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1\Уточнения 2021\12 декабрь 2021\"/>
    </mc:Choice>
  </mc:AlternateContent>
  <bookViews>
    <workbookView xWindow="0" yWindow="0" windowWidth="28800" windowHeight="11832"/>
  </bookViews>
  <sheets>
    <sheet name="Приложение 3" sheetId="12" r:id="rId1"/>
  </sheets>
  <definedNames>
    <definedName name="_xlnm._FilterDatabase" localSheetId="0" hidden="1">'Приложение 3'!$A$14:$XEQ$3125</definedName>
    <definedName name="_xlnm.Print_Titles" localSheetId="0">'Приложение 3'!$13:$14</definedName>
    <definedName name="_xlnm.Print_Area" localSheetId="0">'Приложение 3'!$A$1:$CC$3125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C2173" i="12" l="1"/>
  <c r="CB2173" i="12"/>
  <c r="CA2173" i="12"/>
  <c r="CC1494" i="12"/>
  <c r="CB1494" i="12"/>
  <c r="CA1494" i="12"/>
  <c r="CC1383" i="12"/>
  <c r="CC632" i="12"/>
  <c r="CB632" i="12"/>
  <c r="CA632" i="12"/>
  <c r="CC531" i="12"/>
  <c r="CB531" i="12"/>
  <c r="CA531" i="12"/>
  <c r="BX1908" i="12" l="1"/>
  <c r="BX1383" i="12" l="1"/>
  <c r="CA1383" i="12" s="1"/>
  <c r="BX1381" i="12"/>
  <c r="BX2142" i="12" l="1"/>
  <c r="BX2654" i="12" l="1"/>
  <c r="BX2653" i="12"/>
  <c r="BX1749" i="12" l="1"/>
  <c r="BX1643" i="12"/>
  <c r="BX1424" i="12" l="1"/>
  <c r="BX1921" i="12" l="1"/>
  <c r="BX1671" i="12"/>
  <c r="BX1611" i="12"/>
  <c r="BX1744" i="12"/>
  <c r="BX1543" i="12"/>
  <c r="BX1932" i="12"/>
  <c r="BX575" i="12"/>
  <c r="BX582" i="12"/>
  <c r="BX727" i="12" l="1"/>
  <c r="BX166" i="12"/>
  <c r="BX544" i="12" l="1"/>
  <c r="BX3078" i="12"/>
  <c r="BX2292" i="12" l="1"/>
  <c r="BX176" i="12"/>
  <c r="BX908" i="12"/>
  <c r="BX690" i="12" l="1"/>
  <c r="BX2269" i="12" l="1"/>
  <c r="BX2265" i="12"/>
  <c r="BX2318" i="12"/>
  <c r="BX2722" i="12"/>
  <c r="BX1489" i="12" l="1"/>
  <c r="BX1522" i="12"/>
  <c r="BX66" i="12"/>
  <c r="BX195" i="12"/>
  <c r="BX32" i="12"/>
  <c r="BX297" i="12"/>
  <c r="BX2328" i="12"/>
  <c r="BX1952" i="12" l="1"/>
  <c r="BX2428" i="12" l="1"/>
  <c r="BY1383" i="12" l="1"/>
  <c r="CB1383" i="12" s="1"/>
  <c r="BY1381" i="12" l="1"/>
  <c r="BX2815" i="12" l="1"/>
  <c r="BX2472" i="12"/>
  <c r="BY2172" i="12"/>
  <c r="BZ2172" i="12"/>
  <c r="CD2172" i="12"/>
  <c r="CD2171" i="12" s="1"/>
  <c r="BX2172" i="12"/>
  <c r="CB2172" i="12" l="1"/>
  <c r="CC2172" i="12"/>
  <c r="CA2172" i="12"/>
  <c r="BZ2171" i="12"/>
  <c r="BY2171" i="12"/>
  <c r="BX2171" i="12"/>
  <c r="BY1382" i="12"/>
  <c r="BZ1382" i="12"/>
  <c r="CD1382" i="12"/>
  <c r="BX1382" i="12"/>
  <c r="BY530" i="12"/>
  <c r="BZ530" i="12"/>
  <c r="CD530" i="12"/>
  <c r="BX530" i="12"/>
  <c r="BY631" i="12"/>
  <c r="BZ631" i="12"/>
  <c r="CD631" i="12"/>
  <c r="CD630" i="12" s="1"/>
  <c r="CD629" i="12" s="1"/>
  <c r="BX631" i="12"/>
  <c r="BY1493" i="12"/>
  <c r="BZ1493" i="12"/>
  <c r="CD1493" i="12"/>
  <c r="CD1492" i="12" s="1"/>
  <c r="BX1493" i="12"/>
  <c r="CB2171" i="12" l="1"/>
  <c r="CC1493" i="12"/>
  <c r="CC1382" i="12"/>
  <c r="CC2171" i="12"/>
  <c r="CA1493" i="12"/>
  <c r="CC631" i="12"/>
  <c r="CB1493" i="12"/>
  <c r="CB631" i="12"/>
  <c r="CB1382" i="12"/>
  <c r="CA631" i="12"/>
  <c r="CA1382" i="12"/>
  <c r="CA2171" i="12"/>
  <c r="BX630" i="12"/>
  <c r="BX1492" i="12"/>
  <c r="BZ630" i="12"/>
  <c r="BY1492" i="12"/>
  <c r="BY630" i="12"/>
  <c r="BZ1492" i="12"/>
  <c r="BX20" i="12"/>
  <c r="BX19" i="12" s="1"/>
  <c r="BY20" i="12"/>
  <c r="BY19" i="12" s="1"/>
  <c r="BZ20" i="12"/>
  <c r="BZ19" i="12" s="1"/>
  <c r="BX23" i="12"/>
  <c r="BX22" i="12" s="1"/>
  <c r="BY23" i="12"/>
  <c r="BY22" i="12" s="1"/>
  <c r="BZ23" i="12"/>
  <c r="BZ22" i="12" s="1"/>
  <c r="BX27" i="12"/>
  <c r="BX26" i="12" s="1"/>
  <c r="BX25" i="12" s="1"/>
  <c r="BY27" i="12"/>
  <c r="BY26" i="12" s="1"/>
  <c r="BY25" i="12" s="1"/>
  <c r="BZ27" i="12"/>
  <c r="BZ26" i="12" s="1"/>
  <c r="BZ25" i="12" s="1"/>
  <c r="BX31" i="12"/>
  <c r="BX30" i="12" s="1"/>
  <c r="BX29" i="12" s="1"/>
  <c r="BY31" i="12"/>
  <c r="BY30" i="12" s="1"/>
  <c r="BY29" i="12" s="1"/>
  <c r="BZ31" i="12"/>
  <c r="BZ30" i="12" s="1"/>
  <c r="BZ29" i="12" s="1"/>
  <c r="BX35" i="12"/>
  <c r="BX34" i="12" s="1"/>
  <c r="BY35" i="12"/>
  <c r="BY34" i="12" s="1"/>
  <c r="BZ35" i="12"/>
  <c r="BZ34" i="12" s="1"/>
  <c r="BX39" i="12"/>
  <c r="BX38" i="12" s="1"/>
  <c r="BY39" i="12"/>
  <c r="BY38" i="12" s="1"/>
  <c r="BZ39" i="12"/>
  <c r="BZ38" i="12" s="1"/>
  <c r="BX43" i="12"/>
  <c r="BX42" i="12" s="1"/>
  <c r="BX41" i="12" s="1"/>
  <c r="BY43" i="12"/>
  <c r="BY42" i="12" s="1"/>
  <c r="BY41" i="12" s="1"/>
  <c r="BZ43" i="12"/>
  <c r="BZ42" i="12" s="1"/>
  <c r="BZ41" i="12" s="1"/>
  <c r="BX47" i="12"/>
  <c r="BX46" i="12" s="1"/>
  <c r="BX45" i="12" s="1"/>
  <c r="BY47" i="12"/>
  <c r="BY46" i="12" s="1"/>
  <c r="BY45" i="12" s="1"/>
  <c r="BZ47" i="12"/>
  <c r="BZ46" i="12" s="1"/>
  <c r="BZ45" i="12" s="1"/>
  <c r="BX52" i="12"/>
  <c r="BX51" i="12" s="1"/>
  <c r="BX50" i="12" s="1"/>
  <c r="BY52" i="12"/>
  <c r="BY51" i="12" s="1"/>
  <c r="BY50" i="12" s="1"/>
  <c r="BZ52" i="12"/>
  <c r="BZ51" i="12" s="1"/>
  <c r="BZ50" i="12" s="1"/>
  <c r="BX56" i="12"/>
  <c r="BX55" i="12" s="1"/>
  <c r="BX54" i="12" s="1"/>
  <c r="BY56" i="12"/>
  <c r="BY55" i="12" s="1"/>
  <c r="BY54" i="12" s="1"/>
  <c r="BZ56" i="12"/>
  <c r="BZ55" i="12" s="1"/>
  <c r="BZ54" i="12" s="1"/>
  <c r="BX60" i="12"/>
  <c r="BX59" i="12" s="1"/>
  <c r="BX58" i="12" s="1"/>
  <c r="BY60" i="12"/>
  <c r="BY59" i="12" s="1"/>
  <c r="BY58" i="12" s="1"/>
  <c r="BZ60" i="12"/>
  <c r="BZ59" i="12" s="1"/>
  <c r="BZ58" i="12" s="1"/>
  <c r="BX65" i="12"/>
  <c r="BX64" i="12" s="1"/>
  <c r="BY65" i="12"/>
  <c r="BY64" i="12" s="1"/>
  <c r="BZ65" i="12"/>
  <c r="BZ64" i="12" s="1"/>
  <c r="BX68" i="12"/>
  <c r="BX67" i="12" s="1"/>
  <c r="BY68" i="12"/>
  <c r="BY67" i="12" s="1"/>
  <c r="BZ68" i="12"/>
  <c r="BZ67" i="12" s="1"/>
  <c r="BX72" i="12"/>
  <c r="BX71" i="12" s="1"/>
  <c r="BX70" i="12" s="1"/>
  <c r="BY72" i="12"/>
  <c r="BY71" i="12" s="1"/>
  <c r="BY70" i="12" s="1"/>
  <c r="BZ72" i="12"/>
  <c r="BZ71" i="12" s="1"/>
  <c r="BZ70" i="12" s="1"/>
  <c r="BX78" i="12"/>
  <c r="BX77" i="12" s="1"/>
  <c r="BY78" i="12"/>
  <c r="BY77" i="12" s="1"/>
  <c r="BZ78" i="12"/>
  <c r="BZ77" i="12" s="1"/>
  <c r="BX81" i="12"/>
  <c r="BY81" i="12"/>
  <c r="BZ81" i="12"/>
  <c r="BX83" i="12"/>
  <c r="BY83" i="12"/>
  <c r="BZ83" i="12"/>
  <c r="BX87" i="12"/>
  <c r="BX86" i="12" s="1"/>
  <c r="BY87" i="12"/>
  <c r="BY86" i="12" s="1"/>
  <c r="BZ87" i="12"/>
  <c r="BZ86" i="12" s="1"/>
  <c r="BX91" i="12"/>
  <c r="BY91" i="12"/>
  <c r="BZ91" i="12"/>
  <c r="BX94" i="12"/>
  <c r="BY94" i="12"/>
  <c r="BZ94" i="12"/>
  <c r="BX97" i="12"/>
  <c r="BY97" i="12"/>
  <c r="BZ97" i="12"/>
  <c r="BX101" i="12"/>
  <c r="BX100" i="12" s="1"/>
  <c r="BX99" i="12" s="1"/>
  <c r="BY101" i="12"/>
  <c r="BY100" i="12" s="1"/>
  <c r="BY99" i="12" s="1"/>
  <c r="BZ101" i="12"/>
  <c r="BZ100" i="12" s="1"/>
  <c r="BZ99" i="12" s="1"/>
  <c r="BX108" i="12"/>
  <c r="BX107" i="12" s="1"/>
  <c r="BX106" i="12" s="1"/>
  <c r="BX105" i="12" s="1"/>
  <c r="BY108" i="12"/>
  <c r="BY107" i="12" s="1"/>
  <c r="BY106" i="12" s="1"/>
  <c r="BY105" i="12" s="1"/>
  <c r="BZ108" i="12"/>
  <c r="BZ107" i="12" s="1"/>
  <c r="BZ106" i="12" s="1"/>
  <c r="BZ105" i="12" s="1"/>
  <c r="BX113" i="12"/>
  <c r="BX112" i="12" s="1"/>
  <c r="BX111" i="12" s="1"/>
  <c r="BX110" i="12" s="1"/>
  <c r="BY113" i="12"/>
  <c r="BY112" i="12" s="1"/>
  <c r="BY111" i="12" s="1"/>
  <c r="BY110" i="12" s="1"/>
  <c r="BZ113" i="12"/>
  <c r="BZ112" i="12" s="1"/>
  <c r="BZ111" i="12" s="1"/>
  <c r="BZ110" i="12" s="1"/>
  <c r="BX118" i="12"/>
  <c r="BY118" i="12"/>
  <c r="BZ118" i="12"/>
  <c r="BX120" i="12"/>
  <c r="BY120" i="12"/>
  <c r="BZ120" i="12"/>
  <c r="BX127" i="12"/>
  <c r="BX126" i="12" s="1"/>
  <c r="BY127" i="12"/>
  <c r="BY126" i="12" s="1"/>
  <c r="BZ127" i="12"/>
  <c r="BZ126" i="12" s="1"/>
  <c r="BX130" i="12"/>
  <c r="BX129" i="12" s="1"/>
  <c r="BY130" i="12"/>
  <c r="BY129" i="12" s="1"/>
  <c r="BZ130" i="12"/>
  <c r="BZ129" i="12" s="1"/>
  <c r="BX133" i="12"/>
  <c r="BX132" i="12" s="1"/>
  <c r="BY133" i="12"/>
  <c r="BY132" i="12" s="1"/>
  <c r="BZ133" i="12"/>
  <c r="BZ132" i="12" s="1"/>
  <c r="BX137" i="12"/>
  <c r="BX136" i="12" s="1"/>
  <c r="BY137" i="12"/>
  <c r="BY136" i="12" s="1"/>
  <c r="BZ137" i="12"/>
  <c r="BZ136" i="12" s="1"/>
  <c r="BX140" i="12"/>
  <c r="BX139" i="12" s="1"/>
  <c r="BY140" i="12"/>
  <c r="BY139" i="12" s="1"/>
  <c r="BZ140" i="12"/>
  <c r="BZ139" i="12" s="1"/>
  <c r="BX144" i="12"/>
  <c r="BX143" i="12" s="1"/>
  <c r="BX142" i="12" s="1"/>
  <c r="BY144" i="12"/>
  <c r="BY143" i="12" s="1"/>
  <c r="BY142" i="12" s="1"/>
  <c r="BZ144" i="12"/>
  <c r="BZ143" i="12" s="1"/>
  <c r="BZ142" i="12" s="1"/>
  <c r="BX148" i="12"/>
  <c r="BX147" i="12" s="1"/>
  <c r="BX146" i="12" s="1"/>
  <c r="BY148" i="12"/>
  <c r="BY147" i="12" s="1"/>
  <c r="BY146" i="12" s="1"/>
  <c r="BZ148" i="12"/>
  <c r="BZ147" i="12" s="1"/>
  <c r="BZ146" i="12" s="1"/>
  <c r="BX153" i="12"/>
  <c r="BX152" i="12" s="1"/>
  <c r="BX151" i="12" s="1"/>
  <c r="BY153" i="12"/>
  <c r="BY152" i="12" s="1"/>
  <c r="BY151" i="12" s="1"/>
  <c r="BZ153" i="12"/>
  <c r="BZ152" i="12" s="1"/>
  <c r="BZ151" i="12" s="1"/>
  <c r="BX157" i="12"/>
  <c r="BX156" i="12" s="1"/>
  <c r="BX155" i="12" s="1"/>
  <c r="BY157" i="12"/>
  <c r="BY156" i="12" s="1"/>
  <c r="BY155" i="12" s="1"/>
  <c r="BZ157" i="12"/>
  <c r="BZ156" i="12" s="1"/>
  <c r="BZ155" i="12" s="1"/>
  <c r="BX162" i="12"/>
  <c r="BX161" i="12" s="1"/>
  <c r="BY162" i="12"/>
  <c r="BY161" i="12" s="1"/>
  <c r="BZ162" i="12"/>
  <c r="BZ161" i="12" s="1"/>
  <c r="BX165" i="12"/>
  <c r="BX164" i="12" s="1"/>
  <c r="BY165" i="12"/>
  <c r="BY164" i="12" s="1"/>
  <c r="BZ165" i="12"/>
  <c r="BZ164" i="12" s="1"/>
  <c r="BX168" i="12"/>
  <c r="BX167" i="12" s="1"/>
  <c r="BY168" i="12"/>
  <c r="BY167" i="12" s="1"/>
  <c r="BZ168" i="12"/>
  <c r="BZ167" i="12" s="1"/>
  <c r="BX172" i="12"/>
  <c r="BX171" i="12" s="1"/>
  <c r="BY172" i="12"/>
  <c r="BY171" i="12" s="1"/>
  <c r="BZ172" i="12"/>
  <c r="BZ171" i="12" s="1"/>
  <c r="BX175" i="12"/>
  <c r="BX174" i="12" s="1"/>
  <c r="BY175" i="12"/>
  <c r="BY174" i="12" s="1"/>
  <c r="BZ175" i="12"/>
  <c r="BZ174" i="12" s="1"/>
  <c r="BX180" i="12"/>
  <c r="BX179" i="12" s="1"/>
  <c r="BX178" i="12" s="1"/>
  <c r="BY180" i="12"/>
  <c r="BY179" i="12" s="1"/>
  <c r="BY178" i="12" s="1"/>
  <c r="BZ180" i="12"/>
  <c r="BZ179" i="12" s="1"/>
  <c r="BZ178" i="12" s="1"/>
  <c r="BX184" i="12"/>
  <c r="BX183" i="12" s="1"/>
  <c r="BX182" i="12" s="1"/>
  <c r="BY184" i="12"/>
  <c r="BY183" i="12" s="1"/>
  <c r="BY182" i="12" s="1"/>
  <c r="BZ184" i="12"/>
  <c r="BZ183" i="12" s="1"/>
  <c r="BZ182" i="12" s="1"/>
  <c r="BX190" i="12"/>
  <c r="BX189" i="12" s="1"/>
  <c r="BX188" i="12" s="1"/>
  <c r="BY190" i="12"/>
  <c r="BY189" i="12" s="1"/>
  <c r="BY188" i="12" s="1"/>
  <c r="BZ190" i="12"/>
  <c r="BZ189" i="12" s="1"/>
  <c r="BZ188" i="12" s="1"/>
  <c r="BX194" i="12"/>
  <c r="BX193" i="12" s="1"/>
  <c r="BY194" i="12"/>
  <c r="BY193" i="12" s="1"/>
  <c r="BZ194" i="12"/>
  <c r="BZ193" i="12" s="1"/>
  <c r="BX197" i="12"/>
  <c r="BX196" i="12" s="1"/>
  <c r="BY197" i="12"/>
  <c r="BY196" i="12" s="1"/>
  <c r="BZ197" i="12"/>
  <c r="BZ196" i="12" s="1"/>
  <c r="BX202" i="12"/>
  <c r="BX201" i="12" s="1"/>
  <c r="BX200" i="12" s="1"/>
  <c r="BY202" i="12"/>
  <c r="BY201" i="12" s="1"/>
  <c r="BY200" i="12" s="1"/>
  <c r="BZ202" i="12"/>
  <c r="BZ201" i="12" s="1"/>
  <c r="BZ200" i="12" s="1"/>
  <c r="BX206" i="12"/>
  <c r="BX205" i="12" s="1"/>
  <c r="BX204" i="12" s="1"/>
  <c r="BY206" i="12"/>
  <c r="BY205" i="12" s="1"/>
  <c r="BY204" i="12" s="1"/>
  <c r="BZ206" i="12"/>
  <c r="BZ205" i="12" s="1"/>
  <c r="BZ204" i="12" s="1"/>
  <c r="BX210" i="12"/>
  <c r="BX209" i="12" s="1"/>
  <c r="BX208" i="12" s="1"/>
  <c r="BY210" i="12"/>
  <c r="BY209" i="12" s="1"/>
  <c r="BY208" i="12" s="1"/>
  <c r="BZ210" i="12"/>
  <c r="BZ209" i="12" s="1"/>
  <c r="BZ208" i="12" s="1"/>
  <c r="BX214" i="12"/>
  <c r="BX213" i="12" s="1"/>
  <c r="BX212" i="12" s="1"/>
  <c r="BY214" i="12"/>
  <c r="BY213" i="12" s="1"/>
  <c r="BY212" i="12" s="1"/>
  <c r="BZ214" i="12"/>
  <c r="BZ213" i="12" s="1"/>
  <c r="BZ212" i="12" s="1"/>
  <c r="BX218" i="12"/>
  <c r="BX217" i="12" s="1"/>
  <c r="BX216" i="12" s="1"/>
  <c r="BY218" i="12"/>
  <c r="BY217" i="12" s="1"/>
  <c r="BY216" i="12" s="1"/>
  <c r="BZ218" i="12"/>
  <c r="BZ217" i="12" s="1"/>
  <c r="BZ216" i="12" s="1"/>
  <c r="BX222" i="12"/>
  <c r="BX221" i="12" s="1"/>
  <c r="BX220" i="12" s="1"/>
  <c r="BY222" i="12"/>
  <c r="BY221" i="12" s="1"/>
  <c r="BY220" i="12" s="1"/>
  <c r="BZ222" i="12"/>
  <c r="BZ221" i="12" s="1"/>
  <c r="BZ220" i="12" s="1"/>
  <c r="BX226" i="12"/>
  <c r="BX225" i="12" s="1"/>
  <c r="BX224" i="12" s="1"/>
  <c r="BY226" i="12"/>
  <c r="BY225" i="12" s="1"/>
  <c r="BY224" i="12" s="1"/>
  <c r="BZ226" i="12"/>
  <c r="BZ225" i="12" s="1"/>
  <c r="BZ224" i="12" s="1"/>
  <c r="BX230" i="12"/>
  <c r="BX229" i="12" s="1"/>
  <c r="BX228" i="12" s="1"/>
  <c r="BY230" i="12"/>
  <c r="BY229" i="12" s="1"/>
  <c r="BY228" i="12" s="1"/>
  <c r="BZ230" i="12"/>
  <c r="BZ229" i="12" s="1"/>
  <c r="BZ228" i="12" s="1"/>
  <c r="BX234" i="12"/>
  <c r="BX233" i="12" s="1"/>
  <c r="BX232" i="12" s="1"/>
  <c r="BY234" i="12"/>
  <c r="BY233" i="12" s="1"/>
  <c r="BY232" i="12" s="1"/>
  <c r="BZ234" i="12"/>
  <c r="BZ233" i="12" s="1"/>
  <c r="BZ232" i="12" s="1"/>
  <c r="BX238" i="12"/>
  <c r="BX237" i="12" s="1"/>
  <c r="BX236" i="12" s="1"/>
  <c r="BY238" i="12"/>
  <c r="BY237" i="12" s="1"/>
  <c r="BY236" i="12" s="1"/>
  <c r="BZ238" i="12"/>
  <c r="BZ237" i="12" s="1"/>
  <c r="BZ236" i="12" s="1"/>
  <c r="BX242" i="12"/>
  <c r="BX241" i="12" s="1"/>
  <c r="BX240" i="12" s="1"/>
  <c r="BY242" i="12"/>
  <c r="BY241" i="12" s="1"/>
  <c r="BY240" i="12" s="1"/>
  <c r="BZ242" i="12"/>
  <c r="BZ241" i="12" s="1"/>
  <c r="BZ240" i="12" s="1"/>
  <c r="BX246" i="12"/>
  <c r="BX245" i="12" s="1"/>
  <c r="BX244" i="12" s="1"/>
  <c r="BY246" i="12"/>
  <c r="BY245" i="12" s="1"/>
  <c r="BY244" i="12" s="1"/>
  <c r="BZ246" i="12"/>
  <c r="BZ245" i="12" s="1"/>
  <c r="BZ244" i="12" s="1"/>
  <c r="BX250" i="12"/>
  <c r="BX249" i="12" s="1"/>
  <c r="BX248" i="12" s="1"/>
  <c r="BY250" i="12"/>
  <c r="BY249" i="12" s="1"/>
  <c r="BY248" i="12" s="1"/>
  <c r="BZ250" i="12"/>
  <c r="BZ249" i="12" s="1"/>
  <c r="BZ248" i="12" s="1"/>
  <c r="BX254" i="12"/>
  <c r="BX253" i="12" s="1"/>
  <c r="BX252" i="12" s="1"/>
  <c r="BY254" i="12"/>
  <c r="BY253" i="12" s="1"/>
  <c r="BY252" i="12" s="1"/>
  <c r="BZ254" i="12"/>
  <c r="BZ253" i="12" s="1"/>
  <c r="BZ252" i="12" s="1"/>
  <c r="BX258" i="12"/>
  <c r="BX257" i="12" s="1"/>
  <c r="BX256" i="12" s="1"/>
  <c r="BY258" i="12"/>
  <c r="BY257" i="12" s="1"/>
  <c r="BY256" i="12" s="1"/>
  <c r="BZ258" i="12"/>
  <c r="BZ257" i="12" s="1"/>
  <c r="BZ256" i="12" s="1"/>
  <c r="BX262" i="12"/>
  <c r="BX261" i="12" s="1"/>
  <c r="BX260" i="12" s="1"/>
  <c r="BY262" i="12"/>
  <c r="BY261" i="12" s="1"/>
  <c r="BY260" i="12" s="1"/>
  <c r="BZ262" i="12"/>
  <c r="BZ261" i="12" s="1"/>
  <c r="BZ260" i="12" s="1"/>
  <c r="BX267" i="12"/>
  <c r="BX266" i="12" s="1"/>
  <c r="BX265" i="12" s="1"/>
  <c r="BY267" i="12"/>
  <c r="BY266" i="12" s="1"/>
  <c r="BY265" i="12" s="1"/>
  <c r="BZ267" i="12"/>
  <c r="BZ266" i="12" s="1"/>
  <c r="BZ265" i="12" s="1"/>
  <c r="BX271" i="12"/>
  <c r="BX270" i="12" s="1"/>
  <c r="BX269" i="12" s="1"/>
  <c r="BY271" i="12"/>
  <c r="BY270" i="12" s="1"/>
  <c r="BY269" i="12" s="1"/>
  <c r="BZ271" i="12"/>
  <c r="BZ270" i="12" s="1"/>
  <c r="BZ269" i="12" s="1"/>
  <c r="BX278" i="12"/>
  <c r="BY278" i="12"/>
  <c r="BZ278" i="12"/>
  <c r="BX280" i="12"/>
  <c r="BY280" i="12"/>
  <c r="BZ280" i="12"/>
  <c r="BX284" i="12"/>
  <c r="BY284" i="12"/>
  <c r="BZ284" i="12"/>
  <c r="BX286" i="12"/>
  <c r="BY286" i="12"/>
  <c r="BZ286" i="12"/>
  <c r="BX290" i="12"/>
  <c r="BY290" i="12"/>
  <c r="BZ290" i="12"/>
  <c r="BX292" i="12"/>
  <c r="BY292" i="12"/>
  <c r="BZ292" i="12"/>
  <c r="BX296" i="12"/>
  <c r="BX295" i="12" s="1"/>
  <c r="BY296" i="12"/>
  <c r="BY295" i="12" s="1"/>
  <c r="BZ296" i="12"/>
  <c r="BZ295" i="12" s="1"/>
  <c r="BX299" i="12"/>
  <c r="BX298" i="12" s="1"/>
  <c r="BY299" i="12"/>
  <c r="BY298" i="12" s="1"/>
  <c r="BZ299" i="12"/>
  <c r="BZ298" i="12" s="1"/>
  <c r="BX303" i="12"/>
  <c r="BX302" i="12" s="1"/>
  <c r="BX301" i="12" s="1"/>
  <c r="BY303" i="12"/>
  <c r="BY302" i="12" s="1"/>
  <c r="BY301" i="12" s="1"/>
  <c r="BZ303" i="12"/>
  <c r="BZ302" i="12" s="1"/>
  <c r="BZ301" i="12" s="1"/>
  <c r="BX307" i="12"/>
  <c r="BX306" i="12" s="1"/>
  <c r="BX305" i="12" s="1"/>
  <c r="BY307" i="12"/>
  <c r="BY306" i="12" s="1"/>
  <c r="BY305" i="12" s="1"/>
  <c r="BZ307" i="12"/>
  <c r="BZ306" i="12" s="1"/>
  <c r="BZ305" i="12" s="1"/>
  <c r="BX313" i="12"/>
  <c r="BY313" i="12"/>
  <c r="BZ313" i="12"/>
  <c r="BX315" i="12"/>
  <c r="BY315" i="12"/>
  <c r="BZ315" i="12"/>
  <c r="BX319" i="12"/>
  <c r="BY319" i="12"/>
  <c r="BZ319" i="12"/>
  <c r="BX321" i="12"/>
  <c r="BY321" i="12"/>
  <c r="BZ321" i="12"/>
  <c r="BX325" i="12"/>
  <c r="BX324" i="12" s="1"/>
  <c r="BX323" i="12" s="1"/>
  <c r="BY325" i="12"/>
  <c r="BY324" i="12" s="1"/>
  <c r="BY323" i="12" s="1"/>
  <c r="BZ325" i="12"/>
  <c r="BZ324" i="12" s="1"/>
  <c r="BZ323" i="12" s="1"/>
  <c r="BX329" i="12"/>
  <c r="BX328" i="12" s="1"/>
  <c r="BX327" i="12" s="1"/>
  <c r="BY329" i="12"/>
  <c r="BY328" i="12" s="1"/>
  <c r="BY327" i="12" s="1"/>
  <c r="BZ329" i="12"/>
  <c r="BZ328" i="12" s="1"/>
  <c r="BZ327" i="12" s="1"/>
  <c r="BX333" i="12"/>
  <c r="BY333" i="12"/>
  <c r="BZ333" i="12"/>
  <c r="BX335" i="12"/>
  <c r="BY335" i="12"/>
  <c r="BZ335" i="12"/>
  <c r="BX339" i="12"/>
  <c r="BY339" i="12"/>
  <c r="BZ339" i="12"/>
  <c r="BX341" i="12"/>
  <c r="BY341" i="12"/>
  <c r="BZ341" i="12"/>
  <c r="BX346" i="12"/>
  <c r="BY346" i="12"/>
  <c r="BZ346" i="12"/>
  <c r="BX348" i="12"/>
  <c r="BY348" i="12"/>
  <c r="BZ348" i="12"/>
  <c r="BX352" i="12"/>
  <c r="BX351" i="12" s="1"/>
  <c r="BX350" i="12" s="1"/>
  <c r="BY352" i="12"/>
  <c r="BY351" i="12" s="1"/>
  <c r="BY350" i="12" s="1"/>
  <c r="BZ352" i="12"/>
  <c r="BZ351" i="12" s="1"/>
  <c r="BZ350" i="12" s="1"/>
  <c r="BX356" i="12"/>
  <c r="BX355" i="12" s="1"/>
  <c r="BX354" i="12" s="1"/>
  <c r="BY356" i="12"/>
  <c r="BY355" i="12" s="1"/>
  <c r="BY354" i="12" s="1"/>
  <c r="BZ356" i="12"/>
  <c r="BZ355" i="12" s="1"/>
  <c r="BZ354" i="12" s="1"/>
  <c r="BX360" i="12"/>
  <c r="BY360" i="12"/>
  <c r="BZ360" i="12"/>
  <c r="BX362" i="12"/>
  <c r="BY362" i="12"/>
  <c r="BZ362" i="12"/>
  <c r="BX366" i="12"/>
  <c r="BX365" i="12" s="1"/>
  <c r="BX364" i="12" s="1"/>
  <c r="BY366" i="12"/>
  <c r="BY365" i="12" s="1"/>
  <c r="BY364" i="12" s="1"/>
  <c r="BZ366" i="12"/>
  <c r="BZ365" i="12" s="1"/>
  <c r="BZ364" i="12" s="1"/>
  <c r="BX370" i="12"/>
  <c r="BY370" i="12"/>
  <c r="BZ370" i="12"/>
  <c r="BX372" i="12"/>
  <c r="BY372" i="12"/>
  <c r="BZ372" i="12"/>
  <c r="BX376" i="12"/>
  <c r="BX375" i="12" s="1"/>
  <c r="BX374" i="12" s="1"/>
  <c r="BY376" i="12"/>
  <c r="BY375" i="12" s="1"/>
  <c r="BY374" i="12" s="1"/>
  <c r="BZ376" i="12"/>
  <c r="BZ375" i="12" s="1"/>
  <c r="BZ374" i="12" s="1"/>
  <c r="BX382" i="12"/>
  <c r="BX381" i="12" s="1"/>
  <c r="BX380" i="12" s="1"/>
  <c r="BY382" i="12"/>
  <c r="BY381" i="12" s="1"/>
  <c r="BY380" i="12" s="1"/>
  <c r="BZ382" i="12"/>
  <c r="BZ381" i="12" s="1"/>
  <c r="BZ380" i="12" s="1"/>
  <c r="BX386" i="12"/>
  <c r="BY386" i="12"/>
  <c r="BZ386" i="12"/>
  <c r="BX388" i="12"/>
  <c r="BY388" i="12"/>
  <c r="BZ388" i="12"/>
  <c r="BX393" i="12"/>
  <c r="BY393" i="12"/>
  <c r="BZ393" i="12"/>
  <c r="BX395" i="12"/>
  <c r="BY395" i="12"/>
  <c r="BZ395" i="12"/>
  <c r="BX400" i="12"/>
  <c r="BY400" i="12"/>
  <c r="BZ400" i="12"/>
  <c r="BX402" i="12"/>
  <c r="BY402" i="12"/>
  <c r="BZ402" i="12"/>
  <c r="BX407" i="12"/>
  <c r="BX406" i="12" s="1"/>
  <c r="BX405" i="12" s="1"/>
  <c r="BY407" i="12"/>
  <c r="BY406" i="12" s="1"/>
  <c r="BY405" i="12" s="1"/>
  <c r="BZ407" i="12"/>
  <c r="BZ406" i="12" s="1"/>
  <c r="BZ405" i="12" s="1"/>
  <c r="BX412" i="12"/>
  <c r="BX411" i="12" s="1"/>
  <c r="BX410" i="12" s="1"/>
  <c r="BY412" i="12"/>
  <c r="BY411" i="12" s="1"/>
  <c r="BY410" i="12" s="1"/>
  <c r="BZ412" i="12"/>
  <c r="BZ411" i="12" s="1"/>
  <c r="BZ410" i="12" s="1"/>
  <c r="BX416" i="12"/>
  <c r="BX415" i="12" s="1"/>
  <c r="BX414" i="12" s="1"/>
  <c r="BY416" i="12"/>
  <c r="BY415" i="12" s="1"/>
  <c r="BY414" i="12" s="1"/>
  <c r="BZ416" i="12"/>
  <c r="BZ415" i="12" s="1"/>
  <c r="BZ414" i="12" s="1"/>
  <c r="BX421" i="12"/>
  <c r="BX420" i="12" s="1"/>
  <c r="BX419" i="12" s="1"/>
  <c r="BX418" i="12" s="1"/>
  <c r="BY421" i="12"/>
  <c r="BY420" i="12" s="1"/>
  <c r="BY419" i="12" s="1"/>
  <c r="BY418" i="12" s="1"/>
  <c r="BZ421" i="12"/>
  <c r="BZ420" i="12" s="1"/>
  <c r="BZ419" i="12" s="1"/>
  <c r="BZ418" i="12" s="1"/>
  <c r="BX427" i="12"/>
  <c r="BX426" i="12" s="1"/>
  <c r="BX425" i="12" s="1"/>
  <c r="BY427" i="12"/>
  <c r="BY426" i="12" s="1"/>
  <c r="BY425" i="12" s="1"/>
  <c r="BZ427" i="12"/>
  <c r="BZ426" i="12" s="1"/>
  <c r="BZ425" i="12" s="1"/>
  <c r="BX431" i="12"/>
  <c r="BX430" i="12" s="1"/>
  <c r="BX429" i="12" s="1"/>
  <c r="BY431" i="12"/>
  <c r="BY430" i="12" s="1"/>
  <c r="BY429" i="12" s="1"/>
  <c r="BZ431" i="12"/>
  <c r="BZ430" i="12" s="1"/>
  <c r="BZ429" i="12" s="1"/>
  <c r="BX435" i="12"/>
  <c r="BX434" i="12" s="1"/>
  <c r="BX433" i="12" s="1"/>
  <c r="BY435" i="12"/>
  <c r="BY434" i="12" s="1"/>
  <c r="BY433" i="12" s="1"/>
  <c r="BZ435" i="12"/>
  <c r="BZ434" i="12" s="1"/>
  <c r="BZ433" i="12" s="1"/>
  <c r="BX439" i="12"/>
  <c r="BX438" i="12" s="1"/>
  <c r="BX437" i="12" s="1"/>
  <c r="BY439" i="12"/>
  <c r="BY438" i="12" s="1"/>
  <c r="BY437" i="12" s="1"/>
  <c r="BZ439" i="12"/>
  <c r="BZ438" i="12" s="1"/>
  <c r="BZ437" i="12" s="1"/>
  <c r="BX443" i="12"/>
  <c r="BX442" i="12" s="1"/>
  <c r="BY443" i="12"/>
  <c r="BY442" i="12" s="1"/>
  <c r="BZ443" i="12"/>
  <c r="BZ442" i="12" s="1"/>
  <c r="BX446" i="12"/>
  <c r="BX445" i="12" s="1"/>
  <c r="BY446" i="12"/>
  <c r="BY445" i="12" s="1"/>
  <c r="BZ446" i="12"/>
  <c r="BZ445" i="12" s="1"/>
  <c r="BX450" i="12"/>
  <c r="BX449" i="12" s="1"/>
  <c r="BX448" i="12" s="1"/>
  <c r="BY450" i="12"/>
  <c r="BY449" i="12" s="1"/>
  <c r="BY448" i="12" s="1"/>
  <c r="BZ450" i="12"/>
  <c r="BZ449" i="12" s="1"/>
  <c r="BZ448" i="12" s="1"/>
  <c r="BX454" i="12"/>
  <c r="BX453" i="12" s="1"/>
  <c r="BX452" i="12" s="1"/>
  <c r="BY454" i="12"/>
  <c r="BY453" i="12" s="1"/>
  <c r="BY452" i="12" s="1"/>
  <c r="BZ454" i="12"/>
  <c r="BZ453" i="12" s="1"/>
  <c r="BZ452" i="12" s="1"/>
  <c r="BX459" i="12"/>
  <c r="BX458" i="12" s="1"/>
  <c r="BX457" i="12" s="1"/>
  <c r="BY459" i="12"/>
  <c r="BY458" i="12" s="1"/>
  <c r="BY457" i="12" s="1"/>
  <c r="BZ459" i="12"/>
  <c r="BZ458" i="12" s="1"/>
  <c r="BZ457" i="12" s="1"/>
  <c r="BX465" i="12"/>
  <c r="BX464" i="12" s="1"/>
  <c r="BX463" i="12" s="1"/>
  <c r="BY465" i="12"/>
  <c r="BY464" i="12" s="1"/>
  <c r="BY463" i="12" s="1"/>
  <c r="BZ465" i="12"/>
  <c r="BZ464" i="12" s="1"/>
  <c r="BZ463" i="12" s="1"/>
  <c r="BX469" i="12"/>
  <c r="BX468" i="12" s="1"/>
  <c r="BX467" i="12" s="1"/>
  <c r="BY469" i="12"/>
  <c r="BY468" i="12" s="1"/>
  <c r="BY467" i="12" s="1"/>
  <c r="BZ469" i="12"/>
  <c r="BZ468" i="12" s="1"/>
  <c r="BZ467" i="12" s="1"/>
  <c r="BX473" i="12"/>
  <c r="BX472" i="12" s="1"/>
  <c r="BX471" i="12" s="1"/>
  <c r="BY473" i="12"/>
  <c r="BY472" i="12" s="1"/>
  <c r="BY471" i="12" s="1"/>
  <c r="BZ473" i="12"/>
  <c r="BZ472" i="12" s="1"/>
  <c r="BZ471" i="12" s="1"/>
  <c r="BX480" i="12"/>
  <c r="BX479" i="12" s="1"/>
  <c r="BX478" i="12" s="1"/>
  <c r="BY480" i="12"/>
  <c r="BY479" i="12" s="1"/>
  <c r="BY478" i="12" s="1"/>
  <c r="BZ480" i="12"/>
  <c r="BZ479" i="12" s="1"/>
  <c r="BZ478" i="12" s="1"/>
  <c r="BX484" i="12"/>
  <c r="BX483" i="12" s="1"/>
  <c r="BX482" i="12" s="1"/>
  <c r="BY484" i="12"/>
  <c r="BY483" i="12" s="1"/>
  <c r="BY482" i="12" s="1"/>
  <c r="BZ484" i="12"/>
  <c r="BZ483" i="12" s="1"/>
  <c r="BZ482" i="12" s="1"/>
  <c r="BX488" i="12"/>
  <c r="BX487" i="12" s="1"/>
  <c r="BX486" i="12" s="1"/>
  <c r="BY488" i="12"/>
  <c r="BY487" i="12" s="1"/>
  <c r="BY486" i="12" s="1"/>
  <c r="BZ488" i="12"/>
  <c r="BZ487" i="12" s="1"/>
  <c r="BZ486" i="12" s="1"/>
  <c r="BX492" i="12"/>
  <c r="BX491" i="12" s="1"/>
  <c r="BY492" i="12"/>
  <c r="BY491" i="12" s="1"/>
  <c r="BZ492" i="12"/>
  <c r="BZ491" i="12" s="1"/>
  <c r="BX495" i="12"/>
  <c r="BX494" i="12" s="1"/>
  <c r="BY495" i="12"/>
  <c r="BY494" i="12" s="1"/>
  <c r="BZ495" i="12"/>
  <c r="BZ494" i="12" s="1"/>
  <c r="BX498" i="12"/>
  <c r="BX497" i="12" s="1"/>
  <c r="BY498" i="12"/>
  <c r="BY497" i="12" s="1"/>
  <c r="BZ498" i="12"/>
  <c r="BZ497" i="12" s="1"/>
  <c r="BX502" i="12"/>
  <c r="BX501" i="12" s="1"/>
  <c r="BX500" i="12" s="1"/>
  <c r="BY502" i="12"/>
  <c r="BY501" i="12" s="1"/>
  <c r="BY500" i="12" s="1"/>
  <c r="BZ502" i="12"/>
  <c r="BZ501" i="12" s="1"/>
  <c r="BZ500" i="12" s="1"/>
  <c r="BX507" i="12"/>
  <c r="BY507" i="12"/>
  <c r="BZ507" i="12"/>
  <c r="BX509" i="12"/>
  <c r="BY509" i="12"/>
  <c r="BZ509" i="12"/>
  <c r="BX515" i="12"/>
  <c r="BX514" i="12" s="1"/>
  <c r="BX513" i="12" s="1"/>
  <c r="BY515" i="12"/>
  <c r="BY514" i="12" s="1"/>
  <c r="BY513" i="12" s="1"/>
  <c r="BZ515" i="12"/>
  <c r="BZ514" i="12" s="1"/>
  <c r="BZ513" i="12" s="1"/>
  <c r="BX519" i="12"/>
  <c r="BX518" i="12" s="1"/>
  <c r="BX517" i="12" s="1"/>
  <c r="BY519" i="12"/>
  <c r="BY518" i="12" s="1"/>
  <c r="BY517" i="12" s="1"/>
  <c r="BZ519" i="12"/>
  <c r="BZ518" i="12" s="1"/>
  <c r="BZ517" i="12" s="1"/>
  <c r="BX526" i="12"/>
  <c r="BX525" i="12" s="1"/>
  <c r="BX524" i="12" s="1"/>
  <c r="BY526" i="12"/>
  <c r="BY525" i="12" s="1"/>
  <c r="BY524" i="12" s="1"/>
  <c r="BZ526" i="12"/>
  <c r="BZ525" i="12" s="1"/>
  <c r="BZ524" i="12" s="1"/>
  <c r="BX529" i="12"/>
  <c r="BX528" i="12" s="1"/>
  <c r="BY529" i="12"/>
  <c r="BY528" i="12" s="1"/>
  <c r="BZ529" i="12"/>
  <c r="BZ528" i="12" s="1"/>
  <c r="BX535" i="12"/>
  <c r="BX534" i="12" s="1"/>
  <c r="BX533" i="12" s="1"/>
  <c r="BY535" i="12"/>
  <c r="BY534" i="12" s="1"/>
  <c r="BY533" i="12" s="1"/>
  <c r="BZ535" i="12"/>
  <c r="BZ534" i="12" s="1"/>
  <c r="BZ533" i="12" s="1"/>
  <c r="BX539" i="12"/>
  <c r="BX538" i="12" s="1"/>
  <c r="BX537" i="12" s="1"/>
  <c r="BY539" i="12"/>
  <c r="BY538" i="12" s="1"/>
  <c r="BY537" i="12" s="1"/>
  <c r="BZ539" i="12"/>
  <c r="BZ538" i="12" s="1"/>
  <c r="BZ537" i="12" s="1"/>
  <c r="BX543" i="12"/>
  <c r="BY543" i="12"/>
  <c r="BZ543" i="12"/>
  <c r="BX545" i="12"/>
  <c r="BY545" i="12"/>
  <c r="BZ545" i="12"/>
  <c r="BX549" i="12"/>
  <c r="BX548" i="12" s="1"/>
  <c r="BX547" i="12" s="1"/>
  <c r="BY549" i="12"/>
  <c r="BY548" i="12" s="1"/>
  <c r="BY547" i="12" s="1"/>
  <c r="BZ549" i="12"/>
  <c r="BZ548" i="12" s="1"/>
  <c r="BZ547" i="12" s="1"/>
  <c r="BX553" i="12"/>
  <c r="BX552" i="12" s="1"/>
  <c r="BX551" i="12" s="1"/>
  <c r="BY553" i="12"/>
  <c r="BY552" i="12" s="1"/>
  <c r="BY551" i="12" s="1"/>
  <c r="BZ553" i="12"/>
  <c r="BZ552" i="12" s="1"/>
  <c r="BZ551" i="12" s="1"/>
  <c r="BX557" i="12"/>
  <c r="BX556" i="12" s="1"/>
  <c r="BX555" i="12" s="1"/>
  <c r="BY557" i="12"/>
  <c r="BY556" i="12" s="1"/>
  <c r="BY555" i="12" s="1"/>
  <c r="BZ557" i="12"/>
  <c r="BZ556" i="12" s="1"/>
  <c r="BZ555" i="12" s="1"/>
  <c r="BX561" i="12"/>
  <c r="BX560" i="12" s="1"/>
  <c r="BX559" i="12" s="1"/>
  <c r="BY561" i="12"/>
  <c r="BY560" i="12" s="1"/>
  <c r="BY559" i="12" s="1"/>
  <c r="BZ561" i="12"/>
  <c r="BZ560" i="12" s="1"/>
  <c r="BZ559" i="12" s="1"/>
  <c r="BX566" i="12"/>
  <c r="BY566" i="12"/>
  <c r="BZ566" i="12"/>
  <c r="BX568" i="12"/>
  <c r="BY568" i="12"/>
  <c r="BZ568" i="12"/>
  <c r="BX572" i="12"/>
  <c r="BY572" i="12"/>
  <c r="BZ572" i="12"/>
  <c r="BX574" i="12"/>
  <c r="BY574" i="12"/>
  <c r="BZ574" i="12"/>
  <c r="BX579" i="12"/>
  <c r="BY579" i="12"/>
  <c r="BZ579" i="12"/>
  <c r="BX581" i="12"/>
  <c r="BY581" i="12"/>
  <c r="BZ581" i="12"/>
  <c r="BX585" i="12"/>
  <c r="BX584" i="12" s="1"/>
  <c r="BX583" i="12" s="1"/>
  <c r="BY585" i="12"/>
  <c r="BY584" i="12" s="1"/>
  <c r="BY583" i="12" s="1"/>
  <c r="BZ585" i="12"/>
  <c r="BZ584" i="12" s="1"/>
  <c r="BZ583" i="12" s="1"/>
  <c r="BX590" i="12"/>
  <c r="BY590" i="12"/>
  <c r="BZ590" i="12"/>
  <c r="BX592" i="12"/>
  <c r="BY592" i="12"/>
  <c r="BZ592" i="12"/>
  <c r="BX596" i="12"/>
  <c r="BY596" i="12"/>
  <c r="BZ596" i="12"/>
  <c r="BX598" i="12"/>
  <c r="BY598" i="12"/>
  <c r="BZ598" i="12"/>
  <c r="BX602" i="12"/>
  <c r="BX601" i="12" s="1"/>
  <c r="BX600" i="12" s="1"/>
  <c r="BY602" i="12"/>
  <c r="BY601" i="12" s="1"/>
  <c r="BY600" i="12" s="1"/>
  <c r="BZ602" i="12"/>
  <c r="BZ601" i="12" s="1"/>
  <c r="BZ600" i="12" s="1"/>
  <c r="BX606" i="12"/>
  <c r="BX605" i="12" s="1"/>
  <c r="BX604" i="12" s="1"/>
  <c r="BY606" i="12"/>
  <c r="BY605" i="12" s="1"/>
  <c r="BY604" i="12" s="1"/>
  <c r="BZ606" i="12"/>
  <c r="BZ605" i="12" s="1"/>
  <c r="BZ604" i="12" s="1"/>
  <c r="BX610" i="12"/>
  <c r="BX609" i="12" s="1"/>
  <c r="BX608" i="12" s="1"/>
  <c r="BY610" i="12"/>
  <c r="BY609" i="12" s="1"/>
  <c r="BY608" i="12" s="1"/>
  <c r="BZ610" i="12"/>
  <c r="BZ609" i="12" s="1"/>
  <c r="BZ608" i="12" s="1"/>
  <c r="BX614" i="12"/>
  <c r="BX613" i="12" s="1"/>
  <c r="BX612" i="12" s="1"/>
  <c r="BY614" i="12"/>
  <c r="BY613" i="12" s="1"/>
  <c r="BY612" i="12" s="1"/>
  <c r="BZ614" i="12"/>
  <c r="BZ613" i="12" s="1"/>
  <c r="BZ612" i="12" s="1"/>
  <c r="BX618" i="12"/>
  <c r="BY618" i="12"/>
  <c r="BZ618" i="12"/>
  <c r="BX620" i="12"/>
  <c r="BY620" i="12"/>
  <c r="BZ620" i="12"/>
  <c r="BX625" i="12"/>
  <c r="BY625" i="12"/>
  <c r="BZ625" i="12"/>
  <c r="BX627" i="12"/>
  <c r="BY627" i="12"/>
  <c r="BZ627" i="12"/>
  <c r="BX635" i="12"/>
  <c r="BY635" i="12"/>
  <c r="BZ635" i="12"/>
  <c r="BX637" i="12"/>
  <c r="BY637" i="12"/>
  <c r="BZ637" i="12"/>
  <c r="BX642" i="12"/>
  <c r="BY642" i="12"/>
  <c r="BZ642" i="12"/>
  <c r="BX644" i="12"/>
  <c r="BY644" i="12"/>
  <c r="BZ644" i="12"/>
  <c r="BX648" i="12"/>
  <c r="BY648" i="12"/>
  <c r="BZ648" i="12"/>
  <c r="BX650" i="12"/>
  <c r="BY650" i="12"/>
  <c r="BZ650" i="12"/>
  <c r="BX656" i="12"/>
  <c r="BX655" i="12" s="1"/>
  <c r="BX654" i="12" s="1"/>
  <c r="BX653" i="12" s="1"/>
  <c r="BY656" i="12"/>
  <c r="BY655" i="12" s="1"/>
  <c r="BY654" i="12" s="1"/>
  <c r="BY653" i="12" s="1"/>
  <c r="BZ656" i="12"/>
  <c r="BZ655" i="12" s="1"/>
  <c r="BZ654" i="12" s="1"/>
  <c r="BZ653" i="12" s="1"/>
  <c r="BX661" i="12"/>
  <c r="BX660" i="12" s="1"/>
  <c r="BX659" i="12" s="1"/>
  <c r="BY661" i="12"/>
  <c r="BY660" i="12" s="1"/>
  <c r="BY659" i="12" s="1"/>
  <c r="BZ661" i="12"/>
  <c r="BZ660" i="12" s="1"/>
  <c r="BZ659" i="12" s="1"/>
  <c r="BX665" i="12"/>
  <c r="BY665" i="12"/>
  <c r="BZ665" i="12"/>
  <c r="BX667" i="12"/>
  <c r="BY667" i="12"/>
  <c r="BZ667" i="12"/>
  <c r="BX671" i="12"/>
  <c r="BY671" i="12"/>
  <c r="BZ671" i="12"/>
  <c r="BX673" i="12"/>
  <c r="BY673" i="12"/>
  <c r="BZ673" i="12"/>
  <c r="BX677" i="12"/>
  <c r="BY677" i="12"/>
  <c r="BZ677" i="12"/>
  <c r="BX679" i="12"/>
  <c r="BY679" i="12"/>
  <c r="BZ679" i="12"/>
  <c r="BX683" i="12"/>
  <c r="BX682" i="12" s="1"/>
  <c r="BY683" i="12"/>
  <c r="BY682" i="12" s="1"/>
  <c r="BZ683" i="12"/>
  <c r="BZ682" i="12" s="1"/>
  <c r="BX686" i="12"/>
  <c r="BY686" i="12"/>
  <c r="BZ686" i="12"/>
  <c r="BX688" i="12"/>
  <c r="BY688" i="12"/>
  <c r="BZ688" i="12"/>
  <c r="BX693" i="12"/>
  <c r="BX692" i="12" s="1"/>
  <c r="BX691" i="12" s="1"/>
  <c r="BY693" i="12"/>
  <c r="BY692" i="12" s="1"/>
  <c r="BY691" i="12" s="1"/>
  <c r="BZ693" i="12"/>
  <c r="BZ692" i="12" s="1"/>
  <c r="BZ691" i="12" s="1"/>
  <c r="BX697" i="12"/>
  <c r="BX696" i="12" s="1"/>
  <c r="BX695" i="12" s="1"/>
  <c r="BY697" i="12"/>
  <c r="BY696" i="12" s="1"/>
  <c r="BY695" i="12" s="1"/>
  <c r="BZ697" i="12"/>
  <c r="BZ696" i="12" s="1"/>
  <c r="BZ695" i="12" s="1"/>
  <c r="BX701" i="12"/>
  <c r="BX700" i="12" s="1"/>
  <c r="BX699" i="12" s="1"/>
  <c r="BY701" i="12"/>
  <c r="BY700" i="12" s="1"/>
  <c r="BY699" i="12" s="1"/>
  <c r="BZ701" i="12"/>
  <c r="BZ700" i="12" s="1"/>
  <c r="BZ699" i="12" s="1"/>
  <c r="BX705" i="12"/>
  <c r="BX704" i="12" s="1"/>
  <c r="BX703" i="12" s="1"/>
  <c r="BY705" i="12"/>
  <c r="BY704" i="12" s="1"/>
  <c r="BY703" i="12" s="1"/>
  <c r="BZ705" i="12"/>
  <c r="BZ704" i="12" s="1"/>
  <c r="BZ703" i="12" s="1"/>
  <c r="BX712" i="12"/>
  <c r="BX711" i="12" s="1"/>
  <c r="BX710" i="12" s="1"/>
  <c r="BY712" i="12"/>
  <c r="BY711" i="12" s="1"/>
  <c r="BY710" i="12" s="1"/>
  <c r="BZ712" i="12"/>
  <c r="BZ711" i="12" s="1"/>
  <c r="BZ710" i="12" s="1"/>
  <c r="BX716" i="12"/>
  <c r="BX715" i="12" s="1"/>
  <c r="BY716" i="12"/>
  <c r="BY715" i="12" s="1"/>
  <c r="BZ716" i="12"/>
  <c r="BZ715" i="12" s="1"/>
  <c r="BX719" i="12"/>
  <c r="BX718" i="12" s="1"/>
  <c r="BY719" i="12"/>
  <c r="BY718" i="12" s="1"/>
  <c r="BZ719" i="12"/>
  <c r="BZ718" i="12" s="1"/>
  <c r="BX723" i="12"/>
  <c r="BX722" i="12" s="1"/>
  <c r="BY723" i="12"/>
  <c r="BY722" i="12" s="1"/>
  <c r="BZ723" i="12"/>
  <c r="BZ722" i="12" s="1"/>
  <c r="BX726" i="12"/>
  <c r="BX725" i="12" s="1"/>
  <c r="BY726" i="12"/>
  <c r="BY725" i="12" s="1"/>
  <c r="BZ726" i="12"/>
  <c r="BZ725" i="12" s="1"/>
  <c r="BX730" i="12"/>
  <c r="BX729" i="12" s="1"/>
  <c r="BX728" i="12" s="1"/>
  <c r="BY730" i="12"/>
  <c r="BY729" i="12" s="1"/>
  <c r="BY728" i="12" s="1"/>
  <c r="BZ730" i="12"/>
  <c r="BZ729" i="12" s="1"/>
  <c r="BZ728" i="12" s="1"/>
  <c r="BX734" i="12"/>
  <c r="BX733" i="12" s="1"/>
  <c r="BX732" i="12" s="1"/>
  <c r="BY734" i="12"/>
  <c r="BY733" i="12" s="1"/>
  <c r="BY732" i="12" s="1"/>
  <c r="BZ734" i="12"/>
  <c r="BZ733" i="12" s="1"/>
  <c r="BZ732" i="12" s="1"/>
  <c r="BX738" i="12"/>
  <c r="BX737" i="12" s="1"/>
  <c r="BX736" i="12" s="1"/>
  <c r="BY738" i="12"/>
  <c r="BY737" i="12" s="1"/>
  <c r="BY736" i="12" s="1"/>
  <c r="BZ738" i="12"/>
  <c r="BZ737" i="12" s="1"/>
  <c r="BZ736" i="12" s="1"/>
  <c r="BX742" i="12"/>
  <c r="BX741" i="12" s="1"/>
  <c r="BY742" i="12"/>
  <c r="BY741" i="12" s="1"/>
  <c r="BZ742" i="12"/>
  <c r="BZ741" i="12" s="1"/>
  <c r="BX745" i="12"/>
  <c r="BY745" i="12"/>
  <c r="BZ745" i="12"/>
  <c r="BX747" i="12"/>
  <c r="BY747" i="12"/>
  <c r="BZ747" i="12"/>
  <c r="BX752" i="12"/>
  <c r="BX751" i="12" s="1"/>
  <c r="BY752" i="12"/>
  <c r="BY751" i="12" s="1"/>
  <c r="BZ752" i="12"/>
  <c r="BZ751" i="12" s="1"/>
  <c r="BX755" i="12"/>
  <c r="BX754" i="12" s="1"/>
  <c r="BY755" i="12"/>
  <c r="BY754" i="12" s="1"/>
  <c r="BZ755" i="12"/>
  <c r="BZ754" i="12" s="1"/>
  <c r="BX759" i="12"/>
  <c r="BX758" i="12" s="1"/>
  <c r="BX757" i="12" s="1"/>
  <c r="BY759" i="12"/>
  <c r="BY758" i="12" s="1"/>
  <c r="BY757" i="12" s="1"/>
  <c r="BZ759" i="12"/>
  <c r="BZ758" i="12" s="1"/>
  <c r="BZ757" i="12" s="1"/>
  <c r="BX763" i="12"/>
  <c r="BX762" i="12" s="1"/>
  <c r="BX761" i="12" s="1"/>
  <c r="BY763" i="12"/>
  <c r="BY762" i="12" s="1"/>
  <c r="BY761" i="12" s="1"/>
  <c r="BZ763" i="12"/>
  <c r="BZ762" i="12" s="1"/>
  <c r="BZ761" i="12" s="1"/>
  <c r="BX769" i="12"/>
  <c r="BY769" i="12"/>
  <c r="BZ769" i="12"/>
  <c r="BX773" i="12"/>
  <c r="BY773" i="12"/>
  <c r="BZ773" i="12"/>
  <c r="BX780" i="12"/>
  <c r="BX779" i="12" s="1"/>
  <c r="BX778" i="12" s="1"/>
  <c r="BY780" i="12"/>
  <c r="BY779" i="12" s="1"/>
  <c r="BY778" i="12" s="1"/>
  <c r="BZ780" i="12"/>
  <c r="BZ779" i="12" s="1"/>
  <c r="BZ778" i="12" s="1"/>
  <c r="BX786" i="12"/>
  <c r="BX785" i="12" s="1"/>
  <c r="BY786" i="12"/>
  <c r="BY785" i="12" s="1"/>
  <c r="BZ786" i="12"/>
  <c r="BZ785" i="12" s="1"/>
  <c r="BX789" i="12"/>
  <c r="BX788" i="12" s="1"/>
  <c r="BY789" i="12"/>
  <c r="BY788" i="12" s="1"/>
  <c r="BZ789" i="12"/>
  <c r="BZ788" i="12" s="1"/>
  <c r="BX794" i="12"/>
  <c r="BX793" i="12" s="1"/>
  <c r="BX792" i="12" s="1"/>
  <c r="BX791" i="12" s="1"/>
  <c r="BY794" i="12"/>
  <c r="BY793" i="12" s="1"/>
  <c r="BY792" i="12" s="1"/>
  <c r="BY791" i="12" s="1"/>
  <c r="BZ794" i="12"/>
  <c r="BZ793" i="12" s="1"/>
  <c r="BZ792" i="12" s="1"/>
  <c r="BZ791" i="12" s="1"/>
  <c r="BX799" i="12"/>
  <c r="BX798" i="12" s="1"/>
  <c r="BY799" i="12"/>
  <c r="BY798" i="12" s="1"/>
  <c r="BZ799" i="12"/>
  <c r="BZ798" i="12" s="1"/>
  <c r="BX802" i="12"/>
  <c r="BX801" i="12" s="1"/>
  <c r="BY802" i="12"/>
  <c r="BY801" i="12" s="1"/>
  <c r="BZ802" i="12"/>
  <c r="BZ801" i="12" s="1"/>
  <c r="BX808" i="12"/>
  <c r="BX807" i="12" s="1"/>
  <c r="BY808" i="12"/>
  <c r="BY807" i="12" s="1"/>
  <c r="BZ808" i="12"/>
  <c r="BZ807" i="12" s="1"/>
  <c r="BX811" i="12"/>
  <c r="BX810" i="12" s="1"/>
  <c r="BY811" i="12"/>
  <c r="BY810" i="12" s="1"/>
  <c r="BZ811" i="12"/>
  <c r="BZ810" i="12" s="1"/>
  <c r="BX814" i="12"/>
  <c r="BX813" i="12" s="1"/>
  <c r="BY814" i="12"/>
  <c r="BY813" i="12" s="1"/>
  <c r="BZ814" i="12"/>
  <c r="BZ813" i="12" s="1"/>
  <c r="BX817" i="12"/>
  <c r="BX816" i="12" s="1"/>
  <c r="BY817" i="12"/>
  <c r="BY816" i="12" s="1"/>
  <c r="BZ817" i="12"/>
  <c r="BZ816" i="12" s="1"/>
  <c r="BX820" i="12"/>
  <c r="BX819" i="12" s="1"/>
  <c r="BY820" i="12"/>
  <c r="BY819" i="12" s="1"/>
  <c r="BZ820" i="12"/>
  <c r="BZ819" i="12" s="1"/>
  <c r="BX825" i="12"/>
  <c r="BY825" i="12"/>
  <c r="BZ825" i="12"/>
  <c r="BX827" i="12"/>
  <c r="BY827" i="12"/>
  <c r="BZ827" i="12"/>
  <c r="BX831" i="12"/>
  <c r="BX830" i="12" s="1"/>
  <c r="BX829" i="12" s="1"/>
  <c r="BY831" i="12"/>
  <c r="BY830" i="12" s="1"/>
  <c r="BY829" i="12" s="1"/>
  <c r="BZ831" i="12"/>
  <c r="BZ830" i="12" s="1"/>
  <c r="BZ829" i="12" s="1"/>
  <c r="BX835" i="12"/>
  <c r="BX834" i="12" s="1"/>
  <c r="BX833" i="12" s="1"/>
  <c r="BY835" i="12"/>
  <c r="BY834" i="12" s="1"/>
  <c r="BY833" i="12" s="1"/>
  <c r="BZ835" i="12"/>
  <c r="BZ834" i="12" s="1"/>
  <c r="BZ833" i="12" s="1"/>
  <c r="BX839" i="12"/>
  <c r="BX838" i="12" s="1"/>
  <c r="BY839" i="12"/>
  <c r="BY838" i="12" s="1"/>
  <c r="BZ839" i="12"/>
  <c r="BZ838" i="12" s="1"/>
  <c r="BX842" i="12"/>
  <c r="BX841" i="12" s="1"/>
  <c r="BY842" i="12"/>
  <c r="BY841" i="12" s="1"/>
  <c r="BZ842" i="12"/>
  <c r="BZ841" i="12" s="1"/>
  <c r="BX847" i="12"/>
  <c r="BX846" i="12" s="1"/>
  <c r="BY847" i="12"/>
  <c r="BY846" i="12" s="1"/>
  <c r="BZ847" i="12"/>
  <c r="BZ846" i="12" s="1"/>
  <c r="BX850" i="12"/>
  <c r="BX849" i="12" s="1"/>
  <c r="BY850" i="12"/>
  <c r="BY849" i="12" s="1"/>
  <c r="BZ850" i="12"/>
  <c r="BZ849" i="12" s="1"/>
  <c r="BX855" i="12"/>
  <c r="BX854" i="12" s="1"/>
  <c r="BX853" i="12" s="1"/>
  <c r="BX852" i="12" s="1"/>
  <c r="BY855" i="12"/>
  <c r="BY854" i="12" s="1"/>
  <c r="BY853" i="12" s="1"/>
  <c r="BY852" i="12" s="1"/>
  <c r="BZ855" i="12"/>
  <c r="BZ854" i="12" s="1"/>
  <c r="BZ853" i="12" s="1"/>
  <c r="BZ852" i="12" s="1"/>
  <c r="BX862" i="12"/>
  <c r="BY862" i="12"/>
  <c r="BZ862" i="12"/>
  <c r="BX864" i="12"/>
  <c r="BY864" i="12"/>
  <c r="BZ864" i="12"/>
  <c r="BX868" i="12"/>
  <c r="BY868" i="12"/>
  <c r="BZ868" i="12"/>
  <c r="BX870" i="12"/>
  <c r="BY870" i="12"/>
  <c r="BZ870" i="12"/>
  <c r="BX874" i="12"/>
  <c r="BY874" i="12"/>
  <c r="BZ874" i="12"/>
  <c r="BX876" i="12"/>
  <c r="BY876" i="12"/>
  <c r="BZ876" i="12"/>
  <c r="BX881" i="12"/>
  <c r="BX880" i="12" s="1"/>
  <c r="BY881" i="12"/>
  <c r="BY880" i="12" s="1"/>
  <c r="BZ881" i="12"/>
  <c r="BZ880" i="12" s="1"/>
  <c r="BX884" i="12"/>
  <c r="BX883" i="12" s="1"/>
  <c r="BY884" i="12"/>
  <c r="BY883" i="12" s="1"/>
  <c r="BZ884" i="12"/>
  <c r="BZ883" i="12" s="1"/>
  <c r="BX887" i="12"/>
  <c r="BX886" i="12" s="1"/>
  <c r="BY887" i="12"/>
  <c r="BY886" i="12" s="1"/>
  <c r="BZ887" i="12"/>
  <c r="BZ886" i="12" s="1"/>
  <c r="BX890" i="12"/>
  <c r="BY890" i="12"/>
  <c r="BZ890" i="12"/>
  <c r="BX893" i="12"/>
  <c r="BY893" i="12"/>
  <c r="BZ893" i="12"/>
  <c r="BX899" i="12"/>
  <c r="BX898" i="12" s="1"/>
  <c r="BX897" i="12" s="1"/>
  <c r="BY899" i="12"/>
  <c r="BY898" i="12" s="1"/>
  <c r="BY897" i="12" s="1"/>
  <c r="BZ899" i="12"/>
  <c r="BZ898" i="12" s="1"/>
  <c r="BZ897" i="12" s="1"/>
  <c r="BX905" i="12"/>
  <c r="BY905" i="12"/>
  <c r="BZ905" i="12"/>
  <c r="BX907" i="12"/>
  <c r="BY907" i="12"/>
  <c r="BZ907" i="12"/>
  <c r="BX911" i="12"/>
  <c r="BX910" i="12" s="1"/>
  <c r="BX909" i="12" s="1"/>
  <c r="BY911" i="12"/>
  <c r="BY910" i="12" s="1"/>
  <c r="BY909" i="12" s="1"/>
  <c r="BZ911" i="12"/>
  <c r="BZ910" i="12" s="1"/>
  <c r="BZ909" i="12" s="1"/>
  <c r="BX915" i="12"/>
  <c r="BY915" i="12"/>
  <c r="BZ915" i="12"/>
  <c r="BX917" i="12"/>
  <c r="BY917" i="12"/>
  <c r="BZ917" i="12"/>
  <c r="BX921" i="12"/>
  <c r="BX920" i="12" s="1"/>
  <c r="BX919" i="12" s="1"/>
  <c r="BY921" i="12"/>
  <c r="BY920" i="12" s="1"/>
  <c r="BY919" i="12" s="1"/>
  <c r="BZ921" i="12"/>
  <c r="BZ920" i="12" s="1"/>
  <c r="BZ919" i="12" s="1"/>
  <c r="BX925" i="12"/>
  <c r="BX924" i="12" s="1"/>
  <c r="BX923" i="12" s="1"/>
  <c r="BY925" i="12"/>
  <c r="BY924" i="12" s="1"/>
  <c r="BY923" i="12" s="1"/>
  <c r="BZ925" i="12"/>
  <c r="BZ924" i="12" s="1"/>
  <c r="BZ923" i="12" s="1"/>
  <c r="BX929" i="12"/>
  <c r="BY929" i="12"/>
  <c r="BZ929" i="12"/>
  <c r="BX931" i="12"/>
  <c r="BY931" i="12"/>
  <c r="BZ931" i="12"/>
  <c r="BX935" i="12"/>
  <c r="BX934" i="12" s="1"/>
  <c r="BX933" i="12" s="1"/>
  <c r="BY935" i="12"/>
  <c r="BY934" i="12" s="1"/>
  <c r="BY933" i="12" s="1"/>
  <c r="BZ935" i="12"/>
  <c r="BZ934" i="12" s="1"/>
  <c r="BZ933" i="12" s="1"/>
  <c r="BX939" i="12"/>
  <c r="BY939" i="12"/>
  <c r="BZ939" i="12"/>
  <c r="BX941" i="12"/>
  <c r="BY941" i="12"/>
  <c r="BZ941" i="12"/>
  <c r="BX946" i="12"/>
  <c r="BX945" i="12" s="1"/>
  <c r="BY946" i="12"/>
  <c r="BY945" i="12" s="1"/>
  <c r="BZ946" i="12"/>
  <c r="BZ945" i="12" s="1"/>
  <c r="BX949" i="12"/>
  <c r="BY949" i="12"/>
  <c r="BZ949" i="12"/>
  <c r="BX952" i="12"/>
  <c r="BY952" i="12"/>
  <c r="BZ952" i="12"/>
  <c r="BX955" i="12"/>
  <c r="BY955" i="12"/>
  <c r="BZ955" i="12"/>
  <c r="BX959" i="12"/>
  <c r="BX958" i="12" s="1"/>
  <c r="BY959" i="12"/>
  <c r="BY958" i="12" s="1"/>
  <c r="BZ959" i="12"/>
  <c r="BZ958" i="12" s="1"/>
  <c r="BX962" i="12"/>
  <c r="BX961" i="12" s="1"/>
  <c r="BY962" i="12"/>
  <c r="BY961" i="12" s="1"/>
  <c r="BZ962" i="12"/>
  <c r="BZ961" i="12" s="1"/>
  <c r="BX966" i="12"/>
  <c r="BY966" i="12"/>
  <c r="BZ966" i="12"/>
  <c r="BX968" i="12"/>
  <c r="BY968" i="12"/>
  <c r="BZ968" i="12"/>
  <c r="BX972" i="12"/>
  <c r="BY972" i="12"/>
  <c r="BZ972" i="12"/>
  <c r="BX974" i="12"/>
  <c r="BY974" i="12"/>
  <c r="BZ974" i="12"/>
  <c r="BX978" i="12"/>
  <c r="BY978" i="12"/>
  <c r="BZ978" i="12"/>
  <c r="BX980" i="12"/>
  <c r="BY980" i="12"/>
  <c r="BZ980" i="12"/>
  <c r="BX986" i="12"/>
  <c r="BX985" i="12" s="1"/>
  <c r="BY986" i="12"/>
  <c r="BY985" i="12" s="1"/>
  <c r="BZ986" i="12"/>
  <c r="BZ985" i="12" s="1"/>
  <c r="BX989" i="12"/>
  <c r="BX988" i="12" s="1"/>
  <c r="BY989" i="12"/>
  <c r="BY988" i="12" s="1"/>
  <c r="BZ989" i="12"/>
  <c r="BZ988" i="12" s="1"/>
  <c r="BX992" i="12"/>
  <c r="BY992" i="12"/>
  <c r="BZ992" i="12"/>
  <c r="BX994" i="12"/>
  <c r="BY994" i="12"/>
  <c r="BZ994" i="12"/>
  <c r="BX997" i="12"/>
  <c r="BX996" i="12" s="1"/>
  <c r="BY997" i="12"/>
  <c r="BY996" i="12" s="1"/>
  <c r="BZ997" i="12"/>
  <c r="BZ996" i="12" s="1"/>
  <c r="BX1001" i="12"/>
  <c r="BX1000" i="12" s="1"/>
  <c r="BX999" i="12" s="1"/>
  <c r="BY1001" i="12"/>
  <c r="BY1000" i="12" s="1"/>
  <c r="BY999" i="12" s="1"/>
  <c r="BZ1001" i="12"/>
  <c r="BZ1000" i="12" s="1"/>
  <c r="BZ999" i="12" s="1"/>
  <c r="BX1005" i="12"/>
  <c r="BX1004" i="12" s="1"/>
  <c r="BX1003" i="12" s="1"/>
  <c r="BY1005" i="12"/>
  <c r="BY1004" i="12" s="1"/>
  <c r="BY1003" i="12" s="1"/>
  <c r="BZ1005" i="12"/>
  <c r="BZ1004" i="12" s="1"/>
  <c r="BZ1003" i="12" s="1"/>
  <c r="BX1009" i="12"/>
  <c r="BY1009" i="12"/>
  <c r="BZ1009" i="12"/>
  <c r="BX1011" i="12"/>
  <c r="BY1011" i="12"/>
  <c r="BZ1011" i="12"/>
  <c r="BX1015" i="12"/>
  <c r="BX1014" i="12" s="1"/>
  <c r="BY1015" i="12"/>
  <c r="BY1014" i="12" s="1"/>
  <c r="BZ1015" i="12"/>
  <c r="BZ1014" i="12" s="1"/>
  <c r="BX1018" i="12"/>
  <c r="BX1017" i="12" s="1"/>
  <c r="BY1018" i="12"/>
  <c r="BY1017" i="12" s="1"/>
  <c r="BZ1018" i="12"/>
  <c r="BZ1017" i="12" s="1"/>
  <c r="BX1025" i="12"/>
  <c r="BX1024" i="12" s="1"/>
  <c r="BY1025" i="12"/>
  <c r="BY1024" i="12" s="1"/>
  <c r="BZ1025" i="12"/>
  <c r="BZ1024" i="12" s="1"/>
  <c r="BX1028" i="12"/>
  <c r="BX1027" i="12" s="1"/>
  <c r="BY1028" i="12"/>
  <c r="BY1027" i="12" s="1"/>
  <c r="BZ1028" i="12"/>
  <c r="BZ1027" i="12" s="1"/>
  <c r="BX1031" i="12"/>
  <c r="BY1031" i="12"/>
  <c r="BZ1031" i="12"/>
  <c r="BX1033" i="12"/>
  <c r="BY1033" i="12"/>
  <c r="BZ1033" i="12"/>
  <c r="BX1037" i="12"/>
  <c r="BX1036" i="12" s="1"/>
  <c r="BY1037" i="12"/>
  <c r="BY1036" i="12" s="1"/>
  <c r="BZ1037" i="12"/>
  <c r="BZ1036" i="12" s="1"/>
  <c r="BX1041" i="12"/>
  <c r="BY1041" i="12"/>
  <c r="BZ1041" i="12"/>
  <c r="BX1043" i="12"/>
  <c r="BY1043" i="12"/>
  <c r="BZ1043" i="12"/>
  <c r="BX1047" i="12"/>
  <c r="BY1047" i="12"/>
  <c r="BZ1047" i="12"/>
  <c r="BX1049" i="12"/>
  <c r="BY1049" i="12"/>
  <c r="BZ1049" i="12"/>
  <c r="BX1054" i="12"/>
  <c r="BX1053" i="12" s="1"/>
  <c r="BX1052" i="12" s="1"/>
  <c r="BY1054" i="12"/>
  <c r="BY1053" i="12" s="1"/>
  <c r="BY1052" i="12" s="1"/>
  <c r="BZ1054" i="12"/>
  <c r="BZ1053" i="12" s="1"/>
  <c r="BZ1052" i="12" s="1"/>
  <c r="BX1058" i="12"/>
  <c r="BY1058" i="12"/>
  <c r="BZ1058" i="12"/>
  <c r="BX1060" i="12"/>
  <c r="BY1060" i="12"/>
  <c r="BZ1060" i="12"/>
  <c r="BX1064" i="12"/>
  <c r="BX1063" i="12" s="1"/>
  <c r="BY1064" i="12"/>
  <c r="BY1063" i="12" s="1"/>
  <c r="BZ1064" i="12"/>
  <c r="BZ1063" i="12" s="1"/>
  <c r="BX1067" i="12"/>
  <c r="BX1066" i="12" s="1"/>
  <c r="BY1067" i="12"/>
  <c r="BY1066" i="12" s="1"/>
  <c r="BZ1067" i="12"/>
  <c r="BZ1066" i="12" s="1"/>
  <c r="BX1070" i="12"/>
  <c r="BX1069" i="12" s="1"/>
  <c r="BY1070" i="12"/>
  <c r="BY1069" i="12" s="1"/>
  <c r="BZ1070" i="12"/>
  <c r="BZ1069" i="12" s="1"/>
  <c r="BX1075" i="12"/>
  <c r="BY1075" i="12"/>
  <c r="BZ1075" i="12"/>
  <c r="BX1077" i="12"/>
  <c r="BY1077" i="12"/>
  <c r="BZ1077" i="12"/>
  <c r="BX1079" i="12"/>
  <c r="BY1079" i="12"/>
  <c r="BZ1079" i="12"/>
  <c r="BX1084" i="12"/>
  <c r="BX1083" i="12" s="1"/>
  <c r="BY1084" i="12"/>
  <c r="BY1083" i="12" s="1"/>
  <c r="BZ1084" i="12"/>
  <c r="BZ1083" i="12" s="1"/>
  <c r="BX1087" i="12"/>
  <c r="BX1086" i="12" s="1"/>
  <c r="BY1087" i="12"/>
  <c r="BY1086" i="12" s="1"/>
  <c r="BZ1087" i="12"/>
  <c r="BZ1086" i="12" s="1"/>
  <c r="BX1093" i="12"/>
  <c r="BX1092" i="12" s="1"/>
  <c r="BY1093" i="12"/>
  <c r="BY1092" i="12" s="1"/>
  <c r="BZ1093" i="12"/>
  <c r="BZ1092" i="12" s="1"/>
  <c r="BX1096" i="12"/>
  <c r="BX1095" i="12" s="1"/>
  <c r="BY1096" i="12"/>
  <c r="BY1095" i="12" s="1"/>
  <c r="BZ1096" i="12"/>
  <c r="BZ1095" i="12" s="1"/>
  <c r="BX1100" i="12"/>
  <c r="BX1099" i="12" s="1"/>
  <c r="BX1098" i="12" s="1"/>
  <c r="BY1100" i="12"/>
  <c r="BY1099" i="12" s="1"/>
  <c r="BY1098" i="12" s="1"/>
  <c r="BZ1100" i="12"/>
  <c r="BZ1099" i="12" s="1"/>
  <c r="BZ1098" i="12" s="1"/>
  <c r="BX1104" i="12"/>
  <c r="BX1103" i="12" s="1"/>
  <c r="BX1102" i="12" s="1"/>
  <c r="BY1104" i="12"/>
  <c r="BY1103" i="12" s="1"/>
  <c r="BY1102" i="12" s="1"/>
  <c r="BZ1104" i="12"/>
  <c r="BZ1103" i="12" s="1"/>
  <c r="BZ1102" i="12" s="1"/>
  <c r="BX1108" i="12"/>
  <c r="BX1107" i="12" s="1"/>
  <c r="BX1106" i="12" s="1"/>
  <c r="BY1108" i="12"/>
  <c r="BY1107" i="12" s="1"/>
  <c r="BY1106" i="12" s="1"/>
  <c r="BZ1108" i="12"/>
  <c r="BZ1107" i="12" s="1"/>
  <c r="BZ1106" i="12" s="1"/>
  <c r="BX1113" i="12"/>
  <c r="BX1112" i="12" s="1"/>
  <c r="BY1113" i="12"/>
  <c r="BY1112" i="12" s="1"/>
  <c r="BZ1113" i="12"/>
  <c r="BZ1112" i="12" s="1"/>
  <c r="BX1116" i="12"/>
  <c r="BX1115" i="12" s="1"/>
  <c r="BY1116" i="12"/>
  <c r="BY1115" i="12" s="1"/>
  <c r="BZ1116" i="12"/>
  <c r="BZ1115" i="12" s="1"/>
  <c r="BX1119" i="12"/>
  <c r="BX1118" i="12" s="1"/>
  <c r="BY1119" i="12"/>
  <c r="BY1118" i="12" s="1"/>
  <c r="BZ1119" i="12"/>
  <c r="BZ1118" i="12" s="1"/>
  <c r="BX1123" i="12"/>
  <c r="BX1122" i="12" s="1"/>
  <c r="BY1123" i="12"/>
  <c r="BY1122" i="12" s="1"/>
  <c r="BZ1123" i="12"/>
  <c r="BZ1122" i="12" s="1"/>
  <c r="BX1130" i="12"/>
  <c r="BX1129" i="12" s="1"/>
  <c r="BX1128" i="12" s="1"/>
  <c r="BY1130" i="12"/>
  <c r="BY1129" i="12" s="1"/>
  <c r="BY1128" i="12" s="1"/>
  <c r="BZ1130" i="12"/>
  <c r="BZ1129" i="12" s="1"/>
  <c r="BZ1128" i="12" s="1"/>
  <c r="BX1134" i="12"/>
  <c r="BX1133" i="12" s="1"/>
  <c r="BX1132" i="12" s="1"/>
  <c r="BY1134" i="12"/>
  <c r="BY1133" i="12" s="1"/>
  <c r="BY1132" i="12" s="1"/>
  <c r="BZ1134" i="12"/>
  <c r="BZ1133" i="12" s="1"/>
  <c r="BZ1132" i="12" s="1"/>
  <c r="BX1138" i="12"/>
  <c r="BY1138" i="12"/>
  <c r="BZ1138" i="12"/>
  <c r="BX1140" i="12"/>
  <c r="BY1140" i="12"/>
  <c r="BZ1140" i="12"/>
  <c r="BX1144" i="12"/>
  <c r="BX1143" i="12" s="1"/>
  <c r="BX1142" i="12" s="1"/>
  <c r="BY1144" i="12"/>
  <c r="BY1143" i="12" s="1"/>
  <c r="BY1142" i="12" s="1"/>
  <c r="BZ1144" i="12"/>
  <c r="BZ1143" i="12" s="1"/>
  <c r="BZ1142" i="12" s="1"/>
  <c r="BX1148" i="12"/>
  <c r="BX1147" i="12" s="1"/>
  <c r="BX1146" i="12" s="1"/>
  <c r="BY1148" i="12"/>
  <c r="BY1147" i="12" s="1"/>
  <c r="BY1146" i="12" s="1"/>
  <c r="BZ1148" i="12"/>
  <c r="BZ1147" i="12" s="1"/>
  <c r="BZ1146" i="12" s="1"/>
  <c r="BX1152" i="12"/>
  <c r="BX1151" i="12" s="1"/>
  <c r="BX1150" i="12" s="1"/>
  <c r="BY1152" i="12"/>
  <c r="BY1151" i="12" s="1"/>
  <c r="BY1150" i="12" s="1"/>
  <c r="BZ1152" i="12"/>
  <c r="BZ1151" i="12" s="1"/>
  <c r="BZ1150" i="12" s="1"/>
  <c r="BX1156" i="12"/>
  <c r="BX1155" i="12" s="1"/>
  <c r="BX1154" i="12" s="1"/>
  <c r="BY1156" i="12"/>
  <c r="BY1155" i="12" s="1"/>
  <c r="BY1154" i="12" s="1"/>
  <c r="BZ1156" i="12"/>
  <c r="BZ1155" i="12" s="1"/>
  <c r="BZ1154" i="12" s="1"/>
  <c r="BX1160" i="12"/>
  <c r="BX1159" i="12" s="1"/>
  <c r="BX1158" i="12" s="1"/>
  <c r="BY1160" i="12"/>
  <c r="BY1159" i="12" s="1"/>
  <c r="BY1158" i="12" s="1"/>
  <c r="BZ1160" i="12"/>
  <c r="BZ1159" i="12" s="1"/>
  <c r="BZ1158" i="12" s="1"/>
  <c r="BX1164" i="12"/>
  <c r="BX1163" i="12" s="1"/>
  <c r="BY1164" i="12"/>
  <c r="BY1163" i="12" s="1"/>
  <c r="BZ1164" i="12"/>
  <c r="BZ1163" i="12" s="1"/>
  <c r="BX1167" i="12"/>
  <c r="BX1166" i="12" s="1"/>
  <c r="BY1167" i="12"/>
  <c r="BY1166" i="12" s="1"/>
  <c r="BZ1167" i="12"/>
  <c r="BZ1166" i="12" s="1"/>
  <c r="BX1171" i="12"/>
  <c r="BX1170" i="12" s="1"/>
  <c r="BX1169" i="12" s="1"/>
  <c r="BY1171" i="12"/>
  <c r="BY1170" i="12" s="1"/>
  <c r="BY1169" i="12" s="1"/>
  <c r="BZ1171" i="12"/>
  <c r="BZ1170" i="12" s="1"/>
  <c r="BZ1169" i="12" s="1"/>
  <c r="BX1175" i="12"/>
  <c r="BX1174" i="12" s="1"/>
  <c r="BX1173" i="12" s="1"/>
  <c r="BY1175" i="12"/>
  <c r="BY1174" i="12" s="1"/>
  <c r="BY1173" i="12" s="1"/>
  <c r="BZ1175" i="12"/>
  <c r="BZ1174" i="12" s="1"/>
  <c r="BZ1173" i="12" s="1"/>
  <c r="BX1179" i="12"/>
  <c r="BX1178" i="12" s="1"/>
  <c r="BX1177" i="12" s="1"/>
  <c r="BY1179" i="12"/>
  <c r="BY1178" i="12" s="1"/>
  <c r="BY1177" i="12" s="1"/>
  <c r="BZ1179" i="12"/>
  <c r="BZ1178" i="12" s="1"/>
  <c r="BZ1177" i="12" s="1"/>
  <c r="BX1183" i="12"/>
  <c r="BX1182" i="12" s="1"/>
  <c r="BX1181" i="12" s="1"/>
  <c r="BY1183" i="12"/>
  <c r="BY1182" i="12" s="1"/>
  <c r="BY1181" i="12" s="1"/>
  <c r="BZ1183" i="12"/>
  <c r="BZ1182" i="12" s="1"/>
  <c r="BZ1181" i="12" s="1"/>
  <c r="BX1187" i="12"/>
  <c r="BX1186" i="12" s="1"/>
  <c r="BX1185" i="12" s="1"/>
  <c r="BY1187" i="12"/>
  <c r="BY1186" i="12" s="1"/>
  <c r="BY1185" i="12" s="1"/>
  <c r="BZ1187" i="12"/>
  <c r="BZ1186" i="12" s="1"/>
  <c r="BZ1185" i="12" s="1"/>
  <c r="BX1191" i="12"/>
  <c r="BX1190" i="12" s="1"/>
  <c r="BX1189" i="12" s="1"/>
  <c r="BY1191" i="12"/>
  <c r="BY1190" i="12" s="1"/>
  <c r="BY1189" i="12" s="1"/>
  <c r="BZ1191" i="12"/>
  <c r="BZ1190" i="12" s="1"/>
  <c r="BZ1189" i="12" s="1"/>
  <c r="BX1196" i="12"/>
  <c r="BX1195" i="12" s="1"/>
  <c r="BX1194" i="12" s="1"/>
  <c r="BY1196" i="12"/>
  <c r="BY1195" i="12" s="1"/>
  <c r="BY1194" i="12" s="1"/>
  <c r="BZ1196" i="12"/>
  <c r="BZ1195" i="12" s="1"/>
  <c r="BZ1194" i="12" s="1"/>
  <c r="BX1200" i="12"/>
  <c r="BX1199" i="12" s="1"/>
  <c r="BX1198" i="12" s="1"/>
  <c r="BY1200" i="12"/>
  <c r="BY1199" i="12" s="1"/>
  <c r="BY1198" i="12" s="1"/>
  <c r="BZ1200" i="12"/>
  <c r="BZ1199" i="12" s="1"/>
  <c r="BZ1198" i="12" s="1"/>
  <c r="BX1206" i="12"/>
  <c r="BX1205" i="12" s="1"/>
  <c r="BX1204" i="12" s="1"/>
  <c r="BY1206" i="12"/>
  <c r="BY1205" i="12" s="1"/>
  <c r="BY1204" i="12" s="1"/>
  <c r="BZ1206" i="12"/>
  <c r="BZ1205" i="12" s="1"/>
  <c r="BZ1204" i="12" s="1"/>
  <c r="BX1210" i="12"/>
  <c r="BX1209" i="12" s="1"/>
  <c r="BX1208" i="12" s="1"/>
  <c r="BY1210" i="12"/>
  <c r="BY1209" i="12" s="1"/>
  <c r="BY1208" i="12" s="1"/>
  <c r="BZ1210" i="12"/>
  <c r="BZ1209" i="12" s="1"/>
  <c r="BZ1208" i="12" s="1"/>
  <c r="BX1214" i="12"/>
  <c r="BX1213" i="12" s="1"/>
  <c r="BX1212" i="12" s="1"/>
  <c r="BY1214" i="12"/>
  <c r="BY1213" i="12" s="1"/>
  <c r="BY1212" i="12" s="1"/>
  <c r="BZ1214" i="12"/>
  <c r="BZ1213" i="12" s="1"/>
  <c r="BZ1212" i="12" s="1"/>
  <c r="BX1218" i="12"/>
  <c r="BX1217" i="12" s="1"/>
  <c r="BY1218" i="12"/>
  <c r="BY1217" i="12" s="1"/>
  <c r="BZ1218" i="12"/>
  <c r="BZ1217" i="12" s="1"/>
  <c r="BX1221" i="12"/>
  <c r="BX1220" i="12" s="1"/>
  <c r="BY1221" i="12"/>
  <c r="BY1220" i="12" s="1"/>
  <c r="BZ1221" i="12"/>
  <c r="BZ1220" i="12" s="1"/>
  <c r="BX1225" i="12"/>
  <c r="BX1224" i="12" s="1"/>
  <c r="BY1225" i="12"/>
  <c r="BY1224" i="12" s="1"/>
  <c r="BZ1225" i="12"/>
  <c r="BZ1224" i="12" s="1"/>
  <c r="BX1228" i="12"/>
  <c r="BX1227" i="12" s="1"/>
  <c r="BY1228" i="12"/>
  <c r="BY1227" i="12" s="1"/>
  <c r="BZ1228" i="12"/>
  <c r="BZ1227" i="12" s="1"/>
  <c r="BX1232" i="12"/>
  <c r="BX1231" i="12" s="1"/>
  <c r="BX1230" i="12" s="1"/>
  <c r="BY1232" i="12"/>
  <c r="BY1231" i="12" s="1"/>
  <c r="BY1230" i="12" s="1"/>
  <c r="BZ1232" i="12"/>
  <c r="BZ1231" i="12" s="1"/>
  <c r="BZ1230" i="12" s="1"/>
  <c r="BX1236" i="12"/>
  <c r="BX1235" i="12" s="1"/>
  <c r="BX1234" i="12" s="1"/>
  <c r="BY1236" i="12"/>
  <c r="BY1235" i="12" s="1"/>
  <c r="BY1234" i="12" s="1"/>
  <c r="BZ1236" i="12"/>
  <c r="BZ1235" i="12" s="1"/>
  <c r="BZ1234" i="12" s="1"/>
  <c r="BX1240" i="12"/>
  <c r="BX1239" i="12" s="1"/>
  <c r="BX1238" i="12" s="1"/>
  <c r="BY1240" i="12"/>
  <c r="BY1239" i="12" s="1"/>
  <c r="BY1238" i="12" s="1"/>
  <c r="BZ1240" i="12"/>
  <c r="BZ1239" i="12" s="1"/>
  <c r="BZ1238" i="12" s="1"/>
  <c r="BX1244" i="12"/>
  <c r="BX1243" i="12" s="1"/>
  <c r="BX1242" i="12" s="1"/>
  <c r="BY1244" i="12"/>
  <c r="BY1243" i="12" s="1"/>
  <c r="BY1242" i="12" s="1"/>
  <c r="BZ1244" i="12"/>
  <c r="BZ1243" i="12" s="1"/>
  <c r="BZ1242" i="12" s="1"/>
  <c r="BX1248" i="12"/>
  <c r="BX1247" i="12" s="1"/>
  <c r="BX1246" i="12" s="1"/>
  <c r="BY1248" i="12"/>
  <c r="BY1247" i="12" s="1"/>
  <c r="BY1246" i="12" s="1"/>
  <c r="BZ1248" i="12"/>
  <c r="BZ1247" i="12" s="1"/>
  <c r="BZ1246" i="12" s="1"/>
  <c r="BX1252" i="12"/>
  <c r="BX1251" i="12" s="1"/>
  <c r="BX1250" i="12" s="1"/>
  <c r="BY1252" i="12"/>
  <c r="BY1251" i="12" s="1"/>
  <c r="BY1250" i="12" s="1"/>
  <c r="BZ1252" i="12"/>
  <c r="BZ1251" i="12" s="1"/>
  <c r="BZ1250" i="12" s="1"/>
  <c r="BX1256" i="12"/>
  <c r="BX1255" i="12" s="1"/>
  <c r="BX1254" i="12" s="1"/>
  <c r="BY1256" i="12"/>
  <c r="BY1255" i="12" s="1"/>
  <c r="BY1254" i="12" s="1"/>
  <c r="BZ1256" i="12"/>
  <c r="BZ1255" i="12" s="1"/>
  <c r="BZ1254" i="12" s="1"/>
  <c r="BX1260" i="12"/>
  <c r="BX1259" i="12" s="1"/>
  <c r="BX1258" i="12" s="1"/>
  <c r="BY1260" i="12"/>
  <c r="BY1259" i="12" s="1"/>
  <c r="BY1258" i="12" s="1"/>
  <c r="BZ1260" i="12"/>
  <c r="BZ1259" i="12" s="1"/>
  <c r="BZ1258" i="12" s="1"/>
  <c r="BX1264" i="12"/>
  <c r="BY1264" i="12"/>
  <c r="BZ1264" i="12"/>
  <c r="BX1266" i="12"/>
  <c r="BY1266" i="12"/>
  <c r="BZ1266" i="12"/>
  <c r="BX1270" i="12"/>
  <c r="BY1270" i="12"/>
  <c r="BZ1270" i="12"/>
  <c r="BX1272" i="12"/>
  <c r="BY1272" i="12"/>
  <c r="BZ1272" i="12"/>
  <c r="BX1276" i="12"/>
  <c r="BX1275" i="12" s="1"/>
  <c r="BX1274" i="12" s="1"/>
  <c r="BY1276" i="12"/>
  <c r="BY1275" i="12" s="1"/>
  <c r="BY1274" i="12" s="1"/>
  <c r="BZ1276" i="12"/>
  <c r="BZ1275" i="12" s="1"/>
  <c r="BZ1274" i="12" s="1"/>
  <c r="BX1280" i="12"/>
  <c r="BX1279" i="12" s="1"/>
  <c r="BX1278" i="12" s="1"/>
  <c r="BY1280" i="12"/>
  <c r="BY1279" i="12" s="1"/>
  <c r="BY1278" i="12" s="1"/>
  <c r="BZ1280" i="12"/>
  <c r="BZ1279" i="12" s="1"/>
  <c r="BZ1278" i="12" s="1"/>
  <c r="BX1284" i="12"/>
  <c r="BY1284" i="12"/>
  <c r="BZ1284" i="12"/>
  <c r="BX1286" i="12"/>
  <c r="BY1286" i="12"/>
  <c r="BZ1286" i="12"/>
  <c r="BX1290" i="12"/>
  <c r="BX1289" i="12" s="1"/>
  <c r="BX1288" i="12" s="1"/>
  <c r="BY1290" i="12"/>
  <c r="BY1289" i="12" s="1"/>
  <c r="BY1288" i="12" s="1"/>
  <c r="BZ1290" i="12"/>
  <c r="BZ1289" i="12" s="1"/>
  <c r="BZ1288" i="12" s="1"/>
  <c r="BX1294" i="12"/>
  <c r="BY1294" i="12"/>
  <c r="BZ1294" i="12"/>
  <c r="BX1296" i="12"/>
  <c r="BY1296" i="12"/>
  <c r="BZ1296" i="12"/>
  <c r="BX1300" i="12"/>
  <c r="BY1300" i="12"/>
  <c r="BZ1300" i="12"/>
  <c r="BX1302" i="12"/>
  <c r="BY1302" i="12"/>
  <c r="BZ1302" i="12"/>
  <c r="BX1306" i="12"/>
  <c r="BX1305" i="12" s="1"/>
  <c r="BX1304" i="12" s="1"/>
  <c r="BY1306" i="12"/>
  <c r="BY1305" i="12" s="1"/>
  <c r="BY1304" i="12" s="1"/>
  <c r="BZ1306" i="12"/>
  <c r="BZ1305" i="12" s="1"/>
  <c r="BZ1304" i="12" s="1"/>
  <c r="BX1310" i="12"/>
  <c r="BX1309" i="12" s="1"/>
  <c r="BX1308" i="12" s="1"/>
  <c r="BY1310" i="12"/>
  <c r="BY1309" i="12" s="1"/>
  <c r="BY1308" i="12" s="1"/>
  <c r="BZ1310" i="12"/>
  <c r="BZ1309" i="12" s="1"/>
  <c r="BZ1308" i="12" s="1"/>
  <c r="BX1315" i="12"/>
  <c r="BX1314" i="12" s="1"/>
  <c r="BX1313" i="12" s="1"/>
  <c r="BY1315" i="12"/>
  <c r="BY1314" i="12" s="1"/>
  <c r="BY1313" i="12" s="1"/>
  <c r="BZ1315" i="12"/>
  <c r="BZ1314" i="12" s="1"/>
  <c r="BZ1313" i="12" s="1"/>
  <c r="BX1319" i="12"/>
  <c r="BX1318" i="12" s="1"/>
  <c r="BX1317" i="12" s="1"/>
  <c r="BY1319" i="12"/>
  <c r="BY1318" i="12" s="1"/>
  <c r="BY1317" i="12" s="1"/>
  <c r="BZ1319" i="12"/>
  <c r="BZ1318" i="12" s="1"/>
  <c r="BZ1317" i="12" s="1"/>
  <c r="BX1323" i="12"/>
  <c r="BX1322" i="12" s="1"/>
  <c r="BX1321" i="12" s="1"/>
  <c r="BY1323" i="12"/>
  <c r="BY1322" i="12" s="1"/>
  <c r="BY1321" i="12" s="1"/>
  <c r="BZ1323" i="12"/>
  <c r="BZ1322" i="12" s="1"/>
  <c r="BZ1321" i="12" s="1"/>
  <c r="BX1327" i="12"/>
  <c r="BX1326" i="12" s="1"/>
  <c r="BX1325" i="12" s="1"/>
  <c r="BY1327" i="12"/>
  <c r="BY1326" i="12" s="1"/>
  <c r="BY1325" i="12" s="1"/>
  <c r="BZ1327" i="12"/>
  <c r="BZ1326" i="12" s="1"/>
  <c r="BZ1325" i="12" s="1"/>
  <c r="BX1331" i="12"/>
  <c r="BX1330" i="12" s="1"/>
  <c r="BX1329" i="12" s="1"/>
  <c r="BY1331" i="12"/>
  <c r="BY1330" i="12" s="1"/>
  <c r="BY1329" i="12" s="1"/>
  <c r="BZ1331" i="12"/>
  <c r="BZ1330" i="12" s="1"/>
  <c r="BZ1329" i="12" s="1"/>
  <c r="BX1335" i="12"/>
  <c r="BX1334" i="12" s="1"/>
  <c r="BX1333" i="12" s="1"/>
  <c r="BY1335" i="12"/>
  <c r="BY1334" i="12" s="1"/>
  <c r="BY1333" i="12" s="1"/>
  <c r="BZ1335" i="12"/>
  <c r="BZ1334" i="12" s="1"/>
  <c r="BZ1333" i="12" s="1"/>
  <c r="BX1339" i="12"/>
  <c r="BX1338" i="12" s="1"/>
  <c r="BX1337" i="12" s="1"/>
  <c r="BY1339" i="12"/>
  <c r="BY1338" i="12" s="1"/>
  <c r="BY1337" i="12" s="1"/>
  <c r="BZ1339" i="12"/>
  <c r="BZ1338" i="12" s="1"/>
  <c r="BZ1337" i="12" s="1"/>
  <c r="BX1343" i="12"/>
  <c r="BX1342" i="12" s="1"/>
  <c r="BX1341" i="12" s="1"/>
  <c r="BY1343" i="12"/>
  <c r="BY1342" i="12" s="1"/>
  <c r="BY1341" i="12" s="1"/>
  <c r="BZ1343" i="12"/>
  <c r="BZ1342" i="12" s="1"/>
  <c r="BZ1341" i="12" s="1"/>
  <c r="BX1347" i="12"/>
  <c r="BX1346" i="12" s="1"/>
  <c r="BX1345" i="12" s="1"/>
  <c r="BY1347" i="12"/>
  <c r="BY1346" i="12" s="1"/>
  <c r="BY1345" i="12" s="1"/>
  <c r="BZ1347" i="12"/>
  <c r="BZ1346" i="12" s="1"/>
  <c r="BZ1345" i="12" s="1"/>
  <c r="BX1351" i="12"/>
  <c r="BX1350" i="12" s="1"/>
  <c r="BX1349" i="12" s="1"/>
  <c r="BY1351" i="12"/>
  <c r="BY1350" i="12" s="1"/>
  <c r="BY1349" i="12" s="1"/>
  <c r="BZ1351" i="12"/>
  <c r="BZ1350" i="12" s="1"/>
  <c r="BZ1349" i="12" s="1"/>
  <c r="BX1355" i="12"/>
  <c r="BX1354" i="12" s="1"/>
  <c r="BX1353" i="12" s="1"/>
  <c r="BY1355" i="12"/>
  <c r="BY1354" i="12" s="1"/>
  <c r="BY1353" i="12" s="1"/>
  <c r="BZ1355" i="12"/>
  <c r="BZ1354" i="12" s="1"/>
  <c r="BZ1353" i="12" s="1"/>
  <c r="BX1359" i="12"/>
  <c r="BX1358" i="12" s="1"/>
  <c r="BX1357" i="12" s="1"/>
  <c r="BY1359" i="12"/>
  <c r="BY1358" i="12" s="1"/>
  <c r="BY1357" i="12" s="1"/>
  <c r="BZ1359" i="12"/>
  <c r="BZ1358" i="12" s="1"/>
  <c r="BZ1357" i="12" s="1"/>
  <c r="BX1363" i="12"/>
  <c r="BY1363" i="12"/>
  <c r="BZ1363" i="12"/>
  <c r="BX1365" i="12"/>
  <c r="BY1365" i="12"/>
  <c r="BZ1365" i="12"/>
  <c r="BX1369" i="12"/>
  <c r="BY1369" i="12"/>
  <c r="BZ1369" i="12"/>
  <c r="BX1371" i="12"/>
  <c r="BY1371" i="12"/>
  <c r="BZ1371" i="12"/>
  <c r="BX1375" i="12"/>
  <c r="BX1374" i="12" s="1"/>
  <c r="BX1373" i="12" s="1"/>
  <c r="BY1375" i="12"/>
  <c r="BY1374" i="12" s="1"/>
  <c r="BY1373" i="12" s="1"/>
  <c r="BZ1375" i="12"/>
  <c r="BZ1374" i="12" s="1"/>
  <c r="BZ1373" i="12" s="1"/>
  <c r="BX1380" i="12"/>
  <c r="BY1380" i="12"/>
  <c r="BY1379" i="12" s="1"/>
  <c r="BZ1380" i="12"/>
  <c r="BX1386" i="12"/>
  <c r="BY1386" i="12"/>
  <c r="BZ1386" i="12"/>
  <c r="BX1388" i="12"/>
  <c r="BY1388" i="12"/>
  <c r="BZ1388" i="12"/>
  <c r="BX1393" i="12"/>
  <c r="BX1392" i="12" s="1"/>
  <c r="BX1391" i="12" s="1"/>
  <c r="BX1390" i="12" s="1"/>
  <c r="BY1393" i="12"/>
  <c r="BY1392" i="12" s="1"/>
  <c r="BY1391" i="12" s="1"/>
  <c r="BY1390" i="12" s="1"/>
  <c r="BZ1393" i="12"/>
  <c r="BZ1392" i="12" s="1"/>
  <c r="BZ1391" i="12" s="1"/>
  <c r="BZ1390" i="12" s="1"/>
  <c r="BX1399" i="12"/>
  <c r="BX1398" i="12" s="1"/>
  <c r="BX1397" i="12" s="1"/>
  <c r="BX1396" i="12" s="1"/>
  <c r="BY1399" i="12"/>
  <c r="BY1398" i="12" s="1"/>
  <c r="BY1397" i="12" s="1"/>
  <c r="BY1396" i="12" s="1"/>
  <c r="BZ1399" i="12"/>
  <c r="BZ1398" i="12" s="1"/>
  <c r="BZ1397" i="12" s="1"/>
  <c r="BZ1396" i="12" s="1"/>
  <c r="BX1404" i="12"/>
  <c r="BX1403" i="12" s="1"/>
  <c r="BX1402" i="12" s="1"/>
  <c r="BY1404" i="12"/>
  <c r="BY1403" i="12" s="1"/>
  <c r="BY1402" i="12" s="1"/>
  <c r="BZ1404" i="12"/>
  <c r="BZ1403" i="12" s="1"/>
  <c r="BZ1402" i="12" s="1"/>
  <c r="BX1408" i="12"/>
  <c r="BX1407" i="12" s="1"/>
  <c r="BY1408" i="12"/>
  <c r="BY1407" i="12" s="1"/>
  <c r="BZ1408" i="12"/>
  <c r="BZ1407" i="12" s="1"/>
  <c r="BX1411" i="12"/>
  <c r="BY1411" i="12"/>
  <c r="BZ1411" i="12"/>
  <c r="BX1413" i="12"/>
  <c r="BY1413" i="12"/>
  <c r="BZ1413" i="12"/>
  <c r="BX1419" i="12"/>
  <c r="BY1419" i="12"/>
  <c r="BZ1419" i="12"/>
  <c r="BX1422" i="12"/>
  <c r="BY1422" i="12"/>
  <c r="BZ1422" i="12"/>
  <c r="BX1429" i="12"/>
  <c r="BX1428" i="12" s="1"/>
  <c r="BX1427" i="12" s="1"/>
  <c r="BY1429" i="12"/>
  <c r="BY1428" i="12" s="1"/>
  <c r="BY1427" i="12" s="1"/>
  <c r="BZ1429" i="12"/>
  <c r="BZ1428" i="12" s="1"/>
  <c r="BZ1427" i="12" s="1"/>
  <c r="BX1434" i="12"/>
  <c r="BX1433" i="12" s="1"/>
  <c r="BX1432" i="12" s="1"/>
  <c r="BY1434" i="12"/>
  <c r="BY1433" i="12" s="1"/>
  <c r="BY1432" i="12" s="1"/>
  <c r="BZ1434" i="12"/>
  <c r="BZ1433" i="12" s="1"/>
  <c r="BZ1432" i="12" s="1"/>
  <c r="BX1439" i="12"/>
  <c r="BX1438" i="12" s="1"/>
  <c r="BX1437" i="12" s="1"/>
  <c r="BY1439" i="12"/>
  <c r="BY1438" i="12" s="1"/>
  <c r="BY1437" i="12" s="1"/>
  <c r="BZ1439" i="12"/>
  <c r="BZ1438" i="12" s="1"/>
  <c r="BZ1437" i="12" s="1"/>
  <c r="BX1444" i="12"/>
  <c r="BX1443" i="12" s="1"/>
  <c r="BX1442" i="12" s="1"/>
  <c r="BX1441" i="12" s="1"/>
  <c r="BY1444" i="12"/>
  <c r="BY1443" i="12" s="1"/>
  <c r="BY1442" i="12" s="1"/>
  <c r="BY1441" i="12" s="1"/>
  <c r="BZ1444" i="12"/>
  <c r="BZ1443" i="12" s="1"/>
  <c r="BZ1442" i="12" s="1"/>
  <c r="BZ1441" i="12" s="1"/>
  <c r="BX1449" i="12"/>
  <c r="BX1448" i="12" s="1"/>
  <c r="BX1447" i="12" s="1"/>
  <c r="BX1446" i="12" s="1"/>
  <c r="BY1449" i="12"/>
  <c r="BY1448" i="12" s="1"/>
  <c r="BY1447" i="12" s="1"/>
  <c r="BY1446" i="12" s="1"/>
  <c r="BZ1449" i="12"/>
  <c r="BZ1448" i="12" s="1"/>
  <c r="BZ1447" i="12" s="1"/>
  <c r="BZ1446" i="12" s="1"/>
  <c r="BX1456" i="12"/>
  <c r="BX1455" i="12" s="1"/>
  <c r="BX1454" i="12" s="1"/>
  <c r="BX1453" i="12" s="1"/>
  <c r="BY1456" i="12"/>
  <c r="BY1455" i="12" s="1"/>
  <c r="BY1454" i="12" s="1"/>
  <c r="BY1453" i="12" s="1"/>
  <c r="BZ1456" i="12"/>
  <c r="BZ1455" i="12" s="1"/>
  <c r="BZ1454" i="12" s="1"/>
  <c r="BZ1453" i="12" s="1"/>
  <c r="BX1461" i="12"/>
  <c r="BX1460" i="12" s="1"/>
  <c r="BY1461" i="12"/>
  <c r="BY1460" i="12" s="1"/>
  <c r="BZ1461" i="12"/>
  <c r="BZ1460" i="12" s="1"/>
  <c r="BX1464" i="12"/>
  <c r="BX1463" i="12" s="1"/>
  <c r="BY1464" i="12"/>
  <c r="BY1463" i="12" s="1"/>
  <c r="BZ1464" i="12"/>
  <c r="BZ1463" i="12" s="1"/>
  <c r="BX1469" i="12"/>
  <c r="BX1468" i="12" s="1"/>
  <c r="BX1467" i="12" s="1"/>
  <c r="BX1466" i="12" s="1"/>
  <c r="BY1469" i="12"/>
  <c r="BY1468" i="12" s="1"/>
  <c r="BY1467" i="12" s="1"/>
  <c r="BY1466" i="12" s="1"/>
  <c r="BZ1469" i="12"/>
  <c r="BZ1468" i="12" s="1"/>
  <c r="BZ1467" i="12" s="1"/>
  <c r="BZ1466" i="12" s="1"/>
  <c r="BX1475" i="12"/>
  <c r="BX1474" i="12" s="1"/>
  <c r="BY1475" i="12"/>
  <c r="BY1474" i="12" s="1"/>
  <c r="BZ1475" i="12"/>
  <c r="BZ1474" i="12" s="1"/>
  <c r="BX1478" i="12"/>
  <c r="BX1477" i="12" s="1"/>
  <c r="BY1478" i="12"/>
  <c r="BY1477" i="12" s="1"/>
  <c r="BZ1478" i="12"/>
  <c r="BZ1477" i="12" s="1"/>
  <c r="BX1481" i="12"/>
  <c r="BX1480" i="12" s="1"/>
  <c r="BY1481" i="12"/>
  <c r="BY1480" i="12" s="1"/>
  <c r="BZ1481" i="12"/>
  <c r="BZ1480" i="12" s="1"/>
  <c r="BX1485" i="12"/>
  <c r="BX1484" i="12" s="1"/>
  <c r="BY1485" i="12"/>
  <c r="BY1484" i="12" s="1"/>
  <c r="BZ1485" i="12"/>
  <c r="BZ1484" i="12" s="1"/>
  <c r="BX1488" i="12"/>
  <c r="BX1487" i="12" s="1"/>
  <c r="BY1488" i="12"/>
  <c r="BY1487" i="12" s="1"/>
  <c r="BZ1488" i="12"/>
  <c r="BZ1487" i="12" s="1"/>
  <c r="BX1496" i="12"/>
  <c r="BX1495" i="12" s="1"/>
  <c r="BY1496" i="12"/>
  <c r="BY1495" i="12" s="1"/>
  <c r="BZ1496" i="12"/>
  <c r="BZ1495" i="12" s="1"/>
  <c r="BX1500" i="12"/>
  <c r="BX1499" i="12" s="1"/>
  <c r="BX1498" i="12" s="1"/>
  <c r="BY1500" i="12"/>
  <c r="BY1499" i="12" s="1"/>
  <c r="BY1498" i="12" s="1"/>
  <c r="BZ1500" i="12"/>
  <c r="BZ1499" i="12" s="1"/>
  <c r="BZ1498" i="12" s="1"/>
  <c r="BX1504" i="12"/>
  <c r="BX1503" i="12" s="1"/>
  <c r="BX1502" i="12" s="1"/>
  <c r="BY1504" i="12"/>
  <c r="BY1503" i="12" s="1"/>
  <c r="BY1502" i="12" s="1"/>
  <c r="BZ1504" i="12"/>
  <c r="BZ1503" i="12" s="1"/>
  <c r="BZ1502" i="12" s="1"/>
  <c r="BX1510" i="12"/>
  <c r="BX1509" i="12" s="1"/>
  <c r="BX1508" i="12" s="1"/>
  <c r="BX1507" i="12" s="1"/>
  <c r="BY1510" i="12"/>
  <c r="BY1509" i="12" s="1"/>
  <c r="BY1508" i="12" s="1"/>
  <c r="BY1507" i="12" s="1"/>
  <c r="BZ1510" i="12"/>
  <c r="BZ1509" i="12" s="1"/>
  <c r="BZ1508" i="12" s="1"/>
  <c r="BZ1507" i="12" s="1"/>
  <c r="BX1515" i="12"/>
  <c r="BX1514" i="12" s="1"/>
  <c r="BX1513" i="12" s="1"/>
  <c r="BX1512" i="12" s="1"/>
  <c r="BY1515" i="12"/>
  <c r="BY1514" i="12" s="1"/>
  <c r="BY1513" i="12" s="1"/>
  <c r="BY1512" i="12" s="1"/>
  <c r="BZ1515" i="12"/>
  <c r="BZ1514" i="12" s="1"/>
  <c r="BZ1513" i="12" s="1"/>
  <c r="BZ1512" i="12" s="1"/>
  <c r="BX1521" i="12"/>
  <c r="BX1520" i="12" s="1"/>
  <c r="BX1519" i="12" s="1"/>
  <c r="BY1521" i="12"/>
  <c r="BY1520" i="12" s="1"/>
  <c r="BY1519" i="12" s="1"/>
  <c r="BZ1521" i="12"/>
  <c r="BZ1520" i="12" s="1"/>
  <c r="BZ1519" i="12" s="1"/>
  <c r="BX1525" i="12"/>
  <c r="BX1524" i="12" s="1"/>
  <c r="BY1525" i="12"/>
  <c r="BY1524" i="12" s="1"/>
  <c r="BZ1525" i="12"/>
  <c r="BZ1524" i="12" s="1"/>
  <c r="BX1528" i="12"/>
  <c r="BX1527" i="12" s="1"/>
  <c r="BY1528" i="12"/>
  <c r="BY1527" i="12" s="1"/>
  <c r="BZ1528" i="12"/>
  <c r="BZ1527" i="12" s="1"/>
  <c r="BX1532" i="12"/>
  <c r="BX1531" i="12" s="1"/>
  <c r="BY1532" i="12"/>
  <c r="BY1531" i="12" s="1"/>
  <c r="BZ1532" i="12"/>
  <c r="BZ1531" i="12" s="1"/>
  <c r="BX1535" i="12"/>
  <c r="BX1534" i="12" s="1"/>
  <c r="BY1535" i="12"/>
  <c r="BY1534" i="12" s="1"/>
  <c r="BZ1535" i="12"/>
  <c r="BZ1534" i="12" s="1"/>
  <c r="BX1542" i="12"/>
  <c r="BX1541" i="12" s="1"/>
  <c r="BX1540" i="12" s="1"/>
  <c r="BY1542" i="12"/>
  <c r="BY1541" i="12" s="1"/>
  <c r="BY1540" i="12" s="1"/>
  <c r="BZ1542" i="12"/>
  <c r="BZ1541" i="12" s="1"/>
  <c r="BZ1540" i="12" s="1"/>
  <c r="BX1546" i="12"/>
  <c r="BX1545" i="12" s="1"/>
  <c r="BX1544" i="12" s="1"/>
  <c r="BY1546" i="12"/>
  <c r="BY1545" i="12" s="1"/>
  <c r="BY1544" i="12" s="1"/>
  <c r="BZ1546" i="12"/>
  <c r="BZ1545" i="12" s="1"/>
  <c r="BZ1544" i="12" s="1"/>
  <c r="BX1550" i="12"/>
  <c r="BX1549" i="12" s="1"/>
  <c r="BX1548" i="12" s="1"/>
  <c r="BY1550" i="12"/>
  <c r="BY1549" i="12" s="1"/>
  <c r="BY1548" i="12" s="1"/>
  <c r="BZ1550" i="12"/>
  <c r="BZ1549" i="12" s="1"/>
  <c r="BZ1548" i="12" s="1"/>
  <c r="BX1555" i="12"/>
  <c r="BX1554" i="12" s="1"/>
  <c r="BX1553" i="12" s="1"/>
  <c r="BX1552" i="12" s="1"/>
  <c r="BY1555" i="12"/>
  <c r="BY1554" i="12" s="1"/>
  <c r="BY1553" i="12" s="1"/>
  <c r="BY1552" i="12" s="1"/>
  <c r="BZ1555" i="12"/>
  <c r="BZ1554" i="12" s="1"/>
  <c r="BZ1553" i="12" s="1"/>
  <c r="BZ1552" i="12" s="1"/>
  <c r="BX1560" i="12"/>
  <c r="BX1559" i="12" s="1"/>
  <c r="BX1558" i="12" s="1"/>
  <c r="BY1560" i="12"/>
  <c r="BY1559" i="12" s="1"/>
  <c r="BY1558" i="12" s="1"/>
  <c r="BZ1560" i="12"/>
  <c r="BZ1559" i="12" s="1"/>
  <c r="BZ1558" i="12" s="1"/>
  <c r="BX1564" i="12"/>
  <c r="BX1563" i="12" s="1"/>
  <c r="BX1562" i="12" s="1"/>
  <c r="BY1564" i="12"/>
  <c r="BY1563" i="12" s="1"/>
  <c r="BY1562" i="12" s="1"/>
  <c r="BZ1564" i="12"/>
  <c r="BZ1563" i="12" s="1"/>
  <c r="BZ1562" i="12" s="1"/>
  <c r="BX1568" i="12"/>
  <c r="BX1567" i="12" s="1"/>
  <c r="BX1566" i="12" s="1"/>
  <c r="BY1568" i="12"/>
  <c r="BY1567" i="12" s="1"/>
  <c r="BY1566" i="12" s="1"/>
  <c r="BZ1568" i="12"/>
  <c r="BZ1567" i="12" s="1"/>
  <c r="BZ1566" i="12" s="1"/>
  <c r="BX1572" i="12"/>
  <c r="BX1571" i="12" s="1"/>
  <c r="BY1572" i="12"/>
  <c r="BY1571" i="12" s="1"/>
  <c r="BZ1572" i="12"/>
  <c r="BZ1571" i="12" s="1"/>
  <c r="BX1575" i="12"/>
  <c r="BX1574" i="12" s="1"/>
  <c r="BY1575" i="12"/>
  <c r="BY1574" i="12" s="1"/>
  <c r="BZ1575" i="12"/>
  <c r="BZ1574" i="12" s="1"/>
  <c r="BX1580" i="12"/>
  <c r="BX1579" i="12" s="1"/>
  <c r="BX1578" i="12" s="1"/>
  <c r="BY1580" i="12"/>
  <c r="BY1579" i="12" s="1"/>
  <c r="BY1578" i="12" s="1"/>
  <c r="BZ1580" i="12"/>
  <c r="BZ1579" i="12" s="1"/>
  <c r="BZ1578" i="12" s="1"/>
  <c r="BX1584" i="12"/>
  <c r="BX1583" i="12" s="1"/>
  <c r="BX1582" i="12" s="1"/>
  <c r="BY1584" i="12"/>
  <c r="BY1583" i="12" s="1"/>
  <c r="BY1582" i="12" s="1"/>
  <c r="BZ1584" i="12"/>
  <c r="BZ1583" i="12" s="1"/>
  <c r="BZ1582" i="12" s="1"/>
  <c r="BX1588" i="12"/>
  <c r="BX1587" i="12" s="1"/>
  <c r="BX1586" i="12" s="1"/>
  <c r="BY1588" i="12"/>
  <c r="BY1587" i="12" s="1"/>
  <c r="BY1586" i="12" s="1"/>
  <c r="BZ1588" i="12"/>
  <c r="BZ1587" i="12" s="1"/>
  <c r="BZ1586" i="12" s="1"/>
  <c r="BX1592" i="12"/>
  <c r="BX1591" i="12" s="1"/>
  <c r="BX1590" i="12" s="1"/>
  <c r="BY1592" i="12"/>
  <c r="BY1591" i="12" s="1"/>
  <c r="BY1590" i="12" s="1"/>
  <c r="BZ1592" i="12"/>
  <c r="BZ1591" i="12" s="1"/>
  <c r="BZ1590" i="12" s="1"/>
  <c r="BX1596" i="12"/>
  <c r="BX1595" i="12" s="1"/>
  <c r="BX1594" i="12" s="1"/>
  <c r="BY1596" i="12"/>
  <c r="BY1595" i="12" s="1"/>
  <c r="BY1594" i="12" s="1"/>
  <c r="BZ1596" i="12"/>
  <c r="BZ1595" i="12" s="1"/>
  <c r="BZ1594" i="12" s="1"/>
  <c r="BX1601" i="12"/>
  <c r="BX1600" i="12" s="1"/>
  <c r="BX1599" i="12" s="1"/>
  <c r="BY1601" i="12"/>
  <c r="BY1600" i="12" s="1"/>
  <c r="BY1599" i="12" s="1"/>
  <c r="BZ1601" i="12"/>
  <c r="BZ1600" i="12" s="1"/>
  <c r="BZ1599" i="12" s="1"/>
  <c r="BX1605" i="12"/>
  <c r="BX1604" i="12" s="1"/>
  <c r="BX1603" i="12" s="1"/>
  <c r="BY1605" i="12"/>
  <c r="BY1604" i="12" s="1"/>
  <c r="BY1603" i="12" s="1"/>
  <c r="BZ1605" i="12"/>
  <c r="BZ1604" i="12" s="1"/>
  <c r="BZ1603" i="12" s="1"/>
  <c r="BX1610" i="12"/>
  <c r="BX1609" i="12" s="1"/>
  <c r="BX1608" i="12" s="1"/>
  <c r="BX1607" i="12" s="1"/>
  <c r="BY1610" i="12"/>
  <c r="BY1609" i="12" s="1"/>
  <c r="BY1608" i="12" s="1"/>
  <c r="BY1607" i="12" s="1"/>
  <c r="BZ1610" i="12"/>
  <c r="BZ1609" i="12" s="1"/>
  <c r="BZ1608" i="12" s="1"/>
  <c r="BZ1607" i="12" s="1"/>
  <c r="BX1615" i="12"/>
  <c r="BX1614" i="12" s="1"/>
  <c r="BX1613" i="12" s="1"/>
  <c r="BY1615" i="12"/>
  <c r="BY1614" i="12" s="1"/>
  <c r="BY1613" i="12" s="1"/>
  <c r="BZ1615" i="12"/>
  <c r="BZ1614" i="12" s="1"/>
  <c r="BZ1613" i="12" s="1"/>
  <c r="BX1619" i="12"/>
  <c r="BX1618" i="12" s="1"/>
  <c r="BX1617" i="12" s="1"/>
  <c r="BY1619" i="12"/>
  <c r="BY1618" i="12" s="1"/>
  <c r="BY1617" i="12" s="1"/>
  <c r="BZ1619" i="12"/>
  <c r="BZ1618" i="12" s="1"/>
  <c r="BZ1617" i="12" s="1"/>
  <c r="BX1625" i="12"/>
  <c r="BX1624" i="12" s="1"/>
  <c r="BY1625" i="12"/>
  <c r="BY1624" i="12" s="1"/>
  <c r="BZ1625" i="12"/>
  <c r="BZ1624" i="12" s="1"/>
  <c r="BX1629" i="12"/>
  <c r="BX1628" i="12" s="1"/>
  <c r="BY1629" i="12"/>
  <c r="BY1628" i="12" s="1"/>
  <c r="BZ1629" i="12"/>
  <c r="BZ1628" i="12" s="1"/>
  <c r="BX1633" i="12"/>
  <c r="BY1633" i="12"/>
  <c r="BZ1633" i="12"/>
  <c r="BX1635" i="12"/>
  <c r="BY1635" i="12"/>
  <c r="BZ1635" i="12"/>
  <c r="BX1642" i="12"/>
  <c r="BX1641" i="12" s="1"/>
  <c r="BX1640" i="12" s="1"/>
  <c r="BX1639" i="12" s="1"/>
  <c r="BY1642" i="12"/>
  <c r="BY1641" i="12" s="1"/>
  <c r="BY1640" i="12" s="1"/>
  <c r="BY1639" i="12" s="1"/>
  <c r="BZ1642" i="12"/>
  <c r="BZ1641" i="12" s="1"/>
  <c r="BZ1640" i="12" s="1"/>
  <c r="BZ1639" i="12" s="1"/>
  <c r="BX1647" i="12"/>
  <c r="BX1646" i="12" s="1"/>
  <c r="BX1645" i="12" s="1"/>
  <c r="BY1647" i="12"/>
  <c r="BY1646" i="12" s="1"/>
  <c r="BY1645" i="12" s="1"/>
  <c r="BZ1647" i="12"/>
  <c r="BZ1646" i="12" s="1"/>
  <c r="BZ1645" i="12" s="1"/>
  <c r="BX1651" i="12"/>
  <c r="BX1650" i="12" s="1"/>
  <c r="BX1649" i="12" s="1"/>
  <c r="BY1651" i="12"/>
  <c r="BY1650" i="12" s="1"/>
  <c r="BY1649" i="12" s="1"/>
  <c r="BZ1651" i="12"/>
  <c r="BZ1650" i="12" s="1"/>
  <c r="BZ1649" i="12" s="1"/>
  <c r="BX1655" i="12"/>
  <c r="BX1654" i="12" s="1"/>
  <c r="BX1653" i="12" s="1"/>
  <c r="BY1655" i="12"/>
  <c r="BY1654" i="12" s="1"/>
  <c r="BY1653" i="12" s="1"/>
  <c r="BZ1655" i="12"/>
  <c r="BZ1654" i="12" s="1"/>
  <c r="BZ1653" i="12" s="1"/>
  <c r="BX1660" i="12"/>
  <c r="BX1659" i="12" s="1"/>
  <c r="BY1660" i="12"/>
  <c r="BY1659" i="12" s="1"/>
  <c r="BZ1660" i="12"/>
  <c r="BZ1659" i="12" s="1"/>
  <c r="BX1663" i="12"/>
  <c r="BX1662" i="12" s="1"/>
  <c r="BY1663" i="12"/>
  <c r="BY1662" i="12" s="1"/>
  <c r="BZ1663" i="12"/>
  <c r="BZ1662" i="12" s="1"/>
  <c r="BX1670" i="12"/>
  <c r="BX1669" i="12" s="1"/>
  <c r="BX1668" i="12" s="1"/>
  <c r="BY1670" i="12"/>
  <c r="BY1669" i="12" s="1"/>
  <c r="BY1668" i="12" s="1"/>
  <c r="BZ1670" i="12"/>
  <c r="BZ1669" i="12" s="1"/>
  <c r="BZ1668" i="12" s="1"/>
  <c r="BX1674" i="12"/>
  <c r="BX1673" i="12" s="1"/>
  <c r="BX1672" i="12" s="1"/>
  <c r="BY1674" i="12"/>
  <c r="BY1673" i="12" s="1"/>
  <c r="BY1672" i="12" s="1"/>
  <c r="BZ1674" i="12"/>
  <c r="BZ1673" i="12" s="1"/>
  <c r="BZ1672" i="12" s="1"/>
  <c r="BX1679" i="12"/>
  <c r="BX1678" i="12" s="1"/>
  <c r="BX1677" i="12" s="1"/>
  <c r="BX1676" i="12" s="1"/>
  <c r="BY1679" i="12"/>
  <c r="BY1678" i="12" s="1"/>
  <c r="BY1677" i="12" s="1"/>
  <c r="BY1676" i="12" s="1"/>
  <c r="BZ1679" i="12"/>
  <c r="BZ1678" i="12" s="1"/>
  <c r="BZ1677" i="12" s="1"/>
  <c r="BZ1676" i="12" s="1"/>
  <c r="BX1684" i="12"/>
  <c r="BX1683" i="12" s="1"/>
  <c r="BX1682" i="12" s="1"/>
  <c r="BX1681" i="12" s="1"/>
  <c r="BY1684" i="12"/>
  <c r="BY1683" i="12" s="1"/>
  <c r="BY1682" i="12" s="1"/>
  <c r="BY1681" i="12" s="1"/>
  <c r="BZ1684" i="12"/>
  <c r="BZ1683" i="12" s="1"/>
  <c r="BZ1682" i="12" s="1"/>
  <c r="BZ1681" i="12" s="1"/>
  <c r="BX1689" i="12"/>
  <c r="BX1688" i="12" s="1"/>
  <c r="BX1687" i="12" s="1"/>
  <c r="BY1689" i="12"/>
  <c r="BY1688" i="12" s="1"/>
  <c r="BY1687" i="12" s="1"/>
  <c r="BZ1689" i="12"/>
  <c r="BZ1688" i="12" s="1"/>
  <c r="BZ1687" i="12" s="1"/>
  <c r="BX1693" i="12"/>
  <c r="BX1692" i="12" s="1"/>
  <c r="BX1691" i="12" s="1"/>
  <c r="BY1693" i="12"/>
  <c r="BY1692" i="12" s="1"/>
  <c r="BY1691" i="12" s="1"/>
  <c r="BZ1693" i="12"/>
  <c r="BZ1692" i="12" s="1"/>
  <c r="BZ1691" i="12" s="1"/>
  <c r="BX1698" i="12"/>
  <c r="BX1697" i="12" s="1"/>
  <c r="BX1696" i="12" s="1"/>
  <c r="BY1698" i="12"/>
  <c r="BY1697" i="12" s="1"/>
  <c r="BY1696" i="12" s="1"/>
  <c r="BZ1698" i="12"/>
  <c r="BZ1697" i="12" s="1"/>
  <c r="BZ1696" i="12" s="1"/>
  <c r="BX1702" i="12"/>
  <c r="BX1701" i="12" s="1"/>
  <c r="BX1700" i="12" s="1"/>
  <c r="BY1702" i="12"/>
  <c r="BY1701" i="12" s="1"/>
  <c r="BY1700" i="12" s="1"/>
  <c r="BZ1702" i="12"/>
  <c r="BZ1701" i="12" s="1"/>
  <c r="BZ1700" i="12" s="1"/>
  <c r="BX1706" i="12"/>
  <c r="BX1705" i="12" s="1"/>
  <c r="BX1704" i="12" s="1"/>
  <c r="BY1706" i="12"/>
  <c r="BY1705" i="12" s="1"/>
  <c r="BY1704" i="12" s="1"/>
  <c r="BZ1706" i="12"/>
  <c r="BZ1705" i="12" s="1"/>
  <c r="BZ1704" i="12" s="1"/>
  <c r="BX1710" i="12"/>
  <c r="BX1709" i="12" s="1"/>
  <c r="BX1708" i="12" s="1"/>
  <c r="BY1710" i="12"/>
  <c r="BY1709" i="12" s="1"/>
  <c r="BY1708" i="12" s="1"/>
  <c r="BZ1710" i="12"/>
  <c r="BZ1709" i="12" s="1"/>
  <c r="BZ1708" i="12" s="1"/>
  <c r="BX1714" i="12"/>
  <c r="BX1713" i="12" s="1"/>
  <c r="BX1712" i="12" s="1"/>
  <c r="BY1714" i="12"/>
  <c r="BY1713" i="12" s="1"/>
  <c r="BY1712" i="12" s="1"/>
  <c r="BZ1714" i="12"/>
  <c r="BZ1713" i="12" s="1"/>
  <c r="BZ1712" i="12" s="1"/>
  <c r="BX1718" i="12"/>
  <c r="BX1717" i="12" s="1"/>
  <c r="BX1716" i="12" s="1"/>
  <c r="BY1718" i="12"/>
  <c r="BY1717" i="12" s="1"/>
  <c r="BY1716" i="12" s="1"/>
  <c r="BZ1718" i="12"/>
  <c r="BZ1717" i="12" s="1"/>
  <c r="BZ1716" i="12" s="1"/>
  <c r="BX1722" i="12"/>
  <c r="BX1721" i="12" s="1"/>
  <c r="BX1720" i="12" s="1"/>
  <c r="BY1722" i="12"/>
  <c r="BY1721" i="12" s="1"/>
  <c r="BY1720" i="12" s="1"/>
  <c r="BZ1722" i="12"/>
  <c r="BZ1721" i="12" s="1"/>
  <c r="BZ1720" i="12" s="1"/>
  <c r="BX1726" i="12"/>
  <c r="BX1725" i="12" s="1"/>
  <c r="BX1724" i="12" s="1"/>
  <c r="BY1726" i="12"/>
  <c r="BY1725" i="12" s="1"/>
  <c r="BY1724" i="12" s="1"/>
  <c r="BZ1726" i="12"/>
  <c r="BZ1725" i="12" s="1"/>
  <c r="BZ1724" i="12" s="1"/>
  <c r="BX1730" i="12"/>
  <c r="BX1729" i="12" s="1"/>
  <c r="BX1728" i="12" s="1"/>
  <c r="BY1730" i="12"/>
  <c r="BY1729" i="12" s="1"/>
  <c r="BY1728" i="12" s="1"/>
  <c r="BZ1730" i="12"/>
  <c r="BZ1729" i="12" s="1"/>
  <c r="BZ1728" i="12" s="1"/>
  <c r="BX1734" i="12"/>
  <c r="BX1733" i="12" s="1"/>
  <c r="BX1732" i="12" s="1"/>
  <c r="BY1734" i="12"/>
  <c r="BY1733" i="12" s="1"/>
  <c r="BY1732" i="12" s="1"/>
  <c r="BZ1734" i="12"/>
  <c r="BZ1733" i="12" s="1"/>
  <c r="BZ1732" i="12" s="1"/>
  <c r="BX1738" i="12"/>
  <c r="BX1737" i="12" s="1"/>
  <c r="BX1736" i="12" s="1"/>
  <c r="BY1738" i="12"/>
  <c r="BY1737" i="12" s="1"/>
  <c r="BY1736" i="12" s="1"/>
  <c r="BZ1738" i="12"/>
  <c r="BZ1737" i="12" s="1"/>
  <c r="BZ1736" i="12" s="1"/>
  <c r="BX1743" i="12"/>
  <c r="BX1742" i="12" s="1"/>
  <c r="BX1741" i="12" s="1"/>
  <c r="BX1740" i="12" s="1"/>
  <c r="BY1743" i="12"/>
  <c r="BY1742" i="12" s="1"/>
  <c r="BY1741" i="12" s="1"/>
  <c r="BY1740" i="12" s="1"/>
  <c r="BZ1743" i="12"/>
  <c r="BZ1742" i="12" s="1"/>
  <c r="BZ1741" i="12" s="1"/>
  <c r="BZ1740" i="12" s="1"/>
  <c r="BX1748" i="12"/>
  <c r="BX1747" i="12" s="1"/>
  <c r="BX1746" i="12" s="1"/>
  <c r="BX1745" i="12" s="1"/>
  <c r="BY1748" i="12"/>
  <c r="BY1747" i="12" s="1"/>
  <c r="BY1746" i="12" s="1"/>
  <c r="BY1745" i="12" s="1"/>
  <c r="BZ1748" i="12"/>
  <c r="BZ1747" i="12" s="1"/>
  <c r="BZ1746" i="12" s="1"/>
  <c r="BZ1745" i="12" s="1"/>
  <c r="BX1753" i="12"/>
  <c r="BX1752" i="12" s="1"/>
  <c r="BX1751" i="12" s="1"/>
  <c r="BX1750" i="12" s="1"/>
  <c r="BY1753" i="12"/>
  <c r="BY1752" i="12" s="1"/>
  <c r="BY1751" i="12" s="1"/>
  <c r="BY1750" i="12" s="1"/>
  <c r="BZ1753" i="12"/>
  <c r="BZ1752" i="12" s="1"/>
  <c r="BZ1751" i="12" s="1"/>
  <c r="BZ1750" i="12" s="1"/>
  <c r="BX1758" i="12"/>
  <c r="BX1757" i="12" s="1"/>
  <c r="BX1756" i="12" s="1"/>
  <c r="BX1755" i="12" s="1"/>
  <c r="BY1758" i="12"/>
  <c r="BY1757" i="12" s="1"/>
  <c r="BY1756" i="12" s="1"/>
  <c r="BY1755" i="12" s="1"/>
  <c r="BZ1758" i="12"/>
  <c r="BZ1757" i="12" s="1"/>
  <c r="BZ1756" i="12" s="1"/>
  <c r="BZ1755" i="12" s="1"/>
  <c r="BX1764" i="12"/>
  <c r="BX1763" i="12" s="1"/>
  <c r="BX1762" i="12" s="1"/>
  <c r="BY1764" i="12"/>
  <c r="BY1763" i="12" s="1"/>
  <c r="BY1762" i="12" s="1"/>
  <c r="BZ1764" i="12"/>
  <c r="BZ1763" i="12" s="1"/>
  <c r="BZ1762" i="12" s="1"/>
  <c r="BX1768" i="12"/>
  <c r="BX1767" i="12" s="1"/>
  <c r="BX1766" i="12" s="1"/>
  <c r="BY1768" i="12"/>
  <c r="BY1767" i="12" s="1"/>
  <c r="BY1766" i="12" s="1"/>
  <c r="BZ1768" i="12"/>
  <c r="BZ1767" i="12" s="1"/>
  <c r="BZ1766" i="12" s="1"/>
  <c r="BX1773" i="12"/>
  <c r="BX1772" i="12" s="1"/>
  <c r="BX1771" i="12" s="1"/>
  <c r="BX1770" i="12" s="1"/>
  <c r="BY1773" i="12"/>
  <c r="BY1772" i="12" s="1"/>
  <c r="BY1771" i="12" s="1"/>
  <c r="BY1770" i="12" s="1"/>
  <c r="BZ1773" i="12"/>
  <c r="BZ1772" i="12" s="1"/>
  <c r="BZ1771" i="12" s="1"/>
  <c r="BZ1770" i="12" s="1"/>
  <c r="BX1778" i="12"/>
  <c r="BX1777" i="12" s="1"/>
  <c r="BX1776" i="12" s="1"/>
  <c r="BX1775" i="12" s="1"/>
  <c r="BY1778" i="12"/>
  <c r="BY1777" i="12" s="1"/>
  <c r="BY1776" i="12" s="1"/>
  <c r="BY1775" i="12" s="1"/>
  <c r="BZ1778" i="12"/>
  <c r="BZ1777" i="12" s="1"/>
  <c r="BZ1776" i="12" s="1"/>
  <c r="BZ1775" i="12" s="1"/>
  <c r="BX1783" i="12"/>
  <c r="BX1782" i="12" s="1"/>
  <c r="BX1781" i="12" s="1"/>
  <c r="BY1783" i="12"/>
  <c r="BY1782" i="12" s="1"/>
  <c r="BY1781" i="12" s="1"/>
  <c r="BZ1783" i="12"/>
  <c r="BZ1782" i="12" s="1"/>
  <c r="BZ1781" i="12" s="1"/>
  <c r="BX1787" i="12"/>
  <c r="BX1786" i="12" s="1"/>
  <c r="BX1785" i="12" s="1"/>
  <c r="BY1787" i="12"/>
  <c r="BY1786" i="12" s="1"/>
  <c r="BY1785" i="12" s="1"/>
  <c r="BZ1787" i="12"/>
  <c r="BZ1786" i="12" s="1"/>
  <c r="BZ1785" i="12" s="1"/>
  <c r="BX1791" i="12"/>
  <c r="BX1790" i="12" s="1"/>
  <c r="BX1789" i="12" s="1"/>
  <c r="BY1791" i="12"/>
  <c r="BY1790" i="12" s="1"/>
  <c r="BY1789" i="12" s="1"/>
  <c r="BZ1791" i="12"/>
  <c r="BZ1790" i="12" s="1"/>
  <c r="BZ1789" i="12" s="1"/>
  <c r="BX1798" i="12"/>
  <c r="BX1797" i="12" s="1"/>
  <c r="BX1796" i="12" s="1"/>
  <c r="BY1798" i="12"/>
  <c r="BY1797" i="12" s="1"/>
  <c r="BY1796" i="12" s="1"/>
  <c r="BZ1798" i="12"/>
  <c r="BZ1797" i="12" s="1"/>
  <c r="BZ1796" i="12" s="1"/>
  <c r="BX1802" i="12"/>
  <c r="BX1801" i="12" s="1"/>
  <c r="BY1802" i="12"/>
  <c r="BY1801" i="12" s="1"/>
  <c r="BZ1802" i="12"/>
  <c r="BZ1801" i="12" s="1"/>
  <c r="BX1805" i="12"/>
  <c r="BX1804" i="12" s="1"/>
  <c r="BY1805" i="12"/>
  <c r="BY1804" i="12" s="1"/>
  <c r="BZ1805" i="12"/>
  <c r="BZ1804" i="12" s="1"/>
  <c r="BX1809" i="12"/>
  <c r="BX1808" i="12" s="1"/>
  <c r="BX1807" i="12" s="1"/>
  <c r="BY1809" i="12"/>
  <c r="BY1808" i="12" s="1"/>
  <c r="BY1807" i="12" s="1"/>
  <c r="BZ1809" i="12"/>
  <c r="BZ1808" i="12" s="1"/>
  <c r="BZ1807" i="12" s="1"/>
  <c r="BX1813" i="12"/>
  <c r="BX1812" i="12" s="1"/>
  <c r="BX1811" i="12" s="1"/>
  <c r="BY1813" i="12"/>
  <c r="BY1812" i="12" s="1"/>
  <c r="BY1811" i="12" s="1"/>
  <c r="BZ1813" i="12"/>
  <c r="BZ1812" i="12" s="1"/>
  <c r="BZ1811" i="12" s="1"/>
  <c r="BX1817" i="12"/>
  <c r="BX1816" i="12" s="1"/>
  <c r="BX1815" i="12" s="1"/>
  <c r="BY1817" i="12"/>
  <c r="BY1816" i="12" s="1"/>
  <c r="BY1815" i="12" s="1"/>
  <c r="BZ1817" i="12"/>
  <c r="BZ1816" i="12" s="1"/>
  <c r="BZ1815" i="12" s="1"/>
  <c r="BX1821" i="12"/>
  <c r="BX1820" i="12" s="1"/>
  <c r="BX1819" i="12" s="1"/>
  <c r="BY1821" i="12"/>
  <c r="BY1820" i="12" s="1"/>
  <c r="BY1819" i="12" s="1"/>
  <c r="BZ1821" i="12"/>
  <c r="BZ1820" i="12" s="1"/>
  <c r="BZ1819" i="12" s="1"/>
  <c r="BX1825" i="12"/>
  <c r="BX1824" i="12" s="1"/>
  <c r="BX1823" i="12" s="1"/>
  <c r="BY1825" i="12"/>
  <c r="BY1824" i="12" s="1"/>
  <c r="BY1823" i="12" s="1"/>
  <c r="BZ1825" i="12"/>
  <c r="BZ1824" i="12" s="1"/>
  <c r="BZ1823" i="12" s="1"/>
  <c r="BX1830" i="12"/>
  <c r="BX1829" i="12" s="1"/>
  <c r="BY1830" i="12"/>
  <c r="BY1829" i="12" s="1"/>
  <c r="BZ1830" i="12"/>
  <c r="BZ1829" i="12" s="1"/>
  <c r="BX1833" i="12"/>
  <c r="BX1832" i="12" s="1"/>
  <c r="BY1833" i="12"/>
  <c r="BY1832" i="12" s="1"/>
  <c r="BZ1833" i="12"/>
  <c r="BZ1832" i="12" s="1"/>
  <c r="BX1836" i="12"/>
  <c r="BX1835" i="12" s="1"/>
  <c r="BY1836" i="12"/>
  <c r="BY1835" i="12" s="1"/>
  <c r="BZ1836" i="12"/>
  <c r="BZ1835" i="12" s="1"/>
  <c r="BX1840" i="12"/>
  <c r="BX1839" i="12" s="1"/>
  <c r="BX1838" i="12" s="1"/>
  <c r="BY1840" i="12"/>
  <c r="BY1839" i="12" s="1"/>
  <c r="BY1838" i="12" s="1"/>
  <c r="BZ1840" i="12"/>
  <c r="BZ1839" i="12" s="1"/>
  <c r="BZ1838" i="12" s="1"/>
  <c r="BX1844" i="12"/>
  <c r="BX1843" i="12" s="1"/>
  <c r="BX1842" i="12" s="1"/>
  <c r="BY1844" i="12"/>
  <c r="BY1843" i="12" s="1"/>
  <c r="BY1842" i="12" s="1"/>
  <c r="BZ1844" i="12"/>
  <c r="BZ1843" i="12" s="1"/>
  <c r="BZ1842" i="12" s="1"/>
  <c r="BX1848" i="12"/>
  <c r="BX1847" i="12" s="1"/>
  <c r="BX1846" i="12" s="1"/>
  <c r="BY1848" i="12"/>
  <c r="BY1847" i="12" s="1"/>
  <c r="BY1846" i="12" s="1"/>
  <c r="BZ1848" i="12"/>
  <c r="BZ1847" i="12" s="1"/>
  <c r="BZ1846" i="12" s="1"/>
  <c r="BX1852" i="12"/>
  <c r="BX1851" i="12" s="1"/>
  <c r="BX1850" i="12" s="1"/>
  <c r="BY1852" i="12"/>
  <c r="BY1851" i="12" s="1"/>
  <c r="BY1850" i="12" s="1"/>
  <c r="BZ1852" i="12"/>
  <c r="BZ1851" i="12" s="1"/>
  <c r="BZ1850" i="12" s="1"/>
  <c r="BX1857" i="12"/>
  <c r="BX1856" i="12" s="1"/>
  <c r="BX1855" i="12" s="1"/>
  <c r="BY1857" i="12"/>
  <c r="BY1856" i="12" s="1"/>
  <c r="BY1855" i="12" s="1"/>
  <c r="BZ1857" i="12"/>
  <c r="BZ1856" i="12" s="1"/>
  <c r="BZ1855" i="12" s="1"/>
  <c r="BX1861" i="12"/>
  <c r="BX1860" i="12" s="1"/>
  <c r="BX1859" i="12" s="1"/>
  <c r="BY1861" i="12"/>
  <c r="BY1860" i="12" s="1"/>
  <c r="BY1859" i="12" s="1"/>
  <c r="BZ1861" i="12"/>
  <c r="BZ1860" i="12" s="1"/>
  <c r="BZ1859" i="12" s="1"/>
  <c r="BX1865" i="12"/>
  <c r="BX1864" i="12" s="1"/>
  <c r="BX1863" i="12" s="1"/>
  <c r="BY1865" i="12"/>
  <c r="BY1864" i="12" s="1"/>
  <c r="BY1863" i="12" s="1"/>
  <c r="BZ1865" i="12"/>
  <c r="BZ1864" i="12" s="1"/>
  <c r="BZ1863" i="12" s="1"/>
  <c r="BX1870" i="12"/>
  <c r="BX1869" i="12" s="1"/>
  <c r="BY1870" i="12"/>
  <c r="BY1869" i="12" s="1"/>
  <c r="BZ1870" i="12"/>
  <c r="BZ1869" i="12" s="1"/>
  <c r="BX1873" i="12"/>
  <c r="BX1872" i="12" s="1"/>
  <c r="BY1873" i="12"/>
  <c r="BY1872" i="12" s="1"/>
  <c r="BZ1873" i="12"/>
  <c r="BZ1872" i="12" s="1"/>
  <c r="BX1878" i="12"/>
  <c r="BX1877" i="12" s="1"/>
  <c r="BY1878" i="12"/>
  <c r="BY1877" i="12" s="1"/>
  <c r="BZ1878" i="12"/>
  <c r="BZ1877" i="12" s="1"/>
  <c r="BX1881" i="12"/>
  <c r="BX1880" i="12" s="1"/>
  <c r="BY1881" i="12"/>
  <c r="BY1880" i="12" s="1"/>
  <c r="BZ1881" i="12"/>
  <c r="BZ1880" i="12" s="1"/>
  <c r="BX1885" i="12"/>
  <c r="BX1884" i="12" s="1"/>
  <c r="BX1883" i="12" s="1"/>
  <c r="BY1885" i="12"/>
  <c r="BY1884" i="12" s="1"/>
  <c r="BY1883" i="12" s="1"/>
  <c r="BZ1885" i="12"/>
  <c r="BZ1884" i="12" s="1"/>
  <c r="BZ1883" i="12" s="1"/>
  <c r="BX1892" i="12"/>
  <c r="BX1891" i="12" s="1"/>
  <c r="BX1890" i="12" s="1"/>
  <c r="BX1889" i="12" s="1"/>
  <c r="BY1892" i="12"/>
  <c r="BY1891" i="12" s="1"/>
  <c r="BY1890" i="12" s="1"/>
  <c r="BY1889" i="12" s="1"/>
  <c r="BZ1892" i="12"/>
  <c r="BZ1891" i="12" s="1"/>
  <c r="BZ1890" i="12" s="1"/>
  <c r="BZ1889" i="12" s="1"/>
  <c r="BX1897" i="12"/>
  <c r="BX1896" i="12" s="1"/>
  <c r="BX1895" i="12" s="1"/>
  <c r="BX1894" i="12" s="1"/>
  <c r="BY1897" i="12"/>
  <c r="BY1896" i="12" s="1"/>
  <c r="BY1895" i="12" s="1"/>
  <c r="BY1894" i="12" s="1"/>
  <c r="BZ1897" i="12"/>
  <c r="BZ1896" i="12" s="1"/>
  <c r="BZ1895" i="12" s="1"/>
  <c r="BZ1894" i="12" s="1"/>
  <c r="BX1903" i="12"/>
  <c r="BX1902" i="12" s="1"/>
  <c r="BX1901" i="12" s="1"/>
  <c r="BY1903" i="12"/>
  <c r="BY1902" i="12" s="1"/>
  <c r="BY1901" i="12" s="1"/>
  <c r="BZ1903" i="12"/>
  <c r="BZ1902" i="12" s="1"/>
  <c r="BZ1901" i="12" s="1"/>
  <c r="BX1907" i="12"/>
  <c r="BX1906" i="12" s="1"/>
  <c r="BX1905" i="12" s="1"/>
  <c r="BY1907" i="12"/>
  <c r="BY1906" i="12" s="1"/>
  <c r="BY1905" i="12" s="1"/>
  <c r="BZ1907" i="12"/>
  <c r="BZ1906" i="12" s="1"/>
  <c r="BZ1905" i="12" s="1"/>
  <c r="BX1911" i="12"/>
  <c r="BX1910" i="12" s="1"/>
  <c r="BX1909" i="12" s="1"/>
  <c r="BY1911" i="12"/>
  <c r="BY1910" i="12" s="1"/>
  <c r="BY1909" i="12" s="1"/>
  <c r="BZ1911" i="12"/>
  <c r="BZ1910" i="12" s="1"/>
  <c r="BZ1909" i="12" s="1"/>
  <c r="BX1916" i="12"/>
  <c r="BX1915" i="12" s="1"/>
  <c r="BX1914" i="12" s="1"/>
  <c r="BY1916" i="12"/>
  <c r="BY1915" i="12" s="1"/>
  <c r="BY1914" i="12" s="1"/>
  <c r="BZ1916" i="12"/>
  <c r="BZ1915" i="12" s="1"/>
  <c r="BZ1914" i="12" s="1"/>
  <c r="BX1920" i="12"/>
  <c r="BX1919" i="12" s="1"/>
  <c r="BX1918" i="12" s="1"/>
  <c r="BY1920" i="12"/>
  <c r="BY1919" i="12" s="1"/>
  <c r="BY1918" i="12" s="1"/>
  <c r="BZ1920" i="12"/>
  <c r="BZ1919" i="12" s="1"/>
  <c r="BZ1918" i="12" s="1"/>
  <c r="BX1927" i="12"/>
  <c r="BX1926" i="12" s="1"/>
  <c r="BX1925" i="12" s="1"/>
  <c r="BY1927" i="12"/>
  <c r="BY1926" i="12" s="1"/>
  <c r="BY1925" i="12" s="1"/>
  <c r="BZ1927" i="12"/>
  <c r="BZ1926" i="12" s="1"/>
  <c r="BZ1925" i="12" s="1"/>
  <c r="BX1931" i="12"/>
  <c r="BX1930" i="12" s="1"/>
  <c r="BX1929" i="12" s="1"/>
  <c r="BY1931" i="12"/>
  <c r="BY1930" i="12" s="1"/>
  <c r="BY1929" i="12" s="1"/>
  <c r="BZ1931" i="12"/>
  <c r="BZ1930" i="12" s="1"/>
  <c r="BZ1929" i="12" s="1"/>
  <c r="BX1936" i="12"/>
  <c r="BX1935" i="12" s="1"/>
  <c r="BX1934" i="12" s="1"/>
  <c r="BX1933" i="12" s="1"/>
  <c r="BY1936" i="12"/>
  <c r="BY1935" i="12" s="1"/>
  <c r="BY1934" i="12" s="1"/>
  <c r="BY1933" i="12" s="1"/>
  <c r="BZ1936" i="12"/>
  <c r="BZ1935" i="12" s="1"/>
  <c r="BZ1934" i="12" s="1"/>
  <c r="BZ1933" i="12" s="1"/>
  <c r="BX1941" i="12"/>
  <c r="BX1940" i="12" s="1"/>
  <c r="BX1939" i="12" s="1"/>
  <c r="BY1941" i="12"/>
  <c r="BY1940" i="12" s="1"/>
  <c r="BY1939" i="12" s="1"/>
  <c r="BZ1941" i="12"/>
  <c r="BZ1940" i="12" s="1"/>
  <c r="BZ1939" i="12" s="1"/>
  <c r="BX1946" i="12"/>
  <c r="BX1945" i="12" s="1"/>
  <c r="BX1944" i="12" s="1"/>
  <c r="BY1946" i="12"/>
  <c r="BY1945" i="12" s="1"/>
  <c r="BY1944" i="12" s="1"/>
  <c r="BZ1946" i="12"/>
  <c r="BZ1945" i="12" s="1"/>
  <c r="BZ1944" i="12" s="1"/>
  <c r="BX1951" i="12"/>
  <c r="BX1950" i="12" s="1"/>
  <c r="BX1949" i="12" s="1"/>
  <c r="BX1948" i="12" s="1"/>
  <c r="BY1951" i="12"/>
  <c r="BY1950" i="12" s="1"/>
  <c r="BY1949" i="12" s="1"/>
  <c r="BY1948" i="12" s="1"/>
  <c r="BZ1951" i="12"/>
  <c r="BZ1950" i="12" s="1"/>
  <c r="BZ1949" i="12" s="1"/>
  <c r="BZ1948" i="12" s="1"/>
  <c r="BX1956" i="12"/>
  <c r="BX1955" i="12" s="1"/>
  <c r="BX1954" i="12" s="1"/>
  <c r="BX1953" i="12" s="1"/>
  <c r="BY1956" i="12"/>
  <c r="BY1955" i="12" s="1"/>
  <c r="BY1954" i="12" s="1"/>
  <c r="BY1953" i="12" s="1"/>
  <c r="BZ1956" i="12"/>
  <c r="BZ1955" i="12" s="1"/>
  <c r="BZ1954" i="12" s="1"/>
  <c r="BZ1953" i="12" s="1"/>
  <c r="BX1961" i="12"/>
  <c r="BX1960" i="12" s="1"/>
  <c r="BX1959" i="12" s="1"/>
  <c r="BX1958" i="12" s="1"/>
  <c r="BY1961" i="12"/>
  <c r="BY1960" i="12" s="1"/>
  <c r="BY1959" i="12" s="1"/>
  <c r="BY1958" i="12" s="1"/>
  <c r="BZ1961" i="12"/>
  <c r="BZ1960" i="12" s="1"/>
  <c r="BZ1959" i="12" s="1"/>
  <c r="BZ1958" i="12" s="1"/>
  <c r="BX1967" i="12"/>
  <c r="BX1966" i="12" s="1"/>
  <c r="BX1965" i="12" s="1"/>
  <c r="BX1964" i="12" s="1"/>
  <c r="BY1967" i="12"/>
  <c r="BY1966" i="12" s="1"/>
  <c r="BY1965" i="12" s="1"/>
  <c r="BY1964" i="12" s="1"/>
  <c r="BZ1967" i="12"/>
  <c r="BZ1966" i="12" s="1"/>
  <c r="BZ1965" i="12" s="1"/>
  <c r="BZ1964" i="12" s="1"/>
  <c r="BX1972" i="12"/>
  <c r="BX1971" i="12" s="1"/>
  <c r="BY1972" i="12"/>
  <c r="BY1971" i="12" s="1"/>
  <c r="BZ1972" i="12"/>
  <c r="BZ1971" i="12" s="1"/>
  <c r="BX1975" i="12"/>
  <c r="BX1974" i="12" s="1"/>
  <c r="BY1975" i="12"/>
  <c r="BY1974" i="12" s="1"/>
  <c r="BZ1975" i="12"/>
  <c r="BZ1974" i="12" s="1"/>
  <c r="BX1978" i="12"/>
  <c r="BX1977" i="12" s="1"/>
  <c r="BY1978" i="12"/>
  <c r="BY1977" i="12" s="1"/>
  <c r="BZ1978" i="12"/>
  <c r="BZ1977" i="12" s="1"/>
  <c r="BX1982" i="12"/>
  <c r="BX1981" i="12" s="1"/>
  <c r="BX1980" i="12" s="1"/>
  <c r="BY1982" i="12"/>
  <c r="BY1981" i="12" s="1"/>
  <c r="BY1980" i="12" s="1"/>
  <c r="BZ1982" i="12"/>
  <c r="BZ1981" i="12" s="1"/>
  <c r="BZ1980" i="12" s="1"/>
  <c r="BX1987" i="12"/>
  <c r="BX1986" i="12" s="1"/>
  <c r="BX1985" i="12" s="1"/>
  <c r="BX1984" i="12" s="1"/>
  <c r="BY1987" i="12"/>
  <c r="BY1986" i="12" s="1"/>
  <c r="BY1985" i="12" s="1"/>
  <c r="BY1984" i="12" s="1"/>
  <c r="BZ1987" i="12"/>
  <c r="BZ1986" i="12" s="1"/>
  <c r="BZ1985" i="12" s="1"/>
  <c r="BZ1984" i="12" s="1"/>
  <c r="BX1994" i="12"/>
  <c r="BX1993" i="12" s="1"/>
  <c r="BX1992" i="12" s="1"/>
  <c r="BY1994" i="12"/>
  <c r="BY1993" i="12" s="1"/>
  <c r="BY1992" i="12" s="1"/>
  <c r="BZ1994" i="12"/>
  <c r="BZ1993" i="12" s="1"/>
  <c r="BZ1992" i="12" s="1"/>
  <c r="BX1998" i="12"/>
  <c r="BX1997" i="12" s="1"/>
  <c r="BX1996" i="12" s="1"/>
  <c r="BY1998" i="12"/>
  <c r="BY1997" i="12" s="1"/>
  <c r="BY1996" i="12" s="1"/>
  <c r="BZ1998" i="12"/>
  <c r="BZ1997" i="12" s="1"/>
  <c r="BZ1996" i="12" s="1"/>
  <c r="BX2002" i="12"/>
  <c r="BX2001" i="12" s="1"/>
  <c r="BX2000" i="12" s="1"/>
  <c r="BY2002" i="12"/>
  <c r="BY2001" i="12" s="1"/>
  <c r="BY2000" i="12" s="1"/>
  <c r="BZ2002" i="12"/>
  <c r="BZ2001" i="12" s="1"/>
  <c r="BZ2000" i="12" s="1"/>
  <c r="BX2006" i="12"/>
  <c r="BX2005" i="12" s="1"/>
  <c r="BX2004" i="12" s="1"/>
  <c r="BY2006" i="12"/>
  <c r="BY2005" i="12" s="1"/>
  <c r="BY2004" i="12" s="1"/>
  <c r="BZ2006" i="12"/>
  <c r="BZ2005" i="12" s="1"/>
  <c r="BZ2004" i="12" s="1"/>
  <c r="BX2011" i="12"/>
  <c r="BX2010" i="12" s="1"/>
  <c r="BX2009" i="12" s="1"/>
  <c r="BY2011" i="12"/>
  <c r="BY2010" i="12" s="1"/>
  <c r="BY2009" i="12" s="1"/>
  <c r="BZ2011" i="12"/>
  <c r="BZ2010" i="12" s="1"/>
  <c r="BZ2009" i="12" s="1"/>
  <c r="BX2015" i="12"/>
  <c r="BX2014" i="12" s="1"/>
  <c r="BX2013" i="12" s="1"/>
  <c r="BY2015" i="12"/>
  <c r="BY2014" i="12" s="1"/>
  <c r="BY2013" i="12" s="1"/>
  <c r="BZ2015" i="12"/>
  <c r="BZ2014" i="12" s="1"/>
  <c r="BZ2013" i="12" s="1"/>
  <c r="BX2019" i="12"/>
  <c r="BX2018" i="12" s="1"/>
  <c r="BX2017" i="12" s="1"/>
  <c r="BY2019" i="12"/>
  <c r="BY2018" i="12" s="1"/>
  <c r="BY2017" i="12" s="1"/>
  <c r="BZ2019" i="12"/>
  <c r="BZ2018" i="12" s="1"/>
  <c r="BZ2017" i="12" s="1"/>
  <c r="BX2023" i="12"/>
  <c r="BX2022" i="12" s="1"/>
  <c r="BX2021" i="12" s="1"/>
  <c r="BY2023" i="12"/>
  <c r="BY2022" i="12" s="1"/>
  <c r="BY2021" i="12" s="1"/>
  <c r="BZ2023" i="12"/>
  <c r="BZ2022" i="12" s="1"/>
  <c r="BZ2021" i="12" s="1"/>
  <c r="BX2028" i="12"/>
  <c r="BX2027" i="12" s="1"/>
  <c r="BY2028" i="12"/>
  <c r="BY2027" i="12" s="1"/>
  <c r="BZ2028" i="12"/>
  <c r="BZ2027" i="12" s="1"/>
  <c r="BX2031" i="12"/>
  <c r="BY2031" i="12"/>
  <c r="BZ2031" i="12"/>
  <c r="BX2033" i="12"/>
  <c r="BY2033" i="12"/>
  <c r="BZ2033" i="12"/>
  <c r="BX2039" i="12"/>
  <c r="BX2038" i="12" s="1"/>
  <c r="BY2039" i="12"/>
  <c r="BY2038" i="12" s="1"/>
  <c r="BZ2039" i="12"/>
  <c r="BZ2038" i="12" s="1"/>
  <c r="BX2042" i="12"/>
  <c r="BX2041" i="12" s="1"/>
  <c r="BY2042" i="12"/>
  <c r="BY2041" i="12" s="1"/>
  <c r="BZ2042" i="12"/>
  <c r="BZ2041" i="12" s="1"/>
  <c r="BX2045" i="12"/>
  <c r="BX2044" i="12" s="1"/>
  <c r="BY2045" i="12"/>
  <c r="BY2044" i="12" s="1"/>
  <c r="BZ2045" i="12"/>
  <c r="BZ2044" i="12" s="1"/>
  <c r="BX2049" i="12"/>
  <c r="BX2048" i="12" s="1"/>
  <c r="BY2049" i="12"/>
  <c r="BY2048" i="12" s="1"/>
  <c r="BZ2049" i="12"/>
  <c r="BZ2048" i="12" s="1"/>
  <c r="BX2052" i="12"/>
  <c r="BX2051" i="12" s="1"/>
  <c r="BY2052" i="12"/>
  <c r="BY2051" i="12" s="1"/>
  <c r="BZ2052" i="12"/>
  <c r="BZ2051" i="12" s="1"/>
  <c r="BX2058" i="12"/>
  <c r="BX2057" i="12" s="1"/>
  <c r="BY2058" i="12"/>
  <c r="BY2057" i="12" s="1"/>
  <c r="BZ2058" i="12"/>
  <c r="BZ2057" i="12" s="1"/>
  <c r="BX2061" i="12"/>
  <c r="BX2060" i="12" s="1"/>
  <c r="BY2061" i="12"/>
  <c r="BY2060" i="12" s="1"/>
  <c r="BZ2061" i="12"/>
  <c r="BZ2060" i="12" s="1"/>
  <c r="BX2066" i="12"/>
  <c r="BX2065" i="12" s="1"/>
  <c r="BX2064" i="12" s="1"/>
  <c r="BY2066" i="12"/>
  <c r="BY2065" i="12" s="1"/>
  <c r="BY2064" i="12" s="1"/>
  <c r="BZ2066" i="12"/>
  <c r="BZ2065" i="12" s="1"/>
  <c r="BZ2064" i="12" s="1"/>
  <c r="BX2070" i="12"/>
  <c r="BX2069" i="12" s="1"/>
  <c r="BX2068" i="12" s="1"/>
  <c r="BY2070" i="12"/>
  <c r="BY2069" i="12" s="1"/>
  <c r="BY2068" i="12" s="1"/>
  <c r="BZ2070" i="12"/>
  <c r="BZ2069" i="12" s="1"/>
  <c r="BZ2068" i="12" s="1"/>
  <c r="BX2074" i="12"/>
  <c r="BX2073" i="12" s="1"/>
  <c r="BX2072" i="12" s="1"/>
  <c r="BY2074" i="12"/>
  <c r="BY2073" i="12" s="1"/>
  <c r="BY2072" i="12" s="1"/>
  <c r="BZ2074" i="12"/>
  <c r="BZ2073" i="12" s="1"/>
  <c r="BZ2072" i="12" s="1"/>
  <c r="BX2083" i="12"/>
  <c r="BX2082" i="12" s="1"/>
  <c r="BY2083" i="12"/>
  <c r="BY2082" i="12" s="1"/>
  <c r="BZ2083" i="12"/>
  <c r="BZ2082" i="12" s="1"/>
  <c r="BX2086" i="12"/>
  <c r="BX2085" i="12" s="1"/>
  <c r="BY2086" i="12"/>
  <c r="BY2085" i="12" s="1"/>
  <c r="BZ2086" i="12"/>
  <c r="BZ2085" i="12" s="1"/>
  <c r="BX2090" i="12"/>
  <c r="BX2089" i="12" s="1"/>
  <c r="BX2088" i="12" s="1"/>
  <c r="BY2090" i="12"/>
  <c r="BY2089" i="12" s="1"/>
  <c r="BY2088" i="12" s="1"/>
  <c r="BZ2090" i="12"/>
  <c r="BZ2089" i="12" s="1"/>
  <c r="BZ2088" i="12" s="1"/>
  <c r="BX2094" i="12"/>
  <c r="BX2093" i="12" s="1"/>
  <c r="BX2092" i="12" s="1"/>
  <c r="BY2094" i="12"/>
  <c r="BY2093" i="12" s="1"/>
  <c r="BY2092" i="12" s="1"/>
  <c r="BZ2094" i="12"/>
  <c r="BZ2093" i="12" s="1"/>
  <c r="BZ2092" i="12" s="1"/>
  <c r="BX2098" i="12"/>
  <c r="BX2097" i="12" s="1"/>
  <c r="BX2096" i="12" s="1"/>
  <c r="BY2098" i="12"/>
  <c r="BY2097" i="12" s="1"/>
  <c r="BY2096" i="12" s="1"/>
  <c r="BZ2098" i="12"/>
  <c r="BZ2097" i="12" s="1"/>
  <c r="BZ2096" i="12" s="1"/>
  <c r="BX2104" i="12"/>
  <c r="BX2103" i="12" s="1"/>
  <c r="BY2104" i="12"/>
  <c r="BY2103" i="12" s="1"/>
  <c r="BZ2104" i="12"/>
  <c r="BZ2103" i="12" s="1"/>
  <c r="BX2107" i="12"/>
  <c r="BY2107" i="12"/>
  <c r="BZ2107" i="12"/>
  <c r="BX2109" i="12"/>
  <c r="BY2109" i="12"/>
  <c r="BZ2109" i="12"/>
  <c r="BX2116" i="12"/>
  <c r="BX2115" i="12" s="1"/>
  <c r="BX2114" i="12" s="1"/>
  <c r="BY2116" i="12"/>
  <c r="BY2115" i="12" s="1"/>
  <c r="BY2114" i="12" s="1"/>
  <c r="BZ2116" i="12"/>
  <c r="BZ2115" i="12" s="1"/>
  <c r="BZ2114" i="12" s="1"/>
  <c r="BX2120" i="12"/>
  <c r="BX2119" i="12" s="1"/>
  <c r="BY2120" i="12"/>
  <c r="BY2119" i="12" s="1"/>
  <c r="BZ2120" i="12"/>
  <c r="BZ2119" i="12" s="1"/>
  <c r="BX2123" i="12"/>
  <c r="BY2123" i="12"/>
  <c r="BZ2123" i="12"/>
  <c r="BX2125" i="12"/>
  <c r="BY2125" i="12"/>
  <c r="BZ2125" i="12"/>
  <c r="BX2131" i="12"/>
  <c r="BX2130" i="12" s="1"/>
  <c r="BY2131" i="12"/>
  <c r="BY2130" i="12" s="1"/>
  <c r="BZ2131" i="12"/>
  <c r="BZ2130" i="12" s="1"/>
  <c r="BX2134" i="12"/>
  <c r="BX2133" i="12" s="1"/>
  <c r="BY2134" i="12"/>
  <c r="BY2133" i="12" s="1"/>
  <c r="BZ2134" i="12"/>
  <c r="BZ2133" i="12" s="1"/>
  <c r="BX2137" i="12"/>
  <c r="BX2136" i="12" s="1"/>
  <c r="BY2137" i="12"/>
  <c r="BY2136" i="12" s="1"/>
  <c r="BZ2137" i="12"/>
  <c r="BZ2136" i="12" s="1"/>
  <c r="BX2141" i="12"/>
  <c r="BX2140" i="12" s="1"/>
  <c r="BX2139" i="12" s="1"/>
  <c r="BY2141" i="12"/>
  <c r="BY2140" i="12" s="1"/>
  <c r="BY2139" i="12" s="1"/>
  <c r="BZ2141" i="12"/>
  <c r="BZ2140" i="12" s="1"/>
  <c r="BZ2139" i="12" s="1"/>
  <c r="BX2145" i="12"/>
  <c r="BX2144" i="12" s="1"/>
  <c r="BX2143" i="12" s="1"/>
  <c r="BY2145" i="12"/>
  <c r="BY2144" i="12" s="1"/>
  <c r="BY2143" i="12" s="1"/>
  <c r="BZ2145" i="12"/>
  <c r="BZ2144" i="12" s="1"/>
  <c r="BZ2143" i="12" s="1"/>
  <c r="BX2152" i="12"/>
  <c r="BX2151" i="12" s="1"/>
  <c r="BX2150" i="12" s="1"/>
  <c r="BY2152" i="12"/>
  <c r="BY2151" i="12" s="1"/>
  <c r="BY2150" i="12" s="1"/>
  <c r="BZ2152" i="12"/>
  <c r="BZ2151" i="12" s="1"/>
  <c r="BZ2150" i="12" s="1"/>
  <c r="BX2156" i="12"/>
  <c r="BX2155" i="12" s="1"/>
  <c r="BX2154" i="12" s="1"/>
  <c r="BY2156" i="12"/>
  <c r="BY2155" i="12" s="1"/>
  <c r="BY2154" i="12" s="1"/>
  <c r="BZ2156" i="12"/>
  <c r="BZ2155" i="12" s="1"/>
  <c r="BZ2154" i="12" s="1"/>
  <c r="BX2160" i="12"/>
  <c r="BX2159" i="12" s="1"/>
  <c r="BX2158" i="12" s="1"/>
  <c r="BY2160" i="12"/>
  <c r="BY2159" i="12" s="1"/>
  <c r="BY2158" i="12" s="1"/>
  <c r="BZ2160" i="12"/>
  <c r="BZ2159" i="12" s="1"/>
  <c r="BZ2158" i="12" s="1"/>
  <c r="BX2164" i="12"/>
  <c r="BX2163" i="12" s="1"/>
  <c r="BX2162" i="12" s="1"/>
  <c r="BY2164" i="12"/>
  <c r="BY2163" i="12" s="1"/>
  <c r="BY2162" i="12" s="1"/>
  <c r="BZ2164" i="12"/>
  <c r="BZ2163" i="12" s="1"/>
  <c r="BZ2162" i="12" s="1"/>
  <c r="BX2168" i="12"/>
  <c r="BX2167" i="12" s="1"/>
  <c r="BX2166" i="12" s="1"/>
  <c r="BY2168" i="12"/>
  <c r="BY2167" i="12" s="1"/>
  <c r="BY2166" i="12" s="1"/>
  <c r="BZ2168" i="12"/>
  <c r="BZ2167" i="12" s="1"/>
  <c r="BZ2166" i="12" s="1"/>
  <c r="BX2175" i="12"/>
  <c r="BX2174" i="12" s="1"/>
  <c r="BX2170" i="12" s="1"/>
  <c r="BY2175" i="12"/>
  <c r="BY2174" i="12" s="1"/>
  <c r="BY2170" i="12" s="1"/>
  <c r="BZ2175" i="12"/>
  <c r="BZ2174" i="12" s="1"/>
  <c r="BZ2170" i="12" s="1"/>
  <c r="BX2179" i="12"/>
  <c r="BX2178" i="12" s="1"/>
  <c r="BX2177" i="12" s="1"/>
  <c r="BY2179" i="12"/>
  <c r="BY2178" i="12" s="1"/>
  <c r="BY2177" i="12" s="1"/>
  <c r="BZ2179" i="12"/>
  <c r="BZ2178" i="12" s="1"/>
  <c r="BZ2177" i="12" s="1"/>
  <c r="BX2183" i="12"/>
  <c r="BX2182" i="12" s="1"/>
  <c r="BX2181" i="12" s="1"/>
  <c r="BY2183" i="12"/>
  <c r="BY2182" i="12" s="1"/>
  <c r="BY2181" i="12" s="1"/>
  <c r="BZ2183" i="12"/>
  <c r="BZ2182" i="12" s="1"/>
  <c r="BZ2181" i="12" s="1"/>
  <c r="BX2187" i="12"/>
  <c r="BX2186" i="12" s="1"/>
  <c r="BX2185" i="12" s="1"/>
  <c r="BY2187" i="12"/>
  <c r="BY2186" i="12" s="1"/>
  <c r="BY2185" i="12" s="1"/>
  <c r="BZ2187" i="12"/>
  <c r="BZ2186" i="12" s="1"/>
  <c r="BZ2185" i="12" s="1"/>
  <c r="BX2191" i="12"/>
  <c r="BX2190" i="12" s="1"/>
  <c r="BX2189" i="12" s="1"/>
  <c r="BY2191" i="12"/>
  <c r="BY2190" i="12" s="1"/>
  <c r="BY2189" i="12" s="1"/>
  <c r="BZ2191" i="12"/>
  <c r="BZ2190" i="12" s="1"/>
  <c r="BZ2189" i="12" s="1"/>
  <c r="BX2195" i="12"/>
  <c r="BX2194" i="12" s="1"/>
  <c r="BX2193" i="12" s="1"/>
  <c r="BY2195" i="12"/>
  <c r="BY2194" i="12" s="1"/>
  <c r="BY2193" i="12" s="1"/>
  <c r="BZ2195" i="12"/>
  <c r="BZ2194" i="12" s="1"/>
  <c r="BZ2193" i="12" s="1"/>
  <c r="BX2199" i="12"/>
  <c r="BX2198" i="12" s="1"/>
  <c r="BX2197" i="12" s="1"/>
  <c r="BY2199" i="12"/>
  <c r="BY2198" i="12" s="1"/>
  <c r="BY2197" i="12" s="1"/>
  <c r="BZ2199" i="12"/>
  <c r="BZ2198" i="12" s="1"/>
  <c r="BZ2197" i="12" s="1"/>
  <c r="BX2203" i="12"/>
  <c r="BX2202" i="12" s="1"/>
  <c r="BX2201" i="12" s="1"/>
  <c r="BY2203" i="12"/>
  <c r="BY2202" i="12" s="1"/>
  <c r="BY2201" i="12" s="1"/>
  <c r="BZ2203" i="12"/>
  <c r="BZ2202" i="12" s="1"/>
  <c r="BZ2201" i="12" s="1"/>
  <c r="BX2207" i="12"/>
  <c r="BX2206" i="12" s="1"/>
  <c r="BX2205" i="12" s="1"/>
  <c r="BY2207" i="12"/>
  <c r="BY2206" i="12" s="1"/>
  <c r="BY2205" i="12" s="1"/>
  <c r="BZ2207" i="12"/>
  <c r="BZ2206" i="12" s="1"/>
  <c r="BZ2205" i="12" s="1"/>
  <c r="BX2211" i="12"/>
  <c r="BX2210" i="12" s="1"/>
  <c r="BX2209" i="12" s="1"/>
  <c r="BY2211" i="12"/>
  <c r="BY2210" i="12" s="1"/>
  <c r="BY2209" i="12" s="1"/>
  <c r="BZ2211" i="12"/>
  <c r="BZ2210" i="12" s="1"/>
  <c r="BZ2209" i="12" s="1"/>
  <c r="BX2216" i="12"/>
  <c r="BX2215" i="12" s="1"/>
  <c r="BY2216" i="12"/>
  <c r="BY2215" i="12" s="1"/>
  <c r="BZ2216" i="12"/>
  <c r="BZ2215" i="12" s="1"/>
  <c r="BX2219" i="12"/>
  <c r="BX2218" i="12" s="1"/>
  <c r="BY2219" i="12"/>
  <c r="BY2218" i="12" s="1"/>
  <c r="BZ2219" i="12"/>
  <c r="BZ2218" i="12" s="1"/>
  <c r="BX2224" i="12"/>
  <c r="BX2223" i="12" s="1"/>
  <c r="BX2222" i="12" s="1"/>
  <c r="BY2224" i="12"/>
  <c r="BY2223" i="12" s="1"/>
  <c r="BY2222" i="12" s="1"/>
  <c r="BZ2224" i="12"/>
  <c r="BZ2223" i="12" s="1"/>
  <c r="BZ2222" i="12" s="1"/>
  <c r="BX2228" i="12"/>
  <c r="BX2227" i="12" s="1"/>
  <c r="BX2226" i="12" s="1"/>
  <c r="BY2228" i="12"/>
  <c r="BY2227" i="12" s="1"/>
  <c r="BY2226" i="12" s="1"/>
  <c r="BZ2228" i="12"/>
  <c r="BZ2227" i="12" s="1"/>
  <c r="BZ2226" i="12" s="1"/>
  <c r="BX2233" i="12"/>
  <c r="BX2232" i="12" s="1"/>
  <c r="BX2231" i="12" s="1"/>
  <c r="BX2230" i="12" s="1"/>
  <c r="BY2233" i="12"/>
  <c r="BY2232" i="12" s="1"/>
  <c r="BY2231" i="12" s="1"/>
  <c r="BY2230" i="12" s="1"/>
  <c r="BZ2233" i="12"/>
  <c r="BZ2232" i="12" s="1"/>
  <c r="BZ2231" i="12" s="1"/>
  <c r="BZ2230" i="12" s="1"/>
  <c r="BX2238" i="12"/>
  <c r="BX2237" i="12" s="1"/>
  <c r="BX2236" i="12" s="1"/>
  <c r="BX2235" i="12" s="1"/>
  <c r="BY2238" i="12"/>
  <c r="BY2237" i="12" s="1"/>
  <c r="BY2236" i="12" s="1"/>
  <c r="BY2235" i="12" s="1"/>
  <c r="BZ2238" i="12"/>
  <c r="BZ2237" i="12" s="1"/>
  <c r="BZ2236" i="12" s="1"/>
  <c r="BZ2235" i="12" s="1"/>
  <c r="BX2243" i="12"/>
  <c r="BX2242" i="12" s="1"/>
  <c r="BX2241" i="12" s="1"/>
  <c r="BX2240" i="12" s="1"/>
  <c r="BY2243" i="12"/>
  <c r="BY2242" i="12" s="1"/>
  <c r="BY2241" i="12" s="1"/>
  <c r="BY2240" i="12" s="1"/>
  <c r="BZ2243" i="12"/>
  <c r="BZ2242" i="12" s="1"/>
  <c r="BZ2241" i="12" s="1"/>
  <c r="BZ2240" i="12" s="1"/>
  <c r="BX2248" i="12"/>
  <c r="BX2247" i="12" s="1"/>
  <c r="BX2246" i="12" s="1"/>
  <c r="BX2245" i="12" s="1"/>
  <c r="BY2248" i="12"/>
  <c r="BY2247" i="12" s="1"/>
  <c r="BY2246" i="12" s="1"/>
  <c r="BY2245" i="12" s="1"/>
  <c r="BZ2248" i="12"/>
  <c r="BZ2247" i="12" s="1"/>
  <c r="BZ2246" i="12" s="1"/>
  <c r="BZ2245" i="12" s="1"/>
  <c r="BX2253" i="12"/>
  <c r="BX2252" i="12" s="1"/>
  <c r="BX2251" i="12" s="1"/>
  <c r="BX2250" i="12" s="1"/>
  <c r="BY2253" i="12"/>
  <c r="BY2252" i="12" s="1"/>
  <c r="BY2251" i="12" s="1"/>
  <c r="BY2250" i="12" s="1"/>
  <c r="BZ2253" i="12"/>
  <c r="BZ2252" i="12" s="1"/>
  <c r="BZ2251" i="12" s="1"/>
  <c r="BZ2250" i="12" s="1"/>
  <c r="BX2259" i="12"/>
  <c r="BX2258" i="12" s="1"/>
  <c r="BX2257" i="12" s="1"/>
  <c r="BX2256" i="12" s="1"/>
  <c r="BY2259" i="12"/>
  <c r="BY2258" i="12" s="1"/>
  <c r="BY2257" i="12" s="1"/>
  <c r="BY2256" i="12" s="1"/>
  <c r="BZ2259" i="12"/>
  <c r="BZ2258" i="12" s="1"/>
  <c r="BZ2257" i="12" s="1"/>
  <c r="BZ2256" i="12" s="1"/>
  <c r="BX2264" i="12"/>
  <c r="BX2263" i="12" s="1"/>
  <c r="BX2262" i="12" s="1"/>
  <c r="BY2264" i="12"/>
  <c r="BY2263" i="12" s="1"/>
  <c r="BY2262" i="12" s="1"/>
  <c r="BZ2264" i="12"/>
  <c r="BZ2263" i="12" s="1"/>
  <c r="BZ2262" i="12" s="1"/>
  <c r="BX2268" i="12"/>
  <c r="BX2267" i="12" s="1"/>
  <c r="BX2266" i="12" s="1"/>
  <c r="BY2268" i="12"/>
  <c r="BY2267" i="12" s="1"/>
  <c r="BY2266" i="12" s="1"/>
  <c r="BZ2268" i="12"/>
  <c r="BZ2267" i="12" s="1"/>
  <c r="BZ2266" i="12" s="1"/>
  <c r="BX2274" i="12"/>
  <c r="BX2273" i="12" s="1"/>
  <c r="BX2272" i="12" s="1"/>
  <c r="BY2274" i="12"/>
  <c r="BY2273" i="12" s="1"/>
  <c r="BY2272" i="12" s="1"/>
  <c r="BZ2274" i="12"/>
  <c r="BZ2273" i="12" s="1"/>
  <c r="BZ2272" i="12" s="1"/>
  <c r="BX2278" i="12"/>
  <c r="BX2277" i="12" s="1"/>
  <c r="BX2276" i="12" s="1"/>
  <c r="BY2278" i="12"/>
  <c r="BY2277" i="12" s="1"/>
  <c r="BY2276" i="12" s="1"/>
  <c r="BZ2278" i="12"/>
  <c r="BZ2277" i="12" s="1"/>
  <c r="BZ2276" i="12" s="1"/>
  <c r="BX2283" i="12"/>
  <c r="BX2282" i="12" s="1"/>
  <c r="BX2281" i="12" s="1"/>
  <c r="BX2280" i="12" s="1"/>
  <c r="BY2283" i="12"/>
  <c r="BY2282" i="12" s="1"/>
  <c r="BY2281" i="12" s="1"/>
  <c r="BY2280" i="12" s="1"/>
  <c r="BZ2283" i="12"/>
  <c r="BZ2282" i="12" s="1"/>
  <c r="BZ2281" i="12" s="1"/>
  <c r="BZ2280" i="12" s="1"/>
  <c r="BX2288" i="12"/>
  <c r="BX2287" i="12" s="1"/>
  <c r="BY2288" i="12"/>
  <c r="BY2287" i="12" s="1"/>
  <c r="BZ2288" i="12"/>
  <c r="BZ2287" i="12" s="1"/>
  <c r="BX2291" i="12"/>
  <c r="BX2290" i="12" s="1"/>
  <c r="BY2291" i="12"/>
  <c r="BY2290" i="12" s="1"/>
  <c r="BZ2291" i="12"/>
  <c r="BZ2290" i="12" s="1"/>
  <c r="BX2297" i="12"/>
  <c r="BX2296" i="12" s="1"/>
  <c r="BX2295" i="12" s="1"/>
  <c r="BX2294" i="12" s="1"/>
  <c r="BY2297" i="12"/>
  <c r="BY2296" i="12" s="1"/>
  <c r="BY2295" i="12" s="1"/>
  <c r="BY2294" i="12" s="1"/>
  <c r="BZ2297" i="12"/>
  <c r="BZ2296" i="12" s="1"/>
  <c r="BZ2295" i="12" s="1"/>
  <c r="BZ2294" i="12" s="1"/>
  <c r="BX2303" i="12"/>
  <c r="BX2302" i="12" s="1"/>
  <c r="BY2303" i="12"/>
  <c r="BY2302" i="12" s="1"/>
  <c r="BZ2303" i="12"/>
  <c r="BZ2302" i="12" s="1"/>
  <c r="BX2306" i="12"/>
  <c r="BX2305" i="12" s="1"/>
  <c r="BY2306" i="12"/>
  <c r="BY2305" i="12" s="1"/>
  <c r="BZ2306" i="12"/>
  <c r="BZ2305" i="12" s="1"/>
  <c r="BX2309" i="12"/>
  <c r="BX2308" i="12" s="1"/>
  <c r="BY2309" i="12"/>
  <c r="BY2308" i="12" s="1"/>
  <c r="BZ2309" i="12"/>
  <c r="BZ2308" i="12" s="1"/>
  <c r="BX2313" i="12"/>
  <c r="BX2312" i="12" s="1"/>
  <c r="BX2311" i="12" s="1"/>
  <c r="BY2313" i="12"/>
  <c r="BY2312" i="12" s="1"/>
  <c r="BY2311" i="12" s="1"/>
  <c r="BZ2313" i="12"/>
  <c r="BZ2312" i="12" s="1"/>
  <c r="BZ2311" i="12" s="1"/>
  <c r="BX2317" i="12"/>
  <c r="BX2316" i="12" s="1"/>
  <c r="BX2315" i="12" s="1"/>
  <c r="BY2317" i="12"/>
  <c r="BY2316" i="12" s="1"/>
  <c r="BY2315" i="12" s="1"/>
  <c r="BZ2317" i="12"/>
  <c r="BZ2316" i="12" s="1"/>
  <c r="BZ2315" i="12" s="1"/>
  <c r="BX2321" i="12"/>
  <c r="BX2320" i="12" s="1"/>
  <c r="BX2319" i="12" s="1"/>
  <c r="BY2321" i="12"/>
  <c r="BY2320" i="12" s="1"/>
  <c r="BY2319" i="12" s="1"/>
  <c r="BZ2321" i="12"/>
  <c r="BZ2320" i="12" s="1"/>
  <c r="BZ2319" i="12" s="1"/>
  <c r="BX2327" i="12"/>
  <c r="BX2326" i="12" s="1"/>
  <c r="BX2325" i="12" s="1"/>
  <c r="BX2324" i="12" s="1"/>
  <c r="BY2327" i="12"/>
  <c r="BY2326" i="12" s="1"/>
  <c r="BY2325" i="12" s="1"/>
  <c r="BY2324" i="12" s="1"/>
  <c r="BZ2327" i="12"/>
  <c r="BZ2326" i="12" s="1"/>
  <c r="BZ2325" i="12" s="1"/>
  <c r="BZ2324" i="12" s="1"/>
  <c r="BX2332" i="12"/>
  <c r="BX2331" i="12" s="1"/>
  <c r="BY2332" i="12"/>
  <c r="BY2331" i="12" s="1"/>
  <c r="BZ2332" i="12"/>
  <c r="BZ2331" i="12" s="1"/>
  <c r="BX2335" i="12"/>
  <c r="BX2334" i="12" s="1"/>
  <c r="BY2335" i="12"/>
  <c r="BY2334" i="12" s="1"/>
  <c r="BZ2335" i="12"/>
  <c r="BZ2334" i="12" s="1"/>
  <c r="BX2339" i="12"/>
  <c r="BX2338" i="12" s="1"/>
  <c r="BX2337" i="12" s="1"/>
  <c r="BY2339" i="12"/>
  <c r="BY2338" i="12" s="1"/>
  <c r="BY2337" i="12" s="1"/>
  <c r="BZ2339" i="12"/>
  <c r="BZ2338" i="12" s="1"/>
  <c r="BZ2337" i="12" s="1"/>
  <c r="BX2343" i="12"/>
  <c r="BX2342" i="12" s="1"/>
  <c r="BX2341" i="12" s="1"/>
  <c r="BY2343" i="12"/>
  <c r="BY2342" i="12" s="1"/>
  <c r="BY2341" i="12" s="1"/>
  <c r="BZ2343" i="12"/>
  <c r="BZ2342" i="12" s="1"/>
  <c r="BZ2341" i="12" s="1"/>
  <c r="BX2348" i="12"/>
  <c r="BX2347" i="12" s="1"/>
  <c r="BX2346" i="12" s="1"/>
  <c r="BX2345" i="12" s="1"/>
  <c r="BY2348" i="12"/>
  <c r="BY2347" i="12" s="1"/>
  <c r="BY2346" i="12" s="1"/>
  <c r="BY2345" i="12" s="1"/>
  <c r="BZ2348" i="12"/>
  <c r="BZ2347" i="12" s="1"/>
  <c r="BZ2346" i="12" s="1"/>
  <c r="BZ2345" i="12" s="1"/>
  <c r="BX2354" i="12"/>
  <c r="BX2353" i="12" s="1"/>
  <c r="BX2352" i="12" s="1"/>
  <c r="BX2351" i="12" s="1"/>
  <c r="BY2354" i="12"/>
  <c r="BY2353" i="12" s="1"/>
  <c r="BY2352" i="12" s="1"/>
  <c r="BY2351" i="12" s="1"/>
  <c r="BZ2354" i="12"/>
  <c r="BZ2353" i="12" s="1"/>
  <c r="BZ2352" i="12" s="1"/>
  <c r="BZ2351" i="12" s="1"/>
  <c r="BX2359" i="12"/>
  <c r="BX2358" i="12" s="1"/>
  <c r="BX2357" i="12" s="1"/>
  <c r="BX2356" i="12" s="1"/>
  <c r="BY2359" i="12"/>
  <c r="BY2358" i="12" s="1"/>
  <c r="BY2357" i="12" s="1"/>
  <c r="BY2356" i="12" s="1"/>
  <c r="BZ2359" i="12"/>
  <c r="BZ2358" i="12" s="1"/>
  <c r="BZ2357" i="12" s="1"/>
  <c r="BZ2356" i="12" s="1"/>
  <c r="BX2364" i="12"/>
  <c r="BX2363" i="12" s="1"/>
  <c r="BX2362" i="12" s="1"/>
  <c r="BY2364" i="12"/>
  <c r="BY2363" i="12" s="1"/>
  <c r="BY2362" i="12" s="1"/>
  <c r="BZ2364" i="12"/>
  <c r="BZ2363" i="12" s="1"/>
  <c r="BZ2362" i="12" s="1"/>
  <c r="BX2368" i="12"/>
  <c r="BX2367" i="12" s="1"/>
  <c r="BX2366" i="12" s="1"/>
  <c r="BY2368" i="12"/>
  <c r="BY2367" i="12" s="1"/>
  <c r="BY2366" i="12" s="1"/>
  <c r="BZ2368" i="12"/>
  <c r="BZ2367" i="12" s="1"/>
  <c r="BZ2366" i="12" s="1"/>
  <c r="BX2375" i="12"/>
  <c r="BX2374" i="12" s="1"/>
  <c r="BY2375" i="12"/>
  <c r="BY2374" i="12" s="1"/>
  <c r="BZ2375" i="12"/>
  <c r="BZ2374" i="12" s="1"/>
  <c r="BX2378" i="12"/>
  <c r="BX2377" i="12" s="1"/>
  <c r="BY2378" i="12"/>
  <c r="BY2377" i="12" s="1"/>
  <c r="BZ2378" i="12"/>
  <c r="BZ2377" i="12" s="1"/>
  <c r="BX2381" i="12"/>
  <c r="BX2380" i="12" s="1"/>
  <c r="BY2381" i="12"/>
  <c r="BY2380" i="12" s="1"/>
  <c r="BZ2381" i="12"/>
  <c r="BZ2380" i="12" s="1"/>
  <c r="BX2384" i="12"/>
  <c r="BX2383" i="12" s="1"/>
  <c r="BY2384" i="12"/>
  <c r="BY2383" i="12" s="1"/>
  <c r="BZ2384" i="12"/>
  <c r="BZ2383" i="12" s="1"/>
  <c r="BX2389" i="12"/>
  <c r="BX2388" i="12" s="1"/>
  <c r="BX2387" i="12" s="1"/>
  <c r="BY2389" i="12"/>
  <c r="BY2388" i="12" s="1"/>
  <c r="BY2387" i="12" s="1"/>
  <c r="BZ2389" i="12"/>
  <c r="BZ2388" i="12" s="1"/>
  <c r="BZ2387" i="12" s="1"/>
  <c r="BX2393" i="12"/>
  <c r="BX2392" i="12" s="1"/>
  <c r="BX2391" i="12" s="1"/>
  <c r="BY2393" i="12"/>
  <c r="BY2392" i="12" s="1"/>
  <c r="BY2391" i="12" s="1"/>
  <c r="BZ2393" i="12"/>
  <c r="BZ2392" i="12" s="1"/>
  <c r="BZ2391" i="12" s="1"/>
  <c r="BX2398" i="12"/>
  <c r="BX2397" i="12" s="1"/>
  <c r="BX2396" i="12" s="1"/>
  <c r="BY2398" i="12"/>
  <c r="BY2397" i="12" s="1"/>
  <c r="BY2396" i="12" s="1"/>
  <c r="BZ2398" i="12"/>
  <c r="BZ2397" i="12" s="1"/>
  <c r="BZ2396" i="12" s="1"/>
  <c r="BX2402" i="12"/>
  <c r="BX2401" i="12" s="1"/>
  <c r="BY2402" i="12"/>
  <c r="BY2401" i="12" s="1"/>
  <c r="BZ2402" i="12"/>
  <c r="BZ2401" i="12" s="1"/>
  <c r="BX2405" i="12"/>
  <c r="BX2404" i="12" s="1"/>
  <c r="BY2405" i="12"/>
  <c r="BY2404" i="12" s="1"/>
  <c r="BZ2405" i="12"/>
  <c r="BZ2404" i="12" s="1"/>
  <c r="BX2410" i="12"/>
  <c r="BX2409" i="12" s="1"/>
  <c r="BX2408" i="12" s="1"/>
  <c r="BX2407" i="12" s="1"/>
  <c r="BY2410" i="12"/>
  <c r="BY2409" i="12" s="1"/>
  <c r="BY2408" i="12" s="1"/>
  <c r="BY2407" i="12" s="1"/>
  <c r="BZ2410" i="12"/>
  <c r="BZ2409" i="12" s="1"/>
  <c r="BZ2408" i="12" s="1"/>
  <c r="BZ2407" i="12" s="1"/>
  <c r="BX2416" i="12"/>
  <c r="BX2415" i="12" s="1"/>
  <c r="BX2414" i="12" s="1"/>
  <c r="BX2413" i="12" s="1"/>
  <c r="BY2416" i="12"/>
  <c r="BY2415" i="12" s="1"/>
  <c r="BY2414" i="12" s="1"/>
  <c r="BY2413" i="12" s="1"/>
  <c r="BZ2416" i="12"/>
  <c r="BZ2415" i="12" s="1"/>
  <c r="BZ2414" i="12" s="1"/>
  <c r="BZ2413" i="12" s="1"/>
  <c r="BX2420" i="12"/>
  <c r="BX2419" i="12" s="1"/>
  <c r="BY2420" i="12"/>
  <c r="BY2419" i="12" s="1"/>
  <c r="BZ2420" i="12"/>
  <c r="BZ2419" i="12" s="1"/>
  <c r="BX2423" i="12"/>
  <c r="BX2422" i="12" s="1"/>
  <c r="BY2423" i="12"/>
  <c r="BY2422" i="12" s="1"/>
  <c r="BZ2423" i="12"/>
  <c r="BZ2422" i="12" s="1"/>
  <c r="BX2427" i="12"/>
  <c r="BX2426" i="12" s="1"/>
  <c r="BY2427" i="12"/>
  <c r="BY2426" i="12" s="1"/>
  <c r="BZ2427" i="12"/>
  <c r="BZ2426" i="12" s="1"/>
  <c r="BX2430" i="12"/>
  <c r="BX2429" i="12" s="1"/>
  <c r="BY2430" i="12"/>
  <c r="BY2429" i="12" s="1"/>
  <c r="BZ2430" i="12"/>
  <c r="BZ2429" i="12" s="1"/>
  <c r="BX2435" i="12"/>
  <c r="BX2434" i="12" s="1"/>
  <c r="BY2435" i="12"/>
  <c r="BY2434" i="12" s="1"/>
  <c r="BZ2435" i="12"/>
  <c r="BZ2434" i="12" s="1"/>
  <c r="BX2439" i="12"/>
  <c r="BX2438" i="12" s="1"/>
  <c r="BX2437" i="12" s="1"/>
  <c r="BY2439" i="12"/>
  <c r="BY2438" i="12" s="1"/>
  <c r="BY2437" i="12" s="1"/>
  <c r="BZ2439" i="12"/>
  <c r="BZ2438" i="12" s="1"/>
  <c r="BZ2437" i="12" s="1"/>
  <c r="BX2445" i="12"/>
  <c r="BX2444" i="12" s="1"/>
  <c r="BX2443" i="12" s="1"/>
  <c r="BY2445" i="12"/>
  <c r="BY2444" i="12" s="1"/>
  <c r="BY2443" i="12" s="1"/>
  <c r="BZ2445" i="12"/>
  <c r="BZ2444" i="12" s="1"/>
  <c r="BZ2443" i="12" s="1"/>
  <c r="BX2449" i="12"/>
  <c r="BX2448" i="12" s="1"/>
  <c r="BX2447" i="12" s="1"/>
  <c r="BY2449" i="12"/>
  <c r="BY2448" i="12" s="1"/>
  <c r="BY2447" i="12" s="1"/>
  <c r="BZ2449" i="12"/>
  <c r="BZ2448" i="12" s="1"/>
  <c r="BZ2447" i="12" s="1"/>
  <c r="BX2456" i="12"/>
  <c r="BX2455" i="12" s="1"/>
  <c r="BY2456" i="12"/>
  <c r="BY2455" i="12" s="1"/>
  <c r="BZ2456" i="12"/>
  <c r="BZ2455" i="12" s="1"/>
  <c r="BX2459" i="12"/>
  <c r="BX2458" i="12" s="1"/>
  <c r="BY2459" i="12"/>
  <c r="BY2458" i="12" s="1"/>
  <c r="BZ2459" i="12"/>
  <c r="BZ2458" i="12" s="1"/>
  <c r="BX2463" i="12"/>
  <c r="BX2462" i="12" s="1"/>
  <c r="BX2461" i="12" s="1"/>
  <c r="BY2463" i="12"/>
  <c r="BY2462" i="12" s="1"/>
  <c r="BY2461" i="12" s="1"/>
  <c r="BZ2463" i="12"/>
  <c r="BZ2462" i="12" s="1"/>
  <c r="BZ2461" i="12" s="1"/>
  <c r="BX2467" i="12"/>
  <c r="BX2466" i="12" s="1"/>
  <c r="BX2465" i="12" s="1"/>
  <c r="BY2467" i="12"/>
  <c r="BY2466" i="12" s="1"/>
  <c r="BY2465" i="12" s="1"/>
  <c r="BZ2467" i="12"/>
  <c r="BZ2466" i="12" s="1"/>
  <c r="BZ2465" i="12" s="1"/>
  <c r="BX2471" i="12"/>
  <c r="BX2470" i="12" s="1"/>
  <c r="BX2469" i="12" s="1"/>
  <c r="BY2471" i="12"/>
  <c r="BY2470" i="12" s="1"/>
  <c r="BY2469" i="12" s="1"/>
  <c r="BZ2471" i="12"/>
  <c r="BZ2470" i="12" s="1"/>
  <c r="BZ2469" i="12" s="1"/>
  <c r="BX2477" i="12"/>
  <c r="BX2476" i="12" s="1"/>
  <c r="BX2475" i="12" s="1"/>
  <c r="BY2477" i="12"/>
  <c r="BY2476" i="12" s="1"/>
  <c r="BY2475" i="12" s="1"/>
  <c r="BZ2477" i="12"/>
  <c r="BZ2476" i="12" s="1"/>
  <c r="BZ2475" i="12" s="1"/>
  <c r="BX2481" i="12"/>
  <c r="BX2480" i="12" s="1"/>
  <c r="BX2479" i="12" s="1"/>
  <c r="BY2481" i="12"/>
  <c r="BY2480" i="12" s="1"/>
  <c r="BY2479" i="12" s="1"/>
  <c r="BZ2481" i="12"/>
  <c r="BZ2480" i="12" s="1"/>
  <c r="BZ2479" i="12" s="1"/>
  <c r="BX2488" i="12"/>
  <c r="BX2487" i="12" s="1"/>
  <c r="BX2486" i="12" s="1"/>
  <c r="BY2488" i="12"/>
  <c r="BY2487" i="12" s="1"/>
  <c r="BY2486" i="12" s="1"/>
  <c r="BZ2488" i="12"/>
  <c r="BZ2487" i="12" s="1"/>
  <c r="BZ2486" i="12" s="1"/>
  <c r="BX2492" i="12"/>
  <c r="BX2491" i="12" s="1"/>
  <c r="BX2490" i="12" s="1"/>
  <c r="BY2492" i="12"/>
  <c r="BY2491" i="12" s="1"/>
  <c r="BY2490" i="12" s="1"/>
  <c r="BZ2492" i="12"/>
  <c r="BZ2491" i="12" s="1"/>
  <c r="BZ2490" i="12" s="1"/>
  <c r="BX2496" i="12"/>
  <c r="BX2495" i="12" s="1"/>
  <c r="BX2494" i="12" s="1"/>
  <c r="BY2496" i="12"/>
  <c r="BY2495" i="12" s="1"/>
  <c r="BY2494" i="12" s="1"/>
  <c r="BZ2496" i="12"/>
  <c r="BZ2495" i="12" s="1"/>
  <c r="BZ2494" i="12" s="1"/>
  <c r="BX2500" i="12"/>
  <c r="BX2499" i="12" s="1"/>
  <c r="BX2498" i="12" s="1"/>
  <c r="BY2500" i="12"/>
  <c r="BY2499" i="12" s="1"/>
  <c r="BY2498" i="12" s="1"/>
  <c r="BZ2500" i="12"/>
  <c r="BZ2499" i="12" s="1"/>
  <c r="BZ2498" i="12" s="1"/>
  <c r="BX2504" i="12"/>
  <c r="BX2503" i="12" s="1"/>
  <c r="BX2502" i="12" s="1"/>
  <c r="BY2504" i="12"/>
  <c r="BY2503" i="12" s="1"/>
  <c r="BY2502" i="12" s="1"/>
  <c r="BZ2504" i="12"/>
  <c r="BZ2503" i="12" s="1"/>
  <c r="BZ2502" i="12" s="1"/>
  <c r="BX2508" i="12"/>
  <c r="BX2507" i="12" s="1"/>
  <c r="BX2506" i="12" s="1"/>
  <c r="BY2508" i="12"/>
  <c r="BY2507" i="12" s="1"/>
  <c r="BY2506" i="12" s="1"/>
  <c r="BZ2508" i="12"/>
  <c r="BZ2507" i="12" s="1"/>
  <c r="BZ2506" i="12" s="1"/>
  <c r="BX2512" i="12"/>
  <c r="BX2511" i="12" s="1"/>
  <c r="BX2510" i="12" s="1"/>
  <c r="BY2512" i="12"/>
  <c r="BY2511" i="12" s="1"/>
  <c r="BY2510" i="12" s="1"/>
  <c r="BZ2512" i="12"/>
  <c r="BZ2511" i="12" s="1"/>
  <c r="BZ2510" i="12" s="1"/>
  <c r="BX2516" i="12"/>
  <c r="BX2515" i="12" s="1"/>
  <c r="BX2514" i="12" s="1"/>
  <c r="BY2516" i="12"/>
  <c r="BY2515" i="12" s="1"/>
  <c r="BY2514" i="12" s="1"/>
  <c r="BZ2516" i="12"/>
  <c r="BZ2515" i="12" s="1"/>
  <c r="BZ2514" i="12" s="1"/>
  <c r="BX2520" i="12"/>
  <c r="BX2519" i="12" s="1"/>
  <c r="BX2518" i="12" s="1"/>
  <c r="BY2520" i="12"/>
  <c r="BY2519" i="12" s="1"/>
  <c r="BY2518" i="12" s="1"/>
  <c r="BZ2520" i="12"/>
  <c r="BZ2519" i="12" s="1"/>
  <c r="BZ2518" i="12" s="1"/>
  <c r="BX2524" i="12"/>
  <c r="BX2523" i="12" s="1"/>
  <c r="BX2522" i="12" s="1"/>
  <c r="BY2524" i="12"/>
  <c r="BY2523" i="12" s="1"/>
  <c r="BY2522" i="12" s="1"/>
  <c r="BZ2524" i="12"/>
  <c r="BZ2523" i="12" s="1"/>
  <c r="BZ2522" i="12" s="1"/>
  <c r="BX2528" i="12"/>
  <c r="BX2527" i="12" s="1"/>
  <c r="BX2526" i="12" s="1"/>
  <c r="BY2528" i="12"/>
  <c r="BY2527" i="12" s="1"/>
  <c r="BY2526" i="12" s="1"/>
  <c r="BZ2528" i="12"/>
  <c r="BZ2527" i="12" s="1"/>
  <c r="BZ2526" i="12" s="1"/>
  <c r="BX2532" i="12"/>
  <c r="BX2531" i="12" s="1"/>
  <c r="BX2530" i="12" s="1"/>
  <c r="BY2532" i="12"/>
  <c r="BY2531" i="12" s="1"/>
  <c r="BY2530" i="12" s="1"/>
  <c r="BZ2532" i="12"/>
  <c r="BZ2531" i="12" s="1"/>
  <c r="BZ2530" i="12" s="1"/>
  <c r="BX2536" i="12"/>
  <c r="BX2535" i="12" s="1"/>
  <c r="BX2534" i="12" s="1"/>
  <c r="BY2536" i="12"/>
  <c r="BY2535" i="12" s="1"/>
  <c r="BY2534" i="12" s="1"/>
  <c r="BZ2536" i="12"/>
  <c r="BZ2535" i="12" s="1"/>
  <c r="BZ2534" i="12" s="1"/>
  <c r="BX2540" i="12"/>
  <c r="BX2539" i="12" s="1"/>
  <c r="BY2540" i="12"/>
  <c r="BY2539" i="12" s="1"/>
  <c r="BZ2540" i="12"/>
  <c r="BZ2539" i="12" s="1"/>
  <c r="BX2543" i="12"/>
  <c r="BX2542" i="12" s="1"/>
  <c r="BY2543" i="12"/>
  <c r="BY2542" i="12" s="1"/>
  <c r="BZ2543" i="12"/>
  <c r="BZ2542" i="12" s="1"/>
  <c r="BX2547" i="12"/>
  <c r="BX2546" i="12" s="1"/>
  <c r="BX2545" i="12" s="1"/>
  <c r="BY2547" i="12"/>
  <c r="BY2546" i="12" s="1"/>
  <c r="BY2545" i="12" s="1"/>
  <c r="BZ2547" i="12"/>
  <c r="BZ2546" i="12" s="1"/>
  <c r="BZ2545" i="12" s="1"/>
  <c r="BX2551" i="12"/>
  <c r="BX2550" i="12" s="1"/>
  <c r="BX2549" i="12" s="1"/>
  <c r="BY2551" i="12"/>
  <c r="BY2550" i="12" s="1"/>
  <c r="BY2549" i="12" s="1"/>
  <c r="BZ2551" i="12"/>
  <c r="BZ2550" i="12" s="1"/>
  <c r="BZ2549" i="12" s="1"/>
  <c r="BX2555" i="12"/>
  <c r="BX2554" i="12" s="1"/>
  <c r="BX2553" i="12" s="1"/>
  <c r="BY2555" i="12"/>
  <c r="BY2554" i="12" s="1"/>
  <c r="BY2553" i="12" s="1"/>
  <c r="BZ2555" i="12"/>
  <c r="BZ2554" i="12" s="1"/>
  <c r="BZ2553" i="12" s="1"/>
  <c r="BX2559" i="12"/>
  <c r="BX2558" i="12" s="1"/>
  <c r="BX2557" i="12" s="1"/>
  <c r="BY2559" i="12"/>
  <c r="BY2558" i="12" s="1"/>
  <c r="BY2557" i="12" s="1"/>
  <c r="BZ2559" i="12"/>
  <c r="BZ2558" i="12" s="1"/>
  <c r="BZ2557" i="12" s="1"/>
  <c r="BX2563" i="12"/>
  <c r="BX2562" i="12" s="1"/>
  <c r="BX2561" i="12" s="1"/>
  <c r="BY2563" i="12"/>
  <c r="BY2562" i="12" s="1"/>
  <c r="BY2561" i="12" s="1"/>
  <c r="BZ2563" i="12"/>
  <c r="BZ2562" i="12" s="1"/>
  <c r="BZ2561" i="12" s="1"/>
  <c r="BX2567" i="12"/>
  <c r="BX2566" i="12" s="1"/>
  <c r="BX2565" i="12" s="1"/>
  <c r="BY2567" i="12"/>
  <c r="BY2566" i="12" s="1"/>
  <c r="BY2565" i="12" s="1"/>
  <c r="BZ2567" i="12"/>
  <c r="BZ2566" i="12" s="1"/>
  <c r="BZ2565" i="12" s="1"/>
  <c r="BX2571" i="12"/>
  <c r="BX2570" i="12" s="1"/>
  <c r="BX2569" i="12" s="1"/>
  <c r="BY2571" i="12"/>
  <c r="BY2570" i="12" s="1"/>
  <c r="BY2569" i="12" s="1"/>
  <c r="BZ2571" i="12"/>
  <c r="BZ2570" i="12" s="1"/>
  <c r="BZ2569" i="12" s="1"/>
  <c r="BX2575" i="12"/>
  <c r="BX2574" i="12" s="1"/>
  <c r="BY2575" i="12"/>
  <c r="BY2574" i="12" s="1"/>
  <c r="BZ2575" i="12"/>
  <c r="BZ2574" i="12" s="1"/>
  <c r="BX2578" i="12"/>
  <c r="BX2577" i="12" s="1"/>
  <c r="BY2578" i="12"/>
  <c r="BY2577" i="12" s="1"/>
  <c r="BZ2578" i="12"/>
  <c r="BZ2577" i="12" s="1"/>
  <c r="BX2583" i="12"/>
  <c r="BX2582" i="12" s="1"/>
  <c r="BY2583" i="12"/>
  <c r="BY2582" i="12" s="1"/>
  <c r="BZ2583" i="12"/>
  <c r="BZ2582" i="12" s="1"/>
  <c r="BX2586" i="12"/>
  <c r="BX2585" i="12" s="1"/>
  <c r="BY2586" i="12"/>
  <c r="BY2585" i="12" s="1"/>
  <c r="BZ2586" i="12"/>
  <c r="BZ2585" i="12" s="1"/>
  <c r="BX2590" i="12"/>
  <c r="BX2589" i="12" s="1"/>
  <c r="BX2588" i="12" s="1"/>
  <c r="BY2590" i="12"/>
  <c r="BY2589" i="12" s="1"/>
  <c r="BY2588" i="12" s="1"/>
  <c r="BZ2590" i="12"/>
  <c r="BZ2589" i="12" s="1"/>
  <c r="BZ2588" i="12" s="1"/>
  <c r="BX2594" i="12"/>
  <c r="BX2593" i="12" s="1"/>
  <c r="BX2592" i="12" s="1"/>
  <c r="BY2594" i="12"/>
  <c r="BY2593" i="12" s="1"/>
  <c r="BY2592" i="12" s="1"/>
  <c r="BZ2594" i="12"/>
  <c r="BZ2593" i="12" s="1"/>
  <c r="BZ2592" i="12" s="1"/>
  <c r="BX2599" i="12"/>
  <c r="BX2598" i="12" s="1"/>
  <c r="BX2597" i="12" s="1"/>
  <c r="BX2596" i="12" s="1"/>
  <c r="BY2599" i="12"/>
  <c r="BY2598" i="12" s="1"/>
  <c r="BY2597" i="12" s="1"/>
  <c r="BY2596" i="12" s="1"/>
  <c r="BZ2599" i="12"/>
  <c r="BZ2598" i="12" s="1"/>
  <c r="BZ2597" i="12" s="1"/>
  <c r="BZ2596" i="12" s="1"/>
  <c r="BX2604" i="12"/>
  <c r="BX2603" i="12" s="1"/>
  <c r="BX2602" i="12" s="1"/>
  <c r="BX2601" i="12" s="1"/>
  <c r="BY2604" i="12"/>
  <c r="BY2603" i="12" s="1"/>
  <c r="BY2602" i="12" s="1"/>
  <c r="BY2601" i="12" s="1"/>
  <c r="BZ2604" i="12"/>
  <c r="BZ2603" i="12" s="1"/>
  <c r="BZ2602" i="12" s="1"/>
  <c r="BZ2601" i="12" s="1"/>
  <c r="BX2609" i="12"/>
  <c r="BX2608" i="12" s="1"/>
  <c r="BX2607" i="12" s="1"/>
  <c r="BY2609" i="12"/>
  <c r="BY2608" i="12" s="1"/>
  <c r="BY2607" i="12" s="1"/>
  <c r="BZ2609" i="12"/>
  <c r="BZ2608" i="12" s="1"/>
  <c r="BZ2607" i="12" s="1"/>
  <c r="BX2613" i="12"/>
  <c r="BX2612" i="12" s="1"/>
  <c r="BX2611" i="12" s="1"/>
  <c r="BY2613" i="12"/>
  <c r="BY2612" i="12" s="1"/>
  <c r="BY2611" i="12" s="1"/>
  <c r="BZ2613" i="12"/>
  <c r="BZ2612" i="12" s="1"/>
  <c r="BZ2611" i="12" s="1"/>
  <c r="BX2619" i="12"/>
  <c r="BX2618" i="12" s="1"/>
  <c r="BX2617" i="12" s="1"/>
  <c r="BY2619" i="12"/>
  <c r="BY2618" i="12" s="1"/>
  <c r="BY2617" i="12" s="1"/>
  <c r="BZ2619" i="12"/>
  <c r="BZ2618" i="12" s="1"/>
  <c r="BZ2617" i="12" s="1"/>
  <c r="BX2623" i="12"/>
  <c r="BX2622" i="12" s="1"/>
  <c r="BX2621" i="12" s="1"/>
  <c r="BY2623" i="12"/>
  <c r="BY2622" i="12" s="1"/>
  <c r="BY2621" i="12" s="1"/>
  <c r="BZ2623" i="12"/>
  <c r="BZ2622" i="12" s="1"/>
  <c r="BZ2621" i="12" s="1"/>
  <c r="BX2627" i="12"/>
  <c r="BX2626" i="12" s="1"/>
  <c r="BY2627" i="12"/>
  <c r="BY2626" i="12" s="1"/>
  <c r="BZ2627" i="12"/>
  <c r="BZ2626" i="12" s="1"/>
  <c r="BX2630" i="12"/>
  <c r="BX2629" i="12" s="1"/>
  <c r="BY2630" i="12"/>
  <c r="BY2629" i="12" s="1"/>
  <c r="BZ2630" i="12"/>
  <c r="BZ2629" i="12" s="1"/>
  <c r="BX2634" i="12"/>
  <c r="BX2633" i="12" s="1"/>
  <c r="BX2632" i="12" s="1"/>
  <c r="BY2634" i="12"/>
  <c r="BY2633" i="12" s="1"/>
  <c r="BY2632" i="12" s="1"/>
  <c r="BZ2634" i="12"/>
  <c r="BZ2633" i="12" s="1"/>
  <c r="BZ2632" i="12" s="1"/>
  <c r="BX2638" i="12"/>
  <c r="BX2637" i="12" s="1"/>
  <c r="BX2636" i="12" s="1"/>
  <c r="BY2638" i="12"/>
  <c r="BY2637" i="12" s="1"/>
  <c r="BY2636" i="12" s="1"/>
  <c r="BZ2638" i="12"/>
  <c r="BZ2637" i="12" s="1"/>
  <c r="BZ2636" i="12" s="1"/>
  <c r="BX2644" i="12"/>
  <c r="BX2643" i="12" s="1"/>
  <c r="BY2644" i="12"/>
  <c r="BY2643" i="12" s="1"/>
  <c r="BZ2644" i="12"/>
  <c r="BZ2643" i="12" s="1"/>
  <c r="BX2650" i="12"/>
  <c r="BX2649" i="12" s="1"/>
  <c r="BY2650" i="12"/>
  <c r="BY2649" i="12" s="1"/>
  <c r="BZ2650" i="12"/>
  <c r="BZ2649" i="12" s="1"/>
  <c r="BX2657" i="12"/>
  <c r="BX2656" i="12" s="1"/>
  <c r="BY2657" i="12"/>
  <c r="BY2656" i="12" s="1"/>
  <c r="BZ2657" i="12"/>
  <c r="BZ2656" i="12" s="1"/>
  <c r="BX2660" i="12"/>
  <c r="BX2659" i="12" s="1"/>
  <c r="BY2660" i="12"/>
  <c r="BY2659" i="12" s="1"/>
  <c r="BZ2660" i="12"/>
  <c r="BZ2659" i="12" s="1"/>
  <c r="BX2665" i="12"/>
  <c r="BX2664" i="12" s="1"/>
  <c r="BY2665" i="12"/>
  <c r="BY2664" i="12" s="1"/>
  <c r="BZ2665" i="12"/>
  <c r="BZ2664" i="12" s="1"/>
  <c r="BX2668" i="12"/>
  <c r="BX2667" i="12" s="1"/>
  <c r="BY2668" i="12"/>
  <c r="BY2667" i="12" s="1"/>
  <c r="BZ2668" i="12"/>
  <c r="BZ2667" i="12" s="1"/>
  <c r="BX2671" i="12"/>
  <c r="BX2670" i="12" s="1"/>
  <c r="BY2671" i="12"/>
  <c r="BY2670" i="12" s="1"/>
  <c r="BZ2671" i="12"/>
  <c r="BZ2670" i="12" s="1"/>
  <c r="BX2676" i="12"/>
  <c r="BX2675" i="12" s="1"/>
  <c r="BY2676" i="12"/>
  <c r="BY2675" i="12" s="1"/>
  <c r="BZ2676" i="12"/>
  <c r="BZ2675" i="12" s="1"/>
  <c r="BX2679" i="12"/>
  <c r="BX2678" i="12" s="1"/>
  <c r="BY2679" i="12"/>
  <c r="BY2678" i="12" s="1"/>
  <c r="BZ2679" i="12"/>
  <c r="BZ2678" i="12" s="1"/>
  <c r="BX2682" i="12"/>
  <c r="BX2681" i="12" s="1"/>
  <c r="BY2682" i="12"/>
  <c r="BY2681" i="12" s="1"/>
  <c r="BZ2682" i="12"/>
  <c r="BZ2681" i="12" s="1"/>
  <c r="BX2686" i="12"/>
  <c r="BX2685" i="12" s="1"/>
  <c r="BY2686" i="12"/>
  <c r="BY2685" i="12" s="1"/>
  <c r="BZ2686" i="12"/>
  <c r="BZ2685" i="12" s="1"/>
  <c r="BX2689" i="12"/>
  <c r="BX2688" i="12" s="1"/>
  <c r="BY2689" i="12"/>
  <c r="BY2688" i="12" s="1"/>
  <c r="BZ2689" i="12"/>
  <c r="BZ2688" i="12" s="1"/>
  <c r="BX2693" i="12"/>
  <c r="BX2692" i="12" s="1"/>
  <c r="BX2691" i="12" s="1"/>
  <c r="BY2693" i="12"/>
  <c r="BY2692" i="12" s="1"/>
  <c r="BY2691" i="12" s="1"/>
  <c r="BZ2693" i="12"/>
  <c r="BZ2692" i="12" s="1"/>
  <c r="BZ2691" i="12" s="1"/>
  <c r="BX2698" i="12"/>
  <c r="BX2697" i="12" s="1"/>
  <c r="BX2696" i="12" s="1"/>
  <c r="BY2698" i="12"/>
  <c r="BY2697" i="12" s="1"/>
  <c r="BY2696" i="12" s="1"/>
  <c r="BZ2698" i="12"/>
  <c r="BZ2697" i="12" s="1"/>
  <c r="BZ2696" i="12" s="1"/>
  <c r="BX2702" i="12"/>
  <c r="BX2701" i="12" s="1"/>
  <c r="BX2700" i="12" s="1"/>
  <c r="BY2702" i="12"/>
  <c r="BY2701" i="12" s="1"/>
  <c r="BY2700" i="12" s="1"/>
  <c r="BZ2702" i="12"/>
  <c r="BZ2701" i="12" s="1"/>
  <c r="BZ2700" i="12" s="1"/>
  <c r="BX2706" i="12"/>
  <c r="BX2705" i="12" s="1"/>
  <c r="BX2704" i="12" s="1"/>
  <c r="BY2706" i="12"/>
  <c r="BY2705" i="12" s="1"/>
  <c r="BY2704" i="12" s="1"/>
  <c r="BZ2706" i="12"/>
  <c r="BZ2705" i="12" s="1"/>
  <c r="BZ2704" i="12" s="1"/>
  <c r="BX2711" i="12"/>
  <c r="BX2710" i="12" s="1"/>
  <c r="BY2711" i="12"/>
  <c r="BY2710" i="12" s="1"/>
  <c r="BZ2711" i="12"/>
  <c r="BZ2710" i="12" s="1"/>
  <c r="BX2714" i="12"/>
  <c r="BX2713" i="12" s="1"/>
  <c r="BY2714" i="12"/>
  <c r="BY2713" i="12" s="1"/>
  <c r="BZ2714" i="12"/>
  <c r="BZ2713" i="12" s="1"/>
  <c r="BX2717" i="12"/>
  <c r="BX2716" i="12" s="1"/>
  <c r="BY2717" i="12"/>
  <c r="BY2716" i="12" s="1"/>
  <c r="BZ2717" i="12"/>
  <c r="BZ2716" i="12" s="1"/>
  <c r="BX2721" i="12"/>
  <c r="BX2720" i="12" s="1"/>
  <c r="BX2719" i="12" s="1"/>
  <c r="BY2721" i="12"/>
  <c r="BY2720" i="12" s="1"/>
  <c r="BY2719" i="12" s="1"/>
  <c r="BZ2721" i="12"/>
  <c r="BZ2720" i="12" s="1"/>
  <c r="BZ2719" i="12" s="1"/>
  <c r="BX2726" i="12"/>
  <c r="BX2725" i="12" s="1"/>
  <c r="BY2726" i="12"/>
  <c r="BY2725" i="12" s="1"/>
  <c r="BZ2726" i="12"/>
  <c r="BZ2725" i="12" s="1"/>
  <c r="BX2729" i="12"/>
  <c r="BX2728" i="12" s="1"/>
  <c r="BY2729" i="12"/>
  <c r="BY2728" i="12" s="1"/>
  <c r="BZ2729" i="12"/>
  <c r="BZ2728" i="12" s="1"/>
  <c r="BX2733" i="12"/>
  <c r="BX2732" i="12" s="1"/>
  <c r="BY2733" i="12"/>
  <c r="BY2732" i="12" s="1"/>
  <c r="BZ2733" i="12"/>
  <c r="BZ2732" i="12" s="1"/>
  <c r="BX2736" i="12"/>
  <c r="BX2735" i="12" s="1"/>
  <c r="BY2736" i="12"/>
  <c r="BY2735" i="12" s="1"/>
  <c r="BZ2736" i="12"/>
  <c r="BZ2735" i="12" s="1"/>
  <c r="BX2740" i="12"/>
  <c r="BX2739" i="12" s="1"/>
  <c r="BY2740" i="12"/>
  <c r="BY2739" i="12" s="1"/>
  <c r="BZ2740" i="12"/>
  <c r="BZ2739" i="12" s="1"/>
  <c r="BX2746" i="12"/>
  <c r="BX2745" i="12" s="1"/>
  <c r="BY2746" i="12"/>
  <c r="BY2745" i="12" s="1"/>
  <c r="BZ2746" i="12"/>
  <c r="BZ2745" i="12" s="1"/>
  <c r="BX2749" i="12"/>
  <c r="BX2748" i="12" s="1"/>
  <c r="BY2749" i="12"/>
  <c r="BY2748" i="12" s="1"/>
  <c r="BZ2749" i="12"/>
  <c r="BZ2748" i="12" s="1"/>
  <c r="BX2755" i="12"/>
  <c r="BX2754" i="12" s="1"/>
  <c r="BX2753" i="12" s="1"/>
  <c r="BY2755" i="12"/>
  <c r="BY2754" i="12" s="1"/>
  <c r="BY2753" i="12" s="1"/>
  <c r="BZ2755" i="12"/>
  <c r="BZ2754" i="12" s="1"/>
  <c r="BZ2753" i="12" s="1"/>
  <c r="BX2759" i="12"/>
  <c r="BX2758" i="12" s="1"/>
  <c r="BX2757" i="12" s="1"/>
  <c r="BY2759" i="12"/>
  <c r="BY2758" i="12" s="1"/>
  <c r="BY2757" i="12" s="1"/>
  <c r="BZ2759" i="12"/>
  <c r="BZ2758" i="12" s="1"/>
  <c r="BZ2757" i="12" s="1"/>
  <c r="BX2763" i="12"/>
  <c r="BX2762" i="12" s="1"/>
  <c r="BX2761" i="12" s="1"/>
  <c r="BY2763" i="12"/>
  <c r="BY2762" i="12" s="1"/>
  <c r="BY2761" i="12" s="1"/>
  <c r="BZ2763" i="12"/>
  <c r="BZ2762" i="12" s="1"/>
  <c r="BZ2761" i="12" s="1"/>
  <c r="BX2767" i="12"/>
  <c r="BX2766" i="12" s="1"/>
  <c r="BX2765" i="12" s="1"/>
  <c r="BY2767" i="12"/>
  <c r="BY2766" i="12" s="1"/>
  <c r="BY2765" i="12" s="1"/>
  <c r="BZ2767" i="12"/>
  <c r="BZ2766" i="12" s="1"/>
  <c r="BZ2765" i="12" s="1"/>
  <c r="BX2771" i="12"/>
  <c r="BX2770" i="12" s="1"/>
  <c r="BX2769" i="12" s="1"/>
  <c r="BY2771" i="12"/>
  <c r="BY2770" i="12" s="1"/>
  <c r="BY2769" i="12" s="1"/>
  <c r="BZ2771" i="12"/>
  <c r="BZ2770" i="12" s="1"/>
  <c r="BZ2769" i="12" s="1"/>
  <c r="BX2775" i="12"/>
  <c r="BX2774" i="12" s="1"/>
  <c r="BX2773" i="12" s="1"/>
  <c r="BY2775" i="12"/>
  <c r="BY2774" i="12" s="1"/>
  <c r="BY2773" i="12" s="1"/>
  <c r="BZ2775" i="12"/>
  <c r="BZ2774" i="12" s="1"/>
  <c r="BZ2773" i="12" s="1"/>
  <c r="BX2779" i="12"/>
  <c r="BX2778" i="12" s="1"/>
  <c r="BX2777" i="12" s="1"/>
  <c r="BY2779" i="12"/>
  <c r="BY2778" i="12" s="1"/>
  <c r="BY2777" i="12" s="1"/>
  <c r="BZ2779" i="12"/>
  <c r="BZ2778" i="12" s="1"/>
  <c r="BZ2777" i="12" s="1"/>
  <c r="BX2783" i="12"/>
  <c r="BX2782" i="12" s="1"/>
  <c r="BY2783" i="12"/>
  <c r="BY2782" i="12" s="1"/>
  <c r="BZ2783" i="12"/>
  <c r="BZ2782" i="12" s="1"/>
  <c r="BX2786" i="12"/>
  <c r="BX2785" i="12" s="1"/>
  <c r="BY2786" i="12"/>
  <c r="BY2785" i="12" s="1"/>
  <c r="BZ2786" i="12"/>
  <c r="BZ2785" i="12" s="1"/>
  <c r="BX2790" i="12"/>
  <c r="BX2789" i="12" s="1"/>
  <c r="BY2790" i="12"/>
  <c r="BY2789" i="12" s="1"/>
  <c r="BZ2790" i="12"/>
  <c r="BZ2789" i="12" s="1"/>
  <c r="BX2793" i="12"/>
  <c r="BX2792" i="12" s="1"/>
  <c r="BY2793" i="12"/>
  <c r="BY2792" i="12" s="1"/>
  <c r="BZ2793" i="12"/>
  <c r="BZ2792" i="12" s="1"/>
  <c r="BX2796" i="12"/>
  <c r="BX2795" i="12" s="1"/>
  <c r="BY2796" i="12"/>
  <c r="BY2795" i="12" s="1"/>
  <c r="BZ2796" i="12"/>
  <c r="BZ2795" i="12" s="1"/>
  <c r="BX2800" i="12"/>
  <c r="BX2799" i="12" s="1"/>
  <c r="BX2798" i="12" s="1"/>
  <c r="BY2800" i="12"/>
  <c r="BY2799" i="12" s="1"/>
  <c r="BY2798" i="12" s="1"/>
  <c r="BZ2800" i="12"/>
  <c r="BZ2799" i="12" s="1"/>
  <c r="BZ2798" i="12" s="1"/>
  <c r="BX2804" i="12"/>
  <c r="BX2803" i="12" s="1"/>
  <c r="BX2802" i="12" s="1"/>
  <c r="BY2804" i="12"/>
  <c r="BY2803" i="12" s="1"/>
  <c r="BY2802" i="12" s="1"/>
  <c r="BZ2804" i="12"/>
  <c r="BZ2803" i="12" s="1"/>
  <c r="BZ2802" i="12" s="1"/>
  <c r="BX2808" i="12"/>
  <c r="BY2808" i="12"/>
  <c r="BZ2808" i="12"/>
  <c r="BX2810" i="12"/>
  <c r="BY2810" i="12"/>
  <c r="BZ2810" i="12"/>
  <c r="BX2814" i="12"/>
  <c r="BX2813" i="12" s="1"/>
  <c r="BX2812" i="12" s="1"/>
  <c r="BY2814" i="12"/>
  <c r="BY2813" i="12" s="1"/>
  <c r="BY2812" i="12" s="1"/>
  <c r="BZ2814" i="12"/>
  <c r="BZ2813" i="12" s="1"/>
  <c r="BZ2812" i="12" s="1"/>
  <c r="BX2818" i="12"/>
  <c r="BX2817" i="12" s="1"/>
  <c r="BX2816" i="12" s="1"/>
  <c r="BY2818" i="12"/>
  <c r="BY2817" i="12" s="1"/>
  <c r="BY2816" i="12" s="1"/>
  <c r="BZ2818" i="12"/>
  <c r="BZ2817" i="12" s="1"/>
  <c r="BZ2816" i="12" s="1"/>
  <c r="BX2822" i="12"/>
  <c r="BX2821" i="12" s="1"/>
  <c r="BX2820" i="12" s="1"/>
  <c r="BY2822" i="12"/>
  <c r="BY2821" i="12" s="1"/>
  <c r="BY2820" i="12" s="1"/>
  <c r="BZ2822" i="12"/>
  <c r="BZ2821" i="12" s="1"/>
  <c r="BZ2820" i="12" s="1"/>
  <c r="BX2826" i="12"/>
  <c r="BX2825" i="12" s="1"/>
  <c r="BX2824" i="12" s="1"/>
  <c r="BY2826" i="12"/>
  <c r="BY2825" i="12" s="1"/>
  <c r="BY2824" i="12" s="1"/>
  <c r="BZ2826" i="12"/>
  <c r="BZ2825" i="12" s="1"/>
  <c r="BZ2824" i="12" s="1"/>
  <c r="BX2830" i="12"/>
  <c r="BX2829" i="12" s="1"/>
  <c r="BX2828" i="12" s="1"/>
  <c r="BY2830" i="12"/>
  <c r="BY2829" i="12" s="1"/>
  <c r="BY2828" i="12" s="1"/>
  <c r="BZ2830" i="12"/>
  <c r="BZ2829" i="12" s="1"/>
  <c r="BZ2828" i="12" s="1"/>
  <c r="BX2834" i="12"/>
  <c r="BY2834" i="12"/>
  <c r="BZ2834" i="12"/>
  <c r="BX2836" i="12"/>
  <c r="BY2836" i="12"/>
  <c r="BZ2836" i="12"/>
  <c r="BX2839" i="12"/>
  <c r="BX2838" i="12" s="1"/>
  <c r="BY2839" i="12"/>
  <c r="BY2838" i="12" s="1"/>
  <c r="BZ2839" i="12"/>
  <c r="BZ2838" i="12" s="1"/>
  <c r="BX2843" i="12"/>
  <c r="BY2843" i="12"/>
  <c r="BZ2843" i="12"/>
  <c r="BX2845" i="12"/>
  <c r="BY2845" i="12"/>
  <c r="BZ2845" i="12"/>
  <c r="BX2848" i="12"/>
  <c r="BX2847" i="12" s="1"/>
  <c r="BY2848" i="12"/>
  <c r="BY2847" i="12" s="1"/>
  <c r="BZ2848" i="12"/>
  <c r="BZ2847" i="12" s="1"/>
  <c r="BX2852" i="12"/>
  <c r="BX2851" i="12" s="1"/>
  <c r="BX2850" i="12" s="1"/>
  <c r="BY2852" i="12"/>
  <c r="BY2851" i="12" s="1"/>
  <c r="BY2850" i="12" s="1"/>
  <c r="BZ2852" i="12"/>
  <c r="BZ2851" i="12" s="1"/>
  <c r="BZ2850" i="12" s="1"/>
  <c r="BX2856" i="12"/>
  <c r="BX2855" i="12" s="1"/>
  <c r="BX2854" i="12" s="1"/>
  <c r="BY2856" i="12"/>
  <c r="BY2855" i="12" s="1"/>
  <c r="BY2854" i="12" s="1"/>
  <c r="BZ2856" i="12"/>
  <c r="BZ2855" i="12" s="1"/>
  <c r="BZ2854" i="12" s="1"/>
  <c r="BX2860" i="12"/>
  <c r="BX2859" i="12" s="1"/>
  <c r="BX2858" i="12" s="1"/>
  <c r="BY2860" i="12"/>
  <c r="BY2859" i="12" s="1"/>
  <c r="BY2858" i="12" s="1"/>
  <c r="BZ2860" i="12"/>
  <c r="BZ2859" i="12" s="1"/>
  <c r="BZ2858" i="12" s="1"/>
  <c r="BX2864" i="12"/>
  <c r="BX2863" i="12" s="1"/>
  <c r="BY2864" i="12"/>
  <c r="BY2863" i="12" s="1"/>
  <c r="BZ2864" i="12"/>
  <c r="BZ2863" i="12" s="1"/>
  <c r="BX2867" i="12"/>
  <c r="BX2866" i="12" s="1"/>
  <c r="BY2867" i="12"/>
  <c r="BY2866" i="12" s="1"/>
  <c r="BZ2867" i="12"/>
  <c r="BZ2866" i="12" s="1"/>
  <c r="BX2871" i="12"/>
  <c r="BY2871" i="12"/>
  <c r="BZ2871" i="12"/>
  <c r="BX2873" i="12"/>
  <c r="BY2873" i="12"/>
  <c r="BZ2873" i="12"/>
  <c r="BX2877" i="12"/>
  <c r="BX2876" i="12" s="1"/>
  <c r="BX2875" i="12" s="1"/>
  <c r="BY2877" i="12"/>
  <c r="BY2876" i="12" s="1"/>
  <c r="BY2875" i="12" s="1"/>
  <c r="BZ2877" i="12"/>
  <c r="BZ2876" i="12" s="1"/>
  <c r="BZ2875" i="12" s="1"/>
  <c r="BX2881" i="12"/>
  <c r="BX2880" i="12" s="1"/>
  <c r="BX2879" i="12" s="1"/>
  <c r="BY2881" i="12"/>
  <c r="BY2880" i="12" s="1"/>
  <c r="BY2879" i="12" s="1"/>
  <c r="BZ2881" i="12"/>
  <c r="BZ2880" i="12" s="1"/>
  <c r="BZ2879" i="12" s="1"/>
  <c r="BX2885" i="12"/>
  <c r="BX2884" i="12" s="1"/>
  <c r="BX2883" i="12" s="1"/>
  <c r="BY2885" i="12"/>
  <c r="BY2884" i="12" s="1"/>
  <c r="BY2883" i="12" s="1"/>
  <c r="BZ2885" i="12"/>
  <c r="BZ2884" i="12" s="1"/>
  <c r="BZ2883" i="12" s="1"/>
  <c r="BX2889" i="12"/>
  <c r="BX2888" i="12" s="1"/>
  <c r="BY2889" i="12"/>
  <c r="BY2888" i="12" s="1"/>
  <c r="BZ2889" i="12"/>
  <c r="BZ2888" i="12" s="1"/>
  <c r="BX2892" i="12"/>
  <c r="BX2891" i="12" s="1"/>
  <c r="BY2892" i="12"/>
  <c r="BY2891" i="12" s="1"/>
  <c r="BZ2892" i="12"/>
  <c r="BZ2891" i="12" s="1"/>
  <c r="BX2895" i="12"/>
  <c r="BX2894" i="12" s="1"/>
  <c r="BY2895" i="12"/>
  <c r="BY2894" i="12" s="1"/>
  <c r="BZ2895" i="12"/>
  <c r="BZ2894" i="12" s="1"/>
  <c r="BX2899" i="12"/>
  <c r="BX2898" i="12" s="1"/>
  <c r="BX2897" i="12" s="1"/>
  <c r="BY2899" i="12"/>
  <c r="BY2898" i="12" s="1"/>
  <c r="BY2897" i="12" s="1"/>
  <c r="BZ2899" i="12"/>
  <c r="BZ2898" i="12" s="1"/>
  <c r="BZ2897" i="12" s="1"/>
  <c r="BX2903" i="12"/>
  <c r="BX2902" i="12" s="1"/>
  <c r="BX2901" i="12" s="1"/>
  <c r="BY2903" i="12"/>
  <c r="BY2902" i="12" s="1"/>
  <c r="BY2901" i="12" s="1"/>
  <c r="BZ2903" i="12"/>
  <c r="BZ2902" i="12" s="1"/>
  <c r="BZ2901" i="12" s="1"/>
  <c r="BX2907" i="12"/>
  <c r="BX2906" i="12" s="1"/>
  <c r="BX2905" i="12" s="1"/>
  <c r="BY2907" i="12"/>
  <c r="BY2906" i="12" s="1"/>
  <c r="BY2905" i="12" s="1"/>
  <c r="BZ2907" i="12"/>
  <c r="BZ2906" i="12" s="1"/>
  <c r="BZ2905" i="12" s="1"/>
  <c r="BX2911" i="12"/>
  <c r="BX2910" i="12" s="1"/>
  <c r="BX2909" i="12" s="1"/>
  <c r="BY2911" i="12"/>
  <c r="BY2910" i="12" s="1"/>
  <c r="BY2909" i="12" s="1"/>
  <c r="BZ2911" i="12"/>
  <c r="BZ2910" i="12" s="1"/>
  <c r="BZ2909" i="12" s="1"/>
  <c r="BX2915" i="12"/>
  <c r="BX2914" i="12" s="1"/>
  <c r="BY2915" i="12"/>
  <c r="BY2914" i="12" s="1"/>
  <c r="BZ2915" i="12"/>
  <c r="BZ2914" i="12" s="1"/>
  <c r="BX2918" i="12"/>
  <c r="BX2917" i="12" s="1"/>
  <c r="BY2918" i="12"/>
  <c r="BY2917" i="12" s="1"/>
  <c r="BZ2918" i="12"/>
  <c r="BZ2917" i="12" s="1"/>
  <c r="BX2922" i="12"/>
  <c r="BX2921" i="12" s="1"/>
  <c r="BX2920" i="12" s="1"/>
  <c r="BY2922" i="12"/>
  <c r="BY2921" i="12" s="1"/>
  <c r="BY2920" i="12" s="1"/>
  <c r="BZ2922" i="12"/>
  <c r="BZ2921" i="12" s="1"/>
  <c r="BZ2920" i="12" s="1"/>
  <c r="BX2928" i="12"/>
  <c r="BX2927" i="12" s="1"/>
  <c r="BX2926" i="12" s="1"/>
  <c r="BY2928" i="12"/>
  <c r="BY2927" i="12" s="1"/>
  <c r="BY2926" i="12" s="1"/>
  <c r="BZ2928" i="12"/>
  <c r="BZ2927" i="12" s="1"/>
  <c r="BZ2926" i="12" s="1"/>
  <c r="BX2932" i="12"/>
  <c r="BX2931" i="12" s="1"/>
  <c r="BX2930" i="12" s="1"/>
  <c r="BY2932" i="12"/>
  <c r="BY2931" i="12" s="1"/>
  <c r="BY2930" i="12" s="1"/>
  <c r="BZ2932" i="12"/>
  <c r="BZ2931" i="12" s="1"/>
  <c r="BZ2930" i="12" s="1"/>
  <c r="BX2937" i="12"/>
  <c r="BX2936" i="12" s="1"/>
  <c r="BX2935" i="12" s="1"/>
  <c r="BY2937" i="12"/>
  <c r="BY2936" i="12" s="1"/>
  <c r="BY2935" i="12" s="1"/>
  <c r="BZ2937" i="12"/>
  <c r="BZ2936" i="12" s="1"/>
  <c r="BZ2935" i="12" s="1"/>
  <c r="BX2941" i="12"/>
  <c r="BX2940" i="12" s="1"/>
  <c r="BY2941" i="12"/>
  <c r="BY2940" i="12" s="1"/>
  <c r="BZ2941" i="12"/>
  <c r="BZ2940" i="12" s="1"/>
  <c r="BX2944" i="12"/>
  <c r="BX2943" i="12" s="1"/>
  <c r="BY2944" i="12"/>
  <c r="BY2943" i="12" s="1"/>
  <c r="BZ2944" i="12"/>
  <c r="BZ2943" i="12" s="1"/>
  <c r="BX2950" i="12"/>
  <c r="BX2949" i="12" s="1"/>
  <c r="BX2948" i="12" s="1"/>
  <c r="BX2947" i="12" s="1"/>
  <c r="BY2950" i="12"/>
  <c r="BY2949" i="12" s="1"/>
  <c r="BY2948" i="12" s="1"/>
  <c r="BY2947" i="12" s="1"/>
  <c r="BZ2950" i="12"/>
  <c r="BZ2949" i="12" s="1"/>
  <c r="BZ2948" i="12" s="1"/>
  <c r="BZ2947" i="12" s="1"/>
  <c r="BX2955" i="12"/>
  <c r="BX2954" i="12" s="1"/>
  <c r="BX2953" i="12" s="1"/>
  <c r="BY2955" i="12"/>
  <c r="BY2954" i="12" s="1"/>
  <c r="BY2953" i="12" s="1"/>
  <c r="BZ2955" i="12"/>
  <c r="BZ2954" i="12" s="1"/>
  <c r="BZ2953" i="12" s="1"/>
  <c r="BX2959" i="12"/>
  <c r="BX2958" i="12" s="1"/>
  <c r="BY2959" i="12"/>
  <c r="BY2958" i="12" s="1"/>
  <c r="BZ2959" i="12"/>
  <c r="BZ2958" i="12" s="1"/>
  <c r="BX2962" i="12"/>
  <c r="BX2961" i="12" s="1"/>
  <c r="BY2962" i="12"/>
  <c r="BY2961" i="12" s="1"/>
  <c r="BZ2962" i="12"/>
  <c r="BZ2961" i="12" s="1"/>
  <c r="BX2965" i="12"/>
  <c r="BX2964" i="12" s="1"/>
  <c r="BY2965" i="12"/>
  <c r="BY2964" i="12" s="1"/>
  <c r="BZ2965" i="12"/>
  <c r="BZ2964" i="12" s="1"/>
  <c r="BX2971" i="12"/>
  <c r="BX2970" i="12" s="1"/>
  <c r="BX2969" i="12" s="1"/>
  <c r="BX2968" i="12" s="1"/>
  <c r="BY2971" i="12"/>
  <c r="BY2970" i="12" s="1"/>
  <c r="BY2969" i="12" s="1"/>
  <c r="BY2968" i="12" s="1"/>
  <c r="BZ2971" i="12"/>
  <c r="BZ2970" i="12" s="1"/>
  <c r="BZ2969" i="12" s="1"/>
  <c r="BZ2968" i="12" s="1"/>
  <c r="BX2976" i="12"/>
  <c r="BX2975" i="12" s="1"/>
  <c r="BX2974" i="12" s="1"/>
  <c r="BY2976" i="12"/>
  <c r="BY2975" i="12" s="1"/>
  <c r="BY2974" i="12" s="1"/>
  <c r="BZ2976" i="12"/>
  <c r="BZ2975" i="12" s="1"/>
  <c r="BZ2974" i="12" s="1"/>
  <c r="BX2980" i="12"/>
  <c r="BX2979" i="12" s="1"/>
  <c r="BY2980" i="12"/>
  <c r="BY2979" i="12" s="1"/>
  <c r="BZ2980" i="12"/>
  <c r="BZ2979" i="12" s="1"/>
  <c r="BX2983" i="12"/>
  <c r="BX2982" i="12" s="1"/>
  <c r="BY2983" i="12"/>
  <c r="BY2982" i="12" s="1"/>
  <c r="BZ2983" i="12"/>
  <c r="BZ2982" i="12" s="1"/>
  <c r="BX2987" i="12"/>
  <c r="BX2986" i="12" s="1"/>
  <c r="BX2985" i="12" s="1"/>
  <c r="BY2987" i="12"/>
  <c r="BY2986" i="12" s="1"/>
  <c r="BY2985" i="12" s="1"/>
  <c r="BZ2987" i="12"/>
  <c r="BZ2986" i="12" s="1"/>
  <c r="BZ2985" i="12" s="1"/>
  <c r="BX2993" i="12"/>
  <c r="BX2992" i="12" s="1"/>
  <c r="BX2991" i="12" s="1"/>
  <c r="BX2990" i="12" s="1"/>
  <c r="BY2993" i="12"/>
  <c r="BY2992" i="12" s="1"/>
  <c r="BY2991" i="12" s="1"/>
  <c r="BY2990" i="12" s="1"/>
  <c r="BZ2993" i="12"/>
  <c r="BZ2992" i="12" s="1"/>
  <c r="BZ2991" i="12" s="1"/>
  <c r="BZ2990" i="12" s="1"/>
  <c r="BX2998" i="12"/>
  <c r="BX2997" i="12" s="1"/>
  <c r="BX2996" i="12" s="1"/>
  <c r="BY2998" i="12"/>
  <c r="BY2997" i="12" s="1"/>
  <c r="BY2996" i="12" s="1"/>
  <c r="BZ2998" i="12"/>
  <c r="BZ2997" i="12" s="1"/>
  <c r="BZ2996" i="12" s="1"/>
  <c r="BX3002" i="12"/>
  <c r="BX3001" i="12" s="1"/>
  <c r="BY3002" i="12"/>
  <c r="BY3001" i="12" s="1"/>
  <c r="BZ3002" i="12"/>
  <c r="BZ3001" i="12" s="1"/>
  <c r="BX3005" i="12"/>
  <c r="BX3004" i="12" s="1"/>
  <c r="BY3005" i="12"/>
  <c r="BY3004" i="12" s="1"/>
  <c r="BZ3005" i="12"/>
  <c r="BZ3004" i="12" s="1"/>
  <c r="BX3008" i="12"/>
  <c r="BX3007" i="12" s="1"/>
  <c r="BY3008" i="12"/>
  <c r="BY3007" i="12" s="1"/>
  <c r="BZ3008" i="12"/>
  <c r="BZ3007" i="12" s="1"/>
  <c r="BX3013" i="12"/>
  <c r="BX3012" i="12" s="1"/>
  <c r="BX3011" i="12" s="1"/>
  <c r="BY3013" i="12"/>
  <c r="BY3012" i="12" s="1"/>
  <c r="BY3011" i="12" s="1"/>
  <c r="BZ3013" i="12"/>
  <c r="BZ3012" i="12" s="1"/>
  <c r="BZ3011" i="12" s="1"/>
  <c r="BX3026" i="12"/>
  <c r="BX3025" i="12" s="1"/>
  <c r="BY3026" i="12"/>
  <c r="BY3025" i="12" s="1"/>
  <c r="BZ3026" i="12"/>
  <c r="BZ3025" i="12" s="1"/>
  <c r="BX3036" i="12"/>
  <c r="BX3035" i="12" s="1"/>
  <c r="BY3036" i="12"/>
  <c r="BY3035" i="12" s="1"/>
  <c r="BZ3036" i="12"/>
  <c r="BZ3035" i="12" s="1"/>
  <c r="BX3048" i="12"/>
  <c r="BX3047" i="12" s="1"/>
  <c r="BY3048" i="12"/>
  <c r="BY3047" i="12" s="1"/>
  <c r="BZ3048" i="12"/>
  <c r="BZ3047" i="12" s="1"/>
  <c r="BX3055" i="12"/>
  <c r="BX3054" i="12" s="1"/>
  <c r="BX3053" i="12" s="1"/>
  <c r="BY3055" i="12"/>
  <c r="BY3054" i="12" s="1"/>
  <c r="BY3053" i="12" s="1"/>
  <c r="BZ3055" i="12"/>
  <c r="BZ3054" i="12" s="1"/>
  <c r="BZ3053" i="12" s="1"/>
  <c r="BX3059" i="12"/>
  <c r="BX3058" i="12" s="1"/>
  <c r="BY3059" i="12"/>
  <c r="BY3058" i="12" s="1"/>
  <c r="BZ3059" i="12"/>
  <c r="BZ3058" i="12" s="1"/>
  <c r="BX3062" i="12"/>
  <c r="BX3061" i="12" s="1"/>
  <c r="BY3062" i="12"/>
  <c r="BY3061" i="12" s="1"/>
  <c r="BZ3062" i="12"/>
  <c r="BZ3061" i="12" s="1"/>
  <c r="BX3065" i="12"/>
  <c r="BX3064" i="12" s="1"/>
  <c r="BY3065" i="12"/>
  <c r="BY3064" i="12" s="1"/>
  <c r="BZ3065" i="12"/>
  <c r="BZ3064" i="12" s="1"/>
  <c r="BX3068" i="12"/>
  <c r="BX3067" i="12" s="1"/>
  <c r="BY3068" i="12"/>
  <c r="BY3067" i="12" s="1"/>
  <c r="BZ3068" i="12"/>
  <c r="BZ3067" i="12" s="1"/>
  <c r="BX3074" i="12"/>
  <c r="BX3073" i="12" s="1"/>
  <c r="BY3074" i="12"/>
  <c r="BY3073" i="12" s="1"/>
  <c r="BZ3074" i="12"/>
  <c r="BZ3073" i="12" s="1"/>
  <c r="BX3077" i="12"/>
  <c r="BX3076" i="12" s="1"/>
  <c r="BY3077" i="12"/>
  <c r="BY3076" i="12" s="1"/>
  <c r="BZ3077" i="12"/>
  <c r="BZ3076" i="12" s="1"/>
  <c r="BX3087" i="12"/>
  <c r="BX3086" i="12" s="1"/>
  <c r="BX3085" i="12" s="1"/>
  <c r="BX3084" i="12" s="1"/>
  <c r="BY3087" i="12"/>
  <c r="BY3086" i="12" s="1"/>
  <c r="BY3085" i="12" s="1"/>
  <c r="BY3084" i="12" s="1"/>
  <c r="BZ3087" i="12"/>
  <c r="BZ3086" i="12" s="1"/>
  <c r="BZ3085" i="12" s="1"/>
  <c r="BZ3084" i="12" s="1"/>
  <c r="BX3092" i="12"/>
  <c r="BX3091" i="12" s="1"/>
  <c r="BX3090" i="12" s="1"/>
  <c r="BX3089" i="12" s="1"/>
  <c r="BY3092" i="12"/>
  <c r="BY3091" i="12" s="1"/>
  <c r="BY3090" i="12" s="1"/>
  <c r="BY3089" i="12" s="1"/>
  <c r="BZ3092" i="12"/>
  <c r="BZ3091" i="12" s="1"/>
  <c r="BZ3090" i="12" s="1"/>
  <c r="BZ3089" i="12" s="1"/>
  <c r="BX3097" i="12"/>
  <c r="BX3096" i="12" s="1"/>
  <c r="BY3097" i="12"/>
  <c r="BY3096" i="12" s="1"/>
  <c r="BZ3097" i="12"/>
  <c r="BZ3096" i="12" s="1"/>
  <c r="BX3110" i="12"/>
  <c r="BX3109" i="12" s="1"/>
  <c r="BY3110" i="12"/>
  <c r="BY3109" i="12" s="1"/>
  <c r="BZ3110" i="12"/>
  <c r="BZ3109" i="12" s="1"/>
  <c r="BX3116" i="12"/>
  <c r="BX3115" i="12" s="1"/>
  <c r="BY3116" i="12"/>
  <c r="BY3115" i="12" s="1"/>
  <c r="BZ3116" i="12"/>
  <c r="BZ3115" i="12" s="1"/>
  <c r="BX3119" i="12"/>
  <c r="BX3118" i="12" s="1"/>
  <c r="BY3119" i="12"/>
  <c r="BY3118" i="12" s="1"/>
  <c r="BZ3119" i="12"/>
  <c r="BZ3118" i="12" s="1"/>
  <c r="BX3122" i="12"/>
  <c r="BX3121" i="12" s="1"/>
  <c r="BY3122" i="12"/>
  <c r="BY3121" i="12" s="1"/>
  <c r="BZ3122" i="12"/>
  <c r="BZ3121" i="12" s="1"/>
  <c r="CB1492" i="12" l="1"/>
  <c r="CC630" i="12"/>
  <c r="CC1492" i="12"/>
  <c r="CA1492" i="12"/>
  <c r="CB630" i="12"/>
  <c r="CA630" i="12"/>
  <c r="BY1491" i="12"/>
  <c r="BY1490" i="12" s="1"/>
  <c r="BX1491" i="12"/>
  <c r="BX1490" i="12" s="1"/>
  <c r="BZ629" i="12"/>
  <c r="BX629" i="12"/>
  <c r="BX1379" i="12"/>
  <c r="BX1378" i="12" s="1"/>
  <c r="BZ1379" i="12"/>
  <c r="BZ1378" i="12" s="1"/>
  <c r="BY1378" i="12"/>
  <c r="BY629" i="12"/>
  <c r="BZ1491" i="12"/>
  <c r="BZ1490" i="12" s="1"/>
  <c r="BX1223" i="12"/>
  <c r="BZ33" i="12"/>
  <c r="BY977" i="12"/>
  <c r="BY976" i="12" s="1"/>
  <c r="BY617" i="12"/>
  <c r="BY616" i="12" s="1"/>
  <c r="BY837" i="12"/>
  <c r="BX617" i="12"/>
  <c r="BX616" i="12" s="1"/>
  <c r="BX589" i="12"/>
  <c r="BX588" i="12" s="1"/>
  <c r="BX33" i="12"/>
  <c r="BZ338" i="12"/>
  <c r="BZ337" i="12" s="1"/>
  <c r="BZ2330" i="12"/>
  <c r="BZ2329" i="12" s="1"/>
  <c r="BZ2323" i="12" s="1"/>
  <c r="BZ1598" i="12"/>
  <c r="BX2538" i="12"/>
  <c r="BZ1888" i="12"/>
  <c r="BX744" i="12"/>
  <c r="BX740" i="12" s="1"/>
  <c r="BZ664" i="12"/>
  <c r="BZ663" i="12" s="1"/>
  <c r="BX641" i="12"/>
  <c r="BX640" i="12" s="1"/>
  <c r="BZ542" i="12"/>
  <c r="BZ541" i="12" s="1"/>
  <c r="BZ523" i="12" s="1"/>
  <c r="BY1040" i="12"/>
  <c r="BY1039" i="12" s="1"/>
  <c r="BY1013" i="12"/>
  <c r="BX824" i="12"/>
  <c r="BX823" i="12" s="1"/>
  <c r="BY624" i="12"/>
  <c r="BY623" i="12" s="1"/>
  <c r="BY1046" i="12"/>
  <c r="BY1045" i="12" s="1"/>
  <c r="BZ1658" i="12"/>
  <c r="BZ1657" i="12" s="1"/>
  <c r="BZ1040" i="12"/>
  <c r="BZ1039" i="12" s="1"/>
  <c r="BY928" i="12"/>
  <c r="BY927" i="12" s="1"/>
  <c r="BY824" i="12"/>
  <c r="BY823" i="12" s="1"/>
  <c r="BX676" i="12"/>
  <c r="BX675" i="12" s="1"/>
  <c r="BZ641" i="12"/>
  <c r="BZ640" i="12" s="1"/>
  <c r="BX506" i="12"/>
  <c r="BX505" i="12" s="1"/>
  <c r="BX504" i="12" s="1"/>
  <c r="BY1057" i="12"/>
  <c r="BY1056" i="12" s="1"/>
  <c r="BZ1263" i="12"/>
  <c r="BZ1262" i="12" s="1"/>
  <c r="BY2925" i="12"/>
  <c r="BZ2081" i="12"/>
  <c r="BZ2076" i="12" s="1"/>
  <c r="BY1283" i="12"/>
  <c r="BY1282" i="12" s="1"/>
  <c r="BZ1269" i="12"/>
  <c r="BZ1268" i="12" s="1"/>
  <c r="BY634" i="12"/>
  <c r="BY633" i="12" s="1"/>
  <c r="BY338" i="12"/>
  <c r="BY337" i="12" s="1"/>
  <c r="BZ1293" i="12"/>
  <c r="BZ1292" i="12" s="1"/>
  <c r="BX2433" i="12"/>
  <c r="BX2432" i="12" s="1"/>
  <c r="BX2129" i="12"/>
  <c r="BX2128" i="12" s="1"/>
  <c r="BX2127" i="12" s="1"/>
  <c r="BZ2106" i="12"/>
  <c r="BZ2102" i="12" s="1"/>
  <c r="BZ2101" i="12" s="1"/>
  <c r="BZ2100" i="12" s="1"/>
  <c r="BX1761" i="12"/>
  <c r="BZ1523" i="12"/>
  <c r="BY1362" i="12"/>
  <c r="BY1361" i="12" s="1"/>
  <c r="BY1299" i="12"/>
  <c r="BY1298" i="12" s="1"/>
  <c r="BZ441" i="12"/>
  <c r="BZ424" i="12" s="1"/>
  <c r="BZ423" i="12" s="1"/>
  <c r="BX1483" i="12"/>
  <c r="BX837" i="12"/>
  <c r="BX685" i="12"/>
  <c r="BX681" i="12" s="1"/>
  <c r="BY676" i="12"/>
  <c r="BY675" i="12" s="1"/>
  <c r="BZ345" i="12"/>
  <c r="BZ344" i="12" s="1"/>
  <c r="BY283" i="12"/>
  <c r="BY282" i="12" s="1"/>
  <c r="BX2081" i="12"/>
  <c r="BX2076" i="12" s="1"/>
  <c r="BX3072" i="12"/>
  <c r="BX3071" i="12" s="1"/>
  <c r="BZ2724" i="12"/>
  <c r="BZ2214" i="12"/>
  <c r="BZ2213" i="12" s="1"/>
  <c r="BX2106" i="12"/>
  <c r="BX2102" i="12" s="1"/>
  <c r="BX2101" i="12" s="1"/>
  <c r="BX2100" i="12" s="1"/>
  <c r="BY2056" i="12"/>
  <c r="BY2055" i="12" s="1"/>
  <c r="BY1539" i="12"/>
  <c r="BZ904" i="12"/>
  <c r="BZ903" i="12" s="1"/>
  <c r="BZ624" i="12"/>
  <c r="BZ623" i="12" s="1"/>
  <c r="BX2625" i="12"/>
  <c r="BX2616" i="12" s="1"/>
  <c r="BX2615" i="12" s="1"/>
  <c r="BY2842" i="12"/>
  <c r="BY2841" i="12" s="1"/>
  <c r="BY2724" i="12"/>
  <c r="BZ2573" i="12"/>
  <c r="BX2442" i="12"/>
  <c r="BX2441" i="12" s="1"/>
  <c r="BX1913" i="12"/>
  <c r="BZ1530" i="12"/>
  <c r="BZ1418" i="12"/>
  <c r="BZ1417" i="12" s="1"/>
  <c r="BY1269" i="12"/>
  <c r="BY1268" i="12" s="1"/>
  <c r="BZ1091" i="12"/>
  <c r="BZ1090" i="12" s="1"/>
  <c r="BX1082" i="12"/>
  <c r="BX1081" i="12" s="1"/>
  <c r="BZ1046" i="12"/>
  <c r="BZ1045" i="12" s="1"/>
  <c r="BX797" i="12"/>
  <c r="BX796" i="12" s="1"/>
  <c r="BX768" i="12"/>
  <c r="BX767" i="12" s="1"/>
  <c r="BX766" i="12" s="1"/>
  <c r="BX765" i="12" s="1"/>
  <c r="BX565" i="12"/>
  <c r="BX564" i="12" s="1"/>
  <c r="BY409" i="12"/>
  <c r="BX392" i="12"/>
  <c r="BX391" i="12" s="1"/>
  <c r="BZ294" i="12"/>
  <c r="BX277" i="12"/>
  <c r="BX276" i="12" s="1"/>
  <c r="BY2081" i="12"/>
  <c r="BY2076" i="12" s="1"/>
  <c r="BY1612" i="12"/>
  <c r="BX2939" i="12"/>
  <c r="BX2934" i="12" s="1"/>
  <c r="BY2833" i="12"/>
  <c r="BY2832" i="12" s="1"/>
  <c r="BY2330" i="12"/>
  <c r="BY2329" i="12" s="1"/>
  <c r="BY2323" i="12" s="1"/>
  <c r="BY1223" i="12"/>
  <c r="BZ1137" i="12"/>
  <c r="BZ1136" i="12" s="1"/>
  <c r="BZ965" i="12"/>
  <c r="BZ964" i="12" s="1"/>
  <c r="BX914" i="12"/>
  <c r="BX913" i="12" s="1"/>
  <c r="BX861" i="12"/>
  <c r="BX860" i="12" s="1"/>
  <c r="BZ824" i="12"/>
  <c r="BZ823" i="12" s="1"/>
  <c r="BZ750" i="12"/>
  <c r="BZ749" i="12" s="1"/>
  <c r="BY744" i="12"/>
  <c r="BY740" i="12" s="1"/>
  <c r="BZ670" i="12"/>
  <c r="BZ669" i="12" s="1"/>
  <c r="BX624" i="12"/>
  <c r="BX623" i="12" s="1"/>
  <c r="BY578" i="12"/>
  <c r="BY577" i="12" s="1"/>
  <c r="BY332" i="12"/>
  <c r="BY331" i="12" s="1"/>
  <c r="BX117" i="12"/>
  <c r="BX116" i="12" s="1"/>
  <c r="BX115" i="12" s="1"/>
  <c r="BX104" i="12" s="1"/>
  <c r="BY2214" i="12"/>
  <c r="BY2213" i="12" s="1"/>
  <c r="BY2913" i="12"/>
  <c r="BY2870" i="12"/>
  <c r="BY2869" i="12" s="1"/>
  <c r="BX2709" i="12"/>
  <c r="BY2663" i="12"/>
  <c r="BY2662" i="12" s="1"/>
  <c r="BY2361" i="12"/>
  <c r="BY2350" i="12" s="1"/>
  <c r="BY2122" i="12"/>
  <c r="BY2118" i="12" s="1"/>
  <c r="BY2113" i="12" s="1"/>
  <c r="BY2112" i="12" s="1"/>
  <c r="BY2106" i="12"/>
  <c r="BY2102" i="12" s="1"/>
  <c r="BY2101" i="12" s="1"/>
  <c r="BY2100" i="12" s="1"/>
  <c r="BZ2047" i="12"/>
  <c r="BZ1913" i="12"/>
  <c r="BY1418" i="12"/>
  <c r="BY1417" i="12" s="1"/>
  <c r="BZ1368" i="12"/>
  <c r="BZ1367" i="12" s="1"/>
  <c r="BZ1299" i="12"/>
  <c r="BZ1298" i="12" s="1"/>
  <c r="BY90" i="12"/>
  <c r="BY85" i="12" s="1"/>
  <c r="BY2939" i="12"/>
  <c r="BY2934" i="12" s="1"/>
  <c r="BZ1938" i="12"/>
  <c r="BZ1577" i="12"/>
  <c r="BX1523" i="12"/>
  <c r="BZ1410" i="12"/>
  <c r="BZ1406" i="12" s="1"/>
  <c r="BY1263" i="12"/>
  <c r="BY1262" i="12" s="1"/>
  <c r="BY1008" i="12"/>
  <c r="BY1007" i="12" s="1"/>
  <c r="BX991" i="12"/>
  <c r="BX984" i="12" s="1"/>
  <c r="BX965" i="12"/>
  <c r="BX964" i="12" s="1"/>
  <c r="BX904" i="12"/>
  <c r="BX903" i="12" s="1"/>
  <c r="BZ873" i="12"/>
  <c r="BZ872" i="12" s="1"/>
  <c r="BX867" i="12"/>
  <c r="BX866" i="12" s="1"/>
  <c r="BZ768" i="12"/>
  <c r="BZ767" i="12" s="1"/>
  <c r="BZ766" i="12" s="1"/>
  <c r="BZ765" i="12" s="1"/>
  <c r="BZ676" i="12"/>
  <c r="BZ675" i="12" s="1"/>
  <c r="BX670" i="12"/>
  <c r="BX669" i="12" s="1"/>
  <c r="BX595" i="12"/>
  <c r="BX594" i="12" s="1"/>
  <c r="BX338" i="12"/>
  <c r="BX337" i="12" s="1"/>
  <c r="BZ332" i="12"/>
  <c r="BZ331" i="12" s="1"/>
  <c r="BX150" i="12"/>
  <c r="BY117" i="12"/>
  <c r="BY116" i="12" s="1"/>
  <c r="BY115" i="12" s="1"/>
  <c r="BY104" i="12" s="1"/>
  <c r="BZ3072" i="12"/>
  <c r="BZ3071" i="12" s="1"/>
  <c r="BY3057" i="12"/>
  <c r="BY3052" i="12" s="1"/>
  <c r="BZ3000" i="12"/>
  <c r="BZ2995" i="12" s="1"/>
  <c r="BY3000" i="12"/>
  <c r="BY2995" i="12" s="1"/>
  <c r="BZ2842" i="12"/>
  <c r="BZ2841" i="12" s="1"/>
  <c r="BZ2833" i="12"/>
  <c r="BZ2832" i="12" s="1"/>
  <c r="BZ2807" i="12"/>
  <c r="BZ2806" i="12" s="1"/>
  <c r="BY2625" i="12"/>
  <c r="BY2616" i="12" s="1"/>
  <c r="BY2615" i="12" s="1"/>
  <c r="BY2538" i="12"/>
  <c r="BX2361" i="12"/>
  <c r="BX2350" i="12" s="1"/>
  <c r="BZ2286" i="12"/>
  <c r="BZ2285" i="12" s="1"/>
  <c r="BY1570" i="12"/>
  <c r="BY1557" i="12" s="1"/>
  <c r="BZ2862" i="12"/>
  <c r="BZ2913" i="12"/>
  <c r="BX2870" i="12"/>
  <c r="BX2869" i="12" s="1"/>
  <c r="BX2807" i="12"/>
  <c r="BX2806" i="12" s="1"/>
  <c r="BY2788" i="12"/>
  <c r="BY2655" i="12"/>
  <c r="BZ2581" i="12"/>
  <c r="BZ2580" i="12" s="1"/>
  <c r="BX2573" i="12"/>
  <c r="BY2271" i="12"/>
  <c r="BZ1539" i="12"/>
  <c r="BY2030" i="12"/>
  <c r="BY2026" i="12" s="1"/>
  <c r="BY2025" i="12" s="1"/>
  <c r="BY1888" i="12"/>
  <c r="BY1658" i="12"/>
  <c r="BY1657" i="12" s="1"/>
  <c r="BX1658" i="12"/>
  <c r="BX1657" i="12" s="1"/>
  <c r="BZ1632" i="12"/>
  <c r="BZ1623" i="12" s="1"/>
  <c r="BZ1622" i="12" s="1"/>
  <c r="BZ1621" i="12" s="1"/>
  <c r="BX1570" i="12"/>
  <c r="BX1557" i="12" s="1"/>
  <c r="BY1459" i="12"/>
  <c r="BY1458" i="12" s="1"/>
  <c r="BY1452" i="12" s="1"/>
  <c r="BX2474" i="12"/>
  <c r="BX2473" i="12" s="1"/>
  <c r="BZ2373" i="12"/>
  <c r="BZ2372" i="12" s="1"/>
  <c r="BX2330" i="12"/>
  <c r="BX2329" i="12" s="1"/>
  <c r="BX2323" i="12" s="1"/>
  <c r="BX2214" i="12"/>
  <c r="BX2213" i="12" s="1"/>
  <c r="BZ1800" i="12"/>
  <c r="BZ1795" i="12" s="1"/>
  <c r="BY1410" i="12"/>
  <c r="BY1406" i="12" s="1"/>
  <c r="BX1410" i="12"/>
  <c r="BX1406" i="12" s="1"/>
  <c r="BX1013" i="12"/>
  <c r="BZ971" i="12"/>
  <c r="BZ970" i="12" s="1"/>
  <c r="BY965" i="12"/>
  <c r="BY964" i="12" s="1"/>
  <c r="BY867" i="12"/>
  <c r="BY866" i="12" s="1"/>
  <c r="BZ2442" i="12"/>
  <c r="BZ2441" i="12" s="1"/>
  <c r="BY2425" i="12"/>
  <c r="BY2418" i="12" s="1"/>
  <c r="BY2412" i="12" s="1"/>
  <c r="BZ2030" i="12"/>
  <c r="BZ2026" i="12" s="1"/>
  <c r="BZ2025" i="12" s="1"/>
  <c r="BZ1570" i="12"/>
  <c r="BZ1557" i="12" s="1"/>
  <c r="BY1523" i="12"/>
  <c r="BX1418" i="12"/>
  <c r="BX1417" i="12" s="1"/>
  <c r="BZ1362" i="12"/>
  <c r="BZ1361" i="12" s="1"/>
  <c r="BZ977" i="12"/>
  <c r="BZ976" i="12" s="1"/>
  <c r="BX938" i="12"/>
  <c r="BX937" i="12" s="1"/>
  <c r="BZ928" i="12"/>
  <c r="BZ927" i="12" s="1"/>
  <c r="BX889" i="12"/>
  <c r="BX879" i="12" s="1"/>
  <c r="BX878" i="12" s="1"/>
  <c r="BY685" i="12"/>
  <c r="BY681" i="12" s="1"/>
  <c r="BZ399" i="12"/>
  <c r="BZ398" i="12" s="1"/>
  <c r="BZ385" i="12"/>
  <c r="BZ384" i="12" s="1"/>
  <c r="BX359" i="12"/>
  <c r="BX358" i="12" s="1"/>
  <c r="BX312" i="12"/>
  <c r="BX311" i="12" s="1"/>
  <c r="BX264" i="12"/>
  <c r="BZ80" i="12"/>
  <c r="BZ76" i="12" s="1"/>
  <c r="BY1368" i="12"/>
  <c r="BY1367" i="12" s="1"/>
  <c r="BX1216" i="12"/>
  <c r="BY1193" i="12"/>
  <c r="BX1162" i="12"/>
  <c r="BX1137" i="12"/>
  <c r="BX1136" i="12" s="1"/>
  <c r="BY1091" i="12"/>
  <c r="BY1090" i="12" s="1"/>
  <c r="BZ1074" i="12"/>
  <c r="BZ1073" i="12" s="1"/>
  <c r="BZ1072" i="12" s="1"/>
  <c r="BZ1057" i="12"/>
  <c r="BZ1056" i="12" s="1"/>
  <c r="BX1030" i="12"/>
  <c r="BX1023" i="12" s="1"/>
  <c r="BX1008" i="12"/>
  <c r="BX1007" i="12" s="1"/>
  <c r="BY971" i="12"/>
  <c r="BY970" i="12" s="1"/>
  <c r="BX948" i="12"/>
  <c r="BX944" i="12" s="1"/>
  <c r="BY904" i="12"/>
  <c r="BY903" i="12" s="1"/>
  <c r="BZ889" i="12"/>
  <c r="BZ879" i="12" s="1"/>
  <c r="BZ878" i="12" s="1"/>
  <c r="BZ647" i="12"/>
  <c r="BZ646" i="12" s="1"/>
  <c r="BY647" i="12"/>
  <c r="BY646" i="12" s="1"/>
  <c r="BZ634" i="12"/>
  <c r="BZ633" i="12" s="1"/>
  <c r="BY589" i="12"/>
  <c r="BY588" i="12" s="1"/>
  <c r="BX578" i="12"/>
  <c r="BX577" i="12" s="1"/>
  <c r="BY571" i="12"/>
  <c r="BY570" i="12" s="1"/>
  <c r="BX512" i="12"/>
  <c r="BX511" i="12" s="1"/>
  <c r="BY369" i="12"/>
  <c r="BY368" i="12" s="1"/>
  <c r="BY318" i="12"/>
  <c r="BY317" i="12" s="1"/>
  <c r="BZ283" i="12"/>
  <c r="BZ282" i="12" s="1"/>
  <c r="BX192" i="12"/>
  <c r="BX187" i="12" s="1"/>
  <c r="BX125" i="12"/>
  <c r="BX1368" i="12"/>
  <c r="BX1367" i="12" s="1"/>
  <c r="BX1293" i="12"/>
  <c r="BX1292" i="12" s="1"/>
  <c r="BZ1283" i="12"/>
  <c r="BZ1282" i="12" s="1"/>
  <c r="BX1263" i="12"/>
  <c r="BX1262" i="12" s="1"/>
  <c r="BX1111" i="12"/>
  <c r="BX1110" i="12" s="1"/>
  <c r="BX1074" i="12"/>
  <c r="BX1073" i="12" s="1"/>
  <c r="BX1072" i="12" s="1"/>
  <c r="BY957" i="12"/>
  <c r="BY938" i="12"/>
  <c r="BY937" i="12" s="1"/>
  <c r="BZ914" i="12"/>
  <c r="BZ913" i="12" s="1"/>
  <c r="BY889" i="12"/>
  <c r="BY879" i="12" s="1"/>
  <c r="BY878" i="12" s="1"/>
  <c r="BX873" i="12"/>
  <c r="BX872" i="12" s="1"/>
  <c r="BY861" i="12"/>
  <c r="BY860" i="12" s="1"/>
  <c r="BY768" i="12"/>
  <c r="BY767" i="12" s="1"/>
  <c r="BY766" i="12" s="1"/>
  <c r="BY765" i="12" s="1"/>
  <c r="BZ685" i="12"/>
  <c r="BZ681" i="12" s="1"/>
  <c r="BX647" i="12"/>
  <c r="BX646" i="12" s="1"/>
  <c r="BZ595" i="12"/>
  <c r="BZ594" i="12" s="1"/>
  <c r="BX571" i="12"/>
  <c r="BX570" i="12" s="1"/>
  <c r="BZ565" i="12"/>
  <c r="BZ564" i="12" s="1"/>
  <c r="BZ506" i="12"/>
  <c r="BZ505" i="12" s="1"/>
  <c r="BZ504" i="12" s="1"/>
  <c r="BZ392" i="12"/>
  <c r="BZ391" i="12" s="1"/>
  <c r="BX385" i="12"/>
  <c r="BX384" i="12" s="1"/>
  <c r="BX369" i="12"/>
  <c r="BX368" i="12" s="1"/>
  <c r="BY359" i="12"/>
  <c r="BY358" i="12" s="1"/>
  <c r="BX318" i="12"/>
  <c r="BX317" i="12" s="1"/>
  <c r="BX283" i="12"/>
  <c r="BX282" i="12" s="1"/>
  <c r="BZ160" i="12"/>
  <c r="BZ135" i="12"/>
  <c r="BX80" i="12"/>
  <c r="BX76" i="12" s="1"/>
  <c r="BZ2781" i="12"/>
  <c r="BY2709" i="12"/>
  <c r="BZ1970" i="12"/>
  <c r="BZ1969" i="12" s="1"/>
  <c r="BZ1963" i="12" s="1"/>
  <c r="BZ1868" i="12"/>
  <c r="BZ1867" i="12" s="1"/>
  <c r="BY1780" i="12"/>
  <c r="BY1431" i="12"/>
  <c r="BY3072" i="12"/>
  <c r="BY3071" i="12" s="1"/>
  <c r="BX3057" i="12"/>
  <c r="BX3052" i="12" s="1"/>
  <c r="BX2862" i="12"/>
  <c r="BY2738" i="12"/>
  <c r="BY2695" i="12"/>
  <c r="BX2642" i="12"/>
  <c r="BY2454" i="12"/>
  <c r="BY2453" i="12" s="1"/>
  <c r="BY2452" i="12" s="1"/>
  <c r="BZ2425" i="12"/>
  <c r="BZ2418" i="12" s="1"/>
  <c r="BZ2412" i="12" s="1"/>
  <c r="BX2008" i="12"/>
  <c r="BX1459" i="12"/>
  <c r="BX1458" i="12" s="1"/>
  <c r="BX1452" i="12" s="1"/>
  <c r="BZ2925" i="12"/>
  <c r="BX1970" i="12"/>
  <c r="BX1969" i="12" s="1"/>
  <c r="BX1963" i="12" s="1"/>
  <c r="BX2606" i="12"/>
  <c r="BZ2474" i="12"/>
  <c r="BZ2473" i="12" s="1"/>
  <c r="BZ2400" i="12"/>
  <c r="BZ2395" i="12" s="1"/>
  <c r="BZ2301" i="12"/>
  <c r="BZ2300" i="12" s="1"/>
  <c r="BZ2299" i="12" s="1"/>
  <c r="BX2221" i="12"/>
  <c r="BZ2122" i="12"/>
  <c r="BZ2118" i="12" s="1"/>
  <c r="BZ2113" i="12" s="1"/>
  <c r="BZ2112" i="12" s="1"/>
  <c r="BY2063" i="12"/>
  <c r="BZ2063" i="12"/>
  <c r="BX2030" i="12"/>
  <c r="BX2026" i="12" s="1"/>
  <c r="BX2025" i="12" s="1"/>
  <c r="BY1938" i="12"/>
  <c r="BX1900" i="12"/>
  <c r="BZ1876" i="12"/>
  <c r="BZ1875" i="12" s="1"/>
  <c r="BY1868" i="12"/>
  <c r="BY1867" i="12" s="1"/>
  <c r="BY1667" i="12"/>
  <c r="BY1598" i="12"/>
  <c r="BX1530" i="12"/>
  <c r="BY1473" i="12"/>
  <c r="BX1385" i="12"/>
  <c r="BX1384" i="12" s="1"/>
  <c r="BZ1162" i="12"/>
  <c r="BZ845" i="12"/>
  <c r="BZ844" i="12" s="1"/>
  <c r="BY714" i="12"/>
  <c r="BZ578" i="12"/>
  <c r="BZ577" i="12" s="1"/>
  <c r="BZ3024" i="12"/>
  <c r="BZ3010" i="12" s="1"/>
  <c r="BZ2731" i="12"/>
  <c r="BZ2684" i="12"/>
  <c r="BY2581" i="12"/>
  <c r="BY2580" i="12" s="1"/>
  <c r="BY1854" i="12"/>
  <c r="BY1530" i="12"/>
  <c r="BZ1459" i="12"/>
  <c r="BZ1458" i="12" s="1"/>
  <c r="BZ1452" i="12" s="1"/>
  <c r="BZ721" i="12"/>
  <c r="BZ512" i="12"/>
  <c r="BZ511" i="12" s="1"/>
  <c r="BX3114" i="12"/>
  <c r="BX3113" i="12" s="1"/>
  <c r="BX3112" i="12" s="1"/>
  <c r="BX2978" i="12"/>
  <c r="BX2973" i="12" s="1"/>
  <c r="BX2967" i="12" s="1"/>
  <c r="BX2684" i="12"/>
  <c r="BY3114" i="12"/>
  <c r="BY3113" i="12" s="1"/>
  <c r="BY3112" i="12" s="1"/>
  <c r="BZ3095" i="12"/>
  <c r="BZ3094" i="12" s="1"/>
  <c r="BZ3057" i="12"/>
  <c r="BZ3052" i="12" s="1"/>
  <c r="BX3024" i="12"/>
  <c r="BX3010" i="12" s="1"/>
  <c r="BZ2957" i="12"/>
  <c r="BZ2952" i="12" s="1"/>
  <c r="BZ2946" i="12" s="1"/>
  <c r="BZ2870" i="12"/>
  <c r="BZ2869" i="12" s="1"/>
  <c r="BZ2642" i="12"/>
  <c r="BX2454" i="12"/>
  <c r="BX2453" i="12" s="1"/>
  <c r="BX2452" i="12" s="1"/>
  <c r="BZ2271" i="12"/>
  <c r="BX1924" i="12"/>
  <c r="BZ1900" i="12"/>
  <c r="BX1686" i="12"/>
  <c r="BY1632" i="12"/>
  <c r="BY1623" i="12" s="1"/>
  <c r="BY1622" i="12" s="1"/>
  <c r="BY1621" i="12" s="1"/>
  <c r="BZ1473" i="12"/>
  <c r="BX1283" i="12"/>
  <c r="BX1282" i="12" s="1"/>
  <c r="BZ1111" i="12"/>
  <c r="BZ1110" i="12" s="1"/>
  <c r="BX1091" i="12"/>
  <c r="BX1090" i="12" s="1"/>
  <c r="BY1074" i="12"/>
  <c r="BY1073" i="12" s="1"/>
  <c r="BY1072" i="12" s="1"/>
  <c r="BY1062" i="12"/>
  <c r="BZ867" i="12"/>
  <c r="BZ866" i="12" s="1"/>
  <c r="BY462" i="12"/>
  <c r="BY461" i="12" s="1"/>
  <c r="BZ264" i="12"/>
  <c r="BY33" i="12"/>
  <c r="BZ2887" i="12"/>
  <c r="BX2781" i="12"/>
  <c r="BX2724" i="12"/>
  <c r="BX2581" i="12"/>
  <c r="BX2580" i="12" s="1"/>
  <c r="BY2261" i="12"/>
  <c r="BY2255" i="12" s="1"/>
  <c r="BX1868" i="12"/>
  <c r="BX1867" i="12" s="1"/>
  <c r="BX1612" i="12"/>
  <c r="BX1577" i="12"/>
  <c r="BX2887" i="12"/>
  <c r="BY2781" i="12"/>
  <c r="BX2731" i="12"/>
  <c r="BY2674" i="12"/>
  <c r="BZ2625" i="12"/>
  <c r="BZ2616" i="12" s="1"/>
  <c r="BZ2615" i="12" s="1"/>
  <c r="BZ2978" i="12"/>
  <c r="BZ2973" i="12" s="1"/>
  <c r="BZ2967" i="12" s="1"/>
  <c r="BX2842" i="12"/>
  <c r="BX2841" i="12" s="1"/>
  <c r="BX2833" i="12"/>
  <c r="BX2832" i="12" s="1"/>
  <c r="BY2807" i="12"/>
  <c r="BY2806" i="12" s="1"/>
  <c r="BZ2606" i="12"/>
  <c r="BY2386" i="12"/>
  <c r="BY2286" i="12"/>
  <c r="BY2285" i="12" s="1"/>
  <c r="BX2149" i="12"/>
  <c r="BX2122" i="12"/>
  <c r="BX2118" i="12" s="1"/>
  <c r="BX2113" i="12" s="1"/>
  <c r="BX2112" i="12" s="1"/>
  <c r="BX2056" i="12"/>
  <c r="BX2055" i="12" s="1"/>
  <c r="BY2047" i="12"/>
  <c r="BZ2037" i="12"/>
  <c r="BY1876" i="12"/>
  <c r="BY1875" i="12" s="1"/>
  <c r="BZ1761" i="12"/>
  <c r="BX1632" i="12"/>
  <c r="BX1623" i="12" s="1"/>
  <c r="BX1622" i="12" s="1"/>
  <c r="BX1621" i="12" s="1"/>
  <c r="BY1483" i="12"/>
  <c r="BX1431" i="12"/>
  <c r="BY1385" i="12"/>
  <c r="BY1384" i="12" s="1"/>
  <c r="BY1162" i="12"/>
  <c r="BY1137" i="12"/>
  <c r="BY1136" i="12" s="1"/>
  <c r="BX1046" i="12"/>
  <c r="BX1045" i="12" s="1"/>
  <c r="BY1030" i="12"/>
  <c r="BY1023" i="12" s="1"/>
  <c r="BZ991" i="12"/>
  <c r="BZ984" i="12" s="1"/>
  <c r="BY991" i="12"/>
  <c r="BY984" i="12" s="1"/>
  <c r="BX977" i="12"/>
  <c r="BX976" i="12" s="1"/>
  <c r="BZ938" i="12"/>
  <c r="BZ937" i="12" s="1"/>
  <c r="BY873" i="12"/>
  <c r="BY872" i="12" s="1"/>
  <c r="BX750" i="12"/>
  <c r="BX749" i="12" s="1"/>
  <c r="BX664" i="12"/>
  <c r="BX663" i="12" s="1"/>
  <c r="BY641" i="12"/>
  <c r="BY640" i="12" s="1"/>
  <c r="BX634" i="12"/>
  <c r="BX633" i="12" s="1"/>
  <c r="BY595" i="12"/>
  <c r="BY594" i="12" s="1"/>
  <c r="BY565" i="12"/>
  <c r="BY564" i="12" s="1"/>
  <c r="BY192" i="12"/>
  <c r="BY187" i="12" s="1"/>
  <c r="BX160" i="12"/>
  <c r="BZ150" i="12"/>
  <c r="BY392" i="12"/>
  <c r="BY391" i="12" s="1"/>
  <c r="BY294" i="12"/>
  <c r="BZ289" i="12"/>
  <c r="BZ288" i="12" s="1"/>
  <c r="BY289" i="12"/>
  <c r="BY288" i="12" s="1"/>
  <c r="BZ277" i="12"/>
  <c r="BZ276" i="12" s="1"/>
  <c r="BX177" i="12"/>
  <c r="BZ170" i="12"/>
  <c r="BZ125" i="12"/>
  <c r="BX90" i="12"/>
  <c r="BX85" i="12" s="1"/>
  <c r="BX18" i="12"/>
  <c r="BZ409" i="12"/>
  <c r="BX294" i="12"/>
  <c r="BX289" i="12"/>
  <c r="BX288" i="12" s="1"/>
  <c r="BZ177" i="12"/>
  <c r="BY170" i="12"/>
  <c r="BY135" i="12"/>
  <c r="BX135" i="12"/>
  <c r="BZ18" i="12"/>
  <c r="BY399" i="12"/>
  <c r="BY398" i="12" s="1"/>
  <c r="BX399" i="12"/>
  <c r="BX398" i="12" s="1"/>
  <c r="BZ359" i="12"/>
  <c r="BZ358" i="12" s="1"/>
  <c r="BX345" i="12"/>
  <c r="BX344" i="12" s="1"/>
  <c r="BZ318" i="12"/>
  <c r="BZ317" i="12" s="1"/>
  <c r="BY312" i="12"/>
  <c r="BY311" i="12" s="1"/>
  <c r="BZ192" i="12"/>
  <c r="BZ187" i="12" s="1"/>
  <c r="BX170" i="12"/>
  <c r="BZ90" i="12"/>
  <c r="BZ85" i="12" s="1"/>
  <c r="BY80" i="12"/>
  <c r="BY76" i="12" s="1"/>
  <c r="BZ63" i="12"/>
  <c r="BZ62" i="12" s="1"/>
  <c r="BX3095" i="12"/>
  <c r="BX3094" i="12" s="1"/>
  <c r="BY3024" i="12"/>
  <c r="BY3010" i="12" s="1"/>
  <c r="BY2957" i="12"/>
  <c r="BY2952" i="12" s="1"/>
  <c r="BY2946" i="12" s="1"/>
  <c r="BY2862" i="12"/>
  <c r="BZ2738" i="12"/>
  <c r="BZ2695" i="12"/>
  <c r="BX2674" i="12"/>
  <c r="BX2663" i="12"/>
  <c r="BX2662" i="12" s="1"/>
  <c r="BX2655" i="12"/>
  <c r="BY2642" i="12"/>
  <c r="BZ2538" i="12"/>
  <c r="BZ2709" i="12"/>
  <c r="BX2957" i="12"/>
  <c r="BX2952" i="12" s="1"/>
  <c r="BX2946" i="12" s="1"/>
  <c r="BZ2939" i="12"/>
  <c r="BZ2934" i="12" s="1"/>
  <c r="BX2913" i="12"/>
  <c r="BZ2788" i="12"/>
  <c r="BY3095" i="12"/>
  <c r="BY3094" i="12" s="1"/>
  <c r="BX2788" i="12"/>
  <c r="BZ3114" i="12"/>
  <c r="BZ3113" i="12" s="1"/>
  <c r="BZ3112" i="12" s="1"/>
  <c r="BX3000" i="12"/>
  <c r="BX2995" i="12" s="1"/>
  <c r="BY2978" i="12"/>
  <c r="BY2973" i="12" s="1"/>
  <c r="BY2967" i="12" s="1"/>
  <c r="BX2925" i="12"/>
  <c r="BY2887" i="12"/>
  <c r="BX2738" i="12"/>
  <c r="BY2731" i="12"/>
  <c r="BX2695" i="12"/>
  <c r="BY2684" i="12"/>
  <c r="BZ2674" i="12"/>
  <c r="BZ2663" i="12"/>
  <c r="BZ2662" i="12" s="1"/>
  <c r="BZ2655" i="12"/>
  <c r="BY2606" i="12"/>
  <c r="BY2573" i="12"/>
  <c r="BY2373" i="12"/>
  <c r="BY2372" i="12" s="1"/>
  <c r="BZ2361" i="12"/>
  <c r="BZ2350" i="12" s="1"/>
  <c r="BY2301" i="12"/>
  <c r="BY2300" i="12" s="1"/>
  <c r="BY2299" i="12" s="1"/>
  <c r="BY1991" i="12"/>
  <c r="BZ1828" i="12"/>
  <c r="BZ1827" i="12" s="1"/>
  <c r="BY1695" i="12"/>
  <c r="BZ2433" i="12"/>
  <c r="BZ2432" i="12" s="1"/>
  <c r="BX2425" i="12"/>
  <c r="BX2418" i="12" s="1"/>
  <c r="BX2412" i="12" s="1"/>
  <c r="BX2271" i="12"/>
  <c r="BY2221" i="12"/>
  <c r="BY2149" i="12"/>
  <c r="BX2047" i="12"/>
  <c r="BX2037" i="12"/>
  <c r="BZ2008" i="12"/>
  <c r="BZ1991" i="12"/>
  <c r="BX1991" i="12"/>
  <c r="BX1938" i="12"/>
  <c r="BY1924" i="12"/>
  <c r="BX1888" i="12"/>
  <c r="BY1577" i="12"/>
  <c r="BX1193" i="12"/>
  <c r="BY2008" i="12"/>
  <c r="BZ2454" i="12"/>
  <c r="BZ2453" i="12" s="1"/>
  <c r="BZ2452" i="12" s="1"/>
  <c r="BX2400" i="12"/>
  <c r="BX2395" i="12" s="1"/>
  <c r="BZ2386" i="12"/>
  <c r="BZ2261" i="12"/>
  <c r="BZ2255" i="12" s="1"/>
  <c r="BZ2221" i="12"/>
  <c r="BZ2149" i="12"/>
  <c r="BY2129" i="12"/>
  <c r="BY2128" i="12" s="1"/>
  <c r="BY2127" i="12" s="1"/>
  <c r="BX2063" i="12"/>
  <c r="BZ2056" i="12"/>
  <c r="BZ2055" i="12" s="1"/>
  <c r="BY2037" i="12"/>
  <c r="BY1970" i="12"/>
  <c r="BY1969" i="12" s="1"/>
  <c r="BY1963" i="12" s="1"/>
  <c r="BZ1924" i="12"/>
  <c r="BZ1854" i="12"/>
  <c r="BY1800" i="12"/>
  <c r="BY1795" i="12" s="1"/>
  <c r="BY1761" i="12"/>
  <c r="BZ1216" i="12"/>
  <c r="BY1900" i="12"/>
  <c r="BY2474" i="12"/>
  <c r="BY2473" i="12" s="1"/>
  <c r="BY2442" i="12"/>
  <c r="BY2441" i="12" s="1"/>
  <c r="BY2433" i="12"/>
  <c r="BY2432" i="12" s="1"/>
  <c r="BY2400" i="12"/>
  <c r="BY2395" i="12" s="1"/>
  <c r="BX2386" i="12"/>
  <c r="BX2373" i="12"/>
  <c r="BX2372" i="12" s="1"/>
  <c r="BX2301" i="12"/>
  <c r="BX2300" i="12" s="1"/>
  <c r="BX2299" i="12" s="1"/>
  <c r="BX2286" i="12"/>
  <c r="BX2285" i="12" s="1"/>
  <c r="BX2261" i="12"/>
  <c r="BX2255" i="12" s="1"/>
  <c r="BZ2129" i="12"/>
  <c r="BZ2128" i="12" s="1"/>
  <c r="BZ2127" i="12" s="1"/>
  <c r="BY1913" i="12"/>
  <c r="BX1876" i="12"/>
  <c r="BX1875" i="12" s="1"/>
  <c r="BX1695" i="12"/>
  <c r="BX1644" i="12"/>
  <c r="BY1828" i="12"/>
  <c r="BY1827" i="12" s="1"/>
  <c r="BX1800" i="12"/>
  <c r="BX1795" i="12" s="1"/>
  <c r="BX1780" i="12"/>
  <c r="BZ1695" i="12"/>
  <c r="BY1686" i="12"/>
  <c r="BX1667" i="12"/>
  <c r="BZ1612" i="12"/>
  <c r="BX1539" i="12"/>
  <c r="BZ1483" i="12"/>
  <c r="BZ1431" i="12"/>
  <c r="BZ1193" i="12"/>
  <c r="BY1111" i="12"/>
  <c r="BY1110" i="12" s="1"/>
  <c r="BZ1082" i="12"/>
  <c r="BZ1081" i="12" s="1"/>
  <c r="BX1828" i="12"/>
  <c r="BX1827" i="12" s="1"/>
  <c r="BZ1780" i="12"/>
  <c r="BY1644" i="12"/>
  <c r="BX1473" i="12"/>
  <c r="BX1062" i="12"/>
  <c r="BX1854" i="12"/>
  <c r="BZ1686" i="12"/>
  <c r="BZ1667" i="12"/>
  <c r="BZ1644" i="12"/>
  <c r="BX1598" i="12"/>
  <c r="BZ784" i="12"/>
  <c r="BZ783" i="12" s="1"/>
  <c r="BZ1013" i="12"/>
  <c r="BY750" i="12"/>
  <c r="BY749" i="12" s="1"/>
  <c r="BZ714" i="12"/>
  <c r="BY512" i="12"/>
  <c r="BY511" i="12" s="1"/>
  <c r="BZ490" i="12"/>
  <c r="BZ477" i="12" s="1"/>
  <c r="BZ1223" i="12"/>
  <c r="BY1216" i="12"/>
  <c r="BY1082" i="12"/>
  <c r="BY1081" i="12" s="1"/>
  <c r="BZ1062" i="12"/>
  <c r="BX957" i="12"/>
  <c r="BY721" i="12"/>
  <c r="BZ1385" i="12"/>
  <c r="BZ1384" i="12" s="1"/>
  <c r="BX1362" i="12"/>
  <c r="BX1361" i="12" s="1"/>
  <c r="BX1299" i="12"/>
  <c r="BX1298" i="12" s="1"/>
  <c r="BY1293" i="12"/>
  <c r="BY1292" i="12" s="1"/>
  <c r="BX1269" i="12"/>
  <c r="BX1268" i="12" s="1"/>
  <c r="BX1057" i="12"/>
  <c r="BX1056" i="12" s="1"/>
  <c r="BX1040" i="12"/>
  <c r="BX1039" i="12" s="1"/>
  <c r="BZ1030" i="12"/>
  <c r="BZ1023" i="12" s="1"/>
  <c r="BZ1008" i="12"/>
  <c r="BZ1007" i="12" s="1"/>
  <c r="BY845" i="12"/>
  <c r="BY844" i="12" s="1"/>
  <c r="BZ837" i="12"/>
  <c r="BX806" i="12"/>
  <c r="BX805" i="12" s="1"/>
  <c r="BZ617" i="12"/>
  <c r="BZ616" i="12" s="1"/>
  <c r="BZ589" i="12"/>
  <c r="BZ588" i="12" s="1"/>
  <c r="BZ957" i="12"/>
  <c r="BZ948" i="12"/>
  <c r="BZ944" i="12" s="1"/>
  <c r="BZ806" i="12"/>
  <c r="BZ805" i="12" s="1"/>
  <c r="BY797" i="12"/>
  <c r="BY796" i="12" s="1"/>
  <c r="BY784" i="12"/>
  <c r="BY783" i="12" s="1"/>
  <c r="BZ744" i="12"/>
  <c r="BZ740" i="12" s="1"/>
  <c r="BX714" i="12"/>
  <c r="BY664" i="12"/>
  <c r="BY663" i="12" s="1"/>
  <c r="BX462" i="12"/>
  <c r="BX461" i="12" s="1"/>
  <c r="BX971" i="12"/>
  <c r="BX970" i="12" s="1"/>
  <c r="BY948" i="12"/>
  <c r="BY944" i="12" s="1"/>
  <c r="BX928" i="12"/>
  <c r="BX927" i="12" s="1"/>
  <c r="BY914" i="12"/>
  <c r="BY913" i="12" s="1"/>
  <c r="BZ861" i="12"/>
  <c r="BZ860" i="12" s="1"/>
  <c r="BX845" i="12"/>
  <c r="BX844" i="12" s="1"/>
  <c r="BY806" i="12"/>
  <c r="BY805" i="12" s="1"/>
  <c r="BZ797" i="12"/>
  <c r="BZ796" i="12" s="1"/>
  <c r="BX784" i="12"/>
  <c r="BX783" i="12" s="1"/>
  <c r="BX721" i="12"/>
  <c r="BY670" i="12"/>
  <c r="BY669" i="12" s="1"/>
  <c r="BZ571" i="12"/>
  <c r="BZ570" i="12" s="1"/>
  <c r="BY490" i="12"/>
  <c r="BY477" i="12" s="1"/>
  <c r="BZ462" i="12"/>
  <c r="BZ461" i="12" s="1"/>
  <c r="BY542" i="12"/>
  <c r="BY541" i="12" s="1"/>
  <c r="BY523" i="12" s="1"/>
  <c r="BY506" i="12"/>
  <c r="BY505" i="12" s="1"/>
  <c r="BY504" i="12" s="1"/>
  <c r="BY441" i="12"/>
  <c r="BY424" i="12" s="1"/>
  <c r="BY423" i="12" s="1"/>
  <c r="BX409" i="12"/>
  <c r="BX49" i="12"/>
  <c r="BX542" i="12"/>
  <c r="BX541" i="12" s="1"/>
  <c r="BX523" i="12" s="1"/>
  <c r="BX490" i="12"/>
  <c r="BX477" i="12" s="1"/>
  <c r="BX441" i="12"/>
  <c r="BX424" i="12" s="1"/>
  <c r="BX423" i="12" s="1"/>
  <c r="BY385" i="12"/>
  <c r="BY384" i="12" s="1"/>
  <c r="BY177" i="12"/>
  <c r="BZ369" i="12"/>
  <c r="BZ368" i="12" s="1"/>
  <c r="BX332" i="12"/>
  <c r="BX331" i="12" s="1"/>
  <c r="BY345" i="12"/>
  <c r="BY344" i="12" s="1"/>
  <c r="BY277" i="12"/>
  <c r="BY276" i="12" s="1"/>
  <c r="BY264" i="12"/>
  <c r="BZ199" i="12"/>
  <c r="BY125" i="12"/>
  <c r="BZ312" i="12"/>
  <c r="BZ311" i="12" s="1"/>
  <c r="BX199" i="12"/>
  <c r="BY199" i="12"/>
  <c r="BY160" i="12"/>
  <c r="BY150" i="12"/>
  <c r="BY63" i="12"/>
  <c r="BY62" i="12" s="1"/>
  <c r="BZ49" i="12"/>
  <c r="BZ117" i="12"/>
  <c r="BZ116" i="12" s="1"/>
  <c r="BZ115" i="12" s="1"/>
  <c r="BZ104" i="12" s="1"/>
  <c r="BY18" i="12"/>
  <c r="BX63" i="12"/>
  <c r="BX62" i="12" s="1"/>
  <c r="BY49" i="12"/>
  <c r="BW1219" i="12"/>
  <c r="BV1219" i="12"/>
  <c r="BU1219" i="12"/>
  <c r="CD1218" i="12"/>
  <c r="CD1217" i="12" s="1"/>
  <c r="BS1218" i="12"/>
  <c r="BT1218" i="12"/>
  <c r="BR1218" i="12"/>
  <c r="CC1219" i="12" l="1"/>
  <c r="CC629" i="12"/>
  <c r="CB629" i="12"/>
  <c r="CA629" i="12"/>
  <c r="CA1219" i="12"/>
  <c r="CB1219" i="12"/>
  <c r="BX2485" i="12"/>
  <c r="BX2484" i="12" s="1"/>
  <c r="BX2483" i="12" s="1"/>
  <c r="BZ1377" i="12"/>
  <c r="BX1377" i="12"/>
  <c r="BY1377" i="12"/>
  <c r="BZ622" i="12"/>
  <c r="BY822" i="12"/>
  <c r="BY804" i="12" s="1"/>
  <c r="BX622" i="12"/>
  <c r="BY622" i="12"/>
  <c r="BZ1472" i="12"/>
  <c r="BZ1471" i="12" s="1"/>
  <c r="BZ17" i="12"/>
  <c r="BZ16" i="12" s="1"/>
  <c r="BX822" i="12"/>
  <c r="BX804" i="12" s="1"/>
  <c r="BX17" i="12"/>
  <c r="BX16" i="12" s="1"/>
  <c r="BX1760" i="12"/>
  <c r="BY1518" i="12"/>
  <c r="BY1506" i="12" s="1"/>
  <c r="BZ658" i="12"/>
  <c r="BZ652" i="12" s="1"/>
  <c r="BY1022" i="12"/>
  <c r="BY1051" i="12"/>
  <c r="BX782" i="12"/>
  <c r="BZ1923" i="12"/>
  <c r="BZ1922" i="12" s="1"/>
  <c r="BX587" i="12"/>
  <c r="BX124" i="12"/>
  <c r="BY1638" i="12"/>
  <c r="BY2641" i="12"/>
  <c r="BY587" i="12"/>
  <c r="BX1472" i="12"/>
  <c r="BX1471" i="12" s="1"/>
  <c r="BY2673" i="12"/>
  <c r="BZ1312" i="12"/>
  <c r="BY1312" i="12"/>
  <c r="BX563" i="12"/>
  <c r="BZ639" i="12"/>
  <c r="BY639" i="12"/>
  <c r="BZ1899" i="12"/>
  <c r="BZ1887" i="12" s="1"/>
  <c r="BX639" i="12"/>
  <c r="BY2924" i="12"/>
  <c r="BX1923" i="12"/>
  <c r="BX1922" i="12" s="1"/>
  <c r="BZ1638" i="12"/>
  <c r="BY983" i="12"/>
  <c r="BY982" i="12" s="1"/>
  <c r="BZ2036" i="12"/>
  <c r="BZ2035" i="12" s="1"/>
  <c r="BZ1127" i="12"/>
  <c r="BZ1126" i="12" s="1"/>
  <c r="BY2054" i="12"/>
  <c r="BZ2485" i="12"/>
  <c r="BZ2484" i="12" s="1"/>
  <c r="BZ2483" i="12" s="1"/>
  <c r="BX658" i="12"/>
  <c r="BX652" i="12" s="1"/>
  <c r="BZ822" i="12"/>
  <c r="BZ804" i="12" s="1"/>
  <c r="BX1899" i="12"/>
  <c r="BX1887" i="12" s="1"/>
  <c r="BY3070" i="12"/>
  <c r="BZ2111" i="12"/>
  <c r="BZ379" i="12"/>
  <c r="BZ378" i="12" s="1"/>
  <c r="BZ1022" i="12"/>
  <c r="BZ476" i="12"/>
  <c r="BZ475" i="12" s="1"/>
  <c r="BX476" i="12"/>
  <c r="BX475" i="12" s="1"/>
  <c r="BX1089" i="12"/>
  <c r="BY2036" i="12"/>
  <c r="BY2035" i="12" s="1"/>
  <c r="BY310" i="12"/>
  <c r="BX379" i="12"/>
  <c r="BX378" i="12" s="1"/>
  <c r="BZ275" i="12"/>
  <c r="BZ274" i="12" s="1"/>
  <c r="BZ1518" i="12"/>
  <c r="BZ1506" i="12" s="1"/>
  <c r="BY17" i="12"/>
  <c r="BY16" i="12" s="1"/>
  <c r="BX1051" i="12"/>
  <c r="BX1312" i="12"/>
  <c r="BY1666" i="12"/>
  <c r="BZ2451" i="12"/>
  <c r="BZ2708" i="12"/>
  <c r="BX1518" i="12"/>
  <c r="BX1506" i="12" s="1"/>
  <c r="BZ343" i="12"/>
  <c r="BY476" i="12"/>
  <c r="BY475" i="12" s="1"/>
  <c r="BX2054" i="12"/>
  <c r="BY1127" i="12"/>
  <c r="BY1126" i="12" s="1"/>
  <c r="BY1472" i="12"/>
  <c r="BY1471" i="12" s="1"/>
  <c r="BX2111" i="12"/>
  <c r="BX1127" i="12"/>
  <c r="BX1126" i="12" s="1"/>
  <c r="BY2270" i="12"/>
  <c r="BZ3070" i="12"/>
  <c r="BZ1401" i="12"/>
  <c r="BZ1395" i="12" s="1"/>
  <c r="BX3070" i="12"/>
  <c r="BY902" i="12"/>
  <c r="BZ1760" i="12"/>
  <c r="BY1401" i="12"/>
  <c r="BY1395" i="12" s="1"/>
  <c r="BZ310" i="12"/>
  <c r="BX902" i="12"/>
  <c r="BZ1051" i="12"/>
  <c r="BY2485" i="12"/>
  <c r="BY2484" i="12" s="1"/>
  <c r="BY2483" i="12" s="1"/>
  <c r="BY2708" i="12"/>
  <c r="BX2924" i="12"/>
  <c r="BZ159" i="12"/>
  <c r="BY563" i="12"/>
  <c r="BY159" i="12"/>
  <c r="BX1638" i="12"/>
  <c r="BZ2673" i="12"/>
  <c r="BY75" i="12"/>
  <c r="BY74" i="12" s="1"/>
  <c r="BX275" i="12"/>
  <c r="BX274" i="12" s="1"/>
  <c r="BY859" i="12"/>
  <c r="BY858" i="12" s="1"/>
  <c r="BX859" i="12"/>
  <c r="BX858" i="12" s="1"/>
  <c r="BX983" i="12"/>
  <c r="BX982" i="12" s="1"/>
  <c r="BZ2054" i="12"/>
  <c r="BX159" i="12"/>
  <c r="BX2148" i="12"/>
  <c r="BX343" i="12"/>
  <c r="BZ563" i="12"/>
  <c r="BY343" i="12"/>
  <c r="BZ2371" i="12"/>
  <c r="BZ2370" i="12" s="1"/>
  <c r="BX2641" i="12"/>
  <c r="BX2451" i="12"/>
  <c r="BY186" i="12"/>
  <c r="BX709" i="12"/>
  <c r="BX708" i="12" s="1"/>
  <c r="BY943" i="12"/>
  <c r="BY1203" i="12"/>
  <c r="BZ1203" i="12"/>
  <c r="BY1089" i="12"/>
  <c r="BX2036" i="12"/>
  <c r="BX2035" i="12" s="1"/>
  <c r="BZ124" i="12"/>
  <c r="BX2708" i="12"/>
  <c r="BY709" i="12"/>
  <c r="BY708" i="12" s="1"/>
  <c r="BX186" i="12"/>
  <c r="BY658" i="12"/>
  <c r="BY652" i="12" s="1"/>
  <c r="BZ2989" i="12"/>
  <c r="BZ1089" i="12"/>
  <c r="BZ186" i="12"/>
  <c r="BY1760" i="12"/>
  <c r="BX2673" i="12"/>
  <c r="BZ902" i="12"/>
  <c r="BZ2270" i="12"/>
  <c r="BX1401" i="12"/>
  <c r="BX1395" i="12" s="1"/>
  <c r="BX75" i="12"/>
  <c r="BX74" i="12" s="1"/>
  <c r="BX310" i="12"/>
  <c r="BY379" i="12"/>
  <c r="BY378" i="12" s="1"/>
  <c r="BZ1666" i="12"/>
  <c r="BY2111" i="12"/>
  <c r="BY1923" i="12"/>
  <c r="BY1922" i="12" s="1"/>
  <c r="BZ2641" i="12"/>
  <c r="BX2989" i="12"/>
  <c r="BY1538" i="12"/>
  <c r="BZ75" i="12"/>
  <c r="BZ74" i="12" s="1"/>
  <c r="BZ859" i="12"/>
  <c r="BZ858" i="12" s="1"/>
  <c r="BX1022" i="12"/>
  <c r="BZ1538" i="12"/>
  <c r="BX2752" i="12"/>
  <c r="BZ2752" i="12"/>
  <c r="BY124" i="12"/>
  <c r="BX1203" i="12"/>
  <c r="BX943" i="12"/>
  <c r="BZ782" i="12"/>
  <c r="BY2451" i="12"/>
  <c r="BY275" i="12"/>
  <c r="BY274" i="12" s="1"/>
  <c r="BZ943" i="12"/>
  <c r="BZ709" i="12"/>
  <c r="BZ708" i="12" s="1"/>
  <c r="BX1666" i="12"/>
  <c r="BY2148" i="12"/>
  <c r="BY2752" i="12"/>
  <c r="BZ2924" i="12"/>
  <c r="BY2989" i="12"/>
  <c r="BY1794" i="12"/>
  <c r="BY1793" i="12" s="1"/>
  <c r="BZ1794" i="12"/>
  <c r="BZ1793" i="12" s="1"/>
  <c r="BY1899" i="12"/>
  <c r="BY1887" i="12" s="1"/>
  <c r="BZ2148" i="12"/>
  <c r="BX1990" i="12"/>
  <c r="BY1990" i="12"/>
  <c r="BX1538" i="12"/>
  <c r="BY782" i="12"/>
  <c r="BZ587" i="12"/>
  <c r="BZ983" i="12"/>
  <c r="BZ982" i="12" s="1"/>
  <c r="BX1794" i="12"/>
  <c r="BX1793" i="12" s="1"/>
  <c r="BX2371" i="12"/>
  <c r="BX2370" i="12" s="1"/>
  <c r="BZ1990" i="12"/>
  <c r="BX2270" i="12"/>
  <c r="BY2371" i="12"/>
  <c r="BY2370" i="12" s="1"/>
  <c r="BS1217" i="12"/>
  <c r="BV1217" i="12" s="1"/>
  <c r="BV1218" i="12"/>
  <c r="BR1217" i="12"/>
  <c r="BU1217" i="12" s="1"/>
  <c r="BU1218" i="12"/>
  <c r="BT1217" i="12"/>
  <c r="BW1217" i="12" s="1"/>
  <c r="BW1218" i="12"/>
  <c r="BS3124" i="12"/>
  <c r="BR1862" i="12"/>
  <c r="BR3078" i="12"/>
  <c r="BT3122" i="12"/>
  <c r="BT3121" i="12" s="1"/>
  <c r="BT3119" i="12"/>
  <c r="BT3118" i="12" s="1"/>
  <c r="BT3116" i="12"/>
  <c r="BT3115" i="12" s="1"/>
  <c r="BT3110" i="12"/>
  <c r="BT3109" i="12" s="1"/>
  <c r="BT3097" i="12"/>
  <c r="BT3096" i="12" s="1"/>
  <c r="BT3092" i="12"/>
  <c r="BT3091" i="12" s="1"/>
  <c r="BT3090" i="12" s="1"/>
  <c r="BT3089" i="12" s="1"/>
  <c r="BT3087" i="12"/>
  <c r="BT3086" i="12" s="1"/>
  <c r="BT3085" i="12" s="1"/>
  <c r="BT3084" i="12" s="1"/>
  <c r="BT3077" i="12"/>
  <c r="BT3076" i="12" s="1"/>
  <c r="BT3074" i="12"/>
  <c r="BT3073" i="12" s="1"/>
  <c r="BT3068" i="12"/>
  <c r="BT3067" i="12" s="1"/>
  <c r="BT3065" i="12"/>
  <c r="BT3064" i="12" s="1"/>
  <c r="BT3062" i="12"/>
  <c r="BT3061" i="12" s="1"/>
  <c r="BT3059" i="12"/>
  <c r="BT3058" i="12" s="1"/>
  <c r="BT3055" i="12"/>
  <c r="BT3054" i="12" s="1"/>
  <c r="BT3053" i="12" s="1"/>
  <c r="BT3048" i="12"/>
  <c r="BT3047" i="12" s="1"/>
  <c r="BT3036" i="12"/>
  <c r="BT3035" i="12" s="1"/>
  <c r="BT3026" i="12"/>
  <c r="BT3025" i="12" s="1"/>
  <c r="BT3013" i="12"/>
  <c r="BT3012" i="12" s="1"/>
  <c r="BT3011" i="12" s="1"/>
  <c r="BT3008" i="12"/>
  <c r="BT3007" i="12" s="1"/>
  <c r="BT3005" i="12"/>
  <c r="BT3004" i="12" s="1"/>
  <c r="BT3002" i="12"/>
  <c r="BT3001" i="12" s="1"/>
  <c r="BT2998" i="12"/>
  <c r="BT2997" i="12" s="1"/>
  <c r="BT2996" i="12" s="1"/>
  <c r="BT2993" i="12"/>
  <c r="BT2992" i="12" s="1"/>
  <c r="BT2991" i="12" s="1"/>
  <c r="BT2990" i="12" s="1"/>
  <c r="BT2987" i="12"/>
  <c r="BT2986" i="12" s="1"/>
  <c r="BT2985" i="12" s="1"/>
  <c r="BT2983" i="12"/>
  <c r="BT2982" i="12" s="1"/>
  <c r="BT2980" i="12"/>
  <c r="BT2979" i="12" s="1"/>
  <c r="BT2976" i="12"/>
  <c r="BT2975" i="12" s="1"/>
  <c r="BT2974" i="12" s="1"/>
  <c r="BT2971" i="12"/>
  <c r="BT2970" i="12" s="1"/>
  <c r="BT2969" i="12" s="1"/>
  <c r="BT2968" i="12" s="1"/>
  <c r="BT2965" i="12"/>
  <c r="BT2964" i="12" s="1"/>
  <c r="BT2962" i="12"/>
  <c r="BT2961" i="12" s="1"/>
  <c r="BT2959" i="12"/>
  <c r="BT2958" i="12" s="1"/>
  <c r="BT2955" i="12"/>
  <c r="BT2954" i="12" s="1"/>
  <c r="BT2953" i="12" s="1"/>
  <c r="BT2950" i="12"/>
  <c r="BT2949" i="12" s="1"/>
  <c r="BT2948" i="12" s="1"/>
  <c r="BT2947" i="12" s="1"/>
  <c r="BT2944" i="12"/>
  <c r="BT2943" i="12" s="1"/>
  <c r="BT2941" i="12"/>
  <c r="BT2940" i="12" s="1"/>
  <c r="BT2937" i="12"/>
  <c r="BT2936" i="12" s="1"/>
  <c r="BT2935" i="12" s="1"/>
  <c r="BT2932" i="12"/>
  <c r="BT2931" i="12" s="1"/>
  <c r="BT2930" i="12" s="1"/>
  <c r="BT2928" i="12"/>
  <c r="BT2927" i="12" s="1"/>
  <c r="BT2926" i="12" s="1"/>
  <c r="BT2922" i="12"/>
  <c r="BT2921" i="12" s="1"/>
  <c r="BT2920" i="12" s="1"/>
  <c r="BT2918" i="12"/>
  <c r="BT2917" i="12" s="1"/>
  <c r="BT2915" i="12"/>
  <c r="BT2914" i="12" s="1"/>
  <c r="BT2911" i="12"/>
  <c r="BT2910" i="12" s="1"/>
  <c r="BT2909" i="12" s="1"/>
  <c r="BT2907" i="12"/>
  <c r="BT2906" i="12" s="1"/>
  <c r="BT2905" i="12" s="1"/>
  <c r="BT2903" i="12"/>
  <c r="BT2902" i="12" s="1"/>
  <c r="BT2901" i="12" s="1"/>
  <c r="BT2899" i="12"/>
  <c r="BT2898" i="12" s="1"/>
  <c r="BT2897" i="12" s="1"/>
  <c r="BT2895" i="12"/>
  <c r="BT2894" i="12" s="1"/>
  <c r="BT2892" i="12"/>
  <c r="BT2891" i="12" s="1"/>
  <c r="BT2889" i="12"/>
  <c r="BT2888" i="12" s="1"/>
  <c r="BT2885" i="12"/>
  <c r="BT2884" i="12" s="1"/>
  <c r="BT2883" i="12" s="1"/>
  <c r="BT2881" i="12"/>
  <c r="BT2880" i="12" s="1"/>
  <c r="BT2879" i="12" s="1"/>
  <c r="BT2877" i="12"/>
  <c r="BT2876" i="12" s="1"/>
  <c r="BT2875" i="12" s="1"/>
  <c r="BT2873" i="12"/>
  <c r="BT2871" i="12"/>
  <c r="BT2867" i="12"/>
  <c r="BT2866" i="12" s="1"/>
  <c r="BT2864" i="12"/>
  <c r="BT2863" i="12" s="1"/>
  <c r="BT2860" i="12"/>
  <c r="BT2859" i="12" s="1"/>
  <c r="BT2858" i="12" s="1"/>
  <c r="BT2856" i="12"/>
  <c r="BT2855" i="12" s="1"/>
  <c r="BT2854" i="12" s="1"/>
  <c r="BT2852" i="12"/>
  <c r="BT2851" i="12" s="1"/>
  <c r="BT2850" i="12" s="1"/>
  <c r="BT2848" i="12"/>
  <c r="BT2847" i="12" s="1"/>
  <c r="BT2845" i="12"/>
  <c r="BT2843" i="12"/>
  <c r="BT2839" i="12"/>
  <c r="BT2838" i="12" s="1"/>
  <c r="BT2836" i="12"/>
  <c r="BT2834" i="12"/>
  <c r="BT2830" i="12"/>
  <c r="BT2829" i="12" s="1"/>
  <c r="BT2828" i="12" s="1"/>
  <c r="BT2826" i="12"/>
  <c r="BT2825" i="12" s="1"/>
  <c r="BT2824" i="12" s="1"/>
  <c r="BT2822" i="12"/>
  <c r="BT2821" i="12" s="1"/>
  <c r="BT2820" i="12" s="1"/>
  <c r="BT2818" i="12"/>
  <c r="BT2817" i="12" s="1"/>
  <c r="BT2816" i="12" s="1"/>
  <c r="BT2814" i="12"/>
  <c r="BT2813" i="12" s="1"/>
  <c r="BT2812" i="12" s="1"/>
  <c r="BT2810" i="12"/>
  <c r="BT2808" i="12"/>
  <c r="BT2804" i="12"/>
  <c r="BT2803" i="12" s="1"/>
  <c r="BT2802" i="12" s="1"/>
  <c r="BT2800" i="12"/>
  <c r="BT2799" i="12" s="1"/>
  <c r="BT2798" i="12" s="1"/>
  <c r="BT2796" i="12"/>
  <c r="BT2795" i="12" s="1"/>
  <c r="BT2793" i="12"/>
  <c r="BT2792" i="12" s="1"/>
  <c r="BT2790" i="12"/>
  <c r="BT2789" i="12" s="1"/>
  <c r="BT2786" i="12"/>
  <c r="BT2785" i="12" s="1"/>
  <c r="BT2783" i="12"/>
  <c r="BT2782" i="12" s="1"/>
  <c r="BT2779" i="12"/>
  <c r="BT2778" i="12" s="1"/>
  <c r="BT2777" i="12" s="1"/>
  <c r="BT2775" i="12"/>
  <c r="BT2774" i="12" s="1"/>
  <c r="BT2773" i="12" s="1"/>
  <c r="BT2771" i="12"/>
  <c r="BT2770" i="12" s="1"/>
  <c r="BT2769" i="12" s="1"/>
  <c r="BT2767" i="12"/>
  <c r="BT2766" i="12" s="1"/>
  <c r="BT2765" i="12" s="1"/>
  <c r="BT2763" i="12"/>
  <c r="BT2762" i="12" s="1"/>
  <c r="BT2761" i="12" s="1"/>
  <c r="BT2759" i="12"/>
  <c r="BT2758" i="12" s="1"/>
  <c r="BT2757" i="12" s="1"/>
  <c r="BT2755" i="12"/>
  <c r="BT2754" i="12" s="1"/>
  <c r="BT2753" i="12" s="1"/>
  <c r="BT2749" i="12"/>
  <c r="BT2748" i="12" s="1"/>
  <c r="BT2746" i="12"/>
  <c r="BT2745" i="12" s="1"/>
  <c r="BT2740" i="12"/>
  <c r="BT2739" i="12" s="1"/>
  <c r="BT2736" i="12"/>
  <c r="BT2735" i="12" s="1"/>
  <c r="BT2733" i="12"/>
  <c r="BT2732" i="12" s="1"/>
  <c r="BT2729" i="12"/>
  <c r="BT2728" i="12" s="1"/>
  <c r="BT2726" i="12"/>
  <c r="BT2725" i="12" s="1"/>
  <c r="BT2721" i="12"/>
  <c r="BT2720" i="12" s="1"/>
  <c r="BT2719" i="12" s="1"/>
  <c r="BT2717" i="12"/>
  <c r="BT2716" i="12" s="1"/>
  <c r="BT2714" i="12"/>
  <c r="BT2713" i="12" s="1"/>
  <c r="BT2711" i="12"/>
  <c r="BT2710" i="12" s="1"/>
  <c r="BT2706" i="12"/>
  <c r="BT2705" i="12" s="1"/>
  <c r="BT2704" i="12" s="1"/>
  <c r="BT2702" i="12"/>
  <c r="BT2701" i="12" s="1"/>
  <c r="BT2700" i="12" s="1"/>
  <c r="BT2698" i="12"/>
  <c r="BT2697" i="12" s="1"/>
  <c r="BT2696" i="12" s="1"/>
  <c r="BT2693" i="12"/>
  <c r="BT2692" i="12" s="1"/>
  <c r="BT2691" i="12" s="1"/>
  <c r="BT2689" i="12"/>
  <c r="BT2688" i="12" s="1"/>
  <c r="BT2686" i="12"/>
  <c r="BT2685" i="12" s="1"/>
  <c r="BT2682" i="12"/>
  <c r="BT2681" i="12" s="1"/>
  <c r="BT2679" i="12"/>
  <c r="BT2678" i="12" s="1"/>
  <c r="BT2676" i="12"/>
  <c r="BT2675" i="12" s="1"/>
  <c r="BT2671" i="12"/>
  <c r="BT2670" i="12" s="1"/>
  <c r="BT2668" i="12"/>
  <c r="BT2667" i="12" s="1"/>
  <c r="BT2665" i="12"/>
  <c r="BT2664" i="12" s="1"/>
  <c r="BT2660" i="12"/>
  <c r="BT2659" i="12" s="1"/>
  <c r="BT2657" i="12"/>
  <c r="BT2656" i="12" s="1"/>
  <c r="BT2650" i="12"/>
  <c r="BT2649" i="12" s="1"/>
  <c r="BT2644" i="12"/>
  <c r="BT2643" i="12" s="1"/>
  <c r="BT2638" i="12"/>
  <c r="BT2637" i="12" s="1"/>
  <c r="BT2636" i="12" s="1"/>
  <c r="BT2634" i="12"/>
  <c r="BT2633" i="12" s="1"/>
  <c r="BT2632" i="12" s="1"/>
  <c r="BT2630" i="12"/>
  <c r="BT2629" i="12" s="1"/>
  <c r="BT2627" i="12"/>
  <c r="BT2626" i="12" s="1"/>
  <c r="BT2623" i="12"/>
  <c r="BT2622" i="12" s="1"/>
  <c r="BT2621" i="12" s="1"/>
  <c r="BT2619" i="12"/>
  <c r="BT2618" i="12" s="1"/>
  <c r="BT2617" i="12" s="1"/>
  <c r="BT2613" i="12"/>
  <c r="BT2612" i="12" s="1"/>
  <c r="BT2611" i="12" s="1"/>
  <c r="BT2609" i="12"/>
  <c r="BT2608" i="12" s="1"/>
  <c r="BT2607" i="12" s="1"/>
  <c r="BT2604" i="12"/>
  <c r="BT2603" i="12" s="1"/>
  <c r="BT2602" i="12" s="1"/>
  <c r="BT2601" i="12" s="1"/>
  <c r="BT2599" i="12"/>
  <c r="BT2598" i="12" s="1"/>
  <c r="BT2597" i="12" s="1"/>
  <c r="BT2596" i="12" s="1"/>
  <c r="BT2594" i="12"/>
  <c r="BT2593" i="12" s="1"/>
  <c r="BT2592" i="12" s="1"/>
  <c r="BT2590" i="12"/>
  <c r="BT2589" i="12" s="1"/>
  <c r="BT2588" i="12" s="1"/>
  <c r="BT2586" i="12"/>
  <c r="BT2585" i="12" s="1"/>
  <c r="BT2583" i="12"/>
  <c r="BT2582" i="12" s="1"/>
  <c r="BT2578" i="12"/>
  <c r="BT2577" i="12" s="1"/>
  <c r="BT2575" i="12"/>
  <c r="BT2574" i="12" s="1"/>
  <c r="BT2571" i="12"/>
  <c r="BT2570" i="12" s="1"/>
  <c r="BT2569" i="12" s="1"/>
  <c r="BT2567" i="12"/>
  <c r="BT2566" i="12" s="1"/>
  <c r="BT2565" i="12" s="1"/>
  <c r="BT2563" i="12"/>
  <c r="BT2562" i="12" s="1"/>
  <c r="BT2561" i="12" s="1"/>
  <c r="BT2559" i="12"/>
  <c r="BT2558" i="12" s="1"/>
  <c r="BT2557" i="12" s="1"/>
  <c r="BT2555" i="12"/>
  <c r="BT2554" i="12" s="1"/>
  <c r="BT2553" i="12" s="1"/>
  <c r="BT2551" i="12"/>
  <c r="BT2550" i="12" s="1"/>
  <c r="BT2549" i="12" s="1"/>
  <c r="BT2547" i="12"/>
  <c r="BT2546" i="12" s="1"/>
  <c r="BT2545" i="12" s="1"/>
  <c r="BT2543" i="12"/>
  <c r="BT2542" i="12" s="1"/>
  <c r="BT2540" i="12"/>
  <c r="BT2539" i="12" s="1"/>
  <c r="BT2536" i="12"/>
  <c r="BT2535" i="12" s="1"/>
  <c r="BT2534" i="12" s="1"/>
  <c r="BT2532" i="12"/>
  <c r="BT2531" i="12" s="1"/>
  <c r="BT2530" i="12" s="1"/>
  <c r="BT2528" i="12"/>
  <c r="BT2527" i="12" s="1"/>
  <c r="BT2526" i="12" s="1"/>
  <c r="BT2524" i="12"/>
  <c r="BT2523" i="12" s="1"/>
  <c r="BT2522" i="12" s="1"/>
  <c r="BT2520" i="12"/>
  <c r="BT2519" i="12" s="1"/>
  <c r="BT2518" i="12" s="1"/>
  <c r="BT2516" i="12"/>
  <c r="BT2515" i="12" s="1"/>
  <c r="BT2514" i="12" s="1"/>
  <c r="BT2512" i="12"/>
  <c r="BT2511" i="12" s="1"/>
  <c r="BT2510" i="12" s="1"/>
  <c r="BT2508" i="12"/>
  <c r="BT2507" i="12" s="1"/>
  <c r="BT2506" i="12" s="1"/>
  <c r="BT2504" i="12"/>
  <c r="BT2503" i="12" s="1"/>
  <c r="BT2502" i="12" s="1"/>
  <c r="BT2500" i="12"/>
  <c r="BT2499" i="12" s="1"/>
  <c r="BT2498" i="12" s="1"/>
  <c r="BT2496" i="12"/>
  <c r="BT2495" i="12" s="1"/>
  <c r="BT2494" i="12" s="1"/>
  <c r="BT2492" i="12"/>
  <c r="BT2491" i="12" s="1"/>
  <c r="BT2490" i="12" s="1"/>
  <c r="BT2488" i="12"/>
  <c r="BT2487" i="12" s="1"/>
  <c r="BT2486" i="12" s="1"/>
  <c r="BT2481" i="12"/>
  <c r="BT2480" i="12" s="1"/>
  <c r="BT2479" i="12" s="1"/>
  <c r="BT2477" i="12"/>
  <c r="BT2476" i="12" s="1"/>
  <c r="BT2475" i="12" s="1"/>
  <c r="BT2471" i="12"/>
  <c r="BT2470" i="12" s="1"/>
  <c r="BT2469" i="12" s="1"/>
  <c r="BT2467" i="12"/>
  <c r="BT2466" i="12" s="1"/>
  <c r="BT2465" i="12" s="1"/>
  <c r="BT2463" i="12"/>
  <c r="BT2462" i="12" s="1"/>
  <c r="BT2461" i="12" s="1"/>
  <c r="BT2459" i="12"/>
  <c r="BT2458" i="12" s="1"/>
  <c r="BT2456" i="12"/>
  <c r="BT2455" i="12" s="1"/>
  <c r="BT2449" i="12"/>
  <c r="BT2448" i="12" s="1"/>
  <c r="BT2447" i="12" s="1"/>
  <c r="BT2445" i="12"/>
  <c r="BT2444" i="12" s="1"/>
  <c r="BT2443" i="12" s="1"/>
  <c r="BT2439" i="12"/>
  <c r="BT2438" i="12" s="1"/>
  <c r="BT2437" i="12" s="1"/>
  <c r="BT2435" i="12"/>
  <c r="BT2434" i="12" s="1"/>
  <c r="BT2430" i="12"/>
  <c r="BT2429" i="12" s="1"/>
  <c r="BT2427" i="12"/>
  <c r="BT2426" i="12" s="1"/>
  <c r="BT2423" i="12"/>
  <c r="BT2422" i="12" s="1"/>
  <c r="BT2420" i="12"/>
  <c r="BT2419" i="12" s="1"/>
  <c r="BT2416" i="12"/>
  <c r="BT2415" i="12" s="1"/>
  <c r="BT2414" i="12" s="1"/>
  <c r="BT2413" i="12" s="1"/>
  <c r="BT2410" i="12"/>
  <c r="BT2409" i="12" s="1"/>
  <c r="BT2408" i="12" s="1"/>
  <c r="BT2407" i="12" s="1"/>
  <c r="BT2405" i="12"/>
  <c r="BT2404" i="12" s="1"/>
  <c r="BT2402" i="12"/>
  <c r="BT2401" i="12" s="1"/>
  <c r="BT2398" i="12"/>
  <c r="BT2397" i="12" s="1"/>
  <c r="BT2396" i="12" s="1"/>
  <c r="BT2393" i="12"/>
  <c r="BT2392" i="12" s="1"/>
  <c r="BT2391" i="12" s="1"/>
  <c r="BT2389" i="12"/>
  <c r="BT2388" i="12" s="1"/>
  <c r="BT2387" i="12" s="1"/>
  <c r="BT2384" i="12"/>
  <c r="BT2383" i="12" s="1"/>
  <c r="BT2381" i="12"/>
  <c r="BT2380" i="12" s="1"/>
  <c r="BT2378" i="12"/>
  <c r="BT2377" i="12" s="1"/>
  <c r="BT2375" i="12"/>
  <c r="BT2374" i="12" s="1"/>
  <c r="BT2368" i="12"/>
  <c r="BT2367" i="12" s="1"/>
  <c r="BT2366" i="12" s="1"/>
  <c r="BT2364" i="12"/>
  <c r="BT2363" i="12" s="1"/>
  <c r="BT2362" i="12" s="1"/>
  <c r="BT2359" i="12"/>
  <c r="BT2358" i="12" s="1"/>
  <c r="BT2357" i="12" s="1"/>
  <c r="BT2356" i="12" s="1"/>
  <c r="BT2354" i="12"/>
  <c r="BT2353" i="12" s="1"/>
  <c r="BT2352" i="12" s="1"/>
  <c r="BT2351" i="12" s="1"/>
  <c r="BT2348" i="12"/>
  <c r="BT2347" i="12" s="1"/>
  <c r="BT2346" i="12" s="1"/>
  <c r="BT2345" i="12" s="1"/>
  <c r="BT2343" i="12"/>
  <c r="BT2342" i="12" s="1"/>
  <c r="BT2341" i="12" s="1"/>
  <c r="BT2339" i="12"/>
  <c r="BT2338" i="12" s="1"/>
  <c r="BT2337" i="12" s="1"/>
  <c r="BT2335" i="12"/>
  <c r="BT2334" i="12" s="1"/>
  <c r="BT2332" i="12"/>
  <c r="BT2331" i="12" s="1"/>
  <c r="BT2327" i="12"/>
  <c r="BT2326" i="12" s="1"/>
  <c r="BT2325" i="12" s="1"/>
  <c r="BT2324" i="12" s="1"/>
  <c r="BT2321" i="12"/>
  <c r="BT2320" i="12" s="1"/>
  <c r="BT2319" i="12" s="1"/>
  <c r="BT2317" i="12"/>
  <c r="BT2316" i="12" s="1"/>
  <c r="BT2315" i="12" s="1"/>
  <c r="BT2313" i="12"/>
  <c r="BT2312" i="12" s="1"/>
  <c r="BT2311" i="12" s="1"/>
  <c r="BT2309" i="12"/>
  <c r="BT2308" i="12" s="1"/>
  <c r="BT2306" i="12"/>
  <c r="BT2305" i="12" s="1"/>
  <c r="BT2303" i="12"/>
  <c r="BT2302" i="12" s="1"/>
  <c r="BT2297" i="12"/>
  <c r="BT2296" i="12" s="1"/>
  <c r="BT2295" i="12" s="1"/>
  <c r="BT2294" i="12" s="1"/>
  <c r="BT2291" i="12"/>
  <c r="BT2290" i="12" s="1"/>
  <c r="BT2288" i="12"/>
  <c r="BT2287" i="12" s="1"/>
  <c r="BT2283" i="12"/>
  <c r="BT2282" i="12" s="1"/>
  <c r="BT2281" i="12" s="1"/>
  <c r="BT2280" i="12" s="1"/>
  <c r="BT2278" i="12"/>
  <c r="BT2277" i="12" s="1"/>
  <c r="BT2276" i="12" s="1"/>
  <c r="BT2274" i="12"/>
  <c r="BT2273" i="12" s="1"/>
  <c r="BT2272" i="12" s="1"/>
  <c r="BT2268" i="12"/>
  <c r="BT2267" i="12" s="1"/>
  <c r="BT2266" i="12" s="1"/>
  <c r="BT2264" i="12"/>
  <c r="BT2263" i="12" s="1"/>
  <c r="BT2262" i="12" s="1"/>
  <c r="BT2259" i="12"/>
  <c r="BT2258" i="12" s="1"/>
  <c r="BT2257" i="12" s="1"/>
  <c r="BT2256" i="12" s="1"/>
  <c r="BT2253" i="12"/>
  <c r="BT2252" i="12" s="1"/>
  <c r="BT2251" i="12" s="1"/>
  <c r="BT2250" i="12" s="1"/>
  <c r="BT2248" i="12"/>
  <c r="BT2247" i="12" s="1"/>
  <c r="BT2246" i="12" s="1"/>
  <c r="BT2245" i="12" s="1"/>
  <c r="BT2243" i="12"/>
  <c r="BT2242" i="12" s="1"/>
  <c r="BT2241" i="12" s="1"/>
  <c r="BT2240" i="12" s="1"/>
  <c r="BT2238" i="12"/>
  <c r="BT2237" i="12" s="1"/>
  <c r="BT2236" i="12" s="1"/>
  <c r="BT2235" i="12" s="1"/>
  <c r="BT2233" i="12"/>
  <c r="BT2232" i="12" s="1"/>
  <c r="BT2231" i="12" s="1"/>
  <c r="BT2230" i="12" s="1"/>
  <c r="BT2228" i="12"/>
  <c r="BT2227" i="12" s="1"/>
  <c r="BT2226" i="12" s="1"/>
  <c r="BT2224" i="12"/>
  <c r="BT2223" i="12" s="1"/>
  <c r="BT2222" i="12" s="1"/>
  <c r="BT2219" i="12"/>
  <c r="BT2218" i="12" s="1"/>
  <c r="BT2216" i="12"/>
  <c r="BT2215" i="12" s="1"/>
  <c r="BT2211" i="12"/>
  <c r="BT2210" i="12" s="1"/>
  <c r="BT2209" i="12" s="1"/>
  <c r="BT2207" i="12"/>
  <c r="BT2206" i="12" s="1"/>
  <c r="BT2205" i="12" s="1"/>
  <c r="BT2203" i="12"/>
  <c r="BT2202" i="12" s="1"/>
  <c r="BT2201" i="12" s="1"/>
  <c r="BT2199" i="12"/>
  <c r="BT2198" i="12" s="1"/>
  <c r="BT2197" i="12" s="1"/>
  <c r="BT2195" i="12"/>
  <c r="BT2194" i="12" s="1"/>
  <c r="BT2193" i="12" s="1"/>
  <c r="BT2191" i="12"/>
  <c r="BT2190" i="12" s="1"/>
  <c r="BT2189" i="12" s="1"/>
  <c r="BT2187" i="12"/>
  <c r="BT2186" i="12" s="1"/>
  <c r="BT2185" i="12" s="1"/>
  <c r="BT2183" i="12"/>
  <c r="BT2182" i="12" s="1"/>
  <c r="BT2181" i="12" s="1"/>
  <c r="BT2179" i="12"/>
  <c r="BT2178" i="12" s="1"/>
  <c r="BT2177" i="12" s="1"/>
  <c r="BT2175" i="12"/>
  <c r="BT2174" i="12" s="1"/>
  <c r="BT2170" i="12" s="1"/>
  <c r="BT2168" i="12"/>
  <c r="BT2167" i="12" s="1"/>
  <c r="BT2166" i="12" s="1"/>
  <c r="BT2164" i="12"/>
  <c r="BT2163" i="12" s="1"/>
  <c r="BT2162" i="12" s="1"/>
  <c r="BT2160" i="12"/>
  <c r="BT2159" i="12" s="1"/>
  <c r="BT2158" i="12" s="1"/>
  <c r="BT2156" i="12"/>
  <c r="BT2155" i="12" s="1"/>
  <c r="BT2154" i="12" s="1"/>
  <c r="BT2152" i="12"/>
  <c r="BT2151" i="12" s="1"/>
  <c r="BT2150" i="12" s="1"/>
  <c r="BT2145" i="12"/>
  <c r="BT2144" i="12" s="1"/>
  <c r="BT2143" i="12" s="1"/>
  <c r="BT2141" i="12"/>
  <c r="BT2140" i="12" s="1"/>
  <c r="BT2139" i="12" s="1"/>
  <c r="BT2137" i="12"/>
  <c r="BT2136" i="12" s="1"/>
  <c r="BT2134" i="12"/>
  <c r="BT2133" i="12" s="1"/>
  <c r="BT2131" i="12"/>
  <c r="BT2130" i="12" s="1"/>
  <c r="BT2125" i="12"/>
  <c r="BT2123" i="12"/>
  <c r="BT2120" i="12"/>
  <c r="BT2119" i="12" s="1"/>
  <c r="BT2116" i="12"/>
  <c r="BT2115" i="12" s="1"/>
  <c r="BT2114" i="12" s="1"/>
  <c r="BT2109" i="12"/>
  <c r="BT2107" i="12"/>
  <c r="BT2104" i="12"/>
  <c r="BT2103" i="12" s="1"/>
  <c r="BT2098" i="12"/>
  <c r="BT2097" i="12" s="1"/>
  <c r="BT2096" i="12" s="1"/>
  <c r="BT2094" i="12"/>
  <c r="BT2093" i="12" s="1"/>
  <c r="BT2092" i="12" s="1"/>
  <c r="BT2090" i="12"/>
  <c r="BT2089" i="12" s="1"/>
  <c r="BT2088" i="12" s="1"/>
  <c r="BT2086" i="12"/>
  <c r="BT2085" i="12" s="1"/>
  <c r="BT2083" i="12"/>
  <c r="BT2082" i="12" s="1"/>
  <c r="BT2074" i="12"/>
  <c r="BT2073" i="12" s="1"/>
  <c r="BT2072" i="12" s="1"/>
  <c r="BT2070" i="12"/>
  <c r="BT2069" i="12" s="1"/>
  <c r="BT2068" i="12" s="1"/>
  <c r="BT2066" i="12"/>
  <c r="BT2065" i="12" s="1"/>
  <c r="BT2064" i="12" s="1"/>
  <c r="BT2061" i="12"/>
  <c r="BT2060" i="12" s="1"/>
  <c r="BT2058" i="12"/>
  <c r="BT2057" i="12" s="1"/>
  <c r="BT2052" i="12"/>
  <c r="BT2051" i="12" s="1"/>
  <c r="BT2049" i="12"/>
  <c r="BT2048" i="12" s="1"/>
  <c r="BT2045" i="12"/>
  <c r="BT2044" i="12" s="1"/>
  <c r="BT2042" i="12"/>
  <c r="BT2041" i="12" s="1"/>
  <c r="BT2039" i="12"/>
  <c r="BT2038" i="12" s="1"/>
  <c r="BT2033" i="12"/>
  <c r="BT2031" i="12"/>
  <c r="BT2028" i="12"/>
  <c r="BT2027" i="12" s="1"/>
  <c r="BT2023" i="12"/>
  <c r="BT2022" i="12" s="1"/>
  <c r="BT2021" i="12" s="1"/>
  <c r="BT2019" i="12"/>
  <c r="BT2018" i="12" s="1"/>
  <c r="BT2017" i="12" s="1"/>
  <c r="BT2015" i="12"/>
  <c r="BT2014" i="12" s="1"/>
  <c r="BT2013" i="12" s="1"/>
  <c r="BT2011" i="12"/>
  <c r="BT2010" i="12" s="1"/>
  <c r="BT2009" i="12" s="1"/>
  <c r="BT2006" i="12"/>
  <c r="BT2005" i="12" s="1"/>
  <c r="BT2004" i="12" s="1"/>
  <c r="BT2002" i="12"/>
  <c r="BT2001" i="12" s="1"/>
  <c r="BT2000" i="12" s="1"/>
  <c r="BT1998" i="12"/>
  <c r="BT1997" i="12" s="1"/>
  <c r="BT1996" i="12" s="1"/>
  <c r="BT1994" i="12"/>
  <c r="BT1993" i="12" s="1"/>
  <c r="BT1992" i="12" s="1"/>
  <c r="BT1987" i="12"/>
  <c r="BT1986" i="12" s="1"/>
  <c r="BT1985" i="12" s="1"/>
  <c r="BT1984" i="12" s="1"/>
  <c r="BT1982" i="12"/>
  <c r="BT1981" i="12" s="1"/>
  <c r="BT1980" i="12" s="1"/>
  <c r="BT1978" i="12"/>
  <c r="BT1977" i="12" s="1"/>
  <c r="BT1975" i="12"/>
  <c r="BT1974" i="12" s="1"/>
  <c r="BT1972" i="12"/>
  <c r="BT1971" i="12" s="1"/>
  <c r="BT1967" i="12"/>
  <c r="BT1966" i="12" s="1"/>
  <c r="BT1965" i="12" s="1"/>
  <c r="BT1964" i="12" s="1"/>
  <c r="BT1961" i="12"/>
  <c r="BT1960" i="12" s="1"/>
  <c r="BT1959" i="12" s="1"/>
  <c r="BT1958" i="12" s="1"/>
  <c r="BT1956" i="12"/>
  <c r="BT1955" i="12" s="1"/>
  <c r="BT1954" i="12" s="1"/>
  <c r="BT1953" i="12" s="1"/>
  <c r="BT1951" i="12"/>
  <c r="BT1950" i="12" s="1"/>
  <c r="BT1949" i="12" s="1"/>
  <c r="BT1948" i="12" s="1"/>
  <c r="BT1946" i="12"/>
  <c r="BT1945" i="12" s="1"/>
  <c r="BT1944" i="12" s="1"/>
  <c r="BT1941" i="12"/>
  <c r="BT1940" i="12" s="1"/>
  <c r="BT1939" i="12" s="1"/>
  <c r="BT1936" i="12"/>
  <c r="BT1935" i="12" s="1"/>
  <c r="BT1934" i="12" s="1"/>
  <c r="BT1933" i="12" s="1"/>
  <c r="BT1931" i="12"/>
  <c r="BT1930" i="12" s="1"/>
  <c r="BT1929" i="12" s="1"/>
  <c r="BT1927" i="12"/>
  <c r="BT1926" i="12" s="1"/>
  <c r="BT1925" i="12" s="1"/>
  <c r="BT1920" i="12"/>
  <c r="BT1919" i="12" s="1"/>
  <c r="BT1918" i="12" s="1"/>
  <c r="BT1916" i="12"/>
  <c r="BT1915" i="12" s="1"/>
  <c r="BT1914" i="12" s="1"/>
  <c r="BT1911" i="12"/>
  <c r="BT1910" i="12" s="1"/>
  <c r="BT1909" i="12" s="1"/>
  <c r="BT1907" i="12"/>
  <c r="BT1906" i="12" s="1"/>
  <c r="BT1905" i="12" s="1"/>
  <c r="BT1903" i="12"/>
  <c r="BT1902" i="12" s="1"/>
  <c r="BT1901" i="12" s="1"/>
  <c r="BT1897" i="12"/>
  <c r="BT1896" i="12" s="1"/>
  <c r="BT1895" i="12" s="1"/>
  <c r="BT1894" i="12" s="1"/>
  <c r="BT1892" i="12"/>
  <c r="BT1891" i="12" s="1"/>
  <c r="BT1890" i="12" s="1"/>
  <c r="BT1889" i="12" s="1"/>
  <c r="BT1885" i="12"/>
  <c r="BT1884" i="12" s="1"/>
  <c r="BT1883" i="12" s="1"/>
  <c r="BT1881" i="12"/>
  <c r="BT1880" i="12" s="1"/>
  <c r="BT1878" i="12"/>
  <c r="BT1877" i="12" s="1"/>
  <c r="BT1873" i="12"/>
  <c r="BT1872" i="12" s="1"/>
  <c r="BT1870" i="12"/>
  <c r="BT1869" i="12" s="1"/>
  <c r="BT1865" i="12"/>
  <c r="BT1864" i="12" s="1"/>
  <c r="BT1863" i="12" s="1"/>
  <c r="BT1861" i="12"/>
  <c r="BT1860" i="12" s="1"/>
  <c r="BT1859" i="12" s="1"/>
  <c r="BT1857" i="12"/>
  <c r="BT1856" i="12" s="1"/>
  <c r="BT1855" i="12" s="1"/>
  <c r="BT1852" i="12"/>
  <c r="BT1851" i="12" s="1"/>
  <c r="BT1850" i="12" s="1"/>
  <c r="BT1848" i="12"/>
  <c r="BT1847" i="12" s="1"/>
  <c r="BT1846" i="12" s="1"/>
  <c r="BT1844" i="12"/>
  <c r="BT1843" i="12" s="1"/>
  <c r="BT1842" i="12" s="1"/>
  <c r="BT1840" i="12"/>
  <c r="BT1839" i="12" s="1"/>
  <c r="BT1838" i="12" s="1"/>
  <c r="BT1836" i="12"/>
  <c r="BT1835" i="12" s="1"/>
  <c r="BT1833" i="12"/>
  <c r="BT1832" i="12" s="1"/>
  <c r="BT1830" i="12"/>
  <c r="BT1829" i="12" s="1"/>
  <c r="BT1825" i="12"/>
  <c r="BT1824" i="12" s="1"/>
  <c r="BT1823" i="12" s="1"/>
  <c r="BT1821" i="12"/>
  <c r="BT1820" i="12" s="1"/>
  <c r="BT1819" i="12" s="1"/>
  <c r="BT1817" i="12"/>
  <c r="BT1816" i="12" s="1"/>
  <c r="BT1815" i="12" s="1"/>
  <c r="BT1813" i="12"/>
  <c r="BT1812" i="12" s="1"/>
  <c r="BT1811" i="12" s="1"/>
  <c r="BT1809" i="12"/>
  <c r="BT1808" i="12" s="1"/>
  <c r="BT1807" i="12" s="1"/>
  <c r="BT1805" i="12"/>
  <c r="BT1804" i="12" s="1"/>
  <c r="BT1802" i="12"/>
  <c r="BT1801" i="12" s="1"/>
  <c r="BT1798" i="12"/>
  <c r="BT1797" i="12" s="1"/>
  <c r="BT1796" i="12" s="1"/>
  <c r="BT1791" i="12"/>
  <c r="BT1790" i="12" s="1"/>
  <c r="BT1789" i="12" s="1"/>
  <c r="BT1787" i="12"/>
  <c r="BT1786" i="12" s="1"/>
  <c r="BT1785" i="12" s="1"/>
  <c r="BT1783" i="12"/>
  <c r="BT1782" i="12" s="1"/>
  <c r="BT1781" i="12" s="1"/>
  <c r="BT1778" i="12"/>
  <c r="BT1777" i="12" s="1"/>
  <c r="BT1776" i="12" s="1"/>
  <c r="BT1775" i="12" s="1"/>
  <c r="BT1773" i="12"/>
  <c r="BT1772" i="12" s="1"/>
  <c r="BT1771" i="12" s="1"/>
  <c r="BT1770" i="12" s="1"/>
  <c r="BT1768" i="12"/>
  <c r="BT1767" i="12" s="1"/>
  <c r="BT1766" i="12" s="1"/>
  <c r="BT1764" i="12"/>
  <c r="BT1763" i="12" s="1"/>
  <c r="BT1762" i="12" s="1"/>
  <c r="BT1758" i="12"/>
  <c r="BT1757" i="12" s="1"/>
  <c r="BT1756" i="12" s="1"/>
  <c r="BT1755" i="12" s="1"/>
  <c r="BT1753" i="12"/>
  <c r="BT1752" i="12" s="1"/>
  <c r="BT1751" i="12" s="1"/>
  <c r="BT1750" i="12" s="1"/>
  <c r="BT1748" i="12"/>
  <c r="BT1747" i="12" s="1"/>
  <c r="BT1746" i="12" s="1"/>
  <c r="BT1745" i="12" s="1"/>
  <c r="BT1743" i="12"/>
  <c r="BT1742" i="12" s="1"/>
  <c r="BT1741" i="12" s="1"/>
  <c r="BT1740" i="12" s="1"/>
  <c r="BT1738" i="12"/>
  <c r="BT1737" i="12" s="1"/>
  <c r="BT1736" i="12" s="1"/>
  <c r="BT1734" i="12"/>
  <c r="BT1733" i="12" s="1"/>
  <c r="BT1732" i="12" s="1"/>
  <c r="BT1730" i="12"/>
  <c r="BT1729" i="12" s="1"/>
  <c r="BT1728" i="12" s="1"/>
  <c r="BT1726" i="12"/>
  <c r="BT1725" i="12" s="1"/>
  <c r="BT1724" i="12" s="1"/>
  <c r="BT1722" i="12"/>
  <c r="BT1721" i="12" s="1"/>
  <c r="BT1720" i="12" s="1"/>
  <c r="BT1718" i="12"/>
  <c r="BT1717" i="12" s="1"/>
  <c r="BT1716" i="12" s="1"/>
  <c r="BT1714" i="12"/>
  <c r="BT1713" i="12" s="1"/>
  <c r="BT1712" i="12" s="1"/>
  <c r="BT1710" i="12"/>
  <c r="BT1709" i="12" s="1"/>
  <c r="BT1708" i="12" s="1"/>
  <c r="BT1706" i="12"/>
  <c r="BT1705" i="12" s="1"/>
  <c r="BT1704" i="12" s="1"/>
  <c r="BT1702" i="12"/>
  <c r="BT1701" i="12" s="1"/>
  <c r="BT1700" i="12" s="1"/>
  <c r="BT1698" i="12"/>
  <c r="BT1697" i="12" s="1"/>
  <c r="BT1696" i="12" s="1"/>
  <c r="BT1693" i="12"/>
  <c r="BT1692" i="12" s="1"/>
  <c r="BT1691" i="12" s="1"/>
  <c r="BT1689" i="12"/>
  <c r="BT1688" i="12" s="1"/>
  <c r="BT1687" i="12" s="1"/>
  <c r="BT1684" i="12"/>
  <c r="BT1683" i="12" s="1"/>
  <c r="BT1682" i="12" s="1"/>
  <c r="BT1681" i="12" s="1"/>
  <c r="BT1679" i="12"/>
  <c r="BT1678" i="12" s="1"/>
  <c r="BT1677" i="12" s="1"/>
  <c r="BT1676" i="12" s="1"/>
  <c r="BT1674" i="12"/>
  <c r="BT1673" i="12" s="1"/>
  <c r="BT1672" i="12" s="1"/>
  <c r="BT1670" i="12"/>
  <c r="BT1669" i="12" s="1"/>
  <c r="BT1668" i="12" s="1"/>
  <c r="BT1663" i="12"/>
  <c r="BT1662" i="12" s="1"/>
  <c r="BT1660" i="12"/>
  <c r="BT1659" i="12" s="1"/>
  <c r="BT1655" i="12"/>
  <c r="BT1654" i="12" s="1"/>
  <c r="BT1653" i="12" s="1"/>
  <c r="BT1651" i="12"/>
  <c r="BT1650" i="12" s="1"/>
  <c r="BT1649" i="12" s="1"/>
  <c r="BT1647" i="12"/>
  <c r="BT1646" i="12" s="1"/>
  <c r="BT1645" i="12" s="1"/>
  <c r="BT1642" i="12"/>
  <c r="BT1641" i="12" s="1"/>
  <c r="BT1640" i="12" s="1"/>
  <c r="BT1639" i="12" s="1"/>
  <c r="BT1635" i="12"/>
  <c r="BT1633" i="12"/>
  <c r="BT1629" i="12"/>
  <c r="BT1628" i="12" s="1"/>
  <c r="BT1625" i="12"/>
  <c r="BT1624" i="12" s="1"/>
  <c r="BT1619" i="12"/>
  <c r="BT1618" i="12" s="1"/>
  <c r="BT1617" i="12" s="1"/>
  <c r="BT1615" i="12"/>
  <c r="BT1614" i="12" s="1"/>
  <c r="BT1613" i="12" s="1"/>
  <c r="BT1610" i="12"/>
  <c r="BT1609" i="12" s="1"/>
  <c r="BT1608" i="12" s="1"/>
  <c r="BT1607" i="12" s="1"/>
  <c r="BT1605" i="12"/>
  <c r="BT1604" i="12" s="1"/>
  <c r="BT1603" i="12" s="1"/>
  <c r="BT1601" i="12"/>
  <c r="BT1600" i="12" s="1"/>
  <c r="BT1599" i="12" s="1"/>
  <c r="BT1596" i="12"/>
  <c r="BT1595" i="12" s="1"/>
  <c r="BT1594" i="12" s="1"/>
  <c r="BT1592" i="12"/>
  <c r="BT1591" i="12" s="1"/>
  <c r="BT1590" i="12" s="1"/>
  <c r="BT1588" i="12"/>
  <c r="BT1587" i="12" s="1"/>
  <c r="BT1586" i="12" s="1"/>
  <c r="BT1584" i="12"/>
  <c r="BT1583" i="12" s="1"/>
  <c r="BT1582" i="12" s="1"/>
  <c r="BT1580" i="12"/>
  <c r="BT1579" i="12" s="1"/>
  <c r="BT1578" i="12" s="1"/>
  <c r="BT1575" i="12"/>
  <c r="BT1574" i="12" s="1"/>
  <c r="BT1572" i="12"/>
  <c r="BT1571" i="12" s="1"/>
  <c r="BT1568" i="12"/>
  <c r="BT1567" i="12" s="1"/>
  <c r="BT1566" i="12" s="1"/>
  <c r="BT1564" i="12"/>
  <c r="BT1563" i="12" s="1"/>
  <c r="BT1562" i="12" s="1"/>
  <c r="BT1560" i="12"/>
  <c r="BT1559" i="12" s="1"/>
  <c r="BT1558" i="12" s="1"/>
  <c r="BT1555" i="12"/>
  <c r="BT1554" i="12" s="1"/>
  <c r="BT1553" i="12" s="1"/>
  <c r="BT1552" i="12" s="1"/>
  <c r="BT1550" i="12"/>
  <c r="BT1549" i="12" s="1"/>
  <c r="BT1548" i="12" s="1"/>
  <c r="BT1546" i="12"/>
  <c r="BT1545" i="12" s="1"/>
  <c r="BT1544" i="12" s="1"/>
  <c r="BT1542" i="12"/>
  <c r="BT1541" i="12" s="1"/>
  <c r="BT1540" i="12" s="1"/>
  <c r="BT1535" i="12"/>
  <c r="BT1534" i="12" s="1"/>
  <c r="BT1532" i="12"/>
  <c r="BT1531" i="12" s="1"/>
  <c r="BT1528" i="12"/>
  <c r="BT1527" i="12" s="1"/>
  <c r="BT1525" i="12"/>
  <c r="BT1524" i="12" s="1"/>
  <c r="BT1521" i="12"/>
  <c r="BT1520" i="12" s="1"/>
  <c r="BT1519" i="12" s="1"/>
  <c r="BT1515" i="12"/>
  <c r="BT1514" i="12" s="1"/>
  <c r="BT1513" i="12" s="1"/>
  <c r="BT1512" i="12" s="1"/>
  <c r="BT1510" i="12"/>
  <c r="BT1509" i="12" s="1"/>
  <c r="BT1508" i="12" s="1"/>
  <c r="BT1507" i="12" s="1"/>
  <c r="BT1504" i="12"/>
  <c r="BT1503" i="12" s="1"/>
  <c r="BT1502" i="12" s="1"/>
  <c r="BT1500" i="12"/>
  <c r="BT1499" i="12" s="1"/>
  <c r="BT1498" i="12" s="1"/>
  <c r="BT1496" i="12"/>
  <c r="BT1495" i="12" s="1"/>
  <c r="BT1491" i="12" s="1"/>
  <c r="BT1488" i="12"/>
  <c r="BT1487" i="12" s="1"/>
  <c r="BT1485" i="12"/>
  <c r="BT1484" i="12" s="1"/>
  <c r="BT1481" i="12"/>
  <c r="BT1480" i="12" s="1"/>
  <c r="BT1478" i="12"/>
  <c r="BT1477" i="12" s="1"/>
  <c r="BT1475" i="12"/>
  <c r="BT1474" i="12" s="1"/>
  <c r="BT1469" i="12"/>
  <c r="BT1468" i="12" s="1"/>
  <c r="BT1467" i="12" s="1"/>
  <c r="BT1466" i="12" s="1"/>
  <c r="BT1464" i="12"/>
  <c r="BT1463" i="12" s="1"/>
  <c r="BT1461" i="12"/>
  <c r="BT1460" i="12" s="1"/>
  <c r="BT1456" i="12"/>
  <c r="BT1455" i="12" s="1"/>
  <c r="BT1454" i="12" s="1"/>
  <c r="BT1453" i="12" s="1"/>
  <c r="BT1449" i="12"/>
  <c r="BT1448" i="12" s="1"/>
  <c r="BT1447" i="12" s="1"/>
  <c r="BT1446" i="12" s="1"/>
  <c r="BT1444" i="12"/>
  <c r="BT1443" i="12" s="1"/>
  <c r="BT1442" i="12" s="1"/>
  <c r="BT1441" i="12" s="1"/>
  <c r="BT1439" i="12"/>
  <c r="BT1438" i="12" s="1"/>
  <c r="BT1437" i="12" s="1"/>
  <c r="BT1434" i="12"/>
  <c r="BT1433" i="12" s="1"/>
  <c r="BT1432" i="12" s="1"/>
  <c r="BT1429" i="12"/>
  <c r="BT1428" i="12" s="1"/>
  <c r="BT1427" i="12" s="1"/>
  <c r="BT1422" i="12"/>
  <c r="BT1419" i="12"/>
  <c r="BT1413" i="12"/>
  <c r="BT1411" i="12"/>
  <c r="BT1408" i="12"/>
  <c r="BT1407" i="12" s="1"/>
  <c r="BT1404" i="12"/>
  <c r="BT1403" i="12" s="1"/>
  <c r="BT1402" i="12" s="1"/>
  <c r="BT1399" i="12"/>
  <c r="BT1398" i="12" s="1"/>
  <c r="BT1397" i="12" s="1"/>
  <c r="BT1396" i="12" s="1"/>
  <c r="BT1393" i="12"/>
  <c r="BT1392" i="12" s="1"/>
  <c r="BT1391" i="12" s="1"/>
  <c r="BT1390" i="12" s="1"/>
  <c r="BT1388" i="12"/>
  <c r="BT1386" i="12"/>
  <c r="BT1380" i="12"/>
  <c r="BT1379" i="12" s="1"/>
  <c r="BT1378" i="12" s="1"/>
  <c r="BT1375" i="12"/>
  <c r="BT1374" i="12" s="1"/>
  <c r="BT1373" i="12" s="1"/>
  <c r="BT1371" i="12"/>
  <c r="BT1369" i="12"/>
  <c r="BT1365" i="12"/>
  <c r="BT1363" i="12"/>
  <c r="BT1359" i="12"/>
  <c r="BT1358" i="12" s="1"/>
  <c r="BT1357" i="12" s="1"/>
  <c r="BT1355" i="12"/>
  <c r="BT1354" i="12" s="1"/>
  <c r="BT1353" i="12" s="1"/>
  <c r="BT1351" i="12"/>
  <c r="BT1350" i="12" s="1"/>
  <c r="BT1349" i="12" s="1"/>
  <c r="BT1347" i="12"/>
  <c r="BT1346" i="12" s="1"/>
  <c r="BT1345" i="12" s="1"/>
  <c r="BT1343" i="12"/>
  <c r="BT1342" i="12" s="1"/>
  <c r="BT1341" i="12" s="1"/>
  <c r="BT1339" i="12"/>
  <c r="BT1338" i="12" s="1"/>
  <c r="BT1337" i="12" s="1"/>
  <c r="BT1335" i="12"/>
  <c r="BT1334" i="12" s="1"/>
  <c r="BT1333" i="12" s="1"/>
  <c r="BT1331" i="12"/>
  <c r="BT1330" i="12" s="1"/>
  <c r="BT1329" i="12" s="1"/>
  <c r="BT1327" i="12"/>
  <c r="BT1326" i="12" s="1"/>
  <c r="BT1325" i="12" s="1"/>
  <c r="BT1323" i="12"/>
  <c r="BT1322" i="12" s="1"/>
  <c r="BT1321" i="12" s="1"/>
  <c r="BT1319" i="12"/>
  <c r="BT1318" i="12" s="1"/>
  <c r="BT1317" i="12" s="1"/>
  <c r="BT1315" i="12"/>
  <c r="BT1314" i="12" s="1"/>
  <c r="BT1313" i="12" s="1"/>
  <c r="BT1310" i="12"/>
  <c r="BT1309" i="12" s="1"/>
  <c r="BT1308" i="12" s="1"/>
  <c r="BT1306" i="12"/>
  <c r="BT1305" i="12" s="1"/>
  <c r="BT1304" i="12" s="1"/>
  <c r="BT1302" i="12"/>
  <c r="BT1300" i="12"/>
  <c r="BT1296" i="12"/>
  <c r="BT1294" i="12"/>
  <c r="BT1290" i="12"/>
  <c r="BT1289" i="12" s="1"/>
  <c r="BT1288" i="12" s="1"/>
  <c r="BT1286" i="12"/>
  <c r="BT1284" i="12"/>
  <c r="BT1280" i="12"/>
  <c r="BT1279" i="12" s="1"/>
  <c r="BT1278" i="12" s="1"/>
  <c r="BT1276" i="12"/>
  <c r="BT1275" i="12" s="1"/>
  <c r="BT1274" i="12" s="1"/>
  <c r="BT1272" i="12"/>
  <c r="BT1270" i="12"/>
  <c r="BT1266" i="12"/>
  <c r="BT1264" i="12"/>
  <c r="BT1260" i="12"/>
  <c r="BT1259" i="12" s="1"/>
  <c r="BT1258" i="12" s="1"/>
  <c r="BT1256" i="12"/>
  <c r="BT1255" i="12" s="1"/>
  <c r="BT1254" i="12" s="1"/>
  <c r="BT1252" i="12"/>
  <c r="BT1251" i="12" s="1"/>
  <c r="BT1250" i="12" s="1"/>
  <c r="BT1248" i="12"/>
  <c r="BT1247" i="12" s="1"/>
  <c r="BT1246" i="12" s="1"/>
  <c r="BT1244" i="12"/>
  <c r="BT1243" i="12" s="1"/>
  <c r="BT1242" i="12" s="1"/>
  <c r="BT1240" i="12"/>
  <c r="BT1239" i="12" s="1"/>
  <c r="BT1238" i="12" s="1"/>
  <c r="BT1236" i="12"/>
  <c r="BT1235" i="12" s="1"/>
  <c r="BT1234" i="12" s="1"/>
  <c r="BT1232" i="12"/>
  <c r="BT1231" i="12" s="1"/>
  <c r="BT1230" i="12" s="1"/>
  <c r="BT1228" i="12"/>
  <c r="BT1227" i="12" s="1"/>
  <c r="BT1225" i="12"/>
  <c r="BT1224" i="12" s="1"/>
  <c r="BT1221" i="12"/>
  <c r="BT1220" i="12" s="1"/>
  <c r="BT1214" i="12"/>
  <c r="BT1213" i="12" s="1"/>
  <c r="BT1212" i="12" s="1"/>
  <c r="BT1210" i="12"/>
  <c r="BT1209" i="12" s="1"/>
  <c r="BT1208" i="12" s="1"/>
  <c r="BT1206" i="12"/>
  <c r="BT1205" i="12" s="1"/>
  <c r="BT1204" i="12" s="1"/>
  <c r="BT1200" i="12"/>
  <c r="BT1199" i="12" s="1"/>
  <c r="BT1198" i="12" s="1"/>
  <c r="BT1196" i="12"/>
  <c r="BT1195" i="12" s="1"/>
  <c r="BT1194" i="12" s="1"/>
  <c r="BT1191" i="12"/>
  <c r="BT1190" i="12" s="1"/>
  <c r="BT1189" i="12" s="1"/>
  <c r="BT1187" i="12"/>
  <c r="BT1186" i="12" s="1"/>
  <c r="BT1185" i="12" s="1"/>
  <c r="BT1183" i="12"/>
  <c r="BT1182" i="12" s="1"/>
  <c r="BT1181" i="12" s="1"/>
  <c r="BT1179" i="12"/>
  <c r="BT1178" i="12" s="1"/>
  <c r="BT1177" i="12" s="1"/>
  <c r="BT1175" i="12"/>
  <c r="BT1174" i="12" s="1"/>
  <c r="BT1173" i="12" s="1"/>
  <c r="BT1171" i="12"/>
  <c r="BT1170" i="12" s="1"/>
  <c r="BT1169" i="12" s="1"/>
  <c r="BT1167" i="12"/>
  <c r="BT1166" i="12" s="1"/>
  <c r="BT1164" i="12"/>
  <c r="BT1163" i="12" s="1"/>
  <c r="BT1160" i="12"/>
  <c r="BT1159" i="12" s="1"/>
  <c r="BT1158" i="12" s="1"/>
  <c r="BT1156" i="12"/>
  <c r="BT1155" i="12" s="1"/>
  <c r="BT1154" i="12" s="1"/>
  <c r="BT1152" i="12"/>
  <c r="BT1151" i="12" s="1"/>
  <c r="BT1150" i="12" s="1"/>
  <c r="BT1148" i="12"/>
  <c r="BT1147" i="12" s="1"/>
  <c r="BT1146" i="12" s="1"/>
  <c r="BT1144" i="12"/>
  <c r="BT1143" i="12" s="1"/>
  <c r="BT1142" i="12" s="1"/>
  <c r="BT1140" i="12"/>
  <c r="BT1138" i="12"/>
  <c r="BT1134" i="12"/>
  <c r="BT1133" i="12" s="1"/>
  <c r="BT1132" i="12" s="1"/>
  <c r="BT1130" i="12"/>
  <c r="BT1129" i="12" s="1"/>
  <c r="BT1128" i="12" s="1"/>
  <c r="BT1123" i="12"/>
  <c r="BT1122" i="12" s="1"/>
  <c r="BT1119" i="12"/>
  <c r="BT1118" i="12" s="1"/>
  <c r="BT1116" i="12"/>
  <c r="BT1115" i="12" s="1"/>
  <c r="BT1113" i="12"/>
  <c r="BT1112" i="12" s="1"/>
  <c r="BT1108" i="12"/>
  <c r="BT1107" i="12" s="1"/>
  <c r="BT1106" i="12" s="1"/>
  <c r="BT1104" i="12"/>
  <c r="BT1103" i="12" s="1"/>
  <c r="BT1102" i="12" s="1"/>
  <c r="BT1100" i="12"/>
  <c r="BT1099" i="12" s="1"/>
  <c r="BT1098" i="12" s="1"/>
  <c r="BT1096" i="12"/>
  <c r="BT1095" i="12" s="1"/>
  <c r="BT1093" i="12"/>
  <c r="BT1092" i="12" s="1"/>
  <c r="BT1087" i="12"/>
  <c r="BT1086" i="12" s="1"/>
  <c r="BT1084" i="12"/>
  <c r="BT1083" i="12" s="1"/>
  <c r="BT1079" i="12"/>
  <c r="BT1077" i="12"/>
  <c r="BT1075" i="12"/>
  <c r="BT1070" i="12"/>
  <c r="BT1069" i="12" s="1"/>
  <c r="BT1067" i="12"/>
  <c r="BT1066" i="12" s="1"/>
  <c r="BT1064" i="12"/>
  <c r="BT1063" i="12" s="1"/>
  <c r="BT1060" i="12"/>
  <c r="BT1058" i="12"/>
  <c r="BT1054" i="12"/>
  <c r="BT1053" i="12" s="1"/>
  <c r="BT1052" i="12" s="1"/>
  <c r="BT1049" i="12"/>
  <c r="BT1047" i="12"/>
  <c r="BT1043" i="12"/>
  <c r="BT1041" i="12"/>
  <c r="BT1037" i="12"/>
  <c r="BT1036" i="12" s="1"/>
  <c r="BT1033" i="12"/>
  <c r="BT1031" i="12"/>
  <c r="BT1028" i="12"/>
  <c r="BT1027" i="12" s="1"/>
  <c r="BT1025" i="12"/>
  <c r="BT1024" i="12" s="1"/>
  <c r="BT1018" i="12"/>
  <c r="BT1017" i="12" s="1"/>
  <c r="BT1015" i="12"/>
  <c r="BT1014" i="12" s="1"/>
  <c r="BT1011" i="12"/>
  <c r="BT1009" i="12"/>
  <c r="BT1005" i="12"/>
  <c r="BT1004" i="12" s="1"/>
  <c r="BT1003" i="12" s="1"/>
  <c r="BT1001" i="12"/>
  <c r="BT1000" i="12" s="1"/>
  <c r="BT999" i="12" s="1"/>
  <c r="BT997" i="12"/>
  <c r="BT996" i="12" s="1"/>
  <c r="BT994" i="12"/>
  <c r="BT992" i="12"/>
  <c r="BT989" i="12"/>
  <c r="BT988" i="12" s="1"/>
  <c r="BT986" i="12"/>
  <c r="BT985" i="12" s="1"/>
  <c r="BT980" i="12"/>
  <c r="BT978" i="12"/>
  <c r="BT974" i="12"/>
  <c r="BT972" i="12"/>
  <c r="BT968" i="12"/>
  <c r="BT966" i="12"/>
  <c r="BT962" i="12"/>
  <c r="BT961" i="12" s="1"/>
  <c r="BT959" i="12"/>
  <c r="BT958" i="12" s="1"/>
  <c r="BT955" i="12"/>
  <c r="BT952" i="12"/>
  <c r="BT949" i="12"/>
  <c r="BT946" i="12"/>
  <c r="BT945" i="12" s="1"/>
  <c r="BT941" i="12"/>
  <c r="BT939" i="12"/>
  <c r="BT935" i="12"/>
  <c r="BT934" i="12" s="1"/>
  <c r="BT933" i="12" s="1"/>
  <c r="BT931" i="12"/>
  <c r="BT929" i="12"/>
  <c r="BT925" i="12"/>
  <c r="BT924" i="12" s="1"/>
  <c r="BT923" i="12" s="1"/>
  <c r="BT921" i="12"/>
  <c r="BT920" i="12" s="1"/>
  <c r="BT919" i="12" s="1"/>
  <c r="BT917" i="12"/>
  <c r="BT915" i="12"/>
  <c r="BT911" i="12"/>
  <c r="BT910" i="12" s="1"/>
  <c r="BT909" i="12" s="1"/>
  <c r="BT907" i="12"/>
  <c r="BT905" i="12"/>
  <c r="BT899" i="12"/>
  <c r="BT898" i="12" s="1"/>
  <c r="BT897" i="12" s="1"/>
  <c r="BT893" i="12"/>
  <c r="BT890" i="12"/>
  <c r="BT887" i="12"/>
  <c r="BT886" i="12" s="1"/>
  <c r="BT884" i="12"/>
  <c r="BT883" i="12" s="1"/>
  <c r="BT881" i="12"/>
  <c r="BT880" i="12" s="1"/>
  <c r="BT876" i="12"/>
  <c r="BT874" i="12"/>
  <c r="BT870" i="12"/>
  <c r="BT868" i="12"/>
  <c r="BT864" i="12"/>
  <c r="BT862" i="12"/>
  <c r="BT855" i="12"/>
  <c r="BT854" i="12" s="1"/>
  <c r="BT853" i="12" s="1"/>
  <c r="BT852" i="12" s="1"/>
  <c r="BT850" i="12"/>
  <c r="BT849" i="12" s="1"/>
  <c r="BT847" i="12"/>
  <c r="BT846" i="12" s="1"/>
  <c r="BT842" i="12"/>
  <c r="BT841" i="12" s="1"/>
  <c r="BT839" i="12"/>
  <c r="BT838" i="12" s="1"/>
  <c r="BT835" i="12"/>
  <c r="BT834" i="12" s="1"/>
  <c r="BT833" i="12" s="1"/>
  <c r="BT831" i="12"/>
  <c r="BT830" i="12" s="1"/>
  <c r="BT829" i="12" s="1"/>
  <c r="BT827" i="12"/>
  <c r="BT825" i="12"/>
  <c r="BT820" i="12"/>
  <c r="BT819" i="12" s="1"/>
  <c r="BT817" i="12"/>
  <c r="BT816" i="12" s="1"/>
  <c r="BT814" i="12"/>
  <c r="BT813" i="12" s="1"/>
  <c r="BT811" i="12"/>
  <c r="BT810" i="12" s="1"/>
  <c r="BT808" i="12"/>
  <c r="BT807" i="12" s="1"/>
  <c r="BT802" i="12"/>
  <c r="BT801" i="12" s="1"/>
  <c r="BT799" i="12"/>
  <c r="BT798" i="12" s="1"/>
  <c r="BT794" i="12"/>
  <c r="BT793" i="12" s="1"/>
  <c r="BT792" i="12" s="1"/>
  <c r="BT791" i="12" s="1"/>
  <c r="BT789" i="12"/>
  <c r="BT788" i="12" s="1"/>
  <c r="BT786" i="12"/>
  <c r="BT785" i="12" s="1"/>
  <c r="BT780" i="12"/>
  <c r="BT779" i="12" s="1"/>
  <c r="BT778" i="12" s="1"/>
  <c r="BT773" i="12"/>
  <c r="BT769" i="12"/>
  <c r="BT763" i="12"/>
  <c r="BT762" i="12" s="1"/>
  <c r="BT761" i="12" s="1"/>
  <c r="BT759" i="12"/>
  <c r="BT758" i="12" s="1"/>
  <c r="BT757" i="12" s="1"/>
  <c r="BT755" i="12"/>
  <c r="BT754" i="12" s="1"/>
  <c r="BT752" i="12"/>
  <c r="BT751" i="12" s="1"/>
  <c r="BT747" i="12"/>
  <c r="BT745" i="12"/>
  <c r="BT742" i="12"/>
  <c r="BT741" i="12" s="1"/>
  <c r="BT738" i="12"/>
  <c r="BT737" i="12" s="1"/>
  <c r="BT736" i="12" s="1"/>
  <c r="BT734" i="12"/>
  <c r="BT733" i="12" s="1"/>
  <c r="BT732" i="12" s="1"/>
  <c r="BT730" i="12"/>
  <c r="BT729" i="12" s="1"/>
  <c r="BT728" i="12" s="1"/>
  <c r="BT726" i="12"/>
  <c r="BT725" i="12" s="1"/>
  <c r="BT723" i="12"/>
  <c r="BT722" i="12" s="1"/>
  <c r="BT719" i="12"/>
  <c r="BT718" i="12" s="1"/>
  <c r="BT716" i="12"/>
  <c r="BT715" i="12" s="1"/>
  <c r="BT712" i="12"/>
  <c r="BT711" i="12" s="1"/>
  <c r="BT710" i="12" s="1"/>
  <c r="BT705" i="12"/>
  <c r="BT704" i="12" s="1"/>
  <c r="BT703" i="12" s="1"/>
  <c r="BT701" i="12"/>
  <c r="BT700" i="12" s="1"/>
  <c r="BT699" i="12" s="1"/>
  <c r="BT697" i="12"/>
  <c r="BT696" i="12" s="1"/>
  <c r="BT695" i="12" s="1"/>
  <c r="BT693" i="12"/>
  <c r="BT692" i="12" s="1"/>
  <c r="BT691" i="12" s="1"/>
  <c r="BT688" i="12"/>
  <c r="BT686" i="12"/>
  <c r="BT683" i="12"/>
  <c r="BT682" i="12" s="1"/>
  <c r="BT679" i="12"/>
  <c r="BT677" i="12"/>
  <c r="BT673" i="12"/>
  <c r="BT671" i="12"/>
  <c r="BT667" i="12"/>
  <c r="BT665" i="12"/>
  <c r="BT661" i="12"/>
  <c r="BT660" i="12" s="1"/>
  <c r="BT659" i="12" s="1"/>
  <c r="BT656" i="12"/>
  <c r="BT655" i="12" s="1"/>
  <c r="BT654" i="12" s="1"/>
  <c r="BT653" i="12" s="1"/>
  <c r="BT650" i="12"/>
  <c r="BT648" i="12"/>
  <c r="BT644" i="12"/>
  <c r="BT642" i="12"/>
  <c r="BT637" i="12"/>
  <c r="BT635" i="12"/>
  <c r="BT627" i="12"/>
  <c r="BT625" i="12"/>
  <c r="BT620" i="12"/>
  <c r="BT618" i="12"/>
  <c r="BT614" i="12"/>
  <c r="BT613" i="12" s="1"/>
  <c r="BT612" i="12" s="1"/>
  <c r="BT610" i="12"/>
  <c r="BT609" i="12" s="1"/>
  <c r="BT608" i="12" s="1"/>
  <c r="BT606" i="12"/>
  <c r="BT605" i="12" s="1"/>
  <c r="BT604" i="12" s="1"/>
  <c r="BT602" i="12"/>
  <c r="BT601" i="12" s="1"/>
  <c r="BT600" i="12" s="1"/>
  <c r="BT598" i="12"/>
  <c r="BT596" i="12"/>
  <c r="BT592" i="12"/>
  <c r="BT590" i="12"/>
  <c r="BT585" i="12"/>
  <c r="BT584" i="12" s="1"/>
  <c r="BT583" i="12" s="1"/>
  <c r="BT581" i="12"/>
  <c r="BT579" i="12"/>
  <c r="BT574" i="12"/>
  <c r="BT572" i="12"/>
  <c r="BT568" i="12"/>
  <c r="BT566" i="12"/>
  <c r="BT561" i="12"/>
  <c r="BT560" i="12" s="1"/>
  <c r="BT559" i="12" s="1"/>
  <c r="BT557" i="12"/>
  <c r="BT556" i="12" s="1"/>
  <c r="BT555" i="12" s="1"/>
  <c r="BT553" i="12"/>
  <c r="BT552" i="12" s="1"/>
  <c r="BT551" i="12" s="1"/>
  <c r="BT549" i="12"/>
  <c r="BT548" i="12" s="1"/>
  <c r="BT547" i="12" s="1"/>
  <c r="BT545" i="12"/>
  <c r="BT543" i="12"/>
  <c r="BT539" i="12"/>
  <c r="BT538" i="12" s="1"/>
  <c r="BT537" i="12" s="1"/>
  <c r="BT535" i="12"/>
  <c r="BT534" i="12" s="1"/>
  <c r="BT533" i="12" s="1"/>
  <c r="BT530" i="12"/>
  <c r="BT529" i="12" s="1"/>
  <c r="BT528" i="12" s="1"/>
  <c r="BT526" i="12"/>
  <c r="BT525" i="12" s="1"/>
  <c r="BT524" i="12" s="1"/>
  <c r="BT519" i="12"/>
  <c r="BT518" i="12" s="1"/>
  <c r="BT517" i="12" s="1"/>
  <c r="BT515" i="12"/>
  <c r="BT514" i="12" s="1"/>
  <c r="BT513" i="12" s="1"/>
  <c r="BT509" i="12"/>
  <c r="BT507" i="12"/>
  <c r="BT502" i="12"/>
  <c r="BT501" i="12" s="1"/>
  <c r="BT500" i="12" s="1"/>
  <c r="BT498" i="12"/>
  <c r="BT497" i="12" s="1"/>
  <c r="BT495" i="12"/>
  <c r="BT494" i="12" s="1"/>
  <c r="BT492" i="12"/>
  <c r="BT491" i="12" s="1"/>
  <c r="BT488" i="12"/>
  <c r="BT487" i="12" s="1"/>
  <c r="BT486" i="12" s="1"/>
  <c r="BT484" i="12"/>
  <c r="BT483" i="12" s="1"/>
  <c r="BT482" i="12" s="1"/>
  <c r="BT480" i="12"/>
  <c r="BT479" i="12" s="1"/>
  <c r="BT478" i="12" s="1"/>
  <c r="BT473" i="12"/>
  <c r="BT472" i="12" s="1"/>
  <c r="BT471" i="12" s="1"/>
  <c r="BT469" i="12"/>
  <c r="BT468" i="12" s="1"/>
  <c r="BT467" i="12" s="1"/>
  <c r="BT465" i="12"/>
  <c r="BT464" i="12" s="1"/>
  <c r="BT463" i="12" s="1"/>
  <c r="BT459" i="12"/>
  <c r="BT458" i="12" s="1"/>
  <c r="BT457" i="12" s="1"/>
  <c r="BT454" i="12"/>
  <c r="BT453" i="12" s="1"/>
  <c r="BT452" i="12" s="1"/>
  <c r="BT450" i="12"/>
  <c r="BT449" i="12" s="1"/>
  <c r="BT448" i="12" s="1"/>
  <c r="BT446" i="12"/>
  <c r="BT445" i="12" s="1"/>
  <c r="BT443" i="12"/>
  <c r="BT442" i="12" s="1"/>
  <c r="BT439" i="12"/>
  <c r="BT438" i="12" s="1"/>
  <c r="BT437" i="12" s="1"/>
  <c r="BT435" i="12"/>
  <c r="BT434" i="12" s="1"/>
  <c r="BT433" i="12" s="1"/>
  <c r="BT431" i="12"/>
  <c r="BT430" i="12" s="1"/>
  <c r="BT429" i="12" s="1"/>
  <c r="BT427" i="12"/>
  <c r="BT426" i="12" s="1"/>
  <c r="BT425" i="12" s="1"/>
  <c r="BT421" i="12"/>
  <c r="BT420" i="12" s="1"/>
  <c r="BT419" i="12" s="1"/>
  <c r="BT418" i="12" s="1"/>
  <c r="BT416" i="12"/>
  <c r="BT415" i="12" s="1"/>
  <c r="BT414" i="12" s="1"/>
  <c r="BT412" i="12"/>
  <c r="BT411" i="12" s="1"/>
  <c r="BT410" i="12" s="1"/>
  <c r="BT407" i="12"/>
  <c r="BT406" i="12" s="1"/>
  <c r="BT405" i="12" s="1"/>
  <c r="BT402" i="12"/>
  <c r="BT400" i="12"/>
  <c r="BT395" i="12"/>
  <c r="BT393" i="12"/>
  <c r="BT388" i="12"/>
  <c r="BT386" i="12"/>
  <c r="BT382" i="12"/>
  <c r="BT381" i="12" s="1"/>
  <c r="BT380" i="12" s="1"/>
  <c r="BT376" i="12"/>
  <c r="BT375" i="12" s="1"/>
  <c r="BT374" i="12" s="1"/>
  <c r="BT372" i="12"/>
  <c r="BT370" i="12"/>
  <c r="BT366" i="12"/>
  <c r="BT365" i="12" s="1"/>
  <c r="BT364" i="12" s="1"/>
  <c r="BT362" i="12"/>
  <c r="BT360" i="12"/>
  <c r="BT356" i="12"/>
  <c r="BT355" i="12" s="1"/>
  <c r="BT354" i="12" s="1"/>
  <c r="BT352" i="12"/>
  <c r="BT351" i="12" s="1"/>
  <c r="BT350" i="12" s="1"/>
  <c r="BT348" i="12"/>
  <c r="BT346" i="12"/>
  <c r="BT341" i="12"/>
  <c r="BT339" i="12"/>
  <c r="BT335" i="12"/>
  <c r="BT333" i="12"/>
  <c r="BT329" i="12"/>
  <c r="BT328" i="12" s="1"/>
  <c r="BT327" i="12" s="1"/>
  <c r="BT325" i="12"/>
  <c r="BT324" i="12" s="1"/>
  <c r="BT323" i="12" s="1"/>
  <c r="BT321" i="12"/>
  <c r="BT319" i="12"/>
  <c r="BT315" i="12"/>
  <c r="BT313" i="12"/>
  <c r="BT307" i="12"/>
  <c r="BT306" i="12" s="1"/>
  <c r="BT305" i="12" s="1"/>
  <c r="BT303" i="12"/>
  <c r="BT302" i="12" s="1"/>
  <c r="BT301" i="12" s="1"/>
  <c r="BT299" i="12"/>
  <c r="BT298" i="12" s="1"/>
  <c r="BT296" i="12"/>
  <c r="BT295" i="12" s="1"/>
  <c r="BT292" i="12"/>
  <c r="BT290" i="12"/>
  <c r="BT286" i="12"/>
  <c r="BT284" i="12"/>
  <c r="BT280" i="12"/>
  <c r="BT278" i="12"/>
  <c r="BT271" i="12"/>
  <c r="BT270" i="12" s="1"/>
  <c r="BT269" i="12" s="1"/>
  <c r="BT267" i="12"/>
  <c r="BT266" i="12" s="1"/>
  <c r="BT265" i="12" s="1"/>
  <c r="BT262" i="12"/>
  <c r="BT261" i="12" s="1"/>
  <c r="BT260" i="12" s="1"/>
  <c r="BT258" i="12"/>
  <c r="BT257" i="12" s="1"/>
  <c r="BT256" i="12" s="1"/>
  <c r="BT254" i="12"/>
  <c r="BT253" i="12" s="1"/>
  <c r="BT252" i="12" s="1"/>
  <c r="BT250" i="12"/>
  <c r="BT249" i="12" s="1"/>
  <c r="BT248" i="12" s="1"/>
  <c r="BT246" i="12"/>
  <c r="BT245" i="12" s="1"/>
  <c r="BT244" i="12" s="1"/>
  <c r="BT242" i="12"/>
  <c r="BT241" i="12" s="1"/>
  <c r="BT240" i="12" s="1"/>
  <c r="BT238" i="12"/>
  <c r="BT237" i="12" s="1"/>
  <c r="BT236" i="12" s="1"/>
  <c r="BT234" i="12"/>
  <c r="BT233" i="12" s="1"/>
  <c r="BT232" i="12" s="1"/>
  <c r="BT230" i="12"/>
  <c r="BT229" i="12" s="1"/>
  <c r="BT228" i="12" s="1"/>
  <c r="BT226" i="12"/>
  <c r="BT225" i="12" s="1"/>
  <c r="BT224" i="12" s="1"/>
  <c r="BT222" i="12"/>
  <c r="BT221" i="12" s="1"/>
  <c r="BT220" i="12" s="1"/>
  <c r="BT218" i="12"/>
  <c r="BT217" i="12" s="1"/>
  <c r="BT216" i="12" s="1"/>
  <c r="BT214" i="12"/>
  <c r="BT213" i="12" s="1"/>
  <c r="BT212" i="12" s="1"/>
  <c r="BT210" i="12"/>
  <c r="BT209" i="12" s="1"/>
  <c r="BT208" i="12" s="1"/>
  <c r="BT206" i="12"/>
  <c r="BT205" i="12" s="1"/>
  <c r="BT204" i="12" s="1"/>
  <c r="BT202" i="12"/>
  <c r="BT201" i="12" s="1"/>
  <c r="BT200" i="12" s="1"/>
  <c r="BT197" i="12"/>
  <c r="BT196" i="12" s="1"/>
  <c r="BT194" i="12"/>
  <c r="BT193" i="12" s="1"/>
  <c r="BT190" i="12"/>
  <c r="BT189" i="12" s="1"/>
  <c r="BT188" i="12" s="1"/>
  <c r="BT184" i="12"/>
  <c r="BT183" i="12" s="1"/>
  <c r="BT182" i="12" s="1"/>
  <c r="BT180" i="12"/>
  <c r="BT179" i="12" s="1"/>
  <c r="BT178" i="12" s="1"/>
  <c r="BT175" i="12"/>
  <c r="BT174" i="12" s="1"/>
  <c r="BT172" i="12"/>
  <c r="BT171" i="12" s="1"/>
  <c r="BT168" i="12"/>
  <c r="BT167" i="12" s="1"/>
  <c r="BT165" i="12"/>
  <c r="BT164" i="12" s="1"/>
  <c r="BT162" i="12"/>
  <c r="BT161" i="12" s="1"/>
  <c r="BT157" i="12"/>
  <c r="BT156" i="12" s="1"/>
  <c r="BT155" i="12" s="1"/>
  <c r="BT153" i="12"/>
  <c r="BT152" i="12" s="1"/>
  <c r="BT151" i="12" s="1"/>
  <c r="BT148" i="12"/>
  <c r="BT147" i="12" s="1"/>
  <c r="BT146" i="12" s="1"/>
  <c r="BT144" i="12"/>
  <c r="BT143" i="12" s="1"/>
  <c r="BT142" i="12" s="1"/>
  <c r="BT140" i="12"/>
  <c r="BT139" i="12" s="1"/>
  <c r="BT137" i="12"/>
  <c r="BT136" i="12" s="1"/>
  <c r="BT133" i="12"/>
  <c r="BT132" i="12" s="1"/>
  <c r="BT130" i="12"/>
  <c r="BT129" i="12" s="1"/>
  <c r="BT127" i="12"/>
  <c r="BT126" i="12" s="1"/>
  <c r="BT120" i="12"/>
  <c r="BT118" i="12"/>
  <c r="BT113" i="12"/>
  <c r="BT112" i="12" s="1"/>
  <c r="BT111" i="12" s="1"/>
  <c r="BT110" i="12" s="1"/>
  <c r="BT108" i="12"/>
  <c r="BT107" i="12" s="1"/>
  <c r="BT106" i="12" s="1"/>
  <c r="BT105" i="12" s="1"/>
  <c r="BT101" i="12"/>
  <c r="BT100" i="12" s="1"/>
  <c r="BT99" i="12" s="1"/>
  <c r="BT97" i="12"/>
  <c r="BT94" i="12"/>
  <c r="BT91" i="12"/>
  <c r="BT87" i="12"/>
  <c r="BT86" i="12" s="1"/>
  <c r="BT83" i="12"/>
  <c r="BT81" i="12"/>
  <c r="BT78" i="12"/>
  <c r="BT77" i="12" s="1"/>
  <c r="BT72" i="12"/>
  <c r="BT71" i="12" s="1"/>
  <c r="BT70" i="12" s="1"/>
  <c r="BT68" i="12"/>
  <c r="BT67" i="12" s="1"/>
  <c r="BT65" i="12"/>
  <c r="BT64" i="12" s="1"/>
  <c r="BT60" i="12"/>
  <c r="BT59" i="12" s="1"/>
  <c r="BT58" i="12" s="1"/>
  <c r="BT56" i="12"/>
  <c r="BT55" i="12" s="1"/>
  <c r="BT54" i="12" s="1"/>
  <c r="BT52" i="12"/>
  <c r="BT51" i="12" s="1"/>
  <c r="BT50" i="12" s="1"/>
  <c r="BT47" i="12"/>
  <c r="BT46" i="12" s="1"/>
  <c r="BT45" i="12" s="1"/>
  <c r="BT43" i="12"/>
  <c r="BT42" i="12" s="1"/>
  <c r="BT41" i="12" s="1"/>
  <c r="BT39" i="12"/>
  <c r="BT38" i="12" s="1"/>
  <c r="BT35" i="12"/>
  <c r="BT34" i="12" s="1"/>
  <c r="BT31" i="12"/>
  <c r="BT30" i="12" s="1"/>
  <c r="BT29" i="12" s="1"/>
  <c r="BT27" i="12"/>
  <c r="BT26" i="12" s="1"/>
  <c r="BT25" i="12" s="1"/>
  <c r="BT23" i="12"/>
  <c r="BT22" i="12" s="1"/>
  <c r="BT20" i="12"/>
  <c r="BT19" i="12" s="1"/>
  <c r="BS3122" i="12"/>
  <c r="BS3121" i="12" s="1"/>
  <c r="BS3119" i="12"/>
  <c r="BS3118" i="12" s="1"/>
  <c r="BS3116" i="12"/>
  <c r="BS3115" i="12" s="1"/>
  <c r="BS3110" i="12"/>
  <c r="BS3109" i="12" s="1"/>
  <c r="BS3097" i="12"/>
  <c r="BS3096" i="12" s="1"/>
  <c r="BS3092" i="12"/>
  <c r="BS3091" i="12" s="1"/>
  <c r="BS3090" i="12" s="1"/>
  <c r="BS3089" i="12" s="1"/>
  <c r="BS3087" i="12"/>
  <c r="BS3086" i="12" s="1"/>
  <c r="BS3085" i="12" s="1"/>
  <c r="BS3084" i="12" s="1"/>
  <c r="BS3077" i="12"/>
  <c r="BS3076" i="12" s="1"/>
  <c r="BS3074" i="12"/>
  <c r="BS3073" i="12" s="1"/>
  <c r="BS3068" i="12"/>
  <c r="BS3067" i="12" s="1"/>
  <c r="BS3065" i="12"/>
  <c r="BS3064" i="12" s="1"/>
  <c r="BS3062" i="12"/>
  <c r="BS3061" i="12" s="1"/>
  <c r="BS3059" i="12"/>
  <c r="BS3058" i="12" s="1"/>
  <c r="BS3055" i="12"/>
  <c r="BS3054" i="12" s="1"/>
  <c r="BS3053" i="12" s="1"/>
  <c r="BS3048" i="12"/>
  <c r="BS3047" i="12" s="1"/>
  <c r="BS3036" i="12"/>
  <c r="BS3035" i="12" s="1"/>
  <c r="BS3026" i="12"/>
  <c r="BS3025" i="12" s="1"/>
  <c r="BS3013" i="12"/>
  <c r="BS3012" i="12" s="1"/>
  <c r="BS3011" i="12" s="1"/>
  <c r="BS3008" i="12"/>
  <c r="BS3007" i="12" s="1"/>
  <c r="BS3005" i="12"/>
  <c r="BS3004" i="12" s="1"/>
  <c r="BS3002" i="12"/>
  <c r="BS3001" i="12" s="1"/>
  <c r="BS2998" i="12"/>
  <c r="BS2997" i="12" s="1"/>
  <c r="BS2996" i="12" s="1"/>
  <c r="BS2993" i="12"/>
  <c r="BS2992" i="12" s="1"/>
  <c r="BS2991" i="12" s="1"/>
  <c r="BS2990" i="12" s="1"/>
  <c r="BS2987" i="12"/>
  <c r="BS2986" i="12" s="1"/>
  <c r="BS2985" i="12" s="1"/>
  <c r="BS2983" i="12"/>
  <c r="BS2982" i="12" s="1"/>
  <c r="BS2980" i="12"/>
  <c r="BS2979" i="12" s="1"/>
  <c r="BS2976" i="12"/>
  <c r="BS2975" i="12" s="1"/>
  <c r="BS2974" i="12" s="1"/>
  <c r="BS2971" i="12"/>
  <c r="BS2970" i="12" s="1"/>
  <c r="BS2969" i="12" s="1"/>
  <c r="BS2968" i="12" s="1"/>
  <c r="BS2965" i="12"/>
  <c r="BS2964" i="12" s="1"/>
  <c r="BS2962" i="12"/>
  <c r="BS2961" i="12" s="1"/>
  <c r="BS2959" i="12"/>
  <c r="BS2958" i="12" s="1"/>
  <c r="BS2955" i="12"/>
  <c r="BS2954" i="12" s="1"/>
  <c r="BS2953" i="12" s="1"/>
  <c r="BS2950" i="12"/>
  <c r="BS2949" i="12" s="1"/>
  <c r="BS2948" i="12" s="1"/>
  <c r="BS2947" i="12" s="1"/>
  <c r="BS2944" i="12"/>
  <c r="BS2943" i="12" s="1"/>
  <c r="BS2941" i="12"/>
  <c r="BS2940" i="12" s="1"/>
  <c r="BS2937" i="12"/>
  <c r="BS2936" i="12" s="1"/>
  <c r="BS2935" i="12" s="1"/>
  <c r="BS2932" i="12"/>
  <c r="BS2931" i="12" s="1"/>
  <c r="BS2930" i="12" s="1"/>
  <c r="BS2928" i="12"/>
  <c r="BS2927" i="12" s="1"/>
  <c r="BS2926" i="12" s="1"/>
  <c r="BS2922" i="12"/>
  <c r="BS2921" i="12" s="1"/>
  <c r="BS2920" i="12" s="1"/>
  <c r="BS2918" i="12"/>
  <c r="BS2917" i="12" s="1"/>
  <c r="BS2915" i="12"/>
  <c r="BS2914" i="12" s="1"/>
  <c r="BS2911" i="12"/>
  <c r="BS2910" i="12" s="1"/>
  <c r="BS2909" i="12" s="1"/>
  <c r="BS2907" i="12"/>
  <c r="BS2906" i="12" s="1"/>
  <c r="BS2905" i="12" s="1"/>
  <c r="BS2903" i="12"/>
  <c r="BS2902" i="12" s="1"/>
  <c r="BS2901" i="12" s="1"/>
  <c r="BS2899" i="12"/>
  <c r="BS2898" i="12" s="1"/>
  <c r="BS2897" i="12" s="1"/>
  <c r="BS2895" i="12"/>
  <c r="BS2894" i="12" s="1"/>
  <c r="BS2892" i="12"/>
  <c r="BS2891" i="12" s="1"/>
  <c r="BS2889" i="12"/>
  <c r="BS2888" i="12" s="1"/>
  <c r="BS2885" i="12"/>
  <c r="BS2884" i="12" s="1"/>
  <c r="BS2883" i="12" s="1"/>
  <c r="BS2881" i="12"/>
  <c r="BS2880" i="12" s="1"/>
  <c r="BS2879" i="12" s="1"/>
  <c r="BS2877" i="12"/>
  <c r="BS2876" i="12" s="1"/>
  <c r="BS2875" i="12" s="1"/>
  <c r="BS2873" i="12"/>
  <c r="BS2871" i="12"/>
  <c r="BS2867" i="12"/>
  <c r="BS2866" i="12" s="1"/>
  <c r="BS2864" i="12"/>
  <c r="BS2863" i="12" s="1"/>
  <c r="BS2860" i="12"/>
  <c r="BS2859" i="12" s="1"/>
  <c r="BS2858" i="12" s="1"/>
  <c r="BS2856" i="12"/>
  <c r="BS2855" i="12" s="1"/>
  <c r="BS2854" i="12" s="1"/>
  <c r="BS2852" i="12"/>
  <c r="BS2851" i="12" s="1"/>
  <c r="BS2850" i="12" s="1"/>
  <c r="BS2848" i="12"/>
  <c r="BS2847" i="12" s="1"/>
  <c r="BS2845" i="12"/>
  <c r="BS2843" i="12"/>
  <c r="BS2839" i="12"/>
  <c r="BS2838" i="12" s="1"/>
  <c r="BS2836" i="12"/>
  <c r="BS2834" i="12"/>
  <c r="BS2830" i="12"/>
  <c r="BS2829" i="12" s="1"/>
  <c r="BS2828" i="12" s="1"/>
  <c r="BS2826" i="12"/>
  <c r="BS2825" i="12" s="1"/>
  <c r="BS2824" i="12" s="1"/>
  <c r="BS2822" i="12"/>
  <c r="BS2821" i="12" s="1"/>
  <c r="BS2820" i="12" s="1"/>
  <c r="BS2818" i="12"/>
  <c r="BS2817" i="12" s="1"/>
  <c r="BS2816" i="12" s="1"/>
  <c r="BS2814" i="12"/>
  <c r="BS2813" i="12" s="1"/>
  <c r="BS2812" i="12" s="1"/>
  <c r="BS2810" i="12"/>
  <c r="BS2808" i="12"/>
  <c r="BS2804" i="12"/>
  <c r="BS2803" i="12" s="1"/>
  <c r="BS2802" i="12" s="1"/>
  <c r="BS2800" i="12"/>
  <c r="BS2799" i="12" s="1"/>
  <c r="BS2798" i="12" s="1"/>
  <c r="BS2796" i="12"/>
  <c r="BS2795" i="12" s="1"/>
  <c r="BS2793" i="12"/>
  <c r="BS2792" i="12" s="1"/>
  <c r="BS2790" i="12"/>
  <c r="BS2789" i="12" s="1"/>
  <c r="BS2786" i="12"/>
  <c r="BS2785" i="12" s="1"/>
  <c r="BS2783" i="12"/>
  <c r="BS2782" i="12" s="1"/>
  <c r="BS2779" i="12"/>
  <c r="BS2778" i="12" s="1"/>
  <c r="BS2777" i="12" s="1"/>
  <c r="BS2775" i="12"/>
  <c r="BS2774" i="12" s="1"/>
  <c r="BS2773" i="12" s="1"/>
  <c r="BS2771" i="12"/>
  <c r="BS2770" i="12" s="1"/>
  <c r="BS2769" i="12" s="1"/>
  <c r="BS2767" i="12"/>
  <c r="BS2766" i="12" s="1"/>
  <c r="BS2765" i="12" s="1"/>
  <c r="BS2763" i="12"/>
  <c r="BS2762" i="12" s="1"/>
  <c r="BS2761" i="12" s="1"/>
  <c r="BS2759" i="12"/>
  <c r="BS2758" i="12" s="1"/>
  <c r="BS2757" i="12" s="1"/>
  <c r="BS2755" i="12"/>
  <c r="BS2754" i="12" s="1"/>
  <c r="BS2753" i="12" s="1"/>
  <c r="BS2749" i="12"/>
  <c r="BS2748" i="12" s="1"/>
  <c r="BS2746" i="12"/>
  <c r="BS2745" i="12" s="1"/>
  <c r="BS2740" i="12"/>
  <c r="BS2739" i="12" s="1"/>
  <c r="BS2736" i="12"/>
  <c r="BS2735" i="12" s="1"/>
  <c r="BS2733" i="12"/>
  <c r="BS2732" i="12" s="1"/>
  <c r="BS2729" i="12"/>
  <c r="BS2728" i="12" s="1"/>
  <c r="BS2726" i="12"/>
  <c r="BS2725" i="12" s="1"/>
  <c r="BS2721" i="12"/>
  <c r="BS2720" i="12" s="1"/>
  <c r="BS2719" i="12" s="1"/>
  <c r="BS2717" i="12"/>
  <c r="BS2716" i="12" s="1"/>
  <c r="BS2714" i="12"/>
  <c r="BS2713" i="12" s="1"/>
  <c r="BS2711" i="12"/>
  <c r="BS2710" i="12" s="1"/>
  <c r="BS2706" i="12"/>
  <c r="BS2705" i="12" s="1"/>
  <c r="BS2704" i="12" s="1"/>
  <c r="BS2702" i="12"/>
  <c r="BS2701" i="12" s="1"/>
  <c r="BS2700" i="12" s="1"/>
  <c r="BS2698" i="12"/>
  <c r="BS2697" i="12" s="1"/>
  <c r="BS2696" i="12" s="1"/>
  <c r="BS2693" i="12"/>
  <c r="BS2692" i="12" s="1"/>
  <c r="BS2691" i="12" s="1"/>
  <c r="BS2689" i="12"/>
  <c r="BS2688" i="12" s="1"/>
  <c r="BS2686" i="12"/>
  <c r="BS2685" i="12" s="1"/>
  <c r="BS2682" i="12"/>
  <c r="BS2681" i="12" s="1"/>
  <c r="BS2679" i="12"/>
  <c r="BS2678" i="12" s="1"/>
  <c r="BS2676" i="12"/>
  <c r="BS2675" i="12" s="1"/>
  <c r="BS2671" i="12"/>
  <c r="BS2670" i="12" s="1"/>
  <c r="BS2668" i="12"/>
  <c r="BS2667" i="12" s="1"/>
  <c r="BS2665" i="12"/>
  <c r="BS2664" i="12" s="1"/>
  <c r="BS2660" i="12"/>
  <c r="BS2659" i="12" s="1"/>
  <c r="BS2657" i="12"/>
  <c r="BS2656" i="12" s="1"/>
  <c r="BS2650" i="12"/>
  <c r="BS2649" i="12" s="1"/>
  <c r="BS2644" i="12"/>
  <c r="BS2643" i="12" s="1"/>
  <c r="BS2638" i="12"/>
  <c r="BS2637" i="12" s="1"/>
  <c r="BS2636" i="12" s="1"/>
  <c r="BS2634" i="12"/>
  <c r="BS2633" i="12" s="1"/>
  <c r="BS2632" i="12" s="1"/>
  <c r="BS2630" i="12"/>
  <c r="BS2629" i="12" s="1"/>
  <c r="BS2627" i="12"/>
  <c r="BS2626" i="12" s="1"/>
  <c r="BS2623" i="12"/>
  <c r="BS2622" i="12" s="1"/>
  <c r="BS2621" i="12" s="1"/>
  <c r="BS2619" i="12"/>
  <c r="BS2618" i="12" s="1"/>
  <c r="BS2617" i="12" s="1"/>
  <c r="BS2613" i="12"/>
  <c r="BS2612" i="12" s="1"/>
  <c r="BS2611" i="12" s="1"/>
  <c r="BS2609" i="12"/>
  <c r="BS2608" i="12" s="1"/>
  <c r="BS2607" i="12" s="1"/>
  <c r="BS2604" i="12"/>
  <c r="BS2603" i="12" s="1"/>
  <c r="BS2602" i="12" s="1"/>
  <c r="BS2601" i="12" s="1"/>
  <c r="BS2599" i="12"/>
  <c r="BS2598" i="12" s="1"/>
  <c r="BS2597" i="12" s="1"/>
  <c r="BS2596" i="12" s="1"/>
  <c r="BS2594" i="12"/>
  <c r="BS2593" i="12" s="1"/>
  <c r="BS2592" i="12" s="1"/>
  <c r="BS2590" i="12"/>
  <c r="BS2589" i="12" s="1"/>
  <c r="BS2588" i="12" s="1"/>
  <c r="BS2586" i="12"/>
  <c r="BS2585" i="12" s="1"/>
  <c r="BS2583" i="12"/>
  <c r="BS2582" i="12" s="1"/>
  <c r="BS2578" i="12"/>
  <c r="BS2577" i="12" s="1"/>
  <c r="BS2575" i="12"/>
  <c r="BS2574" i="12" s="1"/>
  <c r="BS2571" i="12"/>
  <c r="BS2570" i="12" s="1"/>
  <c r="BS2569" i="12" s="1"/>
  <c r="BS2567" i="12"/>
  <c r="BS2566" i="12" s="1"/>
  <c r="BS2565" i="12" s="1"/>
  <c r="BS2563" i="12"/>
  <c r="BS2562" i="12" s="1"/>
  <c r="BS2561" i="12" s="1"/>
  <c r="BS2559" i="12"/>
  <c r="BS2558" i="12" s="1"/>
  <c r="BS2557" i="12" s="1"/>
  <c r="BS2555" i="12"/>
  <c r="BS2554" i="12" s="1"/>
  <c r="BS2553" i="12" s="1"/>
  <c r="BS2551" i="12"/>
  <c r="BS2550" i="12" s="1"/>
  <c r="BS2549" i="12" s="1"/>
  <c r="BS2547" i="12"/>
  <c r="BS2546" i="12" s="1"/>
  <c r="BS2545" i="12" s="1"/>
  <c r="BS2543" i="12"/>
  <c r="BS2542" i="12" s="1"/>
  <c r="BS2540" i="12"/>
  <c r="BS2539" i="12" s="1"/>
  <c r="BS2536" i="12"/>
  <c r="BS2535" i="12" s="1"/>
  <c r="BS2534" i="12" s="1"/>
  <c r="BS2532" i="12"/>
  <c r="BS2531" i="12" s="1"/>
  <c r="BS2530" i="12" s="1"/>
  <c r="BS2528" i="12"/>
  <c r="BS2527" i="12" s="1"/>
  <c r="BS2526" i="12" s="1"/>
  <c r="BS2524" i="12"/>
  <c r="BS2523" i="12" s="1"/>
  <c r="BS2522" i="12" s="1"/>
  <c r="BS2520" i="12"/>
  <c r="BS2519" i="12" s="1"/>
  <c r="BS2518" i="12" s="1"/>
  <c r="BS2516" i="12"/>
  <c r="BS2515" i="12" s="1"/>
  <c r="BS2514" i="12" s="1"/>
  <c r="BS2512" i="12"/>
  <c r="BS2511" i="12" s="1"/>
  <c r="BS2510" i="12" s="1"/>
  <c r="BS2508" i="12"/>
  <c r="BS2507" i="12" s="1"/>
  <c r="BS2506" i="12" s="1"/>
  <c r="BS2504" i="12"/>
  <c r="BS2503" i="12" s="1"/>
  <c r="BS2502" i="12" s="1"/>
  <c r="BS2500" i="12"/>
  <c r="BS2499" i="12" s="1"/>
  <c r="BS2498" i="12" s="1"/>
  <c r="BS2496" i="12"/>
  <c r="BS2495" i="12" s="1"/>
  <c r="BS2494" i="12" s="1"/>
  <c r="BS2492" i="12"/>
  <c r="BS2491" i="12" s="1"/>
  <c r="BS2490" i="12" s="1"/>
  <c r="BS2488" i="12"/>
  <c r="BS2487" i="12" s="1"/>
  <c r="BS2486" i="12" s="1"/>
  <c r="BS2481" i="12"/>
  <c r="BS2480" i="12" s="1"/>
  <c r="BS2479" i="12" s="1"/>
  <c r="BS2477" i="12"/>
  <c r="BS2476" i="12" s="1"/>
  <c r="BS2475" i="12" s="1"/>
  <c r="BS2471" i="12"/>
  <c r="BS2470" i="12" s="1"/>
  <c r="BS2469" i="12" s="1"/>
  <c r="BS2467" i="12"/>
  <c r="BS2466" i="12" s="1"/>
  <c r="BS2465" i="12" s="1"/>
  <c r="BS2463" i="12"/>
  <c r="BS2462" i="12" s="1"/>
  <c r="BS2461" i="12" s="1"/>
  <c r="BS2459" i="12"/>
  <c r="BS2458" i="12" s="1"/>
  <c r="BS2456" i="12"/>
  <c r="BS2455" i="12" s="1"/>
  <c r="BS2449" i="12"/>
  <c r="BS2448" i="12" s="1"/>
  <c r="BS2447" i="12" s="1"/>
  <c r="BS2445" i="12"/>
  <c r="BS2444" i="12" s="1"/>
  <c r="BS2443" i="12" s="1"/>
  <c r="BS2439" i="12"/>
  <c r="BS2438" i="12" s="1"/>
  <c r="BS2437" i="12" s="1"/>
  <c r="BS2435" i="12"/>
  <c r="BS2434" i="12" s="1"/>
  <c r="BS2430" i="12"/>
  <c r="BS2429" i="12" s="1"/>
  <c r="BS2427" i="12"/>
  <c r="BS2426" i="12" s="1"/>
  <c r="BS2423" i="12"/>
  <c r="BS2422" i="12" s="1"/>
  <c r="BS2420" i="12"/>
  <c r="BS2419" i="12" s="1"/>
  <c r="BS2416" i="12"/>
  <c r="BS2415" i="12" s="1"/>
  <c r="BS2414" i="12" s="1"/>
  <c r="BS2413" i="12" s="1"/>
  <c r="BS2410" i="12"/>
  <c r="BS2409" i="12" s="1"/>
  <c r="BS2408" i="12" s="1"/>
  <c r="BS2407" i="12" s="1"/>
  <c r="BS2405" i="12"/>
  <c r="BS2404" i="12" s="1"/>
  <c r="BS2402" i="12"/>
  <c r="BS2401" i="12" s="1"/>
  <c r="BS2398" i="12"/>
  <c r="BS2397" i="12" s="1"/>
  <c r="BS2396" i="12" s="1"/>
  <c r="BS2393" i="12"/>
  <c r="BS2392" i="12" s="1"/>
  <c r="BS2391" i="12" s="1"/>
  <c r="BS2389" i="12"/>
  <c r="BS2388" i="12" s="1"/>
  <c r="BS2387" i="12" s="1"/>
  <c r="BS2384" i="12"/>
  <c r="BS2383" i="12" s="1"/>
  <c r="BS2381" i="12"/>
  <c r="BS2380" i="12" s="1"/>
  <c r="BS2378" i="12"/>
  <c r="BS2377" i="12" s="1"/>
  <c r="BS2375" i="12"/>
  <c r="BS2374" i="12" s="1"/>
  <c r="BS2368" i="12"/>
  <c r="BS2367" i="12" s="1"/>
  <c r="BS2366" i="12" s="1"/>
  <c r="BS2364" i="12"/>
  <c r="BS2363" i="12" s="1"/>
  <c r="BS2362" i="12" s="1"/>
  <c r="BS2359" i="12"/>
  <c r="BS2358" i="12" s="1"/>
  <c r="BS2357" i="12" s="1"/>
  <c r="BS2356" i="12" s="1"/>
  <c r="BS2354" i="12"/>
  <c r="BS2353" i="12" s="1"/>
  <c r="BS2352" i="12" s="1"/>
  <c r="BS2351" i="12" s="1"/>
  <c r="BS2348" i="12"/>
  <c r="BS2347" i="12" s="1"/>
  <c r="BS2346" i="12" s="1"/>
  <c r="BS2345" i="12" s="1"/>
  <c r="BS2343" i="12"/>
  <c r="BS2342" i="12" s="1"/>
  <c r="BS2341" i="12" s="1"/>
  <c r="BS2339" i="12"/>
  <c r="BS2338" i="12" s="1"/>
  <c r="BS2337" i="12" s="1"/>
  <c r="BS2335" i="12"/>
  <c r="BS2334" i="12" s="1"/>
  <c r="BS2332" i="12"/>
  <c r="BS2331" i="12" s="1"/>
  <c r="BS2327" i="12"/>
  <c r="BS2326" i="12" s="1"/>
  <c r="BS2325" i="12" s="1"/>
  <c r="BS2324" i="12" s="1"/>
  <c r="BS2321" i="12"/>
  <c r="BS2320" i="12" s="1"/>
  <c r="BS2319" i="12" s="1"/>
  <c r="BS2317" i="12"/>
  <c r="BS2316" i="12" s="1"/>
  <c r="BS2315" i="12" s="1"/>
  <c r="BS2313" i="12"/>
  <c r="BS2312" i="12" s="1"/>
  <c r="BS2311" i="12" s="1"/>
  <c r="BS2309" i="12"/>
  <c r="BS2308" i="12" s="1"/>
  <c r="BS2306" i="12"/>
  <c r="BS2305" i="12" s="1"/>
  <c r="BS2303" i="12"/>
  <c r="BS2302" i="12" s="1"/>
  <c r="BS2297" i="12"/>
  <c r="BS2296" i="12" s="1"/>
  <c r="BS2295" i="12" s="1"/>
  <c r="BS2294" i="12" s="1"/>
  <c r="BS2291" i="12"/>
  <c r="BS2290" i="12" s="1"/>
  <c r="BS2288" i="12"/>
  <c r="BS2287" i="12" s="1"/>
  <c r="BS2283" i="12"/>
  <c r="BS2282" i="12" s="1"/>
  <c r="BS2281" i="12" s="1"/>
  <c r="BS2280" i="12" s="1"/>
  <c r="BS2278" i="12"/>
  <c r="BS2277" i="12" s="1"/>
  <c r="BS2276" i="12" s="1"/>
  <c r="BS2274" i="12"/>
  <c r="BS2273" i="12" s="1"/>
  <c r="BS2272" i="12" s="1"/>
  <c r="BS2268" i="12"/>
  <c r="BS2267" i="12" s="1"/>
  <c r="BS2266" i="12" s="1"/>
  <c r="BS2264" i="12"/>
  <c r="BS2263" i="12" s="1"/>
  <c r="BS2262" i="12" s="1"/>
  <c r="BS2259" i="12"/>
  <c r="BS2258" i="12" s="1"/>
  <c r="BS2257" i="12" s="1"/>
  <c r="BS2256" i="12" s="1"/>
  <c r="BS2253" i="12"/>
  <c r="BS2252" i="12" s="1"/>
  <c r="BS2251" i="12" s="1"/>
  <c r="BS2250" i="12" s="1"/>
  <c r="BS2248" i="12"/>
  <c r="BS2247" i="12" s="1"/>
  <c r="BS2246" i="12" s="1"/>
  <c r="BS2245" i="12" s="1"/>
  <c r="BS2243" i="12"/>
  <c r="BS2242" i="12" s="1"/>
  <c r="BS2241" i="12" s="1"/>
  <c r="BS2240" i="12" s="1"/>
  <c r="BS2238" i="12"/>
  <c r="BS2237" i="12" s="1"/>
  <c r="BS2236" i="12" s="1"/>
  <c r="BS2235" i="12" s="1"/>
  <c r="BS2233" i="12"/>
  <c r="BS2232" i="12" s="1"/>
  <c r="BS2231" i="12" s="1"/>
  <c r="BS2230" i="12" s="1"/>
  <c r="BS2228" i="12"/>
  <c r="BS2227" i="12" s="1"/>
  <c r="BS2226" i="12" s="1"/>
  <c r="BS2224" i="12"/>
  <c r="BS2223" i="12" s="1"/>
  <c r="BS2222" i="12" s="1"/>
  <c r="BS2219" i="12"/>
  <c r="BS2218" i="12" s="1"/>
  <c r="BS2216" i="12"/>
  <c r="BS2215" i="12" s="1"/>
  <c r="BS2211" i="12"/>
  <c r="BS2210" i="12" s="1"/>
  <c r="BS2209" i="12" s="1"/>
  <c r="BS2207" i="12"/>
  <c r="BS2206" i="12" s="1"/>
  <c r="BS2205" i="12" s="1"/>
  <c r="BS2203" i="12"/>
  <c r="BS2202" i="12" s="1"/>
  <c r="BS2201" i="12" s="1"/>
  <c r="BS2199" i="12"/>
  <c r="BS2198" i="12" s="1"/>
  <c r="BS2197" i="12" s="1"/>
  <c r="BS2195" i="12"/>
  <c r="BS2194" i="12" s="1"/>
  <c r="BS2193" i="12" s="1"/>
  <c r="BS2191" i="12"/>
  <c r="BS2190" i="12" s="1"/>
  <c r="BS2189" i="12" s="1"/>
  <c r="BS2187" i="12"/>
  <c r="BS2186" i="12" s="1"/>
  <c r="BS2185" i="12" s="1"/>
  <c r="BS2183" i="12"/>
  <c r="BS2182" i="12" s="1"/>
  <c r="BS2181" i="12" s="1"/>
  <c r="BS2179" i="12"/>
  <c r="BS2178" i="12" s="1"/>
  <c r="BS2177" i="12" s="1"/>
  <c r="BS2175" i="12"/>
  <c r="BS2174" i="12" s="1"/>
  <c r="BS2170" i="12" s="1"/>
  <c r="BS2168" i="12"/>
  <c r="BS2167" i="12" s="1"/>
  <c r="BS2166" i="12" s="1"/>
  <c r="BS2164" i="12"/>
  <c r="BS2163" i="12" s="1"/>
  <c r="BS2162" i="12" s="1"/>
  <c r="BS2160" i="12"/>
  <c r="BS2159" i="12" s="1"/>
  <c r="BS2158" i="12" s="1"/>
  <c r="BS2156" i="12"/>
  <c r="BS2155" i="12" s="1"/>
  <c r="BS2154" i="12" s="1"/>
  <c r="BS2152" i="12"/>
  <c r="BS2151" i="12" s="1"/>
  <c r="BS2150" i="12" s="1"/>
  <c r="BS2145" i="12"/>
  <c r="BS2144" i="12" s="1"/>
  <c r="BS2143" i="12" s="1"/>
  <c r="BS2141" i="12"/>
  <c r="BS2140" i="12" s="1"/>
  <c r="BS2139" i="12" s="1"/>
  <c r="BS2137" i="12"/>
  <c r="BS2136" i="12" s="1"/>
  <c r="BS2134" i="12"/>
  <c r="BS2133" i="12" s="1"/>
  <c r="BS2131" i="12"/>
  <c r="BS2130" i="12" s="1"/>
  <c r="BS2125" i="12"/>
  <c r="BS2123" i="12"/>
  <c r="BS2120" i="12"/>
  <c r="BS2119" i="12" s="1"/>
  <c r="BS2116" i="12"/>
  <c r="BS2115" i="12" s="1"/>
  <c r="BS2114" i="12" s="1"/>
  <c r="BS2109" i="12"/>
  <c r="BS2107" i="12"/>
  <c r="BS2104" i="12"/>
  <c r="BS2103" i="12" s="1"/>
  <c r="BS2098" i="12"/>
  <c r="BS2097" i="12" s="1"/>
  <c r="BS2096" i="12" s="1"/>
  <c r="BS2094" i="12"/>
  <c r="BS2093" i="12" s="1"/>
  <c r="BS2092" i="12" s="1"/>
  <c r="BS2090" i="12"/>
  <c r="BS2089" i="12" s="1"/>
  <c r="BS2088" i="12" s="1"/>
  <c r="BS2086" i="12"/>
  <c r="BS2085" i="12" s="1"/>
  <c r="BS2083" i="12"/>
  <c r="BS2082" i="12" s="1"/>
  <c r="BS2074" i="12"/>
  <c r="BS2073" i="12" s="1"/>
  <c r="BS2072" i="12" s="1"/>
  <c r="BS2070" i="12"/>
  <c r="BS2069" i="12" s="1"/>
  <c r="BS2068" i="12" s="1"/>
  <c r="BS2066" i="12"/>
  <c r="BS2065" i="12" s="1"/>
  <c r="BS2064" i="12" s="1"/>
  <c r="BS2061" i="12"/>
  <c r="BS2060" i="12" s="1"/>
  <c r="BS2058" i="12"/>
  <c r="BS2057" i="12" s="1"/>
  <c r="BS2052" i="12"/>
  <c r="BS2051" i="12" s="1"/>
  <c r="BS2049" i="12"/>
  <c r="BS2048" i="12" s="1"/>
  <c r="BS2045" i="12"/>
  <c r="BS2044" i="12" s="1"/>
  <c r="BS2042" i="12"/>
  <c r="BS2041" i="12" s="1"/>
  <c r="BS2039" i="12"/>
  <c r="BS2038" i="12" s="1"/>
  <c r="BS2033" i="12"/>
  <c r="BS2031" i="12"/>
  <c r="BS2028" i="12"/>
  <c r="BS2027" i="12" s="1"/>
  <c r="BS2023" i="12"/>
  <c r="BS2022" i="12" s="1"/>
  <c r="BS2021" i="12" s="1"/>
  <c r="BS2019" i="12"/>
  <c r="BS2018" i="12" s="1"/>
  <c r="BS2017" i="12" s="1"/>
  <c r="BS2015" i="12"/>
  <c r="BS2014" i="12" s="1"/>
  <c r="BS2013" i="12" s="1"/>
  <c r="BS2011" i="12"/>
  <c r="BS2010" i="12" s="1"/>
  <c r="BS2009" i="12" s="1"/>
  <c r="BS2006" i="12"/>
  <c r="BS2005" i="12" s="1"/>
  <c r="BS2004" i="12" s="1"/>
  <c r="BS2002" i="12"/>
  <c r="BS2001" i="12" s="1"/>
  <c r="BS2000" i="12" s="1"/>
  <c r="BS1998" i="12"/>
  <c r="BS1997" i="12" s="1"/>
  <c r="BS1996" i="12" s="1"/>
  <c r="BS1994" i="12"/>
  <c r="BS1993" i="12" s="1"/>
  <c r="BS1992" i="12" s="1"/>
  <c r="BS1987" i="12"/>
  <c r="BS1986" i="12" s="1"/>
  <c r="BS1985" i="12" s="1"/>
  <c r="BS1984" i="12" s="1"/>
  <c r="BS1982" i="12"/>
  <c r="BS1981" i="12" s="1"/>
  <c r="BS1980" i="12" s="1"/>
  <c r="BS1978" i="12"/>
  <c r="BS1977" i="12" s="1"/>
  <c r="BS1975" i="12"/>
  <c r="BS1974" i="12" s="1"/>
  <c r="BS1972" i="12"/>
  <c r="BS1971" i="12" s="1"/>
  <c r="BS1967" i="12"/>
  <c r="BS1966" i="12" s="1"/>
  <c r="BS1965" i="12" s="1"/>
  <c r="BS1964" i="12" s="1"/>
  <c r="BS1961" i="12"/>
  <c r="BS1960" i="12" s="1"/>
  <c r="BS1959" i="12" s="1"/>
  <c r="BS1958" i="12" s="1"/>
  <c r="BS1956" i="12"/>
  <c r="BS1955" i="12" s="1"/>
  <c r="BS1954" i="12" s="1"/>
  <c r="BS1953" i="12" s="1"/>
  <c r="BS1951" i="12"/>
  <c r="BS1950" i="12" s="1"/>
  <c r="BS1949" i="12" s="1"/>
  <c r="BS1948" i="12" s="1"/>
  <c r="BS1946" i="12"/>
  <c r="BS1945" i="12" s="1"/>
  <c r="BS1944" i="12" s="1"/>
  <c r="BS1941" i="12"/>
  <c r="BS1940" i="12" s="1"/>
  <c r="BS1939" i="12" s="1"/>
  <c r="BS1936" i="12"/>
  <c r="BS1935" i="12" s="1"/>
  <c r="BS1934" i="12" s="1"/>
  <c r="BS1933" i="12" s="1"/>
  <c r="BS1931" i="12"/>
  <c r="BS1930" i="12" s="1"/>
  <c r="BS1929" i="12" s="1"/>
  <c r="BS1927" i="12"/>
  <c r="BS1926" i="12" s="1"/>
  <c r="BS1925" i="12" s="1"/>
  <c r="BS1920" i="12"/>
  <c r="BS1919" i="12" s="1"/>
  <c r="BS1918" i="12" s="1"/>
  <c r="BS1916" i="12"/>
  <c r="BS1915" i="12" s="1"/>
  <c r="BS1914" i="12" s="1"/>
  <c r="BS1911" i="12"/>
  <c r="BS1910" i="12" s="1"/>
  <c r="BS1909" i="12" s="1"/>
  <c r="BS1907" i="12"/>
  <c r="BS1906" i="12" s="1"/>
  <c r="BS1905" i="12" s="1"/>
  <c r="BS1903" i="12"/>
  <c r="BS1902" i="12" s="1"/>
  <c r="BS1901" i="12" s="1"/>
  <c r="BS1897" i="12"/>
  <c r="BS1896" i="12" s="1"/>
  <c r="BS1895" i="12" s="1"/>
  <c r="BS1894" i="12" s="1"/>
  <c r="BS1892" i="12"/>
  <c r="BS1891" i="12" s="1"/>
  <c r="BS1890" i="12" s="1"/>
  <c r="BS1889" i="12" s="1"/>
  <c r="BS1885" i="12"/>
  <c r="BS1884" i="12" s="1"/>
  <c r="BS1883" i="12" s="1"/>
  <c r="BS1881" i="12"/>
  <c r="BS1880" i="12" s="1"/>
  <c r="BS1878" i="12"/>
  <c r="BS1877" i="12" s="1"/>
  <c r="BS1873" i="12"/>
  <c r="BS1872" i="12" s="1"/>
  <c r="BS1870" i="12"/>
  <c r="BS1869" i="12" s="1"/>
  <c r="BS1865" i="12"/>
  <c r="BS1864" i="12" s="1"/>
  <c r="BS1863" i="12" s="1"/>
  <c r="BS1861" i="12"/>
  <c r="BS1860" i="12" s="1"/>
  <c r="BS1859" i="12" s="1"/>
  <c r="BS1857" i="12"/>
  <c r="BS1856" i="12" s="1"/>
  <c r="BS1855" i="12" s="1"/>
  <c r="BS1852" i="12"/>
  <c r="BS1851" i="12" s="1"/>
  <c r="BS1850" i="12" s="1"/>
  <c r="BS1848" i="12"/>
  <c r="BS1847" i="12" s="1"/>
  <c r="BS1846" i="12" s="1"/>
  <c r="BS1844" i="12"/>
  <c r="BS1843" i="12" s="1"/>
  <c r="BS1842" i="12" s="1"/>
  <c r="BS1840" i="12"/>
  <c r="BS1839" i="12" s="1"/>
  <c r="BS1838" i="12" s="1"/>
  <c r="BS1836" i="12"/>
  <c r="BS1835" i="12" s="1"/>
  <c r="BS1833" i="12"/>
  <c r="BS1832" i="12" s="1"/>
  <c r="BS1830" i="12"/>
  <c r="BS1829" i="12" s="1"/>
  <c r="BS1825" i="12"/>
  <c r="BS1824" i="12" s="1"/>
  <c r="BS1823" i="12" s="1"/>
  <c r="BS1821" i="12"/>
  <c r="BS1820" i="12" s="1"/>
  <c r="BS1819" i="12" s="1"/>
  <c r="BS1817" i="12"/>
  <c r="BS1816" i="12" s="1"/>
  <c r="BS1815" i="12" s="1"/>
  <c r="BS1813" i="12"/>
  <c r="BS1812" i="12" s="1"/>
  <c r="BS1811" i="12" s="1"/>
  <c r="BS1809" i="12"/>
  <c r="BS1808" i="12" s="1"/>
  <c r="BS1807" i="12" s="1"/>
  <c r="BS1805" i="12"/>
  <c r="BS1804" i="12" s="1"/>
  <c r="BS1802" i="12"/>
  <c r="BS1801" i="12" s="1"/>
  <c r="BS1798" i="12"/>
  <c r="BS1797" i="12" s="1"/>
  <c r="BS1796" i="12" s="1"/>
  <c r="BS1791" i="12"/>
  <c r="BS1790" i="12" s="1"/>
  <c r="BS1789" i="12" s="1"/>
  <c r="BS1787" i="12"/>
  <c r="BS1786" i="12" s="1"/>
  <c r="BS1785" i="12" s="1"/>
  <c r="BS1783" i="12"/>
  <c r="BS1782" i="12" s="1"/>
  <c r="BS1781" i="12" s="1"/>
  <c r="BS1778" i="12"/>
  <c r="BS1777" i="12" s="1"/>
  <c r="BS1776" i="12" s="1"/>
  <c r="BS1775" i="12" s="1"/>
  <c r="BS1773" i="12"/>
  <c r="BS1772" i="12" s="1"/>
  <c r="BS1771" i="12" s="1"/>
  <c r="BS1770" i="12" s="1"/>
  <c r="BS1768" i="12"/>
  <c r="BS1767" i="12" s="1"/>
  <c r="BS1766" i="12" s="1"/>
  <c r="BS1764" i="12"/>
  <c r="BS1763" i="12" s="1"/>
  <c r="BS1762" i="12" s="1"/>
  <c r="BS1758" i="12"/>
  <c r="BS1757" i="12" s="1"/>
  <c r="BS1756" i="12" s="1"/>
  <c r="BS1755" i="12" s="1"/>
  <c r="BS1753" i="12"/>
  <c r="BS1752" i="12" s="1"/>
  <c r="BS1751" i="12" s="1"/>
  <c r="BS1750" i="12" s="1"/>
  <c r="BS1748" i="12"/>
  <c r="BS1747" i="12" s="1"/>
  <c r="BS1746" i="12" s="1"/>
  <c r="BS1745" i="12" s="1"/>
  <c r="BS1743" i="12"/>
  <c r="BS1742" i="12" s="1"/>
  <c r="BS1741" i="12" s="1"/>
  <c r="BS1740" i="12" s="1"/>
  <c r="BS1738" i="12"/>
  <c r="BS1737" i="12" s="1"/>
  <c r="BS1736" i="12" s="1"/>
  <c r="BS1734" i="12"/>
  <c r="BS1733" i="12" s="1"/>
  <c r="BS1732" i="12" s="1"/>
  <c r="BS1730" i="12"/>
  <c r="BS1729" i="12" s="1"/>
  <c r="BS1728" i="12" s="1"/>
  <c r="BS1726" i="12"/>
  <c r="BS1725" i="12" s="1"/>
  <c r="BS1724" i="12" s="1"/>
  <c r="BS1722" i="12"/>
  <c r="BS1721" i="12" s="1"/>
  <c r="BS1720" i="12" s="1"/>
  <c r="BS1718" i="12"/>
  <c r="BS1717" i="12" s="1"/>
  <c r="BS1716" i="12" s="1"/>
  <c r="BS1714" i="12"/>
  <c r="BS1713" i="12" s="1"/>
  <c r="BS1712" i="12" s="1"/>
  <c r="BS1710" i="12"/>
  <c r="BS1709" i="12" s="1"/>
  <c r="BS1708" i="12" s="1"/>
  <c r="BS1706" i="12"/>
  <c r="BS1705" i="12" s="1"/>
  <c r="BS1704" i="12" s="1"/>
  <c r="BS1702" i="12"/>
  <c r="BS1701" i="12" s="1"/>
  <c r="BS1700" i="12" s="1"/>
  <c r="BS1698" i="12"/>
  <c r="BS1697" i="12" s="1"/>
  <c r="BS1696" i="12" s="1"/>
  <c r="BS1693" i="12"/>
  <c r="BS1692" i="12" s="1"/>
  <c r="BS1691" i="12" s="1"/>
  <c r="BS1689" i="12"/>
  <c r="BS1688" i="12" s="1"/>
  <c r="BS1687" i="12" s="1"/>
  <c r="BS1684" i="12"/>
  <c r="BS1683" i="12" s="1"/>
  <c r="BS1682" i="12" s="1"/>
  <c r="BS1681" i="12" s="1"/>
  <c r="BS1679" i="12"/>
  <c r="BS1678" i="12" s="1"/>
  <c r="BS1677" i="12" s="1"/>
  <c r="BS1676" i="12" s="1"/>
  <c r="BS1674" i="12"/>
  <c r="BS1673" i="12" s="1"/>
  <c r="BS1672" i="12" s="1"/>
  <c r="BS1670" i="12"/>
  <c r="BS1669" i="12" s="1"/>
  <c r="BS1668" i="12" s="1"/>
  <c r="BS1663" i="12"/>
  <c r="BS1662" i="12" s="1"/>
  <c r="BS1660" i="12"/>
  <c r="BS1659" i="12" s="1"/>
  <c r="BS1655" i="12"/>
  <c r="BS1654" i="12" s="1"/>
  <c r="BS1653" i="12" s="1"/>
  <c r="BS1651" i="12"/>
  <c r="BS1650" i="12" s="1"/>
  <c r="BS1649" i="12" s="1"/>
  <c r="BS1647" i="12"/>
  <c r="BS1646" i="12" s="1"/>
  <c r="BS1645" i="12" s="1"/>
  <c r="BS1642" i="12"/>
  <c r="BS1641" i="12" s="1"/>
  <c r="BS1640" i="12" s="1"/>
  <c r="BS1639" i="12" s="1"/>
  <c r="BS1635" i="12"/>
  <c r="BS1633" i="12"/>
  <c r="BS1629" i="12"/>
  <c r="BS1628" i="12" s="1"/>
  <c r="BS1625" i="12"/>
  <c r="BS1624" i="12" s="1"/>
  <c r="BS1619" i="12"/>
  <c r="BS1618" i="12" s="1"/>
  <c r="BS1617" i="12" s="1"/>
  <c r="BS1615" i="12"/>
  <c r="BS1614" i="12" s="1"/>
  <c r="BS1613" i="12" s="1"/>
  <c r="BS1610" i="12"/>
  <c r="BS1609" i="12" s="1"/>
  <c r="BS1608" i="12" s="1"/>
  <c r="BS1607" i="12" s="1"/>
  <c r="BS1605" i="12"/>
  <c r="BS1604" i="12" s="1"/>
  <c r="BS1603" i="12" s="1"/>
  <c r="BS1601" i="12"/>
  <c r="BS1600" i="12" s="1"/>
  <c r="BS1599" i="12" s="1"/>
  <c r="BS1596" i="12"/>
  <c r="BS1595" i="12" s="1"/>
  <c r="BS1594" i="12" s="1"/>
  <c r="BS1592" i="12"/>
  <c r="BS1591" i="12" s="1"/>
  <c r="BS1590" i="12" s="1"/>
  <c r="BS1588" i="12"/>
  <c r="BS1587" i="12" s="1"/>
  <c r="BS1586" i="12" s="1"/>
  <c r="BS1584" i="12"/>
  <c r="BS1583" i="12" s="1"/>
  <c r="BS1582" i="12" s="1"/>
  <c r="BS1580" i="12"/>
  <c r="BS1579" i="12" s="1"/>
  <c r="BS1578" i="12" s="1"/>
  <c r="BS1575" i="12"/>
  <c r="BS1574" i="12" s="1"/>
  <c r="BS1572" i="12"/>
  <c r="BS1571" i="12" s="1"/>
  <c r="BS1568" i="12"/>
  <c r="BS1567" i="12" s="1"/>
  <c r="BS1566" i="12" s="1"/>
  <c r="BS1564" i="12"/>
  <c r="BS1563" i="12" s="1"/>
  <c r="BS1562" i="12" s="1"/>
  <c r="BS1560" i="12"/>
  <c r="BS1559" i="12" s="1"/>
  <c r="BS1558" i="12" s="1"/>
  <c r="BS1555" i="12"/>
  <c r="BS1554" i="12" s="1"/>
  <c r="BS1553" i="12" s="1"/>
  <c r="BS1552" i="12" s="1"/>
  <c r="BS1550" i="12"/>
  <c r="BS1549" i="12" s="1"/>
  <c r="BS1548" i="12" s="1"/>
  <c r="BS1546" i="12"/>
  <c r="BS1545" i="12" s="1"/>
  <c r="BS1544" i="12" s="1"/>
  <c r="BS1542" i="12"/>
  <c r="BS1541" i="12" s="1"/>
  <c r="BS1540" i="12" s="1"/>
  <c r="BS1535" i="12"/>
  <c r="BS1534" i="12" s="1"/>
  <c r="BS1532" i="12"/>
  <c r="BS1531" i="12" s="1"/>
  <c r="BS1528" i="12"/>
  <c r="BS1527" i="12" s="1"/>
  <c r="BS1525" i="12"/>
  <c r="BS1524" i="12" s="1"/>
  <c r="BS1521" i="12"/>
  <c r="BS1520" i="12" s="1"/>
  <c r="BS1519" i="12" s="1"/>
  <c r="BS1515" i="12"/>
  <c r="BS1514" i="12" s="1"/>
  <c r="BS1513" i="12" s="1"/>
  <c r="BS1512" i="12" s="1"/>
  <c r="BS1510" i="12"/>
  <c r="BS1509" i="12" s="1"/>
  <c r="BS1508" i="12" s="1"/>
  <c r="BS1507" i="12" s="1"/>
  <c r="BS1504" i="12"/>
  <c r="BS1503" i="12" s="1"/>
  <c r="BS1502" i="12" s="1"/>
  <c r="BS1500" i="12"/>
  <c r="BS1499" i="12" s="1"/>
  <c r="BS1498" i="12" s="1"/>
  <c r="BS1496" i="12"/>
  <c r="BS1495" i="12" s="1"/>
  <c r="BS1491" i="12" s="1"/>
  <c r="BS1488" i="12"/>
  <c r="BS1487" i="12" s="1"/>
  <c r="BS1485" i="12"/>
  <c r="BS1484" i="12" s="1"/>
  <c r="BS1481" i="12"/>
  <c r="BS1480" i="12" s="1"/>
  <c r="BS1478" i="12"/>
  <c r="BS1477" i="12" s="1"/>
  <c r="BS1475" i="12"/>
  <c r="BS1474" i="12" s="1"/>
  <c r="BS1469" i="12"/>
  <c r="BS1468" i="12" s="1"/>
  <c r="BS1467" i="12" s="1"/>
  <c r="BS1466" i="12" s="1"/>
  <c r="BS1464" i="12"/>
  <c r="BS1463" i="12" s="1"/>
  <c r="BS1461" i="12"/>
  <c r="BS1460" i="12" s="1"/>
  <c r="BS1456" i="12"/>
  <c r="BS1455" i="12" s="1"/>
  <c r="BS1454" i="12" s="1"/>
  <c r="BS1453" i="12" s="1"/>
  <c r="BS1449" i="12"/>
  <c r="BS1448" i="12" s="1"/>
  <c r="BS1447" i="12" s="1"/>
  <c r="BS1446" i="12" s="1"/>
  <c r="BS1444" i="12"/>
  <c r="BS1443" i="12" s="1"/>
  <c r="BS1442" i="12" s="1"/>
  <c r="BS1441" i="12" s="1"/>
  <c r="BS1439" i="12"/>
  <c r="BS1438" i="12" s="1"/>
  <c r="BS1437" i="12" s="1"/>
  <c r="BS1434" i="12"/>
  <c r="BS1433" i="12" s="1"/>
  <c r="BS1432" i="12" s="1"/>
  <c r="BS1429" i="12"/>
  <c r="BS1428" i="12" s="1"/>
  <c r="BS1427" i="12" s="1"/>
  <c r="BS1422" i="12"/>
  <c r="BS1419" i="12"/>
  <c r="BS1413" i="12"/>
  <c r="BS1411" i="12"/>
  <c r="BS1408" i="12"/>
  <c r="BS1407" i="12" s="1"/>
  <c r="BS1404" i="12"/>
  <c r="BS1403" i="12" s="1"/>
  <c r="BS1402" i="12" s="1"/>
  <c r="BS1399" i="12"/>
  <c r="BS1398" i="12" s="1"/>
  <c r="BS1397" i="12" s="1"/>
  <c r="BS1396" i="12" s="1"/>
  <c r="BS1393" i="12"/>
  <c r="BS1392" i="12" s="1"/>
  <c r="BS1391" i="12" s="1"/>
  <c r="BS1390" i="12" s="1"/>
  <c r="BS1388" i="12"/>
  <c r="BS1386" i="12"/>
  <c r="BS1380" i="12"/>
  <c r="BS1379" i="12" s="1"/>
  <c r="BS1378" i="12" s="1"/>
  <c r="BS1375" i="12"/>
  <c r="BS1374" i="12" s="1"/>
  <c r="BS1373" i="12" s="1"/>
  <c r="BS1371" i="12"/>
  <c r="BS1369" i="12"/>
  <c r="BS1365" i="12"/>
  <c r="BS1363" i="12"/>
  <c r="BS1359" i="12"/>
  <c r="BS1358" i="12" s="1"/>
  <c r="BS1357" i="12" s="1"/>
  <c r="BS1355" i="12"/>
  <c r="BS1354" i="12" s="1"/>
  <c r="BS1353" i="12" s="1"/>
  <c r="BS1351" i="12"/>
  <c r="BS1350" i="12" s="1"/>
  <c r="BS1349" i="12" s="1"/>
  <c r="BS1347" i="12"/>
  <c r="BS1346" i="12" s="1"/>
  <c r="BS1345" i="12" s="1"/>
  <c r="BS1343" i="12"/>
  <c r="BS1342" i="12" s="1"/>
  <c r="BS1341" i="12" s="1"/>
  <c r="BS1339" i="12"/>
  <c r="BS1338" i="12" s="1"/>
  <c r="BS1337" i="12" s="1"/>
  <c r="BS1335" i="12"/>
  <c r="BS1334" i="12" s="1"/>
  <c r="BS1333" i="12" s="1"/>
  <c r="BS1331" i="12"/>
  <c r="BS1330" i="12" s="1"/>
  <c r="BS1329" i="12" s="1"/>
  <c r="BS1327" i="12"/>
  <c r="BS1326" i="12" s="1"/>
  <c r="BS1325" i="12" s="1"/>
  <c r="BS1323" i="12"/>
  <c r="BS1322" i="12" s="1"/>
  <c r="BS1321" i="12" s="1"/>
  <c r="BS1319" i="12"/>
  <c r="BS1318" i="12" s="1"/>
  <c r="BS1317" i="12" s="1"/>
  <c r="BS1315" i="12"/>
  <c r="BS1314" i="12" s="1"/>
  <c r="BS1313" i="12" s="1"/>
  <c r="BS1310" i="12"/>
  <c r="BS1309" i="12" s="1"/>
  <c r="BS1308" i="12" s="1"/>
  <c r="BS1306" i="12"/>
  <c r="BS1305" i="12" s="1"/>
  <c r="BS1304" i="12" s="1"/>
  <c r="BS1302" i="12"/>
  <c r="BS1300" i="12"/>
  <c r="BS1296" i="12"/>
  <c r="BS1294" i="12"/>
  <c r="BS1290" i="12"/>
  <c r="BS1289" i="12" s="1"/>
  <c r="BS1288" i="12" s="1"/>
  <c r="BS1286" i="12"/>
  <c r="BS1284" i="12"/>
  <c r="BS1280" i="12"/>
  <c r="BS1279" i="12" s="1"/>
  <c r="BS1278" i="12" s="1"/>
  <c r="BS1276" i="12"/>
  <c r="BS1275" i="12" s="1"/>
  <c r="BS1274" i="12" s="1"/>
  <c r="BS1272" i="12"/>
  <c r="BS1270" i="12"/>
  <c r="BS1266" i="12"/>
  <c r="BS1264" i="12"/>
  <c r="BS1260" i="12"/>
  <c r="BS1259" i="12" s="1"/>
  <c r="BS1258" i="12" s="1"/>
  <c r="BS1256" i="12"/>
  <c r="BS1255" i="12" s="1"/>
  <c r="BS1254" i="12" s="1"/>
  <c r="BS1252" i="12"/>
  <c r="BS1251" i="12" s="1"/>
  <c r="BS1250" i="12" s="1"/>
  <c r="BS1248" i="12"/>
  <c r="BS1247" i="12" s="1"/>
  <c r="BS1246" i="12" s="1"/>
  <c r="BS1244" i="12"/>
  <c r="BS1243" i="12" s="1"/>
  <c r="BS1242" i="12" s="1"/>
  <c r="BS1240" i="12"/>
  <c r="BS1239" i="12" s="1"/>
  <c r="BS1238" i="12" s="1"/>
  <c r="BS1236" i="12"/>
  <c r="BS1235" i="12" s="1"/>
  <c r="BS1234" i="12" s="1"/>
  <c r="BS1232" i="12"/>
  <c r="BS1231" i="12" s="1"/>
  <c r="BS1230" i="12" s="1"/>
  <c r="BS1228" i="12"/>
  <c r="BS1227" i="12" s="1"/>
  <c r="BS1225" i="12"/>
  <c r="BS1224" i="12" s="1"/>
  <c r="BS1221" i="12"/>
  <c r="BS1220" i="12" s="1"/>
  <c r="BS1214" i="12"/>
  <c r="BS1213" i="12" s="1"/>
  <c r="BS1212" i="12" s="1"/>
  <c r="BS1210" i="12"/>
  <c r="BS1209" i="12" s="1"/>
  <c r="BS1208" i="12" s="1"/>
  <c r="BS1206" i="12"/>
  <c r="BS1205" i="12" s="1"/>
  <c r="BS1204" i="12" s="1"/>
  <c r="BS1200" i="12"/>
  <c r="BS1199" i="12" s="1"/>
  <c r="BS1198" i="12" s="1"/>
  <c r="BS1196" i="12"/>
  <c r="BS1195" i="12" s="1"/>
  <c r="BS1194" i="12" s="1"/>
  <c r="BS1191" i="12"/>
  <c r="BS1190" i="12" s="1"/>
  <c r="BS1189" i="12" s="1"/>
  <c r="BS1187" i="12"/>
  <c r="BS1186" i="12" s="1"/>
  <c r="BS1185" i="12" s="1"/>
  <c r="BS1183" i="12"/>
  <c r="BS1182" i="12" s="1"/>
  <c r="BS1181" i="12" s="1"/>
  <c r="BS1179" i="12"/>
  <c r="BS1178" i="12" s="1"/>
  <c r="BS1177" i="12" s="1"/>
  <c r="BS1175" i="12"/>
  <c r="BS1174" i="12" s="1"/>
  <c r="BS1173" i="12" s="1"/>
  <c r="BS1171" i="12"/>
  <c r="BS1170" i="12" s="1"/>
  <c r="BS1169" i="12" s="1"/>
  <c r="BS1167" i="12"/>
  <c r="BS1166" i="12" s="1"/>
  <c r="BS1164" i="12"/>
  <c r="BS1163" i="12" s="1"/>
  <c r="BS1160" i="12"/>
  <c r="BS1159" i="12" s="1"/>
  <c r="BS1158" i="12" s="1"/>
  <c r="BS1156" i="12"/>
  <c r="BS1155" i="12" s="1"/>
  <c r="BS1154" i="12" s="1"/>
  <c r="BS1152" i="12"/>
  <c r="BS1151" i="12" s="1"/>
  <c r="BS1150" i="12" s="1"/>
  <c r="BS1148" i="12"/>
  <c r="BS1147" i="12" s="1"/>
  <c r="BS1146" i="12" s="1"/>
  <c r="BS1144" i="12"/>
  <c r="BS1143" i="12" s="1"/>
  <c r="BS1142" i="12" s="1"/>
  <c r="BS1140" i="12"/>
  <c r="BS1138" i="12"/>
  <c r="BS1134" i="12"/>
  <c r="BS1133" i="12" s="1"/>
  <c r="BS1132" i="12" s="1"/>
  <c r="BS1130" i="12"/>
  <c r="BS1129" i="12" s="1"/>
  <c r="BS1128" i="12" s="1"/>
  <c r="BS1123" i="12"/>
  <c r="BS1122" i="12" s="1"/>
  <c r="BS1119" i="12"/>
  <c r="BS1118" i="12" s="1"/>
  <c r="BS1116" i="12"/>
  <c r="BS1115" i="12" s="1"/>
  <c r="BS1113" i="12"/>
  <c r="BS1112" i="12" s="1"/>
  <c r="BS1108" i="12"/>
  <c r="BS1107" i="12" s="1"/>
  <c r="BS1106" i="12" s="1"/>
  <c r="BS1104" i="12"/>
  <c r="BS1103" i="12" s="1"/>
  <c r="BS1102" i="12" s="1"/>
  <c r="BS1100" i="12"/>
  <c r="BS1099" i="12" s="1"/>
  <c r="BS1098" i="12" s="1"/>
  <c r="BS1096" i="12"/>
  <c r="BS1095" i="12" s="1"/>
  <c r="BS1093" i="12"/>
  <c r="BS1092" i="12" s="1"/>
  <c r="BS1087" i="12"/>
  <c r="BS1086" i="12" s="1"/>
  <c r="BS1084" i="12"/>
  <c r="BS1083" i="12" s="1"/>
  <c r="BS1079" i="12"/>
  <c r="BS1077" i="12"/>
  <c r="BS1075" i="12"/>
  <c r="BS1070" i="12"/>
  <c r="BS1069" i="12" s="1"/>
  <c r="BS1067" i="12"/>
  <c r="BS1066" i="12" s="1"/>
  <c r="BS1064" i="12"/>
  <c r="BS1063" i="12" s="1"/>
  <c r="BS1060" i="12"/>
  <c r="BS1058" i="12"/>
  <c r="BS1054" i="12"/>
  <c r="BS1053" i="12" s="1"/>
  <c r="BS1052" i="12" s="1"/>
  <c r="BS1049" i="12"/>
  <c r="BS1047" i="12"/>
  <c r="BS1043" i="12"/>
  <c r="BS1041" i="12"/>
  <c r="BS1037" i="12"/>
  <c r="BS1036" i="12" s="1"/>
  <c r="BS1033" i="12"/>
  <c r="BS1031" i="12"/>
  <c r="BS1028" i="12"/>
  <c r="BS1027" i="12" s="1"/>
  <c r="BS1025" i="12"/>
  <c r="BS1024" i="12" s="1"/>
  <c r="BS1018" i="12"/>
  <c r="BS1017" i="12" s="1"/>
  <c r="BS1015" i="12"/>
  <c r="BS1014" i="12" s="1"/>
  <c r="BS1011" i="12"/>
  <c r="BS1009" i="12"/>
  <c r="BS1005" i="12"/>
  <c r="BS1004" i="12" s="1"/>
  <c r="BS1003" i="12" s="1"/>
  <c r="BS1001" i="12"/>
  <c r="BS1000" i="12" s="1"/>
  <c r="BS999" i="12" s="1"/>
  <c r="BS997" i="12"/>
  <c r="BS996" i="12" s="1"/>
  <c r="BS994" i="12"/>
  <c r="BS992" i="12"/>
  <c r="BS989" i="12"/>
  <c r="BS988" i="12" s="1"/>
  <c r="BS986" i="12"/>
  <c r="BS985" i="12" s="1"/>
  <c r="BS980" i="12"/>
  <c r="BS978" i="12"/>
  <c r="BS974" i="12"/>
  <c r="BS972" i="12"/>
  <c r="BS968" i="12"/>
  <c r="BS966" i="12"/>
  <c r="BS962" i="12"/>
  <c r="BS961" i="12" s="1"/>
  <c r="BS959" i="12"/>
  <c r="BS958" i="12" s="1"/>
  <c r="BS955" i="12"/>
  <c r="BS952" i="12"/>
  <c r="BS949" i="12"/>
  <c r="BS946" i="12"/>
  <c r="BS945" i="12" s="1"/>
  <c r="BS941" i="12"/>
  <c r="BS939" i="12"/>
  <c r="BS935" i="12"/>
  <c r="BS934" i="12" s="1"/>
  <c r="BS933" i="12" s="1"/>
  <c r="BS931" i="12"/>
  <c r="BS929" i="12"/>
  <c r="BS925" i="12"/>
  <c r="BS924" i="12" s="1"/>
  <c r="BS923" i="12" s="1"/>
  <c r="BS921" i="12"/>
  <c r="BS920" i="12" s="1"/>
  <c r="BS919" i="12" s="1"/>
  <c r="BS917" i="12"/>
  <c r="BS915" i="12"/>
  <c r="BS911" i="12"/>
  <c r="BS910" i="12" s="1"/>
  <c r="BS909" i="12" s="1"/>
  <c r="BS907" i="12"/>
  <c r="BS905" i="12"/>
  <c r="BS899" i="12"/>
  <c r="BS898" i="12" s="1"/>
  <c r="BS897" i="12" s="1"/>
  <c r="BS893" i="12"/>
  <c r="BS890" i="12"/>
  <c r="BS887" i="12"/>
  <c r="BS886" i="12" s="1"/>
  <c r="BS884" i="12"/>
  <c r="BS883" i="12" s="1"/>
  <c r="BS881" i="12"/>
  <c r="BS880" i="12" s="1"/>
  <c r="BS876" i="12"/>
  <c r="BS874" i="12"/>
  <c r="BS870" i="12"/>
  <c r="BS868" i="12"/>
  <c r="BS864" i="12"/>
  <c r="BS862" i="12"/>
  <c r="BS855" i="12"/>
  <c r="BS854" i="12" s="1"/>
  <c r="BS853" i="12" s="1"/>
  <c r="BS852" i="12" s="1"/>
  <c r="BS850" i="12"/>
  <c r="BS849" i="12" s="1"/>
  <c r="BS847" i="12"/>
  <c r="BS846" i="12" s="1"/>
  <c r="BS842" i="12"/>
  <c r="BS841" i="12" s="1"/>
  <c r="BS839" i="12"/>
  <c r="BS838" i="12" s="1"/>
  <c r="BS835" i="12"/>
  <c r="BS834" i="12" s="1"/>
  <c r="BS833" i="12" s="1"/>
  <c r="BS831" i="12"/>
  <c r="BS830" i="12" s="1"/>
  <c r="BS829" i="12" s="1"/>
  <c r="BS827" i="12"/>
  <c r="BS825" i="12"/>
  <c r="BS820" i="12"/>
  <c r="BS819" i="12" s="1"/>
  <c r="BS817" i="12"/>
  <c r="BS816" i="12" s="1"/>
  <c r="BS814" i="12"/>
  <c r="BS813" i="12" s="1"/>
  <c r="BS811" i="12"/>
  <c r="BS810" i="12" s="1"/>
  <c r="BS808" i="12"/>
  <c r="BS807" i="12" s="1"/>
  <c r="BS802" i="12"/>
  <c r="BS801" i="12" s="1"/>
  <c r="BS799" i="12"/>
  <c r="BS798" i="12" s="1"/>
  <c r="BS794" i="12"/>
  <c r="BS793" i="12" s="1"/>
  <c r="BS792" i="12" s="1"/>
  <c r="BS791" i="12" s="1"/>
  <c r="BS789" i="12"/>
  <c r="BS788" i="12" s="1"/>
  <c r="BS786" i="12"/>
  <c r="BS785" i="12" s="1"/>
  <c r="BS780" i="12"/>
  <c r="BS779" i="12" s="1"/>
  <c r="BS778" i="12" s="1"/>
  <c r="BS773" i="12"/>
  <c r="BS769" i="12"/>
  <c r="BS763" i="12"/>
  <c r="BS762" i="12" s="1"/>
  <c r="BS761" i="12" s="1"/>
  <c r="BS759" i="12"/>
  <c r="BS758" i="12" s="1"/>
  <c r="BS757" i="12" s="1"/>
  <c r="BS755" i="12"/>
  <c r="BS754" i="12" s="1"/>
  <c r="BS752" i="12"/>
  <c r="BS751" i="12" s="1"/>
  <c r="BS747" i="12"/>
  <c r="BS745" i="12"/>
  <c r="BS742" i="12"/>
  <c r="BS741" i="12" s="1"/>
  <c r="BS738" i="12"/>
  <c r="BS737" i="12" s="1"/>
  <c r="BS736" i="12" s="1"/>
  <c r="BS734" i="12"/>
  <c r="BS733" i="12" s="1"/>
  <c r="BS732" i="12" s="1"/>
  <c r="BS730" i="12"/>
  <c r="BS729" i="12" s="1"/>
  <c r="BS728" i="12" s="1"/>
  <c r="BS726" i="12"/>
  <c r="BS725" i="12" s="1"/>
  <c r="BS723" i="12"/>
  <c r="BS722" i="12" s="1"/>
  <c r="BS719" i="12"/>
  <c r="BS718" i="12" s="1"/>
  <c r="BS716" i="12"/>
  <c r="BS715" i="12" s="1"/>
  <c r="BS712" i="12"/>
  <c r="BS711" i="12" s="1"/>
  <c r="BS710" i="12" s="1"/>
  <c r="BS705" i="12"/>
  <c r="BS704" i="12" s="1"/>
  <c r="BS703" i="12" s="1"/>
  <c r="BS701" i="12"/>
  <c r="BS700" i="12" s="1"/>
  <c r="BS699" i="12" s="1"/>
  <c r="BS697" i="12"/>
  <c r="BS696" i="12" s="1"/>
  <c r="BS695" i="12" s="1"/>
  <c r="BS693" i="12"/>
  <c r="BS692" i="12" s="1"/>
  <c r="BS691" i="12" s="1"/>
  <c r="BS688" i="12"/>
  <c r="BS686" i="12"/>
  <c r="BS683" i="12"/>
  <c r="BS682" i="12" s="1"/>
  <c r="BS679" i="12"/>
  <c r="BS677" i="12"/>
  <c r="BS673" i="12"/>
  <c r="BS671" i="12"/>
  <c r="BS667" i="12"/>
  <c r="BS665" i="12"/>
  <c r="BS661" i="12"/>
  <c r="BS660" i="12" s="1"/>
  <c r="BS659" i="12" s="1"/>
  <c r="BS656" i="12"/>
  <c r="BS655" i="12" s="1"/>
  <c r="BS654" i="12" s="1"/>
  <c r="BS653" i="12" s="1"/>
  <c r="BS650" i="12"/>
  <c r="BS648" i="12"/>
  <c r="BS644" i="12"/>
  <c r="BS642" i="12"/>
  <c r="BS637" i="12"/>
  <c r="BS635" i="12"/>
  <c r="BS627" i="12"/>
  <c r="BS625" i="12"/>
  <c r="BS620" i="12"/>
  <c r="BS618" i="12"/>
  <c r="BS614" i="12"/>
  <c r="BS613" i="12" s="1"/>
  <c r="BS612" i="12" s="1"/>
  <c r="BS610" i="12"/>
  <c r="BS609" i="12" s="1"/>
  <c r="BS608" i="12" s="1"/>
  <c r="BS606" i="12"/>
  <c r="BS605" i="12" s="1"/>
  <c r="BS604" i="12" s="1"/>
  <c r="BS602" i="12"/>
  <c r="BS601" i="12" s="1"/>
  <c r="BS600" i="12" s="1"/>
  <c r="BS598" i="12"/>
  <c r="BS596" i="12"/>
  <c r="BS592" i="12"/>
  <c r="BS590" i="12"/>
  <c r="BS585" i="12"/>
  <c r="BS584" i="12" s="1"/>
  <c r="BS583" i="12" s="1"/>
  <c r="BS581" i="12"/>
  <c r="BS579" i="12"/>
  <c r="BS574" i="12"/>
  <c r="BS572" i="12"/>
  <c r="BS568" i="12"/>
  <c r="BS566" i="12"/>
  <c r="BS561" i="12"/>
  <c r="BS560" i="12" s="1"/>
  <c r="BS559" i="12" s="1"/>
  <c r="BS557" i="12"/>
  <c r="BS556" i="12" s="1"/>
  <c r="BS555" i="12" s="1"/>
  <c r="BS553" i="12"/>
  <c r="BS552" i="12" s="1"/>
  <c r="BS551" i="12" s="1"/>
  <c r="BS549" i="12"/>
  <c r="BS548" i="12" s="1"/>
  <c r="BS547" i="12" s="1"/>
  <c r="BS545" i="12"/>
  <c r="BS543" i="12"/>
  <c r="BS539" i="12"/>
  <c r="BS538" i="12" s="1"/>
  <c r="BS537" i="12" s="1"/>
  <c r="BS535" i="12"/>
  <c r="BS534" i="12" s="1"/>
  <c r="BS533" i="12" s="1"/>
  <c r="BS530" i="12"/>
  <c r="BS529" i="12" s="1"/>
  <c r="BS528" i="12" s="1"/>
  <c r="BS526" i="12"/>
  <c r="BS525" i="12" s="1"/>
  <c r="BS524" i="12" s="1"/>
  <c r="BS519" i="12"/>
  <c r="BS518" i="12" s="1"/>
  <c r="BS517" i="12" s="1"/>
  <c r="BS515" i="12"/>
  <c r="BS514" i="12" s="1"/>
  <c r="BS513" i="12" s="1"/>
  <c r="BS509" i="12"/>
  <c r="BS507" i="12"/>
  <c r="BS502" i="12"/>
  <c r="BS501" i="12" s="1"/>
  <c r="BS500" i="12" s="1"/>
  <c r="BS498" i="12"/>
  <c r="BS497" i="12" s="1"/>
  <c r="BS495" i="12"/>
  <c r="BS494" i="12" s="1"/>
  <c r="BS492" i="12"/>
  <c r="BS491" i="12" s="1"/>
  <c r="BS488" i="12"/>
  <c r="BS487" i="12" s="1"/>
  <c r="BS486" i="12" s="1"/>
  <c r="BS484" i="12"/>
  <c r="BS483" i="12" s="1"/>
  <c r="BS482" i="12" s="1"/>
  <c r="BS480" i="12"/>
  <c r="BS479" i="12" s="1"/>
  <c r="BS478" i="12" s="1"/>
  <c r="BS473" i="12"/>
  <c r="BS472" i="12" s="1"/>
  <c r="BS471" i="12" s="1"/>
  <c r="BS469" i="12"/>
  <c r="BS468" i="12" s="1"/>
  <c r="BS467" i="12" s="1"/>
  <c r="BS465" i="12"/>
  <c r="BS464" i="12" s="1"/>
  <c r="BS463" i="12" s="1"/>
  <c r="BS459" i="12"/>
  <c r="BS458" i="12" s="1"/>
  <c r="BS457" i="12" s="1"/>
  <c r="BS454" i="12"/>
  <c r="BS453" i="12" s="1"/>
  <c r="BS452" i="12" s="1"/>
  <c r="BS450" i="12"/>
  <c r="BS449" i="12" s="1"/>
  <c r="BS448" i="12" s="1"/>
  <c r="BS446" i="12"/>
  <c r="BS445" i="12" s="1"/>
  <c r="BS443" i="12"/>
  <c r="BS442" i="12" s="1"/>
  <c r="BS439" i="12"/>
  <c r="BS438" i="12" s="1"/>
  <c r="BS437" i="12" s="1"/>
  <c r="BS435" i="12"/>
  <c r="BS434" i="12" s="1"/>
  <c r="BS433" i="12" s="1"/>
  <c r="BS431" i="12"/>
  <c r="BS430" i="12" s="1"/>
  <c r="BS429" i="12" s="1"/>
  <c r="BS427" i="12"/>
  <c r="BS426" i="12" s="1"/>
  <c r="BS425" i="12" s="1"/>
  <c r="BS421" i="12"/>
  <c r="BS420" i="12" s="1"/>
  <c r="BS419" i="12" s="1"/>
  <c r="BS418" i="12" s="1"/>
  <c r="BS416" i="12"/>
  <c r="BS415" i="12" s="1"/>
  <c r="BS414" i="12" s="1"/>
  <c r="BS412" i="12"/>
  <c r="BS411" i="12" s="1"/>
  <c r="BS410" i="12" s="1"/>
  <c r="BS407" i="12"/>
  <c r="BS406" i="12" s="1"/>
  <c r="BS405" i="12" s="1"/>
  <c r="BS402" i="12"/>
  <c r="BS400" i="12"/>
  <c r="BS395" i="12"/>
  <c r="BS393" i="12"/>
  <c r="BS388" i="12"/>
  <c r="BS386" i="12"/>
  <c r="BS382" i="12"/>
  <c r="BS381" i="12" s="1"/>
  <c r="BS380" i="12" s="1"/>
  <c r="BS376" i="12"/>
  <c r="BS375" i="12" s="1"/>
  <c r="BS374" i="12" s="1"/>
  <c r="BS372" i="12"/>
  <c r="BS370" i="12"/>
  <c r="BS366" i="12"/>
  <c r="BS365" i="12" s="1"/>
  <c r="BS364" i="12" s="1"/>
  <c r="BS362" i="12"/>
  <c r="BS360" i="12"/>
  <c r="BS356" i="12"/>
  <c r="BS355" i="12" s="1"/>
  <c r="BS354" i="12" s="1"/>
  <c r="BS352" i="12"/>
  <c r="BS351" i="12" s="1"/>
  <c r="BS350" i="12" s="1"/>
  <c r="BS348" i="12"/>
  <c r="BS346" i="12"/>
  <c r="BS341" i="12"/>
  <c r="BS339" i="12"/>
  <c r="BS335" i="12"/>
  <c r="BS333" i="12"/>
  <c r="BS329" i="12"/>
  <c r="BS328" i="12" s="1"/>
  <c r="BS327" i="12" s="1"/>
  <c r="BS325" i="12"/>
  <c r="BS324" i="12" s="1"/>
  <c r="BS323" i="12" s="1"/>
  <c r="BS321" i="12"/>
  <c r="BS319" i="12"/>
  <c r="BS315" i="12"/>
  <c r="BS313" i="12"/>
  <c r="BS307" i="12"/>
  <c r="BS306" i="12" s="1"/>
  <c r="BS305" i="12" s="1"/>
  <c r="BS303" i="12"/>
  <c r="BS302" i="12" s="1"/>
  <c r="BS301" i="12" s="1"/>
  <c r="BS299" i="12"/>
  <c r="BS298" i="12" s="1"/>
  <c r="BS296" i="12"/>
  <c r="BS295" i="12" s="1"/>
  <c r="BS292" i="12"/>
  <c r="BS290" i="12"/>
  <c r="BS286" i="12"/>
  <c r="BS284" i="12"/>
  <c r="BS280" i="12"/>
  <c r="BS278" i="12"/>
  <c r="BS271" i="12"/>
  <c r="BS270" i="12" s="1"/>
  <c r="BS269" i="12" s="1"/>
  <c r="BS267" i="12"/>
  <c r="BS266" i="12" s="1"/>
  <c r="BS265" i="12" s="1"/>
  <c r="BS262" i="12"/>
  <c r="BS261" i="12" s="1"/>
  <c r="BS260" i="12" s="1"/>
  <c r="BS258" i="12"/>
  <c r="BS257" i="12" s="1"/>
  <c r="BS256" i="12" s="1"/>
  <c r="BS254" i="12"/>
  <c r="BS253" i="12" s="1"/>
  <c r="BS252" i="12" s="1"/>
  <c r="BS250" i="12"/>
  <c r="BS249" i="12" s="1"/>
  <c r="BS248" i="12" s="1"/>
  <c r="BS246" i="12"/>
  <c r="BS245" i="12" s="1"/>
  <c r="BS244" i="12" s="1"/>
  <c r="BS242" i="12"/>
  <c r="BS241" i="12" s="1"/>
  <c r="BS240" i="12" s="1"/>
  <c r="BS238" i="12"/>
  <c r="BS237" i="12" s="1"/>
  <c r="BS236" i="12" s="1"/>
  <c r="BS234" i="12"/>
  <c r="BS233" i="12" s="1"/>
  <c r="BS232" i="12" s="1"/>
  <c r="BS230" i="12"/>
  <c r="BS229" i="12" s="1"/>
  <c r="BS228" i="12" s="1"/>
  <c r="BS226" i="12"/>
  <c r="BS225" i="12" s="1"/>
  <c r="BS224" i="12" s="1"/>
  <c r="BS222" i="12"/>
  <c r="BS221" i="12" s="1"/>
  <c r="BS220" i="12" s="1"/>
  <c r="BS218" i="12"/>
  <c r="BS217" i="12" s="1"/>
  <c r="BS216" i="12" s="1"/>
  <c r="BS214" i="12"/>
  <c r="BS213" i="12" s="1"/>
  <c r="BS212" i="12" s="1"/>
  <c r="BS210" i="12"/>
  <c r="BS209" i="12" s="1"/>
  <c r="BS208" i="12" s="1"/>
  <c r="BS206" i="12"/>
  <c r="BS205" i="12" s="1"/>
  <c r="BS204" i="12" s="1"/>
  <c r="BS202" i="12"/>
  <c r="BS201" i="12" s="1"/>
  <c r="BS200" i="12" s="1"/>
  <c r="BS197" i="12"/>
  <c r="BS196" i="12" s="1"/>
  <c r="BS194" i="12"/>
  <c r="BS193" i="12" s="1"/>
  <c r="BS190" i="12"/>
  <c r="BS189" i="12" s="1"/>
  <c r="BS188" i="12" s="1"/>
  <c r="BS184" i="12"/>
  <c r="BS183" i="12" s="1"/>
  <c r="BS182" i="12" s="1"/>
  <c r="BS180" i="12"/>
  <c r="BS179" i="12" s="1"/>
  <c r="BS178" i="12" s="1"/>
  <c r="BS175" i="12"/>
  <c r="BS174" i="12" s="1"/>
  <c r="BS172" i="12"/>
  <c r="BS171" i="12" s="1"/>
  <c r="BS168" i="12"/>
  <c r="BS167" i="12" s="1"/>
  <c r="BS165" i="12"/>
  <c r="BS164" i="12" s="1"/>
  <c r="BS162" i="12"/>
  <c r="BS161" i="12" s="1"/>
  <c r="BS157" i="12"/>
  <c r="BS156" i="12" s="1"/>
  <c r="BS155" i="12" s="1"/>
  <c r="BS153" i="12"/>
  <c r="BS152" i="12" s="1"/>
  <c r="BS151" i="12" s="1"/>
  <c r="BS148" i="12"/>
  <c r="BS147" i="12" s="1"/>
  <c r="BS146" i="12" s="1"/>
  <c r="BS144" i="12"/>
  <c r="BS143" i="12" s="1"/>
  <c r="BS142" i="12" s="1"/>
  <c r="BS140" i="12"/>
  <c r="BS139" i="12" s="1"/>
  <c r="BS137" i="12"/>
  <c r="BS136" i="12" s="1"/>
  <c r="BS133" i="12"/>
  <c r="BS132" i="12" s="1"/>
  <c r="BS130" i="12"/>
  <c r="BS129" i="12" s="1"/>
  <c r="BS127" i="12"/>
  <c r="BS126" i="12" s="1"/>
  <c r="BS120" i="12"/>
  <c r="BS118" i="12"/>
  <c r="BS113" i="12"/>
  <c r="BS112" i="12" s="1"/>
  <c r="BS111" i="12" s="1"/>
  <c r="BS110" i="12" s="1"/>
  <c r="BS108" i="12"/>
  <c r="BS107" i="12" s="1"/>
  <c r="BS106" i="12" s="1"/>
  <c r="BS105" i="12" s="1"/>
  <c r="BS101" i="12"/>
  <c r="BS100" i="12" s="1"/>
  <c r="BS99" i="12" s="1"/>
  <c r="BS97" i="12"/>
  <c r="BS94" i="12"/>
  <c r="BS91" i="12"/>
  <c r="BS87" i="12"/>
  <c r="BS86" i="12" s="1"/>
  <c r="BS83" i="12"/>
  <c r="BS81" i="12"/>
  <c r="BS78" i="12"/>
  <c r="BS77" i="12" s="1"/>
  <c r="BS72" i="12"/>
  <c r="BS71" i="12" s="1"/>
  <c r="BS70" i="12" s="1"/>
  <c r="BS68" i="12"/>
  <c r="BS67" i="12" s="1"/>
  <c r="BS65" i="12"/>
  <c r="BS64" i="12" s="1"/>
  <c r="BS60" i="12"/>
  <c r="BS59" i="12" s="1"/>
  <c r="BS58" i="12" s="1"/>
  <c r="BS56" i="12"/>
  <c r="BS55" i="12" s="1"/>
  <c r="BS54" i="12" s="1"/>
  <c r="BS52" i="12"/>
  <c r="BS51" i="12" s="1"/>
  <c r="BS50" i="12" s="1"/>
  <c r="BS47" i="12"/>
  <c r="BS46" i="12" s="1"/>
  <c r="BS45" i="12" s="1"/>
  <c r="BS43" i="12"/>
  <c r="BS42" i="12" s="1"/>
  <c r="BS41" i="12" s="1"/>
  <c r="BS39" i="12"/>
  <c r="BS38" i="12" s="1"/>
  <c r="BS35" i="12"/>
  <c r="BS34" i="12" s="1"/>
  <c r="BS31" i="12"/>
  <c r="BS30" i="12" s="1"/>
  <c r="BS29" i="12" s="1"/>
  <c r="BS27" i="12"/>
  <c r="BS26" i="12" s="1"/>
  <c r="BS25" i="12" s="1"/>
  <c r="BS23" i="12"/>
  <c r="BS22" i="12" s="1"/>
  <c r="BS20" i="12"/>
  <c r="BS19" i="12" s="1"/>
  <c r="BR3122" i="12"/>
  <c r="BR3121" i="12" s="1"/>
  <c r="BR3119" i="12"/>
  <c r="BR3118" i="12" s="1"/>
  <c r="BR3116" i="12"/>
  <c r="BR3115" i="12" s="1"/>
  <c r="BR3110" i="12"/>
  <c r="BR3109" i="12" s="1"/>
  <c r="BR3097" i="12"/>
  <c r="BR3096" i="12" s="1"/>
  <c r="BR3092" i="12"/>
  <c r="BR3091" i="12" s="1"/>
  <c r="BR3090" i="12" s="1"/>
  <c r="BR3089" i="12" s="1"/>
  <c r="BR3087" i="12"/>
  <c r="BR3086" i="12" s="1"/>
  <c r="BR3085" i="12" s="1"/>
  <c r="BR3084" i="12" s="1"/>
  <c r="BR3077" i="12"/>
  <c r="BR3076" i="12" s="1"/>
  <c r="BR3074" i="12"/>
  <c r="BR3073" i="12" s="1"/>
  <c r="BR3068" i="12"/>
  <c r="BR3067" i="12" s="1"/>
  <c r="BR3065" i="12"/>
  <c r="BR3064" i="12" s="1"/>
  <c r="BR3062" i="12"/>
  <c r="BR3061" i="12" s="1"/>
  <c r="BR3059" i="12"/>
  <c r="BR3058" i="12" s="1"/>
  <c r="BR3055" i="12"/>
  <c r="BR3054" i="12" s="1"/>
  <c r="BR3053" i="12" s="1"/>
  <c r="BR3048" i="12"/>
  <c r="BR3047" i="12" s="1"/>
  <c r="BR3036" i="12"/>
  <c r="BR3035" i="12" s="1"/>
  <c r="BR3026" i="12"/>
  <c r="BR3025" i="12" s="1"/>
  <c r="BR3013" i="12"/>
  <c r="BR3012" i="12" s="1"/>
  <c r="BR3011" i="12" s="1"/>
  <c r="BR3008" i="12"/>
  <c r="BR3007" i="12" s="1"/>
  <c r="BR3005" i="12"/>
  <c r="BR3004" i="12" s="1"/>
  <c r="BR3002" i="12"/>
  <c r="BR3001" i="12" s="1"/>
  <c r="BR2998" i="12"/>
  <c r="BR2997" i="12" s="1"/>
  <c r="BR2996" i="12" s="1"/>
  <c r="BR2993" i="12"/>
  <c r="BR2992" i="12" s="1"/>
  <c r="BR2991" i="12" s="1"/>
  <c r="BR2990" i="12" s="1"/>
  <c r="BR2987" i="12"/>
  <c r="BR2986" i="12" s="1"/>
  <c r="BR2985" i="12" s="1"/>
  <c r="BR2983" i="12"/>
  <c r="BR2982" i="12" s="1"/>
  <c r="BR2980" i="12"/>
  <c r="BR2979" i="12" s="1"/>
  <c r="BR2976" i="12"/>
  <c r="BR2975" i="12" s="1"/>
  <c r="BR2974" i="12" s="1"/>
  <c r="BR2971" i="12"/>
  <c r="BR2970" i="12" s="1"/>
  <c r="BR2969" i="12" s="1"/>
  <c r="BR2968" i="12" s="1"/>
  <c r="BR2965" i="12"/>
  <c r="BR2964" i="12" s="1"/>
  <c r="BR2962" i="12"/>
  <c r="BR2961" i="12" s="1"/>
  <c r="BR2959" i="12"/>
  <c r="BR2958" i="12" s="1"/>
  <c r="BR2955" i="12"/>
  <c r="BR2954" i="12" s="1"/>
  <c r="BR2953" i="12" s="1"/>
  <c r="BR2950" i="12"/>
  <c r="BR2949" i="12" s="1"/>
  <c r="BR2948" i="12" s="1"/>
  <c r="BR2947" i="12" s="1"/>
  <c r="BR2944" i="12"/>
  <c r="BR2943" i="12" s="1"/>
  <c r="BR2941" i="12"/>
  <c r="BR2940" i="12" s="1"/>
  <c r="BR2937" i="12"/>
  <c r="BR2936" i="12" s="1"/>
  <c r="BR2935" i="12" s="1"/>
  <c r="BR2932" i="12"/>
  <c r="BR2931" i="12" s="1"/>
  <c r="BR2930" i="12" s="1"/>
  <c r="BR2928" i="12"/>
  <c r="BR2927" i="12" s="1"/>
  <c r="BR2926" i="12" s="1"/>
  <c r="BR2922" i="12"/>
  <c r="BR2921" i="12" s="1"/>
  <c r="BR2920" i="12" s="1"/>
  <c r="BR2918" i="12"/>
  <c r="BR2917" i="12" s="1"/>
  <c r="BR2915" i="12"/>
  <c r="BR2914" i="12" s="1"/>
  <c r="BR2911" i="12"/>
  <c r="BR2910" i="12" s="1"/>
  <c r="BR2909" i="12" s="1"/>
  <c r="BR2907" i="12"/>
  <c r="BR2906" i="12" s="1"/>
  <c r="BR2905" i="12" s="1"/>
  <c r="BR2903" i="12"/>
  <c r="BR2902" i="12" s="1"/>
  <c r="BR2901" i="12" s="1"/>
  <c r="BR2899" i="12"/>
  <c r="BR2898" i="12" s="1"/>
  <c r="BR2897" i="12" s="1"/>
  <c r="BR2895" i="12"/>
  <c r="BR2894" i="12" s="1"/>
  <c r="BR2892" i="12"/>
  <c r="BR2891" i="12" s="1"/>
  <c r="BR2889" i="12"/>
  <c r="BR2888" i="12" s="1"/>
  <c r="BR2885" i="12"/>
  <c r="BR2884" i="12" s="1"/>
  <c r="BR2883" i="12" s="1"/>
  <c r="BR2881" i="12"/>
  <c r="BR2880" i="12" s="1"/>
  <c r="BR2879" i="12" s="1"/>
  <c r="BR2877" i="12"/>
  <c r="BR2876" i="12" s="1"/>
  <c r="BR2875" i="12" s="1"/>
  <c r="BR2873" i="12"/>
  <c r="BR2871" i="12"/>
  <c r="BR2867" i="12"/>
  <c r="BR2866" i="12" s="1"/>
  <c r="BR2864" i="12"/>
  <c r="BR2863" i="12" s="1"/>
  <c r="BR2860" i="12"/>
  <c r="BR2859" i="12" s="1"/>
  <c r="BR2858" i="12" s="1"/>
  <c r="BR2856" i="12"/>
  <c r="BR2855" i="12" s="1"/>
  <c r="BR2854" i="12" s="1"/>
  <c r="BR2852" i="12"/>
  <c r="BR2851" i="12" s="1"/>
  <c r="BR2850" i="12" s="1"/>
  <c r="BR2848" i="12"/>
  <c r="BR2847" i="12" s="1"/>
  <c r="BR2845" i="12"/>
  <c r="BR2843" i="12"/>
  <c r="BR2839" i="12"/>
  <c r="BR2838" i="12" s="1"/>
  <c r="BR2836" i="12"/>
  <c r="BR2834" i="12"/>
  <c r="BR2830" i="12"/>
  <c r="BR2829" i="12" s="1"/>
  <c r="BR2828" i="12" s="1"/>
  <c r="BR2826" i="12"/>
  <c r="BR2825" i="12" s="1"/>
  <c r="BR2824" i="12" s="1"/>
  <c r="BR2822" i="12"/>
  <c r="BR2821" i="12" s="1"/>
  <c r="BR2820" i="12" s="1"/>
  <c r="BR2818" i="12"/>
  <c r="BR2817" i="12" s="1"/>
  <c r="BR2816" i="12" s="1"/>
  <c r="BR2814" i="12"/>
  <c r="BR2813" i="12" s="1"/>
  <c r="BR2812" i="12" s="1"/>
  <c r="BR2810" i="12"/>
  <c r="BR2808" i="12"/>
  <c r="BR2804" i="12"/>
  <c r="BR2803" i="12" s="1"/>
  <c r="BR2802" i="12" s="1"/>
  <c r="BR2800" i="12"/>
  <c r="BR2799" i="12" s="1"/>
  <c r="BR2798" i="12" s="1"/>
  <c r="BR2796" i="12"/>
  <c r="BR2795" i="12" s="1"/>
  <c r="BR2793" i="12"/>
  <c r="BR2792" i="12" s="1"/>
  <c r="BR2790" i="12"/>
  <c r="BR2789" i="12" s="1"/>
  <c r="BR2786" i="12"/>
  <c r="BR2785" i="12" s="1"/>
  <c r="BR2783" i="12"/>
  <c r="BR2782" i="12" s="1"/>
  <c r="BR2779" i="12"/>
  <c r="BR2778" i="12" s="1"/>
  <c r="BR2777" i="12" s="1"/>
  <c r="BR2775" i="12"/>
  <c r="BR2774" i="12" s="1"/>
  <c r="BR2773" i="12" s="1"/>
  <c r="BR2771" i="12"/>
  <c r="BR2770" i="12" s="1"/>
  <c r="BR2769" i="12" s="1"/>
  <c r="BR2767" i="12"/>
  <c r="BR2766" i="12" s="1"/>
  <c r="BR2765" i="12" s="1"/>
  <c r="BR2763" i="12"/>
  <c r="BR2762" i="12" s="1"/>
  <c r="BR2761" i="12" s="1"/>
  <c r="BR2759" i="12"/>
  <c r="BR2758" i="12" s="1"/>
  <c r="BR2757" i="12" s="1"/>
  <c r="BR2755" i="12"/>
  <c r="BR2754" i="12" s="1"/>
  <c r="BR2753" i="12" s="1"/>
  <c r="BR2749" i="12"/>
  <c r="BR2748" i="12" s="1"/>
  <c r="BR2746" i="12"/>
  <c r="BR2745" i="12" s="1"/>
  <c r="BR2740" i="12"/>
  <c r="BR2739" i="12" s="1"/>
  <c r="BR2736" i="12"/>
  <c r="BR2735" i="12" s="1"/>
  <c r="BR2733" i="12"/>
  <c r="BR2732" i="12" s="1"/>
  <c r="BR2729" i="12"/>
  <c r="BR2728" i="12" s="1"/>
  <c r="BR2726" i="12"/>
  <c r="BR2725" i="12" s="1"/>
  <c r="BR2721" i="12"/>
  <c r="BR2720" i="12" s="1"/>
  <c r="BR2719" i="12" s="1"/>
  <c r="BR2717" i="12"/>
  <c r="BR2716" i="12" s="1"/>
  <c r="BR2714" i="12"/>
  <c r="BR2713" i="12" s="1"/>
  <c r="BR2711" i="12"/>
  <c r="BR2710" i="12" s="1"/>
  <c r="BR2706" i="12"/>
  <c r="BR2705" i="12" s="1"/>
  <c r="BR2704" i="12" s="1"/>
  <c r="BR2702" i="12"/>
  <c r="BR2701" i="12" s="1"/>
  <c r="BR2700" i="12" s="1"/>
  <c r="BR2698" i="12"/>
  <c r="BR2697" i="12" s="1"/>
  <c r="BR2696" i="12" s="1"/>
  <c r="BR2693" i="12"/>
  <c r="BR2692" i="12" s="1"/>
  <c r="BR2691" i="12" s="1"/>
  <c r="BR2689" i="12"/>
  <c r="BR2688" i="12" s="1"/>
  <c r="BR2686" i="12"/>
  <c r="BR2685" i="12" s="1"/>
  <c r="BR2682" i="12"/>
  <c r="BR2681" i="12" s="1"/>
  <c r="BR2679" i="12"/>
  <c r="BR2678" i="12" s="1"/>
  <c r="BR2676" i="12"/>
  <c r="BR2675" i="12" s="1"/>
  <c r="BR2671" i="12"/>
  <c r="BR2670" i="12" s="1"/>
  <c r="BR2668" i="12"/>
  <c r="BR2667" i="12" s="1"/>
  <c r="BR2665" i="12"/>
  <c r="BR2664" i="12" s="1"/>
  <c r="BR2660" i="12"/>
  <c r="BR2659" i="12" s="1"/>
  <c r="BR2657" i="12"/>
  <c r="BR2656" i="12" s="1"/>
  <c r="BR2650" i="12"/>
  <c r="BR2649" i="12" s="1"/>
  <c r="BR2644" i="12"/>
  <c r="BR2643" i="12" s="1"/>
  <c r="BR2638" i="12"/>
  <c r="BR2637" i="12" s="1"/>
  <c r="BR2636" i="12" s="1"/>
  <c r="BR2634" i="12"/>
  <c r="BR2633" i="12" s="1"/>
  <c r="BR2632" i="12" s="1"/>
  <c r="BR2630" i="12"/>
  <c r="BR2629" i="12" s="1"/>
  <c r="BR2627" i="12"/>
  <c r="BR2626" i="12" s="1"/>
  <c r="BR2623" i="12"/>
  <c r="BR2622" i="12" s="1"/>
  <c r="BR2621" i="12" s="1"/>
  <c r="BR2619" i="12"/>
  <c r="BR2618" i="12" s="1"/>
  <c r="BR2617" i="12" s="1"/>
  <c r="BR2613" i="12"/>
  <c r="BR2612" i="12" s="1"/>
  <c r="BR2611" i="12" s="1"/>
  <c r="BR2609" i="12"/>
  <c r="BR2608" i="12" s="1"/>
  <c r="BR2607" i="12" s="1"/>
  <c r="BR2604" i="12"/>
  <c r="BR2603" i="12" s="1"/>
  <c r="BR2602" i="12" s="1"/>
  <c r="BR2601" i="12" s="1"/>
  <c r="BR2599" i="12"/>
  <c r="BR2598" i="12" s="1"/>
  <c r="BR2597" i="12" s="1"/>
  <c r="BR2596" i="12" s="1"/>
  <c r="BR2594" i="12"/>
  <c r="BR2593" i="12" s="1"/>
  <c r="BR2592" i="12" s="1"/>
  <c r="BR2590" i="12"/>
  <c r="BR2589" i="12" s="1"/>
  <c r="BR2588" i="12" s="1"/>
  <c r="BR2586" i="12"/>
  <c r="BR2585" i="12" s="1"/>
  <c r="BR2583" i="12"/>
  <c r="BR2582" i="12" s="1"/>
  <c r="BR2578" i="12"/>
  <c r="BR2577" i="12" s="1"/>
  <c r="BR2575" i="12"/>
  <c r="BR2574" i="12" s="1"/>
  <c r="BR2571" i="12"/>
  <c r="BR2570" i="12" s="1"/>
  <c r="BR2569" i="12" s="1"/>
  <c r="BR2567" i="12"/>
  <c r="BR2566" i="12" s="1"/>
  <c r="BR2565" i="12" s="1"/>
  <c r="BR2563" i="12"/>
  <c r="BR2562" i="12" s="1"/>
  <c r="BR2561" i="12" s="1"/>
  <c r="BR2559" i="12"/>
  <c r="BR2558" i="12" s="1"/>
  <c r="BR2557" i="12" s="1"/>
  <c r="BR2555" i="12"/>
  <c r="BR2554" i="12" s="1"/>
  <c r="BR2553" i="12" s="1"/>
  <c r="BR2551" i="12"/>
  <c r="BR2550" i="12" s="1"/>
  <c r="BR2549" i="12" s="1"/>
  <c r="BR2547" i="12"/>
  <c r="BR2546" i="12" s="1"/>
  <c r="BR2545" i="12" s="1"/>
  <c r="BR2543" i="12"/>
  <c r="BR2542" i="12" s="1"/>
  <c r="BR2540" i="12"/>
  <c r="BR2539" i="12" s="1"/>
  <c r="BR2536" i="12"/>
  <c r="BR2535" i="12" s="1"/>
  <c r="BR2534" i="12" s="1"/>
  <c r="BR2532" i="12"/>
  <c r="BR2531" i="12" s="1"/>
  <c r="BR2530" i="12" s="1"/>
  <c r="BR2528" i="12"/>
  <c r="BR2527" i="12" s="1"/>
  <c r="BR2526" i="12" s="1"/>
  <c r="BR2524" i="12"/>
  <c r="BR2523" i="12" s="1"/>
  <c r="BR2522" i="12" s="1"/>
  <c r="BR2520" i="12"/>
  <c r="BR2519" i="12" s="1"/>
  <c r="BR2518" i="12" s="1"/>
  <c r="BR2516" i="12"/>
  <c r="BR2515" i="12" s="1"/>
  <c r="BR2514" i="12" s="1"/>
  <c r="BR2512" i="12"/>
  <c r="BR2511" i="12" s="1"/>
  <c r="BR2510" i="12" s="1"/>
  <c r="BR2508" i="12"/>
  <c r="BR2507" i="12" s="1"/>
  <c r="BR2506" i="12" s="1"/>
  <c r="BR2504" i="12"/>
  <c r="BR2503" i="12" s="1"/>
  <c r="BR2502" i="12" s="1"/>
  <c r="BR2500" i="12"/>
  <c r="BR2499" i="12" s="1"/>
  <c r="BR2498" i="12" s="1"/>
  <c r="BR2496" i="12"/>
  <c r="BR2495" i="12" s="1"/>
  <c r="BR2494" i="12" s="1"/>
  <c r="BR2492" i="12"/>
  <c r="BR2491" i="12" s="1"/>
  <c r="BR2490" i="12" s="1"/>
  <c r="BR2488" i="12"/>
  <c r="BR2487" i="12" s="1"/>
  <c r="BR2486" i="12" s="1"/>
  <c r="BR2481" i="12"/>
  <c r="BR2480" i="12" s="1"/>
  <c r="BR2479" i="12" s="1"/>
  <c r="BR2477" i="12"/>
  <c r="BR2476" i="12" s="1"/>
  <c r="BR2475" i="12" s="1"/>
  <c r="BR2471" i="12"/>
  <c r="BR2470" i="12" s="1"/>
  <c r="BR2469" i="12" s="1"/>
  <c r="BR2467" i="12"/>
  <c r="BR2466" i="12" s="1"/>
  <c r="BR2465" i="12" s="1"/>
  <c r="BR2463" i="12"/>
  <c r="BR2462" i="12" s="1"/>
  <c r="BR2461" i="12" s="1"/>
  <c r="BR2459" i="12"/>
  <c r="BR2458" i="12" s="1"/>
  <c r="BR2456" i="12"/>
  <c r="BR2455" i="12" s="1"/>
  <c r="BR2449" i="12"/>
  <c r="BR2448" i="12" s="1"/>
  <c r="BR2447" i="12" s="1"/>
  <c r="BR2445" i="12"/>
  <c r="BR2444" i="12" s="1"/>
  <c r="BR2443" i="12" s="1"/>
  <c r="BR2439" i="12"/>
  <c r="BR2438" i="12" s="1"/>
  <c r="BR2437" i="12" s="1"/>
  <c r="BR2435" i="12"/>
  <c r="BR2434" i="12" s="1"/>
  <c r="BR2430" i="12"/>
  <c r="BR2429" i="12" s="1"/>
  <c r="BR2427" i="12"/>
  <c r="BR2426" i="12" s="1"/>
  <c r="BR2423" i="12"/>
  <c r="BR2422" i="12" s="1"/>
  <c r="BR2420" i="12"/>
  <c r="BR2419" i="12" s="1"/>
  <c r="BR2416" i="12"/>
  <c r="BR2415" i="12" s="1"/>
  <c r="BR2414" i="12" s="1"/>
  <c r="BR2413" i="12" s="1"/>
  <c r="BR2410" i="12"/>
  <c r="BR2409" i="12" s="1"/>
  <c r="BR2408" i="12" s="1"/>
  <c r="BR2407" i="12" s="1"/>
  <c r="BR2405" i="12"/>
  <c r="BR2404" i="12" s="1"/>
  <c r="BR2402" i="12"/>
  <c r="BR2401" i="12" s="1"/>
  <c r="BR2398" i="12"/>
  <c r="BR2397" i="12" s="1"/>
  <c r="BR2396" i="12" s="1"/>
  <c r="BR2393" i="12"/>
  <c r="BR2392" i="12" s="1"/>
  <c r="BR2391" i="12" s="1"/>
  <c r="BR2389" i="12"/>
  <c r="BR2388" i="12" s="1"/>
  <c r="BR2387" i="12" s="1"/>
  <c r="BR2384" i="12"/>
  <c r="BR2383" i="12" s="1"/>
  <c r="BR2381" i="12"/>
  <c r="BR2380" i="12" s="1"/>
  <c r="BR2378" i="12"/>
  <c r="BR2377" i="12" s="1"/>
  <c r="BR2375" i="12"/>
  <c r="BR2374" i="12" s="1"/>
  <c r="BR2368" i="12"/>
  <c r="BR2367" i="12" s="1"/>
  <c r="BR2366" i="12" s="1"/>
  <c r="BR2364" i="12"/>
  <c r="BR2363" i="12" s="1"/>
  <c r="BR2362" i="12" s="1"/>
  <c r="BR2359" i="12"/>
  <c r="BR2358" i="12" s="1"/>
  <c r="BR2357" i="12" s="1"/>
  <c r="BR2356" i="12" s="1"/>
  <c r="BR2354" i="12"/>
  <c r="BR2353" i="12" s="1"/>
  <c r="BR2352" i="12" s="1"/>
  <c r="BR2351" i="12" s="1"/>
  <c r="BR2348" i="12"/>
  <c r="BR2347" i="12" s="1"/>
  <c r="BR2346" i="12" s="1"/>
  <c r="BR2345" i="12" s="1"/>
  <c r="BR2343" i="12"/>
  <c r="BR2342" i="12" s="1"/>
  <c r="BR2341" i="12" s="1"/>
  <c r="BR2339" i="12"/>
  <c r="BR2338" i="12" s="1"/>
  <c r="BR2337" i="12" s="1"/>
  <c r="BR2335" i="12"/>
  <c r="BR2334" i="12" s="1"/>
  <c r="BR2332" i="12"/>
  <c r="BR2331" i="12" s="1"/>
  <c r="BR2327" i="12"/>
  <c r="BR2326" i="12" s="1"/>
  <c r="BR2325" i="12" s="1"/>
  <c r="BR2324" i="12" s="1"/>
  <c r="BR2321" i="12"/>
  <c r="BR2320" i="12" s="1"/>
  <c r="BR2319" i="12" s="1"/>
  <c r="BR2317" i="12"/>
  <c r="BR2316" i="12" s="1"/>
  <c r="BR2315" i="12" s="1"/>
  <c r="BR2313" i="12"/>
  <c r="BR2312" i="12" s="1"/>
  <c r="BR2311" i="12" s="1"/>
  <c r="BR2309" i="12"/>
  <c r="BR2308" i="12" s="1"/>
  <c r="BR2306" i="12"/>
  <c r="BR2305" i="12" s="1"/>
  <c r="BR2303" i="12"/>
  <c r="BR2302" i="12" s="1"/>
  <c r="BR2297" i="12"/>
  <c r="BR2296" i="12" s="1"/>
  <c r="BR2295" i="12" s="1"/>
  <c r="BR2294" i="12" s="1"/>
  <c r="BR2291" i="12"/>
  <c r="BR2290" i="12" s="1"/>
  <c r="BR2288" i="12"/>
  <c r="BR2287" i="12" s="1"/>
  <c r="BR2283" i="12"/>
  <c r="BR2282" i="12" s="1"/>
  <c r="BR2281" i="12" s="1"/>
  <c r="BR2280" i="12" s="1"/>
  <c r="BR2278" i="12"/>
  <c r="BR2277" i="12" s="1"/>
  <c r="BR2276" i="12" s="1"/>
  <c r="BR2274" i="12"/>
  <c r="BR2273" i="12" s="1"/>
  <c r="BR2272" i="12" s="1"/>
  <c r="BR2268" i="12"/>
  <c r="BR2267" i="12" s="1"/>
  <c r="BR2266" i="12" s="1"/>
  <c r="BR2264" i="12"/>
  <c r="BR2263" i="12" s="1"/>
  <c r="BR2262" i="12" s="1"/>
  <c r="BR2259" i="12"/>
  <c r="BR2258" i="12" s="1"/>
  <c r="BR2257" i="12" s="1"/>
  <c r="BR2256" i="12" s="1"/>
  <c r="BR2253" i="12"/>
  <c r="BR2252" i="12" s="1"/>
  <c r="BR2251" i="12" s="1"/>
  <c r="BR2250" i="12" s="1"/>
  <c r="BR2248" i="12"/>
  <c r="BR2247" i="12" s="1"/>
  <c r="BR2246" i="12" s="1"/>
  <c r="BR2245" i="12" s="1"/>
  <c r="BR2243" i="12"/>
  <c r="BR2242" i="12" s="1"/>
  <c r="BR2241" i="12" s="1"/>
  <c r="BR2240" i="12" s="1"/>
  <c r="BR2238" i="12"/>
  <c r="BR2237" i="12" s="1"/>
  <c r="BR2236" i="12" s="1"/>
  <c r="BR2235" i="12" s="1"/>
  <c r="BR2233" i="12"/>
  <c r="BR2232" i="12" s="1"/>
  <c r="BR2231" i="12" s="1"/>
  <c r="BR2230" i="12" s="1"/>
  <c r="BR2228" i="12"/>
  <c r="BR2227" i="12" s="1"/>
  <c r="BR2226" i="12" s="1"/>
  <c r="BR2224" i="12"/>
  <c r="BR2223" i="12" s="1"/>
  <c r="BR2222" i="12" s="1"/>
  <c r="BR2219" i="12"/>
  <c r="BR2218" i="12" s="1"/>
  <c r="BR2216" i="12"/>
  <c r="BR2215" i="12" s="1"/>
  <c r="BR2211" i="12"/>
  <c r="BR2210" i="12" s="1"/>
  <c r="BR2209" i="12" s="1"/>
  <c r="BR2207" i="12"/>
  <c r="BR2206" i="12" s="1"/>
  <c r="BR2205" i="12" s="1"/>
  <c r="BR2203" i="12"/>
  <c r="BR2202" i="12" s="1"/>
  <c r="BR2201" i="12" s="1"/>
  <c r="BR2199" i="12"/>
  <c r="BR2198" i="12" s="1"/>
  <c r="BR2197" i="12" s="1"/>
  <c r="BR2195" i="12"/>
  <c r="BR2194" i="12" s="1"/>
  <c r="BR2193" i="12" s="1"/>
  <c r="BR2191" i="12"/>
  <c r="BR2190" i="12" s="1"/>
  <c r="BR2189" i="12" s="1"/>
  <c r="BR2187" i="12"/>
  <c r="BR2186" i="12" s="1"/>
  <c r="BR2185" i="12" s="1"/>
  <c r="BR2183" i="12"/>
  <c r="BR2182" i="12" s="1"/>
  <c r="BR2181" i="12" s="1"/>
  <c r="BR2179" i="12"/>
  <c r="BR2178" i="12" s="1"/>
  <c r="BR2177" i="12" s="1"/>
  <c r="BR2175" i="12"/>
  <c r="BR2174" i="12" s="1"/>
  <c r="BR2170" i="12" s="1"/>
  <c r="BR2168" i="12"/>
  <c r="BR2167" i="12" s="1"/>
  <c r="BR2166" i="12" s="1"/>
  <c r="BR2164" i="12"/>
  <c r="BR2163" i="12" s="1"/>
  <c r="BR2162" i="12" s="1"/>
  <c r="BR2160" i="12"/>
  <c r="BR2159" i="12" s="1"/>
  <c r="BR2158" i="12" s="1"/>
  <c r="BR2156" i="12"/>
  <c r="BR2155" i="12" s="1"/>
  <c r="BR2154" i="12" s="1"/>
  <c r="BR2152" i="12"/>
  <c r="BR2151" i="12" s="1"/>
  <c r="BR2150" i="12" s="1"/>
  <c r="BR2145" i="12"/>
  <c r="BR2144" i="12" s="1"/>
  <c r="BR2143" i="12" s="1"/>
  <c r="BR2141" i="12"/>
  <c r="BR2140" i="12" s="1"/>
  <c r="BR2139" i="12" s="1"/>
  <c r="BR2137" i="12"/>
  <c r="BR2136" i="12" s="1"/>
  <c r="BR2134" i="12"/>
  <c r="BR2133" i="12" s="1"/>
  <c r="BR2131" i="12"/>
  <c r="BR2130" i="12" s="1"/>
  <c r="BR2125" i="12"/>
  <c r="BR2123" i="12"/>
  <c r="BR2120" i="12"/>
  <c r="BR2119" i="12" s="1"/>
  <c r="BR2116" i="12"/>
  <c r="BR2115" i="12" s="1"/>
  <c r="BR2114" i="12" s="1"/>
  <c r="BR2109" i="12"/>
  <c r="BR2107" i="12"/>
  <c r="BR2104" i="12"/>
  <c r="BR2103" i="12" s="1"/>
  <c r="BR2098" i="12"/>
  <c r="BR2097" i="12" s="1"/>
  <c r="BR2096" i="12" s="1"/>
  <c r="BR2094" i="12"/>
  <c r="BR2093" i="12" s="1"/>
  <c r="BR2092" i="12" s="1"/>
  <c r="BR2090" i="12"/>
  <c r="BR2089" i="12" s="1"/>
  <c r="BR2088" i="12" s="1"/>
  <c r="BR2086" i="12"/>
  <c r="BR2085" i="12" s="1"/>
  <c r="BR2083" i="12"/>
  <c r="BR2082" i="12" s="1"/>
  <c r="BR2074" i="12"/>
  <c r="BR2073" i="12" s="1"/>
  <c r="BR2072" i="12" s="1"/>
  <c r="BR2070" i="12"/>
  <c r="BR2069" i="12" s="1"/>
  <c r="BR2068" i="12" s="1"/>
  <c r="BR2066" i="12"/>
  <c r="BR2065" i="12" s="1"/>
  <c r="BR2064" i="12" s="1"/>
  <c r="BR2061" i="12"/>
  <c r="BR2060" i="12" s="1"/>
  <c r="BR2058" i="12"/>
  <c r="BR2057" i="12" s="1"/>
  <c r="BR2052" i="12"/>
  <c r="BR2051" i="12" s="1"/>
  <c r="BR2049" i="12"/>
  <c r="BR2048" i="12" s="1"/>
  <c r="BR2045" i="12"/>
  <c r="BR2044" i="12" s="1"/>
  <c r="BR2042" i="12"/>
  <c r="BR2041" i="12" s="1"/>
  <c r="BR2039" i="12"/>
  <c r="BR2038" i="12" s="1"/>
  <c r="BR2033" i="12"/>
  <c r="BR2031" i="12"/>
  <c r="BR2028" i="12"/>
  <c r="BR2027" i="12" s="1"/>
  <c r="BR2023" i="12"/>
  <c r="BR2022" i="12" s="1"/>
  <c r="BR2021" i="12" s="1"/>
  <c r="BR2019" i="12"/>
  <c r="BR2018" i="12" s="1"/>
  <c r="BR2017" i="12" s="1"/>
  <c r="BR2015" i="12"/>
  <c r="BR2014" i="12" s="1"/>
  <c r="BR2013" i="12" s="1"/>
  <c r="BR2011" i="12"/>
  <c r="BR2010" i="12" s="1"/>
  <c r="BR2009" i="12" s="1"/>
  <c r="BR2006" i="12"/>
  <c r="BR2005" i="12" s="1"/>
  <c r="BR2004" i="12" s="1"/>
  <c r="BR2002" i="12"/>
  <c r="BR2001" i="12" s="1"/>
  <c r="BR2000" i="12" s="1"/>
  <c r="BR1998" i="12"/>
  <c r="BR1997" i="12" s="1"/>
  <c r="BR1996" i="12" s="1"/>
  <c r="BR1994" i="12"/>
  <c r="BR1993" i="12" s="1"/>
  <c r="BR1992" i="12" s="1"/>
  <c r="BR1987" i="12"/>
  <c r="BR1986" i="12" s="1"/>
  <c r="BR1985" i="12" s="1"/>
  <c r="BR1984" i="12" s="1"/>
  <c r="BR1982" i="12"/>
  <c r="BR1981" i="12" s="1"/>
  <c r="BR1980" i="12" s="1"/>
  <c r="BR1978" i="12"/>
  <c r="BR1977" i="12" s="1"/>
  <c r="BR1975" i="12"/>
  <c r="BR1974" i="12" s="1"/>
  <c r="BR1972" i="12"/>
  <c r="BR1971" i="12" s="1"/>
  <c r="BR1967" i="12"/>
  <c r="BR1966" i="12" s="1"/>
  <c r="BR1965" i="12" s="1"/>
  <c r="BR1964" i="12" s="1"/>
  <c r="BR1961" i="12"/>
  <c r="BR1960" i="12" s="1"/>
  <c r="BR1959" i="12" s="1"/>
  <c r="BR1958" i="12" s="1"/>
  <c r="BR1956" i="12"/>
  <c r="BR1955" i="12" s="1"/>
  <c r="BR1954" i="12" s="1"/>
  <c r="BR1953" i="12" s="1"/>
  <c r="BR1951" i="12"/>
  <c r="BR1950" i="12" s="1"/>
  <c r="BR1949" i="12" s="1"/>
  <c r="BR1948" i="12" s="1"/>
  <c r="BR1946" i="12"/>
  <c r="BR1945" i="12" s="1"/>
  <c r="BR1944" i="12" s="1"/>
  <c r="BR1941" i="12"/>
  <c r="BR1940" i="12" s="1"/>
  <c r="BR1939" i="12" s="1"/>
  <c r="BR1936" i="12"/>
  <c r="BR1935" i="12" s="1"/>
  <c r="BR1934" i="12" s="1"/>
  <c r="BR1933" i="12" s="1"/>
  <c r="BR1931" i="12"/>
  <c r="BR1930" i="12" s="1"/>
  <c r="BR1929" i="12" s="1"/>
  <c r="BR1927" i="12"/>
  <c r="BR1926" i="12" s="1"/>
  <c r="BR1925" i="12" s="1"/>
  <c r="BR1920" i="12"/>
  <c r="BR1919" i="12" s="1"/>
  <c r="BR1918" i="12" s="1"/>
  <c r="BR1916" i="12"/>
  <c r="BR1915" i="12" s="1"/>
  <c r="BR1914" i="12" s="1"/>
  <c r="BR1911" i="12"/>
  <c r="BR1910" i="12" s="1"/>
  <c r="BR1909" i="12" s="1"/>
  <c r="BR1907" i="12"/>
  <c r="BR1906" i="12" s="1"/>
  <c r="BR1905" i="12" s="1"/>
  <c r="BR1903" i="12"/>
  <c r="BR1902" i="12" s="1"/>
  <c r="BR1901" i="12" s="1"/>
  <c r="BR1897" i="12"/>
  <c r="BR1896" i="12" s="1"/>
  <c r="BR1895" i="12" s="1"/>
  <c r="BR1894" i="12" s="1"/>
  <c r="BR1892" i="12"/>
  <c r="BR1891" i="12" s="1"/>
  <c r="BR1890" i="12" s="1"/>
  <c r="BR1889" i="12" s="1"/>
  <c r="BR1885" i="12"/>
  <c r="BR1884" i="12" s="1"/>
  <c r="BR1883" i="12" s="1"/>
  <c r="BR1881" i="12"/>
  <c r="BR1880" i="12" s="1"/>
  <c r="BR1878" i="12"/>
  <c r="BR1877" i="12" s="1"/>
  <c r="BR1873" i="12"/>
  <c r="BR1872" i="12" s="1"/>
  <c r="BR1870" i="12"/>
  <c r="BR1869" i="12" s="1"/>
  <c r="BR1865" i="12"/>
  <c r="BR1864" i="12" s="1"/>
  <c r="BR1863" i="12" s="1"/>
  <c r="BR1861" i="12"/>
  <c r="BR1860" i="12" s="1"/>
  <c r="BR1859" i="12" s="1"/>
  <c r="BR1857" i="12"/>
  <c r="BR1856" i="12" s="1"/>
  <c r="BR1855" i="12" s="1"/>
  <c r="BR1852" i="12"/>
  <c r="BR1851" i="12" s="1"/>
  <c r="BR1850" i="12" s="1"/>
  <c r="BR1848" i="12"/>
  <c r="BR1847" i="12" s="1"/>
  <c r="BR1846" i="12" s="1"/>
  <c r="BR1844" i="12"/>
  <c r="BR1843" i="12" s="1"/>
  <c r="BR1842" i="12" s="1"/>
  <c r="BR1840" i="12"/>
  <c r="BR1839" i="12" s="1"/>
  <c r="BR1838" i="12" s="1"/>
  <c r="BR1836" i="12"/>
  <c r="BR1835" i="12" s="1"/>
  <c r="BR1833" i="12"/>
  <c r="BR1832" i="12" s="1"/>
  <c r="BR1830" i="12"/>
  <c r="BR1829" i="12" s="1"/>
  <c r="BR1825" i="12"/>
  <c r="BR1824" i="12" s="1"/>
  <c r="BR1823" i="12" s="1"/>
  <c r="BR1821" i="12"/>
  <c r="BR1820" i="12" s="1"/>
  <c r="BR1819" i="12" s="1"/>
  <c r="BR1817" i="12"/>
  <c r="BR1816" i="12" s="1"/>
  <c r="BR1815" i="12" s="1"/>
  <c r="BR1813" i="12"/>
  <c r="BR1812" i="12" s="1"/>
  <c r="BR1811" i="12" s="1"/>
  <c r="BR1809" i="12"/>
  <c r="BR1808" i="12" s="1"/>
  <c r="BR1807" i="12" s="1"/>
  <c r="BR1805" i="12"/>
  <c r="BR1804" i="12" s="1"/>
  <c r="BR1802" i="12"/>
  <c r="BR1801" i="12" s="1"/>
  <c r="BR1798" i="12"/>
  <c r="BR1797" i="12" s="1"/>
  <c r="BR1796" i="12" s="1"/>
  <c r="BR1791" i="12"/>
  <c r="BR1790" i="12" s="1"/>
  <c r="BR1789" i="12" s="1"/>
  <c r="BR1787" i="12"/>
  <c r="BR1786" i="12" s="1"/>
  <c r="BR1785" i="12" s="1"/>
  <c r="BR1783" i="12"/>
  <c r="BR1782" i="12" s="1"/>
  <c r="BR1781" i="12" s="1"/>
  <c r="BR1778" i="12"/>
  <c r="BR1777" i="12" s="1"/>
  <c r="BR1776" i="12" s="1"/>
  <c r="BR1775" i="12" s="1"/>
  <c r="BR1773" i="12"/>
  <c r="BR1772" i="12" s="1"/>
  <c r="BR1771" i="12" s="1"/>
  <c r="BR1770" i="12" s="1"/>
  <c r="BR1768" i="12"/>
  <c r="BR1767" i="12" s="1"/>
  <c r="BR1766" i="12" s="1"/>
  <c r="BR1764" i="12"/>
  <c r="BR1763" i="12" s="1"/>
  <c r="BR1762" i="12" s="1"/>
  <c r="BR1758" i="12"/>
  <c r="BR1757" i="12" s="1"/>
  <c r="BR1756" i="12" s="1"/>
  <c r="BR1755" i="12" s="1"/>
  <c r="BR1753" i="12"/>
  <c r="BR1752" i="12" s="1"/>
  <c r="BR1751" i="12" s="1"/>
  <c r="BR1750" i="12" s="1"/>
  <c r="BR1748" i="12"/>
  <c r="BR1747" i="12" s="1"/>
  <c r="BR1746" i="12" s="1"/>
  <c r="BR1745" i="12" s="1"/>
  <c r="BR1743" i="12"/>
  <c r="BR1742" i="12" s="1"/>
  <c r="BR1741" i="12" s="1"/>
  <c r="BR1740" i="12" s="1"/>
  <c r="BR1738" i="12"/>
  <c r="BR1737" i="12" s="1"/>
  <c r="BR1736" i="12" s="1"/>
  <c r="BR1734" i="12"/>
  <c r="BR1733" i="12" s="1"/>
  <c r="BR1732" i="12" s="1"/>
  <c r="BR1730" i="12"/>
  <c r="BR1729" i="12" s="1"/>
  <c r="BR1728" i="12" s="1"/>
  <c r="BR1726" i="12"/>
  <c r="BR1725" i="12" s="1"/>
  <c r="BR1724" i="12" s="1"/>
  <c r="BR1722" i="12"/>
  <c r="BR1721" i="12" s="1"/>
  <c r="BR1720" i="12" s="1"/>
  <c r="BR1718" i="12"/>
  <c r="BR1717" i="12" s="1"/>
  <c r="BR1716" i="12" s="1"/>
  <c r="BR1714" i="12"/>
  <c r="BR1713" i="12" s="1"/>
  <c r="BR1712" i="12" s="1"/>
  <c r="BR1710" i="12"/>
  <c r="BR1709" i="12" s="1"/>
  <c r="BR1708" i="12" s="1"/>
  <c r="BR1706" i="12"/>
  <c r="BR1705" i="12" s="1"/>
  <c r="BR1704" i="12" s="1"/>
  <c r="BR1702" i="12"/>
  <c r="BR1701" i="12" s="1"/>
  <c r="BR1700" i="12" s="1"/>
  <c r="BR1698" i="12"/>
  <c r="BR1697" i="12" s="1"/>
  <c r="BR1696" i="12" s="1"/>
  <c r="BR1693" i="12"/>
  <c r="BR1692" i="12" s="1"/>
  <c r="BR1691" i="12" s="1"/>
  <c r="BR1689" i="12"/>
  <c r="BR1688" i="12" s="1"/>
  <c r="BR1687" i="12" s="1"/>
  <c r="BR1684" i="12"/>
  <c r="BR1683" i="12" s="1"/>
  <c r="BR1682" i="12" s="1"/>
  <c r="BR1681" i="12" s="1"/>
  <c r="BR1679" i="12"/>
  <c r="BR1678" i="12" s="1"/>
  <c r="BR1677" i="12" s="1"/>
  <c r="BR1676" i="12" s="1"/>
  <c r="BR1674" i="12"/>
  <c r="BR1673" i="12" s="1"/>
  <c r="BR1672" i="12" s="1"/>
  <c r="BR1670" i="12"/>
  <c r="BR1669" i="12" s="1"/>
  <c r="BR1668" i="12" s="1"/>
  <c r="BR1663" i="12"/>
  <c r="BR1662" i="12" s="1"/>
  <c r="BR1660" i="12"/>
  <c r="BR1659" i="12" s="1"/>
  <c r="BR1655" i="12"/>
  <c r="BR1654" i="12" s="1"/>
  <c r="BR1653" i="12" s="1"/>
  <c r="BR1651" i="12"/>
  <c r="BR1650" i="12" s="1"/>
  <c r="BR1649" i="12" s="1"/>
  <c r="BR1647" i="12"/>
  <c r="BR1646" i="12" s="1"/>
  <c r="BR1645" i="12" s="1"/>
  <c r="BR1642" i="12"/>
  <c r="BR1641" i="12" s="1"/>
  <c r="BR1640" i="12" s="1"/>
  <c r="BR1639" i="12" s="1"/>
  <c r="BR1635" i="12"/>
  <c r="BR1633" i="12"/>
  <c r="BR1629" i="12"/>
  <c r="BR1628" i="12" s="1"/>
  <c r="BR1625" i="12"/>
  <c r="BR1624" i="12" s="1"/>
  <c r="BR1619" i="12"/>
  <c r="BR1618" i="12" s="1"/>
  <c r="BR1617" i="12" s="1"/>
  <c r="BR1615" i="12"/>
  <c r="BR1614" i="12" s="1"/>
  <c r="BR1613" i="12" s="1"/>
  <c r="BR1610" i="12"/>
  <c r="BR1609" i="12" s="1"/>
  <c r="BR1608" i="12" s="1"/>
  <c r="BR1607" i="12" s="1"/>
  <c r="BR1605" i="12"/>
  <c r="BR1604" i="12" s="1"/>
  <c r="BR1603" i="12" s="1"/>
  <c r="BR1601" i="12"/>
  <c r="BR1600" i="12" s="1"/>
  <c r="BR1599" i="12" s="1"/>
  <c r="BR1596" i="12"/>
  <c r="BR1595" i="12" s="1"/>
  <c r="BR1594" i="12" s="1"/>
  <c r="BR1592" i="12"/>
  <c r="BR1591" i="12" s="1"/>
  <c r="BR1590" i="12" s="1"/>
  <c r="BR1588" i="12"/>
  <c r="BR1587" i="12" s="1"/>
  <c r="BR1586" i="12" s="1"/>
  <c r="BR1584" i="12"/>
  <c r="BR1583" i="12" s="1"/>
  <c r="BR1582" i="12" s="1"/>
  <c r="BR1580" i="12"/>
  <c r="BR1579" i="12" s="1"/>
  <c r="BR1578" i="12" s="1"/>
  <c r="BR1575" i="12"/>
  <c r="BR1574" i="12" s="1"/>
  <c r="BR1572" i="12"/>
  <c r="BR1571" i="12" s="1"/>
  <c r="BR1568" i="12"/>
  <c r="BR1567" i="12" s="1"/>
  <c r="BR1566" i="12" s="1"/>
  <c r="BR1564" i="12"/>
  <c r="BR1563" i="12" s="1"/>
  <c r="BR1562" i="12" s="1"/>
  <c r="BR1560" i="12"/>
  <c r="BR1559" i="12" s="1"/>
  <c r="BR1558" i="12" s="1"/>
  <c r="BR1555" i="12"/>
  <c r="BR1554" i="12" s="1"/>
  <c r="BR1553" i="12" s="1"/>
  <c r="BR1552" i="12" s="1"/>
  <c r="BR1550" i="12"/>
  <c r="BR1549" i="12" s="1"/>
  <c r="BR1548" i="12" s="1"/>
  <c r="BR1546" i="12"/>
  <c r="BR1545" i="12" s="1"/>
  <c r="BR1544" i="12" s="1"/>
  <c r="BR1542" i="12"/>
  <c r="BR1541" i="12" s="1"/>
  <c r="BR1540" i="12" s="1"/>
  <c r="BR1535" i="12"/>
  <c r="BR1534" i="12" s="1"/>
  <c r="BR1532" i="12"/>
  <c r="BR1531" i="12" s="1"/>
  <c r="BR1528" i="12"/>
  <c r="BR1527" i="12" s="1"/>
  <c r="BR1525" i="12"/>
  <c r="BR1524" i="12" s="1"/>
  <c r="BR1521" i="12"/>
  <c r="BR1520" i="12" s="1"/>
  <c r="BR1519" i="12" s="1"/>
  <c r="BR1515" i="12"/>
  <c r="BR1514" i="12" s="1"/>
  <c r="BR1513" i="12" s="1"/>
  <c r="BR1512" i="12" s="1"/>
  <c r="BR1510" i="12"/>
  <c r="BR1509" i="12" s="1"/>
  <c r="BR1508" i="12" s="1"/>
  <c r="BR1507" i="12" s="1"/>
  <c r="BR1504" i="12"/>
  <c r="BR1503" i="12" s="1"/>
  <c r="BR1502" i="12" s="1"/>
  <c r="BR1500" i="12"/>
  <c r="BR1499" i="12" s="1"/>
  <c r="BR1498" i="12" s="1"/>
  <c r="BR1496" i="12"/>
  <c r="BR1495" i="12" s="1"/>
  <c r="BR1491" i="12" s="1"/>
  <c r="BR1488" i="12"/>
  <c r="BR1487" i="12" s="1"/>
  <c r="BR1485" i="12"/>
  <c r="BR1484" i="12" s="1"/>
  <c r="BR1481" i="12"/>
  <c r="BR1480" i="12" s="1"/>
  <c r="BR1478" i="12"/>
  <c r="BR1477" i="12" s="1"/>
  <c r="BR1475" i="12"/>
  <c r="BR1474" i="12" s="1"/>
  <c r="BR1469" i="12"/>
  <c r="BR1468" i="12" s="1"/>
  <c r="BR1467" i="12" s="1"/>
  <c r="BR1466" i="12" s="1"/>
  <c r="BR1464" i="12"/>
  <c r="BR1463" i="12" s="1"/>
  <c r="BR1461" i="12"/>
  <c r="BR1460" i="12" s="1"/>
  <c r="BR1456" i="12"/>
  <c r="BR1455" i="12" s="1"/>
  <c r="BR1454" i="12" s="1"/>
  <c r="BR1453" i="12" s="1"/>
  <c r="BR1449" i="12"/>
  <c r="BR1448" i="12" s="1"/>
  <c r="BR1447" i="12" s="1"/>
  <c r="BR1446" i="12" s="1"/>
  <c r="BR1444" i="12"/>
  <c r="BR1443" i="12" s="1"/>
  <c r="BR1442" i="12" s="1"/>
  <c r="BR1441" i="12" s="1"/>
  <c r="BR1439" i="12"/>
  <c r="BR1438" i="12" s="1"/>
  <c r="BR1437" i="12" s="1"/>
  <c r="BR1434" i="12"/>
  <c r="BR1433" i="12" s="1"/>
  <c r="BR1432" i="12" s="1"/>
  <c r="BR1429" i="12"/>
  <c r="BR1428" i="12" s="1"/>
  <c r="BR1427" i="12" s="1"/>
  <c r="BR1422" i="12"/>
  <c r="BR1419" i="12"/>
  <c r="BR1413" i="12"/>
  <c r="BR1411" i="12"/>
  <c r="BR1408" i="12"/>
  <c r="BR1407" i="12" s="1"/>
  <c r="BR1404" i="12"/>
  <c r="BR1403" i="12" s="1"/>
  <c r="BR1402" i="12" s="1"/>
  <c r="BR1399" i="12"/>
  <c r="BR1398" i="12" s="1"/>
  <c r="BR1397" i="12" s="1"/>
  <c r="BR1396" i="12" s="1"/>
  <c r="BR1393" i="12"/>
  <c r="BR1392" i="12" s="1"/>
  <c r="BR1391" i="12" s="1"/>
  <c r="BR1390" i="12" s="1"/>
  <c r="BR1388" i="12"/>
  <c r="BR1386" i="12"/>
  <c r="BR1380" i="12"/>
  <c r="BR1379" i="12" s="1"/>
  <c r="BR1378" i="12" s="1"/>
  <c r="BR1375" i="12"/>
  <c r="BR1374" i="12" s="1"/>
  <c r="BR1373" i="12" s="1"/>
  <c r="BR1371" i="12"/>
  <c r="BR1369" i="12"/>
  <c r="BR1365" i="12"/>
  <c r="BR1363" i="12"/>
  <c r="BR1359" i="12"/>
  <c r="BR1358" i="12" s="1"/>
  <c r="BR1357" i="12" s="1"/>
  <c r="BR1355" i="12"/>
  <c r="BR1354" i="12" s="1"/>
  <c r="BR1353" i="12" s="1"/>
  <c r="BR1351" i="12"/>
  <c r="BR1350" i="12" s="1"/>
  <c r="BR1349" i="12" s="1"/>
  <c r="BR1347" i="12"/>
  <c r="BR1346" i="12" s="1"/>
  <c r="BR1345" i="12" s="1"/>
  <c r="BR1343" i="12"/>
  <c r="BR1342" i="12" s="1"/>
  <c r="BR1341" i="12" s="1"/>
  <c r="BR1339" i="12"/>
  <c r="BR1338" i="12" s="1"/>
  <c r="BR1337" i="12" s="1"/>
  <c r="BR1335" i="12"/>
  <c r="BR1334" i="12" s="1"/>
  <c r="BR1333" i="12" s="1"/>
  <c r="BR1331" i="12"/>
  <c r="BR1330" i="12" s="1"/>
  <c r="BR1329" i="12" s="1"/>
  <c r="BR1327" i="12"/>
  <c r="BR1326" i="12" s="1"/>
  <c r="BR1325" i="12" s="1"/>
  <c r="BR1323" i="12"/>
  <c r="BR1322" i="12" s="1"/>
  <c r="BR1321" i="12" s="1"/>
  <c r="BR1319" i="12"/>
  <c r="BR1318" i="12" s="1"/>
  <c r="BR1317" i="12" s="1"/>
  <c r="BR1315" i="12"/>
  <c r="BR1314" i="12" s="1"/>
  <c r="BR1313" i="12" s="1"/>
  <c r="BR1310" i="12"/>
  <c r="BR1309" i="12" s="1"/>
  <c r="BR1308" i="12" s="1"/>
  <c r="BR1306" i="12"/>
  <c r="BR1305" i="12" s="1"/>
  <c r="BR1304" i="12" s="1"/>
  <c r="BR1302" i="12"/>
  <c r="BR1300" i="12"/>
  <c r="BR1296" i="12"/>
  <c r="BR1294" i="12"/>
  <c r="BR1290" i="12"/>
  <c r="BR1289" i="12" s="1"/>
  <c r="BR1288" i="12" s="1"/>
  <c r="BR1286" i="12"/>
  <c r="BR1284" i="12"/>
  <c r="BR1280" i="12"/>
  <c r="BR1279" i="12" s="1"/>
  <c r="BR1278" i="12" s="1"/>
  <c r="BR1276" i="12"/>
  <c r="BR1275" i="12" s="1"/>
  <c r="BR1274" i="12" s="1"/>
  <c r="BR1272" i="12"/>
  <c r="BR1270" i="12"/>
  <c r="BR1266" i="12"/>
  <c r="BR1264" i="12"/>
  <c r="BR1260" i="12"/>
  <c r="BR1259" i="12" s="1"/>
  <c r="BR1258" i="12" s="1"/>
  <c r="BR1256" i="12"/>
  <c r="BR1255" i="12" s="1"/>
  <c r="BR1254" i="12" s="1"/>
  <c r="BR1252" i="12"/>
  <c r="BR1251" i="12" s="1"/>
  <c r="BR1250" i="12" s="1"/>
  <c r="BR1248" i="12"/>
  <c r="BR1247" i="12" s="1"/>
  <c r="BR1246" i="12" s="1"/>
  <c r="BR1244" i="12"/>
  <c r="BR1243" i="12" s="1"/>
  <c r="BR1242" i="12" s="1"/>
  <c r="BR1240" i="12"/>
  <c r="BR1239" i="12" s="1"/>
  <c r="BR1238" i="12" s="1"/>
  <c r="BR1236" i="12"/>
  <c r="BR1235" i="12" s="1"/>
  <c r="BR1234" i="12" s="1"/>
  <c r="BR1232" i="12"/>
  <c r="BR1231" i="12" s="1"/>
  <c r="BR1230" i="12" s="1"/>
  <c r="BR1228" i="12"/>
  <c r="BR1227" i="12" s="1"/>
  <c r="BR1225" i="12"/>
  <c r="BR1224" i="12" s="1"/>
  <c r="BR1221" i="12"/>
  <c r="BR1220" i="12" s="1"/>
  <c r="BR1216" i="12" s="1"/>
  <c r="BR1214" i="12"/>
  <c r="BR1213" i="12" s="1"/>
  <c r="BR1212" i="12" s="1"/>
  <c r="BR1210" i="12"/>
  <c r="BR1209" i="12" s="1"/>
  <c r="BR1208" i="12" s="1"/>
  <c r="BR1206" i="12"/>
  <c r="BR1205" i="12" s="1"/>
  <c r="BR1204" i="12" s="1"/>
  <c r="BR1200" i="12"/>
  <c r="BR1199" i="12" s="1"/>
  <c r="BR1198" i="12" s="1"/>
  <c r="BR1196" i="12"/>
  <c r="BR1195" i="12" s="1"/>
  <c r="BR1194" i="12" s="1"/>
  <c r="BR1191" i="12"/>
  <c r="BR1190" i="12" s="1"/>
  <c r="BR1189" i="12" s="1"/>
  <c r="BR1187" i="12"/>
  <c r="BR1186" i="12" s="1"/>
  <c r="BR1185" i="12" s="1"/>
  <c r="BR1183" i="12"/>
  <c r="BR1182" i="12" s="1"/>
  <c r="BR1181" i="12" s="1"/>
  <c r="BR1179" i="12"/>
  <c r="BR1178" i="12" s="1"/>
  <c r="BR1177" i="12" s="1"/>
  <c r="BR1175" i="12"/>
  <c r="BR1174" i="12" s="1"/>
  <c r="BR1173" i="12" s="1"/>
  <c r="BR1171" i="12"/>
  <c r="BR1170" i="12" s="1"/>
  <c r="BR1169" i="12" s="1"/>
  <c r="BR1167" i="12"/>
  <c r="BR1166" i="12" s="1"/>
  <c r="BR1164" i="12"/>
  <c r="BR1163" i="12" s="1"/>
  <c r="BR1160" i="12"/>
  <c r="BR1159" i="12" s="1"/>
  <c r="BR1158" i="12" s="1"/>
  <c r="BR1156" i="12"/>
  <c r="BR1155" i="12" s="1"/>
  <c r="BR1154" i="12" s="1"/>
  <c r="BR1152" i="12"/>
  <c r="BR1151" i="12" s="1"/>
  <c r="BR1150" i="12" s="1"/>
  <c r="BR1148" i="12"/>
  <c r="BR1147" i="12" s="1"/>
  <c r="BR1146" i="12" s="1"/>
  <c r="BR1144" i="12"/>
  <c r="BR1143" i="12" s="1"/>
  <c r="BR1142" i="12" s="1"/>
  <c r="BR1140" i="12"/>
  <c r="BR1138" i="12"/>
  <c r="BR1134" i="12"/>
  <c r="BR1133" i="12" s="1"/>
  <c r="BR1132" i="12" s="1"/>
  <c r="BR1130" i="12"/>
  <c r="BR1129" i="12" s="1"/>
  <c r="BR1128" i="12" s="1"/>
  <c r="BR1123" i="12"/>
  <c r="BR1122" i="12" s="1"/>
  <c r="BR1119" i="12"/>
  <c r="BR1118" i="12" s="1"/>
  <c r="BR1116" i="12"/>
  <c r="BR1115" i="12" s="1"/>
  <c r="BR1113" i="12"/>
  <c r="BR1112" i="12" s="1"/>
  <c r="BR1108" i="12"/>
  <c r="BR1107" i="12" s="1"/>
  <c r="BR1106" i="12" s="1"/>
  <c r="BR1104" i="12"/>
  <c r="BR1103" i="12" s="1"/>
  <c r="BR1102" i="12" s="1"/>
  <c r="BR1100" i="12"/>
  <c r="BR1099" i="12" s="1"/>
  <c r="BR1098" i="12" s="1"/>
  <c r="BR1096" i="12"/>
  <c r="BR1095" i="12" s="1"/>
  <c r="BR1093" i="12"/>
  <c r="BR1092" i="12" s="1"/>
  <c r="BR1087" i="12"/>
  <c r="BR1086" i="12" s="1"/>
  <c r="BR1084" i="12"/>
  <c r="BR1083" i="12" s="1"/>
  <c r="BR1079" i="12"/>
  <c r="BR1077" i="12"/>
  <c r="BR1075" i="12"/>
  <c r="BR1070" i="12"/>
  <c r="BR1069" i="12" s="1"/>
  <c r="BR1067" i="12"/>
  <c r="BR1066" i="12" s="1"/>
  <c r="BR1064" i="12"/>
  <c r="BR1063" i="12" s="1"/>
  <c r="BR1060" i="12"/>
  <c r="BR1058" i="12"/>
  <c r="BR1054" i="12"/>
  <c r="BR1053" i="12" s="1"/>
  <c r="BR1052" i="12" s="1"/>
  <c r="BR1049" i="12"/>
  <c r="BR1047" i="12"/>
  <c r="BR1043" i="12"/>
  <c r="BR1041" i="12"/>
  <c r="BR1037" i="12"/>
  <c r="BR1036" i="12" s="1"/>
  <c r="BR1033" i="12"/>
  <c r="BR1031" i="12"/>
  <c r="BR1028" i="12"/>
  <c r="BR1027" i="12" s="1"/>
  <c r="BR1025" i="12"/>
  <c r="BR1024" i="12" s="1"/>
  <c r="BR1018" i="12"/>
  <c r="BR1017" i="12" s="1"/>
  <c r="BR1015" i="12"/>
  <c r="BR1014" i="12" s="1"/>
  <c r="BR1011" i="12"/>
  <c r="BR1009" i="12"/>
  <c r="BR1005" i="12"/>
  <c r="BR1004" i="12" s="1"/>
  <c r="BR1003" i="12" s="1"/>
  <c r="BR1001" i="12"/>
  <c r="BR1000" i="12" s="1"/>
  <c r="BR999" i="12" s="1"/>
  <c r="BR997" i="12"/>
  <c r="BR996" i="12" s="1"/>
  <c r="BR994" i="12"/>
  <c r="BR992" i="12"/>
  <c r="BR989" i="12"/>
  <c r="BR988" i="12" s="1"/>
  <c r="BR986" i="12"/>
  <c r="BR985" i="12" s="1"/>
  <c r="BR980" i="12"/>
  <c r="BR978" i="12"/>
  <c r="BR974" i="12"/>
  <c r="BR972" i="12"/>
  <c r="BR968" i="12"/>
  <c r="BR966" i="12"/>
  <c r="BR962" i="12"/>
  <c r="BR961" i="12" s="1"/>
  <c r="BR959" i="12"/>
  <c r="BR958" i="12" s="1"/>
  <c r="BR955" i="12"/>
  <c r="BR952" i="12"/>
  <c r="BR949" i="12"/>
  <c r="BR946" i="12"/>
  <c r="BR945" i="12" s="1"/>
  <c r="BR941" i="12"/>
  <c r="BR939" i="12"/>
  <c r="BR935" i="12"/>
  <c r="BR934" i="12" s="1"/>
  <c r="BR933" i="12" s="1"/>
  <c r="BR931" i="12"/>
  <c r="BR929" i="12"/>
  <c r="BR925" i="12"/>
  <c r="BR924" i="12" s="1"/>
  <c r="BR923" i="12" s="1"/>
  <c r="BR921" i="12"/>
  <c r="BR920" i="12" s="1"/>
  <c r="BR919" i="12" s="1"/>
  <c r="BR917" i="12"/>
  <c r="BR915" i="12"/>
  <c r="BR911" i="12"/>
  <c r="BR910" i="12" s="1"/>
  <c r="BR909" i="12" s="1"/>
  <c r="BR907" i="12"/>
  <c r="BR905" i="12"/>
  <c r="BR899" i="12"/>
  <c r="BR898" i="12" s="1"/>
  <c r="BR897" i="12" s="1"/>
  <c r="BR893" i="12"/>
  <c r="BR890" i="12"/>
  <c r="BR887" i="12"/>
  <c r="BR886" i="12" s="1"/>
  <c r="BR884" i="12"/>
  <c r="BR883" i="12" s="1"/>
  <c r="BR881" i="12"/>
  <c r="BR880" i="12" s="1"/>
  <c r="BR876" i="12"/>
  <c r="BR874" i="12"/>
  <c r="BR870" i="12"/>
  <c r="BR868" i="12"/>
  <c r="BR864" i="12"/>
  <c r="BR862" i="12"/>
  <c r="BR855" i="12"/>
  <c r="BR854" i="12" s="1"/>
  <c r="BR853" i="12" s="1"/>
  <c r="BR852" i="12" s="1"/>
  <c r="BR850" i="12"/>
  <c r="BR849" i="12" s="1"/>
  <c r="BR847" i="12"/>
  <c r="BR846" i="12" s="1"/>
  <c r="BR842" i="12"/>
  <c r="BR841" i="12" s="1"/>
  <c r="BR839" i="12"/>
  <c r="BR838" i="12" s="1"/>
  <c r="BR835" i="12"/>
  <c r="BR834" i="12" s="1"/>
  <c r="BR833" i="12" s="1"/>
  <c r="BR831" i="12"/>
  <c r="BR830" i="12" s="1"/>
  <c r="BR829" i="12" s="1"/>
  <c r="BR827" i="12"/>
  <c r="BR825" i="12"/>
  <c r="BR820" i="12"/>
  <c r="BR819" i="12" s="1"/>
  <c r="BR817" i="12"/>
  <c r="BR816" i="12" s="1"/>
  <c r="BR814" i="12"/>
  <c r="BR813" i="12" s="1"/>
  <c r="BR811" i="12"/>
  <c r="BR810" i="12" s="1"/>
  <c r="BR808" i="12"/>
  <c r="BR807" i="12" s="1"/>
  <c r="BR802" i="12"/>
  <c r="BR801" i="12" s="1"/>
  <c r="BR799" i="12"/>
  <c r="BR798" i="12" s="1"/>
  <c r="BR794" i="12"/>
  <c r="BR793" i="12" s="1"/>
  <c r="BR792" i="12" s="1"/>
  <c r="BR791" i="12" s="1"/>
  <c r="BR789" i="12"/>
  <c r="BR788" i="12" s="1"/>
  <c r="BR786" i="12"/>
  <c r="BR785" i="12" s="1"/>
  <c r="BR780" i="12"/>
  <c r="BR779" i="12" s="1"/>
  <c r="BR778" i="12" s="1"/>
  <c r="BR773" i="12"/>
  <c r="BR769" i="12"/>
  <c r="BR763" i="12"/>
  <c r="BR762" i="12" s="1"/>
  <c r="BR761" i="12" s="1"/>
  <c r="BR759" i="12"/>
  <c r="BR758" i="12" s="1"/>
  <c r="BR757" i="12" s="1"/>
  <c r="BR755" i="12"/>
  <c r="BR754" i="12" s="1"/>
  <c r="BR752" i="12"/>
  <c r="BR751" i="12" s="1"/>
  <c r="BR747" i="12"/>
  <c r="BR745" i="12"/>
  <c r="BR742" i="12"/>
  <c r="BR741" i="12" s="1"/>
  <c r="BR738" i="12"/>
  <c r="BR737" i="12" s="1"/>
  <c r="BR736" i="12" s="1"/>
  <c r="BR734" i="12"/>
  <c r="BR733" i="12" s="1"/>
  <c r="BR732" i="12" s="1"/>
  <c r="BR730" i="12"/>
  <c r="BR729" i="12" s="1"/>
  <c r="BR728" i="12" s="1"/>
  <c r="BR726" i="12"/>
  <c r="BR725" i="12" s="1"/>
  <c r="BR723" i="12"/>
  <c r="BR722" i="12" s="1"/>
  <c r="BR719" i="12"/>
  <c r="BR718" i="12" s="1"/>
  <c r="BR716" i="12"/>
  <c r="BR715" i="12" s="1"/>
  <c r="BR712" i="12"/>
  <c r="BR711" i="12" s="1"/>
  <c r="BR710" i="12" s="1"/>
  <c r="BR705" i="12"/>
  <c r="BR704" i="12" s="1"/>
  <c r="BR703" i="12" s="1"/>
  <c r="BR701" i="12"/>
  <c r="BR700" i="12" s="1"/>
  <c r="BR699" i="12" s="1"/>
  <c r="BR697" i="12"/>
  <c r="BR696" i="12" s="1"/>
  <c r="BR695" i="12" s="1"/>
  <c r="BR693" i="12"/>
  <c r="BR692" i="12" s="1"/>
  <c r="BR691" i="12" s="1"/>
  <c r="BR688" i="12"/>
  <c r="BR686" i="12"/>
  <c r="BR683" i="12"/>
  <c r="BR682" i="12" s="1"/>
  <c r="BR679" i="12"/>
  <c r="BR677" i="12"/>
  <c r="BR673" i="12"/>
  <c r="BR671" i="12"/>
  <c r="BR667" i="12"/>
  <c r="BR665" i="12"/>
  <c r="BR661" i="12"/>
  <c r="BR660" i="12" s="1"/>
  <c r="BR659" i="12" s="1"/>
  <c r="BR656" i="12"/>
  <c r="BR655" i="12" s="1"/>
  <c r="BR654" i="12" s="1"/>
  <c r="BR653" i="12" s="1"/>
  <c r="BR650" i="12"/>
  <c r="BR648" i="12"/>
  <c r="BR644" i="12"/>
  <c r="BR642" i="12"/>
  <c r="BR637" i="12"/>
  <c r="BR635" i="12"/>
  <c r="BR627" i="12"/>
  <c r="BR625" i="12"/>
  <c r="BR620" i="12"/>
  <c r="BR618" i="12"/>
  <c r="BR614" i="12"/>
  <c r="BR613" i="12" s="1"/>
  <c r="BR612" i="12" s="1"/>
  <c r="BR610" i="12"/>
  <c r="BR609" i="12" s="1"/>
  <c r="BR608" i="12" s="1"/>
  <c r="BR606" i="12"/>
  <c r="BR605" i="12" s="1"/>
  <c r="BR604" i="12" s="1"/>
  <c r="BR602" i="12"/>
  <c r="BR601" i="12" s="1"/>
  <c r="BR600" i="12" s="1"/>
  <c r="BR598" i="12"/>
  <c r="BR596" i="12"/>
  <c r="BR592" i="12"/>
  <c r="BR590" i="12"/>
  <c r="BR585" i="12"/>
  <c r="BR584" i="12" s="1"/>
  <c r="BR583" i="12" s="1"/>
  <c r="BR581" i="12"/>
  <c r="BR579" i="12"/>
  <c r="BR574" i="12"/>
  <c r="BR572" i="12"/>
  <c r="BR568" i="12"/>
  <c r="BR566" i="12"/>
  <c r="BR561" i="12"/>
  <c r="BR560" i="12" s="1"/>
  <c r="BR559" i="12" s="1"/>
  <c r="BR557" i="12"/>
  <c r="BR556" i="12" s="1"/>
  <c r="BR555" i="12" s="1"/>
  <c r="BR553" i="12"/>
  <c r="BR552" i="12" s="1"/>
  <c r="BR551" i="12" s="1"/>
  <c r="BR549" i="12"/>
  <c r="BR548" i="12" s="1"/>
  <c r="BR547" i="12" s="1"/>
  <c r="BR545" i="12"/>
  <c r="BR543" i="12"/>
  <c r="BR539" i="12"/>
  <c r="BR538" i="12" s="1"/>
  <c r="BR537" i="12" s="1"/>
  <c r="BR535" i="12"/>
  <c r="BR534" i="12" s="1"/>
  <c r="BR533" i="12" s="1"/>
  <c r="BR530" i="12"/>
  <c r="BR529" i="12" s="1"/>
  <c r="BR528" i="12" s="1"/>
  <c r="BR526" i="12"/>
  <c r="BR525" i="12" s="1"/>
  <c r="BR524" i="12" s="1"/>
  <c r="BR519" i="12"/>
  <c r="BR518" i="12" s="1"/>
  <c r="BR517" i="12" s="1"/>
  <c r="BR515" i="12"/>
  <c r="BR514" i="12" s="1"/>
  <c r="BR513" i="12" s="1"/>
  <c r="BR509" i="12"/>
  <c r="BR507" i="12"/>
  <c r="BR502" i="12"/>
  <c r="BR501" i="12" s="1"/>
  <c r="BR500" i="12" s="1"/>
  <c r="BR498" i="12"/>
  <c r="BR497" i="12" s="1"/>
  <c r="BR495" i="12"/>
  <c r="BR494" i="12" s="1"/>
  <c r="BR492" i="12"/>
  <c r="BR491" i="12" s="1"/>
  <c r="BR488" i="12"/>
  <c r="BR487" i="12" s="1"/>
  <c r="BR486" i="12" s="1"/>
  <c r="BR484" i="12"/>
  <c r="BR483" i="12" s="1"/>
  <c r="BR482" i="12" s="1"/>
  <c r="BR480" i="12"/>
  <c r="BR479" i="12" s="1"/>
  <c r="BR478" i="12" s="1"/>
  <c r="BR473" i="12"/>
  <c r="BR472" i="12" s="1"/>
  <c r="BR471" i="12" s="1"/>
  <c r="BR469" i="12"/>
  <c r="BR468" i="12" s="1"/>
  <c r="BR467" i="12" s="1"/>
  <c r="BR465" i="12"/>
  <c r="BR464" i="12" s="1"/>
  <c r="BR463" i="12" s="1"/>
  <c r="BR459" i="12"/>
  <c r="BR458" i="12" s="1"/>
  <c r="BR457" i="12" s="1"/>
  <c r="BR454" i="12"/>
  <c r="BR453" i="12" s="1"/>
  <c r="BR452" i="12" s="1"/>
  <c r="BR450" i="12"/>
  <c r="BR449" i="12" s="1"/>
  <c r="BR448" i="12" s="1"/>
  <c r="BR446" i="12"/>
  <c r="BR445" i="12" s="1"/>
  <c r="BR443" i="12"/>
  <c r="BR442" i="12" s="1"/>
  <c r="BR439" i="12"/>
  <c r="BR438" i="12" s="1"/>
  <c r="BR437" i="12" s="1"/>
  <c r="BR435" i="12"/>
  <c r="BR434" i="12" s="1"/>
  <c r="BR433" i="12" s="1"/>
  <c r="BR431" i="12"/>
  <c r="BR430" i="12" s="1"/>
  <c r="BR429" i="12" s="1"/>
  <c r="BR427" i="12"/>
  <c r="BR426" i="12" s="1"/>
  <c r="BR425" i="12" s="1"/>
  <c r="BR421" i="12"/>
  <c r="BR420" i="12" s="1"/>
  <c r="BR419" i="12" s="1"/>
  <c r="BR418" i="12" s="1"/>
  <c r="BR416" i="12"/>
  <c r="BR415" i="12" s="1"/>
  <c r="BR414" i="12" s="1"/>
  <c r="BR412" i="12"/>
  <c r="BR411" i="12" s="1"/>
  <c r="BR410" i="12" s="1"/>
  <c r="BR407" i="12"/>
  <c r="BR406" i="12" s="1"/>
  <c r="BR405" i="12" s="1"/>
  <c r="BR402" i="12"/>
  <c r="BR400" i="12"/>
  <c r="BR395" i="12"/>
  <c r="BR393" i="12"/>
  <c r="BR388" i="12"/>
  <c r="BR386" i="12"/>
  <c r="BR382" i="12"/>
  <c r="BR381" i="12" s="1"/>
  <c r="BR380" i="12" s="1"/>
  <c r="BR376" i="12"/>
  <c r="BR375" i="12" s="1"/>
  <c r="BR374" i="12" s="1"/>
  <c r="BR372" i="12"/>
  <c r="BR370" i="12"/>
  <c r="BR366" i="12"/>
  <c r="BR365" i="12" s="1"/>
  <c r="BR364" i="12" s="1"/>
  <c r="BR362" i="12"/>
  <c r="BR360" i="12"/>
  <c r="BR356" i="12"/>
  <c r="BR355" i="12" s="1"/>
  <c r="BR354" i="12" s="1"/>
  <c r="BR352" i="12"/>
  <c r="BR351" i="12" s="1"/>
  <c r="BR350" i="12" s="1"/>
  <c r="BR348" i="12"/>
  <c r="BR346" i="12"/>
  <c r="BR341" i="12"/>
  <c r="BR339" i="12"/>
  <c r="BR335" i="12"/>
  <c r="BR333" i="12"/>
  <c r="BR329" i="12"/>
  <c r="BR328" i="12" s="1"/>
  <c r="BR327" i="12" s="1"/>
  <c r="BR325" i="12"/>
  <c r="BR324" i="12" s="1"/>
  <c r="BR323" i="12" s="1"/>
  <c r="BR321" i="12"/>
  <c r="BR319" i="12"/>
  <c r="BR315" i="12"/>
  <c r="BR313" i="12"/>
  <c r="BR307" i="12"/>
  <c r="BR306" i="12" s="1"/>
  <c r="BR305" i="12" s="1"/>
  <c r="BR303" i="12"/>
  <c r="BR302" i="12" s="1"/>
  <c r="BR301" i="12" s="1"/>
  <c r="BR299" i="12"/>
  <c r="BR298" i="12" s="1"/>
  <c r="BR296" i="12"/>
  <c r="BR295" i="12" s="1"/>
  <c r="BR292" i="12"/>
  <c r="BR290" i="12"/>
  <c r="BR286" i="12"/>
  <c r="BR284" i="12"/>
  <c r="BR280" i="12"/>
  <c r="BR278" i="12"/>
  <c r="BR271" i="12"/>
  <c r="BR270" i="12" s="1"/>
  <c r="BR269" i="12" s="1"/>
  <c r="BR267" i="12"/>
  <c r="BR266" i="12" s="1"/>
  <c r="BR265" i="12" s="1"/>
  <c r="BR262" i="12"/>
  <c r="BR261" i="12" s="1"/>
  <c r="BR260" i="12" s="1"/>
  <c r="BR258" i="12"/>
  <c r="BR257" i="12" s="1"/>
  <c r="BR256" i="12" s="1"/>
  <c r="BR254" i="12"/>
  <c r="BR253" i="12" s="1"/>
  <c r="BR252" i="12" s="1"/>
  <c r="BR250" i="12"/>
  <c r="BR249" i="12" s="1"/>
  <c r="BR248" i="12" s="1"/>
  <c r="BR246" i="12"/>
  <c r="BR245" i="12" s="1"/>
  <c r="BR244" i="12" s="1"/>
  <c r="BR242" i="12"/>
  <c r="BR241" i="12" s="1"/>
  <c r="BR240" i="12" s="1"/>
  <c r="BR238" i="12"/>
  <c r="BR237" i="12" s="1"/>
  <c r="BR236" i="12" s="1"/>
  <c r="BR234" i="12"/>
  <c r="BR233" i="12" s="1"/>
  <c r="BR232" i="12" s="1"/>
  <c r="BR230" i="12"/>
  <c r="BR229" i="12" s="1"/>
  <c r="BR228" i="12" s="1"/>
  <c r="BR226" i="12"/>
  <c r="BR225" i="12" s="1"/>
  <c r="BR224" i="12" s="1"/>
  <c r="BR222" i="12"/>
  <c r="BR221" i="12" s="1"/>
  <c r="BR220" i="12" s="1"/>
  <c r="BR218" i="12"/>
  <c r="BR217" i="12" s="1"/>
  <c r="BR216" i="12" s="1"/>
  <c r="BR214" i="12"/>
  <c r="BR213" i="12" s="1"/>
  <c r="BR212" i="12" s="1"/>
  <c r="BR210" i="12"/>
  <c r="BR209" i="12" s="1"/>
  <c r="BR208" i="12" s="1"/>
  <c r="BR206" i="12"/>
  <c r="BR205" i="12" s="1"/>
  <c r="BR204" i="12" s="1"/>
  <c r="BR202" i="12"/>
  <c r="BR201" i="12" s="1"/>
  <c r="BR200" i="12" s="1"/>
  <c r="BR197" i="12"/>
  <c r="BR196" i="12" s="1"/>
  <c r="BR194" i="12"/>
  <c r="BR193" i="12" s="1"/>
  <c r="BR190" i="12"/>
  <c r="BR189" i="12" s="1"/>
  <c r="BR188" i="12" s="1"/>
  <c r="BR184" i="12"/>
  <c r="BR183" i="12" s="1"/>
  <c r="BR182" i="12" s="1"/>
  <c r="BR180" i="12"/>
  <c r="BR179" i="12" s="1"/>
  <c r="BR178" i="12" s="1"/>
  <c r="BR175" i="12"/>
  <c r="BR174" i="12" s="1"/>
  <c r="BR172" i="12"/>
  <c r="BR171" i="12" s="1"/>
  <c r="BR168" i="12"/>
  <c r="BR167" i="12" s="1"/>
  <c r="BR165" i="12"/>
  <c r="BR164" i="12" s="1"/>
  <c r="BR162" i="12"/>
  <c r="BR161" i="12" s="1"/>
  <c r="BR157" i="12"/>
  <c r="BR156" i="12" s="1"/>
  <c r="BR155" i="12" s="1"/>
  <c r="BR153" i="12"/>
  <c r="BR152" i="12" s="1"/>
  <c r="BR151" i="12" s="1"/>
  <c r="BR148" i="12"/>
  <c r="BR147" i="12" s="1"/>
  <c r="BR146" i="12" s="1"/>
  <c r="BR144" i="12"/>
  <c r="BR143" i="12" s="1"/>
  <c r="BR142" i="12" s="1"/>
  <c r="BR140" i="12"/>
  <c r="BR139" i="12" s="1"/>
  <c r="BR137" i="12"/>
  <c r="BR136" i="12" s="1"/>
  <c r="BR133" i="12"/>
  <c r="BR132" i="12" s="1"/>
  <c r="BR130" i="12"/>
  <c r="BR129" i="12" s="1"/>
  <c r="BR127" i="12"/>
  <c r="BR126" i="12" s="1"/>
  <c r="BR120" i="12"/>
  <c r="BR118" i="12"/>
  <c r="BR113" i="12"/>
  <c r="BR112" i="12" s="1"/>
  <c r="BR111" i="12" s="1"/>
  <c r="BR110" i="12" s="1"/>
  <c r="BR108" i="12"/>
  <c r="BR107" i="12" s="1"/>
  <c r="BR106" i="12" s="1"/>
  <c r="BR105" i="12" s="1"/>
  <c r="BR101" i="12"/>
  <c r="BR100" i="12" s="1"/>
  <c r="BR99" i="12" s="1"/>
  <c r="BR97" i="12"/>
  <c r="BR94" i="12"/>
  <c r="BR91" i="12"/>
  <c r="BR87" i="12"/>
  <c r="BR86" i="12" s="1"/>
  <c r="BR83" i="12"/>
  <c r="BR81" i="12"/>
  <c r="BR78" i="12"/>
  <c r="BR77" i="12" s="1"/>
  <c r="BR72" i="12"/>
  <c r="BR71" i="12" s="1"/>
  <c r="BR70" i="12" s="1"/>
  <c r="BR68" i="12"/>
  <c r="BR67" i="12" s="1"/>
  <c r="BR65" i="12"/>
  <c r="BR64" i="12" s="1"/>
  <c r="BR60" i="12"/>
  <c r="BR59" i="12" s="1"/>
  <c r="BR58" i="12" s="1"/>
  <c r="BR56" i="12"/>
  <c r="BR55" i="12" s="1"/>
  <c r="BR54" i="12" s="1"/>
  <c r="BR52" i="12"/>
  <c r="BR51" i="12" s="1"/>
  <c r="BR50" i="12" s="1"/>
  <c r="BR47" i="12"/>
  <c r="BR46" i="12" s="1"/>
  <c r="BR45" i="12" s="1"/>
  <c r="BR43" i="12"/>
  <c r="BR42" i="12" s="1"/>
  <c r="BR41" i="12" s="1"/>
  <c r="BR39" i="12"/>
  <c r="BR38" i="12" s="1"/>
  <c r="BR35" i="12"/>
  <c r="BR34" i="12" s="1"/>
  <c r="BR31" i="12"/>
  <c r="BR30" i="12" s="1"/>
  <c r="BR29" i="12" s="1"/>
  <c r="BR27" i="12"/>
  <c r="BR26" i="12" s="1"/>
  <c r="BR25" i="12" s="1"/>
  <c r="BR23" i="12"/>
  <c r="BR22" i="12" s="1"/>
  <c r="BR20" i="12"/>
  <c r="BR19" i="12" s="1"/>
  <c r="CA1217" i="12" l="1"/>
  <c r="CC1218" i="12"/>
  <c r="CB1218" i="12"/>
  <c r="CC1217" i="12"/>
  <c r="CB1217" i="12"/>
  <c r="CA1218" i="12"/>
  <c r="BS1216" i="12"/>
  <c r="BZ1202" i="12"/>
  <c r="BZ1125" i="12" s="1"/>
  <c r="BX1665" i="12"/>
  <c r="BY1451" i="12"/>
  <c r="BZ1665" i="12"/>
  <c r="BX522" i="12"/>
  <c r="BX521" i="12" s="1"/>
  <c r="BY1021" i="12"/>
  <c r="BX1202" i="12"/>
  <c r="BX1125" i="12" s="1"/>
  <c r="BZ1537" i="12"/>
  <c r="BY1537" i="12"/>
  <c r="BY15" i="12"/>
  <c r="BY1202" i="12"/>
  <c r="BY1125" i="12" s="1"/>
  <c r="BX123" i="12"/>
  <c r="BX103" i="12" s="1"/>
  <c r="BZ309" i="12"/>
  <c r="BZ273" i="12" s="1"/>
  <c r="BZ1451" i="12"/>
  <c r="BY522" i="12"/>
  <c r="BY521" i="12" s="1"/>
  <c r="BX2147" i="12"/>
  <c r="BX1537" i="12"/>
  <c r="BX901" i="12"/>
  <c r="BX309" i="12"/>
  <c r="BX273" i="12" s="1"/>
  <c r="BX2640" i="12"/>
  <c r="BY901" i="12"/>
  <c r="BX1451" i="12"/>
  <c r="BY2640" i="12"/>
  <c r="BY1989" i="12"/>
  <c r="BY1665" i="12"/>
  <c r="BY2147" i="12"/>
  <c r="BX15" i="12"/>
  <c r="BZ1021" i="12"/>
  <c r="BZ522" i="12"/>
  <c r="BZ521" i="12" s="1"/>
  <c r="BT1216" i="12"/>
  <c r="BZ901" i="12"/>
  <c r="BY123" i="12"/>
  <c r="BY103" i="12" s="1"/>
  <c r="BX1021" i="12"/>
  <c r="BZ1989" i="12"/>
  <c r="BX1989" i="12"/>
  <c r="BZ123" i="12"/>
  <c r="BZ103" i="12" s="1"/>
  <c r="BY309" i="12"/>
  <c r="BY273" i="12" s="1"/>
  <c r="BZ2147" i="12"/>
  <c r="BZ15" i="12"/>
  <c r="BX707" i="12"/>
  <c r="BZ2640" i="12"/>
  <c r="BZ707" i="12"/>
  <c r="BY707" i="12"/>
  <c r="BS289" i="12"/>
  <c r="BS288" i="12" s="1"/>
  <c r="BS332" i="12"/>
  <c r="BS331" i="12" s="1"/>
  <c r="BR1299" i="12"/>
  <c r="BR1298" i="12" s="1"/>
  <c r="BR345" i="12"/>
  <c r="BR344" i="12" s="1"/>
  <c r="BT289" i="12"/>
  <c r="BT288" i="12" s="1"/>
  <c r="BT714" i="12"/>
  <c r="BT2214" i="12"/>
  <c r="BT2213" i="12" s="1"/>
  <c r="BT1938" i="12"/>
  <c r="BS1040" i="12"/>
  <c r="BS1039" i="12" s="1"/>
  <c r="BS624" i="12"/>
  <c r="BS623" i="12" s="1"/>
  <c r="BS861" i="12"/>
  <c r="BS860" i="12" s="1"/>
  <c r="BS2731" i="12"/>
  <c r="BR721" i="12"/>
  <c r="BR845" i="12"/>
  <c r="BR844" i="12" s="1"/>
  <c r="BR1082" i="12"/>
  <c r="BR1081" i="12" s="1"/>
  <c r="BR2606" i="12"/>
  <c r="BS192" i="12"/>
  <c r="BS187" i="12" s="1"/>
  <c r="BS571" i="12"/>
  <c r="BS570" i="12" s="1"/>
  <c r="BS2056" i="12"/>
  <c r="BS2055" i="12" s="1"/>
  <c r="BS2106" i="12"/>
  <c r="BS2102" i="12" s="1"/>
  <c r="BS2101" i="12" s="1"/>
  <c r="BS2100" i="12" s="1"/>
  <c r="BS2887" i="12"/>
  <c r="BT634" i="12"/>
  <c r="BT633" i="12" s="1"/>
  <c r="BT676" i="12"/>
  <c r="BT675" i="12" s="1"/>
  <c r="BT768" i="12"/>
  <c r="BT767" i="12" s="1"/>
  <c r="BT766" i="12" s="1"/>
  <c r="BT765" i="12" s="1"/>
  <c r="BT1030" i="12"/>
  <c r="BT1023" i="12" s="1"/>
  <c r="BT2684" i="12"/>
  <c r="BR160" i="12"/>
  <c r="BR312" i="12"/>
  <c r="BR311" i="12" s="1"/>
  <c r="BR634" i="12"/>
  <c r="BR633" i="12" s="1"/>
  <c r="BR957" i="12"/>
  <c r="BR1040" i="12"/>
  <c r="BR1039" i="12" s="1"/>
  <c r="BR1269" i="12"/>
  <c r="BR1268" i="12" s="1"/>
  <c r="BR1876" i="12"/>
  <c r="BR1875" i="12" s="1"/>
  <c r="BS385" i="12"/>
  <c r="BS384" i="12" s="1"/>
  <c r="BS506" i="12"/>
  <c r="BS505" i="12" s="1"/>
  <c r="BS504" i="12" s="1"/>
  <c r="BS971" i="12"/>
  <c r="BS970" i="12" s="1"/>
  <c r="BS1057" i="12"/>
  <c r="BS1056" i="12" s="1"/>
  <c r="BS2870" i="12"/>
  <c r="BS2869" i="12" s="1"/>
  <c r="BT1269" i="12"/>
  <c r="BT1268" i="12" s="1"/>
  <c r="BR18" i="12"/>
  <c r="BR318" i="12"/>
  <c r="BR317" i="12" s="1"/>
  <c r="BR385" i="12"/>
  <c r="BR384" i="12" s="1"/>
  <c r="BR624" i="12"/>
  <c r="BR623" i="12" s="1"/>
  <c r="BR938" i="12"/>
  <c r="BR937" i="12" s="1"/>
  <c r="BR1062" i="12"/>
  <c r="BS965" i="12"/>
  <c r="BS964" i="12" s="1"/>
  <c r="BS977" i="12"/>
  <c r="BS976" i="12" s="1"/>
  <c r="BS1431" i="12"/>
  <c r="BT542" i="12"/>
  <c r="BT541" i="12" s="1"/>
  <c r="BT523" i="12" s="1"/>
  <c r="BT1431" i="12"/>
  <c r="BT1913" i="12"/>
  <c r="BR806" i="12"/>
  <c r="BR805" i="12" s="1"/>
  <c r="BR399" i="12"/>
  <c r="BR398" i="12" s="1"/>
  <c r="BT177" i="12"/>
  <c r="BR277" i="12"/>
  <c r="BR276" i="12" s="1"/>
  <c r="BR797" i="12"/>
  <c r="BR796" i="12" s="1"/>
  <c r="BR392" i="12"/>
  <c r="BR391" i="12" s="1"/>
  <c r="BR676" i="12"/>
  <c r="BR675" i="12" s="1"/>
  <c r="BR1046" i="12"/>
  <c r="BR1045" i="12" s="1"/>
  <c r="BR1057" i="12"/>
  <c r="BR1056" i="12" s="1"/>
  <c r="BT1868" i="12"/>
  <c r="BT1867" i="12" s="1"/>
  <c r="BR1913" i="12"/>
  <c r="BR2221" i="12"/>
  <c r="BS90" i="12"/>
  <c r="BS85" i="12" s="1"/>
  <c r="BS125" i="12"/>
  <c r="BS177" i="12"/>
  <c r="BS392" i="12"/>
  <c r="BS391" i="12" s="1"/>
  <c r="BS441" i="12"/>
  <c r="BS424" i="12" s="1"/>
  <c r="BS423" i="12" s="1"/>
  <c r="BS685" i="12"/>
  <c r="BS681" i="12" s="1"/>
  <c r="BS750" i="12"/>
  <c r="BS749" i="12" s="1"/>
  <c r="BS904" i="12"/>
  <c r="BS903" i="12" s="1"/>
  <c r="BS938" i="12"/>
  <c r="BS937" i="12" s="1"/>
  <c r="BS2425" i="12"/>
  <c r="BS2418" i="12" s="1"/>
  <c r="BS2412" i="12" s="1"/>
  <c r="BS2606" i="12"/>
  <c r="BT641" i="12"/>
  <c r="BT640" i="12" s="1"/>
  <c r="BT861" i="12"/>
  <c r="BT860" i="12" s="1"/>
  <c r="BT873" i="12"/>
  <c r="BT872" i="12" s="1"/>
  <c r="BT1570" i="12"/>
  <c r="BT1557" i="12" s="1"/>
  <c r="BR2425" i="12"/>
  <c r="BR2418" i="12" s="1"/>
  <c r="BR2412" i="12" s="1"/>
  <c r="BR2573" i="12"/>
  <c r="BS117" i="12"/>
  <c r="BS116" i="12" s="1"/>
  <c r="BS115" i="12" s="1"/>
  <c r="BS104" i="12" s="1"/>
  <c r="BS345" i="12"/>
  <c r="BS344" i="12" s="1"/>
  <c r="BS542" i="12"/>
  <c r="BS541" i="12" s="1"/>
  <c r="BS523" i="12" s="1"/>
  <c r="BS617" i="12"/>
  <c r="BS616" i="12" s="1"/>
  <c r="BS744" i="12"/>
  <c r="BS740" i="12" s="1"/>
  <c r="BS824" i="12"/>
  <c r="BS823" i="12" s="1"/>
  <c r="BS867" i="12"/>
  <c r="BS866" i="12" s="1"/>
  <c r="BS2286" i="12"/>
  <c r="BS2285" i="12" s="1"/>
  <c r="BS2978" i="12"/>
  <c r="BS2973" i="12" s="1"/>
  <c r="BS2967" i="12" s="1"/>
  <c r="BT63" i="12"/>
  <c r="BT62" i="12" s="1"/>
  <c r="BT80" i="12"/>
  <c r="BT76" i="12" s="1"/>
  <c r="BT135" i="12"/>
  <c r="BT1263" i="12"/>
  <c r="BT1262" i="12" s="1"/>
  <c r="BT1876" i="12"/>
  <c r="BT1875" i="12" s="1"/>
  <c r="BT2271" i="12"/>
  <c r="BR63" i="12"/>
  <c r="BR62" i="12" s="1"/>
  <c r="BR80" i="12"/>
  <c r="BR332" i="12"/>
  <c r="BR331" i="12" s="1"/>
  <c r="BR571" i="12"/>
  <c r="BR570" i="12" s="1"/>
  <c r="BR595" i="12"/>
  <c r="BR594" i="12" s="1"/>
  <c r="BR824" i="12"/>
  <c r="BR823" i="12" s="1"/>
  <c r="BR867" i="12"/>
  <c r="BR866" i="12" s="1"/>
  <c r="BR977" i="12"/>
  <c r="BR976" i="12" s="1"/>
  <c r="BR1074" i="12"/>
  <c r="BR1073" i="12" s="1"/>
  <c r="BR1072" i="12" s="1"/>
  <c r="BR1137" i="12"/>
  <c r="BR1136" i="12" s="1"/>
  <c r="BR1368" i="12"/>
  <c r="BR1367" i="12" s="1"/>
  <c r="BR1410" i="12"/>
  <c r="BR1406" i="12" s="1"/>
  <c r="BS338" i="12"/>
  <c r="BS337" i="12" s="1"/>
  <c r="BR76" i="12"/>
  <c r="BR2674" i="12"/>
  <c r="BR2807" i="12"/>
  <c r="BR2806" i="12" s="1"/>
  <c r="BS312" i="12"/>
  <c r="BS311" i="12" s="1"/>
  <c r="BS369" i="12"/>
  <c r="BS368" i="12" s="1"/>
  <c r="BS595" i="12"/>
  <c r="BS594" i="12" s="1"/>
  <c r="BS889" i="12"/>
  <c r="BS879" i="12" s="1"/>
  <c r="BS878" i="12" s="1"/>
  <c r="BR150" i="12"/>
  <c r="BR117" i="12"/>
  <c r="BR116" i="12" s="1"/>
  <c r="BR115" i="12" s="1"/>
  <c r="BR104" i="12" s="1"/>
  <c r="BR135" i="12"/>
  <c r="BR441" i="12"/>
  <c r="BR424" i="12" s="1"/>
  <c r="BR423" i="12" s="1"/>
  <c r="BR578" i="12"/>
  <c r="BR577" i="12" s="1"/>
  <c r="BR647" i="12"/>
  <c r="BR646" i="12" s="1"/>
  <c r="BR744" i="12"/>
  <c r="BR928" i="12"/>
  <c r="BR927" i="12" s="1"/>
  <c r="BR1263" i="12"/>
  <c r="BR1262" i="12" s="1"/>
  <c r="BR1283" i="12"/>
  <c r="BR1282" i="12" s="1"/>
  <c r="BR1362" i="12"/>
  <c r="BR1361" i="12" s="1"/>
  <c r="BR1418" i="12"/>
  <c r="BR1417" i="12" s="1"/>
  <c r="BR1570" i="12"/>
  <c r="BR1557" i="12" s="1"/>
  <c r="BR2842" i="12"/>
  <c r="BR2841" i="12" s="1"/>
  <c r="BR2978" i="12"/>
  <c r="BR2973" i="12" s="1"/>
  <c r="BR2967" i="12" s="1"/>
  <c r="BS160" i="12"/>
  <c r="BS318" i="12"/>
  <c r="BS317" i="12" s="1"/>
  <c r="BS589" i="12"/>
  <c r="BS588" i="12" s="1"/>
  <c r="BS1828" i="12"/>
  <c r="BS1827" i="12" s="1"/>
  <c r="BS1970" i="12"/>
  <c r="BS1969" i="12" s="1"/>
  <c r="BS1963" i="12" s="1"/>
  <c r="BS2030" i="12"/>
  <c r="BS2026" i="12" s="1"/>
  <c r="BS2025" i="12" s="1"/>
  <c r="BT506" i="12"/>
  <c r="BT505" i="12" s="1"/>
  <c r="BT504" i="12" s="1"/>
  <c r="BT1082" i="12"/>
  <c r="BT1081" i="12" s="1"/>
  <c r="BT2731" i="12"/>
  <c r="BS1074" i="12"/>
  <c r="BS1073" i="12" s="1"/>
  <c r="BS1072" i="12" s="1"/>
  <c r="BS1283" i="12"/>
  <c r="BS1282" i="12" s="1"/>
  <c r="BS1410" i="12"/>
  <c r="BS1406" i="12" s="1"/>
  <c r="BS1876" i="12"/>
  <c r="BS1875" i="12" s="1"/>
  <c r="BS2361" i="12"/>
  <c r="BS2350" i="12" s="1"/>
  <c r="BS2454" i="12"/>
  <c r="BS2453" i="12" s="1"/>
  <c r="BS2452" i="12" s="1"/>
  <c r="BS2842" i="12"/>
  <c r="BS2841" i="12" s="1"/>
  <c r="BT264" i="12"/>
  <c r="BT512" i="12"/>
  <c r="BT511" i="12" s="1"/>
  <c r="BT1040" i="12"/>
  <c r="BT1039" i="12" s="1"/>
  <c r="BT1362" i="12"/>
  <c r="BT1361" i="12" s="1"/>
  <c r="BT2030" i="12"/>
  <c r="BT2026" i="12" s="1"/>
  <c r="BT2025" i="12" s="1"/>
  <c r="BT2581" i="12"/>
  <c r="BT2580" i="12" s="1"/>
  <c r="BS1091" i="12"/>
  <c r="BS1090" i="12" s="1"/>
  <c r="BS1299" i="12"/>
  <c r="BS1298" i="12" s="1"/>
  <c r="BT294" i="12"/>
  <c r="BT670" i="12"/>
  <c r="BT669" i="12" s="1"/>
  <c r="BT889" i="12"/>
  <c r="BT879" i="12" s="1"/>
  <c r="BT878" i="12" s="1"/>
  <c r="BT928" i="12"/>
  <c r="BT927" i="12" s="1"/>
  <c r="BT1008" i="12"/>
  <c r="BT1007" i="12" s="1"/>
  <c r="BT1368" i="12"/>
  <c r="BT1367" i="12" s="1"/>
  <c r="BT1483" i="12"/>
  <c r="BT1658" i="12"/>
  <c r="BT1657" i="12" s="1"/>
  <c r="BT1854" i="12"/>
  <c r="BT2373" i="12"/>
  <c r="BT2372" i="12" s="1"/>
  <c r="BT2606" i="12"/>
  <c r="BT2807" i="12"/>
  <c r="BT2806" i="12" s="1"/>
  <c r="BT2870" i="12"/>
  <c r="BT2869" i="12" s="1"/>
  <c r="BR565" i="12"/>
  <c r="BR564" i="12" s="1"/>
  <c r="BR685" i="12"/>
  <c r="BR681" i="12" s="1"/>
  <c r="BR991" i="12"/>
  <c r="BR984" i="12" s="1"/>
  <c r="BS2261" i="12"/>
  <c r="BS2255" i="12" s="1"/>
  <c r="BS2724" i="12"/>
  <c r="BR670" i="12"/>
  <c r="BR669" i="12" s="1"/>
  <c r="BR740" i="12"/>
  <c r="BR948" i="12"/>
  <c r="BR944" i="12" s="1"/>
  <c r="BR1008" i="12"/>
  <c r="BR1007" i="12" s="1"/>
  <c r="BR1473" i="12"/>
  <c r="BR2738" i="12"/>
  <c r="BR177" i="12"/>
  <c r="BR125" i="12"/>
  <c r="BR283" i="12"/>
  <c r="BR282" i="12" s="1"/>
  <c r="BR1193" i="12"/>
  <c r="BR170" i="12"/>
  <c r="BR289" i="12"/>
  <c r="BR288" i="12" s="1"/>
  <c r="BR359" i="12"/>
  <c r="BR358" i="12" s="1"/>
  <c r="BR369" i="12"/>
  <c r="BR368" i="12" s="1"/>
  <c r="BR542" i="12"/>
  <c r="BR541" i="12" s="1"/>
  <c r="BR523" i="12" s="1"/>
  <c r="BR768" i="12"/>
  <c r="BR767" i="12" s="1"/>
  <c r="BR766" i="12" s="1"/>
  <c r="BR765" i="12" s="1"/>
  <c r="BR837" i="12"/>
  <c r="BR861" i="12"/>
  <c r="BR860" i="12" s="1"/>
  <c r="BR873" i="12"/>
  <c r="BR872" i="12" s="1"/>
  <c r="BR904" i="12"/>
  <c r="BR903" i="12" s="1"/>
  <c r="BR1091" i="12"/>
  <c r="BR1090" i="12" s="1"/>
  <c r="BR1162" i="12"/>
  <c r="BR2724" i="12"/>
  <c r="BS578" i="12"/>
  <c r="BS577" i="12" s="1"/>
  <c r="BS2129" i="12"/>
  <c r="BS2128" i="12" s="1"/>
  <c r="BS2127" i="12" s="1"/>
  <c r="BR2030" i="12"/>
  <c r="BR2026" i="12" s="1"/>
  <c r="BR2025" i="12" s="1"/>
  <c r="BR2684" i="12"/>
  <c r="BR2913" i="12"/>
  <c r="BR2939" i="12"/>
  <c r="BR2934" i="12" s="1"/>
  <c r="BR3072" i="12"/>
  <c r="BR3071" i="12" s="1"/>
  <c r="BS264" i="12"/>
  <c r="BS490" i="12"/>
  <c r="BS477" i="12" s="1"/>
  <c r="BS647" i="12"/>
  <c r="BS646" i="12" s="1"/>
  <c r="BS664" i="12"/>
  <c r="BS663" i="12" s="1"/>
  <c r="BS676" i="12"/>
  <c r="BS675" i="12" s="1"/>
  <c r="BS1459" i="12"/>
  <c r="BS1458" i="12" s="1"/>
  <c r="BS1452" i="12" s="1"/>
  <c r="BS1632" i="12"/>
  <c r="BS1623" i="12" s="1"/>
  <c r="BS1622" i="12" s="1"/>
  <c r="BS1621" i="12" s="1"/>
  <c r="BS1644" i="12"/>
  <c r="BS2047" i="12"/>
  <c r="BS2442" i="12"/>
  <c r="BS2441" i="12" s="1"/>
  <c r="BS2655" i="12"/>
  <c r="BR2063" i="12"/>
  <c r="BS409" i="12"/>
  <c r="BS837" i="12"/>
  <c r="BS1263" i="12"/>
  <c r="BS1262" i="12" s="1"/>
  <c r="BS1868" i="12"/>
  <c r="BS1867" i="12" s="1"/>
  <c r="BS2433" i="12"/>
  <c r="BS2432" i="12" s="1"/>
  <c r="BS2913" i="12"/>
  <c r="BS3000" i="12"/>
  <c r="BS2995" i="12" s="1"/>
  <c r="BS3072" i="12"/>
  <c r="BS3071" i="12" s="1"/>
  <c r="BT409" i="12"/>
  <c r="BT1013" i="12"/>
  <c r="BT2625" i="12"/>
  <c r="BT2616" i="12" s="1"/>
  <c r="BT2615" i="12" s="1"/>
  <c r="BR1612" i="12"/>
  <c r="BR1761" i="12"/>
  <c r="BR1828" i="12"/>
  <c r="BR1827" i="12" s="1"/>
  <c r="BR1868" i="12"/>
  <c r="BR1867" i="12" s="1"/>
  <c r="BR1924" i="12"/>
  <c r="BR1991" i="12"/>
  <c r="BR2214" i="12"/>
  <c r="BR2213" i="12" s="1"/>
  <c r="BR2581" i="12"/>
  <c r="BR2580" i="12" s="1"/>
  <c r="BR2625" i="12"/>
  <c r="BR2616" i="12" s="1"/>
  <c r="BR2615" i="12" s="1"/>
  <c r="BR2695" i="12"/>
  <c r="BR2731" i="12"/>
  <c r="BR2788" i="12"/>
  <c r="BR2833" i="12"/>
  <c r="BR2832" i="12" s="1"/>
  <c r="BR2870" i="12"/>
  <c r="BR2869" i="12" s="1"/>
  <c r="BS399" i="12"/>
  <c r="BS398" i="12" s="1"/>
  <c r="BS565" i="12"/>
  <c r="BS564" i="12" s="1"/>
  <c r="BS797" i="12"/>
  <c r="BS796" i="12" s="1"/>
  <c r="BS873" i="12"/>
  <c r="BS872" i="12" s="1"/>
  <c r="BS914" i="12"/>
  <c r="BS913" i="12" s="1"/>
  <c r="BS1046" i="12"/>
  <c r="BS1045" i="12" s="1"/>
  <c r="BS1418" i="12"/>
  <c r="BS1417" i="12" s="1"/>
  <c r="BS1924" i="12"/>
  <c r="BS1938" i="12"/>
  <c r="BS2674" i="12"/>
  <c r="BS2684" i="12"/>
  <c r="BS2738" i="12"/>
  <c r="BS2862" i="12"/>
  <c r="BT721" i="12"/>
  <c r="BT90" i="12"/>
  <c r="BT85" i="12" s="1"/>
  <c r="BT277" i="12"/>
  <c r="BT276" i="12" s="1"/>
  <c r="BT385" i="12"/>
  <c r="BT384" i="12" s="1"/>
  <c r="BT399" i="12"/>
  <c r="BT398" i="12" s="1"/>
  <c r="BT647" i="12"/>
  <c r="BT646" i="12" s="1"/>
  <c r="BT1293" i="12"/>
  <c r="BT1292" i="12" s="1"/>
  <c r="BT2425" i="12"/>
  <c r="BT2418" i="12" s="1"/>
  <c r="BT2412" i="12" s="1"/>
  <c r="BT2538" i="12"/>
  <c r="BT2695" i="12"/>
  <c r="BT2842" i="12"/>
  <c r="BT2841" i="12" s="1"/>
  <c r="BT2887" i="12"/>
  <c r="BT3024" i="12"/>
  <c r="BT3010" i="12" s="1"/>
  <c r="BT338" i="12"/>
  <c r="BT337" i="12" s="1"/>
  <c r="BT1530" i="12"/>
  <c r="BT1644" i="12"/>
  <c r="BT2301" i="12"/>
  <c r="BT2300" i="12" s="1"/>
  <c r="BT2299" i="12" s="1"/>
  <c r="BT2400" i="12"/>
  <c r="BT2395" i="12" s="1"/>
  <c r="BT2663" i="12"/>
  <c r="BT2662" i="12" s="1"/>
  <c r="BT2913" i="12"/>
  <c r="BT150" i="12"/>
  <c r="BT332" i="12"/>
  <c r="BT331" i="12" s="1"/>
  <c r="BT345" i="12"/>
  <c r="BT344" i="12" s="1"/>
  <c r="BT784" i="12"/>
  <c r="BT783" i="12" s="1"/>
  <c r="BT914" i="12"/>
  <c r="BT913" i="12" s="1"/>
  <c r="BT971" i="12"/>
  <c r="BT970" i="12" s="1"/>
  <c r="BT1137" i="12"/>
  <c r="BT1136" i="12" s="1"/>
  <c r="BT1299" i="12"/>
  <c r="BT1298" i="12" s="1"/>
  <c r="BT1523" i="12"/>
  <c r="BT1539" i="12"/>
  <c r="BT2122" i="12"/>
  <c r="BT2118" i="12" s="1"/>
  <c r="BT2113" i="12" s="1"/>
  <c r="BT2112" i="12" s="1"/>
  <c r="BR1490" i="12"/>
  <c r="BR1644" i="12"/>
  <c r="BT2925" i="12"/>
  <c r="BR199" i="12"/>
  <c r="BR2709" i="12"/>
  <c r="BR3000" i="12"/>
  <c r="BR2995" i="12" s="1"/>
  <c r="BT2738" i="12"/>
  <c r="BR965" i="12"/>
  <c r="BR964" i="12" s="1"/>
  <c r="BR1385" i="12"/>
  <c r="BR1384" i="12" s="1"/>
  <c r="BR1377" i="12" s="1"/>
  <c r="BR1530" i="12"/>
  <c r="BR1854" i="12"/>
  <c r="BR2037" i="12"/>
  <c r="BR2056" i="12"/>
  <c r="BR2055" i="12" s="1"/>
  <c r="BR2122" i="12"/>
  <c r="BR2118" i="12" s="1"/>
  <c r="BR2113" i="12" s="1"/>
  <c r="BR2112" i="12" s="1"/>
  <c r="BR2261" i="12"/>
  <c r="BR2255" i="12" s="1"/>
  <c r="BR2454" i="12"/>
  <c r="BR2453" i="12" s="1"/>
  <c r="BR2452" i="12" s="1"/>
  <c r="BS721" i="12"/>
  <c r="BS957" i="12"/>
  <c r="BS1082" i="12"/>
  <c r="BS1081" i="12" s="1"/>
  <c r="BS1111" i="12"/>
  <c r="BS1110" i="12" s="1"/>
  <c r="BS1137" i="12"/>
  <c r="BS1136" i="12" s="1"/>
  <c r="BS1223" i="12"/>
  <c r="BS1368" i="12"/>
  <c r="BS1367" i="12" s="1"/>
  <c r="BS1598" i="12"/>
  <c r="BS1761" i="12"/>
  <c r="BS2122" i="12"/>
  <c r="BS2118" i="12" s="1"/>
  <c r="BS2113" i="12" s="1"/>
  <c r="BS2112" i="12" s="1"/>
  <c r="BS2271" i="12"/>
  <c r="BS2400" i="12"/>
  <c r="BS2395" i="12" s="1"/>
  <c r="BS2573" i="12"/>
  <c r="BS2581" i="12"/>
  <c r="BS2580" i="12" s="1"/>
  <c r="BS2625" i="12"/>
  <c r="BS2616" i="12" s="1"/>
  <c r="BS2615" i="12" s="1"/>
  <c r="BS2781" i="12"/>
  <c r="BS3024" i="12"/>
  <c r="BS3010" i="12" s="1"/>
  <c r="BT18" i="12"/>
  <c r="BT117" i="12"/>
  <c r="BT116" i="12" s="1"/>
  <c r="BT115" i="12" s="1"/>
  <c r="BT104" i="12" s="1"/>
  <c r="BT160" i="12"/>
  <c r="BT312" i="12"/>
  <c r="BT311" i="12" s="1"/>
  <c r="BT565" i="12"/>
  <c r="BT564" i="12" s="1"/>
  <c r="BT578" i="12"/>
  <c r="BT577" i="12" s="1"/>
  <c r="BT589" i="12"/>
  <c r="BT588" i="12" s="1"/>
  <c r="BT824" i="12"/>
  <c r="BT823" i="12" s="1"/>
  <c r="BT845" i="12"/>
  <c r="BT844" i="12" s="1"/>
  <c r="BT904" i="12"/>
  <c r="BT903" i="12" s="1"/>
  <c r="BT1057" i="12"/>
  <c r="BT1056" i="12" s="1"/>
  <c r="BT1667" i="12"/>
  <c r="BT1800" i="12"/>
  <c r="BT1795" i="12" s="1"/>
  <c r="BT1970" i="12"/>
  <c r="BT1969" i="12" s="1"/>
  <c r="BT1963" i="12" s="1"/>
  <c r="BT1991" i="12"/>
  <c r="BT2129" i="12"/>
  <c r="BT2128" i="12" s="1"/>
  <c r="BT2127" i="12" s="1"/>
  <c r="BT2149" i="12"/>
  <c r="BT2361" i="12"/>
  <c r="BT2350" i="12" s="1"/>
  <c r="BT2433" i="12"/>
  <c r="BT2432" i="12" s="1"/>
  <c r="BT2442" i="12"/>
  <c r="BT2441" i="12" s="1"/>
  <c r="BT2454" i="12"/>
  <c r="BT2453" i="12" s="1"/>
  <c r="BT2452" i="12" s="1"/>
  <c r="BT2573" i="12"/>
  <c r="BT2655" i="12"/>
  <c r="BT2709" i="12"/>
  <c r="BT2788" i="12"/>
  <c r="BT2939" i="12"/>
  <c r="BT2934" i="12" s="1"/>
  <c r="BT2957" i="12"/>
  <c r="BT2952" i="12" s="1"/>
  <c r="BT2946" i="12" s="1"/>
  <c r="BT2978" i="12"/>
  <c r="BT2973" i="12" s="1"/>
  <c r="BT2967" i="12" s="1"/>
  <c r="BR512" i="12"/>
  <c r="BR511" i="12" s="1"/>
  <c r="BR49" i="12"/>
  <c r="BR90" i="12"/>
  <c r="BR85" i="12" s="1"/>
  <c r="BR490" i="12"/>
  <c r="BR477" i="12" s="1"/>
  <c r="BR1111" i="12"/>
  <c r="BR1110" i="12" s="1"/>
  <c r="BR1539" i="12"/>
  <c r="BR1686" i="12"/>
  <c r="BR2386" i="12"/>
  <c r="BR2433" i="12"/>
  <c r="BR2432" i="12" s="1"/>
  <c r="BS641" i="12"/>
  <c r="BS640" i="12" s="1"/>
  <c r="BS768" i="12"/>
  <c r="BS767" i="12" s="1"/>
  <c r="BS766" i="12" s="1"/>
  <c r="BS765" i="12" s="1"/>
  <c r="BS806" i="12"/>
  <c r="BS805" i="12" s="1"/>
  <c r="BS845" i="12"/>
  <c r="BS844" i="12" s="1"/>
  <c r="BS948" i="12"/>
  <c r="BS944" i="12" s="1"/>
  <c r="BS1008" i="12"/>
  <c r="BS1007" i="12" s="1"/>
  <c r="BS1030" i="12"/>
  <c r="BS1023" i="12" s="1"/>
  <c r="BS1062" i="12"/>
  <c r="BS1269" i="12"/>
  <c r="BS1268" i="12" s="1"/>
  <c r="BS1473" i="12"/>
  <c r="BS1490" i="12"/>
  <c r="BS1658" i="12"/>
  <c r="BS1657" i="12" s="1"/>
  <c r="BS1800" i="12"/>
  <c r="BS1795" i="12" s="1"/>
  <c r="BS1991" i="12"/>
  <c r="BS2301" i="12"/>
  <c r="BS2300" i="12" s="1"/>
  <c r="BS2299" i="12" s="1"/>
  <c r="BS2386" i="12"/>
  <c r="BS2709" i="12"/>
  <c r="BS2788" i="12"/>
  <c r="BS2833" i="12"/>
  <c r="BS2832" i="12" s="1"/>
  <c r="BS2925" i="12"/>
  <c r="BS2939" i="12"/>
  <c r="BS2934" i="12" s="1"/>
  <c r="BS3057" i="12"/>
  <c r="BS3052" i="12" s="1"/>
  <c r="BT125" i="12"/>
  <c r="BT392" i="12"/>
  <c r="BT391" i="12" s="1"/>
  <c r="BT441" i="12"/>
  <c r="BT424" i="12" s="1"/>
  <c r="BT423" i="12" s="1"/>
  <c r="BT462" i="12"/>
  <c r="BT461" i="12" s="1"/>
  <c r="BT744" i="12"/>
  <c r="BT740" i="12" s="1"/>
  <c r="BT867" i="12"/>
  <c r="BT866" i="12" s="1"/>
  <c r="BT938" i="12"/>
  <c r="BT937" i="12" s="1"/>
  <c r="BT1046" i="12"/>
  <c r="BT1045" i="12" s="1"/>
  <c r="BT1074" i="12"/>
  <c r="BT1073" i="12" s="1"/>
  <c r="BT1072" i="12" s="1"/>
  <c r="BT1632" i="12"/>
  <c r="BT1623" i="12" s="1"/>
  <c r="BT1622" i="12" s="1"/>
  <c r="BT1621" i="12" s="1"/>
  <c r="BT1900" i="12"/>
  <c r="BT2008" i="12"/>
  <c r="BT2106" i="12"/>
  <c r="BT2102" i="12" s="1"/>
  <c r="BT2101" i="12" s="1"/>
  <c r="BT2100" i="12" s="1"/>
  <c r="BT2221" i="12"/>
  <c r="BT2642" i="12"/>
  <c r="BT2674" i="12"/>
  <c r="BT2724" i="12"/>
  <c r="BT2781" i="12"/>
  <c r="BT2862" i="12"/>
  <c r="BT3095" i="12"/>
  <c r="BT3094" i="12" s="1"/>
  <c r="BT3114" i="12"/>
  <c r="BT3113" i="12" s="1"/>
  <c r="BT3112" i="12" s="1"/>
  <c r="BS1900" i="12"/>
  <c r="BS2221" i="12"/>
  <c r="BR664" i="12"/>
  <c r="BR663" i="12" s="1"/>
  <c r="BR784" i="12"/>
  <c r="BR783" i="12" s="1"/>
  <c r="BR1013" i="12"/>
  <c r="BR1577" i="12"/>
  <c r="BR264" i="12"/>
  <c r="BR750" i="12"/>
  <c r="BR749" i="12" s="1"/>
  <c r="BR1459" i="12"/>
  <c r="BR1458" i="12" s="1"/>
  <c r="BR1452" i="12" s="1"/>
  <c r="BR1658" i="12"/>
  <c r="BR1657" i="12" s="1"/>
  <c r="BR1800" i="12"/>
  <c r="BR1795" i="12" s="1"/>
  <c r="BR2129" i="12"/>
  <c r="BR2128" i="12" s="1"/>
  <c r="BR2127" i="12" s="1"/>
  <c r="BR2442" i="12"/>
  <c r="BR2441" i="12" s="1"/>
  <c r="BR2655" i="12"/>
  <c r="BR2925" i="12"/>
  <c r="BR2957" i="12"/>
  <c r="BR2952" i="12" s="1"/>
  <c r="BR2946" i="12" s="1"/>
  <c r="BS150" i="12"/>
  <c r="BS170" i="12"/>
  <c r="BR33" i="12"/>
  <c r="BR192" i="12"/>
  <c r="BR187" i="12" s="1"/>
  <c r="BR338" i="12"/>
  <c r="BR337" i="12" s="1"/>
  <c r="BR506" i="12"/>
  <c r="BR505" i="12" s="1"/>
  <c r="BR504" i="12" s="1"/>
  <c r="BR589" i="12"/>
  <c r="BR588" i="12" s="1"/>
  <c r="BR617" i="12"/>
  <c r="BR616" i="12" s="1"/>
  <c r="BR641" i="12"/>
  <c r="BR640" i="12" s="1"/>
  <c r="BR889" i="12"/>
  <c r="BR879" i="12" s="1"/>
  <c r="BR878" i="12" s="1"/>
  <c r="BR914" i="12"/>
  <c r="BR913" i="12" s="1"/>
  <c r="BR971" i="12"/>
  <c r="BR970" i="12" s="1"/>
  <c r="BR1030" i="12"/>
  <c r="BR1023" i="12" s="1"/>
  <c r="BR1293" i="12"/>
  <c r="BR1292" i="12" s="1"/>
  <c r="BR1598" i="12"/>
  <c r="BR1632" i="12"/>
  <c r="BR1623" i="12" s="1"/>
  <c r="BR1622" i="12" s="1"/>
  <c r="BR1621" i="12" s="1"/>
  <c r="BR1695" i="12"/>
  <c r="BR1938" i="12"/>
  <c r="BR2047" i="12"/>
  <c r="BR2106" i="12"/>
  <c r="BR2102" i="12" s="1"/>
  <c r="BR2101" i="12" s="1"/>
  <c r="BR2100" i="12" s="1"/>
  <c r="BR2781" i="12"/>
  <c r="BR3095" i="12"/>
  <c r="BR3094" i="12" s="1"/>
  <c r="BS18" i="12"/>
  <c r="BS49" i="12"/>
  <c r="BS80" i="12"/>
  <c r="BS76" i="12" s="1"/>
  <c r="BS277" i="12"/>
  <c r="BS276" i="12" s="1"/>
  <c r="BS283" i="12"/>
  <c r="BS282" i="12" s="1"/>
  <c r="BS294" i="12"/>
  <c r="BS359" i="12"/>
  <c r="BS358" i="12" s="1"/>
  <c r="BS634" i="12"/>
  <c r="BS633" i="12" s="1"/>
  <c r="BS670" i="12"/>
  <c r="BS669" i="12" s="1"/>
  <c r="BS714" i="12"/>
  <c r="BS928" i="12"/>
  <c r="BS927" i="12" s="1"/>
  <c r="BS991" i="12"/>
  <c r="BS984" i="12" s="1"/>
  <c r="BS1162" i="12"/>
  <c r="BS1193" i="12"/>
  <c r="BS1293" i="12"/>
  <c r="BS1292" i="12" s="1"/>
  <c r="BS1362" i="12"/>
  <c r="BS1361" i="12" s="1"/>
  <c r="BS1385" i="12"/>
  <c r="BS1384" i="12" s="1"/>
  <c r="BS1377" i="12" s="1"/>
  <c r="BS1686" i="12"/>
  <c r="BS2695" i="12"/>
  <c r="BS2807" i="12"/>
  <c r="BS2806" i="12" s="1"/>
  <c r="BS3114" i="12"/>
  <c r="BS3113" i="12" s="1"/>
  <c r="BS3112" i="12" s="1"/>
  <c r="BT170" i="12"/>
  <c r="BT318" i="12"/>
  <c r="BT317" i="12" s="1"/>
  <c r="BT359" i="12"/>
  <c r="BT358" i="12" s="1"/>
  <c r="BT369" i="12"/>
  <c r="BT368" i="12" s="1"/>
  <c r="BT571" i="12"/>
  <c r="BT570" i="12" s="1"/>
  <c r="BT595" i="12"/>
  <c r="BT594" i="12" s="1"/>
  <c r="BT617" i="12"/>
  <c r="BT616" i="12" s="1"/>
  <c r="BT664" i="12"/>
  <c r="BT663" i="12" s="1"/>
  <c r="BT685" i="12"/>
  <c r="BT681" i="12" s="1"/>
  <c r="BT965" i="12"/>
  <c r="BT964" i="12" s="1"/>
  <c r="BT977" i="12"/>
  <c r="BT976" i="12" s="1"/>
  <c r="BT991" i="12"/>
  <c r="BT984" i="12" s="1"/>
  <c r="BT1283" i="12"/>
  <c r="BT1282" i="12" s="1"/>
  <c r="BT1385" i="12"/>
  <c r="BT1384" i="12" s="1"/>
  <c r="BT1377" i="12" s="1"/>
  <c r="BT1780" i="12"/>
  <c r="BT1888" i="12"/>
  <c r="BT2081" i="12"/>
  <c r="BT2076" i="12" s="1"/>
  <c r="BT2386" i="12"/>
  <c r="BT2833" i="12"/>
  <c r="BT2832" i="12" s="1"/>
  <c r="BR462" i="12"/>
  <c r="BR461" i="12" s="1"/>
  <c r="BR2008" i="12"/>
  <c r="BS199" i="12"/>
  <c r="BS1695" i="12"/>
  <c r="BR409" i="12"/>
  <c r="BR1431" i="12"/>
  <c r="BR1667" i="12"/>
  <c r="BR1780" i="12"/>
  <c r="BR1888" i="12"/>
  <c r="BR1900" i="12"/>
  <c r="BR2149" i="12"/>
  <c r="BR2271" i="12"/>
  <c r="BR2330" i="12"/>
  <c r="BR2329" i="12" s="1"/>
  <c r="BR2323" i="12" s="1"/>
  <c r="BR2361" i="12"/>
  <c r="BR2350" i="12" s="1"/>
  <c r="BR2663" i="12"/>
  <c r="BR2662" i="12" s="1"/>
  <c r="BS512" i="12"/>
  <c r="BS511" i="12" s="1"/>
  <c r="BR294" i="12"/>
  <c r="BR714" i="12"/>
  <c r="BR1223" i="12"/>
  <c r="BR1483" i="12"/>
  <c r="BR1523" i="12"/>
  <c r="BR1970" i="12"/>
  <c r="BR1969" i="12" s="1"/>
  <c r="BR1963" i="12" s="1"/>
  <c r="BR2081" i="12"/>
  <c r="BR2076" i="12" s="1"/>
  <c r="BR2286" i="12"/>
  <c r="BR2285" i="12" s="1"/>
  <c r="BR2301" i="12"/>
  <c r="BR2300" i="12" s="1"/>
  <c r="BR2299" i="12" s="1"/>
  <c r="BR2373" i="12"/>
  <c r="BR2372" i="12" s="1"/>
  <c r="BR2400" i="12"/>
  <c r="BR2395" i="12" s="1"/>
  <c r="BR2474" i="12"/>
  <c r="BR2473" i="12" s="1"/>
  <c r="BR2538" i="12"/>
  <c r="BR2642" i="12"/>
  <c r="BR2887" i="12"/>
  <c r="BR3024" i="12"/>
  <c r="BR3010" i="12" s="1"/>
  <c r="BR3057" i="12"/>
  <c r="BR3052" i="12" s="1"/>
  <c r="BS462" i="12"/>
  <c r="BS461" i="12" s="1"/>
  <c r="BS784" i="12"/>
  <c r="BS783" i="12" s="1"/>
  <c r="BS1013" i="12"/>
  <c r="BS1570" i="12"/>
  <c r="BS1557" i="12" s="1"/>
  <c r="BS1577" i="12"/>
  <c r="BS1854" i="12"/>
  <c r="BS1913" i="12"/>
  <c r="BS2063" i="12"/>
  <c r="BS2149" i="12"/>
  <c r="BR2862" i="12"/>
  <c r="BS33" i="12"/>
  <c r="BS63" i="12"/>
  <c r="BS62" i="12" s="1"/>
  <c r="BS1539" i="12"/>
  <c r="BS1612" i="12"/>
  <c r="BS1780" i="12"/>
  <c r="BS1888" i="12"/>
  <c r="BS2008" i="12"/>
  <c r="BR3114" i="12"/>
  <c r="BR3113" i="12" s="1"/>
  <c r="BR3112" i="12" s="1"/>
  <c r="BS135" i="12"/>
  <c r="BS1483" i="12"/>
  <c r="BS1523" i="12"/>
  <c r="BS1530" i="12"/>
  <c r="BS1667" i="12"/>
  <c r="BS2081" i="12"/>
  <c r="BS2076" i="12" s="1"/>
  <c r="BT49" i="12"/>
  <c r="BS2214" i="12"/>
  <c r="BS2213" i="12" s="1"/>
  <c r="BS2037" i="12"/>
  <c r="BS2330" i="12"/>
  <c r="BS2329" i="12" s="1"/>
  <c r="BS2323" i="12" s="1"/>
  <c r="BS2373" i="12"/>
  <c r="BS2372" i="12" s="1"/>
  <c r="BS2663" i="12"/>
  <c r="BS2662" i="12" s="1"/>
  <c r="BS3095" i="12"/>
  <c r="BS3094" i="12" s="1"/>
  <c r="BS3070" i="12" s="1"/>
  <c r="BS2474" i="12"/>
  <c r="BS2473" i="12" s="1"/>
  <c r="BS2538" i="12"/>
  <c r="BS2642" i="12"/>
  <c r="BS2957" i="12"/>
  <c r="BS2952" i="12" s="1"/>
  <c r="BS2946" i="12" s="1"/>
  <c r="BT33" i="12"/>
  <c r="BT192" i="12"/>
  <c r="BT187" i="12" s="1"/>
  <c r="BT199" i="12"/>
  <c r="BT1612" i="12"/>
  <c r="BT750" i="12"/>
  <c r="BT749" i="12" s="1"/>
  <c r="BT837" i="12"/>
  <c r="BT957" i="12"/>
  <c r="BT1091" i="12"/>
  <c r="BT1090" i="12" s="1"/>
  <c r="BT1111" i="12"/>
  <c r="BT1110" i="12" s="1"/>
  <c r="BT1223" i="12"/>
  <c r="BT1410" i="12"/>
  <c r="BT1406" i="12" s="1"/>
  <c r="BT1459" i="12"/>
  <c r="BT1458" i="12" s="1"/>
  <c r="BT1452" i="12" s="1"/>
  <c r="BT806" i="12"/>
  <c r="BT805" i="12" s="1"/>
  <c r="BT948" i="12"/>
  <c r="BT944" i="12" s="1"/>
  <c r="BT1062" i="12"/>
  <c r="BT1162" i="12"/>
  <c r="BT1193" i="12"/>
  <c r="BT1473" i="12"/>
  <c r="BT1598" i="12"/>
  <c r="BT1924" i="12"/>
  <c r="BT2056" i="12"/>
  <c r="BT2055" i="12" s="1"/>
  <c r="BT283" i="12"/>
  <c r="BT282" i="12" s="1"/>
  <c r="BT490" i="12"/>
  <c r="BT477" i="12" s="1"/>
  <c r="BT624" i="12"/>
  <c r="BT623" i="12" s="1"/>
  <c r="BT797" i="12"/>
  <c r="BT796" i="12" s="1"/>
  <c r="BT1418" i="12"/>
  <c r="BT1417" i="12" s="1"/>
  <c r="BT1490" i="12"/>
  <c r="BT1577" i="12"/>
  <c r="BT1686" i="12"/>
  <c r="BT2063" i="12"/>
  <c r="BT1695" i="12"/>
  <c r="BT1761" i="12"/>
  <c r="BT1828" i="12"/>
  <c r="BT1827" i="12" s="1"/>
  <c r="BT2047" i="12"/>
  <c r="BT2037" i="12"/>
  <c r="BT3057" i="12"/>
  <c r="BT3052" i="12" s="1"/>
  <c r="BT2330" i="12"/>
  <c r="BT2329" i="12" s="1"/>
  <c r="BT2323" i="12" s="1"/>
  <c r="BT2261" i="12"/>
  <c r="BT2255" i="12" s="1"/>
  <c r="BT2286" i="12"/>
  <c r="BT2285" i="12" s="1"/>
  <c r="BT2474" i="12"/>
  <c r="BT2473" i="12" s="1"/>
  <c r="BT3000" i="12"/>
  <c r="BT2995" i="12" s="1"/>
  <c r="BT3072" i="12"/>
  <c r="BT3071" i="12" s="1"/>
  <c r="BQ2322" i="12"/>
  <c r="BW2322" i="12" s="1"/>
  <c r="BP2322" i="12"/>
  <c r="BV2322" i="12" s="1"/>
  <c r="BO2322" i="12"/>
  <c r="BU2322" i="12" s="1"/>
  <c r="BQ1904" i="12"/>
  <c r="BW1904" i="12" s="1"/>
  <c r="BP1904" i="12"/>
  <c r="BV1904" i="12" s="1"/>
  <c r="BO1904" i="12"/>
  <c r="BU1904" i="12" s="1"/>
  <c r="BQ1853" i="12"/>
  <c r="BW1853" i="12" s="1"/>
  <c r="BP1853" i="12"/>
  <c r="BV1853" i="12" s="1"/>
  <c r="BO1853" i="12"/>
  <c r="BU1853" i="12" s="1"/>
  <c r="BQ1589" i="12"/>
  <c r="BW1589" i="12" s="1"/>
  <c r="BP1589" i="12"/>
  <c r="BV1589" i="12" s="1"/>
  <c r="BO1589" i="12"/>
  <c r="BU1589" i="12" s="1"/>
  <c r="BQ1381" i="12"/>
  <c r="BW1381" i="12" s="1"/>
  <c r="BQ1222" i="12"/>
  <c r="BW1222" i="12" s="1"/>
  <c r="BP1222" i="12"/>
  <c r="BV1222" i="12" s="1"/>
  <c r="BO1222" i="12"/>
  <c r="BU1222" i="12" s="1"/>
  <c r="BQ615" i="12"/>
  <c r="BW615" i="12" s="1"/>
  <c r="BP615" i="12"/>
  <c r="BV615" i="12" s="1"/>
  <c r="BO615" i="12"/>
  <c r="BU615" i="12" s="1"/>
  <c r="BQ474" i="12"/>
  <c r="BW474" i="12" s="1"/>
  <c r="BP474" i="12"/>
  <c r="BV474" i="12" s="1"/>
  <c r="BO474" i="12"/>
  <c r="BU474" i="12" s="1"/>
  <c r="BQ367" i="12"/>
  <c r="BW367" i="12" s="1"/>
  <c r="BP367" i="12"/>
  <c r="BV367" i="12" s="1"/>
  <c r="BO367" i="12"/>
  <c r="BU367" i="12" s="1"/>
  <c r="BL1928" i="12"/>
  <c r="CB367" i="12" l="1"/>
  <c r="CA1589" i="12"/>
  <c r="CA615" i="12"/>
  <c r="CB1589" i="12"/>
  <c r="CC1853" i="12"/>
  <c r="CA2322" i="12"/>
  <c r="CC474" i="12"/>
  <c r="CB1853" i="12"/>
  <c r="CC367" i="12"/>
  <c r="CB1222" i="12"/>
  <c r="CA474" i="12"/>
  <c r="CB615" i="12"/>
  <c r="CC1222" i="12"/>
  <c r="CC1589" i="12"/>
  <c r="CA1904" i="12"/>
  <c r="CB2322" i="12"/>
  <c r="CA1222" i="12"/>
  <c r="CC1904" i="12"/>
  <c r="CA367" i="12"/>
  <c r="CB474" i="12"/>
  <c r="CC615" i="12"/>
  <c r="CC1381" i="12"/>
  <c r="CA1853" i="12"/>
  <c r="CB1904" i="12"/>
  <c r="CC2322" i="12"/>
  <c r="BT1899" i="12"/>
  <c r="BT639" i="12"/>
  <c r="BY857" i="12"/>
  <c r="BY3125" i="12" s="1"/>
  <c r="BX857" i="12"/>
  <c r="BX3125" i="12" s="1"/>
  <c r="BZ857" i="12"/>
  <c r="BZ3125" i="12" s="1"/>
  <c r="BT1923" i="12"/>
  <c r="BT1922" i="12" s="1"/>
  <c r="BS476" i="12"/>
  <c r="BS475" i="12" s="1"/>
  <c r="BR2673" i="12"/>
  <c r="BS1022" i="12"/>
  <c r="BS622" i="12"/>
  <c r="BR379" i="12"/>
  <c r="BR378" i="12" s="1"/>
  <c r="BT2673" i="12"/>
  <c r="BT124" i="12"/>
  <c r="BT622" i="12"/>
  <c r="BT1638" i="12"/>
  <c r="BR1127" i="12"/>
  <c r="BR1126" i="12" s="1"/>
  <c r="BS587" i="12"/>
  <c r="BT1127" i="12"/>
  <c r="BT1126" i="12" s="1"/>
  <c r="BS639" i="12"/>
  <c r="BR2036" i="12"/>
  <c r="BR2035" i="12" s="1"/>
  <c r="BR17" i="12"/>
  <c r="BR16" i="12" s="1"/>
  <c r="BR782" i="12"/>
  <c r="BR2485" i="12"/>
  <c r="BR2484" i="12" s="1"/>
  <c r="BR2483" i="12" s="1"/>
  <c r="BR159" i="12"/>
  <c r="BR1051" i="12"/>
  <c r="BR622" i="12"/>
  <c r="BS2641" i="12"/>
  <c r="BR822" i="12"/>
  <c r="BR804" i="12" s="1"/>
  <c r="BT275" i="12"/>
  <c r="BT274" i="12" s="1"/>
  <c r="BS124" i="12"/>
  <c r="BS1899" i="12"/>
  <c r="BS1887" i="12" s="1"/>
  <c r="BS902" i="12"/>
  <c r="BT859" i="12"/>
  <c r="BT858" i="12" s="1"/>
  <c r="BS2270" i="12"/>
  <c r="BR1794" i="12"/>
  <c r="BR1793" i="12" s="1"/>
  <c r="BS1472" i="12"/>
  <c r="BS1471" i="12" s="1"/>
  <c r="BR709" i="12"/>
  <c r="BR708" i="12" s="1"/>
  <c r="BS1051" i="12"/>
  <c r="BR75" i="12"/>
  <c r="BR74" i="12" s="1"/>
  <c r="BT1051" i="12"/>
  <c r="BS2111" i="12"/>
  <c r="BT709" i="12"/>
  <c r="BT708" i="12" s="1"/>
  <c r="BT1312" i="12"/>
  <c r="BR1312" i="12"/>
  <c r="BT1538" i="12"/>
  <c r="BR1899" i="12"/>
  <c r="BR1887" i="12" s="1"/>
  <c r="BS2708" i="12"/>
  <c r="BT17" i="12"/>
  <c r="BT16" i="12" s="1"/>
  <c r="BT587" i="12"/>
  <c r="BS343" i="12"/>
  <c r="BR310" i="12"/>
  <c r="BS822" i="12"/>
  <c r="BS804" i="12" s="1"/>
  <c r="BS17" i="12"/>
  <c r="BS16" i="12" s="1"/>
  <c r="BT658" i="12"/>
  <c r="BT652" i="12" s="1"/>
  <c r="BS1638" i="12"/>
  <c r="BR2708" i="12"/>
  <c r="BS186" i="12"/>
  <c r="BR124" i="12"/>
  <c r="BR1401" i="12"/>
  <c r="BR1395" i="12" s="1"/>
  <c r="BR563" i="12"/>
  <c r="BS782" i="12"/>
  <c r="BR1760" i="12"/>
  <c r="BR1022" i="12"/>
  <c r="BR639" i="12"/>
  <c r="BS2673" i="12"/>
  <c r="BS563" i="12"/>
  <c r="BT1472" i="12"/>
  <c r="BT1471" i="12" s="1"/>
  <c r="BS1401" i="12"/>
  <c r="BS1395" i="12" s="1"/>
  <c r="BT3070" i="12"/>
  <c r="BS2036" i="12"/>
  <c r="BS2035" i="12" s="1"/>
  <c r="BS658" i="12"/>
  <c r="BS652" i="12" s="1"/>
  <c r="BR2641" i="12"/>
  <c r="BR1472" i="12"/>
  <c r="BR1471" i="12" s="1"/>
  <c r="BR2148" i="12"/>
  <c r="BS379" i="12"/>
  <c r="BS378" i="12" s="1"/>
  <c r="BR859" i="12"/>
  <c r="BR858" i="12" s="1"/>
  <c r="BR343" i="12"/>
  <c r="BS159" i="12"/>
  <c r="BT2270" i="12"/>
  <c r="BT476" i="12"/>
  <c r="BT475" i="12" s="1"/>
  <c r="BR902" i="12"/>
  <c r="BT1518" i="12"/>
  <c r="BT1506" i="12" s="1"/>
  <c r="BS859" i="12"/>
  <c r="BS858" i="12" s="1"/>
  <c r="BR3070" i="12"/>
  <c r="BR2924" i="12"/>
  <c r="BR2111" i="12"/>
  <c r="BT782" i="12"/>
  <c r="BS1089" i="12"/>
  <c r="BR983" i="12"/>
  <c r="BR982" i="12" s="1"/>
  <c r="BT1203" i="12"/>
  <c r="BS709" i="12"/>
  <c r="BS708" i="12" s="1"/>
  <c r="BS310" i="12"/>
  <c r="BT1022" i="12"/>
  <c r="BS1203" i="12"/>
  <c r="BR476" i="12"/>
  <c r="BR475" i="12" s="1"/>
  <c r="BS943" i="12"/>
  <c r="BT2054" i="12"/>
  <c r="BS2752" i="12"/>
  <c r="BR186" i="12"/>
  <c r="BT2641" i="12"/>
  <c r="BT1887" i="12"/>
  <c r="BS2924" i="12"/>
  <c r="BT2708" i="12"/>
  <c r="BR1518" i="12"/>
  <c r="BR1506" i="12" s="1"/>
  <c r="BR1089" i="12"/>
  <c r="BT2371" i="12"/>
  <c r="BT2370" i="12" s="1"/>
  <c r="BT1089" i="12"/>
  <c r="BT186" i="12"/>
  <c r="BS2485" i="12"/>
  <c r="BS2484" i="12" s="1"/>
  <c r="BS2483" i="12" s="1"/>
  <c r="BS1990" i="12"/>
  <c r="BS1760" i="12"/>
  <c r="BR1990" i="12"/>
  <c r="BT983" i="12"/>
  <c r="BT982" i="12" s="1"/>
  <c r="BT379" i="12"/>
  <c r="BT378" i="12" s="1"/>
  <c r="BS1127" i="12"/>
  <c r="BS1126" i="12" s="1"/>
  <c r="BS1923" i="12"/>
  <c r="BS1922" i="12" s="1"/>
  <c r="BT2989" i="12"/>
  <c r="BR658" i="12"/>
  <c r="BR652" i="12" s="1"/>
  <c r="BR1666" i="12"/>
  <c r="BT2752" i="12"/>
  <c r="BT1794" i="12"/>
  <c r="BT1793" i="12" s="1"/>
  <c r="BT943" i="12"/>
  <c r="BS1666" i="12"/>
  <c r="BR2752" i="12"/>
  <c r="BR1203" i="12"/>
  <c r="BR275" i="12"/>
  <c r="BR274" i="12" s="1"/>
  <c r="BT343" i="12"/>
  <c r="BS1312" i="12"/>
  <c r="BS983" i="12"/>
  <c r="BS982" i="12" s="1"/>
  <c r="BS275" i="12"/>
  <c r="BS274" i="12" s="1"/>
  <c r="BR1923" i="12"/>
  <c r="BR1922" i="12" s="1"/>
  <c r="BR1638" i="12"/>
  <c r="BT2485" i="12"/>
  <c r="BT2484" i="12" s="1"/>
  <c r="BT2483" i="12" s="1"/>
  <c r="BT1990" i="12"/>
  <c r="BT1760" i="12"/>
  <c r="BS2989" i="12"/>
  <c r="BS2371" i="12"/>
  <c r="BS2370" i="12" s="1"/>
  <c r="BS1518" i="12"/>
  <c r="BS1506" i="12" s="1"/>
  <c r="BR587" i="12"/>
  <c r="BT2148" i="12"/>
  <c r="BT310" i="12"/>
  <c r="BT902" i="12"/>
  <c r="BT159" i="12"/>
  <c r="BT2924" i="12"/>
  <c r="BT1666" i="12"/>
  <c r="BT2451" i="12"/>
  <c r="BT2111" i="12"/>
  <c r="BT822" i="12"/>
  <c r="BT804" i="12" s="1"/>
  <c r="BT75" i="12"/>
  <c r="BT74" i="12" s="1"/>
  <c r="BS1794" i="12"/>
  <c r="BS1793" i="12" s="1"/>
  <c r="BR2054" i="12"/>
  <c r="BR943" i="12"/>
  <c r="BR1538" i="12"/>
  <c r="BT563" i="12"/>
  <c r="BR2989" i="12"/>
  <c r="BS75" i="12"/>
  <c r="BS74" i="12" s="1"/>
  <c r="BR2371" i="12"/>
  <c r="BR2370" i="12" s="1"/>
  <c r="BS2148" i="12"/>
  <c r="BR2451" i="12"/>
  <c r="BS2451" i="12"/>
  <c r="BS2054" i="12"/>
  <c r="BT2036" i="12"/>
  <c r="BT2035" i="12" s="1"/>
  <c r="BT1401" i="12"/>
  <c r="BT1395" i="12" s="1"/>
  <c r="BS1538" i="12"/>
  <c r="BR2270" i="12"/>
  <c r="BT1202" i="12" l="1"/>
  <c r="BT1125" i="12" s="1"/>
  <c r="BR1202" i="12"/>
  <c r="BR1125" i="12" s="1"/>
  <c r="BS1021" i="12"/>
  <c r="BR1665" i="12"/>
  <c r="BR2147" i="12"/>
  <c r="BS309" i="12"/>
  <c r="BS273" i="12" s="1"/>
  <c r="BT1537" i="12"/>
  <c r="BR15" i="12"/>
  <c r="BS522" i="12"/>
  <c r="BS521" i="12" s="1"/>
  <c r="BS2640" i="12"/>
  <c r="BR1537" i="12"/>
  <c r="BR707" i="12"/>
  <c r="BR123" i="12"/>
  <c r="BR103" i="12" s="1"/>
  <c r="BR901" i="12"/>
  <c r="BT123" i="12"/>
  <c r="BT103" i="12" s="1"/>
  <c r="BR1021" i="12"/>
  <c r="BT1021" i="12"/>
  <c r="BT15" i="12"/>
  <c r="BS1665" i="12"/>
  <c r="BS901" i="12"/>
  <c r="BR309" i="12"/>
  <c r="BR273" i="12" s="1"/>
  <c r="BS123" i="12"/>
  <c r="BS103" i="12" s="1"/>
  <c r="BS1537" i="12"/>
  <c r="BT2147" i="12"/>
  <c r="BR2640" i="12"/>
  <c r="BS2147" i="12"/>
  <c r="BT522" i="12"/>
  <c r="BT521" i="12" s="1"/>
  <c r="BT1451" i="12"/>
  <c r="BS15" i="12"/>
  <c r="BS1202" i="12"/>
  <c r="BS1125" i="12" s="1"/>
  <c r="BT2640" i="12"/>
  <c r="BR1451" i="12"/>
  <c r="BS1989" i="12"/>
  <c r="BT901" i="12"/>
  <c r="BS1451" i="12"/>
  <c r="BR1989" i="12"/>
  <c r="BR522" i="12"/>
  <c r="BR521" i="12" s="1"/>
  <c r="BT1989" i="12"/>
  <c r="BS707" i="12"/>
  <c r="BT309" i="12"/>
  <c r="BT273" i="12" s="1"/>
  <c r="BT1665" i="12"/>
  <c r="BT707" i="12"/>
  <c r="BL3038" i="12"/>
  <c r="BL3015" i="12"/>
  <c r="BS857" i="12" l="1"/>
  <c r="BS3125" i="12" s="1"/>
  <c r="BR857" i="12"/>
  <c r="BR3125" i="12" s="1"/>
  <c r="BT857" i="12"/>
  <c r="BT3125" i="12" s="1"/>
  <c r="BL2360" i="12"/>
  <c r="BL2105" i="12" l="1"/>
  <c r="BL2768" i="12" l="1"/>
  <c r="BL297" i="12" l="1"/>
  <c r="BL1841" i="12" l="1"/>
  <c r="BM1852" i="12"/>
  <c r="BN1852" i="12"/>
  <c r="CD1852" i="12"/>
  <c r="CD1851" i="12" s="1"/>
  <c r="CD1850" i="12" s="1"/>
  <c r="BL1852" i="12"/>
  <c r="BM1841" i="12"/>
  <c r="BP1852" i="12" l="1"/>
  <c r="BV1852" i="12" s="1"/>
  <c r="BQ1852" i="12"/>
  <c r="BW1852" i="12" s="1"/>
  <c r="BO1852" i="12"/>
  <c r="BU1852" i="12" s="1"/>
  <c r="BL1851" i="12"/>
  <c r="BN1851" i="12"/>
  <c r="BM1851" i="12"/>
  <c r="BL3078" i="12"/>
  <c r="BL2062" i="12"/>
  <c r="BL2059" i="12"/>
  <c r="BM1699" i="12"/>
  <c r="CA1852" i="12" l="1"/>
  <c r="CC1852" i="12"/>
  <c r="CB1852" i="12"/>
  <c r="BQ1851" i="12"/>
  <c r="BW1851" i="12" s="1"/>
  <c r="BO1851" i="12"/>
  <c r="BU1851" i="12" s="1"/>
  <c r="BP1851" i="12"/>
  <c r="BV1851" i="12" s="1"/>
  <c r="BL1850" i="12"/>
  <c r="BN1850" i="12"/>
  <c r="BM1850" i="12"/>
  <c r="BL66" i="12"/>
  <c r="BL32" i="12"/>
  <c r="BL44" i="12"/>
  <c r="CA1851" i="12" l="1"/>
  <c r="CC1851" i="12"/>
  <c r="CB1851" i="12"/>
  <c r="BO1850" i="12"/>
  <c r="BU1850" i="12" s="1"/>
  <c r="BQ1850" i="12"/>
  <c r="BW1850" i="12" s="1"/>
  <c r="BP1850" i="12"/>
  <c r="BV1850" i="12" s="1"/>
  <c r="BL2220" i="12"/>
  <c r="BL2314" i="12"/>
  <c r="BM2321" i="12"/>
  <c r="BN2321" i="12"/>
  <c r="CD2321" i="12"/>
  <c r="CD2320" i="12" s="1"/>
  <c r="CD2319" i="12" s="1"/>
  <c r="BL2321" i="12"/>
  <c r="CC1850" i="12" l="1"/>
  <c r="CA1850" i="12"/>
  <c r="CB1850" i="12"/>
  <c r="BO2321" i="12"/>
  <c r="BU2321" i="12" s="1"/>
  <c r="BQ2321" i="12"/>
  <c r="BW2321" i="12" s="1"/>
  <c r="BP2321" i="12"/>
  <c r="BV2321" i="12" s="1"/>
  <c r="BM2320" i="12"/>
  <c r="BN2320" i="12"/>
  <c r="BL2320" i="12"/>
  <c r="BL21" i="12"/>
  <c r="BL1988" i="12"/>
  <c r="BL2318" i="12"/>
  <c r="CA2321" i="12" l="1"/>
  <c r="CC2321" i="12"/>
  <c r="CB2321" i="12"/>
  <c r="BP2320" i="12"/>
  <c r="BV2320" i="12" s="1"/>
  <c r="BQ2320" i="12"/>
  <c r="BW2320" i="12" s="1"/>
  <c r="BO2320" i="12"/>
  <c r="BU2320" i="12" s="1"/>
  <c r="BL2319" i="12"/>
  <c r="BM2319" i="12"/>
  <c r="BN2319" i="12"/>
  <c r="BL1671" i="12"/>
  <c r="BL1543" i="12"/>
  <c r="CC2320" i="12" l="1"/>
  <c r="CB2320" i="12"/>
  <c r="CA2320" i="12"/>
  <c r="BO2319" i="12"/>
  <c r="BU2319" i="12" s="1"/>
  <c r="BP2319" i="12"/>
  <c r="BV2319" i="12" s="1"/>
  <c r="BQ2319" i="12"/>
  <c r="BW2319" i="12" s="1"/>
  <c r="BM1221" i="12"/>
  <c r="BN1221" i="12"/>
  <c r="CD1221" i="12"/>
  <c r="CD1220" i="12" s="1"/>
  <c r="CD1216" i="12" s="1"/>
  <c r="BL1221" i="12"/>
  <c r="BM1381" i="12"/>
  <c r="BL1381" i="12"/>
  <c r="BL1380" i="12" s="1"/>
  <c r="BN1380" i="12"/>
  <c r="CD1380" i="12"/>
  <c r="BL2544" i="12"/>
  <c r="CA2319" i="12" l="1"/>
  <c r="CB2319" i="12"/>
  <c r="CC2319" i="12"/>
  <c r="CD1379" i="12"/>
  <c r="CD1378" i="12" s="1"/>
  <c r="BO1380" i="12"/>
  <c r="BU1380" i="12" s="1"/>
  <c r="BP1381" i="12"/>
  <c r="BV1381" i="12" s="1"/>
  <c r="BP1221" i="12"/>
  <c r="BV1221" i="12" s="1"/>
  <c r="BQ1380" i="12"/>
  <c r="BW1380" i="12" s="1"/>
  <c r="BO1221" i="12"/>
  <c r="BU1221" i="12" s="1"/>
  <c r="BO1381" i="12"/>
  <c r="BU1381" i="12" s="1"/>
  <c r="BQ1221" i="12"/>
  <c r="BW1221" i="12" s="1"/>
  <c r="BM1380" i="12"/>
  <c r="BN1379" i="12"/>
  <c r="BL1220" i="12"/>
  <c r="BL1379" i="12"/>
  <c r="BN1220" i="12"/>
  <c r="BM1220" i="12"/>
  <c r="CA1380" i="12" l="1"/>
  <c r="CC1380" i="12"/>
  <c r="CA1221" i="12"/>
  <c r="CC1221" i="12"/>
  <c r="CB1221" i="12"/>
  <c r="CA1381" i="12"/>
  <c r="CB1381" i="12"/>
  <c r="BQ1220" i="12"/>
  <c r="BW1220" i="12" s="1"/>
  <c r="BQ1379" i="12"/>
  <c r="BW1379" i="12" s="1"/>
  <c r="BP1380" i="12"/>
  <c r="BV1380" i="12" s="1"/>
  <c r="BO1379" i="12"/>
  <c r="BU1379" i="12" s="1"/>
  <c r="BM1379" i="12"/>
  <c r="BM1378" i="12" s="1"/>
  <c r="BP1220" i="12"/>
  <c r="BV1220" i="12" s="1"/>
  <c r="BO1220" i="12"/>
  <c r="BU1220" i="12" s="1"/>
  <c r="BN1216" i="12"/>
  <c r="BL1216" i="12"/>
  <c r="BM1216" i="12"/>
  <c r="BL1378" i="12"/>
  <c r="BN1378" i="12"/>
  <c r="BL2543" i="12"/>
  <c r="BL1556" i="12"/>
  <c r="BL1643" i="12"/>
  <c r="BL1547" i="12"/>
  <c r="CC1220" i="12" l="1"/>
  <c r="CC1379" i="12"/>
  <c r="CA1379" i="12"/>
  <c r="CB1220" i="12"/>
  <c r="CA1220" i="12"/>
  <c r="CB1380" i="12"/>
  <c r="BO1216" i="12"/>
  <c r="BU1216" i="12" s="1"/>
  <c r="BQ1378" i="12"/>
  <c r="BW1378" i="12" s="1"/>
  <c r="BP1378" i="12"/>
  <c r="BV1378" i="12" s="1"/>
  <c r="BO1378" i="12"/>
  <c r="BU1378" i="12" s="1"/>
  <c r="BQ1216" i="12"/>
  <c r="BW1216" i="12" s="1"/>
  <c r="BP1216" i="12"/>
  <c r="BV1216" i="12" s="1"/>
  <c r="BP1379" i="12"/>
  <c r="BV1379" i="12" s="1"/>
  <c r="BL2542" i="12"/>
  <c r="BL2176" i="12"/>
  <c r="BM366" i="12"/>
  <c r="BN366" i="12"/>
  <c r="CD366" i="12"/>
  <c r="CD365" i="12" s="1"/>
  <c r="CD364" i="12" s="1"/>
  <c r="BL366" i="12"/>
  <c r="CA1378" i="12" l="1"/>
  <c r="CB1379" i="12"/>
  <c r="CB1378" i="12"/>
  <c r="CB1216" i="12"/>
  <c r="CC1378" i="12"/>
  <c r="CC1216" i="12"/>
  <c r="CA1216" i="12"/>
  <c r="BO366" i="12"/>
  <c r="BU366" i="12" s="1"/>
  <c r="BQ366" i="12"/>
  <c r="BW366" i="12" s="1"/>
  <c r="BP366" i="12"/>
  <c r="BV366" i="12" s="1"/>
  <c r="BL365" i="12"/>
  <c r="BN365" i="12"/>
  <c r="BM365" i="12"/>
  <c r="BM614" i="12"/>
  <c r="BN614" i="12"/>
  <c r="CD614" i="12"/>
  <c r="CD613" i="12" s="1"/>
  <c r="CD612" i="12" s="1"/>
  <c r="BL614" i="12"/>
  <c r="BL575" i="12"/>
  <c r="CC366" i="12" l="1"/>
  <c r="CA366" i="12"/>
  <c r="CB366" i="12"/>
  <c r="BQ365" i="12"/>
  <c r="BW365" i="12" s="1"/>
  <c r="BQ614" i="12"/>
  <c r="BW614" i="12" s="1"/>
  <c r="BO365" i="12"/>
  <c r="BU365" i="12" s="1"/>
  <c r="BP614" i="12"/>
  <c r="BV614" i="12" s="1"/>
  <c r="BO614" i="12"/>
  <c r="BU614" i="12" s="1"/>
  <c r="BP365" i="12"/>
  <c r="BV365" i="12" s="1"/>
  <c r="BN364" i="12"/>
  <c r="BN613" i="12"/>
  <c r="BL364" i="12"/>
  <c r="BM364" i="12"/>
  <c r="BL613" i="12"/>
  <c r="BM613" i="12"/>
  <c r="BM1903" i="12"/>
  <c r="BN1903" i="12"/>
  <c r="CD1903" i="12"/>
  <c r="CD1902" i="12" s="1"/>
  <c r="CD1901" i="12" s="1"/>
  <c r="BL1903" i="12"/>
  <c r="BM1588" i="12"/>
  <c r="BN1588" i="12"/>
  <c r="CD1588" i="12"/>
  <c r="CD1587" i="12" s="1"/>
  <c r="CD1586" i="12" s="1"/>
  <c r="BL1588" i="12"/>
  <c r="CC614" i="12" l="1"/>
  <c r="CA614" i="12"/>
  <c r="CC365" i="12"/>
  <c r="CB365" i="12"/>
  <c r="CB614" i="12"/>
  <c r="CA365" i="12"/>
  <c r="BQ1588" i="12"/>
  <c r="BW1588" i="12" s="1"/>
  <c r="BQ1903" i="12"/>
  <c r="BW1903" i="12" s="1"/>
  <c r="BP364" i="12"/>
  <c r="BV364" i="12" s="1"/>
  <c r="BP1903" i="12"/>
  <c r="BV1903" i="12" s="1"/>
  <c r="BP1588" i="12"/>
  <c r="BV1588" i="12" s="1"/>
  <c r="BO364" i="12"/>
  <c r="BU364" i="12" s="1"/>
  <c r="BO1588" i="12"/>
  <c r="BU1588" i="12" s="1"/>
  <c r="BO1903" i="12"/>
  <c r="BU1903" i="12" s="1"/>
  <c r="BP613" i="12"/>
  <c r="BV613" i="12" s="1"/>
  <c r="BQ613" i="12"/>
  <c r="BW613" i="12" s="1"/>
  <c r="BO613" i="12"/>
  <c r="BU613" i="12" s="1"/>
  <c r="BQ364" i="12"/>
  <c r="BW364" i="12" s="1"/>
  <c r="BL612" i="12"/>
  <c r="BN612" i="12"/>
  <c r="BM1587" i="12"/>
  <c r="BM1902" i="12"/>
  <c r="BL1587" i="12"/>
  <c r="BL1902" i="12"/>
  <c r="BM612" i="12"/>
  <c r="BN1902" i="12"/>
  <c r="BN1587" i="12"/>
  <c r="BM473" i="12"/>
  <c r="BN473" i="12"/>
  <c r="CD473" i="12"/>
  <c r="CD472" i="12" s="1"/>
  <c r="CD471" i="12" s="1"/>
  <c r="BL473" i="12"/>
  <c r="BL1424" i="12"/>
  <c r="CA1903" i="12" l="1"/>
  <c r="CA613" i="12"/>
  <c r="CA1588" i="12"/>
  <c r="CB364" i="12"/>
  <c r="CC364" i="12"/>
  <c r="CB1903" i="12"/>
  <c r="CC613" i="12"/>
  <c r="CA364" i="12"/>
  <c r="CC1903" i="12"/>
  <c r="CB613" i="12"/>
  <c r="CB1588" i="12"/>
  <c r="CC1588" i="12"/>
  <c r="BQ1902" i="12"/>
  <c r="BW1902" i="12" s="1"/>
  <c r="BP1902" i="12"/>
  <c r="BV1902" i="12" s="1"/>
  <c r="BP612" i="12"/>
  <c r="BV612" i="12" s="1"/>
  <c r="BP1587" i="12"/>
  <c r="BV1587" i="12" s="1"/>
  <c r="BQ473" i="12"/>
  <c r="BW473" i="12" s="1"/>
  <c r="BP473" i="12"/>
  <c r="BV473" i="12" s="1"/>
  <c r="BO1902" i="12"/>
  <c r="BU1902" i="12" s="1"/>
  <c r="BQ612" i="12"/>
  <c r="BW612" i="12" s="1"/>
  <c r="BO473" i="12"/>
  <c r="BU473" i="12" s="1"/>
  <c r="BQ1587" i="12"/>
  <c r="BW1587" i="12" s="1"/>
  <c r="BO1587" i="12"/>
  <c r="BU1587" i="12" s="1"/>
  <c r="BO612" i="12"/>
  <c r="BU612" i="12" s="1"/>
  <c r="BL1586" i="12"/>
  <c r="BM1586" i="12"/>
  <c r="BM1901" i="12"/>
  <c r="BN472" i="12"/>
  <c r="BL1901" i="12"/>
  <c r="BL472" i="12"/>
  <c r="BN1586" i="12"/>
  <c r="BN1901" i="12"/>
  <c r="BM472" i="12"/>
  <c r="CA612" i="12" l="1"/>
  <c r="CA1587" i="12"/>
  <c r="CB612" i="12"/>
  <c r="CC612" i="12"/>
  <c r="CB1587" i="12"/>
  <c r="CA1902" i="12"/>
  <c r="CC1587" i="12"/>
  <c r="CB473" i="12"/>
  <c r="CB1902" i="12"/>
  <c r="CA473" i="12"/>
  <c r="CC473" i="12"/>
  <c r="CC1902" i="12"/>
  <c r="BP1901" i="12"/>
  <c r="BV1901" i="12" s="1"/>
  <c r="BQ1901" i="12"/>
  <c r="BW1901" i="12" s="1"/>
  <c r="BQ472" i="12"/>
  <c r="BW472" i="12" s="1"/>
  <c r="BO472" i="12"/>
  <c r="BU472" i="12" s="1"/>
  <c r="BP1586" i="12"/>
  <c r="BV1586" i="12" s="1"/>
  <c r="BQ1586" i="12"/>
  <c r="BW1586" i="12" s="1"/>
  <c r="BP472" i="12"/>
  <c r="BV472" i="12" s="1"/>
  <c r="BO1901" i="12"/>
  <c r="BU1901" i="12" s="1"/>
  <c r="BO1586" i="12"/>
  <c r="BU1586" i="12" s="1"/>
  <c r="BL471" i="12"/>
  <c r="BN471" i="12"/>
  <c r="BM471" i="12"/>
  <c r="BN3122" i="12"/>
  <c r="BN3119" i="12"/>
  <c r="BN3116" i="12"/>
  <c r="BN3110" i="12"/>
  <c r="BN3097" i="12"/>
  <c r="BN3092" i="12"/>
  <c r="BN3087" i="12"/>
  <c r="BN3077" i="12"/>
  <c r="BN3074" i="12"/>
  <c r="BN3068" i="12"/>
  <c r="BN3065" i="12"/>
  <c r="BN3062" i="12"/>
  <c r="BN3059" i="12"/>
  <c r="BN3055" i="12"/>
  <c r="BN3048" i="12"/>
  <c r="BN3036" i="12"/>
  <c r="BN3026" i="12"/>
  <c r="BN3013" i="12"/>
  <c r="BN3008" i="12"/>
  <c r="BN3005" i="12"/>
  <c r="BN3002" i="12"/>
  <c r="BN2998" i="12"/>
  <c r="BN2993" i="12"/>
  <c r="BN2987" i="12"/>
  <c r="BN2983" i="12"/>
  <c r="BN2980" i="12"/>
  <c r="BN2976" i="12"/>
  <c r="BN2971" i="12"/>
  <c r="BN2965" i="12"/>
  <c r="BN2962" i="12"/>
  <c r="BN2959" i="12"/>
  <c r="BN2955" i="12"/>
  <c r="BN2950" i="12"/>
  <c r="BN2944" i="12"/>
  <c r="BN2941" i="12"/>
  <c r="BN2937" i="12"/>
  <c r="BN2932" i="12"/>
  <c r="BN2928" i="12"/>
  <c r="BN2922" i="12"/>
  <c r="BN2918" i="12"/>
  <c r="BN2915" i="12"/>
  <c r="BN2911" i="12"/>
  <c r="BN2907" i="12"/>
  <c r="BN2903" i="12"/>
  <c r="BN2899" i="12"/>
  <c r="BN2895" i="12"/>
  <c r="BN2892" i="12"/>
  <c r="BN2889" i="12"/>
  <c r="BN2885" i="12"/>
  <c r="BN2881" i="12"/>
  <c r="BN2877" i="12"/>
  <c r="BN2873" i="12"/>
  <c r="BN2871" i="12"/>
  <c r="BN2867" i="12"/>
  <c r="BN2864" i="12"/>
  <c r="BN2860" i="12"/>
  <c r="BN2856" i="12"/>
  <c r="BN2852" i="12"/>
  <c r="BN2848" i="12"/>
  <c r="BN2845" i="12"/>
  <c r="BN2843" i="12"/>
  <c r="BN2839" i="12"/>
  <c r="BN2836" i="12"/>
  <c r="BN2834" i="12"/>
  <c r="BN2830" i="12"/>
  <c r="BN2826" i="12"/>
  <c r="BN2822" i="12"/>
  <c r="BN2818" i="12"/>
  <c r="BN2814" i="12"/>
  <c r="BN2810" i="12"/>
  <c r="BN2808" i="12"/>
  <c r="BN2804" i="12"/>
  <c r="BN2800" i="12"/>
  <c r="BN2796" i="12"/>
  <c r="BN2793" i="12"/>
  <c r="BN2790" i="12"/>
  <c r="BN2786" i="12"/>
  <c r="BN2783" i="12"/>
  <c r="BN2779" i="12"/>
  <c r="BN2775" i="12"/>
  <c r="BN2771" i="12"/>
  <c r="BN2767" i="12"/>
  <c r="BN2763" i="12"/>
  <c r="BN2759" i="12"/>
  <c r="BN2755" i="12"/>
  <c r="BN2749" i="12"/>
  <c r="BN2746" i="12"/>
  <c r="BN2740" i="12"/>
  <c r="BN2736" i="12"/>
  <c r="BN2733" i="12"/>
  <c r="BN2729" i="12"/>
  <c r="BN2726" i="12"/>
  <c r="BN2721" i="12"/>
  <c r="BN2717" i="12"/>
  <c r="BN2714" i="12"/>
  <c r="BN2711" i="12"/>
  <c r="BN2706" i="12"/>
  <c r="BN2702" i="12"/>
  <c r="BN2698" i="12"/>
  <c r="BN2693" i="12"/>
  <c r="BN2689" i="12"/>
  <c r="BN2686" i="12"/>
  <c r="BN2682" i="12"/>
  <c r="BN2679" i="12"/>
  <c r="BN2676" i="12"/>
  <c r="BN2671" i="12"/>
  <c r="BN2668" i="12"/>
  <c r="BN2665" i="12"/>
  <c r="BN2660" i="12"/>
  <c r="BN2657" i="12"/>
  <c r="BN2650" i="12"/>
  <c r="BN2644" i="12"/>
  <c r="BN2638" i="12"/>
  <c r="BN2634" i="12"/>
  <c r="BN2630" i="12"/>
  <c r="BN2627" i="12"/>
  <c r="BN2623" i="12"/>
  <c r="BN2619" i="12"/>
  <c r="BN2613" i="12"/>
  <c r="BN2609" i="12"/>
  <c r="BN2604" i="12"/>
  <c r="BN2599" i="12"/>
  <c r="BN2594" i="12"/>
  <c r="BN2590" i="12"/>
  <c r="BN2586" i="12"/>
  <c r="BN2583" i="12"/>
  <c r="BN2578" i="12"/>
  <c r="BN2575" i="12"/>
  <c r="BN2571" i="12"/>
  <c r="BN2567" i="12"/>
  <c r="BN2563" i="12"/>
  <c r="BN2559" i="12"/>
  <c r="BN2555" i="12"/>
  <c r="BN2551" i="12"/>
  <c r="BN2547" i="12"/>
  <c r="BN2543" i="12"/>
  <c r="BN2540" i="12"/>
  <c r="BN2536" i="12"/>
  <c r="BN2532" i="12"/>
  <c r="BN2528" i="12"/>
  <c r="BN2524" i="12"/>
  <c r="BN2520" i="12"/>
  <c r="BN2516" i="12"/>
  <c r="BN2512" i="12"/>
  <c r="BN2508" i="12"/>
  <c r="BN2504" i="12"/>
  <c r="BN2500" i="12"/>
  <c r="BN2496" i="12"/>
  <c r="BN2492" i="12"/>
  <c r="BN2488" i="12"/>
  <c r="BN2481" i="12"/>
  <c r="BN2477" i="12"/>
  <c r="BN2471" i="12"/>
  <c r="BN2467" i="12"/>
  <c r="BN2463" i="12"/>
  <c r="BN2459" i="12"/>
  <c r="BN2456" i="12"/>
  <c r="BN2449" i="12"/>
  <c r="BN2445" i="12"/>
  <c r="BN2439" i="12"/>
  <c r="BN2435" i="12"/>
  <c r="BN2430" i="12"/>
  <c r="BN2427" i="12"/>
  <c r="BN2423" i="12"/>
  <c r="BN2420" i="12"/>
  <c r="BN2416" i="12"/>
  <c r="BN2410" i="12"/>
  <c r="BN2405" i="12"/>
  <c r="BN2402" i="12"/>
  <c r="BN2398" i="12"/>
  <c r="BN2393" i="12"/>
  <c r="BN2389" i="12"/>
  <c r="BN2384" i="12"/>
  <c r="BN2381" i="12"/>
  <c r="BN2378" i="12"/>
  <c r="BN2375" i="12"/>
  <c r="BN2368" i="12"/>
  <c r="BN2364" i="12"/>
  <c r="BN2359" i="12"/>
  <c r="BN2354" i="12"/>
  <c r="BN2348" i="12"/>
  <c r="BN2343" i="12"/>
  <c r="BN2339" i="12"/>
  <c r="BN2335" i="12"/>
  <c r="BN2332" i="12"/>
  <c r="BN2327" i="12"/>
  <c r="BN2317" i="12"/>
  <c r="BN2313" i="12"/>
  <c r="BN2309" i="12"/>
  <c r="BN2306" i="12"/>
  <c r="BN2303" i="12"/>
  <c r="BN2297" i="12"/>
  <c r="BN2291" i="12"/>
  <c r="BN2288" i="12"/>
  <c r="BN2283" i="12"/>
  <c r="BN2278" i="12"/>
  <c r="BN2274" i="12"/>
  <c r="BN2268" i="12"/>
  <c r="BN2264" i="12"/>
  <c r="BN2259" i="12"/>
  <c r="BN2253" i="12"/>
  <c r="BN2248" i="12"/>
  <c r="BN2243" i="12"/>
  <c r="BN2238" i="12"/>
  <c r="BN2233" i="12"/>
  <c r="BN2228" i="12"/>
  <c r="BN2224" i="12"/>
  <c r="BN2219" i="12"/>
  <c r="BN2216" i="12"/>
  <c r="BN2211" i="12"/>
  <c r="BN2207" i="12"/>
  <c r="BN2203" i="12"/>
  <c r="BN2199" i="12"/>
  <c r="BN2195" i="12"/>
  <c r="BN2191" i="12"/>
  <c r="BN2187" i="12"/>
  <c r="BN2183" i="12"/>
  <c r="BN2179" i="12"/>
  <c r="BN2175" i="12"/>
  <c r="BN2168" i="12"/>
  <c r="BN2164" i="12"/>
  <c r="BN2160" i="12"/>
  <c r="BN2156" i="12"/>
  <c r="BN2152" i="12"/>
  <c r="BN2145" i="12"/>
  <c r="BN2141" i="12"/>
  <c r="BN2137" i="12"/>
  <c r="BN2134" i="12"/>
  <c r="BN2131" i="12"/>
  <c r="BN2125" i="12"/>
  <c r="BN2123" i="12"/>
  <c r="BN2120" i="12"/>
  <c r="BN2116" i="12"/>
  <c r="BN2109" i="12"/>
  <c r="BN2107" i="12"/>
  <c r="BN2104" i="12"/>
  <c r="BN2098" i="12"/>
  <c r="BN2094" i="12"/>
  <c r="BN2090" i="12"/>
  <c r="BN2086" i="12"/>
  <c r="BN2083" i="12"/>
  <c r="BN2074" i="12"/>
  <c r="BN2070" i="12"/>
  <c r="BN2066" i="12"/>
  <c r="BN2061" i="12"/>
  <c r="BN2058" i="12"/>
  <c r="BN2052" i="12"/>
  <c r="BN2049" i="12"/>
  <c r="BN2045" i="12"/>
  <c r="BN2042" i="12"/>
  <c r="BN2039" i="12"/>
  <c r="BN2033" i="12"/>
  <c r="BN2031" i="12"/>
  <c r="BN2028" i="12"/>
  <c r="BN2023" i="12"/>
  <c r="BN2019" i="12"/>
  <c r="BN2015" i="12"/>
  <c r="BN2011" i="12"/>
  <c r="BN2006" i="12"/>
  <c r="BN2002" i="12"/>
  <c r="BN1998" i="12"/>
  <c r="BN1994" i="12"/>
  <c r="BN1987" i="12"/>
  <c r="BN1982" i="12"/>
  <c r="BN1978" i="12"/>
  <c r="BN1975" i="12"/>
  <c r="BN1972" i="12"/>
  <c r="BN1967" i="12"/>
  <c r="BN1961" i="12"/>
  <c r="BN1956" i="12"/>
  <c r="BN1951" i="12"/>
  <c r="BN1946" i="12"/>
  <c r="BN1941" i="12"/>
  <c r="BN1936" i="12"/>
  <c r="BN1931" i="12"/>
  <c r="BN1927" i="12"/>
  <c r="BN1920" i="12"/>
  <c r="BN1916" i="12"/>
  <c r="BN1911" i="12"/>
  <c r="BN1907" i="12"/>
  <c r="BN1897" i="12"/>
  <c r="BN1892" i="12"/>
  <c r="BN1885" i="12"/>
  <c r="BN1881" i="12"/>
  <c r="BN1878" i="12"/>
  <c r="BN1873" i="12"/>
  <c r="BN1870" i="12"/>
  <c r="BN1865" i="12"/>
  <c r="BN1861" i="12"/>
  <c r="BN1857" i="12"/>
  <c r="BN1848" i="12"/>
  <c r="BN1844" i="12"/>
  <c r="BN1840" i="12"/>
  <c r="BN1836" i="12"/>
  <c r="BN1833" i="12"/>
  <c r="BN1830" i="12"/>
  <c r="BN1825" i="12"/>
  <c r="BN1821" i="12"/>
  <c r="BN1817" i="12"/>
  <c r="BN1813" i="12"/>
  <c r="BN1809" i="12"/>
  <c r="BN1805" i="12"/>
  <c r="BN1802" i="12"/>
  <c r="BN1798" i="12"/>
  <c r="BN1791" i="12"/>
  <c r="BN1787" i="12"/>
  <c r="BN1783" i="12"/>
  <c r="BN1778" i="12"/>
  <c r="BN1773" i="12"/>
  <c r="BN1768" i="12"/>
  <c r="BN1764" i="12"/>
  <c r="BN1758" i="12"/>
  <c r="BN1753" i="12"/>
  <c r="BN1748" i="12"/>
  <c r="BN1743" i="12"/>
  <c r="BN1738" i="12"/>
  <c r="BN1734" i="12"/>
  <c r="BN1730" i="12"/>
  <c r="BN1726" i="12"/>
  <c r="BN1722" i="12"/>
  <c r="BN1718" i="12"/>
  <c r="BN1714" i="12"/>
  <c r="BN1710" i="12"/>
  <c r="BN1706" i="12"/>
  <c r="BN1702" i="12"/>
  <c r="BN1698" i="12"/>
  <c r="BN1693" i="12"/>
  <c r="BN1689" i="12"/>
  <c r="BN1684" i="12"/>
  <c r="BN1679" i="12"/>
  <c r="BN1674" i="12"/>
  <c r="BN1670" i="12"/>
  <c r="BN1663" i="12"/>
  <c r="BN1660" i="12"/>
  <c r="BN1655" i="12"/>
  <c r="BN1651" i="12"/>
  <c r="BN1647" i="12"/>
  <c r="BN1642" i="12"/>
  <c r="BN1635" i="12"/>
  <c r="BN1633" i="12"/>
  <c r="BN1629" i="12"/>
  <c r="BN1625" i="12"/>
  <c r="BN1619" i="12"/>
  <c r="BN1615" i="12"/>
  <c r="BN1610" i="12"/>
  <c r="BN1605" i="12"/>
  <c r="BN1601" i="12"/>
  <c r="BN1596" i="12"/>
  <c r="BN1592" i="12"/>
  <c r="BN1584" i="12"/>
  <c r="BN1580" i="12"/>
  <c r="BN1575" i="12"/>
  <c r="BN1572" i="12"/>
  <c r="BN1568" i="12"/>
  <c r="BN1564" i="12"/>
  <c r="BN1560" i="12"/>
  <c r="BN1555" i="12"/>
  <c r="BN1550" i="12"/>
  <c r="BN1546" i="12"/>
  <c r="BN1542" i="12"/>
  <c r="BN1535" i="12"/>
  <c r="BN1532" i="12"/>
  <c r="BN1528" i="12"/>
  <c r="BN1525" i="12"/>
  <c r="BN1521" i="12"/>
  <c r="BN1515" i="12"/>
  <c r="BN1510" i="12"/>
  <c r="BN1504" i="12"/>
  <c r="BN1500" i="12"/>
  <c r="BN1496" i="12"/>
  <c r="BN1488" i="12"/>
  <c r="BN1485" i="12"/>
  <c r="BN1481" i="12"/>
  <c r="BN1478" i="12"/>
  <c r="BN1475" i="12"/>
  <c r="BN1469" i="12"/>
  <c r="BN1464" i="12"/>
  <c r="BN1461" i="12"/>
  <c r="BN1456" i="12"/>
  <c r="BN1449" i="12"/>
  <c r="BN1444" i="12"/>
  <c r="BN1439" i="12"/>
  <c r="BN1434" i="12"/>
  <c r="BN1429" i="12"/>
  <c r="BN1422" i="12"/>
  <c r="BN1419" i="12"/>
  <c r="BN1413" i="12"/>
  <c r="BN1411" i="12"/>
  <c r="BN1408" i="12"/>
  <c r="BN1404" i="12"/>
  <c r="BN1399" i="12"/>
  <c r="BN1393" i="12"/>
  <c r="BN1388" i="12"/>
  <c r="BN1386" i="12"/>
  <c r="BN1375" i="12"/>
  <c r="BN1371" i="12"/>
  <c r="BN1369" i="12"/>
  <c r="BN1365" i="12"/>
  <c r="BN1363" i="12"/>
  <c r="BN1359" i="12"/>
  <c r="BN1355" i="12"/>
  <c r="BN1351" i="12"/>
  <c r="BN1347" i="12"/>
  <c r="BN1343" i="12"/>
  <c r="BN1339" i="12"/>
  <c r="BN1335" i="12"/>
  <c r="BN1331" i="12"/>
  <c r="BN1327" i="12"/>
  <c r="BN1323" i="12"/>
  <c r="BN1319" i="12"/>
  <c r="BN1315" i="12"/>
  <c r="BN1310" i="12"/>
  <c r="BN1306" i="12"/>
  <c r="BN1302" i="12"/>
  <c r="BN1300" i="12"/>
  <c r="BN1296" i="12"/>
  <c r="BN1294" i="12"/>
  <c r="BN1290" i="12"/>
  <c r="BN1286" i="12"/>
  <c r="BN1284" i="12"/>
  <c r="BN1280" i="12"/>
  <c r="BN1276" i="12"/>
  <c r="BN1272" i="12"/>
  <c r="BN1270" i="12"/>
  <c r="BN1266" i="12"/>
  <c r="BN1264" i="12"/>
  <c r="BN1260" i="12"/>
  <c r="BN1256" i="12"/>
  <c r="BN1252" i="12"/>
  <c r="BN1248" i="12"/>
  <c r="BN1244" i="12"/>
  <c r="BN1240" i="12"/>
  <c r="BN1236" i="12"/>
  <c r="BN1232" i="12"/>
  <c r="BN1228" i="12"/>
  <c r="BN1225" i="12"/>
  <c r="BN1214" i="12"/>
  <c r="BN1210" i="12"/>
  <c r="BN1206" i="12"/>
  <c r="BN1200" i="12"/>
  <c r="BN1196" i="12"/>
  <c r="BN1191" i="12"/>
  <c r="BN1187" i="12"/>
  <c r="BN1183" i="12"/>
  <c r="BN1179" i="12"/>
  <c r="BN1175" i="12"/>
  <c r="BN1171" i="12"/>
  <c r="BN1167" i="12"/>
  <c r="BN1164" i="12"/>
  <c r="BN1160" i="12"/>
  <c r="BN1156" i="12"/>
  <c r="BN1152" i="12"/>
  <c r="BN1148" i="12"/>
  <c r="BN1144" i="12"/>
  <c r="BN1140" i="12"/>
  <c r="BN1138" i="12"/>
  <c r="BN1134" i="12"/>
  <c r="BN1130" i="12"/>
  <c r="BN1123" i="12"/>
  <c r="BN1119" i="12"/>
  <c r="BN1116" i="12"/>
  <c r="BN1113" i="12"/>
  <c r="BN1108" i="12"/>
  <c r="BN1104" i="12"/>
  <c r="BN1100" i="12"/>
  <c r="BN1096" i="12"/>
  <c r="BN1093" i="12"/>
  <c r="BN1087" i="12"/>
  <c r="BN1084" i="12"/>
  <c r="BN1079" i="12"/>
  <c r="BN1077" i="12"/>
  <c r="BN1075" i="12"/>
  <c r="BN1070" i="12"/>
  <c r="BN1067" i="12"/>
  <c r="BN1064" i="12"/>
  <c r="BN1060" i="12"/>
  <c r="BN1058" i="12"/>
  <c r="BN1054" i="12"/>
  <c r="BN1049" i="12"/>
  <c r="BN1047" i="12"/>
  <c r="BN1043" i="12"/>
  <c r="BN1041" i="12"/>
  <c r="BN1037" i="12"/>
  <c r="BN1033" i="12"/>
  <c r="BN1031" i="12"/>
  <c r="BN1028" i="12"/>
  <c r="BN1025" i="12"/>
  <c r="BN1018" i="12"/>
  <c r="BN1015" i="12"/>
  <c r="BN1011" i="12"/>
  <c r="BN1009" i="12"/>
  <c r="BN1005" i="12"/>
  <c r="BN1001" i="12"/>
  <c r="BN997" i="12"/>
  <c r="BN994" i="12"/>
  <c r="BN992" i="12"/>
  <c r="BN989" i="12"/>
  <c r="BN986" i="12"/>
  <c r="BN980" i="12"/>
  <c r="BN978" i="12"/>
  <c r="BN974" i="12"/>
  <c r="BN972" i="12"/>
  <c r="BN968" i="12"/>
  <c r="BN966" i="12"/>
  <c r="BN962" i="12"/>
  <c r="BN959" i="12"/>
  <c r="BN955" i="12"/>
  <c r="BN952" i="12"/>
  <c r="BN949" i="12"/>
  <c r="BN946" i="12"/>
  <c r="BN941" i="12"/>
  <c r="BN939" i="12"/>
  <c r="BN935" i="12"/>
  <c r="BN931" i="12"/>
  <c r="BN929" i="12"/>
  <c r="BN925" i="12"/>
  <c r="BN921" i="12"/>
  <c r="BN917" i="12"/>
  <c r="BN915" i="12"/>
  <c r="BN911" i="12"/>
  <c r="BN907" i="12"/>
  <c r="BN905" i="12"/>
  <c r="BN899" i="12"/>
  <c r="BN893" i="12"/>
  <c r="BN890" i="12"/>
  <c r="BN887" i="12"/>
  <c r="BN884" i="12"/>
  <c r="BN881" i="12"/>
  <c r="BN876" i="12"/>
  <c r="BN874" i="12"/>
  <c r="BN870" i="12"/>
  <c r="BN868" i="12"/>
  <c r="BN864" i="12"/>
  <c r="BN862" i="12"/>
  <c r="BN855" i="12"/>
  <c r="BN850" i="12"/>
  <c r="BN847" i="12"/>
  <c r="BN842" i="12"/>
  <c r="BN839" i="12"/>
  <c r="BN835" i="12"/>
  <c r="BN831" i="12"/>
  <c r="BN827" i="12"/>
  <c r="BN825" i="12"/>
  <c r="BN820" i="12"/>
  <c r="BN817" i="12"/>
  <c r="BN814" i="12"/>
  <c r="BN811" i="12"/>
  <c r="BN808" i="12"/>
  <c r="BN802" i="12"/>
  <c r="BN799" i="12"/>
  <c r="BN794" i="12"/>
  <c r="BN789" i="12"/>
  <c r="BN786" i="12"/>
  <c r="BN780" i="12"/>
  <c r="BN773" i="12"/>
  <c r="BN769" i="12"/>
  <c r="BN763" i="12"/>
  <c r="BN759" i="12"/>
  <c r="BN755" i="12"/>
  <c r="BN752" i="12"/>
  <c r="BN747" i="12"/>
  <c r="BN745" i="12"/>
  <c r="BN742" i="12"/>
  <c r="BN738" i="12"/>
  <c r="BN734" i="12"/>
  <c r="BN730" i="12"/>
  <c r="BN726" i="12"/>
  <c r="BN723" i="12"/>
  <c r="BN719" i="12"/>
  <c r="BN716" i="12"/>
  <c r="BN712" i="12"/>
  <c r="BN705" i="12"/>
  <c r="BN701" i="12"/>
  <c r="BN697" i="12"/>
  <c r="BN693" i="12"/>
  <c r="BN688" i="12"/>
  <c r="BN686" i="12"/>
  <c r="BN683" i="12"/>
  <c r="BN679" i="12"/>
  <c r="BN677" i="12"/>
  <c r="BN673" i="12"/>
  <c r="BN671" i="12"/>
  <c r="BN667" i="12"/>
  <c r="BN665" i="12"/>
  <c r="BN661" i="12"/>
  <c r="BN656" i="12"/>
  <c r="BN650" i="12"/>
  <c r="BN648" i="12"/>
  <c r="BN644" i="12"/>
  <c r="BN642" i="12"/>
  <c r="BN637" i="12"/>
  <c r="BN635" i="12"/>
  <c r="BN627" i="12"/>
  <c r="BN625" i="12"/>
  <c r="BN620" i="12"/>
  <c r="BN618" i="12"/>
  <c r="BN610" i="12"/>
  <c r="BN606" i="12"/>
  <c r="BN602" i="12"/>
  <c r="BN598" i="12"/>
  <c r="BN596" i="12"/>
  <c r="BN592" i="12"/>
  <c r="BN590" i="12"/>
  <c r="BN585" i="12"/>
  <c r="BN581" i="12"/>
  <c r="BN579" i="12"/>
  <c r="BN574" i="12"/>
  <c r="BN572" i="12"/>
  <c r="BN568" i="12"/>
  <c r="BN566" i="12"/>
  <c r="BN561" i="12"/>
  <c r="BN557" i="12"/>
  <c r="BN553" i="12"/>
  <c r="BN549" i="12"/>
  <c r="BN545" i="12"/>
  <c r="BN543" i="12"/>
  <c r="BN539" i="12"/>
  <c r="BN535" i="12"/>
  <c r="BN530" i="12"/>
  <c r="BN526" i="12"/>
  <c r="BN519" i="12"/>
  <c r="BN515" i="12"/>
  <c r="BN509" i="12"/>
  <c r="BN507" i="12"/>
  <c r="BN502" i="12"/>
  <c r="BN498" i="12"/>
  <c r="BN495" i="12"/>
  <c r="BN492" i="12"/>
  <c r="BN488" i="12"/>
  <c r="BN484" i="12"/>
  <c r="BN480" i="12"/>
  <c r="BN469" i="12"/>
  <c r="BN465" i="12"/>
  <c r="BN459" i="12"/>
  <c r="BN454" i="12"/>
  <c r="BN450" i="12"/>
  <c r="BN446" i="12"/>
  <c r="BN443" i="12"/>
  <c r="BN439" i="12"/>
  <c r="BN435" i="12"/>
  <c r="BN431" i="12"/>
  <c r="BN427" i="12"/>
  <c r="BN421" i="12"/>
  <c r="BN416" i="12"/>
  <c r="BN412" i="12"/>
  <c r="BN407" i="12"/>
  <c r="BN402" i="12"/>
  <c r="BN400" i="12"/>
  <c r="BN395" i="12"/>
  <c r="BN393" i="12"/>
  <c r="BN388" i="12"/>
  <c r="BN386" i="12"/>
  <c r="BN382" i="12"/>
  <c r="BN376" i="12"/>
  <c r="BN372" i="12"/>
  <c r="BN370" i="12"/>
  <c r="BN362" i="12"/>
  <c r="BN360" i="12"/>
  <c r="BN356" i="12"/>
  <c r="BN352" i="12"/>
  <c r="BN348" i="12"/>
  <c r="BN346" i="12"/>
  <c r="BN341" i="12"/>
  <c r="BN339" i="12"/>
  <c r="BN335" i="12"/>
  <c r="BN333" i="12"/>
  <c r="BN329" i="12"/>
  <c r="BN325" i="12"/>
  <c r="BN321" i="12"/>
  <c r="BN319" i="12"/>
  <c r="BN315" i="12"/>
  <c r="BN313" i="12"/>
  <c r="BN307" i="12"/>
  <c r="BN303" i="12"/>
  <c r="BN299" i="12"/>
  <c r="BN296" i="12"/>
  <c r="BN292" i="12"/>
  <c r="BN290" i="12"/>
  <c r="BN286" i="12"/>
  <c r="BN284" i="12"/>
  <c r="BN280" i="12"/>
  <c r="BN278" i="12"/>
  <c r="BN271" i="12"/>
  <c r="BN267" i="12"/>
  <c r="BN262" i="12"/>
  <c r="BN258" i="12"/>
  <c r="BN254" i="12"/>
  <c r="BN250" i="12"/>
  <c r="BN246" i="12"/>
  <c r="BN242" i="12"/>
  <c r="BN238" i="12"/>
  <c r="BN234" i="12"/>
  <c r="BN230" i="12"/>
  <c r="BN226" i="12"/>
  <c r="BN222" i="12"/>
  <c r="BN218" i="12"/>
  <c r="BN214" i="12"/>
  <c r="BN210" i="12"/>
  <c r="BN206" i="12"/>
  <c r="BN202" i="12"/>
  <c r="BN197" i="12"/>
  <c r="BN194" i="12"/>
  <c r="BN190" i="12"/>
  <c r="BN184" i="12"/>
  <c r="BN180" i="12"/>
  <c r="BN175" i="12"/>
  <c r="BN172" i="12"/>
  <c r="BN168" i="12"/>
  <c r="BN165" i="12"/>
  <c r="BN162" i="12"/>
  <c r="BN157" i="12"/>
  <c r="BN153" i="12"/>
  <c r="BN148" i="12"/>
  <c r="BN144" i="12"/>
  <c r="BN140" i="12"/>
  <c r="BN137" i="12"/>
  <c r="BN133" i="12"/>
  <c r="BN130" i="12"/>
  <c r="BN127" i="12"/>
  <c r="BN120" i="12"/>
  <c r="BN118" i="12"/>
  <c r="BN113" i="12"/>
  <c r="BN108" i="12"/>
  <c r="BN101" i="12"/>
  <c r="BN97" i="12"/>
  <c r="BN94" i="12"/>
  <c r="BN91" i="12"/>
  <c r="BN87" i="12"/>
  <c r="BN83" i="12"/>
  <c r="BN81" i="12"/>
  <c r="BN78" i="12"/>
  <c r="BN72" i="12"/>
  <c r="BN68" i="12"/>
  <c r="BN65" i="12"/>
  <c r="BN60" i="12"/>
  <c r="BN56" i="12"/>
  <c r="BN52" i="12"/>
  <c r="BN47" i="12"/>
  <c r="BN43" i="12"/>
  <c r="BN39" i="12"/>
  <c r="BN35" i="12"/>
  <c r="BN31" i="12"/>
  <c r="BN27" i="12"/>
  <c r="BN23" i="12"/>
  <c r="BN20" i="12"/>
  <c r="BM3122" i="12"/>
  <c r="BM3119" i="12"/>
  <c r="BM3116" i="12"/>
  <c r="BM3110" i="12"/>
  <c r="BM3097" i="12"/>
  <c r="BM3092" i="12"/>
  <c r="BM3087" i="12"/>
  <c r="BM3077" i="12"/>
  <c r="BM3074" i="12"/>
  <c r="BM3068" i="12"/>
  <c r="BM3065" i="12"/>
  <c r="BM3062" i="12"/>
  <c r="BM3059" i="12"/>
  <c r="BM3055" i="12"/>
  <c r="BM3048" i="12"/>
  <c r="BM3036" i="12"/>
  <c r="BM3026" i="12"/>
  <c r="BM3013" i="12"/>
  <c r="BM3008" i="12"/>
  <c r="BM3005" i="12"/>
  <c r="BM3002" i="12"/>
  <c r="BM2998" i="12"/>
  <c r="BM2993" i="12"/>
  <c r="BM2987" i="12"/>
  <c r="BM2983" i="12"/>
  <c r="BM2980" i="12"/>
  <c r="BM2976" i="12"/>
  <c r="BM2971" i="12"/>
  <c r="BM2965" i="12"/>
  <c r="BM2962" i="12"/>
  <c r="BM2959" i="12"/>
  <c r="BM2955" i="12"/>
  <c r="BM2950" i="12"/>
  <c r="BM2944" i="12"/>
  <c r="BM2941" i="12"/>
  <c r="BM2937" i="12"/>
  <c r="BM2932" i="12"/>
  <c r="BM2928" i="12"/>
  <c r="BM2922" i="12"/>
  <c r="BM2918" i="12"/>
  <c r="BM2915" i="12"/>
  <c r="BM2911" i="12"/>
  <c r="BM2907" i="12"/>
  <c r="BM2903" i="12"/>
  <c r="BM2899" i="12"/>
  <c r="BM2895" i="12"/>
  <c r="BM2892" i="12"/>
  <c r="BM2889" i="12"/>
  <c r="BM2885" i="12"/>
  <c r="BM2881" i="12"/>
  <c r="BM2877" i="12"/>
  <c r="BM2873" i="12"/>
  <c r="BM2871" i="12"/>
  <c r="BM2867" i="12"/>
  <c r="BM2864" i="12"/>
  <c r="BM2860" i="12"/>
  <c r="BM2856" i="12"/>
  <c r="BM2852" i="12"/>
  <c r="BM2848" i="12"/>
  <c r="BM2845" i="12"/>
  <c r="BM2843" i="12"/>
  <c r="BM2839" i="12"/>
  <c r="BM2836" i="12"/>
  <c r="BM2834" i="12"/>
  <c r="BM2830" i="12"/>
  <c r="BM2826" i="12"/>
  <c r="BM2822" i="12"/>
  <c r="BM2818" i="12"/>
  <c r="BM2814" i="12"/>
  <c r="BM2810" i="12"/>
  <c r="BM2808" i="12"/>
  <c r="BM2804" i="12"/>
  <c r="BM2800" i="12"/>
  <c r="BM2796" i="12"/>
  <c r="BM2793" i="12"/>
  <c r="BM2790" i="12"/>
  <c r="BM2786" i="12"/>
  <c r="BM2783" i="12"/>
  <c r="BM2779" i="12"/>
  <c r="BM2775" i="12"/>
  <c r="BM2771" i="12"/>
  <c r="BM2767" i="12"/>
  <c r="BM2763" i="12"/>
  <c r="BM2759" i="12"/>
  <c r="BM2755" i="12"/>
  <c r="BM2749" i="12"/>
  <c r="BM2746" i="12"/>
  <c r="BM2740" i="12"/>
  <c r="BM2736" i="12"/>
  <c r="BM2733" i="12"/>
  <c r="BM2729" i="12"/>
  <c r="BM2726" i="12"/>
  <c r="BM2721" i="12"/>
  <c r="BM2717" i="12"/>
  <c r="BM2714" i="12"/>
  <c r="BM2711" i="12"/>
  <c r="BM2706" i="12"/>
  <c r="BM2702" i="12"/>
  <c r="BM2698" i="12"/>
  <c r="BM2693" i="12"/>
  <c r="BM2689" i="12"/>
  <c r="BM2686" i="12"/>
  <c r="BM2682" i="12"/>
  <c r="BM2679" i="12"/>
  <c r="BM2676" i="12"/>
  <c r="BM2671" i="12"/>
  <c r="BM2668" i="12"/>
  <c r="BM2665" i="12"/>
  <c r="BM2660" i="12"/>
  <c r="BM2657" i="12"/>
  <c r="BM2650" i="12"/>
  <c r="BM2644" i="12"/>
  <c r="BM2638" i="12"/>
  <c r="BM2634" i="12"/>
  <c r="BM2630" i="12"/>
  <c r="BM2627" i="12"/>
  <c r="BM2623" i="12"/>
  <c r="BM2619" i="12"/>
  <c r="BM2613" i="12"/>
  <c r="BM2609" i="12"/>
  <c r="BM2604" i="12"/>
  <c r="BM2599" i="12"/>
  <c r="BM2594" i="12"/>
  <c r="BM2590" i="12"/>
  <c r="BM2586" i="12"/>
  <c r="BM2583" i="12"/>
  <c r="BM2578" i="12"/>
  <c r="BM2575" i="12"/>
  <c r="BM2571" i="12"/>
  <c r="BM2567" i="12"/>
  <c r="BM2563" i="12"/>
  <c r="BM2559" i="12"/>
  <c r="BM2555" i="12"/>
  <c r="BM2551" i="12"/>
  <c r="BM2547" i="12"/>
  <c r="BM2543" i="12"/>
  <c r="BM2540" i="12"/>
  <c r="BM2536" i="12"/>
  <c r="BM2532" i="12"/>
  <c r="BM2528" i="12"/>
  <c r="BM2524" i="12"/>
  <c r="BM2520" i="12"/>
  <c r="BM2516" i="12"/>
  <c r="BM2512" i="12"/>
  <c r="BM2508" i="12"/>
  <c r="BM2504" i="12"/>
  <c r="BM2500" i="12"/>
  <c r="BM2496" i="12"/>
  <c r="BM2492" i="12"/>
  <c r="BM2488" i="12"/>
  <c r="BM2481" i="12"/>
  <c r="BM2477" i="12"/>
  <c r="BM2471" i="12"/>
  <c r="BM2467" i="12"/>
  <c r="BM2463" i="12"/>
  <c r="BM2459" i="12"/>
  <c r="BM2456" i="12"/>
  <c r="BM2449" i="12"/>
  <c r="BM2445" i="12"/>
  <c r="BM2439" i="12"/>
  <c r="BM2435" i="12"/>
  <c r="BM2430" i="12"/>
  <c r="BM2427" i="12"/>
  <c r="BM2423" i="12"/>
  <c r="BM2420" i="12"/>
  <c r="BM2416" i="12"/>
  <c r="BM2410" i="12"/>
  <c r="BM2405" i="12"/>
  <c r="BM2402" i="12"/>
  <c r="BM2398" i="12"/>
  <c r="BM2393" i="12"/>
  <c r="BM2389" i="12"/>
  <c r="BM2384" i="12"/>
  <c r="BM2381" i="12"/>
  <c r="BM2378" i="12"/>
  <c r="BM2375" i="12"/>
  <c r="BM2368" i="12"/>
  <c r="BM2364" i="12"/>
  <c r="BM2359" i="12"/>
  <c r="BM2354" i="12"/>
  <c r="BM2348" i="12"/>
  <c r="BM2343" i="12"/>
  <c r="BM2339" i="12"/>
  <c r="BM2335" i="12"/>
  <c r="BM2332" i="12"/>
  <c r="BM2327" i="12"/>
  <c r="BM2317" i="12"/>
  <c r="BM2313" i="12"/>
  <c r="BM2309" i="12"/>
  <c r="BM2306" i="12"/>
  <c r="BM2303" i="12"/>
  <c r="BM2297" i="12"/>
  <c r="BM2291" i="12"/>
  <c r="BM2288" i="12"/>
  <c r="BM2283" i="12"/>
  <c r="BM2278" i="12"/>
  <c r="BM2274" i="12"/>
  <c r="BM2268" i="12"/>
  <c r="BM2264" i="12"/>
  <c r="BM2259" i="12"/>
  <c r="BM2253" i="12"/>
  <c r="BM2248" i="12"/>
  <c r="BM2243" i="12"/>
  <c r="BM2238" i="12"/>
  <c r="BM2233" i="12"/>
  <c r="BM2228" i="12"/>
  <c r="BM2224" i="12"/>
  <c r="BM2219" i="12"/>
  <c r="BM2216" i="12"/>
  <c r="BM2211" i="12"/>
  <c r="BM2207" i="12"/>
  <c r="BM2203" i="12"/>
  <c r="BM2199" i="12"/>
  <c r="BM2195" i="12"/>
  <c r="BM2191" i="12"/>
  <c r="BM2187" i="12"/>
  <c r="BM2183" i="12"/>
  <c r="BM2179" i="12"/>
  <c r="BM2175" i="12"/>
  <c r="BM2168" i="12"/>
  <c r="BM2164" i="12"/>
  <c r="BM2160" i="12"/>
  <c r="BM2156" i="12"/>
  <c r="BM2152" i="12"/>
  <c r="BM2145" i="12"/>
  <c r="BM2141" i="12"/>
  <c r="BM2137" i="12"/>
  <c r="BM2134" i="12"/>
  <c r="BM2131" i="12"/>
  <c r="BM2125" i="12"/>
  <c r="BM2123" i="12"/>
  <c r="BM2120" i="12"/>
  <c r="BM2116" i="12"/>
  <c r="BM2109" i="12"/>
  <c r="BM2107" i="12"/>
  <c r="BM2104" i="12"/>
  <c r="BM2098" i="12"/>
  <c r="BM2094" i="12"/>
  <c r="BM2090" i="12"/>
  <c r="BM2086" i="12"/>
  <c r="BM2083" i="12"/>
  <c r="BM2074" i="12"/>
  <c r="BM2070" i="12"/>
  <c r="BM2066" i="12"/>
  <c r="BM2061" i="12"/>
  <c r="BM2058" i="12"/>
  <c r="BM2052" i="12"/>
  <c r="BM2049" i="12"/>
  <c r="BM2045" i="12"/>
  <c r="BM2042" i="12"/>
  <c r="BM2039" i="12"/>
  <c r="BM2033" i="12"/>
  <c r="BM2031" i="12"/>
  <c r="BM2028" i="12"/>
  <c r="BM2023" i="12"/>
  <c r="BM2019" i="12"/>
  <c r="BM2015" i="12"/>
  <c r="BM2011" i="12"/>
  <c r="BM2006" i="12"/>
  <c r="BM2002" i="12"/>
  <c r="BM1998" i="12"/>
  <c r="BM1994" i="12"/>
  <c r="BM1987" i="12"/>
  <c r="BM1982" i="12"/>
  <c r="BM1978" i="12"/>
  <c r="BM1975" i="12"/>
  <c r="BM1972" i="12"/>
  <c r="BM1967" i="12"/>
  <c r="BM1961" i="12"/>
  <c r="BM1956" i="12"/>
  <c r="BM1951" i="12"/>
  <c r="BM1946" i="12"/>
  <c r="BM1941" i="12"/>
  <c r="BM1936" i="12"/>
  <c r="BM1931" i="12"/>
  <c r="BM1927" i="12"/>
  <c r="BM1920" i="12"/>
  <c r="BM1916" i="12"/>
  <c r="BM1911" i="12"/>
  <c r="BM1907" i="12"/>
  <c r="BM1897" i="12"/>
  <c r="BM1892" i="12"/>
  <c r="BM1885" i="12"/>
  <c r="BM1881" i="12"/>
  <c r="BM1878" i="12"/>
  <c r="BM1873" i="12"/>
  <c r="BM1870" i="12"/>
  <c r="BM1865" i="12"/>
  <c r="BM1861" i="12"/>
  <c r="BM1857" i="12"/>
  <c r="BM1848" i="12"/>
  <c r="BM1844" i="12"/>
  <c r="BM1840" i="12"/>
  <c r="BM1836" i="12"/>
  <c r="BM1833" i="12"/>
  <c r="BM1830" i="12"/>
  <c r="BM1825" i="12"/>
  <c r="BM1821" i="12"/>
  <c r="BM1817" i="12"/>
  <c r="BM1813" i="12"/>
  <c r="BM1809" i="12"/>
  <c r="BM1805" i="12"/>
  <c r="BM1802" i="12"/>
  <c r="BM1798" i="12"/>
  <c r="BM1791" i="12"/>
  <c r="BM1787" i="12"/>
  <c r="BM1783" i="12"/>
  <c r="BM1778" i="12"/>
  <c r="BM1773" i="12"/>
  <c r="BM1768" i="12"/>
  <c r="BM1764" i="12"/>
  <c r="BM1758" i="12"/>
  <c r="BM1753" i="12"/>
  <c r="BM1748" i="12"/>
  <c r="BM1743" i="12"/>
  <c r="BM1738" i="12"/>
  <c r="BM1734" i="12"/>
  <c r="BM1730" i="12"/>
  <c r="BM1726" i="12"/>
  <c r="BM1722" i="12"/>
  <c r="BM1718" i="12"/>
  <c r="BM1714" i="12"/>
  <c r="BM1710" i="12"/>
  <c r="BM1706" i="12"/>
  <c r="BM1702" i="12"/>
  <c r="BM1698" i="12"/>
  <c r="BM1693" i="12"/>
  <c r="BM1689" i="12"/>
  <c r="BM1684" i="12"/>
  <c r="BM1679" i="12"/>
  <c r="BM1674" i="12"/>
  <c r="BM1670" i="12"/>
  <c r="BM1663" i="12"/>
  <c r="BM1660" i="12"/>
  <c r="BM1655" i="12"/>
  <c r="BM1651" i="12"/>
  <c r="BM1647" i="12"/>
  <c r="BM1642" i="12"/>
  <c r="BM1635" i="12"/>
  <c r="BM1633" i="12"/>
  <c r="BM1629" i="12"/>
  <c r="BM1625" i="12"/>
  <c r="BM1619" i="12"/>
  <c r="BM1615" i="12"/>
  <c r="BM1610" i="12"/>
  <c r="BM1605" i="12"/>
  <c r="BM1601" i="12"/>
  <c r="BM1596" i="12"/>
  <c r="BM1592" i="12"/>
  <c r="BM1584" i="12"/>
  <c r="BM1580" i="12"/>
  <c r="BM1575" i="12"/>
  <c r="BM1572" i="12"/>
  <c r="BM1568" i="12"/>
  <c r="BM1564" i="12"/>
  <c r="BM1560" i="12"/>
  <c r="BM1555" i="12"/>
  <c r="BM1550" i="12"/>
  <c r="BM1546" i="12"/>
  <c r="BM1542" i="12"/>
  <c r="BM1535" i="12"/>
  <c r="BM1532" i="12"/>
  <c r="BM1528" i="12"/>
  <c r="BM1525" i="12"/>
  <c r="BM1521" i="12"/>
  <c r="BM1515" i="12"/>
  <c r="BM1510" i="12"/>
  <c r="BM1504" i="12"/>
  <c r="BM1500" i="12"/>
  <c r="BM1496" i="12"/>
  <c r="BM1488" i="12"/>
  <c r="BM1485" i="12"/>
  <c r="BM1481" i="12"/>
  <c r="BM1478" i="12"/>
  <c r="BM1475" i="12"/>
  <c r="BM1469" i="12"/>
  <c r="BM1464" i="12"/>
  <c r="BM1461" i="12"/>
  <c r="BM1456" i="12"/>
  <c r="BM1449" i="12"/>
  <c r="BM1444" i="12"/>
  <c r="BM1439" i="12"/>
  <c r="BM1434" i="12"/>
  <c r="BM1429" i="12"/>
  <c r="BM1422" i="12"/>
  <c r="BM1419" i="12"/>
  <c r="BM1413" i="12"/>
  <c r="BM1411" i="12"/>
  <c r="BM1408" i="12"/>
  <c r="BM1404" i="12"/>
  <c r="BM1399" i="12"/>
  <c r="BM1393" i="12"/>
  <c r="BM1388" i="12"/>
  <c r="BM1386" i="12"/>
  <c r="BM1375" i="12"/>
  <c r="BM1371" i="12"/>
  <c r="BM1369" i="12"/>
  <c r="BM1365" i="12"/>
  <c r="BM1363" i="12"/>
  <c r="BM1359" i="12"/>
  <c r="BM1355" i="12"/>
  <c r="BM1351" i="12"/>
  <c r="BM1347" i="12"/>
  <c r="BM1343" i="12"/>
  <c r="BM1339" i="12"/>
  <c r="BM1335" i="12"/>
  <c r="BM1331" i="12"/>
  <c r="BM1327" i="12"/>
  <c r="BM1323" i="12"/>
  <c r="BM1319" i="12"/>
  <c r="BM1315" i="12"/>
  <c r="BM1310" i="12"/>
  <c r="BM1306" i="12"/>
  <c r="BM1302" i="12"/>
  <c r="BM1300" i="12"/>
  <c r="BM1296" i="12"/>
  <c r="BM1294" i="12"/>
  <c r="BM1290" i="12"/>
  <c r="BM1286" i="12"/>
  <c r="BM1284" i="12"/>
  <c r="BM1280" i="12"/>
  <c r="BM1276" i="12"/>
  <c r="BM1272" i="12"/>
  <c r="BM1270" i="12"/>
  <c r="BM1266" i="12"/>
  <c r="BM1264" i="12"/>
  <c r="BM1260" i="12"/>
  <c r="BM1256" i="12"/>
  <c r="BM1252" i="12"/>
  <c r="BM1248" i="12"/>
  <c r="BM1244" i="12"/>
  <c r="BM1240" i="12"/>
  <c r="BM1236" i="12"/>
  <c r="BM1232" i="12"/>
  <c r="BM1228" i="12"/>
  <c r="BM1225" i="12"/>
  <c r="BM1214" i="12"/>
  <c r="BM1210" i="12"/>
  <c r="BM1206" i="12"/>
  <c r="BM1200" i="12"/>
  <c r="BM1196" i="12"/>
  <c r="BM1191" i="12"/>
  <c r="BM1187" i="12"/>
  <c r="BM1183" i="12"/>
  <c r="BM1179" i="12"/>
  <c r="BM1175" i="12"/>
  <c r="BM1171" i="12"/>
  <c r="BM1167" i="12"/>
  <c r="BM1164" i="12"/>
  <c r="BM1160" i="12"/>
  <c r="BM1156" i="12"/>
  <c r="BM1152" i="12"/>
  <c r="BM1148" i="12"/>
  <c r="BM1144" i="12"/>
  <c r="BM1140" i="12"/>
  <c r="BM1138" i="12"/>
  <c r="BM1134" i="12"/>
  <c r="BM1130" i="12"/>
  <c r="BM1123" i="12"/>
  <c r="BM1119" i="12"/>
  <c r="BM1116" i="12"/>
  <c r="BM1113" i="12"/>
  <c r="BM1108" i="12"/>
  <c r="BM1104" i="12"/>
  <c r="BM1100" i="12"/>
  <c r="BM1096" i="12"/>
  <c r="BM1093" i="12"/>
  <c r="BM1087" i="12"/>
  <c r="BM1084" i="12"/>
  <c r="BM1079" i="12"/>
  <c r="BM1077" i="12"/>
  <c r="BM1075" i="12"/>
  <c r="BM1070" i="12"/>
  <c r="BM1067" i="12"/>
  <c r="BM1064" i="12"/>
  <c r="BM1060" i="12"/>
  <c r="BM1058" i="12"/>
  <c r="BM1054" i="12"/>
  <c r="BM1049" i="12"/>
  <c r="BM1047" i="12"/>
  <c r="BM1043" i="12"/>
  <c r="BM1041" i="12"/>
  <c r="BM1037" i="12"/>
  <c r="BM1033" i="12"/>
  <c r="BM1031" i="12"/>
  <c r="BM1028" i="12"/>
  <c r="BM1025" i="12"/>
  <c r="BM1018" i="12"/>
  <c r="BM1015" i="12"/>
  <c r="BM1011" i="12"/>
  <c r="BM1009" i="12"/>
  <c r="BM1005" i="12"/>
  <c r="BM1001" i="12"/>
  <c r="BM997" i="12"/>
  <c r="BM994" i="12"/>
  <c r="BM992" i="12"/>
  <c r="BM989" i="12"/>
  <c r="BM986" i="12"/>
  <c r="BM980" i="12"/>
  <c r="BM978" i="12"/>
  <c r="BM974" i="12"/>
  <c r="BM972" i="12"/>
  <c r="BM968" i="12"/>
  <c r="BM966" i="12"/>
  <c r="BM962" i="12"/>
  <c r="BM959" i="12"/>
  <c r="BM955" i="12"/>
  <c r="BM952" i="12"/>
  <c r="BM949" i="12"/>
  <c r="BM946" i="12"/>
  <c r="BM941" i="12"/>
  <c r="BM939" i="12"/>
  <c r="BM935" i="12"/>
  <c r="BM931" i="12"/>
  <c r="BM929" i="12"/>
  <c r="BM925" i="12"/>
  <c r="BM921" i="12"/>
  <c r="BM917" i="12"/>
  <c r="BM915" i="12"/>
  <c r="BM911" i="12"/>
  <c r="BM907" i="12"/>
  <c r="BM905" i="12"/>
  <c r="BM899" i="12"/>
  <c r="BM893" i="12"/>
  <c r="BM890" i="12"/>
  <c r="BM887" i="12"/>
  <c r="BM884" i="12"/>
  <c r="BM881" i="12"/>
  <c r="BM876" i="12"/>
  <c r="BM874" i="12"/>
  <c r="BM870" i="12"/>
  <c r="BM868" i="12"/>
  <c r="BM864" i="12"/>
  <c r="BM862" i="12"/>
  <c r="BM855" i="12"/>
  <c r="BM850" i="12"/>
  <c r="BM847" i="12"/>
  <c r="BM842" i="12"/>
  <c r="BM839" i="12"/>
  <c r="BM835" i="12"/>
  <c r="BM831" i="12"/>
  <c r="BM827" i="12"/>
  <c r="BM825" i="12"/>
  <c r="BM820" i="12"/>
  <c r="BM817" i="12"/>
  <c r="BM814" i="12"/>
  <c r="BM811" i="12"/>
  <c r="BM808" i="12"/>
  <c r="BM802" i="12"/>
  <c r="BM799" i="12"/>
  <c r="BM794" i="12"/>
  <c r="BM789" i="12"/>
  <c r="BM786" i="12"/>
  <c r="BM780" i="12"/>
  <c r="BM773" i="12"/>
  <c r="BM769" i="12"/>
  <c r="BM763" i="12"/>
  <c r="BM759" i="12"/>
  <c r="BM755" i="12"/>
  <c r="BM752" i="12"/>
  <c r="BM747" i="12"/>
  <c r="BM745" i="12"/>
  <c r="BM742" i="12"/>
  <c r="BM738" i="12"/>
  <c r="BM734" i="12"/>
  <c r="BM730" i="12"/>
  <c r="BM726" i="12"/>
  <c r="BM723" i="12"/>
  <c r="BM719" i="12"/>
  <c r="BM716" i="12"/>
  <c r="BM712" i="12"/>
  <c r="BM705" i="12"/>
  <c r="BM701" i="12"/>
  <c r="BM697" i="12"/>
  <c r="BM693" i="12"/>
  <c r="BM688" i="12"/>
  <c r="BM686" i="12"/>
  <c r="BM683" i="12"/>
  <c r="BM679" i="12"/>
  <c r="BM677" i="12"/>
  <c r="BM673" i="12"/>
  <c r="BM671" i="12"/>
  <c r="BM667" i="12"/>
  <c r="BM665" i="12"/>
  <c r="BM661" i="12"/>
  <c r="BM656" i="12"/>
  <c r="BM650" i="12"/>
  <c r="BM648" i="12"/>
  <c r="BM644" i="12"/>
  <c r="BM642" i="12"/>
  <c r="BM637" i="12"/>
  <c r="BM635" i="12"/>
  <c r="BM627" i="12"/>
  <c r="BM625" i="12"/>
  <c r="BM620" i="12"/>
  <c r="BM618" i="12"/>
  <c r="BM610" i="12"/>
  <c r="BM606" i="12"/>
  <c r="BM602" i="12"/>
  <c r="BM598" i="12"/>
  <c r="BM596" i="12"/>
  <c r="BM592" i="12"/>
  <c r="BM590" i="12"/>
  <c r="BM585" i="12"/>
  <c r="BM581" i="12"/>
  <c r="BM579" i="12"/>
  <c r="BM574" i="12"/>
  <c r="BM572" i="12"/>
  <c r="BM568" i="12"/>
  <c r="BM566" i="12"/>
  <c r="BM561" i="12"/>
  <c r="BM557" i="12"/>
  <c r="BM553" i="12"/>
  <c r="BM549" i="12"/>
  <c r="BM545" i="12"/>
  <c r="BM543" i="12"/>
  <c r="BM539" i="12"/>
  <c r="BM535" i="12"/>
  <c r="BM530" i="12"/>
  <c r="BM526" i="12"/>
  <c r="BM519" i="12"/>
  <c r="BM515" i="12"/>
  <c r="BM509" i="12"/>
  <c r="BM507" i="12"/>
  <c r="BM502" i="12"/>
  <c r="BM498" i="12"/>
  <c r="BM495" i="12"/>
  <c r="BM492" i="12"/>
  <c r="BM488" i="12"/>
  <c r="BM484" i="12"/>
  <c r="BM480" i="12"/>
  <c r="BM469" i="12"/>
  <c r="BM465" i="12"/>
  <c r="BM459" i="12"/>
  <c r="BM454" i="12"/>
  <c r="BM450" i="12"/>
  <c r="BM446" i="12"/>
  <c r="BM443" i="12"/>
  <c r="BM439" i="12"/>
  <c r="BM435" i="12"/>
  <c r="BM431" i="12"/>
  <c r="BM427" i="12"/>
  <c r="BM421" i="12"/>
  <c r="BM416" i="12"/>
  <c r="BM412" i="12"/>
  <c r="BM407" i="12"/>
  <c r="BM402" i="12"/>
  <c r="BM400" i="12"/>
  <c r="BM395" i="12"/>
  <c r="BM393" i="12"/>
  <c r="BM388" i="12"/>
  <c r="BM386" i="12"/>
  <c r="BM382" i="12"/>
  <c r="BM376" i="12"/>
  <c r="BM372" i="12"/>
  <c r="BM370" i="12"/>
  <c r="BM362" i="12"/>
  <c r="BM360" i="12"/>
  <c r="BM356" i="12"/>
  <c r="BM352" i="12"/>
  <c r="BM348" i="12"/>
  <c r="BM346" i="12"/>
  <c r="BM341" i="12"/>
  <c r="BM339" i="12"/>
  <c r="BM335" i="12"/>
  <c r="BM333" i="12"/>
  <c r="BM329" i="12"/>
  <c r="BM325" i="12"/>
  <c r="BM321" i="12"/>
  <c r="BM319" i="12"/>
  <c r="BM315" i="12"/>
  <c r="BM313" i="12"/>
  <c r="BM307" i="12"/>
  <c r="BM303" i="12"/>
  <c r="BM299" i="12"/>
  <c r="BM296" i="12"/>
  <c r="BM292" i="12"/>
  <c r="BM290" i="12"/>
  <c r="BM286" i="12"/>
  <c r="BM284" i="12"/>
  <c r="BM280" i="12"/>
  <c r="BM278" i="12"/>
  <c r="BM271" i="12"/>
  <c r="BM267" i="12"/>
  <c r="BM262" i="12"/>
  <c r="BM258" i="12"/>
  <c r="BM254" i="12"/>
  <c r="BM250" i="12"/>
  <c r="BM246" i="12"/>
  <c r="BM242" i="12"/>
  <c r="BM238" i="12"/>
  <c r="BM234" i="12"/>
  <c r="BM230" i="12"/>
  <c r="BM226" i="12"/>
  <c r="BM222" i="12"/>
  <c r="BM218" i="12"/>
  <c r="BM214" i="12"/>
  <c r="BM210" i="12"/>
  <c r="BM206" i="12"/>
  <c r="BM202" i="12"/>
  <c r="BM197" i="12"/>
  <c r="BM194" i="12"/>
  <c r="BM190" i="12"/>
  <c r="BM184" i="12"/>
  <c r="BM180" i="12"/>
  <c r="BM175" i="12"/>
  <c r="BM172" i="12"/>
  <c r="BM168" i="12"/>
  <c r="BM165" i="12"/>
  <c r="BM162" i="12"/>
  <c r="BM157" i="12"/>
  <c r="BM153" i="12"/>
  <c r="BM148" i="12"/>
  <c r="BM144" i="12"/>
  <c r="BM140" i="12"/>
  <c r="BM137" i="12"/>
  <c r="BM133" i="12"/>
  <c r="BM130" i="12"/>
  <c r="BM127" i="12"/>
  <c r="BM120" i="12"/>
  <c r="BM118" i="12"/>
  <c r="BM113" i="12"/>
  <c r="BM108" i="12"/>
  <c r="BM101" i="12"/>
  <c r="BM97" i="12"/>
  <c r="BM94" i="12"/>
  <c r="BM91" i="12"/>
  <c r="BM87" i="12"/>
  <c r="BM83" i="12"/>
  <c r="BM81" i="12"/>
  <c r="BM78" i="12"/>
  <c r="BM72" i="12"/>
  <c r="BM68" i="12"/>
  <c r="BM65" i="12"/>
  <c r="BM60" i="12"/>
  <c r="BM56" i="12"/>
  <c r="BM52" i="12"/>
  <c r="BM47" i="12"/>
  <c r="BM43" i="12"/>
  <c r="BM39" i="12"/>
  <c r="BM35" i="12"/>
  <c r="BM31" i="12"/>
  <c r="BM27" i="12"/>
  <c r="BM23" i="12"/>
  <c r="BM20" i="12"/>
  <c r="BL3122" i="12"/>
  <c r="BL3119" i="12"/>
  <c r="BL3116" i="12"/>
  <c r="BL3110" i="12"/>
  <c r="BL3097" i="12"/>
  <c r="BL3092" i="12"/>
  <c r="BL3087" i="12"/>
  <c r="BL3077" i="12"/>
  <c r="BL3074" i="12"/>
  <c r="BL3068" i="12"/>
  <c r="BL3065" i="12"/>
  <c r="BL3062" i="12"/>
  <c r="BL3059" i="12"/>
  <c r="BL3055" i="12"/>
  <c r="BL3048" i="12"/>
  <c r="BL3036" i="12"/>
  <c r="BL3026" i="12"/>
  <c r="BL3013" i="12"/>
  <c r="BL3008" i="12"/>
  <c r="BL3005" i="12"/>
  <c r="BL3002" i="12"/>
  <c r="BL2998" i="12"/>
  <c r="BL2993" i="12"/>
  <c r="BL2987" i="12"/>
  <c r="BL2983" i="12"/>
  <c r="BL2980" i="12"/>
  <c r="BL2976" i="12"/>
  <c r="BL2971" i="12"/>
  <c r="BL2965" i="12"/>
  <c r="BL2962" i="12"/>
  <c r="BL2959" i="12"/>
  <c r="BL2955" i="12"/>
  <c r="BL2950" i="12"/>
  <c r="BL2944" i="12"/>
  <c r="BL2941" i="12"/>
  <c r="BL2937" i="12"/>
  <c r="BL2932" i="12"/>
  <c r="BL2928" i="12"/>
  <c r="BL2922" i="12"/>
  <c r="BL2918" i="12"/>
  <c r="BL2915" i="12"/>
  <c r="BL2911" i="12"/>
  <c r="BL2907" i="12"/>
  <c r="BL2903" i="12"/>
  <c r="BL2899" i="12"/>
  <c r="BL2895" i="12"/>
  <c r="BL2892" i="12"/>
  <c r="BL2889" i="12"/>
  <c r="BL2885" i="12"/>
  <c r="BL2881" i="12"/>
  <c r="BL2877" i="12"/>
  <c r="BL2873" i="12"/>
  <c r="BL2871" i="12"/>
  <c r="BL2867" i="12"/>
  <c r="BL2864" i="12"/>
  <c r="BL2860" i="12"/>
  <c r="BL2856" i="12"/>
  <c r="BL2852" i="12"/>
  <c r="BL2848" i="12"/>
  <c r="BL2845" i="12"/>
  <c r="BL2843" i="12"/>
  <c r="BL2839" i="12"/>
  <c r="BL2836" i="12"/>
  <c r="BL2834" i="12"/>
  <c r="BL2830" i="12"/>
  <c r="BL2826" i="12"/>
  <c r="BL2822" i="12"/>
  <c r="BL2818" i="12"/>
  <c r="BL2814" i="12"/>
  <c r="BL2810" i="12"/>
  <c r="BL2808" i="12"/>
  <c r="BL2804" i="12"/>
  <c r="BL2800" i="12"/>
  <c r="BL2796" i="12"/>
  <c r="BL2793" i="12"/>
  <c r="BL2790" i="12"/>
  <c r="BL2786" i="12"/>
  <c r="BL2783" i="12"/>
  <c r="BL2779" i="12"/>
  <c r="BL2775" i="12"/>
  <c r="BL2771" i="12"/>
  <c r="BL2767" i="12"/>
  <c r="BL2763" i="12"/>
  <c r="BL2759" i="12"/>
  <c r="BL2755" i="12"/>
  <c r="BL2749" i="12"/>
  <c r="BL2746" i="12"/>
  <c r="BL2740" i="12"/>
  <c r="BL2736" i="12"/>
  <c r="BL2733" i="12"/>
  <c r="BL2729" i="12"/>
  <c r="BL2726" i="12"/>
  <c r="BL2721" i="12"/>
  <c r="BL2717" i="12"/>
  <c r="BL2714" i="12"/>
  <c r="BL2711" i="12"/>
  <c r="BL2706" i="12"/>
  <c r="BL2702" i="12"/>
  <c r="BL2698" i="12"/>
  <c r="BL2693" i="12"/>
  <c r="BL2689" i="12"/>
  <c r="BL2686" i="12"/>
  <c r="BL2682" i="12"/>
  <c r="BL2679" i="12"/>
  <c r="BL2676" i="12"/>
  <c r="BL2671" i="12"/>
  <c r="BL2668" i="12"/>
  <c r="BL2665" i="12"/>
  <c r="BL2660" i="12"/>
  <c r="BL2657" i="12"/>
  <c r="BL2650" i="12"/>
  <c r="BL2644" i="12"/>
  <c r="BL2638" i="12"/>
  <c r="BL2634" i="12"/>
  <c r="BL2630" i="12"/>
  <c r="BL2627" i="12"/>
  <c r="BL2623" i="12"/>
  <c r="BL2619" i="12"/>
  <c r="BL2613" i="12"/>
  <c r="BL2609" i="12"/>
  <c r="BL2604" i="12"/>
  <c r="BL2599" i="12"/>
  <c r="BL2594" i="12"/>
  <c r="BL2590" i="12"/>
  <c r="BL2586" i="12"/>
  <c r="BL2583" i="12"/>
  <c r="BL2578" i="12"/>
  <c r="BL2575" i="12"/>
  <c r="BL2571" i="12"/>
  <c r="BL2567" i="12"/>
  <c r="BL2563" i="12"/>
  <c r="BL2559" i="12"/>
  <c r="BL2555" i="12"/>
  <c r="BL2551" i="12"/>
  <c r="BL2547" i="12"/>
  <c r="BL2540" i="12"/>
  <c r="BL2536" i="12"/>
  <c r="BL2532" i="12"/>
  <c r="BL2528" i="12"/>
  <c r="BL2524" i="12"/>
  <c r="BL2520" i="12"/>
  <c r="BL2516" i="12"/>
  <c r="BL2512" i="12"/>
  <c r="BL2508" i="12"/>
  <c r="BL2504" i="12"/>
  <c r="BL2500" i="12"/>
  <c r="BL2496" i="12"/>
  <c r="BL2492" i="12"/>
  <c r="BL2488" i="12"/>
  <c r="BL2481" i="12"/>
  <c r="BL2477" i="12"/>
  <c r="BL2471" i="12"/>
  <c r="BL2467" i="12"/>
  <c r="BL2463" i="12"/>
  <c r="BL2459" i="12"/>
  <c r="BL2456" i="12"/>
  <c r="BL2449" i="12"/>
  <c r="BL2445" i="12"/>
  <c r="BL2439" i="12"/>
  <c r="BL2435" i="12"/>
  <c r="BL2430" i="12"/>
  <c r="BL2427" i="12"/>
  <c r="BL2423" i="12"/>
  <c r="BL2420" i="12"/>
  <c r="BL2416" i="12"/>
  <c r="BL2410" i="12"/>
  <c r="BL2405" i="12"/>
  <c r="BL2402" i="12"/>
  <c r="BL2398" i="12"/>
  <c r="BL2393" i="12"/>
  <c r="BL2389" i="12"/>
  <c r="BL2384" i="12"/>
  <c r="BL2381" i="12"/>
  <c r="BL2378" i="12"/>
  <c r="BL2375" i="12"/>
  <c r="BL2368" i="12"/>
  <c r="BL2364" i="12"/>
  <c r="BL2359" i="12"/>
  <c r="BL2354" i="12"/>
  <c r="BL2348" i="12"/>
  <c r="BL2343" i="12"/>
  <c r="BL2339" i="12"/>
  <c r="BL2335" i="12"/>
  <c r="BL2332" i="12"/>
  <c r="BL2327" i="12"/>
  <c r="BL2317" i="12"/>
  <c r="BL2313" i="12"/>
  <c r="BL2309" i="12"/>
  <c r="BL2306" i="12"/>
  <c r="BL2303" i="12"/>
  <c r="BL2297" i="12"/>
  <c r="BL2291" i="12"/>
  <c r="BL2288" i="12"/>
  <c r="BL2283" i="12"/>
  <c r="BL2278" i="12"/>
  <c r="BL2274" i="12"/>
  <c r="BL2268" i="12"/>
  <c r="BL2264" i="12"/>
  <c r="BL2259" i="12"/>
  <c r="BL2253" i="12"/>
  <c r="BL2248" i="12"/>
  <c r="BL2243" i="12"/>
  <c r="BL2238" i="12"/>
  <c r="BL2233" i="12"/>
  <c r="BL2228" i="12"/>
  <c r="BL2224" i="12"/>
  <c r="BL2219" i="12"/>
  <c r="BL2216" i="12"/>
  <c r="BL2211" i="12"/>
  <c r="BL2207" i="12"/>
  <c r="BL2203" i="12"/>
  <c r="BL2199" i="12"/>
  <c r="BL2195" i="12"/>
  <c r="BL2191" i="12"/>
  <c r="BL2187" i="12"/>
  <c r="BL2183" i="12"/>
  <c r="BL2179" i="12"/>
  <c r="BL2175" i="12"/>
  <c r="BL2168" i="12"/>
  <c r="BL2164" i="12"/>
  <c r="BL2160" i="12"/>
  <c r="BL2156" i="12"/>
  <c r="BL2152" i="12"/>
  <c r="BL2145" i="12"/>
  <c r="BL2141" i="12"/>
  <c r="BL2137" i="12"/>
  <c r="BL2134" i="12"/>
  <c r="BL2131" i="12"/>
  <c r="BL2125" i="12"/>
  <c r="BL2123" i="12"/>
  <c r="BL2120" i="12"/>
  <c r="BL2116" i="12"/>
  <c r="BL2109" i="12"/>
  <c r="BL2107" i="12"/>
  <c r="BL2104" i="12"/>
  <c r="BL2098" i="12"/>
  <c r="BL2094" i="12"/>
  <c r="BL2090" i="12"/>
  <c r="BL2086" i="12"/>
  <c r="BL2083" i="12"/>
  <c r="BL2074" i="12"/>
  <c r="BL2070" i="12"/>
  <c r="BL2066" i="12"/>
  <c r="BL2061" i="12"/>
  <c r="BL2058" i="12"/>
  <c r="BL2052" i="12"/>
  <c r="BL2049" i="12"/>
  <c r="BL2045" i="12"/>
  <c r="BL2042" i="12"/>
  <c r="BL2039" i="12"/>
  <c r="BL2033" i="12"/>
  <c r="BL2031" i="12"/>
  <c r="BL2028" i="12"/>
  <c r="BL2023" i="12"/>
  <c r="BL2019" i="12"/>
  <c r="BL2015" i="12"/>
  <c r="BL2011" i="12"/>
  <c r="BL2006" i="12"/>
  <c r="BL2002" i="12"/>
  <c r="BL1998" i="12"/>
  <c r="BL1994" i="12"/>
  <c r="BL1987" i="12"/>
  <c r="BL1982" i="12"/>
  <c r="BL1978" i="12"/>
  <c r="BL1975" i="12"/>
  <c r="BL1972" i="12"/>
  <c r="BL1967" i="12"/>
  <c r="BL1961" i="12"/>
  <c r="BL1956" i="12"/>
  <c r="BL1951" i="12"/>
  <c r="BL1946" i="12"/>
  <c r="BL1941" i="12"/>
  <c r="BL1936" i="12"/>
  <c r="BL1931" i="12"/>
  <c r="BL1927" i="12"/>
  <c r="BL1920" i="12"/>
  <c r="BL1916" i="12"/>
  <c r="BL1911" i="12"/>
  <c r="BL1907" i="12"/>
  <c r="BL1897" i="12"/>
  <c r="BL1892" i="12"/>
  <c r="BL1885" i="12"/>
  <c r="BL1881" i="12"/>
  <c r="BL1878" i="12"/>
  <c r="BL1873" i="12"/>
  <c r="BL1870" i="12"/>
  <c r="BL1865" i="12"/>
  <c r="BL1861" i="12"/>
  <c r="BL1857" i="12"/>
  <c r="BL1848" i="12"/>
  <c r="BL1844" i="12"/>
  <c r="BL1840" i="12"/>
  <c r="BL1836" i="12"/>
  <c r="BL1833" i="12"/>
  <c r="BL1830" i="12"/>
  <c r="BL1825" i="12"/>
  <c r="BL1821" i="12"/>
  <c r="BL1817" i="12"/>
  <c r="BL1813" i="12"/>
  <c r="BL1809" i="12"/>
  <c r="BL1805" i="12"/>
  <c r="BL1802" i="12"/>
  <c r="BL1798" i="12"/>
  <c r="BL1791" i="12"/>
  <c r="BL1787" i="12"/>
  <c r="BL1783" i="12"/>
  <c r="BL1778" i="12"/>
  <c r="BL1773" i="12"/>
  <c r="BL1768" i="12"/>
  <c r="BL1764" i="12"/>
  <c r="BL1758" i="12"/>
  <c r="BL1753" i="12"/>
  <c r="BL1748" i="12"/>
  <c r="BL1743" i="12"/>
  <c r="BL1738" i="12"/>
  <c r="BL1734" i="12"/>
  <c r="BL1730" i="12"/>
  <c r="BL1726" i="12"/>
  <c r="BL1722" i="12"/>
  <c r="BL1718" i="12"/>
  <c r="BL1714" i="12"/>
  <c r="BL1710" i="12"/>
  <c r="BL1706" i="12"/>
  <c r="BL1702" i="12"/>
  <c r="BL1698" i="12"/>
  <c r="BL1693" i="12"/>
  <c r="BL1689" i="12"/>
  <c r="BL1684" i="12"/>
  <c r="BL1679" i="12"/>
  <c r="BL1674" i="12"/>
  <c r="BL1670" i="12"/>
  <c r="BL1663" i="12"/>
  <c r="BL1660" i="12"/>
  <c r="BL1655" i="12"/>
  <c r="BL1651" i="12"/>
  <c r="BL1647" i="12"/>
  <c r="BL1642" i="12"/>
  <c r="BL1635" i="12"/>
  <c r="BL1633" i="12"/>
  <c r="BL1629" i="12"/>
  <c r="BL1625" i="12"/>
  <c r="BL1619" i="12"/>
  <c r="BL1615" i="12"/>
  <c r="BL1610" i="12"/>
  <c r="BL1605" i="12"/>
  <c r="BL1601" i="12"/>
  <c r="BL1596" i="12"/>
  <c r="BL1592" i="12"/>
  <c r="BL1584" i="12"/>
  <c r="BL1580" i="12"/>
  <c r="BL1575" i="12"/>
  <c r="BL1572" i="12"/>
  <c r="BL1568" i="12"/>
  <c r="BL1564" i="12"/>
  <c r="BL1560" i="12"/>
  <c r="BL1555" i="12"/>
  <c r="BL1550" i="12"/>
  <c r="BL1546" i="12"/>
  <c r="BL1542" i="12"/>
  <c r="BL1535" i="12"/>
  <c r="BL1532" i="12"/>
  <c r="BL1528" i="12"/>
  <c r="BL1525" i="12"/>
  <c r="BL1521" i="12"/>
  <c r="BL1515" i="12"/>
  <c r="BL1510" i="12"/>
  <c r="BL1504" i="12"/>
  <c r="BL1500" i="12"/>
  <c r="BL1496" i="12"/>
  <c r="BL1488" i="12"/>
  <c r="BL1485" i="12"/>
  <c r="BL1481" i="12"/>
  <c r="BL1478" i="12"/>
  <c r="BL1475" i="12"/>
  <c r="BL1469" i="12"/>
  <c r="BL1464" i="12"/>
  <c r="BL1461" i="12"/>
  <c r="BL1456" i="12"/>
  <c r="BL1449" i="12"/>
  <c r="BL1444" i="12"/>
  <c r="BL1439" i="12"/>
  <c r="BL1434" i="12"/>
  <c r="BL1429" i="12"/>
  <c r="BL1422" i="12"/>
  <c r="BL1419" i="12"/>
  <c r="BL1413" i="12"/>
  <c r="BL1411" i="12"/>
  <c r="BL1408" i="12"/>
  <c r="BL1404" i="12"/>
  <c r="BL1399" i="12"/>
  <c r="BL1393" i="12"/>
  <c r="BL1388" i="12"/>
  <c r="BL1386" i="12"/>
  <c r="BL1375" i="12"/>
  <c r="BL1371" i="12"/>
  <c r="BL1369" i="12"/>
  <c r="BL1365" i="12"/>
  <c r="BL1363" i="12"/>
  <c r="BL1359" i="12"/>
  <c r="BL1355" i="12"/>
  <c r="BL1351" i="12"/>
  <c r="BL1347" i="12"/>
  <c r="BL1343" i="12"/>
  <c r="BL1339" i="12"/>
  <c r="BL1335" i="12"/>
  <c r="BL1331" i="12"/>
  <c r="BL1327" i="12"/>
  <c r="BL1323" i="12"/>
  <c r="BL1319" i="12"/>
  <c r="BL1315" i="12"/>
  <c r="BL1310" i="12"/>
  <c r="BL1306" i="12"/>
  <c r="BL1302" i="12"/>
  <c r="BL1300" i="12"/>
  <c r="BL1296" i="12"/>
  <c r="BL1294" i="12"/>
  <c r="BL1290" i="12"/>
  <c r="BL1286" i="12"/>
  <c r="BL1284" i="12"/>
  <c r="BL1280" i="12"/>
  <c r="BL1276" i="12"/>
  <c r="BL1272" i="12"/>
  <c r="BL1270" i="12"/>
  <c r="BL1266" i="12"/>
  <c r="BL1264" i="12"/>
  <c r="BL1260" i="12"/>
  <c r="BL1256" i="12"/>
  <c r="BL1252" i="12"/>
  <c r="BL1248" i="12"/>
  <c r="BL1244" i="12"/>
  <c r="BL1240" i="12"/>
  <c r="BL1236" i="12"/>
  <c r="BL1232" i="12"/>
  <c r="BL1228" i="12"/>
  <c r="BL1225" i="12"/>
  <c r="BL1214" i="12"/>
  <c r="BL1210" i="12"/>
  <c r="BL1206" i="12"/>
  <c r="BL1200" i="12"/>
  <c r="BL1196" i="12"/>
  <c r="BL1191" i="12"/>
  <c r="BL1187" i="12"/>
  <c r="BL1183" i="12"/>
  <c r="BL1179" i="12"/>
  <c r="BL1175" i="12"/>
  <c r="BL1171" i="12"/>
  <c r="BL1167" i="12"/>
  <c r="BL1164" i="12"/>
  <c r="BL1160" i="12"/>
  <c r="BL1156" i="12"/>
  <c r="BL1152" i="12"/>
  <c r="BL1148" i="12"/>
  <c r="BL1144" i="12"/>
  <c r="BL1140" i="12"/>
  <c r="BL1138" i="12"/>
  <c r="BL1134" i="12"/>
  <c r="BL1130" i="12"/>
  <c r="BL1123" i="12"/>
  <c r="BL1119" i="12"/>
  <c r="BL1116" i="12"/>
  <c r="BL1113" i="12"/>
  <c r="BL1108" i="12"/>
  <c r="BL1104" i="12"/>
  <c r="BL1100" i="12"/>
  <c r="BL1096" i="12"/>
  <c r="BL1093" i="12"/>
  <c r="BL1087" i="12"/>
  <c r="BL1084" i="12"/>
  <c r="BL1079" i="12"/>
  <c r="BL1077" i="12"/>
  <c r="BL1075" i="12"/>
  <c r="BL1070" i="12"/>
  <c r="BL1067" i="12"/>
  <c r="BL1064" i="12"/>
  <c r="BL1060" i="12"/>
  <c r="BL1058" i="12"/>
  <c r="BL1054" i="12"/>
  <c r="BL1049" i="12"/>
  <c r="BL1047" i="12"/>
  <c r="BL1043" i="12"/>
  <c r="BL1041" i="12"/>
  <c r="BL1037" i="12"/>
  <c r="BL1033" i="12"/>
  <c r="BL1031" i="12"/>
  <c r="BL1028" i="12"/>
  <c r="BL1025" i="12"/>
  <c r="BL1018" i="12"/>
  <c r="BL1015" i="12"/>
  <c r="BL1011" i="12"/>
  <c r="BL1009" i="12"/>
  <c r="BL1005" i="12"/>
  <c r="BL1001" i="12"/>
  <c r="BL997" i="12"/>
  <c r="BL994" i="12"/>
  <c r="BL992" i="12"/>
  <c r="BL989" i="12"/>
  <c r="BL986" i="12"/>
  <c r="BL980" i="12"/>
  <c r="BL978" i="12"/>
  <c r="BL974" i="12"/>
  <c r="BL972" i="12"/>
  <c r="BL968" i="12"/>
  <c r="BL966" i="12"/>
  <c r="BL962" i="12"/>
  <c r="BL959" i="12"/>
  <c r="BL955" i="12"/>
  <c r="BL952" i="12"/>
  <c r="BL949" i="12"/>
  <c r="BL946" i="12"/>
  <c r="BL941" i="12"/>
  <c r="BL939" i="12"/>
  <c r="BL935" i="12"/>
  <c r="BL931" i="12"/>
  <c r="BL929" i="12"/>
  <c r="BL925" i="12"/>
  <c r="BL921" i="12"/>
  <c r="BL917" i="12"/>
  <c r="BL915" i="12"/>
  <c r="BL911" i="12"/>
  <c r="BL907" i="12"/>
  <c r="BL905" i="12"/>
  <c r="BL899" i="12"/>
  <c r="BL893" i="12"/>
  <c r="BL890" i="12"/>
  <c r="BL887" i="12"/>
  <c r="BL884" i="12"/>
  <c r="BL881" i="12"/>
  <c r="BL876" i="12"/>
  <c r="BL874" i="12"/>
  <c r="BL870" i="12"/>
  <c r="BL868" i="12"/>
  <c r="BL864" i="12"/>
  <c r="BL862" i="12"/>
  <c r="BL855" i="12"/>
  <c r="BL850" i="12"/>
  <c r="BL847" i="12"/>
  <c r="BL842" i="12"/>
  <c r="BL839" i="12"/>
  <c r="BL835" i="12"/>
  <c r="BL831" i="12"/>
  <c r="BL827" i="12"/>
  <c r="BL825" i="12"/>
  <c r="BL820" i="12"/>
  <c r="BL817" i="12"/>
  <c r="BL814" i="12"/>
  <c r="BL811" i="12"/>
  <c r="BL808" i="12"/>
  <c r="BL802" i="12"/>
  <c r="BL799" i="12"/>
  <c r="BL794" i="12"/>
  <c r="BL789" i="12"/>
  <c r="BL786" i="12"/>
  <c r="BL780" i="12"/>
  <c r="BL773" i="12"/>
  <c r="BL769" i="12"/>
  <c r="BL763" i="12"/>
  <c r="BL759" i="12"/>
  <c r="BL755" i="12"/>
  <c r="BL752" i="12"/>
  <c r="BL747" i="12"/>
  <c r="BL745" i="12"/>
  <c r="BL742" i="12"/>
  <c r="BL738" i="12"/>
  <c r="BL734" i="12"/>
  <c r="BL730" i="12"/>
  <c r="BL726" i="12"/>
  <c r="BL723" i="12"/>
  <c r="BL719" i="12"/>
  <c r="BL716" i="12"/>
  <c r="BL712" i="12"/>
  <c r="BL705" i="12"/>
  <c r="BL701" i="12"/>
  <c r="BL697" i="12"/>
  <c r="BL693" i="12"/>
  <c r="BL688" i="12"/>
  <c r="BL686" i="12"/>
  <c r="BL683" i="12"/>
  <c r="BL679" i="12"/>
  <c r="BL677" i="12"/>
  <c r="BL673" i="12"/>
  <c r="BL671" i="12"/>
  <c r="BL667" i="12"/>
  <c r="BL665" i="12"/>
  <c r="BL661" i="12"/>
  <c r="BL656" i="12"/>
  <c r="BL650" i="12"/>
  <c r="BL648" i="12"/>
  <c r="BL644" i="12"/>
  <c r="BL642" i="12"/>
  <c r="BL637" i="12"/>
  <c r="BL635" i="12"/>
  <c r="BL627" i="12"/>
  <c r="BL625" i="12"/>
  <c r="BL620" i="12"/>
  <c r="BL618" i="12"/>
  <c r="BL610" i="12"/>
  <c r="BL606" i="12"/>
  <c r="BL602" i="12"/>
  <c r="BL598" i="12"/>
  <c r="BL596" i="12"/>
  <c r="BL592" i="12"/>
  <c r="BL590" i="12"/>
  <c r="BL585" i="12"/>
  <c r="BL581" i="12"/>
  <c r="BL579" i="12"/>
  <c r="BL574" i="12"/>
  <c r="BL572" i="12"/>
  <c r="BL568" i="12"/>
  <c r="BL566" i="12"/>
  <c r="BL561" i="12"/>
  <c r="BL557" i="12"/>
  <c r="BL553" i="12"/>
  <c r="BL549" i="12"/>
  <c r="BL545" i="12"/>
  <c r="BL543" i="12"/>
  <c r="BL539" i="12"/>
  <c r="BL535" i="12"/>
  <c r="BL530" i="12"/>
  <c r="BL526" i="12"/>
  <c r="BL519" i="12"/>
  <c r="BL515" i="12"/>
  <c r="BL509" i="12"/>
  <c r="BL507" i="12"/>
  <c r="BL502" i="12"/>
  <c r="BL498" i="12"/>
  <c r="BL495" i="12"/>
  <c r="BL492" i="12"/>
  <c r="BL488" i="12"/>
  <c r="BL484" i="12"/>
  <c r="BL480" i="12"/>
  <c r="BL469" i="12"/>
  <c r="BL465" i="12"/>
  <c r="BL459" i="12"/>
  <c r="BL454" i="12"/>
  <c r="BL450" i="12"/>
  <c r="BL446" i="12"/>
  <c r="BL443" i="12"/>
  <c r="BL439" i="12"/>
  <c r="BL435" i="12"/>
  <c r="BL431" i="12"/>
  <c r="BL427" i="12"/>
  <c r="BL421" i="12"/>
  <c r="BL416" i="12"/>
  <c r="BL412" i="12"/>
  <c r="BL407" i="12"/>
  <c r="BL402" i="12"/>
  <c r="BL400" i="12"/>
  <c r="BL395" i="12"/>
  <c r="BL393" i="12"/>
  <c r="BL388" i="12"/>
  <c r="BL386" i="12"/>
  <c r="BL382" i="12"/>
  <c r="BL376" i="12"/>
  <c r="BL372" i="12"/>
  <c r="BL370" i="12"/>
  <c r="BL362" i="12"/>
  <c r="BL360" i="12"/>
  <c r="BL356" i="12"/>
  <c r="BL352" i="12"/>
  <c r="BL348" i="12"/>
  <c r="BL346" i="12"/>
  <c r="BL341" i="12"/>
  <c r="BL339" i="12"/>
  <c r="BL335" i="12"/>
  <c r="BL333" i="12"/>
  <c r="BL329" i="12"/>
  <c r="BL325" i="12"/>
  <c r="BL321" i="12"/>
  <c r="BL319" i="12"/>
  <c r="BL315" i="12"/>
  <c r="BL313" i="12"/>
  <c r="BL307" i="12"/>
  <c r="BL303" i="12"/>
  <c r="BL299" i="12"/>
  <c r="BL296" i="12"/>
  <c r="BL292" i="12"/>
  <c r="BL290" i="12"/>
  <c r="BL286" i="12"/>
  <c r="BL284" i="12"/>
  <c r="BL280" i="12"/>
  <c r="BL278" i="12"/>
  <c r="BL271" i="12"/>
  <c r="BL267" i="12"/>
  <c r="BL262" i="12"/>
  <c r="BL258" i="12"/>
  <c r="BL254" i="12"/>
  <c r="BL250" i="12"/>
  <c r="BL246" i="12"/>
  <c r="BL242" i="12"/>
  <c r="BL238" i="12"/>
  <c r="BL234" i="12"/>
  <c r="BL230" i="12"/>
  <c r="BL226" i="12"/>
  <c r="BL222" i="12"/>
  <c r="BL218" i="12"/>
  <c r="BL214" i="12"/>
  <c r="BL210" i="12"/>
  <c r="BL206" i="12"/>
  <c r="BL202" i="12"/>
  <c r="BL197" i="12"/>
  <c r="BL194" i="12"/>
  <c r="BL190" i="12"/>
  <c r="BL184" i="12"/>
  <c r="BL180" i="12"/>
  <c r="BL175" i="12"/>
  <c r="BL172" i="12"/>
  <c r="BL168" i="12"/>
  <c r="BL165" i="12"/>
  <c r="BL162" i="12"/>
  <c r="BL157" i="12"/>
  <c r="BL153" i="12"/>
  <c r="BL148" i="12"/>
  <c r="BL144" i="12"/>
  <c r="BL140" i="12"/>
  <c r="BL137" i="12"/>
  <c r="BL133" i="12"/>
  <c r="BL130" i="12"/>
  <c r="BL127" i="12"/>
  <c r="BL120" i="12"/>
  <c r="BL118" i="12"/>
  <c r="BL113" i="12"/>
  <c r="BL108" i="12"/>
  <c r="BL101" i="12"/>
  <c r="BL97" i="12"/>
  <c r="BL94" i="12"/>
  <c r="BL91" i="12"/>
  <c r="BL87" i="12"/>
  <c r="BL83" i="12"/>
  <c r="BL81" i="12"/>
  <c r="BL78" i="12"/>
  <c r="BL72" i="12"/>
  <c r="BL68" i="12"/>
  <c r="BL65" i="12"/>
  <c r="BL60" i="12"/>
  <c r="BL56" i="12"/>
  <c r="BL52" i="12"/>
  <c r="BL47" i="12"/>
  <c r="BL43" i="12"/>
  <c r="BL39" i="12"/>
  <c r="BL35" i="12"/>
  <c r="BL31" i="12"/>
  <c r="BL27" i="12"/>
  <c r="BL23" i="12"/>
  <c r="BL20" i="12"/>
  <c r="CA1901" i="12" l="1"/>
  <c r="CA472" i="12"/>
  <c r="CB472" i="12"/>
  <c r="CC472" i="12"/>
  <c r="CC1586" i="12"/>
  <c r="CC1901" i="12"/>
  <c r="CA1586" i="12"/>
  <c r="CB1586" i="12"/>
  <c r="CB1901" i="12"/>
  <c r="BQ471" i="12"/>
  <c r="BW471" i="12" s="1"/>
  <c r="BO471" i="12"/>
  <c r="BU471" i="12" s="1"/>
  <c r="BP471" i="12"/>
  <c r="BV471" i="12" s="1"/>
  <c r="BL129" i="12"/>
  <c r="BL193" i="12"/>
  <c r="BL241" i="12"/>
  <c r="BL406" i="12"/>
  <c r="BL442" i="12"/>
  <c r="BL514" i="12"/>
  <c r="BL605" i="12"/>
  <c r="BL655" i="12"/>
  <c r="BL798" i="12"/>
  <c r="BL841" i="12"/>
  <c r="BL945" i="12"/>
  <c r="BL985" i="12"/>
  <c r="BL1066" i="12"/>
  <c r="BL1112" i="12"/>
  <c r="BL1143" i="12"/>
  <c r="BL1231" i="12"/>
  <c r="BL1350" i="12"/>
  <c r="BL1495" i="12"/>
  <c r="BL1549" i="12"/>
  <c r="BL1583" i="12"/>
  <c r="BL1641" i="12"/>
  <c r="BL1697" i="12"/>
  <c r="BL1767" i="12"/>
  <c r="BL1820" i="12"/>
  <c r="BL1856" i="12"/>
  <c r="BL1935" i="12"/>
  <c r="BL2010" i="12"/>
  <c r="BL2057" i="12"/>
  <c r="BL2140" i="12"/>
  <c r="BL2194" i="12"/>
  <c r="BL2247" i="12"/>
  <c r="BL2305" i="12"/>
  <c r="BL2326" i="12"/>
  <c r="BL2397" i="12"/>
  <c r="BL2487" i="12"/>
  <c r="BL2705" i="12"/>
  <c r="BL2735" i="12"/>
  <c r="BL2785" i="12"/>
  <c r="BL2884" i="12"/>
  <c r="BL2914" i="12"/>
  <c r="BL2964" i="12"/>
  <c r="BL3001" i="12"/>
  <c r="BL3058" i="12"/>
  <c r="BL3073" i="12"/>
  <c r="BM30" i="12"/>
  <c r="BM46" i="12"/>
  <c r="BM64" i="12"/>
  <c r="BM112" i="12"/>
  <c r="BM193" i="12"/>
  <c r="BM257" i="12"/>
  <c r="BM406" i="12"/>
  <c r="BM483" i="12"/>
  <c r="BM715" i="12"/>
  <c r="BM758" i="12"/>
  <c r="BM945" i="12"/>
  <c r="BM996" i="12"/>
  <c r="BM1053" i="12"/>
  <c r="BM1095" i="12"/>
  <c r="BM1143" i="12"/>
  <c r="BM1190" i="12"/>
  <c r="BM1231" i="12"/>
  <c r="BM1289" i="12"/>
  <c r="BM1318" i="12"/>
  <c r="BM1403" i="12"/>
  <c r="BM1460" i="12"/>
  <c r="BM1495" i="12"/>
  <c r="BM1549" i="12"/>
  <c r="BM1624" i="12"/>
  <c r="BM1697" i="12"/>
  <c r="BM1767" i="12"/>
  <c r="BM1820" i="12"/>
  <c r="BM1872" i="12"/>
  <c r="BM1915" i="12"/>
  <c r="BM1955" i="12"/>
  <c r="BM2041" i="12"/>
  <c r="BM2194" i="12"/>
  <c r="BM2267" i="12"/>
  <c r="BM2326" i="12"/>
  <c r="BM2380" i="12"/>
  <c r="BM2429" i="12"/>
  <c r="BM2466" i="12"/>
  <c r="BM2519" i="12"/>
  <c r="BM2550" i="12"/>
  <c r="BM2618" i="12"/>
  <c r="BM2685" i="12"/>
  <c r="BM2732" i="12"/>
  <c r="BM2795" i="12"/>
  <c r="BM2838" i="12"/>
  <c r="BM2880" i="12"/>
  <c r="BM2943" i="12"/>
  <c r="BM3012" i="12"/>
  <c r="BM3091" i="12"/>
  <c r="BN42" i="12"/>
  <c r="BN59" i="12"/>
  <c r="BN107" i="12"/>
  <c r="BN156" i="12"/>
  <c r="BN205" i="12"/>
  <c r="BN253" i="12"/>
  <c r="BN355" i="12"/>
  <c r="BN438" i="12"/>
  <c r="BN692" i="12"/>
  <c r="BN741" i="12"/>
  <c r="BN1092" i="12"/>
  <c r="BN1122" i="12"/>
  <c r="BN1205" i="12"/>
  <c r="BN1259" i="12"/>
  <c r="BN1330" i="12"/>
  <c r="BN1374" i="12"/>
  <c r="BN1433" i="12"/>
  <c r="BN1487" i="12"/>
  <c r="BN1527" i="12"/>
  <c r="BN1579" i="12"/>
  <c r="BN1618" i="12"/>
  <c r="BN1673" i="12"/>
  <c r="BN1725" i="12"/>
  <c r="BN1801" i="12"/>
  <c r="BN1869" i="12"/>
  <c r="BN1930" i="12"/>
  <c r="BN2051" i="12"/>
  <c r="BN2302" i="12"/>
  <c r="BN3064" i="12"/>
  <c r="BL609" i="12"/>
  <c r="BL2097" i="12"/>
  <c r="BL2115" i="12"/>
  <c r="BL2130" i="12"/>
  <c r="BL2144" i="12"/>
  <c r="BL2163" i="12"/>
  <c r="BL2182" i="12"/>
  <c r="BL2198" i="12"/>
  <c r="BL2215" i="12"/>
  <c r="BL2232" i="12"/>
  <c r="BL2252" i="12"/>
  <c r="BL2273" i="12"/>
  <c r="BL2290" i="12"/>
  <c r="BL2308" i="12"/>
  <c r="BL2331" i="12"/>
  <c r="BL2347" i="12"/>
  <c r="BL2367" i="12"/>
  <c r="BL2383" i="12"/>
  <c r="BL2401" i="12"/>
  <c r="BL2419" i="12"/>
  <c r="BL2434" i="12"/>
  <c r="BL2455" i="12"/>
  <c r="BL2470" i="12"/>
  <c r="BL2491" i="12"/>
  <c r="BL2507" i="12"/>
  <c r="BL2523" i="12"/>
  <c r="BL2539" i="12"/>
  <c r="BL2558" i="12"/>
  <c r="BL2574" i="12"/>
  <c r="BL2589" i="12"/>
  <c r="BL2608" i="12"/>
  <c r="BL2626" i="12"/>
  <c r="BL2643" i="12"/>
  <c r="BL2664" i="12"/>
  <c r="BL2678" i="12"/>
  <c r="BL2692" i="12"/>
  <c r="BL2710" i="12"/>
  <c r="BL2725" i="12"/>
  <c r="BL2739" i="12"/>
  <c r="BL2758" i="12"/>
  <c r="BL2774" i="12"/>
  <c r="BL2789" i="12"/>
  <c r="BL2803" i="12"/>
  <c r="BL2817" i="12"/>
  <c r="BL2859" i="12"/>
  <c r="BL2888" i="12"/>
  <c r="BL2902" i="12"/>
  <c r="BL2917" i="12"/>
  <c r="BL2936" i="12"/>
  <c r="BL2954" i="12"/>
  <c r="BL2970" i="12"/>
  <c r="BL2986" i="12"/>
  <c r="BL3004" i="12"/>
  <c r="BL3035" i="12"/>
  <c r="BL3061" i="12"/>
  <c r="BL3076" i="12"/>
  <c r="BL3109" i="12"/>
  <c r="BM19" i="12"/>
  <c r="BM34" i="12"/>
  <c r="BM51" i="12"/>
  <c r="BM67" i="12"/>
  <c r="BM132" i="12"/>
  <c r="BM147" i="12"/>
  <c r="BM164" i="12"/>
  <c r="BM179" i="12"/>
  <c r="BM196" i="12"/>
  <c r="BM213" i="12"/>
  <c r="BM229" i="12"/>
  <c r="BM245" i="12"/>
  <c r="BM261" i="12"/>
  <c r="BM306" i="12"/>
  <c r="BM381" i="12"/>
  <c r="BM411" i="12"/>
  <c r="BM430" i="12"/>
  <c r="BM445" i="12"/>
  <c r="BM464" i="12"/>
  <c r="BM487" i="12"/>
  <c r="BM501" i="12"/>
  <c r="BM518" i="12"/>
  <c r="BM538" i="12"/>
  <c r="BM552" i="12"/>
  <c r="BM609" i="12"/>
  <c r="BM660" i="12"/>
  <c r="BM700" i="12"/>
  <c r="BM718" i="12"/>
  <c r="BM733" i="12"/>
  <c r="BM762" i="12"/>
  <c r="BM785" i="12"/>
  <c r="BM801" i="12"/>
  <c r="BM816" i="12"/>
  <c r="BM830" i="12"/>
  <c r="BM846" i="12"/>
  <c r="BM920" i="12"/>
  <c r="BM934" i="12"/>
  <c r="BM961" i="12"/>
  <c r="BM988" i="12"/>
  <c r="BM1000" i="12"/>
  <c r="BM1014" i="12"/>
  <c r="BM1069" i="12"/>
  <c r="BM1083" i="12"/>
  <c r="BM1099" i="12"/>
  <c r="BM1115" i="12"/>
  <c r="BM1133" i="12"/>
  <c r="BM1147" i="12"/>
  <c r="BM1163" i="12"/>
  <c r="BM1178" i="12"/>
  <c r="BM1195" i="12"/>
  <c r="BM1213" i="12"/>
  <c r="BM1235" i="12"/>
  <c r="BM1251" i="12"/>
  <c r="BM1279" i="12"/>
  <c r="BM1305" i="12"/>
  <c r="BM1322" i="12"/>
  <c r="BM1338" i="12"/>
  <c r="BM1354" i="12"/>
  <c r="BM1407" i="12"/>
  <c r="BM1443" i="12"/>
  <c r="BM1463" i="12"/>
  <c r="BM1480" i="12"/>
  <c r="BM1499" i="12"/>
  <c r="BM1520" i="12"/>
  <c r="BM1534" i="12"/>
  <c r="BM1554" i="12"/>
  <c r="BM1571" i="12"/>
  <c r="BM1591" i="12"/>
  <c r="BM1609" i="12"/>
  <c r="BM1628" i="12"/>
  <c r="BM1646" i="12"/>
  <c r="BM1662" i="12"/>
  <c r="BM1683" i="12"/>
  <c r="BM1701" i="12"/>
  <c r="BM1717" i="12"/>
  <c r="BM1733" i="12"/>
  <c r="BM1752" i="12"/>
  <c r="BM1772" i="12"/>
  <c r="BM1790" i="12"/>
  <c r="BM1808" i="12"/>
  <c r="BM1824" i="12"/>
  <c r="BM1839" i="12"/>
  <c r="BM1860" i="12"/>
  <c r="BM1877" i="12"/>
  <c r="BM1896" i="12"/>
  <c r="BM1919" i="12"/>
  <c r="BM1940" i="12"/>
  <c r="BM1960" i="12"/>
  <c r="BM1977" i="12"/>
  <c r="BM1997" i="12"/>
  <c r="BM2014" i="12"/>
  <c r="BM2044" i="12"/>
  <c r="BM2060" i="12"/>
  <c r="BM2082" i="12"/>
  <c r="BM2097" i="12"/>
  <c r="BM2115" i="12"/>
  <c r="BM2130" i="12"/>
  <c r="BM2144" i="12"/>
  <c r="BM2163" i="12"/>
  <c r="BM2182" i="12"/>
  <c r="BM2198" i="12"/>
  <c r="BM2215" i="12"/>
  <c r="BM2232" i="12"/>
  <c r="BM2252" i="12"/>
  <c r="BM2273" i="12"/>
  <c r="BM2290" i="12"/>
  <c r="BM2308" i="12"/>
  <c r="BM2331" i="12"/>
  <c r="BM2347" i="12"/>
  <c r="BM2367" i="12"/>
  <c r="BM2383" i="12"/>
  <c r="BM2401" i="12"/>
  <c r="BM2419" i="12"/>
  <c r="BM2434" i="12"/>
  <c r="BM2455" i="12"/>
  <c r="BM2470" i="12"/>
  <c r="BM2491" i="12"/>
  <c r="BM2507" i="12"/>
  <c r="BM2523" i="12"/>
  <c r="BM2539" i="12"/>
  <c r="BM2554" i="12"/>
  <c r="BM2570" i="12"/>
  <c r="BM2585" i="12"/>
  <c r="BM2603" i="12"/>
  <c r="BM2622" i="12"/>
  <c r="BM2637" i="12"/>
  <c r="BM2659" i="12"/>
  <c r="BM2675" i="12"/>
  <c r="BM2688" i="12"/>
  <c r="BM2705" i="12"/>
  <c r="BM2720" i="12"/>
  <c r="BM2735" i="12"/>
  <c r="BM2754" i="12"/>
  <c r="BM2770" i="12"/>
  <c r="BM2785" i="12"/>
  <c r="BM2799" i="12"/>
  <c r="BM2813" i="12"/>
  <c r="BM2829" i="12"/>
  <c r="BM2855" i="12"/>
  <c r="BM2884" i="12"/>
  <c r="BM2898" i="12"/>
  <c r="BM2914" i="12"/>
  <c r="BM2931" i="12"/>
  <c r="BM2949" i="12"/>
  <c r="BM2964" i="12"/>
  <c r="BM2982" i="12"/>
  <c r="BM3001" i="12"/>
  <c r="BM3025" i="12"/>
  <c r="BM3058" i="12"/>
  <c r="BM3073" i="12"/>
  <c r="BM3096" i="12"/>
  <c r="BM3121" i="12"/>
  <c r="BN30" i="12"/>
  <c r="BN46" i="12"/>
  <c r="BN64" i="12"/>
  <c r="BN112" i="12"/>
  <c r="BN129" i="12"/>
  <c r="BN143" i="12"/>
  <c r="BN161" i="12"/>
  <c r="BN174" i="12"/>
  <c r="BN193" i="12"/>
  <c r="BN209" i="12"/>
  <c r="BN225" i="12"/>
  <c r="BN241" i="12"/>
  <c r="BN257" i="12"/>
  <c r="BN302" i="12"/>
  <c r="BN375" i="12"/>
  <c r="BN406" i="12"/>
  <c r="BN426" i="12"/>
  <c r="BN442" i="12"/>
  <c r="BN458" i="12"/>
  <c r="BN483" i="12"/>
  <c r="BN497" i="12"/>
  <c r="BN514" i="12"/>
  <c r="BN534" i="12"/>
  <c r="BN548" i="12"/>
  <c r="BN605" i="12"/>
  <c r="BN655" i="12"/>
  <c r="BN682" i="12"/>
  <c r="BN696" i="12"/>
  <c r="BN715" i="12"/>
  <c r="BN729" i="12"/>
  <c r="BN758" i="12"/>
  <c r="BN779" i="12"/>
  <c r="BN798" i="12"/>
  <c r="BN813" i="12"/>
  <c r="BN841" i="12"/>
  <c r="BN886" i="12"/>
  <c r="BN945" i="12"/>
  <c r="BN958" i="12"/>
  <c r="BN985" i="12"/>
  <c r="BN996" i="12"/>
  <c r="BN1027" i="12"/>
  <c r="BN1053" i="12"/>
  <c r="BN1066" i="12"/>
  <c r="BN1095" i="12"/>
  <c r="BN1112" i="12"/>
  <c r="BN1129" i="12"/>
  <c r="BN1143" i="12"/>
  <c r="BN1159" i="12"/>
  <c r="BN1174" i="12"/>
  <c r="BN1190" i="12"/>
  <c r="BN1209" i="12"/>
  <c r="BN1231" i="12"/>
  <c r="BN1247" i="12"/>
  <c r="BN1275" i="12"/>
  <c r="BN1289" i="12"/>
  <c r="BN1318" i="12"/>
  <c r="BN1334" i="12"/>
  <c r="BN1350" i="12"/>
  <c r="BN1403" i="12"/>
  <c r="BN1438" i="12"/>
  <c r="BN1460" i="12"/>
  <c r="BN1477" i="12"/>
  <c r="BN1495" i="12"/>
  <c r="BN1514" i="12"/>
  <c r="BN1531" i="12"/>
  <c r="BN1549" i="12"/>
  <c r="BN1567" i="12"/>
  <c r="BN1583" i="12"/>
  <c r="BN1604" i="12"/>
  <c r="BN1624" i="12"/>
  <c r="BN1641" i="12"/>
  <c r="BN1659" i="12"/>
  <c r="BN1678" i="12"/>
  <c r="BN1697" i="12"/>
  <c r="BN1713" i="12"/>
  <c r="BN1729" i="12"/>
  <c r="BN1747" i="12"/>
  <c r="BN1767" i="12"/>
  <c r="BN1786" i="12"/>
  <c r="BN1804" i="12"/>
  <c r="BN1820" i="12"/>
  <c r="BN1835" i="12"/>
  <c r="BN1856" i="12"/>
  <c r="BN1872" i="12"/>
  <c r="BN1891" i="12"/>
  <c r="BN1915" i="12"/>
  <c r="BN1935" i="12"/>
  <c r="BN1955" i="12"/>
  <c r="BN1974" i="12"/>
  <c r="BN1993" i="12"/>
  <c r="BN2010" i="12"/>
  <c r="BN2027" i="12"/>
  <c r="BN2041" i="12"/>
  <c r="BN2057" i="12"/>
  <c r="BN2073" i="12"/>
  <c r="BN2093" i="12"/>
  <c r="BN2140" i="12"/>
  <c r="BN2159" i="12"/>
  <c r="BN2178" i="12"/>
  <c r="BN2194" i="12"/>
  <c r="BN2210" i="12"/>
  <c r="BN2227" i="12"/>
  <c r="BN2247" i="12"/>
  <c r="BN2267" i="12"/>
  <c r="BN2287" i="12"/>
  <c r="BN2305" i="12"/>
  <c r="BN2326" i="12"/>
  <c r="BN2342" i="12"/>
  <c r="BN2363" i="12"/>
  <c r="BN2380" i="12"/>
  <c r="BN2397" i="12"/>
  <c r="BN2415" i="12"/>
  <c r="BN2429" i="12"/>
  <c r="BN2448" i="12"/>
  <c r="BN2466" i="12"/>
  <c r="BN2487" i="12"/>
  <c r="BN2503" i="12"/>
  <c r="BN2519" i="12"/>
  <c r="BN2535" i="12"/>
  <c r="BN2550" i="12"/>
  <c r="BN2566" i="12"/>
  <c r="BN2582" i="12"/>
  <c r="BN2598" i="12"/>
  <c r="BN2618" i="12"/>
  <c r="BN2656" i="12"/>
  <c r="BN2670" i="12"/>
  <c r="BN2685" i="12"/>
  <c r="BN2701" i="12"/>
  <c r="BN2716" i="12"/>
  <c r="BN2732" i="12"/>
  <c r="BN2748" i="12"/>
  <c r="BN2766" i="12"/>
  <c r="BN2782" i="12"/>
  <c r="BN2795" i="12"/>
  <c r="BN2825" i="12"/>
  <c r="BN2838" i="12"/>
  <c r="BN2851" i="12"/>
  <c r="BN2866" i="12"/>
  <c r="BN2880" i="12"/>
  <c r="BN2894" i="12"/>
  <c r="BN2910" i="12"/>
  <c r="BN2927" i="12"/>
  <c r="BN2943" i="12"/>
  <c r="BN2961" i="12"/>
  <c r="BN2979" i="12"/>
  <c r="BN2997" i="12"/>
  <c r="BN3012" i="12"/>
  <c r="BN3054" i="12"/>
  <c r="BN3067" i="12"/>
  <c r="BN3091" i="12"/>
  <c r="BN3118" i="12"/>
  <c r="BL46" i="12"/>
  <c r="BL64" i="12"/>
  <c r="BL112" i="12"/>
  <c r="BL161" i="12"/>
  <c r="BL225" i="12"/>
  <c r="BL375" i="12"/>
  <c r="BL458" i="12"/>
  <c r="BL696" i="12"/>
  <c r="BL729" i="12"/>
  <c r="BL779" i="12"/>
  <c r="BL886" i="12"/>
  <c r="BL996" i="12"/>
  <c r="BL1053" i="12"/>
  <c r="BL1095" i="12"/>
  <c r="BL1174" i="12"/>
  <c r="BL1289" i="12"/>
  <c r="BL1334" i="12"/>
  <c r="BL1460" i="12"/>
  <c r="BL1531" i="12"/>
  <c r="BL1604" i="12"/>
  <c r="BL1659" i="12"/>
  <c r="BL1729" i="12"/>
  <c r="BL1804" i="12"/>
  <c r="BL1872" i="12"/>
  <c r="BL1955" i="12"/>
  <c r="BL1993" i="12"/>
  <c r="BL2041" i="12"/>
  <c r="BL2093" i="12"/>
  <c r="BL2159" i="12"/>
  <c r="BL2210" i="12"/>
  <c r="BL2287" i="12"/>
  <c r="BL2363" i="12"/>
  <c r="BL2415" i="12"/>
  <c r="BL2429" i="12"/>
  <c r="BL2466" i="12"/>
  <c r="BL2519" i="12"/>
  <c r="BL2554" i="12"/>
  <c r="BL2603" i="12"/>
  <c r="BL2622" i="12"/>
  <c r="BL2637" i="12"/>
  <c r="BL2688" i="12"/>
  <c r="BL2754" i="12"/>
  <c r="BL2813" i="12"/>
  <c r="BL2949" i="12"/>
  <c r="BL3025" i="12"/>
  <c r="BL3121" i="12"/>
  <c r="BM143" i="12"/>
  <c r="BM174" i="12"/>
  <c r="BM209" i="12"/>
  <c r="BM241" i="12"/>
  <c r="BM302" i="12"/>
  <c r="BM375" i="12"/>
  <c r="BM442" i="12"/>
  <c r="BM514" i="12"/>
  <c r="BM605" i="12"/>
  <c r="BM655" i="12"/>
  <c r="BM696" i="12"/>
  <c r="BM729" i="12"/>
  <c r="BM798" i="12"/>
  <c r="BM1027" i="12"/>
  <c r="BM1129" i="12"/>
  <c r="BM1174" i="12"/>
  <c r="BM1247" i="12"/>
  <c r="BM1350" i="12"/>
  <c r="BM1477" i="12"/>
  <c r="BM1531" i="12"/>
  <c r="BM1583" i="12"/>
  <c r="BM1659" i="12"/>
  <c r="BM1729" i="12"/>
  <c r="BM1747" i="12"/>
  <c r="BM1804" i="12"/>
  <c r="BM1856" i="12"/>
  <c r="BM1935" i="12"/>
  <c r="BM1974" i="12"/>
  <c r="BM2010" i="12"/>
  <c r="BM2027" i="12"/>
  <c r="BM2073" i="12"/>
  <c r="BM2093" i="12"/>
  <c r="BM2140" i="12"/>
  <c r="BM2178" i="12"/>
  <c r="BM2247" i="12"/>
  <c r="BM2305" i="12"/>
  <c r="BM2363" i="12"/>
  <c r="BM2415" i="12"/>
  <c r="BM2487" i="12"/>
  <c r="BM2535" i="12"/>
  <c r="BM2582" i="12"/>
  <c r="BM2656" i="12"/>
  <c r="BM2701" i="12"/>
  <c r="BM2748" i="12"/>
  <c r="BM2782" i="12"/>
  <c r="BM2825" i="12"/>
  <c r="BM2866" i="12"/>
  <c r="BM2894" i="12"/>
  <c r="BM2927" i="12"/>
  <c r="BM2961" i="12"/>
  <c r="BM2997" i="12"/>
  <c r="BM3067" i="12"/>
  <c r="BN26" i="12"/>
  <c r="BN77" i="12"/>
  <c r="BN139" i="12"/>
  <c r="BN189" i="12"/>
  <c r="BN237" i="12"/>
  <c r="BN270" i="12"/>
  <c r="BN298" i="12"/>
  <c r="BN328" i="12"/>
  <c r="BN420" i="12"/>
  <c r="BN453" i="12"/>
  <c r="BN494" i="12"/>
  <c r="BN529" i="12"/>
  <c r="BN560" i="12"/>
  <c r="BN601" i="12"/>
  <c r="BN810" i="12"/>
  <c r="BN854" i="12"/>
  <c r="BN898" i="12"/>
  <c r="BN1024" i="12"/>
  <c r="BN1107" i="12"/>
  <c r="BN1155" i="12"/>
  <c r="BN1186" i="12"/>
  <c r="BN1243" i="12"/>
  <c r="BN1398" i="12"/>
  <c r="BN1455" i="12"/>
  <c r="BN1509" i="12"/>
  <c r="BN1563" i="12"/>
  <c r="BN1600" i="12"/>
  <c r="BN1654" i="12"/>
  <c r="BN1709" i="12"/>
  <c r="BN1742" i="12"/>
  <c r="BN1782" i="12"/>
  <c r="BN1816" i="12"/>
  <c r="BN1847" i="12"/>
  <c r="BN1884" i="12"/>
  <c r="BN1910" i="12"/>
  <c r="BN1950" i="12"/>
  <c r="BN1986" i="12"/>
  <c r="BN2022" i="12"/>
  <c r="BN2089" i="12"/>
  <c r="BN2155" i="12"/>
  <c r="BN2190" i="12"/>
  <c r="BN2223" i="12"/>
  <c r="BN2263" i="12"/>
  <c r="BN2338" i="12"/>
  <c r="BN2377" i="12"/>
  <c r="BN2409" i="12"/>
  <c r="BN2444" i="12"/>
  <c r="BN2480" i="12"/>
  <c r="BN2531" i="12"/>
  <c r="BN2562" i="12"/>
  <c r="BN2593" i="12"/>
  <c r="BN2612" i="12"/>
  <c r="BN2649" i="12"/>
  <c r="BN2667" i="12"/>
  <c r="BN2681" i="12"/>
  <c r="BN2697" i="12"/>
  <c r="BN2728" i="12"/>
  <c r="BN2745" i="12"/>
  <c r="BN2762" i="12"/>
  <c r="BN2778" i="12"/>
  <c r="BN2792" i="12"/>
  <c r="BN2821" i="12"/>
  <c r="BN2847" i="12"/>
  <c r="BN2863" i="12"/>
  <c r="BN2876" i="12"/>
  <c r="BN2891" i="12"/>
  <c r="BN2906" i="12"/>
  <c r="BN2921" i="12"/>
  <c r="BN2940" i="12"/>
  <c r="BN2958" i="12"/>
  <c r="BN2975" i="12"/>
  <c r="BN2992" i="12"/>
  <c r="BN3007" i="12"/>
  <c r="BN3047" i="12"/>
  <c r="BN3086" i="12"/>
  <c r="BL34" i="12"/>
  <c r="BL147" i="12"/>
  <c r="BL196" i="12"/>
  <c r="BL261" i="12"/>
  <c r="BL411" i="12"/>
  <c r="BL501" i="12"/>
  <c r="BL718" i="12"/>
  <c r="BL785" i="12"/>
  <c r="BL830" i="12"/>
  <c r="BL846" i="12"/>
  <c r="BL920" i="12"/>
  <c r="BL961" i="12"/>
  <c r="BL1083" i="12"/>
  <c r="BL1115" i="12"/>
  <c r="BL1133" i="12"/>
  <c r="BL1178" i="12"/>
  <c r="BL1213" i="12"/>
  <c r="BL1251" i="12"/>
  <c r="BL1322" i="12"/>
  <c r="BL1354" i="12"/>
  <c r="BL1463" i="12"/>
  <c r="BL1571" i="12"/>
  <c r="BL2060" i="12"/>
  <c r="BL22" i="12"/>
  <c r="BL38" i="12"/>
  <c r="BL55" i="12"/>
  <c r="BL71" i="12"/>
  <c r="BL86" i="12"/>
  <c r="BL100" i="12"/>
  <c r="BL136" i="12"/>
  <c r="BL152" i="12"/>
  <c r="BL167" i="12"/>
  <c r="BL183" i="12"/>
  <c r="BL201" i="12"/>
  <c r="BL217" i="12"/>
  <c r="BL233" i="12"/>
  <c r="BL249" i="12"/>
  <c r="BL266" i="12"/>
  <c r="BL295" i="12"/>
  <c r="BL324" i="12"/>
  <c r="BL351" i="12"/>
  <c r="BL415" i="12"/>
  <c r="BL434" i="12"/>
  <c r="BL449" i="12"/>
  <c r="BL468" i="12"/>
  <c r="BL491" i="12"/>
  <c r="BL525" i="12"/>
  <c r="BL556" i="12"/>
  <c r="BL584" i="12"/>
  <c r="BL704" i="12"/>
  <c r="BL722" i="12"/>
  <c r="BL737" i="12"/>
  <c r="BL751" i="12"/>
  <c r="BL788" i="12"/>
  <c r="BL807" i="12"/>
  <c r="BL819" i="12"/>
  <c r="BL834" i="12"/>
  <c r="BL849" i="12"/>
  <c r="BL880" i="12"/>
  <c r="BL910" i="12"/>
  <c r="BL924" i="12"/>
  <c r="BL1004" i="12"/>
  <c r="BL1017" i="12"/>
  <c r="BL1086" i="12"/>
  <c r="BL1103" i="12"/>
  <c r="BL1118" i="12"/>
  <c r="BL1151" i="12"/>
  <c r="BL1166" i="12"/>
  <c r="BL1182" i="12"/>
  <c r="BL1199" i="12"/>
  <c r="BL1224" i="12"/>
  <c r="BL1239" i="12"/>
  <c r="BL1255" i="12"/>
  <c r="BL1309" i="12"/>
  <c r="BL1326" i="12"/>
  <c r="BL1342" i="12"/>
  <c r="BL1358" i="12"/>
  <c r="BL1392" i="12"/>
  <c r="BL1428" i="12"/>
  <c r="BL1448" i="12"/>
  <c r="BL1468" i="12"/>
  <c r="BL1484" i="12"/>
  <c r="BL1503" i="12"/>
  <c r="BL1524" i="12"/>
  <c r="BL1541" i="12"/>
  <c r="BL1559" i="12"/>
  <c r="BL1574" i="12"/>
  <c r="BL1595" i="12"/>
  <c r="BL1614" i="12"/>
  <c r="BL1650" i="12"/>
  <c r="BL1669" i="12"/>
  <c r="BL1688" i="12"/>
  <c r="BL1705" i="12"/>
  <c r="BL1721" i="12"/>
  <c r="BL1737" i="12"/>
  <c r="BL1757" i="12"/>
  <c r="BL1777" i="12"/>
  <c r="BL1797" i="12"/>
  <c r="BL1812" i="12"/>
  <c r="BL1829" i="12"/>
  <c r="BL1843" i="12"/>
  <c r="BL1864" i="12"/>
  <c r="BL1880" i="12"/>
  <c r="BL1906" i="12"/>
  <c r="BL1926" i="12"/>
  <c r="BL1945" i="12"/>
  <c r="BL1966" i="12"/>
  <c r="BL1981" i="12"/>
  <c r="BL2001" i="12"/>
  <c r="BL2018" i="12"/>
  <c r="BL2048" i="12"/>
  <c r="BL2065" i="12"/>
  <c r="BL2085" i="12"/>
  <c r="BL2103" i="12"/>
  <c r="BL2119" i="12"/>
  <c r="BL2133" i="12"/>
  <c r="BL2151" i="12"/>
  <c r="BL2167" i="12"/>
  <c r="BL2186" i="12"/>
  <c r="BL2202" i="12"/>
  <c r="BL2218" i="12"/>
  <c r="BL2237" i="12"/>
  <c r="BL2258" i="12"/>
  <c r="BL2277" i="12"/>
  <c r="BL2296" i="12"/>
  <c r="BL2312" i="12"/>
  <c r="BL2334" i="12"/>
  <c r="BL2353" i="12"/>
  <c r="BL2374" i="12"/>
  <c r="BL2388" i="12"/>
  <c r="BL2404" i="12"/>
  <c r="BL2422" i="12"/>
  <c r="BL2438" i="12"/>
  <c r="BL2458" i="12"/>
  <c r="BL2476" i="12"/>
  <c r="BL2495" i="12"/>
  <c r="BL2511" i="12"/>
  <c r="BL2527" i="12"/>
  <c r="BL2546" i="12"/>
  <c r="BL2562" i="12"/>
  <c r="BL2577" i="12"/>
  <c r="BL2593" i="12"/>
  <c r="BL2612" i="12"/>
  <c r="BL2629" i="12"/>
  <c r="BL2649" i="12"/>
  <c r="BL2667" i="12"/>
  <c r="BL2681" i="12"/>
  <c r="BL2713" i="12"/>
  <c r="BL2728" i="12"/>
  <c r="BL2745" i="12"/>
  <c r="BL2762" i="12"/>
  <c r="BL2792" i="12"/>
  <c r="BL2821" i="12"/>
  <c r="BL2847" i="12"/>
  <c r="BL2863" i="12"/>
  <c r="BL2876" i="12"/>
  <c r="BL2891" i="12"/>
  <c r="BL2921" i="12"/>
  <c r="BL2940" i="12"/>
  <c r="BL2958" i="12"/>
  <c r="BL2975" i="12"/>
  <c r="BL2992" i="12"/>
  <c r="BL3007" i="12"/>
  <c r="BL3047" i="12"/>
  <c r="BL3064" i="12"/>
  <c r="BL3115" i="12"/>
  <c r="BM22" i="12"/>
  <c r="BM38" i="12"/>
  <c r="BM55" i="12"/>
  <c r="BM71" i="12"/>
  <c r="BM86" i="12"/>
  <c r="BM100" i="12"/>
  <c r="BM136" i="12"/>
  <c r="BM152" i="12"/>
  <c r="BM167" i="12"/>
  <c r="BM183" i="12"/>
  <c r="BM201" i="12"/>
  <c r="BM217" i="12"/>
  <c r="BM233" i="12"/>
  <c r="BM249" i="12"/>
  <c r="BM266" i="12"/>
  <c r="BM295" i="12"/>
  <c r="BM324" i="12"/>
  <c r="BM351" i="12"/>
  <c r="BM415" i="12"/>
  <c r="BM434" i="12"/>
  <c r="BM449" i="12"/>
  <c r="BM468" i="12"/>
  <c r="BM491" i="12"/>
  <c r="BM525" i="12"/>
  <c r="BM556" i="12"/>
  <c r="BM584" i="12"/>
  <c r="BM704" i="12"/>
  <c r="BM722" i="12"/>
  <c r="BM737" i="12"/>
  <c r="BM751" i="12"/>
  <c r="BM788" i="12"/>
  <c r="BM807" i="12"/>
  <c r="BM819" i="12"/>
  <c r="BM834" i="12"/>
  <c r="BM849" i="12"/>
  <c r="BM880" i="12"/>
  <c r="BM910" i="12"/>
  <c r="BM924" i="12"/>
  <c r="BM1004" i="12"/>
  <c r="BM1017" i="12"/>
  <c r="BM1086" i="12"/>
  <c r="BM1103" i="12"/>
  <c r="BM1118" i="12"/>
  <c r="BM1151" i="12"/>
  <c r="BM1166" i="12"/>
  <c r="BM1182" i="12"/>
  <c r="BM1199" i="12"/>
  <c r="BM1224" i="12"/>
  <c r="BM1239" i="12"/>
  <c r="BM1255" i="12"/>
  <c r="BM1309" i="12"/>
  <c r="BM1326" i="12"/>
  <c r="BM1342" i="12"/>
  <c r="BM1358" i="12"/>
  <c r="BM1392" i="12"/>
  <c r="BM1428" i="12"/>
  <c r="BM1448" i="12"/>
  <c r="BM1468" i="12"/>
  <c r="BM1484" i="12"/>
  <c r="BM1503" i="12"/>
  <c r="BM1524" i="12"/>
  <c r="BM1541" i="12"/>
  <c r="BM1559" i="12"/>
  <c r="BM1574" i="12"/>
  <c r="BM1595" i="12"/>
  <c r="BM1614" i="12"/>
  <c r="BM1650" i="12"/>
  <c r="BM1669" i="12"/>
  <c r="BM1688" i="12"/>
  <c r="BM1705" i="12"/>
  <c r="BM1721" i="12"/>
  <c r="BM1737" i="12"/>
  <c r="BM1757" i="12"/>
  <c r="BM1777" i="12"/>
  <c r="BM1797" i="12"/>
  <c r="BM1812" i="12"/>
  <c r="BM1829" i="12"/>
  <c r="BM1843" i="12"/>
  <c r="BM1864" i="12"/>
  <c r="BM1880" i="12"/>
  <c r="BM1906" i="12"/>
  <c r="BM1926" i="12"/>
  <c r="BM1945" i="12"/>
  <c r="BM1966" i="12"/>
  <c r="BM1981" i="12"/>
  <c r="BM2001" i="12"/>
  <c r="BM2018" i="12"/>
  <c r="BM2048" i="12"/>
  <c r="BM2065" i="12"/>
  <c r="BM2085" i="12"/>
  <c r="BM2103" i="12"/>
  <c r="BM2119" i="12"/>
  <c r="BM2133" i="12"/>
  <c r="BM2151" i="12"/>
  <c r="BM2167" i="12"/>
  <c r="BM2186" i="12"/>
  <c r="BM2202" i="12"/>
  <c r="BM2218" i="12"/>
  <c r="BM2237" i="12"/>
  <c r="BM2258" i="12"/>
  <c r="BM2277" i="12"/>
  <c r="BM2296" i="12"/>
  <c r="BM2312" i="12"/>
  <c r="BM2334" i="12"/>
  <c r="BM2353" i="12"/>
  <c r="BM2374" i="12"/>
  <c r="BM2388" i="12"/>
  <c r="BM2404" i="12"/>
  <c r="BM2422" i="12"/>
  <c r="BM2438" i="12"/>
  <c r="BM2458" i="12"/>
  <c r="BM2476" i="12"/>
  <c r="BM2495" i="12"/>
  <c r="BM2511" i="12"/>
  <c r="BM2527" i="12"/>
  <c r="BM2542" i="12"/>
  <c r="BM2558" i="12"/>
  <c r="BM2574" i="12"/>
  <c r="BM2589" i="12"/>
  <c r="BM2608" i="12"/>
  <c r="BM2626" i="12"/>
  <c r="BM2643" i="12"/>
  <c r="BM2664" i="12"/>
  <c r="BM2678" i="12"/>
  <c r="BM2692" i="12"/>
  <c r="BM2710" i="12"/>
  <c r="BM2725" i="12"/>
  <c r="BM2739" i="12"/>
  <c r="BM2758" i="12"/>
  <c r="BM2774" i="12"/>
  <c r="BM2789" i="12"/>
  <c r="BM2803" i="12"/>
  <c r="BM2817" i="12"/>
  <c r="BM2859" i="12"/>
  <c r="BM2888" i="12"/>
  <c r="BM2902" i="12"/>
  <c r="BM2917" i="12"/>
  <c r="BM2936" i="12"/>
  <c r="BM2954" i="12"/>
  <c r="BM2970" i="12"/>
  <c r="BM2986" i="12"/>
  <c r="BM3004" i="12"/>
  <c r="BM3035" i="12"/>
  <c r="BM3061" i="12"/>
  <c r="BM3076" i="12"/>
  <c r="BM3109" i="12"/>
  <c r="BN19" i="12"/>
  <c r="BN34" i="12"/>
  <c r="BN51" i="12"/>
  <c r="BN67" i="12"/>
  <c r="BN132" i="12"/>
  <c r="BN147" i="12"/>
  <c r="BN164" i="12"/>
  <c r="BN179" i="12"/>
  <c r="BN196" i="12"/>
  <c r="BN213" i="12"/>
  <c r="BN229" i="12"/>
  <c r="BN245" i="12"/>
  <c r="BN261" i="12"/>
  <c r="BN306" i="12"/>
  <c r="BN381" i="12"/>
  <c r="BN411" i="12"/>
  <c r="BN430" i="12"/>
  <c r="BN445" i="12"/>
  <c r="BN464" i="12"/>
  <c r="BN487" i="12"/>
  <c r="BN501" i="12"/>
  <c r="BN518" i="12"/>
  <c r="BN538" i="12"/>
  <c r="BN552" i="12"/>
  <c r="BN609" i="12"/>
  <c r="BN660" i="12"/>
  <c r="BN700" i="12"/>
  <c r="BN718" i="12"/>
  <c r="BN733" i="12"/>
  <c r="BN762" i="12"/>
  <c r="BN785" i="12"/>
  <c r="BN801" i="12"/>
  <c r="BN816" i="12"/>
  <c r="BN830" i="12"/>
  <c r="BN846" i="12"/>
  <c r="BN920" i="12"/>
  <c r="BN934" i="12"/>
  <c r="BN961" i="12"/>
  <c r="BN988" i="12"/>
  <c r="BN1000" i="12"/>
  <c r="BN1014" i="12"/>
  <c r="BN1069" i="12"/>
  <c r="BN1083" i="12"/>
  <c r="BN1099" i="12"/>
  <c r="BN1115" i="12"/>
  <c r="BN1133" i="12"/>
  <c r="BN1147" i="12"/>
  <c r="BN1163" i="12"/>
  <c r="BN1178" i="12"/>
  <c r="BN1195" i="12"/>
  <c r="BN1213" i="12"/>
  <c r="BN1235" i="12"/>
  <c r="BN1251" i="12"/>
  <c r="BN1279" i="12"/>
  <c r="BN1305" i="12"/>
  <c r="BN1322" i="12"/>
  <c r="BN1338" i="12"/>
  <c r="BN1354" i="12"/>
  <c r="BN1407" i="12"/>
  <c r="BN1443" i="12"/>
  <c r="BN1463" i="12"/>
  <c r="BN1480" i="12"/>
  <c r="BN1499" i="12"/>
  <c r="BN1520" i="12"/>
  <c r="BN1534" i="12"/>
  <c r="BN1554" i="12"/>
  <c r="BN1571" i="12"/>
  <c r="BN1591" i="12"/>
  <c r="BN1609" i="12"/>
  <c r="BN1628" i="12"/>
  <c r="BN1646" i="12"/>
  <c r="BN1662" i="12"/>
  <c r="BN1683" i="12"/>
  <c r="BN1701" i="12"/>
  <c r="BN1717" i="12"/>
  <c r="BN1733" i="12"/>
  <c r="BN1752" i="12"/>
  <c r="BN1772" i="12"/>
  <c r="BN1790" i="12"/>
  <c r="BN1808" i="12"/>
  <c r="BN1824" i="12"/>
  <c r="BN1839" i="12"/>
  <c r="BN1860" i="12"/>
  <c r="BN1877" i="12"/>
  <c r="BN1896" i="12"/>
  <c r="BN1919" i="12"/>
  <c r="BN1940" i="12"/>
  <c r="BN1960" i="12"/>
  <c r="BN1977" i="12"/>
  <c r="BN1997" i="12"/>
  <c r="BN2014" i="12"/>
  <c r="BN2044" i="12"/>
  <c r="BN2060" i="12"/>
  <c r="BN2082" i="12"/>
  <c r="BN2097" i="12"/>
  <c r="BN2115" i="12"/>
  <c r="BN2130" i="12"/>
  <c r="BN2144" i="12"/>
  <c r="BN2163" i="12"/>
  <c r="BN2182" i="12"/>
  <c r="BN2198" i="12"/>
  <c r="BN2215" i="12"/>
  <c r="BN2232" i="12"/>
  <c r="BN2252" i="12"/>
  <c r="BN2273" i="12"/>
  <c r="BN2290" i="12"/>
  <c r="BN2308" i="12"/>
  <c r="BN2331" i="12"/>
  <c r="BN2347" i="12"/>
  <c r="BN2367" i="12"/>
  <c r="BN2383" i="12"/>
  <c r="BN2401" i="12"/>
  <c r="BN2419" i="12"/>
  <c r="BN2434" i="12"/>
  <c r="BN2455" i="12"/>
  <c r="BN2470" i="12"/>
  <c r="BN2491" i="12"/>
  <c r="BN2507" i="12"/>
  <c r="BN2523" i="12"/>
  <c r="BN2539" i="12"/>
  <c r="BN2554" i="12"/>
  <c r="BN2570" i="12"/>
  <c r="BN2585" i="12"/>
  <c r="BN2603" i="12"/>
  <c r="BN2622" i="12"/>
  <c r="BN2637" i="12"/>
  <c r="BN2659" i="12"/>
  <c r="BN2675" i="12"/>
  <c r="BN2688" i="12"/>
  <c r="BN2705" i="12"/>
  <c r="BN2720" i="12"/>
  <c r="BN2735" i="12"/>
  <c r="BN2754" i="12"/>
  <c r="BN2770" i="12"/>
  <c r="BN2785" i="12"/>
  <c r="BN2799" i="12"/>
  <c r="BN2813" i="12"/>
  <c r="BN2855" i="12"/>
  <c r="BN2884" i="12"/>
  <c r="BN2898" i="12"/>
  <c r="BN2914" i="12"/>
  <c r="BN2931" i="12"/>
  <c r="BN2949" i="12"/>
  <c r="BN2964" i="12"/>
  <c r="BN2982" i="12"/>
  <c r="BN3001" i="12"/>
  <c r="BN3025" i="12"/>
  <c r="BN3058" i="12"/>
  <c r="BN3073" i="12"/>
  <c r="BN3096" i="12"/>
  <c r="BN3121" i="12"/>
  <c r="BL30" i="12"/>
  <c r="BL143" i="12"/>
  <c r="BL174" i="12"/>
  <c r="BL209" i="12"/>
  <c r="BL257" i="12"/>
  <c r="BL302" i="12"/>
  <c r="BL426" i="12"/>
  <c r="BL483" i="12"/>
  <c r="BL497" i="12"/>
  <c r="BL534" i="12"/>
  <c r="BL548" i="12"/>
  <c r="BL682" i="12"/>
  <c r="BL715" i="12"/>
  <c r="BL758" i="12"/>
  <c r="BL813" i="12"/>
  <c r="BL958" i="12"/>
  <c r="BL1027" i="12"/>
  <c r="BL1129" i="12"/>
  <c r="BL1159" i="12"/>
  <c r="BL1190" i="12"/>
  <c r="BL1209" i="12"/>
  <c r="BL1247" i="12"/>
  <c r="BL1275" i="12"/>
  <c r="BL1318" i="12"/>
  <c r="BL1403" i="12"/>
  <c r="BL1438" i="12"/>
  <c r="BL1477" i="12"/>
  <c r="BL1514" i="12"/>
  <c r="BL1567" i="12"/>
  <c r="BL1624" i="12"/>
  <c r="BL1678" i="12"/>
  <c r="BL1713" i="12"/>
  <c r="BL1747" i="12"/>
  <c r="BL1786" i="12"/>
  <c r="BL1835" i="12"/>
  <c r="BL1891" i="12"/>
  <c r="BL1915" i="12"/>
  <c r="BL1974" i="12"/>
  <c r="BL2027" i="12"/>
  <c r="BL2073" i="12"/>
  <c r="BL2178" i="12"/>
  <c r="BL2227" i="12"/>
  <c r="BL2267" i="12"/>
  <c r="BL2342" i="12"/>
  <c r="BL2380" i="12"/>
  <c r="BL2448" i="12"/>
  <c r="BL2503" i="12"/>
  <c r="BL2535" i="12"/>
  <c r="BL2570" i="12"/>
  <c r="BL2720" i="12"/>
  <c r="BL2770" i="12"/>
  <c r="BL2799" i="12"/>
  <c r="BL2829" i="12"/>
  <c r="BL2855" i="12"/>
  <c r="BL2898" i="12"/>
  <c r="BL2931" i="12"/>
  <c r="BL2982" i="12"/>
  <c r="BL3096" i="12"/>
  <c r="BM129" i="12"/>
  <c r="BM161" i="12"/>
  <c r="BM225" i="12"/>
  <c r="BM426" i="12"/>
  <c r="BM458" i="12"/>
  <c r="BM497" i="12"/>
  <c r="BM534" i="12"/>
  <c r="BM548" i="12"/>
  <c r="BM682" i="12"/>
  <c r="BM779" i="12"/>
  <c r="BM813" i="12"/>
  <c r="BM841" i="12"/>
  <c r="BM886" i="12"/>
  <c r="BM958" i="12"/>
  <c r="BM985" i="12"/>
  <c r="BM1066" i="12"/>
  <c r="BM1112" i="12"/>
  <c r="BM1159" i="12"/>
  <c r="BM1209" i="12"/>
  <c r="BM1275" i="12"/>
  <c r="BM1334" i="12"/>
  <c r="BM1438" i="12"/>
  <c r="BM1514" i="12"/>
  <c r="BM1567" i="12"/>
  <c r="BM1604" i="12"/>
  <c r="BM1641" i="12"/>
  <c r="BM1678" i="12"/>
  <c r="BM1713" i="12"/>
  <c r="BM1786" i="12"/>
  <c r="BM1835" i="12"/>
  <c r="BM1891" i="12"/>
  <c r="BM1993" i="12"/>
  <c r="BM2057" i="12"/>
  <c r="BM2159" i="12"/>
  <c r="BM2210" i="12"/>
  <c r="BM2227" i="12"/>
  <c r="BM2287" i="12"/>
  <c r="BM2342" i="12"/>
  <c r="BM2397" i="12"/>
  <c r="BM2448" i="12"/>
  <c r="BM2503" i="12"/>
  <c r="BM2566" i="12"/>
  <c r="BM2598" i="12"/>
  <c r="BM2633" i="12"/>
  <c r="BM2670" i="12"/>
  <c r="BM2716" i="12"/>
  <c r="BM2766" i="12"/>
  <c r="BM2851" i="12"/>
  <c r="BM2910" i="12"/>
  <c r="BM3054" i="12"/>
  <c r="BM3118" i="12"/>
  <c r="BN126" i="12"/>
  <c r="BN171" i="12"/>
  <c r="BN221" i="12"/>
  <c r="BN479" i="12"/>
  <c r="BN711" i="12"/>
  <c r="BN725" i="12"/>
  <c r="BN754" i="12"/>
  <c r="BN793" i="12"/>
  <c r="BN838" i="12"/>
  <c r="BN883" i="12"/>
  <c r="BN1036" i="12"/>
  <c r="BN1063" i="12"/>
  <c r="BN1170" i="12"/>
  <c r="BN1227" i="12"/>
  <c r="BN1314" i="12"/>
  <c r="BN1346" i="12"/>
  <c r="BN1474" i="12"/>
  <c r="BN1545" i="12"/>
  <c r="BN1692" i="12"/>
  <c r="BN1763" i="12"/>
  <c r="BN1832" i="12"/>
  <c r="BN1971" i="12"/>
  <c r="BN2005" i="12"/>
  <c r="BN2038" i="12"/>
  <c r="BN2069" i="12"/>
  <c r="BN2136" i="12"/>
  <c r="BN2174" i="12"/>
  <c r="BN2206" i="12"/>
  <c r="BN2242" i="12"/>
  <c r="BN2282" i="12"/>
  <c r="BN2316" i="12"/>
  <c r="BN2358" i="12"/>
  <c r="BN2392" i="12"/>
  <c r="BN2426" i="12"/>
  <c r="BN2462" i="12"/>
  <c r="BN2499" i="12"/>
  <c r="BN2515" i="12"/>
  <c r="BN2546" i="12"/>
  <c r="BN2577" i="12"/>
  <c r="BN2629" i="12"/>
  <c r="BN2713" i="12"/>
  <c r="BN3115" i="12"/>
  <c r="BL19" i="12"/>
  <c r="BL51" i="12"/>
  <c r="BL67" i="12"/>
  <c r="BL132" i="12"/>
  <c r="BL164" i="12"/>
  <c r="BL179" i="12"/>
  <c r="BL213" i="12"/>
  <c r="BL229" i="12"/>
  <c r="BL245" i="12"/>
  <c r="BL306" i="12"/>
  <c r="BL381" i="12"/>
  <c r="BL430" i="12"/>
  <c r="BL445" i="12"/>
  <c r="BL464" i="12"/>
  <c r="BL487" i="12"/>
  <c r="BL518" i="12"/>
  <c r="BL538" i="12"/>
  <c r="BL552" i="12"/>
  <c r="BL660" i="12"/>
  <c r="BL700" i="12"/>
  <c r="BL733" i="12"/>
  <c r="BL762" i="12"/>
  <c r="BL801" i="12"/>
  <c r="BL816" i="12"/>
  <c r="BL934" i="12"/>
  <c r="BL988" i="12"/>
  <c r="BL1000" i="12"/>
  <c r="BL1014" i="12"/>
  <c r="BL1069" i="12"/>
  <c r="BL1099" i="12"/>
  <c r="BL1147" i="12"/>
  <c r="BL1163" i="12"/>
  <c r="BL1195" i="12"/>
  <c r="BL1235" i="12"/>
  <c r="BL1279" i="12"/>
  <c r="BL1305" i="12"/>
  <c r="BL1338" i="12"/>
  <c r="BL1407" i="12"/>
  <c r="BL1443" i="12"/>
  <c r="BL1480" i="12"/>
  <c r="BL1499" i="12"/>
  <c r="BL1520" i="12"/>
  <c r="BL1534" i="12"/>
  <c r="BL1554" i="12"/>
  <c r="BL1591" i="12"/>
  <c r="BL1609" i="12"/>
  <c r="BL1628" i="12"/>
  <c r="BL1646" i="12"/>
  <c r="BL1662" i="12"/>
  <c r="BL1683" i="12"/>
  <c r="BL1701" i="12"/>
  <c r="BL1717" i="12"/>
  <c r="BL1733" i="12"/>
  <c r="BL1752" i="12"/>
  <c r="BL1772" i="12"/>
  <c r="BL1790" i="12"/>
  <c r="BL1808" i="12"/>
  <c r="BL1824" i="12"/>
  <c r="BL1839" i="12"/>
  <c r="BL1838" i="12" s="1"/>
  <c r="BL1860" i="12"/>
  <c r="BL1877" i="12"/>
  <c r="BL1896" i="12"/>
  <c r="BL1919" i="12"/>
  <c r="BL1940" i="12"/>
  <c r="BL1960" i="12"/>
  <c r="BL1977" i="12"/>
  <c r="BL1997" i="12"/>
  <c r="BL2014" i="12"/>
  <c r="BL2044" i="12"/>
  <c r="BL2082" i="12"/>
  <c r="BL26" i="12"/>
  <c r="BL42" i="12"/>
  <c r="BL59" i="12"/>
  <c r="BL77" i="12"/>
  <c r="BL107" i="12"/>
  <c r="BL126" i="12"/>
  <c r="BL139" i="12"/>
  <c r="BL156" i="12"/>
  <c r="BL171" i="12"/>
  <c r="BL189" i="12"/>
  <c r="BL205" i="12"/>
  <c r="BL221" i="12"/>
  <c r="BL237" i="12"/>
  <c r="BL253" i="12"/>
  <c r="BL270" i="12"/>
  <c r="BL298" i="12"/>
  <c r="BL328" i="12"/>
  <c r="BL355" i="12"/>
  <c r="BL420" i="12"/>
  <c r="BL438" i="12"/>
  <c r="BL453" i="12"/>
  <c r="BL479" i="12"/>
  <c r="BL494" i="12"/>
  <c r="BL529" i="12"/>
  <c r="BL560" i="12"/>
  <c r="BL601" i="12"/>
  <c r="BL692" i="12"/>
  <c r="BL711" i="12"/>
  <c r="BL725" i="12"/>
  <c r="BL741" i="12"/>
  <c r="BL754" i="12"/>
  <c r="BL793" i="12"/>
  <c r="BL810" i="12"/>
  <c r="BL838" i="12"/>
  <c r="BL854" i="12"/>
  <c r="BL883" i="12"/>
  <c r="BL898" i="12"/>
  <c r="BL1024" i="12"/>
  <c r="BL1036" i="12"/>
  <c r="BL1063" i="12"/>
  <c r="BL1092" i="12"/>
  <c r="BL1107" i="12"/>
  <c r="BL1122" i="12"/>
  <c r="BL1155" i="12"/>
  <c r="BL1170" i="12"/>
  <c r="BL1186" i="12"/>
  <c r="BL1205" i="12"/>
  <c r="BL1227" i="12"/>
  <c r="BL1243" i="12"/>
  <c r="BL1259" i="12"/>
  <c r="BL1314" i="12"/>
  <c r="BL1330" i="12"/>
  <c r="BL1346" i="12"/>
  <c r="BL1374" i="12"/>
  <c r="BL1398" i="12"/>
  <c r="BL1433" i="12"/>
  <c r="BL1455" i="12"/>
  <c r="BL1474" i="12"/>
  <c r="BL1487" i="12"/>
  <c r="BL1509" i="12"/>
  <c r="BL1527" i="12"/>
  <c r="BL1545" i="12"/>
  <c r="BL1563" i="12"/>
  <c r="BL1579" i="12"/>
  <c r="BL1600" i="12"/>
  <c r="BL1618" i="12"/>
  <c r="BL1654" i="12"/>
  <c r="BL1673" i="12"/>
  <c r="BL1692" i="12"/>
  <c r="BL1709" i="12"/>
  <c r="BL1725" i="12"/>
  <c r="BL1742" i="12"/>
  <c r="BL1763" i="12"/>
  <c r="BL1782" i="12"/>
  <c r="BL1801" i="12"/>
  <c r="BL1816" i="12"/>
  <c r="BL1832" i="12"/>
  <c r="BL1847" i="12"/>
  <c r="BL1869" i="12"/>
  <c r="BL1884" i="12"/>
  <c r="BL1910" i="12"/>
  <c r="BL1930" i="12"/>
  <c r="BL1950" i="12"/>
  <c r="BL1971" i="12"/>
  <c r="BL1986" i="12"/>
  <c r="BL2005" i="12"/>
  <c r="BL2022" i="12"/>
  <c r="BL2038" i="12"/>
  <c r="BL2051" i="12"/>
  <c r="BL2069" i="12"/>
  <c r="BL2089" i="12"/>
  <c r="BL2136" i="12"/>
  <c r="BL2155" i="12"/>
  <c r="BL2174" i="12"/>
  <c r="BL2190" i="12"/>
  <c r="BL2206" i="12"/>
  <c r="BL2223" i="12"/>
  <c r="BL2242" i="12"/>
  <c r="BL2263" i="12"/>
  <c r="BL2282" i="12"/>
  <c r="BL2302" i="12"/>
  <c r="BL2316" i="12"/>
  <c r="BL2338" i="12"/>
  <c r="BL2358" i="12"/>
  <c r="BL2377" i="12"/>
  <c r="BL2392" i="12"/>
  <c r="BL2426" i="12"/>
  <c r="BL2444" i="12"/>
  <c r="BL2462" i="12"/>
  <c r="BL2480" i="12"/>
  <c r="BL2499" i="12"/>
  <c r="BL2515" i="12"/>
  <c r="BL2531" i="12"/>
  <c r="BL2550" i="12"/>
  <c r="BL2566" i="12"/>
  <c r="BL2582" i="12"/>
  <c r="BL2598" i="12"/>
  <c r="BL2618" i="12"/>
  <c r="BL2633" i="12"/>
  <c r="BL2656" i="12"/>
  <c r="BL2670" i="12"/>
  <c r="BL2685" i="12"/>
  <c r="BL2701" i="12"/>
  <c r="BL2716" i="12"/>
  <c r="BL2732" i="12"/>
  <c r="BL2748" i="12"/>
  <c r="BL2766" i="12"/>
  <c r="BL2782" i="12"/>
  <c r="BL2795" i="12"/>
  <c r="BL2825" i="12"/>
  <c r="BL2838" i="12"/>
  <c r="BL2851" i="12"/>
  <c r="BL2866" i="12"/>
  <c r="BL2880" i="12"/>
  <c r="BL2894" i="12"/>
  <c r="BL2910" i="12"/>
  <c r="BL2927" i="12"/>
  <c r="BL2943" i="12"/>
  <c r="BL2961" i="12"/>
  <c r="BL2979" i="12"/>
  <c r="BL2997" i="12"/>
  <c r="BL3012" i="12"/>
  <c r="BL3067" i="12"/>
  <c r="BL3091" i="12"/>
  <c r="BL3118" i="12"/>
  <c r="BM26" i="12"/>
  <c r="BM42" i="12"/>
  <c r="BM59" i="12"/>
  <c r="BM77" i="12"/>
  <c r="BM107" i="12"/>
  <c r="BM126" i="12"/>
  <c r="BM139" i="12"/>
  <c r="BM156" i="12"/>
  <c r="BM171" i="12"/>
  <c r="BM189" i="12"/>
  <c r="BM205" i="12"/>
  <c r="BM221" i="12"/>
  <c r="BM237" i="12"/>
  <c r="BM253" i="12"/>
  <c r="BM270" i="12"/>
  <c r="BM298" i="12"/>
  <c r="BM328" i="12"/>
  <c r="BM355" i="12"/>
  <c r="BM420" i="12"/>
  <c r="BM438" i="12"/>
  <c r="BM453" i="12"/>
  <c r="BM479" i="12"/>
  <c r="BM494" i="12"/>
  <c r="BM529" i="12"/>
  <c r="BM560" i="12"/>
  <c r="BM601" i="12"/>
  <c r="BM692" i="12"/>
  <c r="BM711" i="12"/>
  <c r="BM725" i="12"/>
  <c r="BM741" i="12"/>
  <c r="BM754" i="12"/>
  <c r="BM793" i="12"/>
  <c r="BM810" i="12"/>
  <c r="BM838" i="12"/>
  <c r="BM854" i="12"/>
  <c r="BM883" i="12"/>
  <c r="BM898" i="12"/>
  <c r="BM1024" i="12"/>
  <c r="BM1036" i="12"/>
  <c r="BM1063" i="12"/>
  <c r="BM1092" i="12"/>
  <c r="BM1107" i="12"/>
  <c r="BM1122" i="12"/>
  <c r="BM1155" i="12"/>
  <c r="BM1170" i="12"/>
  <c r="BM1186" i="12"/>
  <c r="BM1205" i="12"/>
  <c r="BM1227" i="12"/>
  <c r="BM1243" i="12"/>
  <c r="BM1259" i="12"/>
  <c r="BM1314" i="12"/>
  <c r="BM1330" i="12"/>
  <c r="BM1346" i="12"/>
  <c r="BM1374" i="12"/>
  <c r="BM1398" i="12"/>
  <c r="BM1433" i="12"/>
  <c r="BM1455" i="12"/>
  <c r="BM1474" i="12"/>
  <c r="BM1487" i="12"/>
  <c r="BM1509" i="12"/>
  <c r="BM1527" i="12"/>
  <c r="BM1545" i="12"/>
  <c r="BM1563" i="12"/>
  <c r="BM1579" i="12"/>
  <c r="BM1600" i="12"/>
  <c r="BM1618" i="12"/>
  <c r="BM1654" i="12"/>
  <c r="BM1673" i="12"/>
  <c r="BM1692" i="12"/>
  <c r="BM1709" i="12"/>
  <c r="BM1725" i="12"/>
  <c r="BM1742" i="12"/>
  <c r="BM1763" i="12"/>
  <c r="BM1782" i="12"/>
  <c r="BM1801" i="12"/>
  <c r="BM1816" i="12"/>
  <c r="BM1832" i="12"/>
  <c r="BM1847" i="12"/>
  <c r="BM1869" i="12"/>
  <c r="BM1884" i="12"/>
  <c r="BM1910" i="12"/>
  <c r="BM1930" i="12"/>
  <c r="BM1950" i="12"/>
  <c r="BM1971" i="12"/>
  <c r="BM1986" i="12"/>
  <c r="BM2005" i="12"/>
  <c r="BM2022" i="12"/>
  <c r="BM2038" i="12"/>
  <c r="BM2051" i="12"/>
  <c r="BM2069" i="12"/>
  <c r="BM2089" i="12"/>
  <c r="BM2136" i="12"/>
  <c r="BM2155" i="12"/>
  <c r="BM2174" i="12"/>
  <c r="BM2190" i="12"/>
  <c r="BM2206" i="12"/>
  <c r="BM2223" i="12"/>
  <c r="BM2242" i="12"/>
  <c r="BM2263" i="12"/>
  <c r="BM2282" i="12"/>
  <c r="BM2302" i="12"/>
  <c r="BM2316" i="12"/>
  <c r="BM2338" i="12"/>
  <c r="BM2358" i="12"/>
  <c r="BM2377" i="12"/>
  <c r="BM2392" i="12"/>
  <c r="BM2409" i="12"/>
  <c r="BM2426" i="12"/>
  <c r="BM2444" i="12"/>
  <c r="BM2462" i="12"/>
  <c r="BM2480" i="12"/>
  <c r="BM2499" i="12"/>
  <c r="BM2515" i="12"/>
  <c r="BM2531" i="12"/>
  <c r="BM2546" i="12"/>
  <c r="BM2562" i="12"/>
  <c r="BM2577" i="12"/>
  <c r="BM2593" i="12"/>
  <c r="BM2629" i="12"/>
  <c r="BM2649" i="12"/>
  <c r="BM2667" i="12"/>
  <c r="BM2681" i="12"/>
  <c r="BM2697" i="12"/>
  <c r="BM2713" i="12"/>
  <c r="BM2728" i="12"/>
  <c r="BM2745" i="12"/>
  <c r="BM2762" i="12"/>
  <c r="BM2778" i="12"/>
  <c r="BM2792" i="12"/>
  <c r="BM2821" i="12"/>
  <c r="BM2847" i="12"/>
  <c r="BM2863" i="12"/>
  <c r="BM2876" i="12"/>
  <c r="BM2891" i="12"/>
  <c r="BM2906" i="12"/>
  <c r="BM2921" i="12"/>
  <c r="BM2940" i="12"/>
  <c r="BM2958" i="12"/>
  <c r="BM2975" i="12"/>
  <c r="BM2992" i="12"/>
  <c r="BM3007" i="12"/>
  <c r="BM3047" i="12"/>
  <c r="BM3064" i="12"/>
  <c r="BM3086" i="12"/>
  <c r="BM3115" i="12"/>
  <c r="BN22" i="12"/>
  <c r="BN38" i="12"/>
  <c r="BN55" i="12"/>
  <c r="BN71" i="12"/>
  <c r="BN86" i="12"/>
  <c r="BN100" i="12"/>
  <c r="BN136" i="12"/>
  <c r="BN152" i="12"/>
  <c r="BN167" i="12"/>
  <c r="BN183" i="12"/>
  <c r="BN201" i="12"/>
  <c r="BN217" i="12"/>
  <c r="BN233" i="12"/>
  <c r="BN249" i="12"/>
  <c r="BN266" i="12"/>
  <c r="BN295" i="12"/>
  <c r="BN324" i="12"/>
  <c r="BN351" i="12"/>
  <c r="BN415" i="12"/>
  <c r="BN434" i="12"/>
  <c r="BN449" i="12"/>
  <c r="BN468" i="12"/>
  <c r="BN491" i="12"/>
  <c r="BN525" i="12"/>
  <c r="BN556" i="12"/>
  <c r="BN584" i="12"/>
  <c r="BN704" i="12"/>
  <c r="BN722" i="12"/>
  <c r="BN737" i="12"/>
  <c r="BN751" i="12"/>
  <c r="BN788" i="12"/>
  <c r="BN807" i="12"/>
  <c r="BN819" i="12"/>
  <c r="BN834" i="12"/>
  <c r="BN849" i="12"/>
  <c r="BN880" i="12"/>
  <c r="BN910" i="12"/>
  <c r="BN924" i="12"/>
  <c r="BN1004" i="12"/>
  <c r="BN1017" i="12"/>
  <c r="BN1086" i="12"/>
  <c r="BN1103" i="12"/>
  <c r="BN1118" i="12"/>
  <c r="BN1151" i="12"/>
  <c r="BN1166" i="12"/>
  <c r="BN1182" i="12"/>
  <c r="BN1199" i="12"/>
  <c r="BN1224" i="12"/>
  <c r="BN1239" i="12"/>
  <c r="BN1255" i="12"/>
  <c r="BN1309" i="12"/>
  <c r="BN1326" i="12"/>
  <c r="BN1342" i="12"/>
  <c r="BN1358" i="12"/>
  <c r="BN1392" i="12"/>
  <c r="BN1428" i="12"/>
  <c r="BN1448" i="12"/>
  <c r="BN1468" i="12"/>
  <c r="BN1484" i="12"/>
  <c r="BN1503" i="12"/>
  <c r="BN1524" i="12"/>
  <c r="BN1541" i="12"/>
  <c r="BN1559" i="12"/>
  <c r="BN1574" i="12"/>
  <c r="BN1595" i="12"/>
  <c r="BN1614" i="12"/>
  <c r="BN1650" i="12"/>
  <c r="BN1669" i="12"/>
  <c r="BN1688" i="12"/>
  <c r="BN1705" i="12"/>
  <c r="BN1721" i="12"/>
  <c r="BN1737" i="12"/>
  <c r="BN1757" i="12"/>
  <c r="BN1777" i="12"/>
  <c r="BN1797" i="12"/>
  <c r="BN1812" i="12"/>
  <c r="BN1829" i="12"/>
  <c r="BN1843" i="12"/>
  <c r="BN1864" i="12"/>
  <c r="BN1880" i="12"/>
  <c r="BN1906" i="12"/>
  <c r="BN1926" i="12"/>
  <c r="BN1945" i="12"/>
  <c r="BN1966" i="12"/>
  <c r="BN1981" i="12"/>
  <c r="BN2001" i="12"/>
  <c r="BN2018" i="12"/>
  <c r="BN2048" i="12"/>
  <c r="BN2065" i="12"/>
  <c r="BN2085" i="12"/>
  <c r="BN2103" i="12"/>
  <c r="BN2119" i="12"/>
  <c r="BN2133" i="12"/>
  <c r="BN2151" i="12"/>
  <c r="BN2167" i="12"/>
  <c r="BN2186" i="12"/>
  <c r="BN2202" i="12"/>
  <c r="BN2218" i="12"/>
  <c r="BN2237" i="12"/>
  <c r="BN2258" i="12"/>
  <c r="BN2277" i="12"/>
  <c r="BN2296" i="12"/>
  <c r="BN2312" i="12"/>
  <c r="BN2334" i="12"/>
  <c r="BN2353" i="12"/>
  <c r="BN2374" i="12"/>
  <c r="BN2388" i="12"/>
  <c r="BN2404" i="12"/>
  <c r="BN2422" i="12"/>
  <c r="BN2438" i="12"/>
  <c r="BN2458" i="12"/>
  <c r="BN2476" i="12"/>
  <c r="BN2495" i="12"/>
  <c r="BN2511" i="12"/>
  <c r="BN2527" i="12"/>
  <c r="BN2542" i="12"/>
  <c r="BN2558" i="12"/>
  <c r="BN2574" i="12"/>
  <c r="BN2589" i="12"/>
  <c r="BN2608" i="12"/>
  <c r="BN2626" i="12"/>
  <c r="BN2643" i="12"/>
  <c r="BN2664" i="12"/>
  <c r="BN2678" i="12"/>
  <c r="BN2692" i="12"/>
  <c r="BN2710" i="12"/>
  <c r="BN2725" i="12"/>
  <c r="BN2739" i="12"/>
  <c r="BN2758" i="12"/>
  <c r="BN2774" i="12"/>
  <c r="BN2789" i="12"/>
  <c r="BN2803" i="12"/>
  <c r="BN2817" i="12"/>
  <c r="BN2859" i="12"/>
  <c r="BN2888" i="12"/>
  <c r="BN2902" i="12"/>
  <c r="BN2917" i="12"/>
  <c r="BN2936" i="12"/>
  <c r="BN2954" i="12"/>
  <c r="BN2970" i="12"/>
  <c r="BN2986" i="12"/>
  <c r="BN3004" i="12"/>
  <c r="BN3035" i="12"/>
  <c r="BN3061" i="12"/>
  <c r="BN3076" i="12"/>
  <c r="BN3109" i="12"/>
  <c r="BL1057" i="12"/>
  <c r="BN1368" i="12"/>
  <c r="BN1418" i="12"/>
  <c r="BN2030" i="12"/>
  <c r="BL914" i="12"/>
  <c r="BL991" i="12"/>
  <c r="BN928" i="12"/>
  <c r="BN2833" i="12"/>
  <c r="BN277" i="12"/>
  <c r="BN318" i="12"/>
  <c r="BN1299" i="12"/>
  <c r="BN2870" i="12"/>
  <c r="BM1632" i="12"/>
  <c r="BM1299" i="12"/>
  <c r="BM318" i="12"/>
  <c r="BN117" i="12"/>
  <c r="BN685" i="12"/>
  <c r="BN2106" i="12"/>
  <c r="BN2122" i="12"/>
  <c r="BM2030" i="12"/>
  <c r="BM685" i="12"/>
  <c r="BN904" i="12"/>
  <c r="BN1040" i="12"/>
  <c r="BM2842" i="12"/>
  <c r="BN506" i="12"/>
  <c r="BN634" i="12"/>
  <c r="BN647" i="12"/>
  <c r="BN399" i="12"/>
  <c r="BL338" i="12"/>
  <c r="BL670" i="12"/>
  <c r="BN312" i="12"/>
  <c r="BL578" i="12"/>
  <c r="BN1283" i="12"/>
  <c r="BL565" i="12"/>
  <c r="BL1008" i="12"/>
  <c r="BL1362" i="12"/>
  <c r="BM312" i="12"/>
  <c r="BM338" i="12"/>
  <c r="BN392" i="12"/>
  <c r="BN641" i="12"/>
  <c r="BN664" i="12"/>
  <c r="BN676" i="12"/>
  <c r="BN867" i="12"/>
  <c r="BN965" i="12"/>
  <c r="BN977" i="12"/>
  <c r="BN1057" i="12"/>
  <c r="BN1269" i="12"/>
  <c r="BN1293" i="12"/>
  <c r="BN1385" i="12"/>
  <c r="BN2807" i="12"/>
  <c r="BM965" i="12"/>
  <c r="BM977" i="12"/>
  <c r="BM1030" i="12"/>
  <c r="BN670" i="12"/>
  <c r="BL1263" i="12"/>
  <c r="BM578" i="12"/>
  <c r="BM624" i="12"/>
  <c r="BM670" i="12"/>
  <c r="BM1046" i="12"/>
  <c r="BM1362" i="12"/>
  <c r="BL332" i="12"/>
  <c r="BL345" i="12"/>
  <c r="BL1269" i="12"/>
  <c r="BL1418" i="12"/>
  <c r="BM571" i="12"/>
  <c r="BM634" i="12"/>
  <c r="BM889" i="12"/>
  <c r="BM1040" i="12"/>
  <c r="BM1293" i="12"/>
  <c r="BN289" i="12"/>
  <c r="BN861" i="12"/>
  <c r="BL369" i="12"/>
  <c r="BL318" i="12"/>
  <c r="BL624" i="12"/>
  <c r="BL965" i="12"/>
  <c r="BL977" i="12"/>
  <c r="BL1385" i="12"/>
  <c r="BM117" i="12"/>
  <c r="BM768" i="12"/>
  <c r="BM861" i="12"/>
  <c r="BM904" i="12"/>
  <c r="BM1008" i="12"/>
  <c r="BM1269" i="12"/>
  <c r="BN1632" i="12"/>
  <c r="BN595" i="12"/>
  <c r="BL2122" i="12"/>
  <c r="BN824" i="12"/>
  <c r="BN938" i="12"/>
  <c r="BL664" i="12"/>
  <c r="BL867" i="12"/>
  <c r="BL889" i="12"/>
  <c r="BL2807" i="12"/>
  <c r="BM392" i="12"/>
  <c r="BM542" i="12"/>
  <c r="BM589" i="12"/>
  <c r="BM676" i="12"/>
  <c r="BM914" i="12"/>
  <c r="BM928" i="12"/>
  <c r="BM991" i="12"/>
  <c r="BM1410" i="12"/>
  <c r="BM2106" i="12"/>
  <c r="BN589" i="12"/>
  <c r="BN744" i="12"/>
  <c r="BN873" i="12"/>
  <c r="BL117" i="12"/>
  <c r="BL312" i="12"/>
  <c r="BL399" i="12"/>
  <c r="BL676" i="12"/>
  <c r="BL80" i="12"/>
  <c r="BL392" i="12"/>
  <c r="BL768" i="12"/>
  <c r="BL634" i="12"/>
  <c r="BL948" i="12"/>
  <c r="BL1046" i="12"/>
  <c r="BL1074" i="12"/>
  <c r="BL2842" i="12"/>
  <c r="BM824" i="12"/>
  <c r="BL2030" i="12"/>
  <c r="BM647" i="12"/>
  <c r="BM873" i="12"/>
  <c r="BL861" i="12"/>
  <c r="BL928" i="12"/>
  <c r="BL1030" i="12"/>
  <c r="BL1299" i="12"/>
  <c r="BM332" i="12"/>
  <c r="BM359" i="12"/>
  <c r="BM641" i="12"/>
  <c r="BM744" i="12"/>
  <c r="BM867" i="12"/>
  <c r="BM1057" i="12"/>
  <c r="BM1263" i="12"/>
  <c r="BM1368" i="12"/>
  <c r="BM1418" i="12"/>
  <c r="BN283" i="12"/>
  <c r="BN359" i="12"/>
  <c r="BN624" i="12"/>
  <c r="BN991" i="12"/>
  <c r="BN1074" i="12"/>
  <c r="BN971" i="12"/>
  <c r="BN1362" i="12"/>
  <c r="BN80" i="12"/>
  <c r="BN345" i="12"/>
  <c r="BN369" i="12"/>
  <c r="BN617" i="12"/>
  <c r="BN948" i="12"/>
  <c r="BN1263" i="12"/>
  <c r="BN2842" i="12"/>
  <c r="BN1046" i="12"/>
  <c r="BL589" i="12"/>
  <c r="BM90" i="12"/>
  <c r="BL277" i="12"/>
  <c r="BL506" i="12"/>
  <c r="BL571" i="12"/>
  <c r="BL595" i="12"/>
  <c r="BL647" i="12"/>
  <c r="BL1368" i="12"/>
  <c r="BM277" i="12"/>
  <c r="BM289" i="12"/>
  <c r="BM345" i="12"/>
  <c r="BM369" i="12"/>
  <c r="BM565" i="12"/>
  <c r="BM595" i="12"/>
  <c r="BL971" i="12"/>
  <c r="BL1632" i="12"/>
  <c r="BL90" i="12"/>
  <c r="BL289" i="12"/>
  <c r="BL385" i="12"/>
  <c r="BL641" i="12"/>
  <c r="BL685" i="12"/>
  <c r="BL744" i="12"/>
  <c r="BL824" i="12"/>
  <c r="BL904" i="12"/>
  <c r="BL1040" i="12"/>
  <c r="BL1283" i="12"/>
  <c r="BL1293" i="12"/>
  <c r="BL2106" i="12"/>
  <c r="BM80" i="12"/>
  <c r="BM617" i="12"/>
  <c r="BM664" i="12"/>
  <c r="BM938" i="12"/>
  <c r="BL283" i="12"/>
  <c r="BL359" i="12"/>
  <c r="BL542" i="12"/>
  <c r="BL617" i="12"/>
  <c r="BL873" i="12"/>
  <c r="BL938" i="12"/>
  <c r="BL1137" i="12"/>
  <c r="BL1410" i="12"/>
  <c r="BL2870" i="12"/>
  <c r="BM1074" i="12"/>
  <c r="BM1385" i="12"/>
  <c r="BM385" i="12"/>
  <c r="BM399" i="12"/>
  <c r="BM506" i="12"/>
  <c r="BM948" i="12"/>
  <c r="BM1283" i="12"/>
  <c r="BM2122" i="12"/>
  <c r="BN90" i="12"/>
  <c r="BN332" i="12"/>
  <c r="BN565" i="12"/>
  <c r="BN1137" i="12"/>
  <c r="BM2833" i="12"/>
  <c r="BN338" i="12"/>
  <c r="BN385" i="12"/>
  <c r="BN571" i="12"/>
  <c r="BN889" i="12"/>
  <c r="BN914" i="12"/>
  <c r="BN1410" i="12"/>
  <c r="BM2807" i="12"/>
  <c r="BN2633" i="12"/>
  <c r="BL2906" i="12"/>
  <c r="BL3054" i="12"/>
  <c r="BL2585" i="12"/>
  <c r="BM2612" i="12"/>
  <c r="BN2829" i="12"/>
  <c r="BL2409" i="12"/>
  <c r="BL2659" i="12"/>
  <c r="BL2675" i="12"/>
  <c r="BL2697" i="12"/>
  <c r="BL2778" i="12"/>
  <c r="BL2833" i="12"/>
  <c r="BL3086" i="12"/>
  <c r="BM2979" i="12"/>
  <c r="BM283" i="12"/>
  <c r="BM1137" i="12"/>
  <c r="BM971" i="12"/>
  <c r="BM2870" i="12"/>
  <c r="BN578" i="12"/>
  <c r="BN768" i="12"/>
  <c r="BN1008" i="12"/>
  <c r="BN1030" i="12"/>
  <c r="BN542" i="12"/>
  <c r="BF573" i="12"/>
  <c r="CA471" i="12" l="1"/>
  <c r="CC471" i="12"/>
  <c r="CB471" i="12"/>
  <c r="BL2625" i="12"/>
  <c r="BN1868" i="12"/>
  <c r="BN1867" i="12" s="1"/>
  <c r="BN2939" i="12"/>
  <c r="BN2897" i="12"/>
  <c r="BL1658" i="12"/>
  <c r="BL1657" i="12" s="1"/>
  <c r="BM160" i="12"/>
  <c r="BN2465" i="12"/>
  <c r="BM18" i="12"/>
  <c r="BM2655" i="12"/>
  <c r="BM1459" i="12"/>
  <c r="BN714" i="12"/>
  <c r="BM750" i="12"/>
  <c r="BL2978" i="12"/>
  <c r="BN2935" i="12"/>
  <c r="BN1658" i="12"/>
  <c r="BL2129" i="12"/>
  <c r="BL1868" i="12"/>
  <c r="BL441" i="12"/>
  <c r="BM1162" i="12"/>
  <c r="BL3000" i="12"/>
  <c r="BM1658" i="12"/>
  <c r="BN2738" i="12"/>
  <c r="BN294" i="12"/>
  <c r="BM3114" i="12"/>
  <c r="BM3113" i="12" s="1"/>
  <c r="BM3000" i="12"/>
  <c r="BM2724" i="12"/>
  <c r="BM2573" i="12"/>
  <c r="BM2373" i="12"/>
  <c r="BM2372" i="12" s="1"/>
  <c r="BM2301" i="12"/>
  <c r="BM1828" i="12"/>
  <c r="BM1523" i="12"/>
  <c r="BM1091" i="12"/>
  <c r="BL1473" i="12"/>
  <c r="BL837" i="12"/>
  <c r="BL125" i="12"/>
  <c r="BN1970" i="12"/>
  <c r="BN170" i="12"/>
  <c r="BM1111" i="12"/>
  <c r="BL1828" i="12"/>
  <c r="BN2569" i="12"/>
  <c r="BN2286" i="12"/>
  <c r="BN1062" i="12"/>
  <c r="BM1876" i="12"/>
  <c r="BM1570" i="12"/>
  <c r="BM1013" i="12"/>
  <c r="BL2454" i="12"/>
  <c r="BL845" i="12"/>
  <c r="BL784" i="12"/>
  <c r="BL783" i="12" s="1"/>
  <c r="BL1570" i="12"/>
  <c r="BN2875" i="12"/>
  <c r="BM2781" i="12"/>
  <c r="BM2581" i="12"/>
  <c r="BM797" i="12"/>
  <c r="BN2862" i="12"/>
  <c r="BN1800" i="12"/>
  <c r="BL3072" i="12"/>
  <c r="BL2913" i="12"/>
  <c r="BN3057" i="12"/>
  <c r="BN2674" i="12"/>
  <c r="BN2538" i="12"/>
  <c r="BN2330" i="12"/>
  <c r="BN1876" i="12"/>
  <c r="BN135" i="12"/>
  <c r="BM2862" i="12"/>
  <c r="BM2642" i="12"/>
  <c r="BL2731" i="12"/>
  <c r="BL1523" i="12"/>
  <c r="BL797" i="12"/>
  <c r="BL796" i="12" s="1"/>
  <c r="BN837" i="12"/>
  <c r="BN125" i="12"/>
  <c r="BL3095" i="12"/>
  <c r="BL2447" i="12"/>
  <c r="BN1530" i="12"/>
  <c r="BN1459" i="12"/>
  <c r="BM845" i="12"/>
  <c r="BM784" i="12"/>
  <c r="BM783" i="12" s="1"/>
  <c r="BL2724" i="12"/>
  <c r="BL1082" i="12"/>
  <c r="BN2611" i="12"/>
  <c r="BM2684" i="12"/>
  <c r="BL2953" i="12"/>
  <c r="BL2788" i="12"/>
  <c r="BM63" i="12"/>
  <c r="BN1162" i="12"/>
  <c r="BL18" i="12"/>
  <c r="BL957" i="12"/>
  <c r="BN1082" i="12"/>
  <c r="BN806" i="12"/>
  <c r="BN805" i="12" s="1"/>
  <c r="BN784" i="12"/>
  <c r="BL2047" i="12"/>
  <c r="BL721" i="12"/>
  <c r="BN3072" i="12"/>
  <c r="BN3071" i="12" s="1"/>
  <c r="BL2081" i="12"/>
  <c r="BL750" i="12"/>
  <c r="BN2037" i="12"/>
  <c r="BM1530" i="12"/>
  <c r="BN3095" i="12"/>
  <c r="BN3000" i="12"/>
  <c r="BN2214" i="12"/>
  <c r="BN33" i="12"/>
  <c r="BM2738" i="12"/>
  <c r="BM1223" i="12"/>
  <c r="BM294" i="12"/>
  <c r="BL2663" i="12"/>
  <c r="BM1800" i="12"/>
  <c r="BL1530" i="12"/>
  <c r="BN2731" i="12"/>
  <c r="BN2581" i="12"/>
  <c r="BM2913" i="12"/>
  <c r="BM2081" i="12"/>
  <c r="BM33" i="12"/>
  <c r="BL2400" i="12"/>
  <c r="BL2330" i="12"/>
  <c r="BN1111" i="12"/>
  <c r="BM1868" i="12"/>
  <c r="BL2301" i="12"/>
  <c r="BL2056" i="12"/>
  <c r="BM837" i="12"/>
  <c r="BN2913" i="12"/>
  <c r="BN18" i="12"/>
  <c r="BM3024" i="12"/>
  <c r="BM1483" i="12"/>
  <c r="BL63" i="12"/>
  <c r="BN2978" i="12"/>
  <c r="BN2655" i="12"/>
  <c r="BN192" i="12"/>
  <c r="BM2957" i="12"/>
  <c r="BN441" i="12"/>
  <c r="BM721" i="12"/>
  <c r="BN1473" i="12"/>
  <c r="BM2887" i="12"/>
  <c r="BL2887" i="12"/>
  <c r="BL2425" i="12"/>
  <c r="BM2047" i="12"/>
  <c r="BN1828" i="12"/>
  <c r="BM1473" i="12"/>
  <c r="BL1483" i="12"/>
  <c r="BL1062" i="12"/>
  <c r="BM2709" i="12"/>
  <c r="BM957" i="12"/>
  <c r="BM490" i="12"/>
  <c r="BN2454" i="12"/>
  <c r="BN1570" i="12"/>
  <c r="BN845" i="12"/>
  <c r="BN160" i="12"/>
  <c r="BM3072" i="12"/>
  <c r="BL2939" i="12"/>
  <c r="BL2862" i="12"/>
  <c r="BL1223" i="12"/>
  <c r="BL806" i="12"/>
  <c r="BL294" i="12"/>
  <c r="BL714" i="12"/>
  <c r="BL3114" i="12"/>
  <c r="BL170" i="12"/>
  <c r="BN2056" i="12"/>
  <c r="BM2788" i="12"/>
  <c r="BM3057" i="12"/>
  <c r="BL2373" i="12"/>
  <c r="BL2957" i="12"/>
  <c r="BL1162" i="12"/>
  <c r="BM2400" i="12"/>
  <c r="BL135" i="12"/>
  <c r="BM714" i="12"/>
  <c r="BN913" i="12"/>
  <c r="BN85" i="12"/>
  <c r="BL681" i="12"/>
  <c r="BN616" i="12"/>
  <c r="BM331" i="12"/>
  <c r="BL1298" i="12"/>
  <c r="BM646" i="12"/>
  <c r="BL2841" i="12"/>
  <c r="BL391" i="12"/>
  <c r="BL192" i="12"/>
  <c r="BM391" i="12"/>
  <c r="BL2118" i="12"/>
  <c r="BL331" i="12"/>
  <c r="BN663" i="12"/>
  <c r="BN646" i="12"/>
  <c r="BM2026" i="12"/>
  <c r="BN927" i="12"/>
  <c r="BN2773" i="12"/>
  <c r="BN2510" i="12"/>
  <c r="BN2295" i="12"/>
  <c r="BN2185" i="12"/>
  <c r="BN414" i="12"/>
  <c r="BN248" i="12"/>
  <c r="BN216" i="12"/>
  <c r="BM2545" i="12"/>
  <c r="BM2443" i="12"/>
  <c r="BM2408" i="12"/>
  <c r="BM2189" i="12"/>
  <c r="BM1815" i="12"/>
  <c r="BM1708" i="12"/>
  <c r="BM1397" i="12"/>
  <c r="BM1204" i="12"/>
  <c r="BM710" i="12"/>
  <c r="BM41" i="12"/>
  <c r="BL2514" i="12"/>
  <c r="BL1544" i="12"/>
  <c r="BL1432" i="12"/>
  <c r="BL1313" i="12"/>
  <c r="BL600" i="12"/>
  <c r="BL437" i="12"/>
  <c r="BL269" i="12"/>
  <c r="BL204" i="12"/>
  <c r="BL106" i="12"/>
  <c r="BL1939" i="12"/>
  <c r="BL1789" i="12"/>
  <c r="BL1716" i="12"/>
  <c r="BL1645" i="12"/>
  <c r="BL1337" i="12"/>
  <c r="BL1278" i="12"/>
  <c r="BL380" i="12"/>
  <c r="BL244" i="12"/>
  <c r="BN2281" i="12"/>
  <c r="BM2850" i="12"/>
  <c r="BM1890" i="12"/>
  <c r="BM1513" i="12"/>
  <c r="BM1158" i="12"/>
  <c r="BL2502" i="12"/>
  <c r="BL2177" i="12"/>
  <c r="BL1246" i="12"/>
  <c r="BL208" i="12"/>
  <c r="BN2854" i="12"/>
  <c r="BN2812" i="12"/>
  <c r="BN2719" i="12"/>
  <c r="BN2522" i="12"/>
  <c r="BN2346" i="12"/>
  <c r="BN2231" i="12"/>
  <c r="BN1337" i="12"/>
  <c r="BN1194" i="12"/>
  <c r="BN732" i="12"/>
  <c r="BN212" i="12"/>
  <c r="BM2858" i="12"/>
  <c r="BM2557" i="12"/>
  <c r="BM2352" i="12"/>
  <c r="BM2236" i="12"/>
  <c r="BM1613" i="12"/>
  <c r="BM1467" i="12"/>
  <c r="BM703" i="12"/>
  <c r="BM555" i="12"/>
  <c r="BM433" i="12"/>
  <c r="BM232" i="12"/>
  <c r="BL2920" i="12"/>
  <c r="BL1776" i="12"/>
  <c r="BL1704" i="12"/>
  <c r="BL1668" i="12"/>
  <c r="BL1391" i="12"/>
  <c r="BL1198" i="12"/>
  <c r="BL524" i="12"/>
  <c r="BL919" i="12"/>
  <c r="BN2592" i="12"/>
  <c r="BN419" i="12"/>
  <c r="BL2621" i="12"/>
  <c r="BN1230" i="12"/>
  <c r="BN1158" i="12"/>
  <c r="BN757" i="12"/>
  <c r="BN654" i="12"/>
  <c r="BM2930" i="12"/>
  <c r="BM2798" i="12"/>
  <c r="BM2636" i="12"/>
  <c r="BM2569" i="12"/>
  <c r="BM2506" i="12"/>
  <c r="BM2143" i="12"/>
  <c r="BM1321" i="12"/>
  <c r="BM1250" i="12"/>
  <c r="BM1177" i="12"/>
  <c r="BM1146" i="12"/>
  <c r="BM260" i="12"/>
  <c r="BM228" i="12"/>
  <c r="BL2773" i="12"/>
  <c r="BL2607" i="12"/>
  <c r="BL2506" i="12"/>
  <c r="BL2366" i="12"/>
  <c r="BL2114" i="12"/>
  <c r="BL608" i="12"/>
  <c r="BN1929" i="12"/>
  <c r="BN1672" i="12"/>
  <c r="BN1578" i="12"/>
  <c r="BN1373" i="12"/>
  <c r="BN691" i="12"/>
  <c r="BN155" i="12"/>
  <c r="BM2193" i="12"/>
  <c r="BM1230" i="12"/>
  <c r="BM1052" i="12"/>
  <c r="BL2704" i="12"/>
  <c r="BL2486" i="12"/>
  <c r="BL2139" i="12"/>
  <c r="BL654" i="12"/>
  <c r="BM2939" i="12"/>
  <c r="BN2788" i="12"/>
  <c r="BN879" i="12"/>
  <c r="BM2832" i="12"/>
  <c r="BM2214" i="12"/>
  <c r="BM125" i="12"/>
  <c r="BL490" i="12"/>
  <c r="BM1970" i="12"/>
  <c r="BL85" i="12"/>
  <c r="BM85" i="12"/>
  <c r="BN1262" i="12"/>
  <c r="BN368" i="12"/>
  <c r="BN957" i="12"/>
  <c r="BN2642" i="12"/>
  <c r="BN358" i="12"/>
  <c r="BM1262" i="12"/>
  <c r="BL1023" i="12"/>
  <c r="BL2026" i="12"/>
  <c r="BL1073" i="12"/>
  <c r="BL633" i="12"/>
  <c r="BL76" i="12"/>
  <c r="BL675" i="12"/>
  <c r="BL116" i="12"/>
  <c r="BN588" i="12"/>
  <c r="BM984" i="12"/>
  <c r="BM675" i="12"/>
  <c r="BL2806" i="12"/>
  <c r="BL866" i="12"/>
  <c r="BN1623" i="12"/>
  <c r="BM1007" i="12"/>
  <c r="BM116" i="12"/>
  <c r="BL976" i="12"/>
  <c r="BL317" i="12"/>
  <c r="BN860" i="12"/>
  <c r="BM633" i="12"/>
  <c r="BM1361" i="12"/>
  <c r="BM577" i="12"/>
  <c r="BM976" i="12"/>
  <c r="BN1056" i="12"/>
  <c r="BN866" i="12"/>
  <c r="BN640" i="12"/>
  <c r="BL564" i="12"/>
  <c r="BN2129" i="12"/>
  <c r="BN633" i="12"/>
  <c r="BN1039" i="12"/>
  <c r="BN681" i="12"/>
  <c r="BM1298" i="12"/>
  <c r="BN2869" i="12"/>
  <c r="BL984" i="12"/>
  <c r="BN1367" i="12"/>
  <c r="BL1056" i="12"/>
  <c r="BN2969" i="12"/>
  <c r="BN2901" i="12"/>
  <c r="BN2000" i="12"/>
  <c r="BN1965" i="12"/>
  <c r="BN1925" i="12"/>
  <c r="BN1842" i="12"/>
  <c r="BN1811" i="12"/>
  <c r="BN1776" i="12"/>
  <c r="BN1736" i="12"/>
  <c r="BN1704" i="12"/>
  <c r="BN1668" i="12"/>
  <c r="BN1391" i="12"/>
  <c r="BN1238" i="12"/>
  <c r="BN1198" i="12"/>
  <c r="BN923" i="12"/>
  <c r="BN524" i="12"/>
  <c r="BN350" i="12"/>
  <c r="BN99" i="12"/>
  <c r="BN70" i="12"/>
  <c r="BM2974" i="12"/>
  <c r="BM2905" i="12"/>
  <c r="BM2875" i="12"/>
  <c r="BM2777" i="12"/>
  <c r="BM1617" i="12"/>
  <c r="BM1578" i="12"/>
  <c r="BM1544" i="12"/>
  <c r="BM1508" i="12"/>
  <c r="BM1432" i="12"/>
  <c r="BM1345" i="12"/>
  <c r="BM1313" i="12"/>
  <c r="BM600" i="12"/>
  <c r="BM559" i="12"/>
  <c r="BM478" i="12"/>
  <c r="BM437" i="12"/>
  <c r="BM269" i="12"/>
  <c r="BM236" i="12"/>
  <c r="BM204" i="12"/>
  <c r="BM106" i="12"/>
  <c r="BL2996" i="12"/>
  <c r="BL2926" i="12"/>
  <c r="BL2391" i="12"/>
  <c r="BL2357" i="12"/>
  <c r="BL2315" i="12"/>
  <c r="BL2281" i="12"/>
  <c r="BL2241" i="12"/>
  <c r="BL2205" i="12"/>
  <c r="BL2170" i="12"/>
  <c r="BL2088" i="12"/>
  <c r="BL2021" i="12"/>
  <c r="BL1985" i="12"/>
  <c r="BL1949" i="12"/>
  <c r="BL1909" i="12"/>
  <c r="BL1762" i="12"/>
  <c r="BL1724" i="12"/>
  <c r="BL1691" i="12"/>
  <c r="BL1653" i="12"/>
  <c r="BL1373" i="12"/>
  <c r="BL1258" i="12"/>
  <c r="BL1185" i="12"/>
  <c r="BL1154" i="12"/>
  <c r="BL691" i="12"/>
  <c r="BL58" i="12"/>
  <c r="BL25" i="12"/>
  <c r="BL1194" i="12"/>
  <c r="BL1146" i="12"/>
  <c r="BL761" i="12"/>
  <c r="BL699" i="12"/>
  <c r="BL551" i="12"/>
  <c r="BL517" i="12"/>
  <c r="BL463" i="12"/>
  <c r="BL429" i="12"/>
  <c r="BN1762" i="12"/>
  <c r="BN1313" i="12"/>
  <c r="BN792" i="12"/>
  <c r="BN478" i="12"/>
  <c r="BM2632" i="12"/>
  <c r="BM2565" i="12"/>
  <c r="BM2447" i="12"/>
  <c r="BM2341" i="12"/>
  <c r="BM2226" i="12"/>
  <c r="BM2158" i="12"/>
  <c r="BM1333" i="12"/>
  <c r="BM547" i="12"/>
  <c r="BM425" i="12"/>
  <c r="BL2930" i="12"/>
  <c r="BL2854" i="12"/>
  <c r="BL2798" i="12"/>
  <c r="BL2719" i="12"/>
  <c r="BL1914" i="12"/>
  <c r="BL1746" i="12"/>
  <c r="BL1677" i="12"/>
  <c r="BL1566" i="12"/>
  <c r="BL1402" i="12"/>
  <c r="BN2948" i="12"/>
  <c r="BN2883" i="12"/>
  <c r="BN2013" i="12"/>
  <c r="BN1939" i="12"/>
  <c r="BN1895" i="12"/>
  <c r="BN1859" i="12"/>
  <c r="BN1823" i="12"/>
  <c r="BN1789" i="12"/>
  <c r="BN1751" i="12"/>
  <c r="BN1716" i="12"/>
  <c r="BN1682" i="12"/>
  <c r="BN1645" i="12"/>
  <c r="BN1608" i="12"/>
  <c r="BN1498" i="12"/>
  <c r="BN919" i="12"/>
  <c r="BN829" i="12"/>
  <c r="BN761" i="12"/>
  <c r="BN551" i="12"/>
  <c r="BN517" i="12"/>
  <c r="BN486" i="12"/>
  <c r="BN410" i="12"/>
  <c r="BN50" i="12"/>
  <c r="BM2985" i="12"/>
  <c r="BM2953" i="12"/>
  <c r="BM2017" i="12"/>
  <c r="BM1980" i="12"/>
  <c r="BM1944" i="12"/>
  <c r="BM1905" i="12"/>
  <c r="BM1863" i="12"/>
  <c r="BM1796" i="12"/>
  <c r="BM1756" i="12"/>
  <c r="BM1720" i="12"/>
  <c r="BM1687" i="12"/>
  <c r="BM1649" i="12"/>
  <c r="BM1254" i="12"/>
  <c r="BM1181" i="12"/>
  <c r="BM1150" i="12"/>
  <c r="BM909" i="12"/>
  <c r="BM833" i="12"/>
  <c r="BM583" i="12"/>
  <c r="BM54" i="12"/>
  <c r="BL2875" i="12"/>
  <c r="BL2592" i="12"/>
  <c r="BL2561" i="12"/>
  <c r="BL2526" i="12"/>
  <c r="BL2494" i="12"/>
  <c r="BL2387" i="12"/>
  <c r="BL2352" i="12"/>
  <c r="BL2311" i="12"/>
  <c r="BL2276" i="12"/>
  <c r="BL2236" i="12"/>
  <c r="BL2201" i="12"/>
  <c r="BL2166" i="12"/>
  <c r="BL2064" i="12"/>
  <c r="BL1613" i="12"/>
  <c r="BL1540" i="12"/>
  <c r="BL1502" i="12"/>
  <c r="BL1467" i="12"/>
  <c r="BL1427" i="12"/>
  <c r="BL1341" i="12"/>
  <c r="BL1308" i="12"/>
  <c r="BL1003" i="12"/>
  <c r="BL736" i="12"/>
  <c r="BL703" i="12"/>
  <c r="BL555" i="12"/>
  <c r="BL467" i="12"/>
  <c r="BL433" i="12"/>
  <c r="BL265" i="12"/>
  <c r="BL232" i="12"/>
  <c r="BL200" i="12"/>
  <c r="BL1321" i="12"/>
  <c r="BL829" i="12"/>
  <c r="BL410" i="12"/>
  <c r="BL260" i="12"/>
  <c r="BL146" i="12"/>
  <c r="BN2820" i="12"/>
  <c r="BN2088" i="12"/>
  <c r="BN1985" i="12"/>
  <c r="BN1909" i="12"/>
  <c r="BN1846" i="12"/>
  <c r="BN1781" i="12"/>
  <c r="BN1708" i="12"/>
  <c r="BN1599" i="12"/>
  <c r="BN1508" i="12"/>
  <c r="BN1397" i="12"/>
  <c r="BN1242" i="12"/>
  <c r="BN1154" i="12"/>
  <c r="BN236" i="12"/>
  <c r="BN25" i="12"/>
  <c r="BM2996" i="12"/>
  <c r="BM2926" i="12"/>
  <c r="BM2700" i="12"/>
  <c r="BM2486" i="12"/>
  <c r="BM2362" i="12"/>
  <c r="BM2246" i="12"/>
  <c r="BM2139" i="12"/>
  <c r="BM2072" i="12"/>
  <c r="BM2009" i="12"/>
  <c r="BM1934" i="12"/>
  <c r="BM1728" i="12"/>
  <c r="BM1582" i="12"/>
  <c r="BM1173" i="12"/>
  <c r="BM728" i="12"/>
  <c r="BM654" i="12"/>
  <c r="BM301" i="12"/>
  <c r="BL2948" i="12"/>
  <c r="BL1333" i="12"/>
  <c r="BL457" i="12"/>
  <c r="BN3011" i="12"/>
  <c r="BN2909" i="12"/>
  <c r="BN2879" i="12"/>
  <c r="BN2850" i="12"/>
  <c r="BN2824" i="12"/>
  <c r="BN2617" i="12"/>
  <c r="BN2549" i="12"/>
  <c r="BN2518" i="12"/>
  <c r="BN2486" i="12"/>
  <c r="BN2447" i="12"/>
  <c r="BN2414" i="12"/>
  <c r="BN2341" i="12"/>
  <c r="BN2266" i="12"/>
  <c r="BN2226" i="12"/>
  <c r="BN2193" i="12"/>
  <c r="BN2158" i="12"/>
  <c r="BN2072" i="12"/>
  <c r="BN2009" i="12"/>
  <c r="BN1934" i="12"/>
  <c r="BN1890" i="12"/>
  <c r="BN1855" i="12"/>
  <c r="BN1819" i="12"/>
  <c r="BN1785" i="12"/>
  <c r="BN1746" i="12"/>
  <c r="BN1712" i="12"/>
  <c r="BN1677" i="12"/>
  <c r="BN1640" i="12"/>
  <c r="BN1603" i="12"/>
  <c r="BN1566" i="12"/>
  <c r="BN1491" i="12"/>
  <c r="BN1288" i="12"/>
  <c r="BN1052" i="12"/>
  <c r="BN547" i="12"/>
  <c r="BN513" i="12"/>
  <c r="BN482" i="12"/>
  <c r="BN405" i="12"/>
  <c r="BM2854" i="12"/>
  <c r="BM1996" i="12"/>
  <c r="BM1959" i="12"/>
  <c r="BM1918" i="12"/>
  <c r="BM1838" i="12"/>
  <c r="BM1807" i="12"/>
  <c r="BM1771" i="12"/>
  <c r="BM1732" i="12"/>
  <c r="BM1700" i="12"/>
  <c r="BM1590" i="12"/>
  <c r="BM1553" i="12"/>
  <c r="BM1519" i="12"/>
  <c r="BM1442" i="12"/>
  <c r="BM1278" i="12"/>
  <c r="BM999" i="12"/>
  <c r="BM933" i="12"/>
  <c r="BM537" i="12"/>
  <c r="BM500" i="12"/>
  <c r="BM463" i="12"/>
  <c r="BM429" i="12"/>
  <c r="BL2969" i="12"/>
  <c r="BL2935" i="12"/>
  <c r="BL2901" i="12"/>
  <c r="BN1258" i="12"/>
  <c r="BN354" i="12"/>
  <c r="BM1954" i="12"/>
  <c r="BM1766" i="12"/>
  <c r="BM1491" i="12"/>
  <c r="BM1402" i="12"/>
  <c r="BM482" i="12"/>
  <c r="BM29" i="12"/>
  <c r="BL2883" i="12"/>
  <c r="BL2009" i="12"/>
  <c r="BL1855" i="12"/>
  <c r="BL1766" i="12"/>
  <c r="BL1640" i="12"/>
  <c r="BL1548" i="12"/>
  <c r="BL1230" i="12"/>
  <c r="BL513" i="12"/>
  <c r="BL405" i="12"/>
  <c r="BL2102" i="12"/>
  <c r="BN1045" i="12"/>
  <c r="BM1367" i="12"/>
  <c r="BN740" i="12"/>
  <c r="BN937" i="12"/>
  <c r="BM767" i="12"/>
  <c r="BM623" i="12"/>
  <c r="BM1023" i="12"/>
  <c r="BN964" i="12"/>
  <c r="BL1007" i="12"/>
  <c r="BN311" i="12"/>
  <c r="BN1417" i="12"/>
  <c r="BN2802" i="12"/>
  <c r="BN2607" i="12"/>
  <c r="BN2475" i="12"/>
  <c r="BN1594" i="12"/>
  <c r="BN1357" i="12"/>
  <c r="BN1325" i="12"/>
  <c r="BN323" i="12"/>
  <c r="BN151" i="12"/>
  <c r="BM2514" i="12"/>
  <c r="BM2222" i="12"/>
  <c r="BM2154" i="12"/>
  <c r="BM2068" i="12"/>
  <c r="BM2004" i="12"/>
  <c r="BM1929" i="12"/>
  <c r="BM1846" i="12"/>
  <c r="BM1781" i="12"/>
  <c r="BM1672" i="12"/>
  <c r="BM1242" i="12"/>
  <c r="BM853" i="12"/>
  <c r="BM354" i="12"/>
  <c r="BL2617" i="12"/>
  <c r="BL2479" i="12"/>
  <c r="BL1617" i="12"/>
  <c r="BL1345" i="12"/>
  <c r="BL478" i="12"/>
  <c r="BL1859" i="12"/>
  <c r="BL1682" i="12"/>
  <c r="BL1553" i="12"/>
  <c r="BL933" i="12"/>
  <c r="BL659" i="12"/>
  <c r="BL305" i="12"/>
  <c r="BN2545" i="12"/>
  <c r="BM1785" i="12"/>
  <c r="BM1603" i="12"/>
  <c r="BL2569" i="12"/>
  <c r="BL2266" i="12"/>
  <c r="BL1128" i="12"/>
  <c r="BL425" i="12"/>
  <c r="BN2197" i="12"/>
  <c r="BN2096" i="12"/>
  <c r="BN1304" i="12"/>
  <c r="BN1234" i="12"/>
  <c r="BN1132" i="12"/>
  <c r="BN699" i="12"/>
  <c r="BN608" i="12"/>
  <c r="BN178" i="12"/>
  <c r="BM2816" i="12"/>
  <c r="BM2757" i="12"/>
  <c r="BM2691" i="12"/>
  <c r="BM2588" i="12"/>
  <c r="BM2494" i="12"/>
  <c r="BM2387" i="12"/>
  <c r="BM2276" i="12"/>
  <c r="BM2166" i="12"/>
  <c r="BM2064" i="12"/>
  <c r="BM1540" i="12"/>
  <c r="BM1427" i="12"/>
  <c r="BM1308" i="12"/>
  <c r="BM736" i="12"/>
  <c r="BM467" i="12"/>
  <c r="BM200" i="12"/>
  <c r="BL2820" i="12"/>
  <c r="BL2000" i="12"/>
  <c r="BL1925" i="12"/>
  <c r="BL1811" i="12"/>
  <c r="BL1238" i="12"/>
  <c r="BL923" i="12"/>
  <c r="BL70" i="12"/>
  <c r="BL1177" i="12"/>
  <c r="BN2991" i="12"/>
  <c r="BN2920" i="12"/>
  <c r="BN2443" i="12"/>
  <c r="BN2189" i="12"/>
  <c r="BN559" i="12"/>
  <c r="BL2812" i="12"/>
  <c r="BL2553" i="12"/>
  <c r="BL2414" i="12"/>
  <c r="BL2158" i="12"/>
  <c r="BL695" i="12"/>
  <c r="BN2765" i="12"/>
  <c r="BN2700" i="12"/>
  <c r="BN1333" i="12"/>
  <c r="BN1189" i="12"/>
  <c r="BN1128" i="12"/>
  <c r="BN604" i="12"/>
  <c r="BN374" i="12"/>
  <c r="BN240" i="12"/>
  <c r="BN208" i="12"/>
  <c r="BN142" i="12"/>
  <c r="BN111" i="12"/>
  <c r="BN29" i="12"/>
  <c r="BM2897" i="12"/>
  <c r="BM2828" i="12"/>
  <c r="BM2769" i="12"/>
  <c r="BM2704" i="12"/>
  <c r="BM2602" i="12"/>
  <c r="BM2469" i="12"/>
  <c r="BM2366" i="12"/>
  <c r="BM2251" i="12"/>
  <c r="BM2181" i="12"/>
  <c r="BM2114" i="12"/>
  <c r="BM1353" i="12"/>
  <c r="BM1212" i="12"/>
  <c r="BM305" i="12"/>
  <c r="BL2802" i="12"/>
  <c r="BL2469" i="12"/>
  <c r="BL2251" i="12"/>
  <c r="BL2181" i="12"/>
  <c r="BL2143" i="12"/>
  <c r="BN252" i="12"/>
  <c r="BN58" i="12"/>
  <c r="BM3090" i="12"/>
  <c r="BM2617" i="12"/>
  <c r="BM2518" i="12"/>
  <c r="BM2325" i="12"/>
  <c r="BM1317" i="12"/>
  <c r="BM1142" i="12"/>
  <c r="BL2325" i="12"/>
  <c r="BL2246" i="12"/>
  <c r="BN3024" i="12"/>
  <c r="BN2400" i="12"/>
  <c r="BM2674" i="12"/>
  <c r="BL2709" i="12"/>
  <c r="BN2663" i="12"/>
  <c r="BN2724" i="12"/>
  <c r="BN797" i="12"/>
  <c r="BM2118" i="12"/>
  <c r="BM2129" i="12"/>
  <c r="BM1062" i="12"/>
  <c r="BL358" i="12"/>
  <c r="BM192" i="12"/>
  <c r="BL646" i="12"/>
  <c r="BL2214" i="12"/>
  <c r="BL3057" i="12"/>
  <c r="BN944" i="12"/>
  <c r="BN344" i="12"/>
  <c r="BM2425" i="12"/>
  <c r="BN2081" i="12"/>
  <c r="BN1073" i="12"/>
  <c r="BN282" i="12"/>
  <c r="BN2625" i="12"/>
  <c r="BM1056" i="12"/>
  <c r="BM640" i="12"/>
  <c r="BL2642" i="12"/>
  <c r="BL927" i="12"/>
  <c r="BM872" i="12"/>
  <c r="BM170" i="12"/>
  <c r="BM823" i="12"/>
  <c r="BL1045" i="12"/>
  <c r="BL33" i="12"/>
  <c r="BL398" i="12"/>
  <c r="BL160" i="12"/>
  <c r="BM2102" i="12"/>
  <c r="BM927" i="12"/>
  <c r="BM588" i="12"/>
  <c r="BL1970" i="12"/>
  <c r="BL663" i="12"/>
  <c r="BN823" i="12"/>
  <c r="BM2454" i="12"/>
  <c r="BM903" i="12"/>
  <c r="BL2538" i="12"/>
  <c r="BL964" i="12"/>
  <c r="BL1111" i="12"/>
  <c r="BN288" i="12"/>
  <c r="BM1039" i="12"/>
  <c r="BM570" i="12"/>
  <c r="BM1045" i="12"/>
  <c r="BL1262" i="12"/>
  <c r="BM964" i="12"/>
  <c r="BN1384" i="12"/>
  <c r="BN1013" i="12"/>
  <c r="BN750" i="12"/>
  <c r="BN391" i="12"/>
  <c r="BN1282" i="12"/>
  <c r="BL577" i="12"/>
  <c r="BN2709" i="12"/>
  <c r="BN505" i="12"/>
  <c r="BN903" i="12"/>
  <c r="BN2425" i="12"/>
  <c r="BN116" i="12"/>
  <c r="BN1298" i="12"/>
  <c r="BN2832" i="12"/>
  <c r="BL913" i="12"/>
  <c r="BL1013" i="12"/>
  <c r="BN2858" i="12"/>
  <c r="BN2816" i="12"/>
  <c r="BN2757" i="12"/>
  <c r="BN2691" i="12"/>
  <c r="BN2588" i="12"/>
  <c r="BN2557" i="12"/>
  <c r="BN2526" i="12"/>
  <c r="BN2494" i="12"/>
  <c r="BN2387" i="12"/>
  <c r="BN2352" i="12"/>
  <c r="BN2311" i="12"/>
  <c r="BN2276" i="12"/>
  <c r="BN2236" i="12"/>
  <c r="BN2201" i="12"/>
  <c r="BN2166" i="12"/>
  <c r="BN2064" i="12"/>
  <c r="BN1613" i="12"/>
  <c r="BN1540" i="12"/>
  <c r="BN1502" i="12"/>
  <c r="BN1467" i="12"/>
  <c r="BN1427" i="12"/>
  <c r="BN1341" i="12"/>
  <c r="BN1308" i="12"/>
  <c r="BN1003" i="12"/>
  <c r="BN736" i="12"/>
  <c r="BN703" i="12"/>
  <c r="BN555" i="12"/>
  <c r="BN467" i="12"/>
  <c r="BN433" i="12"/>
  <c r="BN265" i="12"/>
  <c r="BN232" i="12"/>
  <c r="BN200" i="12"/>
  <c r="BM2592" i="12"/>
  <c r="BM2561" i="12"/>
  <c r="BM2530" i="12"/>
  <c r="BM2498" i="12"/>
  <c r="BM2461" i="12"/>
  <c r="BM2391" i="12"/>
  <c r="BM2357" i="12"/>
  <c r="BM2315" i="12"/>
  <c r="BM2281" i="12"/>
  <c r="BM2241" i="12"/>
  <c r="BM2205" i="12"/>
  <c r="BM2170" i="12"/>
  <c r="BM2088" i="12"/>
  <c r="BM2021" i="12"/>
  <c r="BM1985" i="12"/>
  <c r="BM1949" i="12"/>
  <c r="BM1909" i="12"/>
  <c r="BM1762" i="12"/>
  <c r="BM1724" i="12"/>
  <c r="BM1691" i="12"/>
  <c r="BM1653" i="12"/>
  <c r="BM1373" i="12"/>
  <c r="BM1258" i="12"/>
  <c r="BM1185" i="12"/>
  <c r="BM1154" i="12"/>
  <c r="BM691" i="12"/>
  <c r="BM58" i="12"/>
  <c r="BM25" i="12"/>
  <c r="BL3090" i="12"/>
  <c r="BL2765" i="12"/>
  <c r="BL2700" i="12"/>
  <c r="BL2632" i="12"/>
  <c r="BL2597" i="12"/>
  <c r="BL2565" i="12"/>
  <c r="BL2530" i="12"/>
  <c r="BL2498" i="12"/>
  <c r="BL2461" i="12"/>
  <c r="BL1599" i="12"/>
  <c r="BL1562" i="12"/>
  <c r="BL1454" i="12"/>
  <c r="BL1329" i="12"/>
  <c r="BL1106" i="12"/>
  <c r="BL897" i="12"/>
  <c r="BL792" i="12"/>
  <c r="BL452" i="12"/>
  <c r="BL419" i="12"/>
  <c r="BL327" i="12"/>
  <c r="BL252" i="12"/>
  <c r="BL220" i="12"/>
  <c r="BL188" i="12"/>
  <c r="BL155" i="12"/>
  <c r="BL1996" i="12"/>
  <c r="BL1959" i="12"/>
  <c r="BL1918" i="12"/>
  <c r="BL1807" i="12"/>
  <c r="BL1771" i="12"/>
  <c r="BL1732" i="12"/>
  <c r="BL1700" i="12"/>
  <c r="BL1590" i="12"/>
  <c r="BL1498" i="12"/>
  <c r="BL1442" i="12"/>
  <c r="BL1304" i="12"/>
  <c r="BL999" i="12"/>
  <c r="BL228" i="12"/>
  <c r="BL178" i="12"/>
  <c r="BN2514" i="12"/>
  <c r="BN2461" i="12"/>
  <c r="BN2391" i="12"/>
  <c r="BN2315" i="12"/>
  <c r="BN2241" i="12"/>
  <c r="BN2170" i="12"/>
  <c r="BN1544" i="12"/>
  <c r="BN1169" i="12"/>
  <c r="BN220" i="12"/>
  <c r="BM2909" i="12"/>
  <c r="BM1992" i="12"/>
  <c r="BM1712" i="12"/>
  <c r="BM1640" i="12"/>
  <c r="BM1566" i="12"/>
  <c r="BM1437" i="12"/>
  <c r="BM1208" i="12"/>
  <c r="BM778" i="12"/>
  <c r="BM224" i="12"/>
  <c r="BL2534" i="12"/>
  <c r="BL2341" i="12"/>
  <c r="BL2226" i="12"/>
  <c r="BL1274" i="12"/>
  <c r="BL1208" i="12"/>
  <c r="BL1158" i="12"/>
  <c r="BL533" i="12"/>
  <c r="BL482" i="12"/>
  <c r="BL256" i="12"/>
  <c r="BN2798" i="12"/>
  <c r="BN2769" i="12"/>
  <c r="BN2704" i="12"/>
  <c r="BN2636" i="12"/>
  <c r="BN2602" i="12"/>
  <c r="BN2506" i="12"/>
  <c r="BN2469" i="12"/>
  <c r="BN2366" i="12"/>
  <c r="BN2251" i="12"/>
  <c r="BN2181" i="12"/>
  <c r="BN2143" i="12"/>
  <c r="BN2114" i="12"/>
  <c r="BN1353" i="12"/>
  <c r="BN1321" i="12"/>
  <c r="BN1250" i="12"/>
  <c r="BN1212" i="12"/>
  <c r="BN1177" i="12"/>
  <c r="BN1146" i="12"/>
  <c r="BN305" i="12"/>
  <c r="BN260" i="12"/>
  <c r="BN228" i="12"/>
  <c r="BM2802" i="12"/>
  <c r="BM2773" i="12"/>
  <c r="BM2607" i="12"/>
  <c r="BM2510" i="12"/>
  <c r="BM2475" i="12"/>
  <c r="BM2437" i="12"/>
  <c r="BM2295" i="12"/>
  <c r="BM2257" i="12"/>
  <c r="BM2185" i="12"/>
  <c r="BM2150" i="12"/>
  <c r="BM1594" i="12"/>
  <c r="BM1558" i="12"/>
  <c r="BM1447" i="12"/>
  <c r="BM1357" i="12"/>
  <c r="BM1325" i="12"/>
  <c r="BM1102" i="12"/>
  <c r="BM448" i="12"/>
  <c r="BM414" i="12"/>
  <c r="BM323" i="12"/>
  <c r="BM248" i="12"/>
  <c r="BM216" i="12"/>
  <c r="BM182" i="12"/>
  <c r="BM151" i="12"/>
  <c r="BL2974" i="12"/>
  <c r="BL2761" i="12"/>
  <c r="BL2017" i="12"/>
  <c r="BL1980" i="12"/>
  <c r="BL1944" i="12"/>
  <c r="BL1905" i="12"/>
  <c r="BL1863" i="12"/>
  <c r="BL1796" i="12"/>
  <c r="BL1756" i="12"/>
  <c r="BL1720" i="12"/>
  <c r="BL1687" i="12"/>
  <c r="BL1649" i="12"/>
  <c r="BL1254" i="12"/>
  <c r="BL1181" i="12"/>
  <c r="BL1150" i="12"/>
  <c r="BL909" i="12"/>
  <c r="BL833" i="12"/>
  <c r="BL583" i="12"/>
  <c r="BL54" i="12"/>
  <c r="BL1212" i="12"/>
  <c r="BL1132" i="12"/>
  <c r="BN3085" i="12"/>
  <c r="BN2974" i="12"/>
  <c r="BN2905" i="12"/>
  <c r="BN2777" i="12"/>
  <c r="BN2696" i="12"/>
  <c r="BN2561" i="12"/>
  <c r="BN2479" i="12"/>
  <c r="BN2408" i="12"/>
  <c r="BN2337" i="12"/>
  <c r="BN2222" i="12"/>
  <c r="BN2154" i="12"/>
  <c r="BN897" i="12"/>
  <c r="BN600" i="12"/>
  <c r="BN528" i="12"/>
  <c r="BN452" i="12"/>
  <c r="BM513" i="12"/>
  <c r="BM374" i="12"/>
  <c r="BM208" i="12"/>
  <c r="BM142" i="12"/>
  <c r="BL2753" i="12"/>
  <c r="BL2636" i="12"/>
  <c r="BL2602" i="12"/>
  <c r="BL2518" i="12"/>
  <c r="BL2362" i="12"/>
  <c r="BL2209" i="12"/>
  <c r="BL2092" i="12"/>
  <c r="BL1992" i="12"/>
  <c r="BL1728" i="12"/>
  <c r="BL1603" i="12"/>
  <c r="BL1173" i="12"/>
  <c r="BL1052" i="12"/>
  <c r="BL728" i="12"/>
  <c r="BN1402" i="12"/>
  <c r="BN1349" i="12"/>
  <c r="BN1317" i="12"/>
  <c r="BN1246" i="12"/>
  <c r="BN1208" i="12"/>
  <c r="BN1173" i="12"/>
  <c r="BN1142" i="12"/>
  <c r="BN778" i="12"/>
  <c r="BN301" i="12"/>
  <c r="BN256" i="12"/>
  <c r="BN224" i="12"/>
  <c r="BN45" i="12"/>
  <c r="BM2948" i="12"/>
  <c r="BM2883" i="12"/>
  <c r="BM2812" i="12"/>
  <c r="BM2753" i="12"/>
  <c r="BM2719" i="12"/>
  <c r="BM2621" i="12"/>
  <c r="BM2553" i="12"/>
  <c r="BM2522" i="12"/>
  <c r="BM2490" i="12"/>
  <c r="BM2346" i="12"/>
  <c r="BM2272" i="12"/>
  <c r="BM2231" i="12"/>
  <c r="BM2197" i="12"/>
  <c r="BM2162" i="12"/>
  <c r="BM2096" i="12"/>
  <c r="BM1337" i="12"/>
  <c r="BM1304" i="12"/>
  <c r="BM1234" i="12"/>
  <c r="BM1194" i="12"/>
  <c r="BM1132" i="12"/>
  <c r="BM1098" i="12"/>
  <c r="BM732" i="12"/>
  <c r="BM699" i="12"/>
  <c r="BM659" i="12"/>
  <c r="BM608" i="12"/>
  <c r="BM380" i="12"/>
  <c r="BM244" i="12"/>
  <c r="BM212" i="12"/>
  <c r="BM178" i="12"/>
  <c r="BM146" i="12"/>
  <c r="BL2858" i="12"/>
  <c r="BL2816" i="12"/>
  <c r="BL2757" i="12"/>
  <c r="BL2691" i="12"/>
  <c r="BL2588" i="12"/>
  <c r="BL2557" i="12"/>
  <c r="BL2522" i="12"/>
  <c r="BL2490" i="12"/>
  <c r="BL2346" i="12"/>
  <c r="BL2272" i="12"/>
  <c r="BL2231" i="12"/>
  <c r="BL2197" i="12"/>
  <c r="BL2162" i="12"/>
  <c r="BL2096" i="12"/>
  <c r="BN1724" i="12"/>
  <c r="BN1617" i="12"/>
  <c r="BN1432" i="12"/>
  <c r="BN1329" i="12"/>
  <c r="BN437" i="12"/>
  <c r="BN204" i="12"/>
  <c r="BN106" i="12"/>
  <c r="BN41" i="12"/>
  <c r="BM3011" i="12"/>
  <c r="BM2879" i="12"/>
  <c r="BM2549" i="12"/>
  <c r="BM2465" i="12"/>
  <c r="BM2266" i="12"/>
  <c r="BM1288" i="12"/>
  <c r="BM1189" i="12"/>
  <c r="BM757" i="12"/>
  <c r="BL2396" i="12"/>
  <c r="BL2193" i="12"/>
  <c r="BL1349" i="12"/>
  <c r="BL604" i="12"/>
  <c r="BL240" i="12"/>
  <c r="BM944" i="12"/>
  <c r="BL1367" i="12"/>
  <c r="BN970" i="12"/>
  <c r="BN623" i="12"/>
  <c r="BM740" i="12"/>
  <c r="BM1406" i="12"/>
  <c r="BL879" i="12"/>
  <c r="BM1268" i="12"/>
  <c r="BL1384" i="12"/>
  <c r="BM1292" i="12"/>
  <c r="BL1268" i="12"/>
  <c r="BN669" i="12"/>
  <c r="BN1268" i="12"/>
  <c r="BM311" i="12"/>
  <c r="BL337" i="12"/>
  <c r="BN2102" i="12"/>
  <c r="BN276" i="12"/>
  <c r="BN2437" i="12"/>
  <c r="BN2257" i="12"/>
  <c r="BN2150" i="12"/>
  <c r="BN1558" i="12"/>
  <c r="BN1447" i="12"/>
  <c r="BN1102" i="12"/>
  <c r="BN448" i="12"/>
  <c r="BN182" i="12"/>
  <c r="BM2820" i="12"/>
  <c r="BM2479" i="12"/>
  <c r="BM2337" i="12"/>
  <c r="BM2262" i="12"/>
  <c r="BM1883" i="12"/>
  <c r="BM1741" i="12"/>
  <c r="BM1169" i="12"/>
  <c r="BM528" i="12"/>
  <c r="BL2549" i="12"/>
  <c r="BL2443" i="12"/>
  <c r="BL1578" i="12"/>
  <c r="BL1508" i="12"/>
  <c r="BL559" i="12"/>
  <c r="BL236" i="12"/>
  <c r="BL2013" i="12"/>
  <c r="BL1895" i="12"/>
  <c r="BL1823" i="12"/>
  <c r="BL1751" i="12"/>
  <c r="BL1608" i="12"/>
  <c r="BL1519" i="12"/>
  <c r="BL212" i="12"/>
  <c r="BL50" i="12"/>
  <c r="BN2498" i="12"/>
  <c r="BN2357" i="12"/>
  <c r="BN2205" i="12"/>
  <c r="BM1677" i="12"/>
  <c r="BL1317" i="12"/>
  <c r="BL1189" i="12"/>
  <c r="BL757" i="12"/>
  <c r="BL547" i="12"/>
  <c r="BL301" i="12"/>
  <c r="BL142" i="12"/>
  <c r="BN2753" i="12"/>
  <c r="BN2621" i="12"/>
  <c r="BN2553" i="12"/>
  <c r="BN2490" i="12"/>
  <c r="BN2272" i="12"/>
  <c r="BN2162" i="12"/>
  <c r="BN1098" i="12"/>
  <c r="BN659" i="12"/>
  <c r="BN380" i="12"/>
  <c r="BN244" i="12"/>
  <c r="BN146" i="12"/>
  <c r="BM2526" i="12"/>
  <c r="BM2311" i="12"/>
  <c r="BM2201" i="12"/>
  <c r="BM1502" i="12"/>
  <c r="BM1341" i="12"/>
  <c r="BM1003" i="12"/>
  <c r="BM265" i="12"/>
  <c r="BL2991" i="12"/>
  <c r="BL1965" i="12"/>
  <c r="BL1842" i="12"/>
  <c r="BL1736" i="12"/>
  <c r="BL350" i="12"/>
  <c r="BL99" i="12"/>
  <c r="BL1250" i="12"/>
  <c r="BN2761" i="12"/>
  <c r="BN2530" i="12"/>
  <c r="BN2262" i="12"/>
  <c r="BN853" i="12"/>
  <c r="BM1349" i="12"/>
  <c r="BM240" i="12"/>
  <c r="BL1954" i="12"/>
  <c r="BL778" i="12"/>
  <c r="BN1483" i="12"/>
  <c r="BM2731" i="12"/>
  <c r="BM2330" i="12"/>
  <c r="BL2684" i="12"/>
  <c r="BL3024" i="12"/>
  <c r="BL2465" i="12"/>
  <c r="BN3114" i="12"/>
  <c r="BN2573" i="12"/>
  <c r="BN2957" i="12"/>
  <c r="BN2373" i="12"/>
  <c r="BN1523" i="12"/>
  <c r="BN490" i="12"/>
  <c r="BM3095" i="12"/>
  <c r="BM2663" i="12"/>
  <c r="BM2286" i="12"/>
  <c r="BM441" i="12"/>
  <c r="BL1876" i="12"/>
  <c r="BL1091" i="12"/>
  <c r="BL1800" i="12"/>
  <c r="BL2573" i="12"/>
  <c r="BN2684" i="12"/>
  <c r="BN2301" i="12"/>
  <c r="BN1406" i="12"/>
  <c r="BN2047" i="12"/>
  <c r="BN1223" i="12"/>
  <c r="BM2037" i="12"/>
  <c r="BM806" i="12"/>
  <c r="BL2738" i="12"/>
  <c r="BM1082" i="12"/>
  <c r="BL740" i="12"/>
  <c r="BL2781" i="12"/>
  <c r="BL1623" i="12"/>
  <c r="BL2286" i="12"/>
  <c r="BN2841" i="12"/>
  <c r="BN721" i="12"/>
  <c r="BN76" i="12"/>
  <c r="BN1361" i="12"/>
  <c r="BN2887" i="12"/>
  <c r="BN984" i="12"/>
  <c r="BM1417" i="12"/>
  <c r="BM866" i="12"/>
  <c r="BM358" i="12"/>
  <c r="BL1459" i="12"/>
  <c r="BL860" i="12"/>
  <c r="BM135" i="12"/>
  <c r="BL944" i="12"/>
  <c r="BL767" i="12"/>
  <c r="BL311" i="12"/>
  <c r="BN872" i="12"/>
  <c r="BM913" i="12"/>
  <c r="BM541" i="12"/>
  <c r="BN2781" i="12"/>
  <c r="BN594" i="12"/>
  <c r="BM2056" i="12"/>
  <c r="BM860" i="12"/>
  <c r="BL2037" i="12"/>
  <c r="BL623" i="12"/>
  <c r="BL368" i="12"/>
  <c r="BM2625" i="12"/>
  <c r="BM879" i="12"/>
  <c r="BL1417" i="12"/>
  <c r="BL344" i="12"/>
  <c r="BM669" i="12"/>
  <c r="BN2806" i="12"/>
  <c r="BN1292" i="12"/>
  <c r="BN976" i="12"/>
  <c r="BN675" i="12"/>
  <c r="BM337" i="12"/>
  <c r="BL1361" i="12"/>
  <c r="BN63" i="12"/>
  <c r="BM2538" i="12"/>
  <c r="BL669" i="12"/>
  <c r="BN398" i="12"/>
  <c r="BM2841" i="12"/>
  <c r="BM681" i="12"/>
  <c r="BN2118" i="12"/>
  <c r="BM317" i="12"/>
  <c r="BM1623" i="12"/>
  <c r="BN317" i="12"/>
  <c r="BN1091" i="12"/>
  <c r="BN2026" i="12"/>
  <c r="BN2985" i="12"/>
  <c r="BN2953" i="12"/>
  <c r="BN2017" i="12"/>
  <c r="BN1980" i="12"/>
  <c r="BN1944" i="12"/>
  <c r="BN1905" i="12"/>
  <c r="BN1863" i="12"/>
  <c r="BN1796" i="12"/>
  <c r="BN1756" i="12"/>
  <c r="BN1720" i="12"/>
  <c r="BN1687" i="12"/>
  <c r="BN1649" i="12"/>
  <c r="BN1254" i="12"/>
  <c r="BN1181" i="12"/>
  <c r="BN1150" i="12"/>
  <c r="BN909" i="12"/>
  <c r="BN833" i="12"/>
  <c r="BN583" i="12"/>
  <c r="BN54" i="12"/>
  <c r="BM3085" i="12"/>
  <c r="BM2991" i="12"/>
  <c r="BM2920" i="12"/>
  <c r="BM2761" i="12"/>
  <c r="BM2696" i="12"/>
  <c r="BM1599" i="12"/>
  <c r="BM1562" i="12"/>
  <c r="BM1454" i="12"/>
  <c r="BM1329" i="12"/>
  <c r="BM1106" i="12"/>
  <c r="BM897" i="12"/>
  <c r="BM792" i="12"/>
  <c r="BM452" i="12"/>
  <c r="BM419" i="12"/>
  <c r="BM327" i="12"/>
  <c r="BM252" i="12"/>
  <c r="BM220" i="12"/>
  <c r="BM188" i="12"/>
  <c r="BM155" i="12"/>
  <c r="BL3011" i="12"/>
  <c r="BL2909" i="12"/>
  <c r="BL2879" i="12"/>
  <c r="BL2850" i="12"/>
  <c r="BL2824" i="12"/>
  <c r="BL2337" i="12"/>
  <c r="BL2262" i="12"/>
  <c r="BL2222" i="12"/>
  <c r="BL2189" i="12"/>
  <c r="BL2154" i="12"/>
  <c r="BL2068" i="12"/>
  <c r="BL2004" i="12"/>
  <c r="BL1929" i="12"/>
  <c r="BL1883" i="12"/>
  <c r="BL1846" i="12"/>
  <c r="BL1815" i="12"/>
  <c r="BL1781" i="12"/>
  <c r="BL1741" i="12"/>
  <c r="BL1708" i="12"/>
  <c r="BL1672" i="12"/>
  <c r="BL1397" i="12"/>
  <c r="BL1242" i="12"/>
  <c r="BL1204" i="12"/>
  <c r="BL1169" i="12"/>
  <c r="BL853" i="12"/>
  <c r="BL710" i="12"/>
  <c r="BL528" i="12"/>
  <c r="BL354" i="12"/>
  <c r="BL41" i="12"/>
  <c r="BL1234" i="12"/>
  <c r="BL1098" i="12"/>
  <c r="BL732" i="12"/>
  <c r="BL537" i="12"/>
  <c r="BL486" i="12"/>
  <c r="BN2068" i="12"/>
  <c r="BN2004" i="12"/>
  <c r="BN1691" i="12"/>
  <c r="BN1345" i="12"/>
  <c r="BN710" i="12"/>
  <c r="BM3053" i="12"/>
  <c r="BM2765" i="12"/>
  <c r="BM2597" i="12"/>
  <c r="BM2502" i="12"/>
  <c r="BM2396" i="12"/>
  <c r="BM2209" i="12"/>
  <c r="BM1274" i="12"/>
  <c r="BM533" i="12"/>
  <c r="BM457" i="12"/>
  <c r="BL2897" i="12"/>
  <c r="BL2828" i="12"/>
  <c r="BL2769" i="12"/>
  <c r="BL2072" i="12"/>
  <c r="BL1890" i="12"/>
  <c r="BL1785" i="12"/>
  <c r="BL1712" i="12"/>
  <c r="BL1513" i="12"/>
  <c r="BL1437" i="12"/>
  <c r="BL29" i="12"/>
  <c r="BN2930" i="12"/>
  <c r="BN1996" i="12"/>
  <c r="BN1959" i="12"/>
  <c r="BN1918" i="12"/>
  <c r="BN1838" i="12"/>
  <c r="BN1807" i="12"/>
  <c r="BN1771" i="12"/>
  <c r="BN1732" i="12"/>
  <c r="BN1700" i="12"/>
  <c r="BN1590" i="12"/>
  <c r="BN1553" i="12"/>
  <c r="BN1519" i="12"/>
  <c r="BN1442" i="12"/>
  <c r="BN1278" i="12"/>
  <c r="BN999" i="12"/>
  <c r="BN933" i="12"/>
  <c r="BN537" i="12"/>
  <c r="BN500" i="12"/>
  <c r="BN463" i="12"/>
  <c r="BN429" i="12"/>
  <c r="BM2969" i="12"/>
  <c r="BM2935" i="12"/>
  <c r="BM2901" i="12"/>
  <c r="BM2000" i="12"/>
  <c r="BM1965" i="12"/>
  <c r="BM1925" i="12"/>
  <c r="BM1842" i="12"/>
  <c r="BM1811" i="12"/>
  <c r="BM1776" i="12"/>
  <c r="BM1736" i="12"/>
  <c r="BM1704" i="12"/>
  <c r="BM1668" i="12"/>
  <c r="BM1391" i="12"/>
  <c r="BM1238" i="12"/>
  <c r="BM1198" i="12"/>
  <c r="BM923" i="12"/>
  <c r="BM524" i="12"/>
  <c r="BM350" i="12"/>
  <c r="BM99" i="12"/>
  <c r="BM70" i="12"/>
  <c r="BL2611" i="12"/>
  <c r="BL2545" i="12"/>
  <c r="BL2510" i="12"/>
  <c r="BL2475" i="12"/>
  <c r="BL2437" i="12"/>
  <c r="BL2295" i="12"/>
  <c r="BL2257" i="12"/>
  <c r="BL2185" i="12"/>
  <c r="BL2150" i="12"/>
  <c r="BL1594" i="12"/>
  <c r="BL1558" i="12"/>
  <c r="BL1447" i="12"/>
  <c r="BL1357" i="12"/>
  <c r="BL1325" i="12"/>
  <c r="BL1102" i="12"/>
  <c r="BL448" i="12"/>
  <c r="BL414" i="12"/>
  <c r="BL323" i="12"/>
  <c r="BL248" i="12"/>
  <c r="BL216" i="12"/>
  <c r="BL182" i="12"/>
  <c r="BL151" i="12"/>
  <c r="BL1353" i="12"/>
  <c r="BL500" i="12"/>
  <c r="BN2021" i="12"/>
  <c r="BN1949" i="12"/>
  <c r="BN1883" i="12"/>
  <c r="BN1815" i="12"/>
  <c r="BN1741" i="12"/>
  <c r="BN1653" i="12"/>
  <c r="BN1562" i="12"/>
  <c r="BN1454" i="12"/>
  <c r="BN1185" i="12"/>
  <c r="BN1106" i="12"/>
  <c r="BN327" i="12"/>
  <c r="BN269" i="12"/>
  <c r="BN188" i="12"/>
  <c r="BM2824" i="12"/>
  <c r="BM2534" i="12"/>
  <c r="BM2414" i="12"/>
  <c r="BM2177" i="12"/>
  <c r="BM2092" i="12"/>
  <c r="BM1855" i="12"/>
  <c r="BM1746" i="12"/>
  <c r="BM1246" i="12"/>
  <c r="BM1128" i="12"/>
  <c r="BM695" i="12"/>
  <c r="BM604" i="12"/>
  <c r="BL1288" i="12"/>
  <c r="BL374" i="12"/>
  <c r="BL224" i="12"/>
  <c r="BL111" i="12"/>
  <c r="BL45" i="12"/>
  <c r="BN3090" i="12"/>
  <c r="BN3053" i="12"/>
  <c r="BN2996" i="12"/>
  <c r="BN2926" i="12"/>
  <c r="BN2597" i="12"/>
  <c r="BN2565" i="12"/>
  <c r="BN2534" i="12"/>
  <c r="BN2502" i="12"/>
  <c r="BN2396" i="12"/>
  <c r="BN2362" i="12"/>
  <c r="BN2325" i="12"/>
  <c r="BN2246" i="12"/>
  <c r="BN2209" i="12"/>
  <c r="BN2177" i="12"/>
  <c r="BN2139" i="12"/>
  <c r="BN2092" i="12"/>
  <c r="BN1992" i="12"/>
  <c r="BN1954" i="12"/>
  <c r="BN1914" i="12"/>
  <c r="BN1766" i="12"/>
  <c r="BN1728" i="12"/>
  <c r="BN1696" i="12"/>
  <c r="BN1582" i="12"/>
  <c r="BN1548" i="12"/>
  <c r="BN1513" i="12"/>
  <c r="BN1437" i="12"/>
  <c r="BN1274" i="12"/>
  <c r="BN728" i="12"/>
  <c r="BN695" i="12"/>
  <c r="BN533" i="12"/>
  <c r="BN457" i="12"/>
  <c r="BN425" i="12"/>
  <c r="BM2013" i="12"/>
  <c r="BM1939" i="12"/>
  <c r="BM1895" i="12"/>
  <c r="BM1859" i="12"/>
  <c r="BM1823" i="12"/>
  <c r="BM1789" i="12"/>
  <c r="BM1751" i="12"/>
  <c r="BM1716" i="12"/>
  <c r="BM1682" i="12"/>
  <c r="BM1645" i="12"/>
  <c r="BM1608" i="12"/>
  <c r="BM1498" i="12"/>
  <c r="BM919" i="12"/>
  <c r="BM829" i="12"/>
  <c r="BM761" i="12"/>
  <c r="BM551" i="12"/>
  <c r="BM517" i="12"/>
  <c r="BM486" i="12"/>
  <c r="BM410" i="12"/>
  <c r="BM50" i="12"/>
  <c r="BL2985" i="12"/>
  <c r="BN1204" i="12"/>
  <c r="BM1914" i="12"/>
  <c r="BM1819" i="12"/>
  <c r="BM1696" i="12"/>
  <c r="BM1548" i="12"/>
  <c r="BM405" i="12"/>
  <c r="BM256" i="12"/>
  <c r="BM111" i="12"/>
  <c r="BM45" i="12"/>
  <c r="BL1934" i="12"/>
  <c r="BL1819" i="12"/>
  <c r="BL1696" i="12"/>
  <c r="BL1582" i="12"/>
  <c r="BL1491" i="12"/>
  <c r="BL1142" i="12"/>
  <c r="BN384" i="12"/>
  <c r="BN1136" i="12"/>
  <c r="BM505" i="12"/>
  <c r="BL1136" i="12"/>
  <c r="BL282" i="12"/>
  <c r="BL903" i="12"/>
  <c r="BL384" i="12"/>
  <c r="BM564" i="12"/>
  <c r="BM276" i="12"/>
  <c r="BN337" i="12"/>
  <c r="BM1282" i="12"/>
  <c r="BM398" i="12"/>
  <c r="BL2869" i="12"/>
  <c r="BL616" i="12"/>
  <c r="BM937" i="12"/>
  <c r="BL1292" i="12"/>
  <c r="BL640" i="12"/>
  <c r="BL288" i="12"/>
  <c r="BM368" i="12"/>
  <c r="BL505" i="12"/>
  <c r="BM76" i="12"/>
  <c r="BN564" i="12"/>
  <c r="BM384" i="12"/>
  <c r="BM1384" i="12"/>
  <c r="BL1406" i="12"/>
  <c r="BL937" i="12"/>
  <c r="BL541" i="12"/>
  <c r="BM663" i="12"/>
  <c r="BL1282" i="12"/>
  <c r="BL823" i="12"/>
  <c r="BM344" i="12"/>
  <c r="BL594" i="12"/>
  <c r="BN570" i="12"/>
  <c r="BN331" i="12"/>
  <c r="BM1073" i="12"/>
  <c r="BL872" i="12"/>
  <c r="BM616" i="12"/>
  <c r="BL1039" i="12"/>
  <c r="BL970" i="12"/>
  <c r="BM594" i="12"/>
  <c r="BM288" i="12"/>
  <c r="BL570" i="12"/>
  <c r="BL276" i="12"/>
  <c r="BL588" i="12"/>
  <c r="BN541" i="12"/>
  <c r="BN1007" i="12"/>
  <c r="BL2674" i="12"/>
  <c r="BL2408" i="12"/>
  <c r="BM2611" i="12"/>
  <c r="BL3085" i="12"/>
  <c r="BL2777" i="12"/>
  <c r="BM2869" i="12"/>
  <c r="BN1023" i="12"/>
  <c r="BM282" i="12"/>
  <c r="BN2828" i="12"/>
  <c r="BL3053" i="12"/>
  <c r="BL2905" i="12"/>
  <c r="BM1136" i="12"/>
  <c r="BL2832" i="12"/>
  <c r="BL2581" i="12"/>
  <c r="BN577" i="12"/>
  <c r="BN767" i="12"/>
  <c r="BM970" i="12"/>
  <c r="BM2978" i="12"/>
  <c r="BL2696" i="12"/>
  <c r="BL2655" i="12"/>
  <c r="BN2632" i="12"/>
  <c r="BM2806" i="12"/>
  <c r="BH3122" i="12"/>
  <c r="BH3121" i="12" s="1"/>
  <c r="BG3122" i="12"/>
  <c r="BG3121" i="12" s="1"/>
  <c r="BF3122" i="12"/>
  <c r="BF3121" i="12" s="1"/>
  <c r="BH3119" i="12"/>
  <c r="BH3118" i="12" s="1"/>
  <c r="BG3119" i="12"/>
  <c r="BG3118" i="12" s="1"/>
  <c r="BF3119" i="12"/>
  <c r="BF3118" i="12" s="1"/>
  <c r="BH3116" i="12"/>
  <c r="BH3115" i="12" s="1"/>
  <c r="BG3116" i="12"/>
  <c r="BG3115" i="12" s="1"/>
  <c r="BF3116" i="12"/>
  <c r="BF3115" i="12" s="1"/>
  <c r="BH3110" i="12"/>
  <c r="BH3109" i="12" s="1"/>
  <c r="BG3110" i="12"/>
  <c r="BG3109" i="12" s="1"/>
  <c r="BF3110" i="12"/>
  <c r="BF3109" i="12" s="1"/>
  <c r="BH3097" i="12"/>
  <c r="BH3096" i="12" s="1"/>
  <c r="BG3097" i="12"/>
  <c r="BG3096" i="12" s="1"/>
  <c r="BF3097" i="12"/>
  <c r="BF3096" i="12" s="1"/>
  <c r="BH3092" i="12"/>
  <c r="BH3091" i="12" s="1"/>
  <c r="BH3090" i="12" s="1"/>
  <c r="BH3089" i="12" s="1"/>
  <c r="BG3092" i="12"/>
  <c r="BG3091" i="12" s="1"/>
  <c r="BG3090" i="12" s="1"/>
  <c r="BG3089" i="12" s="1"/>
  <c r="BF3092" i="12"/>
  <c r="BF3091" i="12" s="1"/>
  <c r="BF3090" i="12" s="1"/>
  <c r="BF3089" i="12" s="1"/>
  <c r="BH3087" i="12"/>
  <c r="BH3086" i="12" s="1"/>
  <c r="BH3085" i="12" s="1"/>
  <c r="BH3084" i="12" s="1"/>
  <c r="BG3087" i="12"/>
  <c r="BG3086" i="12" s="1"/>
  <c r="BG3085" i="12" s="1"/>
  <c r="BG3084" i="12" s="1"/>
  <c r="BF3087" i="12"/>
  <c r="BF3086" i="12" s="1"/>
  <c r="BF3085" i="12" s="1"/>
  <c r="BF3084" i="12" s="1"/>
  <c r="BH3077" i="12"/>
  <c r="BH3076" i="12" s="1"/>
  <c r="BG3077" i="12"/>
  <c r="BG3076" i="12" s="1"/>
  <c r="BF3077" i="12"/>
  <c r="BF3076" i="12" s="1"/>
  <c r="BH3074" i="12"/>
  <c r="BH3073" i="12" s="1"/>
  <c r="BG3074" i="12"/>
  <c r="BG3073" i="12" s="1"/>
  <c r="BF3074" i="12"/>
  <c r="BF3073" i="12" s="1"/>
  <c r="BH3068" i="12"/>
  <c r="BH3067" i="12" s="1"/>
  <c r="BG3068" i="12"/>
  <c r="BG3067" i="12" s="1"/>
  <c r="BF3068" i="12"/>
  <c r="BF3067" i="12" s="1"/>
  <c r="BH3065" i="12"/>
  <c r="BH3064" i="12" s="1"/>
  <c r="BG3065" i="12"/>
  <c r="BG3064" i="12" s="1"/>
  <c r="BF3065" i="12"/>
  <c r="BF3064" i="12" s="1"/>
  <c r="BH3062" i="12"/>
  <c r="BH3061" i="12" s="1"/>
  <c r="BG3062" i="12"/>
  <c r="BG3061" i="12" s="1"/>
  <c r="BF3062" i="12"/>
  <c r="BF3061" i="12" s="1"/>
  <c r="BH3059" i="12"/>
  <c r="BH3058" i="12" s="1"/>
  <c r="BG3059" i="12"/>
  <c r="BG3058" i="12" s="1"/>
  <c r="BF3059" i="12"/>
  <c r="BF3058" i="12" s="1"/>
  <c r="BH3055" i="12"/>
  <c r="BH3054" i="12" s="1"/>
  <c r="BH3053" i="12" s="1"/>
  <c r="BG3055" i="12"/>
  <c r="BG3054" i="12" s="1"/>
  <c r="BG3053" i="12" s="1"/>
  <c r="BF3055" i="12"/>
  <c r="BF3054" i="12" s="1"/>
  <c r="BF3053" i="12" s="1"/>
  <c r="BH3048" i="12"/>
  <c r="BH3047" i="12" s="1"/>
  <c r="BG3048" i="12"/>
  <c r="BG3047" i="12" s="1"/>
  <c r="BF3048" i="12"/>
  <c r="BF3047" i="12" s="1"/>
  <c r="BH3036" i="12"/>
  <c r="BH3035" i="12" s="1"/>
  <c r="BG3036" i="12"/>
  <c r="BG3035" i="12" s="1"/>
  <c r="BF3036" i="12"/>
  <c r="BF3035" i="12" s="1"/>
  <c r="BH3026" i="12"/>
  <c r="BH3025" i="12" s="1"/>
  <c r="BG3026" i="12"/>
  <c r="BG3025" i="12" s="1"/>
  <c r="BF3026" i="12"/>
  <c r="BF3025" i="12" s="1"/>
  <c r="BH3013" i="12"/>
  <c r="BH3012" i="12" s="1"/>
  <c r="BH3011" i="12" s="1"/>
  <c r="BG3013" i="12"/>
  <c r="BG3012" i="12" s="1"/>
  <c r="BG3011" i="12" s="1"/>
  <c r="BF3013" i="12"/>
  <c r="BF3012" i="12" s="1"/>
  <c r="BF3011" i="12" s="1"/>
  <c r="BH3008" i="12"/>
  <c r="BH3007" i="12" s="1"/>
  <c r="BG3008" i="12"/>
  <c r="BG3007" i="12" s="1"/>
  <c r="BF3008" i="12"/>
  <c r="BF3007" i="12" s="1"/>
  <c r="BH3005" i="12"/>
  <c r="BH3004" i="12" s="1"/>
  <c r="BG3005" i="12"/>
  <c r="BG3004" i="12" s="1"/>
  <c r="BF3005" i="12"/>
  <c r="BF3004" i="12" s="1"/>
  <c r="BH3002" i="12"/>
  <c r="BH3001" i="12" s="1"/>
  <c r="BG3002" i="12"/>
  <c r="BG3001" i="12" s="1"/>
  <c r="BF3002" i="12"/>
  <c r="BF3001" i="12" s="1"/>
  <c r="BH2998" i="12"/>
  <c r="BH2997" i="12" s="1"/>
  <c r="BH2996" i="12" s="1"/>
  <c r="BG2998" i="12"/>
  <c r="BG2997" i="12" s="1"/>
  <c r="BG2996" i="12" s="1"/>
  <c r="BF2998" i="12"/>
  <c r="BF2997" i="12" s="1"/>
  <c r="BF2996" i="12" s="1"/>
  <c r="BH2993" i="12"/>
  <c r="BH2992" i="12" s="1"/>
  <c r="BH2991" i="12" s="1"/>
  <c r="BH2990" i="12" s="1"/>
  <c r="BG2993" i="12"/>
  <c r="BG2992" i="12" s="1"/>
  <c r="BG2991" i="12" s="1"/>
  <c r="BG2990" i="12" s="1"/>
  <c r="BF2993" i="12"/>
  <c r="BF2992" i="12" s="1"/>
  <c r="BF2991" i="12" s="1"/>
  <c r="BF2990" i="12" s="1"/>
  <c r="BH2987" i="12"/>
  <c r="BH2986" i="12" s="1"/>
  <c r="BH2985" i="12" s="1"/>
  <c r="BG2987" i="12"/>
  <c r="BG2986" i="12" s="1"/>
  <c r="BG2985" i="12" s="1"/>
  <c r="BF2987" i="12"/>
  <c r="BF2986" i="12" s="1"/>
  <c r="BF2985" i="12" s="1"/>
  <c r="BH2983" i="12"/>
  <c r="BH2982" i="12" s="1"/>
  <c r="BG2983" i="12"/>
  <c r="BG2982" i="12" s="1"/>
  <c r="BF2983" i="12"/>
  <c r="BF2982" i="12" s="1"/>
  <c r="BH2980" i="12"/>
  <c r="BH2979" i="12" s="1"/>
  <c r="BG2980" i="12"/>
  <c r="BG2979" i="12" s="1"/>
  <c r="BF2980" i="12"/>
  <c r="BF2979" i="12" s="1"/>
  <c r="BH2976" i="12"/>
  <c r="BH2975" i="12" s="1"/>
  <c r="BH2974" i="12" s="1"/>
  <c r="BG2976" i="12"/>
  <c r="BG2975" i="12" s="1"/>
  <c r="BG2974" i="12" s="1"/>
  <c r="BF2976" i="12"/>
  <c r="BF2975" i="12" s="1"/>
  <c r="BF2974" i="12" s="1"/>
  <c r="BH2971" i="12"/>
  <c r="BH2970" i="12" s="1"/>
  <c r="BH2969" i="12" s="1"/>
  <c r="BH2968" i="12" s="1"/>
  <c r="BG2971" i="12"/>
  <c r="BG2970" i="12" s="1"/>
  <c r="BG2969" i="12" s="1"/>
  <c r="BG2968" i="12" s="1"/>
  <c r="BF2971" i="12"/>
  <c r="BF2970" i="12" s="1"/>
  <c r="BF2969" i="12" s="1"/>
  <c r="BF2968" i="12" s="1"/>
  <c r="BH2965" i="12"/>
  <c r="BH2964" i="12" s="1"/>
  <c r="BG2965" i="12"/>
  <c r="BG2964" i="12" s="1"/>
  <c r="BF2965" i="12"/>
  <c r="BF2964" i="12" s="1"/>
  <c r="BH2962" i="12"/>
  <c r="BH2961" i="12" s="1"/>
  <c r="BG2962" i="12"/>
  <c r="BG2961" i="12" s="1"/>
  <c r="BF2962" i="12"/>
  <c r="BF2961" i="12" s="1"/>
  <c r="BH2959" i="12"/>
  <c r="BH2958" i="12" s="1"/>
  <c r="BG2959" i="12"/>
  <c r="BG2958" i="12" s="1"/>
  <c r="BF2959" i="12"/>
  <c r="BF2958" i="12" s="1"/>
  <c r="BH2955" i="12"/>
  <c r="BH2954" i="12" s="1"/>
  <c r="BH2953" i="12" s="1"/>
  <c r="BG2955" i="12"/>
  <c r="BG2954" i="12" s="1"/>
  <c r="BG2953" i="12" s="1"/>
  <c r="BF2955" i="12"/>
  <c r="BF2954" i="12" s="1"/>
  <c r="BF2953" i="12" s="1"/>
  <c r="BH2950" i="12"/>
  <c r="BH2949" i="12" s="1"/>
  <c r="BH2948" i="12" s="1"/>
  <c r="BH2947" i="12" s="1"/>
  <c r="BG2950" i="12"/>
  <c r="BG2949" i="12" s="1"/>
  <c r="BG2948" i="12" s="1"/>
  <c r="BG2947" i="12" s="1"/>
  <c r="BF2950" i="12"/>
  <c r="BF2949" i="12" s="1"/>
  <c r="BF2948" i="12" s="1"/>
  <c r="BF2947" i="12" s="1"/>
  <c r="BH2944" i="12"/>
  <c r="BH2943" i="12" s="1"/>
  <c r="BG2944" i="12"/>
  <c r="BG2943" i="12" s="1"/>
  <c r="BF2944" i="12"/>
  <c r="BF2943" i="12" s="1"/>
  <c r="BH2941" i="12"/>
  <c r="BH2940" i="12" s="1"/>
  <c r="BG2941" i="12"/>
  <c r="BG2940" i="12" s="1"/>
  <c r="BF2941" i="12"/>
  <c r="BF2940" i="12" s="1"/>
  <c r="BH2937" i="12"/>
  <c r="BH2936" i="12" s="1"/>
  <c r="BH2935" i="12" s="1"/>
  <c r="BG2937" i="12"/>
  <c r="BG2936" i="12" s="1"/>
  <c r="BG2935" i="12" s="1"/>
  <c r="BF2937" i="12"/>
  <c r="BF2936" i="12" s="1"/>
  <c r="BF2935" i="12" s="1"/>
  <c r="BH2932" i="12"/>
  <c r="BH2931" i="12" s="1"/>
  <c r="BH2930" i="12" s="1"/>
  <c r="BG2932" i="12"/>
  <c r="BG2931" i="12" s="1"/>
  <c r="BG2930" i="12" s="1"/>
  <c r="BF2932" i="12"/>
  <c r="BF2931" i="12" s="1"/>
  <c r="BF2930" i="12" s="1"/>
  <c r="BH2928" i="12"/>
  <c r="BH2927" i="12" s="1"/>
  <c r="BH2926" i="12" s="1"/>
  <c r="BG2928" i="12"/>
  <c r="BG2927" i="12" s="1"/>
  <c r="BG2926" i="12" s="1"/>
  <c r="BF2928" i="12"/>
  <c r="BF2927" i="12" s="1"/>
  <c r="BF2926" i="12" s="1"/>
  <c r="BH2922" i="12"/>
  <c r="BH2921" i="12" s="1"/>
  <c r="BH2920" i="12" s="1"/>
  <c r="BG2922" i="12"/>
  <c r="BG2921" i="12" s="1"/>
  <c r="BG2920" i="12" s="1"/>
  <c r="BF2922" i="12"/>
  <c r="BF2921" i="12" s="1"/>
  <c r="BF2920" i="12" s="1"/>
  <c r="BH2918" i="12"/>
  <c r="BH2917" i="12" s="1"/>
  <c r="BG2918" i="12"/>
  <c r="BG2917" i="12" s="1"/>
  <c r="BF2918" i="12"/>
  <c r="BF2917" i="12" s="1"/>
  <c r="BH2915" i="12"/>
  <c r="BH2914" i="12" s="1"/>
  <c r="BG2915" i="12"/>
  <c r="BG2914" i="12" s="1"/>
  <c r="BF2915" i="12"/>
  <c r="BF2914" i="12" s="1"/>
  <c r="BH2911" i="12"/>
  <c r="BH2910" i="12" s="1"/>
  <c r="BH2909" i="12" s="1"/>
  <c r="BG2911" i="12"/>
  <c r="BG2910" i="12" s="1"/>
  <c r="BG2909" i="12" s="1"/>
  <c r="BF2911" i="12"/>
  <c r="BF2910" i="12" s="1"/>
  <c r="BF2909" i="12" s="1"/>
  <c r="BH2907" i="12"/>
  <c r="BH2906" i="12" s="1"/>
  <c r="BH2905" i="12" s="1"/>
  <c r="BG2907" i="12"/>
  <c r="BG2906" i="12" s="1"/>
  <c r="BG2905" i="12" s="1"/>
  <c r="BF2907" i="12"/>
  <c r="BF2906" i="12" s="1"/>
  <c r="BF2905" i="12" s="1"/>
  <c r="BH2903" i="12"/>
  <c r="BH2902" i="12" s="1"/>
  <c r="BH2901" i="12" s="1"/>
  <c r="BG2903" i="12"/>
  <c r="BG2902" i="12" s="1"/>
  <c r="BG2901" i="12" s="1"/>
  <c r="BF2903" i="12"/>
  <c r="BF2902" i="12" s="1"/>
  <c r="BF2901" i="12" s="1"/>
  <c r="BH2899" i="12"/>
  <c r="BH2898" i="12" s="1"/>
  <c r="BH2897" i="12" s="1"/>
  <c r="BG2899" i="12"/>
  <c r="BG2898" i="12" s="1"/>
  <c r="BG2897" i="12" s="1"/>
  <c r="BF2899" i="12"/>
  <c r="BF2898" i="12" s="1"/>
  <c r="BF2897" i="12" s="1"/>
  <c r="BH2895" i="12"/>
  <c r="BH2894" i="12" s="1"/>
  <c r="BG2895" i="12"/>
  <c r="BG2894" i="12" s="1"/>
  <c r="BF2895" i="12"/>
  <c r="BF2894" i="12" s="1"/>
  <c r="BH2892" i="12"/>
  <c r="BH2891" i="12" s="1"/>
  <c r="BG2892" i="12"/>
  <c r="BG2891" i="12" s="1"/>
  <c r="BF2892" i="12"/>
  <c r="BF2891" i="12" s="1"/>
  <c r="BH2889" i="12"/>
  <c r="BH2888" i="12" s="1"/>
  <c r="BG2889" i="12"/>
  <c r="BG2888" i="12" s="1"/>
  <c r="BF2889" i="12"/>
  <c r="BF2888" i="12" s="1"/>
  <c r="BH2885" i="12"/>
  <c r="BH2884" i="12" s="1"/>
  <c r="BH2883" i="12" s="1"/>
  <c r="BG2885" i="12"/>
  <c r="BG2884" i="12" s="1"/>
  <c r="BG2883" i="12" s="1"/>
  <c r="BF2885" i="12"/>
  <c r="BF2884" i="12" s="1"/>
  <c r="BF2883" i="12" s="1"/>
  <c r="BH2881" i="12"/>
  <c r="BH2880" i="12" s="1"/>
  <c r="BH2879" i="12" s="1"/>
  <c r="BG2881" i="12"/>
  <c r="BG2880" i="12" s="1"/>
  <c r="BG2879" i="12" s="1"/>
  <c r="BF2881" i="12"/>
  <c r="BF2880" i="12" s="1"/>
  <c r="BF2879" i="12" s="1"/>
  <c r="BH2877" i="12"/>
  <c r="BH2876" i="12" s="1"/>
  <c r="BH2875" i="12" s="1"/>
  <c r="BG2877" i="12"/>
  <c r="BG2876" i="12" s="1"/>
  <c r="BG2875" i="12" s="1"/>
  <c r="BF2877" i="12"/>
  <c r="BF2876" i="12" s="1"/>
  <c r="BF2875" i="12" s="1"/>
  <c r="BH2873" i="12"/>
  <c r="BG2873" i="12"/>
  <c r="BF2873" i="12"/>
  <c r="BH2871" i="12"/>
  <c r="BG2871" i="12"/>
  <c r="BF2871" i="12"/>
  <c r="BH2867" i="12"/>
  <c r="BH2866" i="12" s="1"/>
  <c r="BG2867" i="12"/>
  <c r="BG2866" i="12" s="1"/>
  <c r="BF2867" i="12"/>
  <c r="BF2866" i="12" s="1"/>
  <c r="BH2864" i="12"/>
  <c r="BH2863" i="12" s="1"/>
  <c r="BG2864" i="12"/>
  <c r="BG2863" i="12" s="1"/>
  <c r="BF2864" i="12"/>
  <c r="BF2863" i="12" s="1"/>
  <c r="BH2860" i="12"/>
  <c r="BH2859" i="12" s="1"/>
  <c r="BH2858" i="12" s="1"/>
  <c r="BG2860" i="12"/>
  <c r="BG2859" i="12" s="1"/>
  <c r="BG2858" i="12" s="1"/>
  <c r="BF2860" i="12"/>
  <c r="BF2859" i="12" s="1"/>
  <c r="BF2858" i="12" s="1"/>
  <c r="BH2856" i="12"/>
  <c r="BH2855" i="12" s="1"/>
  <c r="BH2854" i="12" s="1"/>
  <c r="BG2856" i="12"/>
  <c r="BG2855" i="12" s="1"/>
  <c r="BG2854" i="12" s="1"/>
  <c r="BF2856" i="12"/>
  <c r="BF2855" i="12" s="1"/>
  <c r="BF2854" i="12" s="1"/>
  <c r="BH2852" i="12"/>
  <c r="BH2851" i="12" s="1"/>
  <c r="BH2850" i="12" s="1"/>
  <c r="BG2852" i="12"/>
  <c r="BG2851" i="12" s="1"/>
  <c r="BG2850" i="12" s="1"/>
  <c r="BF2852" i="12"/>
  <c r="BF2851" i="12" s="1"/>
  <c r="BF2850" i="12" s="1"/>
  <c r="BH2848" i="12"/>
  <c r="BH2847" i="12" s="1"/>
  <c r="BG2848" i="12"/>
  <c r="BG2847" i="12" s="1"/>
  <c r="BF2848" i="12"/>
  <c r="BF2847" i="12" s="1"/>
  <c r="BH2845" i="12"/>
  <c r="BG2845" i="12"/>
  <c r="BF2845" i="12"/>
  <c r="BH2843" i="12"/>
  <c r="BG2843" i="12"/>
  <c r="BF2843" i="12"/>
  <c r="BH2839" i="12"/>
  <c r="BH2838" i="12" s="1"/>
  <c r="BG2839" i="12"/>
  <c r="BG2838" i="12" s="1"/>
  <c r="BF2839" i="12"/>
  <c r="BF2838" i="12" s="1"/>
  <c r="BH2836" i="12"/>
  <c r="BG2836" i="12"/>
  <c r="BF2836" i="12"/>
  <c r="BH2834" i="12"/>
  <c r="BG2834" i="12"/>
  <c r="BF2834" i="12"/>
  <c r="BH2830" i="12"/>
  <c r="BH2829" i="12" s="1"/>
  <c r="BH2828" i="12" s="1"/>
  <c r="BG2830" i="12"/>
  <c r="BG2829" i="12" s="1"/>
  <c r="BG2828" i="12" s="1"/>
  <c r="BF2830" i="12"/>
  <c r="BF2829" i="12" s="1"/>
  <c r="BF2828" i="12" s="1"/>
  <c r="BH2826" i="12"/>
  <c r="BH2825" i="12" s="1"/>
  <c r="BH2824" i="12" s="1"/>
  <c r="BG2826" i="12"/>
  <c r="BG2825" i="12" s="1"/>
  <c r="BG2824" i="12" s="1"/>
  <c r="BF2826" i="12"/>
  <c r="BF2825" i="12" s="1"/>
  <c r="BF2824" i="12" s="1"/>
  <c r="BH2822" i="12"/>
  <c r="BH2821" i="12" s="1"/>
  <c r="BH2820" i="12" s="1"/>
  <c r="BG2822" i="12"/>
  <c r="BG2821" i="12" s="1"/>
  <c r="BG2820" i="12" s="1"/>
  <c r="BF2822" i="12"/>
  <c r="BF2821" i="12" s="1"/>
  <c r="BF2820" i="12" s="1"/>
  <c r="BH2818" i="12"/>
  <c r="BH2817" i="12" s="1"/>
  <c r="BH2816" i="12" s="1"/>
  <c r="BG2818" i="12"/>
  <c r="BG2817" i="12" s="1"/>
  <c r="BG2816" i="12" s="1"/>
  <c r="BF2818" i="12"/>
  <c r="BF2817" i="12" s="1"/>
  <c r="BF2816" i="12" s="1"/>
  <c r="BH2814" i="12"/>
  <c r="BH2813" i="12" s="1"/>
  <c r="BH2812" i="12" s="1"/>
  <c r="BG2814" i="12"/>
  <c r="BG2813" i="12" s="1"/>
  <c r="BG2812" i="12" s="1"/>
  <c r="BF2814" i="12"/>
  <c r="BF2813" i="12" s="1"/>
  <c r="BF2812" i="12" s="1"/>
  <c r="BH2810" i="12"/>
  <c r="BG2810" i="12"/>
  <c r="BF2810" i="12"/>
  <c r="BH2808" i="12"/>
  <c r="BG2808" i="12"/>
  <c r="BF2808" i="12"/>
  <c r="BH2804" i="12"/>
  <c r="BH2803" i="12" s="1"/>
  <c r="BH2802" i="12" s="1"/>
  <c r="BG2804" i="12"/>
  <c r="BG2803" i="12" s="1"/>
  <c r="BG2802" i="12" s="1"/>
  <c r="BF2804" i="12"/>
  <c r="BF2803" i="12" s="1"/>
  <c r="BF2802" i="12" s="1"/>
  <c r="BH2800" i="12"/>
  <c r="BH2799" i="12" s="1"/>
  <c r="BH2798" i="12" s="1"/>
  <c r="BG2800" i="12"/>
  <c r="BG2799" i="12" s="1"/>
  <c r="BG2798" i="12" s="1"/>
  <c r="BF2800" i="12"/>
  <c r="BF2799" i="12" s="1"/>
  <c r="BF2798" i="12" s="1"/>
  <c r="BH2796" i="12"/>
  <c r="BH2795" i="12" s="1"/>
  <c r="BG2796" i="12"/>
  <c r="BG2795" i="12" s="1"/>
  <c r="BF2796" i="12"/>
  <c r="BF2795" i="12" s="1"/>
  <c r="BH2793" i="12"/>
  <c r="BH2792" i="12" s="1"/>
  <c r="BG2793" i="12"/>
  <c r="BG2792" i="12" s="1"/>
  <c r="BF2793" i="12"/>
  <c r="BF2792" i="12" s="1"/>
  <c r="BH2790" i="12"/>
  <c r="BH2789" i="12" s="1"/>
  <c r="BG2790" i="12"/>
  <c r="BG2789" i="12" s="1"/>
  <c r="BF2790" i="12"/>
  <c r="BF2789" i="12" s="1"/>
  <c r="BH2786" i="12"/>
  <c r="BH2785" i="12" s="1"/>
  <c r="BG2786" i="12"/>
  <c r="BG2785" i="12" s="1"/>
  <c r="BF2786" i="12"/>
  <c r="BF2785" i="12" s="1"/>
  <c r="BH2783" i="12"/>
  <c r="BH2782" i="12" s="1"/>
  <c r="BG2783" i="12"/>
  <c r="BG2782" i="12" s="1"/>
  <c r="BF2783" i="12"/>
  <c r="BF2782" i="12" s="1"/>
  <c r="BH2779" i="12"/>
  <c r="BH2778" i="12" s="1"/>
  <c r="BH2777" i="12" s="1"/>
  <c r="BG2779" i="12"/>
  <c r="BG2778" i="12" s="1"/>
  <c r="BG2777" i="12" s="1"/>
  <c r="BF2779" i="12"/>
  <c r="BF2778" i="12" s="1"/>
  <c r="BF2777" i="12" s="1"/>
  <c r="BH2775" i="12"/>
  <c r="BH2774" i="12" s="1"/>
  <c r="BH2773" i="12" s="1"/>
  <c r="BG2775" i="12"/>
  <c r="BG2774" i="12" s="1"/>
  <c r="BG2773" i="12" s="1"/>
  <c r="BF2775" i="12"/>
  <c r="BF2774" i="12" s="1"/>
  <c r="BF2773" i="12" s="1"/>
  <c r="BH2771" i="12"/>
  <c r="BH2770" i="12" s="1"/>
  <c r="BH2769" i="12" s="1"/>
  <c r="BG2771" i="12"/>
  <c r="BG2770" i="12" s="1"/>
  <c r="BG2769" i="12" s="1"/>
  <c r="BF2771" i="12"/>
  <c r="BF2770" i="12" s="1"/>
  <c r="BF2769" i="12" s="1"/>
  <c r="BH2767" i="12"/>
  <c r="BH2766" i="12" s="1"/>
  <c r="BH2765" i="12" s="1"/>
  <c r="BG2767" i="12"/>
  <c r="BG2766" i="12" s="1"/>
  <c r="BG2765" i="12" s="1"/>
  <c r="BF2767" i="12"/>
  <c r="BF2766" i="12" s="1"/>
  <c r="BF2765" i="12" s="1"/>
  <c r="BH2763" i="12"/>
  <c r="BH2762" i="12" s="1"/>
  <c r="BH2761" i="12" s="1"/>
  <c r="BG2763" i="12"/>
  <c r="BG2762" i="12" s="1"/>
  <c r="BG2761" i="12" s="1"/>
  <c r="BF2763" i="12"/>
  <c r="BF2762" i="12" s="1"/>
  <c r="BF2761" i="12" s="1"/>
  <c r="BH2759" i="12"/>
  <c r="BH2758" i="12" s="1"/>
  <c r="BH2757" i="12" s="1"/>
  <c r="BG2759" i="12"/>
  <c r="BG2758" i="12" s="1"/>
  <c r="BG2757" i="12" s="1"/>
  <c r="BF2759" i="12"/>
  <c r="BF2758" i="12" s="1"/>
  <c r="BF2757" i="12" s="1"/>
  <c r="BH2755" i="12"/>
  <c r="BH2754" i="12" s="1"/>
  <c r="BH2753" i="12" s="1"/>
  <c r="BG2755" i="12"/>
  <c r="BG2754" i="12" s="1"/>
  <c r="BG2753" i="12" s="1"/>
  <c r="BF2755" i="12"/>
  <c r="BF2754" i="12" s="1"/>
  <c r="BF2753" i="12" s="1"/>
  <c r="BH2749" i="12"/>
  <c r="BH2748" i="12" s="1"/>
  <c r="BG2749" i="12"/>
  <c r="BG2748" i="12" s="1"/>
  <c r="BF2749" i="12"/>
  <c r="BF2748" i="12" s="1"/>
  <c r="BH2746" i="12"/>
  <c r="BH2745" i="12" s="1"/>
  <c r="BG2746" i="12"/>
  <c r="BG2745" i="12" s="1"/>
  <c r="BF2746" i="12"/>
  <c r="BF2745" i="12" s="1"/>
  <c r="BH2740" i="12"/>
  <c r="BH2739" i="12" s="1"/>
  <c r="BG2740" i="12"/>
  <c r="BG2739" i="12" s="1"/>
  <c r="BF2740" i="12"/>
  <c r="BF2739" i="12" s="1"/>
  <c r="BH2736" i="12"/>
  <c r="BH2735" i="12" s="1"/>
  <c r="BG2736" i="12"/>
  <c r="BG2735" i="12" s="1"/>
  <c r="BF2736" i="12"/>
  <c r="BF2735" i="12" s="1"/>
  <c r="BH2733" i="12"/>
  <c r="BH2732" i="12" s="1"/>
  <c r="BG2733" i="12"/>
  <c r="BG2732" i="12" s="1"/>
  <c r="BF2733" i="12"/>
  <c r="BF2732" i="12" s="1"/>
  <c r="BH2729" i="12"/>
  <c r="BH2728" i="12" s="1"/>
  <c r="BG2729" i="12"/>
  <c r="BG2728" i="12" s="1"/>
  <c r="BF2729" i="12"/>
  <c r="BF2728" i="12" s="1"/>
  <c r="BH2726" i="12"/>
  <c r="BH2725" i="12" s="1"/>
  <c r="BG2726" i="12"/>
  <c r="BG2725" i="12" s="1"/>
  <c r="BF2726" i="12"/>
  <c r="BF2725" i="12" s="1"/>
  <c r="BH2721" i="12"/>
  <c r="BH2720" i="12" s="1"/>
  <c r="BH2719" i="12" s="1"/>
  <c r="BG2721" i="12"/>
  <c r="BG2720" i="12" s="1"/>
  <c r="BG2719" i="12" s="1"/>
  <c r="BF2721" i="12"/>
  <c r="BF2720" i="12" s="1"/>
  <c r="BF2719" i="12" s="1"/>
  <c r="BH2717" i="12"/>
  <c r="BH2716" i="12" s="1"/>
  <c r="BG2717" i="12"/>
  <c r="BG2716" i="12" s="1"/>
  <c r="BF2717" i="12"/>
  <c r="BF2716" i="12" s="1"/>
  <c r="BH2714" i="12"/>
  <c r="BH2713" i="12" s="1"/>
  <c r="BG2714" i="12"/>
  <c r="BG2713" i="12" s="1"/>
  <c r="BF2714" i="12"/>
  <c r="BF2713" i="12" s="1"/>
  <c r="BH2711" i="12"/>
  <c r="BH2710" i="12" s="1"/>
  <c r="BG2711" i="12"/>
  <c r="BG2710" i="12" s="1"/>
  <c r="BF2711" i="12"/>
  <c r="BF2710" i="12" s="1"/>
  <c r="BH2706" i="12"/>
  <c r="BH2705" i="12" s="1"/>
  <c r="BH2704" i="12" s="1"/>
  <c r="BG2706" i="12"/>
  <c r="BG2705" i="12" s="1"/>
  <c r="BG2704" i="12" s="1"/>
  <c r="BF2706" i="12"/>
  <c r="BF2705" i="12" s="1"/>
  <c r="BF2704" i="12" s="1"/>
  <c r="BH2702" i="12"/>
  <c r="BH2701" i="12" s="1"/>
  <c r="BH2700" i="12" s="1"/>
  <c r="BG2702" i="12"/>
  <c r="BG2701" i="12" s="1"/>
  <c r="BG2700" i="12" s="1"/>
  <c r="BF2702" i="12"/>
  <c r="BF2701" i="12" s="1"/>
  <c r="BF2700" i="12" s="1"/>
  <c r="BH2698" i="12"/>
  <c r="BH2697" i="12" s="1"/>
  <c r="BH2696" i="12" s="1"/>
  <c r="BG2698" i="12"/>
  <c r="BG2697" i="12" s="1"/>
  <c r="BG2696" i="12" s="1"/>
  <c r="BF2698" i="12"/>
  <c r="BF2697" i="12" s="1"/>
  <c r="BF2696" i="12" s="1"/>
  <c r="BH2693" i="12"/>
  <c r="BH2692" i="12" s="1"/>
  <c r="BH2691" i="12" s="1"/>
  <c r="BG2693" i="12"/>
  <c r="BG2692" i="12" s="1"/>
  <c r="BG2691" i="12" s="1"/>
  <c r="BF2693" i="12"/>
  <c r="BF2692" i="12" s="1"/>
  <c r="BF2691" i="12" s="1"/>
  <c r="BH2689" i="12"/>
  <c r="BH2688" i="12" s="1"/>
  <c r="BG2689" i="12"/>
  <c r="BG2688" i="12" s="1"/>
  <c r="BF2689" i="12"/>
  <c r="BF2688" i="12" s="1"/>
  <c r="BH2686" i="12"/>
  <c r="BH2685" i="12" s="1"/>
  <c r="BG2686" i="12"/>
  <c r="BG2685" i="12" s="1"/>
  <c r="BF2686" i="12"/>
  <c r="BF2685" i="12" s="1"/>
  <c r="BH2682" i="12"/>
  <c r="BH2681" i="12" s="1"/>
  <c r="BG2682" i="12"/>
  <c r="BG2681" i="12" s="1"/>
  <c r="BF2682" i="12"/>
  <c r="BF2681" i="12" s="1"/>
  <c r="BH2679" i="12"/>
  <c r="BH2678" i="12" s="1"/>
  <c r="BG2679" i="12"/>
  <c r="BG2678" i="12" s="1"/>
  <c r="BF2679" i="12"/>
  <c r="BF2678" i="12" s="1"/>
  <c r="BH2676" i="12"/>
  <c r="BH2675" i="12" s="1"/>
  <c r="BG2676" i="12"/>
  <c r="BG2675" i="12" s="1"/>
  <c r="BF2676" i="12"/>
  <c r="BF2675" i="12" s="1"/>
  <c r="BH2671" i="12"/>
  <c r="BH2670" i="12" s="1"/>
  <c r="BG2671" i="12"/>
  <c r="BG2670" i="12" s="1"/>
  <c r="BF2671" i="12"/>
  <c r="BF2670" i="12" s="1"/>
  <c r="BH2668" i="12"/>
  <c r="BH2667" i="12" s="1"/>
  <c r="BG2668" i="12"/>
  <c r="BG2667" i="12" s="1"/>
  <c r="BF2668" i="12"/>
  <c r="BF2667" i="12" s="1"/>
  <c r="BH2665" i="12"/>
  <c r="BH2664" i="12" s="1"/>
  <c r="BG2665" i="12"/>
  <c r="BG2664" i="12" s="1"/>
  <c r="BF2665" i="12"/>
  <c r="BF2664" i="12" s="1"/>
  <c r="BH2660" i="12"/>
  <c r="BH2659" i="12" s="1"/>
  <c r="BG2660" i="12"/>
  <c r="BG2659" i="12" s="1"/>
  <c r="BF2660" i="12"/>
  <c r="BF2659" i="12" s="1"/>
  <c r="BH2657" i="12"/>
  <c r="BH2656" i="12" s="1"/>
  <c r="BG2657" i="12"/>
  <c r="BG2656" i="12" s="1"/>
  <c r="BF2657" i="12"/>
  <c r="BF2656" i="12" s="1"/>
  <c r="BH2650" i="12"/>
  <c r="BH2649" i="12" s="1"/>
  <c r="BG2650" i="12"/>
  <c r="BG2649" i="12" s="1"/>
  <c r="BF2650" i="12"/>
  <c r="BF2649" i="12" s="1"/>
  <c r="BH2644" i="12"/>
  <c r="BH2643" i="12" s="1"/>
  <c r="BG2644" i="12"/>
  <c r="BG2643" i="12" s="1"/>
  <c r="BF2644" i="12"/>
  <c r="BF2643" i="12" s="1"/>
  <c r="BH2638" i="12"/>
  <c r="BH2637" i="12" s="1"/>
  <c r="BH2636" i="12" s="1"/>
  <c r="BG2638" i="12"/>
  <c r="BG2637" i="12" s="1"/>
  <c r="BG2636" i="12" s="1"/>
  <c r="BF2638" i="12"/>
  <c r="BF2637" i="12" s="1"/>
  <c r="BF2636" i="12" s="1"/>
  <c r="BH2634" i="12"/>
  <c r="BH2633" i="12" s="1"/>
  <c r="BH2632" i="12" s="1"/>
  <c r="BG2634" i="12"/>
  <c r="BG2633" i="12" s="1"/>
  <c r="BG2632" i="12" s="1"/>
  <c r="BF2634" i="12"/>
  <c r="BF2633" i="12" s="1"/>
  <c r="BF2632" i="12" s="1"/>
  <c r="BH2630" i="12"/>
  <c r="BH2629" i="12" s="1"/>
  <c r="BG2630" i="12"/>
  <c r="BG2629" i="12" s="1"/>
  <c r="BF2630" i="12"/>
  <c r="BF2629" i="12" s="1"/>
  <c r="BH2627" i="12"/>
  <c r="BH2626" i="12" s="1"/>
  <c r="BG2627" i="12"/>
  <c r="BG2626" i="12" s="1"/>
  <c r="BF2627" i="12"/>
  <c r="BF2626" i="12" s="1"/>
  <c r="BH2623" i="12"/>
  <c r="BH2622" i="12" s="1"/>
  <c r="BH2621" i="12" s="1"/>
  <c r="BG2623" i="12"/>
  <c r="BG2622" i="12" s="1"/>
  <c r="BG2621" i="12" s="1"/>
  <c r="BF2623" i="12"/>
  <c r="BF2622" i="12" s="1"/>
  <c r="BF2621" i="12" s="1"/>
  <c r="BH2619" i="12"/>
  <c r="BH2618" i="12" s="1"/>
  <c r="BH2617" i="12" s="1"/>
  <c r="BG2619" i="12"/>
  <c r="BG2618" i="12" s="1"/>
  <c r="BG2617" i="12" s="1"/>
  <c r="BF2619" i="12"/>
  <c r="BF2618" i="12" s="1"/>
  <c r="BF2617" i="12" s="1"/>
  <c r="BH2613" i="12"/>
  <c r="BH2612" i="12" s="1"/>
  <c r="BH2611" i="12" s="1"/>
  <c r="BG2613" i="12"/>
  <c r="BG2612" i="12" s="1"/>
  <c r="BG2611" i="12" s="1"/>
  <c r="BF2613" i="12"/>
  <c r="BF2612" i="12" s="1"/>
  <c r="BF2611" i="12" s="1"/>
  <c r="BH2609" i="12"/>
  <c r="BH2608" i="12" s="1"/>
  <c r="BH2607" i="12" s="1"/>
  <c r="BG2609" i="12"/>
  <c r="BG2608" i="12" s="1"/>
  <c r="BG2607" i="12" s="1"/>
  <c r="BF2609" i="12"/>
  <c r="BF2608" i="12" s="1"/>
  <c r="BF2607" i="12" s="1"/>
  <c r="BH2604" i="12"/>
  <c r="BH2603" i="12" s="1"/>
  <c r="BH2602" i="12" s="1"/>
  <c r="BH2601" i="12" s="1"/>
  <c r="BG2604" i="12"/>
  <c r="BG2603" i="12" s="1"/>
  <c r="BG2602" i="12" s="1"/>
  <c r="BG2601" i="12" s="1"/>
  <c r="BF2604" i="12"/>
  <c r="BF2603" i="12" s="1"/>
  <c r="BF2602" i="12" s="1"/>
  <c r="BF2601" i="12" s="1"/>
  <c r="BH2599" i="12"/>
  <c r="BH2598" i="12" s="1"/>
  <c r="BH2597" i="12" s="1"/>
  <c r="BH2596" i="12" s="1"/>
  <c r="BG2599" i="12"/>
  <c r="BG2598" i="12" s="1"/>
  <c r="BG2597" i="12" s="1"/>
  <c r="BG2596" i="12" s="1"/>
  <c r="BF2599" i="12"/>
  <c r="BF2598" i="12" s="1"/>
  <c r="BF2597" i="12" s="1"/>
  <c r="BF2596" i="12" s="1"/>
  <c r="BH2594" i="12"/>
  <c r="BH2593" i="12" s="1"/>
  <c r="BH2592" i="12" s="1"/>
  <c r="BG2594" i="12"/>
  <c r="BG2593" i="12" s="1"/>
  <c r="BG2592" i="12" s="1"/>
  <c r="BF2594" i="12"/>
  <c r="BF2593" i="12" s="1"/>
  <c r="BF2592" i="12" s="1"/>
  <c r="BH2590" i="12"/>
  <c r="BH2589" i="12" s="1"/>
  <c r="BH2588" i="12" s="1"/>
  <c r="BG2590" i="12"/>
  <c r="BG2589" i="12" s="1"/>
  <c r="BG2588" i="12" s="1"/>
  <c r="BF2590" i="12"/>
  <c r="BF2589" i="12" s="1"/>
  <c r="BF2588" i="12" s="1"/>
  <c r="BH2586" i="12"/>
  <c r="BH2585" i="12" s="1"/>
  <c r="BG2586" i="12"/>
  <c r="BG2585" i="12" s="1"/>
  <c r="BF2586" i="12"/>
  <c r="BF2585" i="12" s="1"/>
  <c r="BH2583" i="12"/>
  <c r="BH2582" i="12" s="1"/>
  <c r="BG2583" i="12"/>
  <c r="BG2582" i="12" s="1"/>
  <c r="BF2583" i="12"/>
  <c r="BF2582" i="12" s="1"/>
  <c r="BH2578" i="12"/>
  <c r="BH2577" i="12" s="1"/>
  <c r="BG2578" i="12"/>
  <c r="BG2577" i="12" s="1"/>
  <c r="BF2578" i="12"/>
  <c r="BF2577" i="12" s="1"/>
  <c r="BH2575" i="12"/>
  <c r="BH2574" i="12" s="1"/>
  <c r="BG2575" i="12"/>
  <c r="BG2574" i="12" s="1"/>
  <c r="BF2575" i="12"/>
  <c r="BF2574" i="12" s="1"/>
  <c r="BH2571" i="12"/>
  <c r="BH2570" i="12" s="1"/>
  <c r="BH2569" i="12" s="1"/>
  <c r="BG2571" i="12"/>
  <c r="BG2570" i="12" s="1"/>
  <c r="BG2569" i="12" s="1"/>
  <c r="BF2571" i="12"/>
  <c r="BF2570" i="12" s="1"/>
  <c r="BF2569" i="12" s="1"/>
  <c r="BH2567" i="12"/>
  <c r="BH2566" i="12" s="1"/>
  <c r="BH2565" i="12" s="1"/>
  <c r="BG2567" i="12"/>
  <c r="BG2566" i="12" s="1"/>
  <c r="BG2565" i="12" s="1"/>
  <c r="BF2567" i="12"/>
  <c r="BF2566" i="12" s="1"/>
  <c r="BF2565" i="12" s="1"/>
  <c r="BH2563" i="12"/>
  <c r="BH2562" i="12" s="1"/>
  <c r="BH2561" i="12" s="1"/>
  <c r="BG2563" i="12"/>
  <c r="BG2562" i="12" s="1"/>
  <c r="BG2561" i="12" s="1"/>
  <c r="BF2563" i="12"/>
  <c r="BF2562" i="12" s="1"/>
  <c r="BF2561" i="12" s="1"/>
  <c r="BH2559" i="12"/>
  <c r="BH2558" i="12" s="1"/>
  <c r="BH2557" i="12" s="1"/>
  <c r="BG2559" i="12"/>
  <c r="BG2558" i="12" s="1"/>
  <c r="BG2557" i="12" s="1"/>
  <c r="BF2559" i="12"/>
  <c r="BF2558" i="12" s="1"/>
  <c r="BF2557" i="12" s="1"/>
  <c r="BH2555" i="12"/>
  <c r="BH2554" i="12" s="1"/>
  <c r="BH2553" i="12" s="1"/>
  <c r="BG2555" i="12"/>
  <c r="BG2554" i="12" s="1"/>
  <c r="BG2553" i="12" s="1"/>
  <c r="BF2555" i="12"/>
  <c r="BF2554" i="12" s="1"/>
  <c r="BF2553" i="12" s="1"/>
  <c r="BH2551" i="12"/>
  <c r="BH2550" i="12" s="1"/>
  <c r="BH2549" i="12" s="1"/>
  <c r="BG2551" i="12"/>
  <c r="BG2550" i="12" s="1"/>
  <c r="BG2549" i="12" s="1"/>
  <c r="BF2551" i="12"/>
  <c r="BF2550" i="12" s="1"/>
  <c r="BF2549" i="12" s="1"/>
  <c r="BH2547" i="12"/>
  <c r="BH2546" i="12" s="1"/>
  <c r="BH2545" i="12" s="1"/>
  <c r="BG2547" i="12"/>
  <c r="BG2546" i="12" s="1"/>
  <c r="BG2545" i="12" s="1"/>
  <c r="BF2547" i="12"/>
  <c r="BF2546" i="12" s="1"/>
  <c r="BF2545" i="12" s="1"/>
  <c r="BH2543" i="12"/>
  <c r="BH2542" i="12" s="1"/>
  <c r="BG2543" i="12"/>
  <c r="BG2542" i="12" s="1"/>
  <c r="BF2543" i="12"/>
  <c r="BF2542" i="12" s="1"/>
  <c r="BH2540" i="12"/>
  <c r="BH2539" i="12" s="1"/>
  <c r="BG2540" i="12"/>
  <c r="BG2539" i="12" s="1"/>
  <c r="BF2540" i="12"/>
  <c r="BF2539" i="12" s="1"/>
  <c r="BH2536" i="12"/>
  <c r="BH2535" i="12" s="1"/>
  <c r="BH2534" i="12" s="1"/>
  <c r="BG2536" i="12"/>
  <c r="BG2535" i="12" s="1"/>
  <c r="BG2534" i="12" s="1"/>
  <c r="BF2536" i="12"/>
  <c r="BF2535" i="12" s="1"/>
  <c r="BF2534" i="12" s="1"/>
  <c r="BH2532" i="12"/>
  <c r="BH2531" i="12" s="1"/>
  <c r="BH2530" i="12" s="1"/>
  <c r="BG2532" i="12"/>
  <c r="BG2531" i="12" s="1"/>
  <c r="BG2530" i="12" s="1"/>
  <c r="BF2532" i="12"/>
  <c r="BF2531" i="12" s="1"/>
  <c r="BF2530" i="12" s="1"/>
  <c r="BH2528" i="12"/>
  <c r="BH2527" i="12" s="1"/>
  <c r="BH2526" i="12" s="1"/>
  <c r="BG2528" i="12"/>
  <c r="BG2527" i="12" s="1"/>
  <c r="BG2526" i="12" s="1"/>
  <c r="BF2528" i="12"/>
  <c r="BF2527" i="12" s="1"/>
  <c r="BF2526" i="12" s="1"/>
  <c r="BH2524" i="12"/>
  <c r="BH2523" i="12" s="1"/>
  <c r="BH2522" i="12" s="1"/>
  <c r="BG2524" i="12"/>
  <c r="BG2523" i="12" s="1"/>
  <c r="BG2522" i="12" s="1"/>
  <c r="BF2524" i="12"/>
  <c r="BF2523" i="12" s="1"/>
  <c r="BF2522" i="12" s="1"/>
  <c r="BH2520" i="12"/>
  <c r="BH2519" i="12" s="1"/>
  <c r="BH2518" i="12" s="1"/>
  <c r="BG2520" i="12"/>
  <c r="BG2519" i="12" s="1"/>
  <c r="BG2518" i="12" s="1"/>
  <c r="BF2520" i="12"/>
  <c r="BF2519" i="12" s="1"/>
  <c r="BF2518" i="12" s="1"/>
  <c r="BH2516" i="12"/>
  <c r="BH2515" i="12" s="1"/>
  <c r="BH2514" i="12" s="1"/>
  <c r="BG2516" i="12"/>
  <c r="BG2515" i="12" s="1"/>
  <c r="BG2514" i="12" s="1"/>
  <c r="BF2516" i="12"/>
  <c r="BF2515" i="12" s="1"/>
  <c r="BF2514" i="12" s="1"/>
  <c r="BH2512" i="12"/>
  <c r="BH2511" i="12" s="1"/>
  <c r="BH2510" i="12" s="1"/>
  <c r="BG2512" i="12"/>
  <c r="BG2511" i="12" s="1"/>
  <c r="BG2510" i="12" s="1"/>
  <c r="BF2512" i="12"/>
  <c r="BF2511" i="12" s="1"/>
  <c r="BF2510" i="12" s="1"/>
  <c r="BH2508" i="12"/>
  <c r="BH2507" i="12" s="1"/>
  <c r="BH2506" i="12" s="1"/>
  <c r="BG2508" i="12"/>
  <c r="BG2507" i="12" s="1"/>
  <c r="BG2506" i="12" s="1"/>
  <c r="BF2508" i="12"/>
  <c r="BF2507" i="12" s="1"/>
  <c r="BF2506" i="12" s="1"/>
  <c r="BH2504" i="12"/>
  <c r="BH2503" i="12" s="1"/>
  <c r="BH2502" i="12" s="1"/>
  <c r="BG2504" i="12"/>
  <c r="BG2503" i="12" s="1"/>
  <c r="BG2502" i="12" s="1"/>
  <c r="BF2504" i="12"/>
  <c r="BF2503" i="12" s="1"/>
  <c r="BF2502" i="12" s="1"/>
  <c r="BH2500" i="12"/>
  <c r="BH2499" i="12" s="1"/>
  <c r="BH2498" i="12" s="1"/>
  <c r="BG2500" i="12"/>
  <c r="BG2499" i="12" s="1"/>
  <c r="BG2498" i="12" s="1"/>
  <c r="BF2500" i="12"/>
  <c r="BF2499" i="12" s="1"/>
  <c r="BF2498" i="12" s="1"/>
  <c r="BH2496" i="12"/>
  <c r="BH2495" i="12" s="1"/>
  <c r="BH2494" i="12" s="1"/>
  <c r="BG2496" i="12"/>
  <c r="BG2495" i="12" s="1"/>
  <c r="BG2494" i="12" s="1"/>
  <c r="BF2496" i="12"/>
  <c r="BF2495" i="12" s="1"/>
  <c r="BF2494" i="12" s="1"/>
  <c r="BH2492" i="12"/>
  <c r="BH2491" i="12" s="1"/>
  <c r="BH2490" i="12" s="1"/>
  <c r="BG2492" i="12"/>
  <c r="BG2491" i="12" s="1"/>
  <c r="BG2490" i="12" s="1"/>
  <c r="BF2492" i="12"/>
  <c r="BF2491" i="12" s="1"/>
  <c r="BF2490" i="12" s="1"/>
  <c r="BH2488" i="12"/>
  <c r="BH2487" i="12" s="1"/>
  <c r="BH2486" i="12" s="1"/>
  <c r="BG2488" i="12"/>
  <c r="BG2487" i="12" s="1"/>
  <c r="BG2486" i="12" s="1"/>
  <c r="BF2488" i="12"/>
  <c r="BF2487" i="12" s="1"/>
  <c r="BF2486" i="12" s="1"/>
  <c r="BH2481" i="12"/>
  <c r="BH2480" i="12" s="1"/>
  <c r="BH2479" i="12" s="1"/>
  <c r="BG2481" i="12"/>
  <c r="BG2480" i="12" s="1"/>
  <c r="BG2479" i="12" s="1"/>
  <c r="BF2481" i="12"/>
  <c r="BF2480" i="12" s="1"/>
  <c r="BF2479" i="12" s="1"/>
  <c r="BH2477" i="12"/>
  <c r="BH2476" i="12" s="1"/>
  <c r="BH2475" i="12" s="1"/>
  <c r="BG2477" i="12"/>
  <c r="BG2476" i="12" s="1"/>
  <c r="BG2475" i="12" s="1"/>
  <c r="BF2477" i="12"/>
  <c r="BF2476" i="12" s="1"/>
  <c r="BF2475" i="12" s="1"/>
  <c r="BH2471" i="12"/>
  <c r="BH2470" i="12" s="1"/>
  <c r="BH2469" i="12" s="1"/>
  <c r="BG2471" i="12"/>
  <c r="BG2470" i="12" s="1"/>
  <c r="BG2469" i="12" s="1"/>
  <c r="BF2471" i="12"/>
  <c r="BF2470" i="12" s="1"/>
  <c r="BF2469" i="12" s="1"/>
  <c r="BH2467" i="12"/>
  <c r="BH2466" i="12" s="1"/>
  <c r="BH2465" i="12" s="1"/>
  <c r="BG2467" i="12"/>
  <c r="BG2466" i="12" s="1"/>
  <c r="BG2465" i="12" s="1"/>
  <c r="BF2467" i="12"/>
  <c r="BF2466" i="12" s="1"/>
  <c r="BF2465" i="12" s="1"/>
  <c r="BH2463" i="12"/>
  <c r="BH2462" i="12" s="1"/>
  <c r="BH2461" i="12" s="1"/>
  <c r="BG2463" i="12"/>
  <c r="BG2462" i="12" s="1"/>
  <c r="BG2461" i="12" s="1"/>
  <c r="BF2463" i="12"/>
  <c r="BF2462" i="12" s="1"/>
  <c r="BF2461" i="12" s="1"/>
  <c r="BH2459" i="12"/>
  <c r="BH2458" i="12" s="1"/>
  <c r="BG2459" i="12"/>
  <c r="BG2458" i="12" s="1"/>
  <c r="BF2459" i="12"/>
  <c r="BF2458" i="12" s="1"/>
  <c r="BH2456" i="12"/>
  <c r="BH2455" i="12" s="1"/>
  <c r="BG2456" i="12"/>
  <c r="BG2455" i="12" s="1"/>
  <c r="BF2456" i="12"/>
  <c r="BF2455" i="12" s="1"/>
  <c r="BH2449" i="12"/>
  <c r="BH2448" i="12" s="1"/>
  <c r="BH2447" i="12" s="1"/>
  <c r="BG2449" i="12"/>
  <c r="BG2448" i="12" s="1"/>
  <c r="BG2447" i="12" s="1"/>
  <c r="BF2449" i="12"/>
  <c r="BF2448" i="12" s="1"/>
  <c r="BF2447" i="12" s="1"/>
  <c r="BH2445" i="12"/>
  <c r="BH2444" i="12" s="1"/>
  <c r="BH2443" i="12" s="1"/>
  <c r="BG2445" i="12"/>
  <c r="BG2444" i="12" s="1"/>
  <c r="BG2443" i="12" s="1"/>
  <c r="BF2445" i="12"/>
  <c r="BF2444" i="12" s="1"/>
  <c r="BF2443" i="12" s="1"/>
  <c r="BH2439" i="12"/>
  <c r="BH2438" i="12" s="1"/>
  <c r="BH2437" i="12" s="1"/>
  <c r="BG2439" i="12"/>
  <c r="BG2438" i="12" s="1"/>
  <c r="BG2437" i="12" s="1"/>
  <c r="BF2439" i="12"/>
  <c r="BF2438" i="12" s="1"/>
  <c r="BF2437" i="12" s="1"/>
  <c r="BH2435" i="12"/>
  <c r="BH2434" i="12" s="1"/>
  <c r="BG2435" i="12"/>
  <c r="BG2434" i="12" s="1"/>
  <c r="BF2435" i="12"/>
  <c r="BF2434" i="12" s="1"/>
  <c r="BH2430" i="12"/>
  <c r="BH2429" i="12" s="1"/>
  <c r="BG2430" i="12"/>
  <c r="BG2429" i="12" s="1"/>
  <c r="BF2430" i="12"/>
  <c r="BF2429" i="12" s="1"/>
  <c r="BH2427" i="12"/>
  <c r="BH2426" i="12" s="1"/>
  <c r="BG2427" i="12"/>
  <c r="BG2426" i="12" s="1"/>
  <c r="BF2427" i="12"/>
  <c r="BF2426" i="12" s="1"/>
  <c r="BH2423" i="12"/>
  <c r="BH2422" i="12" s="1"/>
  <c r="BG2423" i="12"/>
  <c r="BG2422" i="12" s="1"/>
  <c r="BF2423" i="12"/>
  <c r="BF2422" i="12" s="1"/>
  <c r="BH2420" i="12"/>
  <c r="BH2419" i="12" s="1"/>
  <c r="BG2420" i="12"/>
  <c r="BG2419" i="12" s="1"/>
  <c r="BF2420" i="12"/>
  <c r="BF2419" i="12" s="1"/>
  <c r="BH2416" i="12"/>
  <c r="BH2415" i="12" s="1"/>
  <c r="BH2414" i="12" s="1"/>
  <c r="BH2413" i="12" s="1"/>
  <c r="BG2416" i="12"/>
  <c r="BG2415" i="12" s="1"/>
  <c r="BG2414" i="12" s="1"/>
  <c r="BG2413" i="12" s="1"/>
  <c r="BF2416" i="12"/>
  <c r="BF2415" i="12" s="1"/>
  <c r="BF2414" i="12" s="1"/>
  <c r="BF2413" i="12" s="1"/>
  <c r="BH2410" i="12"/>
  <c r="BH2409" i="12" s="1"/>
  <c r="BH2408" i="12" s="1"/>
  <c r="BH2407" i="12" s="1"/>
  <c r="BG2410" i="12"/>
  <c r="BG2409" i="12" s="1"/>
  <c r="BG2408" i="12" s="1"/>
  <c r="BG2407" i="12" s="1"/>
  <c r="BF2410" i="12"/>
  <c r="BF2409" i="12" s="1"/>
  <c r="BF2408" i="12" s="1"/>
  <c r="BF2407" i="12" s="1"/>
  <c r="BH2405" i="12"/>
  <c r="BH2404" i="12" s="1"/>
  <c r="BG2405" i="12"/>
  <c r="BG2404" i="12" s="1"/>
  <c r="BF2405" i="12"/>
  <c r="BF2404" i="12" s="1"/>
  <c r="BH2402" i="12"/>
  <c r="BH2401" i="12" s="1"/>
  <c r="BG2402" i="12"/>
  <c r="BG2401" i="12" s="1"/>
  <c r="BF2402" i="12"/>
  <c r="BF2401" i="12" s="1"/>
  <c r="BH2398" i="12"/>
  <c r="BH2397" i="12" s="1"/>
  <c r="BH2396" i="12" s="1"/>
  <c r="BG2398" i="12"/>
  <c r="BG2397" i="12" s="1"/>
  <c r="BG2396" i="12" s="1"/>
  <c r="BF2398" i="12"/>
  <c r="BF2397" i="12" s="1"/>
  <c r="BF2396" i="12" s="1"/>
  <c r="BH2393" i="12"/>
  <c r="BH2392" i="12" s="1"/>
  <c r="BH2391" i="12" s="1"/>
  <c r="BG2393" i="12"/>
  <c r="BG2392" i="12" s="1"/>
  <c r="BG2391" i="12" s="1"/>
  <c r="BF2393" i="12"/>
  <c r="BF2392" i="12" s="1"/>
  <c r="BF2391" i="12" s="1"/>
  <c r="BH2389" i="12"/>
  <c r="BH2388" i="12" s="1"/>
  <c r="BH2387" i="12" s="1"/>
  <c r="BG2389" i="12"/>
  <c r="BG2388" i="12" s="1"/>
  <c r="BG2387" i="12" s="1"/>
  <c r="BF2389" i="12"/>
  <c r="BF2388" i="12" s="1"/>
  <c r="BF2387" i="12" s="1"/>
  <c r="BH2384" i="12"/>
  <c r="BH2383" i="12" s="1"/>
  <c r="BG2384" i="12"/>
  <c r="BG2383" i="12" s="1"/>
  <c r="BF2384" i="12"/>
  <c r="BF2383" i="12" s="1"/>
  <c r="BH2381" i="12"/>
  <c r="BH2380" i="12" s="1"/>
  <c r="BG2381" i="12"/>
  <c r="BG2380" i="12" s="1"/>
  <c r="BF2381" i="12"/>
  <c r="BF2380" i="12" s="1"/>
  <c r="BH2378" i="12"/>
  <c r="BH2377" i="12" s="1"/>
  <c r="BG2378" i="12"/>
  <c r="BG2377" i="12" s="1"/>
  <c r="BF2378" i="12"/>
  <c r="BF2377" i="12" s="1"/>
  <c r="BH2375" i="12"/>
  <c r="BH2374" i="12" s="1"/>
  <c r="BG2375" i="12"/>
  <c r="BG2374" i="12" s="1"/>
  <c r="BF2375" i="12"/>
  <c r="BF2374" i="12" s="1"/>
  <c r="BH2368" i="12"/>
  <c r="BH2367" i="12" s="1"/>
  <c r="BH2366" i="12" s="1"/>
  <c r="BG2368" i="12"/>
  <c r="BG2367" i="12" s="1"/>
  <c r="BG2366" i="12" s="1"/>
  <c r="BF2368" i="12"/>
  <c r="BF2367" i="12" s="1"/>
  <c r="BF2366" i="12" s="1"/>
  <c r="BH2364" i="12"/>
  <c r="BH2363" i="12" s="1"/>
  <c r="BH2362" i="12" s="1"/>
  <c r="BG2364" i="12"/>
  <c r="BG2363" i="12" s="1"/>
  <c r="BG2362" i="12" s="1"/>
  <c r="BF2364" i="12"/>
  <c r="BF2363" i="12" s="1"/>
  <c r="BF2362" i="12" s="1"/>
  <c r="BH2359" i="12"/>
  <c r="BH2358" i="12" s="1"/>
  <c r="BH2357" i="12" s="1"/>
  <c r="BH2356" i="12" s="1"/>
  <c r="BG2359" i="12"/>
  <c r="BG2358" i="12" s="1"/>
  <c r="BG2357" i="12" s="1"/>
  <c r="BG2356" i="12" s="1"/>
  <c r="BF2359" i="12"/>
  <c r="BF2358" i="12" s="1"/>
  <c r="BF2357" i="12" s="1"/>
  <c r="BF2356" i="12" s="1"/>
  <c r="BH2354" i="12"/>
  <c r="BH2353" i="12" s="1"/>
  <c r="BH2352" i="12" s="1"/>
  <c r="BH2351" i="12" s="1"/>
  <c r="BG2354" i="12"/>
  <c r="BG2353" i="12" s="1"/>
  <c r="BG2352" i="12" s="1"/>
  <c r="BG2351" i="12" s="1"/>
  <c r="BF2354" i="12"/>
  <c r="BF2353" i="12" s="1"/>
  <c r="BF2352" i="12" s="1"/>
  <c r="BF2351" i="12" s="1"/>
  <c r="BH2348" i="12"/>
  <c r="BH2347" i="12" s="1"/>
  <c r="BH2346" i="12" s="1"/>
  <c r="BH2345" i="12" s="1"/>
  <c r="BG2348" i="12"/>
  <c r="BG2347" i="12" s="1"/>
  <c r="BG2346" i="12" s="1"/>
  <c r="BG2345" i="12" s="1"/>
  <c r="BF2348" i="12"/>
  <c r="BF2347" i="12" s="1"/>
  <c r="BF2346" i="12" s="1"/>
  <c r="BF2345" i="12" s="1"/>
  <c r="BH2343" i="12"/>
  <c r="BH2342" i="12" s="1"/>
  <c r="BH2341" i="12" s="1"/>
  <c r="BG2343" i="12"/>
  <c r="BG2342" i="12" s="1"/>
  <c r="BG2341" i="12" s="1"/>
  <c r="BF2343" i="12"/>
  <c r="BF2342" i="12" s="1"/>
  <c r="BF2341" i="12" s="1"/>
  <c r="BH2339" i="12"/>
  <c r="BH2338" i="12" s="1"/>
  <c r="BH2337" i="12" s="1"/>
  <c r="BG2339" i="12"/>
  <c r="BG2338" i="12" s="1"/>
  <c r="BG2337" i="12" s="1"/>
  <c r="BF2339" i="12"/>
  <c r="BF2338" i="12" s="1"/>
  <c r="BF2337" i="12" s="1"/>
  <c r="BH2335" i="12"/>
  <c r="BH2334" i="12" s="1"/>
  <c r="BG2335" i="12"/>
  <c r="BG2334" i="12" s="1"/>
  <c r="BF2335" i="12"/>
  <c r="BF2334" i="12" s="1"/>
  <c r="BH2332" i="12"/>
  <c r="BH2331" i="12" s="1"/>
  <c r="BG2332" i="12"/>
  <c r="BG2331" i="12" s="1"/>
  <c r="BF2332" i="12"/>
  <c r="BF2331" i="12" s="1"/>
  <c r="BH2327" i="12"/>
  <c r="BH2326" i="12" s="1"/>
  <c r="BH2325" i="12" s="1"/>
  <c r="BH2324" i="12" s="1"/>
  <c r="BG2327" i="12"/>
  <c r="BG2326" i="12" s="1"/>
  <c r="BG2325" i="12" s="1"/>
  <c r="BG2324" i="12" s="1"/>
  <c r="BF2327" i="12"/>
  <c r="BF2326" i="12" s="1"/>
  <c r="BF2325" i="12" s="1"/>
  <c r="BF2324" i="12" s="1"/>
  <c r="BH2317" i="12"/>
  <c r="BH2316" i="12" s="1"/>
  <c r="BH2315" i="12" s="1"/>
  <c r="BG2317" i="12"/>
  <c r="BG2316" i="12" s="1"/>
  <c r="BG2315" i="12" s="1"/>
  <c r="BF2317" i="12"/>
  <c r="BF2316" i="12" s="1"/>
  <c r="BF2315" i="12" s="1"/>
  <c r="BH2313" i="12"/>
  <c r="BH2312" i="12" s="1"/>
  <c r="BH2311" i="12" s="1"/>
  <c r="BG2313" i="12"/>
  <c r="BG2312" i="12" s="1"/>
  <c r="BG2311" i="12" s="1"/>
  <c r="BF2313" i="12"/>
  <c r="BF2312" i="12" s="1"/>
  <c r="BF2311" i="12" s="1"/>
  <c r="BH2309" i="12"/>
  <c r="BH2308" i="12" s="1"/>
  <c r="BG2309" i="12"/>
  <c r="BG2308" i="12" s="1"/>
  <c r="BF2309" i="12"/>
  <c r="BF2308" i="12" s="1"/>
  <c r="BH2306" i="12"/>
  <c r="BH2305" i="12" s="1"/>
  <c r="BG2306" i="12"/>
  <c r="BG2305" i="12" s="1"/>
  <c r="BF2306" i="12"/>
  <c r="BF2305" i="12" s="1"/>
  <c r="BH2303" i="12"/>
  <c r="BH2302" i="12" s="1"/>
  <c r="BG2303" i="12"/>
  <c r="BG2302" i="12" s="1"/>
  <c r="BF2303" i="12"/>
  <c r="BF2302" i="12" s="1"/>
  <c r="BH2297" i="12"/>
  <c r="BH2296" i="12" s="1"/>
  <c r="BH2295" i="12" s="1"/>
  <c r="BH2294" i="12" s="1"/>
  <c r="BG2297" i="12"/>
  <c r="BG2296" i="12" s="1"/>
  <c r="BG2295" i="12" s="1"/>
  <c r="BG2294" i="12" s="1"/>
  <c r="BF2297" i="12"/>
  <c r="BF2296" i="12" s="1"/>
  <c r="BF2295" i="12" s="1"/>
  <c r="BF2294" i="12" s="1"/>
  <c r="BH2291" i="12"/>
  <c r="BH2290" i="12" s="1"/>
  <c r="BG2291" i="12"/>
  <c r="BG2290" i="12" s="1"/>
  <c r="BF2291" i="12"/>
  <c r="BF2290" i="12" s="1"/>
  <c r="BH2288" i="12"/>
  <c r="BH2287" i="12" s="1"/>
  <c r="BG2288" i="12"/>
  <c r="BG2287" i="12" s="1"/>
  <c r="BF2288" i="12"/>
  <c r="BF2287" i="12" s="1"/>
  <c r="BH2283" i="12"/>
  <c r="BH2282" i="12" s="1"/>
  <c r="BH2281" i="12" s="1"/>
  <c r="BH2280" i="12" s="1"/>
  <c r="BG2283" i="12"/>
  <c r="BG2282" i="12" s="1"/>
  <c r="BG2281" i="12" s="1"/>
  <c r="BG2280" i="12" s="1"/>
  <c r="BF2283" i="12"/>
  <c r="BF2282" i="12" s="1"/>
  <c r="BF2281" i="12" s="1"/>
  <c r="BF2280" i="12" s="1"/>
  <c r="BH2278" i="12"/>
  <c r="BH2277" i="12" s="1"/>
  <c r="BH2276" i="12" s="1"/>
  <c r="BG2278" i="12"/>
  <c r="BG2277" i="12" s="1"/>
  <c r="BG2276" i="12" s="1"/>
  <c r="BF2278" i="12"/>
  <c r="BF2277" i="12" s="1"/>
  <c r="BF2276" i="12" s="1"/>
  <c r="BH2274" i="12"/>
  <c r="BH2273" i="12" s="1"/>
  <c r="BH2272" i="12" s="1"/>
  <c r="BG2274" i="12"/>
  <c r="BG2273" i="12" s="1"/>
  <c r="BG2272" i="12" s="1"/>
  <c r="BF2274" i="12"/>
  <c r="BF2273" i="12" s="1"/>
  <c r="BF2272" i="12" s="1"/>
  <c r="BH2268" i="12"/>
  <c r="BH2267" i="12" s="1"/>
  <c r="BH2266" i="12" s="1"/>
  <c r="BG2268" i="12"/>
  <c r="BG2267" i="12" s="1"/>
  <c r="BG2266" i="12" s="1"/>
  <c r="BF2268" i="12"/>
  <c r="BF2267" i="12" s="1"/>
  <c r="BF2266" i="12" s="1"/>
  <c r="BH2264" i="12"/>
  <c r="BH2263" i="12" s="1"/>
  <c r="BH2262" i="12" s="1"/>
  <c r="BG2264" i="12"/>
  <c r="BG2263" i="12" s="1"/>
  <c r="BG2262" i="12" s="1"/>
  <c r="BF2264" i="12"/>
  <c r="BF2263" i="12" s="1"/>
  <c r="BF2262" i="12" s="1"/>
  <c r="BH2259" i="12"/>
  <c r="BH2258" i="12" s="1"/>
  <c r="BH2257" i="12" s="1"/>
  <c r="BH2256" i="12" s="1"/>
  <c r="BG2259" i="12"/>
  <c r="BG2258" i="12" s="1"/>
  <c r="BG2257" i="12" s="1"/>
  <c r="BG2256" i="12" s="1"/>
  <c r="BF2259" i="12"/>
  <c r="BF2258" i="12" s="1"/>
  <c r="BF2257" i="12" s="1"/>
  <c r="BF2256" i="12" s="1"/>
  <c r="BH2253" i="12"/>
  <c r="BH2252" i="12" s="1"/>
  <c r="BH2251" i="12" s="1"/>
  <c r="BH2250" i="12" s="1"/>
  <c r="BG2253" i="12"/>
  <c r="BG2252" i="12" s="1"/>
  <c r="BG2251" i="12" s="1"/>
  <c r="BG2250" i="12" s="1"/>
  <c r="BF2253" i="12"/>
  <c r="BF2252" i="12" s="1"/>
  <c r="BF2251" i="12" s="1"/>
  <c r="BF2250" i="12" s="1"/>
  <c r="BH2248" i="12"/>
  <c r="BH2247" i="12" s="1"/>
  <c r="BH2246" i="12" s="1"/>
  <c r="BH2245" i="12" s="1"/>
  <c r="BG2248" i="12"/>
  <c r="BG2247" i="12" s="1"/>
  <c r="BG2246" i="12" s="1"/>
  <c r="BG2245" i="12" s="1"/>
  <c r="BF2248" i="12"/>
  <c r="BF2247" i="12" s="1"/>
  <c r="BF2246" i="12" s="1"/>
  <c r="BF2245" i="12" s="1"/>
  <c r="BH2243" i="12"/>
  <c r="BH2242" i="12" s="1"/>
  <c r="BH2241" i="12" s="1"/>
  <c r="BH2240" i="12" s="1"/>
  <c r="BG2243" i="12"/>
  <c r="BG2242" i="12" s="1"/>
  <c r="BG2241" i="12" s="1"/>
  <c r="BG2240" i="12" s="1"/>
  <c r="BF2243" i="12"/>
  <c r="BF2242" i="12" s="1"/>
  <c r="BF2241" i="12" s="1"/>
  <c r="BF2240" i="12" s="1"/>
  <c r="BH2238" i="12"/>
  <c r="BH2237" i="12" s="1"/>
  <c r="BH2236" i="12" s="1"/>
  <c r="BH2235" i="12" s="1"/>
  <c r="BG2238" i="12"/>
  <c r="BG2237" i="12" s="1"/>
  <c r="BG2236" i="12" s="1"/>
  <c r="BG2235" i="12" s="1"/>
  <c r="BF2238" i="12"/>
  <c r="BF2237" i="12" s="1"/>
  <c r="BF2236" i="12" s="1"/>
  <c r="BF2235" i="12" s="1"/>
  <c r="BH2233" i="12"/>
  <c r="BH2232" i="12" s="1"/>
  <c r="BH2231" i="12" s="1"/>
  <c r="BH2230" i="12" s="1"/>
  <c r="BG2233" i="12"/>
  <c r="BG2232" i="12" s="1"/>
  <c r="BG2231" i="12" s="1"/>
  <c r="BG2230" i="12" s="1"/>
  <c r="BF2233" i="12"/>
  <c r="BF2232" i="12" s="1"/>
  <c r="BF2231" i="12" s="1"/>
  <c r="BF2230" i="12" s="1"/>
  <c r="BH2228" i="12"/>
  <c r="BH2227" i="12" s="1"/>
  <c r="BH2226" i="12" s="1"/>
  <c r="BG2228" i="12"/>
  <c r="BG2227" i="12" s="1"/>
  <c r="BG2226" i="12" s="1"/>
  <c r="BF2228" i="12"/>
  <c r="BF2227" i="12" s="1"/>
  <c r="BF2226" i="12" s="1"/>
  <c r="BH2224" i="12"/>
  <c r="BH2223" i="12" s="1"/>
  <c r="BH2222" i="12" s="1"/>
  <c r="BG2224" i="12"/>
  <c r="BG2223" i="12" s="1"/>
  <c r="BG2222" i="12" s="1"/>
  <c r="BF2224" i="12"/>
  <c r="BF2223" i="12" s="1"/>
  <c r="BF2222" i="12" s="1"/>
  <c r="BH2219" i="12"/>
  <c r="BH2218" i="12" s="1"/>
  <c r="BG2219" i="12"/>
  <c r="BG2218" i="12" s="1"/>
  <c r="BF2219" i="12"/>
  <c r="BF2218" i="12" s="1"/>
  <c r="BH2216" i="12"/>
  <c r="BH2215" i="12" s="1"/>
  <c r="BG2216" i="12"/>
  <c r="BG2215" i="12" s="1"/>
  <c r="BF2216" i="12"/>
  <c r="BF2215" i="12" s="1"/>
  <c r="BH2211" i="12"/>
  <c r="BH2210" i="12" s="1"/>
  <c r="BH2209" i="12" s="1"/>
  <c r="BG2211" i="12"/>
  <c r="BG2210" i="12" s="1"/>
  <c r="BG2209" i="12" s="1"/>
  <c r="BF2211" i="12"/>
  <c r="BF2210" i="12" s="1"/>
  <c r="BF2209" i="12" s="1"/>
  <c r="BH2207" i="12"/>
  <c r="BH2206" i="12" s="1"/>
  <c r="BH2205" i="12" s="1"/>
  <c r="BG2207" i="12"/>
  <c r="BG2206" i="12" s="1"/>
  <c r="BG2205" i="12" s="1"/>
  <c r="BF2207" i="12"/>
  <c r="BF2206" i="12" s="1"/>
  <c r="BF2205" i="12" s="1"/>
  <c r="BH2203" i="12"/>
  <c r="BH2202" i="12" s="1"/>
  <c r="BH2201" i="12" s="1"/>
  <c r="BG2203" i="12"/>
  <c r="BG2202" i="12" s="1"/>
  <c r="BG2201" i="12" s="1"/>
  <c r="BF2203" i="12"/>
  <c r="BF2202" i="12" s="1"/>
  <c r="BF2201" i="12" s="1"/>
  <c r="BH2199" i="12"/>
  <c r="BH2198" i="12" s="1"/>
  <c r="BH2197" i="12" s="1"/>
  <c r="BG2199" i="12"/>
  <c r="BG2198" i="12" s="1"/>
  <c r="BG2197" i="12" s="1"/>
  <c r="BF2199" i="12"/>
  <c r="BF2198" i="12" s="1"/>
  <c r="BF2197" i="12" s="1"/>
  <c r="BH2195" i="12"/>
  <c r="BH2194" i="12" s="1"/>
  <c r="BH2193" i="12" s="1"/>
  <c r="BG2195" i="12"/>
  <c r="BG2194" i="12" s="1"/>
  <c r="BG2193" i="12" s="1"/>
  <c r="BF2195" i="12"/>
  <c r="BF2194" i="12" s="1"/>
  <c r="BF2193" i="12" s="1"/>
  <c r="BH2191" i="12"/>
  <c r="BH2190" i="12" s="1"/>
  <c r="BH2189" i="12" s="1"/>
  <c r="BG2191" i="12"/>
  <c r="BG2190" i="12" s="1"/>
  <c r="BG2189" i="12" s="1"/>
  <c r="BF2191" i="12"/>
  <c r="BF2190" i="12" s="1"/>
  <c r="BF2189" i="12" s="1"/>
  <c r="BH2187" i="12"/>
  <c r="BH2186" i="12" s="1"/>
  <c r="BH2185" i="12" s="1"/>
  <c r="BG2187" i="12"/>
  <c r="BG2186" i="12" s="1"/>
  <c r="BG2185" i="12" s="1"/>
  <c r="BF2187" i="12"/>
  <c r="BF2186" i="12" s="1"/>
  <c r="BF2185" i="12" s="1"/>
  <c r="BH2183" i="12"/>
  <c r="BH2182" i="12" s="1"/>
  <c r="BH2181" i="12" s="1"/>
  <c r="BG2183" i="12"/>
  <c r="BG2182" i="12" s="1"/>
  <c r="BG2181" i="12" s="1"/>
  <c r="BF2183" i="12"/>
  <c r="BF2182" i="12" s="1"/>
  <c r="BF2181" i="12" s="1"/>
  <c r="BH2179" i="12"/>
  <c r="BH2178" i="12" s="1"/>
  <c r="BH2177" i="12" s="1"/>
  <c r="BG2179" i="12"/>
  <c r="BG2178" i="12" s="1"/>
  <c r="BG2177" i="12" s="1"/>
  <c r="BF2179" i="12"/>
  <c r="BF2178" i="12" s="1"/>
  <c r="BF2177" i="12" s="1"/>
  <c r="BH2175" i="12"/>
  <c r="BH2174" i="12" s="1"/>
  <c r="BH2170" i="12" s="1"/>
  <c r="BG2175" i="12"/>
  <c r="BG2174" i="12" s="1"/>
  <c r="BG2170" i="12" s="1"/>
  <c r="BF2175" i="12"/>
  <c r="BF2174" i="12" s="1"/>
  <c r="BF2170" i="12" s="1"/>
  <c r="BH2168" i="12"/>
  <c r="BH2167" i="12" s="1"/>
  <c r="BH2166" i="12" s="1"/>
  <c r="BG2168" i="12"/>
  <c r="BG2167" i="12" s="1"/>
  <c r="BG2166" i="12" s="1"/>
  <c r="BF2168" i="12"/>
  <c r="BF2167" i="12" s="1"/>
  <c r="BF2166" i="12" s="1"/>
  <c r="BH2164" i="12"/>
  <c r="BH2163" i="12" s="1"/>
  <c r="BH2162" i="12" s="1"/>
  <c r="BG2164" i="12"/>
  <c r="BG2163" i="12" s="1"/>
  <c r="BG2162" i="12" s="1"/>
  <c r="BF2164" i="12"/>
  <c r="BF2163" i="12" s="1"/>
  <c r="BF2162" i="12" s="1"/>
  <c r="BH2160" i="12"/>
  <c r="BH2159" i="12" s="1"/>
  <c r="BH2158" i="12" s="1"/>
  <c r="BG2160" i="12"/>
  <c r="BG2159" i="12" s="1"/>
  <c r="BG2158" i="12" s="1"/>
  <c r="BF2160" i="12"/>
  <c r="BF2159" i="12" s="1"/>
  <c r="BF2158" i="12" s="1"/>
  <c r="BH2156" i="12"/>
  <c r="BH2155" i="12" s="1"/>
  <c r="BH2154" i="12" s="1"/>
  <c r="BG2156" i="12"/>
  <c r="BG2155" i="12" s="1"/>
  <c r="BG2154" i="12" s="1"/>
  <c r="BF2156" i="12"/>
  <c r="BF2155" i="12" s="1"/>
  <c r="BF2154" i="12" s="1"/>
  <c r="BH2152" i="12"/>
  <c r="BH2151" i="12" s="1"/>
  <c r="BH2150" i="12" s="1"/>
  <c r="BG2152" i="12"/>
  <c r="BG2151" i="12" s="1"/>
  <c r="BG2150" i="12" s="1"/>
  <c r="BF2152" i="12"/>
  <c r="BF2151" i="12" s="1"/>
  <c r="BF2150" i="12" s="1"/>
  <c r="BH2145" i="12"/>
  <c r="BH2144" i="12" s="1"/>
  <c r="BH2143" i="12" s="1"/>
  <c r="BG2145" i="12"/>
  <c r="BG2144" i="12" s="1"/>
  <c r="BG2143" i="12" s="1"/>
  <c r="BF2145" i="12"/>
  <c r="BF2144" i="12" s="1"/>
  <c r="BF2143" i="12" s="1"/>
  <c r="BH2141" i="12"/>
  <c r="BH2140" i="12" s="1"/>
  <c r="BH2139" i="12" s="1"/>
  <c r="BG2141" i="12"/>
  <c r="BG2140" i="12" s="1"/>
  <c r="BG2139" i="12" s="1"/>
  <c r="BF2141" i="12"/>
  <c r="BF2140" i="12" s="1"/>
  <c r="BF2139" i="12" s="1"/>
  <c r="BH2137" i="12"/>
  <c r="BH2136" i="12" s="1"/>
  <c r="BG2137" i="12"/>
  <c r="BG2136" i="12" s="1"/>
  <c r="BF2137" i="12"/>
  <c r="BF2136" i="12" s="1"/>
  <c r="BH2134" i="12"/>
  <c r="BH2133" i="12" s="1"/>
  <c r="BG2134" i="12"/>
  <c r="BG2133" i="12" s="1"/>
  <c r="BF2134" i="12"/>
  <c r="BF2133" i="12" s="1"/>
  <c r="BH2131" i="12"/>
  <c r="BH2130" i="12" s="1"/>
  <c r="BG2131" i="12"/>
  <c r="BG2130" i="12" s="1"/>
  <c r="BF2131" i="12"/>
  <c r="BF2130" i="12" s="1"/>
  <c r="BH2125" i="12"/>
  <c r="BG2125" i="12"/>
  <c r="BF2125" i="12"/>
  <c r="BH2123" i="12"/>
  <c r="BG2123" i="12"/>
  <c r="BF2123" i="12"/>
  <c r="BH2120" i="12"/>
  <c r="BH2119" i="12" s="1"/>
  <c r="BG2120" i="12"/>
  <c r="BG2119" i="12" s="1"/>
  <c r="BF2120" i="12"/>
  <c r="BF2119" i="12" s="1"/>
  <c r="BH2116" i="12"/>
  <c r="BH2115" i="12" s="1"/>
  <c r="BH2114" i="12" s="1"/>
  <c r="BG2116" i="12"/>
  <c r="BG2115" i="12" s="1"/>
  <c r="BG2114" i="12" s="1"/>
  <c r="BF2116" i="12"/>
  <c r="BF2115" i="12" s="1"/>
  <c r="BF2114" i="12" s="1"/>
  <c r="BH2109" i="12"/>
  <c r="BG2109" i="12"/>
  <c r="BF2109" i="12"/>
  <c r="BH2107" i="12"/>
  <c r="BG2107" i="12"/>
  <c r="BF2107" i="12"/>
  <c r="BH2104" i="12"/>
  <c r="BH2103" i="12" s="1"/>
  <c r="BG2104" i="12"/>
  <c r="BG2103" i="12" s="1"/>
  <c r="BF2104" i="12"/>
  <c r="BF2103" i="12" s="1"/>
  <c r="BH2098" i="12"/>
  <c r="BH2097" i="12" s="1"/>
  <c r="BH2096" i="12" s="1"/>
  <c r="BG2098" i="12"/>
  <c r="BG2097" i="12" s="1"/>
  <c r="BG2096" i="12" s="1"/>
  <c r="BF2098" i="12"/>
  <c r="BF2097" i="12" s="1"/>
  <c r="BF2096" i="12" s="1"/>
  <c r="BH2094" i="12"/>
  <c r="BH2093" i="12" s="1"/>
  <c r="BH2092" i="12" s="1"/>
  <c r="BG2094" i="12"/>
  <c r="BG2093" i="12" s="1"/>
  <c r="BG2092" i="12" s="1"/>
  <c r="BF2094" i="12"/>
  <c r="BF2093" i="12" s="1"/>
  <c r="BF2092" i="12" s="1"/>
  <c r="BH2090" i="12"/>
  <c r="BH2089" i="12" s="1"/>
  <c r="BH2088" i="12" s="1"/>
  <c r="BG2090" i="12"/>
  <c r="BG2089" i="12" s="1"/>
  <c r="BG2088" i="12" s="1"/>
  <c r="BF2090" i="12"/>
  <c r="BF2089" i="12" s="1"/>
  <c r="BF2088" i="12" s="1"/>
  <c r="BH2086" i="12"/>
  <c r="BH2085" i="12" s="1"/>
  <c r="BG2086" i="12"/>
  <c r="BG2085" i="12" s="1"/>
  <c r="BF2086" i="12"/>
  <c r="BF2085" i="12" s="1"/>
  <c r="BH2083" i="12"/>
  <c r="BH2082" i="12" s="1"/>
  <c r="BG2083" i="12"/>
  <c r="BG2082" i="12" s="1"/>
  <c r="BF2083" i="12"/>
  <c r="BF2082" i="12" s="1"/>
  <c r="BH2074" i="12"/>
  <c r="BH2073" i="12" s="1"/>
  <c r="BH2072" i="12" s="1"/>
  <c r="BG2074" i="12"/>
  <c r="BG2073" i="12" s="1"/>
  <c r="BG2072" i="12" s="1"/>
  <c r="BF2074" i="12"/>
  <c r="BF2073" i="12" s="1"/>
  <c r="BF2072" i="12" s="1"/>
  <c r="BH2070" i="12"/>
  <c r="BH2069" i="12" s="1"/>
  <c r="BH2068" i="12" s="1"/>
  <c r="BG2070" i="12"/>
  <c r="BG2069" i="12" s="1"/>
  <c r="BG2068" i="12" s="1"/>
  <c r="BF2070" i="12"/>
  <c r="BF2069" i="12" s="1"/>
  <c r="BF2068" i="12" s="1"/>
  <c r="BH2066" i="12"/>
  <c r="BH2065" i="12" s="1"/>
  <c r="BH2064" i="12" s="1"/>
  <c r="BG2066" i="12"/>
  <c r="BG2065" i="12" s="1"/>
  <c r="BG2064" i="12" s="1"/>
  <c r="BF2066" i="12"/>
  <c r="BF2065" i="12" s="1"/>
  <c r="BF2064" i="12" s="1"/>
  <c r="BH2061" i="12"/>
  <c r="BH2060" i="12" s="1"/>
  <c r="BG2061" i="12"/>
  <c r="BG2060" i="12" s="1"/>
  <c r="BF2061" i="12"/>
  <c r="BF2060" i="12" s="1"/>
  <c r="BH2058" i="12"/>
  <c r="BH2057" i="12" s="1"/>
  <c r="BG2058" i="12"/>
  <c r="BG2057" i="12" s="1"/>
  <c r="BF2058" i="12"/>
  <c r="BF2057" i="12" s="1"/>
  <c r="BH2052" i="12"/>
  <c r="BH2051" i="12" s="1"/>
  <c r="BG2052" i="12"/>
  <c r="BG2051" i="12" s="1"/>
  <c r="BF2052" i="12"/>
  <c r="BF2051" i="12" s="1"/>
  <c r="BH2049" i="12"/>
  <c r="BH2048" i="12" s="1"/>
  <c r="BG2049" i="12"/>
  <c r="BG2048" i="12" s="1"/>
  <c r="BF2049" i="12"/>
  <c r="BF2048" i="12" s="1"/>
  <c r="BH2045" i="12"/>
  <c r="BH2044" i="12" s="1"/>
  <c r="BG2045" i="12"/>
  <c r="BG2044" i="12" s="1"/>
  <c r="BF2045" i="12"/>
  <c r="BF2044" i="12" s="1"/>
  <c r="BH2042" i="12"/>
  <c r="BH2041" i="12" s="1"/>
  <c r="BG2042" i="12"/>
  <c r="BG2041" i="12" s="1"/>
  <c r="BF2042" i="12"/>
  <c r="BF2041" i="12" s="1"/>
  <c r="BH2039" i="12"/>
  <c r="BH2038" i="12" s="1"/>
  <c r="BG2039" i="12"/>
  <c r="BG2038" i="12" s="1"/>
  <c r="BF2039" i="12"/>
  <c r="BF2038" i="12" s="1"/>
  <c r="BH2033" i="12"/>
  <c r="BG2033" i="12"/>
  <c r="BF2033" i="12"/>
  <c r="BH2031" i="12"/>
  <c r="BG2031" i="12"/>
  <c r="BF2031" i="12"/>
  <c r="BH2028" i="12"/>
  <c r="BH2027" i="12" s="1"/>
  <c r="BG2028" i="12"/>
  <c r="BG2027" i="12" s="1"/>
  <c r="BF2028" i="12"/>
  <c r="BF2027" i="12" s="1"/>
  <c r="BH2023" i="12"/>
  <c r="BH2022" i="12" s="1"/>
  <c r="BH2021" i="12" s="1"/>
  <c r="BG2023" i="12"/>
  <c r="BG2022" i="12" s="1"/>
  <c r="BG2021" i="12" s="1"/>
  <c r="BF2023" i="12"/>
  <c r="BF2022" i="12" s="1"/>
  <c r="BF2021" i="12" s="1"/>
  <c r="BH2019" i="12"/>
  <c r="BH2018" i="12" s="1"/>
  <c r="BH2017" i="12" s="1"/>
  <c r="BG2019" i="12"/>
  <c r="BG2018" i="12" s="1"/>
  <c r="BG2017" i="12" s="1"/>
  <c r="BF2019" i="12"/>
  <c r="BF2018" i="12" s="1"/>
  <c r="BF2017" i="12" s="1"/>
  <c r="BH2015" i="12"/>
  <c r="BH2014" i="12" s="1"/>
  <c r="BH2013" i="12" s="1"/>
  <c r="BG2015" i="12"/>
  <c r="BG2014" i="12" s="1"/>
  <c r="BG2013" i="12" s="1"/>
  <c r="BF2015" i="12"/>
  <c r="BF2014" i="12" s="1"/>
  <c r="BF2013" i="12" s="1"/>
  <c r="BH2011" i="12"/>
  <c r="BH2010" i="12" s="1"/>
  <c r="BH2009" i="12" s="1"/>
  <c r="BG2011" i="12"/>
  <c r="BG2010" i="12" s="1"/>
  <c r="BG2009" i="12" s="1"/>
  <c r="BF2011" i="12"/>
  <c r="BF2010" i="12" s="1"/>
  <c r="BF2009" i="12" s="1"/>
  <c r="BH2006" i="12"/>
  <c r="BH2005" i="12" s="1"/>
  <c r="BH2004" i="12" s="1"/>
  <c r="BG2006" i="12"/>
  <c r="BG2005" i="12" s="1"/>
  <c r="BG2004" i="12" s="1"/>
  <c r="BF2006" i="12"/>
  <c r="BF2005" i="12" s="1"/>
  <c r="BF2004" i="12" s="1"/>
  <c r="BH2002" i="12"/>
  <c r="BH2001" i="12" s="1"/>
  <c r="BH2000" i="12" s="1"/>
  <c r="BG2002" i="12"/>
  <c r="BG2001" i="12" s="1"/>
  <c r="BG2000" i="12" s="1"/>
  <c r="BF2002" i="12"/>
  <c r="BF2001" i="12" s="1"/>
  <c r="BF2000" i="12" s="1"/>
  <c r="BH1998" i="12"/>
  <c r="BH1997" i="12" s="1"/>
  <c r="BH1996" i="12" s="1"/>
  <c r="BG1998" i="12"/>
  <c r="BG1997" i="12" s="1"/>
  <c r="BG1996" i="12" s="1"/>
  <c r="BF1998" i="12"/>
  <c r="BF1997" i="12" s="1"/>
  <c r="BF1996" i="12" s="1"/>
  <c r="BH1994" i="12"/>
  <c r="BH1993" i="12" s="1"/>
  <c r="BH1992" i="12" s="1"/>
  <c r="BG1994" i="12"/>
  <c r="BG1993" i="12" s="1"/>
  <c r="BG1992" i="12" s="1"/>
  <c r="BF1994" i="12"/>
  <c r="BF1993" i="12" s="1"/>
  <c r="BF1992" i="12" s="1"/>
  <c r="BH1987" i="12"/>
  <c r="BH1986" i="12" s="1"/>
  <c r="BH1985" i="12" s="1"/>
  <c r="BH1984" i="12" s="1"/>
  <c r="BG1987" i="12"/>
  <c r="BG1986" i="12" s="1"/>
  <c r="BG1985" i="12" s="1"/>
  <c r="BG1984" i="12" s="1"/>
  <c r="BF1987" i="12"/>
  <c r="BF1986" i="12" s="1"/>
  <c r="BF1985" i="12" s="1"/>
  <c r="BF1984" i="12" s="1"/>
  <c r="BH1982" i="12"/>
  <c r="BH1981" i="12" s="1"/>
  <c r="BH1980" i="12" s="1"/>
  <c r="BG1982" i="12"/>
  <c r="BG1981" i="12" s="1"/>
  <c r="BG1980" i="12" s="1"/>
  <c r="BF1982" i="12"/>
  <c r="BF1981" i="12" s="1"/>
  <c r="BF1980" i="12" s="1"/>
  <c r="BH1978" i="12"/>
  <c r="BH1977" i="12" s="1"/>
  <c r="BG1978" i="12"/>
  <c r="BG1977" i="12" s="1"/>
  <c r="BF1978" i="12"/>
  <c r="BF1977" i="12" s="1"/>
  <c r="BH1975" i="12"/>
  <c r="BH1974" i="12" s="1"/>
  <c r="BG1975" i="12"/>
  <c r="BG1974" i="12" s="1"/>
  <c r="BF1975" i="12"/>
  <c r="BF1974" i="12" s="1"/>
  <c r="BH1972" i="12"/>
  <c r="BH1971" i="12" s="1"/>
  <c r="BG1972" i="12"/>
  <c r="BG1971" i="12" s="1"/>
  <c r="BF1972" i="12"/>
  <c r="BF1971" i="12" s="1"/>
  <c r="BH1967" i="12"/>
  <c r="BH1966" i="12" s="1"/>
  <c r="BH1965" i="12" s="1"/>
  <c r="BH1964" i="12" s="1"/>
  <c r="BG1967" i="12"/>
  <c r="BG1966" i="12" s="1"/>
  <c r="BG1965" i="12" s="1"/>
  <c r="BG1964" i="12" s="1"/>
  <c r="BF1967" i="12"/>
  <c r="BF1966" i="12" s="1"/>
  <c r="BF1965" i="12" s="1"/>
  <c r="BF1964" i="12" s="1"/>
  <c r="BH1961" i="12"/>
  <c r="BH1960" i="12" s="1"/>
  <c r="BH1959" i="12" s="1"/>
  <c r="BH1958" i="12" s="1"/>
  <c r="BG1961" i="12"/>
  <c r="BG1960" i="12" s="1"/>
  <c r="BG1959" i="12" s="1"/>
  <c r="BG1958" i="12" s="1"/>
  <c r="BF1961" i="12"/>
  <c r="BF1960" i="12" s="1"/>
  <c r="BF1959" i="12" s="1"/>
  <c r="BF1958" i="12" s="1"/>
  <c r="BH1956" i="12"/>
  <c r="BH1955" i="12" s="1"/>
  <c r="BH1954" i="12" s="1"/>
  <c r="BH1953" i="12" s="1"/>
  <c r="BG1956" i="12"/>
  <c r="BG1955" i="12" s="1"/>
  <c r="BG1954" i="12" s="1"/>
  <c r="BG1953" i="12" s="1"/>
  <c r="BF1956" i="12"/>
  <c r="BF1955" i="12" s="1"/>
  <c r="BF1954" i="12" s="1"/>
  <c r="BF1953" i="12" s="1"/>
  <c r="BH1951" i="12"/>
  <c r="BH1950" i="12" s="1"/>
  <c r="BH1949" i="12" s="1"/>
  <c r="BH1948" i="12" s="1"/>
  <c r="BG1951" i="12"/>
  <c r="BG1950" i="12" s="1"/>
  <c r="BG1949" i="12" s="1"/>
  <c r="BG1948" i="12" s="1"/>
  <c r="BF1951" i="12"/>
  <c r="BF1950" i="12" s="1"/>
  <c r="BF1949" i="12" s="1"/>
  <c r="BF1948" i="12" s="1"/>
  <c r="BH1946" i="12"/>
  <c r="BH1945" i="12" s="1"/>
  <c r="BH1944" i="12" s="1"/>
  <c r="BG1946" i="12"/>
  <c r="BG1945" i="12" s="1"/>
  <c r="BG1944" i="12" s="1"/>
  <c r="BF1946" i="12"/>
  <c r="BF1945" i="12" s="1"/>
  <c r="BF1944" i="12" s="1"/>
  <c r="BH1941" i="12"/>
  <c r="BH1940" i="12" s="1"/>
  <c r="BH1939" i="12" s="1"/>
  <c r="BG1941" i="12"/>
  <c r="BG1940" i="12" s="1"/>
  <c r="BG1939" i="12" s="1"/>
  <c r="BF1941" i="12"/>
  <c r="BF1940" i="12" s="1"/>
  <c r="BF1939" i="12" s="1"/>
  <c r="BH1936" i="12"/>
  <c r="BH1935" i="12" s="1"/>
  <c r="BH1934" i="12" s="1"/>
  <c r="BH1933" i="12" s="1"/>
  <c r="BG1936" i="12"/>
  <c r="BG1935" i="12" s="1"/>
  <c r="BG1934" i="12" s="1"/>
  <c r="BG1933" i="12" s="1"/>
  <c r="BF1936" i="12"/>
  <c r="BF1935" i="12" s="1"/>
  <c r="BF1934" i="12" s="1"/>
  <c r="BF1933" i="12" s="1"/>
  <c r="BH1931" i="12"/>
  <c r="BH1930" i="12" s="1"/>
  <c r="BH1929" i="12" s="1"/>
  <c r="BG1931" i="12"/>
  <c r="BG1930" i="12" s="1"/>
  <c r="BG1929" i="12" s="1"/>
  <c r="BF1931" i="12"/>
  <c r="BF1930" i="12" s="1"/>
  <c r="BF1929" i="12" s="1"/>
  <c r="BH1927" i="12"/>
  <c r="BH1926" i="12" s="1"/>
  <c r="BH1925" i="12" s="1"/>
  <c r="BG1927" i="12"/>
  <c r="BG1926" i="12" s="1"/>
  <c r="BG1925" i="12" s="1"/>
  <c r="BF1927" i="12"/>
  <c r="BF1926" i="12" s="1"/>
  <c r="BF1925" i="12" s="1"/>
  <c r="BH1920" i="12"/>
  <c r="BH1919" i="12" s="1"/>
  <c r="BH1918" i="12" s="1"/>
  <c r="BG1920" i="12"/>
  <c r="BG1919" i="12" s="1"/>
  <c r="BG1918" i="12" s="1"/>
  <c r="BF1920" i="12"/>
  <c r="BF1919" i="12" s="1"/>
  <c r="BF1918" i="12" s="1"/>
  <c r="BH1916" i="12"/>
  <c r="BH1915" i="12" s="1"/>
  <c r="BH1914" i="12" s="1"/>
  <c r="BG1916" i="12"/>
  <c r="BG1915" i="12" s="1"/>
  <c r="BG1914" i="12" s="1"/>
  <c r="BF1916" i="12"/>
  <c r="BF1915" i="12" s="1"/>
  <c r="BF1914" i="12" s="1"/>
  <c r="BH1911" i="12"/>
  <c r="BH1910" i="12" s="1"/>
  <c r="BH1909" i="12" s="1"/>
  <c r="BG1911" i="12"/>
  <c r="BG1910" i="12" s="1"/>
  <c r="BG1909" i="12" s="1"/>
  <c r="BF1911" i="12"/>
  <c r="BF1910" i="12" s="1"/>
  <c r="BF1909" i="12" s="1"/>
  <c r="BH1907" i="12"/>
  <c r="BH1906" i="12" s="1"/>
  <c r="BH1905" i="12" s="1"/>
  <c r="BG1907" i="12"/>
  <c r="BG1906" i="12" s="1"/>
  <c r="BG1905" i="12" s="1"/>
  <c r="BF1907" i="12"/>
  <c r="BF1906" i="12" s="1"/>
  <c r="BF1905" i="12" s="1"/>
  <c r="BH1897" i="12"/>
  <c r="BH1896" i="12" s="1"/>
  <c r="BH1895" i="12" s="1"/>
  <c r="BH1894" i="12" s="1"/>
  <c r="BG1897" i="12"/>
  <c r="BG1896" i="12" s="1"/>
  <c r="BG1895" i="12" s="1"/>
  <c r="BG1894" i="12" s="1"/>
  <c r="BF1897" i="12"/>
  <c r="BF1896" i="12" s="1"/>
  <c r="BF1895" i="12" s="1"/>
  <c r="BF1894" i="12" s="1"/>
  <c r="BH1892" i="12"/>
  <c r="BH1891" i="12" s="1"/>
  <c r="BH1890" i="12" s="1"/>
  <c r="BH1889" i="12" s="1"/>
  <c r="BG1892" i="12"/>
  <c r="BG1891" i="12" s="1"/>
  <c r="BG1890" i="12" s="1"/>
  <c r="BG1889" i="12" s="1"/>
  <c r="BF1892" i="12"/>
  <c r="BF1891" i="12" s="1"/>
  <c r="BF1890" i="12" s="1"/>
  <c r="BF1889" i="12" s="1"/>
  <c r="BH1885" i="12"/>
  <c r="BH1884" i="12" s="1"/>
  <c r="BH1883" i="12" s="1"/>
  <c r="BG1885" i="12"/>
  <c r="BG1884" i="12" s="1"/>
  <c r="BG1883" i="12" s="1"/>
  <c r="BF1885" i="12"/>
  <c r="BF1884" i="12" s="1"/>
  <c r="BF1883" i="12" s="1"/>
  <c r="BH1881" i="12"/>
  <c r="BH1880" i="12" s="1"/>
  <c r="BG1881" i="12"/>
  <c r="BG1880" i="12" s="1"/>
  <c r="BF1881" i="12"/>
  <c r="BF1880" i="12" s="1"/>
  <c r="BH1878" i="12"/>
  <c r="BH1877" i="12" s="1"/>
  <c r="BG1878" i="12"/>
  <c r="BG1877" i="12" s="1"/>
  <c r="BF1878" i="12"/>
  <c r="BF1877" i="12" s="1"/>
  <c r="BH1873" i="12"/>
  <c r="BH1872" i="12" s="1"/>
  <c r="BG1873" i="12"/>
  <c r="BG1872" i="12" s="1"/>
  <c r="BF1873" i="12"/>
  <c r="BF1872" i="12" s="1"/>
  <c r="BH1870" i="12"/>
  <c r="BH1869" i="12" s="1"/>
  <c r="BG1870" i="12"/>
  <c r="BG1869" i="12" s="1"/>
  <c r="BF1870" i="12"/>
  <c r="BF1869" i="12" s="1"/>
  <c r="BH1865" i="12"/>
  <c r="BH1864" i="12" s="1"/>
  <c r="BH1863" i="12" s="1"/>
  <c r="BG1865" i="12"/>
  <c r="BG1864" i="12" s="1"/>
  <c r="BG1863" i="12" s="1"/>
  <c r="BF1865" i="12"/>
  <c r="BF1864" i="12" s="1"/>
  <c r="BF1863" i="12" s="1"/>
  <c r="BH1861" i="12"/>
  <c r="BH1860" i="12" s="1"/>
  <c r="BH1859" i="12" s="1"/>
  <c r="BG1861" i="12"/>
  <c r="BG1860" i="12" s="1"/>
  <c r="BG1859" i="12" s="1"/>
  <c r="BF1861" i="12"/>
  <c r="BF1860" i="12" s="1"/>
  <c r="BF1859" i="12" s="1"/>
  <c r="BH1857" i="12"/>
  <c r="BH1856" i="12" s="1"/>
  <c r="BH1855" i="12" s="1"/>
  <c r="BG1857" i="12"/>
  <c r="BG1856" i="12" s="1"/>
  <c r="BG1855" i="12" s="1"/>
  <c r="BF1857" i="12"/>
  <c r="BF1856" i="12" s="1"/>
  <c r="BF1855" i="12" s="1"/>
  <c r="BH1848" i="12"/>
  <c r="BH1847" i="12" s="1"/>
  <c r="BH1846" i="12" s="1"/>
  <c r="BG1848" i="12"/>
  <c r="BG1847" i="12" s="1"/>
  <c r="BG1846" i="12" s="1"/>
  <c r="BF1848" i="12"/>
  <c r="BF1847" i="12" s="1"/>
  <c r="BF1846" i="12" s="1"/>
  <c r="BH1844" i="12"/>
  <c r="BH1843" i="12" s="1"/>
  <c r="BH1842" i="12" s="1"/>
  <c r="BG1844" i="12"/>
  <c r="BG1843" i="12" s="1"/>
  <c r="BG1842" i="12" s="1"/>
  <c r="BF1844" i="12"/>
  <c r="BF1843" i="12" s="1"/>
  <c r="BF1842" i="12" s="1"/>
  <c r="BH1840" i="12"/>
  <c r="BH1839" i="12" s="1"/>
  <c r="BH1838" i="12" s="1"/>
  <c r="BG1840" i="12"/>
  <c r="BG1839" i="12" s="1"/>
  <c r="BG1838" i="12" s="1"/>
  <c r="BF1840" i="12"/>
  <c r="BF1839" i="12" s="1"/>
  <c r="BF1838" i="12" s="1"/>
  <c r="BH1836" i="12"/>
  <c r="BH1835" i="12" s="1"/>
  <c r="BG1836" i="12"/>
  <c r="BG1835" i="12" s="1"/>
  <c r="BF1836" i="12"/>
  <c r="BF1835" i="12" s="1"/>
  <c r="BH1833" i="12"/>
  <c r="BH1832" i="12" s="1"/>
  <c r="BG1833" i="12"/>
  <c r="BG1832" i="12" s="1"/>
  <c r="BF1833" i="12"/>
  <c r="BF1832" i="12" s="1"/>
  <c r="BH1830" i="12"/>
  <c r="BH1829" i="12" s="1"/>
  <c r="BG1830" i="12"/>
  <c r="BG1829" i="12" s="1"/>
  <c r="BF1830" i="12"/>
  <c r="BF1829" i="12" s="1"/>
  <c r="BH1825" i="12"/>
  <c r="BH1824" i="12" s="1"/>
  <c r="BH1823" i="12" s="1"/>
  <c r="BG1825" i="12"/>
  <c r="BG1824" i="12" s="1"/>
  <c r="BG1823" i="12" s="1"/>
  <c r="BF1825" i="12"/>
  <c r="BF1824" i="12" s="1"/>
  <c r="BF1823" i="12" s="1"/>
  <c r="BH1821" i="12"/>
  <c r="BH1820" i="12" s="1"/>
  <c r="BH1819" i="12" s="1"/>
  <c r="BG1821" i="12"/>
  <c r="BG1820" i="12" s="1"/>
  <c r="BG1819" i="12" s="1"/>
  <c r="BF1821" i="12"/>
  <c r="BF1820" i="12" s="1"/>
  <c r="BF1819" i="12" s="1"/>
  <c r="BH1817" i="12"/>
  <c r="BH1816" i="12" s="1"/>
  <c r="BH1815" i="12" s="1"/>
  <c r="BG1817" i="12"/>
  <c r="BG1816" i="12" s="1"/>
  <c r="BG1815" i="12" s="1"/>
  <c r="BF1817" i="12"/>
  <c r="BF1816" i="12" s="1"/>
  <c r="BF1815" i="12" s="1"/>
  <c r="BH1813" i="12"/>
  <c r="BH1812" i="12" s="1"/>
  <c r="BH1811" i="12" s="1"/>
  <c r="BG1813" i="12"/>
  <c r="BG1812" i="12" s="1"/>
  <c r="BG1811" i="12" s="1"/>
  <c r="BF1813" i="12"/>
  <c r="BF1812" i="12" s="1"/>
  <c r="BF1811" i="12" s="1"/>
  <c r="BH1809" i="12"/>
  <c r="BH1808" i="12" s="1"/>
  <c r="BH1807" i="12" s="1"/>
  <c r="BG1809" i="12"/>
  <c r="BG1808" i="12" s="1"/>
  <c r="BG1807" i="12" s="1"/>
  <c r="BF1809" i="12"/>
  <c r="BF1808" i="12" s="1"/>
  <c r="BF1807" i="12" s="1"/>
  <c r="BH1805" i="12"/>
  <c r="BH1804" i="12" s="1"/>
  <c r="BG1805" i="12"/>
  <c r="BG1804" i="12" s="1"/>
  <c r="BF1805" i="12"/>
  <c r="BF1804" i="12" s="1"/>
  <c r="BH1802" i="12"/>
  <c r="BH1801" i="12" s="1"/>
  <c r="BG1802" i="12"/>
  <c r="BG1801" i="12" s="1"/>
  <c r="BF1802" i="12"/>
  <c r="BF1801" i="12" s="1"/>
  <c r="BH1798" i="12"/>
  <c r="BH1797" i="12" s="1"/>
  <c r="BH1796" i="12" s="1"/>
  <c r="BG1798" i="12"/>
  <c r="BG1797" i="12" s="1"/>
  <c r="BG1796" i="12" s="1"/>
  <c r="BF1798" i="12"/>
  <c r="BF1797" i="12" s="1"/>
  <c r="BF1796" i="12" s="1"/>
  <c r="BH1791" i="12"/>
  <c r="BH1790" i="12" s="1"/>
  <c r="BH1789" i="12" s="1"/>
  <c r="BG1791" i="12"/>
  <c r="BG1790" i="12" s="1"/>
  <c r="BG1789" i="12" s="1"/>
  <c r="BF1791" i="12"/>
  <c r="BF1790" i="12" s="1"/>
  <c r="BF1789" i="12" s="1"/>
  <c r="BH1787" i="12"/>
  <c r="BH1786" i="12" s="1"/>
  <c r="BH1785" i="12" s="1"/>
  <c r="BG1787" i="12"/>
  <c r="BG1786" i="12" s="1"/>
  <c r="BG1785" i="12" s="1"/>
  <c r="BF1787" i="12"/>
  <c r="BF1786" i="12" s="1"/>
  <c r="BF1785" i="12" s="1"/>
  <c r="BH1783" i="12"/>
  <c r="BH1782" i="12" s="1"/>
  <c r="BH1781" i="12" s="1"/>
  <c r="BG1783" i="12"/>
  <c r="BG1782" i="12" s="1"/>
  <c r="BG1781" i="12" s="1"/>
  <c r="BF1783" i="12"/>
  <c r="BF1782" i="12" s="1"/>
  <c r="BF1781" i="12" s="1"/>
  <c r="BH1778" i="12"/>
  <c r="BH1777" i="12" s="1"/>
  <c r="BH1776" i="12" s="1"/>
  <c r="BH1775" i="12" s="1"/>
  <c r="BG1778" i="12"/>
  <c r="BG1777" i="12" s="1"/>
  <c r="BG1776" i="12" s="1"/>
  <c r="BG1775" i="12" s="1"/>
  <c r="BF1778" i="12"/>
  <c r="BF1777" i="12" s="1"/>
  <c r="BF1776" i="12" s="1"/>
  <c r="BF1775" i="12" s="1"/>
  <c r="BH1773" i="12"/>
  <c r="BH1772" i="12" s="1"/>
  <c r="BH1771" i="12" s="1"/>
  <c r="BH1770" i="12" s="1"/>
  <c r="BG1773" i="12"/>
  <c r="BG1772" i="12" s="1"/>
  <c r="BG1771" i="12" s="1"/>
  <c r="BG1770" i="12" s="1"/>
  <c r="BF1773" i="12"/>
  <c r="BF1772" i="12" s="1"/>
  <c r="BF1771" i="12" s="1"/>
  <c r="BF1770" i="12" s="1"/>
  <c r="BH1768" i="12"/>
  <c r="BH1767" i="12" s="1"/>
  <c r="BH1766" i="12" s="1"/>
  <c r="BG1768" i="12"/>
  <c r="BG1767" i="12" s="1"/>
  <c r="BG1766" i="12" s="1"/>
  <c r="BF1768" i="12"/>
  <c r="BF1767" i="12" s="1"/>
  <c r="BF1766" i="12" s="1"/>
  <c r="BH1764" i="12"/>
  <c r="BH1763" i="12" s="1"/>
  <c r="BH1762" i="12" s="1"/>
  <c r="BG1764" i="12"/>
  <c r="BG1763" i="12" s="1"/>
  <c r="BG1762" i="12" s="1"/>
  <c r="BF1764" i="12"/>
  <c r="BF1763" i="12" s="1"/>
  <c r="BF1762" i="12" s="1"/>
  <c r="BH1758" i="12"/>
  <c r="BH1757" i="12" s="1"/>
  <c r="BH1756" i="12" s="1"/>
  <c r="BH1755" i="12" s="1"/>
  <c r="BG1758" i="12"/>
  <c r="BG1757" i="12" s="1"/>
  <c r="BG1756" i="12" s="1"/>
  <c r="BG1755" i="12" s="1"/>
  <c r="BF1758" i="12"/>
  <c r="BF1757" i="12" s="1"/>
  <c r="BF1756" i="12" s="1"/>
  <c r="BF1755" i="12" s="1"/>
  <c r="BH1753" i="12"/>
  <c r="BH1752" i="12" s="1"/>
  <c r="BH1751" i="12" s="1"/>
  <c r="BH1750" i="12" s="1"/>
  <c r="BG1753" i="12"/>
  <c r="BG1752" i="12" s="1"/>
  <c r="BG1751" i="12" s="1"/>
  <c r="BG1750" i="12" s="1"/>
  <c r="BF1753" i="12"/>
  <c r="BF1752" i="12" s="1"/>
  <c r="BF1751" i="12" s="1"/>
  <c r="BF1750" i="12" s="1"/>
  <c r="BH1748" i="12"/>
  <c r="BH1747" i="12" s="1"/>
  <c r="BH1746" i="12" s="1"/>
  <c r="BH1745" i="12" s="1"/>
  <c r="BG1748" i="12"/>
  <c r="BG1747" i="12" s="1"/>
  <c r="BG1746" i="12" s="1"/>
  <c r="BG1745" i="12" s="1"/>
  <c r="BF1748" i="12"/>
  <c r="BF1747" i="12" s="1"/>
  <c r="BF1746" i="12" s="1"/>
  <c r="BF1745" i="12" s="1"/>
  <c r="BH1743" i="12"/>
  <c r="BH1742" i="12" s="1"/>
  <c r="BH1741" i="12" s="1"/>
  <c r="BH1740" i="12" s="1"/>
  <c r="BG1743" i="12"/>
  <c r="BG1742" i="12" s="1"/>
  <c r="BG1741" i="12" s="1"/>
  <c r="BG1740" i="12" s="1"/>
  <c r="BF1743" i="12"/>
  <c r="BF1742" i="12" s="1"/>
  <c r="BF1741" i="12" s="1"/>
  <c r="BF1740" i="12" s="1"/>
  <c r="BH1738" i="12"/>
  <c r="BH1737" i="12" s="1"/>
  <c r="BH1736" i="12" s="1"/>
  <c r="BG1738" i="12"/>
  <c r="BG1737" i="12" s="1"/>
  <c r="BG1736" i="12" s="1"/>
  <c r="BF1738" i="12"/>
  <c r="BF1737" i="12" s="1"/>
  <c r="BF1736" i="12" s="1"/>
  <c r="BH1734" i="12"/>
  <c r="BH1733" i="12" s="1"/>
  <c r="BH1732" i="12" s="1"/>
  <c r="BG1734" i="12"/>
  <c r="BG1733" i="12" s="1"/>
  <c r="BG1732" i="12" s="1"/>
  <c r="BF1734" i="12"/>
  <c r="BF1733" i="12" s="1"/>
  <c r="BF1732" i="12" s="1"/>
  <c r="BH1730" i="12"/>
  <c r="BH1729" i="12" s="1"/>
  <c r="BH1728" i="12" s="1"/>
  <c r="BG1730" i="12"/>
  <c r="BG1729" i="12" s="1"/>
  <c r="BG1728" i="12" s="1"/>
  <c r="BF1730" i="12"/>
  <c r="BF1729" i="12" s="1"/>
  <c r="BF1728" i="12" s="1"/>
  <c r="BH1726" i="12"/>
  <c r="BH1725" i="12" s="1"/>
  <c r="BH1724" i="12" s="1"/>
  <c r="BG1726" i="12"/>
  <c r="BG1725" i="12" s="1"/>
  <c r="BG1724" i="12" s="1"/>
  <c r="BF1726" i="12"/>
  <c r="BF1725" i="12" s="1"/>
  <c r="BF1724" i="12" s="1"/>
  <c r="BH1722" i="12"/>
  <c r="BH1721" i="12" s="1"/>
  <c r="BH1720" i="12" s="1"/>
  <c r="BG1722" i="12"/>
  <c r="BG1721" i="12" s="1"/>
  <c r="BG1720" i="12" s="1"/>
  <c r="BF1722" i="12"/>
  <c r="BF1721" i="12" s="1"/>
  <c r="BF1720" i="12" s="1"/>
  <c r="BH1718" i="12"/>
  <c r="BH1717" i="12" s="1"/>
  <c r="BH1716" i="12" s="1"/>
  <c r="BG1718" i="12"/>
  <c r="BG1717" i="12" s="1"/>
  <c r="BG1716" i="12" s="1"/>
  <c r="BF1718" i="12"/>
  <c r="BF1717" i="12" s="1"/>
  <c r="BF1716" i="12" s="1"/>
  <c r="BH1714" i="12"/>
  <c r="BH1713" i="12" s="1"/>
  <c r="BH1712" i="12" s="1"/>
  <c r="BG1714" i="12"/>
  <c r="BG1713" i="12" s="1"/>
  <c r="BG1712" i="12" s="1"/>
  <c r="BF1714" i="12"/>
  <c r="BF1713" i="12" s="1"/>
  <c r="BF1712" i="12" s="1"/>
  <c r="BH1710" i="12"/>
  <c r="BH1709" i="12" s="1"/>
  <c r="BH1708" i="12" s="1"/>
  <c r="BG1710" i="12"/>
  <c r="BG1709" i="12" s="1"/>
  <c r="BG1708" i="12" s="1"/>
  <c r="BF1710" i="12"/>
  <c r="BF1709" i="12" s="1"/>
  <c r="BF1708" i="12" s="1"/>
  <c r="BH1706" i="12"/>
  <c r="BH1705" i="12" s="1"/>
  <c r="BH1704" i="12" s="1"/>
  <c r="BG1706" i="12"/>
  <c r="BG1705" i="12" s="1"/>
  <c r="BG1704" i="12" s="1"/>
  <c r="BF1706" i="12"/>
  <c r="BF1705" i="12" s="1"/>
  <c r="BF1704" i="12" s="1"/>
  <c r="BH1702" i="12"/>
  <c r="BH1701" i="12" s="1"/>
  <c r="BH1700" i="12" s="1"/>
  <c r="BG1702" i="12"/>
  <c r="BG1701" i="12" s="1"/>
  <c r="BG1700" i="12" s="1"/>
  <c r="BF1702" i="12"/>
  <c r="BF1701" i="12" s="1"/>
  <c r="BF1700" i="12" s="1"/>
  <c r="BH1698" i="12"/>
  <c r="BH1697" i="12" s="1"/>
  <c r="BH1696" i="12" s="1"/>
  <c r="BG1698" i="12"/>
  <c r="BG1697" i="12" s="1"/>
  <c r="BG1696" i="12" s="1"/>
  <c r="BF1698" i="12"/>
  <c r="BF1697" i="12" s="1"/>
  <c r="BF1696" i="12" s="1"/>
  <c r="BH1693" i="12"/>
  <c r="BH1692" i="12" s="1"/>
  <c r="BH1691" i="12" s="1"/>
  <c r="BG1693" i="12"/>
  <c r="BG1692" i="12" s="1"/>
  <c r="BG1691" i="12" s="1"/>
  <c r="BF1693" i="12"/>
  <c r="BF1692" i="12" s="1"/>
  <c r="BF1691" i="12" s="1"/>
  <c r="BH1689" i="12"/>
  <c r="BH1688" i="12" s="1"/>
  <c r="BH1687" i="12" s="1"/>
  <c r="BG1689" i="12"/>
  <c r="BG1688" i="12" s="1"/>
  <c r="BG1687" i="12" s="1"/>
  <c r="BF1689" i="12"/>
  <c r="BF1688" i="12" s="1"/>
  <c r="BF1687" i="12" s="1"/>
  <c r="BH1684" i="12"/>
  <c r="BH1683" i="12" s="1"/>
  <c r="BH1682" i="12" s="1"/>
  <c r="BH1681" i="12" s="1"/>
  <c r="BG1684" i="12"/>
  <c r="BG1683" i="12" s="1"/>
  <c r="BG1682" i="12" s="1"/>
  <c r="BG1681" i="12" s="1"/>
  <c r="BF1684" i="12"/>
  <c r="BF1683" i="12" s="1"/>
  <c r="BF1682" i="12" s="1"/>
  <c r="BF1681" i="12" s="1"/>
  <c r="BH1679" i="12"/>
  <c r="BH1678" i="12" s="1"/>
  <c r="BH1677" i="12" s="1"/>
  <c r="BH1676" i="12" s="1"/>
  <c r="BG1679" i="12"/>
  <c r="BG1678" i="12" s="1"/>
  <c r="BG1677" i="12" s="1"/>
  <c r="BG1676" i="12" s="1"/>
  <c r="BF1679" i="12"/>
  <c r="BF1678" i="12" s="1"/>
  <c r="BF1677" i="12" s="1"/>
  <c r="BF1676" i="12" s="1"/>
  <c r="BH1674" i="12"/>
  <c r="BH1673" i="12" s="1"/>
  <c r="BH1672" i="12" s="1"/>
  <c r="BG1674" i="12"/>
  <c r="BG1673" i="12" s="1"/>
  <c r="BG1672" i="12" s="1"/>
  <c r="BF1674" i="12"/>
  <c r="BF1673" i="12" s="1"/>
  <c r="BF1672" i="12" s="1"/>
  <c r="BH1670" i="12"/>
  <c r="BH1669" i="12" s="1"/>
  <c r="BH1668" i="12" s="1"/>
  <c r="BG1670" i="12"/>
  <c r="BG1669" i="12" s="1"/>
  <c r="BG1668" i="12" s="1"/>
  <c r="BF1670" i="12"/>
  <c r="BF1669" i="12" s="1"/>
  <c r="BF1668" i="12" s="1"/>
  <c r="BH1663" i="12"/>
  <c r="BH1662" i="12" s="1"/>
  <c r="BG1663" i="12"/>
  <c r="BG1662" i="12" s="1"/>
  <c r="BF1663" i="12"/>
  <c r="BF1662" i="12" s="1"/>
  <c r="BH1660" i="12"/>
  <c r="BH1659" i="12" s="1"/>
  <c r="BG1660" i="12"/>
  <c r="BG1659" i="12" s="1"/>
  <c r="BF1660" i="12"/>
  <c r="BF1659" i="12" s="1"/>
  <c r="BH1655" i="12"/>
  <c r="BH1654" i="12" s="1"/>
  <c r="BH1653" i="12" s="1"/>
  <c r="BG1655" i="12"/>
  <c r="BG1654" i="12" s="1"/>
  <c r="BG1653" i="12" s="1"/>
  <c r="BF1655" i="12"/>
  <c r="BF1654" i="12" s="1"/>
  <c r="BF1653" i="12" s="1"/>
  <c r="BH1651" i="12"/>
  <c r="BH1650" i="12" s="1"/>
  <c r="BH1649" i="12" s="1"/>
  <c r="BG1651" i="12"/>
  <c r="BG1650" i="12" s="1"/>
  <c r="BG1649" i="12" s="1"/>
  <c r="BF1651" i="12"/>
  <c r="BF1650" i="12" s="1"/>
  <c r="BF1649" i="12" s="1"/>
  <c r="BH1647" i="12"/>
  <c r="BH1646" i="12" s="1"/>
  <c r="BH1645" i="12" s="1"/>
  <c r="BG1647" i="12"/>
  <c r="BG1646" i="12" s="1"/>
  <c r="BG1645" i="12" s="1"/>
  <c r="BF1647" i="12"/>
  <c r="BF1646" i="12" s="1"/>
  <c r="BF1645" i="12" s="1"/>
  <c r="BH1642" i="12"/>
  <c r="BH1641" i="12" s="1"/>
  <c r="BH1640" i="12" s="1"/>
  <c r="BH1639" i="12" s="1"/>
  <c r="BG1642" i="12"/>
  <c r="BG1641" i="12" s="1"/>
  <c r="BG1640" i="12" s="1"/>
  <c r="BG1639" i="12" s="1"/>
  <c r="BF1642" i="12"/>
  <c r="BF1641" i="12" s="1"/>
  <c r="BF1640" i="12" s="1"/>
  <c r="BF1639" i="12" s="1"/>
  <c r="BH1635" i="12"/>
  <c r="BG1635" i="12"/>
  <c r="BF1635" i="12"/>
  <c r="BH1633" i="12"/>
  <c r="BG1633" i="12"/>
  <c r="BF1633" i="12"/>
  <c r="BH1629" i="12"/>
  <c r="BH1628" i="12" s="1"/>
  <c r="BG1629" i="12"/>
  <c r="BG1628" i="12" s="1"/>
  <c r="BF1629" i="12"/>
  <c r="BF1628" i="12" s="1"/>
  <c r="BH1625" i="12"/>
  <c r="BH1624" i="12" s="1"/>
  <c r="BG1625" i="12"/>
  <c r="BG1624" i="12" s="1"/>
  <c r="BF1625" i="12"/>
  <c r="BF1624" i="12" s="1"/>
  <c r="BH1619" i="12"/>
  <c r="BH1618" i="12" s="1"/>
  <c r="BH1617" i="12" s="1"/>
  <c r="BG1619" i="12"/>
  <c r="BG1618" i="12" s="1"/>
  <c r="BG1617" i="12" s="1"/>
  <c r="BF1619" i="12"/>
  <c r="BF1618" i="12" s="1"/>
  <c r="BF1617" i="12" s="1"/>
  <c r="BH1615" i="12"/>
  <c r="BH1614" i="12" s="1"/>
  <c r="BH1613" i="12" s="1"/>
  <c r="BG1615" i="12"/>
  <c r="BG1614" i="12" s="1"/>
  <c r="BG1613" i="12" s="1"/>
  <c r="BF1615" i="12"/>
  <c r="BF1614" i="12" s="1"/>
  <c r="BF1613" i="12" s="1"/>
  <c r="BH1610" i="12"/>
  <c r="BH1609" i="12" s="1"/>
  <c r="BH1608" i="12" s="1"/>
  <c r="BH1607" i="12" s="1"/>
  <c r="BG1610" i="12"/>
  <c r="BG1609" i="12" s="1"/>
  <c r="BG1608" i="12" s="1"/>
  <c r="BG1607" i="12" s="1"/>
  <c r="BF1610" i="12"/>
  <c r="BF1609" i="12" s="1"/>
  <c r="BF1608" i="12" s="1"/>
  <c r="BF1607" i="12" s="1"/>
  <c r="BH1605" i="12"/>
  <c r="BH1604" i="12" s="1"/>
  <c r="BH1603" i="12" s="1"/>
  <c r="BG1605" i="12"/>
  <c r="BG1604" i="12" s="1"/>
  <c r="BG1603" i="12" s="1"/>
  <c r="BF1605" i="12"/>
  <c r="BF1604" i="12" s="1"/>
  <c r="BF1603" i="12" s="1"/>
  <c r="BH1601" i="12"/>
  <c r="BH1600" i="12" s="1"/>
  <c r="BH1599" i="12" s="1"/>
  <c r="BG1601" i="12"/>
  <c r="BG1600" i="12" s="1"/>
  <c r="BG1599" i="12" s="1"/>
  <c r="BF1601" i="12"/>
  <c r="BF1600" i="12" s="1"/>
  <c r="BF1599" i="12" s="1"/>
  <c r="BH1596" i="12"/>
  <c r="BH1595" i="12" s="1"/>
  <c r="BH1594" i="12" s="1"/>
  <c r="BG1596" i="12"/>
  <c r="BG1595" i="12" s="1"/>
  <c r="BG1594" i="12" s="1"/>
  <c r="BF1596" i="12"/>
  <c r="BF1595" i="12" s="1"/>
  <c r="BF1594" i="12" s="1"/>
  <c r="BH1592" i="12"/>
  <c r="BH1591" i="12" s="1"/>
  <c r="BH1590" i="12" s="1"/>
  <c r="BG1592" i="12"/>
  <c r="BG1591" i="12" s="1"/>
  <c r="BG1590" i="12" s="1"/>
  <c r="BF1592" i="12"/>
  <c r="BF1591" i="12" s="1"/>
  <c r="BF1590" i="12" s="1"/>
  <c r="BH1584" i="12"/>
  <c r="BH1583" i="12" s="1"/>
  <c r="BH1582" i="12" s="1"/>
  <c r="BG1584" i="12"/>
  <c r="BG1583" i="12" s="1"/>
  <c r="BG1582" i="12" s="1"/>
  <c r="BF1584" i="12"/>
  <c r="BF1583" i="12" s="1"/>
  <c r="BF1582" i="12" s="1"/>
  <c r="BH1580" i="12"/>
  <c r="BH1579" i="12" s="1"/>
  <c r="BH1578" i="12" s="1"/>
  <c r="BG1580" i="12"/>
  <c r="BG1579" i="12" s="1"/>
  <c r="BG1578" i="12" s="1"/>
  <c r="BF1580" i="12"/>
  <c r="BF1579" i="12" s="1"/>
  <c r="BF1578" i="12" s="1"/>
  <c r="BH1575" i="12"/>
  <c r="BH1574" i="12" s="1"/>
  <c r="BG1575" i="12"/>
  <c r="BG1574" i="12" s="1"/>
  <c r="BF1575" i="12"/>
  <c r="BF1574" i="12" s="1"/>
  <c r="BH1572" i="12"/>
  <c r="BH1571" i="12" s="1"/>
  <c r="BG1572" i="12"/>
  <c r="BG1571" i="12" s="1"/>
  <c r="BF1572" i="12"/>
  <c r="BF1571" i="12" s="1"/>
  <c r="BH1568" i="12"/>
  <c r="BH1567" i="12" s="1"/>
  <c r="BH1566" i="12" s="1"/>
  <c r="BG1568" i="12"/>
  <c r="BG1567" i="12" s="1"/>
  <c r="BG1566" i="12" s="1"/>
  <c r="BF1568" i="12"/>
  <c r="BF1567" i="12" s="1"/>
  <c r="BF1566" i="12" s="1"/>
  <c r="BH1564" i="12"/>
  <c r="BH1563" i="12" s="1"/>
  <c r="BH1562" i="12" s="1"/>
  <c r="BG1564" i="12"/>
  <c r="BG1563" i="12" s="1"/>
  <c r="BG1562" i="12" s="1"/>
  <c r="BF1564" i="12"/>
  <c r="BF1563" i="12" s="1"/>
  <c r="BF1562" i="12" s="1"/>
  <c r="BH1560" i="12"/>
  <c r="BH1559" i="12" s="1"/>
  <c r="BH1558" i="12" s="1"/>
  <c r="BG1560" i="12"/>
  <c r="BG1559" i="12" s="1"/>
  <c r="BG1558" i="12" s="1"/>
  <c r="BF1560" i="12"/>
  <c r="BF1559" i="12" s="1"/>
  <c r="BF1558" i="12" s="1"/>
  <c r="BH1555" i="12"/>
  <c r="BH1554" i="12" s="1"/>
  <c r="BH1553" i="12" s="1"/>
  <c r="BH1552" i="12" s="1"/>
  <c r="BG1555" i="12"/>
  <c r="BG1554" i="12" s="1"/>
  <c r="BG1553" i="12" s="1"/>
  <c r="BG1552" i="12" s="1"/>
  <c r="BF1555" i="12"/>
  <c r="BF1554" i="12" s="1"/>
  <c r="BF1553" i="12" s="1"/>
  <c r="BF1552" i="12" s="1"/>
  <c r="BH1550" i="12"/>
  <c r="BH1549" i="12" s="1"/>
  <c r="BH1548" i="12" s="1"/>
  <c r="BG1550" i="12"/>
  <c r="BG1549" i="12" s="1"/>
  <c r="BG1548" i="12" s="1"/>
  <c r="BF1550" i="12"/>
  <c r="BF1549" i="12" s="1"/>
  <c r="BF1548" i="12" s="1"/>
  <c r="BH1546" i="12"/>
  <c r="BH1545" i="12" s="1"/>
  <c r="BH1544" i="12" s="1"/>
  <c r="BG1546" i="12"/>
  <c r="BG1545" i="12" s="1"/>
  <c r="BG1544" i="12" s="1"/>
  <c r="BF1546" i="12"/>
  <c r="BF1545" i="12" s="1"/>
  <c r="BF1544" i="12" s="1"/>
  <c r="BH1542" i="12"/>
  <c r="BH1541" i="12" s="1"/>
  <c r="BH1540" i="12" s="1"/>
  <c r="BG1542" i="12"/>
  <c r="BG1541" i="12" s="1"/>
  <c r="BG1540" i="12" s="1"/>
  <c r="BF1542" i="12"/>
  <c r="BF1541" i="12" s="1"/>
  <c r="BF1540" i="12" s="1"/>
  <c r="BH1535" i="12"/>
  <c r="BH1534" i="12" s="1"/>
  <c r="BG1535" i="12"/>
  <c r="BG1534" i="12" s="1"/>
  <c r="BF1535" i="12"/>
  <c r="BF1534" i="12" s="1"/>
  <c r="BH1532" i="12"/>
  <c r="BH1531" i="12" s="1"/>
  <c r="BG1532" i="12"/>
  <c r="BG1531" i="12" s="1"/>
  <c r="BF1532" i="12"/>
  <c r="BF1531" i="12" s="1"/>
  <c r="BH1528" i="12"/>
  <c r="BH1527" i="12" s="1"/>
  <c r="BG1528" i="12"/>
  <c r="BG1527" i="12" s="1"/>
  <c r="BF1528" i="12"/>
  <c r="BF1527" i="12" s="1"/>
  <c r="BH1525" i="12"/>
  <c r="BH1524" i="12" s="1"/>
  <c r="BG1525" i="12"/>
  <c r="BG1524" i="12" s="1"/>
  <c r="BF1525" i="12"/>
  <c r="BF1524" i="12" s="1"/>
  <c r="BH1521" i="12"/>
  <c r="BH1520" i="12" s="1"/>
  <c r="BH1519" i="12" s="1"/>
  <c r="BG1521" i="12"/>
  <c r="BG1520" i="12" s="1"/>
  <c r="BG1519" i="12" s="1"/>
  <c r="BF1521" i="12"/>
  <c r="BF1520" i="12" s="1"/>
  <c r="BF1519" i="12" s="1"/>
  <c r="BH1515" i="12"/>
  <c r="BH1514" i="12" s="1"/>
  <c r="BH1513" i="12" s="1"/>
  <c r="BH1512" i="12" s="1"/>
  <c r="BG1515" i="12"/>
  <c r="BG1514" i="12" s="1"/>
  <c r="BG1513" i="12" s="1"/>
  <c r="BG1512" i="12" s="1"/>
  <c r="BF1515" i="12"/>
  <c r="BF1514" i="12" s="1"/>
  <c r="BF1513" i="12" s="1"/>
  <c r="BF1512" i="12" s="1"/>
  <c r="BH1510" i="12"/>
  <c r="BH1509" i="12" s="1"/>
  <c r="BH1508" i="12" s="1"/>
  <c r="BH1507" i="12" s="1"/>
  <c r="BG1510" i="12"/>
  <c r="BG1509" i="12" s="1"/>
  <c r="BG1508" i="12" s="1"/>
  <c r="BG1507" i="12" s="1"/>
  <c r="BF1510" i="12"/>
  <c r="BF1509" i="12" s="1"/>
  <c r="BF1508" i="12" s="1"/>
  <c r="BF1507" i="12" s="1"/>
  <c r="BH1504" i="12"/>
  <c r="BH1503" i="12" s="1"/>
  <c r="BH1502" i="12" s="1"/>
  <c r="BG1504" i="12"/>
  <c r="BG1503" i="12" s="1"/>
  <c r="BG1502" i="12" s="1"/>
  <c r="BF1504" i="12"/>
  <c r="BF1503" i="12" s="1"/>
  <c r="BF1502" i="12" s="1"/>
  <c r="BH1500" i="12"/>
  <c r="BH1499" i="12" s="1"/>
  <c r="BH1498" i="12" s="1"/>
  <c r="BG1500" i="12"/>
  <c r="BG1499" i="12" s="1"/>
  <c r="BG1498" i="12" s="1"/>
  <c r="BF1500" i="12"/>
  <c r="BF1499" i="12" s="1"/>
  <c r="BF1498" i="12" s="1"/>
  <c r="BH1496" i="12"/>
  <c r="BH1495" i="12" s="1"/>
  <c r="BH1491" i="12" s="1"/>
  <c r="BG1496" i="12"/>
  <c r="BG1495" i="12" s="1"/>
  <c r="BG1491" i="12" s="1"/>
  <c r="BF1496" i="12"/>
  <c r="BF1495" i="12" s="1"/>
  <c r="BF1491" i="12" s="1"/>
  <c r="BH1488" i="12"/>
  <c r="BH1487" i="12" s="1"/>
  <c r="BG1488" i="12"/>
  <c r="BG1487" i="12" s="1"/>
  <c r="BF1488" i="12"/>
  <c r="BF1487" i="12" s="1"/>
  <c r="BH1485" i="12"/>
  <c r="BH1484" i="12" s="1"/>
  <c r="BG1485" i="12"/>
  <c r="BG1484" i="12" s="1"/>
  <c r="BF1485" i="12"/>
  <c r="BF1484" i="12" s="1"/>
  <c r="BH1481" i="12"/>
  <c r="BH1480" i="12" s="1"/>
  <c r="BG1481" i="12"/>
  <c r="BG1480" i="12" s="1"/>
  <c r="BF1481" i="12"/>
  <c r="BF1480" i="12" s="1"/>
  <c r="BH1478" i="12"/>
  <c r="BH1477" i="12" s="1"/>
  <c r="BG1478" i="12"/>
  <c r="BG1477" i="12" s="1"/>
  <c r="BF1478" i="12"/>
  <c r="BF1477" i="12" s="1"/>
  <c r="BH1475" i="12"/>
  <c r="BH1474" i="12" s="1"/>
  <c r="BG1475" i="12"/>
  <c r="BG1474" i="12" s="1"/>
  <c r="BF1475" i="12"/>
  <c r="BF1474" i="12" s="1"/>
  <c r="BH1469" i="12"/>
  <c r="BH1468" i="12" s="1"/>
  <c r="BH1467" i="12" s="1"/>
  <c r="BH1466" i="12" s="1"/>
  <c r="BG1469" i="12"/>
  <c r="BG1468" i="12" s="1"/>
  <c r="BG1467" i="12" s="1"/>
  <c r="BG1466" i="12" s="1"/>
  <c r="BF1469" i="12"/>
  <c r="BF1468" i="12" s="1"/>
  <c r="BF1467" i="12" s="1"/>
  <c r="BF1466" i="12" s="1"/>
  <c r="BH1464" i="12"/>
  <c r="BH1463" i="12" s="1"/>
  <c r="BG1464" i="12"/>
  <c r="BG1463" i="12" s="1"/>
  <c r="BF1464" i="12"/>
  <c r="BF1463" i="12" s="1"/>
  <c r="BH1461" i="12"/>
  <c r="BH1460" i="12" s="1"/>
  <c r="BG1461" i="12"/>
  <c r="BG1460" i="12" s="1"/>
  <c r="BF1461" i="12"/>
  <c r="BF1460" i="12" s="1"/>
  <c r="BH1456" i="12"/>
  <c r="BH1455" i="12" s="1"/>
  <c r="BH1454" i="12" s="1"/>
  <c r="BH1453" i="12" s="1"/>
  <c r="BG1456" i="12"/>
  <c r="BG1455" i="12" s="1"/>
  <c r="BG1454" i="12" s="1"/>
  <c r="BG1453" i="12" s="1"/>
  <c r="BF1456" i="12"/>
  <c r="BF1455" i="12" s="1"/>
  <c r="BF1454" i="12" s="1"/>
  <c r="BF1453" i="12" s="1"/>
  <c r="BH1449" i="12"/>
  <c r="BH1448" i="12" s="1"/>
  <c r="BH1447" i="12" s="1"/>
  <c r="BH1446" i="12" s="1"/>
  <c r="BG1449" i="12"/>
  <c r="BG1448" i="12" s="1"/>
  <c r="BG1447" i="12" s="1"/>
  <c r="BG1446" i="12" s="1"/>
  <c r="BF1449" i="12"/>
  <c r="BF1448" i="12" s="1"/>
  <c r="BF1447" i="12" s="1"/>
  <c r="BF1446" i="12" s="1"/>
  <c r="BH1444" i="12"/>
  <c r="BH1443" i="12" s="1"/>
  <c r="BH1442" i="12" s="1"/>
  <c r="BH1441" i="12" s="1"/>
  <c r="BG1444" i="12"/>
  <c r="BG1443" i="12" s="1"/>
  <c r="BG1442" i="12" s="1"/>
  <c r="BG1441" i="12" s="1"/>
  <c r="BF1444" i="12"/>
  <c r="BF1443" i="12" s="1"/>
  <c r="BF1442" i="12" s="1"/>
  <c r="BF1441" i="12" s="1"/>
  <c r="BH1439" i="12"/>
  <c r="BH1438" i="12" s="1"/>
  <c r="BH1437" i="12" s="1"/>
  <c r="BG1439" i="12"/>
  <c r="BG1438" i="12" s="1"/>
  <c r="BG1437" i="12" s="1"/>
  <c r="BF1439" i="12"/>
  <c r="BF1438" i="12" s="1"/>
  <c r="BF1437" i="12" s="1"/>
  <c r="BH1434" i="12"/>
  <c r="BH1433" i="12" s="1"/>
  <c r="BH1432" i="12" s="1"/>
  <c r="BG1434" i="12"/>
  <c r="BG1433" i="12" s="1"/>
  <c r="BG1432" i="12" s="1"/>
  <c r="BF1434" i="12"/>
  <c r="BF1433" i="12" s="1"/>
  <c r="BF1432" i="12" s="1"/>
  <c r="BH1429" i="12"/>
  <c r="BH1428" i="12" s="1"/>
  <c r="BH1427" i="12" s="1"/>
  <c r="BG1429" i="12"/>
  <c r="BG1428" i="12" s="1"/>
  <c r="BG1427" i="12" s="1"/>
  <c r="BF1429" i="12"/>
  <c r="BF1428" i="12" s="1"/>
  <c r="BF1427" i="12" s="1"/>
  <c r="BH1422" i="12"/>
  <c r="BG1422" i="12"/>
  <c r="BF1422" i="12"/>
  <c r="BH1419" i="12"/>
  <c r="BG1419" i="12"/>
  <c r="BF1419" i="12"/>
  <c r="BH1413" i="12"/>
  <c r="BG1413" i="12"/>
  <c r="BF1413" i="12"/>
  <c r="BH1411" i="12"/>
  <c r="BG1411" i="12"/>
  <c r="BF1411" i="12"/>
  <c r="BH1408" i="12"/>
  <c r="BH1407" i="12" s="1"/>
  <c r="BG1408" i="12"/>
  <c r="BG1407" i="12" s="1"/>
  <c r="BF1408" i="12"/>
  <c r="BF1407" i="12" s="1"/>
  <c r="BH1404" i="12"/>
  <c r="BH1403" i="12" s="1"/>
  <c r="BH1402" i="12" s="1"/>
  <c r="BG1404" i="12"/>
  <c r="BG1403" i="12" s="1"/>
  <c r="BG1402" i="12" s="1"/>
  <c r="BF1404" i="12"/>
  <c r="BF1403" i="12" s="1"/>
  <c r="BF1402" i="12" s="1"/>
  <c r="BH1399" i="12"/>
  <c r="BH1398" i="12" s="1"/>
  <c r="BH1397" i="12" s="1"/>
  <c r="BH1396" i="12" s="1"/>
  <c r="BG1399" i="12"/>
  <c r="BG1398" i="12" s="1"/>
  <c r="BG1397" i="12" s="1"/>
  <c r="BG1396" i="12" s="1"/>
  <c r="BF1399" i="12"/>
  <c r="BF1398" i="12" s="1"/>
  <c r="BF1397" i="12" s="1"/>
  <c r="BF1396" i="12" s="1"/>
  <c r="BH1393" i="12"/>
  <c r="BH1392" i="12" s="1"/>
  <c r="BH1391" i="12" s="1"/>
  <c r="BH1390" i="12" s="1"/>
  <c r="BG1393" i="12"/>
  <c r="BG1392" i="12" s="1"/>
  <c r="BG1391" i="12" s="1"/>
  <c r="BG1390" i="12" s="1"/>
  <c r="BF1393" i="12"/>
  <c r="BF1392" i="12" s="1"/>
  <c r="BF1391" i="12" s="1"/>
  <c r="BF1390" i="12" s="1"/>
  <c r="BH1388" i="12"/>
  <c r="BG1388" i="12"/>
  <c r="BF1388" i="12"/>
  <c r="BH1386" i="12"/>
  <c r="BG1386" i="12"/>
  <c r="BF1386" i="12"/>
  <c r="BH1375" i="12"/>
  <c r="BH1374" i="12" s="1"/>
  <c r="BH1373" i="12" s="1"/>
  <c r="BG1375" i="12"/>
  <c r="BG1374" i="12" s="1"/>
  <c r="BG1373" i="12" s="1"/>
  <c r="BF1375" i="12"/>
  <c r="BF1374" i="12" s="1"/>
  <c r="BF1373" i="12" s="1"/>
  <c r="BH1371" i="12"/>
  <c r="BG1371" i="12"/>
  <c r="BF1371" i="12"/>
  <c r="BH1369" i="12"/>
  <c r="BG1369" i="12"/>
  <c r="BF1369" i="12"/>
  <c r="BH1365" i="12"/>
  <c r="BG1365" i="12"/>
  <c r="BF1365" i="12"/>
  <c r="BH1363" i="12"/>
  <c r="BG1363" i="12"/>
  <c r="BF1363" i="12"/>
  <c r="BH1359" i="12"/>
  <c r="BH1358" i="12" s="1"/>
  <c r="BH1357" i="12" s="1"/>
  <c r="BG1359" i="12"/>
  <c r="BG1358" i="12" s="1"/>
  <c r="BG1357" i="12" s="1"/>
  <c r="BF1359" i="12"/>
  <c r="BF1358" i="12" s="1"/>
  <c r="BF1357" i="12" s="1"/>
  <c r="BH1355" i="12"/>
  <c r="BH1354" i="12" s="1"/>
  <c r="BH1353" i="12" s="1"/>
  <c r="BG1355" i="12"/>
  <c r="BG1354" i="12" s="1"/>
  <c r="BG1353" i="12" s="1"/>
  <c r="BF1355" i="12"/>
  <c r="BF1354" i="12" s="1"/>
  <c r="BF1353" i="12" s="1"/>
  <c r="BH1351" i="12"/>
  <c r="BH1350" i="12" s="1"/>
  <c r="BH1349" i="12" s="1"/>
  <c r="BG1351" i="12"/>
  <c r="BG1350" i="12" s="1"/>
  <c r="BG1349" i="12" s="1"/>
  <c r="BF1351" i="12"/>
  <c r="BF1350" i="12" s="1"/>
  <c r="BF1349" i="12" s="1"/>
  <c r="BH1347" i="12"/>
  <c r="BH1346" i="12" s="1"/>
  <c r="BH1345" i="12" s="1"/>
  <c r="BG1347" i="12"/>
  <c r="BG1346" i="12" s="1"/>
  <c r="BG1345" i="12" s="1"/>
  <c r="BF1347" i="12"/>
  <c r="BF1346" i="12" s="1"/>
  <c r="BF1345" i="12" s="1"/>
  <c r="BH1343" i="12"/>
  <c r="BH1342" i="12" s="1"/>
  <c r="BH1341" i="12" s="1"/>
  <c r="BG1343" i="12"/>
  <c r="BG1342" i="12" s="1"/>
  <c r="BG1341" i="12" s="1"/>
  <c r="BF1343" i="12"/>
  <c r="BF1342" i="12" s="1"/>
  <c r="BF1341" i="12" s="1"/>
  <c r="BH1339" i="12"/>
  <c r="BH1338" i="12" s="1"/>
  <c r="BH1337" i="12" s="1"/>
  <c r="BG1339" i="12"/>
  <c r="BG1338" i="12" s="1"/>
  <c r="BG1337" i="12" s="1"/>
  <c r="BF1339" i="12"/>
  <c r="BF1338" i="12" s="1"/>
  <c r="BF1337" i="12" s="1"/>
  <c r="BH1335" i="12"/>
  <c r="BH1334" i="12" s="1"/>
  <c r="BH1333" i="12" s="1"/>
  <c r="BG1335" i="12"/>
  <c r="BG1334" i="12" s="1"/>
  <c r="BG1333" i="12" s="1"/>
  <c r="BF1335" i="12"/>
  <c r="BF1334" i="12" s="1"/>
  <c r="BF1333" i="12" s="1"/>
  <c r="BH1331" i="12"/>
  <c r="BH1330" i="12" s="1"/>
  <c r="BH1329" i="12" s="1"/>
  <c r="BG1331" i="12"/>
  <c r="BG1330" i="12" s="1"/>
  <c r="BG1329" i="12" s="1"/>
  <c r="BF1331" i="12"/>
  <c r="BF1330" i="12" s="1"/>
  <c r="BF1329" i="12" s="1"/>
  <c r="BH1327" i="12"/>
  <c r="BH1326" i="12" s="1"/>
  <c r="BH1325" i="12" s="1"/>
  <c r="BG1327" i="12"/>
  <c r="BG1326" i="12" s="1"/>
  <c r="BG1325" i="12" s="1"/>
  <c r="BF1327" i="12"/>
  <c r="BF1326" i="12" s="1"/>
  <c r="BF1325" i="12" s="1"/>
  <c r="BH1323" i="12"/>
  <c r="BH1322" i="12" s="1"/>
  <c r="BH1321" i="12" s="1"/>
  <c r="BG1323" i="12"/>
  <c r="BG1322" i="12" s="1"/>
  <c r="BG1321" i="12" s="1"/>
  <c r="BF1323" i="12"/>
  <c r="BF1322" i="12" s="1"/>
  <c r="BF1321" i="12" s="1"/>
  <c r="BH1319" i="12"/>
  <c r="BH1318" i="12" s="1"/>
  <c r="BH1317" i="12" s="1"/>
  <c r="BG1319" i="12"/>
  <c r="BG1318" i="12" s="1"/>
  <c r="BG1317" i="12" s="1"/>
  <c r="BF1319" i="12"/>
  <c r="BF1318" i="12" s="1"/>
  <c r="BF1317" i="12" s="1"/>
  <c r="BH1315" i="12"/>
  <c r="BH1314" i="12" s="1"/>
  <c r="BH1313" i="12" s="1"/>
  <c r="BG1315" i="12"/>
  <c r="BG1314" i="12" s="1"/>
  <c r="BG1313" i="12" s="1"/>
  <c r="BF1315" i="12"/>
  <c r="BF1314" i="12" s="1"/>
  <c r="BF1313" i="12" s="1"/>
  <c r="BH1310" i="12"/>
  <c r="BH1309" i="12" s="1"/>
  <c r="BH1308" i="12" s="1"/>
  <c r="BG1310" i="12"/>
  <c r="BG1309" i="12" s="1"/>
  <c r="BG1308" i="12" s="1"/>
  <c r="BF1310" i="12"/>
  <c r="BF1309" i="12" s="1"/>
  <c r="BF1308" i="12" s="1"/>
  <c r="BH1306" i="12"/>
  <c r="BH1305" i="12" s="1"/>
  <c r="BH1304" i="12" s="1"/>
  <c r="BG1306" i="12"/>
  <c r="BG1305" i="12" s="1"/>
  <c r="BG1304" i="12" s="1"/>
  <c r="BF1306" i="12"/>
  <c r="BF1305" i="12" s="1"/>
  <c r="BF1304" i="12" s="1"/>
  <c r="BH1302" i="12"/>
  <c r="BG1302" i="12"/>
  <c r="BF1302" i="12"/>
  <c r="BH1300" i="12"/>
  <c r="BG1300" i="12"/>
  <c r="BF1300" i="12"/>
  <c r="BH1296" i="12"/>
  <c r="BG1296" i="12"/>
  <c r="BF1296" i="12"/>
  <c r="BH1294" i="12"/>
  <c r="BG1294" i="12"/>
  <c r="BF1294" i="12"/>
  <c r="BH1290" i="12"/>
  <c r="BH1289" i="12" s="1"/>
  <c r="BH1288" i="12" s="1"/>
  <c r="BG1290" i="12"/>
  <c r="BG1289" i="12" s="1"/>
  <c r="BG1288" i="12" s="1"/>
  <c r="BF1290" i="12"/>
  <c r="BF1289" i="12" s="1"/>
  <c r="BF1288" i="12" s="1"/>
  <c r="BH1286" i="12"/>
  <c r="BG1286" i="12"/>
  <c r="BF1286" i="12"/>
  <c r="BH1284" i="12"/>
  <c r="BG1284" i="12"/>
  <c r="BF1284" i="12"/>
  <c r="BH1280" i="12"/>
  <c r="BH1279" i="12" s="1"/>
  <c r="BH1278" i="12" s="1"/>
  <c r="BG1280" i="12"/>
  <c r="BG1279" i="12" s="1"/>
  <c r="BG1278" i="12" s="1"/>
  <c r="BF1280" i="12"/>
  <c r="BF1279" i="12" s="1"/>
  <c r="BF1278" i="12" s="1"/>
  <c r="BH1276" i="12"/>
  <c r="BH1275" i="12" s="1"/>
  <c r="BH1274" i="12" s="1"/>
  <c r="BG1276" i="12"/>
  <c r="BG1275" i="12" s="1"/>
  <c r="BG1274" i="12" s="1"/>
  <c r="BF1276" i="12"/>
  <c r="BF1275" i="12" s="1"/>
  <c r="BF1274" i="12" s="1"/>
  <c r="BH1272" i="12"/>
  <c r="BG1272" i="12"/>
  <c r="BF1272" i="12"/>
  <c r="BH1270" i="12"/>
  <c r="BG1270" i="12"/>
  <c r="BF1270" i="12"/>
  <c r="BH1266" i="12"/>
  <c r="BG1266" i="12"/>
  <c r="BF1266" i="12"/>
  <c r="BH1264" i="12"/>
  <c r="BG1264" i="12"/>
  <c r="BF1264" i="12"/>
  <c r="BH1260" i="12"/>
  <c r="BH1259" i="12" s="1"/>
  <c r="BH1258" i="12" s="1"/>
  <c r="BG1260" i="12"/>
  <c r="BG1259" i="12" s="1"/>
  <c r="BG1258" i="12" s="1"/>
  <c r="BF1260" i="12"/>
  <c r="BF1259" i="12" s="1"/>
  <c r="BF1258" i="12" s="1"/>
  <c r="BH1256" i="12"/>
  <c r="BH1255" i="12" s="1"/>
  <c r="BH1254" i="12" s="1"/>
  <c r="BG1256" i="12"/>
  <c r="BG1255" i="12" s="1"/>
  <c r="BG1254" i="12" s="1"/>
  <c r="BF1256" i="12"/>
  <c r="BF1255" i="12" s="1"/>
  <c r="BF1254" i="12" s="1"/>
  <c r="BH1252" i="12"/>
  <c r="BH1251" i="12" s="1"/>
  <c r="BH1250" i="12" s="1"/>
  <c r="BG1252" i="12"/>
  <c r="BG1251" i="12" s="1"/>
  <c r="BG1250" i="12" s="1"/>
  <c r="BF1252" i="12"/>
  <c r="BF1251" i="12" s="1"/>
  <c r="BF1250" i="12" s="1"/>
  <c r="BH1248" i="12"/>
  <c r="BH1247" i="12" s="1"/>
  <c r="BH1246" i="12" s="1"/>
  <c r="BG1248" i="12"/>
  <c r="BG1247" i="12" s="1"/>
  <c r="BG1246" i="12" s="1"/>
  <c r="BF1248" i="12"/>
  <c r="BF1247" i="12" s="1"/>
  <c r="BF1246" i="12" s="1"/>
  <c r="BH1244" i="12"/>
  <c r="BH1243" i="12" s="1"/>
  <c r="BH1242" i="12" s="1"/>
  <c r="BG1244" i="12"/>
  <c r="BG1243" i="12" s="1"/>
  <c r="BG1242" i="12" s="1"/>
  <c r="BF1244" i="12"/>
  <c r="BF1243" i="12" s="1"/>
  <c r="BF1242" i="12" s="1"/>
  <c r="BH1240" i="12"/>
  <c r="BH1239" i="12" s="1"/>
  <c r="BH1238" i="12" s="1"/>
  <c r="BG1240" i="12"/>
  <c r="BG1239" i="12" s="1"/>
  <c r="BG1238" i="12" s="1"/>
  <c r="BF1240" i="12"/>
  <c r="BF1239" i="12" s="1"/>
  <c r="BF1238" i="12" s="1"/>
  <c r="BH1236" i="12"/>
  <c r="BH1235" i="12" s="1"/>
  <c r="BH1234" i="12" s="1"/>
  <c r="BG1236" i="12"/>
  <c r="BG1235" i="12" s="1"/>
  <c r="BG1234" i="12" s="1"/>
  <c r="BF1236" i="12"/>
  <c r="BF1235" i="12" s="1"/>
  <c r="BF1234" i="12" s="1"/>
  <c r="BH1232" i="12"/>
  <c r="BH1231" i="12" s="1"/>
  <c r="BH1230" i="12" s="1"/>
  <c r="BG1232" i="12"/>
  <c r="BG1231" i="12" s="1"/>
  <c r="BG1230" i="12" s="1"/>
  <c r="BF1232" i="12"/>
  <c r="BF1231" i="12" s="1"/>
  <c r="BF1230" i="12" s="1"/>
  <c r="BH1228" i="12"/>
  <c r="BH1227" i="12" s="1"/>
  <c r="BG1228" i="12"/>
  <c r="BG1227" i="12" s="1"/>
  <c r="BF1228" i="12"/>
  <c r="BF1227" i="12" s="1"/>
  <c r="BH1225" i="12"/>
  <c r="BH1224" i="12" s="1"/>
  <c r="BG1225" i="12"/>
  <c r="BG1224" i="12" s="1"/>
  <c r="BF1225" i="12"/>
  <c r="BF1224" i="12" s="1"/>
  <c r="BH1214" i="12"/>
  <c r="BH1213" i="12" s="1"/>
  <c r="BH1212" i="12" s="1"/>
  <c r="BG1214" i="12"/>
  <c r="BG1213" i="12" s="1"/>
  <c r="BG1212" i="12" s="1"/>
  <c r="BF1214" i="12"/>
  <c r="BF1213" i="12" s="1"/>
  <c r="BF1212" i="12" s="1"/>
  <c r="BH1210" i="12"/>
  <c r="BH1209" i="12" s="1"/>
  <c r="BH1208" i="12" s="1"/>
  <c r="BG1210" i="12"/>
  <c r="BG1209" i="12" s="1"/>
  <c r="BG1208" i="12" s="1"/>
  <c r="BF1210" i="12"/>
  <c r="BF1209" i="12" s="1"/>
  <c r="BF1208" i="12" s="1"/>
  <c r="BH1206" i="12"/>
  <c r="BH1205" i="12" s="1"/>
  <c r="BH1204" i="12" s="1"/>
  <c r="BG1206" i="12"/>
  <c r="BG1205" i="12" s="1"/>
  <c r="BG1204" i="12" s="1"/>
  <c r="BF1206" i="12"/>
  <c r="BF1205" i="12" s="1"/>
  <c r="BF1204" i="12" s="1"/>
  <c r="BH1200" i="12"/>
  <c r="BH1199" i="12" s="1"/>
  <c r="BH1198" i="12" s="1"/>
  <c r="BG1200" i="12"/>
  <c r="BG1199" i="12" s="1"/>
  <c r="BG1198" i="12" s="1"/>
  <c r="BF1200" i="12"/>
  <c r="BF1199" i="12" s="1"/>
  <c r="BF1198" i="12" s="1"/>
  <c r="BH1196" i="12"/>
  <c r="BH1195" i="12" s="1"/>
  <c r="BH1194" i="12" s="1"/>
  <c r="BG1196" i="12"/>
  <c r="BG1195" i="12" s="1"/>
  <c r="BG1194" i="12" s="1"/>
  <c r="BF1196" i="12"/>
  <c r="BF1195" i="12" s="1"/>
  <c r="BF1194" i="12" s="1"/>
  <c r="BH1191" i="12"/>
  <c r="BH1190" i="12" s="1"/>
  <c r="BH1189" i="12" s="1"/>
  <c r="BG1191" i="12"/>
  <c r="BG1190" i="12" s="1"/>
  <c r="BG1189" i="12" s="1"/>
  <c r="BF1191" i="12"/>
  <c r="BF1190" i="12" s="1"/>
  <c r="BF1189" i="12" s="1"/>
  <c r="BH1187" i="12"/>
  <c r="BH1186" i="12" s="1"/>
  <c r="BH1185" i="12" s="1"/>
  <c r="BG1187" i="12"/>
  <c r="BG1186" i="12" s="1"/>
  <c r="BG1185" i="12" s="1"/>
  <c r="BF1187" i="12"/>
  <c r="BF1186" i="12" s="1"/>
  <c r="BF1185" i="12" s="1"/>
  <c r="BH1183" i="12"/>
  <c r="BH1182" i="12" s="1"/>
  <c r="BH1181" i="12" s="1"/>
  <c r="BG1183" i="12"/>
  <c r="BG1182" i="12" s="1"/>
  <c r="BG1181" i="12" s="1"/>
  <c r="BF1183" i="12"/>
  <c r="BF1182" i="12" s="1"/>
  <c r="BF1181" i="12" s="1"/>
  <c r="BH1179" i="12"/>
  <c r="BH1178" i="12" s="1"/>
  <c r="BH1177" i="12" s="1"/>
  <c r="BG1179" i="12"/>
  <c r="BG1178" i="12" s="1"/>
  <c r="BG1177" i="12" s="1"/>
  <c r="BF1179" i="12"/>
  <c r="BF1178" i="12" s="1"/>
  <c r="BF1177" i="12" s="1"/>
  <c r="BH1175" i="12"/>
  <c r="BH1174" i="12" s="1"/>
  <c r="BH1173" i="12" s="1"/>
  <c r="BG1175" i="12"/>
  <c r="BG1174" i="12" s="1"/>
  <c r="BG1173" i="12" s="1"/>
  <c r="BF1175" i="12"/>
  <c r="BF1174" i="12" s="1"/>
  <c r="BF1173" i="12" s="1"/>
  <c r="BH1171" i="12"/>
  <c r="BH1170" i="12" s="1"/>
  <c r="BH1169" i="12" s="1"/>
  <c r="BG1171" i="12"/>
  <c r="BG1170" i="12" s="1"/>
  <c r="BG1169" i="12" s="1"/>
  <c r="BF1171" i="12"/>
  <c r="BF1170" i="12" s="1"/>
  <c r="BF1169" i="12" s="1"/>
  <c r="BH1167" i="12"/>
  <c r="BH1166" i="12" s="1"/>
  <c r="BG1167" i="12"/>
  <c r="BG1166" i="12" s="1"/>
  <c r="BF1167" i="12"/>
  <c r="BF1166" i="12" s="1"/>
  <c r="BH1164" i="12"/>
  <c r="BH1163" i="12" s="1"/>
  <c r="BG1164" i="12"/>
  <c r="BG1163" i="12" s="1"/>
  <c r="BF1164" i="12"/>
  <c r="BF1163" i="12" s="1"/>
  <c r="BH1160" i="12"/>
  <c r="BH1159" i="12" s="1"/>
  <c r="BH1158" i="12" s="1"/>
  <c r="BG1160" i="12"/>
  <c r="BG1159" i="12" s="1"/>
  <c r="BG1158" i="12" s="1"/>
  <c r="BF1160" i="12"/>
  <c r="BF1159" i="12" s="1"/>
  <c r="BF1158" i="12" s="1"/>
  <c r="BH1156" i="12"/>
  <c r="BH1155" i="12" s="1"/>
  <c r="BH1154" i="12" s="1"/>
  <c r="BG1156" i="12"/>
  <c r="BG1155" i="12" s="1"/>
  <c r="BG1154" i="12" s="1"/>
  <c r="BF1156" i="12"/>
  <c r="BF1155" i="12" s="1"/>
  <c r="BF1154" i="12" s="1"/>
  <c r="BH1152" i="12"/>
  <c r="BH1151" i="12" s="1"/>
  <c r="BH1150" i="12" s="1"/>
  <c r="BG1152" i="12"/>
  <c r="BG1151" i="12" s="1"/>
  <c r="BG1150" i="12" s="1"/>
  <c r="BF1152" i="12"/>
  <c r="BF1151" i="12" s="1"/>
  <c r="BF1150" i="12" s="1"/>
  <c r="BH1148" i="12"/>
  <c r="BH1147" i="12" s="1"/>
  <c r="BH1146" i="12" s="1"/>
  <c r="BG1148" i="12"/>
  <c r="BG1147" i="12" s="1"/>
  <c r="BG1146" i="12" s="1"/>
  <c r="BF1148" i="12"/>
  <c r="BF1147" i="12" s="1"/>
  <c r="BF1146" i="12" s="1"/>
  <c r="BH1144" i="12"/>
  <c r="BH1143" i="12" s="1"/>
  <c r="BH1142" i="12" s="1"/>
  <c r="BG1144" i="12"/>
  <c r="BG1143" i="12" s="1"/>
  <c r="BG1142" i="12" s="1"/>
  <c r="BF1144" i="12"/>
  <c r="BF1143" i="12" s="1"/>
  <c r="BF1142" i="12" s="1"/>
  <c r="BH1140" i="12"/>
  <c r="BG1140" i="12"/>
  <c r="BF1140" i="12"/>
  <c r="BH1138" i="12"/>
  <c r="BG1138" i="12"/>
  <c r="BF1138" i="12"/>
  <c r="BH1134" i="12"/>
  <c r="BH1133" i="12" s="1"/>
  <c r="BH1132" i="12" s="1"/>
  <c r="BG1134" i="12"/>
  <c r="BG1133" i="12" s="1"/>
  <c r="BG1132" i="12" s="1"/>
  <c r="BF1134" i="12"/>
  <c r="BF1133" i="12" s="1"/>
  <c r="BF1132" i="12" s="1"/>
  <c r="BH1130" i="12"/>
  <c r="BH1129" i="12" s="1"/>
  <c r="BH1128" i="12" s="1"/>
  <c r="BG1130" i="12"/>
  <c r="BG1129" i="12" s="1"/>
  <c r="BG1128" i="12" s="1"/>
  <c r="BF1130" i="12"/>
  <c r="BF1129" i="12" s="1"/>
  <c r="BF1128" i="12" s="1"/>
  <c r="BH1123" i="12"/>
  <c r="BH1122" i="12" s="1"/>
  <c r="BG1123" i="12"/>
  <c r="BG1122" i="12" s="1"/>
  <c r="BF1123" i="12"/>
  <c r="BF1122" i="12" s="1"/>
  <c r="BH1119" i="12"/>
  <c r="BH1118" i="12" s="1"/>
  <c r="BG1119" i="12"/>
  <c r="BG1118" i="12" s="1"/>
  <c r="BF1119" i="12"/>
  <c r="BF1118" i="12" s="1"/>
  <c r="BH1116" i="12"/>
  <c r="BH1115" i="12" s="1"/>
  <c r="BG1116" i="12"/>
  <c r="BG1115" i="12" s="1"/>
  <c r="BF1116" i="12"/>
  <c r="BF1115" i="12" s="1"/>
  <c r="BH1113" i="12"/>
  <c r="BH1112" i="12" s="1"/>
  <c r="BG1113" i="12"/>
  <c r="BG1112" i="12" s="1"/>
  <c r="BF1113" i="12"/>
  <c r="BF1112" i="12" s="1"/>
  <c r="BH1108" i="12"/>
  <c r="BH1107" i="12" s="1"/>
  <c r="BH1106" i="12" s="1"/>
  <c r="BG1108" i="12"/>
  <c r="BG1107" i="12" s="1"/>
  <c r="BG1106" i="12" s="1"/>
  <c r="BF1108" i="12"/>
  <c r="BF1107" i="12" s="1"/>
  <c r="BF1106" i="12" s="1"/>
  <c r="BH1104" i="12"/>
  <c r="BH1103" i="12" s="1"/>
  <c r="BH1102" i="12" s="1"/>
  <c r="BG1104" i="12"/>
  <c r="BG1103" i="12" s="1"/>
  <c r="BG1102" i="12" s="1"/>
  <c r="BF1104" i="12"/>
  <c r="BF1103" i="12" s="1"/>
  <c r="BF1102" i="12" s="1"/>
  <c r="BH1100" i="12"/>
  <c r="BH1099" i="12" s="1"/>
  <c r="BH1098" i="12" s="1"/>
  <c r="BG1100" i="12"/>
  <c r="BG1099" i="12" s="1"/>
  <c r="BG1098" i="12" s="1"/>
  <c r="BF1100" i="12"/>
  <c r="BF1099" i="12" s="1"/>
  <c r="BF1098" i="12" s="1"/>
  <c r="BH1096" i="12"/>
  <c r="BH1095" i="12" s="1"/>
  <c r="BG1096" i="12"/>
  <c r="BG1095" i="12" s="1"/>
  <c r="BF1096" i="12"/>
  <c r="BF1095" i="12" s="1"/>
  <c r="BH1093" i="12"/>
  <c r="BH1092" i="12" s="1"/>
  <c r="BG1093" i="12"/>
  <c r="BG1092" i="12" s="1"/>
  <c r="BF1093" i="12"/>
  <c r="BF1092" i="12" s="1"/>
  <c r="BH1087" i="12"/>
  <c r="BH1086" i="12" s="1"/>
  <c r="BG1087" i="12"/>
  <c r="BG1086" i="12" s="1"/>
  <c r="BF1087" i="12"/>
  <c r="BF1086" i="12" s="1"/>
  <c r="BH1084" i="12"/>
  <c r="BH1083" i="12" s="1"/>
  <c r="BG1084" i="12"/>
  <c r="BG1083" i="12" s="1"/>
  <c r="BF1084" i="12"/>
  <c r="BF1083" i="12" s="1"/>
  <c r="BH1079" i="12"/>
  <c r="BG1079" i="12"/>
  <c r="BF1079" i="12"/>
  <c r="BH1077" i="12"/>
  <c r="BG1077" i="12"/>
  <c r="BF1077" i="12"/>
  <c r="BH1075" i="12"/>
  <c r="BG1075" i="12"/>
  <c r="BF1075" i="12"/>
  <c r="BH1070" i="12"/>
  <c r="BH1069" i="12" s="1"/>
  <c r="BG1070" i="12"/>
  <c r="BG1069" i="12" s="1"/>
  <c r="BF1070" i="12"/>
  <c r="BF1069" i="12" s="1"/>
  <c r="BH1067" i="12"/>
  <c r="BH1066" i="12" s="1"/>
  <c r="BG1067" i="12"/>
  <c r="BG1066" i="12" s="1"/>
  <c r="BF1067" i="12"/>
  <c r="BF1066" i="12" s="1"/>
  <c r="BH1064" i="12"/>
  <c r="BH1063" i="12" s="1"/>
  <c r="BG1064" i="12"/>
  <c r="BG1063" i="12" s="1"/>
  <c r="BF1064" i="12"/>
  <c r="BF1063" i="12" s="1"/>
  <c r="BH1060" i="12"/>
  <c r="BG1060" i="12"/>
  <c r="BF1060" i="12"/>
  <c r="BH1058" i="12"/>
  <c r="BG1058" i="12"/>
  <c r="BF1058" i="12"/>
  <c r="BH1054" i="12"/>
  <c r="BH1053" i="12" s="1"/>
  <c r="BH1052" i="12" s="1"/>
  <c r="BG1054" i="12"/>
  <c r="BG1053" i="12" s="1"/>
  <c r="BG1052" i="12" s="1"/>
  <c r="BF1054" i="12"/>
  <c r="BF1053" i="12" s="1"/>
  <c r="BF1052" i="12" s="1"/>
  <c r="BH1049" i="12"/>
  <c r="BG1049" i="12"/>
  <c r="BF1049" i="12"/>
  <c r="BH1047" i="12"/>
  <c r="BG1047" i="12"/>
  <c r="BF1047" i="12"/>
  <c r="BH1043" i="12"/>
  <c r="BG1043" i="12"/>
  <c r="BF1043" i="12"/>
  <c r="BH1041" i="12"/>
  <c r="BG1041" i="12"/>
  <c r="BF1041" i="12"/>
  <c r="BH1037" i="12"/>
  <c r="BH1036" i="12" s="1"/>
  <c r="BG1037" i="12"/>
  <c r="BG1036" i="12" s="1"/>
  <c r="BF1037" i="12"/>
  <c r="BF1036" i="12" s="1"/>
  <c r="BH1033" i="12"/>
  <c r="BG1033" i="12"/>
  <c r="BF1033" i="12"/>
  <c r="BH1031" i="12"/>
  <c r="BG1031" i="12"/>
  <c r="BF1031" i="12"/>
  <c r="BH1028" i="12"/>
  <c r="BH1027" i="12" s="1"/>
  <c r="BG1028" i="12"/>
  <c r="BG1027" i="12" s="1"/>
  <c r="BF1028" i="12"/>
  <c r="BF1027" i="12" s="1"/>
  <c r="BH1025" i="12"/>
  <c r="BH1024" i="12" s="1"/>
  <c r="BG1025" i="12"/>
  <c r="BG1024" i="12" s="1"/>
  <c r="BF1025" i="12"/>
  <c r="BF1024" i="12" s="1"/>
  <c r="BH1018" i="12"/>
  <c r="BH1017" i="12" s="1"/>
  <c r="BG1018" i="12"/>
  <c r="BG1017" i="12" s="1"/>
  <c r="BF1018" i="12"/>
  <c r="BF1017" i="12" s="1"/>
  <c r="BH1015" i="12"/>
  <c r="BH1014" i="12" s="1"/>
  <c r="BG1015" i="12"/>
  <c r="BG1014" i="12" s="1"/>
  <c r="BF1015" i="12"/>
  <c r="BF1014" i="12" s="1"/>
  <c r="BH1011" i="12"/>
  <c r="BG1011" i="12"/>
  <c r="BF1011" i="12"/>
  <c r="BH1009" i="12"/>
  <c r="BG1009" i="12"/>
  <c r="BF1009" i="12"/>
  <c r="BH1005" i="12"/>
  <c r="BH1004" i="12" s="1"/>
  <c r="BH1003" i="12" s="1"/>
  <c r="BG1005" i="12"/>
  <c r="BG1004" i="12" s="1"/>
  <c r="BG1003" i="12" s="1"/>
  <c r="BF1005" i="12"/>
  <c r="BF1004" i="12" s="1"/>
  <c r="BF1003" i="12" s="1"/>
  <c r="BH1001" i="12"/>
  <c r="BH1000" i="12" s="1"/>
  <c r="BH999" i="12" s="1"/>
  <c r="BG1001" i="12"/>
  <c r="BG1000" i="12" s="1"/>
  <c r="BG999" i="12" s="1"/>
  <c r="BF1001" i="12"/>
  <c r="BF1000" i="12" s="1"/>
  <c r="BF999" i="12" s="1"/>
  <c r="BH997" i="12"/>
  <c r="BH996" i="12" s="1"/>
  <c r="BG997" i="12"/>
  <c r="BG996" i="12" s="1"/>
  <c r="BF997" i="12"/>
  <c r="BF996" i="12" s="1"/>
  <c r="BH994" i="12"/>
  <c r="BG994" i="12"/>
  <c r="BF994" i="12"/>
  <c r="BH992" i="12"/>
  <c r="BG992" i="12"/>
  <c r="BF992" i="12"/>
  <c r="BH989" i="12"/>
  <c r="BH988" i="12" s="1"/>
  <c r="BG989" i="12"/>
  <c r="BG988" i="12" s="1"/>
  <c r="BF989" i="12"/>
  <c r="BF988" i="12" s="1"/>
  <c r="BH986" i="12"/>
  <c r="BH985" i="12" s="1"/>
  <c r="BG986" i="12"/>
  <c r="BG985" i="12" s="1"/>
  <c r="BF986" i="12"/>
  <c r="BF985" i="12" s="1"/>
  <c r="BH980" i="12"/>
  <c r="BG980" i="12"/>
  <c r="BF980" i="12"/>
  <c r="BH978" i="12"/>
  <c r="BG978" i="12"/>
  <c r="BF978" i="12"/>
  <c r="BH974" i="12"/>
  <c r="BG974" i="12"/>
  <c r="BF974" i="12"/>
  <c r="BH972" i="12"/>
  <c r="BG972" i="12"/>
  <c r="BF972" i="12"/>
  <c r="BH968" i="12"/>
  <c r="BG968" i="12"/>
  <c r="BF968" i="12"/>
  <c r="BH966" i="12"/>
  <c r="BG966" i="12"/>
  <c r="BF966" i="12"/>
  <c r="BH962" i="12"/>
  <c r="BH961" i="12" s="1"/>
  <c r="BG962" i="12"/>
  <c r="BG961" i="12" s="1"/>
  <c r="BF962" i="12"/>
  <c r="BF961" i="12" s="1"/>
  <c r="BH959" i="12"/>
  <c r="BH958" i="12" s="1"/>
  <c r="BG959" i="12"/>
  <c r="BG958" i="12" s="1"/>
  <c r="BF959" i="12"/>
  <c r="BF958" i="12" s="1"/>
  <c r="BH955" i="12"/>
  <c r="BG955" i="12"/>
  <c r="BF955" i="12"/>
  <c r="BH952" i="12"/>
  <c r="BG952" i="12"/>
  <c r="BF952" i="12"/>
  <c r="BH949" i="12"/>
  <c r="BG949" i="12"/>
  <c r="BF949" i="12"/>
  <c r="BH946" i="12"/>
  <c r="BH945" i="12" s="1"/>
  <c r="BG946" i="12"/>
  <c r="BG945" i="12" s="1"/>
  <c r="BF946" i="12"/>
  <c r="BF945" i="12" s="1"/>
  <c r="BH941" i="12"/>
  <c r="BG941" i="12"/>
  <c r="BF941" i="12"/>
  <c r="BH939" i="12"/>
  <c r="BG939" i="12"/>
  <c r="BF939" i="12"/>
  <c r="BH935" i="12"/>
  <c r="BH934" i="12" s="1"/>
  <c r="BH933" i="12" s="1"/>
  <c r="BG935" i="12"/>
  <c r="BG934" i="12" s="1"/>
  <c r="BG933" i="12" s="1"/>
  <c r="BF935" i="12"/>
  <c r="BF934" i="12" s="1"/>
  <c r="BF933" i="12" s="1"/>
  <c r="BH931" i="12"/>
  <c r="BG931" i="12"/>
  <c r="BF931" i="12"/>
  <c r="BH929" i="12"/>
  <c r="BG929" i="12"/>
  <c r="BF929" i="12"/>
  <c r="BH925" i="12"/>
  <c r="BH924" i="12" s="1"/>
  <c r="BH923" i="12" s="1"/>
  <c r="BG925" i="12"/>
  <c r="BG924" i="12" s="1"/>
  <c r="BG923" i="12" s="1"/>
  <c r="BF925" i="12"/>
  <c r="BF924" i="12" s="1"/>
  <c r="BF923" i="12" s="1"/>
  <c r="BH921" i="12"/>
  <c r="BH920" i="12" s="1"/>
  <c r="BH919" i="12" s="1"/>
  <c r="BG921" i="12"/>
  <c r="BG920" i="12" s="1"/>
  <c r="BG919" i="12" s="1"/>
  <c r="BF921" i="12"/>
  <c r="BF920" i="12" s="1"/>
  <c r="BF919" i="12" s="1"/>
  <c r="BH917" i="12"/>
  <c r="BG917" i="12"/>
  <c r="BF917" i="12"/>
  <c r="BH915" i="12"/>
  <c r="BG915" i="12"/>
  <c r="BF915" i="12"/>
  <c r="BH911" i="12"/>
  <c r="BH910" i="12" s="1"/>
  <c r="BH909" i="12" s="1"/>
  <c r="BG911" i="12"/>
  <c r="BG910" i="12" s="1"/>
  <c r="BG909" i="12" s="1"/>
  <c r="BF911" i="12"/>
  <c r="BF910" i="12" s="1"/>
  <c r="BF909" i="12" s="1"/>
  <c r="BH907" i="12"/>
  <c r="BG907" i="12"/>
  <c r="BF907" i="12"/>
  <c r="BH905" i="12"/>
  <c r="BG905" i="12"/>
  <c r="BF905" i="12"/>
  <c r="BH899" i="12"/>
  <c r="BH898" i="12" s="1"/>
  <c r="BH897" i="12" s="1"/>
  <c r="BG899" i="12"/>
  <c r="BG898" i="12" s="1"/>
  <c r="BG897" i="12" s="1"/>
  <c r="BF899" i="12"/>
  <c r="BF898" i="12" s="1"/>
  <c r="BF897" i="12" s="1"/>
  <c r="BH893" i="12"/>
  <c r="BG893" i="12"/>
  <c r="BF893" i="12"/>
  <c r="BH890" i="12"/>
  <c r="BG890" i="12"/>
  <c r="BF890" i="12"/>
  <c r="BH887" i="12"/>
  <c r="BH886" i="12" s="1"/>
  <c r="BG887" i="12"/>
  <c r="BG886" i="12" s="1"/>
  <c r="BF887" i="12"/>
  <c r="BF886" i="12" s="1"/>
  <c r="BH884" i="12"/>
  <c r="BH883" i="12" s="1"/>
  <c r="BG884" i="12"/>
  <c r="BG883" i="12" s="1"/>
  <c r="BF884" i="12"/>
  <c r="BF883" i="12" s="1"/>
  <c r="BH881" i="12"/>
  <c r="BH880" i="12" s="1"/>
  <c r="BG881" i="12"/>
  <c r="BG880" i="12" s="1"/>
  <c r="BF881" i="12"/>
  <c r="BF880" i="12" s="1"/>
  <c r="BH876" i="12"/>
  <c r="BG876" i="12"/>
  <c r="BF876" i="12"/>
  <c r="BH874" i="12"/>
  <c r="BG874" i="12"/>
  <c r="BF874" i="12"/>
  <c r="BH870" i="12"/>
  <c r="BG870" i="12"/>
  <c r="BF870" i="12"/>
  <c r="BH868" i="12"/>
  <c r="BG868" i="12"/>
  <c r="BF868" i="12"/>
  <c r="BH864" i="12"/>
  <c r="BG864" i="12"/>
  <c r="BF864" i="12"/>
  <c r="BH862" i="12"/>
  <c r="BG862" i="12"/>
  <c r="BF862" i="12"/>
  <c r="BH855" i="12"/>
  <c r="BH854" i="12" s="1"/>
  <c r="BH853" i="12" s="1"/>
  <c r="BH852" i="12" s="1"/>
  <c r="BG855" i="12"/>
  <c r="BG854" i="12" s="1"/>
  <c r="BG853" i="12" s="1"/>
  <c r="BG852" i="12" s="1"/>
  <c r="BF855" i="12"/>
  <c r="BF854" i="12" s="1"/>
  <c r="BF853" i="12" s="1"/>
  <c r="BF852" i="12" s="1"/>
  <c r="BH850" i="12"/>
  <c r="BH849" i="12" s="1"/>
  <c r="BG850" i="12"/>
  <c r="BG849" i="12" s="1"/>
  <c r="BF850" i="12"/>
  <c r="BF849" i="12" s="1"/>
  <c r="BH847" i="12"/>
  <c r="BH846" i="12" s="1"/>
  <c r="BG847" i="12"/>
  <c r="BG846" i="12" s="1"/>
  <c r="BF847" i="12"/>
  <c r="BF846" i="12" s="1"/>
  <c r="BH842" i="12"/>
  <c r="BH841" i="12" s="1"/>
  <c r="BG842" i="12"/>
  <c r="BG841" i="12" s="1"/>
  <c r="BF842" i="12"/>
  <c r="BF841" i="12" s="1"/>
  <c r="BH839" i="12"/>
  <c r="BH838" i="12" s="1"/>
  <c r="BG839" i="12"/>
  <c r="BG838" i="12" s="1"/>
  <c r="BF839" i="12"/>
  <c r="BF838" i="12" s="1"/>
  <c r="BH835" i="12"/>
  <c r="BH834" i="12" s="1"/>
  <c r="BH833" i="12" s="1"/>
  <c r="BG835" i="12"/>
  <c r="BG834" i="12" s="1"/>
  <c r="BG833" i="12" s="1"/>
  <c r="BF835" i="12"/>
  <c r="BF834" i="12" s="1"/>
  <c r="BF833" i="12" s="1"/>
  <c r="BH831" i="12"/>
  <c r="BH830" i="12" s="1"/>
  <c r="BH829" i="12" s="1"/>
  <c r="BG831" i="12"/>
  <c r="BG830" i="12" s="1"/>
  <c r="BG829" i="12" s="1"/>
  <c r="BF831" i="12"/>
  <c r="BF830" i="12" s="1"/>
  <c r="BF829" i="12" s="1"/>
  <c r="BH827" i="12"/>
  <c r="BG827" i="12"/>
  <c r="BF827" i="12"/>
  <c r="BH825" i="12"/>
  <c r="BG825" i="12"/>
  <c r="BF825" i="12"/>
  <c r="BH820" i="12"/>
  <c r="BH819" i="12" s="1"/>
  <c r="BG820" i="12"/>
  <c r="BG819" i="12" s="1"/>
  <c r="BF820" i="12"/>
  <c r="BF819" i="12" s="1"/>
  <c r="BH817" i="12"/>
  <c r="BH816" i="12" s="1"/>
  <c r="BG817" i="12"/>
  <c r="BG816" i="12" s="1"/>
  <c r="BF817" i="12"/>
  <c r="BF816" i="12" s="1"/>
  <c r="BH814" i="12"/>
  <c r="BH813" i="12" s="1"/>
  <c r="BG814" i="12"/>
  <c r="BG813" i="12" s="1"/>
  <c r="BF814" i="12"/>
  <c r="BF813" i="12" s="1"/>
  <c r="BH811" i="12"/>
  <c r="BH810" i="12" s="1"/>
  <c r="BG811" i="12"/>
  <c r="BG810" i="12" s="1"/>
  <c r="BF811" i="12"/>
  <c r="BF810" i="12" s="1"/>
  <c r="BH808" i="12"/>
  <c r="BH807" i="12" s="1"/>
  <c r="BG808" i="12"/>
  <c r="BG807" i="12" s="1"/>
  <c r="BF808" i="12"/>
  <c r="BF807" i="12" s="1"/>
  <c r="BH802" i="12"/>
  <c r="BH801" i="12" s="1"/>
  <c r="BG802" i="12"/>
  <c r="BG801" i="12" s="1"/>
  <c r="BF802" i="12"/>
  <c r="BF801" i="12" s="1"/>
  <c r="BH799" i="12"/>
  <c r="BH798" i="12" s="1"/>
  <c r="BG799" i="12"/>
  <c r="BG798" i="12" s="1"/>
  <c r="BF799" i="12"/>
  <c r="BF798" i="12" s="1"/>
  <c r="BH794" i="12"/>
  <c r="BH793" i="12" s="1"/>
  <c r="BH792" i="12" s="1"/>
  <c r="BH791" i="12" s="1"/>
  <c r="BG794" i="12"/>
  <c r="BG793" i="12" s="1"/>
  <c r="BG792" i="12" s="1"/>
  <c r="BG791" i="12" s="1"/>
  <c r="BF794" i="12"/>
  <c r="BF793" i="12" s="1"/>
  <c r="BF792" i="12" s="1"/>
  <c r="BF791" i="12" s="1"/>
  <c r="BH789" i="12"/>
  <c r="BH788" i="12" s="1"/>
  <c r="BG789" i="12"/>
  <c r="BG788" i="12" s="1"/>
  <c r="BF789" i="12"/>
  <c r="BF788" i="12" s="1"/>
  <c r="BH786" i="12"/>
  <c r="BH785" i="12" s="1"/>
  <c r="BG786" i="12"/>
  <c r="BG785" i="12" s="1"/>
  <c r="BF786" i="12"/>
  <c r="BF785" i="12" s="1"/>
  <c r="BH780" i="12"/>
  <c r="BH779" i="12" s="1"/>
  <c r="BH778" i="12" s="1"/>
  <c r="BG780" i="12"/>
  <c r="BG779" i="12" s="1"/>
  <c r="BG778" i="12" s="1"/>
  <c r="BF780" i="12"/>
  <c r="BF779" i="12" s="1"/>
  <c r="BF778" i="12" s="1"/>
  <c r="BH773" i="12"/>
  <c r="BG773" i="12"/>
  <c r="BF773" i="12"/>
  <c r="BH769" i="12"/>
  <c r="BG769" i="12"/>
  <c r="BF769" i="12"/>
  <c r="BH763" i="12"/>
  <c r="BH762" i="12" s="1"/>
  <c r="BH761" i="12" s="1"/>
  <c r="BG763" i="12"/>
  <c r="BG762" i="12" s="1"/>
  <c r="BG761" i="12" s="1"/>
  <c r="BF763" i="12"/>
  <c r="BF762" i="12" s="1"/>
  <c r="BF761" i="12" s="1"/>
  <c r="BH759" i="12"/>
  <c r="BH758" i="12" s="1"/>
  <c r="BH757" i="12" s="1"/>
  <c r="BG759" i="12"/>
  <c r="BG758" i="12" s="1"/>
  <c r="BG757" i="12" s="1"/>
  <c r="BF759" i="12"/>
  <c r="BF758" i="12" s="1"/>
  <c r="BF757" i="12" s="1"/>
  <c r="BH755" i="12"/>
  <c r="BH754" i="12" s="1"/>
  <c r="BG755" i="12"/>
  <c r="BG754" i="12" s="1"/>
  <c r="BF755" i="12"/>
  <c r="BF754" i="12" s="1"/>
  <c r="BH752" i="12"/>
  <c r="BH751" i="12" s="1"/>
  <c r="BG752" i="12"/>
  <c r="BG751" i="12" s="1"/>
  <c r="BF752" i="12"/>
  <c r="BF751" i="12" s="1"/>
  <c r="BH747" i="12"/>
  <c r="BG747" i="12"/>
  <c r="BF747" i="12"/>
  <c r="BH745" i="12"/>
  <c r="BG745" i="12"/>
  <c r="BF745" i="12"/>
  <c r="BH742" i="12"/>
  <c r="BH741" i="12" s="1"/>
  <c r="BG742" i="12"/>
  <c r="BG741" i="12" s="1"/>
  <c r="BF742" i="12"/>
  <c r="BF741" i="12" s="1"/>
  <c r="BH738" i="12"/>
  <c r="BH737" i="12" s="1"/>
  <c r="BH736" i="12" s="1"/>
  <c r="BG738" i="12"/>
  <c r="BG737" i="12" s="1"/>
  <c r="BG736" i="12" s="1"/>
  <c r="BF738" i="12"/>
  <c r="BF737" i="12" s="1"/>
  <c r="BF736" i="12" s="1"/>
  <c r="BH734" i="12"/>
  <c r="BH733" i="12" s="1"/>
  <c r="BH732" i="12" s="1"/>
  <c r="BG734" i="12"/>
  <c r="BG733" i="12" s="1"/>
  <c r="BG732" i="12" s="1"/>
  <c r="BF734" i="12"/>
  <c r="BF733" i="12" s="1"/>
  <c r="BF732" i="12" s="1"/>
  <c r="BH730" i="12"/>
  <c r="BH729" i="12" s="1"/>
  <c r="BH728" i="12" s="1"/>
  <c r="BG730" i="12"/>
  <c r="BG729" i="12" s="1"/>
  <c r="BG728" i="12" s="1"/>
  <c r="BF730" i="12"/>
  <c r="BF729" i="12" s="1"/>
  <c r="BF728" i="12" s="1"/>
  <c r="BH726" i="12"/>
  <c r="BH725" i="12" s="1"/>
  <c r="BG726" i="12"/>
  <c r="BG725" i="12" s="1"/>
  <c r="BF726" i="12"/>
  <c r="BF725" i="12" s="1"/>
  <c r="BH723" i="12"/>
  <c r="BH722" i="12" s="1"/>
  <c r="BG723" i="12"/>
  <c r="BG722" i="12" s="1"/>
  <c r="BF723" i="12"/>
  <c r="BF722" i="12" s="1"/>
  <c r="BH719" i="12"/>
  <c r="BH718" i="12" s="1"/>
  <c r="BG719" i="12"/>
  <c r="BG718" i="12" s="1"/>
  <c r="BF719" i="12"/>
  <c r="BF718" i="12" s="1"/>
  <c r="BH716" i="12"/>
  <c r="BH715" i="12" s="1"/>
  <c r="BG716" i="12"/>
  <c r="BG715" i="12" s="1"/>
  <c r="BF716" i="12"/>
  <c r="BF715" i="12" s="1"/>
  <c r="BH712" i="12"/>
  <c r="BH711" i="12" s="1"/>
  <c r="BH710" i="12" s="1"/>
  <c r="BG712" i="12"/>
  <c r="BG711" i="12" s="1"/>
  <c r="BG710" i="12" s="1"/>
  <c r="BF712" i="12"/>
  <c r="BF711" i="12" s="1"/>
  <c r="BF710" i="12" s="1"/>
  <c r="BH705" i="12"/>
  <c r="BH704" i="12" s="1"/>
  <c r="BH703" i="12" s="1"/>
  <c r="BG705" i="12"/>
  <c r="BG704" i="12" s="1"/>
  <c r="BG703" i="12" s="1"/>
  <c r="BF705" i="12"/>
  <c r="BF704" i="12" s="1"/>
  <c r="BF703" i="12" s="1"/>
  <c r="BH701" i="12"/>
  <c r="BH700" i="12" s="1"/>
  <c r="BH699" i="12" s="1"/>
  <c r="BG701" i="12"/>
  <c r="BG700" i="12" s="1"/>
  <c r="BG699" i="12" s="1"/>
  <c r="BF701" i="12"/>
  <c r="BF700" i="12" s="1"/>
  <c r="BF699" i="12" s="1"/>
  <c r="BH697" i="12"/>
  <c r="BH696" i="12" s="1"/>
  <c r="BH695" i="12" s="1"/>
  <c r="BG697" i="12"/>
  <c r="BG696" i="12" s="1"/>
  <c r="BG695" i="12" s="1"/>
  <c r="BF697" i="12"/>
  <c r="BF696" i="12" s="1"/>
  <c r="BF695" i="12" s="1"/>
  <c r="BH693" i="12"/>
  <c r="BH692" i="12" s="1"/>
  <c r="BH691" i="12" s="1"/>
  <c r="BG693" i="12"/>
  <c r="BG692" i="12" s="1"/>
  <c r="BG691" i="12" s="1"/>
  <c r="BF693" i="12"/>
  <c r="BF692" i="12" s="1"/>
  <c r="BF691" i="12" s="1"/>
  <c r="BH688" i="12"/>
  <c r="BG688" i="12"/>
  <c r="BF688" i="12"/>
  <c r="BH686" i="12"/>
  <c r="BG686" i="12"/>
  <c r="BF686" i="12"/>
  <c r="BH683" i="12"/>
  <c r="BH682" i="12" s="1"/>
  <c r="BG683" i="12"/>
  <c r="BG682" i="12" s="1"/>
  <c r="BF683" i="12"/>
  <c r="BF682" i="12" s="1"/>
  <c r="BH679" i="12"/>
  <c r="BG679" i="12"/>
  <c r="BF679" i="12"/>
  <c r="BH677" i="12"/>
  <c r="BG677" i="12"/>
  <c r="BF677" i="12"/>
  <c r="BH673" i="12"/>
  <c r="BG673" i="12"/>
  <c r="BF673" i="12"/>
  <c r="BH671" i="12"/>
  <c r="BG671" i="12"/>
  <c r="BF671" i="12"/>
  <c r="BH667" i="12"/>
  <c r="BG667" i="12"/>
  <c r="BF667" i="12"/>
  <c r="BH665" i="12"/>
  <c r="BG665" i="12"/>
  <c r="BF665" i="12"/>
  <c r="BH661" i="12"/>
  <c r="BH660" i="12" s="1"/>
  <c r="BH659" i="12" s="1"/>
  <c r="BG661" i="12"/>
  <c r="BG660" i="12" s="1"/>
  <c r="BG659" i="12" s="1"/>
  <c r="BF661" i="12"/>
  <c r="BF660" i="12" s="1"/>
  <c r="BF659" i="12" s="1"/>
  <c r="BH656" i="12"/>
  <c r="BH655" i="12" s="1"/>
  <c r="BH654" i="12" s="1"/>
  <c r="BH653" i="12" s="1"/>
  <c r="BG656" i="12"/>
  <c r="BG655" i="12" s="1"/>
  <c r="BG654" i="12" s="1"/>
  <c r="BG653" i="12" s="1"/>
  <c r="BF656" i="12"/>
  <c r="BF655" i="12" s="1"/>
  <c r="BF654" i="12" s="1"/>
  <c r="BF653" i="12" s="1"/>
  <c r="BH650" i="12"/>
  <c r="BG650" i="12"/>
  <c r="BF650" i="12"/>
  <c r="BH648" i="12"/>
  <c r="BG648" i="12"/>
  <c r="BF648" i="12"/>
  <c r="BH644" i="12"/>
  <c r="BG644" i="12"/>
  <c r="BF644" i="12"/>
  <c r="BH642" i="12"/>
  <c r="BG642" i="12"/>
  <c r="BF642" i="12"/>
  <c r="BH637" i="12"/>
  <c r="BG637" i="12"/>
  <c r="BF637" i="12"/>
  <c r="BH635" i="12"/>
  <c r="BG635" i="12"/>
  <c r="BF635" i="12"/>
  <c r="BH627" i="12"/>
  <c r="BG627" i="12"/>
  <c r="BF627" i="12"/>
  <c r="BH625" i="12"/>
  <c r="BG625" i="12"/>
  <c r="BF625" i="12"/>
  <c r="BH620" i="12"/>
  <c r="BG620" i="12"/>
  <c r="BF620" i="12"/>
  <c r="BH618" i="12"/>
  <c r="BG618" i="12"/>
  <c r="BF618" i="12"/>
  <c r="BH610" i="12"/>
  <c r="BH609" i="12" s="1"/>
  <c r="BH608" i="12" s="1"/>
  <c r="BG610" i="12"/>
  <c r="BG609" i="12" s="1"/>
  <c r="BG608" i="12" s="1"/>
  <c r="BF610" i="12"/>
  <c r="BF609" i="12" s="1"/>
  <c r="BF608" i="12" s="1"/>
  <c r="BH606" i="12"/>
  <c r="BH605" i="12" s="1"/>
  <c r="BH604" i="12" s="1"/>
  <c r="BG606" i="12"/>
  <c r="BG605" i="12" s="1"/>
  <c r="BG604" i="12" s="1"/>
  <c r="BF606" i="12"/>
  <c r="BF605" i="12" s="1"/>
  <c r="BF604" i="12" s="1"/>
  <c r="BH602" i="12"/>
  <c r="BH601" i="12" s="1"/>
  <c r="BH600" i="12" s="1"/>
  <c r="BG602" i="12"/>
  <c r="BG601" i="12" s="1"/>
  <c r="BG600" i="12" s="1"/>
  <c r="BF602" i="12"/>
  <c r="BF601" i="12" s="1"/>
  <c r="BF600" i="12" s="1"/>
  <c r="BH598" i="12"/>
  <c r="BG598" i="12"/>
  <c r="BF598" i="12"/>
  <c r="BH596" i="12"/>
  <c r="BG596" i="12"/>
  <c r="BF596" i="12"/>
  <c r="BH592" i="12"/>
  <c r="BG592" i="12"/>
  <c r="BF592" i="12"/>
  <c r="BH590" i="12"/>
  <c r="BG590" i="12"/>
  <c r="BF590" i="12"/>
  <c r="BH585" i="12"/>
  <c r="BH584" i="12" s="1"/>
  <c r="BH583" i="12" s="1"/>
  <c r="BG585" i="12"/>
  <c r="BG584" i="12" s="1"/>
  <c r="BG583" i="12" s="1"/>
  <c r="BF585" i="12"/>
  <c r="BF584" i="12" s="1"/>
  <c r="BF583" i="12" s="1"/>
  <c r="BH581" i="12"/>
  <c r="BG581" i="12"/>
  <c r="BF581" i="12"/>
  <c r="BH579" i="12"/>
  <c r="BG579" i="12"/>
  <c r="BF579" i="12"/>
  <c r="BH574" i="12"/>
  <c r="BG574" i="12"/>
  <c r="BF574" i="12"/>
  <c r="BH572" i="12"/>
  <c r="BG572" i="12"/>
  <c r="BF572" i="12"/>
  <c r="BH568" i="12"/>
  <c r="BG568" i="12"/>
  <c r="BF568" i="12"/>
  <c r="BH566" i="12"/>
  <c r="BG566" i="12"/>
  <c r="BF566" i="12"/>
  <c r="BH561" i="12"/>
  <c r="BH560" i="12" s="1"/>
  <c r="BH559" i="12" s="1"/>
  <c r="BG561" i="12"/>
  <c r="BG560" i="12" s="1"/>
  <c r="BG559" i="12" s="1"/>
  <c r="BF561" i="12"/>
  <c r="BF560" i="12" s="1"/>
  <c r="BF559" i="12" s="1"/>
  <c r="BH557" i="12"/>
  <c r="BH556" i="12" s="1"/>
  <c r="BH555" i="12" s="1"/>
  <c r="BG557" i="12"/>
  <c r="BG556" i="12" s="1"/>
  <c r="BG555" i="12" s="1"/>
  <c r="BF557" i="12"/>
  <c r="BF556" i="12" s="1"/>
  <c r="BF555" i="12" s="1"/>
  <c r="BH553" i="12"/>
  <c r="BH552" i="12" s="1"/>
  <c r="BH551" i="12" s="1"/>
  <c r="BG553" i="12"/>
  <c r="BG552" i="12" s="1"/>
  <c r="BG551" i="12" s="1"/>
  <c r="BF553" i="12"/>
  <c r="BF552" i="12" s="1"/>
  <c r="BF551" i="12" s="1"/>
  <c r="BH549" i="12"/>
  <c r="BH548" i="12" s="1"/>
  <c r="BH547" i="12" s="1"/>
  <c r="BG549" i="12"/>
  <c r="BG548" i="12" s="1"/>
  <c r="BG547" i="12" s="1"/>
  <c r="BF549" i="12"/>
  <c r="BF548" i="12" s="1"/>
  <c r="BF547" i="12" s="1"/>
  <c r="BH545" i="12"/>
  <c r="BG545" i="12"/>
  <c r="BF545" i="12"/>
  <c r="BH543" i="12"/>
  <c r="BG543" i="12"/>
  <c r="BF543" i="12"/>
  <c r="BH539" i="12"/>
  <c r="BH538" i="12" s="1"/>
  <c r="BH537" i="12" s="1"/>
  <c r="BG539" i="12"/>
  <c r="BG538" i="12" s="1"/>
  <c r="BG537" i="12" s="1"/>
  <c r="BF539" i="12"/>
  <c r="BF538" i="12" s="1"/>
  <c r="BF537" i="12" s="1"/>
  <c r="BH535" i="12"/>
  <c r="BH534" i="12" s="1"/>
  <c r="BH533" i="12" s="1"/>
  <c r="BG535" i="12"/>
  <c r="BG534" i="12" s="1"/>
  <c r="BG533" i="12" s="1"/>
  <c r="BF535" i="12"/>
  <c r="BF534" i="12" s="1"/>
  <c r="BF533" i="12" s="1"/>
  <c r="BH530" i="12"/>
  <c r="BH529" i="12" s="1"/>
  <c r="BH528" i="12" s="1"/>
  <c r="BG530" i="12"/>
  <c r="BG529" i="12" s="1"/>
  <c r="BG528" i="12" s="1"/>
  <c r="BF530" i="12"/>
  <c r="BF529" i="12" s="1"/>
  <c r="BF528" i="12" s="1"/>
  <c r="BH526" i="12"/>
  <c r="BH525" i="12" s="1"/>
  <c r="BH524" i="12" s="1"/>
  <c r="BG526" i="12"/>
  <c r="BG525" i="12" s="1"/>
  <c r="BG524" i="12" s="1"/>
  <c r="BF526" i="12"/>
  <c r="BF525" i="12" s="1"/>
  <c r="BF524" i="12" s="1"/>
  <c r="BH519" i="12"/>
  <c r="BH518" i="12" s="1"/>
  <c r="BH517" i="12" s="1"/>
  <c r="BG519" i="12"/>
  <c r="BG518" i="12" s="1"/>
  <c r="BG517" i="12" s="1"/>
  <c r="BF519" i="12"/>
  <c r="BF518" i="12" s="1"/>
  <c r="BF517" i="12" s="1"/>
  <c r="BH515" i="12"/>
  <c r="BH514" i="12" s="1"/>
  <c r="BH513" i="12" s="1"/>
  <c r="BG515" i="12"/>
  <c r="BG514" i="12" s="1"/>
  <c r="BG513" i="12" s="1"/>
  <c r="BF515" i="12"/>
  <c r="BF514" i="12" s="1"/>
  <c r="BF513" i="12" s="1"/>
  <c r="BH509" i="12"/>
  <c r="BG509" i="12"/>
  <c r="BF509" i="12"/>
  <c r="BH507" i="12"/>
  <c r="BG507" i="12"/>
  <c r="BF507" i="12"/>
  <c r="BH502" i="12"/>
  <c r="BH501" i="12" s="1"/>
  <c r="BH500" i="12" s="1"/>
  <c r="BG502" i="12"/>
  <c r="BG501" i="12" s="1"/>
  <c r="BG500" i="12" s="1"/>
  <c r="BF502" i="12"/>
  <c r="BF501" i="12" s="1"/>
  <c r="BF500" i="12" s="1"/>
  <c r="BH498" i="12"/>
  <c r="BH497" i="12" s="1"/>
  <c r="BG498" i="12"/>
  <c r="BG497" i="12" s="1"/>
  <c r="BF498" i="12"/>
  <c r="BF497" i="12" s="1"/>
  <c r="BH495" i="12"/>
  <c r="BH494" i="12" s="1"/>
  <c r="BG495" i="12"/>
  <c r="BG494" i="12" s="1"/>
  <c r="BF495" i="12"/>
  <c r="BF494" i="12" s="1"/>
  <c r="BH492" i="12"/>
  <c r="BH491" i="12" s="1"/>
  <c r="BG492" i="12"/>
  <c r="BG491" i="12" s="1"/>
  <c r="BF492" i="12"/>
  <c r="BF491" i="12" s="1"/>
  <c r="BH488" i="12"/>
  <c r="BH487" i="12" s="1"/>
  <c r="BH486" i="12" s="1"/>
  <c r="BG488" i="12"/>
  <c r="BG487" i="12" s="1"/>
  <c r="BG486" i="12" s="1"/>
  <c r="BF488" i="12"/>
  <c r="BF487" i="12" s="1"/>
  <c r="BF486" i="12" s="1"/>
  <c r="BH484" i="12"/>
  <c r="BH483" i="12" s="1"/>
  <c r="BH482" i="12" s="1"/>
  <c r="BG484" i="12"/>
  <c r="BG483" i="12" s="1"/>
  <c r="BG482" i="12" s="1"/>
  <c r="BF484" i="12"/>
  <c r="BF483" i="12" s="1"/>
  <c r="BF482" i="12" s="1"/>
  <c r="BH480" i="12"/>
  <c r="BH479" i="12" s="1"/>
  <c r="BH478" i="12" s="1"/>
  <c r="BG480" i="12"/>
  <c r="BG479" i="12" s="1"/>
  <c r="BG478" i="12" s="1"/>
  <c r="BF480" i="12"/>
  <c r="BF479" i="12" s="1"/>
  <c r="BF478" i="12" s="1"/>
  <c r="BH469" i="12"/>
  <c r="BH468" i="12" s="1"/>
  <c r="BH467" i="12" s="1"/>
  <c r="BG469" i="12"/>
  <c r="BG468" i="12" s="1"/>
  <c r="BG467" i="12" s="1"/>
  <c r="BF469" i="12"/>
  <c r="BF468" i="12" s="1"/>
  <c r="BF467" i="12" s="1"/>
  <c r="BH465" i="12"/>
  <c r="BH464" i="12" s="1"/>
  <c r="BH463" i="12" s="1"/>
  <c r="BG465" i="12"/>
  <c r="BG464" i="12" s="1"/>
  <c r="BG463" i="12" s="1"/>
  <c r="BF465" i="12"/>
  <c r="BF464" i="12" s="1"/>
  <c r="BF463" i="12" s="1"/>
  <c r="BH459" i="12"/>
  <c r="BH458" i="12" s="1"/>
  <c r="BH457" i="12" s="1"/>
  <c r="BG459" i="12"/>
  <c r="BG458" i="12" s="1"/>
  <c r="BG457" i="12" s="1"/>
  <c r="BF459" i="12"/>
  <c r="BF458" i="12" s="1"/>
  <c r="BF457" i="12" s="1"/>
  <c r="BH454" i="12"/>
  <c r="BH453" i="12" s="1"/>
  <c r="BH452" i="12" s="1"/>
  <c r="BG454" i="12"/>
  <c r="BG453" i="12" s="1"/>
  <c r="BG452" i="12" s="1"/>
  <c r="BF454" i="12"/>
  <c r="BF453" i="12" s="1"/>
  <c r="BF452" i="12" s="1"/>
  <c r="BH450" i="12"/>
  <c r="BH449" i="12" s="1"/>
  <c r="BH448" i="12" s="1"/>
  <c r="BG450" i="12"/>
  <c r="BG449" i="12" s="1"/>
  <c r="BG448" i="12" s="1"/>
  <c r="BF450" i="12"/>
  <c r="BF449" i="12" s="1"/>
  <c r="BF448" i="12" s="1"/>
  <c r="BH446" i="12"/>
  <c r="BH445" i="12" s="1"/>
  <c r="BG446" i="12"/>
  <c r="BG445" i="12" s="1"/>
  <c r="BF446" i="12"/>
  <c r="BF445" i="12" s="1"/>
  <c r="BH443" i="12"/>
  <c r="BH442" i="12" s="1"/>
  <c r="BG443" i="12"/>
  <c r="BG442" i="12" s="1"/>
  <c r="BF443" i="12"/>
  <c r="BF442" i="12" s="1"/>
  <c r="BH439" i="12"/>
  <c r="BH438" i="12" s="1"/>
  <c r="BH437" i="12" s="1"/>
  <c r="BG439" i="12"/>
  <c r="BG438" i="12" s="1"/>
  <c r="BG437" i="12" s="1"/>
  <c r="BF439" i="12"/>
  <c r="BF438" i="12" s="1"/>
  <c r="BF437" i="12" s="1"/>
  <c r="BH435" i="12"/>
  <c r="BH434" i="12" s="1"/>
  <c r="BH433" i="12" s="1"/>
  <c r="BG435" i="12"/>
  <c r="BG434" i="12" s="1"/>
  <c r="BG433" i="12" s="1"/>
  <c r="BF435" i="12"/>
  <c r="BF434" i="12" s="1"/>
  <c r="BF433" i="12" s="1"/>
  <c r="BH431" i="12"/>
  <c r="BH430" i="12" s="1"/>
  <c r="BH429" i="12" s="1"/>
  <c r="BG431" i="12"/>
  <c r="BG430" i="12" s="1"/>
  <c r="BG429" i="12" s="1"/>
  <c r="BF431" i="12"/>
  <c r="BF430" i="12" s="1"/>
  <c r="BF429" i="12" s="1"/>
  <c r="BH427" i="12"/>
  <c r="BH426" i="12" s="1"/>
  <c r="BH425" i="12" s="1"/>
  <c r="BG427" i="12"/>
  <c r="BG426" i="12" s="1"/>
  <c r="BG425" i="12" s="1"/>
  <c r="BF427" i="12"/>
  <c r="BF426" i="12" s="1"/>
  <c r="BF425" i="12" s="1"/>
  <c r="BH421" i="12"/>
  <c r="BH420" i="12" s="1"/>
  <c r="BH419" i="12" s="1"/>
  <c r="BH418" i="12" s="1"/>
  <c r="BG421" i="12"/>
  <c r="BG420" i="12" s="1"/>
  <c r="BG419" i="12" s="1"/>
  <c r="BG418" i="12" s="1"/>
  <c r="BF421" i="12"/>
  <c r="BF420" i="12" s="1"/>
  <c r="BF419" i="12" s="1"/>
  <c r="BF418" i="12" s="1"/>
  <c r="BH416" i="12"/>
  <c r="BH415" i="12" s="1"/>
  <c r="BH414" i="12" s="1"/>
  <c r="BG416" i="12"/>
  <c r="BG415" i="12" s="1"/>
  <c r="BG414" i="12" s="1"/>
  <c r="BF416" i="12"/>
  <c r="BF415" i="12" s="1"/>
  <c r="BF414" i="12" s="1"/>
  <c r="BH412" i="12"/>
  <c r="BH411" i="12" s="1"/>
  <c r="BH410" i="12" s="1"/>
  <c r="BG412" i="12"/>
  <c r="BG411" i="12" s="1"/>
  <c r="BG410" i="12" s="1"/>
  <c r="BF412" i="12"/>
  <c r="BF411" i="12" s="1"/>
  <c r="BF410" i="12" s="1"/>
  <c r="BH407" i="12"/>
  <c r="BH406" i="12" s="1"/>
  <c r="BH405" i="12" s="1"/>
  <c r="BG407" i="12"/>
  <c r="BG406" i="12" s="1"/>
  <c r="BG405" i="12" s="1"/>
  <c r="BF407" i="12"/>
  <c r="BF406" i="12" s="1"/>
  <c r="BF405" i="12" s="1"/>
  <c r="BH402" i="12"/>
  <c r="BG402" i="12"/>
  <c r="BF402" i="12"/>
  <c r="BH400" i="12"/>
  <c r="BG400" i="12"/>
  <c r="BF400" i="12"/>
  <c r="BH395" i="12"/>
  <c r="BG395" i="12"/>
  <c r="BF395" i="12"/>
  <c r="BH393" i="12"/>
  <c r="BG393" i="12"/>
  <c r="BF393" i="12"/>
  <c r="BH388" i="12"/>
  <c r="BG388" i="12"/>
  <c r="BF388" i="12"/>
  <c r="BH386" i="12"/>
  <c r="BG386" i="12"/>
  <c r="BF386" i="12"/>
  <c r="BH382" i="12"/>
  <c r="BH381" i="12" s="1"/>
  <c r="BH380" i="12" s="1"/>
  <c r="BG382" i="12"/>
  <c r="BG381" i="12" s="1"/>
  <c r="BG380" i="12" s="1"/>
  <c r="BF382" i="12"/>
  <c r="BF381" i="12" s="1"/>
  <c r="BF380" i="12" s="1"/>
  <c r="BH376" i="12"/>
  <c r="BH375" i="12" s="1"/>
  <c r="BH374" i="12" s="1"/>
  <c r="BG376" i="12"/>
  <c r="BG375" i="12" s="1"/>
  <c r="BG374" i="12" s="1"/>
  <c r="BF376" i="12"/>
  <c r="BF375" i="12" s="1"/>
  <c r="BF374" i="12" s="1"/>
  <c r="BH372" i="12"/>
  <c r="BG372" i="12"/>
  <c r="BF372" i="12"/>
  <c r="BH370" i="12"/>
  <c r="BG370" i="12"/>
  <c r="BF370" i="12"/>
  <c r="BH362" i="12"/>
  <c r="BG362" i="12"/>
  <c r="BF362" i="12"/>
  <c r="BH360" i="12"/>
  <c r="BG360" i="12"/>
  <c r="BF360" i="12"/>
  <c r="BH356" i="12"/>
  <c r="BH355" i="12" s="1"/>
  <c r="BH354" i="12" s="1"/>
  <c r="BG356" i="12"/>
  <c r="BG355" i="12" s="1"/>
  <c r="BG354" i="12" s="1"/>
  <c r="BF356" i="12"/>
  <c r="BF355" i="12" s="1"/>
  <c r="BF354" i="12" s="1"/>
  <c r="BH352" i="12"/>
  <c r="BH351" i="12" s="1"/>
  <c r="BH350" i="12" s="1"/>
  <c r="BG352" i="12"/>
  <c r="BG351" i="12" s="1"/>
  <c r="BG350" i="12" s="1"/>
  <c r="BF352" i="12"/>
  <c r="BF351" i="12" s="1"/>
  <c r="BF350" i="12" s="1"/>
  <c r="BH348" i="12"/>
  <c r="BG348" i="12"/>
  <c r="BF348" i="12"/>
  <c r="BH346" i="12"/>
  <c r="BG346" i="12"/>
  <c r="BF346" i="12"/>
  <c r="BH341" i="12"/>
  <c r="BG341" i="12"/>
  <c r="BF341" i="12"/>
  <c r="BH339" i="12"/>
  <c r="BG339" i="12"/>
  <c r="BF339" i="12"/>
  <c r="BH335" i="12"/>
  <c r="BG335" i="12"/>
  <c r="BF335" i="12"/>
  <c r="BH333" i="12"/>
  <c r="BG333" i="12"/>
  <c r="BF333" i="12"/>
  <c r="BH329" i="12"/>
  <c r="BH328" i="12" s="1"/>
  <c r="BH327" i="12" s="1"/>
  <c r="BG329" i="12"/>
  <c r="BG328" i="12" s="1"/>
  <c r="BG327" i="12" s="1"/>
  <c r="BF329" i="12"/>
  <c r="BF328" i="12" s="1"/>
  <c r="BF327" i="12" s="1"/>
  <c r="BH325" i="12"/>
  <c r="BH324" i="12" s="1"/>
  <c r="BH323" i="12" s="1"/>
  <c r="BG325" i="12"/>
  <c r="BG324" i="12" s="1"/>
  <c r="BG323" i="12" s="1"/>
  <c r="BF325" i="12"/>
  <c r="BF324" i="12" s="1"/>
  <c r="BF323" i="12" s="1"/>
  <c r="BH321" i="12"/>
  <c r="BG321" i="12"/>
  <c r="BF321" i="12"/>
  <c r="BH319" i="12"/>
  <c r="BG319" i="12"/>
  <c r="BF319" i="12"/>
  <c r="BH315" i="12"/>
  <c r="BG315" i="12"/>
  <c r="BF315" i="12"/>
  <c r="BH313" i="12"/>
  <c r="BG313" i="12"/>
  <c r="BF313" i="12"/>
  <c r="BH307" i="12"/>
  <c r="BH306" i="12" s="1"/>
  <c r="BH305" i="12" s="1"/>
  <c r="BG307" i="12"/>
  <c r="BG306" i="12" s="1"/>
  <c r="BG305" i="12" s="1"/>
  <c r="BF307" i="12"/>
  <c r="BF306" i="12" s="1"/>
  <c r="BF305" i="12" s="1"/>
  <c r="BH303" i="12"/>
  <c r="BH302" i="12" s="1"/>
  <c r="BH301" i="12" s="1"/>
  <c r="BG303" i="12"/>
  <c r="BG302" i="12" s="1"/>
  <c r="BG301" i="12" s="1"/>
  <c r="BF303" i="12"/>
  <c r="BF302" i="12" s="1"/>
  <c r="BF301" i="12" s="1"/>
  <c r="BH299" i="12"/>
  <c r="BH298" i="12" s="1"/>
  <c r="BG299" i="12"/>
  <c r="BG298" i="12" s="1"/>
  <c r="BF299" i="12"/>
  <c r="BF298" i="12" s="1"/>
  <c r="BH296" i="12"/>
  <c r="BH295" i="12" s="1"/>
  <c r="BG296" i="12"/>
  <c r="BG295" i="12" s="1"/>
  <c r="BF296" i="12"/>
  <c r="BF295" i="12" s="1"/>
  <c r="BH292" i="12"/>
  <c r="BG292" i="12"/>
  <c r="BF292" i="12"/>
  <c r="BH290" i="12"/>
  <c r="BG290" i="12"/>
  <c r="BF290" i="12"/>
  <c r="BH286" i="12"/>
  <c r="BG286" i="12"/>
  <c r="BF286" i="12"/>
  <c r="BH284" i="12"/>
  <c r="BG284" i="12"/>
  <c r="BF284" i="12"/>
  <c r="BH280" i="12"/>
  <c r="BG280" i="12"/>
  <c r="BF280" i="12"/>
  <c r="BH278" i="12"/>
  <c r="BG278" i="12"/>
  <c r="BF278" i="12"/>
  <c r="BH271" i="12"/>
  <c r="BH270" i="12" s="1"/>
  <c r="BH269" i="12" s="1"/>
  <c r="BG271" i="12"/>
  <c r="BG270" i="12" s="1"/>
  <c r="BG269" i="12" s="1"/>
  <c r="BF271" i="12"/>
  <c r="BF270" i="12" s="1"/>
  <c r="BF269" i="12" s="1"/>
  <c r="BH267" i="12"/>
  <c r="BH266" i="12" s="1"/>
  <c r="BH265" i="12" s="1"/>
  <c r="BG267" i="12"/>
  <c r="BG266" i="12" s="1"/>
  <c r="BG265" i="12" s="1"/>
  <c r="BF267" i="12"/>
  <c r="BF266" i="12" s="1"/>
  <c r="BF265" i="12" s="1"/>
  <c r="BH262" i="12"/>
  <c r="BH261" i="12" s="1"/>
  <c r="BH260" i="12" s="1"/>
  <c r="BG262" i="12"/>
  <c r="BG261" i="12" s="1"/>
  <c r="BG260" i="12" s="1"/>
  <c r="BF262" i="12"/>
  <c r="BF261" i="12" s="1"/>
  <c r="BF260" i="12" s="1"/>
  <c r="BH258" i="12"/>
  <c r="BH257" i="12" s="1"/>
  <c r="BH256" i="12" s="1"/>
  <c r="BG258" i="12"/>
  <c r="BG257" i="12" s="1"/>
  <c r="BG256" i="12" s="1"/>
  <c r="BF258" i="12"/>
  <c r="BF257" i="12" s="1"/>
  <c r="BF256" i="12" s="1"/>
  <c r="BH254" i="12"/>
  <c r="BH253" i="12" s="1"/>
  <c r="BH252" i="12" s="1"/>
  <c r="BG254" i="12"/>
  <c r="BG253" i="12" s="1"/>
  <c r="BG252" i="12" s="1"/>
  <c r="BF254" i="12"/>
  <c r="BF253" i="12" s="1"/>
  <c r="BF252" i="12" s="1"/>
  <c r="BH250" i="12"/>
  <c r="BH249" i="12" s="1"/>
  <c r="BH248" i="12" s="1"/>
  <c r="BG250" i="12"/>
  <c r="BG249" i="12" s="1"/>
  <c r="BG248" i="12" s="1"/>
  <c r="BF250" i="12"/>
  <c r="BF249" i="12" s="1"/>
  <c r="BF248" i="12" s="1"/>
  <c r="BH246" i="12"/>
  <c r="BH245" i="12" s="1"/>
  <c r="BH244" i="12" s="1"/>
  <c r="BG246" i="12"/>
  <c r="BG245" i="12" s="1"/>
  <c r="BG244" i="12" s="1"/>
  <c r="BF246" i="12"/>
  <c r="BF245" i="12" s="1"/>
  <c r="BF244" i="12" s="1"/>
  <c r="BH242" i="12"/>
  <c r="BH241" i="12" s="1"/>
  <c r="BH240" i="12" s="1"/>
  <c r="BG242" i="12"/>
  <c r="BG241" i="12" s="1"/>
  <c r="BG240" i="12" s="1"/>
  <c r="BF242" i="12"/>
  <c r="BF241" i="12" s="1"/>
  <c r="BF240" i="12" s="1"/>
  <c r="BH238" i="12"/>
  <c r="BH237" i="12" s="1"/>
  <c r="BH236" i="12" s="1"/>
  <c r="BG238" i="12"/>
  <c r="BG237" i="12" s="1"/>
  <c r="BG236" i="12" s="1"/>
  <c r="BF238" i="12"/>
  <c r="BF237" i="12" s="1"/>
  <c r="BF236" i="12" s="1"/>
  <c r="BH234" i="12"/>
  <c r="BH233" i="12" s="1"/>
  <c r="BH232" i="12" s="1"/>
  <c r="BG234" i="12"/>
  <c r="BG233" i="12" s="1"/>
  <c r="BG232" i="12" s="1"/>
  <c r="BF234" i="12"/>
  <c r="BF233" i="12" s="1"/>
  <c r="BF232" i="12" s="1"/>
  <c r="BH230" i="12"/>
  <c r="BH229" i="12" s="1"/>
  <c r="BH228" i="12" s="1"/>
  <c r="BG230" i="12"/>
  <c r="BG229" i="12" s="1"/>
  <c r="BG228" i="12" s="1"/>
  <c r="BF230" i="12"/>
  <c r="BF229" i="12" s="1"/>
  <c r="BF228" i="12" s="1"/>
  <c r="BH226" i="12"/>
  <c r="BH225" i="12" s="1"/>
  <c r="BH224" i="12" s="1"/>
  <c r="BG226" i="12"/>
  <c r="BG225" i="12" s="1"/>
  <c r="BG224" i="12" s="1"/>
  <c r="BF226" i="12"/>
  <c r="BF225" i="12" s="1"/>
  <c r="BF224" i="12" s="1"/>
  <c r="BH222" i="12"/>
  <c r="BH221" i="12" s="1"/>
  <c r="BH220" i="12" s="1"/>
  <c r="BG222" i="12"/>
  <c r="BG221" i="12" s="1"/>
  <c r="BG220" i="12" s="1"/>
  <c r="BF222" i="12"/>
  <c r="BF221" i="12" s="1"/>
  <c r="BF220" i="12" s="1"/>
  <c r="BH218" i="12"/>
  <c r="BH217" i="12" s="1"/>
  <c r="BH216" i="12" s="1"/>
  <c r="BG218" i="12"/>
  <c r="BG217" i="12" s="1"/>
  <c r="BG216" i="12" s="1"/>
  <c r="BF218" i="12"/>
  <c r="BF217" i="12" s="1"/>
  <c r="BF216" i="12" s="1"/>
  <c r="BH214" i="12"/>
  <c r="BH213" i="12" s="1"/>
  <c r="BH212" i="12" s="1"/>
  <c r="BG214" i="12"/>
  <c r="BG213" i="12" s="1"/>
  <c r="BG212" i="12" s="1"/>
  <c r="BF214" i="12"/>
  <c r="BF213" i="12" s="1"/>
  <c r="BF212" i="12" s="1"/>
  <c r="BH210" i="12"/>
  <c r="BH209" i="12" s="1"/>
  <c r="BH208" i="12" s="1"/>
  <c r="BG210" i="12"/>
  <c r="BG209" i="12" s="1"/>
  <c r="BG208" i="12" s="1"/>
  <c r="BF210" i="12"/>
  <c r="BF209" i="12" s="1"/>
  <c r="BF208" i="12" s="1"/>
  <c r="BH206" i="12"/>
  <c r="BH205" i="12" s="1"/>
  <c r="BH204" i="12" s="1"/>
  <c r="BG206" i="12"/>
  <c r="BG205" i="12" s="1"/>
  <c r="BG204" i="12" s="1"/>
  <c r="BF206" i="12"/>
  <c r="BF205" i="12" s="1"/>
  <c r="BF204" i="12" s="1"/>
  <c r="BH202" i="12"/>
  <c r="BH201" i="12" s="1"/>
  <c r="BH200" i="12" s="1"/>
  <c r="BG202" i="12"/>
  <c r="BG201" i="12" s="1"/>
  <c r="BG200" i="12" s="1"/>
  <c r="BF202" i="12"/>
  <c r="BF201" i="12" s="1"/>
  <c r="BF200" i="12" s="1"/>
  <c r="BH197" i="12"/>
  <c r="BH196" i="12" s="1"/>
  <c r="BG197" i="12"/>
  <c r="BG196" i="12" s="1"/>
  <c r="BF197" i="12"/>
  <c r="BF196" i="12" s="1"/>
  <c r="BH194" i="12"/>
  <c r="BH193" i="12" s="1"/>
  <c r="BG194" i="12"/>
  <c r="BG193" i="12" s="1"/>
  <c r="BF194" i="12"/>
  <c r="BF193" i="12" s="1"/>
  <c r="BH190" i="12"/>
  <c r="BH189" i="12" s="1"/>
  <c r="BH188" i="12" s="1"/>
  <c r="BG190" i="12"/>
  <c r="BG189" i="12" s="1"/>
  <c r="BG188" i="12" s="1"/>
  <c r="BF190" i="12"/>
  <c r="BF189" i="12" s="1"/>
  <c r="BF188" i="12" s="1"/>
  <c r="BH184" i="12"/>
  <c r="BH183" i="12" s="1"/>
  <c r="BH182" i="12" s="1"/>
  <c r="BG184" i="12"/>
  <c r="BG183" i="12" s="1"/>
  <c r="BG182" i="12" s="1"/>
  <c r="BF184" i="12"/>
  <c r="BF183" i="12" s="1"/>
  <c r="BF182" i="12" s="1"/>
  <c r="BH180" i="12"/>
  <c r="BH179" i="12" s="1"/>
  <c r="BH178" i="12" s="1"/>
  <c r="BG180" i="12"/>
  <c r="BG179" i="12" s="1"/>
  <c r="BG178" i="12" s="1"/>
  <c r="BF180" i="12"/>
  <c r="BF179" i="12" s="1"/>
  <c r="BF178" i="12" s="1"/>
  <c r="BH175" i="12"/>
  <c r="BH174" i="12" s="1"/>
  <c r="BG175" i="12"/>
  <c r="BG174" i="12" s="1"/>
  <c r="BF175" i="12"/>
  <c r="BF174" i="12" s="1"/>
  <c r="BH172" i="12"/>
  <c r="BH171" i="12" s="1"/>
  <c r="BG172" i="12"/>
  <c r="BG171" i="12" s="1"/>
  <c r="BF172" i="12"/>
  <c r="BF171" i="12" s="1"/>
  <c r="BH168" i="12"/>
  <c r="BH167" i="12" s="1"/>
  <c r="BG168" i="12"/>
  <c r="BG167" i="12" s="1"/>
  <c r="BF168" i="12"/>
  <c r="BF167" i="12" s="1"/>
  <c r="BH165" i="12"/>
  <c r="BH164" i="12" s="1"/>
  <c r="BG165" i="12"/>
  <c r="BG164" i="12" s="1"/>
  <c r="BF165" i="12"/>
  <c r="BF164" i="12" s="1"/>
  <c r="BH162" i="12"/>
  <c r="BH161" i="12" s="1"/>
  <c r="BG162" i="12"/>
  <c r="BG161" i="12" s="1"/>
  <c r="BF162" i="12"/>
  <c r="BF161" i="12" s="1"/>
  <c r="BH157" i="12"/>
  <c r="BH156" i="12" s="1"/>
  <c r="BH155" i="12" s="1"/>
  <c r="BG157" i="12"/>
  <c r="BG156" i="12" s="1"/>
  <c r="BG155" i="12" s="1"/>
  <c r="BF157" i="12"/>
  <c r="BF156" i="12" s="1"/>
  <c r="BF155" i="12" s="1"/>
  <c r="BH153" i="12"/>
  <c r="BH152" i="12" s="1"/>
  <c r="BH151" i="12" s="1"/>
  <c r="BG153" i="12"/>
  <c r="BG152" i="12" s="1"/>
  <c r="BG151" i="12" s="1"/>
  <c r="BF153" i="12"/>
  <c r="BF152" i="12" s="1"/>
  <c r="BF151" i="12" s="1"/>
  <c r="BH148" i="12"/>
  <c r="BH147" i="12" s="1"/>
  <c r="BH146" i="12" s="1"/>
  <c r="BG148" i="12"/>
  <c r="BG147" i="12" s="1"/>
  <c r="BG146" i="12" s="1"/>
  <c r="BF148" i="12"/>
  <c r="BF147" i="12" s="1"/>
  <c r="BF146" i="12" s="1"/>
  <c r="BH144" i="12"/>
  <c r="BH143" i="12" s="1"/>
  <c r="BH142" i="12" s="1"/>
  <c r="BG144" i="12"/>
  <c r="BG143" i="12" s="1"/>
  <c r="BG142" i="12" s="1"/>
  <c r="BF144" i="12"/>
  <c r="BF143" i="12" s="1"/>
  <c r="BF142" i="12" s="1"/>
  <c r="BH140" i="12"/>
  <c r="BH139" i="12" s="1"/>
  <c r="BG140" i="12"/>
  <c r="BG139" i="12" s="1"/>
  <c r="BF140" i="12"/>
  <c r="BF139" i="12" s="1"/>
  <c r="BH137" i="12"/>
  <c r="BH136" i="12" s="1"/>
  <c r="BG137" i="12"/>
  <c r="BG136" i="12" s="1"/>
  <c r="BF137" i="12"/>
  <c r="BF136" i="12" s="1"/>
  <c r="BH133" i="12"/>
  <c r="BH132" i="12" s="1"/>
  <c r="BG133" i="12"/>
  <c r="BG132" i="12" s="1"/>
  <c r="BF133" i="12"/>
  <c r="BF132" i="12" s="1"/>
  <c r="BH130" i="12"/>
  <c r="BH129" i="12" s="1"/>
  <c r="BG130" i="12"/>
  <c r="BG129" i="12" s="1"/>
  <c r="BF130" i="12"/>
  <c r="BF129" i="12" s="1"/>
  <c r="BH127" i="12"/>
  <c r="BH126" i="12" s="1"/>
  <c r="BG127" i="12"/>
  <c r="BG126" i="12" s="1"/>
  <c r="BF127" i="12"/>
  <c r="BF126" i="12" s="1"/>
  <c r="BH120" i="12"/>
  <c r="BG120" i="12"/>
  <c r="BF120" i="12"/>
  <c r="BH118" i="12"/>
  <c r="BG118" i="12"/>
  <c r="BF118" i="12"/>
  <c r="BH113" i="12"/>
  <c r="BH112" i="12" s="1"/>
  <c r="BH111" i="12" s="1"/>
  <c r="BH110" i="12" s="1"/>
  <c r="BG113" i="12"/>
  <c r="BG112" i="12" s="1"/>
  <c r="BG111" i="12" s="1"/>
  <c r="BG110" i="12" s="1"/>
  <c r="BF113" i="12"/>
  <c r="BF112" i="12" s="1"/>
  <c r="BF111" i="12" s="1"/>
  <c r="BF110" i="12" s="1"/>
  <c r="BH108" i="12"/>
  <c r="BH107" i="12" s="1"/>
  <c r="BH106" i="12" s="1"/>
  <c r="BH105" i="12" s="1"/>
  <c r="BG108" i="12"/>
  <c r="BG107" i="12" s="1"/>
  <c r="BG106" i="12" s="1"/>
  <c r="BG105" i="12" s="1"/>
  <c r="BF108" i="12"/>
  <c r="BF107" i="12" s="1"/>
  <c r="BF106" i="12" s="1"/>
  <c r="BF105" i="12" s="1"/>
  <c r="BH101" i="12"/>
  <c r="BH100" i="12" s="1"/>
  <c r="BH99" i="12" s="1"/>
  <c r="BG101" i="12"/>
  <c r="BG100" i="12" s="1"/>
  <c r="BG99" i="12" s="1"/>
  <c r="BF101" i="12"/>
  <c r="BF100" i="12" s="1"/>
  <c r="BF99" i="12" s="1"/>
  <c r="BH97" i="12"/>
  <c r="BG97" i="12"/>
  <c r="BF97" i="12"/>
  <c r="BH94" i="12"/>
  <c r="BG94" i="12"/>
  <c r="BF94" i="12"/>
  <c r="BH91" i="12"/>
  <c r="BG91" i="12"/>
  <c r="BF91" i="12"/>
  <c r="BH87" i="12"/>
  <c r="BH86" i="12" s="1"/>
  <c r="BG87" i="12"/>
  <c r="BG86" i="12" s="1"/>
  <c r="BF87" i="12"/>
  <c r="BF86" i="12" s="1"/>
  <c r="BH83" i="12"/>
  <c r="BG83" i="12"/>
  <c r="BF83" i="12"/>
  <c r="BH81" i="12"/>
  <c r="BG81" i="12"/>
  <c r="BF81" i="12"/>
  <c r="BH78" i="12"/>
  <c r="BH77" i="12" s="1"/>
  <c r="BG78" i="12"/>
  <c r="BG77" i="12" s="1"/>
  <c r="BF78" i="12"/>
  <c r="BF77" i="12" s="1"/>
  <c r="BH72" i="12"/>
  <c r="BH71" i="12" s="1"/>
  <c r="BH70" i="12" s="1"/>
  <c r="BG72" i="12"/>
  <c r="BG71" i="12" s="1"/>
  <c r="BG70" i="12" s="1"/>
  <c r="BF72" i="12"/>
  <c r="BF71" i="12" s="1"/>
  <c r="BF70" i="12" s="1"/>
  <c r="BH68" i="12"/>
  <c r="BH67" i="12" s="1"/>
  <c r="BG68" i="12"/>
  <c r="BG67" i="12" s="1"/>
  <c r="BF68" i="12"/>
  <c r="BF67" i="12" s="1"/>
  <c r="BH65" i="12"/>
  <c r="BH64" i="12" s="1"/>
  <c r="BG65" i="12"/>
  <c r="BG64" i="12" s="1"/>
  <c r="BF65" i="12"/>
  <c r="BF64" i="12" s="1"/>
  <c r="BH60" i="12"/>
  <c r="BH59" i="12" s="1"/>
  <c r="BH58" i="12" s="1"/>
  <c r="BG60" i="12"/>
  <c r="BG59" i="12" s="1"/>
  <c r="BG58" i="12" s="1"/>
  <c r="BF60" i="12"/>
  <c r="BF59" i="12" s="1"/>
  <c r="BF58" i="12" s="1"/>
  <c r="BH56" i="12"/>
  <c r="BH55" i="12" s="1"/>
  <c r="BH54" i="12" s="1"/>
  <c r="BG56" i="12"/>
  <c r="BG55" i="12" s="1"/>
  <c r="BG54" i="12" s="1"/>
  <c r="BF56" i="12"/>
  <c r="BF55" i="12" s="1"/>
  <c r="BF54" i="12" s="1"/>
  <c r="BH52" i="12"/>
  <c r="BH51" i="12" s="1"/>
  <c r="BH50" i="12" s="1"/>
  <c r="BG52" i="12"/>
  <c r="BG51" i="12" s="1"/>
  <c r="BG50" i="12" s="1"/>
  <c r="BF52" i="12"/>
  <c r="BF51" i="12" s="1"/>
  <c r="BF50" i="12" s="1"/>
  <c r="BH47" i="12"/>
  <c r="BH46" i="12" s="1"/>
  <c r="BH45" i="12" s="1"/>
  <c r="BG47" i="12"/>
  <c r="BG46" i="12" s="1"/>
  <c r="BG45" i="12" s="1"/>
  <c r="BF47" i="12"/>
  <c r="BF46" i="12" s="1"/>
  <c r="BF45" i="12" s="1"/>
  <c r="BH43" i="12"/>
  <c r="BH42" i="12" s="1"/>
  <c r="BH41" i="12" s="1"/>
  <c r="BG43" i="12"/>
  <c r="BG42" i="12" s="1"/>
  <c r="BG41" i="12" s="1"/>
  <c r="BF43" i="12"/>
  <c r="BF42" i="12" s="1"/>
  <c r="BF41" i="12" s="1"/>
  <c r="BH39" i="12"/>
  <c r="BH38" i="12" s="1"/>
  <c r="BG39" i="12"/>
  <c r="BG38" i="12" s="1"/>
  <c r="BF39" i="12"/>
  <c r="BF38" i="12" s="1"/>
  <c r="BH35" i="12"/>
  <c r="BH34" i="12" s="1"/>
  <c r="BG35" i="12"/>
  <c r="BG34" i="12" s="1"/>
  <c r="BF35" i="12"/>
  <c r="BF34" i="12" s="1"/>
  <c r="BH31" i="12"/>
  <c r="BH30" i="12" s="1"/>
  <c r="BH29" i="12" s="1"/>
  <c r="BG31" i="12"/>
  <c r="BG30" i="12" s="1"/>
  <c r="BG29" i="12" s="1"/>
  <c r="BF31" i="12"/>
  <c r="BF30" i="12" s="1"/>
  <c r="BF29" i="12" s="1"/>
  <c r="BH27" i="12"/>
  <c r="BH26" i="12" s="1"/>
  <c r="BH25" i="12" s="1"/>
  <c r="BG27" i="12"/>
  <c r="BG26" i="12" s="1"/>
  <c r="BG25" i="12" s="1"/>
  <c r="BF27" i="12"/>
  <c r="BF26" i="12" s="1"/>
  <c r="BF25" i="12" s="1"/>
  <c r="BH23" i="12"/>
  <c r="BH22" i="12" s="1"/>
  <c r="BG23" i="12"/>
  <c r="BG22" i="12" s="1"/>
  <c r="BF23" i="12"/>
  <c r="BF22" i="12" s="1"/>
  <c r="BH20" i="12"/>
  <c r="BH19" i="12" s="1"/>
  <c r="BG20" i="12"/>
  <c r="BG19" i="12" s="1"/>
  <c r="BF20" i="12"/>
  <c r="BF19" i="12" s="1"/>
  <c r="BL1827" i="12" l="1"/>
  <c r="BN2934" i="12"/>
  <c r="BM1622" i="12"/>
  <c r="BM1621" i="12" s="1"/>
  <c r="BL2055" i="12"/>
  <c r="BN3094" i="12"/>
  <c r="BN783" i="12"/>
  <c r="BM2641" i="12"/>
  <c r="BM796" i="12"/>
  <c r="BN2285" i="12"/>
  <c r="BM1657" i="12"/>
  <c r="BL1867" i="12"/>
  <c r="BN2662" i="12"/>
  <c r="BL1081" i="12"/>
  <c r="BN1458" i="12"/>
  <c r="BM1110" i="12"/>
  <c r="BM1458" i="12"/>
  <c r="BM2662" i="12"/>
  <c r="BM844" i="12"/>
  <c r="BL3094" i="12"/>
  <c r="BN1657" i="12"/>
  <c r="BM159" i="12"/>
  <c r="BL805" i="12"/>
  <c r="BM3071" i="12"/>
  <c r="BN1875" i="12"/>
  <c r="BM805" i="12"/>
  <c r="BM2285" i="12"/>
  <c r="BN3113" i="12"/>
  <c r="BM2995" i="12"/>
  <c r="BL2995" i="12"/>
  <c r="BM2025" i="12"/>
  <c r="BL3113" i="12"/>
  <c r="BN159" i="12"/>
  <c r="BL1472" i="12"/>
  <c r="BL2418" i="12"/>
  <c r="BM2300" i="12"/>
  <c r="BM1875" i="12"/>
  <c r="BL2372" i="12"/>
  <c r="BN1110" i="12"/>
  <c r="BN2372" i="12"/>
  <c r="BM2101" i="12"/>
  <c r="BL3071" i="12"/>
  <c r="BL2101" i="12"/>
  <c r="BL2100" i="12" s="1"/>
  <c r="BN1622" i="12"/>
  <c r="BM2213" i="12"/>
  <c r="BL844" i="12"/>
  <c r="BN844" i="12"/>
  <c r="BL2662" i="12"/>
  <c r="BM62" i="12"/>
  <c r="BN1969" i="12"/>
  <c r="BL2285" i="12"/>
  <c r="BM1081" i="12"/>
  <c r="BM3094" i="12"/>
  <c r="BL2442" i="12"/>
  <c r="BL2441" i="12" s="1"/>
  <c r="BL2213" i="12"/>
  <c r="BN2606" i="12"/>
  <c r="BM1518" i="12"/>
  <c r="BL2952" i="12"/>
  <c r="BN2055" i="12"/>
  <c r="BM1867" i="12"/>
  <c r="BN2213" i="12"/>
  <c r="BN1081" i="12"/>
  <c r="BM2036" i="12"/>
  <c r="BM2035" i="12" s="1"/>
  <c r="BM639" i="12"/>
  <c r="BN187" i="12"/>
  <c r="BM187" i="12"/>
  <c r="BN1472" i="12"/>
  <c r="BL1051" i="12"/>
  <c r="BL2708" i="12"/>
  <c r="BM622" i="12"/>
  <c r="BL2036" i="12"/>
  <c r="BL2035" i="12" s="1"/>
  <c r="BL124" i="12"/>
  <c r="BL1518" i="12"/>
  <c r="BL2128" i="12"/>
  <c r="BL2127" i="12" s="1"/>
  <c r="BN1051" i="12"/>
  <c r="BN2395" i="12"/>
  <c r="BM2708" i="12"/>
  <c r="BN2036" i="12"/>
  <c r="BM2673" i="12"/>
  <c r="BM1472" i="12"/>
  <c r="BM2934" i="12"/>
  <c r="BN124" i="12"/>
  <c r="BN275" i="12"/>
  <c r="BL2395" i="12"/>
  <c r="BN2580" i="12"/>
  <c r="BM709" i="12"/>
  <c r="BN2453" i="12"/>
  <c r="BM822" i="12"/>
  <c r="BN75" i="12"/>
  <c r="BL75" i="12"/>
  <c r="BN709" i="12"/>
  <c r="BN1401" i="12"/>
  <c r="BM3010" i="12"/>
  <c r="BN1518" i="12"/>
  <c r="BL709" i="12"/>
  <c r="BM310" i="12"/>
  <c r="BL622" i="12"/>
  <c r="BN587" i="12"/>
  <c r="BM859" i="12"/>
  <c r="BN477" i="12"/>
  <c r="BN1827" i="12"/>
  <c r="BL1795" i="12"/>
  <c r="BL1557" i="12"/>
  <c r="BL2453" i="12"/>
  <c r="BM1022" i="12"/>
  <c r="BM2113" i="12"/>
  <c r="BN17" i="12"/>
  <c r="BL2934" i="12"/>
  <c r="BL983" i="12"/>
  <c r="BM2329" i="12"/>
  <c r="BL2300" i="12"/>
  <c r="BL2113" i="12"/>
  <c r="BL310" i="12"/>
  <c r="BM3052" i="12"/>
  <c r="BN1312" i="12"/>
  <c r="BM2485" i="12"/>
  <c r="BL424" i="12"/>
  <c r="BM2395" i="12"/>
  <c r="BM2128" i="12"/>
  <c r="BM477" i="12"/>
  <c r="BN622" i="12"/>
  <c r="BN859" i="12"/>
  <c r="BN343" i="12"/>
  <c r="BN658" i="12"/>
  <c r="BL2973" i="12"/>
  <c r="BN2300" i="12"/>
  <c r="BL1090" i="12"/>
  <c r="BL2616" i="12"/>
  <c r="BN943" i="12"/>
  <c r="BN2973" i="12"/>
  <c r="BM1557" i="12"/>
  <c r="BM1969" i="12"/>
  <c r="BL2485" i="12"/>
  <c r="BN2485" i="12"/>
  <c r="BL17" i="12"/>
  <c r="BL343" i="12"/>
  <c r="BM1090" i="12"/>
  <c r="BN639" i="12"/>
  <c r="BL1695" i="12"/>
  <c r="BM110" i="12"/>
  <c r="BM49" i="12"/>
  <c r="BN1512" i="12"/>
  <c r="BN1577" i="12"/>
  <c r="BN2324" i="12"/>
  <c r="BM1854" i="12"/>
  <c r="BL2294" i="12"/>
  <c r="BM1924" i="12"/>
  <c r="BM1598" i="12"/>
  <c r="BN1900" i="12"/>
  <c r="BM2261" i="12"/>
  <c r="BM1193" i="12"/>
  <c r="BM2433" i="12"/>
  <c r="BN2240" i="12"/>
  <c r="BL1770" i="12"/>
  <c r="BL1598" i="12"/>
  <c r="BM2356" i="12"/>
  <c r="BM2453" i="12"/>
  <c r="BM1780" i="12"/>
  <c r="BL1681" i="12"/>
  <c r="BM2221" i="12"/>
  <c r="BM766" i="12"/>
  <c r="BM1441" i="12"/>
  <c r="BM1958" i="12"/>
  <c r="BN2947" i="12"/>
  <c r="BL1761" i="12"/>
  <c r="BN1924" i="12"/>
  <c r="BL1390" i="12"/>
  <c r="BN2673" i="12"/>
  <c r="BM1401" i="12"/>
  <c r="BL159" i="12"/>
  <c r="BL943" i="12"/>
  <c r="BL1022" i="12"/>
  <c r="BM75" i="12"/>
  <c r="BM1051" i="12"/>
  <c r="BN2708" i="12"/>
  <c r="BM1607" i="12"/>
  <c r="BM1681" i="12"/>
  <c r="BM1750" i="12"/>
  <c r="BM1894" i="12"/>
  <c r="BN1913" i="12"/>
  <c r="BN1991" i="12"/>
  <c r="BN2245" i="12"/>
  <c r="BM2413" i="12"/>
  <c r="BN1740" i="12"/>
  <c r="BL2149" i="12"/>
  <c r="BM1390" i="12"/>
  <c r="BM1775" i="12"/>
  <c r="BN1770" i="12"/>
  <c r="BL1889" i="12"/>
  <c r="BL1396" i="12"/>
  <c r="BL2221" i="12"/>
  <c r="BM791" i="12"/>
  <c r="BN1686" i="12"/>
  <c r="BN1755" i="12"/>
  <c r="BN1090" i="12"/>
  <c r="BN2113" i="12"/>
  <c r="BN3052" i="12"/>
  <c r="BM878" i="12"/>
  <c r="BM523" i="12"/>
  <c r="BL766" i="12"/>
  <c r="BL1622" i="12"/>
  <c r="BN852" i="12"/>
  <c r="BL1964" i="12"/>
  <c r="BN2356" i="12"/>
  <c r="BL1607" i="12"/>
  <c r="BL2008" i="12"/>
  <c r="BN2149" i="12"/>
  <c r="BN2101" i="12"/>
  <c r="BL1377" i="12"/>
  <c r="BL878" i="12"/>
  <c r="BL2230" i="12"/>
  <c r="BM177" i="12"/>
  <c r="BM2345" i="12"/>
  <c r="BL1900" i="12"/>
  <c r="BM150" i="12"/>
  <c r="BM1446" i="12"/>
  <c r="BM2256" i="12"/>
  <c r="BL1958" i="12"/>
  <c r="BL791" i="12"/>
  <c r="BM1761" i="12"/>
  <c r="BN199" i="12"/>
  <c r="BN264" i="12"/>
  <c r="BN2063" i="12"/>
  <c r="BN2235" i="12"/>
  <c r="BN2418" i="12"/>
  <c r="BN504" i="12"/>
  <c r="BL1969" i="12"/>
  <c r="BM3089" i="12"/>
  <c r="BM2250" i="12"/>
  <c r="BN110" i="12"/>
  <c r="BN2442" i="12"/>
  <c r="BL1924" i="12"/>
  <c r="BL2261" i="12"/>
  <c r="BN150" i="12"/>
  <c r="BN2474" i="12"/>
  <c r="BM1827" i="12"/>
  <c r="BL512" i="12"/>
  <c r="BM1953" i="12"/>
  <c r="BM462" i="12"/>
  <c r="BM1552" i="12"/>
  <c r="BL2947" i="12"/>
  <c r="BM1577" i="12"/>
  <c r="BM2925" i="12"/>
  <c r="BN1507" i="12"/>
  <c r="BN1984" i="12"/>
  <c r="BL1612" i="12"/>
  <c r="BL2351" i="12"/>
  <c r="BM1686" i="12"/>
  <c r="BM1755" i="12"/>
  <c r="BN49" i="12"/>
  <c r="BL1745" i="12"/>
  <c r="BL1984" i="12"/>
  <c r="BL2240" i="12"/>
  <c r="BL2386" i="12"/>
  <c r="BM1507" i="12"/>
  <c r="BN1390" i="12"/>
  <c r="BN1775" i="12"/>
  <c r="BN2968" i="12"/>
  <c r="BL115" i="12"/>
  <c r="BL1072" i="12"/>
  <c r="BL2606" i="12"/>
  <c r="BM1612" i="12"/>
  <c r="BM1512" i="12"/>
  <c r="BL1644" i="12"/>
  <c r="BL105" i="12"/>
  <c r="BM2407" i="12"/>
  <c r="BL187" i="12"/>
  <c r="BL1490" i="12"/>
  <c r="BM418" i="12"/>
  <c r="BM2695" i="12"/>
  <c r="BL1458" i="12"/>
  <c r="BL3010" i="12"/>
  <c r="BN1446" i="12"/>
  <c r="BM2230" i="12"/>
  <c r="BL1991" i="12"/>
  <c r="BM2149" i="12"/>
  <c r="BN2250" i="12"/>
  <c r="BM1948" i="12"/>
  <c r="BM2280" i="12"/>
  <c r="BN1466" i="12"/>
  <c r="BN2076" i="12"/>
  <c r="BL2245" i="12"/>
  <c r="BM1539" i="12"/>
  <c r="BN177" i="12"/>
  <c r="BN1745" i="12"/>
  <c r="BM2361" i="12"/>
  <c r="BM1900" i="12"/>
  <c r="BN1644" i="12"/>
  <c r="BL1193" i="12"/>
  <c r="BL653" i="12"/>
  <c r="BN2230" i="12"/>
  <c r="BL1875" i="12"/>
  <c r="BN2641" i="12"/>
  <c r="BL822" i="12"/>
  <c r="BM1377" i="12"/>
  <c r="BM983" i="12"/>
  <c r="BM124" i="12"/>
  <c r="BN902" i="12"/>
  <c r="BN822" i="12"/>
  <c r="BL1577" i="12"/>
  <c r="BM1695" i="12"/>
  <c r="BM1913" i="12"/>
  <c r="BM409" i="12"/>
  <c r="BM2008" i="12"/>
  <c r="BN2361" i="12"/>
  <c r="BN2596" i="12"/>
  <c r="BN3089" i="12"/>
  <c r="BL110" i="12"/>
  <c r="BM1745" i="12"/>
  <c r="BL150" i="12"/>
  <c r="BL1446" i="12"/>
  <c r="BL2256" i="12"/>
  <c r="BM1964" i="12"/>
  <c r="BM2968" i="12"/>
  <c r="BN1441" i="12"/>
  <c r="BN1958" i="12"/>
  <c r="BL1512" i="12"/>
  <c r="BM1453" i="12"/>
  <c r="BM3084" i="12"/>
  <c r="BM2616" i="12"/>
  <c r="BM2055" i="12"/>
  <c r="BN2995" i="12"/>
  <c r="BL1953" i="12"/>
  <c r="BM264" i="12"/>
  <c r="BN2271" i="12"/>
  <c r="BM1676" i="12"/>
  <c r="BL49" i="12"/>
  <c r="BL1507" i="12"/>
  <c r="BN2433" i="12"/>
  <c r="BL2345" i="12"/>
  <c r="BM2271" i="12"/>
  <c r="BL2361" i="12"/>
  <c r="BN2221" i="12"/>
  <c r="BN2407" i="12"/>
  <c r="BN2695" i="12"/>
  <c r="BL1686" i="12"/>
  <c r="BL1755" i="12"/>
  <c r="BM2474" i="12"/>
  <c r="BN2601" i="12"/>
  <c r="BM1639" i="12"/>
  <c r="BL1453" i="12"/>
  <c r="BL3089" i="12"/>
  <c r="BM1984" i="12"/>
  <c r="BM2240" i="12"/>
  <c r="BM2386" i="12"/>
  <c r="BN1377" i="12"/>
  <c r="BM1795" i="12"/>
  <c r="BL1110" i="12"/>
  <c r="BN3010" i="12"/>
  <c r="BL2324" i="12"/>
  <c r="BM2324" i="12"/>
  <c r="BL2250" i="12"/>
  <c r="BM2601" i="12"/>
  <c r="BN2990" i="12"/>
  <c r="BM199" i="12"/>
  <c r="BM2063" i="12"/>
  <c r="BL1552" i="12"/>
  <c r="BM852" i="12"/>
  <c r="BN1795" i="12"/>
  <c r="BL2329" i="12"/>
  <c r="BN1557" i="12"/>
  <c r="BL1639" i="12"/>
  <c r="BL1854" i="12"/>
  <c r="BN1639" i="12"/>
  <c r="BN1780" i="12"/>
  <c r="BN1854" i="12"/>
  <c r="BN1933" i="12"/>
  <c r="BN2413" i="12"/>
  <c r="BM653" i="12"/>
  <c r="BM1933" i="12"/>
  <c r="BM2245" i="12"/>
  <c r="BL1466" i="12"/>
  <c r="BL1539" i="12"/>
  <c r="BN1607" i="12"/>
  <c r="BN1681" i="12"/>
  <c r="BN1750" i="12"/>
  <c r="BN1894" i="12"/>
  <c r="BN791" i="12"/>
  <c r="BL462" i="12"/>
  <c r="BL2925" i="12"/>
  <c r="BM1431" i="12"/>
  <c r="BN1964" i="12"/>
  <c r="BL2076" i="12"/>
  <c r="BN878" i="12"/>
  <c r="BN653" i="12"/>
  <c r="BN418" i="12"/>
  <c r="BL1667" i="12"/>
  <c r="BL1775" i="12"/>
  <c r="BM2351" i="12"/>
  <c r="BN2345" i="12"/>
  <c r="BN2294" i="12"/>
  <c r="BM2952" i="12"/>
  <c r="BM749" i="12"/>
  <c r="BM1203" i="12"/>
  <c r="BL1933" i="12"/>
  <c r="BN1695" i="12"/>
  <c r="BL852" i="12"/>
  <c r="BN1431" i="12"/>
  <c r="BN2386" i="12"/>
  <c r="BL418" i="12"/>
  <c r="BN1539" i="12"/>
  <c r="BN115" i="12"/>
  <c r="BL2968" i="12"/>
  <c r="BN1676" i="12"/>
  <c r="BN1889" i="12"/>
  <c r="BN2261" i="12"/>
  <c r="BN1938" i="12"/>
  <c r="BL1913" i="12"/>
  <c r="BN1761" i="12"/>
  <c r="BM2235" i="12"/>
  <c r="BN424" i="12"/>
  <c r="BM424" i="12"/>
  <c r="BM2580" i="12"/>
  <c r="BN2952" i="12"/>
  <c r="BL2025" i="12"/>
  <c r="BL658" i="12"/>
  <c r="BN2025" i="12"/>
  <c r="BL1203" i="12"/>
  <c r="BN2329" i="12"/>
  <c r="BL749" i="12"/>
  <c r="BN796" i="12"/>
  <c r="BL1312" i="12"/>
  <c r="BM1312" i="12"/>
  <c r="BM17" i="12"/>
  <c r="BN1203" i="12"/>
  <c r="BM1644" i="12"/>
  <c r="BM1938" i="12"/>
  <c r="BN1953" i="12"/>
  <c r="BN2925" i="12"/>
  <c r="BN1453" i="12"/>
  <c r="BN1948" i="12"/>
  <c r="BL2474" i="12"/>
  <c r="BM1667" i="12"/>
  <c r="BN462" i="12"/>
  <c r="BN1552" i="12"/>
  <c r="BL1780" i="12"/>
  <c r="BM2596" i="12"/>
  <c r="BL1740" i="12"/>
  <c r="BM2990" i="12"/>
  <c r="BN62" i="12"/>
  <c r="BL2433" i="12"/>
  <c r="BL2990" i="12"/>
  <c r="BL1750" i="12"/>
  <c r="BL1894" i="12"/>
  <c r="BM1740" i="12"/>
  <c r="BN2256" i="12"/>
  <c r="BN105" i="12"/>
  <c r="BL2271" i="12"/>
  <c r="BM2947" i="12"/>
  <c r="BL2601" i="12"/>
  <c r="BM512" i="12"/>
  <c r="BN3084" i="12"/>
  <c r="BM2294" i="12"/>
  <c r="BM1991" i="12"/>
  <c r="BL177" i="12"/>
  <c r="BL1441" i="12"/>
  <c r="BL2596" i="12"/>
  <c r="BN1612" i="12"/>
  <c r="BN2351" i="12"/>
  <c r="BN749" i="12"/>
  <c r="BN1072" i="12"/>
  <c r="BM2418" i="12"/>
  <c r="BL62" i="12"/>
  <c r="BL2413" i="12"/>
  <c r="BM1490" i="12"/>
  <c r="BM1770" i="12"/>
  <c r="BN512" i="12"/>
  <c r="BN1490" i="12"/>
  <c r="BN1396" i="12"/>
  <c r="BN1598" i="12"/>
  <c r="BL409" i="12"/>
  <c r="BL199" i="12"/>
  <c r="BL264" i="12"/>
  <c r="BL2063" i="12"/>
  <c r="BL2235" i="12"/>
  <c r="BN409" i="12"/>
  <c r="BN2008" i="12"/>
  <c r="BL1676" i="12"/>
  <c r="BL1948" i="12"/>
  <c r="BL2280" i="12"/>
  <c r="BL2356" i="12"/>
  <c r="BM105" i="12"/>
  <c r="BN1667" i="12"/>
  <c r="BN2128" i="12"/>
  <c r="BM115" i="12"/>
  <c r="BL477" i="12"/>
  <c r="BM1466" i="12"/>
  <c r="BN1193" i="12"/>
  <c r="BM1889" i="12"/>
  <c r="BN2280" i="12"/>
  <c r="BL1938" i="12"/>
  <c r="BL1431" i="12"/>
  <c r="BM1396" i="12"/>
  <c r="BM2442" i="12"/>
  <c r="BM2076" i="12"/>
  <c r="BM343" i="12"/>
  <c r="BM587" i="12"/>
  <c r="BL587" i="12"/>
  <c r="BG3095" i="12"/>
  <c r="BG3094" i="12" s="1"/>
  <c r="BG2978" i="12"/>
  <c r="BG2973" i="12" s="1"/>
  <c r="BG2967" i="12" s="1"/>
  <c r="BH3095" i="12"/>
  <c r="BH3094" i="12" s="1"/>
  <c r="BL563" i="12"/>
  <c r="BL859" i="12"/>
  <c r="BM504" i="12"/>
  <c r="BN1127" i="12"/>
  <c r="BN310" i="12"/>
  <c r="BL504" i="12"/>
  <c r="BN379" i="12"/>
  <c r="BL275" i="12"/>
  <c r="BM658" i="12"/>
  <c r="BM379" i="12"/>
  <c r="BL902" i="12"/>
  <c r="BM2752" i="12"/>
  <c r="BM1072" i="12"/>
  <c r="BL523" i="12"/>
  <c r="BL1401" i="12"/>
  <c r="BL639" i="12"/>
  <c r="BM902" i="12"/>
  <c r="BM563" i="12"/>
  <c r="BL379" i="12"/>
  <c r="BL1127" i="12"/>
  <c r="BM3112" i="12"/>
  <c r="BL2580" i="12"/>
  <c r="BN2616" i="12"/>
  <c r="BM2973" i="12"/>
  <c r="BN563" i="12"/>
  <c r="BM2606" i="12"/>
  <c r="BN983" i="12"/>
  <c r="BN523" i="12"/>
  <c r="BL2695" i="12"/>
  <c r="BM1127" i="12"/>
  <c r="BN1022" i="12"/>
  <c r="BL2407" i="12"/>
  <c r="BL2641" i="12"/>
  <c r="BL2673" i="12"/>
  <c r="BM943" i="12"/>
  <c r="BN766" i="12"/>
  <c r="BL3052" i="12"/>
  <c r="BN2752" i="12"/>
  <c r="BM275" i="12"/>
  <c r="BL2752" i="12"/>
  <c r="BL3084" i="12"/>
  <c r="BG1057" i="12"/>
  <c r="BG1056" i="12" s="1"/>
  <c r="BH938" i="12"/>
  <c r="BH937" i="12" s="1"/>
  <c r="BH1385" i="12"/>
  <c r="BH1384" i="12" s="1"/>
  <c r="BH1377" i="12" s="1"/>
  <c r="BF2454" i="12"/>
  <c r="BF2453" i="12" s="1"/>
  <c r="BF2452" i="12" s="1"/>
  <c r="BH1938" i="12"/>
  <c r="BG641" i="12"/>
  <c r="BG640" i="12" s="1"/>
  <c r="BH685" i="12"/>
  <c r="BH681" i="12" s="1"/>
  <c r="BF2214" i="12"/>
  <c r="BF2213" i="12" s="1"/>
  <c r="BF914" i="12"/>
  <c r="BF913" i="12" s="1"/>
  <c r="BF506" i="12"/>
  <c r="BF505" i="12" s="1"/>
  <c r="BF504" i="12" s="1"/>
  <c r="BF1263" i="12"/>
  <c r="BF1262" i="12" s="1"/>
  <c r="BH1283" i="12"/>
  <c r="BH1282" i="12" s="1"/>
  <c r="BG670" i="12"/>
  <c r="BG669" i="12" s="1"/>
  <c r="BG904" i="12"/>
  <c r="BG903" i="12" s="1"/>
  <c r="BG1612" i="12"/>
  <c r="BF1913" i="12"/>
  <c r="BH2442" i="12"/>
  <c r="BH2441" i="12" s="1"/>
  <c r="BG18" i="12"/>
  <c r="BG264" i="12"/>
  <c r="BG338" i="12"/>
  <c r="BG337" i="12" s="1"/>
  <c r="BF1868" i="12"/>
  <c r="BF1867" i="12" s="1"/>
  <c r="BF2047" i="12"/>
  <c r="BG2106" i="12"/>
  <c r="BG2102" i="12" s="1"/>
  <c r="BG2101" i="12" s="1"/>
  <c r="BG2100" i="12" s="1"/>
  <c r="BG2214" i="12"/>
  <c r="BG2213" i="12" s="1"/>
  <c r="BH2695" i="12"/>
  <c r="BH721" i="12"/>
  <c r="BH1293" i="12"/>
  <c r="BH1292" i="12" s="1"/>
  <c r="BG1530" i="12"/>
  <c r="BF2887" i="12"/>
  <c r="BH312" i="12"/>
  <c r="BH311" i="12" s="1"/>
  <c r="BF318" i="12"/>
  <c r="BF317" i="12" s="1"/>
  <c r="BG332" i="12"/>
  <c r="BG331" i="12" s="1"/>
  <c r="BG506" i="12"/>
  <c r="BG505" i="12" s="1"/>
  <c r="BG504" i="12" s="1"/>
  <c r="BH565" i="12"/>
  <c r="BH564" i="12" s="1"/>
  <c r="BG589" i="12"/>
  <c r="BG588" i="12" s="1"/>
  <c r="BH1490" i="12"/>
  <c r="BG1632" i="12"/>
  <c r="BG1623" i="12" s="1"/>
  <c r="BG1622" i="12" s="1"/>
  <c r="BG1621" i="12" s="1"/>
  <c r="BF2870" i="12"/>
  <c r="BF2869" i="12" s="1"/>
  <c r="BG721" i="12"/>
  <c r="BF2913" i="12"/>
  <c r="BG565" i="12"/>
  <c r="BG564" i="12" s="1"/>
  <c r="BH867" i="12"/>
  <c r="BH866" i="12" s="1"/>
  <c r="BF1530" i="12"/>
  <c r="BH1632" i="12"/>
  <c r="BH1623" i="12" s="1"/>
  <c r="BH1622" i="12" s="1"/>
  <c r="BH1621" i="12" s="1"/>
  <c r="BG2122" i="12"/>
  <c r="BG2118" i="12" s="1"/>
  <c r="BG2113" i="12" s="1"/>
  <c r="BG2112" i="12" s="1"/>
  <c r="BH80" i="12"/>
  <c r="BH76" i="12" s="1"/>
  <c r="BF399" i="12"/>
  <c r="BF398" i="12" s="1"/>
  <c r="BG571" i="12"/>
  <c r="BG570" i="12" s="1"/>
  <c r="BF1008" i="12"/>
  <c r="BF1007" i="12" s="1"/>
  <c r="BG1040" i="12"/>
  <c r="BG1039" i="12" s="1"/>
  <c r="BG1368" i="12"/>
  <c r="BG1367" i="12" s="1"/>
  <c r="BG1431" i="12"/>
  <c r="BH1459" i="12"/>
  <c r="BH1458" i="12" s="1"/>
  <c r="BH1452" i="12" s="1"/>
  <c r="BF1483" i="12"/>
  <c r="BF1632" i="12"/>
  <c r="BF1623" i="12" s="1"/>
  <c r="BF1622" i="12" s="1"/>
  <c r="BF1621" i="12" s="1"/>
  <c r="BF2361" i="12"/>
  <c r="BF2350" i="12" s="1"/>
  <c r="BF2781" i="12"/>
  <c r="BG744" i="12"/>
  <c r="BG740" i="12" s="1"/>
  <c r="BH744" i="12"/>
  <c r="BH740" i="12" s="1"/>
  <c r="BG768" i="12"/>
  <c r="BG767" i="12" s="1"/>
  <c r="BG766" i="12" s="1"/>
  <c r="BG765" i="12" s="1"/>
  <c r="BF784" i="12"/>
  <c r="BF783" i="12" s="1"/>
  <c r="BH965" i="12"/>
  <c r="BH964" i="12" s="1"/>
  <c r="BF971" i="12"/>
  <c r="BF970" i="12" s="1"/>
  <c r="BH977" i="12"/>
  <c r="BH976" i="12" s="1"/>
  <c r="BH1368" i="12"/>
  <c r="BH1367" i="12" s="1"/>
  <c r="BF345" i="12"/>
  <c r="BF344" i="12" s="1"/>
  <c r="BH624" i="12"/>
  <c r="BH623" i="12" s="1"/>
  <c r="BG873" i="12"/>
  <c r="BG872" i="12" s="1"/>
  <c r="BG889" i="12"/>
  <c r="BG879" i="12" s="1"/>
  <c r="BG878" i="12" s="1"/>
  <c r="BH928" i="12"/>
  <c r="BH927" i="12" s="1"/>
  <c r="BH1299" i="12"/>
  <c r="BH1298" i="12" s="1"/>
  <c r="BG1658" i="12"/>
  <c r="BG1657" i="12" s="1"/>
  <c r="BG1868" i="12"/>
  <c r="BG1867" i="12" s="1"/>
  <c r="BG1193" i="12"/>
  <c r="BG784" i="12"/>
  <c r="BG783" i="12" s="1"/>
  <c r="BG867" i="12"/>
  <c r="BG866" i="12" s="1"/>
  <c r="BH904" i="12"/>
  <c r="BH903" i="12" s="1"/>
  <c r="BG914" i="12"/>
  <c r="BG913" i="12" s="1"/>
  <c r="BG1362" i="12"/>
  <c r="BG1361" i="12" s="1"/>
  <c r="BF1800" i="12"/>
  <c r="BF1795" i="12" s="1"/>
  <c r="BG2221" i="12"/>
  <c r="BH2731" i="12"/>
  <c r="BG2833" i="12"/>
  <c r="BG2832" i="12" s="1"/>
  <c r="BF2842" i="12"/>
  <c r="BF2841" i="12" s="1"/>
  <c r="BG3024" i="12"/>
  <c r="BG3010" i="12" s="1"/>
  <c r="BH117" i="12"/>
  <c r="BH116" i="12" s="1"/>
  <c r="BH115" i="12" s="1"/>
  <c r="BH104" i="12" s="1"/>
  <c r="BF385" i="12"/>
  <c r="BF384" i="12" s="1"/>
  <c r="BF177" i="12"/>
  <c r="BG345" i="12"/>
  <c r="BG344" i="12" s="1"/>
  <c r="BH385" i="12"/>
  <c r="BH384" i="12" s="1"/>
  <c r="BF595" i="12"/>
  <c r="BF594" i="12" s="1"/>
  <c r="BG617" i="12"/>
  <c r="BG616" i="12" s="1"/>
  <c r="BF685" i="12"/>
  <c r="BF681" i="12" s="1"/>
  <c r="BF1030" i="12"/>
  <c r="BF1023" i="12" s="1"/>
  <c r="BF1137" i="12"/>
  <c r="BF1136" i="12" s="1"/>
  <c r="BG1269" i="12"/>
  <c r="BG1268" i="12" s="1"/>
  <c r="BG1299" i="12"/>
  <c r="BG1298" i="12" s="1"/>
  <c r="BH1410" i="12"/>
  <c r="BH1406" i="12" s="1"/>
  <c r="BF1418" i="12"/>
  <c r="BF1417" i="12" s="1"/>
  <c r="BG1800" i="12"/>
  <c r="BG1795" i="12" s="1"/>
  <c r="BH2081" i="12"/>
  <c r="BH2076" i="12" s="1"/>
  <c r="BF2106" i="12"/>
  <c r="BF2102" i="12" s="1"/>
  <c r="BF2101" i="12" s="1"/>
  <c r="BF2100" i="12" s="1"/>
  <c r="BH2122" i="12"/>
  <c r="BH2118" i="12" s="1"/>
  <c r="BH2113" i="12" s="1"/>
  <c r="BH2112" i="12" s="1"/>
  <c r="BG2433" i="12"/>
  <c r="BG2432" i="12" s="1"/>
  <c r="BF2606" i="12"/>
  <c r="BF2684" i="12"/>
  <c r="BG2724" i="12"/>
  <c r="BF2788" i="12"/>
  <c r="BF2807" i="12"/>
  <c r="BF2806" i="12" s="1"/>
  <c r="BF2957" i="12"/>
  <c r="BF2952" i="12" s="1"/>
  <c r="BF2946" i="12" s="1"/>
  <c r="BH3024" i="12"/>
  <c r="BH3010" i="12" s="1"/>
  <c r="BH332" i="12"/>
  <c r="BH331" i="12" s="1"/>
  <c r="BF571" i="12"/>
  <c r="BF570" i="12" s="1"/>
  <c r="BF589" i="12"/>
  <c r="BF588" i="12" s="1"/>
  <c r="BF1780" i="12"/>
  <c r="BH2030" i="12"/>
  <c r="BH2026" i="12" s="1"/>
  <c r="BH2025" i="12" s="1"/>
  <c r="BG2731" i="12"/>
  <c r="BF369" i="12"/>
  <c r="BF368" i="12" s="1"/>
  <c r="BG1598" i="12"/>
  <c r="BF1938" i="12"/>
  <c r="BF80" i="12"/>
  <c r="BF76" i="12" s="1"/>
  <c r="BF90" i="12"/>
  <c r="BF85" i="12" s="1"/>
  <c r="BH283" i="12"/>
  <c r="BH282" i="12" s="1"/>
  <c r="BF338" i="12"/>
  <c r="BF337" i="12" s="1"/>
  <c r="BH345" i="12"/>
  <c r="BH344" i="12" s="1"/>
  <c r="BH369" i="12"/>
  <c r="BH368" i="12" s="1"/>
  <c r="BG2149" i="12"/>
  <c r="BH2925" i="12"/>
  <c r="BF578" i="12"/>
  <c r="BF577" i="12" s="1"/>
  <c r="BG578" i="12"/>
  <c r="BG577" i="12" s="1"/>
  <c r="BH617" i="12"/>
  <c r="BH616" i="12" s="1"/>
  <c r="BF624" i="12"/>
  <c r="BF623" i="12" s="1"/>
  <c r="BH634" i="12"/>
  <c r="BH633" i="12" s="1"/>
  <c r="BF664" i="12"/>
  <c r="BF663" i="12" s="1"/>
  <c r="BF676" i="12"/>
  <c r="BF675" i="12" s="1"/>
  <c r="BG676" i="12"/>
  <c r="BG675" i="12" s="1"/>
  <c r="BF768" i="12"/>
  <c r="BF767" i="12" s="1"/>
  <c r="BF766" i="12" s="1"/>
  <c r="BF765" i="12" s="1"/>
  <c r="BG861" i="12"/>
  <c r="BG860" i="12" s="1"/>
  <c r="BH889" i="12"/>
  <c r="BH879" i="12" s="1"/>
  <c r="BH878" i="12" s="1"/>
  <c r="BF904" i="12"/>
  <c r="BF903" i="12" s="1"/>
  <c r="BG991" i="12"/>
  <c r="BG984" i="12" s="1"/>
  <c r="BG1091" i="12"/>
  <c r="BG1090" i="12" s="1"/>
  <c r="BG1137" i="12"/>
  <c r="BG1136" i="12" s="1"/>
  <c r="BG1223" i="12"/>
  <c r="BH1263" i="12"/>
  <c r="BH1262" i="12" s="1"/>
  <c r="BG1410" i="12"/>
  <c r="BG1406" i="12" s="1"/>
  <c r="BF1459" i="12"/>
  <c r="BF1458" i="12" s="1"/>
  <c r="BF1452" i="12" s="1"/>
  <c r="BF1577" i="12"/>
  <c r="BG1667" i="12"/>
  <c r="BG1686" i="12"/>
  <c r="BG1913" i="12"/>
  <c r="BG1924" i="12"/>
  <c r="BG2425" i="12"/>
  <c r="BG2418" i="12" s="1"/>
  <c r="BG2412" i="12" s="1"/>
  <c r="BH2724" i="12"/>
  <c r="BH768" i="12"/>
  <c r="BH767" i="12" s="1"/>
  <c r="BH766" i="12" s="1"/>
  <c r="BH765" i="12" s="1"/>
  <c r="BH861" i="12"/>
  <c r="BH860" i="12" s="1"/>
  <c r="BF889" i="12"/>
  <c r="BF879" i="12" s="1"/>
  <c r="BF878" i="12" s="1"/>
  <c r="BG2862" i="12"/>
  <c r="BG1008" i="12"/>
  <c r="BG1007" i="12" s="1"/>
  <c r="BH1057" i="12"/>
  <c r="BH1056" i="12" s="1"/>
  <c r="BH1074" i="12"/>
  <c r="BH1073" i="12" s="1"/>
  <c r="BH1072" i="12" s="1"/>
  <c r="BG1263" i="12"/>
  <c r="BG1262" i="12" s="1"/>
  <c r="BG2625" i="12"/>
  <c r="BG2616" i="12" s="1"/>
  <c r="BG2615" i="12" s="1"/>
  <c r="BG2642" i="12"/>
  <c r="BG2781" i="12"/>
  <c r="BG2842" i="12"/>
  <c r="BG2841" i="12" s="1"/>
  <c r="BF3057" i="12"/>
  <c r="BF3052" i="12" s="1"/>
  <c r="BH971" i="12"/>
  <c r="BH970" i="12" s="1"/>
  <c r="BG1293" i="12"/>
  <c r="BG1292" i="12" s="1"/>
  <c r="BH1362" i="12"/>
  <c r="BH1361" i="12" s="1"/>
  <c r="BF1410" i="12"/>
  <c r="BF1406" i="12" s="1"/>
  <c r="BH135" i="12"/>
  <c r="BF294" i="12"/>
  <c r="BH441" i="12"/>
  <c r="BH424" i="12" s="1"/>
  <c r="BH423" i="12" s="1"/>
  <c r="BH1570" i="12"/>
  <c r="BH1557" i="12" s="1"/>
  <c r="BH1868" i="12"/>
  <c r="BH1867" i="12" s="1"/>
  <c r="BG369" i="12"/>
  <c r="BG368" i="12" s="1"/>
  <c r="BF634" i="12"/>
  <c r="BF633" i="12" s="1"/>
  <c r="BF647" i="12"/>
  <c r="BF646" i="12" s="1"/>
  <c r="BG664" i="12"/>
  <c r="BG663" i="12" s="1"/>
  <c r="BH797" i="12"/>
  <c r="BH796" i="12" s="1"/>
  <c r="BH873" i="12"/>
  <c r="BH872" i="12" s="1"/>
  <c r="BF928" i="12"/>
  <c r="BF927" i="12" s="1"/>
  <c r="BF965" i="12"/>
  <c r="BF964" i="12" s="1"/>
  <c r="BH1040" i="12"/>
  <c r="BH1039" i="12" s="1"/>
  <c r="BG1900" i="12"/>
  <c r="BG385" i="12"/>
  <c r="BG384" i="12" s="1"/>
  <c r="BH462" i="12"/>
  <c r="BH461" i="12" s="1"/>
  <c r="BF490" i="12"/>
  <c r="BF477" i="12" s="1"/>
  <c r="BH578" i="12"/>
  <c r="BH577" i="12" s="1"/>
  <c r="BF641" i="12"/>
  <c r="BF640" i="12" s="1"/>
  <c r="BH664" i="12"/>
  <c r="BH663" i="12" s="1"/>
  <c r="BF670" i="12"/>
  <c r="BF669" i="12" s="1"/>
  <c r="BH676" i="12"/>
  <c r="BH675" i="12" s="1"/>
  <c r="BF744" i="12"/>
  <c r="BF740" i="12" s="1"/>
  <c r="BG824" i="12"/>
  <c r="BG823" i="12" s="1"/>
  <c r="BH824" i="12"/>
  <c r="BH823" i="12" s="1"/>
  <c r="BH845" i="12"/>
  <c r="BH844" i="12" s="1"/>
  <c r="BG948" i="12"/>
  <c r="BG944" i="12" s="1"/>
  <c r="BH991" i="12"/>
  <c r="BH984" i="12" s="1"/>
  <c r="BH1008" i="12"/>
  <c r="BH1007" i="12" s="1"/>
  <c r="BF1013" i="12"/>
  <c r="BG1046" i="12"/>
  <c r="BG1045" i="12" s="1"/>
  <c r="BH1046" i="12"/>
  <c r="BH1045" i="12" s="1"/>
  <c r="BF1074" i="12"/>
  <c r="BF1073" i="12" s="1"/>
  <c r="BF1072" i="12" s="1"/>
  <c r="BG1074" i="12"/>
  <c r="BG1073" i="12" s="1"/>
  <c r="BG1072" i="12" s="1"/>
  <c r="BF1091" i="12"/>
  <c r="BF1090" i="12" s="1"/>
  <c r="BF2373" i="12"/>
  <c r="BF2372" i="12" s="1"/>
  <c r="BF441" i="12"/>
  <c r="BF424" i="12" s="1"/>
  <c r="BF423" i="12" s="1"/>
  <c r="BG714" i="12"/>
  <c r="BH784" i="12"/>
  <c r="BH783" i="12" s="1"/>
  <c r="BG806" i="12"/>
  <c r="BG805" i="12" s="1"/>
  <c r="BF845" i="12"/>
  <c r="BF844" i="12" s="1"/>
  <c r="BH192" i="12"/>
  <c r="BH187" i="12" s="1"/>
  <c r="BF359" i="12"/>
  <c r="BF358" i="12" s="1"/>
  <c r="BH506" i="12"/>
  <c r="BH505" i="12" s="1"/>
  <c r="BH504" i="12" s="1"/>
  <c r="BF542" i="12"/>
  <c r="BF541" i="12" s="1"/>
  <c r="BF523" i="12" s="1"/>
  <c r="BF721" i="12"/>
  <c r="BH914" i="12"/>
  <c r="BH913" i="12" s="1"/>
  <c r="BF977" i="12"/>
  <c r="BF976" i="12" s="1"/>
  <c r="BH1418" i="12"/>
  <c r="BH1417" i="12" s="1"/>
  <c r="BH63" i="12"/>
  <c r="BH62" i="12" s="1"/>
  <c r="BG80" i="12"/>
  <c r="BG76" i="12" s="1"/>
  <c r="BF277" i="12"/>
  <c r="BF276" i="12" s="1"/>
  <c r="BF312" i="12"/>
  <c r="BF311" i="12" s="1"/>
  <c r="BG318" i="12"/>
  <c r="BG317" i="12" s="1"/>
  <c r="BF332" i="12"/>
  <c r="BF331" i="12" s="1"/>
  <c r="BF565" i="12"/>
  <c r="BF564" i="12" s="1"/>
  <c r="BG595" i="12"/>
  <c r="BG594" i="12" s="1"/>
  <c r="BF63" i="12"/>
  <c r="BF62" i="12" s="1"/>
  <c r="BH170" i="12"/>
  <c r="BG277" i="12"/>
  <c r="BG276" i="12" s="1"/>
  <c r="BH277" i="12"/>
  <c r="BH276" i="12" s="1"/>
  <c r="BG289" i="12"/>
  <c r="BG288" i="12" s="1"/>
  <c r="BH289" i="12"/>
  <c r="BH288" i="12" s="1"/>
  <c r="BF392" i="12"/>
  <c r="BF391" i="12" s="1"/>
  <c r="BG399" i="12"/>
  <c r="BG398" i="12" s="1"/>
  <c r="BH399" i="12"/>
  <c r="BH398" i="12" s="1"/>
  <c r="BG490" i="12"/>
  <c r="BG477" i="12" s="1"/>
  <c r="BH595" i="12"/>
  <c r="BH594" i="12" s="1"/>
  <c r="BG624" i="12"/>
  <c r="BG623" i="12" s="1"/>
  <c r="BG685" i="12"/>
  <c r="BG681" i="12" s="1"/>
  <c r="BG797" i="12"/>
  <c r="BG796" i="12" s="1"/>
  <c r="BF806" i="12"/>
  <c r="BF805" i="12" s="1"/>
  <c r="BF867" i="12"/>
  <c r="BF866" i="12" s="1"/>
  <c r="BG938" i="12"/>
  <c r="BG937" i="12" s="1"/>
  <c r="BF991" i="12"/>
  <c r="BF984" i="12" s="1"/>
  <c r="BG1013" i="12"/>
  <c r="BH1193" i="12"/>
  <c r="BF3114" i="12"/>
  <c r="BF3113" i="12" s="1"/>
  <c r="BF3112" i="12" s="1"/>
  <c r="BH1269" i="12"/>
  <c r="BH1268" i="12" s="1"/>
  <c r="BF1431" i="12"/>
  <c r="BF1570" i="12"/>
  <c r="BF1557" i="12" s="1"/>
  <c r="BF1970" i="12"/>
  <c r="BF1969" i="12" s="1"/>
  <c r="BF1963" i="12" s="1"/>
  <c r="BF2425" i="12"/>
  <c r="BF2418" i="12" s="1"/>
  <c r="BF2412" i="12" s="1"/>
  <c r="BF2538" i="12"/>
  <c r="BH2606" i="12"/>
  <c r="BF2738" i="12"/>
  <c r="BF1269" i="12"/>
  <c r="BF1268" i="12" s="1"/>
  <c r="BF1293" i="12"/>
  <c r="BF1292" i="12" s="1"/>
  <c r="BG1418" i="12"/>
  <c r="BG1417" i="12" s="1"/>
  <c r="BH1483" i="12"/>
  <c r="BH1800" i="12"/>
  <c r="BH1795" i="12" s="1"/>
  <c r="BG1828" i="12"/>
  <c r="BG1827" i="12" s="1"/>
  <c r="BF2286" i="12"/>
  <c r="BF2285" i="12" s="1"/>
  <c r="BG2301" i="12"/>
  <c r="BG2300" i="12" s="1"/>
  <c r="BG2299" i="12" s="1"/>
  <c r="BH2957" i="12"/>
  <c r="BH2952" i="12" s="1"/>
  <c r="BH2946" i="12" s="1"/>
  <c r="BH2106" i="12"/>
  <c r="BH2102" i="12" s="1"/>
  <c r="BH2101" i="12" s="1"/>
  <c r="BH2100" i="12" s="1"/>
  <c r="BG2361" i="12"/>
  <c r="BG2350" i="12" s="1"/>
  <c r="BG2373" i="12"/>
  <c r="BG2372" i="12" s="1"/>
  <c r="BF2400" i="12"/>
  <c r="BF2395" i="12" s="1"/>
  <c r="BH2573" i="12"/>
  <c r="BH2625" i="12"/>
  <c r="BH2616" i="12" s="1"/>
  <c r="BH2615" i="12" s="1"/>
  <c r="BG2663" i="12"/>
  <c r="BG2662" i="12" s="1"/>
  <c r="BH2781" i="12"/>
  <c r="BH2833" i="12"/>
  <c r="BH2832" i="12" s="1"/>
  <c r="BF2862" i="12"/>
  <c r="BG1970" i="12"/>
  <c r="BG1969" i="12" s="1"/>
  <c r="BG1963" i="12" s="1"/>
  <c r="BF2056" i="12"/>
  <c r="BF2055" i="12" s="1"/>
  <c r="BH2538" i="12"/>
  <c r="BH2485" i="12" s="1"/>
  <c r="BG2695" i="12"/>
  <c r="BF3072" i="12"/>
  <c r="BF3071" i="12" s="1"/>
  <c r="BG1991" i="12"/>
  <c r="BG2063" i="12"/>
  <c r="BF2122" i="12"/>
  <c r="BF2118" i="12" s="1"/>
  <c r="BF2113" i="12" s="1"/>
  <c r="BF2112" i="12" s="1"/>
  <c r="BG2129" i="12"/>
  <c r="BG2128" i="12" s="1"/>
  <c r="BG2127" i="12" s="1"/>
  <c r="BH2214" i="12"/>
  <c r="BH2213" i="12" s="1"/>
  <c r="BG2261" i="12"/>
  <c r="BG2255" i="12" s="1"/>
  <c r="BF2301" i="12"/>
  <c r="BF2300" i="12" s="1"/>
  <c r="BF2299" i="12" s="1"/>
  <c r="BH2400" i="12"/>
  <c r="BH2395" i="12" s="1"/>
  <c r="BH2474" i="12"/>
  <c r="BH2473" i="12" s="1"/>
  <c r="BF2573" i="12"/>
  <c r="BG2655" i="12"/>
  <c r="BH2709" i="12"/>
  <c r="BF2731" i="12"/>
  <c r="BH2913" i="12"/>
  <c r="BH2978" i="12"/>
  <c r="BH2973" i="12" s="1"/>
  <c r="BH2967" i="12" s="1"/>
  <c r="BF1667" i="12"/>
  <c r="BG1854" i="12"/>
  <c r="BH2008" i="12"/>
  <c r="BH2386" i="12"/>
  <c r="BF2695" i="12"/>
  <c r="BH409" i="12"/>
  <c r="BF1490" i="12"/>
  <c r="BH1598" i="12"/>
  <c r="BF1612" i="12"/>
  <c r="BG1888" i="12"/>
  <c r="BG2271" i="12"/>
  <c r="BH512" i="12"/>
  <c r="BH511" i="12" s="1"/>
  <c r="BF1473" i="12"/>
  <c r="BG1876" i="12"/>
  <c r="BG1875" i="12" s="1"/>
  <c r="BF1888" i="12"/>
  <c r="BF2625" i="12"/>
  <c r="BF2616" i="12" s="1"/>
  <c r="BF2615" i="12" s="1"/>
  <c r="BH33" i="12"/>
  <c r="BF49" i="12"/>
  <c r="BF170" i="12"/>
  <c r="BF264" i="12"/>
  <c r="BF1193" i="12"/>
  <c r="BG1473" i="12"/>
  <c r="BH1686" i="12"/>
  <c r="BF1761" i="12"/>
  <c r="BF2442" i="12"/>
  <c r="BF2441" i="12" s="1"/>
  <c r="BF125" i="12"/>
  <c r="BH160" i="12"/>
  <c r="BG170" i="12"/>
  <c r="BF192" i="12"/>
  <c r="BF187" i="12" s="1"/>
  <c r="BH294" i="12"/>
  <c r="BG312" i="12"/>
  <c r="BG311" i="12" s="1"/>
  <c r="BH318" i="12"/>
  <c r="BH317" i="12" s="1"/>
  <c r="BG359" i="12"/>
  <c r="BG358" i="12" s="1"/>
  <c r="BH359" i="12"/>
  <c r="BH358" i="12" s="1"/>
  <c r="BG392" i="12"/>
  <c r="BG391" i="12" s="1"/>
  <c r="BH392" i="12"/>
  <c r="BH391" i="12" s="1"/>
  <c r="BG542" i="12"/>
  <c r="BG541" i="12" s="1"/>
  <c r="BG523" i="12" s="1"/>
  <c r="BH542" i="12"/>
  <c r="BH541" i="12" s="1"/>
  <c r="BH523" i="12" s="1"/>
  <c r="BF617" i="12"/>
  <c r="BF616" i="12" s="1"/>
  <c r="BG647" i="12"/>
  <c r="BG646" i="12" s="1"/>
  <c r="BH647" i="12"/>
  <c r="BH646" i="12" s="1"/>
  <c r="BH670" i="12"/>
  <c r="BH669" i="12" s="1"/>
  <c r="BH714" i="12"/>
  <c r="BF873" i="12"/>
  <c r="BF872" i="12" s="1"/>
  <c r="BH1013" i="12"/>
  <c r="BG1030" i="12"/>
  <c r="BG1023" i="12" s="1"/>
  <c r="BH1030" i="12"/>
  <c r="BH1023" i="12" s="1"/>
  <c r="BF1040" i="12"/>
  <c r="BF1039" i="12" s="1"/>
  <c r="BG1111" i="12"/>
  <c r="BG1110" i="12" s="1"/>
  <c r="BF1283" i="12"/>
  <c r="BF1282" i="12" s="1"/>
  <c r="BG1283" i="12"/>
  <c r="BG1282" i="12" s="1"/>
  <c r="BF1299" i="12"/>
  <c r="BF1298" i="12" s="1"/>
  <c r="BF1362" i="12"/>
  <c r="BF1361" i="12" s="1"/>
  <c r="BF1368" i="12"/>
  <c r="BF1367" i="12" s="1"/>
  <c r="BG1385" i="12"/>
  <c r="BG1384" i="12" s="1"/>
  <c r="BG1377" i="12" s="1"/>
  <c r="BG1483" i="12"/>
  <c r="BG1570" i="12"/>
  <c r="BG1557" i="12" s="1"/>
  <c r="BF1876" i="12"/>
  <c r="BF1875" i="12" s="1"/>
  <c r="BF1924" i="12"/>
  <c r="BF1991" i="12"/>
  <c r="BG2030" i="12"/>
  <c r="BG2026" i="12" s="1"/>
  <c r="BG2025" i="12" s="1"/>
  <c r="BF2037" i="12"/>
  <c r="BG2056" i="12"/>
  <c r="BG2055" i="12" s="1"/>
  <c r="BH2063" i="12"/>
  <c r="BH2129" i="12"/>
  <c r="BH2128" i="12" s="1"/>
  <c r="BH2127" i="12" s="1"/>
  <c r="BF2271" i="12"/>
  <c r="BF2386" i="12"/>
  <c r="BG2573" i="12"/>
  <c r="BF2642" i="12"/>
  <c r="BF2655" i="12"/>
  <c r="BF2674" i="12"/>
  <c r="BG2684" i="12"/>
  <c r="BG441" i="12"/>
  <c r="BG424" i="12" s="1"/>
  <c r="BG423" i="12" s="1"/>
  <c r="BF512" i="12"/>
  <c r="BF511" i="12" s="1"/>
  <c r="BF1223" i="12"/>
  <c r="BF1828" i="12"/>
  <c r="BF1827" i="12" s="1"/>
  <c r="BG2008" i="12"/>
  <c r="BF2330" i="12"/>
  <c r="BF2329" i="12" s="1"/>
  <c r="BF2323" i="12" s="1"/>
  <c r="BG2400" i="12"/>
  <c r="BG2395" i="12" s="1"/>
  <c r="BF2433" i="12"/>
  <c r="BF2432" i="12" s="1"/>
  <c r="BF2581" i="12"/>
  <c r="BF2580" i="12" s="1"/>
  <c r="BH2663" i="12"/>
  <c r="BH2662" i="12" s="1"/>
  <c r="BH2684" i="12"/>
  <c r="BH177" i="12"/>
  <c r="BG192" i="12"/>
  <c r="BG187" i="12" s="1"/>
  <c r="BF283" i="12"/>
  <c r="BF282" i="12" s="1"/>
  <c r="BH490" i="12"/>
  <c r="BH477" i="12" s="1"/>
  <c r="BG634" i="12"/>
  <c r="BG633" i="12" s="1"/>
  <c r="BH641" i="12"/>
  <c r="BH640" i="12" s="1"/>
  <c r="BH750" i="12"/>
  <c r="BH749" i="12" s="1"/>
  <c r="BF797" i="12"/>
  <c r="BF796" i="12" s="1"/>
  <c r="BH806" i="12"/>
  <c r="BH805" i="12" s="1"/>
  <c r="BF824" i="12"/>
  <c r="BF823" i="12" s="1"/>
  <c r="BG837" i="12"/>
  <c r="BH837" i="12"/>
  <c r="BG928" i="12"/>
  <c r="BG927" i="12" s="1"/>
  <c r="BH948" i="12"/>
  <c r="BH944" i="12" s="1"/>
  <c r="BF948" i="12"/>
  <c r="BF944" i="12" s="1"/>
  <c r="BG957" i="12"/>
  <c r="BG965" i="12"/>
  <c r="BG964" i="12" s="1"/>
  <c r="BG971" i="12"/>
  <c r="BG970" i="12" s="1"/>
  <c r="BG977" i="12"/>
  <c r="BG976" i="12" s="1"/>
  <c r="BF1046" i="12"/>
  <c r="BF1045" i="12" s="1"/>
  <c r="BF1057" i="12"/>
  <c r="BF1056" i="12" s="1"/>
  <c r="BG1062" i="12"/>
  <c r="BG1082" i="12"/>
  <c r="BG1081" i="12" s="1"/>
  <c r="BH1082" i="12"/>
  <c r="BH1081" i="12" s="1"/>
  <c r="BH1162" i="12"/>
  <c r="BG1523" i="12"/>
  <c r="BH1523" i="12"/>
  <c r="BH1539" i="12"/>
  <c r="BF1598" i="12"/>
  <c r="BF1854" i="12"/>
  <c r="BF1900" i="12"/>
  <c r="BF2008" i="12"/>
  <c r="BF2129" i="12"/>
  <c r="BF2128" i="12" s="1"/>
  <c r="BF2127" i="12" s="1"/>
  <c r="BF2221" i="12"/>
  <c r="BF2261" i="12"/>
  <c r="BF2255" i="12" s="1"/>
  <c r="BH2373" i="12"/>
  <c r="BH2372" i="12" s="1"/>
  <c r="BG2454" i="12"/>
  <c r="BG2453" i="12" s="1"/>
  <c r="BG2452" i="12" s="1"/>
  <c r="BG2474" i="12"/>
  <c r="BG2473" i="12" s="1"/>
  <c r="BG2538" i="12"/>
  <c r="BG2606" i="12"/>
  <c r="BG2709" i="12"/>
  <c r="BF2724" i="12"/>
  <c r="BF2939" i="12"/>
  <c r="BF2934" i="12" s="1"/>
  <c r="BG3000" i="12"/>
  <c r="BG2995" i="12" s="1"/>
  <c r="BH49" i="12"/>
  <c r="BG409" i="12"/>
  <c r="BG512" i="12"/>
  <c r="BG511" i="12" s="1"/>
  <c r="BF714" i="12"/>
  <c r="BG845" i="12"/>
  <c r="BG844" i="12" s="1"/>
  <c r="BH1876" i="12"/>
  <c r="BH1875" i="12" s="1"/>
  <c r="BH2286" i="12"/>
  <c r="BH2285" i="12" s="1"/>
  <c r="BG2442" i="12"/>
  <c r="BG2441" i="12" s="1"/>
  <c r="BH2642" i="12"/>
  <c r="BH2655" i="12"/>
  <c r="BF2663" i="12"/>
  <c r="BF2662" i="12" s="1"/>
  <c r="BF33" i="12"/>
  <c r="BG63" i="12"/>
  <c r="BG62" i="12" s="1"/>
  <c r="BF117" i="12"/>
  <c r="BF116" i="12" s="1"/>
  <c r="BF115" i="12" s="1"/>
  <c r="BF104" i="12" s="1"/>
  <c r="BF18" i="12"/>
  <c r="BG117" i="12"/>
  <c r="BG116" i="12" s="1"/>
  <c r="BG115" i="12" s="1"/>
  <c r="BG104" i="12" s="1"/>
  <c r="BH18" i="12"/>
  <c r="BG33" i="12"/>
  <c r="BG49" i="12"/>
  <c r="BG90" i="12"/>
  <c r="BG85" i="12" s="1"/>
  <c r="BH90" i="12"/>
  <c r="BH85" i="12" s="1"/>
  <c r="BH125" i="12"/>
  <c r="BG135" i="12"/>
  <c r="BH150" i="12"/>
  <c r="BG160" i="12"/>
  <c r="BG199" i="12"/>
  <c r="BH264" i="12"/>
  <c r="BG283" i="12"/>
  <c r="BG282" i="12" s="1"/>
  <c r="BF289" i="12"/>
  <c r="BF288" i="12" s="1"/>
  <c r="BG294" i="12"/>
  <c r="BH338" i="12"/>
  <c r="BH337" i="12" s="1"/>
  <c r="BG462" i="12"/>
  <c r="BG461" i="12" s="1"/>
  <c r="BH571" i="12"/>
  <c r="BH570" i="12" s="1"/>
  <c r="BH589" i="12"/>
  <c r="BH588" i="12" s="1"/>
  <c r="BF750" i="12"/>
  <c r="BF749" i="12" s="1"/>
  <c r="BG750" i="12"/>
  <c r="BG749" i="12" s="1"/>
  <c r="BF837" i="12"/>
  <c r="BF861" i="12"/>
  <c r="BF860" i="12" s="1"/>
  <c r="BF938" i="12"/>
  <c r="BF937" i="12" s="1"/>
  <c r="BH957" i="12"/>
  <c r="BF957" i="12"/>
  <c r="BF1062" i="12"/>
  <c r="BF1082" i="12"/>
  <c r="BF1081" i="12" s="1"/>
  <c r="BH1091" i="12"/>
  <c r="BH1090" i="12" s="1"/>
  <c r="BH1137" i="12"/>
  <c r="BH1136" i="12" s="1"/>
  <c r="BF1162" i="12"/>
  <c r="BG1162" i="12"/>
  <c r="BH1223" i="12"/>
  <c r="BF1385" i="12"/>
  <c r="BF1384" i="12" s="1"/>
  <c r="BF1377" i="12" s="1"/>
  <c r="BG1459" i="12"/>
  <c r="BG1458" i="12" s="1"/>
  <c r="BG1452" i="12" s="1"/>
  <c r="BF1523" i="12"/>
  <c r="BH1530" i="12"/>
  <c r="BG1539" i="12"/>
  <c r="BG1577" i="12"/>
  <c r="BF1644" i="12"/>
  <c r="BH1644" i="12"/>
  <c r="BH1658" i="12"/>
  <c r="BH1657" i="12" s="1"/>
  <c r="BF1658" i="12"/>
  <c r="BF1657" i="12" s="1"/>
  <c r="BG1761" i="12"/>
  <c r="BH1780" i="12"/>
  <c r="BH2037" i="12"/>
  <c r="BG2047" i="12"/>
  <c r="BH2056" i="12"/>
  <c r="BH2055" i="12" s="1"/>
  <c r="BF2081" i="12"/>
  <c r="BF2076" i="12" s="1"/>
  <c r="BG2081" i="12"/>
  <c r="BG2076" i="12" s="1"/>
  <c r="BG2286" i="12"/>
  <c r="BG2285" i="12" s="1"/>
  <c r="BH2330" i="12"/>
  <c r="BH2329" i="12" s="1"/>
  <c r="BH2323" i="12" s="1"/>
  <c r="BH2361" i="12"/>
  <c r="BH2350" i="12" s="1"/>
  <c r="BG2386" i="12"/>
  <c r="BH2425" i="12"/>
  <c r="BH2418" i="12" s="1"/>
  <c r="BH2412" i="12" s="1"/>
  <c r="BH2433" i="12"/>
  <c r="BH2432" i="12" s="1"/>
  <c r="BH2454" i="12"/>
  <c r="BH2453" i="12" s="1"/>
  <c r="BH2452" i="12" s="1"/>
  <c r="BG2581" i="12"/>
  <c r="BG2580" i="12" s="1"/>
  <c r="BH2581" i="12"/>
  <c r="BH2580" i="12" s="1"/>
  <c r="BG2674" i="12"/>
  <c r="BH2807" i="12"/>
  <c r="BH2806" i="12" s="1"/>
  <c r="BF2925" i="12"/>
  <c r="BF2978" i="12"/>
  <c r="BF2973" i="12" s="1"/>
  <c r="BF2967" i="12" s="1"/>
  <c r="BH3000" i="12"/>
  <c r="BH2995" i="12" s="1"/>
  <c r="BH3072" i="12"/>
  <c r="BH3071" i="12" s="1"/>
  <c r="BG2913" i="12"/>
  <c r="BF2833" i="12"/>
  <c r="BF2832" i="12" s="1"/>
  <c r="BG2870" i="12"/>
  <c r="BG2869" i="12" s="1"/>
  <c r="BH2870" i="12"/>
  <c r="BH2869" i="12" s="1"/>
  <c r="BF3095" i="12"/>
  <c r="BF3094" i="12" s="1"/>
  <c r="BG2788" i="12"/>
  <c r="BH2862" i="12"/>
  <c r="BG2939" i="12"/>
  <c r="BG2934" i="12" s="1"/>
  <c r="BH2939" i="12"/>
  <c r="BH2934" i="12" s="1"/>
  <c r="BG2957" i="12"/>
  <c r="BG2952" i="12" s="1"/>
  <c r="BG2946" i="12" s="1"/>
  <c r="BH3057" i="12"/>
  <c r="BH3052" i="12" s="1"/>
  <c r="BG3072" i="12"/>
  <c r="BG3071" i="12" s="1"/>
  <c r="BG125" i="12"/>
  <c r="BF150" i="12"/>
  <c r="BF135" i="12"/>
  <c r="BG177" i="12"/>
  <c r="BF199" i="12"/>
  <c r="BG150" i="12"/>
  <c r="BF160" i="12"/>
  <c r="BH199" i="12"/>
  <c r="BH1062" i="12"/>
  <c r="BH1111" i="12"/>
  <c r="BH1110" i="12" s="1"/>
  <c r="BF1111" i="12"/>
  <c r="BF1110" i="12" s="1"/>
  <c r="BF409" i="12"/>
  <c r="BF462" i="12"/>
  <c r="BF461" i="12" s="1"/>
  <c r="BH1431" i="12"/>
  <c r="BH1695" i="12"/>
  <c r="BF1539" i="12"/>
  <c r="BF1686" i="12"/>
  <c r="BG1780" i="12"/>
  <c r="BH1913" i="12"/>
  <c r="BH1991" i="12"/>
  <c r="BF2030" i="12"/>
  <c r="BF2026" i="12" s="1"/>
  <c r="BF2025" i="12" s="1"/>
  <c r="BF2063" i="12"/>
  <c r="BG1695" i="12"/>
  <c r="BH1900" i="12"/>
  <c r="BH1924" i="12"/>
  <c r="BH1473" i="12"/>
  <c r="BG1490" i="12"/>
  <c r="BH1577" i="12"/>
  <c r="BH1612" i="12"/>
  <c r="BG1644" i="12"/>
  <c r="BH1667" i="12"/>
  <c r="BF1695" i="12"/>
  <c r="BH1761" i="12"/>
  <c r="BH1828" i="12"/>
  <c r="BH1827" i="12" s="1"/>
  <c r="BH1854" i="12"/>
  <c r="BH1888" i="12"/>
  <c r="BG1938" i="12"/>
  <c r="BH1970" i="12"/>
  <c r="BH1969" i="12" s="1"/>
  <c r="BH1963" i="12" s="1"/>
  <c r="BG2037" i="12"/>
  <c r="BH2047" i="12"/>
  <c r="BF2149" i="12"/>
  <c r="BH2271" i="12"/>
  <c r="BG2330" i="12"/>
  <c r="BG2329" i="12" s="1"/>
  <c r="BG2323" i="12" s="1"/>
  <c r="BH2149" i="12"/>
  <c r="BH2221" i="12"/>
  <c r="BH2261" i="12"/>
  <c r="BH2255" i="12" s="1"/>
  <c r="BH2301" i="12"/>
  <c r="BH2300" i="12" s="1"/>
  <c r="BH2299" i="12" s="1"/>
  <c r="BF2474" i="12"/>
  <c r="BF2473" i="12" s="1"/>
  <c r="BF2709" i="12"/>
  <c r="BG2738" i="12"/>
  <c r="BH2788" i="12"/>
  <c r="BG2807" i="12"/>
  <c r="BG2806" i="12" s="1"/>
  <c r="BH2842" i="12"/>
  <c r="BH2841" i="12" s="1"/>
  <c r="BH2674" i="12"/>
  <c r="BH2738" i="12"/>
  <c r="BH2887" i="12"/>
  <c r="BF3000" i="12"/>
  <c r="BF2995" i="12" s="1"/>
  <c r="BF3024" i="12"/>
  <c r="BF3010" i="12" s="1"/>
  <c r="BG3057" i="12"/>
  <c r="BG3052" i="12" s="1"/>
  <c r="BH3114" i="12"/>
  <c r="BH3113" i="12" s="1"/>
  <c r="BH3112" i="12" s="1"/>
  <c r="BG2887" i="12"/>
  <c r="BG2925" i="12"/>
  <c r="BG3114" i="12"/>
  <c r="BG3113" i="12" s="1"/>
  <c r="BG3112" i="12" s="1"/>
  <c r="AZ3015" i="12"/>
  <c r="AZ3056" i="12"/>
  <c r="AZ3022" i="12"/>
  <c r="AZ3017" i="12"/>
  <c r="AZ2999" i="12"/>
  <c r="AZ3020" i="12"/>
  <c r="BL2452" i="12" l="1"/>
  <c r="BN3112" i="12"/>
  <c r="BN1621" i="12"/>
  <c r="BL3112" i="12"/>
  <c r="BM2100" i="12"/>
  <c r="BN2924" i="12"/>
  <c r="BM1506" i="12"/>
  <c r="BN1089" i="12"/>
  <c r="BM2127" i="12"/>
  <c r="BL2299" i="12"/>
  <c r="BN2452" i="12"/>
  <c r="BN274" i="12"/>
  <c r="BM2299" i="12"/>
  <c r="BN1471" i="12"/>
  <c r="BL2412" i="12"/>
  <c r="BN3070" i="12"/>
  <c r="BM708" i="12"/>
  <c r="BN2299" i="12"/>
  <c r="BN858" i="12"/>
  <c r="BM2112" i="12"/>
  <c r="BL74" i="12"/>
  <c r="BN2035" i="12"/>
  <c r="BN423" i="12"/>
  <c r="BL1471" i="12"/>
  <c r="BL2615" i="12"/>
  <c r="BL2112" i="12"/>
  <c r="BL2111" i="12" s="1"/>
  <c r="BL2946" i="12"/>
  <c r="BM1089" i="12"/>
  <c r="BL423" i="12"/>
  <c r="BL982" i="12"/>
  <c r="BN74" i="12"/>
  <c r="BM1794" i="12"/>
  <c r="BL708" i="12"/>
  <c r="BN652" i="12"/>
  <c r="BM804" i="12"/>
  <c r="BM858" i="12"/>
  <c r="BM2323" i="12"/>
  <c r="BN901" i="12"/>
  <c r="BM2924" i="12"/>
  <c r="BN1452" i="12"/>
  <c r="BN1638" i="12"/>
  <c r="BN476" i="12"/>
  <c r="BL2924" i="12"/>
  <c r="BL309" i="12"/>
  <c r="BN1794" i="12"/>
  <c r="BN1990" i="12"/>
  <c r="BN1963" i="12"/>
  <c r="BN782" i="12"/>
  <c r="BL123" i="12"/>
  <c r="BM1990" i="12"/>
  <c r="BL1794" i="12"/>
  <c r="BM2371" i="12"/>
  <c r="BL1506" i="12"/>
  <c r="BM1963" i="12"/>
  <c r="BN804" i="12"/>
  <c r="BM1395" i="12"/>
  <c r="BM123" i="12"/>
  <c r="BL804" i="12"/>
  <c r="BL652" i="12"/>
  <c r="BM1202" i="12"/>
  <c r="BL2967" i="12"/>
  <c r="BM1638" i="12"/>
  <c r="BN2484" i="12"/>
  <c r="BM186" i="12"/>
  <c r="BN1395" i="12"/>
  <c r="BM2270" i="12"/>
  <c r="BL1990" i="12"/>
  <c r="BN2054" i="12"/>
  <c r="BL2148" i="12"/>
  <c r="BL1021" i="12"/>
  <c r="BM2148" i="12"/>
  <c r="BN2148" i="12"/>
  <c r="BN2323" i="12"/>
  <c r="BL16" i="12"/>
  <c r="BN186" i="12"/>
  <c r="BL2484" i="12"/>
  <c r="BL901" i="12"/>
  <c r="BM2441" i="12"/>
  <c r="BM104" i="12"/>
  <c r="BN511" i="12"/>
  <c r="BN2255" i="12"/>
  <c r="BM2946" i="12"/>
  <c r="BN1888" i="12"/>
  <c r="BL2323" i="12"/>
  <c r="BL2350" i="12"/>
  <c r="BN2432" i="12"/>
  <c r="BL104" i="12"/>
  <c r="BN2967" i="12"/>
  <c r="BL511" i="12"/>
  <c r="BN2473" i="12"/>
  <c r="BN2412" i="12"/>
  <c r="BM1760" i="12"/>
  <c r="BM2432" i="12"/>
  <c r="BN1899" i="12"/>
  <c r="BN1666" i="12"/>
  <c r="BL1666" i="12"/>
  <c r="BM2054" i="12"/>
  <c r="BN2989" i="12"/>
  <c r="BM2473" i="12"/>
  <c r="BM2615" i="12"/>
  <c r="BM461" i="12"/>
  <c r="BL2255" i="12"/>
  <c r="BN1923" i="12"/>
  <c r="BM1923" i="12"/>
  <c r="BL1089" i="12"/>
  <c r="BM3070" i="12"/>
  <c r="BN461" i="12"/>
  <c r="BM1666" i="12"/>
  <c r="BN16" i="12"/>
  <c r="BN1506" i="12"/>
  <c r="BN1760" i="12"/>
  <c r="BN104" i="12"/>
  <c r="BN708" i="12"/>
  <c r="BL461" i="12"/>
  <c r="BM1899" i="12"/>
  <c r="BM2350" i="12"/>
  <c r="BL1923" i="12"/>
  <c r="BN2441" i="12"/>
  <c r="BL782" i="12"/>
  <c r="BN2100" i="12"/>
  <c r="BL1963" i="12"/>
  <c r="BL765" i="12"/>
  <c r="BN2112" i="12"/>
  <c r="BM782" i="12"/>
  <c r="BM1888" i="12"/>
  <c r="BL1760" i="12"/>
  <c r="BM1021" i="12"/>
  <c r="BM476" i="12"/>
  <c r="BM511" i="12"/>
  <c r="BL2432" i="12"/>
  <c r="BL2473" i="12"/>
  <c r="BM16" i="12"/>
  <c r="BN2350" i="12"/>
  <c r="BM1538" i="12"/>
  <c r="BL1452" i="12"/>
  <c r="BM2412" i="12"/>
  <c r="BL2270" i="12"/>
  <c r="BN2371" i="12"/>
  <c r="BM74" i="12"/>
  <c r="BL2054" i="12"/>
  <c r="BN2946" i="12"/>
  <c r="BN2270" i="12"/>
  <c r="BM423" i="12"/>
  <c r="BM2484" i="12"/>
  <c r="BN123" i="12"/>
  <c r="BM2640" i="12"/>
  <c r="BM1452" i="12"/>
  <c r="BN1202" i="12"/>
  <c r="BN2127" i="12"/>
  <c r="BL1888" i="12"/>
  <c r="BM1471" i="12"/>
  <c r="BN1538" i="12"/>
  <c r="BL1538" i="12"/>
  <c r="BM982" i="12"/>
  <c r="BL1638" i="12"/>
  <c r="BM2989" i="12"/>
  <c r="BL186" i="12"/>
  <c r="BM2255" i="12"/>
  <c r="BL1899" i="12"/>
  <c r="BL1621" i="12"/>
  <c r="BM765" i="12"/>
  <c r="BM2452" i="12"/>
  <c r="BG1312" i="12"/>
  <c r="BG3070" i="12"/>
  <c r="BH3070" i="12"/>
  <c r="BF2673" i="12"/>
  <c r="BG17" i="12"/>
  <c r="BG16" i="12" s="1"/>
  <c r="BG476" i="12"/>
  <c r="BG475" i="12" s="1"/>
  <c r="BG1051" i="12"/>
  <c r="BH1923" i="12"/>
  <c r="BH1922" i="12" s="1"/>
  <c r="BM522" i="12"/>
  <c r="BL274" i="12"/>
  <c r="BL1202" i="12"/>
  <c r="BN309" i="12"/>
  <c r="BL1395" i="12"/>
  <c r="BM378" i="12"/>
  <c r="BM652" i="12"/>
  <c r="BN378" i="12"/>
  <c r="BL378" i="12"/>
  <c r="BL522" i="12"/>
  <c r="BL476" i="12"/>
  <c r="BL1126" i="12"/>
  <c r="BM309" i="12"/>
  <c r="BN1126" i="12"/>
  <c r="BL858" i="12"/>
  <c r="BL2989" i="12"/>
  <c r="BN765" i="12"/>
  <c r="BL2371" i="12"/>
  <c r="BN522" i="12"/>
  <c r="BN982" i="12"/>
  <c r="BN1021" i="12"/>
  <c r="BL2640" i="12"/>
  <c r="BN2640" i="12"/>
  <c r="BM2967" i="12"/>
  <c r="BN2615" i="12"/>
  <c r="BL3070" i="12"/>
  <c r="BM901" i="12"/>
  <c r="BM1126" i="12"/>
  <c r="BM274" i="12"/>
  <c r="BF1401" i="12"/>
  <c r="BF1395" i="12" s="1"/>
  <c r="BF1127" i="12"/>
  <c r="BF1126" i="12" s="1"/>
  <c r="BH1089" i="12"/>
  <c r="BF379" i="12"/>
  <c r="BF378" i="12" s="1"/>
  <c r="BF1518" i="12"/>
  <c r="BF1506" i="12" s="1"/>
  <c r="BF476" i="12"/>
  <c r="BF475" i="12" s="1"/>
  <c r="BG639" i="12"/>
  <c r="BG1638" i="12"/>
  <c r="BG2036" i="12"/>
  <c r="BG2035" i="12" s="1"/>
  <c r="BG587" i="12"/>
  <c r="BF1899" i="12"/>
  <c r="BF1887" i="12" s="1"/>
  <c r="BF1760" i="12"/>
  <c r="BG782" i="12"/>
  <c r="BF124" i="12"/>
  <c r="BG622" i="12"/>
  <c r="BG2641" i="12"/>
  <c r="BG2451" i="12"/>
  <c r="BH822" i="12"/>
  <c r="BH804" i="12" s="1"/>
  <c r="BF2485" i="12"/>
  <c r="BF2484" i="12" s="1"/>
  <c r="BF2483" i="12" s="1"/>
  <c r="BF2148" i="12"/>
  <c r="BH1472" i="12"/>
  <c r="BH1471" i="12" s="1"/>
  <c r="BH1401" i="12"/>
  <c r="BH1395" i="12" s="1"/>
  <c r="BF343" i="12"/>
  <c r="BF2036" i="12"/>
  <c r="BF2035" i="12" s="1"/>
  <c r="BH2708" i="12"/>
  <c r="BG859" i="12"/>
  <c r="BG858" i="12" s="1"/>
  <c r="BG1518" i="12"/>
  <c r="BG1506" i="12" s="1"/>
  <c r="BH186" i="12"/>
  <c r="BG2708" i="12"/>
  <c r="BG902" i="12"/>
  <c r="BF1472" i="12"/>
  <c r="BF1471" i="12" s="1"/>
  <c r="BG1899" i="12"/>
  <c r="BG1887" i="12" s="1"/>
  <c r="BF587" i="12"/>
  <c r="BH587" i="12"/>
  <c r="BH622" i="12"/>
  <c r="BH1051" i="12"/>
  <c r="BG1127" i="12"/>
  <c r="BG1126" i="12" s="1"/>
  <c r="BH124" i="12"/>
  <c r="BF658" i="12"/>
  <c r="BF652" i="12" s="1"/>
  <c r="BH902" i="12"/>
  <c r="BG563" i="12"/>
  <c r="BH2270" i="12"/>
  <c r="BG658" i="12"/>
  <c r="BG652" i="12" s="1"/>
  <c r="BH2989" i="12"/>
  <c r="BG2270" i="12"/>
  <c r="BF782" i="12"/>
  <c r="BF2752" i="12"/>
  <c r="BH379" i="12"/>
  <c r="BH378" i="12" s="1"/>
  <c r="BH1312" i="12"/>
  <c r="BF902" i="12"/>
  <c r="BH563" i="12"/>
  <c r="BG275" i="12"/>
  <c r="BG274" i="12" s="1"/>
  <c r="BG379" i="12"/>
  <c r="BG378" i="12" s="1"/>
  <c r="BG310" i="12"/>
  <c r="BG2148" i="12"/>
  <c r="BF2451" i="12"/>
  <c r="BH2924" i="12"/>
  <c r="BG2673" i="12"/>
  <c r="BH2451" i="12"/>
  <c r="BH275" i="12"/>
  <c r="BH274" i="12" s="1"/>
  <c r="BF622" i="12"/>
  <c r="BF2708" i="12"/>
  <c r="BG1923" i="12"/>
  <c r="BG1922" i="12" s="1"/>
  <c r="BG1794" i="12"/>
  <c r="BG1793" i="12" s="1"/>
  <c r="BH476" i="12"/>
  <c r="BH475" i="12" s="1"/>
  <c r="BF1923" i="12"/>
  <c r="BF1922" i="12" s="1"/>
  <c r="BF983" i="12"/>
  <c r="BF982" i="12" s="1"/>
  <c r="BG75" i="12"/>
  <c r="BG74" i="12" s="1"/>
  <c r="BF75" i="12"/>
  <c r="BF74" i="12" s="1"/>
  <c r="BG709" i="12"/>
  <c r="BG708" i="12" s="1"/>
  <c r="BF709" i="12"/>
  <c r="BF708" i="12" s="1"/>
  <c r="BF639" i="12"/>
  <c r="BG343" i="12"/>
  <c r="BG1203" i="12"/>
  <c r="BG983" i="12"/>
  <c r="BG982" i="12" s="1"/>
  <c r="BF563" i="12"/>
  <c r="BH343" i="12"/>
  <c r="BG2989" i="12"/>
  <c r="BF159" i="12"/>
  <c r="BH1203" i="12"/>
  <c r="BH1127" i="12"/>
  <c r="BH1126" i="12" s="1"/>
  <c r="BF1051" i="12"/>
  <c r="BH639" i="12"/>
  <c r="BF275" i="12"/>
  <c r="BF274" i="12" s="1"/>
  <c r="BF2270" i="12"/>
  <c r="BG2054" i="12"/>
  <c r="BH1518" i="12"/>
  <c r="BH1506" i="12" s="1"/>
  <c r="BG1022" i="12"/>
  <c r="BH709" i="12"/>
  <c r="BH708" i="12" s="1"/>
  <c r="BH2371" i="12"/>
  <c r="BH2370" i="12" s="1"/>
  <c r="BF3070" i="12"/>
  <c r="BF2371" i="12"/>
  <c r="BF2370" i="12" s="1"/>
  <c r="BF1203" i="12"/>
  <c r="BF186" i="12"/>
  <c r="BH1760" i="12"/>
  <c r="BG1666" i="12"/>
  <c r="BG1990" i="12"/>
  <c r="BH1638" i="12"/>
  <c r="BG1401" i="12"/>
  <c r="BG1395" i="12" s="1"/>
  <c r="BG822" i="12"/>
  <c r="BG804" i="12" s="1"/>
  <c r="BH658" i="12"/>
  <c r="BH652" i="12" s="1"/>
  <c r="BH859" i="12"/>
  <c r="BH858" i="12" s="1"/>
  <c r="BG2752" i="12"/>
  <c r="BG2111" i="12"/>
  <c r="BH2148" i="12"/>
  <c r="BH2111" i="12"/>
  <c r="BH1022" i="12"/>
  <c r="BF17" i="12"/>
  <c r="BF16" i="12" s="1"/>
  <c r="BG943" i="12"/>
  <c r="BG2485" i="12"/>
  <c r="BG2484" i="12" s="1"/>
  <c r="BG2483" i="12" s="1"/>
  <c r="BH2054" i="12"/>
  <c r="BG1538" i="12"/>
  <c r="BF1312" i="12"/>
  <c r="BG1089" i="12"/>
  <c r="BH159" i="12"/>
  <c r="BH782" i="12"/>
  <c r="BG2371" i="12"/>
  <c r="BG2370" i="12" s="1"/>
  <c r="BF943" i="12"/>
  <c r="BG124" i="12"/>
  <c r="BF859" i="12"/>
  <c r="BF858" i="12" s="1"/>
  <c r="BH310" i="12"/>
  <c r="BG159" i="12"/>
  <c r="BG186" i="12"/>
  <c r="BF2111" i="12"/>
  <c r="BF310" i="12"/>
  <c r="BF1794" i="12"/>
  <c r="BF1793" i="12" s="1"/>
  <c r="BG1760" i="12"/>
  <c r="BF1638" i="12"/>
  <c r="BH75" i="12"/>
  <c r="BH74" i="12" s="1"/>
  <c r="BF2641" i="12"/>
  <c r="BF2989" i="12"/>
  <c r="BF1022" i="12"/>
  <c r="BH2752" i="12"/>
  <c r="BF2924" i="12"/>
  <c r="BH17" i="12"/>
  <c r="BH16" i="12" s="1"/>
  <c r="BH2641" i="12"/>
  <c r="BH983" i="12"/>
  <c r="BH982" i="12" s="1"/>
  <c r="BH2673" i="12"/>
  <c r="BH1990" i="12"/>
  <c r="BH2036" i="12"/>
  <c r="BH2035" i="12" s="1"/>
  <c r="BH1794" i="12"/>
  <c r="BH1793" i="12" s="1"/>
  <c r="BF2054" i="12"/>
  <c r="BH943" i="12"/>
  <c r="BF822" i="12"/>
  <c r="BF804" i="12" s="1"/>
  <c r="BG1472" i="12"/>
  <c r="BG1471" i="12" s="1"/>
  <c r="BF1666" i="12"/>
  <c r="BF1990" i="12"/>
  <c r="BH2484" i="12"/>
  <c r="BH2483" i="12" s="1"/>
  <c r="BF1538" i="12"/>
  <c r="BG2924" i="12"/>
  <c r="BH1666" i="12"/>
  <c r="BH1899" i="12"/>
  <c r="BH1887" i="12" s="1"/>
  <c r="BH1538" i="12"/>
  <c r="BF1089" i="12"/>
  <c r="AZ3019" i="12"/>
  <c r="BM1793" i="12" l="1"/>
  <c r="BM2111" i="12"/>
  <c r="BM1537" i="12"/>
  <c r="BN2451" i="12"/>
  <c r="BL15" i="12"/>
  <c r="BN1922" i="12"/>
  <c r="BL1793" i="12"/>
  <c r="BN15" i="12"/>
  <c r="BN1793" i="12"/>
  <c r="BL2451" i="12"/>
  <c r="BM2483" i="12"/>
  <c r="BN475" i="12"/>
  <c r="BL2483" i="12"/>
  <c r="BN1537" i="12"/>
  <c r="BM15" i="12"/>
  <c r="BL1451" i="12"/>
  <c r="BM103" i="12"/>
  <c r="BM2147" i="12"/>
  <c r="BL1989" i="12"/>
  <c r="BM2370" i="12"/>
  <c r="BM1989" i="12"/>
  <c r="BN1989" i="12"/>
  <c r="BN2370" i="12"/>
  <c r="BL707" i="12"/>
  <c r="BG1202" i="12"/>
  <c r="BG1125" i="12" s="1"/>
  <c r="BN103" i="12"/>
  <c r="BM475" i="12"/>
  <c r="BM707" i="12"/>
  <c r="BL103" i="12"/>
  <c r="BM1887" i="12"/>
  <c r="BN2147" i="12"/>
  <c r="BM1665" i="12"/>
  <c r="BL1665" i="12"/>
  <c r="BN1451" i="12"/>
  <c r="BN2111" i="12"/>
  <c r="BL857" i="12"/>
  <c r="BL1922" i="12"/>
  <c r="BN1887" i="12"/>
  <c r="BM2451" i="12"/>
  <c r="BL1537" i="12"/>
  <c r="BL1887" i="12"/>
  <c r="BM1922" i="12"/>
  <c r="BM1451" i="12"/>
  <c r="BN1665" i="12"/>
  <c r="BL2147" i="12"/>
  <c r="BG1021" i="12"/>
  <c r="BL475" i="12"/>
  <c r="BL521" i="12"/>
  <c r="BM521" i="12"/>
  <c r="BL1125" i="12"/>
  <c r="BN273" i="12"/>
  <c r="BL273" i="12"/>
  <c r="BN1125" i="12"/>
  <c r="BN521" i="12"/>
  <c r="BN707" i="12"/>
  <c r="BN2483" i="12"/>
  <c r="BM273" i="12"/>
  <c r="BM1125" i="12"/>
  <c r="BN857" i="12"/>
  <c r="BM857" i="12"/>
  <c r="BL2370" i="12"/>
  <c r="BG1989" i="12"/>
  <c r="BF1451" i="12"/>
  <c r="BF123" i="12"/>
  <c r="BF103" i="12" s="1"/>
  <c r="BG1537" i="12"/>
  <c r="BF309" i="12"/>
  <c r="BF273" i="12" s="1"/>
  <c r="BF1665" i="12"/>
  <c r="BF2147" i="12"/>
  <c r="BG123" i="12"/>
  <c r="BG103" i="12" s="1"/>
  <c r="BH2147" i="12"/>
  <c r="BH1021" i="12"/>
  <c r="BG522" i="12"/>
  <c r="BG521" i="12" s="1"/>
  <c r="BH123" i="12"/>
  <c r="BH103" i="12" s="1"/>
  <c r="BG901" i="12"/>
  <c r="BH1451" i="12"/>
  <c r="BH522" i="12"/>
  <c r="BH521" i="12" s="1"/>
  <c r="BF522" i="12"/>
  <c r="BF521" i="12" s="1"/>
  <c r="BH901" i="12"/>
  <c r="BH1202" i="12"/>
  <c r="BH1125" i="12" s="1"/>
  <c r="BG1451" i="12"/>
  <c r="BG2147" i="12"/>
  <c r="BG707" i="12"/>
  <c r="BF2640" i="12"/>
  <c r="BG2640" i="12"/>
  <c r="BG1665" i="12"/>
  <c r="BG309" i="12"/>
  <c r="BG273" i="12" s="1"/>
  <c r="BF1021" i="12"/>
  <c r="BF1202" i="12"/>
  <c r="BF1125" i="12" s="1"/>
  <c r="BH707" i="12"/>
  <c r="BH309" i="12"/>
  <c r="BH273" i="12" s="1"/>
  <c r="BF901" i="12"/>
  <c r="BG15" i="12"/>
  <c r="BF1537" i="12"/>
  <c r="BF15" i="12"/>
  <c r="BH1537" i="12"/>
  <c r="BH1665" i="12"/>
  <c r="BF1989" i="12"/>
  <c r="BH1989" i="12"/>
  <c r="BH2640" i="12"/>
  <c r="BH15" i="12"/>
  <c r="BF707" i="12"/>
  <c r="BE2703" i="12"/>
  <c r="BK2703" i="12" s="1"/>
  <c r="BD2703" i="12"/>
  <c r="BJ2703" i="12" s="1"/>
  <c r="BC2703" i="12"/>
  <c r="BI2703" i="12" s="1"/>
  <c r="BE2628" i="12"/>
  <c r="BK2628" i="12" s="1"/>
  <c r="BD2628" i="12"/>
  <c r="BJ2628" i="12" s="1"/>
  <c r="BC2628" i="12"/>
  <c r="BI2628" i="12" s="1"/>
  <c r="BE2587" i="12"/>
  <c r="BK2587" i="12" s="1"/>
  <c r="BD2587" i="12"/>
  <c r="BJ2587" i="12" s="1"/>
  <c r="BC2587" i="12"/>
  <c r="BI2587" i="12" s="1"/>
  <c r="BE2584" i="12"/>
  <c r="BK2584" i="12" s="1"/>
  <c r="BD2584" i="12"/>
  <c r="BJ2584" i="12" s="1"/>
  <c r="BC2584" i="12"/>
  <c r="BI2584" i="12" s="1"/>
  <c r="BE2541" i="12"/>
  <c r="BK2541" i="12" s="1"/>
  <c r="BD2541" i="12"/>
  <c r="BJ2541" i="12" s="1"/>
  <c r="BC2541" i="12"/>
  <c r="BI2541" i="12" s="1"/>
  <c r="BE2509" i="12"/>
  <c r="BK2509" i="12" s="1"/>
  <c r="BD2509" i="12"/>
  <c r="BJ2509" i="12" s="1"/>
  <c r="BC2509" i="12"/>
  <c r="BI2509" i="12" s="1"/>
  <c r="BE2244" i="12"/>
  <c r="BK2244" i="12" s="1"/>
  <c r="BD2244" i="12"/>
  <c r="BJ2244" i="12" s="1"/>
  <c r="BC2244" i="12"/>
  <c r="BI2244" i="12" s="1"/>
  <c r="BE1581" i="12"/>
  <c r="BK1581" i="12" s="1"/>
  <c r="BD1581" i="12"/>
  <c r="BJ1581" i="12" s="1"/>
  <c r="BC1581" i="12"/>
  <c r="BI1581" i="12" s="1"/>
  <c r="BE1529" i="12"/>
  <c r="BK1529" i="12" s="1"/>
  <c r="BD1529" i="12"/>
  <c r="BJ1529" i="12" s="1"/>
  <c r="BC1529" i="12"/>
  <c r="BI1529" i="12" s="1"/>
  <c r="BE1526" i="12"/>
  <c r="BK1526" i="12" s="1"/>
  <c r="BD1526" i="12"/>
  <c r="BJ1526" i="12" s="1"/>
  <c r="BC1526" i="12"/>
  <c r="BI1526" i="12" s="1"/>
  <c r="BE1044" i="12"/>
  <c r="BK1044" i="12" s="1"/>
  <c r="BD1044" i="12"/>
  <c r="BJ1044" i="12" s="1"/>
  <c r="BC1044" i="12"/>
  <c r="BI1044" i="12" s="1"/>
  <c r="BE1042" i="12"/>
  <c r="BK1042" i="12" s="1"/>
  <c r="BD1042" i="12"/>
  <c r="BJ1042" i="12" s="1"/>
  <c r="BC1042" i="12"/>
  <c r="BI1042" i="12" s="1"/>
  <c r="BE1012" i="12"/>
  <c r="BK1012" i="12" s="1"/>
  <c r="BD1012" i="12"/>
  <c r="BJ1012" i="12" s="1"/>
  <c r="BC1012" i="12"/>
  <c r="BI1012" i="12" s="1"/>
  <c r="BE1010" i="12"/>
  <c r="BK1010" i="12" s="1"/>
  <c r="BD1010" i="12"/>
  <c r="BJ1010" i="12" s="1"/>
  <c r="BC1010" i="12"/>
  <c r="BI1010" i="12" s="1"/>
  <c r="BE832" i="12"/>
  <c r="BK832" i="12" s="1"/>
  <c r="BD832" i="12"/>
  <c r="BJ832" i="12" s="1"/>
  <c r="BC832" i="12"/>
  <c r="BI832" i="12" s="1"/>
  <c r="BE680" i="12"/>
  <c r="BK680" i="12" s="1"/>
  <c r="BD680" i="12"/>
  <c r="BJ680" i="12" s="1"/>
  <c r="BC680" i="12"/>
  <c r="BI680" i="12" s="1"/>
  <c r="BE678" i="12"/>
  <c r="BK678" i="12" s="1"/>
  <c r="BD678" i="12"/>
  <c r="BJ678" i="12" s="1"/>
  <c r="BC678" i="12"/>
  <c r="BI678" i="12" s="1"/>
  <c r="BE638" i="12"/>
  <c r="BK638" i="12" s="1"/>
  <c r="BD638" i="12"/>
  <c r="BJ638" i="12" s="1"/>
  <c r="BC638" i="12"/>
  <c r="BI638" i="12" s="1"/>
  <c r="BE636" i="12"/>
  <c r="BK636" i="12" s="1"/>
  <c r="BD636" i="12"/>
  <c r="BJ636" i="12" s="1"/>
  <c r="BC636" i="12"/>
  <c r="BI636" i="12" s="1"/>
  <c r="BE621" i="12"/>
  <c r="BK621" i="12" s="1"/>
  <c r="BD621" i="12"/>
  <c r="BJ621" i="12" s="1"/>
  <c r="BE619" i="12"/>
  <c r="BK619" i="12" s="1"/>
  <c r="BD619" i="12"/>
  <c r="BJ619" i="12" s="1"/>
  <c r="BC619" i="12"/>
  <c r="BI619" i="12" s="1"/>
  <c r="BE489" i="12"/>
  <c r="BK489" i="12" s="1"/>
  <c r="BD489" i="12"/>
  <c r="BJ489" i="12" s="1"/>
  <c r="BC489" i="12"/>
  <c r="BI489" i="12" s="1"/>
  <c r="BE470" i="12"/>
  <c r="BK470" i="12" s="1"/>
  <c r="BD470" i="12"/>
  <c r="BJ470" i="12" s="1"/>
  <c r="BC470" i="12"/>
  <c r="BI470" i="12" s="1"/>
  <c r="BE440" i="12"/>
  <c r="BK440" i="12" s="1"/>
  <c r="BD440" i="12"/>
  <c r="BJ440" i="12" s="1"/>
  <c r="BC440" i="12"/>
  <c r="BI440" i="12" s="1"/>
  <c r="BE363" i="12"/>
  <c r="BK363" i="12" s="1"/>
  <c r="BD363" i="12"/>
  <c r="BJ363" i="12" s="1"/>
  <c r="BC363" i="12"/>
  <c r="BI363" i="12" s="1"/>
  <c r="BE361" i="12"/>
  <c r="BK361" i="12" s="1"/>
  <c r="BD361" i="12"/>
  <c r="BJ361" i="12" s="1"/>
  <c r="BC361" i="12"/>
  <c r="BI361" i="12" s="1"/>
  <c r="BE342" i="12"/>
  <c r="BK342" i="12" s="1"/>
  <c r="BD342" i="12"/>
  <c r="BJ342" i="12" s="1"/>
  <c r="BC342" i="12"/>
  <c r="BI342" i="12" s="1"/>
  <c r="BE340" i="12"/>
  <c r="BK340" i="12" s="1"/>
  <c r="BD340" i="12"/>
  <c r="BJ340" i="12" s="1"/>
  <c r="BC340" i="12"/>
  <c r="BI340" i="12" s="1"/>
  <c r="BE293" i="12"/>
  <c r="BK293" i="12" s="1"/>
  <c r="BD293" i="12"/>
  <c r="BJ293" i="12" s="1"/>
  <c r="BC293" i="12"/>
  <c r="BI293" i="12" s="1"/>
  <c r="BE291" i="12"/>
  <c r="BK291" i="12" s="1"/>
  <c r="BD291" i="12"/>
  <c r="BJ291" i="12" s="1"/>
  <c r="BC291" i="12"/>
  <c r="BI291" i="12" s="1"/>
  <c r="BE149" i="12"/>
  <c r="BK149" i="12" s="1"/>
  <c r="BD149" i="12"/>
  <c r="BJ149" i="12" s="1"/>
  <c r="BC149" i="12"/>
  <c r="BI149" i="12" s="1"/>
  <c r="BG857" i="12" l="1"/>
  <c r="BG3125" i="12" s="1"/>
  <c r="BP149" i="12"/>
  <c r="BV149" i="12" s="1"/>
  <c r="BQ291" i="12"/>
  <c r="BW291" i="12" s="1"/>
  <c r="BO340" i="12"/>
  <c r="BU340" i="12" s="1"/>
  <c r="BP342" i="12"/>
  <c r="BV342" i="12" s="1"/>
  <c r="BQ361" i="12"/>
  <c r="BW361" i="12" s="1"/>
  <c r="BO440" i="12"/>
  <c r="BU440" i="12" s="1"/>
  <c r="BP470" i="12"/>
  <c r="BV470" i="12" s="1"/>
  <c r="BQ489" i="12"/>
  <c r="BW489" i="12" s="1"/>
  <c r="BP621" i="12"/>
  <c r="BV621" i="12" s="1"/>
  <c r="BQ636" i="12"/>
  <c r="BW636" i="12" s="1"/>
  <c r="BO678" i="12"/>
  <c r="BU678" i="12" s="1"/>
  <c r="BP680" i="12"/>
  <c r="BV680" i="12" s="1"/>
  <c r="BQ832" i="12"/>
  <c r="BW832" i="12" s="1"/>
  <c r="BO1012" i="12"/>
  <c r="BU1012" i="12" s="1"/>
  <c r="BP1042" i="12"/>
  <c r="BV1042" i="12" s="1"/>
  <c r="BQ1044" i="12"/>
  <c r="BW1044" i="12" s="1"/>
  <c r="BO1529" i="12"/>
  <c r="BU1529" i="12" s="1"/>
  <c r="BP1581" i="12"/>
  <c r="BV1581" i="12" s="1"/>
  <c r="BQ2244" i="12"/>
  <c r="BW2244" i="12" s="1"/>
  <c r="BO2541" i="12"/>
  <c r="BU2541" i="12" s="1"/>
  <c r="BP2584" i="12"/>
  <c r="BV2584" i="12" s="1"/>
  <c r="BQ2587" i="12"/>
  <c r="BW2587" i="12" s="1"/>
  <c r="BO2703" i="12"/>
  <c r="BU2703" i="12" s="1"/>
  <c r="BQ149" i="12"/>
  <c r="BW149" i="12" s="1"/>
  <c r="BO293" i="12"/>
  <c r="BU293" i="12" s="1"/>
  <c r="BP340" i="12"/>
  <c r="BV340" i="12" s="1"/>
  <c r="BQ342" i="12"/>
  <c r="BW342" i="12" s="1"/>
  <c r="BO363" i="12"/>
  <c r="BU363" i="12" s="1"/>
  <c r="BP440" i="12"/>
  <c r="BV440" i="12" s="1"/>
  <c r="BQ470" i="12"/>
  <c r="BW470" i="12" s="1"/>
  <c r="BO619" i="12"/>
  <c r="BU619" i="12" s="1"/>
  <c r="BQ621" i="12"/>
  <c r="BW621" i="12" s="1"/>
  <c r="BO638" i="12"/>
  <c r="BU638" i="12" s="1"/>
  <c r="BP678" i="12"/>
  <c r="BV678" i="12" s="1"/>
  <c r="BQ680" i="12"/>
  <c r="BW680" i="12" s="1"/>
  <c r="BO1010" i="12"/>
  <c r="BU1010" i="12" s="1"/>
  <c r="BP1012" i="12"/>
  <c r="BV1012" i="12" s="1"/>
  <c r="BQ1042" i="12"/>
  <c r="BW1042" i="12" s="1"/>
  <c r="BO1526" i="12"/>
  <c r="BU1526" i="12" s="1"/>
  <c r="BP1529" i="12"/>
  <c r="BV1529" i="12" s="1"/>
  <c r="BQ1581" i="12"/>
  <c r="BW1581" i="12" s="1"/>
  <c r="BO2509" i="12"/>
  <c r="BU2509" i="12" s="1"/>
  <c r="BP2541" i="12"/>
  <c r="BV2541" i="12" s="1"/>
  <c r="BQ2584" i="12"/>
  <c r="BW2584" i="12" s="1"/>
  <c r="BO2628" i="12"/>
  <c r="BU2628" i="12" s="1"/>
  <c r="BP2703" i="12"/>
  <c r="BV2703" i="12" s="1"/>
  <c r="BO291" i="12"/>
  <c r="BU291" i="12" s="1"/>
  <c r="BP293" i="12"/>
  <c r="BV293" i="12" s="1"/>
  <c r="BQ340" i="12"/>
  <c r="BW340" i="12" s="1"/>
  <c r="BO361" i="12"/>
  <c r="BU361" i="12" s="1"/>
  <c r="BP363" i="12"/>
  <c r="BV363" i="12" s="1"/>
  <c r="BQ440" i="12"/>
  <c r="BW440" i="12" s="1"/>
  <c r="BO489" i="12"/>
  <c r="BU489" i="12" s="1"/>
  <c r="BP619" i="12"/>
  <c r="BV619" i="12" s="1"/>
  <c r="BO636" i="12"/>
  <c r="BU636" i="12" s="1"/>
  <c r="BP638" i="12"/>
  <c r="BV638" i="12" s="1"/>
  <c r="BQ678" i="12"/>
  <c r="BW678" i="12" s="1"/>
  <c r="BO832" i="12"/>
  <c r="BU832" i="12" s="1"/>
  <c r="BP1010" i="12"/>
  <c r="BV1010" i="12" s="1"/>
  <c r="BQ1012" i="12"/>
  <c r="BW1012" i="12" s="1"/>
  <c r="BO1044" i="12"/>
  <c r="BU1044" i="12" s="1"/>
  <c r="BP1526" i="12"/>
  <c r="BV1526" i="12" s="1"/>
  <c r="BQ1529" i="12"/>
  <c r="BW1529" i="12" s="1"/>
  <c r="BO2244" i="12"/>
  <c r="BU2244" i="12" s="1"/>
  <c r="BP2509" i="12"/>
  <c r="BV2509" i="12" s="1"/>
  <c r="BQ2541" i="12"/>
  <c r="BW2541" i="12" s="1"/>
  <c r="BO2587" i="12"/>
  <c r="BU2587" i="12" s="1"/>
  <c r="BP2628" i="12"/>
  <c r="BV2628" i="12" s="1"/>
  <c r="BQ2703" i="12"/>
  <c r="BW2703" i="12" s="1"/>
  <c r="BO149" i="12"/>
  <c r="BU149" i="12" s="1"/>
  <c r="BP291" i="12"/>
  <c r="BV291" i="12" s="1"/>
  <c r="BQ293" i="12"/>
  <c r="BW293" i="12" s="1"/>
  <c r="BO342" i="12"/>
  <c r="BU342" i="12" s="1"/>
  <c r="BP361" i="12"/>
  <c r="BV361" i="12" s="1"/>
  <c r="BQ363" i="12"/>
  <c r="BW363" i="12" s="1"/>
  <c r="BO470" i="12"/>
  <c r="BU470" i="12" s="1"/>
  <c r="BP489" i="12"/>
  <c r="BV489" i="12" s="1"/>
  <c r="BQ619" i="12"/>
  <c r="BW619" i="12" s="1"/>
  <c r="BP636" i="12"/>
  <c r="BV636" i="12" s="1"/>
  <c r="BQ638" i="12"/>
  <c r="BW638" i="12" s="1"/>
  <c r="BO680" i="12"/>
  <c r="BU680" i="12" s="1"/>
  <c r="BP832" i="12"/>
  <c r="BV832" i="12" s="1"/>
  <c r="BQ1010" i="12"/>
  <c r="BW1010" i="12" s="1"/>
  <c r="BO1042" i="12"/>
  <c r="BU1042" i="12" s="1"/>
  <c r="BP1044" i="12"/>
  <c r="BV1044" i="12" s="1"/>
  <c r="BQ1526" i="12"/>
  <c r="BW1526" i="12" s="1"/>
  <c r="BO1581" i="12"/>
  <c r="BU1581" i="12" s="1"/>
  <c r="BP2244" i="12"/>
  <c r="BV2244" i="12" s="1"/>
  <c r="BQ2509" i="12"/>
  <c r="BW2509" i="12" s="1"/>
  <c r="BO2584" i="12"/>
  <c r="BU2584" i="12" s="1"/>
  <c r="BP2587" i="12"/>
  <c r="BV2587" i="12" s="1"/>
  <c r="BQ2628" i="12"/>
  <c r="BW2628" i="12" s="1"/>
  <c r="BH857" i="12"/>
  <c r="BH3125" i="12" s="1"/>
  <c r="BM3125" i="12"/>
  <c r="BL3125" i="12"/>
  <c r="BN3125" i="12"/>
  <c r="BF857" i="12"/>
  <c r="BF3125" i="12" s="1"/>
  <c r="BB1265" i="12"/>
  <c r="BA1265" i="12"/>
  <c r="AZ1265" i="12"/>
  <c r="CA1581" i="12" l="1"/>
  <c r="CB291" i="12"/>
  <c r="CA636" i="12"/>
  <c r="CB2541" i="12"/>
  <c r="CC680" i="12"/>
  <c r="CC342" i="12"/>
  <c r="CC2244" i="12"/>
  <c r="CA678" i="12"/>
  <c r="CB470" i="12"/>
  <c r="CA340" i="12"/>
  <c r="CA2584" i="12"/>
  <c r="CC1526" i="12"/>
  <c r="CB832" i="12"/>
  <c r="CC619" i="12"/>
  <c r="CB361" i="12"/>
  <c r="CA149" i="12"/>
  <c r="CC2541" i="12"/>
  <c r="CB1526" i="12"/>
  <c r="CA832" i="12"/>
  <c r="CB619" i="12"/>
  <c r="CA361" i="12"/>
  <c r="CB2703" i="12"/>
  <c r="CA2509" i="12"/>
  <c r="CC1042" i="12"/>
  <c r="CB678" i="12"/>
  <c r="CC470" i="12"/>
  <c r="CB340" i="12"/>
  <c r="CC2587" i="12"/>
  <c r="CB1581" i="12"/>
  <c r="CA1012" i="12"/>
  <c r="CC636" i="12"/>
  <c r="CA440" i="12"/>
  <c r="CC291" i="12"/>
  <c r="CB2587" i="12"/>
  <c r="CB636" i="12"/>
  <c r="CA2587" i="12"/>
  <c r="CB1010" i="12"/>
  <c r="CA291" i="12"/>
  <c r="CA2703" i="12"/>
  <c r="CC2509" i="12"/>
  <c r="CB1044" i="12"/>
  <c r="CA680" i="12"/>
  <c r="CB489" i="12"/>
  <c r="CA342" i="12"/>
  <c r="CC2703" i="12"/>
  <c r="CB2509" i="12"/>
  <c r="CA1044" i="12"/>
  <c r="CC678" i="12"/>
  <c r="CA489" i="12"/>
  <c r="CC340" i="12"/>
  <c r="CA2628" i="12"/>
  <c r="CC1581" i="12"/>
  <c r="CB1012" i="12"/>
  <c r="CA638" i="12"/>
  <c r="CB440" i="12"/>
  <c r="CA293" i="12"/>
  <c r="CB2584" i="12"/>
  <c r="CA1529" i="12"/>
  <c r="CC832" i="12"/>
  <c r="CB621" i="12"/>
  <c r="CC361" i="12"/>
  <c r="CB149" i="12"/>
  <c r="CC1010" i="12"/>
  <c r="CC363" i="12"/>
  <c r="CC1529" i="12"/>
  <c r="CB363" i="12"/>
  <c r="CA1526" i="12"/>
  <c r="CA619" i="12"/>
  <c r="CB1042" i="12"/>
  <c r="CC2628" i="12"/>
  <c r="CB2244" i="12"/>
  <c r="CA1042" i="12"/>
  <c r="CC638" i="12"/>
  <c r="CA470" i="12"/>
  <c r="CC293" i="12"/>
  <c r="CB2628" i="12"/>
  <c r="CA2244" i="12"/>
  <c r="CC1012" i="12"/>
  <c r="CB638" i="12"/>
  <c r="CC440" i="12"/>
  <c r="CB293" i="12"/>
  <c r="CC2584" i="12"/>
  <c r="CB1529" i="12"/>
  <c r="CA1010" i="12"/>
  <c r="CC621" i="12"/>
  <c r="CA363" i="12"/>
  <c r="CC149" i="12"/>
  <c r="CA2541" i="12"/>
  <c r="CC1044" i="12"/>
  <c r="CB680" i="12"/>
  <c r="CC489" i="12"/>
  <c r="CB342" i="12"/>
  <c r="AZ2360" i="12"/>
  <c r="AZ1952" i="12"/>
  <c r="BA1009" i="12" l="1"/>
  <c r="BB1009" i="12"/>
  <c r="CD1009" i="12"/>
  <c r="AZ1009" i="12"/>
  <c r="BE1009" i="12" l="1"/>
  <c r="BK1009" i="12" s="1"/>
  <c r="BD1009" i="12"/>
  <c r="BJ1009" i="12" s="1"/>
  <c r="BC1009" i="12"/>
  <c r="BI1009" i="12" s="1"/>
  <c r="AZ582" i="12"/>
  <c r="BP1009" i="12" l="1"/>
  <c r="BV1009" i="12" s="1"/>
  <c r="BO1009" i="12"/>
  <c r="BU1009" i="12" s="1"/>
  <c r="BQ1009" i="12"/>
  <c r="BW1009" i="12" s="1"/>
  <c r="BA1580" i="12"/>
  <c r="BB1580" i="12"/>
  <c r="CD1580" i="12"/>
  <c r="CD1579" i="12" s="1"/>
  <c r="CD1578" i="12" s="1"/>
  <c r="AZ1580" i="12"/>
  <c r="CC1009" i="12" l="1"/>
  <c r="CA1009" i="12"/>
  <c r="CB1009" i="12"/>
  <c r="BE1580" i="12"/>
  <c r="BK1580" i="12" s="1"/>
  <c r="BC1580" i="12"/>
  <c r="BI1580" i="12" s="1"/>
  <c r="BD1580" i="12"/>
  <c r="BJ1580" i="12" s="1"/>
  <c r="AZ1579" i="12"/>
  <c r="BB1579" i="12"/>
  <c r="BA1579" i="12"/>
  <c r="AZ621" i="12"/>
  <c r="BC621" i="12" s="1"/>
  <c r="BI621" i="12" s="1"/>
  <c r="BA677" i="12"/>
  <c r="BB677" i="12"/>
  <c r="CD677" i="12"/>
  <c r="BA679" i="12"/>
  <c r="BB679" i="12"/>
  <c r="CD679" i="12"/>
  <c r="AZ679" i="12"/>
  <c r="AZ677" i="12"/>
  <c r="BA635" i="12"/>
  <c r="BB635" i="12"/>
  <c r="CD635" i="12"/>
  <c r="BA637" i="12"/>
  <c r="BB637" i="12"/>
  <c r="CD637" i="12"/>
  <c r="AZ637" i="12"/>
  <c r="AZ635" i="12"/>
  <c r="BA618" i="12"/>
  <c r="BB618" i="12"/>
  <c r="CD618" i="12"/>
  <c r="BA620" i="12"/>
  <c r="BB620" i="12"/>
  <c r="CD620" i="12"/>
  <c r="AZ618" i="12"/>
  <c r="BA148" i="12"/>
  <c r="BB148" i="12"/>
  <c r="CD148" i="12"/>
  <c r="CD147" i="12" s="1"/>
  <c r="CD146" i="12" s="1"/>
  <c r="AZ148" i="12"/>
  <c r="BA1041" i="12"/>
  <c r="BB1041" i="12"/>
  <c r="CD1041" i="12"/>
  <c r="BA1043" i="12"/>
  <c r="BB1043" i="12"/>
  <c r="CD1043" i="12"/>
  <c r="AZ1043" i="12"/>
  <c r="AZ1041" i="12"/>
  <c r="BA1011" i="12"/>
  <c r="BD1011" i="12" s="1"/>
  <c r="BJ1011" i="12" s="1"/>
  <c r="BB1011" i="12"/>
  <c r="BE1011" i="12" s="1"/>
  <c r="BK1011" i="12" s="1"/>
  <c r="CD1011" i="12"/>
  <c r="AZ1011" i="12"/>
  <c r="BC1011" i="12" s="1"/>
  <c r="BI1011" i="12" s="1"/>
  <c r="BO1011" i="12" l="1"/>
  <c r="BU1011" i="12" s="1"/>
  <c r="BP1011" i="12"/>
  <c r="BV1011" i="12" s="1"/>
  <c r="BO621" i="12"/>
  <c r="BU621" i="12" s="1"/>
  <c r="BP1580" i="12"/>
  <c r="BV1580" i="12" s="1"/>
  <c r="AZ620" i="12"/>
  <c r="BC620" i="12" s="1"/>
  <c r="BI620" i="12" s="1"/>
  <c r="BO1580" i="12"/>
  <c r="BU1580" i="12" s="1"/>
  <c r="BQ1011" i="12"/>
  <c r="BW1011" i="12" s="1"/>
  <c r="BQ1580" i="12"/>
  <c r="BW1580" i="12" s="1"/>
  <c r="BE1041" i="12"/>
  <c r="BK1041" i="12" s="1"/>
  <c r="BE618" i="12"/>
  <c r="BK618" i="12" s="1"/>
  <c r="BE635" i="12"/>
  <c r="BK635" i="12" s="1"/>
  <c r="BE677" i="12"/>
  <c r="BK677" i="12" s="1"/>
  <c r="BE1043" i="12"/>
  <c r="BK1043" i="12" s="1"/>
  <c r="BD148" i="12"/>
  <c r="BJ148" i="12" s="1"/>
  <c r="BD618" i="12"/>
  <c r="BJ618" i="12" s="1"/>
  <c r="BD635" i="12"/>
  <c r="BJ635" i="12" s="1"/>
  <c r="BD677" i="12"/>
  <c r="BJ677" i="12" s="1"/>
  <c r="BC1579" i="12"/>
  <c r="BI1579" i="12" s="1"/>
  <c r="BC1041" i="12"/>
  <c r="BI1041" i="12" s="1"/>
  <c r="BD1043" i="12"/>
  <c r="BJ1043" i="12" s="1"/>
  <c r="BC148" i="12"/>
  <c r="BI148" i="12" s="1"/>
  <c r="BC618" i="12"/>
  <c r="BI618" i="12" s="1"/>
  <c r="BD620" i="12"/>
  <c r="BJ620" i="12" s="1"/>
  <c r="BC635" i="12"/>
  <c r="BI635" i="12" s="1"/>
  <c r="BD637" i="12"/>
  <c r="BJ637" i="12" s="1"/>
  <c r="BC677" i="12"/>
  <c r="BI677" i="12" s="1"/>
  <c r="BD679" i="12"/>
  <c r="BJ679" i="12" s="1"/>
  <c r="BE148" i="12"/>
  <c r="BK148" i="12" s="1"/>
  <c r="BE1579" i="12"/>
  <c r="BK1579" i="12" s="1"/>
  <c r="BD1041" i="12"/>
  <c r="BJ1041" i="12" s="1"/>
  <c r="BE620" i="12"/>
  <c r="BK620" i="12" s="1"/>
  <c r="BE637" i="12"/>
  <c r="BK637" i="12" s="1"/>
  <c r="BE679" i="12"/>
  <c r="BK679" i="12" s="1"/>
  <c r="BC1043" i="12"/>
  <c r="BI1043" i="12" s="1"/>
  <c r="BC637" i="12"/>
  <c r="BI637" i="12" s="1"/>
  <c r="BC679" i="12"/>
  <c r="BI679" i="12" s="1"/>
  <c r="BD1579" i="12"/>
  <c r="BJ1579" i="12" s="1"/>
  <c r="AZ1008" i="12"/>
  <c r="BB1008" i="12"/>
  <c r="BA1008" i="12"/>
  <c r="CD1008" i="12"/>
  <c r="CD1007" i="12" s="1"/>
  <c r="BB147" i="12"/>
  <c r="BB1578" i="12"/>
  <c r="BA147" i="12"/>
  <c r="AZ147" i="12"/>
  <c r="BA1578" i="12"/>
  <c r="AZ1578" i="12"/>
  <c r="BA634" i="12"/>
  <c r="CD617" i="12"/>
  <c r="CD616" i="12" s="1"/>
  <c r="BB634" i="12"/>
  <c r="BA676" i="12"/>
  <c r="BA617" i="12"/>
  <c r="CD676" i="12"/>
  <c r="CD675" i="12" s="1"/>
  <c r="BB676" i="12"/>
  <c r="BB617" i="12"/>
  <c r="CD634" i="12"/>
  <c r="CD633" i="12" s="1"/>
  <c r="AZ676" i="12"/>
  <c r="AZ634" i="12"/>
  <c r="AZ617" i="12"/>
  <c r="BA1040" i="12"/>
  <c r="AZ1040" i="12"/>
  <c r="CD1040" i="12"/>
  <c r="CD1039" i="12" s="1"/>
  <c r="BB1040" i="12"/>
  <c r="BA831" i="12"/>
  <c r="BB831" i="12"/>
  <c r="CD831" i="12"/>
  <c r="CD830" i="12" s="1"/>
  <c r="CD829" i="12" s="1"/>
  <c r="AZ831" i="12"/>
  <c r="BA488" i="12"/>
  <c r="BB488" i="12"/>
  <c r="CD488" i="12"/>
  <c r="CD487" i="12" s="1"/>
  <c r="CD486" i="12" s="1"/>
  <c r="AZ488" i="12"/>
  <c r="BA469" i="12"/>
  <c r="BB469" i="12"/>
  <c r="CD469" i="12"/>
  <c r="CD468" i="12" s="1"/>
  <c r="CD467" i="12" s="1"/>
  <c r="AZ469" i="12"/>
  <c r="BA439" i="12"/>
  <c r="BB439" i="12"/>
  <c r="CD439" i="12"/>
  <c r="CD438" i="12" s="1"/>
  <c r="CD437" i="12" s="1"/>
  <c r="AZ439" i="12"/>
  <c r="BA360" i="12"/>
  <c r="BB360" i="12"/>
  <c r="CD360" i="12"/>
  <c r="BA362" i="12"/>
  <c r="BB362" i="12"/>
  <c r="CD362" i="12"/>
  <c r="AZ362" i="12"/>
  <c r="AZ360" i="12"/>
  <c r="BA339" i="12"/>
  <c r="BB339" i="12"/>
  <c r="CD339" i="12"/>
  <c r="BA341" i="12"/>
  <c r="BB341" i="12"/>
  <c r="CD341" i="12"/>
  <c r="AZ341" i="12"/>
  <c r="AZ339" i="12"/>
  <c r="BA290" i="12"/>
  <c r="BB290" i="12"/>
  <c r="CD290" i="12"/>
  <c r="BA292" i="12"/>
  <c r="BB292" i="12"/>
  <c r="CD292" i="12"/>
  <c r="AZ292" i="12"/>
  <c r="AZ290" i="12"/>
  <c r="BA2702" i="12"/>
  <c r="BB2702" i="12"/>
  <c r="CD2702" i="12"/>
  <c r="CD2701" i="12" s="1"/>
  <c r="CD2700" i="12" s="1"/>
  <c r="AZ2702" i="12"/>
  <c r="CB1580" i="12" l="1"/>
  <c r="CC1011" i="12"/>
  <c r="CA621" i="12"/>
  <c r="CA1580" i="12"/>
  <c r="CB1011" i="12"/>
  <c r="CC1580" i="12"/>
  <c r="CA1011" i="12"/>
  <c r="BO679" i="12"/>
  <c r="BU679" i="12" s="1"/>
  <c r="BQ679" i="12"/>
  <c r="BW679" i="12" s="1"/>
  <c r="BQ1579" i="12"/>
  <c r="BW1579" i="12" s="1"/>
  <c r="BP637" i="12"/>
  <c r="BV637" i="12" s="1"/>
  <c r="BO148" i="12"/>
  <c r="BU148" i="12" s="1"/>
  <c r="BP677" i="12"/>
  <c r="BV677" i="12" s="1"/>
  <c r="BQ1043" i="12"/>
  <c r="BW1043" i="12" s="1"/>
  <c r="BQ1041" i="12"/>
  <c r="BW1041" i="12" s="1"/>
  <c r="BO637" i="12"/>
  <c r="BU637" i="12" s="1"/>
  <c r="BQ637" i="12"/>
  <c r="BW637" i="12" s="1"/>
  <c r="BQ148" i="12"/>
  <c r="BW148" i="12" s="1"/>
  <c r="BO635" i="12"/>
  <c r="BU635" i="12" s="1"/>
  <c r="BP1043" i="12"/>
  <c r="BV1043" i="12" s="1"/>
  <c r="BP635" i="12"/>
  <c r="BV635" i="12" s="1"/>
  <c r="BQ677" i="12"/>
  <c r="BW677" i="12" s="1"/>
  <c r="BO620" i="12"/>
  <c r="BU620" i="12" s="1"/>
  <c r="BQ620" i="12"/>
  <c r="BW620" i="12" s="1"/>
  <c r="BP679" i="12"/>
  <c r="BV679" i="12" s="1"/>
  <c r="BP620" i="12"/>
  <c r="BV620" i="12" s="1"/>
  <c r="BO1041" i="12"/>
  <c r="BU1041" i="12" s="1"/>
  <c r="BP618" i="12"/>
  <c r="BV618" i="12" s="1"/>
  <c r="BQ635" i="12"/>
  <c r="BW635" i="12" s="1"/>
  <c r="BP1579" i="12"/>
  <c r="BV1579" i="12" s="1"/>
  <c r="BO1043" i="12"/>
  <c r="BU1043" i="12" s="1"/>
  <c r="BP1041" i="12"/>
  <c r="BV1041" i="12" s="1"/>
  <c r="BO677" i="12"/>
  <c r="BU677" i="12" s="1"/>
  <c r="BO618" i="12"/>
  <c r="BU618" i="12" s="1"/>
  <c r="BO1579" i="12"/>
  <c r="BU1579" i="12" s="1"/>
  <c r="BP148" i="12"/>
  <c r="BV148" i="12" s="1"/>
  <c r="BQ618" i="12"/>
  <c r="BW618" i="12" s="1"/>
  <c r="BE676" i="12"/>
  <c r="BK676" i="12" s="1"/>
  <c r="BD1578" i="12"/>
  <c r="BJ1578" i="12" s="1"/>
  <c r="BE2702" i="12"/>
  <c r="BK2702" i="12" s="1"/>
  <c r="BE439" i="12"/>
  <c r="BK439" i="12" s="1"/>
  <c r="BE488" i="12"/>
  <c r="BK488" i="12" s="1"/>
  <c r="BC1040" i="12"/>
  <c r="BI1040" i="12" s="1"/>
  <c r="BD2702" i="12"/>
  <c r="BJ2702" i="12" s="1"/>
  <c r="BE292" i="12"/>
  <c r="BK292" i="12" s="1"/>
  <c r="BE341" i="12"/>
  <c r="BK341" i="12" s="1"/>
  <c r="BD360" i="12"/>
  <c r="BJ360" i="12" s="1"/>
  <c r="BD439" i="12"/>
  <c r="BJ439" i="12" s="1"/>
  <c r="BD469" i="12"/>
  <c r="BJ469" i="12" s="1"/>
  <c r="BD488" i="12"/>
  <c r="BJ488" i="12" s="1"/>
  <c r="BD831" i="12"/>
  <c r="BJ831" i="12" s="1"/>
  <c r="BD1040" i="12"/>
  <c r="BJ1040" i="12" s="1"/>
  <c r="BD617" i="12"/>
  <c r="BJ617" i="12" s="1"/>
  <c r="BD634" i="12"/>
  <c r="BJ634" i="12" s="1"/>
  <c r="BD147" i="12"/>
  <c r="BJ147" i="12" s="1"/>
  <c r="BC292" i="12"/>
  <c r="BI292" i="12" s="1"/>
  <c r="BC341" i="12"/>
  <c r="BI341" i="12" s="1"/>
  <c r="BC362" i="12"/>
  <c r="BI362" i="12" s="1"/>
  <c r="BC634" i="12"/>
  <c r="BI634" i="12" s="1"/>
  <c r="BE634" i="12"/>
  <c r="BK634" i="12" s="1"/>
  <c r="BE147" i="12"/>
  <c r="BK147" i="12" s="1"/>
  <c r="BE290" i="12"/>
  <c r="BK290" i="12" s="1"/>
  <c r="BE339" i="12"/>
  <c r="BK339" i="12" s="1"/>
  <c r="BE360" i="12"/>
  <c r="BK360" i="12" s="1"/>
  <c r="BE469" i="12"/>
  <c r="BK469" i="12" s="1"/>
  <c r="BE831" i="12"/>
  <c r="BK831" i="12" s="1"/>
  <c r="BC676" i="12"/>
  <c r="BI676" i="12" s="1"/>
  <c r="BC147" i="12"/>
  <c r="BI147" i="12" s="1"/>
  <c r="BE1008" i="12"/>
  <c r="BK1008" i="12" s="1"/>
  <c r="BD290" i="12"/>
  <c r="BJ290" i="12" s="1"/>
  <c r="BD339" i="12"/>
  <c r="BJ339" i="12" s="1"/>
  <c r="BE362" i="12"/>
  <c r="BK362" i="12" s="1"/>
  <c r="BC2702" i="12"/>
  <c r="BI2702" i="12" s="1"/>
  <c r="BC290" i="12"/>
  <c r="BI290" i="12" s="1"/>
  <c r="BD292" i="12"/>
  <c r="BJ292" i="12" s="1"/>
  <c r="BC339" i="12"/>
  <c r="BI339" i="12" s="1"/>
  <c r="BD341" i="12"/>
  <c r="BJ341" i="12" s="1"/>
  <c r="BC360" i="12"/>
  <c r="BI360" i="12" s="1"/>
  <c r="BD362" i="12"/>
  <c r="BJ362" i="12" s="1"/>
  <c r="BC439" i="12"/>
  <c r="BI439" i="12" s="1"/>
  <c r="BC469" i="12"/>
  <c r="BI469" i="12" s="1"/>
  <c r="BC488" i="12"/>
  <c r="BI488" i="12" s="1"/>
  <c r="BC831" i="12"/>
  <c r="BI831" i="12" s="1"/>
  <c r="BE1040" i="12"/>
  <c r="BK1040" i="12" s="1"/>
  <c r="BC617" i="12"/>
  <c r="BI617" i="12" s="1"/>
  <c r="BE617" i="12"/>
  <c r="BK617" i="12" s="1"/>
  <c r="BD676" i="12"/>
  <c r="BJ676" i="12" s="1"/>
  <c r="BC1578" i="12"/>
  <c r="BI1578" i="12" s="1"/>
  <c r="BE1578" i="12"/>
  <c r="BK1578" i="12" s="1"/>
  <c r="BD1008" i="12"/>
  <c r="BJ1008" i="12" s="1"/>
  <c r="BC1008" i="12"/>
  <c r="BI1008" i="12" s="1"/>
  <c r="BB675" i="12"/>
  <c r="BA2701" i="12"/>
  <c r="BA468" i="12"/>
  <c r="BA830" i="12"/>
  <c r="AZ1007" i="12"/>
  <c r="BA1007" i="12"/>
  <c r="AZ830" i="12"/>
  <c r="BA616" i="12"/>
  <c r="BB2701" i="12"/>
  <c r="BB438" i="12"/>
  <c r="BB468" i="12"/>
  <c r="BB487" i="12"/>
  <c r="BB830" i="12"/>
  <c r="BB829" i="12" s="1"/>
  <c r="AZ633" i="12"/>
  <c r="BB633" i="12"/>
  <c r="BA438" i="12"/>
  <c r="AZ1039" i="12"/>
  <c r="AZ675" i="12"/>
  <c r="BB146" i="12"/>
  <c r="AZ2701" i="12"/>
  <c r="AZ438" i="12"/>
  <c r="AZ468" i="12"/>
  <c r="AZ487" i="12"/>
  <c r="BA1039" i="12"/>
  <c r="BA633" i="12"/>
  <c r="BB1039" i="12"/>
  <c r="AZ616" i="12"/>
  <c r="BB616" i="12"/>
  <c r="BA675" i="12"/>
  <c r="AZ146" i="12"/>
  <c r="BA146" i="12"/>
  <c r="BB1007" i="12"/>
  <c r="BA487" i="12"/>
  <c r="CD289" i="12"/>
  <c r="CD288" i="12" s="1"/>
  <c r="BB359" i="12"/>
  <c r="BA359" i="12"/>
  <c r="CD359" i="12"/>
  <c r="CD358" i="12" s="1"/>
  <c r="BA289" i="12"/>
  <c r="BA338" i="12"/>
  <c r="BB289" i="12"/>
  <c r="CD338" i="12"/>
  <c r="CD337" i="12" s="1"/>
  <c r="BB338" i="12"/>
  <c r="AZ359" i="12"/>
  <c r="AZ338" i="12"/>
  <c r="AZ289" i="12"/>
  <c r="AZ2994" i="12"/>
  <c r="AZ3016" i="12"/>
  <c r="AZ2919" i="12"/>
  <c r="AZ3018" i="12"/>
  <c r="AZ3021" i="12"/>
  <c r="AZ3014" i="12"/>
  <c r="AZ1476" i="12"/>
  <c r="CA677" i="12" l="1"/>
  <c r="CB148" i="12"/>
  <c r="CB1041" i="12"/>
  <c r="CB618" i="12"/>
  <c r="CC620" i="12"/>
  <c r="CB1043" i="12"/>
  <c r="CA637" i="12"/>
  <c r="CA148" i="12"/>
  <c r="CA679" i="12"/>
  <c r="CB679" i="12"/>
  <c r="CC637" i="12"/>
  <c r="CA1579" i="12"/>
  <c r="CA1043" i="12"/>
  <c r="CA1041" i="12"/>
  <c r="CA620" i="12"/>
  <c r="CA635" i="12"/>
  <c r="CC1041" i="12"/>
  <c r="CB637" i="12"/>
  <c r="CC618" i="12"/>
  <c r="CC635" i="12"/>
  <c r="CB635" i="12"/>
  <c r="CB677" i="12"/>
  <c r="CC679" i="12"/>
  <c r="CA618" i="12"/>
  <c r="CB1579" i="12"/>
  <c r="CB620" i="12"/>
  <c r="CC677" i="12"/>
  <c r="CC148" i="12"/>
  <c r="CC1043" i="12"/>
  <c r="CC1579" i="12"/>
  <c r="BQ1578" i="12"/>
  <c r="BW1578" i="12" s="1"/>
  <c r="BO617" i="12"/>
  <c r="BU617" i="12" s="1"/>
  <c r="BO469" i="12"/>
  <c r="BU469" i="12" s="1"/>
  <c r="BP341" i="12"/>
  <c r="BV341" i="12" s="1"/>
  <c r="BO2702" i="12"/>
  <c r="BU2702" i="12" s="1"/>
  <c r="BQ1008" i="12"/>
  <c r="BW1008" i="12" s="1"/>
  <c r="BQ469" i="12"/>
  <c r="BW469" i="12" s="1"/>
  <c r="BQ147" i="12"/>
  <c r="BW147" i="12" s="1"/>
  <c r="BO341" i="12"/>
  <c r="BU341" i="12" s="1"/>
  <c r="BP617" i="12"/>
  <c r="BV617" i="12" s="1"/>
  <c r="BP469" i="12"/>
  <c r="BV469" i="12" s="1"/>
  <c r="BQ292" i="12"/>
  <c r="BW292" i="12" s="1"/>
  <c r="BQ439" i="12"/>
  <c r="BW439" i="12" s="1"/>
  <c r="BO1578" i="12"/>
  <c r="BU1578" i="12" s="1"/>
  <c r="BQ1040" i="12"/>
  <c r="BW1040" i="12" s="1"/>
  <c r="BO439" i="12"/>
  <c r="BU439" i="12" s="1"/>
  <c r="BO339" i="12"/>
  <c r="BU339" i="12" s="1"/>
  <c r="BQ362" i="12"/>
  <c r="BW362" i="12" s="1"/>
  <c r="BO147" i="12"/>
  <c r="BU147" i="12" s="1"/>
  <c r="BQ360" i="12"/>
  <c r="BW360" i="12" s="1"/>
  <c r="BQ634" i="12"/>
  <c r="BW634" i="12" s="1"/>
  <c r="BO292" i="12"/>
  <c r="BU292" i="12" s="1"/>
  <c r="BP1040" i="12"/>
  <c r="BV1040" i="12" s="1"/>
  <c r="BP439" i="12"/>
  <c r="BV439" i="12" s="1"/>
  <c r="BP2702" i="12"/>
  <c r="BV2702" i="12" s="1"/>
  <c r="BQ2702" i="12"/>
  <c r="BW2702" i="12" s="1"/>
  <c r="BO1008" i="12"/>
  <c r="BU1008" i="12" s="1"/>
  <c r="BP676" i="12"/>
  <c r="BV676" i="12" s="1"/>
  <c r="BO831" i="12"/>
  <c r="BU831" i="12" s="1"/>
  <c r="BP362" i="12"/>
  <c r="BV362" i="12" s="1"/>
  <c r="BP292" i="12"/>
  <c r="BV292" i="12" s="1"/>
  <c r="BP339" i="12"/>
  <c r="BV339" i="12" s="1"/>
  <c r="BO676" i="12"/>
  <c r="BU676" i="12" s="1"/>
  <c r="BQ339" i="12"/>
  <c r="BW339" i="12" s="1"/>
  <c r="BO634" i="12"/>
  <c r="BU634" i="12" s="1"/>
  <c r="BP147" i="12"/>
  <c r="BV147" i="12" s="1"/>
  <c r="BP831" i="12"/>
  <c r="BV831" i="12" s="1"/>
  <c r="BP360" i="12"/>
  <c r="BV360" i="12" s="1"/>
  <c r="BO1040" i="12"/>
  <c r="BU1040" i="12" s="1"/>
  <c r="BP1578" i="12"/>
  <c r="BV1578" i="12" s="1"/>
  <c r="BP1008" i="12"/>
  <c r="BV1008" i="12" s="1"/>
  <c r="BQ617" i="12"/>
  <c r="BW617" i="12" s="1"/>
  <c r="BO488" i="12"/>
  <c r="BU488" i="12" s="1"/>
  <c r="BO360" i="12"/>
  <c r="BU360" i="12" s="1"/>
  <c r="BO290" i="12"/>
  <c r="BU290" i="12" s="1"/>
  <c r="BP290" i="12"/>
  <c r="BV290" i="12" s="1"/>
  <c r="BQ831" i="12"/>
  <c r="BW831" i="12" s="1"/>
  <c r="BQ290" i="12"/>
  <c r="BW290" i="12" s="1"/>
  <c r="BO362" i="12"/>
  <c r="BU362" i="12" s="1"/>
  <c r="BP634" i="12"/>
  <c r="BV634" i="12" s="1"/>
  <c r="BP488" i="12"/>
  <c r="BV488" i="12" s="1"/>
  <c r="BQ341" i="12"/>
  <c r="BW341" i="12" s="1"/>
  <c r="BQ488" i="12"/>
  <c r="BW488" i="12" s="1"/>
  <c r="BQ676" i="12"/>
  <c r="BW676" i="12" s="1"/>
  <c r="BC359" i="12"/>
  <c r="BI359" i="12" s="1"/>
  <c r="BE359" i="12"/>
  <c r="BK359" i="12" s="1"/>
  <c r="BE616" i="12"/>
  <c r="BK616" i="12" s="1"/>
  <c r="BC2701" i="12"/>
  <c r="BI2701" i="12" s="1"/>
  <c r="BE487" i="12"/>
  <c r="BK487" i="12" s="1"/>
  <c r="BC616" i="12"/>
  <c r="BI616" i="12" s="1"/>
  <c r="BE146" i="12"/>
  <c r="BK146" i="12" s="1"/>
  <c r="BE468" i="12"/>
  <c r="BK468" i="12" s="1"/>
  <c r="BD468" i="12"/>
  <c r="BJ468" i="12" s="1"/>
  <c r="BC289" i="12"/>
  <c r="BI289" i="12" s="1"/>
  <c r="BD487" i="12"/>
  <c r="BJ487" i="12" s="1"/>
  <c r="BC146" i="12"/>
  <c r="BI146" i="12" s="1"/>
  <c r="BE1039" i="12"/>
  <c r="BK1039" i="12" s="1"/>
  <c r="BC468" i="12"/>
  <c r="BI468" i="12" s="1"/>
  <c r="BC675" i="12"/>
  <c r="BI675" i="12" s="1"/>
  <c r="BC633" i="12"/>
  <c r="BI633" i="12" s="1"/>
  <c r="BE438" i="12"/>
  <c r="BK438" i="12" s="1"/>
  <c r="BD1007" i="12"/>
  <c r="BJ1007" i="12" s="1"/>
  <c r="BD2701" i="12"/>
  <c r="BJ2701" i="12" s="1"/>
  <c r="BD338" i="12"/>
  <c r="BJ338" i="12" s="1"/>
  <c r="BE1007" i="12"/>
  <c r="BK1007" i="12" s="1"/>
  <c r="BD1039" i="12"/>
  <c r="BJ1039" i="12" s="1"/>
  <c r="BD438" i="12"/>
  <c r="BJ438" i="12" s="1"/>
  <c r="BD616" i="12"/>
  <c r="BJ616" i="12" s="1"/>
  <c r="BD830" i="12"/>
  <c r="BJ830" i="12" s="1"/>
  <c r="BE338" i="12"/>
  <c r="BK338" i="12" s="1"/>
  <c r="BD289" i="12"/>
  <c r="BJ289" i="12" s="1"/>
  <c r="BD146" i="12"/>
  <c r="BJ146" i="12" s="1"/>
  <c r="BC487" i="12"/>
  <c r="BI487" i="12" s="1"/>
  <c r="BE633" i="12"/>
  <c r="BK633" i="12" s="1"/>
  <c r="BC830" i="12"/>
  <c r="BI830" i="12" s="1"/>
  <c r="BC338" i="12"/>
  <c r="BI338" i="12" s="1"/>
  <c r="BE289" i="12"/>
  <c r="BK289" i="12" s="1"/>
  <c r="BD359" i="12"/>
  <c r="BJ359" i="12" s="1"/>
  <c r="BE829" i="12"/>
  <c r="BK829" i="12" s="1"/>
  <c r="BD675" i="12"/>
  <c r="BJ675" i="12" s="1"/>
  <c r="BD633" i="12"/>
  <c r="BJ633" i="12" s="1"/>
  <c r="BC438" i="12"/>
  <c r="BI438" i="12" s="1"/>
  <c r="BC1039" i="12"/>
  <c r="BI1039" i="12" s="1"/>
  <c r="BE830" i="12"/>
  <c r="BK830" i="12" s="1"/>
  <c r="BE2701" i="12"/>
  <c r="BK2701" i="12" s="1"/>
  <c r="BC1007" i="12"/>
  <c r="BI1007" i="12" s="1"/>
  <c r="BE675" i="12"/>
  <c r="BK675" i="12" s="1"/>
  <c r="BA829" i="12"/>
  <c r="BA467" i="12"/>
  <c r="BA2700" i="12"/>
  <c r="AZ358" i="12"/>
  <c r="BB486" i="12"/>
  <c r="BA486" i="12"/>
  <c r="AZ467" i="12"/>
  <c r="AZ2700" i="12"/>
  <c r="BA437" i="12"/>
  <c r="BB437" i="12"/>
  <c r="BB358" i="12"/>
  <c r="AZ486" i="12"/>
  <c r="AZ437" i="12"/>
  <c r="BB467" i="12"/>
  <c r="BB2700" i="12"/>
  <c r="AZ829" i="12"/>
  <c r="BA358" i="12"/>
  <c r="BB337" i="12"/>
  <c r="BA337" i="12"/>
  <c r="BA288" i="12"/>
  <c r="BB288" i="12"/>
  <c r="AZ337" i="12"/>
  <c r="AZ288" i="12"/>
  <c r="AZ1627" i="12"/>
  <c r="CC290" i="12" l="1"/>
  <c r="CB676" i="12"/>
  <c r="CC360" i="12"/>
  <c r="CB341" i="12"/>
  <c r="CB488" i="12"/>
  <c r="CC831" i="12"/>
  <c r="CA488" i="12"/>
  <c r="CA1040" i="12"/>
  <c r="CA634" i="12"/>
  <c r="CB292" i="12"/>
  <c r="CA1008" i="12"/>
  <c r="CB1040" i="12"/>
  <c r="CA147" i="12"/>
  <c r="CC1040" i="12"/>
  <c r="CB469" i="12"/>
  <c r="CC469" i="12"/>
  <c r="CA469" i="12"/>
  <c r="CC341" i="12"/>
  <c r="CB1578" i="12"/>
  <c r="CB339" i="12"/>
  <c r="CA439" i="12"/>
  <c r="CC147" i="12"/>
  <c r="CC676" i="12"/>
  <c r="CB634" i="12"/>
  <c r="CB290" i="12"/>
  <c r="CC617" i="12"/>
  <c r="CB360" i="12"/>
  <c r="CC339" i="12"/>
  <c r="CB362" i="12"/>
  <c r="CC2702" i="12"/>
  <c r="CA292" i="12"/>
  <c r="CC362" i="12"/>
  <c r="CA1578" i="12"/>
  <c r="CB617" i="12"/>
  <c r="CC1008" i="12"/>
  <c r="CA617" i="12"/>
  <c r="CA360" i="12"/>
  <c r="CB147" i="12"/>
  <c r="CB439" i="12"/>
  <c r="CC292" i="12"/>
  <c r="CC488" i="12"/>
  <c r="CA362" i="12"/>
  <c r="CA290" i="12"/>
  <c r="CB1008" i="12"/>
  <c r="CB831" i="12"/>
  <c r="CA676" i="12"/>
  <c r="CA831" i="12"/>
  <c r="CB2702" i="12"/>
  <c r="CC634" i="12"/>
  <c r="CA339" i="12"/>
  <c r="CC439" i="12"/>
  <c r="CA341" i="12"/>
  <c r="CA2702" i="12"/>
  <c r="CC1578" i="12"/>
  <c r="BQ830" i="12"/>
  <c r="BW830" i="12" s="1"/>
  <c r="BP675" i="12"/>
  <c r="BV675" i="12" s="1"/>
  <c r="BO338" i="12"/>
  <c r="BU338" i="12" s="1"/>
  <c r="BP146" i="12"/>
  <c r="BV146" i="12" s="1"/>
  <c r="BP616" i="12"/>
  <c r="BV616" i="12" s="1"/>
  <c r="BP338" i="12"/>
  <c r="BV338" i="12" s="1"/>
  <c r="BO633" i="12"/>
  <c r="BU633" i="12" s="1"/>
  <c r="BO146" i="12"/>
  <c r="BU146" i="12" s="1"/>
  <c r="BQ468" i="12"/>
  <c r="BW468" i="12" s="1"/>
  <c r="BO2701" i="12"/>
  <c r="BU2701" i="12" s="1"/>
  <c r="BO1039" i="12"/>
  <c r="BU1039" i="12" s="1"/>
  <c r="BQ829" i="12"/>
  <c r="BW829" i="12" s="1"/>
  <c r="BO830" i="12"/>
  <c r="BU830" i="12" s="1"/>
  <c r="BP289" i="12"/>
  <c r="BV289" i="12" s="1"/>
  <c r="BP438" i="12"/>
  <c r="BV438" i="12" s="1"/>
  <c r="BP2701" i="12"/>
  <c r="BV2701" i="12" s="1"/>
  <c r="BO675" i="12"/>
  <c r="BU675" i="12" s="1"/>
  <c r="BP487" i="12"/>
  <c r="BV487" i="12" s="1"/>
  <c r="BQ146" i="12"/>
  <c r="BW146" i="12" s="1"/>
  <c r="BQ616" i="12"/>
  <c r="BW616" i="12" s="1"/>
  <c r="BQ675" i="12"/>
  <c r="BW675" i="12" s="1"/>
  <c r="BO1007" i="12"/>
  <c r="BU1007" i="12" s="1"/>
  <c r="BO438" i="12"/>
  <c r="BU438" i="12" s="1"/>
  <c r="BP359" i="12"/>
  <c r="BV359" i="12" s="1"/>
  <c r="BQ633" i="12"/>
  <c r="BW633" i="12" s="1"/>
  <c r="BQ338" i="12"/>
  <c r="BW338" i="12" s="1"/>
  <c r="BP1039" i="12"/>
  <c r="BV1039" i="12" s="1"/>
  <c r="BP1007" i="12"/>
  <c r="BV1007" i="12" s="1"/>
  <c r="BO468" i="12"/>
  <c r="BU468" i="12" s="1"/>
  <c r="BO289" i="12"/>
  <c r="BU289" i="12" s="1"/>
  <c r="BO616" i="12"/>
  <c r="BU616" i="12" s="1"/>
  <c r="BQ359" i="12"/>
  <c r="BW359" i="12" s="1"/>
  <c r="BQ2701" i="12"/>
  <c r="BW2701" i="12" s="1"/>
  <c r="BP633" i="12"/>
  <c r="BV633" i="12" s="1"/>
  <c r="BQ289" i="12"/>
  <c r="BW289" i="12" s="1"/>
  <c r="BO487" i="12"/>
  <c r="BU487" i="12" s="1"/>
  <c r="BP830" i="12"/>
  <c r="BV830" i="12" s="1"/>
  <c r="BQ1007" i="12"/>
  <c r="BW1007" i="12" s="1"/>
  <c r="BQ438" i="12"/>
  <c r="BW438" i="12" s="1"/>
  <c r="BQ1039" i="12"/>
  <c r="BW1039" i="12" s="1"/>
  <c r="BP468" i="12"/>
  <c r="BV468" i="12" s="1"/>
  <c r="BQ487" i="12"/>
  <c r="BW487" i="12" s="1"/>
  <c r="BO359" i="12"/>
  <c r="BU359" i="12" s="1"/>
  <c r="BC337" i="12"/>
  <c r="BI337" i="12" s="1"/>
  <c r="BE467" i="12"/>
  <c r="BK467" i="12" s="1"/>
  <c r="BD486" i="12"/>
  <c r="BJ486" i="12" s="1"/>
  <c r="BE288" i="12"/>
  <c r="BK288" i="12" s="1"/>
  <c r="BD358" i="12"/>
  <c r="BJ358" i="12" s="1"/>
  <c r="BD437" i="12"/>
  <c r="BJ437" i="12" s="1"/>
  <c r="BD829" i="12"/>
  <c r="BJ829" i="12" s="1"/>
  <c r="BC829" i="12"/>
  <c r="BI829" i="12" s="1"/>
  <c r="BC2700" i="12"/>
  <c r="BI2700" i="12" s="1"/>
  <c r="BE337" i="12"/>
  <c r="BK337" i="12" s="1"/>
  <c r="BE437" i="12"/>
  <c r="BK437" i="12" s="1"/>
  <c r="BD467" i="12"/>
  <c r="BJ467" i="12" s="1"/>
  <c r="BC437" i="12"/>
  <c r="BI437" i="12" s="1"/>
  <c r="BE486" i="12"/>
  <c r="BK486" i="12" s="1"/>
  <c r="BD288" i="12"/>
  <c r="BJ288" i="12" s="1"/>
  <c r="BC486" i="12"/>
  <c r="BI486" i="12" s="1"/>
  <c r="BC358" i="12"/>
  <c r="BI358" i="12" s="1"/>
  <c r="BC288" i="12"/>
  <c r="BI288" i="12" s="1"/>
  <c r="BD337" i="12"/>
  <c r="BJ337" i="12" s="1"/>
  <c r="BE2700" i="12"/>
  <c r="BK2700" i="12" s="1"/>
  <c r="BE358" i="12"/>
  <c r="BK358" i="12" s="1"/>
  <c r="BC467" i="12"/>
  <c r="BI467" i="12" s="1"/>
  <c r="BD2700" i="12"/>
  <c r="BJ2700" i="12" s="1"/>
  <c r="BA2243" i="12"/>
  <c r="BB2243" i="12"/>
  <c r="CD2243" i="12"/>
  <c r="CD2242" i="12" s="1"/>
  <c r="CD2241" i="12" s="1"/>
  <c r="CD2240" i="12" s="1"/>
  <c r="AZ2243" i="12"/>
  <c r="AZ2349" i="12"/>
  <c r="CB1007" i="12" l="1"/>
  <c r="CB2701" i="12"/>
  <c r="CB146" i="12"/>
  <c r="CA359" i="12"/>
  <c r="CC438" i="12"/>
  <c r="CC289" i="12"/>
  <c r="CA616" i="12"/>
  <c r="CB1039" i="12"/>
  <c r="CA438" i="12"/>
  <c r="CC146" i="12"/>
  <c r="CB438" i="12"/>
  <c r="CA1039" i="12"/>
  <c r="CA633" i="12"/>
  <c r="CA338" i="12"/>
  <c r="CA487" i="12"/>
  <c r="CB359" i="12"/>
  <c r="CC829" i="12"/>
  <c r="CC487" i="12"/>
  <c r="CA289" i="12"/>
  <c r="CA1007" i="12"/>
  <c r="CB289" i="12"/>
  <c r="CB338" i="12"/>
  <c r="CB675" i="12"/>
  <c r="CC1039" i="12"/>
  <c r="CC359" i="12"/>
  <c r="CC616" i="12"/>
  <c r="CA146" i="12"/>
  <c r="CC1007" i="12"/>
  <c r="CB633" i="12"/>
  <c r="CC338" i="12"/>
  <c r="CB487" i="12"/>
  <c r="CA2701" i="12"/>
  <c r="CB468" i="12"/>
  <c r="CB830" i="12"/>
  <c r="CC2701" i="12"/>
  <c r="CA468" i="12"/>
  <c r="CC633" i="12"/>
  <c r="CC675" i="12"/>
  <c r="CA675" i="12"/>
  <c r="CA830" i="12"/>
  <c r="CC468" i="12"/>
  <c r="CB616" i="12"/>
  <c r="CC830" i="12"/>
  <c r="BO288" i="12"/>
  <c r="BU288" i="12" s="1"/>
  <c r="BQ467" i="12"/>
  <c r="BW467" i="12" s="1"/>
  <c r="BQ358" i="12"/>
  <c r="BW358" i="12" s="1"/>
  <c r="BO358" i="12"/>
  <c r="BU358" i="12" s="1"/>
  <c r="BO437" i="12"/>
  <c r="BU437" i="12" s="1"/>
  <c r="BO2700" i="12"/>
  <c r="BU2700" i="12" s="1"/>
  <c r="BP358" i="12"/>
  <c r="BV358" i="12" s="1"/>
  <c r="BO337" i="12"/>
  <c r="BU337" i="12" s="1"/>
  <c r="BO467" i="12"/>
  <c r="BU467" i="12" s="1"/>
  <c r="BQ486" i="12"/>
  <c r="BW486" i="12" s="1"/>
  <c r="BP437" i="12"/>
  <c r="BV437" i="12" s="1"/>
  <c r="BQ2700" i="12"/>
  <c r="BW2700" i="12" s="1"/>
  <c r="BO486" i="12"/>
  <c r="BU486" i="12" s="1"/>
  <c r="BP467" i="12"/>
  <c r="BV467" i="12" s="1"/>
  <c r="BO829" i="12"/>
  <c r="BU829" i="12" s="1"/>
  <c r="BQ288" i="12"/>
  <c r="BW288" i="12" s="1"/>
  <c r="BQ337" i="12"/>
  <c r="BW337" i="12" s="1"/>
  <c r="BP2700" i="12"/>
  <c r="BV2700" i="12" s="1"/>
  <c r="BP337" i="12"/>
  <c r="BV337" i="12" s="1"/>
  <c r="BP288" i="12"/>
  <c r="BV288" i="12" s="1"/>
  <c r="BQ437" i="12"/>
  <c r="BW437" i="12" s="1"/>
  <c r="BP829" i="12"/>
  <c r="BV829" i="12" s="1"/>
  <c r="BP486" i="12"/>
  <c r="BV486" i="12" s="1"/>
  <c r="BE2243" i="12"/>
  <c r="BK2243" i="12" s="1"/>
  <c r="BD2243" i="12"/>
  <c r="BJ2243" i="12" s="1"/>
  <c r="BC2243" i="12"/>
  <c r="BI2243" i="12" s="1"/>
  <c r="AZ2242" i="12"/>
  <c r="BB2242" i="12"/>
  <c r="BA2242" i="12"/>
  <c r="CB2700" i="12" l="1"/>
  <c r="CC467" i="12"/>
  <c r="CC437" i="12"/>
  <c r="CC337" i="12"/>
  <c r="CA486" i="12"/>
  <c r="CA467" i="12"/>
  <c r="CA437" i="12"/>
  <c r="CA288" i="12"/>
  <c r="CB829" i="12"/>
  <c r="CC486" i="12"/>
  <c r="CC288" i="12"/>
  <c r="CA337" i="12"/>
  <c r="CB467" i="12"/>
  <c r="CA2700" i="12"/>
  <c r="CB288" i="12"/>
  <c r="CC2700" i="12"/>
  <c r="CA358" i="12"/>
  <c r="CB486" i="12"/>
  <c r="CB337" i="12"/>
  <c r="CA829" i="12"/>
  <c r="CB437" i="12"/>
  <c r="CB358" i="12"/>
  <c r="CC358" i="12"/>
  <c r="BP2243" i="12"/>
  <c r="BV2243" i="12" s="1"/>
  <c r="BQ2243" i="12"/>
  <c r="BW2243" i="12" s="1"/>
  <c r="BO2243" i="12"/>
  <c r="BU2243" i="12" s="1"/>
  <c r="BE2242" i="12"/>
  <c r="BK2242" i="12" s="1"/>
  <c r="BC2242" i="12"/>
  <c r="BI2242" i="12" s="1"/>
  <c r="BD2242" i="12"/>
  <c r="BJ2242" i="12" s="1"/>
  <c r="BB2241" i="12"/>
  <c r="BB2240" i="12" s="1"/>
  <c r="BA2241" i="12"/>
  <c r="AZ2241" i="12"/>
  <c r="BA1525" i="12"/>
  <c r="BB1525" i="12"/>
  <c r="CD1525" i="12"/>
  <c r="CD1524" i="12" s="1"/>
  <c r="BA1528" i="12"/>
  <c r="BB1528" i="12"/>
  <c r="CD1528" i="12"/>
  <c r="CD1527" i="12" s="1"/>
  <c r="AZ1528" i="12"/>
  <c r="AZ1525" i="12"/>
  <c r="BA2586" i="12"/>
  <c r="BB2586" i="12"/>
  <c r="CD2586" i="12"/>
  <c r="CD2585" i="12" s="1"/>
  <c r="AZ2586" i="12"/>
  <c r="BA2583" i="12"/>
  <c r="BB2583" i="12"/>
  <c r="CD2583" i="12"/>
  <c r="CD2582" i="12" s="1"/>
  <c r="AZ2583" i="12"/>
  <c r="BA2508" i="12"/>
  <c r="BB2508" i="12"/>
  <c r="CD2508" i="12"/>
  <c r="CD2507" i="12" s="1"/>
  <c r="CD2506" i="12" s="1"/>
  <c r="AZ2508" i="12"/>
  <c r="AZ2687" i="12"/>
  <c r="AZ181" i="12"/>
  <c r="CB2243" i="12" l="1"/>
  <c r="CC2243" i="12"/>
  <c r="CA2243" i="12"/>
  <c r="BP2242" i="12"/>
  <c r="BV2242" i="12" s="1"/>
  <c r="BQ2242" i="12"/>
  <c r="BW2242" i="12" s="1"/>
  <c r="BO2242" i="12"/>
  <c r="BU2242" i="12" s="1"/>
  <c r="BE2240" i="12"/>
  <c r="BK2240" i="12" s="1"/>
  <c r="BE2583" i="12"/>
  <c r="BK2583" i="12" s="1"/>
  <c r="BE2586" i="12"/>
  <c r="BK2586" i="12" s="1"/>
  <c r="BE1525" i="12"/>
  <c r="BK1525" i="12" s="1"/>
  <c r="BD2583" i="12"/>
  <c r="BJ2583" i="12" s="1"/>
  <c r="BE1528" i="12"/>
  <c r="BK1528" i="12" s="1"/>
  <c r="BD1525" i="12"/>
  <c r="BJ1525" i="12" s="1"/>
  <c r="BC2508" i="12"/>
  <c r="BI2508" i="12" s="1"/>
  <c r="BC2583" i="12"/>
  <c r="BI2583" i="12" s="1"/>
  <c r="BC2586" i="12"/>
  <c r="BI2586" i="12" s="1"/>
  <c r="BC1525" i="12"/>
  <c r="BI1525" i="12" s="1"/>
  <c r="BD1528" i="12"/>
  <c r="BJ1528" i="12" s="1"/>
  <c r="BE2508" i="12"/>
  <c r="BK2508" i="12" s="1"/>
  <c r="BD2241" i="12"/>
  <c r="BJ2241" i="12" s="1"/>
  <c r="BD2508" i="12"/>
  <c r="BJ2508" i="12" s="1"/>
  <c r="BD2586" i="12"/>
  <c r="BJ2586" i="12" s="1"/>
  <c r="BE2241" i="12"/>
  <c r="BK2241" i="12" s="1"/>
  <c r="BC1528" i="12"/>
  <c r="BI1528" i="12" s="1"/>
  <c r="BC2241" i="12"/>
  <c r="BI2241" i="12" s="1"/>
  <c r="BB2507" i="12"/>
  <c r="AZ2240" i="12"/>
  <c r="BA2507" i="12"/>
  <c r="BA2506" i="12" s="1"/>
  <c r="BA2582" i="12"/>
  <c r="AZ1527" i="12"/>
  <c r="BB2582" i="12"/>
  <c r="BB1524" i="12"/>
  <c r="AZ2507" i="12"/>
  <c r="AZ2582" i="12"/>
  <c r="AZ1524" i="12"/>
  <c r="BA1527" i="12"/>
  <c r="BA2240" i="12"/>
  <c r="BB2585" i="12"/>
  <c r="BA2585" i="12"/>
  <c r="AZ2585" i="12"/>
  <c r="CD1523" i="12"/>
  <c r="BB1527" i="12"/>
  <c r="BA1524" i="12"/>
  <c r="CD2581" i="12"/>
  <c r="AZ1273" i="12"/>
  <c r="AZ32" i="12"/>
  <c r="AZ2318" i="12"/>
  <c r="CB2242" i="12" l="1"/>
  <c r="CC2242" i="12"/>
  <c r="CA2242" i="12"/>
  <c r="BO1528" i="12"/>
  <c r="BU1528" i="12" s="1"/>
  <c r="BP2241" i="12"/>
  <c r="BV2241" i="12" s="1"/>
  <c r="BO2586" i="12"/>
  <c r="BU2586" i="12" s="1"/>
  <c r="BQ1528" i="12"/>
  <c r="BW1528" i="12" s="1"/>
  <c r="BQ2583" i="12"/>
  <c r="BW2583" i="12" s="1"/>
  <c r="BO2583" i="12"/>
  <c r="BU2583" i="12" s="1"/>
  <c r="BP2583" i="12"/>
  <c r="BV2583" i="12" s="1"/>
  <c r="BQ2240" i="12"/>
  <c r="BW2240" i="12" s="1"/>
  <c r="BQ2508" i="12"/>
  <c r="BW2508" i="12" s="1"/>
  <c r="BP2586" i="12"/>
  <c r="BV2586" i="12" s="1"/>
  <c r="BP1528" i="12"/>
  <c r="BV1528" i="12" s="1"/>
  <c r="BO2508" i="12"/>
  <c r="BU2508" i="12" s="1"/>
  <c r="BQ1525" i="12"/>
  <c r="BW1525" i="12" s="1"/>
  <c r="BQ2241" i="12"/>
  <c r="BW2241" i="12" s="1"/>
  <c r="BO2241" i="12"/>
  <c r="BU2241" i="12" s="1"/>
  <c r="BP2508" i="12"/>
  <c r="BV2508" i="12" s="1"/>
  <c r="BO1525" i="12"/>
  <c r="BU1525" i="12" s="1"/>
  <c r="BP1525" i="12"/>
  <c r="BV1525" i="12" s="1"/>
  <c r="BQ2586" i="12"/>
  <c r="BW2586" i="12" s="1"/>
  <c r="BD1524" i="12"/>
  <c r="BJ1524" i="12" s="1"/>
  <c r="BC1524" i="12"/>
  <c r="BI1524" i="12" s="1"/>
  <c r="BE2582" i="12"/>
  <c r="BK2582" i="12" s="1"/>
  <c r="BE1527" i="12"/>
  <c r="BK1527" i="12" s="1"/>
  <c r="BC2582" i="12"/>
  <c r="BI2582" i="12" s="1"/>
  <c r="BE2507" i="12"/>
  <c r="BK2507" i="12" s="1"/>
  <c r="BC2507" i="12"/>
  <c r="BI2507" i="12" s="1"/>
  <c r="BD2582" i="12"/>
  <c r="BJ2582" i="12" s="1"/>
  <c r="BD2585" i="12"/>
  <c r="BJ2585" i="12" s="1"/>
  <c r="BC2240" i="12"/>
  <c r="BI2240" i="12" s="1"/>
  <c r="BE2585" i="12"/>
  <c r="BK2585" i="12" s="1"/>
  <c r="BC1527" i="12"/>
  <c r="BI1527" i="12" s="1"/>
  <c r="BD2506" i="12"/>
  <c r="BJ2506" i="12" s="1"/>
  <c r="BD2240" i="12"/>
  <c r="BJ2240" i="12" s="1"/>
  <c r="BC2585" i="12"/>
  <c r="BI2585" i="12" s="1"/>
  <c r="BD1527" i="12"/>
  <c r="BJ1527" i="12" s="1"/>
  <c r="BE1524" i="12"/>
  <c r="BK1524" i="12" s="1"/>
  <c r="BD2507" i="12"/>
  <c r="BJ2507" i="12" s="1"/>
  <c r="AZ1523" i="12"/>
  <c r="AZ2506" i="12"/>
  <c r="BB2506" i="12"/>
  <c r="AZ2581" i="12"/>
  <c r="BB2581" i="12"/>
  <c r="BA2581" i="12"/>
  <c r="BA1523" i="12"/>
  <c r="BB1523" i="12"/>
  <c r="AZ1749" i="12"/>
  <c r="AZ1744" i="12"/>
  <c r="AZ1671" i="12"/>
  <c r="AZ1652" i="12"/>
  <c r="AZ1547" i="12"/>
  <c r="AZ1543" i="12"/>
  <c r="AZ2544" i="12"/>
  <c r="CC2241" i="12" l="1"/>
  <c r="CA1525" i="12"/>
  <c r="CC1525" i="12"/>
  <c r="CC2508" i="12"/>
  <c r="CC2583" i="12"/>
  <c r="CA1528" i="12"/>
  <c r="CA2583" i="12"/>
  <c r="CA2508" i="12"/>
  <c r="CC2240" i="12"/>
  <c r="CB1525" i="12"/>
  <c r="CB2586" i="12"/>
  <c r="CB2241" i="12"/>
  <c r="CB2508" i="12"/>
  <c r="CC1528" i="12"/>
  <c r="CC2586" i="12"/>
  <c r="CA2241" i="12"/>
  <c r="CB1528" i="12"/>
  <c r="CB2583" i="12"/>
  <c r="CA2586" i="12"/>
  <c r="BP2507" i="12"/>
  <c r="BV2507" i="12" s="1"/>
  <c r="BP2240" i="12"/>
  <c r="BV2240" i="12" s="1"/>
  <c r="BO2240" i="12"/>
  <c r="BU2240" i="12" s="1"/>
  <c r="BQ2507" i="12"/>
  <c r="BW2507" i="12" s="1"/>
  <c r="BO1524" i="12"/>
  <c r="BU1524" i="12" s="1"/>
  <c r="BP2506" i="12"/>
  <c r="BV2506" i="12" s="1"/>
  <c r="BO2582" i="12"/>
  <c r="BU2582" i="12" s="1"/>
  <c r="BP1524" i="12"/>
  <c r="BV1524" i="12" s="1"/>
  <c r="BQ1524" i="12"/>
  <c r="BW1524" i="12" s="1"/>
  <c r="BP1527" i="12"/>
  <c r="BV1527" i="12" s="1"/>
  <c r="BO1527" i="12"/>
  <c r="BU1527" i="12" s="1"/>
  <c r="BP2582" i="12"/>
  <c r="BV2582" i="12" s="1"/>
  <c r="BQ1527" i="12"/>
  <c r="BW1527" i="12" s="1"/>
  <c r="BP2585" i="12"/>
  <c r="BV2585" i="12" s="1"/>
  <c r="BO2585" i="12"/>
  <c r="BU2585" i="12" s="1"/>
  <c r="BQ2585" i="12"/>
  <c r="BW2585" i="12" s="1"/>
  <c r="BO2507" i="12"/>
  <c r="BU2507" i="12" s="1"/>
  <c r="BQ2582" i="12"/>
  <c r="BW2582" i="12" s="1"/>
  <c r="BC2581" i="12"/>
  <c r="BI2581" i="12" s="1"/>
  <c r="BD1523" i="12"/>
  <c r="BJ1523" i="12" s="1"/>
  <c r="BD2581" i="12"/>
  <c r="BJ2581" i="12" s="1"/>
  <c r="BC2506" i="12"/>
  <c r="BI2506" i="12" s="1"/>
  <c r="BE1523" i="12"/>
  <c r="BK1523" i="12" s="1"/>
  <c r="BE2506" i="12"/>
  <c r="BK2506" i="12" s="1"/>
  <c r="BE2581" i="12"/>
  <c r="BK2581" i="12" s="1"/>
  <c r="BC1523" i="12"/>
  <c r="BI1523" i="12" s="1"/>
  <c r="AZ748" i="12"/>
  <c r="AZ746" i="12"/>
  <c r="BA2540" i="12"/>
  <c r="BB2540" i="12"/>
  <c r="CD2540" i="12"/>
  <c r="CD2539" i="12" s="1"/>
  <c r="AZ2540" i="12"/>
  <c r="BA2627" i="12"/>
  <c r="BB2627" i="12"/>
  <c r="CD2627" i="12"/>
  <c r="CD2626" i="12" s="1"/>
  <c r="AZ2627" i="12"/>
  <c r="CB2506" i="12" l="1"/>
  <c r="CA2507" i="12"/>
  <c r="CC1527" i="12"/>
  <c r="CC1524" i="12"/>
  <c r="CA1524" i="12"/>
  <c r="CB2507" i="12"/>
  <c r="CC2582" i="12"/>
  <c r="CB2240" i="12"/>
  <c r="CB1524" i="12"/>
  <c r="CB2585" i="12"/>
  <c r="CB1527" i="12"/>
  <c r="CC2585" i="12"/>
  <c r="CB2582" i="12"/>
  <c r="CC2507" i="12"/>
  <c r="CA2585" i="12"/>
  <c r="CA1527" i="12"/>
  <c r="CA2582" i="12"/>
  <c r="CA2240" i="12"/>
  <c r="BO1523" i="12"/>
  <c r="BU1523" i="12" s="1"/>
  <c r="BO2506" i="12"/>
  <c r="BU2506" i="12" s="1"/>
  <c r="BQ2581" i="12"/>
  <c r="BW2581" i="12" s="1"/>
  <c r="BP2581" i="12"/>
  <c r="BV2581" i="12" s="1"/>
  <c r="BQ2506" i="12"/>
  <c r="BW2506" i="12" s="1"/>
  <c r="BP1523" i="12"/>
  <c r="BV1523" i="12" s="1"/>
  <c r="BQ1523" i="12"/>
  <c r="BW1523" i="12" s="1"/>
  <c r="BO2581" i="12"/>
  <c r="BU2581" i="12" s="1"/>
  <c r="BE2627" i="12"/>
  <c r="BK2627" i="12" s="1"/>
  <c r="BD2540" i="12"/>
  <c r="BJ2540" i="12" s="1"/>
  <c r="BC2627" i="12"/>
  <c r="BI2627" i="12" s="1"/>
  <c r="BE2540" i="12"/>
  <c r="BK2540" i="12" s="1"/>
  <c r="BD2627" i="12"/>
  <c r="BJ2627" i="12" s="1"/>
  <c r="BC2540" i="12"/>
  <c r="BI2540" i="12" s="1"/>
  <c r="BB2539" i="12"/>
  <c r="BA2626" i="12"/>
  <c r="BA2539" i="12"/>
  <c r="AZ2626" i="12"/>
  <c r="AZ2539" i="12"/>
  <c r="BB2626" i="12"/>
  <c r="CB2581" i="12" l="1"/>
  <c r="CC1523" i="12"/>
  <c r="CC2581" i="12"/>
  <c r="CA2581" i="12"/>
  <c r="CB1523" i="12"/>
  <c r="CA2506" i="12"/>
  <c r="CC2506" i="12"/>
  <c r="CA1523" i="12"/>
  <c r="BQ2540" i="12"/>
  <c r="BW2540" i="12" s="1"/>
  <c r="BO2627" i="12"/>
  <c r="BU2627" i="12" s="1"/>
  <c r="BO2540" i="12"/>
  <c r="BU2540" i="12" s="1"/>
  <c r="BP2540" i="12"/>
  <c r="BV2540" i="12" s="1"/>
  <c r="BP2627" i="12"/>
  <c r="BV2627" i="12" s="1"/>
  <c r="BQ2627" i="12"/>
  <c r="BW2627" i="12" s="1"/>
  <c r="BE2539" i="12"/>
  <c r="BK2539" i="12" s="1"/>
  <c r="BC2626" i="12"/>
  <c r="BI2626" i="12" s="1"/>
  <c r="BD2539" i="12"/>
  <c r="BJ2539" i="12" s="1"/>
  <c r="BE2626" i="12"/>
  <c r="BK2626" i="12" s="1"/>
  <c r="BD2626" i="12"/>
  <c r="BJ2626" i="12" s="1"/>
  <c r="BC2539" i="12"/>
  <c r="BI2539" i="12" s="1"/>
  <c r="AZ20" i="12"/>
  <c r="AZ19" i="12" s="1"/>
  <c r="BA20" i="12"/>
  <c r="BA19" i="12" s="1"/>
  <c r="BB20" i="12"/>
  <c r="BB19" i="12" s="1"/>
  <c r="AZ23" i="12"/>
  <c r="AZ22" i="12" s="1"/>
  <c r="BA23" i="12"/>
  <c r="BA22" i="12" s="1"/>
  <c r="BB23" i="12"/>
  <c r="BB22" i="12" s="1"/>
  <c r="AZ27" i="12"/>
  <c r="AZ26" i="12" s="1"/>
  <c r="AZ25" i="12" s="1"/>
  <c r="BA27" i="12"/>
  <c r="BA26" i="12" s="1"/>
  <c r="BA25" i="12" s="1"/>
  <c r="BB27" i="12"/>
  <c r="BB26" i="12" s="1"/>
  <c r="BB25" i="12" s="1"/>
  <c r="AZ31" i="12"/>
  <c r="AZ30" i="12" s="1"/>
  <c r="AZ29" i="12" s="1"/>
  <c r="BA31" i="12"/>
  <c r="BA30" i="12" s="1"/>
  <c r="BA29" i="12" s="1"/>
  <c r="BB31" i="12"/>
  <c r="BB30" i="12" s="1"/>
  <c r="BB29" i="12" s="1"/>
  <c r="AZ35" i="12"/>
  <c r="AZ34" i="12" s="1"/>
  <c r="BA35" i="12"/>
  <c r="BA34" i="12" s="1"/>
  <c r="BB35" i="12"/>
  <c r="BB34" i="12" s="1"/>
  <c r="AZ39" i="12"/>
  <c r="AZ38" i="12" s="1"/>
  <c r="BA39" i="12"/>
  <c r="BA38" i="12" s="1"/>
  <c r="BB39" i="12"/>
  <c r="BB38" i="12" s="1"/>
  <c r="AZ43" i="12"/>
  <c r="AZ42" i="12" s="1"/>
  <c r="AZ41" i="12" s="1"/>
  <c r="BA43" i="12"/>
  <c r="BA42" i="12" s="1"/>
  <c r="BA41" i="12" s="1"/>
  <c r="BB43" i="12"/>
  <c r="BB42" i="12" s="1"/>
  <c r="BB41" i="12" s="1"/>
  <c r="AZ47" i="12"/>
  <c r="AZ46" i="12" s="1"/>
  <c r="AZ45" i="12" s="1"/>
  <c r="BA47" i="12"/>
  <c r="BA46" i="12" s="1"/>
  <c r="BA45" i="12" s="1"/>
  <c r="BB47" i="12"/>
  <c r="BB46" i="12" s="1"/>
  <c r="BB45" i="12" s="1"/>
  <c r="AZ52" i="12"/>
  <c r="AZ51" i="12" s="1"/>
  <c r="AZ50" i="12" s="1"/>
  <c r="BA52" i="12"/>
  <c r="BA51" i="12" s="1"/>
  <c r="BA50" i="12" s="1"/>
  <c r="BB52" i="12"/>
  <c r="BB51" i="12" s="1"/>
  <c r="BB50" i="12" s="1"/>
  <c r="AZ56" i="12"/>
  <c r="AZ55" i="12" s="1"/>
  <c r="AZ54" i="12" s="1"/>
  <c r="BA56" i="12"/>
  <c r="BA55" i="12" s="1"/>
  <c r="BA54" i="12" s="1"/>
  <c r="BB56" i="12"/>
  <c r="BB55" i="12" s="1"/>
  <c r="BB54" i="12" s="1"/>
  <c r="AZ60" i="12"/>
  <c r="AZ59" i="12" s="1"/>
  <c r="AZ58" i="12" s="1"/>
  <c r="BA60" i="12"/>
  <c r="BA59" i="12" s="1"/>
  <c r="BA58" i="12" s="1"/>
  <c r="BB60" i="12"/>
  <c r="BB59" i="12" s="1"/>
  <c r="BB58" i="12" s="1"/>
  <c r="AZ65" i="12"/>
  <c r="AZ64" i="12" s="1"/>
  <c r="BA65" i="12"/>
  <c r="BA64" i="12" s="1"/>
  <c r="BB65" i="12"/>
  <c r="BB64" i="12" s="1"/>
  <c r="AZ68" i="12"/>
  <c r="AZ67" i="12" s="1"/>
  <c r="BA68" i="12"/>
  <c r="BA67" i="12" s="1"/>
  <c r="BB68" i="12"/>
  <c r="BB67" i="12" s="1"/>
  <c r="AZ72" i="12"/>
  <c r="AZ71" i="12" s="1"/>
  <c r="AZ70" i="12" s="1"/>
  <c r="BA72" i="12"/>
  <c r="BA71" i="12" s="1"/>
  <c r="BA70" i="12" s="1"/>
  <c r="BB72" i="12"/>
  <c r="BB71" i="12" s="1"/>
  <c r="BB70" i="12" s="1"/>
  <c r="AZ78" i="12"/>
  <c r="AZ77" i="12" s="1"/>
  <c r="BA78" i="12"/>
  <c r="BA77" i="12" s="1"/>
  <c r="BB78" i="12"/>
  <c r="BB77" i="12" s="1"/>
  <c r="AZ81" i="12"/>
  <c r="BA81" i="12"/>
  <c r="BB81" i="12"/>
  <c r="AZ83" i="12"/>
  <c r="BA83" i="12"/>
  <c r="BB83" i="12"/>
  <c r="AZ87" i="12"/>
  <c r="AZ86" i="12" s="1"/>
  <c r="BA87" i="12"/>
  <c r="BA86" i="12" s="1"/>
  <c r="BB87" i="12"/>
  <c r="BB86" i="12" s="1"/>
  <c r="AZ91" i="12"/>
  <c r="BA91" i="12"/>
  <c r="BB91" i="12"/>
  <c r="AZ94" i="12"/>
  <c r="BA94" i="12"/>
  <c r="BB94" i="12"/>
  <c r="AZ97" i="12"/>
  <c r="BA97" i="12"/>
  <c r="BB97" i="12"/>
  <c r="AZ101" i="12"/>
  <c r="AZ100" i="12" s="1"/>
  <c r="AZ99" i="12" s="1"/>
  <c r="BA101" i="12"/>
  <c r="BA100" i="12" s="1"/>
  <c r="BA99" i="12" s="1"/>
  <c r="BB101" i="12"/>
  <c r="BB100" i="12" s="1"/>
  <c r="BB99" i="12" s="1"/>
  <c r="AZ108" i="12"/>
  <c r="AZ107" i="12" s="1"/>
  <c r="AZ106" i="12" s="1"/>
  <c r="AZ105" i="12" s="1"/>
  <c r="BA108" i="12"/>
  <c r="BA107" i="12" s="1"/>
  <c r="BA106" i="12" s="1"/>
  <c r="BA105" i="12" s="1"/>
  <c r="BB108" i="12"/>
  <c r="BB107" i="12" s="1"/>
  <c r="BB106" i="12" s="1"/>
  <c r="BB105" i="12" s="1"/>
  <c r="AZ113" i="12"/>
  <c r="AZ112" i="12" s="1"/>
  <c r="AZ111" i="12" s="1"/>
  <c r="AZ110" i="12" s="1"/>
  <c r="BA113" i="12"/>
  <c r="BA112" i="12" s="1"/>
  <c r="BA111" i="12" s="1"/>
  <c r="BA110" i="12" s="1"/>
  <c r="BB113" i="12"/>
  <c r="BB112" i="12" s="1"/>
  <c r="BB111" i="12" s="1"/>
  <c r="BB110" i="12" s="1"/>
  <c r="AZ118" i="12"/>
  <c r="BA118" i="12"/>
  <c r="BB118" i="12"/>
  <c r="AZ120" i="12"/>
  <c r="BA120" i="12"/>
  <c r="BB120" i="12"/>
  <c r="AZ127" i="12"/>
  <c r="AZ126" i="12" s="1"/>
  <c r="BA127" i="12"/>
  <c r="BA126" i="12" s="1"/>
  <c r="BB127" i="12"/>
  <c r="BB126" i="12" s="1"/>
  <c r="AZ130" i="12"/>
  <c r="AZ129" i="12" s="1"/>
  <c r="BA130" i="12"/>
  <c r="BA129" i="12" s="1"/>
  <c r="BB130" i="12"/>
  <c r="BB129" i="12" s="1"/>
  <c r="AZ133" i="12"/>
  <c r="AZ132" i="12" s="1"/>
  <c r="BA133" i="12"/>
  <c r="BA132" i="12" s="1"/>
  <c r="BB133" i="12"/>
  <c r="BB132" i="12" s="1"/>
  <c r="AZ137" i="12"/>
  <c r="AZ136" i="12" s="1"/>
  <c r="BA137" i="12"/>
  <c r="BA136" i="12" s="1"/>
  <c r="BB137" i="12"/>
  <c r="BB136" i="12" s="1"/>
  <c r="AZ140" i="12"/>
  <c r="AZ139" i="12" s="1"/>
  <c r="BA140" i="12"/>
  <c r="BA139" i="12" s="1"/>
  <c r="BB140" i="12"/>
  <c r="BB139" i="12" s="1"/>
  <c r="AZ144" i="12"/>
  <c r="AZ143" i="12" s="1"/>
  <c r="AZ142" i="12" s="1"/>
  <c r="BA144" i="12"/>
  <c r="BA143" i="12" s="1"/>
  <c r="BA142" i="12" s="1"/>
  <c r="BB144" i="12"/>
  <c r="BB143" i="12" s="1"/>
  <c r="BB142" i="12" s="1"/>
  <c r="AZ153" i="12"/>
  <c r="AZ152" i="12" s="1"/>
  <c r="AZ151" i="12" s="1"/>
  <c r="BA153" i="12"/>
  <c r="BA152" i="12" s="1"/>
  <c r="BA151" i="12" s="1"/>
  <c r="BB153" i="12"/>
  <c r="BB152" i="12" s="1"/>
  <c r="BB151" i="12" s="1"/>
  <c r="AZ157" i="12"/>
  <c r="AZ156" i="12" s="1"/>
  <c r="AZ155" i="12" s="1"/>
  <c r="BA157" i="12"/>
  <c r="BA156" i="12" s="1"/>
  <c r="BA155" i="12" s="1"/>
  <c r="BB157" i="12"/>
  <c r="BB156" i="12" s="1"/>
  <c r="BB155" i="12" s="1"/>
  <c r="AZ162" i="12"/>
  <c r="AZ161" i="12" s="1"/>
  <c r="BA162" i="12"/>
  <c r="BA161" i="12" s="1"/>
  <c r="BB162" i="12"/>
  <c r="BB161" i="12" s="1"/>
  <c r="AZ165" i="12"/>
  <c r="AZ164" i="12" s="1"/>
  <c r="BA165" i="12"/>
  <c r="BA164" i="12" s="1"/>
  <c r="BB165" i="12"/>
  <c r="BB164" i="12" s="1"/>
  <c r="AZ168" i="12"/>
  <c r="AZ167" i="12" s="1"/>
  <c r="BA168" i="12"/>
  <c r="BA167" i="12" s="1"/>
  <c r="BB168" i="12"/>
  <c r="BB167" i="12" s="1"/>
  <c r="AZ172" i="12"/>
  <c r="AZ171" i="12" s="1"/>
  <c r="BA172" i="12"/>
  <c r="BA171" i="12" s="1"/>
  <c r="BB172" i="12"/>
  <c r="BB171" i="12" s="1"/>
  <c r="AZ175" i="12"/>
  <c r="AZ174" i="12" s="1"/>
  <c r="BA175" i="12"/>
  <c r="BA174" i="12" s="1"/>
  <c r="BB175" i="12"/>
  <c r="BB174" i="12" s="1"/>
  <c r="AZ180" i="12"/>
  <c r="AZ179" i="12" s="1"/>
  <c r="AZ178" i="12" s="1"/>
  <c r="BA180" i="12"/>
  <c r="BA179" i="12" s="1"/>
  <c r="BA178" i="12" s="1"/>
  <c r="BB180" i="12"/>
  <c r="BB179" i="12" s="1"/>
  <c r="BB178" i="12" s="1"/>
  <c r="AZ184" i="12"/>
  <c r="AZ183" i="12" s="1"/>
  <c r="AZ182" i="12" s="1"/>
  <c r="BA184" i="12"/>
  <c r="BA183" i="12" s="1"/>
  <c r="BA182" i="12" s="1"/>
  <c r="BB184" i="12"/>
  <c r="BB183" i="12" s="1"/>
  <c r="BB182" i="12" s="1"/>
  <c r="AZ190" i="12"/>
  <c r="AZ189" i="12" s="1"/>
  <c r="AZ188" i="12" s="1"/>
  <c r="BA190" i="12"/>
  <c r="BA189" i="12" s="1"/>
  <c r="BA188" i="12" s="1"/>
  <c r="BB190" i="12"/>
  <c r="BB189" i="12" s="1"/>
  <c r="BB188" i="12" s="1"/>
  <c r="AZ194" i="12"/>
  <c r="AZ193" i="12" s="1"/>
  <c r="BA194" i="12"/>
  <c r="BA193" i="12" s="1"/>
  <c r="BB194" i="12"/>
  <c r="BB193" i="12" s="1"/>
  <c r="AZ197" i="12"/>
  <c r="AZ196" i="12" s="1"/>
  <c r="BA197" i="12"/>
  <c r="BA196" i="12" s="1"/>
  <c r="BB197" i="12"/>
  <c r="BB196" i="12" s="1"/>
  <c r="AZ202" i="12"/>
  <c r="AZ201" i="12" s="1"/>
  <c r="AZ200" i="12" s="1"/>
  <c r="BA202" i="12"/>
  <c r="BA201" i="12" s="1"/>
  <c r="BA200" i="12" s="1"/>
  <c r="BB202" i="12"/>
  <c r="BB201" i="12" s="1"/>
  <c r="BB200" i="12" s="1"/>
  <c r="AZ206" i="12"/>
  <c r="AZ205" i="12" s="1"/>
  <c r="AZ204" i="12" s="1"/>
  <c r="BA206" i="12"/>
  <c r="BA205" i="12" s="1"/>
  <c r="BA204" i="12" s="1"/>
  <c r="BB206" i="12"/>
  <c r="BB205" i="12" s="1"/>
  <c r="BB204" i="12" s="1"/>
  <c r="AZ210" i="12"/>
  <c r="AZ209" i="12" s="1"/>
  <c r="AZ208" i="12" s="1"/>
  <c r="BA210" i="12"/>
  <c r="BA209" i="12" s="1"/>
  <c r="BA208" i="12" s="1"/>
  <c r="BB210" i="12"/>
  <c r="BB209" i="12" s="1"/>
  <c r="BB208" i="12" s="1"/>
  <c r="AZ214" i="12"/>
  <c r="AZ213" i="12" s="1"/>
  <c r="AZ212" i="12" s="1"/>
  <c r="BA214" i="12"/>
  <c r="BA213" i="12" s="1"/>
  <c r="BA212" i="12" s="1"/>
  <c r="BB214" i="12"/>
  <c r="BB213" i="12" s="1"/>
  <c r="BB212" i="12" s="1"/>
  <c r="AZ218" i="12"/>
  <c r="AZ217" i="12" s="1"/>
  <c r="AZ216" i="12" s="1"/>
  <c r="BA218" i="12"/>
  <c r="BA217" i="12" s="1"/>
  <c r="BA216" i="12" s="1"/>
  <c r="BB218" i="12"/>
  <c r="BB217" i="12" s="1"/>
  <c r="BB216" i="12" s="1"/>
  <c r="AZ222" i="12"/>
  <c r="AZ221" i="12" s="1"/>
  <c r="AZ220" i="12" s="1"/>
  <c r="BA222" i="12"/>
  <c r="BA221" i="12" s="1"/>
  <c r="BA220" i="12" s="1"/>
  <c r="BB222" i="12"/>
  <c r="BB221" i="12" s="1"/>
  <c r="BB220" i="12" s="1"/>
  <c r="AZ226" i="12"/>
  <c r="AZ225" i="12" s="1"/>
  <c r="AZ224" i="12" s="1"/>
  <c r="BA226" i="12"/>
  <c r="BA225" i="12" s="1"/>
  <c r="BA224" i="12" s="1"/>
  <c r="BB226" i="12"/>
  <c r="BB225" i="12" s="1"/>
  <c r="BB224" i="12" s="1"/>
  <c r="AZ230" i="12"/>
  <c r="AZ229" i="12" s="1"/>
  <c r="AZ228" i="12" s="1"/>
  <c r="BA230" i="12"/>
  <c r="BA229" i="12" s="1"/>
  <c r="BA228" i="12" s="1"/>
  <c r="BB230" i="12"/>
  <c r="BB229" i="12" s="1"/>
  <c r="BB228" i="12" s="1"/>
  <c r="AZ234" i="12"/>
  <c r="AZ233" i="12" s="1"/>
  <c r="AZ232" i="12" s="1"/>
  <c r="BA234" i="12"/>
  <c r="BA233" i="12" s="1"/>
  <c r="BA232" i="12" s="1"/>
  <c r="BB234" i="12"/>
  <c r="BB233" i="12" s="1"/>
  <c r="BB232" i="12" s="1"/>
  <c r="AZ238" i="12"/>
  <c r="AZ237" i="12" s="1"/>
  <c r="AZ236" i="12" s="1"/>
  <c r="BA238" i="12"/>
  <c r="BA237" i="12" s="1"/>
  <c r="BA236" i="12" s="1"/>
  <c r="BB238" i="12"/>
  <c r="BB237" i="12" s="1"/>
  <c r="BB236" i="12" s="1"/>
  <c r="AZ242" i="12"/>
  <c r="AZ241" i="12" s="1"/>
  <c r="AZ240" i="12" s="1"/>
  <c r="BA242" i="12"/>
  <c r="BA241" i="12" s="1"/>
  <c r="BA240" i="12" s="1"/>
  <c r="BB242" i="12"/>
  <c r="BB241" i="12" s="1"/>
  <c r="BB240" i="12" s="1"/>
  <c r="AZ246" i="12"/>
  <c r="AZ245" i="12" s="1"/>
  <c r="AZ244" i="12" s="1"/>
  <c r="BA246" i="12"/>
  <c r="BA245" i="12" s="1"/>
  <c r="BA244" i="12" s="1"/>
  <c r="BB246" i="12"/>
  <c r="BB245" i="12" s="1"/>
  <c r="BB244" i="12" s="1"/>
  <c r="AZ250" i="12"/>
  <c r="AZ249" i="12" s="1"/>
  <c r="AZ248" i="12" s="1"/>
  <c r="BA250" i="12"/>
  <c r="BA249" i="12" s="1"/>
  <c r="BA248" i="12" s="1"/>
  <c r="BB250" i="12"/>
  <c r="BB249" i="12" s="1"/>
  <c r="BB248" i="12" s="1"/>
  <c r="AZ254" i="12"/>
  <c r="AZ253" i="12" s="1"/>
  <c r="AZ252" i="12" s="1"/>
  <c r="BA254" i="12"/>
  <c r="BA253" i="12" s="1"/>
  <c r="BA252" i="12" s="1"/>
  <c r="BB254" i="12"/>
  <c r="BB253" i="12" s="1"/>
  <c r="BB252" i="12" s="1"/>
  <c r="AZ258" i="12"/>
  <c r="AZ257" i="12" s="1"/>
  <c r="AZ256" i="12" s="1"/>
  <c r="BA258" i="12"/>
  <c r="BA257" i="12" s="1"/>
  <c r="BA256" i="12" s="1"/>
  <c r="BB258" i="12"/>
  <c r="BB257" i="12" s="1"/>
  <c r="BB256" i="12" s="1"/>
  <c r="AZ262" i="12"/>
  <c r="AZ261" i="12" s="1"/>
  <c r="AZ260" i="12" s="1"/>
  <c r="BA262" i="12"/>
  <c r="BA261" i="12" s="1"/>
  <c r="BA260" i="12" s="1"/>
  <c r="BB262" i="12"/>
  <c r="BB261" i="12" s="1"/>
  <c r="BB260" i="12" s="1"/>
  <c r="AZ267" i="12"/>
  <c r="AZ266" i="12" s="1"/>
  <c r="AZ265" i="12" s="1"/>
  <c r="BA267" i="12"/>
  <c r="BA266" i="12" s="1"/>
  <c r="BA265" i="12" s="1"/>
  <c r="BB267" i="12"/>
  <c r="BB266" i="12" s="1"/>
  <c r="BB265" i="12" s="1"/>
  <c r="AZ271" i="12"/>
  <c r="AZ270" i="12" s="1"/>
  <c r="AZ269" i="12" s="1"/>
  <c r="BA271" i="12"/>
  <c r="BA270" i="12" s="1"/>
  <c r="BA269" i="12" s="1"/>
  <c r="BB271" i="12"/>
  <c r="BB270" i="12" s="1"/>
  <c r="BB269" i="12" s="1"/>
  <c r="AZ278" i="12"/>
  <c r="BA278" i="12"/>
  <c r="BB278" i="12"/>
  <c r="AZ280" i="12"/>
  <c r="BA280" i="12"/>
  <c r="BB280" i="12"/>
  <c r="AZ284" i="12"/>
  <c r="BA284" i="12"/>
  <c r="BB284" i="12"/>
  <c r="AZ286" i="12"/>
  <c r="BA286" i="12"/>
  <c r="BB286" i="12"/>
  <c r="AZ296" i="12"/>
  <c r="AZ295" i="12" s="1"/>
  <c r="BA296" i="12"/>
  <c r="BA295" i="12" s="1"/>
  <c r="BB296" i="12"/>
  <c r="BB295" i="12" s="1"/>
  <c r="AZ299" i="12"/>
  <c r="AZ298" i="12" s="1"/>
  <c r="BA299" i="12"/>
  <c r="BA298" i="12" s="1"/>
  <c r="BB299" i="12"/>
  <c r="BB298" i="12" s="1"/>
  <c r="AZ303" i="12"/>
  <c r="AZ302" i="12" s="1"/>
  <c r="AZ301" i="12" s="1"/>
  <c r="BA303" i="12"/>
  <c r="BA302" i="12" s="1"/>
  <c r="BA301" i="12" s="1"/>
  <c r="BB303" i="12"/>
  <c r="BB302" i="12" s="1"/>
  <c r="BB301" i="12" s="1"/>
  <c r="AZ307" i="12"/>
  <c r="AZ306" i="12" s="1"/>
  <c r="AZ305" i="12" s="1"/>
  <c r="BA307" i="12"/>
  <c r="BA306" i="12" s="1"/>
  <c r="BA305" i="12" s="1"/>
  <c r="BB307" i="12"/>
  <c r="BB306" i="12" s="1"/>
  <c r="BB305" i="12" s="1"/>
  <c r="AZ313" i="12"/>
  <c r="BA313" i="12"/>
  <c r="BB313" i="12"/>
  <c r="AZ315" i="12"/>
  <c r="BA315" i="12"/>
  <c r="BB315" i="12"/>
  <c r="AZ319" i="12"/>
  <c r="BA319" i="12"/>
  <c r="BB319" i="12"/>
  <c r="AZ321" i="12"/>
  <c r="BA321" i="12"/>
  <c r="BB321" i="12"/>
  <c r="AZ325" i="12"/>
  <c r="AZ324" i="12" s="1"/>
  <c r="AZ323" i="12" s="1"/>
  <c r="BA325" i="12"/>
  <c r="BA324" i="12" s="1"/>
  <c r="BA323" i="12" s="1"/>
  <c r="BB325" i="12"/>
  <c r="BB324" i="12" s="1"/>
  <c r="BB323" i="12" s="1"/>
  <c r="AZ329" i="12"/>
  <c r="AZ328" i="12" s="1"/>
  <c r="AZ327" i="12" s="1"/>
  <c r="BA329" i="12"/>
  <c r="BA328" i="12" s="1"/>
  <c r="BA327" i="12" s="1"/>
  <c r="BB329" i="12"/>
  <c r="BB328" i="12" s="1"/>
  <c r="BB327" i="12" s="1"/>
  <c r="AZ333" i="12"/>
  <c r="BA333" i="12"/>
  <c r="BB333" i="12"/>
  <c r="AZ335" i="12"/>
  <c r="BA335" i="12"/>
  <c r="BB335" i="12"/>
  <c r="AZ346" i="12"/>
  <c r="BA346" i="12"/>
  <c r="BB346" i="12"/>
  <c r="AZ348" i="12"/>
  <c r="BA348" i="12"/>
  <c r="BB348" i="12"/>
  <c r="AZ352" i="12"/>
  <c r="AZ351" i="12" s="1"/>
  <c r="AZ350" i="12" s="1"/>
  <c r="BA352" i="12"/>
  <c r="BA351" i="12" s="1"/>
  <c r="BA350" i="12" s="1"/>
  <c r="BB352" i="12"/>
  <c r="BB351" i="12" s="1"/>
  <c r="BB350" i="12" s="1"/>
  <c r="AZ356" i="12"/>
  <c r="AZ355" i="12" s="1"/>
  <c r="AZ354" i="12" s="1"/>
  <c r="BA356" i="12"/>
  <c r="BA355" i="12" s="1"/>
  <c r="BA354" i="12" s="1"/>
  <c r="BB356" i="12"/>
  <c r="BB355" i="12" s="1"/>
  <c r="BB354" i="12" s="1"/>
  <c r="AZ370" i="12"/>
  <c r="BA370" i="12"/>
  <c r="BB370" i="12"/>
  <c r="AZ372" i="12"/>
  <c r="BA372" i="12"/>
  <c r="BB372" i="12"/>
  <c r="AZ376" i="12"/>
  <c r="AZ375" i="12" s="1"/>
  <c r="AZ374" i="12" s="1"/>
  <c r="BA376" i="12"/>
  <c r="BA375" i="12" s="1"/>
  <c r="BA374" i="12" s="1"/>
  <c r="BB376" i="12"/>
  <c r="BB375" i="12" s="1"/>
  <c r="BB374" i="12" s="1"/>
  <c r="AZ382" i="12"/>
  <c r="AZ381" i="12" s="1"/>
  <c r="AZ380" i="12" s="1"/>
  <c r="BA382" i="12"/>
  <c r="BA381" i="12" s="1"/>
  <c r="BA380" i="12" s="1"/>
  <c r="BB382" i="12"/>
  <c r="BB381" i="12" s="1"/>
  <c r="BB380" i="12" s="1"/>
  <c r="AZ386" i="12"/>
  <c r="BA386" i="12"/>
  <c r="BB386" i="12"/>
  <c r="AZ388" i="12"/>
  <c r="BA388" i="12"/>
  <c r="BB388" i="12"/>
  <c r="AZ393" i="12"/>
  <c r="BA393" i="12"/>
  <c r="BB393" i="12"/>
  <c r="AZ395" i="12"/>
  <c r="BA395" i="12"/>
  <c r="BB395" i="12"/>
  <c r="AZ400" i="12"/>
  <c r="BA400" i="12"/>
  <c r="BB400" i="12"/>
  <c r="AZ402" i="12"/>
  <c r="BA402" i="12"/>
  <c r="BB402" i="12"/>
  <c r="AZ407" i="12"/>
  <c r="AZ406" i="12" s="1"/>
  <c r="AZ405" i="12" s="1"/>
  <c r="BA407" i="12"/>
  <c r="BA406" i="12" s="1"/>
  <c r="BA405" i="12" s="1"/>
  <c r="BB407" i="12"/>
  <c r="BB406" i="12" s="1"/>
  <c r="BB405" i="12" s="1"/>
  <c r="AZ412" i="12"/>
  <c r="AZ411" i="12" s="1"/>
  <c r="AZ410" i="12" s="1"/>
  <c r="BA412" i="12"/>
  <c r="BA411" i="12" s="1"/>
  <c r="BA410" i="12" s="1"/>
  <c r="BB412" i="12"/>
  <c r="BB411" i="12" s="1"/>
  <c r="BB410" i="12" s="1"/>
  <c r="AZ416" i="12"/>
  <c r="AZ415" i="12" s="1"/>
  <c r="AZ414" i="12" s="1"/>
  <c r="BA416" i="12"/>
  <c r="BA415" i="12" s="1"/>
  <c r="BA414" i="12" s="1"/>
  <c r="BB416" i="12"/>
  <c r="BB415" i="12" s="1"/>
  <c r="BB414" i="12" s="1"/>
  <c r="AZ421" i="12"/>
  <c r="AZ420" i="12" s="1"/>
  <c r="AZ419" i="12" s="1"/>
  <c r="AZ418" i="12" s="1"/>
  <c r="BA421" i="12"/>
  <c r="BA420" i="12" s="1"/>
  <c r="BA419" i="12" s="1"/>
  <c r="BA418" i="12" s="1"/>
  <c r="BB421" i="12"/>
  <c r="BB420" i="12" s="1"/>
  <c r="BB419" i="12" s="1"/>
  <c r="BB418" i="12" s="1"/>
  <c r="AZ427" i="12"/>
  <c r="AZ426" i="12" s="1"/>
  <c r="AZ425" i="12" s="1"/>
  <c r="BA427" i="12"/>
  <c r="BA426" i="12" s="1"/>
  <c r="BA425" i="12" s="1"/>
  <c r="BB427" i="12"/>
  <c r="BB426" i="12" s="1"/>
  <c r="BB425" i="12" s="1"/>
  <c r="AZ431" i="12"/>
  <c r="AZ430" i="12" s="1"/>
  <c r="AZ429" i="12" s="1"/>
  <c r="BA431" i="12"/>
  <c r="BA430" i="12" s="1"/>
  <c r="BA429" i="12" s="1"/>
  <c r="BB431" i="12"/>
  <c r="BB430" i="12" s="1"/>
  <c r="BB429" i="12" s="1"/>
  <c r="AZ435" i="12"/>
  <c r="AZ434" i="12" s="1"/>
  <c r="AZ433" i="12" s="1"/>
  <c r="BA435" i="12"/>
  <c r="BA434" i="12" s="1"/>
  <c r="BA433" i="12" s="1"/>
  <c r="BB435" i="12"/>
  <c r="BB434" i="12" s="1"/>
  <c r="BB433" i="12" s="1"/>
  <c r="AZ443" i="12"/>
  <c r="AZ442" i="12" s="1"/>
  <c r="BA443" i="12"/>
  <c r="BA442" i="12" s="1"/>
  <c r="BB443" i="12"/>
  <c r="BB442" i="12" s="1"/>
  <c r="AZ446" i="12"/>
  <c r="AZ445" i="12" s="1"/>
  <c r="BA446" i="12"/>
  <c r="BA445" i="12" s="1"/>
  <c r="BB446" i="12"/>
  <c r="BB445" i="12" s="1"/>
  <c r="AZ450" i="12"/>
  <c r="AZ449" i="12" s="1"/>
  <c r="AZ448" i="12" s="1"/>
  <c r="BA450" i="12"/>
  <c r="BA449" i="12" s="1"/>
  <c r="BA448" i="12" s="1"/>
  <c r="BB450" i="12"/>
  <c r="BB449" i="12" s="1"/>
  <c r="BB448" i="12" s="1"/>
  <c r="AZ454" i="12"/>
  <c r="AZ453" i="12" s="1"/>
  <c r="AZ452" i="12" s="1"/>
  <c r="BA454" i="12"/>
  <c r="BA453" i="12" s="1"/>
  <c r="BA452" i="12" s="1"/>
  <c r="BB454" i="12"/>
  <c r="BB453" i="12" s="1"/>
  <c r="BB452" i="12" s="1"/>
  <c r="AZ459" i="12"/>
  <c r="AZ458" i="12" s="1"/>
  <c r="AZ457" i="12" s="1"/>
  <c r="BA459" i="12"/>
  <c r="BA458" i="12" s="1"/>
  <c r="BA457" i="12" s="1"/>
  <c r="BB459" i="12"/>
  <c r="BB458" i="12" s="1"/>
  <c r="BB457" i="12" s="1"/>
  <c r="AZ465" i="12"/>
  <c r="AZ464" i="12" s="1"/>
  <c r="AZ463" i="12" s="1"/>
  <c r="BA465" i="12"/>
  <c r="BA464" i="12" s="1"/>
  <c r="BA463" i="12" s="1"/>
  <c r="BB465" i="12"/>
  <c r="BB464" i="12" s="1"/>
  <c r="BB463" i="12" s="1"/>
  <c r="AZ480" i="12"/>
  <c r="AZ479" i="12" s="1"/>
  <c r="AZ478" i="12" s="1"/>
  <c r="BA480" i="12"/>
  <c r="BA479" i="12" s="1"/>
  <c r="BA478" i="12" s="1"/>
  <c r="BB480" i="12"/>
  <c r="BB479" i="12" s="1"/>
  <c r="BB478" i="12" s="1"/>
  <c r="AZ484" i="12"/>
  <c r="AZ483" i="12" s="1"/>
  <c r="AZ482" i="12" s="1"/>
  <c r="BA484" i="12"/>
  <c r="BA483" i="12" s="1"/>
  <c r="BA482" i="12" s="1"/>
  <c r="BB484" i="12"/>
  <c r="BB483" i="12" s="1"/>
  <c r="BB482" i="12" s="1"/>
  <c r="AZ492" i="12"/>
  <c r="AZ491" i="12" s="1"/>
  <c r="BA492" i="12"/>
  <c r="BA491" i="12" s="1"/>
  <c r="BB492" i="12"/>
  <c r="BB491" i="12" s="1"/>
  <c r="AZ495" i="12"/>
  <c r="AZ494" i="12" s="1"/>
  <c r="BA495" i="12"/>
  <c r="BA494" i="12" s="1"/>
  <c r="BB495" i="12"/>
  <c r="BB494" i="12" s="1"/>
  <c r="AZ498" i="12"/>
  <c r="AZ497" i="12" s="1"/>
  <c r="BA498" i="12"/>
  <c r="BA497" i="12" s="1"/>
  <c r="BB498" i="12"/>
  <c r="BB497" i="12" s="1"/>
  <c r="AZ502" i="12"/>
  <c r="AZ501" i="12" s="1"/>
  <c r="AZ500" i="12" s="1"/>
  <c r="BA502" i="12"/>
  <c r="BA501" i="12" s="1"/>
  <c r="BA500" i="12" s="1"/>
  <c r="BB502" i="12"/>
  <c r="BB501" i="12" s="1"/>
  <c r="BB500" i="12" s="1"/>
  <c r="AZ507" i="12"/>
  <c r="BA507" i="12"/>
  <c r="BB507" i="12"/>
  <c r="AZ509" i="12"/>
  <c r="BA509" i="12"/>
  <c r="BB509" i="12"/>
  <c r="AZ515" i="12"/>
  <c r="AZ514" i="12" s="1"/>
  <c r="AZ513" i="12" s="1"/>
  <c r="BA515" i="12"/>
  <c r="BA514" i="12" s="1"/>
  <c r="BA513" i="12" s="1"/>
  <c r="BB515" i="12"/>
  <c r="BB514" i="12" s="1"/>
  <c r="BB513" i="12" s="1"/>
  <c r="AZ519" i="12"/>
  <c r="AZ518" i="12" s="1"/>
  <c r="AZ517" i="12" s="1"/>
  <c r="BA519" i="12"/>
  <c r="BA518" i="12" s="1"/>
  <c r="BA517" i="12" s="1"/>
  <c r="BB519" i="12"/>
  <c r="BB518" i="12" s="1"/>
  <c r="BB517" i="12" s="1"/>
  <c r="AZ526" i="12"/>
  <c r="AZ525" i="12" s="1"/>
  <c r="AZ524" i="12" s="1"/>
  <c r="BA526" i="12"/>
  <c r="BA525" i="12" s="1"/>
  <c r="BA524" i="12" s="1"/>
  <c r="BB526" i="12"/>
  <c r="BB525" i="12" s="1"/>
  <c r="BB524" i="12" s="1"/>
  <c r="AZ530" i="12"/>
  <c r="AZ529" i="12" s="1"/>
  <c r="AZ528" i="12" s="1"/>
  <c r="BA530" i="12"/>
  <c r="BA529" i="12" s="1"/>
  <c r="BA528" i="12" s="1"/>
  <c r="BB530" i="12"/>
  <c r="BB529" i="12" s="1"/>
  <c r="BB528" i="12" s="1"/>
  <c r="AZ535" i="12"/>
  <c r="AZ534" i="12" s="1"/>
  <c r="AZ533" i="12" s="1"/>
  <c r="BA535" i="12"/>
  <c r="BA534" i="12" s="1"/>
  <c r="BA533" i="12" s="1"/>
  <c r="BB535" i="12"/>
  <c r="BB534" i="12" s="1"/>
  <c r="BB533" i="12" s="1"/>
  <c r="AZ539" i="12"/>
  <c r="AZ538" i="12" s="1"/>
  <c r="AZ537" i="12" s="1"/>
  <c r="BA539" i="12"/>
  <c r="BA538" i="12" s="1"/>
  <c r="BA537" i="12" s="1"/>
  <c r="BB539" i="12"/>
  <c r="BB538" i="12" s="1"/>
  <c r="BB537" i="12" s="1"/>
  <c r="AZ543" i="12"/>
  <c r="BA543" i="12"/>
  <c r="BB543" i="12"/>
  <c r="AZ545" i="12"/>
  <c r="BA545" i="12"/>
  <c r="BB545" i="12"/>
  <c r="AZ549" i="12"/>
  <c r="AZ548" i="12" s="1"/>
  <c r="AZ547" i="12" s="1"/>
  <c r="BA549" i="12"/>
  <c r="BA548" i="12" s="1"/>
  <c r="BA547" i="12" s="1"/>
  <c r="BB549" i="12"/>
  <c r="BB548" i="12" s="1"/>
  <c r="BB547" i="12" s="1"/>
  <c r="AZ553" i="12"/>
  <c r="AZ552" i="12" s="1"/>
  <c r="AZ551" i="12" s="1"/>
  <c r="BA553" i="12"/>
  <c r="BA552" i="12" s="1"/>
  <c r="BA551" i="12" s="1"/>
  <c r="BB553" i="12"/>
  <c r="BB552" i="12" s="1"/>
  <c r="BB551" i="12" s="1"/>
  <c r="AZ557" i="12"/>
  <c r="AZ556" i="12" s="1"/>
  <c r="AZ555" i="12" s="1"/>
  <c r="BA557" i="12"/>
  <c r="BA556" i="12" s="1"/>
  <c r="BA555" i="12" s="1"/>
  <c r="BB557" i="12"/>
  <c r="BB556" i="12" s="1"/>
  <c r="BB555" i="12" s="1"/>
  <c r="AZ561" i="12"/>
  <c r="AZ560" i="12" s="1"/>
  <c r="AZ559" i="12" s="1"/>
  <c r="BA561" i="12"/>
  <c r="BA560" i="12" s="1"/>
  <c r="BA559" i="12" s="1"/>
  <c r="BB561" i="12"/>
  <c r="BB560" i="12" s="1"/>
  <c r="BB559" i="12" s="1"/>
  <c r="AZ566" i="12"/>
  <c r="BA566" i="12"/>
  <c r="BB566" i="12"/>
  <c r="AZ568" i="12"/>
  <c r="BA568" i="12"/>
  <c r="BB568" i="12"/>
  <c r="AZ572" i="12"/>
  <c r="BA572" i="12"/>
  <c r="BB572" i="12"/>
  <c r="AZ574" i="12"/>
  <c r="BA574" i="12"/>
  <c r="BB574" i="12"/>
  <c r="AZ579" i="12"/>
  <c r="BA579" i="12"/>
  <c r="BB579" i="12"/>
  <c r="AZ581" i="12"/>
  <c r="BA581" i="12"/>
  <c r="BB581" i="12"/>
  <c r="AZ585" i="12"/>
  <c r="AZ584" i="12" s="1"/>
  <c r="AZ583" i="12" s="1"/>
  <c r="BA585" i="12"/>
  <c r="BA584" i="12" s="1"/>
  <c r="BA583" i="12" s="1"/>
  <c r="BB585" i="12"/>
  <c r="BB584" i="12" s="1"/>
  <c r="BB583" i="12" s="1"/>
  <c r="AZ590" i="12"/>
  <c r="BA590" i="12"/>
  <c r="BB590" i="12"/>
  <c r="AZ592" i="12"/>
  <c r="BA592" i="12"/>
  <c r="BB592" i="12"/>
  <c r="AZ596" i="12"/>
  <c r="BA596" i="12"/>
  <c r="BB596" i="12"/>
  <c r="AZ598" i="12"/>
  <c r="BA598" i="12"/>
  <c r="BB598" i="12"/>
  <c r="AZ602" i="12"/>
  <c r="AZ601" i="12" s="1"/>
  <c r="AZ600" i="12" s="1"/>
  <c r="BA602" i="12"/>
  <c r="BA601" i="12" s="1"/>
  <c r="BA600" i="12" s="1"/>
  <c r="BB602" i="12"/>
  <c r="BB601" i="12" s="1"/>
  <c r="BB600" i="12" s="1"/>
  <c r="AZ606" i="12"/>
  <c r="AZ605" i="12" s="1"/>
  <c r="AZ604" i="12" s="1"/>
  <c r="BA606" i="12"/>
  <c r="BA605" i="12" s="1"/>
  <c r="BA604" i="12" s="1"/>
  <c r="BB606" i="12"/>
  <c r="BB605" i="12" s="1"/>
  <c r="BB604" i="12" s="1"/>
  <c r="AZ610" i="12"/>
  <c r="AZ609" i="12" s="1"/>
  <c r="AZ608" i="12" s="1"/>
  <c r="BA610" i="12"/>
  <c r="BA609" i="12" s="1"/>
  <c r="BA608" i="12" s="1"/>
  <c r="BB610" i="12"/>
  <c r="BB609" i="12" s="1"/>
  <c r="BB608" i="12" s="1"/>
  <c r="AZ625" i="12"/>
  <c r="BA625" i="12"/>
  <c r="BB625" i="12"/>
  <c r="AZ627" i="12"/>
  <c r="BA627" i="12"/>
  <c r="BB627" i="12"/>
  <c r="AZ642" i="12"/>
  <c r="BA642" i="12"/>
  <c r="BB642" i="12"/>
  <c r="AZ644" i="12"/>
  <c r="BA644" i="12"/>
  <c r="BB644" i="12"/>
  <c r="AZ648" i="12"/>
  <c r="BA648" i="12"/>
  <c r="BB648" i="12"/>
  <c r="AZ650" i="12"/>
  <c r="BA650" i="12"/>
  <c r="BB650" i="12"/>
  <c r="AZ656" i="12"/>
  <c r="AZ655" i="12" s="1"/>
  <c r="AZ654" i="12" s="1"/>
  <c r="AZ653" i="12" s="1"/>
  <c r="BA656" i="12"/>
  <c r="BA655" i="12" s="1"/>
  <c r="BA654" i="12" s="1"/>
  <c r="BA653" i="12" s="1"/>
  <c r="BB656" i="12"/>
  <c r="BB655" i="12" s="1"/>
  <c r="BB654" i="12" s="1"/>
  <c r="BB653" i="12" s="1"/>
  <c r="AZ661" i="12"/>
  <c r="AZ660" i="12" s="1"/>
  <c r="AZ659" i="12" s="1"/>
  <c r="BA661" i="12"/>
  <c r="BA660" i="12" s="1"/>
  <c r="BA659" i="12" s="1"/>
  <c r="BB661" i="12"/>
  <c r="BB660" i="12" s="1"/>
  <c r="BB659" i="12" s="1"/>
  <c r="AZ665" i="12"/>
  <c r="BA665" i="12"/>
  <c r="BB665" i="12"/>
  <c r="AZ667" i="12"/>
  <c r="BA667" i="12"/>
  <c r="BB667" i="12"/>
  <c r="AZ671" i="12"/>
  <c r="BA671" i="12"/>
  <c r="BB671" i="12"/>
  <c r="AZ673" i="12"/>
  <c r="BA673" i="12"/>
  <c r="BB673" i="12"/>
  <c r="AZ683" i="12"/>
  <c r="AZ682" i="12" s="1"/>
  <c r="BA683" i="12"/>
  <c r="BA682" i="12" s="1"/>
  <c r="BB683" i="12"/>
  <c r="BB682" i="12" s="1"/>
  <c r="AZ686" i="12"/>
  <c r="BA686" i="12"/>
  <c r="BB686" i="12"/>
  <c r="AZ688" i="12"/>
  <c r="BA688" i="12"/>
  <c r="BB688" i="12"/>
  <c r="AZ693" i="12"/>
  <c r="AZ692" i="12" s="1"/>
  <c r="AZ691" i="12" s="1"/>
  <c r="BA693" i="12"/>
  <c r="BA692" i="12" s="1"/>
  <c r="BA691" i="12" s="1"/>
  <c r="BB693" i="12"/>
  <c r="BB692" i="12" s="1"/>
  <c r="BB691" i="12" s="1"/>
  <c r="AZ697" i="12"/>
  <c r="AZ696" i="12" s="1"/>
  <c r="AZ695" i="12" s="1"/>
  <c r="BA697" i="12"/>
  <c r="BA696" i="12" s="1"/>
  <c r="BA695" i="12" s="1"/>
  <c r="BB697" i="12"/>
  <c r="BB696" i="12" s="1"/>
  <c r="BB695" i="12" s="1"/>
  <c r="AZ701" i="12"/>
  <c r="AZ700" i="12" s="1"/>
  <c r="AZ699" i="12" s="1"/>
  <c r="BA701" i="12"/>
  <c r="BA700" i="12" s="1"/>
  <c r="BA699" i="12" s="1"/>
  <c r="BB701" i="12"/>
  <c r="BB700" i="12" s="1"/>
  <c r="BB699" i="12" s="1"/>
  <c r="AZ705" i="12"/>
  <c r="AZ704" i="12" s="1"/>
  <c r="AZ703" i="12" s="1"/>
  <c r="BA705" i="12"/>
  <c r="BA704" i="12" s="1"/>
  <c r="BA703" i="12" s="1"/>
  <c r="BB705" i="12"/>
  <c r="BB704" i="12" s="1"/>
  <c r="BB703" i="12" s="1"/>
  <c r="AZ712" i="12"/>
  <c r="AZ711" i="12" s="1"/>
  <c r="AZ710" i="12" s="1"/>
  <c r="BA712" i="12"/>
  <c r="BA711" i="12" s="1"/>
  <c r="BA710" i="12" s="1"/>
  <c r="BB712" i="12"/>
  <c r="BB711" i="12" s="1"/>
  <c r="BB710" i="12" s="1"/>
  <c r="AZ716" i="12"/>
  <c r="AZ715" i="12" s="1"/>
  <c r="BA716" i="12"/>
  <c r="BA715" i="12" s="1"/>
  <c r="BB716" i="12"/>
  <c r="BB715" i="12" s="1"/>
  <c r="AZ719" i="12"/>
  <c r="AZ718" i="12" s="1"/>
  <c r="BA719" i="12"/>
  <c r="BA718" i="12" s="1"/>
  <c r="BB719" i="12"/>
  <c r="BB718" i="12" s="1"/>
  <c r="AZ723" i="12"/>
  <c r="AZ722" i="12" s="1"/>
  <c r="BA723" i="12"/>
  <c r="BA722" i="12" s="1"/>
  <c r="BB723" i="12"/>
  <c r="BB722" i="12" s="1"/>
  <c r="AZ726" i="12"/>
  <c r="AZ725" i="12" s="1"/>
  <c r="BA726" i="12"/>
  <c r="BA725" i="12" s="1"/>
  <c r="BB726" i="12"/>
  <c r="BB725" i="12" s="1"/>
  <c r="AZ730" i="12"/>
  <c r="AZ729" i="12" s="1"/>
  <c r="AZ728" i="12" s="1"/>
  <c r="BA730" i="12"/>
  <c r="BA729" i="12" s="1"/>
  <c r="BA728" i="12" s="1"/>
  <c r="BB730" i="12"/>
  <c r="BB729" i="12" s="1"/>
  <c r="BB728" i="12" s="1"/>
  <c r="AZ734" i="12"/>
  <c r="AZ733" i="12" s="1"/>
  <c r="AZ732" i="12" s="1"/>
  <c r="BA734" i="12"/>
  <c r="BA733" i="12" s="1"/>
  <c r="BA732" i="12" s="1"/>
  <c r="BB734" i="12"/>
  <c r="BB733" i="12" s="1"/>
  <c r="BB732" i="12" s="1"/>
  <c r="AZ738" i="12"/>
  <c r="AZ737" i="12" s="1"/>
  <c r="AZ736" i="12" s="1"/>
  <c r="BA738" i="12"/>
  <c r="BA737" i="12" s="1"/>
  <c r="BA736" i="12" s="1"/>
  <c r="BB738" i="12"/>
  <c r="BB737" i="12" s="1"/>
  <c r="BB736" i="12" s="1"/>
  <c r="AZ742" i="12"/>
  <c r="AZ741" i="12" s="1"/>
  <c r="BA742" i="12"/>
  <c r="BA741" i="12" s="1"/>
  <c r="BB742" i="12"/>
  <c r="BB741" i="12" s="1"/>
  <c r="AZ745" i="12"/>
  <c r="BA745" i="12"/>
  <c r="BB745" i="12"/>
  <c r="AZ747" i="12"/>
  <c r="BA747" i="12"/>
  <c r="BB747" i="12"/>
  <c r="AZ752" i="12"/>
  <c r="AZ751" i="12" s="1"/>
  <c r="BA752" i="12"/>
  <c r="BA751" i="12" s="1"/>
  <c r="BB752" i="12"/>
  <c r="BB751" i="12" s="1"/>
  <c r="AZ755" i="12"/>
  <c r="AZ754" i="12" s="1"/>
  <c r="BA755" i="12"/>
  <c r="BA754" i="12" s="1"/>
  <c r="BB755" i="12"/>
  <c r="BB754" i="12" s="1"/>
  <c r="AZ759" i="12"/>
  <c r="AZ758" i="12" s="1"/>
  <c r="AZ757" i="12" s="1"/>
  <c r="BA759" i="12"/>
  <c r="BA758" i="12" s="1"/>
  <c r="BA757" i="12" s="1"/>
  <c r="BB759" i="12"/>
  <c r="BB758" i="12" s="1"/>
  <c r="BB757" i="12" s="1"/>
  <c r="AZ763" i="12"/>
  <c r="AZ762" i="12" s="1"/>
  <c r="AZ761" i="12" s="1"/>
  <c r="BA763" i="12"/>
  <c r="BA762" i="12" s="1"/>
  <c r="BA761" i="12" s="1"/>
  <c r="BB763" i="12"/>
  <c r="BB762" i="12" s="1"/>
  <c r="BB761" i="12" s="1"/>
  <c r="AZ769" i="12"/>
  <c r="BA769" i="12"/>
  <c r="BB769" i="12"/>
  <c r="AZ773" i="12"/>
  <c r="BA773" i="12"/>
  <c r="BB773" i="12"/>
  <c r="AZ780" i="12"/>
  <c r="AZ779" i="12" s="1"/>
  <c r="AZ778" i="12" s="1"/>
  <c r="BA780" i="12"/>
  <c r="BA779" i="12" s="1"/>
  <c r="BA778" i="12" s="1"/>
  <c r="BB780" i="12"/>
  <c r="BB779" i="12" s="1"/>
  <c r="BB778" i="12" s="1"/>
  <c r="AZ786" i="12"/>
  <c r="AZ785" i="12" s="1"/>
  <c r="BA786" i="12"/>
  <c r="BA785" i="12" s="1"/>
  <c r="BB786" i="12"/>
  <c r="BB785" i="12" s="1"/>
  <c r="AZ789" i="12"/>
  <c r="AZ788" i="12" s="1"/>
  <c r="BA789" i="12"/>
  <c r="BA788" i="12" s="1"/>
  <c r="BB789" i="12"/>
  <c r="BB788" i="12" s="1"/>
  <c r="AZ794" i="12"/>
  <c r="AZ793" i="12" s="1"/>
  <c r="AZ792" i="12" s="1"/>
  <c r="AZ791" i="12" s="1"/>
  <c r="BA794" i="12"/>
  <c r="BA793" i="12" s="1"/>
  <c r="BA792" i="12" s="1"/>
  <c r="BA791" i="12" s="1"/>
  <c r="BB794" i="12"/>
  <c r="BB793" i="12" s="1"/>
  <c r="BB792" i="12" s="1"/>
  <c r="BB791" i="12" s="1"/>
  <c r="AZ799" i="12"/>
  <c r="AZ798" i="12" s="1"/>
  <c r="BA799" i="12"/>
  <c r="BA798" i="12" s="1"/>
  <c r="BB799" i="12"/>
  <c r="BB798" i="12" s="1"/>
  <c r="AZ802" i="12"/>
  <c r="AZ801" i="12" s="1"/>
  <c r="BA802" i="12"/>
  <c r="BA801" i="12" s="1"/>
  <c r="BB802" i="12"/>
  <c r="BB801" i="12" s="1"/>
  <c r="AZ808" i="12"/>
  <c r="AZ807" i="12" s="1"/>
  <c r="BA808" i="12"/>
  <c r="BA807" i="12" s="1"/>
  <c r="BB808" i="12"/>
  <c r="BB807" i="12" s="1"/>
  <c r="AZ811" i="12"/>
  <c r="AZ810" i="12" s="1"/>
  <c r="BA811" i="12"/>
  <c r="BA810" i="12" s="1"/>
  <c r="BB811" i="12"/>
  <c r="BB810" i="12" s="1"/>
  <c r="AZ814" i="12"/>
  <c r="AZ813" i="12" s="1"/>
  <c r="BA814" i="12"/>
  <c r="BA813" i="12" s="1"/>
  <c r="BB814" i="12"/>
  <c r="BB813" i="12" s="1"/>
  <c r="AZ817" i="12"/>
  <c r="AZ816" i="12" s="1"/>
  <c r="BA817" i="12"/>
  <c r="BA816" i="12" s="1"/>
  <c r="BB817" i="12"/>
  <c r="BB816" i="12" s="1"/>
  <c r="AZ820" i="12"/>
  <c r="AZ819" i="12" s="1"/>
  <c r="BA820" i="12"/>
  <c r="BA819" i="12" s="1"/>
  <c r="BB820" i="12"/>
  <c r="BB819" i="12" s="1"/>
  <c r="AZ825" i="12"/>
  <c r="BA825" i="12"/>
  <c r="BB825" i="12"/>
  <c r="AZ827" i="12"/>
  <c r="BA827" i="12"/>
  <c r="BB827" i="12"/>
  <c r="AZ835" i="12"/>
  <c r="AZ834" i="12" s="1"/>
  <c r="AZ833" i="12" s="1"/>
  <c r="BA835" i="12"/>
  <c r="BA834" i="12" s="1"/>
  <c r="BA833" i="12" s="1"/>
  <c r="BB835" i="12"/>
  <c r="BB834" i="12" s="1"/>
  <c r="BB833" i="12" s="1"/>
  <c r="AZ839" i="12"/>
  <c r="AZ838" i="12" s="1"/>
  <c r="BA839" i="12"/>
  <c r="BA838" i="12" s="1"/>
  <c r="BB839" i="12"/>
  <c r="BB838" i="12" s="1"/>
  <c r="AZ842" i="12"/>
  <c r="AZ841" i="12" s="1"/>
  <c r="BA842" i="12"/>
  <c r="BA841" i="12" s="1"/>
  <c r="BB842" i="12"/>
  <c r="BB841" i="12" s="1"/>
  <c r="AZ847" i="12"/>
  <c r="AZ846" i="12" s="1"/>
  <c r="BA847" i="12"/>
  <c r="BA846" i="12" s="1"/>
  <c r="BB847" i="12"/>
  <c r="BB846" i="12" s="1"/>
  <c r="AZ850" i="12"/>
  <c r="AZ849" i="12" s="1"/>
  <c r="BA850" i="12"/>
  <c r="BA849" i="12" s="1"/>
  <c r="BB850" i="12"/>
  <c r="BB849" i="12" s="1"/>
  <c r="AZ855" i="12"/>
  <c r="AZ854" i="12" s="1"/>
  <c r="AZ853" i="12" s="1"/>
  <c r="AZ852" i="12" s="1"/>
  <c r="BA855" i="12"/>
  <c r="BA854" i="12" s="1"/>
  <c r="BA853" i="12" s="1"/>
  <c r="BA852" i="12" s="1"/>
  <c r="BB855" i="12"/>
  <c r="BB854" i="12" s="1"/>
  <c r="BB853" i="12" s="1"/>
  <c r="BB852" i="12" s="1"/>
  <c r="AZ862" i="12"/>
  <c r="BA862" i="12"/>
  <c r="BB862" i="12"/>
  <c r="AZ864" i="12"/>
  <c r="BA864" i="12"/>
  <c r="BB864" i="12"/>
  <c r="AZ868" i="12"/>
  <c r="BA868" i="12"/>
  <c r="BB868" i="12"/>
  <c r="AZ870" i="12"/>
  <c r="BA870" i="12"/>
  <c r="BB870" i="12"/>
  <c r="AZ874" i="12"/>
  <c r="BA874" i="12"/>
  <c r="BB874" i="12"/>
  <c r="AZ876" i="12"/>
  <c r="BA876" i="12"/>
  <c r="BB876" i="12"/>
  <c r="AZ881" i="12"/>
  <c r="AZ880" i="12" s="1"/>
  <c r="BA881" i="12"/>
  <c r="BA880" i="12" s="1"/>
  <c r="BB881" i="12"/>
  <c r="BB880" i="12" s="1"/>
  <c r="AZ884" i="12"/>
  <c r="AZ883" i="12" s="1"/>
  <c r="BA884" i="12"/>
  <c r="BA883" i="12" s="1"/>
  <c r="BB884" i="12"/>
  <c r="BB883" i="12" s="1"/>
  <c r="AZ887" i="12"/>
  <c r="AZ886" i="12" s="1"/>
  <c r="BA887" i="12"/>
  <c r="BA886" i="12" s="1"/>
  <c r="BB887" i="12"/>
  <c r="BB886" i="12" s="1"/>
  <c r="AZ890" i="12"/>
  <c r="BA890" i="12"/>
  <c r="BB890" i="12"/>
  <c r="AZ893" i="12"/>
  <c r="BA893" i="12"/>
  <c r="BB893" i="12"/>
  <c r="AZ899" i="12"/>
  <c r="AZ898" i="12" s="1"/>
  <c r="AZ897" i="12" s="1"/>
  <c r="BA899" i="12"/>
  <c r="BA898" i="12" s="1"/>
  <c r="BA897" i="12" s="1"/>
  <c r="BB899" i="12"/>
  <c r="BB898" i="12" s="1"/>
  <c r="BB897" i="12" s="1"/>
  <c r="AZ905" i="12"/>
  <c r="BA905" i="12"/>
  <c r="BB905" i="12"/>
  <c r="AZ907" i="12"/>
  <c r="BA907" i="12"/>
  <c r="BB907" i="12"/>
  <c r="AZ911" i="12"/>
  <c r="AZ910" i="12" s="1"/>
  <c r="AZ909" i="12" s="1"/>
  <c r="BA911" i="12"/>
  <c r="BA910" i="12" s="1"/>
  <c r="BA909" i="12" s="1"/>
  <c r="BB911" i="12"/>
  <c r="BB910" i="12" s="1"/>
  <c r="BB909" i="12" s="1"/>
  <c r="AZ915" i="12"/>
  <c r="BA915" i="12"/>
  <c r="BB915" i="12"/>
  <c r="AZ917" i="12"/>
  <c r="BA917" i="12"/>
  <c r="BB917" i="12"/>
  <c r="AZ921" i="12"/>
  <c r="AZ920" i="12" s="1"/>
  <c r="AZ919" i="12" s="1"/>
  <c r="BA921" i="12"/>
  <c r="BA920" i="12" s="1"/>
  <c r="BA919" i="12" s="1"/>
  <c r="BB921" i="12"/>
  <c r="BB920" i="12" s="1"/>
  <c r="BB919" i="12" s="1"/>
  <c r="AZ925" i="12"/>
  <c r="AZ924" i="12" s="1"/>
  <c r="AZ923" i="12" s="1"/>
  <c r="BA925" i="12"/>
  <c r="BA924" i="12" s="1"/>
  <c r="BA923" i="12" s="1"/>
  <c r="BB925" i="12"/>
  <c r="BB924" i="12" s="1"/>
  <c r="BB923" i="12" s="1"/>
  <c r="AZ929" i="12"/>
  <c r="BA929" i="12"/>
  <c r="BB929" i="12"/>
  <c r="AZ931" i="12"/>
  <c r="BA931" i="12"/>
  <c r="BB931" i="12"/>
  <c r="AZ935" i="12"/>
  <c r="AZ934" i="12" s="1"/>
  <c r="AZ933" i="12" s="1"/>
  <c r="BA935" i="12"/>
  <c r="BA934" i="12" s="1"/>
  <c r="BA933" i="12" s="1"/>
  <c r="BB935" i="12"/>
  <c r="BB934" i="12" s="1"/>
  <c r="BB933" i="12" s="1"/>
  <c r="AZ939" i="12"/>
  <c r="BA939" i="12"/>
  <c r="BB939" i="12"/>
  <c r="AZ941" i="12"/>
  <c r="BA941" i="12"/>
  <c r="BB941" i="12"/>
  <c r="AZ946" i="12"/>
  <c r="AZ945" i="12" s="1"/>
  <c r="BA946" i="12"/>
  <c r="BA945" i="12" s="1"/>
  <c r="BB946" i="12"/>
  <c r="BB945" i="12" s="1"/>
  <c r="AZ949" i="12"/>
  <c r="BA949" i="12"/>
  <c r="BB949" i="12"/>
  <c r="AZ952" i="12"/>
  <c r="BA952" i="12"/>
  <c r="BB952" i="12"/>
  <c r="AZ955" i="12"/>
  <c r="BA955" i="12"/>
  <c r="BB955" i="12"/>
  <c r="AZ959" i="12"/>
  <c r="AZ958" i="12" s="1"/>
  <c r="BA959" i="12"/>
  <c r="BA958" i="12" s="1"/>
  <c r="BB959" i="12"/>
  <c r="BB958" i="12" s="1"/>
  <c r="AZ962" i="12"/>
  <c r="AZ961" i="12" s="1"/>
  <c r="BA962" i="12"/>
  <c r="BA961" i="12" s="1"/>
  <c r="BB962" i="12"/>
  <c r="BB961" i="12" s="1"/>
  <c r="AZ966" i="12"/>
  <c r="BA966" i="12"/>
  <c r="BB966" i="12"/>
  <c r="AZ968" i="12"/>
  <c r="BA968" i="12"/>
  <c r="BB968" i="12"/>
  <c r="AZ972" i="12"/>
  <c r="BA972" i="12"/>
  <c r="BB972" i="12"/>
  <c r="AZ974" i="12"/>
  <c r="BA974" i="12"/>
  <c r="BB974" i="12"/>
  <c r="AZ978" i="12"/>
  <c r="BA978" i="12"/>
  <c r="BB978" i="12"/>
  <c r="AZ980" i="12"/>
  <c r="BA980" i="12"/>
  <c r="BB980" i="12"/>
  <c r="AZ986" i="12"/>
  <c r="AZ985" i="12" s="1"/>
  <c r="BA986" i="12"/>
  <c r="BA985" i="12" s="1"/>
  <c r="BB986" i="12"/>
  <c r="BB985" i="12" s="1"/>
  <c r="AZ989" i="12"/>
  <c r="AZ988" i="12" s="1"/>
  <c r="BA989" i="12"/>
  <c r="BA988" i="12" s="1"/>
  <c r="BB989" i="12"/>
  <c r="BB988" i="12" s="1"/>
  <c r="AZ992" i="12"/>
  <c r="BA992" i="12"/>
  <c r="BB992" i="12"/>
  <c r="AZ994" i="12"/>
  <c r="BA994" i="12"/>
  <c r="BB994" i="12"/>
  <c r="AZ997" i="12"/>
  <c r="AZ996" i="12" s="1"/>
  <c r="BA997" i="12"/>
  <c r="BA996" i="12" s="1"/>
  <c r="BB997" i="12"/>
  <c r="BB996" i="12" s="1"/>
  <c r="AZ1001" i="12"/>
  <c r="AZ1000" i="12" s="1"/>
  <c r="AZ999" i="12" s="1"/>
  <c r="BA1001" i="12"/>
  <c r="BA1000" i="12" s="1"/>
  <c r="BA999" i="12" s="1"/>
  <c r="BB1001" i="12"/>
  <c r="BB1000" i="12" s="1"/>
  <c r="BB999" i="12" s="1"/>
  <c r="AZ1005" i="12"/>
  <c r="AZ1004" i="12" s="1"/>
  <c r="AZ1003" i="12" s="1"/>
  <c r="BA1005" i="12"/>
  <c r="BA1004" i="12" s="1"/>
  <c r="BA1003" i="12" s="1"/>
  <c r="BB1005" i="12"/>
  <c r="BB1004" i="12" s="1"/>
  <c r="BB1003" i="12" s="1"/>
  <c r="AZ1015" i="12"/>
  <c r="AZ1014" i="12" s="1"/>
  <c r="BA1015" i="12"/>
  <c r="BA1014" i="12" s="1"/>
  <c r="BB1015" i="12"/>
  <c r="BB1014" i="12" s="1"/>
  <c r="AZ1018" i="12"/>
  <c r="AZ1017" i="12" s="1"/>
  <c r="BA1018" i="12"/>
  <c r="BA1017" i="12" s="1"/>
  <c r="BB1018" i="12"/>
  <c r="BB1017" i="12" s="1"/>
  <c r="AZ1025" i="12"/>
  <c r="AZ1024" i="12" s="1"/>
  <c r="BA1025" i="12"/>
  <c r="BA1024" i="12" s="1"/>
  <c r="BB1025" i="12"/>
  <c r="BB1024" i="12" s="1"/>
  <c r="AZ1028" i="12"/>
  <c r="AZ1027" i="12" s="1"/>
  <c r="BA1028" i="12"/>
  <c r="BA1027" i="12" s="1"/>
  <c r="BB1028" i="12"/>
  <c r="BB1027" i="12" s="1"/>
  <c r="AZ1031" i="12"/>
  <c r="BA1031" i="12"/>
  <c r="BB1031" i="12"/>
  <c r="AZ1033" i="12"/>
  <c r="BA1033" i="12"/>
  <c r="BB1033" i="12"/>
  <c r="AZ1037" i="12"/>
  <c r="AZ1036" i="12" s="1"/>
  <c r="BA1037" i="12"/>
  <c r="BA1036" i="12" s="1"/>
  <c r="BB1037" i="12"/>
  <c r="BB1036" i="12" s="1"/>
  <c r="AZ1047" i="12"/>
  <c r="BA1047" i="12"/>
  <c r="BB1047" i="12"/>
  <c r="AZ1049" i="12"/>
  <c r="BA1049" i="12"/>
  <c r="BB1049" i="12"/>
  <c r="AZ1054" i="12"/>
  <c r="AZ1053" i="12" s="1"/>
  <c r="AZ1052" i="12" s="1"/>
  <c r="BA1054" i="12"/>
  <c r="BA1053" i="12" s="1"/>
  <c r="BA1052" i="12" s="1"/>
  <c r="BB1054" i="12"/>
  <c r="BB1053" i="12" s="1"/>
  <c r="BB1052" i="12" s="1"/>
  <c r="AZ1058" i="12"/>
  <c r="BA1058" i="12"/>
  <c r="BB1058" i="12"/>
  <c r="AZ1060" i="12"/>
  <c r="BA1060" i="12"/>
  <c r="BB1060" i="12"/>
  <c r="AZ1064" i="12"/>
  <c r="AZ1063" i="12" s="1"/>
  <c r="BA1064" i="12"/>
  <c r="BA1063" i="12" s="1"/>
  <c r="BB1064" i="12"/>
  <c r="BB1063" i="12" s="1"/>
  <c r="AZ1067" i="12"/>
  <c r="AZ1066" i="12" s="1"/>
  <c r="BA1067" i="12"/>
  <c r="BA1066" i="12" s="1"/>
  <c r="BB1067" i="12"/>
  <c r="BB1066" i="12" s="1"/>
  <c r="AZ1070" i="12"/>
  <c r="AZ1069" i="12" s="1"/>
  <c r="BA1070" i="12"/>
  <c r="BA1069" i="12" s="1"/>
  <c r="BB1070" i="12"/>
  <c r="BB1069" i="12" s="1"/>
  <c r="AZ1075" i="12"/>
  <c r="BA1075" i="12"/>
  <c r="BB1075" i="12"/>
  <c r="AZ1077" i="12"/>
  <c r="BA1077" i="12"/>
  <c r="BB1077" i="12"/>
  <c r="AZ1079" i="12"/>
  <c r="BA1079" i="12"/>
  <c r="BB1079" i="12"/>
  <c r="AZ1084" i="12"/>
  <c r="AZ1083" i="12" s="1"/>
  <c r="BA1084" i="12"/>
  <c r="BA1083" i="12" s="1"/>
  <c r="BB1084" i="12"/>
  <c r="BB1083" i="12" s="1"/>
  <c r="AZ1087" i="12"/>
  <c r="AZ1086" i="12" s="1"/>
  <c r="BA1087" i="12"/>
  <c r="BA1086" i="12" s="1"/>
  <c r="BB1087" i="12"/>
  <c r="BB1086" i="12" s="1"/>
  <c r="AZ1093" i="12"/>
  <c r="AZ1092" i="12" s="1"/>
  <c r="BA1093" i="12"/>
  <c r="BA1092" i="12" s="1"/>
  <c r="BB1093" i="12"/>
  <c r="BB1092" i="12" s="1"/>
  <c r="AZ1096" i="12"/>
  <c r="AZ1095" i="12" s="1"/>
  <c r="BA1096" i="12"/>
  <c r="BA1095" i="12" s="1"/>
  <c r="BB1096" i="12"/>
  <c r="BB1095" i="12" s="1"/>
  <c r="AZ1100" i="12"/>
  <c r="AZ1099" i="12" s="1"/>
  <c r="AZ1098" i="12" s="1"/>
  <c r="BA1100" i="12"/>
  <c r="BA1099" i="12" s="1"/>
  <c r="BA1098" i="12" s="1"/>
  <c r="BB1100" i="12"/>
  <c r="BB1099" i="12" s="1"/>
  <c r="BB1098" i="12" s="1"/>
  <c r="AZ1104" i="12"/>
  <c r="AZ1103" i="12" s="1"/>
  <c r="AZ1102" i="12" s="1"/>
  <c r="BA1104" i="12"/>
  <c r="BA1103" i="12" s="1"/>
  <c r="BA1102" i="12" s="1"/>
  <c r="BB1104" i="12"/>
  <c r="BB1103" i="12" s="1"/>
  <c r="BB1102" i="12" s="1"/>
  <c r="AZ1108" i="12"/>
  <c r="AZ1107" i="12" s="1"/>
  <c r="AZ1106" i="12" s="1"/>
  <c r="BA1108" i="12"/>
  <c r="BA1107" i="12" s="1"/>
  <c r="BA1106" i="12" s="1"/>
  <c r="BB1108" i="12"/>
  <c r="BB1107" i="12" s="1"/>
  <c r="BB1106" i="12" s="1"/>
  <c r="AZ1113" i="12"/>
  <c r="AZ1112" i="12" s="1"/>
  <c r="BA1113" i="12"/>
  <c r="BA1112" i="12" s="1"/>
  <c r="BB1113" i="12"/>
  <c r="BB1112" i="12" s="1"/>
  <c r="AZ1116" i="12"/>
  <c r="AZ1115" i="12" s="1"/>
  <c r="BA1116" i="12"/>
  <c r="BA1115" i="12" s="1"/>
  <c r="BB1116" i="12"/>
  <c r="BB1115" i="12" s="1"/>
  <c r="AZ1119" i="12"/>
  <c r="AZ1118" i="12" s="1"/>
  <c r="BA1119" i="12"/>
  <c r="BA1118" i="12" s="1"/>
  <c r="BB1119" i="12"/>
  <c r="BB1118" i="12" s="1"/>
  <c r="AZ1123" i="12"/>
  <c r="AZ1122" i="12" s="1"/>
  <c r="BA1123" i="12"/>
  <c r="BA1122" i="12" s="1"/>
  <c r="BB1123" i="12"/>
  <c r="BB1122" i="12" s="1"/>
  <c r="AZ1130" i="12"/>
  <c r="AZ1129" i="12" s="1"/>
  <c r="AZ1128" i="12" s="1"/>
  <c r="BA1130" i="12"/>
  <c r="BA1129" i="12" s="1"/>
  <c r="BA1128" i="12" s="1"/>
  <c r="BB1130" i="12"/>
  <c r="BB1129" i="12" s="1"/>
  <c r="BB1128" i="12" s="1"/>
  <c r="AZ1134" i="12"/>
  <c r="AZ1133" i="12" s="1"/>
  <c r="AZ1132" i="12" s="1"/>
  <c r="BA1134" i="12"/>
  <c r="BA1133" i="12" s="1"/>
  <c r="BA1132" i="12" s="1"/>
  <c r="BB1134" i="12"/>
  <c r="BB1133" i="12" s="1"/>
  <c r="BB1132" i="12" s="1"/>
  <c r="AZ1138" i="12"/>
  <c r="BA1138" i="12"/>
  <c r="BB1138" i="12"/>
  <c r="AZ1140" i="12"/>
  <c r="BA1140" i="12"/>
  <c r="BB1140" i="12"/>
  <c r="AZ1144" i="12"/>
  <c r="AZ1143" i="12" s="1"/>
  <c r="AZ1142" i="12" s="1"/>
  <c r="BA1144" i="12"/>
  <c r="BA1143" i="12" s="1"/>
  <c r="BA1142" i="12" s="1"/>
  <c r="BB1144" i="12"/>
  <c r="BB1143" i="12" s="1"/>
  <c r="BB1142" i="12" s="1"/>
  <c r="AZ1148" i="12"/>
  <c r="AZ1147" i="12" s="1"/>
  <c r="AZ1146" i="12" s="1"/>
  <c r="BA1148" i="12"/>
  <c r="BA1147" i="12" s="1"/>
  <c r="BA1146" i="12" s="1"/>
  <c r="BB1148" i="12"/>
  <c r="BB1147" i="12" s="1"/>
  <c r="BB1146" i="12" s="1"/>
  <c r="AZ1152" i="12"/>
  <c r="AZ1151" i="12" s="1"/>
  <c r="AZ1150" i="12" s="1"/>
  <c r="BA1152" i="12"/>
  <c r="BA1151" i="12" s="1"/>
  <c r="BA1150" i="12" s="1"/>
  <c r="BB1152" i="12"/>
  <c r="BB1151" i="12" s="1"/>
  <c r="BB1150" i="12" s="1"/>
  <c r="AZ1156" i="12"/>
  <c r="AZ1155" i="12" s="1"/>
  <c r="AZ1154" i="12" s="1"/>
  <c r="BA1156" i="12"/>
  <c r="BA1155" i="12" s="1"/>
  <c r="BA1154" i="12" s="1"/>
  <c r="BB1156" i="12"/>
  <c r="BB1155" i="12" s="1"/>
  <c r="BB1154" i="12" s="1"/>
  <c r="AZ1160" i="12"/>
  <c r="AZ1159" i="12" s="1"/>
  <c r="AZ1158" i="12" s="1"/>
  <c r="BA1160" i="12"/>
  <c r="BA1159" i="12" s="1"/>
  <c r="BA1158" i="12" s="1"/>
  <c r="BB1160" i="12"/>
  <c r="BB1159" i="12" s="1"/>
  <c r="BB1158" i="12" s="1"/>
  <c r="AZ1164" i="12"/>
  <c r="AZ1163" i="12" s="1"/>
  <c r="BA1164" i="12"/>
  <c r="BA1163" i="12" s="1"/>
  <c r="BB1164" i="12"/>
  <c r="BB1163" i="12" s="1"/>
  <c r="AZ1167" i="12"/>
  <c r="AZ1166" i="12" s="1"/>
  <c r="BA1167" i="12"/>
  <c r="BA1166" i="12" s="1"/>
  <c r="BB1167" i="12"/>
  <c r="BB1166" i="12" s="1"/>
  <c r="AZ1171" i="12"/>
  <c r="AZ1170" i="12" s="1"/>
  <c r="AZ1169" i="12" s="1"/>
  <c r="BA1171" i="12"/>
  <c r="BA1170" i="12" s="1"/>
  <c r="BA1169" i="12" s="1"/>
  <c r="BB1171" i="12"/>
  <c r="BB1170" i="12" s="1"/>
  <c r="BB1169" i="12" s="1"/>
  <c r="AZ1175" i="12"/>
  <c r="AZ1174" i="12" s="1"/>
  <c r="AZ1173" i="12" s="1"/>
  <c r="BA1175" i="12"/>
  <c r="BA1174" i="12" s="1"/>
  <c r="BA1173" i="12" s="1"/>
  <c r="BB1175" i="12"/>
  <c r="BB1174" i="12" s="1"/>
  <c r="BB1173" i="12" s="1"/>
  <c r="AZ1179" i="12"/>
  <c r="AZ1178" i="12" s="1"/>
  <c r="AZ1177" i="12" s="1"/>
  <c r="BA1179" i="12"/>
  <c r="BA1178" i="12" s="1"/>
  <c r="BA1177" i="12" s="1"/>
  <c r="BB1179" i="12"/>
  <c r="BB1178" i="12" s="1"/>
  <c r="BB1177" i="12" s="1"/>
  <c r="AZ1183" i="12"/>
  <c r="AZ1182" i="12" s="1"/>
  <c r="AZ1181" i="12" s="1"/>
  <c r="BA1183" i="12"/>
  <c r="BA1182" i="12" s="1"/>
  <c r="BA1181" i="12" s="1"/>
  <c r="BB1183" i="12"/>
  <c r="BB1182" i="12" s="1"/>
  <c r="BB1181" i="12" s="1"/>
  <c r="AZ1187" i="12"/>
  <c r="AZ1186" i="12" s="1"/>
  <c r="AZ1185" i="12" s="1"/>
  <c r="BA1187" i="12"/>
  <c r="BA1186" i="12" s="1"/>
  <c r="BA1185" i="12" s="1"/>
  <c r="BB1187" i="12"/>
  <c r="BB1186" i="12" s="1"/>
  <c r="BB1185" i="12" s="1"/>
  <c r="AZ1191" i="12"/>
  <c r="AZ1190" i="12" s="1"/>
  <c r="AZ1189" i="12" s="1"/>
  <c r="BA1191" i="12"/>
  <c r="BA1190" i="12" s="1"/>
  <c r="BA1189" i="12" s="1"/>
  <c r="BB1191" i="12"/>
  <c r="BB1190" i="12" s="1"/>
  <c r="BB1189" i="12" s="1"/>
  <c r="AZ1196" i="12"/>
  <c r="AZ1195" i="12" s="1"/>
  <c r="AZ1194" i="12" s="1"/>
  <c r="BA1196" i="12"/>
  <c r="BA1195" i="12" s="1"/>
  <c r="BA1194" i="12" s="1"/>
  <c r="BB1196" i="12"/>
  <c r="BB1195" i="12" s="1"/>
  <c r="BB1194" i="12" s="1"/>
  <c r="AZ1200" i="12"/>
  <c r="AZ1199" i="12" s="1"/>
  <c r="AZ1198" i="12" s="1"/>
  <c r="BA1200" i="12"/>
  <c r="BA1199" i="12" s="1"/>
  <c r="BA1198" i="12" s="1"/>
  <c r="BB1200" i="12"/>
  <c r="BB1199" i="12" s="1"/>
  <c r="BB1198" i="12" s="1"/>
  <c r="AZ1206" i="12"/>
  <c r="AZ1205" i="12" s="1"/>
  <c r="AZ1204" i="12" s="1"/>
  <c r="BA1206" i="12"/>
  <c r="BA1205" i="12" s="1"/>
  <c r="BA1204" i="12" s="1"/>
  <c r="BB1206" i="12"/>
  <c r="BB1205" i="12" s="1"/>
  <c r="BB1204" i="12" s="1"/>
  <c r="AZ1210" i="12"/>
  <c r="AZ1209" i="12" s="1"/>
  <c r="AZ1208" i="12" s="1"/>
  <c r="BA1210" i="12"/>
  <c r="BA1209" i="12" s="1"/>
  <c r="BA1208" i="12" s="1"/>
  <c r="BB1210" i="12"/>
  <c r="BB1209" i="12" s="1"/>
  <c r="BB1208" i="12" s="1"/>
  <c r="AZ1214" i="12"/>
  <c r="AZ1213" i="12" s="1"/>
  <c r="AZ1212" i="12" s="1"/>
  <c r="BA1214" i="12"/>
  <c r="BA1213" i="12" s="1"/>
  <c r="BA1212" i="12" s="1"/>
  <c r="BB1214" i="12"/>
  <c r="BB1213" i="12" s="1"/>
  <c r="BB1212" i="12" s="1"/>
  <c r="AZ1225" i="12"/>
  <c r="AZ1224" i="12" s="1"/>
  <c r="BA1225" i="12"/>
  <c r="BA1224" i="12" s="1"/>
  <c r="BB1225" i="12"/>
  <c r="BB1224" i="12" s="1"/>
  <c r="AZ1228" i="12"/>
  <c r="AZ1227" i="12" s="1"/>
  <c r="BA1228" i="12"/>
  <c r="BA1227" i="12" s="1"/>
  <c r="BB1228" i="12"/>
  <c r="BB1227" i="12" s="1"/>
  <c r="AZ1232" i="12"/>
  <c r="AZ1231" i="12" s="1"/>
  <c r="AZ1230" i="12" s="1"/>
  <c r="BA1232" i="12"/>
  <c r="BA1231" i="12" s="1"/>
  <c r="BA1230" i="12" s="1"/>
  <c r="BB1232" i="12"/>
  <c r="BB1231" i="12" s="1"/>
  <c r="BB1230" i="12" s="1"/>
  <c r="AZ1236" i="12"/>
  <c r="AZ1235" i="12" s="1"/>
  <c r="AZ1234" i="12" s="1"/>
  <c r="BA1236" i="12"/>
  <c r="BA1235" i="12" s="1"/>
  <c r="BA1234" i="12" s="1"/>
  <c r="BB1236" i="12"/>
  <c r="BB1235" i="12" s="1"/>
  <c r="BB1234" i="12" s="1"/>
  <c r="AZ1240" i="12"/>
  <c r="AZ1239" i="12" s="1"/>
  <c r="AZ1238" i="12" s="1"/>
  <c r="BA1240" i="12"/>
  <c r="BA1239" i="12" s="1"/>
  <c r="BA1238" i="12" s="1"/>
  <c r="BB1240" i="12"/>
  <c r="BB1239" i="12" s="1"/>
  <c r="BB1238" i="12" s="1"/>
  <c r="AZ1244" i="12"/>
  <c r="AZ1243" i="12" s="1"/>
  <c r="AZ1242" i="12" s="1"/>
  <c r="BA1244" i="12"/>
  <c r="BA1243" i="12" s="1"/>
  <c r="BA1242" i="12" s="1"/>
  <c r="BB1244" i="12"/>
  <c r="BB1243" i="12" s="1"/>
  <c r="BB1242" i="12" s="1"/>
  <c r="AZ1248" i="12"/>
  <c r="AZ1247" i="12" s="1"/>
  <c r="AZ1246" i="12" s="1"/>
  <c r="BA1248" i="12"/>
  <c r="BA1247" i="12" s="1"/>
  <c r="BA1246" i="12" s="1"/>
  <c r="BB1248" i="12"/>
  <c r="BB1247" i="12" s="1"/>
  <c r="BB1246" i="12" s="1"/>
  <c r="AZ1252" i="12"/>
  <c r="AZ1251" i="12" s="1"/>
  <c r="AZ1250" i="12" s="1"/>
  <c r="BA1252" i="12"/>
  <c r="BA1251" i="12" s="1"/>
  <c r="BA1250" i="12" s="1"/>
  <c r="BB1252" i="12"/>
  <c r="BB1251" i="12" s="1"/>
  <c r="BB1250" i="12" s="1"/>
  <c r="AZ1256" i="12"/>
  <c r="AZ1255" i="12" s="1"/>
  <c r="AZ1254" i="12" s="1"/>
  <c r="BA1256" i="12"/>
  <c r="BA1255" i="12" s="1"/>
  <c r="BA1254" i="12" s="1"/>
  <c r="BB1256" i="12"/>
  <c r="BB1255" i="12" s="1"/>
  <c r="BB1254" i="12" s="1"/>
  <c r="AZ1260" i="12"/>
  <c r="AZ1259" i="12" s="1"/>
  <c r="AZ1258" i="12" s="1"/>
  <c r="BA1260" i="12"/>
  <c r="BA1259" i="12" s="1"/>
  <c r="BA1258" i="12" s="1"/>
  <c r="BB1260" i="12"/>
  <c r="BB1259" i="12" s="1"/>
  <c r="BB1258" i="12" s="1"/>
  <c r="AZ1264" i="12"/>
  <c r="BA1264" i="12"/>
  <c r="BB1264" i="12"/>
  <c r="AZ1266" i="12"/>
  <c r="BA1266" i="12"/>
  <c r="BB1266" i="12"/>
  <c r="AZ1270" i="12"/>
  <c r="BA1270" i="12"/>
  <c r="BB1270" i="12"/>
  <c r="AZ1272" i="12"/>
  <c r="BA1272" i="12"/>
  <c r="BB1272" i="12"/>
  <c r="AZ1276" i="12"/>
  <c r="AZ1275" i="12" s="1"/>
  <c r="AZ1274" i="12" s="1"/>
  <c r="BA1276" i="12"/>
  <c r="BA1275" i="12" s="1"/>
  <c r="BA1274" i="12" s="1"/>
  <c r="BB1276" i="12"/>
  <c r="BB1275" i="12" s="1"/>
  <c r="BB1274" i="12" s="1"/>
  <c r="AZ1280" i="12"/>
  <c r="AZ1279" i="12" s="1"/>
  <c r="AZ1278" i="12" s="1"/>
  <c r="BA1280" i="12"/>
  <c r="BA1279" i="12" s="1"/>
  <c r="BA1278" i="12" s="1"/>
  <c r="BB1280" i="12"/>
  <c r="BB1279" i="12" s="1"/>
  <c r="BB1278" i="12" s="1"/>
  <c r="AZ1284" i="12"/>
  <c r="BA1284" i="12"/>
  <c r="BB1284" i="12"/>
  <c r="AZ1286" i="12"/>
  <c r="BA1286" i="12"/>
  <c r="BB1286" i="12"/>
  <c r="AZ1290" i="12"/>
  <c r="AZ1289" i="12" s="1"/>
  <c r="AZ1288" i="12" s="1"/>
  <c r="BA1290" i="12"/>
  <c r="BA1289" i="12" s="1"/>
  <c r="BA1288" i="12" s="1"/>
  <c r="BB1290" i="12"/>
  <c r="BB1289" i="12" s="1"/>
  <c r="BB1288" i="12" s="1"/>
  <c r="AZ1294" i="12"/>
  <c r="BA1294" i="12"/>
  <c r="BB1294" i="12"/>
  <c r="AZ1296" i="12"/>
  <c r="BA1296" i="12"/>
  <c r="BB1296" i="12"/>
  <c r="AZ1300" i="12"/>
  <c r="BA1300" i="12"/>
  <c r="BB1300" i="12"/>
  <c r="AZ1302" i="12"/>
  <c r="BA1302" i="12"/>
  <c r="BB1302" i="12"/>
  <c r="AZ1306" i="12"/>
  <c r="AZ1305" i="12" s="1"/>
  <c r="AZ1304" i="12" s="1"/>
  <c r="BA1306" i="12"/>
  <c r="BA1305" i="12" s="1"/>
  <c r="BA1304" i="12" s="1"/>
  <c r="BB1306" i="12"/>
  <c r="BB1305" i="12" s="1"/>
  <c r="BB1304" i="12" s="1"/>
  <c r="AZ1310" i="12"/>
  <c r="AZ1309" i="12" s="1"/>
  <c r="AZ1308" i="12" s="1"/>
  <c r="BA1310" i="12"/>
  <c r="BA1309" i="12" s="1"/>
  <c r="BA1308" i="12" s="1"/>
  <c r="BB1310" i="12"/>
  <c r="BB1309" i="12" s="1"/>
  <c r="BB1308" i="12" s="1"/>
  <c r="AZ1315" i="12"/>
  <c r="AZ1314" i="12" s="1"/>
  <c r="AZ1313" i="12" s="1"/>
  <c r="BA1315" i="12"/>
  <c r="BA1314" i="12" s="1"/>
  <c r="BA1313" i="12" s="1"/>
  <c r="BB1315" i="12"/>
  <c r="BB1314" i="12" s="1"/>
  <c r="BB1313" i="12" s="1"/>
  <c r="AZ1319" i="12"/>
  <c r="AZ1318" i="12" s="1"/>
  <c r="AZ1317" i="12" s="1"/>
  <c r="BA1319" i="12"/>
  <c r="BA1318" i="12" s="1"/>
  <c r="BA1317" i="12" s="1"/>
  <c r="BB1319" i="12"/>
  <c r="BB1318" i="12" s="1"/>
  <c r="BB1317" i="12" s="1"/>
  <c r="AZ1323" i="12"/>
  <c r="AZ1322" i="12" s="1"/>
  <c r="AZ1321" i="12" s="1"/>
  <c r="BA1323" i="12"/>
  <c r="BA1322" i="12" s="1"/>
  <c r="BA1321" i="12" s="1"/>
  <c r="BB1323" i="12"/>
  <c r="BB1322" i="12" s="1"/>
  <c r="BB1321" i="12" s="1"/>
  <c r="AZ1327" i="12"/>
  <c r="AZ1326" i="12" s="1"/>
  <c r="AZ1325" i="12" s="1"/>
  <c r="BA1327" i="12"/>
  <c r="BA1326" i="12" s="1"/>
  <c r="BA1325" i="12" s="1"/>
  <c r="BB1327" i="12"/>
  <c r="BB1326" i="12" s="1"/>
  <c r="BB1325" i="12" s="1"/>
  <c r="AZ1331" i="12"/>
  <c r="AZ1330" i="12" s="1"/>
  <c r="AZ1329" i="12" s="1"/>
  <c r="BA1331" i="12"/>
  <c r="BA1330" i="12" s="1"/>
  <c r="BA1329" i="12" s="1"/>
  <c r="BB1331" i="12"/>
  <c r="BB1330" i="12" s="1"/>
  <c r="BB1329" i="12" s="1"/>
  <c r="AZ1335" i="12"/>
  <c r="AZ1334" i="12" s="1"/>
  <c r="AZ1333" i="12" s="1"/>
  <c r="BA1335" i="12"/>
  <c r="BA1334" i="12" s="1"/>
  <c r="BA1333" i="12" s="1"/>
  <c r="BB1335" i="12"/>
  <c r="BB1334" i="12" s="1"/>
  <c r="BB1333" i="12" s="1"/>
  <c r="AZ1339" i="12"/>
  <c r="AZ1338" i="12" s="1"/>
  <c r="AZ1337" i="12" s="1"/>
  <c r="BA1339" i="12"/>
  <c r="BA1338" i="12" s="1"/>
  <c r="BA1337" i="12" s="1"/>
  <c r="BB1339" i="12"/>
  <c r="BB1338" i="12" s="1"/>
  <c r="BB1337" i="12" s="1"/>
  <c r="AZ1343" i="12"/>
  <c r="AZ1342" i="12" s="1"/>
  <c r="AZ1341" i="12" s="1"/>
  <c r="BA1343" i="12"/>
  <c r="BA1342" i="12" s="1"/>
  <c r="BA1341" i="12" s="1"/>
  <c r="BB1343" i="12"/>
  <c r="BB1342" i="12" s="1"/>
  <c r="BB1341" i="12" s="1"/>
  <c r="AZ1347" i="12"/>
  <c r="AZ1346" i="12" s="1"/>
  <c r="AZ1345" i="12" s="1"/>
  <c r="BA1347" i="12"/>
  <c r="BA1346" i="12" s="1"/>
  <c r="BA1345" i="12" s="1"/>
  <c r="BB1347" i="12"/>
  <c r="BB1346" i="12" s="1"/>
  <c r="BB1345" i="12" s="1"/>
  <c r="AZ1351" i="12"/>
  <c r="AZ1350" i="12" s="1"/>
  <c r="AZ1349" i="12" s="1"/>
  <c r="BA1351" i="12"/>
  <c r="BA1350" i="12" s="1"/>
  <c r="BA1349" i="12" s="1"/>
  <c r="BB1351" i="12"/>
  <c r="BB1350" i="12" s="1"/>
  <c r="BB1349" i="12" s="1"/>
  <c r="AZ1355" i="12"/>
  <c r="AZ1354" i="12" s="1"/>
  <c r="AZ1353" i="12" s="1"/>
  <c r="BA1355" i="12"/>
  <c r="BA1354" i="12" s="1"/>
  <c r="BA1353" i="12" s="1"/>
  <c r="BB1355" i="12"/>
  <c r="BB1354" i="12" s="1"/>
  <c r="BB1353" i="12" s="1"/>
  <c r="AZ1359" i="12"/>
  <c r="AZ1358" i="12" s="1"/>
  <c r="AZ1357" i="12" s="1"/>
  <c r="BA1359" i="12"/>
  <c r="BA1358" i="12" s="1"/>
  <c r="BA1357" i="12" s="1"/>
  <c r="BB1359" i="12"/>
  <c r="BB1358" i="12" s="1"/>
  <c r="BB1357" i="12" s="1"/>
  <c r="AZ1363" i="12"/>
  <c r="BA1363" i="12"/>
  <c r="BB1363" i="12"/>
  <c r="AZ1365" i="12"/>
  <c r="BA1365" i="12"/>
  <c r="BB1365" i="12"/>
  <c r="AZ1369" i="12"/>
  <c r="BA1369" i="12"/>
  <c r="BB1369" i="12"/>
  <c r="AZ1371" i="12"/>
  <c r="BA1371" i="12"/>
  <c r="BB1371" i="12"/>
  <c r="AZ1375" i="12"/>
  <c r="AZ1374" i="12" s="1"/>
  <c r="AZ1373" i="12" s="1"/>
  <c r="BA1375" i="12"/>
  <c r="BA1374" i="12" s="1"/>
  <c r="BA1373" i="12" s="1"/>
  <c r="BB1375" i="12"/>
  <c r="BB1374" i="12" s="1"/>
  <c r="BB1373" i="12" s="1"/>
  <c r="AZ1386" i="12"/>
  <c r="BA1386" i="12"/>
  <c r="BB1386" i="12"/>
  <c r="AZ1388" i="12"/>
  <c r="BA1388" i="12"/>
  <c r="BB1388" i="12"/>
  <c r="AZ1393" i="12"/>
  <c r="AZ1392" i="12" s="1"/>
  <c r="AZ1391" i="12" s="1"/>
  <c r="AZ1390" i="12" s="1"/>
  <c r="BA1393" i="12"/>
  <c r="BA1392" i="12" s="1"/>
  <c r="BA1391" i="12" s="1"/>
  <c r="BA1390" i="12" s="1"/>
  <c r="BB1393" i="12"/>
  <c r="BB1392" i="12" s="1"/>
  <c r="BB1391" i="12" s="1"/>
  <c r="BB1390" i="12" s="1"/>
  <c r="AZ1399" i="12"/>
  <c r="AZ1398" i="12" s="1"/>
  <c r="AZ1397" i="12" s="1"/>
  <c r="AZ1396" i="12" s="1"/>
  <c r="BA1399" i="12"/>
  <c r="BA1398" i="12" s="1"/>
  <c r="BA1397" i="12" s="1"/>
  <c r="BA1396" i="12" s="1"/>
  <c r="BB1399" i="12"/>
  <c r="BB1398" i="12" s="1"/>
  <c r="BB1397" i="12" s="1"/>
  <c r="BB1396" i="12" s="1"/>
  <c r="AZ1404" i="12"/>
  <c r="AZ1403" i="12" s="1"/>
  <c r="AZ1402" i="12" s="1"/>
  <c r="BA1404" i="12"/>
  <c r="BA1403" i="12" s="1"/>
  <c r="BA1402" i="12" s="1"/>
  <c r="BB1404" i="12"/>
  <c r="BB1403" i="12" s="1"/>
  <c r="BB1402" i="12" s="1"/>
  <c r="AZ1408" i="12"/>
  <c r="AZ1407" i="12" s="1"/>
  <c r="BA1408" i="12"/>
  <c r="BA1407" i="12" s="1"/>
  <c r="BB1408" i="12"/>
  <c r="BB1407" i="12" s="1"/>
  <c r="AZ1411" i="12"/>
  <c r="BA1411" i="12"/>
  <c r="BB1411" i="12"/>
  <c r="AZ1413" i="12"/>
  <c r="BA1413" i="12"/>
  <c r="BB1413" i="12"/>
  <c r="AZ1419" i="12"/>
  <c r="BA1419" i="12"/>
  <c r="BB1419" i="12"/>
  <c r="AZ1422" i="12"/>
  <c r="BA1422" i="12"/>
  <c r="BB1422" i="12"/>
  <c r="AZ1429" i="12"/>
  <c r="AZ1428" i="12" s="1"/>
  <c r="AZ1427" i="12" s="1"/>
  <c r="BA1429" i="12"/>
  <c r="BA1428" i="12" s="1"/>
  <c r="BA1427" i="12" s="1"/>
  <c r="BB1429" i="12"/>
  <c r="BB1428" i="12" s="1"/>
  <c r="BB1427" i="12" s="1"/>
  <c r="AZ1434" i="12"/>
  <c r="AZ1433" i="12" s="1"/>
  <c r="AZ1432" i="12" s="1"/>
  <c r="BA1434" i="12"/>
  <c r="BA1433" i="12" s="1"/>
  <c r="BA1432" i="12" s="1"/>
  <c r="BB1434" i="12"/>
  <c r="BB1433" i="12" s="1"/>
  <c r="BB1432" i="12" s="1"/>
  <c r="AZ1439" i="12"/>
  <c r="AZ1438" i="12" s="1"/>
  <c r="AZ1437" i="12" s="1"/>
  <c r="BA1439" i="12"/>
  <c r="BA1438" i="12" s="1"/>
  <c r="BA1437" i="12" s="1"/>
  <c r="BB1439" i="12"/>
  <c r="BB1438" i="12" s="1"/>
  <c r="BB1437" i="12" s="1"/>
  <c r="AZ1444" i="12"/>
  <c r="AZ1443" i="12" s="1"/>
  <c r="AZ1442" i="12" s="1"/>
  <c r="AZ1441" i="12" s="1"/>
  <c r="BA1444" i="12"/>
  <c r="BA1443" i="12" s="1"/>
  <c r="BA1442" i="12" s="1"/>
  <c r="BA1441" i="12" s="1"/>
  <c r="BB1444" i="12"/>
  <c r="BB1443" i="12" s="1"/>
  <c r="BB1442" i="12" s="1"/>
  <c r="BB1441" i="12" s="1"/>
  <c r="AZ1449" i="12"/>
  <c r="AZ1448" i="12" s="1"/>
  <c r="AZ1447" i="12" s="1"/>
  <c r="AZ1446" i="12" s="1"/>
  <c r="BA1449" i="12"/>
  <c r="BA1448" i="12" s="1"/>
  <c r="BA1447" i="12" s="1"/>
  <c r="BA1446" i="12" s="1"/>
  <c r="BB1449" i="12"/>
  <c r="BB1448" i="12" s="1"/>
  <c r="BB1447" i="12" s="1"/>
  <c r="BB1446" i="12" s="1"/>
  <c r="AZ1456" i="12"/>
  <c r="AZ1455" i="12" s="1"/>
  <c r="AZ1454" i="12" s="1"/>
  <c r="AZ1453" i="12" s="1"/>
  <c r="BA1456" i="12"/>
  <c r="BA1455" i="12" s="1"/>
  <c r="BA1454" i="12" s="1"/>
  <c r="BA1453" i="12" s="1"/>
  <c r="BB1456" i="12"/>
  <c r="BB1455" i="12" s="1"/>
  <c r="BB1454" i="12" s="1"/>
  <c r="BB1453" i="12" s="1"/>
  <c r="AZ1461" i="12"/>
  <c r="AZ1460" i="12" s="1"/>
  <c r="BA1461" i="12"/>
  <c r="BA1460" i="12" s="1"/>
  <c r="BB1461" i="12"/>
  <c r="BB1460" i="12" s="1"/>
  <c r="AZ1464" i="12"/>
  <c r="AZ1463" i="12" s="1"/>
  <c r="BA1464" i="12"/>
  <c r="BA1463" i="12" s="1"/>
  <c r="BB1464" i="12"/>
  <c r="BB1463" i="12" s="1"/>
  <c r="AZ1469" i="12"/>
  <c r="AZ1468" i="12" s="1"/>
  <c r="AZ1467" i="12" s="1"/>
  <c r="AZ1466" i="12" s="1"/>
  <c r="BA1469" i="12"/>
  <c r="BA1468" i="12" s="1"/>
  <c r="BA1467" i="12" s="1"/>
  <c r="BA1466" i="12" s="1"/>
  <c r="BB1469" i="12"/>
  <c r="BB1468" i="12" s="1"/>
  <c r="BB1467" i="12" s="1"/>
  <c r="BB1466" i="12" s="1"/>
  <c r="AZ1475" i="12"/>
  <c r="AZ1474" i="12" s="1"/>
  <c r="BA1475" i="12"/>
  <c r="BA1474" i="12" s="1"/>
  <c r="BB1475" i="12"/>
  <c r="BB1474" i="12" s="1"/>
  <c r="AZ1478" i="12"/>
  <c r="AZ1477" i="12" s="1"/>
  <c r="BA1478" i="12"/>
  <c r="BA1477" i="12" s="1"/>
  <c r="BB1478" i="12"/>
  <c r="BB1477" i="12" s="1"/>
  <c r="AZ1481" i="12"/>
  <c r="AZ1480" i="12" s="1"/>
  <c r="BA1481" i="12"/>
  <c r="BA1480" i="12" s="1"/>
  <c r="BB1481" i="12"/>
  <c r="BB1480" i="12" s="1"/>
  <c r="AZ1485" i="12"/>
  <c r="AZ1484" i="12" s="1"/>
  <c r="BA1485" i="12"/>
  <c r="BA1484" i="12" s="1"/>
  <c r="BB1485" i="12"/>
  <c r="BB1484" i="12" s="1"/>
  <c r="AZ1488" i="12"/>
  <c r="AZ1487" i="12" s="1"/>
  <c r="BA1488" i="12"/>
  <c r="BA1487" i="12" s="1"/>
  <c r="BB1488" i="12"/>
  <c r="BB1487" i="12" s="1"/>
  <c r="AZ1496" i="12"/>
  <c r="AZ1495" i="12" s="1"/>
  <c r="AZ1491" i="12" s="1"/>
  <c r="BA1496" i="12"/>
  <c r="BA1495" i="12" s="1"/>
  <c r="BA1491" i="12" s="1"/>
  <c r="BB1496" i="12"/>
  <c r="BB1495" i="12" s="1"/>
  <c r="BB1491" i="12" s="1"/>
  <c r="AZ1500" i="12"/>
  <c r="AZ1499" i="12" s="1"/>
  <c r="AZ1498" i="12" s="1"/>
  <c r="BA1500" i="12"/>
  <c r="BA1499" i="12" s="1"/>
  <c r="BA1498" i="12" s="1"/>
  <c r="BB1500" i="12"/>
  <c r="BB1499" i="12" s="1"/>
  <c r="BB1498" i="12" s="1"/>
  <c r="AZ1504" i="12"/>
  <c r="AZ1503" i="12" s="1"/>
  <c r="AZ1502" i="12" s="1"/>
  <c r="BA1504" i="12"/>
  <c r="BA1503" i="12" s="1"/>
  <c r="BA1502" i="12" s="1"/>
  <c r="BB1504" i="12"/>
  <c r="BB1503" i="12" s="1"/>
  <c r="BB1502" i="12" s="1"/>
  <c r="AZ1510" i="12"/>
  <c r="AZ1509" i="12" s="1"/>
  <c r="AZ1508" i="12" s="1"/>
  <c r="AZ1507" i="12" s="1"/>
  <c r="BA1510" i="12"/>
  <c r="BA1509" i="12" s="1"/>
  <c r="BA1508" i="12" s="1"/>
  <c r="BA1507" i="12" s="1"/>
  <c r="BB1510" i="12"/>
  <c r="BB1509" i="12" s="1"/>
  <c r="BB1508" i="12" s="1"/>
  <c r="BB1507" i="12" s="1"/>
  <c r="AZ1515" i="12"/>
  <c r="AZ1514" i="12" s="1"/>
  <c r="AZ1513" i="12" s="1"/>
  <c r="AZ1512" i="12" s="1"/>
  <c r="BA1515" i="12"/>
  <c r="BA1514" i="12" s="1"/>
  <c r="BA1513" i="12" s="1"/>
  <c r="BA1512" i="12" s="1"/>
  <c r="BB1515" i="12"/>
  <c r="BB1514" i="12" s="1"/>
  <c r="BB1513" i="12" s="1"/>
  <c r="BB1512" i="12" s="1"/>
  <c r="AZ1521" i="12"/>
  <c r="AZ1520" i="12" s="1"/>
  <c r="AZ1519" i="12" s="1"/>
  <c r="BA1521" i="12"/>
  <c r="BA1520" i="12" s="1"/>
  <c r="BA1519" i="12" s="1"/>
  <c r="BB1521" i="12"/>
  <c r="BB1520" i="12" s="1"/>
  <c r="BB1519" i="12" s="1"/>
  <c r="AZ1532" i="12"/>
  <c r="AZ1531" i="12" s="1"/>
  <c r="BA1532" i="12"/>
  <c r="BA1531" i="12" s="1"/>
  <c r="BB1532" i="12"/>
  <c r="BB1531" i="12" s="1"/>
  <c r="AZ1535" i="12"/>
  <c r="AZ1534" i="12" s="1"/>
  <c r="BA1535" i="12"/>
  <c r="BA1534" i="12" s="1"/>
  <c r="BB1535" i="12"/>
  <c r="BB1534" i="12" s="1"/>
  <c r="AZ1542" i="12"/>
  <c r="AZ1541" i="12" s="1"/>
  <c r="AZ1540" i="12" s="1"/>
  <c r="BA1542" i="12"/>
  <c r="BA1541" i="12" s="1"/>
  <c r="BA1540" i="12" s="1"/>
  <c r="BB1542" i="12"/>
  <c r="BB1541" i="12" s="1"/>
  <c r="BB1540" i="12" s="1"/>
  <c r="AZ1546" i="12"/>
  <c r="AZ1545" i="12" s="1"/>
  <c r="AZ1544" i="12" s="1"/>
  <c r="BA1546" i="12"/>
  <c r="BA1545" i="12" s="1"/>
  <c r="BA1544" i="12" s="1"/>
  <c r="BB1546" i="12"/>
  <c r="BB1545" i="12" s="1"/>
  <c r="BB1544" i="12" s="1"/>
  <c r="AZ1550" i="12"/>
  <c r="AZ1549" i="12" s="1"/>
  <c r="AZ1548" i="12" s="1"/>
  <c r="BA1550" i="12"/>
  <c r="BA1549" i="12" s="1"/>
  <c r="BA1548" i="12" s="1"/>
  <c r="BB1550" i="12"/>
  <c r="BB1549" i="12" s="1"/>
  <c r="BB1548" i="12" s="1"/>
  <c r="AZ1555" i="12"/>
  <c r="AZ1554" i="12" s="1"/>
  <c r="AZ1553" i="12" s="1"/>
  <c r="AZ1552" i="12" s="1"/>
  <c r="BA1555" i="12"/>
  <c r="BA1554" i="12" s="1"/>
  <c r="BA1553" i="12" s="1"/>
  <c r="BA1552" i="12" s="1"/>
  <c r="BB1555" i="12"/>
  <c r="BB1554" i="12" s="1"/>
  <c r="BB1553" i="12" s="1"/>
  <c r="BB1552" i="12" s="1"/>
  <c r="AZ1560" i="12"/>
  <c r="AZ1559" i="12" s="1"/>
  <c r="AZ1558" i="12" s="1"/>
  <c r="BA1560" i="12"/>
  <c r="BA1559" i="12" s="1"/>
  <c r="BA1558" i="12" s="1"/>
  <c r="BB1560" i="12"/>
  <c r="BB1559" i="12" s="1"/>
  <c r="BB1558" i="12" s="1"/>
  <c r="AZ1564" i="12"/>
  <c r="AZ1563" i="12" s="1"/>
  <c r="AZ1562" i="12" s="1"/>
  <c r="BA1564" i="12"/>
  <c r="BA1563" i="12" s="1"/>
  <c r="BA1562" i="12" s="1"/>
  <c r="BB1564" i="12"/>
  <c r="BB1563" i="12" s="1"/>
  <c r="BB1562" i="12" s="1"/>
  <c r="AZ1568" i="12"/>
  <c r="AZ1567" i="12" s="1"/>
  <c r="AZ1566" i="12" s="1"/>
  <c r="BA1568" i="12"/>
  <c r="BA1567" i="12" s="1"/>
  <c r="BA1566" i="12" s="1"/>
  <c r="BB1568" i="12"/>
  <c r="BB1567" i="12" s="1"/>
  <c r="BB1566" i="12" s="1"/>
  <c r="AZ1572" i="12"/>
  <c r="AZ1571" i="12" s="1"/>
  <c r="BA1572" i="12"/>
  <c r="BA1571" i="12" s="1"/>
  <c r="BB1572" i="12"/>
  <c r="BB1571" i="12" s="1"/>
  <c r="AZ1575" i="12"/>
  <c r="AZ1574" i="12" s="1"/>
  <c r="BA1575" i="12"/>
  <c r="BA1574" i="12" s="1"/>
  <c r="BB1575" i="12"/>
  <c r="BB1574" i="12" s="1"/>
  <c r="AZ1584" i="12"/>
  <c r="AZ1583" i="12" s="1"/>
  <c r="AZ1582" i="12" s="1"/>
  <c r="BA1584" i="12"/>
  <c r="BA1583" i="12" s="1"/>
  <c r="BA1582" i="12" s="1"/>
  <c r="BB1584" i="12"/>
  <c r="BB1583" i="12" s="1"/>
  <c r="BB1582" i="12" s="1"/>
  <c r="AZ1592" i="12"/>
  <c r="AZ1591" i="12" s="1"/>
  <c r="AZ1590" i="12" s="1"/>
  <c r="BA1592" i="12"/>
  <c r="BA1591" i="12" s="1"/>
  <c r="BA1590" i="12" s="1"/>
  <c r="BB1592" i="12"/>
  <c r="BB1591" i="12" s="1"/>
  <c r="BB1590" i="12" s="1"/>
  <c r="AZ1596" i="12"/>
  <c r="AZ1595" i="12" s="1"/>
  <c r="AZ1594" i="12" s="1"/>
  <c r="BA1596" i="12"/>
  <c r="BA1595" i="12" s="1"/>
  <c r="BA1594" i="12" s="1"/>
  <c r="BB1596" i="12"/>
  <c r="BB1595" i="12" s="1"/>
  <c r="BB1594" i="12" s="1"/>
  <c r="AZ1601" i="12"/>
  <c r="AZ1600" i="12" s="1"/>
  <c r="AZ1599" i="12" s="1"/>
  <c r="BA1601" i="12"/>
  <c r="BA1600" i="12" s="1"/>
  <c r="BA1599" i="12" s="1"/>
  <c r="BB1601" i="12"/>
  <c r="BB1600" i="12" s="1"/>
  <c r="BB1599" i="12" s="1"/>
  <c r="AZ1605" i="12"/>
  <c r="AZ1604" i="12" s="1"/>
  <c r="AZ1603" i="12" s="1"/>
  <c r="BA1605" i="12"/>
  <c r="BA1604" i="12" s="1"/>
  <c r="BA1603" i="12" s="1"/>
  <c r="BB1605" i="12"/>
  <c r="BB1604" i="12" s="1"/>
  <c r="BB1603" i="12" s="1"/>
  <c r="AZ1610" i="12"/>
  <c r="AZ1609" i="12" s="1"/>
  <c r="AZ1608" i="12" s="1"/>
  <c r="AZ1607" i="12" s="1"/>
  <c r="BA1610" i="12"/>
  <c r="BA1609" i="12" s="1"/>
  <c r="BA1608" i="12" s="1"/>
  <c r="BA1607" i="12" s="1"/>
  <c r="BB1610" i="12"/>
  <c r="BB1609" i="12" s="1"/>
  <c r="BB1608" i="12" s="1"/>
  <c r="BB1607" i="12" s="1"/>
  <c r="AZ1615" i="12"/>
  <c r="AZ1614" i="12" s="1"/>
  <c r="AZ1613" i="12" s="1"/>
  <c r="BA1615" i="12"/>
  <c r="BA1614" i="12" s="1"/>
  <c r="BA1613" i="12" s="1"/>
  <c r="BB1615" i="12"/>
  <c r="BB1614" i="12" s="1"/>
  <c r="BB1613" i="12" s="1"/>
  <c r="AZ1619" i="12"/>
  <c r="AZ1618" i="12" s="1"/>
  <c r="AZ1617" i="12" s="1"/>
  <c r="BA1619" i="12"/>
  <c r="BA1618" i="12" s="1"/>
  <c r="BA1617" i="12" s="1"/>
  <c r="BB1619" i="12"/>
  <c r="BB1618" i="12" s="1"/>
  <c r="BB1617" i="12" s="1"/>
  <c r="AZ1625" i="12"/>
  <c r="AZ1624" i="12" s="1"/>
  <c r="BA1625" i="12"/>
  <c r="BA1624" i="12" s="1"/>
  <c r="BB1625" i="12"/>
  <c r="BB1624" i="12" s="1"/>
  <c r="AZ1629" i="12"/>
  <c r="AZ1628" i="12" s="1"/>
  <c r="BA1629" i="12"/>
  <c r="BA1628" i="12" s="1"/>
  <c r="BB1629" i="12"/>
  <c r="BB1628" i="12" s="1"/>
  <c r="AZ1633" i="12"/>
  <c r="BA1633" i="12"/>
  <c r="BB1633" i="12"/>
  <c r="AZ1635" i="12"/>
  <c r="BA1635" i="12"/>
  <c r="BB1635" i="12"/>
  <c r="AZ1642" i="12"/>
  <c r="AZ1641" i="12" s="1"/>
  <c r="AZ1640" i="12" s="1"/>
  <c r="AZ1639" i="12" s="1"/>
  <c r="BA1642" i="12"/>
  <c r="BA1641" i="12" s="1"/>
  <c r="BA1640" i="12" s="1"/>
  <c r="BA1639" i="12" s="1"/>
  <c r="BB1642" i="12"/>
  <c r="BB1641" i="12" s="1"/>
  <c r="BB1640" i="12" s="1"/>
  <c r="BB1639" i="12" s="1"/>
  <c r="AZ1647" i="12"/>
  <c r="AZ1646" i="12" s="1"/>
  <c r="AZ1645" i="12" s="1"/>
  <c r="BA1647" i="12"/>
  <c r="BA1646" i="12" s="1"/>
  <c r="BA1645" i="12" s="1"/>
  <c r="BB1647" i="12"/>
  <c r="BB1646" i="12" s="1"/>
  <c r="BB1645" i="12" s="1"/>
  <c r="AZ1651" i="12"/>
  <c r="AZ1650" i="12" s="1"/>
  <c r="AZ1649" i="12" s="1"/>
  <c r="BA1651" i="12"/>
  <c r="BA1650" i="12" s="1"/>
  <c r="BA1649" i="12" s="1"/>
  <c r="BB1651" i="12"/>
  <c r="BB1650" i="12" s="1"/>
  <c r="BB1649" i="12" s="1"/>
  <c r="AZ1655" i="12"/>
  <c r="AZ1654" i="12" s="1"/>
  <c r="AZ1653" i="12" s="1"/>
  <c r="BA1655" i="12"/>
  <c r="BA1654" i="12" s="1"/>
  <c r="BA1653" i="12" s="1"/>
  <c r="BB1655" i="12"/>
  <c r="BB1654" i="12" s="1"/>
  <c r="BB1653" i="12" s="1"/>
  <c r="AZ1660" i="12"/>
  <c r="AZ1659" i="12" s="1"/>
  <c r="BA1660" i="12"/>
  <c r="BA1659" i="12" s="1"/>
  <c r="BB1660" i="12"/>
  <c r="BB1659" i="12" s="1"/>
  <c r="AZ1663" i="12"/>
  <c r="AZ1662" i="12" s="1"/>
  <c r="BA1663" i="12"/>
  <c r="BA1662" i="12" s="1"/>
  <c r="BB1663" i="12"/>
  <c r="BB1662" i="12" s="1"/>
  <c r="AZ1670" i="12"/>
  <c r="AZ1669" i="12" s="1"/>
  <c r="AZ1668" i="12" s="1"/>
  <c r="BA1670" i="12"/>
  <c r="BA1669" i="12" s="1"/>
  <c r="BA1668" i="12" s="1"/>
  <c r="BB1670" i="12"/>
  <c r="BB1669" i="12" s="1"/>
  <c r="BB1668" i="12" s="1"/>
  <c r="AZ1674" i="12"/>
  <c r="AZ1673" i="12" s="1"/>
  <c r="AZ1672" i="12" s="1"/>
  <c r="BA1674" i="12"/>
  <c r="BA1673" i="12" s="1"/>
  <c r="BA1672" i="12" s="1"/>
  <c r="BB1674" i="12"/>
  <c r="BB1673" i="12" s="1"/>
  <c r="BB1672" i="12" s="1"/>
  <c r="AZ1679" i="12"/>
  <c r="AZ1678" i="12" s="1"/>
  <c r="AZ1677" i="12" s="1"/>
  <c r="AZ1676" i="12" s="1"/>
  <c r="BA1679" i="12"/>
  <c r="BA1678" i="12" s="1"/>
  <c r="BA1677" i="12" s="1"/>
  <c r="BA1676" i="12" s="1"/>
  <c r="BB1679" i="12"/>
  <c r="BB1678" i="12" s="1"/>
  <c r="BB1677" i="12" s="1"/>
  <c r="BB1676" i="12" s="1"/>
  <c r="AZ1684" i="12"/>
  <c r="AZ1683" i="12" s="1"/>
  <c r="AZ1682" i="12" s="1"/>
  <c r="AZ1681" i="12" s="1"/>
  <c r="BA1684" i="12"/>
  <c r="BA1683" i="12" s="1"/>
  <c r="BA1682" i="12" s="1"/>
  <c r="BA1681" i="12" s="1"/>
  <c r="BB1684" i="12"/>
  <c r="BB1683" i="12" s="1"/>
  <c r="BB1682" i="12" s="1"/>
  <c r="BB1681" i="12" s="1"/>
  <c r="AZ1689" i="12"/>
  <c r="AZ1688" i="12" s="1"/>
  <c r="AZ1687" i="12" s="1"/>
  <c r="BA1689" i="12"/>
  <c r="BA1688" i="12" s="1"/>
  <c r="BA1687" i="12" s="1"/>
  <c r="BB1689" i="12"/>
  <c r="BB1688" i="12" s="1"/>
  <c r="BB1687" i="12" s="1"/>
  <c r="AZ1693" i="12"/>
  <c r="AZ1692" i="12" s="1"/>
  <c r="AZ1691" i="12" s="1"/>
  <c r="BA1693" i="12"/>
  <c r="BA1692" i="12" s="1"/>
  <c r="BA1691" i="12" s="1"/>
  <c r="BB1693" i="12"/>
  <c r="BB1692" i="12" s="1"/>
  <c r="BB1691" i="12" s="1"/>
  <c r="AZ1698" i="12"/>
  <c r="AZ1697" i="12" s="1"/>
  <c r="AZ1696" i="12" s="1"/>
  <c r="BA1698" i="12"/>
  <c r="BA1697" i="12" s="1"/>
  <c r="BA1696" i="12" s="1"/>
  <c r="BB1698" i="12"/>
  <c r="BB1697" i="12" s="1"/>
  <c r="BB1696" i="12" s="1"/>
  <c r="AZ1702" i="12"/>
  <c r="AZ1701" i="12" s="1"/>
  <c r="AZ1700" i="12" s="1"/>
  <c r="BA1702" i="12"/>
  <c r="BA1701" i="12" s="1"/>
  <c r="BA1700" i="12" s="1"/>
  <c r="BB1702" i="12"/>
  <c r="BB1701" i="12" s="1"/>
  <c r="BB1700" i="12" s="1"/>
  <c r="AZ1706" i="12"/>
  <c r="AZ1705" i="12" s="1"/>
  <c r="AZ1704" i="12" s="1"/>
  <c r="BA1706" i="12"/>
  <c r="BA1705" i="12" s="1"/>
  <c r="BA1704" i="12" s="1"/>
  <c r="BB1706" i="12"/>
  <c r="BB1705" i="12" s="1"/>
  <c r="BB1704" i="12" s="1"/>
  <c r="AZ1710" i="12"/>
  <c r="AZ1709" i="12" s="1"/>
  <c r="AZ1708" i="12" s="1"/>
  <c r="BA1710" i="12"/>
  <c r="BA1709" i="12" s="1"/>
  <c r="BA1708" i="12" s="1"/>
  <c r="BB1710" i="12"/>
  <c r="BB1709" i="12" s="1"/>
  <c r="BB1708" i="12" s="1"/>
  <c r="AZ1714" i="12"/>
  <c r="AZ1713" i="12" s="1"/>
  <c r="AZ1712" i="12" s="1"/>
  <c r="BA1714" i="12"/>
  <c r="BA1713" i="12" s="1"/>
  <c r="BA1712" i="12" s="1"/>
  <c r="BB1714" i="12"/>
  <c r="BB1713" i="12" s="1"/>
  <c r="BB1712" i="12" s="1"/>
  <c r="AZ1718" i="12"/>
  <c r="AZ1717" i="12" s="1"/>
  <c r="AZ1716" i="12" s="1"/>
  <c r="BA1718" i="12"/>
  <c r="BA1717" i="12" s="1"/>
  <c r="BA1716" i="12" s="1"/>
  <c r="BB1718" i="12"/>
  <c r="BB1717" i="12" s="1"/>
  <c r="BB1716" i="12" s="1"/>
  <c r="AZ1722" i="12"/>
  <c r="AZ1721" i="12" s="1"/>
  <c r="AZ1720" i="12" s="1"/>
  <c r="BA1722" i="12"/>
  <c r="BA1721" i="12" s="1"/>
  <c r="BA1720" i="12" s="1"/>
  <c r="BB1722" i="12"/>
  <c r="BB1721" i="12" s="1"/>
  <c r="BB1720" i="12" s="1"/>
  <c r="AZ1726" i="12"/>
  <c r="AZ1725" i="12" s="1"/>
  <c r="AZ1724" i="12" s="1"/>
  <c r="BA1726" i="12"/>
  <c r="BA1725" i="12" s="1"/>
  <c r="BA1724" i="12" s="1"/>
  <c r="BB1726" i="12"/>
  <c r="BB1725" i="12" s="1"/>
  <c r="BB1724" i="12" s="1"/>
  <c r="AZ1730" i="12"/>
  <c r="AZ1729" i="12" s="1"/>
  <c r="AZ1728" i="12" s="1"/>
  <c r="BA1730" i="12"/>
  <c r="BA1729" i="12" s="1"/>
  <c r="BA1728" i="12" s="1"/>
  <c r="BB1730" i="12"/>
  <c r="BB1729" i="12" s="1"/>
  <c r="BB1728" i="12" s="1"/>
  <c r="AZ1734" i="12"/>
  <c r="AZ1733" i="12" s="1"/>
  <c r="AZ1732" i="12" s="1"/>
  <c r="BA1734" i="12"/>
  <c r="BA1733" i="12" s="1"/>
  <c r="BA1732" i="12" s="1"/>
  <c r="BB1734" i="12"/>
  <c r="BB1733" i="12" s="1"/>
  <c r="BB1732" i="12" s="1"/>
  <c r="AZ1738" i="12"/>
  <c r="AZ1737" i="12" s="1"/>
  <c r="AZ1736" i="12" s="1"/>
  <c r="BA1738" i="12"/>
  <c r="BA1737" i="12" s="1"/>
  <c r="BA1736" i="12" s="1"/>
  <c r="BB1738" i="12"/>
  <c r="BB1737" i="12" s="1"/>
  <c r="BB1736" i="12" s="1"/>
  <c r="AZ1743" i="12"/>
  <c r="AZ1742" i="12" s="1"/>
  <c r="AZ1741" i="12" s="1"/>
  <c r="AZ1740" i="12" s="1"/>
  <c r="BA1743" i="12"/>
  <c r="BA1742" i="12" s="1"/>
  <c r="BA1741" i="12" s="1"/>
  <c r="BA1740" i="12" s="1"/>
  <c r="BB1743" i="12"/>
  <c r="BB1742" i="12" s="1"/>
  <c r="BB1741" i="12" s="1"/>
  <c r="BB1740" i="12" s="1"/>
  <c r="AZ1748" i="12"/>
  <c r="AZ1747" i="12" s="1"/>
  <c r="AZ1746" i="12" s="1"/>
  <c r="AZ1745" i="12" s="1"/>
  <c r="BA1748" i="12"/>
  <c r="BA1747" i="12" s="1"/>
  <c r="BA1746" i="12" s="1"/>
  <c r="BA1745" i="12" s="1"/>
  <c r="BB1748" i="12"/>
  <c r="BB1747" i="12" s="1"/>
  <c r="BB1746" i="12" s="1"/>
  <c r="BB1745" i="12" s="1"/>
  <c r="AZ1753" i="12"/>
  <c r="AZ1752" i="12" s="1"/>
  <c r="AZ1751" i="12" s="1"/>
  <c r="AZ1750" i="12" s="1"/>
  <c r="BA1753" i="12"/>
  <c r="BA1752" i="12" s="1"/>
  <c r="BA1751" i="12" s="1"/>
  <c r="BA1750" i="12" s="1"/>
  <c r="BB1753" i="12"/>
  <c r="BB1752" i="12" s="1"/>
  <c r="BB1751" i="12" s="1"/>
  <c r="BB1750" i="12" s="1"/>
  <c r="AZ1758" i="12"/>
  <c r="AZ1757" i="12" s="1"/>
  <c r="AZ1756" i="12" s="1"/>
  <c r="AZ1755" i="12" s="1"/>
  <c r="BA1758" i="12"/>
  <c r="BA1757" i="12" s="1"/>
  <c r="BA1756" i="12" s="1"/>
  <c r="BA1755" i="12" s="1"/>
  <c r="BB1758" i="12"/>
  <c r="BB1757" i="12" s="1"/>
  <c r="BB1756" i="12" s="1"/>
  <c r="BB1755" i="12" s="1"/>
  <c r="AZ1764" i="12"/>
  <c r="AZ1763" i="12" s="1"/>
  <c r="AZ1762" i="12" s="1"/>
  <c r="BA1764" i="12"/>
  <c r="BA1763" i="12" s="1"/>
  <c r="BA1762" i="12" s="1"/>
  <c r="BB1764" i="12"/>
  <c r="BB1763" i="12" s="1"/>
  <c r="BB1762" i="12" s="1"/>
  <c r="AZ1768" i="12"/>
  <c r="AZ1767" i="12" s="1"/>
  <c r="AZ1766" i="12" s="1"/>
  <c r="BA1768" i="12"/>
  <c r="BA1767" i="12" s="1"/>
  <c r="BA1766" i="12" s="1"/>
  <c r="BB1768" i="12"/>
  <c r="BB1767" i="12" s="1"/>
  <c r="BB1766" i="12" s="1"/>
  <c r="AZ1773" i="12"/>
  <c r="AZ1772" i="12" s="1"/>
  <c r="AZ1771" i="12" s="1"/>
  <c r="AZ1770" i="12" s="1"/>
  <c r="BA1773" i="12"/>
  <c r="BA1772" i="12" s="1"/>
  <c r="BA1771" i="12" s="1"/>
  <c r="BA1770" i="12" s="1"/>
  <c r="BB1773" i="12"/>
  <c r="BB1772" i="12" s="1"/>
  <c r="BB1771" i="12" s="1"/>
  <c r="BB1770" i="12" s="1"/>
  <c r="AZ1778" i="12"/>
  <c r="AZ1777" i="12" s="1"/>
  <c r="AZ1776" i="12" s="1"/>
  <c r="AZ1775" i="12" s="1"/>
  <c r="BA1778" i="12"/>
  <c r="BA1777" i="12" s="1"/>
  <c r="BA1776" i="12" s="1"/>
  <c r="BA1775" i="12" s="1"/>
  <c r="BB1778" i="12"/>
  <c r="BB1777" i="12" s="1"/>
  <c r="BB1776" i="12" s="1"/>
  <c r="BB1775" i="12" s="1"/>
  <c r="AZ1783" i="12"/>
  <c r="AZ1782" i="12" s="1"/>
  <c r="AZ1781" i="12" s="1"/>
  <c r="BA1783" i="12"/>
  <c r="BA1782" i="12" s="1"/>
  <c r="BA1781" i="12" s="1"/>
  <c r="BB1783" i="12"/>
  <c r="BB1782" i="12" s="1"/>
  <c r="BB1781" i="12" s="1"/>
  <c r="AZ1787" i="12"/>
  <c r="AZ1786" i="12" s="1"/>
  <c r="AZ1785" i="12" s="1"/>
  <c r="BA1787" i="12"/>
  <c r="BA1786" i="12" s="1"/>
  <c r="BA1785" i="12" s="1"/>
  <c r="BB1787" i="12"/>
  <c r="BB1786" i="12" s="1"/>
  <c r="BB1785" i="12" s="1"/>
  <c r="AZ1791" i="12"/>
  <c r="AZ1790" i="12" s="1"/>
  <c r="AZ1789" i="12" s="1"/>
  <c r="BA1791" i="12"/>
  <c r="BA1790" i="12" s="1"/>
  <c r="BA1789" i="12" s="1"/>
  <c r="BB1791" i="12"/>
  <c r="BB1790" i="12" s="1"/>
  <c r="BB1789" i="12" s="1"/>
  <c r="AZ1798" i="12"/>
  <c r="AZ1797" i="12" s="1"/>
  <c r="AZ1796" i="12" s="1"/>
  <c r="BA1798" i="12"/>
  <c r="BA1797" i="12" s="1"/>
  <c r="BA1796" i="12" s="1"/>
  <c r="BB1798" i="12"/>
  <c r="BB1797" i="12" s="1"/>
  <c r="BB1796" i="12" s="1"/>
  <c r="AZ1802" i="12"/>
  <c r="AZ1801" i="12" s="1"/>
  <c r="BA1802" i="12"/>
  <c r="BA1801" i="12" s="1"/>
  <c r="BB1802" i="12"/>
  <c r="BB1801" i="12" s="1"/>
  <c r="AZ1805" i="12"/>
  <c r="AZ1804" i="12" s="1"/>
  <c r="BA1805" i="12"/>
  <c r="BA1804" i="12" s="1"/>
  <c r="BB1805" i="12"/>
  <c r="BB1804" i="12" s="1"/>
  <c r="AZ1809" i="12"/>
  <c r="AZ1808" i="12" s="1"/>
  <c r="AZ1807" i="12" s="1"/>
  <c r="BA1809" i="12"/>
  <c r="BA1808" i="12" s="1"/>
  <c r="BA1807" i="12" s="1"/>
  <c r="BB1809" i="12"/>
  <c r="BB1808" i="12" s="1"/>
  <c r="BB1807" i="12" s="1"/>
  <c r="AZ1813" i="12"/>
  <c r="AZ1812" i="12" s="1"/>
  <c r="AZ1811" i="12" s="1"/>
  <c r="BA1813" i="12"/>
  <c r="BA1812" i="12" s="1"/>
  <c r="BA1811" i="12" s="1"/>
  <c r="BB1813" i="12"/>
  <c r="BB1812" i="12" s="1"/>
  <c r="BB1811" i="12" s="1"/>
  <c r="AZ1817" i="12"/>
  <c r="AZ1816" i="12" s="1"/>
  <c r="AZ1815" i="12" s="1"/>
  <c r="BA1817" i="12"/>
  <c r="BA1816" i="12" s="1"/>
  <c r="BA1815" i="12" s="1"/>
  <c r="BB1817" i="12"/>
  <c r="BB1816" i="12" s="1"/>
  <c r="BB1815" i="12" s="1"/>
  <c r="AZ1821" i="12"/>
  <c r="AZ1820" i="12" s="1"/>
  <c r="AZ1819" i="12" s="1"/>
  <c r="BA1821" i="12"/>
  <c r="BA1820" i="12" s="1"/>
  <c r="BA1819" i="12" s="1"/>
  <c r="BB1821" i="12"/>
  <c r="BB1820" i="12" s="1"/>
  <c r="BB1819" i="12" s="1"/>
  <c r="AZ1825" i="12"/>
  <c r="AZ1824" i="12" s="1"/>
  <c r="AZ1823" i="12" s="1"/>
  <c r="BA1825" i="12"/>
  <c r="BA1824" i="12" s="1"/>
  <c r="BA1823" i="12" s="1"/>
  <c r="BB1825" i="12"/>
  <c r="BB1824" i="12" s="1"/>
  <c r="BB1823" i="12" s="1"/>
  <c r="AZ1830" i="12"/>
  <c r="AZ1829" i="12" s="1"/>
  <c r="BA1830" i="12"/>
  <c r="BA1829" i="12" s="1"/>
  <c r="BB1830" i="12"/>
  <c r="BB1829" i="12" s="1"/>
  <c r="AZ1833" i="12"/>
  <c r="AZ1832" i="12" s="1"/>
  <c r="BA1833" i="12"/>
  <c r="BA1832" i="12" s="1"/>
  <c r="BB1833" i="12"/>
  <c r="BB1832" i="12" s="1"/>
  <c r="AZ1836" i="12"/>
  <c r="AZ1835" i="12" s="1"/>
  <c r="BA1836" i="12"/>
  <c r="BA1835" i="12" s="1"/>
  <c r="BB1836" i="12"/>
  <c r="BB1835" i="12" s="1"/>
  <c r="AZ1840" i="12"/>
  <c r="AZ1839" i="12" s="1"/>
  <c r="AZ1838" i="12" s="1"/>
  <c r="BA1840" i="12"/>
  <c r="BA1839" i="12" s="1"/>
  <c r="BA1838" i="12" s="1"/>
  <c r="BB1840" i="12"/>
  <c r="BB1839" i="12" s="1"/>
  <c r="BB1838" i="12" s="1"/>
  <c r="AZ1844" i="12"/>
  <c r="AZ1843" i="12" s="1"/>
  <c r="AZ1842" i="12" s="1"/>
  <c r="BA1844" i="12"/>
  <c r="BA1843" i="12" s="1"/>
  <c r="BA1842" i="12" s="1"/>
  <c r="BB1844" i="12"/>
  <c r="BB1843" i="12" s="1"/>
  <c r="BB1842" i="12" s="1"/>
  <c r="AZ1848" i="12"/>
  <c r="AZ1847" i="12" s="1"/>
  <c r="AZ1846" i="12" s="1"/>
  <c r="BA1848" i="12"/>
  <c r="BA1847" i="12" s="1"/>
  <c r="BA1846" i="12" s="1"/>
  <c r="BB1848" i="12"/>
  <c r="BB1847" i="12" s="1"/>
  <c r="BB1846" i="12" s="1"/>
  <c r="AZ1857" i="12"/>
  <c r="AZ1856" i="12" s="1"/>
  <c r="AZ1855" i="12" s="1"/>
  <c r="BA1857" i="12"/>
  <c r="BA1856" i="12" s="1"/>
  <c r="BA1855" i="12" s="1"/>
  <c r="BB1857" i="12"/>
  <c r="BB1856" i="12" s="1"/>
  <c r="BB1855" i="12" s="1"/>
  <c r="AZ1861" i="12"/>
  <c r="AZ1860" i="12" s="1"/>
  <c r="AZ1859" i="12" s="1"/>
  <c r="BA1861" i="12"/>
  <c r="BA1860" i="12" s="1"/>
  <c r="BA1859" i="12" s="1"/>
  <c r="BB1861" i="12"/>
  <c r="BB1860" i="12" s="1"/>
  <c r="BB1859" i="12" s="1"/>
  <c r="AZ1865" i="12"/>
  <c r="AZ1864" i="12" s="1"/>
  <c r="AZ1863" i="12" s="1"/>
  <c r="BA1865" i="12"/>
  <c r="BA1864" i="12" s="1"/>
  <c r="BA1863" i="12" s="1"/>
  <c r="BB1865" i="12"/>
  <c r="BB1864" i="12" s="1"/>
  <c r="BB1863" i="12" s="1"/>
  <c r="AZ1870" i="12"/>
  <c r="AZ1869" i="12" s="1"/>
  <c r="BA1870" i="12"/>
  <c r="BA1869" i="12" s="1"/>
  <c r="BB1870" i="12"/>
  <c r="BB1869" i="12" s="1"/>
  <c r="AZ1873" i="12"/>
  <c r="AZ1872" i="12" s="1"/>
  <c r="BA1873" i="12"/>
  <c r="BA1872" i="12" s="1"/>
  <c r="BB1873" i="12"/>
  <c r="BB1872" i="12" s="1"/>
  <c r="AZ1878" i="12"/>
  <c r="AZ1877" i="12" s="1"/>
  <c r="BA1878" i="12"/>
  <c r="BA1877" i="12" s="1"/>
  <c r="BB1878" i="12"/>
  <c r="BB1877" i="12" s="1"/>
  <c r="AZ1881" i="12"/>
  <c r="AZ1880" i="12" s="1"/>
  <c r="BA1881" i="12"/>
  <c r="BA1880" i="12" s="1"/>
  <c r="BB1881" i="12"/>
  <c r="BB1880" i="12" s="1"/>
  <c r="AZ1885" i="12"/>
  <c r="AZ1884" i="12" s="1"/>
  <c r="AZ1883" i="12" s="1"/>
  <c r="BA1885" i="12"/>
  <c r="BA1884" i="12" s="1"/>
  <c r="BA1883" i="12" s="1"/>
  <c r="BB1885" i="12"/>
  <c r="BB1884" i="12" s="1"/>
  <c r="BB1883" i="12" s="1"/>
  <c r="AZ1892" i="12"/>
  <c r="AZ1891" i="12" s="1"/>
  <c r="AZ1890" i="12" s="1"/>
  <c r="AZ1889" i="12" s="1"/>
  <c r="BA1892" i="12"/>
  <c r="BA1891" i="12" s="1"/>
  <c r="BA1890" i="12" s="1"/>
  <c r="BA1889" i="12" s="1"/>
  <c r="BB1892" i="12"/>
  <c r="BB1891" i="12" s="1"/>
  <c r="BB1890" i="12" s="1"/>
  <c r="BB1889" i="12" s="1"/>
  <c r="AZ1897" i="12"/>
  <c r="AZ1896" i="12" s="1"/>
  <c r="AZ1895" i="12" s="1"/>
  <c r="AZ1894" i="12" s="1"/>
  <c r="BA1897" i="12"/>
  <c r="BA1896" i="12" s="1"/>
  <c r="BA1895" i="12" s="1"/>
  <c r="BA1894" i="12" s="1"/>
  <c r="BB1897" i="12"/>
  <c r="BB1896" i="12" s="1"/>
  <c r="BB1895" i="12" s="1"/>
  <c r="BB1894" i="12" s="1"/>
  <c r="AZ1907" i="12"/>
  <c r="AZ1906" i="12" s="1"/>
  <c r="AZ1905" i="12" s="1"/>
  <c r="BA1907" i="12"/>
  <c r="BA1906" i="12" s="1"/>
  <c r="BA1905" i="12" s="1"/>
  <c r="BB1907" i="12"/>
  <c r="BB1906" i="12" s="1"/>
  <c r="BB1905" i="12" s="1"/>
  <c r="AZ1911" i="12"/>
  <c r="AZ1910" i="12" s="1"/>
  <c r="AZ1909" i="12" s="1"/>
  <c r="BA1911" i="12"/>
  <c r="BA1910" i="12" s="1"/>
  <c r="BA1909" i="12" s="1"/>
  <c r="BB1911" i="12"/>
  <c r="BB1910" i="12" s="1"/>
  <c r="BB1909" i="12" s="1"/>
  <c r="AZ1916" i="12"/>
  <c r="AZ1915" i="12" s="1"/>
  <c r="AZ1914" i="12" s="1"/>
  <c r="BA1916" i="12"/>
  <c r="BA1915" i="12" s="1"/>
  <c r="BA1914" i="12" s="1"/>
  <c r="BB1916" i="12"/>
  <c r="BB1915" i="12" s="1"/>
  <c r="BB1914" i="12" s="1"/>
  <c r="AZ1920" i="12"/>
  <c r="AZ1919" i="12" s="1"/>
  <c r="AZ1918" i="12" s="1"/>
  <c r="BA1920" i="12"/>
  <c r="BA1919" i="12" s="1"/>
  <c r="BA1918" i="12" s="1"/>
  <c r="BB1920" i="12"/>
  <c r="BB1919" i="12" s="1"/>
  <c r="BB1918" i="12" s="1"/>
  <c r="AZ1927" i="12"/>
  <c r="AZ1926" i="12" s="1"/>
  <c r="AZ1925" i="12" s="1"/>
  <c r="BA1927" i="12"/>
  <c r="BA1926" i="12" s="1"/>
  <c r="BA1925" i="12" s="1"/>
  <c r="BB1927" i="12"/>
  <c r="BB1926" i="12" s="1"/>
  <c r="BB1925" i="12" s="1"/>
  <c r="AZ1931" i="12"/>
  <c r="AZ1930" i="12" s="1"/>
  <c r="AZ1929" i="12" s="1"/>
  <c r="BA1931" i="12"/>
  <c r="BA1930" i="12" s="1"/>
  <c r="BA1929" i="12" s="1"/>
  <c r="BB1931" i="12"/>
  <c r="BB1930" i="12" s="1"/>
  <c r="BB1929" i="12" s="1"/>
  <c r="AZ1936" i="12"/>
  <c r="AZ1935" i="12" s="1"/>
  <c r="AZ1934" i="12" s="1"/>
  <c r="AZ1933" i="12" s="1"/>
  <c r="BA1936" i="12"/>
  <c r="BA1935" i="12" s="1"/>
  <c r="BA1934" i="12" s="1"/>
  <c r="BA1933" i="12" s="1"/>
  <c r="BB1936" i="12"/>
  <c r="BB1935" i="12" s="1"/>
  <c r="BB1934" i="12" s="1"/>
  <c r="BB1933" i="12" s="1"/>
  <c r="AZ1941" i="12"/>
  <c r="AZ1940" i="12" s="1"/>
  <c r="AZ1939" i="12" s="1"/>
  <c r="BA1941" i="12"/>
  <c r="BA1940" i="12" s="1"/>
  <c r="BA1939" i="12" s="1"/>
  <c r="BB1941" i="12"/>
  <c r="BB1940" i="12" s="1"/>
  <c r="BB1939" i="12" s="1"/>
  <c r="AZ1946" i="12"/>
  <c r="AZ1945" i="12" s="1"/>
  <c r="AZ1944" i="12" s="1"/>
  <c r="BA1946" i="12"/>
  <c r="BA1945" i="12" s="1"/>
  <c r="BA1944" i="12" s="1"/>
  <c r="BB1946" i="12"/>
  <c r="BB1945" i="12" s="1"/>
  <c r="BB1944" i="12" s="1"/>
  <c r="AZ1951" i="12"/>
  <c r="AZ1950" i="12" s="1"/>
  <c r="AZ1949" i="12" s="1"/>
  <c r="AZ1948" i="12" s="1"/>
  <c r="BA1951" i="12"/>
  <c r="BA1950" i="12" s="1"/>
  <c r="BA1949" i="12" s="1"/>
  <c r="BA1948" i="12" s="1"/>
  <c r="BB1951" i="12"/>
  <c r="BB1950" i="12" s="1"/>
  <c r="BB1949" i="12" s="1"/>
  <c r="BB1948" i="12" s="1"/>
  <c r="AZ1956" i="12"/>
  <c r="AZ1955" i="12" s="1"/>
  <c r="AZ1954" i="12" s="1"/>
  <c r="AZ1953" i="12" s="1"/>
  <c r="BA1956" i="12"/>
  <c r="BA1955" i="12" s="1"/>
  <c r="BA1954" i="12" s="1"/>
  <c r="BA1953" i="12" s="1"/>
  <c r="BB1956" i="12"/>
  <c r="BB1955" i="12" s="1"/>
  <c r="BB1954" i="12" s="1"/>
  <c r="BB1953" i="12" s="1"/>
  <c r="AZ1961" i="12"/>
  <c r="AZ1960" i="12" s="1"/>
  <c r="AZ1959" i="12" s="1"/>
  <c r="AZ1958" i="12" s="1"/>
  <c r="BA1961" i="12"/>
  <c r="BA1960" i="12" s="1"/>
  <c r="BA1959" i="12" s="1"/>
  <c r="BA1958" i="12" s="1"/>
  <c r="BB1961" i="12"/>
  <c r="BB1960" i="12" s="1"/>
  <c r="BB1959" i="12" s="1"/>
  <c r="BB1958" i="12" s="1"/>
  <c r="AZ1967" i="12"/>
  <c r="AZ1966" i="12" s="1"/>
  <c r="AZ1965" i="12" s="1"/>
  <c r="AZ1964" i="12" s="1"/>
  <c r="BA1967" i="12"/>
  <c r="BA1966" i="12" s="1"/>
  <c r="BA1965" i="12" s="1"/>
  <c r="BA1964" i="12" s="1"/>
  <c r="BB1967" i="12"/>
  <c r="BB1966" i="12" s="1"/>
  <c r="BB1965" i="12" s="1"/>
  <c r="BB1964" i="12" s="1"/>
  <c r="AZ1972" i="12"/>
  <c r="AZ1971" i="12" s="1"/>
  <c r="BA1972" i="12"/>
  <c r="BA1971" i="12" s="1"/>
  <c r="BB1972" i="12"/>
  <c r="BB1971" i="12" s="1"/>
  <c r="AZ1975" i="12"/>
  <c r="AZ1974" i="12" s="1"/>
  <c r="BA1975" i="12"/>
  <c r="BA1974" i="12" s="1"/>
  <c r="BB1975" i="12"/>
  <c r="BB1974" i="12" s="1"/>
  <c r="AZ1978" i="12"/>
  <c r="AZ1977" i="12" s="1"/>
  <c r="BA1978" i="12"/>
  <c r="BA1977" i="12" s="1"/>
  <c r="BB1978" i="12"/>
  <c r="BB1977" i="12" s="1"/>
  <c r="AZ1982" i="12"/>
  <c r="AZ1981" i="12" s="1"/>
  <c r="AZ1980" i="12" s="1"/>
  <c r="BA1982" i="12"/>
  <c r="BA1981" i="12" s="1"/>
  <c r="BA1980" i="12" s="1"/>
  <c r="BB1982" i="12"/>
  <c r="BB1981" i="12" s="1"/>
  <c r="BB1980" i="12" s="1"/>
  <c r="AZ1987" i="12"/>
  <c r="AZ1986" i="12" s="1"/>
  <c r="AZ1985" i="12" s="1"/>
  <c r="AZ1984" i="12" s="1"/>
  <c r="BA1987" i="12"/>
  <c r="BA1986" i="12" s="1"/>
  <c r="BA1985" i="12" s="1"/>
  <c r="BA1984" i="12" s="1"/>
  <c r="BB1987" i="12"/>
  <c r="BB1986" i="12" s="1"/>
  <c r="BB1985" i="12" s="1"/>
  <c r="BB1984" i="12" s="1"/>
  <c r="AZ1994" i="12"/>
  <c r="AZ1993" i="12" s="1"/>
  <c r="AZ1992" i="12" s="1"/>
  <c r="BA1994" i="12"/>
  <c r="BA1993" i="12" s="1"/>
  <c r="BA1992" i="12" s="1"/>
  <c r="BB1994" i="12"/>
  <c r="BB1993" i="12" s="1"/>
  <c r="BB1992" i="12" s="1"/>
  <c r="AZ1998" i="12"/>
  <c r="AZ1997" i="12" s="1"/>
  <c r="AZ1996" i="12" s="1"/>
  <c r="BA1998" i="12"/>
  <c r="BA1997" i="12" s="1"/>
  <c r="BA1996" i="12" s="1"/>
  <c r="BB1998" i="12"/>
  <c r="BB1997" i="12" s="1"/>
  <c r="BB1996" i="12" s="1"/>
  <c r="AZ2002" i="12"/>
  <c r="AZ2001" i="12" s="1"/>
  <c r="AZ2000" i="12" s="1"/>
  <c r="BA2002" i="12"/>
  <c r="BA2001" i="12" s="1"/>
  <c r="BA2000" i="12" s="1"/>
  <c r="BB2002" i="12"/>
  <c r="BB2001" i="12" s="1"/>
  <c r="BB2000" i="12" s="1"/>
  <c r="AZ2006" i="12"/>
  <c r="AZ2005" i="12" s="1"/>
  <c r="AZ2004" i="12" s="1"/>
  <c r="BA2006" i="12"/>
  <c r="BA2005" i="12" s="1"/>
  <c r="BA2004" i="12" s="1"/>
  <c r="BB2006" i="12"/>
  <c r="BB2005" i="12" s="1"/>
  <c r="BB2004" i="12" s="1"/>
  <c r="AZ2011" i="12"/>
  <c r="AZ2010" i="12" s="1"/>
  <c r="AZ2009" i="12" s="1"/>
  <c r="BA2011" i="12"/>
  <c r="BA2010" i="12" s="1"/>
  <c r="BA2009" i="12" s="1"/>
  <c r="BB2011" i="12"/>
  <c r="BB2010" i="12" s="1"/>
  <c r="BB2009" i="12" s="1"/>
  <c r="AZ2015" i="12"/>
  <c r="AZ2014" i="12" s="1"/>
  <c r="AZ2013" i="12" s="1"/>
  <c r="BA2015" i="12"/>
  <c r="BA2014" i="12" s="1"/>
  <c r="BA2013" i="12" s="1"/>
  <c r="BB2015" i="12"/>
  <c r="BB2014" i="12" s="1"/>
  <c r="BB2013" i="12" s="1"/>
  <c r="AZ2019" i="12"/>
  <c r="AZ2018" i="12" s="1"/>
  <c r="AZ2017" i="12" s="1"/>
  <c r="BA2019" i="12"/>
  <c r="BA2018" i="12" s="1"/>
  <c r="BA2017" i="12" s="1"/>
  <c r="BB2019" i="12"/>
  <c r="BB2018" i="12" s="1"/>
  <c r="BB2017" i="12" s="1"/>
  <c r="AZ2023" i="12"/>
  <c r="AZ2022" i="12" s="1"/>
  <c r="AZ2021" i="12" s="1"/>
  <c r="BA2023" i="12"/>
  <c r="BA2022" i="12" s="1"/>
  <c r="BA2021" i="12" s="1"/>
  <c r="BB2023" i="12"/>
  <c r="BB2022" i="12" s="1"/>
  <c r="BB2021" i="12" s="1"/>
  <c r="AZ2028" i="12"/>
  <c r="AZ2027" i="12" s="1"/>
  <c r="BA2028" i="12"/>
  <c r="BA2027" i="12" s="1"/>
  <c r="BB2028" i="12"/>
  <c r="BB2027" i="12" s="1"/>
  <c r="AZ2031" i="12"/>
  <c r="BA2031" i="12"/>
  <c r="BB2031" i="12"/>
  <c r="AZ2033" i="12"/>
  <c r="BA2033" i="12"/>
  <c r="BB2033" i="12"/>
  <c r="AZ2039" i="12"/>
  <c r="AZ2038" i="12" s="1"/>
  <c r="BA2039" i="12"/>
  <c r="BA2038" i="12" s="1"/>
  <c r="BB2039" i="12"/>
  <c r="BB2038" i="12" s="1"/>
  <c r="AZ2042" i="12"/>
  <c r="AZ2041" i="12" s="1"/>
  <c r="BA2042" i="12"/>
  <c r="BA2041" i="12" s="1"/>
  <c r="BB2042" i="12"/>
  <c r="BB2041" i="12" s="1"/>
  <c r="AZ2045" i="12"/>
  <c r="AZ2044" i="12" s="1"/>
  <c r="BA2045" i="12"/>
  <c r="BA2044" i="12" s="1"/>
  <c r="BB2045" i="12"/>
  <c r="BB2044" i="12" s="1"/>
  <c r="AZ2049" i="12"/>
  <c r="AZ2048" i="12" s="1"/>
  <c r="BA2049" i="12"/>
  <c r="BA2048" i="12" s="1"/>
  <c r="BB2049" i="12"/>
  <c r="BB2048" i="12" s="1"/>
  <c r="AZ2052" i="12"/>
  <c r="AZ2051" i="12" s="1"/>
  <c r="BA2052" i="12"/>
  <c r="BA2051" i="12" s="1"/>
  <c r="BB2052" i="12"/>
  <c r="BB2051" i="12" s="1"/>
  <c r="AZ2058" i="12"/>
  <c r="AZ2057" i="12" s="1"/>
  <c r="BA2058" i="12"/>
  <c r="BA2057" i="12" s="1"/>
  <c r="BB2058" i="12"/>
  <c r="BB2057" i="12" s="1"/>
  <c r="AZ2061" i="12"/>
  <c r="AZ2060" i="12" s="1"/>
  <c r="BA2061" i="12"/>
  <c r="BA2060" i="12" s="1"/>
  <c r="BB2061" i="12"/>
  <c r="BB2060" i="12" s="1"/>
  <c r="AZ2066" i="12"/>
  <c r="AZ2065" i="12" s="1"/>
  <c r="AZ2064" i="12" s="1"/>
  <c r="BA2066" i="12"/>
  <c r="BA2065" i="12" s="1"/>
  <c r="BA2064" i="12" s="1"/>
  <c r="BB2066" i="12"/>
  <c r="BB2065" i="12" s="1"/>
  <c r="BB2064" i="12" s="1"/>
  <c r="AZ2070" i="12"/>
  <c r="AZ2069" i="12" s="1"/>
  <c r="AZ2068" i="12" s="1"/>
  <c r="BA2070" i="12"/>
  <c r="BA2069" i="12" s="1"/>
  <c r="BA2068" i="12" s="1"/>
  <c r="BB2070" i="12"/>
  <c r="BB2069" i="12" s="1"/>
  <c r="BB2068" i="12" s="1"/>
  <c r="AZ2074" i="12"/>
  <c r="AZ2073" i="12" s="1"/>
  <c r="AZ2072" i="12" s="1"/>
  <c r="BA2074" i="12"/>
  <c r="BA2073" i="12" s="1"/>
  <c r="BA2072" i="12" s="1"/>
  <c r="BB2074" i="12"/>
  <c r="BB2073" i="12" s="1"/>
  <c r="BB2072" i="12" s="1"/>
  <c r="AZ2083" i="12"/>
  <c r="AZ2082" i="12" s="1"/>
  <c r="BA2083" i="12"/>
  <c r="BA2082" i="12" s="1"/>
  <c r="BB2083" i="12"/>
  <c r="BB2082" i="12" s="1"/>
  <c r="AZ2086" i="12"/>
  <c r="AZ2085" i="12" s="1"/>
  <c r="BA2086" i="12"/>
  <c r="BA2085" i="12" s="1"/>
  <c r="BB2086" i="12"/>
  <c r="BB2085" i="12" s="1"/>
  <c r="AZ2090" i="12"/>
  <c r="AZ2089" i="12" s="1"/>
  <c r="AZ2088" i="12" s="1"/>
  <c r="BA2090" i="12"/>
  <c r="BA2089" i="12" s="1"/>
  <c r="BA2088" i="12" s="1"/>
  <c r="BB2090" i="12"/>
  <c r="BB2089" i="12" s="1"/>
  <c r="BB2088" i="12" s="1"/>
  <c r="AZ2094" i="12"/>
  <c r="AZ2093" i="12" s="1"/>
  <c r="AZ2092" i="12" s="1"/>
  <c r="BA2094" i="12"/>
  <c r="BA2093" i="12" s="1"/>
  <c r="BA2092" i="12" s="1"/>
  <c r="BB2094" i="12"/>
  <c r="BB2093" i="12" s="1"/>
  <c r="BB2092" i="12" s="1"/>
  <c r="AZ2098" i="12"/>
  <c r="AZ2097" i="12" s="1"/>
  <c r="AZ2096" i="12" s="1"/>
  <c r="BA2098" i="12"/>
  <c r="BA2097" i="12" s="1"/>
  <c r="BA2096" i="12" s="1"/>
  <c r="BB2098" i="12"/>
  <c r="BB2097" i="12" s="1"/>
  <c r="BB2096" i="12" s="1"/>
  <c r="AZ2104" i="12"/>
  <c r="AZ2103" i="12" s="1"/>
  <c r="BA2104" i="12"/>
  <c r="BA2103" i="12" s="1"/>
  <c r="BB2104" i="12"/>
  <c r="BB2103" i="12" s="1"/>
  <c r="AZ2107" i="12"/>
  <c r="BA2107" i="12"/>
  <c r="BB2107" i="12"/>
  <c r="AZ2109" i="12"/>
  <c r="BA2109" i="12"/>
  <c r="BB2109" i="12"/>
  <c r="AZ2116" i="12"/>
  <c r="AZ2115" i="12" s="1"/>
  <c r="AZ2114" i="12" s="1"/>
  <c r="BA2116" i="12"/>
  <c r="BA2115" i="12" s="1"/>
  <c r="BA2114" i="12" s="1"/>
  <c r="BB2116" i="12"/>
  <c r="BB2115" i="12" s="1"/>
  <c r="BB2114" i="12" s="1"/>
  <c r="AZ2120" i="12"/>
  <c r="AZ2119" i="12" s="1"/>
  <c r="BA2120" i="12"/>
  <c r="BA2119" i="12" s="1"/>
  <c r="BB2120" i="12"/>
  <c r="BB2119" i="12" s="1"/>
  <c r="AZ2123" i="12"/>
  <c r="BA2123" i="12"/>
  <c r="BB2123" i="12"/>
  <c r="AZ2125" i="12"/>
  <c r="BA2125" i="12"/>
  <c r="BB2125" i="12"/>
  <c r="AZ2131" i="12"/>
  <c r="AZ2130" i="12" s="1"/>
  <c r="BA2131" i="12"/>
  <c r="BA2130" i="12" s="1"/>
  <c r="BB2131" i="12"/>
  <c r="BB2130" i="12" s="1"/>
  <c r="AZ2134" i="12"/>
  <c r="AZ2133" i="12" s="1"/>
  <c r="BA2134" i="12"/>
  <c r="BA2133" i="12" s="1"/>
  <c r="BB2134" i="12"/>
  <c r="BB2133" i="12" s="1"/>
  <c r="AZ2137" i="12"/>
  <c r="AZ2136" i="12" s="1"/>
  <c r="BA2137" i="12"/>
  <c r="BA2136" i="12" s="1"/>
  <c r="BB2137" i="12"/>
  <c r="BB2136" i="12" s="1"/>
  <c r="AZ2141" i="12"/>
  <c r="AZ2140" i="12" s="1"/>
  <c r="AZ2139" i="12" s="1"/>
  <c r="BA2141" i="12"/>
  <c r="BA2140" i="12" s="1"/>
  <c r="BA2139" i="12" s="1"/>
  <c r="BB2141" i="12"/>
  <c r="BB2140" i="12" s="1"/>
  <c r="BB2139" i="12" s="1"/>
  <c r="AZ2145" i="12"/>
  <c r="AZ2144" i="12" s="1"/>
  <c r="AZ2143" i="12" s="1"/>
  <c r="BA2145" i="12"/>
  <c r="BA2144" i="12" s="1"/>
  <c r="BA2143" i="12" s="1"/>
  <c r="BB2145" i="12"/>
  <c r="BB2144" i="12" s="1"/>
  <c r="BB2143" i="12" s="1"/>
  <c r="AZ2152" i="12"/>
  <c r="AZ2151" i="12" s="1"/>
  <c r="AZ2150" i="12" s="1"/>
  <c r="BA2152" i="12"/>
  <c r="BA2151" i="12" s="1"/>
  <c r="BA2150" i="12" s="1"/>
  <c r="BB2152" i="12"/>
  <c r="BB2151" i="12" s="1"/>
  <c r="BB2150" i="12" s="1"/>
  <c r="AZ2156" i="12"/>
  <c r="AZ2155" i="12" s="1"/>
  <c r="AZ2154" i="12" s="1"/>
  <c r="BA2156" i="12"/>
  <c r="BA2155" i="12" s="1"/>
  <c r="BA2154" i="12" s="1"/>
  <c r="BB2156" i="12"/>
  <c r="BB2155" i="12" s="1"/>
  <c r="BB2154" i="12" s="1"/>
  <c r="AZ2160" i="12"/>
  <c r="AZ2159" i="12" s="1"/>
  <c r="AZ2158" i="12" s="1"/>
  <c r="BA2160" i="12"/>
  <c r="BA2159" i="12" s="1"/>
  <c r="BA2158" i="12" s="1"/>
  <c r="BB2160" i="12"/>
  <c r="BB2159" i="12" s="1"/>
  <c r="BB2158" i="12" s="1"/>
  <c r="AZ2164" i="12"/>
  <c r="AZ2163" i="12" s="1"/>
  <c r="AZ2162" i="12" s="1"/>
  <c r="BA2164" i="12"/>
  <c r="BA2163" i="12" s="1"/>
  <c r="BA2162" i="12" s="1"/>
  <c r="BB2164" i="12"/>
  <c r="BB2163" i="12" s="1"/>
  <c r="BB2162" i="12" s="1"/>
  <c r="AZ2168" i="12"/>
  <c r="AZ2167" i="12" s="1"/>
  <c r="AZ2166" i="12" s="1"/>
  <c r="BA2168" i="12"/>
  <c r="BA2167" i="12" s="1"/>
  <c r="BA2166" i="12" s="1"/>
  <c r="BB2168" i="12"/>
  <c r="BB2167" i="12" s="1"/>
  <c r="BB2166" i="12" s="1"/>
  <c r="AZ2175" i="12"/>
  <c r="AZ2174" i="12" s="1"/>
  <c r="AZ2170" i="12" s="1"/>
  <c r="BA2175" i="12"/>
  <c r="BA2174" i="12" s="1"/>
  <c r="BA2170" i="12" s="1"/>
  <c r="BB2175" i="12"/>
  <c r="BB2174" i="12" s="1"/>
  <c r="BB2170" i="12" s="1"/>
  <c r="AZ2179" i="12"/>
  <c r="AZ2178" i="12" s="1"/>
  <c r="AZ2177" i="12" s="1"/>
  <c r="BA2179" i="12"/>
  <c r="BA2178" i="12" s="1"/>
  <c r="BA2177" i="12" s="1"/>
  <c r="BB2179" i="12"/>
  <c r="BB2178" i="12" s="1"/>
  <c r="BB2177" i="12" s="1"/>
  <c r="AZ2183" i="12"/>
  <c r="AZ2182" i="12" s="1"/>
  <c r="AZ2181" i="12" s="1"/>
  <c r="BA2183" i="12"/>
  <c r="BA2182" i="12" s="1"/>
  <c r="BA2181" i="12" s="1"/>
  <c r="BB2183" i="12"/>
  <c r="BB2182" i="12" s="1"/>
  <c r="BB2181" i="12" s="1"/>
  <c r="AZ2187" i="12"/>
  <c r="AZ2186" i="12" s="1"/>
  <c r="AZ2185" i="12" s="1"/>
  <c r="BA2187" i="12"/>
  <c r="BA2186" i="12" s="1"/>
  <c r="BA2185" i="12" s="1"/>
  <c r="BB2187" i="12"/>
  <c r="BB2186" i="12" s="1"/>
  <c r="BB2185" i="12" s="1"/>
  <c r="AZ2191" i="12"/>
  <c r="AZ2190" i="12" s="1"/>
  <c r="AZ2189" i="12" s="1"/>
  <c r="BA2191" i="12"/>
  <c r="BA2190" i="12" s="1"/>
  <c r="BA2189" i="12" s="1"/>
  <c r="BB2191" i="12"/>
  <c r="BB2190" i="12" s="1"/>
  <c r="BB2189" i="12" s="1"/>
  <c r="AZ2195" i="12"/>
  <c r="AZ2194" i="12" s="1"/>
  <c r="AZ2193" i="12" s="1"/>
  <c r="BA2195" i="12"/>
  <c r="BA2194" i="12" s="1"/>
  <c r="BA2193" i="12" s="1"/>
  <c r="BB2195" i="12"/>
  <c r="BB2194" i="12" s="1"/>
  <c r="BB2193" i="12" s="1"/>
  <c r="AZ2199" i="12"/>
  <c r="AZ2198" i="12" s="1"/>
  <c r="AZ2197" i="12" s="1"/>
  <c r="BA2199" i="12"/>
  <c r="BA2198" i="12" s="1"/>
  <c r="BA2197" i="12" s="1"/>
  <c r="BB2199" i="12"/>
  <c r="BB2198" i="12" s="1"/>
  <c r="BB2197" i="12" s="1"/>
  <c r="AZ2203" i="12"/>
  <c r="AZ2202" i="12" s="1"/>
  <c r="AZ2201" i="12" s="1"/>
  <c r="BA2203" i="12"/>
  <c r="BA2202" i="12" s="1"/>
  <c r="BA2201" i="12" s="1"/>
  <c r="BB2203" i="12"/>
  <c r="BB2202" i="12" s="1"/>
  <c r="BB2201" i="12" s="1"/>
  <c r="AZ2207" i="12"/>
  <c r="AZ2206" i="12" s="1"/>
  <c r="AZ2205" i="12" s="1"/>
  <c r="BA2207" i="12"/>
  <c r="BA2206" i="12" s="1"/>
  <c r="BA2205" i="12" s="1"/>
  <c r="BB2207" i="12"/>
  <c r="BB2206" i="12" s="1"/>
  <c r="BB2205" i="12" s="1"/>
  <c r="AZ2211" i="12"/>
  <c r="AZ2210" i="12" s="1"/>
  <c r="AZ2209" i="12" s="1"/>
  <c r="BA2211" i="12"/>
  <c r="BA2210" i="12" s="1"/>
  <c r="BA2209" i="12" s="1"/>
  <c r="BB2211" i="12"/>
  <c r="BB2210" i="12" s="1"/>
  <c r="BB2209" i="12" s="1"/>
  <c r="AZ2216" i="12"/>
  <c r="AZ2215" i="12" s="1"/>
  <c r="BA2216" i="12"/>
  <c r="BA2215" i="12" s="1"/>
  <c r="BB2216" i="12"/>
  <c r="BB2215" i="12" s="1"/>
  <c r="AZ2219" i="12"/>
  <c r="AZ2218" i="12" s="1"/>
  <c r="BA2219" i="12"/>
  <c r="BA2218" i="12" s="1"/>
  <c r="BB2219" i="12"/>
  <c r="BB2218" i="12" s="1"/>
  <c r="AZ2224" i="12"/>
  <c r="AZ2223" i="12" s="1"/>
  <c r="AZ2222" i="12" s="1"/>
  <c r="BA2224" i="12"/>
  <c r="BA2223" i="12" s="1"/>
  <c r="BA2222" i="12" s="1"/>
  <c r="BB2224" i="12"/>
  <c r="BB2223" i="12" s="1"/>
  <c r="BB2222" i="12" s="1"/>
  <c r="AZ2228" i="12"/>
  <c r="AZ2227" i="12" s="1"/>
  <c r="AZ2226" i="12" s="1"/>
  <c r="BA2228" i="12"/>
  <c r="BA2227" i="12" s="1"/>
  <c r="BA2226" i="12" s="1"/>
  <c r="BB2228" i="12"/>
  <c r="BB2227" i="12" s="1"/>
  <c r="BB2226" i="12" s="1"/>
  <c r="AZ2233" i="12"/>
  <c r="AZ2232" i="12" s="1"/>
  <c r="AZ2231" i="12" s="1"/>
  <c r="AZ2230" i="12" s="1"/>
  <c r="BA2233" i="12"/>
  <c r="BA2232" i="12" s="1"/>
  <c r="BA2231" i="12" s="1"/>
  <c r="BA2230" i="12" s="1"/>
  <c r="BB2233" i="12"/>
  <c r="BB2232" i="12" s="1"/>
  <c r="BB2231" i="12" s="1"/>
  <c r="BB2230" i="12" s="1"/>
  <c r="AZ2238" i="12"/>
  <c r="AZ2237" i="12" s="1"/>
  <c r="AZ2236" i="12" s="1"/>
  <c r="AZ2235" i="12" s="1"/>
  <c r="BA2238" i="12"/>
  <c r="BA2237" i="12" s="1"/>
  <c r="BA2236" i="12" s="1"/>
  <c r="BA2235" i="12" s="1"/>
  <c r="BB2238" i="12"/>
  <c r="BB2237" i="12" s="1"/>
  <c r="BB2236" i="12" s="1"/>
  <c r="BB2235" i="12" s="1"/>
  <c r="AZ2248" i="12"/>
  <c r="AZ2247" i="12" s="1"/>
  <c r="AZ2246" i="12" s="1"/>
  <c r="AZ2245" i="12" s="1"/>
  <c r="BA2248" i="12"/>
  <c r="BA2247" i="12" s="1"/>
  <c r="BA2246" i="12" s="1"/>
  <c r="BA2245" i="12" s="1"/>
  <c r="BB2248" i="12"/>
  <c r="BB2247" i="12" s="1"/>
  <c r="BB2246" i="12" s="1"/>
  <c r="BB2245" i="12" s="1"/>
  <c r="AZ2253" i="12"/>
  <c r="AZ2252" i="12" s="1"/>
  <c r="AZ2251" i="12" s="1"/>
  <c r="AZ2250" i="12" s="1"/>
  <c r="BA2253" i="12"/>
  <c r="BA2252" i="12" s="1"/>
  <c r="BA2251" i="12" s="1"/>
  <c r="BA2250" i="12" s="1"/>
  <c r="BB2253" i="12"/>
  <c r="BB2252" i="12" s="1"/>
  <c r="BB2251" i="12" s="1"/>
  <c r="BB2250" i="12" s="1"/>
  <c r="AZ2259" i="12"/>
  <c r="AZ2258" i="12" s="1"/>
  <c r="AZ2257" i="12" s="1"/>
  <c r="AZ2256" i="12" s="1"/>
  <c r="BA2259" i="12"/>
  <c r="BA2258" i="12" s="1"/>
  <c r="BA2257" i="12" s="1"/>
  <c r="BA2256" i="12" s="1"/>
  <c r="BB2259" i="12"/>
  <c r="BB2258" i="12" s="1"/>
  <c r="BB2257" i="12" s="1"/>
  <c r="BB2256" i="12" s="1"/>
  <c r="AZ2264" i="12"/>
  <c r="AZ2263" i="12" s="1"/>
  <c r="AZ2262" i="12" s="1"/>
  <c r="BA2264" i="12"/>
  <c r="BA2263" i="12" s="1"/>
  <c r="BA2262" i="12" s="1"/>
  <c r="BB2264" i="12"/>
  <c r="BB2263" i="12" s="1"/>
  <c r="BB2262" i="12" s="1"/>
  <c r="AZ2268" i="12"/>
  <c r="AZ2267" i="12" s="1"/>
  <c r="AZ2266" i="12" s="1"/>
  <c r="BA2268" i="12"/>
  <c r="BA2267" i="12" s="1"/>
  <c r="BA2266" i="12" s="1"/>
  <c r="BB2268" i="12"/>
  <c r="BB2267" i="12" s="1"/>
  <c r="BB2266" i="12" s="1"/>
  <c r="AZ2274" i="12"/>
  <c r="AZ2273" i="12" s="1"/>
  <c r="AZ2272" i="12" s="1"/>
  <c r="BA2274" i="12"/>
  <c r="BA2273" i="12" s="1"/>
  <c r="BA2272" i="12" s="1"/>
  <c r="BB2274" i="12"/>
  <c r="BB2273" i="12" s="1"/>
  <c r="BB2272" i="12" s="1"/>
  <c r="AZ2278" i="12"/>
  <c r="AZ2277" i="12" s="1"/>
  <c r="AZ2276" i="12" s="1"/>
  <c r="BA2278" i="12"/>
  <c r="BA2277" i="12" s="1"/>
  <c r="BA2276" i="12" s="1"/>
  <c r="BB2278" i="12"/>
  <c r="BB2277" i="12" s="1"/>
  <c r="BB2276" i="12" s="1"/>
  <c r="AZ2283" i="12"/>
  <c r="AZ2282" i="12" s="1"/>
  <c r="AZ2281" i="12" s="1"/>
  <c r="AZ2280" i="12" s="1"/>
  <c r="BA2283" i="12"/>
  <c r="BA2282" i="12" s="1"/>
  <c r="BA2281" i="12" s="1"/>
  <c r="BA2280" i="12" s="1"/>
  <c r="BB2283" i="12"/>
  <c r="BB2282" i="12" s="1"/>
  <c r="BB2281" i="12" s="1"/>
  <c r="BB2280" i="12" s="1"/>
  <c r="AZ2288" i="12"/>
  <c r="AZ2287" i="12" s="1"/>
  <c r="BA2288" i="12"/>
  <c r="BA2287" i="12" s="1"/>
  <c r="BB2288" i="12"/>
  <c r="BB2287" i="12" s="1"/>
  <c r="AZ2291" i="12"/>
  <c r="AZ2290" i="12" s="1"/>
  <c r="BA2291" i="12"/>
  <c r="BA2290" i="12" s="1"/>
  <c r="BB2291" i="12"/>
  <c r="BB2290" i="12" s="1"/>
  <c r="AZ2297" i="12"/>
  <c r="AZ2296" i="12" s="1"/>
  <c r="AZ2295" i="12" s="1"/>
  <c r="AZ2294" i="12" s="1"/>
  <c r="BA2297" i="12"/>
  <c r="BA2296" i="12" s="1"/>
  <c r="BA2295" i="12" s="1"/>
  <c r="BA2294" i="12" s="1"/>
  <c r="BB2297" i="12"/>
  <c r="BB2296" i="12" s="1"/>
  <c r="BB2295" i="12" s="1"/>
  <c r="BB2294" i="12" s="1"/>
  <c r="AZ2303" i="12"/>
  <c r="AZ2302" i="12" s="1"/>
  <c r="BA2303" i="12"/>
  <c r="BA2302" i="12" s="1"/>
  <c r="BB2303" i="12"/>
  <c r="BB2302" i="12" s="1"/>
  <c r="AZ2306" i="12"/>
  <c r="AZ2305" i="12" s="1"/>
  <c r="BA2306" i="12"/>
  <c r="BA2305" i="12" s="1"/>
  <c r="BB2306" i="12"/>
  <c r="BB2305" i="12" s="1"/>
  <c r="AZ2309" i="12"/>
  <c r="AZ2308" i="12" s="1"/>
  <c r="BA2309" i="12"/>
  <c r="BA2308" i="12" s="1"/>
  <c r="BB2309" i="12"/>
  <c r="BB2308" i="12" s="1"/>
  <c r="AZ2313" i="12"/>
  <c r="AZ2312" i="12" s="1"/>
  <c r="AZ2311" i="12" s="1"/>
  <c r="BA2313" i="12"/>
  <c r="BA2312" i="12" s="1"/>
  <c r="BA2311" i="12" s="1"/>
  <c r="BB2313" i="12"/>
  <c r="BB2312" i="12" s="1"/>
  <c r="BB2311" i="12" s="1"/>
  <c r="AZ2317" i="12"/>
  <c r="AZ2316" i="12" s="1"/>
  <c r="AZ2315" i="12" s="1"/>
  <c r="BA2317" i="12"/>
  <c r="BA2316" i="12" s="1"/>
  <c r="BA2315" i="12" s="1"/>
  <c r="BB2317" i="12"/>
  <c r="BB2316" i="12" s="1"/>
  <c r="BB2315" i="12" s="1"/>
  <c r="AZ2327" i="12"/>
  <c r="AZ2326" i="12" s="1"/>
  <c r="AZ2325" i="12" s="1"/>
  <c r="AZ2324" i="12" s="1"/>
  <c r="BA2327" i="12"/>
  <c r="BA2326" i="12" s="1"/>
  <c r="BA2325" i="12" s="1"/>
  <c r="BA2324" i="12" s="1"/>
  <c r="BB2327" i="12"/>
  <c r="BB2326" i="12" s="1"/>
  <c r="BB2325" i="12" s="1"/>
  <c r="BB2324" i="12" s="1"/>
  <c r="AZ2332" i="12"/>
  <c r="AZ2331" i="12" s="1"/>
  <c r="BA2332" i="12"/>
  <c r="BA2331" i="12" s="1"/>
  <c r="BB2332" i="12"/>
  <c r="BB2331" i="12" s="1"/>
  <c r="AZ2335" i="12"/>
  <c r="AZ2334" i="12" s="1"/>
  <c r="BA2335" i="12"/>
  <c r="BA2334" i="12" s="1"/>
  <c r="BB2335" i="12"/>
  <c r="BB2334" i="12" s="1"/>
  <c r="AZ2339" i="12"/>
  <c r="AZ2338" i="12" s="1"/>
  <c r="AZ2337" i="12" s="1"/>
  <c r="BA2339" i="12"/>
  <c r="BA2338" i="12" s="1"/>
  <c r="BA2337" i="12" s="1"/>
  <c r="BB2339" i="12"/>
  <c r="BB2338" i="12" s="1"/>
  <c r="BB2337" i="12" s="1"/>
  <c r="AZ2343" i="12"/>
  <c r="AZ2342" i="12" s="1"/>
  <c r="AZ2341" i="12" s="1"/>
  <c r="BA2343" i="12"/>
  <c r="BA2342" i="12" s="1"/>
  <c r="BA2341" i="12" s="1"/>
  <c r="BB2343" i="12"/>
  <c r="BB2342" i="12" s="1"/>
  <c r="BB2341" i="12" s="1"/>
  <c r="AZ2348" i="12"/>
  <c r="AZ2347" i="12" s="1"/>
  <c r="AZ2346" i="12" s="1"/>
  <c r="AZ2345" i="12" s="1"/>
  <c r="BA2348" i="12"/>
  <c r="BA2347" i="12" s="1"/>
  <c r="BA2346" i="12" s="1"/>
  <c r="BA2345" i="12" s="1"/>
  <c r="BB2348" i="12"/>
  <c r="BB2347" i="12" s="1"/>
  <c r="BB2346" i="12" s="1"/>
  <c r="BB2345" i="12" s="1"/>
  <c r="AZ2354" i="12"/>
  <c r="AZ2353" i="12" s="1"/>
  <c r="AZ2352" i="12" s="1"/>
  <c r="AZ2351" i="12" s="1"/>
  <c r="BA2354" i="12"/>
  <c r="BA2353" i="12" s="1"/>
  <c r="BA2352" i="12" s="1"/>
  <c r="BA2351" i="12" s="1"/>
  <c r="BB2354" i="12"/>
  <c r="BB2353" i="12" s="1"/>
  <c r="BB2352" i="12" s="1"/>
  <c r="BB2351" i="12" s="1"/>
  <c r="AZ2359" i="12"/>
  <c r="AZ2358" i="12" s="1"/>
  <c r="AZ2357" i="12" s="1"/>
  <c r="AZ2356" i="12" s="1"/>
  <c r="BA2359" i="12"/>
  <c r="BA2358" i="12" s="1"/>
  <c r="BA2357" i="12" s="1"/>
  <c r="BA2356" i="12" s="1"/>
  <c r="BB2359" i="12"/>
  <c r="BB2358" i="12" s="1"/>
  <c r="BB2357" i="12" s="1"/>
  <c r="BB2356" i="12" s="1"/>
  <c r="AZ2364" i="12"/>
  <c r="AZ2363" i="12" s="1"/>
  <c r="AZ2362" i="12" s="1"/>
  <c r="BA2364" i="12"/>
  <c r="BA2363" i="12" s="1"/>
  <c r="BA2362" i="12" s="1"/>
  <c r="BB2364" i="12"/>
  <c r="BB2363" i="12" s="1"/>
  <c r="BB2362" i="12" s="1"/>
  <c r="AZ2368" i="12"/>
  <c r="AZ2367" i="12" s="1"/>
  <c r="AZ2366" i="12" s="1"/>
  <c r="BA2368" i="12"/>
  <c r="BA2367" i="12" s="1"/>
  <c r="BA2366" i="12" s="1"/>
  <c r="BB2368" i="12"/>
  <c r="BB2367" i="12" s="1"/>
  <c r="BB2366" i="12" s="1"/>
  <c r="AZ2375" i="12"/>
  <c r="AZ2374" i="12" s="1"/>
  <c r="BA2375" i="12"/>
  <c r="BA2374" i="12" s="1"/>
  <c r="BB2375" i="12"/>
  <c r="BB2374" i="12" s="1"/>
  <c r="AZ2378" i="12"/>
  <c r="AZ2377" i="12" s="1"/>
  <c r="BA2378" i="12"/>
  <c r="BA2377" i="12" s="1"/>
  <c r="BB2378" i="12"/>
  <c r="BB2377" i="12" s="1"/>
  <c r="AZ2381" i="12"/>
  <c r="AZ2380" i="12" s="1"/>
  <c r="BA2381" i="12"/>
  <c r="BA2380" i="12" s="1"/>
  <c r="BB2381" i="12"/>
  <c r="BB2380" i="12" s="1"/>
  <c r="AZ2384" i="12"/>
  <c r="AZ2383" i="12" s="1"/>
  <c r="BA2384" i="12"/>
  <c r="BA2383" i="12" s="1"/>
  <c r="BB2384" i="12"/>
  <c r="BB2383" i="12" s="1"/>
  <c r="AZ2389" i="12"/>
  <c r="AZ2388" i="12" s="1"/>
  <c r="AZ2387" i="12" s="1"/>
  <c r="BA2389" i="12"/>
  <c r="BA2388" i="12" s="1"/>
  <c r="BA2387" i="12" s="1"/>
  <c r="BB2389" i="12"/>
  <c r="BB2388" i="12" s="1"/>
  <c r="BB2387" i="12" s="1"/>
  <c r="AZ2393" i="12"/>
  <c r="AZ2392" i="12" s="1"/>
  <c r="AZ2391" i="12" s="1"/>
  <c r="BA2393" i="12"/>
  <c r="BA2392" i="12" s="1"/>
  <c r="BA2391" i="12" s="1"/>
  <c r="BB2393" i="12"/>
  <c r="BB2392" i="12" s="1"/>
  <c r="BB2391" i="12" s="1"/>
  <c r="AZ2398" i="12"/>
  <c r="AZ2397" i="12" s="1"/>
  <c r="AZ2396" i="12" s="1"/>
  <c r="BA2398" i="12"/>
  <c r="BA2397" i="12" s="1"/>
  <c r="BA2396" i="12" s="1"/>
  <c r="BB2398" i="12"/>
  <c r="BB2397" i="12" s="1"/>
  <c r="BB2396" i="12" s="1"/>
  <c r="AZ2402" i="12"/>
  <c r="AZ2401" i="12" s="1"/>
  <c r="BA2402" i="12"/>
  <c r="BA2401" i="12" s="1"/>
  <c r="BB2402" i="12"/>
  <c r="BB2401" i="12" s="1"/>
  <c r="AZ2405" i="12"/>
  <c r="AZ2404" i="12" s="1"/>
  <c r="BA2405" i="12"/>
  <c r="BA2404" i="12" s="1"/>
  <c r="BB2405" i="12"/>
  <c r="BB2404" i="12" s="1"/>
  <c r="AZ2410" i="12"/>
  <c r="AZ2409" i="12" s="1"/>
  <c r="AZ2408" i="12" s="1"/>
  <c r="AZ2407" i="12" s="1"/>
  <c r="BA2410" i="12"/>
  <c r="BA2409" i="12" s="1"/>
  <c r="BA2408" i="12" s="1"/>
  <c r="BA2407" i="12" s="1"/>
  <c r="BB2410" i="12"/>
  <c r="BB2409" i="12" s="1"/>
  <c r="BB2408" i="12" s="1"/>
  <c r="BB2407" i="12" s="1"/>
  <c r="AZ2416" i="12"/>
  <c r="AZ2415" i="12" s="1"/>
  <c r="AZ2414" i="12" s="1"/>
  <c r="AZ2413" i="12" s="1"/>
  <c r="BA2416" i="12"/>
  <c r="BA2415" i="12" s="1"/>
  <c r="BA2414" i="12" s="1"/>
  <c r="BA2413" i="12" s="1"/>
  <c r="BB2416" i="12"/>
  <c r="BB2415" i="12" s="1"/>
  <c r="BB2414" i="12" s="1"/>
  <c r="BB2413" i="12" s="1"/>
  <c r="AZ2420" i="12"/>
  <c r="AZ2419" i="12" s="1"/>
  <c r="BA2420" i="12"/>
  <c r="BA2419" i="12" s="1"/>
  <c r="BB2420" i="12"/>
  <c r="BB2419" i="12" s="1"/>
  <c r="AZ2423" i="12"/>
  <c r="AZ2422" i="12" s="1"/>
  <c r="BA2423" i="12"/>
  <c r="BA2422" i="12" s="1"/>
  <c r="BB2423" i="12"/>
  <c r="BB2422" i="12" s="1"/>
  <c r="AZ2427" i="12"/>
  <c r="AZ2426" i="12" s="1"/>
  <c r="BA2427" i="12"/>
  <c r="BA2426" i="12" s="1"/>
  <c r="BB2427" i="12"/>
  <c r="BB2426" i="12" s="1"/>
  <c r="AZ2430" i="12"/>
  <c r="AZ2429" i="12" s="1"/>
  <c r="BA2430" i="12"/>
  <c r="BA2429" i="12" s="1"/>
  <c r="BB2430" i="12"/>
  <c r="BB2429" i="12" s="1"/>
  <c r="AZ2435" i="12"/>
  <c r="AZ2434" i="12" s="1"/>
  <c r="BA2435" i="12"/>
  <c r="BA2434" i="12" s="1"/>
  <c r="BB2435" i="12"/>
  <c r="BB2434" i="12" s="1"/>
  <c r="AZ2439" i="12"/>
  <c r="AZ2438" i="12" s="1"/>
  <c r="AZ2437" i="12" s="1"/>
  <c r="BA2439" i="12"/>
  <c r="BA2438" i="12" s="1"/>
  <c r="BA2437" i="12" s="1"/>
  <c r="BB2439" i="12"/>
  <c r="BB2438" i="12" s="1"/>
  <c r="BB2437" i="12" s="1"/>
  <c r="AZ2445" i="12"/>
  <c r="AZ2444" i="12" s="1"/>
  <c r="AZ2443" i="12" s="1"/>
  <c r="BA2445" i="12"/>
  <c r="BA2444" i="12" s="1"/>
  <c r="BA2443" i="12" s="1"/>
  <c r="BB2445" i="12"/>
  <c r="BB2444" i="12" s="1"/>
  <c r="BB2443" i="12" s="1"/>
  <c r="AZ2449" i="12"/>
  <c r="AZ2448" i="12" s="1"/>
  <c r="AZ2447" i="12" s="1"/>
  <c r="BA2449" i="12"/>
  <c r="BA2448" i="12" s="1"/>
  <c r="BA2447" i="12" s="1"/>
  <c r="BB2449" i="12"/>
  <c r="BB2448" i="12" s="1"/>
  <c r="BB2447" i="12" s="1"/>
  <c r="AZ2456" i="12"/>
  <c r="AZ2455" i="12" s="1"/>
  <c r="BA2456" i="12"/>
  <c r="BA2455" i="12" s="1"/>
  <c r="BB2456" i="12"/>
  <c r="BB2455" i="12" s="1"/>
  <c r="AZ2459" i="12"/>
  <c r="AZ2458" i="12" s="1"/>
  <c r="BA2459" i="12"/>
  <c r="BA2458" i="12" s="1"/>
  <c r="BB2459" i="12"/>
  <c r="BB2458" i="12" s="1"/>
  <c r="AZ2463" i="12"/>
  <c r="AZ2462" i="12" s="1"/>
  <c r="AZ2461" i="12" s="1"/>
  <c r="BA2463" i="12"/>
  <c r="BA2462" i="12" s="1"/>
  <c r="BA2461" i="12" s="1"/>
  <c r="BB2463" i="12"/>
  <c r="BB2462" i="12" s="1"/>
  <c r="BB2461" i="12" s="1"/>
  <c r="AZ2467" i="12"/>
  <c r="AZ2466" i="12" s="1"/>
  <c r="AZ2465" i="12" s="1"/>
  <c r="BA2467" i="12"/>
  <c r="BA2466" i="12" s="1"/>
  <c r="BA2465" i="12" s="1"/>
  <c r="BB2467" i="12"/>
  <c r="BB2466" i="12" s="1"/>
  <c r="BB2465" i="12" s="1"/>
  <c r="AZ2471" i="12"/>
  <c r="AZ2470" i="12" s="1"/>
  <c r="AZ2469" i="12" s="1"/>
  <c r="BA2471" i="12"/>
  <c r="BA2470" i="12" s="1"/>
  <c r="BA2469" i="12" s="1"/>
  <c r="BB2471" i="12"/>
  <c r="BB2470" i="12" s="1"/>
  <c r="BB2469" i="12" s="1"/>
  <c r="AZ2477" i="12"/>
  <c r="AZ2476" i="12" s="1"/>
  <c r="AZ2475" i="12" s="1"/>
  <c r="BA2477" i="12"/>
  <c r="BA2476" i="12" s="1"/>
  <c r="BA2475" i="12" s="1"/>
  <c r="BB2477" i="12"/>
  <c r="BB2476" i="12" s="1"/>
  <c r="BB2475" i="12" s="1"/>
  <c r="AZ2481" i="12"/>
  <c r="AZ2480" i="12" s="1"/>
  <c r="AZ2479" i="12" s="1"/>
  <c r="BA2481" i="12"/>
  <c r="BA2480" i="12" s="1"/>
  <c r="BA2479" i="12" s="1"/>
  <c r="BB2481" i="12"/>
  <c r="BB2480" i="12" s="1"/>
  <c r="BB2479" i="12" s="1"/>
  <c r="AZ2488" i="12"/>
  <c r="AZ2487" i="12" s="1"/>
  <c r="AZ2486" i="12" s="1"/>
  <c r="BA2488" i="12"/>
  <c r="BA2487" i="12" s="1"/>
  <c r="BA2486" i="12" s="1"/>
  <c r="BB2488" i="12"/>
  <c r="BB2487" i="12" s="1"/>
  <c r="BB2486" i="12" s="1"/>
  <c r="AZ2492" i="12"/>
  <c r="AZ2491" i="12" s="1"/>
  <c r="AZ2490" i="12" s="1"/>
  <c r="BA2492" i="12"/>
  <c r="BA2491" i="12" s="1"/>
  <c r="BA2490" i="12" s="1"/>
  <c r="BB2492" i="12"/>
  <c r="BB2491" i="12" s="1"/>
  <c r="BB2490" i="12" s="1"/>
  <c r="AZ2496" i="12"/>
  <c r="AZ2495" i="12" s="1"/>
  <c r="AZ2494" i="12" s="1"/>
  <c r="BA2496" i="12"/>
  <c r="BA2495" i="12" s="1"/>
  <c r="BA2494" i="12" s="1"/>
  <c r="BB2496" i="12"/>
  <c r="BB2495" i="12" s="1"/>
  <c r="BB2494" i="12" s="1"/>
  <c r="AZ2500" i="12"/>
  <c r="AZ2499" i="12" s="1"/>
  <c r="AZ2498" i="12" s="1"/>
  <c r="BA2500" i="12"/>
  <c r="BA2499" i="12" s="1"/>
  <c r="BA2498" i="12" s="1"/>
  <c r="BB2500" i="12"/>
  <c r="BB2499" i="12" s="1"/>
  <c r="BB2498" i="12" s="1"/>
  <c r="AZ2504" i="12"/>
  <c r="AZ2503" i="12" s="1"/>
  <c r="AZ2502" i="12" s="1"/>
  <c r="BA2504" i="12"/>
  <c r="BA2503" i="12" s="1"/>
  <c r="BA2502" i="12" s="1"/>
  <c r="BB2504" i="12"/>
  <c r="BB2503" i="12" s="1"/>
  <c r="BB2502" i="12" s="1"/>
  <c r="AZ2512" i="12"/>
  <c r="AZ2511" i="12" s="1"/>
  <c r="AZ2510" i="12" s="1"/>
  <c r="BA2512" i="12"/>
  <c r="BA2511" i="12" s="1"/>
  <c r="BA2510" i="12" s="1"/>
  <c r="BB2512" i="12"/>
  <c r="BB2511" i="12" s="1"/>
  <c r="BB2510" i="12" s="1"/>
  <c r="AZ2516" i="12"/>
  <c r="AZ2515" i="12" s="1"/>
  <c r="AZ2514" i="12" s="1"/>
  <c r="BA2516" i="12"/>
  <c r="BA2515" i="12" s="1"/>
  <c r="BA2514" i="12" s="1"/>
  <c r="BB2516" i="12"/>
  <c r="BB2515" i="12" s="1"/>
  <c r="BB2514" i="12" s="1"/>
  <c r="AZ2520" i="12"/>
  <c r="AZ2519" i="12" s="1"/>
  <c r="AZ2518" i="12" s="1"/>
  <c r="BA2520" i="12"/>
  <c r="BA2519" i="12" s="1"/>
  <c r="BA2518" i="12" s="1"/>
  <c r="BB2520" i="12"/>
  <c r="BB2519" i="12" s="1"/>
  <c r="BB2518" i="12" s="1"/>
  <c r="AZ2524" i="12"/>
  <c r="AZ2523" i="12" s="1"/>
  <c r="AZ2522" i="12" s="1"/>
  <c r="BA2524" i="12"/>
  <c r="BA2523" i="12" s="1"/>
  <c r="BA2522" i="12" s="1"/>
  <c r="BB2524" i="12"/>
  <c r="BB2523" i="12" s="1"/>
  <c r="BB2522" i="12" s="1"/>
  <c r="AZ2528" i="12"/>
  <c r="AZ2527" i="12" s="1"/>
  <c r="AZ2526" i="12" s="1"/>
  <c r="BA2528" i="12"/>
  <c r="BA2527" i="12" s="1"/>
  <c r="BA2526" i="12" s="1"/>
  <c r="BB2528" i="12"/>
  <c r="BB2527" i="12" s="1"/>
  <c r="BB2526" i="12" s="1"/>
  <c r="AZ2532" i="12"/>
  <c r="AZ2531" i="12" s="1"/>
  <c r="AZ2530" i="12" s="1"/>
  <c r="BA2532" i="12"/>
  <c r="BA2531" i="12" s="1"/>
  <c r="BA2530" i="12" s="1"/>
  <c r="BB2532" i="12"/>
  <c r="BB2531" i="12" s="1"/>
  <c r="BB2530" i="12" s="1"/>
  <c r="AZ2536" i="12"/>
  <c r="AZ2535" i="12" s="1"/>
  <c r="AZ2534" i="12" s="1"/>
  <c r="BA2536" i="12"/>
  <c r="BA2535" i="12" s="1"/>
  <c r="BA2534" i="12" s="1"/>
  <c r="BB2536" i="12"/>
  <c r="BB2535" i="12" s="1"/>
  <c r="BB2534" i="12" s="1"/>
  <c r="AZ2543" i="12"/>
  <c r="AZ2542" i="12" s="1"/>
  <c r="AZ2538" i="12" s="1"/>
  <c r="BA2543" i="12"/>
  <c r="BA2542" i="12" s="1"/>
  <c r="BA2538" i="12" s="1"/>
  <c r="BB2543" i="12"/>
  <c r="BB2542" i="12" s="1"/>
  <c r="BB2538" i="12" s="1"/>
  <c r="AZ2547" i="12"/>
  <c r="AZ2546" i="12" s="1"/>
  <c r="AZ2545" i="12" s="1"/>
  <c r="BA2547" i="12"/>
  <c r="BA2546" i="12" s="1"/>
  <c r="BA2545" i="12" s="1"/>
  <c r="BB2547" i="12"/>
  <c r="BB2546" i="12" s="1"/>
  <c r="BB2545" i="12" s="1"/>
  <c r="AZ2551" i="12"/>
  <c r="AZ2550" i="12" s="1"/>
  <c r="AZ2549" i="12" s="1"/>
  <c r="BA2551" i="12"/>
  <c r="BA2550" i="12" s="1"/>
  <c r="BA2549" i="12" s="1"/>
  <c r="BB2551" i="12"/>
  <c r="BB2550" i="12" s="1"/>
  <c r="BB2549" i="12" s="1"/>
  <c r="AZ2555" i="12"/>
  <c r="AZ2554" i="12" s="1"/>
  <c r="AZ2553" i="12" s="1"/>
  <c r="BA2555" i="12"/>
  <c r="BA2554" i="12" s="1"/>
  <c r="BA2553" i="12" s="1"/>
  <c r="BB2555" i="12"/>
  <c r="BB2554" i="12" s="1"/>
  <c r="BB2553" i="12" s="1"/>
  <c r="AZ2559" i="12"/>
  <c r="AZ2558" i="12" s="1"/>
  <c r="AZ2557" i="12" s="1"/>
  <c r="BA2559" i="12"/>
  <c r="BA2558" i="12" s="1"/>
  <c r="BA2557" i="12" s="1"/>
  <c r="BB2559" i="12"/>
  <c r="BB2558" i="12" s="1"/>
  <c r="BB2557" i="12" s="1"/>
  <c r="AZ2563" i="12"/>
  <c r="AZ2562" i="12" s="1"/>
  <c r="AZ2561" i="12" s="1"/>
  <c r="BA2563" i="12"/>
  <c r="BA2562" i="12" s="1"/>
  <c r="BA2561" i="12" s="1"/>
  <c r="BB2563" i="12"/>
  <c r="BB2562" i="12" s="1"/>
  <c r="BB2561" i="12" s="1"/>
  <c r="AZ2567" i="12"/>
  <c r="AZ2566" i="12" s="1"/>
  <c r="AZ2565" i="12" s="1"/>
  <c r="BA2567" i="12"/>
  <c r="BA2566" i="12" s="1"/>
  <c r="BA2565" i="12" s="1"/>
  <c r="BB2567" i="12"/>
  <c r="BB2566" i="12" s="1"/>
  <c r="BB2565" i="12" s="1"/>
  <c r="AZ2571" i="12"/>
  <c r="AZ2570" i="12" s="1"/>
  <c r="AZ2569" i="12" s="1"/>
  <c r="BA2571" i="12"/>
  <c r="BA2570" i="12" s="1"/>
  <c r="BA2569" i="12" s="1"/>
  <c r="BB2571" i="12"/>
  <c r="BB2570" i="12" s="1"/>
  <c r="BB2569" i="12" s="1"/>
  <c r="AZ2575" i="12"/>
  <c r="AZ2574" i="12" s="1"/>
  <c r="BA2575" i="12"/>
  <c r="BA2574" i="12" s="1"/>
  <c r="BB2575" i="12"/>
  <c r="BB2574" i="12" s="1"/>
  <c r="AZ2578" i="12"/>
  <c r="AZ2577" i="12" s="1"/>
  <c r="BA2578" i="12"/>
  <c r="BA2577" i="12" s="1"/>
  <c r="BB2578" i="12"/>
  <c r="BB2577" i="12" s="1"/>
  <c r="AZ2590" i="12"/>
  <c r="AZ2589" i="12" s="1"/>
  <c r="AZ2588" i="12" s="1"/>
  <c r="BA2590" i="12"/>
  <c r="BA2589" i="12" s="1"/>
  <c r="BA2588" i="12" s="1"/>
  <c r="BB2590" i="12"/>
  <c r="BB2589" i="12" s="1"/>
  <c r="BB2588" i="12" s="1"/>
  <c r="AZ2594" i="12"/>
  <c r="AZ2593" i="12" s="1"/>
  <c r="AZ2592" i="12" s="1"/>
  <c r="BA2594" i="12"/>
  <c r="BA2593" i="12" s="1"/>
  <c r="BA2592" i="12" s="1"/>
  <c r="BB2594" i="12"/>
  <c r="BB2593" i="12" s="1"/>
  <c r="BB2592" i="12" s="1"/>
  <c r="AZ2599" i="12"/>
  <c r="AZ2598" i="12" s="1"/>
  <c r="AZ2597" i="12" s="1"/>
  <c r="AZ2596" i="12" s="1"/>
  <c r="BA2599" i="12"/>
  <c r="BA2598" i="12" s="1"/>
  <c r="BA2597" i="12" s="1"/>
  <c r="BA2596" i="12" s="1"/>
  <c r="BB2599" i="12"/>
  <c r="BB2598" i="12" s="1"/>
  <c r="BB2597" i="12" s="1"/>
  <c r="BB2596" i="12" s="1"/>
  <c r="AZ2604" i="12"/>
  <c r="AZ2603" i="12" s="1"/>
  <c r="AZ2602" i="12" s="1"/>
  <c r="AZ2601" i="12" s="1"/>
  <c r="BA2604" i="12"/>
  <c r="BA2603" i="12" s="1"/>
  <c r="BA2602" i="12" s="1"/>
  <c r="BA2601" i="12" s="1"/>
  <c r="BB2604" i="12"/>
  <c r="BB2603" i="12" s="1"/>
  <c r="BB2602" i="12" s="1"/>
  <c r="BB2601" i="12" s="1"/>
  <c r="AZ2609" i="12"/>
  <c r="AZ2608" i="12" s="1"/>
  <c r="AZ2607" i="12" s="1"/>
  <c r="BA2609" i="12"/>
  <c r="BA2608" i="12" s="1"/>
  <c r="BA2607" i="12" s="1"/>
  <c r="BB2609" i="12"/>
  <c r="BB2608" i="12" s="1"/>
  <c r="BB2607" i="12" s="1"/>
  <c r="AZ2613" i="12"/>
  <c r="AZ2612" i="12" s="1"/>
  <c r="AZ2611" i="12" s="1"/>
  <c r="BA2613" i="12"/>
  <c r="BA2612" i="12" s="1"/>
  <c r="BA2611" i="12" s="1"/>
  <c r="BB2613" i="12"/>
  <c r="BB2612" i="12" s="1"/>
  <c r="BB2611" i="12" s="1"/>
  <c r="AZ2619" i="12"/>
  <c r="AZ2618" i="12" s="1"/>
  <c r="AZ2617" i="12" s="1"/>
  <c r="BA2619" i="12"/>
  <c r="BA2618" i="12" s="1"/>
  <c r="BA2617" i="12" s="1"/>
  <c r="BB2619" i="12"/>
  <c r="BB2618" i="12" s="1"/>
  <c r="BB2617" i="12" s="1"/>
  <c r="AZ2623" i="12"/>
  <c r="AZ2622" i="12" s="1"/>
  <c r="AZ2621" i="12" s="1"/>
  <c r="BA2623" i="12"/>
  <c r="BA2622" i="12" s="1"/>
  <c r="BA2621" i="12" s="1"/>
  <c r="BB2623" i="12"/>
  <c r="BB2622" i="12" s="1"/>
  <c r="BB2621" i="12" s="1"/>
  <c r="AZ2630" i="12"/>
  <c r="AZ2629" i="12" s="1"/>
  <c r="AZ2625" i="12" s="1"/>
  <c r="BA2630" i="12"/>
  <c r="BA2629" i="12" s="1"/>
  <c r="BA2625" i="12" s="1"/>
  <c r="BB2630" i="12"/>
  <c r="BB2629" i="12" s="1"/>
  <c r="BB2625" i="12" s="1"/>
  <c r="AZ2634" i="12"/>
  <c r="AZ2633" i="12" s="1"/>
  <c r="AZ2632" i="12" s="1"/>
  <c r="BA2634" i="12"/>
  <c r="BA2633" i="12" s="1"/>
  <c r="BA2632" i="12" s="1"/>
  <c r="BB2634" i="12"/>
  <c r="BB2633" i="12" s="1"/>
  <c r="BB2632" i="12" s="1"/>
  <c r="AZ2638" i="12"/>
  <c r="AZ2637" i="12" s="1"/>
  <c r="AZ2636" i="12" s="1"/>
  <c r="BA2638" i="12"/>
  <c r="BA2637" i="12" s="1"/>
  <c r="BA2636" i="12" s="1"/>
  <c r="BB2638" i="12"/>
  <c r="BB2637" i="12" s="1"/>
  <c r="BB2636" i="12" s="1"/>
  <c r="AZ2644" i="12"/>
  <c r="AZ2643" i="12" s="1"/>
  <c r="BA2644" i="12"/>
  <c r="BA2643" i="12" s="1"/>
  <c r="BB2644" i="12"/>
  <c r="BB2643" i="12" s="1"/>
  <c r="AZ2650" i="12"/>
  <c r="AZ2649" i="12" s="1"/>
  <c r="BA2650" i="12"/>
  <c r="BA2649" i="12" s="1"/>
  <c r="BB2650" i="12"/>
  <c r="BB2649" i="12" s="1"/>
  <c r="AZ2657" i="12"/>
  <c r="AZ2656" i="12" s="1"/>
  <c r="BA2657" i="12"/>
  <c r="BA2656" i="12" s="1"/>
  <c r="BB2657" i="12"/>
  <c r="BB2656" i="12" s="1"/>
  <c r="AZ2660" i="12"/>
  <c r="AZ2659" i="12" s="1"/>
  <c r="BA2660" i="12"/>
  <c r="BA2659" i="12" s="1"/>
  <c r="BB2660" i="12"/>
  <c r="BB2659" i="12" s="1"/>
  <c r="AZ2665" i="12"/>
  <c r="AZ2664" i="12" s="1"/>
  <c r="BA2665" i="12"/>
  <c r="BA2664" i="12" s="1"/>
  <c r="BB2665" i="12"/>
  <c r="BB2664" i="12" s="1"/>
  <c r="AZ2668" i="12"/>
  <c r="AZ2667" i="12" s="1"/>
  <c r="BA2668" i="12"/>
  <c r="BA2667" i="12" s="1"/>
  <c r="BB2668" i="12"/>
  <c r="BB2667" i="12" s="1"/>
  <c r="AZ2671" i="12"/>
  <c r="AZ2670" i="12" s="1"/>
  <c r="BA2671" i="12"/>
  <c r="BA2670" i="12" s="1"/>
  <c r="BB2671" i="12"/>
  <c r="BB2670" i="12" s="1"/>
  <c r="AZ2676" i="12"/>
  <c r="AZ2675" i="12" s="1"/>
  <c r="BA2676" i="12"/>
  <c r="BA2675" i="12" s="1"/>
  <c r="BB2676" i="12"/>
  <c r="BB2675" i="12" s="1"/>
  <c r="AZ2679" i="12"/>
  <c r="AZ2678" i="12" s="1"/>
  <c r="BA2679" i="12"/>
  <c r="BA2678" i="12" s="1"/>
  <c r="BB2679" i="12"/>
  <c r="BB2678" i="12" s="1"/>
  <c r="AZ2682" i="12"/>
  <c r="AZ2681" i="12" s="1"/>
  <c r="BA2682" i="12"/>
  <c r="BA2681" i="12" s="1"/>
  <c r="BB2682" i="12"/>
  <c r="BB2681" i="12" s="1"/>
  <c r="AZ2686" i="12"/>
  <c r="AZ2685" i="12" s="1"/>
  <c r="BA2686" i="12"/>
  <c r="BA2685" i="12" s="1"/>
  <c r="BB2686" i="12"/>
  <c r="BB2685" i="12" s="1"/>
  <c r="AZ2689" i="12"/>
  <c r="AZ2688" i="12" s="1"/>
  <c r="BA2689" i="12"/>
  <c r="BA2688" i="12" s="1"/>
  <c r="BB2689" i="12"/>
  <c r="BB2688" i="12" s="1"/>
  <c r="AZ2693" i="12"/>
  <c r="AZ2692" i="12" s="1"/>
  <c r="AZ2691" i="12" s="1"/>
  <c r="BA2693" i="12"/>
  <c r="BA2692" i="12" s="1"/>
  <c r="BA2691" i="12" s="1"/>
  <c r="BB2693" i="12"/>
  <c r="BB2692" i="12" s="1"/>
  <c r="BB2691" i="12" s="1"/>
  <c r="AZ2698" i="12"/>
  <c r="AZ2697" i="12" s="1"/>
  <c r="AZ2696" i="12" s="1"/>
  <c r="BA2698" i="12"/>
  <c r="BA2697" i="12" s="1"/>
  <c r="BA2696" i="12" s="1"/>
  <c r="BB2698" i="12"/>
  <c r="BB2697" i="12" s="1"/>
  <c r="BB2696" i="12" s="1"/>
  <c r="AZ2706" i="12"/>
  <c r="AZ2705" i="12" s="1"/>
  <c r="AZ2704" i="12" s="1"/>
  <c r="BA2706" i="12"/>
  <c r="BA2705" i="12" s="1"/>
  <c r="BA2704" i="12" s="1"/>
  <c r="BB2706" i="12"/>
  <c r="BB2705" i="12" s="1"/>
  <c r="BB2704" i="12" s="1"/>
  <c r="AZ2711" i="12"/>
  <c r="AZ2710" i="12" s="1"/>
  <c r="BA2711" i="12"/>
  <c r="BA2710" i="12" s="1"/>
  <c r="BB2711" i="12"/>
  <c r="BB2710" i="12" s="1"/>
  <c r="AZ2714" i="12"/>
  <c r="AZ2713" i="12" s="1"/>
  <c r="BA2714" i="12"/>
  <c r="BA2713" i="12" s="1"/>
  <c r="BB2714" i="12"/>
  <c r="BB2713" i="12" s="1"/>
  <c r="AZ2717" i="12"/>
  <c r="AZ2716" i="12" s="1"/>
  <c r="BA2717" i="12"/>
  <c r="BA2716" i="12" s="1"/>
  <c r="BB2717" i="12"/>
  <c r="BB2716" i="12" s="1"/>
  <c r="AZ2721" i="12"/>
  <c r="AZ2720" i="12" s="1"/>
  <c r="AZ2719" i="12" s="1"/>
  <c r="BA2721" i="12"/>
  <c r="BA2720" i="12" s="1"/>
  <c r="BA2719" i="12" s="1"/>
  <c r="BB2721" i="12"/>
  <c r="BB2720" i="12" s="1"/>
  <c r="BB2719" i="12" s="1"/>
  <c r="AZ2726" i="12"/>
  <c r="AZ2725" i="12" s="1"/>
  <c r="BA2726" i="12"/>
  <c r="BA2725" i="12" s="1"/>
  <c r="BB2726" i="12"/>
  <c r="BB2725" i="12" s="1"/>
  <c r="AZ2729" i="12"/>
  <c r="AZ2728" i="12" s="1"/>
  <c r="BA2729" i="12"/>
  <c r="BA2728" i="12" s="1"/>
  <c r="BB2729" i="12"/>
  <c r="BB2728" i="12" s="1"/>
  <c r="AZ2733" i="12"/>
  <c r="AZ2732" i="12" s="1"/>
  <c r="BA2733" i="12"/>
  <c r="BA2732" i="12" s="1"/>
  <c r="BB2733" i="12"/>
  <c r="BB2732" i="12" s="1"/>
  <c r="AZ2736" i="12"/>
  <c r="AZ2735" i="12" s="1"/>
  <c r="BA2736" i="12"/>
  <c r="BA2735" i="12" s="1"/>
  <c r="BB2736" i="12"/>
  <c r="BB2735" i="12" s="1"/>
  <c r="AZ2740" i="12"/>
  <c r="AZ2739" i="12" s="1"/>
  <c r="BA2740" i="12"/>
  <c r="BA2739" i="12" s="1"/>
  <c r="BB2740" i="12"/>
  <c r="BB2739" i="12" s="1"/>
  <c r="AZ2746" i="12"/>
  <c r="AZ2745" i="12" s="1"/>
  <c r="BA2746" i="12"/>
  <c r="BA2745" i="12" s="1"/>
  <c r="BB2746" i="12"/>
  <c r="BB2745" i="12" s="1"/>
  <c r="AZ2749" i="12"/>
  <c r="AZ2748" i="12" s="1"/>
  <c r="BA2749" i="12"/>
  <c r="BA2748" i="12" s="1"/>
  <c r="BB2749" i="12"/>
  <c r="BB2748" i="12" s="1"/>
  <c r="AZ2755" i="12"/>
  <c r="AZ2754" i="12" s="1"/>
  <c r="AZ2753" i="12" s="1"/>
  <c r="BA2755" i="12"/>
  <c r="BA2754" i="12" s="1"/>
  <c r="BA2753" i="12" s="1"/>
  <c r="BB2755" i="12"/>
  <c r="BB2754" i="12" s="1"/>
  <c r="BB2753" i="12" s="1"/>
  <c r="AZ2759" i="12"/>
  <c r="AZ2758" i="12" s="1"/>
  <c r="AZ2757" i="12" s="1"/>
  <c r="BA2759" i="12"/>
  <c r="BA2758" i="12" s="1"/>
  <c r="BA2757" i="12" s="1"/>
  <c r="BB2759" i="12"/>
  <c r="BB2758" i="12" s="1"/>
  <c r="BB2757" i="12" s="1"/>
  <c r="AZ2763" i="12"/>
  <c r="AZ2762" i="12" s="1"/>
  <c r="AZ2761" i="12" s="1"/>
  <c r="BA2763" i="12"/>
  <c r="BA2762" i="12" s="1"/>
  <c r="BA2761" i="12" s="1"/>
  <c r="BB2763" i="12"/>
  <c r="BB2762" i="12" s="1"/>
  <c r="BB2761" i="12" s="1"/>
  <c r="AZ2767" i="12"/>
  <c r="AZ2766" i="12" s="1"/>
  <c r="AZ2765" i="12" s="1"/>
  <c r="BA2767" i="12"/>
  <c r="BA2766" i="12" s="1"/>
  <c r="BA2765" i="12" s="1"/>
  <c r="BB2767" i="12"/>
  <c r="BB2766" i="12" s="1"/>
  <c r="BB2765" i="12" s="1"/>
  <c r="AZ2771" i="12"/>
  <c r="AZ2770" i="12" s="1"/>
  <c r="AZ2769" i="12" s="1"/>
  <c r="BA2771" i="12"/>
  <c r="BA2770" i="12" s="1"/>
  <c r="BA2769" i="12" s="1"/>
  <c r="BB2771" i="12"/>
  <c r="BB2770" i="12" s="1"/>
  <c r="BB2769" i="12" s="1"/>
  <c r="AZ2775" i="12"/>
  <c r="AZ2774" i="12" s="1"/>
  <c r="AZ2773" i="12" s="1"/>
  <c r="BA2775" i="12"/>
  <c r="BA2774" i="12" s="1"/>
  <c r="BA2773" i="12" s="1"/>
  <c r="BB2775" i="12"/>
  <c r="BB2774" i="12" s="1"/>
  <c r="BB2773" i="12" s="1"/>
  <c r="AZ2779" i="12"/>
  <c r="AZ2778" i="12" s="1"/>
  <c r="AZ2777" i="12" s="1"/>
  <c r="BA2779" i="12"/>
  <c r="BA2778" i="12" s="1"/>
  <c r="BA2777" i="12" s="1"/>
  <c r="BB2779" i="12"/>
  <c r="BB2778" i="12" s="1"/>
  <c r="BB2777" i="12" s="1"/>
  <c r="AZ2783" i="12"/>
  <c r="AZ2782" i="12" s="1"/>
  <c r="BA2783" i="12"/>
  <c r="BA2782" i="12" s="1"/>
  <c r="BB2783" i="12"/>
  <c r="BB2782" i="12" s="1"/>
  <c r="AZ2786" i="12"/>
  <c r="AZ2785" i="12" s="1"/>
  <c r="BA2786" i="12"/>
  <c r="BA2785" i="12" s="1"/>
  <c r="BB2786" i="12"/>
  <c r="BB2785" i="12" s="1"/>
  <c r="AZ2790" i="12"/>
  <c r="AZ2789" i="12" s="1"/>
  <c r="BA2790" i="12"/>
  <c r="BA2789" i="12" s="1"/>
  <c r="BB2790" i="12"/>
  <c r="BB2789" i="12" s="1"/>
  <c r="AZ2793" i="12"/>
  <c r="AZ2792" i="12" s="1"/>
  <c r="BA2793" i="12"/>
  <c r="BA2792" i="12" s="1"/>
  <c r="BB2793" i="12"/>
  <c r="BB2792" i="12" s="1"/>
  <c r="AZ2796" i="12"/>
  <c r="AZ2795" i="12" s="1"/>
  <c r="BA2796" i="12"/>
  <c r="BA2795" i="12" s="1"/>
  <c r="BB2796" i="12"/>
  <c r="BB2795" i="12" s="1"/>
  <c r="AZ2800" i="12"/>
  <c r="AZ2799" i="12" s="1"/>
  <c r="AZ2798" i="12" s="1"/>
  <c r="BA2800" i="12"/>
  <c r="BA2799" i="12" s="1"/>
  <c r="BA2798" i="12" s="1"/>
  <c r="BB2800" i="12"/>
  <c r="BB2799" i="12" s="1"/>
  <c r="BB2798" i="12" s="1"/>
  <c r="AZ2804" i="12"/>
  <c r="AZ2803" i="12" s="1"/>
  <c r="AZ2802" i="12" s="1"/>
  <c r="BA2804" i="12"/>
  <c r="BA2803" i="12" s="1"/>
  <c r="BA2802" i="12" s="1"/>
  <c r="BB2804" i="12"/>
  <c r="BB2803" i="12" s="1"/>
  <c r="BB2802" i="12" s="1"/>
  <c r="AZ2808" i="12"/>
  <c r="BA2808" i="12"/>
  <c r="BB2808" i="12"/>
  <c r="AZ2810" i="12"/>
  <c r="BA2810" i="12"/>
  <c r="BB2810" i="12"/>
  <c r="AZ2814" i="12"/>
  <c r="AZ2813" i="12" s="1"/>
  <c r="AZ2812" i="12" s="1"/>
  <c r="BA2814" i="12"/>
  <c r="BA2813" i="12" s="1"/>
  <c r="BA2812" i="12" s="1"/>
  <c r="BB2814" i="12"/>
  <c r="BB2813" i="12" s="1"/>
  <c r="BB2812" i="12" s="1"/>
  <c r="AZ2818" i="12"/>
  <c r="AZ2817" i="12" s="1"/>
  <c r="AZ2816" i="12" s="1"/>
  <c r="BA2818" i="12"/>
  <c r="BA2817" i="12" s="1"/>
  <c r="BA2816" i="12" s="1"/>
  <c r="BB2818" i="12"/>
  <c r="BB2817" i="12" s="1"/>
  <c r="BB2816" i="12" s="1"/>
  <c r="AZ2822" i="12"/>
  <c r="AZ2821" i="12" s="1"/>
  <c r="AZ2820" i="12" s="1"/>
  <c r="BA2822" i="12"/>
  <c r="BA2821" i="12" s="1"/>
  <c r="BA2820" i="12" s="1"/>
  <c r="BB2822" i="12"/>
  <c r="BB2821" i="12" s="1"/>
  <c r="BB2820" i="12" s="1"/>
  <c r="AZ2826" i="12"/>
  <c r="AZ2825" i="12" s="1"/>
  <c r="AZ2824" i="12" s="1"/>
  <c r="BA2826" i="12"/>
  <c r="BA2825" i="12" s="1"/>
  <c r="BA2824" i="12" s="1"/>
  <c r="BB2826" i="12"/>
  <c r="BB2825" i="12" s="1"/>
  <c r="BB2824" i="12" s="1"/>
  <c r="AZ2830" i="12"/>
  <c r="AZ2829" i="12" s="1"/>
  <c r="AZ2828" i="12" s="1"/>
  <c r="BA2830" i="12"/>
  <c r="BA2829" i="12" s="1"/>
  <c r="BA2828" i="12" s="1"/>
  <c r="BB2830" i="12"/>
  <c r="BB2829" i="12" s="1"/>
  <c r="BB2828" i="12" s="1"/>
  <c r="AZ2834" i="12"/>
  <c r="BA2834" i="12"/>
  <c r="BB2834" i="12"/>
  <c r="AZ2836" i="12"/>
  <c r="BA2836" i="12"/>
  <c r="BB2836" i="12"/>
  <c r="AZ2839" i="12"/>
  <c r="AZ2838" i="12" s="1"/>
  <c r="BA2839" i="12"/>
  <c r="BA2838" i="12" s="1"/>
  <c r="BB2839" i="12"/>
  <c r="BB2838" i="12" s="1"/>
  <c r="AZ2843" i="12"/>
  <c r="BA2843" i="12"/>
  <c r="BB2843" i="12"/>
  <c r="AZ2845" i="12"/>
  <c r="BA2845" i="12"/>
  <c r="BB2845" i="12"/>
  <c r="AZ2848" i="12"/>
  <c r="AZ2847" i="12" s="1"/>
  <c r="BA2848" i="12"/>
  <c r="BA2847" i="12" s="1"/>
  <c r="BB2848" i="12"/>
  <c r="BB2847" i="12" s="1"/>
  <c r="AZ2852" i="12"/>
  <c r="AZ2851" i="12" s="1"/>
  <c r="AZ2850" i="12" s="1"/>
  <c r="BA2852" i="12"/>
  <c r="BA2851" i="12" s="1"/>
  <c r="BA2850" i="12" s="1"/>
  <c r="BB2852" i="12"/>
  <c r="BB2851" i="12" s="1"/>
  <c r="BB2850" i="12" s="1"/>
  <c r="AZ2856" i="12"/>
  <c r="AZ2855" i="12" s="1"/>
  <c r="AZ2854" i="12" s="1"/>
  <c r="BA2856" i="12"/>
  <c r="BA2855" i="12" s="1"/>
  <c r="BA2854" i="12" s="1"/>
  <c r="BB2856" i="12"/>
  <c r="BB2855" i="12" s="1"/>
  <c r="BB2854" i="12" s="1"/>
  <c r="AZ2860" i="12"/>
  <c r="AZ2859" i="12" s="1"/>
  <c r="AZ2858" i="12" s="1"/>
  <c r="BA2860" i="12"/>
  <c r="BA2859" i="12" s="1"/>
  <c r="BA2858" i="12" s="1"/>
  <c r="BB2860" i="12"/>
  <c r="BB2859" i="12" s="1"/>
  <c r="BB2858" i="12" s="1"/>
  <c r="AZ2864" i="12"/>
  <c r="AZ2863" i="12" s="1"/>
  <c r="BA2864" i="12"/>
  <c r="BA2863" i="12" s="1"/>
  <c r="BB2864" i="12"/>
  <c r="BB2863" i="12" s="1"/>
  <c r="AZ2867" i="12"/>
  <c r="AZ2866" i="12" s="1"/>
  <c r="BA2867" i="12"/>
  <c r="BA2866" i="12" s="1"/>
  <c r="BB2867" i="12"/>
  <c r="BB2866" i="12" s="1"/>
  <c r="AZ2871" i="12"/>
  <c r="BA2871" i="12"/>
  <c r="BB2871" i="12"/>
  <c r="AZ2873" i="12"/>
  <c r="BA2873" i="12"/>
  <c r="BB2873" i="12"/>
  <c r="AZ2877" i="12"/>
  <c r="AZ2876" i="12" s="1"/>
  <c r="AZ2875" i="12" s="1"/>
  <c r="BA2877" i="12"/>
  <c r="BA2876" i="12" s="1"/>
  <c r="BA2875" i="12" s="1"/>
  <c r="BB2877" i="12"/>
  <c r="BB2876" i="12" s="1"/>
  <c r="BB2875" i="12" s="1"/>
  <c r="AZ2881" i="12"/>
  <c r="AZ2880" i="12" s="1"/>
  <c r="AZ2879" i="12" s="1"/>
  <c r="BA2881" i="12"/>
  <c r="BA2880" i="12" s="1"/>
  <c r="BA2879" i="12" s="1"/>
  <c r="BB2881" i="12"/>
  <c r="BB2880" i="12" s="1"/>
  <c r="BB2879" i="12" s="1"/>
  <c r="AZ2885" i="12"/>
  <c r="AZ2884" i="12" s="1"/>
  <c r="AZ2883" i="12" s="1"/>
  <c r="BA2885" i="12"/>
  <c r="BA2884" i="12" s="1"/>
  <c r="BA2883" i="12" s="1"/>
  <c r="BB2885" i="12"/>
  <c r="BB2884" i="12" s="1"/>
  <c r="BB2883" i="12" s="1"/>
  <c r="AZ2889" i="12"/>
  <c r="AZ2888" i="12" s="1"/>
  <c r="BA2889" i="12"/>
  <c r="BA2888" i="12" s="1"/>
  <c r="BB2889" i="12"/>
  <c r="BB2888" i="12" s="1"/>
  <c r="AZ2892" i="12"/>
  <c r="AZ2891" i="12" s="1"/>
  <c r="BA2892" i="12"/>
  <c r="BA2891" i="12" s="1"/>
  <c r="BB2892" i="12"/>
  <c r="BB2891" i="12" s="1"/>
  <c r="AZ2895" i="12"/>
  <c r="AZ2894" i="12" s="1"/>
  <c r="BA2895" i="12"/>
  <c r="BA2894" i="12" s="1"/>
  <c r="BB2895" i="12"/>
  <c r="BB2894" i="12" s="1"/>
  <c r="AZ2899" i="12"/>
  <c r="AZ2898" i="12" s="1"/>
  <c r="AZ2897" i="12" s="1"/>
  <c r="BA2899" i="12"/>
  <c r="BA2898" i="12" s="1"/>
  <c r="BA2897" i="12" s="1"/>
  <c r="BB2899" i="12"/>
  <c r="BB2898" i="12" s="1"/>
  <c r="BB2897" i="12" s="1"/>
  <c r="AZ2903" i="12"/>
  <c r="AZ2902" i="12" s="1"/>
  <c r="AZ2901" i="12" s="1"/>
  <c r="BA2903" i="12"/>
  <c r="BA2902" i="12" s="1"/>
  <c r="BA2901" i="12" s="1"/>
  <c r="BB2903" i="12"/>
  <c r="BB2902" i="12" s="1"/>
  <c r="BB2901" i="12" s="1"/>
  <c r="AZ2907" i="12"/>
  <c r="AZ2906" i="12" s="1"/>
  <c r="AZ2905" i="12" s="1"/>
  <c r="BA2907" i="12"/>
  <c r="BA2906" i="12" s="1"/>
  <c r="BA2905" i="12" s="1"/>
  <c r="BB2907" i="12"/>
  <c r="BB2906" i="12" s="1"/>
  <c r="BB2905" i="12" s="1"/>
  <c r="AZ2911" i="12"/>
  <c r="AZ2910" i="12" s="1"/>
  <c r="AZ2909" i="12" s="1"/>
  <c r="BA2911" i="12"/>
  <c r="BA2910" i="12" s="1"/>
  <c r="BA2909" i="12" s="1"/>
  <c r="BB2911" i="12"/>
  <c r="BB2910" i="12" s="1"/>
  <c r="BB2909" i="12" s="1"/>
  <c r="AZ2915" i="12"/>
  <c r="AZ2914" i="12" s="1"/>
  <c r="BA2915" i="12"/>
  <c r="BA2914" i="12" s="1"/>
  <c r="BB2915" i="12"/>
  <c r="BB2914" i="12" s="1"/>
  <c r="AZ2918" i="12"/>
  <c r="AZ2917" i="12" s="1"/>
  <c r="BA2918" i="12"/>
  <c r="BA2917" i="12" s="1"/>
  <c r="BB2918" i="12"/>
  <c r="BB2917" i="12" s="1"/>
  <c r="AZ2922" i="12"/>
  <c r="AZ2921" i="12" s="1"/>
  <c r="AZ2920" i="12" s="1"/>
  <c r="BA2922" i="12"/>
  <c r="BA2921" i="12" s="1"/>
  <c r="BA2920" i="12" s="1"/>
  <c r="BB2922" i="12"/>
  <c r="BB2921" i="12" s="1"/>
  <c r="BB2920" i="12" s="1"/>
  <c r="AZ2928" i="12"/>
  <c r="AZ2927" i="12" s="1"/>
  <c r="AZ2926" i="12" s="1"/>
  <c r="BA2928" i="12"/>
  <c r="BA2927" i="12" s="1"/>
  <c r="BA2926" i="12" s="1"/>
  <c r="BB2928" i="12"/>
  <c r="BB2927" i="12" s="1"/>
  <c r="BB2926" i="12" s="1"/>
  <c r="AZ2932" i="12"/>
  <c r="AZ2931" i="12" s="1"/>
  <c r="AZ2930" i="12" s="1"/>
  <c r="BA2932" i="12"/>
  <c r="BA2931" i="12" s="1"/>
  <c r="BA2930" i="12" s="1"/>
  <c r="BB2932" i="12"/>
  <c r="BB2931" i="12" s="1"/>
  <c r="BB2930" i="12" s="1"/>
  <c r="AZ2937" i="12"/>
  <c r="AZ2936" i="12" s="1"/>
  <c r="AZ2935" i="12" s="1"/>
  <c r="BA2937" i="12"/>
  <c r="BA2936" i="12" s="1"/>
  <c r="BA2935" i="12" s="1"/>
  <c r="BB2937" i="12"/>
  <c r="BB2936" i="12" s="1"/>
  <c r="BB2935" i="12" s="1"/>
  <c r="AZ2941" i="12"/>
  <c r="AZ2940" i="12" s="1"/>
  <c r="BA2941" i="12"/>
  <c r="BA2940" i="12" s="1"/>
  <c r="BB2941" i="12"/>
  <c r="BB2940" i="12" s="1"/>
  <c r="AZ2944" i="12"/>
  <c r="AZ2943" i="12" s="1"/>
  <c r="BA2944" i="12"/>
  <c r="BA2943" i="12" s="1"/>
  <c r="BB2944" i="12"/>
  <c r="BB2943" i="12" s="1"/>
  <c r="AZ2950" i="12"/>
  <c r="AZ2949" i="12" s="1"/>
  <c r="AZ2948" i="12" s="1"/>
  <c r="AZ2947" i="12" s="1"/>
  <c r="BA2950" i="12"/>
  <c r="BA2949" i="12" s="1"/>
  <c r="BA2948" i="12" s="1"/>
  <c r="BA2947" i="12" s="1"/>
  <c r="BB2950" i="12"/>
  <c r="BB2949" i="12" s="1"/>
  <c r="BB2948" i="12" s="1"/>
  <c r="BB2947" i="12" s="1"/>
  <c r="AZ2955" i="12"/>
  <c r="AZ2954" i="12" s="1"/>
  <c r="AZ2953" i="12" s="1"/>
  <c r="BA2955" i="12"/>
  <c r="BA2954" i="12" s="1"/>
  <c r="BA2953" i="12" s="1"/>
  <c r="BB2955" i="12"/>
  <c r="BB2954" i="12" s="1"/>
  <c r="BB2953" i="12" s="1"/>
  <c r="AZ2959" i="12"/>
  <c r="AZ2958" i="12" s="1"/>
  <c r="BA2959" i="12"/>
  <c r="BA2958" i="12" s="1"/>
  <c r="BB2959" i="12"/>
  <c r="BB2958" i="12" s="1"/>
  <c r="AZ2962" i="12"/>
  <c r="AZ2961" i="12" s="1"/>
  <c r="BA2962" i="12"/>
  <c r="BA2961" i="12" s="1"/>
  <c r="BB2962" i="12"/>
  <c r="BB2961" i="12" s="1"/>
  <c r="AZ2965" i="12"/>
  <c r="AZ2964" i="12" s="1"/>
  <c r="BA2965" i="12"/>
  <c r="BA2964" i="12" s="1"/>
  <c r="BB2965" i="12"/>
  <c r="BB2964" i="12" s="1"/>
  <c r="AZ2971" i="12"/>
  <c r="AZ2970" i="12" s="1"/>
  <c r="AZ2969" i="12" s="1"/>
  <c r="AZ2968" i="12" s="1"/>
  <c r="BA2971" i="12"/>
  <c r="BA2970" i="12" s="1"/>
  <c r="BA2969" i="12" s="1"/>
  <c r="BA2968" i="12" s="1"/>
  <c r="BB2971" i="12"/>
  <c r="BB2970" i="12" s="1"/>
  <c r="BB2969" i="12" s="1"/>
  <c r="BB2968" i="12" s="1"/>
  <c r="AZ2976" i="12"/>
  <c r="AZ2975" i="12" s="1"/>
  <c r="AZ2974" i="12" s="1"/>
  <c r="BA2976" i="12"/>
  <c r="BA2975" i="12" s="1"/>
  <c r="BA2974" i="12" s="1"/>
  <c r="BB2976" i="12"/>
  <c r="BB2975" i="12" s="1"/>
  <c r="BB2974" i="12" s="1"/>
  <c r="AZ2980" i="12"/>
  <c r="AZ2979" i="12" s="1"/>
  <c r="BA2980" i="12"/>
  <c r="BA2979" i="12" s="1"/>
  <c r="BB2980" i="12"/>
  <c r="BB2979" i="12" s="1"/>
  <c r="AZ2983" i="12"/>
  <c r="AZ2982" i="12" s="1"/>
  <c r="BA2983" i="12"/>
  <c r="BA2982" i="12" s="1"/>
  <c r="BB2983" i="12"/>
  <c r="BB2982" i="12" s="1"/>
  <c r="AZ2987" i="12"/>
  <c r="AZ2986" i="12" s="1"/>
  <c r="AZ2985" i="12" s="1"/>
  <c r="BA2987" i="12"/>
  <c r="BA2986" i="12" s="1"/>
  <c r="BA2985" i="12" s="1"/>
  <c r="BB2987" i="12"/>
  <c r="BB2986" i="12" s="1"/>
  <c r="BB2985" i="12" s="1"/>
  <c r="AZ2993" i="12"/>
  <c r="AZ2992" i="12" s="1"/>
  <c r="AZ2991" i="12" s="1"/>
  <c r="AZ2990" i="12" s="1"/>
  <c r="BA2993" i="12"/>
  <c r="BA2992" i="12" s="1"/>
  <c r="BA2991" i="12" s="1"/>
  <c r="BA2990" i="12" s="1"/>
  <c r="BB2993" i="12"/>
  <c r="BB2992" i="12" s="1"/>
  <c r="BB2991" i="12" s="1"/>
  <c r="BB2990" i="12" s="1"/>
  <c r="AZ2998" i="12"/>
  <c r="AZ2997" i="12" s="1"/>
  <c r="AZ2996" i="12" s="1"/>
  <c r="BA2998" i="12"/>
  <c r="BA2997" i="12" s="1"/>
  <c r="BA2996" i="12" s="1"/>
  <c r="BB2998" i="12"/>
  <c r="BB2997" i="12" s="1"/>
  <c r="BB2996" i="12" s="1"/>
  <c r="AZ3002" i="12"/>
  <c r="AZ3001" i="12" s="1"/>
  <c r="BA3002" i="12"/>
  <c r="BA3001" i="12" s="1"/>
  <c r="BB3002" i="12"/>
  <c r="BB3001" i="12" s="1"/>
  <c r="AZ3005" i="12"/>
  <c r="AZ3004" i="12" s="1"/>
  <c r="BA3005" i="12"/>
  <c r="BA3004" i="12" s="1"/>
  <c r="BB3005" i="12"/>
  <c r="BB3004" i="12" s="1"/>
  <c r="AZ3008" i="12"/>
  <c r="AZ3007" i="12" s="1"/>
  <c r="BA3008" i="12"/>
  <c r="BA3007" i="12" s="1"/>
  <c r="BB3008" i="12"/>
  <c r="BB3007" i="12" s="1"/>
  <c r="AZ3013" i="12"/>
  <c r="AZ3012" i="12" s="1"/>
  <c r="AZ3011" i="12" s="1"/>
  <c r="BA3013" i="12"/>
  <c r="BA3012" i="12" s="1"/>
  <c r="BA3011" i="12" s="1"/>
  <c r="BB3013" i="12"/>
  <c r="BB3012" i="12" s="1"/>
  <c r="BB3011" i="12" s="1"/>
  <c r="AZ3026" i="12"/>
  <c r="AZ3025" i="12" s="1"/>
  <c r="BA3026" i="12"/>
  <c r="BA3025" i="12" s="1"/>
  <c r="BB3026" i="12"/>
  <c r="BB3025" i="12" s="1"/>
  <c r="AZ3036" i="12"/>
  <c r="AZ3035" i="12" s="1"/>
  <c r="BA3036" i="12"/>
  <c r="BA3035" i="12" s="1"/>
  <c r="BB3036" i="12"/>
  <c r="BB3035" i="12" s="1"/>
  <c r="AZ3048" i="12"/>
  <c r="AZ3047" i="12" s="1"/>
  <c r="BA3048" i="12"/>
  <c r="BA3047" i="12" s="1"/>
  <c r="BB3048" i="12"/>
  <c r="BB3047" i="12" s="1"/>
  <c r="AZ3055" i="12"/>
  <c r="AZ3054" i="12" s="1"/>
  <c r="AZ3053" i="12" s="1"/>
  <c r="BA3055" i="12"/>
  <c r="BA3054" i="12" s="1"/>
  <c r="BA3053" i="12" s="1"/>
  <c r="BB3055" i="12"/>
  <c r="BB3054" i="12" s="1"/>
  <c r="BB3053" i="12" s="1"/>
  <c r="AZ3059" i="12"/>
  <c r="AZ3058" i="12" s="1"/>
  <c r="BA3059" i="12"/>
  <c r="BA3058" i="12" s="1"/>
  <c r="BB3059" i="12"/>
  <c r="BB3058" i="12" s="1"/>
  <c r="AZ3062" i="12"/>
  <c r="AZ3061" i="12" s="1"/>
  <c r="BA3062" i="12"/>
  <c r="BA3061" i="12" s="1"/>
  <c r="BB3062" i="12"/>
  <c r="BB3061" i="12" s="1"/>
  <c r="AZ3065" i="12"/>
  <c r="AZ3064" i="12" s="1"/>
  <c r="BA3065" i="12"/>
  <c r="BA3064" i="12" s="1"/>
  <c r="BB3065" i="12"/>
  <c r="BB3064" i="12" s="1"/>
  <c r="AZ3068" i="12"/>
  <c r="AZ3067" i="12" s="1"/>
  <c r="BA3068" i="12"/>
  <c r="BA3067" i="12" s="1"/>
  <c r="BB3068" i="12"/>
  <c r="BB3067" i="12" s="1"/>
  <c r="AZ3074" i="12"/>
  <c r="AZ3073" i="12" s="1"/>
  <c r="BA3074" i="12"/>
  <c r="BA3073" i="12" s="1"/>
  <c r="BB3074" i="12"/>
  <c r="BB3073" i="12" s="1"/>
  <c r="AZ3077" i="12"/>
  <c r="AZ3076" i="12" s="1"/>
  <c r="BA3077" i="12"/>
  <c r="BA3076" i="12" s="1"/>
  <c r="BB3077" i="12"/>
  <c r="BB3076" i="12" s="1"/>
  <c r="AZ3087" i="12"/>
  <c r="AZ3086" i="12" s="1"/>
  <c r="AZ3085" i="12" s="1"/>
  <c r="AZ3084" i="12" s="1"/>
  <c r="BA3087" i="12"/>
  <c r="BA3086" i="12" s="1"/>
  <c r="BA3085" i="12" s="1"/>
  <c r="BA3084" i="12" s="1"/>
  <c r="BB3087" i="12"/>
  <c r="BB3086" i="12" s="1"/>
  <c r="BB3085" i="12" s="1"/>
  <c r="BB3084" i="12" s="1"/>
  <c r="AZ3092" i="12"/>
  <c r="AZ3091" i="12" s="1"/>
  <c r="AZ3090" i="12" s="1"/>
  <c r="AZ3089" i="12" s="1"/>
  <c r="BA3092" i="12"/>
  <c r="BA3091" i="12" s="1"/>
  <c r="BA3090" i="12" s="1"/>
  <c r="BA3089" i="12" s="1"/>
  <c r="BB3092" i="12"/>
  <c r="BB3091" i="12" s="1"/>
  <c r="BB3090" i="12" s="1"/>
  <c r="BB3089" i="12" s="1"/>
  <c r="AZ3097" i="12"/>
  <c r="AZ3096" i="12" s="1"/>
  <c r="BA3097" i="12"/>
  <c r="BA3096" i="12" s="1"/>
  <c r="BB3097" i="12"/>
  <c r="BB3096" i="12" s="1"/>
  <c r="AZ3110" i="12"/>
  <c r="AZ3109" i="12" s="1"/>
  <c r="BA3110" i="12"/>
  <c r="BA3109" i="12" s="1"/>
  <c r="BB3110" i="12"/>
  <c r="BB3109" i="12" s="1"/>
  <c r="AZ3116" i="12"/>
  <c r="AZ3115" i="12" s="1"/>
  <c r="BA3116" i="12"/>
  <c r="BA3115" i="12" s="1"/>
  <c r="BB3116" i="12"/>
  <c r="BB3115" i="12" s="1"/>
  <c r="AZ3119" i="12"/>
  <c r="AZ3118" i="12" s="1"/>
  <c r="BA3119" i="12"/>
  <c r="BA3118" i="12" s="1"/>
  <c r="BB3119" i="12"/>
  <c r="BB3118" i="12" s="1"/>
  <c r="AZ3122" i="12"/>
  <c r="AZ3121" i="12" s="1"/>
  <c r="BA3122" i="12"/>
  <c r="BA3121" i="12" s="1"/>
  <c r="BB3122" i="12"/>
  <c r="BB3121" i="12" s="1"/>
  <c r="CB2540" i="12" l="1"/>
  <c r="CA2540" i="12"/>
  <c r="CC2627" i="12"/>
  <c r="CA2627" i="12"/>
  <c r="CB2627" i="12"/>
  <c r="CC2540" i="12"/>
  <c r="BQ2626" i="12"/>
  <c r="BW2626" i="12" s="1"/>
  <c r="BP2539" i="12"/>
  <c r="BV2539" i="12" s="1"/>
  <c r="BO2539" i="12"/>
  <c r="BU2539" i="12" s="1"/>
  <c r="BO2626" i="12"/>
  <c r="BU2626" i="12" s="1"/>
  <c r="BP2626" i="12"/>
  <c r="BV2626" i="12" s="1"/>
  <c r="BQ2539" i="12"/>
  <c r="BW2539" i="12" s="1"/>
  <c r="BB744" i="12"/>
  <c r="BB740" i="12" s="1"/>
  <c r="BA369" i="12"/>
  <c r="BA368" i="12" s="1"/>
  <c r="BB1577" i="12"/>
  <c r="BA1577" i="12"/>
  <c r="AZ1577" i="12"/>
  <c r="BB2695" i="12"/>
  <c r="BA2695" i="12"/>
  <c r="AZ2695" i="12"/>
  <c r="BB462" i="12"/>
  <c r="BB461" i="12" s="1"/>
  <c r="BA462" i="12"/>
  <c r="BA461" i="12" s="1"/>
  <c r="AZ462" i="12"/>
  <c r="AZ461" i="12" s="1"/>
  <c r="BB2580" i="12"/>
  <c r="BA2580" i="12"/>
  <c r="AZ2580" i="12"/>
  <c r="BA392" i="12"/>
  <c r="BA391" i="12" s="1"/>
  <c r="BB2122" i="12"/>
  <c r="BB2118" i="12" s="1"/>
  <c r="BB2113" i="12" s="1"/>
  <c r="BB2112" i="12" s="1"/>
  <c r="AZ670" i="12"/>
  <c r="AZ669" i="12" s="1"/>
  <c r="AZ641" i="12"/>
  <c r="AZ640" i="12" s="1"/>
  <c r="BB332" i="12"/>
  <c r="BB331" i="12" s="1"/>
  <c r="BB2106" i="12"/>
  <c r="BB2102" i="12" s="1"/>
  <c r="BB2101" i="12" s="1"/>
  <c r="BB2100" i="12" s="1"/>
  <c r="BA2807" i="12"/>
  <c r="BA2806" i="12" s="1"/>
  <c r="BA595" i="12"/>
  <c r="BA594" i="12" s="1"/>
  <c r="BA578" i="12"/>
  <c r="BA577" i="12" s="1"/>
  <c r="AZ332" i="12"/>
  <c r="AZ331" i="12" s="1"/>
  <c r="AZ565" i="12"/>
  <c r="AZ564" i="12" s="1"/>
  <c r="BB399" i="12"/>
  <c r="BB398" i="12" s="1"/>
  <c r="AZ1761" i="12"/>
  <c r="AZ824" i="12"/>
  <c r="AZ823" i="12" s="1"/>
  <c r="BB670" i="12"/>
  <c r="BB669" i="12" s="1"/>
  <c r="AZ312" i="12"/>
  <c r="AZ311" i="12" s="1"/>
  <c r="BB1263" i="12"/>
  <c r="BB1262" i="12" s="1"/>
  <c r="AZ991" i="12"/>
  <c r="AZ984" i="12" s="1"/>
  <c r="BA867" i="12"/>
  <c r="BA866" i="12" s="1"/>
  <c r="BB837" i="12"/>
  <c r="BA2047" i="12"/>
  <c r="AZ977" i="12"/>
  <c r="AZ976" i="12" s="1"/>
  <c r="BB971" i="12"/>
  <c r="BB970" i="12" s="1"/>
  <c r="BA2925" i="12"/>
  <c r="BA1137" i="12"/>
  <c r="BA1136" i="12" s="1"/>
  <c r="BA1057" i="12"/>
  <c r="BA1056" i="12" s="1"/>
  <c r="AZ837" i="12"/>
  <c r="AZ2063" i="12"/>
  <c r="BA2221" i="12"/>
  <c r="BA1030" i="12"/>
  <c r="BA1023" i="12" s="1"/>
  <c r="AZ664" i="12"/>
  <c r="AZ663" i="12" s="1"/>
  <c r="BB2081" i="12"/>
  <c r="BB2076" i="12" s="1"/>
  <c r="BA1913" i="12"/>
  <c r="AZ1410" i="12"/>
  <c r="AZ1406" i="12" s="1"/>
  <c r="BB889" i="12"/>
  <c r="BB879" i="12" s="1"/>
  <c r="BB878" i="12" s="1"/>
  <c r="BB873" i="12"/>
  <c r="BB872" i="12" s="1"/>
  <c r="AZ867" i="12"/>
  <c r="AZ866" i="12" s="1"/>
  <c r="BB861" i="12"/>
  <c r="BB860" i="12" s="1"/>
  <c r="BA277" i="12"/>
  <c r="BA276" i="12" s="1"/>
  <c r="AZ1368" i="12"/>
  <c r="AZ1367" i="12" s="1"/>
  <c r="BA1299" i="12"/>
  <c r="BA1298" i="12" s="1"/>
  <c r="BA3072" i="12"/>
  <c r="BA3071" i="12" s="1"/>
  <c r="BA2724" i="12"/>
  <c r="AZ2214" i="12"/>
  <c r="AZ2213" i="12" s="1"/>
  <c r="AZ1888" i="12"/>
  <c r="BA1632" i="12"/>
  <c r="BA1623" i="12" s="1"/>
  <c r="BA1622" i="12" s="1"/>
  <c r="BA1621" i="12" s="1"/>
  <c r="BA1483" i="12"/>
  <c r="BA1410" i="12"/>
  <c r="BA1406" i="12" s="1"/>
  <c r="BB3072" i="12"/>
  <c r="BB3071" i="12" s="1"/>
  <c r="BA2214" i="12"/>
  <c r="BA2213" i="12" s="1"/>
  <c r="BA2833" i="12"/>
  <c r="BA2832" i="12" s="1"/>
  <c r="AZ2386" i="12"/>
  <c r="BB2261" i="12"/>
  <c r="BB2255" i="12" s="1"/>
  <c r="AZ2047" i="12"/>
  <c r="AZ1924" i="12"/>
  <c r="AZ1632" i="12"/>
  <c r="AZ1623" i="12" s="1"/>
  <c r="AZ1622" i="12" s="1"/>
  <c r="AZ1621" i="12" s="1"/>
  <c r="BB1269" i="12"/>
  <c r="BB1268" i="12" s="1"/>
  <c r="BB938" i="12"/>
  <c r="BB937" i="12" s="1"/>
  <c r="BB824" i="12"/>
  <c r="BB823" i="12" s="1"/>
  <c r="BA170" i="12"/>
  <c r="BB2807" i="12"/>
  <c r="BB2806" i="12" s="1"/>
  <c r="AZ2724" i="12"/>
  <c r="BA2442" i="12"/>
  <c r="BA2441" i="12" s="1"/>
  <c r="BA1293" i="12"/>
  <c r="BA1292" i="12" s="1"/>
  <c r="AZ1269" i="12"/>
  <c r="AZ1268" i="12" s="1"/>
  <c r="BA1046" i="12"/>
  <c r="BA1045" i="12" s="1"/>
  <c r="AZ1046" i="12"/>
  <c r="AZ1045" i="12" s="1"/>
  <c r="BB1013" i="12"/>
  <c r="BB965" i="12"/>
  <c r="BB964" i="12" s="1"/>
  <c r="AZ914" i="12"/>
  <c r="AZ913" i="12" s="1"/>
  <c r="AZ904" i="12"/>
  <c r="AZ903" i="12" s="1"/>
  <c r="BA714" i="12"/>
  <c r="BA685" i="12"/>
  <c r="BA681" i="12" s="1"/>
  <c r="AZ685" i="12"/>
  <c r="AZ681" i="12" s="1"/>
  <c r="BA506" i="12"/>
  <c r="BA505" i="12" s="1"/>
  <c r="BA504" i="12" s="1"/>
  <c r="BA399" i="12"/>
  <c r="BA398" i="12" s="1"/>
  <c r="AZ399" i="12"/>
  <c r="AZ398" i="12" s="1"/>
  <c r="AZ170" i="12"/>
  <c r="AZ2788" i="12"/>
  <c r="BB2738" i="12"/>
  <c r="BB2286" i="12"/>
  <c r="BB2285" i="12" s="1"/>
  <c r="BB2030" i="12"/>
  <c r="BB2026" i="12" s="1"/>
  <c r="BB2025" i="12" s="1"/>
  <c r="AZ2008" i="12"/>
  <c r="BA1667" i="12"/>
  <c r="AZ1193" i="12"/>
  <c r="BA861" i="12"/>
  <c r="BA860" i="12" s="1"/>
  <c r="AZ264" i="12"/>
  <c r="AZ2842" i="12"/>
  <c r="AZ2841" i="12" s="1"/>
  <c r="BB2724" i="12"/>
  <c r="AZ1868" i="12"/>
  <c r="AZ1867" i="12" s="1"/>
  <c r="BA1800" i="12"/>
  <c r="BA1795" i="12" s="1"/>
  <c r="BA1362" i="12"/>
  <c r="BA1361" i="12" s="1"/>
  <c r="AZ1299" i="12"/>
  <c r="AZ1298" i="12" s="1"/>
  <c r="BA971" i="12"/>
  <c r="BA970" i="12" s="1"/>
  <c r="BA914" i="12"/>
  <c r="BA913" i="12" s="1"/>
  <c r="BB685" i="12"/>
  <c r="BB681" i="12" s="1"/>
  <c r="BB318" i="12"/>
  <c r="BB317" i="12" s="1"/>
  <c r="AZ294" i="12"/>
  <c r="AZ277" i="12"/>
  <c r="AZ276" i="12" s="1"/>
  <c r="BB2663" i="12"/>
  <c r="BB2662" i="12" s="1"/>
  <c r="AZ2474" i="12"/>
  <c r="AZ2473" i="12" s="1"/>
  <c r="AZ2122" i="12"/>
  <c r="AZ2118" i="12" s="1"/>
  <c r="AZ2113" i="12" s="1"/>
  <c r="AZ2112" i="12" s="1"/>
  <c r="BA837" i="12"/>
  <c r="AZ3114" i="12"/>
  <c r="AZ3113" i="12" s="1"/>
  <c r="AZ3112" i="12" s="1"/>
  <c r="AZ3072" i="12"/>
  <c r="AZ3071" i="12" s="1"/>
  <c r="BB2939" i="12"/>
  <c r="BB2934" i="12" s="1"/>
  <c r="BA2862" i="12"/>
  <c r="BA2842" i="12"/>
  <c r="BA2841" i="12" s="1"/>
  <c r="BA2454" i="12"/>
  <c r="BA2453" i="12" s="1"/>
  <c r="BA2452" i="12" s="1"/>
  <c r="AZ2271" i="12"/>
  <c r="BB2833" i="12"/>
  <c r="BB2832" i="12" s="1"/>
  <c r="AZ2781" i="12"/>
  <c r="AZ2684" i="12"/>
  <c r="AZ2642" i="12"/>
  <c r="BB2573" i="12"/>
  <c r="BB2485" i="12" s="1"/>
  <c r="AZ2442" i="12"/>
  <c r="AZ2441" i="12" s="1"/>
  <c r="BA2373" i="12"/>
  <c r="BA2372" i="12" s="1"/>
  <c r="BA2330" i="12"/>
  <c r="BA2329" i="12" s="1"/>
  <c r="BA2323" i="12" s="1"/>
  <c r="BA2081" i="12"/>
  <c r="BA2076" i="12" s="1"/>
  <c r="AZ2030" i="12"/>
  <c r="AZ2026" i="12" s="1"/>
  <c r="AZ2025" i="12" s="1"/>
  <c r="AZ1091" i="12"/>
  <c r="AZ1090" i="12" s="1"/>
  <c r="BB2454" i="12"/>
  <c r="BB2453" i="12" s="1"/>
  <c r="BB2452" i="12" s="1"/>
  <c r="AZ3000" i="12"/>
  <c r="AZ2995" i="12" s="1"/>
  <c r="BB2913" i="12"/>
  <c r="AZ2870" i="12"/>
  <c r="AZ2869" i="12" s="1"/>
  <c r="BA1938" i="12"/>
  <c r="AZ1459" i="12"/>
  <c r="AZ1458" i="12" s="1"/>
  <c r="AZ1452" i="12" s="1"/>
  <c r="BA1418" i="12"/>
  <c r="BA1417" i="12" s="1"/>
  <c r="AZ1385" i="12"/>
  <c r="AZ1384" i="12" s="1"/>
  <c r="AZ1377" i="12" s="1"/>
  <c r="AZ1283" i="12"/>
  <c r="AZ1282" i="12" s="1"/>
  <c r="AZ1263" i="12"/>
  <c r="AZ1262" i="12" s="1"/>
  <c r="BB991" i="12"/>
  <c r="BB984" i="12" s="1"/>
  <c r="AZ971" i="12"/>
  <c r="AZ970" i="12" s="1"/>
  <c r="AZ928" i="12"/>
  <c r="AZ927" i="12" s="1"/>
  <c r="BB768" i="12"/>
  <c r="BB767" i="12" s="1"/>
  <c r="BB766" i="12" s="1"/>
  <c r="BB765" i="12" s="1"/>
  <c r="BA768" i="12"/>
  <c r="BA767" i="12" s="1"/>
  <c r="BA766" i="12" s="1"/>
  <c r="BA765" i="12" s="1"/>
  <c r="BA721" i="12"/>
  <c r="BA664" i="12"/>
  <c r="BA663" i="12" s="1"/>
  <c r="AZ647" i="12"/>
  <c r="AZ646" i="12" s="1"/>
  <c r="BA641" i="12"/>
  <c r="BA640" i="12" s="1"/>
  <c r="BA571" i="12"/>
  <c r="BA570" i="12" s="1"/>
  <c r="BB369" i="12"/>
  <c r="BB368" i="12" s="1"/>
  <c r="AZ345" i="12"/>
  <c r="AZ344" i="12" s="1"/>
  <c r="BA192" i="12"/>
  <c r="BA187" i="12" s="1"/>
  <c r="BB135" i="12"/>
  <c r="BA117" i="12"/>
  <c r="BA116" i="12" s="1"/>
  <c r="BA115" i="12" s="1"/>
  <c r="BA104" i="12" s="1"/>
  <c r="BB80" i="12"/>
  <c r="BB76" i="12" s="1"/>
  <c r="BA80" i="12"/>
  <c r="BA76" i="12" s="1"/>
  <c r="AZ63" i="12"/>
  <c r="AZ62" i="12" s="1"/>
  <c r="AZ49" i="12"/>
  <c r="BB1868" i="12"/>
  <c r="BB1867" i="12" s="1"/>
  <c r="AZ1686" i="12"/>
  <c r="AZ1490" i="12"/>
  <c r="AZ1418" i="12"/>
  <c r="AZ1417" i="12" s="1"/>
  <c r="BA1368" i="12"/>
  <c r="BA1367" i="12" s="1"/>
  <c r="BB948" i="12"/>
  <c r="BB944" i="12" s="1"/>
  <c r="BA589" i="12"/>
  <c r="BA588" i="12" s="1"/>
  <c r="AZ571" i="12"/>
  <c r="AZ570" i="12" s="1"/>
  <c r="AZ409" i="12"/>
  <c r="AZ392" i="12"/>
  <c r="AZ391" i="12" s="1"/>
  <c r="BB385" i="12"/>
  <c r="BB384" i="12" s="1"/>
  <c r="BA135" i="12"/>
  <c r="BB125" i="12"/>
  <c r="AZ117" i="12"/>
  <c r="AZ116" i="12" s="1"/>
  <c r="AZ115" i="12" s="1"/>
  <c r="AZ104" i="12" s="1"/>
  <c r="AZ80" i="12"/>
  <c r="AZ76" i="12" s="1"/>
  <c r="BA1876" i="12"/>
  <c r="BA1875" i="12" s="1"/>
  <c r="BA1868" i="12"/>
  <c r="BA1867" i="12" s="1"/>
  <c r="AZ1854" i="12"/>
  <c r="BA1612" i="12"/>
  <c r="BB1483" i="12"/>
  <c r="BA1385" i="12"/>
  <c r="BA1384" i="12" s="1"/>
  <c r="BA1377" i="12" s="1"/>
  <c r="BB1362" i="12"/>
  <c r="BB1361" i="12" s="1"/>
  <c r="AZ1082" i="12"/>
  <c r="AZ1081" i="12" s="1"/>
  <c r="AZ1057" i="12"/>
  <c r="AZ1056" i="12" s="1"/>
  <c r="AZ965" i="12"/>
  <c r="AZ964" i="12" s="1"/>
  <c r="BA928" i="12"/>
  <c r="BA927" i="12" s="1"/>
  <c r="BB914" i="12"/>
  <c r="BB913" i="12" s="1"/>
  <c r="BA670" i="12"/>
  <c r="BA669" i="12" s="1"/>
  <c r="BA647" i="12"/>
  <c r="BA646" i="12" s="1"/>
  <c r="BB595" i="12"/>
  <c r="BB594" i="12" s="1"/>
  <c r="AZ589" i="12"/>
  <c r="AZ588" i="12" s="1"/>
  <c r="BA565" i="12"/>
  <c r="BA564" i="12" s="1"/>
  <c r="AZ542" i="12"/>
  <c r="AZ541" i="12" s="1"/>
  <c r="AZ523" i="12" s="1"/>
  <c r="BB506" i="12"/>
  <c r="BB505" i="12" s="1"/>
  <c r="BB504" i="12" s="1"/>
  <c r="BA385" i="12"/>
  <c r="BA384" i="12" s="1"/>
  <c r="BB90" i="12"/>
  <c r="BB85" i="12" s="1"/>
  <c r="BB33" i="12"/>
  <c r="AZ1431" i="12"/>
  <c r="AZ2663" i="12"/>
  <c r="AZ2662" i="12" s="1"/>
  <c r="AZ2454" i="12"/>
  <c r="AZ2453" i="12" s="1"/>
  <c r="AZ2452" i="12" s="1"/>
  <c r="BA3095" i="12"/>
  <c r="BA3094" i="12" s="1"/>
  <c r="AZ3057" i="12"/>
  <c r="AZ3052" i="12" s="1"/>
  <c r="BA3024" i="12"/>
  <c r="BA3010" i="12" s="1"/>
  <c r="BA2957" i="12"/>
  <c r="BA2952" i="12" s="1"/>
  <c r="BA2946" i="12" s="1"/>
  <c r="BB2674" i="12"/>
  <c r="AZ2037" i="12"/>
  <c r="BB1876" i="12"/>
  <c r="BB1875" i="12" s="1"/>
  <c r="BA1082" i="12"/>
  <c r="BA1081" i="12" s="1"/>
  <c r="BB490" i="12"/>
  <c r="BB477" i="12" s="1"/>
  <c r="AZ2056" i="12"/>
  <c r="AZ2055" i="12" s="1"/>
  <c r="BA1658" i="12"/>
  <c r="BA1657" i="12" s="1"/>
  <c r="AZ1162" i="12"/>
  <c r="BB2788" i="12"/>
  <c r="BB2616" i="12"/>
  <c r="BB2615" i="12" s="1"/>
  <c r="BB2214" i="12"/>
  <c r="BB2213" i="12" s="1"/>
  <c r="BA2978" i="12"/>
  <c r="BA2973" i="12" s="1"/>
  <c r="BA2967" i="12" s="1"/>
  <c r="AZ2433" i="12"/>
  <c r="AZ2432" i="12" s="1"/>
  <c r="AZ2106" i="12"/>
  <c r="AZ2102" i="12" s="1"/>
  <c r="AZ2101" i="12" s="1"/>
  <c r="AZ2100" i="12" s="1"/>
  <c r="BA2030" i="12"/>
  <c r="BA2026" i="12" s="1"/>
  <c r="BA2025" i="12" s="1"/>
  <c r="BB1970" i="12"/>
  <c r="BB1969" i="12" s="1"/>
  <c r="BB1963" i="12" s="1"/>
  <c r="AZ1938" i="12"/>
  <c r="BB1686" i="12"/>
  <c r="AZ1644" i="12"/>
  <c r="BA1598" i="12"/>
  <c r="AZ1570" i="12"/>
  <c r="AZ1557" i="12" s="1"/>
  <c r="BB1385" i="12"/>
  <c r="BB1384" i="12" s="1"/>
  <c r="BB1377" i="12" s="1"/>
  <c r="BB1368" i="12"/>
  <c r="BB1367" i="12" s="1"/>
  <c r="BB1293" i="12"/>
  <c r="BB1292" i="12" s="1"/>
  <c r="BB1283" i="12"/>
  <c r="BB1282" i="12" s="1"/>
  <c r="BA1283" i="12"/>
  <c r="BA1282" i="12" s="1"/>
  <c r="BA1269" i="12"/>
  <c r="BA1268" i="12" s="1"/>
  <c r="BA1263" i="12"/>
  <c r="BA1262" i="12" s="1"/>
  <c r="BB1137" i="12"/>
  <c r="BB1136" i="12" s="1"/>
  <c r="BB1030" i="12"/>
  <c r="BB1023" i="12" s="1"/>
  <c r="BA991" i="12"/>
  <c r="BA984" i="12" s="1"/>
  <c r="BB977" i="12"/>
  <c r="BB976" i="12" s="1"/>
  <c r="BA977" i="12"/>
  <c r="BA976" i="12" s="1"/>
  <c r="BB928" i="12"/>
  <c r="BB927" i="12" s="1"/>
  <c r="BA904" i="12"/>
  <c r="BA903" i="12" s="1"/>
  <c r="AZ889" i="12"/>
  <c r="AZ879" i="12" s="1"/>
  <c r="AZ878" i="12" s="1"/>
  <c r="BB845" i="12"/>
  <c r="BB844" i="12" s="1"/>
  <c r="AZ784" i="12"/>
  <c r="AZ783" i="12" s="1"/>
  <c r="AZ744" i="12"/>
  <c r="AZ740" i="12" s="1"/>
  <c r="BB721" i="12"/>
  <c r="AZ714" i="12"/>
  <c r="BB641" i="12"/>
  <c r="BB640" i="12" s="1"/>
  <c r="BB624" i="12"/>
  <c r="BB623" i="12" s="1"/>
  <c r="BB622" i="12" s="1"/>
  <c r="BA345" i="12"/>
  <c r="BA344" i="12" s="1"/>
  <c r="AZ318" i="12"/>
  <c r="AZ317" i="12" s="1"/>
  <c r="BA283" i="12"/>
  <c r="BA282" i="12" s="1"/>
  <c r="BA264" i="12"/>
  <c r="BB192" i="12"/>
  <c r="BB187" i="12" s="1"/>
  <c r="BA177" i="12"/>
  <c r="BB177" i="12"/>
  <c r="BA160" i="12"/>
  <c r="BA33" i="12"/>
  <c r="AZ2887" i="12"/>
  <c r="BB2731" i="12"/>
  <c r="BB2709" i="12"/>
  <c r="AZ2674" i="12"/>
  <c r="BB2655" i="12"/>
  <c r="BB1991" i="12"/>
  <c r="BB1924" i="12"/>
  <c r="BB1828" i="12"/>
  <c r="BB1827" i="12" s="1"/>
  <c r="AZ160" i="12"/>
  <c r="BB3114" i="12"/>
  <c r="BB3113" i="12" s="1"/>
  <c r="BB3112" i="12" s="1"/>
  <c r="BB3057" i="12"/>
  <c r="BB3052" i="12" s="1"/>
  <c r="AZ2978" i="12"/>
  <c r="AZ2973" i="12" s="1"/>
  <c r="AZ2967" i="12" s="1"/>
  <c r="BA2870" i="12"/>
  <c r="BA2869" i="12" s="1"/>
  <c r="AZ2655" i="12"/>
  <c r="AZ2400" i="12"/>
  <c r="AZ2395" i="12" s="1"/>
  <c r="AZ2286" i="12"/>
  <c r="AZ2285" i="12" s="1"/>
  <c r="AZ2957" i="12"/>
  <c r="AZ2952" i="12" s="1"/>
  <c r="AZ2946" i="12" s="1"/>
  <c r="BB2925" i="12"/>
  <c r="BB2862" i="12"/>
  <c r="BB2842" i="12"/>
  <c r="BB2841" i="12" s="1"/>
  <c r="AZ2807" i="12"/>
  <c r="AZ2806" i="12" s="1"/>
  <c r="BA2731" i="12"/>
  <c r="BB2684" i="12"/>
  <c r="BA2655" i="12"/>
  <c r="BB2642" i="12"/>
  <c r="BB2386" i="12"/>
  <c r="BB2373" i="12"/>
  <c r="BB2372" i="12" s="1"/>
  <c r="BB2361" i="12"/>
  <c r="BB2350" i="12" s="1"/>
  <c r="BB2271" i="12"/>
  <c r="AZ2221" i="12"/>
  <c r="BA2122" i="12"/>
  <c r="BA2118" i="12" s="1"/>
  <c r="BA2113" i="12" s="1"/>
  <c r="BA2112" i="12" s="1"/>
  <c r="BB1913" i="12"/>
  <c r="BB1800" i="12"/>
  <c r="BB1795" i="12" s="1"/>
  <c r="BA1780" i="12"/>
  <c r="AZ1612" i="12"/>
  <c r="BA1530" i="12"/>
  <c r="BB1473" i="12"/>
  <c r="BA1459" i="12"/>
  <c r="BA1458" i="12" s="1"/>
  <c r="BA1452" i="12" s="1"/>
  <c r="BB1431" i="12"/>
  <c r="BB1418" i="12"/>
  <c r="BB1417" i="12" s="1"/>
  <c r="BB1410" i="12"/>
  <c r="BB1406" i="12" s="1"/>
  <c r="AZ1362" i="12"/>
  <c r="AZ1361" i="12" s="1"/>
  <c r="BB1299" i="12"/>
  <c r="BB1298" i="12" s="1"/>
  <c r="BB1223" i="12"/>
  <c r="BA1074" i="12"/>
  <c r="BA1073" i="12" s="1"/>
  <c r="BA1072" i="12" s="1"/>
  <c r="AZ1074" i="12"/>
  <c r="AZ1073" i="12" s="1"/>
  <c r="AZ1072" i="12" s="1"/>
  <c r="BB1057" i="12"/>
  <c r="BB1056" i="12" s="1"/>
  <c r="BB1046" i="12"/>
  <c r="BB1045" i="12" s="1"/>
  <c r="BB957" i="12"/>
  <c r="BA938" i="12"/>
  <c r="BA937" i="12" s="1"/>
  <c r="AZ938" i="12"/>
  <c r="AZ937" i="12" s="1"/>
  <c r="BA873" i="12"/>
  <c r="BA872" i="12" s="1"/>
  <c r="AZ873" i="12"/>
  <c r="AZ872" i="12" s="1"/>
  <c r="BB867" i="12"/>
  <c r="BB866" i="12" s="1"/>
  <c r="BA824" i="12"/>
  <c r="BA823" i="12" s="1"/>
  <c r="BA806" i="12"/>
  <c r="BA805" i="12" s="1"/>
  <c r="BB797" i="12"/>
  <c r="BB796" i="12" s="1"/>
  <c r="AZ768" i="12"/>
  <c r="AZ767" i="12" s="1"/>
  <c r="AZ766" i="12" s="1"/>
  <c r="AZ765" i="12" s="1"/>
  <c r="BB647" i="12"/>
  <c r="BB646" i="12" s="1"/>
  <c r="BA624" i="12"/>
  <c r="BA623" i="12" s="1"/>
  <c r="BA622" i="12" s="1"/>
  <c r="AZ595" i="12"/>
  <c r="AZ594" i="12" s="1"/>
  <c r="AZ578" i="12"/>
  <c r="AZ577" i="12" s="1"/>
  <c r="BA512" i="12"/>
  <c r="BA511" i="12" s="1"/>
  <c r="BB409" i="12"/>
  <c r="BB392" i="12"/>
  <c r="BB391" i="12" s="1"/>
  <c r="AZ385" i="12"/>
  <c r="AZ384" i="12" s="1"/>
  <c r="BA332" i="12"/>
  <c r="BA331" i="12" s="1"/>
  <c r="BB312" i="12"/>
  <c r="BB311" i="12" s="1"/>
  <c r="BA312" i="12"/>
  <c r="BA311" i="12" s="1"/>
  <c r="BB277" i="12"/>
  <c r="BB276" i="12" s="1"/>
  <c r="BB150" i="12"/>
  <c r="AZ90" i="12"/>
  <c r="AZ85" i="12" s="1"/>
  <c r="BB18" i="12"/>
  <c r="AZ1667" i="12"/>
  <c r="BB1539" i="12"/>
  <c r="BB1530" i="12"/>
  <c r="BB1193" i="12"/>
  <c r="BB441" i="12"/>
  <c r="BB3000" i="12"/>
  <c r="BB2995" i="12" s="1"/>
  <c r="BA2642" i="12"/>
  <c r="AZ2330" i="12"/>
  <c r="AZ2329" i="12" s="1"/>
  <c r="AZ2323" i="12" s="1"/>
  <c r="BB2870" i="12"/>
  <c r="BB2869" i="12" s="1"/>
  <c r="AZ2833" i="12"/>
  <c r="AZ2832" i="12" s="1"/>
  <c r="BA2606" i="12"/>
  <c r="BA2474" i="12"/>
  <c r="BA2473" i="12" s="1"/>
  <c r="BB2425" i="12"/>
  <c r="BB2418" i="12" s="1"/>
  <c r="BB2412" i="12" s="1"/>
  <c r="BB2301" i="12"/>
  <c r="BB2300" i="12" s="1"/>
  <c r="BB2299" i="12" s="1"/>
  <c r="BA2106" i="12"/>
  <c r="BA2102" i="12" s="1"/>
  <c r="BA2101" i="12" s="1"/>
  <c r="BA2100" i="12" s="1"/>
  <c r="BA1900" i="12"/>
  <c r="BB1888" i="12"/>
  <c r="AZ1876" i="12"/>
  <c r="AZ1875" i="12" s="1"/>
  <c r="BB1644" i="12"/>
  <c r="BB1570" i="12"/>
  <c r="BB1557" i="12" s="1"/>
  <c r="AZ1293" i="12"/>
  <c r="AZ1292" i="12" s="1"/>
  <c r="AZ1137" i="12"/>
  <c r="AZ1136" i="12" s="1"/>
  <c r="BB1111" i="12"/>
  <c r="BB1110" i="12" s="1"/>
  <c r="BB1062" i="12"/>
  <c r="AZ1030" i="12"/>
  <c r="AZ1023" i="12" s="1"/>
  <c r="BA1013" i="12"/>
  <c r="BA965" i="12"/>
  <c r="BA964" i="12" s="1"/>
  <c r="AZ948" i="12"/>
  <c r="AZ944" i="12" s="1"/>
  <c r="BB904" i="12"/>
  <c r="BB903" i="12" s="1"/>
  <c r="BA889" i="12"/>
  <c r="BA879" i="12" s="1"/>
  <c r="BA878" i="12" s="1"/>
  <c r="AZ861" i="12"/>
  <c r="AZ860" i="12" s="1"/>
  <c r="BB784" i="12"/>
  <c r="BB783" i="12" s="1"/>
  <c r="BB750" i="12"/>
  <c r="BB749" i="12" s="1"/>
  <c r="BA744" i="12"/>
  <c r="BA740" i="12" s="1"/>
  <c r="BB664" i="12"/>
  <c r="BB663" i="12" s="1"/>
  <c r="BB589" i="12"/>
  <c r="BB588" i="12" s="1"/>
  <c r="BB571" i="12"/>
  <c r="BB570" i="12" s="1"/>
  <c r="BB565" i="12"/>
  <c r="BB564" i="12" s="1"/>
  <c r="BB542" i="12"/>
  <c r="BB541" i="12" s="1"/>
  <c r="BB523" i="12" s="1"/>
  <c r="BA542" i="12"/>
  <c r="BA541" i="12" s="1"/>
  <c r="BA523" i="12" s="1"/>
  <c r="AZ506" i="12"/>
  <c r="AZ505" i="12" s="1"/>
  <c r="AZ504" i="12" s="1"/>
  <c r="AZ369" i="12"/>
  <c r="AZ368" i="12" s="1"/>
  <c r="BB345" i="12"/>
  <c r="BB344" i="12" s="1"/>
  <c r="BA318" i="12"/>
  <c r="BA317" i="12" s="1"/>
  <c r="BB294" i="12"/>
  <c r="BB283" i="12"/>
  <c r="BB282" i="12" s="1"/>
  <c r="BB117" i="12"/>
  <c r="BB116" i="12" s="1"/>
  <c r="BB115" i="12" s="1"/>
  <c r="BB104" i="12" s="1"/>
  <c r="BA3114" i="12"/>
  <c r="BA3113" i="12" s="1"/>
  <c r="BA3112" i="12" s="1"/>
  <c r="BB3095" i="12"/>
  <c r="BB3094" i="12" s="1"/>
  <c r="BA3057" i="12"/>
  <c r="BA3052" i="12" s="1"/>
  <c r="BB3024" i="12"/>
  <c r="BB3010" i="12" s="1"/>
  <c r="BA3000" i="12"/>
  <c r="BA2995" i="12" s="1"/>
  <c r="AZ3095" i="12"/>
  <c r="AZ3094" i="12" s="1"/>
  <c r="AZ3024" i="12"/>
  <c r="AZ3010" i="12" s="1"/>
  <c r="BB2606" i="12"/>
  <c r="BA2361" i="12"/>
  <c r="BA2350" i="12" s="1"/>
  <c r="BB1780" i="12"/>
  <c r="BA1695" i="12"/>
  <c r="BA1431" i="12"/>
  <c r="BB2978" i="12"/>
  <c r="BB2973" i="12" s="1"/>
  <c r="BB2967" i="12" s="1"/>
  <c r="BB2957" i="12"/>
  <c r="BB2952" i="12" s="1"/>
  <c r="BB2946" i="12" s="1"/>
  <c r="AZ2925" i="12"/>
  <c r="BA2887" i="12"/>
  <c r="AZ2862" i="12"/>
  <c r="BB2781" i="12"/>
  <c r="BA2684" i="12"/>
  <c r="AZ2616" i="12"/>
  <c r="AZ2615" i="12" s="1"/>
  <c r="AZ2606" i="12"/>
  <c r="BB2474" i="12"/>
  <c r="BB2473" i="12" s="1"/>
  <c r="BA2433" i="12"/>
  <c r="BA2432" i="12" s="1"/>
  <c r="AZ2425" i="12"/>
  <c r="AZ2418" i="12" s="1"/>
  <c r="AZ2412" i="12" s="1"/>
  <c r="BB2400" i="12"/>
  <c r="BB2395" i="12" s="1"/>
  <c r="BB2330" i="12"/>
  <c r="BB2329" i="12" s="1"/>
  <c r="BB2323" i="12" s="1"/>
  <c r="BB1900" i="12"/>
  <c r="BB1695" i="12"/>
  <c r="AZ1658" i="12"/>
  <c r="AZ1657" i="12" s="1"/>
  <c r="BA1490" i="12"/>
  <c r="BA2674" i="12"/>
  <c r="AZ2301" i="12"/>
  <c r="AZ2300" i="12" s="1"/>
  <c r="AZ2299" i="12" s="1"/>
  <c r="AZ2261" i="12"/>
  <c r="AZ2255" i="12" s="1"/>
  <c r="BB2149" i="12"/>
  <c r="BB1938" i="12"/>
  <c r="BB1854" i="12"/>
  <c r="AZ2939" i="12"/>
  <c r="AZ2934" i="12" s="1"/>
  <c r="BA2738" i="12"/>
  <c r="BA2573" i="12"/>
  <c r="BA2485" i="12" s="1"/>
  <c r="AZ2913" i="12"/>
  <c r="AZ2709" i="12"/>
  <c r="BA2663" i="12"/>
  <c r="BA2662" i="12" s="1"/>
  <c r="BA2616" i="12"/>
  <c r="BA2615" i="12" s="1"/>
  <c r="BB2433" i="12"/>
  <c r="BB2432" i="12" s="1"/>
  <c r="BA2425" i="12"/>
  <c r="BA2418" i="12" s="1"/>
  <c r="BA2412" i="12" s="1"/>
  <c r="BA2939" i="12"/>
  <c r="BA2934" i="12" s="1"/>
  <c r="BA2913" i="12"/>
  <c r="BB2887" i="12"/>
  <c r="BA2788" i="12"/>
  <c r="BA2781" i="12"/>
  <c r="AZ2738" i="12"/>
  <c r="AZ2731" i="12"/>
  <c r="BA2709" i="12"/>
  <c r="AZ2573" i="12"/>
  <c r="AZ2485" i="12" s="1"/>
  <c r="BB2442" i="12"/>
  <c r="BB2441" i="12" s="1"/>
  <c r="BA2400" i="12"/>
  <c r="BA2395" i="12" s="1"/>
  <c r="BA2386" i="12"/>
  <c r="AZ2373" i="12"/>
  <c r="AZ2372" i="12" s="1"/>
  <c r="AZ2361" i="12"/>
  <c r="AZ2350" i="12" s="1"/>
  <c r="BA2301" i="12"/>
  <c r="BA2300" i="12" s="1"/>
  <c r="BA2299" i="12" s="1"/>
  <c r="BA2286" i="12"/>
  <c r="BA2285" i="12" s="1"/>
  <c r="BA2271" i="12"/>
  <c r="BA2261" i="12"/>
  <c r="BA2255" i="12" s="1"/>
  <c r="BB2221" i="12"/>
  <c r="BA2063" i="12"/>
  <c r="BA2037" i="12"/>
  <c r="AZ1913" i="12"/>
  <c r="AZ1828" i="12"/>
  <c r="AZ1827" i="12" s="1"/>
  <c r="BB1761" i="12"/>
  <c r="BA1644" i="12"/>
  <c r="AZ2149" i="12"/>
  <c r="BB2129" i="12"/>
  <c r="BB2128" i="12" s="1"/>
  <c r="BB2127" i="12" s="1"/>
  <c r="AZ2081" i="12"/>
  <c r="AZ2076" i="12" s="1"/>
  <c r="BB2063" i="12"/>
  <c r="BB2056" i="12"/>
  <c r="BB2055" i="12" s="1"/>
  <c r="BB2047" i="12"/>
  <c r="BA2008" i="12"/>
  <c r="AZ1970" i="12"/>
  <c r="AZ1969" i="12" s="1"/>
  <c r="AZ1963" i="12" s="1"/>
  <c r="BA1924" i="12"/>
  <c r="AZ1900" i="12"/>
  <c r="BA1888" i="12"/>
  <c r="BA1854" i="12"/>
  <c r="BA1828" i="12"/>
  <c r="BA1827" i="12" s="1"/>
  <c r="AZ1780" i="12"/>
  <c r="BA1686" i="12"/>
  <c r="BB1612" i="12"/>
  <c r="AZ1598" i="12"/>
  <c r="AZ1539" i="12"/>
  <c r="BA2149" i="12"/>
  <c r="AZ2129" i="12"/>
  <c r="AZ2128" i="12" s="1"/>
  <c r="AZ2127" i="12" s="1"/>
  <c r="AZ1991" i="12"/>
  <c r="BA1970" i="12"/>
  <c r="BA1969" i="12" s="1"/>
  <c r="BA1963" i="12" s="1"/>
  <c r="BB1658" i="12"/>
  <c r="BB1657" i="12" s="1"/>
  <c r="BA1539" i="12"/>
  <c r="AZ1473" i="12"/>
  <c r="AZ797" i="12"/>
  <c r="AZ796" i="12" s="1"/>
  <c r="BA2129" i="12"/>
  <c r="BA2128" i="12" s="1"/>
  <c r="BA2127" i="12" s="1"/>
  <c r="BA2056" i="12"/>
  <c r="BA2055" i="12" s="1"/>
  <c r="BB2037" i="12"/>
  <c r="BB2008" i="12"/>
  <c r="BA1991" i="12"/>
  <c r="AZ1800" i="12"/>
  <c r="AZ1795" i="12" s="1"/>
  <c r="BA1761" i="12"/>
  <c r="AZ1695" i="12"/>
  <c r="BB1667" i="12"/>
  <c r="BB1632" i="12"/>
  <c r="BB1623" i="12" s="1"/>
  <c r="BB1622" i="12" s="1"/>
  <c r="BB1621" i="12" s="1"/>
  <c r="BB1598" i="12"/>
  <c r="BB1490" i="12"/>
  <c r="AZ1530" i="12"/>
  <c r="BA1473" i="12"/>
  <c r="AZ1223" i="12"/>
  <c r="AZ1111" i="12"/>
  <c r="AZ1110" i="12" s="1"/>
  <c r="BA1570" i="12"/>
  <c r="BA1557" i="12" s="1"/>
  <c r="AZ1483" i="12"/>
  <c r="BB1459" i="12"/>
  <c r="BB1458" i="12" s="1"/>
  <c r="BB1452" i="12" s="1"/>
  <c r="BA845" i="12"/>
  <c r="BA844" i="12" s="1"/>
  <c r="BA1193" i="12"/>
  <c r="BB1162" i="12"/>
  <c r="BA1111" i="12"/>
  <c r="BA1110" i="12" s="1"/>
  <c r="BA1091" i="12"/>
  <c r="BA1090" i="12" s="1"/>
  <c r="AZ1062" i="12"/>
  <c r="AZ957" i="12"/>
  <c r="AZ750" i="12"/>
  <c r="AZ749" i="12" s="1"/>
  <c r="BB264" i="12"/>
  <c r="BB1074" i="12"/>
  <c r="BB1073" i="12" s="1"/>
  <c r="BB1072" i="12" s="1"/>
  <c r="BA1062" i="12"/>
  <c r="BA957" i="12"/>
  <c r="BB806" i="12"/>
  <c r="BB805" i="12" s="1"/>
  <c r="BB199" i="12"/>
  <c r="BA1223" i="12"/>
  <c r="BA1162" i="12"/>
  <c r="BB1091" i="12"/>
  <c r="BB1090" i="12" s="1"/>
  <c r="BB1082" i="12"/>
  <c r="BB1081" i="12" s="1"/>
  <c r="AZ1013" i="12"/>
  <c r="BA948" i="12"/>
  <c r="BA944" i="12" s="1"/>
  <c r="AZ845" i="12"/>
  <c r="AZ844" i="12" s="1"/>
  <c r="AZ806" i="12"/>
  <c r="AZ805" i="12" s="1"/>
  <c r="BB512" i="12"/>
  <c r="BB511" i="12" s="1"/>
  <c r="BA490" i="12"/>
  <c r="BA477" i="12" s="1"/>
  <c r="BA797" i="12"/>
  <c r="BA796" i="12" s="1"/>
  <c r="BA750" i="12"/>
  <c r="BA749" i="12" s="1"/>
  <c r="AZ721" i="12"/>
  <c r="BB578" i="12"/>
  <c r="BB577" i="12" s="1"/>
  <c r="AZ512" i="12"/>
  <c r="AZ511" i="12" s="1"/>
  <c r="AZ490" i="12"/>
  <c r="AZ477" i="12" s="1"/>
  <c r="BA441" i="12"/>
  <c r="BA199" i="12"/>
  <c r="BA784" i="12"/>
  <c r="BA783" i="12" s="1"/>
  <c r="BB714" i="12"/>
  <c r="AZ624" i="12"/>
  <c r="AZ623" i="12" s="1"/>
  <c r="AZ622" i="12" s="1"/>
  <c r="BA409" i="12"/>
  <c r="BA150" i="12"/>
  <c r="AZ441" i="12"/>
  <c r="AZ424" i="12" s="1"/>
  <c r="BA294" i="12"/>
  <c r="AZ283" i="12"/>
  <c r="AZ282" i="12" s="1"/>
  <c r="AZ199" i="12"/>
  <c r="BA49" i="12"/>
  <c r="BA18" i="12"/>
  <c r="AZ177" i="12"/>
  <c r="BB170" i="12"/>
  <c r="AZ135" i="12"/>
  <c r="AZ125" i="12"/>
  <c r="BB63" i="12"/>
  <c r="BB62" i="12" s="1"/>
  <c r="BB49" i="12"/>
  <c r="AZ33" i="12"/>
  <c r="BA125" i="12"/>
  <c r="BA90" i="12"/>
  <c r="BA85" i="12" s="1"/>
  <c r="AZ192" i="12"/>
  <c r="AZ187" i="12" s="1"/>
  <c r="BB160" i="12"/>
  <c r="AZ150" i="12"/>
  <c r="BA63" i="12"/>
  <c r="BA62" i="12" s="1"/>
  <c r="AZ18" i="12"/>
  <c r="CA2539" i="12" l="1"/>
  <c r="CA2626" i="12"/>
  <c r="CC2539" i="12"/>
  <c r="CB2539" i="12"/>
  <c r="CB2626" i="12"/>
  <c r="CC2626" i="12"/>
  <c r="BB2641" i="12"/>
  <c r="BB587" i="12"/>
  <c r="BA343" i="12"/>
  <c r="BA587" i="12"/>
  <c r="BB658" i="12"/>
  <c r="BB652" i="12" s="1"/>
  <c r="AZ587" i="12"/>
  <c r="AZ658" i="12"/>
  <c r="AZ652" i="12" s="1"/>
  <c r="BA822" i="12"/>
  <c r="BA804" i="12" s="1"/>
  <c r="BA658" i="12"/>
  <c r="BA652" i="12" s="1"/>
  <c r="AZ1022" i="12"/>
  <c r="AZ124" i="12"/>
  <c r="BA124" i="12"/>
  <c r="BB124" i="12"/>
  <c r="BB822" i="12"/>
  <c r="BB804" i="12" s="1"/>
  <c r="BA1022" i="12"/>
  <c r="BB1022" i="12"/>
  <c r="AZ983" i="12"/>
  <c r="AZ982" i="12" s="1"/>
  <c r="BA983" i="12"/>
  <c r="BA982" i="12" s="1"/>
  <c r="BB983" i="12"/>
  <c r="BB982" i="12" s="1"/>
  <c r="AZ822" i="12"/>
  <c r="AZ804" i="12" s="1"/>
  <c r="AZ343" i="12"/>
  <c r="BA310" i="12"/>
  <c r="AZ310" i="12"/>
  <c r="BB310" i="12"/>
  <c r="BB343" i="12"/>
  <c r="AZ423" i="12"/>
  <c r="BA424" i="12"/>
  <c r="BA423" i="12" s="1"/>
  <c r="BB424" i="12"/>
  <c r="BB423" i="12" s="1"/>
  <c r="AZ275" i="12"/>
  <c r="AZ274" i="12" s="1"/>
  <c r="BB275" i="12"/>
  <c r="BB274" i="12" s="1"/>
  <c r="BA275" i="12"/>
  <c r="BA274" i="12" s="1"/>
  <c r="BA2148" i="12"/>
  <c r="BB2148" i="12"/>
  <c r="AZ2148" i="12"/>
  <c r="BB1518" i="12"/>
  <c r="BB1506" i="12" s="1"/>
  <c r="AZ1518" i="12"/>
  <c r="AZ1506" i="12" s="1"/>
  <c r="BA1518" i="12"/>
  <c r="BA1506" i="12" s="1"/>
  <c r="BA159" i="12"/>
  <c r="AZ639" i="12"/>
  <c r="BA2641" i="12"/>
  <c r="AZ1760" i="12"/>
  <c r="BA1899" i="12"/>
  <c r="BA1887" i="12" s="1"/>
  <c r="BA1051" i="12"/>
  <c r="AZ3070" i="12"/>
  <c r="AZ1312" i="12"/>
  <c r="BA1127" i="12"/>
  <c r="BA1126" i="12" s="1"/>
  <c r="BA2036" i="12"/>
  <c r="BA2035" i="12" s="1"/>
  <c r="AZ379" i="12"/>
  <c r="AZ378" i="12" s="1"/>
  <c r="BB3070" i="12"/>
  <c r="BB2270" i="12"/>
  <c r="BB709" i="12"/>
  <c r="BB708" i="12" s="1"/>
  <c r="BA563" i="12"/>
  <c r="BB859" i="12"/>
  <c r="BB858" i="12" s="1"/>
  <c r="AZ2641" i="12"/>
  <c r="BA2924" i="12"/>
  <c r="BA2673" i="12"/>
  <c r="AZ1127" i="12"/>
  <c r="AZ1126" i="12" s="1"/>
  <c r="BB17" i="12"/>
  <c r="BB16" i="12" s="1"/>
  <c r="AZ1638" i="12"/>
  <c r="BA1089" i="12"/>
  <c r="AZ1203" i="12"/>
  <c r="AZ943" i="12"/>
  <c r="BA476" i="12"/>
  <c r="BA475" i="12" s="1"/>
  <c r="BA902" i="12"/>
  <c r="BB2708" i="12"/>
  <c r="BA379" i="12"/>
  <c r="BA378" i="12" s="1"/>
  <c r="AZ1923" i="12"/>
  <c r="AZ1922" i="12" s="1"/>
  <c r="AZ2270" i="12"/>
  <c r="BA859" i="12"/>
  <c r="BA858" i="12" s="1"/>
  <c r="BA1472" i="12"/>
  <c r="BA1471" i="12" s="1"/>
  <c r="BB1538" i="12"/>
  <c r="AZ709" i="12"/>
  <c r="AZ708" i="12" s="1"/>
  <c r="AZ2054" i="12"/>
  <c r="AZ159" i="12"/>
  <c r="BB476" i="12"/>
  <c r="BB475" i="12" s="1"/>
  <c r="AZ2036" i="12"/>
  <c r="AZ2035" i="12" s="1"/>
  <c r="BB1990" i="12"/>
  <c r="BA943" i="12"/>
  <c r="AZ1899" i="12"/>
  <c r="AZ1887" i="12" s="1"/>
  <c r="AZ2484" i="12"/>
  <c r="AZ2483" i="12" s="1"/>
  <c r="BB1312" i="12"/>
  <c r="BA3070" i="12"/>
  <c r="BB75" i="12"/>
  <c r="BB74" i="12" s="1"/>
  <c r="AZ1051" i="12"/>
  <c r="BA1312" i="12"/>
  <c r="BB1638" i="12"/>
  <c r="BB2371" i="12"/>
  <c r="BB2370" i="12" s="1"/>
  <c r="AZ2752" i="12"/>
  <c r="AZ902" i="12"/>
  <c r="BB1203" i="12"/>
  <c r="BA2111" i="12"/>
  <c r="AZ2673" i="12"/>
  <c r="AZ2451" i="12"/>
  <c r="BB379" i="12"/>
  <c r="BB378" i="12" s="1"/>
  <c r="BB2111" i="12"/>
  <c r="BB1051" i="12"/>
  <c r="AZ563" i="12"/>
  <c r="AZ1990" i="12"/>
  <c r="BA709" i="12"/>
  <c r="BA708" i="12" s="1"/>
  <c r="BB1401" i="12"/>
  <c r="BB1395" i="12" s="1"/>
  <c r="BA639" i="12"/>
  <c r="BA1923" i="12"/>
  <c r="BA1922" i="12" s="1"/>
  <c r="AZ186" i="12"/>
  <c r="BB1127" i="12"/>
  <c r="BB1126" i="12" s="1"/>
  <c r="AZ1401" i="12"/>
  <c r="AZ1395" i="12" s="1"/>
  <c r="BA1666" i="12"/>
  <c r="BA2451" i="12"/>
  <c r="BB639" i="12"/>
  <c r="BA1203" i="12"/>
  <c r="AZ2989" i="12"/>
  <c r="BA2484" i="12"/>
  <c r="BA2483" i="12" s="1"/>
  <c r="BB2924" i="12"/>
  <c r="BB2673" i="12"/>
  <c r="BA1401" i="12"/>
  <c r="BA1395" i="12" s="1"/>
  <c r="AZ1666" i="12"/>
  <c r="BB1472" i="12"/>
  <c r="BB1471" i="12" s="1"/>
  <c r="BB1794" i="12"/>
  <c r="BB1793" i="12" s="1"/>
  <c r="BA75" i="12"/>
  <c r="BA74" i="12" s="1"/>
  <c r="BB1923" i="12"/>
  <c r="BB1922" i="12" s="1"/>
  <c r="BB902" i="12"/>
  <c r="AZ476" i="12"/>
  <c r="AZ475" i="12" s="1"/>
  <c r="BA1760" i="12"/>
  <c r="AZ1472" i="12"/>
  <c r="AZ1471" i="12" s="1"/>
  <c r="BA2752" i="12"/>
  <c r="BB782" i="12"/>
  <c r="AZ2111" i="12"/>
  <c r="BB186" i="12"/>
  <c r="BA2371" i="12"/>
  <c r="BA2370" i="12" s="1"/>
  <c r="BA2989" i="12"/>
  <c r="BB159" i="12"/>
  <c r="BA17" i="12"/>
  <c r="BA16" i="12" s="1"/>
  <c r="BA186" i="12"/>
  <c r="BB563" i="12"/>
  <c r="BB1089" i="12"/>
  <c r="BB943" i="12"/>
  <c r="AZ1089" i="12"/>
  <c r="BB1666" i="12"/>
  <c r="AZ782" i="12"/>
  <c r="BB2054" i="12"/>
  <c r="BA1638" i="12"/>
  <c r="AZ2371" i="12"/>
  <c r="AZ2370" i="12" s="1"/>
  <c r="BA2708" i="12"/>
  <c r="BB1899" i="12"/>
  <c r="BB1887" i="12" s="1"/>
  <c r="BB2752" i="12"/>
  <c r="BB2484" i="12"/>
  <c r="BB2483" i="12" s="1"/>
  <c r="BB2989" i="12"/>
  <c r="AZ859" i="12"/>
  <c r="AZ858" i="12" s="1"/>
  <c r="AZ2708" i="12"/>
  <c r="BA1794" i="12"/>
  <c r="BA1793" i="12" s="1"/>
  <c r="AZ17" i="12"/>
  <c r="AZ16" i="12" s="1"/>
  <c r="BA1990" i="12"/>
  <c r="BB1760" i="12"/>
  <c r="BA1538" i="12"/>
  <c r="AZ1538" i="12"/>
  <c r="BA2054" i="12"/>
  <c r="AZ75" i="12"/>
  <c r="AZ74" i="12" s="1"/>
  <c r="BA782" i="12"/>
  <c r="AZ1794" i="12"/>
  <c r="AZ1793" i="12" s="1"/>
  <c r="BB2036" i="12"/>
  <c r="BB2035" i="12" s="1"/>
  <c r="BA2270" i="12"/>
  <c r="BB2451" i="12"/>
  <c r="AZ2924" i="12"/>
  <c r="BA309" i="12" l="1"/>
  <c r="BB309" i="12"/>
  <c r="BB273" i="12" s="1"/>
  <c r="BA1021" i="12"/>
  <c r="BA1451" i="12"/>
  <c r="BB1451" i="12"/>
  <c r="AZ1451" i="12"/>
  <c r="BA123" i="12"/>
  <c r="BA103" i="12" s="1"/>
  <c r="AZ1665" i="12"/>
  <c r="BA522" i="12"/>
  <c r="BA521" i="12" s="1"/>
  <c r="BB2147" i="12"/>
  <c r="BA2147" i="12"/>
  <c r="AZ901" i="12"/>
  <c r="AZ123" i="12"/>
  <c r="AZ103" i="12" s="1"/>
  <c r="AZ1202" i="12"/>
  <c r="AZ1125" i="12" s="1"/>
  <c r="AZ309" i="12"/>
  <c r="AZ273" i="12" s="1"/>
  <c r="AZ1537" i="12"/>
  <c r="BA2640" i="12"/>
  <c r="AZ2640" i="12"/>
  <c r="AZ2147" i="12"/>
  <c r="AZ1021" i="12"/>
  <c r="BB1021" i="12"/>
  <c r="BB901" i="12"/>
  <c r="BA901" i="12"/>
  <c r="BA273" i="12"/>
  <c r="AZ522" i="12"/>
  <c r="AZ521" i="12" s="1"/>
  <c r="BB1537" i="12"/>
  <c r="BA1665" i="12"/>
  <c r="BA1202" i="12"/>
  <c r="BA1125" i="12" s="1"/>
  <c r="BB1202" i="12"/>
  <c r="BB1125" i="12" s="1"/>
  <c r="AZ707" i="12"/>
  <c r="BB123" i="12"/>
  <c r="BB103" i="12" s="1"/>
  <c r="AZ1989" i="12"/>
  <c r="BB2640" i="12"/>
  <c r="BA15" i="12"/>
  <c r="BB522" i="12"/>
  <c r="BB521" i="12" s="1"/>
  <c r="BB15" i="12"/>
  <c r="BA1537" i="12"/>
  <c r="BB1989" i="12"/>
  <c r="BA707" i="12"/>
  <c r="BB707" i="12"/>
  <c r="BB1665" i="12"/>
  <c r="AZ15" i="12"/>
  <c r="BA1989" i="12"/>
  <c r="BA857" i="12" l="1"/>
  <c r="BA3125" i="12" s="1"/>
  <c r="AZ857" i="12"/>
  <c r="AZ3125" i="12" s="1"/>
  <c r="BB857" i="12"/>
  <c r="BB3125" i="12" s="1"/>
  <c r="AV3122" i="12"/>
  <c r="AV3121" i="12" s="1"/>
  <c r="AV3119" i="12"/>
  <c r="AV3118" i="12" s="1"/>
  <c r="AV3116" i="12"/>
  <c r="AV3115" i="12" s="1"/>
  <c r="AV3110" i="12"/>
  <c r="AV3109" i="12" s="1"/>
  <c r="AV3097" i="12"/>
  <c r="AV3096" i="12" s="1"/>
  <c r="AV3092" i="12"/>
  <c r="AV3091" i="12" s="1"/>
  <c r="AV3090" i="12" s="1"/>
  <c r="AV3089" i="12" s="1"/>
  <c r="AV3087" i="12"/>
  <c r="AV3086" i="12" s="1"/>
  <c r="AV3085" i="12" s="1"/>
  <c r="AV3084" i="12" s="1"/>
  <c r="AV3077" i="12"/>
  <c r="AV3076" i="12" s="1"/>
  <c r="AV3074" i="12"/>
  <c r="AV3073" i="12" s="1"/>
  <c r="AV3068" i="12"/>
  <c r="AV3067" i="12" s="1"/>
  <c r="AV3065" i="12"/>
  <c r="AV3064" i="12" s="1"/>
  <c r="AV3062" i="12"/>
  <c r="AV3061" i="12" s="1"/>
  <c r="AV3059" i="12"/>
  <c r="AV3058" i="12" s="1"/>
  <c r="AV3055" i="12"/>
  <c r="AV3054" i="12" s="1"/>
  <c r="AV3053" i="12" s="1"/>
  <c r="AV3048" i="12"/>
  <c r="AV3047" i="12" s="1"/>
  <c r="AV3036" i="12"/>
  <c r="AV3035" i="12" s="1"/>
  <c r="AV3026" i="12"/>
  <c r="AV3025" i="12" s="1"/>
  <c r="AV3013" i="12"/>
  <c r="AV3012" i="12" s="1"/>
  <c r="AV3011" i="12" s="1"/>
  <c r="AV3008" i="12"/>
  <c r="AV3007" i="12" s="1"/>
  <c r="AV3005" i="12"/>
  <c r="AV3004" i="12" s="1"/>
  <c r="AV3002" i="12"/>
  <c r="AV3001" i="12" s="1"/>
  <c r="AV2998" i="12"/>
  <c r="AV2997" i="12" s="1"/>
  <c r="AV2996" i="12" s="1"/>
  <c r="AV2993" i="12"/>
  <c r="AV2992" i="12" s="1"/>
  <c r="AV2991" i="12" s="1"/>
  <c r="AV2990" i="12" s="1"/>
  <c r="AV2987" i="12"/>
  <c r="AV2986" i="12" s="1"/>
  <c r="AV2985" i="12" s="1"/>
  <c r="AV2983" i="12"/>
  <c r="AV2982" i="12" s="1"/>
  <c r="AV2980" i="12"/>
  <c r="AV2979" i="12" s="1"/>
  <c r="AV2976" i="12"/>
  <c r="AV2975" i="12" s="1"/>
  <c r="AV2974" i="12" s="1"/>
  <c r="AV2971" i="12"/>
  <c r="AV2970" i="12" s="1"/>
  <c r="AV2969" i="12" s="1"/>
  <c r="AV2968" i="12" s="1"/>
  <c r="AV2965" i="12"/>
  <c r="AV2964" i="12" s="1"/>
  <c r="AV2962" i="12"/>
  <c r="AV2961" i="12" s="1"/>
  <c r="AV2959" i="12"/>
  <c r="AV2958" i="12" s="1"/>
  <c r="AV2955" i="12"/>
  <c r="AV2954" i="12" s="1"/>
  <c r="AV2953" i="12" s="1"/>
  <c r="AV2950" i="12"/>
  <c r="AV2949" i="12" s="1"/>
  <c r="AV2948" i="12" s="1"/>
  <c r="AV2947" i="12" s="1"/>
  <c r="AV2944" i="12"/>
  <c r="AV2943" i="12" s="1"/>
  <c r="AV2941" i="12"/>
  <c r="AV2940" i="12" s="1"/>
  <c r="AV2937" i="12"/>
  <c r="AV2936" i="12" s="1"/>
  <c r="AV2935" i="12" s="1"/>
  <c r="AV2932" i="12"/>
  <c r="AV2931" i="12" s="1"/>
  <c r="AV2930" i="12" s="1"/>
  <c r="AV2928" i="12"/>
  <c r="AV2927" i="12" s="1"/>
  <c r="AV2926" i="12" s="1"/>
  <c r="AV2922" i="12"/>
  <c r="AV2921" i="12" s="1"/>
  <c r="AV2920" i="12" s="1"/>
  <c r="AV2918" i="12"/>
  <c r="AV2917" i="12" s="1"/>
  <c r="AV2915" i="12"/>
  <c r="AV2914" i="12" s="1"/>
  <c r="AV2911" i="12"/>
  <c r="AV2910" i="12" s="1"/>
  <c r="AV2909" i="12" s="1"/>
  <c r="AV2907" i="12"/>
  <c r="AV2906" i="12" s="1"/>
  <c r="AV2905" i="12" s="1"/>
  <c r="AV2903" i="12"/>
  <c r="AV2902" i="12" s="1"/>
  <c r="AV2901" i="12" s="1"/>
  <c r="AV2899" i="12"/>
  <c r="AV2898" i="12" s="1"/>
  <c r="AV2897" i="12" s="1"/>
  <c r="AV2895" i="12"/>
  <c r="AV2894" i="12" s="1"/>
  <c r="AV2892" i="12"/>
  <c r="AV2891" i="12" s="1"/>
  <c r="AV2889" i="12"/>
  <c r="AV2888" i="12" s="1"/>
  <c r="AV2885" i="12"/>
  <c r="AV2884" i="12" s="1"/>
  <c r="AV2883" i="12" s="1"/>
  <c r="AV2881" i="12"/>
  <c r="AV2880" i="12" s="1"/>
  <c r="AV2879" i="12" s="1"/>
  <c r="AV2877" i="12"/>
  <c r="AV2876" i="12" s="1"/>
  <c r="AV2875" i="12" s="1"/>
  <c r="AV2873" i="12"/>
  <c r="AV2871" i="12"/>
  <c r="AV2867" i="12"/>
  <c r="AV2866" i="12" s="1"/>
  <c r="AV2864" i="12"/>
  <c r="AV2863" i="12" s="1"/>
  <c r="AV2860" i="12"/>
  <c r="AV2859" i="12" s="1"/>
  <c r="AV2858" i="12" s="1"/>
  <c r="AV2856" i="12"/>
  <c r="AV2855" i="12" s="1"/>
  <c r="AV2854" i="12" s="1"/>
  <c r="AV2852" i="12"/>
  <c r="AV2851" i="12" s="1"/>
  <c r="AV2850" i="12" s="1"/>
  <c r="AV2848" i="12"/>
  <c r="AV2847" i="12" s="1"/>
  <c r="AV2845" i="12"/>
  <c r="AV2843" i="12"/>
  <c r="AV2839" i="12"/>
  <c r="AV2838" i="12" s="1"/>
  <c r="AV2836" i="12"/>
  <c r="AV2834" i="12"/>
  <c r="AV2830" i="12"/>
  <c r="AV2829" i="12" s="1"/>
  <c r="AV2828" i="12" s="1"/>
  <c r="AV2826" i="12"/>
  <c r="AV2825" i="12" s="1"/>
  <c r="AV2824" i="12" s="1"/>
  <c r="AV2822" i="12"/>
  <c r="AV2821" i="12" s="1"/>
  <c r="AV2820" i="12" s="1"/>
  <c r="AV2818" i="12"/>
  <c r="AV2817" i="12" s="1"/>
  <c r="AV2816" i="12" s="1"/>
  <c r="AV2814" i="12"/>
  <c r="AV2813" i="12" s="1"/>
  <c r="AV2812" i="12" s="1"/>
  <c r="AV2810" i="12"/>
  <c r="AV2808" i="12"/>
  <c r="AV2804" i="12"/>
  <c r="AV2803" i="12" s="1"/>
  <c r="AV2802" i="12" s="1"/>
  <c r="AV2800" i="12"/>
  <c r="AV2799" i="12" s="1"/>
  <c r="AV2798" i="12" s="1"/>
  <c r="AV2796" i="12"/>
  <c r="AV2795" i="12" s="1"/>
  <c r="AV2793" i="12"/>
  <c r="AV2792" i="12" s="1"/>
  <c r="AV2790" i="12"/>
  <c r="AV2789" i="12" s="1"/>
  <c r="AV2786" i="12"/>
  <c r="AV2785" i="12" s="1"/>
  <c r="AV2783" i="12"/>
  <c r="AV2782" i="12" s="1"/>
  <c r="AV2779" i="12"/>
  <c r="AV2778" i="12" s="1"/>
  <c r="AV2777" i="12" s="1"/>
  <c r="AV2775" i="12"/>
  <c r="AV2774" i="12" s="1"/>
  <c r="AV2773" i="12" s="1"/>
  <c r="AV2771" i="12"/>
  <c r="AV2770" i="12" s="1"/>
  <c r="AV2769" i="12" s="1"/>
  <c r="AV2767" i="12"/>
  <c r="AV2766" i="12" s="1"/>
  <c r="AV2765" i="12" s="1"/>
  <c r="AV2763" i="12"/>
  <c r="AV2762" i="12" s="1"/>
  <c r="AV2761" i="12" s="1"/>
  <c r="AV2759" i="12"/>
  <c r="AV2758" i="12" s="1"/>
  <c r="AV2757" i="12" s="1"/>
  <c r="AV2755" i="12"/>
  <c r="AV2754" i="12" s="1"/>
  <c r="AV2753" i="12" s="1"/>
  <c r="AV2749" i="12"/>
  <c r="AV2748" i="12" s="1"/>
  <c r="AV2746" i="12"/>
  <c r="AV2745" i="12" s="1"/>
  <c r="AV2740" i="12"/>
  <c r="AV2739" i="12" s="1"/>
  <c r="AV2736" i="12"/>
  <c r="AV2735" i="12" s="1"/>
  <c r="AV2733" i="12"/>
  <c r="AV2732" i="12" s="1"/>
  <c r="AV2729" i="12"/>
  <c r="AV2728" i="12" s="1"/>
  <c r="AV2726" i="12"/>
  <c r="AV2725" i="12" s="1"/>
  <c r="AV2721" i="12"/>
  <c r="AV2720" i="12" s="1"/>
  <c r="AV2719" i="12" s="1"/>
  <c r="AV2717" i="12"/>
  <c r="AV2716" i="12" s="1"/>
  <c r="AV2714" i="12"/>
  <c r="AV2713" i="12" s="1"/>
  <c r="AV2711" i="12"/>
  <c r="AV2710" i="12" s="1"/>
  <c r="AV2706" i="12"/>
  <c r="AV2705" i="12" s="1"/>
  <c r="AV2704" i="12" s="1"/>
  <c r="AV2698" i="12"/>
  <c r="AV2697" i="12" s="1"/>
  <c r="AV2696" i="12" s="1"/>
  <c r="AV2693" i="12"/>
  <c r="AV2692" i="12" s="1"/>
  <c r="AV2691" i="12" s="1"/>
  <c r="AV2689" i="12"/>
  <c r="AV2688" i="12" s="1"/>
  <c r="AV2686" i="12"/>
  <c r="AV2685" i="12" s="1"/>
  <c r="AV2682" i="12"/>
  <c r="AV2681" i="12" s="1"/>
  <c r="AV2679" i="12"/>
  <c r="AV2678" i="12" s="1"/>
  <c r="AV2676" i="12"/>
  <c r="AV2675" i="12" s="1"/>
  <c r="AV2671" i="12"/>
  <c r="AV2670" i="12" s="1"/>
  <c r="AV2668" i="12"/>
  <c r="AV2667" i="12" s="1"/>
  <c r="AV2665" i="12"/>
  <c r="AV2664" i="12" s="1"/>
  <c r="AV2660" i="12"/>
  <c r="AV2659" i="12" s="1"/>
  <c r="AV2657" i="12"/>
  <c r="AV2656" i="12" s="1"/>
  <c r="AV2650" i="12"/>
  <c r="AV2649" i="12" s="1"/>
  <c r="AV2644" i="12"/>
  <c r="AV2643" i="12" s="1"/>
  <c r="AV2638" i="12"/>
  <c r="AV2637" i="12" s="1"/>
  <c r="AV2636" i="12" s="1"/>
  <c r="AV2634" i="12"/>
  <c r="AV2633" i="12" s="1"/>
  <c r="AV2632" i="12" s="1"/>
  <c r="AV2630" i="12"/>
  <c r="AV2629" i="12" s="1"/>
  <c r="AV2625" i="12" s="1"/>
  <c r="AV2623" i="12"/>
  <c r="AV2622" i="12" s="1"/>
  <c r="AV2621" i="12" s="1"/>
  <c r="AV2619" i="12"/>
  <c r="AV2618" i="12" s="1"/>
  <c r="AV2617" i="12" s="1"/>
  <c r="AV2613" i="12"/>
  <c r="AV2612" i="12" s="1"/>
  <c r="AV2611" i="12" s="1"/>
  <c r="AV2609" i="12"/>
  <c r="AV2608" i="12" s="1"/>
  <c r="AV2607" i="12" s="1"/>
  <c r="AV2604" i="12"/>
  <c r="AV2603" i="12" s="1"/>
  <c r="AV2602" i="12" s="1"/>
  <c r="AV2601" i="12" s="1"/>
  <c r="AV2599" i="12"/>
  <c r="AV2598" i="12" s="1"/>
  <c r="AV2597" i="12" s="1"/>
  <c r="AV2596" i="12" s="1"/>
  <c r="AV2594" i="12"/>
  <c r="AV2593" i="12" s="1"/>
  <c r="AV2592" i="12" s="1"/>
  <c r="AV2590" i="12"/>
  <c r="AV2589" i="12" s="1"/>
  <c r="AV2588" i="12" s="1"/>
  <c r="AV2578" i="12"/>
  <c r="AV2577" i="12" s="1"/>
  <c r="AV2575" i="12"/>
  <c r="AV2574" i="12" s="1"/>
  <c r="AV2571" i="12"/>
  <c r="AV2570" i="12" s="1"/>
  <c r="AV2569" i="12" s="1"/>
  <c r="AV2567" i="12"/>
  <c r="AV2566" i="12" s="1"/>
  <c r="AV2565" i="12" s="1"/>
  <c r="AV2563" i="12"/>
  <c r="AV2562" i="12" s="1"/>
  <c r="AV2561" i="12" s="1"/>
  <c r="AV2559" i="12"/>
  <c r="AV2558" i="12" s="1"/>
  <c r="AV2557" i="12" s="1"/>
  <c r="AV2555" i="12"/>
  <c r="AV2554" i="12" s="1"/>
  <c r="AV2553" i="12" s="1"/>
  <c r="AV2551" i="12"/>
  <c r="AV2550" i="12" s="1"/>
  <c r="AV2549" i="12" s="1"/>
  <c r="AV2547" i="12"/>
  <c r="AV2546" i="12" s="1"/>
  <c r="AV2545" i="12" s="1"/>
  <c r="AV2543" i="12"/>
  <c r="AV2542" i="12" s="1"/>
  <c r="AV2538" i="12" s="1"/>
  <c r="AV2536" i="12"/>
  <c r="AV2535" i="12" s="1"/>
  <c r="AV2534" i="12" s="1"/>
  <c r="AV2532" i="12"/>
  <c r="AV2531" i="12" s="1"/>
  <c r="AV2530" i="12" s="1"/>
  <c r="AV2528" i="12"/>
  <c r="AV2527" i="12" s="1"/>
  <c r="AV2526" i="12" s="1"/>
  <c r="AV2524" i="12"/>
  <c r="AV2523" i="12" s="1"/>
  <c r="AV2522" i="12" s="1"/>
  <c r="AV2520" i="12"/>
  <c r="AV2519" i="12" s="1"/>
  <c r="AV2518" i="12" s="1"/>
  <c r="AV2516" i="12"/>
  <c r="AV2515" i="12" s="1"/>
  <c r="AV2514" i="12" s="1"/>
  <c r="AV2512" i="12"/>
  <c r="AV2511" i="12" s="1"/>
  <c r="AV2510" i="12" s="1"/>
  <c r="AV2504" i="12"/>
  <c r="AV2503" i="12" s="1"/>
  <c r="AV2502" i="12" s="1"/>
  <c r="AV2500" i="12"/>
  <c r="AV2499" i="12" s="1"/>
  <c r="AV2498" i="12" s="1"/>
  <c r="AV2496" i="12"/>
  <c r="AV2495" i="12" s="1"/>
  <c r="AV2494" i="12" s="1"/>
  <c r="AV2492" i="12"/>
  <c r="AV2491" i="12" s="1"/>
  <c r="AV2490" i="12" s="1"/>
  <c r="AV2488" i="12"/>
  <c r="AV2487" i="12" s="1"/>
  <c r="AV2486" i="12" s="1"/>
  <c r="AV2481" i="12"/>
  <c r="AV2480" i="12" s="1"/>
  <c r="AV2479" i="12" s="1"/>
  <c r="AV2477" i="12"/>
  <c r="AV2476" i="12" s="1"/>
  <c r="AV2475" i="12" s="1"/>
  <c r="AV2471" i="12"/>
  <c r="AV2470" i="12" s="1"/>
  <c r="AV2469" i="12" s="1"/>
  <c r="AV2467" i="12"/>
  <c r="AV2466" i="12" s="1"/>
  <c r="AV2465" i="12" s="1"/>
  <c r="AV2463" i="12"/>
  <c r="AV2462" i="12" s="1"/>
  <c r="AV2461" i="12" s="1"/>
  <c r="AV2459" i="12"/>
  <c r="AV2458" i="12" s="1"/>
  <c r="AV2456" i="12"/>
  <c r="AV2455" i="12" s="1"/>
  <c r="AV2449" i="12"/>
  <c r="AV2448" i="12" s="1"/>
  <c r="AV2447" i="12" s="1"/>
  <c r="AV2445" i="12"/>
  <c r="AV2444" i="12" s="1"/>
  <c r="AV2443" i="12" s="1"/>
  <c r="AV2439" i="12"/>
  <c r="AV2438" i="12" s="1"/>
  <c r="AV2437" i="12" s="1"/>
  <c r="AV2435" i="12"/>
  <c r="AV2434" i="12" s="1"/>
  <c r="AV2430" i="12"/>
  <c r="AV2429" i="12" s="1"/>
  <c r="AV2427" i="12"/>
  <c r="AV2426" i="12" s="1"/>
  <c r="AV2423" i="12"/>
  <c r="AV2422" i="12" s="1"/>
  <c r="AV2420" i="12"/>
  <c r="AV2419" i="12" s="1"/>
  <c r="AV2416" i="12"/>
  <c r="AV2415" i="12" s="1"/>
  <c r="AV2414" i="12" s="1"/>
  <c r="AV2413" i="12" s="1"/>
  <c r="AV2410" i="12"/>
  <c r="AV2409" i="12" s="1"/>
  <c r="AV2408" i="12" s="1"/>
  <c r="AV2407" i="12" s="1"/>
  <c r="AV2405" i="12"/>
  <c r="AV2404" i="12" s="1"/>
  <c r="AV2402" i="12"/>
  <c r="AV2401" i="12" s="1"/>
  <c r="AV2398" i="12"/>
  <c r="AV2397" i="12" s="1"/>
  <c r="AV2396" i="12" s="1"/>
  <c r="AV2393" i="12"/>
  <c r="AV2392" i="12" s="1"/>
  <c r="AV2391" i="12" s="1"/>
  <c r="AV2389" i="12"/>
  <c r="AV2388" i="12" s="1"/>
  <c r="AV2387" i="12" s="1"/>
  <c r="AV2384" i="12"/>
  <c r="AV2383" i="12" s="1"/>
  <c r="AV2381" i="12"/>
  <c r="AV2380" i="12" s="1"/>
  <c r="AV2378" i="12"/>
  <c r="AV2377" i="12" s="1"/>
  <c r="AV2375" i="12"/>
  <c r="AV2374" i="12" s="1"/>
  <c r="AV2368" i="12"/>
  <c r="AV2367" i="12" s="1"/>
  <c r="AV2366" i="12" s="1"/>
  <c r="AV2364" i="12"/>
  <c r="AV2363" i="12" s="1"/>
  <c r="AV2362" i="12" s="1"/>
  <c r="AV2359" i="12"/>
  <c r="AV2358" i="12" s="1"/>
  <c r="AV2357" i="12" s="1"/>
  <c r="AV2356" i="12" s="1"/>
  <c r="AV2354" i="12"/>
  <c r="AV2353" i="12" s="1"/>
  <c r="AV2352" i="12" s="1"/>
  <c r="AV2351" i="12" s="1"/>
  <c r="AV2348" i="12"/>
  <c r="AV2347" i="12" s="1"/>
  <c r="AV2346" i="12" s="1"/>
  <c r="AV2345" i="12" s="1"/>
  <c r="AV2343" i="12"/>
  <c r="AV2342" i="12" s="1"/>
  <c r="AV2341" i="12" s="1"/>
  <c r="AV2339" i="12"/>
  <c r="AV2338" i="12" s="1"/>
  <c r="AV2337" i="12" s="1"/>
  <c r="AV2335" i="12"/>
  <c r="AV2334" i="12" s="1"/>
  <c r="AV2332" i="12"/>
  <c r="AV2331" i="12" s="1"/>
  <c r="AV2327" i="12"/>
  <c r="AV2326" i="12" s="1"/>
  <c r="AV2325" i="12" s="1"/>
  <c r="AV2324" i="12" s="1"/>
  <c r="AV2317" i="12"/>
  <c r="AV2316" i="12" s="1"/>
  <c r="AV2315" i="12" s="1"/>
  <c r="AV2313" i="12"/>
  <c r="AV2312" i="12" s="1"/>
  <c r="AV2311" i="12" s="1"/>
  <c r="AV2309" i="12"/>
  <c r="AV2308" i="12" s="1"/>
  <c r="AV2306" i="12"/>
  <c r="AV2305" i="12" s="1"/>
  <c r="AV2303" i="12"/>
  <c r="AV2302" i="12" s="1"/>
  <c r="AV2297" i="12"/>
  <c r="AV2296" i="12" s="1"/>
  <c r="AV2295" i="12" s="1"/>
  <c r="AV2294" i="12" s="1"/>
  <c r="AV2291" i="12"/>
  <c r="AV2290" i="12" s="1"/>
  <c r="AV2288" i="12"/>
  <c r="AV2287" i="12" s="1"/>
  <c r="AV2283" i="12"/>
  <c r="AV2282" i="12" s="1"/>
  <c r="AV2281" i="12" s="1"/>
  <c r="AV2280" i="12" s="1"/>
  <c r="AV2278" i="12"/>
  <c r="AV2277" i="12" s="1"/>
  <c r="AV2276" i="12" s="1"/>
  <c r="AV2274" i="12"/>
  <c r="AV2273" i="12" s="1"/>
  <c r="AV2272" i="12" s="1"/>
  <c r="AV2268" i="12"/>
  <c r="AV2267" i="12" s="1"/>
  <c r="AV2266" i="12" s="1"/>
  <c r="AV2264" i="12"/>
  <c r="AV2263" i="12" s="1"/>
  <c r="AV2262" i="12" s="1"/>
  <c r="AV2259" i="12"/>
  <c r="AV2258" i="12" s="1"/>
  <c r="AV2257" i="12" s="1"/>
  <c r="AV2256" i="12" s="1"/>
  <c r="AV2253" i="12"/>
  <c r="AV2252" i="12" s="1"/>
  <c r="AV2251" i="12" s="1"/>
  <c r="AV2250" i="12" s="1"/>
  <c r="AV2248" i="12"/>
  <c r="AV2247" i="12" s="1"/>
  <c r="AV2246" i="12" s="1"/>
  <c r="AV2245" i="12" s="1"/>
  <c r="AV2238" i="12"/>
  <c r="AV2237" i="12" s="1"/>
  <c r="AV2236" i="12" s="1"/>
  <c r="AV2235" i="12" s="1"/>
  <c r="AV2233" i="12"/>
  <c r="AV2232" i="12" s="1"/>
  <c r="AV2231" i="12" s="1"/>
  <c r="AV2230" i="12" s="1"/>
  <c r="AV2228" i="12"/>
  <c r="AV2227" i="12" s="1"/>
  <c r="AV2226" i="12" s="1"/>
  <c r="AV2224" i="12"/>
  <c r="AV2223" i="12" s="1"/>
  <c r="AV2222" i="12" s="1"/>
  <c r="AV2219" i="12"/>
  <c r="AV2218" i="12" s="1"/>
  <c r="AV2216" i="12"/>
  <c r="AV2215" i="12" s="1"/>
  <c r="AV2211" i="12"/>
  <c r="AV2210" i="12" s="1"/>
  <c r="AV2209" i="12" s="1"/>
  <c r="AV2207" i="12"/>
  <c r="AV2206" i="12" s="1"/>
  <c r="AV2205" i="12" s="1"/>
  <c r="AV2203" i="12"/>
  <c r="AV2202" i="12" s="1"/>
  <c r="AV2201" i="12" s="1"/>
  <c r="AV2199" i="12"/>
  <c r="AV2198" i="12" s="1"/>
  <c r="AV2197" i="12" s="1"/>
  <c r="AV2195" i="12"/>
  <c r="AV2194" i="12" s="1"/>
  <c r="AV2193" i="12" s="1"/>
  <c r="AV2191" i="12"/>
  <c r="AV2190" i="12" s="1"/>
  <c r="AV2189" i="12" s="1"/>
  <c r="AV2187" i="12"/>
  <c r="AV2186" i="12" s="1"/>
  <c r="AV2185" i="12" s="1"/>
  <c r="AV2183" i="12"/>
  <c r="AV2182" i="12" s="1"/>
  <c r="AV2181" i="12" s="1"/>
  <c r="AV2179" i="12"/>
  <c r="AV2178" i="12" s="1"/>
  <c r="AV2177" i="12" s="1"/>
  <c r="AV2175" i="12"/>
  <c r="AV2174" i="12" s="1"/>
  <c r="AV2170" i="12" s="1"/>
  <c r="AV2168" i="12"/>
  <c r="AV2167" i="12" s="1"/>
  <c r="AV2166" i="12" s="1"/>
  <c r="AV2164" i="12"/>
  <c r="AV2163" i="12" s="1"/>
  <c r="AV2162" i="12" s="1"/>
  <c r="AV2160" i="12"/>
  <c r="AV2159" i="12" s="1"/>
  <c r="AV2158" i="12" s="1"/>
  <c r="AV2156" i="12"/>
  <c r="AV2155" i="12" s="1"/>
  <c r="AV2154" i="12" s="1"/>
  <c r="AV2152" i="12"/>
  <c r="AV2151" i="12" s="1"/>
  <c r="AV2150" i="12" s="1"/>
  <c r="AV2145" i="12"/>
  <c r="AV2144" i="12" s="1"/>
  <c r="AV2143" i="12" s="1"/>
  <c r="AV2141" i="12"/>
  <c r="AV2140" i="12" s="1"/>
  <c r="AV2139" i="12" s="1"/>
  <c r="AV2137" i="12"/>
  <c r="AV2136" i="12" s="1"/>
  <c r="AV2134" i="12"/>
  <c r="AV2133" i="12" s="1"/>
  <c r="AV2131" i="12"/>
  <c r="AV2130" i="12" s="1"/>
  <c r="AV2125" i="12"/>
  <c r="AV2123" i="12"/>
  <c r="AV2120" i="12"/>
  <c r="AV2119" i="12" s="1"/>
  <c r="AV2116" i="12"/>
  <c r="AV2115" i="12" s="1"/>
  <c r="AV2114" i="12" s="1"/>
  <c r="AV2109" i="12"/>
  <c r="AV2107" i="12"/>
  <c r="AV2104" i="12"/>
  <c r="AV2103" i="12" s="1"/>
  <c r="AV2098" i="12"/>
  <c r="AV2097" i="12" s="1"/>
  <c r="AV2096" i="12" s="1"/>
  <c r="AV2094" i="12"/>
  <c r="AV2093" i="12" s="1"/>
  <c r="AV2092" i="12" s="1"/>
  <c r="AV2090" i="12"/>
  <c r="AV2089" i="12" s="1"/>
  <c r="AV2088" i="12" s="1"/>
  <c r="AV2086" i="12"/>
  <c r="AV2085" i="12" s="1"/>
  <c r="AV2083" i="12"/>
  <c r="AV2082" i="12" s="1"/>
  <c r="AV2074" i="12"/>
  <c r="AV2073" i="12" s="1"/>
  <c r="AV2072" i="12" s="1"/>
  <c r="AV2070" i="12"/>
  <c r="AV2069" i="12" s="1"/>
  <c r="AV2068" i="12" s="1"/>
  <c r="AV2066" i="12"/>
  <c r="AV2065" i="12" s="1"/>
  <c r="AV2064" i="12" s="1"/>
  <c r="AV2061" i="12"/>
  <c r="AV2060" i="12" s="1"/>
  <c r="AV2058" i="12"/>
  <c r="AV2057" i="12" s="1"/>
  <c r="AV2052" i="12"/>
  <c r="AV2051" i="12" s="1"/>
  <c r="AV2049" i="12"/>
  <c r="AV2048" i="12" s="1"/>
  <c r="AV2045" i="12"/>
  <c r="AV2044" i="12" s="1"/>
  <c r="AV2042" i="12"/>
  <c r="AV2041" i="12" s="1"/>
  <c r="AV2039" i="12"/>
  <c r="AV2038" i="12" s="1"/>
  <c r="AV2033" i="12"/>
  <c r="AV2031" i="12"/>
  <c r="AV2028" i="12"/>
  <c r="AV2027" i="12" s="1"/>
  <c r="AV2023" i="12"/>
  <c r="AV2022" i="12" s="1"/>
  <c r="AV2021" i="12" s="1"/>
  <c r="AV2019" i="12"/>
  <c r="AV2018" i="12" s="1"/>
  <c r="AV2017" i="12" s="1"/>
  <c r="AV2015" i="12"/>
  <c r="AV2014" i="12" s="1"/>
  <c r="AV2013" i="12" s="1"/>
  <c r="AV2011" i="12"/>
  <c r="AV2010" i="12" s="1"/>
  <c r="AV2009" i="12" s="1"/>
  <c r="AV2006" i="12"/>
  <c r="AV2005" i="12" s="1"/>
  <c r="AV2004" i="12" s="1"/>
  <c r="AV2002" i="12"/>
  <c r="AV2001" i="12" s="1"/>
  <c r="AV2000" i="12" s="1"/>
  <c r="AV1998" i="12"/>
  <c r="AV1997" i="12" s="1"/>
  <c r="AV1996" i="12" s="1"/>
  <c r="AV1994" i="12"/>
  <c r="AV1993" i="12" s="1"/>
  <c r="AV1992" i="12" s="1"/>
  <c r="AV1987" i="12"/>
  <c r="AV1986" i="12" s="1"/>
  <c r="AV1985" i="12" s="1"/>
  <c r="AV1984" i="12" s="1"/>
  <c r="AV1982" i="12"/>
  <c r="AV1981" i="12" s="1"/>
  <c r="AV1980" i="12" s="1"/>
  <c r="AV1978" i="12"/>
  <c r="AV1977" i="12" s="1"/>
  <c r="AV1975" i="12"/>
  <c r="AV1974" i="12" s="1"/>
  <c r="AV1972" i="12"/>
  <c r="AV1971" i="12" s="1"/>
  <c r="AV1967" i="12"/>
  <c r="AV1966" i="12" s="1"/>
  <c r="AV1965" i="12" s="1"/>
  <c r="AV1964" i="12" s="1"/>
  <c r="AV1961" i="12"/>
  <c r="AV1960" i="12" s="1"/>
  <c r="AV1959" i="12" s="1"/>
  <c r="AV1958" i="12" s="1"/>
  <c r="AV1956" i="12"/>
  <c r="AV1955" i="12" s="1"/>
  <c r="AV1954" i="12" s="1"/>
  <c r="AV1953" i="12" s="1"/>
  <c r="AV1951" i="12"/>
  <c r="AV1950" i="12" s="1"/>
  <c r="AV1949" i="12" s="1"/>
  <c r="AV1948" i="12" s="1"/>
  <c r="AV1946" i="12"/>
  <c r="AV1945" i="12" s="1"/>
  <c r="AV1944" i="12" s="1"/>
  <c r="AV1941" i="12"/>
  <c r="AV1940" i="12" s="1"/>
  <c r="AV1939" i="12" s="1"/>
  <c r="AV1936" i="12"/>
  <c r="AV1935" i="12" s="1"/>
  <c r="AV1934" i="12" s="1"/>
  <c r="AV1933" i="12" s="1"/>
  <c r="AV1931" i="12"/>
  <c r="AV1930" i="12" s="1"/>
  <c r="AV1929" i="12" s="1"/>
  <c r="AV1927" i="12"/>
  <c r="AV1926" i="12" s="1"/>
  <c r="AV1925" i="12" s="1"/>
  <c r="AV1920" i="12"/>
  <c r="AV1919" i="12" s="1"/>
  <c r="AV1918" i="12" s="1"/>
  <c r="AV1916" i="12"/>
  <c r="AV1915" i="12" s="1"/>
  <c r="AV1914" i="12" s="1"/>
  <c r="AV1911" i="12"/>
  <c r="AV1910" i="12" s="1"/>
  <c r="AV1909" i="12" s="1"/>
  <c r="AV1907" i="12"/>
  <c r="AV1906" i="12" s="1"/>
  <c r="AV1905" i="12" s="1"/>
  <c r="AV1897" i="12"/>
  <c r="AV1896" i="12" s="1"/>
  <c r="AV1895" i="12" s="1"/>
  <c r="AV1894" i="12" s="1"/>
  <c r="AV1892" i="12"/>
  <c r="AV1891" i="12" s="1"/>
  <c r="AV1890" i="12" s="1"/>
  <c r="AV1889" i="12" s="1"/>
  <c r="AV1885" i="12"/>
  <c r="AV1884" i="12" s="1"/>
  <c r="AV1883" i="12" s="1"/>
  <c r="AV1881" i="12"/>
  <c r="AV1880" i="12" s="1"/>
  <c r="AV1878" i="12"/>
  <c r="AV1877" i="12" s="1"/>
  <c r="AV1873" i="12"/>
  <c r="AV1872" i="12" s="1"/>
  <c r="AV1870" i="12"/>
  <c r="AV1869" i="12" s="1"/>
  <c r="AV1865" i="12"/>
  <c r="AV1864" i="12" s="1"/>
  <c r="AV1863" i="12" s="1"/>
  <c r="AV1861" i="12"/>
  <c r="AV1860" i="12" s="1"/>
  <c r="AV1859" i="12" s="1"/>
  <c r="AV1857" i="12"/>
  <c r="AV1856" i="12" s="1"/>
  <c r="AV1855" i="12" s="1"/>
  <c r="AV1848" i="12"/>
  <c r="AV1847" i="12" s="1"/>
  <c r="AV1846" i="12" s="1"/>
  <c r="AV1844" i="12"/>
  <c r="AV1843" i="12" s="1"/>
  <c r="AV1842" i="12" s="1"/>
  <c r="AV1840" i="12"/>
  <c r="AV1839" i="12" s="1"/>
  <c r="AV1838" i="12" s="1"/>
  <c r="AV1836" i="12"/>
  <c r="AV1835" i="12" s="1"/>
  <c r="AV1833" i="12"/>
  <c r="AV1832" i="12" s="1"/>
  <c r="AV1830" i="12"/>
  <c r="AV1829" i="12" s="1"/>
  <c r="AV1825" i="12"/>
  <c r="AV1824" i="12" s="1"/>
  <c r="AV1823" i="12" s="1"/>
  <c r="AV1821" i="12"/>
  <c r="AV1820" i="12" s="1"/>
  <c r="AV1819" i="12" s="1"/>
  <c r="AV1817" i="12"/>
  <c r="AV1816" i="12" s="1"/>
  <c r="AV1815" i="12" s="1"/>
  <c r="AV1813" i="12"/>
  <c r="AV1812" i="12" s="1"/>
  <c r="AV1811" i="12" s="1"/>
  <c r="AV1809" i="12"/>
  <c r="AV1808" i="12" s="1"/>
  <c r="AV1807" i="12" s="1"/>
  <c r="AV1805" i="12"/>
  <c r="AV1804" i="12" s="1"/>
  <c r="AV1802" i="12"/>
  <c r="AV1801" i="12" s="1"/>
  <c r="AV1798" i="12"/>
  <c r="AV1797" i="12" s="1"/>
  <c r="AV1796" i="12" s="1"/>
  <c r="AV1791" i="12"/>
  <c r="AV1790" i="12" s="1"/>
  <c r="AV1789" i="12" s="1"/>
  <c r="AV1787" i="12"/>
  <c r="AV1786" i="12" s="1"/>
  <c r="AV1785" i="12" s="1"/>
  <c r="AV1783" i="12"/>
  <c r="AV1782" i="12" s="1"/>
  <c r="AV1781" i="12" s="1"/>
  <c r="AV1778" i="12"/>
  <c r="AV1777" i="12" s="1"/>
  <c r="AV1776" i="12" s="1"/>
  <c r="AV1775" i="12" s="1"/>
  <c r="AV1773" i="12"/>
  <c r="AV1772" i="12" s="1"/>
  <c r="AV1771" i="12" s="1"/>
  <c r="AV1770" i="12" s="1"/>
  <c r="AV1768" i="12"/>
  <c r="AV1767" i="12" s="1"/>
  <c r="AV1766" i="12" s="1"/>
  <c r="AV1764" i="12"/>
  <c r="AV1763" i="12" s="1"/>
  <c r="AV1762" i="12" s="1"/>
  <c r="AV1758" i="12"/>
  <c r="AV1757" i="12" s="1"/>
  <c r="AV1756" i="12" s="1"/>
  <c r="AV1755" i="12" s="1"/>
  <c r="AV1753" i="12"/>
  <c r="AV1752" i="12" s="1"/>
  <c r="AV1751" i="12" s="1"/>
  <c r="AV1750" i="12" s="1"/>
  <c r="AV1748" i="12"/>
  <c r="AV1747" i="12" s="1"/>
  <c r="AV1746" i="12" s="1"/>
  <c r="AV1745" i="12" s="1"/>
  <c r="AV1743" i="12"/>
  <c r="AV1742" i="12" s="1"/>
  <c r="AV1741" i="12" s="1"/>
  <c r="AV1740" i="12" s="1"/>
  <c r="AV1738" i="12"/>
  <c r="AV1737" i="12" s="1"/>
  <c r="AV1736" i="12" s="1"/>
  <c r="AV1734" i="12"/>
  <c r="AV1733" i="12" s="1"/>
  <c r="AV1732" i="12" s="1"/>
  <c r="AV1730" i="12"/>
  <c r="AV1729" i="12" s="1"/>
  <c r="AV1728" i="12" s="1"/>
  <c r="AV1726" i="12"/>
  <c r="AV1725" i="12" s="1"/>
  <c r="AV1724" i="12" s="1"/>
  <c r="AV1722" i="12"/>
  <c r="AV1721" i="12" s="1"/>
  <c r="AV1720" i="12" s="1"/>
  <c r="AV1718" i="12"/>
  <c r="AV1717" i="12" s="1"/>
  <c r="AV1716" i="12" s="1"/>
  <c r="AV1714" i="12"/>
  <c r="AV1713" i="12" s="1"/>
  <c r="AV1712" i="12" s="1"/>
  <c r="AV1710" i="12"/>
  <c r="AV1709" i="12" s="1"/>
  <c r="AV1708" i="12" s="1"/>
  <c r="AV1706" i="12"/>
  <c r="AV1705" i="12" s="1"/>
  <c r="AV1704" i="12" s="1"/>
  <c r="AV1702" i="12"/>
  <c r="AV1701" i="12" s="1"/>
  <c r="AV1700" i="12" s="1"/>
  <c r="AV1698" i="12"/>
  <c r="AV1697" i="12" s="1"/>
  <c r="AV1696" i="12" s="1"/>
  <c r="AV1693" i="12"/>
  <c r="AV1692" i="12" s="1"/>
  <c r="AV1691" i="12" s="1"/>
  <c r="AV1689" i="12"/>
  <c r="AV1688" i="12" s="1"/>
  <c r="AV1687" i="12" s="1"/>
  <c r="AV1684" i="12"/>
  <c r="AV1683" i="12" s="1"/>
  <c r="AV1682" i="12" s="1"/>
  <c r="AV1681" i="12" s="1"/>
  <c r="AV1679" i="12"/>
  <c r="AV1678" i="12" s="1"/>
  <c r="AV1677" i="12" s="1"/>
  <c r="AV1676" i="12" s="1"/>
  <c r="AV1674" i="12"/>
  <c r="AV1673" i="12" s="1"/>
  <c r="AV1672" i="12" s="1"/>
  <c r="AV1670" i="12"/>
  <c r="AV1669" i="12" s="1"/>
  <c r="AV1668" i="12" s="1"/>
  <c r="AV1663" i="12"/>
  <c r="AV1662" i="12" s="1"/>
  <c r="AV1660" i="12"/>
  <c r="AV1659" i="12" s="1"/>
  <c r="AV1655" i="12"/>
  <c r="AV1654" i="12" s="1"/>
  <c r="AV1653" i="12" s="1"/>
  <c r="AV1651" i="12"/>
  <c r="AV1650" i="12" s="1"/>
  <c r="AV1649" i="12" s="1"/>
  <c r="AV1647" i="12"/>
  <c r="AV1646" i="12" s="1"/>
  <c r="AV1645" i="12" s="1"/>
  <c r="AV1642" i="12"/>
  <c r="AV1641" i="12" s="1"/>
  <c r="AV1640" i="12" s="1"/>
  <c r="AV1639" i="12" s="1"/>
  <c r="AV1635" i="12"/>
  <c r="AV1633" i="12"/>
  <c r="AV1629" i="12"/>
  <c r="AV1628" i="12" s="1"/>
  <c r="AV1625" i="12"/>
  <c r="AV1624" i="12" s="1"/>
  <c r="AV1619" i="12"/>
  <c r="AV1618" i="12" s="1"/>
  <c r="AV1617" i="12" s="1"/>
  <c r="AV1615" i="12"/>
  <c r="AV1614" i="12" s="1"/>
  <c r="AV1613" i="12" s="1"/>
  <c r="AV1610" i="12"/>
  <c r="AV1609" i="12" s="1"/>
  <c r="AV1608" i="12" s="1"/>
  <c r="AV1607" i="12" s="1"/>
  <c r="AV1605" i="12"/>
  <c r="AV1604" i="12" s="1"/>
  <c r="AV1603" i="12" s="1"/>
  <c r="AV1601" i="12"/>
  <c r="AV1600" i="12" s="1"/>
  <c r="AV1599" i="12" s="1"/>
  <c r="AV1596" i="12"/>
  <c r="AV1595" i="12" s="1"/>
  <c r="AV1594" i="12" s="1"/>
  <c r="AV1592" i="12"/>
  <c r="AV1591" i="12" s="1"/>
  <c r="AV1590" i="12" s="1"/>
  <c r="AV1584" i="12"/>
  <c r="AV1583" i="12" s="1"/>
  <c r="AV1582" i="12" s="1"/>
  <c r="AV1575" i="12"/>
  <c r="AV1574" i="12" s="1"/>
  <c r="AV1572" i="12"/>
  <c r="AV1571" i="12" s="1"/>
  <c r="AV1568" i="12"/>
  <c r="AV1567" i="12" s="1"/>
  <c r="AV1566" i="12" s="1"/>
  <c r="AV1564" i="12"/>
  <c r="AV1563" i="12" s="1"/>
  <c r="AV1562" i="12" s="1"/>
  <c r="AV1560" i="12"/>
  <c r="AV1559" i="12" s="1"/>
  <c r="AV1558" i="12" s="1"/>
  <c r="AV1555" i="12"/>
  <c r="AV1554" i="12" s="1"/>
  <c r="AV1553" i="12" s="1"/>
  <c r="AV1552" i="12" s="1"/>
  <c r="AV1550" i="12"/>
  <c r="AV1549" i="12" s="1"/>
  <c r="AV1548" i="12" s="1"/>
  <c r="AV1546" i="12"/>
  <c r="AV1545" i="12" s="1"/>
  <c r="AV1544" i="12" s="1"/>
  <c r="AV1542" i="12"/>
  <c r="AV1541" i="12" s="1"/>
  <c r="AV1540" i="12" s="1"/>
  <c r="AV1535" i="12"/>
  <c r="AV1534" i="12" s="1"/>
  <c r="AV1532" i="12"/>
  <c r="AV1531" i="12" s="1"/>
  <c r="AV1521" i="12"/>
  <c r="AV1520" i="12" s="1"/>
  <c r="AV1519" i="12" s="1"/>
  <c r="AV1515" i="12"/>
  <c r="AV1514" i="12" s="1"/>
  <c r="AV1513" i="12" s="1"/>
  <c r="AV1512" i="12" s="1"/>
  <c r="AV1510" i="12"/>
  <c r="AV1509" i="12" s="1"/>
  <c r="AV1508" i="12" s="1"/>
  <c r="AV1507" i="12" s="1"/>
  <c r="AV1504" i="12"/>
  <c r="AV1503" i="12" s="1"/>
  <c r="AV1502" i="12" s="1"/>
  <c r="AV1500" i="12"/>
  <c r="AV1499" i="12" s="1"/>
  <c r="AV1498" i="12" s="1"/>
  <c r="AV1496" i="12"/>
  <c r="AV1495" i="12" s="1"/>
  <c r="AV1491" i="12" s="1"/>
  <c r="AV1488" i="12"/>
  <c r="AV1487" i="12" s="1"/>
  <c r="AV1485" i="12"/>
  <c r="AV1484" i="12" s="1"/>
  <c r="AV1481" i="12"/>
  <c r="AV1480" i="12" s="1"/>
  <c r="AV1478" i="12"/>
  <c r="AV1477" i="12" s="1"/>
  <c r="AV1475" i="12"/>
  <c r="AV1474" i="12" s="1"/>
  <c r="AV1469" i="12"/>
  <c r="AV1468" i="12" s="1"/>
  <c r="AV1467" i="12" s="1"/>
  <c r="AV1466" i="12" s="1"/>
  <c r="AV1464" i="12"/>
  <c r="AV1463" i="12" s="1"/>
  <c r="AV1461" i="12"/>
  <c r="AV1460" i="12" s="1"/>
  <c r="AV1456" i="12"/>
  <c r="AV1455" i="12" s="1"/>
  <c r="AV1454" i="12" s="1"/>
  <c r="AV1453" i="12" s="1"/>
  <c r="AV1449" i="12"/>
  <c r="AV1448" i="12" s="1"/>
  <c r="AV1447" i="12" s="1"/>
  <c r="AV1446" i="12" s="1"/>
  <c r="AV1444" i="12"/>
  <c r="AV1443" i="12" s="1"/>
  <c r="AV1442" i="12" s="1"/>
  <c r="AV1441" i="12" s="1"/>
  <c r="AV1439" i="12"/>
  <c r="AV1438" i="12" s="1"/>
  <c r="AV1437" i="12" s="1"/>
  <c r="AV1434" i="12"/>
  <c r="AV1433" i="12" s="1"/>
  <c r="AV1432" i="12" s="1"/>
  <c r="AV1429" i="12"/>
  <c r="AV1428" i="12" s="1"/>
  <c r="AV1427" i="12" s="1"/>
  <c r="AV1422" i="12"/>
  <c r="AV1419" i="12"/>
  <c r="AV1413" i="12"/>
  <c r="AV1411" i="12"/>
  <c r="AV1408" i="12"/>
  <c r="AV1407" i="12" s="1"/>
  <c r="AV1404" i="12"/>
  <c r="AV1403" i="12" s="1"/>
  <c r="AV1402" i="12" s="1"/>
  <c r="AV1399" i="12"/>
  <c r="AV1398" i="12" s="1"/>
  <c r="AV1397" i="12" s="1"/>
  <c r="AV1396" i="12" s="1"/>
  <c r="AV1393" i="12"/>
  <c r="AV1392" i="12" s="1"/>
  <c r="AV1391" i="12" s="1"/>
  <c r="AV1390" i="12" s="1"/>
  <c r="AV1388" i="12"/>
  <c r="AV1386" i="12"/>
  <c r="AV1375" i="12"/>
  <c r="AV1374" i="12" s="1"/>
  <c r="AV1373" i="12" s="1"/>
  <c r="AV1371" i="12"/>
  <c r="AV1369" i="12"/>
  <c r="AV1365" i="12"/>
  <c r="AV1363" i="12"/>
  <c r="AV1359" i="12"/>
  <c r="AV1358" i="12" s="1"/>
  <c r="AV1357" i="12" s="1"/>
  <c r="AV1355" i="12"/>
  <c r="AV1354" i="12" s="1"/>
  <c r="AV1353" i="12" s="1"/>
  <c r="AV1351" i="12"/>
  <c r="AV1350" i="12" s="1"/>
  <c r="AV1349" i="12" s="1"/>
  <c r="AV1347" i="12"/>
  <c r="AV1346" i="12" s="1"/>
  <c r="AV1345" i="12" s="1"/>
  <c r="AV1343" i="12"/>
  <c r="AV1342" i="12" s="1"/>
  <c r="AV1341" i="12" s="1"/>
  <c r="AV1339" i="12"/>
  <c r="AV1338" i="12" s="1"/>
  <c r="AV1337" i="12" s="1"/>
  <c r="AV1335" i="12"/>
  <c r="AV1334" i="12" s="1"/>
  <c r="AV1333" i="12" s="1"/>
  <c r="AV1331" i="12"/>
  <c r="AV1330" i="12" s="1"/>
  <c r="AV1329" i="12" s="1"/>
  <c r="AV1327" i="12"/>
  <c r="AV1326" i="12" s="1"/>
  <c r="AV1325" i="12" s="1"/>
  <c r="AV1323" i="12"/>
  <c r="AV1322" i="12" s="1"/>
  <c r="AV1321" i="12" s="1"/>
  <c r="AV1319" i="12"/>
  <c r="AV1318" i="12" s="1"/>
  <c r="AV1317" i="12" s="1"/>
  <c r="AV1315" i="12"/>
  <c r="AV1314" i="12" s="1"/>
  <c r="AV1313" i="12" s="1"/>
  <c r="AV1310" i="12"/>
  <c r="AV1309" i="12" s="1"/>
  <c r="AV1308" i="12" s="1"/>
  <c r="AV1306" i="12"/>
  <c r="AV1305" i="12" s="1"/>
  <c r="AV1304" i="12" s="1"/>
  <c r="AV1302" i="12"/>
  <c r="AV1300" i="12"/>
  <c r="AV1296" i="12"/>
  <c r="AV1294" i="12"/>
  <c r="AV1290" i="12"/>
  <c r="AV1289" i="12" s="1"/>
  <c r="AV1288" i="12" s="1"/>
  <c r="AV1286" i="12"/>
  <c r="AV1284" i="12"/>
  <c r="AV1280" i="12"/>
  <c r="AV1279" i="12" s="1"/>
  <c r="AV1278" i="12" s="1"/>
  <c r="AV1276" i="12"/>
  <c r="AV1275" i="12" s="1"/>
  <c r="AV1274" i="12" s="1"/>
  <c r="AV1272" i="12"/>
  <c r="AV1270" i="12"/>
  <c r="AV1266" i="12"/>
  <c r="AV1264" i="12"/>
  <c r="AV1260" i="12"/>
  <c r="AV1259" i="12" s="1"/>
  <c r="AV1258" i="12" s="1"/>
  <c r="AV1256" i="12"/>
  <c r="AV1255" i="12" s="1"/>
  <c r="AV1254" i="12" s="1"/>
  <c r="AV1252" i="12"/>
  <c r="AV1251" i="12" s="1"/>
  <c r="AV1250" i="12" s="1"/>
  <c r="AV1248" i="12"/>
  <c r="AV1247" i="12" s="1"/>
  <c r="AV1246" i="12" s="1"/>
  <c r="AV1244" i="12"/>
  <c r="AV1243" i="12" s="1"/>
  <c r="AV1242" i="12" s="1"/>
  <c r="AV1240" i="12"/>
  <c r="AV1239" i="12" s="1"/>
  <c r="AV1238" i="12" s="1"/>
  <c r="AV1236" i="12"/>
  <c r="AV1235" i="12" s="1"/>
  <c r="AV1234" i="12" s="1"/>
  <c r="AV1232" i="12"/>
  <c r="AV1231" i="12" s="1"/>
  <c r="AV1230" i="12" s="1"/>
  <c r="AV1228" i="12"/>
  <c r="AV1227" i="12" s="1"/>
  <c r="AV1225" i="12"/>
  <c r="AV1224" i="12" s="1"/>
  <c r="AV1214" i="12"/>
  <c r="AV1213" i="12" s="1"/>
  <c r="AV1212" i="12" s="1"/>
  <c r="AV1210" i="12"/>
  <c r="AV1209" i="12" s="1"/>
  <c r="AV1208" i="12" s="1"/>
  <c r="AV1206" i="12"/>
  <c r="AV1205" i="12" s="1"/>
  <c r="AV1204" i="12" s="1"/>
  <c r="AV1200" i="12"/>
  <c r="AV1199" i="12" s="1"/>
  <c r="AV1198" i="12" s="1"/>
  <c r="AV1196" i="12"/>
  <c r="AV1195" i="12" s="1"/>
  <c r="AV1194" i="12" s="1"/>
  <c r="AV1191" i="12"/>
  <c r="AV1190" i="12" s="1"/>
  <c r="AV1189" i="12" s="1"/>
  <c r="AV1187" i="12"/>
  <c r="AV1186" i="12" s="1"/>
  <c r="AV1185" i="12" s="1"/>
  <c r="AV1183" i="12"/>
  <c r="AV1182" i="12" s="1"/>
  <c r="AV1181" i="12" s="1"/>
  <c r="AV1179" i="12"/>
  <c r="AV1178" i="12" s="1"/>
  <c r="AV1177" i="12" s="1"/>
  <c r="AV1175" i="12"/>
  <c r="AV1174" i="12" s="1"/>
  <c r="AV1173" i="12" s="1"/>
  <c r="AV1171" i="12"/>
  <c r="AV1170" i="12" s="1"/>
  <c r="AV1169" i="12" s="1"/>
  <c r="AV1167" i="12"/>
  <c r="AV1166" i="12" s="1"/>
  <c r="AV1164" i="12"/>
  <c r="AV1163" i="12" s="1"/>
  <c r="AV1160" i="12"/>
  <c r="AV1159" i="12" s="1"/>
  <c r="AV1158" i="12" s="1"/>
  <c r="AV1156" i="12"/>
  <c r="AV1155" i="12" s="1"/>
  <c r="AV1154" i="12" s="1"/>
  <c r="AV1152" i="12"/>
  <c r="AV1151" i="12" s="1"/>
  <c r="AV1150" i="12" s="1"/>
  <c r="AV1148" i="12"/>
  <c r="AV1147" i="12" s="1"/>
  <c r="AV1146" i="12" s="1"/>
  <c r="AV1144" i="12"/>
  <c r="AV1143" i="12" s="1"/>
  <c r="AV1142" i="12" s="1"/>
  <c r="AV1140" i="12"/>
  <c r="AV1138" i="12"/>
  <c r="AV1134" i="12"/>
  <c r="AV1133" i="12" s="1"/>
  <c r="AV1132" i="12" s="1"/>
  <c r="AV1130" i="12"/>
  <c r="AV1129" i="12" s="1"/>
  <c r="AV1128" i="12" s="1"/>
  <c r="AV1123" i="12"/>
  <c r="AV1122" i="12" s="1"/>
  <c r="AV1119" i="12"/>
  <c r="AV1118" i="12" s="1"/>
  <c r="AV1116" i="12"/>
  <c r="AV1115" i="12" s="1"/>
  <c r="AV1113" i="12"/>
  <c r="AV1112" i="12" s="1"/>
  <c r="AV1108" i="12"/>
  <c r="AV1107" i="12" s="1"/>
  <c r="AV1106" i="12" s="1"/>
  <c r="AV1104" i="12"/>
  <c r="AV1103" i="12" s="1"/>
  <c r="AV1102" i="12" s="1"/>
  <c r="AV1100" i="12"/>
  <c r="AV1099" i="12" s="1"/>
  <c r="AV1098" i="12" s="1"/>
  <c r="AV1096" i="12"/>
  <c r="AV1095" i="12" s="1"/>
  <c r="AV1093" i="12"/>
  <c r="AV1092" i="12" s="1"/>
  <c r="AV1087" i="12"/>
  <c r="AV1086" i="12" s="1"/>
  <c r="AV1084" i="12"/>
  <c r="AV1083" i="12" s="1"/>
  <c r="AV1079" i="12"/>
  <c r="AV1077" i="12"/>
  <c r="AV1075" i="12"/>
  <c r="AV1070" i="12"/>
  <c r="AV1069" i="12" s="1"/>
  <c r="AV1067" i="12"/>
  <c r="AV1066" i="12" s="1"/>
  <c r="AV1064" i="12"/>
  <c r="AV1063" i="12" s="1"/>
  <c r="AV1060" i="12"/>
  <c r="AV1058" i="12"/>
  <c r="AV1054" i="12"/>
  <c r="AV1053" i="12" s="1"/>
  <c r="AV1052" i="12" s="1"/>
  <c r="AV1049" i="12"/>
  <c r="AV1047" i="12"/>
  <c r="AV1037" i="12"/>
  <c r="AV1036" i="12" s="1"/>
  <c r="AV1033" i="12"/>
  <c r="AV1031" i="12"/>
  <c r="AV1028" i="12"/>
  <c r="AV1027" i="12" s="1"/>
  <c r="AV1025" i="12"/>
  <c r="AV1024" i="12" s="1"/>
  <c r="AV1018" i="12"/>
  <c r="AV1017" i="12" s="1"/>
  <c r="AV1015" i="12"/>
  <c r="AV1014" i="12" s="1"/>
  <c r="AV1005" i="12"/>
  <c r="AV1004" i="12" s="1"/>
  <c r="AV1003" i="12" s="1"/>
  <c r="AV1001" i="12"/>
  <c r="AV1000" i="12" s="1"/>
  <c r="AV999" i="12" s="1"/>
  <c r="AV997" i="12"/>
  <c r="AV996" i="12" s="1"/>
  <c r="AV994" i="12"/>
  <c r="AV992" i="12"/>
  <c r="AV989" i="12"/>
  <c r="AV988" i="12" s="1"/>
  <c r="AV986" i="12"/>
  <c r="AV985" i="12" s="1"/>
  <c r="AV980" i="12"/>
  <c r="AV978" i="12"/>
  <c r="AV974" i="12"/>
  <c r="AV972" i="12"/>
  <c r="AV968" i="12"/>
  <c r="AV966" i="12"/>
  <c r="AV962" i="12"/>
  <c r="AV961" i="12" s="1"/>
  <c r="AV959" i="12"/>
  <c r="AV958" i="12" s="1"/>
  <c r="AV955" i="12"/>
  <c r="AV952" i="12"/>
  <c r="AV949" i="12"/>
  <c r="AV946" i="12"/>
  <c r="AV945" i="12" s="1"/>
  <c r="AV941" i="12"/>
  <c r="AV939" i="12"/>
  <c r="AV935" i="12"/>
  <c r="AV934" i="12" s="1"/>
  <c r="AV933" i="12" s="1"/>
  <c r="AV931" i="12"/>
  <c r="AV929" i="12"/>
  <c r="AV925" i="12"/>
  <c r="AV924" i="12" s="1"/>
  <c r="AV923" i="12" s="1"/>
  <c r="AV921" i="12"/>
  <c r="AV920" i="12" s="1"/>
  <c r="AV919" i="12" s="1"/>
  <c r="AV917" i="12"/>
  <c r="AV915" i="12"/>
  <c r="AV911" i="12"/>
  <c r="AV910" i="12" s="1"/>
  <c r="AV909" i="12" s="1"/>
  <c r="AV907" i="12"/>
  <c r="AV905" i="12"/>
  <c r="AV899" i="12"/>
  <c r="AV898" i="12" s="1"/>
  <c r="AV897" i="12" s="1"/>
  <c r="AV893" i="12"/>
  <c r="AV890" i="12"/>
  <c r="AV887" i="12"/>
  <c r="AV886" i="12" s="1"/>
  <c r="AV884" i="12"/>
  <c r="AV883" i="12" s="1"/>
  <c r="AV881" i="12"/>
  <c r="AV880" i="12" s="1"/>
  <c r="AV876" i="12"/>
  <c r="AV874" i="12"/>
  <c r="AV870" i="12"/>
  <c r="AV868" i="12"/>
  <c r="AV864" i="12"/>
  <c r="AV862" i="12"/>
  <c r="AV855" i="12"/>
  <c r="AV854" i="12" s="1"/>
  <c r="AV853" i="12" s="1"/>
  <c r="AV852" i="12" s="1"/>
  <c r="AV850" i="12"/>
  <c r="AV849" i="12" s="1"/>
  <c r="AV847" i="12"/>
  <c r="AV846" i="12" s="1"/>
  <c r="AV842" i="12"/>
  <c r="AV841" i="12" s="1"/>
  <c r="AV839" i="12"/>
  <c r="AV838" i="12" s="1"/>
  <c r="AV835" i="12"/>
  <c r="AV834" i="12" s="1"/>
  <c r="AV833" i="12" s="1"/>
  <c r="AV827" i="12"/>
  <c r="AV825" i="12"/>
  <c r="AV820" i="12"/>
  <c r="AV819" i="12" s="1"/>
  <c r="AV817" i="12"/>
  <c r="AV816" i="12" s="1"/>
  <c r="AV814" i="12"/>
  <c r="AV813" i="12" s="1"/>
  <c r="AV811" i="12"/>
  <c r="AV810" i="12" s="1"/>
  <c r="AV808" i="12"/>
  <c r="AV807" i="12" s="1"/>
  <c r="AV802" i="12"/>
  <c r="AV801" i="12" s="1"/>
  <c r="AV799" i="12"/>
  <c r="AV798" i="12" s="1"/>
  <c r="AV794" i="12"/>
  <c r="AV793" i="12" s="1"/>
  <c r="AV792" i="12" s="1"/>
  <c r="AV791" i="12" s="1"/>
  <c r="AV789" i="12"/>
  <c r="AV788" i="12" s="1"/>
  <c r="AV786" i="12"/>
  <c r="AV785" i="12" s="1"/>
  <c r="AV780" i="12"/>
  <c r="AV779" i="12" s="1"/>
  <c r="AV778" i="12" s="1"/>
  <c r="AV773" i="12"/>
  <c r="AV769" i="12"/>
  <c r="AV763" i="12"/>
  <c r="AV762" i="12" s="1"/>
  <c r="AV761" i="12" s="1"/>
  <c r="AV759" i="12"/>
  <c r="AV758" i="12" s="1"/>
  <c r="AV757" i="12" s="1"/>
  <c r="AV755" i="12"/>
  <c r="AV754" i="12" s="1"/>
  <c r="AV752" i="12"/>
  <c r="AV751" i="12" s="1"/>
  <c r="AV747" i="12"/>
  <c r="AV745" i="12"/>
  <c r="AV742" i="12"/>
  <c r="AV741" i="12" s="1"/>
  <c r="AV738" i="12"/>
  <c r="AV737" i="12" s="1"/>
  <c r="AV736" i="12" s="1"/>
  <c r="AV734" i="12"/>
  <c r="AV733" i="12" s="1"/>
  <c r="AV732" i="12" s="1"/>
  <c r="AV730" i="12"/>
  <c r="AV729" i="12" s="1"/>
  <c r="AV728" i="12" s="1"/>
  <c r="AV726" i="12"/>
  <c r="AV725" i="12" s="1"/>
  <c r="AV723" i="12"/>
  <c r="AV722" i="12" s="1"/>
  <c r="AV719" i="12"/>
  <c r="AV718" i="12" s="1"/>
  <c r="AV716" i="12"/>
  <c r="AV715" i="12" s="1"/>
  <c r="AV712" i="12"/>
  <c r="AV711" i="12" s="1"/>
  <c r="AV710" i="12" s="1"/>
  <c r="AV705" i="12"/>
  <c r="AV704" i="12" s="1"/>
  <c r="AV703" i="12" s="1"/>
  <c r="AV701" i="12"/>
  <c r="AV700" i="12" s="1"/>
  <c r="AV699" i="12" s="1"/>
  <c r="AV697" i="12"/>
  <c r="AV696" i="12" s="1"/>
  <c r="AV695" i="12" s="1"/>
  <c r="AV693" i="12"/>
  <c r="AV692" i="12" s="1"/>
  <c r="AV691" i="12" s="1"/>
  <c r="AV688" i="12"/>
  <c r="AV686" i="12"/>
  <c r="AV683" i="12"/>
  <c r="AV682" i="12" s="1"/>
  <c r="AV673" i="12"/>
  <c r="AV671" i="12"/>
  <c r="AV667" i="12"/>
  <c r="AV665" i="12"/>
  <c r="AV661" i="12"/>
  <c r="AV660" i="12" s="1"/>
  <c r="AV659" i="12" s="1"/>
  <c r="AV656" i="12"/>
  <c r="AV655" i="12" s="1"/>
  <c r="AV654" i="12" s="1"/>
  <c r="AV653" i="12" s="1"/>
  <c r="AV650" i="12"/>
  <c r="AV648" i="12"/>
  <c r="AV644" i="12"/>
  <c r="AV642" i="12"/>
  <c r="AV627" i="12"/>
  <c r="AV625" i="12"/>
  <c r="AV610" i="12"/>
  <c r="AV609" i="12" s="1"/>
  <c r="AV608" i="12" s="1"/>
  <c r="AV606" i="12"/>
  <c r="AV605" i="12" s="1"/>
  <c r="AV604" i="12" s="1"/>
  <c r="AV602" i="12"/>
  <c r="AV601" i="12" s="1"/>
  <c r="AV600" i="12" s="1"/>
  <c r="AV598" i="12"/>
  <c r="AV596" i="12"/>
  <c r="AV592" i="12"/>
  <c r="AV590" i="12"/>
  <c r="AV585" i="12"/>
  <c r="AV584" i="12" s="1"/>
  <c r="AV583" i="12" s="1"/>
  <c r="AV581" i="12"/>
  <c r="AV579" i="12"/>
  <c r="AV574" i="12"/>
  <c r="AV572" i="12"/>
  <c r="AV568" i="12"/>
  <c r="AV566" i="12"/>
  <c r="AV561" i="12"/>
  <c r="AV560" i="12" s="1"/>
  <c r="AV559" i="12" s="1"/>
  <c r="AV557" i="12"/>
  <c r="AV556" i="12" s="1"/>
  <c r="AV555" i="12" s="1"/>
  <c r="AV553" i="12"/>
  <c r="AV552" i="12" s="1"/>
  <c r="AV551" i="12" s="1"/>
  <c r="AV549" i="12"/>
  <c r="AV548" i="12" s="1"/>
  <c r="AV547" i="12" s="1"/>
  <c r="AV545" i="12"/>
  <c r="AV543" i="12"/>
  <c r="AV539" i="12"/>
  <c r="AV538" i="12" s="1"/>
  <c r="AV537" i="12" s="1"/>
  <c r="AV535" i="12"/>
  <c r="AV534" i="12" s="1"/>
  <c r="AV533" i="12" s="1"/>
  <c r="AV530" i="12"/>
  <c r="AV529" i="12" s="1"/>
  <c r="AV528" i="12" s="1"/>
  <c r="AV526" i="12"/>
  <c r="AV525" i="12" s="1"/>
  <c r="AV524" i="12" s="1"/>
  <c r="AV519" i="12"/>
  <c r="AV518" i="12" s="1"/>
  <c r="AV517" i="12" s="1"/>
  <c r="AV515" i="12"/>
  <c r="AV514" i="12" s="1"/>
  <c r="AV513" i="12" s="1"/>
  <c r="AV509" i="12"/>
  <c r="AV507" i="12"/>
  <c r="AV502" i="12"/>
  <c r="AV501" i="12" s="1"/>
  <c r="AV500" i="12" s="1"/>
  <c r="AV498" i="12"/>
  <c r="AV497" i="12" s="1"/>
  <c r="AV495" i="12"/>
  <c r="AV494" i="12" s="1"/>
  <c r="AV492" i="12"/>
  <c r="AV491" i="12" s="1"/>
  <c r="AV484" i="12"/>
  <c r="AV483" i="12" s="1"/>
  <c r="AV482" i="12" s="1"/>
  <c r="AV480" i="12"/>
  <c r="AV479" i="12" s="1"/>
  <c r="AV478" i="12" s="1"/>
  <c r="AV465" i="12"/>
  <c r="AV464" i="12" s="1"/>
  <c r="AV463" i="12" s="1"/>
  <c r="AV462" i="12" s="1"/>
  <c r="AV461" i="12" s="1"/>
  <c r="AV459" i="12"/>
  <c r="AV458" i="12" s="1"/>
  <c r="AV457" i="12" s="1"/>
  <c r="AV454" i="12"/>
  <c r="AV453" i="12" s="1"/>
  <c r="AV452" i="12" s="1"/>
  <c r="AV450" i="12"/>
  <c r="AV449" i="12" s="1"/>
  <c r="AV448" i="12" s="1"/>
  <c r="AV446" i="12"/>
  <c r="AV445" i="12" s="1"/>
  <c r="AV443" i="12"/>
  <c r="AV442" i="12" s="1"/>
  <c r="AV435" i="12"/>
  <c r="AV434" i="12" s="1"/>
  <c r="AV433" i="12" s="1"/>
  <c r="AV431" i="12"/>
  <c r="AV430" i="12" s="1"/>
  <c r="AV429" i="12" s="1"/>
  <c r="AV427" i="12"/>
  <c r="AV426" i="12" s="1"/>
  <c r="AV425" i="12" s="1"/>
  <c r="AV421" i="12"/>
  <c r="AV420" i="12" s="1"/>
  <c r="AV419" i="12" s="1"/>
  <c r="AV418" i="12" s="1"/>
  <c r="AV416" i="12"/>
  <c r="AV415" i="12" s="1"/>
  <c r="AV414" i="12" s="1"/>
  <c r="AV412" i="12"/>
  <c r="AV411" i="12" s="1"/>
  <c r="AV410" i="12" s="1"/>
  <c r="AV407" i="12"/>
  <c r="AV406" i="12" s="1"/>
  <c r="AV405" i="12" s="1"/>
  <c r="AV402" i="12"/>
  <c r="AV400" i="12"/>
  <c r="AV395" i="12"/>
  <c r="AV393" i="12"/>
  <c r="AV388" i="12"/>
  <c r="AV386" i="12"/>
  <c r="AV382" i="12"/>
  <c r="AV381" i="12" s="1"/>
  <c r="AV380" i="12" s="1"/>
  <c r="AV376" i="12"/>
  <c r="AV375" i="12" s="1"/>
  <c r="AV374" i="12" s="1"/>
  <c r="AV372" i="12"/>
  <c r="AV370" i="12"/>
  <c r="AV356" i="12"/>
  <c r="AV355" i="12" s="1"/>
  <c r="AV354" i="12" s="1"/>
  <c r="AV352" i="12"/>
  <c r="AV351" i="12" s="1"/>
  <c r="AV350" i="12" s="1"/>
  <c r="AV348" i="12"/>
  <c r="AV346" i="12"/>
  <c r="AV335" i="12"/>
  <c r="AV333" i="12"/>
  <c r="AV329" i="12"/>
  <c r="AV328" i="12" s="1"/>
  <c r="AV327" i="12" s="1"/>
  <c r="AV325" i="12"/>
  <c r="AV324" i="12" s="1"/>
  <c r="AV323" i="12" s="1"/>
  <c r="AV321" i="12"/>
  <c r="AV319" i="12"/>
  <c r="AV315" i="12"/>
  <c r="AV313" i="12"/>
  <c r="AV307" i="12"/>
  <c r="AV306" i="12" s="1"/>
  <c r="AV305" i="12" s="1"/>
  <c r="AV303" i="12"/>
  <c r="AV302" i="12" s="1"/>
  <c r="AV301" i="12" s="1"/>
  <c r="AV299" i="12"/>
  <c r="AV298" i="12" s="1"/>
  <c r="AV296" i="12"/>
  <c r="AV295" i="12" s="1"/>
  <c r="AV286" i="12"/>
  <c r="AV284" i="12"/>
  <c r="AV280" i="12"/>
  <c r="AV278" i="12"/>
  <c r="AV271" i="12"/>
  <c r="AV270" i="12" s="1"/>
  <c r="AV269" i="12" s="1"/>
  <c r="AV267" i="12"/>
  <c r="AV266" i="12" s="1"/>
  <c r="AV265" i="12" s="1"/>
  <c r="AV262" i="12"/>
  <c r="AV261" i="12" s="1"/>
  <c r="AV260" i="12" s="1"/>
  <c r="AV258" i="12"/>
  <c r="AV257" i="12" s="1"/>
  <c r="AV256" i="12" s="1"/>
  <c r="AV254" i="12"/>
  <c r="AV253" i="12" s="1"/>
  <c r="AV252" i="12" s="1"/>
  <c r="AV250" i="12"/>
  <c r="AV249" i="12" s="1"/>
  <c r="AV248" i="12" s="1"/>
  <c r="AV246" i="12"/>
  <c r="AV245" i="12" s="1"/>
  <c r="AV244" i="12" s="1"/>
  <c r="AV242" i="12"/>
  <c r="AV241" i="12" s="1"/>
  <c r="AV240" i="12" s="1"/>
  <c r="AV238" i="12"/>
  <c r="AV237" i="12" s="1"/>
  <c r="AV236" i="12" s="1"/>
  <c r="AV234" i="12"/>
  <c r="AV233" i="12" s="1"/>
  <c r="AV232" i="12" s="1"/>
  <c r="AV230" i="12"/>
  <c r="AV229" i="12" s="1"/>
  <c r="AV228" i="12" s="1"/>
  <c r="AV226" i="12"/>
  <c r="AV225" i="12" s="1"/>
  <c r="AV224" i="12" s="1"/>
  <c r="AV222" i="12"/>
  <c r="AV221" i="12" s="1"/>
  <c r="AV220" i="12" s="1"/>
  <c r="AV218" i="12"/>
  <c r="AV217" i="12" s="1"/>
  <c r="AV216" i="12" s="1"/>
  <c r="AV214" i="12"/>
  <c r="AV213" i="12" s="1"/>
  <c r="AV212" i="12" s="1"/>
  <c r="AV210" i="12"/>
  <c r="AV209" i="12" s="1"/>
  <c r="AV208" i="12" s="1"/>
  <c r="AV206" i="12"/>
  <c r="AV205" i="12" s="1"/>
  <c r="AV204" i="12" s="1"/>
  <c r="AV202" i="12"/>
  <c r="AV201" i="12" s="1"/>
  <c r="AV200" i="12" s="1"/>
  <c r="AV197" i="12"/>
  <c r="AV196" i="12" s="1"/>
  <c r="AV194" i="12"/>
  <c r="AV193" i="12" s="1"/>
  <c r="AV190" i="12"/>
  <c r="AV189" i="12" s="1"/>
  <c r="AV188" i="12" s="1"/>
  <c r="AV184" i="12"/>
  <c r="AV183" i="12" s="1"/>
  <c r="AV182" i="12" s="1"/>
  <c r="AV180" i="12"/>
  <c r="AV179" i="12" s="1"/>
  <c r="AV178" i="12" s="1"/>
  <c r="AV175" i="12"/>
  <c r="AV174" i="12" s="1"/>
  <c r="AV172" i="12"/>
  <c r="AV171" i="12" s="1"/>
  <c r="AV168" i="12"/>
  <c r="AV167" i="12" s="1"/>
  <c r="AV165" i="12"/>
  <c r="AV164" i="12" s="1"/>
  <c r="AV162" i="12"/>
  <c r="AV161" i="12" s="1"/>
  <c r="AV157" i="12"/>
  <c r="AV156" i="12" s="1"/>
  <c r="AV155" i="12" s="1"/>
  <c r="AV153" i="12"/>
  <c r="AV152" i="12" s="1"/>
  <c r="AV151" i="12" s="1"/>
  <c r="AV144" i="12"/>
  <c r="AV143" i="12" s="1"/>
  <c r="AV142" i="12" s="1"/>
  <c r="AV140" i="12"/>
  <c r="AV139" i="12" s="1"/>
  <c r="AV137" i="12"/>
  <c r="AV136" i="12" s="1"/>
  <c r="AV133" i="12"/>
  <c r="AV132" i="12" s="1"/>
  <c r="AV130" i="12"/>
  <c r="AV129" i="12" s="1"/>
  <c r="AV127" i="12"/>
  <c r="AV126" i="12" s="1"/>
  <c r="AV120" i="12"/>
  <c r="AV118" i="12"/>
  <c r="AV113" i="12"/>
  <c r="AV112" i="12" s="1"/>
  <c r="AV111" i="12" s="1"/>
  <c r="AV110" i="12" s="1"/>
  <c r="AV108" i="12"/>
  <c r="AV107" i="12" s="1"/>
  <c r="AV106" i="12" s="1"/>
  <c r="AV105" i="12" s="1"/>
  <c r="AV101" i="12"/>
  <c r="AV100" i="12" s="1"/>
  <c r="AV99" i="12" s="1"/>
  <c r="AV97" i="12"/>
  <c r="AV94" i="12"/>
  <c r="AV91" i="12"/>
  <c r="AV87" i="12"/>
  <c r="AV86" i="12" s="1"/>
  <c r="AV83" i="12"/>
  <c r="AV81" i="12"/>
  <c r="AV78" i="12"/>
  <c r="AV77" i="12" s="1"/>
  <c r="AV72" i="12"/>
  <c r="AV71" i="12" s="1"/>
  <c r="AV70" i="12" s="1"/>
  <c r="AV68" i="12"/>
  <c r="AV67" i="12" s="1"/>
  <c r="AV65" i="12"/>
  <c r="AV64" i="12" s="1"/>
  <c r="AV60" i="12"/>
  <c r="AV59" i="12" s="1"/>
  <c r="AV58" i="12" s="1"/>
  <c r="AV56" i="12"/>
  <c r="AV55" i="12" s="1"/>
  <c r="AV54" i="12" s="1"/>
  <c r="AV52" i="12"/>
  <c r="AV51" i="12" s="1"/>
  <c r="AV50" i="12" s="1"/>
  <c r="AV47" i="12"/>
  <c r="AV46" i="12" s="1"/>
  <c r="AV45" i="12" s="1"/>
  <c r="AV43" i="12"/>
  <c r="AV42" i="12" s="1"/>
  <c r="AV41" i="12" s="1"/>
  <c r="AV39" i="12"/>
  <c r="AV38" i="12" s="1"/>
  <c r="AV35" i="12"/>
  <c r="AV34" i="12" s="1"/>
  <c r="AV31" i="12"/>
  <c r="AV30" i="12" s="1"/>
  <c r="AV29" i="12" s="1"/>
  <c r="AV27" i="12"/>
  <c r="AV26" i="12" s="1"/>
  <c r="AV25" i="12" s="1"/>
  <c r="AV23" i="12"/>
  <c r="AV22" i="12" s="1"/>
  <c r="AV20" i="12"/>
  <c r="AV19" i="12" s="1"/>
  <c r="AU3122" i="12"/>
  <c r="AU3121" i="12" s="1"/>
  <c r="AU3119" i="12"/>
  <c r="AU3118" i="12" s="1"/>
  <c r="AU3116" i="12"/>
  <c r="AU3115" i="12" s="1"/>
  <c r="AU3110" i="12"/>
  <c r="AU3109" i="12" s="1"/>
  <c r="AU3097" i="12"/>
  <c r="AU3096" i="12" s="1"/>
  <c r="AU3092" i="12"/>
  <c r="AU3091" i="12" s="1"/>
  <c r="AU3090" i="12" s="1"/>
  <c r="AU3089" i="12" s="1"/>
  <c r="AU3087" i="12"/>
  <c r="AU3086" i="12" s="1"/>
  <c r="AU3085" i="12" s="1"/>
  <c r="AU3084" i="12" s="1"/>
  <c r="AU3077" i="12"/>
  <c r="AU3076" i="12" s="1"/>
  <c r="AU3074" i="12"/>
  <c r="AU3073" i="12" s="1"/>
  <c r="AU3068" i="12"/>
  <c r="AU3067" i="12" s="1"/>
  <c r="AU3065" i="12"/>
  <c r="AU3064" i="12" s="1"/>
  <c r="AU3062" i="12"/>
  <c r="AU3061" i="12" s="1"/>
  <c r="AU3059" i="12"/>
  <c r="AU3058" i="12" s="1"/>
  <c r="AU3055" i="12"/>
  <c r="AU3054" i="12" s="1"/>
  <c r="AU3053" i="12" s="1"/>
  <c r="AU3048" i="12"/>
  <c r="AU3047" i="12" s="1"/>
  <c r="AU3036" i="12"/>
  <c r="AU3035" i="12" s="1"/>
  <c r="AU3026" i="12"/>
  <c r="AU3025" i="12" s="1"/>
  <c r="AU3013" i="12"/>
  <c r="AU3012" i="12" s="1"/>
  <c r="AU3011" i="12" s="1"/>
  <c r="AU3008" i="12"/>
  <c r="AU3007" i="12" s="1"/>
  <c r="AU3005" i="12"/>
  <c r="AU3004" i="12" s="1"/>
  <c r="AU3002" i="12"/>
  <c r="AU3001" i="12" s="1"/>
  <c r="AU2998" i="12"/>
  <c r="AU2997" i="12" s="1"/>
  <c r="AU2996" i="12" s="1"/>
  <c r="AU2993" i="12"/>
  <c r="AU2992" i="12" s="1"/>
  <c r="AU2991" i="12" s="1"/>
  <c r="AU2990" i="12" s="1"/>
  <c r="AU2987" i="12"/>
  <c r="AU2986" i="12" s="1"/>
  <c r="AU2985" i="12" s="1"/>
  <c r="AU2983" i="12"/>
  <c r="AU2982" i="12" s="1"/>
  <c r="AU2980" i="12"/>
  <c r="AU2979" i="12" s="1"/>
  <c r="AU2976" i="12"/>
  <c r="AU2975" i="12" s="1"/>
  <c r="AU2974" i="12" s="1"/>
  <c r="AU2971" i="12"/>
  <c r="AU2970" i="12" s="1"/>
  <c r="AU2969" i="12" s="1"/>
  <c r="AU2968" i="12" s="1"/>
  <c r="AU2965" i="12"/>
  <c r="AU2964" i="12" s="1"/>
  <c r="AU2962" i="12"/>
  <c r="AU2961" i="12" s="1"/>
  <c r="AU2959" i="12"/>
  <c r="AU2958" i="12" s="1"/>
  <c r="AU2955" i="12"/>
  <c r="AU2954" i="12" s="1"/>
  <c r="AU2953" i="12" s="1"/>
  <c r="AU2950" i="12"/>
  <c r="AU2949" i="12" s="1"/>
  <c r="AU2948" i="12" s="1"/>
  <c r="AU2947" i="12" s="1"/>
  <c r="AU2944" i="12"/>
  <c r="AU2943" i="12" s="1"/>
  <c r="AU2941" i="12"/>
  <c r="AU2940" i="12" s="1"/>
  <c r="AU2937" i="12"/>
  <c r="AU2936" i="12" s="1"/>
  <c r="AU2935" i="12" s="1"/>
  <c r="AU2932" i="12"/>
  <c r="AU2931" i="12" s="1"/>
  <c r="AU2930" i="12" s="1"/>
  <c r="AU2928" i="12"/>
  <c r="AU2927" i="12" s="1"/>
  <c r="AU2926" i="12" s="1"/>
  <c r="AU2922" i="12"/>
  <c r="AU2921" i="12" s="1"/>
  <c r="AU2920" i="12" s="1"/>
  <c r="AU2918" i="12"/>
  <c r="AU2917" i="12" s="1"/>
  <c r="AU2915" i="12"/>
  <c r="AU2914" i="12" s="1"/>
  <c r="AU2911" i="12"/>
  <c r="AU2910" i="12" s="1"/>
  <c r="AU2909" i="12" s="1"/>
  <c r="AU2907" i="12"/>
  <c r="AU2906" i="12" s="1"/>
  <c r="AU2905" i="12" s="1"/>
  <c r="AU2903" i="12"/>
  <c r="AU2902" i="12" s="1"/>
  <c r="AU2901" i="12" s="1"/>
  <c r="AU2899" i="12"/>
  <c r="AU2898" i="12" s="1"/>
  <c r="AU2897" i="12" s="1"/>
  <c r="AU2895" i="12"/>
  <c r="AU2894" i="12" s="1"/>
  <c r="AU2892" i="12"/>
  <c r="AU2891" i="12" s="1"/>
  <c r="AU2889" i="12"/>
  <c r="AU2888" i="12" s="1"/>
  <c r="AU2885" i="12"/>
  <c r="AU2884" i="12" s="1"/>
  <c r="AU2883" i="12" s="1"/>
  <c r="AU2881" i="12"/>
  <c r="AU2880" i="12" s="1"/>
  <c r="AU2879" i="12" s="1"/>
  <c r="AU2877" i="12"/>
  <c r="AU2876" i="12" s="1"/>
  <c r="AU2875" i="12" s="1"/>
  <c r="AU2873" i="12"/>
  <c r="AU2871" i="12"/>
  <c r="AU2867" i="12"/>
  <c r="AU2866" i="12" s="1"/>
  <c r="AU2864" i="12"/>
  <c r="AU2863" i="12" s="1"/>
  <c r="AU2860" i="12"/>
  <c r="AU2859" i="12" s="1"/>
  <c r="AU2858" i="12" s="1"/>
  <c r="AU2856" i="12"/>
  <c r="AU2855" i="12" s="1"/>
  <c r="AU2854" i="12" s="1"/>
  <c r="AU2852" i="12"/>
  <c r="AU2851" i="12" s="1"/>
  <c r="AU2850" i="12" s="1"/>
  <c r="AU2848" i="12"/>
  <c r="AU2847" i="12" s="1"/>
  <c r="AU2845" i="12"/>
  <c r="AU2843" i="12"/>
  <c r="AU2839" i="12"/>
  <c r="AU2838" i="12" s="1"/>
  <c r="AU2836" i="12"/>
  <c r="AU2834" i="12"/>
  <c r="AU2830" i="12"/>
  <c r="AU2829" i="12" s="1"/>
  <c r="AU2828" i="12" s="1"/>
  <c r="AU2826" i="12"/>
  <c r="AU2825" i="12" s="1"/>
  <c r="AU2824" i="12" s="1"/>
  <c r="AU2822" i="12"/>
  <c r="AU2821" i="12" s="1"/>
  <c r="AU2820" i="12" s="1"/>
  <c r="AU2818" i="12"/>
  <c r="AU2817" i="12" s="1"/>
  <c r="AU2816" i="12" s="1"/>
  <c r="AU2814" i="12"/>
  <c r="AU2813" i="12" s="1"/>
  <c r="AU2812" i="12" s="1"/>
  <c r="AU2810" i="12"/>
  <c r="AU2808" i="12"/>
  <c r="AU2804" i="12"/>
  <c r="AU2803" i="12" s="1"/>
  <c r="AU2802" i="12" s="1"/>
  <c r="AU2800" i="12"/>
  <c r="AU2799" i="12" s="1"/>
  <c r="AU2798" i="12" s="1"/>
  <c r="AU2796" i="12"/>
  <c r="AU2795" i="12" s="1"/>
  <c r="AU2793" i="12"/>
  <c r="AU2792" i="12" s="1"/>
  <c r="AU2790" i="12"/>
  <c r="AU2789" i="12" s="1"/>
  <c r="AU2786" i="12"/>
  <c r="AU2785" i="12" s="1"/>
  <c r="AU2783" i="12"/>
  <c r="AU2782" i="12" s="1"/>
  <c r="AU2779" i="12"/>
  <c r="AU2778" i="12" s="1"/>
  <c r="AU2777" i="12" s="1"/>
  <c r="AU2775" i="12"/>
  <c r="AU2774" i="12" s="1"/>
  <c r="AU2773" i="12" s="1"/>
  <c r="AU2771" i="12"/>
  <c r="AU2770" i="12" s="1"/>
  <c r="AU2769" i="12" s="1"/>
  <c r="AU2767" i="12"/>
  <c r="AU2766" i="12" s="1"/>
  <c r="AU2765" i="12" s="1"/>
  <c r="AU2763" i="12"/>
  <c r="AU2762" i="12" s="1"/>
  <c r="AU2761" i="12" s="1"/>
  <c r="AU2759" i="12"/>
  <c r="AU2758" i="12" s="1"/>
  <c r="AU2757" i="12" s="1"/>
  <c r="AU2755" i="12"/>
  <c r="AU2754" i="12" s="1"/>
  <c r="AU2753" i="12" s="1"/>
  <c r="AU2749" i="12"/>
  <c r="AU2748" i="12" s="1"/>
  <c r="AU2746" i="12"/>
  <c r="AU2745" i="12" s="1"/>
  <c r="AU2740" i="12"/>
  <c r="AU2739" i="12" s="1"/>
  <c r="AU2736" i="12"/>
  <c r="AU2735" i="12" s="1"/>
  <c r="AU2733" i="12"/>
  <c r="AU2732" i="12" s="1"/>
  <c r="AU2729" i="12"/>
  <c r="AU2728" i="12" s="1"/>
  <c r="AU2726" i="12"/>
  <c r="AU2725" i="12" s="1"/>
  <c r="AU2721" i="12"/>
  <c r="AU2720" i="12" s="1"/>
  <c r="AU2719" i="12" s="1"/>
  <c r="AU2717" i="12"/>
  <c r="AU2716" i="12" s="1"/>
  <c r="AU2714" i="12"/>
  <c r="AU2713" i="12" s="1"/>
  <c r="AU2711" i="12"/>
  <c r="AU2710" i="12" s="1"/>
  <c r="AU2706" i="12"/>
  <c r="AU2705" i="12" s="1"/>
  <c r="AU2704" i="12" s="1"/>
  <c r="AU2698" i="12"/>
  <c r="AU2697" i="12" s="1"/>
  <c r="AU2696" i="12" s="1"/>
  <c r="AU2693" i="12"/>
  <c r="AU2692" i="12" s="1"/>
  <c r="AU2691" i="12" s="1"/>
  <c r="AU2689" i="12"/>
  <c r="AU2688" i="12" s="1"/>
  <c r="AU2686" i="12"/>
  <c r="AU2685" i="12" s="1"/>
  <c r="AU2682" i="12"/>
  <c r="AU2681" i="12" s="1"/>
  <c r="AU2679" i="12"/>
  <c r="AU2678" i="12" s="1"/>
  <c r="AU2676" i="12"/>
  <c r="AU2675" i="12" s="1"/>
  <c r="AU2671" i="12"/>
  <c r="AU2670" i="12" s="1"/>
  <c r="AU2668" i="12"/>
  <c r="AU2667" i="12" s="1"/>
  <c r="AU2665" i="12"/>
  <c r="AU2664" i="12" s="1"/>
  <c r="AU2660" i="12"/>
  <c r="AU2659" i="12" s="1"/>
  <c r="AU2657" i="12"/>
  <c r="AU2656" i="12" s="1"/>
  <c r="AU2650" i="12"/>
  <c r="AU2649" i="12" s="1"/>
  <c r="AU2644" i="12"/>
  <c r="AU2643" i="12" s="1"/>
  <c r="AU2638" i="12"/>
  <c r="AU2637" i="12" s="1"/>
  <c r="AU2636" i="12" s="1"/>
  <c r="AU2634" i="12"/>
  <c r="AU2633" i="12" s="1"/>
  <c r="AU2632" i="12" s="1"/>
  <c r="AU2630" i="12"/>
  <c r="AU2629" i="12" s="1"/>
  <c r="AU2625" i="12" s="1"/>
  <c r="AU2623" i="12"/>
  <c r="AU2622" i="12" s="1"/>
  <c r="AU2621" i="12" s="1"/>
  <c r="AU2619" i="12"/>
  <c r="AU2618" i="12" s="1"/>
  <c r="AU2617" i="12" s="1"/>
  <c r="AU2613" i="12"/>
  <c r="AU2612" i="12" s="1"/>
  <c r="AU2611" i="12" s="1"/>
  <c r="AU2609" i="12"/>
  <c r="AU2608" i="12" s="1"/>
  <c r="AU2607" i="12" s="1"/>
  <c r="AU2604" i="12"/>
  <c r="AU2603" i="12" s="1"/>
  <c r="AU2602" i="12" s="1"/>
  <c r="AU2601" i="12" s="1"/>
  <c r="AU2599" i="12"/>
  <c r="AU2598" i="12" s="1"/>
  <c r="AU2597" i="12" s="1"/>
  <c r="AU2596" i="12" s="1"/>
  <c r="AU2594" i="12"/>
  <c r="AU2593" i="12" s="1"/>
  <c r="AU2592" i="12" s="1"/>
  <c r="AU2590" i="12"/>
  <c r="AU2589" i="12" s="1"/>
  <c r="AU2588" i="12" s="1"/>
  <c r="AU2578" i="12"/>
  <c r="AU2577" i="12" s="1"/>
  <c r="AU2575" i="12"/>
  <c r="AU2574" i="12" s="1"/>
  <c r="AU2571" i="12"/>
  <c r="AU2570" i="12" s="1"/>
  <c r="AU2569" i="12" s="1"/>
  <c r="AU2567" i="12"/>
  <c r="AU2566" i="12" s="1"/>
  <c r="AU2565" i="12" s="1"/>
  <c r="AU2563" i="12"/>
  <c r="AU2562" i="12" s="1"/>
  <c r="AU2561" i="12" s="1"/>
  <c r="AU2559" i="12"/>
  <c r="AU2558" i="12" s="1"/>
  <c r="AU2557" i="12" s="1"/>
  <c r="AU2555" i="12"/>
  <c r="AU2554" i="12" s="1"/>
  <c r="AU2553" i="12" s="1"/>
  <c r="AU2551" i="12"/>
  <c r="AU2550" i="12" s="1"/>
  <c r="AU2549" i="12" s="1"/>
  <c r="AU2547" i="12"/>
  <c r="AU2546" i="12" s="1"/>
  <c r="AU2545" i="12" s="1"/>
  <c r="AU2543" i="12"/>
  <c r="AU2542" i="12" s="1"/>
  <c r="AU2538" i="12" s="1"/>
  <c r="AU2536" i="12"/>
  <c r="AU2535" i="12" s="1"/>
  <c r="AU2534" i="12" s="1"/>
  <c r="AU2532" i="12"/>
  <c r="AU2531" i="12" s="1"/>
  <c r="AU2530" i="12" s="1"/>
  <c r="AU2528" i="12"/>
  <c r="AU2527" i="12" s="1"/>
  <c r="AU2526" i="12" s="1"/>
  <c r="AU2524" i="12"/>
  <c r="AU2523" i="12" s="1"/>
  <c r="AU2522" i="12" s="1"/>
  <c r="AU2520" i="12"/>
  <c r="AU2519" i="12" s="1"/>
  <c r="AU2518" i="12" s="1"/>
  <c r="AU2516" i="12"/>
  <c r="AU2515" i="12" s="1"/>
  <c r="AU2514" i="12" s="1"/>
  <c r="AU2512" i="12"/>
  <c r="AU2511" i="12" s="1"/>
  <c r="AU2510" i="12" s="1"/>
  <c r="AU2504" i="12"/>
  <c r="AU2503" i="12" s="1"/>
  <c r="AU2502" i="12" s="1"/>
  <c r="AU2500" i="12"/>
  <c r="AU2499" i="12" s="1"/>
  <c r="AU2498" i="12" s="1"/>
  <c r="AU2496" i="12"/>
  <c r="AU2495" i="12" s="1"/>
  <c r="AU2494" i="12" s="1"/>
  <c r="AU2492" i="12"/>
  <c r="AU2491" i="12" s="1"/>
  <c r="AU2490" i="12" s="1"/>
  <c r="AU2488" i="12"/>
  <c r="AU2487" i="12" s="1"/>
  <c r="AU2486" i="12" s="1"/>
  <c r="AU2481" i="12"/>
  <c r="AU2480" i="12" s="1"/>
  <c r="AU2479" i="12" s="1"/>
  <c r="AU2477" i="12"/>
  <c r="AU2476" i="12" s="1"/>
  <c r="AU2475" i="12" s="1"/>
  <c r="AU2471" i="12"/>
  <c r="AU2470" i="12" s="1"/>
  <c r="AU2469" i="12" s="1"/>
  <c r="AU2467" i="12"/>
  <c r="AU2466" i="12" s="1"/>
  <c r="AU2465" i="12" s="1"/>
  <c r="AU2463" i="12"/>
  <c r="AU2462" i="12" s="1"/>
  <c r="AU2461" i="12" s="1"/>
  <c r="AU2459" i="12"/>
  <c r="AU2458" i="12" s="1"/>
  <c r="AU2456" i="12"/>
  <c r="AU2455" i="12" s="1"/>
  <c r="AU2449" i="12"/>
  <c r="AU2448" i="12" s="1"/>
  <c r="AU2447" i="12" s="1"/>
  <c r="AU2445" i="12"/>
  <c r="AU2444" i="12" s="1"/>
  <c r="AU2443" i="12" s="1"/>
  <c r="AU2439" i="12"/>
  <c r="AU2438" i="12" s="1"/>
  <c r="AU2437" i="12" s="1"/>
  <c r="AU2435" i="12"/>
  <c r="AU2434" i="12" s="1"/>
  <c r="AU2430" i="12"/>
  <c r="AU2429" i="12" s="1"/>
  <c r="AU2427" i="12"/>
  <c r="AU2426" i="12" s="1"/>
  <c r="AU2423" i="12"/>
  <c r="AU2422" i="12" s="1"/>
  <c r="AU2420" i="12"/>
  <c r="AU2419" i="12" s="1"/>
  <c r="AU2416" i="12"/>
  <c r="AU2415" i="12" s="1"/>
  <c r="AU2414" i="12" s="1"/>
  <c r="AU2413" i="12" s="1"/>
  <c r="AU2410" i="12"/>
  <c r="AU2409" i="12" s="1"/>
  <c r="AU2408" i="12" s="1"/>
  <c r="AU2407" i="12" s="1"/>
  <c r="AU2405" i="12"/>
  <c r="AU2404" i="12" s="1"/>
  <c r="AU2402" i="12"/>
  <c r="AU2401" i="12" s="1"/>
  <c r="AU2398" i="12"/>
  <c r="AU2397" i="12" s="1"/>
  <c r="AU2396" i="12" s="1"/>
  <c r="AU2393" i="12"/>
  <c r="AU2392" i="12" s="1"/>
  <c r="AU2391" i="12" s="1"/>
  <c r="AU2389" i="12"/>
  <c r="AU2388" i="12" s="1"/>
  <c r="AU2387" i="12" s="1"/>
  <c r="AU2384" i="12"/>
  <c r="AU2383" i="12" s="1"/>
  <c r="AU2381" i="12"/>
  <c r="AU2380" i="12" s="1"/>
  <c r="AU2378" i="12"/>
  <c r="AU2377" i="12" s="1"/>
  <c r="AU2375" i="12"/>
  <c r="AU2374" i="12" s="1"/>
  <c r="AU2368" i="12"/>
  <c r="AU2367" i="12" s="1"/>
  <c r="AU2366" i="12" s="1"/>
  <c r="AU2364" i="12"/>
  <c r="AU2363" i="12" s="1"/>
  <c r="AU2362" i="12" s="1"/>
  <c r="AU2359" i="12"/>
  <c r="AU2358" i="12" s="1"/>
  <c r="AU2357" i="12" s="1"/>
  <c r="AU2356" i="12" s="1"/>
  <c r="AU2354" i="12"/>
  <c r="AU2353" i="12" s="1"/>
  <c r="AU2352" i="12" s="1"/>
  <c r="AU2351" i="12" s="1"/>
  <c r="AU2348" i="12"/>
  <c r="AU2347" i="12" s="1"/>
  <c r="AU2346" i="12" s="1"/>
  <c r="AU2345" i="12" s="1"/>
  <c r="AU2343" i="12"/>
  <c r="AU2342" i="12" s="1"/>
  <c r="AU2341" i="12" s="1"/>
  <c r="AU2339" i="12"/>
  <c r="AU2338" i="12" s="1"/>
  <c r="AU2337" i="12" s="1"/>
  <c r="AU2335" i="12"/>
  <c r="AU2334" i="12" s="1"/>
  <c r="AU2332" i="12"/>
  <c r="AU2331" i="12" s="1"/>
  <c r="AU2327" i="12"/>
  <c r="AU2326" i="12" s="1"/>
  <c r="AU2325" i="12" s="1"/>
  <c r="AU2324" i="12" s="1"/>
  <c r="AU2317" i="12"/>
  <c r="AU2316" i="12" s="1"/>
  <c r="AU2315" i="12" s="1"/>
  <c r="AU2313" i="12"/>
  <c r="AU2312" i="12" s="1"/>
  <c r="AU2311" i="12" s="1"/>
  <c r="AU2309" i="12"/>
  <c r="AU2308" i="12" s="1"/>
  <c r="AU2306" i="12"/>
  <c r="AU2305" i="12" s="1"/>
  <c r="AU2303" i="12"/>
  <c r="AU2302" i="12" s="1"/>
  <c r="AU2297" i="12"/>
  <c r="AU2296" i="12" s="1"/>
  <c r="AU2295" i="12" s="1"/>
  <c r="AU2294" i="12" s="1"/>
  <c r="AU2291" i="12"/>
  <c r="AU2290" i="12" s="1"/>
  <c r="AU2288" i="12"/>
  <c r="AU2287" i="12" s="1"/>
  <c r="AU2283" i="12"/>
  <c r="AU2282" i="12" s="1"/>
  <c r="AU2281" i="12" s="1"/>
  <c r="AU2280" i="12" s="1"/>
  <c r="AU2278" i="12"/>
  <c r="AU2277" i="12" s="1"/>
  <c r="AU2276" i="12" s="1"/>
  <c r="AU2274" i="12"/>
  <c r="AU2273" i="12" s="1"/>
  <c r="AU2272" i="12" s="1"/>
  <c r="AU2268" i="12"/>
  <c r="AU2267" i="12" s="1"/>
  <c r="AU2266" i="12" s="1"/>
  <c r="AU2264" i="12"/>
  <c r="AU2263" i="12" s="1"/>
  <c r="AU2262" i="12" s="1"/>
  <c r="AU2259" i="12"/>
  <c r="AU2258" i="12" s="1"/>
  <c r="AU2257" i="12" s="1"/>
  <c r="AU2256" i="12" s="1"/>
  <c r="AU2253" i="12"/>
  <c r="AU2252" i="12" s="1"/>
  <c r="AU2251" i="12" s="1"/>
  <c r="AU2250" i="12" s="1"/>
  <c r="AU2248" i="12"/>
  <c r="AU2247" i="12" s="1"/>
  <c r="AU2246" i="12" s="1"/>
  <c r="AU2245" i="12" s="1"/>
  <c r="AU2238" i="12"/>
  <c r="AU2237" i="12" s="1"/>
  <c r="AU2236" i="12" s="1"/>
  <c r="AU2235" i="12" s="1"/>
  <c r="AU2233" i="12"/>
  <c r="AU2232" i="12" s="1"/>
  <c r="AU2231" i="12" s="1"/>
  <c r="AU2230" i="12" s="1"/>
  <c r="AU2228" i="12"/>
  <c r="AU2227" i="12" s="1"/>
  <c r="AU2226" i="12" s="1"/>
  <c r="AU2224" i="12"/>
  <c r="AU2223" i="12" s="1"/>
  <c r="AU2222" i="12" s="1"/>
  <c r="AU2219" i="12"/>
  <c r="AU2218" i="12" s="1"/>
  <c r="AU2216" i="12"/>
  <c r="AU2215" i="12" s="1"/>
  <c r="AU2211" i="12"/>
  <c r="AU2210" i="12" s="1"/>
  <c r="AU2209" i="12" s="1"/>
  <c r="AU2207" i="12"/>
  <c r="AU2206" i="12" s="1"/>
  <c r="AU2205" i="12" s="1"/>
  <c r="AU2203" i="12"/>
  <c r="AU2202" i="12" s="1"/>
  <c r="AU2201" i="12" s="1"/>
  <c r="AU2199" i="12"/>
  <c r="AU2198" i="12" s="1"/>
  <c r="AU2197" i="12" s="1"/>
  <c r="AU2195" i="12"/>
  <c r="AU2194" i="12" s="1"/>
  <c r="AU2193" i="12" s="1"/>
  <c r="AU2191" i="12"/>
  <c r="AU2190" i="12" s="1"/>
  <c r="AU2189" i="12" s="1"/>
  <c r="AU2187" i="12"/>
  <c r="AU2186" i="12" s="1"/>
  <c r="AU2185" i="12" s="1"/>
  <c r="AU2183" i="12"/>
  <c r="AU2182" i="12" s="1"/>
  <c r="AU2181" i="12" s="1"/>
  <c r="AU2179" i="12"/>
  <c r="AU2178" i="12" s="1"/>
  <c r="AU2177" i="12" s="1"/>
  <c r="AU2175" i="12"/>
  <c r="AU2174" i="12" s="1"/>
  <c r="AU2170" i="12" s="1"/>
  <c r="AU2168" i="12"/>
  <c r="AU2167" i="12" s="1"/>
  <c r="AU2166" i="12" s="1"/>
  <c r="AU2164" i="12"/>
  <c r="AU2163" i="12" s="1"/>
  <c r="AU2162" i="12" s="1"/>
  <c r="AU2160" i="12"/>
  <c r="AU2159" i="12" s="1"/>
  <c r="AU2158" i="12" s="1"/>
  <c r="AU2156" i="12"/>
  <c r="AU2155" i="12" s="1"/>
  <c r="AU2154" i="12" s="1"/>
  <c r="AU2152" i="12"/>
  <c r="AU2151" i="12" s="1"/>
  <c r="AU2150" i="12" s="1"/>
  <c r="AU2145" i="12"/>
  <c r="AU2144" i="12" s="1"/>
  <c r="AU2143" i="12" s="1"/>
  <c r="AU2141" i="12"/>
  <c r="AU2140" i="12" s="1"/>
  <c r="AU2139" i="12" s="1"/>
  <c r="AU2137" i="12"/>
  <c r="AU2136" i="12" s="1"/>
  <c r="AU2134" i="12"/>
  <c r="AU2133" i="12" s="1"/>
  <c r="AU2131" i="12"/>
  <c r="AU2130" i="12" s="1"/>
  <c r="AU2125" i="12"/>
  <c r="AU2123" i="12"/>
  <c r="AU2120" i="12"/>
  <c r="AU2119" i="12" s="1"/>
  <c r="AU2116" i="12"/>
  <c r="AU2115" i="12" s="1"/>
  <c r="AU2114" i="12" s="1"/>
  <c r="AU2109" i="12"/>
  <c r="AU2107" i="12"/>
  <c r="AU2104" i="12"/>
  <c r="AU2103" i="12" s="1"/>
  <c r="AU2098" i="12"/>
  <c r="AU2097" i="12" s="1"/>
  <c r="AU2096" i="12" s="1"/>
  <c r="AU2094" i="12"/>
  <c r="AU2093" i="12" s="1"/>
  <c r="AU2092" i="12" s="1"/>
  <c r="AU2090" i="12"/>
  <c r="AU2089" i="12" s="1"/>
  <c r="AU2088" i="12" s="1"/>
  <c r="AU2086" i="12"/>
  <c r="AU2085" i="12" s="1"/>
  <c r="AU2083" i="12"/>
  <c r="AU2082" i="12" s="1"/>
  <c r="AU2074" i="12"/>
  <c r="AU2073" i="12" s="1"/>
  <c r="AU2072" i="12" s="1"/>
  <c r="AU2070" i="12"/>
  <c r="AU2069" i="12" s="1"/>
  <c r="AU2068" i="12" s="1"/>
  <c r="AU2066" i="12"/>
  <c r="AU2065" i="12" s="1"/>
  <c r="AU2064" i="12" s="1"/>
  <c r="AU2061" i="12"/>
  <c r="AU2060" i="12" s="1"/>
  <c r="AU2058" i="12"/>
  <c r="AU2057" i="12" s="1"/>
  <c r="AU2052" i="12"/>
  <c r="AU2051" i="12" s="1"/>
  <c r="AU2049" i="12"/>
  <c r="AU2048" i="12" s="1"/>
  <c r="AU2045" i="12"/>
  <c r="AU2044" i="12" s="1"/>
  <c r="AU2042" i="12"/>
  <c r="AU2041" i="12" s="1"/>
  <c r="AU2039" i="12"/>
  <c r="AU2038" i="12" s="1"/>
  <c r="AU2033" i="12"/>
  <c r="AU2031" i="12"/>
  <c r="AU2028" i="12"/>
  <c r="AU2027" i="12" s="1"/>
  <c r="AU2023" i="12"/>
  <c r="AU2022" i="12" s="1"/>
  <c r="AU2021" i="12" s="1"/>
  <c r="AU2019" i="12"/>
  <c r="AU2018" i="12" s="1"/>
  <c r="AU2017" i="12" s="1"/>
  <c r="AU2015" i="12"/>
  <c r="AU2014" i="12" s="1"/>
  <c r="AU2013" i="12" s="1"/>
  <c r="AU2011" i="12"/>
  <c r="AU2010" i="12" s="1"/>
  <c r="AU2009" i="12" s="1"/>
  <c r="AU2006" i="12"/>
  <c r="AU2005" i="12" s="1"/>
  <c r="AU2004" i="12" s="1"/>
  <c r="AU2002" i="12"/>
  <c r="AU2001" i="12" s="1"/>
  <c r="AU2000" i="12" s="1"/>
  <c r="AU1998" i="12"/>
  <c r="AU1997" i="12" s="1"/>
  <c r="AU1996" i="12" s="1"/>
  <c r="AU1994" i="12"/>
  <c r="AU1993" i="12" s="1"/>
  <c r="AU1992" i="12" s="1"/>
  <c r="AU1987" i="12"/>
  <c r="AU1986" i="12" s="1"/>
  <c r="AU1985" i="12" s="1"/>
  <c r="AU1984" i="12" s="1"/>
  <c r="AU1982" i="12"/>
  <c r="AU1981" i="12" s="1"/>
  <c r="AU1980" i="12" s="1"/>
  <c r="AU1978" i="12"/>
  <c r="AU1977" i="12" s="1"/>
  <c r="AU1975" i="12"/>
  <c r="AU1974" i="12" s="1"/>
  <c r="AU1972" i="12"/>
  <c r="AU1971" i="12" s="1"/>
  <c r="AU1967" i="12"/>
  <c r="AU1966" i="12" s="1"/>
  <c r="AU1965" i="12" s="1"/>
  <c r="AU1964" i="12" s="1"/>
  <c r="AU1961" i="12"/>
  <c r="AU1960" i="12" s="1"/>
  <c r="AU1959" i="12" s="1"/>
  <c r="AU1958" i="12" s="1"/>
  <c r="AU1956" i="12"/>
  <c r="AU1955" i="12" s="1"/>
  <c r="AU1954" i="12" s="1"/>
  <c r="AU1953" i="12" s="1"/>
  <c r="AU1951" i="12"/>
  <c r="AU1950" i="12" s="1"/>
  <c r="AU1949" i="12" s="1"/>
  <c r="AU1948" i="12" s="1"/>
  <c r="AU1946" i="12"/>
  <c r="AU1945" i="12" s="1"/>
  <c r="AU1944" i="12" s="1"/>
  <c r="AU1941" i="12"/>
  <c r="AU1940" i="12" s="1"/>
  <c r="AU1939" i="12" s="1"/>
  <c r="AU1936" i="12"/>
  <c r="AU1935" i="12" s="1"/>
  <c r="AU1934" i="12" s="1"/>
  <c r="AU1933" i="12" s="1"/>
  <c r="AU1931" i="12"/>
  <c r="AU1930" i="12" s="1"/>
  <c r="AU1929" i="12" s="1"/>
  <c r="AU1927" i="12"/>
  <c r="AU1926" i="12" s="1"/>
  <c r="AU1925" i="12" s="1"/>
  <c r="AU1920" i="12"/>
  <c r="AU1919" i="12" s="1"/>
  <c r="AU1918" i="12" s="1"/>
  <c r="AU1916" i="12"/>
  <c r="AU1915" i="12" s="1"/>
  <c r="AU1914" i="12" s="1"/>
  <c r="AU1911" i="12"/>
  <c r="AU1910" i="12" s="1"/>
  <c r="AU1909" i="12" s="1"/>
  <c r="AU1907" i="12"/>
  <c r="AU1906" i="12" s="1"/>
  <c r="AU1905" i="12" s="1"/>
  <c r="AU1897" i="12"/>
  <c r="AU1896" i="12" s="1"/>
  <c r="AU1895" i="12" s="1"/>
  <c r="AU1894" i="12" s="1"/>
  <c r="AU1892" i="12"/>
  <c r="AU1891" i="12" s="1"/>
  <c r="AU1890" i="12" s="1"/>
  <c r="AU1889" i="12" s="1"/>
  <c r="AU1885" i="12"/>
  <c r="AU1884" i="12" s="1"/>
  <c r="AU1883" i="12" s="1"/>
  <c r="AU1881" i="12"/>
  <c r="AU1880" i="12" s="1"/>
  <c r="AU1878" i="12"/>
  <c r="AU1877" i="12" s="1"/>
  <c r="AU1873" i="12"/>
  <c r="AU1872" i="12" s="1"/>
  <c r="AU1870" i="12"/>
  <c r="AU1869" i="12" s="1"/>
  <c r="AU1865" i="12"/>
  <c r="AU1864" i="12" s="1"/>
  <c r="AU1863" i="12" s="1"/>
  <c r="AU1861" i="12"/>
  <c r="AU1860" i="12" s="1"/>
  <c r="AU1859" i="12" s="1"/>
  <c r="AU1857" i="12"/>
  <c r="AU1856" i="12" s="1"/>
  <c r="AU1855" i="12" s="1"/>
  <c r="AU1848" i="12"/>
  <c r="AU1847" i="12" s="1"/>
  <c r="AU1846" i="12" s="1"/>
  <c r="AU1844" i="12"/>
  <c r="AU1843" i="12" s="1"/>
  <c r="AU1842" i="12" s="1"/>
  <c r="AU1840" i="12"/>
  <c r="AU1839" i="12" s="1"/>
  <c r="AU1838" i="12" s="1"/>
  <c r="AU1836" i="12"/>
  <c r="AU1835" i="12" s="1"/>
  <c r="AU1833" i="12"/>
  <c r="AU1832" i="12" s="1"/>
  <c r="AU1830" i="12"/>
  <c r="AU1829" i="12" s="1"/>
  <c r="AU1825" i="12"/>
  <c r="AU1824" i="12" s="1"/>
  <c r="AU1823" i="12" s="1"/>
  <c r="AU1821" i="12"/>
  <c r="AU1820" i="12" s="1"/>
  <c r="AU1819" i="12" s="1"/>
  <c r="AU1817" i="12"/>
  <c r="AU1816" i="12" s="1"/>
  <c r="AU1815" i="12" s="1"/>
  <c r="AU1813" i="12"/>
  <c r="AU1812" i="12" s="1"/>
  <c r="AU1811" i="12" s="1"/>
  <c r="AU1809" i="12"/>
  <c r="AU1808" i="12" s="1"/>
  <c r="AU1807" i="12" s="1"/>
  <c r="AU1805" i="12"/>
  <c r="AU1804" i="12" s="1"/>
  <c r="AU1802" i="12"/>
  <c r="AU1801" i="12" s="1"/>
  <c r="AU1798" i="12"/>
  <c r="AU1797" i="12" s="1"/>
  <c r="AU1796" i="12" s="1"/>
  <c r="AU1791" i="12"/>
  <c r="AU1790" i="12" s="1"/>
  <c r="AU1789" i="12" s="1"/>
  <c r="AU1787" i="12"/>
  <c r="AU1786" i="12" s="1"/>
  <c r="AU1785" i="12" s="1"/>
  <c r="AU1783" i="12"/>
  <c r="AU1782" i="12" s="1"/>
  <c r="AU1781" i="12" s="1"/>
  <c r="AU1778" i="12"/>
  <c r="AU1777" i="12" s="1"/>
  <c r="AU1776" i="12" s="1"/>
  <c r="AU1775" i="12" s="1"/>
  <c r="AU1773" i="12"/>
  <c r="AU1772" i="12" s="1"/>
  <c r="AU1771" i="12" s="1"/>
  <c r="AU1770" i="12" s="1"/>
  <c r="AU1768" i="12"/>
  <c r="AU1767" i="12" s="1"/>
  <c r="AU1766" i="12" s="1"/>
  <c r="AU1764" i="12"/>
  <c r="AU1763" i="12" s="1"/>
  <c r="AU1762" i="12" s="1"/>
  <c r="AU1758" i="12"/>
  <c r="AU1757" i="12" s="1"/>
  <c r="AU1756" i="12" s="1"/>
  <c r="AU1755" i="12" s="1"/>
  <c r="AU1753" i="12"/>
  <c r="AU1752" i="12" s="1"/>
  <c r="AU1751" i="12" s="1"/>
  <c r="AU1750" i="12" s="1"/>
  <c r="AU1748" i="12"/>
  <c r="AU1747" i="12" s="1"/>
  <c r="AU1746" i="12" s="1"/>
  <c r="AU1745" i="12" s="1"/>
  <c r="AU1743" i="12"/>
  <c r="AU1742" i="12" s="1"/>
  <c r="AU1741" i="12" s="1"/>
  <c r="AU1740" i="12" s="1"/>
  <c r="AU1738" i="12"/>
  <c r="AU1737" i="12" s="1"/>
  <c r="AU1736" i="12" s="1"/>
  <c r="AU1734" i="12"/>
  <c r="AU1733" i="12" s="1"/>
  <c r="AU1732" i="12" s="1"/>
  <c r="AU1730" i="12"/>
  <c r="AU1729" i="12" s="1"/>
  <c r="AU1728" i="12" s="1"/>
  <c r="AU1726" i="12"/>
  <c r="AU1725" i="12" s="1"/>
  <c r="AU1724" i="12" s="1"/>
  <c r="AU1722" i="12"/>
  <c r="AU1721" i="12" s="1"/>
  <c r="AU1720" i="12" s="1"/>
  <c r="AU1718" i="12"/>
  <c r="AU1717" i="12" s="1"/>
  <c r="AU1716" i="12" s="1"/>
  <c r="AU1714" i="12"/>
  <c r="AU1713" i="12" s="1"/>
  <c r="AU1712" i="12" s="1"/>
  <c r="AU1710" i="12"/>
  <c r="AU1709" i="12" s="1"/>
  <c r="AU1708" i="12" s="1"/>
  <c r="AU1706" i="12"/>
  <c r="AU1705" i="12" s="1"/>
  <c r="AU1704" i="12" s="1"/>
  <c r="AU1702" i="12"/>
  <c r="AU1701" i="12" s="1"/>
  <c r="AU1700" i="12" s="1"/>
  <c r="AU1698" i="12"/>
  <c r="AU1697" i="12" s="1"/>
  <c r="AU1696" i="12" s="1"/>
  <c r="AU1693" i="12"/>
  <c r="AU1692" i="12" s="1"/>
  <c r="AU1691" i="12" s="1"/>
  <c r="AU1689" i="12"/>
  <c r="AU1688" i="12" s="1"/>
  <c r="AU1687" i="12" s="1"/>
  <c r="AU1684" i="12"/>
  <c r="AU1683" i="12" s="1"/>
  <c r="AU1682" i="12" s="1"/>
  <c r="AU1681" i="12" s="1"/>
  <c r="AU1679" i="12"/>
  <c r="AU1678" i="12" s="1"/>
  <c r="AU1677" i="12" s="1"/>
  <c r="AU1676" i="12" s="1"/>
  <c r="AU1674" i="12"/>
  <c r="AU1673" i="12" s="1"/>
  <c r="AU1672" i="12" s="1"/>
  <c r="AU1670" i="12"/>
  <c r="AU1669" i="12" s="1"/>
  <c r="AU1668" i="12" s="1"/>
  <c r="AU1663" i="12"/>
  <c r="AU1662" i="12" s="1"/>
  <c r="AU1660" i="12"/>
  <c r="AU1659" i="12" s="1"/>
  <c r="AU1655" i="12"/>
  <c r="AU1654" i="12" s="1"/>
  <c r="AU1653" i="12" s="1"/>
  <c r="AU1651" i="12"/>
  <c r="AU1650" i="12" s="1"/>
  <c r="AU1649" i="12" s="1"/>
  <c r="AU1647" i="12"/>
  <c r="AU1646" i="12" s="1"/>
  <c r="AU1645" i="12" s="1"/>
  <c r="AU1642" i="12"/>
  <c r="AU1641" i="12" s="1"/>
  <c r="AU1640" i="12" s="1"/>
  <c r="AU1639" i="12" s="1"/>
  <c r="AU1635" i="12"/>
  <c r="AU1633" i="12"/>
  <c r="AU1629" i="12"/>
  <c r="AU1628" i="12" s="1"/>
  <c r="AU1625" i="12"/>
  <c r="AU1624" i="12" s="1"/>
  <c r="AU1619" i="12"/>
  <c r="AU1618" i="12" s="1"/>
  <c r="AU1617" i="12" s="1"/>
  <c r="AU1615" i="12"/>
  <c r="AU1614" i="12" s="1"/>
  <c r="AU1613" i="12" s="1"/>
  <c r="AU1610" i="12"/>
  <c r="AU1609" i="12" s="1"/>
  <c r="AU1608" i="12" s="1"/>
  <c r="AU1607" i="12" s="1"/>
  <c r="AU1605" i="12"/>
  <c r="AU1604" i="12" s="1"/>
  <c r="AU1603" i="12" s="1"/>
  <c r="AU1601" i="12"/>
  <c r="AU1600" i="12" s="1"/>
  <c r="AU1599" i="12" s="1"/>
  <c r="AU1596" i="12"/>
  <c r="AU1595" i="12" s="1"/>
  <c r="AU1594" i="12" s="1"/>
  <c r="AU1592" i="12"/>
  <c r="AU1591" i="12" s="1"/>
  <c r="AU1590" i="12" s="1"/>
  <c r="AU1584" i="12"/>
  <c r="AU1583" i="12" s="1"/>
  <c r="AU1582" i="12" s="1"/>
  <c r="AU1575" i="12"/>
  <c r="AU1574" i="12" s="1"/>
  <c r="AU1572" i="12"/>
  <c r="AU1571" i="12" s="1"/>
  <c r="AU1568" i="12"/>
  <c r="AU1567" i="12" s="1"/>
  <c r="AU1566" i="12" s="1"/>
  <c r="AU1564" i="12"/>
  <c r="AU1563" i="12" s="1"/>
  <c r="AU1562" i="12" s="1"/>
  <c r="AU1560" i="12"/>
  <c r="AU1559" i="12" s="1"/>
  <c r="AU1558" i="12" s="1"/>
  <c r="AU1555" i="12"/>
  <c r="AU1554" i="12" s="1"/>
  <c r="AU1553" i="12" s="1"/>
  <c r="AU1552" i="12" s="1"/>
  <c r="AU1550" i="12"/>
  <c r="AU1549" i="12" s="1"/>
  <c r="AU1548" i="12" s="1"/>
  <c r="AU1546" i="12"/>
  <c r="AU1545" i="12" s="1"/>
  <c r="AU1544" i="12" s="1"/>
  <c r="AU1542" i="12"/>
  <c r="AU1541" i="12" s="1"/>
  <c r="AU1540" i="12" s="1"/>
  <c r="AU1535" i="12"/>
  <c r="AU1534" i="12" s="1"/>
  <c r="AU1532" i="12"/>
  <c r="AU1531" i="12" s="1"/>
  <c r="AU1521" i="12"/>
  <c r="AU1520" i="12" s="1"/>
  <c r="AU1519" i="12" s="1"/>
  <c r="AU1515" i="12"/>
  <c r="AU1514" i="12" s="1"/>
  <c r="AU1513" i="12" s="1"/>
  <c r="AU1512" i="12" s="1"/>
  <c r="AU1510" i="12"/>
  <c r="AU1509" i="12" s="1"/>
  <c r="AU1508" i="12" s="1"/>
  <c r="AU1507" i="12" s="1"/>
  <c r="AU1504" i="12"/>
  <c r="AU1503" i="12" s="1"/>
  <c r="AU1502" i="12" s="1"/>
  <c r="AU1500" i="12"/>
  <c r="AU1499" i="12" s="1"/>
  <c r="AU1498" i="12" s="1"/>
  <c r="AU1496" i="12"/>
  <c r="AU1495" i="12" s="1"/>
  <c r="AU1491" i="12" s="1"/>
  <c r="AU1488" i="12"/>
  <c r="AU1487" i="12" s="1"/>
  <c r="AU1485" i="12"/>
  <c r="AU1484" i="12" s="1"/>
  <c r="AU1481" i="12"/>
  <c r="AU1480" i="12" s="1"/>
  <c r="AU1478" i="12"/>
  <c r="AU1477" i="12" s="1"/>
  <c r="AU1475" i="12"/>
  <c r="AU1474" i="12" s="1"/>
  <c r="AU1469" i="12"/>
  <c r="AU1468" i="12" s="1"/>
  <c r="AU1467" i="12" s="1"/>
  <c r="AU1466" i="12" s="1"/>
  <c r="AU1464" i="12"/>
  <c r="AU1463" i="12" s="1"/>
  <c r="AU1461" i="12"/>
  <c r="AU1460" i="12" s="1"/>
  <c r="AU1456" i="12"/>
  <c r="AU1455" i="12" s="1"/>
  <c r="AU1454" i="12" s="1"/>
  <c r="AU1453" i="12" s="1"/>
  <c r="AU1449" i="12"/>
  <c r="AU1448" i="12" s="1"/>
  <c r="AU1447" i="12" s="1"/>
  <c r="AU1446" i="12" s="1"/>
  <c r="AU1444" i="12"/>
  <c r="AU1443" i="12" s="1"/>
  <c r="AU1442" i="12" s="1"/>
  <c r="AU1441" i="12" s="1"/>
  <c r="AU1439" i="12"/>
  <c r="AU1438" i="12" s="1"/>
  <c r="AU1437" i="12" s="1"/>
  <c r="AU1434" i="12"/>
  <c r="AU1433" i="12" s="1"/>
  <c r="AU1432" i="12" s="1"/>
  <c r="AU1429" i="12"/>
  <c r="AU1428" i="12" s="1"/>
  <c r="AU1427" i="12" s="1"/>
  <c r="AU1422" i="12"/>
  <c r="AU1419" i="12"/>
  <c r="AU1413" i="12"/>
  <c r="AU1411" i="12"/>
  <c r="AU1408" i="12"/>
  <c r="AU1407" i="12" s="1"/>
  <c r="AU1404" i="12"/>
  <c r="AU1403" i="12" s="1"/>
  <c r="AU1402" i="12" s="1"/>
  <c r="AU1399" i="12"/>
  <c r="AU1398" i="12" s="1"/>
  <c r="AU1397" i="12" s="1"/>
  <c r="AU1396" i="12" s="1"/>
  <c r="AU1393" i="12"/>
  <c r="AU1392" i="12" s="1"/>
  <c r="AU1391" i="12" s="1"/>
  <c r="AU1390" i="12" s="1"/>
  <c r="AU1388" i="12"/>
  <c r="AU1386" i="12"/>
  <c r="AU1375" i="12"/>
  <c r="AU1374" i="12" s="1"/>
  <c r="AU1373" i="12" s="1"/>
  <c r="AU1371" i="12"/>
  <c r="AU1369" i="12"/>
  <c r="AU1365" i="12"/>
  <c r="AU1363" i="12"/>
  <c r="AU1359" i="12"/>
  <c r="AU1358" i="12" s="1"/>
  <c r="AU1357" i="12" s="1"/>
  <c r="AU1355" i="12"/>
  <c r="AU1354" i="12" s="1"/>
  <c r="AU1353" i="12" s="1"/>
  <c r="AU1351" i="12"/>
  <c r="AU1350" i="12" s="1"/>
  <c r="AU1349" i="12" s="1"/>
  <c r="AU1347" i="12"/>
  <c r="AU1346" i="12" s="1"/>
  <c r="AU1345" i="12" s="1"/>
  <c r="AU1343" i="12"/>
  <c r="AU1342" i="12" s="1"/>
  <c r="AU1341" i="12" s="1"/>
  <c r="AU1339" i="12"/>
  <c r="AU1338" i="12" s="1"/>
  <c r="AU1337" i="12" s="1"/>
  <c r="AU1335" i="12"/>
  <c r="AU1334" i="12" s="1"/>
  <c r="AU1333" i="12" s="1"/>
  <c r="AU1331" i="12"/>
  <c r="AU1330" i="12" s="1"/>
  <c r="AU1329" i="12" s="1"/>
  <c r="AU1327" i="12"/>
  <c r="AU1326" i="12" s="1"/>
  <c r="AU1325" i="12" s="1"/>
  <c r="AU1323" i="12"/>
  <c r="AU1322" i="12" s="1"/>
  <c r="AU1321" i="12" s="1"/>
  <c r="AU1319" i="12"/>
  <c r="AU1318" i="12" s="1"/>
  <c r="AU1317" i="12" s="1"/>
  <c r="AU1315" i="12"/>
  <c r="AU1314" i="12" s="1"/>
  <c r="AU1313" i="12" s="1"/>
  <c r="AU1310" i="12"/>
  <c r="AU1309" i="12" s="1"/>
  <c r="AU1308" i="12" s="1"/>
  <c r="AU1306" i="12"/>
  <c r="AU1305" i="12" s="1"/>
  <c r="AU1304" i="12" s="1"/>
  <c r="AU1302" i="12"/>
  <c r="AU1300" i="12"/>
  <c r="AU1296" i="12"/>
  <c r="AU1294" i="12"/>
  <c r="AU1290" i="12"/>
  <c r="AU1289" i="12" s="1"/>
  <c r="AU1288" i="12" s="1"/>
  <c r="AU1286" i="12"/>
  <c r="AU1284" i="12"/>
  <c r="AU1280" i="12"/>
  <c r="AU1279" i="12" s="1"/>
  <c r="AU1278" i="12" s="1"/>
  <c r="AU1276" i="12"/>
  <c r="AU1275" i="12" s="1"/>
  <c r="AU1274" i="12" s="1"/>
  <c r="AU1272" i="12"/>
  <c r="AU1270" i="12"/>
  <c r="AU1266" i="12"/>
  <c r="AU1264" i="12"/>
  <c r="AU1260" i="12"/>
  <c r="AU1259" i="12" s="1"/>
  <c r="AU1258" i="12" s="1"/>
  <c r="AU1256" i="12"/>
  <c r="AU1255" i="12" s="1"/>
  <c r="AU1254" i="12" s="1"/>
  <c r="AU1252" i="12"/>
  <c r="AU1251" i="12" s="1"/>
  <c r="AU1250" i="12" s="1"/>
  <c r="AU1248" i="12"/>
  <c r="AU1247" i="12" s="1"/>
  <c r="AU1246" i="12" s="1"/>
  <c r="AU1244" i="12"/>
  <c r="AU1243" i="12" s="1"/>
  <c r="AU1242" i="12" s="1"/>
  <c r="AU1240" i="12"/>
  <c r="AU1239" i="12" s="1"/>
  <c r="AU1238" i="12" s="1"/>
  <c r="AU1236" i="12"/>
  <c r="AU1235" i="12" s="1"/>
  <c r="AU1234" i="12" s="1"/>
  <c r="AU1232" i="12"/>
  <c r="AU1231" i="12" s="1"/>
  <c r="AU1230" i="12" s="1"/>
  <c r="AU1228" i="12"/>
  <c r="AU1227" i="12" s="1"/>
  <c r="AU1225" i="12"/>
  <c r="AU1224" i="12" s="1"/>
  <c r="AU1214" i="12"/>
  <c r="AU1213" i="12" s="1"/>
  <c r="AU1212" i="12" s="1"/>
  <c r="AU1210" i="12"/>
  <c r="AU1209" i="12" s="1"/>
  <c r="AU1208" i="12" s="1"/>
  <c r="AU1206" i="12"/>
  <c r="AU1205" i="12" s="1"/>
  <c r="AU1204" i="12" s="1"/>
  <c r="AU1200" i="12"/>
  <c r="AU1199" i="12" s="1"/>
  <c r="AU1198" i="12" s="1"/>
  <c r="AU1196" i="12"/>
  <c r="AU1195" i="12" s="1"/>
  <c r="AU1194" i="12" s="1"/>
  <c r="AU1191" i="12"/>
  <c r="AU1190" i="12" s="1"/>
  <c r="AU1189" i="12" s="1"/>
  <c r="AU1187" i="12"/>
  <c r="AU1186" i="12" s="1"/>
  <c r="AU1185" i="12" s="1"/>
  <c r="AU1183" i="12"/>
  <c r="AU1182" i="12" s="1"/>
  <c r="AU1181" i="12" s="1"/>
  <c r="AU1179" i="12"/>
  <c r="AU1178" i="12" s="1"/>
  <c r="AU1177" i="12" s="1"/>
  <c r="AU1175" i="12"/>
  <c r="AU1174" i="12" s="1"/>
  <c r="AU1173" i="12" s="1"/>
  <c r="AU1171" i="12"/>
  <c r="AU1170" i="12" s="1"/>
  <c r="AU1169" i="12" s="1"/>
  <c r="AU1167" i="12"/>
  <c r="AU1166" i="12" s="1"/>
  <c r="AU1164" i="12"/>
  <c r="AU1163" i="12" s="1"/>
  <c r="AU1160" i="12"/>
  <c r="AU1159" i="12" s="1"/>
  <c r="AU1158" i="12" s="1"/>
  <c r="AU1156" i="12"/>
  <c r="AU1155" i="12" s="1"/>
  <c r="AU1154" i="12" s="1"/>
  <c r="AU1152" i="12"/>
  <c r="AU1151" i="12" s="1"/>
  <c r="AU1150" i="12" s="1"/>
  <c r="AU1148" i="12"/>
  <c r="AU1147" i="12" s="1"/>
  <c r="AU1146" i="12" s="1"/>
  <c r="AU1144" i="12"/>
  <c r="AU1143" i="12" s="1"/>
  <c r="AU1142" i="12" s="1"/>
  <c r="AU1140" i="12"/>
  <c r="AU1138" i="12"/>
  <c r="AU1134" i="12"/>
  <c r="AU1133" i="12" s="1"/>
  <c r="AU1132" i="12" s="1"/>
  <c r="AU1130" i="12"/>
  <c r="AU1129" i="12" s="1"/>
  <c r="AU1128" i="12" s="1"/>
  <c r="AU1123" i="12"/>
  <c r="AU1122" i="12" s="1"/>
  <c r="AU1119" i="12"/>
  <c r="AU1118" i="12" s="1"/>
  <c r="AU1116" i="12"/>
  <c r="AU1115" i="12" s="1"/>
  <c r="AU1113" i="12"/>
  <c r="AU1112" i="12" s="1"/>
  <c r="AU1108" i="12"/>
  <c r="AU1107" i="12" s="1"/>
  <c r="AU1106" i="12" s="1"/>
  <c r="AU1104" i="12"/>
  <c r="AU1103" i="12" s="1"/>
  <c r="AU1102" i="12" s="1"/>
  <c r="AU1100" i="12"/>
  <c r="AU1099" i="12" s="1"/>
  <c r="AU1098" i="12" s="1"/>
  <c r="AU1096" i="12"/>
  <c r="AU1095" i="12" s="1"/>
  <c r="AU1093" i="12"/>
  <c r="AU1092" i="12" s="1"/>
  <c r="AU1087" i="12"/>
  <c r="AU1086" i="12" s="1"/>
  <c r="AU1084" i="12"/>
  <c r="AU1083" i="12" s="1"/>
  <c r="AU1079" i="12"/>
  <c r="AU1077" i="12"/>
  <c r="AU1075" i="12"/>
  <c r="AU1070" i="12"/>
  <c r="AU1069" i="12" s="1"/>
  <c r="AU1067" i="12"/>
  <c r="AU1066" i="12" s="1"/>
  <c r="AU1064" i="12"/>
  <c r="AU1063" i="12" s="1"/>
  <c r="AU1060" i="12"/>
  <c r="AU1058" i="12"/>
  <c r="AU1054" i="12"/>
  <c r="AU1053" i="12" s="1"/>
  <c r="AU1052" i="12" s="1"/>
  <c r="AU1049" i="12"/>
  <c r="AU1047" i="12"/>
  <c r="AU1037" i="12"/>
  <c r="AU1036" i="12" s="1"/>
  <c r="AU1033" i="12"/>
  <c r="AU1031" i="12"/>
  <c r="AU1028" i="12"/>
  <c r="AU1027" i="12" s="1"/>
  <c r="AU1025" i="12"/>
  <c r="AU1024" i="12" s="1"/>
  <c r="AU1018" i="12"/>
  <c r="AU1017" i="12" s="1"/>
  <c r="AU1015" i="12"/>
  <c r="AU1014" i="12" s="1"/>
  <c r="AU1005" i="12"/>
  <c r="AU1004" i="12" s="1"/>
  <c r="AU1003" i="12" s="1"/>
  <c r="AU1001" i="12"/>
  <c r="AU1000" i="12" s="1"/>
  <c r="AU999" i="12" s="1"/>
  <c r="AU997" i="12"/>
  <c r="AU996" i="12" s="1"/>
  <c r="AU994" i="12"/>
  <c r="AU992" i="12"/>
  <c r="AU989" i="12"/>
  <c r="AU988" i="12" s="1"/>
  <c r="AU986" i="12"/>
  <c r="AU985" i="12" s="1"/>
  <c r="AU980" i="12"/>
  <c r="AU978" i="12"/>
  <c r="AU974" i="12"/>
  <c r="AU972" i="12"/>
  <c r="AU968" i="12"/>
  <c r="AU966" i="12"/>
  <c r="AU962" i="12"/>
  <c r="AU961" i="12" s="1"/>
  <c r="AU959" i="12"/>
  <c r="AU958" i="12" s="1"/>
  <c r="AU955" i="12"/>
  <c r="AU952" i="12"/>
  <c r="AU949" i="12"/>
  <c r="AU946" i="12"/>
  <c r="AU945" i="12" s="1"/>
  <c r="AU941" i="12"/>
  <c r="AU939" i="12"/>
  <c r="AU935" i="12"/>
  <c r="AU934" i="12" s="1"/>
  <c r="AU933" i="12" s="1"/>
  <c r="AU931" i="12"/>
  <c r="AU929" i="12"/>
  <c r="AU925" i="12"/>
  <c r="AU924" i="12" s="1"/>
  <c r="AU923" i="12" s="1"/>
  <c r="AU921" i="12"/>
  <c r="AU920" i="12" s="1"/>
  <c r="AU919" i="12" s="1"/>
  <c r="AU917" i="12"/>
  <c r="AU915" i="12"/>
  <c r="AU911" i="12"/>
  <c r="AU910" i="12" s="1"/>
  <c r="AU909" i="12" s="1"/>
  <c r="AU907" i="12"/>
  <c r="AU905" i="12"/>
  <c r="AU899" i="12"/>
  <c r="AU898" i="12" s="1"/>
  <c r="AU897" i="12" s="1"/>
  <c r="AU893" i="12"/>
  <c r="AU890" i="12"/>
  <c r="AU887" i="12"/>
  <c r="AU886" i="12" s="1"/>
  <c r="AU884" i="12"/>
  <c r="AU883" i="12" s="1"/>
  <c r="AU881" i="12"/>
  <c r="AU880" i="12" s="1"/>
  <c r="AU876" i="12"/>
  <c r="AU874" i="12"/>
  <c r="AU870" i="12"/>
  <c r="AU868" i="12"/>
  <c r="AU864" i="12"/>
  <c r="AU862" i="12"/>
  <c r="AU855" i="12"/>
  <c r="AU854" i="12" s="1"/>
  <c r="AU853" i="12" s="1"/>
  <c r="AU852" i="12" s="1"/>
  <c r="AU850" i="12"/>
  <c r="AU849" i="12" s="1"/>
  <c r="AU847" i="12"/>
  <c r="AU846" i="12" s="1"/>
  <c r="AU842" i="12"/>
  <c r="AU841" i="12" s="1"/>
  <c r="AU839" i="12"/>
  <c r="AU838" i="12" s="1"/>
  <c r="AU835" i="12"/>
  <c r="AU834" i="12" s="1"/>
  <c r="AU833" i="12" s="1"/>
  <c r="AU827" i="12"/>
  <c r="AU825" i="12"/>
  <c r="AU820" i="12"/>
  <c r="AU819" i="12" s="1"/>
  <c r="AU817" i="12"/>
  <c r="AU816" i="12" s="1"/>
  <c r="AU814" i="12"/>
  <c r="AU813" i="12" s="1"/>
  <c r="AU811" i="12"/>
  <c r="AU810" i="12" s="1"/>
  <c r="AU808" i="12"/>
  <c r="AU807" i="12" s="1"/>
  <c r="AU802" i="12"/>
  <c r="AU801" i="12" s="1"/>
  <c r="AU799" i="12"/>
  <c r="AU798" i="12" s="1"/>
  <c r="AU794" i="12"/>
  <c r="AU793" i="12" s="1"/>
  <c r="AU792" i="12" s="1"/>
  <c r="AU791" i="12" s="1"/>
  <c r="AU789" i="12"/>
  <c r="AU788" i="12" s="1"/>
  <c r="AU786" i="12"/>
  <c r="AU785" i="12" s="1"/>
  <c r="AU780" i="12"/>
  <c r="AU779" i="12" s="1"/>
  <c r="AU778" i="12" s="1"/>
  <c r="AU773" i="12"/>
  <c r="AU769" i="12"/>
  <c r="AU763" i="12"/>
  <c r="AU762" i="12" s="1"/>
  <c r="AU761" i="12" s="1"/>
  <c r="AU759" i="12"/>
  <c r="AU758" i="12" s="1"/>
  <c r="AU757" i="12" s="1"/>
  <c r="AU755" i="12"/>
  <c r="AU754" i="12" s="1"/>
  <c r="AU752" i="12"/>
  <c r="AU751" i="12" s="1"/>
  <c r="AU747" i="12"/>
  <c r="AU745" i="12"/>
  <c r="AU742" i="12"/>
  <c r="AU741" i="12" s="1"/>
  <c r="AU738" i="12"/>
  <c r="AU737" i="12" s="1"/>
  <c r="AU736" i="12" s="1"/>
  <c r="AU734" i="12"/>
  <c r="AU733" i="12" s="1"/>
  <c r="AU732" i="12" s="1"/>
  <c r="AU730" i="12"/>
  <c r="AU729" i="12" s="1"/>
  <c r="AU728" i="12" s="1"/>
  <c r="AU726" i="12"/>
  <c r="AU725" i="12" s="1"/>
  <c r="AU723" i="12"/>
  <c r="AU722" i="12" s="1"/>
  <c r="AU719" i="12"/>
  <c r="AU718" i="12" s="1"/>
  <c r="AU716" i="12"/>
  <c r="AU715" i="12" s="1"/>
  <c r="AU712" i="12"/>
  <c r="AU711" i="12" s="1"/>
  <c r="AU710" i="12" s="1"/>
  <c r="AU705" i="12"/>
  <c r="AU704" i="12" s="1"/>
  <c r="AU703" i="12" s="1"/>
  <c r="AU701" i="12"/>
  <c r="AU700" i="12" s="1"/>
  <c r="AU699" i="12" s="1"/>
  <c r="AU697" i="12"/>
  <c r="AU696" i="12" s="1"/>
  <c r="AU695" i="12" s="1"/>
  <c r="AU693" i="12"/>
  <c r="AU692" i="12" s="1"/>
  <c r="AU691" i="12" s="1"/>
  <c r="AU688" i="12"/>
  <c r="AU686" i="12"/>
  <c r="AU683" i="12"/>
  <c r="AU682" i="12" s="1"/>
  <c r="AU673" i="12"/>
  <c r="AU671" i="12"/>
  <c r="AU667" i="12"/>
  <c r="AU665" i="12"/>
  <c r="AU661" i="12"/>
  <c r="AU660" i="12" s="1"/>
  <c r="AU659" i="12" s="1"/>
  <c r="AU656" i="12"/>
  <c r="AU655" i="12" s="1"/>
  <c r="AU654" i="12" s="1"/>
  <c r="AU653" i="12" s="1"/>
  <c r="AU650" i="12"/>
  <c r="AU648" i="12"/>
  <c r="AU644" i="12"/>
  <c r="AU642" i="12"/>
  <c r="AU627" i="12"/>
  <c r="AU625" i="12"/>
  <c r="AU610" i="12"/>
  <c r="AU609" i="12" s="1"/>
  <c r="AU608" i="12" s="1"/>
  <c r="AU606" i="12"/>
  <c r="AU605" i="12" s="1"/>
  <c r="AU604" i="12" s="1"/>
  <c r="AU602" i="12"/>
  <c r="AU601" i="12" s="1"/>
  <c r="AU600" i="12" s="1"/>
  <c r="AU598" i="12"/>
  <c r="AU596" i="12"/>
  <c r="AU592" i="12"/>
  <c r="AU590" i="12"/>
  <c r="AU585" i="12"/>
  <c r="AU584" i="12" s="1"/>
  <c r="AU583" i="12" s="1"/>
  <c r="AU581" i="12"/>
  <c r="AU579" i="12"/>
  <c r="AU574" i="12"/>
  <c r="AU572" i="12"/>
  <c r="AU568" i="12"/>
  <c r="AU566" i="12"/>
  <c r="AU561" i="12"/>
  <c r="AU560" i="12" s="1"/>
  <c r="AU559" i="12" s="1"/>
  <c r="AU557" i="12"/>
  <c r="AU556" i="12" s="1"/>
  <c r="AU555" i="12" s="1"/>
  <c r="AU553" i="12"/>
  <c r="AU552" i="12" s="1"/>
  <c r="AU551" i="12" s="1"/>
  <c r="AU549" i="12"/>
  <c r="AU548" i="12" s="1"/>
  <c r="AU547" i="12" s="1"/>
  <c r="AU545" i="12"/>
  <c r="AU543" i="12"/>
  <c r="AU539" i="12"/>
  <c r="AU538" i="12" s="1"/>
  <c r="AU537" i="12" s="1"/>
  <c r="AU535" i="12"/>
  <c r="AU534" i="12" s="1"/>
  <c r="AU533" i="12" s="1"/>
  <c r="AU530" i="12"/>
  <c r="AU529" i="12" s="1"/>
  <c r="AU528" i="12" s="1"/>
  <c r="AU526" i="12"/>
  <c r="AU525" i="12" s="1"/>
  <c r="AU524" i="12" s="1"/>
  <c r="AU519" i="12"/>
  <c r="AU518" i="12" s="1"/>
  <c r="AU517" i="12" s="1"/>
  <c r="AU515" i="12"/>
  <c r="AU514" i="12" s="1"/>
  <c r="AU513" i="12" s="1"/>
  <c r="AU509" i="12"/>
  <c r="AU507" i="12"/>
  <c r="AU502" i="12"/>
  <c r="AU501" i="12" s="1"/>
  <c r="AU500" i="12" s="1"/>
  <c r="AU498" i="12"/>
  <c r="AU497" i="12" s="1"/>
  <c r="AU495" i="12"/>
  <c r="AU494" i="12" s="1"/>
  <c r="AU492" i="12"/>
  <c r="AU491" i="12" s="1"/>
  <c r="AU484" i="12"/>
  <c r="AU483" i="12" s="1"/>
  <c r="AU482" i="12" s="1"/>
  <c r="AU480" i="12"/>
  <c r="AU479" i="12" s="1"/>
  <c r="AU478" i="12" s="1"/>
  <c r="AU465" i="12"/>
  <c r="AU464" i="12" s="1"/>
  <c r="AU463" i="12" s="1"/>
  <c r="AU462" i="12" s="1"/>
  <c r="AU461" i="12" s="1"/>
  <c r="AU459" i="12"/>
  <c r="AU458" i="12" s="1"/>
  <c r="AU457" i="12" s="1"/>
  <c r="AU454" i="12"/>
  <c r="AU453" i="12" s="1"/>
  <c r="AU452" i="12" s="1"/>
  <c r="AU450" i="12"/>
  <c r="AU449" i="12" s="1"/>
  <c r="AU448" i="12" s="1"/>
  <c r="AU446" i="12"/>
  <c r="AU445" i="12" s="1"/>
  <c r="AU443" i="12"/>
  <c r="AU442" i="12" s="1"/>
  <c r="AU435" i="12"/>
  <c r="AU434" i="12" s="1"/>
  <c r="AU433" i="12" s="1"/>
  <c r="AU431" i="12"/>
  <c r="AU430" i="12" s="1"/>
  <c r="AU429" i="12" s="1"/>
  <c r="AU427" i="12"/>
  <c r="AU426" i="12" s="1"/>
  <c r="AU425" i="12" s="1"/>
  <c r="AU421" i="12"/>
  <c r="AU420" i="12" s="1"/>
  <c r="AU419" i="12" s="1"/>
  <c r="AU418" i="12" s="1"/>
  <c r="AU416" i="12"/>
  <c r="AU415" i="12" s="1"/>
  <c r="AU414" i="12" s="1"/>
  <c r="AU412" i="12"/>
  <c r="AU411" i="12" s="1"/>
  <c r="AU410" i="12" s="1"/>
  <c r="AU407" i="12"/>
  <c r="AU406" i="12" s="1"/>
  <c r="AU405" i="12" s="1"/>
  <c r="AU402" i="12"/>
  <c r="AU400" i="12"/>
  <c r="AU395" i="12"/>
  <c r="AU393" i="12"/>
  <c r="AU388" i="12"/>
  <c r="AU386" i="12"/>
  <c r="AU382" i="12"/>
  <c r="AU381" i="12" s="1"/>
  <c r="AU380" i="12" s="1"/>
  <c r="AU376" i="12"/>
  <c r="AU375" i="12" s="1"/>
  <c r="AU374" i="12" s="1"/>
  <c r="AU372" i="12"/>
  <c r="AU370" i="12"/>
  <c r="AU356" i="12"/>
  <c r="AU355" i="12" s="1"/>
  <c r="AU354" i="12" s="1"/>
  <c r="AU352" i="12"/>
  <c r="AU351" i="12" s="1"/>
  <c r="AU350" i="12" s="1"/>
  <c r="AU348" i="12"/>
  <c r="AU346" i="12"/>
  <c r="AU335" i="12"/>
  <c r="AU333" i="12"/>
  <c r="AU329" i="12"/>
  <c r="AU328" i="12" s="1"/>
  <c r="AU327" i="12" s="1"/>
  <c r="AU325" i="12"/>
  <c r="AU324" i="12" s="1"/>
  <c r="AU323" i="12" s="1"/>
  <c r="AU321" i="12"/>
  <c r="AU319" i="12"/>
  <c r="AU315" i="12"/>
  <c r="AU313" i="12"/>
  <c r="AU307" i="12"/>
  <c r="AU306" i="12" s="1"/>
  <c r="AU305" i="12" s="1"/>
  <c r="AU303" i="12"/>
  <c r="AU302" i="12" s="1"/>
  <c r="AU301" i="12" s="1"/>
  <c r="AU299" i="12"/>
  <c r="AU298" i="12" s="1"/>
  <c r="AU296" i="12"/>
  <c r="AU295" i="12" s="1"/>
  <c r="AU286" i="12"/>
  <c r="AU284" i="12"/>
  <c r="AU280" i="12"/>
  <c r="AU278" i="12"/>
  <c r="AU271" i="12"/>
  <c r="AU270" i="12" s="1"/>
  <c r="AU269" i="12" s="1"/>
  <c r="AU267" i="12"/>
  <c r="AU266" i="12" s="1"/>
  <c r="AU265" i="12" s="1"/>
  <c r="AU262" i="12"/>
  <c r="AU261" i="12" s="1"/>
  <c r="AU260" i="12" s="1"/>
  <c r="AU258" i="12"/>
  <c r="AU257" i="12" s="1"/>
  <c r="AU256" i="12" s="1"/>
  <c r="AU254" i="12"/>
  <c r="AU253" i="12" s="1"/>
  <c r="AU252" i="12" s="1"/>
  <c r="AU250" i="12"/>
  <c r="AU249" i="12" s="1"/>
  <c r="AU248" i="12" s="1"/>
  <c r="AU246" i="12"/>
  <c r="AU245" i="12" s="1"/>
  <c r="AU244" i="12" s="1"/>
  <c r="AU242" i="12"/>
  <c r="AU241" i="12" s="1"/>
  <c r="AU240" i="12" s="1"/>
  <c r="AU238" i="12"/>
  <c r="AU237" i="12" s="1"/>
  <c r="AU236" i="12" s="1"/>
  <c r="AU234" i="12"/>
  <c r="AU233" i="12" s="1"/>
  <c r="AU232" i="12" s="1"/>
  <c r="AU230" i="12"/>
  <c r="AU229" i="12" s="1"/>
  <c r="AU228" i="12" s="1"/>
  <c r="AU226" i="12"/>
  <c r="AU225" i="12" s="1"/>
  <c r="AU224" i="12" s="1"/>
  <c r="AU222" i="12"/>
  <c r="AU221" i="12" s="1"/>
  <c r="AU220" i="12" s="1"/>
  <c r="AU218" i="12"/>
  <c r="AU217" i="12" s="1"/>
  <c r="AU216" i="12" s="1"/>
  <c r="AU214" i="12"/>
  <c r="AU213" i="12" s="1"/>
  <c r="AU212" i="12" s="1"/>
  <c r="AU210" i="12"/>
  <c r="AU209" i="12" s="1"/>
  <c r="AU208" i="12" s="1"/>
  <c r="AU206" i="12"/>
  <c r="AU205" i="12" s="1"/>
  <c r="AU204" i="12" s="1"/>
  <c r="AU202" i="12"/>
  <c r="AU201" i="12" s="1"/>
  <c r="AU200" i="12" s="1"/>
  <c r="AU197" i="12"/>
  <c r="AU196" i="12" s="1"/>
  <c r="AU194" i="12"/>
  <c r="AU193" i="12" s="1"/>
  <c r="AU190" i="12"/>
  <c r="AU189" i="12" s="1"/>
  <c r="AU188" i="12" s="1"/>
  <c r="AU184" i="12"/>
  <c r="AU183" i="12" s="1"/>
  <c r="AU182" i="12" s="1"/>
  <c r="AU180" i="12"/>
  <c r="AU179" i="12" s="1"/>
  <c r="AU178" i="12" s="1"/>
  <c r="AU175" i="12"/>
  <c r="AU174" i="12" s="1"/>
  <c r="AU172" i="12"/>
  <c r="AU171" i="12" s="1"/>
  <c r="AU168" i="12"/>
  <c r="AU167" i="12" s="1"/>
  <c r="AU165" i="12"/>
  <c r="AU164" i="12" s="1"/>
  <c r="AU162" i="12"/>
  <c r="AU161" i="12" s="1"/>
  <c r="AU157" i="12"/>
  <c r="AU156" i="12" s="1"/>
  <c r="AU155" i="12" s="1"/>
  <c r="AU153" i="12"/>
  <c r="AU152" i="12" s="1"/>
  <c r="AU151" i="12" s="1"/>
  <c r="AU144" i="12"/>
  <c r="AU143" i="12" s="1"/>
  <c r="AU142" i="12" s="1"/>
  <c r="AU140" i="12"/>
  <c r="AU139" i="12" s="1"/>
  <c r="AU137" i="12"/>
  <c r="AU136" i="12" s="1"/>
  <c r="AU133" i="12"/>
  <c r="AU132" i="12" s="1"/>
  <c r="AU130" i="12"/>
  <c r="AU129" i="12" s="1"/>
  <c r="AU127" i="12"/>
  <c r="AU126" i="12" s="1"/>
  <c r="AU120" i="12"/>
  <c r="AU118" i="12"/>
  <c r="AU113" i="12"/>
  <c r="AU112" i="12" s="1"/>
  <c r="AU111" i="12" s="1"/>
  <c r="AU110" i="12" s="1"/>
  <c r="AU108" i="12"/>
  <c r="AU107" i="12" s="1"/>
  <c r="AU106" i="12" s="1"/>
  <c r="AU105" i="12" s="1"/>
  <c r="AU101" i="12"/>
  <c r="AU100" i="12" s="1"/>
  <c r="AU99" i="12" s="1"/>
  <c r="AU97" i="12"/>
  <c r="AU94" i="12"/>
  <c r="AU91" i="12"/>
  <c r="AU87" i="12"/>
  <c r="AU86" i="12" s="1"/>
  <c r="AU83" i="12"/>
  <c r="AU81" i="12"/>
  <c r="AU78" i="12"/>
  <c r="AU77" i="12" s="1"/>
  <c r="AU72" i="12"/>
  <c r="AU71" i="12" s="1"/>
  <c r="AU70" i="12" s="1"/>
  <c r="AU68" i="12"/>
  <c r="AU67" i="12" s="1"/>
  <c r="AU65" i="12"/>
  <c r="AU64" i="12" s="1"/>
  <c r="AU60" i="12"/>
  <c r="AU59" i="12" s="1"/>
  <c r="AU58" i="12" s="1"/>
  <c r="AU56" i="12"/>
  <c r="AU55" i="12" s="1"/>
  <c r="AU54" i="12" s="1"/>
  <c r="AU52" i="12"/>
  <c r="AU51" i="12" s="1"/>
  <c r="AU50" i="12" s="1"/>
  <c r="AU47" i="12"/>
  <c r="AU46" i="12" s="1"/>
  <c r="AU45" i="12" s="1"/>
  <c r="AU43" i="12"/>
  <c r="AU42" i="12" s="1"/>
  <c r="AU41" i="12" s="1"/>
  <c r="AU39" i="12"/>
  <c r="AU38" i="12" s="1"/>
  <c r="AU35" i="12"/>
  <c r="AU34" i="12" s="1"/>
  <c r="AU31" i="12"/>
  <c r="AU30" i="12" s="1"/>
  <c r="AU29" i="12" s="1"/>
  <c r="AU27" i="12"/>
  <c r="AU26" i="12" s="1"/>
  <c r="AU25" i="12" s="1"/>
  <c r="AU23" i="12"/>
  <c r="AU22" i="12" s="1"/>
  <c r="AU20" i="12"/>
  <c r="AU19" i="12" s="1"/>
  <c r="AT3122" i="12"/>
  <c r="AT3121" i="12" s="1"/>
  <c r="AT3119" i="12"/>
  <c r="AT3118" i="12" s="1"/>
  <c r="AT3116" i="12"/>
  <c r="AT3115" i="12" s="1"/>
  <c r="AT3110" i="12"/>
  <c r="AT3109" i="12" s="1"/>
  <c r="AT3097" i="12"/>
  <c r="AT3096" i="12" s="1"/>
  <c r="AT3092" i="12"/>
  <c r="AT3091" i="12" s="1"/>
  <c r="AT3090" i="12" s="1"/>
  <c r="AT3089" i="12" s="1"/>
  <c r="AT3087" i="12"/>
  <c r="AT3086" i="12" s="1"/>
  <c r="AT3085" i="12" s="1"/>
  <c r="AT3084" i="12" s="1"/>
  <c r="AT3077" i="12"/>
  <c r="AT3076" i="12" s="1"/>
  <c r="AT3074" i="12"/>
  <c r="AT3073" i="12" s="1"/>
  <c r="AT3068" i="12"/>
  <c r="AT3067" i="12" s="1"/>
  <c r="AT3065" i="12"/>
  <c r="AT3064" i="12" s="1"/>
  <c r="AT3062" i="12"/>
  <c r="AT3061" i="12" s="1"/>
  <c r="AT3059" i="12"/>
  <c r="AT3058" i="12" s="1"/>
  <c r="AT3055" i="12"/>
  <c r="AT3054" i="12" s="1"/>
  <c r="AT3053" i="12" s="1"/>
  <c r="AT3048" i="12"/>
  <c r="AT3047" i="12" s="1"/>
  <c r="AT3036" i="12"/>
  <c r="AT3035" i="12" s="1"/>
  <c r="AT3026" i="12"/>
  <c r="AT3025" i="12" s="1"/>
  <c r="AT3013" i="12"/>
  <c r="AT3012" i="12" s="1"/>
  <c r="AT3011" i="12" s="1"/>
  <c r="AT3008" i="12"/>
  <c r="AT3007" i="12" s="1"/>
  <c r="AT3005" i="12"/>
  <c r="AT3004" i="12" s="1"/>
  <c r="AT3002" i="12"/>
  <c r="AT3001" i="12" s="1"/>
  <c r="AT2998" i="12"/>
  <c r="AT2997" i="12" s="1"/>
  <c r="AT2996" i="12" s="1"/>
  <c r="AT2993" i="12"/>
  <c r="AT2992" i="12" s="1"/>
  <c r="AT2991" i="12" s="1"/>
  <c r="AT2990" i="12" s="1"/>
  <c r="AT2987" i="12"/>
  <c r="AT2986" i="12" s="1"/>
  <c r="AT2985" i="12" s="1"/>
  <c r="AT2983" i="12"/>
  <c r="AT2982" i="12" s="1"/>
  <c r="AT2980" i="12"/>
  <c r="AT2979" i="12" s="1"/>
  <c r="AT2976" i="12"/>
  <c r="AT2975" i="12" s="1"/>
  <c r="AT2974" i="12" s="1"/>
  <c r="AT2971" i="12"/>
  <c r="AT2970" i="12" s="1"/>
  <c r="AT2969" i="12" s="1"/>
  <c r="AT2968" i="12" s="1"/>
  <c r="AT2965" i="12"/>
  <c r="AT2964" i="12" s="1"/>
  <c r="AT2962" i="12"/>
  <c r="AT2961" i="12" s="1"/>
  <c r="AT2959" i="12"/>
  <c r="AT2958" i="12" s="1"/>
  <c r="AT2955" i="12"/>
  <c r="AT2954" i="12" s="1"/>
  <c r="AT2953" i="12" s="1"/>
  <c r="AT2950" i="12"/>
  <c r="AT2949" i="12" s="1"/>
  <c r="AT2948" i="12" s="1"/>
  <c r="AT2947" i="12" s="1"/>
  <c r="AT2944" i="12"/>
  <c r="AT2943" i="12" s="1"/>
  <c r="AT2941" i="12"/>
  <c r="AT2940" i="12" s="1"/>
  <c r="AT2937" i="12"/>
  <c r="AT2936" i="12" s="1"/>
  <c r="AT2935" i="12" s="1"/>
  <c r="AT2932" i="12"/>
  <c r="AT2931" i="12" s="1"/>
  <c r="AT2930" i="12" s="1"/>
  <c r="AT2928" i="12"/>
  <c r="AT2927" i="12" s="1"/>
  <c r="AT2926" i="12" s="1"/>
  <c r="AT2922" i="12"/>
  <c r="AT2921" i="12" s="1"/>
  <c r="AT2920" i="12" s="1"/>
  <c r="AT2918" i="12"/>
  <c r="AT2917" i="12" s="1"/>
  <c r="AT2915" i="12"/>
  <c r="AT2914" i="12" s="1"/>
  <c r="AT2911" i="12"/>
  <c r="AT2910" i="12" s="1"/>
  <c r="AT2909" i="12" s="1"/>
  <c r="AT2907" i="12"/>
  <c r="AT2906" i="12" s="1"/>
  <c r="AT2905" i="12" s="1"/>
  <c r="AT2903" i="12"/>
  <c r="AT2902" i="12" s="1"/>
  <c r="AT2901" i="12" s="1"/>
  <c r="AT2899" i="12"/>
  <c r="AT2898" i="12" s="1"/>
  <c r="AT2897" i="12" s="1"/>
  <c r="AT2895" i="12"/>
  <c r="AT2894" i="12" s="1"/>
  <c r="AT2892" i="12"/>
  <c r="AT2891" i="12" s="1"/>
  <c r="AT2889" i="12"/>
  <c r="AT2888" i="12" s="1"/>
  <c r="AT2885" i="12"/>
  <c r="AT2884" i="12" s="1"/>
  <c r="AT2883" i="12" s="1"/>
  <c r="AT2881" i="12"/>
  <c r="AT2880" i="12" s="1"/>
  <c r="AT2879" i="12" s="1"/>
  <c r="AT2877" i="12"/>
  <c r="AT2876" i="12" s="1"/>
  <c r="AT2875" i="12" s="1"/>
  <c r="AT2873" i="12"/>
  <c r="AT2871" i="12"/>
  <c r="AT2867" i="12"/>
  <c r="AT2866" i="12" s="1"/>
  <c r="AT2864" i="12"/>
  <c r="AT2863" i="12" s="1"/>
  <c r="AT2860" i="12"/>
  <c r="AT2859" i="12" s="1"/>
  <c r="AT2858" i="12" s="1"/>
  <c r="AT2856" i="12"/>
  <c r="AT2855" i="12" s="1"/>
  <c r="AT2854" i="12" s="1"/>
  <c r="AT2852" i="12"/>
  <c r="AT2851" i="12" s="1"/>
  <c r="AT2850" i="12" s="1"/>
  <c r="AT2848" i="12"/>
  <c r="AT2847" i="12" s="1"/>
  <c r="AT2845" i="12"/>
  <c r="AT2843" i="12"/>
  <c r="AT2839" i="12"/>
  <c r="AT2838" i="12" s="1"/>
  <c r="AT2836" i="12"/>
  <c r="AT2834" i="12"/>
  <c r="AT2830" i="12"/>
  <c r="AT2829" i="12" s="1"/>
  <c r="AT2828" i="12" s="1"/>
  <c r="AT2826" i="12"/>
  <c r="AT2825" i="12" s="1"/>
  <c r="AT2824" i="12" s="1"/>
  <c r="AT2822" i="12"/>
  <c r="AT2821" i="12" s="1"/>
  <c r="AT2820" i="12" s="1"/>
  <c r="AT2818" i="12"/>
  <c r="AT2817" i="12" s="1"/>
  <c r="AT2816" i="12" s="1"/>
  <c r="AT2814" i="12"/>
  <c r="AT2813" i="12" s="1"/>
  <c r="AT2812" i="12" s="1"/>
  <c r="AT2810" i="12"/>
  <c r="AT2808" i="12"/>
  <c r="AT2804" i="12"/>
  <c r="AT2803" i="12" s="1"/>
  <c r="AT2802" i="12" s="1"/>
  <c r="AT2800" i="12"/>
  <c r="AT2799" i="12" s="1"/>
  <c r="AT2798" i="12" s="1"/>
  <c r="AT2796" i="12"/>
  <c r="AT2795" i="12" s="1"/>
  <c r="AT2793" i="12"/>
  <c r="AT2792" i="12" s="1"/>
  <c r="AT2790" i="12"/>
  <c r="AT2789" i="12" s="1"/>
  <c r="AT2786" i="12"/>
  <c r="AT2785" i="12" s="1"/>
  <c r="AT2783" i="12"/>
  <c r="AT2782" i="12" s="1"/>
  <c r="AT2779" i="12"/>
  <c r="AT2778" i="12" s="1"/>
  <c r="AT2777" i="12" s="1"/>
  <c r="AT2775" i="12"/>
  <c r="AT2774" i="12" s="1"/>
  <c r="AT2773" i="12" s="1"/>
  <c r="AT2771" i="12"/>
  <c r="AT2770" i="12" s="1"/>
  <c r="AT2769" i="12" s="1"/>
  <c r="AT2767" i="12"/>
  <c r="AT2766" i="12" s="1"/>
  <c r="AT2765" i="12" s="1"/>
  <c r="AT2763" i="12"/>
  <c r="AT2762" i="12" s="1"/>
  <c r="AT2761" i="12" s="1"/>
  <c r="AT2759" i="12"/>
  <c r="AT2758" i="12" s="1"/>
  <c r="AT2757" i="12" s="1"/>
  <c r="AT2755" i="12"/>
  <c r="AT2754" i="12" s="1"/>
  <c r="AT2753" i="12" s="1"/>
  <c r="AT2749" i="12"/>
  <c r="AT2748" i="12" s="1"/>
  <c r="AT2746" i="12"/>
  <c r="AT2745" i="12" s="1"/>
  <c r="AT2740" i="12"/>
  <c r="AT2739" i="12" s="1"/>
  <c r="AT2736" i="12"/>
  <c r="AT2735" i="12" s="1"/>
  <c r="AT2733" i="12"/>
  <c r="AT2732" i="12" s="1"/>
  <c r="AT2729" i="12"/>
  <c r="AT2728" i="12" s="1"/>
  <c r="AT2726" i="12"/>
  <c r="AT2725" i="12" s="1"/>
  <c r="AT2721" i="12"/>
  <c r="AT2720" i="12" s="1"/>
  <c r="AT2719" i="12" s="1"/>
  <c r="AT2717" i="12"/>
  <c r="AT2716" i="12" s="1"/>
  <c r="AT2714" i="12"/>
  <c r="AT2713" i="12" s="1"/>
  <c r="AT2711" i="12"/>
  <c r="AT2710" i="12" s="1"/>
  <c r="AT2706" i="12"/>
  <c r="AT2705" i="12" s="1"/>
  <c r="AT2704" i="12" s="1"/>
  <c r="AT2698" i="12"/>
  <c r="AT2697" i="12" s="1"/>
  <c r="AT2696" i="12" s="1"/>
  <c r="AT2693" i="12"/>
  <c r="AT2692" i="12" s="1"/>
  <c r="AT2691" i="12" s="1"/>
  <c r="AT2689" i="12"/>
  <c r="AT2688" i="12" s="1"/>
  <c r="AT2686" i="12"/>
  <c r="AT2685" i="12" s="1"/>
  <c r="AT2682" i="12"/>
  <c r="AT2681" i="12" s="1"/>
  <c r="AT2679" i="12"/>
  <c r="AT2678" i="12" s="1"/>
  <c r="AT2676" i="12"/>
  <c r="AT2675" i="12" s="1"/>
  <c r="AT2671" i="12"/>
  <c r="AT2670" i="12" s="1"/>
  <c r="AT2668" i="12"/>
  <c r="AT2667" i="12" s="1"/>
  <c r="AT2665" i="12"/>
  <c r="AT2664" i="12" s="1"/>
  <c r="AT2660" i="12"/>
  <c r="AT2659" i="12" s="1"/>
  <c r="AT2657" i="12"/>
  <c r="AT2656" i="12" s="1"/>
  <c r="AT2650" i="12"/>
  <c r="AT2649" i="12" s="1"/>
  <c r="AT2644" i="12"/>
  <c r="AT2643" i="12" s="1"/>
  <c r="AT2638" i="12"/>
  <c r="AT2637" i="12" s="1"/>
  <c r="AT2636" i="12" s="1"/>
  <c r="AT2634" i="12"/>
  <c r="AT2633" i="12" s="1"/>
  <c r="AT2632" i="12" s="1"/>
  <c r="AT2630" i="12"/>
  <c r="AT2629" i="12" s="1"/>
  <c r="AT2625" i="12" s="1"/>
  <c r="AT2623" i="12"/>
  <c r="AT2622" i="12" s="1"/>
  <c r="AT2621" i="12" s="1"/>
  <c r="AT2619" i="12"/>
  <c r="AT2618" i="12" s="1"/>
  <c r="AT2617" i="12" s="1"/>
  <c r="AT2613" i="12"/>
  <c r="AT2612" i="12" s="1"/>
  <c r="AT2611" i="12" s="1"/>
  <c r="AT2609" i="12"/>
  <c r="AT2608" i="12" s="1"/>
  <c r="AT2607" i="12" s="1"/>
  <c r="AT2604" i="12"/>
  <c r="AT2603" i="12" s="1"/>
  <c r="AT2602" i="12" s="1"/>
  <c r="AT2601" i="12" s="1"/>
  <c r="AT2599" i="12"/>
  <c r="AT2598" i="12" s="1"/>
  <c r="AT2597" i="12" s="1"/>
  <c r="AT2596" i="12" s="1"/>
  <c r="AT2594" i="12"/>
  <c r="AT2593" i="12" s="1"/>
  <c r="AT2592" i="12" s="1"/>
  <c r="AT2590" i="12"/>
  <c r="AT2589" i="12" s="1"/>
  <c r="AT2588" i="12" s="1"/>
  <c r="AT2578" i="12"/>
  <c r="AT2577" i="12" s="1"/>
  <c r="AT2575" i="12"/>
  <c r="AT2574" i="12" s="1"/>
  <c r="AT2571" i="12"/>
  <c r="AT2570" i="12" s="1"/>
  <c r="AT2569" i="12" s="1"/>
  <c r="AT2567" i="12"/>
  <c r="AT2566" i="12" s="1"/>
  <c r="AT2565" i="12" s="1"/>
  <c r="AT2563" i="12"/>
  <c r="AT2562" i="12" s="1"/>
  <c r="AT2561" i="12" s="1"/>
  <c r="AT2559" i="12"/>
  <c r="AT2558" i="12" s="1"/>
  <c r="AT2557" i="12" s="1"/>
  <c r="AT2555" i="12"/>
  <c r="AT2554" i="12" s="1"/>
  <c r="AT2553" i="12" s="1"/>
  <c r="AT2551" i="12"/>
  <c r="AT2550" i="12" s="1"/>
  <c r="AT2549" i="12" s="1"/>
  <c r="AT2547" i="12"/>
  <c r="AT2546" i="12" s="1"/>
  <c r="AT2545" i="12" s="1"/>
  <c r="AT2543" i="12"/>
  <c r="AT2542" i="12" s="1"/>
  <c r="AT2538" i="12" s="1"/>
  <c r="AT2536" i="12"/>
  <c r="AT2535" i="12" s="1"/>
  <c r="AT2534" i="12" s="1"/>
  <c r="AT2532" i="12"/>
  <c r="AT2531" i="12" s="1"/>
  <c r="AT2530" i="12" s="1"/>
  <c r="AT2528" i="12"/>
  <c r="AT2527" i="12" s="1"/>
  <c r="AT2526" i="12" s="1"/>
  <c r="AT2524" i="12"/>
  <c r="AT2523" i="12" s="1"/>
  <c r="AT2522" i="12" s="1"/>
  <c r="AT2520" i="12"/>
  <c r="AT2519" i="12" s="1"/>
  <c r="AT2518" i="12" s="1"/>
  <c r="AT2516" i="12"/>
  <c r="AT2515" i="12" s="1"/>
  <c r="AT2514" i="12" s="1"/>
  <c r="AT2512" i="12"/>
  <c r="AT2511" i="12" s="1"/>
  <c r="AT2510" i="12" s="1"/>
  <c r="AT2504" i="12"/>
  <c r="AT2503" i="12" s="1"/>
  <c r="AT2502" i="12" s="1"/>
  <c r="AT2500" i="12"/>
  <c r="AT2499" i="12" s="1"/>
  <c r="AT2498" i="12" s="1"/>
  <c r="AT2496" i="12"/>
  <c r="AT2495" i="12" s="1"/>
  <c r="AT2494" i="12" s="1"/>
  <c r="AT2492" i="12"/>
  <c r="AT2491" i="12" s="1"/>
  <c r="AT2490" i="12" s="1"/>
  <c r="AT2488" i="12"/>
  <c r="AT2487" i="12" s="1"/>
  <c r="AT2486" i="12" s="1"/>
  <c r="AT2481" i="12"/>
  <c r="AT2480" i="12" s="1"/>
  <c r="AT2479" i="12" s="1"/>
  <c r="AT2477" i="12"/>
  <c r="AT2476" i="12" s="1"/>
  <c r="AT2475" i="12" s="1"/>
  <c r="AT2471" i="12"/>
  <c r="AT2470" i="12" s="1"/>
  <c r="AT2469" i="12" s="1"/>
  <c r="AT2467" i="12"/>
  <c r="AT2466" i="12" s="1"/>
  <c r="AT2465" i="12" s="1"/>
  <c r="AT2463" i="12"/>
  <c r="AT2462" i="12" s="1"/>
  <c r="AT2461" i="12" s="1"/>
  <c r="AT2459" i="12"/>
  <c r="AT2458" i="12" s="1"/>
  <c r="AT2456" i="12"/>
  <c r="AT2455" i="12" s="1"/>
  <c r="AT2449" i="12"/>
  <c r="AT2448" i="12" s="1"/>
  <c r="AT2447" i="12" s="1"/>
  <c r="AT2445" i="12"/>
  <c r="AT2444" i="12" s="1"/>
  <c r="AT2443" i="12" s="1"/>
  <c r="AT2439" i="12"/>
  <c r="AT2438" i="12" s="1"/>
  <c r="AT2437" i="12" s="1"/>
  <c r="AT2435" i="12"/>
  <c r="AT2434" i="12" s="1"/>
  <c r="AT2430" i="12"/>
  <c r="AT2429" i="12" s="1"/>
  <c r="AT2427" i="12"/>
  <c r="AT2426" i="12" s="1"/>
  <c r="AT2423" i="12"/>
  <c r="AT2422" i="12" s="1"/>
  <c r="AT2420" i="12"/>
  <c r="AT2419" i="12" s="1"/>
  <c r="AT2416" i="12"/>
  <c r="AT2415" i="12" s="1"/>
  <c r="AT2414" i="12" s="1"/>
  <c r="AT2413" i="12" s="1"/>
  <c r="AT2410" i="12"/>
  <c r="AT2409" i="12" s="1"/>
  <c r="AT2408" i="12" s="1"/>
  <c r="AT2407" i="12" s="1"/>
  <c r="AT2405" i="12"/>
  <c r="AT2404" i="12" s="1"/>
  <c r="AT2402" i="12"/>
  <c r="AT2401" i="12" s="1"/>
  <c r="AT2398" i="12"/>
  <c r="AT2397" i="12" s="1"/>
  <c r="AT2396" i="12" s="1"/>
  <c r="AT2393" i="12"/>
  <c r="AT2392" i="12" s="1"/>
  <c r="AT2391" i="12" s="1"/>
  <c r="AT2389" i="12"/>
  <c r="AT2388" i="12" s="1"/>
  <c r="AT2387" i="12" s="1"/>
  <c r="AT2384" i="12"/>
  <c r="AT2383" i="12" s="1"/>
  <c r="AT2381" i="12"/>
  <c r="AT2380" i="12" s="1"/>
  <c r="AT2378" i="12"/>
  <c r="AT2377" i="12" s="1"/>
  <c r="AT2375" i="12"/>
  <c r="AT2374" i="12" s="1"/>
  <c r="AT2368" i="12"/>
  <c r="AT2367" i="12" s="1"/>
  <c r="AT2366" i="12" s="1"/>
  <c r="AT2364" i="12"/>
  <c r="AT2363" i="12" s="1"/>
  <c r="AT2362" i="12" s="1"/>
  <c r="AT2359" i="12"/>
  <c r="AT2358" i="12" s="1"/>
  <c r="AT2357" i="12" s="1"/>
  <c r="AT2356" i="12" s="1"/>
  <c r="AT2354" i="12"/>
  <c r="AT2353" i="12" s="1"/>
  <c r="AT2352" i="12" s="1"/>
  <c r="AT2351" i="12" s="1"/>
  <c r="AT2348" i="12"/>
  <c r="AT2347" i="12" s="1"/>
  <c r="AT2346" i="12" s="1"/>
  <c r="AT2345" i="12" s="1"/>
  <c r="AT2343" i="12"/>
  <c r="AT2342" i="12" s="1"/>
  <c r="AT2341" i="12" s="1"/>
  <c r="AT2339" i="12"/>
  <c r="AT2338" i="12" s="1"/>
  <c r="AT2337" i="12" s="1"/>
  <c r="AT2335" i="12"/>
  <c r="AT2334" i="12" s="1"/>
  <c r="AT2332" i="12"/>
  <c r="AT2331" i="12" s="1"/>
  <c r="AT2327" i="12"/>
  <c r="AT2326" i="12" s="1"/>
  <c r="AT2325" i="12" s="1"/>
  <c r="AT2324" i="12" s="1"/>
  <c r="AT2317" i="12"/>
  <c r="AT2316" i="12" s="1"/>
  <c r="AT2315" i="12" s="1"/>
  <c r="AT2313" i="12"/>
  <c r="AT2312" i="12" s="1"/>
  <c r="AT2311" i="12" s="1"/>
  <c r="AT2309" i="12"/>
  <c r="AT2308" i="12" s="1"/>
  <c r="AT2306" i="12"/>
  <c r="AT2305" i="12" s="1"/>
  <c r="AT2303" i="12"/>
  <c r="AT2302" i="12" s="1"/>
  <c r="AT2297" i="12"/>
  <c r="AT2296" i="12" s="1"/>
  <c r="AT2295" i="12" s="1"/>
  <c r="AT2294" i="12" s="1"/>
  <c r="AT2291" i="12"/>
  <c r="AT2290" i="12" s="1"/>
  <c r="AT2288" i="12"/>
  <c r="AT2287" i="12" s="1"/>
  <c r="AT2283" i="12"/>
  <c r="AT2282" i="12" s="1"/>
  <c r="AT2281" i="12" s="1"/>
  <c r="AT2280" i="12" s="1"/>
  <c r="AT2278" i="12"/>
  <c r="AT2277" i="12" s="1"/>
  <c r="AT2276" i="12" s="1"/>
  <c r="AT2274" i="12"/>
  <c r="AT2273" i="12" s="1"/>
  <c r="AT2272" i="12" s="1"/>
  <c r="AT2268" i="12"/>
  <c r="AT2267" i="12" s="1"/>
  <c r="AT2266" i="12" s="1"/>
  <c r="AT2264" i="12"/>
  <c r="AT2263" i="12" s="1"/>
  <c r="AT2262" i="12" s="1"/>
  <c r="AT2259" i="12"/>
  <c r="AT2258" i="12" s="1"/>
  <c r="AT2257" i="12" s="1"/>
  <c r="AT2256" i="12" s="1"/>
  <c r="AT2253" i="12"/>
  <c r="AT2252" i="12" s="1"/>
  <c r="AT2251" i="12" s="1"/>
  <c r="AT2250" i="12" s="1"/>
  <c r="AT2248" i="12"/>
  <c r="AT2247" i="12" s="1"/>
  <c r="AT2246" i="12" s="1"/>
  <c r="AT2245" i="12" s="1"/>
  <c r="AT2238" i="12"/>
  <c r="AT2237" i="12" s="1"/>
  <c r="AT2236" i="12" s="1"/>
  <c r="AT2235" i="12" s="1"/>
  <c r="AT2233" i="12"/>
  <c r="AT2232" i="12" s="1"/>
  <c r="AT2231" i="12" s="1"/>
  <c r="AT2230" i="12" s="1"/>
  <c r="AT2228" i="12"/>
  <c r="AT2227" i="12" s="1"/>
  <c r="AT2226" i="12" s="1"/>
  <c r="AT2224" i="12"/>
  <c r="AT2223" i="12" s="1"/>
  <c r="AT2222" i="12" s="1"/>
  <c r="AT2219" i="12"/>
  <c r="AT2218" i="12" s="1"/>
  <c r="AT2216" i="12"/>
  <c r="AT2215" i="12" s="1"/>
  <c r="AT2211" i="12"/>
  <c r="AT2210" i="12" s="1"/>
  <c r="AT2209" i="12" s="1"/>
  <c r="AT2207" i="12"/>
  <c r="AT2206" i="12" s="1"/>
  <c r="AT2205" i="12" s="1"/>
  <c r="AT2203" i="12"/>
  <c r="AT2202" i="12" s="1"/>
  <c r="AT2201" i="12" s="1"/>
  <c r="AT2199" i="12"/>
  <c r="AT2198" i="12" s="1"/>
  <c r="AT2197" i="12" s="1"/>
  <c r="AT2195" i="12"/>
  <c r="AT2194" i="12" s="1"/>
  <c r="AT2193" i="12" s="1"/>
  <c r="AT2191" i="12"/>
  <c r="AT2190" i="12" s="1"/>
  <c r="AT2189" i="12" s="1"/>
  <c r="AT2187" i="12"/>
  <c r="AT2186" i="12" s="1"/>
  <c r="AT2185" i="12" s="1"/>
  <c r="AT2183" i="12"/>
  <c r="AT2182" i="12" s="1"/>
  <c r="AT2181" i="12" s="1"/>
  <c r="AT2179" i="12"/>
  <c r="AT2178" i="12" s="1"/>
  <c r="AT2177" i="12" s="1"/>
  <c r="AT2175" i="12"/>
  <c r="AT2174" i="12" s="1"/>
  <c r="AT2170" i="12" s="1"/>
  <c r="AT2168" i="12"/>
  <c r="AT2167" i="12" s="1"/>
  <c r="AT2166" i="12" s="1"/>
  <c r="AT2164" i="12"/>
  <c r="AT2163" i="12" s="1"/>
  <c r="AT2162" i="12" s="1"/>
  <c r="AT2160" i="12"/>
  <c r="AT2159" i="12" s="1"/>
  <c r="AT2158" i="12" s="1"/>
  <c r="AT2156" i="12"/>
  <c r="AT2155" i="12" s="1"/>
  <c r="AT2154" i="12" s="1"/>
  <c r="AT2152" i="12"/>
  <c r="AT2151" i="12" s="1"/>
  <c r="AT2150" i="12" s="1"/>
  <c r="AT2145" i="12"/>
  <c r="AT2144" i="12" s="1"/>
  <c r="AT2143" i="12" s="1"/>
  <c r="AT2141" i="12"/>
  <c r="AT2140" i="12" s="1"/>
  <c r="AT2139" i="12" s="1"/>
  <c r="AT2137" i="12"/>
  <c r="AT2136" i="12" s="1"/>
  <c r="AT2134" i="12"/>
  <c r="AT2133" i="12" s="1"/>
  <c r="AT2131" i="12"/>
  <c r="AT2130" i="12" s="1"/>
  <c r="AT2125" i="12"/>
  <c r="AT2123" i="12"/>
  <c r="AT2120" i="12"/>
  <c r="AT2119" i="12" s="1"/>
  <c r="AT2116" i="12"/>
  <c r="AT2115" i="12" s="1"/>
  <c r="AT2114" i="12" s="1"/>
  <c r="AT2109" i="12"/>
  <c r="AT2107" i="12"/>
  <c r="AT2104" i="12"/>
  <c r="AT2103" i="12" s="1"/>
  <c r="AT2098" i="12"/>
  <c r="AT2097" i="12" s="1"/>
  <c r="AT2096" i="12" s="1"/>
  <c r="AT2094" i="12"/>
  <c r="AT2093" i="12" s="1"/>
  <c r="AT2092" i="12" s="1"/>
  <c r="AT2090" i="12"/>
  <c r="AT2089" i="12" s="1"/>
  <c r="AT2088" i="12" s="1"/>
  <c r="AT2086" i="12"/>
  <c r="AT2085" i="12" s="1"/>
  <c r="AT2083" i="12"/>
  <c r="AT2082" i="12" s="1"/>
  <c r="AT2074" i="12"/>
  <c r="AT2073" i="12" s="1"/>
  <c r="AT2072" i="12" s="1"/>
  <c r="AT2070" i="12"/>
  <c r="AT2069" i="12" s="1"/>
  <c r="AT2068" i="12" s="1"/>
  <c r="AT2066" i="12"/>
  <c r="AT2065" i="12" s="1"/>
  <c r="AT2064" i="12" s="1"/>
  <c r="AT2061" i="12"/>
  <c r="AT2060" i="12" s="1"/>
  <c r="AT2058" i="12"/>
  <c r="AT2057" i="12" s="1"/>
  <c r="AT2052" i="12"/>
  <c r="AT2051" i="12" s="1"/>
  <c r="AT2049" i="12"/>
  <c r="AT2048" i="12" s="1"/>
  <c r="AT2045" i="12"/>
  <c r="AT2044" i="12" s="1"/>
  <c r="AT2042" i="12"/>
  <c r="AT2041" i="12" s="1"/>
  <c r="AT2039" i="12"/>
  <c r="AT2038" i="12" s="1"/>
  <c r="AT2033" i="12"/>
  <c r="AT2031" i="12"/>
  <c r="AT2028" i="12"/>
  <c r="AT2027" i="12" s="1"/>
  <c r="AT2023" i="12"/>
  <c r="AT2022" i="12" s="1"/>
  <c r="AT2021" i="12" s="1"/>
  <c r="AT2019" i="12"/>
  <c r="AT2018" i="12" s="1"/>
  <c r="AT2017" i="12" s="1"/>
  <c r="AT2015" i="12"/>
  <c r="AT2014" i="12" s="1"/>
  <c r="AT2013" i="12" s="1"/>
  <c r="AT2011" i="12"/>
  <c r="AT2010" i="12" s="1"/>
  <c r="AT2009" i="12" s="1"/>
  <c r="AT2006" i="12"/>
  <c r="AT2005" i="12" s="1"/>
  <c r="AT2004" i="12" s="1"/>
  <c r="AT2002" i="12"/>
  <c r="AT2001" i="12" s="1"/>
  <c r="AT2000" i="12" s="1"/>
  <c r="AT1998" i="12"/>
  <c r="AT1997" i="12" s="1"/>
  <c r="AT1996" i="12" s="1"/>
  <c r="AT1994" i="12"/>
  <c r="AT1993" i="12" s="1"/>
  <c r="AT1992" i="12" s="1"/>
  <c r="AT1987" i="12"/>
  <c r="AT1986" i="12" s="1"/>
  <c r="AT1985" i="12" s="1"/>
  <c r="AT1984" i="12" s="1"/>
  <c r="AT1982" i="12"/>
  <c r="AT1981" i="12" s="1"/>
  <c r="AT1980" i="12" s="1"/>
  <c r="AT1978" i="12"/>
  <c r="AT1977" i="12" s="1"/>
  <c r="AT1975" i="12"/>
  <c r="AT1974" i="12" s="1"/>
  <c r="AT1972" i="12"/>
  <c r="AT1971" i="12" s="1"/>
  <c r="AT1967" i="12"/>
  <c r="AT1966" i="12" s="1"/>
  <c r="AT1965" i="12" s="1"/>
  <c r="AT1964" i="12" s="1"/>
  <c r="AT1961" i="12"/>
  <c r="AT1960" i="12" s="1"/>
  <c r="AT1959" i="12" s="1"/>
  <c r="AT1958" i="12" s="1"/>
  <c r="AT1956" i="12"/>
  <c r="AT1955" i="12" s="1"/>
  <c r="AT1954" i="12" s="1"/>
  <c r="AT1953" i="12" s="1"/>
  <c r="AT1951" i="12"/>
  <c r="AT1950" i="12" s="1"/>
  <c r="AT1949" i="12" s="1"/>
  <c r="AT1948" i="12" s="1"/>
  <c r="AT1946" i="12"/>
  <c r="AT1945" i="12" s="1"/>
  <c r="AT1944" i="12" s="1"/>
  <c r="AT1941" i="12"/>
  <c r="AT1940" i="12" s="1"/>
  <c r="AT1939" i="12" s="1"/>
  <c r="AT1936" i="12"/>
  <c r="AT1935" i="12" s="1"/>
  <c r="AT1934" i="12" s="1"/>
  <c r="AT1933" i="12" s="1"/>
  <c r="AT1931" i="12"/>
  <c r="AT1930" i="12" s="1"/>
  <c r="AT1929" i="12" s="1"/>
  <c r="AT1927" i="12"/>
  <c r="AT1926" i="12" s="1"/>
  <c r="AT1925" i="12" s="1"/>
  <c r="AT1920" i="12"/>
  <c r="AT1919" i="12" s="1"/>
  <c r="AT1918" i="12" s="1"/>
  <c r="AT1916" i="12"/>
  <c r="AT1915" i="12" s="1"/>
  <c r="AT1914" i="12" s="1"/>
  <c r="AT1911" i="12"/>
  <c r="AT1910" i="12" s="1"/>
  <c r="AT1909" i="12" s="1"/>
  <c r="AT1907" i="12"/>
  <c r="AT1906" i="12" s="1"/>
  <c r="AT1905" i="12" s="1"/>
  <c r="AT1897" i="12"/>
  <c r="AT1896" i="12" s="1"/>
  <c r="AT1895" i="12" s="1"/>
  <c r="AT1894" i="12" s="1"/>
  <c r="AT1892" i="12"/>
  <c r="AT1891" i="12" s="1"/>
  <c r="AT1890" i="12" s="1"/>
  <c r="AT1889" i="12" s="1"/>
  <c r="AT1885" i="12"/>
  <c r="AT1884" i="12" s="1"/>
  <c r="AT1883" i="12" s="1"/>
  <c r="AT1881" i="12"/>
  <c r="AT1880" i="12" s="1"/>
  <c r="AT1878" i="12"/>
  <c r="AT1877" i="12" s="1"/>
  <c r="AT1873" i="12"/>
  <c r="AT1872" i="12" s="1"/>
  <c r="AT1870" i="12"/>
  <c r="AT1869" i="12" s="1"/>
  <c r="AT1865" i="12"/>
  <c r="AT1864" i="12" s="1"/>
  <c r="AT1863" i="12" s="1"/>
  <c r="AT1861" i="12"/>
  <c r="AT1860" i="12" s="1"/>
  <c r="AT1859" i="12" s="1"/>
  <c r="AT1857" i="12"/>
  <c r="AT1856" i="12" s="1"/>
  <c r="AT1855" i="12" s="1"/>
  <c r="AT1848" i="12"/>
  <c r="AT1847" i="12" s="1"/>
  <c r="AT1846" i="12" s="1"/>
  <c r="AT1844" i="12"/>
  <c r="AT1843" i="12" s="1"/>
  <c r="AT1842" i="12" s="1"/>
  <c r="AT1840" i="12"/>
  <c r="AT1839" i="12" s="1"/>
  <c r="AT1838" i="12" s="1"/>
  <c r="AT1836" i="12"/>
  <c r="AT1835" i="12" s="1"/>
  <c r="AT1833" i="12"/>
  <c r="AT1832" i="12" s="1"/>
  <c r="AT1830" i="12"/>
  <c r="AT1829" i="12" s="1"/>
  <c r="AT1825" i="12"/>
  <c r="AT1824" i="12" s="1"/>
  <c r="AT1823" i="12" s="1"/>
  <c r="AT1821" i="12"/>
  <c r="AT1820" i="12" s="1"/>
  <c r="AT1819" i="12" s="1"/>
  <c r="AT1817" i="12"/>
  <c r="AT1816" i="12" s="1"/>
  <c r="AT1815" i="12" s="1"/>
  <c r="AT1813" i="12"/>
  <c r="AT1812" i="12" s="1"/>
  <c r="AT1811" i="12" s="1"/>
  <c r="AT1809" i="12"/>
  <c r="AT1808" i="12" s="1"/>
  <c r="AT1807" i="12" s="1"/>
  <c r="AT1805" i="12"/>
  <c r="AT1804" i="12" s="1"/>
  <c r="AT1802" i="12"/>
  <c r="AT1801" i="12" s="1"/>
  <c r="AT1798" i="12"/>
  <c r="AT1797" i="12" s="1"/>
  <c r="AT1796" i="12" s="1"/>
  <c r="AT1791" i="12"/>
  <c r="AT1790" i="12" s="1"/>
  <c r="AT1789" i="12" s="1"/>
  <c r="AT1787" i="12"/>
  <c r="AT1786" i="12" s="1"/>
  <c r="AT1785" i="12" s="1"/>
  <c r="AT1783" i="12"/>
  <c r="AT1782" i="12" s="1"/>
  <c r="AT1781" i="12" s="1"/>
  <c r="AT1778" i="12"/>
  <c r="AT1777" i="12" s="1"/>
  <c r="AT1776" i="12" s="1"/>
  <c r="AT1775" i="12" s="1"/>
  <c r="AT1773" i="12"/>
  <c r="AT1772" i="12" s="1"/>
  <c r="AT1771" i="12" s="1"/>
  <c r="AT1770" i="12" s="1"/>
  <c r="AT1768" i="12"/>
  <c r="AT1767" i="12" s="1"/>
  <c r="AT1766" i="12" s="1"/>
  <c r="AT1764" i="12"/>
  <c r="AT1763" i="12" s="1"/>
  <c r="AT1762" i="12" s="1"/>
  <c r="AT1758" i="12"/>
  <c r="AT1757" i="12" s="1"/>
  <c r="AT1756" i="12" s="1"/>
  <c r="AT1755" i="12" s="1"/>
  <c r="AT1753" i="12"/>
  <c r="AT1752" i="12" s="1"/>
  <c r="AT1751" i="12" s="1"/>
  <c r="AT1750" i="12" s="1"/>
  <c r="AT1748" i="12"/>
  <c r="AT1747" i="12" s="1"/>
  <c r="AT1746" i="12" s="1"/>
  <c r="AT1745" i="12" s="1"/>
  <c r="AT1743" i="12"/>
  <c r="AT1742" i="12" s="1"/>
  <c r="AT1741" i="12" s="1"/>
  <c r="AT1740" i="12" s="1"/>
  <c r="AT1738" i="12"/>
  <c r="AT1737" i="12" s="1"/>
  <c r="AT1736" i="12" s="1"/>
  <c r="AT1734" i="12"/>
  <c r="AT1733" i="12" s="1"/>
  <c r="AT1732" i="12" s="1"/>
  <c r="AT1730" i="12"/>
  <c r="AT1729" i="12" s="1"/>
  <c r="AT1728" i="12" s="1"/>
  <c r="AT1726" i="12"/>
  <c r="AT1725" i="12" s="1"/>
  <c r="AT1724" i="12" s="1"/>
  <c r="AT1722" i="12"/>
  <c r="AT1721" i="12" s="1"/>
  <c r="AT1720" i="12" s="1"/>
  <c r="AT1718" i="12"/>
  <c r="AT1717" i="12" s="1"/>
  <c r="AT1716" i="12" s="1"/>
  <c r="AT1714" i="12"/>
  <c r="AT1713" i="12" s="1"/>
  <c r="AT1712" i="12" s="1"/>
  <c r="AT1710" i="12"/>
  <c r="AT1709" i="12" s="1"/>
  <c r="AT1708" i="12" s="1"/>
  <c r="AT1706" i="12"/>
  <c r="AT1705" i="12" s="1"/>
  <c r="AT1704" i="12" s="1"/>
  <c r="AT1702" i="12"/>
  <c r="AT1701" i="12" s="1"/>
  <c r="AT1700" i="12" s="1"/>
  <c r="AT1698" i="12"/>
  <c r="AT1697" i="12" s="1"/>
  <c r="AT1696" i="12" s="1"/>
  <c r="AT1693" i="12"/>
  <c r="AT1692" i="12" s="1"/>
  <c r="AT1691" i="12" s="1"/>
  <c r="AT1689" i="12"/>
  <c r="AT1688" i="12" s="1"/>
  <c r="AT1687" i="12" s="1"/>
  <c r="AT1684" i="12"/>
  <c r="AT1683" i="12" s="1"/>
  <c r="AT1682" i="12" s="1"/>
  <c r="AT1681" i="12" s="1"/>
  <c r="AT1679" i="12"/>
  <c r="AT1678" i="12" s="1"/>
  <c r="AT1677" i="12" s="1"/>
  <c r="AT1676" i="12" s="1"/>
  <c r="AT1674" i="12"/>
  <c r="AT1673" i="12" s="1"/>
  <c r="AT1672" i="12" s="1"/>
  <c r="AT1670" i="12"/>
  <c r="AT1669" i="12" s="1"/>
  <c r="AT1668" i="12" s="1"/>
  <c r="AT1663" i="12"/>
  <c r="AT1662" i="12" s="1"/>
  <c r="AT1660" i="12"/>
  <c r="AT1659" i="12" s="1"/>
  <c r="AT1655" i="12"/>
  <c r="AT1654" i="12" s="1"/>
  <c r="AT1653" i="12" s="1"/>
  <c r="AT1651" i="12"/>
  <c r="AT1650" i="12" s="1"/>
  <c r="AT1649" i="12" s="1"/>
  <c r="AT1647" i="12"/>
  <c r="AT1646" i="12" s="1"/>
  <c r="AT1645" i="12" s="1"/>
  <c r="AT1642" i="12"/>
  <c r="AT1641" i="12" s="1"/>
  <c r="AT1640" i="12" s="1"/>
  <c r="AT1639" i="12" s="1"/>
  <c r="AT1635" i="12"/>
  <c r="AT1633" i="12"/>
  <c r="AT1629" i="12"/>
  <c r="AT1628" i="12" s="1"/>
  <c r="AT1625" i="12"/>
  <c r="AT1624" i="12" s="1"/>
  <c r="AT1619" i="12"/>
  <c r="AT1618" i="12" s="1"/>
  <c r="AT1617" i="12" s="1"/>
  <c r="AT1615" i="12"/>
  <c r="AT1614" i="12" s="1"/>
  <c r="AT1613" i="12" s="1"/>
  <c r="AT1610" i="12"/>
  <c r="AT1609" i="12" s="1"/>
  <c r="AT1608" i="12" s="1"/>
  <c r="AT1607" i="12" s="1"/>
  <c r="AT1605" i="12"/>
  <c r="AT1604" i="12" s="1"/>
  <c r="AT1603" i="12" s="1"/>
  <c r="AT1601" i="12"/>
  <c r="AT1600" i="12" s="1"/>
  <c r="AT1599" i="12" s="1"/>
  <c r="AT1596" i="12"/>
  <c r="AT1595" i="12" s="1"/>
  <c r="AT1594" i="12" s="1"/>
  <c r="AT1592" i="12"/>
  <c r="AT1591" i="12" s="1"/>
  <c r="AT1590" i="12" s="1"/>
  <c r="AT1584" i="12"/>
  <c r="AT1583" i="12" s="1"/>
  <c r="AT1582" i="12" s="1"/>
  <c r="AT1575" i="12"/>
  <c r="AT1574" i="12" s="1"/>
  <c r="AT1572" i="12"/>
  <c r="AT1571" i="12" s="1"/>
  <c r="AT1568" i="12"/>
  <c r="AT1567" i="12" s="1"/>
  <c r="AT1566" i="12" s="1"/>
  <c r="AT1564" i="12"/>
  <c r="AT1563" i="12" s="1"/>
  <c r="AT1562" i="12" s="1"/>
  <c r="AT1560" i="12"/>
  <c r="AT1559" i="12" s="1"/>
  <c r="AT1558" i="12" s="1"/>
  <c r="AT1555" i="12"/>
  <c r="AT1554" i="12" s="1"/>
  <c r="AT1553" i="12" s="1"/>
  <c r="AT1552" i="12" s="1"/>
  <c r="AT1550" i="12"/>
  <c r="AT1549" i="12" s="1"/>
  <c r="AT1548" i="12" s="1"/>
  <c r="AT1546" i="12"/>
  <c r="AT1545" i="12" s="1"/>
  <c r="AT1544" i="12" s="1"/>
  <c r="AT1542" i="12"/>
  <c r="AT1541" i="12" s="1"/>
  <c r="AT1540" i="12" s="1"/>
  <c r="AT1535" i="12"/>
  <c r="AT1534" i="12" s="1"/>
  <c r="AT1532" i="12"/>
  <c r="AT1531" i="12" s="1"/>
  <c r="AT1521" i="12"/>
  <c r="AT1520" i="12" s="1"/>
  <c r="AT1519" i="12" s="1"/>
  <c r="AT1515" i="12"/>
  <c r="AT1514" i="12" s="1"/>
  <c r="AT1513" i="12" s="1"/>
  <c r="AT1512" i="12" s="1"/>
  <c r="AT1510" i="12"/>
  <c r="AT1509" i="12" s="1"/>
  <c r="AT1508" i="12" s="1"/>
  <c r="AT1507" i="12" s="1"/>
  <c r="AT1504" i="12"/>
  <c r="AT1503" i="12" s="1"/>
  <c r="AT1502" i="12" s="1"/>
  <c r="AT1500" i="12"/>
  <c r="AT1499" i="12" s="1"/>
  <c r="AT1498" i="12" s="1"/>
  <c r="AT1496" i="12"/>
  <c r="AT1495" i="12" s="1"/>
  <c r="AT1491" i="12" s="1"/>
  <c r="AT1488" i="12"/>
  <c r="AT1487" i="12" s="1"/>
  <c r="AT1485" i="12"/>
  <c r="AT1484" i="12" s="1"/>
  <c r="AT1481" i="12"/>
  <c r="AT1480" i="12" s="1"/>
  <c r="AT1478" i="12"/>
  <c r="AT1477" i="12" s="1"/>
  <c r="AT1475" i="12"/>
  <c r="AT1474" i="12" s="1"/>
  <c r="AT1469" i="12"/>
  <c r="AT1468" i="12" s="1"/>
  <c r="AT1467" i="12" s="1"/>
  <c r="AT1466" i="12" s="1"/>
  <c r="AT1464" i="12"/>
  <c r="AT1463" i="12" s="1"/>
  <c r="AT1461" i="12"/>
  <c r="AT1460" i="12" s="1"/>
  <c r="AT1456" i="12"/>
  <c r="AT1455" i="12" s="1"/>
  <c r="AT1454" i="12" s="1"/>
  <c r="AT1453" i="12" s="1"/>
  <c r="AT1449" i="12"/>
  <c r="AT1448" i="12" s="1"/>
  <c r="AT1447" i="12" s="1"/>
  <c r="AT1446" i="12" s="1"/>
  <c r="AT1444" i="12"/>
  <c r="AT1443" i="12" s="1"/>
  <c r="AT1442" i="12" s="1"/>
  <c r="AT1441" i="12" s="1"/>
  <c r="AT1439" i="12"/>
  <c r="AT1438" i="12" s="1"/>
  <c r="AT1437" i="12" s="1"/>
  <c r="AT1434" i="12"/>
  <c r="AT1433" i="12" s="1"/>
  <c r="AT1432" i="12" s="1"/>
  <c r="AT1429" i="12"/>
  <c r="AT1428" i="12" s="1"/>
  <c r="AT1427" i="12" s="1"/>
  <c r="AT1422" i="12"/>
  <c r="AT1419" i="12"/>
  <c r="AT1413" i="12"/>
  <c r="AT1411" i="12"/>
  <c r="AT1408" i="12"/>
  <c r="AT1407" i="12" s="1"/>
  <c r="AT1404" i="12"/>
  <c r="AT1403" i="12" s="1"/>
  <c r="AT1402" i="12" s="1"/>
  <c r="AT1399" i="12"/>
  <c r="AT1398" i="12" s="1"/>
  <c r="AT1397" i="12" s="1"/>
  <c r="AT1396" i="12" s="1"/>
  <c r="AT1393" i="12"/>
  <c r="AT1392" i="12" s="1"/>
  <c r="AT1391" i="12" s="1"/>
  <c r="AT1390" i="12" s="1"/>
  <c r="AT1388" i="12"/>
  <c r="AT1386" i="12"/>
  <c r="AT1375" i="12"/>
  <c r="AT1374" i="12" s="1"/>
  <c r="AT1373" i="12" s="1"/>
  <c r="AT1371" i="12"/>
  <c r="AT1369" i="12"/>
  <c r="AT1365" i="12"/>
  <c r="AT1363" i="12"/>
  <c r="AT1359" i="12"/>
  <c r="AT1358" i="12" s="1"/>
  <c r="AT1357" i="12" s="1"/>
  <c r="AT1355" i="12"/>
  <c r="AT1354" i="12" s="1"/>
  <c r="AT1353" i="12" s="1"/>
  <c r="AT1351" i="12"/>
  <c r="AT1350" i="12" s="1"/>
  <c r="AT1349" i="12" s="1"/>
  <c r="AT1347" i="12"/>
  <c r="AT1346" i="12" s="1"/>
  <c r="AT1345" i="12" s="1"/>
  <c r="AT1343" i="12"/>
  <c r="AT1342" i="12" s="1"/>
  <c r="AT1341" i="12" s="1"/>
  <c r="AT1339" i="12"/>
  <c r="AT1338" i="12" s="1"/>
  <c r="AT1337" i="12" s="1"/>
  <c r="AT1335" i="12"/>
  <c r="AT1334" i="12" s="1"/>
  <c r="AT1333" i="12" s="1"/>
  <c r="AT1331" i="12"/>
  <c r="AT1330" i="12" s="1"/>
  <c r="AT1329" i="12" s="1"/>
  <c r="AT1327" i="12"/>
  <c r="AT1326" i="12" s="1"/>
  <c r="AT1325" i="12" s="1"/>
  <c r="AT1323" i="12"/>
  <c r="AT1322" i="12" s="1"/>
  <c r="AT1321" i="12" s="1"/>
  <c r="AT1319" i="12"/>
  <c r="AT1318" i="12" s="1"/>
  <c r="AT1317" i="12" s="1"/>
  <c r="AT1315" i="12"/>
  <c r="AT1314" i="12" s="1"/>
  <c r="AT1313" i="12" s="1"/>
  <c r="AT1310" i="12"/>
  <c r="AT1309" i="12" s="1"/>
  <c r="AT1308" i="12" s="1"/>
  <c r="AT1306" i="12"/>
  <c r="AT1305" i="12" s="1"/>
  <c r="AT1304" i="12" s="1"/>
  <c r="AT1302" i="12"/>
  <c r="AT1300" i="12"/>
  <c r="AT1296" i="12"/>
  <c r="AT1294" i="12"/>
  <c r="AT1290" i="12"/>
  <c r="AT1289" i="12" s="1"/>
  <c r="AT1288" i="12" s="1"/>
  <c r="AT1286" i="12"/>
  <c r="AT1284" i="12"/>
  <c r="AT1280" i="12"/>
  <c r="AT1279" i="12" s="1"/>
  <c r="AT1278" i="12" s="1"/>
  <c r="AT1276" i="12"/>
  <c r="AT1275" i="12" s="1"/>
  <c r="AT1274" i="12" s="1"/>
  <c r="AT1272" i="12"/>
  <c r="AT1270" i="12"/>
  <c r="AT1266" i="12"/>
  <c r="AT1264" i="12"/>
  <c r="AT1260" i="12"/>
  <c r="AT1259" i="12" s="1"/>
  <c r="AT1258" i="12" s="1"/>
  <c r="AT1256" i="12"/>
  <c r="AT1255" i="12" s="1"/>
  <c r="AT1254" i="12" s="1"/>
  <c r="AT1252" i="12"/>
  <c r="AT1251" i="12" s="1"/>
  <c r="AT1250" i="12" s="1"/>
  <c r="AT1248" i="12"/>
  <c r="AT1247" i="12" s="1"/>
  <c r="AT1246" i="12" s="1"/>
  <c r="AT1244" i="12"/>
  <c r="AT1243" i="12" s="1"/>
  <c r="AT1242" i="12" s="1"/>
  <c r="AT1240" i="12"/>
  <c r="AT1239" i="12" s="1"/>
  <c r="AT1238" i="12" s="1"/>
  <c r="AT1236" i="12"/>
  <c r="AT1235" i="12" s="1"/>
  <c r="AT1234" i="12" s="1"/>
  <c r="AT1232" i="12"/>
  <c r="AT1231" i="12" s="1"/>
  <c r="AT1230" i="12" s="1"/>
  <c r="AT1228" i="12"/>
  <c r="AT1227" i="12" s="1"/>
  <c r="AT1225" i="12"/>
  <c r="AT1224" i="12" s="1"/>
  <c r="AT1214" i="12"/>
  <c r="AT1213" i="12" s="1"/>
  <c r="AT1212" i="12" s="1"/>
  <c r="AT1210" i="12"/>
  <c r="AT1209" i="12" s="1"/>
  <c r="AT1208" i="12" s="1"/>
  <c r="AT1206" i="12"/>
  <c r="AT1205" i="12" s="1"/>
  <c r="AT1204" i="12" s="1"/>
  <c r="AT1200" i="12"/>
  <c r="AT1199" i="12" s="1"/>
  <c r="AT1198" i="12" s="1"/>
  <c r="AT1196" i="12"/>
  <c r="AT1195" i="12" s="1"/>
  <c r="AT1194" i="12" s="1"/>
  <c r="AT1191" i="12"/>
  <c r="AT1190" i="12" s="1"/>
  <c r="AT1189" i="12" s="1"/>
  <c r="AT1187" i="12"/>
  <c r="AT1186" i="12" s="1"/>
  <c r="AT1185" i="12" s="1"/>
  <c r="AT1183" i="12"/>
  <c r="AT1182" i="12" s="1"/>
  <c r="AT1181" i="12" s="1"/>
  <c r="AT1179" i="12"/>
  <c r="AT1178" i="12" s="1"/>
  <c r="AT1177" i="12" s="1"/>
  <c r="AT1175" i="12"/>
  <c r="AT1174" i="12" s="1"/>
  <c r="AT1173" i="12" s="1"/>
  <c r="AT1171" i="12"/>
  <c r="AT1170" i="12" s="1"/>
  <c r="AT1169" i="12" s="1"/>
  <c r="AT1167" i="12"/>
  <c r="AT1166" i="12" s="1"/>
  <c r="AT1164" i="12"/>
  <c r="AT1163" i="12" s="1"/>
  <c r="AT1160" i="12"/>
  <c r="AT1159" i="12" s="1"/>
  <c r="AT1158" i="12" s="1"/>
  <c r="AT1156" i="12"/>
  <c r="AT1155" i="12" s="1"/>
  <c r="AT1154" i="12" s="1"/>
  <c r="AT1152" i="12"/>
  <c r="AT1151" i="12" s="1"/>
  <c r="AT1150" i="12" s="1"/>
  <c r="AT1148" i="12"/>
  <c r="AT1147" i="12" s="1"/>
  <c r="AT1146" i="12" s="1"/>
  <c r="AT1144" i="12"/>
  <c r="AT1143" i="12" s="1"/>
  <c r="AT1142" i="12" s="1"/>
  <c r="AT1140" i="12"/>
  <c r="AT1138" i="12"/>
  <c r="AT1134" i="12"/>
  <c r="AT1133" i="12" s="1"/>
  <c r="AT1132" i="12" s="1"/>
  <c r="AT1130" i="12"/>
  <c r="AT1129" i="12" s="1"/>
  <c r="AT1128" i="12" s="1"/>
  <c r="AT1123" i="12"/>
  <c r="AT1122" i="12" s="1"/>
  <c r="AT1119" i="12"/>
  <c r="AT1118" i="12" s="1"/>
  <c r="AT1116" i="12"/>
  <c r="AT1115" i="12" s="1"/>
  <c r="AT1113" i="12"/>
  <c r="AT1112" i="12" s="1"/>
  <c r="AT1108" i="12"/>
  <c r="AT1107" i="12" s="1"/>
  <c r="AT1106" i="12" s="1"/>
  <c r="AT1104" i="12"/>
  <c r="AT1103" i="12" s="1"/>
  <c r="AT1102" i="12" s="1"/>
  <c r="AT1100" i="12"/>
  <c r="AT1099" i="12" s="1"/>
  <c r="AT1098" i="12" s="1"/>
  <c r="AT1096" i="12"/>
  <c r="AT1095" i="12" s="1"/>
  <c r="AT1093" i="12"/>
  <c r="AT1092" i="12" s="1"/>
  <c r="AT1087" i="12"/>
  <c r="AT1086" i="12" s="1"/>
  <c r="AT1084" i="12"/>
  <c r="AT1083" i="12" s="1"/>
  <c r="AT1079" i="12"/>
  <c r="AT1077" i="12"/>
  <c r="AT1075" i="12"/>
  <c r="AT1070" i="12"/>
  <c r="AT1069" i="12" s="1"/>
  <c r="AT1067" i="12"/>
  <c r="AT1066" i="12" s="1"/>
  <c r="AT1064" i="12"/>
  <c r="AT1063" i="12" s="1"/>
  <c r="AT1060" i="12"/>
  <c r="AT1058" i="12"/>
  <c r="AT1054" i="12"/>
  <c r="AT1053" i="12" s="1"/>
  <c r="AT1052" i="12" s="1"/>
  <c r="AT1049" i="12"/>
  <c r="AT1047" i="12"/>
  <c r="AT1037" i="12"/>
  <c r="AT1036" i="12" s="1"/>
  <c r="AT1033" i="12"/>
  <c r="AT1031" i="12"/>
  <c r="AT1028" i="12"/>
  <c r="AT1027" i="12" s="1"/>
  <c r="AT1025" i="12"/>
  <c r="AT1024" i="12" s="1"/>
  <c r="AT1018" i="12"/>
  <c r="AT1017" i="12" s="1"/>
  <c r="AT1015" i="12"/>
  <c r="AT1014" i="12" s="1"/>
  <c r="AT1005" i="12"/>
  <c r="AT1004" i="12" s="1"/>
  <c r="AT1003" i="12" s="1"/>
  <c r="AT1001" i="12"/>
  <c r="AT1000" i="12" s="1"/>
  <c r="AT999" i="12" s="1"/>
  <c r="AT997" i="12"/>
  <c r="AT996" i="12" s="1"/>
  <c r="AT994" i="12"/>
  <c r="AT992" i="12"/>
  <c r="AT989" i="12"/>
  <c r="AT988" i="12" s="1"/>
  <c r="AT986" i="12"/>
  <c r="AT985" i="12" s="1"/>
  <c r="AT980" i="12"/>
  <c r="AT978" i="12"/>
  <c r="AT974" i="12"/>
  <c r="AT972" i="12"/>
  <c r="AT968" i="12"/>
  <c r="AT966" i="12"/>
  <c r="AT962" i="12"/>
  <c r="AT961" i="12" s="1"/>
  <c r="AT959" i="12"/>
  <c r="AT958" i="12" s="1"/>
  <c r="AT955" i="12"/>
  <c r="AT952" i="12"/>
  <c r="AT949" i="12"/>
  <c r="AT946" i="12"/>
  <c r="AT945" i="12" s="1"/>
  <c r="AT941" i="12"/>
  <c r="AT939" i="12"/>
  <c r="AT935" i="12"/>
  <c r="AT934" i="12" s="1"/>
  <c r="AT933" i="12" s="1"/>
  <c r="AT931" i="12"/>
  <c r="AT929" i="12"/>
  <c r="AT925" i="12"/>
  <c r="AT924" i="12" s="1"/>
  <c r="AT923" i="12" s="1"/>
  <c r="AT921" i="12"/>
  <c r="AT920" i="12" s="1"/>
  <c r="AT919" i="12" s="1"/>
  <c r="AT917" i="12"/>
  <c r="AT915" i="12"/>
  <c r="AT911" i="12"/>
  <c r="AT910" i="12" s="1"/>
  <c r="AT909" i="12" s="1"/>
  <c r="AT907" i="12"/>
  <c r="AT905" i="12"/>
  <c r="AT899" i="12"/>
  <c r="AT898" i="12" s="1"/>
  <c r="AT897" i="12" s="1"/>
  <c r="AT893" i="12"/>
  <c r="AT890" i="12"/>
  <c r="AT887" i="12"/>
  <c r="AT886" i="12" s="1"/>
  <c r="AT884" i="12"/>
  <c r="AT883" i="12" s="1"/>
  <c r="AT881" i="12"/>
  <c r="AT880" i="12" s="1"/>
  <c r="AT876" i="12"/>
  <c r="AT874" i="12"/>
  <c r="AT870" i="12"/>
  <c r="AT868" i="12"/>
  <c r="AT864" i="12"/>
  <c r="AT862" i="12"/>
  <c r="AT855" i="12"/>
  <c r="AT854" i="12" s="1"/>
  <c r="AT853" i="12" s="1"/>
  <c r="AT852" i="12" s="1"/>
  <c r="AT850" i="12"/>
  <c r="AT849" i="12" s="1"/>
  <c r="AT847" i="12"/>
  <c r="AT846" i="12" s="1"/>
  <c r="AT842" i="12"/>
  <c r="AT841" i="12" s="1"/>
  <c r="AT839" i="12"/>
  <c r="AT838" i="12" s="1"/>
  <c r="AT835" i="12"/>
  <c r="AT834" i="12" s="1"/>
  <c r="AT833" i="12" s="1"/>
  <c r="AT827" i="12"/>
  <c r="AT825" i="12"/>
  <c r="AT820" i="12"/>
  <c r="AT819" i="12" s="1"/>
  <c r="AT817" i="12"/>
  <c r="AT816" i="12" s="1"/>
  <c r="AT814" i="12"/>
  <c r="AT813" i="12" s="1"/>
  <c r="AT811" i="12"/>
  <c r="AT810" i="12" s="1"/>
  <c r="AT808" i="12"/>
  <c r="AT807" i="12" s="1"/>
  <c r="AT802" i="12"/>
  <c r="AT801" i="12" s="1"/>
  <c r="AT799" i="12"/>
  <c r="AT798" i="12" s="1"/>
  <c r="AT794" i="12"/>
  <c r="AT793" i="12" s="1"/>
  <c r="AT792" i="12" s="1"/>
  <c r="AT791" i="12" s="1"/>
  <c r="AT789" i="12"/>
  <c r="AT788" i="12" s="1"/>
  <c r="AT786" i="12"/>
  <c r="AT785" i="12" s="1"/>
  <c r="AT780" i="12"/>
  <c r="AT779" i="12" s="1"/>
  <c r="AT778" i="12" s="1"/>
  <c r="AT773" i="12"/>
  <c r="AT769" i="12"/>
  <c r="AT763" i="12"/>
  <c r="AT762" i="12" s="1"/>
  <c r="AT761" i="12" s="1"/>
  <c r="AT759" i="12"/>
  <c r="AT758" i="12" s="1"/>
  <c r="AT757" i="12" s="1"/>
  <c r="AT755" i="12"/>
  <c r="AT754" i="12" s="1"/>
  <c r="AT752" i="12"/>
  <c r="AT751" i="12" s="1"/>
  <c r="AT747" i="12"/>
  <c r="AT745" i="12"/>
  <c r="AT742" i="12"/>
  <c r="AT741" i="12" s="1"/>
  <c r="AT738" i="12"/>
  <c r="AT737" i="12" s="1"/>
  <c r="AT736" i="12" s="1"/>
  <c r="AT734" i="12"/>
  <c r="AT733" i="12" s="1"/>
  <c r="AT732" i="12" s="1"/>
  <c r="AT730" i="12"/>
  <c r="AT729" i="12" s="1"/>
  <c r="AT728" i="12" s="1"/>
  <c r="AT726" i="12"/>
  <c r="AT725" i="12" s="1"/>
  <c r="AT723" i="12"/>
  <c r="AT722" i="12" s="1"/>
  <c r="AT719" i="12"/>
  <c r="AT718" i="12" s="1"/>
  <c r="AT716" i="12"/>
  <c r="AT715" i="12" s="1"/>
  <c r="AT712" i="12"/>
  <c r="AT711" i="12" s="1"/>
  <c r="AT710" i="12" s="1"/>
  <c r="AT705" i="12"/>
  <c r="AT704" i="12" s="1"/>
  <c r="AT703" i="12" s="1"/>
  <c r="AT701" i="12"/>
  <c r="AT700" i="12" s="1"/>
  <c r="AT699" i="12" s="1"/>
  <c r="AT697" i="12"/>
  <c r="AT696" i="12" s="1"/>
  <c r="AT695" i="12" s="1"/>
  <c r="AT693" i="12"/>
  <c r="AT692" i="12" s="1"/>
  <c r="AT691" i="12" s="1"/>
  <c r="AT688" i="12"/>
  <c r="AT686" i="12"/>
  <c r="AT683" i="12"/>
  <c r="AT682" i="12" s="1"/>
  <c r="AT673" i="12"/>
  <c r="AT671" i="12"/>
  <c r="AT667" i="12"/>
  <c r="AT665" i="12"/>
  <c r="AT661" i="12"/>
  <c r="AT660" i="12" s="1"/>
  <c r="AT659" i="12" s="1"/>
  <c r="AT656" i="12"/>
  <c r="AT655" i="12" s="1"/>
  <c r="AT654" i="12" s="1"/>
  <c r="AT653" i="12" s="1"/>
  <c r="AT650" i="12"/>
  <c r="AT648" i="12"/>
  <c r="AT644" i="12"/>
  <c r="AT642" i="12"/>
  <c r="AT627" i="12"/>
  <c r="AT625" i="12"/>
  <c r="AT610" i="12"/>
  <c r="AT609" i="12" s="1"/>
  <c r="AT608" i="12" s="1"/>
  <c r="AT606" i="12"/>
  <c r="AT605" i="12" s="1"/>
  <c r="AT604" i="12" s="1"/>
  <c r="AT602" i="12"/>
  <c r="AT601" i="12" s="1"/>
  <c r="AT600" i="12" s="1"/>
  <c r="AT598" i="12"/>
  <c r="AT596" i="12"/>
  <c r="AT592" i="12"/>
  <c r="AT590" i="12"/>
  <c r="AT585" i="12"/>
  <c r="AT584" i="12" s="1"/>
  <c r="AT583" i="12" s="1"/>
  <c r="AT581" i="12"/>
  <c r="AT579" i="12"/>
  <c r="AT574" i="12"/>
  <c r="AT572" i="12"/>
  <c r="AT568" i="12"/>
  <c r="AT566" i="12"/>
  <c r="AT561" i="12"/>
  <c r="AT560" i="12" s="1"/>
  <c r="AT559" i="12" s="1"/>
  <c r="AT557" i="12"/>
  <c r="AT556" i="12" s="1"/>
  <c r="AT555" i="12" s="1"/>
  <c r="AT553" i="12"/>
  <c r="AT552" i="12" s="1"/>
  <c r="AT551" i="12" s="1"/>
  <c r="AT549" i="12"/>
  <c r="AT548" i="12" s="1"/>
  <c r="AT547" i="12" s="1"/>
  <c r="AT545" i="12"/>
  <c r="AT543" i="12"/>
  <c r="AT539" i="12"/>
  <c r="AT538" i="12" s="1"/>
  <c r="AT537" i="12" s="1"/>
  <c r="AT535" i="12"/>
  <c r="AT534" i="12" s="1"/>
  <c r="AT533" i="12" s="1"/>
  <c r="AT530" i="12"/>
  <c r="AT529" i="12" s="1"/>
  <c r="AT528" i="12" s="1"/>
  <c r="AT526" i="12"/>
  <c r="AT525" i="12" s="1"/>
  <c r="AT524" i="12" s="1"/>
  <c r="AT519" i="12"/>
  <c r="AT518" i="12" s="1"/>
  <c r="AT517" i="12" s="1"/>
  <c r="AT515" i="12"/>
  <c r="AT514" i="12" s="1"/>
  <c r="AT513" i="12" s="1"/>
  <c r="AT509" i="12"/>
  <c r="AT507" i="12"/>
  <c r="AT502" i="12"/>
  <c r="AT501" i="12" s="1"/>
  <c r="AT500" i="12" s="1"/>
  <c r="AT498" i="12"/>
  <c r="AT497" i="12" s="1"/>
  <c r="AT495" i="12"/>
  <c r="AT494" i="12" s="1"/>
  <c r="AT492" i="12"/>
  <c r="AT491" i="12" s="1"/>
  <c r="AT484" i="12"/>
  <c r="AT483" i="12" s="1"/>
  <c r="AT482" i="12" s="1"/>
  <c r="AT480" i="12"/>
  <c r="AT479" i="12" s="1"/>
  <c r="AT478" i="12" s="1"/>
  <c r="AT465" i="12"/>
  <c r="AT464" i="12" s="1"/>
  <c r="AT463" i="12" s="1"/>
  <c r="AT462" i="12" s="1"/>
  <c r="AT461" i="12" s="1"/>
  <c r="AT459" i="12"/>
  <c r="AT458" i="12" s="1"/>
  <c r="AT457" i="12" s="1"/>
  <c r="AT454" i="12"/>
  <c r="AT453" i="12" s="1"/>
  <c r="AT452" i="12" s="1"/>
  <c r="AT450" i="12"/>
  <c r="AT449" i="12" s="1"/>
  <c r="AT448" i="12" s="1"/>
  <c r="AT446" i="12"/>
  <c r="AT445" i="12" s="1"/>
  <c r="AT443" i="12"/>
  <c r="AT442" i="12" s="1"/>
  <c r="AT435" i="12"/>
  <c r="AT434" i="12" s="1"/>
  <c r="AT433" i="12" s="1"/>
  <c r="AT431" i="12"/>
  <c r="AT430" i="12" s="1"/>
  <c r="AT429" i="12" s="1"/>
  <c r="AT427" i="12"/>
  <c r="AT426" i="12" s="1"/>
  <c r="AT425" i="12" s="1"/>
  <c r="AT421" i="12"/>
  <c r="AT420" i="12" s="1"/>
  <c r="AT419" i="12" s="1"/>
  <c r="AT418" i="12" s="1"/>
  <c r="AT416" i="12"/>
  <c r="AT415" i="12" s="1"/>
  <c r="AT414" i="12" s="1"/>
  <c r="AT412" i="12"/>
  <c r="AT411" i="12" s="1"/>
  <c r="AT410" i="12" s="1"/>
  <c r="AT407" i="12"/>
  <c r="AT406" i="12" s="1"/>
  <c r="AT405" i="12" s="1"/>
  <c r="AT402" i="12"/>
  <c r="AT400" i="12"/>
  <c r="AT395" i="12"/>
  <c r="AT393" i="12"/>
  <c r="AT388" i="12"/>
  <c r="AT386" i="12"/>
  <c r="AT382" i="12"/>
  <c r="AT381" i="12" s="1"/>
  <c r="AT380" i="12" s="1"/>
  <c r="AT376" i="12"/>
  <c r="AT375" i="12" s="1"/>
  <c r="AT374" i="12" s="1"/>
  <c r="AT372" i="12"/>
  <c r="AT370" i="12"/>
  <c r="AT356" i="12"/>
  <c r="AT355" i="12" s="1"/>
  <c r="AT354" i="12" s="1"/>
  <c r="AT352" i="12"/>
  <c r="AT351" i="12" s="1"/>
  <c r="AT350" i="12" s="1"/>
  <c r="AT348" i="12"/>
  <c r="AT346" i="12"/>
  <c r="AT335" i="12"/>
  <c r="AT333" i="12"/>
  <c r="AT329" i="12"/>
  <c r="AT328" i="12" s="1"/>
  <c r="AT327" i="12" s="1"/>
  <c r="AT325" i="12"/>
  <c r="AT324" i="12" s="1"/>
  <c r="AT323" i="12" s="1"/>
  <c r="AT321" i="12"/>
  <c r="AT319" i="12"/>
  <c r="AT315" i="12"/>
  <c r="AT313" i="12"/>
  <c r="AT307" i="12"/>
  <c r="AT306" i="12" s="1"/>
  <c r="AT305" i="12" s="1"/>
  <c r="AT303" i="12"/>
  <c r="AT302" i="12" s="1"/>
  <c r="AT301" i="12" s="1"/>
  <c r="AT299" i="12"/>
  <c r="AT298" i="12" s="1"/>
  <c r="AT296" i="12"/>
  <c r="AT295" i="12" s="1"/>
  <c r="AT286" i="12"/>
  <c r="AT284" i="12"/>
  <c r="AT280" i="12"/>
  <c r="AT278" i="12"/>
  <c r="AT271" i="12"/>
  <c r="AT270" i="12" s="1"/>
  <c r="AT269" i="12" s="1"/>
  <c r="AT267" i="12"/>
  <c r="AT266" i="12" s="1"/>
  <c r="AT265" i="12" s="1"/>
  <c r="AT262" i="12"/>
  <c r="AT261" i="12" s="1"/>
  <c r="AT260" i="12" s="1"/>
  <c r="AT258" i="12"/>
  <c r="AT257" i="12" s="1"/>
  <c r="AT256" i="12" s="1"/>
  <c r="AT254" i="12"/>
  <c r="AT253" i="12" s="1"/>
  <c r="AT252" i="12" s="1"/>
  <c r="AT250" i="12"/>
  <c r="AT249" i="12" s="1"/>
  <c r="AT248" i="12" s="1"/>
  <c r="AT246" i="12"/>
  <c r="AT245" i="12" s="1"/>
  <c r="AT244" i="12" s="1"/>
  <c r="AT242" i="12"/>
  <c r="AT241" i="12" s="1"/>
  <c r="AT240" i="12" s="1"/>
  <c r="AT238" i="12"/>
  <c r="AT237" i="12" s="1"/>
  <c r="AT236" i="12" s="1"/>
  <c r="AT234" i="12"/>
  <c r="AT233" i="12" s="1"/>
  <c r="AT232" i="12" s="1"/>
  <c r="AT230" i="12"/>
  <c r="AT229" i="12" s="1"/>
  <c r="AT228" i="12" s="1"/>
  <c r="AT226" i="12"/>
  <c r="AT225" i="12" s="1"/>
  <c r="AT224" i="12" s="1"/>
  <c r="AT222" i="12"/>
  <c r="AT221" i="12" s="1"/>
  <c r="AT220" i="12" s="1"/>
  <c r="AT218" i="12"/>
  <c r="AT217" i="12" s="1"/>
  <c r="AT216" i="12" s="1"/>
  <c r="AT214" i="12"/>
  <c r="AT213" i="12" s="1"/>
  <c r="AT212" i="12" s="1"/>
  <c r="AT210" i="12"/>
  <c r="AT209" i="12" s="1"/>
  <c r="AT208" i="12" s="1"/>
  <c r="AT206" i="12"/>
  <c r="AT205" i="12" s="1"/>
  <c r="AT204" i="12" s="1"/>
  <c r="AT202" i="12"/>
  <c r="AT201" i="12" s="1"/>
  <c r="AT200" i="12" s="1"/>
  <c r="AT197" i="12"/>
  <c r="AT196" i="12" s="1"/>
  <c r="AT194" i="12"/>
  <c r="AT193" i="12" s="1"/>
  <c r="AT190" i="12"/>
  <c r="AT189" i="12" s="1"/>
  <c r="AT188" i="12" s="1"/>
  <c r="AT184" i="12"/>
  <c r="AT183" i="12" s="1"/>
  <c r="AT182" i="12" s="1"/>
  <c r="AT180" i="12"/>
  <c r="AT179" i="12" s="1"/>
  <c r="AT178" i="12" s="1"/>
  <c r="AT175" i="12"/>
  <c r="AT174" i="12" s="1"/>
  <c r="AT172" i="12"/>
  <c r="AT171" i="12" s="1"/>
  <c r="AT168" i="12"/>
  <c r="AT167" i="12" s="1"/>
  <c r="AT165" i="12"/>
  <c r="AT164" i="12" s="1"/>
  <c r="AT162" i="12"/>
  <c r="AT161" i="12" s="1"/>
  <c r="AT157" i="12"/>
  <c r="AT156" i="12" s="1"/>
  <c r="AT155" i="12" s="1"/>
  <c r="AT153" i="12"/>
  <c r="AT152" i="12" s="1"/>
  <c r="AT151" i="12" s="1"/>
  <c r="AT144" i="12"/>
  <c r="AT143" i="12" s="1"/>
  <c r="AT142" i="12" s="1"/>
  <c r="AT140" i="12"/>
  <c r="AT139" i="12" s="1"/>
  <c r="AT137" i="12"/>
  <c r="AT136" i="12" s="1"/>
  <c r="AT133" i="12"/>
  <c r="AT132" i="12" s="1"/>
  <c r="AT130" i="12"/>
  <c r="AT129" i="12" s="1"/>
  <c r="AT127" i="12"/>
  <c r="AT126" i="12" s="1"/>
  <c r="AT120" i="12"/>
  <c r="AT118" i="12"/>
  <c r="AT113" i="12"/>
  <c r="AT112" i="12" s="1"/>
  <c r="AT111" i="12" s="1"/>
  <c r="AT110" i="12" s="1"/>
  <c r="AT108" i="12"/>
  <c r="AT107" i="12" s="1"/>
  <c r="AT106" i="12" s="1"/>
  <c r="AT105" i="12" s="1"/>
  <c r="AT101" i="12"/>
  <c r="AT100" i="12" s="1"/>
  <c r="AT99" i="12" s="1"/>
  <c r="AT97" i="12"/>
  <c r="AT94" i="12"/>
  <c r="AT91" i="12"/>
  <c r="AT87" i="12"/>
  <c r="AT86" i="12" s="1"/>
  <c r="AT83" i="12"/>
  <c r="AT81" i="12"/>
  <c r="AT78" i="12"/>
  <c r="AT77" i="12" s="1"/>
  <c r="AT72" i="12"/>
  <c r="AT71" i="12" s="1"/>
  <c r="AT70" i="12" s="1"/>
  <c r="AT68" i="12"/>
  <c r="AT67" i="12" s="1"/>
  <c r="AT65" i="12"/>
  <c r="AT64" i="12" s="1"/>
  <c r="AT60" i="12"/>
  <c r="AT59" i="12" s="1"/>
  <c r="AT58" i="12" s="1"/>
  <c r="AT56" i="12"/>
  <c r="AT55" i="12" s="1"/>
  <c r="AT54" i="12" s="1"/>
  <c r="AT52" i="12"/>
  <c r="AT51" i="12" s="1"/>
  <c r="AT50" i="12" s="1"/>
  <c r="AT47" i="12"/>
  <c r="AT46" i="12" s="1"/>
  <c r="AT45" i="12" s="1"/>
  <c r="AT43" i="12"/>
  <c r="AT42" i="12" s="1"/>
  <c r="AT41" i="12" s="1"/>
  <c r="AT39" i="12"/>
  <c r="AT38" i="12" s="1"/>
  <c r="AT35" i="12"/>
  <c r="AT34" i="12" s="1"/>
  <c r="AT31" i="12"/>
  <c r="AT30" i="12" s="1"/>
  <c r="AT29" i="12" s="1"/>
  <c r="AT27" i="12"/>
  <c r="AT26" i="12" s="1"/>
  <c r="AT25" i="12" s="1"/>
  <c r="AT23" i="12"/>
  <c r="AT22" i="12" s="1"/>
  <c r="AT20" i="12"/>
  <c r="AT19" i="12" s="1"/>
  <c r="AV1570" i="12" l="1"/>
  <c r="AV1557" i="12" s="1"/>
  <c r="AV2807" i="12"/>
  <c r="AV2806" i="12" s="1"/>
  <c r="AV1082" i="12"/>
  <c r="AV1081" i="12" s="1"/>
  <c r="AV506" i="12"/>
  <c r="AV505" i="12" s="1"/>
  <c r="AV504" i="12" s="1"/>
  <c r="AU904" i="12"/>
  <c r="AU903" i="12" s="1"/>
  <c r="AU971" i="12"/>
  <c r="AU970" i="12" s="1"/>
  <c r="AU80" i="12"/>
  <c r="AU76" i="12" s="1"/>
  <c r="AV1030" i="12"/>
  <c r="AV1023" i="12" s="1"/>
  <c r="AU117" i="12"/>
  <c r="AU116" i="12" s="1"/>
  <c r="AU115" i="12" s="1"/>
  <c r="AU104" i="12" s="1"/>
  <c r="AT904" i="12"/>
  <c r="AT903" i="12" s="1"/>
  <c r="AT914" i="12"/>
  <c r="AT913" i="12" s="1"/>
  <c r="AT1013" i="12"/>
  <c r="AT1030" i="12"/>
  <c r="AT1023" i="12" s="1"/>
  <c r="AV277" i="12"/>
  <c r="AV276" i="12" s="1"/>
  <c r="AV318" i="12"/>
  <c r="AV317" i="12" s="1"/>
  <c r="AV332" i="12"/>
  <c r="AV331" i="12" s="1"/>
  <c r="AV589" i="12"/>
  <c r="AV588" i="12" s="1"/>
  <c r="AV1046" i="12"/>
  <c r="AV1045" i="12" s="1"/>
  <c r="AV1137" i="12"/>
  <c r="AV1136" i="12" s="1"/>
  <c r="AV399" i="12"/>
  <c r="AV398" i="12" s="1"/>
  <c r="AT2833" i="12"/>
  <c r="AT2832" i="12" s="1"/>
  <c r="AT873" i="12"/>
  <c r="AT872" i="12" s="1"/>
  <c r="AV565" i="12"/>
  <c r="AV564" i="12" s="1"/>
  <c r="AV571" i="12"/>
  <c r="AV570" i="12" s="1"/>
  <c r="AT2573" i="12"/>
  <c r="AT2485" i="12" s="1"/>
  <c r="AT861" i="12"/>
  <c r="AT860" i="12" s="1"/>
  <c r="AT1283" i="12"/>
  <c r="AT1282" i="12" s="1"/>
  <c r="AT1459" i="12"/>
  <c r="AT1458" i="12" s="1"/>
  <c r="AT1452" i="12" s="1"/>
  <c r="AT2474" i="12"/>
  <c r="AT2473" i="12" s="1"/>
  <c r="AU685" i="12"/>
  <c r="AU681" i="12" s="1"/>
  <c r="AU867" i="12"/>
  <c r="AU866" i="12" s="1"/>
  <c r="AV2271" i="12"/>
  <c r="AT542" i="12"/>
  <c r="AT541" i="12" s="1"/>
  <c r="AT523" i="12" s="1"/>
  <c r="AU2573" i="12"/>
  <c r="AU2485" i="12" s="1"/>
  <c r="AV1459" i="12"/>
  <c r="AV1458" i="12" s="1"/>
  <c r="AV1452" i="12" s="1"/>
  <c r="AV1828" i="12"/>
  <c r="AV1827" i="12" s="1"/>
  <c r="AT824" i="12"/>
  <c r="AT823" i="12" s="1"/>
  <c r="AU624" i="12"/>
  <c r="AU623" i="12" s="1"/>
  <c r="AU622" i="12" s="1"/>
  <c r="AU1293" i="12"/>
  <c r="AU1292" i="12" s="1"/>
  <c r="AU2271" i="12"/>
  <c r="AU3095" i="12"/>
  <c r="AU3094" i="12" s="1"/>
  <c r="AV283" i="12"/>
  <c r="AV282" i="12" s="1"/>
  <c r="AV1530" i="12"/>
  <c r="AV1518" i="12" s="1"/>
  <c r="AV1506" i="12" s="1"/>
  <c r="AT1761" i="12"/>
  <c r="AU889" i="12"/>
  <c r="AU1057" i="12"/>
  <c r="AU1056" i="12" s="1"/>
  <c r="AU1900" i="12"/>
  <c r="AU2106" i="12"/>
  <c r="AU2102" i="12" s="1"/>
  <c r="AU2101" i="12" s="1"/>
  <c r="AU2100" i="12" s="1"/>
  <c r="AV160" i="12"/>
  <c r="AV2433" i="12"/>
  <c r="AV2432" i="12" s="1"/>
  <c r="AV2842" i="12"/>
  <c r="AV2841" i="12" s="1"/>
  <c r="AT369" i="12"/>
  <c r="AT368" i="12" s="1"/>
  <c r="AT641" i="12"/>
  <c r="AT640" i="12" s="1"/>
  <c r="AT1598" i="12"/>
  <c r="AU938" i="12"/>
  <c r="AU937" i="12" s="1"/>
  <c r="AU965" i="12"/>
  <c r="AU964" i="12" s="1"/>
  <c r="AU977" i="12"/>
  <c r="AU976" i="12" s="1"/>
  <c r="AU991" i="12"/>
  <c r="AU984" i="12" s="1"/>
  <c r="AU2695" i="12"/>
  <c r="AV117" i="12"/>
  <c r="AV116" i="12" s="1"/>
  <c r="AV115" i="12" s="1"/>
  <c r="AV104" i="12" s="1"/>
  <c r="AV714" i="12"/>
  <c r="AV1876" i="12"/>
  <c r="AV1875" i="12" s="1"/>
  <c r="AV1913" i="12"/>
  <c r="AV2221" i="12"/>
  <c r="AV2833" i="12"/>
  <c r="AV2832" i="12" s="1"/>
  <c r="AT2214" i="12"/>
  <c r="AT2213" i="12" s="1"/>
  <c r="AT2030" i="12"/>
  <c r="AT2026" i="12" s="1"/>
  <c r="AT2025" i="12" s="1"/>
  <c r="AU2122" i="12"/>
  <c r="AU2118" i="12" s="1"/>
  <c r="AU2113" i="12" s="1"/>
  <c r="AU2112" i="12" s="1"/>
  <c r="AT385" i="12"/>
  <c r="AT384" i="12" s="1"/>
  <c r="AT589" i="12"/>
  <c r="AT588" i="12" s="1"/>
  <c r="AT392" i="12"/>
  <c r="AT391" i="12" s="1"/>
  <c r="AT571" i="12"/>
  <c r="AT570" i="12" s="1"/>
  <c r="AT595" i="12"/>
  <c r="AT594" i="12" s="1"/>
  <c r="AT1362" i="12"/>
  <c r="AT1361" i="12" s="1"/>
  <c r="AT1530" i="12"/>
  <c r="AT1518" i="12" s="1"/>
  <c r="AT1506" i="12" s="1"/>
  <c r="AT2129" i="12"/>
  <c r="AT2128" i="12" s="1"/>
  <c r="AT2127" i="12" s="1"/>
  <c r="AU2433" i="12"/>
  <c r="AU2432" i="12" s="1"/>
  <c r="AV670" i="12"/>
  <c r="AV669" i="12" s="1"/>
  <c r="AV991" i="12"/>
  <c r="AV984" i="12" s="1"/>
  <c r="AV1074" i="12"/>
  <c r="AV1073" i="12" s="1"/>
  <c r="AV1072" i="12" s="1"/>
  <c r="AV1410" i="12"/>
  <c r="AV1406" i="12" s="1"/>
  <c r="AT1046" i="12"/>
  <c r="AT1045" i="12" s="1"/>
  <c r="AT2781" i="12"/>
  <c r="AU277" i="12"/>
  <c r="AU276" i="12" s="1"/>
  <c r="AU837" i="12"/>
  <c r="AU1137" i="12"/>
  <c r="AU1136" i="12" s="1"/>
  <c r="AU1162" i="12"/>
  <c r="AU1269" i="12"/>
  <c r="AU1268" i="12" s="1"/>
  <c r="AU1283" i="12"/>
  <c r="AU1282" i="12" s="1"/>
  <c r="AU1970" i="12"/>
  <c r="AU1969" i="12" s="1"/>
  <c r="AU1963" i="12" s="1"/>
  <c r="AU2425" i="12"/>
  <c r="AU2418" i="12" s="1"/>
  <c r="AU2412" i="12" s="1"/>
  <c r="AV385" i="12"/>
  <c r="AV384" i="12" s="1"/>
  <c r="AV664" i="12"/>
  <c r="AV663" i="12" s="1"/>
  <c r="AT332" i="12"/>
  <c r="AT331" i="12" s="1"/>
  <c r="AT312" i="12"/>
  <c r="AT311" i="12" s="1"/>
  <c r="AT565" i="12"/>
  <c r="AT564" i="12" s="1"/>
  <c r="AT1385" i="12"/>
  <c r="AT1384" i="12" s="1"/>
  <c r="AT1377" i="12" s="1"/>
  <c r="AT1410" i="12"/>
  <c r="AT1406" i="12" s="1"/>
  <c r="AT1658" i="12"/>
  <c r="AT1657" i="12" s="1"/>
  <c r="AU192" i="12"/>
  <c r="AU187" i="12" s="1"/>
  <c r="AU264" i="12"/>
  <c r="AU312" i="12"/>
  <c r="AU311" i="12" s="1"/>
  <c r="AU369" i="12"/>
  <c r="AU368" i="12" s="1"/>
  <c r="AU1046" i="12"/>
  <c r="AU1045" i="12" s="1"/>
  <c r="AT506" i="12"/>
  <c r="AT505" i="12" s="1"/>
  <c r="AT504" i="12" s="1"/>
  <c r="AT1082" i="12"/>
  <c r="AT1081" i="12" s="1"/>
  <c r="AT1431" i="12"/>
  <c r="AT1644" i="12"/>
  <c r="AT2788" i="12"/>
  <c r="AU1013" i="12"/>
  <c r="AU1030" i="12"/>
  <c r="AU1023" i="12" s="1"/>
  <c r="AU1074" i="12"/>
  <c r="AU1073" i="12" s="1"/>
  <c r="AU1072" i="12" s="1"/>
  <c r="AU2442" i="12"/>
  <c r="AU2441" i="12" s="1"/>
  <c r="AV2030" i="12"/>
  <c r="AV2026" i="12" s="1"/>
  <c r="AV2025" i="12" s="1"/>
  <c r="AV2386" i="12"/>
  <c r="AU1082" i="12"/>
  <c r="AU1081" i="12" s="1"/>
  <c r="AU1913" i="12"/>
  <c r="AV33" i="12"/>
  <c r="AV641" i="12"/>
  <c r="AV640" i="12" s="1"/>
  <c r="AV784" i="12"/>
  <c r="AV783" i="12" s="1"/>
  <c r="AV965" i="12"/>
  <c r="AV964" i="12" s="1"/>
  <c r="AV977" i="12"/>
  <c r="AV976" i="12" s="1"/>
  <c r="AV1632" i="12"/>
  <c r="AV1623" i="12" s="1"/>
  <c r="AV1622" i="12" s="1"/>
  <c r="AV1621" i="12" s="1"/>
  <c r="AV2214" i="12"/>
  <c r="AV2213" i="12" s="1"/>
  <c r="AT2939" i="12"/>
  <c r="AT2934" i="12" s="1"/>
  <c r="AT2978" i="12"/>
  <c r="AT2973" i="12" s="1"/>
  <c r="AT2967" i="12" s="1"/>
  <c r="AU392" i="12"/>
  <c r="AU391" i="12" s="1"/>
  <c r="AU641" i="12"/>
  <c r="AU640" i="12" s="1"/>
  <c r="AU670" i="12"/>
  <c r="AU669" i="12" s="1"/>
  <c r="AU750" i="12"/>
  <c r="AU749" i="12" s="1"/>
  <c r="AU861" i="12"/>
  <c r="AU860" i="12" s="1"/>
  <c r="AU873" i="12"/>
  <c r="AU872" i="12" s="1"/>
  <c r="AU879" i="12"/>
  <c r="AU878" i="12" s="1"/>
  <c r="AU914" i="12"/>
  <c r="AU913" i="12" s="1"/>
  <c r="AU928" i="12"/>
  <c r="AU927" i="12" s="1"/>
  <c r="AU1828" i="12"/>
  <c r="AU1827" i="12" s="1"/>
  <c r="AU2833" i="12"/>
  <c r="AU2832" i="12" s="1"/>
  <c r="AV369" i="12"/>
  <c r="AV368" i="12" s="1"/>
  <c r="AV914" i="12"/>
  <c r="AV913" i="12" s="1"/>
  <c r="AV928" i="12"/>
  <c r="AV927" i="12" s="1"/>
  <c r="AV1193" i="12"/>
  <c r="AV1418" i="12"/>
  <c r="AV1417" i="12" s="1"/>
  <c r="AV1577" i="12"/>
  <c r="AV1658" i="12"/>
  <c r="AV1657" i="12" s="1"/>
  <c r="AV1970" i="12"/>
  <c r="AV1969" i="12" s="1"/>
  <c r="AV1963" i="12" s="1"/>
  <c r="AT441" i="12"/>
  <c r="AT424" i="12" s="1"/>
  <c r="AT423" i="12" s="1"/>
  <c r="AT1111" i="12"/>
  <c r="AT1110" i="12" s="1"/>
  <c r="AT117" i="12"/>
  <c r="AT116" i="12" s="1"/>
  <c r="AT115" i="12" s="1"/>
  <c r="AT104" i="12" s="1"/>
  <c r="AT294" i="12"/>
  <c r="AT3000" i="12"/>
  <c r="AT2995" i="12" s="1"/>
  <c r="AT160" i="12"/>
  <c r="AT624" i="12"/>
  <c r="AT623" i="12" s="1"/>
  <c r="AT622" i="12" s="1"/>
  <c r="AT90" i="12"/>
  <c r="AT85" i="12" s="1"/>
  <c r="AT1473" i="12"/>
  <c r="AT1632" i="12"/>
  <c r="AT1623" i="12" s="1"/>
  <c r="AT1622" i="12" s="1"/>
  <c r="AT1621" i="12" s="1"/>
  <c r="AT1868" i="12"/>
  <c r="AT1867" i="12" s="1"/>
  <c r="AT2887" i="12"/>
  <c r="AT80" i="12"/>
  <c r="AT76" i="12" s="1"/>
  <c r="AT135" i="12"/>
  <c r="AT409" i="12"/>
  <c r="AT714" i="12"/>
  <c r="AT1612" i="12"/>
  <c r="AT1686" i="12"/>
  <c r="AT2738" i="12"/>
  <c r="AT2957" i="12"/>
  <c r="AT2952" i="12" s="1"/>
  <c r="AT2946" i="12" s="1"/>
  <c r="AU283" i="12"/>
  <c r="AU282" i="12" s="1"/>
  <c r="AU332" i="12"/>
  <c r="AU331" i="12" s="1"/>
  <c r="AU1473" i="12"/>
  <c r="AU1490" i="12"/>
  <c r="AU1539" i="12"/>
  <c r="AU1644" i="12"/>
  <c r="AU2286" i="12"/>
  <c r="AU2285" i="12" s="1"/>
  <c r="AU2724" i="12"/>
  <c r="AV624" i="12"/>
  <c r="AV623" i="12" s="1"/>
  <c r="AV622" i="12" s="1"/>
  <c r="AV938" i="12"/>
  <c r="AV937" i="12" s="1"/>
  <c r="AV948" i="12"/>
  <c r="AV944" i="12" s="1"/>
  <c r="AT744" i="12"/>
  <c r="AT740" i="12" s="1"/>
  <c r="AT1269" i="12"/>
  <c r="AT1268" i="12" s="1"/>
  <c r="AT1667" i="12"/>
  <c r="AT2663" i="12"/>
  <c r="AT2662" i="12" s="1"/>
  <c r="AT2674" i="12"/>
  <c r="AT2724" i="12"/>
  <c r="AT2731" i="12"/>
  <c r="AU33" i="12"/>
  <c r="AU150" i="12"/>
  <c r="AU3114" i="12"/>
  <c r="AU3113" i="12" s="1"/>
  <c r="AU3112" i="12" s="1"/>
  <c r="AV1888" i="12"/>
  <c r="AV2887" i="12"/>
  <c r="AT948" i="12"/>
  <c r="AT944" i="12" s="1"/>
  <c r="AT1193" i="12"/>
  <c r="AT1800" i="12"/>
  <c r="AT1795" i="12" s="1"/>
  <c r="AT33" i="12"/>
  <c r="AT283" i="12"/>
  <c r="AT282" i="12" s="1"/>
  <c r="AT670" i="12"/>
  <c r="AT669" i="12" s="1"/>
  <c r="AT867" i="12"/>
  <c r="AT866" i="12" s="1"/>
  <c r="AT889" i="12"/>
  <c r="AT879" i="12" s="1"/>
  <c r="AT878" i="12" s="1"/>
  <c r="AT965" i="12"/>
  <c r="AT964" i="12" s="1"/>
  <c r="AT977" i="12"/>
  <c r="AT976" i="12" s="1"/>
  <c r="AT1263" i="12"/>
  <c r="AT1262" i="12" s="1"/>
  <c r="AT1368" i="12"/>
  <c r="AT1367" i="12" s="1"/>
  <c r="AT1418" i="12"/>
  <c r="AT1417" i="12" s="1"/>
  <c r="AT2037" i="12"/>
  <c r="AT2330" i="12"/>
  <c r="AT2329" i="12" s="1"/>
  <c r="AT2323" i="12" s="1"/>
  <c r="AT2709" i="12"/>
  <c r="AT2807" i="12"/>
  <c r="AT2806" i="12" s="1"/>
  <c r="AT2913" i="12"/>
  <c r="AT3095" i="12"/>
  <c r="AT3094" i="12" s="1"/>
  <c r="AU345" i="12"/>
  <c r="AU344" i="12" s="1"/>
  <c r="AU542" i="12"/>
  <c r="AU541" i="12" s="1"/>
  <c r="AU523" i="12" s="1"/>
  <c r="AU595" i="12"/>
  <c r="AU594" i="12" s="1"/>
  <c r="AU744" i="12"/>
  <c r="AU740" i="12" s="1"/>
  <c r="AU948" i="12"/>
  <c r="AU944" i="12" s="1"/>
  <c r="AU1299" i="12"/>
  <c r="AU1298" i="12" s="1"/>
  <c r="AU1483" i="12"/>
  <c r="AV542" i="12"/>
  <c r="AV541" i="12" s="1"/>
  <c r="AV523" i="12" s="1"/>
  <c r="AV806" i="12"/>
  <c r="AV805" i="12" s="1"/>
  <c r="AV889" i="12"/>
  <c r="AV879" i="12" s="1"/>
  <c r="AV878" i="12" s="1"/>
  <c r="AV1269" i="12"/>
  <c r="AV1268" i="12" s="1"/>
  <c r="AV1283" i="12"/>
  <c r="AV1282" i="12" s="1"/>
  <c r="AV1800" i="12"/>
  <c r="AV1795" i="12" s="1"/>
  <c r="AV2056" i="12"/>
  <c r="AV2055" i="12" s="1"/>
  <c r="AU2386" i="12"/>
  <c r="AV90" i="12"/>
  <c r="AV85" i="12" s="1"/>
  <c r="AV578" i="12"/>
  <c r="AV577" i="12" s="1"/>
  <c r="AV1299" i="12"/>
  <c r="AV1298" i="12" s="1"/>
  <c r="AV1761" i="12"/>
  <c r="AV1854" i="12"/>
  <c r="AV1868" i="12"/>
  <c r="AV1867" i="12" s="1"/>
  <c r="AV3095" i="12"/>
  <c r="AV3094" i="12" s="1"/>
  <c r="AU2221" i="12"/>
  <c r="AU2301" i="12"/>
  <c r="AU2300" i="12" s="1"/>
  <c r="AU2299" i="12" s="1"/>
  <c r="AU2580" i="12"/>
  <c r="AU2655" i="12"/>
  <c r="AU2709" i="12"/>
  <c r="AU2842" i="12"/>
  <c r="AU2841" i="12" s="1"/>
  <c r="AU2913" i="12"/>
  <c r="AU2978" i="12"/>
  <c r="AU2973" i="12" s="1"/>
  <c r="AU2967" i="12" s="1"/>
  <c r="AV63" i="12"/>
  <c r="AV62" i="12" s="1"/>
  <c r="AV595" i="12"/>
  <c r="AV594" i="12" s="1"/>
  <c r="AV861" i="12"/>
  <c r="AV860" i="12" s="1"/>
  <c r="AV873" i="12"/>
  <c r="AV872" i="12" s="1"/>
  <c r="AV904" i="12"/>
  <c r="AV903" i="12" s="1"/>
  <c r="AV1362" i="12"/>
  <c r="AV1361" i="12" s="1"/>
  <c r="AV1473" i="12"/>
  <c r="AV1695" i="12"/>
  <c r="AV2573" i="12"/>
  <c r="AV2485" i="12" s="1"/>
  <c r="AV2870" i="12"/>
  <c r="AV2869" i="12" s="1"/>
  <c r="AV2957" i="12"/>
  <c r="AV2952" i="12" s="1"/>
  <c r="AV2946" i="12" s="1"/>
  <c r="AT199" i="12"/>
  <c r="AT399" i="12"/>
  <c r="AT398" i="12" s="1"/>
  <c r="AT578" i="12"/>
  <c r="AT577" i="12" s="1"/>
  <c r="AV2724" i="12"/>
  <c r="AV2738" i="12"/>
  <c r="AT49" i="12"/>
  <c r="AT264" i="12"/>
  <c r="AT512" i="12"/>
  <c r="AT511" i="12" s="1"/>
  <c r="AU49" i="12"/>
  <c r="AU2037" i="12"/>
  <c r="AU2674" i="12"/>
  <c r="AV80" i="12"/>
  <c r="AV76" i="12" s="1"/>
  <c r="AV192" i="12"/>
  <c r="AV187" i="12" s="1"/>
  <c r="AV294" i="12"/>
  <c r="AV1013" i="12"/>
  <c r="AV2655" i="12"/>
  <c r="AT1854" i="12"/>
  <c r="AT2063" i="12"/>
  <c r="AT2361" i="12"/>
  <c r="AT2350" i="12" s="1"/>
  <c r="AU1991" i="12"/>
  <c r="AU2474" i="12"/>
  <c r="AU2473" i="12" s="1"/>
  <c r="AV392" i="12"/>
  <c r="AV391" i="12" s="1"/>
  <c r="AV1111" i="12"/>
  <c r="AV1110" i="12" s="1"/>
  <c r="AV2008" i="12"/>
  <c r="AV2149" i="12"/>
  <c r="AT2261" i="12"/>
  <c r="AT2255" i="12" s="1"/>
  <c r="AT2425" i="12"/>
  <c r="AT2418" i="12" s="1"/>
  <c r="AT2412" i="12" s="1"/>
  <c r="AT2642" i="12"/>
  <c r="AT2695" i="12"/>
  <c r="AT2862" i="12"/>
  <c r="AU18" i="12"/>
  <c r="AU90" i="12"/>
  <c r="AU85" i="12" s="1"/>
  <c r="AU177" i="12"/>
  <c r="AU294" i="12"/>
  <c r="AU1111" i="12"/>
  <c r="AU1110" i="12" s="1"/>
  <c r="AU1418" i="12"/>
  <c r="AU1417" i="12" s="1"/>
  <c r="AU1686" i="12"/>
  <c r="AU1695" i="12"/>
  <c r="AU1800" i="12"/>
  <c r="AU1795" i="12" s="1"/>
  <c r="AU1868" i="12"/>
  <c r="AU1867" i="12" s="1"/>
  <c r="AU1876" i="12"/>
  <c r="AU1875" i="12" s="1"/>
  <c r="AU2030" i="12"/>
  <c r="AU2026" i="12" s="1"/>
  <c r="AU2025" i="12" s="1"/>
  <c r="AU2081" i="12"/>
  <c r="AU2076" i="12" s="1"/>
  <c r="AU2214" i="12"/>
  <c r="AU2213" i="12" s="1"/>
  <c r="AU2788" i="12"/>
  <c r="AU2887" i="12"/>
  <c r="AV135" i="12"/>
  <c r="AV150" i="12"/>
  <c r="AV177" i="12"/>
  <c r="AV345" i="12"/>
  <c r="AV344" i="12" s="1"/>
  <c r="AV721" i="12"/>
  <c r="AV750" i="12"/>
  <c r="AV749" i="12" s="1"/>
  <c r="AV797" i="12"/>
  <c r="AV796" i="12" s="1"/>
  <c r="AV957" i="12"/>
  <c r="AV1162" i="12"/>
  <c r="AV1223" i="12"/>
  <c r="AV1293" i="12"/>
  <c r="AV1292" i="12" s="1"/>
  <c r="AV2106" i="12"/>
  <c r="AV2102" i="12" s="1"/>
  <c r="AV2101" i="12" s="1"/>
  <c r="AV2100" i="12" s="1"/>
  <c r="AV2330" i="12"/>
  <c r="AV2329" i="12" s="1"/>
  <c r="AV2323" i="12" s="1"/>
  <c r="AV2425" i="12"/>
  <c r="AV2418" i="12" s="1"/>
  <c r="AV2412" i="12" s="1"/>
  <c r="AV2616" i="12"/>
  <c r="AV2615" i="12" s="1"/>
  <c r="AV2684" i="12"/>
  <c r="AV2788" i="12"/>
  <c r="AV2939" i="12"/>
  <c r="AV2934" i="12" s="1"/>
  <c r="AV3000" i="12"/>
  <c r="AV2995" i="12" s="1"/>
  <c r="AV3057" i="12"/>
  <c r="AV3052" i="12" s="1"/>
  <c r="AT1539" i="12"/>
  <c r="AT1970" i="12"/>
  <c r="AT1969" i="12" s="1"/>
  <c r="AT1963" i="12" s="1"/>
  <c r="AT2056" i="12"/>
  <c r="AT2055" i="12" s="1"/>
  <c r="AT2122" i="12"/>
  <c r="AT2118" i="12" s="1"/>
  <c r="AT2113" i="12" s="1"/>
  <c r="AT2112" i="12" s="1"/>
  <c r="AT2301" i="12"/>
  <c r="AT2300" i="12" s="1"/>
  <c r="AT2299" i="12" s="1"/>
  <c r="AT2386" i="12"/>
  <c r="AT2400" i="12"/>
  <c r="AT2395" i="12" s="1"/>
  <c r="AT2684" i="12"/>
  <c r="AT2842" i="12"/>
  <c r="AT2841" i="12" s="1"/>
  <c r="AT3024" i="12"/>
  <c r="AT3010" i="12" s="1"/>
  <c r="AT3057" i="12"/>
  <c r="AT3052" i="12" s="1"/>
  <c r="AT3072" i="12"/>
  <c r="AT3071" i="12" s="1"/>
  <c r="AT3114" i="12"/>
  <c r="AT3113" i="12" s="1"/>
  <c r="AT3112" i="12" s="1"/>
  <c r="AU63" i="12"/>
  <c r="AU62" i="12" s="1"/>
  <c r="AU125" i="12"/>
  <c r="AU135" i="12"/>
  <c r="AU170" i="12"/>
  <c r="AU409" i="12"/>
  <c r="AU578" i="12"/>
  <c r="AU577" i="12" s="1"/>
  <c r="AU714" i="12"/>
  <c r="AU784" i="12"/>
  <c r="AU783" i="12" s="1"/>
  <c r="AU1223" i="12"/>
  <c r="AU1570" i="12"/>
  <c r="AU1557" i="12" s="1"/>
  <c r="AU1667" i="12"/>
  <c r="AU1854" i="12"/>
  <c r="AU2642" i="12"/>
  <c r="AU2925" i="12"/>
  <c r="AU3000" i="12"/>
  <c r="AU2995" i="12" s="1"/>
  <c r="AU3057" i="12"/>
  <c r="AU3052" i="12" s="1"/>
  <c r="AV18" i="12"/>
  <c r="AV490" i="12"/>
  <c r="AV477" i="12" s="1"/>
  <c r="AV647" i="12"/>
  <c r="AV646" i="12" s="1"/>
  <c r="AV685" i="12"/>
  <c r="AV681" i="12" s="1"/>
  <c r="AV768" i="12"/>
  <c r="AV767" i="12" s="1"/>
  <c r="AV766" i="12" s="1"/>
  <c r="AV765" i="12" s="1"/>
  <c r="AV824" i="12"/>
  <c r="AV823" i="12" s="1"/>
  <c r="AV837" i="12"/>
  <c r="AV867" i="12"/>
  <c r="AV866" i="12" s="1"/>
  <c r="AV971" i="12"/>
  <c r="AV970" i="12" s="1"/>
  <c r="AV1263" i="12"/>
  <c r="AV1262" i="12" s="1"/>
  <c r="AV1385" i="12"/>
  <c r="AV1384" i="12" s="1"/>
  <c r="AV1377" i="12" s="1"/>
  <c r="AV2047" i="12"/>
  <c r="AV2781" i="12"/>
  <c r="AV2925" i="12"/>
  <c r="AT63" i="12"/>
  <c r="AT62" i="12" s="1"/>
  <c r="AT664" i="12"/>
  <c r="AT663" i="12" s="1"/>
  <c r="AT938" i="12"/>
  <c r="AT937" i="12" s="1"/>
  <c r="AT957" i="12"/>
  <c r="AT1091" i="12"/>
  <c r="AT1090" i="12" s="1"/>
  <c r="AT1162" i="12"/>
  <c r="AT1293" i="12"/>
  <c r="AT1292" i="12" s="1"/>
  <c r="AT1483" i="12"/>
  <c r="AT1876" i="12"/>
  <c r="AT1875" i="12" s="1"/>
  <c r="AT1888" i="12"/>
  <c r="AT1913" i="12"/>
  <c r="AT1938" i="12"/>
  <c r="AT1991" i="12"/>
  <c r="AT2008" i="12"/>
  <c r="AT2047" i="12"/>
  <c r="AT2149" i="12"/>
  <c r="AT150" i="12"/>
  <c r="AT170" i="12"/>
  <c r="AT192" i="12"/>
  <c r="AT187" i="12" s="1"/>
  <c r="AT277" i="12"/>
  <c r="AT276" i="12" s="1"/>
  <c r="AT345" i="12"/>
  <c r="AT344" i="12" s="1"/>
  <c r="AT490" i="12"/>
  <c r="AT477" i="12" s="1"/>
  <c r="AT784" i="12"/>
  <c r="AT783" i="12" s="1"/>
  <c r="AT797" i="12"/>
  <c r="AT796" i="12" s="1"/>
  <c r="AT845" i="12"/>
  <c r="AT844" i="12" s="1"/>
  <c r="AT1062" i="12"/>
  <c r="AT1074" i="12"/>
  <c r="AT1073" i="12" s="1"/>
  <c r="AT1072" i="12" s="1"/>
  <c r="AT1223" i="12"/>
  <c r="AT1570" i="12"/>
  <c r="AT1557" i="12" s="1"/>
  <c r="AT18" i="12"/>
  <c r="AT177" i="12"/>
  <c r="AT318" i="12"/>
  <c r="AT317" i="12" s="1"/>
  <c r="AT685" i="12"/>
  <c r="AT681" i="12" s="1"/>
  <c r="AT721" i="12"/>
  <c r="AT750" i="12"/>
  <c r="AT749" i="12" s="1"/>
  <c r="AT991" i="12"/>
  <c r="AT984" i="12" s="1"/>
  <c r="AT1057" i="12"/>
  <c r="AT1056" i="12" s="1"/>
  <c r="AT1137" i="12"/>
  <c r="AT1136" i="12" s="1"/>
  <c r="AT1299" i="12"/>
  <c r="AT1298" i="12" s="1"/>
  <c r="AT1577" i="12"/>
  <c r="AT2106" i="12"/>
  <c r="AT2102" i="12" s="1"/>
  <c r="AT2101" i="12" s="1"/>
  <c r="AT2100" i="12" s="1"/>
  <c r="AT2454" i="12"/>
  <c r="AT2453" i="12" s="1"/>
  <c r="AT2452" i="12" s="1"/>
  <c r="AT2606" i="12"/>
  <c r="AT2655" i="12"/>
  <c r="AT2870" i="12"/>
  <c r="AT2869" i="12" s="1"/>
  <c r="AU160" i="12"/>
  <c r="AU385" i="12"/>
  <c r="AU384" i="12" s="1"/>
  <c r="AU571" i="12"/>
  <c r="AU570" i="12" s="1"/>
  <c r="AU647" i="12"/>
  <c r="AU646" i="12" s="1"/>
  <c r="AU664" i="12"/>
  <c r="AU663" i="12" s="1"/>
  <c r="AU768" i="12"/>
  <c r="AU767" i="12" s="1"/>
  <c r="AU766" i="12" s="1"/>
  <c r="AU765" i="12" s="1"/>
  <c r="AU824" i="12"/>
  <c r="AU823" i="12" s="1"/>
  <c r="AU1263" i="12"/>
  <c r="AU1262" i="12" s="1"/>
  <c r="AU1410" i="12"/>
  <c r="AU1406" i="12" s="1"/>
  <c r="AU1938" i="12"/>
  <c r="AU2454" i="12"/>
  <c r="AU2453" i="12" s="1"/>
  <c r="AU2452" i="12" s="1"/>
  <c r="AU2870" i="12"/>
  <c r="AU2869" i="12" s="1"/>
  <c r="AV312" i="12"/>
  <c r="AV311" i="12" s="1"/>
  <c r="AV512" i="12"/>
  <c r="AV511" i="12" s="1"/>
  <c r="AV744" i="12"/>
  <c r="AV740" i="12" s="1"/>
  <c r="AV845" i="12"/>
  <c r="AV844" i="12" s="1"/>
  <c r="AV1057" i="12"/>
  <c r="AV1056" i="12" s="1"/>
  <c r="AV1091" i="12"/>
  <c r="AV1090" i="12" s="1"/>
  <c r="AV1368" i="12"/>
  <c r="AV1367" i="12" s="1"/>
  <c r="AV2037" i="12"/>
  <c r="AV2081" i="12"/>
  <c r="AV2076" i="12" s="1"/>
  <c r="AV2122" i="12"/>
  <c r="AV2118" i="12" s="1"/>
  <c r="AV2113" i="12" s="1"/>
  <c r="AV2112" i="12" s="1"/>
  <c r="AV2261" i="12"/>
  <c r="AV2255" i="12" s="1"/>
  <c r="AV2361" i="12"/>
  <c r="AV2350" i="12" s="1"/>
  <c r="AV2400" i="12"/>
  <c r="AV2395" i="12" s="1"/>
  <c r="AV2642" i="12"/>
  <c r="AV2709" i="12"/>
  <c r="AV2731" i="12"/>
  <c r="AT806" i="12"/>
  <c r="AT805" i="12" s="1"/>
  <c r="AT125" i="12"/>
  <c r="AT837" i="12"/>
  <c r="AT1780" i="12"/>
  <c r="AT1900" i="12"/>
  <c r="AT1924" i="12"/>
  <c r="AT2081" i="12"/>
  <c r="AT2076" i="12" s="1"/>
  <c r="AT2221" i="12"/>
  <c r="AT2271" i="12"/>
  <c r="AT2442" i="12"/>
  <c r="AT2441" i="12" s="1"/>
  <c r="AT2580" i="12"/>
  <c r="AT2925" i="12"/>
  <c r="AU199" i="12"/>
  <c r="AT768" i="12"/>
  <c r="AT767" i="12" s="1"/>
  <c r="AT766" i="12" s="1"/>
  <c r="AT765" i="12" s="1"/>
  <c r="AT1695" i="12"/>
  <c r="AT2286" i="12"/>
  <c r="AT2285" i="12" s="1"/>
  <c r="AT2433" i="12"/>
  <c r="AT2432" i="12" s="1"/>
  <c r="AT2616" i="12"/>
  <c r="AT2615" i="12" s="1"/>
  <c r="AT1490" i="12"/>
  <c r="AT647" i="12"/>
  <c r="AT646" i="12" s="1"/>
  <c r="AT928" i="12"/>
  <c r="AT927" i="12" s="1"/>
  <c r="AT971" i="12"/>
  <c r="AT970" i="12" s="1"/>
  <c r="AT1828" i="12"/>
  <c r="AT1827" i="12" s="1"/>
  <c r="AT2373" i="12"/>
  <c r="AT2372" i="12" s="1"/>
  <c r="AU441" i="12"/>
  <c r="AU424" i="12" s="1"/>
  <c r="AU423" i="12" s="1"/>
  <c r="AU845" i="12"/>
  <c r="AU844" i="12" s="1"/>
  <c r="AU1577" i="12"/>
  <c r="AU1761" i="12"/>
  <c r="AU2149" i="12"/>
  <c r="AU318" i="12"/>
  <c r="AU317" i="12" s="1"/>
  <c r="AU506" i="12"/>
  <c r="AU505" i="12" s="1"/>
  <c r="AU504" i="12" s="1"/>
  <c r="AU565" i="12"/>
  <c r="AU564" i="12" s="1"/>
  <c r="AU589" i="12"/>
  <c r="AU588" i="12" s="1"/>
  <c r="AU721" i="12"/>
  <c r="AU797" i="12"/>
  <c r="AU796" i="12" s="1"/>
  <c r="AU806" i="12"/>
  <c r="AU805" i="12" s="1"/>
  <c r="AU957" i="12"/>
  <c r="AU1062" i="12"/>
  <c r="AU1091" i="12"/>
  <c r="AU1090" i="12" s="1"/>
  <c r="AU1193" i="12"/>
  <c r="AU1530" i="12"/>
  <c r="AU1518" i="12" s="1"/>
  <c r="AU1506" i="12" s="1"/>
  <c r="AU1888" i="12"/>
  <c r="AU1924" i="12"/>
  <c r="AU490" i="12"/>
  <c r="AU477" i="12" s="1"/>
  <c r="AU399" i="12"/>
  <c r="AU398" i="12" s="1"/>
  <c r="AU512" i="12"/>
  <c r="AU511" i="12" s="1"/>
  <c r="AU1431" i="12"/>
  <c r="AU1459" i="12"/>
  <c r="AU1458" i="12" s="1"/>
  <c r="AU1452" i="12" s="1"/>
  <c r="AU1362" i="12"/>
  <c r="AU1361" i="12" s="1"/>
  <c r="AU1598" i="12"/>
  <c r="AU1612" i="12"/>
  <c r="AU2008" i="12"/>
  <c r="AU2047" i="12"/>
  <c r="AU2129" i="12"/>
  <c r="AU2128" i="12" s="1"/>
  <c r="AU2127" i="12" s="1"/>
  <c r="AU2261" i="12"/>
  <c r="AU2255" i="12" s="1"/>
  <c r="AU2361" i="12"/>
  <c r="AU2350" i="12" s="1"/>
  <c r="AU2400" i="12"/>
  <c r="AU2395" i="12" s="1"/>
  <c r="AU1385" i="12"/>
  <c r="AU1384" i="12" s="1"/>
  <c r="AU1377" i="12" s="1"/>
  <c r="AU1368" i="12"/>
  <c r="AU1367" i="12" s="1"/>
  <c r="AU1632" i="12"/>
  <c r="AU1623" i="12" s="1"/>
  <c r="AU1622" i="12" s="1"/>
  <c r="AU1621" i="12" s="1"/>
  <c r="AU1658" i="12"/>
  <c r="AU1657" i="12" s="1"/>
  <c r="AU1780" i="12"/>
  <c r="AU2056" i="12"/>
  <c r="AU2055" i="12" s="1"/>
  <c r="AU2063" i="12"/>
  <c r="AU2330" i="12"/>
  <c r="AU2329" i="12" s="1"/>
  <c r="AU2323" i="12" s="1"/>
  <c r="AU2373" i="12"/>
  <c r="AU2372" i="12" s="1"/>
  <c r="AU2606" i="12"/>
  <c r="AU2738" i="12"/>
  <c r="AU3024" i="12"/>
  <c r="AU3010" i="12" s="1"/>
  <c r="AV49" i="12"/>
  <c r="AV199" i="12"/>
  <c r="AV409" i="12"/>
  <c r="AU2663" i="12"/>
  <c r="AU2662" i="12" s="1"/>
  <c r="AU2731" i="12"/>
  <c r="AU2781" i="12"/>
  <c r="AU2862" i="12"/>
  <c r="AU2939" i="12"/>
  <c r="AU2934" i="12" s="1"/>
  <c r="AU3072" i="12"/>
  <c r="AU3071" i="12" s="1"/>
  <c r="AV170" i="12"/>
  <c r="AV441" i="12"/>
  <c r="AV424" i="12" s="1"/>
  <c r="AV423" i="12" s="1"/>
  <c r="AU2616" i="12"/>
  <c r="AU2615" i="12" s="1"/>
  <c r="AU2684" i="12"/>
  <c r="AU2807" i="12"/>
  <c r="AU2806" i="12" s="1"/>
  <c r="AU2957" i="12"/>
  <c r="AU2952" i="12" s="1"/>
  <c r="AU2946" i="12" s="1"/>
  <c r="AV125" i="12"/>
  <c r="AV264" i="12"/>
  <c r="AV1431" i="12"/>
  <c r="AV1483" i="12"/>
  <c r="AV1667" i="12"/>
  <c r="AV1490" i="12"/>
  <c r="AV1062" i="12"/>
  <c r="AV1539" i="12"/>
  <c r="AV1598" i="12"/>
  <c r="AV1612" i="12"/>
  <c r="AV1644" i="12"/>
  <c r="AV1686" i="12"/>
  <c r="AV1924" i="12"/>
  <c r="AV1938" i="12"/>
  <c r="AV1991" i="12"/>
  <c r="AV2063" i="12"/>
  <c r="AV2301" i="12"/>
  <c r="AV2300" i="12" s="1"/>
  <c r="AV2299" i="12" s="1"/>
  <c r="AV1780" i="12"/>
  <c r="AV1900" i="12"/>
  <c r="AV2129" i="12"/>
  <c r="AV2128" i="12" s="1"/>
  <c r="AV2127" i="12" s="1"/>
  <c r="AV2286" i="12"/>
  <c r="AV2285" i="12" s="1"/>
  <c r="AV2373" i="12"/>
  <c r="AV2372" i="12" s="1"/>
  <c r="AV2454" i="12"/>
  <c r="AV2453" i="12" s="1"/>
  <c r="AV2452" i="12" s="1"/>
  <c r="AV2580" i="12"/>
  <c r="AV2442" i="12"/>
  <c r="AV2441" i="12" s="1"/>
  <c r="AV2474" i="12"/>
  <c r="AV2473" i="12" s="1"/>
  <c r="AV2606" i="12"/>
  <c r="AV2913" i="12"/>
  <c r="AV2978" i="12"/>
  <c r="AV2973" i="12" s="1"/>
  <c r="AV2967" i="12" s="1"/>
  <c r="AV3114" i="12"/>
  <c r="AV3113" i="12" s="1"/>
  <c r="AV3112" i="12" s="1"/>
  <c r="AV2663" i="12"/>
  <c r="AV2662" i="12" s="1"/>
  <c r="AV2674" i="12"/>
  <c r="AV2695" i="12"/>
  <c r="AV2862" i="12"/>
  <c r="AV3024" i="12"/>
  <c r="AV3010" i="12" s="1"/>
  <c r="AV3072" i="12"/>
  <c r="AV3071" i="12" s="1"/>
  <c r="AO540" i="12"/>
  <c r="AN540" i="12"/>
  <c r="AT639" i="12" l="1"/>
  <c r="AV159" i="12"/>
  <c r="AV476" i="12"/>
  <c r="AV475" i="12" s="1"/>
  <c r="AU3070" i="12"/>
  <c r="AU587" i="12"/>
  <c r="AT2036" i="12"/>
  <c r="AT2035" i="12" s="1"/>
  <c r="AV1638" i="12"/>
  <c r="AT563" i="12"/>
  <c r="AU17" i="12"/>
  <c r="AU16" i="12" s="1"/>
  <c r="AV2270" i="12"/>
  <c r="AT3070" i="12"/>
  <c r="AV310" i="12"/>
  <c r="AT983" i="12"/>
  <c r="AT982" i="12" s="1"/>
  <c r="AV563" i="12"/>
  <c r="AU75" i="12"/>
  <c r="AU74" i="12" s="1"/>
  <c r="AU2924" i="12"/>
  <c r="AT2451" i="12"/>
  <c r="AV587" i="12"/>
  <c r="AT822" i="12"/>
  <c r="AT804" i="12" s="1"/>
  <c r="AV3070" i="12"/>
  <c r="AU2641" i="12"/>
  <c r="AT1312" i="12"/>
  <c r="AV1022" i="12"/>
  <c r="AU1666" i="12"/>
  <c r="AV275" i="12"/>
  <c r="AV274" i="12" s="1"/>
  <c r="AT859" i="12"/>
  <c r="AT858" i="12" s="1"/>
  <c r="AT1051" i="12"/>
  <c r="AT2673" i="12"/>
  <c r="AT1022" i="12"/>
  <c r="AV1089" i="12"/>
  <c r="AV782" i="12"/>
  <c r="AV1472" i="12"/>
  <c r="AV1471" i="12" s="1"/>
  <c r="AV1451" i="12" s="1"/>
  <c r="AT2484" i="12"/>
  <c r="AT2483" i="12" s="1"/>
  <c r="AV2708" i="12"/>
  <c r="AV1127" i="12"/>
  <c r="AV1126" i="12" s="1"/>
  <c r="AT1899" i="12"/>
  <c r="AT1887" i="12" s="1"/>
  <c r="AT75" i="12"/>
  <c r="AT74" i="12" s="1"/>
  <c r="AT902" i="12"/>
  <c r="AT310" i="12"/>
  <c r="AT17" i="12"/>
  <c r="AT16" i="12" s="1"/>
  <c r="AU1127" i="12"/>
  <c r="AU1126" i="12" s="1"/>
  <c r="AU983" i="12"/>
  <c r="AU982" i="12" s="1"/>
  <c r="AV17" i="12"/>
  <c r="AV16" i="12" s="1"/>
  <c r="AV343" i="12"/>
  <c r="AU1899" i="12"/>
  <c r="AU1887" i="12" s="1"/>
  <c r="AU1051" i="12"/>
  <c r="AU186" i="12"/>
  <c r="AT1638" i="12"/>
  <c r="AV1899" i="12"/>
  <c r="AV1887" i="12" s="1"/>
  <c r="AV124" i="12"/>
  <c r="AT1472" i="12"/>
  <c r="AT1471" i="12" s="1"/>
  <c r="AT1451" i="12" s="1"/>
  <c r="AV709" i="12"/>
  <c r="AV708" i="12" s="1"/>
  <c r="AT476" i="12"/>
  <c r="AT475" i="12" s="1"/>
  <c r="AT1401" i="12"/>
  <c r="AT1395" i="12" s="1"/>
  <c r="AT2708" i="12"/>
  <c r="AU902" i="12"/>
  <c r="AU2270" i="12"/>
  <c r="AT1666" i="12"/>
  <c r="AT1760" i="12"/>
  <c r="AT343" i="12"/>
  <c r="AT1089" i="12"/>
  <c r="AV639" i="12"/>
  <c r="AU1203" i="12"/>
  <c r="AU2673" i="12"/>
  <c r="AT186" i="12"/>
  <c r="AV379" i="12"/>
  <c r="AV378" i="12" s="1"/>
  <c r="AT587" i="12"/>
  <c r="AV1051" i="12"/>
  <c r="AU1089" i="12"/>
  <c r="AT2054" i="12"/>
  <c r="AT379" i="12"/>
  <c r="AT378" i="12" s="1"/>
  <c r="AV983" i="12"/>
  <c r="AV982" i="12" s="1"/>
  <c r="AU859" i="12"/>
  <c r="AU858" i="12" s="1"/>
  <c r="AU343" i="12"/>
  <c r="AV658" i="12"/>
  <c r="AV652" i="12" s="1"/>
  <c r="AV2148" i="12"/>
  <c r="AU782" i="12"/>
  <c r="AU2451" i="12"/>
  <c r="AU822" i="12"/>
  <c r="AU804" i="12" s="1"/>
  <c r="AU639" i="12"/>
  <c r="AU1022" i="12"/>
  <c r="AT2111" i="12"/>
  <c r="AU310" i="12"/>
  <c r="AU1401" i="12"/>
  <c r="AU1395" i="12" s="1"/>
  <c r="AT275" i="12"/>
  <c r="AT274" i="12" s="1"/>
  <c r="AT2148" i="12"/>
  <c r="AV2752" i="12"/>
  <c r="AV2054" i="12"/>
  <c r="AU2484" i="12"/>
  <c r="AU2483" i="12" s="1"/>
  <c r="AU1638" i="12"/>
  <c r="AU2036" i="12"/>
  <c r="AU2035" i="12" s="1"/>
  <c r="AU476" i="12"/>
  <c r="AU475" i="12" s="1"/>
  <c r="AU159" i="12"/>
  <c r="AV1401" i="12"/>
  <c r="AV1395" i="12" s="1"/>
  <c r="AV902" i="12"/>
  <c r="AT1203" i="12"/>
  <c r="AT709" i="12"/>
  <c r="AT708" i="12" s="1"/>
  <c r="AU1923" i="12"/>
  <c r="AU1922" i="12" s="1"/>
  <c r="AU563" i="12"/>
  <c r="AT124" i="12"/>
  <c r="AV1312" i="12"/>
  <c r="AT159" i="12"/>
  <c r="AV859" i="12"/>
  <c r="AV858" i="12" s="1"/>
  <c r="AU275" i="12"/>
  <c r="AU274" i="12" s="1"/>
  <c r="AU2752" i="12"/>
  <c r="AV1760" i="12"/>
  <c r="AU379" i="12"/>
  <c r="AU378" i="12" s="1"/>
  <c r="AV1203" i="12"/>
  <c r="AU1794" i="12"/>
  <c r="AU1793" i="12" s="1"/>
  <c r="AU1472" i="12"/>
  <c r="AU1471" i="12" s="1"/>
  <c r="AU1451" i="12" s="1"/>
  <c r="AV2673" i="12"/>
  <c r="AV1923" i="12"/>
  <c r="AV1922" i="12" s="1"/>
  <c r="AU2708" i="12"/>
  <c r="AU2148" i="12"/>
  <c r="AV943" i="12"/>
  <c r="AV1666" i="12"/>
  <c r="AU1312" i="12"/>
  <c r="AT2371" i="12"/>
  <c r="AT2370" i="12" s="1"/>
  <c r="AV2641" i="12"/>
  <c r="AT1538" i="12"/>
  <c r="AT1127" i="12"/>
  <c r="AT1126" i="12" s="1"/>
  <c r="AT2752" i="12"/>
  <c r="AU709" i="12"/>
  <c r="AU708" i="12" s="1"/>
  <c r="AV1990" i="12"/>
  <c r="AT943" i="12"/>
  <c r="AT1923" i="12"/>
  <c r="AT1922" i="12" s="1"/>
  <c r="AT658" i="12"/>
  <c r="AT652" i="12" s="1"/>
  <c r="AV2484" i="12"/>
  <c r="AV2483" i="12" s="1"/>
  <c r="AT2989" i="12"/>
  <c r="AT2270" i="12"/>
  <c r="AT1990" i="12"/>
  <c r="AU124" i="12"/>
  <c r="AT2641" i="12"/>
  <c r="AV2989" i="12"/>
  <c r="AU1538" i="12"/>
  <c r="AU1990" i="12"/>
  <c r="AV2036" i="12"/>
  <c r="AV2035" i="12" s="1"/>
  <c r="AV2924" i="12"/>
  <c r="AV822" i="12"/>
  <c r="AV804" i="12" s="1"/>
  <c r="AV2371" i="12"/>
  <c r="AV2370" i="12" s="1"/>
  <c r="AV1794" i="12"/>
  <c r="AV1793" i="12" s="1"/>
  <c r="AV75" i="12"/>
  <c r="AV74" i="12" s="1"/>
  <c r="AU658" i="12"/>
  <c r="AU652" i="12" s="1"/>
  <c r="AT782" i="12"/>
  <c r="AU2989" i="12"/>
  <c r="AV2111" i="12"/>
  <c r="AU2371" i="12"/>
  <c r="AU2370" i="12" s="1"/>
  <c r="AV1538" i="12"/>
  <c r="AV186" i="12"/>
  <c r="AU943" i="12"/>
  <c r="AV2451" i="12"/>
  <c r="AU2054" i="12"/>
  <c r="AU2111" i="12"/>
  <c r="AU1760" i="12"/>
  <c r="AT1794" i="12"/>
  <c r="AT1793" i="12" s="1"/>
  <c r="AT2924" i="12"/>
  <c r="AS2605" i="12"/>
  <c r="AY2605" i="12" s="1"/>
  <c r="AR2605" i="12"/>
  <c r="AX2605" i="12" s="1"/>
  <c r="AQ2605" i="12"/>
  <c r="AW2605" i="12" s="1"/>
  <c r="AS2579" i="12"/>
  <c r="AY2579" i="12" s="1"/>
  <c r="AR2579" i="12"/>
  <c r="AX2579" i="12" s="1"/>
  <c r="AQ2579" i="12"/>
  <c r="AW2579" i="12" s="1"/>
  <c r="AS2390" i="12"/>
  <c r="AY2390" i="12" s="1"/>
  <c r="AR2390" i="12"/>
  <c r="AX2390" i="12" s="1"/>
  <c r="AQ2390" i="12"/>
  <c r="AW2390" i="12" s="1"/>
  <c r="AS2110" i="12"/>
  <c r="AY2110" i="12" s="1"/>
  <c r="AR2110" i="12"/>
  <c r="AX2110" i="12" s="1"/>
  <c r="AQ2110" i="12"/>
  <c r="AW2110" i="12" s="1"/>
  <c r="AS2108" i="12"/>
  <c r="AY2108" i="12" s="1"/>
  <c r="AR2108" i="12"/>
  <c r="AX2108" i="12" s="1"/>
  <c r="AS1826" i="12"/>
  <c r="AY1826" i="12" s="1"/>
  <c r="AR1826" i="12"/>
  <c r="AX1826" i="12" s="1"/>
  <c r="AQ1826" i="12"/>
  <c r="AW1826" i="12" s="1"/>
  <c r="AS1261" i="12"/>
  <c r="AY1261" i="12" s="1"/>
  <c r="AR1261" i="12"/>
  <c r="AX1261" i="12" s="1"/>
  <c r="AQ1261" i="12"/>
  <c r="AW1261" i="12" s="1"/>
  <c r="AS1176" i="12"/>
  <c r="AY1176" i="12" s="1"/>
  <c r="AR1176" i="12"/>
  <c r="AX1176" i="12" s="1"/>
  <c r="AQ1176" i="12"/>
  <c r="AW1176" i="12" s="1"/>
  <c r="AS1172" i="12"/>
  <c r="AY1172" i="12" s="1"/>
  <c r="AR1172" i="12"/>
  <c r="AX1172" i="12" s="1"/>
  <c r="AQ1172" i="12"/>
  <c r="AW1172" i="12" s="1"/>
  <c r="AV123" i="12" l="1"/>
  <c r="BC1176" i="12"/>
  <c r="BI1176" i="12" s="1"/>
  <c r="BD2110" i="12"/>
  <c r="BJ2110" i="12" s="1"/>
  <c r="BD1176" i="12"/>
  <c r="BJ1176" i="12" s="1"/>
  <c r="BE1261" i="12"/>
  <c r="BK1261" i="12" s="1"/>
  <c r="BD2108" i="12"/>
  <c r="BJ2108" i="12" s="1"/>
  <c r="BE2110" i="12"/>
  <c r="BK2110" i="12" s="1"/>
  <c r="BC2579" i="12"/>
  <c r="BI2579" i="12" s="1"/>
  <c r="BD2605" i="12"/>
  <c r="BJ2605" i="12" s="1"/>
  <c r="BD1261" i="12"/>
  <c r="BJ1261" i="12" s="1"/>
  <c r="BE2390" i="12"/>
  <c r="BK2390" i="12" s="1"/>
  <c r="BD1172" i="12"/>
  <c r="BJ1172" i="12" s="1"/>
  <c r="BC1826" i="12"/>
  <c r="BI1826" i="12" s="1"/>
  <c r="BE2108" i="12"/>
  <c r="BK2108" i="12" s="1"/>
  <c r="BC2390" i="12"/>
  <c r="BI2390" i="12" s="1"/>
  <c r="BD2579" i="12"/>
  <c r="BJ2579" i="12" s="1"/>
  <c r="BE2605" i="12"/>
  <c r="BK2605" i="12" s="1"/>
  <c r="BE1826" i="12"/>
  <c r="BK1826" i="12" s="1"/>
  <c r="BC2605" i="12"/>
  <c r="BI2605" i="12" s="1"/>
  <c r="BC1172" i="12"/>
  <c r="BI1172" i="12" s="1"/>
  <c r="BE1176" i="12"/>
  <c r="BK1176" i="12" s="1"/>
  <c r="BE1172" i="12"/>
  <c r="BK1172" i="12" s="1"/>
  <c r="BC1261" i="12"/>
  <c r="BI1261" i="12" s="1"/>
  <c r="BD1826" i="12"/>
  <c r="BJ1826" i="12" s="1"/>
  <c r="BC2110" i="12"/>
  <c r="BI2110" i="12" s="1"/>
  <c r="BD2390" i="12"/>
  <c r="BJ2390" i="12" s="1"/>
  <c r="BE2579" i="12"/>
  <c r="BK2579" i="12" s="1"/>
  <c r="AV309" i="12"/>
  <c r="AV273" i="12" s="1"/>
  <c r="AV522" i="12"/>
  <c r="AV521" i="12" s="1"/>
  <c r="AU15" i="12"/>
  <c r="AV1537" i="12"/>
  <c r="AT522" i="12"/>
  <c r="AT521" i="12" s="1"/>
  <c r="AV2147" i="12"/>
  <c r="AU1665" i="12"/>
  <c r="AU901" i="12"/>
  <c r="AT1202" i="12"/>
  <c r="AT1125" i="12" s="1"/>
  <c r="AT901" i="12"/>
  <c r="AV103" i="12"/>
  <c r="AT1989" i="12"/>
  <c r="AU309" i="12"/>
  <c r="AU273" i="12" s="1"/>
  <c r="AT1021" i="12"/>
  <c r="AV1021" i="12"/>
  <c r="AV1202" i="12"/>
  <c r="AV1125" i="12" s="1"/>
  <c r="AV1665" i="12"/>
  <c r="AT309" i="12"/>
  <c r="AT273" i="12" s="1"/>
  <c r="AT1665" i="12"/>
  <c r="AU1537" i="12"/>
  <c r="AT15" i="12"/>
  <c r="AU2147" i="12"/>
  <c r="AT1537" i="12"/>
  <c r="AU522" i="12"/>
  <c r="AU521" i="12" s="1"/>
  <c r="AU1202" i="12"/>
  <c r="AU1125" i="12" s="1"/>
  <c r="AU1021" i="12"/>
  <c r="AU123" i="12"/>
  <c r="AU103" i="12" s="1"/>
  <c r="AV1989" i="12"/>
  <c r="AU707" i="12"/>
  <c r="AV901" i="12"/>
  <c r="AT123" i="12"/>
  <c r="AT103" i="12" s="1"/>
  <c r="AV2640" i="12"/>
  <c r="AT2147" i="12"/>
  <c r="AU1989" i="12"/>
  <c r="AU2640" i="12"/>
  <c r="AT707" i="12"/>
  <c r="AT2640" i="12"/>
  <c r="AV15" i="12"/>
  <c r="AV707" i="12"/>
  <c r="AO1825" i="12"/>
  <c r="AR1825" i="12" s="1"/>
  <c r="AX1825" i="12" s="1"/>
  <c r="AP1825" i="12"/>
  <c r="AS1825" i="12" s="1"/>
  <c r="AY1825" i="12" s="1"/>
  <c r="CD1825" i="12"/>
  <c r="CD1824" i="12" s="1"/>
  <c r="CD1823" i="12" s="1"/>
  <c r="AN1825" i="12"/>
  <c r="AQ1825" i="12" s="1"/>
  <c r="AW1825" i="12" s="1"/>
  <c r="BO2110" i="12" l="1"/>
  <c r="BU2110" i="12" s="1"/>
  <c r="BQ1176" i="12"/>
  <c r="BW1176" i="12" s="1"/>
  <c r="BQ2605" i="12"/>
  <c r="BW2605" i="12" s="1"/>
  <c r="BO1826" i="12"/>
  <c r="BU1826" i="12" s="1"/>
  <c r="BP2605" i="12"/>
  <c r="BV2605" i="12" s="1"/>
  <c r="BQ1261" i="12"/>
  <c r="BW1261" i="12" s="1"/>
  <c r="BP1826" i="12"/>
  <c r="BV1826" i="12" s="1"/>
  <c r="BO1172" i="12"/>
  <c r="BU1172" i="12" s="1"/>
  <c r="BP2579" i="12"/>
  <c r="BV2579" i="12" s="1"/>
  <c r="BP1172" i="12"/>
  <c r="BV1172" i="12" s="1"/>
  <c r="BO2579" i="12"/>
  <c r="BU2579" i="12" s="1"/>
  <c r="BP1176" i="12"/>
  <c r="BV1176" i="12" s="1"/>
  <c r="BQ2579" i="12"/>
  <c r="BW2579" i="12" s="1"/>
  <c r="BO1261" i="12"/>
  <c r="BU1261" i="12" s="1"/>
  <c r="BO2605" i="12"/>
  <c r="BU2605" i="12" s="1"/>
  <c r="BO2390" i="12"/>
  <c r="BU2390" i="12" s="1"/>
  <c r="BQ2390" i="12"/>
  <c r="BW2390" i="12" s="1"/>
  <c r="BQ2110" i="12"/>
  <c r="BW2110" i="12" s="1"/>
  <c r="BP2110" i="12"/>
  <c r="BV2110" i="12" s="1"/>
  <c r="BP2390" i="12"/>
  <c r="BV2390" i="12" s="1"/>
  <c r="BQ1172" i="12"/>
  <c r="BW1172" i="12" s="1"/>
  <c r="BQ1826" i="12"/>
  <c r="BW1826" i="12" s="1"/>
  <c r="BQ2108" i="12"/>
  <c r="BW2108" i="12" s="1"/>
  <c r="BP1261" i="12"/>
  <c r="BV1261" i="12" s="1"/>
  <c r="BP2108" i="12"/>
  <c r="BV2108" i="12" s="1"/>
  <c r="BO1176" i="12"/>
  <c r="BU1176" i="12" s="1"/>
  <c r="BC1825" i="12"/>
  <c r="BI1825" i="12" s="1"/>
  <c r="BD1825" i="12"/>
  <c r="BJ1825" i="12" s="1"/>
  <c r="BE1825" i="12"/>
  <c r="BK1825" i="12" s="1"/>
  <c r="AU857" i="12"/>
  <c r="AU3125" i="12" s="1"/>
  <c r="AT857" i="12"/>
  <c r="AT3125" i="12" s="1"/>
  <c r="AV857" i="12"/>
  <c r="AV3125" i="12" s="1"/>
  <c r="AO1824" i="12"/>
  <c r="AR1824" i="12" s="1"/>
  <c r="AX1824" i="12" s="1"/>
  <c r="AP1824" i="12"/>
  <c r="AS1824" i="12" s="1"/>
  <c r="AY1824" i="12" s="1"/>
  <c r="AN1824" i="12"/>
  <c r="AQ1824" i="12" s="1"/>
  <c r="AW1824" i="12" s="1"/>
  <c r="AO2389" i="12"/>
  <c r="AR2389" i="12" s="1"/>
  <c r="AX2389" i="12" s="1"/>
  <c r="AP2389" i="12"/>
  <c r="AS2389" i="12" s="1"/>
  <c r="AY2389" i="12" s="1"/>
  <c r="CD2389" i="12"/>
  <c r="CD2388" i="12" s="1"/>
  <c r="CD2387" i="12" s="1"/>
  <c r="AN2389" i="12"/>
  <c r="AQ2389" i="12" s="1"/>
  <c r="AW2389" i="12" s="1"/>
  <c r="CB1176" i="12" l="1"/>
  <c r="CC2108" i="12"/>
  <c r="CB2110" i="12"/>
  <c r="CA2605" i="12"/>
  <c r="CA2579" i="12"/>
  <c r="CB1826" i="12"/>
  <c r="CC2605" i="12"/>
  <c r="CB2390" i="12"/>
  <c r="CA1176" i="12"/>
  <c r="CA1261" i="12"/>
  <c r="CC1261" i="12"/>
  <c r="CC1176" i="12"/>
  <c r="CB1261" i="12"/>
  <c r="CA2390" i="12"/>
  <c r="CA1172" i="12"/>
  <c r="CA1826" i="12"/>
  <c r="CC1826" i="12"/>
  <c r="CC2110" i="12"/>
  <c r="CB1172" i="12"/>
  <c r="CB2108" i="12"/>
  <c r="CC1172" i="12"/>
  <c r="CC2390" i="12"/>
  <c r="CC2579" i="12"/>
  <c r="CB2579" i="12"/>
  <c r="CB2605" i="12"/>
  <c r="CA2110" i="12"/>
  <c r="BQ1825" i="12"/>
  <c r="BW1825" i="12" s="1"/>
  <c r="BP1825" i="12"/>
  <c r="BV1825" i="12" s="1"/>
  <c r="BO1825" i="12"/>
  <c r="BU1825" i="12" s="1"/>
  <c r="BC1824" i="12"/>
  <c r="BI1824" i="12" s="1"/>
  <c r="BE1824" i="12"/>
  <c r="BK1824" i="12" s="1"/>
  <c r="BE2389" i="12"/>
  <c r="BK2389" i="12" s="1"/>
  <c r="BD1824" i="12"/>
  <c r="BJ1824" i="12" s="1"/>
  <c r="BC2389" i="12"/>
  <c r="BI2389" i="12" s="1"/>
  <c r="BD2389" i="12"/>
  <c r="BJ2389" i="12" s="1"/>
  <c r="AP1823" i="12"/>
  <c r="AS1823" i="12" s="1"/>
  <c r="AY1823" i="12" s="1"/>
  <c r="AO1823" i="12"/>
  <c r="AR1823" i="12" s="1"/>
  <c r="AX1823" i="12" s="1"/>
  <c r="AN2388" i="12"/>
  <c r="AQ2388" i="12" s="1"/>
  <c r="AW2388" i="12" s="1"/>
  <c r="AO2388" i="12"/>
  <c r="AR2388" i="12" s="1"/>
  <c r="AX2388" i="12" s="1"/>
  <c r="AN1823" i="12"/>
  <c r="AQ1823" i="12" s="1"/>
  <c r="AW1823" i="12" s="1"/>
  <c r="AP2388" i="12"/>
  <c r="AS2388" i="12" s="1"/>
  <c r="AY2388" i="12" s="1"/>
  <c r="AN828" i="12"/>
  <c r="AO1171" i="12"/>
  <c r="AR1171" i="12" s="1"/>
  <c r="AX1171" i="12" s="1"/>
  <c r="AP1171" i="12"/>
  <c r="AS1171" i="12" s="1"/>
  <c r="AY1171" i="12" s="1"/>
  <c r="CD1171" i="12"/>
  <c r="CD1170" i="12" s="1"/>
  <c r="CD1169" i="12" s="1"/>
  <c r="AN1171" i="12"/>
  <c r="AQ1171" i="12" s="1"/>
  <c r="AW1171" i="12" s="1"/>
  <c r="AN2108" i="12"/>
  <c r="AQ2108" i="12" s="1"/>
  <c r="AW2108" i="12" s="1"/>
  <c r="AN2105" i="12"/>
  <c r="AQ2105" i="12" s="1"/>
  <c r="AW2105" i="12" s="1"/>
  <c r="AN2032" i="12"/>
  <c r="AN2029" i="12"/>
  <c r="AO2604" i="12"/>
  <c r="AR2604" i="12" s="1"/>
  <c r="AX2604" i="12" s="1"/>
  <c r="AP2604" i="12"/>
  <c r="AS2604" i="12" s="1"/>
  <c r="AY2604" i="12" s="1"/>
  <c r="CD2604" i="12"/>
  <c r="CD2603" i="12" s="1"/>
  <c r="CD2602" i="12" s="1"/>
  <c r="CD2601" i="12" s="1"/>
  <c r="AN2604" i="12"/>
  <c r="AQ2604" i="12" s="1"/>
  <c r="AW2604" i="12" s="1"/>
  <c r="AP2105" i="12"/>
  <c r="AS2105" i="12" s="1"/>
  <c r="AY2105" i="12" s="1"/>
  <c r="AO2105" i="12"/>
  <c r="AR2105" i="12" s="1"/>
  <c r="AX2105" i="12" s="1"/>
  <c r="AP2029" i="12"/>
  <c r="AO2029" i="12"/>
  <c r="CD2104" i="12"/>
  <c r="CD2103" i="12" s="1"/>
  <c r="AO2107" i="12"/>
  <c r="AR2107" i="12" s="1"/>
  <c r="AX2107" i="12" s="1"/>
  <c r="AP2107" i="12"/>
  <c r="AS2107" i="12" s="1"/>
  <c r="AY2107" i="12" s="1"/>
  <c r="CD2107" i="12"/>
  <c r="AO2109" i="12"/>
  <c r="AR2109" i="12" s="1"/>
  <c r="AX2109" i="12" s="1"/>
  <c r="AP2109" i="12"/>
  <c r="AS2109" i="12" s="1"/>
  <c r="AY2109" i="12" s="1"/>
  <c r="CD2109" i="12"/>
  <c r="AN2109" i="12"/>
  <c r="AQ2109" i="12" s="1"/>
  <c r="AW2109" i="12" s="1"/>
  <c r="AN2104" i="12"/>
  <c r="AQ2104" i="12" s="1"/>
  <c r="AW2104" i="12" s="1"/>
  <c r="AO1175" i="12"/>
  <c r="AR1175" i="12" s="1"/>
  <c r="AX1175" i="12" s="1"/>
  <c r="AP1175" i="12"/>
  <c r="AS1175" i="12" s="1"/>
  <c r="AY1175" i="12" s="1"/>
  <c r="CD1175" i="12"/>
  <c r="CD1174" i="12" s="1"/>
  <c r="CD1173" i="12" s="1"/>
  <c r="AN1175" i="12"/>
  <c r="AQ1175" i="12" s="1"/>
  <c r="AW1175" i="12" s="1"/>
  <c r="AO1260" i="12"/>
  <c r="AR1260" i="12" s="1"/>
  <c r="AX1260" i="12" s="1"/>
  <c r="AP1260" i="12"/>
  <c r="AS1260" i="12" s="1"/>
  <c r="AY1260" i="12" s="1"/>
  <c r="CD1260" i="12"/>
  <c r="CD1259" i="12" s="1"/>
  <c r="CD1258" i="12" s="1"/>
  <c r="AN1260" i="12"/>
  <c r="AQ1260" i="12" s="1"/>
  <c r="AW1260" i="12" s="1"/>
  <c r="CA1825" i="12" l="1"/>
  <c r="CB1825" i="12"/>
  <c r="CC1825" i="12"/>
  <c r="BP2389" i="12"/>
  <c r="BV2389" i="12" s="1"/>
  <c r="BQ1824" i="12"/>
  <c r="BW1824" i="12" s="1"/>
  <c r="BO2389" i="12"/>
  <c r="BU2389" i="12" s="1"/>
  <c r="BO1824" i="12"/>
  <c r="BU1824" i="12" s="1"/>
  <c r="BP1824" i="12"/>
  <c r="BV1824" i="12" s="1"/>
  <c r="BQ2389" i="12"/>
  <c r="BW2389" i="12" s="1"/>
  <c r="BC2104" i="12"/>
  <c r="BI2104" i="12" s="1"/>
  <c r="BD2604" i="12"/>
  <c r="BJ2604" i="12" s="1"/>
  <c r="BD2388" i="12"/>
  <c r="BJ2388" i="12" s="1"/>
  <c r="BC2109" i="12"/>
  <c r="BI2109" i="12" s="1"/>
  <c r="BC2604" i="12"/>
  <c r="BI2604" i="12" s="1"/>
  <c r="BC1171" i="12"/>
  <c r="BI1171" i="12" s="1"/>
  <c r="BC2388" i="12"/>
  <c r="BI2388" i="12" s="1"/>
  <c r="BC1175" i="12"/>
  <c r="BI1175" i="12" s="1"/>
  <c r="BD1171" i="12"/>
  <c r="BJ1171" i="12" s="1"/>
  <c r="BE1260" i="12"/>
  <c r="BK1260" i="12" s="1"/>
  <c r="BE1175" i="12"/>
  <c r="BK1175" i="12" s="1"/>
  <c r="BE2107" i="12"/>
  <c r="BK2107" i="12" s="1"/>
  <c r="BE2388" i="12"/>
  <c r="BK2388" i="12" s="1"/>
  <c r="BD1823" i="12"/>
  <c r="BJ1823" i="12" s="1"/>
  <c r="BC1260" i="12"/>
  <c r="BI1260" i="12" s="1"/>
  <c r="BD2109" i="12"/>
  <c r="BJ2109" i="12" s="1"/>
  <c r="BE2105" i="12"/>
  <c r="BK2105" i="12" s="1"/>
  <c r="BC2108" i="12"/>
  <c r="BI2108" i="12" s="1"/>
  <c r="BD1260" i="12"/>
  <c r="BJ1260" i="12" s="1"/>
  <c r="BD1175" i="12"/>
  <c r="BJ1175" i="12" s="1"/>
  <c r="BE2109" i="12"/>
  <c r="BK2109" i="12" s="1"/>
  <c r="BD2107" i="12"/>
  <c r="BJ2107" i="12" s="1"/>
  <c r="BD2105" i="12"/>
  <c r="BJ2105" i="12" s="1"/>
  <c r="BE2604" i="12"/>
  <c r="BK2604" i="12" s="1"/>
  <c r="BC2105" i="12"/>
  <c r="BI2105" i="12" s="1"/>
  <c r="BE1171" i="12"/>
  <c r="BK1171" i="12" s="1"/>
  <c r="BC1823" i="12"/>
  <c r="BI1823" i="12" s="1"/>
  <c r="BE1823" i="12"/>
  <c r="BK1823" i="12" s="1"/>
  <c r="AO2104" i="12"/>
  <c r="AR2104" i="12" s="1"/>
  <c r="AX2104" i="12" s="1"/>
  <c r="AN2107" i="12"/>
  <c r="AQ2107" i="12" s="1"/>
  <c r="AW2107" i="12" s="1"/>
  <c r="AP2104" i="12"/>
  <c r="AS2104" i="12" s="1"/>
  <c r="AY2104" i="12" s="1"/>
  <c r="AN2387" i="12"/>
  <c r="AQ2387" i="12" s="1"/>
  <c r="AW2387" i="12" s="1"/>
  <c r="AP2387" i="12"/>
  <c r="AS2387" i="12" s="1"/>
  <c r="AY2387" i="12" s="1"/>
  <c r="AO2387" i="12"/>
  <c r="AR2387" i="12" s="1"/>
  <c r="AX2387" i="12" s="1"/>
  <c r="AN1174" i="12"/>
  <c r="AQ1174" i="12" s="1"/>
  <c r="AW1174" i="12" s="1"/>
  <c r="AO1170" i="12"/>
  <c r="AR1170" i="12" s="1"/>
  <c r="AX1170" i="12" s="1"/>
  <c r="AP1259" i="12"/>
  <c r="AS1259" i="12" s="1"/>
  <c r="AY1259" i="12" s="1"/>
  <c r="AP1174" i="12"/>
  <c r="AS1174" i="12" s="1"/>
  <c r="AY1174" i="12" s="1"/>
  <c r="AO2603" i="12"/>
  <c r="AR2603" i="12" s="1"/>
  <c r="AX2603" i="12" s="1"/>
  <c r="AN1170" i="12"/>
  <c r="AQ1170" i="12" s="1"/>
  <c r="AW1170" i="12" s="1"/>
  <c r="AN2603" i="12"/>
  <c r="AQ2603" i="12" s="1"/>
  <c r="AW2603" i="12" s="1"/>
  <c r="AN1259" i="12"/>
  <c r="AQ1259" i="12" s="1"/>
  <c r="AW1259" i="12" s="1"/>
  <c r="AN2103" i="12"/>
  <c r="AQ2103" i="12" s="1"/>
  <c r="AW2103" i="12" s="1"/>
  <c r="AP1170" i="12"/>
  <c r="AS1170" i="12" s="1"/>
  <c r="AY1170" i="12" s="1"/>
  <c r="AP2603" i="12"/>
  <c r="AS2603" i="12" s="1"/>
  <c r="AY2603" i="12" s="1"/>
  <c r="CD2106" i="12"/>
  <c r="CD2102" i="12" s="1"/>
  <c r="CD2101" i="12" s="1"/>
  <c r="CD2100" i="12" s="1"/>
  <c r="AP2106" i="12"/>
  <c r="AS2106" i="12" s="1"/>
  <c r="AY2106" i="12" s="1"/>
  <c r="AO2106" i="12"/>
  <c r="AR2106" i="12" s="1"/>
  <c r="AX2106" i="12" s="1"/>
  <c r="AO1174" i="12"/>
  <c r="AR1174" i="12" s="1"/>
  <c r="AX1174" i="12" s="1"/>
  <c r="AO1259" i="12"/>
  <c r="AR1259" i="12" s="1"/>
  <c r="AX1259" i="12" s="1"/>
  <c r="CB1824" i="12" l="1"/>
  <c r="CB2389" i="12"/>
  <c r="CC2389" i="12"/>
  <c r="CA1824" i="12"/>
  <c r="CC1824" i="12"/>
  <c r="CA2389" i="12"/>
  <c r="BQ1823" i="12"/>
  <c r="BW1823" i="12" s="1"/>
  <c r="BQ2604" i="12"/>
  <c r="BW2604" i="12" s="1"/>
  <c r="BP1175" i="12"/>
  <c r="BV1175" i="12" s="1"/>
  <c r="BP2109" i="12"/>
  <c r="BV2109" i="12" s="1"/>
  <c r="BQ2107" i="12"/>
  <c r="BW2107" i="12" s="1"/>
  <c r="BO1175" i="12"/>
  <c r="BU1175" i="12" s="1"/>
  <c r="BO2109" i="12"/>
  <c r="BU2109" i="12" s="1"/>
  <c r="BO1823" i="12"/>
  <c r="BU1823" i="12" s="1"/>
  <c r="BP2105" i="12"/>
  <c r="BV2105" i="12" s="1"/>
  <c r="BP1260" i="12"/>
  <c r="BV1260" i="12" s="1"/>
  <c r="BO1260" i="12"/>
  <c r="BU1260" i="12" s="1"/>
  <c r="BQ1175" i="12"/>
  <c r="BW1175" i="12" s="1"/>
  <c r="BO2388" i="12"/>
  <c r="BU2388" i="12" s="1"/>
  <c r="BP2388" i="12"/>
  <c r="BV2388" i="12" s="1"/>
  <c r="BQ1171" i="12"/>
  <c r="BW1171" i="12" s="1"/>
  <c r="BP2107" i="12"/>
  <c r="BV2107" i="12" s="1"/>
  <c r="BO2108" i="12"/>
  <c r="BU2108" i="12" s="1"/>
  <c r="BP1823" i="12"/>
  <c r="BV1823" i="12" s="1"/>
  <c r="BQ1260" i="12"/>
  <c r="BW1260" i="12" s="1"/>
  <c r="BO1171" i="12"/>
  <c r="BU1171" i="12" s="1"/>
  <c r="BP2604" i="12"/>
  <c r="BV2604" i="12" s="1"/>
  <c r="BO2105" i="12"/>
  <c r="BU2105" i="12" s="1"/>
  <c r="BQ2109" i="12"/>
  <c r="BW2109" i="12" s="1"/>
  <c r="BQ2105" i="12"/>
  <c r="BW2105" i="12" s="1"/>
  <c r="BQ2388" i="12"/>
  <c r="BW2388" i="12" s="1"/>
  <c r="BP1171" i="12"/>
  <c r="BV1171" i="12" s="1"/>
  <c r="BO2604" i="12"/>
  <c r="BU2604" i="12" s="1"/>
  <c r="BO2104" i="12"/>
  <c r="BU2104" i="12" s="1"/>
  <c r="AN2106" i="12"/>
  <c r="AQ2106" i="12" s="1"/>
  <c r="AW2106" i="12" s="1"/>
  <c r="BC2106" i="12" s="1"/>
  <c r="BI2106" i="12" s="1"/>
  <c r="AP2103" i="12"/>
  <c r="AS2103" i="12" s="1"/>
  <c r="AY2103" i="12" s="1"/>
  <c r="BE2103" i="12" s="1"/>
  <c r="BK2103" i="12" s="1"/>
  <c r="BE2106" i="12"/>
  <c r="BK2106" i="12" s="1"/>
  <c r="BC2387" i="12"/>
  <c r="BI2387" i="12" s="1"/>
  <c r="BC1259" i="12"/>
  <c r="BI1259" i="12" s="1"/>
  <c r="BC1174" i="12"/>
  <c r="BI1174" i="12" s="1"/>
  <c r="BE2104" i="12"/>
  <c r="BK2104" i="12" s="1"/>
  <c r="BC2103" i="12"/>
  <c r="BI2103" i="12" s="1"/>
  <c r="BD1170" i="12"/>
  <c r="BJ1170" i="12" s="1"/>
  <c r="BD1174" i="12"/>
  <c r="BJ1174" i="12" s="1"/>
  <c r="BE2603" i="12"/>
  <c r="BK2603" i="12" s="1"/>
  <c r="BC2603" i="12"/>
  <c r="BI2603" i="12" s="1"/>
  <c r="BE1174" i="12"/>
  <c r="BK1174" i="12" s="1"/>
  <c r="BD2387" i="12"/>
  <c r="BJ2387" i="12" s="1"/>
  <c r="BC2107" i="12"/>
  <c r="BI2107" i="12" s="1"/>
  <c r="BD1259" i="12"/>
  <c r="BJ1259" i="12" s="1"/>
  <c r="BD2603" i="12"/>
  <c r="BJ2603" i="12" s="1"/>
  <c r="BD2106" i="12"/>
  <c r="BJ2106" i="12" s="1"/>
  <c r="BE1170" i="12"/>
  <c r="BK1170" i="12" s="1"/>
  <c r="BC1170" i="12"/>
  <c r="BI1170" i="12" s="1"/>
  <c r="BE1259" i="12"/>
  <c r="BK1259" i="12" s="1"/>
  <c r="BE2387" i="12"/>
  <c r="BK2387" i="12" s="1"/>
  <c r="BD2104" i="12"/>
  <c r="BJ2104" i="12" s="1"/>
  <c r="AO2103" i="12"/>
  <c r="AR2103" i="12" s="1"/>
  <c r="AX2103" i="12" s="1"/>
  <c r="AN1173" i="12"/>
  <c r="AQ1173" i="12" s="1"/>
  <c r="AW1173" i="12" s="1"/>
  <c r="AO1169" i="12"/>
  <c r="AR1169" i="12" s="1"/>
  <c r="AX1169" i="12" s="1"/>
  <c r="AO1173" i="12"/>
  <c r="AR1173" i="12" s="1"/>
  <c r="AX1173" i="12" s="1"/>
  <c r="AN2602" i="12"/>
  <c r="AQ2602" i="12" s="1"/>
  <c r="AW2602" i="12" s="1"/>
  <c r="AP1258" i="12"/>
  <c r="AS1258" i="12" s="1"/>
  <c r="AY1258" i="12" s="1"/>
  <c r="AN1169" i="12"/>
  <c r="AQ1169" i="12" s="1"/>
  <c r="AW1169" i="12" s="1"/>
  <c r="AP1169" i="12"/>
  <c r="AS1169" i="12" s="1"/>
  <c r="AY1169" i="12" s="1"/>
  <c r="AN1258" i="12"/>
  <c r="AQ1258" i="12" s="1"/>
  <c r="AW1258" i="12" s="1"/>
  <c r="AO2602" i="12"/>
  <c r="AR2602" i="12" s="1"/>
  <c r="AX2602" i="12" s="1"/>
  <c r="AP1173" i="12"/>
  <c r="AS1173" i="12" s="1"/>
  <c r="AY1173" i="12" s="1"/>
  <c r="AP2602" i="12"/>
  <c r="AS2602" i="12" s="1"/>
  <c r="AY2602" i="12" s="1"/>
  <c r="AO1258" i="12"/>
  <c r="AR1258" i="12" s="1"/>
  <c r="AX1258" i="12" s="1"/>
  <c r="AO2578" i="12"/>
  <c r="AR2578" i="12" s="1"/>
  <c r="AX2578" i="12" s="1"/>
  <c r="AP2578" i="12"/>
  <c r="AS2578" i="12" s="1"/>
  <c r="AY2578" i="12" s="1"/>
  <c r="CD2578" i="12"/>
  <c r="CD2577" i="12" s="1"/>
  <c r="AN2578" i="12"/>
  <c r="AQ2578" i="12" s="1"/>
  <c r="AW2578" i="12" s="1"/>
  <c r="CA2104" i="12" l="1"/>
  <c r="CA1171" i="12"/>
  <c r="CA1823" i="12"/>
  <c r="CB2109" i="12"/>
  <c r="CA2604" i="12"/>
  <c r="CC2109" i="12"/>
  <c r="CC1260" i="12"/>
  <c r="CC1171" i="12"/>
  <c r="CA1260" i="12"/>
  <c r="CA2109" i="12"/>
  <c r="CB1175" i="12"/>
  <c r="CC2105" i="12"/>
  <c r="CC1175" i="12"/>
  <c r="CB1171" i="12"/>
  <c r="CB1823" i="12"/>
  <c r="CB2388" i="12"/>
  <c r="CB1260" i="12"/>
  <c r="CA1175" i="12"/>
  <c r="CC2604" i="12"/>
  <c r="CB2107" i="12"/>
  <c r="CA2105" i="12"/>
  <c r="CC2388" i="12"/>
  <c r="CB2604" i="12"/>
  <c r="CA2108" i="12"/>
  <c r="CA2388" i="12"/>
  <c r="CB2105" i="12"/>
  <c r="CC2107" i="12"/>
  <c r="CC1823" i="12"/>
  <c r="AN2102" i="12"/>
  <c r="AQ2102" i="12" s="1"/>
  <c r="AW2102" i="12" s="1"/>
  <c r="BC2102" i="12" s="1"/>
  <c r="BI2102" i="12" s="1"/>
  <c r="BP2104" i="12"/>
  <c r="BV2104" i="12" s="1"/>
  <c r="BQ1170" i="12"/>
  <c r="BW1170" i="12" s="1"/>
  <c r="BP1259" i="12"/>
  <c r="BV1259" i="12" s="1"/>
  <c r="BO2603" i="12"/>
  <c r="BU2603" i="12" s="1"/>
  <c r="BO2103" i="12"/>
  <c r="BU2103" i="12" s="1"/>
  <c r="BO2387" i="12"/>
  <c r="BU2387" i="12" s="1"/>
  <c r="BQ2387" i="12"/>
  <c r="BW2387" i="12" s="1"/>
  <c r="BP2106" i="12"/>
  <c r="BV2106" i="12" s="1"/>
  <c r="BO2107" i="12"/>
  <c r="BU2107" i="12" s="1"/>
  <c r="BQ2603" i="12"/>
  <c r="BW2603" i="12" s="1"/>
  <c r="BQ2104" i="12"/>
  <c r="BW2104" i="12" s="1"/>
  <c r="BQ2106" i="12"/>
  <c r="BW2106" i="12" s="1"/>
  <c r="BQ1259" i="12"/>
  <c r="BW1259" i="12" s="1"/>
  <c r="BO2106" i="12"/>
  <c r="BU2106" i="12" s="1"/>
  <c r="BP2387" i="12"/>
  <c r="BV2387" i="12" s="1"/>
  <c r="BP1174" i="12"/>
  <c r="BV1174" i="12" s="1"/>
  <c r="BO1174" i="12"/>
  <c r="BU1174" i="12" s="1"/>
  <c r="BQ2103" i="12"/>
  <c r="BW2103" i="12" s="1"/>
  <c r="BO1170" i="12"/>
  <c r="BU1170" i="12" s="1"/>
  <c r="BP2603" i="12"/>
  <c r="BV2603" i="12" s="1"/>
  <c r="BQ1174" i="12"/>
  <c r="BW1174" i="12" s="1"/>
  <c r="BP1170" i="12"/>
  <c r="BV1170" i="12" s="1"/>
  <c r="BO1259" i="12"/>
  <c r="BU1259" i="12" s="1"/>
  <c r="AP2102" i="12"/>
  <c r="AS2102" i="12" s="1"/>
  <c r="AY2102" i="12" s="1"/>
  <c r="BE2102" i="12" s="1"/>
  <c r="BK2102" i="12" s="1"/>
  <c r="BE1258" i="12"/>
  <c r="BK1258" i="12" s="1"/>
  <c r="BE2602" i="12"/>
  <c r="BK2602" i="12" s="1"/>
  <c r="BC1258" i="12"/>
  <c r="BI1258" i="12" s="1"/>
  <c r="BC2602" i="12"/>
  <c r="BI2602" i="12" s="1"/>
  <c r="BD2103" i="12"/>
  <c r="BJ2103" i="12" s="1"/>
  <c r="BC1173" i="12"/>
  <c r="BI1173" i="12" s="1"/>
  <c r="BD2578" i="12"/>
  <c r="BJ2578" i="12" s="1"/>
  <c r="BE1169" i="12"/>
  <c r="BK1169" i="12" s="1"/>
  <c r="BD1173" i="12"/>
  <c r="BJ1173" i="12" s="1"/>
  <c r="BD2602" i="12"/>
  <c r="BJ2602" i="12" s="1"/>
  <c r="BE2578" i="12"/>
  <c r="BK2578" i="12" s="1"/>
  <c r="BC2578" i="12"/>
  <c r="BI2578" i="12" s="1"/>
  <c r="BD1258" i="12"/>
  <c r="BJ1258" i="12" s="1"/>
  <c r="BE1173" i="12"/>
  <c r="BK1173" i="12" s="1"/>
  <c r="BC1169" i="12"/>
  <c r="BI1169" i="12" s="1"/>
  <c r="BD1169" i="12"/>
  <c r="BJ1169" i="12" s="1"/>
  <c r="AO2102" i="12"/>
  <c r="AR2102" i="12" s="1"/>
  <c r="AX2102" i="12" s="1"/>
  <c r="AN2601" i="12"/>
  <c r="AQ2601" i="12" s="1"/>
  <c r="AW2601" i="12" s="1"/>
  <c r="AO2601" i="12"/>
  <c r="AR2601" i="12" s="1"/>
  <c r="AX2601" i="12" s="1"/>
  <c r="AP2601" i="12"/>
  <c r="AS2601" i="12" s="1"/>
  <c r="AY2601" i="12" s="1"/>
  <c r="AP2577" i="12"/>
  <c r="AS2577" i="12" s="1"/>
  <c r="AY2577" i="12" s="1"/>
  <c r="AN2577" i="12"/>
  <c r="AQ2577" i="12" s="1"/>
  <c r="AW2577" i="12" s="1"/>
  <c r="AO2577" i="12"/>
  <c r="AR2577" i="12" s="1"/>
  <c r="AX2577" i="12" s="1"/>
  <c r="AN2142" i="12"/>
  <c r="AN2379" i="12"/>
  <c r="AN1547" i="12"/>
  <c r="AN1543" i="12"/>
  <c r="AN1749" i="12"/>
  <c r="AN1671" i="12"/>
  <c r="AN1744" i="12"/>
  <c r="AN1680" i="12"/>
  <c r="CA1170" i="12" l="1"/>
  <c r="CC2387" i="12"/>
  <c r="CB1170" i="12"/>
  <c r="CC2103" i="12"/>
  <c r="CA2106" i="12"/>
  <c r="CC2603" i="12"/>
  <c r="CA2387" i="12"/>
  <c r="CC1170" i="12"/>
  <c r="CB2387" i="12"/>
  <c r="CB1259" i="12"/>
  <c r="CC1174" i="12"/>
  <c r="CA1174" i="12"/>
  <c r="CC1259" i="12"/>
  <c r="CA2107" i="12"/>
  <c r="CA2103" i="12"/>
  <c r="CB2104" i="12"/>
  <c r="CA1259" i="12"/>
  <c r="CC2104" i="12"/>
  <c r="CB2603" i="12"/>
  <c r="CB1174" i="12"/>
  <c r="CC2106" i="12"/>
  <c r="CB2106" i="12"/>
  <c r="CA2603" i="12"/>
  <c r="AN2101" i="12"/>
  <c r="AQ2101" i="12" s="1"/>
  <c r="AW2101" i="12" s="1"/>
  <c r="BC2101" i="12" s="1"/>
  <c r="BI2101" i="12" s="1"/>
  <c r="AP2101" i="12"/>
  <c r="AS2101" i="12" s="1"/>
  <c r="AY2101" i="12" s="1"/>
  <c r="BP1169" i="12"/>
  <c r="BV1169" i="12" s="1"/>
  <c r="BO2578" i="12"/>
  <c r="BU2578" i="12" s="1"/>
  <c r="BQ1169" i="12"/>
  <c r="BW1169" i="12" s="1"/>
  <c r="BP2103" i="12"/>
  <c r="BV2103" i="12" s="1"/>
  <c r="BQ1258" i="12"/>
  <c r="BW1258" i="12" s="1"/>
  <c r="BO1169" i="12"/>
  <c r="BU1169" i="12" s="1"/>
  <c r="BQ2578" i="12"/>
  <c r="BW2578" i="12" s="1"/>
  <c r="BP2578" i="12"/>
  <c r="BV2578" i="12" s="1"/>
  <c r="BO2602" i="12"/>
  <c r="BU2602" i="12" s="1"/>
  <c r="BQ2102" i="12"/>
  <c r="BW2102" i="12" s="1"/>
  <c r="BQ1173" i="12"/>
  <c r="BW1173" i="12" s="1"/>
  <c r="BP2602" i="12"/>
  <c r="BV2602" i="12" s="1"/>
  <c r="BO1173" i="12"/>
  <c r="BU1173" i="12" s="1"/>
  <c r="BO1258" i="12"/>
  <c r="BU1258" i="12" s="1"/>
  <c r="BP1258" i="12"/>
  <c r="BV1258" i="12" s="1"/>
  <c r="BP1173" i="12"/>
  <c r="BV1173" i="12" s="1"/>
  <c r="BO2102" i="12"/>
  <c r="BU2102" i="12" s="1"/>
  <c r="BQ2602" i="12"/>
  <c r="BW2602" i="12" s="1"/>
  <c r="BD2601" i="12"/>
  <c r="BJ2601" i="12" s="1"/>
  <c r="BE2577" i="12"/>
  <c r="BK2577" i="12" s="1"/>
  <c r="BC2601" i="12"/>
  <c r="BI2601" i="12" s="1"/>
  <c r="BC2577" i="12"/>
  <c r="BI2577" i="12" s="1"/>
  <c r="BE2101" i="12"/>
  <c r="BK2101" i="12" s="1"/>
  <c r="BD2577" i="12"/>
  <c r="BJ2577" i="12" s="1"/>
  <c r="BE2601" i="12"/>
  <c r="BK2601" i="12" s="1"/>
  <c r="BD2102" i="12"/>
  <c r="BJ2102" i="12" s="1"/>
  <c r="AO2101" i="12"/>
  <c r="AR2101" i="12" s="1"/>
  <c r="AX2101" i="12" s="1"/>
  <c r="AN611" i="12"/>
  <c r="AN66" i="12"/>
  <c r="CB1173" i="12" l="1"/>
  <c r="CB1258" i="12"/>
  <c r="CC1173" i="12"/>
  <c r="CC2578" i="12"/>
  <c r="CC1169" i="12"/>
  <c r="CB2602" i="12"/>
  <c r="CB2103" i="12"/>
  <c r="CC2602" i="12"/>
  <c r="CA1169" i="12"/>
  <c r="CB2578" i="12"/>
  <c r="CA1258" i="12"/>
  <c r="CC2102" i="12"/>
  <c r="CA2578" i="12"/>
  <c r="AN2100" i="12"/>
  <c r="AQ2100" i="12" s="1"/>
  <c r="AW2100" i="12" s="1"/>
  <c r="BC2100" i="12" s="1"/>
  <c r="BI2100" i="12" s="1"/>
  <c r="CA2102" i="12"/>
  <c r="CA1173" i="12"/>
  <c r="CA2602" i="12"/>
  <c r="CC1258" i="12"/>
  <c r="CB1169" i="12"/>
  <c r="AP2100" i="12"/>
  <c r="AS2100" i="12" s="1"/>
  <c r="AY2100" i="12" s="1"/>
  <c r="BE2100" i="12" s="1"/>
  <c r="BK2100" i="12" s="1"/>
  <c r="BQ2601" i="12"/>
  <c r="BW2601" i="12" s="1"/>
  <c r="BO2577" i="12"/>
  <c r="BU2577" i="12" s="1"/>
  <c r="BP2577" i="12"/>
  <c r="BV2577" i="12" s="1"/>
  <c r="BQ2101" i="12"/>
  <c r="BW2101" i="12" s="1"/>
  <c r="BQ2577" i="12"/>
  <c r="BW2577" i="12" s="1"/>
  <c r="BO2601" i="12"/>
  <c r="BU2601" i="12" s="1"/>
  <c r="BP2102" i="12"/>
  <c r="BV2102" i="12" s="1"/>
  <c r="BO2101" i="12"/>
  <c r="BU2101" i="12" s="1"/>
  <c r="BP2601" i="12"/>
  <c r="BV2601" i="12" s="1"/>
  <c r="BD2101" i="12"/>
  <c r="BJ2101" i="12" s="1"/>
  <c r="AO2100" i="12"/>
  <c r="AR2100" i="12" s="1"/>
  <c r="AX2100" i="12" s="1"/>
  <c r="AN3078" i="12"/>
  <c r="CB2601" i="12" l="1"/>
  <c r="CC2577" i="12"/>
  <c r="CC2601" i="12"/>
  <c r="CA2601" i="12"/>
  <c r="CC2101" i="12"/>
  <c r="CA2577" i="12"/>
  <c r="CA2101" i="12"/>
  <c r="CB2102" i="12"/>
  <c r="CB2577" i="12"/>
  <c r="BP2101" i="12"/>
  <c r="BV2101" i="12" s="1"/>
  <c r="BQ2100" i="12"/>
  <c r="BW2100" i="12" s="1"/>
  <c r="BO2100" i="12"/>
  <c r="BU2100" i="12" s="1"/>
  <c r="BD2100" i="12"/>
  <c r="BJ2100" i="12" s="1"/>
  <c r="AN1643" i="12"/>
  <c r="AN195" i="12"/>
  <c r="CC2100" i="12" l="1"/>
  <c r="CB2101" i="12"/>
  <c r="CA2100" i="12"/>
  <c r="BP2100" i="12"/>
  <c r="BV2100" i="12" s="1"/>
  <c r="AN20" i="12"/>
  <c r="AN19" i="12" s="1"/>
  <c r="AO20" i="12"/>
  <c r="AO19" i="12" s="1"/>
  <c r="AP20" i="12"/>
  <c r="AP19" i="12" s="1"/>
  <c r="AN23" i="12"/>
  <c r="AN22" i="12" s="1"/>
  <c r="AO23" i="12"/>
  <c r="AO22" i="12" s="1"/>
  <c r="AP23" i="12"/>
  <c r="AP22" i="12" s="1"/>
  <c r="AN27" i="12"/>
  <c r="AN26" i="12" s="1"/>
  <c r="AN25" i="12" s="1"/>
  <c r="AO27" i="12"/>
  <c r="AO26" i="12" s="1"/>
  <c r="AO25" i="12" s="1"/>
  <c r="AP27" i="12"/>
  <c r="AP26" i="12" s="1"/>
  <c r="AP25" i="12" s="1"/>
  <c r="AN31" i="12"/>
  <c r="AN30" i="12" s="1"/>
  <c r="AN29" i="12" s="1"/>
  <c r="AO31" i="12"/>
  <c r="AO30" i="12" s="1"/>
  <c r="AO29" i="12" s="1"/>
  <c r="AP31" i="12"/>
  <c r="AP30" i="12" s="1"/>
  <c r="AP29" i="12" s="1"/>
  <c r="AN35" i="12"/>
  <c r="AN34" i="12" s="1"/>
  <c r="AO35" i="12"/>
  <c r="AO34" i="12" s="1"/>
  <c r="AP35" i="12"/>
  <c r="AP34" i="12" s="1"/>
  <c r="AN39" i="12"/>
  <c r="AN38" i="12" s="1"/>
  <c r="AO39" i="12"/>
  <c r="AO38" i="12" s="1"/>
  <c r="AP39" i="12"/>
  <c r="AP38" i="12" s="1"/>
  <c r="AN43" i="12"/>
  <c r="AN42" i="12" s="1"/>
  <c r="AN41" i="12" s="1"/>
  <c r="AO43" i="12"/>
  <c r="AO42" i="12" s="1"/>
  <c r="AO41" i="12" s="1"/>
  <c r="AP43" i="12"/>
  <c r="AP42" i="12" s="1"/>
  <c r="AP41" i="12" s="1"/>
  <c r="AN47" i="12"/>
  <c r="AN46" i="12" s="1"/>
  <c r="AN45" i="12" s="1"/>
  <c r="AO47" i="12"/>
  <c r="AO46" i="12" s="1"/>
  <c r="AO45" i="12" s="1"/>
  <c r="AP47" i="12"/>
  <c r="AP46" i="12" s="1"/>
  <c r="AP45" i="12" s="1"/>
  <c r="AN52" i="12"/>
  <c r="AN51" i="12" s="1"/>
  <c r="AN50" i="12" s="1"/>
  <c r="AO52" i="12"/>
  <c r="AO51" i="12" s="1"/>
  <c r="AO50" i="12" s="1"/>
  <c r="AP52" i="12"/>
  <c r="AP51" i="12" s="1"/>
  <c r="AP50" i="12" s="1"/>
  <c r="AN56" i="12"/>
  <c r="AN55" i="12" s="1"/>
  <c r="AN54" i="12" s="1"/>
  <c r="AO56" i="12"/>
  <c r="AO55" i="12" s="1"/>
  <c r="AO54" i="12" s="1"/>
  <c r="AP56" i="12"/>
  <c r="AP55" i="12" s="1"/>
  <c r="AP54" i="12" s="1"/>
  <c r="AN60" i="12"/>
  <c r="AN59" i="12" s="1"/>
  <c r="AN58" i="12" s="1"/>
  <c r="AO60" i="12"/>
  <c r="AO59" i="12" s="1"/>
  <c r="AO58" i="12" s="1"/>
  <c r="AP60" i="12"/>
  <c r="AP59" i="12" s="1"/>
  <c r="AP58" i="12" s="1"/>
  <c r="AN65" i="12"/>
  <c r="AN64" i="12" s="1"/>
  <c r="AO65" i="12"/>
  <c r="AO64" i="12" s="1"/>
  <c r="AP65" i="12"/>
  <c r="AP64" i="12" s="1"/>
  <c r="AN68" i="12"/>
  <c r="AN67" i="12" s="1"/>
  <c r="AO68" i="12"/>
  <c r="AO67" i="12" s="1"/>
  <c r="AP68" i="12"/>
  <c r="AP67" i="12" s="1"/>
  <c r="AN72" i="12"/>
  <c r="AN71" i="12" s="1"/>
  <c r="AN70" i="12" s="1"/>
  <c r="AO72" i="12"/>
  <c r="AO71" i="12" s="1"/>
  <c r="AO70" i="12" s="1"/>
  <c r="AP72" i="12"/>
  <c r="AP71" i="12" s="1"/>
  <c r="AP70" i="12" s="1"/>
  <c r="AN78" i="12"/>
  <c r="AN77" i="12" s="1"/>
  <c r="AO78" i="12"/>
  <c r="AO77" i="12" s="1"/>
  <c r="AP78" i="12"/>
  <c r="AP77" i="12" s="1"/>
  <c r="AN81" i="12"/>
  <c r="AO81" i="12"/>
  <c r="AP81" i="12"/>
  <c r="AN83" i="12"/>
  <c r="AO83" i="12"/>
  <c r="AP83" i="12"/>
  <c r="AN87" i="12"/>
  <c r="AN86" i="12" s="1"/>
  <c r="AO87" i="12"/>
  <c r="AO86" i="12" s="1"/>
  <c r="AP87" i="12"/>
  <c r="AP86" i="12" s="1"/>
  <c r="AN91" i="12"/>
  <c r="AO91" i="12"/>
  <c r="AP91" i="12"/>
  <c r="AN94" i="12"/>
  <c r="AO94" i="12"/>
  <c r="AP94" i="12"/>
  <c r="AN97" i="12"/>
  <c r="AO97" i="12"/>
  <c r="AP97" i="12"/>
  <c r="AN101" i="12"/>
  <c r="AN100" i="12" s="1"/>
  <c r="AN99" i="12" s="1"/>
  <c r="AO101" i="12"/>
  <c r="AO100" i="12" s="1"/>
  <c r="AO99" i="12" s="1"/>
  <c r="AP101" i="12"/>
  <c r="AP100" i="12" s="1"/>
  <c r="AP99" i="12" s="1"/>
  <c r="AN108" i="12"/>
  <c r="AN107" i="12" s="1"/>
  <c r="AN106" i="12" s="1"/>
  <c r="AN105" i="12" s="1"/>
  <c r="AO108" i="12"/>
  <c r="AO107" i="12" s="1"/>
  <c r="AO106" i="12" s="1"/>
  <c r="AO105" i="12" s="1"/>
  <c r="AP108" i="12"/>
  <c r="AP107" i="12" s="1"/>
  <c r="AP106" i="12" s="1"/>
  <c r="AP105" i="12" s="1"/>
  <c r="AN113" i="12"/>
  <c r="AN112" i="12" s="1"/>
  <c r="AN111" i="12" s="1"/>
  <c r="AN110" i="12" s="1"/>
  <c r="AO113" i="12"/>
  <c r="AO112" i="12" s="1"/>
  <c r="AO111" i="12" s="1"/>
  <c r="AO110" i="12" s="1"/>
  <c r="AP113" i="12"/>
  <c r="AP112" i="12" s="1"/>
  <c r="AP111" i="12" s="1"/>
  <c r="AP110" i="12" s="1"/>
  <c r="AN118" i="12"/>
  <c r="AO118" i="12"/>
  <c r="AP118" i="12"/>
  <c r="AN120" i="12"/>
  <c r="AO120" i="12"/>
  <c r="AP120" i="12"/>
  <c r="AN127" i="12"/>
  <c r="AN126" i="12" s="1"/>
  <c r="AO127" i="12"/>
  <c r="AO126" i="12" s="1"/>
  <c r="AP127" i="12"/>
  <c r="AP126" i="12" s="1"/>
  <c r="AN130" i="12"/>
  <c r="AN129" i="12" s="1"/>
  <c r="AO130" i="12"/>
  <c r="AO129" i="12" s="1"/>
  <c r="AP130" i="12"/>
  <c r="AP129" i="12" s="1"/>
  <c r="AN133" i="12"/>
  <c r="AN132" i="12" s="1"/>
  <c r="AO133" i="12"/>
  <c r="AO132" i="12" s="1"/>
  <c r="AP133" i="12"/>
  <c r="AP132" i="12" s="1"/>
  <c r="AN137" i="12"/>
  <c r="AN136" i="12" s="1"/>
  <c r="AO137" i="12"/>
  <c r="AO136" i="12" s="1"/>
  <c r="AP137" i="12"/>
  <c r="AP136" i="12" s="1"/>
  <c r="AN140" i="12"/>
  <c r="AN139" i="12" s="1"/>
  <c r="AO140" i="12"/>
  <c r="AO139" i="12" s="1"/>
  <c r="AP140" i="12"/>
  <c r="AP139" i="12" s="1"/>
  <c r="AN144" i="12"/>
  <c r="AN143" i="12" s="1"/>
  <c r="AN142" i="12" s="1"/>
  <c r="AO144" i="12"/>
  <c r="AO143" i="12" s="1"/>
  <c r="AO142" i="12" s="1"/>
  <c r="AP144" i="12"/>
  <c r="AP143" i="12" s="1"/>
  <c r="AP142" i="12" s="1"/>
  <c r="AN153" i="12"/>
  <c r="AN152" i="12" s="1"/>
  <c r="AN151" i="12" s="1"/>
  <c r="AO153" i="12"/>
  <c r="AO152" i="12" s="1"/>
  <c r="AO151" i="12" s="1"/>
  <c r="AP153" i="12"/>
  <c r="AP152" i="12" s="1"/>
  <c r="AP151" i="12" s="1"/>
  <c r="AN157" i="12"/>
  <c r="AN156" i="12" s="1"/>
  <c r="AN155" i="12" s="1"/>
  <c r="AO157" i="12"/>
  <c r="AO156" i="12" s="1"/>
  <c r="AO155" i="12" s="1"/>
  <c r="AP157" i="12"/>
  <c r="AP156" i="12" s="1"/>
  <c r="AP155" i="12" s="1"/>
  <c r="AN162" i="12"/>
  <c r="AN161" i="12" s="1"/>
  <c r="AO162" i="12"/>
  <c r="AO161" i="12" s="1"/>
  <c r="AP162" i="12"/>
  <c r="AP161" i="12" s="1"/>
  <c r="AN165" i="12"/>
  <c r="AN164" i="12" s="1"/>
  <c r="AO165" i="12"/>
  <c r="AO164" i="12" s="1"/>
  <c r="AP165" i="12"/>
  <c r="AP164" i="12" s="1"/>
  <c r="AN168" i="12"/>
  <c r="AN167" i="12" s="1"/>
  <c r="AO168" i="12"/>
  <c r="AO167" i="12" s="1"/>
  <c r="AP168" i="12"/>
  <c r="AP167" i="12" s="1"/>
  <c r="AN172" i="12"/>
  <c r="AN171" i="12" s="1"/>
  <c r="AO172" i="12"/>
  <c r="AO171" i="12" s="1"/>
  <c r="AP172" i="12"/>
  <c r="AP171" i="12" s="1"/>
  <c r="AN175" i="12"/>
  <c r="AN174" i="12" s="1"/>
  <c r="AO175" i="12"/>
  <c r="AO174" i="12" s="1"/>
  <c r="AP175" i="12"/>
  <c r="AP174" i="12" s="1"/>
  <c r="AN180" i="12"/>
  <c r="AN179" i="12" s="1"/>
  <c r="AN178" i="12" s="1"/>
  <c r="AO180" i="12"/>
  <c r="AO179" i="12" s="1"/>
  <c r="AO178" i="12" s="1"/>
  <c r="AP180" i="12"/>
  <c r="AP179" i="12" s="1"/>
  <c r="AP178" i="12" s="1"/>
  <c r="AN184" i="12"/>
  <c r="AN183" i="12" s="1"/>
  <c r="AN182" i="12" s="1"/>
  <c r="AO184" i="12"/>
  <c r="AO183" i="12" s="1"/>
  <c r="AO182" i="12" s="1"/>
  <c r="AP184" i="12"/>
  <c r="AP183" i="12" s="1"/>
  <c r="AP182" i="12" s="1"/>
  <c r="AN190" i="12"/>
  <c r="AN189" i="12" s="1"/>
  <c r="AN188" i="12" s="1"/>
  <c r="AO190" i="12"/>
  <c r="AO189" i="12" s="1"/>
  <c r="AO188" i="12" s="1"/>
  <c r="AP190" i="12"/>
  <c r="AP189" i="12" s="1"/>
  <c r="AP188" i="12" s="1"/>
  <c r="AN194" i="12"/>
  <c r="AN193" i="12" s="1"/>
  <c r="AO194" i="12"/>
  <c r="AO193" i="12" s="1"/>
  <c r="AP194" i="12"/>
  <c r="AP193" i="12" s="1"/>
  <c r="AN197" i="12"/>
  <c r="AN196" i="12" s="1"/>
  <c r="AO197" i="12"/>
  <c r="AO196" i="12" s="1"/>
  <c r="AP197" i="12"/>
  <c r="AP196" i="12" s="1"/>
  <c r="AN202" i="12"/>
  <c r="AN201" i="12" s="1"/>
  <c r="AN200" i="12" s="1"/>
  <c r="AO202" i="12"/>
  <c r="AO201" i="12" s="1"/>
  <c r="AO200" i="12" s="1"/>
  <c r="AP202" i="12"/>
  <c r="AP201" i="12" s="1"/>
  <c r="AP200" i="12" s="1"/>
  <c r="AN206" i="12"/>
  <c r="AN205" i="12" s="1"/>
  <c r="AN204" i="12" s="1"/>
  <c r="AO206" i="12"/>
  <c r="AO205" i="12" s="1"/>
  <c r="AO204" i="12" s="1"/>
  <c r="AP206" i="12"/>
  <c r="AP205" i="12" s="1"/>
  <c r="AP204" i="12" s="1"/>
  <c r="AN210" i="12"/>
  <c r="AN209" i="12" s="1"/>
  <c r="AN208" i="12" s="1"/>
  <c r="AO210" i="12"/>
  <c r="AO209" i="12" s="1"/>
  <c r="AO208" i="12" s="1"/>
  <c r="AP210" i="12"/>
  <c r="AP209" i="12" s="1"/>
  <c r="AP208" i="12" s="1"/>
  <c r="AN214" i="12"/>
  <c r="AN213" i="12" s="1"/>
  <c r="AN212" i="12" s="1"/>
  <c r="AO214" i="12"/>
  <c r="AO213" i="12" s="1"/>
  <c r="AO212" i="12" s="1"/>
  <c r="AP214" i="12"/>
  <c r="AP213" i="12" s="1"/>
  <c r="AP212" i="12" s="1"/>
  <c r="AN218" i="12"/>
  <c r="AN217" i="12" s="1"/>
  <c r="AN216" i="12" s="1"/>
  <c r="AO218" i="12"/>
  <c r="AO217" i="12" s="1"/>
  <c r="AO216" i="12" s="1"/>
  <c r="AP218" i="12"/>
  <c r="AP217" i="12" s="1"/>
  <c r="AP216" i="12" s="1"/>
  <c r="AN222" i="12"/>
  <c r="AN221" i="12" s="1"/>
  <c r="AN220" i="12" s="1"/>
  <c r="AO222" i="12"/>
  <c r="AO221" i="12" s="1"/>
  <c r="AO220" i="12" s="1"/>
  <c r="AP222" i="12"/>
  <c r="AP221" i="12" s="1"/>
  <c r="AP220" i="12" s="1"/>
  <c r="AN226" i="12"/>
  <c r="AN225" i="12" s="1"/>
  <c r="AN224" i="12" s="1"/>
  <c r="AO226" i="12"/>
  <c r="AO225" i="12" s="1"/>
  <c r="AO224" i="12" s="1"/>
  <c r="AP226" i="12"/>
  <c r="AP225" i="12" s="1"/>
  <c r="AP224" i="12" s="1"/>
  <c r="AN230" i="12"/>
  <c r="AN229" i="12" s="1"/>
  <c r="AN228" i="12" s="1"/>
  <c r="AO230" i="12"/>
  <c r="AO229" i="12" s="1"/>
  <c r="AO228" i="12" s="1"/>
  <c r="AP230" i="12"/>
  <c r="AP229" i="12" s="1"/>
  <c r="AP228" i="12" s="1"/>
  <c r="AN234" i="12"/>
  <c r="AN233" i="12" s="1"/>
  <c r="AN232" i="12" s="1"/>
  <c r="AO234" i="12"/>
  <c r="AO233" i="12" s="1"/>
  <c r="AO232" i="12" s="1"/>
  <c r="AP234" i="12"/>
  <c r="AP233" i="12" s="1"/>
  <c r="AP232" i="12" s="1"/>
  <c r="AN238" i="12"/>
  <c r="AN237" i="12" s="1"/>
  <c r="AN236" i="12" s="1"/>
  <c r="AO238" i="12"/>
  <c r="AO237" i="12" s="1"/>
  <c r="AO236" i="12" s="1"/>
  <c r="AP238" i="12"/>
  <c r="AP237" i="12" s="1"/>
  <c r="AP236" i="12" s="1"/>
  <c r="AN242" i="12"/>
  <c r="AN241" i="12" s="1"/>
  <c r="AN240" i="12" s="1"/>
  <c r="AO242" i="12"/>
  <c r="AO241" i="12" s="1"/>
  <c r="AO240" i="12" s="1"/>
  <c r="AP242" i="12"/>
  <c r="AP241" i="12" s="1"/>
  <c r="AP240" i="12" s="1"/>
  <c r="AN246" i="12"/>
  <c r="AN245" i="12" s="1"/>
  <c r="AN244" i="12" s="1"/>
  <c r="AO246" i="12"/>
  <c r="AO245" i="12" s="1"/>
  <c r="AO244" i="12" s="1"/>
  <c r="AP246" i="12"/>
  <c r="AP245" i="12" s="1"/>
  <c r="AP244" i="12" s="1"/>
  <c r="AN250" i="12"/>
  <c r="AN249" i="12" s="1"/>
  <c r="AN248" i="12" s="1"/>
  <c r="AO250" i="12"/>
  <c r="AO249" i="12" s="1"/>
  <c r="AO248" i="12" s="1"/>
  <c r="AP250" i="12"/>
  <c r="AP249" i="12" s="1"/>
  <c r="AP248" i="12" s="1"/>
  <c r="AN254" i="12"/>
  <c r="AN253" i="12" s="1"/>
  <c r="AN252" i="12" s="1"/>
  <c r="AO254" i="12"/>
  <c r="AO253" i="12" s="1"/>
  <c r="AO252" i="12" s="1"/>
  <c r="AP254" i="12"/>
  <c r="AP253" i="12" s="1"/>
  <c r="AP252" i="12" s="1"/>
  <c r="AN258" i="12"/>
  <c r="AN257" i="12" s="1"/>
  <c r="AN256" i="12" s="1"/>
  <c r="AO258" i="12"/>
  <c r="AO257" i="12" s="1"/>
  <c r="AO256" i="12" s="1"/>
  <c r="AP258" i="12"/>
  <c r="AP257" i="12" s="1"/>
  <c r="AP256" i="12" s="1"/>
  <c r="AN262" i="12"/>
  <c r="AN261" i="12" s="1"/>
  <c r="AN260" i="12" s="1"/>
  <c r="AO262" i="12"/>
  <c r="AO261" i="12" s="1"/>
  <c r="AO260" i="12" s="1"/>
  <c r="AP262" i="12"/>
  <c r="AP261" i="12" s="1"/>
  <c r="AP260" i="12" s="1"/>
  <c r="AN267" i="12"/>
  <c r="AN266" i="12" s="1"/>
  <c r="AN265" i="12" s="1"/>
  <c r="AO267" i="12"/>
  <c r="AO266" i="12" s="1"/>
  <c r="AO265" i="12" s="1"/>
  <c r="AP267" i="12"/>
  <c r="AP266" i="12" s="1"/>
  <c r="AP265" i="12" s="1"/>
  <c r="AN271" i="12"/>
  <c r="AN270" i="12" s="1"/>
  <c r="AN269" i="12" s="1"/>
  <c r="AO271" i="12"/>
  <c r="AO270" i="12" s="1"/>
  <c r="AO269" i="12" s="1"/>
  <c r="AP271" i="12"/>
  <c r="AP270" i="12" s="1"/>
  <c r="AP269" i="12" s="1"/>
  <c r="AN278" i="12"/>
  <c r="AO278" i="12"/>
  <c r="AP278" i="12"/>
  <c r="AN280" i="12"/>
  <c r="AO280" i="12"/>
  <c r="AP280" i="12"/>
  <c r="AN284" i="12"/>
  <c r="AO284" i="12"/>
  <c r="AP284" i="12"/>
  <c r="AN286" i="12"/>
  <c r="AO286" i="12"/>
  <c r="AP286" i="12"/>
  <c r="AN296" i="12"/>
  <c r="AN295" i="12" s="1"/>
  <c r="AO296" i="12"/>
  <c r="AO295" i="12" s="1"/>
  <c r="AP296" i="12"/>
  <c r="AP295" i="12" s="1"/>
  <c r="AN299" i="12"/>
  <c r="AN298" i="12" s="1"/>
  <c r="AO299" i="12"/>
  <c r="AO298" i="12" s="1"/>
  <c r="AP299" i="12"/>
  <c r="AP298" i="12" s="1"/>
  <c r="AN303" i="12"/>
  <c r="AN302" i="12" s="1"/>
  <c r="AN301" i="12" s="1"/>
  <c r="AO303" i="12"/>
  <c r="AO302" i="12" s="1"/>
  <c r="AO301" i="12" s="1"/>
  <c r="AP303" i="12"/>
  <c r="AP302" i="12" s="1"/>
  <c r="AP301" i="12" s="1"/>
  <c r="AN307" i="12"/>
  <c r="AN306" i="12" s="1"/>
  <c r="AN305" i="12" s="1"/>
  <c r="AO307" i="12"/>
  <c r="AO306" i="12" s="1"/>
  <c r="AO305" i="12" s="1"/>
  <c r="AP307" i="12"/>
  <c r="AP306" i="12" s="1"/>
  <c r="AP305" i="12" s="1"/>
  <c r="AN313" i="12"/>
  <c r="AO313" i="12"/>
  <c r="AP313" i="12"/>
  <c r="AN315" i="12"/>
  <c r="AO315" i="12"/>
  <c r="AP315" i="12"/>
  <c r="AN319" i="12"/>
  <c r="AO319" i="12"/>
  <c r="AP319" i="12"/>
  <c r="AN321" i="12"/>
  <c r="AO321" i="12"/>
  <c r="AP321" i="12"/>
  <c r="AN325" i="12"/>
  <c r="AN324" i="12" s="1"/>
  <c r="AN323" i="12" s="1"/>
  <c r="AO325" i="12"/>
  <c r="AO324" i="12" s="1"/>
  <c r="AO323" i="12" s="1"/>
  <c r="AP325" i="12"/>
  <c r="AP324" i="12" s="1"/>
  <c r="AP323" i="12" s="1"/>
  <c r="AN329" i="12"/>
  <c r="AN328" i="12" s="1"/>
  <c r="AN327" i="12" s="1"/>
  <c r="AO329" i="12"/>
  <c r="AO328" i="12" s="1"/>
  <c r="AO327" i="12" s="1"/>
  <c r="AP329" i="12"/>
  <c r="AP328" i="12" s="1"/>
  <c r="AP327" i="12" s="1"/>
  <c r="AN333" i="12"/>
  <c r="AO333" i="12"/>
  <c r="AP333" i="12"/>
  <c r="AN335" i="12"/>
  <c r="AO335" i="12"/>
  <c r="AP335" i="12"/>
  <c r="AN346" i="12"/>
  <c r="AO346" i="12"/>
  <c r="AP346" i="12"/>
  <c r="AN348" i="12"/>
  <c r="AO348" i="12"/>
  <c r="AP348" i="12"/>
  <c r="AN352" i="12"/>
  <c r="AN351" i="12" s="1"/>
  <c r="AN350" i="12" s="1"/>
  <c r="AO352" i="12"/>
  <c r="AO351" i="12" s="1"/>
  <c r="AO350" i="12" s="1"/>
  <c r="AP352" i="12"/>
  <c r="AP351" i="12" s="1"/>
  <c r="AP350" i="12" s="1"/>
  <c r="AN356" i="12"/>
  <c r="AN355" i="12" s="1"/>
  <c r="AN354" i="12" s="1"/>
  <c r="AO356" i="12"/>
  <c r="AO355" i="12" s="1"/>
  <c r="AO354" i="12" s="1"/>
  <c r="AP356" i="12"/>
  <c r="AP355" i="12" s="1"/>
  <c r="AP354" i="12" s="1"/>
  <c r="AN370" i="12"/>
  <c r="AO370" i="12"/>
  <c r="AP370" i="12"/>
  <c r="AN372" i="12"/>
  <c r="AO372" i="12"/>
  <c r="AP372" i="12"/>
  <c r="AN376" i="12"/>
  <c r="AN375" i="12" s="1"/>
  <c r="AN374" i="12" s="1"/>
  <c r="AO376" i="12"/>
  <c r="AO375" i="12" s="1"/>
  <c r="AO374" i="12" s="1"/>
  <c r="AP376" i="12"/>
  <c r="AP375" i="12" s="1"/>
  <c r="AP374" i="12" s="1"/>
  <c r="AN382" i="12"/>
  <c r="AN381" i="12" s="1"/>
  <c r="AN380" i="12" s="1"/>
  <c r="AO382" i="12"/>
  <c r="AO381" i="12" s="1"/>
  <c r="AO380" i="12" s="1"/>
  <c r="AP382" i="12"/>
  <c r="AP381" i="12" s="1"/>
  <c r="AP380" i="12" s="1"/>
  <c r="AN386" i="12"/>
  <c r="AO386" i="12"/>
  <c r="AP386" i="12"/>
  <c r="AN388" i="12"/>
  <c r="AO388" i="12"/>
  <c r="AP388" i="12"/>
  <c r="AN393" i="12"/>
  <c r="AO393" i="12"/>
  <c r="AP393" i="12"/>
  <c r="AN395" i="12"/>
  <c r="AO395" i="12"/>
  <c r="AP395" i="12"/>
  <c r="AN400" i="12"/>
  <c r="AO400" i="12"/>
  <c r="AP400" i="12"/>
  <c r="AN402" i="12"/>
  <c r="AO402" i="12"/>
  <c r="AP402" i="12"/>
  <c r="AN407" i="12"/>
  <c r="AN406" i="12" s="1"/>
  <c r="AN405" i="12" s="1"/>
  <c r="AO407" i="12"/>
  <c r="AO406" i="12" s="1"/>
  <c r="AO405" i="12" s="1"/>
  <c r="AP407" i="12"/>
  <c r="AP406" i="12" s="1"/>
  <c r="AP405" i="12" s="1"/>
  <c r="AN412" i="12"/>
  <c r="AN411" i="12" s="1"/>
  <c r="AN410" i="12" s="1"/>
  <c r="AO412" i="12"/>
  <c r="AO411" i="12" s="1"/>
  <c r="AO410" i="12" s="1"/>
  <c r="AP412" i="12"/>
  <c r="AP411" i="12" s="1"/>
  <c r="AP410" i="12" s="1"/>
  <c r="AN416" i="12"/>
  <c r="AN415" i="12" s="1"/>
  <c r="AN414" i="12" s="1"/>
  <c r="AO416" i="12"/>
  <c r="AO415" i="12" s="1"/>
  <c r="AO414" i="12" s="1"/>
  <c r="AP416" i="12"/>
  <c r="AP415" i="12" s="1"/>
  <c r="AP414" i="12" s="1"/>
  <c r="AN421" i="12"/>
  <c r="AN420" i="12" s="1"/>
  <c r="AN419" i="12" s="1"/>
  <c r="AN418" i="12" s="1"/>
  <c r="AO421" i="12"/>
  <c r="AO420" i="12" s="1"/>
  <c r="AO419" i="12" s="1"/>
  <c r="AO418" i="12" s="1"/>
  <c r="AP421" i="12"/>
  <c r="AP420" i="12" s="1"/>
  <c r="AP419" i="12" s="1"/>
  <c r="AP418" i="12" s="1"/>
  <c r="AN427" i="12"/>
  <c r="AN426" i="12" s="1"/>
  <c r="AN425" i="12" s="1"/>
  <c r="AO427" i="12"/>
  <c r="AO426" i="12" s="1"/>
  <c r="AO425" i="12" s="1"/>
  <c r="AP427" i="12"/>
  <c r="AP426" i="12" s="1"/>
  <c r="AP425" i="12" s="1"/>
  <c r="AN431" i="12"/>
  <c r="AN430" i="12" s="1"/>
  <c r="AN429" i="12" s="1"/>
  <c r="AO431" i="12"/>
  <c r="AO430" i="12" s="1"/>
  <c r="AO429" i="12" s="1"/>
  <c r="AP431" i="12"/>
  <c r="AP430" i="12" s="1"/>
  <c r="AP429" i="12" s="1"/>
  <c r="AN435" i="12"/>
  <c r="AN434" i="12" s="1"/>
  <c r="AN433" i="12" s="1"/>
  <c r="AO435" i="12"/>
  <c r="AO434" i="12" s="1"/>
  <c r="AO433" i="12" s="1"/>
  <c r="AP435" i="12"/>
  <c r="AP434" i="12" s="1"/>
  <c r="AP433" i="12" s="1"/>
  <c r="AN443" i="12"/>
  <c r="AN442" i="12" s="1"/>
  <c r="AO443" i="12"/>
  <c r="AO442" i="12" s="1"/>
  <c r="AP443" i="12"/>
  <c r="AP442" i="12" s="1"/>
  <c r="AN446" i="12"/>
  <c r="AN445" i="12" s="1"/>
  <c r="AO446" i="12"/>
  <c r="AO445" i="12" s="1"/>
  <c r="AP446" i="12"/>
  <c r="AP445" i="12" s="1"/>
  <c r="AN450" i="12"/>
  <c r="AN449" i="12" s="1"/>
  <c r="AN448" i="12" s="1"/>
  <c r="AO450" i="12"/>
  <c r="AO449" i="12" s="1"/>
  <c r="AO448" i="12" s="1"/>
  <c r="AP450" i="12"/>
  <c r="AP449" i="12" s="1"/>
  <c r="AP448" i="12" s="1"/>
  <c r="AN454" i="12"/>
  <c r="AN453" i="12" s="1"/>
  <c r="AN452" i="12" s="1"/>
  <c r="AO454" i="12"/>
  <c r="AO453" i="12" s="1"/>
  <c r="AO452" i="12" s="1"/>
  <c r="AP454" i="12"/>
  <c r="AP453" i="12" s="1"/>
  <c r="AP452" i="12" s="1"/>
  <c r="AN459" i="12"/>
  <c r="AN458" i="12" s="1"/>
  <c r="AN457" i="12" s="1"/>
  <c r="AO459" i="12"/>
  <c r="AO458" i="12" s="1"/>
  <c r="AO457" i="12" s="1"/>
  <c r="AP459" i="12"/>
  <c r="AP458" i="12" s="1"/>
  <c r="AP457" i="12" s="1"/>
  <c r="AN465" i="12"/>
  <c r="AN464" i="12" s="1"/>
  <c r="AN463" i="12" s="1"/>
  <c r="AN462" i="12" s="1"/>
  <c r="AN461" i="12" s="1"/>
  <c r="AO465" i="12"/>
  <c r="AO464" i="12" s="1"/>
  <c r="AO463" i="12" s="1"/>
  <c r="AO462" i="12" s="1"/>
  <c r="AO461" i="12" s="1"/>
  <c r="AP465" i="12"/>
  <c r="AP464" i="12" s="1"/>
  <c r="AP463" i="12" s="1"/>
  <c r="AP462" i="12" s="1"/>
  <c r="AP461" i="12" s="1"/>
  <c r="AN480" i="12"/>
  <c r="AN479" i="12" s="1"/>
  <c r="AN478" i="12" s="1"/>
  <c r="AO480" i="12"/>
  <c r="AO479" i="12" s="1"/>
  <c r="AO478" i="12" s="1"/>
  <c r="AP480" i="12"/>
  <c r="AP479" i="12" s="1"/>
  <c r="AP478" i="12" s="1"/>
  <c r="AN484" i="12"/>
  <c r="AN483" i="12" s="1"/>
  <c r="AN482" i="12" s="1"/>
  <c r="AO484" i="12"/>
  <c r="AO483" i="12" s="1"/>
  <c r="AO482" i="12" s="1"/>
  <c r="AP484" i="12"/>
  <c r="AP483" i="12" s="1"/>
  <c r="AP482" i="12" s="1"/>
  <c r="AN492" i="12"/>
  <c r="AN491" i="12" s="1"/>
  <c r="AO492" i="12"/>
  <c r="AO491" i="12" s="1"/>
  <c r="AP492" i="12"/>
  <c r="AP491" i="12" s="1"/>
  <c r="AN495" i="12"/>
  <c r="AN494" i="12" s="1"/>
  <c r="AO495" i="12"/>
  <c r="AO494" i="12" s="1"/>
  <c r="AP495" i="12"/>
  <c r="AP494" i="12" s="1"/>
  <c r="AN498" i="12"/>
  <c r="AN497" i="12" s="1"/>
  <c r="AO498" i="12"/>
  <c r="AO497" i="12" s="1"/>
  <c r="AP498" i="12"/>
  <c r="AP497" i="12" s="1"/>
  <c r="AN502" i="12"/>
  <c r="AN501" i="12" s="1"/>
  <c r="AN500" i="12" s="1"/>
  <c r="AO502" i="12"/>
  <c r="AO501" i="12" s="1"/>
  <c r="AO500" i="12" s="1"/>
  <c r="AP502" i="12"/>
  <c r="AP501" i="12" s="1"/>
  <c r="AP500" i="12" s="1"/>
  <c r="AN507" i="12"/>
  <c r="AO507" i="12"/>
  <c r="AP507" i="12"/>
  <c r="AN509" i="12"/>
  <c r="AO509" i="12"/>
  <c r="AP509" i="12"/>
  <c r="AN515" i="12"/>
  <c r="AN514" i="12" s="1"/>
  <c r="AN513" i="12" s="1"/>
  <c r="AO515" i="12"/>
  <c r="AO514" i="12" s="1"/>
  <c r="AO513" i="12" s="1"/>
  <c r="AP515" i="12"/>
  <c r="AP514" i="12" s="1"/>
  <c r="AP513" i="12" s="1"/>
  <c r="AN519" i="12"/>
  <c r="AN518" i="12" s="1"/>
  <c r="AN517" i="12" s="1"/>
  <c r="AO519" i="12"/>
  <c r="AO518" i="12" s="1"/>
  <c r="AO517" i="12" s="1"/>
  <c r="AP519" i="12"/>
  <c r="AP518" i="12" s="1"/>
  <c r="AP517" i="12" s="1"/>
  <c r="AN526" i="12"/>
  <c r="AN525" i="12" s="1"/>
  <c r="AN524" i="12" s="1"/>
  <c r="AO526" i="12"/>
  <c r="AO525" i="12" s="1"/>
  <c r="AO524" i="12" s="1"/>
  <c r="AP526" i="12"/>
  <c r="AP525" i="12" s="1"/>
  <c r="AP524" i="12" s="1"/>
  <c r="AN530" i="12"/>
  <c r="AN529" i="12" s="1"/>
  <c r="AN528" i="12" s="1"/>
  <c r="AO530" i="12"/>
  <c r="AO529" i="12" s="1"/>
  <c r="AO528" i="12" s="1"/>
  <c r="AP530" i="12"/>
  <c r="AP529" i="12" s="1"/>
  <c r="AP528" i="12" s="1"/>
  <c r="AN535" i="12"/>
  <c r="AN534" i="12" s="1"/>
  <c r="AN533" i="12" s="1"/>
  <c r="AO535" i="12"/>
  <c r="AO534" i="12" s="1"/>
  <c r="AO533" i="12" s="1"/>
  <c r="AP535" i="12"/>
  <c r="AP534" i="12" s="1"/>
  <c r="AP533" i="12" s="1"/>
  <c r="AN539" i="12"/>
  <c r="AN538" i="12" s="1"/>
  <c r="AN537" i="12" s="1"/>
  <c r="AO539" i="12"/>
  <c r="AO538" i="12" s="1"/>
  <c r="AO537" i="12" s="1"/>
  <c r="AP539" i="12"/>
  <c r="AP538" i="12" s="1"/>
  <c r="AP537" i="12" s="1"/>
  <c r="AN543" i="12"/>
  <c r="AO543" i="12"/>
  <c r="AP543" i="12"/>
  <c r="AN545" i="12"/>
  <c r="AO545" i="12"/>
  <c r="AP545" i="12"/>
  <c r="AN549" i="12"/>
  <c r="AN548" i="12" s="1"/>
  <c r="AN547" i="12" s="1"/>
  <c r="AO549" i="12"/>
  <c r="AO548" i="12" s="1"/>
  <c r="AO547" i="12" s="1"/>
  <c r="AP549" i="12"/>
  <c r="AP548" i="12" s="1"/>
  <c r="AP547" i="12" s="1"/>
  <c r="AN553" i="12"/>
  <c r="AN552" i="12" s="1"/>
  <c r="AN551" i="12" s="1"/>
  <c r="AO553" i="12"/>
  <c r="AO552" i="12" s="1"/>
  <c r="AO551" i="12" s="1"/>
  <c r="AP553" i="12"/>
  <c r="AP552" i="12" s="1"/>
  <c r="AP551" i="12" s="1"/>
  <c r="AN557" i="12"/>
  <c r="AN556" i="12" s="1"/>
  <c r="AN555" i="12" s="1"/>
  <c r="AO557" i="12"/>
  <c r="AO556" i="12" s="1"/>
  <c r="AO555" i="12" s="1"/>
  <c r="AP557" i="12"/>
  <c r="AP556" i="12" s="1"/>
  <c r="AP555" i="12" s="1"/>
  <c r="AN561" i="12"/>
  <c r="AN560" i="12" s="1"/>
  <c r="AN559" i="12" s="1"/>
  <c r="AO561" i="12"/>
  <c r="AO560" i="12" s="1"/>
  <c r="AO559" i="12" s="1"/>
  <c r="AP561" i="12"/>
  <c r="AP560" i="12" s="1"/>
  <c r="AP559" i="12" s="1"/>
  <c r="AN566" i="12"/>
  <c r="AO566" i="12"/>
  <c r="AP566" i="12"/>
  <c r="AN568" i="12"/>
  <c r="AO568" i="12"/>
  <c r="AP568" i="12"/>
  <c r="AN572" i="12"/>
  <c r="AO572" i="12"/>
  <c r="AP572" i="12"/>
  <c r="AN574" i="12"/>
  <c r="AO574" i="12"/>
  <c r="AP574" i="12"/>
  <c r="AN579" i="12"/>
  <c r="AO579" i="12"/>
  <c r="AP579" i="12"/>
  <c r="AN581" i="12"/>
  <c r="AO581" i="12"/>
  <c r="AP581" i="12"/>
  <c r="AN585" i="12"/>
  <c r="AN584" i="12" s="1"/>
  <c r="AN583" i="12" s="1"/>
  <c r="AO585" i="12"/>
  <c r="AO584" i="12" s="1"/>
  <c r="AO583" i="12" s="1"/>
  <c r="AP585" i="12"/>
  <c r="AP584" i="12" s="1"/>
  <c r="AP583" i="12" s="1"/>
  <c r="AN590" i="12"/>
  <c r="AO590" i="12"/>
  <c r="AP590" i="12"/>
  <c r="AN592" i="12"/>
  <c r="AO592" i="12"/>
  <c r="AP592" i="12"/>
  <c r="AN596" i="12"/>
  <c r="AO596" i="12"/>
  <c r="AP596" i="12"/>
  <c r="AN598" i="12"/>
  <c r="AO598" i="12"/>
  <c r="AP598" i="12"/>
  <c r="AN602" i="12"/>
  <c r="AN601" i="12" s="1"/>
  <c r="AN600" i="12" s="1"/>
  <c r="AO602" i="12"/>
  <c r="AO601" i="12" s="1"/>
  <c r="AO600" i="12" s="1"/>
  <c r="AP602" i="12"/>
  <c r="AP601" i="12" s="1"/>
  <c r="AP600" i="12" s="1"/>
  <c r="AN606" i="12"/>
  <c r="AN605" i="12" s="1"/>
  <c r="AN604" i="12" s="1"/>
  <c r="AO606" i="12"/>
  <c r="AO605" i="12" s="1"/>
  <c r="AO604" i="12" s="1"/>
  <c r="AP606" i="12"/>
  <c r="AP605" i="12" s="1"/>
  <c r="AP604" i="12" s="1"/>
  <c r="AN610" i="12"/>
  <c r="AN609" i="12" s="1"/>
  <c r="AN608" i="12" s="1"/>
  <c r="AO610" i="12"/>
  <c r="AO609" i="12" s="1"/>
  <c r="AO608" i="12" s="1"/>
  <c r="AP610" i="12"/>
  <c r="AP609" i="12" s="1"/>
  <c r="AP608" i="12" s="1"/>
  <c r="AN625" i="12"/>
  <c r="AO625" i="12"/>
  <c r="AP625" i="12"/>
  <c r="AN627" i="12"/>
  <c r="AO627" i="12"/>
  <c r="AP627" i="12"/>
  <c r="AN642" i="12"/>
  <c r="AO642" i="12"/>
  <c r="AP642" i="12"/>
  <c r="AN644" i="12"/>
  <c r="AO644" i="12"/>
  <c r="AP644" i="12"/>
  <c r="AN648" i="12"/>
  <c r="AO648" i="12"/>
  <c r="AP648" i="12"/>
  <c r="AN650" i="12"/>
  <c r="AO650" i="12"/>
  <c r="AP650" i="12"/>
  <c r="AN656" i="12"/>
  <c r="AN655" i="12" s="1"/>
  <c r="AN654" i="12" s="1"/>
  <c r="AN653" i="12" s="1"/>
  <c r="AO656" i="12"/>
  <c r="AO655" i="12" s="1"/>
  <c r="AO654" i="12" s="1"/>
  <c r="AO653" i="12" s="1"/>
  <c r="AP656" i="12"/>
  <c r="AP655" i="12" s="1"/>
  <c r="AP654" i="12" s="1"/>
  <c r="AP653" i="12" s="1"/>
  <c r="AN661" i="12"/>
  <c r="AN660" i="12" s="1"/>
  <c r="AN659" i="12" s="1"/>
  <c r="AO661" i="12"/>
  <c r="AO660" i="12" s="1"/>
  <c r="AO659" i="12" s="1"/>
  <c r="AP661" i="12"/>
  <c r="AP660" i="12" s="1"/>
  <c r="AP659" i="12" s="1"/>
  <c r="AN665" i="12"/>
  <c r="AO665" i="12"/>
  <c r="AP665" i="12"/>
  <c r="AN667" i="12"/>
  <c r="AO667" i="12"/>
  <c r="AP667" i="12"/>
  <c r="AN671" i="12"/>
  <c r="AO671" i="12"/>
  <c r="AP671" i="12"/>
  <c r="AN673" i="12"/>
  <c r="AO673" i="12"/>
  <c r="AP673" i="12"/>
  <c r="AN683" i="12"/>
  <c r="AN682" i="12" s="1"/>
  <c r="AO683" i="12"/>
  <c r="AO682" i="12" s="1"/>
  <c r="AP683" i="12"/>
  <c r="AP682" i="12" s="1"/>
  <c r="AN686" i="12"/>
  <c r="AO686" i="12"/>
  <c r="AP686" i="12"/>
  <c r="AN688" i="12"/>
  <c r="AO688" i="12"/>
  <c r="AP688" i="12"/>
  <c r="AN693" i="12"/>
  <c r="AN692" i="12" s="1"/>
  <c r="AN691" i="12" s="1"/>
  <c r="AO693" i="12"/>
  <c r="AO692" i="12" s="1"/>
  <c r="AO691" i="12" s="1"/>
  <c r="AP693" i="12"/>
  <c r="AP692" i="12" s="1"/>
  <c r="AP691" i="12" s="1"/>
  <c r="AN697" i="12"/>
  <c r="AN696" i="12" s="1"/>
  <c r="AN695" i="12" s="1"/>
  <c r="AO697" i="12"/>
  <c r="AO696" i="12" s="1"/>
  <c r="AO695" i="12" s="1"/>
  <c r="AP697" i="12"/>
  <c r="AP696" i="12" s="1"/>
  <c r="AP695" i="12" s="1"/>
  <c r="AN701" i="12"/>
  <c r="AN700" i="12" s="1"/>
  <c r="AN699" i="12" s="1"/>
  <c r="AO701" i="12"/>
  <c r="AO700" i="12" s="1"/>
  <c r="AO699" i="12" s="1"/>
  <c r="AP701" i="12"/>
  <c r="AP700" i="12" s="1"/>
  <c r="AP699" i="12" s="1"/>
  <c r="AN705" i="12"/>
  <c r="AN704" i="12" s="1"/>
  <c r="AN703" i="12" s="1"/>
  <c r="AO705" i="12"/>
  <c r="AO704" i="12" s="1"/>
  <c r="AO703" i="12" s="1"/>
  <c r="AP705" i="12"/>
  <c r="AP704" i="12" s="1"/>
  <c r="AP703" i="12" s="1"/>
  <c r="AN712" i="12"/>
  <c r="AN711" i="12" s="1"/>
  <c r="AN710" i="12" s="1"/>
  <c r="AO712" i="12"/>
  <c r="AO711" i="12" s="1"/>
  <c r="AO710" i="12" s="1"/>
  <c r="AP712" i="12"/>
  <c r="AP711" i="12" s="1"/>
  <c r="AP710" i="12" s="1"/>
  <c r="AN716" i="12"/>
  <c r="AN715" i="12" s="1"/>
  <c r="AO716" i="12"/>
  <c r="AO715" i="12" s="1"/>
  <c r="AP716" i="12"/>
  <c r="AP715" i="12" s="1"/>
  <c r="AN719" i="12"/>
  <c r="AN718" i="12" s="1"/>
  <c r="AO719" i="12"/>
  <c r="AO718" i="12" s="1"/>
  <c r="AP719" i="12"/>
  <c r="AP718" i="12" s="1"/>
  <c r="AN723" i="12"/>
  <c r="AN722" i="12" s="1"/>
  <c r="AO723" i="12"/>
  <c r="AO722" i="12" s="1"/>
  <c r="AP723" i="12"/>
  <c r="AP722" i="12" s="1"/>
  <c r="AN726" i="12"/>
  <c r="AN725" i="12" s="1"/>
  <c r="AO726" i="12"/>
  <c r="AO725" i="12" s="1"/>
  <c r="AP726" i="12"/>
  <c r="AP725" i="12" s="1"/>
  <c r="AN730" i="12"/>
  <c r="AN729" i="12" s="1"/>
  <c r="AN728" i="12" s="1"/>
  <c r="AO730" i="12"/>
  <c r="AO729" i="12" s="1"/>
  <c r="AO728" i="12" s="1"/>
  <c r="AP730" i="12"/>
  <c r="AP729" i="12" s="1"/>
  <c r="AP728" i="12" s="1"/>
  <c r="AN734" i="12"/>
  <c r="AN733" i="12" s="1"/>
  <c r="AN732" i="12" s="1"/>
  <c r="AO734" i="12"/>
  <c r="AO733" i="12" s="1"/>
  <c r="AO732" i="12" s="1"/>
  <c r="AP734" i="12"/>
  <c r="AP733" i="12" s="1"/>
  <c r="AP732" i="12" s="1"/>
  <c r="AN738" i="12"/>
  <c r="AN737" i="12" s="1"/>
  <c r="AN736" i="12" s="1"/>
  <c r="AO738" i="12"/>
  <c r="AO737" i="12" s="1"/>
  <c r="AO736" i="12" s="1"/>
  <c r="AP738" i="12"/>
  <c r="AP737" i="12" s="1"/>
  <c r="AP736" i="12" s="1"/>
  <c r="AN742" i="12"/>
  <c r="AN741" i="12" s="1"/>
  <c r="AO742" i="12"/>
  <c r="AO741" i="12" s="1"/>
  <c r="AP742" i="12"/>
  <c r="AP741" i="12" s="1"/>
  <c r="AN745" i="12"/>
  <c r="AO745" i="12"/>
  <c r="AP745" i="12"/>
  <c r="AN747" i="12"/>
  <c r="AO747" i="12"/>
  <c r="AP747" i="12"/>
  <c r="AN752" i="12"/>
  <c r="AN751" i="12" s="1"/>
  <c r="AO752" i="12"/>
  <c r="AO751" i="12" s="1"/>
  <c r="AP752" i="12"/>
  <c r="AP751" i="12" s="1"/>
  <c r="AN755" i="12"/>
  <c r="AN754" i="12" s="1"/>
  <c r="AO755" i="12"/>
  <c r="AO754" i="12" s="1"/>
  <c r="AP755" i="12"/>
  <c r="AP754" i="12" s="1"/>
  <c r="AN759" i="12"/>
  <c r="AN758" i="12" s="1"/>
  <c r="AN757" i="12" s="1"/>
  <c r="AO759" i="12"/>
  <c r="AO758" i="12" s="1"/>
  <c r="AO757" i="12" s="1"/>
  <c r="AP759" i="12"/>
  <c r="AP758" i="12" s="1"/>
  <c r="AP757" i="12" s="1"/>
  <c r="AN763" i="12"/>
  <c r="AN762" i="12" s="1"/>
  <c r="AN761" i="12" s="1"/>
  <c r="AO763" i="12"/>
  <c r="AO762" i="12" s="1"/>
  <c r="AO761" i="12" s="1"/>
  <c r="AP763" i="12"/>
  <c r="AP762" i="12" s="1"/>
  <c r="AP761" i="12" s="1"/>
  <c r="AN769" i="12"/>
  <c r="AO769" i="12"/>
  <c r="AP769" i="12"/>
  <c r="AN773" i="12"/>
  <c r="AO773" i="12"/>
  <c r="AP773" i="12"/>
  <c r="AN780" i="12"/>
  <c r="AN779" i="12" s="1"/>
  <c r="AN778" i="12" s="1"/>
  <c r="AO780" i="12"/>
  <c r="AO779" i="12" s="1"/>
  <c r="AO778" i="12" s="1"/>
  <c r="AP780" i="12"/>
  <c r="AP779" i="12" s="1"/>
  <c r="AP778" i="12" s="1"/>
  <c r="AN786" i="12"/>
  <c r="AN785" i="12" s="1"/>
  <c r="AO786" i="12"/>
  <c r="AO785" i="12" s="1"/>
  <c r="AP786" i="12"/>
  <c r="AP785" i="12" s="1"/>
  <c r="AN789" i="12"/>
  <c r="AN788" i="12" s="1"/>
  <c r="AO789" i="12"/>
  <c r="AO788" i="12" s="1"/>
  <c r="AP789" i="12"/>
  <c r="AP788" i="12" s="1"/>
  <c r="AN794" i="12"/>
  <c r="AN793" i="12" s="1"/>
  <c r="AN792" i="12" s="1"/>
  <c r="AN791" i="12" s="1"/>
  <c r="AO794" i="12"/>
  <c r="AO793" i="12" s="1"/>
  <c r="AO792" i="12" s="1"/>
  <c r="AO791" i="12" s="1"/>
  <c r="AP794" i="12"/>
  <c r="AP793" i="12" s="1"/>
  <c r="AP792" i="12" s="1"/>
  <c r="AP791" i="12" s="1"/>
  <c r="AN799" i="12"/>
  <c r="AN798" i="12" s="1"/>
  <c r="AO799" i="12"/>
  <c r="AO798" i="12" s="1"/>
  <c r="AP799" i="12"/>
  <c r="AP798" i="12" s="1"/>
  <c r="AN802" i="12"/>
  <c r="AN801" i="12" s="1"/>
  <c r="AO802" i="12"/>
  <c r="AO801" i="12" s="1"/>
  <c r="AP802" i="12"/>
  <c r="AP801" i="12" s="1"/>
  <c r="AN808" i="12"/>
  <c r="AN807" i="12" s="1"/>
  <c r="AO808" i="12"/>
  <c r="AO807" i="12" s="1"/>
  <c r="AP808" i="12"/>
  <c r="AP807" i="12" s="1"/>
  <c r="AN811" i="12"/>
  <c r="AN810" i="12" s="1"/>
  <c r="AO811" i="12"/>
  <c r="AO810" i="12" s="1"/>
  <c r="AP811" i="12"/>
  <c r="AP810" i="12" s="1"/>
  <c r="AN814" i="12"/>
  <c r="AN813" i="12" s="1"/>
  <c r="AO814" i="12"/>
  <c r="AO813" i="12" s="1"/>
  <c r="AP814" i="12"/>
  <c r="AP813" i="12" s="1"/>
  <c r="AN817" i="12"/>
  <c r="AN816" i="12" s="1"/>
  <c r="AO817" i="12"/>
  <c r="AO816" i="12" s="1"/>
  <c r="AP817" i="12"/>
  <c r="AP816" i="12" s="1"/>
  <c r="AN820" i="12"/>
  <c r="AN819" i="12" s="1"/>
  <c r="AO820" i="12"/>
  <c r="AO819" i="12" s="1"/>
  <c r="AP820" i="12"/>
  <c r="AP819" i="12" s="1"/>
  <c r="AN825" i="12"/>
  <c r="AO825" i="12"/>
  <c r="AP825" i="12"/>
  <c r="AN827" i="12"/>
  <c r="AO827" i="12"/>
  <c r="AP827" i="12"/>
  <c r="AN835" i="12"/>
  <c r="AN834" i="12" s="1"/>
  <c r="AN833" i="12" s="1"/>
  <c r="AO835" i="12"/>
  <c r="AO834" i="12" s="1"/>
  <c r="AO833" i="12" s="1"/>
  <c r="AP835" i="12"/>
  <c r="AP834" i="12" s="1"/>
  <c r="AP833" i="12" s="1"/>
  <c r="AN839" i="12"/>
  <c r="AN838" i="12" s="1"/>
  <c r="AO839" i="12"/>
  <c r="AO838" i="12" s="1"/>
  <c r="AP839" i="12"/>
  <c r="AP838" i="12" s="1"/>
  <c r="AN842" i="12"/>
  <c r="AN841" i="12" s="1"/>
  <c r="AO842" i="12"/>
  <c r="AO841" i="12" s="1"/>
  <c r="AP842" i="12"/>
  <c r="AP841" i="12" s="1"/>
  <c r="AN847" i="12"/>
  <c r="AN846" i="12" s="1"/>
  <c r="AO847" i="12"/>
  <c r="AO846" i="12" s="1"/>
  <c r="AP847" i="12"/>
  <c r="AP846" i="12" s="1"/>
  <c r="AN850" i="12"/>
  <c r="AN849" i="12" s="1"/>
  <c r="AO850" i="12"/>
  <c r="AO849" i="12" s="1"/>
  <c r="AP850" i="12"/>
  <c r="AP849" i="12" s="1"/>
  <c r="AN855" i="12"/>
  <c r="AN854" i="12" s="1"/>
  <c r="AN853" i="12" s="1"/>
  <c r="AN852" i="12" s="1"/>
  <c r="AO855" i="12"/>
  <c r="AO854" i="12" s="1"/>
  <c r="AO853" i="12" s="1"/>
  <c r="AO852" i="12" s="1"/>
  <c r="AP855" i="12"/>
  <c r="AP854" i="12" s="1"/>
  <c r="AP853" i="12" s="1"/>
  <c r="AP852" i="12" s="1"/>
  <c r="AN862" i="12"/>
  <c r="AO862" i="12"/>
  <c r="AP862" i="12"/>
  <c r="AN864" i="12"/>
  <c r="AO864" i="12"/>
  <c r="AP864" i="12"/>
  <c r="AN868" i="12"/>
  <c r="AO868" i="12"/>
  <c r="AP868" i="12"/>
  <c r="AN870" i="12"/>
  <c r="AO870" i="12"/>
  <c r="AP870" i="12"/>
  <c r="AN874" i="12"/>
  <c r="AO874" i="12"/>
  <c r="AP874" i="12"/>
  <c r="AN876" i="12"/>
  <c r="AO876" i="12"/>
  <c r="AP876" i="12"/>
  <c r="AN881" i="12"/>
  <c r="AN880" i="12" s="1"/>
  <c r="AO881" i="12"/>
  <c r="AO880" i="12" s="1"/>
  <c r="AP881" i="12"/>
  <c r="AP880" i="12" s="1"/>
  <c r="AN884" i="12"/>
  <c r="AN883" i="12" s="1"/>
  <c r="AO884" i="12"/>
  <c r="AO883" i="12" s="1"/>
  <c r="AP884" i="12"/>
  <c r="AP883" i="12" s="1"/>
  <c r="AN887" i="12"/>
  <c r="AN886" i="12" s="1"/>
  <c r="AO887" i="12"/>
  <c r="AO886" i="12" s="1"/>
  <c r="AP887" i="12"/>
  <c r="AP886" i="12" s="1"/>
  <c r="AN890" i="12"/>
  <c r="AO890" i="12"/>
  <c r="AP890" i="12"/>
  <c r="AN893" i="12"/>
  <c r="AO893" i="12"/>
  <c r="AP893" i="12"/>
  <c r="AN899" i="12"/>
  <c r="AN898" i="12" s="1"/>
  <c r="AN897" i="12" s="1"/>
  <c r="AO899" i="12"/>
  <c r="AO898" i="12" s="1"/>
  <c r="AO897" i="12" s="1"/>
  <c r="AP899" i="12"/>
  <c r="AP898" i="12" s="1"/>
  <c r="AP897" i="12" s="1"/>
  <c r="AN905" i="12"/>
  <c r="AO905" i="12"/>
  <c r="AP905" i="12"/>
  <c r="AN907" i="12"/>
  <c r="AO907" i="12"/>
  <c r="AP907" i="12"/>
  <c r="AN911" i="12"/>
  <c r="AN910" i="12" s="1"/>
  <c r="AN909" i="12" s="1"/>
  <c r="AO911" i="12"/>
  <c r="AO910" i="12" s="1"/>
  <c r="AO909" i="12" s="1"/>
  <c r="AP911" i="12"/>
  <c r="AP910" i="12" s="1"/>
  <c r="AP909" i="12" s="1"/>
  <c r="AN915" i="12"/>
  <c r="AO915" i="12"/>
  <c r="AP915" i="12"/>
  <c r="AN917" i="12"/>
  <c r="AO917" i="12"/>
  <c r="AP917" i="12"/>
  <c r="AN921" i="12"/>
  <c r="AN920" i="12" s="1"/>
  <c r="AN919" i="12" s="1"/>
  <c r="AO921" i="12"/>
  <c r="AO920" i="12" s="1"/>
  <c r="AO919" i="12" s="1"/>
  <c r="AP921" i="12"/>
  <c r="AP920" i="12" s="1"/>
  <c r="AP919" i="12" s="1"/>
  <c r="AN925" i="12"/>
  <c r="AN924" i="12" s="1"/>
  <c r="AN923" i="12" s="1"/>
  <c r="AO925" i="12"/>
  <c r="AO924" i="12" s="1"/>
  <c r="AO923" i="12" s="1"/>
  <c r="AP925" i="12"/>
  <c r="AP924" i="12" s="1"/>
  <c r="AP923" i="12" s="1"/>
  <c r="AN929" i="12"/>
  <c r="AO929" i="12"/>
  <c r="AP929" i="12"/>
  <c r="AN931" i="12"/>
  <c r="AO931" i="12"/>
  <c r="AP931" i="12"/>
  <c r="AN935" i="12"/>
  <c r="AN934" i="12" s="1"/>
  <c r="AN933" i="12" s="1"/>
  <c r="AO935" i="12"/>
  <c r="AO934" i="12" s="1"/>
  <c r="AO933" i="12" s="1"/>
  <c r="AP935" i="12"/>
  <c r="AP934" i="12" s="1"/>
  <c r="AP933" i="12" s="1"/>
  <c r="AN939" i="12"/>
  <c r="AO939" i="12"/>
  <c r="AP939" i="12"/>
  <c r="AN941" i="12"/>
  <c r="AO941" i="12"/>
  <c r="AP941" i="12"/>
  <c r="AN946" i="12"/>
  <c r="AN945" i="12" s="1"/>
  <c r="AO946" i="12"/>
  <c r="AO945" i="12" s="1"/>
  <c r="AP946" i="12"/>
  <c r="AP945" i="12" s="1"/>
  <c r="AN949" i="12"/>
  <c r="AO949" i="12"/>
  <c r="AP949" i="12"/>
  <c r="AN952" i="12"/>
  <c r="AO952" i="12"/>
  <c r="AP952" i="12"/>
  <c r="AN955" i="12"/>
  <c r="AO955" i="12"/>
  <c r="AP955" i="12"/>
  <c r="AN959" i="12"/>
  <c r="AN958" i="12" s="1"/>
  <c r="AO959" i="12"/>
  <c r="AO958" i="12" s="1"/>
  <c r="AP959" i="12"/>
  <c r="AP958" i="12" s="1"/>
  <c r="AN962" i="12"/>
  <c r="AN961" i="12" s="1"/>
  <c r="AO962" i="12"/>
  <c r="AO961" i="12" s="1"/>
  <c r="AP962" i="12"/>
  <c r="AP961" i="12" s="1"/>
  <c r="AN966" i="12"/>
  <c r="AO966" i="12"/>
  <c r="AP966" i="12"/>
  <c r="AN968" i="12"/>
  <c r="AO968" i="12"/>
  <c r="AP968" i="12"/>
  <c r="AN972" i="12"/>
  <c r="AO972" i="12"/>
  <c r="AP972" i="12"/>
  <c r="AN974" i="12"/>
  <c r="AO974" i="12"/>
  <c r="AP974" i="12"/>
  <c r="AN978" i="12"/>
  <c r="AO978" i="12"/>
  <c r="AP978" i="12"/>
  <c r="AN980" i="12"/>
  <c r="AO980" i="12"/>
  <c r="AP980" i="12"/>
  <c r="AN986" i="12"/>
  <c r="AN985" i="12" s="1"/>
  <c r="AO986" i="12"/>
  <c r="AO985" i="12" s="1"/>
  <c r="AP986" i="12"/>
  <c r="AP985" i="12" s="1"/>
  <c r="AN989" i="12"/>
  <c r="AN988" i="12" s="1"/>
  <c r="AO989" i="12"/>
  <c r="AO988" i="12" s="1"/>
  <c r="AP989" i="12"/>
  <c r="AP988" i="12" s="1"/>
  <c r="AN992" i="12"/>
  <c r="AO992" i="12"/>
  <c r="AP992" i="12"/>
  <c r="AN994" i="12"/>
  <c r="AO994" i="12"/>
  <c r="AP994" i="12"/>
  <c r="AN997" i="12"/>
  <c r="AN996" i="12" s="1"/>
  <c r="AO997" i="12"/>
  <c r="AO996" i="12" s="1"/>
  <c r="AP997" i="12"/>
  <c r="AP996" i="12" s="1"/>
  <c r="AN1001" i="12"/>
  <c r="AN1000" i="12" s="1"/>
  <c r="AN999" i="12" s="1"/>
  <c r="AO1001" i="12"/>
  <c r="AO1000" i="12" s="1"/>
  <c r="AO999" i="12" s="1"/>
  <c r="AP1001" i="12"/>
  <c r="AP1000" i="12" s="1"/>
  <c r="AP999" i="12" s="1"/>
  <c r="AN1005" i="12"/>
  <c r="AN1004" i="12" s="1"/>
  <c r="AN1003" i="12" s="1"/>
  <c r="AO1005" i="12"/>
  <c r="AO1004" i="12" s="1"/>
  <c r="AO1003" i="12" s="1"/>
  <c r="AP1005" i="12"/>
  <c r="AP1004" i="12" s="1"/>
  <c r="AP1003" i="12" s="1"/>
  <c r="AN1015" i="12"/>
  <c r="AN1014" i="12" s="1"/>
  <c r="AO1015" i="12"/>
  <c r="AO1014" i="12" s="1"/>
  <c r="AP1015" i="12"/>
  <c r="AP1014" i="12" s="1"/>
  <c r="AN1018" i="12"/>
  <c r="AN1017" i="12" s="1"/>
  <c r="AO1018" i="12"/>
  <c r="AO1017" i="12" s="1"/>
  <c r="AP1018" i="12"/>
  <c r="AP1017" i="12" s="1"/>
  <c r="AN1025" i="12"/>
  <c r="AN1024" i="12" s="1"/>
  <c r="AO1025" i="12"/>
  <c r="AO1024" i="12" s="1"/>
  <c r="AP1025" i="12"/>
  <c r="AP1024" i="12" s="1"/>
  <c r="AN1028" i="12"/>
  <c r="AN1027" i="12" s="1"/>
  <c r="AO1028" i="12"/>
  <c r="AO1027" i="12" s="1"/>
  <c r="AP1028" i="12"/>
  <c r="AP1027" i="12" s="1"/>
  <c r="AN1031" i="12"/>
  <c r="AO1031" i="12"/>
  <c r="AP1031" i="12"/>
  <c r="AN1033" i="12"/>
  <c r="AO1033" i="12"/>
  <c r="AP1033" i="12"/>
  <c r="AN1037" i="12"/>
  <c r="AN1036" i="12" s="1"/>
  <c r="AO1037" i="12"/>
  <c r="AO1036" i="12" s="1"/>
  <c r="AP1037" i="12"/>
  <c r="AP1036" i="12" s="1"/>
  <c r="AN1047" i="12"/>
  <c r="AO1047" i="12"/>
  <c r="AP1047" i="12"/>
  <c r="AN1049" i="12"/>
  <c r="AO1049" i="12"/>
  <c r="AP1049" i="12"/>
  <c r="AN1054" i="12"/>
  <c r="AN1053" i="12" s="1"/>
  <c r="AN1052" i="12" s="1"/>
  <c r="AO1054" i="12"/>
  <c r="AO1053" i="12" s="1"/>
  <c r="AO1052" i="12" s="1"/>
  <c r="AP1054" i="12"/>
  <c r="AP1053" i="12" s="1"/>
  <c r="AP1052" i="12" s="1"/>
  <c r="AN1058" i="12"/>
  <c r="AO1058" i="12"/>
  <c r="AP1058" i="12"/>
  <c r="AN1060" i="12"/>
  <c r="AO1060" i="12"/>
  <c r="AP1060" i="12"/>
  <c r="AN1064" i="12"/>
  <c r="AN1063" i="12" s="1"/>
  <c r="AO1064" i="12"/>
  <c r="AO1063" i="12" s="1"/>
  <c r="AP1064" i="12"/>
  <c r="AP1063" i="12" s="1"/>
  <c r="AN1067" i="12"/>
  <c r="AN1066" i="12" s="1"/>
  <c r="AO1067" i="12"/>
  <c r="AO1066" i="12" s="1"/>
  <c r="AP1067" i="12"/>
  <c r="AP1066" i="12" s="1"/>
  <c r="AN1070" i="12"/>
  <c r="AN1069" i="12" s="1"/>
  <c r="AO1070" i="12"/>
  <c r="AO1069" i="12" s="1"/>
  <c r="AP1070" i="12"/>
  <c r="AP1069" i="12" s="1"/>
  <c r="AN1075" i="12"/>
  <c r="AO1075" i="12"/>
  <c r="AP1075" i="12"/>
  <c r="AN1077" i="12"/>
  <c r="AO1077" i="12"/>
  <c r="AP1077" i="12"/>
  <c r="AN1079" i="12"/>
  <c r="AO1079" i="12"/>
  <c r="AP1079" i="12"/>
  <c r="AN1084" i="12"/>
  <c r="AN1083" i="12" s="1"/>
  <c r="AO1084" i="12"/>
  <c r="AO1083" i="12" s="1"/>
  <c r="AP1084" i="12"/>
  <c r="AP1083" i="12" s="1"/>
  <c r="AN1087" i="12"/>
  <c r="AN1086" i="12" s="1"/>
  <c r="AO1087" i="12"/>
  <c r="AO1086" i="12" s="1"/>
  <c r="AP1087" i="12"/>
  <c r="AP1086" i="12" s="1"/>
  <c r="AN1093" i="12"/>
  <c r="AN1092" i="12" s="1"/>
  <c r="AO1093" i="12"/>
  <c r="AO1092" i="12" s="1"/>
  <c r="AP1093" i="12"/>
  <c r="AP1092" i="12" s="1"/>
  <c r="AN1096" i="12"/>
  <c r="AN1095" i="12" s="1"/>
  <c r="AO1096" i="12"/>
  <c r="AO1095" i="12" s="1"/>
  <c r="AP1096" i="12"/>
  <c r="AP1095" i="12" s="1"/>
  <c r="AN1100" i="12"/>
  <c r="AN1099" i="12" s="1"/>
  <c r="AN1098" i="12" s="1"/>
  <c r="AO1100" i="12"/>
  <c r="AO1099" i="12" s="1"/>
  <c r="AO1098" i="12" s="1"/>
  <c r="AP1100" i="12"/>
  <c r="AP1099" i="12" s="1"/>
  <c r="AP1098" i="12" s="1"/>
  <c r="AN1104" i="12"/>
  <c r="AN1103" i="12" s="1"/>
  <c r="AN1102" i="12" s="1"/>
  <c r="AO1104" i="12"/>
  <c r="AO1103" i="12" s="1"/>
  <c r="AO1102" i="12" s="1"/>
  <c r="AP1104" i="12"/>
  <c r="AP1103" i="12" s="1"/>
  <c r="AP1102" i="12" s="1"/>
  <c r="AN1108" i="12"/>
  <c r="AN1107" i="12" s="1"/>
  <c r="AN1106" i="12" s="1"/>
  <c r="AO1108" i="12"/>
  <c r="AO1107" i="12" s="1"/>
  <c r="AO1106" i="12" s="1"/>
  <c r="AP1108" i="12"/>
  <c r="AP1107" i="12" s="1"/>
  <c r="AP1106" i="12" s="1"/>
  <c r="AN1113" i="12"/>
  <c r="AN1112" i="12" s="1"/>
  <c r="AO1113" i="12"/>
  <c r="AO1112" i="12" s="1"/>
  <c r="AP1113" i="12"/>
  <c r="AP1112" i="12" s="1"/>
  <c r="AN1116" i="12"/>
  <c r="AN1115" i="12" s="1"/>
  <c r="AO1116" i="12"/>
  <c r="AO1115" i="12" s="1"/>
  <c r="AP1116" i="12"/>
  <c r="AP1115" i="12" s="1"/>
  <c r="AN1119" i="12"/>
  <c r="AN1118" i="12" s="1"/>
  <c r="AO1119" i="12"/>
  <c r="AO1118" i="12" s="1"/>
  <c r="AP1119" i="12"/>
  <c r="AP1118" i="12" s="1"/>
  <c r="AN1123" i="12"/>
  <c r="AN1122" i="12" s="1"/>
  <c r="AO1123" i="12"/>
  <c r="AO1122" i="12" s="1"/>
  <c r="AP1123" i="12"/>
  <c r="AP1122" i="12" s="1"/>
  <c r="AN1130" i="12"/>
  <c r="AN1129" i="12" s="1"/>
  <c r="AN1128" i="12" s="1"/>
  <c r="AO1130" i="12"/>
  <c r="AO1129" i="12" s="1"/>
  <c r="AO1128" i="12" s="1"/>
  <c r="AP1130" i="12"/>
  <c r="AP1129" i="12" s="1"/>
  <c r="AP1128" i="12" s="1"/>
  <c r="AN1134" i="12"/>
  <c r="AN1133" i="12" s="1"/>
  <c r="AN1132" i="12" s="1"/>
  <c r="AO1134" i="12"/>
  <c r="AO1133" i="12" s="1"/>
  <c r="AO1132" i="12" s="1"/>
  <c r="AP1134" i="12"/>
  <c r="AP1133" i="12" s="1"/>
  <c r="AP1132" i="12" s="1"/>
  <c r="AN1138" i="12"/>
  <c r="AO1138" i="12"/>
  <c r="AP1138" i="12"/>
  <c r="AN1140" i="12"/>
  <c r="AO1140" i="12"/>
  <c r="AP1140" i="12"/>
  <c r="AN1144" i="12"/>
  <c r="AN1143" i="12" s="1"/>
  <c r="AN1142" i="12" s="1"/>
  <c r="AO1144" i="12"/>
  <c r="AO1143" i="12" s="1"/>
  <c r="AO1142" i="12" s="1"/>
  <c r="AP1144" i="12"/>
  <c r="AP1143" i="12" s="1"/>
  <c r="AP1142" i="12" s="1"/>
  <c r="AN1148" i="12"/>
  <c r="AN1147" i="12" s="1"/>
  <c r="AN1146" i="12" s="1"/>
  <c r="AO1148" i="12"/>
  <c r="AO1147" i="12" s="1"/>
  <c r="AO1146" i="12" s="1"/>
  <c r="AP1148" i="12"/>
  <c r="AP1147" i="12" s="1"/>
  <c r="AP1146" i="12" s="1"/>
  <c r="AN1152" i="12"/>
  <c r="AN1151" i="12" s="1"/>
  <c r="AN1150" i="12" s="1"/>
  <c r="AO1152" i="12"/>
  <c r="AO1151" i="12" s="1"/>
  <c r="AO1150" i="12" s="1"/>
  <c r="AP1152" i="12"/>
  <c r="AP1151" i="12" s="1"/>
  <c r="AP1150" i="12" s="1"/>
  <c r="AN1156" i="12"/>
  <c r="AN1155" i="12" s="1"/>
  <c r="AN1154" i="12" s="1"/>
  <c r="AO1156" i="12"/>
  <c r="AO1155" i="12" s="1"/>
  <c r="AO1154" i="12" s="1"/>
  <c r="AP1156" i="12"/>
  <c r="AP1155" i="12" s="1"/>
  <c r="AP1154" i="12" s="1"/>
  <c r="AN1160" i="12"/>
  <c r="AN1159" i="12" s="1"/>
  <c r="AN1158" i="12" s="1"/>
  <c r="AO1160" i="12"/>
  <c r="AO1159" i="12" s="1"/>
  <c r="AO1158" i="12" s="1"/>
  <c r="AP1160" i="12"/>
  <c r="AP1159" i="12" s="1"/>
  <c r="AP1158" i="12" s="1"/>
  <c r="AN1164" i="12"/>
  <c r="AN1163" i="12" s="1"/>
  <c r="AO1164" i="12"/>
  <c r="AO1163" i="12" s="1"/>
  <c r="AP1164" i="12"/>
  <c r="AP1163" i="12" s="1"/>
  <c r="AN1167" i="12"/>
  <c r="AN1166" i="12" s="1"/>
  <c r="AO1167" i="12"/>
  <c r="AO1166" i="12" s="1"/>
  <c r="AP1167" i="12"/>
  <c r="AP1166" i="12" s="1"/>
  <c r="AN1179" i="12"/>
  <c r="AN1178" i="12" s="1"/>
  <c r="AN1177" i="12" s="1"/>
  <c r="AO1179" i="12"/>
  <c r="AO1178" i="12" s="1"/>
  <c r="AO1177" i="12" s="1"/>
  <c r="AP1179" i="12"/>
  <c r="AP1178" i="12" s="1"/>
  <c r="AP1177" i="12" s="1"/>
  <c r="AN1183" i="12"/>
  <c r="AN1182" i="12" s="1"/>
  <c r="AN1181" i="12" s="1"/>
  <c r="AO1183" i="12"/>
  <c r="AO1182" i="12" s="1"/>
  <c r="AO1181" i="12" s="1"/>
  <c r="AP1183" i="12"/>
  <c r="AP1182" i="12" s="1"/>
  <c r="AP1181" i="12" s="1"/>
  <c r="AN1187" i="12"/>
  <c r="AN1186" i="12" s="1"/>
  <c r="AN1185" i="12" s="1"/>
  <c r="AO1187" i="12"/>
  <c r="AO1186" i="12" s="1"/>
  <c r="AO1185" i="12" s="1"/>
  <c r="AP1187" i="12"/>
  <c r="AP1186" i="12" s="1"/>
  <c r="AP1185" i="12" s="1"/>
  <c r="AN1191" i="12"/>
  <c r="AN1190" i="12" s="1"/>
  <c r="AN1189" i="12" s="1"/>
  <c r="AO1191" i="12"/>
  <c r="AO1190" i="12" s="1"/>
  <c r="AO1189" i="12" s="1"/>
  <c r="AP1191" i="12"/>
  <c r="AP1190" i="12" s="1"/>
  <c r="AP1189" i="12" s="1"/>
  <c r="AN1196" i="12"/>
  <c r="AN1195" i="12" s="1"/>
  <c r="AN1194" i="12" s="1"/>
  <c r="AO1196" i="12"/>
  <c r="AO1195" i="12" s="1"/>
  <c r="AO1194" i="12" s="1"/>
  <c r="AP1196" i="12"/>
  <c r="AP1195" i="12" s="1"/>
  <c r="AP1194" i="12" s="1"/>
  <c r="AN1200" i="12"/>
  <c r="AN1199" i="12" s="1"/>
  <c r="AN1198" i="12" s="1"/>
  <c r="AO1200" i="12"/>
  <c r="AO1199" i="12" s="1"/>
  <c r="AO1198" i="12" s="1"/>
  <c r="AP1200" i="12"/>
  <c r="AP1199" i="12" s="1"/>
  <c r="AP1198" i="12" s="1"/>
  <c r="AN1206" i="12"/>
  <c r="AN1205" i="12" s="1"/>
  <c r="AN1204" i="12" s="1"/>
  <c r="AO1206" i="12"/>
  <c r="AO1205" i="12" s="1"/>
  <c r="AO1204" i="12" s="1"/>
  <c r="AP1206" i="12"/>
  <c r="AP1205" i="12" s="1"/>
  <c r="AP1204" i="12" s="1"/>
  <c r="AN1210" i="12"/>
  <c r="AN1209" i="12" s="1"/>
  <c r="AN1208" i="12" s="1"/>
  <c r="AO1210" i="12"/>
  <c r="AO1209" i="12" s="1"/>
  <c r="AO1208" i="12" s="1"/>
  <c r="AP1210" i="12"/>
  <c r="AP1209" i="12" s="1"/>
  <c r="AP1208" i="12" s="1"/>
  <c r="AN1214" i="12"/>
  <c r="AN1213" i="12" s="1"/>
  <c r="AN1212" i="12" s="1"/>
  <c r="AO1214" i="12"/>
  <c r="AO1213" i="12" s="1"/>
  <c r="AO1212" i="12" s="1"/>
  <c r="AP1214" i="12"/>
  <c r="AP1213" i="12" s="1"/>
  <c r="AP1212" i="12" s="1"/>
  <c r="AN1225" i="12"/>
  <c r="AN1224" i="12" s="1"/>
  <c r="AO1225" i="12"/>
  <c r="AO1224" i="12" s="1"/>
  <c r="AP1225" i="12"/>
  <c r="AP1224" i="12" s="1"/>
  <c r="AN1228" i="12"/>
  <c r="AN1227" i="12" s="1"/>
  <c r="AO1228" i="12"/>
  <c r="AO1227" i="12" s="1"/>
  <c r="AP1228" i="12"/>
  <c r="AP1227" i="12" s="1"/>
  <c r="AN1232" i="12"/>
  <c r="AN1231" i="12" s="1"/>
  <c r="AN1230" i="12" s="1"/>
  <c r="AO1232" i="12"/>
  <c r="AO1231" i="12" s="1"/>
  <c r="AO1230" i="12" s="1"/>
  <c r="AP1232" i="12"/>
  <c r="AP1231" i="12" s="1"/>
  <c r="AP1230" i="12" s="1"/>
  <c r="AN1236" i="12"/>
  <c r="AN1235" i="12" s="1"/>
  <c r="AN1234" i="12" s="1"/>
  <c r="AO1236" i="12"/>
  <c r="AO1235" i="12" s="1"/>
  <c r="AO1234" i="12" s="1"/>
  <c r="AP1236" i="12"/>
  <c r="AP1235" i="12" s="1"/>
  <c r="AP1234" i="12" s="1"/>
  <c r="AN1240" i="12"/>
  <c r="AN1239" i="12" s="1"/>
  <c r="AN1238" i="12" s="1"/>
  <c r="AO1240" i="12"/>
  <c r="AO1239" i="12" s="1"/>
  <c r="AO1238" i="12" s="1"/>
  <c r="AP1240" i="12"/>
  <c r="AP1239" i="12" s="1"/>
  <c r="AP1238" i="12" s="1"/>
  <c r="AN1244" i="12"/>
  <c r="AN1243" i="12" s="1"/>
  <c r="AN1242" i="12" s="1"/>
  <c r="AO1244" i="12"/>
  <c r="AO1243" i="12" s="1"/>
  <c r="AO1242" i="12" s="1"/>
  <c r="AP1244" i="12"/>
  <c r="AP1243" i="12" s="1"/>
  <c r="AP1242" i="12" s="1"/>
  <c r="AN1248" i="12"/>
  <c r="AN1247" i="12" s="1"/>
  <c r="AN1246" i="12" s="1"/>
  <c r="AO1248" i="12"/>
  <c r="AO1247" i="12" s="1"/>
  <c r="AO1246" i="12" s="1"/>
  <c r="AP1248" i="12"/>
  <c r="AP1247" i="12" s="1"/>
  <c r="AP1246" i="12" s="1"/>
  <c r="AN1252" i="12"/>
  <c r="AN1251" i="12" s="1"/>
  <c r="AN1250" i="12" s="1"/>
  <c r="AO1252" i="12"/>
  <c r="AO1251" i="12" s="1"/>
  <c r="AO1250" i="12" s="1"/>
  <c r="AP1252" i="12"/>
  <c r="AP1251" i="12" s="1"/>
  <c r="AP1250" i="12" s="1"/>
  <c r="AN1256" i="12"/>
  <c r="AN1255" i="12" s="1"/>
  <c r="AN1254" i="12" s="1"/>
  <c r="AO1256" i="12"/>
  <c r="AO1255" i="12" s="1"/>
  <c r="AO1254" i="12" s="1"/>
  <c r="AP1256" i="12"/>
  <c r="AP1255" i="12" s="1"/>
  <c r="AP1254" i="12" s="1"/>
  <c r="AN1264" i="12"/>
  <c r="AO1264" i="12"/>
  <c r="AP1264" i="12"/>
  <c r="AN1266" i="12"/>
  <c r="AO1266" i="12"/>
  <c r="AP1266" i="12"/>
  <c r="AN1270" i="12"/>
  <c r="AO1270" i="12"/>
  <c r="AP1270" i="12"/>
  <c r="AN1272" i="12"/>
  <c r="AO1272" i="12"/>
  <c r="AP1272" i="12"/>
  <c r="AN1276" i="12"/>
  <c r="AN1275" i="12" s="1"/>
  <c r="AN1274" i="12" s="1"/>
  <c r="AO1276" i="12"/>
  <c r="AO1275" i="12" s="1"/>
  <c r="AO1274" i="12" s="1"/>
  <c r="AP1276" i="12"/>
  <c r="AP1275" i="12" s="1"/>
  <c r="AP1274" i="12" s="1"/>
  <c r="AN1280" i="12"/>
  <c r="AN1279" i="12" s="1"/>
  <c r="AN1278" i="12" s="1"/>
  <c r="AO1280" i="12"/>
  <c r="AO1279" i="12" s="1"/>
  <c r="AO1278" i="12" s="1"/>
  <c r="AP1280" i="12"/>
  <c r="AP1279" i="12" s="1"/>
  <c r="AP1278" i="12" s="1"/>
  <c r="AN1284" i="12"/>
  <c r="AO1284" i="12"/>
  <c r="AP1284" i="12"/>
  <c r="AN1286" i="12"/>
  <c r="AO1286" i="12"/>
  <c r="AP1286" i="12"/>
  <c r="AN1290" i="12"/>
  <c r="AN1289" i="12" s="1"/>
  <c r="AN1288" i="12" s="1"/>
  <c r="AO1290" i="12"/>
  <c r="AO1289" i="12" s="1"/>
  <c r="AO1288" i="12" s="1"/>
  <c r="AP1290" i="12"/>
  <c r="AP1289" i="12" s="1"/>
  <c r="AP1288" i="12" s="1"/>
  <c r="AN1294" i="12"/>
  <c r="AO1294" i="12"/>
  <c r="AP1294" i="12"/>
  <c r="AN1296" i="12"/>
  <c r="AO1296" i="12"/>
  <c r="AP1296" i="12"/>
  <c r="AN1300" i="12"/>
  <c r="AO1300" i="12"/>
  <c r="AP1300" i="12"/>
  <c r="AN1302" i="12"/>
  <c r="AO1302" i="12"/>
  <c r="AP1302" i="12"/>
  <c r="AN1306" i="12"/>
  <c r="AN1305" i="12" s="1"/>
  <c r="AN1304" i="12" s="1"/>
  <c r="AO1306" i="12"/>
  <c r="AO1305" i="12" s="1"/>
  <c r="AO1304" i="12" s="1"/>
  <c r="AP1306" i="12"/>
  <c r="AP1305" i="12" s="1"/>
  <c r="AP1304" i="12" s="1"/>
  <c r="AN1310" i="12"/>
  <c r="AN1309" i="12" s="1"/>
  <c r="AN1308" i="12" s="1"/>
  <c r="AO1310" i="12"/>
  <c r="AO1309" i="12" s="1"/>
  <c r="AO1308" i="12" s="1"/>
  <c r="AP1310" i="12"/>
  <c r="AP1309" i="12" s="1"/>
  <c r="AP1308" i="12" s="1"/>
  <c r="AN1315" i="12"/>
  <c r="AN1314" i="12" s="1"/>
  <c r="AN1313" i="12" s="1"/>
  <c r="AO1315" i="12"/>
  <c r="AO1314" i="12" s="1"/>
  <c r="AO1313" i="12" s="1"/>
  <c r="AP1315" i="12"/>
  <c r="AP1314" i="12" s="1"/>
  <c r="AP1313" i="12" s="1"/>
  <c r="AN1319" i="12"/>
  <c r="AN1318" i="12" s="1"/>
  <c r="AN1317" i="12" s="1"/>
  <c r="AO1319" i="12"/>
  <c r="AO1318" i="12" s="1"/>
  <c r="AO1317" i="12" s="1"/>
  <c r="AP1319" i="12"/>
  <c r="AP1318" i="12" s="1"/>
  <c r="AP1317" i="12" s="1"/>
  <c r="AN1323" i="12"/>
  <c r="AN1322" i="12" s="1"/>
  <c r="AN1321" i="12" s="1"/>
  <c r="AO1323" i="12"/>
  <c r="AO1322" i="12" s="1"/>
  <c r="AO1321" i="12" s="1"/>
  <c r="AP1323" i="12"/>
  <c r="AP1322" i="12" s="1"/>
  <c r="AP1321" i="12" s="1"/>
  <c r="AN1327" i="12"/>
  <c r="AN1326" i="12" s="1"/>
  <c r="AN1325" i="12" s="1"/>
  <c r="AO1327" i="12"/>
  <c r="AO1326" i="12" s="1"/>
  <c r="AO1325" i="12" s="1"/>
  <c r="AP1327" i="12"/>
  <c r="AP1326" i="12" s="1"/>
  <c r="AP1325" i="12" s="1"/>
  <c r="AN1331" i="12"/>
  <c r="AN1330" i="12" s="1"/>
  <c r="AN1329" i="12" s="1"/>
  <c r="AO1331" i="12"/>
  <c r="AO1330" i="12" s="1"/>
  <c r="AO1329" i="12" s="1"/>
  <c r="AP1331" i="12"/>
  <c r="AP1330" i="12" s="1"/>
  <c r="AP1329" i="12" s="1"/>
  <c r="AN1335" i="12"/>
  <c r="AN1334" i="12" s="1"/>
  <c r="AN1333" i="12" s="1"/>
  <c r="AO1335" i="12"/>
  <c r="AO1334" i="12" s="1"/>
  <c r="AO1333" i="12" s="1"/>
  <c r="AP1335" i="12"/>
  <c r="AP1334" i="12" s="1"/>
  <c r="AP1333" i="12" s="1"/>
  <c r="AN1339" i="12"/>
  <c r="AN1338" i="12" s="1"/>
  <c r="AN1337" i="12" s="1"/>
  <c r="AO1339" i="12"/>
  <c r="AO1338" i="12" s="1"/>
  <c r="AO1337" i="12" s="1"/>
  <c r="AP1339" i="12"/>
  <c r="AP1338" i="12" s="1"/>
  <c r="AP1337" i="12" s="1"/>
  <c r="AN1343" i="12"/>
  <c r="AN1342" i="12" s="1"/>
  <c r="AN1341" i="12" s="1"/>
  <c r="AO1343" i="12"/>
  <c r="AO1342" i="12" s="1"/>
  <c r="AO1341" i="12" s="1"/>
  <c r="AP1343" i="12"/>
  <c r="AP1342" i="12" s="1"/>
  <c r="AP1341" i="12" s="1"/>
  <c r="AN1347" i="12"/>
  <c r="AN1346" i="12" s="1"/>
  <c r="AN1345" i="12" s="1"/>
  <c r="AO1347" i="12"/>
  <c r="AO1346" i="12" s="1"/>
  <c r="AO1345" i="12" s="1"/>
  <c r="AP1347" i="12"/>
  <c r="AP1346" i="12" s="1"/>
  <c r="AP1345" i="12" s="1"/>
  <c r="AN1351" i="12"/>
  <c r="AN1350" i="12" s="1"/>
  <c r="AN1349" i="12" s="1"/>
  <c r="AO1351" i="12"/>
  <c r="AO1350" i="12" s="1"/>
  <c r="AO1349" i="12" s="1"/>
  <c r="AP1351" i="12"/>
  <c r="AP1350" i="12" s="1"/>
  <c r="AP1349" i="12" s="1"/>
  <c r="AN1355" i="12"/>
  <c r="AN1354" i="12" s="1"/>
  <c r="AN1353" i="12" s="1"/>
  <c r="AO1355" i="12"/>
  <c r="AO1354" i="12" s="1"/>
  <c r="AO1353" i="12" s="1"/>
  <c r="AP1355" i="12"/>
  <c r="AP1354" i="12" s="1"/>
  <c r="AP1353" i="12" s="1"/>
  <c r="AN1359" i="12"/>
  <c r="AN1358" i="12" s="1"/>
  <c r="AN1357" i="12" s="1"/>
  <c r="AO1359" i="12"/>
  <c r="AO1358" i="12" s="1"/>
  <c r="AO1357" i="12" s="1"/>
  <c r="AP1359" i="12"/>
  <c r="AP1358" i="12" s="1"/>
  <c r="AP1357" i="12" s="1"/>
  <c r="AN1363" i="12"/>
  <c r="AO1363" i="12"/>
  <c r="AP1363" i="12"/>
  <c r="AN1365" i="12"/>
  <c r="AO1365" i="12"/>
  <c r="AP1365" i="12"/>
  <c r="AN1369" i="12"/>
  <c r="AO1369" i="12"/>
  <c r="AP1369" i="12"/>
  <c r="AN1371" i="12"/>
  <c r="AO1371" i="12"/>
  <c r="AP1371" i="12"/>
  <c r="AN1375" i="12"/>
  <c r="AN1374" i="12" s="1"/>
  <c r="AN1373" i="12" s="1"/>
  <c r="AO1375" i="12"/>
  <c r="AO1374" i="12" s="1"/>
  <c r="AO1373" i="12" s="1"/>
  <c r="AP1375" i="12"/>
  <c r="AP1374" i="12" s="1"/>
  <c r="AP1373" i="12" s="1"/>
  <c r="AN1386" i="12"/>
  <c r="AO1386" i="12"/>
  <c r="AP1386" i="12"/>
  <c r="AN1388" i="12"/>
  <c r="AO1388" i="12"/>
  <c r="AP1388" i="12"/>
  <c r="AN1393" i="12"/>
  <c r="AN1392" i="12" s="1"/>
  <c r="AN1391" i="12" s="1"/>
  <c r="AN1390" i="12" s="1"/>
  <c r="AO1393" i="12"/>
  <c r="AO1392" i="12" s="1"/>
  <c r="AO1391" i="12" s="1"/>
  <c r="AO1390" i="12" s="1"/>
  <c r="AP1393" i="12"/>
  <c r="AP1392" i="12" s="1"/>
  <c r="AP1391" i="12" s="1"/>
  <c r="AP1390" i="12" s="1"/>
  <c r="AN1399" i="12"/>
  <c r="AN1398" i="12" s="1"/>
  <c r="AN1397" i="12" s="1"/>
  <c r="AN1396" i="12" s="1"/>
  <c r="AO1399" i="12"/>
  <c r="AO1398" i="12" s="1"/>
  <c r="AO1397" i="12" s="1"/>
  <c r="AO1396" i="12" s="1"/>
  <c r="AP1399" i="12"/>
  <c r="AP1398" i="12" s="1"/>
  <c r="AP1397" i="12" s="1"/>
  <c r="AP1396" i="12" s="1"/>
  <c r="AN1404" i="12"/>
  <c r="AN1403" i="12" s="1"/>
  <c r="AN1402" i="12" s="1"/>
  <c r="AO1404" i="12"/>
  <c r="AO1403" i="12" s="1"/>
  <c r="AO1402" i="12" s="1"/>
  <c r="AP1404" i="12"/>
  <c r="AP1403" i="12" s="1"/>
  <c r="AP1402" i="12" s="1"/>
  <c r="AN1408" i="12"/>
  <c r="AN1407" i="12" s="1"/>
  <c r="AO1408" i="12"/>
  <c r="AO1407" i="12" s="1"/>
  <c r="AP1408" i="12"/>
  <c r="AP1407" i="12" s="1"/>
  <c r="AN1411" i="12"/>
  <c r="AO1411" i="12"/>
  <c r="AP1411" i="12"/>
  <c r="AN1413" i="12"/>
  <c r="AO1413" i="12"/>
  <c r="AP1413" i="12"/>
  <c r="AN1419" i="12"/>
  <c r="AO1419" i="12"/>
  <c r="AP1419" i="12"/>
  <c r="AN1422" i="12"/>
  <c r="AO1422" i="12"/>
  <c r="AP1422" i="12"/>
  <c r="AN1429" i="12"/>
  <c r="AN1428" i="12" s="1"/>
  <c r="AN1427" i="12" s="1"/>
  <c r="AO1429" i="12"/>
  <c r="AO1428" i="12" s="1"/>
  <c r="AO1427" i="12" s="1"/>
  <c r="AP1429" i="12"/>
  <c r="AP1428" i="12" s="1"/>
  <c r="AP1427" i="12" s="1"/>
  <c r="AN1434" i="12"/>
  <c r="AN1433" i="12" s="1"/>
  <c r="AN1432" i="12" s="1"/>
  <c r="AO1434" i="12"/>
  <c r="AO1433" i="12" s="1"/>
  <c r="AO1432" i="12" s="1"/>
  <c r="AP1434" i="12"/>
  <c r="AP1433" i="12" s="1"/>
  <c r="AP1432" i="12" s="1"/>
  <c r="AN1439" i="12"/>
  <c r="AN1438" i="12" s="1"/>
  <c r="AN1437" i="12" s="1"/>
  <c r="AO1439" i="12"/>
  <c r="AO1438" i="12" s="1"/>
  <c r="AO1437" i="12" s="1"/>
  <c r="AP1439" i="12"/>
  <c r="AP1438" i="12" s="1"/>
  <c r="AP1437" i="12" s="1"/>
  <c r="AN1444" i="12"/>
  <c r="AN1443" i="12" s="1"/>
  <c r="AN1442" i="12" s="1"/>
  <c r="AN1441" i="12" s="1"/>
  <c r="AO1444" i="12"/>
  <c r="AO1443" i="12" s="1"/>
  <c r="AO1442" i="12" s="1"/>
  <c r="AO1441" i="12" s="1"/>
  <c r="AP1444" i="12"/>
  <c r="AP1443" i="12" s="1"/>
  <c r="AP1442" i="12" s="1"/>
  <c r="AP1441" i="12" s="1"/>
  <c r="AN1449" i="12"/>
  <c r="AN1448" i="12" s="1"/>
  <c r="AN1447" i="12" s="1"/>
  <c r="AN1446" i="12" s="1"/>
  <c r="AO1449" i="12"/>
  <c r="AO1448" i="12" s="1"/>
  <c r="AO1447" i="12" s="1"/>
  <c r="AO1446" i="12" s="1"/>
  <c r="AP1449" i="12"/>
  <c r="AP1448" i="12" s="1"/>
  <c r="AP1447" i="12" s="1"/>
  <c r="AP1446" i="12" s="1"/>
  <c r="AN1456" i="12"/>
  <c r="AN1455" i="12" s="1"/>
  <c r="AN1454" i="12" s="1"/>
  <c r="AN1453" i="12" s="1"/>
  <c r="AO1456" i="12"/>
  <c r="AO1455" i="12" s="1"/>
  <c r="AO1454" i="12" s="1"/>
  <c r="AO1453" i="12" s="1"/>
  <c r="AP1456" i="12"/>
  <c r="AP1455" i="12" s="1"/>
  <c r="AP1454" i="12" s="1"/>
  <c r="AP1453" i="12" s="1"/>
  <c r="AN1461" i="12"/>
  <c r="AN1460" i="12" s="1"/>
  <c r="AO1461" i="12"/>
  <c r="AO1460" i="12" s="1"/>
  <c r="AP1461" i="12"/>
  <c r="AP1460" i="12" s="1"/>
  <c r="AN1464" i="12"/>
  <c r="AN1463" i="12" s="1"/>
  <c r="AO1464" i="12"/>
  <c r="AO1463" i="12" s="1"/>
  <c r="AP1464" i="12"/>
  <c r="AP1463" i="12" s="1"/>
  <c r="AN1469" i="12"/>
  <c r="AN1468" i="12" s="1"/>
  <c r="AN1467" i="12" s="1"/>
  <c r="AN1466" i="12" s="1"/>
  <c r="AO1469" i="12"/>
  <c r="AO1468" i="12" s="1"/>
  <c r="AO1467" i="12" s="1"/>
  <c r="AO1466" i="12" s="1"/>
  <c r="AP1469" i="12"/>
  <c r="AP1468" i="12" s="1"/>
  <c r="AP1467" i="12" s="1"/>
  <c r="AP1466" i="12" s="1"/>
  <c r="AN1475" i="12"/>
  <c r="AN1474" i="12" s="1"/>
  <c r="AO1475" i="12"/>
  <c r="AO1474" i="12" s="1"/>
  <c r="AP1475" i="12"/>
  <c r="AP1474" i="12" s="1"/>
  <c r="AN1478" i="12"/>
  <c r="AN1477" i="12" s="1"/>
  <c r="AO1478" i="12"/>
  <c r="AO1477" i="12" s="1"/>
  <c r="AP1478" i="12"/>
  <c r="AP1477" i="12" s="1"/>
  <c r="AN1481" i="12"/>
  <c r="AN1480" i="12" s="1"/>
  <c r="AO1481" i="12"/>
  <c r="AO1480" i="12" s="1"/>
  <c r="AP1481" i="12"/>
  <c r="AP1480" i="12" s="1"/>
  <c r="AN1485" i="12"/>
  <c r="AN1484" i="12" s="1"/>
  <c r="AO1485" i="12"/>
  <c r="AO1484" i="12" s="1"/>
  <c r="AP1485" i="12"/>
  <c r="AP1484" i="12" s="1"/>
  <c r="AN1488" i="12"/>
  <c r="AN1487" i="12" s="1"/>
  <c r="AO1488" i="12"/>
  <c r="AO1487" i="12" s="1"/>
  <c r="AP1488" i="12"/>
  <c r="AP1487" i="12" s="1"/>
  <c r="AN1496" i="12"/>
  <c r="AN1495" i="12" s="1"/>
  <c r="AN1491" i="12" s="1"/>
  <c r="AO1496" i="12"/>
  <c r="AO1495" i="12" s="1"/>
  <c r="AO1491" i="12" s="1"/>
  <c r="AP1496" i="12"/>
  <c r="AP1495" i="12" s="1"/>
  <c r="AP1491" i="12" s="1"/>
  <c r="AN1500" i="12"/>
  <c r="AN1499" i="12" s="1"/>
  <c r="AN1498" i="12" s="1"/>
  <c r="AO1500" i="12"/>
  <c r="AO1499" i="12" s="1"/>
  <c r="AO1498" i="12" s="1"/>
  <c r="AP1500" i="12"/>
  <c r="AP1499" i="12" s="1"/>
  <c r="AP1498" i="12" s="1"/>
  <c r="AN1504" i="12"/>
  <c r="AN1503" i="12" s="1"/>
  <c r="AN1502" i="12" s="1"/>
  <c r="AO1504" i="12"/>
  <c r="AO1503" i="12" s="1"/>
  <c r="AO1502" i="12" s="1"/>
  <c r="AP1504" i="12"/>
  <c r="AP1503" i="12" s="1"/>
  <c r="AP1502" i="12" s="1"/>
  <c r="AN1510" i="12"/>
  <c r="AN1509" i="12" s="1"/>
  <c r="AN1508" i="12" s="1"/>
  <c r="AN1507" i="12" s="1"/>
  <c r="AO1510" i="12"/>
  <c r="AO1509" i="12" s="1"/>
  <c r="AO1508" i="12" s="1"/>
  <c r="AO1507" i="12" s="1"/>
  <c r="AP1510" i="12"/>
  <c r="AP1509" i="12" s="1"/>
  <c r="AP1508" i="12" s="1"/>
  <c r="AP1507" i="12" s="1"/>
  <c r="AN1515" i="12"/>
  <c r="AN1514" i="12" s="1"/>
  <c r="AN1513" i="12" s="1"/>
  <c r="AN1512" i="12" s="1"/>
  <c r="AO1515" i="12"/>
  <c r="AO1514" i="12" s="1"/>
  <c r="AO1513" i="12" s="1"/>
  <c r="AO1512" i="12" s="1"/>
  <c r="AP1515" i="12"/>
  <c r="AP1514" i="12" s="1"/>
  <c r="AP1513" i="12" s="1"/>
  <c r="AP1512" i="12" s="1"/>
  <c r="AN1521" i="12"/>
  <c r="AN1520" i="12" s="1"/>
  <c r="AN1519" i="12" s="1"/>
  <c r="AO1521" i="12"/>
  <c r="AO1520" i="12" s="1"/>
  <c r="AO1519" i="12" s="1"/>
  <c r="AP1521" i="12"/>
  <c r="AP1520" i="12" s="1"/>
  <c r="AP1519" i="12" s="1"/>
  <c r="AN1532" i="12"/>
  <c r="AN1531" i="12" s="1"/>
  <c r="AO1532" i="12"/>
  <c r="AO1531" i="12" s="1"/>
  <c r="AP1532" i="12"/>
  <c r="AP1531" i="12" s="1"/>
  <c r="AN1535" i="12"/>
  <c r="AN1534" i="12" s="1"/>
  <c r="AO1535" i="12"/>
  <c r="AO1534" i="12" s="1"/>
  <c r="AP1535" i="12"/>
  <c r="AP1534" i="12" s="1"/>
  <c r="AN1542" i="12"/>
  <c r="AN1541" i="12" s="1"/>
  <c r="AN1540" i="12" s="1"/>
  <c r="AO1542" i="12"/>
  <c r="AO1541" i="12" s="1"/>
  <c r="AO1540" i="12" s="1"/>
  <c r="AP1542" i="12"/>
  <c r="AP1541" i="12" s="1"/>
  <c r="AP1540" i="12" s="1"/>
  <c r="AN1546" i="12"/>
  <c r="AN1545" i="12" s="1"/>
  <c r="AN1544" i="12" s="1"/>
  <c r="AO1546" i="12"/>
  <c r="AO1545" i="12" s="1"/>
  <c r="AO1544" i="12" s="1"/>
  <c r="AP1546" i="12"/>
  <c r="AP1545" i="12" s="1"/>
  <c r="AP1544" i="12" s="1"/>
  <c r="AN1550" i="12"/>
  <c r="AN1549" i="12" s="1"/>
  <c r="AN1548" i="12" s="1"/>
  <c r="AO1550" i="12"/>
  <c r="AO1549" i="12" s="1"/>
  <c r="AO1548" i="12" s="1"/>
  <c r="AP1550" i="12"/>
  <c r="AP1549" i="12" s="1"/>
  <c r="AP1548" i="12" s="1"/>
  <c r="AN1555" i="12"/>
  <c r="AN1554" i="12" s="1"/>
  <c r="AN1553" i="12" s="1"/>
  <c r="AN1552" i="12" s="1"/>
  <c r="AO1555" i="12"/>
  <c r="AO1554" i="12" s="1"/>
  <c r="AO1553" i="12" s="1"/>
  <c r="AO1552" i="12" s="1"/>
  <c r="AP1555" i="12"/>
  <c r="AP1554" i="12" s="1"/>
  <c r="AP1553" i="12" s="1"/>
  <c r="AP1552" i="12" s="1"/>
  <c r="AN1560" i="12"/>
  <c r="AN1559" i="12" s="1"/>
  <c r="AN1558" i="12" s="1"/>
  <c r="AO1560" i="12"/>
  <c r="AO1559" i="12" s="1"/>
  <c r="AO1558" i="12" s="1"/>
  <c r="AP1560" i="12"/>
  <c r="AP1559" i="12" s="1"/>
  <c r="AP1558" i="12" s="1"/>
  <c r="AN1564" i="12"/>
  <c r="AN1563" i="12" s="1"/>
  <c r="AN1562" i="12" s="1"/>
  <c r="AO1564" i="12"/>
  <c r="AO1563" i="12" s="1"/>
  <c r="AO1562" i="12" s="1"/>
  <c r="AP1564" i="12"/>
  <c r="AP1563" i="12" s="1"/>
  <c r="AP1562" i="12" s="1"/>
  <c r="AN1568" i="12"/>
  <c r="AN1567" i="12" s="1"/>
  <c r="AN1566" i="12" s="1"/>
  <c r="AO1568" i="12"/>
  <c r="AO1567" i="12" s="1"/>
  <c r="AO1566" i="12" s="1"/>
  <c r="AP1568" i="12"/>
  <c r="AP1567" i="12" s="1"/>
  <c r="AP1566" i="12" s="1"/>
  <c r="AN1572" i="12"/>
  <c r="AN1571" i="12" s="1"/>
  <c r="AO1572" i="12"/>
  <c r="AO1571" i="12" s="1"/>
  <c r="AP1572" i="12"/>
  <c r="AP1571" i="12" s="1"/>
  <c r="AN1575" i="12"/>
  <c r="AN1574" i="12" s="1"/>
  <c r="AO1575" i="12"/>
  <c r="AO1574" i="12" s="1"/>
  <c r="AP1575" i="12"/>
  <c r="AP1574" i="12" s="1"/>
  <c r="AN1584" i="12"/>
  <c r="AN1583" i="12" s="1"/>
  <c r="AN1582" i="12" s="1"/>
  <c r="AO1584" i="12"/>
  <c r="AO1583" i="12" s="1"/>
  <c r="AO1582" i="12" s="1"/>
  <c r="AP1584" i="12"/>
  <c r="AP1583" i="12" s="1"/>
  <c r="AP1582" i="12" s="1"/>
  <c r="AN1592" i="12"/>
  <c r="AN1591" i="12" s="1"/>
  <c r="AN1590" i="12" s="1"/>
  <c r="AO1592" i="12"/>
  <c r="AO1591" i="12" s="1"/>
  <c r="AO1590" i="12" s="1"/>
  <c r="AP1592" i="12"/>
  <c r="AP1591" i="12" s="1"/>
  <c r="AP1590" i="12" s="1"/>
  <c r="AN1596" i="12"/>
  <c r="AN1595" i="12" s="1"/>
  <c r="AN1594" i="12" s="1"/>
  <c r="AO1596" i="12"/>
  <c r="AO1595" i="12" s="1"/>
  <c r="AO1594" i="12" s="1"/>
  <c r="AP1596" i="12"/>
  <c r="AP1595" i="12" s="1"/>
  <c r="AP1594" i="12" s="1"/>
  <c r="AN1601" i="12"/>
  <c r="AN1600" i="12" s="1"/>
  <c r="AN1599" i="12" s="1"/>
  <c r="AO1601" i="12"/>
  <c r="AO1600" i="12" s="1"/>
  <c r="AO1599" i="12" s="1"/>
  <c r="AP1601" i="12"/>
  <c r="AP1600" i="12" s="1"/>
  <c r="AP1599" i="12" s="1"/>
  <c r="AN1605" i="12"/>
  <c r="AN1604" i="12" s="1"/>
  <c r="AN1603" i="12" s="1"/>
  <c r="AO1605" i="12"/>
  <c r="AO1604" i="12" s="1"/>
  <c r="AO1603" i="12" s="1"/>
  <c r="AP1605" i="12"/>
  <c r="AP1604" i="12" s="1"/>
  <c r="AP1603" i="12" s="1"/>
  <c r="AN1610" i="12"/>
  <c r="AN1609" i="12" s="1"/>
  <c r="AN1608" i="12" s="1"/>
  <c r="AN1607" i="12" s="1"/>
  <c r="AO1610" i="12"/>
  <c r="AO1609" i="12" s="1"/>
  <c r="AO1608" i="12" s="1"/>
  <c r="AO1607" i="12" s="1"/>
  <c r="AP1610" i="12"/>
  <c r="AP1609" i="12" s="1"/>
  <c r="AP1608" i="12" s="1"/>
  <c r="AP1607" i="12" s="1"/>
  <c r="AN1615" i="12"/>
  <c r="AN1614" i="12" s="1"/>
  <c r="AN1613" i="12" s="1"/>
  <c r="AO1615" i="12"/>
  <c r="AO1614" i="12" s="1"/>
  <c r="AO1613" i="12" s="1"/>
  <c r="AP1615" i="12"/>
  <c r="AP1614" i="12" s="1"/>
  <c r="AP1613" i="12" s="1"/>
  <c r="AN1619" i="12"/>
  <c r="AN1618" i="12" s="1"/>
  <c r="AN1617" i="12" s="1"/>
  <c r="AO1619" i="12"/>
  <c r="AO1618" i="12" s="1"/>
  <c r="AO1617" i="12" s="1"/>
  <c r="AP1619" i="12"/>
  <c r="AP1618" i="12" s="1"/>
  <c r="AP1617" i="12" s="1"/>
  <c r="AN1625" i="12"/>
  <c r="AN1624" i="12" s="1"/>
  <c r="AO1625" i="12"/>
  <c r="AO1624" i="12" s="1"/>
  <c r="AP1625" i="12"/>
  <c r="AP1624" i="12" s="1"/>
  <c r="AN1629" i="12"/>
  <c r="AN1628" i="12" s="1"/>
  <c r="AO1629" i="12"/>
  <c r="AO1628" i="12" s="1"/>
  <c r="AP1629" i="12"/>
  <c r="AP1628" i="12" s="1"/>
  <c r="AN1633" i="12"/>
  <c r="AO1633" i="12"/>
  <c r="AP1633" i="12"/>
  <c r="AN1635" i="12"/>
  <c r="AO1635" i="12"/>
  <c r="AP1635" i="12"/>
  <c r="AN1642" i="12"/>
  <c r="AN1641" i="12" s="1"/>
  <c r="AN1640" i="12" s="1"/>
  <c r="AN1639" i="12" s="1"/>
  <c r="AO1642" i="12"/>
  <c r="AO1641" i="12" s="1"/>
  <c r="AO1640" i="12" s="1"/>
  <c r="AO1639" i="12" s="1"/>
  <c r="AP1642" i="12"/>
  <c r="AP1641" i="12" s="1"/>
  <c r="AP1640" i="12" s="1"/>
  <c r="AP1639" i="12" s="1"/>
  <c r="AN1647" i="12"/>
  <c r="AN1646" i="12" s="1"/>
  <c r="AN1645" i="12" s="1"/>
  <c r="AO1647" i="12"/>
  <c r="AO1646" i="12" s="1"/>
  <c r="AO1645" i="12" s="1"/>
  <c r="AP1647" i="12"/>
  <c r="AP1646" i="12" s="1"/>
  <c r="AP1645" i="12" s="1"/>
  <c r="AN1651" i="12"/>
  <c r="AN1650" i="12" s="1"/>
  <c r="AN1649" i="12" s="1"/>
  <c r="AO1651" i="12"/>
  <c r="AO1650" i="12" s="1"/>
  <c r="AO1649" i="12" s="1"/>
  <c r="AP1651" i="12"/>
  <c r="AP1650" i="12" s="1"/>
  <c r="AP1649" i="12" s="1"/>
  <c r="AN1655" i="12"/>
  <c r="AN1654" i="12" s="1"/>
  <c r="AN1653" i="12" s="1"/>
  <c r="AO1655" i="12"/>
  <c r="AO1654" i="12" s="1"/>
  <c r="AO1653" i="12" s="1"/>
  <c r="AP1655" i="12"/>
  <c r="AP1654" i="12" s="1"/>
  <c r="AP1653" i="12" s="1"/>
  <c r="AN1660" i="12"/>
  <c r="AN1659" i="12" s="1"/>
  <c r="AO1660" i="12"/>
  <c r="AO1659" i="12" s="1"/>
  <c r="AP1660" i="12"/>
  <c r="AP1659" i="12" s="1"/>
  <c r="AN1663" i="12"/>
  <c r="AN1662" i="12" s="1"/>
  <c r="AO1663" i="12"/>
  <c r="AO1662" i="12" s="1"/>
  <c r="AP1663" i="12"/>
  <c r="AP1662" i="12" s="1"/>
  <c r="AN1670" i="12"/>
  <c r="AN1669" i="12" s="1"/>
  <c r="AN1668" i="12" s="1"/>
  <c r="AO1670" i="12"/>
  <c r="AO1669" i="12" s="1"/>
  <c r="AO1668" i="12" s="1"/>
  <c r="AP1670" i="12"/>
  <c r="AP1669" i="12" s="1"/>
  <c r="AP1668" i="12" s="1"/>
  <c r="AN1674" i="12"/>
  <c r="AN1673" i="12" s="1"/>
  <c r="AN1672" i="12" s="1"/>
  <c r="AO1674" i="12"/>
  <c r="AO1673" i="12" s="1"/>
  <c r="AO1672" i="12" s="1"/>
  <c r="AP1674" i="12"/>
  <c r="AP1673" i="12" s="1"/>
  <c r="AP1672" i="12" s="1"/>
  <c r="AN1679" i="12"/>
  <c r="AN1678" i="12" s="1"/>
  <c r="AN1677" i="12" s="1"/>
  <c r="AN1676" i="12" s="1"/>
  <c r="AO1679" i="12"/>
  <c r="AO1678" i="12" s="1"/>
  <c r="AO1677" i="12" s="1"/>
  <c r="AO1676" i="12" s="1"/>
  <c r="AP1679" i="12"/>
  <c r="AP1678" i="12" s="1"/>
  <c r="AP1677" i="12" s="1"/>
  <c r="AP1676" i="12" s="1"/>
  <c r="AN1684" i="12"/>
  <c r="AN1683" i="12" s="1"/>
  <c r="AN1682" i="12" s="1"/>
  <c r="AN1681" i="12" s="1"/>
  <c r="AO1684" i="12"/>
  <c r="AO1683" i="12" s="1"/>
  <c r="AO1682" i="12" s="1"/>
  <c r="AO1681" i="12" s="1"/>
  <c r="AP1684" i="12"/>
  <c r="AP1683" i="12" s="1"/>
  <c r="AP1682" i="12" s="1"/>
  <c r="AP1681" i="12" s="1"/>
  <c r="AN1689" i="12"/>
  <c r="AN1688" i="12" s="1"/>
  <c r="AN1687" i="12" s="1"/>
  <c r="AO1689" i="12"/>
  <c r="AO1688" i="12" s="1"/>
  <c r="AO1687" i="12" s="1"/>
  <c r="AP1689" i="12"/>
  <c r="AP1688" i="12" s="1"/>
  <c r="AP1687" i="12" s="1"/>
  <c r="AN1693" i="12"/>
  <c r="AN1692" i="12" s="1"/>
  <c r="AN1691" i="12" s="1"/>
  <c r="AO1693" i="12"/>
  <c r="AO1692" i="12" s="1"/>
  <c r="AO1691" i="12" s="1"/>
  <c r="AP1693" i="12"/>
  <c r="AP1692" i="12" s="1"/>
  <c r="AP1691" i="12" s="1"/>
  <c r="AN1698" i="12"/>
  <c r="AN1697" i="12" s="1"/>
  <c r="AN1696" i="12" s="1"/>
  <c r="AO1698" i="12"/>
  <c r="AO1697" i="12" s="1"/>
  <c r="AO1696" i="12" s="1"/>
  <c r="AP1698" i="12"/>
  <c r="AP1697" i="12" s="1"/>
  <c r="AP1696" i="12" s="1"/>
  <c r="AN1702" i="12"/>
  <c r="AN1701" i="12" s="1"/>
  <c r="AN1700" i="12" s="1"/>
  <c r="AO1702" i="12"/>
  <c r="AO1701" i="12" s="1"/>
  <c r="AO1700" i="12" s="1"/>
  <c r="AP1702" i="12"/>
  <c r="AP1701" i="12" s="1"/>
  <c r="AP1700" i="12" s="1"/>
  <c r="AN1706" i="12"/>
  <c r="AN1705" i="12" s="1"/>
  <c r="AN1704" i="12" s="1"/>
  <c r="AO1706" i="12"/>
  <c r="AO1705" i="12" s="1"/>
  <c r="AO1704" i="12" s="1"/>
  <c r="AP1706" i="12"/>
  <c r="AP1705" i="12" s="1"/>
  <c r="AP1704" i="12" s="1"/>
  <c r="AN1710" i="12"/>
  <c r="AN1709" i="12" s="1"/>
  <c r="AN1708" i="12" s="1"/>
  <c r="AO1710" i="12"/>
  <c r="AO1709" i="12" s="1"/>
  <c r="AO1708" i="12" s="1"/>
  <c r="AP1710" i="12"/>
  <c r="AP1709" i="12" s="1"/>
  <c r="AP1708" i="12" s="1"/>
  <c r="AN1714" i="12"/>
  <c r="AN1713" i="12" s="1"/>
  <c r="AN1712" i="12" s="1"/>
  <c r="AO1714" i="12"/>
  <c r="AO1713" i="12" s="1"/>
  <c r="AO1712" i="12" s="1"/>
  <c r="AP1714" i="12"/>
  <c r="AP1713" i="12" s="1"/>
  <c r="AP1712" i="12" s="1"/>
  <c r="AN1718" i="12"/>
  <c r="AN1717" i="12" s="1"/>
  <c r="AN1716" i="12" s="1"/>
  <c r="AO1718" i="12"/>
  <c r="AO1717" i="12" s="1"/>
  <c r="AO1716" i="12" s="1"/>
  <c r="AP1718" i="12"/>
  <c r="AP1717" i="12" s="1"/>
  <c r="AP1716" i="12" s="1"/>
  <c r="AN1722" i="12"/>
  <c r="AN1721" i="12" s="1"/>
  <c r="AN1720" i="12" s="1"/>
  <c r="AO1722" i="12"/>
  <c r="AO1721" i="12" s="1"/>
  <c r="AO1720" i="12" s="1"/>
  <c r="AP1722" i="12"/>
  <c r="AP1721" i="12" s="1"/>
  <c r="AP1720" i="12" s="1"/>
  <c r="AN1726" i="12"/>
  <c r="AN1725" i="12" s="1"/>
  <c r="AN1724" i="12" s="1"/>
  <c r="AO1726" i="12"/>
  <c r="AO1725" i="12" s="1"/>
  <c r="AO1724" i="12" s="1"/>
  <c r="AP1726" i="12"/>
  <c r="AP1725" i="12" s="1"/>
  <c r="AP1724" i="12" s="1"/>
  <c r="AN1730" i="12"/>
  <c r="AN1729" i="12" s="1"/>
  <c r="AN1728" i="12" s="1"/>
  <c r="AO1730" i="12"/>
  <c r="AO1729" i="12" s="1"/>
  <c r="AO1728" i="12" s="1"/>
  <c r="AP1730" i="12"/>
  <c r="AP1729" i="12" s="1"/>
  <c r="AP1728" i="12" s="1"/>
  <c r="AN1734" i="12"/>
  <c r="AN1733" i="12" s="1"/>
  <c r="AN1732" i="12" s="1"/>
  <c r="AO1734" i="12"/>
  <c r="AO1733" i="12" s="1"/>
  <c r="AO1732" i="12" s="1"/>
  <c r="AP1734" i="12"/>
  <c r="AP1733" i="12" s="1"/>
  <c r="AP1732" i="12" s="1"/>
  <c r="AN1738" i="12"/>
  <c r="AN1737" i="12" s="1"/>
  <c r="AN1736" i="12" s="1"/>
  <c r="AO1738" i="12"/>
  <c r="AO1737" i="12" s="1"/>
  <c r="AO1736" i="12" s="1"/>
  <c r="AP1738" i="12"/>
  <c r="AP1737" i="12" s="1"/>
  <c r="AP1736" i="12" s="1"/>
  <c r="AN1743" i="12"/>
  <c r="AN1742" i="12" s="1"/>
  <c r="AN1741" i="12" s="1"/>
  <c r="AN1740" i="12" s="1"/>
  <c r="AO1743" i="12"/>
  <c r="AO1742" i="12" s="1"/>
  <c r="AO1741" i="12" s="1"/>
  <c r="AO1740" i="12" s="1"/>
  <c r="AP1743" i="12"/>
  <c r="AP1742" i="12" s="1"/>
  <c r="AP1741" i="12" s="1"/>
  <c r="AP1740" i="12" s="1"/>
  <c r="AN1748" i="12"/>
  <c r="AN1747" i="12" s="1"/>
  <c r="AN1746" i="12" s="1"/>
  <c r="AN1745" i="12" s="1"/>
  <c r="AO1748" i="12"/>
  <c r="AO1747" i="12" s="1"/>
  <c r="AO1746" i="12" s="1"/>
  <c r="AO1745" i="12" s="1"/>
  <c r="AP1748" i="12"/>
  <c r="AP1747" i="12" s="1"/>
  <c r="AP1746" i="12" s="1"/>
  <c r="AP1745" i="12" s="1"/>
  <c r="AN1753" i="12"/>
  <c r="AN1752" i="12" s="1"/>
  <c r="AN1751" i="12" s="1"/>
  <c r="AN1750" i="12" s="1"/>
  <c r="AO1753" i="12"/>
  <c r="AO1752" i="12" s="1"/>
  <c r="AO1751" i="12" s="1"/>
  <c r="AO1750" i="12" s="1"/>
  <c r="AP1753" i="12"/>
  <c r="AP1752" i="12" s="1"/>
  <c r="AP1751" i="12" s="1"/>
  <c r="AP1750" i="12" s="1"/>
  <c r="AN1758" i="12"/>
  <c r="AN1757" i="12" s="1"/>
  <c r="AN1756" i="12" s="1"/>
  <c r="AN1755" i="12" s="1"/>
  <c r="AO1758" i="12"/>
  <c r="AO1757" i="12" s="1"/>
  <c r="AO1756" i="12" s="1"/>
  <c r="AO1755" i="12" s="1"/>
  <c r="AP1758" i="12"/>
  <c r="AP1757" i="12" s="1"/>
  <c r="AP1756" i="12" s="1"/>
  <c r="AP1755" i="12" s="1"/>
  <c r="AN1764" i="12"/>
  <c r="AN1763" i="12" s="1"/>
  <c r="AN1762" i="12" s="1"/>
  <c r="AO1764" i="12"/>
  <c r="AO1763" i="12" s="1"/>
  <c r="AO1762" i="12" s="1"/>
  <c r="AP1764" i="12"/>
  <c r="AP1763" i="12" s="1"/>
  <c r="AP1762" i="12" s="1"/>
  <c r="AN1768" i="12"/>
  <c r="AN1767" i="12" s="1"/>
  <c r="AN1766" i="12" s="1"/>
  <c r="AO1768" i="12"/>
  <c r="AO1767" i="12" s="1"/>
  <c r="AO1766" i="12" s="1"/>
  <c r="AP1768" i="12"/>
  <c r="AP1767" i="12" s="1"/>
  <c r="AP1766" i="12" s="1"/>
  <c r="AN1773" i="12"/>
  <c r="AN1772" i="12" s="1"/>
  <c r="AN1771" i="12" s="1"/>
  <c r="AN1770" i="12" s="1"/>
  <c r="AO1773" i="12"/>
  <c r="AO1772" i="12" s="1"/>
  <c r="AO1771" i="12" s="1"/>
  <c r="AO1770" i="12" s="1"/>
  <c r="AP1773" i="12"/>
  <c r="AP1772" i="12" s="1"/>
  <c r="AP1771" i="12" s="1"/>
  <c r="AP1770" i="12" s="1"/>
  <c r="AN1778" i="12"/>
  <c r="AN1777" i="12" s="1"/>
  <c r="AN1776" i="12" s="1"/>
  <c r="AN1775" i="12" s="1"/>
  <c r="AO1778" i="12"/>
  <c r="AO1777" i="12" s="1"/>
  <c r="AO1776" i="12" s="1"/>
  <c r="AO1775" i="12" s="1"/>
  <c r="AP1778" i="12"/>
  <c r="AP1777" i="12" s="1"/>
  <c r="AP1776" i="12" s="1"/>
  <c r="AP1775" i="12" s="1"/>
  <c r="AN1783" i="12"/>
  <c r="AN1782" i="12" s="1"/>
  <c r="AN1781" i="12" s="1"/>
  <c r="AO1783" i="12"/>
  <c r="AO1782" i="12" s="1"/>
  <c r="AO1781" i="12" s="1"/>
  <c r="AP1783" i="12"/>
  <c r="AP1782" i="12" s="1"/>
  <c r="AP1781" i="12" s="1"/>
  <c r="AN1787" i="12"/>
  <c r="AN1786" i="12" s="1"/>
  <c r="AN1785" i="12" s="1"/>
  <c r="AO1787" i="12"/>
  <c r="AO1786" i="12" s="1"/>
  <c r="AO1785" i="12" s="1"/>
  <c r="AP1787" i="12"/>
  <c r="AP1786" i="12" s="1"/>
  <c r="AP1785" i="12" s="1"/>
  <c r="AN1791" i="12"/>
  <c r="AN1790" i="12" s="1"/>
  <c r="AN1789" i="12" s="1"/>
  <c r="AO1791" i="12"/>
  <c r="AO1790" i="12" s="1"/>
  <c r="AO1789" i="12" s="1"/>
  <c r="AP1791" i="12"/>
  <c r="AP1790" i="12" s="1"/>
  <c r="AP1789" i="12" s="1"/>
  <c r="AN1798" i="12"/>
  <c r="AN1797" i="12" s="1"/>
  <c r="AN1796" i="12" s="1"/>
  <c r="AO1798" i="12"/>
  <c r="AO1797" i="12" s="1"/>
  <c r="AO1796" i="12" s="1"/>
  <c r="AP1798" i="12"/>
  <c r="AP1797" i="12" s="1"/>
  <c r="AP1796" i="12" s="1"/>
  <c r="AN1802" i="12"/>
  <c r="AN1801" i="12" s="1"/>
  <c r="AO1802" i="12"/>
  <c r="AO1801" i="12" s="1"/>
  <c r="AP1802" i="12"/>
  <c r="AP1801" i="12" s="1"/>
  <c r="AN1805" i="12"/>
  <c r="AN1804" i="12" s="1"/>
  <c r="AO1805" i="12"/>
  <c r="AO1804" i="12" s="1"/>
  <c r="AP1805" i="12"/>
  <c r="AP1804" i="12" s="1"/>
  <c r="AN1809" i="12"/>
  <c r="AN1808" i="12" s="1"/>
  <c r="AN1807" i="12" s="1"/>
  <c r="AO1809" i="12"/>
  <c r="AO1808" i="12" s="1"/>
  <c r="AO1807" i="12" s="1"/>
  <c r="AP1809" i="12"/>
  <c r="AP1808" i="12" s="1"/>
  <c r="AP1807" i="12" s="1"/>
  <c r="AN1813" i="12"/>
  <c r="AN1812" i="12" s="1"/>
  <c r="AN1811" i="12" s="1"/>
  <c r="AO1813" i="12"/>
  <c r="AO1812" i="12" s="1"/>
  <c r="AO1811" i="12" s="1"/>
  <c r="AP1813" i="12"/>
  <c r="AP1812" i="12" s="1"/>
  <c r="AP1811" i="12" s="1"/>
  <c r="AN1817" i="12"/>
  <c r="AN1816" i="12" s="1"/>
  <c r="AN1815" i="12" s="1"/>
  <c r="AO1817" i="12"/>
  <c r="AO1816" i="12" s="1"/>
  <c r="AO1815" i="12" s="1"/>
  <c r="AP1817" i="12"/>
  <c r="AP1816" i="12" s="1"/>
  <c r="AP1815" i="12" s="1"/>
  <c r="AN1821" i="12"/>
  <c r="AN1820" i="12" s="1"/>
  <c r="AN1819" i="12" s="1"/>
  <c r="AO1821" i="12"/>
  <c r="AO1820" i="12" s="1"/>
  <c r="AO1819" i="12" s="1"/>
  <c r="AP1821" i="12"/>
  <c r="AP1820" i="12" s="1"/>
  <c r="AP1819" i="12" s="1"/>
  <c r="AN1830" i="12"/>
  <c r="AN1829" i="12" s="1"/>
  <c r="AO1830" i="12"/>
  <c r="AO1829" i="12" s="1"/>
  <c r="AP1830" i="12"/>
  <c r="AP1829" i="12" s="1"/>
  <c r="AN1833" i="12"/>
  <c r="AN1832" i="12" s="1"/>
  <c r="AO1833" i="12"/>
  <c r="AO1832" i="12" s="1"/>
  <c r="AP1833" i="12"/>
  <c r="AP1832" i="12" s="1"/>
  <c r="AN1836" i="12"/>
  <c r="AN1835" i="12" s="1"/>
  <c r="AO1836" i="12"/>
  <c r="AO1835" i="12" s="1"/>
  <c r="AP1836" i="12"/>
  <c r="AP1835" i="12" s="1"/>
  <c r="AN1840" i="12"/>
  <c r="AN1839" i="12" s="1"/>
  <c r="AN1838" i="12" s="1"/>
  <c r="AO1840" i="12"/>
  <c r="AO1839" i="12" s="1"/>
  <c r="AO1838" i="12" s="1"/>
  <c r="AP1840" i="12"/>
  <c r="AP1839" i="12" s="1"/>
  <c r="AP1838" i="12" s="1"/>
  <c r="AN1844" i="12"/>
  <c r="AN1843" i="12" s="1"/>
  <c r="AN1842" i="12" s="1"/>
  <c r="AO1844" i="12"/>
  <c r="AO1843" i="12" s="1"/>
  <c r="AO1842" i="12" s="1"/>
  <c r="AP1844" i="12"/>
  <c r="AP1843" i="12" s="1"/>
  <c r="AP1842" i="12" s="1"/>
  <c r="AN1848" i="12"/>
  <c r="AN1847" i="12" s="1"/>
  <c r="AN1846" i="12" s="1"/>
  <c r="AO1848" i="12"/>
  <c r="AO1847" i="12" s="1"/>
  <c r="AO1846" i="12" s="1"/>
  <c r="AP1848" i="12"/>
  <c r="AP1847" i="12" s="1"/>
  <c r="AP1846" i="12" s="1"/>
  <c r="AN1857" i="12"/>
  <c r="AN1856" i="12" s="1"/>
  <c r="AN1855" i="12" s="1"/>
  <c r="AO1857" i="12"/>
  <c r="AO1856" i="12" s="1"/>
  <c r="AO1855" i="12" s="1"/>
  <c r="AP1857" i="12"/>
  <c r="AP1856" i="12" s="1"/>
  <c r="AP1855" i="12" s="1"/>
  <c r="AN1861" i="12"/>
  <c r="AN1860" i="12" s="1"/>
  <c r="AN1859" i="12" s="1"/>
  <c r="AO1861" i="12"/>
  <c r="AO1860" i="12" s="1"/>
  <c r="AO1859" i="12" s="1"/>
  <c r="AP1861" i="12"/>
  <c r="AP1860" i="12" s="1"/>
  <c r="AP1859" i="12" s="1"/>
  <c r="AN1865" i="12"/>
  <c r="AN1864" i="12" s="1"/>
  <c r="AN1863" i="12" s="1"/>
  <c r="AO1865" i="12"/>
  <c r="AO1864" i="12" s="1"/>
  <c r="AO1863" i="12" s="1"/>
  <c r="AP1865" i="12"/>
  <c r="AP1864" i="12" s="1"/>
  <c r="AP1863" i="12" s="1"/>
  <c r="AN1870" i="12"/>
  <c r="AN1869" i="12" s="1"/>
  <c r="AO1870" i="12"/>
  <c r="AO1869" i="12" s="1"/>
  <c r="AP1870" i="12"/>
  <c r="AP1869" i="12" s="1"/>
  <c r="AN1873" i="12"/>
  <c r="AN1872" i="12" s="1"/>
  <c r="AO1873" i="12"/>
  <c r="AO1872" i="12" s="1"/>
  <c r="AP1873" i="12"/>
  <c r="AP1872" i="12" s="1"/>
  <c r="AN1878" i="12"/>
  <c r="AN1877" i="12" s="1"/>
  <c r="AO1878" i="12"/>
  <c r="AO1877" i="12" s="1"/>
  <c r="AP1878" i="12"/>
  <c r="AP1877" i="12" s="1"/>
  <c r="AN1881" i="12"/>
  <c r="AN1880" i="12" s="1"/>
  <c r="AO1881" i="12"/>
  <c r="AO1880" i="12" s="1"/>
  <c r="AP1881" i="12"/>
  <c r="AP1880" i="12" s="1"/>
  <c r="AN1885" i="12"/>
  <c r="AN1884" i="12" s="1"/>
  <c r="AN1883" i="12" s="1"/>
  <c r="AO1885" i="12"/>
  <c r="AO1884" i="12" s="1"/>
  <c r="AO1883" i="12" s="1"/>
  <c r="AP1885" i="12"/>
  <c r="AP1884" i="12" s="1"/>
  <c r="AP1883" i="12" s="1"/>
  <c r="AN1892" i="12"/>
  <c r="AN1891" i="12" s="1"/>
  <c r="AN1890" i="12" s="1"/>
  <c r="AN1889" i="12" s="1"/>
  <c r="AO1892" i="12"/>
  <c r="AO1891" i="12" s="1"/>
  <c r="AO1890" i="12" s="1"/>
  <c r="AO1889" i="12" s="1"/>
  <c r="AP1892" i="12"/>
  <c r="AP1891" i="12" s="1"/>
  <c r="AP1890" i="12" s="1"/>
  <c r="AP1889" i="12" s="1"/>
  <c r="AN1897" i="12"/>
  <c r="AN1896" i="12" s="1"/>
  <c r="AN1895" i="12" s="1"/>
  <c r="AN1894" i="12" s="1"/>
  <c r="AO1897" i="12"/>
  <c r="AO1896" i="12" s="1"/>
  <c r="AO1895" i="12" s="1"/>
  <c r="AO1894" i="12" s="1"/>
  <c r="AP1897" i="12"/>
  <c r="AP1896" i="12" s="1"/>
  <c r="AP1895" i="12" s="1"/>
  <c r="AP1894" i="12" s="1"/>
  <c r="AN1907" i="12"/>
  <c r="AN1906" i="12" s="1"/>
  <c r="AN1905" i="12" s="1"/>
  <c r="AO1907" i="12"/>
  <c r="AO1906" i="12" s="1"/>
  <c r="AO1905" i="12" s="1"/>
  <c r="AP1907" i="12"/>
  <c r="AP1906" i="12" s="1"/>
  <c r="AP1905" i="12" s="1"/>
  <c r="AN1911" i="12"/>
  <c r="AN1910" i="12" s="1"/>
  <c r="AN1909" i="12" s="1"/>
  <c r="AO1911" i="12"/>
  <c r="AO1910" i="12" s="1"/>
  <c r="AO1909" i="12" s="1"/>
  <c r="AP1911" i="12"/>
  <c r="AP1910" i="12" s="1"/>
  <c r="AP1909" i="12" s="1"/>
  <c r="AN1916" i="12"/>
  <c r="AN1915" i="12" s="1"/>
  <c r="AN1914" i="12" s="1"/>
  <c r="AO1916" i="12"/>
  <c r="AO1915" i="12" s="1"/>
  <c r="AO1914" i="12" s="1"/>
  <c r="AP1916" i="12"/>
  <c r="AP1915" i="12" s="1"/>
  <c r="AP1914" i="12" s="1"/>
  <c r="AN1920" i="12"/>
  <c r="AN1919" i="12" s="1"/>
  <c r="AN1918" i="12" s="1"/>
  <c r="AO1920" i="12"/>
  <c r="AO1919" i="12" s="1"/>
  <c r="AO1918" i="12" s="1"/>
  <c r="AP1920" i="12"/>
  <c r="AP1919" i="12" s="1"/>
  <c r="AP1918" i="12" s="1"/>
  <c r="AN1927" i="12"/>
  <c r="AN1926" i="12" s="1"/>
  <c r="AN1925" i="12" s="1"/>
  <c r="AO1927" i="12"/>
  <c r="AO1926" i="12" s="1"/>
  <c r="AO1925" i="12" s="1"/>
  <c r="AP1927" i="12"/>
  <c r="AP1926" i="12" s="1"/>
  <c r="AP1925" i="12" s="1"/>
  <c r="AN1931" i="12"/>
  <c r="AN1930" i="12" s="1"/>
  <c r="AN1929" i="12" s="1"/>
  <c r="AO1931" i="12"/>
  <c r="AO1930" i="12" s="1"/>
  <c r="AO1929" i="12" s="1"/>
  <c r="AP1931" i="12"/>
  <c r="AP1930" i="12" s="1"/>
  <c r="AP1929" i="12" s="1"/>
  <c r="AN1936" i="12"/>
  <c r="AN1935" i="12" s="1"/>
  <c r="AN1934" i="12" s="1"/>
  <c r="AN1933" i="12" s="1"/>
  <c r="AO1936" i="12"/>
  <c r="AO1935" i="12" s="1"/>
  <c r="AO1934" i="12" s="1"/>
  <c r="AO1933" i="12" s="1"/>
  <c r="AP1936" i="12"/>
  <c r="AP1935" i="12" s="1"/>
  <c r="AP1934" i="12" s="1"/>
  <c r="AP1933" i="12" s="1"/>
  <c r="AN1941" i="12"/>
  <c r="AN1940" i="12" s="1"/>
  <c r="AN1939" i="12" s="1"/>
  <c r="AO1941" i="12"/>
  <c r="AO1940" i="12" s="1"/>
  <c r="AO1939" i="12" s="1"/>
  <c r="AP1941" i="12"/>
  <c r="AP1940" i="12" s="1"/>
  <c r="AP1939" i="12" s="1"/>
  <c r="AN1946" i="12"/>
  <c r="AN1945" i="12" s="1"/>
  <c r="AN1944" i="12" s="1"/>
  <c r="AO1946" i="12"/>
  <c r="AO1945" i="12" s="1"/>
  <c r="AO1944" i="12" s="1"/>
  <c r="AP1946" i="12"/>
  <c r="AP1945" i="12" s="1"/>
  <c r="AP1944" i="12" s="1"/>
  <c r="AN1951" i="12"/>
  <c r="AN1950" i="12" s="1"/>
  <c r="AN1949" i="12" s="1"/>
  <c r="AN1948" i="12" s="1"/>
  <c r="AO1951" i="12"/>
  <c r="AO1950" i="12" s="1"/>
  <c r="AO1949" i="12" s="1"/>
  <c r="AO1948" i="12" s="1"/>
  <c r="AP1951" i="12"/>
  <c r="AP1950" i="12" s="1"/>
  <c r="AP1949" i="12" s="1"/>
  <c r="AP1948" i="12" s="1"/>
  <c r="AN1956" i="12"/>
  <c r="AN1955" i="12" s="1"/>
  <c r="AN1954" i="12" s="1"/>
  <c r="AN1953" i="12" s="1"/>
  <c r="AO1956" i="12"/>
  <c r="AO1955" i="12" s="1"/>
  <c r="AO1954" i="12" s="1"/>
  <c r="AO1953" i="12" s="1"/>
  <c r="AP1956" i="12"/>
  <c r="AP1955" i="12" s="1"/>
  <c r="AP1954" i="12" s="1"/>
  <c r="AP1953" i="12" s="1"/>
  <c r="AN1961" i="12"/>
  <c r="AN1960" i="12" s="1"/>
  <c r="AN1959" i="12" s="1"/>
  <c r="AN1958" i="12" s="1"/>
  <c r="AO1961" i="12"/>
  <c r="AO1960" i="12" s="1"/>
  <c r="AO1959" i="12" s="1"/>
  <c r="AO1958" i="12" s="1"/>
  <c r="AP1961" i="12"/>
  <c r="AP1960" i="12" s="1"/>
  <c r="AP1959" i="12" s="1"/>
  <c r="AP1958" i="12" s="1"/>
  <c r="AN1967" i="12"/>
  <c r="AN1966" i="12" s="1"/>
  <c r="AN1965" i="12" s="1"/>
  <c r="AN1964" i="12" s="1"/>
  <c r="AO1967" i="12"/>
  <c r="AO1966" i="12" s="1"/>
  <c r="AO1965" i="12" s="1"/>
  <c r="AO1964" i="12" s="1"/>
  <c r="AP1967" i="12"/>
  <c r="AP1966" i="12" s="1"/>
  <c r="AP1965" i="12" s="1"/>
  <c r="AP1964" i="12" s="1"/>
  <c r="AN1972" i="12"/>
  <c r="AN1971" i="12" s="1"/>
  <c r="AO1972" i="12"/>
  <c r="AO1971" i="12" s="1"/>
  <c r="AP1972" i="12"/>
  <c r="AP1971" i="12" s="1"/>
  <c r="AN1975" i="12"/>
  <c r="AN1974" i="12" s="1"/>
  <c r="AO1975" i="12"/>
  <c r="AO1974" i="12" s="1"/>
  <c r="AP1975" i="12"/>
  <c r="AP1974" i="12" s="1"/>
  <c r="AN1978" i="12"/>
  <c r="AN1977" i="12" s="1"/>
  <c r="AO1978" i="12"/>
  <c r="AO1977" i="12" s="1"/>
  <c r="AP1978" i="12"/>
  <c r="AP1977" i="12" s="1"/>
  <c r="AN1982" i="12"/>
  <c r="AN1981" i="12" s="1"/>
  <c r="AN1980" i="12" s="1"/>
  <c r="AO1982" i="12"/>
  <c r="AO1981" i="12" s="1"/>
  <c r="AO1980" i="12" s="1"/>
  <c r="AP1982" i="12"/>
  <c r="AP1981" i="12" s="1"/>
  <c r="AP1980" i="12" s="1"/>
  <c r="AN1987" i="12"/>
  <c r="AN1986" i="12" s="1"/>
  <c r="AN1985" i="12" s="1"/>
  <c r="AN1984" i="12" s="1"/>
  <c r="AO1987" i="12"/>
  <c r="AO1986" i="12" s="1"/>
  <c r="AO1985" i="12" s="1"/>
  <c r="AO1984" i="12" s="1"/>
  <c r="AP1987" i="12"/>
  <c r="AP1986" i="12" s="1"/>
  <c r="AP1985" i="12" s="1"/>
  <c r="AP1984" i="12" s="1"/>
  <c r="AN1994" i="12"/>
  <c r="AN1993" i="12" s="1"/>
  <c r="AN1992" i="12" s="1"/>
  <c r="AO1994" i="12"/>
  <c r="AO1993" i="12" s="1"/>
  <c r="AO1992" i="12" s="1"/>
  <c r="AP1994" i="12"/>
  <c r="AP1993" i="12" s="1"/>
  <c r="AP1992" i="12" s="1"/>
  <c r="AN1998" i="12"/>
  <c r="AN1997" i="12" s="1"/>
  <c r="AN1996" i="12" s="1"/>
  <c r="AO1998" i="12"/>
  <c r="AO1997" i="12" s="1"/>
  <c r="AO1996" i="12" s="1"/>
  <c r="AP1998" i="12"/>
  <c r="AP1997" i="12" s="1"/>
  <c r="AP1996" i="12" s="1"/>
  <c r="AN2002" i="12"/>
  <c r="AN2001" i="12" s="1"/>
  <c r="AN2000" i="12" s="1"/>
  <c r="AO2002" i="12"/>
  <c r="AO2001" i="12" s="1"/>
  <c r="AO2000" i="12" s="1"/>
  <c r="AP2002" i="12"/>
  <c r="AP2001" i="12" s="1"/>
  <c r="AP2000" i="12" s="1"/>
  <c r="AN2006" i="12"/>
  <c r="AN2005" i="12" s="1"/>
  <c r="AN2004" i="12" s="1"/>
  <c r="AO2006" i="12"/>
  <c r="AO2005" i="12" s="1"/>
  <c r="AO2004" i="12" s="1"/>
  <c r="AP2006" i="12"/>
  <c r="AP2005" i="12" s="1"/>
  <c r="AP2004" i="12" s="1"/>
  <c r="AN2011" i="12"/>
  <c r="AN2010" i="12" s="1"/>
  <c r="AN2009" i="12" s="1"/>
  <c r="AO2011" i="12"/>
  <c r="AO2010" i="12" s="1"/>
  <c r="AO2009" i="12" s="1"/>
  <c r="AP2011" i="12"/>
  <c r="AP2010" i="12" s="1"/>
  <c r="AP2009" i="12" s="1"/>
  <c r="AN2015" i="12"/>
  <c r="AN2014" i="12" s="1"/>
  <c r="AN2013" i="12" s="1"/>
  <c r="AO2015" i="12"/>
  <c r="AO2014" i="12" s="1"/>
  <c r="AO2013" i="12" s="1"/>
  <c r="AP2015" i="12"/>
  <c r="AP2014" i="12" s="1"/>
  <c r="AP2013" i="12" s="1"/>
  <c r="AN2019" i="12"/>
  <c r="AN2018" i="12" s="1"/>
  <c r="AN2017" i="12" s="1"/>
  <c r="AO2019" i="12"/>
  <c r="AO2018" i="12" s="1"/>
  <c r="AO2017" i="12" s="1"/>
  <c r="AP2019" i="12"/>
  <c r="AP2018" i="12" s="1"/>
  <c r="AP2017" i="12" s="1"/>
  <c r="AN2023" i="12"/>
  <c r="AN2022" i="12" s="1"/>
  <c r="AN2021" i="12" s="1"/>
  <c r="AO2023" i="12"/>
  <c r="AO2022" i="12" s="1"/>
  <c r="AO2021" i="12" s="1"/>
  <c r="AP2023" i="12"/>
  <c r="AP2022" i="12" s="1"/>
  <c r="AP2021" i="12" s="1"/>
  <c r="AN2028" i="12"/>
  <c r="AN2027" i="12" s="1"/>
  <c r="AO2028" i="12"/>
  <c r="AO2027" i="12" s="1"/>
  <c r="AP2028" i="12"/>
  <c r="AP2027" i="12" s="1"/>
  <c r="AN2031" i="12"/>
  <c r="AO2031" i="12"/>
  <c r="AP2031" i="12"/>
  <c r="AN2033" i="12"/>
  <c r="AO2033" i="12"/>
  <c r="AP2033" i="12"/>
  <c r="AN2039" i="12"/>
  <c r="AN2038" i="12" s="1"/>
  <c r="AO2039" i="12"/>
  <c r="AO2038" i="12" s="1"/>
  <c r="AP2039" i="12"/>
  <c r="AP2038" i="12" s="1"/>
  <c r="AN2042" i="12"/>
  <c r="AN2041" i="12" s="1"/>
  <c r="AO2042" i="12"/>
  <c r="AO2041" i="12" s="1"/>
  <c r="AP2042" i="12"/>
  <c r="AP2041" i="12" s="1"/>
  <c r="AN2045" i="12"/>
  <c r="AN2044" i="12" s="1"/>
  <c r="AO2045" i="12"/>
  <c r="AO2044" i="12" s="1"/>
  <c r="AP2045" i="12"/>
  <c r="AP2044" i="12" s="1"/>
  <c r="AN2049" i="12"/>
  <c r="AN2048" i="12" s="1"/>
  <c r="AO2049" i="12"/>
  <c r="AO2048" i="12" s="1"/>
  <c r="AP2049" i="12"/>
  <c r="AP2048" i="12" s="1"/>
  <c r="AN2052" i="12"/>
  <c r="AN2051" i="12" s="1"/>
  <c r="AO2052" i="12"/>
  <c r="AO2051" i="12" s="1"/>
  <c r="AP2052" i="12"/>
  <c r="AP2051" i="12" s="1"/>
  <c r="AN2058" i="12"/>
  <c r="AN2057" i="12" s="1"/>
  <c r="AO2058" i="12"/>
  <c r="AO2057" i="12" s="1"/>
  <c r="AP2058" i="12"/>
  <c r="AP2057" i="12" s="1"/>
  <c r="AN2061" i="12"/>
  <c r="AN2060" i="12" s="1"/>
  <c r="AO2061" i="12"/>
  <c r="AO2060" i="12" s="1"/>
  <c r="AP2061" i="12"/>
  <c r="AP2060" i="12" s="1"/>
  <c r="AN2066" i="12"/>
  <c r="AN2065" i="12" s="1"/>
  <c r="AN2064" i="12" s="1"/>
  <c r="AO2066" i="12"/>
  <c r="AO2065" i="12" s="1"/>
  <c r="AO2064" i="12" s="1"/>
  <c r="AP2066" i="12"/>
  <c r="AP2065" i="12" s="1"/>
  <c r="AP2064" i="12" s="1"/>
  <c r="AN2070" i="12"/>
  <c r="AN2069" i="12" s="1"/>
  <c r="AN2068" i="12" s="1"/>
  <c r="AO2070" i="12"/>
  <c r="AO2069" i="12" s="1"/>
  <c r="AO2068" i="12" s="1"/>
  <c r="AP2070" i="12"/>
  <c r="AP2069" i="12" s="1"/>
  <c r="AP2068" i="12" s="1"/>
  <c r="AN2074" i="12"/>
  <c r="AN2073" i="12" s="1"/>
  <c r="AN2072" i="12" s="1"/>
  <c r="AO2074" i="12"/>
  <c r="AO2073" i="12" s="1"/>
  <c r="AO2072" i="12" s="1"/>
  <c r="AP2074" i="12"/>
  <c r="AP2073" i="12" s="1"/>
  <c r="AP2072" i="12" s="1"/>
  <c r="AN2083" i="12"/>
  <c r="AN2082" i="12" s="1"/>
  <c r="AO2083" i="12"/>
  <c r="AO2082" i="12" s="1"/>
  <c r="AP2083" i="12"/>
  <c r="AP2082" i="12" s="1"/>
  <c r="AN2086" i="12"/>
  <c r="AN2085" i="12" s="1"/>
  <c r="AO2086" i="12"/>
  <c r="AO2085" i="12" s="1"/>
  <c r="AP2086" i="12"/>
  <c r="AP2085" i="12" s="1"/>
  <c r="AN2090" i="12"/>
  <c r="AN2089" i="12" s="1"/>
  <c r="AN2088" i="12" s="1"/>
  <c r="AO2090" i="12"/>
  <c r="AO2089" i="12" s="1"/>
  <c r="AO2088" i="12" s="1"/>
  <c r="AP2090" i="12"/>
  <c r="AP2089" i="12" s="1"/>
  <c r="AP2088" i="12" s="1"/>
  <c r="AN2094" i="12"/>
  <c r="AN2093" i="12" s="1"/>
  <c r="AN2092" i="12" s="1"/>
  <c r="AO2094" i="12"/>
  <c r="AO2093" i="12" s="1"/>
  <c r="AO2092" i="12" s="1"/>
  <c r="AP2094" i="12"/>
  <c r="AP2093" i="12" s="1"/>
  <c r="AP2092" i="12" s="1"/>
  <c r="AN2098" i="12"/>
  <c r="AN2097" i="12" s="1"/>
  <c r="AN2096" i="12" s="1"/>
  <c r="AO2098" i="12"/>
  <c r="AO2097" i="12" s="1"/>
  <c r="AO2096" i="12" s="1"/>
  <c r="AP2098" i="12"/>
  <c r="AP2097" i="12" s="1"/>
  <c r="AP2096" i="12" s="1"/>
  <c r="AN2116" i="12"/>
  <c r="AN2115" i="12" s="1"/>
  <c r="AN2114" i="12" s="1"/>
  <c r="AO2116" i="12"/>
  <c r="AO2115" i="12" s="1"/>
  <c r="AO2114" i="12" s="1"/>
  <c r="AP2116" i="12"/>
  <c r="AP2115" i="12" s="1"/>
  <c r="AP2114" i="12" s="1"/>
  <c r="AN2120" i="12"/>
  <c r="AN2119" i="12" s="1"/>
  <c r="AO2120" i="12"/>
  <c r="AO2119" i="12" s="1"/>
  <c r="AP2120" i="12"/>
  <c r="AP2119" i="12" s="1"/>
  <c r="AN2123" i="12"/>
  <c r="AO2123" i="12"/>
  <c r="AP2123" i="12"/>
  <c r="AN2125" i="12"/>
  <c r="AO2125" i="12"/>
  <c r="AP2125" i="12"/>
  <c r="AN2131" i="12"/>
  <c r="AN2130" i="12" s="1"/>
  <c r="AO2131" i="12"/>
  <c r="AO2130" i="12" s="1"/>
  <c r="AP2131" i="12"/>
  <c r="AP2130" i="12" s="1"/>
  <c r="AN2134" i="12"/>
  <c r="AN2133" i="12" s="1"/>
  <c r="AO2134" i="12"/>
  <c r="AO2133" i="12" s="1"/>
  <c r="AP2134" i="12"/>
  <c r="AP2133" i="12" s="1"/>
  <c r="AN2137" i="12"/>
  <c r="AN2136" i="12" s="1"/>
  <c r="AO2137" i="12"/>
  <c r="AO2136" i="12" s="1"/>
  <c r="AP2137" i="12"/>
  <c r="AP2136" i="12" s="1"/>
  <c r="AN2141" i="12"/>
  <c r="AN2140" i="12" s="1"/>
  <c r="AN2139" i="12" s="1"/>
  <c r="AO2141" i="12"/>
  <c r="AO2140" i="12" s="1"/>
  <c r="AO2139" i="12" s="1"/>
  <c r="AP2141" i="12"/>
  <c r="AP2140" i="12" s="1"/>
  <c r="AP2139" i="12" s="1"/>
  <c r="AN2145" i="12"/>
  <c r="AN2144" i="12" s="1"/>
  <c r="AN2143" i="12" s="1"/>
  <c r="AO2145" i="12"/>
  <c r="AO2144" i="12" s="1"/>
  <c r="AO2143" i="12" s="1"/>
  <c r="AP2145" i="12"/>
  <c r="AP2144" i="12" s="1"/>
  <c r="AP2143" i="12" s="1"/>
  <c r="AN2152" i="12"/>
  <c r="AN2151" i="12" s="1"/>
  <c r="AN2150" i="12" s="1"/>
  <c r="AO2152" i="12"/>
  <c r="AO2151" i="12" s="1"/>
  <c r="AO2150" i="12" s="1"/>
  <c r="AP2152" i="12"/>
  <c r="AP2151" i="12" s="1"/>
  <c r="AP2150" i="12" s="1"/>
  <c r="AN2156" i="12"/>
  <c r="AN2155" i="12" s="1"/>
  <c r="AN2154" i="12" s="1"/>
  <c r="AO2156" i="12"/>
  <c r="AO2155" i="12" s="1"/>
  <c r="AO2154" i="12" s="1"/>
  <c r="AP2156" i="12"/>
  <c r="AP2155" i="12" s="1"/>
  <c r="AP2154" i="12" s="1"/>
  <c r="AN2160" i="12"/>
  <c r="AN2159" i="12" s="1"/>
  <c r="AN2158" i="12" s="1"/>
  <c r="AO2160" i="12"/>
  <c r="AO2159" i="12" s="1"/>
  <c r="AO2158" i="12" s="1"/>
  <c r="AP2160" i="12"/>
  <c r="AP2159" i="12" s="1"/>
  <c r="AP2158" i="12" s="1"/>
  <c r="AN2164" i="12"/>
  <c r="AN2163" i="12" s="1"/>
  <c r="AN2162" i="12" s="1"/>
  <c r="AO2164" i="12"/>
  <c r="AO2163" i="12" s="1"/>
  <c r="AO2162" i="12" s="1"/>
  <c r="AP2164" i="12"/>
  <c r="AP2163" i="12" s="1"/>
  <c r="AP2162" i="12" s="1"/>
  <c r="AN2168" i="12"/>
  <c r="AN2167" i="12" s="1"/>
  <c r="AN2166" i="12" s="1"/>
  <c r="AO2168" i="12"/>
  <c r="AO2167" i="12" s="1"/>
  <c r="AO2166" i="12" s="1"/>
  <c r="AP2168" i="12"/>
  <c r="AP2167" i="12" s="1"/>
  <c r="AP2166" i="12" s="1"/>
  <c r="AN2175" i="12"/>
  <c r="AN2174" i="12" s="1"/>
  <c r="AN2170" i="12" s="1"/>
  <c r="AO2175" i="12"/>
  <c r="AO2174" i="12" s="1"/>
  <c r="AO2170" i="12" s="1"/>
  <c r="AP2175" i="12"/>
  <c r="AP2174" i="12" s="1"/>
  <c r="AP2170" i="12" s="1"/>
  <c r="AN2179" i="12"/>
  <c r="AN2178" i="12" s="1"/>
  <c r="AN2177" i="12" s="1"/>
  <c r="AO2179" i="12"/>
  <c r="AO2178" i="12" s="1"/>
  <c r="AO2177" i="12" s="1"/>
  <c r="AP2179" i="12"/>
  <c r="AP2178" i="12" s="1"/>
  <c r="AP2177" i="12" s="1"/>
  <c r="AN2183" i="12"/>
  <c r="AN2182" i="12" s="1"/>
  <c r="AN2181" i="12" s="1"/>
  <c r="AO2183" i="12"/>
  <c r="AO2182" i="12" s="1"/>
  <c r="AO2181" i="12" s="1"/>
  <c r="AP2183" i="12"/>
  <c r="AP2182" i="12" s="1"/>
  <c r="AP2181" i="12" s="1"/>
  <c r="AN2187" i="12"/>
  <c r="AN2186" i="12" s="1"/>
  <c r="AN2185" i="12" s="1"/>
  <c r="AO2187" i="12"/>
  <c r="AO2186" i="12" s="1"/>
  <c r="AO2185" i="12" s="1"/>
  <c r="AP2187" i="12"/>
  <c r="AP2186" i="12" s="1"/>
  <c r="AP2185" i="12" s="1"/>
  <c r="AN2191" i="12"/>
  <c r="AN2190" i="12" s="1"/>
  <c r="AN2189" i="12" s="1"/>
  <c r="AO2191" i="12"/>
  <c r="AO2190" i="12" s="1"/>
  <c r="AO2189" i="12" s="1"/>
  <c r="AP2191" i="12"/>
  <c r="AP2190" i="12" s="1"/>
  <c r="AP2189" i="12" s="1"/>
  <c r="AN2195" i="12"/>
  <c r="AN2194" i="12" s="1"/>
  <c r="AN2193" i="12" s="1"/>
  <c r="AO2195" i="12"/>
  <c r="AO2194" i="12" s="1"/>
  <c r="AO2193" i="12" s="1"/>
  <c r="AP2195" i="12"/>
  <c r="AP2194" i="12" s="1"/>
  <c r="AP2193" i="12" s="1"/>
  <c r="AN2199" i="12"/>
  <c r="AN2198" i="12" s="1"/>
  <c r="AN2197" i="12" s="1"/>
  <c r="AO2199" i="12"/>
  <c r="AO2198" i="12" s="1"/>
  <c r="AO2197" i="12" s="1"/>
  <c r="AP2199" i="12"/>
  <c r="AP2198" i="12" s="1"/>
  <c r="AP2197" i="12" s="1"/>
  <c r="AN2203" i="12"/>
  <c r="AN2202" i="12" s="1"/>
  <c r="AN2201" i="12" s="1"/>
  <c r="AO2203" i="12"/>
  <c r="AO2202" i="12" s="1"/>
  <c r="AO2201" i="12" s="1"/>
  <c r="AP2203" i="12"/>
  <c r="AP2202" i="12" s="1"/>
  <c r="AP2201" i="12" s="1"/>
  <c r="AN2207" i="12"/>
  <c r="AN2206" i="12" s="1"/>
  <c r="AN2205" i="12" s="1"/>
  <c r="AO2207" i="12"/>
  <c r="AO2206" i="12" s="1"/>
  <c r="AO2205" i="12" s="1"/>
  <c r="AP2207" i="12"/>
  <c r="AP2206" i="12" s="1"/>
  <c r="AP2205" i="12" s="1"/>
  <c r="AN2211" i="12"/>
  <c r="AN2210" i="12" s="1"/>
  <c r="AN2209" i="12" s="1"/>
  <c r="AO2211" i="12"/>
  <c r="AO2210" i="12" s="1"/>
  <c r="AO2209" i="12" s="1"/>
  <c r="AP2211" i="12"/>
  <c r="AP2210" i="12" s="1"/>
  <c r="AP2209" i="12" s="1"/>
  <c r="AN2216" i="12"/>
  <c r="AN2215" i="12" s="1"/>
  <c r="AO2216" i="12"/>
  <c r="AO2215" i="12" s="1"/>
  <c r="AP2216" i="12"/>
  <c r="AP2215" i="12" s="1"/>
  <c r="AN2219" i="12"/>
  <c r="AN2218" i="12" s="1"/>
  <c r="AO2219" i="12"/>
  <c r="AO2218" i="12" s="1"/>
  <c r="AP2219" i="12"/>
  <c r="AP2218" i="12" s="1"/>
  <c r="AN2224" i="12"/>
  <c r="AN2223" i="12" s="1"/>
  <c r="AN2222" i="12" s="1"/>
  <c r="AO2224" i="12"/>
  <c r="AO2223" i="12" s="1"/>
  <c r="AO2222" i="12" s="1"/>
  <c r="AP2224" i="12"/>
  <c r="AP2223" i="12" s="1"/>
  <c r="AP2222" i="12" s="1"/>
  <c r="AN2228" i="12"/>
  <c r="AN2227" i="12" s="1"/>
  <c r="AN2226" i="12" s="1"/>
  <c r="AO2228" i="12"/>
  <c r="AO2227" i="12" s="1"/>
  <c r="AO2226" i="12" s="1"/>
  <c r="AP2228" i="12"/>
  <c r="AP2227" i="12" s="1"/>
  <c r="AP2226" i="12" s="1"/>
  <c r="AN2233" i="12"/>
  <c r="AN2232" i="12" s="1"/>
  <c r="AN2231" i="12" s="1"/>
  <c r="AN2230" i="12" s="1"/>
  <c r="AO2233" i="12"/>
  <c r="AO2232" i="12" s="1"/>
  <c r="AO2231" i="12" s="1"/>
  <c r="AO2230" i="12" s="1"/>
  <c r="AP2233" i="12"/>
  <c r="AP2232" i="12" s="1"/>
  <c r="AP2231" i="12" s="1"/>
  <c r="AP2230" i="12" s="1"/>
  <c r="AN2238" i="12"/>
  <c r="AN2237" i="12" s="1"/>
  <c r="AN2236" i="12" s="1"/>
  <c r="AN2235" i="12" s="1"/>
  <c r="AO2238" i="12"/>
  <c r="AO2237" i="12" s="1"/>
  <c r="AO2236" i="12" s="1"/>
  <c r="AO2235" i="12" s="1"/>
  <c r="AP2238" i="12"/>
  <c r="AP2237" i="12" s="1"/>
  <c r="AP2236" i="12" s="1"/>
  <c r="AP2235" i="12" s="1"/>
  <c r="AN2248" i="12"/>
  <c r="AN2247" i="12" s="1"/>
  <c r="AN2246" i="12" s="1"/>
  <c r="AN2245" i="12" s="1"/>
  <c r="AO2248" i="12"/>
  <c r="AO2247" i="12" s="1"/>
  <c r="AO2246" i="12" s="1"/>
  <c r="AO2245" i="12" s="1"/>
  <c r="AP2248" i="12"/>
  <c r="AP2247" i="12" s="1"/>
  <c r="AP2246" i="12" s="1"/>
  <c r="AP2245" i="12" s="1"/>
  <c r="AN2253" i="12"/>
  <c r="AN2252" i="12" s="1"/>
  <c r="AN2251" i="12" s="1"/>
  <c r="AN2250" i="12" s="1"/>
  <c r="AO2253" i="12"/>
  <c r="AO2252" i="12" s="1"/>
  <c r="AO2251" i="12" s="1"/>
  <c r="AO2250" i="12" s="1"/>
  <c r="AP2253" i="12"/>
  <c r="AP2252" i="12" s="1"/>
  <c r="AP2251" i="12" s="1"/>
  <c r="AP2250" i="12" s="1"/>
  <c r="AN2259" i="12"/>
  <c r="AN2258" i="12" s="1"/>
  <c r="AN2257" i="12" s="1"/>
  <c r="AN2256" i="12" s="1"/>
  <c r="AO2259" i="12"/>
  <c r="AO2258" i="12" s="1"/>
  <c r="AO2257" i="12" s="1"/>
  <c r="AO2256" i="12" s="1"/>
  <c r="AP2259" i="12"/>
  <c r="AP2258" i="12" s="1"/>
  <c r="AP2257" i="12" s="1"/>
  <c r="AP2256" i="12" s="1"/>
  <c r="AN2264" i="12"/>
  <c r="AN2263" i="12" s="1"/>
  <c r="AN2262" i="12" s="1"/>
  <c r="AO2264" i="12"/>
  <c r="AO2263" i="12" s="1"/>
  <c r="AO2262" i="12" s="1"/>
  <c r="AP2264" i="12"/>
  <c r="AP2263" i="12" s="1"/>
  <c r="AP2262" i="12" s="1"/>
  <c r="AN2268" i="12"/>
  <c r="AN2267" i="12" s="1"/>
  <c r="AN2266" i="12" s="1"/>
  <c r="AO2268" i="12"/>
  <c r="AO2267" i="12" s="1"/>
  <c r="AO2266" i="12" s="1"/>
  <c r="AP2268" i="12"/>
  <c r="AP2267" i="12" s="1"/>
  <c r="AP2266" i="12" s="1"/>
  <c r="AN2274" i="12"/>
  <c r="AN2273" i="12" s="1"/>
  <c r="AN2272" i="12" s="1"/>
  <c r="AO2274" i="12"/>
  <c r="AO2273" i="12" s="1"/>
  <c r="AO2272" i="12" s="1"/>
  <c r="AP2274" i="12"/>
  <c r="AP2273" i="12" s="1"/>
  <c r="AP2272" i="12" s="1"/>
  <c r="AN2278" i="12"/>
  <c r="AN2277" i="12" s="1"/>
  <c r="AN2276" i="12" s="1"/>
  <c r="AO2278" i="12"/>
  <c r="AO2277" i="12" s="1"/>
  <c r="AO2276" i="12" s="1"/>
  <c r="AP2278" i="12"/>
  <c r="AP2277" i="12" s="1"/>
  <c r="AP2276" i="12" s="1"/>
  <c r="AN2283" i="12"/>
  <c r="AN2282" i="12" s="1"/>
  <c r="AN2281" i="12" s="1"/>
  <c r="AN2280" i="12" s="1"/>
  <c r="AO2283" i="12"/>
  <c r="AO2282" i="12" s="1"/>
  <c r="AO2281" i="12" s="1"/>
  <c r="AO2280" i="12" s="1"/>
  <c r="AP2283" i="12"/>
  <c r="AP2282" i="12" s="1"/>
  <c r="AP2281" i="12" s="1"/>
  <c r="AP2280" i="12" s="1"/>
  <c r="AN2288" i="12"/>
  <c r="AN2287" i="12" s="1"/>
  <c r="AO2288" i="12"/>
  <c r="AO2287" i="12" s="1"/>
  <c r="AP2288" i="12"/>
  <c r="AP2287" i="12" s="1"/>
  <c r="AN2291" i="12"/>
  <c r="AN2290" i="12" s="1"/>
  <c r="AO2291" i="12"/>
  <c r="AO2290" i="12" s="1"/>
  <c r="AP2291" i="12"/>
  <c r="AP2290" i="12" s="1"/>
  <c r="AN2297" i="12"/>
  <c r="AN2296" i="12" s="1"/>
  <c r="AN2295" i="12" s="1"/>
  <c r="AN2294" i="12" s="1"/>
  <c r="AO2297" i="12"/>
  <c r="AO2296" i="12" s="1"/>
  <c r="AO2295" i="12" s="1"/>
  <c r="AO2294" i="12" s="1"/>
  <c r="AP2297" i="12"/>
  <c r="AP2296" i="12" s="1"/>
  <c r="AP2295" i="12" s="1"/>
  <c r="AP2294" i="12" s="1"/>
  <c r="AN2303" i="12"/>
  <c r="AN2302" i="12" s="1"/>
  <c r="AO2303" i="12"/>
  <c r="AO2302" i="12" s="1"/>
  <c r="AP2303" i="12"/>
  <c r="AP2302" i="12" s="1"/>
  <c r="AN2306" i="12"/>
  <c r="AN2305" i="12" s="1"/>
  <c r="AO2306" i="12"/>
  <c r="AO2305" i="12" s="1"/>
  <c r="AP2306" i="12"/>
  <c r="AP2305" i="12" s="1"/>
  <c r="AN2309" i="12"/>
  <c r="AN2308" i="12" s="1"/>
  <c r="AO2309" i="12"/>
  <c r="AO2308" i="12" s="1"/>
  <c r="AP2309" i="12"/>
  <c r="AP2308" i="12" s="1"/>
  <c r="AN2313" i="12"/>
  <c r="AN2312" i="12" s="1"/>
  <c r="AN2311" i="12" s="1"/>
  <c r="AO2313" i="12"/>
  <c r="AO2312" i="12" s="1"/>
  <c r="AO2311" i="12" s="1"/>
  <c r="AP2313" i="12"/>
  <c r="AP2312" i="12" s="1"/>
  <c r="AP2311" i="12" s="1"/>
  <c r="AN2317" i="12"/>
  <c r="AN2316" i="12" s="1"/>
  <c r="AN2315" i="12" s="1"/>
  <c r="AO2317" i="12"/>
  <c r="AO2316" i="12" s="1"/>
  <c r="AO2315" i="12" s="1"/>
  <c r="AP2317" i="12"/>
  <c r="AP2316" i="12" s="1"/>
  <c r="AP2315" i="12" s="1"/>
  <c r="AN2327" i="12"/>
  <c r="AN2326" i="12" s="1"/>
  <c r="AN2325" i="12" s="1"/>
  <c r="AN2324" i="12" s="1"/>
  <c r="AO2327" i="12"/>
  <c r="AO2326" i="12" s="1"/>
  <c r="AO2325" i="12" s="1"/>
  <c r="AO2324" i="12" s="1"/>
  <c r="AP2327" i="12"/>
  <c r="AP2326" i="12" s="1"/>
  <c r="AP2325" i="12" s="1"/>
  <c r="AP2324" i="12" s="1"/>
  <c r="AN2332" i="12"/>
  <c r="AN2331" i="12" s="1"/>
  <c r="AO2332" i="12"/>
  <c r="AO2331" i="12" s="1"/>
  <c r="AP2332" i="12"/>
  <c r="AP2331" i="12" s="1"/>
  <c r="AN2335" i="12"/>
  <c r="AN2334" i="12" s="1"/>
  <c r="AO2335" i="12"/>
  <c r="AO2334" i="12" s="1"/>
  <c r="AP2335" i="12"/>
  <c r="AP2334" i="12" s="1"/>
  <c r="AN2339" i="12"/>
  <c r="AN2338" i="12" s="1"/>
  <c r="AN2337" i="12" s="1"/>
  <c r="AO2339" i="12"/>
  <c r="AO2338" i="12" s="1"/>
  <c r="AO2337" i="12" s="1"/>
  <c r="AP2339" i="12"/>
  <c r="AP2338" i="12" s="1"/>
  <c r="AP2337" i="12" s="1"/>
  <c r="AN2343" i="12"/>
  <c r="AN2342" i="12" s="1"/>
  <c r="AN2341" i="12" s="1"/>
  <c r="AO2343" i="12"/>
  <c r="AO2342" i="12" s="1"/>
  <c r="AO2341" i="12" s="1"/>
  <c r="AP2343" i="12"/>
  <c r="AP2342" i="12" s="1"/>
  <c r="AP2341" i="12" s="1"/>
  <c r="AN2348" i="12"/>
  <c r="AN2347" i="12" s="1"/>
  <c r="AN2346" i="12" s="1"/>
  <c r="AN2345" i="12" s="1"/>
  <c r="AO2348" i="12"/>
  <c r="AO2347" i="12" s="1"/>
  <c r="AO2346" i="12" s="1"/>
  <c r="AO2345" i="12" s="1"/>
  <c r="AP2348" i="12"/>
  <c r="AP2347" i="12" s="1"/>
  <c r="AP2346" i="12" s="1"/>
  <c r="AP2345" i="12" s="1"/>
  <c r="AN2354" i="12"/>
  <c r="AN2353" i="12" s="1"/>
  <c r="AN2352" i="12" s="1"/>
  <c r="AN2351" i="12" s="1"/>
  <c r="AO2354" i="12"/>
  <c r="AO2353" i="12" s="1"/>
  <c r="AO2352" i="12" s="1"/>
  <c r="AO2351" i="12" s="1"/>
  <c r="AP2354" i="12"/>
  <c r="AP2353" i="12" s="1"/>
  <c r="AP2352" i="12" s="1"/>
  <c r="AP2351" i="12" s="1"/>
  <c r="AN2359" i="12"/>
  <c r="AN2358" i="12" s="1"/>
  <c r="AN2357" i="12" s="1"/>
  <c r="AN2356" i="12" s="1"/>
  <c r="AO2359" i="12"/>
  <c r="AO2358" i="12" s="1"/>
  <c r="AO2357" i="12" s="1"/>
  <c r="AO2356" i="12" s="1"/>
  <c r="AP2359" i="12"/>
  <c r="AP2358" i="12" s="1"/>
  <c r="AP2357" i="12" s="1"/>
  <c r="AP2356" i="12" s="1"/>
  <c r="AN2364" i="12"/>
  <c r="AN2363" i="12" s="1"/>
  <c r="AN2362" i="12" s="1"/>
  <c r="AO2364" i="12"/>
  <c r="AO2363" i="12" s="1"/>
  <c r="AO2362" i="12" s="1"/>
  <c r="AP2364" i="12"/>
  <c r="AP2363" i="12" s="1"/>
  <c r="AP2362" i="12" s="1"/>
  <c r="AN2368" i="12"/>
  <c r="AN2367" i="12" s="1"/>
  <c r="AN2366" i="12" s="1"/>
  <c r="AO2368" i="12"/>
  <c r="AO2367" i="12" s="1"/>
  <c r="AO2366" i="12" s="1"/>
  <c r="AP2368" i="12"/>
  <c r="AP2367" i="12" s="1"/>
  <c r="AP2366" i="12" s="1"/>
  <c r="AN2375" i="12"/>
  <c r="AN2374" i="12" s="1"/>
  <c r="AO2375" i="12"/>
  <c r="AO2374" i="12" s="1"/>
  <c r="AP2375" i="12"/>
  <c r="AP2374" i="12" s="1"/>
  <c r="AN2378" i="12"/>
  <c r="AN2377" i="12" s="1"/>
  <c r="AO2378" i="12"/>
  <c r="AO2377" i="12" s="1"/>
  <c r="AP2378" i="12"/>
  <c r="AP2377" i="12" s="1"/>
  <c r="AN2381" i="12"/>
  <c r="AN2380" i="12" s="1"/>
  <c r="AO2381" i="12"/>
  <c r="AO2380" i="12" s="1"/>
  <c r="AP2381" i="12"/>
  <c r="AP2380" i="12" s="1"/>
  <c r="AN2384" i="12"/>
  <c r="AN2383" i="12" s="1"/>
  <c r="AO2384" i="12"/>
  <c r="AO2383" i="12" s="1"/>
  <c r="AP2384" i="12"/>
  <c r="AP2383" i="12" s="1"/>
  <c r="AN2393" i="12"/>
  <c r="AN2392" i="12" s="1"/>
  <c r="AN2391" i="12" s="1"/>
  <c r="AN2386" i="12" s="1"/>
  <c r="AO2393" i="12"/>
  <c r="AO2392" i="12" s="1"/>
  <c r="AO2391" i="12" s="1"/>
  <c r="AO2386" i="12" s="1"/>
  <c r="AP2393" i="12"/>
  <c r="AP2392" i="12" s="1"/>
  <c r="AP2391" i="12" s="1"/>
  <c r="AP2386" i="12" s="1"/>
  <c r="AN2398" i="12"/>
  <c r="AN2397" i="12" s="1"/>
  <c r="AN2396" i="12" s="1"/>
  <c r="AO2398" i="12"/>
  <c r="AO2397" i="12" s="1"/>
  <c r="AO2396" i="12" s="1"/>
  <c r="AP2398" i="12"/>
  <c r="AP2397" i="12" s="1"/>
  <c r="AP2396" i="12" s="1"/>
  <c r="AN2402" i="12"/>
  <c r="AN2401" i="12" s="1"/>
  <c r="AO2402" i="12"/>
  <c r="AO2401" i="12" s="1"/>
  <c r="AP2402" i="12"/>
  <c r="AP2401" i="12" s="1"/>
  <c r="AN2405" i="12"/>
  <c r="AN2404" i="12" s="1"/>
  <c r="AO2405" i="12"/>
  <c r="AO2404" i="12" s="1"/>
  <c r="AP2405" i="12"/>
  <c r="AP2404" i="12" s="1"/>
  <c r="AN2410" i="12"/>
  <c r="AN2409" i="12" s="1"/>
  <c r="AN2408" i="12" s="1"/>
  <c r="AN2407" i="12" s="1"/>
  <c r="AO2410" i="12"/>
  <c r="AO2409" i="12" s="1"/>
  <c r="AO2408" i="12" s="1"/>
  <c r="AO2407" i="12" s="1"/>
  <c r="AP2410" i="12"/>
  <c r="AP2409" i="12" s="1"/>
  <c r="AP2408" i="12" s="1"/>
  <c r="AP2407" i="12" s="1"/>
  <c r="AN2416" i="12"/>
  <c r="AN2415" i="12" s="1"/>
  <c r="AN2414" i="12" s="1"/>
  <c r="AN2413" i="12" s="1"/>
  <c r="AO2416" i="12"/>
  <c r="AO2415" i="12" s="1"/>
  <c r="AO2414" i="12" s="1"/>
  <c r="AO2413" i="12" s="1"/>
  <c r="AP2416" i="12"/>
  <c r="AP2415" i="12" s="1"/>
  <c r="AP2414" i="12" s="1"/>
  <c r="AP2413" i="12" s="1"/>
  <c r="AN2420" i="12"/>
  <c r="AN2419" i="12" s="1"/>
  <c r="AO2420" i="12"/>
  <c r="AO2419" i="12" s="1"/>
  <c r="AP2420" i="12"/>
  <c r="AP2419" i="12" s="1"/>
  <c r="AN2423" i="12"/>
  <c r="AN2422" i="12" s="1"/>
  <c r="AO2423" i="12"/>
  <c r="AO2422" i="12" s="1"/>
  <c r="AP2423" i="12"/>
  <c r="AP2422" i="12" s="1"/>
  <c r="AN2427" i="12"/>
  <c r="AN2426" i="12" s="1"/>
  <c r="AO2427" i="12"/>
  <c r="AO2426" i="12" s="1"/>
  <c r="AP2427" i="12"/>
  <c r="AP2426" i="12" s="1"/>
  <c r="AN2430" i="12"/>
  <c r="AN2429" i="12" s="1"/>
  <c r="AO2430" i="12"/>
  <c r="AO2429" i="12" s="1"/>
  <c r="AP2430" i="12"/>
  <c r="AP2429" i="12" s="1"/>
  <c r="AN2435" i="12"/>
  <c r="AN2434" i="12" s="1"/>
  <c r="AO2435" i="12"/>
  <c r="AO2434" i="12" s="1"/>
  <c r="AP2435" i="12"/>
  <c r="AP2434" i="12" s="1"/>
  <c r="AN2439" i="12"/>
  <c r="AN2438" i="12" s="1"/>
  <c r="AN2437" i="12" s="1"/>
  <c r="AO2439" i="12"/>
  <c r="AO2438" i="12" s="1"/>
  <c r="AO2437" i="12" s="1"/>
  <c r="AP2439" i="12"/>
  <c r="AP2438" i="12" s="1"/>
  <c r="AP2437" i="12" s="1"/>
  <c r="AN2445" i="12"/>
  <c r="AN2444" i="12" s="1"/>
  <c r="AN2443" i="12" s="1"/>
  <c r="AO2445" i="12"/>
  <c r="AO2444" i="12" s="1"/>
  <c r="AO2443" i="12" s="1"/>
  <c r="AP2445" i="12"/>
  <c r="AP2444" i="12" s="1"/>
  <c r="AP2443" i="12" s="1"/>
  <c r="AN2449" i="12"/>
  <c r="AN2448" i="12" s="1"/>
  <c r="AN2447" i="12" s="1"/>
  <c r="AO2449" i="12"/>
  <c r="AO2448" i="12" s="1"/>
  <c r="AO2447" i="12" s="1"/>
  <c r="AP2449" i="12"/>
  <c r="AP2448" i="12" s="1"/>
  <c r="AP2447" i="12" s="1"/>
  <c r="AN2456" i="12"/>
  <c r="AN2455" i="12" s="1"/>
  <c r="AO2456" i="12"/>
  <c r="AO2455" i="12" s="1"/>
  <c r="AP2456" i="12"/>
  <c r="AP2455" i="12" s="1"/>
  <c r="AN2459" i="12"/>
  <c r="AN2458" i="12" s="1"/>
  <c r="AO2459" i="12"/>
  <c r="AO2458" i="12" s="1"/>
  <c r="AP2459" i="12"/>
  <c r="AP2458" i="12" s="1"/>
  <c r="AN2463" i="12"/>
  <c r="AN2462" i="12" s="1"/>
  <c r="AN2461" i="12" s="1"/>
  <c r="AO2463" i="12"/>
  <c r="AO2462" i="12" s="1"/>
  <c r="AO2461" i="12" s="1"/>
  <c r="AP2463" i="12"/>
  <c r="AP2462" i="12" s="1"/>
  <c r="AP2461" i="12" s="1"/>
  <c r="AN2467" i="12"/>
  <c r="AN2466" i="12" s="1"/>
  <c r="AN2465" i="12" s="1"/>
  <c r="AO2467" i="12"/>
  <c r="AO2466" i="12" s="1"/>
  <c r="AO2465" i="12" s="1"/>
  <c r="AP2467" i="12"/>
  <c r="AP2466" i="12" s="1"/>
  <c r="AP2465" i="12" s="1"/>
  <c r="AN2471" i="12"/>
  <c r="AN2470" i="12" s="1"/>
  <c r="AN2469" i="12" s="1"/>
  <c r="AO2471" i="12"/>
  <c r="AO2470" i="12" s="1"/>
  <c r="AO2469" i="12" s="1"/>
  <c r="AP2471" i="12"/>
  <c r="AP2470" i="12" s="1"/>
  <c r="AP2469" i="12" s="1"/>
  <c r="AN2477" i="12"/>
  <c r="AN2476" i="12" s="1"/>
  <c r="AN2475" i="12" s="1"/>
  <c r="AO2477" i="12"/>
  <c r="AO2476" i="12" s="1"/>
  <c r="AO2475" i="12" s="1"/>
  <c r="AP2477" i="12"/>
  <c r="AP2476" i="12" s="1"/>
  <c r="AP2475" i="12" s="1"/>
  <c r="AN2481" i="12"/>
  <c r="AN2480" i="12" s="1"/>
  <c r="AN2479" i="12" s="1"/>
  <c r="AO2481" i="12"/>
  <c r="AO2480" i="12" s="1"/>
  <c r="AO2479" i="12" s="1"/>
  <c r="AP2481" i="12"/>
  <c r="AP2480" i="12" s="1"/>
  <c r="AP2479" i="12" s="1"/>
  <c r="AN2488" i="12"/>
  <c r="AN2487" i="12" s="1"/>
  <c r="AN2486" i="12" s="1"/>
  <c r="AO2488" i="12"/>
  <c r="AO2487" i="12" s="1"/>
  <c r="AO2486" i="12" s="1"/>
  <c r="AP2488" i="12"/>
  <c r="AP2487" i="12" s="1"/>
  <c r="AP2486" i="12" s="1"/>
  <c r="AN2492" i="12"/>
  <c r="AN2491" i="12" s="1"/>
  <c r="AN2490" i="12" s="1"/>
  <c r="AO2492" i="12"/>
  <c r="AO2491" i="12" s="1"/>
  <c r="AO2490" i="12" s="1"/>
  <c r="AP2492" i="12"/>
  <c r="AP2491" i="12" s="1"/>
  <c r="AP2490" i="12" s="1"/>
  <c r="AN2496" i="12"/>
  <c r="AN2495" i="12" s="1"/>
  <c r="AN2494" i="12" s="1"/>
  <c r="AO2496" i="12"/>
  <c r="AO2495" i="12" s="1"/>
  <c r="AO2494" i="12" s="1"/>
  <c r="AP2496" i="12"/>
  <c r="AP2495" i="12" s="1"/>
  <c r="AP2494" i="12" s="1"/>
  <c r="AN2500" i="12"/>
  <c r="AN2499" i="12" s="1"/>
  <c r="AN2498" i="12" s="1"/>
  <c r="AO2500" i="12"/>
  <c r="AO2499" i="12" s="1"/>
  <c r="AO2498" i="12" s="1"/>
  <c r="AP2500" i="12"/>
  <c r="AP2499" i="12" s="1"/>
  <c r="AP2498" i="12" s="1"/>
  <c r="AN2504" i="12"/>
  <c r="AN2503" i="12" s="1"/>
  <c r="AN2502" i="12" s="1"/>
  <c r="AO2504" i="12"/>
  <c r="AO2503" i="12" s="1"/>
  <c r="AO2502" i="12" s="1"/>
  <c r="AP2504" i="12"/>
  <c r="AP2503" i="12" s="1"/>
  <c r="AP2502" i="12" s="1"/>
  <c r="AN2512" i="12"/>
  <c r="AN2511" i="12" s="1"/>
  <c r="AN2510" i="12" s="1"/>
  <c r="AO2512" i="12"/>
  <c r="AO2511" i="12" s="1"/>
  <c r="AO2510" i="12" s="1"/>
  <c r="AP2512" i="12"/>
  <c r="AP2511" i="12" s="1"/>
  <c r="AP2510" i="12" s="1"/>
  <c r="AN2516" i="12"/>
  <c r="AN2515" i="12" s="1"/>
  <c r="AN2514" i="12" s="1"/>
  <c r="AO2516" i="12"/>
  <c r="AO2515" i="12" s="1"/>
  <c r="AO2514" i="12" s="1"/>
  <c r="AP2516" i="12"/>
  <c r="AP2515" i="12" s="1"/>
  <c r="AP2514" i="12" s="1"/>
  <c r="AN2520" i="12"/>
  <c r="AN2519" i="12" s="1"/>
  <c r="AN2518" i="12" s="1"/>
  <c r="AO2520" i="12"/>
  <c r="AO2519" i="12" s="1"/>
  <c r="AO2518" i="12" s="1"/>
  <c r="AP2520" i="12"/>
  <c r="AP2519" i="12" s="1"/>
  <c r="AP2518" i="12" s="1"/>
  <c r="AN2524" i="12"/>
  <c r="AN2523" i="12" s="1"/>
  <c r="AN2522" i="12" s="1"/>
  <c r="AO2524" i="12"/>
  <c r="AO2523" i="12" s="1"/>
  <c r="AO2522" i="12" s="1"/>
  <c r="AP2524" i="12"/>
  <c r="AP2523" i="12" s="1"/>
  <c r="AP2522" i="12" s="1"/>
  <c r="AN2528" i="12"/>
  <c r="AN2527" i="12" s="1"/>
  <c r="AN2526" i="12" s="1"/>
  <c r="AO2528" i="12"/>
  <c r="AO2527" i="12" s="1"/>
  <c r="AO2526" i="12" s="1"/>
  <c r="AP2528" i="12"/>
  <c r="AP2527" i="12" s="1"/>
  <c r="AP2526" i="12" s="1"/>
  <c r="AN2532" i="12"/>
  <c r="AN2531" i="12" s="1"/>
  <c r="AN2530" i="12" s="1"/>
  <c r="AO2532" i="12"/>
  <c r="AO2531" i="12" s="1"/>
  <c r="AO2530" i="12" s="1"/>
  <c r="AP2532" i="12"/>
  <c r="AP2531" i="12" s="1"/>
  <c r="AP2530" i="12" s="1"/>
  <c r="AN2536" i="12"/>
  <c r="AN2535" i="12" s="1"/>
  <c r="AN2534" i="12" s="1"/>
  <c r="AO2536" i="12"/>
  <c r="AO2535" i="12" s="1"/>
  <c r="AO2534" i="12" s="1"/>
  <c r="AP2536" i="12"/>
  <c r="AP2535" i="12" s="1"/>
  <c r="AP2534" i="12" s="1"/>
  <c r="AN2543" i="12"/>
  <c r="AN2542" i="12" s="1"/>
  <c r="AN2538" i="12" s="1"/>
  <c r="AO2543" i="12"/>
  <c r="AO2542" i="12" s="1"/>
  <c r="AO2538" i="12" s="1"/>
  <c r="AP2543" i="12"/>
  <c r="AP2542" i="12" s="1"/>
  <c r="AP2538" i="12" s="1"/>
  <c r="AN2547" i="12"/>
  <c r="AN2546" i="12" s="1"/>
  <c r="AN2545" i="12" s="1"/>
  <c r="AO2547" i="12"/>
  <c r="AO2546" i="12" s="1"/>
  <c r="AO2545" i="12" s="1"/>
  <c r="AP2547" i="12"/>
  <c r="AP2546" i="12" s="1"/>
  <c r="AP2545" i="12" s="1"/>
  <c r="AN2551" i="12"/>
  <c r="AN2550" i="12" s="1"/>
  <c r="AN2549" i="12" s="1"/>
  <c r="AO2551" i="12"/>
  <c r="AO2550" i="12" s="1"/>
  <c r="AO2549" i="12" s="1"/>
  <c r="AP2551" i="12"/>
  <c r="AP2550" i="12" s="1"/>
  <c r="AP2549" i="12" s="1"/>
  <c r="AN2555" i="12"/>
  <c r="AN2554" i="12" s="1"/>
  <c r="AN2553" i="12" s="1"/>
  <c r="AO2555" i="12"/>
  <c r="AO2554" i="12" s="1"/>
  <c r="AO2553" i="12" s="1"/>
  <c r="AP2555" i="12"/>
  <c r="AP2554" i="12" s="1"/>
  <c r="AP2553" i="12" s="1"/>
  <c r="AN2559" i="12"/>
  <c r="AN2558" i="12" s="1"/>
  <c r="AN2557" i="12" s="1"/>
  <c r="AO2559" i="12"/>
  <c r="AO2558" i="12" s="1"/>
  <c r="AO2557" i="12" s="1"/>
  <c r="AP2559" i="12"/>
  <c r="AP2558" i="12" s="1"/>
  <c r="AP2557" i="12" s="1"/>
  <c r="AN2563" i="12"/>
  <c r="AN2562" i="12" s="1"/>
  <c r="AN2561" i="12" s="1"/>
  <c r="AO2563" i="12"/>
  <c r="AO2562" i="12" s="1"/>
  <c r="AO2561" i="12" s="1"/>
  <c r="AP2563" i="12"/>
  <c r="AP2562" i="12" s="1"/>
  <c r="AP2561" i="12" s="1"/>
  <c r="AN2567" i="12"/>
  <c r="AN2566" i="12" s="1"/>
  <c r="AN2565" i="12" s="1"/>
  <c r="AO2567" i="12"/>
  <c r="AO2566" i="12" s="1"/>
  <c r="AO2565" i="12" s="1"/>
  <c r="AP2567" i="12"/>
  <c r="AP2566" i="12" s="1"/>
  <c r="AP2565" i="12" s="1"/>
  <c r="AN2571" i="12"/>
  <c r="AN2570" i="12" s="1"/>
  <c r="AN2569" i="12" s="1"/>
  <c r="AO2571" i="12"/>
  <c r="AO2570" i="12" s="1"/>
  <c r="AO2569" i="12" s="1"/>
  <c r="AP2571" i="12"/>
  <c r="AP2570" i="12" s="1"/>
  <c r="AP2569" i="12" s="1"/>
  <c r="AN2575" i="12"/>
  <c r="AN2574" i="12" s="1"/>
  <c r="AN2573" i="12" s="1"/>
  <c r="AO2575" i="12"/>
  <c r="AO2574" i="12" s="1"/>
  <c r="AO2573" i="12" s="1"/>
  <c r="AP2575" i="12"/>
  <c r="AP2574" i="12" s="1"/>
  <c r="AP2573" i="12" s="1"/>
  <c r="AN2590" i="12"/>
  <c r="AN2589" i="12" s="1"/>
  <c r="AN2588" i="12" s="1"/>
  <c r="AO2590" i="12"/>
  <c r="AO2589" i="12" s="1"/>
  <c r="AO2588" i="12" s="1"/>
  <c r="AP2590" i="12"/>
  <c r="AP2589" i="12" s="1"/>
  <c r="AP2588" i="12" s="1"/>
  <c r="AN2594" i="12"/>
  <c r="AN2593" i="12" s="1"/>
  <c r="AN2592" i="12" s="1"/>
  <c r="AO2594" i="12"/>
  <c r="AO2593" i="12" s="1"/>
  <c r="AO2592" i="12" s="1"/>
  <c r="AP2594" i="12"/>
  <c r="AP2593" i="12" s="1"/>
  <c r="AP2592" i="12" s="1"/>
  <c r="AN2599" i="12"/>
  <c r="AN2598" i="12" s="1"/>
  <c r="AN2597" i="12" s="1"/>
  <c r="AN2596" i="12" s="1"/>
  <c r="AO2599" i="12"/>
  <c r="AO2598" i="12" s="1"/>
  <c r="AO2597" i="12" s="1"/>
  <c r="AO2596" i="12" s="1"/>
  <c r="AP2599" i="12"/>
  <c r="AP2598" i="12" s="1"/>
  <c r="AP2597" i="12" s="1"/>
  <c r="AP2596" i="12" s="1"/>
  <c r="AN2609" i="12"/>
  <c r="AN2608" i="12" s="1"/>
  <c r="AN2607" i="12" s="1"/>
  <c r="AO2609" i="12"/>
  <c r="AO2608" i="12" s="1"/>
  <c r="AO2607" i="12" s="1"/>
  <c r="AP2609" i="12"/>
  <c r="AP2608" i="12" s="1"/>
  <c r="AP2607" i="12" s="1"/>
  <c r="AN2613" i="12"/>
  <c r="AN2612" i="12" s="1"/>
  <c r="AN2611" i="12" s="1"/>
  <c r="AO2613" i="12"/>
  <c r="AO2612" i="12" s="1"/>
  <c r="AO2611" i="12" s="1"/>
  <c r="AP2613" i="12"/>
  <c r="AP2612" i="12" s="1"/>
  <c r="AP2611" i="12" s="1"/>
  <c r="AN2619" i="12"/>
  <c r="AN2618" i="12" s="1"/>
  <c r="AN2617" i="12" s="1"/>
  <c r="AO2619" i="12"/>
  <c r="AO2618" i="12" s="1"/>
  <c r="AO2617" i="12" s="1"/>
  <c r="AP2619" i="12"/>
  <c r="AP2618" i="12" s="1"/>
  <c r="AP2617" i="12" s="1"/>
  <c r="AN2623" i="12"/>
  <c r="AN2622" i="12" s="1"/>
  <c r="AN2621" i="12" s="1"/>
  <c r="AO2623" i="12"/>
  <c r="AO2622" i="12" s="1"/>
  <c r="AO2621" i="12" s="1"/>
  <c r="AP2623" i="12"/>
  <c r="AP2622" i="12" s="1"/>
  <c r="AP2621" i="12" s="1"/>
  <c r="AN2630" i="12"/>
  <c r="AN2629" i="12" s="1"/>
  <c r="AN2625" i="12" s="1"/>
  <c r="AO2630" i="12"/>
  <c r="AO2629" i="12" s="1"/>
  <c r="AO2625" i="12" s="1"/>
  <c r="AP2630" i="12"/>
  <c r="AP2629" i="12" s="1"/>
  <c r="AP2625" i="12" s="1"/>
  <c r="AN2634" i="12"/>
  <c r="AN2633" i="12" s="1"/>
  <c r="AN2632" i="12" s="1"/>
  <c r="AO2634" i="12"/>
  <c r="AO2633" i="12" s="1"/>
  <c r="AO2632" i="12" s="1"/>
  <c r="AP2634" i="12"/>
  <c r="AP2633" i="12" s="1"/>
  <c r="AP2632" i="12" s="1"/>
  <c r="AN2638" i="12"/>
  <c r="AN2637" i="12" s="1"/>
  <c r="AN2636" i="12" s="1"/>
  <c r="AO2638" i="12"/>
  <c r="AO2637" i="12" s="1"/>
  <c r="AO2636" i="12" s="1"/>
  <c r="AP2638" i="12"/>
  <c r="AP2637" i="12" s="1"/>
  <c r="AP2636" i="12" s="1"/>
  <c r="AN2644" i="12"/>
  <c r="AN2643" i="12" s="1"/>
  <c r="AO2644" i="12"/>
  <c r="AO2643" i="12" s="1"/>
  <c r="AP2644" i="12"/>
  <c r="AP2643" i="12" s="1"/>
  <c r="AN2650" i="12"/>
  <c r="AN2649" i="12" s="1"/>
  <c r="AO2650" i="12"/>
  <c r="AO2649" i="12" s="1"/>
  <c r="AP2650" i="12"/>
  <c r="AP2649" i="12" s="1"/>
  <c r="AN2657" i="12"/>
  <c r="AN2656" i="12" s="1"/>
  <c r="AO2657" i="12"/>
  <c r="AO2656" i="12" s="1"/>
  <c r="AP2657" i="12"/>
  <c r="AP2656" i="12" s="1"/>
  <c r="AN2660" i="12"/>
  <c r="AN2659" i="12" s="1"/>
  <c r="AO2660" i="12"/>
  <c r="AO2659" i="12" s="1"/>
  <c r="AP2660" i="12"/>
  <c r="AP2659" i="12" s="1"/>
  <c r="AN2665" i="12"/>
  <c r="AN2664" i="12" s="1"/>
  <c r="AO2665" i="12"/>
  <c r="AO2664" i="12" s="1"/>
  <c r="AP2665" i="12"/>
  <c r="AP2664" i="12" s="1"/>
  <c r="AN2668" i="12"/>
  <c r="AN2667" i="12" s="1"/>
  <c r="AO2668" i="12"/>
  <c r="AO2667" i="12" s="1"/>
  <c r="AP2668" i="12"/>
  <c r="AP2667" i="12" s="1"/>
  <c r="AN2671" i="12"/>
  <c r="AN2670" i="12" s="1"/>
  <c r="AO2671" i="12"/>
  <c r="AO2670" i="12" s="1"/>
  <c r="AP2671" i="12"/>
  <c r="AP2670" i="12" s="1"/>
  <c r="AN2676" i="12"/>
  <c r="AN2675" i="12" s="1"/>
  <c r="AO2676" i="12"/>
  <c r="AO2675" i="12" s="1"/>
  <c r="AP2676" i="12"/>
  <c r="AP2675" i="12" s="1"/>
  <c r="AN2679" i="12"/>
  <c r="AN2678" i="12" s="1"/>
  <c r="AO2679" i="12"/>
  <c r="AO2678" i="12" s="1"/>
  <c r="AP2679" i="12"/>
  <c r="AP2678" i="12" s="1"/>
  <c r="AN2682" i="12"/>
  <c r="AN2681" i="12" s="1"/>
  <c r="AO2682" i="12"/>
  <c r="AO2681" i="12" s="1"/>
  <c r="AP2682" i="12"/>
  <c r="AP2681" i="12" s="1"/>
  <c r="AN2686" i="12"/>
  <c r="AN2685" i="12" s="1"/>
  <c r="AO2686" i="12"/>
  <c r="AO2685" i="12" s="1"/>
  <c r="AP2686" i="12"/>
  <c r="AP2685" i="12" s="1"/>
  <c r="AN2689" i="12"/>
  <c r="AN2688" i="12" s="1"/>
  <c r="AO2689" i="12"/>
  <c r="AO2688" i="12" s="1"/>
  <c r="AP2689" i="12"/>
  <c r="AP2688" i="12" s="1"/>
  <c r="AN2693" i="12"/>
  <c r="AN2692" i="12" s="1"/>
  <c r="AN2691" i="12" s="1"/>
  <c r="AO2693" i="12"/>
  <c r="AO2692" i="12" s="1"/>
  <c r="AO2691" i="12" s="1"/>
  <c r="AP2693" i="12"/>
  <c r="AP2692" i="12" s="1"/>
  <c r="AP2691" i="12" s="1"/>
  <c r="AN2698" i="12"/>
  <c r="AN2697" i="12" s="1"/>
  <c r="AN2696" i="12" s="1"/>
  <c r="AO2698" i="12"/>
  <c r="AO2697" i="12" s="1"/>
  <c r="AO2696" i="12" s="1"/>
  <c r="AP2698" i="12"/>
  <c r="AP2697" i="12" s="1"/>
  <c r="AP2696" i="12" s="1"/>
  <c r="AN2706" i="12"/>
  <c r="AN2705" i="12" s="1"/>
  <c r="AN2704" i="12" s="1"/>
  <c r="AO2706" i="12"/>
  <c r="AO2705" i="12" s="1"/>
  <c r="AO2704" i="12" s="1"/>
  <c r="AP2706" i="12"/>
  <c r="AP2705" i="12" s="1"/>
  <c r="AP2704" i="12" s="1"/>
  <c r="AN2711" i="12"/>
  <c r="AN2710" i="12" s="1"/>
  <c r="AO2711" i="12"/>
  <c r="AO2710" i="12" s="1"/>
  <c r="AP2711" i="12"/>
  <c r="AP2710" i="12" s="1"/>
  <c r="AN2714" i="12"/>
  <c r="AN2713" i="12" s="1"/>
  <c r="AO2714" i="12"/>
  <c r="AO2713" i="12" s="1"/>
  <c r="AP2714" i="12"/>
  <c r="AP2713" i="12" s="1"/>
  <c r="AN2717" i="12"/>
  <c r="AN2716" i="12" s="1"/>
  <c r="AO2717" i="12"/>
  <c r="AO2716" i="12" s="1"/>
  <c r="AP2717" i="12"/>
  <c r="AP2716" i="12" s="1"/>
  <c r="AN2721" i="12"/>
  <c r="AN2720" i="12" s="1"/>
  <c r="AN2719" i="12" s="1"/>
  <c r="AO2721" i="12"/>
  <c r="AO2720" i="12" s="1"/>
  <c r="AO2719" i="12" s="1"/>
  <c r="AP2721" i="12"/>
  <c r="AP2720" i="12" s="1"/>
  <c r="AP2719" i="12" s="1"/>
  <c r="AN2726" i="12"/>
  <c r="AN2725" i="12" s="1"/>
  <c r="AO2726" i="12"/>
  <c r="AO2725" i="12" s="1"/>
  <c r="AP2726" i="12"/>
  <c r="AP2725" i="12" s="1"/>
  <c r="AN2729" i="12"/>
  <c r="AN2728" i="12" s="1"/>
  <c r="AO2729" i="12"/>
  <c r="AO2728" i="12" s="1"/>
  <c r="AP2729" i="12"/>
  <c r="AP2728" i="12" s="1"/>
  <c r="AN2733" i="12"/>
  <c r="AN2732" i="12" s="1"/>
  <c r="AO2733" i="12"/>
  <c r="AO2732" i="12" s="1"/>
  <c r="AP2733" i="12"/>
  <c r="AP2732" i="12" s="1"/>
  <c r="AN2736" i="12"/>
  <c r="AN2735" i="12" s="1"/>
  <c r="AO2736" i="12"/>
  <c r="AO2735" i="12" s="1"/>
  <c r="AP2736" i="12"/>
  <c r="AP2735" i="12" s="1"/>
  <c r="AN2740" i="12"/>
  <c r="AN2739" i="12" s="1"/>
  <c r="AO2740" i="12"/>
  <c r="AO2739" i="12" s="1"/>
  <c r="AP2740" i="12"/>
  <c r="AP2739" i="12" s="1"/>
  <c r="AN2746" i="12"/>
  <c r="AN2745" i="12" s="1"/>
  <c r="AO2746" i="12"/>
  <c r="AO2745" i="12" s="1"/>
  <c r="AP2746" i="12"/>
  <c r="AP2745" i="12" s="1"/>
  <c r="AN2749" i="12"/>
  <c r="AN2748" i="12" s="1"/>
  <c r="AO2749" i="12"/>
  <c r="AO2748" i="12" s="1"/>
  <c r="AP2749" i="12"/>
  <c r="AP2748" i="12" s="1"/>
  <c r="AN2755" i="12"/>
  <c r="AN2754" i="12" s="1"/>
  <c r="AN2753" i="12" s="1"/>
  <c r="AO2755" i="12"/>
  <c r="AO2754" i="12" s="1"/>
  <c r="AO2753" i="12" s="1"/>
  <c r="AP2755" i="12"/>
  <c r="AP2754" i="12" s="1"/>
  <c r="AP2753" i="12" s="1"/>
  <c r="AN2759" i="12"/>
  <c r="AN2758" i="12" s="1"/>
  <c r="AN2757" i="12" s="1"/>
  <c r="AO2759" i="12"/>
  <c r="AO2758" i="12" s="1"/>
  <c r="AO2757" i="12" s="1"/>
  <c r="AP2759" i="12"/>
  <c r="AP2758" i="12" s="1"/>
  <c r="AP2757" i="12" s="1"/>
  <c r="AN2763" i="12"/>
  <c r="AN2762" i="12" s="1"/>
  <c r="AN2761" i="12" s="1"/>
  <c r="AO2763" i="12"/>
  <c r="AO2762" i="12" s="1"/>
  <c r="AO2761" i="12" s="1"/>
  <c r="AP2763" i="12"/>
  <c r="AP2762" i="12" s="1"/>
  <c r="AP2761" i="12" s="1"/>
  <c r="AN2767" i="12"/>
  <c r="AN2766" i="12" s="1"/>
  <c r="AN2765" i="12" s="1"/>
  <c r="AO2767" i="12"/>
  <c r="AO2766" i="12" s="1"/>
  <c r="AO2765" i="12" s="1"/>
  <c r="AP2767" i="12"/>
  <c r="AP2766" i="12" s="1"/>
  <c r="AP2765" i="12" s="1"/>
  <c r="AN2771" i="12"/>
  <c r="AN2770" i="12" s="1"/>
  <c r="AN2769" i="12" s="1"/>
  <c r="AO2771" i="12"/>
  <c r="AO2770" i="12" s="1"/>
  <c r="AO2769" i="12" s="1"/>
  <c r="AP2771" i="12"/>
  <c r="AP2770" i="12" s="1"/>
  <c r="AP2769" i="12" s="1"/>
  <c r="AN2775" i="12"/>
  <c r="AN2774" i="12" s="1"/>
  <c r="AN2773" i="12" s="1"/>
  <c r="AO2775" i="12"/>
  <c r="AO2774" i="12" s="1"/>
  <c r="AO2773" i="12" s="1"/>
  <c r="AP2775" i="12"/>
  <c r="AP2774" i="12" s="1"/>
  <c r="AP2773" i="12" s="1"/>
  <c r="AN2779" i="12"/>
  <c r="AN2778" i="12" s="1"/>
  <c r="AN2777" i="12" s="1"/>
  <c r="AO2779" i="12"/>
  <c r="AO2778" i="12" s="1"/>
  <c r="AO2777" i="12" s="1"/>
  <c r="AP2779" i="12"/>
  <c r="AP2778" i="12" s="1"/>
  <c r="AP2777" i="12" s="1"/>
  <c r="AN2783" i="12"/>
  <c r="AN2782" i="12" s="1"/>
  <c r="AO2783" i="12"/>
  <c r="AO2782" i="12" s="1"/>
  <c r="AP2783" i="12"/>
  <c r="AP2782" i="12" s="1"/>
  <c r="AN2786" i="12"/>
  <c r="AN2785" i="12" s="1"/>
  <c r="AO2786" i="12"/>
  <c r="AO2785" i="12" s="1"/>
  <c r="AP2786" i="12"/>
  <c r="AP2785" i="12" s="1"/>
  <c r="AN2790" i="12"/>
  <c r="AN2789" i="12" s="1"/>
  <c r="AO2790" i="12"/>
  <c r="AO2789" i="12" s="1"/>
  <c r="AP2790" i="12"/>
  <c r="AP2789" i="12" s="1"/>
  <c r="AN2793" i="12"/>
  <c r="AN2792" i="12" s="1"/>
  <c r="AO2793" i="12"/>
  <c r="AO2792" i="12" s="1"/>
  <c r="AP2793" i="12"/>
  <c r="AP2792" i="12" s="1"/>
  <c r="AN2796" i="12"/>
  <c r="AN2795" i="12" s="1"/>
  <c r="AO2796" i="12"/>
  <c r="AO2795" i="12" s="1"/>
  <c r="AP2796" i="12"/>
  <c r="AP2795" i="12" s="1"/>
  <c r="AN2800" i="12"/>
  <c r="AN2799" i="12" s="1"/>
  <c r="AN2798" i="12" s="1"/>
  <c r="AO2800" i="12"/>
  <c r="AO2799" i="12" s="1"/>
  <c r="AO2798" i="12" s="1"/>
  <c r="AP2800" i="12"/>
  <c r="AP2799" i="12" s="1"/>
  <c r="AP2798" i="12" s="1"/>
  <c r="AN2804" i="12"/>
  <c r="AN2803" i="12" s="1"/>
  <c r="AN2802" i="12" s="1"/>
  <c r="AO2804" i="12"/>
  <c r="AO2803" i="12" s="1"/>
  <c r="AO2802" i="12" s="1"/>
  <c r="AP2804" i="12"/>
  <c r="AP2803" i="12" s="1"/>
  <c r="AP2802" i="12" s="1"/>
  <c r="AN2808" i="12"/>
  <c r="AO2808" i="12"/>
  <c r="AP2808" i="12"/>
  <c r="AN2810" i="12"/>
  <c r="AO2810" i="12"/>
  <c r="AP2810" i="12"/>
  <c r="AN2814" i="12"/>
  <c r="AN2813" i="12" s="1"/>
  <c r="AN2812" i="12" s="1"/>
  <c r="AO2814" i="12"/>
  <c r="AO2813" i="12" s="1"/>
  <c r="AO2812" i="12" s="1"/>
  <c r="AP2814" i="12"/>
  <c r="AP2813" i="12" s="1"/>
  <c r="AP2812" i="12" s="1"/>
  <c r="AN2818" i="12"/>
  <c r="AN2817" i="12" s="1"/>
  <c r="AN2816" i="12" s="1"/>
  <c r="AO2818" i="12"/>
  <c r="AO2817" i="12" s="1"/>
  <c r="AO2816" i="12" s="1"/>
  <c r="AP2818" i="12"/>
  <c r="AP2817" i="12" s="1"/>
  <c r="AP2816" i="12" s="1"/>
  <c r="AN2822" i="12"/>
  <c r="AN2821" i="12" s="1"/>
  <c r="AN2820" i="12" s="1"/>
  <c r="AO2822" i="12"/>
  <c r="AO2821" i="12" s="1"/>
  <c r="AO2820" i="12" s="1"/>
  <c r="AP2822" i="12"/>
  <c r="AP2821" i="12" s="1"/>
  <c r="AP2820" i="12" s="1"/>
  <c r="AN2826" i="12"/>
  <c r="AN2825" i="12" s="1"/>
  <c r="AN2824" i="12" s="1"/>
  <c r="AO2826" i="12"/>
  <c r="AO2825" i="12" s="1"/>
  <c r="AO2824" i="12" s="1"/>
  <c r="AP2826" i="12"/>
  <c r="AP2825" i="12" s="1"/>
  <c r="AP2824" i="12" s="1"/>
  <c r="AN2830" i="12"/>
  <c r="AN2829" i="12" s="1"/>
  <c r="AN2828" i="12" s="1"/>
  <c r="AO2830" i="12"/>
  <c r="AO2829" i="12" s="1"/>
  <c r="AO2828" i="12" s="1"/>
  <c r="AP2830" i="12"/>
  <c r="AP2829" i="12" s="1"/>
  <c r="AP2828" i="12" s="1"/>
  <c r="AN2834" i="12"/>
  <c r="AO2834" i="12"/>
  <c r="AP2834" i="12"/>
  <c r="AN2836" i="12"/>
  <c r="AO2836" i="12"/>
  <c r="AP2836" i="12"/>
  <c r="AN2839" i="12"/>
  <c r="AN2838" i="12" s="1"/>
  <c r="AO2839" i="12"/>
  <c r="AO2838" i="12" s="1"/>
  <c r="AP2839" i="12"/>
  <c r="AP2838" i="12" s="1"/>
  <c r="AN2843" i="12"/>
  <c r="AO2843" i="12"/>
  <c r="AP2843" i="12"/>
  <c r="AN2845" i="12"/>
  <c r="AO2845" i="12"/>
  <c r="AP2845" i="12"/>
  <c r="AN2848" i="12"/>
  <c r="AN2847" i="12" s="1"/>
  <c r="AO2848" i="12"/>
  <c r="AO2847" i="12" s="1"/>
  <c r="AP2848" i="12"/>
  <c r="AP2847" i="12" s="1"/>
  <c r="AN2852" i="12"/>
  <c r="AN2851" i="12" s="1"/>
  <c r="AN2850" i="12" s="1"/>
  <c r="AO2852" i="12"/>
  <c r="AO2851" i="12" s="1"/>
  <c r="AO2850" i="12" s="1"/>
  <c r="AP2852" i="12"/>
  <c r="AP2851" i="12" s="1"/>
  <c r="AP2850" i="12" s="1"/>
  <c r="AN2856" i="12"/>
  <c r="AN2855" i="12" s="1"/>
  <c r="AN2854" i="12" s="1"/>
  <c r="AO2856" i="12"/>
  <c r="AO2855" i="12" s="1"/>
  <c r="AO2854" i="12" s="1"/>
  <c r="AP2856" i="12"/>
  <c r="AP2855" i="12" s="1"/>
  <c r="AP2854" i="12" s="1"/>
  <c r="AN2860" i="12"/>
  <c r="AN2859" i="12" s="1"/>
  <c r="AN2858" i="12" s="1"/>
  <c r="AO2860" i="12"/>
  <c r="AO2859" i="12" s="1"/>
  <c r="AO2858" i="12" s="1"/>
  <c r="AP2860" i="12"/>
  <c r="AP2859" i="12" s="1"/>
  <c r="AP2858" i="12" s="1"/>
  <c r="AN2864" i="12"/>
  <c r="AN2863" i="12" s="1"/>
  <c r="AO2864" i="12"/>
  <c r="AO2863" i="12" s="1"/>
  <c r="AP2864" i="12"/>
  <c r="AP2863" i="12" s="1"/>
  <c r="AN2867" i="12"/>
  <c r="AN2866" i="12" s="1"/>
  <c r="AO2867" i="12"/>
  <c r="AO2866" i="12" s="1"/>
  <c r="AP2867" i="12"/>
  <c r="AP2866" i="12" s="1"/>
  <c r="AN2871" i="12"/>
  <c r="AO2871" i="12"/>
  <c r="AP2871" i="12"/>
  <c r="AN2873" i="12"/>
  <c r="AO2873" i="12"/>
  <c r="AP2873" i="12"/>
  <c r="AN2877" i="12"/>
  <c r="AN2876" i="12" s="1"/>
  <c r="AN2875" i="12" s="1"/>
  <c r="AO2877" i="12"/>
  <c r="AO2876" i="12" s="1"/>
  <c r="AO2875" i="12" s="1"/>
  <c r="AP2877" i="12"/>
  <c r="AP2876" i="12" s="1"/>
  <c r="AP2875" i="12" s="1"/>
  <c r="AN2881" i="12"/>
  <c r="AN2880" i="12" s="1"/>
  <c r="AN2879" i="12" s="1"/>
  <c r="AO2881" i="12"/>
  <c r="AO2880" i="12" s="1"/>
  <c r="AO2879" i="12" s="1"/>
  <c r="AP2881" i="12"/>
  <c r="AP2880" i="12" s="1"/>
  <c r="AP2879" i="12" s="1"/>
  <c r="AN2885" i="12"/>
  <c r="AN2884" i="12" s="1"/>
  <c r="AN2883" i="12" s="1"/>
  <c r="AO2885" i="12"/>
  <c r="AO2884" i="12" s="1"/>
  <c r="AO2883" i="12" s="1"/>
  <c r="AP2885" i="12"/>
  <c r="AP2884" i="12" s="1"/>
  <c r="AP2883" i="12" s="1"/>
  <c r="AN2889" i="12"/>
  <c r="AN2888" i="12" s="1"/>
  <c r="AO2889" i="12"/>
  <c r="AO2888" i="12" s="1"/>
  <c r="AP2889" i="12"/>
  <c r="AP2888" i="12" s="1"/>
  <c r="AN2892" i="12"/>
  <c r="AN2891" i="12" s="1"/>
  <c r="AO2892" i="12"/>
  <c r="AO2891" i="12" s="1"/>
  <c r="AP2892" i="12"/>
  <c r="AP2891" i="12" s="1"/>
  <c r="AN2895" i="12"/>
  <c r="AN2894" i="12" s="1"/>
  <c r="AO2895" i="12"/>
  <c r="AO2894" i="12" s="1"/>
  <c r="AP2895" i="12"/>
  <c r="AP2894" i="12" s="1"/>
  <c r="AN2899" i="12"/>
  <c r="AN2898" i="12" s="1"/>
  <c r="AN2897" i="12" s="1"/>
  <c r="AO2899" i="12"/>
  <c r="AO2898" i="12" s="1"/>
  <c r="AO2897" i="12" s="1"/>
  <c r="AP2899" i="12"/>
  <c r="AP2898" i="12" s="1"/>
  <c r="AP2897" i="12" s="1"/>
  <c r="AN2903" i="12"/>
  <c r="AN2902" i="12" s="1"/>
  <c r="AN2901" i="12" s="1"/>
  <c r="AO2903" i="12"/>
  <c r="AO2902" i="12" s="1"/>
  <c r="AO2901" i="12" s="1"/>
  <c r="AP2903" i="12"/>
  <c r="AP2902" i="12" s="1"/>
  <c r="AP2901" i="12" s="1"/>
  <c r="AN2907" i="12"/>
  <c r="AN2906" i="12" s="1"/>
  <c r="AN2905" i="12" s="1"/>
  <c r="AO2907" i="12"/>
  <c r="AO2906" i="12" s="1"/>
  <c r="AO2905" i="12" s="1"/>
  <c r="AP2907" i="12"/>
  <c r="AP2906" i="12" s="1"/>
  <c r="AP2905" i="12" s="1"/>
  <c r="AN2911" i="12"/>
  <c r="AN2910" i="12" s="1"/>
  <c r="AN2909" i="12" s="1"/>
  <c r="AO2911" i="12"/>
  <c r="AO2910" i="12" s="1"/>
  <c r="AO2909" i="12" s="1"/>
  <c r="AP2911" i="12"/>
  <c r="AP2910" i="12" s="1"/>
  <c r="AP2909" i="12" s="1"/>
  <c r="AN2915" i="12"/>
  <c r="AN2914" i="12" s="1"/>
  <c r="AO2915" i="12"/>
  <c r="AO2914" i="12" s="1"/>
  <c r="AP2915" i="12"/>
  <c r="AP2914" i="12" s="1"/>
  <c r="AN2918" i="12"/>
  <c r="AN2917" i="12" s="1"/>
  <c r="AO2918" i="12"/>
  <c r="AO2917" i="12" s="1"/>
  <c r="AP2918" i="12"/>
  <c r="AP2917" i="12" s="1"/>
  <c r="AN2922" i="12"/>
  <c r="AN2921" i="12" s="1"/>
  <c r="AN2920" i="12" s="1"/>
  <c r="AO2922" i="12"/>
  <c r="AO2921" i="12" s="1"/>
  <c r="AO2920" i="12" s="1"/>
  <c r="AP2922" i="12"/>
  <c r="AP2921" i="12" s="1"/>
  <c r="AP2920" i="12" s="1"/>
  <c r="AN2928" i="12"/>
  <c r="AN2927" i="12" s="1"/>
  <c r="AN2926" i="12" s="1"/>
  <c r="AO2928" i="12"/>
  <c r="AO2927" i="12" s="1"/>
  <c r="AO2926" i="12" s="1"/>
  <c r="AP2928" i="12"/>
  <c r="AP2927" i="12" s="1"/>
  <c r="AP2926" i="12" s="1"/>
  <c r="AN2932" i="12"/>
  <c r="AN2931" i="12" s="1"/>
  <c r="AN2930" i="12" s="1"/>
  <c r="AO2932" i="12"/>
  <c r="AO2931" i="12" s="1"/>
  <c r="AO2930" i="12" s="1"/>
  <c r="AP2932" i="12"/>
  <c r="AP2931" i="12" s="1"/>
  <c r="AP2930" i="12" s="1"/>
  <c r="AN2937" i="12"/>
  <c r="AN2936" i="12" s="1"/>
  <c r="AN2935" i="12" s="1"/>
  <c r="AO2937" i="12"/>
  <c r="AO2936" i="12" s="1"/>
  <c r="AO2935" i="12" s="1"/>
  <c r="AP2937" i="12"/>
  <c r="AP2936" i="12" s="1"/>
  <c r="AP2935" i="12" s="1"/>
  <c r="AN2941" i="12"/>
  <c r="AN2940" i="12" s="1"/>
  <c r="AO2941" i="12"/>
  <c r="AO2940" i="12" s="1"/>
  <c r="AP2941" i="12"/>
  <c r="AP2940" i="12" s="1"/>
  <c r="AN2944" i="12"/>
  <c r="AN2943" i="12" s="1"/>
  <c r="AO2944" i="12"/>
  <c r="AO2943" i="12" s="1"/>
  <c r="AP2944" i="12"/>
  <c r="AP2943" i="12" s="1"/>
  <c r="AN2950" i="12"/>
  <c r="AN2949" i="12" s="1"/>
  <c r="AN2948" i="12" s="1"/>
  <c r="AN2947" i="12" s="1"/>
  <c r="AO2950" i="12"/>
  <c r="AO2949" i="12" s="1"/>
  <c r="AO2948" i="12" s="1"/>
  <c r="AO2947" i="12" s="1"/>
  <c r="AP2950" i="12"/>
  <c r="AP2949" i="12" s="1"/>
  <c r="AP2948" i="12" s="1"/>
  <c r="AP2947" i="12" s="1"/>
  <c r="AN2955" i="12"/>
  <c r="AN2954" i="12" s="1"/>
  <c r="AN2953" i="12" s="1"/>
  <c r="AO2955" i="12"/>
  <c r="AO2954" i="12" s="1"/>
  <c r="AO2953" i="12" s="1"/>
  <c r="AP2955" i="12"/>
  <c r="AP2954" i="12" s="1"/>
  <c r="AP2953" i="12" s="1"/>
  <c r="AN2959" i="12"/>
  <c r="AN2958" i="12" s="1"/>
  <c r="AO2959" i="12"/>
  <c r="AO2958" i="12" s="1"/>
  <c r="AP2959" i="12"/>
  <c r="AP2958" i="12" s="1"/>
  <c r="AN2962" i="12"/>
  <c r="AN2961" i="12" s="1"/>
  <c r="AO2962" i="12"/>
  <c r="AO2961" i="12" s="1"/>
  <c r="AP2962" i="12"/>
  <c r="AP2961" i="12" s="1"/>
  <c r="AN2965" i="12"/>
  <c r="AN2964" i="12" s="1"/>
  <c r="AO2965" i="12"/>
  <c r="AO2964" i="12" s="1"/>
  <c r="AP2965" i="12"/>
  <c r="AP2964" i="12" s="1"/>
  <c r="AN2971" i="12"/>
  <c r="AN2970" i="12" s="1"/>
  <c r="AN2969" i="12" s="1"/>
  <c r="AN2968" i="12" s="1"/>
  <c r="AO2971" i="12"/>
  <c r="AO2970" i="12" s="1"/>
  <c r="AO2969" i="12" s="1"/>
  <c r="AO2968" i="12" s="1"/>
  <c r="AP2971" i="12"/>
  <c r="AP2970" i="12" s="1"/>
  <c r="AP2969" i="12" s="1"/>
  <c r="AP2968" i="12" s="1"/>
  <c r="AN2976" i="12"/>
  <c r="AN2975" i="12" s="1"/>
  <c r="AN2974" i="12" s="1"/>
  <c r="AO2976" i="12"/>
  <c r="AO2975" i="12" s="1"/>
  <c r="AO2974" i="12" s="1"/>
  <c r="AP2976" i="12"/>
  <c r="AP2975" i="12" s="1"/>
  <c r="AP2974" i="12" s="1"/>
  <c r="AN2980" i="12"/>
  <c r="AN2979" i="12" s="1"/>
  <c r="AO2980" i="12"/>
  <c r="AO2979" i="12" s="1"/>
  <c r="AP2980" i="12"/>
  <c r="AP2979" i="12" s="1"/>
  <c r="AN2983" i="12"/>
  <c r="AN2982" i="12" s="1"/>
  <c r="AO2983" i="12"/>
  <c r="AO2982" i="12" s="1"/>
  <c r="AP2983" i="12"/>
  <c r="AP2982" i="12" s="1"/>
  <c r="AN2987" i="12"/>
  <c r="AN2986" i="12" s="1"/>
  <c r="AN2985" i="12" s="1"/>
  <c r="AO2987" i="12"/>
  <c r="AO2986" i="12" s="1"/>
  <c r="AO2985" i="12" s="1"/>
  <c r="AP2987" i="12"/>
  <c r="AP2986" i="12" s="1"/>
  <c r="AP2985" i="12" s="1"/>
  <c r="AN2993" i="12"/>
  <c r="AN2992" i="12" s="1"/>
  <c r="AN2991" i="12" s="1"/>
  <c r="AN2990" i="12" s="1"/>
  <c r="AO2993" i="12"/>
  <c r="AO2992" i="12" s="1"/>
  <c r="AO2991" i="12" s="1"/>
  <c r="AO2990" i="12" s="1"/>
  <c r="AP2993" i="12"/>
  <c r="AP2992" i="12" s="1"/>
  <c r="AP2991" i="12" s="1"/>
  <c r="AP2990" i="12" s="1"/>
  <c r="AN2998" i="12"/>
  <c r="AN2997" i="12" s="1"/>
  <c r="AN2996" i="12" s="1"/>
  <c r="AO2998" i="12"/>
  <c r="AO2997" i="12" s="1"/>
  <c r="AO2996" i="12" s="1"/>
  <c r="AP2998" i="12"/>
  <c r="AP2997" i="12" s="1"/>
  <c r="AP2996" i="12" s="1"/>
  <c r="AN3002" i="12"/>
  <c r="AN3001" i="12" s="1"/>
  <c r="AO3002" i="12"/>
  <c r="AO3001" i="12" s="1"/>
  <c r="AP3002" i="12"/>
  <c r="AP3001" i="12" s="1"/>
  <c r="AN3005" i="12"/>
  <c r="AN3004" i="12" s="1"/>
  <c r="AO3005" i="12"/>
  <c r="AO3004" i="12" s="1"/>
  <c r="AP3005" i="12"/>
  <c r="AP3004" i="12" s="1"/>
  <c r="AN3008" i="12"/>
  <c r="AN3007" i="12" s="1"/>
  <c r="AO3008" i="12"/>
  <c r="AO3007" i="12" s="1"/>
  <c r="AP3008" i="12"/>
  <c r="AP3007" i="12" s="1"/>
  <c r="AN3013" i="12"/>
  <c r="AN3012" i="12" s="1"/>
  <c r="AN3011" i="12" s="1"/>
  <c r="AO3013" i="12"/>
  <c r="AO3012" i="12" s="1"/>
  <c r="AO3011" i="12" s="1"/>
  <c r="AP3013" i="12"/>
  <c r="AP3012" i="12" s="1"/>
  <c r="AP3011" i="12" s="1"/>
  <c r="AN3026" i="12"/>
  <c r="AN3025" i="12" s="1"/>
  <c r="AO3026" i="12"/>
  <c r="AO3025" i="12" s="1"/>
  <c r="AP3026" i="12"/>
  <c r="AP3025" i="12" s="1"/>
  <c r="AN3036" i="12"/>
  <c r="AN3035" i="12" s="1"/>
  <c r="AO3036" i="12"/>
  <c r="AO3035" i="12" s="1"/>
  <c r="AP3036" i="12"/>
  <c r="AP3035" i="12" s="1"/>
  <c r="AN3048" i="12"/>
  <c r="AN3047" i="12" s="1"/>
  <c r="AO3048" i="12"/>
  <c r="AO3047" i="12" s="1"/>
  <c r="AP3048" i="12"/>
  <c r="AP3047" i="12" s="1"/>
  <c r="AN3055" i="12"/>
  <c r="AN3054" i="12" s="1"/>
  <c r="AN3053" i="12" s="1"/>
  <c r="AO3055" i="12"/>
  <c r="AO3054" i="12" s="1"/>
  <c r="AO3053" i="12" s="1"/>
  <c r="AP3055" i="12"/>
  <c r="AP3054" i="12" s="1"/>
  <c r="AP3053" i="12" s="1"/>
  <c r="AN3059" i="12"/>
  <c r="AN3058" i="12" s="1"/>
  <c r="AO3059" i="12"/>
  <c r="AO3058" i="12" s="1"/>
  <c r="AP3059" i="12"/>
  <c r="AP3058" i="12" s="1"/>
  <c r="AN3062" i="12"/>
  <c r="AN3061" i="12" s="1"/>
  <c r="AO3062" i="12"/>
  <c r="AO3061" i="12" s="1"/>
  <c r="AP3062" i="12"/>
  <c r="AP3061" i="12" s="1"/>
  <c r="AN3065" i="12"/>
  <c r="AN3064" i="12" s="1"/>
  <c r="AO3065" i="12"/>
  <c r="AO3064" i="12" s="1"/>
  <c r="AP3065" i="12"/>
  <c r="AP3064" i="12" s="1"/>
  <c r="AN3068" i="12"/>
  <c r="AN3067" i="12" s="1"/>
  <c r="AO3068" i="12"/>
  <c r="AO3067" i="12" s="1"/>
  <c r="AP3068" i="12"/>
  <c r="AP3067" i="12" s="1"/>
  <c r="AN3074" i="12"/>
  <c r="AN3073" i="12" s="1"/>
  <c r="AO3074" i="12"/>
  <c r="AO3073" i="12" s="1"/>
  <c r="AP3074" i="12"/>
  <c r="AP3073" i="12" s="1"/>
  <c r="AN3077" i="12"/>
  <c r="AN3076" i="12" s="1"/>
  <c r="AO3077" i="12"/>
  <c r="AO3076" i="12" s="1"/>
  <c r="AP3077" i="12"/>
  <c r="AP3076" i="12" s="1"/>
  <c r="AN3087" i="12"/>
  <c r="AN3086" i="12" s="1"/>
  <c r="AN3085" i="12" s="1"/>
  <c r="AN3084" i="12" s="1"/>
  <c r="AO3087" i="12"/>
  <c r="AO3086" i="12" s="1"/>
  <c r="AO3085" i="12" s="1"/>
  <c r="AO3084" i="12" s="1"/>
  <c r="AP3087" i="12"/>
  <c r="AP3086" i="12" s="1"/>
  <c r="AP3085" i="12" s="1"/>
  <c r="AP3084" i="12" s="1"/>
  <c r="AN3092" i="12"/>
  <c r="AN3091" i="12" s="1"/>
  <c r="AN3090" i="12" s="1"/>
  <c r="AN3089" i="12" s="1"/>
  <c r="AO3092" i="12"/>
  <c r="AO3091" i="12" s="1"/>
  <c r="AO3090" i="12" s="1"/>
  <c r="AO3089" i="12" s="1"/>
  <c r="AP3092" i="12"/>
  <c r="AP3091" i="12" s="1"/>
  <c r="AP3090" i="12" s="1"/>
  <c r="AP3089" i="12" s="1"/>
  <c r="AN3097" i="12"/>
  <c r="AN3096" i="12" s="1"/>
  <c r="AO3097" i="12"/>
  <c r="AO3096" i="12" s="1"/>
  <c r="AP3097" i="12"/>
  <c r="AP3096" i="12" s="1"/>
  <c r="AN3110" i="12"/>
  <c r="AN3109" i="12" s="1"/>
  <c r="AO3110" i="12"/>
  <c r="AO3109" i="12" s="1"/>
  <c r="AP3110" i="12"/>
  <c r="AP3109" i="12" s="1"/>
  <c r="AN3116" i="12"/>
  <c r="AN3115" i="12" s="1"/>
  <c r="AO3116" i="12"/>
  <c r="AO3115" i="12" s="1"/>
  <c r="AP3116" i="12"/>
  <c r="AP3115" i="12" s="1"/>
  <c r="AN3119" i="12"/>
  <c r="AN3118" i="12" s="1"/>
  <c r="AO3119" i="12"/>
  <c r="AO3118" i="12" s="1"/>
  <c r="AP3119" i="12"/>
  <c r="AP3118" i="12" s="1"/>
  <c r="AN3122" i="12"/>
  <c r="AN3121" i="12" s="1"/>
  <c r="AO3122" i="12"/>
  <c r="AO3121" i="12" s="1"/>
  <c r="AP3122" i="12"/>
  <c r="AP3121" i="12" s="1"/>
  <c r="CB2100" i="12" l="1"/>
  <c r="AP125" i="12"/>
  <c r="AP117" i="12"/>
  <c r="AP116" i="12" s="1"/>
  <c r="AP115" i="12" s="1"/>
  <c r="AP104" i="12" s="1"/>
  <c r="AP18" i="12"/>
  <c r="AN80" i="12"/>
  <c r="AN76" i="12" s="1"/>
  <c r="AP33" i="12"/>
  <c r="AP1658" i="12"/>
  <c r="AP1657" i="12" s="1"/>
  <c r="AO177" i="12"/>
  <c r="AP345" i="12"/>
  <c r="AP344" i="12" s="1"/>
  <c r="AN971" i="12"/>
  <c r="AN970" i="12" s="1"/>
  <c r="AO506" i="12"/>
  <c r="AO505" i="12" s="1"/>
  <c r="AO504" i="12" s="1"/>
  <c r="AO1293" i="12"/>
  <c r="AO1292" i="12" s="1"/>
  <c r="AN1530" i="12"/>
  <c r="AN1518" i="12" s="1"/>
  <c r="AN1506" i="12" s="1"/>
  <c r="AN1030" i="12"/>
  <c r="AN1023" i="12" s="1"/>
  <c r="AN977" i="12"/>
  <c r="AN976" i="12" s="1"/>
  <c r="AN965" i="12"/>
  <c r="AN964" i="12" s="1"/>
  <c r="AO721" i="12"/>
  <c r="AP595" i="12"/>
  <c r="AP594" i="12" s="1"/>
  <c r="AN1299" i="12"/>
  <c r="AN1298" i="12" s="1"/>
  <c r="AP1046" i="12"/>
  <c r="AP1045" i="12" s="1"/>
  <c r="AP991" i="12"/>
  <c r="AP984" i="12" s="1"/>
  <c r="AN928" i="12"/>
  <c r="AN927" i="12" s="1"/>
  <c r="AP664" i="12"/>
  <c r="AP663" i="12" s="1"/>
  <c r="AN578" i="12"/>
  <c r="AN577" i="12" s="1"/>
  <c r="AP277" i="12"/>
  <c r="AP276" i="12" s="1"/>
  <c r="AN1876" i="12"/>
  <c r="AN1875" i="12" s="1"/>
  <c r="AP824" i="12"/>
  <c r="AP823" i="12" s="1"/>
  <c r="AN392" i="12"/>
  <c r="AN391" i="12" s="1"/>
  <c r="AP332" i="12"/>
  <c r="AP331" i="12" s="1"/>
  <c r="AP294" i="12"/>
  <c r="AN63" i="12"/>
  <c r="AN62" i="12" s="1"/>
  <c r="AO2214" i="12"/>
  <c r="AO2213" i="12" s="1"/>
  <c r="AO2695" i="12"/>
  <c r="AO2286" i="12"/>
  <c r="AO2285" i="12" s="1"/>
  <c r="AN2261" i="12"/>
  <c r="AN2255" i="12" s="1"/>
  <c r="AO1013" i="12"/>
  <c r="AP837" i="12"/>
  <c r="AN744" i="12"/>
  <c r="AN740" i="12" s="1"/>
  <c r="AN441" i="12"/>
  <c r="AN424" i="12" s="1"/>
  <c r="AN423" i="12" s="1"/>
  <c r="AO345" i="12"/>
  <c r="AO344" i="12" s="1"/>
  <c r="AO2939" i="12"/>
  <c r="AO2934" i="12" s="1"/>
  <c r="AP2978" i="12"/>
  <c r="AP2973" i="12" s="1"/>
  <c r="AP2967" i="12" s="1"/>
  <c r="AN1223" i="12"/>
  <c r="AP1137" i="12"/>
  <c r="AP1136" i="12" s="1"/>
  <c r="AP3095" i="12"/>
  <c r="AP3094" i="12" s="1"/>
  <c r="AN1283" i="12"/>
  <c r="AN1282" i="12" s="1"/>
  <c r="AO1193" i="12"/>
  <c r="AO1030" i="12"/>
  <c r="AO1023" i="12" s="1"/>
  <c r="AO889" i="12"/>
  <c r="AO879" i="12" s="1"/>
  <c r="AO878" i="12" s="1"/>
  <c r="AO714" i="12"/>
  <c r="AO647" i="12"/>
  <c r="AO646" i="12" s="1"/>
  <c r="AP641" i="12"/>
  <c r="AP640" i="12" s="1"/>
  <c r="AP589" i="12"/>
  <c r="AP588" i="12" s="1"/>
  <c r="AO571" i="12"/>
  <c r="AO570" i="12" s="1"/>
  <c r="AN571" i="12"/>
  <c r="AN570" i="12" s="1"/>
  <c r="AO283" i="12"/>
  <c r="AO282" i="12" s="1"/>
  <c r="AO2580" i="12"/>
  <c r="AP1368" i="12"/>
  <c r="AP1367" i="12" s="1"/>
  <c r="AO641" i="12"/>
  <c r="AO640" i="12" s="1"/>
  <c r="AO639" i="12" s="1"/>
  <c r="AN3072" i="12"/>
  <c r="AN3071" i="12" s="1"/>
  <c r="AO2842" i="12"/>
  <c r="AO2841" i="12" s="1"/>
  <c r="AP2833" i="12"/>
  <c r="AP2832" i="12" s="1"/>
  <c r="AN1368" i="12"/>
  <c r="AN1367" i="12" s="1"/>
  <c r="AO1283" i="12"/>
  <c r="AO1282" i="12" s="1"/>
  <c r="AP889" i="12"/>
  <c r="AP879" i="12" s="1"/>
  <c r="AP878" i="12" s="1"/>
  <c r="AP797" i="12"/>
  <c r="AP796" i="12" s="1"/>
  <c r="AN768" i="12"/>
  <c r="AN767" i="12" s="1"/>
  <c r="AN766" i="12" s="1"/>
  <c r="AN765" i="12" s="1"/>
  <c r="AN750" i="12"/>
  <c r="AP506" i="12"/>
  <c r="AP505" i="12" s="1"/>
  <c r="AP504" i="12" s="1"/>
  <c r="AP1269" i="12"/>
  <c r="AP1268" i="12" s="1"/>
  <c r="AO991" i="12"/>
  <c r="AO984" i="12" s="1"/>
  <c r="AP938" i="12"/>
  <c r="AP937" i="12" s="1"/>
  <c r="AP928" i="12"/>
  <c r="AP927" i="12" s="1"/>
  <c r="AP861" i="12"/>
  <c r="AP860" i="12" s="1"/>
  <c r="AP845" i="12"/>
  <c r="AP844" i="12" s="1"/>
  <c r="AN749" i="12"/>
  <c r="AP578" i="12"/>
  <c r="AP577" i="12" s="1"/>
  <c r="AN542" i="12"/>
  <c r="AN541" i="12" s="1"/>
  <c r="AN523" i="12" s="1"/>
  <c r="AN399" i="12"/>
  <c r="AN398" i="12" s="1"/>
  <c r="AN318" i="12"/>
  <c r="AN317" i="12" s="1"/>
  <c r="AP312" i="12"/>
  <c r="AP311" i="12" s="1"/>
  <c r="AP283" i="12"/>
  <c r="AP282" i="12" s="1"/>
  <c r="AO264" i="12"/>
  <c r="AP192" i="12"/>
  <c r="AP187" i="12" s="1"/>
  <c r="AN2286" i="12"/>
  <c r="AN2285" i="12" s="1"/>
  <c r="AP2261" i="12"/>
  <c r="AP2255" i="12" s="1"/>
  <c r="AP2870" i="12"/>
  <c r="AP2869" i="12" s="1"/>
  <c r="AO2833" i="12"/>
  <c r="AN2580" i="12"/>
  <c r="AO2330" i="12"/>
  <c r="AO2329" i="12" s="1"/>
  <c r="AO2323" i="12" s="1"/>
  <c r="AO2301" i="12"/>
  <c r="AO2300" i="12" s="1"/>
  <c r="AO2299" i="12" s="1"/>
  <c r="AP2122" i="12"/>
  <c r="AP2118" i="12" s="1"/>
  <c r="AP2113" i="12" s="1"/>
  <c r="AP2112" i="12" s="1"/>
  <c r="AN1483" i="12"/>
  <c r="AP1385" i="12"/>
  <c r="AP1384" i="12" s="1"/>
  <c r="AP1377" i="12" s="1"/>
  <c r="AO1299" i="12"/>
  <c r="AO1298" i="12" s="1"/>
  <c r="AN1269" i="12"/>
  <c r="AN1268" i="12" s="1"/>
  <c r="AN117" i="12"/>
  <c r="AN116" i="12" s="1"/>
  <c r="AN115" i="12" s="1"/>
  <c r="AN104" i="12" s="1"/>
  <c r="AP90" i="12"/>
  <c r="AP85" i="12" s="1"/>
  <c r="AN2913" i="12"/>
  <c r="AO2913" i="12"/>
  <c r="AN2833" i="12"/>
  <c r="AN2832" i="12" s="1"/>
  <c r="AN2454" i="12"/>
  <c r="AN2453" i="12" s="1"/>
  <c r="AN2452" i="12" s="1"/>
  <c r="AO1658" i="12"/>
  <c r="AO1657" i="12" s="1"/>
  <c r="AN1385" i="12"/>
  <c r="AN1384" i="12" s="1"/>
  <c r="AN1377" i="12" s="1"/>
  <c r="AP1223" i="12"/>
  <c r="AO1082" i="12"/>
  <c r="AO1081" i="12" s="1"/>
  <c r="AO542" i="12"/>
  <c r="AO541" i="12" s="1"/>
  <c r="AO523" i="12" s="1"/>
  <c r="AO90" i="12"/>
  <c r="AO85" i="12" s="1"/>
  <c r="AP3114" i="12"/>
  <c r="AP3113" i="12" s="1"/>
  <c r="AP3112" i="12" s="1"/>
  <c r="AO2957" i="12"/>
  <c r="AO2952" i="12" s="1"/>
  <c r="AO2946" i="12" s="1"/>
  <c r="AP2925" i="12"/>
  <c r="AN2870" i="12"/>
  <c r="AN2869" i="12" s="1"/>
  <c r="AP2724" i="12"/>
  <c r="AN2063" i="12"/>
  <c r="AO1900" i="12"/>
  <c r="AP2957" i="12"/>
  <c r="AP2952" i="12" s="1"/>
  <c r="AP2946" i="12" s="1"/>
  <c r="AP2037" i="12"/>
  <c r="AO2887" i="12"/>
  <c r="AN2842" i="12"/>
  <c r="AN2841" i="12" s="1"/>
  <c r="AO2724" i="12"/>
  <c r="AN2442" i="12"/>
  <c r="AN2441" i="12" s="1"/>
  <c r="AO2030" i="12"/>
  <c r="AO2026" i="12" s="1"/>
  <c r="AO2025" i="12" s="1"/>
  <c r="AO1938" i="12"/>
  <c r="AN2129" i="12"/>
  <c r="AN2128" i="12" s="1"/>
  <c r="AN2127" i="12" s="1"/>
  <c r="AO3114" i="12"/>
  <c r="AO3113" i="12" s="1"/>
  <c r="AO3112" i="12" s="1"/>
  <c r="AP3072" i="12"/>
  <c r="AP3071" i="12" s="1"/>
  <c r="AN2939" i="12"/>
  <c r="AN2934" i="12" s="1"/>
  <c r="AN2925" i="12"/>
  <c r="AO2870" i="12"/>
  <c r="AO2869" i="12" s="1"/>
  <c r="AN2862" i="12"/>
  <c r="AP2842" i="12"/>
  <c r="AP2841" i="12" s="1"/>
  <c r="AO2832" i="12"/>
  <c r="AN2781" i="12"/>
  <c r="AO2655" i="12"/>
  <c r="AP2301" i="12"/>
  <c r="AP2300" i="12" s="1"/>
  <c r="AP2299" i="12" s="1"/>
  <c r="AN2271" i="12"/>
  <c r="AP2214" i="12"/>
  <c r="AP2213" i="12" s="1"/>
  <c r="AN2122" i="12"/>
  <c r="AN2118" i="12" s="1"/>
  <c r="AN2113" i="12" s="1"/>
  <c r="AN2112" i="12" s="1"/>
  <c r="AN2037" i="12"/>
  <c r="AN1938" i="12"/>
  <c r="AN1828" i="12"/>
  <c r="AN1827" i="12" s="1"/>
  <c r="AN1658" i="12"/>
  <c r="AN1657" i="12" s="1"/>
  <c r="AN1632" i="12"/>
  <c r="AN1623" i="12" s="1"/>
  <c r="AN1622" i="12" s="1"/>
  <c r="AN1621" i="12" s="1"/>
  <c r="AP1459" i="12"/>
  <c r="AP1458" i="12" s="1"/>
  <c r="AP1452" i="12" s="1"/>
  <c r="AP1431" i="12"/>
  <c r="AP1299" i="12"/>
  <c r="AP1298" i="12" s="1"/>
  <c r="AN1293" i="12"/>
  <c r="AN1292" i="12" s="1"/>
  <c r="AP1283" i="12"/>
  <c r="AP1282" i="12" s="1"/>
  <c r="AN1046" i="12"/>
  <c r="AN1045" i="12" s="1"/>
  <c r="AN991" i="12"/>
  <c r="AN984" i="12" s="1"/>
  <c r="AP873" i="12"/>
  <c r="AP872" i="12" s="1"/>
  <c r="AP744" i="12"/>
  <c r="AP740" i="12" s="1"/>
  <c r="AP685" i="12"/>
  <c r="AP681" i="12" s="1"/>
  <c r="AO670" i="12"/>
  <c r="AO669" i="12" s="1"/>
  <c r="AN670" i="12"/>
  <c r="AN669" i="12" s="1"/>
  <c r="AN624" i="12"/>
  <c r="AN623" i="12" s="1"/>
  <c r="AN622" i="12" s="1"/>
  <c r="AP565" i="12"/>
  <c r="AP564" i="12" s="1"/>
  <c r="AO441" i="12"/>
  <c r="AO424" i="12" s="1"/>
  <c r="AO423" i="12" s="1"/>
  <c r="AO399" i="12"/>
  <c r="AO398" i="12" s="1"/>
  <c r="AN369" i="12"/>
  <c r="AN368" i="12" s="1"/>
  <c r="AN332" i="12"/>
  <c r="AN331" i="12" s="1"/>
  <c r="AP318" i="12"/>
  <c r="AP317" i="12" s="1"/>
  <c r="AO192" i="12"/>
  <c r="AO187" i="12" s="1"/>
  <c r="AP135" i="12"/>
  <c r="AO33" i="12"/>
  <c r="AN1913" i="12"/>
  <c r="AP1686" i="12"/>
  <c r="AO1263" i="12"/>
  <c r="AO1262" i="12" s="1"/>
  <c r="AO1091" i="12"/>
  <c r="AO1090" i="12" s="1"/>
  <c r="AO965" i="12"/>
  <c r="AO964" i="12" s="1"/>
  <c r="AN957" i="12"/>
  <c r="AO784" i="12"/>
  <c r="AO783" i="12" s="1"/>
  <c r="AP647" i="12"/>
  <c r="AP646" i="12" s="1"/>
  <c r="AP571" i="12"/>
  <c r="AP570" i="12" s="1"/>
  <c r="AP490" i="12"/>
  <c r="AP477" i="12" s="1"/>
  <c r="AO409" i="12"/>
  <c r="AN385" i="12"/>
  <c r="AN384" i="12" s="1"/>
  <c r="AO277" i="12"/>
  <c r="AO276" i="12" s="1"/>
  <c r="AN170" i="12"/>
  <c r="AO117" i="12"/>
  <c r="AO116" i="12" s="1"/>
  <c r="AO115" i="12" s="1"/>
  <c r="AO104" i="12" s="1"/>
  <c r="AN1570" i="12"/>
  <c r="AN1557" i="12" s="1"/>
  <c r="AO1137" i="12"/>
  <c r="AO1136" i="12" s="1"/>
  <c r="AN1074" i="12"/>
  <c r="AN1073" i="12" s="1"/>
  <c r="AN1072" i="12" s="1"/>
  <c r="AN1057" i="12"/>
  <c r="AN1056" i="12" s="1"/>
  <c r="AP914" i="12"/>
  <c r="AP913" i="12" s="1"/>
  <c r="AN861" i="12"/>
  <c r="AN860" i="12" s="1"/>
  <c r="AO768" i="12"/>
  <c r="AO767" i="12" s="1"/>
  <c r="AO766" i="12" s="1"/>
  <c r="AO765" i="12" s="1"/>
  <c r="AN685" i="12"/>
  <c r="AN681" i="12" s="1"/>
  <c r="AP670" i="12"/>
  <c r="AP669" i="12" s="1"/>
  <c r="AN512" i="12"/>
  <c r="AN511" i="12" s="1"/>
  <c r="AO369" i="12"/>
  <c r="AO368" i="12" s="1"/>
  <c r="AO332" i="12"/>
  <c r="AO331" i="12" s="1"/>
  <c r="AN3114" i="12"/>
  <c r="AN3113" i="12" s="1"/>
  <c r="AN3112" i="12" s="1"/>
  <c r="AP2788" i="12"/>
  <c r="AN2978" i="12"/>
  <c r="AN2973" i="12" s="1"/>
  <c r="AN2967" i="12" s="1"/>
  <c r="AO2925" i="12"/>
  <c r="AO2788" i="12"/>
  <c r="AN2474" i="12"/>
  <c r="AN2473" i="12" s="1"/>
  <c r="AN2887" i="12"/>
  <c r="AP2862" i="12"/>
  <c r="AN2807" i="12"/>
  <c r="AN2806" i="12" s="1"/>
  <c r="AN2695" i="12"/>
  <c r="AO2606" i="12"/>
  <c r="AO2373" i="12"/>
  <c r="AO2372" i="12" s="1"/>
  <c r="AP2286" i="12"/>
  <c r="AP2285" i="12" s="1"/>
  <c r="AO1970" i="12"/>
  <c r="AO1969" i="12" s="1"/>
  <c r="AO1963" i="12" s="1"/>
  <c r="AP1888" i="12"/>
  <c r="AN1644" i="12"/>
  <c r="AP1612" i="12"/>
  <c r="AP1598" i="12"/>
  <c r="AP1418" i="12"/>
  <c r="AP1417" i="12" s="1"/>
  <c r="AN1091" i="12"/>
  <c r="AN1090" i="12" s="1"/>
  <c r="AP1082" i="12"/>
  <c r="AP1081" i="12" s="1"/>
  <c r="AP1062" i="12"/>
  <c r="AO392" i="12"/>
  <c r="AO391" i="12" s="1"/>
  <c r="AO170" i="12"/>
  <c r="AO150" i="12"/>
  <c r="AO2731" i="12"/>
  <c r="AP3024" i="12"/>
  <c r="AP3010" i="12" s="1"/>
  <c r="AO3057" i="12"/>
  <c r="AO3052" i="12" s="1"/>
  <c r="AN3057" i="12"/>
  <c r="AN3052" i="12" s="1"/>
  <c r="AO2862" i="12"/>
  <c r="AO2642" i="12"/>
  <c r="AN2606" i="12"/>
  <c r="AP2442" i="12"/>
  <c r="AP2441" i="12" s="1"/>
  <c r="AP2400" i="12"/>
  <c r="AP2395" i="12" s="1"/>
  <c r="AO2056" i="12"/>
  <c r="AO2055" i="12" s="1"/>
  <c r="AN1924" i="12"/>
  <c r="AP948" i="12"/>
  <c r="AP944" i="12" s="1"/>
  <c r="AN784" i="12"/>
  <c r="AN783" i="12" s="1"/>
  <c r="AN294" i="12"/>
  <c r="AP177" i="12"/>
  <c r="AO135" i="12"/>
  <c r="AO3024" i="12"/>
  <c r="AO3010" i="12" s="1"/>
  <c r="AP2807" i="12"/>
  <c r="AP2806" i="12" s="1"/>
  <c r="AP2731" i="12"/>
  <c r="AP2655" i="12"/>
  <c r="AN2642" i="12"/>
  <c r="AO2425" i="12"/>
  <c r="AO2418" i="12" s="1"/>
  <c r="AO2412" i="12" s="1"/>
  <c r="AO2361" i="12"/>
  <c r="AO2350" i="12" s="1"/>
  <c r="AN1800" i="12"/>
  <c r="AN1795" i="12" s="1"/>
  <c r="AP1761" i="12"/>
  <c r="AP1410" i="12"/>
  <c r="AP1406" i="12" s="1"/>
  <c r="AN1193" i="12"/>
  <c r="AO385" i="12"/>
  <c r="AO384" i="12" s="1"/>
  <c r="AP150" i="12"/>
  <c r="AP63" i="12"/>
  <c r="AP62" i="12" s="1"/>
  <c r="AO2221" i="12"/>
  <c r="AN2214" i="12"/>
  <c r="AN2213" i="12" s="1"/>
  <c r="AO2129" i="12"/>
  <c r="AO2128" i="12" s="1"/>
  <c r="AO2127" i="12" s="1"/>
  <c r="AN2056" i="12"/>
  <c r="AN2055" i="12" s="1"/>
  <c r="AO2047" i="12"/>
  <c r="AN2030" i="12"/>
  <c r="AN2026" i="12" s="1"/>
  <c r="AN2025" i="12" s="1"/>
  <c r="AO1888" i="12"/>
  <c r="AP1828" i="12"/>
  <c r="AP1827" i="12" s="1"/>
  <c r="AP1780" i="12"/>
  <c r="AO1780" i="12"/>
  <c r="AO1761" i="12"/>
  <c r="AO1686" i="12"/>
  <c r="AP1632" i="12"/>
  <c r="AP1623" i="12" s="1"/>
  <c r="AP1622" i="12" s="1"/>
  <c r="AP1621" i="12" s="1"/>
  <c r="AO1570" i="12"/>
  <c r="AO1557" i="12" s="1"/>
  <c r="AO1418" i="12"/>
  <c r="AO1417" i="12" s="1"/>
  <c r="AO1410" i="12"/>
  <c r="AO1406" i="12" s="1"/>
  <c r="AP1263" i="12"/>
  <c r="AP1262" i="12" s="1"/>
  <c r="AN1162" i="12"/>
  <c r="AN1137" i="12"/>
  <c r="AN1136" i="12" s="1"/>
  <c r="AO1062" i="12"/>
  <c r="AP1057" i="12"/>
  <c r="AP1056" i="12" s="1"/>
  <c r="AP1030" i="12"/>
  <c r="AP1023" i="12" s="1"/>
  <c r="AN1013" i="12"/>
  <c r="AO971" i="12"/>
  <c r="AO970" i="12" s="1"/>
  <c r="AO928" i="12"/>
  <c r="AO927" i="12" s="1"/>
  <c r="AO914" i="12"/>
  <c r="AO913" i="12" s="1"/>
  <c r="AN914" i="12"/>
  <c r="AN913" i="12" s="1"/>
  <c r="AP904" i="12"/>
  <c r="AP903" i="12" s="1"/>
  <c r="AO904" i="12"/>
  <c r="AO903" i="12" s="1"/>
  <c r="AP867" i="12"/>
  <c r="AP866" i="12" s="1"/>
  <c r="AO867" i="12"/>
  <c r="AO866" i="12" s="1"/>
  <c r="AO845" i="12"/>
  <c r="AO844" i="12" s="1"/>
  <c r="AO824" i="12"/>
  <c r="AO823" i="12" s="1"/>
  <c r="AO797" i="12"/>
  <c r="AO796" i="12" s="1"/>
  <c r="AO744" i="12"/>
  <c r="AO740" i="12" s="1"/>
  <c r="AN714" i="12"/>
  <c r="AO685" i="12"/>
  <c r="AO681" i="12" s="1"/>
  <c r="AO664" i="12"/>
  <c r="AO663" i="12" s="1"/>
  <c r="AN664" i="12"/>
  <c r="AN663" i="12" s="1"/>
  <c r="AP624" i="12"/>
  <c r="AP623" i="12" s="1"/>
  <c r="AP622" i="12" s="1"/>
  <c r="AO595" i="12"/>
  <c r="AO594" i="12" s="1"/>
  <c r="AN595" i="12"/>
  <c r="AN594" i="12" s="1"/>
  <c r="AO589" i="12"/>
  <c r="AO588" i="12" s="1"/>
  <c r="AN589" i="12"/>
  <c r="AN588" i="12" s="1"/>
  <c r="AO565" i="12"/>
  <c r="AO564" i="12" s="1"/>
  <c r="AN565" i="12"/>
  <c r="AN564" i="12" s="1"/>
  <c r="AN312" i="12"/>
  <c r="AN311" i="12" s="1"/>
  <c r="AN283" i="12"/>
  <c r="AN282" i="12" s="1"/>
  <c r="AP199" i="12"/>
  <c r="AN177" i="12"/>
  <c r="AN150" i="12"/>
  <c r="AN135" i="12"/>
  <c r="AN90" i="12"/>
  <c r="AN85" i="12" s="1"/>
  <c r="AP2709" i="12"/>
  <c r="AP2695" i="12"/>
  <c r="AP2684" i="12"/>
  <c r="AN2663" i="12"/>
  <c r="AN2662" i="12" s="1"/>
  <c r="AN2373" i="12"/>
  <c r="AN2372" i="12" s="1"/>
  <c r="AN2361" i="12"/>
  <c r="AN2350" i="12" s="1"/>
  <c r="AN2301" i="12"/>
  <c r="AN2300" i="12" s="1"/>
  <c r="AN2299" i="12" s="1"/>
  <c r="AP2271" i="12"/>
  <c r="AP1913" i="12"/>
  <c r="AP1876" i="12"/>
  <c r="AP1875" i="12" s="1"/>
  <c r="AN1868" i="12"/>
  <c r="AN1867" i="12" s="1"/>
  <c r="AN1667" i="12"/>
  <c r="AO1612" i="12"/>
  <c r="AO1530" i="12"/>
  <c r="AO1518" i="12" s="1"/>
  <c r="AO1506" i="12" s="1"/>
  <c r="AO1490" i="12"/>
  <c r="AO1473" i="12"/>
  <c r="AN1431" i="12"/>
  <c r="AP1362" i="12"/>
  <c r="AP1361" i="12" s="1"/>
  <c r="AN1263" i="12"/>
  <c r="AN1262" i="12" s="1"/>
  <c r="AN1082" i="12"/>
  <c r="AN1081" i="12" s="1"/>
  <c r="AP1013" i="12"/>
  <c r="AO977" i="12"/>
  <c r="AO976" i="12" s="1"/>
  <c r="AN904" i="12"/>
  <c r="AN903" i="12" s="1"/>
  <c r="AO873" i="12"/>
  <c r="AO872" i="12" s="1"/>
  <c r="AN867" i="12"/>
  <c r="AN866" i="12" s="1"/>
  <c r="AN845" i="12"/>
  <c r="AN844" i="12" s="1"/>
  <c r="AN797" i="12"/>
  <c r="AN796" i="12" s="1"/>
  <c r="AP784" i="12"/>
  <c r="AP783" i="12" s="1"/>
  <c r="AN409" i="12"/>
  <c r="AP392" i="12"/>
  <c r="AP391" i="12" s="1"/>
  <c r="AN345" i="12"/>
  <c r="AN344" i="12" s="1"/>
  <c r="AP170" i="12"/>
  <c r="AP80" i="12"/>
  <c r="AP76" i="12" s="1"/>
  <c r="AO2684" i="12"/>
  <c r="AN2674" i="12"/>
  <c r="AN2330" i="12"/>
  <c r="AN2329" i="12" s="1"/>
  <c r="AN2323" i="12" s="1"/>
  <c r="AO2271" i="12"/>
  <c r="AO2122" i="12"/>
  <c r="AO2118" i="12" s="1"/>
  <c r="AO2113" i="12" s="1"/>
  <c r="AO2112" i="12" s="1"/>
  <c r="AN2081" i="12"/>
  <c r="AN2076" i="12" s="1"/>
  <c r="AO2063" i="12"/>
  <c r="AP2056" i="12"/>
  <c r="AP2055" i="12" s="1"/>
  <c r="AP1970" i="12"/>
  <c r="AP1969" i="12" s="1"/>
  <c r="AP1963" i="12" s="1"/>
  <c r="AP1938" i="12"/>
  <c r="AP1868" i="12"/>
  <c r="AP1867" i="12" s="1"/>
  <c r="AO1800" i="12"/>
  <c r="AO1795" i="12" s="1"/>
  <c r="AO1695" i="12"/>
  <c r="AN1612" i="12"/>
  <c r="AN1577" i="12"/>
  <c r="AN1490" i="12"/>
  <c r="AO1483" i="12"/>
  <c r="AN1459" i="12"/>
  <c r="AN1458" i="12" s="1"/>
  <c r="AN1452" i="12" s="1"/>
  <c r="AN1362" i="12"/>
  <c r="AN1361" i="12" s="1"/>
  <c r="AP1293" i="12"/>
  <c r="AP1292" i="12" s="1"/>
  <c r="AO1269" i="12"/>
  <c r="AO1268" i="12" s="1"/>
  <c r="AP1193" i="12"/>
  <c r="AO1046" i="12"/>
  <c r="AO1045" i="12" s="1"/>
  <c r="AP965" i="12"/>
  <c r="AP964" i="12" s="1"/>
  <c r="AP957" i="12"/>
  <c r="AN938" i="12"/>
  <c r="AN937" i="12" s="1"/>
  <c r="AN889" i="12"/>
  <c r="AN879" i="12" s="1"/>
  <c r="AN878" i="12" s="1"/>
  <c r="AN873" i="12"/>
  <c r="AN872" i="12" s="1"/>
  <c r="AN837" i="12"/>
  <c r="AN721" i="12"/>
  <c r="AN647" i="12"/>
  <c r="AN646" i="12" s="1"/>
  <c r="AN641" i="12"/>
  <c r="AN640" i="12" s="1"/>
  <c r="AO578" i="12"/>
  <c r="AO577" i="12" s="1"/>
  <c r="AP542" i="12"/>
  <c r="AP541" i="12" s="1"/>
  <c r="AP523" i="12" s="1"/>
  <c r="AN506" i="12"/>
  <c r="AN505" i="12" s="1"/>
  <c r="AN504" i="12" s="1"/>
  <c r="AP409" i="12"/>
  <c r="AO294" i="12"/>
  <c r="AN277" i="12"/>
  <c r="AN276" i="12" s="1"/>
  <c r="AO160" i="12"/>
  <c r="AO80" i="12"/>
  <c r="AO76" i="12" s="1"/>
  <c r="AO18" i="12"/>
  <c r="AP3000" i="12"/>
  <c r="AP2995" i="12" s="1"/>
  <c r="AO3095" i="12"/>
  <c r="AO3094" i="12" s="1"/>
  <c r="AO2978" i="12"/>
  <c r="AO2973" i="12" s="1"/>
  <c r="AO2967" i="12" s="1"/>
  <c r="AN2485" i="12"/>
  <c r="AP2887" i="12"/>
  <c r="AO2485" i="12"/>
  <c r="AN2149" i="12"/>
  <c r="AN2008" i="12"/>
  <c r="AO3000" i="12"/>
  <c r="AO2995" i="12" s="1"/>
  <c r="AP2913" i="12"/>
  <c r="AO2674" i="12"/>
  <c r="AO2663" i="12"/>
  <c r="AO2662" i="12" s="1"/>
  <c r="AN2655" i="12"/>
  <c r="AP2606" i="12"/>
  <c r="AO2454" i="12"/>
  <c r="AO2453" i="12" s="1"/>
  <c r="AO2452" i="12" s="1"/>
  <c r="AO2400" i="12"/>
  <c r="AO2395" i="12" s="1"/>
  <c r="AP2373" i="12"/>
  <c r="AP2372" i="12" s="1"/>
  <c r="AP2361" i="12"/>
  <c r="AP2350" i="12" s="1"/>
  <c r="AP1854" i="12"/>
  <c r="AN3000" i="12"/>
  <c r="AN2995" i="12" s="1"/>
  <c r="AN3024" i="12"/>
  <c r="AN3010" i="12" s="1"/>
  <c r="AN2957" i="12"/>
  <c r="AN2952" i="12" s="1"/>
  <c r="AN2946" i="12" s="1"/>
  <c r="AP2939" i="12"/>
  <c r="AP2934" i="12" s="1"/>
  <c r="AN2788" i="12"/>
  <c r="AO2738" i="12"/>
  <c r="AO2433" i="12"/>
  <c r="AO2432" i="12" s="1"/>
  <c r="AN49" i="12"/>
  <c r="AO3072" i="12"/>
  <c r="AO3071" i="12" s="1"/>
  <c r="AP3057" i="12"/>
  <c r="AP3052" i="12" s="1"/>
  <c r="AO2781" i="12"/>
  <c r="AN2731" i="12"/>
  <c r="AO2709" i="12"/>
  <c r="AN3095" i="12"/>
  <c r="AN3094" i="12" s="1"/>
  <c r="AO2807" i="12"/>
  <c r="AO2806" i="12" s="1"/>
  <c r="AP2781" i="12"/>
  <c r="AN2738" i="12"/>
  <c r="AN2724" i="12"/>
  <c r="AN2684" i="12"/>
  <c r="AP2674" i="12"/>
  <c r="AP2663" i="12"/>
  <c r="AP2662" i="12" s="1"/>
  <c r="AP2642" i="12"/>
  <c r="AO2616" i="12"/>
  <c r="AO2615" i="12" s="1"/>
  <c r="AO2474" i="12"/>
  <c r="AO2473" i="12" s="1"/>
  <c r="AP2454" i="12"/>
  <c r="AP2453" i="12" s="1"/>
  <c r="AP2452" i="12" s="1"/>
  <c r="AO2442" i="12"/>
  <c r="AO2441" i="12" s="1"/>
  <c r="AN2433" i="12"/>
  <c r="AN2432" i="12" s="1"/>
  <c r="AN2425" i="12"/>
  <c r="AN2418" i="12" s="1"/>
  <c r="AN2412" i="12" s="1"/>
  <c r="AN2400" i="12"/>
  <c r="AN2395" i="12" s="1"/>
  <c r="AP2330" i="12"/>
  <c r="AP2329" i="12" s="1"/>
  <c r="AP2323" i="12" s="1"/>
  <c r="AO2261" i="12"/>
  <c r="AO2255" i="12" s="1"/>
  <c r="AP2738" i="12"/>
  <c r="AN2709" i="12"/>
  <c r="AP2616" i="12"/>
  <c r="AP2615" i="12" s="1"/>
  <c r="AN2616" i="12"/>
  <c r="AN2615" i="12" s="1"/>
  <c r="AP2580" i="12"/>
  <c r="AP2485" i="12"/>
  <c r="AP2474" i="12"/>
  <c r="AP2473" i="12" s="1"/>
  <c r="AP2433" i="12"/>
  <c r="AP2432" i="12" s="1"/>
  <c r="AP2425" i="12"/>
  <c r="AP2418" i="12" s="1"/>
  <c r="AP2412" i="12" s="1"/>
  <c r="AN1991" i="12"/>
  <c r="AP1111" i="12"/>
  <c r="AP1110" i="12" s="1"/>
  <c r="AP2129" i="12"/>
  <c r="AP2128" i="12" s="1"/>
  <c r="AP2127" i="12" s="1"/>
  <c r="AO2081" i="12"/>
  <c r="AO2076" i="12" s="1"/>
  <c r="AN2047" i="12"/>
  <c r="AP2030" i="12"/>
  <c r="AP2026" i="12" s="1"/>
  <c r="AP2025" i="12" s="1"/>
  <c r="AO1913" i="12"/>
  <c r="AP1900" i="12"/>
  <c r="AO1876" i="12"/>
  <c r="AO1875" i="12" s="1"/>
  <c r="AN1854" i="12"/>
  <c r="AO1828" i="12"/>
  <c r="AO1827" i="12" s="1"/>
  <c r="AP1800" i="12"/>
  <c r="AP1795" i="12" s="1"/>
  <c r="AN1761" i="12"/>
  <c r="AN1695" i="12"/>
  <c r="AN1686" i="12"/>
  <c r="AP1667" i="12"/>
  <c r="AO1598" i="12"/>
  <c r="AO1162" i="12"/>
  <c r="AP750" i="12"/>
  <c r="AP749" i="12" s="1"/>
  <c r="AP2221" i="12"/>
  <c r="AO2149" i="12"/>
  <c r="AP2063" i="12"/>
  <c r="AP2047" i="12"/>
  <c r="AO2008" i="12"/>
  <c r="AO1991" i="12"/>
  <c r="AN1970" i="12"/>
  <c r="AN1969" i="12" s="1"/>
  <c r="AN1963" i="12" s="1"/>
  <c r="AO1924" i="12"/>
  <c r="AN1900" i="12"/>
  <c r="AO1868" i="12"/>
  <c r="AO1867" i="12" s="1"/>
  <c r="AO1667" i="12"/>
  <c r="AP1644" i="12"/>
  <c r="AN1598" i="12"/>
  <c r="AN2221" i="12"/>
  <c r="AP2149" i="12"/>
  <c r="AP2081" i="12"/>
  <c r="AP2076" i="12" s="1"/>
  <c r="AO2037" i="12"/>
  <c r="AP2008" i="12"/>
  <c r="AP1991" i="12"/>
  <c r="AP1924" i="12"/>
  <c r="AN1888" i="12"/>
  <c r="AO1854" i="12"/>
  <c r="AN1780" i="12"/>
  <c r="AP1695" i="12"/>
  <c r="AO1644" i="12"/>
  <c r="AN1539" i="12"/>
  <c r="AP1577" i="12"/>
  <c r="AN1473" i="12"/>
  <c r="AO1431" i="12"/>
  <c r="AP1162" i="12"/>
  <c r="AN1062" i="12"/>
  <c r="AO1632" i="12"/>
  <c r="AO1623" i="12" s="1"/>
  <c r="AO1622" i="12" s="1"/>
  <c r="AO1621" i="12" s="1"/>
  <c r="AP1570" i="12"/>
  <c r="AP1557" i="12" s="1"/>
  <c r="AO1539" i="12"/>
  <c r="AP1530" i="12"/>
  <c r="AP1518" i="12" s="1"/>
  <c r="AP1506" i="12" s="1"/>
  <c r="AP1490" i="12"/>
  <c r="AP1473" i="12"/>
  <c r="AO1459" i="12"/>
  <c r="AO1458" i="12" s="1"/>
  <c r="AO1452" i="12" s="1"/>
  <c r="AN1418" i="12"/>
  <c r="AN1417" i="12" s="1"/>
  <c r="AN1410" i="12"/>
  <c r="AN1406" i="12" s="1"/>
  <c r="AO1385" i="12"/>
  <c r="AO1384" i="12" s="1"/>
  <c r="AO1377" i="12" s="1"/>
  <c r="AO1362" i="12"/>
  <c r="AO1361" i="12" s="1"/>
  <c r="AO1577" i="12"/>
  <c r="AP1539" i="12"/>
  <c r="AP1483" i="12"/>
  <c r="AO1368" i="12"/>
  <c r="AO1367" i="12" s="1"/>
  <c r="AO1223" i="12"/>
  <c r="AN1111" i="12"/>
  <c r="AN1110" i="12" s="1"/>
  <c r="AO806" i="12"/>
  <c r="AO805" i="12" s="1"/>
  <c r="AO1111" i="12"/>
  <c r="AO1110" i="12" s="1"/>
  <c r="AP1091" i="12"/>
  <c r="AP1090" i="12" s="1"/>
  <c r="AP512" i="12"/>
  <c r="AP511" i="12" s="1"/>
  <c r="AO1057" i="12"/>
  <c r="AO1056" i="12" s="1"/>
  <c r="AP971" i="12"/>
  <c r="AP970" i="12" s="1"/>
  <c r="AO938" i="12"/>
  <c r="AO937" i="12" s="1"/>
  <c r="AO837" i="12"/>
  <c r="AN824" i="12"/>
  <c r="AN823" i="12" s="1"/>
  <c r="AN806" i="12"/>
  <c r="AN805" i="12" s="1"/>
  <c r="AP768" i="12"/>
  <c r="AP767" i="12" s="1"/>
  <c r="AP766" i="12" s="1"/>
  <c r="AP765" i="12" s="1"/>
  <c r="AP721" i="12"/>
  <c r="AP1074" i="12"/>
  <c r="AP1073" i="12" s="1"/>
  <c r="AP1072" i="12" s="1"/>
  <c r="AO1074" i="12"/>
  <c r="AO1073" i="12" s="1"/>
  <c r="AO1072" i="12" s="1"/>
  <c r="AP977" i="12"/>
  <c r="AP976" i="12" s="1"/>
  <c r="AO957" i="12"/>
  <c r="AO948" i="12"/>
  <c r="AO944" i="12" s="1"/>
  <c r="AN948" i="12"/>
  <c r="AN944" i="12" s="1"/>
  <c r="AO861" i="12"/>
  <c r="AO860" i="12" s="1"/>
  <c r="AP806" i="12"/>
  <c r="AP805" i="12" s="1"/>
  <c r="AP714" i="12"/>
  <c r="AO624" i="12"/>
  <c r="AO623" i="12" s="1"/>
  <c r="AO622" i="12" s="1"/>
  <c r="AO490" i="12"/>
  <c r="AO477" i="12" s="1"/>
  <c r="AO512" i="12"/>
  <c r="AO511" i="12" s="1"/>
  <c r="AN490" i="12"/>
  <c r="AN477" i="12" s="1"/>
  <c r="AO750" i="12"/>
  <c r="AO749" i="12" s="1"/>
  <c r="AP441" i="12"/>
  <c r="AP424" i="12" s="1"/>
  <c r="AP423" i="12" s="1"/>
  <c r="AP399" i="12"/>
  <c r="AP398" i="12" s="1"/>
  <c r="AN160" i="12"/>
  <c r="AN125" i="12"/>
  <c r="AP385" i="12"/>
  <c r="AP384" i="12" s="1"/>
  <c r="AO318" i="12"/>
  <c r="AO317" i="12" s="1"/>
  <c r="AO312" i="12"/>
  <c r="AO311" i="12" s="1"/>
  <c r="AP264" i="12"/>
  <c r="AN18" i="12"/>
  <c r="AP369" i="12"/>
  <c r="AP368" i="12" s="1"/>
  <c r="AN264" i="12"/>
  <c r="AO49" i="12"/>
  <c r="AO199" i="12"/>
  <c r="AP160" i="12"/>
  <c r="AO63" i="12"/>
  <c r="AO62" i="12" s="1"/>
  <c r="AP49" i="12"/>
  <c r="AN199" i="12"/>
  <c r="AN192" i="12"/>
  <c r="AN187" i="12" s="1"/>
  <c r="AO125" i="12"/>
  <c r="AN33" i="12"/>
  <c r="AL3122" i="12"/>
  <c r="AL3121" i="12" s="1"/>
  <c r="AL3119" i="12"/>
  <c r="AL3118" i="12" s="1"/>
  <c r="AL3116" i="12"/>
  <c r="AL3115" i="12" s="1"/>
  <c r="AL3110" i="12"/>
  <c r="AL3109" i="12" s="1"/>
  <c r="AL3097" i="12"/>
  <c r="AL3096" i="12" s="1"/>
  <c r="AL3092" i="12"/>
  <c r="AL3091" i="12" s="1"/>
  <c r="AL3090" i="12" s="1"/>
  <c r="AL3089" i="12" s="1"/>
  <c r="AL3087" i="12"/>
  <c r="AL3086" i="12" s="1"/>
  <c r="AL3085" i="12" s="1"/>
  <c r="AL3084" i="12" s="1"/>
  <c r="AL3077" i="12"/>
  <c r="AL3076" i="12" s="1"/>
  <c r="AL3074" i="12"/>
  <c r="AL3073" i="12" s="1"/>
  <c r="AL3068" i="12"/>
  <c r="AL3067" i="12" s="1"/>
  <c r="AL3065" i="12"/>
  <c r="AL3064" i="12" s="1"/>
  <c r="AL3062" i="12"/>
  <c r="AL3061" i="12" s="1"/>
  <c r="AL3059" i="12"/>
  <c r="AL3058" i="12" s="1"/>
  <c r="AL3055" i="12"/>
  <c r="AL3054" i="12" s="1"/>
  <c r="AL3053" i="12" s="1"/>
  <c r="AL3048" i="12"/>
  <c r="AL3047" i="12" s="1"/>
  <c r="AL3036" i="12"/>
  <c r="AL3035" i="12" s="1"/>
  <c r="AL3026" i="12"/>
  <c r="AL3025" i="12" s="1"/>
  <c r="AL3013" i="12"/>
  <c r="AL3012" i="12" s="1"/>
  <c r="AL3011" i="12" s="1"/>
  <c r="AL3008" i="12"/>
  <c r="AL3007" i="12" s="1"/>
  <c r="AL3005" i="12"/>
  <c r="AL3004" i="12" s="1"/>
  <c r="AL3002" i="12"/>
  <c r="AL3001" i="12" s="1"/>
  <c r="AL2998" i="12"/>
  <c r="AL2997" i="12" s="1"/>
  <c r="AL2996" i="12" s="1"/>
  <c r="AL2993" i="12"/>
  <c r="AL2992" i="12" s="1"/>
  <c r="AL2991" i="12" s="1"/>
  <c r="AL2990" i="12" s="1"/>
  <c r="AL2987" i="12"/>
  <c r="AL2986" i="12" s="1"/>
  <c r="AL2985" i="12" s="1"/>
  <c r="AL2983" i="12"/>
  <c r="AL2982" i="12" s="1"/>
  <c r="AL2980" i="12"/>
  <c r="AL2979" i="12" s="1"/>
  <c r="AL2976" i="12"/>
  <c r="AL2975" i="12" s="1"/>
  <c r="AL2974" i="12" s="1"/>
  <c r="AL2971" i="12"/>
  <c r="AL2970" i="12" s="1"/>
  <c r="AL2969" i="12" s="1"/>
  <c r="AL2968" i="12" s="1"/>
  <c r="AL2965" i="12"/>
  <c r="AL2964" i="12" s="1"/>
  <c r="AL2962" i="12"/>
  <c r="AL2961" i="12" s="1"/>
  <c r="AL2959" i="12"/>
  <c r="AL2958" i="12" s="1"/>
  <c r="AL2955" i="12"/>
  <c r="AL2954" i="12" s="1"/>
  <c r="AL2953" i="12" s="1"/>
  <c r="AL2950" i="12"/>
  <c r="AL2949" i="12" s="1"/>
  <c r="AL2948" i="12" s="1"/>
  <c r="AL2947" i="12" s="1"/>
  <c r="AL2944" i="12"/>
  <c r="AL2943" i="12" s="1"/>
  <c r="AL2941" i="12"/>
  <c r="AL2940" i="12" s="1"/>
  <c r="AL2937" i="12"/>
  <c r="AL2936" i="12" s="1"/>
  <c r="AL2935" i="12" s="1"/>
  <c r="AL2932" i="12"/>
  <c r="AL2931" i="12" s="1"/>
  <c r="AL2930" i="12" s="1"/>
  <c r="AL2928" i="12"/>
  <c r="AL2927" i="12" s="1"/>
  <c r="AL2926" i="12" s="1"/>
  <c r="AL2922" i="12"/>
  <c r="AL2921" i="12" s="1"/>
  <c r="AL2920" i="12" s="1"/>
  <c r="AL2918" i="12"/>
  <c r="AL2917" i="12" s="1"/>
  <c r="AL2915" i="12"/>
  <c r="AL2914" i="12" s="1"/>
  <c r="AL2911" i="12"/>
  <c r="AL2910" i="12" s="1"/>
  <c r="AL2909" i="12" s="1"/>
  <c r="AL2907" i="12"/>
  <c r="AL2906" i="12" s="1"/>
  <c r="AL2905" i="12" s="1"/>
  <c r="AL2903" i="12"/>
  <c r="AL2902" i="12" s="1"/>
  <c r="AL2901" i="12" s="1"/>
  <c r="AL2899" i="12"/>
  <c r="AL2898" i="12" s="1"/>
  <c r="AL2897" i="12" s="1"/>
  <c r="AL2895" i="12"/>
  <c r="AL2894" i="12" s="1"/>
  <c r="AL2892" i="12"/>
  <c r="AL2891" i="12" s="1"/>
  <c r="AL2889" i="12"/>
  <c r="AL2888" i="12" s="1"/>
  <c r="AL2885" i="12"/>
  <c r="AL2884" i="12" s="1"/>
  <c r="AL2883" i="12" s="1"/>
  <c r="AL2881" i="12"/>
  <c r="AL2880" i="12" s="1"/>
  <c r="AL2879" i="12" s="1"/>
  <c r="AL2877" i="12"/>
  <c r="AL2876" i="12" s="1"/>
  <c r="AL2875" i="12" s="1"/>
  <c r="AL2873" i="12"/>
  <c r="AL2871" i="12"/>
  <c r="AL2867" i="12"/>
  <c r="AL2866" i="12" s="1"/>
  <c r="AL2864" i="12"/>
  <c r="AL2863" i="12" s="1"/>
  <c r="AL2860" i="12"/>
  <c r="AL2859" i="12" s="1"/>
  <c r="AL2858" i="12" s="1"/>
  <c r="AL2856" i="12"/>
  <c r="AL2855" i="12" s="1"/>
  <c r="AL2854" i="12" s="1"/>
  <c r="AL2852" i="12"/>
  <c r="AL2851" i="12" s="1"/>
  <c r="AL2850" i="12" s="1"/>
  <c r="AL2848" i="12"/>
  <c r="AL2847" i="12" s="1"/>
  <c r="AL2845" i="12"/>
  <c r="AL2843" i="12"/>
  <c r="AL2839" i="12"/>
  <c r="AL2838" i="12" s="1"/>
  <c r="AL2836" i="12"/>
  <c r="AL2834" i="12"/>
  <c r="AL2830" i="12"/>
  <c r="AL2829" i="12" s="1"/>
  <c r="AL2828" i="12" s="1"/>
  <c r="AL2826" i="12"/>
  <c r="AL2825" i="12" s="1"/>
  <c r="AL2824" i="12" s="1"/>
  <c r="AL2822" i="12"/>
  <c r="AL2821" i="12" s="1"/>
  <c r="AL2820" i="12" s="1"/>
  <c r="AL2818" i="12"/>
  <c r="AL2817" i="12" s="1"/>
  <c r="AL2816" i="12" s="1"/>
  <c r="AL2814" i="12"/>
  <c r="AL2813" i="12" s="1"/>
  <c r="AL2812" i="12" s="1"/>
  <c r="AL2810" i="12"/>
  <c r="AL2808" i="12"/>
  <c r="AL2804" i="12"/>
  <c r="AL2803" i="12" s="1"/>
  <c r="AL2802" i="12" s="1"/>
  <c r="AL2800" i="12"/>
  <c r="AL2799" i="12" s="1"/>
  <c r="AL2798" i="12" s="1"/>
  <c r="AL2796" i="12"/>
  <c r="AL2795" i="12" s="1"/>
  <c r="AL2793" i="12"/>
  <c r="AL2792" i="12" s="1"/>
  <c r="AL2790" i="12"/>
  <c r="AL2789" i="12" s="1"/>
  <c r="AL2786" i="12"/>
  <c r="AL2785" i="12" s="1"/>
  <c r="AL2783" i="12"/>
  <c r="AL2782" i="12" s="1"/>
  <c r="AL2779" i="12"/>
  <c r="AL2778" i="12" s="1"/>
  <c r="AL2777" i="12" s="1"/>
  <c r="AL2775" i="12"/>
  <c r="AL2774" i="12" s="1"/>
  <c r="AL2773" i="12" s="1"/>
  <c r="AL2771" i="12"/>
  <c r="AL2770" i="12" s="1"/>
  <c r="AL2769" i="12" s="1"/>
  <c r="AL2767" i="12"/>
  <c r="AL2766" i="12" s="1"/>
  <c r="AL2765" i="12" s="1"/>
  <c r="AL2763" i="12"/>
  <c r="AL2762" i="12" s="1"/>
  <c r="AL2761" i="12" s="1"/>
  <c r="AL2759" i="12"/>
  <c r="AL2758" i="12" s="1"/>
  <c r="AL2757" i="12" s="1"/>
  <c r="AL2755" i="12"/>
  <c r="AL2754" i="12" s="1"/>
  <c r="AL2753" i="12" s="1"/>
  <c r="AL2749" i="12"/>
  <c r="AL2748" i="12" s="1"/>
  <c r="AL2746" i="12"/>
  <c r="AL2745" i="12" s="1"/>
  <c r="AL2740" i="12"/>
  <c r="AL2739" i="12" s="1"/>
  <c r="AL2736" i="12"/>
  <c r="AL2735" i="12" s="1"/>
  <c r="AL2733" i="12"/>
  <c r="AL2732" i="12" s="1"/>
  <c r="AL2729" i="12"/>
  <c r="AL2728" i="12" s="1"/>
  <c r="AL2726" i="12"/>
  <c r="AL2725" i="12" s="1"/>
  <c r="AL2721" i="12"/>
  <c r="AL2720" i="12" s="1"/>
  <c r="AL2719" i="12" s="1"/>
  <c r="AL2717" i="12"/>
  <c r="AL2716" i="12" s="1"/>
  <c r="AL2714" i="12"/>
  <c r="AL2713" i="12" s="1"/>
  <c r="AL2711" i="12"/>
  <c r="AL2710" i="12" s="1"/>
  <c r="AL2706" i="12"/>
  <c r="AL2705" i="12" s="1"/>
  <c r="AL2704" i="12" s="1"/>
  <c r="AL2698" i="12"/>
  <c r="AL2697" i="12" s="1"/>
  <c r="AL2696" i="12" s="1"/>
  <c r="AL2693" i="12"/>
  <c r="AL2692" i="12" s="1"/>
  <c r="AL2691" i="12" s="1"/>
  <c r="AL2689" i="12"/>
  <c r="AL2688" i="12" s="1"/>
  <c r="AL2686" i="12"/>
  <c r="AL2685" i="12" s="1"/>
  <c r="AL2682" i="12"/>
  <c r="AL2681" i="12" s="1"/>
  <c r="AL2679" i="12"/>
  <c r="AL2678" i="12" s="1"/>
  <c r="AL2676" i="12"/>
  <c r="AL2675" i="12" s="1"/>
  <c r="AL2671" i="12"/>
  <c r="AL2670" i="12" s="1"/>
  <c r="AL2668" i="12"/>
  <c r="AL2667" i="12" s="1"/>
  <c r="AL2665" i="12"/>
  <c r="AL2664" i="12" s="1"/>
  <c r="AL2660" i="12"/>
  <c r="AL2659" i="12" s="1"/>
  <c r="AL2657" i="12"/>
  <c r="AL2656" i="12" s="1"/>
  <c r="AL2650" i="12"/>
  <c r="AL2649" i="12" s="1"/>
  <c r="AL2644" i="12"/>
  <c r="AL2643" i="12" s="1"/>
  <c r="AL2638" i="12"/>
  <c r="AL2637" i="12" s="1"/>
  <c r="AL2636" i="12" s="1"/>
  <c r="AL2634" i="12"/>
  <c r="AL2633" i="12" s="1"/>
  <c r="AL2632" i="12" s="1"/>
  <c r="AL2630" i="12"/>
  <c r="AL2629" i="12" s="1"/>
  <c r="AL2625" i="12" s="1"/>
  <c r="AL2623" i="12"/>
  <c r="AL2622" i="12" s="1"/>
  <c r="AL2621" i="12" s="1"/>
  <c r="AL2619" i="12"/>
  <c r="AL2618" i="12" s="1"/>
  <c r="AL2617" i="12" s="1"/>
  <c r="AL2613" i="12"/>
  <c r="AL2612" i="12" s="1"/>
  <c r="AL2611" i="12" s="1"/>
  <c r="AL2609" i="12"/>
  <c r="AL2608" i="12" s="1"/>
  <c r="AL2607" i="12" s="1"/>
  <c r="AL2599" i="12"/>
  <c r="AL2598" i="12" s="1"/>
  <c r="AL2597" i="12" s="1"/>
  <c r="AL2596" i="12" s="1"/>
  <c r="AL2594" i="12"/>
  <c r="AL2593" i="12" s="1"/>
  <c r="AL2592" i="12" s="1"/>
  <c r="AL2590" i="12"/>
  <c r="AL2589" i="12" s="1"/>
  <c r="AL2588" i="12" s="1"/>
  <c r="AL2575" i="12"/>
  <c r="AL2574" i="12" s="1"/>
  <c r="AL2573" i="12" s="1"/>
  <c r="AL2571" i="12"/>
  <c r="AL2570" i="12" s="1"/>
  <c r="AL2569" i="12" s="1"/>
  <c r="AL2567" i="12"/>
  <c r="AL2566" i="12" s="1"/>
  <c r="AL2565" i="12" s="1"/>
  <c r="AL2563" i="12"/>
  <c r="AL2562" i="12" s="1"/>
  <c r="AL2561" i="12" s="1"/>
  <c r="AL2559" i="12"/>
  <c r="AL2558" i="12" s="1"/>
  <c r="AL2557" i="12" s="1"/>
  <c r="AL2555" i="12"/>
  <c r="AL2554" i="12" s="1"/>
  <c r="AL2553" i="12" s="1"/>
  <c r="AL2551" i="12"/>
  <c r="AL2550" i="12" s="1"/>
  <c r="AL2549" i="12" s="1"/>
  <c r="AL2547" i="12"/>
  <c r="AL2546" i="12" s="1"/>
  <c r="AL2545" i="12" s="1"/>
  <c r="AL2543" i="12"/>
  <c r="AL2542" i="12" s="1"/>
  <c r="AL2538" i="12" s="1"/>
  <c r="AL2536" i="12"/>
  <c r="AL2535" i="12" s="1"/>
  <c r="AL2534" i="12" s="1"/>
  <c r="AL2532" i="12"/>
  <c r="AL2531" i="12" s="1"/>
  <c r="AL2530" i="12" s="1"/>
  <c r="AL2528" i="12"/>
  <c r="AL2527" i="12" s="1"/>
  <c r="AL2526" i="12" s="1"/>
  <c r="AL2524" i="12"/>
  <c r="AL2523" i="12" s="1"/>
  <c r="AL2522" i="12" s="1"/>
  <c r="AL2520" i="12"/>
  <c r="AL2519" i="12" s="1"/>
  <c r="AL2518" i="12" s="1"/>
  <c r="AL2516" i="12"/>
  <c r="AL2515" i="12" s="1"/>
  <c r="AL2514" i="12" s="1"/>
  <c r="AL2512" i="12"/>
  <c r="AL2511" i="12" s="1"/>
  <c r="AL2510" i="12" s="1"/>
  <c r="AL2504" i="12"/>
  <c r="AL2503" i="12" s="1"/>
  <c r="AL2502" i="12" s="1"/>
  <c r="AL2500" i="12"/>
  <c r="AL2499" i="12" s="1"/>
  <c r="AL2498" i="12" s="1"/>
  <c r="AL2496" i="12"/>
  <c r="AL2495" i="12" s="1"/>
  <c r="AL2494" i="12" s="1"/>
  <c r="AL2492" i="12"/>
  <c r="AL2491" i="12" s="1"/>
  <c r="AL2490" i="12" s="1"/>
  <c r="AL2488" i="12"/>
  <c r="AL2487" i="12" s="1"/>
  <c r="AL2486" i="12" s="1"/>
  <c r="AL2481" i="12"/>
  <c r="AL2480" i="12" s="1"/>
  <c r="AL2479" i="12" s="1"/>
  <c r="AL2477" i="12"/>
  <c r="AL2476" i="12" s="1"/>
  <c r="AL2475" i="12" s="1"/>
  <c r="AL2471" i="12"/>
  <c r="AL2470" i="12" s="1"/>
  <c r="AL2469" i="12" s="1"/>
  <c r="AL2467" i="12"/>
  <c r="AL2466" i="12" s="1"/>
  <c r="AL2465" i="12" s="1"/>
  <c r="AL2463" i="12"/>
  <c r="AL2462" i="12" s="1"/>
  <c r="AL2461" i="12" s="1"/>
  <c r="AL2459" i="12"/>
  <c r="AL2458" i="12" s="1"/>
  <c r="AL2456" i="12"/>
  <c r="AL2455" i="12" s="1"/>
  <c r="AL2449" i="12"/>
  <c r="AL2448" i="12" s="1"/>
  <c r="AL2447" i="12" s="1"/>
  <c r="AL2445" i="12"/>
  <c r="AL2444" i="12" s="1"/>
  <c r="AL2443" i="12" s="1"/>
  <c r="AL2439" i="12"/>
  <c r="AL2438" i="12" s="1"/>
  <c r="AL2437" i="12" s="1"/>
  <c r="AL2435" i="12"/>
  <c r="AL2434" i="12" s="1"/>
  <c r="AL2430" i="12"/>
  <c r="AL2429" i="12" s="1"/>
  <c r="AL2427" i="12"/>
  <c r="AL2426" i="12" s="1"/>
  <c r="AL2423" i="12"/>
  <c r="AL2422" i="12" s="1"/>
  <c r="AL2420" i="12"/>
  <c r="AL2419" i="12" s="1"/>
  <c r="AL2416" i="12"/>
  <c r="AL2415" i="12" s="1"/>
  <c r="AL2414" i="12" s="1"/>
  <c r="AL2413" i="12" s="1"/>
  <c r="AL2410" i="12"/>
  <c r="AL2409" i="12" s="1"/>
  <c r="AL2408" i="12" s="1"/>
  <c r="AL2407" i="12" s="1"/>
  <c r="AL2405" i="12"/>
  <c r="AL2404" i="12" s="1"/>
  <c r="AL2402" i="12"/>
  <c r="AL2401" i="12" s="1"/>
  <c r="AL2398" i="12"/>
  <c r="AL2397" i="12" s="1"/>
  <c r="AL2396" i="12" s="1"/>
  <c r="AL2393" i="12"/>
  <c r="AL2392" i="12" s="1"/>
  <c r="AL2391" i="12" s="1"/>
  <c r="AL2386" i="12" s="1"/>
  <c r="AL2384" i="12"/>
  <c r="AL2383" i="12" s="1"/>
  <c r="AL2381" i="12"/>
  <c r="AL2380" i="12" s="1"/>
  <c r="AL2378" i="12"/>
  <c r="AL2377" i="12" s="1"/>
  <c r="AL2375" i="12"/>
  <c r="AL2374" i="12" s="1"/>
  <c r="AL2368" i="12"/>
  <c r="AL2367" i="12" s="1"/>
  <c r="AL2366" i="12" s="1"/>
  <c r="AL2364" i="12"/>
  <c r="AL2363" i="12" s="1"/>
  <c r="AL2362" i="12" s="1"/>
  <c r="AL2359" i="12"/>
  <c r="AL2358" i="12" s="1"/>
  <c r="AL2357" i="12" s="1"/>
  <c r="AL2356" i="12" s="1"/>
  <c r="AL2354" i="12"/>
  <c r="AL2353" i="12" s="1"/>
  <c r="AL2352" i="12" s="1"/>
  <c r="AL2351" i="12" s="1"/>
  <c r="AL2348" i="12"/>
  <c r="AL2347" i="12" s="1"/>
  <c r="AL2346" i="12" s="1"/>
  <c r="AL2345" i="12" s="1"/>
  <c r="AL2343" i="12"/>
  <c r="AL2342" i="12" s="1"/>
  <c r="AL2341" i="12" s="1"/>
  <c r="AL2339" i="12"/>
  <c r="AL2338" i="12" s="1"/>
  <c r="AL2337" i="12" s="1"/>
  <c r="AL2335" i="12"/>
  <c r="AL2334" i="12" s="1"/>
  <c r="AL2332" i="12"/>
  <c r="AL2331" i="12" s="1"/>
  <c r="AL2327" i="12"/>
  <c r="AL2326" i="12" s="1"/>
  <c r="AL2325" i="12" s="1"/>
  <c r="AL2324" i="12" s="1"/>
  <c r="AL2317" i="12"/>
  <c r="AL2316" i="12" s="1"/>
  <c r="AL2315" i="12" s="1"/>
  <c r="AL2313" i="12"/>
  <c r="AL2312" i="12" s="1"/>
  <c r="AL2311" i="12" s="1"/>
  <c r="AL2309" i="12"/>
  <c r="AL2308" i="12" s="1"/>
  <c r="AL2306" i="12"/>
  <c r="AL2305" i="12" s="1"/>
  <c r="AL2303" i="12"/>
  <c r="AL2302" i="12" s="1"/>
  <c r="AL2297" i="12"/>
  <c r="AL2296" i="12" s="1"/>
  <c r="AL2295" i="12" s="1"/>
  <c r="AL2294" i="12" s="1"/>
  <c r="AL2291" i="12"/>
  <c r="AL2290" i="12" s="1"/>
  <c r="AL2288" i="12"/>
  <c r="AL2287" i="12" s="1"/>
  <c r="AL2283" i="12"/>
  <c r="AL2282" i="12" s="1"/>
  <c r="AL2281" i="12" s="1"/>
  <c r="AL2280" i="12" s="1"/>
  <c r="AL2278" i="12"/>
  <c r="AL2277" i="12" s="1"/>
  <c r="AL2276" i="12" s="1"/>
  <c r="AL2274" i="12"/>
  <c r="AL2273" i="12" s="1"/>
  <c r="AL2272" i="12" s="1"/>
  <c r="AL2268" i="12"/>
  <c r="AL2267" i="12" s="1"/>
  <c r="AL2266" i="12" s="1"/>
  <c r="AL2264" i="12"/>
  <c r="AL2263" i="12" s="1"/>
  <c r="AL2262" i="12" s="1"/>
  <c r="AL2259" i="12"/>
  <c r="AL2258" i="12" s="1"/>
  <c r="AL2257" i="12" s="1"/>
  <c r="AL2256" i="12" s="1"/>
  <c r="AL2253" i="12"/>
  <c r="AL2252" i="12" s="1"/>
  <c r="AL2251" i="12" s="1"/>
  <c r="AL2250" i="12" s="1"/>
  <c r="AL2248" i="12"/>
  <c r="AL2247" i="12" s="1"/>
  <c r="AL2246" i="12" s="1"/>
  <c r="AL2245" i="12" s="1"/>
  <c r="AL2238" i="12"/>
  <c r="AL2237" i="12" s="1"/>
  <c r="AL2236" i="12" s="1"/>
  <c r="AL2235" i="12" s="1"/>
  <c r="AL2233" i="12"/>
  <c r="AL2232" i="12" s="1"/>
  <c r="AL2231" i="12" s="1"/>
  <c r="AL2230" i="12" s="1"/>
  <c r="AL2228" i="12"/>
  <c r="AL2227" i="12" s="1"/>
  <c r="AL2226" i="12" s="1"/>
  <c r="AL2224" i="12"/>
  <c r="AL2223" i="12" s="1"/>
  <c r="AL2222" i="12" s="1"/>
  <c r="AL2219" i="12"/>
  <c r="AL2218" i="12" s="1"/>
  <c r="AL2216" i="12"/>
  <c r="AL2215" i="12" s="1"/>
  <c r="AL2211" i="12"/>
  <c r="AL2210" i="12" s="1"/>
  <c r="AL2209" i="12" s="1"/>
  <c r="AL2207" i="12"/>
  <c r="AL2206" i="12" s="1"/>
  <c r="AL2205" i="12" s="1"/>
  <c r="AL2203" i="12"/>
  <c r="AL2202" i="12" s="1"/>
  <c r="AL2201" i="12" s="1"/>
  <c r="AL2199" i="12"/>
  <c r="AL2198" i="12" s="1"/>
  <c r="AL2197" i="12" s="1"/>
  <c r="AL2195" i="12"/>
  <c r="AL2194" i="12" s="1"/>
  <c r="AL2193" i="12" s="1"/>
  <c r="AL2191" i="12"/>
  <c r="AL2190" i="12" s="1"/>
  <c r="AL2189" i="12" s="1"/>
  <c r="AL2187" i="12"/>
  <c r="AL2186" i="12" s="1"/>
  <c r="AL2185" i="12" s="1"/>
  <c r="AL2183" i="12"/>
  <c r="AL2182" i="12" s="1"/>
  <c r="AL2181" i="12" s="1"/>
  <c r="AL2179" i="12"/>
  <c r="AL2178" i="12" s="1"/>
  <c r="AL2177" i="12" s="1"/>
  <c r="AL2175" i="12"/>
  <c r="AL2174" i="12" s="1"/>
  <c r="AL2170" i="12" s="1"/>
  <c r="AL2168" i="12"/>
  <c r="AL2167" i="12" s="1"/>
  <c r="AL2166" i="12" s="1"/>
  <c r="AL2164" i="12"/>
  <c r="AL2163" i="12" s="1"/>
  <c r="AL2162" i="12" s="1"/>
  <c r="AL2160" i="12"/>
  <c r="AL2159" i="12" s="1"/>
  <c r="AL2158" i="12" s="1"/>
  <c r="AL2156" i="12"/>
  <c r="AL2155" i="12" s="1"/>
  <c r="AL2154" i="12" s="1"/>
  <c r="AL2152" i="12"/>
  <c r="AL2151" i="12" s="1"/>
  <c r="AL2150" i="12" s="1"/>
  <c r="AL2145" i="12"/>
  <c r="AL2144" i="12" s="1"/>
  <c r="AL2143" i="12" s="1"/>
  <c r="AL2141" i="12"/>
  <c r="AL2140" i="12" s="1"/>
  <c r="AL2139" i="12" s="1"/>
  <c r="AL2137" i="12"/>
  <c r="AL2136" i="12" s="1"/>
  <c r="AL2134" i="12"/>
  <c r="AL2133" i="12" s="1"/>
  <c r="AL2131" i="12"/>
  <c r="AL2130" i="12" s="1"/>
  <c r="AL2125" i="12"/>
  <c r="AL2123" i="12"/>
  <c r="AL2120" i="12"/>
  <c r="AL2119" i="12" s="1"/>
  <c r="AL2116" i="12"/>
  <c r="AL2115" i="12" s="1"/>
  <c r="AL2114" i="12" s="1"/>
  <c r="AL2098" i="12"/>
  <c r="AL2097" i="12" s="1"/>
  <c r="AL2096" i="12" s="1"/>
  <c r="AL2094" i="12"/>
  <c r="AL2093" i="12" s="1"/>
  <c r="AL2092" i="12" s="1"/>
  <c r="AL2090" i="12"/>
  <c r="AL2089" i="12" s="1"/>
  <c r="AL2088" i="12" s="1"/>
  <c r="AL2086" i="12"/>
  <c r="AL2085" i="12" s="1"/>
  <c r="AL2083" i="12"/>
  <c r="AL2082" i="12" s="1"/>
  <c r="AL2074" i="12"/>
  <c r="AL2073" i="12" s="1"/>
  <c r="AL2072" i="12" s="1"/>
  <c r="AL2070" i="12"/>
  <c r="AL2069" i="12" s="1"/>
  <c r="AL2068" i="12" s="1"/>
  <c r="AL2066" i="12"/>
  <c r="AL2065" i="12" s="1"/>
  <c r="AL2064" i="12" s="1"/>
  <c r="AL2061" i="12"/>
  <c r="AL2060" i="12" s="1"/>
  <c r="AL2058" i="12"/>
  <c r="AL2057" i="12" s="1"/>
  <c r="AL2052" i="12"/>
  <c r="AL2051" i="12" s="1"/>
  <c r="AL2049" i="12"/>
  <c r="AL2048" i="12" s="1"/>
  <c r="AL2045" i="12"/>
  <c r="AL2044" i="12" s="1"/>
  <c r="AL2042" i="12"/>
  <c r="AL2041" i="12" s="1"/>
  <c r="AL2039" i="12"/>
  <c r="AL2038" i="12" s="1"/>
  <c r="AL2033" i="12"/>
  <c r="AL2031" i="12"/>
  <c r="AL2028" i="12"/>
  <c r="AL2027" i="12" s="1"/>
  <c r="AL2023" i="12"/>
  <c r="AL2022" i="12" s="1"/>
  <c r="AL2021" i="12" s="1"/>
  <c r="AL2019" i="12"/>
  <c r="AL2018" i="12" s="1"/>
  <c r="AL2017" i="12" s="1"/>
  <c r="AL2015" i="12"/>
  <c r="AL2014" i="12" s="1"/>
  <c r="AL2013" i="12" s="1"/>
  <c r="AL2011" i="12"/>
  <c r="AL2010" i="12" s="1"/>
  <c r="AL2009" i="12" s="1"/>
  <c r="AL2006" i="12"/>
  <c r="AL2005" i="12" s="1"/>
  <c r="AL2004" i="12" s="1"/>
  <c r="AL2002" i="12"/>
  <c r="AL2001" i="12" s="1"/>
  <c r="AL2000" i="12" s="1"/>
  <c r="AL1998" i="12"/>
  <c r="AL1997" i="12" s="1"/>
  <c r="AL1996" i="12" s="1"/>
  <c r="AL1994" i="12"/>
  <c r="AL1993" i="12" s="1"/>
  <c r="AL1992" i="12" s="1"/>
  <c r="AL1987" i="12"/>
  <c r="AL1986" i="12" s="1"/>
  <c r="AL1985" i="12" s="1"/>
  <c r="AL1984" i="12" s="1"/>
  <c r="AL1982" i="12"/>
  <c r="AL1981" i="12" s="1"/>
  <c r="AL1980" i="12" s="1"/>
  <c r="AL1978" i="12"/>
  <c r="AL1977" i="12" s="1"/>
  <c r="AL1975" i="12"/>
  <c r="AL1974" i="12" s="1"/>
  <c r="AL1972" i="12"/>
  <c r="AL1971" i="12" s="1"/>
  <c r="AL1967" i="12"/>
  <c r="AL1966" i="12" s="1"/>
  <c r="AL1965" i="12" s="1"/>
  <c r="AL1964" i="12" s="1"/>
  <c r="AL1961" i="12"/>
  <c r="AL1960" i="12" s="1"/>
  <c r="AL1959" i="12" s="1"/>
  <c r="AL1958" i="12" s="1"/>
  <c r="AL1956" i="12"/>
  <c r="AL1955" i="12" s="1"/>
  <c r="AL1954" i="12" s="1"/>
  <c r="AL1953" i="12" s="1"/>
  <c r="AL1951" i="12"/>
  <c r="AL1950" i="12" s="1"/>
  <c r="AL1949" i="12" s="1"/>
  <c r="AL1948" i="12" s="1"/>
  <c r="AL1946" i="12"/>
  <c r="AL1945" i="12" s="1"/>
  <c r="AL1944" i="12" s="1"/>
  <c r="AL1941" i="12"/>
  <c r="AL1940" i="12" s="1"/>
  <c r="AL1939" i="12" s="1"/>
  <c r="AL1936" i="12"/>
  <c r="AL1935" i="12" s="1"/>
  <c r="AL1934" i="12" s="1"/>
  <c r="AL1933" i="12" s="1"/>
  <c r="AL1931" i="12"/>
  <c r="AL1930" i="12" s="1"/>
  <c r="AL1929" i="12" s="1"/>
  <c r="AL1927" i="12"/>
  <c r="AL1926" i="12" s="1"/>
  <c r="AL1925" i="12" s="1"/>
  <c r="AL1920" i="12"/>
  <c r="AL1919" i="12" s="1"/>
  <c r="AL1918" i="12" s="1"/>
  <c r="AL1916" i="12"/>
  <c r="AL1915" i="12" s="1"/>
  <c r="AL1914" i="12" s="1"/>
  <c r="AL1911" i="12"/>
  <c r="AL1910" i="12" s="1"/>
  <c r="AL1909" i="12" s="1"/>
  <c r="AL1907" i="12"/>
  <c r="AL1906" i="12" s="1"/>
  <c r="AL1905" i="12" s="1"/>
  <c r="AL1897" i="12"/>
  <c r="AL1896" i="12" s="1"/>
  <c r="AL1895" i="12" s="1"/>
  <c r="AL1894" i="12" s="1"/>
  <c r="AL1892" i="12"/>
  <c r="AL1891" i="12" s="1"/>
  <c r="AL1890" i="12" s="1"/>
  <c r="AL1889" i="12" s="1"/>
  <c r="AL1885" i="12"/>
  <c r="AL1884" i="12" s="1"/>
  <c r="AL1883" i="12" s="1"/>
  <c r="AL1881" i="12"/>
  <c r="AL1880" i="12" s="1"/>
  <c r="AL1878" i="12"/>
  <c r="AL1877" i="12" s="1"/>
  <c r="AL1873" i="12"/>
  <c r="AL1872" i="12" s="1"/>
  <c r="AL1870" i="12"/>
  <c r="AL1869" i="12" s="1"/>
  <c r="AL1865" i="12"/>
  <c r="AL1864" i="12" s="1"/>
  <c r="AL1863" i="12" s="1"/>
  <c r="AL1861" i="12"/>
  <c r="AL1860" i="12" s="1"/>
  <c r="AL1859" i="12" s="1"/>
  <c r="AL1857" i="12"/>
  <c r="AL1856" i="12" s="1"/>
  <c r="AL1855" i="12" s="1"/>
  <c r="AL1848" i="12"/>
  <c r="AL1847" i="12" s="1"/>
  <c r="AL1846" i="12" s="1"/>
  <c r="AL1844" i="12"/>
  <c r="AL1843" i="12" s="1"/>
  <c r="AL1842" i="12" s="1"/>
  <c r="AL1840" i="12"/>
  <c r="AL1839" i="12" s="1"/>
  <c r="AL1838" i="12" s="1"/>
  <c r="AL1836" i="12"/>
  <c r="AL1835" i="12" s="1"/>
  <c r="AL1833" i="12"/>
  <c r="AL1832" i="12" s="1"/>
  <c r="AL1830" i="12"/>
  <c r="AL1829" i="12" s="1"/>
  <c r="AL1821" i="12"/>
  <c r="AL1820" i="12" s="1"/>
  <c r="AL1819" i="12" s="1"/>
  <c r="AL1817" i="12"/>
  <c r="AL1816" i="12" s="1"/>
  <c r="AL1815" i="12" s="1"/>
  <c r="AL1813" i="12"/>
  <c r="AL1812" i="12" s="1"/>
  <c r="AL1811" i="12" s="1"/>
  <c r="AL1809" i="12"/>
  <c r="AL1808" i="12" s="1"/>
  <c r="AL1807" i="12" s="1"/>
  <c r="AL1805" i="12"/>
  <c r="AL1804" i="12" s="1"/>
  <c r="AL1802" i="12"/>
  <c r="AL1801" i="12" s="1"/>
  <c r="AL1798" i="12"/>
  <c r="AL1797" i="12" s="1"/>
  <c r="AL1796" i="12" s="1"/>
  <c r="AL1791" i="12"/>
  <c r="AL1790" i="12" s="1"/>
  <c r="AL1789" i="12" s="1"/>
  <c r="AL1787" i="12"/>
  <c r="AL1786" i="12" s="1"/>
  <c r="AL1785" i="12" s="1"/>
  <c r="AL1783" i="12"/>
  <c r="AL1782" i="12" s="1"/>
  <c r="AL1781" i="12" s="1"/>
  <c r="AL1778" i="12"/>
  <c r="AL1777" i="12" s="1"/>
  <c r="AL1776" i="12" s="1"/>
  <c r="AL1775" i="12" s="1"/>
  <c r="AL1773" i="12"/>
  <c r="AL1772" i="12" s="1"/>
  <c r="AL1771" i="12" s="1"/>
  <c r="AL1770" i="12" s="1"/>
  <c r="AL1768" i="12"/>
  <c r="AL1767" i="12" s="1"/>
  <c r="AL1766" i="12" s="1"/>
  <c r="AL1764" i="12"/>
  <c r="AL1763" i="12" s="1"/>
  <c r="AL1762" i="12" s="1"/>
  <c r="AL1758" i="12"/>
  <c r="AL1757" i="12" s="1"/>
  <c r="AL1756" i="12" s="1"/>
  <c r="AL1755" i="12" s="1"/>
  <c r="AL1753" i="12"/>
  <c r="AL1752" i="12" s="1"/>
  <c r="AL1751" i="12" s="1"/>
  <c r="AL1750" i="12" s="1"/>
  <c r="AL1748" i="12"/>
  <c r="AL1747" i="12" s="1"/>
  <c r="AL1746" i="12" s="1"/>
  <c r="AL1745" i="12" s="1"/>
  <c r="AL1743" i="12"/>
  <c r="AL1742" i="12" s="1"/>
  <c r="AL1741" i="12" s="1"/>
  <c r="AL1740" i="12" s="1"/>
  <c r="AL1738" i="12"/>
  <c r="AL1737" i="12" s="1"/>
  <c r="AL1736" i="12" s="1"/>
  <c r="AL1734" i="12"/>
  <c r="AL1733" i="12" s="1"/>
  <c r="AL1732" i="12" s="1"/>
  <c r="AL1730" i="12"/>
  <c r="AL1729" i="12" s="1"/>
  <c r="AL1728" i="12" s="1"/>
  <c r="AL1726" i="12"/>
  <c r="AL1725" i="12" s="1"/>
  <c r="AL1724" i="12" s="1"/>
  <c r="AL1722" i="12"/>
  <c r="AL1721" i="12" s="1"/>
  <c r="AL1720" i="12" s="1"/>
  <c r="AL1718" i="12"/>
  <c r="AL1717" i="12" s="1"/>
  <c r="AL1716" i="12" s="1"/>
  <c r="AL1714" i="12"/>
  <c r="AL1713" i="12" s="1"/>
  <c r="AL1712" i="12" s="1"/>
  <c r="AL1710" i="12"/>
  <c r="AL1709" i="12" s="1"/>
  <c r="AL1708" i="12" s="1"/>
  <c r="AL1706" i="12"/>
  <c r="AL1705" i="12" s="1"/>
  <c r="AL1704" i="12" s="1"/>
  <c r="AL1702" i="12"/>
  <c r="AL1701" i="12" s="1"/>
  <c r="AL1700" i="12" s="1"/>
  <c r="AL1698" i="12"/>
  <c r="AL1697" i="12" s="1"/>
  <c r="AL1696" i="12" s="1"/>
  <c r="AL1693" i="12"/>
  <c r="AL1692" i="12" s="1"/>
  <c r="AL1691" i="12" s="1"/>
  <c r="AL1689" i="12"/>
  <c r="AL1688" i="12" s="1"/>
  <c r="AL1687" i="12" s="1"/>
  <c r="AL1684" i="12"/>
  <c r="AL1683" i="12" s="1"/>
  <c r="AL1682" i="12" s="1"/>
  <c r="AL1681" i="12" s="1"/>
  <c r="AL1679" i="12"/>
  <c r="AL1678" i="12" s="1"/>
  <c r="AL1677" i="12" s="1"/>
  <c r="AL1676" i="12" s="1"/>
  <c r="AL1674" i="12"/>
  <c r="AL1673" i="12" s="1"/>
  <c r="AL1672" i="12" s="1"/>
  <c r="AL1670" i="12"/>
  <c r="AL1669" i="12" s="1"/>
  <c r="AL1668" i="12" s="1"/>
  <c r="AL1663" i="12"/>
  <c r="AL1662" i="12" s="1"/>
  <c r="AL1660" i="12"/>
  <c r="AL1659" i="12" s="1"/>
  <c r="AL1655" i="12"/>
  <c r="AL1654" i="12" s="1"/>
  <c r="AL1653" i="12" s="1"/>
  <c r="AL1651" i="12"/>
  <c r="AL1650" i="12" s="1"/>
  <c r="AL1649" i="12" s="1"/>
  <c r="AL1647" i="12"/>
  <c r="AL1646" i="12" s="1"/>
  <c r="AL1645" i="12" s="1"/>
  <c r="AL1642" i="12"/>
  <c r="AL1641" i="12" s="1"/>
  <c r="AL1640" i="12" s="1"/>
  <c r="AL1639" i="12" s="1"/>
  <c r="AL1635" i="12"/>
  <c r="AL1633" i="12"/>
  <c r="AL1629" i="12"/>
  <c r="AL1628" i="12" s="1"/>
  <c r="AL1625" i="12"/>
  <c r="AL1624" i="12" s="1"/>
  <c r="AL1619" i="12"/>
  <c r="AL1618" i="12" s="1"/>
  <c r="AL1617" i="12" s="1"/>
  <c r="AL1615" i="12"/>
  <c r="AL1614" i="12" s="1"/>
  <c r="AL1613" i="12" s="1"/>
  <c r="AL1610" i="12"/>
  <c r="AL1609" i="12" s="1"/>
  <c r="AL1608" i="12" s="1"/>
  <c r="AL1607" i="12" s="1"/>
  <c r="AL1605" i="12"/>
  <c r="AL1604" i="12" s="1"/>
  <c r="AL1603" i="12" s="1"/>
  <c r="AL1601" i="12"/>
  <c r="AL1600" i="12" s="1"/>
  <c r="AL1599" i="12" s="1"/>
  <c r="AL1596" i="12"/>
  <c r="AL1595" i="12" s="1"/>
  <c r="AL1594" i="12" s="1"/>
  <c r="AL1592" i="12"/>
  <c r="AL1591" i="12" s="1"/>
  <c r="AL1590" i="12" s="1"/>
  <c r="AL1584" i="12"/>
  <c r="AL1583" i="12" s="1"/>
  <c r="AL1582" i="12" s="1"/>
  <c r="AL1575" i="12"/>
  <c r="AL1574" i="12" s="1"/>
  <c r="AL1572" i="12"/>
  <c r="AL1571" i="12" s="1"/>
  <c r="AL1568" i="12"/>
  <c r="AL1567" i="12" s="1"/>
  <c r="AL1566" i="12" s="1"/>
  <c r="AL1564" i="12"/>
  <c r="AL1563" i="12" s="1"/>
  <c r="AL1562" i="12" s="1"/>
  <c r="AL1560" i="12"/>
  <c r="AL1559" i="12" s="1"/>
  <c r="AL1558" i="12" s="1"/>
  <c r="AL1555" i="12"/>
  <c r="AL1554" i="12" s="1"/>
  <c r="AL1553" i="12" s="1"/>
  <c r="AL1552" i="12" s="1"/>
  <c r="AL1550" i="12"/>
  <c r="AL1549" i="12" s="1"/>
  <c r="AL1548" i="12" s="1"/>
  <c r="AL1546" i="12"/>
  <c r="AL1545" i="12" s="1"/>
  <c r="AL1544" i="12" s="1"/>
  <c r="AL1542" i="12"/>
  <c r="AL1541" i="12" s="1"/>
  <c r="AL1540" i="12" s="1"/>
  <c r="AL1535" i="12"/>
  <c r="AL1534" i="12" s="1"/>
  <c r="AL1532" i="12"/>
  <c r="AL1531" i="12" s="1"/>
  <c r="AL1521" i="12"/>
  <c r="AL1520" i="12" s="1"/>
  <c r="AL1519" i="12" s="1"/>
  <c r="AL1515" i="12"/>
  <c r="AL1514" i="12" s="1"/>
  <c r="AL1513" i="12" s="1"/>
  <c r="AL1512" i="12" s="1"/>
  <c r="AL1510" i="12"/>
  <c r="AL1509" i="12" s="1"/>
  <c r="AL1508" i="12" s="1"/>
  <c r="AL1507" i="12" s="1"/>
  <c r="AL1504" i="12"/>
  <c r="AL1503" i="12" s="1"/>
  <c r="AL1502" i="12" s="1"/>
  <c r="AL1500" i="12"/>
  <c r="AL1499" i="12" s="1"/>
  <c r="AL1498" i="12" s="1"/>
  <c r="AL1496" i="12"/>
  <c r="AL1495" i="12" s="1"/>
  <c r="AL1491" i="12" s="1"/>
  <c r="AL1488" i="12"/>
  <c r="AL1487" i="12" s="1"/>
  <c r="AL1485" i="12"/>
  <c r="AL1484" i="12" s="1"/>
  <c r="AL1481" i="12"/>
  <c r="AL1480" i="12" s="1"/>
  <c r="AL1478" i="12"/>
  <c r="AL1477" i="12" s="1"/>
  <c r="AL1475" i="12"/>
  <c r="AL1474" i="12" s="1"/>
  <c r="AL1469" i="12"/>
  <c r="AL1468" i="12" s="1"/>
  <c r="AL1467" i="12" s="1"/>
  <c r="AL1466" i="12" s="1"/>
  <c r="AL1464" i="12"/>
  <c r="AL1463" i="12" s="1"/>
  <c r="AL1461" i="12"/>
  <c r="AL1460" i="12" s="1"/>
  <c r="AL1456" i="12"/>
  <c r="AL1455" i="12" s="1"/>
  <c r="AL1454" i="12" s="1"/>
  <c r="AL1453" i="12" s="1"/>
  <c r="AL1449" i="12"/>
  <c r="AL1448" i="12" s="1"/>
  <c r="AL1447" i="12" s="1"/>
  <c r="AL1446" i="12" s="1"/>
  <c r="AL1444" i="12"/>
  <c r="AL1443" i="12" s="1"/>
  <c r="AL1442" i="12" s="1"/>
  <c r="AL1441" i="12" s="1"/>
  <c r="AL1439" i="12"/>
  <c r="AL1438" i="12" s="1"/>
  <c r="AL1437" i="12" s="1"/>
  <c r="AL1434" i="12"/>
  <c r="AL1433" i="12" s="1"/>
  <c r="AL1432" i="12" s="1"/>
  <c r="AL1429" i="12"/>
  <c r="AL1428" i="12" s="1"/>
  <c r="AL1427" i="12" s="1"/>
  <c r="AL1422" i="12"/>
  <c r="AL1419" i="12"/>
  <c r="AL1413" i="12"/>
  <c r="AL1411" i="12"/>
  <c r="AL1408" i="12"/>
  <c r="AL1407" i="12" s="1"/>
  <c r="AL1404" i="12"/>
  <c r="AL1403" i="12" s="1"/>
  <c r="AL1402" i="12" s="1"/>
  <c r="AL1399" i="12"/>
  <c r="AL1398" i="12" s="1"/>
  <c r="AL1397" i="12" s="1"/>
  <c r="AL1396" i="12" s="1"/>
  <c r="AL1393" i="12"/>
  <c r="AL1392" i="12" s="1"/>
  <c r="AL1391" i="12" s="1"/>
  <c r="AL1390" i="12" s="1"/>
  <c r="AL1388" i="12"/>
  <c r="AL1386" i="12"/>
  <c r="AL1375" i="12"/>
  <c r="AL1374" i="12" s="1"/>
  <c r="AL1373" i="12" s="1"/>
  <c r="AL1371" i="12"/>
  <c r="AL1369" i="12"/>
  <c r="AL1365" i="12"/>
  <c r="AL1363" i="12"/>
  <c r="AL1359" i="12"/>
  <c r="AL1358" i="12" s="1"/>
  <c r="AL1357" i="12" s="1"/>
  <c r="AL1355" i="12"/>
  <c r="AL1354" i="12" s="1"/>
  <c r="AL1353" i="12" s="1"/>
  <c r="AL1351" i="12"/>
  <c r="AL1350" i="12" s="1"/>
  <c r="AL1349" i="12" s="1"/>
  <c r="AL1347" i="12"/>
  <c r="AL1346" i="12" s="1"/>
  <c r="AL1345" i="12" s="1"/>
  <c r="AL1343" i="12"/>
  <c r="AL1342" i="12" s="1"/>
  <c r="AL1341" i="12" s="1"/>
  <c r="AL1339" i="12"/>
  <c r="AL1338" i="12" s="1"/>
  <c r="AL1337" i="12" s="1"/>
  <c r="AL1335" i="12"/>
  <c r="AL1334" i="12" s="1"/>
  <c r="AL1333" i="12" s="1"/>
  <c r="AL1331" i="12"/>
  <c r="AL1330" i="12" s="1"/>
  <c r="AL1329" i="12" s="1"/>
  <c r="AL1327" i="12"/>
  <c r="AL1326" i="12" s="1"/>
  <c r="AL1325" i="12" s="1"/>
  <c r="AL1323" i="12"/>
  <c r="AL1322" i="12" s="1"/>
  <c r="AL1321" i="12" s="1"/>
  <c r="AL1319" i="12"/>
  <c r="AL1318" i="12" s="1"/>
  <c r="AL1317" i="12" s="1"/>
  <c r="AL1315" i="12"/>
  <c r="AL1314" i="12" s="1"/>
  <c r="AL1313" i="12" s="1"/>
  <c r="AL1310" i="12"/>
  <c r="AL1309" i="12" s="1"/>
  <c r="AL1308" i="12" s="1"/>
  <c r="AL1306" i="12"/>
  <c r="AL1305" i="12" s="1"/>
  <c r="AL1304" i="12" s="1"/>
  <c r="AL1302" i="12"/>
  <c r="AL1300" i="12"/>
  <c r="AL1296" i="12"/>
  <c r="AL1294" i="12"/>
  <c r="AL1290" i="12"/>
  <c r="AL1289" i="12" s="1"/>
  <c r="AL1288" i="12" s="1"/>
  <c r="AL1286" i="12"/>
  <c r="AL1284" i="12"/>
  <c r="AL1280" i="12"/>
  <c r="AL1279" i="12" s="1"/>
  <c r="AL1278" i="12" s="1"/>
  <c r="AL1276" i="12"/>
  <c r="AL1275" i="12" s="1"/>
  <c r="AL1274" i="12" s="1"/>
  <c r="AL1272" i="12"/>
  <c r="AL1270" i="12"/>
  <c r="AL1266" i="12"/>
  <c r="AL1264" i="12"/>
  <c r="AL1256" i="12"/>
  <c r="AL1255" i="12" s="1"/>
  <c r="AL1254" i="12" s="1"/>
  <c r="AL1252" i="12"/>
  <c r="AL1251" i="12" s="1"/>
  <c r="AL1250" i="12" s="1"/>
  <c r="AL1248" i="12"/>
  <c r="AL1247" i="12" s="1"/>
  <c r="AL1246" i="12" s="1"/>
  <c r="AL1244" i="12"/>
  <c r="AL1243" i="12" s="1"/>
  <c r="AL1242" i="12" s="1"/>
  <c r="AL1240" i="12"/>
  <c r="AL1239" i="12" s="1"/>
  <c r="AL1238" i="12" s="1"/>
  <c r="AL1236" i="12"/>
  <c r="AL1235" i="12" s="1"/>
  <c r="AL1234" i="12" s="1"/>
  <c r="AL1232" i="12"/>
  <c r="AL1231" i="12" s="1"/>
  <c r="AL1230" i="12" s="1"/>
  <c r="AL1228" i="12"/>
  <c r="AL1227" i="12" s="1"/>
  <c r="AL1225" i="12"/>
  <c r="AL1224" i="12" s="1"/>
  <c r="AL1214" i="12"/>
  <c r="AL1213" i="12" s="1"/>
  <c r="AL1212" i="12" s="1"/>
  <c r="AL1210" i="12"/>
  <c r="AL1209" i="12" s="1"/>
  <c r="AL1208" i="12" s="1"/>
  <c r="AL1206" i="12"/>
  <c r="AL1205" i="12" s="1"/>
  <c r="AL1204" i="12" s="1"/>
  <c r="AL1200" i="12"/>
  <c r="AL1199" i="12" s="1"/>
  <c r="AL1198" i="12" s="1"/>
  <c r="AL1196" i="12"/>
  <c r="AL1195" i="12" s="1"/>
  <c r="AL1194" i="12" s="1"/>
  <c r="AL1191" i="12"/>
  <c r="AL1190" i="12" s="1"/>
  <c r="AL1189" i="12" s="1"/>
  <c r="AL1187" i="12"/>
  <c r="AL1186" i="12" s="1"/>
  <c r="AL1185" i="12" s="1"/>
  <c r="AL1183" i="12"/>
  <c r="AL1182" i="12" s="1"/>
  <c r="AL1181" i="12" s="1"/>
  <c r="AL1179" i="12"/>
  <c r="AL1178" i="12" s="1"/>
  <c r="AL1177" i="12" s="1"/>
  <c r="AL1167" i="12"/>
  <c r="AL1166" i="12" s="1"/>
  <c r="AL1164" i="12"/>
  <c r="AL1163" i="12" s="1"/>
  <c r="AL1160" i="12"/>
  <c r="AL1159" i="12" s="1"/>
  <c r="AL1158" i="12" s="1"/>
  <c r="AL1156" i="12"/>
  <c r="AL1155" i="12" s="1"/>
  <c r="AL1154" i="12" s="1"/>
  <c r="AL1152" i="12"/>
  <c r="AL1151" i="12" s="1"/>
  <c r="AL1150" i="12" s="1"/>
  <c r="AL1148" i="12"/>
  <c r="AL1147" i="12" s="1"/>
  <c r="AL1146" i="12" s="1"/>
  <c r="AL1144" i="12"/>
  <c r="AL1143" i="12" s="1"/>
  <c r="AL1142" i="12" s="1"/>
  <c r="AL1140" i="12"/>
  <c r="AL1138" i="12"/>
  <c r="AL1134" i="12"/>
  <c r="AL1133" i="12" s="1"/>
  <c r="AL1132" i="12" s="1"/>
  <c r="AL1130" i="12"/>
  <c r="AL1129" i="12" s="1"/>
  <c r="AL1128" i="12" s="1"/>
  <c r="AL1123" i="12"/>
  <c r="AL1122" i="12" s="1"/>
  <c r="AL1119" i="12"/>
  <c r="AL1118" i="12" s="1"/>
  <c r="AL1116" i="12"/>
  <c r="AL1115" i="12" s="1"/>
  <c r="AL1113" i="12"/>
  <c r="AL1112" i="12" s="1"/>
  <c r="AL1108" i="12"/>
  <c r="AL1107" i="12" s="1"/>
  <c r="AL1106" i="12" s="1"/>
  <c r="AL1104" i="12"/>
  <c r="AL1103" i="12" s="1"/>
  <c r="AL1102" i="12" s="1"/>
  <c r="AL1100" i="12"/>
  <c r="AL1099" i="12" s="1"/>
  <c r="AL1098" i="12" s="1"/>
  <c r="AL1096" i="12"/>
  <c r="AL1095" i="12" s="1"/>
  <c r="AL1093" i="12"/>
  <c r="AL1092" i="12" s="1"/>
  <c r="AL1087" i="12"/>
  <c r="AL1086" i="12" s="1"/>
  <c r="AL1084" i="12"/>
  <c r="AL1083" i="12" s="1"/>
  <c r="AL1079" i="12"/>
  <c r="AL1077" i="12"/>
  <c r="AL1075" i="12"/>
  <c r="AL1070" i="12"/>
  <c r="AL1069" i="12" s="1"/>
  <c r="AL1067" i="12"/>
  <c r="AL1066" i="12" s="1"/>
  <c r="AL1064" i="12"/>
  <c r="AL1063" i="12" s="1"/>
  <c r="AL1060" i="12"/>
  <c r="AL1058" i="12"/>
  <c r="AL1054" i="12"/>
  <c r="AL1053" i="12" s="1"/>
  <c r="AL1052" i="12" s="1"/>
  <c r="AL1049" i="12"/>
  <c r="AL1047" i="12"/>
  <c r="AL1037" i="12"/>
  <c r="AL1036" i="12" s="1"/>
  <c r="AL1033" i="12"/>
  <c r="AL1031" i="12"/>
  <c r="AL1028" i="12"/>
  <c r="AL1027" i="12" s="1"/>
  <c r="AL1025" i="12"/>
  <c r="AL1024" i="12" s="1"/>
  <c r="AL1018" i="12"/>
  <c r="AL1017" i="12" s="1"/>
  <c r="AL1015" i="12"/>
  <c r="AL1014" i="12" s="1"/>
  <c r="AL1005" i="12"/>
  <c r="AL1004" i="12" s="1"/>
  <c r="AL1003" i="12" s="1"/>
  <c r="AL1001" i="12"/>
  <c r="AL1000" i="12" s="1"/>
  <c r="AL999" i="12" s="1"/>
  <c r="AL997" i="12"/>
  <c r="AL996" i="12" s="1"/>
  <c r="AL994" i="12"/>
  <c r="AL992" i="12"/>
  <c r="AL989" i="12"/>
  <c r="AL988" i="12" s="1"/>
  <c r="AL986" i="12"/>
  <c r="AL985" i="12" s="1"/>
  <c r="AL980" i="12"/>
  <c r="AL978" i="12"/>
  <c r="AL974" i="12"/>
  <c r="AL972" i="12"/>
  <c r="AL968" i="12"/>
  <c r="AL966" i="12"/>
  <c r="AL962" i="12"/>
  <c r="AL961" i="12" s="1"/>
  <c r="AL959" i="12"/>
  <c r="AL958" i="12" s="1"/>
  <c r="AL955" i="12"/>
  <c r="AL952" i="12"/>
  <c r="AL949" i="12"/>
  <c r="AL946" i="12"/>
  <c r="AL945" i="12" s="1"/>
  <c r="AL941" i="12"/>
  <c r="AL939" i="12"/>
  <c r="AL935" i="12"/>
  <c r="AL934" i="12" s="1"/>
  <c r="AL933" i="12" s="1"/>
  <c r="AL931" i="12"/>
  <c r="AL929" i="12"/>
  <c r="AL925" i="12"/>
  <c r="AL924" i="12" s="1"/>
  <c r="AL923" i="12" s="1"/>
  <c r="AL921" i="12"/>
  <c r="AL920" i="12" s="1"/>
  <c r="AL919" i="12" s="1"/>
  <c r="AL917" i="12"/>
  <c r="AL915" i="12"/>
  <c r="AL911" i="12"/>
  <c r="AL910" i="12" s="1"/>
  <c r="AL909" i="12" s="1"/>
  <c r="AL907" i="12"/>
  <c r="AL905" i="12"/>
  <c r="AL899" i="12"/>
  <c r="AL898" i="12" s="1"/>
  <c r="AL897" i="12" s="1"/>
  <c r="AL893" i="12"/>
  <c r="AL890" i="12"/>
  <c r="AL887" i="12"/>
  <c r="AL886" i="12" s="1"/>
  <c r="AL884" i="12"/>
  <c r="AL883" i="12" s="1"/>
  <c r="AL881" i="12"/>
  <c r="AL880" i="12" s="1"/>
  <c r="AL876" i="12"/>
  <c r="AL874" i="12"/>
  <c r="AL870" i="12"/>
  <c r="AL868" i="12"/>
  <c r="AL864" i="12"/>
  <c r="AL862" i="12"/>
  <c r="AL855" i="12"/>
  <c r="AL854" i="12" s="1"/>
  <c r="AL853" i="12" s="1"/>
  <c r="AL852" i="12" s="1"/>
  <c r="AL850" i="12"/>
  <c r="AL849" i="12" s="1"/>
  <c r="AL847" i="12"/>
  <c r="AL846" i="12" s="1"/>
  <c r="AL842" i="12"/>
  <c r="AL841" i="12" s="1"/>
  <c r="AL839" i="12"/>
  <c r="AL838" i="12" s="1"/>
  <c r="AL835" i="12"/>
  <c r="AL834" i="12" s="1"/>
  <c r="AL833" i="12" s="1"/>
  <c r="AL827" i="12"/>
  <c r="AL825" i="12"/>
  <c r="AL820" i="12"/>
  <c r="AL819" i="12" s="1"/>
  <c r="AL817" i="12"/>
  <c r="AL816" i="12" s="1"/>
  <c r="AL814" i="12"/>
  <c r="AL813" i="12" s="1"/>
  <c r="AL811" i="12"/>
  <c r="AL810" i="12" s="1"/>
  <c r="AL808" i="12"/>
  <c r="AL807" i="12" s="1"/>
  <c r="AL802" i="12"/>
  <c r="AL801" i="12" s="1"/>
  <c r="AL799" i="12"/>
  <c r="AL798" i="12" s="1"/>
  <c r="AL794" i="12"/>
  <c r="AL793" i="12" s="1"/>
  <c r="AL792" i="12" s="1"/>
  <c r="AL791" i="12" s="1"/>
  <c r="AL789" i="12"/>
  <c r="AL788" i="12" s="1"/>
  <c r="AL786" i="12"/>
  <c r="AL785" i="12" s="1"/>
  <c r="AL780" i="12"/>
  <c r="AL779" i="12" s="1"/>
  <c r="AL778" i="12" s="1"/>
  <c r="AL773" i="12"/>
  <c r="AL769" i="12"/>
  <c r="AL763" i="12"/>
  <c r="AL762" i="12" s="1"/>
  <c r="AL761" i="12" s="1"/>
  <c r="AL759" i="12"/>
  <c r="AL758" i="12" s="1"/>
  <c r="AL757" i="12" s="1"/>
  <c r="AL755" i="12"/>
  <c r="AL754" i="12" s="1"/>
  <c r="AL752" i="12"/>
  <c r="AL751" i="12" s="1"/>
  <c r="AL747" i="12"/>
  <c r="AL745" i="12"/>
  <c r="AL742" i="12"/>
  <c r="AL741" i="12" s="1"/>
  <c r="AL738" i="12"/>
  <c r="AL737" i="12" s="1"/>
  <c r="AL736" i="12" s="1"/>
  <c r="AL734" i="12"/>
  <c r="AL733" i="12" s="1"/>
  <c r="AL732" i="12" s="1"/>
  <c r="AL730" i="12"/>
  <c r="AL729" i="12" s="1"/>
  <c r="AL728" i="12" s="1"/>
  <c r="AL726" i="12"/>
  <c r="AL725" i="12" s="1"/>
  <c r="AL723" i="12"/>
  <c r="AL722" i="12" s="1"/>
  <c r="AL719" i="12"/>
  <c r="AL718" i="12" s="1"/>
  <c r="AL716" i="12"/>
  <c r="AL715" i="12" s="1"/>
  <c r="AL712" i="12"/>
  <c r="AL711" i="12" s="1"/>
  <c r="AL710" i="12" s="1"/>
  <c r="AL705" i="12"/>
  <c r="AL704" i="12" s="1"/>
  <c r="AL703" i="12" s="1"/>
  <c r="AL701" i="12"/>
  <c r="AL700" i="12" s="1"/>
  <c r="AL699" i="12" s="1"/>
  <c r="AL697" i="12"/>
  <c r="AL696" i="12" s="1"/>
  <c r="AL695" i="12" s="1"/>
  <c r="AL693" i="12"/>
  <c r="AL692" i="12" s="1"/>
  <c r="AL691" i="12" s="1"/>
  <c r="AL688" i="12"/>
  <c r="AL686" i="12"/>
  <c r="AL683" i="12"/>
  <c r="AL682" i="12" s="1"/>
  <c r="AL673" i="12"/>
  <c r="AL671" i="12"/>
  <c r="AL667" i="12"/>
  <c r="AL665" i="12"/>
  <c r="AL661" i="12"/>
  <c r="AL660" i="12" s="1"/>
  <c r="AL659" i="12" s="1"/>
  <c r="AL656" i="12"/>
  <c r="AL655" i="12" s="1"/>
  <c r="AL654" i="12" s="1"/>
  <c r="AL653" i="12" s="1"/>
  <c r="AL650" i="12"/>
  <c r="AL648" i="12"/>
  <c r="AL644" i="12"/>
  <c r="AL642" i="12"/>
  <c r="AL627" i="12"/>
  <c r="AL625" i="12"/>
  <c r="AL610" i="12"/>
  <c r="AL609" i="12" s="1"/>
  <c r="AL608" i="12" s="1"/>
  <c r="AL606" i="12"/>
  <c r="AL605" i="12" s="1"/>
  <c r="AL604" i="12" s="1"/>
  <c r="AL602" i="12"/>
  <c r="AL601" i="12" s="1"/>
  <c r="AL600" i="12" s="1"/>
  <c r="AL598" i="12"/>
  <c r="AL596" i="12"/>
  <c r="AL592" i="12"/>
  <c r="AL590" i="12"/>
  <c r="AL585" i="12"/>
  <c r="AL584" i="12" s="1"/>
  <c r="AL583" i="12" s="1"/>
  <c r="AL581" i="12"/>
  <c r="AL579" i="12"/>
  <c r="AL574" i="12"/>
  <c r="AL572" i="12"/>
  <c r="AL568" i="12"/>
  <c r="AL566" i="12"/>
  <c r="AL561" i="12"/>
  <c r="AL560" i="12" s="1"/>
  <c r="AL559" i="12" s="1"/>
  <c r="AL557" i="12"/>
  <c r="AL556" i="12" s="1"/>
  <c r="AL555" i="12" s="1"/>
  <c r="AL553" i="12"/>
  <c r="AL552" i="12" s="1"/>
  <c r="AL551" i="12" s="1"/>
  <c r="AL549" i="12"/>
  <c r="AL548" i="12" s="1"/>
  <c r="AL547" i="12" s="1"/>
  <c r="AL545" i="12"/>
  <c r="AL543" i="12"/>
  <c r="AL539" i="12"/>
  <c r="AL538" i="12" s="1"/>
  <c r="AL537" i="12" s="1"/>
  <c r="AL535" i="12"/>
  <c r="AL534" i="12" s="1"/>
  <c r="AL533" i="12" s="1"/>
  <c r="AL530" i="12"/>
  <c r="AL529" i="12" s="1"/>
  <c r="AL528" i="12" s="1"/>
  <c r="AL526" i="12"/>
  <c r="AL525" i="12" s="1"/>
  <c r="AL524" i="12" s="1"/>
  <c r="AL519" i="12"/>
  <c r="AL518" i="12" s="1"/>
  <c r="AL517" i="12" s="1"/>
  <c r="AL515" i="12"/>
  <c r="AL514" i="12" s="1"/>
  <c r="AL513" i="12" s="1"/>
  <c r="AL509" i="12"/>
  <c r="AL507" i="12"/>
  <c r="AL502" i="12"/>
  <c r="AL501" i="12" s="1"/>
  <c r="AL500" i="12" s="1"/>
  <c r="AL498" i="12"/>
  <c r="AL497" i="12" s="1"/>
  <c r="AL495" i="12"/>
  <c r="AL494" i="12" s="1"/>
  <c r="AL492" i="12"/>
  <c r="AL491" i="12" s="1"/>
  <c r="AL484" i="12"/>
  <c r="AL483" i="12" s="1"/>
  <c r="AL482" i="12" s="1"/>
  <c r="AL480" i="12"/>
  <c r="AL479" i="12" s="1"/>
  <c r="AL478" i="12" s="1"/>
  <c r="AL465" i="12"/>
  <c r="AL464" i="12" s="1"/>
  <c r="AL463" i="12" s="1"/>
  <c r="AL462" i="12" s="1"/>
  <c r="AL461" i="12" s="1"/>
  <c r="AL459" i="12"/>
  <c r="AL458" i="12" s="1"/>
  <c r="AL457" i="12" s="1"/>
  <c r="AL454" i="12"/>
  <c r="AL453" i="12" s="1"/>
  <c r="AL452" i="12" s="1"/>
  <c r="AL450" i="12"/>
  <c r="AL449" i="12" s="1"/>
  <c r="AL448" i="12" s="1"/>
  <c r="AL446" i="12"/>
  <c r="AL445" i="12" s="1"/>
  <c r="AL443" i="12"/>
  <c r="AL442" i="12" s="1"/>
  <c r="AL435" i="12"/>
  <c r="AL434" i="12" s="1"/>
  <c r="AL433" i="12" s="1"/>
  <c r="AL431" i="12"/>
  <c r="AL430" i="12" s="1"/>
  <c r="AL429" i="12" s="1"/>
  <c r="AL427" i="12"/>
  <c r="AL426" i="12" s="1"/>
  <c r="AL425" i="12" s="1"/>
  <c r="AL421" i="12"/>
  <c r="AL420" i="12" s="1"/>
  <c r="AL419" i="12" s="1"/>
  <c r="AL418" i="12" s="1"/>
  <c r="AL416" i="12"/>
  <c r="AL415" i="12" s="1"/>
  <c r="AL414" i="12" s="1"/>
  <c r="AL412" i="12"/>
  <c r="AL411" i="12" s="1"/>
  <c r="AL410" i="12" s="1"/>
  <c r="AL407" i="12"/>
  <c r="AL406" i="12" s="1"/>
  <c r="AL405" i="12" s="1"/>
  <c r="AL402" i="12"/>
  <c r="AL400" i="12"/>
  <c r="AL395" i="12"/>
  <c r="AL393" i="12"/>
  <c r="AL388" i="12"/>
  <c r="AL386" i="12"/>
  <c r="AL382" i="12"/>
  <c r="AL381" i="12" s="1"/>
  <c r="AL380" i="12" s="1"/>
  <c r="AL376" i="12"/>
  <c r="AL375" i="12" s="1"/>
  <c r="AL374" i="12" s="1"/>
  <c r="AL372" i="12"/>
  <c r="AL370" i="12"/>
  <c r="AL356" i="12"/>
  <c r="AL355" i="12" s="1"/>
  <c r="AL354" i="12" s="1"/>
  <c r="AL352" i="12"/>
  <c r="AL351" i="12" s="1"/>
  <c r="AL350" i="12" s="1"/>
  <c r="AL348" i="12"/>
  <c r="AL346" i="12"/>
  <c r="AL335" i="12"/>
  <c r="AL333" i="12"/>
  <c r="AL329" i="12"/>
  <c r="AL328" i="12" s="1"/>
  <c r="AL327" i="12" s="1"/>
  <c r="AL325" i="12"/>
  <c r="AL324" i="12" s="1"/>
  <c r="AL323" i="12" s="1"/>
  <c r="AL321" i="12"/>
  <c r="AL319" i="12"/>
  <c r="AL315" i="12"/>
  <c r="AL313" i="12"/>
  <c r="AL307" i="12"/>
  <c r="AL306" i="12" s="1"/>
  <c r="AL305" i="12" s="1"/>
  <c r="AL303" i="12"/>
  <c r="AL302" i="12" s="1"/>
  <c r="AL301" i="12" s="1"/>
  <c r="AL299" i="12"/>
  <c r="AL298" i="12" s="1"/>
  <c r="AL296" i="12"/>
  <c r="AL295" i="12" s="1"/>
  <c r="AL286" i="12"/>
  <c r="AL284" i="12"/>
  <c r="AL280" i="12"/>
  <c r="AL278" i="12"/>
  <c r="AL271" i="12"/>
  <c r="AL270" i="12" s="1"/>
  <c r="AL269" i="12" s="1"/>
  <c r="AL267" i="12"/>
  <c r="AL266" i="12" s="1"/>
  <c r="AL265" i="12" s="1"/>
  <c r="AL262" i="12"/>
  <c r="AL261" i="12" s="1"/>
  <c r="AL260" i="12" s="1"/>
  <c r="AL258" i="12"/>
  <c r="AL257" i="12" s="1"/>
  <c r="AL256" i="12" s="1"/>
  <c r="AL254" i="12"/>
  <c r="AL253" i="12" s="1"/>
  <c r="AL252" i="12" s="1"/>
  <c r="AL250" i="12"/>
  <c r="AL249" i="12" s="1"/>
  <c r="AL248" i="12" s="1"/>
  <c r="AL246" i="12"/>
  <c r="AL245" i="12" s="1"/>
  <c r="AL244" i="12" s="1"/>
  <c r="AL242" i="12"/>
  <c r="AL241" i="12" s="1"/>
  <c r="AL240" i="12" s="1"/>
  <c r="AL238" i="12"/>
  <c r="AL237" i="12" s="1"/>
  <c r="AL236" i="12" s="1"/>
  <c r="AL234" i="12"/>
  <c r="AL233" i="12" s="1"/>
  <c r="AL232" i="12" s="1"/>
  <c r="AL230" i="12"/>
  <c r="AL229" i="12" s="1"/>
  <c r="AL228" i="12" s="1"/>
  <c r="AL226" i="12"/>
  <c r="AL225" i="12" s="1"/>
  <c r="AL224" i="12" s="1"/>
  <c r="AL222" i="12"/>
  <c r="AL221" i="12" s="1"/>
  <c r="AL220" i="12" s="1"/>
  <c r="AL218" i="12"/>
  <c r="AL217" i="12" s="1"/>
  <c r="AL216" i="12" s="1"/>
  <c r="AL214" i="12"/>
  <c r="AL213" i="12" s="1"/>
  <c r="AL212" i="12" s="1"/>
  <c r="AL210" i="12"/>
  <c r="AL209" i="12" s="1"/>
  <c r="AL208" i="12" s="1"/>
  <c r="AL206" i="12"/>
  <c r="AL205" i="12" s="1"/>
  <c r="AL204" i="12" s="1"/>
  <c r="AL202" i="12"/>
  <c r="AL201" i="12" s="1"/>
  <c r="AL200" i="12" s="1"/>
  <c r="AL197" i="12"/>
  <c r="AL196" i="12" s="1"/>
  <c r="AL194" i="12"/>
  <c r="AL193" i="12" s="1"/>
  <c r="AL190" i="12"/>
  <c r="AL189" i="12" s="1"/>
  <c r="AL188" i="12" s="1"/>
  <c r="AL184" i="12"/>
  <c r="AL183" i="12" s="1"/>
  <c r="AL182" i="12" s="1"/>
  <c r="AL180" i="12"/>
  <c r="AL179" i="12" s="1"/>
  <c r="AL178" i="12" s="1"/>
  <c r="AL175" i="12"/>
  <c r="AL174" i="12" s="1"/>
  <c r="AL172" i="12"/>
  <c r="AL171" i="12" s="1"/>
  <c r="AL168" i="12"/>
  <c r="AL167" i="12" s="1"/>
  <c r="AL165" i="12"/>
  <c r="AL164" i="12" s="1"/>
  <c r="AL162" i="12"/>
  <c r="AL161" i="12" s="1"/>
  <c r="AL157" i="12"/>
  <c r="AL156" i="12" s="1"/>
  <c r="AL155" i="12" s="1"/>
  <c r="AL153" i="12"/>
  <c r="AL152" i="12" s="1"/>
  <c r="AL151" i="12" s="1"/>
  <c r="AL144" i="12"/>
  <c r="AL143" i="12" s="1"/>
  <c r="AL142" i="12" s="1"/>
  <c r="AL140" i="12"/>
  <c r="AL139" i="12" s="1"/>
  <c r="AL137" i="12"/>
  <c r="AL136" i="12" s="1"/>
  <c r="AL133" i="12"/>
  <c r="AL132" i="12" s="1"/>
  <c r="AL130" i="12"/>
  <c r="AL129" i="12" s="1"/>
  <c r="AL127" i="12"/>
  <c r="AL126" i="12" s="1"/>
  <c r="AL120" i="12"/>
  <c r="AL118" i="12"/>
  <c r="AL113" i="12"/>
  <c r="AL112" i="12" s="1"/>
  <c r="AL111" i="12" s="1"/>
  <c r="AL110" i="12" s="1"/>
  <c r="AL108" i="12"/>
  <c r="AL107" i="12" s="1"/>
  <c r="AL106" i="12" s="1"/>
  <c r="AL105" i="12" s="1"/>
  <c r="AL101" i="12"/>
  <c r="AL100" i="12" s="1"/>
  <c r="AL99" i="12" s="1"/>
  <c r="AL97" i="12"/>
  <c r="AL94" i="12"/>
  <c r="AL91" i="12"/>
  <c r="AL87" i="12"/>
  <c r="AL86" i="12" s="1"/>
  <c r="AL83" i="12"/>
  <c r="AL81" i="12"/>
  <c r="AL78" i="12"/>
  <c r="AL77" i="12" s="1"/>
  <c r="AL72" i="12"/>
  <c r="AL71" i="12" s="1"/>
  <c r="AL70" i="12" s="1"/>
  <c r="AL68" i="12"/>
  <c r="AL67" i="12" s="1"/>
  <c r="AL65" i="12"/>
  <c r="AL64" i="12" s="1"/>
  <c r="AL60" i="12"/>
  <c r="AL59" i="12" s="1"/>
  <c r="AL58" i="12" s="1"/>
  <c r="AL56" i="12"/>
  <c r="AL55" i="12" s="1"/>
  <c r="AL54" i="12" s="1"/>
  <c r="AL52" i="12"/>
  <c r="AL51" i="12" s="1"/>
  <c r="AL50" i="12" s="1"/>
  <c r="AL47" i="12"/>
  <c r="AL46" i="12" s="1"/>
  <c r="AL45" i="12" s="1"/>
  <c r="AL43" i="12"/>
  <c r="AL42" i="12" s="1"/>
  <c r="AL41" i="12" s="1"/>
  <c r="AL39" i="12"/>
  <c r="AL38" i="12" s="1"/>
  <c r="AL35" i="12"/>
  <c r="AL34" i="12" s="1"/>
  <c r="AL31" i="12"/>
  <c r="AL30" i="12" s="1"/>
  <c r="AL29" i="12" s="1"/>
  <c r="AL27" i="12"/>
  <c r="AL26" i="12" s="1"/>
  <c r="AL25" i="12" s="1"/>
  <c r="AL23" i="12"/>
  <c r="AL22" i="12" s="1"/>
  <c r="AL20" i="12"/>
  <c r="AL19" i="12" s="1"/>
  <c r="AP1127" i="12" l="1"/>
  <c r="AP1126" i="12" s="1"/>
  <c r="AN1127" i="12"/>
  <c r="AN1126" i="12" s="1"/>
  <c r="AO1127" i="12"/>
  <c r="AO1126" i="12" s="1"/>
  <c r="AO2484" i="12"/>
  <c r="AO2483" i="12" s="1"/>
  <c r="AP2484" i="12"/>
  <c r="AP2483" i="12" s="1"/>
  <c r="AN2484" i="12"/>
  <c r="AN2483" i="12" s="1"/>
  <c r="AO1203" i="12"/>
  <c r="AP1203" i="12"/>
  <c r="AN1203" i="12"/>
  <c r="AP124" i="12"/>
  <c r="AP17" i="12"/>
  <c r="AP16" i="12" s="1"/>
  <c r="AP1638" i="12"/>
  <c r="AP343" i="12"/>
  <c r="AN782" i="12"/>
  <c r="AP1312" i="12"/>
  <c r="AN1638" i="12"/>
  <c r="AO2270" i="12"/>
  <c r="AO476" i="12"/>
  <c r="AO475" i="12" s="1"/>
  <c r="AO124" i="12"/>
  <c r="AP782" i="12"/>
  <c r="AP2036" i="12"/>
  <c r="AP2035" i="12" s="1"/>
  <c r="AO2371" i="12"/>
  <c r="AO2370" i="12" s="1"/>
  <c r="AO1760" i="12"/>
  <c r="AN822" i="12"/>
  <c r="AN804" i="12" s="1"/>
  <c r="AP2924" i="12"/>
  <c r="AN1312" i="12"/>
  <c r="AO1899" i="12"/>
  <c r="AO1887" i="12" s="1"/>
  <c r="AN2054" i="12"/>
  <c r="AP587" i="12"/>
  <c r="AO379" i="12"/>
  <c r="AO378" i="12" s="1"/>
  <c r="AO782" i="12"/>
  <c r="AN1923" i="12"/>
  <c r="AN1922" i="12" s="1"/>
  <c r="AO343" i="12"/>
  <c r="AO983" i="12"/>
  <c r="AO982" i="12" s="1"/>
  <c r="AP1022" i="12"/>
  <c r="AP275" i="12"/>
  <c r="AP274" i="12" s="1"/>
  <c r="AN563" i="12"/>
  <c r="AP822" i="12"/>
  <c r="AP804" i="12" s="1"/>
  <c r="AP1089" i="12"/>
  <c r="AP476" i="12"/>
  <c r="AP475" i="12" s="1"/>
  <c r="AO2111" i="12"/>
  <c r="AO709" i="12"/>
  <c r="AO708" i="12" s="1"/>
  <c r="AP2111" i="12"/>
  <c r="AN943" i="12"/>
  <c r="AN709" i="12"/>
  <c r="AN708" i="12" s="1"/>
  <c r="AN343" i="12"/>
  <c r="AP2673" i="12"/>
  <c r="AN2708" i="12"/>
  <c r="AN2673" i="12"/>
  <c r="AO275" i="12"/>
  <c r="AO274" i="12" s="1"/>
  <c r="AN2924" i="12"/>
  <c r="AN159" i="12"/>
  <c r="AN3070" i="12"/>
  <c r="AO658" i="12"/>
  <c r="AO652" i="12" s="1"/>
  <c r="AP3070" i="12"/>
  <c r="AP1923" i="12"/>
  <c r="AP1922" i="12" s="1"/>
  <c r="AO2708" i="12"/>
  <c r="AN476" i="12"/>
  <c r="AN475" i="12" s="1"/>
  <c r="AO822" i="12"/>
  <c r="AO804" i="12" s="1"/>
  <c r="AO1638" i="12"/>
  <c r="AN275" i="12"/>
  <c r="AN274" i="12" s="1"/>
  <c r="AN379" i="12"/>
  <c r="AN378" i="12" s="1"/>
  <c r="AP639" i="12"/>
  <c r="AN2641" i="12"/>
  <c r="AP2270" i="12"/>
  <c r="AO587" i="12"/>
  <c r="AN658" i="12"/>
  <c r="AN652" i="12" s="1"/>
  <c r="AN1051" i="12"/>
  <c r="AP563" i="12"/>
  <c r="AP658" i="12"/>
  <c r="AP652" i="12" s="1"/>
  <c r="AN2270" i="12"/>
  <c r="AP310" i="12"/>
  <c r="AN2036" i="12"/>
  <c r="AN2035" i="12" s="1"/>
  <c r="AO159" i="12"/>
  <c r="AP859" i="12"/>
  <c r="AP858" i="12" s="1"/>
  <c r="AP159" i="12"/>
  <c r="AP379" i="12"/>
  <c r="AP378" i="12" s="1"/>
  <c r="AO1051" i="12"/>
  <c r="AN310" i="12"/>
  <c r="AN124" i="12"/>
  <c r="AP1899" i="12"/>
  <c r="AP1887" i="12" s="1"/>
  <c r="AN2451" i="12"/>
  <c r="AO1312" i="12"/>
  <c r="AP983" i="12"/>
  <c r="AP982" i="12" s="1"/>
  <c r="AN1472" i="12"/>
  <c r="AN1471" i="12" s="1"/>
  <c r="AN1451" i="12" s="1"/>
  <c r="AO17" i="12"/>
  <c r="AO16" i="12" s="1"/>
  <c r="AN859" i="12"/>
  <c r="AN858" i="12" s="1"/>
  <c r="AN1022" i="12"/>
  <c r="AO2924" i="12"/>
  <c r="AP902" i="12"/>
  <c r="AN2111" i="12"/>
  <c r="AO2989" i="12"/>
  <c r="AN902" i="12"/>
  <c r="AO1022" i="12"/>
  <c r="AP1472" i="12"/>
  <c r="AP1471" i="12" s="1"/>
  <c r="AP1451" i="12" s="1"/>
  <c r="AP1990" i="12"/>
  <c r="AN1899" i="12"/>
  <c r="AN1887" i="12" s="1"/>
  <c r="AO2641" i="12"/>
  <c r="AO902" i="12"/>
  <c r="AO1666" i="12"/>
  <c r="AO1923" i="12"/>
  <c r="AO1922" i="12" s="1"/>
  <c r="AO2148" i="12"/>
  <c r="AO2054" i="12"/>
  <c r="AO2673" i="12"/>
  <c r="AP1051" i="12"/>
  <c r="AP1401" i="12"/>
  <c r="AP1395" i="12" s="1"/>
  <c r="AO1089" i="12"/>
  <c r="AP2641" i="12"/>
  <c r="AN639" i="12"/>
  <c r="AN587" i="12"/>
  <c r="AO1401" i="12"/>
  <c r="AO1395" i="12" s="1"/>
  <c r="AP2752" i="12"/>
  <c r="AN186" i="12"/>
  <c r="AN983" i="12"/>
  <c r="AN982" i="12" s="1"/>
  <c r="AN1089" i="12"/>
  <c r="AN1401" i="12"/>
  <c r="AN1395" i="12" s="1"/>
  <c r="AP2148" i="12"/>
  <c r="AP2054" i="12"/>
  <c r="AN1990" i="12"/>
  <c r="AP2989" i="12"/>
  <c r="AP2371" i="12"/>
  <c r="AP2370" i="12" s="1"/>
  <c r="AP2708" i="12"/>
  <c r="AP1760" i="12"/>
  <c r="AN17" i="12"/>
  <c r="AN16" i="12" s="1"/>
  <c r="AO186" i="12"/>
  <c r="AO859" i="12"/>
  <c r="AO858" i="12" s="1"/>
  <c r="AO2036" i="12"/>
  <c r="AO2035" i="12" s="1"/>
  <c r="AO2752" i="12"/>
  <c r="AO3070" i="12"/>
  <c r="AN2752" i="12"/>
  <c r="AO1472" i="12"/>
  <c r="AO1471" i="12" s="1"/>
  <c r="AO1451" i="12" s="1"/>
  <c r="AO563" i="12"/>
  <c r="AO75" i="12"/>
  <c r="AO74" i="12" s="1"/>
  <c r="AP75" i="12"/>
  <c r="AP74" i="12" s="1"/>
  <c r="AN1538" i="12"/>
  <c r="AN1666" i="12"/>
  <c r="AO1794" i="12"/>
  <c r="AO1793" i="12" s="1"/>
  <c r="AN2371" i="12"/>
  <c r="AN2370" i="12" s="1"/>
  <c r="AN2989" i="12"/>
  <c r="AP943" i="12"/>
  <c r="AN1760" i="12"/>
  <c r="AP2451" i="12"/>
  <c r="AN1794" i="12"/>
  <c r="AN1793" i="12" s="1"/>
  <c r="AN2148" i="12"/>
  <c r="AP1538" i="12"/>
  <c r="AP709" i="12"/>
  <c r="AP708" i="12" s="1"/>
  <c r="AO943" i="12"/>
  <c r="AO1538" i="12"/>
  <c r="AP1666" i="12"/>
  <c r="AP1794" i="12"/>
  <c r="AP1793" i="12" s="1"/>
  <c r="AO2451" i="12"/>
  <c r="AN75" i="12"/>
  <c r="AN74" i="12" s="1"/>
  <c r="AP186" i="12"/>
  <c r="AO310" i="12"/>
  <c r="AO1990" i="12"/>
  <c r="AL2862" i="12"/>
  <c r="AL318" i="12"/>
  <c r="AL317" i="12" s="1"/>
  <c r="AL685" i="12"/>
  <c r="AL681" i="12" s="1"/>
  <c r="AL1368" i="12"/>
  <c r="AL1367" i="12" s="1"/>
  <c r="AL2674" i="12"/>
  <c r="AL80" i="12"/>
  <c r="AL76" i="12" s="1"/>
  <c r="AL670" i="12"/>
  <c r="AL669" i="12" s="1"/>
  <c r="AL1418" i="12"/>
  <c r="AL1417" i="12" s="1"/>
  <c r="AL1269" i="12"/>
  <c r="AL1268" i="12" s="1"/>
  <c r="AL1924" i="12"/>
  <c r="AL641" i="12"/>
  <c r="AL640" i="12" s="1"/>
  <c r="AL2081" i="12"/>
  <c r="AL2076" i="12" s="1"/>
  <c r="AL33" i="12"/>
  <c r="AL595" i="12"/>
  <c r="AL594" i="12" s="1"/>
  <c r="AL2781" i="12"/>
  <c r="AL589" i="12"/>
  <c r="AL588" i="12" s="1"/>
  <c r="AL565" i="12"/>
  <c r="AL564" i="12" s="1"/>
  <c r="AL578" i="12"/>
  <c r="AL577" i="12" s="1"/>
  <c r="AL312" i="12"/>
  <c r="AL311" i="12" s="1"/>
  <c r="AL345" i="12"/>
  <c r="AL344" i="12" s="1"/>
  <c r="AL2833" i="12"/>
  <c r="AL2832" i="12" s="1"/>
  <c r="AL965" i="12"/>
  <c r="AL964" i="12" s="1"/>
  <c r="AL977" i="12"/>
  <c r="AL976" i="12" s="1"/>
  <c r="AL1577" i="12"/>
  <c r="AL2655" i="12"/>
  <c r="AL1530" i="12"/>
  <c r="AL1518" i="12" s="1"/>
  <c r="AL1506" i="12" s="1"/>
  <c r="AL2939" i="12"/>
  <c r="AL2934" i="12" s="1"/>
  <c r="AL369" i="12"/>
  <c r="AL368" i="12" s="1"/>
  <c r="AL441" i="12"/>
  <c r="AL424" i="12" s="1"/>
  <c r="AL423" i="12" s="1"/>
  <c r="AL768" i="12"/>
  <c r="AL767" i="12" s="1"/>
  <c r="AL766" i="12" s="1"/>
  <c r="AL765" i="12" s="1"/>
  <c r="AL2030" i="12"/>
  <c r="AL2026" i="12" s="1"/>
  <c r="AL2025" i="12" s="1"/>
  <c r="AL2684" i="12"/>
  <c r="AL928" i="12"/>
  <c r="AL927" i="12" s="1"/>
  <c r="AL1193" i="12"/>
  <c r="AL664" i="12"/>
  <c r="AL663" i="12" s="1"/>
  <c r="AL1091" i="12"/>
  <c r="AL1090" i="12" s="1"/>
  <c r="AL2122" i="12"/>
  <c r="AL2118" i="12" s="1"/>
  <c r="AL2113" i="12" s="1"/>
  <c r="AL2112" i="12" s="1"/>
  <c r="AL2261" i="12"/>
  <c r="AL2255" i="12" s="1"/>
  <c r="AL3095" i="12"/>
  <c r="AL3094" i="12" s="1"/>
  <c r="AL750" i="12"/>
  <c r="AL749" i="12" s="1"/>
  <c r="AL2442" i="12"/>
  <c r="AL2441" i="12" s="1"/>
  <c r="AL571" i="12"/>
  <c r="AL570" i="12" s="1"/>
  <c r="AL824" i="12"/>
  <c r="AL823" i="12" s="1"/>
  <c r="AL837" i="12"/>
  <c r="AL914" i="12"/>
  <c r="AL913" i="12" s="1"/>
  <c r="AL957" i="12"/>
  <c r="AL1082" i="12"/>
  <c r="AL1081" i="12" s="1"/>
  <c r="AL1137" i="12"/>
  <c r="AL1136" i="12" s="1"/>
  <c r="AL1293" i="12"/>
  <c r="AL1292" i="12" s="1"/>
  <c r="AL1362" i="12"/>
  <c r="AL1361" i="12" s="1"/>
  <c r="AL1854" i="12"/>
  <c r="AL1868" i="12"/>
  <c r="AL1867" i="12" s="1"/>
  <c r="AL2695" i="12"/>
  <c r="AL3057" i="12"/>
  <c r="AL3052" i="12" s="1"/>
  <c r="AL3114" i="12"/>
  <c r="AL3113" i="12" s="1"/>
  <c r="AL3112" i="12" s="1"/>
  <c r="AL1938" i="12"/>
  <c r="AL2221" i="12"/>
  <c r="AL2642" i="12"/>
  <c r="AL18" i="12"/>
  <c r="AL277" i="12"/>
  <c r="AL276" i="12" s="1"/>
  <c r="AL294" i="12"/>
  <c r="AL542" i="12"/>
  <c r="AL541" i="12" s="1"/>
  <c r="AL523" i="12" s="1"/>
  <c r="AL845" i="12"/>
  <c r="AL844" i="12" s="1"/>
  <c r="AL867" i="12"/>
  <c r="AL866" i="12" s="1"/>
  <c r="AL904" i="12"/>
  <c r="AL903" i="12" s="1"/>
  <c r="AL971" i="12"/>
  <c r="AL970" i="12" s="1"/>
  <c r="AL1667" i="12"/>
  <c r="AL1991" i="12"/>
  <c r="AL2606" i="12"/>
  <c r="AL2807" i="12"/>
  <c r="AL2806" i="12" s="1"/>
  <c r="AL392" i="12"/>
  <c r="AL391" i="12" s="1"/>
  <c r="AL512" i="12"/>
  <c r="AL511" i="12" s="1"/>
  <c r="AL1030" i="12"/>
  <c r="AL1023" i="12" s="1"/>
  <c r="AL1046" i="12"/>
  <c r="AL1045" i="12" s="1"/>
  <c r="AL1057" i="12"/>
  <c r="AL1056" i="12" s="1"/>
  <c r="AL1162" i="12"/>
  <c r="AL1223" i="12"/>
  <c r="AL1263" i="12"/>
  <c r="AL1262" i="12" s="1"/>
  <c r="AL1299" i="12"/>
  <c r="AL1298" i="12" s="1"/>
  <c r="AL1410" i="12"/>
  <c r="AL1406" i="12" s="1"/>
  <c r="AL1459" i="12"/>
  <c r="AL1458" i="12" s="1"/>
  <c r="AL1452" i="12" s="1"/>
  <c r="AL1761" i="12"/>
  <c r="AL1828" i="12"/>
  <c r="AL1827" i="12" s="1"/>
  <c r="AL2400" i="12"/>
  <c r="AL2395" i="12" s="1"/>
  <c r="AL2731" i="12"/>
  <c r="AL2913" i="12"/>
  <c r="AL117" i="12"/>
  <c r="AL116" i="12" s="1"/>
  <c r="AL115" i="12" s="1"/>
  <c r="AL104" i="12" s="1"/>
  <c r="AL264" i="12"/>
  <c r="AL721" i="12"/>
  <c r="AL1900" i="12"/>
  <c r="AL125" i="12"/>
  <c r="AL170" i="12"/>
  <c r="AL177" i="12"/>
  <c r="AL399" i="12"/>
  <c r="AL398" i="12" s="1"/>
  <c r="AL714" i="12"/>
  <c r="AL385" i="12"/>
  <c r="AL384" i="12" s="1"/>
  <c r="AL506" i="12"/>
  <c r="AL505" i="12" s="1"/>
  <c r="AL504" i="12" s="1"/>
  <c r="AL647" i="12"/>
  <c r="AL646" i="12" s="1"/>
  <c r="AL784" i="12"/>
  <c r="AL783" i="12" s="1"/>
  <c r="AL991" i="12"/>
  <c r="AL984" i="12" s="1"/>
  <c r="AL1385" i="12"/>
  <c r="AL1384" i="12" s="1"/>
  <c r="AL1377" i="12" s="1"/>
  <c r="AL1074" i="12"/>
  <c r="AL1073" i="12" s="1"/>
  <c r="AL1072" i="12" s="1"/>
  <c r="AL2149" i="12"/>
  <c r="AL2271" i="12"/>
  <c r="AL63" i="12"/>
  <c r="AL62" i="12" s="1"/>
  <c r="AL90" i="12"/>
  <c r="AL85" i="12" s="1"/>
  <c r="AL160" i="12"/>
  <c r="AL192" i="12"/>
  <c r="AL187" i="12" s="1"/>
  <c r="AL490" i="12"/>
  <c r="AL477" i="12" s="1"/>
  <c r="AL624" i="12"/>
  <c r="AL623" i="12" s="1"/>
  <c r="AL622" i="12" s="1"/>
  <c r="AL744" i="12"/>
  <c r="AL740" i="12" s="1"/>
  <c r="AL797" i="12"/>
  <c r="AL796" i="12" s="1"/>
  <c r="AL861" i="12"/>
  <c r="AL860" i="12" s="1"/>
  <c r="AL873" i="12"/>
  <c r="AL872" i="12" s="1"/>
  <c r="AL938" i="12"/>
  <c r="AL937" i="12" s="1"/>
  <c r="AL1283" i="12"/>
  <c r="AL1282" i="12" s="1"/>
  <c r="AL1598" i="12"/>
  <c r="AL1612" i="12"/>
  <c r="AL2373" i="12"/>
  <c r="AL2372" i="12" s="1"/>
  <c r="AL2842" i="12"/>
  <c r="AL2841" i="12" s="1"/>
  <c r="AL2454" i="12"/>
  <c r="AL2453" i="12" s="1"/>
  <c r="AL2452" i="12" s="1"/>
  <c r="AL2709" i="12"/>
  <c r="AL2870" i="12"/>
  <c r="AL2869" i="12" s="1"/>
  <c r="AL1876" i="12"/>
  <c r="AL1875" i="12" s="1"/>
  <c r="AL1970" i="12"/>
  <c r="AL1969" i="12" s="1"/>
  <c r="AL1963" i="12" s="1"/>
  <c r="AL2214" i="12"/>
  <c r="AL2213" i="12" s="1"/>
  <c r="AL2301" i="12"/>
  <c r="AL2300" i="12" s="1"/>
  <c r="AL2299" i="12" s="1"/>
  <c r="AL2580" i="12"/>
  <c r="AL2925" i="12"/>
  <c r="AL2957" i="12"/>
  <c r="AL2952" i="12" s="1"/>
  <c r="AL2946" i="12" s="1"/>
  <c r="AL1644" i="12"/>
  <c r="AL2047" i="12"/>
  <c r="AL2129" i="12"/>
  <c r="AL2128" i="12" s="1"/>
  <c r="AL2127" i="12" s="1"/>
  <c r="AL2330" i="12"/>
  <c r="AL2329" i="12" s="1"/>
  <c r="AL2323" i="12" s="1"/>
  <c r="AL2663" i="12"/>
  <c r="AL2662" i="12" s="1"/>
  <c r="AL2724" i="12"/>
  <c r="AL2738" i="12"/>
  <c r="AL1632" i="12"/>
  <c r="AL1623" i="12" s="1"/>
  <c r="AL1622" i="12" s="1"/>
  <c r="AL1621" i="12" s="1"/>
  <c r="AL1658" i="12"/>
  <c r="AL1657" i="12" s="1"/>
  <c r="AL1800" i="12"/>
  <c r="AL1795" i="12" s="1"/>
  <c r="AL2286" i="12"/>
  <c r="AL2285" i="12" s="1"/>
  <c r="AL2616" i="12"/>
  <c r="AL2615" i="12" s="1"/>
  <c r="AL2887" i="12"/>
  <c r="AL49" i="12"/>
  <c r="AL135" i="12"/>
  <c r="AL150" i="12"/>
  <c r="AL199" i="12"/>
  <c r="AL409" i="12"/>
  <c r="AL948" i="12"/>
  <c r="AL944" i="12" s="1"/>
  <c r="AL1062" i="12"/>
  <c r="AL1111" i="12"/>
  <c r="AL1110" i="12" s="1"/>
  <c r="AL1483" i="12"/>
  <c r="AL1570" i="12"/>
  <c r="AL1557" i="12" s="1"/>
  <c r="AL806" i="12"/>
  <c r="AL805" i="12" s="1"/>
  <c r="AL1431" i="12"/>
  <c r="AL283" i="12"/>
  <c r="AL282" i="12" s="1"/>
  <c r="AL332" i="12"/>
  <c r="AL331" i="12" s="1"/>
  <c r="AL889" i="12"/>
  <c r="AL879" i="12" s="1"/>
  <c r="AL878" i="12" s="1"/>
  <c r="AL1013" i="12"/>
  <c r="AL1473" i="12"/>
  <c r="AL1490" i="12"/>
  <c r="AL1539" i="12"/>
  <c r="AL1686" i="12"/>
  <c r="AL1913" i="12"/>
  <c r="AL2037" i="12"/>
  <c r="AL2063" i="12"/>
  <c r="AL2361" i="12"/>
  <c r="AL2350" i="12" s="1"/>
  <c r="AL1695" i="12"/>
  <c r="AL1780" i="12"/>
  <c r="AL2056" i="12"/>
  <c r="AL2055" i="12" s="1"/>
  <c r="AL2485" i="12"/>
  <c r="AL1888" i="12"/>
  <c r="AL2008" i="12"/>
  <c r="AL2425" i="12"/>
  <c r="AL2418" i="12" s="1"/>
  <c r="AL2412" i="12" s="1"/>
  <c r="AL2474" i="12"/>
  <c r="AL2473" i="12" s="1"/>
  <c r="AL2978" i="12"/>
  <c r="AL2973" i="12" s="1"/>
  <c r="AL2967" i="12" s="1"/>
  <c r="AL2433" i="12"/>
  <c r="AL2432" i="12" s="1"/>
  <c r="AL2788" i="12"/>
  <c r="AL3000" i="12"/>
  <c r="AL2995" i="12" s="1"/>
  <c r="AL3024" i="12"/>
  <c r="AL3010" i="12" s="1"/>
  <c r="AL3072" i="12"/>
  <c r="AL3071" i="12" s="1"/>
  <c r="AK3083" i="12"/>
  <c r="AS3083" i="12" s="1"/>
  <c r="AY3083" i="12" s="1"/>
  <c r="AJ3083" i="12"/>
  <c r="AR3083" i="12" s="1"/>
  <c r="AX3083" i="12" s="1"/>
  <c r="AI3083" i="12"/>
  <c r="AM3083" i="12" s="1"/>
  <c r="AQ3083" i="12" s="1"/>
  <c r="AW3083" i="12" s="1"/>
  <c r="AK2882" i="12"/>
  <c r="AS2882" i="12" s="1"/>
  <c r="AY2882" i="12" s="1"/>
  <c r="AJ2882" i="12"/>
  <c r="AR2882" i="12" s="1"/>
  <c r="AX2882" i="12" s="1"/>
  <c r="AK2631" i="12"/>
  <c r="AS2631" i="12" s="1"/>
  <c r="AY2631" i="12" s="1"/>
  <c r="AJ2631" i="12"/>
  <c r="AR2631" i="12" s="1"/>
  <c r="AX2631" i="12" s="1"/>
  <c r="AI2631" i="12"/>
  <c r="AM2631" i="12" s="1"/>
  <c r="AQ2631" i="12" s="1"/>
  <c r="AW2631" i="12" s="1"/>
  <c r="AK2265" i="12"/>
  <c r="AS2265" i="12" s="1"/>
  <c r="AY2265" i="12" s="1"/>
  <c r="AJ2265" i="12"/>
  <c r="AR2265" i="12" s="1"/>
  <c r="AX2265" i="12" s="1"/>
  <c r="AK2254" i="12"/>
  <c r="AS2254" i="12" s="1"/>
  <c r="AY2254" i="12" s="1"/>
  <c r="AJ2254" i="12"/>
  <c r="AR2254" i="12" s="1"/>
  <c r="AX2254" i="12" s="1"/>
  <c r="AI2254" i="12"/>
  <c r="AM2254" i="12" s="1"/>
  <c r="AQ2254" i="12" s="1"/>
  <c r="AW2254" i="12" s="1"/>
  <c r="AK2239" i="12"/>
  <c r="AS2239" i="12" s="1"/>
  <c r="AY2239" i="12" s="1"/>
  <c r="AJ2239" i="12"/>
  <c r="AR2239" i="12" s="1"/>
  <c r="AX2239" i="12" s="1"/>
  <c r="AI2239" i="12"/>
  <c r="AM2239" i="12" s="1"/>
  <c r="AQ2239" i="12" s="1"/>
  <c r="AW2239" i="12" s="1"/>
  <c r="AK2217" i="12"/>
  <c r="AS2217" i="12" s="1"/>
  <c r="AY2217" i="12" s="1"/>
  <c r="AJ2217" i="12"/>
  <c r="AR2217" i="12" s="1"/>
  <c r="AX2217" i="12" s="1"/>
  <c r="AI2217" i="12"/>
  <c r="AM2217" i="12" s="1"/>
  <c r="AQ2217" i="12" s="1"/>
  <c r="AW2217" i="12" s="1"/>
  <c r="AK2208" i="12"/>
  <c r="AS2208" i="12" s="1"/>
  <c r="AY2208" i="12" s="1"/>
  <c r="AJ2208" i="12"/>
  <c r="AR2208" i="12" s="1"/>
  <c r="AX2208" i="12" s="1"/>
  <c r="AI2208" i="12"/>
  <c r="AM2208" i="12" s="1"/>
  <c r="AQ2208" i="12" s="1"/>
  <c r="AW2208" i="12" s="1"/>
  <c r="AK2204" i="12"/>
  <c r="AS2204" i="12" s="1"/>
  <c r="AY2204" i="12" s="1"/>
  <c r="AJ2204" i="12"/>
  <c r="AR2204" i="12" s="1"/>
  <c r="AX2204" i="12" s="1"/>
  <c r="AI2204" i="12"/>
  <c r="AM2204" i="12" s="1"/>
  <c r="AQ2204" i="12" s="1"/>
  <c r="AW2204" i="12" s="1"/>
  <c r="AK1806" i="12"/>
  <c r="AS1806" i="12" s="1"/>
  <c r="AY1806" i="12" s="1"/>
  <c r="AJ1806" i="12"/>
  <c r="AR1806" i="12" s="1"/>
  <c r="AX1806" i="12" s="1"/>
  <c r="AI1806" i="12"/>
  <c r="AM1806" i="12" s="1"/>
  <c r="AQ1806" i="12" s="1"/>
  <c r="AW1806" i="12" s="1"/>
  <c r="AK1675" i="12"/>
  <c r="AS1675" i="12" s="1"/>
  <c r="AY1675" i="12" s="1"/>
  <c r="AK1372" i="12"/>
  <c r="AS1372" i="12" s="1"/>
  <c r="AY1372" i="12" s="1"/>
  <c r="AJ1372" i="12"/>
  <c r="AR1372" i="12" s="1"/>
  <c r="AX1372" i="12" s="1"/>
  <c r="AI1372" i="12"/>
  <c r="AM1372" i="12" s="1"/>
  <c r="AQ1372" i="12" s="1"/>
  <c r="AW1372" i="12" s="1"/>
  <c r="AK1366" i="12"/>
  <c r="AS1366" i="12" s="1"/>
  <c r="AY1366" i="12" s="1"/>
  <c r="AJ1366" i="12"/>
  <c r="AR1366" i="12" s="1"/>
  <c r="AX1366" i="12" s="1"/>
  <c r="AI1366" i="12"/>
  <c r="AM1366" i="12" s="1"/>
  <c r="AQ1366" i="12" s="1"/>
  <c r="AW1366" i="12" s="1"/>
  <c r="AK1360" i="12"/>
  <c r="AS1360" i="12" s="1"/>
  <c r="AY1360" i="12" s="1"/>
  <c r="AJ1360" i="12"/>
  <c r="AR1360" i="12" s="1"/>
  <c r="AX1360" i="12" s="1"/>
  <c r="AI1360" i="12"/>
  <c r="AM1360" i="12" s="1"/>
  <c r="AQ1360" i="12" s="1"/>
  <c r="AW1360" i="12" s="1"/>
  <c r="AK422" i="12"/>
  <c r="AS422" i="12" s="1"/>
  <c r="AY422" i="12" s="1"/>
  <c r="AJ422" i="12"/>
  <c r="AR422" i="12" s="1"/>
  <c r="AX422" i="12" s="1"/>
  <c r="AI422" i="12"/>
  <c r="AM422" i="12" s="1"/>
  <c r="AQ422" i="12" s="1"/>
  <c r="AW422" i="12" s="1"/>
  <c r="BE1360" i="12" l="1"/>
  <c r="BK1360" i="12" s="1"/>
  <c r="BE2882" i="12"/>
  <c r="BK2882" i="12" s="1"/>
  <c r="BC1806" i="12"/>
  <c r="BI1806" i="12" s="1"/>
  <c r="BE2208" i="12"/>
  <c r="BK2208" i="12" s="1"/>
  <c r="BC2631" i="12"/>
  <c r="BI2631" i="12" s="1"/>
  <c r="BE422" i="12"/>
  <c r="BK422" i="12" s="1"/>
  <c r="BD1806" i="12"/>
  <c r="BJ1806" i="12" s="1"/>
  <c r="BC2217" i="12"/>
  <c r="BI2217" i="12" s="1"/>
  <c r="BE2254" i="12"/>
  <c r="BK2254" i="12" s="1"/>
  <c r="BD2631" i="12"/>
  <c r="BJ2631" i="12" s="1"/>
  <c r="BC1360" i="12"/>
  <c r="BI1360" i="12" s="1"/>
  <c r="BD1366" i="12"/>
  <c r="BJ1366" i="12" s="1"/>
  <c r="BE1372" i="12"/>
  <c r="BK1372" i="12" s="1"/>
  <c r="BE1806" i="12"/>
  <c r="BK1806" i="12" s="1"/>
  <c r="BC2208" i="12"/>
  <c r="BI2208" i="12" s="1"/>
  <c r="BD2217" i="12"/>
  <c r="BJ2217" i="12" s="1"/>
  <c r="BE2239" i="12"/>
  <c r="BK2239" i="12" s="1"/>
  <c r="BD2265" i="12"/>
  <c r="BJ2265" i="12" s="1"/>
  <c r="BE2631" i="12"/>
  <c r="BK2631" i="12" s="1"/>
  <c r="BD3083" i="12"/>
  <c r="BJ3083" i="12" s="1"/>
  <c r="BD422" i="12"/>
  <c r="BJ422" i="12" s="1"/>
  <c r="BC1372" i="12"/>
  <c r="BI1372" i="12" s="1"/>
  <c r="BD2204" i="12"/>
  <c r="BJ2204" i="12" s="1"/>
  <c r="BC2239" i="12"/>
  <c r="BI2239" i="12" s="1"/>
  <c r="BD2254" i="12"/>
  <c r="BJ2254" i="12" s="1"/>
  <c r="BC1366" i="12"/>
  <c r="BI1366" i="12" s="1"/>
  <c r="BD1372" i="12"/>
  <c r="BJ1372" i="12" s="1"/>
  <c r="BE2204" i="12"/>
  <c r="BK2204" i="12" s="1"/>
  <c r="BD2239" i="12"/>
  <c r="BJ2239" i="12" s="1"/>
  <c r="BC3083" i="12"/>
  <c r="BI3083" i="12" s="1"/>
  <c r="BC422" i="12"/>
  <c r="BI422" i="12" s="1"/>
  <c r="BD1360" i="12"/>
  <c r="BJ1360" i="12" s="1"/>
  <c r="BE1366" i="12"/>
  <c r="BK1366" i="12" s="1"/>
  <c r="BE1675" i="12"/>
  <c r="BK1675" i="12" s="1"/>
  <c r="BC2204" i="12"/>
  <c r="BI2204" i="12" s="1"/>
  <c r="BD2208" i="12"/>
  <c r="BJ2208" i="12" s="1"/>
  <c r="BE2217" i="12"/>
  <c r="BK2217" i="12" s="1"/>
  <c r="BC2254" i="12"/>
  <c r="BI2254" i="12" s="1"/>
  <c r="BE2265" i="12"/>
  <c r="BK2265" i="12" s="1"/>
  <c r="BD2882" i="12"/>
  <c r="BJ2882" i="12" s="1"/>
  <c r="BE3083" i="12"/>
  <c r="BK3083" i="12" s="1"/>
  <c r="AO1989" i="12"/>
  <c r="AN1989" i="12"/>
  <c r="AP1989" i="12"/>
  <c r="AP123" i="12"/>
  <c r="AP103" i="12" s="1"/>
  <c r="AP1537" i="12"/>
  <c r="AP309" i="12"/>
  <c r="AP273" i="12" s="1"/>
  <c r="AO2147" i="12"/>
  <c r="AL343" i="12"/>
  <c r="AP1202" i="12"/>
  <c r="AP1125" i="12" s="1"/>
  <c r="AN1202" i="12"/>
  <c r="AN1125" i="12" s="1"/>
  <c r="AN1537" i="12"/>
  <c r="AO123" i="12"/>
  <c r="AO103" i="12" s="1"/>
  <c r="AO309" i="12"/>
  <c r="AO273" i="12" s="1"/>
  <c r="AO1537" i="12"/>
  <c r="AN1021" i="12"/>
  <c r="AN123" i="12"/>
  <c r="AN103" i="12" s="1"/>
  <c r="AO1665" i="12"/>
  <c r="AN901" i="12"/>
  <c r="AP2147" i="12"/>
  <c r="AO901" i="12"/>
  <c r="AP1665" i="12"/>
  <c r="AP1021" i="12"/>
  <c r="AO522" i="12"/>
  <c r="AO521" i="12" s="1"/>
  <c r="AN707" i="12"/>
  <c r="AO15" i="12"/>
  <c r="AP2640" i="12"/>
  <c r="AN309" i="12"/>
  <c r="AN273" i="12" s="1"/>
  <c r="AP522" i="12"/>
  <c r="AP521" i="12" s="1"/>
  <c r="AN2147" i="12"/>
  <c r="AP901" i="12"/>
  <c r="AN2640" i="12"/>
  <c r="AO1202" i="12"/>
  <c r="AO1125" i="12" s="1"/>
  <c r="AN522" i="12"/>
  <c r="AN521" i="12" s="1"/>
  <c r="AO1021" i="12"/>
  <c r="AO2640" i="12"/>
  <c r="AN1665" i="12"/>
  <c r="AO707" i="12"/>
  <c r="AP15" i="12"/>
  <c r="AP707" i="12"/>
  <c r="AN15" i="12"/>
  <c r="AL1401" i="12"/>
  <c r="AL1395" i="12" s="1"/>
  <c r="AL2673" i="12"/>
  <c r="AL1312" i="12"/>
  <c r="AL275" i="12"/>
  <c r="AL274" i="12" s="1"/>
  <c r="AL587" i="12"/>
  <c r="AL1923" i="12"/>
  <c r="AL1922" i="12" s="1"/>
  <c r="AL17" i="12"/>
  <c r="AL16" i="12" s="1"/>
  <c r="AL2641" i="12"/>
  <c r="AL563" i="12"/>
  <c r="AL902" i="12"/>
  <c r="AL2708" i="12"/>
  <c r="AL639" i="12"/>
  <c r="AL1760" i="12"/>
  <c r="AL310" i="12"/>
  <c r="AL1899" i="12"/>
  <c r="AL1887" i="12" s="1"/>
  <c r="AL186" i="12"/>
  <c r="AL3070" i="12"/>
  <c r="AL1203" i="12"/>
  <c r="AL75" i="12"/>
  <c r="AL74" i="12" s="1"/>
  <c r="AL943" i="12"/>
  <c r="AL159" i="12"/>
  <c r="AL379" i="12"/>
  <c r="AL378" i="12" s="1"/>
  <c r="AL658" i="12"/>
  <c r="AL652" i="12" s="1"/>
  <c r="AL1022" i="12"/>
  <c r="AL1666" i="12"/>
  <c r="AL1089" i="12"/>
  <c r="AL1127" i="12"/>
  <c r="AL1126" i="12" s="1"/>
  <c r="AL2371" i="12"/>
  <c r="AL2370" i="12" s="1"/>
  <c r="AL709" i="12"/>
  <c r="AL708" i="12" s="1"/>
  <c r="AL2270" i="12"/>
  <c r="AL2752" i="12"/>
  <c r="AL2484" i="12"/>
  <c r="AL2483" i="12" s="1"/>
  <c r="AL2054" i="12"/>
  <c r="AL1794" i="12"/>
  <c r="AL1793" i="12" s="1"/>
  <c r="AL1472" i="12"/>
  <c r="AL1471" i="12" s="1"/>
  <c r="AL1451" i="12" s="1"/>
  <c r="AL1051" i="12"/>
  <c r="AL476" i="12"/>
  <c r="AL475" i="12" s="1"/>
  <c r="AL822" i="12"/>
  <c r="AL804" i="12" s="1"/>
  <c r="AL2924" i="12"/>
  <c r="AL2111" i="12"/>
  <c r="AL2036" i="12"/>
  <c r="AL2035" i="12" s="1"/>
  <c r="AL983" i="12"/>
  <c r="AL982" i="12" s="1"/>
  <c r="AL1638" i="12"/>
  <c r="AL2148" i="12"/>
  <c r="AL2989" i="12"/>
  <c r="AL1990" i="12"/>
  <c r="AL124" i="12"/>
  <c r="AL859" i="12"/>
  <c r="AL858" i="12" s="1"/>
  <c r="AL782" i="12"/>
  <c r="AL2451" i="12"/>
  <c r="AL1538" i="12"/>
  <c r="AG1371" i="12"/>
  <c r="AH1371" i="12"/>
  <c r="CD1371" i="12"/>
  <c r="AF1371" i="12"/>
  <c r="AG1365" i="12"/>
  <c r="AH1365" i="12"/>
  <c r="CD1365" i="12"/>
  <c r="AF1365" i="12"/>
  <c r="BP2882" i="12" l="1"/>
  <c r="BV2882" i="12" s="1"/>
  <c r="BP2208" i="12"/>
  <c r="BV2208" i="12" s="1"/>
  <c r="BP1360" i="12"/>
  <c r="BV1360" i="12" s="1"/>
  <c r="BQ2204" i="12"/>
  <c r="BW2204" i="12" s="1"/>
  <c r="BO2239" i="12"/>
  <c r="BU2239" i="12" s="1"/>
  <c r="BP3083" i="12"/>
  <c r="BV3083" i="12" s="1"/>
  <c r="BP2217" i="12"/>
  <c r="BV2217" i="12" s="1"/>
  <c r="BP1366" i="12"/>
  <c r="BV1366" i="12" s="1"/>
  <c r="BO2217" i="12"/>
  <c r="BU2217" i="12" s="1"/>
  <c r="BQ2208" i="12"/>
  <c r="BW2208" i="12" s="1"/>
  <c r="BQ2265" i="12"/>
  <c r="BW2265" i="12" s="1"/>
  <c r="BO2204" i="12"/>
  <c r="BU2204" i="12" s="1"/>
  <c r="BO422" i="12"/>
  <c r="BU422" i="12" s="1"/>
  <c r="BP1372" i="12"/>
  <c r="BV1372" i="12" s="1"/>
  <c r="BP2204" i="12"/>
  <c r="BV2204" i="12" s="1"/>
  <c r="BQ2631" i="12"/>
  <c r="BW2631" i="12" s="1"/>
  <c r="BO2208" i="12"/>
  <c r="BU2208" i="12" s="1"/>
  <c r="BO1360" i="12"/>
  <c r="BU1360" i="12" s="1"/>
  <c r="BP1806" i="12"/>
  <c r="BV1806" i="12" s="1"/>
  <c r="BO1806" i="12"/>
  <c r="BU1806" i="12" s="1"/>
  <c r="BO2254" i="12"/>
  <c r="BU2254" i="12" s="1"/>
  <c r="BQ1675" i="12"/>
  <c r="BW1675" i="12" s="1"/>
  <c r="BO3083" i="12"/>
  <c r="BU3083" i="12" s="1"/>
  <c r="BO1366" i="12"/>
  <c r="BU1366" i="12" s="1"/>
  <c r="BO1372" i="12"/>
  <c r="BU1372" i="12" s="1"/>
  <c r="BP2265" i="12"/>
  <c r="BV2265" i="12" s="1"/>
  <c r="BQ1806" i="12"/>
  <c r="BW1806" i="12" s="1"/>
  <c r="BP2631" i="12"/>
  <c r="BV2631" i="12" s="1"/>
  <c r="BQ422" i="12"/>
  <c r="BW422" i="12" s="1"/>
  <c r="BQ2882" i="12"/>
  <c r="BW2882" i="12" s="1"/>
  <c r="BQ3083" i="12"/>
  <c r="BW3083" i="12" s="1"/>
  <c r="BQ2217" i="12"/>
  <c r="BW2217" i="12" s="1"/>
  <c r="BQ1366" i="12"/>
  <c r="BW1366" i="12" s="1"/>
  <c r="BP2239" i="12"/>
  <c r="BV2239" i="12" s="1"/>
  <c r="BP2254" i="12"/>
  <c r="BV2254" i="12" s="1"/>
  <c r="BP422" i="12"/>
  <c r="BV422" i="12" s="1"/>
  <c r="BQ2239" i="12"/>
  <c r="BW2239" i="12" s="1"/>
  <c r="BQ1372" i="12"/>
  <c r="BW1372" i="12" s="1"/>
  <c r="BQ2254" i="12"/>
  <c r="BW2254" i="12" s="1"/>
  <c r="BO2631" i="12"/>
  <c r="BU2631" i="12" s="1"/>
  <c r="BQ1360" i="12"/>
  <c r="BW1360" i="12" s="1"/>
  <c r="AL309" i="12"/>
  <c r="AL273" i="12" s="1"/>
  <c r="AL1665" i="12"/>
  <c r="AN857" i="12"/>
  <c r="AN3125" i="12" s="1"/>
  <c r="AO857" i="12"/>
  <c r="AO3125" i="12" s="1"/>
  <c r="AP857" i="12"/>
  <c r="AP3125" i="12" s="1"/>
  <c r="AL1202" i="12"/>
  <c r="AL1125" i="12" s="1"/>
  <c r="AL2640" i="12"/>
  <c r="AL522" i="12"/>
  <c r="AL521" i="12" s="1"/>
  <c r="AL2147" i="12"/>
  <c r="AL1021" i="12"/>
  <c r="AL901" i="12"/>
  <c r="AL15" i="12"/>
  <c r="AL123" i="12"/>
  <c r="AL103" i="12" s="1"/>
  <c r="AL707" i="12"/>
  <c r="AL1537" i="12"/>
  <c r="AL1989" i="12"/>
  <c r="AK1365" i="12"/>
  <c r="AS1365" i="12" s="1"/>
  <c r="AY1365" i="12" s="1"/>
  <c r="AK1371" i="12"/>
  <c r="AS1371" i="12" s="1"/>
  <c r="AY1371" i="12" s="1"/>
  <c r="AJ1365" i="12"/>
  <c r="AR1365" i="12" s="1"/>
  <c r="AX1365" i="12" s="1"/>
  <c r="AJ1371" i="12"/>
  <c r="AR1371" i="12" s="1"/>
  <c r="AX1371" i="12" s="1"/>
  <c r="AI1365" i="12"/>
  <c r="AM1365" i="12" s="1"/>
  <c r="AQ1365" i="12" s="1"/>
  <c r="AW1365" i="12" s="1"/>
  <c r="AI1371" i="12"/>
  <c r="AM1371" i="12" s="1"/>
  <c r="AQ1371" i="12" s="1"/>
  <c r="AW1371" i="12" s="1"/>
  <c r="AF1643" i="12"/>
  <c r="AF1671" i="12"/>
  <c r="CA2631" i="12" l="1"/>
  <c r="CB422" i="12"/>
  <c r="CC2217" i="12"/>
  <c r="CB2631" i="12"/>
  <c r="CA1366" i="12"/>
  <c r="CA1806" i="12"/>
  <c r="CC2631" i="12"/>
  <c r="CA2204" i="12"/>
  <c r="CB1366" i="12"/>
  <c r="CC2204" i="12"/>
  <c r="CC2254" i="12"/>
  <c r="CB2254" i="12"/>
  <c r="CC3083" i="12"/>
  <c r="CC1806" i="12"/>
  <c r="CA3083" i="12"/>
  <c r="CB1806" i="12"/>
  <c r="CB2204" i="12"/>
  <c r="CC2265" i="12"/>
  <c r="CB2217" i="12"/>
  <c r="CB1360" i="12"/>
  <c r="CB2239" i="12"/>
  <c r="CC1675" i="12"/>
  <c r="CB1372" i="12"/>
  <c r="CC2208" i="12"/>
  <c r="CB3083" i="12"/>
  <c r="CB2208" i="12"/>
  <c r="CC1372" i="12"/>
  <c r="CC2882" i="12"/>
  <c r="CB2265" i="12"/>
  <c r="CA1360" i="12"/>
  <c r="CC1360" i="12"/>
  <c r="CC2239" i="12"/>
  <c r="CC1366" i="12"/>
  <c r="CC422" i="12"/>
  <c r="CA1372" i="12"/>
  <c r="CA2254" i="12"/>
  <c r="CA2208" i="12"/>
  <c r="CA422" i="12"/>
  <c r="CA2217" i="12"/>
  <c r="CA2239" i="12"/>
  <c r="CB2882" i="12"/>
  <c r="BD1371" i="12"/>
  <c r="BJ1371" i="12" s="1"/>
  <c r="BD1365" i="12"/>
  <c r="BJ1365" i="12" s="1"/>
  <c r="BC1371" i="12"/>
  <c r="BI1371" i="12" s="1"/>
  <c r="BE1371" i="12"/>
  <c r="BK1371" i="12" s="1"/>
  <c r="BC1365" i="12"/>
  <c r="BI1365" i="12" s="1"/>
  <c r="BE1365" i="12"/>
  <c r="BK1365" i="12" s="1"/>
  <c r="AL857" i="12"/>
  <c r="AL3125" i="12" s="1"/>
  <c r="AG645" i="12"/>
  <c r="AG643" i="12"/>
  <c r="BQ1371" i="12" l="1"/>
  <c r="BW1371" i="12" s="1"/>
  <c r="BO1371" i="12"/>
  <c r="BU1371" i="12" s="1"/>
  <c r="BQ1365" i="12"/>
  <c r="BW1365" i="12" s="1"/>
  <c r="BP1365" i="12"/>
  <c r="BV1365" i="12" s="1"/>
  <c r="BO1365" i="12"/>
  <c r="BU1365" i="12" s="1"/>
  <c r="BP1371" i="12"/>
  <c r="BV1371" i="12" s="1"/>
  <c r="AF651" i="12"/>
  <c r="AF649" i="12"/>
  <c r="AF643" i="12"/>
  <c r="CB1365" i="12" l="1"/>
  <c r="CC1365" i="12"/>
  <c r="CB1371" i="12"/>
  <c r="CA1371" i="12"/>
  <c r="CA1365" i="12"/>
  <c r="CC1371" i="12"/>
  <c r="AH1450" i="12"/>
  <c r="AG1450" i="12"/>
  <c r="AF1450" i="12"/>
  <c r="AG421" i="12"/>
  <c r="AH421" i="12"/>
  <c r="AH420" i="12" s="1"/>
  <c r="CD421" i="12"/>
  <c r="CD420" i="12" s="1"/>
  <c r="CD419" i="12" s="1"/>
  <c r="CD418" i="12" s="1"/>
  <c r="AF421" i="12"/>
  <c r="AI421" i="12" l="1"/>
  <c r="AM421" i="12" s="1"/>
  <c r="AQ421" i="12" s="1"/>
  <c r="AW421" i="12" s="1"/>
  <c r="AK420" i="12"/>
  <c r="AS420" i="12" s="1"/>
  <c r="AY420" i="12" s="1"/>
  <c r="AK421" i="12"/>
  <c r="AS421" i="12" s="1"/>
  <c r="AY421" i="12" s="1"/>
  <c r="AJ421" i="12"/>
  <c r="AR421" i="12" s="1"/>
  <c r="AX421" i="12" s="1"/>
  <c r="AF420" i="12"/>
  <c r="AH419" i="12"/>
  <c r="AG420" i="12"/>
  <c r="AF1197" i="12"/>
  <c r="AF1421" i="12"/>
  <c r="AG2238" i="12"/>
  <c r="AH2238" i="12"/>
  <c r="CD2238" i="12"/>
  <c r="CD2237" i="12" s="1"/>
  <c r="CD2236" i="12" s="1"/>
  <c r="CD2235" i="12" s="1"/>
  <c r="AF2238" i="12"/>
  <c r="AF2269" i="12"/>
  <c r="AF2265" i="12"/>
  <c r="AG2264" i="12"/>
  <c r="AH2264" i="12"/>
  <c r="CD2264" i="12"/>
  <c r="CD2263" i="12" s="1"/>
  <c r="CD2262" i="12" s="1"/>
  <c r="AG2203" i="12"/>
  <c r="AH2203" i="12"/>
  <c r="CD2203" i="12"/>
  <c r="CD2202" i="12" s="1"/>
  <c r="CD2201" i="12" s="1"/>
  <c r="AF2203" i="12"/>
  <c r="AG2207" i="12"/>
  <c r="AH2207" i="12"/>
  <c r="CD2207" i="12"/>
  <c r="CD2206" i="12" s="1"/>
  <c r="CD2205" i="12" s="1"/>
  <c r="AF2207" i="12"/>
  <c r="BD421" i="12" l="1"/>
  <c r="BJ421" i="12" s="1"/>
  <c r="BE421" i="12"/>
  <c r="BK421" i="12" s="1"/>
  <c r="BE420" i="12"/>
  <c r="BK420" i="12" s="1"/>
  <c r="BC421" i="12"/>
  <c r="BI421" i="12" s="1"/>
  <c r="AF2264" i="12"/>
  <c r="AF2263" i="12" s="1"/>
  <c r="AI2265" i="12"/>
  <c r="AM2265" i="12" s="1"/>
  <c r="AQ2265" i="12" s="1"/>
  <c r="AW2265" i="12" s="1"/>
  <c r="AK2207" i="12"/>
  <c r="AS2207" i="12" s="1"/>
  <c r="AY2207" i="12" s="1"/>
  <c r="AJ2203" i="12"/>
  <c r="AR2203" i="12" s="1"/>
  <c r="AX2203" i="12" s="1"/>
  <c r="AK2238" i="12"/>
  <c r="AS2238" i="12" s="1"/>
  <c r="AY2238" i="12" s="1"/>
  <c r="AJ420" i="12"/>
  <c r="AR420" i="12" s="1"/>
  <c r="AX420" i="12" s="1"/>
  <c r="AI2207" i="12"/>
  <c r="AM2207" i="12" s="1"/>
  <c r="AQ2207" i="12" s="1"/>
  <c r="AW2207" i="12" s="1"/>
  <c r="AI2203" i="12"/>
  <c r="AM2203" i="12" s="1"/>
  <c r="AQ2203" i="12" s="1"/>
  <c r="AW2203" i="12" s="1"/>
  <c r="AJ2238" i="12"/>
  <c r="AR2238" i="12" s="1"/>
  <c r="AX2238" i="12" s="1"/>
  <c r="AK419" i="12"/>
  <c r="AS419" i="12" s="1"/>
  <c r="AY419" i="12" s="1"/>
  <c r="AK2203" i="12"/>
  <c r="AS2203" i="12" s="1"/>
  <c r="AY2203" i="12" s="1"/>
  <c r="AJ2264" i="12"/>
  <c r="AR2264" i="12" s="1"/>
  <c r="AX2264" i="12" s="1"/>
  <c r="AJ2207" i="12"/>
  <c r="AR2207" i="12" s="1"/>
  <c r="AX2207" i="12" s="1"/>
  <c r="AK2264" i="12"/>
  <c r="AS2264" i="12" s="1"/>
  <c r="AY2264" i="12" s="1"/>
  <c r="AI2238" i="12"/>
  <c r="AM2238" i="12" s="1"/>
  <c r="AQ2238" i="12" s="1"/>
  <c r="AW2238" i="12" s="1"/>
  <c r="AI420" i="12"/>
  <c r="AM420" i="12" s="1"/>
  <c r="AQ420" i="12" s="1"/>
  <c r="AW420" i="12" s="1"/>
  <c r="AF2206" i="12"/>
  <c r="AG2237" i="12"/>
  <c r="AF419" i="12"/>
  <c r="AH2263" i="12"/>
  <c r="AF2237" i="12"/>
  <c r="AH2206" i="12"/>
  <c r="AH2202" i="12"/>
  <c r="AG2263" i="12"/>
  <c r="AH418" i="12"/>
  <c r="AG2206" i="12"/>
  <c r="AG2202" i="12"/>
  <c r="AH2237" i="12"/>
  <c r="AF2202" i="12"/>
  <c r="AG419" i="12"/>
  <c r="AF297" i="12"/>
  <c r="AF2882" i="12"/>
  <c r="AI2882" i="12" s="1"/>
  <c r="AM2882" i="12" s="1"/>
  <c r="AQ2882" i="12" s="1"/>
  <c r="AW2882" i="12" s="1"/>
  <c r="AF2805" i="12"/>
  <c r="AG1359" i="12"/>
  <c r="AH1359" i="12"/>
  <c r="CD1359" i="12"/>
  <c r="CD1358" i="12" s="1"/>
  <c r="CD1357" i="12" s="1"/>
  <c r="AF1359" i="12"/>
  <c r="AI2264" i="12" l="1"/>
  <c r="AM2264" i="12" s="1"/>
  <c r="AQ2264" i="12" s="1"/>
  <c r="AW2264" i="12" s="1"/>
  <c r="BC2264" i="12" s="1"/>
  <c r="BI2264" i="12" s="1"/>
  <c r="BO421" i="12"/>
  <c r="BU421" i="12" s="1"/>
  <c r="BQ420" i="12"/>
  <c r="BW420" i="12" s="1"/>
  <c r="BQ421" i="12"/>
  <c r="BW421" i="12" s="1"/>
  <c r="BP421" i="12"/>
  <c r="BV421" i="12" s="1"/>
  <c r="BC2238" i="12"/>
  <c r="BI2238" i="12" s="1"/>
  <c r="BE2203" i="12"/>
  <c r="BK2203" i="12" s="1"/>
  <c r="BC2207" i="12"/>
  <c r="BI2207" i="12" s="1"/>
  <c r="BD2203" i="12"/>
  <c r="BJ2203" i="12" s="1"/>
  <c r="BE419" i="12"/>
  <c r="BK419" i="12" s="1"/>
  <c r="BD420" i="12"/>
  <c r="BJ420" i="12" s="1"/>
  <c r="BE2207" i="12"/>
  <c r="BK2207" i="12" s="1"/>
  <c r="BC2882" i="12"/>
  <c r="BI2882" i="12" s="1"/>
  <c r="BD2207" i="12"/>
  <c r="BJ2207" i="12" s="1"/>
  <c r="BD2238" i="12"/>
  <c r="BJ2238" i="12" s="1"/>
  <c r="BE2238" i="12"/>
  <c r="BK2238" i="12" s="1"/>
  <c r="BC2265" i="12"/>
  <c r="BI2265" i="12" s="1"/>
  <c r="BE2264" i="12"/>
  <c r="BK2264" i="12" s="1"/>
  <c r="BC420" i="12"/>
  <c r="BI420" i="12" s="1"/>
  <c r="BD2264" i="12"/>
  <c r="BJ2264" i="12" s="1"/>
  <c r="BC2203" i="12"/>
  <c r="BI2203" i="12" s="1"/>
  <c r="AI1359" i="12"/>
  <c r="AM1359" i="12" s="1"/>
  <c r="AQ1359" i="12" s="1"/>
  <c r="AW1359" i="12" s="1"/>
  <c r="AJ2206" i="12"/>
  <c r="AR2206" i="12" s="1"/>
  <c r="AX2206" i="12" s="1"/>
  <c r="AK418" i="12"/>
  <c r="AS418" i="12" s="1"/>
  <c r="AY418" i="12" s="1"/>
  <c r="AI2206" i="12"/>
  <c r="AM2206" i="12" s="1"/>
  <c r="AQ2206" i="12" s="1"/>
  <c r="AW2206" i="12" s="1"/>
  <c r="AI2263" i="12"/>
  <c r="AM2263" i="12" s="1"/>
  <c r="AQ2263" i="12" s="1"/>
  <c r="AW2263" i="12" s="1"/>
  <c r="AK2263" i="12"/>
  <c r="AS2263" i="12" s="1"/>
  <c r="AY2263" i="12" s="1"/>
  <c r="AI2202" i="12"/>
  <c r="AM2202" i="12" s="1"/>
  <c r="AQ2202" i="12" s="1"/>
  <c r="AW2202" i="12" s="1"/>
  <c r="AK2206" i="12"/>
  <c r="AS2206" i="12" s="1"/>
  <c r="AY2206" i="12" s="1"/>
  <c r="AJ2237" i="12"/>
  <c r="AR2237" i="12" s="1"/>
  <c r="AX2237" i="12" s="1"/>
  <c r="AK2237" i="12"/>
  <c r="AS2237" i="12" s="1"/>
  <c r="AY2237" i="12" s="1"/>
  <c r="AI2237" i="12"/>
  <c r="AM2237" i="12" s="1"/>
  <c r="AQ2237" i="12" s="1"/>
  <c r="AW2237" i="12" s="1"/>
  <c r="AK1359" i="12"/>
  <c r="AS1359" i="12" s="1"/>
  <c r="AY1359" i="12" s="1"/>
  <c r="AJ2263" i="12"/>
  <c r="AR2263" i="12" s="1"/>
  <c r="AX2263" i="12" s="1"/>
  <c r="AJ1359" i="12"/>
  <c r="AR1359" i="12" s="1"/>
  <c r="AX1359" i="12" s="1"/>
  <c r="AJ419" i="12"/>
  <c r="AR419" i="12" s="1"/>
  <c r="AX419" i="12" s="1"/>
  <c r="AJ2202" i="12"/>
  <c r="AR2202" i="12" s="1"/>
  <c r="AX2202" i="12" s="1"/>
  <c r="AK2202" i="12"/>
  <c r="AS2202" i="12" s="1"/>
  <c r="AY2202" i="12" s="1"/>
  <c r="AI419" i="12"/>
  <c r="AM419" i="12" s="1"/>
  <c r="AQ419" i="12" s="1"/>
  <c r="AW419" i="12" s="1"/>
  <c r="AF1358" i="12"/>
  <c r="AF1357" i="12" s="1"/>
  <c r="AG418" i="12"/>
  <c r="AF2236" i="12"/>
  <c r="AH1358" i="12"/>
  <c r="AF2201" i="12"/>
  <c r="AF2262" i="12"/>
  <c r="AG2205" i="12"/>
  <c r="AG2262" i="12"/>
  <c r="AH2205" i="12"/>
  <c r="AH2262" i="12"/>
  <c r="AG2236" i="12"/>
  <c r="AG1358" i="12"/>
  <c r="AH2236" i="12"/>
  <c r="AG2201" i="12"/>
  <c r="AH2201" i="12"/>
  <c r="AF418" i="12"/>
  <c r="AF2205" i="12"/>
  <c r="AF3078" i="12"/>
  <c r="AF1543" i="12"/>
  <c r="AF2620" i="12"/>
  <c r="AG2620" i="12"/>
  <c r="AF102" i="12"/>
  <c r="AF657" i="12"/>
  <c r="AF66" i="12"/>
  <c r="AF2260" i="12"/>
  <c r="CC420" i="12" l="1"/>
  <c r="CA421" i="12"/>
  <c r="CC421" i="12"/>
  <c r="CB421" i="12"/>
  <c r="BO2203" i="12"/>
  <c r="BU2203" i="12" s="1"/>
  <c r="BO2265" i="12"/>
  <c r="BU2265" i="12" s="1"/>
  <c r="BO2882" i="12"/>
  <c r="BU2882" i="12" s="1"/>
  <c r="BP2203" i="12"/>
  <c r="BV2203" i="12" s="1"/>
  <c r="BP2264" i="12"/>
  <c r="BV2264" i="12" s="1"/>
  <c r="BQ2238" i="12"/>
  <c r="BW2238" i="12" s="1"/>
  <c r="BQ2207" i="12"/>
  <c r="BW2207" i="12" s="1"/>
  <c r="BO2207" i="12"/>
  <c r="BU2207" i="12" s="1"/>
  <c r="BO420" i="12"/>
  <c r="BU420" i="12" s="1"/>
  <c r="BP2238" i="12"/>
  <c r="BV2238" i="12" s="1"/>
  <c r="BP420" i="12"/>
  <c r="BV420" i="12" s="1"/>
  <c r="BQ2203" i="12"/>
  <c r="BW2203" i="12" s="1"/>
  <c r="BO2264" i="12"/>
  <c r="BU2264" i="12" s="1"/>
  <c r="BQ2264" i="12"/>
  <c r="BW2264" i="12" s="1"/>
  <c r="BP2207" i="12"/>
  <c r="BV2207" i="12" s="1"/>
  <c r="BQ419" i="12"/>
  <c r="BW419" i="12" s="1"/>
  <c r="BO2238" i="12"/>
  <c r="BU2238" i="12" s="1"/>
  <c r="BC419" i="12"/>
  <c r="BI419" i="12" s="1"/>
  <c r="BD1359" i="12"/>
  <c r="BJ1359" i="12" s="1"/>
  <c r="BE2237" i="12"/>
  <c r="BK2237" i="12" s="1"/>
  <c r="BE2263" i="12"/>
  <c r="BK2263" i="12" s="1"/>
  <c r="BD2206" i="12"/>
  <c r="BJ2206" i="12" s="1"/>
  <c r="BC2263" i="12"/>
  <c r="BI2263" i="12" s="1"/>
  <c r="BE2202" i="12"/>
  <c r="BK2202" i="12" s="1"/>
  <c r="BD2237" i="12"/>
  <c r="BJ2237" i="12" s="1"/>
  <c r="BD2202" i="12"/>
  <c r="BJ2202" i="12" s="1"/>
  <c r="BE1359" i="12"/>
  <c r="BK1359" i="12" s="1"/>
  <c r="BE2206" i="12"/>
  <c r="BK2206" i="12" s="1"/>
  <c r="BC2206" i="12"/>
  <c r="BI2206" i="12" s="1"/>
  <c r="BD2263" i="12"/>
  <c r="BJ2263" i="12" s="1"/>
  <c r="BC1359" i="12"/>
  <c r="BI1359" i="12" s="1"/>
  <c r="BD419" i="12"/>
  <c r="BJ419" i="12" s="1"/>
  <c r="BC2237" i="12"/>
  <c r="BI2237" i="12" s="1"/>
  <c r="BC2202" i="12"/>
  <c r="BI2202" i="12" s="1"/>
  <c r="BE418" i="12"/>
  <c r="BK418" i="12" s="1"/>
  <c r="AJ1358" i="12"/>
  <c r="AR1358" i="12" s="1"/>
  <c r="AX1358" i="12" s="1"/>
  <c r="AK1358" i="12"/>
  <c r="AS1358" i="12" s="1"/>
  <c r="AY1358" i="12" s="1"/>
  <c r="AK2201" i="12"/>
  <c r="AS2201" i="12" s="1"/>
  <c r="AY2201" i="12" s="1"/>
  <c r="AJ2205" i="12"/>
  <c r="AR2205" i="12" s="1"/>
  <c r="AX2205" i="12" s="1"/>
  <c r="AI1357" i="12"/>
  <c r="AM1357" i="12" s="1"/>
  <c r="AQ1357" i="12" s="1"/>
  <c r="AW1357" i="12" s="1"/>
  <c r="AJ2201" i="12"/>
  <c r="AR2201" i="12" s="1"/>
  <c r="AX2201" i="12" s="1"/>
  <c r="AK2262" i="12"/>
  <c r="AS2262" i="12" s="1"/>
  <c r="AY2262" i="12" s="1"/>
  <c r="AI2262" i="12"/>
  <c r="AM2262" i="12" s="1"/>
  <c r="AQ2262" i="12" s="1"/>
  <c r="AW2262" i="12" s="1"/>
  <c r="AJ418" i="12"/>
  <c r="AR418" i="12" s="1"/>
  <c r="AX418" i="12" s="1"/>
  <c r="AI418" i="12"/>
  <c r="AM418" i="12" s="1"/>
  <c r="AQ418" i="12" s="1"/>
  <c r="AW418" i="12" s="1"/>
  <c r="AJ2262" i="12"/>
  <c r="AR2262" i="12" s="1"/>
  <c r="AX2262" i="12" s="1"/>
  <c r="AJ2236" i="12"/>
  <c r="AR2236" i="12" s="1"/>
  <c r="AX2236" i="12" s="1"/>
  <c r="AI2236" i="12"/>
  <c r="AM2236" i="12" s="1"/>
  <c r="AQ2236" i="12" s="1"/>
  <c r="AW2236" i="12" s="1"/>
  <c r="AI2205" i="12"/>
  <c r="AM2205" i="12" s="1"/>
  <c r="AQ2205" i="12" s="1"/>
  <c r="AW2205" i="12" s="1"/>
  <c r="AK2236" i="12"/>
  <c r="AS2236" i="12" s="1"/>
  <c r="AY2236" i="12" s="1"/>
  <c r="AK2205" i="12"/>
  <c r="AS2205" i="12" s="1"/>
  <c r="AY2205" i="12" s="1"/>
  <c r="AI2201" i="12"/>
  <c r="AM2201" i="12" s="1"/>
  <c r="AQ2201" i="12" s="1"/>
  <c r="AW2201" i="12" s="1"/>
  <c r="AI1358" i="12"/>
  <c r="AM1358" i="12" s="1"/>
  <c r="AQ1358" i="12" s="1"/>
  <c r="AW1358" i="12" s="1"/>
  <c r="AH1357" i="12"/>
  <c r="AG1357" i="12"/>
  <c r="AH2235" i="12"/>
  <c r="AG2235" i="12"/>
  <c r="AF2235" i="12"/>
  <c r="AG1805" i="12"/>
  <c r="AH1805" i="12"/>
  <c r="CD1805" i="12"/>
  <c r="CD1804" i="12" s="1"/>
  <c r="AF1805" i="12"/>
  <c r="AG3077" i="12"/>
  <c r="AH3077" i="12"/>
  <c r="CD3077" i="12"/>
  <c r="AF3077" i="12"/>
  <c r="CA2207" i="12" l="1"/>
  <c r="CB2203" i="12"/>
  <c r="CB2207" i="12"/>
  <c r="CB420" i="12"/>
  <c r="CC2207" i="12"/>
  <c r="CA2882" i="12"/>
  <c r="CC419" i="12"/>
  <c r="CC2264" i="12"/>
  <c r="CB2238" i="12"/>
  <c r="CC2238" i="12"/>
  <c r="CA2265" i="12"/>
  <c r="CC2203" i="12"/>
  <c r="CA2238" i="12"/>
  <c r="CA2264" i="12"/>
  <c r="CA420" i="12"/>
  <c r="CB2264" i="12"/>
  <c r="CA2203" i="12"/>
  <c r="BQ418" i="12"/>
  <c r="BW418" i="12" s="1"/>
  <c r="BO1359" i="12"/>
  <c r="BU1359" i="12" s="1"/>
  <c r="BQ1359" i="12"/>
  <c r="BW1359" i="12" s="1"/>
  <c r="BO2263" i="12"/>
  <c r="BU2263" i="12" s="1"/>
  <c r="BP1359" i="12"/>
  <c r="BV1359" i="12" s="1"/>
  <c r="BO2202" i="12"/>
  <c r="BU2202" i="12" s="1"/>
  <c r="BP2263" i="12"/>
  <c r="BV2263" i="12" s="1"/>
  <c r="BP2202" i="12"/>
  <c r="BV2202" i="12" s="1"/>
  <c r="BP2206" i="12"/>
  <c r="BV2206" i="12" s="1"/>
  <c r="BO419" i="12"/>
  <c r="BU419" i="12" s="1"/>
  <c r="BO2237" i="12"/>
  <c r="BU2237" i="12" s="1"/>
  <c r="BO2206" i="12"/>
  <c r="BU2206" i="12" s="1"/>
  <c r="BP2237" i="12"/>
  <c r="BV2237" i="12" s="1"/>
  <c r="BQ2263" i="12"/>
  <c r="BW2263" i="12" s="1"/>
  <c r="BP419" i="12"/>
  <c r="BV419" i="12" s="1"/>
  <c r="BQ2206" i="12"/>
  <c r="BW2206" i="12" s="1"/>
  <c r="BQ2202" i="12"/>
  <c r="BW2202" i="12" s="1"/>
  <c r="BQ2237" i="12"/>
  <c r="BW2237" i="12" s="1"/>
  <c r="BE2205" i="12"/>
  <c r="BK2205" i="12" s="1"/>
  <c r="BD2236" i="12"/>
  <c r="BJ2236" i="12" s="1"/>
  <c r="BC2262" i="12"/>
  <c r="BI2262" i="12" s="1"/>
  <c r="BD2205" i="12"/>
  <c r="BJ2205" i="12" s="1"/>
  <c r="BE2236" i="12"/>
  <c r="BK2236" i="12" s="1"/>
  <c r="BE2262" i="12"/>
  <c r="BK2262" i="12" s="1"/>
  <c r="BE2201" i="12"/>
  <c r="BK2201" i="12" s="1"/>
  <c r="BC1358" i="12"/>
  <c r="BI1358" i="12" s="1"/>
  <c r="BC2205" i="12"/>
  <c r="BI2205" i="12" s="1"/>
  <c r="BC418" i="12"/>
  <c r="BI418" i="12" s="1"/>
  <c r="BD2201" i="12"/>
  <c r="BJ2201" i="12" s="1"/>
  <c r="BE1358" i="12"/>
  <c r="BK1358" i="12" s="1"/>
  <c r="BD2262" i="12"/>
  <c r="BJ2262" i="12" s="1"/>
  <c r="BC2201" i="12"/>
  <c r="BI2201" i="12" s="1"/>
  <c r="BC2236" i="12"/>
  <c r="BI2236" i="12" s="1"/>
  <c r="BD418" i="12"/>
  <c r="BJ418" i="12" s="1"/>
  <c r="BC1357" i="12"/>
  <c r="BI1357" i="12" s="1"/>
  <c r="BD1358" i="12"/>
  <c r="BJ1358" i="12" s="1"/>
  <c r="AJ2235" i="12"/>
  <c r="AR2235" i="12" s="1"/>
  <c r="AX2235" i="12" s="1"/>
  <c r="AK1805" i="12"/>
  <c r="AS1805" i="12" s="1"/>
  <c r="AY1805" i="12" s="1"/>
  <c r="AJ1805" i="12"/>
  <c r="AR1805" i="12" s="1"/>
  <c r="AX1805" i="12" s="1"/>
  <c r="AJ1357" i="12"/>
  <c r="AR1357" i="12" s="1"/>
  <c r="AX1357" i="12" s="1"/>
  <c r="AK2235" i="12"/>
  <c r="AS2235" i="12" s="1"/>
  <c r="AY2235" i="12" s="1"/>
  <c r="AI1805" i="12"/>
  <c r="AM1805" i="12" s="1"/>
  <c r="AQ1805" i="12" s="1"/>
  <c r="AW1805" i="12" s="1"/>
  <c r="AI2235" i="12"/>
  <c r="AM2235" i="12" s="1"/>
  <c r="AQ2235" i="12" s="1"/>
  <c r="AW2235" i="12" s="1"/>
  <c r="AK1357" i="12"/>
  <c r="AS1357" i="12" s="1"/>
  <c r="AY1357" i="12" s="1"/>
  <c r="AH1804" i="12"/>
  <c r="AF1804" i="12"/>
  <c r="AG1804" i="12"/>
  <c r="AF131" i="12"/>
  <c r="AF195" i="12"/>
  <c r="AF166" i="12"/>
  <c r="AF2687" i="12"/>
  <c r="CC2237" i="12" l="1"/>
  <c r="CA419" i="12"/>
  <c r="CC2202" i="12"/>
  <c r="CB2237" i="12"/>
  <c r="CB2206" i="12"/>
  <c r="CB1359" i="12"/>
  <c r="CC418" i="12"/>
  <c r="CA1359" i="12"/>
  <c r="CC2206" i="12"/>
  <c r="CA2206" i="12"/>
  <c r="CB2202" i="12"/>
  <c r="CA2263" i="12"/>
  <c r="CC2263" i="12"/>
  <c r="CA2202" i="12"/>
  <c r="CB419" i="12"/>
  <c r="CA2237" i="12"/>
  <c r="CB2263" i="12"/>
  <c r="CC1359" i="12"/>
  <c r="BP418" i="12"/>
  <c r="BV418" i="12" s="1"/>
  <c r="BQ1358" i="12"/>
  <c r="BW1358" i="12" s="1"/>
  <c r="BO1358" i="12"/>
  <c r="BU1358" i="12" s="1"/>
  <c r="BP2205" i="12"/>
  <c r="BV2205" i="12" s="1"/>
  <c r="BO2236" i="12"/>
  <c r="BU2236" i="12" s="1"/>
  <c r="BP2201" i="12"/>
  <c r="BV2201" i="12" s="1"/>
  <c r="BQ2201" i="12"/>
  <c r="BW2201" i="12" s="1"/>
  <c r="BO2262" i="12"/>
  <c r="BU2262" i="12" s="1"/>
  <c r="BP1358" i="12"/>
  <c r="BV1358" i="12" s="1"/>
  <c r="BO2201" i="12"/>
  <c r="BU2201" i="12" s="1"/>
  <c r="BO418" i="12"/>
  <c r="BU418" i="12" s="1"/>
  <c r="BQ2262" i="12"/>
  <c r="BW2262" i="12" s="1"/>
  <c r="BP2236" i="12"/>
  <c r="BV2236" i="12" s="1"/>
  <c r="BO1357" i="12"/>
  <c r="BU1357" i="12" s="1"/>
  <c r="BP2262" i="12"/>
  <c r="BV2262" i="12" s="1"/>
  <c r="BO2205" i="12"/>
  <c r="BU2205" i="12" s="1"/>
  <c r="BQ2236" i="12"/>
  <c r="BW2236" i="12" s="1"/>
  <c r="BQ2205" i="12"/>
  <c r="BW2205" i="12" s="1"/>
  <c r="BE1357" i="12"/>
  <c r="BK1357" i="12" s="1"/>
  <c r="BD1357" i="12"/>
  <c r="BJ1357" i="12" s="1"/>
  <c r="BC2235" i="12"/>
  <c r="BI2235" i="12" s="1"/>
  <c r="BD1805" i="12"/>
  <c r="BJ1805" i="12" s="1"/>
  <c r="BC1805" i="12"/>
  <c r="BI1805" i="12" s="1"/>
  <c r="BE1805" i="12"/>
  <c r="BK1805" i="12" s="1"/>
  <c r="BE2235" i="12"/>
  <c r="BK2235" i="12" s="1"/>
  <c r="BD2235" i="12"/>
  <c r="BJ2235" i="12" s="1"/>
  <c r="AJ1804" i="12"/>
  <c r="AR1804" i="12" s="1"/>
  <c r="AX1804" i="12" s="1"/>
  <c r="AI1804" i="12"/>
  <c r="AM1804" i="12" s="1"/>
  <c r="AQ1804" i="12" s="1"/>
  <c r="AW1804" i="12" s="1"/>
  <c r="AK1804" i="12"/>
  <c r="AS1804" i="12" s="1"/>
  <c r="AY1804" i="12" s="1"/>
  <c r="AG2344" i="12"/>
  <c r="CA2205" i="12" l="1"/>
  <c r="CC2262" i="12"/>
  <c r="CA2262" i="12"/>
  <c r="CB2205" i="12"/>
  <c r="CB2262" i="12"/>
  <c r="CA418" i="12"/>
  <c r="CC2201" i="12"/>
  <c r="CA1358" i="12"/>
  <c r="CA1357" i="12"/>
  <c r="CC2205" i="12"/>
  <c r="CA2201" i="12"/>
  <c r="CB2201" i="12"/>
  <c r="CC1358" i="12"/>
  <c r="CC2236" i="12"/>
  <c r="CB2236" i="12"/>
  <c r="CB1358" i="12"/>
  <c r="CA2236" i="12"/>
  <c r="CB418" i="12"/>
  <c r="BP1805" i="12"/>
  <c r="BV1805" i="12" s="1"/>
  <c r="BO2235" i="12"/>
  <c r="BU2235" i="12" s="1"/>
  <c r="BQ1805" i="12"/>
  <c r="BW1805" i="12" s="1"/>
  <c r="BP1357" i="12"/>
  <c r="BV1357" i="12" s="1"/>
  <c r="BP2235" i="12"/>
  <c r="BV2235" i="12" s="1"/>
  <c r="BQ2235" i="12"/>
  <c r="BW2235" i="12" s="1"/>
  <c r="BO1805" i="12"/>
  <c r="BU1805" i="12" s="1"/>
  <c r="BQ1357" i="12"/>
  <c r="BW1357" i="12" s="1"/>
  <c r="BE1804" i="12"/>
  <c r="BK1804" i="12" s="1"/>
  <c r="BC1804" i="12"/>
  <c r="BI1804" i="12" s="1"/>
  <c r="BD1804" i="12"/>
  <c r="BJ1804" i="12" s="1"/>
  <c r="AG238" i="12"/>
  <c r="AG237" i="12" s="1"/>
  <c r="AG236" i="12" s="1"/>
  <c r="AH238" i="12"/>
  <c r="AH237" i="12" s="1"/>
  <c r="AH236" i="12" s="1"/>
  <c r="CD238" i="12"/>
  <c r="CD237" i="12" s="1"/>
  <c r="CD236" i="12" s="1"/>
  <c r="AF238" i="12"/>
  <c r="AF237" i="12" s="1"/>
  <c r="AF236" i="12" s="1"/>
  <c r="AG2216" i="12"/>
  <c r="AH2216" i="12"/>
  <c r="CD2216" i="12"/>
  <c r="CD2215" i="12" s="1"/>
  <c r="AF2216" i="12"/>
  <c r="CC1357" i="12" l="1"/>
  <c r="CA1805" i="12"/>
  <c r="CC1805" i="12"/>
  <c r="CC2235" i="12"/>
  <c r="CA2235" i="12"/>
  <c r="CB1357" i="12"/>
  <c r="CB2235" i="12"/>
  <c r="CB1805" i="12"/>
  <c r="BP1804" i="12"/>
  <c r="BV1804" i="12" s="1"/>
  <c r="BO1804" i="12"/>
  <c r="BU1804" i="12" s="1"/>
  <c r="BQ1804" i="12"/>
  <c r="BW1804" i="12" s="1"/>
  <c r="AI2216" i="12"/>
  <c r="AM2216" i="12" s="1"/>
  <c r="AQ2216" i="12" s="1"/>
  <c r="AW2216" i="12" s="1"/>
  <c r="AK2216" i="12"/>
  <c r="AS2216" i="12" s="1"/>
  <c r="AY2216" i="12" s="1"/>
  <c r="AJ2216" i="12"/>
  <c r="AR2216" i="12" s="1"/>
  <c r="AX2216" i="12" s="1"/>
  <c r="AH2215" i="12"/>
  <c r="AG2215" i="12"/>
  <c r="AF2215" i="12"/>
  <c r="AG2630" i="12"/>
  <c r="AH2630" i="12"/>
  <c r="CD2630" i="12"/>
  <c r="CD2629" i="12" s="1"/>
  <c r="CD2625" i="12" s="1"/>
  <c r="AF2630" i="12"/>
  <c r="AG1690" i="12"/>
  <c r="AF1690" i="12"/>
  <c r="CC1804" i="12" l="1"/>
  <c r="CA1804" i="12"/>
  <c r="CB1804" i="12"/>
  <c r="BD2216" i="12"/>
  <c r="BJ2216" i="12" s="1"/>
  <c r="BE2216" i="12"/>
  <c r="BK2216" i="12" s="1"/>
  <c r="BC2216" i="12"/>
  <c r="BI2216" i="12" s="1"/>
  <c r="AK2215" i="12"/>
  <c r="AS2215" i="12" s="1"/>
  <c r="AY2215" i="12" s="1"/>
  <c r="AJ2215" i="12"/>
  <c r="AR2215" i="12" s="1"/>
  <c r="AX2215" i="12" s="1"/>
  <c r="AK2630" i="12"/>
  <c r="AS2630" i="12" s="1"/>
  <c r="AY2630" i="12" s="1"/>
  <c r="AJ2630" i="12"/>
  <c r="AR2630" i="12" s="1"/>
  <c r="AX2630" i="12" s="1"/>
  <c r="AI2630" i="12"/>
  <c r="AM2630" i="12" s="1"/>
  <c r="AQ2630" i="12" s="1"/>
  <c r="AW2630" i="12" s="1"/>
  <c r="AI2215" i="12"/>
  <c r="AM2215" i="12" s="1"/>
  <c r="AQ2215" i="12" s="1"/>
  <c r="AW2215" i="12" s="1"/>
  <c r="AG2629" i="12"/>
  <c r="AF2629" i="12"/>
  <c r="AH2629" i="12"/>
  <c r="AG1675" i="12"/>
  <c r="AJ1675" i="12" s="1"/>
  <c r="AR1675" i="12" s="1"/>
  <c r="AX1675" i="12" s="1"/>
  <c r="AF1675" i="12"/>
  <c r="AI1675" i="12" s="1"/>
  <c r="AM1675" i="12" s="1"/>
  <c r="AQ1675" i="12" s="1"/>
  <c r="AW1675" i="12" s="1"/>
  <c r="AH1674" i="12"/>
  <c r="CD1674" i="12"/>
  <c r="CD1673" i="12" s="1"/>
  <c r="CD1672" i="12" s="1"/>
  <c r="AG1606" i="12"/>
  <c r="AF1606" i="12"/>
  <c r="AF2344" i="12"/>
  <c r="AG2881" i="12"/>
  <c r="AH2881" i="12"/>
  <c r="CD2881" i="12"/>
  <c r="CD2880" i="12" s="1"/>
  <c r="CD2879" i="12" s="1"/>
  <c r="AF2881" i="12"/>
  <c r="BO2216" i="12" l="1"/>
  <c r="BU2216" i="12" s="1"/>
  <c r="BQ2216" i="12"/>
  <c r="BW2216" i="12" s="1"/>
  <c r="BP2216" i="12"/>
  <c r="BV2216" i="12" s="1"/>
  <c r="BD2215" i="12"/>
  <c r="BJ2215" i="12" s="1"/>
  <c r="BC2630" i="12"/>
  <c r="BI2630" i="12" s="1"/>
  <c r="BE2215" i="12"/>
  <c r="BK2215" i="12" s="1"/>
  <c r="BC2215" i="12"/>
  <c r="BI2215" i="12" s="1"/>
  <c r="BD2630" i="12"/>
  <c r="BJ2630" i="12" s="1"/>
  <c r="BD1675" i="12"/>
  <c r="BJ1675" i="12" s="1"/>
  <c r="BC1675" i="12"/>
  <c r="BI1675" i="12" s="1"/>
  <c r="BE2630" i="12"/>
  <c r="BK2630" i="12" s="1"/>
  <c r="AF1674" i="12"/>
  <c r="AI1674" i="12" s="1"/>
  <c r="AM1674" i="12" s="1"/>
  <c r="AQ1674" i="12" s="1"/>
  <c r="AW1674" i="12" s="1"/>
  <c r="AI2881" i="12"/>
  <c r="AM2881" i="12" s="1"/>
  <c r="AQ2881" i="12" s="1"/>
  <c r="AW2881" i="12" s="1"/>
  <c r="AK2629" i="12"/>
  <c r="AS2629" i="12" s="1"/>
  <c r="AY2629" i="12" s="1"/>
  <c r="AK1674" i="12"/>
  <c r="AS1674" i="12" s="1"/>
  <c r="AY1674" i="12" s="1"/>
  <c r="AI2629" i="12"/>
  <c r="AM2629" i="12" s="1"/>
  <c r="AQ2629" i="12" s="1"/>
  <c r="AW2629" i="12" s="1"/>
  <c r="AJ2881" i="12"/>
  <c r="AR2881" i="12" s="1"/>
  <c r="AX2881" i="12" s="1"/>
  <c r="AK2881" i="12"/>
  <c r="AS2881" i="12" s="1"/>
  <c r="AY2881" i="12" s="1"/>
  <c r="AJ2629" i="12"/>
  <c r="AR2629" i="12" s="1"/>
  <c r="AX2629" i="12" s="1"/>
  <c r="AG1674" i="12"/>
  <c r="AG1673" i="12" s="1"/>
  <c r="AH2880" i="12"/>
  <c r="AH1673" i="12"/>
  <c r="AH2625" i="12"/>
  <c r="AG2625" i="12"/>
  <c r="AG2880" i="12"/>
  <c r="AF2880" i="12"/>
  <c r="AF2625" i="12"/>
  <c r="AG2253" i="12"/>
  <c r="AH2253" i="12"/>
  <c r="CD2253" i="12"/>
  <c r="CD2252" i="12" s="1"/>
  <c r="CD2251" i="12" s="1"/>
  <c r="CD2250" i="12" s="1"/>
  <c r="AF2253" i="12"/>
  <c r="CB2216" i="12" l="1"/>
  <c r="CC2216" i="12"/>
  <c r="CA2216" i="12"/>
  <c r="BP1675" i="12"/>
  <c r="BV1675" i="12" s="1"/>
  <c r="BO2630" i="12"/>
  <c r="BU2630" i="12" s="1"/>
  <c r="BP2630" i="12"/>
  <c r="BV2630" i="12" s="1"/>
  <c r="BP2215" i="12"/>
  <c r="BV2215" i="12" s="1"/>
  <c r="BQ2630" i="12"/>
  <c r="BW2630" i="12" s="1"/>
  <c r="BO2215" i="12"/>
  <c r="BU2215" i="12" s="1"/>
  <c r="BO1675" i="12"/>
  <c r="BU1675" i="12" s="1"/>
  <c r="BQ2215" i="12"/>
  <c r="BW2215" i="12" s="1"/>
  <c r="BE1674" i="12"/>
  <c r="BK1674" i="12" s="1"/>
  <c r="BE2881" i="12"/>
  <c r="BK2881" i="12" s="1"/>
  <c r="BE2629" i="12"/>
  <c r="BK2629" i="12" s="1"/>
  <c r="BD2881" i="12"/>
  <c r="BJ2881" i="12" s="1"/>
  <c r="BC2881" i="12"/>
  <c r="BI2881" i="12" s="1"/>
  <c r="BD2629" i="12"/>
  <c r="BJ2629" i="12" s="1"/>
  <c r="BC2629" i="12"/>
  <c r="BI2629" i="12" s="1"/>
  <c r="BC1674" i="12"/>
  <c r="BI1674" i="12" s="1"/>
  <c r="AF1673" i="12"/>
  <c r="AI1673" i="12" s="1"/>
  <c r="AM1673" i="12" s="1"/>
  <c r="AQ1673" i="12" s="1"/>
  <c r="AW1673" i="12" s="1"/>
  <c r="AJ2253" i="12"/>
  <c r="AR2253" i="12" s="1"/>
  <c r="AX2253" i="12" s="1"/>
  <c r="AK1673" i="12"/>
  <c r="AS1673" i="12" s="1"/>
  <c r="AY1673" i="12" s="1"/>
  <c r="AI2253" i="12"/>
  <c r="AM2253" i="12" s="1"/>
  <c r="AQ2253" i="12" s="1"/>
  <c r="AW2253" i="12" s="1"/>
  <c r="AJ2880" i="12"/>
  <c r="AR2880" i="12" s="1"/>
  <c r="AX2880" i="12" s="1"/>
  <c r="AK2880" i="12"/>
  <c r="AS2880" i="12" s="1"/>
  <c r="AY2880" i="12" s="1"/>
  <c r="AK2253" i="12"/>
  <c r="AS2253" i="12" s="1"/>
  <c r="AY2253" i="12" s="1"/>
  <c r="AK2625" i="12"/>
  <c r="AS2625" i="12" s="1"/>
  <c r="AY2625" i="12" s="1"/>
  <c r="AI2880" i="12"/>
  <c r="AM2880" i="12" s="1"/>
  <c r="AQ2880" i="12" s="1"/>
  <c r="AW2880" i="12" s="1"/>
  <c r="AI2625" i="12"/>
  <c r="AM2625" i="12" s="1"/>
  <c r="AQ2625" i="12" s="1"/>
  <c r="AW2625" i="12" s="1"/>
  <c r="AJ1673" i="12"/>
  <c r="AR1673" i="12" s="1"/>
  <c r="AX1673" i="12" s="1"/>
  <c r="AJ2625" i="12"/>
  <c r="AR2625" i="12" s="1"/>
  <c r="AX2625" i="12" s="1"/>
  <c r="AJ1674" i="12"/>
  <c r="AR1674" i="12" s="1"/>
  <c r="AX1674" i="12" s="1"/>
  <c r="AF2879" i="12"/>
  <c r="AH1672" i="12"/>
  <c r="AG2252" i="12"/>
  <c r="AH2252" i="12"/>
  <c r="AG1672" i="12"/>
  <c r="AF2252" i="12"/>
  <c r="AG2879" i="12"/>
  <c r="AH2879" i="12"/>
  <c r="AF198" i="12"/>
  <c r="AF2416" i="12"/>
  <c r="CA2630" i="12" l="1"/>
  <c r="CC2630" i="12"/>
  <c r="CB1675" i="12"/>
  <c r="CA2215" i="12"/>
  <c r="CC2215" i="12"/>
  <c r="CB2215" i="12"/>
  <c r="CA1675" i="12"/>
  <c r="CB2630" i="12"/>
  <c r="BO1674" i="12"/>
  <c r="BU1674" i="12" s="1"/>
  <c r="BP2881" i="12"/>
  <c r="BV2881" i="12" s="1"/>
  <c r="BO2629" i="12"/>
  <c r="BU2629" i="12" s="1"/>
  <c r="BQ2629" i="12"/>
  <c r="BW2629" i="12" s="1"/>
  <c r="BP2629" i="12"/>
  <c r="BV2629" i="12" s="1"/>
  <c r="BQ2881" i="12"/>
  <c r="BW2881" i="12" s="1"/>
  <c r="BO2881" i="12"/>
  <c r="BU2881" i="12" s="1"/>
  <c r="BQ1674" i="12"/>
  <c r="BW1674" i="12" s="1"/>
  <c r="AF1672" i="12"/>
  <c r="AI1672" i="12" s="1"/>
  <c r="AM1672" i="12" s="1"/>
  <c r="AQ1672" i="12" s="1"/>
  <c r="AW1672" i="12" s="1"/>
  <c r="BC2253" i="12"/>
  <c r="BI2253" i="12" s="1"/>
  <c r="BD1673" i="12"/>
  <c r="BJ1673" i="12" s="1"/>
  <c r="BE2253" i="12"/>
  <c r="BK2253" i="12" s="1"/>
  <c r="BE1673" i="12"/>
  <c r="BK1673" i="12" s="1"/>
  <c r="BD2625" i="12"/>
  <c r="BJ2625" i="12" s="1"/>
  <c r="BC2625" i="12"/>
  <c r="BI2625" i="12" s="1"/>
  <c r="BE2880" i="12"/>
  <c r="BK2880" i="12" s="1"/>
  <c r="BD2253" i="12"/>
  <c r="BJ2253" i="12" s="1"/>
  <c r="BE2625" i="12"/>
  <c r="BK2625" i="12" s="1"/>
  <c r="BD1674" i="12"/>
  <c r="BJ1674" i="12" s="1"/>
  <c r="BC2880" i="12"/>
  <c r="BI2880" i="12" s="1"/>
  <c r="BD2880" i="12"/>
  <c r="BJ2880" i="12" s="1"/>
  <c r="BC1673" i="12"/>
  <c r="BI1673" i="12" s="1"/>
  <c r="AK1672" i="12"/>
  <c r="AS1672" i="12" s="1"/>
  <c r="AY1672" i="12" s="1"/>
  <c r="AI2879" i="12"/>
  <c r="AM2879" i="12" s="1"/>
  <c r="AQ2879" i="12" s="1"/>
  <c r="AW2879" i="12" s="1"/>
  <c r="AJ2879" i="12"/>
  <c r="AR2879" i="12" s="1"/>
  <c r="AX2879" i="12" s="1"/>
  <c r="AK2252" i="12"/>
  <c r="AS2252" i="12" s="1"/>
  <c r="AY2252" i="12" s="1"/>
  <c r="AI2252" i="12"/>
  <c r="AM2252" i="12" s="1"/>
  <c r="AQ2252" i="12" s="1"/>
  <c r="AW2252" i="12" s="1"/>
  <c r="AK2879" i="12"/>
  <c r="AS2879" i="12" s="1"/>
  <c r="AY2879" i="12" s="1"/>
  <c r="AJ1672" i="12"/>
  <c r="AR1672" i="12" s="1"/>
  <c r="AX1672" i="12" s="1"/>
  <c r="AJ2252" i="12"/>
  <c r="AR2252" i="12" s="1"/>
  <c r="AX2252" i="12" s="1"/>
  <c r="AF2251" i="12"/>
  <c r="AH2251" i="12"/>
  <c r="AG2251" i="12"/>
  <c r="AF20" i="12"/>
  <c r="AF19" i="12" s="1"/>
  <c r="AG20" i="12"/>
  <c r="AG19" i="12" s="1"/>
  <c r="AH20" i="12"/>
  <c r="AH19" i="12" s="1"/>
  <c r="AF23" i="12"/>
  <c r="AF22" i="12" s="1"/>
  <c r="AG23" i="12"/>
  <c r="AG22" i="12" s="1"/>
  <c r="AH23" i="12"/>
  <c r="AH22" i="12" s="1"/>
  <c r="AF27" i="12"/>
  <c r="AF26" i="12" s="1"/>
  <c r="AF25" i="12" s="1"/>
  <c r="AG27" i="12"/>
  <c r="AG26" i="12" s="1"/>
  <c r="AG25" i="12" s="1"/>
  <c r="AH27" i="12"/>
  <c r="AH26" i="12" s="1"/>
  <c r="AH25" i="12" s="1"/>
  <c r="AF31" i="12"/>
  <c r="AF30" i="12" s="1"/>
  <c r="AF29" i="12" s="1"/>
  <c r="AG31" i="12"/>
  <c r="AG30" i="12" s="1"/>
  <c r="AG29" i="12" s="1"/>
  <c r="AH31" i="12"/>
  <c r="AH30" i="12" s="1"/>
  <c r="AH29" i="12" s="1"/>
  <c r="AF35" i="12"/>
  <c r="AF34" i="12" s="1"/>
  <c r="AG35" i="12"/>
  <c r="AG34" i="12" s="1"/>
  <c r="AH35" i="12"/>
  <c r="AH34" i="12" s="1"/>
  <c r="AF39" i="12"/>
  <c r="AF38" i="12" s="1"/>
  <c r="AG39" i="12"/>
  <c r="AG38" i="12" s="1"/>
  <c r="AH39" i="12"/>
  <c r="AH38" i="12" s="1"/>
  <c r="AF43" i="12"/>
  <c r="AF42" i="12" s="1"/>
  <c r="AF41" i="12" s="1"/>
  <c r="AG43" i="12"/>
  <c r="AG42" i="12" s="1"/>
  <c r="AG41" i="12" s="1"/>
  <c r="AH43" i="12"/>
  <c r="AH42" i="12" s="1"/>
  <c r="AH41" i="12" s="1"/>
  <c r="AF47" i="12"/>
  <c r="AF46" i="12" s="1"/>
  <c r="AF45" i="12" s="1"/>
  <c r="AG47" i="12"/>
  <c r="AG46" i="12" s="1"/>
  <c r="AG45" i="12" s="1"/>
  <c r="AH47" i="12"/>
  <c r="AH46" i="12" s="1"/>
  <c r="AH45" i="12" s="1"/>
  <c r="AF52" i="12"/>
  <c r="AF51" i="12" s="1"/>
  <c r="AF50" i="12" s="1"/>
  <c r="AG52" i="12"/>
  <c r="AG51" i="12" s="1"/>
  <c r="AG50" i="12" s="1"/>
  <c r="AH52" i="12"/>
  <c r="AH51" i="12" s="1"/>
  <c r="AH50" i="12" s="1"/>
  <c r="AF56" i="12"/>
  <c r="AF55" i="12" s="1"/>
  <c r="AF54" i="12" s="1"/>
  <c r="AG56" i="12"/>
  <c r="AG55" i="12" s="1"/>
  <c r="AG54" i="12" s="1"/>
  <c r="AH56" i="12"/>
  <c r="AH55" i="12" s="1"/>
  <c r="AH54" i="12" s="1"/>
  <c r="AF60" i="12"/>
  <c r="AF59" i="12" s="1"/>
  <c r="AF58" i="12" s="1"/>
  <c r="AG60" i="12"/>
  <c r="AG59" i="12" s="1"/>
  <c r="AG58" i="12" s="1"/>
  <c r="AH60" i="12"/>
  <c r="AH59" i="12" s="1"/>
  <c r="AH58" i="12" s="1"/>
  <c r="AF65" i="12"/>
  <c r="AF64" i="12" s="1"/>
  <c r="AG65" i="12"/>
  <c r="AG64" i="12" s="1"/>
  <c r="AH65" i="12"/>
  <c r="AH64" i="12" s="1"/>
  <c r="AF68" i="12"/>
  <c r="AF67" i="12" s="1"/>
  <c r="AG68" i="12"/>
  <c r="AG67" i="12" s="1"/>
  <c r="AH68" i="12"/>
  <c r="AH67" i="12" s="1"/>
  <c r="AF72" i="12"/>
  <c r="AF71" i="12" s="1"/>
  <c r="AF70" i="12" s="1"/>
  <c r="AG72" i="12"/>
  <c r="AG71" i="12" s="1"/>
  <c r="AG70" i="12" s="1"/>
  <c r="AH72" i="12"/>
  <c r="AH71" i="12" s="1"/>
  <c r="AH70" i="12" s="1"/>
  <c r="AF78" i="12"/>
  <c r="AF77" i="12" s="1"/>
  <c r="AG78" i="12"/>
  <c r="AG77" i="12" s="1"/>
  <c r="AH78" i="12"/>
  <c r="AH77" i="12" s="1"/>
  <c r="AF81" i="12"/>
  <c r="AG81" i="12"/>
  <c r="AH81" i="12"/>
  <c r="AF83" i="12"/>
  <c r="AG83" i="12"/>
  <c r="AH83" i="12"/>
  <c r="AF87" i="12"/>
  <c r="AF86" i="12" s="1"/>
  <c r="AG87" i="12"/>
  <c r="AG86" i="12" s="1"/>
  <c r="AH87" i="12"/>
  <c r="AH86" i="12" s="1"/>
  <c r="AF91" i="12"/>
  <c r="AG91" i="12"/>
  <c r="AH91" i="12"/>
  <c r="AF94" i="12"/>
  <c r="AG94" i="12"/>
  <c r="AH94" i="12"/>
  <c r="AF97" i="12"/>
  <c r="AG97" i="12"/>
  <c r="AH97" i="12"/>
  <c r="AF101" i="12"/>
  <c r="AF100" i="12" s="1"/>
  <c r="AF99" i="12" s="1"/>
  <c r="AG101" i="12"/>
  <c r="AG100" i="12" s="1"/>
  <c r="AG99" i="12" s="1"/>
  <c r="AH101" i="12"/>
  <c r="AH100" i="12" s="1"/>
  <c r="AH99" i="12" s="1"/>
  <c r="AF108" i="12"/>
  <c r="AF107" i="12" s="1"/>
  <c r="AF106" i="12" s="1"/>
  <c r="AF105" i="12" s="1"/>
  <c r="AG108" i="12"/>
  <c r="AG107" i="12" s="1"/>
  <c r="AG106" i="12" s="1"/>
  <c r="AG105" i="12" s="1"/>
  <c r="AH108" i="12"/>
  <c r="AH107" i="12" s="1"/>
  <c r="AH106" i="12" s="1"/>
  <c r="AH105" i="12" s="1"/>
  <c r="AF113" i="12"/>
  <c r="AF112" i="12" s="1"/>
  <c r="AF111" i="12" s="1"/>
  <c r="AF110" i="12" s="1"/>
  <c r="AG113" i="12"/>
  <c r="AG112" i="12" s="1"/>
  <c r="AG111" i="12" s="1"/>
  <c r="AG110" i="12" s="1"/>
  <c r="AH113" i="12"/>
  <c r="AH112" i="12" s="1"/>
  <c r="AH111" i="12" s="1"/>
  <c r="AH110" i="12" s="1"/>
  <c r="AF118" i="12"/>
  <c r="AG118" i="12"/>
  <c r="AH118" i="12"/>
  <c r="AF120" i="12"/>
  <c r="AG120" i="12"/>
  <c r="AH120" i="12"/>
  <c r="AF127" i="12"/>
  <c r="AF126" i="12" s="1"/>
  <c r="AG127" i="12"/>
  <c r="AG126" i="12" s="1"/>
  <c r="AH127" i="12"/>
  <c r="AH126" i="12" s="1"/>
  <c r="AF130" i="12"/>
  <c r="AF129" i="12" s="1"/>
  <c r="AG130" i="12"/>
  <c r="AG129" i="12" s="1"/>
  <c r="AH130" i="12"/>
  <c r="AH129" i="12" s="1"/>
  <c r="AF133" i="12"/>
  <c r="AF132" i="12" s="1"/>
  <c r="AG133" i="12"/>
  <c r="AG132" i="12" s="1"/>
  <c r="AH133" i="12"/>
  <c r="AH132" i="12" s="1"/>
  <c r="AF137" i="12"/>
  <c r="AF136" i="12" s="1"/>
  <c r="AG137" i="12"/>
  <c r="AG136" i="12" s="1"/>
  <c r="AH137" i="12"/>
  <c r="AH136" i="12" s="1"/>
  <c r="AF140" i="12"/>
  <c r="AF139" i="12" s="1"/>
  <c r="AG140" i="12"/>
  <c r="AG139" i="12" s="1"/>
  <c r="AH140" i="12"/>
  <c r="AH139" i="12" s="1"/>
  <c r="AF144" i="12"/>
  <c r="AF143" i="12" s="1"/>
  <c r="AF142" i="12" s="1"/>
  <c r="AG144" i="12"/>
  <c r="AG143" i="12" s="1"/>
  <c r="AG142" i="12" s="1"/>
  <c r="AH144" i="12"/>
  <c r="AH143" i="12" s="1"/>
  <c r="AH142" i="12" s="1"/>
  <c r="AF153" i="12"/>
  <c r="AF152" i="12" s="1"/>
  <c r="AF151" i="12" s="1"/>
  <c r="AG153" i="12"/>
  <c r="AG152" i="12" s="1"/>
  <c r="AG151" i="12" s="1"/>
  <c r="AH153" i="12"/>
  <c r="AH152" i="12" s="1"/>
  <c r="AH151" i="12" s="1"/>
  <c r="AF157" i="12"/>
  <c r="AF156" i="12" s="1"/>
  <c r="AF155" i="12" s="1"/>
  <c r="AG157" i="12"/>
  <c r="AG156" i="12" s="1"/>
  <c r="AG155" i="12" s="1"/>
  <c r="AH157" i="12"/>
  <c r="AH156" i="12" s="1"/>
  <c r="AH155" i="12" s="1"/>
  <c r="AF162" i="12"/>
  <c r="AF161" i="12" s="1"/>
  <c r="AG162" i="12"/>
  <c r="AG161" i="12" s="1"/>
  <c r="AH162" i="12"/>
  <c r="AH161" i="12" s="1"/>
  <c r="AF165" i="12"/>
  <c r="AF164" i="12" s="1"/>
  <c r="AG165" i="12"/>
  <c r="AG164" i="12" s="1"/>
  <c r="AH165" i="12"/>
  <c r="AH164" i="12" s="1"/>
  <c r="AF168" i="12"/>
  <c r="AF167" i="12" s="1"/>
  <c r="AG168" i="12"/>
  <c r="AG167" i="12" s="1"/>
  <c r="AH168" i="12"/>
  <c r="AH167" i="12" s="1"/>
  <c r="AF172" i="12"/>
  <c r="AF171" i="12" s="1"/>
  <c r="AG172" i="12"/>
  <c r="AG171" i="12" s="1"/>
  <c r="AH172" i="12"/>
  <c r="AH171" i="12" s="1"/>
  <c r="AF175" i="12"/>
  <c r="AF174" i="12" s="1"/>
  <c r="AG175" i="12"/>
  <c r="AG174" i="12" s="1"/>
  <c r="AH175" i="12"/>
  <c r="AH174" i="12" s="1"/>
  <c r="AF180" i="12"/>
  <c r="AF179" i="12" s="1"/>
  <c r="AF178" i="12" s="1"/>
  <c r="AG180" i="12"/>
  <c r="AG179" i="12" s="1"/>
  <c r="AG178" i="12" s="1"/>
  <c r="AH180" i="12"/>
  <c r="AH179" i="12" s="1"/>
  <c r="AH178" i="12" s="1"/>
  <c r="AF184" i="12"/>
  <c r="AF183" i="12" s="1"/>
  <c r="AF182" i="12" s="1"/>
  <c r="AG184" i="12"/>
  <c r="AG183" i="12" s="1"/>
  <c r="AG182" i="12" s="1"/>
  <c r="AH184" i="12"/>
  <c r="AH183" i="12" s="1"/>
  <c r="AH182" i="12" s="1"/>
  <c r="AF190" i="12"/>
  <c r="AF189" i="12" s="1"/>
  <c r="AF188" i="12" s="1"/>
  <c r="AG190" i="12"/>
  <c r="AG189" i="12" s="1"/>
  <c r="AG188" i="12" s="1"/>
  <c r="AH190" i="12"/>
  <c r="AH189" i="12" s="1"/>
  <c r="AH188" i="12" s="1"/>
  <c r="AF194" i="12"/>
  <c r="AF193" i="12" s="1"/>
  <c r="AG194" i="12"/>
  <c r="AG193" i="12" s="1"/>
  <c r="AH194" i="12"/>
  <c r="AH193" i="12" s="1"/>
  <c r="AF197" i="12"/>
  <c r="AF196" i="12" s="1"/>
  <c r="AG197" i="12"/>
  <c r="AG196" i="12" s="1"/>
  <c r="AH197" i="12"/>
  <c r="AH196" i="12" s="1"/>
  <c r="AF202" i="12"/>
  <c r="AF201" i="12" s="1"/>
  <c r="AF200" i="12" s="1"/>
  <c r="AG202" i="12"/>
  <c r="AG201" i="12" s="1"/>
  <c r="AG200" i="12" s="1"/>
  <c r="AH202" i="12"/>
  <c r="AH201" i="12" s="1"/>
  <c r="AH200" i="12" s="1"/>
  <c r="AF206" i="12"/>
  <c r="AF205" i="12" s="1"/>
  <c r="AF204" i="12" s="1"/>
  <c r="AG206" i="12"/>
  <c r="AG205" i="12" s="1"/>
  <c r="AG204" i="12" s="1"/>
  <c r="AH206" i="12"/>
  <c r="AH205" i="12" s="1"/>
  <c r="AH204" i="12" s="1"/>
  <c r="AF210" i="12"/>
  <c r="AF209" i="12" s="1"/>
  <c r="AF208" i="12" s="1"/>
  <c r="AG210" i="12"/>
  <c r="AG209" i="12" s="1"/>
  <c r="AG208" i="12" s="1"/>
  <c r="AH210" i="12"/>
  <c r="AH209" i="12" s="1"/>
  <c r="AH208" i="12" s="1"/>
  <c r="AF214" i="12"/>
  <c r="AF213" i="12" s="1"/>
  <c r="AF212" i="12" s="1"/>
  <c r="AG214" i="12"/>
  <c r="AG213" i="12" s="1"/>
  <c r="AG212" i="12" s="1"/>
  <c r="AH214" i="12"/>
  <c r="AH213" i="12" s="1"/>
  <c r="AH212" i="12" s="1"/>
  <c r="AF218" i="12"/>
  <c r="AF217" i="12" s="1"/>
  <c r="AF216" i="12" s="1"/>
  <c r="AG218" i="12"/>
  <c r="AG217" i="12" s="1"/>
  <c r="AG216" i="12" s="1"/>
  <c r="AH218" i="12"/>
  <c r="AH217" i="12" s="1"/>
  <c r="AH216" i="12" s="1"/>
  <c r="AF222" i="12"/>
  <c r="AF221" i="12" s="1"/>
  <c r="AF220" i="12" s="1"/>
  <c r="AG222" i="12"/>
  <c r="AG221" i="12" s="1"/>
  <c r="AG220" i="12" s="1"/>
  <c r="AH222" i="12"/>
  <c r="AH221" i="12" s="1"/>
  <c r="AH220" i="12" s="1"/>
  <c r="AF226" i="12"/>
  <c r="AF225" i="12" s="1"/>
  <c r="AF224" i="12" s="1"/>
  <c r="AG226" i="12"/>
  <c r="AG225" i="12" s="1"/>
  <c r="AG224" i="12" s="1"/>
  <c r="AH226" i="12"/>
  <c r="AH225" i="12" s="1"/>
  <c r="AH224" i="12" s="1"/>
  <c r="AF230" i="12"/>
  <c r="AF229" i="12" s="1"/>
  <c r="AF228" i="12" s="1"/>
  <c r="AG230" i="12"/>
  <c r="AG229" i="12" s="1"/>
  <c r="AG228" i="12" s="1"/>
  <c r="AH230" i="12"/>
  <c r="AH229" i="12" s="1"/>
  <c r="AH228" i="12" s="1"/>
  <c r="AF234" i="12"/>
  <c r="AF233" i="12" s="1"/>
  <c r="AF232" i="12" s="1"/>
  <c r="AG234" i="12"/>
  <c r="AG233" i="12" s="1"/>
  <c r="AG232" i="12" s="1"/>
  <c r="AH234" i="12"/>
  <c r="AH233" i="12" s="1"/>
  <c r="AH232" i="12" s="1"/>
  <c r="AF242" i="12"/>
  <c r="AF241" i="12" s="1"/>
  <c r="AF240" i="12" s="1"/>
  <c r="AG242" i="12"/>
  <c r="AG241" i="12" s="1"/>
  <c r="AG240" i="12" s="1"/>
  <c r="AH242" i="12"/>
  <c r="AH241" i="12" s="1"/>
  <c r="AH240" i="12" s="1"/>
  <c r="AF246" i="12"/>
  <c r="AF245" i="12" s="1"/>
  <c r="AF244" i="12" s="1"/>
  <c r="AG246" i="12"/>
  <c r="AG245" i="12" s="1"/>
  <c r="AG244" i="12" s="1"/>
  <c r="AH246" i="12"/>
  <c r="AH245" i="12" s="1"/>
  <c r="AH244" i="12" s="1"/>
  <c r="AF250" i="12"/>
  <c r="AF249" i="12" s="1"/>
  <c r="AF248" i="12" s="1"/>
  <c r="AG250" i="12"/>
  <c r="AG249" i="12" s="1"/>
  <c r="AG248" i="12" s="1"/>
  <c r="AH250" i="12"/>
  <c r="AH249" i="12" s="1"/>
  <c r="AH248" i="12" s="1"/>
  <c r="AF254" i="12"/>
  <c r="AF253" i="12" s="1"/>
  <c r="AF252" i="12" s="1"/>
  <c r="AG254" i="12"/>
  <c r="AG253" i="12" s="1"/>
  <c r="AG252" i="12" s="1"/>
  <c r="AH254" i="12"/>
  <c r="AH253" i="12" s="1"/>
  <c r="AH252" i="12" s="1"/>
  <c r="AF258" i="12"/>
  <c r="AF257" i="12" s="1"/>
  <c r="AF256" i="12" s="1"/>
  <c r="AG258" i="12"/>
  <c r="AG257" i="12" s="1"/>
  <c r="AG256" i="12" s="1"/>
  <c r="AH258" i="12"/>
  <c r="AH257" i="12" s="1"/>
  <c r="AH256" i="12" s="1"/>
  <c r="AF262" i="12"/>
  <c r="AF261" i="12" s="1"/>
  <c r="AF260" i="12" s="1"/>
  <c r="AG262" i="12"/>
  <c r="AG261" i="12" s="1"/>
  <c r="AG260" i="12" s="1"/>
  <c r="AH262" i="12"/>
  <c r="AH261" i="12" s="1"/>
  <c r="AH260" i="12" s="1"/>
  <c r="AF267" i="12"/>
  <c r="AF266" i="12" s="1"/>
  <c r="AF265" i="12" s="1"/>
  <c r="AG267" i="12"/>
  <c r="AG266" i="12" s="1"/>
  <c r="AG265" i="12" s="1"/>
  <c r="AH267" i="12"/>
  <c r="AH266" i="12" s="1"/>
  <c r="AH265" i="12" s="1"/>
  <c r="AF271" i="12"/>
  <c r="AF270" i="12" s="1"/>
  <c r="AF269" i="12" s="1"/>
  <c r="AG271" i="12"/>
  <c r="AG270" i="12" s="1"/>
  <c r="AG269" i="12" s="1"/>
  <c r="AH271" i="12"/>
  <c r="AH270" i="12" s="1"/>
  <c r="AH269" i="12" s="1"/>
  <c r="AF278" i="12"/>
  <c r="AG278" i="12"/>
  <c r="AH278" i="12"/>
  <c r="AF280" i="12"/>
  <c r="AG280" i="12"/>
  <c r="AH280" i="12"/>
  <c r="AF284" i="12"/>
  <c r="AG284" i="12"/>
  <c r="AH284" i="12"/>
  <c r="AF286" i="12"/>
  <c r="AG286" i="12"/>
  <c r="AH286" i="12"/>
  <c r="AF296" i="12"/>
  <c r="AF295" i="12" s="1"/>
  <c r="AG296" i="12"/>
  <c r="AG295" i="12" s="1"/>
  <c r="AH296" i="12"/>
  <c r="AH295" i="12" s="1"/>
  <c r="AF299" i="12"/>
  <c r="AF298" i="12" s="1"/>
  <c r="AG299" i="12"/>
  <c r="AG298" i="12" s="1"/>
  <c r="AH299" i="12"/>
  <c r="AH298" i="12" s="1"/>
  <c r="AF303" i="12"/>
  <c r="AF302" i="12" s="1"/>
  <c r="AF301" i="12" s="1"/>
  <c r="AG303" i="12"/>
  <c r="AG302" i="12" s="1"/>
  <c r="AG301" i="12" s="1"/>
  <c r="AH303" i="12"/>
  <c r="AH302" i="12" s="1"/>
  <c r="AH301" i="12" s="1"/>
  <c r="AF307" i="12"/>
  <c r="AF306" i="12" s="1"/>
  <c r="AF305" i="12" s="1"/>
  <c r="AG307" i="12"/>
  <c r="AG306" i="12" s="1"/>
  <c r="AG305" i="12" s="1"/>
  <c r="AH307" i="12"/>
  <c r="AH306" i="12" s="1"/>
  <c r="AH305" i="12" s="1"/>
  <c r="AF313" i="12"/>
  <c r="AG313" i="12"/>
  <c r="AH313" i="12"/>
  <c r="AF315" i="12"/>
  <c r="AG315" i="12"/>
  <c r="AH315" i="12"/>
  <c r="AF319" i="12"/>
  <c r="AG319" i="12"/>
  <c r="AH319" i="12"/>
  <c r="AF321" i="12"/>
  <c r="AG321" i="12"/>
  <c r="AH321" i="12"/>
  <c r="AF325" i="12"/>
  <c r="AF324" i="12" s="1"/>
  <c r="AF323" i="12" s="1"/>
  <c r="AG325" i="12"/>
  <c r="AG324" i="12" s="1"/>
  <c r="AG323" i="12" s="1"/>
  <c r="AH325" i="12"/>
  <c r="AH324" i="12" s="1"/>
  <c r="AH323" i="12" s="1"/>
  <c r="AF329" i="12"/>
  <c r="AF328" i="12" s="1"/>
  <c r="AF327" i="12" s="1"/>
  <c r="AG329" i="12"/>
  <c r="AG328" i="12" s="1"/>
  <c r="AG327" i="12" s="1"/>
  <c r="AH329" i="12"/>
  <c r="AH328" i="12" s="1"/>
  <c r="AH327" i="12" s="1"/>
  <c r="AF333" i="12"/>
  <c r="AG333" i="12"/>
  <c r="AH333" i="12"/>
  <c r="AF335" i="12"/>
  <c r="AG335" i="12"/>
  <c r="AH335" i="12"/>
  <c r="AF346" i="12"/>
  <c r="AG346" i="12"/>
  <c r="AH346" i="12"/>
  <c r="AF348" i="12"/>
  <c r="AG348" i="12"/>
  <c r="AH348" i="12"/>
  <c r="AF352" i="12"/>
  <c r="AF351" i="12" s="1"/>
  <c r="AF350" i="12" s="1"/>
  <c r="AG352" i="12"/>
  <c r="AG351" i="12" s="1"/>
  <c r="AG350" i="12" s="1"/>
  <c r="AH352" i="12"/>
  <c r="AH351" i="12" s="1"/>
  <c r="AH350" i="12" s="1"/>
  <c r="AF356" i="12"/>
  <c r="AF355" i="12" s="1"/>
  <c r="AF354" i="12" s="1"/>
  <c r="AG356" i="12"/>
  <c r="AG355" i="12" s="1"/>
  <c r="AG354" i="12" s="1"/>
  <c r="AH356" i="12"/>
  <c r="AH355" i="12" s="1"/>
  <c r="AH354" i="12" s="1"/>
  <c r="AF370" i="12"/>
  <c r="AG370" i="12"/>
  <c r="AH370" i="12"/>
  <c r="AF372" i="12"/>
  <c r="AG372" i="12"/>
  <c r="AH372" i="12"/>
  <c r="AF376" i="12"/>
  <c r="AF375" i="12" s="1"/>
  <c r="AF374" i="12" s="1"/>
  <c r="AG376" i="12"/>
  <c r="AG375" i="12" s="1"/>
  <c r="AG374" i="12" s="1"/>
  <c r="AH376" i="12"/>
  <c r="AH375" i="12" s="1"/>
  <c r="AH374" i="12" s="1"/>
  <c r="AF382" i="12"/>
  <c r="AF381" i="12" s="1"/>
  <c r="AF380" i="12" s="1"/>
  <c r="AG382" i="12"/>
  <c r="AG381" i="12" s="1"/>
  <c r="AG380" i="12" s="1"/>
  <c r="AH382" i="12"/>
  <c r="AH381" i="12" s="1"/>
  <c r="AH380" i="12" s="1"/>
  <c r="AF386" i="12"/>
  <c r="AG386" i="12"/>
  <c r="AH386" i="12"/>
  <c r="AF388" i="12"/>
  <c r="AG388" i="12"/>
  <c r="AH388" i="12"/>
  <c r="AF393" i="12"/>
  <c r="AG393" i="12"/>
  <c r="AH393" i="12"/>
  <c r="AF395" i="12"/>
  <c r="AG395" i="12"/>
  <c r="AH395" i="12"/>
  <c r="AF400" i="12"/>
  <c r="AG400" i="12"/>
  <c r="AH400" i="12"/>
  <c r="AF402" i="12"/>
  <c r="AG402" i="12"/>
  <c r="AH402" i="12"/>
  <c r="AF407" i="12"/>
  <c r="AF406" i="12" s="1"/>
  <c r="AF405" i="12" s="1"/>
  <c r="AG407" i="12"/>
  <c r="AG406" i="12" s="1"/>
  <c r="AG405" i="12" s="1"/>
  <c r="AH407" i="12"/>
  <c r="AH406" i="12" s="1"/>
  <c r="AH405" i="12" s="1"/>
  <c r="AF412" i="12"/>
  <c r="AF411" i="12" s="1"/>
  <c r="AF410" i="12" s="1"/>
  <c r="AG412" i="12"/>
  <c r="AG411" i="12" s="1"/>
  <c r="AG410" i="12" s="1"/>
  <c r="AH412" i="12"/>
  <c r="AH411" i="12" s="1"/>
  <c r="AH410" i="12" s="1"/>
  <c r="AF416" i="12"/>
  <c r="AF415" i="12" s="1"/>
  <c r="AF414" i="12" s="1"/>
  <c r="AG416" i="12"/>
  <c r="AG415" i="12" s="1"/>
  <c r="AG414" i="12" s="1"/>
  <c r="AH416" i="12"/>
  <c r="AH415" i="12" s="1"/>
  <c r="AH414" i="12" s="1"/>
  <c r="AF427" i="12"/>
  <c r="AF426" i="12" s="1"/>
  <c r="AF425" i="12" s="1"/>
  <c r="AG427" i="12"/>
  <c r="AG426" i="12" s="1"/>
  <c r="AG425" i="12" s="1"/>
  <c r="AH427" i="12"/>
  <c r="AH426" i="12" s="1"/>
  <c r="AH425" i="12" s="1"/>
  <c r="AF431" i="12"/>
  <c r="AF430" i="12" s="1"/>
  <c r="AF429" i="12" s="1"/>
  <c r="AG431" i="12"/>
  <c r="AG430" i="12" s="1"/>
  <c r="AG429" i="12" s="1"/>
  <c r="AH431" i="12"/>
  <c r="AH430" i="12" s="1"/>
  <c r="AH429" i="12" s="1"/>
  <c r="AF435" i="12"/>
  <c r="AF434" i="12" s="1"/>
  <c r="AF433" i="12" s="1"/>
  <c r="AG435" i="12"/>
  <c r="AG434" i="12" s="1"/>
  <c r="AG433" i="12" s="1"/>
  <c r="AH435" i="12"/>
  <c r="AH434" i="12" s="1"/>
  <c r="AH433" i="12" s="1"/>
  <c r="AF443" i="12"/>
  <c r="AF442" i="12" s="1"/>
  <c r="AG443" i="12"/>
  <c r="AG442" i="12" s="1"/>
  <c r="AH443" i="12"/>
  <c r="AH442" i="12" s="1"/>
  <c r="AF446" i="12"/>
  <c r="AF445" i="12" s="1"/>
  <c r="AG446" i="12"/>
  <c r="AG445" i="12" s="1"/>
  <c r="AH446" i="12"/>
  <c r="AH445" i="12" s="1"/>
  <c r="AF450" i="12"/>
  <c r="AF449" i="12" s="1"/>
  <c r="AF448" i="12" s="1"/>
  <c r="AG450" i="12"/>
  <c r="AG449" i="12" s="1"/>
  <c r="AG448" i="12" s="1"/>
  <c r="AH450" i="12"/>
  <c r="AH449" i="12" s="1"/>
  <c r="AH448" i="12" s="1"/>
  <c r="AF454" i="12"/>
  <c r="AF453" i="12" s="1"/>
  <c r="AF452" i="12" s="1"/>
  <c r="AG454" i="12"/>
  <c r="AG453" i="12" s="1"/>
  <c r="AG452" i="12" s="1"/>
  <c r="AH454" i="12"/>
  <c r="AH453" i="12" s="1"/>
  <c r="AH452" i="12" s="1"/>
  <c r="AF459" i="12"/>
  <c r="AF458" i="12" s="1"/>
  <c r="AF457" i="12" s="1"/>
  <c r="AG459" i="12"/>
  <c r="AG458" i="12" s="1"/>
  <c r="AG457" i="12" s="1"/>
  <c r="AH459" i="12"/>
  <c r="AH458" i="12" s="1"/>
  <c r="AH457" i="12" s="1"/>
  <c r="AF465" i="12"/>
  <c r="AF464" i="12" s="1"/>
  <c r="AF463" i="12" s="1"/>
  <c r="AF462" i="12" s="1"/>
  <c r="AF461" i="12" s="1"/>
  <c r="AG465" i="12"/>
  <c r="AG464" i="12" s="1"/>
  <c r="AG463" i="12" s="1"/>
  <c r="AG462" i="12" s="1"/>
  <c r="AG461" i="12" s="1"/>
  <c r="AH465" i="12"/>
  <c r="AH464" i="12" s="1"/>
  <c r="AH463" i="12" s="1"/>
  <c r="AH462" i="12" s="1"/>
  <c r="AH461" i="12" s="1"/>
  <c r="AF480" i="12"/>
  <c r="AF479" i="12" s="1"/>
  <c r="AF478" i="12" s="1"/>
  <c r="AG480" i="12"/>
  <c r="AG479" i="12" s="1"/>
  <c r="AG478" i="12" s="1"/>
  <c r="AH480" i="12"/>
  <c r="AH479" i="12" s="1"/>
  <c r="AH478" i="12" s="1"/>
  <c r="AF484" i="12"/>
  <c r="AF483" i="12" s="1"/>
  <c r="AF482" i="12" s="1"/>
  <c r="AG484" i="12"/>
  <c r="AG483" i="12" s="1"/>
  <c r="AG482" i="12" s="1"/>
  <c r="AH484" i="12"/>
  <c r="AH483" i="12" s="1"/>
  <c r="AH482" i="12" s="1"/>
  <c r="AF492" i="12"/>
  <c r="AF491" i="12" s="1"/>
  <c r="AG492" i="12"/>
  <c r="AG491" i="12" s="1"/>
  <c r="AH492" i="12"/>
  <c r="AH491" i="12" s="1"/>
  <c r="AF495" i="12"/>
  <c r="AF494" i="12" s="1"/>
  <c r="AG495" i="12"/>
  <c r="AG494" i="12" s="1"/>
  <c r="AH495" i="12"/>
  <c r="AH494" i="12" s="1"/>
  <c r="AF498" i="12"/>
  <c r="AF497" i="12" s="1"/>
  <c r="AG498" i="12"/>
  <c r="AG497" i="12" s="1"/>
  <c r="AH498" i="12"/>
  <c r="AH497" i="12" s="1"/>
  <c r="AF502" i="12"/>
  <c r="AF501" i="12" s="1"/>
  <c r="AF500" i="12" s="1"/>
  <c r="AG502" i="12"/>
  <c r="AG501" i="12" s="1"/>
  <c r="AG500" i="12" s="1"/>
  <c r="AH502" i="12"/>
  <c r="AH501" i="12" s="1"/>
  <c r="AH500" i="12" s="1"/>
  <c r="AF507" i="12"/>
  <c r="AG507" i="12"/>
  <c r="AH507" i="12"/>
  <c r="AF509" i="12"/>
  <c r="AG509" i="12"/>
  <c r="AH509" i="12"/>
  <c r="AF515" i="12"/>
  <c r="AF514" i="12" s="1"/>
  <c r="AF513" i="12" s="1"/>
  <c r="AG515" i="12"/>
  <c r="AG514" i="12" s="1"/>
  <c r="AG513" i="12" s="1"/>
  <c r="AH515" i="12"/>
  <c r="AH514" i="12" s="1"/>
  <c r="AH513" i="12" s="1"/>
  <c r="AF519" i="12"/>
  <c r="AF518" i="12" s="1"/>
  <c r="AF517" i="12" s="1"/>
  <c r="AG519" i="12"/>
  <c r="AG518" i="12" s="1"/>
  <c r="AG517" i="12" s="1"/>
  <c r="AH519" i="12"/>
  <c r="AH518" i="12" s="1"/>
  <c r="AH517" i="12" s="1"/>
  <c r="AF526" i="12"/>
  <c r="AF525" i="12" s="1"/>
  <c r="AF524" i="12" s="1"/>
  <c r="AG526" i="12"/>
  <c r="AG525" i="12" s="1"/>
  <c r="AG524" i="12" s="1"/>
  <c r="AH526" i="12"/>
  <c r="AH525" i="12" s="1"/>
  <c r="AH524" i="12" s="1"/>
  <c r="AF530" i="12"/>
  <c r="AF529" i="12" s="1"/>
  <c r="AF528" i="12" s="1"/>
  <c r="AG530" i="12"/>
  <c r="AG529" i="12" s="1"/>
  <c r="AG528" i="12" s="1"/>
  <c r="AH530" i="12"/>
  <c r="AH529" i="12" s="1"/>
  <c r="AH528" i="12" s="1"/>
  <c r="AF535" i="12"/>
  <c r="AF534" i="12" s="1"/>
  <c r="AF533" i="12" s="1"/>
  <c r="AG535" i="12"/>
  <c r="AG534" i="12" s="1"/>
  <c r="AG533" i="12" s="1"/>
  <c r="AH535" i="12"/>
  <c r="AH534" i="12" s="1"/>
  <c r="AH533" i="12" s="1"/>
  <c r="AF539" i="12"/>
  <c r="AF538" i="12" s="1"/>
  <c r="AF537" i="12" s="1"/>
  <c r="AG539" i="12"/>
  <c r="AG538" i="12" s="1"/>
  <c r="AG537" i="12" s="1"/>
  <c r="AH539" i="12"/>
  <c r="AH538" i="12" s="1"/>
  <c r="AH537" i="12" s="1"/>
  <c r="AF543" i="12"/>
  <c r="AG543" i="12"/>
  <c r="AH543" i="12"/>
  <c r="AF545" i="12"/>
  <c r="AG545" i="12"/>
  <c r="AH545" i="12"/>
  <c r="AF549" i="12"/>
  <c r="AF548" i="12" s="1"/>
  <c r="AF547" i="12" s="1"/>
  <c r="AG549" i="12"/>
  <c r="AG548" i="12" s="1"/>
  <c r="AG547" i="12" s="1"/>
  <c r="AH549" i="12"/>
  <c r="AH548" i="12" s="1"/>
  <c r="AH547" i="12" s="1"/>
  <c r="AF553" i="12"/>
  <c r="AF552" i="12" s="1"/>
  <c r="AF551" i="12" s="1"/>
  <c r="AG553" i="12"/>
  <c r="AG552" i="12" s="1"/>
  <c r="AG551" i="12" s="1"/>
  <c r="AH553" i="12"/>
  <c r="AH552" i="12" s="1"/>
  <c r="AH551" i="12" s="1"/>
  <c r="AF557" i="12"/>
  <c r="AF556" i="12" s="1"/>
  <c r="AF555" i="12" s="1"/>
  <c r="AG557" i="12"/>
  <c r="AG556" i="12" s="1"/>
  <c r="AG555" i="12" s="1"/>
  <c r="AH557" i="12"/>
  <c r="AH556" i="12" s="1"/>
  <c r="AH555" i="12" s="1"/>
  <c r="AF561" i="12"/>
  <c r="AF560" i="12" s="1"/>
  <c r="AF559" i="12" s="1"/>
  <c r="AG561" i="12"/>
  <c r="AG560" i="12" s="1"/>
  <c r="AG559" i="12" s="1"/>
  <c r="AH561" i="12"/>
  <c r="AH560" i="12" s="1"/>
  <c r="AH559" i="12" s="1"/>
  <c r="AF566" i="12"/>
  <c r="AG566" i="12"/>
  <c r="AH566" i="12"/>
  <c r="AF568" i="12"/>
  <c r="AG568" i="12"/>
  <c r="AH568" i="12"/>
  <c r="AF572" i="12"/>
  <c r="AG572" i="12"/>
  <c r="AH572" i="12"/>
  <c r="AF574" i="12"/>
  <c r="AG574" i="12"/>
  <c r="AH574" i="12"/>
  <c r="AF579" i="12"/>
  <c r="AG579" i="12"/>
  <c r="AH579" i="12"/>
  <c r="AF581" i="12"/>
  <c r="AG581" i="12"/>
  <c r="AH581" i="12"/>
  <c r="AF585" i="12"/>
  <c r="AF584" i="12" s="1"/>
  <c r="AF583" i="12" s="1"/>
  <c r="AG585" i="12"/>
  <c r="AG584" i="12" s="1"/>
  <c r="AG583" i="12" s="1"/>
  <c r="AH585" i="12"/>
  <c r="AH584" i="12" s="1"/>
  <c r="AH583" i="12" s="1"/>
  <c r="AF590" i="12"/>
  <c r="AG590" i="12"/>
  <c r="AH590" i="12"/>
  <c r="AF592" i="12"/>
  <c r="AG592" i="12"/>
  <c r="AH592" i="12"/>
  <c r="AF596" i="12"/>
  <c r="AG596" i="12"/>
  <c r="AH596" i="12"/>
  <c r="AF598" i="12"/>
  <c r="AG598" i="12"/>
  <c r="AH598" i="12"/>
  <c r="AF602" i="12"/>
  <c r="AF601" i="12" s="1"/>
  <c r="AF600" i="12" s="1"/>
  <c r="AG602" i="12"/>
  <c r="AG601" i="12" s="1"/>
  <c r="AG600" i="12" s="1"/>
  <c r="AH602" i="12"/>
  <c r="AH601" i="12" s="1"/>
  <c r="AH600" i="12" s="1"/>
  <c r="AF606" i="12"/>
  <c r="AF605" i="12" s="1"/>
  <c r="AF604" i="12" s="1"/>
  <c r="AG606" i="12"/>
  <c r="AG605" i="12" s="1"/>
  <c r="AG604" i="12" s="1"/>
  <c r="AH606" i="12"/>
  <c r="AH605" i="12" s="1"/>
  <c r="AH604" i="12" s="1"/>
  <c r="AF610" i="12"/>
  <c r="AF609" i="12" s="1"/>
  <c r="AF608" i="12" s="1"/>
  <c r="AG610" i="12"/>
  <c r="AG609" i="12" s="1"/>
  <c r="AG608" i="12" s="1"/>
  <c r="AH610" i="12"/>
  <c r="AH609" i="12" s="1"/>
  <c r="AH608" i="12" s="1"/>
  <c r="AF625" i="12"/>
  <c r="AG625" i="12"/>
  <c r="AH625" i="12"/>
  <c r="AF627" i="12"/>
  <c r="AG627" i="12"/>
  <c r="AH627" i="12"/>
  <c r="AF642" i="12"/>
  <c r="AG642" i="12"/>
  <c r="AH642" i="12"/>
  <c r="AF644" i="12"/>
  <c r="AG644" i="12"/>
  <c r="AH644" i="12"/>
  <c r="AF648" i="12"/>
  <c r="AG648" i="12"/>
  <c r="AH648" i="12"/>
  <c r="AF650" i="12"/>
  <c r="AG650" i="12"/>
  <c r="AH650" i="12"/>
  <c r="AF656" i="12"/>
  <c r="AF655" i="12" s="1"/>
  <c r="AF654" i="12" s="1"/>
  <c r="AF653" i="12" s="1"/>
  <c r="AG656" i="12"/>
  <c r="AG655" i="12" s="1"/>
  <c r="AG654" i="12" s="1"/>
  <c r="AG653" i="12" s="1"/>
  <c r="AH656" i="12"/>
  <c r="AH655" i="12" s="1"/>
  <c r="AH654" i="12" s="1"/>
  <c r="AH653" i="12" s="1"/>
  <c r="AF661" i="12"/>
  <c r="AF660" i="12" s="1"/>
  <c r="AF659" i="12" s="1"/>
  <c r="AG661" i="12"/>
  <c r="AG660" i="12" s="1"/>
  <c r="AG659" i="12" s="1"/>
  <c r="AH661" i="12"/>
  <c r="AH660" i="12" s="1"/>
  <c r="AH659" i="12" s="1"/>
  <c r="AF665" i="12"/>
  <c r="AG665" i="12"/>
  <c r="AH665" i="12"/>
  <c r="AF667" i="12"/>
  <c r="AG667" i="12"/>
  <c r="AH667" i="12"/>
  <c r="AF671" i="12"/>
  <c r="AG671" i="12"/>
  <c r="AH671" i="12"/>
  <c r="AF673" i="12"/>
  <c r="AG673" i="12"/>
  <c r="AH673" i="12"/>
  <c r="AF683" i="12"/>
  <c r="AF682" i="12" s="1"/>
  <c r="AG683" i="12"/>
  <c r="AG682" i="12" s="1"/>
  <c r="AH683" i="12"/>
  <c r="AH682" i="12" s="1"/>
  <c r="AF686" i="12"/>
  <c r="AG686" i="12"/>
  <c r="AH686" i="12"/>
  <c r="AF688" i="12"/>
  <c r="AG688" i="12"/>
  <c r="AH688" i="12"/>
  <c r="AF693" i="12"/>
  <c r="AF692" i="12" s="1"/>
  <c r="AF691" i="12" s="1"/>
  <c r="AG693" i="12"/>
  <c r="AG692" i="12" s="1"/>
  <c r="AG691" i="12" s="1"/>
  <c r="AH693" i="12"/>
  <c r="AH692" i="12" s="1"/>
  <c r="AH691" i="12" s="1"/>
  <c r="AF697" i="12"/>
  <c r="AF696" i="12" s="1"/>
  <c r="AF695" i="12" s="1"/>
  <c r="AG697" i="12"/>
  <c r="AG696" i="12" s="1"/>
  <c r="AG695" i="12" s="1"/>
  <c r="AH697" i="12"/>
  <c r="AH696" i="12" s="1"/>
  <c r="AH695" i="12" s="1"/>
  <c r="AF701" i="12"/>
  <c r="AF700" i="12" s="1"/>
  <c r="AF699" i="12" s="1"/>
  <c r="AG701" i="12"/>
  <c r="AG700" i="12" s="1"/>
  <c r="AG699" i="12" s="1"/>
  <c r="AH701" i="12"/>
  <c r="AH700" i="12" s="1"/>
  <c r="AH699" i="12" s="1"/>
  <c r="AF705" i="12"/>
  <c r="AF704" i="12" s="1"/>
  <c r="AF703" i="12" s="1"/>
  <c r="AG705" i="12"/>
  <c r="AG704" i="12" s="1"/>
  <c r="AG703" i="12" s="1"/>
  <c r="AH705" i="12"/>
  <c r="AH704" i="12" s="1"/>
  <c r="AH703" i="12" s="1"/>
  <c r="AF712" i="12"/>
  <c r="AF711" i="12" s="1"/>
  <c r="AF710" i="12" s="1"/>
  <c r="AG712" i="12"/>
  <c r="AG711" i="12" s="1"/>
  <c r="AG710" i="12" s="1"/>
  <c r="AH712" i="12"/>
  <c r="AH711" i="12" s="1"/>
  <c r="AH710" i="12" s="1"/>
  <c r="AF716" i="12"/>
  <c r="AF715" i="12" s="1"/>
  <c r="AG716" i="12"/>
  <c r="AG715" i="12" s="1"/>
  <c r="AH716" i="12"/>
  <c r="AH715" i="12" s="1"/>
  <c r="AF719" i="12"/>
  <c r="AF718" i="12" s="1"/>
  <c r="AG719" i="12"/>
  <c r="AG718" i="12" s="1"/>
  <c r="AH719" i="12"/>
  <c r="AH718" i="12" s="1"/>
  <c r="AF723" i="12"/>
  <c r="AF722" i="12" s="1"/>
  <c r="AG723" i="12"/>
  <c r="AG722" i="12" s="1"/>
  <c r="AH723" i="12"/>
  <c r="AH722" i="12" s="1"/>
  <c r="AF726" i="12"/>
  <c r="AF725" i="12" s="1"/>
  <c r="AG726" i="12"/>
  <c r="AG725" i="12" s="1"/>
  <c r="AH726" i="12"/>
  <c r="AH725" i="12" s="1"/>
  <c r="AF730" i="12"/>
  <c r="AF729" i="12" s="1"/>
  <c r="AF728" i="12" s="1"/>
  <c r="AG730" i="12"/>
  <c r="AG729" i="12" s="1"/>
  <c r="AG728" i="12" s="1"/>
  <c r="AH730" i="12"/>
  <c r="AH729" i="12" s="1"/>
  <c r="AH728" i="12" s="1"/>
  <c r="AF734" i="12"/>
  <c r="AF733" i="12" s="1"/>
  <c r="AF732" i="12" s="1"/>
  <c r="AG734" i="12"/>
  <c r="AG733" i="12" s="1"/>
  <c r="AG732" i="12" s="1"/>
  <c r="AH734" i="12"/>
  <c r="AH733" i="12" s="1"/>
  <c r="AH732" i="12" s="1"/>
  <c r="AF738" i="12"/>
  <c r="AF737" i="12" s="1"/>
  <c r="AF736" i="12" s="1"/>
  <c r="AG738" i="12"/>
  <c r="AG737" i="12" s="1"/>
  <c r="AG736" i="12" s="1"/>
  <c r="AH738" i="12"/>
  <c r="AH737" i="12" s="1"/>
  <c r="AH736" i="12" s="1"/>
  <c r="AF742" i="12"/>
  <c r="AF741" i="12" s="1"/>
  <c r="AG742" i="12"/>
  <c r="AG741" i="12" s="1"/>
  <c r="AH742" i="12"/>
  <c r="AH741" i="12" s="1"/>
  <c r="AF745" i="12"/>
  <c r="AG745" i="12"/>
  <c r="AH745" i="12"/>
  <c r="AF747" i="12"/>
  <c r="AG747" i="12"/>
  <c r="AH747" i="12"/>
  <c r="AF752" i="12"/>
  <c r="AF751" i="12" s="1"/>
  <c r="AG752" i="12"/>
  <c r="AG751" i="12" s="1"/>
  <c r="AH752" i="12"/>
  <c r="AH751" i="12" s="1"/>
  <c r="AF755" i="12"/>
  <c r="AF754" i="12" s="1"/>
  <c r="AG755" i="12"/>
  <c r="AG754" i="12" s="1"/>
  <c r="AH755" i="12"/>
  <c r="AH754" i="12" s="1"/>
  <c r="AF759" i="12"/>
  <c r="AF758" i="12" s="1"/>
  <c r="AF757" i="12" s="1"/>
  <c r="AG759" i="12"/>
  <c r="AG758" i="12" s="1"/>
  <c r="AG757" i="12" s="1"/>
  <c r="AH759" i="12"/>
  <c r="AH758" i="12" s="1"/>
  <c r="AH757" i="12" s="1"/>
  <c r="AF763" i="12"/>
  <c r="AF762" i="12" s="1"/>
  <c r="AF761" i="12" s="1"/>
  <c r="AG763" i="12"/>
  <c r="AG762" i="12" s="1"/>
  <c r="AG761" i="12" s="1"/>
  <c r="AH763" i="12"/>
  <c r="AH762" i="12" s="1"/>
  <c r="AH761" i="12" s="1"/>
  <c r="AF769" i="12"/>
  <c r="AG769" i="12"/>
  <c r="AH769" i="12"/>
  <c r="AF773" i="12"/>
  <c r="AG773" i="12"/>
  <c r="AH773" i="12"/>
  <c r="AF780" i="12"/>
  <c r="AF779" i="12" s="1"/>
  <c r="AF778" i="12" s="1"/>
  <c r="AG780" i="12"/>
  <c r="AG779" i="12" s="1"/>
  <c r="AG778" i="12" s="1"/>
  <c r="AH780" i="12"/>
  <c r="AH779" i="12" s="1"/>
  <c r="AH778" i="12" s="1"/>
  <c r="AF786" i="12"/>
  <c r="AF785" i="12" s="1"/>
  <c r="AG786" i="12"/>
  <c r="AG785" i="12" s="1"/>
  <c r="AH786" i="12"/>
  <c r="AH785" i="12" s="1"/>
  <c r="AF789" i="12"/>
  <c r="AF788" i="12" s="1"/>
  <c r="AG789" i="12"/>
  <c r="AG788" i="12" s="1"/>
  <c r="AH789" i="12"/>
  <c r="AH788" i="12" s="1"/>
  <c r="AF794" i="12"/>
  <c r="AF793" i="12" s="1"/>
  <c r="AF792" i="12" s="1"/>
  <c r="AF791" i="12" s="1"/>
  <c r="AG794" i="12"/>
  <c r="AG793" i="12" s="1"/>
  <c r="AG792" i="12" s="1"/>
  <c r="AG791" i="12" s="1"/>
  <c r="AH794" i="12"/>
  <c r="AH793" i="12" s="1"/>
  <c r="AH792" i="12" s="1"/>
  <c r="AH791" i="12" s="1"/>
  <c r="AF799" i="12"/>
  <c r="AF798" i="12" s="1"/>
  <c r="AG799" i="12"/>
  <c r="AG798" i="12" s="1"/>
  <c r="AH799" i="12"/>
  <c r="AH798" i="12" s="1"/>
  <c r="AF802" i="12"/>
  <c r="AF801" i="12" s="1"/>
  <c r="AG802" i="12"/>
  <c r="AG801" i="12" s="1"/>
  <c r="AH802" i="12"/>
  <c r="AH801" i="12" s="1"/>
  <c r="AF808" i="12"/>
  <c r="AF807" i="12" s="1"/>
  <c r="AG808" i="12"/>
  <c r="AG807" i="12" s="1"/>
  <c r="AH808" i="12"/>
  <c r="AH807" i="12" s="1"/>
  <c r="AF811" i="12"/>
  <c r="AF810" i="12" s="1"/>
  <c r="AG811" i="12"/>
  <c r="AG810" i="12" s="1"/>
  <c r="AH811" i="12"/>
  <c r="AH810" i="12" s="1"/>
  <c r="AF814" i="12"/>
  <c r="AF813" i="12" s="1"/>
  <c r="AG814" i="12"/>
  <c r="AG813" i="12" s="1"/>
  <c r="AH814" i="12"/>
  <c r="AH813" i="12" s="1"/>
  <c r="AF817" i="12"/>
  <c r="AF816" i="12" s="1"/>
  <c r="AG817" i="12"/>
  <c r="AG816" i="12" s="1"/>
  <c r="AH817" i="12"/>
  <c r="AH816" i="12" s="1"/>
  <c r="AF820" i="12"/>
  <c r="AF819" i="12" s="1"/>
  <c r="AG820" i="12"/>
  <c r="AG819" i="12" s="1"/>
  <c r="AH820" i="12"/>
  <c r="AH819" i="12" s="1"/>
  <c r="AF825" i="12"/>
  <c r="AG825" i="12"/>
  <c r="AH825" i="12"/>
  <c r="AF827" i="12"/>
  <c r="AG827" i="12"/>
  <c r="AH827" i="12"/>
  <c r="AF835" i="12"/>
  <c r="AF834" i="12" s="1"/>
  <c r="AF833" i="12" s="1"/>
  <c r="AG835" i="12"/>
  <c r="AG834" i="12" s="1"/>
  <c r="AG833" i="12" s="1"/>
  <c r="AH835" i="12"/>
  <c r="AH834" i="12" s="1"/>
  <c r="AH833" i="12" s="1"/>
  <c r="AF839" i="12"/>
  <c r="AF838" i="12" s="1"/>
  <c r="AG839" i="12"/>
  <c r="AG838" i="12" s="1"/>
  <c r="AH839" i="12"/>
  <c r="AH838" i="12" s="1"/>
  <c r="AF842" i="12"/>
  <c r="AF841" i="12" s="1"/>
  <c r="AG842" i="12"/>
  <c r="AG841" i="12" s="1"/>
  <c r="AH842" i="12"/>
  <c r="AH841" i="12" s="1"/>
  <c r="AF847" i="12"/>
  <c r="AF846" i="12" s="1"/>
  <c r="AG847" i="12"/>
  <c r="AG846" i="12" s="1"/>
  <c r="AH847" i="12"/>
  <c r="AH846" i="12" s="1"/>
  <c r="AF850" i="12"/>
  <c r="AF849" i="12" s="1"/>
  <c r="AG850" i="12"/>
  <c r="AG849" i="12" s="1"/>
  <c r="AH850" i="12"/>
  <c r="AH849" i="12" s="1"/>
  <c r="AF855" i="12"/>
  <c r="AF854" i="12" s="1"/>
  <c r="AF853" i="12" s="1"/>
  <c r="AF852" i="12" s="1"/>
  <c r="AG855" i="12"/>
  <c r="AG854" i="12" s="1"/>
  <c r="AG853" i="12" s="1"/>
  <c r="AG852" i="12" s="1"/>
  <c r="AH855" i="12"/>
  <c r="AH854" i="12" s="1"/>
  <c r="AH853" i="12" s="1"/>
  <c r="AH852" i="12" s="1"/>
  <c r="AF862" i="12"/>
  <c r="AG862" i="12"/>
  <c r="AH862" i="12"/>
  <c r="AF864" i="12"/>
  <c r="AG864" i="12"/>
  <c r="AH864" i="12"/>
  <c r="AF868" i="12"/>
  <c r="AG868" i="12"/>
  <c r="AH868" i="12"/>
  <c r="AF870" i="12"/>
  <c r="AG870" i="12"/>
  <c r="AH870" i="12"/>
  <c r="AF874" i="12"/>
  <c r="AG874" i="12"/>
  <c r="AH874" i="12"/>
  <c r="AF876" i="12"/>
  <c r="AG876" i="12"/>
  <c r="AH876" i="12"/>
  <c r="AF881" i="12"/>
  <c r="AF880" i="12" s="1"/>
  <c r="AG881" i="12"/>
  <c r="AG880" i="12" s="1"/>
  <c r="AH881" i="12"/>
  <c r="AH880" i="12" s="1"/>
  <c r="AF884" i="12"/>
  <c r="AF883" i="12" s="1"/>
  <c r="AG884" i="12"/>
  <c r="AG883" i="12" s="1"/>
  <c r="AH884" i="12"/>
  <c r="AH883" i="12" s="1"/>
  <c r="AF887" i="12"/>
  <c r="AF886" i="12" s="1"/>
  <c r="AG887" i="12"/>
  <c r="AG886" i="12" s="1"/>
  <c r="AH887" i="12"/>
  <c r="AH886" i="12" s="1"/>
  <c r="AF890" i="12"/>
  <c r="AG890" i="12"/>
  <c r="AH890" i="12"/>
  <c r="AF893" i="12"/>
  <c r="AG893" i="12"/>
  <c r="AH893" i="12"/>
  <c r="AF899" i="12"/>
  <c r="AF898" i="12" s="1"/>
  <c r="AF897" i="12" s="1"/>
  <c r="AG899" i="12"/>
  <c r="AG898" i="12" s="1"/>
  <c r="AG897" i="12" s="1"/>
  <c r="AH899" i="12"/>
  <c r="AH898" i="12" s="1"/>
  <c r="AH897" i="12" s="1"/>
  <c r="AF905" i="12"/>
  <c r="AG905" i="12"/>
  <c r="AH905" i="12"/>
  <c r="AF907" i="12"/>
  <c r="AG907" i="12"/>
  <c r="AH907" i="12"/>
  <c r="AF911" i="12"/>
  <c r="AF910" i="12" s="1"/>
  <c r="AF909" i="12" s="1"/>
  <c r="AG911" i="12"/>
  <c r="AG910" i="12" s="1"/>
  <c r="AG909" i="12" s="1"/>
  <c r="AH911" i="12"/>
  <c r="AH910" i="12" s="1"/>
  <c r="AH909" i="12" s="1"/>
  <c r="AF915" i="12"/>
  <c r="AG915" i="12"/>
  <c r="AH915" i="12"/>
  <c r="AF917" i="12"/>
  <c r="AG917" i="12"/>
  <c r="AH917" i="12"/>
  <c r="AF921" i="12"/>
  <c r="AF920" i="12" s="1"/>
  <c r="AF919" i="12" s="1"/>
  <c r="AG921" i="12"/>
  <c r="AG920" i="12" s="1"/>
  <c r="AG919" i="12" s="1"/>
  <c r="AH921" i="12"/>
  <c r="AH920" i="12" s="1"/>
  <c r="AH919" i="12" s="1"/>
  <c r="AF925" i="12"/>
  <c r="AF924" i="12" s="1"/>
  <c r="AF923" i="12" s="1"/>
  <c r="AG925" i="12"/>
  <c r="AG924" i="12" s="1"/>
  <c r="AG923" i="12" s="1"/>
  <c r="AH925" i="12"/>
  <c r="AH924" i="12" s="1"/>
  <c r="AH923" i="12" s="1"/>
  <c r="AF929" i="12"/>
  <c r="AG929" i="12"/>
  <c r="AH929" i="12"/>
  <c r="AF931" i="12"/>
  <c r="AG931" i="12"/>
  <c r="AH931" i="12"/>
  <c r="AF935" i="12"/>
  <c r="AF934" i="12" s="1"/>
  <c r="AF933" i="12" s="1"/>
  <c r="AG935" i="12"/>
  <c r="AG934" i="12" s="1"/>
  <c r="AG933" i="12" s="1"/>
  <c r="AH935" i="12"/>
  <c r="AH934" i="12" s="1"/>
  <c r="AH933" i="12" s="1"/>
  <c r="AF939" i="12"/>
  <c r="AG939" i="12"/>
  <c r="AH939" i="12"/>
  <c r="AF941" i="12"/>
  <c r="AG941" i="12"/>
  <c r="AH941" i="12"/>
  <c r="AF946" i="12"/>
  <c r="AF945" i="12" s="1"/>
  <c r="AG946" i="12"/>
  <c r="AG945" i="12" s="1"/>
  <c r="AH946" i="12"/>
  <c r="AH945" i="12" s="1"/>
  <c r="AF949" i="12"/>
  <c r="AG949" i="12"/>
  <c r="AH949" i="12"/>
  <c r="AF952" i="12"/>
  <c r="AG952" i="12"/>
  <c r="AH952" i="12"/>
  <c r="AF955" i="12"/>
  <c r="AG955" i="12"/>
  <c r="AH955" i="12"/>
  <c r="AF959" i="12"/>
  <c r="AF958" i="12" s="1"/>
  <c r="AG959" i="12"/>
  <c r="AG958" i="12" s="1"/>
  <c r="AH959" i="12"/>
  <c r="AH958" i="12" s="1"/>
  <c r="AF962" i="12"/>
  <c r="AF961" i="12" s="1"/>
  <c r="AG962" i="12"/>
  <c r="AG961" i="12" s="1"/>
  <c r="AH962" i="12"/>
  <c r="AH961" i="12" s="1"/>
  <c r="AF966" i="12"/>
  <c r="AG966" i="12"/>
  <c r="AH966" i="12"/>
  <c r="AF968" i="12"/>
  <c r="AG968" i="12"/>
  <c r="AH968" i="12"/>
  <c r="AF972" i="12"/>
  <c r="AG972" i="12"/>
  <c r="AH972" i="12"/>
  <c r="AF974" i="12"/>
  <c r="AG974" i="12"/>
  <c r="AH974" i="12"/>
  <c r="AF978" i="12"/>
  <c r="AG978" i="12"/>
  <c r="AH978" i="12"/>
  <c r="AF980" i="12"/>
  <c r="AG980" i="12"/>
  <c r="AH980" i="12"/>
  <c r="AF986" i="12"/>
  <c r="AF985" i="12" s="1"/>
  <c r="AG986" i="12"/>
  <c r="AG985" i="12" s="1"/>
  <c r="AH986" i="12"/>
  <c r="AH985" i="12" s="1"/>
  <c r="AF989" i="12"/>
  <c r="AF988" i="12" s="1"/>
  <c r="AG989" i="12"/>
  <c r="AG988" i="12" s="1"/>
  <c r="AH989" i="12"/>
  <c r="AH988" i="12" s="1"/>
  <c r="AF992" i="12"/>
  <c r="AG992" i="12"/>
  <c r="AH992" i="12"/>
  <c r="AF994" i="12"/>
  <c r="AG994" i="12"/>
  <c r="AH994" i="12"/>
  <c r="AF997" i="12"/>
  <c r="AF996" i="12" s="1"/>
  <c r="AG997" i="12"/>
  <c r="AG996" i="12" s="1"/>
  <c r="AH997" i="12"/>
  <c r="AH996" i="12" s="1"/>
  <c r="AF1001" i="12"/>
  <c r="AF1000" i="12" s="1"/>
  <c r="AF999" i="12" s="1"/>
  <c r="AG1001" i="12"/>
  <c r="AG1000" i="12" s="1"/>
  <c r="AG999" i="12" s="1"/>
  <c r="AH1001" i="12"/>
  <c r="AH1000" i="12" s="1"/>
  <c r="AH999" i="12" s="1"/>
  <c r="AF1005" i="12"/>
  <c r="AF1004" i="12" s="1"/>
  <c r="AF1003" i="12" s="1"/>
  <c r="AG1005" i="12"/>
  <c r="AG1004" i="12" s="1"/>
  <c r="AG1003" i="12" s="1"/>
  <c r="AH1005" i="12"/>
  <c r="AH1004" i="12" s="1"/>
  <c r="AH1003" i="12" s="1"/>
  <c r="AF1015" i="12"/>
  <c r="AF1014" i="12" s="1"/>
  <c r="AG1015" i="12"/>
  <c r="AG1014" i="12" s="1"/>
  <c r="AH1015" i="12"/>
  <c r="AH1014" i="12" s="1"/>
  <c r="AF1018" i="12"/>
  <c r="AF1017" i="12" s="1"/>
  <c r="AG1018" i="12"/>
  <c r="AG1017" i="12" s="1"/>
  <c r="AH1018" i="12"/>
  <c r="AH1017" i="12" s="1"/>
  <c r="AF1025" i="12"/>
  <c r="AF1024" i="12" s="1"/>
  <c r="AG1025" i="12"/>
  <c r="AG1024" i="12" s="1"/>
  <c r="AH1025" i="12"/>
  <c r="AH1024" i="12" s="1"/>
  <c r="AF1028" i="12"/>
  <c r="AF1027" i="12" s="1"/>
  <c r="AG1028" i="12"/>
  <c r="AG1027" i="12" s="1"/>
  <c r="AH1028" i="12"/>
  <c r="AH1027" i="12" s="1"/>
  <c r="AF1031" i="12"/>
  <c r="AG1031" i="12"/>
  <c r="AH1031" i="12"/>
  <c r="AF1033" i="12"/>
  <c r="AG1033" i="12"/>
  <c r="AH1033" i="12"/>
  <c r="AF1037" i="12"/>
  <c r="AF1036" i="12" s="1"/>
  <c r="AG1037" i="12"/>
  <c r="AG1036" i="12" s="1"/>
  <c r="AH1037" i="12"/>
  <c r="AH1036" i="12" s="1"/>
  <c r="AF1047" i="12"/>
  <c r="AG1047" i="12"/>
  <c r="AH1047" i="12"/>
  <c r="AF1049" i="12"/>
  <c r="AG1049" i="12"/>
  <c r="AH1049" i="12"/>
  <c r="AF1054" i="12"/>
  <c r="AF1053" i="12" s="1"/>
  <c r="AF1052" i="12" s="1"/>
  <c r="AG1054" i="12"/>
  <c r="AG1053" i="12" s="1"/>
  <c r="AG1052" i="12" s="1"/>
  <c r="AH1054" i="12"/>
  <c r="AH1053" i="12" s="1"/>
  <c r="AH1052" i="12" s="1"/>
  <c r="AF1058" i="12"/>
  <c r="AG1058" i="12"/>
  <c r="AH1058" i="12"/>
  <c r="AF1060" i="12"/>
  <c r="AG1060" i="12"/>
  <c r="AH1060" i="12"/>
  <c r="AF1064" i="12"/>
  <c r="AF1063" i="12" s="1"/>
  <c r="AG1064" i="12"/>
  <c r="AG1063" i="12" s="1"/>
  <c r="AH1064" i="12"/>
  <c r="AH1063" i="12" s="1"/>
  <c r="AF1067" i="12"/>
  <c r="AF1066" i="12" s="1"/>
  <c r="AG1067" i="12"/>
  <c r="AG1066" i="12" s="1"/>
  <c r="AH1067" i="12"/>
  <c r="AH1066" i="12" s="1"/>
  <c r="AF1070" i="12"/>
  <c r="AF1069" i="12" s="1"/>
  <c r="AG1070" i="12"/>
  <c r="AG1069" i="12" s="1"/>
  <c r="AH1070" i="12"/>
  <c r="AH1069" i="12" s="1"/>
  <c r="AF1075" i="12"/>
  <c r="AG1075" i="12"/>
  <c r="AH1075" i="12"/>
  <c r="AF1077" i="12"/>
  <c r="AG1077" i="12"/>
  <c r="AH1077" i="12"/>
  <c r="AF1079" i="12"/>
  <c r="AG1079" i="12"/>
  <c r="AH1079" i="12"/>
  <c r="AF1084" i="12"/>
  <c r="AF1083" i="12" s="1"/>
  <c r="AG1084" i="12"/>
  <c r="AG1083" i="12" s="1"/>
  <c r="AH1084" i="12"/>
  <c r="AH1083" i="12" s="1"/>
  <c r="AF1087" i="12"/>
  <c r="AF1086" i="12" s="1"/>
  <c r="AG1087" i="12"/>
  <c r="AG1086" i="12" s="1"/>
  <c r="AH1087" i="12"/>
  <c r="AH1086" i="12" s="1"/>
  <c r="AF1093" i="12"/>
  <c r="AF1092" i="12" s="1"/>
  <c r="AG1093" i="12"/>
  <c r="AG1092" i="12" s="1"/>
  <c r="AH1093" i="12"/>
  <c r="AH1092" i="12" s="1"/>
  <c r="AF1096" i="12"/>
  <c r="AF1095" i="12" s="1"/>
  <c r="AG1096" i="12"/>
  <c r="AG1095" i="12" s="1"/>
  <c r="AH1096" i="12"/>
  <c r="AH1095" i="12" s="1"/>
  <c r="AF1100" i="12"/>
  <c r="AF1099" i="12" s="1"/>
  <c r="AF1098" i="12" s="1"/>
  <c r="AG1100" i="12"/>
  <c r="AG1099" i="12" s="1"/>
  <c r="AG1098" i="12" s="1"/>
  <c r="AH1100" i="12"/>
  <c r="AH1099" i="12" s="1"/>
  <c r="AH1098" i="12" s="1"/>
  <c r="AF1104" i="12"/>
  <c r="AF1103" i="12" s="1"/>
  <c r="AF1102" i="12" s="1"/>
  <c r="AG1104" i="12"/>
  <c r="AG1103" i="12" s="1"/>
  <c r="AG1102" i="12" s="1"/>
  <c r="AH1104" i="12"/>
  <c r="AH1103" i="12" s="1"/>
  <c r="AH1102" i="12" s="1"/>
  <c r="AF1108" i="12"/>
  <c r="AF1107" i="12" s="1"/>
  <c r="AF1106" i="12" s="1"/>
  <c r="AG1108" i="12"/>
  <c r="AG1107" i="12" s="1"/>
  <c r="AG1106" i="12" s="1"/>
  <c r="AH1108" i="12"/>
  <c r="AH1107" i="12" s="1"/>
  <c r="AH1106" i="12" s="1"/>
  <c r="AF1113" i="12"/>
  <c r="AF1112" i="12" s="1"/>
  <c r="AG1113" i="12"/>
  <c r="AG1112" i="12" s="1"/>
  <c r="AH1113" i="12"/>
  <c r="AH1112" i="12" s="1"/>
  <c r="AF1116" i="12"/>
  <c r="AF1115" i="12" s="1"/>
  <c r="AG1116" i="12"/>
  <c r="AG1115" i="12" s="1"/>
  <c r="AH1116" i="12"/>
  <c r="AH1115" i="12" s="1"/>
  <c r="AF1119" i="12"/>
  <c r="AF1118" i="12" s="1"/>
  <c r="AG1119" i="12"/>
  <c r="AG1118" i="12" s="1"/>
  <c r="AH1119" i="12"/>
  <c r="AH1118" i="12" s="1"/>
  <c r="AF1123" i="12"/>
  <c r="AF1122" i="12" s="1"/>
  <c r="AG1123" i="12"/>
  <c r="AG1122" i="12" s="1"/>
  <c r="AH1123" i="12"/>
  <c r="AH1122" i="12" s="1"/>
  <c r="AF1130" i="12"/>
  <c r="AF1129" i="12" s="1"/>
  <c r="AF1128" i="12" s="1"/>
  <c r="AG1130" i="12"/>
  <c r="AG1129" i="12" s="1"/>
  <c r="AG1128" i="12" s="1"/>
  <c r="AH1130" i="12"/>
  <c r="AH1129" i="12" s="1"/>
  <c r="AH1128" i="12" s="1"/>
  <c r="AF1134" i="12"/>
  <c r="AF1133" i="12" s="1"/>
  <c r="AF1132" i="12" s="1"/>
  <c r="AG1134" i="12"/>
  <c r="AG1133" i="12" s="1"/>
  <c r="AG1132" i="12" s="1"/>
  <c r="AH1134" i="12"/>
  <c r="AH1133" i="12" s="1"/>
  <c r="AH1132" i="12" s="1"/>
  <c r="AF1138" i="12"/>
  <c r="AG1138" i="12"/>
  <c r="AH1138" i="12"/>
  <c r="AF1140" i="12"/>
  <c r="AG1140" i="12"/>
  <c r="AH1140" i="12"/>
  <c r="AF1144" i="12"/>
  <c r="AF1143" i="12" s="1"/>
  <c r="AF1142" i="12" s="1"/>
  <c r="AG1144" i="12"/>
  <c r="AG1143" i="12" s="1"/>
  <c r="AG1142" i="12" s="1"/>
  <c r="AH1144" i="12"/>
  <c r="AH1143" i="12" s="1"/>
  <c r="AH1142" i="12" s="1"/>
  <c r="AF1148" i="12"/>
  <c r="AF1147" i="12" s="1"/>
  <c r="AF1146" i="12" s="1"/>
  <c r="AG1148" i="12"/>
  <c r="AG1147" i="12" s="1"/>
  <c r="AG1146" i="12" s="1"/>
  <c r="AH1148" i="12"/>
  <c r="AH1147" i="12" s="1"/>
  <c r="AH1146" i="12" s="1"/>
  <c r="AF1152" i="12"/>
  <c r="AF1151" i="12" s="1"/>
  <c r="AF1150" i="12" s="1"/>
  <c r="AG1152" i="12"/>
  <c r="AG1151" i="12" s="1"/>
  <c r="AG1150" i="12" s="1"/>
  <c r="AH1152" i="12"/>
  <c r="AH1151" i="12" s="1"/>
  <c r="AH1150" i="12" s="1"/>
  <c r="AF1156" i="12"/>
  <c r="AF1155" i="12" s="1"/>
  <c r="AF1154" i="12" s="1"/>
  <c r="AG1156" i="12"/>
  <c r="AG1155" i="12" s="1"/>
  <c r="AG1154" i="12" s="1"/>
  <c r="AH1156" i="12"/>
  <c r="AH1155" i="12" s="1"/>
  <c r="AH1154" i="12" s="1"/>
  <c r="AF1160" i="12"/>
  <c r="AF1159" i="12" s="1"/>
  <c r="AF1158" i="12" s="1"/>
  <c r="AG1160" i="12"/>
  <c r="AG1159" i="12" s="1"/>
  <c r="AG1158" i="12" s="1"/>
  <c r="AH1160" i="12"/>
  <c r="AH1159" i="12" s="1"/>
  <c r="AH1158" i="12" s="1"/>
  <c r="AF1164" i="12"/>
  <c r="AF1163" i="12" s="1"/>
  <c r="AG1164" i="12"/>
  <c r="AG1163" i="12" s="1"/>
  <c r="AH1164" i="12"/>
  <c r="AH1163" i="12" s="1"/>
  <c r="AF1167" i="12"/>
  <c r="AF1166" i="12" s="1"/>
  <c r="AG1167" i="12"/>
  <c r="AG1166" i="12" s="1"/>
  <c r="AH1167" i="12"/>
  <c r="AH1166" i="12" s="1"/>
  <c r="AF1179" i="12"/>
  <c r="AF1178" i="12" s="1"/>
  <c r="AF1177" i="12" s="1"/>
  <c r="AG1179" i="12"/>
  <c r="AG1178" i="12" s="1"/>
  <c r="AG1177" i="12" s="1"/>
  <c r="AH1179" i="12"/>
  <c r="AH1178" i="12" s="1"/>
  <c r="AH1177" i="12" s="1"/>
  <c r="AF1183" i="12"/>
  <c r="AF1182" i="12" s="1"/>
  <c r="AF1181" i="12" s="1"/>
  <c r="AG1183" i="12"/>
  <c r="AG1182" i="12" s="1"/>
  <c r="AG1181" i="12" s="1"/>
  <c r="AH1183" i="12"/>
  <c r="AH1182" i="12" s="1"/>
  <c r="AH1181" i="12" s="1"/>
  <c r="AF1187" i="12"/>
  <c r="AF1186" i="12" s="1"/>
  <c r="AF1185" i="12" s="1"/>
  <c r="AG1187" i="12"/>
  <c r="AG1186" i="12" s="1"/>
  <c r="AG1185" i="12" s="1"/>
  <c r="AH1187" i="12"/>
  <c r="AH1186" i="12" s="1"/>
  <c r="AH1185" i="12" s="1"/>
  <c r="AF1191" i="12"/>
  <c r="AF1190" i="12" s="1"/>
  <c r="AF1189" i="12" s="1"/>
  <c r="AG1191" i="12"/>
  <c r="AG1190" i="12" s="1"/>
  <c r="AG1189" i="12" s="1"/>
  <c r="AH1191" i="12"/>
  <c r="AH1190" i="12" s="1"/>
  <c r="AH1189" i="12" s="1"/>
  <c r="AF1196" i="12"/>
  <c r="AF1195" i="12" s="1"/>
  <c r="AF1194" i="12" s="1"/>
  <c r="AG1196" i="12"/>
  <c r="AG1195" i="12" s="1"/>
  <c r="AG1194" i="12" s="1"/>
  <c r="AH1196" i="12"/>
  <c r="AH1195" i="12" s="1"/>
  <c r="AH1194" i="12" s="1"/>
  <c r="AF1200" i="12"/>
  <c r="AF1199" i="12" s="1"/>
  <c r="AF1198" i="12" s="1"/>
  <c r="AG1200" i="12"/>
  <c r="AG1199" i="12" s="1"/>
  <c r="AG1198" i="12" s="1"/>
  <c r="AH1200" i="12"/>
  <c r="AH1199" i="12" s="1"/>
  <c r="AH1198" i="12" s="1"/>
  <c r="AF1206" i="12"/>
  <c r="AF1205" i="12" s="1"/>
  <c r="AF1204" i="12" s="1"/>
  <c r="AG1206" i="12"/>
  <c r="AG1205" i="12" s="1"/>
  <c r="AG1204" i="12" s="1"/>
  <c r="AH1206" i="12"/>
  <c r="AH1205" i="12" s="1"/>
  <c r="AH1204" i="12" s="1"/>
  <c r="AF1210" i="12"/>
  <c r="AF1209" i="12" s="1"/>
  <c r="AF1208" i="12" s="1"/>
  <c r="AG1210" i="12"/>
  <c r="AG1209" i="12" s="1"/>
  <c r="AG1208" i="12" s="1"/>
  <c r="AH1210" i="12"/>
  <c r="AH1209" i="12" s="1"/>
  <c r="AH1208" i="12" s="1"/>
  <c r="AF1214" i="12"/>
  <c r="AF1213" i="12" s="1"/>
  <c r="AF1212" i="12" s="1"/>
  <c r="AG1214" i="12"/>
  <c r="AG1213" i="12" s="1"/>
  <c r="AG1212" i="12" s="1"/>
  <c r="AH1214" i="12"/>
  <c r="AH1213" i="12" s="1"/>
  <c r="AH1212" i="12" s="1"/>
  <c r="AF1225" i="12"/>
  <c r="AF1224" i="12" s="1"/>
  <c r="AG1225" i="12"/>
  <c r="AG1224" i="12" s="1"/>
  <c r="AH1225" i="12"/>
  <c r="AH1224" i="12" s="1"/>
  <c r="AF1228" i="12"/>
  <c r="AF1227" i="12" s="1"/>
  <c r="AG1228" i="12"/>
  <c r="AG1227" i="12" s="1"/>
  <c r="AH1228" i="12"/>
  <c r="AH1227" i="12" s="1"/>
  <c r="AF1232" i="12"/>
  <c r="AF1231" i="12" s="1"/>
  <c r="AF1230" i="12" s="1"/>
  <c r="AG1232" i="12"/>
  <c r="AG1231" i="12" s="1"/>
  <c r="AG1230" i="12" s="1"/>
  <c r="AH1232" i="12"/>
  <c r="AH1231" i="12" s="1"/>
  <c r="AH1230" i="12" s="1"/>
  <c r="AF1236" i="12"/>
  <c r="AF1235" i="12" s="1"/>
  <c r="AF1234" i="12" s="1"/>
  <c r="AG1236" i="12"/>
  <c r="AG1235" i="12" s="1"/>
  <c r="AG1234" i="12" s="1"/>
  <c r="AH1236" i="12"/>
  <c r="AH1235" i="12" s="1"/>
  <c r="AH1234" i="12" s="1"/>
  <c r="AF1240" i="12"/>
  <c r="AF1239" i="12" s="1"/>
  <c r="AF1238" i="12" s="1"/>
  <c r="AG1240" i="12"/>
  <c r="AG1239" i="12" s="1"/>
  <c r="AG1238" i="12" s="1"/>
  <c r="AH1240" i="12"/>
  <c r="AH1239" i="12" s="1"/>
  <c r="AH1238" i="12" s="1"/>
  <c r="AF1244" i="12"/>
  <c r="AF1243" i="12" s="1"/>
  <c r="AF1242" i="12" s="1"/>
  <c r="AG1244" i="12"/>
  <c r="AG1243" i="12" s="1"/>
  <c r="AG1242" i="12" s="1"/>
  <c r="AH1244" i="12"/>
  <c r="AH1243" i="12" s="1"/>
  <c r="AH1242" i="12" s="1"/>
  <c r="AF1248" i="12"/>
  <c r="AF1247" i="12" s="1"/>
  <c r="AF1246" i="12" s="1"/>
  <c r="AG1248" i="12"/>
  <c r="AG1247" i="12" s="1"/>
  <c r="AG1246" i="12" s="1"/>
  <c r="AH1248" i="12"/>
  <c r="AH1247" i="12" s="1"/>
  <c r="AH1246" i="12" s="1"/>
  <c r="AF1252" i="12"/>
  <c r="AF1251" i="12" s="1"/>
  <c r="AF1250" i="12" s="1"/>
  <c r="AG1252" i="12"/>
  <c r="AG1251" i="12" s="1"/>
  <c r="AG1250" i="12" s="1"/>
  <c r="AH1252" i="12"/>
  <c r="AH1251" i="12" s="1"/>
  <c r="AH1250" i="12" s="1"/>
  <c r="AF1256" i="12"/>
  <c r="AF1255" i="12" s="1"/>
  <c r="AF1254" i="12" s="1"/>
  <c r="AG1256" i="12"/>
  <c r="AG1255" i="12" s="1"/>
  <c r="AG1254" i="12" s="1"/>
  <c r="AH1256" i="12"/>
  <c r="AH1255" i="12" s="1"/>
  <c r="AH1254" i="12" s="1"/>
  <c r="AF1264" i="12"/>
  <c r="AG1264" i="12"/>
  <c r="AH1264" i="12"/>
  <c r="AF1266" i="12"/>
  <c r="AG1266" i="12"/>
  <c r="AH1266" i="12"/>
  <c r="AF1270" i="12"/>
  <c r="AG1270" i="12"/>
  <c r="AH1270" i="12"/>
  <c r="AF1272" i="12"/>
  <c r="AG1272" i="12"/>
  <c r="AH1272" i="12"/>
  <c r="AF1276" i="12"/>
  <c r="AF1275" i="12" s="1"/>
  <c r="AF1274" i="12" s="1"/>
  <c r="AG1276" i="12"/>
  <c r="AG1275" i="12" s="1"/>
  <c r="AG1274" i="12" s="1"/>
  <c r="AH1276" i="12"/>
  <c r="AH1275" i="12" s="1"/>
  <c r="AH1274" i="12" s="1"/>
  <c r="AF1280" i="12"/>
  <c r="AF1279" i="12" s="1"/>
  <c r="AF1278" i="12" s="1"/>
  <c r="AG1280" i="12"/>
  <c r="AG1279" i="12" s="1"/>
  <c r="AG1278" i="12" s="1"/>
  <c r="AH1280" i="12"/>
  <c r="AH1279" i="12" s="1"/>
  <c r="AH1278" i="12" s="1"/>
  <c r="AF1284" i="12"/>
  <c r="AG1284" i="12"/>
  <c r="AH1284" i="12"/>
  <c r="AF1286" i="12"/>
  <c r="AG1286" i="12"/>
  <c r="AH1286" i="12"/>
  <c r="AF1290" i="12"/>
  <c r="AF1289" i="12" s="1"/>
  <c r="AF1288" i="12" s="1"/>
  <c r="AG1290" i="12"/>
  <c r="AG1289" i="12" s="1"/>
  <c r="AG1288" i="12" s="1"/>
  <c r="AH1290" i="12"/>
  <c r="AH1289" i="12" s="1"/>
  <c r="AH1288" i="12" s="1"/>
  <c r="AF1294" i="12"/>
  <c r="AG1294" i="12"/>
  <c r="AH1294" i="12"/>
  <c r="AF1296" i="12"/>
  <c r="AG1296" i="12"/>
  <c r="AH1296" i="12"/>
  <c r="AF1300" i="12"/>
  <c r="AG1300" i="12"/>
  <c r="AH1300" i="12"/>
  <c r="AF1302" i="12"/>
  <c r="AG1302" i="12"/>
  <c r="AH1302" i="12"/>
  <c r="AF1306" i="12"/>
  <c r="AF1305" i="12" s="1"/>
  <c r="AF1304" i="12" s="1"/>
  <c r="AG1306" i="12"/>
  <c r="AG1305" i="12" s="1"/>
  <c r="AG1304" i="12" s="1"/>
  <c r="AH1306" i="12"/>
  <c r="AH1305" i="12" s="1"/>
  <c r="AH1304" i="12" s="1"/>
  <c r="AF1310" i="12"/>
  <c r="AF1309" i="12" s="1"/>
  <c r="AF1308" i="12" s="1"/>
  <c r="AG1310" i="12"/>
  <c r="AG1309" i="12" s="1"/>
  <c r="AG1308" i="12" s="1"/>
  <c r="AH1310" i="12"/>
  <c r="AH1309" i="12" s="1"/>
  <c r="AH1308" i="12" s="1"/>
  <c r="AF1315" i="12"/>
  <c r="AF1314" i="12" s="1"/>
  <c r="AF1313" i="12" s="1"/>
  <c r="AG1315" i="12"/>
  <c r="AG1314" i="12" s="1"/>
  <c r="AG1313" i="12" s="1"/>
  <c r="AH1315" i="12"/>
  <c r="AH1314" i="12" s="1"/>
  <c r="AH1313" i="12" s="1"/>
  <c r="AF1319" i="12"/>
  <c r="AF1318" i="12" s="1"/>
  <c r="AF1317" i="12" s="1"/>
  <c r="AG1319" i="12"/>
  <c r="AG1318" i="12" s="1"/>
  <c r="AG1317" i="12" s="1"/>
  <c r="AH1319" i="12"/>
  <c r="AH1318" i="12" s="1"/>
  <c r="AH1317" i="12" s="1"/>
  <c r="AF1323" i="12"/>
  <c r="AF1322" i="12" s="1"/>
  <c r="AF1321" i="12" s="1"/>
  <c r="AG1323" i="12"/>
  <c r="AG1322" i="12" s="1"/>
  <c r="AG1321" i="12" s="1"/>
  <c r="AH1323" i="12"/>
  <c r="AH1322" i="12" s="1"/>
  <c r="AH1321" i="12" s="1"/>
  <c r="AF1327" i="12"/>
  <c r="AF1326" i="12" s="1"/>
  <c r="AF1325" i="12" s="1"/>
  <c r="AG1327" i="12"/>
  <c r="AG1326" i="12" s="1"/>
  <c r="AG1325" i="12" s="1"/>
  <c r="AH1327" i="12"/>
  <c r="AH1326" i="12" s="1"/>
  <c r="AH1325" i="12" s="1"/>
  <c r="AF1331" i="12"/>
  <c r="AF1330" i="12" s="1"/>
  <c r="AF1329" i="12" s="1"/>
  <c r="AG1331" i="12"/>
  <c r="AG1330" i="12" s="1"/>
  <c r="AG1329" i="12" s="1"/>
  <c r="AH1331" i="12"/>
  <c r="AH1330" i="12" s="1"/>
  <c r="AH1329" i="12" s="1"/>
  <c r="AF1335" i="12"/>
  <c r="AF1334" i="12" s="1"/>
  <c r="AF1333" i="12" s="1"/>
  <c r="AG1335" i="12"/>
  <c r="AG1334" i="12" s="1"/>
  <c r="AG1333" i="12" s="1"/>
  <c r="AH1335" i="12"/>
  <c r="AH1334" i="12" s="1"/>
  <c r="AH1333" i="12" s="1"/>
  <c r="AF1339" i="12"/>
  <c r="AF1338" i="12" s="1"/>
  <c r="AF1337" i="12" s="1"/>
  <c r="AG1339" i="12"/>
  <c r="AG1338" i="12" s="1"/>
  <c r="AG1337" i="12" s="1"/>
  <c r="AH1339" i="12"/>
  <c r="AH1338" i="12" s="1"/>
  <c r="AH1337" i="12" s="1"/>
  <c r="AF1343" i="12"/>
  <c r="AF1342" i="12" s="1"/>
  <c r="AF1341" i="12" s="1"/>
  <c r="AG1343" i="12"/>
  <c r="AG1342" i="12" s="1"/>
  <c r="AG1341" i="12" s="1"/>
  <c r="AH1343" i="12"/>
  <c r="AH1342" i="12" s="1"/>
  <c r="AH1341" i="12" s="1"/>
  <c r="AF1347" i="12"/>
  <c r="AF1346" i="12" s="1"/>
  <c r="AF1345" i="12" s="1"/>
  <c r="AG1347" i="12"/>
  <c r="AG1346" i="12" s="1"/>
  <c r="AG1345" i="12" s="1"/>
  <c r="AH1347" i="12"/>
  <c r="AH1346" i="12" s="1"/>
  <c r="AH1345" i="12" s="1"/>
  <c r="AF1351" i="12"/>
  <c r="AF1350" i="12" s="1"/>
  <c r="AF1349" i="12" s="1"/>
  <c r="AG1351" i="12"/>
  <c r="AG1350" i="12" s="1"/>
  <c r="AG1349" i="12" s="1"/>
  <c r="AH1351" i="12"/>
  <c r="AH1350" i="12" s="1"/>
  <c r="AH1349" i="12" s="1"/>
  <c r="AF1355" i="12"/>
  <c r="AF1354" i="12" s="1"/>
  <c r="AF1353" i="12" s="1"/>
  <c r="AG1355" i="12"/>
  <c r="AG1354" i="12" s="1"/>
  <c r="AG1353" i="12" s="1"/>
  <c r="AH1355" i="12"/>
  <c r="AH1354" i="12" s="1"/>
  <c r="AH1353" i="12" s="1"/>
  <c r="AF1363" i="12"/>
  <c r="AG1363" i="12"/>
  <c r="AH1363" i="12"/>
  <c r="AF1369" i="12"/>
  <c r="AG1369" i="12"/>
  <c r="AH1369" i="12"/>
  <c r="AF1375" i="12"/>
  <c r="AF1374" i="12" s="1"/>
  <c r="AF1373" i="12" s="1"/>
  <c r="AG1375" i="12"/>
  <c r="AG1374" i="12" s="1"/>
  <c r="AG1373" i="12" s="1"/>
  <c r="AH1375" i="12"/>
  <c r="AH1374" i="12" s="1"/>
  <c r="AH1373" i="12" s="1"/>
  <c r="AF1386" i="12"/>
  <c r="AG1386" i="12"/>
  <c r="AH1386" i="12"/>
  <c r="AF1388" i="12"/>
  <c r="AG1388" i="12"/>
  <c r="AH1388" i="12"/>
  <c r="AF1393" i="12"/>
  <c r="AF1392" i="12" s="1"/>
  <c r="AF1391" i="12" s="1"/>
  <c r="AF1390" i="12" s="1"/>
  <c r="AG1393" i="12"/>
  <c r="AG1392" i="12" s="1"/>
  <c r="AG1391" i="12" s="1"/>
  <c r="AG1390" i="12" s="1"/>
  <c r="AH1393" i="12"/>
  <c r="AH1392" i="12" s="1"/>
  <c r="AH1391" i="12" s="1"/>
  <c r="AH1390" i="12" s="1"/>
  <c r="AF1399" i="12"/>
  <c r="AF1398" i="12" s="1"/>
  <c r="AF1397" i="12" s="1"/>
  <c r="AF1396" i="12" s="1"/>
  <c r="AG1399" i="12"/>
  <c r="AG1398" i="12" s="1"/>
  <c r="AG1397" i="12" s="1"/>
  <c r="AG1396" i="12" s="1"/>
  <c r="AH1399" i="12"/>
  <c r="AH1398" i="12" s="1"/>
  <c r="AH1397" i="12" s="1"/>
  <c r="AH1396" i="12" s="1"/>
  <c r="AF1404" i="12"/>
  <c r="AF1403" i="12" s="1"/>
  <c r="AF1402" i="12" s="1"/>
  <c r="AG1404" i="12"/>
  <c r="AG1403" i="12" s="1"/>
  <c r="AG1402" i="12" s="1"/>
  <c r="AH1404" i="12"/>
  <c r="AH1403" i="12" s="1"/>
  <c r="AH1402" i="12" s="1"/>
  <c r="AF1408" i="12"/>
  <c r="AF1407" i="12" s="1"/>
  <c r="AG1408" i="12"/>
  <c r="AG1407" i="12" s="1"/>
  <c r="AH1408" i="12"/>
  <c r="AH1407" i="12" s="1"/>
  <c r="AF1411" i="12"/>
  <c r="AG1411" i="12"/>
  <c r="AH1411" i="12"/>
  <c r="AF1413" i="12"/>
  <c r="AG1413" i="12"/>
  <c r="AH1413" i="12"/>
  <c r="AF1419" i="12"/>
  <c r="AG1419" i="12"/>
  <c r="AH1419" i="12"/>
  <c r="AF1422" i="12"/>
  <c r="AG1422" i="12"/>
  <c r="AH1422" i="12"/>
  <c r="AF1429" i="12"/>
  <c r="AF1428" i="12" s="1"/>
  <c r="AF1427" i="12" s="1"/>
  <c r="AG1429" i="12"/>
  <c r="AG1428" i="12" s="1"/>
  <c r="AG1427" i="12" s="1"/>
  <c r="AH1429" i="12"/>
  <c r="AH1428" i="12" s="1"/>
  <c r="AH1427" i="12" s="1"/>
  <c r="AF1434" i="12"/>
  <c r="AF1433" i="12" s="1"/>
  <c r="AF1432" i="12" s="1"/>
  <c r="AG1434" i="12"/>
  <c r="AG1433" i="12" s="1"/>
  <c r="AG1432" i="12" s="1"/>
  <c r="AH1434" i="12"/>
  <c r="AH1433" i="12" s="1"/>
  <c r="AH1432" i="12" s="1"/>
  <c r="AF1439" i="12"/>
  <c r="AF1438" i="12" s="1"/>
  <c r="AF1437" i="12" s="1"/>
  <c r="AG1439" i="12"/>
  <c r="AG1438" i="12" s="1"/>
  <c r="AG1437" i="12" s="1"/>
  <c r="AH1439" i="12"/>
  <c r="AH1438" i="12" s="1"/>
  <c r="AH1437" i="12" s="1"/>
  <c r="AF1444" i="12"/>
  <c r="AF1443" i="12" s="1"/>
  <c r="AF1442" i="12" s="1"/>
  <c r="AF1441" i="12" s="1"/>
  <c r="AG1444" i="12"/>
  <c r="AG1443" i="12" s="1"/>
  <c r="AG1442" i="12" s="1"/>
  <c r="AG1441" i="12" s="1"/>
  <c r="AH1444" i="12"/>
  <c r="AH1443" i="12" s="1"/>
  <c r="AH1442" i="12" s="1"/>
  <c r="AH1441" i="12" s="1"/>
  <c r="AF1449" i="12"/>
  <c r="AF1448" i="12" s="1"/>
  <c r="AF1447" i="12" s="1"/>
  <c r="AF1446" i="12" s="1"/>
  <c r="AG1449" i="12"/>
  <c r="AG1448" i="12" s="1"/>
  <c r="AG1447" i="12" s="1"/>
  <c r="AG1446" i="12" s="1"/>
  <c r="AH1449" i="12"/>
  <c r="AH1448" i="12" s="1"/>
  <c r="AH1447" i="12" s="1"/>
  <c r="AH1446" i="12" s="1"/>
  <c r="AF1456" i="12"/>
  <c r="AF1455" i="12" s="1"/>
  <c r="AF1454" i="12" s="1"/>
  <c r="AF1453" i="12" s="1"/>
  <c r="AG1456" i="12"/>
  <c r="AG1455" i="12" s="1"/>
  <c r="AG1454" i="12" s="1"/>
  <c r="AG1453" i="12" s="1"/>
  <c r="AH1456" i="12"/>
  <c r="AH1455" i="12" s="1"/>
  <c r="AH1454" i="12" s="1"/>
  <c r="AH1453" i="12" s="1"/>
  <c r="AF1461" i="12"/>
  <c r="AF1460" i="12" s="1"/>
  <c r="AG1461" i="12"/>
  <c r="AG1460" i="12" s="1"/>
  <c r="AH1461" i="12"/>
  <c r="AH1460" i="12" s="1"/>
  <c r="AF1464" i="12"/>
  <c r="AF1463" i="12" s="1"/>
  <c r="AG1464" i="12"/>
  <c r="AG1463" i="12" s="1"/>
  <c r="AH1464" i="12"/>
  <c r="AH1463" i="12" s="1"/>
  <c r="AF1469" i="12"/>
  <c r="AF1468" i="12" s="1"/>
  <c r="AF1467" i="12" s="1"/>
  <c r="AF1466" i="12" s="1"/>
  <c r="AG1469" i="12"/>
  <c r="AG1468" i="12" s="1"/>
  <c r="AG1467" i="12" s="1"/>
  <c r="AG1466" i="12" s="1"/>
  <c r="AH1469" i="12"/>
  <c r="AH1468" i="12" s="1"/>
  <c r="AH1467" i="12" s="1"/>
  <c r="AH1466" i="12" s="1"/>
  <c r="AF1475" i="12"/>
  <c r="AF1474" i="12" s="1"/>
  <c r="AG1475" i="12"/>
  <c r="AG1474" i="12" s="1"/>
  <c r="AH1475" i="12"/>
  <c r="AH1474" i="12" s="1"/>
  <c r="AF1478" i="12"/>
  <c r="AF1477" i="12" s="1"/>
  <c r="AG1478" i="12"/>
  <c r="AG1477" i="12" s="1"/>
  <c r="AH1478" i="12"/>
  <c r="AH1477" i="12" s="1"/>
  <c r="AF1481" i="12"/>
  <c r="AF1480" i="12" s="1"/>
  <c r="AG1481" i="12"/>
  <c r="AG1480" i="12" s="1"/>
  <c r="AH1481" i="12"/>
  <c r="AH1480" i="12" s="1"/>
  <c r="AF1485" i="12"/>
  <c r="AF1484" i="12" s="1"/>
  <c r="AG1485" i="12"/>
  <c r="AG1484" i="12" s="1"/>
  <c r="AH1485" i="12"/>
  <c r="AH1484" i="12" s="1"/>
  <c r="AF1488" i="12"/>
  <c r="AF1487" i="12" s="1"/>
  <c r="AG1488" i="12"/>
  <c r="AG1487" i="12" s="1"/>
  <c r="AH1488" i="12"/>
  <c r="AH1487" i="12" s="1"/>
  <c r="AF1496" i="12"/>
  <c r="AF1495" i="12" s="1"/>
  <c r="AF1491" i="12" s="1"/>
  <c r="AG1496" i="12"/>
  <c r="AG1495" i="12" s="1"/>
  <c r="AG1491" i="12" s="1"/>
  <c r="AH1496" i="12"/>
  <c r="AH1495" i="12" s="1"/>
  <c r="AH1491" i="12" s="1"/>
  <c r="AF1500" i="12"/>
  <c r="AF1499" i="12" s="1"/>
  <c r="AF1498" i="12" s="1"/>
  <c r="AG1500" i="12"/>
  <c r="AG1499" i="12" s="1"/>
  <c r="AG1498" i="12" s="1"/>
  <c r="AH1500" i="12"/>
  <c r="AH1499" i="12" s="1"/>
  <c r="AH1498" i="12" s="1"/>
  <c r="AF1504" i="12"/>
  <c r="AF1503" i="12" s="1"/>
  <c r="AF1502" i="12" s="1"/>
  <c r="AG1504" i="12"/>
  <c r="AG1503" i="12" s="1"/>
  <c r="AG1502" i="12" s="1"/>
  <c r="AH1504" i="12"/>
  <c r="AH1503" i="12" s="1"/>
  <c r="AH1502" i="12" s="1"/>
  <c r="AF1510" i="12"/>
  <c r="AF1509" i="12" s="1"/>
  <c r="AF1508" i="12" s="1"/>
  <c r="AF1507" i="12" s="1"/>
  <c r="AG1510" i="12"/>
  <c r="AG1509" i="12" s="1"/>
  <c r="AG1508" i="12" s="1"/>
  <c r="AG1507" i="12" s="1"/>
  <c r="AH1510" i="12"/>
  <c r="AH1509" i="12" s="1"/>
  <c r="AH1508" i="12" s="1"/>
  <c r="AH1507" i="12" s="1"/>
  <c r="AF1515" i="12"/>
  <c r="AF1514" i="12" s="1"/>
  <c r="AF1513" i="12" s="1"/>
  <c r="AF1512" i="12" s="1"/>
  <c r="AG1515" i="12"/>
  <c r="AG1514" i="12" s="1"/>
  <c r="AG1513" i="12" s="1"/>
  <c r="AG1512" i="12" s="1"/>
  <c r="AH1515" i="12"/>
  <c r="AH1514" i="12" s="1"/>
  <c r="AH1513" i="12" s="1"/>
  <c r="AH1512" i="12" s="1"/>
  <c r="AF1521" i="12"/>
  <c r="AF1520" i="12" s="1"/>
  <c r="AF1519" i="12" s="1"/>
  <c r="AG1521" i="12"/>
  <c r="AG1520" i="12" s="1"/>
  <c r="AG1519" i="12" s="1"/>
  <c r="AH1521" i="12"/>
  <c r="AH1520" i="12" s="1"/>
  <c r="AH1519" i="12" s="1"/>
  <c r="AF1532" i="12"/>
  <c r="AF1531" i="12" s="1"/>
  <c r="AG1532" i="12"/>
  <c r="AG1531" i="12" s="1"/>
  <c r="AH1532" i="12"/>
  <c r="AH1531" i="12" s="1"/>
  <c r="AF1535" i="12"/>
  <c r="AF1534" i="12" s="1"/>
  <c r="AG1535" i="12"/>
  <c r="AG1534" i="12" s="1"/>
  <c r="AH1535" i="12"/>
  <c r="AH1534" i="12" s="1"/>
  <c r="AF1542" i="12"/>
  <c r="AF1541" i="12" s="1"/>
  <c r="AF1540" i="12" s="1"/>
  <c r="AG1542" i="12"/>
  <c r="AG1541" i="12" s="1"/>
  <c r="AG1540" i="12" s="1"/>
  <c r="AH1542" i="12"/>
  <c r="AH1541" i="12" s="1"/>
  <c r="AH1540" i="12" s="1"/>
  <c r="AF1546" i="12"/>
  <c r="AF1545" i="12" s="1"/>
  <c r="AF1544" i="12" s="1"/>
  <c r="AG1546" i="12"/>
  <c r="AG1545" i="12" s="1"/>
  <c r="AG1544" i="12" s="1"/>
  <c r="AH1546" i="12"/>
  <c r="AH1545" i="12" s="1"/>
  <c r="AH1544" i="12" s="1"/>
  <c r="AF1550" i="12"/>
  <c r="AF1549" i="12" s="1"/>
  <c r="AF1548" i="12" s="1"/>
  <c r="AG1550" i="12"/>
  <c r="AG1549" i="12" s="1"/>
  <c r="AG1548" i="12" s="1"/>
  <c r="AH1550" i="12"/>
  <c r="AH1549" i="12" s="1"/>
  <c r="AH1548" i="12" s="1"/>
  <c r="AF1555" i="12"/>
  <c r="AF1554" i="12" s="1"/>
  <c r="AF1553" i="12" s="1"/>
  <c r="AF1552" i="12" s="1"/>
  <c r="AG1555" i="12"/>
  <c r="AG1554" i="12" s="1"/>
  <c r="AG1553" i="12" s="1"/>
  <c r="AG1552" i="12" s="1"/>
  <c r="AH1555" i="12"/>
  <c r="AH1554" i="12" s="1"/>
  <c r="AH1553" i="12" s="1"/>
  <c r="AH1552" i="12" s="1"/>
  <c r="AF1560" i="12"/>
  <c r="AF1559" i="12" s="1"/>
  <c r="AF1558" i="12" s="1"/>
  <c r="AG1560" i="12"/>
  <c r="AG1559" i="12" s="1"/>
  <c r="AG1558" i="12" s="1"/>
  <c r="AH1560" i="12"/>
  <c r="AH1559" i="12" s="1"/>
  <c r="AH1558" i="12" s="1"/>
  <c r="AF1564" i="12"/>
  <c r="AF1563" i="12" s="1"/>
  <c r="AF1562" i="12" s="1"/>
  <c r="AG1564" i="12"/>
  <c r="AG1563" i="12" s="1"/>
  <c r="AG1562" i="12" s="1"/>
  <c r="AH1564" i="12"/>
  <c r="AH1563" i="12" s="1"/>
  <c r="AH1562" i="12" s="1"/>
  <c r="AF1568" i="12"/>
  <c r="AF1567" i="12" s="1"/>
  <c r="AF1566" i="12" s="1"/>
  <c r="AG1568" i="12"/>
  <c r="AG1567" i="12" s="1"/>
  <c r="AG1566" i="12" s="1"/>
  <c r="AH1568" i="12"/>
  <c r="AH1567" i="12" s="1"/>
  <c r="AH1566" i="12" s="1"/>
  <c r="AF1572" i="12"/>
  <c r="AF1571" i="12" s="1"/>
  <c r="AG1572" i="12"/>
  <c r="AG1571" i="12" s="1"/>
  <c r="AH1572" i="12"/>
  <c r="AH1571" i="12" s="1"/>
  <c r="AF1575" i="12"/>
  <c r="AF1574" i="12" s="1"/>
  <c r="AG1575" i="12"/>
  <c r="AG1574" i="12" s="1"/>
  <c r="AH1575" i="12"/>
  <c r="AH1574" i="12" s="1"/>
  <c r="AF1584" i="12"/>
  <c r="AF1583" i="12" s="1"/>
  <c r="AF1582" i="12" s="1"/>
  <c r="AG1584" i="12"/>
  <c r="AG1583" i="12" s="1"/>
  <c r="AG1582" i="12" s="1"/>
  <c r="AH1584" i="12"/>
  <c r="AH1583" i="12" s="1"/>
  <c r="AH1582" i="12" s="1"/>
  <c r="AF1592" i="12"/>
  <c r="AF1591" i="12" s="1"/>
  <c r="AF1590" i="12" s="1"/>
  <c r="AG1592" i="12"/>
  <c r="AG1591" i="12" s="1"/>
  <c r="AG1590" i="12" s="1"/>
  <c r="AH1592" i="12"/>
  <c r="AH1591" i="12" s="1"/>
  <c r="AH1590" i="12" s="1"/>
  <c r="AF1596" i="12"/>
  <c r="AF1595" i="12" s="1"/>
  <c r="AF1594" i="12" s="1"/>
  <c r="AG1596" i="12"/>
  <c r="AG1595" i="12" s="1"/>
  <c r="AG1594" i="12" s="1"/>
  <c r="AH1596" i="12"/>
  <c r="AH1595" i="12" s="1"/>
  <c r="AH1594" i="12" s="1"/>
  <c r="AF1601" i="12"/>
  <c r="AF1600" i="12" s="1"/>
  <c r="AF1599" i="12" s="1"/>
  <c r="AG1601" i="12"/>
  <c r="AG1600" i="12" s="1"/>
  <c r="AG1599" i="12" s="1"/>
  <c r="AH1601" i="12"/>
  <c r="AH1600" i="12" s="1"/>
  <c r="AH1599" i="12" s="1"/>
  <c r="AF1605" i="12"/>
  <c r="AF1604" i="12" s="1"/>
  <c r="AF1603" i="12" s="1"/>
  <c r="AG1605" i="12"/>
  <c r="AG1604" i="12" s="1"/>
  <c r="AG1603" i="12" s="1"/>
  <c r="AH1605" i="12"/>
  <c r="AH1604" i="12" s="1"/>
  <c r="AH1603" i="12" s="1"/>
  <c r="AF1610" i="12"/>
  <c r="AF1609" i="12" s="1"/>
  <c r="AF1608" i="12" s="1"/>
  <c r="AF1607" i="12" s="1"/>
  <c r="AG1610" i="12"/>
  <c r="AG1609" i="12" s="1"/>
  <c r="AG1608" i="12" s="1"/>
  <c r="AG1607" i="12" s="1"/>
  <c r="AH1610" i="12"/>
  <c r="AH1609" i="12" s="1"/>
  <c r="AH1608" i="12" s="1"/>
  <c r="AH1607" i="12" s="1"/>
  <c r="AF1615" i="12"/>
  <c r="AF1614" i="12" s="1"/>
  <c r="AF1613" i="12" s="1"/>
  <c r="AG1615" i="12"/>
  <c r="AG1614" i="12" s="1"/>
  <c r="AG1613" i="12" s="1"/>
  <c r="AH1615" i="12"/>
  <c r="AH1614" i="12" s="1"/>
  <c r="AH1613" i="12" s="1"/>
  <c r="AF1619" i="12"/>
  <c r="AF1618" i="12" s="1"/>
  <c r="AF1617" i="12" s="1"/>
  <c r="AG1619" i="12"/>
  <c r="AG1618" i="12" s="1"/>
  <c r="AG1617" i="12" s="1"/>
  <c r="AH1619" i="12"/>
  <c r="AH1618" i="12" s="1"/>
  <c r="AH1617" i="12" s="1"/>
  <c r="AF1625" i="12"/>
  <c r="AF1624" i="12" s="1"/>
  <c r="AG1625" i="12"/>
  <c r="AG1624" i="12" s="1"/>
  <c r="AH1625" i="12"/>
  <c r="AH1624" i="12" s="1"/>
  <c r="AF1629" i="12"/>
  <c r="AF1628" i="12" s="1"/>
  <c r="AG1629" i="12"/>
  <c r="AG1628" i="12" s="1"/>
  <c r="AH1629" i="12"/>
  <c r="AH1628" i="12" s="1"/>
  <c r="AF1633" i="12"/>
  <c r="AG1633" i="12"/>
  <c r="AH1633" i="12"/>
  <c r="AF1635" i="12"/>
  <c r="AG1635" i="12"/>
  <c r="AH1635" i="12"/>
  <c r="AF1642" i="12"/>
  <c r="AF1641" i="12" s="1"/>
  <c r="AF1640" i="12" s="1"/>
  <c r="AF1639" i="12" s="1"/>
  <c r="AG1642" i="12"/>
  <c r="AG1641" i="12" s="1"/>
  <c r="AG1640" i="12" s="1"/>
  <c r="AG1639" i="12" s="1"/>
  <c r="AH1642" i="12"/>
  <c r="AH1641" i="12" s="1"/>
  <c r="AH1640" i="12" s="1"/>
  <c r="AH1639" i="12" s="1"/>
  <c r="AF1647" i="12"/>
  <c r="AF1646" i="12" s="1"/>
  <c r="AF1645" i="12" s="1"/>
  <c r="AG1647" i="12"/>
  <c r="AG1646" i="12" s="1"/>
  <c r="AG1645" i="12" s="1"/>
  <c r="AH1647" i="12"/>
  <c r="AH1646" i="12" s="1"/>
  <c r="AH1645" i="12" s="1"/>
  <c r="AF1651" i="12"/>
  <c r="AF1650" i="12" s="1"/>
  <c r="AF1649" i="12" s="1"/>
  <c r="AG1651" i="12"/>
  <c r="AG1650" i="12" s="1"/>
  <c r="AG1649" i="12" s="1"/>
  <c r="AH1651" i="12"/>
  <c r="AH1650" i="12" s="1"/>
  <c r="AH1649" i="12" s="1"/>
  <c r="AF1655" i="12"/>
  <c r="AF1654" i="12" s="1"/>
  <c r="AF1653" i="12" s="1"/>
  <c r="AG1655" i="12"/>
  <c r="AG1654" i="12" s="1"/>
  <c r="AG1653" i="12" s="1"/>
  <c r="AH1655" i="12"/>
  <c r="AH1654" i="12" s="1"/>
  <c r="AH1653" i="12" s="1"/>
  <c r="AF1660" i="12"/>
  <c r="AF1659" i="12" s="1"/>
  <c r="AG1660" i="12"/>
  <c r="AG1659" i="12" s="1"/>
  <c r="AH1660" i="12"/>
  <c r="AH1659" i="12" s="1"/>
  <c r="AF1663" i="12"/>
  <c r="AF1662" i="12" s="1"/>
  <c r="AG1663" i="12"/>
  <c r="AG1662" i="12" s="1"/>
  <c r="AH1663" i="12"/>
  <c r="AH1662" i="12" s="1"/>
  <c r="AF1670" i="12"/>
  <c r="AF1669" i="12" s="1"/>
  <c r="AF1668" i="12" s="1"/>
  <c r="AF1667" i="12" s="1"/>
  <c r="AG1670" i="12"/>
  <c r="AG1669" i="12" s="1"/>
  <c r="AG1668" i="12" s="1"/>
  <c r="AG1667" i="12" s="1"/>
  <c r="AH1670" i="12"/>
  <c r="AH1669" i="12" s="1"/>
  <c r="AH1668" i="12" s="1"/>
  <c r="AH1667" i="12" s="1"/>
  <c r="AF1679" i="12"/>
  <c r="AF1678" i="12" s="1"/>
  <c r="AF1677" i="12" s="1"/>
  <c r="AF1676" i="12" s="1"/>
  <c r="AG1679" i="12"/>
  <c r="AG1678" i="12" s="1"/>
  <c r="AG1677" i="12" s="1"/>
  <c r="AG1676" i="12" s="1"/>
  <c r="AH1679" i="12"/>
  <c r="AH1678" i="12" s="1"/>
  <c r="AH1677" i="12" s="1"/>
  <c r="AH1676" i="12" s="1"/>
  <c r="AF1684" i="12"/>
  <c r="AF1683" i="12" s="1"/>
  <c r="AF1682" i="12" s="1"/>
  <c r="AF1681" i="12" s="1"/>
  <c r="AG1684" i="12"/>
  <c r="AG1683" i="12" s="1"/>
  <c r="AG1682" i="12" s="1"/>
  <c r="AG1681" i="12" s="1"/>
  <c r="AH1684" i="12"/>
  <c r="AH1683" i="12" s="1"/>
  <c r="AH1682" i="12" s="1"/>
  <c r="AH1681" i="12" s="1"/>
  <c r="AF1689" i="12"/>
  <c r="AF1688" i="12" s="1"/>
  <c r="AF1687" i="12" s="1"/>
  <c r="AG1689" i="12"/>
  <c r="AG1688" i="12" s="1"/>
  <c r="AG1687" i="12" s="1"/>
  <c r="AH1689" i="12"/>
  <c r="AH1688" i="12" s="1"/>
  <c r="AH1687" i="12" s="1"/>
  <c r="AF1693" i="12"/>
  <c r="AF1692" i="12" s="1"/>
  <c r="AF1691" i="12" s="1"/>
  <c r="AG1693" i="12"/>
  <c r="AG1692" i="12" s="1"/>
  <c r="AG1691" i="12" s="1"/>
  <c r="AH1693" i="12"/>
  <c r="AH1692" i="12" s="1"/>
  <c r="AH1691" i="12" s="1"/>
  <c r="AF1698" i="12"/>
  <c r="AF1697" i="12" s="1"/>
  <c r="AF1696" i="12" s="1"/>
  <c r="AG1698" i="12"/>
  <c r="AG1697" i="12" s="1"/>
  <c r="AG1696" i="12" s="1"/>
  <c r="AH1698" i="12"/>
  <c r="AH1697" i="12" s="1"/>
  <c r="AH1696" i="12" s="1"/>
  <c r="AF1702" i="12"/>
  <c r="AF1701" i="12" s="1"/>
  <c r="AF1700" i="12" s="1"/>
  <c r="AG1702" i="12"/>
  <c r="AG1701" i="12" s="1"/>
  <c r="AG1700" i="12" s="1"/>
  <c r="AH1702" i="12"/>
  <c r="AH1701" i="12" s="1"/>
  <c r="AH1700" i="12" s="1"/>
  <c r="AF1706" i="12"/>
  <c r="AF1705" i="12" s="1"/>
  <c r="AF1704" i="12" s="1"/>
  <c r="AG1706" i="12"/>
  <c r="AG1705" i="12" s="1"/>
  <c r="AG1704" i="12" s="1"/>
  <c r="AH1706" i="12"/>
  <c r="AH1705" i="12" s="1"/>
  <c r="AH1704" i="12" s="1"/>
  <c r="AF1710" i="12"/>
  <c r="AF1709" i="12" s="1"/>
  <c r="AF1708" i="12" s="1"/>
  <c r="AG1710" i="12"/>
  <c r="AG1709" i="12" s="1"/>
  <c r="AG1708" i="12" s="1"/>
  <c r="AH1710" i="12"/>
  <c r="AH1709" i="12" s="1"/>
  <c r="AH1708" i="12" s="1"/>
  <c r="AF1714" i="12"/>
  <c r="AF1713" i="12" s="1"/>
  <c r="AF1712" i="12" s="1"/>
  <c r="AG1714" i="12"/>
  <c r="AG1713" i="12" s="1"/>
  <c r="AG1712" i="12" s="1"/>
  <c r="AH1714" i="12"/>
  <c r="AH1713" i="12" s="1"/>
  <c r="AH1712" i="12" s="1"/>
  <c r="AF1718" i="12"/>
  <c r="AF1717" i="12" s="1"/>
  <c r="AF1716" i="12" s="1"/>
  <c r="AG1718" i="12"/>
  <c r="AG1717" i="12" s="1"/>
  <c r="AG1716" i="12" s="1"/>
  <c r="AH1718" i="12"/>
  <c r="AH1717" i="12" s="1"/>
  <c r="AH1716" i="12" s="1"/>
  <c r="AF1722" i="12"/>
  <c r="AF1721" i="12" s="1"/>
  <c r="AF1720" i="12" s="1"/>
  <c r="AG1722" i="12"/>
  <c r="AG1721" i="12" s="1"/>
  <c r="AG1720" i="12" s="1"/>
  <c r="AH1722" i="12"/>
  <c r="AH1721" i="12" s="1"/>
  <c r="AH1720" i="12" s="1"/>
  <c r="AF1726" i="12"/>
  <c r="AF1725" i="12" s="1"/>
  <c r="AF1724" i="12" s="1"/>
  <c r="AG1726" i="12"/>
  <c r="AG1725" i="12" s="1"/>
  <c r="AG1724" i="12" s="1"/>
  <c r="AH1726" i="12"/>
  <c r="AH1725" i="12" s="1"/>
  <c r="AH1724" i="12" s="1"/>
  <c r="AF1730" i="12"/>
  <c r="AF1729" i="12" s="1"/>
  <c r="AF1728" i="12" s="1"/>
  <c r="AG1730" i="12"/>
  <c r="AG1729" i="12" s="1"/>
  <c r="AG1728" i="12" s="1"/>
  <c r="AH1730" i="12"/>
  <c r="AH1729" i="12" s="1"/>
  <c r="AH1728" i="12" s="1"/>
  <c r="AF1734" i="12"/>
  <c r="AF1733" i="12" s="1"/>
  <c r="AF1732" i="12" s="1"/>
  <c r="AG1734" i="12"/>
  <c r="AG1733" i="12" s="1"/>
  <c r="AG1732" i="12" s="1"/>
  <c r="AH1734" i="12"/>
  <c r="AH1733" i="12" s="1"/>
  <c r="AH1732" i="12" s="1"/>
  <c r="AF1738" i="12"/>
  <c r="AF1737" i="12" s="1"/>
  <c r="AF1736" i="12" s="1"/>
  <c r="AG1738" i="12"/>
  <c r="AG1737" i="12" s="1"/>
  <c r="AG1736" i="12" s="1"/>
  <c r="AH1738" i="12"/>
  <c r="AH1737" i="12" s="1"/>
  <c r="AH1736" i="12" s="1"/>
  <c r="AF1743" i="12"/>
  <c r="AF1742" i="12" s="1"/>
  <c r="AF1741" i="12" s="1"/>
  <c r="AF1740" i="12" s="1"/>
  <c r="AG1743" i="12"/>
  <c r="AG1742" i="12" s="1"/>
  <c r="AG1741" i="12" s="1"/>
  <c r="AG1740" i="12" s="1"/>
  <c r="AH1743" i="12"/>
  <c r="AH1742" i="12" s="1"/>
  <c r="AH1741" i="12" s="1"/>
  <c r="AH1740" i="12" s="1"/>
  <c r="AF1748" i="12"/>
  <c r="AF1747" i="12" s="1"/>
  <c r="AF1746" i="12" s="1"/>
  <c r="AF1745" i="12" s="1"/>
  <c r="AG1748" i="12"/>
  <c r="AG1747" i="12" s="1"/>
  <c r="AG1746" i="12" s="1"/>
  <c r="AG1745" i="12" s="1"/>
  <c r="AH1748" i="12"/>
  <c r="AH1747" i="12" s="1"/>
  <c r="AH1746" i="12" s="1"/>
  <c r="AH1745" i="12" s="1"/>
  <c r="AF1753" i="12"/>
  <c r="AF1752" i="12" s="1"/>
  <c r="AF1751" i="12" s="1"/>
  <c r="AF1750" i="12" s="1"/>
  <c r="AG1753" i="12"/>
  <c r="AG1752" i="12" s="1"/>
  <c r="AG1751" i="12" s="1"/>
  <c r="AG1750" i="12" s="1"/>
  <c r="AH1753" i="12"/>
  <c r="AH1752" i="12" s="1"/>
  <c r="AH1751" i="12" s="1"/>
  <c r="AH1750" i="12" s="1"/>
  <c r="AF1758" i="12"/>
  <c r="AF1757" i="12" s="1"/>
  <c r="AF1756" i="12" s="1"/>
  <c r="AF1755" i="12" s="1"/>
  <c r="AG1758" i="12"/>
  <c r="AG1757" i="12" s="1"/>
  <c r="AG1756" i="12" s="1"/>
  <c r="AG1755" i="12" s="1"/>
  <c r="AH1758" i="12"/>
  <c r="AH1757" i="12" s="1"/>
  <c r="AH1756" i="12" s="1"/>
  <c r="AH1755" i="12" s="1"/>
  <c r="AF1764" i="12"/>
  <c r="AF1763" i="12" s="1"/>
  <c r="AF1762" i="12" s="1"/>
  <c r="AG1764" i="12"/>
  <c r="AG1763" i="12" s="1"/>
  <c r="AG1762" i="12" s="1"/>
  <c r="AH1764" i="12"/>
  <c r="AH1763" i="12" s="1"/>
  <c r="AH1762" i="12" s="1"/>
  <c r="AF1768" i="12"/>
  <c r="AF1767" i="12" s="1"/>
  <c r="AF1766" i="12" s="1"/>
  <c r="AG1768" i="12"/>
  <c r="AG1767" i="12" s="1"/>
  <c r="AG1766" i="12" s="1"/>
  <c r="AH1768" i="12"/>
  <c r="AH1767" i="12" s="1"/>
  <c r="AH1766" i="12" s="1"/>
  <c r="AF1773" i="12"/>
  <c r="AF1772" i="12" s="1"/>
  <c r="AF1771" i="12" s="1"/>
  <c r="AF1770" i="12" s="1"/>
  <c r="AG1773" i="12"/>
  <c r="AG1772" i="12" s="1"/>
  <c r="AG1771" i="12" s="1"/>
  <c r="AG1770" i="12" s="1"/>
  <c r="AH1773" i="12"/>
  <c r="AH1772" i="12" s="1"/>
  <c r="AH1771" i="12" s="1"/>
  <c r="AH1770" i="12" s="1"/>
  <c r="AF1778" i="12"/>
  <c r="AF1777" i="12" s="1"/>
  <c r="AF1776" i="12" s="1"/>
  <c r="AF1775" i="12" s="1"/>
  <c r="AG1778" i="12"/>
  <c r="AG1777" i="12" s="1"/>
  <c r="AG1776" i="12" s="1"/>
  <c r="AG1775" i="12" s="1"/>
  <c r="AH1778" i="12"/>
  <c r="AH1777" i="12" s="1"/>
  <c r="AH1776" i="12" s="1"/>
  <c r="AH1775" i="12" s="1"/>
  <c r="AF1783" i="12"/>
  <c r="AF1782" i="12" s="1"/>
  <c r="AF1781" i="12" s="1"/>
  <c r="AG1783" i="12"/>
  <c r="AG1782" i="12" s="1"/>
  <c r="AG1781" i="12" s="1"/>
  <c r="AH1783" i="12"/>
  <c r="AH1782" i="12" s="1"/>
  <c r="AH1781" i="12" s="1"/>
  <c r="AF1787" i="12"/>
  <c r="AF1786" i="12" s="1"/>
  <c r="AF1785" i="12" s="1"/>
  <c r="AG1787" i="12"/>
  <c r="AG1786" i="12" s="1"/>
  <c r="AG1785" i="12" s="1"/>
  <c r="AH1787" i="12"/>
  <c r="AH1786" i="12" s="1"/>
  <c r="AH1785" i="12" s="1"/>
  <c r="AF1791" i="12"/>
  <c r="AF1790" i="12" s="1"/>
  <c r="AF1789" i="12" s="1"/>
  <c r="AG1791" i="12"/>
  <c r="AG1790" i="12" s="1"/>
  <c r="AG1789" i="12" s="1"/>
  <c r="AH1791" i="12"/>
  <c r="AH1790" i="12" s="1"/>
  <c r="AH1789" i="12" s="1"/>
  <c r="AF1798" i="12"/>
  <c r="AF1797" i="12" s="1"/>
  <c r="AF1796" i="12" s="1"/>
  <c r="AG1798" i="12"/>
  <c r="AG1797" i="12" s="1"/>
  <c r="AG1796" i="12" s="1"/>
  <c r="AH1798" i="12"/>
  <c r="AH1797" i="12" s="1"/>
  <c r="AH1796" i="12" s="1"/>
  <c r="AF1802" i="12"/>
  <c r="AF1801" i="12" s="1"/>
  <c r="AF1800" i="12" s="1"/>
  <c r="AG1802" i="12"/>
  <c r="AG1801" i="12" s="1"/>
  <c r="AG1800" i="12" s="1"/>
  <c r="AH1802" i="12"/>
  <c r="AH1801" i="12" s="1"/>
  <c r="AH1800" i="12" s="1"/>
  <c r="AF1809" i="12"/>
  <c r="AF1808" i="12" s="1"/>
  <c r="AF1807" i="12" s="1"/>
  <c r="AG1809" i="12"/>
  <c r="AG1808" i="12" s="1"/>
  <c r="AG1807" i="12" s="1"/>
  <c r="AH1809" i="12"/>
  <c r="AH1808" i="12" s="1"/>
  <c r="AH1807" i="12" s="1"/>
  <c r="AF1813" i="12"/>
  <c r="AF1812" i="12" s="1"/>
  <c r="AF1811" i="12" s="1"/>
  <c r="AG1813" i="12"/>
  <c r="AG1812" i="12" s="1"/>
  <c r="AG1811" i="12" s="1"/>
  <c r="AH1813" i="12"/>
  <c r="AH1812" i="12" s="1"/>
  <c r="AH1811" i="12" s="1"/>
  <c r="AF1817" i="12"/>
  <c r="AF1816" i="12" s="1"/>
  <c r="AF1815" i="12" s="1"/>
  <c r="AG1817" i="12"/>
  <c r="AG1816" i="12" s="1"/>
  <c r="AG1815" i="12" s="1"/>
  <c r="AH1817" i="12"/>
  <c r="AH1816" i="12" s="1"/>
  <c r="AH1815" i="12" s="1"/>
  <c r="AF1821" i="12"/>
  <c r="AF1820" i="12" s="1"/>
  <c r="AF1819" i="12" s="1"/>
  <c r="AG1821" i="12"/>
  <c r="AG1820" i="12" s="1"/>
  <c r="AG1819" i="12" s="1"/>
  <c r="AH1821" i="12"/>
  <c r="AH1820" i="12" s="1"/>
  <c r="AH1819" i="12" s="1"/>
  <c r="AF1830" i="12"/>
  <c r="AF1829" i="12" s="1"/>
  <c r="AG1830" i="12"/>
  <c r="AG1829" i="12" s="1"/>
  <c r="AH1830" i="12"/>
  <c r="AH1829" i="12" s="1"/>
  <c r="AF1833" i="12"/>
  <c r="AF1832" i="12" s="1"/>
  <c r="AG1833" i="12"/>
  <c r="AG1832" i="12" s="1"/>
  <c r="AH1833" i="12"/>
  <c r="AH1832" i="12" s="1"/>
  <c r="AF1836" i="12"/>
  <c r="AF1835" i="12" s="1"/>
  <c r="AG1836" i="12"/>
  <c r="AG1835" i="12" s="1"/>
  <c r="AH1836" i="12"/>
  <c r="AH1835" i="12" s="1"/>
  <c r="AF1840" i="12"/>
  <c r="AF1839" i="12" s="1"/>
  <c r="AF1838" i="12" s="1"/>
  <c r="AG1840" i="12"/>
  <c r="AG1839" i="12" s="1"/>
  <c r="AG1838" i="12" s="1"/>
  <c r="AH1840" i="12"/>
  <c r="AH1839" i="12" s="1"/>
  <c r="AH1838" i="12" s="1"/>
  <c r="AF1844" i="12"/>
  <c r="AF1843" i="12" s="1"/>
  <c r="AF1842" i="12" s="1"/>
  <c r="AG1844" i="12"/>
  <c r="AG1843" i="12" s="1"/>
  <c r="AG1842" i="12" s="1"/>
  <c r="AH1844" i="12"/>
  <c r="AH1843" i="12" s="1"/>
  <c r="AH1842" i="12" s="1"/>
  <c r="AF1848" i="12"/>
  <c r="AF1847" i="12" s="1"/>
  <c r="AF1846" i="12" s="1"/>
  <c r="AG1848" i="12"/>
  <c r="AG1847" i="12" s="1"/>
  <c r="AG1846" i="12" s="1"/>
  <c r="AH1848" i="12"/>
  <c r="AH1847" i="12" s="1"/>
  <c r="AH1846" i="12" s="1"/>
  <c r="AF1857" i="12"/>
  <c r="AF1856" i="12" s="1"/>
  <c r="AF1855" i="12" s="1"/>
  <c r="AG1857" i="12"/>
  <c r="AG1856" i="12" s="1"/>
  <c r="AG1855" i="12" s="1"/>
  <c r="AH1857" i="12"/>
  <c r="AH1856" i="12" s="1"/>
  <c r="AH1855" i="12" s="1"/>
  <c r="AF1861" i="12"/>
  <c r="AF1860" i="12" s="1"/>
  <c r="AF1859" i="12" s="1"/>
  <c r="AG1861" i="12"/>
  <c r="AG1860" i="12" s="1"/>
  <c r="AG1859" i="12" s="1"/>
  <c r="AH1861" i="12"/>
  <c r="AH1860" i="12" s="1"/>
  <c r="AH1859" i="12" s="1"/>
  <c r="AF1865" i="12"/>
  <c r="AF1864" i="12" s="1"/>
  <c r="AF1863" i="12" s="1"/>
  <c r="AG1865" i="12"/>
  <c r="AG1864" i="12" s="1"/>
  <c r="AG1863" i="12" s="1"/>
  <c r="AH1865" i="12"/>
  <c r="AH1864" i="12" s="1"/>
  <c r="AH1863" i="12" s="1"/>
  <c r="AF1870" i="12"/>
  <c r="AF1869" i="12" s="1"/>
  <c r="AG1870" i="12"/>
  <c r="AG1869" i="12" s="1"/>
  <c r="AH1870" i="12"/>
  <c r="AH1869" i="12" s="1"/>
  <c r="AF1873" i="12"/>
  <c r="AF1872" i="12" s="1"/>
  <c r="AG1873" i="12"/>
  <c r="AG1872" i="12" s="1"/>
  <c r="AH1873" i="12"/>
  <c r="AH1872" i="12" s="1"/>
  <c r="AF1878" i="12"/>
  <c r="AF1877" i="12" s="1"/>
  <c r="AG1878" i="12"/>
  <c r="AG1877" i="12" s="1"/>
  <c r="AH1878" i="12"/>
  <c r="AH1877" i="12" s="1"/>
  <c r="AF1881" i="12"/>
  <c r="AF1880" i="12" s="1"/>
  <c r="AG1881" i="12"/>
  <c r="AG1880" i="12" s="1"/>
  <c r="AH1881" i="12"/>
  <c r="AH1880" i="12" s="1"/>
  <c r="AF1885" i="12"/>
  <c r="AF1884" i="12" s="1"/>
  <c r="AF1883" i="12" s="1"/>
  <c r="AG1885" i="12"/>
  <c r="AG1884" i="12" s="1"/>
  <c r="AG1883" i="12" s="1"/>
  <c r="AH1885" i="12"/>
  <c r="AH1884" i="12" s="1"/>
  <c r="AH1883" i="12" s="1"/>
  <c r="AF1892" i="12"/>
  <c r="AF1891" i="12" s="1"/>
  <c r="AF1890" i="12" s="1"/>
  <c r="AF1889" i="12" s="1"/>
  <c r="AG1892" i="12"/>
  <c r="AG1891" i="12" s="1"/>
  <c r="AG1890" i="12" s="1"/>
  <c r="AG1889" i="12" s="1"/>
  <c r="AH1892" i="12"/>
  <c r="AH1891" i="12" s="1"/>
  <c r="AH1890" i="12" s="1"/>
  <c r="AH1889" i="12" s="1"/>
  <c r="AF1897" i="12"/>
  <c r="AF1896" i="12" s="1"/>
  <c r="AF1895" i="12" s="1"/>
  <c r="AF1894" i="12" s="1"/>
  <c r="AG1897" i="12"/>
  <c r="AG1896" i="12" s="1"/>
  <c r="AG1895" i="12" s="1"/>
  <c r="AG1894" i="12" s="1"/>
  <c r="AH1897" i="12"/>
  <c r="AH1896" i="12" s="1"/>
  <c r="AH1895" i="12" s="1"/>
  <c r="AH1894" i="12" s="1"/>
  <c r="AF1907" i="12"/>
  <c r="AF1906" i="12" s="1"/>
  <c r="AF1905" i="12" s="1"/>
  <c r="AG1907" i="12"/>
  <c r="AG1906" i="12" s="1"/>
  <c r="AG1905" i="12" s="1"/>
  <c r="AH1907" i="12"/>
  <c r="AH1906" i="12" s="1"/>
  <c r="AH1905" i="12" s="1"/>
  <c r="AF1911" i="12"/>
  <c r="AF1910" i="12" s="1"/>
  <c r="AF1909" i="12" s="1"/>
  <c r="AG1911" i="12"/>
  <c r="AG1910" i="12" s="1"/>
  <c r="AG1909" i="12" s="1"/>
  <c r="AH1911" i="12"/>
  <c r="AH1910" i="12" s="1"/>
  <c r="AH1909" i="12" s="1"/>
  <c r="AF1916" i="12"/>
  <c r="AF1915" i="12" s="1"/>
  <c r="AF1914" i="12" s="1"/>
  <c r="AG1916" i="12"/>
  <c r="AG1915" i="12" s="1"/>
  <c r="AG1914" i="12" s="1"/>
  <c r="AH1916" i="12"/>
  <c r="AH1915" i="12" s="1"/>
  <c r="AH1914" i="12" s="1"/>
  <c r="AF1920" i="12"/>
  <c r="AF1919" i="12" s="1"/>
  <c r="AF1918" i="12" s="1"/>
  <c r="AG1920" i="12"/>
  <c r="AG1919" i="12" s="1"/>
  <c r="AG1918" i="12" s="1"/>
  <c r="AH1920" i="12"/>
  <c r="AH1919" i="12" s="1"/>
  <c r="AH1918" i="12" s="1"/>
  <c r="AF1927" i="12"/>
  <c r="AF1926" i="12" s="1"/>
  <c r="AF1925" i="12" s="1"/>
  <c r="AG1927" i="12"/>
  <c r="AG1926" i="12" s="1"/>
  <c r="AG1925" i="12" s="1"/>
  <c r="AH1927" i="12"/>
  <c r="AH1926" i="12" s="1"/>
  <c r="AH1925" i="12" s="1"/>
  <c r="AF1931" i="12"/>
  <c r="AF1930" i="12" s="1"/>
  <c r="AF1929" i="12" s="1"/>
  <c r="AG1931" i="12"/>
  <c r="AG1930" i="12" s="1"/>
  <c r="AG1929" i="12" s="1"/>
  <c r="AH1931" i="12"/>
  <c r="AH1930" i="12" s="1"/>
  <c r="AH1929" i="12" s="1"/>
  <c r="AF1936" i="12"/>
  <c r="AF1935" i="12" s="1"/>
  <c r="AF1934" i="12" s="1"/>
  <c r="AF1933" i="12" s="1"/>
  <c r="AG1936" i="12"/>
  <c r="AG1935" i="12" s="1"/>
  <c r="AG1934" i="12" s="1"/>
  <c r="AG1933" i="12" s="1"/>
  <c r="AH1936" i="12"/>
  <c r="AH1935" i="12" s="1"/>
  <c r="AH1934" i="12" s="1"/>
  <c r="AH1933" i="12" s="1"/>
  <c r="AF1941" i="12"/>
  <c r="AF1940" i="12" s="1"/>
  <c r="AF1939" i="12" s="1"/>
  <c r="AG1941" i="12"/>
  <c r="AG1940" i="12" s="1"/>
  <c r="AG1939" i="12" s="1"/>
  <c r="AH1941" i="12"/>
  <c r="AH1940" i="12" s="1"/>
  <c r="AH1939" i="12" s="1"/>
  <c r="AF1946" i="12"/>
  <c r="AF1945" i="12" s="1"/>
  <c r="AF1944" i="12" s="1"/>
  <c r="AG1946" i="12"/>
  <c r="AG1945" i="12" s="1"/>
  <c r="AG1944" i="12" s="1"/>
  <c r="AH1946" i="12"/>
  <c r="AH1945" i="12" s="1"/>
  <c r="AH1944" i="12" s="1"/>
  <c r="AF1951" i="12"/>
  <c r="AF1950" i="12" s="1"/>
  <c r="AF1949" i="12" s="1"/>
  <c r="AF1948" i="12" s="1"/>
  <c r="AG1951" i="12"/>
  <c r="AG1950" i="12" s="1"/>
  <c r="AG1949" i="12" s="1"/>
  <c r="AG1948" i="12" s="1"/>
  <c r="AH1951" i="12"/>
  <c r="AH1950" i="12" s="1"/>
  <c r="AH1949" i="12" s="1"/>
  <c r="AH1948" i="12" s="1"/>
  <c r="AF1956" i="12"/>
  <c r="AF1955" i="12" s="1"/>
  <c r="AF1954" i="12" s="1"/>
  <c r="AF1953" i="12" s="1"/>
  <c r="AG1956" i="12"/>
  <c r="AG1955" i="12" s="1"/>
  <c r="AG1954" i="12" s="1"/>
  <c r="AG1953" i="12" s="1"/>
  <c r="AH1956" i="12"/>
  <c r="AH1955" i="12" s="1"/>
  <c r="AH1954" i="12" s="1"/>
  <c r="AH1953" i="12" s="1"/>
  <c r="AF1961" i="12"/>
  <c r="AF1960" i="12" s="1"/>
  <c r="AF1959" i="12" s="1"/>
  <c r="AF1958" i="12" s="1"/>
  <c r="AG1961" i="12"/>
  <c r="AG1960" i="12" s="1"/>
  <c r="AG1959" i="12" s="1"/>
  <c r="AG1958" i="12" s="1"/>
  <c r="AH1961" i="12"/>
  <c r="AH1960" i="12" s="1"/>
  <c r="AH1959" i="12" s="1"/>
  <c r="AH1958" i="12" s="1"/>
  <c r="AF1967" i="12"/>
  <c r="AF1966" i="12" s="1"/>
  <c r="AF1965" i="12" s="1"/>
  <c r="AF1964" i="12" s="1"/>
  <c r="AG1967" i="12"/>
  <c r="AG1966" i="12" s="1"/>
  <c r="AG1965" i="12" s="1"/>
  <c r="AG1964" i="12" s="1"/>
  <c r="AH1967" i="12"/>
  <c r="AH1966" i="12" s="1"/>
  <c r="AH1965" i="12" s="1"/>
  <c r="AH1964" i="12" s="1"/>
  <c r="AF1972" i="12"/>
  <c r="AF1971" i="12" s="1"/>
  <c r="AG1972" i="12"/>
  <c r="AG1971" i="12" s="1"/>
  <c r="AH1972" i="12"/>
  <c r="AH1971" i="12" s="1"/>
  <c r="AF1975" i="12"/>
  <c r="AF1974" i="12" s="1"/>
  <c r="AG1975" i="12"/>
  <c r="AG1974" i="12" s="1"/>
  <c r="AH1975" i="12"/>
  <c r="AH1974" i="12" s="1"/>
  <c r="AF1978" i="12"/>
  <c r="AF1977" i="12" s="1"/>
  <c r="AG1978" i="12"/>
  <c r="AG1977" i="12" s="1"/>
  <c r="AH1978" i="12"/>
  <c r="AH1977" i="12" s="1"/>
  <c r="AF1982" i="12"/>
  <c r="AF1981" i="12" s="1"/>
  <c r="AF1980" i="12" s="1"/>
  <c r="AG1982" i="12"/>
  <c r="AG1981" i="12" s="1"/>
  <c r="AG1980" i="12" s="1"/>
  <c r="AH1982" i="12"/>
  <c r="AH1981" i="12" s="1"/>
  <c r="AH1980" i="12" s="1"/>
  <c r="AF1987" i="12"/>
  <c r="AF1986" i="12" s="1"/>
  <c r="AF1985" i="12" s="1"/>
  <c r="AF1984" i="12" s="1"/>
  <c r="AG1987" i="12"/>
  <c r="AG1986" i="12" s="1"/>
  <c r="AG1985" i="12" s="1"/>
  <c r="AG1984" i="12" s="1"/>
  <c r="AH1987" i="12"/>
  <c r="AH1986" i="12" s="1"/>
  <c r="AH1985" i="12" s="1"/>
  <c r="AH1984" i="12" s="1"/>
  <c r="AF1994" i="12"/>
  <c r="AF1993" i="12" s="1"/>
  <c r="AF1992" i="12" s="1"/>
  <c r="AG1994" i="12"/>
  <c r="AG1993" i="12" s="1"/>
  <c r="AG1992" i="12" s="1"/>
  <c r="AH1994" i="12"/>
  <c r="AH1993" i="12" s="1"/>
  <c r="AH1992" i="12" s="1"/>
  <c r="AF1998" i="12"/>
  <c r="AF1997" i="12" s="1"/>
  <c r="AF1996" i="12" s="1"/>
  <c r="AG1998" i="12"/>
  <c r="AG1997" i="12" s="1"/>
  <c r="AG1996" i="12" s="1"/>
  <c r="AH1998" i="12"/>
  <c r="AH1997" i="12" s="1"/>
  <c r="AH1996" i="12" s="1"/>
  <c r="AF2002" i="12"/>
  <c r="AF2001" i="12" s="1"/>
  <c r="AF2000" i="12" s="1"/>
  <c r="AG2002" i="12"/>
  <c r="AG2001" i="12" s="1"/>
  <c r="AG2000" i="12" s="1"/>
  <c r="AH2002" i="12"/>
  <c r="AH2001" i="12" s="1"/>
  <c r="AH2000" i="12" s="1"/>
  <c r="AF2006" i="12"/>
  <c r="AF2005" i="12" s="1"/>
  <c r="AF2004" i="12" s="1"/>
  <c r="AG2006" i="12"/>
  <c r="AG2005" i="12" s="1"/>
  <c r="AG2004" i="12" s="1"/>
  <c r="AH2006" i="12"/>
  <c r="AH2005" i="12" s="1"/>
  <c r="AH2004" i="12" s="1"/>
  <c r="AF2011" i="12"/>
  <c r="AF2010" i="12" s="1"/>
  <c r="AF2009" i="12" s="1"/>
  <c r="AG2011" i="12"/>
  <c r="AG2010" i="12" s="1"/>
  <c r="AG2009" i="12" s="1"/>
  <c r="AH2011" i="12"/>
  <c r="AH2010" i="12" s="1"/>
  <c r="AH2009" i="12" s="1"/>
  <c r="AF2015" i="12"/>
  <c r="AF2014" i="12" s="1"/>
  <c r="AF2013" i="12" s="1"/>
  <c r="AG2015" i="12"/>
  <c r="AG2014" i="12" s="1"/>
  <c r="AG2013" i="12" s="1"/>
  <c r="AH2015" i="12"/>
  <c r="AH2014" i="12" s="1"/>
  <c r="AH2013" i="12" s="1"/>
  <c r="AF2019" i="12"/>
  <c r="AF2018" i="12" s="1"/>
  <c r="AF2017" i="12" s="1"/>
  <c r="AG2019" i="12"/>
  <c r="AG2018" i="12" s="1"/>
  <c r="AG2017" i="12" s="1"/>
  <c r="AH2019" i="12"/>
  <c r="AH2018" i="12" s="1"/>
  <c r="AH2017" i="12" s="1"/>
  <c r="AF2023" i="12"/>
  <c r="AF2022" i="12" s="1"/>
  <c r="AF2021" i="12" s="1"/>
  <c r="AG2023" i="12"/>
  <c r="AG2022" i="12" s="1"/>
  <c r="AG2021" i="12" s="1"/>
  <c r="AH2023" i="12"/>
  <c r="AH2022" i="12" s="1"/>
  <c r="AH2021" i="12" s="1"/>
  <c r="AF2028" i="12"/>
  <c r="AF2027" i="12" s="1"/>
  <c r="AG2028" i="12"/>
  <c r="AG2027" i="12" s="1"/>
  <c r="AH2028" i="12"/>
  <c r="AH2027" i="12" s="1"/>
  <c r="AF2031" i="12"/>
  <c r="AG2031" i="12"/>
  <c r="AH2031" i="12"/>
  <c r="AF2033" i="12"/>
  <c r="AG2033" i="12"/>
  <c r="AH2033" i="12"/>
  <c r="AF2039" i="12"/>
  <c r="AF2038" i="12" s="1"/>
  <c r="AG2039" i="12"/>
  <c r="AG2038" i="12" s="1"/>
  <c r="AH2039" i="12"/>
  <c r="AH2038" i="12" s="1"/>
  <c r="AF2042" i="12"/>
  <c r="AF2041" i="12" s="1"/>
  <c r="AG2042" i="12"/>
  <c r="AG2041" i="12" s="1"/>
  <c r="AH2042" i="12"/>
  <c r="AH2041" i="12" s="1"/>
  <c r="AF2045" i="12"/>
  <c r="AF2044" i="12" s="1"/>
  <c r="AG2045" i="12"/>
  <c r="AG2044" i="12" s="1"/>
  <c r="AH2045" i="12"/>
  <c r="AH2044" i="12" s="1"/>
  <c r="AF2049" i="12"/>
  <c r="AF2048" i="12" s="1"/>
  <c r="AG2049" i="12"/>
  <c r="AG2048" i="12" s="1"/>
  <c r="AH2049" i="12"/>
  <c r="AH2048" i="12" s="1"/>
  <c r="AF2052" i="12"/>
  <c r="AF2051" i="12" s="1"/>
  <c r="AG2052" i="12"/>
  <c r="AG2051" i="12" s="1"/>
  <c r="AH2052" i="12"/>
  <c r="AH2051" i="12" s="1"/>
  <c r="AF2058" i="12"/>
  <c r="AF2057" i="12" s="1"/>
  <c r="AG2058" i="12"/>
  <c r="AG2057" i="12" s="1"/>
  <c r="AH2058" i="12"/>
  <c r="AH2057" i="12" s="1"/>
  <c r="AF2061" i="12"/>
  <c r="AF2060" i="12" s="1"/>
  <c r="AG2061" i="12"/>
  <c r="AG2060" i="12" s="1"/>
  <c r="AH2061" i="12"/>
  <c r="AH2060" i="12" s="1"/>
  <c r="AF2066" i="12"/>
  <c r="AF2065" i="12" s="1"/>
  <c r="AF2064" i="12" s="1"/>
  <c r="AG2066" i="12"/>
  <c r="AG2065" i="12" s="1"/>
  <c r="AG2064" i="12" s="1"/>
  <c r="AH2066" i="12"/>
  <c r="AH2065" i="12" s="1"/>
  <c r="AH2064" i="12" s="1"/>
  <c r="AF2070" i="12"/>
  <c r="AF2069" i="12" s="1"/>
  <c r="AF2068" i="12" s="1"/>
  <c r="AG2070" i="12"/>
  <c r="AG2069" i="12" s="1"/>
  <c r="AG2068" i="12" s="1"/>
  <c r="AH2070" i="12"/>
  <c r="AH2069" i="12" s="1"/>
  <c r="AH2068" i="12" s="1"/>
  <c r="AF2074" i="12"/>
  <c r="AF2073" i="12" s="1"/>
  <c r="AF2072" i="12" s="1"/>
  <c r="AG2074" i="12"/>
  <c r="AG2073" i="12" s="1"/>
  <c r="AG2072" i="12" s="1"/>
  <c r="AH2074" i="12"/>
  <c r="AH2073" i="12" s="1"/>
  <c r="AH2072" i="12" s="1"/>
  <c r="AF2083" i="12"/>
  <c r="AF2082" i="12" s="1"/>
  <c r="AG2083" i="12"/>
  <c r="AG2082" i="12" s="1"/>
  <c r="AH2083" i="12"/>
  <c r="AH2082" i="12" s="1"/>
  <c r="AF2086" i="12"/>
  <c r="AF2085" i="12" s="1"/>
  <c r="AG2086" i="12"/>
  <c r="AG2085" i="12" s="1"/>
  <c r="AH2086" i="12"/>
  <c r="AH2085" i="12" s="1"/>
  <c r="AF2090" i="12"/>
  <c r="AF2089" i="12" s="1"/>
  <c r="AF2088" i="12" s="1"/>
  <c r="AG2090" i="12"/>
  <c r="AG2089" i="12" s="1"/>
  <c r="AG2088" i="12" s="1"/>
  <c r="AH2090" i="12"/>
  <c r="AH2089" i="12" s="1"/>
  <c r="AH2088" i="12" s="1"/>
  <c r="AF2094" i="12"/>
  <c r="AF2093" i="12" s="1"/>
  <c r="AF2092" i="12" s="1"/>
  <c r="AG2094" i="12"/>
  <c r="AG2093" i="12" s="1"/>
  <c r="AG2092" i="12" s="1"/>
  <c r="AH2094" i="12"/>
  <c r="AH2093" i="12" s="1"/>
  <c r="AH2092" i="12" s="1"/>
  <c r="AF2098" i="12"/>
  <c r="AF2097" i="12" s="1"/>
  <c r="AF2096" i="12" s="1"/>
  <c r="AG2098" i="12"/>
  <c r="AG2097" i="12" s="1"/>
  <c r="AG2096" i="12" s="1"/>
  <c r="AH2098" i="12"/>
  <c r="AH2097" i="12" s="1"/>
  <c r="AH2096" i="12" s="1"/>
  <c r="AF2116" i="12"/>
  <c r="AF2115" i="12" s="1"/>
  <c r="AF2114" i="12" s="1"/>
  <c r="AG2116" i="12"/>
  <c r="AG2115" i="12" s="1"/>
  <c r="AG2114" i="12" s="1"/>
  <c r="AH2116" i="12"/>
  <c r="AH2115" i="12" s="1"/>
  <c r="AH2114" i="12" s="1"/>
  <c r="AF2120" i="12"/>
  <c r="AF2119" i="12" s="1"/>
  <c r="AG2120" i="12"/>
  <c r="AG2119" i="12" s="1"/>
  <c r="AH2120" i="12"/>
  <c r="AH2119" i="12" s="1"/>
  <c r="AF2123" i="12"/>
  <c r="AG2123" i="12"/>
  <c r="AH2123" i="12"/>
  <c r="AF2125" i="12"/>
  <c r="AG2125" i="12"/>
  <c r="AH2125" i="12"/>
  <c r="AF2131" i="12"/>
  <c r="AF2130" i="12" s="1"/>
  <c r="AG2131" i="12"/>
  <c r="AG2130" i="12" s="1"/>
  <c r="AH2131" i="12"/>
  <c r="AH2130" i="12" s="1"/>
  <c r="AF2134" i="12"/>
  <c r="AF2133" i="12" s="1"/>
  <c r="AG2134" i="12"/>
  <c r="AG2133" i="12" s="1"/>
  <c r="AH2134" i="12"/>
  <c r="AH2133" i="12" s="1"/>
  <c r="AF2137" i="12"/>
  <c r="AF2136" i="12" s="1"/>
  <c r="AG2137" i="12"/>
  <c r="AG2136" i="12" s="1"/>
  <c r="AH2137" i="12"/>
  <c r="AH2136" i="12" s="1"/>
  <c r="AF2141" i="12"/>
  <c r="AF2140" i="12" s="1"/>
  <c r="AF2139" i="12" s="1"/>
  <c r="AG2141" i="12"/>
  <c r="AG2140" i="12" s="1"/>
  <c r="AG2139" i="12" s="1"/>
  <c r="AH2141" i="12"/>
  <c r="AH2140" i="12" s="1"/>
  <c r="AH2139" i="12" s="1"/>
  <c r="AF2145" i="12"/>
  <c r="AF2144" i="12" s="1"/>
  <c r="AF2143" i="12" s="1"/>
  <c r="AG2145" i="12"/>
  <c r="AG2144" i="12" s="1"/>
  <c r="AG2143" i="12" s="1"/>
  <c r="AH2145" i="12"/>
  <c r="AH2144" i="12" s="1"/>
  <c r="AH2143" i="12" s="1"/>
  <c r="AF2152" i="12"/>
  <c r="AF2151" i="12" s="1"/>
  <c r="AF2150" i="12" s="1"/>
  <c r="AG2152" i="12"/>
  <c r="AG2151" i="12" s="1"/>
  <c r="AG2150" i="12" s="1"/>
  <c r="AH2152" i="12"/>
  <c r="AH2151" i="12" s="1"/>
  <c r="AH2150" i="12" s="1"/>
  <c r="AF2156" i="12"/>
  <c r="AF2155" i="12" s="1"/>
  <c r="AF2154" i="12" s="1"/>
  <c r="AG2156" i="12"/>
  <c r="AG2155" i="12" s="1"/>
  <c r="AG2154" i="12" s="1"/>
  <c r="AH2156" i="12"/>
  <c r="AH2155" i="12" s="1"/>
  <c r="AH2154" i="12" s="1"/>
  <c r="AF2160" i="12"/>
  <c r="AF2159" i="12" s="1"/>
  <c r="AF2158" i="12" s="1"/>
  <c r="AG2160" i="12"/>
  <c r="AG2159" i="12" s="1"/>
  <c r="AG2158" i="12" s="1"/>
  <c r="AH2160" i="12"/>
  <c r="AH2159" i="12" s="1"/>
  <c r="AH2158" i="12" s="1"/>
  <c r="AF2164" i="12"/>
  <c r="AF2163" i="12" s="1"/>
  <c r="AF2162" i="12" s="1"/>
  <c r="AG2164" i="12"/>
  <c r="AG2163" i="12" s="1"/>
  <c r="AG2162" i="12" s="1"/>
  <c r="AH2164" i="12"/>
  <c r="AH2163" i="12" s="1"/>
  <c r="AH2162" i="12" s="1"/>
  <c r="AF2168" i="12"/>
  <c r="AF2167" i="12" s="1"/>
  <c r="AF2166" i="12" s="1"/>
  <c r="AG2168" i="12"/>
  <c r="AG2167" i="12" s="1"/>
  <c r="AG2166" i="12" s="1"/>
  <c r="AH2168" i="12"/>
  <c r="AH2167" i="12" s="1"/>
  <c r="AH2166" i="12" s="1"/>
  <c r="AF2175" i="12"/>
  <c r="AF2174" i="12" s="1"/>
  <c r="AF2170" i="12" s="1"/>
  <c r="AG2175" i="12"/>
  <c r="AG2174" i="12" s="1"/>
  <c r="AG2170" i="12" s="1"/>
  <c r="AH2175" i="12"/>
  <c r="AH2174" i="12" s="1"/>
  <c r="AH2170" i="12" s="1"/>
  <c r="AF2179" i="12"/>
  <c r="AF2178" i="12" s="1"/>
  <c r="AF2177" i="12" s="1"/>
  <c r="AG2179" i="12"/>
  <c r="AG2178" i="12" s="1"/>
  <c r="AG2177" i="12" s="1"/>
  <c r="AH2179" i="12"/>
  <c r="AH2178" i="12" s="1"/>
  <c r="AH2177" i="12" s="1"/>
  <c r="AF2183" i="12"/>
  <c r="AF2182" i="12" s="1"/>
  <c r="AF2181" i="12" s="1"/>
  <c r="AG2183" i="12"/>
  <c r="AG2182" i="12" s="1"/>
  <c r="AG2181" i="12" s="1"/>
  <c r="AH2183" i="12"/>
  <c r="AH2182" i="12" s="1"/>
  <c r="AH2181" i="12" s="1"/>
  <c r="AF2187" i="12"/>
  <c r="AF2186" i="12" s="1"/>
  <c r="AF2185" i="12" s="1"/>
  <c r="AG2187" i="12"/>
  <c r="AG2186" i="12" s="1"/>
  <c r="AG2185" i="12" s="1"/>
  <c r="AH2187" i="12"/>
  <c r="AH2186" i="12" s="1"/>
  <c r="AH2185" i="12" s="1"/>
  <c r="AF2191" i="12"/>
  <c r="AF2190" i="12" s="1"/>
  <c r="AF2189" i="12" s="1"/>
  <c r="AG2191" i="12"/>
  <c r="AG2190" i="12" s="1"/>
  <c r="AG2189" i="12" s="1"/>
  <c r="AH2191" i="12"/>
  <c r="AH2190" i="12" s="1"/>
  <c r="AH2189" i="12" s="1"/>
  <c r="AF2195" i="12"/>
  <c r="AF2194" i="12" s="1"/>
  <c r="AF2193" i="12" s="1"/>
  <c r="AG2195" i="12"/>
  <c r="AG2194" i="12" s="1"/>
  <c r="AG2193" i="12" s="1"/>
  <c r="AH2195" i="12"/>
  <c r="AH2194" i="12" s="1"/>
  <c r="AH2193" i="12" s="1"/>
  <c r="AF2199" i="12"/>
  <c r="AF2198" i="12" s="1"/>
  <c r="AF2197" i="12" s="1"/>
  <c r="AG2199" i="12"/>
  <c r="AG2198" i="12" s="1"/>
  <c r="AG2197" i="12" s="1"/>
  <c r="AH2199" i="12"/>
  <c r="AH2198" i="12" s="1"/>
  <c r="AH2197" i="12" s="1"/>
  <c r="AF2211" i="12"/>
  <c r="AF2210" i="12" s="1"/>
  <c r="AF2209" i="12" s="1"/>
  <c r="AG2211" i="12"/>
  <c r="AG2210" i="12" s="1"/>
  <c r="AG2209" i="12" s="1"/>
  <c r="AH2211" i="12"/>
  <c r="AH2210" i="12" s="1"/>
  <c r="AH2209" i="12" s="1"/>
  <c r="AF2219" i="12"/>
  <c r="AF2218" i="12" s="1"/>
  <c r="AG2219" i="12"/>
  <c r="AG2218" i="12" s="1"/>
  <c r="AH2219" i="12"/>
  <c r="AH2218" i="12" s="1"/>
  <c r="AF2224" i="12"/>
  <c r="AF2223" i="12" s="1"/>
  <c r="AF2222" i="12" s="1"/>
  <c r="AG2224" i="12"/>
  <c r="AG2223" i="12" s="1"/>
  <c r="AG2222" i="12" s="1"/>
  <c r="AH2224" i="12"/>
  <c r="AH2223" i="12" s="1"/>
  <c r="AH2222" i="12" s="1"/>
  <c r="AF2228" i="12"/>
  <c r="AF2227" i="12" s="1"/>
  <c r="AF2226" i="12" s="1"/>
  <c r="AG2228" i="12"/>
  <c r="AG2227" i="12" s="1"/>
  <c r="AG2226" i="12" s="1"/>
  <c r="AH2228" i="12"/>
  <c r="AH2227" i="12" s="1"/>
  <c r="AH2226" i="12" s="1"/>
  <c r="AF2233" i="12"/>
  <c r="AF2232" i="12" s="1"/>
  <c r="AF2231" i="12" s="1"/>
  <c r="AF2230" i="12" s="1"/>
  <c r="AG2233" i="12"/>
  <c r="AG2232" i="12" s="1"/>
  <c r="AG2231" i="12" s="1"/>
  <c r="AG2230" i="12" s="1"/>
  <c r="AH2233" i="12"/>
  <c r="AH2232" i="12" s="1"/>
  <c r="AH2231" i="12" s="1"/>
  <c r="AH2230" i="12" s="1"/>
  <c r="AF2248" i="12"/>
  <c r="AF2247" i="12" s="1"/>
  <c r="AF2246" i="12" s="1"/>
  <c r="AF2245" i="12" s="1"/>
  <c r="AG2248" i="12"/>
  <c r="AG2247" i="12" s="1"/>
  <c r="AG2246" i="12" s="1"/>
  <c r="AG2245" i="12" s="1"/>
  <c r="AH2248" i="12"/>
  <c r="AH2247" i="12" s="1"/>
  <c r="AH2246" i="12" s="1"/>
  <c r="AH2245" i="12" s="1"/>
  <c r="AF2259" i="12"/>
  <c r="AF2258" i="12" s="1"/>
  <c r="AF2257" i="12" s="1"/>
  <c r="AF2256" i="12" s="1"/>
  <c r="AG2259" i="12"/>
  <c r="AG2258" i="12" s="1"/>
  <c r="AG2257" i="12" s="1"/>
  <c r="AG2256" i="12" s="1"/>
  <c r="AH2259" i="12"/>
  <c r="AH2258" i="12" s="1"/>
  <c r="AH2257" i="12" s="1"/>
  <c r="AH2256" i="12" s="1"/>
  <c r="AF2268" i="12"/>
  <c r="AF2267" i="12" s="1"/>
  <c r="AF2266" i="12" s="1"/>
  <c r="AF2261" i="12" s="1"/>
  <c r="AG2268" i="12"/>
  <c r="AG2267" i="12" s="1"/>
  <c r="AG2266" i="12" s="1"/>
  <c r="AG2261" i="12" s="1"/>
  <c r="AH2268" i="12"/>
  <c r="AH2267" i="12" s="1"/>
  <c r="AH2266" i="12" s="1"/>
  <c r="AH2261" i="12" s="1"/>
  <c r="AF2274" i="12"/>
  <c r="AF2273" i="12" s="1"/>
  <c r="AF2272" i="12" s="1"/>
  <c r="AG2274" i="12"/>
  <c r="AG2273" i="12" s="1"/>
  <c r="AG2272" i="12" s="1"/>
  <c r="AH2274" i="12"/>
  <c r="AH2273" i="12" s="1"/>
  <c r="AH2272" i="12" s="1"/>
  <c r="AF2278" i="12"/>
  <c r="AF2277" i="12" s="1"/>
  <c r="AF2276" i="12" s="1"/>
  <c r="AG2278" i="12"/>
  <c r="AG2277" i="12" s="1"/>
  <c r="AG2276" i="12" s="1"/>
  <c r="AH2278" i="12"/>
  <c r="AH2277" i="12" s="1"/>
  <c r="AH2276" i="12" s="1"/>
  <c r="AF2283" i="12"/>
  <c r="AF2282" i="12" s="1"/>
  <c r="AF2281" i="12" s="1"/>
  <c r="AF2280" i="12" s="1"/>
  <c r="AG2283" i="12"/>
  <c r="AG2282" i="12" s="1"/>
  <c r="AG2281" i="12" s="1"/>
  <c r="AG2280" i="12" s="1"/>
  <c r="AH2283" i="12"/>
  <c r="AH2282" i="12" s="1"/>
  <c r="AH2281" i="12" s="1"/>
  <c r="AH2280" i="12" s="1"/>
  <c r="AF2288" i="12"/>
  <c r="AF2287" i="12" s="1"/>
  <c r="AG2288" i="12"/>
  <c r="AG2287" i="12" s="1"/>
  <c r="AH2288" i="12"/>
  <c r="AH2287" i="12" s="1"/>
  <c r="AF2291" i="12"/>
  <c r="AF2290" i="12" s="1"/>
  <c r="AG2291" i="12"/>
  <c r="AG2290" i="12" s="1"/>
  <c r="AH2291" i="12"/>
  <c r="AH2290" i="12" s="1"/>
  <c r="AF2297" i="12"/>
  <c r="AF2296" i="12" s="1"/>
  <c r="AF2295" i="12" s="1"/>
  <c r="AF2294" i="12" s="1"/>
  <c r="AG2297" i="12"/>
  <c r="AG2296" i="12" s="1"/>
  <c r="AG2295" i="12" s="1"/>
  <c r="AG2294" i="12" s="1"/>
  <c r="AH2297" i="12"/>
  <c r="AH2296" i="12" s="1"/>
  <c r="AH2295" i="12" s="1"/>
  <c r="AH2294" i="12" s="1"/>
  <c r="AF2303" i="12"/>
  <c r="AF2302" i="12" s="1"/>
  <c r="AG2303" i="12"/>
  <c r="AG2302" i="12" s="1"/>
  <c r="AH2303" i="12"/>
  <c r="AH2302" i="12" s="1"/>
  <c r="AF2306" i="12"/>
  <c r="AF2305" i="12" s="1"/>
  <c r="AG2306" i="12"/>
  <c r="AG2305" i="12" s="1"/>
  <c r="AH2306" i="12"/>
  <c r="AH2305" i="12" s="1"/>
  <c r="AF2309" i="12"/>
  <c r="AF2308" i="12" s="1"/>
  <c r="AG2309" i="12"/>
  <c r="AG2308" i="12" s="1"/>
  <c r="AH2309" i="12"/>
  <c r="AH2308" i="12" s="1"/>
  <c r="AF2313" i="12"/>
  <c r="AF2312" i="12" s="1"/>
  <c r="AF2311" i="12" s="1"/>
  <c r="AG2313" i="12"/>
  <c r="AG2312" i="12" s="1"/>
  <c r="AG2311" i="12" s="1"/>
  <c r="AH2313" i="12"/>
  <c r="AH2312" i="12" s="1"/>
  <c r="AH2311" i="12" s="1"/>
  <c r="AF2317" i="12"/>
  <c r="AF2316" i="12" s="1"/>
  <c r="AF2315" i="12" s="1"/>
  <c r="AG2317" i="12"/>
  <c r="AG2316" i="12" s="1"/>
  <c r="AG2315" i="12" s="1"/>
  <c r="AH2317" i="12"/>
  <c r="AH2316" i="12" s="1"/>
  <c r="AH2315" i="12" s="1"/>
  <c r="AF2327" i="12"/>
  <c r="AF2326" i="12" s="1"/>
  <c r="AF2325" i="12" s="1"/>
  <c r="AF2324" i="12" s="1"/>
  <c r="AG2327" i="12"/>
  <c r="AG2326" i="12" s="1"/>
  <c r="AG2325" i="12" s="1"/>
  <c r="AG2324" i="12" s="1"/>
  <c r="AH2327" i="12"/>
  <c r="AH2326" i="12" s="1"/>
  <c r="AH2325" i="12" s="1"/>
  <c r="AH2324" i="12" s="1"/>
  <c r="AF2332" i="12"/>
  <c r="AF2331" i="12" s="1"/>
  <c r="AG2332" i="12"/>
  <c r="AG2331" i="12" s="1"/>
  <c r="AH2332" i="12"/>
  <c r="AH2331" i="12" s="1"/>
  <c r="AF2335" i="12"/>
  <c r="AF2334" i="12" s="1"/>
  <c r="AG2335" i="12"/>
  <c r="AG2334" i="12" s="1"/>
  <c r="AH2335" i="12"/>
  <c r="AH2334" i="12" s="1"/>
  <c r="AF2339" i="12"/>
  <c r="AF2338" i="12" s="1"/>
  <c r="AF2337" i="12" s="1"/>
  <c r="AG2339" i="12"/>
  <c r="AG2338" i="12" s="1"/>
  <c r="AG2337" i="12" s="1"/>
  <c r="AH2339" i="12"/>
  <c r="AH2338" i="12" s="1"/>
  <c r="AH2337" i="12" s="1"/>
  <c r="AF2343" i="12"/>
  <c r="AF2342" i="12" s="1"/>
  <c r="AF2341" i="12" s="1"/>
  <c r="AG2343" i="12"/>
  <c r="AG2342" i="12" s="1"/>
  <c r="AG2341" i="12" s="1"/>
  <c r="AH2343" i="12"/>
  <c r="AH2342" i="12" s="1"/>
  <c r="AH2341" i="12" s="1"/>
  <c r="AF2348" i="12"/>
  <c r="AF2347" i="12" s="1"/>
  <c r="AF2346" i="12" s="1"/>
  <c r="AF2345" i="12" s="1"/>
  <c r="AG2348" i="12"/>
  <c r="AG2347" i="12" s="1"/>
  <c r="AG2346" i="12" s="1"/>
  <c r="AG2345" i="12" s="1"/>
  <c r="AH2348" i="12"/>
  <c r="AH2347" i="12" s="1"/>
  <c r="AH2346" i="12" s="1"/>
  <c r="AH2345" i="12" s="1"/>
  <c r="AF2354" i="12"/>
  <c r="AF2353" i="12" s="1"/>
  <c r="AF2352" i="12" s="1"/>
  <c r="AF2351" i="12" s="1"/>
  <c r="AG2354" i="12"/>
  <c r="AG2353" i="12" s="1"/>
  <c r="AG2352" i="12" s="1"/>
  <c r="AG2351" i="12" s="1"/>
  <c r="AH2354" i="12"/>
  <c r="AH2353" i="12" s="1"/>
  <c r="AH2352" i="12" s="1"/>
  <c r="AH2351" i="12" s="1"/>
  <c r="AF2359" i="12"/>
  <c r="AF2358" i="12" s="1"/>
  <c r="AF2357" i="12" s="1"/>
  <c r="AF2356" i="12" s="1"/>
  <c r="AG2359" i="12"/>
  <c r="AG2358" i="12" s="1"/>
  <c r="AG2357" i="12" s="1"/>
  <c r="AG2356" i="12" s="1"/>
  <c r="AH2359" i="12"/>
  <c r="AH2358" i="12" s="1"/>
  <c r="AH2357" i="12" s="1"/>
  <c r="AH2356" i="12" s="1"/>
  <c r="AF2364" i="12"/>
  <c r="AF2363" i="12" s="1"/>
  <c r="AF2362" i="12" s="1"/>
  <c r="AG2364" i="12"/>
  <c r="AG2363" i="12" s="1"/>
  <c r="AG2362" i="12" s="1"/>
  <c r="AH2364" i="12"/>
  <c r="AH2363" i="12" s="1"/>
  <c r="AH2362" i="12" s="1"/>
  <c r="AF2368" i="12"/>
  <c r="AF2367" i="12" s="1"/>
  <c r="AF2366" i="12" s="1"/>
  <c r="AG2368" i="12"/>
  <c r="AG2367" i="12" s="1"/>
  <c r="AG2366" i="12" s="1"/>
  <c r="AH2368" i="12"/>
  <c r="AH2367" i="12" s="1"/>
  <c r="AH2366" i="12" s="1"/>
  <c r="AF2375" i="12"/>
  <c r="AF2374" i="12" s="1"/>
  <c r="AG2375" i="12"/>
  <c r="AG2374" i="12" s="1"/>
  <c r="AH2375" i="12"/>
  <c r="AH2374" i="12" s="1"/>
  <c r="AF2378" i="12"/>
  <c r="AF2377" i="12" s="1"/>
  <c r="AG2378" i="12"/>
  <c r="AG2377" i="12" s="1"/>
  <c r="AH2378" i="12"/>
  <c r="AH2377" i="12" s="1"/>
  <c r="AF2381" i="12"/>
  <c r="AF2380" i="12" s="1"/>
  <c r="AG2381" i="12"/>
  <c r="AG2380" i="12" s="1"/>
  <c r="AH2381" i="12"/>
  <c r="AH2380" i="12" s="1"/>
  <c r="AF2384" i="12"/>
  <c r="AF2383" i="12" s="1"/>
  <c r="AG2384" i="12"/>
  <c r="AG2383" i="12" s="1"/>
  <c r="AH2384" i="12"/>
  <c r="AH2383" i="12" s="1"/>
  <c r="AF2393" i="12"/>
  <c r="AF2392" i="12" s="1"/>
  <c r="AF2391" i="12" s="1"/>
  <c r="AF2386" i="12" s="1"/>
  <c r="AG2393" i="12"/>
  <c r="AG2392" i="12" s="1"/>
  <c r="AG2391" i="12" s="1"/>
  <c r="AG2386" i="12" s="1"/>
  <c r="AH2393" i="12"/>
  <c r="AH2392" i="12" s="1"/>
  <c r="AH2391" i="12" s="1"/>
  <c r="AH2386" i="12" s="1"/>
  <c r="AF2398" i="12"/>
  <c r="AF2397" i="12" s="1"/>
  <c r="AF2396" i="12" s="1"/>
  <c r="AG2398" i="12"/>
  <c r="AG2397" i="12" s="1"/>
  <c r="AG2396" i="12" s="1"/>
  <c r="AH2398" i="12"/>
  <c r="AH2397" i="12" s="1"/>
  <c r="AH2396" i="12" s="1"/>
  <c r="AF2402" i="12"/>
  <c r="AF2401" i="12" s="1"/>
  <c r="AG2402" i="12"/>
  <c r="AG2401" i="12" s="1"/>
  <c r="AH2402" i="12"/>
  <c r="AH2401" i="12" s="1"/>
  <c r="AF2405" i="12"/>
  <c r="AF2404" i="12" s="1"/>
  <c r="AG2405" i="12"/>
  <c r="AG2404" i="12" s="1"/>
  <c r="AH2405" i="12"/>
  <c r="AH2404" i="12" s="1"/>
  <c r="AF2410" i="12"/>
  <c r="AF2409" i="12" s="1"/>
  <c r="AF2408" i="12" s="1"/>
  <c r="AF2407" i="12" s="1"/>
  <c r="AG2410" i="12"/>
  <c r="AG2409" i="12" s="1"/>
  <c r="AG2408" i="12" s="1"/>
  <c r="AG2407" i="12" s="1"/>
  <c r="AH2410" i="12"/>
  <c r="AH2409" i="12" s="1"/>
  <c r="AH2408" i="12" s="1"/>
  <c r="AH2407" i="12" s="1"/>
  <c r="AF2415" i="12"/>
  <c r="AF2414" i="12" s="1"/>
  <c r="AG2416" i="12"/>
  <c r="AG2415" i="12" s="1"/>
  <c r="AG2414" i="12" s="1"/>
  <c r="AH2416" i="12"/>
  <c r="AH2415" i="12" s="1"/>
  <c r="AH2414" i="12" s="1"/>
  <c r="AF2420" i="12"/>
  <c r="AF2419" i="12" s="1"/>
  <c r="AG2420" i="12"/>
  <c r="AG2419" i="12" s="1"/>
  <c r="AH2420" i="12"/>
  <c r="AH2419" i="12" s="1"/>
  <c r="AF2423" i="12"/>
  <c r="AF2422" i="12" s="1"/>
  <c r="AG2423" i="12"/>
  <c r="AG2422" i="12" s="1"/>
  <c r="AH2423" i="12"/>
  <c r="AH2422" i="12" s="1"/>
  <c r="AF2427" i="12"/>
  <c r="AF2426" i="12" s="1"/>
  <c r="AG2427" i="12"/>
  <c r="AG2426" i="12" s="1"/>
  <c r="AH2427" i="12"/>
  <c r="AH2426" i="12" s="1"/>
  <c r="AF2430" i="12"/>
  <c r="AF2429" i="12" s="1"/>
  <c r="AG2430" i="12"/>
  <c r="AG2429" i="12" s="1"/>
  <c r="AH2430" i="12"/>
  <c r="AH2429" i="12" s="1"/>
  <c r="AF2435" i="12"/>
  <c r="AF2434" i="12" s="1"/>
  <c r="AG2435" i="12"/>
  <c r="AG2434" i="12" s="1"/>
  <c r="AH2435" i="12"/>
  <c r="AH2434" i="12" s="1"/>
  <c r="AF2439" i="12"/>
  <c r="AF2438" i="12" s="1"/>
  <c r="AF2437" i="12" s="1"/>
  <c r="AG2439" i="12"/>
  <c r="AG2438" i="12" s="1"/>
  <c r="AG2437" i="12" s="1"/>
  <c r="AH2439" i="12"/>
  <c r="AH2438" i="12" s="1"/>
  <c r="AH2437" i="12" s="1"/>
  <c r="AF2445" i="12"/>
  <c r="AF2444" i="12" s="1"/>
  <c r="AF2443" i="12" s="1"/>
  <c r="AG2445" i="12"/>
  <c r="AG2444" i="12" s="1"/>
  <c r="AG2443" i="12" s="1"/>
  <c r="AH2445" i="12"/>
  <c r="AH2444" i="12" s="1"/>
  <c r="AH2443" i="12" s="1"/>
  <c r="AF2449" i="12"/>
  <c r="AF2448" i="12" s="1"/>
  <c r="AF2447" i="12" s="1"/>
  <c r="AG2449" i="12"/>
  <c r="AG2448" i="12" s="1"/>
  <c r="AG2447" i="12" s="1"/>
  <c r="AH2449" i="12"/>
  <c r="AH2448" i="12" s="1"/>
  <c r="AH2447" i="12" s="1"/>
  <c r="AF2456" i="12"/>
  <c r="AF2455" i="12" s="1"/>
  <c r="AG2456" i="12"/>
  <c r="AG2455" i="12" s="1"/>
  <c r="AH2456" i="12"/>
  <c r="AH2455" i="12" s="1"/>
  <c r="AF2459" i="12"/>
  <c r="AF2458" i="12" s="1"/>
  <c r="AG2459" i="12"/>
  <c r="AG2458" i="12" s="1"/>
  <c r="AH2459" i="12"/>
  <c r="AH2458" i="12" s="1"/>
  <c r="AF2463" i="12"/>
  <c r="AF2462" i="12" s="1"/>
  <c r="AF2461" i="12" s="1"/>
  <c r="AG2463" i="12"/>
  <c r="AG2462" i="12" s="1"/>
  <c r="AG2461" i="12" s="1"/>
  <c r="AH2463" i="12"/>
  <c r="AH2462" i="12" s="1"/>
  <c r="AH2461" i="12" s="1"/>
  <c r="AF2467" i="12"/>
  <c r="AF2466" i="12" s="1"/>
  <c r="AF2465" i="12" s="1"/>
  <c r="AG2467" i="12"/>
  <c r="AG2466" i="12" s="1"/>
  <c r="AG2465" i="12" s="1"/>
  <c r="AH2467" i="12"/>
  <c r="AH2466" i="12" s="1"/>
  <c r="AH2465" i="12" s="1"/>
  <c r="AF2471" i="12"/>
  <c r="AF2470" i="12" s="1"/>
  <c r="AF2469" i="12" s="1"/>
  <c r="AG2471" i="12"/>
  <c r="AG2470" i="12" s="1"/>
  <c r="AG2469" i="12" s="1"/>
  <c r="AH2471" i="12"/>
  <c r="AH2470" i="12" s="1"/>
  <c r="AH2469" i="12" s="1"/>
  <c r="AF2477" i="12"/>
  <c r="AF2476" i="12" s="1"/>
  <c r="AF2475" i="12" s="1"/>
  <c r="AG2477" i="12"/>
  <c r="AG2476" i="12" s="1"/>
  <c r="AG2475" i="12" s="1"/>
  <c r="AH2477" i="12"/>
  <c r="AH2476" i="12" s="1"/>
  <c r="AH2475" i="12" s="1"/>
  <c r="AF2481" i="12"/>
  <c r="AF2480" i="12" s="1"/>
  <c r="AF2479" i="12" s="1"/>
  <c r="AG2481" i="12"/>
  <c r="AG2480" i="12" s="1"/>
  <c r="AG2479" i="12" s="1"/>
  <c r="AH2481" i="12"/>
  <c r="AH2480" i="12" s="1"/>
  <c r="AH2479" i="12" s="1"/>
  <c r="AF2488" i="12"/>
  <c r="AF2487" i="12" s="1"/>
  <c r="AF2486" i="12" s="1"/>
  <c r="AG2488" i="12"/>
  <c r="AG2487" i="12" s="1"/>
  <c r="AG2486" i="12" s="1"/>
  <c r="AH2488" i="12"/>
  <c r="AH2487" i="12" s="1"/>
  <c r="AH2486" i="12" s="1"/>
  <c r="AF2492" i="12"/>
  <c r="AF2491" i="12" s="1"/>
  <c r="AF2490" i="12" s="1"/>
  <c r="AG2492" i="12"/>
  <c r="AG2491" i="12" s="1"/>
  <c r="AG2490" i="12" s="1"/>
  <c r="AH2492" i="12"/>
  <c r="AH2491" i="12" s="1"/>
  <c r="AH2490" i="12" s="1"/>
  <c r="AF2496" i="12"/>
  <c r="AF2495" i="12" s="1"/>
  <c r="AF2494" i="12" s="1"/>
  <c r="AG2496" i="12"/>
  <c r="AG2495" i="12" s="1"/>
  <c r="AG2494" i="12" s="1"/>
  <c r="AH2496" i="12"/>
  <c r="AH2495" i="12" s="1"/>
  <c r="AH2494" i="12" s="1"/>
  <c r="AF2500" i="12"/>
  <c r="AF2499" i="12" s="1"/>
  <c r="AF2498" i="12" s="1"/>
  <c r="AG2500" i="12"/>
  <c r="AG2499" i="12" s="1"/>
  <c r="AG2498" i="12" s="1"/>
  <c r="AH2500" i="12"/>
  <c r="AH2499" i="12" s="1"/>
  <c r="AH2498" i="12" s="1"/>
  <c r="AF2504" i="12"/>
  <c r="AF2503" i="12" s="1"/>
  <c r="AF2502" i="12" s="1"/>
  <c r="AG2504" i="12"/>
  <c r="AG2503" i="12" s="1"/>
  <c r="AG2502" i="12" s="1"/>
  <c r="AH2504" i="12"/>
  <c r="AH2503" i="12" s="1"/>
  <c r="AH2502" i="12" s="1"/>
  <c r="AF2512" i="12"/>
  <c r="AF2511" i="12" s="1"/>
  <c r="AF2510" i="12" s="1"/>
  <c r="AG2512" i="12"/>
  <c r="AG2511" i="12" s="1"/>
  <c r="AG2510" i="12" s="1"/>
  <c r="AH2512" i="12"/>
  <c r="AH2511" i="12" s="1"/>
  <c r="AH2510" i="12" s="1"/>
  <c r="AF2516" i="12"/>
  <c r="AF2515" i="12" s="1"/>
  <c r="AF2514" i="12" s="1"/>
  <c r="AG2516" i="12"/>
  <c r="AG2515" i="12" s="1"/>
  <c r="AG2514" i="12" s="1"/>
  <c r="AH2516" i="12"/>
  <c r="AH2515" i="12" s="1"/>
  <c r="AH2514" i="12" s="1"/>
  <c r="AF2520" i="12"/>
  <c r="AF2519" i="12" s="1"/>
  <c r="AF2518" i="12" s="1"/>
  <c r="AG2520" i="12"/>
  <c r="AG2519" i="12" s="1"/>
  <c r="AG2518" i="12" s="1"/>
  <c r="AH2520" i="12"/>
  <c r="AH2519" i="12" s="1"/>
  <c r="AH2518" i="12" s="1"/>
  <c r="AF2524" i="12"/>
  <c r="AF2523" i="12" s="1"/>
  <c r="AF2522" i="12" s="1"/>
  <c r="AG2524" i="12"/>
  <c r="AG2523" i="12" s="1"/>
  <c r="AG2522" i="12" s="1"/>
  <c r="AH2524" i="12"/>
  <c r="AH2523" i="12" s="1"/>
  <c r="AH2522" i="12" s="1"/>
  <c r="AF2528" i="12"/>
  <c r="AF2527" i="12" s="1"/>
  <c r="AF2526" i="12" s="1"/>
  <c r="AG2528" i="12"/>
  <c r="AG2527" i="12" s="1"/>
  <c r="AG2526" i="12" s="1"/>
  <c r="AH2528" i="12"/>
  <c r="AH2527" i="12" s="1"/>
  <c r="AH2526" i="12" s="1"/>
  <c r="AF2532" i="12"/>
  <c r="AF2531" i="12" s="1"/>
  <c r="AF2530" i="12" s="1"/>
  <c r="AG2532" i="12"/>
  <c r="AG2531" i="12" s="1"/>
  <c r="AG2530" i="12" s="1"/>
  <c r="AH2532" i="12"/>
  <c r="AH2531" i="12" s="1"/>
  <c r="AH2530" i="12" s="1"/>
  <c r="AF2536" i="12"/>
  <c r="AF2535" i="12" s="1"/>
  <c r="AF2534" i="12" s="1"/>
  <c r="AG2536" i="12"/>
  <c r="AG2535" i="12" s="1"/>
  <c r="AG2534" i="12" s="1"/>
  <c r="AH2536" i="12"/>
  <c r="AH2535" i="12" s="1"/>
  <c r="AH2534" i="12" s="1"/>
  <c r="AF2543" i="12"/>
  <c r="AF2542" i="12" s="1"/>
  <c r="AF2538" i="12" s="1"/>
  <c r="AG2543" i="12"/>
  <c r="AG2542" i="12" s="1"/>
  <c r="AG2538" i="12" s="1"/>
  <c r="AH2543" i="12"/>
  <c r="AH2542" i="12" s="1"/>
  <c r="AH2538" i="12" s="1"/>
  <c r="AF2547" i="12"/>
  <c r="AF2546" i="12" s="1"/>
  <c r="AF2545" i="12" s="1"/>
  <c r="AG2547" i="12"/>
  <c r="AG2546" i="12" s="1"/>
  <c r="AG2545" i="12" s="1"/>
  <c r="AH2547" i="12"/>
  <c r="AH2546" i="12" s="1"/>
  <c r="AH2545" i="12" s="1"/>
  <c r="AF2551" i="12"/>
  <c r="AF2550" i="12" s="1"/>
  <c r="AF2549" i="12" s="1"/>
  <c r="AG2551" i="12"/>
  <c r="AG2550" i="12" s="1"/>
  <c r="AG2549" i="12" s="1"/>
  <c r="AH2551" i="12"/>
  <c r="AH2550" i="12" s="1"/>
  <c r="AH2549" i="12" s="1"/>
  <c r="AF2555" i="12"/>
  <c r="AF2554" i="12" s="1"/>
  <c r="AF2553" i="12" s="1"/>
  <c r="AG2555" i="12"/>
  <c r="AG2554" i="12" s="1"/>
  <c r="AG2553" i="12" s="1"/>
  <c r="AH2555" i="12"/>
  <c r="AH2554" i="12" s="1"/>
  <c r="AH2553" i="12" s="1"/>
  <c r="AF2559" i="12"/>
  <c r="AF2558" i="12" s="1"/>
  <c r="AF2557" i="12" s="1"/>
  <c r="AG2559" i="12"/>
  <c r="AG2558" i="12" s="1"/>
  <c r="AG2557" i="12" s="1"/>
  <c r="AH2559" i="12"/>
  <c r="AH2558" i="12" s="1"/>
  <c r="AH2557" i="12" s="1"/>
  <c r="AF2563" i="12"/>
  <c r="AF2562" i="12" s="1"/>
  <c r="AF2561" i="12" s="1"/>
  <c r="AG2563" i="12"/>
  <c r="AG2562" i="12" s="1"/>
  <c r="AG2561" i="12" s="1"/>
  <c r="AH2563" i="12"/>
  <c r="AH2562" i="12" s="1"/>
  <c r="AH2561" i="12" s="1"/>
  <c r="AF2567" i="12"/>
  <c r="AF2566" i="12" s="1"/>
  <c r="AF2565" i="12" s="1"/>
  <c r="AG2567" i="12"/>
  <c r="AG2566" i="12" s="1"/>
  <c r="AG2565" i="12" s="1"/>
  <c r="AH2567" i="12"/>
  <c r="AH2566" i="12" s="1"/>
  <c r="AH2565" i="12" s="1"/>
  <c r="AF2571" i="12"/>
  <c r="AF2570" i="12" s="1"/>
  <c r="AF2569" i="12" s="1"/>
  <c r="AG2571" i="12"/>
  <c r="AG2570" i="12" s="1"/>
  <c r="AG2569" i="12" s="1"/>
  <c r="AH2571" i="12"/>
  <c r="AH2570" i="12" s="1"/>
  <c r="AH2569" i="12" s="1"/>
  <c r="AF2575" i="12"/>
  <c r="AF2574" i="12" s="1"/>
  <c r="AF2573" i="12" s="1"/>
  <c r="AG2575" i="12"/>
  <c r="AG2574" i="12" s="1"/>
  <c r="AG2573" i="12" s="1"/>
  <c r="AH2575" i="12"/>
  <c r="AH2574" i="12" s="1"/>
  <c r="AH2573" i="12" s="1"/>
  <c r="AF2590" i="12"/>
  <c r="AF2589" i="12" s="1"/>
  <c r="AF2588" i="12" s="1"/>
  <c r="AG2590" i="12"/>
  <c r="AG2589" i="12" s="1"/>
  <c r="AG2588" i="12" s="1"/>
  <c r="AH2590" i="12"/>
  <c r="AH2589" i="12" s="1"/>
  <c r="AH2588" i="12" s="1"/>
  <c r="AF2594" i="12"/>
  <c r="AF2593" i="12" s="1"/>
  <c r="AF2592" i="12" s="1"/>
  <c r="AG2594" i="12"/>
  <c r="AG2593" i="12" s="1"/>
  <c r="AG2592" i="12" s="1"/>
  <c r="AH2594" i="12"/>
  <c r="AH2593" i="12" s="1"/>
  <c r="AH2592" i="12" s="1"/>
  <c r="AF2599" i="12"/>
  <c r="AF2598" i="12" s="1"/>
  <c r="AF2597" i="12" s="1"/>
  <c r="AF2596" i="12" s="1"/>
  <c r="AG2599" i="12"/>
  <c r="AG2598" i="12" s="1"/>
  <c r="AG2597" i="12" s="1"/>
  <c r="AG2596" i="12" s="1"/>
  <c r="AH2599" i="12"/>
  <c r="AH2598" i="12" s="1"/>
  <c r="AH2597" i="12" s="1"/>
  <c r="AH2596" i="12" s="1"/>
  <c r="AF2609" i="12"/>
  <c r="AF2608" i="12" s="1"/>
  <c r="AF2607" i="12" s="1"/>
  <c r="AG2609" i="12"/>
  <c r="AG2608" i="12" s="1"/>
  <c r="AG2607" i="12" s="1"/>
  <c r="AH2609" i="12"/>
  <c r="AH2608" i="12" s="1"/>
  <c r="AH2607" i="12" s="1"/>
  <c r="AF2613" i="12"/>
  <c r="AF2612" i="12" s="1"/>
  <c r="AF2611" i="12" s="1"/>
  <c r="AG2613" i="12"/>
  <c r="AG2612" i="12" s="1"/>
  <c r="AG2611" i="12" s="1"/>
  <c r="AH2613" i="12"/>
  <c r="AH2612" i="12" s="1"/>
  <c r="AH2611" i="12" s="1"/>
  <c r="AF2619" i="12"/>
  <c r="AF2618" i="12" s="1"/>
  <c r="AF2617" i="12" s="1"/>
  <c r="AG2619" i="12"/>
  <c r="AG2618" i="12" s="1"/>
  <c r="AG2617" i="12" s="1"/>
  <c r="AH2619" i="12"/>
  <c r="AH2618" i="12" s="1"/>
  <c r="AH2617" i="12" s="1"/>
  <c r="AF2623" i="12"/>
  <c r="AF2622" i="12" s="1"/>
  <c r="AF2621" i="12" s="1"/>
  <c r="AG2623" i="12"/>
  <c r="AG2622" i="12" s="1"/>
  <c r="AG2621" i="12" s="1"/>
  <c r="AH2623" i="12"/>
  <c r="AH2622" i="12" s="1"/>
  <c r="AH2621" i="12" s="1"/>
  <c r="AF2634" i="12"/>
  <c r="AF2633" i="12" s="1"/>
  <c r="AF2632" i="12" s="1"/>
  <c r="AG2634" i="12"/>
  <c r="AG2633" i="12" s="1"/>
  <c r="AG2632" i="12" s="1"/>
  <c r="AH2634" i="12"/>
  <c r="AH2633" i="12" s="1"/>
  <c r="AH2632" i="12" s="1"/>
  <c r="AF2638" i="12"/>
  <c r="AF2637" i="12" s="1"/>
  <c r="AF2636" i="12" s="1"/>
  <c r="AG2638" i="12"/>
  <c r="AG2637" i="12" s="1"/>
  <c r="AG2636" i="12" s="1"/>
  <c r="AH2638" i="12"/>
  <c r="AH2637" i="12" s="1"/>
  <c r="AH2636" i="12" s="1"/>
  <c r="AF2644" i="12"/>
  <c r="AF2643" i="12" s="1"/>
  <c r="AG2644" i="12"/>
  <c r="AG2643" i="12" s="1"/>
  <c r="AH2644" i="12"/>
  <c r="AH2643" i="12" s="1"/>
  <c r="AF2650" i="12"/>
  <c r="AF2649" i="12" s="1"/>
  <c r="AG2650" i="12"/>
  <c r="AG2649" i="12" s="1"/>
  <c r="AH2650" i="12"/>
  <c r="AH2649" i="12" s="1"/>
  <c r="AF2657" i="12"/>
  <c r="AF2656" i="12" s="1"/>
  <c r="AG2657" i="12"/>
  <c r="AG2656" i="12" s="1"/>
  <c r="AH2657" i="12"/>
  <c r="AH2656" i="12" s="1"/>
  <c r="AF2660" i="12"/>
  <c r="AF2659" i="12" s="1"/>
  <c r="AG2660" i="12"/>
  <c r="AG2659" i="12" s="1"/>
  <c r="AH2660" i="12"/>
  <c r="AH2659" i="12" s="1"/>
  <c r="AF2665" i="12"/>
  <c r="AF2664" i="12" s="1"/>
  <c r="AG2665" i="12"/>
  <c r="AG2664" i="12" s="1"/>
  <c r="AH2665" i="12"/>
  <c r="AH2664" i="12" s="1"/>
  <c r="AF2668" i="12"/>
  <c r="AF2667" i="12" s="1"/>
  <c r="AG2668" i="12"/>
  <c r="AG2667" i="12" s="1"/>
  <c r="AH2668" i="12"/>
  <c r="AH2667" i="12" s="1"/>
  <c r="AF2671" i="12"/>
  <c r="AF2670" i="12" s="1"/>
  <c r="AG2671" i="12"/>
  <c r="AG2670" i="12" s="1"/>
  <c r="AH2671" i="12"/>
  <c r="AH2670" i="12" s="1"/>
  <c r="AF2676" i="12"/>
  <c r="AF2675" i="12" s="1"/>
  <c r="AG2676" i="12"/>
  <c r="AG2675" i="12" s="1"/>
  <c r="AH2676" i="12"/>
  <c r="AH2675" i="12" s="1"/>
  <c r="AF2679" i="12"/>
  <c r="AF2678" i="12" s="1"/>
  <c r="AG2679" i="12"/>
  <c r="AG2678" i="12" s="1"/>
  <c r="AH2679" i="12"/>
  <c r="AH2678" i="12" s="1"/>
  <c r="AF2682" i="12"/>
  <c r="AF2681" i="12" s="1"/>
  <c r="AG2682" i="12"/>
  <c r="AG2681" i="12" s="1"/>
  <c r="AH2682" i="12"/>
  <c r="AH2681" i="12" s="1"/>
  <c r="AF2686" i="12"/>
  <c r="AF2685" i="12" s="1"/>
  <c r="AG2686" i="12"/>
  <c r="AG2685" i="12" s="1"/>
  <c r="AH2686" i="12"/>
  <c r="AH2685" i="12" s="1"/>
  <c r="AF2689" i="12"/>
  <c r="AF2688" i="12" s="1"/>
  <c r="AG2689" i="12"/>
  <c r="AG2688" i="12" s="1"/>
  <c r="AH2689" i="12"/>
  <c r="AH2688" i="12" s="1"/>
  <c r="AF2693" i="12"/>
  <c r="AF2692" i="12" s="1"/>
  <c r="AF2691" i="12" s="1"/>
  <c r="AG2693" i="12"/>
  <c r="AG2692" i="12" s="1"/>
  <c r="AG2691" i="12" s="1"/>
  <c r="AH2693" i="12"/>
  <c r="AH2692" i="12" s="1"/>
  <c r="AH2691" i="12" s="1"/>
  <c r="AF2698" i="12"/>
  <c r="AF2697" i="12" s="1"/>
  <c r="AF2696" i="12" s="1"/>
  <c r="AG2698" i="12"/>
  <c r="AG2697" i="12" s="1"/>
  <c r="AG2696" i="12" s="1"/>
  <c r="AH2698" i="12"/>
  <c r="AH2697" i="12" s="1"/>
  <c r="AH2696" i="12" s="1"/>
  <c r="AF2706" i="12"/>
  <c r="AF2705" i="12" s="1"/>
  <c r="AF2704" i="12" s="1"/>
  <c r="AG2706" i="12"/>
  <c r="AG2705" i="12" s="1"/>
  <c r="AG2704" i="12" s="1"/>
  <c r="AH2706" i="12"/>
  <c r="AH2705" i="12" s="1"/>
  <c r="AH2704" i="12" s="1"/>
  <c r="AF2711" i="12"/>
  <c r="AF2710" i="12" s="1"/>
  <c r="AG2711" i="12"/>
  <c r="AG2710" i="12" s="1"/>
  <c r="AH2711" i="12"/>
  <c r="AH2710" i="12" s="1"/>
  <c r="AF2714" i="12"/>
  <c r="AF2713" i="12" s="1"/>
  <c r="AG2714" i="12"/>
  <c r="AG2713" i="12" s="1"/>
  <c r="AH2714" i="12"/>
  <c r="AH2713" i="12" s="1"/>
  <c r="AF2717" i="12"/>
  <c r="AF2716" i="12" s="1"/>
  <c r="AG2717" i="12"/>
  <c r="AG2716" i="12" s="1"/>
  <c r="AH2717" i="12"/>
  <c r="AH2716" i="12" s="1"/>
  <c r="AF2721" i="12"/>
  <c r="AF2720" i="12" s="1"/>
  <c r="AF2719" i="12" s="1"/>
  <c r="AG2721" i="12"/>
  <c r="AG2720" i="12" s="1"/>
  <c r="AG2719" i="12" s="1"/>
  <c r="AH2721" i="12"/>
  <c r="AH2720" i="12" s="1"/>
  <c r="AH2719" i="12" s="1"/>
  <c r="AF2726" i="12"/>
  <c r="AF2725" i="12" s="1"/>
  <c r="AG2726" i="12"/>
  <c r="AG2725" i="12" s="1"/>
  <c r="AH2726" i="12"/>
  <c r="AH2725" i="12" s="1"/>
  <c r="AF2729" i="12"/>
  <c r="AF2728" i="12" s="1"/>
  <c r="AG2729" i="12"/>
  <c r="AG2728" i="12" s="1"/>
  <c r="AH2729" i="12"/>
  <c r="AH2728" i="12" s="1"/>
  <c r="AF2733" i="12"/>
  <c r="AF2732" i="12" s="1"/>
  <c r="AG2733" i="12"/>
  <c r="AG2732" i="12" s="1"/>
  <c r="AH2733" i="12"/>
  <c r="AH2732" i="12" s="1"/>
  <c r="AF2736" i="12"/>
  <c r="AF2735" i="12" s="1"/>
  <c r="AG2736" i="12"/>
  <c r="AG2735" i="12" s="1"/>
  <c r="AH2736" i="12"/>
  <c r="AH2735" i="12" s="1"/>
  <c r="AF2740" i="12"/>
  <c r="AF2739" i="12" s="1"/>
  <c r="AG2740" i="12"/>
  <c r="AG2739" i="12" s="1"/>
  <c r="AH2740" i="12"/>
  <c r="AH2739" i="12" s="1"/>
  <c r="AF2746" i="12"/>
  <c r="AF2745" i="12" s="1"/>
  <c r="AG2746" i="12"/>
  <c r="AG2745" i="12" s="1"/>
  <c r="AH2746" i="12"/>
  <c r="AH2745" i="12" s="1"/>
  <c r="AF2749" i="12"/>
  <c r="AF2748" i="12" s="1"/>
  <c r="AG2749" i="12"/>
  <c r="AG2748" i="12" s="1"/>
  <c r="AH2749" i="12"/>
  <c r="AH2748" i="12" s="1"/>
  <c r="AF2755" i="12"/>
  <c r="AF2754" i="12" s="1"/>
  <c r="AF2753" i="12" s="1"/>
  <c r="AG2755" i="12"/>
  <c r="AG2754" i="12" s="1"/>
  <c r="AG2753" i="12" s="1"/>
  <c r="AH2755" i="12"/>
  <c r="AH2754" i="12" s="1"/>
  <c r="AH2753" i="12" s="1"/>
  <c r="AF2759" i="12"/>
  <c r="AF2758" i="12" s="1"/>
  <c r="AF2757" i="12" s="1"/>
  <c r="AG2759" i="12"/>
  <c r="AG2758" i="12" s="1"/>
  <c r="AG2757" i="12" s="1"/>
  <c r="AH2759" i="12"/>
  <c r="AH2758" i="12" s="1"/>
  <c r="AH2757" i="12" s="1"/>
  <c r="AF2763" i="12"/>
  <c r="AF2762" i="12" s="1"/>
  <c r="AF2761" i="12" s="1"/>
  <c r="AG2763" i="12"/>
  <c r="AG2762" i="12" s="1"/>
  <c r="AG2761" i="12" s="1"/>
  <c r="AH2763" i="12"/>
  <c r="AH2762" i="12" s="1"/>
  <c r="AH2761" i="12" s="1"/>
  <c r="AF2767" i="12"/>
  <c r="AF2766" i="12" s="1"/>
  <c r="AF2765" i="12" s="1"/>
  <c r="AG2767" i="12"/>
  <c r="AG2766" i="12" s="1"/>
  <c r="AG2765" i="12" s="1"/>
  <c r="AH2767" i="12"/>
  <c r="AH2766" i="12" s="1"/>
  <c r="AH2765" i="12" s="1"/>
  <c r="AF2771" i="12"/>
  <c r="AF2770" i="12" s="1"/>
  <c r="AF2769" i="12" s="1"/>
  <c r="AG2771" i="12"/>
  <c r="AG2770" i="12" s="1"/>
  <c r="AG2769" i="12" s="1"/>
  <c r="AH2771" i="12"/>
  <c r="AH2770" i="12" s="1"/>
  <c r="AH2769" i="12" s="1"/>
  <c r="AF2775" i="12"/>
  <c r="AF2774" i="12" s="1"/>
  <c r="AF2773" i="12" s="1"/>
  <c r="AG2775" i="12"/>
  <c r="AG2774" i="12" s="1"/>
  <c r="AG2773" i="12" s="1"/>
  <c r="AH2775" i="12"/>
  <c r="AH2774" i="12" s="1"/>
  <c r="AH2773" i="12" s="1"/>
  <c r="AF2779" i="12"/>
  <c r="AF2778" i="12" s="1"/>
  <c r="AF2777" i="12" s="1"/>
  <c r="AG2779" i="12"/>
  <c r="AG2778" i="12" s="1"/>
  <c r="AG2777" i="12" s="1"/>
  <c r="AH2779" i="12"/>
  <c r="AH2778" i="12" s="1"/>
  <c r="AH2777" i="12" s="1"/>
  <c r="AF2783" i="12"/>
  <c r="AF2782" i="12" s="1"/>
  <c r="AG2783" i="12"/>
  <c r="AG2782" i="12" s="1"/>
  <c r="AH2783" i="12"/>
  <c r="AH2782" i="12" s="1"/>
  <c r="AF2786" i="12"/>
  <c r="AF2785" i="12" s="1"/>
  <c r="AG2786" i="12"/>
  <c r="AG2785" i="12" s="1"/>
  <c r="AH2786" i="12"/>
  <c r="AH2785" i="12" s="1"/>
  <c r="AF2790" i="12"/>
  <c r="AF2789" i="12" s="1"/>
  <c r="AG2790" i="12"/>
  <c r="AG2789" i="12" s="1"/>
  <c r="AH2790" i="12"/>
  <c r="AH2789" i="12" s="1"/>
  <c r="AF2793" i="12"/>
  <c r="AF2792" i="12" s="1"/>
  <c r="AG2793" i="12"/>
  <c r="AG2792" i="12" s="1"/>
  <c r="AH2793" i="12"/>
  <c r="AH2792" i="12" s="1"/>
  <c r="AF2796" i="12"/>
  <c r="AF2795" i="12" s="1"/>
  <c r="AG2796" i="12"/>
  <c r="AG2795" i="12" s="1"/>
  <c r="AH2796" i="12"/>
  <c r="AH2795" i="12" s="1"/>
  <c r="AF2800" i="12"/>
  <c r="AF2799" i="12" s="1"/>
  <c r="AF2798" i="12" s="1"/>
  <c r="AG2800" i="12"/>
  <c r="AG2799" i="12" s="1"/>
  <c r="AG2798" i="12" s="1"/>
  <c r="AH2800" i="12"/>
  <c r="AH2799" i="12" s="1"/>
  <c r="AH2798" i="12" s="1"/>
  <c r="AF2804" i="12"/>
  <c r="AF2803" i="12" s="1"/>
  <c r="AF2802" i="12" s="1"/>
  <c r="AG2804" i="12"/>
  <c r="AG2803" i="12" s="1"/>
  <c r="AG2802" i="12" s="1"/>
  <c r="AH2804" i="12"/>
  <c r="AH2803" i="12" s="1"/>
  <c r="AH2802" i="12" s="1"/>
  <c r="AF2808" i="12"/>
  <c r="AG2808" i="12"/>
  <c r="AH2808" i="12"/>
  <c r="AF2810" i="12"/>
  <c r="AG2810" i="12"/>
  <c r="AH2810" i="12"/>
  <c r="AF2814" i="12"/>
  <c r="AF2813" i="12" s="1"/>
  <c r="AF2812" i="12" s="1"/>
  <c r="AG2814" i="12"/>
  <c r="AG2813" i="12" s="1"/>
  <c r="AG2812" i="12" s="1"/>
  <c r="AH2814" i="12"/>
  <c r="AH2813" i="12" s="1"/>
  <c r="AH2812" i="12" s="1"/>
  <c r="AF2818" i="12"/>
  <c r="AF2817" i="12" s="1"/>
  <c r="AF2816" i="12" s="1"/>
  <c r="AG2818" i="12"/>
  <c r="AG2817" i="12" s="1"/>
  <c r="AG2816" i="12" s="1"/>
  <c r="AH2818" i="12"/>
  <c r="AH2817" i="12" s="1"/>
  <c r="AH2816" i="12" s="1"/>
  <c r="AF2822" i="12"/>
  <c r="AF2821" i="12" s="1"/>
  <c r="AF2820" i="12" s="1"/>
  <c r="AG2822" i="12"/>
  <c r="AG2821" i="12" s="1"/>
  <c r="AG2820" i="12" s="1"/>
  <c r="AH2822" i="12"/>
  <c r="AH2821" i="12" s="1"/>
  <c r="AH2820" i="12" s="1"/>
  <c r="AF2826" i="12"/>
  <c r="AF2825" i="12" s="1"/>
  <c r="AF2824" i="12" s="1"/>
  <c r="AG2826" i="12"/>
  <c r="AG2825" i="12" s="1"/>
  <c r="AG2824" i="12" s="1"/>
  <c r="AH2826" i="12"/>
  <c r="AH2825" i="12" s="1"/>
  <c r="AH2824" i="12" s="1"/>
  <c r="AF2830" i="12"/>
  <c r="AF2829" i="12" s="1"/>
  <c r="AF2828" i="12" s="1"/>
  <c r="AG2830" i="12"/>
  <c r="AG2829" i="12" s="1"/>
  <c r="AG2828" i="12" s="1"/>
  <c r="AH2830" i="12"/>
  <c r="AH2829" i="12" s="1"/>
  <c r="AH2828" i="12" s="1"/>
  <c r="AF2834" i="12"/>
  <c r="AG2834" i="12"/>
  <c r="AH2834" i="12"/>
  <c r="AF2836" i="12"/>
  <c r="AG2836" i="12"/>
  <c r="AH2836" i="12"/>
  <c r="AF2839" i="12"/>
  <c r="AF2838" i="12" s="1"/>
  <c r="AG2839" i="12"/>
  <c r="AG2838" i="12" s="1"/>
  <c r="AH2839" i="12"/>
  <c r="AH2838" i="12" s="1"/>
  <c r="AF2843" i="12"/>
  <c r="AG2843" i="12"/>
  <c r="AH2843" i="12"/>
  <c r="AF2845" i="12"/>
  <c r="AG2845" i="12"/>
  <c r="AH2845" i="12"/>
  <c r="AF2848" i="12"/>
  <c r="AF2847" i="12" s="1"/>
  <c r="AG2848" i="12"/>
  <c r="AG2847" i="12" s="1"/>
  <c r="AH2848" i="12"/>
  <c r="AH2847" i="12" s="1"/>
  <c r="AF2852" i="12"/>
  <c r="AF2851" i="12" s="1"/>
  <c r="AF2850" i="12" s="1"/>
  <c r="AG2852" i="12"/>
  <c r="AG2851" i="12" s="1"/>
  <c r="AG2850" i="12" s="1"/>
  <c r="AH2852" i="12"/>
  <c r="AH2851" i="12" s="1"/>
  <c r="AH2850" i="12" s="1"/>
  <c r="AF2856" i="12"/>
  <c r="AF2855" i="12" s="1"/>
  <c r="AF2854" i="12" s="1"/>
  <c r="AG2856" i="12"/>
  <c r="AG2855" i="12" s="1"/>
  <c r="AG2854" i="12" s="1"/>
  <c r="AH2856" i="12"/>
  <c r="AH2855" i="12" s="1"/>
  <c r="AH2854" i="12" s="1"/>
  <c r="AF2860" i="12"/>
  <c r="AF2859" i="12" s="1"/>
  <c r="AF2858" i="12" s="1"/>
  <c r="AG2860" i="12"/>
  <c r="AG2859" i="12" s="1"/>
  <c r="AG2858" i="12" s="1"/>
  <c r="AH2860" i="12"/>
  <c r="AH2859" i="12" s="1"/>
  <c r="AH2858" i="12" s="1"/>
  <c r="AF2864" i="12"/>
  <c r="AF2863" i="12" s="1"/>
  <c r="AG2864" i="12"/>
  <c r="AG2863" i="12" s="1"/>
  <c r="AH2864" i="12"/>
  <c r="AH2863" i="12" s="1"/>
  <c r="AF2867" i="12"/>
  <c r="AF2866" i="12" s="1"/>
  <c r="AG2867" i="12"/>
  <c r="AG2866" i="12" s="1"/>
  <c r="AH2867" i="12"/>
  <c r="AH2866" i="12" s="1"/>
  <c r="AF2871" i="12"/>
  <c r="AG2871" i="12"/>
  <c r="AH2871" i="12"/>
  <c r="AF2873" i="12"/>
  <c r="AG2873" i="12"/>
  <c r="AH2873" i="12"/>
  <c r="AF2877" i="12"/>
  <c r="AF2876" i="12" s="1"/>
  <c r="AF2875" i="12" s="1"/>
  <c r="AG2877" i="12"/>
  <c r="AG2876" i="12" s="1"/>
  <c r="AG2875" i="12" s="1"/>
  <c r="AH2877" i="12"/>
  <c r="AH2876" i="12" s="1"/>
  <c r="AH2875" i="12" s="1"/>
  <c r="AF2885" i="12"/>
  <c r="AF2884" i="12" s="1"/>
  <c r="AF2883" i="12" s="1"/>
  <c r="AG2885" i="12"/>
  <c r="AG2884" i="12" s="1"/>
  <c r="AG2883" i="12" s="1"/>
  <c r="AH2885" i="12"/>
  <c r="AH2884" i="12" s="1"/>
  <c r="AH2883" i="12" s="1"/>
  <c r="AF2889" i="12"/>
  <c r="AF2888" i="12" s="1"/>
  <c r="AG2889" i="12"/>
  <c r="AG2888" i="12" s="1"/>
  <c r="AH2889" i="12"/>
  <c r="AH2888" i="12" s="1"/>
  <c r="AF2892" i="12"/>
  <c r="AF2891" i="12" s="1"/>
  <c r="AG2892" i="12"/>
  <c r="AG2891" i="12" s="1"/>
  <c r="AH2892" i="12"/>
  <c r="AH2891" i="12" s="1"/>
  <c r="AF2895" i="12"/>
  <c r="AF2894" i="12" s="1"/>
  <c r="AG2895" i="12"/>
  <c r="AG2894" i="12" s="1"/>
  <c r="AH2895" i="12"/>
  <c r="AH2894" i="12" s="1"/>
  <c r="AF2899" i="12"/>
  <c r="AF2898" i="12" s="1"/>
  <c r="AF2897" i="12" s="1"/>
  <c r="AG2899" i="12"/>
  <c r="AG2898" i="12" s="1"/>
  <c r="AG2897" i="12" s="1"/>
  <c r="AH2899" i="12"/>
  <c r="AH2898" i="12" s="1"/>
  <c r="AH2897" i="12" s="1"/>
  <c r="AF2903" i="12"/>
  <c r="AF2902" i="12" s="1"/>
  <c r="AF2901" i="12" s="1"/>
  <c r="AG2903" i="12"/>
  <c r="AG2902" i="12" s="1"/>
  <c r="AG2901" i="12" s="1"/>
  <c r="AH2903" i="12"/>
  <c r="AH2902" i="12" s="1"/>
  <c r="AH2901" i="12" s="1"/>
  <c r="AF2907" i="12"/>
  <c r="AF2906" i="12" s="1"/>
  <c r="AF2905" i="12" s="1"/>
  <c r="AG2907" i="12"/>
  <c r="AG2906" i="12" s="1"/>
  <c r="AG2905" i="12" s="1"/>
  <c r="AH2907" i="12"/>
  <c r="AH2906" i="12" s="1"/>
  <c r="AH2905" i="12" s="1"/>
  <c r="AF2911" i="12"/>
  <c r="AF2910" i="12" s="1"/>
  <c r="AF2909" i="12" s="1"/>
  <c r="AG2911" i="12"/>
  <c r="AG2910" i="12" s="1"/>
  <c r="AG2909" i="12" s="1"/>
  <c r="AH2911" i="12"/>
  <c r="AH2910" i="12" s="1"/>
  <c r="AH2909" i="12" s="1"/>
  <c r="AF2915" i="12"/>
  <c r="AF2914" i="12" s="1"/>
  <c r="AG2915" i="12"/>
  <c r="AG2914" i="12" s="1"/>
  <c r="AH2915" i="12"/>
  <c r="AH2914" i="12" s="1"/>
  <c r="AF2918" i="12"/>
  <c r="AF2917" i="12" s="1"/>
  <c r="AG2918" i="12"/>
  <c r="AG2917" i="12" s="1"/>
  <c r="AH2918" i="12"/>
  <c r="AH2917" i="12" s="1"/>
  <c r="AF2922" i="12"/>
  <c r="AF2921" i="12" s="1"/>
  <c r="AF2920" i="12" s="1"/>
  <c r="AG2922" i="12"/>
  <c r="AG2921" i="12" s="1"/>
  <c r="AG2920" i="12" s="1"/>
  <c r="AH2922" i="12"/>
  <c r="AH2921" i="12" s="1"/>
  <c r="AH2920" i="12" s="1"/>
  <c r="AF2928" i="12"/>
  <c r="AF2927" i="12" s="1"/>
  <c r="AF2926" i="12" s="1"/>
  <c r="AG2928" i="12"/>
  <c r="AG2927" i="12" s="1"/>
  <c r="AG2926" i="12" s="1"/>
  <c r="AH2928" i="12"/>
  <c r="AH2927" i="12" s="1"/>
  <c r="AH2926" i="12" s="1"/>
  <c r="AF2932" i="12"/>
  <c r="AF2931" i="12" s="1"/>
  <c r="AF2930" i="12" s="1"/>
  <c r="AG2932" i="12"/>
  <c r="AG2931" i="12" s="1"/>
  <c r="AG2930" i="12" s="1"/>
  <c r="AH2932" i="12"/>
  <c r="AH2931" i="12" s="1"/>
  <c r="AH2930" i="12" s="1"/>
  <c r="AF2937" i="12"/>
  <c r="AF2936" i="12" s="1"/>
  <c r="AF2935" i="12" s="1"/>
  <c r="AG2937" i="12"/>
  <c r="AG2936" i="12" s="1"/>
  <c r="AG2935" i="12" s="1"/>
  <c r="AH2937" i="12"/>
  <c r="AH2936" i="12" s="1"/>
  <c r="AH2935" i="12" s="1"/>
  <c r="AF2941" i="12"/>
  <c r="AF2940" i="12" s="1"/>
  <c r="AG2941" i="12"/>
  <c r="AG2940" i="12" s="1"/>
  <c r="AH2941" i="12"/>
  <c r="AH2940" i="12" s="1"/>
  <c r="AF2944" i="12"/>
  <c r="AF2943" i="12" s="1"/>
  <c r="AG2944" i="12"/>
  <c r="AG2943" i="12" s="1"/>
  <c r="AH2944" i="12"/>
  <c r="AH2943" i="12" s="1"/>
  <c r="AF2950" i="12"/>
  <c r="AF2949" i="12" s="1"/>
  <c r="AF2948" i="12" s="1"/>
  <c r="AF2947" i="12" s="1"/>
  <c r="AG2950" i="12"/>
  <c r="AG2949" i="12" s="1"/>
  <c r="AG2948" i="12" s="1"/>
  <c r="AG2947" i="12" s="1"/>
  <c r="AH2950" i="12"/>
  <c r="AH2949" i="12" s="1"/>
  <c r="AH2948" i="12" s="1"/>
  <c r="AH2947" i="12" s="1"/>
  <c r="AF2955" i="12"/>
  <c r="AF2954" i="12" s="1"/>
  <c r="AF2953" i="12" s="1"/>
  <c r="AG2955" i="12"/>
  <c r="AG2954" i="12" s="1"/>
  <c r="AG2953" i="12" s="1"/>
  <c r="AH2955" i="12"/>
  <c r="AH2954" i="12" s="1"/>
  <c r="AH2953" i="12" s="1"/>
  <c r="AF2959" i="12"/>
  <c r="AF2958" i="12" s="1"/>
  <c r="AG2959" i="12"/>
  <c r="AG2958" i="12" s="1"/>
  <c r="AH2959" i="12"/>
  <c r="AH2958" i="12" s="1"/>
  <c r="AF2962" i="12"/>
  <c r="AF2961" i="12" s="1"/>
  <c r="AG2962" i="12"/>
  <c r="AG2961" i="12" s="1"/>
  <c r="AH2962" i="12"/>
  <c r="AH2961" i="12" s="1"/>
  <c r="AF2965" i="12"/>
  <c r="AF2964" i="12" s="1"/>
  <c r="AG2965" i="12"/>
  <c r="AG2964" i="12" s="1"/>
  <c r="AH2965" i="12"/>
  <c r="AH2964" i="12" s="1"/>
  <c r="AF2971" i="12"/>
  <c r="AF2970" i="12" s="1"/>
  <c r="AF2969" i="12" s="1"/>
  <c r="AF2968" i="12" s="1"/>
  <c r="AG2971" i="12"/>
  <c r="AG2970" i="12" s="1"/>
  <c r="AG2969" i="12" s="1"/>
  <c r="AG2968" i="12" s="1"/>
  <c r="AH2971" i="12"/>
  <c r="AH2970" i="12" s="1"/>
  <c r="AH2969" i="12" s="1"/>
  <c r="AH2968" i="12" s="1"/>
  <c r="AF2976" i="12"/>
  <c r="AF2975" i="12" s="1"/>
  <c r="AF2974" i="12" s="1"/>
  <c r="AG2976" i="12"/>
  <c r="AG2975" i="12" s="1"/>
  <c r="AG2974" i="12" s="1"/>
  <c r="AH2976" i="12"/>
  <c r="AH2975" i="12" s="1"/>
  <c r="AH2974" i="12" s="1"/>
  <c r="AF2980" i="12"/>
  <c r="AF2979" i="12" s="1"/>
  <c r="AG2980" i="12"/>
  <c r="AG2979" i="12" s="1"/>
  <c r="AH2980" i="12"/>
  <c r="AH2979" i="12" s="1"/>
  <c r="AF2983" i="12"/>
  <c r="AF2982" i="12" s="1"/>
  <c r="AG2983" i="12"/>
  <c r="AG2982" i="12" s="1"/>
  <c r="AH2983" i="12"/>
  <c r="AH2982" i="12" s="1"/>
  <c r="AF2987" i="12"/>
  <c r="AF2986" i="12" s="1"/>
  <c r="AF2985" i="12" s="1"/>
  <c r="AG2987" i="12"/>
  <c r="AG2986" i="12" s="1"/>
  <c r="AG2985" i="12" s="1"/>
  <c r="AH2987" i="12"/>
  <c r="AH2986" i="12" s="1"/>
  <c r="AH2985" i="12" s="1"/>
  <c r="AF2993" i="12"/>
  <c r="AF2992" i="12" s="1"/>
  <c r="AF2991" i="12" s="1"/>
  <c r="AF2990" i="12" s="1"/>
  <c r="AG2993" i="12"/>
  <c r="AG2992" i="12" s="1"/>
  <c r="AG2991" i="12" s="1"/>
  <c r="AG2990" i="12" s="1"/>
  <c r="AH2993" i="12"/>
  <c r="AH2992" i="12" s="1"/>
  <c r="AH2991" i="12" s="1"/>
  <c r="AH2990" i="12" s="1"/>
  <c r="AF2998" i="12"/>
  <c r="AF2997" i="12" s="1"/>
  <c r="AF2996" i="12" s="1"/>
  <c r="AG2998" i="12"/>
  <c r="AG2997" i="12" s="1"/>
  <c r="AG2996" i="12" s="1"/>
  <c r="AH2998" i="12"/>
  <c r="AH2997" i="12" s="1"/>
  <c r="AH2996" i="12" s="1"/>
  <c r="AF3002" i="12"/>
  <c r="AF3001" i="12" s="1"/>
  <c r="AG3002" i="12"/>
  <c r="AG3001" i="12" s="1"/>
  <c r="AH3002" i="12"/>
  <c r="AH3001" i="12" s="1"/>
  <c r="AF3005" i="12"/>
  <c r="AF3004" i="12" s="1"/>
  <c r="AG3005" i="12"/>
  <c r="AG3004" i="12" s="1"/>
  <c r="AH3005" i="12"/>
  <c r="AH3004" i="12" s="1"/>
  <c r="AF3008" i="12"/>
  <c r="AF3007" i="12" s="1"/>
  <c r="AG3008" i="12"/>
  <c r="AG3007" i="12" s="1"/>
  <c r="AH3008" i="12"/>
  <c r="AH3007" i="12" s="1"/>
  <c r="AF3013" i="12"/>
  <c r="AF3012" i="12" s="1"/>
  <c r="AF3011" i="12" s="1"/>
  <c r="AG3013" i="12"/>
  <c r="AG3012" i="12" s="1"/>
  <c r="AG3011" i="12" s="1"/>
  <c r="AH3013" i="12"/>
  <c r="AH3012" i="12" s="1"/>
  <c r="AH3011" i="12" s="1"/>
  <c r="AF3026" i="12"/>
  <c r="AF3025" i="12" s="1"/>
  <c r="AG3026" i="12"/>
  <c r="AG3025" i="12" s="1"/>
  <c r="AH3026" i="12"/>
  <c r="AH3025" i="12" s="1"/>
  <c r="AF3036" i="12"/>
  <c r="AF3035" i="12" s="1"/>
  <c r="AG3036" i="12"/>
  <c r="AG3035" i="12" s="1"/>
  <c r="AH3036" i="12"/>
  <c r="AH3035" i="12" s="1"/>
  <c r="AF3048" i="12"/>
  <c r="AF3047" i="12" s="1"/>
  <c r="AG3048" i="12"/>
  <c r="AG3047" i="12" s="1"/>
  <c r="AH3048" i="12"/>
  <c r="AH3047" i="12" s="1"/>
  <c r="AF3055" i="12"/>
  <c r="AF3054" i="12" s="1"/>
  <c r="AF3053" i="12" s="1"/>
  <c r="AG3055" i="12"/>
  <c r="AG3054" i="12" s="1"/>
  <c r="AG3053" i="12" s="1"/>
  <c r="AH3055" i="12"/>
  <c r="AH3054" i="12" s="1"/>
  <c r="AH3053" i="12" s="1"/>
  <c r="AF3059" i="12"/>
  <c r="AF3058" i="12" s="1"/>
  <c r="AG3059" i="12"/>
  <c r="AG3058" i="12" s="1"/>
  <c r="AH3059" i="12"/>
  <c r="AH3058" i="12" s="1"/>
  <c r="AF3062" i="12"/>
  <c r="AF3061" i="12" s="1"/>
  <c r="AG3062" i="12"/>
  <c r="AG3061" i="12" s="1"/>
  <c r="AH3062" i="12"/>
  <c r="AH3061" i="12" s="1"/>
  <c r="AF3065" i="12"/>
  <c r="AF3064" i="12" s="1"/>
  <c r="AG3065" i="12"/>
  <c r="AG3064" i="12" s="1"/>
  <c r="AH3065" i="12"/>
  <c r="AH3064" i="12" s="1"/>
  <c r="AF3068" i="12"/>
  <c r="AF3067" i="12" s="1"/>
  <c r="AG3068" i="12"/>
  <c r="AG3067" i="12" s="1"/>
  <c r="AH3068" i="12"/>
  <c r="AH3067" i="12" s="1"/>
  <c r="AF3074" i="12"/>
  <c r="AF3073" i="12" s="1"/>
  <c r="AG3074" i="12"/>
  <c r="AG3073" i="12" s="1"/>
  <c r="AH3074" i="12"/>
  <c r="AH3073" i="12" s="1"/>
  <c r="AF3076" i="12"/>
  <c r="AG3076" i="12"/>
  <c r="AH3076" i="12"/>
  <c r="AF3087" i="12"/>
  <c r="AF3086" i="12" s="1"/>
  <c r="AF3085" i="12" s="1"/>
  <c r="AF3084" i="12" s="1"/>
  <c r="AG3087" i="12"/>
  <c r="AG3086" i="12" s="1"/>
  <c r="AG3085" i="12" s="1"/>
  <c r="AG3084" i="12" s="1"/>
  <c r="AH3087" i="12"/>
  <c r="AH3086" i="12" s="1"/>
  <c r="AH3085" i="12" s="1"/>
  <c r="AH3084" i="12" s="1"/>
  <c r="AF3092" i="12"/>
  <c r="AF3091" i="12" s="1"/>
  <c r="AF3090" i="12" s="1"/>
  <c r="AF3089" i="12" s="1"/>
  <c r="AG3092" i="12"/>
  <c r="AG3091" i="12" s="1"/>
  <c r="AG3090" i="12" s="1"/>
  <c r="AG3089" i="12" s="1"/>
  <c r="AH3092" i="12"/>
  <c r="AH3091" i="12" s="1"/>
  <c r="AH3090" i="12" s="1"/>
  <c r="AH3089" i="12" s="1"/>
  <c r="AF3097" i="12"/>
  <c r="AF3096" i="12" s="1"/>
  <c r="AG3097" i="12"/>
  <c r="AG3096" i="12" s="1"/>
  <c r="AH3097" i="12"/>
  <c r="AH3096" i="12" s="1"/>
  <c r="AF3110" i="12"/>
  <c r="AF3109" i="12" s="1"/>
  <c r="AG3110" i="12"/>
  <c r="AG3109" i="12" s="1"/>
  <c r="AH3110" i="12"/>
  <c r="AH3109" i="12" s="1"/>
  <c r="AF3116" i="12"/>
  <c r="AF3115" i="12" s="1"/>
  <c r="AG3116" i="12"/>
  <c r="AG3115" i="12" s="1"/>
  <c r="AH3116" i="12"/>
  <c r="AH3115" i="12" s="1"/>
  <c r="AF3119" i="12"/>
  <c r="AF3118" i="12" s="1"/>
  <c r="AG3119" i="12"/>
  <c r="AG3118" i="12" s="1"/>
  <c r="AH3119" i="12"/>
  <c r="AH3118" i="12" s="1"/>
  <c r="AF3122" i="12"/>
  <c r="AF3121" i="12" s="1"/>
  <c r="AG3122" i="12"/>
  <c r="AG3121" i="12" s="1"/>
  <c r="AH3122" i="12"/>
  <c r="AH3121" i="12" s="1"/>
  <c r="CC1674" i="12" l="1"/>
  <c r="CC2629" i="12"/>
  <c r="CA2881" i="12"/>
  <c r="CA2629" i="12"/>
  <c r="CC2881" i="12"/>
  <c r="CB2881" i="12"/>
  <c r="CB2629" i="12"/>
  <c r="CA1674" i="12"/>
  <c r="BO2880" i="12"/>
  <c r="BU2880" i="12" s="1"/>
  <c r="BQ2880" i="12"/>
  <c r="BW2880" i="12" s="1"/>
  <c r="BQ2253" i="12"/>
  <c r="BW2253" i="12" s="1"/>
  <c r="BP1674" i="12"/>
  <c r="BV1674" i="12" s="1"/>
  <c r="BO2625" i="12"/>
  <c r="BU2625" i="12" s="1"/>
  <c r="BP1673" i="12"/>
  <c r="BV1673" i="12" s="1"/>
  <c r="BO1673" i="12"/>
  <c r="BU1673" i="12" s="1"/>
  <c r="BQ2625" i="12"/>
  <c r="BW2625" i="12" s="1"/>
  <c r="BP2625" i="12"/>
  <c r="BV2625" i="12" s="1"/>
  <c r="BO2253" i="12"/>
  <c r="BU2253" i="12" s="1"/>
  <c r="BP2880" i="12"/>
  <c r="BV2880" i="12" s="1"/>
  <c r="BP2253" i="12"/>
  <c r="BV2253" i="12" s="1"/>
  <c r="BQ1673" i="12"/>
  <c r="BW1673" i="12" s="1"/>
  <c r="BE2879" i="12"/>
  <c r="BK2879" i="12" s="1"/>
  <c r="BC2879" i="12"/>
  <c r="BI2879" i="12" s="1"/>
  <c r="BD2252" i="12"/>
  <c r="BJ2252" i="12" s="1"/>
  <c r="BC2252" i="12"/>
  <c r="BI2252" i="12" s="1"/>
  <c r="BE1672" i="12"/>
  <c r="BK1672" i="12" s="1"/>
  <c r="BC1672" i="12"/>
  <c r="BI1672" i="12" s="1"/>
  <c r="BE2252" i="12"/>
  <c r="BK2252" i="12" s="1"/>
  <c r="BD1672" i="12"/>
  <c r="BJ1672" i="12" s="1"/>
  <c r="BD2879" i="12"/>
  <c r="BJ2879" i="12" s="1"/>
  <c r="AK2251" i="12"/>
  <c r="AS2251" i="12" s="1"/>
  <c r="AY2251" i="12" s="1"/>
  <c r="AI2251" i="12"/>
  <c r="AM2251" i="12" s="1"/>
  <c r="AQ2251" i="12" s="1"/>
  <c r="AW2251" i="12" s="1"/>
  <c r="AJ2414" i="12"/>
  <c r="AR2414" i="12" s="1"/>
  <c r="AX2414" i="12" s="1"/>
  <c r="AI2414" i="12"/>
  <c r="AM2414" i="12" s="1"/>
  <c r="AQ2414" i="12" s="1"/>
  <c r="AW2414" i="12" s="1"/>
  <c r="AK2414" i="12"/>
  <c r="AS2414" i="12" s="1"/>
  <c r="AY2414" i="12" s="1"/>
  <c r="AJ2251" i="12"/>
  <c r="AR2251" i="12" s="1"/>
  <c r="AX2251" i="12" s="1"/>
  <c r="AH1362" i="12"/>
  <c r="AH1361" i="12" s="1"/>
  <c r="AH1368" i="12"/>
  <c r="AH1367" i="12" s="1"/>
  <c r="AG1362" i="12"/>
  <c r="AG1361" i="12" s="1"/>
  <c r="AF1368" i="12"/>
  <c r="AF1367" i="12" s="1"/>
  <c r="AG1368" i="12"/>
  <c r="AG1367" i="12" s="1"/>
  <c r="AF1362" i="12"/>
  <c r="AF1361" i="12" s="1"/>
  <c r="AF2149" i="12"/>
  <c r="AG2149" i="12"/>
  <c r="AH2149" i="12"/>
  <c r="AF199" i="12"/>
  <c r="AH2214" i="12"/>
  <c r="AH2213" i="12" s="1"/>
  <c r="AG2214" i="12"/>
  <c r="AG2213" i="12" s="1"/>
  <c r="AF2214" i="12"/>
  <c r="AF2213" i="12" s="1"/>
  <c r="AH2250" i="12"/>
  <c r="AF2413" i="12"/>
  <c r="AF2616" i="12"/>
  <c r="AF2615" i="12" s="1"/>
  <c r="AH2413" i="12"/>
  <c r="AG2413" i="12"/>
  <c r="AG2250" i="12"/>
  <c r="AF2250" i="12"/>
  <c r="AH2616" i="12"/>
  <c r="AH2615" i="12" s="1"/>
  <c r="AG2616" i="12"/>
  <c r="AG2615" i="12" s="1"/>
  <c r="AG991" i="12"/>
  <c r="AG984" i="12" s="1"/>
  <c r="AG506" i="12"/>
  <c r="AG505" i="12" s="1"/>
  <c r="AG504" i="12" s="1"/>
  <c r="AG399" i="12"/>
  <c r="AG398" i="12" s="1"/>
  <c r="AG369" i="12"/>
  <c r="AG368" i="12" s="1"/>
  <c r="AH2454" i="12"/>
  <c r="AH2453" i="12" s="1"/>
  <c r="AH2452" i="12" s="1"/>
  <c r="AH861" i="12"/>
  <c r="AH860" i="12" s="1"/>
  <c r="AH1057" i="12"/>
  <c r="AH1056" i="12" s="1"/>
  <c r="AH2807" i="12"/>
  <c r="AH2806" i="12" s="1"/>
  <c r="AG904" i="12"/>
  <c r="AG903" i="12" s="1"/>
  <c r="AF914" i="12"/>
  <c r="AF913" i="12" s="1"/>
  <c r="AH744" i="12"/>
  <c r="AH740" i="12" s="1"/>
  <c r="AH2081" i="12"/>
  <c r="AH2076" i="12" s="1"/>
  <c r="AH2122" i="12"/>
  <c r="AH2118" i="12" s="1"/>
  <c r="AH2113" i="12" s="1"/>
  <c r="AH2112" i="12" s="1"/>
  <c r="AG150" i="12"/>
  <c r="AF80" i="12"/>
  <c r="AF76" i="12" s="1"/>
  <c r="AF1137" i="12"/>
  <c r="AF1136" i="12" s="1"/>
  <c r="AG392" i="12"/>
  <c r="AG391" i="12" s="1"/>
  <c r="AG2695" i="12"/>
  <c r="AH1632" i="12"/>
  <c r="AH1623" i="12" s="1"/>
  <c r="AH1622" i="12" s="1"/>
  <c r="AH1621" i="12" s="1"/>
  <c r="AG1530" i="12"/>
  <c r="AG1518" i="12" s="1"/>
  <c r="AG1506" i="12" s="1"/>
  <c r="AG1137" i="12"/>
  <c r="AG1136" i="12" s="1"/>
  <c r="AF1030" i="12"/>
  <c r="AF1023" i="12" s="1"/>
  <c r="AF369" i="12"/>
  <c r="AF368" i="12" s="1"/>
  <c r="AF312" i="12"/>
  <c r="AF311" i="12" s="1"/>
  <c r="AH18" i="12"/>
  <c r="AF2833" i="12"/>
  <c r="AF2832" i="12" s="1"/>
  <c r="AF2030" i="12"/>
  <c r="AF2026" i="12" s="1"/>
  <c r="AF2025" i="12" s="1"/>
  <c r="AF1385" i="12"/>
  <c r="AF1384" i="12" s="1"/>
  <c r="AF1377" i="12" s="1"/>
  <c r="AH991" i="12"/>
  <c r="AH984" i="12" s="1"/>
  <c r="AG977" i="12"/>
  <c r="AG976" i="12" s="1"/>
  <c r="AG845" i="12"/>
  <c r="AG844" i="12" s="1"/>
  <c r="AH2842" i="12"/>
  <c r="AH2841" i="12" s="1"/>
  <c r="AH2731" i="12"/>
  <c r="AF1269" i="12"/>
  <c r="AF1268" i="12" s="1"/>
  <c r="AH971" i="12"/>
  <c r="AH970" i="12" s="1"/>
  <c r="AG571" i="12"/>
  <c r="AG570" i="12" s="1"/>
  <c r="AG2807" i="12"/>
  <c r="AG2806" i="12" s="1"/>
  <c r="AH2738" i="12"/>
  <c r="AH2286" i="12"/>
  <c r="AH2285" i="12" s="1"/>
  <c r="AF2271" i="12"/>
  <c r="AF641" i="12"/>
  <c r="AF640" i="12" s="1"/>
  <c r="AH125" i="12"/>
  <c r="AF1299" i="12"/>
  <c r="AF1298" i="12" s="1"/>
  <c r="AH1074" i="12"/>
  <c r="AH1073" i="12" s="1"/>
  <c r="AH1072" i="12" s="1"/>
  <c r="AF991" i="12"/>
  <c r="AF984" i="12" s="1"/>
  <c r="AH904" i="12"/>
  <c r="AH903" i="12" s="1"/>
  <c r="AH889" i="12"/>
  <c r="AH879" i="12" s="1"/>
  <c r="AH878" i="12" s="1"/>
  <c r="AG624" i="12"/>
  <c r="AG623" i="12" s="1"/>
  <c r="AG622" i="12" s="1"/>
  <c r="AG490" i="12"/>
  <c r="AG477" i="12" s="1"/>
  <c r="AH399" i="12"/>
  <c r="AH398" i="12" s="1"/>
  <c r="AF392" i="12"/>
  <c r="AF391" i="12" s="1"/>
  <c r="AH345" i="12"/>
  <c r="AH344" i="12" s="1"/>
  <c r="AH277" i="12"/>
  <c r="AH276" i="12" s="1"/>
  <c r="AF2580" i="12"/>
  <c r="AH2433" i="12"/>
  <c r="AH2432" i="12" s="1"/>
  <c r="AF2425" i="12"/>
  <c r="AF2418" i="12" s="1"/>
  <c r="AH2400" i="12"/>
  <c r="AH2395" i="12" s="1"/>
  <c r="AG1632" i="12"/>
  <c r="AG1623" i="12" s="1"/>
  <c r="AG1622" i="12" s="1"/>
  <c r="AG1621" i="12" s="1"/>
  <c r="AG641" i="12"/>
  <c r="AG640" i="12" s="1"/>
  <c r="AH512" i="12"/>
  <c r="AH511" i="12" s="1"/>
  <c r="AF506" i="12"/>
  <c r="AF505" i="12" s="1"/>
  <c r="AF504" i="12" s="1"/>
  <c r="AF938" i="12"/>
  <c r="AF937" i="12" s="1"/>
  <c r="AG578" i="12"/>
  <c r="AG577" i="12" s="1"/>
  <c r="AG565" i="12"/>
  <c r="AG564" i="12" s="1"/>
  <c r="AF542" i="12"/>
  <c r="AF541" i="12" s="1"/>
  <c r="AF523" i="12" s="1"/>
  <c r="AH441" i="12"/>
  <c r="AH424" i="12" s="1"/>
  <c r="AH423" i="12" s="1"/>
  <c r="AH409" i="12"/>
  <c r="AF385" i="12"/>
  <c r="AF384" i="12" s="1"/>
  <c r="AG332" i="12"/>
  <c r="AG331" i="12" s="1"/>
  <c r="AH283" i="12"/>
  <c r="AH282" i="12" s="1"/>
  <c r="AG177" i="12"/>
  <c r="AH33" i="12"/>
  <c r="AG1888" i="12"/>
  <c r="AG2925" i="12"/>
  <c r="AH2870" i="12"/>
  <c r="AH2869" i="12" s="1"/>
  <c r="AG2870" i="12"/>
  <c r="AG2869" i="12" s="1"/>
  <c r="AH2833" i="12"/>
  <c r="AH2832" i="12" s="1"/>
  <c r="AH2655" i="12"/>
  <c r="AF2642" i="12"/>
  <c r="AH2606" i="12"/>
  <c r="AH2474" i="12"/>
  <c r="AH2473" i="12" s="1"/>
  <c r="AG2433" i="12"/>
  <c r="AG2432" i="12" s="1"/>
  <c r="AF2286" i="12"/>
  <c r="AF2285" i="12" s="1"/>
  <c r="AG2271" i="12"/>
  <c r="AG1924" i="12"/>
  <c r="AF1876" i="12"/>
  <c r="AF1875" i="12" s="1"/>
  <c r="AH1570" i="12"/>
  <c r="AH1557" i="12" s="1"/>
  <c r="AH1483" i="12"/>
  <c r="AF1013" i="12"/>
  <c r="AG873" i="12"/>
  <c r="AG872" i="12" s="1"/>
  <c r="AG664" i="12"/>
  <c r="AG663" i="12" s="1"/>
  <c r="AG170" i="12"/>
  <c r="AF150" i="12"/>
  <c r="AG117" i="12"/>
  <c r="AG116" i="12" s="1"/>
  <c r="AG115" i="12" s="1"/>
  <c r="AG104" i="12" s="1"/>
  <c r="AG33" i="12"/>
  <c r="AF2606" i="12"/>
  <c r="AF2474" i="12"/>
  <c r="AF2473" i="12" s="1"/>
  <c r="AH2862" i="12"/>
  <c r="AF2842" i="12"/>
  <c r="AF2841" i="12" s="1"/>
  <c r="AG2047" i="12"/>
  <c r="AF1644" i="12"/>
  <c r="AH1385" i="12"/>
  <c r="AH1384" i="12" s="1"/>
  <c r="AH1377" i="12" s="1"/>
  <c r="AF1293" i="12"/>
  <c r="AF1292" i="12" s="1"/>
  <c r="AG1283" i="12"/>
  <c r="AG1282" i="12" s="1"/>
  <c r="AH867" i="12"/>
  <c r="AH866" i="12" s="1"/>
  <c r="AH721" i="12"/>
  <c r="AF714" i="12"/>
  <c r="AG589" i="12"/>
  <c r="AG588" i="12" s="1"/>
  <c r="AG385" i="12"/>
  <c r="AG384" i="12" s="1"/>
  <c r="AF345" i="12"/>
  <c r="AF344" i="12" s="1"/>
  <c r="AH332" i="12"/>
  <c r="AH331" i="12" s="1"/>
  <c r="AG192" i="12"/>
  <c r="AG187" i="12" s="1"/>
  <c r="AH2047" i="12"/>
  <c r="AH3072" i="12"/>
  <c r="AH3071" i="12" s="1"/>
  <c r="AH2781" i="12"/>
  <c r="AH2709" i="12"/>
  <c r="AG2330" i="12"/>
  <c r="AG2329" i="12" s="1"/>
  <c r="AG2323" i="12" s="1"/>
  <c r="AG837" i="12"/>
  <c r="AF3114" i="12"/>
  <c r="AF3113" i="12" s="1"/>
  <c r="AF3112" i="12" s="1"/>
  <c r="AG2361" i="12"/>
  <c r="AG2350" i="12" s="1"/>
  <c r="AF3072" i="12"/>
  <c r="AF3071" i="12" s="1"/>
  <c r="AF2978" i="12"/>
  <c r="AF2973" i="12" s="1"/>
  <c r="AF2967" i="12" s="1"/>
  <c r="AG2862" i="12"/>
  <c r="AG2833" i="12"/>
  <c r="AG2832" i="12" s="1"/>
  <c r="AF2731" i="12"/>
  <c r="AF2695" i="12"/>
  <c r="AF2442" i="12"/>
  <c r="AF2441" i="12" s="1"/>
  <c r="AH2361" i="12"/>
  <c r="AH2350" i="12" s="1"/>
  <c r="AF2330" i="12"/>
  <c r="AF2329" i="12" s="1"/>
  <c r="AF2323" i="12" s="1"/>
  <c r="AH2271" i="12"/>
  <c r="AH177" i="12"/>
  <c r="AH2255" i="12"/>
  <c r="AF1924" i="12"/>
  <c r="AF1632" i="12"/>
  <c r="AF1623" i="12" s="1"/>
  <c r="AF1622" i="12" s="1"/>
  <c r="AF1621" i="12" s="1"/>
  <c r="AH1459" i="12"/>
  <c r="AH1458" i="12" s="1"/>
  <c r="AH1452" i="12" s="1"/>
  <c r="AG1410" i="12"/>
  <c r="AG1406" i="12" s="1"/>
  <c r="AG1269" i="12"/>
  <c r="AG1268" i="12" s="1"/>
  <c r="AG1030" i="12"/>
  <c r="AG1023" i="12" s="1"/>
  <c r="AF965" i="12"/>
  <c r="AF964" i="12" s="1"/>
  <c r="AH957" i="12"/>
  <c r="AH928" i="12"/>
  <c r="AH927" i="12" s="1"/>
  <c r="AG889" i="12"/>
  <c r="AG879" i="12" s="1"/>
  <c r="AG878" i="12" s="1"/>
  <c r="AH873" i="12"/>
  <c r="AH872" i="12" s="1"/>
  <c r="AF845" i="12"/>
  <c r="AF844" i="12" s="1"/>
  <c r="AH824" i="12"/>
  <c r="AH823" i="12" s="1"/>
  <c r="AF685" i="12"/>
  <c r="AF681" i="12" s="1"/>
  <c r="AH670" i="12"/>
  <c r="AH669" i="12" s="1"/>
  <c r="AH595" i="12"/>
  <c r="AH594" i="12" s="1"/>
  <c r="AF578" i="12"/>
  <c r="AF577" i="12" s="1"/>
  <c r="AH369" i="12"/>
  <c r="AH368" i="12" s="1"/>
  <c r="AH294" i="12"/>
  <c r="AF283" i="12"/>
  <c r="AF282" i="12" s="1"/>
  <c r="AH264" i="12"/>
  <c r="AF135" i="12"/>
  <c r="AF117" i="12"/>
  <c r="AF116" i="12" s="1"/>
  <c r="AF115" i="12" s="1"/>
  <c r="AF104" i="12" s="1"/>
  <c r="AF90" i="12"/>
  <c r="AF85" i="12" s="1"/>
  <c r="AG2255" i="12"/>
  <c r="AF2221" i="12"/>
  <c r="AH2063" i="12"/>
  <c r="AG2056" i="12"/>
  <c r="AG2055" i="12" s="1"/>
  <c r="AG2037" i="12"/>
  <c r="AH1938" i="12"/>
  <c r="AG1686" i="12"/>
  <c r="AH1539" i="12"/>
  <c r="AH1418" i="12"/>
  <c r="AH1417" i="12" s="1"/>
  <c r="AH1283" i="12"/>
  <c r="AH1282" i="12" s="1"/>
  <c r="AG1223" i="12"/>
  <c r="AH1013" i="12"/>
  <c r="AH948" i="12"/>
  <c r="AH944" i="12" s="1"/>
  <c r="AH914" i="12"/>
  <c r="AH913" i="12" s="1"/>
  <c r="AF889" i="12"/>
  <c r="AF879" i="12" s="1"/>
  <c r="AF878" i="12" s="1"/>
  <c r="AG861" i="12"/>
  <c r="AG860" i="12" s="1"/>
  <c r="AF806" i="12"/>
  <c r="AF805" i="12" s="1"/>
  <c r="AG670" i="12"/>
  <c r="AG669" i="12" s="1"/>
  <c r="AF177" i="12"/>
  <c r="AG1418" i="12"/>
  <c r="AG1417" i="12" s="1"/>
  <c r="AG1299" i="12"/>
  <c r="AG1298" i="12" s="1"/>
  <c r="AH1046" i="12"/>
  <c r="AH1045" i="12" s="1"/>
  <c r="AF971" i="12"/>
  <c r="AF970" i="12" s="1"/>
  <c r="AH965" i="12"/>
  <c r="AH964" i="12" s="1"/>
  <c r="AH938" i="12"/>
  <c r="AH937" i="12" s="1"/>
  <c r="AF928" i="12"/>
  <c r="AF927" i="12" s="1"/>
  <c r="AG914" i="12"/>
  <c r="AG913" i="12" s="1"/>
  <c r="AG867" i="12"/>
  <c r="AG866" i="12" s="1"/>
  <c r="AF824" i="12"/>
  <c r="AF823" i="12" s="1"/>
  <c r="AH685" i="12"/>
  <c r="AH681" i="12" s="1"/>
  <c r="AF670" i="12"/>
  <c r="AF669" i="12" s="1"/>
  <c r="AF647" i="12"/>
  <c r="AF646" i="12" s="1"/>
  <c r="AF624" i="12"/>
  <c r="AF623" i="12" s="1"/>
  <c r="AF622" i="12" s="1"/>
  <c r="AF595" i="12"/>
  <c r="AF594" i="12" s="1"/>
  <c r="AF318" i="12"/>
  <c r="AF317" i="12" s="1"/>
  <c r="AF277" i="12"/>
  <c r="AF276" i="12" s="1"/>
  <c r="AH135" i="12"/>
  <c r="AF63" i="12"/>
  <c r="AF62" i="12" s="1"/>
  <c r="AH2221" i="12"/>
  <c r="AG3114" i="12"/>
  <c r="AG3113" i="12" s="1"/>
  <c r="AG3112" i="12" s="1"/>
  <c r="AH2330" i="12"/>
  <c r="AH2329" i="12" s="1"/>
  <c r="AH2323" i="12" s="1"/>
  <c r="AH3000" i="12"/>
  <c r="AH2995" i="12" s="1"/>
  <c r="AG3095" i="12"/>
  <c r="AG3094" i="12" s="1"/>
  <c r="AF2788" i="12"/>
  <c r="AF2655" i="12"/>
  <c r="AG2642" i="12"/>
  <c r="AG2485" i="12"/>
  <c r="AF2063" i="12"/>
  <c r="AF2008" i="12"/>
  <c r="AH2442" i="12"/>
  <c r="AH2441" i="12" s="1"/>
  <c r="AG2400" i="12"/>
  <c r="AG2395" i="12" s="1"/>
  <c r="AF2373" i="12"/>
  <c r="AF2372" i="12" s="1"/>
  <c r="AF2301" i="12"/>
  <c r="AF2300" i="12" s="1"/>
  <c r="AF2299" i="12" s="1"/>
  <c r="AH2129" i="12"/>
  <c r="AH2128" i="12" s="1"/>
  <c r="AH2127" i="12" s="1"/>
  <c r="AG2063" i="12"/>
  <c r="AF2056" i="12"/>
  <c r="AF2055" i="12" s="1"/>
  <c r="AH1913" i="12"/>
  <c r="AG2913" i="12"/>
  <c r="AG2781" i="12"/>
  <c r="AH2684" i="12"/>
  <c r="AF2663" i="12"/>
  <c r="AF2662" i="12" s="1"/>
  <c r="AG2939" i="12"/>
  <c r="AG2934" i="12" s="1"/>
  <c r="AF2781" i="12"/>
  <c r="AF2709" i="12"/>
  <c r="AH2695" i="12"/>
  <c r="AG2454" i="12"/>
  <c r="AG2453" i="12" s="1"/>
  <c r="AG2452" i="12" s="1"/>
  <c r="AF2400" i="12"/>
  <c r="AF2395" i="12" s="1"/>
  <c r="AF2361" i="12"/>
  <c r="AF2350" i="12" s="1"/>
  <c r="AH2301" i="12"/>
  <c r="AH2300" i="12" s="1"/>
  <c r="AH2299" i="12" s="1"/>
  <c r="AF2129" i="12"/>
  <c r="AF2128" i="12" s="1"/>
  <c r="AF2127" i="12" s="1"/>
  <c r="AG2129" i="12"/>
  <c r="AG2128" i="12" s="1"/>
  <c r="AG2127" i="12" s="1"/>
  <c r="AG2122" i="12"/>
  <c r="AG2118" i="12" s="1"/>
  <c r="AG2113" i="12" s="1"/>
  <c r="AG2112" i="12" s="1"/>
  <c r="AG2030" i="12"/>
  <c r="AG2026" i="12" s="1"/>
  <c r="AG2025" i="12" s="1"/>
  <c r="AF1888" i="12"/>
  <c r="AH1868" i="12"/>
  <c r="AH1867" i="12" s="1"/>
  <c r="AG1854" i="12"/>
  <c r="AF1780" i="12"/>
  <c r="AF1761" i="12"/>
  <c r="AG1483" i="12"/>
  <c r="AG1385" i="12"/>
  <c r="AG1384" i="12" s="1"/>
  <c r="AG1377" i="12" s="1"/>
  <c r="AF2081" i="12"/>
  <c r="AF2076" i="12" s="1"/>
  <c r="AH2037" i="12"/>
  <c r="AH1828" i="12"/>
  <c r="AH1827" i="12" s="1"/>
  <c r="AF2724" i="12"/>
  <c r="AF2674" i="12"/>
  <c r="AF3024" i="12"/>
  <c r="AF3010" i="12" s="1"/>
  <c r="AF3000" i="12"/>
  <c r="AF2995" i="12" s="1"/>
  <c r="AF2957" i="12"/>
  <c r="AF2952" i="12" s="1"/>
  <c r="AF2946" i="12" s="1"/>
  <c r="AF2939" i="12"/>
  <c r="AF2934" i="12" s="1"/>
  <c r="AF2870" i="12"/>
  <c r="AF2869" i="12" s="1"/>
  <c r="AG2842" i="12"/>
  <c r="AG2841" i="12" s="1"/>
  <c r="AF2807" i="12"/>
  <c r="AF2806" i="12" s="1"/>
  <c r="AG2788" i="12"/>
  <c r="AG2731" i="12"/>
  <c r="AG2684" i="12"/>
  <c r="AH2674" i="12"/>
  <c r="AH2663" i="12"/>
  <c r="AH2662" i="12" s="1"/>
  <c r="AG2655" i="12"/>
  <c r="AH2642" i="12"/>
  <c r="AG2221" i="12"/>
  <c r="AF2047" i="12"/>
  <c r="AH1900" i="12"/>
  <c r="AH1888" i="12"/>
  <c r="AG1876" i="12"/>
  <c r="AG1875" i="12" s="1"/>
  <c r="AF1828" i="12"/>
  <c r="AF1827" i="12" s="1"/>
  <c r="AH1658" i="12"/>
  <c r="AH1657" i="12" s="1"/>
  <c r="AG1612" i="12"/>
  <c r="AF1490" i="12"/>
  <c r="AF1473" i="12"/>
  <c r="AH1410" i="12"/>
  <c r="AH1406" i="12" s="1"/>
  <c r="AF1263" i="12"/>
  <c r="AF1262" i="12" s="1"/>
  <c r="AH490" i="12"/>
  <c r="AH477" i="12" s="1"/>
  <c r="AH150" i="12"/>
  <c r="AH1970" i="12"/>
  <c r="AH1969" i="12" s="1"/>
  <c r="AH1963" i="12" s="1"/>
  <c r="AG1970" i="12"/>
  <c r="AG1969" i="12" s="1"/>
  <c r="AG1963" i="12" s="1"/>
  <c r="AG1938" i="12"/>
  <c r="AF1900" i="12"/>
  <c r="AG1795" i="12"/>
  <c r="AF1530" i="12"/>
  <c r="AF1518" i="12" s="1"/>
  <c r="AF1506" i="12" s="1"/>
  <c r="AH1473" i="12"/>
  <c r="AF1431" i="12"/>
  <c r="AF1418" i="12"/>
  <c r="AF1417" i="12" s="1"/>
  <c r="AF1410" i="12"/>
  <c r="AF1406" i="12" s="1"/>
  <c r="AH1293" i="12"/>
  <c r="AH1292" i="12" s="1"/>
  <c r="AH1263" i="12"/>
  <c r="AH1262" i="12" s="1"/>
  <c r="AG1111" i="12"/>
  <c r="AG1110" i="12" s="1"/>
  <c r="AG948" i="12"/>
  <c r="AG944" i="12" s="1"/>
  <c r="AG595" i="12"/>
  <c r="AG594" i="12" s="1"/>
  <c r="AH385" i="12"/>
  <c r="AH384" i="12" s="1"/>
  <c r="AH90" i="12"/>
  <c r="AH85" i="12" s="1"/>
  <c r="AG1761" i="12"/>
  <c r="AG1658" i="12"/>
  <c r="AG1657" i="12" s="1"/>
  <c r="AH1598" i="12"/>
  <c r="AG1490" i="12"/>
  <c r="AG1293" i="12"/>
  <c r="AG1292" i="12" s="1"/>
  <c r="AF1283" i="12"/>
  <c r="AF1282" i="12" s="1"/>
  <c r="AH1269" i="12"/>
  <c r="AH1268" i="12" s="1"/>
  <c r="AG1193" i="12"/>
  <c r="AF948" i="12"/>
  <c r="AF944" i="12" s="1"/>
  <c r="AG824" i="12"/>
  <c r="AG823" i="12" s="1"/>
  <c r="AF784" i="12"/>
  <c r="AF783" i="12" s="1"/>
  <c r="AH192" i="12"/>
  <c r="AH187" i="12" s="1"/>
  <c r="AG49" i="12"/>
  <c r="AG1057" i="12"/>
  <c r="AG1056" i="12" s="1"/>
  <c r="AH977" i="12"/>
  <c r="AH976" i="12" s="1"/>
  <c r="AH768" i="12"/>
  <c r="AH767" i="12" s="1"/>
  <c r="AH766" i="12" s="1"/>
  <c r="AH765" i="12" s="1"/>
  <c r="AF664" i="12"/>
  <c r="AF663" i="12" s="1"/>
  <c r="AH624" i="12"/>
  <c r="AH623" i="12" s="1"/>
  <c r="AH622" i="12" s="1"/>
  <c r="AH589" i="12"/>
  <c r="AH588" i="12" s="1"/>
  <c r="AH578" i="12"/>
  <c r="AH577" i="12" s="1"/>
  <c r="AH571" i="12"/>
  <c r="AH570" i="12" s="1"/>
  <c r="AH565" i="12"/>
  <c r="AH564" i="12" s="1"/>
  <c r="AG441" i="12"/>
  <c r="AG424" i="12" s="1"/>
  <c r="AG423" i="12" s="1"/>
  <c r="AF441" i="12"/>
  <c r="AF424" i="12" s="1"/>
  <c r="AF423" i="12" s="1"/>
  <c r="AF399" i="12"/>
  <c r="AF398" i="12" s="1"/>
  <c r="AH312" i="12"/>
  <c r="AH311" i="12" s="1"/>
  <c r="AF294" i="12"/>
  <c r="AG283" i="12"/>
  <c r="AG282" i="12" s="1"/>
  <c r="AF264" i="12"/>
  <c r="AH170" i="12"/>
  <c r="AH80" i="12"/>
  <c r="AH76" i="12" s="1"/>
  <c r="AF49" i="12"/>
  <c r="AH784" i="12"/>
  <c r="AH783" i="12" s="1"/>
  <c r="AG542" i="12"/>
  <c r="AG541" i="12" s="1"/>
  <c r="AG523" i="12" s="1"/>
  <c r="AH506" i="12"/>
  <c r="AH505" i="12" s="1"/>
  <c r="AH504" i="12" s="1"/>
  <c r="AG312" i="12"/>
  <c r="AG311" i="12" s="1"/>
  <c r="AG160" i="12"/>
  <c r="AG80" i="12"/>
  <c r="AG76" i="12" s="1"/>
  <c r="AG18" i="12"/>
  <c r="AH1082" i="12"/>
  <c r="AH1081" i="12" s="1"/>
  <c r="AG1046" i="12"/>
  <c r="AG1045" i="12" s="1"/>
  <c r="AF977" i="12"/>
  <c r="AF976" i="12" s="1"/>
  <c r="AG965" i="12"/>
  <c r="AG964" i="12" s="1"/>
  <c r="AG938" i="12"/>
  <c r="AG937" i="12" s="1"/>
  <c r="AF837" i="12"/>
  <c r="AF768" i="12"/>
  <c r="AF767" i="12" s="1"/>
  <c r="AF766" i="12" s="1"/>
  <c r="AF765" i="12" s="1"/>
  <c r="AG744" i="12"/>
  <c r="AG740" i="12" s="1"/>
  <c r="AG685" i="12"/>
  <c r="AG681" i="12" s="1"/>
  <c r="AH664" i="12"/>
  <c r="AH663" i="12" s="1"/>
  <c r="AG647" i="12"/>
  <c r="AG646" i="12" s="1"/>
  <c r="AF589" i="12"/>
  <c r="AF588" i="12" s="1"/>
  <c r="AF571" i="12"/>
  <c r="AF570" i="12" s="1"/>
  <c r="AF565" i="12"/>
  <c r="AF564" i="12" s="1"/>
  <c r="AF490" i="12"/>
  <c r="AF477" i="12" s="1"/>
  <c r="AH392" i="12"/>
  <c r="AH391" i="12" s="1"/>
  <c r="AG318" i="12"/>
  <c r="AG317" i="12" s="1"/>
  <c r="AG277" i="12"/>
  <c r="AG276" i="12" s="1"/>
  <c r="AG135" i="12"/>
  <c r="AH117" i="12"/>
  <c r="AH116" i="12" s="1"/>
  <c r="AH115" i="12" s="1"/>
  <c r="AH104" i="12" s="1"/>
  <c r="AG90" i="12"/>
  <c r="AG85" i="12" s="1"/>
  <c r="AH63" i="12"/>
  <c r="AH62" i="12" s="1"/>
  <c r="AG3057" i="12"/>
  <c r="AG3052" i="12" s="1"/>
  <c r="AG2738" i="12"/>
  <c r="AH3095" i="12"/>
  <c r="AH3094" i="12" s="1"/>
  <c r="AG2887" i="12"/>
  <c r="AF2485" i="12"/>
  <c r="AG2957" i="12"/>
  <c r="AG2952" i="12" s="1"/>
  <c r="AG2946" i="12" s="1"/>
  <c r="AH2925" i="12"/>
  <c r="AH2913" i="12"/>
  <c r="AH2425" i="12"/>
  <c r="AH2418" i="12" s="1"/>
  <c r="AG2373" i="12"/>
  <c r="AG2372" i="12" s="1"/>
  <c r="AH1991" i="12"/>
  <c r="AF3095" i="12"/>
  <c r="AF3094" i="12" s="1"/>
  <c r="AF3057" i="12"/>
  <c r="AF3052" i="12" s="1"/>
  <c r="AH3024" i="12"/>
  <c r="AH3010" i="12" s="1"/>
  <c r="AG2978" i="12"/>
  <c r="AG2973" i="12" s="1"/>
  <c r="AG2967" i="12" s="1"/>
  <c r="AH2957" i="12"/>
  <c r="AH2952" i="12" s="1"/>
  <c r="AH2946" i="12" s="1"/>
  <c r="AH2939" i="12"/>
  <c r="AH2934" i="12" s="1"/>
  <c r="AF2887" i="12"/>
  <c r="AG2709" i="12"/>
  <c r="AG2606" i="12"/>
  <c r="AH2580" i="12"/>
  <c r="AH2485" i="12"/>
  <c r="AG2474" i="12"/>
  <c r="AG2473" i="12" s="1"/>
  <c r="AH3114" i="12"/>
  <c r="AH3113" i="12" s="1"/>
  <c r="AH3112" i="12" s="1"/>
  <c r="AG3024" i="12"/>
  <c r="AG3010" i="12" s="1"/>
  <c r="AG3072" i="12"/>
  <c r="AG3071" i="12" s="1"/>
  <c r="AH3057" i="12"/>
  <c r="AH3052" i="12" s="1"/>
  <c r="AG3000" i="12"/>
  <c r="AG2995" i="12" s="1"/>
  <c r="AH2978" i="12"/>
  <c r="AH2973" i="12" s="1"/>
  <c r="AH2967" i="12" s="1"/>
  <c r="AF2925" i="12"/>
  <c r="AF2913" i="12"/>
  <c r="AH2887" i="12"/>
  <c r="AF2862" i="12"/>
  <c r="AG2580" i="12"/>
  <c r="AF2433" i="12"/>
  <c r="AF2432" i="12" s="1"/>
  <c r="AF2255" i="12"/>
  <c r="AF1695" i="12"/>
  <c r="AH2724" i="12"/>
  <c r="AF2684" i="12"/>
  <c r="AG2286" i="12"/>
  <c r="AG2285" i="12" s="1"/>
  <c r="AF2122" i="12"/>
  <c r="AF2118" i="12" s="1"/>
  <c r="AF2113" i="12" s="1"/>
  <c r="AF2112" i="12" s="1"/>
  <c r="AG2081" i="12"/>
  <c r="AG2076" i="12" s="1"/>
  <c r="AH2056" i="12"/>
  <c r="AH2055" i="12" s="1"/>
  <c r="AH2008" i="12"/>
  <c r="AH1924" i="12"/>
  <c r="AF1913" i="12"/>
  <c r="AH1761" i="12"/>
  <c r="AG2008" i="12"/>
  <c r="AG2442" i="12"/>
  <c r="AG2441" i="12" s="1"/>
  <c r="AG2425" i="12"/>
  <c r="AG2418" i="12" s="1"/>
  <c r="AF1991" i="12"/>
  <c r="AF1686" i="12"/>
  <c r="AH1644" i="12"/>
  <c r="AH1612" i="12"/>
  <c r="AG1598" i="12"/>
  <c r="AG1991" i="12"/>
  <c r="AH2788" i="12"/>
  <c r="AF2738" i="12"/>
  <c r="AG2724" i="12"/>
  <c r="AG2674" i="12"/>
  <c r="AG2663" i="12"/>
  <c r="AG2662" i="12" s="1"/>
  <c r="AF2454" i="12"/>
  <c r="AF2453" i="12" s="1"/>
  <c r="AF2452" i="12" s="1"/>
  <c r="AH2373" i="12"/>
  <c r="AH2372" i="12" s="1"/>
  <c r="AG2301" i="12"/>
  <c r="AG2300" i="12" s="1"/>
  <c r="AG2299" i="12" s="1"/>
  <c r="AF2037" i="12"/>
  <c r="AH2030" i="12"/>
  <c r="AH2026" i="12" s="1"/>
  <c r="AH2025" i="12" s="1"/>
  <c r="AF1970" i="12"/>
  <c r="AF1969" i="12" s="1"/>
  <c r="AF1963" i="12" s="1"/>
  <c r="AF1938" i="12"/>
  <c r="AG1913" i="12"/>
  <c r="AG1900" i="12"/>
  <c r="AH1876" i="12"/>
  <c r="AH1875" i="12" s="1"/>
  <c r="AG1868" i="12"/>
  <c r="AG1867" i="12" s="1"/>
  <c r="AF1612" i="12"/>
  <c r="AH1111" i="12"/>
  <c r="AH1110" i="12" s="1"/>
  <c r="AH1091" i="12"/>
  <c r="AH1090" i="12" s="1"/>
  <c r="AH1854" i="12"/>
  <c r="AF1854" i="12"/>
  <c r="AG1828" i="12"/>
  <c r="AG1827" i="12" s="1"/>
  <c r="AG1780" i="12"/>
  <c r="AG1695" i="12"/>
  <c r="AG1644" i="12"/>
  <c r="AH1577" i="12"/>
  <c r="AF1577" i="12"/>
  <c r="AH1795" i="12"/>
  <c r="AH1695" i="12"/>
  <c r="AF1658" i="12"/>
  <c r="AF1657" i="12" s="1"/>
  <c r="AG1539" i="12"/>
  <c r="AG1459" i="12"/>
  <c r="AG1458" i="12" s="1"/>
  <c r="AG1452" i="12" s="1"/>
  <c r="AF1868" i="12"/>
  <c r="AF1867" i="12" s="1"/>
  <c r="AF1795" i="12"/>
  <c r="AH1780" i="12"/>
  <c r="AH1686" i="12"/>
  <c r="AF1598" i="12"/>
  <c r="AF1223" i="12"/>
  <c r="AH1530" i="12"/>
  <c r="AH1518" i="12" s="1"/>
  <c r="AH1506" i="12" s="1"/>
  <c r="AF1459" i="12"/>
  <c r="AF1458" i="12" s="1"/>
  <c r="AF1452" i="12" s="1"/>
  <c r="AG1431" i="12"/>
  <c r="AH1223" i="12"/>
  <c r="AH1193" i="12"/>
  <c r="AH1162" i="12"/>
  <c r="AG797" i="12"/>
  <c r="AG796" i="12" s="1"/>
  <c r="AG750" i="12"/>
  <c r="AG749" i="12" s="1"/>
  <c r="AG1570" i="12"/>
  <c r="AG1557" i="12" s="1"/>
  <c r="AF1539" i="12"/>
  <c r="AH1490" i="12"/>
  <c r="AH1431" i="12"/>
  <c r="AG784" i="12"/>
  <c r="AG783" i="12" s="1"/>
  <c r="AG1577" i="12"/>
  <c r="AF1570" i="12"/>
  <c r="AF1557" i="12" s="1"/>
  <c r="AF1483" i="12"/>
  <c r="AG1473" i="12"/>
  <c r="AH1299" i="12"/>
  <c r="AH1298" i="12" s="1"/>
  <c r="AG1263" i="12"/>
  <c r="AG1262" i="12" s="1"/>
  <c r="AF1193" i="12"/>
  <c r="AG1062" i="12"/>
  <c r="AG957" i="12"/>
  <c r="AG806" i="12"/>
  <c r="AG805" i="12" s="1"/>
  <c r="AG1162" i="12"/>
  <c r="AH1137" i="12"/>
  <c r="AH1136" i="12" s="1"/>
  <c r="AG1091" i="12"/>
  <c r="AG1090" i="12" s="1"/>
  <c r="AF1082" i="12"/>
  <c r="AF1081" i="12" s="1"/>
  <c r="AF1062" i="12"/>
  <c r="AF1057" i="12"/>
  <c r="AF1056" i="12" s="1"/>
  <c r="AG971" i="12"/>
  <c r="AG970" i="12" s="1"/>
  <c r="AF957" i="12"/>
  <c r="AF904" i="12"/>
  <c r="AF903" i="12" s="1"/>
  <c r="AH837" i="12"/>
  <c r="AH806" i="12"/>
  <c r="AH805" i="12" s="1"/>
  <c r="AF797" i="12"/>
  <c r="AF796" i="12" s="1"/>
  <c r="AG768" i="12"/>
  <c r="AG767" i="12" s="1"/>
  <c r="AG766" i="12" s="1"/>
  <c r="AG765" i="12" s="1"/>
  <c r="AF750" i="12"/>
  <c r="AF749" i="12" s="1"/>
  <c r="AF1162" i="12"/>
  <c r="AF1091" i="12"/>
  <c r="AF1090" i="12" s="1"/>
  <c r="AG1074" i="12"/>
  <c r="AG1073" i="12" s="1"/>
  <c r="AG1072" i="12" s="1"/>
  <c r="AH1062" i="12"/>
  <c r="AF1046" i="12"/>
  <c r="AF1045" i="12" s="1"/>
  <c r="AF873" i="12"/>
  <c r="AF872" i="12" s="1"/>
  <c r="AF867" i="12"/>
  <c r="AF866" i="12" s="1"/>
  <c r="AF861" i="12"/>
  <c r="AF860" i="12" s="1"/>
  <c r="AH797" i="12"/>
  <c r="AH796" i="12" s="1"/>
  <c r="AH750" i="12"/>
  <c r="AH749" i="12" s="1"/>
  <c r="AG512" i="12"/>
  <c r="AG511" i="12" s="1"/>
  <c r="AF1111" i="12"/>
  <c r="AF1110" i="12" s="1"/>
  <c r="AG1082" i="12"/>
  <c r="AG1081" i="12" s="1"/>
  <c r="AF1074" i="12"/>
  <c r="AF1073" i="12" s="1"/>
  <c r="AF1072" i="12" s="1"/>
  <c r="AH1030" i="12"/>
  <c r="AH1023" i="12" s="1"/>
  <c r="AG1013" i="12"/>
  <c r="AG928" i="12"/>
  <c r="AG927" i="12" s="1"/>
  <c r="AH845" i="12"/>
  <c r="AH844" i="12" s="1"/>
  <c r="AG721" i="12"/>
  <c r="AF744" i="12"/>
  <c r="AF740" i="12" s="1"/>
  <c r="AG714" i="12"/>
  <c r="AH641" i="12"/>
  <c r="AH640" i="12" s="1"/>
  <c r="AH542" i="12"/>
  <c r="AH541" i="12" s="1"/>
  <c r="AH523" i="12" s="1"/>
  <c r="AF512" i="12"/>
  <c r="AF511" i="12" s="1"/>
  <c r="AF721" i="12"/>
  <c r="AH714" i="12"/>
  <c r="AH647" i="12"/>
  <c r="AH646" i="12" s="1"/>
  <c r="AF409" i="12"/>
  <c r="AG264" i="12"/>
  <c r="AH199" i="12"/>
  <c r="AG345" i="12"/>
  <c r="AG344" i="12" s="1"/>
  <c r="AH318" i="12"/>
  <c r="AH317" i="12" s="1"/>
  <c r="AG294" i="12"/>
  <c r="AF170" i="12"/>
  <c r="AF160" i="12"/>
  <c r="AF125" i="12"/>
  <c r="AF332" i="12"/>
  <c r="AF331" i="12" s="1"/>
  <c r="AF18" i="12"/>
  <c r="AG409" i="12"/>
  <c r="AG199" i="12"/>
  <c r="AH160" i="12"/>
  <c r="AG63" i="12"/>
  <c r="AG62" i="12" s="1"/>
  <c r="AH49" i="12"/>
  <c r="AF192" i="12"/>
  <c r="AF187" i="12" s="1"/>
  <c r="AG125" i="12"/>
  <c r="AF33" i="12"/>
  <c r="AE2722" i="12"/>
  <c r="AD2722" i="12"/>
  <c r="AE1962" i="12"/>
  <c r="AD1962" i="12"/>
  <c r="AC1962" i="12"/>
  <c r="AE1943" i="12"/>
  <c r="AD1943" i="12"/>
  <c r="AC1943" i="12"/>
  <c r="AE1849" i="12"/>
  <c r="AD1849" i="12"/>
  <c r="AC1849" i="12"/>
  <c r="AE546" i="12"/>
  <c r="AD546" i="12"/>
  <c r="AC546" i="12"/>
  <c r="AA545" i="12"/>
  <c r="AD545" i="12" s="1"/>
  <c r="AB545" i="12"/>
  <c r="AE545" i="12" s="1"/>
  <c r="CD545" i="12"/>
  <c r="Z545" i="12"/>
  <c r="AC545" i="12" s="1"/>
  <c r="Z2722" i="12"/>
  <c r="AA1941" i="12"/>
  <c r="AA1940" i="12" s="1"/>
  <c r="AA1939" i="12" s="1"/>
  <c r="AB1941" i="12"/>
  <c r="AB1940" i="12" s="1"/>
  <c r="AB1939" i="12" s="1"/>
  <c r="CD1941" i="12"/>
  <c r="Z1941" i="12"/>
  <c r="Z1940" i="12" s="1"/>
  <c r="Z1939" i="12" s="1"/>
  <c r="AA1387" i="12"/>
  <c r="Z1387" i="12"/>
  <c r="Z1386" i="12" s="1"/>
  <c r="AB3122" i="12"/>
  <c r="AB3121" i="12" s="1"/>
  <c r="AA3122" i="12"/>
  <c r="AA3121" i="12" s="1"/>
  <c r="Z3122" i="12"/>
  <c r="Z3121" i="12" s="1"/>
  <c r="AB3119" i="12"/>
  <c r="AB3118" i="12" s="1"/>
  <c r="AA3119" i="12"/>
  <c r="AA3118" i="12" s="1"/>
  <c r="Z3119" i="12"/>
  <c r="Z3118" i="12" s="1"/>
  <c r="AB3116" i="12"/>
  <c r="AB3115" i="12" s="1"/>
  <c r="AA3116" i="12"/>
  <c r="AA3115" i="12" s="1"/>
  <c r="Z3116" i="12"/>
  <c r="Z3115" i="12" s="1"/>
  <c r="AB3110" i="12"/>
  <c r="AB3109" i="12" s="1"/>
  <c r="AA3110" i="12"/>
  <c r="AA3109" i="12" s="1"/>
  <c r="Z3110" i="12"/>
  <c r="Z3109" i="12" s="1"/>
  <c r="AB3097" i="12"/>
  <c r="AB3096" i="12" s="1"/>
  <c r="AA3097" i="12"/>
  <c r="AA3096" i="12" s="1"/>
  <c r="Z3097" i="12"/>
  <c r="Z3096" i="12" s="1"/>
  <c r="AB3092" i="12"/>
  <c r="AB3091" i="12" s="1"/>
  <c r="AB3090" i="12" s="1"/>
  <c r="AB3089" i="12" s="1"/>
  <c r="AA3092" i="12"/>
  <c r="AA3091" i="12" s="1"/>
  <c r="AA3090" i="12" s="1"/>
  <c r="AA3089" i="12" s="1"/>
  <c r="Z3092" i="12"/>
  <c r="Z3091" i="12" s="1"/>
  <c r="Z3090" i="12" s="1"/>
  <c r="Z3089" i="12" s="1"/>
  <c r="AB3087" i="12"/>
  <c r="AB3086" i="12" s="1"/>
  <c r="AB3085" i="12" s="1"/>
  <c r="AB3084" i="12" s="1"/>
  <c r="AA3087" i="12"/>
  <c r="AA3086" i="12" s="1"/>
  <c r="AA3085" i="12" s="1"/>
  <c r="AA3084" i="12" s="1"/>
  <c r="Z3087" i="12"/>
  <c r="Z3086" i="12" s="1"/>
  <c r="Z3085" i="12" s="1"/>
  <c r="Z3084" i="12" s="1"/>
  <c r="AB3077" i="12"/>
  <c r="AB3076" i="12" s="1"/>
  <c r="AA3077" i="12"/>
  <c r="AA3076" i="12" s="1"/>
  <c r="Z3077" i="12"/>
  <c r="Z3076" i="12" s="1"/>
  <c r="AB3074" i="12"/>
  <c r="AB3073" i="12" s="1"/>
  <c r="AA3074" i="12"/>
  <c r="AA3073" i="12" s="1"/>
  <c r="Z3074" i="12"/>
  <c r="Z3073" i="12" s="1"/>
  <c r="AB3068" i="12"/>
  <c r="AB3067" i="12" s="1"/>
  <c r="AA3068" i="12"/>
  <c r="AA3067" i="12" s="1"/>
  <c r="Z3068" i="12"/>
  <c r="Z3067" i="12" s="1"/>
  <c r="AB3065" i="12"/>
  <c r="AB3064" i="12" s="1"/>
  <c r="AA3065" i="12"/>
  <c r="AA3064" i="12" s="1"/>
  <c r="Z3065" i="12"/>
  <c r="Z3064" i="12" s="1"/>
  <c r="AB3062" i="12"/>
  <c r="AB3061" i="12" s="1"/>
  <c r="AA3062" i="12"/>
  <c r="AA3061" i="12" s="1"/>
  <c r="Z3062" i="12"/>
  <c r="Z3061" i="12" s="1"/>
  <c r="AB3059" i="12"/>
  <c r="AB3058" i="12" s="1"/>
  <c r="AA3059" i="12"/>
  <c r="AA3058" i="12" s="1"/>
  <c r="Z3059" i="12"/>
  <c r="Z3058" i="12" s="1"/>
  <c r="AB3055" i="12"/>
  <c r="AB3054" i="12" s="1"/>
  <c r="AB3053" i="12" s="1"/>
  <c r="AA3055" i="12"/>
  <c r="AA3054" i="12" s="1"/>
  <c r="AA3053" i="12" s="1"/>
  <c r="Z3055" i="12"/>
  <c r="Z3054" i="12" s="1"/>
  <c r="Z3053" i="12" s="1"/>
  <c r="AB3048" i="12"/>
  <c r="AB3047" i="12" s="1"/>
  <c r="AA3048" i="12"/>
  <c r="AA3047" i="12" s="1"/>
  <c r="Z3048" i="12"/>
  <c r="Z3047" i="12" s="1"/>
  <c r="AB3036" i="12"/>
  <c r="AB3035" i="12" s="1"/>
  <c r="AA3036" i="12"/>
  <c r="AA3035" i="12" s="1"/>
  <c r="Z3036" i="12"/>
  <c r="Z3035" i="12" s="1"/>
  <c r="AB3026" i="12"/>
  <c r="AB3025" i="12" s="1"/>
  <c r="AA3026" i="12"/>
  <c r="AA3025" i="12" s="1"/>
  <c r="Z3026" i="12"/>
  <c r="Z3025" i="12" s="1"/>
  <c r="AB3013" i="12"/>
  <c r="AB3012" i="12" s="1"/>
  <c r="AB3011" i="12" s="1"/>
  <c r="AA3013" i="12"/>
  <c r="AA3012" i="12" s="1"/>
  <c r="AA3011" i="12" s="1"/>
  <c r="Z3013" i="12"/>
  <c r="Z3012" i="12" s="1"/>
  <c r="Z3011" i="12" s="1"/>
  <c r="AB3008" i="12"/>
  <c r="AB3007" i="12" s="1"/>
  <c r="AA3008" i="12"/>
  <c r="AA3007" i="12" s="1"/>
  <c r="Z3008" i="12"/>
  <c r="Z3007" i="12" s="1"/>
  <c r="AB3005" i="12"/>
  <c r="AB3004" i="12" s="1"/>
  <c r="AA3005" i="12"/>
  <c r="AA3004" i="12" s="1"/>
  <c r="Z3005" i="12"/>
  <c r="Z3004" i="12" s="1"/>
  <c r="AB3002" i="12"/>
  <c r="AB3001" i="12" s="1"/>
  <c r="AA3002" i="12"/>
  <c r="AA3001" i="12" s="1"/>
  <c r="Z3002" i="12"/>
  <c r="Z3001" i="12" s="1"/>
  <c r="AB2998" i="12"/>
  <c r="AB2997" i="12" s="1"/>
  <c r="AB2996" i="12" s="1"/>
  <c r="AA2998" i="12"/>
  <c r="AA2997" i="12" s="1"/>
  <c r="AA2996" i="12" s="1"/>
  <c r="Z2998" i="12"/>
  <c r="Z2997" i="12" s="1"/>
  <c r="Z2996" i="12" s="1"/>
  <c r="AB2993" i="12"/>
  <c r="AB2992" i="12" s="1"/>
  <c r="AB2991" i="12" s="1"/>
  <c r="AB2990" i="12" s="1"/>
  <c r="AA2993" i="12"/>
  <c r="AA2992" i="12" s="1"/>
  <c r="AA2991" i="12" s="1"/>
  <c r="AA2990" i="12" s="1"/>
  <c r="Z2993" i="12"/>
  <c r="Z2992" i="12" s="1"/>
  <c r="Z2991" i="12" s="1"/>
  <c r="Z2990" i="12" s="1"/>
  <c r="AB2987" i="12"/>
  <c r="AB2986" i="12" s="1"/>
  <c r="AB2985" i="12" s="1"/>
  <c r="AA2987" i="12"/>
  <c r="AA2986" i="12" s="1"/>
  <c r="AA2985" i="12" s="1"/>
  <c r="Z2987" i="12"/>
  <c r="Z2986" i="12" s="1"/>
  <c r="Z2985" i="12" s="1"/>
  <c r="AB2983" i="12"/>
  <c r="AB2982" i="12" s="1"/>
  <c r="AA2983" i="12"/>
  <c r="AA2982" i="12" s="1"/>
  <c r="Z2983" i="12"/>
  <c r="Z2982" i="12" s="1"/>
  <c r="AB2980" i="12"/>
  <c r="AB2979" i="12" s="1"/>
  <c r="AA2980" i="12"/>
  <c r="AA2979" i="12" s="1"/>
  <c r="Z2980" i="12"/>
  <c r="Z2979" i="12" s="1"/>
  <c r="AB2976" i="12"/>
  <c r="AB2975" i="12" s="1"/>
  <c r="AB2974" i="12" s="1"/>
  <c r="AA2976" i="12"/>
  <c r="AA2975" i="12" s="1"/>
  <c r="AA2974" i="12" s="1"/>
  <c r="Z2976" i="12"/>
  <c r="Z2975" i="12" s="1"/>
  <c r="Z2974" i="12" s="1"/>
  <c r="AB2971" i="12"/>
  <c r="AB2970" i="12" s="1"/>
  <c r="AB2969" i="12" s="1"/>
  <c r="AB2968" i="12" s="1"/>
  <c r="AA2971" i="12"/>
  <c r="AA2970" i="12" s="1"/>
  <c r="AA2969" i="12" s="1"/>
  <c r="AA2968" i="12" s="1"/>
  <c r="Z2971" i="12"/>
  <c r="Z2970" i="12" s="1"/>
  <c r="Z2969" i="12" s="1"/>
  <c r="Z2968" i="12" s="1"/>
  <c r="AB2965" i="12"/>
  <c r="AB2964" i="12" s="1"/>
  <c r="AA2965" i="12"/>
  <c r="AA2964" i="12" s="1"/>
  <c r="Z2965" i="12"/>
  <c r="Z2964" i="12" s="1"/>
  <c r="AB2962" i="12"/>
  <c r="AB2961" i="12" s="1"/>
  <c r="AA2962" i="12"/>
  <c r="AA2961" i="12" s="1"/>
  <c r="Z2962" i="12"/>
  <c r="Z2961" i="12" s="1"/>
  <c r="AB2959" i="12"/>
  <c r="AB2958" i="12" s="1"/>
  <c r="AA2959" i="12"/>
  <c r="AA2958" i="12" s="1"/>
  <c r="Z2959" i="12"/>
  <c r="Z2958" i="12" s="1"/>
  <c r="AB2955" i="12"/>
  <c r="AB2954" i="12" s="1"/>
  <c r="AB2953" i="12" s="1"/>
  <c r="AA2955" i="12"/>
  <c r="AA2954" i="12" s="1"/>
  <c r="AA2953" i="12" s="1"/>
  <c r="Z2955" i="12"/>
  <c r="Z2954" i="12" s="1"/>
  <c r="Z2953" i="12" s="1"/>
  <c r="AB2950" i="12"/>
  <c r="AB2949" i="12" s="1"/>
  <c r="AB2948" i="12" s="1"/>
  <c r="AB2947" i="12" s="1"/>
  <c r="AA2950" i="12"/>
  <c r="AA2949" i="12" s="1"/>
  <c r="AA2948" i="12" s="1"/>
  <c r="AA2947" i="12" s="1"/>
  <c r="Z2950" i="12"/>
  <c r="Z2949" i="12" s="1"/>
  <c r="Z2948" i="12" s="1"/>
  <c r="Z2947" i="12" s="1"/>
  <c r="AB2944" i="12"/>
  <c r="AB2943" i="12" s="1"/>
  <c r="AA2944" i="12"/>
  <c r="AA2943" i="12" s="1"/>
  <c r="Z2944" i="12"/>
  <c r="Z2943" i="12" s="1"/>
  <c r="AB2941" i="12"/>
  <c r="AB2940" i="12" s="1"/>
  <c r="AA2941" i="12"/>
  <c r="AA2940" i="12" s="1"/>
  <c r="Z2941" i="12"/>
  <c r="Z2940" i="12" s="1"/>
  <c r="AB2937" i="12"/>
  <c r="AB2936" i="12" s="1"/>
  <c r="AB2935" i="12" s="1"/>
  <c r="AA2937" i="12"/>
  <c r="AA2936" i="12" s="1"/>
  <c r="AA2935" i="12" s="1"/>
  <c r="Z2937" i="12"/>
  <c r="Z2936" i="12" s="1"/>
  <c r="Z2935" i="12" s="1"/>
  <c r="AB2932" i="12"/>
  <c r="AB2931" i="12" s="1"/>
  <c r="AB2930" i="12" s="1"/>
  <c r="AA2932" i="12"/>
  <c r="AA2931" i="12" s="1"/>
  <c r="AA2930" i="12" s="1"/>
  <c r="Z2932" i="12"/>
  <c r="Z2931" i="12" s="1"/>
  <c r="Z2930" i="12" s="1"/>
  <c r="AB2928" i="12"/>
  <c r="AB2927" i="12" s="1"/>
  <c r="AB2926" i="12" s="1"/>
  <c r="AA2928" i="12"/>
  <c r="AA2927" i="12" s="1"/>
  <c r="AA2926" i="12" s="1"/>
  <c r="Z2928" i="12"/>
  <c r="Z2927" i="12" s="1"/>
  <c r="Z2926" i="12" s="1"/>
  <c r="AB2922" i="12"/>
  <c r="AB2921" i="12" s="1"/>
  <c r="AB2920" i="12" s="1"/>
  <c r="AA2922" i="12"/>
  <c r="AA2921" i="12" s="1"/>
  <c r="AA2920" i="12" s="1"/>
  <c r="Z2922" i="12"/>
  <c r="Z2921" i="12" s="1"/>
  <c r="Z2920" i="12" s="1"/>
  <c r="AB2918" i="12"/>
  <c r="AB2917" i="12" s="1"/>
  <c r="AA2918" i="12"/>
  <c r="AA2917" i="12" s="1"/>
  <c r="Z2918" i="12"/>
  <c r="Z2917" i="12" s="1"/>
  <c r="AB2915" i="12"/>
  <c r="AB2914" i="12" s="1"/>
  <c r="AA2915" i="12"/>
  <c r="AA2914" i="12" s="1"/>
  <c r="Z2915" i="12"/>
  <c r="Z2914" i="12" s="1"/>
  <c r="AB2911" i="12"/>
  <c r="AB2910" i="12" s="1"/>
  <c r="AB2909" i="12" s="1"/>
  <c r="AA2911" i="12"/>
  <c r="AA2910" i="12" s="1"/>
  <c r="AA2909" i="12" s="1"/>
  <c r="Z2911" i="12"/>
  <c r="Z2910" i="12" s="1"/>
  <c r="Z2909" i="12" s="1"/>
  <c r="AB2907" i="12"/>
  <c r="AB2906" i="12" s="1"/>
  <c r="AB2905" i="12" s="1"/>
  <c r="AA2907" i="12"/>
  <c r="AA2906" i="12" s="1"/>
  <c r="AA2905" i="12" s="1"/>
  <c r="Z2907" i="12"/>
  <c r="Z2906" i="12" s="1"/>
  <c r="Z2905" i="12" s="1"/>
  <c r="AB2903" i="12"/>
  <c r="AB2902" i="12" s="1"/>
  <c r="AB2901" i="12" s="1"/>
  <c r="AA2903" i="12"/>
  <c r="AA2902" i="12" s="1"/>
  <c r="AA2901" i="12" s="1"/>
  <c r="Z2903" i="12"/>
  <c r="Z2902" i="12" s="1"/>
  <c r="Z2901" i="12" s="1"/>
  <c r="AB2899" i="12"/>
  <c r="AB2898" i="12" s="1"/>
  <c r="AB2897" i="12" s="1"/>
  <c r="AA2899" i="12"/>
  <c r="AA2898" i="12" s="1"/>
  <c r="AA2897" i="12" s="1"/>
  <c r="Z2899" i="12"/>
  <c r="Z2898" i="12" s="1"/>
  <c r="Z2897" i="12" s="1"/>
  <c r="AB2895" i="12"/>
  <c r="AB2894" i="12" s="1"/>
  <c r="AA2895" i="12"/>
  <c r="AA2894" i="12" s="1"/>
  <c r="Z2895" i="12"/>
  <c r="Z2894" i="12" s="1"/>
  <c r="AB2892" i="12"/>
  <c r="AB2891" i="12" s="1"/>
  <c r="AA2892" i="12"/>
  <c r="AA2891" i="12" s="1"/>
  <c r="Z2892" i="12"/>
  <c r="Z2891" i="12" s="1"/>
  <c r="AB2889" i="12"/>
  <c r="AB2888" i="12" s="1"/>
  <c r="AA2889" i="12"/>
  <c r="AA2888" i="12" s="1"/>
  <c r="Z2889" i="12"/>
  <c r="Z2888" i="12" s="1"/>
  <c r="AB2885" i="12"/>
  <c r="AB2884" i="12" s="1"/>
  <c r="AB2883" i="12" s="1"/>
  <c r="AA2885" i="12"/>
  <c r="AA2884" i="12" s="1"/>
  <c r="AA2883" i="12" s="1"/>
  <c r="Z2885" i="12"/>
  <c r="Z2884" i="12" s="1"/>
  <c r="Z2883" i="12" s="1"/>
  <c r="AB2877" i="12"/>
  <c r="AB2876" i="12" s="1"/>
  <c r="AB2875" i="12" s="1"/>
  <c r="AA2877" i="12"/>
  <c r="AA2876" i="12" s="1"/>
  <c r="AA2875" i="12" s="1"/>
  <c r="Z2877" i="12"/>
  <c r="Z2876" i="12" s="1"/>
  <c r="Z2875" i="12" s="1"/>
  <c r="AB2873" i="12"/>
  <c r="AA2873" i="12"/>
  <c r="Z2873" i="12"/>
  <c r="AB2871" i="12"/>
  <c r="AA2871" i="12"/>
  <c r="Z2871" i="12"/>
  <c r="AB2867" i="12"/>
  <c r="AB2866" i="12" s="1"/>
  <c r="AA2867" i="12"/>
  <c r="AA2866" i="12" s="1"/>
  <c r="Z2867" i="12"/>
  <c r="Z2866" i="12" s="1"/>
  <c r="AB2864" i="12"/>
  <c r="AB2863" i="12" s="1"/>
  <c r="AA2864" i="12"/>
  <c r="AA2863" i="12" s="1"/>
  <c r="Z2864" i="12"/>
  <c r="Z2863" i="12" s="1"/>
  <c r="AB2860" i="12"/>
  <c r="AB2859" i="12" s="1"/>
  <c r="AB2858" i="12" s="1"/>
  <c r="AA2860" i="12"/>
  <c r="AA2859" i="12" s="1"/>
  <c r="AA2858" i="12" s="1"/>
  <c r="Z2860" i="12"/>
  <c r="Z2859" i="12" s="1"/>
  <c r="Z2858" i="12" s="1"/>
  <c r="AB2856" i="12"/>
  <c r="AB2855" i="12" s="1"/>
  <c r="AB2854" i="12" s="1"/>
  <c r="AA2856" i="12"/>
  <c r="AA2855" i="12" s="1"/>
  <c r="AA2854" i="12" s="1"/>
  <c r="Z2856" i="12"/>
  <c r="Z2855" i="12" s="1"/>
  <c r="Z2854" i="12" s="1"/>
  <c r="AB2852" i="12"/>
  <c r="AB2851" i="12" s="1"/>
  <c r="AB2850" i="12" s="1"/>
  <c r="AA2852" i="12"/>
  <c r="AA2851" i="12" s="1"/>
  <c r="AA2850" i="12" s="1"/>
  <c r="Z2852" i="12"/>
  <c r="Z2851" i="12" s="1"/>
  <c r="Z2850" i="12" s="1"/>
  <c r="AB2848" i="12"/>
  <c r="AB2847" i="12" s="1"/>
  <c r="AA2848" i="12"/>
  <c r="AA2847" i="12" s="1"/>
  <c r="Z2848" i="12"/>
  <c r="Z2847" i="12" s="1"/>
  <c r="AB2845" i="12"/>
  <c r="AA2845" i="12"/>
  <c r="Z2845" i="12"/>
  <c r="AB2843" i="12"/>
  <c r="AA2843" i="12"/>
  <c r="Z2843" i="12"/>
  <c r="AB2839" i="12"/>
  <c r="AB2838" i="12" s="1"/>
  <c r="AA2839" i="12"/>
  <c r="AA2838" i="12" s="1"/>
  <c r="Z2839" i="12"/>
  <c r="Z2838" i="12" s="1"/>
  <c r="AB2836" i="12"/>
  <c r="AA2836" i="12"/>
  <c r="Z2836" i="12"/>
  <c r="AB2834" i="12"/>
  <c r="AA2834" i="12"/>
  <c r="Z2834" i="12"/>
  <c r="AB2830" i="12"/>
  <c r="AB2829" i="12" s="1"/>
  <c r="AB2828" i="12" s="1"/>
  <c r="AA2830" i="12"/>
  <c r="AA2829" i="12" s="1"/>
  <c r="AA2828" i="12" s="1"/>
  <c r="Z2830" i="12"/>
  <c r="Z2829" i="12" s="1"/>
  <c r="Z2828" i="12" s="1"/>
  <c r="AB2826" i="12"/>
  <c r="AB2825" i="12" s="1"/>
  <c r="AB2824" i="12" s="1"/>
  <c r="AA2826" i="12"/>
  <c r="AA2825" i="12" s="1"/>
  <c r="AA2824" i="12" s="1"/>
  <c r="Z2826" i="12"/>
  <c r="Z2825" i="12" s="1"/>
  <c r="Z2824" i="12" s="1"/>
  <c r="AB2822" i="12"/>
  <c r="AB2821" i="12" s="1"/>
  <c r="AB2820" i="12" s="1"/>
  <c r="AA2822" i="12"/>
  <c r="AA2821" i="12" s="1"/>
  <c r="AA2820" i="12" s="1"/>
  <c r="Z2822" i="12"/>
  <c r="Z2821" i="12" s="1"/>
  <c r="Z2820" i="12" s="1"/>
  <c r="AB2818" i="12"/>
  <c r="AB2817" i="12" s="1"/>
  <c r="AB2816" i="12" s="1"/>
  <c r="AA2818" i="12"/>
  <c r="AA2817" i="12" s="1"/>
  <c r="AA2816" i="12" s="1"/>
  <c r="Z2818" i="12"/>
  <c r="Z2817" i="12" s="1"/>
  <c r="Z2816" i="12" s="1"/>
  <c r="AB2814" i="12"/>
  <c r="AB2813" i="12" s="1"/>
  <c r="AB2812" i="12" s="1"/>
  <c r="AA2814" i="12"/>
  <c r="AA2813" i="12" s="1"/>
  <c r="AA2812" i="12" s="1"/>
  <c r="Z2814" i="12"/>
  <c r="Z2813" i="12" s="1"/>
  <c r="Z2812" i="12" s="1"/>
  <c r="AB2810" i="12"/>
  <c r="AA2810" i="12"/>
  <c r="Z2810" i="12"/>
  <c r="AB2808" i="12"/>
  <c r="AA2808" i="12"/>
  <c r="Z2808" i="12"/>
  <c r="AB2804" i="12"/>
  <c r="AB2803" i="12" s="1"/>
  <c r="AB2802" i="12" s="1"/>
  <c r="AA2804" i="12"/>
  <c r="AA2803" i="12" s="1"/>
  <c r="AA2802" i="12" s="1"/>
  <c r="Z2804" i="12"/>
  <c r="Z2803" i="12" s="1"/>
  <c r="Z2802" i="12" s="1"/>
  <c r="AB2800" i="12"/>
  <c r="AB2799" i="12" s="1"/>
  <c r="AB2798" i="12" s="1"/>
  <c r="AA2800" i="12"/>
  <c r="AA2799" i="12" s="1"/>
  <c r="AA2798" i="12" s="1"/>
  <c r="Z2800" i="12"/>
  <c r="Z2799" i="12" s="1"/>
  <c r="Z2798" i="12" s="1"/>
  <c r="AB2796" i="12"/>
  <c r="AB2795" i="12" s="1"/>
  <c r="AA2796" i="12"/>
  <c r="AA2795" i="12" s="1"/>
  <c r="Z2796" i="12"/>
  <c r="Z2795" i="12" s="1"/>
  <c r="AB2793" i="12"/>
  <c r="AB2792" i="12" s="1"/>
  <c r="AA2793" i="12"/>
  <c r="AA2792" i="12" s="1"/>
  <c r="Z2793" i="12"/>
  <c r="Z2792" i="12" s="1"/>
  <c r="AB2790" i="12"/>
  <c r="AB2789" i="12" s="1"/>
  <c r="AA2790" i="12"/>
  <c r="AA2789" i="12" s="1"/>
  <c r="Z2790" i="12"/>
  <c r="Z2789" i="12" s="1"/>
  <c r="AB2786" i="12"/>
  <c r="AB2785" i="12" s="1"/>
  <c r="AA2786" i="12"/>
  <c r="AA2785" i="12" s="1"/>
  <c r="Z2786" i="12"/>
  <c r="Z2785" i="12" s="1"/>
  <c r="AB2783" i="12"/>
  <c r="AB2782" i="12" s="1"/>
  <c r="AA2783" i="12"/>
  <c r="AA2782" i="12" s="1"/>
  <c r="Z2783" i="12"/>
  <c r="Z2782" i="12" s="1"/>
  <c r="AB2779" i="12"/>
  <c r="AB2778" i="12" s="1"/>
  <c r="AB2777" i="12" s="1"/>
  <c r="AA2779" i="12"/>
  <c r="AA2778" i="12" s="1"/>
  <c r="AA2777" i="12" s="1"/>
  <c r="Z2779" i="12"/>
  <c r="Z2778" i="12" s="1"/>
  <c r="Z2777" i="12" s="1"/>
  <c r="AB2775" i="12"/>
  <c r="AB2774" i="12" s="1"/>
  <c r="AB2773" i="12" s="1"/>
  <c r="AA2775" i="12"/>
  <c r="AA2774" i="12" s="1"/>
  <c r="AA2773" i="12" s="1"/>
  <c r="Z2775" i="12"/>
  <c r="Z2774" i="12" s="1"/>
  <c r="Z2773" i="12" s="1"/>
  <c r="AB2771" i="12"/>
  <c r="AB2770" i="12" s="1"/>
  <c r="AB2769" i="12" s="1"/>
  <c r="AA2771" i="12"/>
  <c r="AA2770" i="12" s="1"/>
  <c r="AA2769" i="12" s="1"/>
  <c r="Z2771" i="12"/>
  <c r="Z2770" i="12" s="1"/>
  <c r="Z2769" i="12" s="1"/>
  <c r="AB2767" i="12"/>
  <c r="AB2766" i="12" s="1"/>
  <c r="AB2765" i="12" s="1"/>
  <c r="AA2767" i="12"/>
  <c r="AA2766" i="12" s="1"/>
  <c r="AA2765" i="12" s="1"/>
  <c r="Z2767" i="12"/>
  <c r="Z2766" i="12" s="1"/>
  <c r="Z2765" i="12" s="1"/>
  <c r="AB2763" i="12"/>
  <c r="AB2762" i="12" s="1"/>
  <c r="AB2761" i="12" s="1"/>
  <c r="AA2763" i="12"/>
  <c r="AA2762" i="12" s="1"/>
  <c r="AA2761" i="12" s="1"/>
  <c r="Z2763" i="12"/>
  <c r="Z2762" i="12" s="1"/>
  <c r="Z2761" i="12" s="1"/>
  <c r="AB2759" i="12"/>
  <c r="AB2758" i="12" s="1"/>
  <c r="AB2757" i="12" s="1"/>
  <c r="AA2759" i="12"/>
  <c r="AA2758" i="12" s="1"/>
  <c r="AA2757" i="12" s="1"/>
  <c r="Z2759" i="12"/>
  <c r="Z2758" i="12" s="1"/>
  <c r="Z2757" i="12" s="1"/>
  <c r="AB2755" i="12"/>
  <c r="AB2754" i="12" s="1"/>
  <c r="AB2753" i="12" s="1"/>
  <c r="AA2755" i="12"/>
  <c r="AA2754" i="12" s="1"/>
  <c r="AA2753" i="12" s="1"/>
  <c r="Z2755" i="12"/>
  <c r="Z2754" i="12" s="1"/>
  <c r="Z2753" i="12" s="1"/>
  <c r="AB2749" i="12"/>
  <c r="AB2748" i="12" s="1"/>
  <c r="AA2749" i="12"/>
  <c r="AA2748" i="12" s="1"/>
  <c r="Z2749" i="12"/>
  <c r="Z2748" i="12" s="1"/>
  <c r="AB2746" i="12"/>
  <c r="AB2745" i="12" s="1"/>
  <c r="AA2746" i="12"/>
  <c r="AA2745" i="12" s="1"/>
  <c r="Z2746" i="12"/>
  <c r="Z2745" i="12" s="1"/>
  <c r="AB2740" i="12"/>
  <c r="AB2739" i="12" s="1"/>
  <c r="AA2740" i="12"/>
  <c r="AA2739" i="12" s="1"/>
  <c r="Z2740" i="12"/>
  <c r="Z2739" i="12" s="1"/>
  <c r="AB2736" i="12"/>
  <c r="AB2735" i="12" s="1"/>
  <c r="AA2736" i="12"/>
  <c r="AA2735" i="12" s="1"/>
  <c r="Z2736" i="12"/>
  <c r="Z2735" i="12" s="1"/>
  <c r="AB2733" i="12"/>
  <c r="AB2732" i="12" s="1"/>
  <c r="AA2733" i="12"/>
  <c r="AA2732" i="12" s="1"/>
  <c r="Z2733" i="12"/>
  <c r="Z2732" i="12" s="1"/>
  <c r="AB2729" i="12"/>
  <c r="AB2728" i="12" s="1"/>
  <c r="AA2729" i="12"/>
  <c r="AA2728" i="12" s="1"/>
  <c r="Z2729" i="12"/>
  <c r="Z2728" i="12" s="1"/>
  <c r="AB2726" i="12"/>
  <c r="AB2725" i="12" s="1"/>
  <c r="AA2726" i="12"/>
  <c r="AA2725" i="12" s="1"/>
  <c r="Z2726" i="12"/>
  <c r="Z2725" i="12" s="1"/>
  <c r="AB2721" i="12"/>
  <c r="AB2720" i="12" s="1"/>
  <c r="AB2719" i="12" s="1"/>
  <c r="AA2721" i="12"/>
  <c r="AA2720" i="12" s="1"/>
  <c r="AA2719" i="12" s="1"/>
  <c r="Z2721" i="12"/>
  <c r="Z2720" i="12" s="1"/>
  <c r="Z2719" i="12" s="1"/>
  <c r="AB2717" i="12"/>
  <c r="AB2716" i="12" s="1"/>
  <c r="AA2717" i="12"/>
  <c r="AA2716" i="12" s="1"/>
  <c r="Z2717" i="12"/>
  <c r="Z2716" i="12" s="1"/>
  <c r="AB2714" i="12"/>
  <c r="AB2713" i="12" s="1"/>
  <c r="AA2714" i="12"/>
  <c r="AA2713" i="12" s="1"/>
  <c r="Z2714" i="12"/>
  <c r="Z2713" i="12" s="1"/>
  <c r="AB2711" i="12"/>
  <c r="AB2710" i="12" s="1"/>
  <c r="AA2711" i="12"/>
  <c r="AA2710" i="12" s="1"/>
  <c r="Z2711" i="12"/>
  <c r="Z2710" i="12" s="1"/>
  <c r="AB2706" i="12"/>
  <c r="AB2705" i="12" s="1"/>
  <c r="AB2704" i="12" s="1"/>
  <c r="AA2706" i="12"/>
  <c r="AA2705" i="12" s="1"/>
  <c r="AA2704" i="12" s="1"/>
  <c r="Z2706" i="12"/>
  <c r="Z2705" i="12" s="1"/>
  <c r="Z2704" i="12" s="1"/>
  <c r="AB2698" i="12"/>
  <c r="AB2697" i="12" s="1"/>
  <c r="AB2696" i="12" s="1"/>
  <c r="AA2698" i="12"/>
  <c r="AA2697" i="12" s="1"/>
  <c r="AA2696" i="12" s="1"/>
  <c r="Z2698" i="12"/>
  <c r="Z2697" i="12" s="1"/>
  <c r="Z2696" i="12" s="1"/>
  <c r="AB2693" i="12"/>
  <c r="AB2692" i="12" s="1"/>
  <c r="AB2691" i="12" s="1"/>
  <c r="AA2693" i="12"/>
  <c r="AA2692" i="12" s="1"/>
  <c r="AA2691" i="12" s="1"/>
  <c r="Z2693" i="12"/>
  <c r="Z2692" i="12" s="1"/>
  <c r="Z2691" i="12" s="1"/>
  <c r="AB2689" i="12"/>
  <c r="AB2688" i="12" s="1"/>
  <c r="AA2689" i="12"/>
  <c r="AA2688" i="12" s="1"/>
  <c r="Z2689" i="12"/>
  <c r="Z2688" i="12" s="1"/>
  <c r="AB2686" i="12"/>
  <c r="AB2685" i="12" s="1"/>
  <c r="AA2686" i="12"/>
  <c r="AA2685" i="12" s="1"/>
  <c r="Z2686" i="12"/>
  <c r="Z2685" i="12" s="1"/>
  <c r="AB2682" i="12"/>
  <c r="AB2681" i="12" s="1"/>
  <c r="AA2682" i="12"/>
  <c r="AA2681" i="12" s="1"/>
  <c r="Z2682" i="12"/>
  <c r="Z2681" i="12" s="1"/>
  <c r="AB2679" i="12"/>
  <c r="AB2678" i="12" s="1"/>
  <c r="AA2679" i="12"/>
  <c r="AA2678" i="12" s="1"/>
  <c r="Z2679" i="12"/>
  <c r="Z2678" i="12" s="1"/>
  <c r="AB2676" i="12"/>
  <c r="AB2675" i="12" s="1"/>
  <c r="AA2676" i="12"/>
  <c r="AA2675" i="12" s="1"/>
  <c r="Z2676" i="12"/>
  <c r="Z2675" i="12" s="1"/>
  <c r="AB2671" i="12"/>
  <c r="AB2670" i="12" s="1"/>
  <c r="AA2671" i="12"/>
  <c r="AA2670" i="12" s="1"/>
  <c r="Z2671" i="12"/>
  <c r="Z2670" i="12" s="1"/>
  <c r="AB2668" i="12"/>
  <c r="AB2667" i="12" s="1"/>
  <c r="AA2668" i="12"/>
  <c r="AA2667" i="12" s="1"/>
  <c r="Z2668" i="12"/>
  <c r="Z2667" i="12" s="1"/>
  <c r="AB2665" i="12"/>
  <c r="AB2664" i="12" s="1"/>
  <c r="AA2665" i="12"/>
  <c r="AA2664" i="12" s="1"/>
  <c r="Z2665" i="12"/>
  <c r="Z2664" i="12" s="1"/>
  <c r="AB2660" i="12"/>
  <c r="AB2659" i="12" s="1"/>
  <c r="AA2660" i="12"/>
  <c r="AA2659" i="12" s="1"/>
  <c r="Z2660" i="12"/>
  <c r="Z2659" i="12" s="1"/>
  <c r="AB2657" i="12"/>
  <c r="AB2656" i="12" s="1"/>
  <c r="AA2657" i="12"/>
  <c r="AA2656" i="12" s="1"/>
  <c r="Z2657" i="12"/>
  <c r="Z2656" i="12" s="1"/>
  <c r="AB2650" i="12"/>
  <c r="AB2649" i="12" s="1"/>
  <c r="AA2650" i="12"/>
  <c r="AA2649" i="12" s="1"/>
  <c r="Z2650" i="12"/>
  <c r="Z2649" i="12" s="1"/>
  <c r="AB2644" i="12"/>
  <c r="AB2643" i="12" s="1"/>
  <c r="AA2644" i="12"/>
  <c r="AA2643" i="12" s="1"/>
  <c r="Z2644" i="12"/>
  <c r="Z2643" i="12" s="1"/>
  <c r="AB2638" i="12"/>
  <c r="AB2637" i="12" s="1"/>
  <c r="AB2636" i="12" s="1"/>
  <c r="AA2638" i="12"/>
  <c r="AA2637" i="12" s="1"/>
  <c r="AA2636" i="12" s="1"/>
  <c r="Z2638" i="12"/>
  <c r="Z2637" i="12" s="1"/>
  <c r="Z2636" i="12" s="1"/>
  <c r="AB2634" i="12"/>
  <c r="AB2633" i="12" s="1"/>
  <c r="AB2632" i="12" s="1"/>
  <c r="AA2634" i="12"/>
  <c r="AA2633" i="12" s="1"/>
  <c r="AA2632" i="12" s="1"/>
  <c r="Z2634" i="12"/>
  <c r="Z2633" i="12" s="1"/>
  <c r="Z2632" i="12" s="1"/>
  <c r="AB2623" i="12"/>
  <c r="AB2622" i="12" s="1"/>
  <c r="AB2621" i="12" s="1"/>
  <c r="AA2623" i="12"/>
  <c r="AA2622" i="12" s="1"/>
  <c r="AA2621" i="12" s="1"/>
  <c r="Z2623" i="12"/>
  <c r="Z2622" i="12" s="1"/>
  <c r="Z2621" i="12" s="1"/>
  <c r="AB2619" i="12"/>
  <c r="AB2618" i="12" s="1"/>
  <c r="AB2617" i="12" s="1"/>
  <c r="AA2619" i="12"/>
  <c r="AA2618" i="12" s="1"/>
  <c r="AA2617" i="12" s="1"/>
  <c r="Z2619" i="12"/>
  <c r="Z2618" i="12" s="1"/>
  <c r="Z2617" i="12" s="1"/>
  <c r="AB2613" i="12"/>
  <c r="AB2612" i="12" s="1"/>
  <c r="AB2611" i="12" s="1"/>
  <c r="AA2613" i="12"/>
  <c r="AA2612" i="12" s="1"/>
  <c r="AA2611" i="12" s="1"/>
  <c r="Z2613" i="12"/>
  <c r="Z2612" i="12" s="1"/>
  <c r="Z2611" i="12" s="1"/>
  <c r="AB2609" i="12"/>
  <c r="AB2608" i="12" s="1"/>
  <c r="AB2607" i="12" s="1"/>
  <c r="AA2609" i="12"/>
  <c r="AA2608" i="12" s="1"/>
  <c r="AA2607" i="12" s="1"/>
  <c r="Z2609" i="12"/>
  <c r="Z2608" i="12" s="1"/>
  <c r="Z2607" i="12" s="1"/>
  <c r="AB2599" i="12"/>
  <c r="AB2598" i="12" s="1"/>
  <c r="AB2597" i="12" s="1"/>
  <c r="AB2596" i="12" s="1"/>
  <c r="AA2599" i="12"/>
  <c r="AA2598" i="12" s="1"/>
  <c r="AA2597" i="12" s="1"/>
  <c r="AA2596" i="12" s="1"/>
  <c r="Z2599" i="12"/>
  <c r="Z2598" i="12" s="1"/>
  <c r="Z2597" i="12" s="1"/>
  <c r="Z2596" i="12" s="1"/>
  <c r="AB2594" i="12"/>
  <c r="AB2593" i="12" s="1"/>
  <c r="AB2592" i="12" s="1"/>
  <c r="AA2594" i="12"/>
  <c r="AA2593" i="12" s="1"/>
  <c r="AA2592" i="12" s="1"/>
  <c r="Z2594" i="12"/>
  <c r="Z2593" i="12" s="1"/>
  <c r="Z2592" i="12" s="1"/>
  <c r="AB2590" i="12"/>
  <c r="AB2589" i="12" s="1"/>
  <c r="AB2588" i="12" s="1"/>
  <c r="AA2590" i="12"/>
  <c r="AA2589" i="12" s="1"/>
  <c r="AA2588" i="12" s="1"/>
  <c r="Z2590" i="12"/>
  <c r="Z2589" i="12" s="1"/>
  <c r="Z2588" i="12" s="1"/>
  <c r="AB2575" i="12"/>
  <c r="AB2574" i="12" s="1"/>
  <c r="AB2573" i="12" s="1"/>
  <c r="AA2575" i="12"/>
  <c r="AA2574" i="12" s="1"/>
  <c r="AA2573" i="12" s="1"/>
  <c r="Z2575" i="12"/>
  <c r="Z2574" i="12" s="1"/>
  <c r="Z2573" i="12" s="1"/>
  <c r="AB2571" i="12"/>
  <c r="AB2570" i="12" s="1"/>
  <c r="AB2569" i="12" s="1"/>
  <c r="AA2571" i="12"/>
  <c r="AA2570" i="12" s="1"/>
  <c r="AA2569" i="12" s="1"/>
  <c r="Z2571" i="12"/>
  <c r="Z2570" i="12" s="1"/>
  <c r="Z2569" i="12" s="1"/>
  <c r="AB2567" i="12"/>
  <c r="AB2566" i="12" s="1"/>
  <c r="AB2565" i="12" s="1"/>
  <c r="AA2567" i="12"/>
  <c r="AA2566" i="12" s="1"/>
  <c r="AA2565" i="12" s="1"/>
  <c r="Z2567" i="12"/>
  <c r="Z2566" i="12" s="1"/>
  <c r="Z2565" i="12" s="1"/>
  <c r="AB2563" i="12"/>
  <c r="AB2562" i="12" s="1"/>
  <c r="AB2561" i="12" s="1"/>
  <c r="AA2563" i="12"/>
  <c r="AA2562" i="12" s="1"/>
  <c r="AA2561" i="12" s="1"/>
  <c r="Z2563" i="12"/>
  <c r="Z2562" i="12" s="1"/>
  <c r="Z2561" i="12" s="1"/>
  <c r="AB2559" i="12"/>
  <c r="AB2558" i="12" s="1"/>
  <c r="AB2557" i="12" s="1"/>
  <c r="AA2559" i="12"/>
  <c r="AA2558" i="12" s="1"/>
  <c r="AA2557" i="12" s="1"/>
  <c r="Z2559" i="12"/>
  <c r="Z2558" i="12" s="1"/>
  <c r="Z2557" i="12" s="1"/>
  <c r="AB2555" i="12"/>
  <c r="AB2554" i="12" s="1"/>
  <c r="AB2553" i="12" s="1"/>
  <c r="AA2555" i="12"/>
  <c r="AA2554" i="12" s="1"/>
  <c r="AA2553" i="12" s="1"/>
  <c r="Z2555" i="12"/>
  <c r="Z2554" i="12" s="1"/>
  <c r="Z2553" i="12" s="1"/>
  <c r="AB2551" i="12"/>
  <c r="AB2550" i="12" s="1"/>
  <c r="AB2549" i="12" s="1"/>
  <c r="AA2551" i="12"/>
  <c r="AA2550" i="12" s="1"/>
  <c r="AA2549" i="12" s="1"/>
  <c r="Z2551" i="12"/>
  <c r="Z2550" i="12" s="1"/>
  <c r="Z2549" i="12" s="1"/>
  <c r="AB2547" i="12"/>
  <c r="AB2546" i="12" s="1"/>
  <c r="AB2545" i="12" s="1"/>
  <c r="AA2547" i="12"/>
  <c r="AA2546" i="12" s="1"/>
  <c r="AA2545" i="12" s="1"/>
  <c r="Z2547" i="12"/>
  <c r="Z2546" i="12" s="1"/>
  <c r="Z2545" i="12" s="1"/>
  <c r="AB2543" i="12"/>
  <c r="AB2542" i="12" s="1"/>
  <c r="AB2538" i="12" s="1"/>
  <c r="AA2543" i="12"/>
  <c r="AA2542" i="12" s="1"/>
  <c r="AA2538" i="12" s="1"/>
  <c r="Z2543" i="12"/>
  <c r="Z2542" i="12" s="1"/>
  <c r="Z2538" i="12" s="1"/>
  <c r="AB2536" i="12"/>
  <c r="AB2535" i="12" s="1"/>
  <c r="AB2534" i="12" s="1"/>
  <c r="AA2536" i="12"/>
  <c r="AA2535" i="12" s="1"/>
  <c r="AA2534" i="12" s="1"/>
  <c r="Z2536" i="12"/>
  <c r="Z2535" i="12" s="1"/>
  <c r="Z2534" i="12" s="1"/>
  <c r="AB2532" i="12"/>
  <c r="AB2531" i="12" s="1"/>
  <c r="AB2530" i="12" s="1"/>
  <c r="AA2532" i="12"/>
  <c r="AA2531" i="12" s="1"/>
  <c r="AA2530" i="12" s="1"/>
  <c r="Z2532" i="12"/>
  <c r="Z2531" i="12" s="1"/>
  <c r="Z2530" i="12" s="1"/>
  <c r="AB2528" i="12"/>
  <c r="AB2527" i="12" s="1"/>
  <c r="AB2526" i="12" s="1"/>
  <c r="AA2528" i="12"/>
  <c r="AA2527" i="12" s="1"/>
  <c r="AA2526" i="12" s="1"/>
  <c r="Z2528" i="12"/>
  <c r="Z2527" i="12" s="1"/>
  <c r="Z2526" i="12" s="1"/>
  <c r="AB2524" i="12"/>
  <c r="AB2523" i="12" s="1"/>
  <c r="AB2522" i="12" s="1"/>
  <c r="AA2524" i="12"/>
  <c r="AA2523" i="12" s="1"/>
  <c r="AA2522" i="12" s="1"/>
  <c r="Z2524" i="12"/>
  <c r="Z2523" i="12" s="1"/>
  <c r="Z2522" i="12" s="1"/>
  <c r="AB2520" i="12"/>
  <c r="AB2519" i="12" s="1"/>
  <c r="AB2518" i="12" s="1"/>
  <c r="AA2520" i="12"/>
  <c r="AA2519" i="12" s="1"/>
  <c r="AA2518" i="12" s="1"/>
  <c r="Z2520" i="12"/>
  <c r="Z2519" i="12" s="1"/>
  <c r="Z2518" i="12" s="1"/>
  <c r="AB2516" i="12"/>
  <c r="AB2515" i="12" s="1"/>
  <c r="AB2514" i="12" s="1"/>
  <c r="AA2516" i="12"/>
  <c r="AA2515" i="12" s="1"/>
  <c r="AA2514" i="12" s="1"/>
  <c r="Z2516" i="12"/>
  <c r="Z2515" i="12" s="1"/>
  <c r="Z2514" i="12" s="1"/>
  <c r="AB2512" i="12"/>
  <c r="AB2511" i="12" s="1"/>
  <c r="AB2510" i="12" s="1"/>
  <c r="AA2512" i="12"/>
  <c r="AA2511" i="12" s="1"/>
  <c r="AA2510" i="12" s="1"/>
  <c r="Z2512" i="12"/>
  <c r="Z2511" i="12" s="1"/>
  <c r="Z2510" i="12" s="1"/>
  <c r="AB2504" i="12"/>
  <c r="AB2503" i="12" s="1"/>
  <c r="AB2502" i="12" s="1"/>
  <c r="AA2504" i="12"/>
  <c r="AA2503" i="12" s="1"/>
  <c r="AA2502" i="12" s="1"/>
  <c r="Z2504" i="12"/>
  <c r="Z2503" i="12" s="1"/>
  <c r="Z2502" i="12" s="1"/>
  <c r="AB2500" i="12"/>
  <c r="AB2499" i="12" s="1"/>
  <c r="AB2498" i="12" s="1"/>
  <c r="AA2500" i="12"/>
  <c r="AA2499" i="12" s="1"/>
  <c r="AA2498" i="12" s="1"/>
  <c r="Z2500" i="12"/>
  <c r="Z2499" i="12" s="1"/>
  <c r="Z2498" i="12" s="1"/>
  <c r="AB2496" i="12"/>
  <c r="AB2495" i="12" s="1"/>
  <c r="AB2494" i="12" s="1"/>
  <c r="AA2496" i="12"/>
  <c r="AA2495" i="12" s="1"/>
  <c r="AA2494" i="12" s="1"/>
  <c r="Z2496" i="12"/>
  <c r="Z2495" i="12" s="1"/>
  <c r="Z2494" i="12" s="1"/>
  <c r="AB2492" i="12"/>
  <c r="AB2491" i="12" s="1"/>
  <c r="AB2490" i="12" s="1"/>
  <c r="AA2492" i="12"/>
  <c r="AA2491" i="12" s="1"/>
  <c r="AA2490" i="12" s="1"/>
  <c r="Z2492" i="12"/>
  <c r="Z2491" i="12" s="1"/>
  <c r="Z2490" i="12" s="1"/>
  <c r="AB2488" i="12"/>
  <c r="AB2487" i="12" s="1"/>
  <c r="AB2486" i="12" s="1"/>
  <c r="AA2488" i="12"/>
  <c r="AA2487" i="12" s="1"/>
  <c r="AA2486" i="12" s="1"/>
  <c r="Z2488" i="12"/>
  <c r="Z2487" i="12" s="1"/>
  <c r="Z2486" i="12" s="1"/>
  <c r="AB2481" i="12"/>
  <c r="AB2480" i="12" s="1"/>
  <c r="AB2479" i="12" s="1"/>
  <c r="AA2481" i="12"/>
  <c r="AA2480" i="12" s="1"/>
  <c r="AA2479" i="12" s="1"/>
  <c r="Z2481" i="12"/>
  <c r="Z2480" i="12" s="1"/>
  <c r="Z2479" i="12" s="1"/>
  <c r="AB2477" i="12"/>
  <c r="AB2476" i="12" s="1"/>
  <c r="AB2475" i="12" s="1"/>
  <c r="AA2477" i="12"/>
  <c r="AA2476" i="12" s="1"/>
  <c r="AA2475" i="12" s="1"/>
  <c r="Z2477" i="12"/>
  <c r="Z2476" i="12" s="1"/>
  <c r="Z2475" i="12" s="1"/>
  <c r="AB2471" i="12"/>
  <c r="AB2470" i="12" s="1"/>
  <c r="AB2469" i="12" s="1"/>
  <c r="AA2471" i="12"/>
  <c r="AA2470" i="12" s="1"/>
  <c r="AA2469" i="12" s="1"/>
  <c r="Z2471" i="12"/>
  <c r="Z2470" i="12" s="1"/>
  <c r="Z2469" i="12" s="1"/>
  <c r="AB2467" i="12"/>
  <c r="AB2466" i="12" s="1"/>
  <c r="AB2465" i="12" s="1"/>
  <c r="AA2467" i="12"/>
  <c r="AA2466" i="12" s="1"/>
  <c r="AA2465" i="12" s="1"/>
  <c r="Z2467" i="12"/>
  <c r="Z2466" i="12" s="1"/>
  <c r="Z2465" i="12" s="1"/>
  <c r="AB2463" i="12"/>
  <c r="AB2462" i="12" s="1"/>
  <c r="AB2461" i="12" s="1"/>
  <c r="AA2463" i="12"/>
  <c r="AA2462" i="12" s="1"/>
  <c r="AA2461" i="12" s="1"/>
  <c r="Z2463" i="12"/>
  <c r="Z2462" i="12" s="1"/>
  <c r="Z2461" i="12" s="1"/>
  <c r="AB2459" i="12"/>
  <c r="AB2458" i="12" s="1"/>
  <c r="AA2459" i="12"/>
  <c r="AA2458" i="12" s="1"/>
  <c r="Z2459" i="12"/>
  <c r="Z2458" i="12" s="1"/>
  <c r="AB2456" i="12"/>
  <c r="AB2455" i="12" s="1"/>
  <c r="AA2456" i="12"/>
  <c r="AA2455" i="12" s="1"/>
  <c r="Z2456" i="12"/>
  <c r="Z2455" i="12" s="1"/>
  <c r="AB2449" i="12"/>
  <c r="AB2448" i="12" s="1"/>
  <c r="AB2447" i="12" s="1"/>
  <c r="AA2449" i="12"/>
  <c r="AA2448" i="12" s="1"/>
  <c r="AA2447" i="12" s="1"/>
  <c r="Z2449" i="12"/>
  <c r="Z2448" i="12" s="1"/>
  <c r="Z2447" i="12" s="1"/>
  <c r="AB2445" i="12"/>
  <c r="AB2444" i="12" s="1"/>
  <c r="AB2443" i="12" s="1"/>
  <c r="AA2445" i="12"/>
  <c r="AA2444" i="12" s="1"/>
  <c r="AA2443" i="12" s="1"/>
  <c r="Z2445" i="12"/>
  <c r="Z2444" i="12" s="1"/>
  <c r="Z2443" i="12" s="1"/>
  <c r="AB2439" i="12"/>
  <c r="AB2438" i="12" s="1"/>
  <c r="AB2437" i="12" s="1"/>
  <c r="AA2439" i="12"/>
  <c r="AA2438" i="12" s="1"/>
  <c r="AA2437" i="12" s="1"/>
  <c r="Z2439" i="12"/>
  <c r="Z2438" i="12" s="1"/>
  <c r="Z2437" i="12" s="1"/>
  <c r="AB2435" i="12"/>
  <c r="AB2434" i="12" s="1"/>
  <c r="AA2435" i="12"/>
  <c r="AA2434" i="12" s="1"/>
  <c r="Z2435" i="12"/>
  <c r="Z2434" i="12" s="1"/>
  <c r="AB2430" i="12"/>
  <c r="AB2429" i="12" s="1"/>
  <c r="AA2430" i="12"/>
  <c r="AA2429" i="12" s="1"/>
  <c r="Z2430" i="12"/>
  <c r="Z2429" i="12" s="1"/>
  <c r="AB2427" i="12"/>
  <c r="AB2426" i="12" s="1"/>
  <c r="AA2427" i="12"/>
  <c r="AA2426" i="12" s="1"/>
  <c r="Z2427" i="12"/>
  <c r="Z2426" i="12" s="1"/>
  <c r="AB2423" i="12"/>
  <c r="AB2422" i="12" s="1"/>
  <c r="AA2423" i="12"/>
  <c r="AA2422" i="12" s="1"/>
  <c r="Z2423" i="12"/>
  <c r="Z2422" i="12" s="1"/>
  <c r="AB2420" i="12"/>
  <c r="AB2419" i="12" s="1"/>
  <c r="AA2420" i="12"/>
  <c r="AA2419" i="12" s="1"/>
  <c r="Z2420" i="12"/>
  <c r="Z2419" i="12" s="1"/>
  <c r="AB2416" i="12"/>
  <c r="AB2415" i="12" s="1"/>
  <c r="AB2413" i="12" s="1"/>
  <c r="AA2416" i="12"/>
  <c r="AA2415" i="12" s="1"/>
  <c r="AA2413" i="12" s="1"/>
  <c r="Z2416" i="12"/>
  <c r="Z2415" i="12" s="1"/>
  <c r="Z2413" i="12" s="1"/>
  <c r="AB2410" i="12"/>
  <c r="AB2409" i="12" s="1"/>
  <c r="AB2408" i="12" s="1"/>
  <c r="AB2407" i="12" s="1"/>
  <c r="AA2410" i="12"/>
  <c r="AA2409" i="12" s="1"/>
  <c r="AA2408" i="12" s="1"/>
  <c r="AA2407" i="12" s="1"/>
  <c r="Z2410" i="12"/>
  <c r="Z2409" i="12" s="1"/>
  <c r="Z2408" i="12" s="1"/>
  <c r="Z2407" i="12" s="1"/>
  <c r="AB2405" i="12"/>
  <c r="AB2404" i="12" s="1"/>
  <c r="AA2405" i="12"/>
  <c r="AA2404" i="12" s="1"/>
  <c r="Z2405" i="12"/>
  <c r="Z2404" i="12" s="1"/>
  <c r="AB2402" i="12"/>
  <c r="AB2401" i="12" s="1"/>
  <c r="AA2402" i="12"/>
  <c r="AA2401" i="12" s="1"/>
  <c r="Z2402" i="12"/>
  <c r="Z2401" i="12" s="1"/>
  <c r="AB2398" i="12"/>
  <c r="AB2397" i="12" s="1"/>
  <c r="AB2396" i="12" s="1"/>
  <c r="AA2398" i="12"/>
  <c r="AA2397" i="12" s="1"/>
  <c r="AA2396" i="12" s="1"/>
  <c r="Z2398" i="12"/>
  <c r="Z2397" i="12" s="1"/>
  <c r="Z2396" i="12" s="1"/>
  <c r="AB2393" i="12"/>
  <c r="AB2392" i="12" s="1"/>
  <c r="AB2391" i="12" s="1"/>
  <c r="AB2386" i="12" s="1"/>
  <c r="AA2393" i="12"/>
  <c r="AA2392" i="12" s="1"/>
  <c r="AA2391" i="12" s="1"/>
  <c r="AA2386" i="12" s="1"/>
  <c r="Z2393" i="12"/>
  <c r="Z2392" i="12" s="1"/>
  <c r="Z2391" i="12" s="1"/>
  <c r="Z2386" i="12" s="1"/>
  <c r="AB2384" i="12"/>
  <c r="AB2383" i="12" s="1"/>
  <c r="AA2384" i="12"/>
  <c r="AA2383" i="12" s="1"/>
  <c r="Z2384" i="12"/>
  <c r="Z2383" i="12" s="1"/>
  <c r="AB2381" i="12"/>
  <c r="AB2380" i="12" s="1"/>
  <c r="AA2381" i="12"/>
  <c r="AA2380" i="12" s="1"/>
  <c r="Z2381" i="12"/>
  <c r="Z2380" i="12" s="1"/>
  <c r="AB2378" i="12"/>
  <c r="AB2377" i="12" s="1"/>
  <c r="AA2378" i="12"/>
  <c r="AA2377" i="12" s="1"/>
  <c r="Z2378" i="12"/>
  <c r="Z2377" i="12" s="1"/>
  <c r="AB2375" i="12"/>
  <c r="AB2374" i="12" s="1"/>
  <c r="AA2375" i="12"/>
  <c r="AA2374" i="12" s="1"/>
  <c r="Z2375" i="12"/>
  <c r="Z2374" i="12" s="1"/>
  <c r="AB2368" i="12"/>
  <c r="AB2367" i="12" s="1"/>
  <c r="AB2366" i="12" s="1"/>
  <c r="AA2368" i="12"/>
  <c r="AA2367" i="12" s="1"/>
  <c r="AA2366" i="12" s="1"/>
  <c r="Z2368" i="12"/>
  <c r="Z2367" i="12" s="1"/>
  <c r="Z2366" i="12" s="1"/>
  <c r="AB2364" i="12"/>
  <c r="AB2363" i="12" s="1"/>
  <c r="AB2362" i="12" s="1"/>
  <c r="AA2364" i="12"/>
  <c r="AA2363" i="12" s="1"/>
  <c r="AA2362" i="12" s="1"/>
  <c r="Z2364" i="12"/>
  <c r="Z2363" i="12" s="1"/>
  <c r="Z2362" i="12" s="1"/>
  <c r="AB2359" i="12"/>
  <c r="AB2358" i="12" s="1"/>
  <c r="AB2357" i="12" s="1"/>
  <c r="AB2356" i="12" s="1"/>
  <c r="AA2359" i="12"/>
  <c r="AA2358" i="12" s="1"/>
  <c r="AA2357" i="12" s="1"/>
  <c r="AA2356" i="12" s="1"/>
  <c r="Z2359" i="12"/>
  <c r="Z2358" i="12" s="1"/>
  <c r="Z2357" i="12" s="1"/>
  <c r="Z2356" i="12" s="1"/>
  <c r="AB2354" i="12"/>
  <c r="AB2353" i="12" s="1"/>
  <c r="AB2352" i="12" s="1"/>
  <c r="AB2351" i="12" s="1"/>
  <c r="AA2354" i="12"/>
  <c r="AA2353" i="12" s="1"/>
  <c r="AA2352" i="12" s="1"/>
  <c r="AA2351" i="12" s="1"/>
  <c r="Z2354" i="12"/>
  <c r="Z2353" i="12" s="1"/>
  <c r="Z2352" i="12" s="1"/>
  <c r="Z2351" i="12" s="1"/>
  <c r="AB2348" i="12"/>
  <c r="AB2347" i="12" s="1"/>
  <c r="AB2346" i="12" s="1"/>
  <c r="AB2345" i="12" s="1"/>
  <c r="AA2348" i="12"/>
  <c r="AA2347" i="12" s="1"/>
  <c r="AA2346" i="12" s="1"/>
  <c r="AA2345" i="12" s="1"/>
  <c r="Z2348" i="12"/>
  <c r="Z2347" i="12" s="1"/>
  <c r="Z2346" i="12" s="1"/>
  <c r="Z2345" i="12" s="1"/>
  <c r="AB2343" i="12"/>
  <c r="AB2342" i="12" s="1"/>
  <c r="AB2341" i="12" s="1"/>
  <c r="AA2343" i="12"/>
  <c r="AA2342" i="12" s="1"/>
  <c r="AA2341" i="12" s="1"/>
  <c r="Z2343" i="12"/>
  <c r="Z2342" i="12" s="1"/>
  <c r="Z2341" i="12" s="1"/>
  <c r="AB2339" i="12"/>
  <c r="AB2338" i="12" s="1"/>
  <c r="AB2337" i="12" s="1"/>
  <c r="AA2339" i="12"/>
  <c r="AA2338" i="12" s="1"/>
  <c r="AA2337" i="12" s="1"/>
  <c r="Z2339" i="12"/>
  <c r="Z2338" i="12" s="1"/>
  <c r="Z2337" i="12" s="1"/>
  <c r="AB2335" i="12"/>
  <c r="AB2334" i="12" s="1"/>
  <c r="AA2335" i="12"/>
  <c r="AA2334" i="12" s="1"/>
  <c r="Z2335" i="12"/>
  <c r="Z2334" i="12" s="1"/>
  <c r="AB2332" i="12"/>
  <c r="AB2331" i="12" s="1"/>
  <c r="AA2332" i="12"/>
  <c r="AA2331" i="12" s="1"/>
  <c r="Z2332" i="12"/>
  <c r="Z2331" i="12" s="1"/>
  <c r="AB2327" i="12"/>
  <c r="AB2326" i="12" s="1"/>
  <c r="AB2325" i="12" s="1"/>
  <c r="AB2324" i="12" s="1"/>
  <c r="AA2327" i="12"/>
  <c r="AA2326" i="12" s="1"/>
  <c r="AA2325" i="12" s="1"/>
  <c r="AA2324" i="12" s="1"/>
  <c r="Z2327" i="12"/>
  <c r="Z2326" i="12" s="1"/>
  <c r="Z2325" i="12" s="1"/>
  <c r="Z2324" i="12" s="1"/>
  <c r="AB2317" i="12"/>
  <c r="AB2316" i="12" s="1"/>
  <c r="AB2315" i="12" s="1"/>
  <c r="AA2317" i="12"/>
  <c r="AA2316" i="12" s="1"/>
  <c r="AA2315" i="12" s="1"/>
  <c r="Z2317" i="12"/>
  <c r="Z2316" i="12" s="1"/>
  <c r="Z2315" i="12" s="1"/>
  <c r="AB2313" i="12"/>
  <c r="AB2312" i="12" s="1"/>
  <c r="AB2311" i="12" s="1"/>
  <c r="AA2313" i="12"/>
  <c r="AA2312" i="12" s="1"/>
  <c r="AA2311" i="12" s="1"/>
  <c r="Z2313" i="12"/>
  <c r="Z2312" i="12" s="1"/>
  <c r="Z2311" i="12" s="1"/>
  <c r="AB2309" i="12"/>
  <c r="AB2308" i="12" s="1"/>
  <c r="AA2309" i="12"/>
  <c r="AA2308" i="12" s="1"/>
  <c r="Z2309" i="12"/>
  <c r="Z2308" i="12" s="1"/>
  <c r="AB2306" i="12"/>
  <c r="AB2305" i="12" s="1"/>
  <c r="AA2306" i="12"/>
  <c r="AA2305" i="12" s="1"/>
  <c r="Z2306" i="12"/>
  <c r="Z2305" i="12" s="1"/>
  <c r="AB2303" i="12"/>
  <c r="AB2302" i="12" s="1"/>
  <c r="AA2303" i="12"/>
  <c r="AA2302" i="12" s="1"/>
  <c r="Z2303" i="12"/>
  <c r="Z2302" i="12" s="1"/>
  <c r="AB2297" i="12"/>
  <c r="AB2296" i="12" s="1"/>
  <c r="AB2295" i="12" s="1"/>
  <c r="AB2294" i="12" s="1"/>
  <c r="AA2297" i="12"/>
  <c r="AA2296" i="12" s="1"/>
  <c r="AA2295" i="12" s="1"/>
  <c r="AA2294" i="12" s="1"/>
  <c r="Z2297" i="12"/>
  <c r="Z2296" i="12" s="1"/>
  <c r="Z2295" i="12" s="1"/>
  <c r="Z2294" i="12" s="1"/>
  <c r="AB2291" i="12"/>
  <c r="AB2290" i="12" s="1"/>
  <c r="AA2291" i="12"/>
  <c r="AA2290" i="12" s="1"/>
  <c r="Z2291" i="12"/>
  <c r="Z2290" i="12" s="1"/>
  <c r="AB2288" i="12"/>
  <c r="AB2287" i="12" s="1"/>
  <c r="AA2288" i="12"/>
  <c r="AA2287" i="12" s="1"/>
  <c r="Z2288" i="12"/>
  <c r="Z2287" i="12" s="1"/>
  <c r="AB2283" i="12"/>
  <c r="AB2282" i="12" s="1"/>
  <c r="AB2281" i="12" s="1"/>
  <c r="AB2280" i="12" s="1"/>
  <c r="AA2283" i="12"/>
  <c r="AA2282" i="12" s="1"/>
  <c r="AA2281" i="12" s="1"/>
  <c r="AA2280" i="12" s="1"/>
  <c r="Z2283" i="12"/>
  <c r="Z2282" i="12" s="1"/>
  <c r="Z2281" i="12" s="1"/>
  <c r="Z2280" i="12" s="1"/>
  <c r="AB2278" i="12"/>
  <c r="AB2277" i="12" s="1"/>
  <c r="AB2276" i="12" s="1"/>
  <c r="AA2278" i="12"/>
  <c r="AA2277" i="12" s="1"/>
  <c r="AA2276" i="12" s="1"/>
  <c r="Z2278" i="12"/>
  <c r="Z2277" i="12" s="1"/>
  <c r="Z2276" i="12" s="1"/>
  <c r="AB2274" i="12"/>
  <c r="AB2273" i="12" s="1"/>
  <c r="AB2272" i="12" s="1"/>
  <c r="AA2274" i="12"/>
  <c r="AA2273" i="12" s="1"/>
  <c r="AA2272" i="12" s="1"/>
  <c r="Z2274" i="12"/>
  <c r="Z2273" i="12" s="1"/>
  <c r="Z2272" i="12" s="1"/>
  <c r="AB2268" i="12"/>
  <c r="AB2267" i="12" s="1"/>
  <c r="AB2266" i="12" s="1"/>
  <c r="AB2261" i="12" s="1"/>
  <c r="AA2268" i="12"/>
  <c r="AA2267" i="12" s="1"/>
  <c r="AA2266" i="12" s="1"/>
  <c r="AA2261" i="12" s="1"/>
  <c r="Z2268" i="12"/>
  <c r="Z2267" i="12" s="1"/>
  <c r="Z2266" i="12" s="1"/>
  <c r="Z2261" i="12" s="1"/>
  <c r="AB2259" i="12"/>
  <c r="AB2258" i="12" s="1"/>
  <c r="AB2257" i="12" s="1"/>
  <c r="AB2256" i="12" s="1"/>
  <c r="AA2259" i="12"/>
  <c r="AA2258" i="12" s="1"/>
  <c r="AA2257" i="12" s="1"/>
  <c r="AA2256" i="12" s="1"/>
  <c r="Z2259" i="12"/>
  <c r="Z2258" i="12" s="1"/>
  <c r="Z2257" i="12" s="1"/>
  <c r="Z2256" i="12" s="1"/>
  <c r="AB2248" i="12"/>
  <c r="AB2247" i="12" s="1"/>
  <c r="AB2246" i="12" s="1"/>
  <c r="AB2245" i="12" s="1"/>
  <c r="AA2248" i="12"/>
  <c r="AA2247" i="12" s="1"/>
  <c r="AA2246" i="12" s="1"/>
  <c r="AA2245" i="12" s="1"/>
  <c r="Z2248" i="12"/>
  <c r="Z2247" i="12" s="1"/>
  <c r="Z2246" i="12" s="1"/>
  <c r="Z2245" i="12" s="1"/>
  <c r="AB2233" i="12"/>
  <c r="AB2232" i="12" s="1"/>
  <c r="AB2231" i="12" s="1"/>
  <c r="AB2230" i="12" s="1"/>
  <c r="AA2233" i="12"/>
  <c r="AA2232" i="12" s="1"/>
  <c r="AA2231" i="12" s="1"/>
  <c r="AA2230" i="12" s="1"/>
  <c r="Z2233" i="12"/>
  <c r="Z2232" i="12" s="1"/>
  <c r="Z2231" i="12" s="1"/>
  <c r="Z2230" i="12" s="1"/>
  <c r="AB2228" i="12"/>
  <c r="AB2227" i="12" s="1"/>
  <c r="AB2226" i="12" s="1"/>
  <c r="AA2228" i="12"/>
  <c r="AA2227" i="12" s="1"/>
  <c r="AA2226" i="12" s="1"/>
  <c r="Z2228" i="12"/>
  <c r="Z2227" i="12" s="1"/>
  <c r="Z2226" i="12" s="1"/>
  <c r="AB2224" i="12"/>
  <c r="AB2223" i="12" s="1"/>
  <c r="AB2222" i="12" s="1"/>
  <c r="AA2224" i="12"/>
  <c r="AA2223" i="12" s="1"/>
  <c r="AA2222" i="12" s="1"/>
  <c r="Z2224" i="12"/>
  <c r="Z2223" i="12" s="1"/>
  <c r="Z2222" i="12" s="1"/>
  <c r="AB2219" i="12"/>
  <c r="AB2218" i="12" s="1"/>
  <c r="AB2214" i="12" s="1"/>
  <c r="AB2213" i="12" s="1"/>
  <c r="AA2219" i="12"/>
  <c r="AA2218" i="12" s="1"/>
  <c r="AA2214" i="12" s="1"/>
  <c r="AA2213" i="12" s="1"/>
  <c r="Z2219" i="12"/>
  <c r="Z2218" i="12" s="1"/>
  <c r="Z2214" i="12" s="1"/>
  <c r="Z2213" i="12" s="1"/>
  <c r="AB2211" i="12"/>
  <c r="AB2210" i="12" s="1"/>
  <c r="AB2209" i="12" s="1"/>
  <c r="AA2211" i="12"/>
  <c r="AA2210" i="12" s="1"/>
  <c r="AA2209" i="12" s="1"/>
  <c r="Z2211" i="12"/>
  <c r="Z2210" i="12" s="1"/>
  <c r="Z2209" i="12" s="1"/>
  <c r="AB2199" i="12"/>
  <c r="AB2198" i="12" s="1"/>
  <c r="AB2197" i="12" s="1"/>
  <c r="AA2199" i="12"/>
  <c r="AA2198" i="12" s="1"/>
  <c r="AA2197" i="12" s="1"/>
  <c r="Z2199" i="12"/>
  <c r="Z2198" i="12" s="1"/>
  <c r="Z2197" i="12" s="1"/>
  <c r="AB2195" i="12"/>
  <c r="AB2194" i="12" s="1"/>
  <c r="AB2193" i="12" s="1"/>
  <c r="AA2195" i="12"/>
  <c r="AA2194" i="12" s="1"/>
  <c r="AA2193" i="12" s="1"/>
  <c r="Z2195" i="12"/>
  <c r="Z2194" i="12" s="1"/>
  <c r="Z2193" i="12" s="1"/>
  <c r="AB2191" i="12"/>
  <c r="AB2190" i="12" s="1"/>
  <c r="AB2189" i="12" s="1"/>
  <c r="AA2191" i="12"/>
  <c r="AA2190" i="12" s="1"/>
  <c r="AA2189" i="12" s="1"/>
  <c r="Z2191" i="12"/>
  <c r="Z2190" i="12" s="1"/>
  <c r="Z2189" i="12" s="1"/>
  <c r="AB2187" i="12"/>
  <c r="AB2186" i="12" s="1"/>
  <c r="AB2185" i="12" s="1"/>
  <c r="AA2187" i="12"/>
  <c r="AA2186" i="12" s="1"/>
  <c r="AA2185" i="12" s="1"/>
  <c r="Z2187" i="12"/>
  <c r="Z2186" i="12" s="1"/>
  <c r="Z2185" i="12" s="1"/>
  <c r="AB2183" i="12"/>
  <c r="AB2182" i="12" s="1"/>
  <c r="AB2181" i="12" s="1"/>
  <c r="AA2183" i="12"/>
  <c r="AA2182" i="12" s="1"/>
  <c r="AA2181" i="12" s="1"/>
  <c r="Z2183" i="12"/>
  <c r="Z2182" i="12" s="1"/>
  <c r="Z2181" i="12" s="1"/>
  <c r="AB2179" i="12"/>
  <c r="AB2178" i="12" s="1"/>
  <c r="AB2177" i="12" s="1"/>
  <c r="AA2179" i="12"/>
  <c r="AA2178" i="12" s="1"/>
  <c r="AA2177" i="12" s="1"/>
  <c r="Z2179" i="12"/>
  <c r="Z2178" i="12" s="1"/>
  <c r="Z2177" i="12" s="1"/>
  <c r="AB2175" i="12"/>
  <c r="AB2174" i="12" s="1"/>
  <c r="AB2170" i="12" s="1"/>
  <c r="AA2175" i="12"/>
  <c r="AA2174" i="12" s="1"/>
  <c r="AA2170" i="12" s="1"/>
  <c r="Z2175" i="12"/>
  <c r="Z2174" i="12" s="1"/>
  <c r="Z2170" i="12" s="1"/>
  <c r="AB2168" i="12"/>
  <c r="AB2167" i="12" s="1"/>
  <c r="AB2166" i="12" s="1"/>
  <c r="AA2168" i="12"/>
  <c r="AA2167" i="12" s="1"/>
  <c r="AA2166" i="12" s="1"/>
  <c r="Z2168" i="12"/>
  <c r="Z2167" i="12" s="1"/>
  <c r="Z2166" i="12" s="1"/>
  <c r="AB2164" i="12"/>
  <c r="AB2163" i="12" s="1"/>
  <c r="AB2162" i="12" s="1"/>
  <c r="AA2164" i="12"/>
  <c r="AA2163" i="12" s="1"/>
  <c r="AA2162" i="12" s="1"/>
  <c r="Z2164" i="12"/>
  <c r="Z2163" i="12" s="1"/>
  <c r="Z2162" i="12" s="1"/>
  <c r="AB2160" i="12"/>
  <c r="AB2159" i="12" s="1"/>
  <c r="AB2158" i="12" s="1"/>
  <c r="AA2160" i="12"/>
  <c r="AA2159" i="12" s="1"/>
  <c r="AA2158" i="12" s="1"/>
  <c r="Z2160" i="12"/>
  <c r="Z2159" i="12" s="1"/>
  <c r="Z2158" i="12" s="1"/>
  <c r="AB2156" i="12"/>
  <c r="AB2155" i="12" s="1"/>
  <c r="AB2154" i="12" s="1"/>
  <c r="AA2156" i="12"/>
  <c r="AA2155" i="12" s="1"/>
  <c r="AA2154" i="12" s="1"/>
  <c r="Z2156" i="12"/>
  <c r="Z2155" i="12" s="1"/>
  <c r="Z2154" i="12" s="1"/>
  <c r="AB2152" i="12"/>
  <c r="AB2151" i="12" s="1"/>
  <c r="AB2150" i="12" s="1"/>
  <c r="AA2152" i="12"/>
  <c r="AA2151" i="12" s="1"/>
  <c r="AA2150" i="12" s="1"/>
  <c r="Z2152" i="12"/>
  <c r="Z2151" i="12" s="1"/>
  <c r="Z2150" i="12" s="1"/>
  <c r="AB2145" i="12"/>
  <c r="AB2144" i="12" s="1"/>
  <c r="AB2143" i="12" s="1"/>
  <c r="AA2145" i="12"/>
  <c r="AA2144" i="12" s="1"/>
  <c r="AA2143" i="12" s="1"/>
  <c r="Z2145" i="12"/>
  <c r="Z2144" i="12" s="1"/>
  <c r="Z2143" i="12" s="1"/>
  <c r="AB2141" i="12"/>
  <c r="AB2140" i="12" s="1"/>
  <c r="AB2139" i="12" s="1"/>
  <c r="AA2141" i="12"/>
  <c r="AA2140" i="12" s="1"/>
  <c r="AA2139" i="12" s="1"/>
  <c r="Z2141" i="12"/>
  <c r="Z2140" i="12" s="1"/>
  <c r="Z2139" i="12" s="1"/>
  <c r="AB2137" i="12"/>
  <c r="AB2136" i="12" s="1"/>
  <c r="AA2137" i="12"/>
  <c r="AA2136" i="12" s="1"/>
  <c r="Z2137" i="12"/>
  <c r="Z2136" i="12" s="1"/>
  <c r="AB2134" i="12"/>
  <c r="AB2133" i="12" s="1"/>
  <c r="AA2134" i="12"/>
  <c r="AA2133" i="12" s="1"/>
  <c r="Z2134" i="12"/>
  <c r="Z2133" i="12" s="1"/>
  <c r="AB2131" i="12"/>
  <c r="AB2130" i="12" s="1"/>
  <c r="AA2131" i="12"/>
  <c r="AA2130" i="12" s="1"/>
  <c r="Z2131" i="12"/>
  <c r="Z2130" i="12" s="1"/>
  <c r="AB2125" i="12"/>
  <c r="AA2125" i="12"/>
  <c r="Z2125" i="12"/>
  <c r="AB2123" i="12"/>
  <c r="AA2123" i="12"/>
  <c r="Z2123" i="12"/>
  <c r="AB2120" i="12"/>
  <c r="AB2119" i="12" s="1"/>
  <c r="AA2120" i="12"/>
  <c r="AA2119" i="12" s="1"/>
  <c r="Z2120" i="12"/>
  <c r="Z2119" i="12" s="1"/>
  <c r="AB2116" i="12"/>
  <c r="AB2115" i="12" s="1"/>
  <c r="AB2114" i="12" s="1"/>
  <c r="AA2116" i="12"/>
  <c r="AA2115" i="12" s="1"/>
  <c r="AA2114" i="12" s="1"/>
  <c r="Z2116" i="12"/>
  <c r="Z2115" i="12" s="1"/>
  <c r="Z2114" i="12" s="1"/>
  <c r="AB2098" i="12"/>
  <c r="AB2097" i="12" s="1"/>
  <c r="AB2096" i="12" s="1"/>
  <c r="AA2098" i="12"/>
  <c r="AA2097" i="12" s="1"/>
  <c r="AA2096" i="12" s="1"/>
  <c r="Z2098" i="12"/>
  <c r="Z2097" i="12" s="1"/>
  <c r="Z2096" i="12" s="1"/>
  <c r="AB2094" i="12"/>
  <c r="AB2093" i="12" s="1"/>
  <c r="AB2092" i="12" s="1"/>
  <c r="AA2094" i="12"/>
  <c r="AA2093" i="12" s="1"/>
  <c r="AA2092" i="12" s="1"/>
  <c r="Z2094" i="12"/>
  <c r="Z2093" i="12" s="1"/>
  <c r="Z2092" i="12" s="1"/>
  <c r="AB2090" i="12"/>
  <c r="AB2089" i="12" s="1"/>
  <c r="AB2088" i="12" s="1"/>
  <c r="AA2090" i="12"/>
  <c r="AA2089" i="12" s="1"/>
  <c r="AA2088" i="12" s="1"/>
  <c r="Z2090" i="12"/>
  <c r="Z2089" i="12" s="1"/>
  <c r="Z2088" i="12" s="1"/>
  <c r="AB2086" i="12"/>
  <c r="AB2085" i="12" s="1"/>
  <c r="AA2086" i="12"/>
  <c r="AA2085" i="12" s="1"/>
  <c r="Z2086" i="12"/>
  <c r="Z2085" i="12" s="1"/>
  <c r="AB2083" i="12"/>
  <c r="AB2082" i="12" s="1"/>
  <c r="AA2083" i="12"/>
  <c r="AA2082" i="12" s="1"/>
  <c r="Z2083" i="12"/>
  <c r="Z2082" i="12" s="1"/>
  <c r="AB2074" i="12"/>
  <c r="AB2073" i="12" s="1"/>
  <c r="AB2072" i="12" s="1"/>
  <c r="AA2074" i="12"/>
  <c r="AA2073" i="12" s="1"/>
  <c r="AA2072" i="12" s="1"/>
  <c r="Z2074" i="12"/>
  <c r="Z2073" i="12" s="1"/>
  <c r="Z2072" i="12" s="1"/>
  <c r="AB2070" i="12"/>
  <c r="AB2069" i="12" s="1"/>
  <c r="AB2068" i="12" s="1"/>
  <c r="AA2070" i="12"/>
  <c r="AA2069" i="12" s="1"/>
  <c r="AA2068" i="12" s="1"/>
  <c r="Z2070" i="12"/>
  <c r="Z2069" i="12" s="1"/>
  <c r="Z2068" i="12" s="1"/>
  <c r="AB2066" i="12"/>
  <c r="AB2065" i="12" s="1"/>
  <c r="AB2064" i="12" s="1"/>
  <c r="AA2066" i="12"/>
  <c r="AA2065" i="12" s="1"/>
  <c r="AA2064" i="12" s="1"/>
  <c r="Z2066" i="12"/>
  <c r="Z2065" i="12" s="1"/>
  <c r="Z2064" i="12" s="1"/>
  <c r="AB2061" i="12"/>
  <c r="AB2060" i="12" s="1"/>
  <c r="AA2061" i="12"/>
  <c r="AA2060" i="12" s="1"/>
  <c r="Z2061" i="12"/>
  <c r="Z2060" i="12" s="1"/>
  <c r="AB2058" i="12"/>
  <c r="AB2057" i="12" s="1"/>
  <c r="AA2058" i="12"/>
  <c r="AA2057" i="12" s="1"/>
  <c r="Z2058" i="12"/>
  <c r="Z2057" i="12" s="1"/>
  <c r="AB2052" i="12"/>
  <c r="AB2051" i="12" s="1"/>
  <c r="AA2052" i="12"/>
  <c r="AA2051" i="12" s="1"/>
  <c r="Z2052" i="12"/>
  <c r="Z2051" i="12" s="1"/>
  <c r="AB2049" i="12"/>
  <c r="AB2048" i="12" s="1"/>
  <c r="AA2049" i="12"/>
  <c r="AA2048" i="12" s="1"/>
  <c r="Z2049" i="12"/>
  <c r="Z2048" i="12" s="1"/>
  <c r="AB2045" i="12"/>
  <c r="AB2044" i="12" s="1"/>
  <c r="AA2045" i="12"/>
  <c r="AA2044" i="12" s="1"/>
  <c r="Z2045" i="12"/>
  <c r="Z2044" i="12" s="1"/>
  <c r="AB2042" i="12"/>
  <c r="AB2041" i="12" s="1"/>
  <c r="AA2042" i="12"/>
  <c r="AA2041" i="12" s="1"/>
  <c r="Z2042" i="12"/>
  <c r="Z2041" i="12" s="1"/>
  <c r="AB2039" i="12"/>
  <c r="AB2038" i="12" s="1"/>
  <c r="AA2039" i="12"/>
  <c r="AA2038" i="12" s="1"/>
  <c r="Z2039" i="12"/>
  <c r="Z2038" i="12" s="1"/>
  <c r="AB2033" i="12"/>
  <c r="AA2033" i="12"/>
  <c r="Z2033" i="12"/>
  <c r="AB2031" i="12"/>
  <c r="AA2031" i="12"/>
  <c r="Z2031" i="12"/>
  <c r="AB2028" i="12"/>
  <c r="AB2027" i="12" s="1"/>
  <c r="AA2028" i="12"/>
  <c r="AA2027" i="12" s="1"/>
  <c r="Z2028" i="12"/>
  <c r="Z2027" i="12" s="1"/>
  <c r="AB2023" i="12"/>
  <c r="AB2022" i="12" s="1"/>
  <c r="AB2021" i="12" s="1"/>
  <c r="AA2023" i="12"/>
  <c r="AA2022" i="12" s="1"/>
  <c r="AA2021" i="12" s="1"/>
  <c r="Z2023" i="12"/>
  <c r="Z2022" i="12" s="1"/>
  <c r="Z2021" i="12" s="1"/>
  <c r="AB2019" i="12"/>
  <c r="AB2018" i="12" s="1"/>
  <c r="AB2017" i="12" s="1"/>
  <c r="AA2019" i="12"/>
  <c r="AA2018" i="12" s="1"/>
  <c r="AA2017" i="12" s="1"/>
  <c r="Z2019" i="12"/>
  <c r="Z2018" i="12" s="1"/>
  <c r="Z2017" i="12" s="1"/>
  <c r="AB2015" i="12"/>
  <c r="AB2014" i="12" s="1"/>
  <c r="AB2013" i="12" s="1"/>
  <c r="AA2015" i="12"/>
  <c r="AA2014" i="12" s="1"/>
  <c r="AA2013" i="12" s="1"/>
  <c r="Z2015" i="12"/>
  <c r="Z2014" i="12" s="1"/>
  <c r="Z2013" i="12" s="1"/>
  <c r="AB2011" i="12"/>
  <c r="AB2010" i="12" s="1"/>
  <c r="AB2009" i="12" s="1"/>
  <c r="AA2011" i="12"/>
  <c r="AA2010" i="12" s="1"/>
  <c r="AA2009" i="12" s="1"/>
  <c r="Z2011" i="12"/>
  <c r="Z2010" i="12" s="1"/>
  <c r="Z2009" i="12" s="1"/>
  <c r="AB2006" i="12"/>
  <c r="AB2005" i="12" s="1"/>
  <c r="AB2004" i="12" s="1"/>
  <c r="AA2006" i="12"/>
  <c r="AA2005" i="12" s="1"/>
  <c r="AA2004" i="12" s="1"/>
  <c r="Z2006" i="12"/>
  <c r="Z2005" i="12" s="1"/>
  <c r="Z2004" i="12" s="1"/>
  <c r="AB2002" i="12"/>
  <c r="AB2001" i="12" s="1"/>
  <c r="AB2000" i="12" s="1"/>
  <c r="AA2002" i="12"/>
  <c r="AA2001" i="12" s="1"/>
  <c r="AA2000" i="12" s="1"/>
  <c r="Z2002" i="12"/>
  <c r="Z2001" i="12" s="1"/>
  <c r="Z2000" i="12" s="1"/>
  <c r="AB1998" i="12"/>
  <c r="AB1997" i="12" s="1"/>
  <c r="AB1996" i="12" s="1"/>
  <c r="AA1998" i="12"/>
  <c r="AA1997" i="12" s="1"/>
  <c r="AA1996" i="12" s="1"/>
  <c r="Z1998" i="12"/>
  <c r="Z1997" i="12" s="1"/>
  <c r="Z1996" i="12" s="1"/>
  <c r="AB1994" i="12"/>
  <c r="AB1993" i="12" s="1"/>
  <c r="AB1992" i="12" s="1"/>
  <c r="AA1994" i="12"/>
  <c r="AA1993" i="12" s="1"/>
  <c r="AA1992" i="12" s="1"/>
  <c r="Z1994" i="12"/>
  <c r="Z1993" i="12" s="1"/>
  <c r="Z1992" i="12" s="1"/>
  <c r="AB1987" i="12"/>
  <c r="AB1986" i="12" s="1"/>
  <c r="AB1985" i="12" s="1"/>
  <c r="AB1984" i="12" s="1"/>
  <c r="AA1987" i="12"/>
  <c r="AA1986" i="12" s="1"/>
  <c r="AA1985" i="12" s="1"/>
  <c r="AA1984" i="12" s="1"/>
  <c r="Z1987" i="12"/>
  <c r="Z1986" i="12" s="1"/>
  <c r="Z1985" i="12" s="1"/>
  <c r="Z1984" i="12" s="1"/>
  <c r="AB1982" i="12"/>
  <c r="AB1981" i="12" s="1"/>
  <c r="AB1980" i="12" s="1"/>
  <c r="AA1982" i="12"/>
  <c r="AA1981" i="12" s="1"/>
  <c r="AA1980" i="12" s="1"/>
  <c r="Z1982" i="12"/>
  <c r="Z1981" i="12" s="1"/>
  <c r="Z1980" i="12" s="1"/>
  <c r="AB1978" i="12"/>
  <c r="AB1977" i="12" s="1"/>
  <c r="AA1978" i="12"/>
  <c r="AA1977" i="12" s="1"/>
  <c r="Z1978" i="12"/>
  <c r="Z1977" i="12" s="1"/>
  <c r="AB1975" i="12"/>
  <c r="AB1974" i="12" s="1"/>
  <c r="AA1975" i="12"/>
  <c r="AA1974" i="12" s="1"/>
  <c r="Z1975" i="12"/>
  <c r="Z1974" i="12" s="1"/>
  <c r="AB1972" i="12"/>
  <c r="AB1971" i="12" s="1"/>
  <c r="AA1972" i="12"/>
  <c r="AA1971" i="12" s="1"/>
  <c r="Z1972" i="12"/>
  <c r="Z1971" i="12" s="1"/>
  <c r="AB1967" i="12"/>
  <c r="AB1966" i="12" s="1"/>
  <c r="AB1965" i="12" s="1"/>
  <c r="AB1964" i="12" s="1"/>
  <c r="AA1967" i="12"/>
  <c r="AA1966" i="12" s="1"/>
  <c r="AA1965" i="12" s="1"/>
  <c r="AA1964" i="12" s="1"/>
  <c r="Z1967" i="12"/>
  <c r="Z1966" i="12" s="1"/>
  <c r="Z1965" i="12" s="1"/>
  <c r="Z1964" i="12" s="1"/>
  <c r="AB1961" i="12"/>
  <c r="AB1960" i="12" s="1"/>
  <c r="AB1959" i="12" s="1"/>
  <c r="AB1958" i="12" s="1"/>
  <c r="AA1961" i="12"/>
  <c r="AA1960" i="12" s="1"/>
  <c r="AA1959" i="12" s="1"/>
  <c r="AA1958" i="12" s="1"/>
  <c r="Z1961" i="12"/>
  <c r="Z1960" i="12" s="1"/>
  <c r="Z1959" i="12" s="1"/>
  <c r="Z1958" i="12" s="1"/>
  <c r="AB1956" i="12"/>
  <c r="AB1955" i="12" s="1"/>
  <c r="AB1954" i="12" s="1"/>
  <c r="AB1953" i="12" s="1"/>
  <c r="AA1956" i="12"/>
  <c r="AA1955" i="12" s="1"/>
  <c r="AA1954" i="12" s="1"/>
  <c r="AA1953" i="12" s="1"/>
  <c r="Z1956" i="12"/>
  <c r="Z1955" i="12" s="1"/>
  <c r="Z1954" i="12" s="1"/>
  <c r="Z1953" i="12" s="1"/>
  <c r="AB1951" i="12"/>
  <c r="AB1950" i="12" s="1"/>
  <c r="AB1949" i="12" s="1"/>
  <c r="AB1948" i="12" s="1"/>
  <c r="AA1951" i="12"/>
  <c r="AA1950" i="12" s="1"/>
  <c r="AA1949" i="12" s="1"/>
  <c r="AA1948" i="12" s="1"/>
  <c r="Z1951" i="12"/>
  <c r="Z1950" i="12" s="1"/>
  <c r="Z1949" i="12" s="1"/>
  <c r="Z1948" i="12" s="1"/>
  <c r="AB1946" i="12"/>
  <c r="AB1945" i="12" s="1"/>
  <c r="AB1944" i="12" s="1"/>
  <c r="AA1946" i="12"/>
  <c r="AA1945" i="12" s="1"/>
  <c r="AA1944" i="12" s="1"/>
  <c r="Z1946" i="12"/>
  <c r="Z1945" i="12" s="1"/>
  <c r="Z1944" i="12" s="1"/>
  <c r="AB1936" i="12"/>
  <c r="AB1935" i="12" s="1"/>
  <c r="AB1934" i="12" s="1"/>
  <c r="AB1933" i="12" s="1"/>
  <c r="AA1936" i="12"/>
  <c r="AA1935" i="12" s="1"/>
  <c r="AA1934" i="12" s="1"/>
  <c r="AA1933" i="12" s="1"/>
  <c r="Z1936" i="12"/>
  <c r="Z1935" i="12" s="1"/>
  <c r="Z1934" i="12" s="1"/>
  <c r="Z1933" i="12" s="1"/>
  <c r="AB1931" i="12"/>
  <c r="AB1930" i="12" s="1"/>
  <c r="AB1929" i="12" s="1"/>
  <c r="AA1931" i="12"/>
  <c r="AA1930" i="12" s="1"/>
  <c r="AA1929" i="12" s="1"/>
  <c r="Z1931" i="12"/>
  <c r="Z1930" i="12" s="1"/>
  <c r="Z1929" i="12" s="1"/>
  <c r="AB1927" i="12"/>
  <c r="AB1926" i="12" s="1"/>
  <c r="AB1925" i="12" s="1"/>
  <c r="AA1927" i="12"/>
  <c r="AA1926" i="12" s="1"/>
  <c r="AA1925" i="12" s="1"/>
  <c r="Z1927" i="12"/>
  <c r="Z1926" i="12" s="1"/>
  <c r="Z1925" i="12" s="1"/>
  <c r="AB1920" i="12"/>
  <c r="AB1919" i="12" s="1"/>
  <c r="AB1918" i="12" s="1"/>
  <c r="AA1920" i="12"/>
  <c r="AA1919" i="12" s="1"/>
  <c r="AA1918" i="12" s="1"/>
  <c r="Z1920" i="12"/>
  <c r="Z1919" i="12" s="1"/>
  <c r="Z1918" i="12" s="1"/>
  <c r="AB1916" i="12"/>
  <c r="AB1915" i="12" s="1"/>
  <c r="AB1914" i="12" s="1"/>
  <c r="AA1916" i="12"/>
  <c r="AA1915" i="12" s="1"/>
  <c r="AA1914" i="12" s="1"/>
  <c r="Z1916" i="12"/>
  <c r="Z1915" i="12" s="1"/>
  <c r="Z1914" i="12" s="1"/>
  <c r="AB1911" i="12"/>
  <c r="AB1910" i="12" s="1"/>
  <c r="AB1909" i="12" s="1"/>
  <c r="AA1911" i="12"/>
  <c r="AA1910" i="12" s="1"/>
  <c r="AA1909" i="12" s="1"/>
  <c r="Z1911" i="12"/>
  <c r="Z1910" i="12" s="1"/>
  <c r="Z1909" i="12" s="1"/>
  <c r="AB1907" i="12"/>
  <c r="AB1906" i="12" s="1"/>
  <c r="AB1905" i="12" s="1"/>
  <c r="AA1907" i="12"/>
  <c r="AA1906" i="12" s="1"/>
  <c r="AA1905" i="12" s="1"/>
  <c r="Z1907" i="12"/>
  <c r="Z1906" i="12" s="1"/>
  <c r="Z1905" i="12" s="1"/>
  <c r="AB1897" i="12"/>
  <c r="AB1896" i="12" s="1"/>
  <c r="AB1895" i="12" s="1"/>
  <c r="AB1894" i="12" s="1"/>
  <c r="AA1897" i="12"/>
  <c r="AA1896" i="12" s="1"/>
  <c r="AA1895" i="12" s="1"/>
  <c r="AA1894" i="12" s="1"/>
  <c r="Z1897" i="12"/>
  <c r="Z1896" i="12" s="1"/>
  <c r="Z1895" i="12" s="1"/>
  <c r="Z1894" i="12" s="1"/>
  <c r="AB1892" i="12"/>
  <c r="AB1891" i="12" s="1"/>
  <c r="AB1890" i="12" s="1"/>
  <c r="AB1889" i="12" s="1"/>
  <c r="AA1892" i="12"/>
  <c r="AA1891" i="12" s="1"/>
  <c r="AA1890" i="12" s="1"/>
  <c r="AA1889" i="12" s="1"/>
  <c r="Z1892" i="12"/>
  <c r="Z1891" i="12" s="1"/>
  <c r="Z1890" i="12" s="1"/>
  <c r="Z1889" i="12" s="1"/>
  <c r="AB1885" i="12"/>
  <c r="AB1884" i="12" s="1"/>
  <c r="AB1883" i="12" s="1"/>
  <c r="AA1885" i="12"/>
  <c r="AA1884" i="12" s="1"/>
  <c r="AA1883" i="12" s="1"/>
  <c r="Z1885" i="12"/>
  <c r="Z1884" i="12" s="1"/>
  <c r="Z1883" i="12" s="1"/>
  <c r="AB1881" i="12"/>
  <c r="AB1880" i="12" s="1"/>
  <c r="AA1881" i="12"/>
  <c r="AA1880" i="12" s="1"/>
  <c r="Z1881" i="12"/>
  <c r="Z1880" i="12" s="1"/>
  <c r="AB1878" i="12"/>
  <c r="AB1877" i="12" s="1"/>
  <c r="AA1878" i="12"/>
  <c r="AA1877" i="12" s="1"/>
  <c r="Z1878" i="12"/>
  <c r="Z1877" i="12" s="1"/>
  <c r="AB1873" i="12"/>
  <c r="AB1872" i="12" s="1"/>
  <c r="AA1873" i="12"/>
  <c r="AA1872" i="12" s="1"/>
  <c r="Z1873" i="12"/>
  <c r="Z1872" i="12" s="1"/>
  <c r="AB1870" i="12"/>
  <c r="AB1869" i="12" s="1"/>
  <c r="AA1870" i="12"/>
  <c r="AA1869" i="12" s="1"/>
  <c r="Z1870" i="12"/>
  <c r="Z1869" i="12" s="1"/>
  <c r="AB1865" i="12"/>
  <c r="AB1864" i="12" s="1"/>
  <c r="AB1863" i="12" s="1"/>
  <c r="AA1865" i="12"/>
  <c r="AA1864" i="12" s="1"/>
  <c r="AA1863" i="12" s="1"/>
  <c r="Z1865" i="12"/>
  <c r="Z1864" i="12" s="1"/>
  <c r="Z1863" i="12" s="1"/>
  <c r="AB1861" i="12"/>
  <c r="AB1860" i="12" s="1"/>
  <c r="AB1859" i="12" s="1"/>
  <c r="AA1861" i="12"/>
  <c r="AA1860" i="12" s="1"/>
  <c r="AA1859" i="12" s="1"/>
  <c r="Z1861" i="12"/>
  <c r="Z1860" i="12" s="1"/>
  <c r="Z1859" i="12" s="1"/>
  <c r="AB1857" i="12"/>
  <c r="AB1856" i="12" s="1"/>
  <c r="AB1855" i="12" s="1"/>
  <c r="AA1857" i="12"/>
  <c r="AA1856" i="12" s="1"/>
  <c r="AA1855" i="12" s="1"/>
  <c r="Z1857" i="12"/>
  <c r="Z1856" i="12" s="1"/>
  <c r="Z1855" i="12" s="1"/>
  <c r="AB1848" i="12"/>
  <c r="AB1847" i="12" s="1"/>
  <c r="AB1846" i="12" s="1"/>
  <c r="AA1848" i="12"/>
  <c r="AA1847" i="12" s="1"/>
  <c r="AA1846" i="12" s="1"/>
  <c r="Z1848" i="12"/>
  <c r="Z1847" i="12" s="1"/>
  <c r="Z1846" i="12" s="1"/>
  <c r="AB1844" i="12"/>
  <c r="AB1843" i="12" s="1"/>
  <c r="AB1842" i="12" s="1"/>
  <c r="AA1844" i="12"/>
  <c r="AA1843" i="12" s="1"/>
  <c r="AA1842" i="12" s="1"/>
  <c r="Z1844" i="12"/>
  <c r="Z1843" i="12" s="1"/>
  <c r="Z1842" i="12" s="1"/>
  <c r="AB1840" i="12"/>
  <c r="AB1839" i="12" s="1"/>
  <c r="AB1838" i="12" s="1"/>
  <c r="AA1840" i="12"/>
  <c r="AA1839" i="12" s="1"/>
  <c r="AA1838" i="12" s="1"/>
  <c r="Z1840" i="12"/>
  <c r="Z1839" i="12" s="1"/>
  <c r="Z1838" i="12" s="1"/>
  <c r="AB1836" i="12"/>
  <c r="AB1835" i="12" s="1"/>
  <c r="AA1836" i="12"/>
  <c r="AA1835" i="12" s="1"/>
  <c r="Z1836" i="12"/>
  <c r="Z1835" i="12" s="1"/>
  <c r="AB1833" i="12"/>
  <c r="AB1832" i="12" s="1"/>
  <c r="AA1833" i="12"/>
  <c r="AA1832" i="12" s="1"/>
  <c r="Z1833" i="12"/>
  <c r="Z1832" i="12" s="1"/>
  <c r="AB1830" i="12"/>
  <c r="AB1829" i="12" s="1"/>
  <c r="AA1830" i="12"/>
  <c r="AA1829" i="12" s="1"/>
  <c r="Z1830" i="12"/>
  <c r="Z1829" i="12" s="1"/>
  <c r="AB1821" i="12"/>
  <c r="AB1820" i="12" s="1"/>
  <c r="AB1819" i="12" s="1"/>
  <c r="AA1821" i="12"/>
  <c r="AA1820" i="12" s="1"/>
  <c r="AA1819" i="12" s="1"/>
  <c r="Z1821" i="12"/>
  <c r="Z1820" i="12" s="1"/>
  <c r="Z1819" i="12" s="1"/>
  <c r="AB1817" i="12"/>
  <c r="AB1816" i="12" s="1"/>
  <c r="AB1815" i="12" s="1"/>
  <c r="AA1817" i="12"/>
  <c r="AA1816" i="12" s="1"/>
  <c r="AA1815" i="12" s="1"/>
  <c r="Z1817" i="12"/>
  <c r="Z1816" i="12" s="1"/>
  <c r="Z1815" i="12" s="1"/>
  <c r="AB1813" i="12"/>
  <c r="AB1812" i="12" s="1"/>
  <c r="AB1811" i="12" s="1"/>
  <c r="AA1813" i="12"/>
  <c r="AA1812" i="12" s="1"/>
  <c r="AA1811" i="12" s="1"/>
  <c r="Z1813" i="12"/>
  <c r="Z1812" i="12" s="1"/>
  <c r="Z1811" i="12" s="1"/>
  <c r="AB1809" i="12"/>
  <c r="AB1808" i="12" s="1"/>
  <c r="AB1807" i="12" s="1"/>
  <c r="AA1809" i="12"/>
  <c r="AA1808" i="12" s="1"/>
  <c r="AA1807" i="12" s="1"/>
  <c r="Z1809" i="12"/>
  <c r="Z1808" i="12" s="1"/>
  <c r="Z1807" i="12" s="1"/>
  <c r="AB1802" i="12"/>
  <c r="AB1801" i="12" s="1"/>
  <c r="AB1800" i="12" s="1"/>
  <c r="AA1802" i="12"/>
  <c r="AA1801" i="12" s="1"/>
  <c r="AA1800" i="12" s="1"/>
  <c r="Z1802" i="12"/>
  <c r="Z1801" i="12" s="1"/>
  <c r="Z1800" i="12" s="1"/>
  <c r="AB1798" i="12"/>
  <c r="AB1797" i="12" s="1"/>
  <c r="AB1796" i="12" s="1"/>
  <c r="AA1798" i="12"/>
  <c r="AA1797" i="12" s="1"/>
  <c r="AA1796" i="12" s="1"/>
  <c r="Z1798" i="12"/>
  <c r="Z1797" i="12" s="1"/>
  <c r="Z1796" i="12" s="1"/>
  <c r="AB1791" i="12"/>
  <c r="AB1790" i="12" s="1"/>
  <c r="AB1789" i="12" s="1"/>
  <c r="AA1791" i="12"/>
  <c r="AA1790" i="12" s="1"/>
  <c r="AA1789" i="12" s="1"/>
  <c r="Z1791" i="12"/>
  <c r="Z1790" i="12" s="1"/>
  <c r="Z1789" i="12" s="1"/>
  <c r="AB1787" i="12"/>
  <c r="AB1786" i="12" s="1"/>
  <c r="AB1785" i="12" s="1"/>
  <c r="AA1787" i="12"/>
  <c r="AA1786" i="12" s="1"/>
  <c r="AA1785" i="12" s="1"/>
  <c r="Z1787" i="12"/>
  <c r="Z1786" i="12" s="1"/>
  <c r="Z1785" i="12" s="1"/>
  <c r="AB1783" i="12"/>
  <c r="AB1782" i="12" s="1"/>
  <c r="AB1781" i="12" s="1"/>
  <c r="AA1783" i="12"/>
  <c r="AA1782" i="12" s="1"/>
  <c r="AA1781" i="12" s="1"/>
  <c r="Z1783" i="12"/>
  <c r="Z1782" i="12" s="1"/>
  <c r="Z1781" i="12" s="1"/>
  <c r="AB1778" i="12"/>
  <c r="AB1777" i="12" s="1"/>
  <c r="AB1776" i="12" s="1"/>
  <c r="AB1775" i="12" s="1"/>
  <c r="AA1778" i="12"/>
  <c r="AA1777" i="12" s="1"/>
  <c r="AA1776" i="12" s="1"/>
  <c r="AA1775" i="12" s="1"/>
  <c r="Z1778" i="12"/>
  <c r="Z1777" i="12" s="1"/>
  <c r="Z1776" i="12" s="1"/>
  <c r="Z1775" i="12" s="1"/>
  <c r="AB1773" i="12"/>
  <c r="AB1772" i="12" s="1"/>
  <c r="AB1771" i="12" s="1"/>
  <c r="AB1770" i="12" s="1"/>
  <c r="AA1773" i="12"/>
  <c r="AA1772" i="12" s="1"/>
  <c r="AA1771" i="12" s="1"/>
  <c r="AA1770" i="12" s="1"/>
  <c r="Z1773" i="12"/>
  <c r="Z1772" i="12" s="1"/>
  <c r="Z1771" i="12" s="1"/>
  <c r="Z1770" i="12" s="1"/>
  <c r="AB1768" i="12"/>
  <c r="AB1767" i="12" s="1"/>
  <c r="AB1766" i="12" s="1"/>
  <c r="AA1768" i="12"/>
  <c r="AA1767" i="12" s="1"/>
  <c r="AA1766" i="12" s="1"/>
  <c r="Z1768" i="12"/>
  <c r="Z1767" i="12" s="1"/>
  <c r="Z1766" i="12" s="1"/>
  <c r="AB1764" i="12"/>
  <c r="AB1763" i="12" s="1"/>
  <c r="AB1762" i="12" s="1"/>
  <c r="AA1764" i="12"/>
  <c r="AA1763" i="12" s="1"/>
  <c r="AA1762" i="12" s="1"/>
  <c r="Z1764" i="12"/>
  <c r="Z1763" i="12" s="1"/>
  <c r="Z1762" i="12" s="1"/>
  <c r="AB1758" i="12"/>
  <c r="AB1757" i="12" s="1"/>
  <c r="AB1756" i="12" s="1"/>
  <c r="AB1755" i="12" s="1"/>
  <c r="AA1758" i="12"/>
  <c r="AA1757" i="12" s="1"/>
  <c r="AA1756" i="12" s="1"/>
  <c r="AA1755" i="12" s="1"/>
  <c r="Z1758" i="12"/>
  <c r="Z1757" i="12" s="1"/>
  <c r="Z1756" i="12" s="1"/>
  <c r="Z1755" i="12" s="1"/>
  <c r="AB1753" i="12"/>
  <c r="AB1752" i="12" s="1"/>
  <c r="AB1751" i="12" s="1"/>
  <c r="AB1750" i="12" s="1"/>
  <c r="AA1753" i="12"/>
  <c r="AA1752" i="12" s="1"/>
  <c r="AA1751" i="12" s="1"/>
  <c r="AA1750" i="12" s="1"/>
  <c r="Z1753" i="12"/>
  <c r="Z1752" i="12" s="1"/>
  <c r="Z1751" i="12" s="1"/>
  <c r="Z1750" i="12" s="1"/>
  <c r="AB1748" i="12"/>
  <c r="AB1747" i="12" s="1"/>
  <c r="AB1746" i="12" s="1"/>
  <c r="AB1745" i="12" s="1"/>
  <c r="AA1748" i="12"/>
  <c r="AA1747" i="12" s="1"/>
  <c r="AA1746" i="12" s="1"/>
  <c r="AA1745" i="12" s="1"/>
  <c r="Z1748" i="12"/>
  <c r="Z1747" i="12" s="1"/>
  <c r="Z1746" i="12" s="1"/>
  <c r="Z1745" i="12" s="1"/>
  <c r="AB1743" i="12"/>
  <c r="AB1742" i="12" s="1"/>
  <c r="AB1741" i="12" s="1"/>
  <c r="AB1740" i="12" s="1"/>
  <c r="AA1743" i="12"/>
  <c r="AA1742" i="12" s="1"/>
  <c r="AA1741" i="12" s="1"/>
  <c r="AA1740" i="12" s="1"/>
  <c r="Z1743" i="12"/>
  <c r="Z1742" i="12" s="1"/>
  <c r="Z1741" i="12" s="1"/>
  <c r="Z1740" i="12" s="1"/>
  <c r="AB1738" i="12"/>
  <c r="AB1737" i="12" s="1"/>
  <c r="AB1736" i="12" s="1"/>
  <c r="AA1738" i="12"/>
  <c r="AA1737" i="12" s="1"/>
  <c r="AA1736" i="12" s="1"/>
  <c r="Z1738" i="12"/>
  <c r="Z1737" i="12" s="1"/>
  <c r="Z1736" i="12" s="1"/>
  <c r="AB1734" i="12"/>
  <c r="AB1733" i="12" s="1"/>
  <c r="AB1732" i="12" s="1"/>
  <c r="AA1734" i="12"/>
  <c r="AA1733" i="12" s="1"/>
  <c r="AA1732" i="12" s="1"/>
  <c r="Z1734" i="12"/>
  <c r="Z1733" i="12" s="1"/>
  <c r="Z1732" i="12" s="1"/>
  <c r="AB1730" i="12"/>
  <c r="AB1729" i="12" s="1"/>
  <c r="AB1728" i="12" s="1"/>
  <c r="AA1730" i="12"/>
  <c r="AA1729" i="12" s="1"/>
  <c r="AA1728" i="12" s="1"/>
  <c r="Z1730" i="12"/>
  <c r="Z1729" i="12" s="1"/>
  <c r="Z1728" i="12" s="1"/>
  <c r="AB1726" i="12"/>
  <c r="AB1725" i="12" s="1"/>
  <c r="AB1724" i="12" s="1"/>
  <c r="AA1726" i="12"/>
  <c r="AA1725" i="12" s="1"/>
  <c r="AA1724" i="12" s="1"/>
  <c r="Z1726" i="12"/>
  <c r="Z1725" i="12" s="1"/>
  <c r="Z1724" i="12" s="1"/>
  <c r="AB1722" i="12"/>
  <c r="AB1721" i="12" s="1"/>
  <c r="AB1720" i="12" s="1"/>
  <c r="AA1722" i="12"/>
  <c r="AA1721" i="12" s="1"/>
  <c r="AA1720" i="12" s="1"/>
  <c r="Z1722" i="12"/>
  <c r="Z1721" i="12" s="1"/>
  <c r="Z1720" i="12" s="1"/>
  <c r="AB1718" i="12"/>
  <c r="AB1717" i="12" s="1"/>
  <c r="AB1716" i="12" s="1"/>
  <c r="AA1718" i="12"/>
  <c r="AA1717" i="12" s="1"/>
  <c r="AA1716" i="12" s="1"/>
  <c r="Z1718" i="12"/>
  <c r="Z1717" i="12" s="1"/>
  <c r="Z1716" i="12" s="1"/>
  <c r="AB1714" i="12"/>
  <c r="AB1713" i="12" s="1"/>
  <c r="AB1712" i="12" s="1"/>
  <c r="AA1714" i="12"/>
  <c r="AA1713" i="12" s="1"/>
  <c r="AA1712" i="12" s="1"/>
  <c r="Z1714" i="12"/>
  <c r="Z1713" i="12" s="1"/>
  <c r="Z1712" i="12" s="1"/>
  <c r="AB1710" i="12"/>
  <c r="AB1709" i="12" s="1"/>
  <c r="AB1708" i="12" s="1"/>
  <c r="AA1710" i="12"/>
  <c r="AA1709" i="12" s="1"/>
  <c r="AA1708" i="12" s="1"/>
  <c r="Z1710" i="12"/>
  <c r="Z1709" i="12" s="1"/>
  <c r="Z1708" i="12" s="1"/>
  <c r="AB1706" i="12"/>
  <c r="AB1705" i="12" s="1"/>
  <c r="AB1704" i="12" s="1"/>
  <c r="AA1706" i="12"/>
  <c r="AA1705" i="12" s="1"/>
  <c r="AA1704" i="12" s="1"/>
  <c r="Z1706" i="12"/>
  <c r="Z1705" i="12" s="1"/>
  <c r="Z1704" i="12" s="1"/>
  <c r="AB1702" i="12"/>
  <c r="AB1701" i="12" s="1"/>
  <c r="AB1700" i="12" s="1"/>
  <c r="AA1702" i="12"/>
  <c r="AA1701" i="12" s="1"/>
  <c r="AA1700" i="12" s="1"/>
  <c r="Z1702" i="12"/>
  <c r="Z1701" i="12" s="1"/>
  <c r="Z1700" i="12" s="1"/>
  <c r="AB1698" i="12"/>
  <c r="AB1697" i="12" s="1"/>
  <c r="AB1696" i="12" s="1"/>
  <c r="AA1698" i="12"/>
  <c r="AA1697" i="12" s="1"/>
  <c r="AA1696" i="12" s="1"/>
  <c r="Z1698" i="12"/>
  <c r="Z1697" i="12" s="1"/>
  <c r="Z1696" i="12" s="1"/>
  <c r="AB1693" i="12"/>
  <c r="AB1692" i="12" s="1"/>
  <c r="AB1691" i="12" s="1"/>
  <c r="AA1693" i="12"/>
  <c r="AA1692" i="12" s="1"/>
  <c r="AA1691" i="12" s="1"/>
  <c r="Z1693" i="12"/>
  <c r="Z1692" i="12" s="1"/>
  <c r="Z1691" i="12" s="1"/>
  <c r="AB1689" i="12"/>
  <c r="AB1688" i="12" s="1"/>
  <c r="AB1687" i="12" s="1"/>
  <c r="AA1689" i="12"/>
  <c r="AA1688" i="12" s="1"/>
  <c r="AA1687" i="12" s="1"/>
  <c r="Z1689" i="12"/>
  <c r="Z1688" i="12" s="1"/>
  <c r="Z1687" i="12" s="1"/>
  <c r="AB1684" i="12"/>
  <c r="AB1683" i="12" s="1"/>
  <c r="AB1682" i="12" s="1"/>
  <c r="AB1681" i="12" s="1"/>
  <c r="AA1684" i="12"/>
  <c r="AA1683" i="12" s="1"/>
  <c r="AA1682" i="12" s="1"/>
  <c r="AA1681" i="12" s="1"/>
  <c r="Z1684" i="12"/>
  <c r="Z1683" i="12" s="1"/>
  <c r="Z1682" i="12" s="1"/>
  <c r="Z1681" i="12" s="1"/>
  <c r="AB1679" i="12"/>
  <c r="AB1678" i="12" s="1"/>
  <c r="AB1677" i="12" s="1"/>
  <c r="AB1676" i="12" s="1"/>
  <c r="AA1679" i="12"/>
  <c r="AA1678" i="12" s="1"/>
  <c r="AA1677" i="12" s="1"/>
  <c r="AA1676" i="12" s="1"/>
  <c r="Z1679" i="12"/>
  <c r="Z1678" i="12" s="1"/>
  <c r="Z1677" i="12" s="1"/>
  <c r="Z1676" i="12" s="1"/>
  <c r="AB1670" i="12"/>
  <c r="AB1669" i="12" s="1"/>
  <c r="AB1668" i="12" s="1"/>
  <c r="AB1667" i="12" s="1"/>
  <c r="AA1670" i="12"/>
  <c r="AA1669" i="12" s="1"/>
  <c r="AA1668" i="12" s="1"/>
  <c r="AA1667" i="12" s="1"/>
  <c r="Z1670" i="12"/>
  <c r="Z1669" i="12" s="1"/>
  <c r="Z1668" i="12" s="1"/>
  <c r="Z1667" i="12" s="1"/>
  <c r="AB1663" i="12"/>
  <c r="AB1662" i="12" s="1"/>
  <c r="AA1663" i="12"/>
  <c r="AA1662" i="12" s="1"/>
  <c r="Z1663" i="12"/>
  <c r="Z1662" i="12" s="1"/>
  <c r="AB1660" i="12"/>
  <c r="AB1659" i="12" s="1"/>
  <c r="AA1660" i="12"/>
  <c r="AA1659" i="12" s="1"/>
  <c r="Z1660" i="12"/>
  <c r="Z1659" i="12" s="1"/>
  <c r="AB1655" i="12"/>
  <c r="AB1654" i="12" s="1"/>
  <c r="AB1653" i="12" s="1"/>
  <c r="AA1655" i="12"/>
  <c r="AA1654" i="12" s="1"/>
  <c r="AA1653" i="12" s="1"/>
  <c r="Z1655" i="12"/>
  <c r="Z1654" i="12" s="1"/>
  <c r="Z1653" i="12" s="1"/>
  <c r="AB1651" i="12"/>
  <c r="AB1650" i="12" s="1"/>
  <c r="AB1649" i="12" s="1"/>
  <c r="AA1651" i="12"/>
  <c r="AA1650" i="12" s="1"/>
  <c r="AA1649" i="12" s="1"/>
  <c r="Z1651" i="12"/>
  <c r="Z1650" i="12" s="1"/>
  <c r="Z1649" i="12" s="1"/>
  <c r="AB1647" i="12"/>
  <c r="AB1646" i="12" s="1"/>
  <c r="AB1645" i="12" s="1"/>
  <c r="AA1647" i="12"/>
  <c r="AA1646" i="12" s="1"/>
  <c r="AA1645" i="12" s="1"/>
  <c r="Z1647" i="12"/>
  <c r="Z1646" i="12" s="1"/>
  <c r="Z1645" i="12" s="1"/>
  <c r="AB1642" i="12"/>
  <c r="AB1641" i="12" s="1"/>
  <c r="AB1640" i="12" s="1"/>
  <c r="AB1639" i="12" s="1"/>
  <c r="AA1642" i="12"/>
  <c r="AA1641" i="12" s="1"/>
  <c r="AA1640" i="12" s="1"/>
  <c r="AA1639" i="12" s="1"/>
  <c r="Z1642" i="12"/>
  <c r="Z1641" i="12" s="1"/>
  <c r="Z1640" i="12" s="1"/>
  <c r="Z1639" i="12" s="1"/>
  <c r="AB1635" i="12"/>
  <c r="AA1635" i="12"/>
  <c r="Z1635" i="12"/>
  <c r="AB1633" i="12"/>
  <c r="AA1633" i="12"/>
  <c r="Z1633" i="12"/>
  <c r="AB1629" i="12"/>
  <c r="AB1628" i="12" s="1"/>
  <c r="AA1629" i="12"/>
  <c r="AA1628" i="12" s="1"/>
  <c r="Z1629" i="12"/>
  <c r="Z1628" i="12" s="1"/>
  <c r="AB1625" i="12"/>
  <c r="AB1624" i="12" s="1"/>
  <c r="AA1625" i="12"/>
  <c r="AA1624" i="12" s="1"/>
  <c r="Z1625" i="12"/>
  <c r="Z1624" i="12" s="1"/>
  <c r="AB1619" i="12"/>
  <c r="AB1618" i="12" s="1"/>
  <c r="AB1617" i="12" s="1"/>
  <c r="AA1619" i="12"/>
  <c r="AA1618" i="12" s="1"/>
  <c r="AA1617" i="12" s="1"/>
  <c r="Z1619" i="12"/>
  <c r="Z1618" i="12" s="1"/>
  <c r="Z1617" i="12" s="1"/>
  <c r="AB1615" i="12"/>
  <c r="AB1614" i="12" s="1"/>
  <c r="AB1613" i="12" s="1"/>
  <c r="AA1615" i="12"/>
  <c r="AA1614" i="12" s="1"/>
  <c r="AA1613" i="12" s="1"/>
  <c r="Z1615" i="12"/>
  <c r="Z1614" i="12" s="1"/>
  <c r="Z1613" i="12" s="1"/>
  <c r="AB1610" i="12"/>
  <c r="AB1609" i="12" s="1"/>
  <c r="AB1608" i="12" s="1"/>
  <c r="AB1607" i="12" s="1"/>
  <c r="AA1610" i="12"/>
  <c r="AA1609" i="12" s="1"/>
  <c r="AA1608" i="12" s="1"/>
  <c r="AA1607" i="12" s="1"/>
  <c r="Z1610" i="12"/>
  <c r="Z1609" i="12" s="1"/>
  <c r="Z1608" i="12" s="1"/>
  <c r="Z1607" i="12" s="1"/>
  <c r="AB1605" i="12"/>
  <c r="AB1604" i="12" s="1"/>
  <c r="AB1603" i="12" s="1"/>
  <c r="AA1605" i="12"/>
  <c r="AA1604" i="12" s="1"/>
  <c r="AA1603" i="12" s="1"/>
  <c r="Z1605" i="12"/>
  <c r="Z1604" i="12" s="1"/>
  <c r="Z1603" i="12" s="1"/>
  <c r="AB1601" i="12"/>
  <c r="AB1600" i="12" s="1"/>
  <c r="AB1599" i="12" s="1"/>
  <c r="AA1601" i="12"/>
  <c r="AA1600" i="12" s="1"/>
  <c r="AA1599" i="12" s="1"/>
  <c r="Z1601" i="12"/>
  <c r="Z1600" i="12" s="1"/>
  <c r="Z1599" i="12" s="1"/>
  <c r="AB1596" i="12"/>
  <c r="AB1595" i="12" s="1"/>
  <c r="AB1594" i="12" s="1"/>
  <c r="AA1596" i="12"/>
  <c r="AA1595" i="12" s="1"/>
  <c r="AA1594" i="12" s="1"/>
  <c r="Z1596" i="12"/>
  <c r="Z1595" i="12" s="1"/>
  <c r="Z1594" i="12" s="1"/>
  <c r="AB1592" i="12"/>
  <c r="AB1591" i="12" s="1"/>
  <c r="AB1590" i="12" s="1"/>
  <c r="AA1592" i="12"/>
  <c r="AA1591" i="12" s="1"/>
  <c r="AA1590" i="12" s="1"/>
  <c r="Z1592" i="12"/>
  <c r="Z1591" i="12" s="1"/>
  <c r="Z1590" i="12" s="1"/>
  <c r="AB1584" i="12"/>
  <c r="AB1583" i="12" s="1"/>
  <c r="AB1582" i="12" s="1"/>
  <c r="AA1584" i="12"/>
  <c r="AA1583" i="12" s="1"/>
  <c r="AA1582" i="12" s="1"/>
  <c r="Z1584" i="12"/>
  <c r="Z1583" i="12" s="1"/>
  <c r="Z1582" i="12" s="1"/>
  <c r="AB1575" i="12"/>
  <c r="AB1574" i="12" s="1"/>
  <c r="AA1575" i="12"/>
  <c r="AA1574" i="12" s="1"/>
  <c r="Z1575" i="12"/>
  <c r="Z1574" i="12" s="1"/>
  <c r="AB1572" i="12"/>
  <c r="AB1571" i="12" s="1"/>
  <c r="AA1572" i="12"/>
  <c r="AA1571" i="12" s="1"/>
  <c r="Z1572" i="12"/>
  <c r="Z1571" i="12" s="1"/>
  <c r="AB1568" i="12"/>
  <c r="AB1567" i="12" s="1"/>
  <c r="AB1566" i="12" s="1"/>
  <c r="AA1568" i="12"/>
  <c r="AA1567" i="12" s="1"/>
  <c r="AA1566" i="12" s="1"/>
  <c r="Z1568" i="12"/>
  <c r="Z1567" i="12" s="1"/>
  <c r="Z1566" i="12" s="1"/>
  <c r="AB1564" i="12"/>
  <c r="AB1563" i="12" s="1"/>
  <c r="AB1562" i="12" s="1"/>
  <c r="AA1564" i="12"/>
  <c r="AA1563" i="12" s="1"/>
  <c r="AA1562" i="12" s="1"/>
  <c r="Z1564" i="12"/>
  <c r="Z1563" i="12" s="1"/>
  <c r="Z1562" i="12" s="1"/>
  <c r="AB1560" i="12"/>
  <c r="AB1559" i="12" s="1"/>
  <c r="AB1558" i="12" s="1"/>
  <c r="AA1560" i="12"/>
  <c r="AA1559" i="12" s="1"/>
  <c r="AA1558" i="12" s="1"/>
  <c r="Z1560" i="12"/>
  <c r="Z1559" i="12" s="1"/>
  <c r="Z1558" i="12" s="1"/>
  <c r="AB1555" i="12"/>
  <c r="AB1554" i="12" s="1"/>
  <c r="AB1553" i="12" s="1"/>
  <c r="AB1552" i="12" s="1"/>
  <c r="AA1555" i="12"/>
  <c r="AA1554" i="12" s="1"/>
  <c r="AA1553" i="12" s="1"/>
  <c r="AA1552" i="12" s="1"/>
  <c r="Z1555" i="12"/>
  <c r="Z1554" i="12" s="1"/>
  <c r="Z1553" i="12" s="1"/>
  <c r="Z1552" i="12" s="1"/>
  <c r="AB1550" i="12"/>
  <c r="AB1549" i="12" s="1"/>
  <c r="AB1548" i="12" s="1"/>
  <c r="AA1550" i="12"/>
  <c r="AA1549" i="12" s="1"/>
  <c r="AA1548" i="12" s="1"/>
  <c r="Z1550" i="12"/>
  <c r="Z1549" i="12" s="1"/>
  <c r="Z1548" i="12" s="1"/>
  <c r="AB1546" i="12"/>
  <c r="AB1545" i="12" s="1"/>
  <c r="AB1544" i="12" s="1"/>
  <c r="AA1546" i="12"/>
  <c r="AA1545" i="12" s="1"/>
  <c r="AA1544" i="12" s="1"/>
  <c r="Z1546" i="12"/>
  <c r="Z1545" i="12" s="1"/>
  <c r="Z1544" i="12" s="1"/>
  <c r="AB1542" i="12"/>
  <c r="AB1541" i="12" s="1"/>
  <c r="AB1540" i="12" s="1"/>
  <c r="AA1542" i="12"/>
  <c r="AA1541" i="12" s="1"/>
  <c r="AA1540" i="12" s="1"/>
  <c r="Z1542" i="12"/>
  <c r="Z1541" i="12" s="1"/>
  <c r="Z1540" i="12" s="1"/>
  <c r="AB1535" i="12"/>
  <c r="AB1534" i="12" s="1"/>
  <c r="AA1535" i="12"/>
  <c r="AA1534" i="12" s="1"/>
  <c r="Z1535" i="12"/>
  <c r="Z1534" i="12" s="1"/>
  <c r="AB1532" i="12"/>
  <c r="AB1531" i="12" s="1"/>
  <c r="AA1532" i="12"/>
  <c r="AA1531" i="12" s="1"/>
  <c r="Z1532" i="12"/>
  <c r="Z1531" i="12" s="1"/>
  <c r="AB1521" i="12"/>
  <c r="AB1520" i="12" s="1"/>
  <c r="AB1519" i="12" s="1"/>
  <c r="AA1521" i="12"/>
  <c r="AA1520" i="12" s="1"/>
  <c r="AA1519" i="12" s="1"/>
  <c r="Z1521" i="12"/>
  <c r="Z1520" i="12" s="1"/>
  <c r="Z1519" i="12" s="1"/>
  <c r="AB1515" i="12"/>
  <c r="AB1514" i="12" s="1"/>
  <c r="AB1513" i="12" s="1"/>
  <c r="AB1512" i="12" s="1"/>
  <c r="AA1515" i="12"/>
  <c r="AA1514" i="12" s="1"/>
  <c r="AA1513" i="12" s="1"/>
  <c r="AA1512" i="12" s="1"/>
  <c r="Z1515" i="12"/>
  <c r="Z1514" i="12" s="1"/>
  <c r="Z1513" i="12" s="1"/>
  <c r="Z1512" i="12" s="1"/>
  <c r="AB1510" i="12"/>
  <c r="AB1509" i="12" s="1"/>
  <c r="AB1508" i="12" s="1"/>
  <c r="AB1507" i="12" s="1"/>
  <c r="AA1510" i="12"/>
  <c r="AA1509" i="12" s="1"/>
  <c r="AA1508" i="12" s="1"/>
  <c r="AA1507" i="12" s="1"/>
  <c r="Z1510" i="12"/>
  <c r="Z1509" i="12" s="1"/>
  <c r="Z1508" i="12" s="1"/>
  <c r="Z1507" i="12" s="1"/>
  <c r="AB1504" i="12"/>
  <c r="AB1503" i="12" s="1"/>
  <c r="AB1502" i="12" s="1"/>
  <c r="AA1504" i="12"/>
  <c r="AA1503" i="12" s="1"/>
  <c r="AA1502" i="12" s="1"/>
  <c r="Z1504" i="12"/>
  <c r="Z1503" i="12" s="1"/>
  <c r="Z1502" i="12" s="1"/>
  <c r="AB1500" i="12"/>
  <c r="AB1499" i="12" s="1"/>
  <c r="AB1498" i="12" s="1"/>
  <c r="AA1500" i="12"/>
  <c r="AA1499" i="12" s="1"/>
  <c r="AA1498" i="12" s="1"/>
  <c r="Z1500" i="12"/>
  <c r="Z1499" i="12" s="1"/>
  <c r="Z1498" i="12" s="1"/>
  <c r="AB1496" i="12"/>
  <c r="AB1495" i="12" s="1"/>
  <c r="AB1491" i="12" s="1"/>
  <c r="AA1496" i="12"/>
  <c r="AA1495" i="12" s="1"/>
  <c r="AA1491" i="12" s="1"/>
  <c r="Z1496" i="12"/>
  <c r="Z1495" i="12" s="1"/>
  <c r="Z1491" i="12" s="1"/>
  <c r="AB1488" i="12"/>
  <c r="AB1487" i="12" s="1"/>
  <c r="AA1488" i="12"/>
  <c r="AA1487" i="12" s="1"/>
  <c r="Z1488" i="12"/>
  <c r="Z1487" i="12" s="1"/>
  <c r="AB1485" i="12"/>
  <c r="AB1484" i="12" s="1"/>
  <c r="AA1485" i="12"/>
  <c r="AA1484" i="12" s="1"/>
  <c r="Z1485" i="12"/>
  <c r="Z1484" i="12" s="1"/>
  <c r="AB1481" i="12"/>
  <c r="AB1480" i="12" s="1"/>
  <c r="AA1481" i="12"/>
  <c r="AA1480" i="12" s="1"/>
  <c r="Z1481" i="12"/>
  <c r="Z1480" i="12" s="1"/>
  <c r="AB1478" i="12"/>
  <c r="AB1477" i="12" s="1"/>
  <c r="AA1478" i="12"/>
  <c r="AA1477" i="12" s="1"/>
  <c r="Z1478" i="12"/>
  <c r="Z1477" i="12" s="1"/>
  <c r="AB1475" i="12"/>
  <c r="AB1474" i="12" s="1"/>
  <c r="AA1475" i="12"/>
  <c r="AA1474" i="12" s="1"/>
  <c r="Z1475" i="12"/>
  <c r="Z1474" i="12" s="1"/>
  <c r="AB1469" i="12"/>
  <c r="AB1468" i="12" s="1"/>
  <c r="AB1467" i="12" s="1"/>
  <c r="AB1466" i="12" s="1"/>
  <c r="AA1469" i="12"/>
  <c r="AA1468" i="12" s="1"/>
  <c r="AA1467" i="12" s="1"/>
  <c r="AA1466" i="12" s="1"/>
  <c r="Z1469" i="12"/>
  <c r="Z1468" i="12" s="1"/>
  <c r="Z1467" i="12" s="1"/>
  <c r="Z1466" i="12" s="1"/>
  <c r="AB1464" i="12"/>
  <c r="AB1463" i="12" s="1"/>
  <c r="AA1464" i="12"/>
  <c r="AA1463" i="12" s="1"/>
  <c r="Z1464" i="12"/>
  <c r="Z1463" i="12" s="1"/>
  <c r="AB1461" i="12"/>
  <c r="AB1460" i="12" s="1"/>
  <c r="AA1461" i="12"/>
  <c r="AA1460" i="12" s="1"/>
  <c r="Z1461" i="12"/>
  <c r="Z1460" i="12" s="1"/>
  <c r="AB1456" i="12"/>
  <c r="AB1455" i="12" s="1"/>
  <c r="AB1454" i="12" s="1"/>
  <c r="AB1453" i="12" s="1"/>
  <c r="AA1456" i="12"/>
  <c r="AA1455" i="12" s="1"/>
  <c r="AA1454" i="12" s="1"/>
  <c r="AA1453" i="12" s="1"/>
  <c r="Z1456" i="12"/>
  <c r="Z1455" i="12" s="1"/>
  <c r="Z1454" i="12" s="1"/>
  <c r="Z1453" i="12" s="1"/>
  <c r="AB1449" i="12"/>
  <c r="AB1448" i="12" s="1"/>
  <c r="AB1447" i="12" s="1"/>
  <c r="AB1446" i="12" s="1"/>
  <c r="AA1449" i="12"/>
  <c r="AA1448" i="12" s="1"/>
  <c r="AA1447" i="12" s="1"/>
  <c r="AA1446" i="12" s="1"/>
  <c r="Z1449" i="12"/>
  <c r="Z1448" i="12" s="1"/>
  <c r="Z1447" i="12" s="1"/>
  <c r="Z1446" i="12" s="1"/>
  <c r="AB1444" i="12"/>
  <c r="AB1443" i="12" s="1"/>
  <c r="AB1442" i="12" s="1"/>
  <c r="AB1441" i="12" s="1"/>
  <c r="AA1444" i="12"/>
  <c r="AA1443" i="12" s="1"/>
  <c r="AA1442" i="12" s="1"/>
  <c r="AA1441" i="12" s="1"/>
  <c r="Z1444" i="12"/>
  <c r="Z1443" i="12" s="1"/>
  <c r="Z1442" i="12" s="1"/>
  <c r="Z1441" i="12" s="1"/>
  <c r="AB1439" i="12"/>
  <c r="AB1438" i="12" s="1"/>
  <c r="AB1437" i="12" s="1"/>
  <c r="AA1439" i="12"/>
  <c r="AA1438" i="12" s="1"/>
  <c r="AA1437" i="12" s="1"/>
  <c r="Z1439" i="12"/>
  <c r="Z1438" i="12" s="1"/>
  <c r="Z1437" i="12" s="1"/>
  <c r="AB1434" i="12"/>
  <c r="AB1433" i="12" s="1"/>
  <c r="AB1432" i="12" s="1"/>
  <c r="AA1434" i="12"/>
  <c r="AA1433" i="12" s="1"/>
  <c r="AA1432" i="12" s="1"/>
  <c r="Z1434" i="12"/>
  <c r="Z1433" i="12" s="1"/>
  <c r="Z1432" i="12" s="1"/>
  <c r="AB1429" i="12"/>
  <c r="AB1428" i="12" s="1"/>
  <c r="AB1427" i="12" s="1"/>
  <c r="AA1429" i="12"/>
  <c r="AA1428" i="12" s="1"/>
  <c r="AA1427" i="12" s="1"/>
  <c r="Z1429" i="12"/>
  <c r="Z1428" i="12" s="1"/>
  <c r="Z1427" i="12" s="1"/>
  <c r="AB1422" i="12"/>
  <c r="AA1422" i="12"/>
  <c r="Z1422" i="12"/>
  <c r="AB1419" i="12"/>
  <c r="AA1419" i="12"/>
  <c r="Z1419" i="12"/>
  <c r="AB1413" i="12"/>
  <c r="AA1413" i="12"/>
  <c r="Z1413" i="12"/>
  <c r="AB1411" i="12"/>
  <c r="AA1411" i="12"/>
  <c r="Z1411" i="12"/>
  <c r="AB1408" i="12"/>
  <c r="AB1407" i="12" s="1"/>
  <c r="AA1408" i="12"/>
  <c r="AA1407" i="12" s="1"/>
  <c r="Z1408" i="12"/>
  <c r="Z1407" i="12" s="1"/>
  <c r="AB1404" i="12"/>
  <c r="AB1403" i="12" s="1"/>
  <c r="AB1402" i="12" s="1"/>
  <c r="AA1404" i="12"/>
  <c r="AA1403" i="12" s="1"/>
  <c r="AA1402" i="12" s="1"/>
  <c r="Z1404" i="12"/>
  <c r="Z1403" i="12" s="1"/>
  <c r="Z1402" i="12" s="1"/>
  <c r="AB1399" i="12"/>
  <c r="AB1398" i="12" s="1"/>
  <c r="AB1397" i="12" s="1"/>
  <c r="AB1396" i="12" s="1"/>
  <c r="AA1399" i="12"/>
  <c r="AA1398" i="12" s="1"/>
  <c r="AA1397" i="12" s="1"/>
  <c r="AA1396" i="12" s="1"/>
  <c r="Z1399" i="12"/>
  <c r="Z1398" i="12" s="1"/>
  <c r="Z1397" i="12" s="1"/>
  <c r="Z1396" i="12" s="1"/>
  <c r="AB1393" i="12"/>
  <c r="AB1392" i="12" s="1"/>
  <c r="AB1391" i="12" s="1"/>
  <c r="AB1390" i="12" s="1"/>
  <c r="AA1393" i="12"/>
  <c r="AA1392" i="12" s="1"/>
  <c r="AA1391" i="12" s="1"/>
  <c r="AA1390" i="12" s="1"/>
  <c r="Z1393" i="12"/>
  <c r="Z1392" i="12" s="1"/>
  <c r="Z1391" i="12" s="1"/>
  <c r="Z1390" i="12" s="1"/>
  <c r="AB1388" i="12"/>
  <c r="AA1388" i="12"/>
  <c r="Z1388" i="12"/>
  <c r="AB1386" i="12"/>
  <c r="AA1386" i="12"/>
  <c r="AB1375" i="12"/>
  <c r="AB1374" i="12" s="1"/>
  <c r="AB1373" i="12" s="1"/>
  <c r="AA1375" i="12"/>
  <c r="AA1374" i="12" s="1"/>
  <c r="AA1373" i="12" s="1"/>
  <c r="Z1375" i="12"/>
  <c r="Z1374" i="12" s="1"/>
  <c r="Z1373" i="12" s="1"/>
  <c r="AB1369" i="12"/>
  <c r="AB1368" i="12" s="1"/>
  <c r="AB1367" i="12" s="1"/>
  <c r="AA1369" i="12"/>
  <c r="AA1368" i="12" s="1"/>
  <c r="AA1367" i="12" s="1"/>
  <c r="Z1369" i="12"/>
  <c r="Z1368" i="12" s="1"/>
  <c r="Z1367" i="12" s="1"/>
  <c r="AB1363" i="12"/>
  <c r="AB1362" i="12" s="1"/>
  <c r="AB1361" i="12" s="1"/>
  <c r="AA1363" i="12"/>
  <c r="AA1362" i="12" s="1"/>
  <c r="AA1361" i="12" s="1"/>
  <c r="Z1363" i="12"/>
  <c r="Z1362" i="12" s="1"/>
  <c r="Z1361" i="12" s="1"/>
  <c r="AB1355" i="12"/>
  <c r="AB1354" i="12" s="1"/>
  <c r="AB1353" i="12" s="1"/>
  <c r="AA1355" i="12"/>
  <c r="AA1354" i="12" s="1"/>
  <c r="AA1353" i="12" s="1"/>
  <c r="Z1355" i="12"/>
  <c r="Z1354" i="12" s="1"/>
  <c r="Z1353" i="12" s="1"/>
  <c r="AB1351" i="12"/>
  <c r="AB1350" i="12" s="1"/>
  <c r="AB1349" i="12" s="1"/>
  <c r="AA1351" i="12"/>
  <c r="AA1350" i="12" s="1"/>
  <c r="AA1349" i="12" s="1"/>
  <c r="Z1351" i="12"/>
  <c r="Z1350" i="12" s="1"/>
  <c r="Z1349" i="12" s="1"/>
  <c r="AB1347" i="12"/>
  <c r="AB1346" i="12" s="1"/>
  <c r="AB1345" i="12" s="1"/>
  <c r="AA1347" i="12"/>
  <c r="AA1346" i="12" s="1"/>
  <c r="AA1345" i="12" s="1"/>
  <c r="Z1347" i="12"/>
  <c r="Z1346" i="12" s="1"/>
  <c r="Z1345" i="12" s="1"/>
  <c r="AB1343" i="12"/>
  <c r="AB1342" i="12" s="1"/>
  <c r="AB1341" i="12" s="1"/>
  <c r="AA1343" i="12"/>
  <c r="AA1342" i="12" s="1"/>
  <c r="AA1341" i="12" s="1"/>
  <c r="Z1343" i="12"/>
  <c r="Z1342" i="12" s="1"/>
  <c r="Z1341" i="12" s="1"/>
  <c r="AB1339" i="12"/>
  <c r="AB1338" i="12" s="1"/>
  <c r="AB1337" i="12" s="1"/>
  <c r="AA1339" i="12"/>
  <c r="AA1338" i="12" s="1"/>
  <c r="AA1337" i="12" s="1"/>
  <c r="Z1339" i="12"/>
  <c r="Z1338" i="12" s="1"/>
  <c r="Z1337" i="12" s="1"/>
  <c r="AB1335" i="12"/>
  <c r="AB1334" i="12" s="1"/>
  <c r="AB1333" i="12" s="1"/>
  <c r="AA1335" i="12"/>
  <c r="AA1334" i="12" s="1"/>
  <c r="AA1333" i="12" s="1"/>
  <c r="Z1335" i="12"/>
  <c r="Z1334" i="12" s="1"/>
  <c r="Z1333" i="12" s="1"/>
  <c r="AB1331" i="12"/>
  <c r="AB1330" i="12" s="1"/>
  <c r="AB1329" i="12" s="1"/>
  <c r="AA1331" i="12"/>
  <c r="AA1330" i="12" s="1"/>
  <c r="AA1329" i="12" s="1"/>
  <c r="Z1331" i="12"/>
  <c r="Z1330" i="12" s="1"/>
  <c r="Z1329" i="12" s="1"/>
  <c r="AB1327" i="12"/>
  <c r="AB1326" i="12" s="1"/>
  <c r="AB1325" i="12" s="1"/>
  <c r="AA1327" i="12"/>
  <c r="AA1326" i="12" s="1"/>
  <c r="AA1325" i="12" s="1"/>
  <c r="Z1327" i="12"/>
  <c r="Z1326" i="12" s="1"/>
  <c r="Z1325" i="12" s="1"/>
  <c r="AB1323" i="12"/>
  <c r="AB1322" i="12" s="1"/>
  <c r="AB1321" i="12" s="1"/>
  <c r="AA1323" i="12"/>
  <c r="AA1322" i="12" s="1"/>
  <c r="AA1321" i="12" s="1"/>
  <c r="Z1323" i="12"/>
  <c r="Z1322" i="12" s="1"/>
  <c r="Z1321" i="12" s="1"/>
  <c r="AB1319" i="12"/>
  <c r="AB1318" i="12" s="1"/>
  <c r="AB1317" i="12" s="1"/>
  <c r="AA1319" i="12"/>
  <c r="AA1318" i="12" s="1"/>
  <c r="AA1317" i="12" s="1"/>
  <c r="Z1319" i="12"/>
  <c r="Z1318" i="12" s="1"/>
  <c r="Z1317" i="12" s="1"/>
  <c r="AB1315" i="12"/>
  <c r="AB1314" i="12" s="1"/>
  <c r="AB1313" i="12" s="1"/>
  <c r="AA1315" i="12"/>
  <c r="AA1314" i="12" s="1"/>
  <c r="AA1313" i="12" s="1"/>
  <c r="Z1315" i="12"/>
  <c r="Z1314" i="12" s="1"/>
  <c r="Z1313" i="12" s="1"/>
  <c r="AB1310" i="12"/>
  <c r="AB1309" i="12" s="1"/>
  <c r="AB1308" i="12" s="1"/>
  <c r="AA1310" i="12"/>
  <c r="AA1309" i="12" s="1"/>
  <c r="AA1308" i="12" s="1"/>
  <c r="Z1310" i="12"/>
  <c r="Z1309" i="12" s="1"/>
  <c r="Z1308" i="12" s="1"/>
  <c r="AB1306" i="12"/>
  <c r="AB1305" i="12" s="1"/>
  <c r="AB1304" i="12" s="1"/>
  <c r="AA1306" i="12"/>
  <c r="AA1305" i="12" s="1"/>
  <c r="AA1304" i="12" s="1"/>
  <c r="Z1306" i="12"/>
  <c r="Z1305" i="12" s="1"/>
  <c r="Z1304" i="12" s="1"/>
  <c r="AB1302" i="12"/>
  <c r="AA1302" i="12"/>
  <c r="Z1302" i="12"/>
  <c r="AB1300" i="12"/>
  <c r="AA1300" i="12"/>
  <c r="Z1300" i="12"/>
  <c r="AB1296" i="12"/>
  <c r="AA1296" i="12"/>
  <c r="Z1296" i="12"/>
  <c r="AB1294" i="12"/>
  <c r="AA1294" i="12"/>
  <c r="Z1294" i="12"/>
  <c r="AB1290" i="12"/>
  <c r="AB1289" i="12" s="1"/>
  <c r="AB1288" i="12" s="1"/>
  <c r="AA1290" i="12"/>
  <c r="AA1289" i="12" s="1"/>
  <c r="AA1288" i="12" s="1"/>
  <c r="Z1290" i="12"/>
  <c r="Z1289" i="12" s="1"/>
  <c r="Z1288" i="12" s="1"/>
  <c r="AB1286" i="12"/>
  <c r="AA1286" i="12"/>
  <c r="Z1286" i="12"/>
  <c r="AB1284" i="12"/>
  <c r="AA1284" i="12"/>
  <c r="Z1284" i="12"/>
  <c r="AB1280" i="12"/>
  <c r="AB1279" i="12" s="1"/>
  <c r="AB1278" i="12" s="1"/>
  <c r="AA1280" i="12"/>
  <c r="AA1279" i="12" s="1"/>
  <c r="AA1278" i="12" s="1"/>
  <c r="Z1280" i="12"/>
  <c r="Z1279" i="12" s="1"/>
  <c r="Z1278" i="12" s="1"/>
  <c r="AB1276" i="12"/>
  <c r="AB1275" i="12" s="1"/>
  <c r="AB1274" i="12" s="1"/>
  <c r="AA1276" i="12"/>
  <c r="AA1275" i="12" s="1"/>
  <c r="AA1274" i="12" s="1"/>
  <c r="Z1276" i="12"/>
  <c r="Z1275" i="12" s="1"/>
  <c r="Z1274" i="12" s="1"/>
  <c r="AB1272" i="12"/>
  <c r="AA1272" i="12"/>
  <c r="Z1272" i="12"/>
  <c r="AB1270" i="12"/>
  <c r="AA1270" i="12"/>
  <c r="Z1270" i="12"/>
  <c r="AB1266" i="12"/>
  <c r="AA1266" i="12"/>
  <c r="Z1266" i="12"/>
  <c r="AB1264" i="12"/>
  <c r="AA1264" i="12"/>
  <c r="Z1264" i="12"/>
  <c r="AB1256" i="12"/>
  <c r="AB1255" i="12" s="1"/>
  <c r="AB1254" i="12" s="1"/>
  <c r="AA1256" i="12"/>
  <c r="AA1255" i="12" s="1"/>
  <c r="AA1254" i="12" s="1"/>
  <c r="Z1256" i="12"/>
  <c r="Z1255" i="12" s="1"/>
  <c r="Z1254" i="12" s="1"/>
  <c r="AB1252" i="12"/>
  <c r="AB1251" i="12" s="1"/>
  <c r="AB1250" i="12" s="1"/>
  <c r="AA1252" i="12"/>
  <c r="AA1251" i="12" s="1"/>
  <c r="AA1250" i="12" s="1"/>
  <c r="Z1252" i="12"/>
  <c r="Z1251" i="12" s="1"/>
  <c r="Z1250" i="12" s="1"/>
  <c r="AB1248" i="12"/>
  <c r="AB1247" i="12" s="1"/>
  <c r="AB1246" i="12" s="1"/>
  <c r="AA1248" i="12"/>
  <c r="AA1247" i="12" s="1"/>
  <c r="AA1246" i="12" s="1"/>
  <c r="Z1248" i="12"/>
  <c r="Z1247" i="12" s="1"/>
  <c r="Z1246" i="12" s="1"/>
  <c r="AB1244" i="12"/>
  <c r="AB1243" i="12" s="1"/>
  <c r="AB1242" i="12" s="1"/>
  <c r="AA1244" i="12"/>
  <c r="AA1243" i="12" s="1"/>
  <c r="AA1242" i="12" s="1"/>
  <c r="Z1244" i="12"/>
  <c r="Z1243" i="12" s="1"/>
  <c r="Z1242" i="12" s="1"/>
  <c r="AB1240" i="12"/>
  <c r="AB1239" i="12" s="1"/>
  <c r="AB1238" i="12" s="1"/>
  <c r="AA1240" i="12"/>
  <c r="AA1239" i="12" s="1"/>
  <c r="AA1238" i="12" s="1"/>
  <c r="Z1240" i="12"/>
  <c r="Z1239" i="12" s="1"/>
  <c r="Z1238" i="12" s="1"/>
  <c r="AB1236" i="12"/>
  <c r="AB1235" i="12" s="1"/>
  <c r="AB1234" i="12" s="1"/>
  <c r="AA1236" i="12"/>
  <c r="AA1235" i="12" s="1"/>
  <c r="AA1234" i="12" s="1"/>
  <c r="Z1236" i="12"/>
  <c r="Z1235" i="12" s="1"/>
  <c r="Z1234" i="12" s="1"/>
  <c r="AB1232" i="12"/>
  <c r="AB1231" i="12" s="1"/>
  <c r="AB1230" i="12" s="1"/>
  <c r="AA1232" i="12"/>
  <c r="AA1231" i="12" s="1"/>
  <c r="AA1230" i="12" s="1"/>
  <c r="Z1232" i="12"/>
  <c r="Z1231" i="12" s="1"/>
  <c r="Z1230" i="12" s="1"/>
  <c r="AB1228" i="12"/>
  <c r="AB1227" i="12" s="1"/>
  <c r="AA1228" i="12"/>
  <c r="AA1227" i="12" s="1"/>
  <c r="Z1228" i="12"/>
  <c r="Z1227" i="12" s="1"/>
  <c r="AB1225" i="12"/>
  <c r="AB1224" i="12" s="1"/>
  <c r="AA1225" i="12"/>
  <c r="AA1224" i="12" s="1"/>
  <c r="Z1225" i="12"/>
  <c r="Z1224" i="12" s="1"/>
  <c r="AB1214" i="12"/>
  <c r="AB1213" i="12" s="1"/>
  <c r="AB1212" i="12" s="1"/>
  <c r="AA1214" i="12"/>
  <c r="AA1213" i="12" s="1"/>
  <c r="AA1212" i="12" s="1"/>
  <c r="Z1214" i="12"/>
  <c r="Z1213" i="12" s="1"/>
  <c r="Z1212" i="12" s="1"/>
  <c r="AB1210" i="12"/>
  <c r="AB1209" i="12" s="1"/>
  <c r="AB1208" i="12" s="1"/>
  <c r="AA1210" i="12"/>
  <c r="AA1209" i="12" s="1"/>
  <c r="AA1208" i="12" s="1"/>
  <c r="Z1210" i="12"/>
  <c r="Z1209" i="12" s="1"/>
  <c r="Z1208" i="12" s="1"/>
  <c r="AB1206" i="12"/>
  <c r="AB1205" i="12" s="1"/>
  <c r="AB1204" i="12" s="1"/>
  <c r="AA1206" i="12"/>
  <c r="AA1205" i="12" s="1"/>
  <c r="AA1204" i="12" s="1"/>
  <c r="Z1206" i="12"/>
  <c r="Z1205" i="12" s="1"/>
  <c r="Z1204" i="12" s="1"/>
  <c r="AB1200" i="12"/>
  <c r="AB1199" i="12" s="1"/>
  <c r="AB1198" i="12" s="1"/>
  <c r="AA1200" i="12"/>
  <c r="AA1199" i="12" s="1"/>
  <c r="AA1198" i="12" s="1"/>
  <c r="Z1200" i="12"/>
  <c r="Z1199" i="12" s="1"/>
  <c r="Z1198" i="12" s="1"/>
  <c r="AB1196" i="12"/>
  <c r="AB1195" i="12" s="1"/>
  <c r="AB1194" i="12" s="1"/>
  <c r="AA1196" i="12"/>
  <c r="AA1195" i="12" s="1"/>
  <c r="AA1194" i="12" s="1"/>
  <c r="Z1196" i="12"/>
  <c r="Z1195" i="12" s="1"/>
  <c r="Z1194" i="12" s="1"/>
  <c r="AB1191" i="12"/>
  <c r="AB1190" i="12" s="1"/>
  <c r="AB1189" i="12" s="1"/>
  <c r="AA1191" i="12"/>
  <c r="AA1190" i="12" s="1"/>
  <c r="AA1189" i="12" s="1"/>
  <c r="Z1191" i="12"/>
  <c r="Z1190" i="12" s="1"/>
  <c r="Z1189" i="12" s="1"/>
  <c r="AB1187" i="12"/>
  <c r="AB1186" i="12" s="1"/>
  <c r="AB1185" i="12" s="1"/>
  <c r="AA1187" i="12"/>
  <c r="AA1186" i="12" s="1"/>
  <c r="AA1185" i="12" s="1"/>
  <c r="Z1187" i="12"/>
  <c r="Z1186" i="12" s="1"/>
  <c r="Z1185" i="12" s="1"/>
  <c r="AB1183" i="12"/>
  <c r="AB1182" i="12" s="1"/>
  <c r="AB1181" i="12" s="1"/>
  <c r="AA1183" i="12"/>
  <c r="AA1182" i="12" s="1"/>
  <c r="AA1181" i="12" s="1"/>
  <c r="Z1183" i="12"/>
  <c r="Z1182" i="12" s="1"/>
  <c r="Z1181" i="12" s="1"/>
  <c r="AB1179" i="12"/>
  <c r="AB1178" i="12" s="1"/>
  <c r="AB1177" i="12" s="1"/>
  <c r="AA1179" i="12"/>
  <c r="AA1178" i="12" s="1"/>
  <c r="AA1177" i="12" s="1"/>
  <c r="Z1179" i="12"/>
  <c r="Z1178" i="12" s="1"/>
  <c r="Z1177" i="12" s="1"/>
  <c r="AB1167" i="12"/>
  <c r="AB1166" i="12" s="1"/>
  <c r="AA1167" i="12"/>
  <c r="AA1166" i="12" s="1"/>
  <c r="Z1167" i="12"/>
  <c r="Z1166" i="12" s="1"/>
  <c r="AB1164" i="12"/>
  <c r="AB1163" i="12" s="1"/>
  <c r="AA1164" i="12"/>
  <c r="AA1163" i="12" s="1"/>
  <c r="Z1164" i="12"/>
  <c r="Z1163" i="12" s="1"/>
  <c r="AB1160" i="12"/>
  <c r="AB1159" i="12" s="1"/>
  <c r="AB1158" i="12" s="1"/>
  <c r="AA1160" i="12"/>
  <c r="AA1159" i="12" s="1"/>
  <c r="AA1158" i="12" s="1"/>
  <c r="Z1160" i="12"/>
  <c r="Z1159" i="12" s="1"/>
  <c r="Z1158" i="12" s="1"/>
  <c r="AB1156" i="12"/>
  <c r="AB1155" i="12" s="1"/>
  <c r="AB1154" i="12" s="1"/>
  <c r="AA1156" i="12"/>
  <c r="AA1155" i="12" s="1"/>
  <c r="AA1154" i="12" s="1"/>
  <c r="Z1156" i="12"/>
  <c r="Z1155" i="12" s="1"/>
  <c r="Z1154" i="12" s="1"/>
  <c r="AB1152" i="12"/>
  <c r="AB1151" i="12" s="1"/>
  <c r="AB1150" i="12" s="1"/>
  <c r="AA1152" i="12"/>
  <c r="AA1151" i="12" s="1"/>
  <c r="AA1150" i="12" s="1"/>
  <c r="Z1152" i="12"/>
  <c r="Z1151" i="12" s="1"/>
  <c r="Z1150" i="12" s="1"/>
  <c r="AB1148" i="12"/>
  <c r="AB1147" i="12" s="1"/>
  <c r="AB1146" i="12" s="1"/>
  <c r="AA1148" i="12"/>
  <c r="AA1147" i="12" s="1"/>
  <c r="AA1146" i="12" s="1"/>
  <c r="Z1148" i="12"/>
  <c r="Z1147" i="12" s="1"/>
  <c r="Z1146" i="12" s="1"/>
  <c r="AB1144" i="12"/>
  <c r="AB1143" i="12" s="1"/>
  <c r="AB1142" i="12" s="1"/>
  <c r="AA1144" i="12"/>
  <c r="AA1143" i="12" s="1"/>
  <c r="AA1142" i="12" s="1"/>
  <c r="Z1144" i="12"/>
  <c r="Z1143" i="12" s="1"/>
  <c r="Z1142" i="12" s="1"/>
  <c r="AB1140" i="12"/>
  <c r="AA1140" i="12"/>
  <c r="Z1140" i="12"/>
  <c r="AB1138" i="12"/>
  <c r="AA1138" i="12"/>
  <c r="Z1138" i="12"/>
  <c r="AB1134" i="12"/>
  <c r="AB1133" i="12" s="1"/>
  <c r="AB1132" i="12" s="1"/>
  <c r="AA1134" i="12"/>
  <c r="AA1133" i="12" s="1"/>
  <c r="AA1132" i="12" s="1"/>
  <c r="Z1134" i="12"/>
  <c r="Z1133" i="12" s="1"/>
  <c r="Z1132" i="12" s="1"/>
  <c r="AB1130" i="12"/>
  <c r="AB1129" i="12" s="1"/>
  <c r="AB1128" i="12" s="1"/>
  <c r="AA1130" i="12"/>
  <c r="AA1129" i="12" s="1"/>
  <c r="AA1128" i="12" s="1"/>
  <c r="Z1130" i="12"/>
  <c r="Z1129" i="12" s="1"/>
  <c r="Z1128" i="12" s="1"/>
  <c r="AB1123" i="12"/>
  <c r="AB1122" i="12" s="1"/>
  <c r="AA1123" i="12"/>
  <c r="AA1122" i="12" s="1"/>
  <c r="Z1123" i="12"/>
  <c r="Z1122" i="12" s="1"/>
  <c r="AB1119" i="12"/>
  <c r="AB1118" i="12" s="1"/>
  <c r="AA1119" i="12"/>
  <c r="AA1118" i="12" s="1"/>
  <c r="Z1119" i="12"/>
  <c r="Z1118" i="12" s="1"/>
  <c r="AB1116" i="12"/>
  <c r="AB1115" i="12" s="1"/>
  <c r="AA1116" i="12"/>
  <c r="AA1115" i="12" s="1"/>
  <c r="Z1116" i="12"/>
  <c r="Z1115" i="12" s="1"/>
  <c r="AB1113" i="12"/>
  <c r="AB1112" i="12" s="1"/>
  <c r="AA1113" i="12"/>
  <c r="AA1112" i="12" s="1"/>
  <c r="Z1113" i="12"/>
  <c r="Z1112" i="12" s="1"/>
  <c r="AB1108" i="12"/>
  <c r="AB1107" i="12" s="1"/>
  <c r="AB1106" i="12" s="1"/>
  <c r="AA1108" i="12"/>
  <c r="AA1107" i="12" s="1"/>
  <c r="AA1106" i="12" s="1"/>
  <c r="Z1108" i="12"/>
  <c r="Z1107" i="12" s="1"/>
  <c r="Z1106" i="12" s="1"/>
  <c r="AB1104" i="12"/>
  <c r="AB1103" i="12" s="1"/>
  <c r="AB1102" i="12" s="1"/>
  <c r="AA1104" i="12"/>
  <c r="AA1103" i="12" s="1"/>
  <c r="AA1102" i="12" s="1"/>
  <c r="Z1104" i="12"/>
  <c r="Z1103" i="12" s="1"/>
  <c r="Z1102" i="12" s="1"/>
  <c r="AB1100" i="12"/>
  <c r="AB1099" i="12" s="1"/>
  <c r="AB1098" i="12" s="1"/>
  <c r="AA1100" i="12"/>
  <c r="AA1099" i="12" s="1"/>
  <c r="AA1098" i="12" s="1"/>
  <c r="Z1100" i="12"/>
  <c r="Z1099" i="12" s="1"/>
  <c r="Z1098" i="12" s="1"/>
  <c r="AB1096" i="12"/>
  <c r="AB1095" i="12" s="1"/>
  <c r="AA1096" i="12"/>
  <c r="AA1095" i="12" s="1"/>
  <c r="Z1096" i="12"/>
  <c r="Z1095" i="12" s="1"/>
  <c r="AB1093" i="12"/>
  <c r="AB1092" i="12" s="1"/>
  <c r="AA1093" i="12"/>
  <c r="AA1092" i="12" s="1"/>
  <c r="Z1093" i="12"/>
  <c r="Z1092" i="12" s="1"/>
  <c r="AB1087" i="12"/>
  <c r="AB1086" i="12" s="1"/>
  <c r="AA1087" i="12"/>
  <c r="AA1086" i="12" s="1"/>
  <c r="Z1087" i="12"/>
  <c r="Z1086" i="12" s="1"/>
  <c r="AB1084" i="12"/>
  <c r="AB1083" i="12" s="1"/>
  <c r="AA1084" i="12"/>
  <c r="AA1083" i="12" s="1"/>
  <c r="Z1084" i="12"/>
  <c r="Z1083" i="12" s="1"/>
  <c r="AB1079" i="12"/>
  <c r="AA1079" i="12"/>
  <c r="Z1079" i="12"/>
  <c r="AB1077" i="12"/>
  <c r="AA1077" i="12"/>
  <c r="Z1077" i="12"/>
  <c r="AB1075" i="12"/>
  <c r="AA1075" i="12"/>
  <c r="Z1075" i="12"/>
  <c r="AB1070" i="12"/>
  <c r="AB1069" i="12" s="1"/>
  <c r="AA1070" i="12"/>
  <c r="AA1069" i="12" s="1"/>
  <c r="Z1070" i="12"/>
  <c r="Z1069" i="12" s="1"/>
  <c r="AB1067" i="12"/>
  <c r="AB1066" i="12" s="1"/>
  <c r="AA1067" i="12"/>
  <c r="AA1066" i="12" s="1"/>
  <c r="Z1067" i="12"/>
  <c r="Z1066" i="12" s="1"/>
  <c r="AB1064" i="12"/>
  <c r="AB1063" i="12" s="1"/>
  <c r="AA1064" i="12"/>
  <c r="AA1063" i="12" s="1"/>
  <c r="Z1064" i="12"/>
  <c r="Z1063" i="12" s="1"/>
  <c r="AB1060" i="12"/>
  <c r="AA1060" i="12"/>
  <c r="Z1060" i="12"/>
  <c r="AB1058" i="12"/>
  <c r="AA1058" i="12"/>
  <c r="Z1058" i="12"/>
  <c r="AB1054" i="12"/>
  <c r="AB1053" i="12" s="1"/>
  <c r="AB1052" i="12" s="1"/>
  <c r="AA1054" i="12"/>
  <c r="AA1053" i="12" s="1"/>
  <c r="AA1052" i="12" s="1"/>
  <c r="Z1054" i="12"/>
  <c r="Z1053" i="12" s="1"/>
  <c r="Z1052" i="12" s="1"/>
  <c r="AB1049" i="12"/>
  <c r="AA1049" i="12"/>
  <c r="Z1049" i="12"/>
  <c r="AB1047" i="12"/>
  <c r="AA1047" i="12"/>
  <c r="Z1047" i="12"/>
  <c r="AB1037" i="12"/>
  <c r="AB1036" i="12" s="1"/>
  <c r="AA1037" i="12"/>
  <c r="AA1036" i="12" s="1"/>
  <c r="Z1037" i="12"/>
  <c r="Z1036" i="12" s="1"/>
  <c r="AB1033" i="12"/>
  <c r="AA1033" i="12"/>
  <c r="Z1033" i="12"/>
  <c r="AB1031" i="12"/>
  <c r="AA1031" i="12"/>
  <c r="Z1031" i="12"/>
  <c r="AB1028" i="12"/>
  <c r="AB1027" i="12" s="1"/>
  <c r="AA1028" i="12"/>
  <c r="AA1027" i="12" s="1"/>
  <c r="Z1028" i="12"/>
  <c r="Z1027" i="12" s="1"/>
  <c r="AB1025" i="12"/>
  <c r="AB1024" i="12" s="1"/>
  <c r="AA1025" i="12"/>
  <c r="AA1024" i="12" s="1"/>
  <c r="Z1025" i="12"/>
  <c r="Z1024" i="12" s="1"/>
  <c r="AB1018" i="12"/>
  <c r="AB1017" i="12" s="1"/>
  <c r="AA1018" i="12"/>
  <c r="AA1017" i="12" s="1"/>
  <c r="Z1018" i="12"/>
  <c r="Z1017" i="12" s="1"/>
  <c r="AB1015" i="12"/>
  <c r="AB1014" i="12" s="1"/>
  <c r="AA1015" i="12"/>
  <c r="AA1014" i="12" s="1"/>
  <c r="Z1015" i="12"/>
  <c r="Z1014" i="12" s="1"/>
  <c r="AB1005" i="12"/>
  <c r="AB1004" i="12" s="1"/>
  <c r="AB1003" i="12" s="1"/>
  <c r="AA1005" i="12"/>
  <c r="AA1004" i="12" s="1"/>
  <c r="AA1003" i="12" s="1"/>
  <c r="Z1005" i="12"/>
  <c r="Z1004" i="12" s="1"/>
  <c r="Z1003" i="12" s="1"/>
  <c r="AB1001" i="12"/>
  <c r="AB1000" i="12" s="1"/>
  <c r="AB999" i="12" s="1"/>
  <c r="AA1001" i="12"/>
  <c r="AA1000" i="12" s="1"/>
  <c r="AA999" i="12" s="1"/>
  <c r="Z1001" i="12"/>
  <c r="Z1000" i="12" s="1"/>
  <c r="Z999" i="12" s="1"/>
  <c r="AB997" i="12"/>
  <c r="AB996" i="12" s="1"/>
  <c r="AA997" i="12"/>
  <c r="AA996" i="12" s="1"/>
  <c r="Z997" i="12"/>
  <c r="Z996" i="12" s="1"/>
  <c r="AB994" i="12"/>
  <c r="AA994" i="12"/>
  <c r="Z994" i="12"/>
  <c r="AB992" i="12"/>
  <c r="AA992" i="12"/>
  <c r="Z992" i="12"/>
  <c r="AB989" i="12"/>
  <c r="AB988" i="12" s="1"/>
  <c r="AA989" i="12"/>
  <c r="AA988" i="12" s="1"/>
  <c r="Z989" i="12"/>
  <c r="Z988" i="12" s="1"/>
  <c r="AB986" i="12"/>
  <c r="AB985" i="12" s="1"/>
  <c r="AA986" i="12"/>
  <c r="AA985" i="12" s="1"/>
  <c r="Z986" i="12"/>
  <c r="Z985" i="12" s="1"/>
  <c r="AB980" i="12"/>
  <c r="AA980" i="12"/>
  <c r="Z980" i="12"/>
  <c r="AB978" i="12"/>
  <c r="AA978" i="12"/>
  <c r="Z978" i="12"/>
  <c r="AB974" i="12"/>
  <c r="AA974" i="12"/>
  <c r="Z974" i="12"/>
  <c r="AB972" i="12"/>
  <c r="AA972" i="12"/>
  <c r="Z972" i="12"/>
  <c r="AB968" i="12"/>
  <c r="AA968" i="12"/>
  <c r="Z968" i="12"/>
  <c r="AB966" i="12"/>
  <c r="AA966" i="12"/>
  <c r="Z966" i="12"/>
  <c r="AB962" i="12"/>
  <c r="AB961" i="12" s="1"/>
  <c r="AA962" i="12"/>
  <c r="AA961" i="12" s="1"/>
  <c r="Z962" i="12"/>
  <c r="Z961" i="12" s="1"/>
  <c r="AB959" i="12"/>
  <c r="AB958" i="12" s="1"/>
  <c r="AA959" i="12"/>
  <c r="AA958" i="12" s="1"/>
  <c r="Z959" i="12"/>
  <c r="Z958" i="12" s="1"/>
  <c r="AB955" i="12"/>
  <c r="AA955" i="12"/>
  <c r="Z955" i="12"/>
  <c r="AB952" i="12"/>
  <c r="AA952" i="12"/>
  <c r="Z952" i="12"/>
  <c r="AB949" i="12"/>
  <c r="AA949" i="12"/>
  <c r="Z949" i="12"/>
  <c r="AB946" i="12"/>
  <c r="AB945" i="12" s="1"/>
  <c r="AA946" i="12"/>
  <c r="AA945" i="12" s="1"/>
  <c r="Z946" i="12"/>
  <c r="Z945" i="12" s="1"/>
  <c r="AB941" i="12"/>
  <c r="AA941" i="12"/>
  <c r="Z941" i="12"/>
  <c r="AB939" i="12"/>
  <c r="AA939" i="12"/>
  <c r="Z939" i="12"/>
  <c r="AB935" i="12"/>
  <c r="AB934" i="12" s="1"/>
  <c r="AB933" i="12" s="1"/>
  <c r="AA935" i="12"/>
  <c r="AA934" i="12" s="1"/>
  <c r="AA933" i="12" s="1"/>
  <c r="Z935" i="12"/>
  <c r="Z934" i="12" s="1"/>
  <c r="Z933" i="12" s="1"/>
  <c r="AB931" i="12"/>
  <c r="AA931" i="12"/>
  <c r="Z931" i="12"/>
  <c r="AB929" i="12"/>
  <c r="AA929" i="12"/>
  <c r="Z929" i="12"/>
  <c r="AB925" i="12"/>
  <c r="AB924" i="12" s="1"/>
  <c r="AB923" i="12" s="1"/>
  <c r="AA925" i="12"/>
  <c r="AA924" i="12" s="1"/>
  <c r="AA923" i="12" s="1"/>
  <c r="Z925" i="12"/>
  <c r="Z924" i="12" s="1"/>
  <c r="Z923" i="12" s="1"/>
  <c r="AB921" i="12"/>
  <c r="AB920" i="12" s="1"/>
  <c r="AB919" i="12" s="1"/>
  <c r="AA921" i="12"/>
  <c r="AA920" i="12" s="1"/>
  <c r="AA919" i="12" s="1"/>
  <c r="Z921" i="12"/>
  <c r="Z920" i="12" s="1"/>
  <c r="Z919" i="12" s="1"/>
  <c r="AB917" i="12"/>
  <c r="AA917" i="12"/>
  <c r="Z917" i="12"/>
  <c r="AB915" i="12"/>
  <c r="AA915" i="12"/>
  <c r="Z915" i="12"/>
  <c r="AB911" i="12"/>
  <c r="AB910" i="12" s="1"/>
  <c r="AB909" i="12" s="1"/>
  <c r="AA911" i="12"/>
  <c r="AA910" i="12" s="1"/>
  <c r="AA909" i="12" s="1"/>
  <c r="Z911" i="12"/>
  <c r="Z910" i="12" s="1"/>
  <c r="Z909" i="12" s="1"/>
  <c r="AB907" i="12"/>
  <c r="AA907" i="12"/>
  <c r="Z907" i="12"/>
  <c r="AB905" i="12"/>
  <c r="AA905" i="12"/>
  <c r="Z905" i="12"/>
  <c r="AB899" i="12"/>
  <c r="AB898" i="12" s="1"/>
  <c r="AB897" i="12" s="1"/>
  <c r="AA899" i="12"/>
  <c r="AA898" i="12" s="1"/>
  <c r="AA897" i="12" s="1"/>
  <c r="Z899" i="12"/>
  <c r="Z898" i="12" s="1"/>
  <c r="Z897" i="12" s="1"/>
  <c r="AB893" i="12"/>
  <c r="AA893" i="12"/>
  <c r="Z893" i="12"/>
  <c r="AB890" i="12"/>
  <c r="AA890" i="12"/>
  <c r="Z890" i="12"/>
  <c r="AB887" i="12"/>
  <c r="AB886" i="12" s="1"/>
  <c r="AA887" i="12"/>
  <c r="AA886" i="12" s="1"/>
  <c r="Z887" i="12"/>
  <c r="Z886" i="12" s="1"/>
  <c r="AB884" i="12"/>
  <c r="AB883" i="12" s="1"/>
  <c r="AA884" i="12"/>
  <c r="AA883" i="12" s="1"/>
  <c r="Z884" i="12"/>
  <c r="Z883" i="12" s="1"/>
  <c r="AB881" i="12"/>
  <c r="AB880" i="12" s="1"/>
  <c r="AA881" i="12"/>
  <c r="AA880" i="12" s="1"/>
  <c r="Z881" i="12"/>
  <c r="Z880" i="12" s="1"/>
  <c r="AB876" i="12"/>
  <c r="AA876" i="12"/>
  <c r="Z876" i="12"/>
  <c r="AB874" i="12"/>
  <c r="AA874" i="12"/>
  <c r="Z874" i="12"/>
  <c r="AB870" i="12"/>
  <c r="AA870" i="12"/>
  <c r="Z870" i="12"/>
  <c r="AB868" i="12"/>
  <c r="AA868" i="12"/>
  <c r="Z868" i="12"/>
  <c r="AB864" i="12"/>
  <c r="AA864" i="12"/>
  <c r="Z864" i="12"/>
  <c r="AB862" i="12"/>
  <c r="AA862" i="12"/>
  <c r="Z862" i="12"/>
  <c r="AB855" i="12"/>
  <c r="AB854" i="12" s="1"/>
  <c r="AB853" i="12" s="1"/>
  <c r="AB852" i="12" s="1"/>
  <c r="AA855" i="12"/>
  <c r="AA854" i="12" s="1"/>
  <c r="AA853" i="12" s="1"/>
  <c r="AA852" i="12" s="1"/>
  <c r="Z855" i="12"/>
  <c r="Z854" i="12" s="1"/>
  <c r="Z853" i="12" s="1"/>
  <c r="Z852" i="12" s="1"/>
  <c r="AB850" i="12"/>
  <c r="AB849" i="12" s="1"/>
  <c r="AA850" i="12"/>
  <c r="AA849" i="12" s="1"/>
  <c r="Z850" i="12"/>
  <c r="Z849" i="12" s="1"/>
  <c r="AB847" i="12"/>
  <c r="AB846" i="12" s="1"/>
  <c r="AA847" i="12"/>
  <c r="AA846" i="12" s="1"/>
  <c r="Z847" i="12"/>
  <c r="Z846" i="12" s="1"/>
  <c r="AB842" i="12"/>
  <c r="AB841" i="12" s="1"/>
  <c r="AA842" i="12"/>
  <c r="AA841" i="12" s="1"/>
  <c r="Z842" i="12"/>
  <c r="Z841" i="12" s="1"/>
  <c r="AB839" i="12"/>
  <c r="AB838" i="12" s="1"/>
  <c r="AA839" i="12"/>
  <c r="AA838" i="12" s="1"/>
  <c r="Z839" i="12"/>
  <c r="Z838" i="12" s="1"/>
  <c r="AB835" i="12"/>
  <c r="AB834" i="12" s="1"/>
  <c r="AB833" i="12" s="1"/>
  <c r="AA835" i="12"/>
  <c r="AA834" i="12" s="1"/>
  <c r="AA833" i="12" s="1"/>
  <c r="Z835" i="12"/>
  <c r="Z834" i="12" s="1"/>
  <c r="Z833" i="12" s="1"/>
  <c r="AB827" i="12"/>
  <c r="AA827" i="12"/>
  <c r="Z827" i="12"/>
  <c r="AB825" i="12"/>
  <c r="AA825" i="12"/>
  <c r="Z825" i="12"/>
  <c r="AB820" i="12"/>
  <c r="AB819" i="12" s="1"/>
  <c r="AA820" i="12"/>
  <c r="AA819" i="12" s="1"/>
  <c r="Z820" i="12"/>
  <c r="Z819" i="12" s="1"/>
  <c r="AB817" i="12"/>
  <c r="AB816" i="12" s="1"/>
  <c r="AA817" i="12"/>
  <c r="AA816" i="12" s="1"/>
  <c r="Z817" i="12"/>
  <c r="Z816" i="12" s="1"/>
  <c r="AB814" i="12"/>
  <c r="AB813" i="12" s="1"/>
  <c r="AA814" i="12"/>
  <c r="AA813" i="12" s="1"/>
  <c r="Z814" i="12"/>
  <c r="Z813" i="12" s="1"/>
  <c r="AB811" i="12"/>
  <c r="AB810" i="12" s="1"/>
  <c r="AA811" i="12"/>
  <c r="AA810" i="12" s="1"/>
  <c r="Z811" i="12"/>
  <c r="Z810" i="12" s="1"/>
  <c r="AB808" i="12"/>
  <c r="AB807" i="12" s="1"/>
  <c r="AA808" i="12"/>
  <c r="AA807" i="12" s="1"/>
  <c r="Z808" i="12"/>
  <c r="Z807" i="12" s="1"/>
  <c r="AB802" i="12"/>
  <c r="AB801" i="12" s="1"/>
  <c r="AA802" i="12"/>
  <c r="AA801" i="12" s="1"/>
  <c r="Z802" i="12"/>
  <c r="Z801" i="12" s="1"/>
  <c r="AB799" i="12"/>
  <c r="AB798" i="12" s="1"/>
  <c r="AA799" i="12"/>
  <c r="AA798" i="12" s="1"/>
  <c r="Z799" i="12"/>
  <c r="Z798" i="12" s="1"/>
  <c r="AB794" i="12"/>
  <c r="AB793" i="12" s="1"/>
  <c r="AB792" i="12" s="1"/>
  <c r="AB791" i="12" s="1"/>
  <c r="AA794" i="12"/>
  <c r="AA793" i="12" s="1"/>
  <c r="AA792" i="12" s="1"/>
  <c r="AA791" i="12" s="1"/>
  <c r="Z794" i="12"/>
  <c r="Z793" i="12" s="1"/>
  <c r="Z792" i="12" s="1"/>
  <c r="Z791" i="12" s="1"/>
  <c r="AB789" i="12"/>
  <c r="AB788" i="12" s="1"/>
  <c r="AA789" i="12"/>
  <c r="AA788" i="12" s="1"/>
  <c r="Z789" i="12"/>
  <c r="Z788" i="12" s="1"/>
  <c r="AB786" i="12"/>
  <c r="AB785" i="12" s="1"/>
  <c r="AA786" i="12"/>
  <c r="AA785" i="12" s="1"/>
  <c r="Z786" i="12"/>
  <c r="Z785" i="12" s="1"/>
  <c r="AB780" i="12"/>
  <c r="AB779" i="12" s="1"/>
  <c r="AB778" i="12" s="1"/>
  <c r="AA780" i="12"/>
  <c r="AA779" i="12" s="1"/>
  <c r="AA778" i="12" s="1"/>
  <c r="Z780" i="12"/>
  <c r="Z779" i="12" s="1"/>
  <c r="Z778" i="12" s="1"/>
  <c r="AB773" i="12"/>
  <c r="AA773" i="12"/>
  <c r="Z773" i="12"/>
  <c r="AB769" i="12"/>
  <c r="AA769" i="12"/>
  <c r="Z769" i="12"/>
  <c r="AB763" i="12"/>
  <c r="AB762" i="12" s="1"/>
  <c r="AB761" i="12" s="1"/>
  <c r="AA763" i="12"/>
  <c r="AA762" i="12" s="1"/>
  <c r="AA761" i="12" s="1"/>
  <c r="Z763" i="12"/>
  <c r="Z762" i="12" s="1"/>
  <c r="Z761" i="12" s="1"/>
  <c r="AB759" i="12"/>
  <c r="AB758" i="12" s="1"/>
  <c r="AB757" i="12" s="1"/>
  <c r="AA759" i="12"/>
  <c r="AA758" i="12" s="1"/>
  <c r="AA757" i="12" s="1"/>
  <c r="Z759" i="12"/>
  <c r="Z758" i="12" s="1"/>
  <c r="Z757" i="12" s="1"/>
  <c r="AB755" i="12"/>
  <c r="AB754" i="12" s="1"/>
  <c r="AA755" i="12"/>
  <c r="AA754" i="12" s="1"/>
  <c r="Z755" i="12"/>
  <c r="Z754" i="12" s="1"/>
  <c r="AB752" i="12"/>
  <c r="AB751" i="12" s="1"/>
  <c r="AA752" i="12"/>
  <c r="AA751" i="12" s="1"/>
  <c r="Z752" i="12"/>
  <c r="Z751" i="12" s="1"/>
  <c r="AB747" i="12"/>
  <c r="AA747" i="12"/>
  <c r="Z747" i="12"/>
  <c r="AB745" i="12"/>
  <c r="AA745" i="12"/>
  <c r="Z745" i="12"/>
  <c r="AB742" i="12"/>
  <c r="AB741" i="12" s="1"/>
  <c r="AA742" i="12"/>
  <c r="AA741" i="12" s="1"/>
  <c r="Z742" i="12"/>
  <c r="Z741" i="12" s="1"/>
  <c r="AB738" i="12"/>
  <c r="AB737" i="12" s="1"/>
  <c r="AB736" i="12" s="1"/>
  <c r="AA738" i="12"/>
  <c r="AA737" i="12" s="1"/>
  <c r="AA736" i="12" s="1"/>
  <c r="Z738" i="12"/>
  <c r="Z737" i="12" s="1"/>
  <c r="Z736" i="12" s="1"/>
  <c r="AB734" i="12"/>
  <c r="AB733" i="12" s="1"/>
  <c r="AB732" i="12" s="1"/>
  <c r="AA734" i="12"/>
  <c r="AA733" i="12" s="1"/>
  <c r="AA732" i="12" s="1"/>
  <c r="Z734" i="12"/>
  <c r="Z733" i="12" s="1"/>
  <c r="Z732" i="12" s="1"/>
  <c r="AB730" i="12"/>
  <c r="AB729" i="12" s="1"/>
  <c r="AB728" i="12" s="1"/>
  <c r="AA730" i="12"/>
  <c r="AA729" i="12" s="1"/>
  <c r="AA728" i="12" s="1"/>
  <c r="Z730" i="12"/>
  <c r="Z729" i="12" s="1"/>
  <c r="Z728" i="12" s="1"/>
  <c r="AB726" i="12"/>
  <c r="AB725" i="12" s="1"/>
  <c r="AA726" i="12"/>
  <c r="AA725" i="12" s="1"/>
  <c r="Z726" i="12"/>
  <c r="Z725" i="12" s="1"/>
  <c r="AB723" i="12"/>
  <c r="AB722" i="12" s="1"/>
  <c r="AA723" i="12"/>
  <c r="AA722" i="12" s="1"/>
  <c r="Z723" i="12"/>
  <c r="Z722" i="12" s="1"/>
  <c r="AB719" i="12"/>
  <c r="AB718" i="12" s="1"/>
  <c r="AA719" i="12"/>
  <c r="AA718" i="12" s="1"/>
  <c r="Z719" i="12"/>
  <c r="Z718" i="12" s="1"/>
  <c r="AB716" i="12"/>
  <c r="AB715" i="12" s="1"/>
  <c r="AA716" i="12"/>
  <c r="AA715" i="12" s="1"/>
  <c r="Z716" i="12"/>
  <c r="Z715" i="12" s="1"/>
  <c r="AB712" i="12"/>
  <c r="AB711" i="12" s="1"/>
  <c r="AB710" i="12" s="1"/>
  <c r="AA712" i="12"/>
  <c r="AA711" i="12" s="1"/>
  <c r="AA710" i="12" s="1"/>
  <c r="Z712" i="12"/>
  <c r="Z711" i="12" s="1"/>
  <c r="Z710" i="12" s="1"/>
  <c r="AB705" i="12"/>
  <c r="AB704" i="12" s="1"/>
  <c r="AB703" i="12" s="1"/>
  <c r="AA705" i="12"/>
  <c r="AA704" i="12" s="1"/>
  <c r="AA703" i="12" s="1"/>
  <c r="Z705" i="12"/>
  <c r="Z704" i="12" s="1"/>
  <c r="Z703" i="12" s="1"/>
  <c r="AB701" i="12"/>
  <c r="AB700" i="12" s="1"/>
  <c r="AB699" i="12" s="1"/>
  <c r="AA701" i="12"/>
  <c r="AA700" i="12" s="1"/>
  <c r="AA699" i="12" s="1"/>
  <c r="Z701" i="12"/>
  <c r="Z700" i="12" s="1"/>
  <c r="Z699" i="12" s="1"/>
  <c r="AB697" i="12"/>
  <c r="AB696" i="12" s="1"/>
  <c r="AB695" i="12" s="1"/>
  <c r="AA697" i="12"/>
  <c r="AA696" i="12" s="1"/>
  <c r="AA695" i="12" s="1"/>
  <c r="Z697" i="12"/>
  <c r="Z696" i="12" s="1"/>
  <c r="Z695" i="12" s="1"/>
  <c r="AB693" i="12"/>
  <c r="AB692" i="12" s="1"/>
  <c r="AB691" i="12" s="1"/>
  <c r="AA693" i="12"/>
  <c r="AA692" i="12" s="1"/>
  <c r="AA691" i="12" s="1"/>
  <c r="Z693" i="12"/>
  <c r="Z692" i="12" s="1"/>
  <c r="Z691" i="12" s="1"/>
  <c r="AB688" i="12"/>
  <c r="AA688" i="12"/>
  <c r="Z688" i="12"/>
  <c r="AB686" i="12"/>
  <c r="AA686" i="12"/>
  <c r="Z686" i="12"/>
  <c r="AB683" i="12"/>
  <c r="AB682" i="12" s="1"/>
  <c r="AA683" i="12"/>
  <c r="AA682" i="12" s="1"/>
  <c r="Z683" i="12"/>
  <c r="Z682" i="12" s="1"/>
  <c r="AB673" i="12"/>
  <c r="AA673" i="12"/>
  <c r="Z673" i="12"/>
  <c r="AB671" i="12"/>
  <c r="AA671" i="12"/>
  <c r="Z671" i="12"/>
  <c r="AB667" i="12"/>
  <c r="AA667" i="12"/>
  <c r="Z667" i="12"/>
  <c r="AB665" i="12"/>
  <c r="AA665" i="12"/>
  <c r="Z665" i="12"/>
  <c r="AB661" i="12"/>
  <c r="AB660" i="12" s="1"/>
  <c r="AB659" i="12" s="1"/>
  <c r="AA661" i="12"/>
  <c r="AA660" i="12" s="1"/>
  <c r="AA659" i="12" s="1"/>
  <c r="Z661" i="12"/>
  <c r="Z660" i="12" s="1"/>
  <c r="Z659" i="12" s="1"/>
  <c r="AB656" i="12"/>
  <c r="AB655" i="12" s="1"/>
  <c r="AB654" i="12" s="1"/>
  <c r="AB653" i="12" s="1"/>
  <c r="AA656" i="12"/>
  <c r="AA655" i="12" s="1"/>
  <c r="AA654" i="12" s="1"/>
  <c r="AA653" i="12" s="1"/>
  <c r="Z656" i="12"/>
  <c r="Z655" i="12" s="1"/>
  <c r="Z654" i="12" s="1"/>
  <c r="Z653" i="12" s="1"/>
  <c r="AB650" i="12"/>
  <c r="AA650" i="12"/>
  <c r="Z650" i="12"/>
  <c r="AB648" i="12"/>
  <c r="AA648" i="12"/>
  <c r="Z648" i="12"/>
  <c r="AB644" i="12"/>
  <c r="AA644" i="12"/>
  <c r="Z644" i="12"/>
  <c r="AB642" i="12"/>
  <c r="AA642" i="12"/>
  <c r="Z642" i="12"/>
  <c r="AB627" i="12"/>
  <c r="AA627" i="12"/>
  <c r="Z627" i="12"/>
  <c r="AB625" i="12"/>
  <c r="AA625" i="12"/>
  <c r="Z625" i="12"/>
  <c r="AB610" i="12"/>
  <c r="AB609" i="12" s="1"/>
  <c r="AB608" i="12" s="1"/>
  <c r="AA610" i="12"/>
  <c r="AA609" i="12" s="1"/>
  <c r="AA608" i="12" s="1"/>
  <c r="Z610" i="12"/>
  <c r="Z609" i="12" s="1"/>
  <c r="Z608" i="12" s="1"/>
  <c r="AB606" i="12"/>
  <c r="AB605" i="12" s="1"/>
  <c r="AB604" i="12" s="1"/>
  <c r="AA606" i="12"/>
  <c r="AA605" i="12" s="1"/>
  <c r="AA604" i="12" s="1"/>
  <c r="Z606" i="12"/>
  <c r="Z605" i="12" s="1"/>
  <c r="Z604" i="12" s="1"/>
  <c r="AB602" i="12"/>
  <c r="AB601" i="12" s="1"/>
  <c r="AB600" i="12" s="1"/>
  <c r="AA602" i="12"/>
  <c r="AA601" i="12" s="1"/>
  <c r="AA600" i="12" s="1"/>
  <c r="Z602" i="12"/>
  <c r="Z601" i="12" s="1"/>
  <c r="Z600" i="12" s="1"/>
  <c r="AB598" i="12"/>
  <c r="AA598" i="12"/>
  <c r="Z598" i="12"/>
  <c r="AB596" i="12"/>
  <c r="AA596" i="12"/>
  <c r="Z596" i="12"/>
  <c r="AB592" i="12"/>
  <c r="AA592" i="12"/>
  <c r="Z592" i="12"/>
  <c r="AB590" i="12"/>
  <c r="AA590" i="12"/>
  <c r="Z590" i="12"/>
  <c r="AB585" i="12"/>
  <c r="AB584" i="12" s="1"/>
  <c r="AB583" i="12" s="1"/>
  <c r="AA585" i="12"/>
  <c r="AA584" i="12" s="1"/>
  <c r="AA583" i="12" s="1"/>
  <c r="Z585" i="12"/>
  <c r="Z584" i="12" s="1"/>
  <c r="Z583" i="12" s="1"/>
  <c r="AB581" i="12"/>
  <c r="AA581" i="12"/>
  <c r="Z581" i="12"/>
  <c r="AB579" i="12"/>
  <c r="AA579" i="12"/>
  <c r="Z579" i="12"/>
  <c r="AB574" i="12"/>
  <c r="AA574" i="12"/>
  <c r="Z574" i="12"/>
  <c r="AB572" i="12"/>
  <c r="AA572" i="12"/>
  <c r="Z572" i="12"/>
  <c r="AB568" i="12"/>
  <c r="AA568" i="12"/>
  <c r="Z568" i="12"/>
  <c r="AB566" i="12"/>
  <c r="AA566" i="12"/>
  <c r="Z566" i="12"/>
  <c r="AB561" i="12"/>
  <c r="AB560" i="12" s="1"/>
  <c r="AB559" i="12" s="1"/>
  <c r="AA561" i="12"/>
  <c r="AA560" i="12" s="1"/>
  <c r="AA559" i="12" s="1"/>
  <c r="Z561" i="12"/>
  <c r="Z560" i="12" s="1"/>
  <c r="Z559" i="12" s="1"/>
  <c r="AB557" i="12"/>
  <c r="AB556" i="12" s="1"/>
  <c r="AB555" i="12" s="1"/>
  <c r="AA557" i="12"/>
  <c r="AA556" i="12" s="1"/>
  <c r="AA555" i="12" s="1"/>
  <c r="Z557" i="12"/>
  <c r="Z556" i="12" s="1"/>
  <c r="Z555" i="12" s="1"/>
  <c r="AB553" i="12"/>
  <c r="AB552" i="12" s="1"/>
  <c r="AB551" i="12" s="1"/>
  <c r="AA553" i="12"/>
  <c r="AA552" i="12" s="1"/>
  <c r="AA551" i="12" s="1"/>
  <c r="Z553" i="12"/>
  <c r="Z552" i="12" s="1"/>
  <c r="Z551" i="12" s="1"/>
  <c r="AB549" i="12"/>
  <c r="AB548" i="12" s="1"/>
  <c r="AB547" i="12" s="1"/>
  <c r="AA549" i="12"/>
  <c r="AA548" i="12" s="1"/>
  <c r="AA547" i="12" s="1"/>
  <c r="Z549" i="12"/>
  <c r="Z548" i="12" s="1"/>
  <c r="Z547" i="12" s="1"/>
  <c r="AB543" i="12"/>
  <c r="AA543" i="12"/>
  <c r="Z543" i="12"/>
  <c r="AB539" i="12"/>
  <c r="AB538" i="12" s="1"/>
  <c r="AB537" i="12" s="1"/>
  <c r="AA539" i="12"/>
  <c r="AA538" i="12" s="1"/>
  <c r="AA537" i="12" s="1"/>
  <c r="Z539" i="12"/>
  <c r="Z538" i="12" s="1"/>
  <c r="Z537" i="12" s="1"/>
  <c r="AB535" i="12"/>
  <c r="AB534" i="12" s="1"/>
  <c r="AB533" i="12" s="1"/>
  <c r="AA535" i="12"/>
  <c r="AA534" i="12" s="1"/>
  <c r="AA533" i="12" s="1"/>
  <c r="Z535" i="12"/>
  <c r="Z534" i="12" s="1"/>
  <c r="Z533" i="12" s="1"/>
  <c r="AB530" i="12"/>
  <c r="AB529" i="12" s="1"/>
  <c r="AB528" i="12" s="1"/>
  <c r="AA530" i="12"/>
  <c r="AA529" i="12" s="1"/>
  <c r="AA528" i="12" s="1"/>
  <c r="Z530" i="12"/>
  <c r="Z529" i="12" s="1"/>
  <c r="Z528" i="12" s="1"/>
  <c r="AB526" i="12"/>
  <c r="AB525" i="12" s="1"/>
  <c r="AB524" i="12" s="1"/>
  <c r="AA526" i="12"/>
  <c r="AA525" i="12" s="1"/>
  <c r="AA524" i="12" s="1"/>
  <c r="Z526" i="12"/>
  <c r="Z525" i="12" s="1"/>
  <c r="Z524" i="12" s="1"/>
  <c r="AB519" i="12"/>
  <c r="AB518" i="12" s="1"/>
  <c r="AB517" i="12" s="1"/>
  <c r="AA519" i="12"/>
  <c r="AA518" i="12" s="1"/>
  <c r="AA517" i="12" s="1"/>
  <c r="Z519" i="12"/>
  <c r="Z518" i="12" s="1"/>
  <c r="Z517" i="12" s="1"/>
  <c r="AB515" i="12"/>
  <c r="AB514" i="12" s="1"/>
  <c r="AB513" i="12" s="1"/>
  <c r="AA515" i="12"/>
  <c r="AA514" i="12" s="1"/>
  <c r="AA513" i="12" s="1"/>
  <c r="Z515" i="12"/>
  <c r="Z514" i="12" s="1"/>
  <c r="Z513" i="12" s="1"/>
  <c r="AB509" i="12"/>
  <c r="AA509" i="12"/>
  <c r="Z509" i="12"/>
  <c r="AB507" i="12"/>
  <c r="AA507" i="12"/>
  <c r="Z507" i="12"/>
  <c r="AB502" i="12"/>
  <c r="AB501" i="12" s="1"/>
  <c r="AB500" i="12" s="1"/>
  <c r="AA502" i="12"/>
  <c r="AA501" i="12" s="1"/>
  <c r="AA500" i="12" s="1"/>
  <c r="Z502" i="12"/>
  <c r="Z501" i="12" s="1"/>
  <c r="Z500" i="12" s="1"/>
  <c r="AB498" i="12"/>
  <c r="AB497" i="12" s="1"/>
  <c r="AA498" i="12"/>
  <c r="AA497" i="12" s="1"/>
  <c r="Z498" i="12"/>
  <c r="Z497" i="12" s="1"/>
  <c r="AB495" i="12"/>
  <c r="AB494" i="12" s="1"/>
  <c r="AA495" i="12"/>
  <c r="AA494" i="12" s="1"/>
  <c r="Z495" i="12"/>
  <c r="Z494" i="12" s="1"/>
  <c r="AB492" i="12"/>
  <c r="AB491" i="12" s="1"/>
  <c r="AA492" i="12"/>
  <c r="AA491" i="12" s="1"/>
  <c r="Z492" i="12"/>
  <c r="Z491" i="12" s="1"/>
  <c r="AB484" i="12"/>
  <c r="AB483" i="12" s="1"/>
  <c r="AB482" i="12" s="1"/>
  <c r="AA484" i="12"/>
  <c r="AA483" i="12" s="1"/>
  <c r="AA482" i="12" s="1"/>
  <c r="Z484" i="12"/>
  <c r="Z483" i="12" s="1"/>
  <c r="Z482" i="12" s="1"/>
  <c r="AB480" i="12"/>
  <c r="AB479" i="12" s="1"/>
  <c r="AB478" i="12" s="1"/>
  <c r="AA480" i="12"/>
  <c r="AA479" i="12" s="1"/>
  <c r="AA478" i="12" s="1"/>
  <c r="Z480" i="12"/>
  <c r="Z479" i="12" s="1"/>
  <c r="Z478" i="12" s="1"/>
  <c r="AB465" i="12"/>
  <c r="AB464" i="12" s="1"/>
  <c r="AB463" i="12" s="1"/>
  <c r="AB462" i="12" s="1"/>
  <c r="AB461" i="12" s="1"/>
  <c r="AA465" i="12"/>
  <c r="AA464" i="12" s="1"/>
  <c r="AA463" i="12" s="1"/>
  <c r="AA462" i="12" s="1"/>
  <c r="AA461" i="12" s="1"/>
  <c r="Z465" i="12"/>
  <c r="Z464" i="12" s="1"/>
  <c r="Z463" i="12" s="1"/>
  <c r="Z462" i="12" s="1"/>
  <c r="Z461" i="12" s="1"/>
  <c r="AB459" i="12"/>
  <c r="AB458" i="12" s="1"/>
  <c r="AB457" i="12" s="1"/>
  <c r="AA459" i="12"/>
  <c r="AA458" i="12" s="1"/>
  <c r="AA457" i="12" s="1"/>
  <c r="Z459" i="12"/>
  <c r="Z458" i="12" s="1"/>
  <c r="Z457" i="12" s="1"/>
  <c r="AB454" i="12"/>
  <c r="AB453" i="12" s="1"/>
  <c r="AB452" i="12" s="1"/>
  <c r="AA454" i="12"/>
  <c r="AA453" i="12" s="1"/>
  <c r="AA452" i="12" s="1"/>
  <c r="Z454" i="12"/>
  <c r="Z453" i="12" s="1"/>
  <c r="Z452" i="12" s="1"/>
  <c r="AB450" i="12"/>
  <c r="AB449" i="12" s="1"/>
  <c r="AB448" i="12" s="1"/>
  <c r="AA450" i="12"/>
  <c r="AA449" i="12" s="1"/>
  <c r="AA448" i="12" s="1"/>
  <c r="Z450" i="12"/>
  <c r="Z449" i="12" s="1"/>
  <c r="Z448" i="12" s="1"/>
  <c r="AB446" i="12"/>
  <c r="AB445" i="12" s="1"/>
  <c r="AA446" i="12"/>
  <c r="AA445" i="12" s="1"/>
  <c r="Z446" i="12"/>
  <c r="Z445" i="12" s="1"/>
  <c r="AB443" i="12"/>
  <c r="AB442" i="12" s="1"/>
  <c r="AA443" i="12"/>
  <c r="AA442" i="12" s="1"/>
  <c r="Z443" i="12"/>
  <c r="Z442" i="12" s="1"/>
  <c r="AB435" i="12"/>
  <c r="AB434" i="12" s="1"/>
  <c r="AB433" i="12" s="1"/>
  <c r="AA435" i="12"/>
  <c r="AA434" i="12" s="1"/>
  <c r="AA433" i="12" s="1"/>
  <c r="Z435" i="12"/>
  <c r="Z434" i="12" s="1"/>
  <c r="Z433" i="12" s="1"/>
  <c r="AB431" i="12"/>
  <c r="AB430" i="12" s="1"/>
  <c r="AB429" i="12" s="1"/>
  <c r="AA431" i="12"/>
  <c r="AA430" i="12" s="1"/>
  <c r="AA429" i="12" s="1"/>
  <c r="Z431" i="12"/>
  <c r="Z430" i="12" s="1"/>
  <c r="Z429" i="12" s="1"/>
  <c r="AB427" i="12"/>
  <c r="AB426" i="12" s="1"/>
  <c r="AB425" i="12" s="1"/>
  <c r="AA427" i="12"/>
  <c r="AA426" i="12" s="1"/>
  <c r="AA425" i="12" s="1"/>
  <c r="Z427" i="12"/>
  <c r="Z426" i="12" s="1"/>
  <c r="Z425" i="12" s="1"/>
  <c r="AB416" i="12"/>
  <c r="AB415" i="12" s="1"/>
  <c r="AB414" i="12" s="1"/>
  <c r="AA416" i="12"/>
  <c r="AA415" i="12" s="1"/>
  <c r="AA414" i="12" s="1"/>
  <c r="Z416" i="12"/>
  <c r="Z415" i="12" s="1"/>
  <c r="Z414" i="12" s="1"/>
  <c r="AB412" i="12"/>
  <c r="AB411" i="12" s="1"/>
  <c r="AB410" i="12" s="1"/>
  <c r="AA412" i="12"/>
  <c r="AA411" i="12" s="1"/>
  <c r="AA410" i="12" s="1"/>
  <c r="Z412" i="12"/>
  <c r="Z411" i="12" s="1"/>
  <c r="Z410" i="12" s="1"/>
  <c r="AB407" i="12"/>
  <c r="AB406" i="12" s="1"/>
  <c r="AB405" i="12" s="1"/>
  <c r="AA407" i="12"/>
  <c r="AA406" i="12" s="1"/>
  <c r="AA405" i="12" s="1"/>
  <c r="Z407" i="12"/>
  <c r="Z406" i="12" s="1"/>
  <c r="Z405" i="12" s="1"/>
  <c r="AB402" i="12"/>
  <c r="AA402" i="12"/>
  <c r="Z402" i="12"/>
  <c r="AB400" i="12"/>
  <c r="AA400" i="12"/>
  <c r="Z400" i="12"/>
  <c r="AB395" i="12"/>
  <c r="AA395" i="12"/>
  <c r="Z395" i="12"/>
  <c r="AB393" i="12"/>
  <c r="AA393" i="12"/>
  <c r="Z393" i="12"/>
  <c r="AB388" i="12"/>
  <c r="AA388" i="12"/>
  <c r="Z388" i="12"/>
  <c r="AB386" i="12"/>
  <c r="AA386" i="12"/>
  <c r="Z386" i="12"/>
  <c r="AB382" i="12"/>
  <c r="AB381" i="12" s="1"/>
  <c r="AB380" i="12" s="1"/>
  <c r="AA382" i="12"/>
  <c r="AA381" i="12" s="1"/>
  <c r="AA380" i="12" s="1"/>
  <c r="Z382" i="12"/>
  <c r="Z381" i="12" s="1"/>
  <c r="Z380" i="12" s="1"/>
  <c r="AB376" i="12"/>
  <c r="AB375" i="12" s="1"/>
  <c r="AB374" i="12" s="1"/>
  <c r="AA376" i="12"/>
  <c r="AA375" i="12" s="1"/>
  <c r="AA374" i="12" s="1"/>
  <c r="Z376" i="12"/>
  <c r="Z375" i="12" s="1"/>
  <c r="Z374" i="12" s="1"/>
  <c r="AB372" i="12"/>
  <c r="AA372" i="12"/>
  <c r="Z372" i="12"/>
  <c r="AB370" i="12"/>
  <c r="AA370" i="12"/>
  <c r="Z370" i="12"/>
  <c r="AB356" i="12"/>
  <c r="AB355" i="12" s="1"/>
  <c r="AB354" i="12" s="1"/>
  <c r="AA356" i="12"/>
  <c r="AA355" i="12" s="1"/>
  <c r="AA354" i="12" s="1"/>
  <c r="Z356" i="12"/>
  <c r="Z355" i="12" s="1"/>
  <c r="Z354" i="12" s="1"/>
  <c r="AB352" i="12"/>
  <c r="AB351" i="12" s="1"/>
  <c r="AB350" i="12" s="1"/>
  <c r="AA352" i="12"/>
  <c r="AA351" i="12" s="1"/>
  <c r="AA350" i="12" s="1"/>
  <c r="Z352" i="12"/>
  <c r="Z351" i="12" s="1"/>
  <c r="Z350" i="12" s="1"/>
  <c r="AB348" i="12"/>
  <c r="AA348" i="12"/>
  <c r="Z348" i="12"/>
  <c r="AB346" i="12"/>
  <c r="AA346" i="12"/>
  <c r="Z346" i="12"/>
  <c r="AB335" i="12"/>
  <c r="AA335" i="12"/>
  <c r="Z335" i="12"/>
  <c r="AB333" i="12"/>
  <c r="AA333" i="12"/>
  <c r="Z333" i="12"/>
  <c r="AB329" i="12"/>
  <c r="AB328" i="12" s="1"/>
  <c r="AB327" i="12" s="1"/>
  <c r="AA329" i="12"/>
  <c r="AA328" i="12" s="1"/>
  <c r="AA327" i="12" s="1"/>
  <c r="Z329" i="12"/>
  <c r="Z328" i="12" s="1"/>
  <c r="Z327" i="12" s="1"/>
  <c r="AB325" i="12"/>
  <c r="AB324" i="12" s="1"/>
  <c r="AB323" i="12" s="1"/>
  <c r="AA325" i="12"/>
  <c r="AA324" i="12" s="1"/>
  <c r="AA323" i="12" s="1"/>
  <c r="Z325" i="12"/>
  <c r="Z324" i="12" s="1"/>
  <c r="Z323" i="12" s="1"/>
  <c r="AB321" i="12"/>
  <c r="AA321" i="12"/>
  <c r="Z321" i="12"/>
  <c r="AB319" i="12"/>
  <c r="AA319" i="12"/>
  <c r="Z319" i="12"/>
  <c r="AB315" i="12"/>
  <c r="AA315" i="12"/>
  <c r="Z315" i="12"/>
  <c r="AB313" i="12"/>
  <c r="AA313" i="12"/>
  <c r="Z313" i="12"/>
  <c r="AB307" i="12"/>
  <c r="AB306" i="12" s="1"/>
  <c r="AB305" i="12" s="1"/>
  <c r="AA307" i="12"/>
  <c r="AA306" i="12" s="1"/>
  <c r="AA305" i="12" s="1"/>
  <c r="Z307" i="12"/>
  <c r="Z306" i="12" s="1"/>
  <c r="Z305" i="12" s="1"/>
  <c r="AB303" i="12"/>
  <c r="AB302" i="12" s="1"/>
  <c r="AB301" i="12" s="1"/>
  <c r="AA303" i="12"/>
  <c r="AA302" i="12" s="1"/>
  <c r="AA301" i="12" s="1"/>
  <c r="Z303" i="12"/>
  <c r="Z302" i="12" s="1"/>
  <c r="Z301" i="12" s="1"/>
  <c r="AB299" i="12"/>
  <c r="AB298" i="12" s="1"/>
  <c r="AA299" i="12"/>
  <c r="AA298" i="12" s="1"/>
  <c r="Z299" i="12"/>
  <c r="Z298" i="12" s="1"/>
  <c r="AB296" i="12"/>
  <c r="AB295" i="12" s="1"/>
  <c r="AA296" i="12"/>
  <c r="AA295" i="12" s="1"/>
  <c r="Z296" i="12"/>
  <c r="Z295" i="12" s="1"/>
  <c r="AB286" i="12"/>
  <c r="AA286" i="12"/>
  <c r="Z286" i="12"/>
  <c r="AB284" i="12"/>
  <c r="AA284" i="12"/>
  <c r="Z284" i="12"/>
  <c r="AB280" i="12"/>
  <c r="AA280" i="12"/>
  <c r="Z280" i="12"/>
  <c r="AB278" i="12"/>
  <c r="AA278" i="12"/>
  <c r="Z278" i="12"/>
  <c r="AB271" i="12"/>
  <c r="AB270" i="12" s="1"/>
  <c r="AB269" i="12" s="1"/>
  <c r="AA271" i="12"/>
  <c r="AA270" i="12" s="1"/>
  <c r="AA269" i="12" s="1"/>
  <c r="Z271" i="12"/>
  <c r="Z270" i="12" s="1"/>
  <c r="Z269" i="12" s="1"/>
  <c r="AB267" i="12"/>
  <c r="AB266" i="12" s="1"/>
  <c r="AB265" i="12" s="1"/>
  <c r="AA267" i="12"/>
  <c r="AA266" i="12" s="1"/>
  <c r="AA265" i="12" s="1"/>
  <c r="Z267" i="12"/>
  <c r="Z266" i="12" s="1"/>
  <c r="Z265" i="12" s="1"/>
  <c r="AB262" i="12"/>
  <c r="AB261" i="12" s="1"/>
  <c r="AB260" i="12" s="1"/>
  <c r="AA262" i="12"/>
  <c r="AA261" i="12" s="1"/>
  <c r="AA260" i="12" s="1"/>
  <c r="Z262" i="12"/>
  <c r="Z261" i="12" s="1"/>
  <c r="Z260" i="12" s="1"/>
  <c r="AB258" i="12"/>
  <c r="AB257" i="12" s="1"/>
  <c r="AB256" i="12" s="1"/>
  <c r="AA258" i="12"/>
  <c r="AA257" i="12" s="1"/>
  <c r="AA256" i="12" s="1"/>
  <c r="Z258" i="12"/>
  <c r="Z257" i="12" s="1"/>
  <c r="Z256" i="12" s="1"/>
  <c r="AB254" i="12"/>
  <c r="AB253" i="12" s="1"/>
  <c r="AB252" i="12" s="1"/>
  <c r="AA254" i="12"/>
  <c r="AA253" i="12" s="1"/>
  <c r="AA252" i="12" s="1"/>
  <c r="Z254" i="12"/>
  <c r="Z253" i="12" s="1"/>
  <c r="Z252" i="12" s="1"/>
  <c r="AB250" i="12"/>
  <c r="AB249" i="12" s="1"/>
  <c r="AB248" i="12" s="1"/>
  <c r="AA250" i="12"/>
  <c r="AA249" i="12" s="1"/>
  <c r="AA248" i="12" s="1"/>
  <c r="Z250" i="12"/>
  <c r="Z249" i="12" s="1"/>
  <c r="Z248" i="12" s="1"/>
  <c r="AB246" i="12"/>
  <c r="AB245" i="12" s="1"/>
  <c r="AB244" i="12" s="1"/>
  <c r="AA246" i="12"/>
  <c r="AA245" i="12" s="1"/>
  <c r="AA244" i="12" s="1"/>
  <c r="Z246" i="12"/>
  <c r="Z245" i="12" s="1"/>
  <c r="Z244" i="12" s="1"/>
  <c r="AB242" i="12"/>
  <c r="AB241" i="12" s="1"/>
  <c r="AB240" i="12" s="1"/>
  <c r="AA242" i="12"/>
  <c r="AA241" i="12" s="1"/>
  <c r="AA240" i="12" s="1"/>
  <c r="Z242" i="12"/>
  <c r="Z241" i="12" s="1"/>
  <c r="Z240" i="12" s="1"/>
  <c r="AB234" i="12"/>
  <c r="AB233" i="12" s="1"/>
  <c r="AB232" i="12" s="1"/>
  <c r="AA234" i="12"/>
  <c r="AA233" i="12" s="1"/>
  <c r="AA232" i="12" s="1"/>
  <c r="Z234" i="12"/>
  <c r="Z233" i="12" s="1"/>
  <c r="Z232" i="12" s="1"/>
  <c r="AB230" i="12"/>
  <c r="AB229" i="12" s="1"/>
  <c r="AB228" i="12" s="1"/>
  <c r="AA230" i="12"/>
  <c r="AA229" i="12" s="1"/>
  <c r="AA228" i="12" s="1"/>
  <c r="Z230" i="12"/>
  <c r="Z229" i="12" s="1"/>
  <c r="Z228" i="12" s="1"/>
  <c r="AB226" i="12"/>
  <c r="AB225" i="12" s="1"/>
  <c r="AB224" i="12" s="1"/>
  <c r="AA226" i="12"/>
  <c r="AA225" i="12" s="1"/>
  <c r="AA224" i="12" s="1"/>
  <c r="Z226" i="12"/>
  <c r="Z225" i="12" s="1"/>
  <c r="Z224" i="12" s="1"/>
  <c r="AB222" i="12"/>
  <c r="AB221" i="12" s="1"/>
  <c r="AB220" i="12" s="1"/>
  <c r="AA222" i="12"/>
  <c r="AA221" i="12" s="1"/>
  <c r="AA220" i="12" s="1"/>
  <c r="Z222" i="12"/>
  <c r="Z221" i="12" s="1"/>
  <c r="Z220" i="12" s="1"/>
  <c r="AB218" i="12"/>
  <c r="AB217" i="12" s="1"/>
  <c r="AB216" i="12" s="1"/>
  <c r="AA218" i="12"/>
  <c r="AA217" i="12" s="1"/>
  <c r="AA216" i="12" s="1"/>
  <c r="Z218" i="12"/>
  <c r="Z217" i="12" s="1"/>
  <c r="Z216" i="12" s="1"/>
  <c r="AB214" i="12"/>
  <c r="AB213" i="12" s="1"/>
  <c r="AB212" i="12" s="1"/>
  <c r="AA214" i="12"/>
  <c r="AA213" i="12" s="1"/>
  <c r="AA212" i="12" s="1"/>
  <c r="Z214" i="12"/>
  <c r="Z213" i="12" s="1"/>
  <c r="Z212" i="12" s="1"/>
  <c r="AB210" i="12"/>
  <c r="AB209" i="12" s="1"/>
  <c r="AB208" i="12" s="1"/>
  <c r="AA210" i="12"/>
  <c r="AA209" i="12" s="1"/>
  <c r="AA208" i="12" s="1"/>
  <c r="Z210" i="12"/>
  <c r="Z209" i="12" s="1"/>
  <c r="Z208" i="12" s="1"/>
  <c r="AB206" i="12"/>
  <c r="AB205" i="12" s="1"/>
  <c r="AB204" i="12" s="1"/>
  <c r="AA206" i="12"/>
  <c r="AA205" i="12" s="1"/>
  <c r="AA204" i="12" s="1"/>
  <c r="Z206" i="12"/>
  <c r="Z205" i="12" s="1"/>
  <c r="Z204" i="12" s="1"/>
  <c r="AB202" i="12"/>
  <c r="AB201" i="12" s="1"/>
  <c r="AB200" i="12" s="1"/>
  <c r="AA202" i="12"/>
  <c r="AA201" i="12" s="1"/>
  <c r="AA200" i="12" s="1"/>
  <c r="Z202" i="12"/>
  <c r="Z201" i="12" s="1"/>
  <c r="Z200" i="12" s="1"/>
  <c r="AB197" i="12"/>
  <c r="AB196" i="12" s="1"/>
  <c r="AA197" i="12"/>
  <c r="AA196" i="12" s="1"/>
  <c r="Z197" i="12"/>
  <c r="Z196" i="12" s="1"/>
  <c r="AB194" i="12"/>
  <c r="AB193" i="12" s="1"/>
  <c r="AA194" i="12"/>
  <c r="AA193" i="12" s="1"/>
  <c r="Z194" i="12"/>
  <c r="Z193" i="12" s="1"/>
  <c r="AB190" i="12"/>
  <c r="AB189" i="12" s="1"/>
  <c r="AB188" i="12" s="1"/>
  <c r="AA190" i="12"/>
  <c r="AA189" i="12" s="1"/>
  <c r="AA188" i="12" s="1"/>
  <c r="Z190" i="12"/>
  <c r="Z189" i="12" s="1"/>
  <c r="Z188" i="12" s="1"/>
  <c r="AB184" i="12"/>
  <c r="AB183" i="12" s="1"/>
  <c r="AB182" i="12" s="1"/>
  <c r="AA184" i="12"/>
  <c r="AA183" i="12" s="1"/>
  <c r="AA182" i="12" s="1"/>
  <c r="Z184" i="12"/>
  <c r="Z183" i="12" s="1"/>
  <c r="Z182" i="12" s="1"/>
  <c r="AB180" i="12"/>
  <c r="AB179" i="12" s="1"/>
  <c r="AB178" i="12" s="1"/>
  <c r="AA180" i="12"/>
  <c r="AA179" i="12" s="1"/>
  <c r="AA178" i="12" s="1"/>
  <c r="Z180" i="12"/>
  <c r="Z179" i="12" s="1"/>
  <c r="Z178" i="12" s="1"/>
  <c r="AB175" i="12"/>
  <c r="AB174" i="12" s="1"/>
  <c r="AA175" i="12"/>
  <c r="AA174" i="12" s="1"/>
  <c r="Z175" i="12"/>
  <c r="Z174" i="12" s="1"/>
  <c r="AB172" i="12"/>
  <c r="AB171" i="12" s="1"/>
  <c r="AA172" i="12"/>
  <c r="AA171" i="12" s="1"/>
  <c r="Z172" i="12"/>
  <c r="Z171" i="12" s="1"/>
  <c r="AB168" i="12"/>
  <c r="AB167" i="12" s="1"/>
  <c r="AA168" i="12"/>
  <c r="AA167" i="12" s="1"/>
  <c r="Z168" i="12"/>
  <c r="Z167" i="12" s="1"/>
  <c r="AB165" i="12"/>
  <c r="AB164" i="12" s="1"/>
  <c r="AA165" i="12"/>
  <c r="AA164" i="12" s="1"/>
  <c r="Z165" i="12"/>
  <c r="Z164" i="12" s="1"/>
  <c r="AB162" i="12"/>
  <c r="AB161" i="12" s="1"/>
  <c r="AA162" i="12"/>
  <c r="AA161" i="12" s="1"/>
  <c r="Z162" i="12"/>
  <c r="Z161" i="12" s="1"/>
  <c r="AB157" i="12"/>
  <c r="AB156" i="12" s="1"/>
  <c r="AB155" i="12" s="1"/>
  <c r="AA157" i="12"/>
  <c r="AA156" i="12" s="1"/>
  <c r="AA155" i="12" s="1"/>
  <c r="Z157" i="12"/>
  <c r="Z156" i="12" s="1"/>
  <c r="Z155" i="12" s="1"/>
  <c r="AB153" i="12"/>
  <c r="AB152" i="12" s="1"/>
  <c r="AB151" i="12" s="1"/>
  <c r="AA153" i="12"/>
  <c r="AA152" i="12" s="1"/>
  <c r="AA151" i="12" s="1"/>
  <c r="Z153" i="12"/>
  <c r="Z152" i="12" s="1"/>
  <c r="Z151" i="12" s="1"/>
  <c r="AB144" i="12"/>
  <c r="AB143" i="12" s="1"/>
  <c r="AB142" i="12" s="1"/>
  <c r="AA144" i="12"/>
  <c r="AA143" i="12" s="1"/>
  <c r="AA142" i="12" s="1"/>
  <c r="Z144" i="12"/>
  <c r="Z143" i="12" s="1"/>
  <c r="Z142" i="12" s="1"/>
  <c r="AB140" i="12"/>
  <c r="AB139" i="12" s="1"/>
  <c r="AA140" i="12"/>
  <c r="AA139" i="12" s="1"/>
  <c r="Z140" i="12"/>
  <c r="Z139" i="12" s="1"/>
  <c r="AB137" i="12"/>
  <c r="AB136" i="12" s="1"/>
  <c r="AA137" i="12"/>
  <c r="AA136" i="12" s="1"/>
  <c r="Z137" i="12"/>
  <c r="Z136" i="12" s="1"/>
  <c r="AB133" i="12"/>
  <c r="AB132" i="12" s="1"/>
  <c r="AA133" i="12"/>
  <c r="AA132" i="12" s="1"/>
  <c r="Z133" i="12"/>
  <c r="Z132" i="12" s="1"/>
  <c r="AB130" i="12"/>
  <c r="AB129" i="12" s="1"/>
  <c r="AA130" i="12"/>
  <c r="AA129" i="12" s="1"/>
  <c r="Z130" i="12"/>
  <c r="Z129" i="12" s="1"/>
  <c r="AB127" i="12"/>
  <c r="AB126" i="12" s="1"/>
  <c r="AA127" i="12"/>
  <c r="AA126" i="12" s="1"/>
  <c r="Z127" i="12"/>
  <c r="Z126" i="12" s="1"/>
  <c r="AB120" i="12"/>
  <c r="AA120" i="12"/>
  <c r="Z120" i="12"/>
  <c r="AB118" i="12"/>
  <c r="AA118" i="12"/>
  <c r="Z118" i="12"/>
  <c r="AB113" i="12"/>
  <c r="AB112" i="12" s="1"/>
  <c r="AB111" i="12" s="1"/>
  <c r="AB110" i="12" s="1"/>
  <c r="AA113" i="12"/>
  <c r="AA112" i="12" s="1"/>
  <c r="AA111" i="12" s="1"/>
  <c r="AA110" i="12" s="1"/>
  <c r="Z113" i="12"/>
  <c r="Z112" i="12" s="1"/>
  <c r="Z111" i="12" s="1"/>
  <c r="Z110" i="12" s="1"/>
  <c r="AB108" i="12"/>
  <c r="AB107" i="12" s="1"/>
  <c r="AB106" i="12" s="1"/>
  <c r="AB105" i="12" s="1"/>
  <c r="AA108" i="12"/>
  <c r="AA107" i="12" s="1"/>
  <c r="AA106" i="12" s="1"/>
  <c r="AA105" i="12" s="1"/>
  <c r="Z108" i="12"/>
  <c r="Z107" i="12" s="1"/>
  <c r="Z106" i="12" s="1"/>
  <c r="Z105" i="12" s="1"/>
  <c r="AB101" i="12"/>
  <c r="AB100" i="12" s="1"/>
  <c r="AB99" i="12" s="1"/>
  <c r="AA101" i="12"/>
  <c r="AA100" i="12" s="1"/>
  <c r="AA99" i="12" s="1"/>
  <c r="Z101" i="12"/>
  <c r="Z100" i="12" s="1"/>
  <c r="Z99" i="12" s="1"/>
  <c r="AB97" i="12"/>
  <c r="AA97" i="12"/>
  <c r="Z97" i="12"/>
  <c r="AB94" i="12"/>
  <c r="AA94" i="12"/>
  <c r="Z94" i="12"/>
  <c r="AB91" i="12"/>
  <c r="AA91" i="12"/>
  <c r="Z91" i="12"/>
  <c r="AB87" i="12"/>
  <c r="AB86" i="12" s="1"/>
  <c r="AA87" i="12"/>
  <c r="AA86" i="12" s="1"/>
  <c r="Z87" i="12"/>
  <c r="Z86" i="12" s="1"/>
  <c r="AB83" i="12"/>
  <c r="AA83" i="12"/>
  <c r="Z83" i="12"/>
  <c r="AB81" i="12"/>
  <c r="AA81" i="12"/>
  <c r="Z81" i="12"/>
  <c r="AB78" i="12"/>
  <c r="AB77" i="12" s="1"/>
  <c r="AA78" i="12"/>
  <c r="AA77" i="12" s="1"/>
  <c r="Z78" i="12"/>
  <c r="Z77" i="12" s="1"/>
  <c r="AB72" i="12"/>
  <c r="AB71" i="12" s="1"/>
  <c r="AB70" i="12" s="1"/>
  <c r="AA72" i="12"/>
  <c r="AA71" i="12" s="1"/>
  <c r="AA70" i="12" s="1"/>
  <c r="Z72" i="12"/>
  <c r="Z71" i="12" s="1"/>
  <c r="Z70" i="12" s="1"/>
  <c r="AB68" i="12"/>
  <c r="AB67" i="12" s="1"/>
  <c r="AA68" i="12"/>
  <c r="AA67" i="12" s="1"/>
  <c r="Z68" i="12"/>
  <c r="Z67" i="12" s="1"/>
  <c r="AB65" i="12"/>
  <c r="AB64" i="12" s="1"/>
  <c r="AA65" i="12"/>
  <c r="AA64" i="12" s="1"/>
  <c r="Z65" i="12"/>
  <c r="Z64" i="12" s="1"/>
  <c r="AB60" i="12"/>
  <c r="AB59" i="12" s="1"/>
  <c r="AB58" i="12" s="1"/>
  <c r="AA60" i="12"/>
  <c r="AA59" i="12" s="1"/>
  <c r="AA58" i="12" s="1"/>
  <c r="Z60" i="12"/>
  <c r="Z59" i="12" s="1"/>
  <c r="Z58" i="12" s="1"/>
  <c r="AB56" i="12"/>
  <c r="AB55" i="12" s="1"/>
  <c r="AB54" i="12" s="1"/>
  <c r="AA56" i="12"/>
  <c r="AA55" i="12" s="1"/>
  <c r="AA54" i="12" s="1"/>
  <c r="Z56" i="12"/>
  <c r="Z55" i="12" s="1"/>
  <c r="Z54" i="12" s="1"/>
  <c r="AB52" i="12"/>
  <c r="AB51" i="12" s="1"/>
  <c r="AB50" i="12" s="1"/>
  <c r="AA52" i="12"/>
  <c r="AA51" i="12" s="1"/>
  <c r="AA50" i="12" s="1"/>
  <c r="Z52" i="12"/>
  <c r="Z51" i="12" s="1"/>
  <c r="Z50" i="12" s="1"/>
  <c r="AB47" i="12"/>
  <c r="AB46" i="12" s="1"/>
  <c r="AB45" i="12" s="1"/>
  <c r="AA47" i="12"/>
  <c r="AA46" i="12" s="1"/>
  <c r="AA45" i="12" s="1"/>
  <c r="Z47" i="12"/>
  <c r="Z46" i="12" s="1"/>
  <c r="Z45" i="12" s="1"/>
  <c r="AB43" i="12"/>
  <c r="AB42" i="12" s="1"/>
  <c r="AB41" i="12" s="1"/>
  <c r="AA43" i="12"/>
  <c r="AA42" i="12" s="1"/>
  <c r="AA41" i="12" s="1"/>
  <c r="Z43" i="12"/>
  <c r="Z42" i="12" s="1"/>
  <c r="Z41" i="12" s="1"/>
  <c r="AB39" i="12"/>
  <c r="AB38" i="12" s="1"/>
  <c r="AA39" i="12"/>
  <c r="AA38" i="12" s="1"/>
  <c r="Z39" i="12"/>
  <c r="Z38" i="12" s="1"/>
  <c r="AB35" i="12"/>
  <c r="AB34" i="12" s="1"/>
  <c r="AA35" i="12"/>
  <c r="AA34" i="12" s="1"/>
  <c r="Z35" i="12"/>
  <c r="Z34" i="12" s="1"/>
  <c r="AB31" i="12"/>
  <c r="AB30" i="12" s="1"/>
  <c r="AB29" i="12" s="1"/>
  <c r="AA31" i="12"/>
  <c r="AA30" i="12" s="1"/>
  <c r="AA29" i="12" s="1"/>
  <c r="Z31" i="12"/>
  <c r="Z30" i="12" s="1"/>
  <c r="Z29" i="12" s="1"/>
  <c r="AB27" i="12"/>
  <c r="AB26" i="12" s="1"/>
  <c r="AB25" i="12" s="1"/>
  <c r="AA27" i="12"/>
  <c r="AA26" i="12" s="1"/>
  <c r="AA25" i="12" s="1"/>
  <c r="Z27" i="12"/>
  <c r="Z26" i="12" s="1"/>
  <c r="Z25" i="12" s="1"/>
  <c r="AB23" i="12"/>
  <c r="AB22" i="12" s="1"/>
  <c r="AA23" i="12"/>
  <c r="AA22" i="12" s="1"/>
  <c r="Z23" i="12"/>
  <c r="Z22" i="12" s="1"/>
  <c r="AB20" i="12"/>
  <c r="AB19" i="12" s="1"/>
  <c r="AA20" i="12"/>
  <c r="AA19" i="12" s="1"/>
  <c r="Z20" i="12"/>
  <c r="Z19" i="12" s="1"/>
  <c r="CB2253" i="12" l="1"/>
  <c r="CC2625" i="12"/>
  <c r="CB1674" i="12"/>
  <c r="CB2880" i="12"/>
  <c r="CA1673" i="12"/>
  <c r="CC2253" i="12"/>
  <c r="CA2253" i="12"/>
  <c r="CB1673" i="12"/>
  <c r="CC2880" i="12"/>
  <c r="CC1673" i="12"/>
  <c r="CB2625" i="12"/>
  <c r="CA2625" i="12"/>
  <c r="CA2880" i="12"/>
  <c r="BO1672" i="12"/>
  <c r="BU1672" i="12" s="1"/>
  <c r="BO2879" i="12"/>
  <c r="BU2879" i="12" s="1"/>
  <c r="BP2879" i="12"/>
  <c r="BV2879" i="12" s="1"/>
  <c r="BQ1672" i="12"/>
  <c r="BW1672" i="12" s="1"/>
  <c r="BQ2879" i="12"/>
  <c r="BW2879" i="12" s="1"/>
  <c r="BP1672" i="12"/>
  <c r="BV1672" i="12" s="1"/>
  <c r="BO2252" i="12"/>
  <c r="BU2252" i="12" s="1"/>
  <c r="BQ2252" i="12"/>
  <c r="BW2252" i="12" s="1"/>
  <c r="BP2252" i="12"/>
  <c r="BV2252" i="12" s="1"/>
  <c r="BE2414" i="12"/>
  <c r="BK2414" i="12" s="1"/>
  <c r="BE2251" i="12"/>
  <c r="BK2251" i="12" s="1"/>
  <c r="BD2251" i="12"/>
  <c r="BJ2251" i="12" s="1"/>
  <c r="BC2414" i="12"/>
  <c r="BI2414" i="12" s="1"/>
  <c r="BC2251" i="12"/>
  <c r="BI2251" i="12" s="1"/>
  <c r="BD2414" i="12"/>
  <c r="BJ2414" i="12" s="1"/>
  <c r="AI546" i="12"/>
  <c r="AM546" i="12" s="1"/>
  <c r="AQ546" i="12" s="1"/>
  <c r="AW546" i="12" s="1"/>
  <c r="AJ1849" i="12"/>
  <c r="AR1849" i="12" s="1"/>
  <c r="AX1849" i="12" s="1"/>
  <c r="AJ2722" i="12"/>
  <c r="AR2722" i="12" s="1"/>
  <c r="AX2722" i="12" s="1"/>
  <c r="AI2250" i="12"/>
  <c r="AM2250" i="12" s="1"/>
  <c r="AQ2250" i="12" s="1"/>
  <c r="AW2250" i="12" s="1"/>
  <c r="AK1849" i="12"/>
  <c r="AS1849" i="12" s="1"/>
  <c r="AY1849" i="12" s="1"/>
  <c r="AI1962" i="12"/>
  <c r="AM1962" i="12" s="1"/>
  <c r="AQ1962" i="12" s="1"/>
  <c r="AW1962" i="12" s="1"/>
  <c r="AJ2250" i="12"/>
  <c r="AR2250" i="12" s="1"/>
  <c r="AX2250" i="12" s="1"/>
  <c r="AK545" i="12"/>
  <c r="AS545" i="12" s="1"/>
  <c r="AY545" i="12" s="1"/>
  <c r="AK546" i="12"/>
  <c r="AS546" i="12" s="1"/>
  <c r="AY546" i="12" s="1"/>
  <c r="AI1943" i="12"/>
  <c r="AM1943" i="12" s="1"/>
  <c r="AQ1943" i="12" s="1"/>
  <c r="AW1943" i="12" s="1"/>
  <c r="AJ1962" i="12"/>
  <c r="AR1962" i="12" s="1"/>
  <c r="AX1962" i="12" s="1"/>
  <c r="AK2250" i="12"/>
  <c r="AS2250" i="12" s="1"/>
  <c r="AY2250" i="12" s="1"/>
  <c r="AI545" i="12"/>
  <c r="AM545" i="12" s="1"/>
  <c r="AQ545" i="12" s="1"/>
  <c r="AW545" i="12" s="1"/>
  <c r="AK1943" i="12"/>
  <c r="AS1943" i="12" s="1"/>
  <c r="AY1943" i="12" s="1"/>
  <c r="AJ546" i="12"/>
  <c r="AR546" i="12" s="1"/>
  <c r="AX546" i="12" s="1"/>
  <c r="AK2722" i="12"/>
  <c r="AS2722" i="12" s="1"/>
  <c r="AY2722" i="12" s="1"/>
  <c r="AJ545" i="12"/>
  <c r="AR545" i="12" s="1"/>
  <c r="AX545" i="12" s="1"/>
  <c r="AI1849" i="12"/>
  <c r="AM1849" i="12" s="1"/>
  <c r="AQ1849" i="12" s="1"/>
  <c r="AW1849" i="12" s="1"/>
  <c r="AJ1943" i="12"/>
  <c r="AR1943" i="12" s="1"/>
  <c r="AX1943" i="12" s="1"/>
  <c r="AK1962" i="12"/>
  <c r="AS1962" i="12" s="1"/>
  <c r="AY1962" i="12" s="1"/>
  <c r="AG1312" i="12"/>
  <c r="AH1312" i="12"/>
  <c r="AF1312" i="12"/>
  <c r="AH2148" i="12"/>
  <c r="AG2148" i="12"/>
  <c r="AF2148" i="12"/>
  <c r="AF2412" i="12"/>
  <c r="AH2412" i="12"/>
  <c r="AG2412" i="12"/>
  <c r="AF2752" i="12"/>
  <c r="AG2752" i="12"/>
  <c r="AH2752" i="12"/>
  <c r="AG476" i="12"/>
  <c r="AG475" i="12" s="1"/>
  <c r="AG343" i="12"/>
  <c r="AG379" i="12"/>
  <c r="AG378" i="12" s="1"/>
  <c r="AH1051" i="12"/>
  <c r="AF1127" i="12"/>
  <c r="AF1126" i="12" s="1"/>
  <c r="AH17" i="12"/>
  <c r="AH16" i="12" s="1"/>
  <c r="AG1127" i="12"/>
  <c r="AG1126" i="12" s="1"/>
  <c r="AF476" i="12"/>
  <c r="AF475" i="12" s="1"/>
  <c r="AG587" i="12"/>
  <c r="AH1472" i="12"/>
  <c r="AH1471" i="12" s="1"/>
  <c r="AH1451" i="12" s="1"/>
  <c r="AF2270" i="12"/>
  <c r="AH1401" i="12"/>
  <c r="AH1395" i="12" s="1"/>
  <c r="AH159" i="12"/>
  <c r="AF822" i="12"/>
  <c r="AF804" i="12" s="1"/>
  <c r="AG2924" i="12"/>
  <c r="AH822" i="12"/>
  <c r="AH804" i="12" s="1"/>
  <c r="AG1051" i="12"/>
  <c r="AH124" i="12"/>
  <c r="AG1401" i="12"/>
  <c r="AG1395" i="12" s="1"/>
  <c r="AH2641" i="12"/>
  <c r="AG17" i="12"/>
  <c r="AG16" i="12" s="1"/>
  <c r="AG1760" i="12"/>
  <c r="AG639" i="12"/>
  <c r="AF343" i="12"/>
  <c r="AG2641" i="12"/>
  <c r="AF587" i="12"/>
  <c r="AH658" i="12"/>
  <c r="AH652" i="12" s="1"/>
  <c r="AG1022" i="12"/>
  <c r="AH2270" i="12"/>
  <c r="AF1638" i="12"/>
  <c r="AG1923" i="12"/>
  <c r="AG1922" i="12" s="1"/>
  <c r="AF983" i="12"/>
  <c r="AF982" i="12" s="1"/>
  <c r="AF2673" i="12"/>
  <c r="AH902" i="12"/>
  <c r="AG563" i="12"/>
  <c r="AH186" i="12"/>
  <c r="AH2371" i="12"/>
  <c r="AH1638" i="12"/>
  <c r="AH1923" i="12"/>
  <c r="AH1922" i="12" s="1"/>
  <c r="AH2708" i="12"/>
  <c r="AH2451" i="12"/>
  <c r="AH343" i="12"/>
  <c r="AG658" i="12"/>
  <c r="AG652" i="12" s="1"/>
  <c r="AG782" i="12"/>
  <c r="AG1638" i="12"/>
  <c r="AF2036" i="12"/>
  <c r="AF2035" i="12" s="1"/>
  <c r="AF2451" i="12"/>
  <c r="AH2036" i="12"/>
  <c r="AH2035" i="12" s="1"/>
  <c r="AF639" i="12"/>
  <c r="AF2708" i="12"/>
  <c r="AH709" i="12"/>
  <c r="AH708" i="12" s="1"/>
  <c r="AF782" i="12"/>
  <c r="AF902" i="12"/>
  <c r="AF1472" i="12"/>
  <c r="AF1471" i="12" s="1"/>
  <c r="AF1451" i="12" s="1"/>
  <c r="AF379" i="12"/>
  <c r="AF378" i="12" s="1"/>
  <c r="AH563" i="12"/>
  <c r="AG2451" i="12"/>
  <c r="AH275" i="12"/>
  <c r="AH274" i="12" s="1"/>
  <c r="AH859" i="12"/>
  <c r="AH858" i="12" s="1"/>
  <c r="AF3070" i="12"/>
  <c r="AG1666" i="12"/>
  <c r="AH2111" i="12"/>
  <c r="AH3070" i="12"/>
  <c r="AF124" i="12"/>
  <c r="AH310" i="12"/>
  <c r="AH1022" i="12"/>
  <c r="AG2673" i="12"/>
  <c r="AH2054" i="12"/>
  <c r="AH983" i="12"/>
  <c r="AH982" i="12" s="1"/>
  <c r="AH587" i="12"/>
  <c r="AG822" i="12"/>
  <c r="AG804" i="12" s="1"/>
  <c r="AF2371" i="12"/>
  <c r="AF275" i="12"/>
  <c r="AF274" i="12" s="1"/>
  <c r="AG2054" i="12"/>
  <c r="AG859" i="12"/>
  <c r="AG858" i="12" s="1"/>
  <c r="AG943" i="12"/>
  <c r="AH782" i="12"/>
  <c r="AF2111" i="12"/>
  <c r="AF2484" i="12"/>
  <c r="AF2483" i="12" s="1"/>
  <c r="AG310" i="12"/>
  <c r="AF563" i="12"/>
  <c r="AG2270" i="12"/>
  <c r="AG3070" i="12"/>
  <c r="AG159" i="12"/>
  <c r="AG2111" i="12"/>
  <c r="AF2641" i="12"/>
  <c r="AG2036" i="12"/>
  <c r="AG2035" i="12" s="1"/>
  <c r="AG709" i="12"/>
  <c r="AG708" i="12" s="1"/>
  <c r="AG1203" i="12"/>
  <c r="AG1202" i="12" s="1"/>
  <c r="AH1538" i="12"/>
  <c r="AF1923" i="12"/>
  <c r="AF1922" i="12" s="1"/>
  <c r="AH379" i="12"/>
  <c r="AH378" i="12" s="1"/>
  <c r="AF1899" i="12"/>
  <c r="AF1887" i="12" s="1"/>
  <c r="AG124" i="12"/>
  <c r="AF310" i="12"/>
  <c r="AH1203" i="12"/>
  <c r="AG75" i="12"/>
  <c r="AG74" i="12" s="1"/>
  <c r="AH943" i="12"/>
  <c r="AG902" i="12"/>
  <c r="AF1051" i="12"/>
  <c r="AG1472" i="12"/>
  <c r="AG1471" i="12" s="1"/>
  <c r="AG1451" i="12" s="1"/>
  <c r="AF1203" i="12"/>
  <c r="AH75" i="12"/>
  <c r="AH74" i="12" s="1"/>
  <c r="AH1794" i="12"/>
  <c r="AH1793" i="12" s="1"/>
  <c r="AF159" i="12"/>
  <c r="AG275" i="12"/>
  <c r="AG274" i="12" s="1"/>
  <c r="AH476" i="12"/>
  <c r="AH475" i="12" s="1"/>
  <c r="AH639" i="12"/>
  <c r="AF709" i="12"/>
  <c r="AF708" i="12" s="1"/>
  <c r="AG983" i="12"/>
  <c r="AG982" i="12" s="1"/>
  <c r="AG1089" i="12"/>
  <c r="AF1401" i="12"/>
  <c r="AF1395" i="12" s="1"/>
  <c r="AH1666" i="12"/>
  <c r="AF1666" i="12"/>
  <c r="AG2484" i="12"/>
  <c r="AG2483" i="12" s="1"/>
  <c r="AG2989" i="12"/>
  <c r="AH1899" i="12"/>
  <c r="AH1887" i="12" s="1"/>
  <c r="AH2673" i="12"/>
  <c r="AF2054" i="12"/>
  <c r="AG186" i="12"/>
  <c r="AG1990" i="12"/>
  <c r="AH2989" i="12"/>
  <c r="AF859" i="12"/>
  <c r="AF858" i="12" s="1"/>
  <c r="AH1127" i="12"/>
  <c r="AH1126" i="12" s="1"/>
  <c r="AG1794" i="12"/>
  <c r="AG1793" i="12" s="1"/>
  <c r="AF658" i="12"/>
  <c r="AF652" i="12" s="1"/>
  <c r="AF1760" i="12"/>
  <c r="AF2989" i="12"/>
  <c r="AF943" i="12"/>
  <c r="AG2708" i="12"/>
  <c r="AF17" i="12"/>
  <c r="AF16" i="12" s="1"/>
  <c r="AH1760" i="12"/>
  <c r="AH2924" i="12"/>
  <c r="AF1022" i="12"/>
  <c r="AF1794" i="12"/>
  <c r="AF1793" i="12" s="1"/>
  <c r="AF1990" i="12"/>
  <c r="AF75" i="12"/>
  <c r="AF74" i="12" s="1"/>
  <c r="AF186" i="12"/>
  <c r="AF1089" i="12"/>
  <c r="AF1538" i="12"/>
  <c r="AG1538" i="12"/>
  <c r="AH1089" i="12"/>
  <c r="AG1899" i="12"/>
  <c r="AG1887" i="12" s="1"/>
  <c r="AF2924" i="12"/>
  <c r="AH2484" i="12"/>
  <c r="AH2483" i="12" s="1"/>
  <c r="AH1990" i="12"/>
  <c r="AG2371" i="12"/>
  <c r="AA542" i="12"/>
  <c r="AA541" i="12" s="1"/>
  <c r="AA523" i="12" s="1"/>
  <c r="Z542" i="12"/>
  <c r="Z541" i="12" s="1"/>
  <c r="Z523" i="12" s="1"/>
  <c r="AB542" i="12"/>
  <c r="AB541" i="12" s="1"/>
  <c r="AB523" i="12" s="1"/>
  <c r="AA2807" i="12"/>
  <c r="AA2806" i="12" s="1"/>
  <c r="Z2833" i="12"/>
  <c r="AA3095" i="12"/>
  <c r="AA3094" i="12" s="1"/>
  <c r="Z170" i="12"/>
  <c r="Z904" i="12"/>
  <c r="Z903" i="12" s="1"/>
  <c r="Z2330" i="12"/>
  <c r="AB1410" i="12"/>
  <c r="AB1406" i="12" s="1"/>
  <c r="Z685" i="12"/>
  <c r="Z681" i="12" s="1"/>
  <c r="AA784" i="12"/>
  <c r="AA783" i="12" s="1"/>
  <c r="Z797" i="12"/>
  <c r="Z796" i="12" s="1"/>
  <c r="Z867" i="12"/>
  <c r="Z866" i="12" s="1"/>
  <c r="AA957" i="12"/>
  <c r="AB1162" i="12"/>
  <c r="Z1269" i="12"/>
  <c r="Z1268" i="12" s="1"/>
  <c r="AA2056" i="12"/>
  <c r="AA2055" i="12" s="1"/>
  <c r="AA2255" i="12"/>
  <c r="Z2425" i="12"/>
  <c r="Z2418" i="12" s="1"/>
  <c r="Z2412" i="12" s="1"/>
  <c r="AB150" i="12"/>
  <c r="Z624" i="12"/>
  <c r="Z623" i="12" s="1"/>
  <c r="Z622" i="12" s="1"/>
  <c r="Z647" i="12"/>
  <c r="Z646" i="12" s="1"/>
  <c r="AA670" i="12"/>
  <c r="AA669" i="12" s="1"/>
  <c r="Z768" i="12"/>
  <c r="Z767" i="12" s="1"/>
  <c r="Z766" i="12" s="1"/>
  <c r="Z765" i="12" s="1"/>
  <c r="AA938" i="12"/>
  <c r="AA937" i="12" s="1"/>
  <c r="AA965" i="12"/>
  <c r="AA964" i="12" s="1"/>
  <c r="AA1091" i="12"/>
  <c r="AA1090" i="12" s="1"/>
  <c r="Z1612" i="12"/>
  <c r="AB1913" i="12"/>
  <c r="AB2684" i="12"/>
  <c r="AA283" i="12"/>
  <c r="AA282" i="12" s="1"/>
  <c r="AA664" i="12"/>
  <c r="AA663" i="12" s="1"/>
  <c r="Z2056" i="12"/>
  <c r="Z2055" i="12" s="1"/>
  <c r="Z2271" i="12"/>
  <c r="Z1057" i="12"/>
  <c r="Z1056" i="12" s="1"/>
  <c r="AB177" i="12"/>
  <c r="AB318" i="12"/>
  <c r="AB317" i="12" s="1"/>
  <c r="AB1876" i="12"/>
  <c r="AB1875" i="12" s="1"/>
  <c r="Z192" i="12"/>
  <c r="Z187" i="12" s="1"/>
  <c r="Z332" i="12"/>
  <c r="Z331" i="12" s="1"/>
  <c r="Z750" i="12"/>
  <c r="Z749" i="12" s="1"/>
  <c r="AB1013" i="12"/>
  <c r="AA277" i="12"/>
  <c r="AA276" i="12" s="1"/>
  <c r="Z914" i="12"/>
  <c r="Z913" i="12" s="1"/>
  <c r="AB1644" i="12"/>
  <c r="AB624" i="12"/>
  <c r="AB623" i="12" s="1"/>
  <c r="AB622" i="12" s="1"/>
  <c r="AB991" i="12"/>
  <c r="AB984" i="12" s="1"/>
  <c r="AB1283" i="12"/>
  <c r="AB1282" i="12" s="1"/>
  <c r="Z1418" i="12"/>
  <c r="Z1417" i="12" s="1"/>
  <c r="AA2047" i="12"/>
  <c r="AA2454" i="12"/>
  <c r="AA2453" i="12" s="1"/>
  <c r="AA2452" i="12" s="1"/>
  <c r="AB2474" i="12"/>
  <c r="AB2473" i="12" s="1"/>
  <c r="Z2606" i="12"/>
  <c r="AB2870" i="12"/>
  <c r="AB2869" i="12" s="1"/>
  <c r="AB3095" i="12"/>
  <c r="AB3094" i="12" s="1"/>
  <c r="AB1263" i="12"/>
  <c r="AB1262" i="12" s="1"/>
  <c r="AB1868" i="12"/>
  <c r="AB1867" i="12" s="1"/>
  <c r="AA2129" i="12"/>
  <c r="AA2128" i="12" s="1"/>
  <c r="AA2127" i="12" s="1"/>
  <c r="Z2642" i="12"/>
  <c r="Z283" i="12"/>
  <c r="Z282" i="12" s="1"/>
  <c r="Z977" i="12"/>
  <c r="Z976" i="12" s="1"/>
  <c r="AB2056" i="12"/>
  <c r="AB2055" i="12" s="1"/>
  <c r="AA2870" i="12"/>
  <c r="AA2869" i="12" s="1"/>
  <c r="AA2957" i="12"/>
  <c r="AA2952" i="12" s="1"/>
  <c r="AA2946" i="12" s="1"/>
  <c r="Z33" i="12"/>
  <c r="Z264" i="12"/>
  <c r="Z744" i="12"/>
  <c r="Z740" i="12" s="1"/>
  <c r="AB784" i="12"/>
  <c r="AB783" i="12" s="1"/>
  <c r="Z1598" i="12"/>
  <c r="AB2129" i="12"/>
  <c r="AB2128" i="12" s="1"/>
  <c r="AB2127" i="12" s="1"/>
  <c r="AB2301" i="12"/>
  <c r="AB2300" i="12" s="1"/>
  <c r="AB2299" i="12" s="1"/>
  <c r="Z2433" i="12"/>
  <c r="Z2432" i="12" s="1"/>
  <c r="Z2454" i="12"/>
  <c r="Z2453" i="12" s="1"/>
  <c r="Z2452" i="12" s="1"/>
  <c r="Z889" i="12"/>
  <c r="Z879" i="12" s="1"/>
  <c r="Z878" i="12" s="1"/>
  <c r="AA18" i="12"/>
  <c r="AA565" i="12"/>
  <c r="AA564" i="12" s="1"/>
  <c r="Z1074" i="12"/>
  <c r="Z1073" i="12" s="1"/>
  <c r="Z1072" i="12" s="1"/>
  <c r="AB2047" i="12"/>
  <c r="AA904" i="12"/>
  <c r="AA903" i="12" s="1"/>
  <c r="AA1082" i="12"/>
  <c r="AA1081" i="12" s="1"/>
  <c r="AB1459" i="12"/>
  <c r="AB1458" i="12" s="1"/>
  <c r="AB1452" i="12" s="1"/>
  <c r="AA345" i="12"/>
  <c r="AA344" i="12" s="1"/>
  <c r="AB399" i="12"/>
  <c r="AB398" i="12" s="1"/>
  <c r="AA589" i="12"/>
  <c r="AA588" i="12" s="1"/>
  <c r="AA685" i="12"/>
  <c r="AA681" i="12" s="1"/>
  <c r="AB714" i="12"/>
  <c r="AA768" i="12"/>
  <c r="AA767" i="12" s="1"/>
  <c r="AA766" i="12" s="1"/>
  <c r="AA765" i="12" s="1"/>
  <c r="Z957" i="12"/>
  <c r="AA1062" i="12"/>
  <c r="AB1193" i="12"/>
  <c r="Z2361" i="12"/>
  <c r="Z2350" i="12" s="1"/>
  <c r="AA797" i="12"/>
  <c r="AA796" i="12" s="1"/>
  <c r="AB837" i="12"/>
  <c r="AB1991" i="12"/>
  <c r="AA2301" i="12"/>
  <c r="AA2300" i="12" s="1"/>
  <c r="AA2299" i="12" s="1"/>
  <c r="Z512" i="12"/>
  <c r="Z511" i="12" s="1"/>
  <c r="AA33" i="12"/>
  <c r="AA63" i="12"/>
  <c r="AA62" i="12" s="1"/>
  <c r="AA135" i="12"/>
  <c r="AA192" i="12"/>
  <c r="AA187" i="12" s="1"/>
  <c r="Z345" i="12"/>
  <c r="Z344" i="12" s="1"/>
  <c r="AB889" i="12"/>
  <c r="AB879" i="12" s="1"/>
  <c r="AB878" i="12" s="1"/>
  <c r="AA1644" i="12"/>
  <c r="AA1658" i="12"/>
  <c r="AA1657" i="12" s="1"/>
  <c r="AB1924" i="12"/>
  <c r="AA2081" i="12"/>
  <c r="AA2076" i="12" s="1"/>
  <c r="Z948" i="12"/>
  <c r="Z944" i="12" s="1"/>
  <c r="AB1299" i="12"/>
  <c r="AB1298" i="12" s="1"/>
  <c r="AB1632" i="12"/>
  <c r="AB1623" i="12" s="1"/>
  <c r="AB1622" i="12" s="1"/>
  <c r="AB1621" i="12" s="1"/>
  <c r="Z2008" i="12"/>
  <c r="Z2030" i="12"/>
  <c r="Z2026" i="12" s="1"/>
  <c r="Z2025" i="12" s="1"/>
  <c r="Z2442" i="12"/>
  <c r="Z2441" i="12" s="1"/>
  <c r="AA2655" i="12"/>
  <c r="Z2724" i="12"/>
  <c r="AB2807" i="12"/>
  <c r="AB2806" i="12" s="1"/>
  <c r="AA2833" i="12"/>
  <c r="AA2832" i="12" s="1"/>
  <c r="AA2862" i="12"/>
  <c r="AA2978" i="12"/>
  <c r="AA2973" i="12" s="1"/>
  <c r="AA2967" i="12" s="1"/>
  <c r="AA977" i="12"/>
  <c r="AA976" i="12" s="1"/>
  <c r="Z1046" i="12"/>
  <c r="Z1045" i="12" s="1"/>
  <c r="Z1137" i="12"/>
  <c r="Z1136" i="12" s="1"/>
  <c r="Z1223" i="12"/>
  <c r="Z1924" i="12"/>
  <c r="AA2361" i="12"/>
  <c r="AA2350" i="12" s="1"/>
  <c r="AB2655" i="12"/>
  <c r="Z2807" i="12"/>
  <c r="Z2806" i="12" s="1"/>
  <c r="AB2842" i="12"/>
  <c r="AB2841" i="12" s="1"/>
  <c r="Z2870" i="12"/>
  <c r="Z2869" i="12" s="1"/>
  <c r="AB2925" i="12"/>
  <c r="Z3057" i="12"/>
  <c r="Z3052" i="12" s="1"/>
  <c r="AA578" i="12"/>
  <c r="AA577" i="12" s="1"/>
  <c r="AA595" i="12"/>
  <c r="AA594" i="12" s="1"/>
  <c r="AB824" i="12"/>
  <c r="AB823" i="12" s="1"/>
  <c r="AA991" i="12"/>
  <c r="AA984" i="12" s="1"/>
  <c r="AA1299" i="12"/>
  <c r="AA1298" i="12" s="1"/>
  <c r="Z1490" i="12"/>
  <c r="AA1598" i="12"/>
  <c r="AA1924" i="12"/>
  <c r="AA2286" i="12"/>
  <c r="AA2285" i="12" s="1"/>
  <c r="AB2580" i="12"/>
  <c r="AA2606" i="12"/>
  <c r="Z2655" i="12"/>
  <c r="AB2674" i="12"/>
  <c r="AA2695" i="12"/>
  <c r="Z2978" i="12"/>
  <c r="Z2973" i="12" s="1"/>
  <c r="Z2967" i="12" s="1"/>
  <c r="AB63" i="12"/>
  <c r="AB62" i="12" s="1"/>
  <c r="Z1888" i="12"/>
  <c r="Z2063" i="12"/>
  <c r="AB170" i="12"/>
  <c r="AA928" i="12"/>
  <c r="AA927" i="12" s="1"/>
  <c r="AA971" i="12"/>
  <c r="AA970" i="12" s="1"/>
  <c r="AB1312" i="12"/>
  <c r="Z1459" i="12"/>
  <c r="Z1458" i="12" s="1"/>
  <c r="Z1452" i="12" s="1"/>
  <c r="AA160" i="12"/>
  <c r="AB277" i="12"/>
  <c r="AB276" i="12" s="1"/>
  <c r="AA294" i="12"/>
  <c r="AA312" i="12"/>
  <c r="AA311" i="12" s="1"/>
  <c r="AA385" i="12"/>
  <c r="AA384" i="12" s="1"/>
  <c r="AB571" i="12"/>
  <c r="AB570" i="12" s="1"/>
  <c r="Z641" i="12"/>
  <c r="Z640" i="12" s="1"/>
  <c r="AA647" i="12"/>
  <c r="AA646" i="12" s="1"/>
  <c r="AB1795" i="12"/>
  <c r="AA2913" i="12"/>
  <c r="Z938" i="12"/>
  <c r="Z937" i="12" s="1"/>
  <c r="Z991" i="12"/>
  <c r="Z984" i="12" s="1"/>
  <c r="AB1223" i="12"/>
  <c r="AB1539" i="12"/>
  <c r="AB80" i="12"/>
  <c r="AB76" i="12" s="1"/>
  <c r="AB312" i="12"/>
  <c r="AB311" i="12" s="1"/>
  <c r="AB369" i="12"/>
  <c r="AB368" i="12" s="1"/>
  <c r="AA409" i="12"/>
  <c r="AA441" i="12"/>
  <c r="AA424" i="12" s="1"/>
  <c r="AA423" i="12" s="1"/>
  <c r="AB589" i="12"/>
  <c r="AB588" i="12" s="1"/>
  <c r="Z595" i="12"/>
  <c r="Z594" i="12" s="1"/>
  <c r="AB664" i="12"/>
  <c r="AB663" i="12" s="1"/>
  <c r="AA837" i="12"/>
  <c r="Z861" i="12"/>
  <c r="Z860" i="12" s="1"/>
  <c r="Z873" i="12"/>
  <c r="Z872" i="12" s="1"/>
  <c r="AB928" i="12"/>
  <c r="AB927" i="12" s="1"/>
  <c r="AB971" i="12"/>
  <c r="AB970" i="12" s="1"/>
  <c r="AB1111" i="12"/>
  <c r="AB1110" i="12" s="1"/>
  <c r="AA1193" i="12"/>
  <c r="AA1293" i="12"/>
  <c r="AA1292" i="12" s="1"/>
  <c r="AA1431" i="12"/>
  <c r="AB1612" i="12"/>
  <c r="AA2063" i="12"/>
  <c r="Z2695" i="12"/>
  <c r="AA80" i="12"/>
  <c r="AA76" i="12" s="1"/>
  <c r="Z409" i="12"/>
  <c r="AA1577" i="12"/>
  <c r="AB90" i="12"/>
  <c r="AB85" i="12" s="1"/>
  <c r="Z90" i="12"/>
  <c r="Z85" i="12" s="1"/>
  <c r="AA571" i="12"/>
  <c r="AA570" i="12" s="1"/>
  <c r="AB578" i="12"/>
  <c r="AB577" i="12" s="1"/>
  <c r="AB744" i="12"/>
  <c r="AB740" i="12" s="1"/>
  <c r="AB914" i="12"/>
  <c r="AB913" i="12" s="1"/>
  <c r="Z928" i="12"/>
  <c r="Z927" i="12" s="1"/>
  <c r="Z971" i="12"/>
  <c r="Z970" i="12" s="1"/>
  <c r="Z1263" i="12"/>
  <c r="Z1262" i="12" s="1"/>
  <c r="AA1269" i="12"/>
  <c r="AA1268" i="12" s="1"/>
  <c r="AB1293" i="12"/>
  <c r="AB1292" i="12" s="1"/>
  <c r="Z1410" i="12"/>
  <c r="Z1406" i="12" s="1"/>
  <c r="AB1570" i="12"/>
  <c r="AB1557" i="12" s="1"/>
  <c r="Z2221" i="12"/>
  <c r="AA2400" i="12"/>
  <c r="AA2395" i="12" s="1"/>
  <c r="AA2674" i="12"/>
  <c r="Z2925" i="12"/>
  <c r="AA1828" i="12"/>
  <c r="AA1827" i="12" s="1"/>
  <c r="Z2255" i="12"/>
  <c r="AA2330" i="12"/>
  <c r="AA2329" i="12" s="1"/>
  <c r="AA2323" i="12" s="1"/>
  <c r="AA2425" i="12"/>
  <c r="AA2418" i="12" s="1"/>
  <c r="AA2412" i="12" s="1"/>
  <c r="AA2616" i="12"/>
  <c r="AA2615" i="12" s="1"/>
  <c r="AB2709" i="12"/>
  <c r="AB2731" i="12"/>
  <c r="AA2738" i="12"/>
  <c r="Z2862" i="12"/>
  <c r="Z2957" i="12"/>
  <c r="Z2952" i="12" s="1"/>
  <c r="Z2946" i="12" s="1"/>
  <c r="AA3024" i="12"/>
  <c r="AA3010" i="12" s="1"/>
  <c r="AA1695" i="12"/>
  <c r="Z1761" i="12"/>
  <c r="AB1761" i="12"/>
  <c r="AA1938" i="12"/>
  <c r="AA2271" i="12"/>
  <c r="AA2474" i="12"/>
  <c r="AA2473" i="12" s="1"/>
  <c r="AA2684" i="12"/>
  <c r="AB2695" i="12"/>
  <c r="AB2738" i="12"/>
  <c r="Z2781" i="12"/>
  <c r="AB3072" i="12"/>
  <c r="AB3071" i="12" s="1"/>
  <c r="AA1570" i="12"/>
  <c r="AA1557" i="12" s="1"/>
  <c r="AB1938" i="12"/>
  <c r="Z2301" i="12"/>
  <c r="Z2300" i="12" s="1"/>
  <c r="Z2299" i="12" s="1"/>
  <c r="Z2400" i="12"/>
  <c r="Z2395" i="12" s="1"/>
  <c r="AA2433" i="12"/>
  <c r="AA2432" i="12" s="1"/>
  <c r="AA2580" i="12"/>
  <c r="AA2642" i="12"/>
  <c r="AA2724" i="12"/>
  <c r="AA2842" i="12"/>
  <c r="AA2841" i="12" s="1"/>
  <c r="AA2887" i="12"/>
  <c r="Z2887" i="12"/>
  <c r="Z3072" i="12"/>
  <c r="Z3071" i="12" s="1"/>
  <c r="AB3114" i="12"/>
  <c r="AB3113" i="12" s="1"/>
  <c r="AB3112" i="12" s="1"/>
  <c r="AA125" i="12"/>
  <c r="AB1577" i="12"/>
  <c r="Z117" i="12"/>
  <c r="Z116" i="12" s="1"/>
  <c r="Z115" i="12" s="1"/>
  <c r="Z104" i="12" s="1"/>
  <c r="AB385" i="12"/>
  <c r="AB384" i="12" s="1"/>
  <c r="AB647" i="12"/>
  <c r="AB646" i="12" s="1"/>
  <c r="Z721" i="12"/>
  <c r="AA867" i="12"/>
  <c r="AA866" i="12" s="1"/>
  <c r="AB1030" i="12"/>
  <c r="AB1023" i="12" s="1"/>
  <c r="AA1263" i="12"/>
  <c r="AA1262" i="12" s="1"/>
  <c r="AB1431" i="12"/>
  <c r="AB2425" i="12"/>
  <c r="AB2418" i="12" s="1"/>
  <c r="AB2412" i="12" s="1"/>
  <c r="AB2454" i="12"/>
  <c r="AB2453" i="12" s="1"/>
  <c r="AB2452" i="12" s="1"/>
  <c r="Z2788" i="12"/>
  <c r="AB2913" i="12"/>
  <c r="Z3114" i="12"/>
  <c r="Z3113" i="12" s="1"/>
  <c r="Z3112" i="12" s="1"/>
  <c r="AB192" i="12"/>
  <c r="AB187" i="12" s="1"/>
  <c r="Z392" i="12"/>
  <c r="Z391" i="12" s="1"/>
  <c r="Z490" i="12"/>
  <c r="Z477" i="12" s="1"/>
  <c r="Z277" i="12"/>
  <c r="Z276" i="12" s="1"/>
  <c r="Z318" i="12"/>
  <c r="Z317" i="12" s="1"/>
  <c r="AA332" i="12"/>
  <c r="AA331" i="12" s="1"/>
  <c r="AB345" i="12"/>
  <c r="AB344" i="12" s="1"/>
  <c r="Z369" i="12"/>
  <c r="Z368" i="12" s="1"/>
  <c r="AA392" i="12"/>
  <c r="AA391" i="12" s="1"/>
  <c r="Z506" i="12"/>
  <c r="Z505" i="12" s="1"/>
  <c r="Z504" i="12" s="1"/>
  <c r="AA512" i="12"/>
  <c r="AA511" i="12" s="1"/>
  <c r="AB595" i="12"/>
  <c r="AB594" i="12" s="1"/>
  <c r="AA624" i="12"/>
  <c r="AA623" i="12" s="1"/>
  <c r="AA622" i="12" s="1"/>
  <c r="AB641" i="12"/>
  <c r="AB640" i="12" s="1"/>
  <c r="Z664" i="12"/>
  <c r="Z663" i="12" s="1"/>
  <c r="AA714" i="12"/>
  <c r="AA750" i="12"/>
  <c r="AA749" i="12" s="1"/>
  <c r="AB806" i="12"/>
  <c r="AB805" i="12" s="1"/>
  <c r="AB1091" i="12"/>
  <c r="AB1090" i="12" s="1"/>
  <c r="AA1490" i="12"/>
  <c r="Z1854" i="12"/>
  <c r="AA1868" i="12"/>
  <c r="AA1867" i="12" s="1"/>
  <c r="AA1876" i="12"/>
  <c r="AA1875" i="12" s="1"/>
  <c r="Z63" i="12"/>
  <c r="Z62" i="12" s="1"/>
  <c r="AB135" i="12"/>
  <c r="AB160" i="12"/>
  <c r="AB441" i="12"/>
  <c r="AB424" i="12" s="1"/>
  <c r="AB423" i="12" s="1"/>
  <c r="AA641" i="12"/>
  <c r="AA640" i="12" s="1"/>
  <c r="AB685" i="12"/>
  <c r="AB681" i="12" s="1"/>
  <c r="AA1046" i="12"/>
  <c r="AA1045" i="12" s="1"/>
  <c r="AA117" i="12"/>
  <c r="AA116" i="12" s="1"/>
  <c r="AA115" i="12" s="1"/>
  <c r="AA104" i="12" s="1"/>
  <c r="AB33" i="12"/>
  <c r="AB49" i="12"/>
  <c r="Z80" i="12"/>
  <c r="Z76" i="12" s="1"/>
  <c r="AA90" i="12"/>
  <c r="AA85" i="12" s="1"/>
  <c r="AB117" i="12"/>
  <c r="AB116" i="12" s="1"/>
  <c r="AB115" i="12" s="1"/>
  <c r="AB104" i="12" s="1"/>
  <c r="Z150" i="12"/>
  <c r="AA170" i="12"/>
  <c r="AA199" i="12"/>
  <c r="AB283" i="12"/>
  <c r="AB282" i="12" s="1"/>
  <c r="Z312" i="12"/>
  <c r="Z311" i="12" s="1"/>
  <c r="AA318" i="12"/>
  <c r="AA317" i="12" s="1"/>
  <c r="AB332" i="12"/>
  <c r="AB331" i="12" s="1"/>
  <c r="AA369" i="12"/>
  <c r="AA368" i="12" s="1"/>
  <c r="Z385" i="12"/>
  <c r="Z384" i="12" s="1"/>
  <c r="AB392" i="12"/>
  <c r="AB391" i="12" s="1"/>
  <c r="Z399" i="12"/>
  <c r="Z398" i="12" s="1"/>
  <c r="AA399" i="12"/>
  <c r="AA398" i="12" s="1"/>
  <c r="AB490" i="12"/>
  <c r="AB477" i="12" s="1"/>
  <c r="AB506" i="12"/>
  <c r="AB505" i="12" s="1"/>
  <c r="AB504" i="12" s="1"/>
  <c r="AB512" i="12"/>
  <c r="AB511" i="12" s="1"/>
  <c r="AB565" i="12"/>
  <c r="AB564" i="12" s="1"/>
  <c r="AB670" i="12"/>
  <c r="AB669" i="12" s="1"/>
  <c r="AB721" i="12"/>
  <c r="AB768" i="12"/>
  <c r="AB767" i="12" s="1"/>
  <c r="AB766" i="12" s="1"/>
  <c r="AB765" i="12" s="1"/>
  <c r="Z824" i="12"/>
  <c r="Z823" i="12" s="1"/>
  <c r="AA861" i="12"/>
  <c r="AA860" i="12" s="1"/>
  <c r="AA873" i="12"/>
  <c r="AA872" i="12" s="1"/>
  <c r="Z965" i="12"/>
  <c r="Z964" i="12" s="1"/>
  <c r="AA1030" i="12"/>
  <c r="AA1023" i="12" s="1"/>
  <c r="AA1483" i="12"/>
  <c r="AA1612" i="12"/>
  <c r="AB1888" i="12"/>
  <c r="AB2037" i="12"/>
  <c r="Z2037" i="12"/>
  <c r="AA845" i="12"/>
  <c r="AA844" i="12" s="1"/>
  <c r="Z845" i="12"/>
  <c r="Z844" i="12" s="1"/>
  <c r="AB867" i="12"/>
  <c r="AB866" i="12" s="1"/>
  <c r="AB957" i="12"/>
  <c r="Z1013" i="12"/>
  <c r="AA1057" i="12"/>
  <c r="AA1056" i="12" s="1"/>
  <c r="AB1062" i="12"/>
  <c r="AA1074" i="12"/>
  <c r="AA1073" i="12" s="1"/>
  <c r="AA1072" i="12" s="1"/>
  <c r="Z1091" i="12"/>
  <c r="Z1090" i="12" s="1"/>
  <c r="Z1111" i="12"/>
  <c r="Z1110" i="12" s="1"/>
  <c r="AA1137" i="12"/>
  <c r="AA1136" i="12" s="1"/>
  <c r="AB1473" i="12"/>
  <c r="AB1483" i="12"/>
  <c r="AB1530" i="12"/>
  <c r="AB1518" i="12" s="1"/>
  <c r="AB1506" i="12" s="1"/>
  <c r="AA1539" i="12"/>
  <c r="Z1570" i="12"/>
  <c r="Z1557" i="12" s="1"/>
  <c r="AA1795" i="12"/>
  <c r="AA1888" i="12"/>
  <c r="AA806" i="12"/>
  <c r="AA805" i="12" s="1"/>
  <c r="AB938" i="12"/>
  <c r="AB937" i="12" s="1"/>
  <c r="AB965" i="12"/>
  <c r="AB964" i="12" s="1"/>
  <c r="AB977" i="12"/>
  <c r="AB976" i="12" s="1"/>
  <c r="AA1013" i="12"/>
  <c r="AB1137" i="12"/>
  <c r="AB1136" i="12" s="1"/>
  <c r="AA1162" i="12"/>
  <c r="Z1193" i="12"/>
  <c r="Z1283" i="12"/>
  <c r="Z1282" i="12" s="1"/>
  <c r="Z1385" i="12"/>
  <c r="Z1384" i="12" s="1"/>
  <c r="Z1377" i="12" s="1"/>
  <c r="AB1418" i="12"/>
  <c r="AB1417" i="12" s="1"/>
  <c r="Z1632" i="12"/>
  <c r="Z1623" i="12" s="1"/>
  <c r="Z1622" i="12" s="1"/>
  <c r="Z1621" i="12" s="1"/>
  <c r="AB1695" i="12"/>
  <c r="AB1828" i="12"/>
  <c r="AB1827" i="12" s="1"/>
  <c r="Z1900" i="12"/>
  <c r="Z1938" i="12"/>
  <c r="AA1970" i="12"/>
  <c r="AA1969" i="12" s="1"/>
  <c r="AA1963" i="12" s="1"/>
  <c r="AB2008" i="12"/>
  <c r="AA2030" i="12"/>
  <c r="AA2026" i="12" s="1"/>
  <c r="AA2025" i="12" s="1"/>
  <c r="AB2063" i="12"/>
  <c r="AA2122" i="12"/>
  <c r="AA2118" i="12" s="1"/>
  <c r="AA2113" i="12" s="1"/>
  <c r="AA2112" i="12" s="1"/>
  <c r="AB2606" i="12"/>
  <c r="AB1490" i="12"/>
  <c r="AA1530" i="12"/>
  <c r="AA1518" i="12" s="1"/>
  <c r="AA1506" i="12" s="1"/>
  <c r="AA1632" i="12"/>
  <c r="AA1623" i="12" s="1"/>
  <c r="AA1622" i="12" s="1"/>
  <c r="AA1621" i="12" s="1"/>
  <c r="AB1686" i="12"/>
  <c r="Z1868" i="12"/>
  <c r="Z1867" i="12" s="1"/>
  <c r="AB1900" i="12"/>
  <c r="AB1970" i="12"/>
  <c r="AB1969" i="12" s="1"/>
  <c r="AB1963" i="12" s="1"/>
  <c r="Z1991" i="12"/>
  <c r="AB2081" i="12"/>
  <c r="AB2076" i="12" s="1"/>
  <c r="Z2122" i="12"/>
  <c r="Z2118" i="12" s="1"/>
  <c r="Z2113" i="12" s="1"/>
  <c r="Z2112" i="12" s="1"/>
  <c r="AB1780" i="12"/>
  <c r="Z1828" i="12"/>
  <c r="Z1827" i="12" s="1"/>
  <c r="AA2037" i="12"/>
  <c r="AB2122" i="12"/>
  <c r="AB2118" i="12" s="1"/>
  <c r="AB2113" i="12" s="1"/>
  <c r="AB2112" i="12" s="1"/>
  <c r="AB2271" i="12"/>
  <c r="AB2330" i="12"/>
  <c r="AB2329" i="12" s="1"/>
  <c r="AB2323" i="12" s="1"/>
  <c r="AA2709" i="12"/>
  <c r="Z2832" i="12"/>
  <c r="AB3000" i="12"/>
  <c r="AB2995" i="12" s="1"/>
  <c r="AA2221" i="12"/>
  <c r="AB2616" i="12"/>
  <c r="AB2615" i="12" s="1"/>
  <c r="AB2663" i="12"/>
  <c r="AB2662" i="12" s="1"/>
  <c r="AB2781" i="12"/>
  <c r="AB2862" i="12"/>
  <c r="Z2939" i="12"/>
  <c r="Z2934" i="12" s="1"/>
  <c r="Z3000" i="12"/>
  <c r="Z2995" i="12" s="1"/>
  <c r="AA3072" i="12"/>
  <c r="AA3071" i="12" s="1"/>
  <c r="Z3095" i="12"/>
  <c r="Z3094" i="12" s="1"/>
  <c r="AA2373" i="12"/>
  <c r="AA2372" i="12" s="1"/>
  <c r="AB2442" i="12"/>
  <c r="AB2441" i="12" s="1"/>
  <c r="Z2731" i="12"/>
  <c r="Z2913" i="12"/>
  <c r="AA2939" i="12"/>
  <c r="AA2934" i="12" s="1"/>
  <c r="AB2939" i="12"/>
  <c r="AB2934" i="12" s="1"/>
  <c r="Z2373" i="12"/>
  <c r="Z2372" i="12" s="1"/>
  <c r="AA2442" i="12"/>
  <c r="AA2441" i="12" s="1"/>
  <c r="Z2474" i="12"/>
  <c r="Z2473" i="12" s="1"/>
  <c r="Z2684" i="12"/>
  <c r="Z3024" i="12"/>
  <c r="Z3010" i="12" s="1"/>
  <c r="AB3057" i="12"/>
  <c r="AB3052" i="12" s="1"/>
  <c r="AA264" i="12"/>
  <c r="AB264" i="12"/>
  <c r="AB18" i="12"/>
  <c r="Z49" i="12"/>
  <c r="Z125" i="12"/>
  <c r="Z294" i="12"/>
  <c r="AA177" i="12"/>
  <c r="AB199" i="12"/>
  <c r="Z18" i="12"/>
  <c r="AA49" i="12"/>
  <c r="AB125" i="12"/>
  <c r="Z135" i="12"/>
  <c r="AA150" i="12"/>
  <c r="Z160" i="12"/>
  <c r="Z177" i="12"/>
  <c r="Z199" i="12"/>
  <c r="AB294" i="12"/>
  <c r="AB409" i="12"/>
  <c r="Z441" i="12"/>
  <c r="Z424" i="12" s="1"/>
  <c r="Z423" i="12" s="1"/>
  <c r="Z784" i="12"/>
  <c r="Z783" i="12" s="1"/>
  <c r="AB1082" i="12"/>
  <c r="AB1081" i="12" s="1"/>
  <c r="Z1431" i="12"/>
  <c r="AA506" i="12"/>
  <c r="AA505" i="12" s="1"/>
  <c r="AA504" i="12" s="1"/>
  <c r="Z571" i="12"/>
  <c r="Z570" i="12" s="1"/>
  <c r="Z589" i="12"/>
  <c r="Z588" i="12" s="1"/>
  <c r="Z806" i="12"/>
  <c r="Z805" i="12" s="1"/>
  <c r="AB1046" i="12"/>
  <c r="AB1045" i="12" s="1"/>
  <c r="Z1312" i="12"/>
  <c r="Z565" i="12"/>
  <c r="Z564" i="12" s="1"/>
  <c r="Z714" i="12"/>
  <c r="AA721" i="12"/>
  <c r="AB750" i="12"/>
  <c r="AB749" i="12" s="1"/>
  <c r="AB797" i="12"/>
  <c r="AB796" i="12" s="1"/>
  <c r="AB845" i="12"/>
  <c r="AB844" i="12" s="1"/>
  <c r="AB904" i="12"/>
  <c r="AB903" i="12" s="1"/>
  <c r="AB1057" i="12"/>
  <c r="AB1056" i="12" s="1"/>
  <c r="Z1062" i="12"/>
  <c r="Z1082" i="12"/>
  <c r="Z1081" i="12" s="1"/>
  <c r="Z1162" i="12"/>
  <c r="AA1385" i="12"/>
  <c r="AA1384" i="12" s="1"/>
  <c r="AA1377" i="12" s="1"/>
  <c r="AA1761" i="12"/>
  <c r="AA490" i="12"/>
  <c r="AA477" i="12" s="1"/>
  <c r="AA1312" i="12"/>
  <c r="AA824" i="12"/>
  <c r="AA823" i="12" s="1"/>
  <c r="AB873" i="12"/>
  <c r="AB872" i="12" s="1"/>
  <c r="Z2149" i="12"/>
  <c r="Z578" i="12"/>
  <c r="Z577" i="12" s="1"/>
  <c r="Z670" i="12"/>
  <c r="Z669" i="12" s="1"/>
  <c r="AA744" i="12"/>
  <c r="AA740" i="12" s="1"/>
  <c r="Z837" i="12"/>
  <c r="AB861" i="12"/>
  <c r="AB860" i="12" s="1"/>
  <c r="AA889" i="12"/>
  <c r="AA879" i="12" s="1"/>
  <c r="AA878" i="12" s="1"/>
  <c r="AA914" i="12"/>
  <c r="AA913" i="12" s="1"/>
  <c r="AA948" i="12"/>
  <c r="AA944" i="12" s="1"/>
  <c r="AB948" i="12"/>
  <c r="AB944" i="12" s="1"/>
  <c r="Z1030" i="12"/>
  <c r="Z1023" i="12" s="1"/>
  <c r="AB1074" i="12"/>
  <c r="AB1073" i="12" s="1"/>
  <c r="AB1072" i="12" s="1"/>
  <c r="AA1111" i="12"/>
  <c r="AA1110" i="12" s="1"/>
  <c r="AA1223" i="12"/>
  <c r="AB1269" i="12"/>
  <c r="AB1268" i="12" s="1"/>
  <c r="AA1459" i="12"/>
  <c r="AA1458" i="12" s="1"/>
  <c r="AA1452" i="12" s="1"/>
  <c r="AB2255" i="12"/>
  <c r="AA1283" i="12"/>
  <c r="AA1282" i="12" s="1"/>
  <c r="Z1299" i="12"/>
  <c r="Z1298" i="12" s="1"/>
  <c r="AA1410" i="12"/>
  <c r="AA1406" i="12" s="1"/>
  <c r="Z1530" i="12"/>
  <c r="Z1518" i="12" s="1"/>
  <c r="Z1506" i="12" s="1"/>
  <c r="AA1686" i="12"/>
  <c r="Z1780" i="12"/>
  <c r="Z1795" i="12"/>
  <c r="AB1854" i="12"/>
  <c r="Z1913" i="12"/>
  <c r="AA2485" i="12"/>
  <c r="AA2788" i="12"/>
  <c r="Z1293" i="12"/>
  <c r="Z1292" i="12" s="1"/>
  <c r="AB1385" i="12"/>
  <c r="AB1384" i="12" s="1"/>
  <c r="AB1377" i="12" s="1"/>
  <c r="AA1418" i="12"/>
  <c r="AA1417" i="12" s="1"/>
  <c r="Z1473" i="12"/>
  <c r="Z1539" i="12"/>
  <c r="Z1577" i="12"/>
  <c r="AB1598" i="12"/>
  <c r="AB1658" i="12"/>
  <c r="AB1657" i="12" s="1"/>
  <c r="Z1695" i="12"/>
  <c r="AA1780" i="12"/>
  <c r="AA1900" i="12"/>
  <c r="Z1970" i="12"/>
  <c r="Z1969" i="12" s="1"/>
  <c r="Z1963" i="12" s="1"/>
  <c r="AA2008" i="12"/>
  <c r="AB2221" i="12"/>
  <c r="Z2286" i="12"/>
  <c r="Z2285" i="12" s="1"/>
  <c r="AB2286" i="12"/>
  <c r="AB2285" i="12" s="1"/>
  <c r="Z2329" i="12"/>
  <c r="Z2323" i="12" s="1"/>
  <c r="AB2373" i="12"/>
  <c r="AB2372" i="12" s="1"/>
  <c r="AA1473" i="12"/>
  <c r="Z1644" i="12"/>
  <c r="Z1658" i="12"/>
  <c r="Z1657" i="12" s="1"/>
  <c r="Z1686" i="12"/>
  <c r="AA1854" i="12"/>
  <c r="Z1876" i="12"/>
  <c r="Z1875" i="12" s="1"/>
  <c r="AA1913" i="12"/>
  <c r="AA1991" i="12"/>
  <c r="AB2030" i="12"/>
  <c r="AB2026" i="12" s="1"/>
  <c r="AB2025" i="12" s="1"/>
  <c r="Z2129" i="12"/>
  <c r="Z2128" i="12" s="1"/>
  <c r="Z2127" i="12" s="1"/>
  <c r="AB2149" i="12"/>
  <c r="AA2149" i="12"/>
  <c r="Z1483" i="12"/>
  <c r="AB2400" i="12"/>
  <c r="AB2395" i="12" s="1"/>
  <c r="Z2047" i="12"/>
  <c r="AB2361" i="12"/>
  <c r="AB2350" i="12" s="1"/>
  <c r="AB2433" i="12"/>
  <c r="AB2432" i="12" s="1"/>
  <c r="Z2081" i="12"/>
  <c r="Z2076" i="12" s="1"/>
  <c r="Z2485" i="12"/>
  <c r="AB2485" i="12"/>
  <c r="Z2580" i="12"/>
  <c r="Z2616" i="12"/>
  <c r="Z2615" i="12" s="1"/>
  <c r="Z2663" i="12"/>
  <c r="Z2662" i="12" s="1"/>
  <c r="AB2833" i="12"/>
  <c r="AB2832" i="12" s="1"/>
  <c r="AA2925" i="12"/>
  <c r="AA2731" i="12"/>
  <c r="Z2674" i="12"/>
  <c r="Z2709" i="12"/>
  <c r="AB2724" i="12"/>
  <c r="AA2781" i="12"/>
  <c r="AB2642" i="12"/>
  <c r="AA2663" i="12"/>
  <c r="AA2662" i="12" s="1"/>
  <c r="Z2738" i="12"/>
  <c r="AB2788" i="12"/>
  <c r="AB2957" i="12"/>
  <c r="AB2952" i="12" s="1"/>
  <c r="AB2946" i="12" s="1"/>
  <c r="Z2842" i="12"/>
  <c r="Z2841" i="12" s="1"/>
  <c r="AA3000" i="12"/>
  <c r="AA2995" i="12" s="1"/>
  <c r="AA3057" i="12"/>
  <c r="AA3052" i="12" s="1"/>
  <c r="AB2887" i="12"/>
  <c r="AB2978" i="12"/>
  <c r="AB2973" i="12" s="1"/>
  <c r="AB2967" i="12" s="1"/>
  <c r="AB3024" i="12"/>
  <c r="AB3010" i="12" s="1"/>
  <c r="AA3114" i="12"/>
  <c r="AA3113" i="12" s="1"/>
  <c r="AA3112" i="12" s="1"/>
  <c r="CB1672" i="12" l="1"/>
  <c r="CA2879" i="12"/>
  <c r="CB2252" i="12"/>
  <c r="CC2879" i="12"/>
  <c r="CA1672" i="12"/>
  <c r="CC2252" i="12"/>
  <c r="CC1672" i="12"/>
  <c r="CA2252" i="12"/>
  <c r="CB2879" i="12"/>
  <c r="BP2414" i="12"/>
  <c r="BV2414" i="12" s="1"/>
  <c r="BQ2251" i="12"/>
  <c r="BW2251" i="12" s="1"/>
  <c r="BO2251" i="12"/>
  <c r="BU2251" i="12" s="1"/>
  <c r="BQ2414" i="12"/>
  <c r="BW2414" i="12" s="1"/>
  <c r="BO2414" i="12"/>
  <c r="BU2414" i="12" s="1"/>
  <c r="BP2251" i="12"/>
  <c r="BV2251" i="12" s="1"/>
  <c r="BE1962" i="12"/>
  <c r="BK1962" i="12" s="1"/>
  <c r="BD1943" i="12"/>
  <c r="BJ1943" i="12" s="1"/>
  <c r="BD546" i="12"/>
  <c r="BJ546" i="12" s="1"/>
  <c r="BD1962" i="12"/>
  <c r="BJ1962" i="12" s="1"/>
  <c r="BD2250" i="12"/>
  <c r="BJ2250" i="12" s="1"/>
  <c r="BD2722" i="12"/>
  <c r="BJ2722" i="12" s="1"/>
  <c r="BE2722" i="12"/>
  <c r="BK2722" i="12" s="1"/>
  <c r="BE2250" i="12"/>
  <c r="BK2250" i="12" s="1"/>
  <c r="BE545" i="12"/>
  <c r="BK545" i="12" s="1"/>
  <c r="BC2250" i="12"/>
  <c r="BI2250" i="12" s="1"/>
  <c r="BC1849" i="12"/>
  <c r="BI1849" i="12" s="1"/>
  <c r="BE1943" i="12"/>
  <c r="BK1943" i="12" s="1"/>
  <c r="BC1943" i="12"/>
  <c r="BI1943" i="12" s="1"/>
  <c r="BC1962" i="12"/>
  <c r="BI1962" i="12" s="1"/>
  <c r="BD1849" i="12"/>
  <c r="BJ1849" i="12" s="1"/>
  <c r="BD545" i="12"/>
  <c r="BJ545" i="12" s="1"/>
  <c r="BC545" i="12"/>
  <c r="BI545" i="12" s="1"/>
  <c r="BE546" i="12"/>
  <c r="BK546" i="12" s="1"/>
  <c r="BE1849" i="12"/>
  <c r="BK1849" i="12" s="1"/>
  <c r="BC546" i="12"/>
  <c r="BI546" i="12" s="1"/>
  <c r="AH1202" i="12"/>
  <c r="AH1125" i="12" s="1"/>
  <c r="AF1202" i="12"/>
  <c r="AF1125" i="12" s="1"/>
  <c r="AH2370" i="12"/>
  <c r="AF2370" i="12"/>
  <c r="AH1537" i="12"/>
  <c r="AG2370" i="12"/>
  <c r="AG309" i="12"/>
  <c r="AG273" i="12" s="1"/>
  <c r="AH1021" i="12"/>
  <c r="AF2147" i="12"/>
  <c r="AH123" i="12"/>
  <c r="AH103" i="12" s="1"/>
  <c r="AG522" i="12"/>
  <c r="AG521" i="12" s="1"/>
  <c r="AG1021" i="12"/>
  <c r="AH2147" i="12"/>
  <c r="AH522" i="12"/>
  <c r="AH521" i="12" s="1"/>
  <c r="AF309" i="12"/>
  <c r="AF273" i="12" s="1"/>
  <c r="AF522" i="12"/>
  <c r="AF521" i="12" s="1"/>
  <c r="AG1537" i="12"/>
  <c r="AH1665" i="12"/>
  <c r="AG2147" i="12"/>
  <c r="AH901" i="12"/>
  <c r="AH707" i="12"/>
  <c r="AG123" i="12"/>
  <c r="AG103" i="12" s="1"/>
  <c r="AG1665" i="12"/>
  <c r="AF1537" i="12"/>
  <c r="AG707" i="12"/>
  <c r="AF901" i="12"/>
  <c r="AF123" i="12"/>
  <c r="AF103" i="12" s="1"/>
  <c r="AH1989" i="12"/>
  <c r="AF1989" i="12"/>
  <c r="AG2640" i="12"/>
  <c r="AF707" i="12"/>
  <c r="AH309" i="12"/>
  <c r="AH273" i="12" s="1"/>
  <c r="AG901" i="12"/>
  <c r="AH2640" i="12"/>
  <c r="AG1989" i="12"/>
  <c r="AG1125" i="12"/>
  <c r="AF2640" i="12"/>
  <c r="AH15" i="12"/>
  <c r="AF1665" i="12"/>
  <c r="AF1021" i="12"/>
  <c r="AG15" i="12"/>
  <c r="AF15" i="12"/>
  <c r="Z2641" i="12"/>
  <c r="AA17" i="12"/>
  <c r="AA16" i="12" s="1"/>
  <c r="AA658" i="12"/>
  <c r="AA652" i="12" s="1"/>
  <c r="Z1051" i="12"/>
  <c r="AB1127" i="12"/>
  <c r="AB1126" i="12" s="1"/>
  <c r="AA782" i="12"/>
  <c r="Z782" i="12"/>
  <c r="AA3070" i="12"/>
  <c r="Z159" i="12"/>
  <c r="Z17" i="12"/>
  <c r="Z16" i="12" s="1"/>
  <c r="AA476" i="12"/>
  <c r="AA475" i="12" s="1"/>
  <c r="Z1022" i="12"/>
  <c r="AA2641" i="12"/>
  <c r="AB1923" i="12"/>
  <c r="AB1922" i="12" s="1"/>
  <c r="Z1666" i="12"/>
  <c r="AB822" i="12"/>
  <c r="AB804" i="12" s="1"/>
  <c r="AA2036" i="12"/>
  <c r="AA2035" i="12" s="1"/>
  <c r="AA343" i="12"/>
  <c r="AA639" i="12"/>
  <c r="AB1638" i="12"/>
  <c r="AB1899" i="12"/>
  <c r="AB1887" i="12" s="1"/>
  <c r="AA1051" i="12"/>
  <c r="Z639" i="12"/>
  <c r="AB2036" i="12"/>
  <c r="AB2035" i="12" s="1"/>
  <c r="AB2673" i="12"/>
  <c r="AB983" i="12"/>
  <c r="AB982" i="12" s="1"/>
  <c r="AA587" i="12"/>
  <c r="AB2641" i="12"/>
  <c r="Z2270" i="12"/>
  <c r="Z343" i="12"/>
  <c r="Z1401" i="12"/>
  <c r="Z1395" i="12" s="1"/>
  <c r="AB310" i="12"/>
  <c r="AA2484" i="12"/>
  <c r="AA2483" i="12" s="1"/>
  <c r="Z983" i="12"/>
  <c r="Z982" i="12" s="1"/>
  <c r="AB1089" i="12"/>
  <c r="AB3070" i="12"/>
  <c r="Z902" i="12"/>
  <c r="AA2270" i="12"/>
  <c r="Z2708" i="12"/>
  <c r="AA1666" i="12"/>
  <c r="AA124" i="12"/>
  <c r="AA275" i="12"/>
  <c r="AA274" i="12" s="1"/>
  <c r="AA2673" i="12"/>
  <c r="AB1760" i="12"/>
  <c r="AA563" i="12"/>
  <c r="AA159" i="12"/>
  <c r="AA1923" i="12"/>
  <c r="AA1922" i="12" s="1"/>
  <c r="Z943" i="12"/>
  <c r="AA1638" i="12"/>
  <c r="AB2270" i="12"/>
  <c r="AB859" i="12"/>
  <c r="AB858" i="12" s="1"/>
  <c r="Z2451" i="12"/>
  <c r="Z1923" i="12"/>
  <c r="Z1922" i="12" s="1"/>
  <c r="AA1022" i="12"/>
  <c r="AA859" i="12"/>
  <c r="AA858" i="12" s="1"/>
  <c r="AB2451" i="12"/>
  <c r="AA1472" i="12"/>
  <c r="AA1471" i="12" s="1"/>
  <c r="AA1451" i="12" s="1"/>
  <c r="Z1990" i="12"/>
  <c r="AB1666" i="12"/>
  <c r="AB563" i="12"/>
  <c r="AB587" i="12"/>
  <c r="Z859" i="12"/>
  <c r="Z858" i="12" s="1"/>
  <c r="Z2752" i="12"/>
  <c r="AB124" i="12"/>
  <c r="AB658" i="12"/>
  <c r="AB652" i="12" s="1"/>
  <c r="Z3070" i="12"/>
  <c r="AB782" i="12"/>
  <c r="AB2054" i="12"/>
  <c r="AA2054" i="12"/>
  <c r="AB159" i="12"/>
  <c r="Z476" i="12"/>
  <c r="Z475" i="12" s="1"/>
  <c r="AB275" i="12"/>
  <c r="AB274" i="12" s="1"/>
  <c r="Z2371" i="12"/>
  <c r="Z2370" i="12" s="1"/>
  <c r="AB2708" i="12"/>
  <c r="AB2484" i="12"/>
  <c r="AB2483" i="12" s="1"/>
  <c r="Z1760" i="12"/>
  <c r="AA943" i="12"/>
  <c r="Z822" i="12"/>
  <c r="Z804" i="12" s="1"/>
  <c r="Z2148" i="12"/>
  <c r="AA822" i="12"/>
  <c r="AA804" i="12" s="1"/>
  <c r="Z1127" i="12"/>
  <c r="Z1126" i="12" s="1"/>
  <c r="AB902" i="12"/>
  <c r="AA2451" i="12"/>
  <c r="AB2111" i="12"/>
  <c r="AA310" i="12"/>
  <c r="Z75" i="12"/>
  <c r="Z74" i="12" s="1"/>
  <c r="AB639" i="12"/>
  <c r="AB343" i="12"/>
  <c r="AA186" i="12"/>
  <c r="Z2036" i="12"/>
  <c r="Z2035" i="12" s="1"/>
  <c r="AB1990" i="12"/>
  <c r="AA902" i="12"/>
  <c r="Z709" i="12"/>
  <c r="Z708" i="12" s="1"/>
  <c r="AB2924" i="12"/>
  <c r="AB1401" i="12"/>
  <c r="AB1395" i="12" s="1"/>
  <c r="AB2148" i="12"/>
  <c r="AA2111" i="12"/>
  <c r="AB943" i="12"/>
  <c r="Z587" i="12"/>
  <c r="AA1127" i="12"/>
  <c r="AA1126" i="12" s="1"/>
  <c r="AB476" i="12"/>
  <c r="AB475" i="12" s="1"/>
  <c r="Z379" i="12"/>
  <c r="Z378" i="12" s="1"/>
  <c r="AA379" i="12"/>
  <c r="AA378" i="12" s="1"/>
  <c r="AB75" i="12"/>
  <c r="AB74" i="12" s="1"/>
  <c r="AB2989" i="12"/>
  <c r="Z2484" i="12"/>
  <c r="Z2483" i="12" s="1"/>
  <c r="AB1203" i="12"/>
  <c r="AB1202" i="12" s="1"/>
  <c r="Z2924" i="12"/>
  <c r="Z1203" i="12"/>
  <c r="Z1202" i="12" s="1"/>
  <c r="AB709" i="12"/>
  <c r="AB708" i="12" s="1"/>
  <c r="Z2054" i="12"/>
  <c r="AB1538" i="12"/>
  <c r="Z1899" i="12"/>
  <c r="Z1887" i="12" s="1"/>
  <c r="Z2989" i="12"/>
  <c r="AA2708" i="12"/>
  <c r="AB1472" i="12"/>
  <c r="AB1471" i="12" s="1"/>
  <c r="AB1451" i="12" s="1"/>
  <c r="AB1022" i="12"/>
  <c r="AB379" i="12"/>
  <c r="AB378" i="12" s="1"/>
  <c r="Z1638" i="12"/>
  <c r="Z1794" i="12"/>
  <c r="Z1793" i="12" s="1"/>
  <c r="AA1538" i="12"/>
  <c r="AA1203" i="12"/>
  <c r="AA1202" i="12" s="1"/>
  <c r="AA709" i="12"/>
  <c r="AA708" i="12" s="1"/>
  <c r="AA75" i="12"/>
  <c r="AA74" i="12" s="1"/>
  <c r="Z310" i="12"/>
  <c r="AA2752" i="12"/>
  <c r="AB1794" i="12"/>
  <c r="AB1793" i="12" s="1"/>
  <c r="AB2752" i="12"/>
  <c r="AA2148" i="12"/>
  <c r="AA1990" i="12"/>
  <c r="AA1794" i="12"/>
  <c r="AA1793" i="12" s="1"/>
  <c r="AB1051" i="12"/>
  <c r="AA2371" i="12"/>
  <c r="AA2370" i="12" s="1"/>
  <c r="AA983" i="12"/>
  <c r="AA982" i="12" s="1"/>
  <c r="Z1089" i="12"/>
  <c r="AB186" i="12"/>
  <c r="AA2989" i="12"/>
  <c r="Z2673" i="12"/>
  <c r="AA1401" i="12"/>
  <c r="AA1395" i="12" s="1"/>
  <c r="AA1089" i="12"/>
  <c r="Z658" i="12"/>
  <c r="Z652" i="12" s="1"/>
  <c r="Z186" i="12"/>
  <c r="Z275" i="12"/>
  <c r="Z274" i="12" s="1"/>
  <c r="AB17" i="12"/>
  <c r="AB16" i="12" s="1"/>
  <c r="AA2924" i="12"/>
  <c r="Z2111" i="12"/>
  <c r="Z1538" i="12"/>
  <c r="Z124" i="12"/>
  <c r="AB2371" i="12"/>
  <c r="AB2370" i="12" s="1"/>
  <c r="AA1899" i="12"/>
  <c r="AA1887" i="12" s="1"/>
  <c r="Z1472" i="12"/>
  <c r="Z1471" i="12" s="1"/>
  <c r="Z1451" i="12" s="1"/>
  <c r="AA1760" i="12"/>
  <c r="Z563" i="12"/>
  <c r="CB2251" i="12" l="1"/>
  <c r="CC2251" i="12"/>
  <c r="CA2414" i="12"/>
  <c r="CB2414" i="12"/>
  <c r="CC2414" i="12"/>
  <c r="CA2251" i="12"/>
  <c r="BO546" i="12"/>
  <c r="BU546" i="12" s="1"/>
  <c r="BP545" i="12"/>
  <c r="BV545" i="12" s="1"/>
  <c r="BQ1943" i="12"/>
  <c r="BW1943" i="12" s="1"/>
  <c r="BQ2250" i="12"/>
  <c r="BW2250" i="12" s="1"/>
  <c r="BP1962" i="12"/>
  <c r="BV1962" i="12" s="1"/>
  <c r="BQ1849" i="12"/>
  <c r="BW1849" i="12" s="1"/>
  <c r="BP1849" i="12"/>
  <c r="BV1849" i="12" s="1"/>
  <c r="BO1849" i="12"/>
  <c r="BU1849" i="12" s="1"/>
  <c r="BQ2722" i="12"/>
  <c r="BW2722" i="12" s="1"/>
  <c r="BP546" i="12"/>
  <c r="BV546" i="12" s="1"/>
  <c r="BQ546" i="12"/>
  <c r="BW546" i="12" s="1"/>
  <c r="BO1962" i="12"/>
  <c r="BU1962" i="12" s="1"/>
  <c r="BO2250" i="12"/>
  <c r="BU2250" i="12" s="1"/>
  <c r="BP2722" i="12"/>
  <c r="BV2722" i="12" s="1"/>
  <c r="BP1943" i="12"/>
  <c r="BV1943" i="12" s="1"/>
  <c r="BO545" i="12"/>
  <c r="BU545" i="12" s="1"/>
  <c r="BO1943" i="12"/>
  <c r="BU1943" i="12" s="1"/>
  <c r="BQ545" i="12"/>
  <c r="BW545" i="12" s="1"/>
  <c r="BP2250" i="12"/>
  <c r="BV2250" i="12" s="1"/>
  <c r="BQ1962" i="12"/>
  <c r="BW1962" i="12" s="1"/>
  <c r="AH857" i="12"/>
  <c r="AH3125" i="12" s="1"/>
  <c r="AG857" i="12"/>
  <c r="AG3125" i="12" s="1"/>
  <c r="AF857" i="12"/>
  <c r="AF3125" i="12" s="1"/>
  <c r="Z123" i="12"/>
  <c r="Z103" i="12" s="1"/>
  <c r="Z1021" i="12"/>
  <c r="AA901" i="12"/>
  <c r="AB1665" i="12"/>
  <c r="AB1537" i="12"/>
  <c r="AB309" i="12"/>
  <c r="AB273" i="12" s="1"/>
  <c r="AA309" i="12"/>
  <c r="AA273" i="12" s="1"/>
  <c r="AA1021" i="12"/>
  <c r="Z2640" i="12"/>
  <c r="AB707" i="12"/>
  <c r="Z1665" i="12"/>
  <c r="AA522" i="12"/>
  <c r="AA521" i="12" s="1"/>
  <c r="AA123" i="12"/>
  <c r="AA103" i="12" s="1"/>
  <c r="AA2147" i="12"/>
  <c r="Z309" i="12"/>
  <c r="Z273" i="12" s="1"/>
  <c r="Z1989" i="12"/>
  <c r="Z2147" i="12"/>
  <c r="AB123" i="12"/>
  <c r="AB103" i="12" s="1"/>
  <c r="Z901" i="12"/>
  <c r="AA15" i="12"/>
  <c r="AA2640" i="12"/>
  <c r="AB1125" i="12"/>
  <c r="AA1665" i="12"/>
  <c r="AB522" i="12"/>
  <c r="AB521" i="12" s="1"/>
  <c r="AB901" i="12"/>
  <c r="AB1989" i="12"/>
  <c r="AA1537" i="12"/>
  <c r="AB2147" i="12"/>
  <c r="AB15" i="12"/>
  <c r="AA707" i="12"/>
  <c r="AA1989" i="12"/>
  <c r="Z15" i="12"/>
  <c r="Z707" i="12"/>
  <c r="AB2640" i="12"/>
  <c r="Z1125" i="12"/>
  <c r="AB1021" i="12"/>
  <c r="AA1125" i="12"/>
  <c r="Z522" i="12"/>
  <c r="Z521" i="12" s="1"/>
  <c r="Z1537" i="12"/>
  <c r="CC1962" i="12" l="1"/>
  <c r="CA545" i="12"/>
  <c r="CA1962" i="12"/>
  <c r="CA1849" i="12"/>
  <c r="CC2250" i="12"/>
  <c r="CB2250" i="12"/>
  <c r="CB1943" i="12"/>
  <c r="CC546" i="12"/>
  <c r="CB1849" i="12"/>
  <c r="CC1943" i="12"/>
  <c r="CC545" i="12"/>
  <c r="CB2722" i="12"/>
  <c r="CB546" i="12"/>
  <c r="CC1849" i="12"/>
  <c r="CB545" i="12"/>
  <c r="CA1943" i="12"/>
  <c r="CA2250" i="12"/>
  <c r="CC2722" i="12"/>
  <c r="CB1962" i="12"/>
  <c r="CA546" i="12"/>
  <c r="Z857" i="12"/>
  <c r="Z3125" i="12" s="1"/>
  <c r="AA857" i="12"/>
  <c r="AA3125" i="12" s="1"/>
  <c r="AB857" i="12"/>
  <c r="AB3125" i="12" s="1"/>
  <c r="X1961" i="12" l="1"/>
  <c r="Y1961" i="12"/>
  <c r="CD1961" i="12"/>
  <c r="CD1960" i="12" s="1"/>
  <c r="CD1959" i="12" s="1"/>
  <c r="CD1958" i="12" s="1"/>
  <c r="W1961" i="12"/>
  <c r="W1960" i="12" l="1"/>
  <c r="AC1960" i="12" s="1"/>
  <c r="AC1961" i="12"/>
  <c r="X1960" i="12"/>
  <c r="AD1961" i="12"/>
  <c r="AE1961" i="12"/>
  <c r="Y1960" i="12"/>
  <c r="AK1961" i="12" l="1"/>
  <c r="AS1961" i="12" s="1"/>
  <c r="AY1961" i="12" s="1"/>
  <c r="AJ1961" i="12"/>
  <c r="AR1961" i="12" s="1"/>
  <c r="AX1961" i="12" s="1"/>
  <c r="AI1961" i="12"/>
  <c r="AM1961" i="12" s="1"/>
  <c r="AQ1961" i="12" s="1"/>
  <c r="AW1961" i="12" s="1"/>
  <c r="AI1960" i="12"/>
  <c r="AM1960" i="12" s="1"/>
  <c r="AQ1960" i="12" s="1"/>
  <c r="AW1960" i="12" s="1"/>
  <c r="W1959" i="12"/>
  <c r="AC1959" i="12" s="1"/>
  <c r="X1959" i="12"/>
  <c r="AD1960" i="12"/>
  <c r="Y1959" i="12"/>
  <c r="AE1960" i="12"/>
  <c r="BC1961" i="12" l="1"/>
  <c r="BI1961" i="12" s="1"/>
  <c r="BC1960" i="12"/>
  <c r="BI1960" i="12" s="1"/>
  <c r="BD1961" i="12"/>
  <c r="BJ1961" i="12" s="1"/>
  <c r="BE1961" i="12"/>
  <c r="BK1961" i="12" s="1"/>
  <c r="AJ1960" i="12"/>
  <c r="AR1960" i="12" s="1"/>
  <c r="AX1960" i="12" s="1"/>
  <c r="AK1960" i="12"/>
  <c r="AS1960" i="12" s="1"/>
  <c r="AY1960" i="12" s="1"/>
  <c r="AI1959" i="12"/>
  <c r="AM1959" i="12" s="1"/>
  <c r="AQ1959" i="12" s="1"/>
  <c r="AW1959" i="12" s="1"/>
  <c r="W1958" i="12"/>
  <c r="AC1958" i="12" s="1"/>
  <c r="AE1959" i="12"/>
  <c r="Y1958" i="12"/>
  <c r="X1958" i="12"/>
  <c r="AD1959" i="12"/>
  <c r="X1908" i="12"/>
  <c r="BP1961" i="12" l="1"/>
  <c r="BV1961" i="12" s="1"/>
  <c r="BO1960" i="12"/>
  <c r="BU1960" i="12" s="1"/>
  <c r="BQ1961" i="12"/>
  <c r="BW1961" i="12" s="1"/>
  <c r="BO1961" i="12"/>
  <c r="BU1961" i="12" s="1"/>
  <c r="BC1959" i="12"/>
  <c r="BI1959" i="12" s="1"/>
  <c r="BE1960" i="12"/>
  <c r="BK1960" i="12" s="1"/>
  <c r="BD1960" i="12"/>
  <c r="BJ1960" i="12" s="1"/>
  <c r="AK1959" i="12"/>
  <c r="AS1959" i="12" s="1"/>
  <c r="AY1959" i="12" s="1"/>
  <c r="AJ1959" i="12"/>
  <c r="AR1959" i="12" s="1"/>
  <c r="AX1959" i="12" s="1"/>
  <c r="AI1958" i="12"/>
  <c r="AM1958" i="12" s="1"/>
  <c r="AQ1958" i="12" s="1"/>
  <c r="AW1958" i="12" s="1"/>
  <c r="AE1958" i="12"/>
  <c r="AD1958" i="12"/>
  <c r="W657" i="12"/>
  <c r="W66" i="12"/>
  <c r="W1543" i="12"/>
  <c r="W1643" i="12"/>
  <c r="CA1961" i="12" l="1"/>
  <c r="CC1961" i="12"/>
  <c r="CA1960" i="12"/>
  <c r="CB1961" i="12"/>
  <c r="BP1960" i="12"/>
  <c r="BV1960" i="12" s="1"/>
  <c r="BQ1960" i="12"/>
  <c r="BW1960" i="12" s="1"/>
  <c r="BO1959" i="12"/>
  <c r="BU1959" i="12" s="1"/>
  <c r="BE1959" i="12"/>
  <c r="BK1959" i="12" s="1"/>
  <c r="BD1959" i="12"/>
  <c r="BJ1959" i="12" s="1"/>
  <c r="BC1958" i="12"/>
  <c r="BI1958" i="12" s="1"/>
  <c r="AJ1958" i="12"/>
  <c r="AR1958" i="12" s="1"/>
  <c r="AX1958" i="12" s="1"/>
  <c r="AK1958" i="12"/>
  <c r="AS1958" i="12" s="1"/>
  <c r="AY1958" i="12" s="1"/>
  <c r="Y1719" i="12"/>
  <c r="X1719" i="12"/>
  <c r="W1719" i="12"/>
  <c r="X1711" i="12"/>
  <c r="W1711" i="12"/>
  <c r="Y1735" i="12"/>
  <c r="X1735" i="12"/>
  <c r="W1912" i="12"/>
  <c r="W1908" i="12"/>
  <c r="X1690" i="12"/>
  <c r="W1690" i="12"/>
  <c r="CA1959" i="12" l="1"/>
  <c r="CC1960" i="12"/>
  <c r="CB1960" i="12"/>
  <c r="BQ1959" i="12"/>
  <c r="BW1959" i="12" s="1"/>
  <c r="BP1959" i="12"/>
  <c r="BV1959" i="12" s="1"/>
  <c r="BO1958" i="12"/>
  <c r="BU1958" i="12" s="1"/>
  <c r="BD1958" i="12"/>
  <c r="BJ1958" i="12" s="1"/>
  <c r="BE1958" i="12"/>
  <c r="BK1958" i="12" s="1"/>
  <c r="W2722" i="12"/>
  <c r="AC2722" i="12" s="1"/>
  <c r="X2721" i="12"/>
  <c r="Y2721" i="12"/>
  <c r="CD2721" i="12"/>
  <c r="W1952" i="12"/>
  <c r="CB1959" i="12" l="1"/>
  <c r="CC1959" i="12"/>
  <c r="CA1958" i="12"/>
  <c r="BP1958" i="12"/>
  <c r="BV1958" i="12" s="1"/>
  <c r="BQ1958" i="12"/>
  <c r="BW1958" i="12" s="1"/>
  <c r="AI2722" i="12"/>
  <c r="AM2722" i="12" s="1"/>
  <c r="AQ2722" i="12" s="1"/>
  <c r="AW2722" i="12" s="1"/>
  <c r="W2721" i="12"/>
  <c r="X20" i="12"/>
  <c r="X19" i="12" s="1"/>
  <c r="Y20" i="12"/>
  <c r="Y19" i="12" s="1"/>
  <c r="X23" i="12"/>
  <c r="X22" i="12" s="1"/>
  <c r="Y23" i="12"/>
  <c r="Y22" i="12" s="1"/>
  <c r="X27" i="12"/>
  <c r="X26" i="12" s="1"/>
  <c r="X25" i="12" s="1"/>
  <c r="Y27" i="12"/>
  <c r="Y26" i="12" s="1"/>
  <c r="Y25" i="12" s="1"/>
  <c r="X31" i="12"/>
  <c r="X30" i="12" s="1"/>
  <c r="X29" i="12" s="1"/>
  <c r="Y31" i="12"/>
  <c r="Y30" i="12" s="1"/>
  <c r="Y29" i="12" s="1"/>
  <c r="X35" i="12"/>
  <c r="X34" i="12" s="1"/>
  <c r="Y35" i="12"/>
  <c r="Y34" i="12" s="1"/>
  <c r="X39" i="12"/>
  <c r="X38" i="12" s="1"/>
  <c r="Y39" i="12"/>
  <c r="Y38" i="12" s="1"/>
  <c r="X43" i="12"/>
  <c r="X42" i="12" s="1"/>
  <c r="X41" i="12" s="1"/>
  <c r="Y43" i="12"/>
  <c r="Y42" i="12" s="1"/>
  <c r="Y41" i="12" s="1"/>
  <c r="X47" i="12"/>
  <c r="X46" i="12" s="1"/>
  <c r="X45" i="12" s="1"/>
  <c r="Y47" i="12"/>
  <c r="Y46" i="12" s="1"/>
  <c r="Y45" i="12" s="1"/>
  <c r="X52" i="12"/>
  <c r="X51" i="12" s="1"/>
  <c r="X50" i="12" s="1"/>
  <c r="Y52" i="12"/>
  <c r="Y51" i="12" s="1"/>
  <c r="Y50" i="12" s="1"/>
  <c r="X56" i="12"/>
  <c r="X55" i="12" s="1"/>
  <c r="X54" i="12" s="1"/>
  <c r="Y56" i="12"/>
  <c r="Y55" i="12" s="1"/>
  <c r="Y54" i="12" s="1"/>
  <c r="X60" i="12"/>
  <c r="X59" i="12" s="1"/>
  <c r="X58" i="12" s="1"/>
  <c r="Y60" i="12"/>
  <c r="Y59" i="12" s="1"/>
  <c r="Y58" i="12" s="1"/>
  <c r="X65" i="12"/>
  <c r="X64" i="12" s="1"/>
  <c r="Y65" i="12"/>
  <c r="Y64" i="12" s="1"/>
  <c r="X68" i="12"/>
  <c r="X67" i="12" s="1"/>
  <c r="Y68" i="12"/>
  <c r="Y67" i="12" s="1"/>
  <c r="X72" i="12"/>
  <c r="X71" i="12" s="1"/>
  <c r="X70" i="12" s="1"/>
  <c r="Y72" i="12"/>
  <c r="Y71" i="12" s="1"/>
  <c r="Y70" i="12" s="1"/>
  <c r="X78" i="12"/>
  <c r="X77" i="12" s="1"/>
  <c r="Y78" i="12"/>
  <c r="Y77" i="12" s="1"/>
  <c r="X81" i="12"/>
  <c r="Y81" i="12"/>
  <c r="X83" i="12"/>
  <c r="Y83" i="12"/>
  <c r="X87" i="12"/>
  <c r="X86" i="12" s="1"/>
  <c r="Y87" i="12"/>
  <c r="Y86" i="12" s="1"/>
  <c r="X91" i="12"/>
  <c r="Y91" i="12"/>
  <c r="X94" i="12"/>
  <c r="Y94" i="12"/>
  <c r="X97" i="12"/>
  <c r="Y97" i="12"/>
  <c r="X101" i="12"/>
  <c r="X100" i="12" s="1"/>
  <c r="X99" i="12" s="1"/>
  <c r="Y101" i="12"/>
  <c r="Y100" i="12" s="1"/>
  <c r="Y99" i="12" s="1"/>
  <c r="X108" i="12"/>
  <c r="X107" i="12" s="1"/>
  <c r="X106" i="12" s="1"/>
  <c r="X105" i="12" s="1"/>
  <c r="Y108" i="12"/>
  <c r="Y107" i="12" s="1"/>
  <c r="Y106" i="12" s="1"/>
  <c r="Y105" i="12" s="1"/>
  <c r="X113" i="12"/>
  <c r="X112" i="12" s="1"/>
  <c r="X111" i="12" s="1"/>
  <c r="X110" i="12" s="1"/>
  <c r="Y113" i="12"/>
  <c r="Y112" i="12" s="1"/>
  <c r="Y111" i="12" s="1"/>
  <c r="Y110" i="12" s="1"/>
  <c r="X118" i="12"/>
  <c r="Y118" i="12"/>
  <c r="X120" i="12"/>
  <c r="Y120" i="12"/>
  <c r="X127" i="12"/>
  <c r="X126" i="12" s="1"/>
  <c r="Y127" i="12"/>
  <c r="Y126" i="12" s="1"/>
  <c r="X130" i="12"/>
  <c r="X129" i="12" s="1"/>
  <c r="Y130" i="12"/>
  <c r="Y129" i="12" s="1"/>
  <c r="X133" i="12"/>
  <c r="X132" i="12" s="1"/>
  <c r="Y133" i="12"/>
  <c r="Y132" i="12" s="1"/>
  <c r="X137" i="12"/>
  <c r="X136" i="12" s="1"/>
  <c r="Y137" i="12"/>
  <c r="Y136" i="12" s="1"/>
  <c r="X140" i="12"/>
  <c r="X139" i="12" s="1"/>
  <c r="Y140" i="12"/>
  <c r="Y139" i="12" s="1"/>
  <c r="X144" i="12"/>
  <c r="X143" i="12" s="1"/>
  <c r="X142" i="12" s="1"/>
  <c r="Y144" i="12"/>
  <c r="Y143" i="12" s="1"/>
  <c r="Y142" i="12" s="1"/>
  <c r="X153" i="12"/>
  <c r="X152" i="12" s="1"/>
  <c r="X151" i="12" s="1"/>
  <c r="Y153" i="12"/>
  <c r="Y152" i="12" s="1"/>
  <c r="Y151" i="12" s="1"/>
  <c r="X157" i="12"/>
  <c r="X156" i="12" s="1"/>
  <c r="X155" i="12" s="1"/>
  <c r="Y157" i="12"/>
  <c r="Y156" i="12" s="1"/>
  <c r="Y155" i="12" s="1"/>
  <c r="X162" i="12"/>
  <c r="X161" i="12" s="1"/>
  <c r="Y162" i="12"/>
  <c r="Y161" i="12" s="1"/>
  <c r="X165" i="12"/>
  <c r="X164" i="12" s="1"/>
  <c r="Y165" i="12"/>
  <c r="Y164" i="12" s="1"/>
  <c r="X168" i="12"/>
  <c r="X167" i="12" s="1"/>
  <c r="Y168" i="12"/>
  <c r="Y167" i="12" s="1"/>
  <c r="X172" i="12"/>
  <c r="X171" i="12" s="1"/>
  <c r="Y172" i="12"/>
  <c r="Y171" i="12" s="1"/>
  <c r="X175" i="12"/>
  <c r="X174" i="12" s="1"/>
  <c r="Y175" i="12"/>
  <c r="Y174" i="12" s="1"/>
  <c r="X180" i="12"/>
  <c r="X179" i="12" s="1"/>
  <c r="X178" i="12" s="1"/>
  <c r="Y180" i="12"/>
  <c r="Y179" i="12" s="1"/>
  <c r="Y178" i="12" s="1"/>
  <c r="X184" i="12"/>
  <c r="X183" i="12" s="1"/>
  <c r="X182" i="12" s="1"/>
  <c r="Y184" i="12"/>
  <c r="Y183" i="12" s="1"/>
  <c r="Y182" i="12" s="1"/>
  <c r="X190" i="12"/>
  <c r="X189" i="12" s="1"/>
  <c r="X188" i="12" s="1"/>
  <c r="Y190" i="12"/>
  <c r="Y189" i="12" s="1"/>
  <c r="Y188" i="12" s="1"/>
  <c r="X194" i="12"/>
  <c r="X193" i="12" s="1"/>
  <c r="Y194" i="12"/>
  <c r="Y193" i="12" s="1"/>
  <c r="X197" i="12"/>
  <c r="X196" i="12" s="1"/>
  <c r="Y197" i="12"/>
  <c r="Y196" i="12" s="1"/>
  <c r="X202" i="12"/>
  <c r="X201" i="12" s="1"/>
  <c r="X200" i="12" s="1"/>
  <c r="Y202" i="12"/>
  <c r="Y201" i="12" s="1"/>
  <c r="Y200" i="12" s="1"/>
  <c r="X206" i="12"/>
  <c r="X205" i="12" s="1"/>
  <c r="X204" i="12" s="1"/>
  <c r="Y206" i="12"/>
  <c r="Y205" i="12" s="1"/>
  <c r="Y204" i="12" s="1"/>
  <c r="X210" i="12"/>
  <c r="X209" i="12" s="1"/>
  <c r="X208" i="12" s="1"/>
  <c r="Y210" i="12"/>
  <c r="Y209" i="12" s="1"/>
  <c r="Y208" i="12" s="1"/>
  <c r="X214" i="12"/>
  <c r="X213" i="12" s="1"/>
  <c r="X212" i="12" s="1"/>
  <c r="Y214" i="12"/>
  <c r="Y213" i="12" s="1"/>
  <c r="Y212" i="12" s="1"/>
  <c r="X218" i="12"/>
  <c r="X217" i="12" s="1"/>
  <c r="X216" i="12" s="1"/>
  <c r="Y218" i="12"/>
  <c r="Y217" i="12" s="1"/>
  <c r="Y216" i="12" s="1"/>
  <c r="X222" i="12"/>
  <c r="X221" i="12" s="1"/>
  <c r="X220" i="12" s="1"/>
  <c r="Y222" i="12"/>
  <c r="Y221" i="12" s="1"/>
  <c r="Y220" i="12" s="1"/>
  <c r="X226" i="12"/>
  <c r="X225" i="12" s="1"/>
  <c r="X224" i="12" s="1"/>
  <c r="Y226" i="12"/>
  <c r="Y225" i="12" s="1"/>
  <c r="Y224" i="12" s="1"/>
  <c r="X230" i="12"/>
  <c r="X229" i="12" s="1"/>
  <c r="X228" i="12" s="1"/>
  <c r="Y230" i="12"/>
  <c r="Y229" i="12" s="1"/>
  <c r="Y228" i="12" s="1"/>
  <c r="X234" i="12"/>
  <c r="X233" i="12" s="1"/>
  <c r="X232" i="12" s="1"/>
  <c r="Y234" i="12"/>
  <c r="Y233" i="12" s="1"/>
  <c r="Y232" i="12" s="1"/>
  <c r="X242" i="12"/>
  <c r="X241" i="12" s="1"/>
  <c r="X240" i="12" s="1"/>
  <c r="Y242" i="12"/>
  <c r="Y241" i="12" s="1"/>
  <c r="Y240" i="12" s="1"/>
  <c r="X246" i="12"/>
  <c r="X245" i="12" s="1"/>
  <c r="X244" i="12" s="1"/>
  <c r="Y246" i="12"/>
  <c r="Y245" i="12" s="1"/>
  <c r="Y244" i="12" s="1"/>
  <c r="X250" i="12"/>
  <c r="X249" i="12" s="1"/>
  <c r="X248" i="12" s="1"/>
  <c r="Y250" i="12"/>
  <c r="Y249" i="12" s="1"/>
  <c r="Y248" i="12" s="1"/>
  <c r="X254" i="12"/>
  <c r="X253" i="12" s="1"/>
  <c r="X252" i="12" s="1"/>
  <c r="Y254" i="12"/>
  <c r="Y253" i="12" s="1"/>
  <c r="Y252" i="12" s="1"/>
  <c r="X258" i="12"/>
  <c r="X257" i="12" s="1"/>
  <c r="X256" i="12" s="1"/>
  <c r="Y258" i="12"/>
  <c r="Y257" i="12" s="1"/>
  <c r="Y256" i="12" s="1"/>
  <c r="X262" i="12"/>
  <c r="X261" i="12" s="1"/>
  <c r="X260" i="12" s="1"/>
  <c r="Y262" i="12"/>
  <c r="Y261" i="12" s="1"/>
  <c r="Y260" i="12" s="1"/>
  <c r="X267" i="12"/>
  <c r="X266" i="12" s="1"/>
  <c r="X265" i="12" s="1"/>
  <c r="Y267" i="12"/>
  <c r="Y266" i="12" s="1"/>
  <c r="Y265" i="12" s="1"/>
  <c r="X271" i="12"/>
  <c r="X270" i="12" s="1"/>
  <c r="X269" i="12" s="1"/>
  <c r="Y271" i="12"/>
  <c r="Y270" i="12" s="1"/>
  <c r="Y269" i="12" s="1"/>
  <c r="X278" i="12"/>
  <c r="Y278" i="12"/>
  <c r="X280" i="12"/>
  <c r="Y280" i="12"/>
  <c r="X284" i="12"/>
  <c r="Y284" i="12"/>
  <c r="X286" i="12"/>
  <c r="Y286" i="12"/>
  <c r="X296" i="12"/>
  <c r="X295" i="12" s="1"/>
  <c r="Y296" i="12"/>
  <c r="Y295" i="12" s="1"/>
  <c r="X299" i="12"/>
  <c r="X298" i="12" s="1"/>
  <c r="Y299" i="12"/>
  <c r="Y298" i="12" s="1"/>
  <c r="X303" i="12"/>
  <c r="X302" i="12" s="1"/>
  <c r="X301" i="12" s="1"/>
  <c r="Y303" i="12"/>
  <c r="Y302" i="12" s="1"/>
  <c r="Y301" i="12" s="1"/>
  <c r="X307" i="12"/>
  <c r="X306" i="12" s="1"/>
  <c r="X305" i="12" s="1"/>
  <c r="Y307" i="12"/>
  <c r="Y306" i="12" s="1"/>
  <c r="Y305" i="12" s="1"/>
  <c r="X313" i="12"/>
  <c r="Y313" i="12"/>
  <c r="X315" i="12"/>
  <c r="Y315" i="12"/>
  <c r="X319" i="12"/>
  <c r="Y319" i="12"/>
  <c r="X321" i="12"/>
  <c r="Y321" i="12"/>
  <c r="X325" i="12"/>
  <c r="X324" i="12" s="1"/>
  <c r="X323" i="12" s="1"/>
  <c r="Y325" i="12"/>
  <c r="Y324" i="12" s="1"/>
  <c r="Y323" i="12" s="1"/>
  <c r="X329" i="12"/>
  <c r="X328" i="12" s="1"/>
  <c r="X327" i="12" s="1"/>
  <c r="Y329" i="12"/>
  <c r="Y328" i="12" s="1"/>
  <c r="Y327" i="12" s="1"/>
  <c r="X333" i="12"/>
  <c r="Y333" i="12"/>
  <c r="X335" i="12"/>
  <c r="Y335" i="12"/>
  <c r="X346" i="12"/>
  <c r="Y346" i="12"/>
  <c r="X348" i="12"/>
  <c r="Y348" i="12"/>
  <c r="X352" i="12"/>
  <c r="X351" i="12" s="1"/>
  <c r="X350" i="12" s="1"/>
  <c r="Y352" i="12"/>
  <c r="Y351" i="12" s="1"/>
  <c r="Y350" i="12" s="1"/>
  <c r="X356" i="12"/>
  <c r="X355" i="12" s="1"/>
  <c r="X354" i="12" s="1"/>
  <c r="Y356" i="12"/>
  <c r="Y355" i="12" s="1"/>
  <c r="Y354" i="12" s="1"/>
  <c r="X370" i="12"/>
  <c r="Y370" i="12"/>
  <c r="X372" i="12"/>
  <c r="Y372" i="12"/>
  <c r="X376" i="12"/>
  <c r="X375" i="12" s="1"/>
  <c r="X374" i="12" s="1"/>
  <c r="Y376" i="12"/>
  <c r="Y375" i="12" s="1"/>
  <c r="Y374" i="12" s="1"/>
  <c r="X382" i="12"/>
  <c r="X381" i="12" s="1"/>
  <c r="X380" i="12" s="1"/>
  <c r="Y382" i="12"/>
  <c r="Y381" i="12" s="1"/>
  <c r="Y380" i="12" s="1"/>
  <c r="X386" i="12"/>
  <c r="Y386" i="12"/>
  <c r="X388" i="12"/>
  <c r="Y388" i="12"/>
  <c r="X393" i="12"/>
  <c r="Y393" i="12"/>
  <c r="X395" i="12"/>
  <c r="Y395" i="12"/>
  <c r="X400" i="12"/>
  <c r="Y400" i="12"/>
  <c r="X402" i="12"/>
  <c r="Y402" i="12"/>
  <c r="X407" i="12"/>
  <c r="X406" i="12" s="1"/>
  <c r="X405" i="12" s="1"/>
  <c r="Y407" i="12"/>
  <c r="Y406" i="12" s="1"/>
  <c r="Y405" i="12" s="1"/>
  <c r="X412" i="12"/>
  <c r="X411" i="12" s="1"/>
  <c r="X410" i="12" s="1"/>
  <c r="Y412" i="12"/>
  <c r="Y411" i="12" s="1"/>
  <c r="Y410" i="12" s="1"/>
  <c r="X416" i="12"/>
  <c r="X415" i="12" s="1"/>
  <c r="X414" i="12" s="1"/>
  <c r="Y416" i="12"/>
  <c r="Y415" i="12" s="1"/>
  <c r="Y414" i="12" s="1"/>
  <c r="X427" i="12"/>
  <c r="X426" i="12" s="1"/>
  <c r="X425" i="12" s="1"/>
  <c r="Y427" i="12"/>
  <c r="Y426" i="12" s="1"/>
  <c r="Y425" i="12" s="1"/>
  <c r="X431" i="12"/>
  <c r="X430" i="12" s="1"/>
  <c r="X429" i="12" s="1"/>
  <c r="Y431" i="12"/>
  <c r="Y430" i="12" s="1"/>
  <c r="Y429" i="12" s="1"/>
  <c r="X435" i="12"/>
  <c r="X434" i="12" s="1"/>
  <c r="X433" i="12" s="1"/>
  <c r="Y435" i="12"/>
  <c r="Y434" i="12" s="1"/>
  <c r="Y433" i="12" s="1"/>
  <c r="X443" i="12"/>
  <c r="X442" i="12" s="1"/>
  <c r="Y443" i="12"/>
  <c r="Y442" i="12" s="1"/>
  <c r="X446" i="12"/>
  <c r="X445" i="12" s="1"/>
  <c r="Y446" i="12"/>
  <c r="Y445" i="12" s="1"/>
  <c r="X450" i="12"/>
  <c r="X449" i="12" s="1"/>
  <c r="X448" i="12" s="1"/>
  <c r="Y450" i="12"/>
  <c r="Y449" i="12" s="1"/>
  <c r="Y448" i="12" s="1"/>
  <c r="X454" i="12"/>
  <c r="X453" i="12" s="1"/>
  <c r="X452" i="12" s="1"/>
  <c r="Y454" i="12"/>
  <c r="Y453" i="12" s="1"/>
  <c r="Y452" i="12" s="1"/>
  <c r="X459" i="12"/>
  <c r="X458" i="12" s="1"/>
  <c r="X457" i="12" s="1"/>
  <c r="Y459" i="12"/>
  <c r="Y458" i="12" s="1"/>
  <c r="Y457" i="12" s="1"/>
  <c r="X465" i="12"/>
  <c r="X464" i="12" s="1"/>
  <c r="X463" i="12" s="1"/>
  <c r="X462" i="12" s="1"/>
  <c r="X461" i="12" s="1"/>
  <c r="Y465" i="12"/>
  <c r="Y464" i="12" s="1"/>
  <c r="Y463" i="12" s="1"/>
  <c r="Y462" i="12" s="1"/>
  <c r="Y461" i="12" s="1"/>
  <c r="X480" i="12"/>
  <c r="X479" i="12" s="1"/>
  <c r="X478" i="12" s="1"/>
  <c r="Y480" i="12"/>
  <c r="Y479" i="12" s="1"/>
  <c r="Y478" i="12" s="1"/>
  <c r="X484" i="12"/>
  <c r="X483" i="12" s="1"/>
  <c r="X482" i="12" s="1"/>
  <c r="Y484" i="12"/>
  <c r="Y483" i="12" s="1"/>
  <c r="Y482" i="12" s="1"/>
  <c r="X492" i="12"/>
  <c r="X491" i="12" s="1"/>
  <c r="Y492" i="12"/>
  <c r="Y491" i="12" s="1"/>
  <c r="X495" i="12"/>
  <c r="X494" i="12" s="1"/>
  <c r="Y495" i="12"/>
  <c r="Y494" i="12" s="1"/>
  <c r="X498" i="12"/>
  <c r="X497" i="12" s="1"/>
  <c r="Y498" i="12"/>
  <c r="Y497" i="12" s="1"/>
  <c r="X502" i="12"/>
  <c r="X501" i="12" s="1"/>
  <c r="X500" i="12" s="1"/>
  <c r="Y502" i="12"/>
  <c r="Y501" i="12" s="1"/>
  <c r="Y500" i="12" s="1"/>
  <c r="X507" i="12"/>
  <c r="Y507" i="12"/>
  <c r="X509" i="12"/>
  <c r="Y509" i="12"/>
  <c r="X515" i="12"/>
  <c r="X514" i="12" s="1"/>
  <c r="X513" i="12" s="1"/>
  <c r="Y515" i="12"/>
  <c r="Y514" i="12" s="1"/>
  <c r="Y513" i="12" s="1"/>
  <c r="X519" i="12"/>
  <c r="X518" i="12" s="1"/>
  <c r="X517" i="12" s="1"/>
  <c r="Y519" i="12"/>
  <c r="Y518" i="12" s="1"/>
  <c r="Y517" i="12" s="1"/>
  <c r="X526" i="12"/>
  <c r="X525" i="12" s="1"/>
  <c r="X524" i="12" s="1"/>
  <c r="Y526" i="12"/>
  <c r="Y525" i="12" s="1"/>
  <c r="Y524" i="12" s="1"/>
  <c r="X530" i="12"/>
  <c r="X529" i="12" s="1"/>
  <c r="X528" i="12" s="1"/>
  <c r="Y530" i="12"/>
  <c r="Y529" i="12" s="1"/>
  <c r="Y528" i="12" s="1"/>
  <c r="X535" i="12"/>
  <c r="X534" i="12" s="1"/>
  <c r="X533" i="12" s="1"/>
  <c r="Y535" i="12"/>
  <c r="Y534" i="12" s="1"/>
  <c r="Y533" i="12" s="1"/>
  <c r="X539" i="12"/>
  <c r="X538" i="12" s="1"/>
  <c r="X537" i="12" s="1"/>
  <c r="Y539" i="12"/>
  <c r="Y538" i="12" s="1"/>
  <c r="Y537" i="12" s="1"/>
  <c r="X543" i="12"/>
  <c r="X542" i="12" s="1"/>
  <c r="X541" i="12" s="1"/>
  <c r="Y543" i="12"/>
  <c r="Y542" i="12" s="1"/>
  <c r="Y541" i="12" s="1"/>
  <c r="X549" i="12"/>
  <c r="X548" i="12" s="1"/>
  <c r="X547" i="12" s="1"/>
  <c r="Y549" i="12"/>
  <c r="Y548" i="12" s="1"/>
  <c r="Y547" i="12" s="1"/>
  <c r="X553" i="12"/>
  <c r="X552" i="12" s="1"/>
  <c r="X551" i="12" s="1"/>
  <c r="Y553" i="12"/>
  <c r="Y552" i="12" s="1"/>
  <c r="Y551" i="12" s="1"/>
  <c r="X557" i="12"/>
  <c r="X556" i="12" s="1"/>
  <c r="X555" i="12" s="1"/>
  <c r="Y557" i="12"/>
  <c r="Y556" i="12" s="1"/>
  <c r="Y555" i="12" s="1"/>
  <c r="X561" i="12"/>
  <c r="X560" i="12" s="1"/>
  <c r="X559" i="12" s="1"/>
  <c r="Y561" i="12"/>
  <c r="Y560" i="12" s="1"/>
  <c r="Y559" i="12" s="1"/>
  <c r="X566" i="12"/>
  <c r="Y566" i="12"/>
  <c r="X568" i="12"/>
  <c r="Y568" i="12"/>
  <c r="X572" i="12"/>
  <c r="Y572" i="12"/>
  <c r="X574" i="12"/>
  <c r="Y574" i="12"/>
  <c r="X579" i="12"/>
  <c r="Y579" i="12"/>
  <c r="X581" i="12"/>
  <c r="Y581" i="12"/>
  <c r="X585" i="12"/>
  <c r="X584" i="12" s="1"/>
  <c r="X583" i="12" s="1"/>
  <c r="Y585" i="12"/>
  <c r="Y584" i="12" s="1"/>
  <c r="Y583" i="12" s="1"/>
  <c r="X590" i="12"/>
  <c r="Y590" i="12"/>
  <c r="X592" i="12"/>
  <c r="Y592" i="12"/>
  <c r="X596" i="12"/>
  <c r="Y596" i="12"/>
  <c r="X598" i="12"/>
  <c r="Y598" i="12"/>
  <c r="X602" i="12"/>
  <c r="X601" i="12" s="1"/>
  <c r="X600" i="12" s="1"/>
  <c r="Y602" i="12"/>
  <c r="Y601" i="12" s="1"/>
  <c r="Y600" i="12" s="1"/>
  <c r="X606" i="12"/>
  <c r="X605" i="12" s="1"/>
  <c r="X604" i="12" s="1"/>
  <c r="Y606" i="12"/>
  <c r="Y605" i="12" s="1"/>
  <c r="Y604" i="12" s="1"/>
  <c r="X610" i="12"/>
  <c r="X609" i="12" s="1"/>
  <c r="X608" i="12" s="1"/>
  <c r="Y610" i="12"/>
  <c r="Y609" i="12" s="1"/>
  <c r="Y608" i="12" s="1"/>
  <c r="X625" i="12"/>
  <c r="Y625" i="12"/>
  <c r="X627" i="12"/>
  <c r="Y627" i="12"/>
  <c r="X642" i="12"/>
  <c r="Y642" i="12"/>
  <c r="X644" i="12"/>
  <c r="Y644" i="12"/>
  <c r="X648" i="12"/>
  <c r="Y648" i="12"/>
  <c r="X650" i="12"/>
  <c r="Y650" i="12"/>
  <c r="X656" i="12"/>
  <c r="X655" i="12" s="1"/>
  <c r="X654" i="12" s="1"/>
  <c r="X653" i="12" s="1"/>
  <c r="Y656" i="12"/>
  <c r="Y655" i="12" s="1"/>
  <c r="Y654" i="12" s="1"/>
  <c r="Y653" i="12" s="1"/>
  <c r="X661" i="12"/>
  <c r="X660" i="12" s="1"/>
  <c r="X659" i="12" s="1"/>
  <c r="Y661" i="12"/>
  <c r="Y660" i="12" s="1"/>
  <c r="Y659" i="12" s="1"/>
  <c r="X665" i="12"/>
  <c r="Y665" i="12"/>
  <c r="X667" i="12"/>
  <c r="Y667" i="12"/>
  <c r="X671" i="12"/>
  <c r="Y671" i="12"/>
  <c r="X673" i="12"/>
  <c r="Y673" i="12"/>
  <c r="X683" i="12"/>
  <c r="X682" i="12" s="1"/>
  <c r="Y683" i="12"/>
  <c r="Y682" i="12" s="1"/>
  <c r="X686" i="12"/>
  <c r="Y686" i="12"/>
  <c r="X688" i="12"/>
  <c r="Y688" i="12"/>
  <c r="X693" i="12"/>
  <c r="X692" i="12" s="1"/>
  <c r="X691" i="12" s="1"/>
  <c r="Y693" i="12"/>
  <c r="Y692" i="12" s="1"/>
  <c r="Y691" i="12" s="1"/>
  <c r="X697" i="12"/>
  <c r="X696" i="12" s="1"/>
  <c r="X695" i="12" s="1"/>
  <c r="Y697" i="12"/>
  <c r="Y696" i="12" s="1"/>
  <c r="Y695" i="12" s="1"/>
  <c r="X701" i="12"/>
  <c r="X700" i="12" s="1"/>
  <c r="X699" i="12" s="1"/>
  <c r="Y701" i="12"/>
  <c r="Y700" i="12" s="1"/>
  <c r="Y699" i="12" s="1"/>
  <c r="X705" i="12"/>
  <c r="X704" i="12" s="1"/>
  <c r="X703" i="12" s="1"/>
  <c r="Y705" i="12"/>
  <c r="Y704" i="12" s="1"/>
  <c r="Y703" i="12" s="1"/>
  <c r="X712" i="12"/>
  <c r="X711" i="12" s="1"/>
  <c r="X710" i="12" s="1"/>
  <c r="Y712" i="12"/>
  <c r="Y711" i="12" s="1"/>
  <c r="Y710" i="12" s="1"/>
  <c r="X716" i="12"/>
  <c r="X715" i="12" s="1"/>
  <c r="Y716" i="12"/>
  <c r="Y715" i="12" s="1"/>
  <c r="X719" i="12"/>
  <c r="X718" i="12" s="1"/>
  <c r="Y719" i="12"/>
  <c r="Y718" i="12" s="1"/>
  <c r="X723" i="12"/>
  <c r="X722" i="12" s="1"/>
  <c r="Y723" i="12"/>
  <c r="Y722" i="12" s="1"/>
  <c r="X726" i="12"/>
  <c r="X725" i="12" s="1"/>
  <c r="Y726" i="12"/>
  <c r="Y725" i="12" s="1"/>
  <c r="X730" i="12"/>
  <c r="X729" i="12" s="1"/>
  <c r="X728" i="12" s="1"/>
  <c r="Y730" i="12"/>
  <c r="Y729" i="12" s="1"/>
  <c r="Y728" i="12" s="1"/>
  <c r="X734" i="12"/>
  <c r="X733" i="12" s="1"/>
  <c r="X732" i="12" s="1"/>
  <c r="Y734" i="12"/>
  <c r="Y733" i="12" s="1"/>
  <c r="Y732" i="12" s="1"/>
  <c r="X738" i="12"/>
  <c r="X737" i="12" s="1"/>
  <c r="X736" i="12" s="1"/>
  <c r="Y738" i="12"/>
  <c r="Y737" i="12" s="1"/>
  <c r="Y736" i="12" s="1"/>
  <c r="X742" i="12"/>
  <c r="X741" i="12" s="1"/>
  <c r="Y742" i="12"/>
  <c r="Y741" i="12" s="1"/>
  <c r="X745" i="12"/>
  <c r="Y745" i="12"/>
  <c r="X747" i="12"/>
  <c r="Y747" i="12"/>
  <c r="X752" i="12"/>
  <c r="X751" i="12" s="1"/>
  <c r="Y752" i="12"/>
  <c r="Y751" i="12" s="1"/>
  <c r="X755" i="12"/>
  <c r="X754" i="12" s="1"/>
  <c r="Y755" i="12"/>
  <c r="Y754" i="12" s="1"/>
  <c r="X759" i="12"/>
  <c r="X758" i="12" s="1"/>
  <c r="X757" i="12" s="1"/>
  <c r="Y759" i="12"/>
  <c r="Y758" i="12" s="1"/>
  <c r="Y757" i="12" s="1"/>
  <c r="X763" i="12"/>
  <c r="X762" i="12" s="1"/>
  <c r="X761" i="12" s="1"/>
  <c r="Y763" i="12"/>
  <c r="Y762" i="12" s="1"/>
  <c r="Y761" i="12" s="1"/>
  <c r="X769" i="12"/>
  <c r="Y769" i="12"/>
  <c r="X773" i="12"/>
  <c r="Y773" i="12"/>
  <c r="X780" i="12"/>
  <c r="X779" i="12" s="1"/>
  <c r="X778" i="12" s="1"/>
  <c r="Y780" i="12"/>
  <c r="Y779" i="12" s="1"/>
  <c r="Y778" i="12" s="1"/>
  <c r="X786" i="12"/>
  <c r="X785" i="12" s="1"/>
  <c r="Y786" i="12"/>
  <c r="Y785" i="12" s="1"/>
  <c r="X789" i="12"/>
  <c r="X788" i="12" s="1"/>
  <c r="Y789" i="12"/>
  <c r="Y788" i="12" s="1"/>
  <c r="X794" i="12"/>
  <c r="X793" i="12" s="1"/>
  <c r="X792" i="12" s="1"/>
  <c r="X791" i="12" s="1"/>
  <c r="Y794" i="12"/>
  <c r="Y793" i="12" s="1"/>
  <c r="Y792" i="12" s="1"/>
  <c r="Y791" i="12" s="1"/>
  <c r="X799" i="12"/>
  <c r="X798" i="12" s="1"/>
  <c r="Y799" i="12"/>
  <c r="Y798" i="12" s="1"/>
  <c r="X802" i="12"/>
  <c r="X801" i="12" s="1"/>
  <c r="Y802" i="12"/>
  <c r="Y801" i="12" s="1"/>
  <c r="X808" i="12"/>
  <c r="X807" i="12" s="1"/>
  <c r="Y808" i="12"/>
  <c r="Y807" i="12" s="1"/>
  <c r="X811" i="12"/>
  <c r="X810" i="12" s="1"/>
  <c r="Y811" i="12"/>
  <c r="Y810" i="12" s="1"/>
  <c r="X814" i="12"/>
  <c r="X813" i="12" s="1"/>
  <c r="Y814" i="12"/>
  <c r="Y813" i="12" s="1"/>
  <c r="X817" i="12"/>
  <c r="X816" i="12" s="1"/>
  <c r="Y817" i="12"/>
  <c r="Y816" i="12" s="1"/>
  <c r="X820" i="12"/>
  <c r="X819" i="12" s="1"/>
  <c r="Y820" i="12"/>
  <c r="Y819" i="12" s="1"/>
  <c r="X825" i="12"/>
  <c r="Y825" i="12"/>
  <c r="X827" i="12"/>
  <c r="Y827" i="12"/>
  <c r="X835" i="12"/>
  <c r="X834" i="12" s="1"/>
  <c r="X833" i="12" s="1"/>
  <c r="Y835" i="12"/>
  <c r="Y834" i="12" s="1"/>
  <c r="Y833" i="12" s="1"/>
  <c r="X839" i="12"/>
  <c r="X838" i="12" s="1"/>
  <c r="Y839" i="12"/>
  <c r="Y838" i="12" s="1"/>
  <c r="X842" i="12"/>
  <c r="X841" i="12" s="1"/>
  <c r="Y842" i="12"/>
  <c r="Y841" i="12" s="1"/>
  <c r="X847" i="12"/>
  <c r="X846" i="12" s="1"/>
  <c r="Y847" i="12"/>
  <c r="Y846" i="12" s="1"/>
  <c r="X850" i="12"/>
  <c r="X849" i="12" s="1"/>
  <c r="Y850" i="12"/>
  <c r="Y849" i="12" s="1"/>
  <c r="X855" i="12"/>
  <c r="X854" i="12" s="1"/>
  <c r="X853" i="12" s="1"/>
  <c r="X852" i="12" s="1"/>
  <c r="Y855" i="12"/>
  <c r="Y854" i="12" s="1"/>
  <c r="Y853" i="12" s="1"/>
  <c r="Y852" i="12" s="1"/>
  <c r="X862" i="12"/>
  <c r="Y862" i="12"/>
  <c r="X864" i="12"/>
  <c r="Y864" i="12"/>
  <c r="X868" i="12"/>
  <c r="Y868" i="12"/>
  <c r="X870" i="12"/>
  <c r="Y870" i="12"/>
  <c r="X874" i="12"/>
  <c r="Y874" i="12"/>
  <c r="X876" i="12"/>
  <c r="Y876" i="12"/>
  <c r="X881" i="12"/>
  <c r="X880" i="12" s="1"/>
  <c r="Y881" i="12"/>
  <c r="Y880" i="12" s="1"/>
  <c r="X884" i="12"/>
  <c r="X883" i="12" s="1"/>
  <c r="Y884" i="12"/>
  <c r="Y883" i="12" s="1"/>
  <c r="X887" i="12"/>
  <c r="X886" i="12" s="1"/>
  <c r="Y887" i="12"/>
  <c r="Y886" i="12" s="1"/>
  <c r="X890" i="12"/>
  <c r="Y890" i="12"/>
  <c r="X893" i="12"/>
  <c r="Y893" i="12"/>
  <c r="X899" i="12"/>
  <c r="X898" i="12" s="1"/>
  <c r="X897" i="12" s="1"/>
  <c r="Y899" i="12"/>
  <c r="Y898" i="12" s="1"/>
  <c r="Y897" i="12" s="1"/>
  <c r="X905" i="12"/>
  <c r="Y905" i="12"/>
  <c r="X907" i="12"/>
  <c r="Y907" i="12"/>
  <c r="X911" i="12"/>
  <c r="X910" i="12" s="1"/>
  <c r="X909" i="12" s="1"/>
  <c r="Y911" i="12"/>
  <c r="Y910" i="12" s="1"/>
  <c r="Y909" i="12" s="1"/>
  <c r="X915" i="12"/>
  <c r="Y915" i="12"/>
  <c r="X917" i="12"/>
  <c r="Y917" i="12"/>
  <c r="X921" i="12"/>
  <c r="X920" i="12" s="1"/>
  <c r="X919" i="12" s="1"/>
  <c r="Y921" i="12"/>
  <c r="Y920" i="12" s="1"/>
  <c r="Y919" i="12" s="1"/>
  <c r="X925" i="12"/>
  <c r="X924" i="12" s="1"/>
  <c r="X923" i="12" s="1"/>
  <c r="Y925" i="12"/>
  <c r="Y924" i="12" s="1"/>
  <c r="Y923" i="12" s="1"/>
  <c r="X929" i="12"/>
  <c r="Y929" i="12"/>
  <c r="X931" i="12"/>
  <c r="Y931" i="12"/>
  <c r="X935" i="12"/>
  <c r="X934" i="12" s="1"/>
  <c r="X933" i="12" s="1"/>
  <c r="Y935" i="12"/>
  <c r="Y934" i="12" s="1"/>
  <c r="Y933" i="12" s="1"/>
  <c r="X939" i="12"/>
  <c r="Y939" i="12"/>
  <c r="X941" i="12"/>
  <c r="Y941" i="12"/>
  <c r="X946" i="12"/>
  <c r="X945" i="12" s="1"/>
  <c r="Y946" i="12"/>
  <c r="Y945" i="12" s="1"/>
  <c r="X949" i="12"/>
  <c r="Y949" i="12"/>
  <c r="X952" i="12"/>
  <c r="Y952" i="12"/>
  <c r="X955" i="12"/>
  <c r="Y955" i="12"/>
  <c r="X959" i="12"/>
  <c r="X958" i="12" s="1"/>
  <c r="Y959" i="12"/>
  <c r="Y958" i="12" s="1"/>
  <c r="X962" i="12"/>
  <c r="X961" i="12" s="1"/>
  <c r="Y962" i="12"/>
  <c r="Y961" i="12" s="1"/>
  <c r="X966" i="12"/>
  <c r="Y966" i="12"/>
  <c r="X968" i="12"/>
  <c r="Y968" i="12"/>
  <c r="X972" i="12"/>
  <c r="Y972" i="12"/>
  <c r="X974" i="12"/>
  <c r="Y974" i="12"/>
  <c r="X978" i="12"/>
  <c r="Y978" i="12"/>
  <c r="X980" i="12"/>
  <c r="Y980" i="12"/>
  <c r="X986" i="12"/>
  <c r="X985" i="12" s="1"/>
  <c r="Y986" i="12"/>
  <c r="Y985" i="12" s="1"/>
  <c r="X989" i="12"/>
  <c r="X988" i="12" s="1"/>
  <c r="Y989" i="12"/>
  <c r="Y988" i="12" s="1"/>
  <c r="X992" i="12"/>
  <c r="Y992" i="12"/>
  <c r="X994" i="12"/>
  <c r="Y994" i="12"/>
  <c r="X997" i="12"/>
  <c r="X996" i="12" s="1"/>
  <c r="Y997" i="12"/>
  <c r="Y996" i="12" s="1"/>
  <c r="X1001" i="12"/>
  <c r="X1000" i="12" s="1"/>
  <c r="X999" i="12" s="1"/>
  <c r="Y1001" i="12"/>
  <c r="Y1000" i="12" s="1"/>
  <c r="Y999" i="12" s="1"/>
  <c r="X1005" i="12"/>
  <c r="X1004" i="12" s="1"/>
  <c r="X1003" i="12" s="1"/>
  <c r="Y1005" i="12"/>
  <c r="Y1004" i="12" s="1"/>
  <c r="Y1003" i="12" s="1"/>
  <c r="X1015" i="12"/>
  <c r="X1014" i="12" s="1"/>
  <c r="Y1015" i="12"/>
  <c r="Y1014" i="12" s="1"/>
  <c r="X1018" i="12"/>
  <c r="X1017" i="12" s="1"/>
  <c r="Y1018" i="12"/>
  <c r="Y1017" i="12" s="1"/>
  <c r="X1025" i="12"/>
  <c r="X1024" i="12" s="1"/>
  <c r="Y1025" i="12"/>
  <c r="Y1024" i="12" s="1"/>
  <c r="X1028" i="12"/>
  <c r="X1027" i="12" s="1"/>
  <c r="Y1028" i="12"/>
  <c r="Y1027" i="12" s="1"/>
  <c r="X1031" i="12"/>
  <c r="Y1031" i="12"/>
  <c r="X1033" i="12"/>
  <c r="Y1033" i="12"/>
  <c r="X1037" i="12"/>
  <c r="X1036" i="12" s="1"/>
  <c r="Y1037" i="12"/>
  <c r="Y1036" i="12" s="1"/>
  <c r="X1047" i="12"/>
  <c r="Y1047" i="12"/>
  <c r="X1049" i="12"/>
  <c r="Y1049" i="12"/>
  <c r="X1054" i="12"/>
  <c r="X1053" i="12" s="1"/>
  <c r="X1052" i="12" s="1"/>
  <c r="Y1054" i="12"/>
  <c r="Y1053" i="12" s="1"/>
  <c r="Y1052" i="12" s="1"/>
  <c r="X1058" i="12"/>
  <c r="Y1058" i="12"/>
  <c r="X1060" i="12"/>
  <c r="Y1060" i="12"/>
  <c r="X1064" i="12"/>
  <c r="X1063" i="12" s="1"/>
  <c r="Y1064" i="12"/>
  <c r="Y1063" i="12" s="1"/>
  <c r="X1067" i="12"/>
  <c r="X1066" i="12" s="1"/>
  <c r="Y1067" i="12"/>
  <c r="Y1066" i="12" s="1"/>
  <c r="X1070" i="12"/>
  <c r="X1069" i="12" s="1"/>
  <c r="Y1070" i="12"/>
  <c r="Y1069" i="12" s="1"/>
  <c r="X1075" i="12"/>
  <c r="Y1075" i="12"/>
  <c r="X1077" i="12"/>
  <c r="Y1077" i="12"/>
  <c r="X1079" i="12"/>
  <c r="Y1079" i="12"/>
  <c r="X1084" i="12"/>
  <c r="X1083" i="12" s="1"/>
  <c r="Y1084" i="12"/>
  <c r="Y1083" i="12" s="1"/>
  <c r="X1087" i="12"/>
  <c r="X1086" i="12" s="1"/>
  <c r="Y1087" i="12"/>
  <c r="Y1086" i="12" s="1"/>
  <c r="X1093" i="12"/>
  <c r="X1092" i="12" s="1"/>
  <c r="Y1093" i="12"/>
  <c r="Y1092" i="12" s="1"/>
  <c r="X1096" i="12"/>
  <c r="X1095" i="12" s="1"/>
  <c r="Y1096" i="12"/>
  <c r="Y1095" i="12" s="1"/>
  <c r="X1100" i="12"/>
  <c r="X1099" i="12" s="1"/>
  <c r="X1098" i="12" s="1"/>
  <c r="Y1100" i="12"/>
  <c r="Y1099" i="12" s="1"/>
  <c r="Y1098" i="12" s="1"/>
  <c r="X1104" i="12"/>
  <c r="X1103" i="12" s="1"/>
  <c r="X1102" i="12" s="1"/>
  <c r="Y1104" i="12"/>
  <c r="Y1103" i="12" s="1"/>
  <c r="Y1102" i="12" s="1"/>
  <c r="X1108" i="12"/>
  <c r="X1107" i="12" s="1"/>
  <c r="X1106" i="12" s="1"/>
  <c r="Y1108" i="12"/>
  <c r="Y1107" i="12" s="1"/>
  <c r="Y1106" i="12" s="1"/>
  <c r="X1113" i="12"/>
  <c r="X1112" i="12" s="1"/>
  <c r="Y1113" i="12"/>
  <c r="Y1112" i="12" s="1"/>
  <c r="X1116" i="12"/>
  <c r="X1115" i="12" s="1"/>
  <c r="Y1116" i="12"/>
  <c r="Y1115" i="12" s="1"/>
  <c r="X1119" i="12"/>
  <c r="X1118" i="12" s="1"/>
  <c r="Y1119" i="12"/>
  <c r="Y1118" i="12" s="1"/>
  <c r="X1123" i="12"/>
  <c r="X1122" i="12" s="1"/>
  <c r="Y1123" i="12"/>
  <c r="Y1122" i="12" s="1"/>
  <c r="X1130" i="12"/>
  <c r="X1129" i="12" s="1"/>
  <c r="X1128" i="12" s="1"/>
  <c r="Y1130" i="12"/>
  <c r="Y1129" i="12" s="1"/>
  <c r="Y1128" i="12" s="1"/>
  <c r="X1134" i="12"/>
  <c r="X1133" i="12" s="1"/>
  <c r="X1132" i="12" s="1"/>
  <c r="Y1134" i="12"/>
  <c r="Y1133" i="12" s="1"/>
  <c r="Y1132" i="12" s="1"/>
  <c r="X1138" i="12"/>
  <c r="Y1138" i="12"/>
  <c r="X1140" i="12"/>
  <c r="Y1140" i="12"/>
  <c r="X1144" i="12"/>
  <c r="X1143" i="12" s="1"/>
  <c r="X1142" i="12" s="1"/>
  <c r="Y1144" i="12"/>
  <c r="Y1143" i="12" s="1"/>
  <c r="Y1142" i="12" s="1"/>
  <c r="X1148" i="12"/>
  <c r="X1147" i="12" s="1"/>
  <c r="X1146" i="12" s="1"/>
  <c r="Y1148" i="12"/>
  <c r="Y1147" i="12" s="1"/>
  <c r="Y1146" i="12" s="1"/>
  <c r="X1152" i="12"/>
  <c r="X1151" i="12" s="1"/>
  <c r="X1150" i="12" s="1"/>
  <c r="Y1152" i="12"/>
  <c r="Y1151" i="12" s="1"/>
  <c r="Y1150" i="12" s="1"/>
  <c r="X1156" i="12"/>
  <c r="X1155" i="12" s="1"/>
  <c r="X1154" i="12" s="1"/>
  <c r="Y1156" i="12"/>
  <c r="Y1155" i="12" s="1"/>
  <c r="Y1154" i="12" s="1"/>
  <c r="X1160" i="12"/>
  <c r="X1159" i="12" s="1"/>
  <c r="X1158" i="12" s="1"/>
  <c r="Y1160" i="12"/>
  <c r="Y1159" i="12" s="1"/>
  <c r="Y1158" i="12" s="1"/>
  <c r="X1164" i="12"/>
  <c r="X1163" i="12" s="1"/>
  <c r="Y1164" i="12"/>
  <c r="Y1163" i="12" s="1"/>
  <c r="X1167" i="12"/>
  <c r="X1166" i="12" s="1"/>
  <c r="Y1167" i="12"/>
  <c r="Y1166" i="12" s="1"/>
  <c r="X1179" i="12"/>
  <c r="X1178" i="12" s="1"/>
  <c r="X1177" i="12" s="1"/>
  <c r="Y1179" i="12"/>
  <c r="Y1178" i="12" s="1"/>
  <c r="Y1177" i="12" s="1"/>
  <c r="X1183" i="12"/>
  <c r="X1182" i="12" s="1"/>
  <c r="X1181" i="12" s="1"/>
  <c r="Y1183" i="12"/>
  <c r="Y1182" i="12" s="1"/>
  <c r="Y1181" i="12" s="1"/>
  <c r="X1187" i="12"/>
  <c r="X1186" i="12" s="1"/>
  <c r="X1185" i="12" s="1"/>
  <c r="Y1187" i="12"/>
  <c r="Y1186" i="12" s="1"/>
  <c r="Y1185" i="12" s="1"/>
  <c r="X1191" i="12"/>
  <c r="X1190" i="12" s="1"/>
  <c r="X1189" i="12" s="1"/>
  <c r="Y1191" i="12"/>
  <c r="Y1190" i="12" s="1"/>
  <c r="Y1189" i="12" s="1"/>
  <c r="X1196" i="12"/>
  <c r="X1195" i="12" s="1"/>
  <c r="X1194" i="12" s="1"/>
  <c r="Y1196" i="12"/>
  <c r="Y1195" i="12" s="1"/>
  <c r="Y1194" i="12" s="1"/>
  <c r="X1200" i="12"/>
  <c r="X1199" i="12" s="1"/>
  <c r="X1198" i="12" s="1"/>
  <c r="Y1200" i="12"/>
  <c r="Y1199" i="12" s="1"/>
  <c r="Y1198" i="12" s="1"/>
  <c r="X1206" i="12"/>
  <c r="X1205" i="12" s="1"/>
  <c r="X1204" i="12" s="1"/>
  <c r="Y1206" i="12"/>
  <c r="Y1205" i="12" s="1"/>
  <c r="Y1204" i="12" s="1"/>
  <c r="X1210" i="12"/>
  <c r="X1209" i="12" s="1"/>
  <c r="X1208" i="12" s="1"/>
  <c r="Y1210" i="12"/>
  <c r="Y1209" i="12" s="1"/>
  <c r="Y1208" i="12" s="1"/>
  <c r="X1214" i="12"/>
  <c r="X1213" i="12" s="1"/>
  <c r="X1212" i="12" s="1"/>
  <c r="Y1214" i="12"/>
  <c r="Y1213" i="12" s="1"/>
  <c r="Y1212" i="12" s="1"/>
  <c r="X1225" i="12"/>
  <c r="X1224" i="12" s="1"/>
  <c r="Y1225" i="12"/>
  <c r="Y1224" i="12" s="1"/>
  <c r="X1228" i="12"/>
  <c r="X1227" i="12" s="1"/>
  <c r="Y1228" i="12"/>
  <c r="Y1227" i="12" s="1"/>
  <c r="X1232" i="12"/>
  <c r="X1231" i="12" s="1"/>
  <c r="X1230" i="12" s="1"/>
  <c r="Y1232" i="12"/>
  <c r="Y1231" i="12" s="1"/>
  <c r="Y1230" i="12" s="1"/>
  <c r="X1236" i="12"/>
  <c r="X1235" i="12" s="1"/>
  <c r="X1234" i="12" s="1"/>
  <c r="Y1236" i="12"/>
  <c r="Y1235" i="12" s="1"/>
  <c r="Y1234" i="12" s="1"/>
  <c r="X1240" i="12"/>
  <c r="X1239" i="12" s="1"/>
  <c r="X1238" i="12" s="1"/>
  <c r="Y1240" i="12"/>
  <c r="Y1239" i="12" s="1"/>
  <c r="Y1238" i="12" s="1"/>
  <c r="X1244" i="12"/>
  <c r="X1243" i="12" s="1"/>
  <c r="X1242" i="12" s="1"/>
  <c r="Y1244" i="12"/>
  <c r="Y1243" i="12" s="1"/>
  <c r="Y1242" i="12" s="1"/>
  <c r="X1248" i="12"/>
  <c r="X1247" i="12" s="1"/>
  <c r="X1246" i="12" s="1"/>
  <c r="Y1248" i="12"/>
  <c r="Y1247" i="12" s="1"/>
  <c r="Y1246" i="12" s="1"/>
  <c r="X1252" i="12"/>
  <c r="X1251" i="12" s="1"/>
  <c r="X1250" i="12" s="1"/>
  <c r="Y1252" i="12"/>
  <c r="Y1251" i="12" s="1"/>
  <c r="Y1250" i="12" s="1"/>
  <c r="X1256" i="12"/>
  <c r="X1255" i="12" s="1"/>
  <c r="X1254" i="12" s="1"/>
  <c r="Y1256" i="12"/>
  <c r="Y1255" i="12" s="1"/>
  <c r="Y1254" i="12" s="1"/>
  <c r="X1264" i="12"/>
  <c r="Y1264" i="12"/>
  <c r="X1266" i="12"/>
  <c r="Y1266" i="12"/>
  <c r="X1270" i="12"/>
  <c r="Y1270" i="12"/>
  <c r="X1272" i="12"/>
  <c r="Y1272" i="12"/>
  <c r="X1276" i="12"/>
  <c r="X1275" i="12" s="1"/>
  <c r="X1274" i="12" s="1"/>
  <c r="Y1276" i="12"/>
  <c r="Y1275" i="12" s="1"/>
  <c r="Y1274" i="12" s="1"/>
  <c r="X1280" i="12"/>
  <c r="X1279" i="12" s="1"/>
  <c r="X1278" i="12" s="1"/>
  <c r="Y1280" i="12"/>
  <c r="Y1279" i="12" s="1"/>
  <c r="Y1278" i="12" s="1"/>
  <c r="X1284" i="12"/>
  <c r="Y1284" i="12"/>
  <c r="X1286" i="12"/>
  <c r="Y1286" i="12"/>
  <c r="X1290" i="12"/>
  <c r="X1289" i="12" s="1"/>
  <c r="X1288" i="12" s="1"/>
  <c r="Y1290" i="12"/>
  <c r="Y1289" i="12" s="1"/>
  <c r="Y1288" i="12" s="1"/>
  <c r="X1294" i="12"/>
  <c r="Y1294" i="12"/>
  <c r="X1296" i="12"/>
  <c r="Y1296" i="12"/>
  <c r="X1300" i="12"/>
  <c r="Y1300" i="12"/>
  <c r="X1302" i="12"/>
  <c r="Y1302" i="12"/>
  <c r="X1306" i="12"/>
  <c r="X1305" i="12" s="1"/>
  <c r="X1304" i="12" s="1"/>
  <c r="Y1306" i="12"/>
  <c r="Y1305" i="12" s="1"/>
  <c r="Y1304" i="12" s="1"/>
  <c r="X1310" i="12"/>
  <c r="X1309" i="12" s="1"/>
  <c r="X1308" i="12" s="1"/>
  <c r="Y1310" i="12"/>
  <c r="Y1309" i="12" s="1"/>
  <c r="Y1308" i="12" s="1"/>
  <c r="X1315" i="12"/>
  <c r="X1314" i="12" s="1"/>
  <c r="X1313" i="12" s="1"/>
  <c r="Y1315" i="12"/>
  <c r="Y1314" i="12" s="1"/>
  <c r="Y1313" i="12" s="1"/>
  <c r="X1319" i="12"/>
  <c r="X1318" i="12" s="1"/>
  <c r="X1317" i="12" s="1"/>
  <c r="Y1319" i="12"/>
  <c r="Y1318" i="12" s="1"/>
  <c r="Y1317" i="12" s="1"/>
  <c r="X1323" i="12"/>
  <c r="X1322" i="12" s="1"/>
  <c r="X1321" i="12" s="1"/>
  <c r="Y1323" i="12"/>
  <c r="Y1322" i="12" s="1"/>
  <c r="Y1321" i="12" s="1"/>
  <c r="X1327" i="12"/>
  <c r="X1326" i="12" s="1"/>
  <c r="X1325" i="12" s="1"/>
  <c r="Y1327" i="12"/>
  <c r="Y1326" i="12" s="1"/>
  <c r="Y1325" i="12" s="1"/>
  <c r="X1331" i="12"/>
  <c r="X1330" i="12" s="1"/>
  <c r="X1329" i="12" s="1"/>
  <c r="Y1331" i="12"/>
  <c r="Y1330" i="12" s="1"/>
  <c r="Y1329" i="12" s="1"/>
  <c r="X1335" i="12"/>
  <c r="X1334" i="12" s="1"/>
  <c r="X1333" i="12" s="1"/>
  <c r="Y1335" i="12"/>
  <c r="Y1334" i="12" s="1"/>
  <c r="Y1333" i="12" s="1"/>
  <c r="X1339" i="12"/>
  <c r="X1338" i="12" s="1"/>
  <c r="X1337" i="12" s="1"/>
  <c r="Y1339" i="12"/>
  <c r="Y1338" i="12" s="1"/>
  <c r="Y1337" i="12" s="1"/>
  <c r="X1343" i="12"/>
  <c r="X1342" i="12" s="1"/>
  <c r="X1341" i="12" s="1"/>
  <c r="Y1343" i="12"/>
  <c r="Y1342" i="12" s="1"/>
  <c r="Y1341" i="12" s="1"/>
  <c r="X1347" i="12"/>
  <c r="X1346" i="12" s="1"/>
  <c r="X1345" i="12" s="1"/>
  <c r="Y1347" i="12"/>
  <c r="Y1346" i="12" s="1"/>
  <c r="Y1345" i="12" s="1"/>
  <c r="X1351" i="12"/>
  <c r="X1350" i="12" s="1"/>
  <c r="X1349" i="12" s="1"/>
  <c r="Y1351" i="12"/>
  <c r="Y1350" i="12" s="1"/>
  <c r="Y1349" i="12" s="1"/>
  <c r="X1355" i="12"/>
  <c r="X1354" i="12" s="1"/>
  <c r="X1353" i="12" s="1"/>
  <c r="Y1355" i="12"/>
  <c r="Y1354" i="12" s="1"/>
  <c r="Y1353" i="12" s="1"/>
  <c r="X1363" i="12"/>
  <c r="X1362" i="12" s="1"/>
  <c r="X1361" i="12" s="1"/>
  <c r="Y1363" i="12"/>
  <c r="Y1362" i="12" s="1"/>
  <c r="Y1361" i="12" s="1"/>
  <c r="X1369" i="12"/>
  <c r="X1368" i="12" s="1"/>
  <c r="X1367" i="12" s="1"/>
  <c r="Y1369" i="12"/>
  <c r="Y1368" i="12" s="1"/>
  <c r="Y1367" i="12" s="1"/>
  <c r="X1375" i="12"/>
  <c r="X1374" i="12" s="1"/>
  <c r="X1373" i="12" s="1"/>
  <c r="Y1375" i="12"/>
  <c r="Y1374" i="12" s="1"/>
  <c r="Y1373" i="12" s="1"/>
  <c r="X1386" i="12"/>
  <c r="Y1386" i="12"/>
  <c r="X1388" i="12"/>
  <c r="Y1388" i="12"/>
  <c r="X1393" i="12"/>
  <c r="X1392" i="12" s="1"/>
  <c r="X1391" i="12" s="1"/>
  <c r="X1390" i="12" s="1"/>
  <c r="Y1393" i="12"/>
  <c r="Y1392" i="12" s="1"/>
  <c r="Y1391" i="12" s="1"/>
  <c r="Y1390" i="12" s="1"/>
  <c r="X1399" i="12"/>
  <c r="X1398" i="12" s="1"/>
  <c r="X1397" i="12" s="1"/>
  <c r="X1396" i="12" s="1"/>
  <c r="Y1399" i="12"/>
  <c r="Y1398" i="12" s="1"/>
  <c r="Y1397" i="12" s="1"/>
  <c r="Y1396" i="12" s="1"/>
  <c r="X1404" i="12"/>
  <c r="X1403" i="12" s="1"/>
  <c r="X1402" i="12" s="1"/>
  <c r="Y1404" i="12"/>
  <c r="Y1403" i="12" s="1"/>
  <c r="Y1402" i="12" s="1"/>
  <c r="X1408" i="12"/>
  <c r="X1407" i="12" s="1"/>
  <c r="Y1408" i="12"/>
  <c r="Y1407" i="12" s="1"/>
  <c r="X1411" i="12"/>
  <c r="Y1411" i="12"/>
  <c r="X1413" i="12"/>
  <c r="Y1413" i="12"/>
  <c r="X1419" i="12"/>
  <c r="Y1419" i="12"/>
  <c r="X1422" i="12"/>
  <c r="Y1422" i="12"/>
  <c r="X1429" i="12"/>
  <c r="X1428" i="12" s="1"/>
  <c r="X1427" i="12" s="1"/>
  <c r="Y1429" i="12"/>
  <c r="Y1428" i="12" s="1"/>
  <c r="Y1427" i="12" s="1"/>
  <c r="X1434" i="12"/>
  <c r="X1433" i="12" s="1"/>
  <c r="X1432" i="12" s="1"/>
  <c r="Y1434" i="12"/>
  <c r="Y1433" i="12" s="1"/>
  <c r="Y1432" i="12" s="1"/>
  <c r="X1439" i="12"/>
  <c r="X1438" i="12" s="1"/>
  <c r="X1437" i="12" s="1"/>
  <c r="Y1439" i="12"/>
  <c r="Y1438" i="12" s="1"/>
  <c r="Y1437" i="12" s="1"/>
  <c r="X1444" i="12"/>
  <c r="X1443" i="12" s="1"/>
  <c r="X1442" i="12" s="1"/>
  <c r="X1441" i="12" s="1"/>
  <c r="Y1444" i="12"/>
  <c r="Y1443" i="12" s="1"/>
  <c r="Y1442" i="12" s="1"/>
  <c r="Y1441" i="12" s="1"/>
  <c r="X1449" i="12"/>
  <c r="X1448" i="12" s="1"/>
  <c r="X1447" i="12" s="1"/>
  <c r="X1446" i="12" s="1"/>
  <c r="Y1449" i="12"/>
  <c r="Y1448" i="12" s="1"/>
  <c r="Y1447" i="12" s="1"/>
  <c r="Y1446" i="12" s="1"/>
  <c r="X1456" i="12"/>
  <c r="X1455" i="12" s="1"/>
  <c r="X1454" i="12" s="1"/>
  <c r="X1453" i="12" s="1"/>
  <c r="Y1456" i="12"/>
  <c r="Y1455" i="12" s="1"/>
  <c r="Y1454" i="12" s="1"/>
  <c r="Y1453" i="12" s="1"/>
  <c r="X1461" i="12"/>
  <c r="X1460" i="12" s="1"/>
  <c r="Y1461" i="12"/>
  <c r="Y1460" i="12" s="1"/>
  <c r="X1464" i="12"/>
  <c r="X1463" i="12" s="1"/>
  <c r="Y1464" i="12"/>
  <c r="Y1463" i="12" s="1"/>
  <c r="X1469" i="12"/>
  <c r="X1468" i="12" s="1"/>
  <c r="X1467" i="12" s="1"/>
  <c r="X1466" i="12" s="1"/>
  <c r="Y1469" i="12"/>
  <c r="Y1468" i="12" s="1"/>
  <c r="Y1467" i="12" s="1"/>
  <c r="Y1466" i="12" s="1"/>
  <c r="X1475" i="12"/>
  <c r="X1474" i="12" s="1"/>
  <c r="Y1475" i="12"/>
  <c r="Y1474" i="12" s="1"/>
  <c r="X1478" i="12"/>
  <c r="X1477" i="12" s="1"/>
  <c r="Y1478" i="12"/>
  <c r="Y1477" i="12" s="1"/>
  <c r="X1481" i="12"/>
  <c r="X1480" i="12" s="1"/>
  <c r="Y1481" i="12"/>
  <c r="Y1480" i="12" s="1"/>
  <c r="X1485" i="12"/>
  <c r="X1484" i="12" s="1"/>
  <c r="Y1485" i="12"/>
  <c r="Y1484" i="12" s="1"/>
  <c r="X1488" i="12"/>
  <c r="X1487" i="12" s="1"/>
  <c r="Y1488" i="12"/>
  <c r="Y1487" i="12" s="1"/>
  <c r="X1496" i="12"/>
  <c r="X1495" i="12" s="1"/>
  <c r="X1491" i="12" s="1"/>
  <c r="Y1496" i="12"/>
  <c r="Y1495" i="12" s="1"/>
  <c r="Y1491" i="12" s="1"/>
  <c r="X1500" i="12"/>
  <c r="X1499" i="12" s="1"/>
  <c r="X1498" i="12" s="1"/>
  <c r="Y1500" i="12"/>
  <c r="Y1499" i="12" s="1"/>
  <c r="Y1498" i="12" s="1"/>
  <c r="X1504" i="12"/>
  <c r="X1503" i="12" s="1"/>
  <c r="X1502" i="12" s="1"/>
  <c r="Y1504" i="12"/>
  <c r="Y1503" i="12" s="1"/>
  <c r="Y1502" i="12" s="1"/>
  <c r="X1510" i="12"/>
  <c r="X1509" i="12" s="1"/>
  <c r="X1508" i="12" s="1"/>
  <c r="X1507" i="12" s="1"/>
  <c r="Y1510" i="12"/>
  <c r="Y1509" i="12" s="1"/>
  <c r="Y1508" i="12" s="1"/>
  <c r="Y1507" i="12" s="1"/>
  <c r="X1515" i="12"/>
  <c r="X1514" i="12" s="1"/>
  <c r="X1513" i="12" s="1"/>
  <c r="X1512" i="12" s="1"/>
  <c r="Y1515" i="12"/>
  <c r="Y1514" i="12" s="1"/>
  <c r="Y1513" i="12" s="1"/>
  <c r="Y1512" i="12" s="1"/>
  <c r="X1521" i="12"/>
  <c r="X1520" i="12" s="1"/>
  <c r="X1519" i="12" s="1"/>
  <c r="Y1521" i="12"/>
  <c r="Y1520" i="12" s="1"/>
  <c r="Y1519" i="12" s="1"/>
  <c r="X1532" i="12"/>
  <c r="X1531" i="12" s="1"/>
  <c r="Y1532" i="12"/>
  <c r="Y1531" i="12" s="1"/>
  <c r="X1535" i="12"/>
  <c r="X1534" i="12" s="1"/>
  <c r="Y1535" i="12"/>
  <c r="Y1534" i="12" s="1"/>
  <c r="X1542" i="12"/>
  <c r="X1541" i="12" s="1"/>
  <c r="X1540" i="12" s="1"/>
  <c r="Y1542" i="12"/>
  <c r="Y1541" i="12" s="1"/>
  <c r="Y1540" i="12" s="1"/>
  <c r="X1546" i="12"/>
  <c r="X1545" i="12" s="1"/>
  <c r="X1544" i="12" s="1"/>
  <c r="Y1546" i="12"/>
  <c r="Y1545" i="12" s="1"/>
  <c r="Y1544" i="12" s="1"/>
  <c r="X1550" i="12"/>
  <c r="X1549" i="12" s="1"/>
  <c r="X1548" i="12" s="1"/>
  <c r="Y1550" i="12"/>
  <c r="Y1549" i="12" s="1"/>
  <c r="Y1548" i="12" s="1"/>
  <c r="X1555" i="12"/>
  <c r="X1554" i="12" s="1"/>
  <c r="X1553" i="12" s="1"/>
  <c r="X1552" i="12" s="1"/>
  <c r="Y1555" i="12"/>
  <c r="Y1554" i="12" s="1"/>
  <c r="Y1553" i="12" s="1"/>
  <c r="Y1552" i="12" s="1"/>
  <c r="X1560" i="12"/>
  <c r="X1559" i="12" s="1"/>
  <c r="X1558" i="12" s="1"/>
  <c r="Y1560" i="12"/>
  <c r="Y1559" i="12" s="1"/>
  <c r="Y1558" i="12" s="1"/>
  <c r="X1564" i="12"/>
  <c r="X1563" i="12" s="1"/>
  <c r="X1562" i="12" s="1"/>
  <c r="Y1564" i="12"/>
  <c r="Y1563" i="12" s="1"/>
  <c r="Y1562" i="12" s="1"/>
  <c r="X1568" i="12"/>
  <c r="X1567" i="12" s="1"/>
  <c r="X1566" i="12" s="1"/>
  <c r="Y1568" i="12"/>
  <c r="Y1567" i="12" s="1"/>
  <c r="Y1566" i="12" s="1"/>
  <c r="X1572" i="12"/>
  <c r="X1571" i="12" s="1"/>
  <c r="Y1572" i="12"/>
  <c r="Y1571" i="12" s="1"/>
  <c r="X1575" i="12"/>
  <c r="X1574" i="12" s="1"/>
  <c r="Y1575" i="12"/>
  <c r="Y1574" i="12" s="1"/>
  <c r="X1584" i="12"/>
  <c r="X1583" i="12" s="1"/>
  <c r="X1582" i="12" s="1"/>
  <c r="Y1584" i="12"/>
  <c r="Y1583" i="12" s="1"/>
  <c r="Y1582" i="12" s="1"/>
  <c r="X1592" i="12"/>
  <c r="X1591" i="12" s="1"/>
  <c r="X1590" i="12" s="1"/>
  <c r="Y1592" i="12"/>
  <c r="Y1591" i="12" s="1"/>
  <c r="Y1590" i="12" s="1"/>
  <c r="X1596" i="12"/>
  <c r="X1595" i="12" s="1"/>
  <c r="X1594" i="12" s="1"/>
  <c r="Y1596" i="12"/>
  <c r="Y1595" i="12" s="1"/>
  <c r="Y1594" i="12" s="1"/>
  <c r="X1601" i="12"/>
  <c r="X1600" i="12" s="1"/>
  <c r="X1599" i="12" s="1"/>
  <c r="Y1601" i="12"/>
  <c r="Y1600" i="12" s="1"/>
  <c r="Y1599" i="12" s="1"/>
  <c r="X1605" i="12"/>
  <c r="X1604" i="12" s="1"/>
  <c r="X1603" i="12" s="1"/>
  <c r="Y1605" i="12"/>
  <c r="Y1604" i="12" s="1"/>
  <c r="Y1603" i="12" s="1"/>
  <c r="X1610" i="12"/>
  <c r="X1609" i="12" s="1"/>
  <c r="X1608" i="12" s="1"/>
  <c r="X1607" i="12" s="1"/>
  <c r="Y1610" i="12"/>
  <c r="Y1609" i="12" s="1"/>
  <c r="Y1608" i="12" s="1"/>
  <c r="Y1607" i="12" s="1"/>
  <c r="X1615" i="12"/>
  <c r="X1614" i="12" s="1"/>
  <c r="X1613" i="12" s="1"/>
  <c r="Y1615" i="12"/>
  <c r="Y1614" i="12" s="1"/>
  <c r="Y1613" i="12" s="1"/>
  <c r="X1619" i="12"/>
  <c r="X1618" i="12" s="1"/>
  <c r="X1617" i="12" s="1"/>
  <c r="Y1619" i="12"/>
  <c r="Y1618" i="12" s="1"/>
  <c r="Y1617" i="12" s="1"/>
  <c r="X1625" i="12"/>
  <c r="X1624" i="12" s="1"/>
  <c r="Y1625" i="12"/>
  <c r="Y1624" i="12" s="1"/>
  <c r="X1629" i="12"/>
  <c r="X1628" i="12" s="1"/>
  <c r="Y1629" i="12"/>
  <c r="Y1628" i="12" s="1"/>
  <c r="X1633" i="12"/>
  <c r="Y1633" i="12"/>
  <c r="X1635" i="12"/>
  <c r="Y1635" i="12"/>
  <c r="X1642" i="12"/>
  <c r="X1641" i="12" s="1"/>
  <c r="X1640" i="12" s="1"/>
  <c r="X1639" i="12" s="1"/>
  <c r="Y1642" i="12"/>
  <c r="Y1641" i="12" s="1"/>
  <c r="Y1640" i="12" s="1"/>
  <c r="Y1639" i="12" s="1"/>
  <c r="X1647" i="12"/>
  <c r="X1646" i="12" s="1"/>
  <c r="X1645" i="12" s="1"/>
  <c r="Y1647" i="12"/>
  <c r="Y1646" i="12" s="1"/>
  <c r="Y1645" i="12" s="1"/>
  <c r="X1651" i="12"/>
  <c r="X1650" i="12" s="1"/>
  <c r="X1649" i="12" s="1"/>
  <c r="Y1651" i="12"/>
  <c r="Y1650" i="12" s="1"/>
  <c r="Y1649" i="12" s="1"/>
  <c r="X1655" i="12"/>
  <c r="X1654" i="12" s="1"/>
  <c r="X1653" i="12" s="1"/>
  <c r="Y1655" i="12"/>
  <c r="Y1654" i="12" s="1"/>
  <c r="Y1653" i="12" s="1"/>
  <c r="X1660" i="12"/>
  <c r="X1659" i="12" s="1"/>
  <c r="Y1660" i="12"/>
  <c r="Y1659" i="12" s="1"/>
  <c r="X1663" i="12"/>
  <c r="X1662" i="12" s="1"/>
  <c r="Y1663" i="12"/>
  <c r="Y1662" i="12" s="1"/>
  <c r="X1670" i="12"/>
  <c r="X1669" i="12" s="1"/>
  <c r="X1668" i="12" s="1"/>
  <c r="X1667" i="12" s="1"/>
  <c r="Y1670" i="12"/>
  <c r="Y1669" i="12" s="1"/>
  <c r="Y1668" i="12" s="1"/>
  <c r="Y1667" i="12" s="1"/>
  <c r="X1679" i="12"/>
  <c r="X1678" i="12" s="1"/>
  <c r="X1677" i="12" s="1"/>
  <c r="X1676" i="12" s="1"/>
  <c r="Y1679" i="12"/>
  <c r="Y1678" i="12" s="1"/>
  <c r="Y1677" i="12" s="1"/>
  <c r="Y1676" i="12" s="1"/>
  <c r="X1684" i="12"/>
  <c r="X1683" i="12" s="1"/>
  <c r="X1682" i="12" s="1"/>
  <c r="X1681" i="12" s="1"/>
  <c r="Y1684" i="12"/>
  <c r="Y1683" i="12" s="1"/>
  <c r="Y1682" i="12" s="1"/>
  <c r="Y1681" i="12" s="1"/>
  <c r="X1689" i="12"/>
  <c r="X1688" i="12" s="1"/>
  <c r="X1687" i="12" s="1"/>
  <c r="Y1689" i="12"/>
  <c r="Y1688" i="12" s="1"/>
  <c r="Y1687" i="12" s="1"/>
  <c r="X1693" i="12"/>
  <c r="X1692" i="12" s="1"/>
  <c r="X1691" i="12" s="1"/>
  <c r="Y1693" i="12"/>
  <c r="Y1692" i="12" s="1"/>
  <c r="Y1691" i="12" s="1"/>
  <c r="X1698" i="12"/>
  <c r="X1697" i="12" s="1"/>
  <c r="X1696" i="12" s="1"/>
  <c r="Y1698" i="12"/>
  <c r="Y1697" i="12" s="1"/>
  <c r="Y1696" i="12" s="1"/>
  <c r="X1702" i="12"/>
  <c r="X1701" i="12" s="1"/>
  <c r="X1700" i="12" s="1"/>
  <c r="Y1702" i="12"/>
  <c r="Y1701" i="12" s="1"/>
  <c r="Y1700" i="12" s="1"/>
  <c r="X1706" i="12"/>
  <c r="X1705" i="12" s="1"/>
  <c r="X1704" i="12" s="1"/>
  <c r="Y1706" i="12"/>
  <c r="Y1705" i="12" s="1"/>
  <c r="Y1704" i="12" s="1"/>
  <c r="X1710" i="12"/>
  <c r="X1709" i="12" s="1"/>
  <c r="X1708" i="12" s="1"/>
  <c r="Y1710" i="12"/>
  <c r="Y1709" i="12" s="1"/>
  <c r="Y1708" i="12" s="1"/>
  <c r="X1714" i="12"/>
  <c r="X1713" i="12" s="1"/>
  <c r="X1712" i="12" s="1"/>
  <c r="Y1714" i="12"/>
  <c r="Y1713" i="12" s="1"/>
  <c r="Y1712" i="12" s="1"/>
  <c r="X1718" i="12"/>
  <c r="X1717" i="12" s="1"/>
  <c r="X1716" i="12" s="1"/>
  <c r="Y1718" i="12"/>
  <c r="Y1717" i="12" s="1"/>
  <c r="Y1716" i="12" s="1"/>
  <c r="X1722" i="12"/>
  <c r="X1721" i="12" s="1"/>
  <c r="X1720" i="12" s="1"/>
  <c r="Y1722" i="12"/>
  <c r="Y1721" i="12" s="1"/>
  <c r="Y1720" i="12" s="1"/>
  <c r="X1726" i="12"/>
  <c r="X1725" i="12" s="1"/>
  <c r="X1724" i="12" s="1"/>
  <c r="Y1726" i="12"/>
  <c r="Y1725" i="12" s="1"/>
  <c r="Y1724" i="12" s="1"/>
  <c r="X1730" i="12"/>
  <c r="X1729" i="12" s="1"/>
  <c r="X1728" i="12" s="1"/>
  <c r="Y1730" i="12"/>
  <c r="Y1729" i="12" s="1"/>
  <c r="Y1728" i="12" s="1"/>
  <c r="X1734" i="12"/>
  <c r="X1733" i="12" s="1"/>
  <c r="X1732" i="12" s="1"/>
  <c r="Y1734" i="12"/>
  <c r="Y1733" i="12" s="1"/>
  <c r="Y1732" i="12" s="1"/>
  <c r="X1738" i="12"/>
  <c r="X1737" i="12" s="1"/>
  <c r="X1736" i="12" s="1"/>
  <c r="Y1738" i="12"/>
  <c r="Y1737" i="12" s="1"/>
  <c r="Y1736" i="12" s="1"/>
  <c r="X1743" i="12"/>
  <c r="X1742" i="12" s="1"/>
  <c r="X1741" i="12" s="1"/>
  <c r="X1740" i="12" s="1"/>
  <c r="Y1743" i="12"/>
  <c r="Y1742" i="12" s="1"/>
  <c r="Y1741" i="12" s="1"/>
  <c r="Y1740" i="12" s="1"/>
  <c r="X1748" i="12"/>
  <c r="X1747" i="12" s="1"/>
  <c r="X1746" i="12" s="1"/>
  <c r="X1745" i="12" s="1"/>
  <c r="Y1748" i="12"/>
  <c r="Y1747" i="12" s="1"/>
  <c r="Y1746" i="12" s="1"/>
  <c r="Y1745" i="12" s="1"/>
  <c r="X1753" i="12"/>
  <c r="X1752" i="12" s="1"/>
  <c r="X1751" i="12" s="1"/>
  <c r="X1750" i="12" s="1"/>
  <c r="Y1753" i="12"/>
  <c r="Y1752" i="12" s="1"/>
  <c r="Y1751" i="12" s="1"/>
  <c r="Y1750" i="12" s="1"/>
  <c r="X1758" i="12"/>
  <c r="X1757" i="12" s="1"/>
  <c r="X1756" i="12" s="1"/>
  <c r="X1755" i="12" s="1"/>
  <c r="Y1758" i="12"/>
  <c r="Y1757" i="12" s="1"/>
  <c r="Y1756" i="12" s="1"/>
  <c r="Y1755" i="12" s="1"/>
  <c r="X1764" i="12"/>
  <c r="X1763" i="12" s="1"/>
  <c r="X1762" i="12" s="1"/>
  <c r="Y1764" i="12"/>
  <c r="Y1763" i="12" s="1"/>
  <c r="Y1762" i="12" s="1"/>
  <c r="X1768" i="12"/>
  <c r="X1767" i="12" s="1"/>
  <c r="X1766" i="12" s="1"/>
  <c r="Y1768" i="12"/>
  <c r="Y1767" i="12" s="1"/>
  <c r="Y1766" i="12" s="1"/>
  <c r="X1773" i="12"/>
  <c r="X1772" i="12" s="1"/>
  <c r="X1771" i="12" s="1"/>
  <c r="X1770" i="12" s="1"/>
  <c r="Y1773" i="12"/>
  <c r="Y1772" i="12" s="1"/>
  <c r="Y1771" i="12" s="1"/>
  <c r="Y1770" i="12" s="1"/>
  <c r="X1778" i="12"/>
  <c r="X1777" i="12" s="1"/>
  <c r="X1776" i="12" s="1"/>
  <c r="X1775" i="12" s="1"/>
  <c r="Y1778" i="12"/>
  <c r="Y1777" i="12" s="1"/>
  <c r="Y1776" i="12" s="1"/>
  <c r="Y1775" i="12" s="1"/>
  <c r="X1783" i="12"/>
  <c r="X1782" i="12" s="1"/>
  <c r="X1781" i="12" s="1"/>
  <c r="Y1783" i="12"/>
  <c r="Y1782" i="12" s="1"/>
  <c r="Y1781" i="12" s="1"/>
  <c r="X1787" i="12"/>
  <c r="X1786" i="12" s="1"/>
  <c r="X1785" i="12" s="1"/>
  <c r="Y1787" i="12"/>
  <c r="Y1786" i="12" s="1"/>
  <c r="Y1785" i="12" s="1"/>
  <c r="X1791" i="12"/>
  <c r="X1790" i="12" s="1"/>
  <c r="X1789" i="12" s="1"/>
  <c r="Y1791" i="12"/>
  <c r="Y1790" i="12" s="1"/>
  <c r="Y1789" i="12" s="1"/>
  <c r="X1798" i="12"/>
  <c r="X1797" i="12" s="1"/>
  <c r="X1796" i="12" s="1"/>
  <c r="Y1798" i="12"/>
  <c r="Y1797" i="12" s="1"/>
  <c r="Y1796" i="12" s="1"/>
  <c r="X1802" i="12"/>
  <c r="X1801" i="12" s="1"/>
  <c r="X1800" i="12" s="1"/>
  <c r="Y1802" i="12"/>
  <c r="Y1801" i="12" s="1"/>
  <c r="Y1800" i="12" s="1"/>
  <c r="X1809" i="12"/>
  <c r="X1808" i="12" s="1"/>
  <c r="X1807" i="12" s="1"/>
  <c r="Y1809" i="12"/>
  <c r="Y1808" i="12" s="1"/>
  <c r="Y1807" i="12" s="1"/>
  <c r="X1813" i="12"/>
  <c r="X1812" i="12" s="1"/>
  <c r="X1811" i="12" s="1"/>
  <c r="Y1813" i="12"/>
  <c r="Y1812" i="12" s="1"/>
  <c r="Y1811" i="12" s="1"/>
  <c r="X1817" i="12"/>
  <c r="X1816" i="12" s="1"/>
  <c r="X1815" i="12" s="1"/>
  <c r="Y1817" i="12"/>
  <c r="Y1816" i="12" s="1"/>
  <c r="Y1815" i="12" s="1"/>
  <c r="X1821" i="12"/>
  <c r="X1820" i="12" s="1"/>
  <c r="X1819" i="12" s="1"/>
  <c r="Y1821" i="12"/>
  <c r="Y1820" i="12" s="1"/>
  <c r="Y1819" i="12" s="1"/>
  <c r="X1830" i="12"/>
  <c r="X1829" i="12" s="1"/>
  <c r="Y1830" i="12"/>
  <c r="Y1829" i="12" s="1"/>
  <c r="X1833" i="12"/>
  <c r="X1832" i="12" s="1"/>
  <c r="Y1833" i="12"/>
  <c r="Y1832" i="12" s="1"/>
  <c r="X1836" i="12"/>
  <c r="X1835" i="12" s="1"/>
  <c r="Y1836" i="12"/>
  <c r="Y1835" i="12" s="1"/>
  <c r="X1840" i="12"/>
  <c r="X1839" i="12" s="1"/>
  <c r="X1838" i="12" s="1"/>
  <c r="Y1840" i="12"/>
  <c r="Y1839" i="12" s="1"/>
  <c r="Y1838" i="12" s="1"/>
  <c r="X1844" i="12"/>
  <c r="X1843" i="12" s="1"/>
  <c r="X1842" i="12" s="1"/>
  <c r="Y1844" i="12"/>
  <c r="Y1843" i="12" s="1"/>
  <c r="Y1842" i="12" s="1"/>
  <c r="X1848" i="12"/>
  <c r="AD1848" i="12" s="1"/>
  <c r="Y1848" i="12"/>
  <c r="AE1848" i="12" s="1"/>
  <c r="X1857" i="12"/>
  <c r="X1856" i="12" s="1"/>
  <c r="X1855" i="12" s="1"/>
  <c r="Y1857" i="12"/>
  <c r="Y1856" i="12" s="1"/>
  <c r="Y1855" i="12" s="1"/>
  <c r="X1861" i="12"/>
  <c r="X1860" i="12" s="1"/>
  <c r="X1859" i="12" s="1"/>
  <c r="Y1861" i="12"/>
  <c r="Y1860" i="12" s="1"/>
  <c r="Y1859" i="12" s="1"/>
  <c r="X1865" i="12"/>
  <c r="X1864" i="12" s="1"/>
  <c r="X1863" i="12" s="1"/>
  <c r="Y1865" i="12"/>
  <c r="Y1864" i="12" s="1"/>
  <c r="Y1863" i="12" s="1"/>
  <c r="X1870" i="12"/>
  <c r="X1869" i="12" s="1"/>
  <c r="Y1870" i="12"/>
  <c r="Y1869" i="12" s="1"/>
  <c r="X1873" i="12"/>
  <c r="X1872" i="12" s="1"/>
  <c r="Y1873" i="12"/>
  <c r="Y1872" i="12" s="1"/>
  <c r="X1878" i="12"/>
  <c r="X1877" i="12" s="1"/>
  <c r="Y1878" i="12"/>
  <c r="Y1877" i="12" s="1"/>
  <c r="X1881" i="12"/>
  <c r="X1880" i="12" s="1"/>
  <c r="Y1881" i="12"/>
  <c r="Y1880" i="12" s="1"/>
  <c r="X1885" i="12"/>
  <c r="X1884" i="12" s="1"/>
  <c r="X1883" i="12" s="1"/>
  <c r="Y1885" i="12"/>
  <c r="Y1884" i="12" s="1"/>
  <c r="Y1883" i="12" s="1"/>
  <c r="X1892" i="12"/>
  <c r="X1891" i="12" s="1"/>
  <c r="X1890" i="12" s="1"/>
  <c r="X1889" i="12" s="1"/>
  <c r="Y1892" i="12"/>
  <c r="Y1891" i="12" s="1"/>
  <c r="Y1890" i="12" s="1"/>
  <c r="Y1889" i="12" s="1"/>
  <c r="X1897" i="12"/>
  <c r="X1896" i="12" s="1"/>
  <c r="X1895" i="12" s="1"/>
  <c r="X1894" i="12" s="1"/>
  <c r="Y1897" i="12"/>
  <c r="Y1896" i="12" s="1"/>
  <c r="Y1895" i="12" s="1"/>
  <c r="Y1894" i="12" s="1"/>
  <c r="X1907" i="12"/>
  <c r="X1906" i="12" s="1"/>
  <c r="X1905" i="12" s="1"/>
  <c r="Y1907" i="12"/>
  <c r="Y1906" i="12" s="1"/>
  <c r="Y1905" i="12" s="1"/>
  <c r="X1911" i="12"/>
  <c r="X1910" i="12" s="1"/>
  <c r="X1909" i="12" s="1"/>
  <c r="Y1911" i="12"/>
  <c r="Y1910" i="12" s="1"/>
  <c r="Y1909" i="12" s="1"/>
  <c r="X1916" i="12"/>
  <c r="X1915" i="12" s="1"/>
  <c r="X1914" i="12" s="1"/>
  <c r="Y1916" i="12"/>
  <c r="Y1915" i="12" s="1"/>
  <c r="Y1914" i="12" s="1"/>
  <c r="X1920" i="12"/>
  <c r="X1919" i="12" s="1"/>
  <c r="X1918" i="12" s="1"/>
  <c r="Y1920" i="12"/>
  <c r="Y1919" i="12" s="1"/>
  <c r="Y1918" i="12" s="1"/>
  <c r="X1927" i="12"/>
  <c r="X1926" i="12" s="1"/>
  <c r="X1925" i="12" s="1"/>
  <c r="Y1927" i="12"/>
  <c r="Y1926" i="12" s="1"/>
  <c r="Y1925" i="12" s="1"/>
  <c r="X1931" i="12"/>
  <c r="X1930" i="12" s="1"/>
  <c r="X1929" i="12" s="1"/>
  <c r="Y1931" i="12"/>
  <c r="Y1930" i="12" s="1"/>
  <c r="Y1929" i="12" s="1"/>
  <c r="X1936" i="12"/>
  <c r="X1935" i="12" s="1"/>
  <c r="X1934" i="12" s="1"/>
  <c r="X1933" i="12" s="1"/>
  <c r="Y1936" i="12"/>
  <c r="Y1935" i="12" s="1"/>
  <c r="Y1934" i="12" s="1"/>
  <c r="Y1933" i="12" s="1"/>
  <c r="X1941" i="12"/>
  <c r="X1940" i="12" s="1"/>
  <c r="X1939" i="12" s="1"/>
  <c r="Y1941" i="12"/>
  <c r="Y1940" i="12" s="1"/>
  <c r="Y1939" i="12" s="1"/>
  <c r="X1946" i="12"/>
  <c r="X1945" i="12" s="1"/>
  <c r="X1944" i="12" s="1"/>
  <c r="Y1946" i="12"/>
  <c r="Y1945" i="12" s="1"/>
  <c r="Y1944" i="12" s="1"/>
  <c r="X1951" i="12"/>
  <c r="X1950" i="12" s="1"/>
  <c r="X1949" i="12" s="1"/>
  <c r="X1948" i="12" s="1"/>
  <c r="Y1951" i="12"/>
  <c r="Y1950" i="12" s="1"/>
  <c r="Y1949" i="12" s="1"/>
  <c r="Y1948" i="12" s="1"/>
  <c r="X1956" i="12"/>
  <c r="X1955" i="12" s="1"/>
  <c r="X1954" i="12" s="1"/>
  <c r="X1953" i="12" s="1"/>
  <c r="Y1956" i="12"/>
  <c r="Y1955" i="12" s="1"/>
  <c r="Y1954" i="12" s="1"/>
  <c r="Y1953" i="12" s="1"/>
  <c r="X1967" i="12"/>
  <c r="X1966" i="12" s="1"/>
  <c r="X1965" i="12" s="1"/>
  <c r="X1964" i="12" s="1"/>
  <c r="Y1967" i="12"/>
  <c r="Y1966" i="12" s="1"/>
  <c r="Y1965" i="12" s="1"/>
  <c r="Y1964" i="12" s="1"/>
  <c r="X1972" i="12"/>
  <c r="X1971" i="12" s="1"/>
  <c r="Y1972" i="12"/>
  <c r="Y1971" i="12" s="1"/>
  <c r="X1975" i="12"/>
  <c r="X1974" i="12" s="1"/>
  <c r="Y1975" i="12"/>
  <c r="Y1974" i="12" s="1"/>
  <c r="X1978" i="12"/>
  <c r="X1977" i="12" s="1"/>
  <c r="Y1978" i="12"/>
  <c r="Y1977" i="12" s="1"/>
  <c r="X1982" i="12"/>
  <c r="X1981" i="12" s="1"/>
  <c r="X1980" i="12" s="1"/>
  <c r="Y1982" i="12"/>
  <c r="Y1981" i="12" s="1"/>
  <c r="Y1980" i="12" s="1"/>
  <c r="X1987" i="12"/>
  <c r="X1986" i="12" s="1"/>
  <c r="X1985" i="12" s="1"/>
  <c r="X1984" i="12" s="1"/>
  <c r="Y1987" i="12"/>
  <c r="Y1986" i="12" s="1"/>
  <c r="Y1985" i="12" s="1"/>
  <c r="Y1984" i="12" s="1"/>
  <c r="X1994" i="12"/>
  <c r="X1993" i="12" s="1"/>
  <c r="X1992" i="12" s="1"/>
  <c r="Y1994" i="12"/>
  <c r="Y1993" i="12" s="1"/>
  <c r="Y1992" i="12" s="1"/>
  <c r="X1998" i="12"/>
  <c r="X1997" i="12" s="1"/>
  <c r="X1996" i="12" s="1"/>
  <c r="Y1998" i="12"/>
  <c r="Y1997" i="12" s="1"/>
  <c r="Y1996" i="12" s="1"/>
  <c r="X2002" i="12"/>
  <c r="X2001" i="12" s="1"/>
  <c r="X2000" i="12" s="1"/>
  <c r="Y2002" i="12"/>
  <c r="Y2001" i="12" s="1"/>
  <c r="Y2000" i="12" s="1"/>
  <c r="X2006" i="12"/>
  <c r="X2005" i="12" s="1"/>
  <c r="X2004" i="12" s="1"/>
  <c r="Y2006" i="12"/>
  <c r="Y2005" i="12" s="1"/>
  <c r="Y2004" i="12" s="1"/>
  <c r="X2011" i="12"/>
  <c r="X2010" i="12" s="1"/>
  <c r="X2009" i="12" s="1"/>
  <c r="Y2011" i="12"/>
  <c r="Y2010" i="12" s="1"/>
  <c r="Y2009" i="12" s="1"/>
  <c r="X2015" i="12"/>
  <c r="X2014" i="12" s="1"/>
  <c r="X2013" i="12" s="1"/>
  <c r="Y2015" i="12"/>
  <c r="Y2014" i="12" s="1"/>
  <c r="Y2013" i="12" s="1"/>
  <c r="X2019" i="12"/>
  <c r="X2018" i="12" s="1"/>
  <c r="X2017" i="12" s="1"/>
  <c r="Y2019" i="12"/>
  <c r="Y2018" i="12" s="1"/>
  <c r="Y2017" i="12" s="1"/>
  <c r="X2023" i="12"/>
  <c r="X2022" i="12" s="1"/>
  <c r="X2021" i="12" s="1"/>
  <c r="Y2023" i="12"/>
  <c r="Y2022" i="12" s="1"/>
  <c r="Y2021" i="12" s="1"/>
  <c r="X2028" i="12"/>
  <c r="X2027" i="12" s="1"/>
  <c r="Y2028" i="12"/>
  <c r="Y2027" i="12" s="1"/>
  <c r="X2031" i="12"/>
  <c r="Y2031" i="12"/>
  <c r="X2033" i="12"/>
  <c r="Y2033" i="12"/>
  <c r="X2039" i="12"/>
  <c r="X2038" i="12" s="1"/>
  <c r="Y2039" i="12"/>
  <c r="Y2038" i="12" s="1"/>
  <c r="X2042" i="12"/>
  <c r="X2041" i="12" s="1"/>
  <c r="Y2042" i="12"/>
  <c r="Y2041" i="12" s="1"/>
  <c r="X2045" i="12"/>
  <c r="X2044" i="12" s="1"/>
  <c r="Y2045" i="12"/>
  <c r="Y2044" i="12" s="1"/>
  <c r="X2049" i="12"/>
  <c r="X2048" i="12" s="1"/>
  <c r="Y2049" i="12"/>
  <c r="Y2048" i="12" s="1"/>
  <c r="X2052" i="12"/>
  <c r="X2051" i="12" s="1"/>
  <c r="Y2052" i="12"/>
  <c r="Y2051" i="12" s="1"/>
  <c r="X2058" i="12"/>
  <c r="X2057" i="12" s="1"/>
  <c r="Y2058" i="12"/>
  <c r="Y2057" i="12" s="1"/>
  <c r="X2061" i="12"/>
  <c r="X2060" i="12" s="1"/>
  <c r="Y2061" i="12"/>
  <c r="Y2060" i="12" s="1"/>
  <c r="X2066" i="12"/>
  <c r="X2065" i="12" s="1"/>
  <c r="X2064" i="12" s="1"/>
  <c r="Y2066" i="12"/>
  <c r="Y2065" i="12" s="1"/>
  <c r="Y2064" i="12" s="1"/>
  <c r="X2070" i="12"/>
  <c r="X2069" i="12" s="1"/>
  <c r="X2068" i="12" s="1"/>
  <c r="Y2070" i="12"/>
  <c r="Y2069" i="12" s="1"/>
  <c r="Y2068" i="12" s="1"/>
  <c r="X2074" i="12"/>
  <c r="X2073" i="12" s="1"/>
  <c r="X2072" i="12" s="1"/>
  <c r="Y2074" i="12"/>
  <c r="Y2073" i="12" s="1"/>
  <c r="Y2072" i="12" s="1"/>
  <c r="X2083" i="12"/>
  <c r="X2082" i="12" s="1"/>
  <c r="Y2083" i="12"/>
  <c r="Y2082" i="12" s="1"/>
  <c r="X2086" i="12"/>
  <c r="X2085" i="12" s="1"/>
  <c r="Y2086" i="12"/>
  <c r="Y2085" i="12" s="1"/>
  <c r="X2090" i="12"/>
  <c r="X2089" i="12" s="1"/>
  <c r="X2088" i="12" s="1"/>
  <c r="Y2090" i="12"/>
  <c r="Y2089" i="12" s="1"/>
  <c r="Y2088" i="12" s="1"/>
  <c r="X2094" i="12"/>
  <c r="X2093" i="12" s="1"/>
  <c r="X2092" i="12" s="1"/>
  <c r="Y2094" i="12"/>
  <c r="Y2093" i="12" s="1"/>
  <c r="Y2092" i="12" s="1"/>
  <c r="X2098" i="12"/>
  <c r="X2097" i="12" s="1"/>
  <c r="X2096" i="12" s="1"/>
  <c r="Y2098" i="12"/>
  <c r="Y2097" i="12" s="1"/>
  <c r="Y2096" i="12" s="1"/>
  <c r="X2116" i="12"/>
  <c r="X2115" i="12" s="1"/>
  <c r="X2114" i="12" s="1"/>
  <c r="Y2116" i="12"/>
  <c r="Y2115" i="12" s="1"/>
  <c r="Y2114" i="12" s="1"/>
  <c r="X2120" i="12"/>
  <c r="X2119" i="12" s="1"/>
  <c r="Y2120" i="12"/>
  <c r="Y2119" i="12" s="1"/>
  <c r="X2123" i="12"/>
  <c r="Y2123" i="12"/>
  <c r="X2125" i="12"/>
  <c r="Y2125" i="12"/>
  <c r="X2131" i="12"/>
  <c r="X2130" i="12" s="1"/>
  <c r="Y2131" i="12"/>
  <c r="Y2130" i="12" s="1"/>
  <c r="X2134" i="12"/>
  <c r="X2133" i="12" s="1"/>
  <c r="Y2134" i="12"/>
  <c r="Y2133" i="12" s="1"/>
  <c r="X2137" i="12"/>
  <c r="X2136" i="12" s="1"/>
  <c r="Y2137" i="12"/>
  <c r="Y2136" i="12" s="1"/>
  <c r="X2141" i="12"/>
  <c r="X2140" i="12" s="1"/>
  <c r="X2139" i="12" s="1"/>
  <c r="Y2141" i="12"/>
  <c r="Y2140" i="12" s="1"/>
  <c r="Y2139" i="12" s="1"/>
  <c r="X2145" i="12"/>
  <c r="X2144" i="12" s="1"/>
  <c r="X2143" i="12" s="1"/>
  <c r="Y2145" i="12"/>
  <c r="Y2144" i="12" s="1"/>
  <c r="Y2143" i="12" s="1"/>
  <c r="X2152" i="12"/>
  <c r="X2151" i="12" s="1"/>
  <c r="X2150" i="12" s="1"/>
  <c r="Y2152" i="12"/>
  <c r="Y2151" i="12" s="1"/>
  <c r="Y2150" i="12" s="1"/>
  <c r="X2156" i="12"/>
  <c r="X2155" i="12" s="1"/>
  <c r="X2154" i="12" s="1"/>
  <c r="Y2156" i="12"/>
  <c r="Y2155" i="12" s="1"/>
  <c r="Y2154" i="12" s="1"/>
  <c r="X2160" i="12"/>
  <c r="X2159" i="12" s="1"/>
  <c r="X2158" i="12" s="1"/>
  <c r="Y2160" i="12"/>
  <c r="Y2159" i="12" s="1"/>
  <c r="Y2158" i="12" s="1"/>
  <c r="X2164" i="12"/>
  <c r="X2163" i="12" s="1"/>
  <c r="X2162" i="12" s="1"/>
  <c r="Y2164" i="12"/>
  <c r="Y2163" i="12" s="1"/>
  <c r="Y2162" i="12" s="1"/>
  <c r="X2168" i="12"/>
  <c r="X2167" i="12" s="1"/>
  <c r="X2166" i="12" s="1"/>
  <c r="Y2168" i="12"/>
  <c r="Y2167" i="12" s="1"/>
  <c r="Y2166" i="12" s="1"/>
  <c r="X2175" i="12"/>
  <c r="X2174" i="12" s="1"/>
  <c r="X2170" i="12" s="1"/>
  <c r="Y2175" i="12"/>
  <c r="Y2174" i="12" s="1"/>
  <c r="Y2170" i="12" s="1"/>
  <c r="X2179" i="12"/>
  <c r="X2178" i="12" s="1"/>
  <c r="X2177" i="12" s="1"/>
  <c r="Y2179" i="12"/>
  <c r="Y2178" i="12" s="1"/>
  <c r="Y2177" i="12" s="1"/>
  <c r="X2183" i="12"/>
  <c r="X2182" i="12" s="1"/>
  <c r="X2181" i="12" s="1"/>
  <c r="Y2183" i="12"/>
  <c r="Y2182" i="12" s="1"/>
  <c r="Y2181" i="12" s="1"/>
  <c r="X2187" i="12"/>
  <c r="X2186" i="12" s="1"/>
  <c r="X2185" i="12" s="1"/>
  <c r="Y2187" i="12"/>
  <c r="Y2186" i="12" s="1"/>
  <c r="Y2185" i="12" s="1"/>
  <c r="X2191" i="12"/>
  <c r="X2190" i="12" s="1"/>
  <c r="X2189" i="12" s="1"/>
  <c r="Y2191" i="12"/>
  <c r="Y2190" i="12" s="1"/>
  <c r="Y2189" i="12" s="1"/>
  <c r="X2195" i="12"/>
  <c r="X2194" i="12" s="1"/>
  <c r="X2193" i="12" s="1"/>
  <c r="Y2195" i="12"/>
  <c r="Y2194" i="12" s="1"/>
  <c r="Y2193" i="12" s="1"/>
  <c r="X2199" i="12"/>
  <c r="X2198" i="12" s="1"/>
  <c r="X2197" i="12" s="1"/>
  <c r="Y2199" i="12"/>
  <c r="Y2198" i="12" s="1"/>
  <c r="Y2197" i="12" s="1"/>
  <c r="X2211" i="12"/>
  <c r="X2210" i="12" s="1"/>
  <c r="X2209" i="12" s="1"/>
  <c r="Y2211" i="12"/>
  <c r="Y2210" i="12" s="1"/>
  <c r="Y2209" i="12" s="1"/>
  <c r="X2219" i="12"/>
  <c r="X2218" i="12" s="1"/>
  <c r="X2214" i="12" s="1"/>
  <c r="X2213" i="12" s="1"/>
  <c r="Y2219" i="12"/>
  <c r="Y2218" i="12" s="1"/>
  <c r="Y2214" i="12" s="1"/>
  <c r="Y2213" i="12" s="1"/>
  <c r="X2224" i="12"/>
  <c r="X2223" i="12" s="1"/>
  <c r="X2222" i="12" s="1"/>
  <c r="Y2224" i="12"/>
  <c r="Y2223" i="12" s="1"/>
  <c r="Y2222" i="12" s="1"/>
  <c r="X2228" i="12"/>
  <c r="X2227" i="12" s="1"/>
  <c r="X2226" i="12" s="1"/>
  <c r="Y2228" i="12"/>
  <c r="Y2227" i="12" s="1"/>
  <c r="Y2226" i="12" s="1"/>
  <c r="X2233" i="12"/>
  <c r="X2232" i="12" s="1"/>
  <c r="X2231" i="12" s="1"/>
  <c r="X2230" i="12" s="1"/>
  <c r="Y2233" i="12"/>
  <c r="Y2232" i="12" s="1"/>
  <c r="Y2231" i="12" s="1"/>
  <c r="Y2230" i="12" s="1"/>
  <c r="X2248" i="12"/>
  <c r="X2247" i="12" s="1"/>
  <c r="X2246" i="12" s="1"/>
  <c r="X2245" i="12" s="1"/>
  <c r="Y2248" i="12"/>
  <c r="Y2247" i="12" s="1"/>
  <c r="Y2246" i="12" s="1"/>
  <c r="Y2245" i="12" s="1"/>
  <c r="X2259" i="12"/>
  <c r="X2258" i="12" s="1"/>
  <c r="X2257" i="12" s="1"/>
  <c r="X2256" i="12" s="1"/>
  <c r="Y2259" i="12"/>
  <c r="Y2258" i="12" s="1"/>
  <c r="Y2257" i="12" s="1"/>
  <c r="Y2256" i="12" s="1"/>
  <c r="X2268" i="12"/>
  <c r="X2267" i="12" s="1"/>
  <c r="X2266" i="12" s="1"/>
  <c r="X2261" i="12" s="1"/>
  <c r="Y2268" i="12"/>
  <c r="Y2267" i="12" s="1"/>
  <c r="Y2266" i="12" s="1"/>
  <c r="Y2261" i="12" s="1"/>
  <c r="X2274" i="12"/>
  <c r="X2273" i="12" s="1"/>
  <c r="X2272" i="12" s="1"/>
  <c r="Y2274" i="12"/>
  <c r="Y2273" i="12" s="1"/>
  <c r="Y2272" i="12" s="1"/>
  <c r="X2278" i="12"/>
  <c r="X2277" i="12" s="1"/>
  <c r="X2276" i="12" s="1"/>
  <c r="Y2278" i="12"/>
  <c r="Y2277" i="12" s="1"/>
  <c r="Y2276" i="12" s="1"/>
  <c r="X2283" i="12"/>
  <c r="X2282" i="12" s="1"/>
  <c r="X2281" i="12" s="1"/>
  <c r="X2280" i="12" s="1"/>
  <c r="Y2283" i="12"/>
  <c r="Y2282" i="12" s="1"/>
  <c r="Y2281" i="12" s="1"/>
  <c r="Y2280" i="12" s="1"/>
  <c r="X2288" i="12"/>
  <c r="X2287" i="12" s="1"/>
  <c r="Y2288" i="12"/>
  <c r="Y2287" i="12" s="1"/>
  <c r="X2291" i="12"/>
  <c r="X2290" i="12" s="1"/>
  <c r="Y2291" i="12"/>
  <c r="Y2290" i="12" s="1"/>
  <c r="X2297" i="12"/>
  <c r="X2296" i="12" s="1"/>
  <c r="X2295" i="12" s="1"/>
  <c r="X2294" i="12" s="1"/>
  <c r="Y2297" i="12"/>
  <c r="Y2296" i="12" s="1"/>
  <c r="Y2295" i="12" s="1"/>
  <c r="Y2294" i="12" s="1"/>
  <c r="X2303" i="12"/>
  <c r="X2302" i="12" s="1"/>
  <c r="Y2303" i="12"/>
  <c r="Y2302" i="12" s="1"/>
  <c r="X2306" i="12"/>
  <c r="X2305" i="12" s="1"/>
  <c r="Y2306" i="12"/>
  <c r="Y2305" i="12" s="1"/>
  <c r="X2309" i="12"/>
  <c r="X2308" i="12" s="1"/>
  <c r="Y2309" i="12"/>
  <c r="Y2308" i="12" s="1"/>
  <c r="X2313" i="12"/>
  <c r="X2312" i="12" s="1"/>
  <c r="X2311" i="12" s="1"/>
  <c r="Y2313" i="12"/>
  <c r="Y2312" i="12" s="1"/>
  <c r="Y2311" i="12" s="1"/>
  <c r="X2317" i="12"/>
  <c r="X2316" i="12" s="1"/>
  <c r="X2315" i="12" s="1"/>
  <c r="Y2317" i="12"/>
  <c r="Y2316" i="12" s="1"/>
  <c r="Y2315" i="12" s="1"/>
  <c r="X2327" i="12"/>
  <c r="X2326" i="12" s="1"/>
  <c r="X2325" i="12" s="1"/>
  <c r="X2324" i="12" s="1"/>
  <c r="Y2327" i="12"/>
  <c r="Y2326" i="12" s="1"/>
  <c r="Y2325" i="12" s="1"/>
  <c r="Y2324" i="12" s="1"/>
  <c r="X2332" i="12"/>
  <c r="X2331" i="12" s="1"/>
  <c r="Y2332" i="12"/>
  <c r="Y2331" i="12" s="1"/>
  <c r="X2335" i="12"/>
  <c r="X2334" i="12" s="1"/>
  <c r="Y2335" i="12"/>
  <c r="Y2334" i="12" s="1"/>
  <c r="X2339" i="12"/>
  <c r="X2338" i="12" s="1"/>
  <c r="X2337" i="12" s="1"/>
  <c r="Y2339" i="12"/>
  <c r="Y2338" i="12" s="1"/>
  <c r="Y2337" i="12" s="1"/>
  <c r="X2343" i="12"/>
  <c r="X2342" i="12" s="1"/>
  <c r="X2341" i="12" s="1"/>
  <c r="Y2343" i="12"/>
  <c r="Y2342" i="12" s="1"/>
  <c r="Y2341" i="12" s="1"/>
  <c r="X2348" i="12"/>
  <c r="X2347" i="12" s="1"/>
  <c r="X2346" i="12" s="1"/>
  <c r="X2345" i="12" s="1"/>
  <c r="Y2348" i="12"/>
  <c r="Y2347" i="12" s="1"/>
  <c r="Y2346" i="12" s="1"/>
  <c r="Y2345" i="12" s="1"/>
  <c r="X2354" i="12"/>
  <c r="X2353" i="12" s="1"/>
  <c r="X2352" i="12" s="1"/>
  <c r="X2351" i="12" s="1"/>
  <c r="Y2354" i="12"/>
  <c r="Y2353" i="12" s="1"/>
  <c r="Y2352" i="12" s="1"/>
  <c r="Y2351" i="12" s="1"/>
  <c r="X2359" i="12"/>
  <c r="X2358" i="12" s="1"/>
  <c r="X2357" i="12" s="1"/>
  <c r="X2356" i="12" s="1"/>
  <c r="Y2359" i="12"/>
  <c r="Y2358" i="12" s="1"/>
  <c r="Y2357" i="12" s="1"/>
  <c r="Y2356" i="12" s="1"/>
  <c r="X2364" i="12"/>
  <c r="X2363" i="12" s="1"/>
  <c r="X2362" i="12" s="1"/>
  <c r="Y2364" i="12"/>
  <c r="Y2363" i="12" s="1"/>
  <c r="Y2362" i="12" s="1"/>
  <c r="X2368" i="12"/>
  <c r="X2367" i="12" s="1"/>
  <c r="X2366" i="12" s="1"/>
  <c r="Y2368" i="12"/>
  <c r="Y2367" i="12" s="1"/>
  <c r="Y2366" i="12" s="1"/>
  <c r="X2375" i="12"/>
  <c r="X2374" i="12" s="1"/>
  <c r="Y2375" i="12"/>
  <c r="Y2374" i="12" s="1"/>
  <c r="X2378" i="12"/>
  <c r="X2377" i="12" s="1"/>
  <c r="Y2378" i="12"/>
  <c r="Y2377" i="12" s="1"/>
  <c r="X2381" i="12"/>
  <c r="X2380" i="12" s="1"/>
  <c r="Y2381" i="12"/>
  <c r="Y2380" i="12" s="1"/>
  <c r="X2384" i="12"/>
  <c r="X2383" i="12" s="1"/>
  <c r="Y2384" i="12"/>
  <c r="Y2383" i="12" s="1"/>
  <c r="X2393" i="12"/>
  <c r="X2392" i="12" s="1"/>
  <c r="X2391" i="12" s="1"/>
  <c r="X2386" i="12" s="1"/>
  <c r="Y2393" i="12"/>
  <c r="Y2392" i="12" s="1"/>
  <c r="Y2391" i="12" s="1"/>
  <c r="Y2386" i="12" s="1"/>
  <c r="X2398" i="12"/>
  <c r="X2397" i="12" s="1"/>
  <c r="X2396" i="12" s="1"/>
  <c r="Y2398" i="12"/>
  <c r="Y2397" i="12" s="1"/>
  <c r="Y2396" i="12" s="1"/>
  <c r="X2402" i="12"/>
  <c r="X2401" i="12" s="1"/>
  <c r="Y2402" i="12"/>
  <c r="Y2401" i="12" s="1"/>
  <c r="X2405" i="12"/>
  <c r="X2404" i="12" s="1"/>
  <c r="Y2405" i="12"/>
  <c r="Y2404" i="12" s="1"/>
  <c r="X2410" i="12"/>
  <c r="X2409" i="12" s="1"/>
  <c r="X2408" i="12" s="1"/>
  <c r="X2407" i="12" s="1"/>
  <c r="Y2410" i="12"/>
  <c r="Y2409" i="12" s="1"/>
  <c r="Y2408" i="12" s="1"/>
  <c r="Y2407" i="12" s="1"/>
  <c r="X2416" i="12"/>
  <c r="X2415" i="12" s="1"/>
  <c r="X2413" i="12" s="1"/>
  <c r="Y2416" i="12"/>
  <c r="Y2415" i="12" s="1"/>
  <c r="Y2413" i="12" s="1"/>
  <c r="X2420" i="12"/>
  <c r="X2419" i="12" s="1"/>
  <c r="Y2420" i="12"/>
  <c r="Y2419" i="12" s="1"/>
  <c r="X2423" i="12"/>
  <c r="X2422" i="12" s="1"/>
  <c r="Y2423" i="12"/>
  <c r="Y2422" i="12" s="1"/>
  <c r="X2427" i="12"/>
  <c r="X2426" i="12" s="1"/>
  <c r="Y2427" i="12"/>
  <c r="Y2426" i="12" s="1"/>
  <c r="X2430" i="12"/>
  <c r="X2429" i="12" s="1"/>
  <c r="Y2430" i="12"/>
  <c r="Y2429" i="12" s="1"/>
  <c r="X2435" i="12"/>
  <c r="X2434" i="12" s="1"/>
  <c r="Y2435" i="12"/>
  <c r="Y2434" i="12" s="1"/>
  <c r="X2439" i="12"/>
  <c r="X2438" i="12" s="1"/>
  <c r="X2437" i="12" s="1"/>
  <c r="Y2439" i="12"/>
  <c r="Y2438" i="12" s="1"/>
  <c r="Y2437" i="12" s="1"/>
  <c r="X2445" i="12"/>
  <c r="X2444" i="12" s="1"/>
  <c r="X2443" i="12" s="1"/>
  <c r="Y2445" i="12"/>
  <c r="Y2444" i="12" s="1"/>
  <c r="Y2443" i="12" s="1"/>
  <c r="X2449" i="12"/>
  <c r="X2448" i="12" s="1"/>
  <c r="X2447" i="12" s="1"/>
  <c r="Y2449" i="12"/>
  <c r="Y2448" i="12" s="1"/>
  <c r="Y2447" i="12" s="1"/>
  <c r="X2456" i="12"/>
  <c r="X2455" i="12" s="1"/>
  <c r="Y2456" i="12"/>
  <c r="Y2455" i="12" s="1"/>
  <c r="X2459" i="12"/>
  <c r="X2458" i="12" s="1"/>
  <c r="Y2459" i="12"/>
  <c r="Y2458" i="12" s="1"/>
  <c r="X2463" i="12"/>
  <c r="X2462" i="12" s="1"/>
  <c r="X2461" i="12" s="1"/>
  <c r="Y2463" i="12"/>
  <c r="Y2462" i="12" s="1"/>
  <c r="Y2461" i="12" s="1"/>
  <c r="X2467" i="12"/>
  <c r="X2466" i="12" s="1"/>
  <c r="X2465" i="12" s="1"/>
  <c r="Y2467" i="12"/>
  <c r="Y2466" i="12" s="1"/>
  <c r="Y2465" i="12" s="1"/>
  <c r="X2471" i="12"/>
  <c r="X2470" i="12" s="1"/>
  <c r="X2469" i="12" s="1"/>
  <c r="Y2471" i="12"/>
  <c r="Y2470" i="12" s="1"/>
  <c r="Y2469" i="12" s="1"/>
  <c r="X2477" i="12"/>
  <c r="X2476" i="12" s="1"/>
  <c r="X2475" i="12" s="1"/>
  <c r="Y2477" i="12"/>
  <c r="Y2476" i="12" s="1"/>
  <c r="Y2475" i="12" s="1"/>
  <c r="X2481" i="12"/>
  <c r="X2480" i="12" s="1"/>
  <c r="X2479" i="12" s="1"/>
  <c r="Y2481" i="12"/>
  <c r="Y2480" i="12" s="1"/>
  <c r="Y2479" i="12" s="1"/>
  <c r="X2488" i="12"/>
  <c r="X2487" i="12" s="1"/>
  <c r="X2486" i="12" s="1"/>
  <c r="Y2488" i="12"/>
  <c r="Y2487" i="12" s="1"/>
  <c r="Y2486" i="12" s="1"/>
  <c r="X2492" i="12"/>
  <c r="X2491" i="12" s="1"/>
  <c r="X2490" i="12" s="1"/>
  <c r="Y2492" i="12"/>
  <c r="Y2491" i="12" s="1"/>
  <c r="Y2490" i="12" s="1"/>
  <c r="X2496" i="12"/>
  <c r="X2495" i="12" s="1"/>
  <c r="X2494" i="12" s="1"/>
  <c r="Y2496" i="12"/>
  <c r="Y2495" i="12" s="1"/>
  <c r="Y2494" i="12" s="1"/>
  <c r="X2500" i="12"/>
  <c r="X2499" i="12" s="1"/>
  <c r="X2498" i="12" s="1"/>
  <c r="Y2500" i="12"/>
  <c r="Y2499" i="12" s="1"/>
  <c r="Y2498" i="12" s="1"/>
  <c r="X2504" i="12"/>
  <c r="X2503" i="12" s="1"/>
  <c r="X2502" i="12" s="1"/>
  <c r="Y2504" i="12"/>
  <c r="Y2503" i="12" s="1"/>
  <c r="Y2502" i="12" s="1"/>
  <c r="X2512" i="12"/>
  <c r="X2511" i="12" s="1"/>
  <c r="X2510" i="12" s="1"/>
  <c r="Y2512" i="12"/>
  <c r="Y2511" i="12" s="1"/>
  <c r="Y2510" i="12" s="1"/>
  <c r="X2516" i="12"/>
  <c r="X2515" i="12" s="1"/>
  <c r="X2514" i="12" s="1"/>
  <c r="Y2516" i="12"/>
  <c r="Y2515" i="12" s="1"/>
  <c r="Y2514" i="12" s="1"/>
  <c r="X2520" i="12"/>
  <c r="X2519" i="12" s="1"/>
  <c r="X2518" i="12" s="1"/>
  <c r="Y2520" i="12"/>
  <c r="Y2519" i="12" s="1"/>
  <c r="Y2518" i="12" s="1"/>
  <c r="X2524" i="12"/>
  <c r="X2523" i="12" s="1"/>
  <c r="X2522" i="12" s="1"/>
  <c r="Y2524" i="12"/>
  <c r="Y2523" i="12" s="1"/>
  <c r="Y2522" i="12" s="1"/>
  <c r="X2528" i="12"/>
  <c r="X2527" i="12" s="1"/>
  <c r="X2526" i="12" s="1"/>
  <c r="Y2528" i="12"/>
  <c r="Y2527" i="12" s="1"/>
  <c r="Y2526" i="12" s="1"/>
  <c r="X2532" i="12"/>
  <c r="X2531" i="12" s="1"/>
  <c r="X2530" i="12" s="1"/>
  <c r="Y2532" i="12"/>
  <c r="Y2531" i="12" s="1"/>
  <c r="Y2530" i="12" s="1"/>
  <c r="X2536" i="12"/>
  <c r="X2535" i="12" s="1"/>
  <c r="X2534" i="12" s="1"/>
  <c r="Y2536" i="12"/>
  <c r="Y2535" i="12" s="1"/>
  <c r="Y2534" i="12" s="1"/>
  <c r="X2543" i="12"/>
  <c r="X2542" i="12" s="1"/>
  <c r="X2538" i="12" s="1"/>
  <c r="Y2543" i="12"/>
  <c r="Y2542" i="12" s="1"/>
  <c r="Y2538" i="12" s="1"/>
  <c r="X2547" i="12"/>
  <c r="X2546" i="12" s="1"/>
  <c r="X2545" i="12" s="1"/>
  <c r="Y2547" i="12"/>
  <c r="Y2546" i="12" s="1"/>
  <c r="Y2545" i="12" s="1"/>
  <c r="X2551" i="12"/>
  <c r="X2550" i="12" s="1"/>
  <c r="X2549" i="12" s="1"/>
  <c r="Y2551" i="12"/>
  <c r="Y2550" i="12" s="1"/>
  <c r="Y2549" i="12" s="1"/>
  <c r="X2555" i="12"/>
  <c r="X2554" i="12" s="1"/>
  <c r="X2553" i="12" s="1"/>
  <c r="Y2555" i="12"/>
  <c r="Y2554" i="12" s="1"/>
  <c r="Y2553" i="12" s="1"/>
  <c r="X2559" i="12"/>
  <c r="X2558" i="12" s="1"/>
  <c r="X2557" i="12" s="1"/>
  <c r="Y2559" i="12"/>
  <c r="Y2558" i="12" s="1"/>
  <c r="Y2557" i="12" s="1"/>
  <c r="X2563" i="12"/>
  <c r="X2562" i="12" s="1"/>
  <c r="X2561" i="12" s="1"/>
  <c r="Y2563" i="12"/>
  <c r="Y2562" i="12" s="1"/>
  <c r="Y2561" i="12" s="1"/>
  <c r="X2567" i="12"/>
  <c r="X2566" i="12" s="1"/>
  <c r="X2565" i="12" s="1"/>
  <c r="Y2567" i="12"/>
  <c r="Y2566" i="12" s="1"/>
  <c r="Y2565" i="12" s="1"/>
  <c r="X2571" i="12"/>
  <c r="X2570" i="12" s="1"/>
  <c r="X2569" i="12" s="1"/>
  <c r="Y2571" i="12"/>
  <c r="Y2570" i="12" s="1"/>
  <c r="Y2569" i="12" s="1"/>
  <c r="X2575" i="12"/>
  <c r="X2574" i="12" s="1"/>
  <c r="X2573" i="12" s="1"/>
  <c r="Y2575" i="12"/>
  <c r="Y2574" i="12" s="1"/>
  <c r="Y2573" i="12" s="1"/>
  <c r="X2590" i="12"/>
  <c r="X2589" i="12" s="1"/>
  <c r="X2588" i="12" s="1"/>
  <c r="Y2590" i="12"/>
  <c r="Y2589" i="12" s="1"/>
  <c r="Y2588" i="12" s="1"/>
  <c r="X2594" i="12"/>
  <c r="X2593" i="12" s="1"/>
  <c r="X2592" i="12" s="1"/>
  <c r="Y2594" i="12"/>
  <c r="Y2593" i="12" s="1"/>
  <c r="Y2592" i="12" s="1"/>
  <c r="X2599" i="12"/>
  <c r="X2598" i="12" s="1"/>
  <c r="X2597" i="12" s="1"/>
  <c r="X2596" i="12" s="1"/>
  <c r="Y2599" i="12"/>
  <c r="Y2598" i="12" s="1"/>
  <c r="Y2597" i="12" s="1"/>
  <c r="Y2596" i="12" s="1"/>
  <c r="X2609" i="12"/>
  <c r="X2608" i="12" s="1"/>
  <c r="X2607" i="12" s="1"/>
  <c r="Y2609" i="12"/>
  <c r="Y2608" i="12" s="1"/>
  <c r="Y2607" i="12" s="1"/>
  <c r="X2613" i="12"/>
  <c r="X2612" i="12" s="1"/>
  <c r="X2611" i="12" s="1"/>
  <c r="Y2613" i="12"/>
  <c r="Y2612" i="12" s="1"/>
  <c r="Y2611" i="12" s="1"/>
  <c r="X2619" i="12"/>
  <c r="X2618" i="12" s="1"/>
  <c r="X2617" i="12" s="1"/>
  <c r="Y2619" i="12"/>
  <c r="Y2618" i="12" s="1"/>
  <c r="Y2617" i="12" s="1"/>
  <c r="X2623" i="12"/>
  <c r="X2622" i="12" s="1"/>
  <c r="X2621" i="12" s="1"/>
  <c r="Y2623" i="12"/>
  <c r="Y2622" i="12" s="1"/>
  <c r="Y2621" i="12" s="1"/>
  <c r="X2634" i="12"/>
  <c r="X2633" i="12" s="1"/>
  <c r="X2632" i="12" s="1"/>
  <c r="Y2634" i="12"/>
  <c r="Y2633" i="12" s="1"/>
  <c r="Y2632" i="12" s="1"/>
  <c r="X2638" i="12"/>
  <c r="X2637" i="12" s="1"/>
  <c r="X2636" i="12" s="1"/>
  <c r="Y2638" i="12"/>
  <c r="Y2637" i="12" s="1"/>
  <c r="Y2636" i="12" s="1"/>
  <c r="X2644" i="12"/>
  <c r="X2643" i="12" s="1"/>
  <c r="Y2644" i="12"/>
  <c r="Y2643" i="12" s="1"/>
  <c r="X2650" i="12"/>
  <c r="X2649" i="12" s="1"/>
  <c r="Y2650" i="12"/>
  <c r="Y2649" i="12" s="1"/>
  <c r="X2657" i="12"/>
  <c r="X2656" i="12" s="1"/>
  <c r="Y2657" i="12"/>
  <c r="Y2656" i="12" s="1"/>
  <c r="X2660" i="12"/>
  <c r="X2659" i="12" s="1"/>
  <c r="Y2660" i="12"/>
  <c r="Y2659" i="12" s="1"/>
  <c r="X2665" i="12"/>
  <c r="X2664" i="12" s="1"/>
  <c r="Y2665" i="12"/>
  <c r="Y2664" i="12" s="1"/>
  <c r="X2668" i="12"/>
  <c r="X2667" i="12" s="1"/>
  <c r="Y2668" i="12"/>
  <c r="Y2667" i="12" s="1"/>
  <c r="X2671" i="12"/>
  <c r="X2670" i="12" s="1"/>
  <c r="Y2671" i="12"/>
  <c r="Y2670" i="12" s="1"/>
  <c r="X2676" i="12"/>
  <c r="X2675" i="12" s="1"/>
  <c r="Y2676" i="12"/>
  <c r="Y2675" i="12" s="1"/>
  <c r="X2679" i="12"/>
  <c r="X2678" i="12" s="1"/>
  <c r="Y2679" i="12"/>
  <c r="Y2678" i="12" s="1"/>
  <c r="X2682" i="12"/>
  <c r="X2681" i="12" s="1"/>
  <c r="Y2682" i="12"/>
  <c r="Y2681" i="12" s="1"/>
  <c r="X2686" i="12"/>
  <c r="X2685" i="12" s="1"/>
  <c r="Y2686" i="12"/>
  <c r="Y2685" i="12" s="1"/>
  <c r="X2689" i="12"/>
  <c r="X2688" i="12" s="1"/>
  <c r="Y2689" i="12"/>
  <c r="Y2688" i="12" s="1"/>
  <c r="X2693" i="12"/>
  <c r="X2692" i="12" s="1"/>
  <c r="X2691" i="12" s="1"/>
  <c r="Y2693" i="12"/>
  <c r="Y2692" i="12" s="1"/>
  <c r="Y2691" i="12" s="1"/>
  <c r="X2698" i="12"/>
  <c r="X2697" i="12" s="1"/>
  <c r="X2696" i="12" s="1"/>
  <c r="Y2698" i="12"/>
  <c r="Y2697" i="12" s="1"/>
  <c r="Y2696" i="12" s="1"/>
  <c r="X2706" i="12"/>
  <c r="X2705" i="12" s="1"/>
  <c r="X2704" i="12" s="1"/>
  <c r="Y2706" i="12"/>
  <c r="Y2705" i="12" s="1"/>
  <c r="Y2704" i="12" s="1"/>
  <c r="X2711" i="12"/>
  <c r="X2710" i="12" s="1"/>
  <c r="Y2711" i="12"/>
  <c r="Y2710" i="12" s="1"/>
  <c r="X2714" i="12"/>
  <c r="X2713" i="12" s="1"/>
  <c r="Y2714" i="12"/>
  <c r="Y2713" i="12" s="1"/>
  <c r="X2717" i="12"/>
  <c r="X2716" i="12" s="1"/>
  <c r="Y2717" i="12"/>
  <c r="Y2716" i="12" s="1"/>
  <c r="X2720" i="12"/>
  <c r="X2719" i="12" s="1"/>
  <c r="Y2720" i="12"/>
  <c r="Y2719" i="12" s="1"/>
  <c r="X2726" i="12"/>
  <c r="X2725" i="12" s="1"/>
  <c r="Y2726" i="12"/>
  <c r="Y2725" i="12" s="1"/>
  <c r="X2729" i="12"/>
  <c r="X2728" i="12" s="1"/>
  <c r="Y2729" i="12"/>
  <c r="Y2728" i="12" s="1"/>
  <c r="X2733" i="12"/>
  <c r="X2732" i="12" s="1"/>
  <c r="Y2733" i="12"/>
  <c r="Y2732" i="12" s="1"/>
  <c r="X2736" i="12"/>
  <c r="X2735" i="12" s="1"/>
  <c r="Y2736" i="12"/>
  <c r="Y2735" i="12" s="1"/>
  <c r="X2740" i="12"/>
  <c r="X2739" i="12" s="1"/>
  <c r="Y2740" i="12"/>
  <c r="Y2739" i="12" s="1"/>
  <c r="X2746" i="12"/>
  <c r="X2745" i="12" s="1"/>
  <c r="Y2746" i="12"/>
  <c r="Y2745" i="12" s="1"/>
  <c r="X2749" i="12"/>
  <c r="X2748" i="12" s="1"/>
  <c r="Y2749" i="12"/>
  <c r="Y2748" i="12" s="1"/>
  <c r="X2755" i="12"/>
  <c r="X2754" i="12" s="1"/>
  <c r="X2753" i="12" s="1"/>
  <c r="Y2755" i="12"/>
  <c r="Y2754" i="12" s="1"/>
  <c r="Y2753" i="12" s="1"/>
  <c r="X2759" i="12"/>
  <c r="X2758" i="12" s="1"/>
  <c r="X2757" i="12" s="1"/>
  <c r="Y2759" i="12"/>
  <c r="Y2758" i="12" s="1"/>
  <c r="Y2757" i="12" s="1"/>
  <c r="X2763" i="12"/>
  <c r="X2762" i="12" s="1"/>
  <c r="X2761" i="12" s="1"/>
  <c r="Y2763" i="12"/>
  <c r="Y2762" i="12" s="1"/>
  <c r="Y2761" i="12" s="1"/>
  <c r="X2767" i="12"/>
  <c r="X2766" i="12" s="1"/>
  <c r="X2765" i="12" s="1"/>
  <c r="Y2767" i="12"/>
  <c r="Y2766" i="12" s="1"/>
  <c r="Y2765" i="12" s="1"/>
  <c r="X2771" i="12"/>
  <c r="X2770" i="12" s="1"/>
  <c r="X2769" i="12" s="1"/>
  <c r="Y2771" i="12"/>
  <c r="Y2770" i="12" s="1"/>
  <c r="Y2769" i="12" s="1"/>
  <c r="X2775" i="12"/>
  <c r="X2774" i="12" s="1"/>
  <c r="X2773" i="12" s="1"/>
  <c r="Y2775" i="12"/>
  <c r="Y2774" i="12" s="1"/>
  <c r="Y2773" i="12" s="1"/>
  <c r="X2779" i="12"/>
  <c r="X2778" i="12" s="1"/>
  <c r="X2777" i="12" s="1"/>
  <c r="Y2779" i="12"/>
  <c r="Y2778" i="12" s="1"/>
  <c r="Y2777" i="12" s="1"/>
  <c r="X2783" i="12"/>
  <c r="X2782" i="12" s="1"/>
  <c r="Y2783" i="12"/>
  <c r="Y2782" i="12" s="1"/>
  <c r="X2786" i="12"/>
  <c r="X2785" i="12" s="1"/>
  <c r="Y2786" i="12"/>
  <c r="Y2785" i="12" s="1"/>
  <c r="X2790" i="12"/>
  <c r="X2789" i="12" s="1"/>
  <c r="Y2790" i="12"/>
  <c r="Y2789" i="12" s="1"/>
  <c r="X2793" i="12"/>
  <c r="X2792" i="12" s="1"/>
  <c r="Y2793" i="12"/>
  <c r="Y2792" i="12" s="1"/>
  <c r="X2796" i="12"/>
  <c r="X2795" i="12" s="1"/>
  <c r="Y2796" i="12"/>
  <c r="Y2795" i="12" s="1"/>
  <c r="X2800" i="12"/>
  <c r="X2799" i="12" s="1"/>
  <c r="X2798" i="12" s="1"/>
  <c r="Y2800" i="12"/>
  <c r="Y2799" i="12" s="1"/>
  <c r="Y2798" i="12" s="1"/>
  <c r="X2804" i="12"/>
  <c r="X2803" i="12" s="1"/>
  <c r="X2802" i="12" s="1"/>
  <c r="Y2804" i="12"/>
  <c r="Y2803" i="12" s="1"/>
  <c r="Y2802" i="12" s="1"/>
  <c r="X2808" i="12"/>
  <c r="Y2808" i="12"/>
  <c r="X2810" i="12"/>
  <c r="Y2810" i="12"/>
  <c r="X2814" i="12"/>
  <c r="X2813" i="12" s="1"/>
  <c r="X2812" i="12" s="1"/>
  <c r="Y2814" i="12"/>
  <c r="Y2813" i="12" s="1"/>
  <c r="Y2812" i="12" s="1"/>
  <c r="X2818" i="12"/>
  <c r="X2817" i="12" s="1"/>
  <c r="X2816" i="12" s="1"/>
  <c r="Y2818" i="12"/>
  <c r="Y2817" i="12" s="1"/>
  <c r="Y2816" i="12" s="1"/>
  <c r="X2822" i="12"/>
  <c r="X2821" i="12" s="1"/>
  <c r="X2820" i="12" s="1"/>
  <c r="Y2822" i="12"/>
  <c r="Y2821" i="12" s="1"/>
  <c r="Y2820" i="12" s="1"/>
  <c r="X2826" i="12"/>
  <c r="X2825" i="12" s="1"/>
  <c r="X2824" i="12" s="1"/>
  <c r="Y2826" i="12"/>
  <c r="Y2825" i="12" s="1"/>
  <c r="Y2824" i="12" s="1"/>
  <c r="X2830" i="12"/>
  <c r="X2829" i="12" s="1"/>
  <c r="X2828" i="12" s="1"/>
  <c r="Y2830" i="12"/>
  <c r="Y2829" i="12" s="1"/>
  <c r="Y2828" i="12" s="1"/>
  <c r="X2834" i="12"/>
  <c r="Y2834" i="12"/>
  <c r="X2836" i="12"/>
  <c r="Y2836" i="12"/>
  <c r="X2839" i="12"/>
  <c r="X2838" i="12" s="1"/>
  <c r="Y2839" i="12"/>
  <c r="Y2838" i="12" s="1"/>
  <c r="X2843" i="12"/>
  <c r="Y2843" i="12"/>
  <c r="X2845" i="12"/>
  <c r="Y2845" i="12"/>
  <c r="X2848" i="12"/>
  <c r="X2847" i="12" s="1"/>
  <c r="Y2848" i="12"/>
  <c r="Y2847" i="12" s="1"/>
  <c r="X2852" i="12"/>
  <c r="X2851" i="12" s="1"/>
  <c r="X2850" i="12" s="1"/>
  <c r="Y2852" i="12"/>
  <c r="Y2851" i="12" s="1"/>
  <c r="Y2850" i="12" s="1"/>
  <c r="X2856" i="12"/>
  <c r="X2855" i="12" s="1"/>
  <c r="X2854" i="12" s="1"/>
  <c r="Y2856" i="12"/>
  <c r="Y2855" i="12" s="1"/>
  <c r="Y2854" i="12" s="1"/>
  <c r="X2860" i="12"/>
  <c r="X2859" i="12" s="1"/>
  <c r="X2858" i="12" s="1"/>
  <c r="Y2860" i="12"/>
  <c r="Y2859" i="12" s="1"/>
  <c r="Y2858" i="12" s="1"/>
  <c r="X2864" i="12"/>
  <c r="X2863" i="12" s="1"/>
  <c r="Y2864" i="12"/>
  <c r="Y2863" i="12" s="1"/>
  <c r="X2867" i="12"/>
  <c r="X2866" i="12" s="1"/>
  <c r="Y2867" i="12"/>
  <c r="Y2866" i="12" s="1"/>
  <c r="X2871" i="12"/>
  <c r="Y2871" i="12"/>
  <c r="X2873" i="12"/>
  <c r="Y2873" i="12"/>
  <c r="X2877" i="12"/>
  <c r="X2876" i="12" s="1"/>
  <c r="X2875" i="12" s="1"/>
  <c r="Y2877" i="12"/>
  <c r="Y2876" i="12" s="1"/>
  <c r="Y2875" i="12" s="1"/>
  <c r="X2885" i="12"/>
  <c r="X2884" i="12" s="1"/>
  <c r="X2883" i="12" s="1"/>
  <c r="Y2885" i="12"/>
  <c r="Y2884" i="12" s="1"/>
  <c r="Y2883" i="12" s="1"/>
  <c r="X2889" i="12"/>
  <c r="X2888" i="12" s="1"/>
  <c r="Y2889" i="12"/>
  <c r="Y2888" i="12" s="1"/>
  <c r="X2892" i="12"/>
  <c r="X2891" i="12" s="1"/>
  <c r="Y2892" i="12"/>
  <c r="Y2891" i="12" s="1"/>
  <c r="X2895" i="12"/>
  <c r="X2894" i="12" s="1"/>
  <c r="Y2895" i="12"/>
  <c r="Y2894" i="12" s="1"/>
  <c r="X2899" i="12"/>
  <c r="X2898" i="12" s="1"/>
  <c r="X2897" i="12" s="1"/>
  <c r="Y2899" i="12"/>
  <c r="Y2898" i="12" s="1"/>
  <c r="Y2897" i="12" s="1"/>
  <c r="X2903" i="12"/>
  <c r="X2902" i="12" s="1"/>
  <c r="X2901" i="12" s="1"/>
  <c r="Y2903" i="12"/>
  <c r="Y2902" i="12" s="1"/>
  <c r="Y2901" i="12" s="1"/>
  <c r="X2907" i="12"/>
  <c r="X2906" i="12" s="1"/>
  <c r="X2905" i="12" s="1"/>
  <c r="Y2907" i="12"/>
  <c r="Y2906" i="12" s="1"/>
  <c r="Y2905" i="12" s="1"/>
  <c r="X2911" i="12"/>
  <c r="X2910" i="12" s="1"/>
  <c r="X2909" i="12" s="1"/>
  <c r="Y2911" i="12"/>
  <c r="Y2910" i="12" s="1"/>
  <c r="Y2909" i="12" s="1"/>
  <c r="X2915" i="12"/>
  <c r="X2914" i="12" s="1"/>
  <c r="Y2915" i="12"/>
  <c r="Y2914" i="12" s="1"/>
  <c r="X2918" i="12"/>
  <c r="X2917" i="12" s="1"/>
  <c r="Y2918" i="12"/>
  <c r="Y2917" i="12" s="1"/>
  <c r="X2922" i="12"/>
  <c r="X2921" i="12" s="1"/>
  <c r="X2920" i="12" s="1"/>
  <c r="Y2922" i="12"/>
  <c r="Y2921" i="12" s="1"/>
  <c r="Y2920" i="12" s="1"/>
  <c r="X2928" i="12"/>
  <c r="X2927" i="12" s="1"/>
  <c r="X2926" i="12" s="1"/>
  <c r="Y2928" i="12"/>
  <c r="Y2927" i="12" s="1"/>
  <c r="Y2926" i="12" s="1"/>
  <c r="X2932" i="12"/>
  <c r="X2931" i="12" s="1"/>
  <c r="X2930" i="12" s="1"/>
  <c r="Y2932" i="12"/>
  <c r="Y2931" i="12" s="1"/>
  <c r="Y2930" i="12" s="1"/>
  <c r="X2937" i="12"/>
  <c r="X2936" i="12" s="1"/>
  <c r="X2935" i="12" s="1"/>
  <c r="Y2937" i="12"/>
  <c r="Y2936" i="12" s="1"/>
  <c r="Y2935" i="12" s="1"/>
  <c r="X2941" i="12"/>
  <c r="X2940" i="12" s="1"/>
  <c r="Y2941" i="12"/>
  <c r="Y2940" i="12" s="1"/>
  <c r="X2944" i="12"/>
  <c r="X2943" i="12" s="1"/>
  <c r="Y2944" i="12"/>
  <c r="Y2943" i="12" s="1"/>
  <c r="X2950" i="12"/>
  <c r="X2949" i="12" s="1"/>
  <c r="X2948" i="12" s="1"/>
  <c r="X2947" i="12" s="1"/>
  <c r="Y2950" i="12"/>
  <c r="Y2949" i="12" s="1"/>
  <c r="Y2948" i="12" s="1"/>
  <c r="Y2947" i="12" s="1"/>
  <c r="X2955" i="12"/>
  <c r="X2954" i="12" s="1"/>
  <c r="X2953" i="12" s="1"/>
  <c r="Y2955" i="12"/>
  <c r="Y2954" i="12" s="1"/>
  <c r="Y2953" i="12" s="1"/>
  <c r="X2959" i="12"/>
  <c r="X2958" i="12" s="1"/>
  <c r="Y2959" i="12"/>
  <c r="Y2958" i="12" s="1"/>
  <c r="X2962" i="12"/>
  <c r="X2961" i="12" s="1"/>
  <c r="Y2962" i="12"/>
  <c r="Y2961" i="12" s="1"/>
  <c r="X2965" i="12"/>
  <c r="X2964" i="12" s="1"/>
  <c r="Y2965" i="12"/>
  <c r="Y2964" i="12" s="1"/>
  <c r="X2971" i="12"/>
  <c r="X2970" i="12" s="1"/>
  <c r="X2969" i="12" s="1"/>
  <c r="X2968" i="12" s="1"/>
  <c r="Y2971" i="12"/>
  <c r="Y2970" i="12" s="1"/>
  <c r="Y2969" i="12" s="1"/>
  <c r="Y2968" i="12" s="1"/>
  <c r="X2976" i="12"/>
  <c r="X2975" i="12" s="1"/>
  <c r="X2974" i="12" s="1"/>
  <c r="Y2976" i="12"/>
  <c r="Y2975" i="12" s="1"/>
  <c r="Y2974" i="12" s="1"/>
  <c r="X2980" i="12"/>
  <c r="X2979" i="12" s="1"/>
  <c r="Y2980" i="12"/>
  <c r="Y2979" i="12" s="1"/>
  <c r="X2983" i="12"/>
  <c r="X2982" i="12" s="1"/>
  <c r="Y2983" i="12"/>
  <c r="Y2982" i="12" s="1"/>
  <c r="X2987" i="12"/>
  <c r="X2986" i="12" s="1"/>
  <c r="X2985" i="12" s="1"/>
  <c r="Y2987" i="12"/>
  <c r="Y2986" i="12" s="1"/>
  <c r="Y2985" i="12" s="1"/>
  <c r="X2993" i="12"/>
  <c r="X2992" i="12" s="1"/>
  <c r="X2991" i="12" s="1"/>
  <c r="X2990" i="12" s="1"/>
  <c r="Y2993" i="12"/>
  <c r="Y2992" i="12" s="1"/>
  <c r="Y2991" i="12" s="1"/>
  <c r="Y2990" i="12" s="1"/>
  <c r="X2998" i="12"/>
  <c r="X2997" i="12" s="1"/>
  <c r="X2996" i="12" s="1"/>
  <c r="Y2998" i="12"/>
  <c r="Y2997" i="12" s="1"/>
  <c r="Y2996" i="12" s="1"/>
  <c r="X3002" i="12"/>
  <c r="X3001" i="12" s="1"/>
  <c r="Y3002" i="12"/>
  <c r="Y3001" i="12" s="1"/>
  <c r="X3005" i="12"/>
  <c r="X3004" i="12" s="1"/>
  <c r="Y3005" i="12"/>
  <c r="Y3004" i="12" s="1"/>
  <c r="X3008" i="12"/>
  <c r="X3007" i="12" s="1"/>
  <c r="Y3008" i="12"/>
  <c r="Y3007" i="12" s="1"/>
  <c r="X3013" i="12"/>
  <c r="X3012" i="12" s="1"/>
  <c r="X3011" i="12" s="1"/>
  <c r="Y3013" i="12"/>
  <c r="Y3012" i="12" s="1"/>
  <c r="Y3011" i="12" s="1"/>
  <c r="X3026" i="12"/>
  <c r="X3025" i="12" s="1"/>
  <c r="Y3026" i="12"/>
  <c r="Y3025" i="12" s="1"/>
  <c r="X3036" i="12"/>
  <c r="X3035" i="12" s="1"/>
  <c r="Y3036" i="12"/>
  <c r="Y3035" i="12" s="1"/>
  <c r="X3048" i="12"/>
  <c r="X3047" i="12" s="1"/>
  <c r="Y3048" i="12"/>
  <c r="Y3047" i="12" s="1"/>
  <c r="X3055" i="12"/>
  <c r="X3054" i="12" s="1"/>
  <c r="X3053" i="12" s="1"/>
  <c r="Y3055" i="12"/>
  <c r="Y3054" i="12" s="1"/>
  <c r="Y3053" i="12" s="1"/>
  <c r="X3059" i="12"/>
  <c r="X3058" i="12" s="1"/>
  <c r="Y3059" i="12"/>
  <c r="Y3058" i="12" s="1"/>
  <c r="X3062" i="12"/>
  <c r="X3061" i="12" s="1"/>
  <c r="Y3062" i="12"/>
  <c r="Y3061" i="12" s="1"/>
  <c r="X3065" i="12"/>
  <c r="X3064" i="12" s="1"/>
  <c r="Y3065" i="12"/>
  <c r="Y3064" i="12" s="1"/>
  <c r="X3068" i="12"/>
  <c r="X3067" i="12" s="1"/>
  <c r="Y3068" i="12"/>
  <c r="Y3067" i="12" s="1"/>
  <c r="X3074" i="12"/>
  <c r="X3073" i="12" s="1"/>
  <c r="Y3074" i="12"/>
  <c r="Y3073" i="12" s="1"/>
  <c r="X3077" i="12"/>
  <c r="X3076" i="12" s="1"/>
  <c r="Y3077" i="12"/>
  <c r="Y3076" i="12" s="1"/>
  <c r="X3087" i="12"/>
  <c r="X3086" i="12" s="1"/>
  <c r="X3085" i="12" s="1"/>
  <c r="X3084" i="12" s="1"/>
  <c r="Y3087" i="12"/>
  <c r="Y3086" i="12" s="1"/>
  <c r="Y3085" i="12" s="1"/>
  <c r="Y3084" i="12" s="1"/>
  <c r="X3092" i="12"/>
  <c r="X3091" i="12" s="1"/>
  <c r="X3090" i="12" s="1"/>
  <c r="X3089" i="12" s="1"/>
  <c r="Y3092" i="12"/>
  <c r="Y3091" i="12" s="1"/>
  <c r="Y3090" i="12" s="1"/>
  <c r="Y3089" i="12" s="1"/>
  <c r="X3097" i="12"/>
  <c r="X3096" i="12" s="1"/>
  <c r="Y3097" i="12"/>
  <c r="Y3096" i="12" s="1"/>
  <c r="X3110" i="12"/>
  <c r="X3109" i="12" s="1"/>
  <c r="Y3110" i="12"/>
  <c r="Y3109" i="12" s="1"/>
  <c r="X3116" i="12"/>
  <c r="X3115" i="12" s="1"/>
  <c r="Y3116" i="12"/>
  <c r="Y3115" i="12" s="1"/>
  <c r="X3119" i="12"/>
  <c r="X3118" i="12" s="1"/>
  <c r="Y3119" i="12"/>
  <c r="Y3118" i="12" s="1"/>
  <c r="X3122" i="12"/>
  <c r="X3121" i="12" s="1"/>
  <c r="Y3122" i="12"/>
  <c r="Y3121" i="12" s="1"/>
  <c r="CC1958" i="12" l="1"/>
  <c r="CB1958" i="12"/>
  <c r="BC2722" i="12"/>
  <c r="BI2722" i="12" s="1"/>
  <c r="AJ1848" i="12"/>
  <c r="AR1848" i="12" s="1"/>
  <c r="AX1848" i="12" s="1"/>
  <c r="AK1848" i="12"/>
  <c r="AS1848" i="12" s="1"/>
  <c r="AY1848" i="12" s="1"/>
  <c r="Y264" i="12"/>
  <c r="X264" i="12"/>
  <c r="Y18" i="12"/>
  <c r="X1847" i="12"/>
  <c r="AD1847" i="12" s="1"/>
  <c r="Y1847" i="12"/>
  <c r="AE1847" i="12" s="1"/>
  <c r="Y647" i="12"/>
  <c r="Y646" i="12" s="1"/>
  <c r="Y641" i="12"/>
  <c r="Y640" i="12" s="1"/>
  <c r="Y624" i="12"/>
  <c r="Y623" i="12" s="1"/>
  <c r="Y622" i="12" s="1"/>
  <c r="Y3072" i="12"/>
  <c r="Y3071" i="12" s="1"/>
  <c r="X18" i="12"/>
  <c r="Y1137" i="12"/>
  <c r="Y1136" i="12" s="1"/>
  <c r="X750" i="12"/>
  <c r="X749" i="12" s="1"/>
  <c r="X1459" i="12"/>
  <c r="X1458" i="12" s="1"/>
  <c r="X1452" i="12" s="1"/>
  <c r="X565" i="12"/>
  <c r="X564" i="12" s="1"/>
  <c r="Y3024" i="12"/>
  <c r="Y3010" i="12" s="1"/>
  <c r="Y2913" i="12"/>
  <c r="X2122" i="12"/>
  <c r="X2118" i="12" s="1"/>
  <c r="X2113" i="12" s="1"/>
  <c r="X2112" i="12" s="1"/>
  <c r="X1900" i="12"/>
  <c r="Y2842" i="12"/>
  <c r="Y2841" i="12" s="1"/>
  <c r="X2724" i="12"/>
  <c r="Y1030" i="12"/>
  <c r="Y1023" i="12" s="1"/>
  <c r="X2842" i="12"/>
  <c r="X2841" i="12" s="1"/>
  <c r="Y2400" i="12"/>
  <c r="Y2395" i="12" s="1"/>
  <c r="Y2047" i="12"/>
  <c r="Y385" i="12"/>
  <c r="Y384" i="12" s="1"/>
  <c r="Y369" i="12"/>
  <c r="Y368" i="12" s="1"/>
  <c r="X345" i="12"/>
  <c r="X344" i="12" s="1"/>
  <c r="X332" i="12"/>
  <c r="X331" i="12" s="1"/>
  <c r="X80" i="12"/>
  <c r="X76" i="12" s="1"/>
  <c r="X1483" i="12"/>
  <c r="Y1223" i="12"/>
  <c r="Y914" i="12"/>
  <c r="Y913" i="12" s="1"/>
  <c r="Y889" i="12"/>
  <c r="Y879" i="12" s="1"/>
  <c r="Y878" i="12" s="1"/>
  <c r="X824" i="12"/>
  <c r="X823" i="12" s="1"/>
  <c r="X409" i="12"/>
  <c r="X399" i="12"/>
  <c r="X398" i="12" s="1"/>
  <c r="X392" i="12"/>
  <c r="X391" i="12" s="1"/>
  <c r="X385" i="12"/>
  <c r="X384" i="12" s="1"/>
  <c r="X369" i="12"/>
  <c r="X368" i="12" s="1"/>
  <c r="Y345" i="12"/>
  <c r="Y344" i="12" s="1"/>
  <c r="X294" i="12"/>
  <c r="X2286" i="12"/>
  <c r="X2285" i="12" s="1"/>
  <c r="Y2286" i="12"/>
  <c r="Y2285" i="12" s="1"/>
  <c r="Y2425" i="12"/>
  <c r="Y2418" i="12" s="1"/>
  <c r="Y2412" i="12" s="1"/>
  <c r="Y1854" i="12"/>
  <c r="X1410" i="12"/>
  <c r="X1406" i="12" s="1"/>
  <c r="X1385" i="12"/>
  <c r="X1384" i="12" s="1"/>
  <c r="X1377" i="12" s="1"/>
  <c r="X1057" i="12"/>
  <c r="X1056" i="12" s="1"/>
  <c r="X957" i="12"/>
  <c r="X948" i="12"/>
  <c r="X944" i="12" s="1"/>
  <c r="X928" i="12"/>
  <c r="X927" i="12" s="1"/>
  <c r="X889" i="12"/>
  <c r="X879" i="12" s="1"/>
  <c r="X878" i="12" s="1"/>
  <c r="Y578" i="12"/>
  <c r="Y577" i="12" s="1"/>
  <c r="Y565" i="12"/>
  <c r="Y564" i="12" s="1"/>
  <c r="X312" i="12"/>
  <c r="X311" i="12" s="1"/>
  <c r="X192" i="12"/>
  <c r="X187" i="12" s="1"/>
  <c r="Y2330" i="12"/>
  <c r="Y2329" i="12" s="1"/>
  <c r="Y2323" i="12" s="1"/>
  <c r="X2063" i="12"/>
  <c r="X2047" i="12"/>
  <c r="Y1283" i="12"/>
  <c r="Y1282" i="12" s="1"/>
  <c r="Y1082" i="12"/>
  <c r="Y1081" i="12" s="1"/>
  <c r="Y977" i="12"/>
  <c r="Y976" i="12" s="1"/>
  <c r="Y971" i="12"/>
  <c r="Y970" i="12" s="1"/>
  <c r="X873" i="12"/>
  <c r="X872" i="12" s="1"/>
  <c r="X867" i="12"/>
  <c r="X866" i="12" s="1"/>
  <c r="X837" i="12"/>
  <c r="X768" i="12"/>
  <c r="X767" i="12" s="1"/>
  <c r="X766" i="12" s="1"/>
  <c r="X765" i="12" s="1"/>
  <c r="X506" i="12"/>
  <c r="X505" i="12" s="1"/>
  <c r="X504" i="12" s="1"/>
  <c r="Y318" i="12"/>
  <c r="Y317" i="12" s="1"/>
  <c r="X117" i="12"/>
  <c r="X116" i="12" s="1"/>
  <c r="X115" i="12" s="1"/>
  <c r="X104" i="12" s="1"/>
  <c r="X90" i="12"/>
  <c r="X85" i="12" s="1"/>
  <c r="X2887" i="12"/>
  <c r="Y2674" i="12"/>
  <c r="Y2663" i="12"/>
  <c r="Y2662" i="12" s="1"/>
  <c r="Y2580" i="12"/>
  <c r="Y2454" i="12"/>
  <c r="Y2453" i="12" s="1"/>
  <c r="Y2452" i="12" s="1"/>
  <c r="X2330" i="12"/>
  <c r="X2329" i="12" s="1"/>
  <c r="X2323" i="12" s="1"/>
  <c r="Y1658" i="12"/>
  <c r="Y1657" i="12" s="1"/>
  <c r="X1013" i="12"/>
  <c r="Y3114" i="12"/>
  <c r="Y3113" i="12" s="1"/>
  <c r="Y3112" i="12" s="1"/>
  <c r="Y2978" i="12"/>
  <c r="Y2973" i="12" s="1"/>
  <c r="Y2967" i="12" s="1"/>
  <c r="Y2957" i="12"/>
  <c r="Y2952" i="12" s="1"/>
  <c r="Y2946" i="12" s="1"/>
  <c r="Y2939" i="12"/>
  <c r="Y2934" i="12" s="1"/>
  <c r="Y2870" i="12"/>
  <c r="Y2869" i="12" s="1"/>
  <c r="X2807" i="12"/>
  <c r="X2806" i="12" s="1"/>
  <c r="Y2731" i="12"/>
  <c r="Y2724" i="12"/>
  <c r="X2580" i="12"/>
  <c r="Y1970" i="12"/>
  <c r="Y1969" i="12" s="1"/>
  <c r="Y1963" i="12" s="1"/>
  <c r="Y1483" i="12"/>
  <c r="X3000" i="12"/>
  <c r="X2995" i="12" s="1"/>
  <c r="X3114" i="12"/>
  <c r="X3113" i="12" s="1"/>
  <c r="X3112" i="12" s="1"/>
  <c r="X2870" i="12"/>
  <c r="X2869" i="12" s="1"/>
  <c r="X2709" i="12"/>
  <c r="Y1938" i="12"/>
  <c r="X1924" i="12"/>
  <c r="X2425" i="12"/>
  <c r="X2418" i="12" s="1"/>
  <c r="X2412" i="12" s="1"/>
  <c r="X2400" i="12"/>
  <c r="X2395" i="12" s="1"/>
  <c r="Y2030" i="12"/>
  <c r="Y2026" i="12" s="1"/>
  <c r="Y2025" i="12" s="1"/>
  <c r="Y1539" i="12"/>
  <c r="X1299" i="12"/>
  <c r="X1298" i="12" s="1"/>
  <c r="X1293" i="12"/>
  <c r="X1292" i="12" s="1"/>
  <c r="X1283" i="12"/>
  <c r="X1282" i="12" s="1"/>
  <c r="Y1263" i="12"/>
  <c r="Y1262" i="12" s="1"/>
  <c r="X1030" i="12"/>
  <c r="X1023" i="12" s="1"/>
  <c r="Y845" i="12"/>
  <c r="Y844" i="12" s="1"/>
  <c r="Y750" i="12"/>
  <c r="Y749" i="12" s="1"/>
  <c r="Y744" i="12"/>
  <c r="Y740" i="12" s="1"/>
  <c r="Y670" i="12"/>
  <c r="Y669" i="12" s="1"/>
  <c r="Y664" i="12"/>
  <c r="Y663" i="12" s="1"/>
  <c r="X595" i="12"/>
  <c r="X594" i="12" s="1"/>
  <c r="X589" i="12"/>
  <c r="X588" i="12" s="1"/>
  <c r="X578" i="12"/>
  <c r="X577" i="12" s="1"/>
  <c r="Y506" i="12"/>
  <c r="Y505" i="12" s="1"/>
  <c r="Y504" i="12" s="1"/>
  <c r="X125" i="12"/>
  <c r="Y2122" i="12"/>
  <c r="Y2118" i="12" s="1"/>
  <c r="Y2113" i="12" s="1"/>
  <c r="Y2112" i="12" s="1"/>
  <c r="X2030" i="12"/>
  <c r="X2026" i="12" s="1"/>
  <c r="X2025" i="12" s="1"/>
  <c r="X1632" i="12"/>
  <c r="X1623" i="12" s="1"/>
  <c r="X1622" i="12" s="1"/>
  <c r="X1621" i="12" s="1"/>
  <c r="Y1570" i="12"/>
  <c r="Y1557" i="12" s="1"/>
  <c r="Y1293" i="12"/>
  <c r="Y1292" i="12" s="1"/>
  <c r="X1269" i="12"/>
  <c r="X1268" i="12" s="1"/>
  <c r="X1263" i="12"/>
  <c r="X1262" i="12" s="1"/>
  <c r="X1046" i="12"/>
  <c r="X1045" i="12" s="1"/>
  <c r="Y991" i="12"/>
  <c r="Y984" i="12" s="1"/>
  <c r="Y957" i="12"/>
  <c r="Y948" i="12"/>
  <c r="Y944" i="12" s="1"/>
  <c r="Y928" i="12"/>
  <c r="Y927" i="12" s="1"/>
  <c r="Y861" i="12"/>
  <c r="Y860" i="12" s="1"/>
  <c r="X797" i="12"/>
  <c r="X796" i="12" s="1"/>
  <c r="Y784" i="12"/>
  <c r="Y783" i="12" s="1"/>
  <c r="X721" i="12"/>
  <c r="X670" i="12"/>
  <c r="X669" i="12" s="1"/>
  <c r="Y332" i="12"/>
  <c r="Y331" i="12" s="1"/>
  <c r="X283" i="12"/>
  <c r="X282" i="12" s="1"/>
  <c r="Y170" i="12"/>
  <c r="X2684" i="12"/>
  <c r="X2788" i="12"/>
  <c r="X2738" i="12"/>
  <c r="X1530" i="12"/>
  <c r="X1518" i="12" s="1"/>
  <c r="X1506" i="12" s="1"/>
  <c r="X3057" i="12"/>
  <c r="X3052" i="12" s="1"/>
  <c r="X2925" i="12"/>
  <c r="X2454" i="12"/>
  <c r="X2453" i="12" s="1"/>
  <c r="X2452" i="12" s="1"/>
  <c r="Y1761" i="12"/>
  <c r="X2978" i="12"/>
  <c r="X2973" i="12" s="1"/>
  <c r="X2967" i="12" s="1"/>
  <c r="X2939" i="12"/>
  <c r="X2934" i="12" s="1"/>
  <c r="Y2862" i="12"/>
  <c r="Y2833" i="12"/>
  <c r="Y2832" i="12" s="1"/>
  <c r="Y2781" i="12"/>
  <c r="Y2655" i="12"/>
  <c r="Y2606" i="12"/>
  <c r="Y2433" i="12"/>
  <c r="Y2432" i="12" s="1"/>
  <c r="Y2373" i="12"/>
  <c r="Y2372" i="12" s="1"/>
  <c r="Y2129" i="12"/>
  <c r="Y2128" i="12" s="1"/>
  <c r="Y2127" i="12" s="1"/>
  <c r="X1970" i="12"/>
  <c r="X1969" i="12" s="1"/>
  <c r="X1963" i="12" s="1"/>
  <c r="X1888" i="12"/>
  <c r="X1876" i="12"/>
  <c r="X1875" i="12" s="1"/>
  <c r="X1780" i="12"/>
  <c r="X1686" i="12"/>
  <c r="X1598" i="12"/>
  <c r="Y1111" i="12"/>
  <c r="Y1110" i="12" s="1"/>
  <c r="X49" i="12"/>
  <c r="Y3095" i="12"/>
  <c r="Y3094" i="12" s="1"/>
  <c r="Y2925" i="12"/>
  <c r="X2833" i="12"/>
  <c r="X2832" i="12" s="1"/>
  <c r="Y2807" i="12"/>
  <c r="Y2806" i="12" s="1"/>
  <c r="X2781" i="12"/>
  <c r="X2731" i="12"/>
  <c r="X2663" i="12"/>
  <c r="X2662" i="12" s="1"/>
  <c r="X2655" i="12"/>
  <c r="X2642" i="12"/>
  <c r="X2433" i="12"/>
  <c r="X2432" i="12" s="1"/>
  <c r="X2373" i="12"/>
  <c r="X2372" i="12" s="1"/>
  <c r="X2129" i="12"/>
  <c r="X2128" i="12" s="1"/>
  <c r="X2127" i="12" s="1"/>
  <c r="X2056" i="12"/>
  <c r="X2055" i="12" s="1"/>
  <c r="X2037" i="12"/>
  <c r="Y1913" i="12"/>
  <c r="Y1888" i="12"/>
  <c r="Y1828" i="12"/>
  <c r="Y1780" i="12"/>
  <c r="Y1644" i="12"/>
  <c r="Y1612" i="12"/>
  <c r="Y1530" i="12"/>
  <c r="Y1518" i="12" s="1"/>
  <c r="Y1506" i="12" s="1"/>
  <c r="Y2081" i="12"/>
  <c r="Y2076" i="12" s="1"/>
  <c r="Y2063" i="12"/>
  <c r="Y1991" i="12"/>
  <c r="X1854" i="12"/>
  <c r="Y1577" i="12"/>
  <c r="X1570" i="12"/>
  <c r="X1557" i="12" s="1"/>
  <c r="Y1418" i="12"/>
  <c r="Y1417" i="12" s="1"/>
  <c r="Y441" i="12"/>
  <c r="Y424" i="12" s="1"/>
  <c r="Y423" i="12" s="1"/>
  <c r="Y199" i="12"/>
  <c r="Y192" i="12"/>
  <c r="Y187" i="12" s="1"/>
  <c r="X177" i="12"/>
  <c r="X2271" i="12"/>
  <c r="Y1868" i="12"/>
  <c r="Y1867" i="12" s="1"/>
  <c r="X1828" i="12"/>
  <c r="X1658" i="12"/>
  <c r="X1657" i="12" s="1"/>
  <c r="Y1632" i="12"/>
  <c r="Y1623" i="12" s="1"/>
  <c r="Y1622" i="12" s="1"/>
  <c r="Y1621" i="12" s="1"/>
  <c r="X1418" i="12"/>
  <c r="X1417" i="12" s="1"/>
  <c r="Y1410" i="12"/>
  <c r="Y1406" i="12" s="1"/>
  <c r="Y1385" i="12"/>
  <c r="Y1384" i="12" s="1"/>
  <c r="Y1377" i="12" s="1"/>
  <c r="Y1299" i="12"/>
  <c r="Y1298" i="12" s="1"/>
  <c r="Y1269" i="12"/>
  <c r="Y1268" i="12" s="1"/>
  <c r="X1162" i="12"/>
  <c r="Y490" i="12"/>
  <c r="Y477" i="12" s="1"/>
  <c r="X1137" i="12"/>
  <c r="X1136" i="12" s="1"/>
  <c r="X1074" i="12"/>
  <c r="X1073" i="12" s="1"/>
  <c r="X1072" i="12" s="1"/>
  <c r="Y965" i="12"/>
  <c r="Y964" i="12" s="1"/>
  <c r="Y938" i="12"/>
  <c r="Y937" i="12" s="1"/>
  <c r="Y904" i="12"/>
  <c r="Y903" i="12" s="1"/>
  <c r="X861" i="12"/>
  <c r="X860" i="12" s="1"/>
  <c r="X845" i="12"/>
  <c r="X844" i="12" s="1"/>
  <c r="X784" i="12"/>
  <c r="X783" i="12" s="1"/>
  <c r="X647" i="12"/>
  <c r="X646" i="12" s="1"/>
  <c r="X641" i="12"/>
  <c r="X640" i="12" s="1"/>
  <c r="X624" i="12"/>
  <c r="X623" i="12" s="1"/>
  <c r="X622" i="12" s="1"/>
  <c r="Y571" i="12"/>
  <c r="Y570" i="12" s="1"/>
  <c r="X318" i="12"/>
  <c r="X317" i="12" s="1"/>
  <c r="Y312" i="12"/>
  <c r="Y311" i="12" s="1"/>
  <c r="X277" i="12"/>
  <c r="X276" i="12" s="1"/>
  <c r="Y150" i="12"/>
  <c r="Y125" i="12"/>
  <c r="Y1057" i="12"/>
  <c r="Y1056" i="12" s="1"/>
  <c r="Y1046" i="12"/>
  <c r="Y1045" i="12" s="1"/>
  <c r="X991" i="12"/>
  <c r="X984" i="12" s="1"/>
  <c r="X977" i="12"/>
  <c r="X976" i="12" s="1"/>
  <c r="X971" i="12"/>
  <c r="X970" i="12" s="1"/>
  <c r="X965" i="12"/>
  <c r="X964" i="12" s="1"/>
  <c r="X938" i="12"/>
  <c r="X937" i="12" s="1"/>
  <c r="X914" i="12"/>
  <c r="X913" i="12" s="1"/>
  <c r="X904" i="12"/>
  <c r="X903" i="12" s="1"/>
  <c r="Y873" i="12"/>
  <c r="Y872" i="12" s="1"/>
  <c r="Y867" i="12"/>
  <c r="Y866" i="12" s="1"/>
  <c r="Y837" i="12"/>
  <c r="Y824" i="12"/>
  <c r="Y823" i="12" s="1"/>
  <c r="Y797" i="12"/>
  <c r="Y796" i="12" s="1"/>
  <c r="Y768" i="12"/>
  <c r="Y767" i="12" s="1"/>
  <c r="Y766" i="12" s="1"/>
  <c r="Y765" i="12" s="1"/>
  <c r="X744" i="12"/>
  <c r="X740" i="12" s="1"/>
  <c r="X714" i="12"/>
  <c r="Y685" i="12"/>
  <c r="Y681" i="12" s="1"/>
  <c r="X664" i="12"/>
  <c r="X663" i="12" s="1"/>
  <c r="Y595" i="12"/>
  <c r="Y594" i="12" s="1"/>
  <c r="Y589" i="12"/>
  <c r="Y588" i="12" s="1"/>
  <c r="X571" i="12"/>
  <c r="X570" i="12" s="1"/>
  <c r="Y399" i="12"/>
  <c r="Y398" i="12" s="1"/>
  <c r="Y392" i="12"/>
  <c r="Y391" i="12" s="1"/>
  <c r="Y283" i="12"/>
  <c r="Y282" i="12" s="1"/>
  <c r="Y277" i="12"/>
  <c r="Y276" i="12" s="1"/>
  <c r="Y177" i="12"/>
  <c r="X170" i="12"/>
  <c r="Y117" i="12"/>
  <c r="Y116" i="12" s="1"/>
  <c r="Y115" i="12" s="1"/>
  <c r="Y104" i="12" s="1"/>
  <c r="Y90" i="12"/>
  <c r="Y85" i="12" s="1"/>
  <c r="Y80" i="12"/>
  <c r="Y76" i="12" s="1"/>
  <c r="X1091" i="12"/>
  <c r="X1090" i="12" s="1"/>
  <c r="Y714" i="12"/>
  <c r="X685" i="12"/>
  <c r="X681" i="12" s="1"/>
  <c r="Y409" i="12"/>
  <c r="Y2616" i="12"/>
  <c r="Y2615" i="12" s="1"/>
  <c r="Y2695" i="12"/>
  <c r="Y2301" i="12"/>
  <c r="Y2300" i="12" s="1"/>
  <c r="Y2299" i="12" s="1"/>
  <c r="Y2221" i="12"/>
  <c r="Y2149" i="12"/>
  <c r="X1795" i="12"/>
  <c r="Y3000" i="12"/>
  <c r="Y2995" i="12" s="1"/>
  <c r="Y2887" i="12"/>
  <c r="X2674" i="12"/>
  <c r="Y2642" i="12"/>
  <c r="X2616" i="12"/>
  <c r="X2615" i="12" s="1"/>
  <c r="X2606" i="12"/>
  <c r="X2474" i="12"/>
  <c r="X2473" i="12" s="1"/>
  <c r="X2301" i="12"/>
  <c r="X2300" i="12" s="1"/>
  <c r="X2299" i="12" s="1"/>
  <c r="X2221" i="12"/>
  <c r="X2149" i="12"/>
  <c r="X1991" i="12"/>
  <c r="Y2788" i="12"/>
  <c r="X2957" i="12"/>
  <c r="X2952" i="12" s="1"/>
  <c r="X2946" i="12" s="1"/>
  <c r="Y2684" i="12"/>
  <c r="Y2485" i="12"/>
  <c r="Y2442" i="12"/>
  <c r="Y2441" i="12" s="1"/>
  <c r="Y2361" i="12"/>
  <c r="Y2350" i="12" s="1"/>
  <c r="Y2271" i="12"/>
  <c r="Y2255" i="12"/>
  <c r="X3024" i="12"/>
  <c r="X3010" i="12" s="1"/>
  <c r="Y2474" i="12"/>
  <c r="Y2473" i="12" s="1"/>
  <c r="X3095" i="12"/>
  <c r="X3094" i="12" s="1"/>
  <c r="Y3057" i="12"/>
  <c r="Y3052" i="12" s="1"/>
  <c r="X2862" i="12"/>
  <c r="X3072" i="12"/>
  <c r="X3071" i="12" s="1"/>
  <c r="X2913" i="12"/>
  <c r="Y2738" i="12"/>
  <c r="Y2709" i="12"/>
  <c r="X2695" i="12"/>
  <c r="X2485" i="12"/>
  <c r="X2442" i="12"/>
  <c r="X2441" i="12" s="1"/>
  <c r="X2361" i="12"/>
  <c r="X2350" i="12" s="1"/>
  <c r="X2255" i="12"/>
  <c r="X1695" i="12"/>
  <c r="X2081" i="12"/>
  <c r="X2076" i="12" s="1"/>
  <c r="Y2008" i="12"/>
  <c r="X1938" i="12"/>
  <c r="X1913" i="12"/>
  <c r="Y1686" i="12"/>
  <c r="X1644" i="12"/>
  <c r="X1612" i="12"/>
  <c r="Y1431" i="12"/>
  <c r="Y1193" i="12"/>
  <c r="Y1062" i="12"/>
  <c r="Y1795" i="12"/>
  <c r="Y1490" i="12"/>
  <c r="Y2037" i="12"/>
  <c r="Y1924" i="12"/>
  <c r="Y1900" i="12"/>
  <c r="Y1876" i="12"/>
  <c r="Y1875" i="12" s="1"/>
  <c r="Y1598" i="12"/>
  <c r="Y1473" i="12"/>
  <c r="Y1162" i="12"/>
  <c r="X1761" i="12"/>
  <c r="Y1695" i="12"/>
  <c r="Y2056" i="12"/>
  <c r="Y2055" i="12" s="1"/>
  <c r="X2008" i="12"/>
  <c r="X1868" i="12"/>
  <c r="X1867" i="12" s="1"/>
  <c r="X1577" i="12"/>
  <c r="X1312" i="12"/>
  <c r="X1473" i="12"/>
  <c r="Y1091" i="12"/>
  <c r="Y1090" i="12" s="1"/>
  <c r="Y1074" i="12"/>
  <c r="Y1073" i="12" s="1"/>
  <c r="Y1072" i="12" s="1"/>
  <c r="X1062" i="12"/>
  <c r="X523" i="12"/>
  <c r="X1490" i="12"/>
  <c r="X1223" i="12"/>
  <c r="X1193" i="12"/>
  <c r="Y1013" i="12"/>
  <c r="Y806" i="12"/>
  <c r="Y805" i="12" s="1"/>
  <c r="X1539" i="12"/>
  <c r="Y1459" i="12"/>
  <c r="Y1458" i="12" s="1"/>
  <c r="Y1452" i="12" s="1"/>
  <c r="X1431" i="12"/>
  <c r="Y1312" i="12"/>
  <c r="X1111" i="12"/>
  <c r="X1110" i="12" s="1"/>
  <c r="X1082" i="12"/>
  <c r="X1081" i="12" s="1"/>
  <c r="X806" i="12"/>
  <c r="X805" i="12" s="1"/>
  <c r="Y523" i="12"/>
  <c r="X512" i="12"/>
  <c r="X511" i="12" s="1"/>
  <c r="Y721" i="12"/>
  <c r="Y512" i="12"/>
  <c r="Y511" i="12" s="1"/>
  <c r="X199" i="12"/>
  <c r="Y49" i="12"/>
  <c r="X160" i="12"/>
  <c r="X490" i="12"/>
  <c r="X477" i="12" s="1"/>
  <c r="X441" i="12"/>
  <c r="X424" i="12" s="1"/>
  <c r="X423" i="12" s="1"/>
  <c r="Y160" i="12"/>
  <c r="X150" i="12"/>
  <c r="X135" i="12"/>
  <c r="Y294" i="12"/>
  <c r="Y63" i="12"/>
  <c r="Y62" i="12" s="1"/>
  <c r="Y33" i="12"/>
  <c r="Y135" i="12"/>
  <c r="X63" i="12"/>
  <c r="X62" i="12" s="1"/>
  <c r="X33" i="12"/>
  <c r="CD1848" i="12"/>
  <c r="CD1847" i="12" s="1"/>
  <c r="CD1846" i="12" s="1"/>
  <c r="W1848" i="12"/>
  <c r="AC1848" i="12" s="1"/>
  <c r="BO2722" i="12" l="1"/>
  <c r="BU2722" i="12" s="1"/>
  <c r="BD1848" i="12"/>
  <c r="BJ1848" i="12" s="1"/>
  <c r="BE1848" i="12"/>
  <c r="BK1848" i="12" s="1"/>
  <c r="Y1638" i="12"/>
  <c r="AJ1847" i="12"/>
  <c r="AR1847" i="12" s="1"/>
  <c r="AX1847" i="12" s="1"/>
  <c r="AI1848" i="12"/>
  <c r="AM1848" i="12" s="1"/>
  <c r="AQ1848" i="12" s="1"/>
  <c r="AW1848" i="12" s="1"/>
  <c r="AK1847" i="12"/>
  <c r="AS1847" i="12" s="1"/>
  <c r="AY1847" i="12" s="1"/>
  <c r="X343" i="12"/>
  <c r="Y1923" i="12"/>
  <c r="Y1922" i="12" s="1"/>
  <c r="X1923" i="12"/>
  <c r="X1922" i="12" s="1"/>
  <c r="X17" i="12"/>
  <c r="X16" i="12" s="1"/>
  <c r="Y17" i="12"/>
  <c r="Y16" i="12" s="1"/>
  <c r="X124" i="12"/>
  <c r="X1666" i="12"/>
  <c r="W1847" i="12"/>
  <c r="AC1847" i="12" s="1"/>
  <c r="Y1846" i="12"/>
  <c r="X1846" i="12"/>
  <c r="Y639" i="12"/>
  <c r="X587" i="12"/>
  <c r="Y159" i="12"/>
  <c r="Y1127" i="12"/>
  <c r="Y1126" i="12" s="1"/>
  <c r="Y2270" i="12"/>
  <c r="Y3070" i="12"/>
  <c r="X1472" i="12"/>
  <c r="X1471" i="12" s="1"/>
  <c r="X1451" i="12" s="1"/>
  <c r="X476" i="12"/>
  <c r="X475" i="12" s="1"/>
  <c r="X1051" i="12"/>
  <c r="X310" i="12"/>
  <c r="X1401" i="12"/>
  <c r="X1395" i="12" s="1"/>
  <c r="X379" i="12"/>
  <c r="X378" i="12" s="1"/>
  <c r="Y343" i="12"/>
  <c r="Y2451" i="12"/>
  <c r="Y2036" i="12"/>
  <c r="Y2035" i="12" s="1"/>
  <c r="X2673" i="12"/>
  <c r="Y1760" i="12"/>
  <c r="X2036" i="12"/>
  <c r="X2035" i="12" s="1"/>
  <c r="X2371" i="12"/>
  <c r="X2370" i="12" s="1"/>
  <c r="X159" i="12"/>
  <c r="X1022" i="12"/>
  <c r="X822" i="12"/>
  <c r="X804" i="12" s="1"/>
  <c r="Y1899" i="12"/>
  <c r="Y1887" i="12" s="1"/>
  <c r="X2451" i="12"/>
  <c r="Y1472" i="12"/>
  <c r="Y1471" i="12" s="1"/>
  <c r="Y1451" i="12" s="1"/>
  <c r="Y859" i="12"/>
  <c r="Y858" i="12" s="1"/>
  <c r="Y902" i="12"/>
  <c r="Y1203" i="12"/>
  <c r="Y1202" i="12" s="1"/>
  <c r="X2270" i="12"/>
  <c r="X2708" i="12"/>
  <c r="Y563" i="12"/>
  <c r="Y587" i="12"/>
  <c r="X709" i="12"/>
  <c r="X708" i="12" s="1"/>
  <c r="Y822" i="12"/>
  <c r="Y804" i="12" s="1"/>
  <c r="Y709" i="12"/>
  <c r="Y708" i="12" s="1"/>
  <c r="X1760" i="12"/>
  <c r="X1899" i="12"/>
  <c r="X1887" i="12" s="1"/>
  <c r="X658" i="12"/>
  <c r="X652" i="12" s="1"/>
  <c r="Y1022" i="12"/>
  <c r="Y1089" i="12"/>
  <c r="Y310" i="12"/>
  <c r="X186" i="12"/>
  <c r="Y379" i="12"/>
  <c r="Y378" i="12" s="1"/>
  <c r="X782" i="12"/>
  <c r="X563" i="12"/>
  <c r="Y1666" i="12"/>
  <c r="Y2371" i="12"/>
  <c r="Y2370" i="12" s="1"/>
  <c r="X859" i="12"/>
  <c r="X858" i="12" s="1"/>
  <c r="X1127" i="12"/>
  <c r="X1126" i="12" s="1"/>
  <c r="X2054" i="12"/>
  <c r="Y2924" i="12"/>
  <c r="X2111" i="12"/>
  <c r="Y2673" i="12"/>
  <c r="X275" i="12"/>
  <c r="X274" i="12" s="1"/>
  <c r="Y782" i="12"/>
  <c r="Y943" i="12"/>
  <c r="Y658" i="12"/>
  <c r="Y652" i="12" s="1"/>
  <c r="Y1990" i="12"/>
  <c r="X983" i="12"/>
  <c r="X982" i="12" s="1"/>
  <c r="Y1538" i="12"/>
  <c r="X902" i="12"/>
  <c r="X943" i="12"/>
  <c r="Y124" i="12"/>
  <c r="X639" i="12"/>
  <c r="Y1401" i="12"/>
  <c r="Y1395" i="12" s="1"/>
  <c r="Y1051" i="12"/>
  <c r="X1638" i="12"/>
  <c r="Y2708" i="12"/>
  <c r="X2989" i="12"/>
  <c r="Y275" i="12"/>
  <c r="Y274" i="12" s="1"/>
  <c r="X1203" i="12"/>
  <c r="X1202" i="12" s="1"/>
  <c r="Y2484" i="12"/>
  <c r="Y2483" i="12" s="1"/>
  <c r="X2148" i="12"/>
  <c r="Y476" i="12"/>
  <c r="Y475" i="12" s="1"/>
  <c r="X2924" i="12"/>
  <c r="Y2111" i="12"/>
  <c r="X75" i="12"/>
  <c r="X74" i="12" s="1"/>
  <c r="Y2054" i="12"/>
  <c r="X3070" i="12"/>
  <c r="Y2641" i="12"/>
  <c r="Y983" i="12"/>
  <c r="Y982" i="12" s="1"/>
  <c r="X2484" i="12"/>
  <c r="X2483" i="12" s="1"/>
  <c r="X2752" i="12"/>
  <c r="Y2752" i="12"/>
  <c r="Y2148" i="12"/>
  <c r="X2641" i="12"/>
  <c r="Y2989" i="12"/>
  <c r="Y75" i="12"/>
  <c r="Y74" i="12" s="1"/>
  <c r="X1089" i="12"/>
  <c r="X1990" i="12"/>
  <c r="Y186" i="12"/>
  <c r="X1538" i="12"/>
  <c r="W20" i="12"/>
  <c r="W19" i="12" s="1"/>
  <c r="W23" i="12"/>
  <c r="W22" i="12" s="1"/>
  <c r="W27" i="12"/>
  <c r="W26" i="12" s="1"/>
  <c r="W25" i="12" s="1"/>
  <c r="W31" i="12"/>
  <c r="W30" i="12" s="1"/>
  <c r="W29" i="12" s="1"/>
  <c r="W35" i="12"/>
  <c r="W34" i="12" s="1"/>
  <c r="W39" i="12"/>
  <c r="W38" i="12" s="1"/>
  <c r="W43" i="12"/>
  <c r="W42" i="12" s="1"/>
  <c r="W41" i="12" s="1"/>
  <c r="W47" i="12"/>
  <c r="W46" i="12" s="1"/>
  <c r="W45" i="12" s="1"/>
  <c r="W52" i="12"/>
  <c r="W51" i="12" s="1"/>
  <c r="W50" i="12" s="1"/>
  <c r="W56" i="12"/>
  <c r="W55" i="12" s="1"/>
  <c r="W54" i="12" s="1"/>
  <c r="W60" i="12"/>
  <c r="W59" i="12" s="1"/>
  <c r="W58" i="12" s="1"/>
  <c r="W65" i="12"/>
  <c r="W64" i="12" s="1"/>
  <c r="W68" i="12"/>
  <c r="W67" i="12" s="1"/>
  <c r="W72" i="12"/>
  <c r="W71" i="12" s="1"/>
  <c r="W70" i="12" s="1"/>
  <c r="W78" i="12"/>
  <c r="W77" i="12" s="1"/>
  <c r="W81" i="12"/>
  <c r="W83" i="12"/>
  <c r="W87" i="12"/>
  <c r="W86" i="12" s="1"/>
  <c r="W91" i="12"/>
  <c r="W94" i="12"/>
  <c r="W97" i="12"/>
  <c r="W101" i="12"/>
  <c r="W100" i="12" s="1"/>
  <c r="W99" i="12" s="1"/>
  <c r="W108" i="12"/>
  <c r="W107" i="12" s="1"/>
  <c r="W106" i="12" s="1"/>
  <c r="W105" i="12" s="1"/>
  <c r="W113" i="12"/>
  <c r="W112" i="12" s="1"/>
  <c r="W111" i="12" s="1"/>
  <c r="W110" i="12" s="1"/>
  <c r="W118" i="12"/>
  <c r="W120" i="12"/>
  <c r="W127" i="12"/>
  <c r="W126" i="12" s="1"/>
  <c r="W130" i="12"/>
  <c r="W129" i="12" s="1"/>
  <c r="W133" i="12"/>
  <c r="W132" i="12" s="1"/>
  <c r="W137" i="12"/>
  <c r="W136" i="12" s="1"/>
  <c r="W140" i="12"/>
  <c r="W139" i="12" s="1"/>
  <c r="W144" i="12"/>
  <c r="W143" i="12" s="1"/>
  <c r="W142" i="12" s="1"/>
  <c r="W153" i="12"/>
  <c r="W152" i="12" s="1"/>
  <c r="W151" i="12" s="1"/>
  <c r="W157" i="12"/>
  <c r="W156" i="12" s="1"/>
  <c r="W155" i="12" s="1"/>
  <c r="W162" i="12"/>
  <c r="W161" i="12" s="1"/>
  <c r="W165" i="12"/>
  <c r="W164" i="12" s="1"/>
  <c r="W168" i="12"/>
  <c r="W167" i="12" s="1"/>
  <c r="W172" i="12"/>
  <c r="W171" i="12" s="1"/>
  <c r="W175" i="12"/>
  <c r="W174" i="12" s="1"/>
  <c r="W180" i="12"/>
  <c r="W179" i="12" s="1"/>
  <c r="W178" i="12" s="1"/>
  <c r="W184" i="12"/>
  <c r="W183" i="12" s="1"/>
  <c r="W182" i="12" s="1"/>
  <c r="W190" i="12"/>
  <c r="W189" i="12" s="1"/>
  <c r="W188" i="12" s="1"/>
  <c r="W194" i="12"/>
  <c r="W193" i="12" s="1"/>
  <c r="W197" i="12"/>
  <c r="W196" i="12" s="1"/>
  <c r="W202" i="12"/>
  <c r="W201" i="12" s="1"/>
  <c r="W200" i="12" s="1"/>
  <c r="W206" i="12"/>
  <c r="W205" i="12" s="1"/>
  <c r="W204" i="12" s="1"/>
  <c r="W210" i="12"/>
  <c r="W209" i="12" s="1"/>
  <c r="W208" i="12" s="1"/>
  <c r="W214" i="12"/>
  <c r="W213" i="12" s="1"/>
  <c r="W212" i="12" s="1"/>
  <c r="W218" i="12"/>
  <c r="W217" i="12" s="1"/>
  <c r="W216" i="12" s="1"/>
  <c r="W222" i="12"/>
  <c r="W221" i="12" s="1"/>
  <c r="W220" i="12" s="1"/>
  <c r="W226" i="12"/>
  <c r="W225" i="12" s="1"/>
  <c r="W224" i="12" s="1"/>
  <c r="W230" i="12"/>
  <c r="W229" i="12" s="1"/>
  <c r="W228" i="12" s="1"/>
  <c r="W234" i="12"/>
  <c r="W233" i="12" s="1"/>
  <c r="W232" i="12" s="1"/>
  <c r="W242" i="12"/>
  <c r="W241" i="12" s="1"/>
  <c r="W240" i="12" s="1"/>
  <c r="W246" i="12"/>
  <c r="W245" i="12" s="1"/>
  <c r="W244" i="12" s="1"/>
  <c r="W250" i="12"/>
  <c r="W249" i="12" s="1"/>
  <c r="W248" i="12" s="1"/>
  <c r="W254" i="12"/>
  <c r="W253" i="12" s="1"/>
  <c r="W252" i="12" s="1"/>
  <c r="W258" i="12"/>
  <c r="W257" i="12" s="1"/>
  <c r="W256" i="12" s="1"/>
  <c r="W262" i="12"/>
  <c r="W261" i="12" s="1"/>
  <c r="W260" i="12" s="1"/>
  <c r="W267" i="12"/>
  <c r="W266" i="12" s="1"/>
  <c r="W265" i="12" s="1"/>
  <c r="W271" i="12"/>
  <c r="W270" i="12" s="1"/>
  <c r="W269" i="12" s="1"/>
  <c r="W278" i="12"/>
  <c r="W280" i="12"/>
  <c r="W284" i="12"/>
  <c r="W286" i="12"/>
  <c r="W296" i="12"/>
  <c r="W295" i="12" s="1"/>
  <c r="W299" i="12"/>
  <c r="W298" i="12" s="1"/>
  <c r="W303" i="12"/>
  <c r="W302" i="12" s="1"/>
  <c r="W301" i="12" s="1"/>
  <c r="W307" i="12"/>
  <c r="W306" i="12" s="1"/>
  <c r="W305" i="12" s="1"/>
  <c r="W313" i="12"/>
  <c r="W315" i="12"/>
  <c r="W319" i="12"/>
  <c r="W321" i="12"/>
  <c r="W325" i="12"/>
  <c r="W324" i="12" s="1"/>
  <c r="W323" i="12" s="1"/>
  <c r="W329" i="12"/>
  <c r="W328" i="12" s="1"/>
  <c r="W327" i="12" s="1"/>
  <c r="W333" i="12"/>
  <c r="W335" i="12"/>
  <c r="W346" i="12"/>
  <c r="W348" i="12"/>
  <c r="W352" i="12"/>
  <c r="W351" i="12" s="1"/>
  <c r="W350" i="12" s="1"/>
  <c r="W356" i="12"/>
  <c r="W355" i="12" s="1"/>
  <c r="W354" i="12" s="1"/>
  <c r="W370" i="12"/>
  <c r="W372" i="12"/>
  <c r="W376" i="12"/>
  <c r="W375" i="12" s="1"/>
  <c r="W374" i="12" s="1"/>
  <c r="W382" i="12"/>
  <c r="W381" i="12" s="1"/>
  <c r="W380" i="12" s="1"/>
  <c r="W386" i="12"/>
  <c r="W388" i="12"/>
  <c r="W393" i="12"/>
  <c r="W395" i="12"/>
  <c r="W400" i="12"/>
  <c r="W402" i="12"/>
  <c r="W407" i="12"/>
  <c r="W406" i="12" s="1"/>
  <c r="W405" i="12" s="1"/>
  <c r="W412" i="12"/>
  <c r="W411" i="12" s="1"/>
  <c r="W410" i="12" s="1"/>
  <c r="W416" i="12"/>
  <c r="W415" i="12" s="1"/>
  <c r="W414" i="12" s="1"/>
  <c r="W427" i="12"/>
  <c r="W426" i="12" s="1"/>
  <c r="W425" i="12" s="1"/>
  <c r="W431" i="12"/>
  <c r="W430" i="12" s="1"/>
  <c r="W429" i="12" s="1"/>
  <c r="W435" i="12"/>
  <c r="W434" i="12" s="1"/>
  <c r="W433" i="12" s="1"/>
  <c r="W443" i="12"/>
  <c r="W442" i="12" s="1"/>
  <c r="W446" i="12"/>
  <c r="W445" i="12" s="1"/>
  <c r="W450" i="12"/>
  <c r="W449" i="12" s="1"/>
  <c r="W448" i="12" s="1"/>
  <c r="W454" i="12"/>
  <c r="W453" i="12" s="1"/>
  <c r="W452" i="12" s="1"/>
  <c r="W459" i="12"/>
  <c r="W458" i="12" s="1"/>
  <c r="W457" i="12" s="1"/>
  <c r="W465" i="12"/>
  <c r="W464" i="12" s="1"/>
  <c r="W463" i="12" s="1"/>
  <c r="W462" i="12" s="1"/>
  <c r="W461" i="12" s="1"/>
  <c r="W480" i="12"/>
  <c r="W479" i="12" s="1"/>
  <c r="W478" i="12" s="1"/>
  <c r="W484" i="12"/>
  <c r="W483" i="12" s="1"/>
  <c r="W482" i="12" s="1"/>
  <c r="W492" i="12"/>
  <c r="W491" i="12" s="1"/>
  <c r="W495" i="12"/>
  <c r="W494" i="12" s="1"/>
  <c r="W498" i="12"/>
  <c r="W497" i="12" s="1"/>
  <c r="W502" i="12"/>
  <c r="W501" i="12" s="1"/>
  <c r="W500" i="12" s="1"/>
  <c r="W507" i="12"/>
  <c r="W509" i="12"/>
  <c r="W515" i="12"/>
  <c r="W514" i="12" s="1"/>
  <c r="W513" i="12" s="1"/>
  <c r="W519" i="12"/>
  <c r="W518" i="12" s="1"/>
  <c r="W517" i="12" s="1"/>
  <c r="W526" i="12"/>
  <c r="W525" i="12" s="1"/>
  <c r="W524" i="12" s="1"/>
  <c r="W530" i="12"/>
  <c r="W529" i="12" s="1"/>
  <c r="W528" i="12" s="1"/>
  <c r="W535" i="12"/>
  <c r="W534" i="12" s="1"/>
  <c r="W533" i="12" s="1"/>
  <c r="W539" i="12"/>
  <c r="W538" i="12" s="1"/>
  <c r="W537" i="12" s="1"/>
  <c r="W543" i="12"/>
  <c r="W542" i="12" s="1"/>
  <c r="W541" i="12" s="1"/>
  <c r="W549" i="12"/>
  <c r="W548" i="12" s="1"/>
  <c r="W547" i="12" s="1"/>
  <c r="W553" i="12"/>
  <c r="W552" i="12" s="1"/>
  <c r="W551" i="12" s="1"/>
  <c r="W557" i="12"/>
  <c r="W556" i="12" s="1"/>
  <c r="W555" i="12" s="1"/>
  <c r="W561" i="12"/>
  <c r="W560" i="12" s="1"/>
  <c r="W559" i="12" s="1"/>
  <c r="W566" i="12"/>
  <c r="W568" i="12"/>
  <c r="W572" i="12"/>
  <c r="W574" i="12"/>
  <c r="W579" i="12"/>
  <c r="W581" i="12"/>
  <c r="W585" i="12"/>
  <c r="W584" i="12" s="1"/>
  <c r="W583" i="12" s="1"/>
  <c r="W590" i="12"/>
  <c r="W592" i="12"/>
  <c r="W596" i="12"/>
  <c r="W598" i="12"/>
  <c r="W602" i="12"/>
  <c r="W601" i="12" s="1"/>
  <c r="W600" i="12" s="1"/>
  <c r="W606" i="12"/>
  <c r="W605" i="12" s="1"/>
  <c r="W604" i="12" s="1"/>
  <c r="W610" i="12"/>
  <c r="W609" i="12" s="1"/>
  <c r="W608" i="12" s="1"/>
  <c r="W625" i="12"/>
  <c r="W627" i="12"/>
  <c r="W642" i="12"/>
  <c r="W644" i="12"/>
  <c r="W648" i="12"/>
  <c r="W650" i="12"/>
  <c r="W656" i="12"/>
  <c r="W655" i="12" s="1"/>
  <c r="W654" i="12" s="1"/>
  <c r="W653" i="12" s="1"/>
  <c r="W661" i="12"/>
  <c r="W660" i="12" s="1"/>
  <c r="W659" i="12" s="1"/>
  <c r="W665" i="12"/>
  <c r="W667" i="12"/>
  <c r="W671" i="12"/>
  <c r="W673" i="12"/>
  <c r="W683" i="12"/>
  <c r="W682" i="12" s="1"/>
  <c r="W686" i="12"/>
  <c r="W688" i="12"/>
  <c r="W693" i="12"/>
  <c r="W692" i="12" s="1"/>
  <c r="W691" i="12" s="1"/>
  <c r="W697" i="12"/>
  <c r="W696" i="12" s="1"/>
  <c r="W695" i="12" s="1"/>
  <c r="W701" i="12"/>
  <c r="W700" i="12" s="1"/>
  <c r="W699" i="12" s="1"/>
  <c r="W705" i="12"/>
  <c r="W704" i="12" s="1"/>
  <c r="W703" i="12" s="1"/>
  <c r="W712" i="12"/>
  <c r="W711" i="12" s="1"/>
  <c r="W710" i="12" s="1"/>
  <c r="W716" i="12"/>
  <c r="W715" i="12" s="1"/>
  <c r="W719" i="12"/>
  <c r="W718" i="12" s="1"/>
  <c r="W723" i="12"/>
  <c r="W722" i="12" s="1"/>
  <c r="W726" i="12"/>
  <c r="W725" i="12" s="1"/>
  <c r="W730" i="12"/>
  <c r="W729" i="12" s="1"/>
  <c r="W728" i="12" s="1"/>
  <c r="W734" i="12"/>
  <c r="W733" i="12" s="1"/>
  <c r="W732" i="12" s="1"/>
  <c r="W738" i="12"/>
  <c r="W737" i="12" s="1"/>
  <c r="W736" i="12" s="1"/>
  <c r="W742" i="12"/>
  <c r="W741" i="12" s="1"/>
  <c r="W745" i="12"/>
  <c r="W747" i="12"/>
  <c r="W752" i="12"/>
  <c r="W751" i="12" s="1"/>
  <c r="W755" i="12"/>
  <c r="W754" i="12" s="1"/>
  <c r="W759" i="12"/>
  <c r="W758" i="12" s="1"/>
  <c r="W757" i="12" s="1"/>
  <c r="W763" i="12"/>
  <c r="W762" i="12" s="1"/>
  <c r="W761" i="12" s="1"/>
  <c r="W769" i="12"/>
  <c r="W773" i="12"/>
  <c r="W780" i="12"/>
  <c r="W779" i="12" s="1"/>
  <c r="W778" i="12" s="1"/>
  <c r="W786" i="12"/>
  <c r="W785" i="12" s="1"/>
  <c r="W789" i="12"/>
  <c r="W788" i="12" s="1"/>
  <c r="W794" i="12"/>
  <c r="W793" i="12" s="1"/>
  <c r="W792" i="12" s="1"/>
  <c r="W791" i="12" s="1"/>
  <c r="W799" i="12"/>
  <c r="W798" i="12" s="1"/>
  <c r="W802" i="12"/>
  <c r="W801" i="12" s="1"/>
  <c r="W808" i="12"/>
  <c r="W807" i="12" s="1"/>
  <c r="W811" i="12"/>
  <c r="W810" i="12" s="1"/>
  <c r="W814" i="12"/>
  <c r="W813" i="12" s="1"/>
  <c r="W817" i="12"/>
  <c r="W816" i="12" s="1"/>
  <c r="W820" i="12"/>
  <c r="W819" i="12" s="1"/>
  <c r="W825" i="12"/>
  <c r="W827" i="12"/>
  <c r="W835" i="12"/>
  <c r="W834" i="12" s="1"/>
  <c r="W833" i="12" s="1"/>
  <c r="W839" i="12"/>
  <c r="W838" i="12" s="1"/>
  <c r="W842" i="12"/>
  <c r="W841" i="12" s="1"/>
  <c r="W847" i="12"/>
  <c r="W846" i="12" s="1"/>
  <c r="W850" i="12"/>
  <c r="W849" i="12" s="1"/>
  <c r="W855" i="12"/>
  <c r="W854" i="12" s="1"/>
  <c r="W853" i="12" s="1"/>
  <c r="W852" i="12" s="1"/>
  <c r="W862" i="12"/>
  <c r="W864" i="12"/>
  <c r="W868" i="12"/>
  <c r="W870" i="12"/>
  <c r="W874" i="12"/>
  <c r="W876" i="12"/>
  <c r="W881" i="12"/>
  <c r="W880" i="12" s="1"/>
  <c r="W884" i="12"/>
  <c r="W883" i="12" s="1"/>
  <c r="W887" i="12"/>
  <c r="W886" i="12" s="1"/>
  <c r="W890" i="12"/>
  <c r="W893" i="12"/>
  <c r="W899" i="12"/>
  <c r="W898" i="12" s="1"/>
  <c r="W897" i="12" s="1"/>
  <c r="W905" i="12"/>
  <c r="W907" i="12"/>
  <c r="W911" i="12"/>
  <c r="W910" i="12" s="1"/>
  <c r="W909" i="12" s="1"/>
  <c r="W915" i="12"/>
  <c r="W917" i="12"/>
  <c r="W921" i="12"/>
  <c r="W920" i="12" s="1"/>
  <c r="W919" i="12" s="1"/>
  <c r="W925" i="12"/>
  <c r="W924" i="12" s="1"/>
  <c r="W923" i="12" s="1"/>
  <c r="W929" i="12"/>
  <c r="W931" i="12"/>
  <c r="W935" i="12"/>
  <c r="W934" i="12" s="1"/>
  <c r="W933" i="12" s="1"/>
  <c r="W939" i="12"/>
  <c r="W941" i="12"/>
  <c r="W946" i="12"/>
  <c r="W945" i="12" s="1"/>
  <c r="W949" i="12"/>
  <c r="W952" i="12"/>
  <c r="W955" i="12"/>
  <c r="W959" i="12"/>
  <c r="W958" i="12" s="1"/>
  <c r="W962" i="12"/>
  <c r="W961" i="12" s="1"/>
  <c r="W966" i="12"/>
  <c r="W968" i="12"/>
  <c r="W972" i="12"/>
  <c r="W974" i="12"/>
  <c r="W978" i="12"/>
  <c r="W980" i="12"/>
  <c r="W986" i="12"/>
  <c r="W985" i="12" s="1"/>
  <c r="W989" i="12"/>
  <c r="W988" i="12" s="1"/>
  <c r="W992" i="12"/>
  <c r="W994" i="12"/>
  <c r="W997" i="12"/>
  <c r="W996" i="12" s="1"/>
  <c r="W1001" i="12"/>
  <c r="W1000" i="12" s="1"/>
  <c r="W999" i="12" s="1"/>
  <c r="W1005" i="12"/>
  <c r="W1004" i="12" s="1"/>
  <c r="W1003" i="12" s="1"/>
  <c r="W1015" i="12"/>
  <c r="W1014" i="12" s="1"/>
  <c r="W1018" i="12"/>
  <c r="W1017" i="12" s="1"/>
  <c r="W1025" i="12"/>
  <c r="W1024" i="12" s="1"/>
  <c r="W1028" i="12"/>
  <c r="W1027" i="12" s="1"/>
  <c r="W1031" i="12"/>
  <c r="W1033" i="12"/>
  <c r="W1037" i="12"/>
  <c r="W1036" i="12" s="1"/>
  <c r="W1047" i="12"/>
  <c r="W1049" i="12"/>
  <c r="W1054" i="12"/>
  <c r="W1053" i="12" s="1"/>
  <c r="W1052" i="12" s="1"/>
  <c r="W1058" i="12"/>
  <c r="W1060" i="12"/>
  <c r="W1064" i="12"/>
  <c r="W1063" i="12" s="1"/>
  <c r="W1067" i="12"/>
  <c r="W1066" i="12" s="1"/>
  <c r="W1070" i="12"/>
  <c r="W1069" i="12" s="1"/>
  <c r="W1075" i="12"/>
  <c r="W1077" i="12"/>
  <c r="W1079" i="12"/>
  <c r="W1084" i="12"/>
  <c r="W1083" i="12" s="1"/>
  <c r="W1087" i="12"/>
  <c r="W1086" i="12" s="1"/>
  <c r="W1093" i="12"/>
  <c r="W1092" i="12" s="1"/>
  <c r="W1096" i="12"/>
  <c r="W1095" i="12" s="1"/>
  <c r="W1100" i="12"/>
  <c r="W1099" i="12" s="1"/>
  <c r="W1098" i="12" s="1"/>
  <c r="W1104" i="12"/>
  <c r="W1103" i="12" s="1"/>
  <c r="W1102" i="12" s="1"/>
  <c r="W1108" i="12"/>
  <c r="W1107" i="12" s="1"/>
  <c r="W1106" i="12" s="1"/>
  <c r="W1113" i="12"/>
  <c r="W1112" i="12" s="1"/>
  <c r="W1116" i="12"/>
  <c r="W1115" i="12" s="1"/>
  <c r="W1119" i="12"/>
  <c r="W1118" i="12" s="1"/>
  <c r="W1123" i="12"/>
  <c r="W1122" i="12" s="1"/>
  <c r="W1130" i="12"/>
  <c r="W1129" i="12" s="1"/>
  <c r="W1128" i="12" s="1"/>
  <c r="W1134" i="12"/>
  <c r="W1133" i="12" s="1"/>
  <c r="W1132" i="12" s="1"/>
  <c r="W1138" i="12"/>
  <c r="W1140" i="12"/>
  <c r="W1144" i="12"/>
  <c r="W1143" i="12" s="1"/>
  <c r="W1142" i="12" s="1"/>
  <c r="W1148" i="12"/>
  <c r="W1147" i="12" s="1"/>
  <c r="W1146" i="12" s="1"/>
  <c r="W1152" i="12"/>
  <c r="W1151" i="12" s="1"/>
  <c r="W1150" i="12" s="1"/>
  <c r="W1156" i="12"/>
  <c r="W1155" i="12" s="1"/>
  <c r="W1154" i="12" s="1"/>
  <c r="W1160" i="12"/>
  <c r="W1159" i="12" s="1"/>
  <c r="W1158" i="12" s="1"/>
  <c r="W1164" i="12"/>
  <c r="W1163" i="12" s="1"/>
  <c r="W1167" i="12"/>
  <c r="W1166" i="12" s="1"/>
  <c r="W1179" i="12"/>
  <c r="W1178" i="12" s="1"/>
  <c r="W1177" i="12" s="1"/>
  <c r="W1183" i="12"/>
  <c r="W1182" i="12" s="1"/>
  <c r="W1181" i="12" s="1"/>
  <c r="W1187" i="12"/>
  <c r="W1186" i="12" s="1"/>
  <c r="W1185" i="12" s="1"/>
  <c r="W1191" i="12"/>
  <c r="W1190" i="12" s="1"/>
  <c r="W1189" i="12" s="1"/>
  <c r="W1196" i="12"/>
  <c r="W1195" i="12" s="1"/>
  <c r="W1194" i="12" s="1"/>
  <c r="W1200" i="12"/>
  <c r="W1199" i="12" s="1"/>
  <c r="W1198" i="12" s="1"/>
  <c r="W1206" i="12"/>
  <c r="W1205" i="12" s="1"/>
  <c r="W1204" i="12" s="1"/>
  <c r="W1210" i="12"/>
  <c r="W1209" i="12" s="1"/>
  <c r="W1208" i="12" s="1"/>
  <c r="W1214" i="12"/>
  <c r="W1213" i="12" s="1"/>
  <c r="W1212" i="12" s="1"/>
  <c r="W1225" i="12"/>
  <c r="W1224" i="12" s="1"/>
  <c r="W1228" i="12"/>
  <c r="W1227" i="12" s="1"/>
  <c r="W1232" i="12"/>
  <c r="W1231" i="12" s="1"/>
  <c r="W1230" i="12" s="1"/>
  <c r="W1236" i="12"/>
  <c r="W1235" i="12" s="1"/>
  <c r="W1234" i="12" s="1"/>
  <c r="W1240" i="12"/>
  <c r="W1239" i="12" s="1"/>
  <c r="W1238" i="12" s="1"/>
  <c r="W1244" i="12"/>
  <c r="W1243" i="12" s="1"/>
  <c r="W1242" i="12" s="1"/>
  <c r="W1248" i="12"/>
  <c r="W1247" i="12" s="1"/>
  <c r="W1246" i="12" s="1"/>
  <c r="W1252" i="12"/>
  <c r="W1251" i="12" s="1"/>
  <c r="W1250" i="12" s="1"/>
  <c r="W1256" i="12"/>
  <c r="W1255" i="12" s="1"/>
  <c r="W1254" i="12" s="1"/>
  <c r="W1264" i="12"/>
  <c r="W1266" i="12"/>
  <c r="W1270" i="12"/>
  <c r="W1272" i="12"/>
  <c r="W1276" i="12"/>
  <c r="W1275" i="12" s="1"/>
  <c r="W1274" i="12" s="1"/>
  <c r="W1280" i="12"/>
  <c r="W1279" i="12" s="1"/>
  <c r="W1278" i="12" s="1"/>
  <c r="W1284" i="12"/>
  <c r="W1286" i="12"/>
  <c r="W1290" i="12"/>
  <c r="W1289" i="12" s="1"/>
  <c r="W1288" i="12" s="1"/>
  <c r="W1294" i="12"/>
  <c r="W1296" i="12"/>
  <c r="W1300" i="12"/>
  <c r="W1302" i="12"/>
  <c r="W1306" i="12"/>
  <c r="W1305" i="12" s="1"/>
  <c r="W1304" i="12" s="1"/>
  <c r="W1310" i="12"/>
  <c r="W1309" i="12" s="1"/>
  <c r="W1308" i="12" s="1"/>
  <c r="W1315" i="12"/>
  <c r="W1314" i="12" s="1"/>
  <c r="W1313" i="12" s="1"/>
  <c r="W1319" i="12"/>
  <c r="W1318" i="12" s="1"/>
  <c r="W1317" i="12" s="1"/>
  <c r="W1323" i="12"/>
  <c r="W1322" i="12" s="1"/>
  <c r="W1321" i="12" s="1"/>
  <c r="W1327" i="12"/>
  <c r="W1326" i="12" s="1"/>
  <c r="W1325" i="12" s="1"/>
  <c r="W1331" i="12"/>
  <c r="W1330" i="12" s="1"/>
  <c r="W1329" i="12" s="1"/>
  <c r="W1335" i="12"/>
  <c r="W1334" i="12" s="1"/>
  <c r="W1333" i="12" s="1"/>
  <c r="W1339" i="12"/>
  <c r="W1338" i="12" s="1"/>
  <c r="W1337" i="12" s="1"/>
  <c r="W1343" i="12"/>
  <c r="W1342" i="12" s="1"/>
  <c r="W1341" i="12" s="1"/>
  <c r="W1347" i="12"/>
  <c r="W1346" i="12" s="1"/>
  <c r="W1345" i="12" s="1"/>
  <c r="W1351" i="12"/>
  <c r="W1350" i="12" s="1"/>
  <c r="W1349" i="12" s="1"/>
  <c r="W1355" i="12"/>
  <c r="W1354" i="12" s="1"/>
  <c r="W1353" i="12" s="1"/>
  <c r="W1363" i="12"/>
  <c r="W1362" i="12" s="1"/>
  <c r="W1361" i="12" s="1"/>
  <c r="W1369" i="12"/>
  <c r="W1368" i="12" s="1"/>
  <c r="W1367" i="12" s="1"/>
  <c r="W1375" i="12"/>
  <c r="W1374" i="12" s="1"/>
  <c r="W1373" i="12" s="1"/>
  <c r="W1386" i="12"/>
  <c r="W1388" i="12"/>
  <c r="W1393" i="12"/>
  <c r="W1392" i="12" s="1"/>
  <c r="W1391" i="12" s="1"/>
  <c r="W1390" i="12" s="1"/>
  <c r="W1399" i="12"/>
  <c r="W1398" i="12" s="1"/>
  <c r="W1397" i="12" s="1"/>
  <c r="W1396" i="12" s="1"/>
  <c r="W1404" i="12"/>
  <c r="W1403" i="12" s="1"/>
  <c r="W1402" i="12" s="1"/>
  <c r="W1408" i="12"/>
  <c r="W1407" i="12" s="1"/>
  <c r="W1411" i="12"/>
  <c r="W1413" i="12"/>
  <c r="W1419" i="12"/>
  <c r="W1422" i="12"/>
  <c r="W1429" i="12"/>
  <c r="W1428" i="12" s="1"/>
  <c r="W1427" i="12" s="1"/>
  <c r="W1434" i="12"/>
  <c r="W1433" i="12" s="1"/>
  <c r="W1432" i="12" s="1"/>
  <c r="W1439" i="12"/>
  <c r="W1438" i="12" s="1"/>
  <c r="W1437" i="12" s="1"/>
  <c r="W1444" i="12"/>
  <c r="W1443" i="12" s="1"/>
  <c r="W1442" i="12" s="1"/>
  <c r="W1441" i="12" s="1"/>
  <c r="W1449" i="12"/>
  <c r="W1448" i="12" s="1"/>
  <c r="W1447" i="12" s="1"/>
  <c r="W1446" i="12" s="1"/>
  <c r="W1456" i="12"/>
  <c r="W1455" i="12" s="1"/>
  <c r="W1454" i="12" s="1"/>
  <c r="W1453" i="12" s="1"/>
  <c r="W1461" i="12"/>
  <c r="W1460" i="12" s="1"/>
  <c r="W1464" i="12"/>
  <c r="W1463" i="12" s="1"/>
  <c r="W1469" i="12"/>
  <c r="W1468" i="12" s="1"/>
  <c r="W1467" i="12" s="1"/>
  <c r="W1466" i="12" s="1"/>
  <c r="W1475" i="12"/>
  <c r="W1474" i="12" s="1"/>
  <c r="W1478" i="12"/>
  <c r="W1477" i="12" s="1"/>
  <c r="W1481" i="12"/>
  <c r="W1480" i="12" s="1"/>
  <c r="W1485" i="12"/>
  <c r="W1484" i="12" s="1"/>
  <c r="W1488" i="12"/>
  <c r="W1487" i="12" s="1"/>
  <c r="W1496" i="12"/>
  <c r="W1495" i="12" s="1"/>
  <c r="W1491" i="12" s="1"/>
  <c r="W1500" i="12"/>
  <c r="W1499" i="12" s="1"/>
  <c r="W1498" i="12" s="1"/>
  <c r="W1504" i="12"/>
  <c r="W1503" i="12" s="1"/>
  <c r="W1502" i="12" s="1"/>
  <c r="W1510" i="12"/>
  <c r="W1509" i="12" s="1"/>
  <c r="W1508" i="12" s="1"/>
  <c r="W1507" i="12" s="1"/>
  <c r="W1515" i="12"/>
  <c r="W1514" i="12" s="1"/>
  <c r="W1513" i="12" s="1"/>
  <c r="W1512" i="12" s="1"/>
  <c r="W1521" i="12"/>
  <c r="W1520" i="12" s="1"/>
  <c r="W1519" i="12" s="1"/>
  <c r="W1532" i="12"/>
  <c r="W1531" i="12" s="1"/>
  <c r="W1535" i="12"/>
  <c r="W1534" i="12" s="1"/>
  <c r="W1542" i="12"/>
  <c r="W1541" i="12" s="1"/>
  <c r="W1540" i="12" s="1"/>
  <c r="W1546" i="12"/>
  <c r="W1545" i="12" s="1"/>
  <c r="W1544" i="12" s="1"/>
  <c r="W1550" i="12"/>
  <c r="W1549" i="12" s="1"/>
  <c r="W1548" i="12" s="1"/>
  <c r="W1555" i="12"/>
  <c r="W1554" i="12" s="1"/>
  <c r="W1553" i="12" s="1"/>
  <c r="W1552" i="12" s="1"/>
  <c r="W1560" i="12"/>
  <c r="W1559" i="12" s="1"/>
  <c r="W1558" i="12" s="1"/>
  <c r="W1564" i="12"/>
  <c r="W1563" i="12" s="1"/>
  <c r="W1562" i="12" s="1"/>
  <c r="W1568" i="12"/>
  <c r="W1567" i="12" s="1"/>
  <c r="W1566" i="12" s="1"/>
  <c r="W1572" i="12"/>
  <c r="W1571" i="12" s="1"/>
  <c r="W1575" i="12"/>
  <c r="W1574" i="12" s="1"/>
  <c r="W1584" i="12"/>
  <c r="W1583" i="12" s="1"/>
  <c r="W1582" i="12" s="1"/>
  <c r="W1592" i="12"/>
  <c r="W1591" i="12" s="1"/>
  <c r="W1590" i="12" s="1"/>
  <c r="W1596" i="12"/>
  <c r="W1595" i="12" s="1"/>
  <c r="W1594" i="12" s="1"/>
  <c r="W1601" i="12"/>
  <c r="W1600" i="12" s="1"/>
  <c r="W1599" i="12" s="1"/>
  <c r="W1605" i="12"/>
  <c r="W1604" i="12" s="1"/>
  <c r="W1603" i="12" s="1"/>
  <c r="W1610" i="12"/>
  <c r="W1609" i="12" s="1"/>
  <c r="W1608" i="12" s="1"/>
  <c r="W1607" i="12" s="1"/>
  <c r="W1615" i="12"/>
  <c r="W1614" i="12" s="1"/>
  <c r="W1613" i="12" s="1"/>
  <c r="W1619" i="12"/>
  <c r="W1618" i="12" s="1"/>
  <c r="W1617" i="12" s="1"/>
  <c r="W1625" i="12"/>
  <c r="W1624" i="12" s="1"/>
  <c r="W1629" i="12"/>
  <c r="W1628" i="12" s="1"/>
  <c r="W1633" i="12"/>
  <c r="W1635" i="12"/>
  <c r="W1642" i="12"/>
  <c r="W1641" i="12" s="1"/>
  <c r="W1640" i="12" s="1"/>
  <c r="W1639" i="12" s="1"/>
  <c r="W1647" i="12"/>
  <c r="W1646" i="12" s="1"/>
  <c r="W1645" i="12" s="1"/>
  <c r="W1651" i="12"/>
  <c r="W1650" i="12" s="1"/>
  <c r="W1649" i="12" s="1"/>
  <c r="W1655" i="12"/>
  <c r="W1654" i="12" s="1"/>
  <c r="W1653" i="12" s="1"/>
  <c r="W1660" i="12"/>
  <c r="W1659" i="12" s="1"/>
  <c r="W1663" i="12"/>
  <c r="W1662" i="12" s="1"/>
  <c r="W1670" i="12"/>
  <c r="W1669" i="12" s="1"/>
  <c r="W1668" i="12" s="1"/>
  <c r="W1667" i="12" s="1"/>
  <c r="W1679" i="12"/>
  <c r="W1678" i="12" s="1"/>
  <c r="W1677" i="12" s="1"/>
  <c r="W1676" i="12" s="1"/>
  <c r="W1684" i="12"/>
  <c r="W1683" i="12" s="1"/>
  <c r="W1682" i="12" s="1"/>
  <c r="W1681" i="12" s="1"/>
  <c r="W1689" i="12"/>
  <c r="W1688" i="12" s="1"/>
  <c r="W1687" i="12" s="1"/>
  <c r="W1693" i="12"/>
  <c r="W1692" i="12" s="1"/>
  <c r="W1691" i="12" s="1"/>
  <c r="W1698" i="12"/>
  <c r="W1697" i="12" s="1"/>
  <c r="W1696" i="12" s="1"/>
  <c r="W1702" i="12"/>
  <c r="W1701" i="12" s="1"/>
  <c r="W1700" i="12" s="1"/>
  <c r="W1706" i="12"/>
  <c r="W1705" i="12" s="1"/>
  <c r="W1704" i="12" s="1"/>
  <c r="W1710" i="12"/>
  <c r="W1709" i="12" s="1"/>
  <c r="W1708" i="12" s="1"/>
  <c r="W1714" i="12"/>
  <c r="W1713" i="12" s="1"/>
  <c r="W1712" i="12" s="1"/>
  <c r="W1718" i="12"/>
  <c r="W1717" i="12" s="1"/>
  <c r="W1716" i="12" s="1"/>
  <c r="W1722" i="12"/>
  <c r="W1721" i="12" s="1"/>
  <c r="W1720" i="12" s="1"/>
  <c r="W1726" i="12"/>
  <c r="W1725" i="12" s="1"/>
  <c r="W1724" i="12" s="1"/>
  <c r="W1730" i="12"/>
  <c r="W1729" i="12" s="1"/>
  <c r="W1728" i="12" s="1"/>
  <c r="W1734" i="12"/>
  <c r="W1733" i="12" s="1"/>
  <c r="W1732" i="12" s="1"/>
  <c r="W1738" i="12"/>
  <c r="W1737" i="12" s="1"/>
  <c r="W1736" i="12" s="1"/>
  <c r="W1743" i="12"/>
  <c r="W1742" i="12" s="1"/>
  <c r="W1741" i="12" s="1"/>
  <c r="W1740" i="12" s="1"/>
  <c r="W1748" i="12"/>
  <c r="W1747" i="12" s="1"/>
  <c r="W1746" i="12" s="1"/>
  <c r="W1745" i="12" s="1"/>
  <c r="W1753" i="12"/>
  <c r="W1752" i="12" s="1"/>
  <c r="W1751" i="12" s="1"/>
  <c r="W1750" i="12" s="1"/>
  <c r="W1758" i="12"/>
  <c r="W1757" i="12" s="1"/>
  <c r="W1756" i="12" s="1"/>
  <c r="W1755" i="12" s="1"/>
  <c r="W1764" i="12"/>
  <c r="W1763" i="12" s="1"/>
  <c r="W1762" i="12" s="1"/>
  <c r="W1768" i="12"/>
  <c r="W1767" i="12" s="1"/>
  <c r="W1766" i="12" s="1"/>
  <c r="W1773" i="12"/>
  <c r="W1772" i="12" s="1"/>
  <c r="W1771" i="12" s="1"/>
  <c r="W1770" i="12" s="1"/>
  <c r="W1778" i="12"/>
  <c r="W1777" i="12" s="1"/>
  <c r="W1776" i="12" s="1"/>
  <c r="W1775" i="12" s="1"/>
  <c r="W1783" i="12"/>
  <c r="W1782" i="12" s="1"/>
  <c r="W1781" i="12" s="1"/>
  <c r="W1787" i="12"/>
  <c r="W1786" i="12" s="1"/>
  <c r="W1785" i="12" s="1"/>
  <c r="W1791" i="12"/>
  <c r="W1790" i="12" s="1"/>
  <c r="W1789" i="12" s="1"/>
  <c r="W1798" i="12"/>
  <c r="W1797" i="12" s="1"/>
  <c r="W1796" i="12" s="1"/>
  <c r="W1802" i="12"/>
  <c r="W1801" i="12" s="1"/>
  <c r="W1800" i="12" s="1"/>
  <c r="W1809" i="12"/>
  <c r="W1808" i="12" s="1"/>
  <c r="W1807" i="12" s="1"/>
  <c r="W1813" i="12"/>
  <c r="W1812" i="12" s="1"/>
  <c r="W1811" i="12" s="1"/>
  <c r="W1817" i="12"/>
  <c r="W1816" i="12" s="1"/>
  <c r="W1815" i="12" s="1"/>
  <c r="W1821" i="12"/>
  <c r="W1820" i="12" s="1"/>
  <c r="W1819" i="12" s="1"/>
  <c r="W1830" i="12"/>
  <c r="W1829" i="12" s="1"/>
  <c r="W1833" i="12"/>
  <c r="W1832" i="12" s="1"/>
  <c r="W1836" i="12"/>
  <c r="W1835" i="12" s="1"/>
  <c r="W1840" i="12"/>
  <c r="W1839" i="12" s="1"/>
  <c r="W1838" i="12" s="1"/>
  <c r="W1844" i="12"/>
  <c r="W1843" i="12" s="1"/>
  <c r="W1842" i="12" s="1"/>
  <c r="W1857" i="12"/>
  <c r="W1856" i="12" s="1"/>
  <c r="W1855" i="12" s="1"/>
  <c r="W1861" i="12"/>
  <c r="W1860" i="12" s="1"/>
  <c r="W1859" i="12" s="1"/>
  <c r="W1865" i="12"/>
  <c r="W1864" i="12" s="1"/>
  <c r="W1863" i="12" s="1"/>
  <c r="W1870" i="12"/>
  <c r="W1869" i="12" s="1"/>
  <c r="W1873" i="12"/>
  <c r="W1872" i="12" s="1"/>
  <c r="W1878" i="12"/>
  <c r="W1877" i="12" s="1"/>
  <c r="W1881" i="12"/>
  <c r="W1880" i="12" s="1"/>
  <c r="W1885" i="12"/>
  <c r="W1884" i="12" s="1"/>
  <c r="W1883" i="12" s="1"/>
  <c r="W1892" i="12"/>
  <c r="W1891" i="12" s="1"/>
  <c r="W1890" i="12" s="1"/>
  <c r="W1889" i="12" s="1"/>
  <c r="W1897" i="12"/>
  <c r="W1896" i="12" s="1"/>
  <c r="W1895" i="12" s="1"/>
  <c r="W1894" i="12" s="1"/>
  <c r="W1907" i="12"/>
  <c r="W1906" i="12" s="1"/>
  <c r="W1905" i="12" s="1"/>
  <c r="W1911" i="12"/>
  <c r="W1910" i="12" s="1"/>
  <c r="W1909" i="12" s="1"/>
  <c r="W1916" i="12"/>
  <c r="W1915" i="12" s="1"/>
  <c r="W1914" i="12" s="1"/>
  <c r="W1920" i="12"/>
  <c r="W1919" i="12" s="1"/>
  <c r="W1918" i="12" s="1"/>
  <c r="W1927" i="12"/>
  <c r="W1926" i="12" s="1"/>
  <c r="W1925" i="12" s="1"/>
  <c r="W1931" i="12"/>
  <c r="W1930" i="12" s="1"/>
  <c r="W1929" i="12" s="1"/>
  <c r="W1936" i="12"/>
  <c r="W1935" i="12" s="1"/>
  <c r="W1934" i="12" s="1"/>
  <c r="W1933" i="12" s="1"/>
  <c r="W1941" i="12"/>
  <c r="W1940" i="12" s="1"/>
  <c r="W1939" i="12" s="1"/>
  <c r="W1946" i="12"/>
  <c r="W1945" i="12" s="1"/>
  <c r="W1944" i="12" s="1"/>
  <c r="W1951" i="12"/>
  <c r="W1950" i="12" s="1"/>
  <c r="W1949" i="12" s="1"/>
  <c r="W1948" i="12" s="1"/>
  <c r="W1956" i="12"/>
  <c r="W1955" i="12" s="1"/>
  <c r="W1954" i="12" s="1"/>
  <c r="W1953" i="12" s="1"/>
  <c r="W1967" i="12"/>
  <c r="W1966" i="12" s="1"/>
  <c r="W1965" i="12" s="1"/>
  <c r="W1964" i="12" s="1"/>
  <c r="W1972" i="12"/>
  <c r="W1971" i="12" s="1"/>
  <c r="W1975" i="12"/>
  <c r="W1974" i="12" s="1"/>
  <c r="W1978" i="12"/>
  <c r="W1977" i="12" s="1"/>
  <c r="W1982" i="12"/>
  <c r="W1981" i="12" s="1"/>
  <c r="W1980" i="12" s="1"/>
  <c r="W1987" i="12"/>
  <c r="W1986" i="12" s="1"/>
  <c r="W1985" i="12" s="1"/>
  <c r="W1984" i="12" s="1"/>
  <c r="W1994" i="12"/>
  <c r="W1993" i="12" s="1"/>
  <c r="W1992" i="12" s="1"/>
  <c r="W1998" i="12"/>
  <c r="W1997" i="12" s="1"/>
  <c r="W1996" i="12" s="1"/>
  <c r="W2002" i="12"/>
  <c r="W2001" i="12" s="1"/>
  <c r="W2000" i="12" s="1"/>
  <c r="W2006" i="12"/>
  <c r="W2005" i="12" s="1"/>
  <c r="W2004" i="12" s="1"/>
  <c r="W2011" i="12"/>
  <c r="W2010" i="12" s="1"/>
  <c r="W2009" i="12" s="1"/>
  <c r="W2015" i="12"/>
  <c r="W2014" i="12" s="1"/>
  <c r="W2013" i="12" s="1"/>
  <c r="W2019" i="12"/>
  <c r="W2018" i="12" s="1"/>
  <c r="W2017" i="12" s="1"/>
  <c r="W2023" i="12"/>
  <c r="W2022" i="12" s="1"/>
  <c r="W2021" i="12" s="1"/>
  <c r="W2028" i="12"/>
  <c r="W2027" i="12" s="1"/>
  <c r="W2031" i="12"/>
  <c r="W2033" i="12"/>
  <c r="W2039" i="12"/>
  <c r="W2038" i="12" s="1"/>
  <c r="W2042" i="12"/>
  <c r="W2041" i="12" s="1"/>
  <c r="W2045" i="12"/>
  <c r="W2044" i="12" s="1"/>
  <c r="W2049" i="12"/>
  <c r="W2048" i="12" s="1"/>
  <c r="W2052" i="12"/>
  <c r="W2051" i="12" s="1"/>
  <c r="W2058" i="12"/>
  <c r="W2057" i="12" s="1"/>
  <c r="W2061" i="12"/>
  <c r="W2060" i="12" s="1"/>
  <c r="W2066" i="12"/>
  <c r="W2065" i="12" s="1"/>
  <c r="W2064" i="12" s="1"/>
  <c r="W2070" i="12"/>
  <c r="W2069" i="12" s="1"/>
  <c r="W2068" i="12" s="1"/>
  <c r="W2074" i="12"/>
  <c r="W2073" i="12" s="1"/>
  <c r="W2072" i="12" s="1"/>
  <c r="W2083" i="12"/>
  <c r="W2082" i="12" s="1"/>
  <c r="W2086" i="12"/>
  <c r="W2085" i="12" s="1"/>
  <c r="W2090" i="12"/>
  <c r="W2089" i="12" s="1"/>
  <c r="W2088" i="12" s="1"/>
  <c r="W2094" i="12"/>
  <c r="W2093" i="12" s="1"/>
  <c r="W2092" i="12" s="1"/>
  <c r="W2098" i="12"/>
  <c r="W2097" i="12" s="1"/>
  <c r="W2096" i="12" s="1"/>
  <c r="W2116" i="12"/>
  <c r="W2115" i="12" s="1"/>
  <c r="W2114" i="12" s="1"/>
  <c r="W2120" i="12"/>
  <c r="W2119" i="12" s="1"/>
  <c r="W2123" i="12"/>
  <c r="W2125" i="12"/>
  <c r="W2131" i="12"/>
  <c r="W2130" i="12" s="1"/>
  <c r="W2134" i="12"/>
  <c r="W2133" i="12" s="1"/>
  <c r="W2137" i="12"/>
  <c r="W2136" i="12" s="1"/>
  <c r="W2141" i="12"/>
  <c r="W2140" i="12" s="1"/>
  <c r="W2139" i="12" s="1"/>
  <c r="W2145" i="12"/>
  <c r="W2144" i="12" s="1"/>
  <c r="W2143" i="12" s="1"/>
  <c r="W2152" i="12"/>
  <c r="W2151" i="12" s="1"/>
  <c r="W2150" i="12" s="1"/>
  <c r="W2156" i="12"/>
  <c r="W2155" i="12" s="1"/>
  <c r="W2154" i="12" s="1"/>
  <c r="W2160" i="12"/>
  <c r="W2159" i="12" s="1"/>
  <c r="W2158" i="12" s="1"/>
  <c r="W2164" i="12"/>
  <c r="W2163" i="12" s="1"/>
  <c r="W2162" i="12" s="1"/>
  <c r="W2168" i="12"/>
  <c r="W2167" i="12" s="1"/>
  <c r="W2166" i="12" s="1"/>
  <c r="W2175" i="12"/>
  <c r="W2174" i="12" s="1"/>
  <c r="W2170" i="12" s="1"/>
  <c r="W2179" i="12"/>
  <c r="W2178" i="12" s="1"/>
  <c r="W2177" i="12" s="1"/>
  <c r="W2183" i="12"/>
  <c r="W2182" i="12" s="1"/>
  <c r="W2181" i="12" s="1"/>
  <c r="W2187" i="12"/>
  <c r="W2186" i="12" s="1"/>
  <c r="W2185" i="12" s="1"/>
  <c r="W2191" i="12"/>
  <c r="W2190" i="12" s="1"/>
  <c r="W2189" i="12" s="1"/>
  <c r="W2195" i="12"/>
  <c r="W2194" i="12" s="1"/>
  <c r="W2193" i="12" s="1"/>
  <c r="W2199" i="12"/>
  <c r="W2198" i="12" s="1"/>
  <c r="W2197" i="12" s="1"/>
  <c r="W2211" i="12"/>
  <c r="W2210" i="12" s="1"/>
  <c r="W2209" i="12" s="1"/>
  <c r="W2219" i="12"/>
  <c r="W2218" i="12" s="1"/>
  <c r="W2214" i="12" s="1"/>
  <c r="W2213" i="12" s="1"/>
  <c r="W2224" i="12"/>
  <c r="W2223" i="12" s="1"/>
  <c r="W2222" i="12" s="1"/>
  <c r="W2228" i="12"/>
  <c r="W2227" i="12" s="1"/>
  <c r="W2226" i="12" s="1"/>
  <c r="W2233" i="12"/>
  <c r="W2232" i="12" s="1"/>
  <c r="W2231" i="12" s="1"/>
  <c r="W2230" i="12" s="1"/>
  <c r="W2248" i="12"/>
  <c r="W2247" i="12" s="1"/>
  <c r="W2246" i="12" s="1"/>
  <c r="W2245" i="12" s="1"/>
  <c r="W2259" i="12"/>
  <c r="W2258" i="12" s="1"/>
  <c r="W2257" i="12" s="1"/>
  <c r="W2256" i="12" s="1"/>
  <c r="W2268" i="12"/>
  <c r="W2267" i="12" s="1"/>
  <c r="W2266" i="12" s="1"/>
  <c r="W2261" i="12" s="1"/>
  <c r="W2274" i="12"/>
  <c r="W2273" i="12" s="1"/>
  <c r="W2272" i="12" s="1"/>
  <c r="W2278" i="12"/>
  <c r="W2277" i="12" s="1"/>
  <c r="W2276" i="12" s="1"/>
  <c r="W2283" i="12"/>
  <c r="W2282" i="12" s="1"/>
  <c r="W2281" i="12" s="1"/>
  <c r="W2280" i="12" s="1"/>
  <c r="W2288" i="12"/>
  <c r="W2287" i="12" s="1"/>
  <c r="W2291" i="12"/>
  <c r="W2290" i="12" s="1"/>
  <c r="W2297" i="12"/>
  <c r="W2296" i="12" s="1"/>
  <c r="W2295" i="12" s="1"/>
  <c r="W2294" i="12" s="1"/>
  <c r="W2303" i="12"/>
  <c r="W2302" i="12" s="1"/>
  <c r="W2306" i="12"/>
  <c r="W2305" i="12" s="1"/>
  <c r="W2309" i="12"/>
  <c r="W2308" i="12" s="1"/>
  <c r="W2313" i="12"/>
  <c r="W2312" i="12" s="1"/>
  <c r="W2311" i="12" s="1"/>
  <c r="W2317" i="12"/>
  <c r="W2316" i="12" s="1"/>
  <c r="W2315" i="12" s="1"/>
  <c r="W2327" i="12"/>
  <c r="W2326" i="12" s="1"/>
  <c r="W2325" i="12" s="1"/>
  <c r="W2324" i="12" s="1"/>
  <c r="W2332" i="12"/>
  <c r="W2331" i="12" s="1"/>
  <c r="W2335" i="12"/>
  <c r="W2334" i="12" s="1"/>
  <c r="W2339" i="12"/>
  <c r="W2338" i="12" s="1"/>
  <c r="W2337" i="12" s="1"/>
  <c r="W2343" i="12"/>
  <c r="W2342" i="12" s="1"/>
  <c r="W2341" i="12" s="1"/>
  <c r="W2348" i="12"/>
  <c r="W2347" i="12" s="1"/>
  <c r="W2346" i="12" s="1"/>
  <c r="W2345" i="12" s="1"/>
  <c r="W2354" i="12"/>
  <c r="W2353" i="12" s="1"/>
  <c r="W2352" i="12" s="1"/>
  <c r="W2351" i="12" s="1"/>
  <c r="W2359" i="12"/>
  <c r="W2358" i="12" s="1"/>
  <c r="W2357" i="12" s="1"/>
  <c r="W2356" i="12" s="1"/>
  <c r="W2364" i="12"/>
  <c r="W2363" i="12" s="1"/>
  <c r="W2362" i="12" s="1"/>
  <c r="W2368" i="12"/>
  <c r="W2367" i="12" s="1"/>
  <c r="W2366" i="12" s="1"/>
  <c r="W2375" i="12"/>
  <c r="W2374" i="12" s="1"/>
  <c r="W2378" i="12"/>
  <c r="W2377" i="12" s="1"/>
  <c r="W2381" i="12"/>
  <c r="W2380" i="12" s="1"/>
  <c r="W2384" i="12"/>
  <c r="W2383" i="12" s="1"/>
  <c r="W2393" i="12"/>
  <c r="W2392" i="12" s="1"/>
  <c r="W2391" i="12" s="1"/>
  <c r="W2386" i="12" s="1"/>
  <c r="W2398" i="12"/>
  <c r="W2397" i="12" s="1"/>
  <c r="W2396" i="12" s="1"/>
  <c r="W2402" i="12"/>
  <c r="W2401" i="12" s="1"/>
  <c r="W2405" i="12"/>
  <c r="W2404" i="12" s="1"/>
  <c r="W2410" i="12"/>
  <c r="W2409" i="12" s="1"/>
  <c r="W2408" i="12" s="1"/>
  <c r="W2407" i="12" s="1"/>
  <c r="W2416" i="12"/>
  <c r="W2415" i="12" s="1"/>
  <c r="W2413" i="12" s="1"/>
  <c r="W2420" i="12"/>
  <c r="W2419" i="12" s="1"/>
  <c r="W2423" i="12"/>
  <c r="W2422" i="12" s="1"/>
  <c r="W2427" i="12"/>
  <c r="W2426" i="12" s="1"/>
  <c r="W2430" i="12"/>
  <c r="W2429" i="12" s="1"/>
  <c r="W2435" i="12"/>
  <c r="W2434" i="12" s="1"/>
  <c r="W2439" i="12"/>
  <c r="W2438" i="12" s="1"/>
  <c r="W2437" i="12" s="1"/>
  <c r="W2445" i="12"/>
  <c r="W2444" i="12" s="1"/>
  <c r="W2443" i="12" s="1"/>
  <c r="W2449" i="12"/>
  <c r="W2448" i="12" s="1"/>
  <c r="W2447" i="12" s="1"/>
  <c r="W2456" i="12"/>
  <c r="W2455" i="12" s="1"/>
  <c r="W2459" i="12"/>
  <c r="W2458" i="12" s="1"/>
  <c r="W2463" i="12"/>
  <c r="W2462" i="12" s="1"/>
  <c r="W2461" i="12" s="1"/>
  <c r="W2467" i="12"/>
  <c r="W2466" i="12" s="1"/>
  <c r="W2465" i="12" s="1"/>
  <c r="W2471" i="12"/>
  <c r="W2470" i="12" s="1"/>
  <c r="W2469" i="12" s="1"/>
  <c r="W2477" i="12"/>
  <c r="W2476" i="12" s="1"/>
  <c r="W2475" i="12" s="1"/>
  <c r="W2481" i="12"/>
  <c r="W2480" i="12" s="1"/>
  <c r="W2479" i="12" s="1"/>
  <c r="W2488" i="12"/>
  <c r="W2487" i="12" s="1"/>
  <c r="W2486" i="12" s="1"/>
  <c r="W2492" i="12"/>
  <c r="W2491" i="12" s="1"/>
  <c r="W2490" i="12" s="1"/>
  <c r="W2496" i="12"/>
  <c r="W2495" i="12" s="1"/>
  <c r="W2494" i="12" s="1"/>
  <c r="W2500" i="12"/>
  <c r="W2499" i="12" s="1"/>
  <c r="W2498" i="12" s="1"/>
  <c r="W2504" i="12"/>
  <c r="W2503" i="12" s="1"/>
  <c r="W2502" i="12" s="1"/>
  <c r="W2512" i="12"/>
  <c r="W2511" i="12" s="1"/>
  <c r="W2510" i="12" s="1"/>
  <c r="W2516" i="12"/>
  <c r="W2515" i="12" s="1"/>
  <c r="W2514" i="12" s="1"/>
  <c r="W2520" i="12"/>
  <c r="W2519" i="12" s="1"/>
  <c r="W2518" i="12" s="1"/>
  <c r="W2524" i="12"/>
  <c r="W2523" i="12" s="1"/>
  <c r="W2522" i="12" s="1"/>
  <c r="W2528" i="12"/>
  <c r="W2527" i="12" s="1"/>
  <c r="W2526" i="12" s="1"/>
  <c r="W2532" i="12"/>
  <c r="W2531" i="12" s="1"/>
  <c r="W2530" i="12" s="1"/>
  <c r="W2536" i="12"/>
  <c r="W2535" i="12" s="1"/>
  <c r="W2534" i="12" s="1"/>
  <c r="W2543" i="12"/>
  <c r="W2542" i="12" s="1"/>
  <c r="W2538" i="12" s="1"/>
  <c r="W2547" i="12"/>
  <c r="W2546" i="12" s="1"/>
  <c r="W2545" i="12" s="1"/>
  <c r="W2551" i="12"/>
  <c r="W2550" i="12" s="1"/>
  <c r="W2549" i="12" s="1"/>
  <c r="W2555" i="12"/>
  <c r="W2554" i="12" s="1"/>
  <c r="W2553" i="12" s="1"/>
  <c r="W2559" i="12"/>
  <c r="W2558" i="12" s="1"/>
  <c r="W2557" i="12" s="1"/>
  <c r="W2563" i="12"/>
  <c r="W2562" i="12" s="1"/>
  <c r="W2561" i="12" s="1"/>
  <c r="W2567" i="12"/>
  <c r="W2566" i="12" s="1"/>
  <c r="W2565" i="12" s="1"/>
  <c r="W2571" i="12"/>
  <c r="W2570" i="12" s="1"/>
  <c r="W2569" i="12" s="1"/>
  <c r="W2575" i="12"/>
  <c r="W2574" i="12" s="1"/>
  <c r="W2573" i="12" s="1"/>
  <c r="W2590" i="12"/>
  <c r="W2589" i="12" s="1"/>
  <c r="W2588" i="12" s="1"/>
  <c r="W2594" i="12"/>
  <c r="W2593" i="12" s="1"/>
  <c r="W2592" i="12" s="1"/>
  <c r="W2599" i="12"/>
  <c r="W2598" i="12" s="1"/>
  <c r="W2597" i="12" s="1"/>
  <c r="W2596" i="12" s="1"/>
  <c r="W2609" i="12"/>
  <c r="W2608" i="12" s="1"/>
  <c r="W2607" i="12" s="1"/>
  <c r="W2613" i="12"/>
  <c r="W2612" i="12" s="1"/>
  <c r="W2611" i="12" s="1"/>
  <c r="W2619" i="12"/>
  <c r="W2618" i="12" s="1"/>
  <c r="W2617" i="12" s="1"/>
  <c r="W2623" i="12"/>
  <c r="W2622" i="12" s="1"/>
  <c r="W2621" i="12" s="1"/>
  <c r="W2634" i="12"/>
  <c r="W2633" i="12" s="1"/>
  <c r="W2632" i="12" s="1"/>
  <c r="W2638" i="12"/>
  <c r="W2637" i="12" s="1"/>
  <c r="W2636" i="12" s="1"/>
  <c r="W2644" i="12"/>
  <c r="W2643" i="12" s="1"/>
  <c r="W2650" i="12"/>
  <c r="W2649" i="12" s="1"/>
  <c r="W2657" i="12"/>
  <c r="W2656" i="12" s="1"/>
  <c r="W2660" i="12"/>
  <c r="W2659" i="12" s="1"/>
  <c r="W2665" i="12"/>
  <c r="W2664" i="12" s="1"/>
  <c r="W2668" i="12"/>
  <c r="W2667" i="12" s="1"/>
  <c r="W2671" i="12"/>
  <c r="W2670" i="12" s="1"/>
  <c r="W2676" i="12"/>
  <c r="W2675" i="12" s="1"/>
  <c r="W2679" i="12"/>
  <c r="W2678" i="12" s="1"/>
  <c r="W2682" i="12"/>
  <c r="W2681" i="12" s="1"/>
  <c r="W2686" i="12"/>
  <c r="W2685" i="12" s="1"/>
  <c r="W2689" i="12"/>
  <c r="W2688" i="12" s="1"/>
  <c r="W2693" i="12"/>
  <c r="W2692" i="12" s="1"/>
  <c r="W2691" i="12" s="1"/>
  <c r="W2698" i="12"/>
  <c r="W2697" i="12" s="1"/>
  <c r="W2696" i="12" s="1"/>
  <c r="W2706" i="12"/>
  <c r="W2705" i="12" s="1"/>
  <c r="W2704" i="12" s="1"/>
  <c r="W2711" i="12"/>
  <c r="W2710" i="12" s="1"/>
  <c r="W2714" i="12"/>
  <c r="W2713" i="12" s="1"/>
  <c r="W2717" i="12"/>
  <c r="W2716" i="12" s="1"/>
  <c r="W2720" i="12"/>
  <c r="W2719" i="12" s="1"/>
  <c r="W2726" i="12"/>
  <c r="W2725" i="12" s="1"/>
  <c r="W2729" i="12"/>
  <c r="W2728" i="12" s="1"/>
  <c r="W2733" i="12"/>
  <c r="W2732" i="12" s="1"/>
  <c r="W2736" i="12"/>
  <c r="W2735" i="12" s="1"/>
  <c r="W2740" i="12"/>
  <c r="W2739" i="12" s="1"/>
  <c r="W2746" i="12"/>
  <c r="W2745" i="12" s="1"/>
  <c r="W2749" i="12"/>
  <c r="W2748" i="12" s="1"/>
  <c r="W2755" i="12"/>
  <c r="W2754" i="12" s="1"/>
  <c r="W2753" i="12" s="1"/>
  <c r="W2759" i="12"/>
  <c r="W2758" i="12" s="1"/>
  <c r="W2757" i="12" s="1"/>
  <c r="W2763" i="12"/>
  <c r="W2762" i="12" s="1"/>
  <c r="W2761" i="12" s="1"/>
  <c r="W2767" i="12"/>
  <c r="W2766" i="12" s="1"/>
  <c r="W2765" i="12" s="1"/>
  <c r="W2771" i="12"/>
  <c r="W2770" i="12" s="1"/>
  <c r="W2769" i="12" s="1"/>
  <c r="W2775" i="12"/>
  <c r="W2774" i="12" s="1"/>
  <c r="W2773" i="12" s="1"/>
  <c r="W2779" i="12"/>
  <c r="W2778" i="12" s="1"/>
  <c r="W2777" i="12" s="1"/>
  <c r="W2783" i="12"/>
  <c r="W2782" i="12" s="1"/>
  <c r="W2786" i="12"/>
  <c r="W2785" i="12" s="1"/>
  <c r="W2790" i="12"/>
  <c r="W2789" i="12" s="1"/>
  <c r="W2793" i="12"/>
  <c r="W2792" i="12" s="1"/>
  <c r="W2796" i="12"/>
  <c r="W2795" i="12" s="1"/>
  <c r="W2800" i="12"/>
  <c r="W2799" i="12" s="1"/>
  <c r="W2798" i="12" s="1"/>
  <c r="W2804" i="12"/>
  <c r="W2803" i="12" s="1"/>
  <c r="W2802" i="12" s="1"/>
  <c r="W2808" i="12"/>
  <c r="W2810" i="12"/>
  <c r="W2814" i="12"/>
  <c r="W2813" i="12" s="1"/>
  <c r="W2812" i="12" s="1"/>
  <c r="W2818" i="12"/>
  <c r="W2817" i="12" s="1"/>
  <c r="W2816" i="12" s="1"/>
  <c r="W2822" i="12"/>
  <c r="W2821" i="12" s="1"/>
  <c r="W2820" i="12" s="1"/>
  <c r="W2826" i="12"/>
  <c r="W2825" i="12" s="1"/>
  <c r="W2824" i="12" s="1"/>
  <c r="W2830" i="12"/>
  <c r="W2829" i="12" s="1"/>
  <c r="W2828" i="12" s="1"/>
  <c r="W2834" i="12"/>
  <c r="W2836" i="12"/>
  <c r="W2839" i="12"/>
  <c r="W2838" i="12" s="1"/>
  <c r="W2843" i="12"/>
  <c r="W2845" i="12"/>
  <c r="W2848" i="12"/>
  <c r="W2847" i="12" s="1"/>
  <c r="W2852" i="12"/>
  <c r="W2851" i="12" s="1"/>
  <c r="W2850" i="12" s="1"/>
  <c r="W2856" i="12"/>
  <c r="W2855" i="12" s="1"/>
  <c r="W2854" i="12" s="1"/>
  <c r="W2860" i="12"/>
  <c r="W2859" i="12" s="1"/>
  <c r="W2858" i="12" s="1"/>
  <c r="W2864" i="12"/>
  <c r="W2863" i="12" s="1"/>
  <c r="W2867" i="12"/>
  <c r="W2866" i="12" s="1"/>
  <c r="W2871" i="12"/>
  <c r="W2873" i="12"/>
  <c r="W2877" i="12"/>
  <c r="W2876" i="12" s="1"/>
  <c r="W2875" i="12" s="1"/>
  <c r="W2885" i="12"/>
  <c r="W2884" i="12" s="1"/>
  <c r="W2883" i="12" s="1"/>
  <c r="W2889" i="12"/>
  <c r="W2888" i="12" s="1"/>
  <c r="W2892" i="12"/>
  <c r="W2891" i="12" s="1"/>
  <c r="W2895" i="12"/>
  <c r="W2894" i="12" s="1"/>
  <c r="W2899" i="12"/>
  <c r="W2898" i="12" s="1"/>
  <c r="W2897" i="12" s="1"/>
  <c r="W2903" i="12"/>
  <c r="W2902" i="12" s="1"/>
  <c r="W2901" i="12" s="1"/>
  <c r="W2907" i="12"/>
  <c r="W2906" i="12" s="1"/>
  <c r="W2905" i="12" s="1"/>
  <c r="W2911" i="12"/>
  <c r="W2910" i="12" s="1"/>
  <c r="W2909" i="12" s="1"/>
  <c r="W2915" i="12"/>
  <c r="W2914" i="12" s="1"/>
  <c r="W2918" i="12"/>
  <c r="W2917" i="12" s="1"/>
  <c r="W2922" i="12"/>
  <c r="W2921" i="12" s="1"/>
  <c r="W2920" i="12" s="1"/>
  <c r="W2928" i="12"/>
  <c r="W2927" i="12" s="1"/>
  <c r="W2926" i="12" s="1"/>
  <c r="W2932" i="12"/>
  <c r="W2931" i="12" s="1"/>
  <c r="W2930" i="12" s="1"/>
  <c r="W2937" i="12"/>
  <c r="W2936" i="12" s="1"/>
  <c r="W2935" i="12" s="1"/>
  <c r="W2941" i="12"/>
  <c r="W2940" i="12" s="1"/>
  <c r="W2944" i="12"/>
  <c r="W2943" i="12" s="1"/>
  <c r="W2950" i="12"/>
  <c r="W2949" i="12" s="1"/>
  <c r="W2948" i="12" s="1"/>
  <c r="W2947" i="12" s="1"/>
  <c r="W2955" i="12"/>
  <c r="W2954" i="12" s="1"/>
  <c r="W2953" i="12" s="1"/>
  <c r="W2959" i="12"/>
  <c r="W2958" i="12" s="1"/>
  <c r="W2962" i="12"/>
  <c r="W2961" i="12" s="1"/>
  <c r="W2965" i="12"/>
  <c r="W2964" i="12" s="1"/>
  <c r="W2971" i="12"/>
  <c r="W2970" i="12" s="1"/>
  <c r="W2969" i="12" s="1"/>
  <c r="W2968" i="12" s="1"/>
  <c r="W2976" i="12"/>
  <c r="W2975" i="12" s="1"/>
  <c r="W2974" i="12" s="1"/>
  <c r="W2980" i="12"/>
  <c r="W2979" i="12" s="1"/>
  <c r="W2983" i="12"/>
  <c r="W2982" i="12" s="1"/>
  <c r="W2987" i="12"/>
  <c r="W2986" i="12" s="1"/>
  <c r="W2985" i="12" s="1"/>
  <c r="W2993" i="12"/>
  <c r="W2992" i="12" s="1"/>
  <c r="W2991" i="12" s="1"/>
  <c r="W2990" i="12" s="1"/>
  <c r="W2998" i="12"/>
  <c r="W2997" i="12" s="1"/>
  <c r="W2996" i="12" s="1"/>
  <c r="W3002" i="12"/>
  <c r="W3001" i="12" s="1"/>
  <c r="W3005" i="12"/>
  <c r="W3004" i="12" s="1"/>
  <c r="W3008" i="12"/>
  <c r="W3007" i="12" s="1"/>
  <c r="W3013" i="12"/>
  <c r="W3012" i="12" s="1"/>
  <c r="W3011" i="12" s="1"/>
  <c r="W3026" i="12"/>
  <c r="W3025" i="12" s="1"/>
  <c r="W3036" i="12"/>
  <c r="W3035" i="12" s="1"/>
  <c r="W3048" i="12"/>
  <c r="W3047" i="12" s="1"/>
  <c r="W3055" i="12"/>
  <c r="W3054" i="12" s="1"/>
  <c r="W3053" i="12" s="1"/>
  <c r="W3059" i="12"/>
  <c r="W3058" i="12" s="1"/>
  <c r="W3062" i="12"/>
  <c r="W3061" i="12" s="1"/>
  <c r="W3065" i="12"/>
  <c r="W3064" i="12" s="1"/>
  <c r="W3068" i="12"/>
  <c r="W3067" i="12" s="1"/>
  <c r="W3074" i="12"/>
  <c r="W3073" i="12" s="1"/>
  <c r="W3077" i="12"/>
  <c r="W3076" i="12" s="1"/>
  <c r="W3087" i="12"/>
  <c r="W3086" i="12" s="1"/>
  <c r="W3085" i="12" s="1"/>
  <c r="W3084" i="12" s="1"/>
  <c r="W3092" i="12"/>
  <c r="W3091" i="12" s="1"/>
  <c r="W3090" i="12" s="1"/>
  <c r="W3089" i="12" s="1"/>
  <c r="W3097" i="12"/>
  <c r="W3096" i="12" s="1"/>
  <c r="W3110" i="12"/>
  <c r="W3109" i="12" s="1"/>
  <c r="W3116" i="12"/>
  <c r="W3115" i="12" s="1"/>
  <c r="W3119" i="12"/>
  <c r="W3118" i="12" s="1"/>
  <c r="W3122" i="12"/>
  <c r="W3121" i="12" s="1"/>
  <c r="CA2722" i="12" l="1"/>
  <c r="BQ1848" i="12"/>
  <c r="BW1848" i="12" s="1"/>
  <c r="BP1848" i="12"/>
  <c r="BV1848" i="12" s="1"/>
  <c r="BE1847" i="12"/>
  <c r="BK1847" i="12" s="1"/>
  <c r="BC1848" i="12"/>
  <c r="BI1848" i="12" s="1"/>
  <c r="BD1847" i="12"/>
  <c r="BJ1847" i="12" s="1"/>
  <c r="Y1537" i="12"/>
  <c r="AI1847" i="12"/>
  <c r="AM1847" i="12" s="1"/>
  <c r="AQ1847" i="12" s="1"/>
  <c r="AW1847" i="12" s="1"/>
  <c r="X309" i="12"/>
  <c r="X273" i="12" s="1"/>
  <c r="AD1846" i="12"/>
  <c r="AE1846" i="12"/>
  <c r="X1665" i="12"/>
  <c r="W264" i="12"/>
  <c r="X123" i="12"/>
  <c r="X103" i="12" s="1"/>
  <c r="Y1827" i="12"/>
  <c r="Y1794" i="12" s="1"/>
  <c r="Y1793" i="12" s="1"/>
  <c r="X1827" i="12"/>
  <c r="X1794" i="12" s="1"/>
  <c r="X1793" i="12" s="1"/>
  <c r="W1846" i="12"/>
  <c r="Y123" i="12"/>
  <c r="Y103" i="12" s="1"/>
  <c r="Y2147" i="12"/>
  <c r="Y901" i="12"/>
  <c r="Y522" i="12"/>
  <c r="Y521" i="12" s="1"/>
  <c r="Y1021" i="12"/>
  <c r="X1021" i="12"/>
  <c r="Y309" i="12"/>
  <c r="Y273" i="12" s="1"/>
  <c r="X2147" i="12"/>
  <c r="Y1665" i="12"/>
  <c r="Y707" i="12"/>
  <c r="X2640" i="12"/>
  <c r="X1537" i="12"/>
  <c r="X1989" i="12"/>
  <c r="X707" i="12"/>
  <c r="Y1989" i="12"/>
  <c r="X522" i="12"/>
  <c r="X521" i="12" s="1"/>
  <c r="X901" i="12"/>
  <c r="X1125" i="12"/>
  <c r="Y1125" i="12"/>
  <c r="Y15" i="12"/>
  <c r="Y2640" i="12"/>
  <c r="W2731" i="12"/>
  <c r="X15" i="12"/>
  <c r="W1082" i="12"/>
  <c r="W1081" i="12" s="1"/>
  <c r="W283" i="12"/>
  <c r="W282" i="12" s="1"/>
  <c r="W33" i="12"/>
  <c r="W714" i="12"/>
  <c r="W664" i="12"/>
  <c r="W663" i="12" s="1"/>
  <c r="W647" i="12"/>
  <c r="W646" i="12" s="1"/>
  <c r="W2833" i="12"/>
  <c r="W2832" i="12" s="1"/>
  <c r="W1938" i="12"/>
  <c r="W1658" i="12"/>
  <c r="W1657" i="12" s="1"/>
  <c r="W1269" i="12"/>
  <c r="W1268" i="12" s="1"/>
  <c r="W914" i="12"/>
  <c r="W913" i="12" s="1"/>
  <c r="W318" i="12"/>
  <c r="W317" i="12" s="1"/>
  <c r="W277" i="12"/>
  <c r="W276" i="12" s="1"/>
  <c r="W2842" i="12"/>
  <c r="W2841" i="12" s="1"/>
  <c r="W1632" i="12"/>
  <c r="W1623" i="12" s="1"/>
  <c r="W1622" i="12" s="1"/>
  <c r="W1621" i="12" s="1"/>
  <c r="W1570" i="12"/>
  <c r="W1557" i="12" s="1"/>
  <c r="W2255" i="12"/>
  <c r="W977" i="12"/>
  <c r="W976" i="12" s="1"/>
  <c r="W965" i="12"/>
  <c r="W964" i="12" s="1"/>
  <c r="W938" i="12"/>
  <c r="W937" i="12" s="1"/>
  <c r="W744" i="12"/>
  <c r="W740" i="12" s="1"/>
  <c r="W768" i="12"/>
  <c r="W767" i="12" s="1"/>
  <c r="W766" i="12" s="1"/>
  <c r="W765" i="12" s="1"/>
  <c r="W670" i="12"/>
  <c r="W669" i="12" s="1"/>
  <c r="W177" i="12"/>
  <c r="W2400" i="12"/>
  <c r="W2395" i="12" s="1"/>
  <c r="W1418" i="12"/>
  <c r="W1417" i="12" s="1"/>
  <c r="W1385" i="12"/>
  <c r="W1384" i="12" s="1"/>
  <c r="W1377" i="12" s="1"/>
  <c r="W1223" i="12"/>
  <c r="W1057" i="12"/>
  <c r="W1056" i="12" s="1"/>
  <c r="W948" i="12"/>
  <c r="W944" i="12" s="1"/>
  <c r="W797" i="12"/>
  <c r="W796" i="12" s="1"/>
  <c r="W90" i="12"/>
  <c r="W85" i="12" s="1"/>
  <c r="W971" i="12"/>
  <c r="W970" i="12" s="1"/>
  <c r="W928" i="12"/>
  <c r="W927" i="12" s="1"/>
  <c r="W2807" i="12"/>
  <c r="W2806" i="12" s="1"/>
  <c r="W2330" i="12"/>
  <c r="W2329" i="12" s="1"/>
  <c r="W2323" i="12" s="1"/>
  <c r="W1644" i="12"/>
  <c r="W1598" i="12"/>
  <c r="W2957" i="12"/>
  <c r="W2952" i="12" s="1"/>
  <c r="W2946" i="12" s="1"/>
  <c r="W2606" i="12"/>
  <c r="W2301" i="12"/>
  <c r="W2300" i="12" s="1"/>
  <c r="W2299" i="12" s="1"/>
  <c r="W2030" i="12"/>
  <c r="W2026" i="12" s="1"/>
  <c r="W2025" i="12" s="1"/>
  <c r="W1490" i="12"/>
  <c r="W1283" i="12"/>
  <c r="W1282" i="12" s="1"/>
  <c r="W1263" i="12"/>
  <c r="W1262" i="12" s="1"/>
  <c r="W1030" i="12"/>
  <c r="W1023" i="12" s="1"/>
  <c r="W957" i="12"/>
  <c r="W345" i="12"/>
  <c r="W344" i="12" s="1"/>
  <c r="W312" i="12"/>
  <c r="W311" i="12" s="1"/>
  <c r="W135" i="12"/>
  <c r="W2063" i="12"/>
  <c r="W1539" i="12"/>
  <c r="W2663" i="12"/>
  <c r="W2662" i="12" s="1"/>
  <c r="W2642" i="12"/>
  <c r="W2122" i="12"/>
  <c r="W2118" i="12" s="1"/>
  <c r="W2113" i="12" s="1"/>
  <c r="W2112" i="12" s="1"/>
  <c r="W1459" i="12"/>
  <c r="W1458" i="12" s="1"/>
  <c r="W1452" i="12" s="1"/>
  <c r="W1410" i="12"/>
  <c r="W1406" i="12" s="1"/>
  <c r="W1293" i="12"/>
  <c r="W1292" i="12" s="1"/>
  <c r="W1046" i="12"/>
  <c r="W1045" i="12" s="1"/>
  <c r="W1013" i="12"/>
  <c r="W904" i="12"/>
  <c r="W903" i="12" s="1"/>
  <c r="W867" i="12"/>
  <c r="W866" i="12" s="1"/>
  <c r="W641" i="12"/>
  <c r="W640" i="12" s="1"/>
  <c r="W595" i="12"/>
  <c r="W594" i="12" s="1"/>
  <c r="W571" i="12"/>
  <c r="W570" i="12" s="1"/>
  <c r="W117" i="12"/>
  <c r="W116" i="12" s="1"/>
  <c r="W115" i="12" s="1"/>
  <c r="W104" i="12" s="1"/>
  <c r="W2939" i="12"/>
  <c r="W2934" i="12" s="1"/>
  <c r="W2709" i="12"/>
  <c r="W1162" i="12"/>
  <c r="W991" i="12"/>
  <c r="W984" i="12" s="1"/>
  <c r="W845" i="12"/>
  <c r="W844" i="12" s="1"/>
  <c r="W578" i="12"/>
  <c r="W577" i="12" s="1"/>
  <c r="W369" i="12"/>
  <c r="W368" i="12" s="1"/>
  <c r="W18" i="12"/>
  <c r="W3057" i="12"/>
  <c r="W3052" i="12" s="1"/>
  <c r="W3072" i="12"/>
  <c r="W3071" i="12" s="1"/>
  <c r="W2724" i="12"/>
  <c r="W2454" i="12"/>
  <c r="W2453" i="12" s="1"/>
  <c r="W2452" i="12" s="1"/>
  <c r="W1888" i="12"/>
  <c r="W1780" i="12"/>
  <c r="W1473" i="12"/>
  <c r="W1137" i="12"/>
  <c r="W1136" i="12" s="1"/>
  <c r="W873" i="12"/>
  <c r="W872" i="12" s="1"/>
  <c r="W861" i="12"/>
  <c r="W860" i="12" s="1"/>
  <c r="W837" i="12"/>
  <c r="W784" i="12"/>
  <c r="W783" i="12" s="1"/>
  <c r="W721" i="12"/>
  <c r="W685" i="12"/>
  <c r="W681" i="12" s="1"/>
  <c r="W589" i="12"/>
  <c r="W588" i="12" s="1"/>
  <c r="W565" i="12"/>
  <c r="W564" i="12" s="1"/>
  <c r="W506" i="12"/>
  <c r="W505" i="12" s="1"/>
  <c r="W504" i="12" s="1"/>
  <c r="W392" i="12"/>
  <c r="W391" i="12" s="1"/>
  <c r="W332" i="12"/>
  <c r="W331" i="12" s="1"/>
  <c r="W2129" i="12"/>
  <c r="W2128" i="12" s="1"/>
  <c r="W2127" i="12" s="1"/>
  <c r="W3000" i="12"/>
  <c r="W2995" i="12" s="1"/>
  <c r="W2738" i="12"/>
  <c r="W2684" i="12"/>
  <c r="W2286" i="12"/>
  <c r="W2285" i="12" s="1"/>
  <c r="W2081" i="12"/>
  <c r="W2076" i="12" s="1"/>
  <c r="W1991" i="12"/>
  <c r="W1924" i="12"/>
  <c r="W1686" i="12"/>
  <c r="W1530" i="12"/>
  <c r="W1518" i="12" s="1"/>
  <c r="W1506" i="12" s="1"/>
  <c r="W1193" i="12"/>
  <c r="W1074" i="12"/>
  <c r="W1073" i="12" s="1"/>
  <c r="W1072" i="12" s="1"/>
  <c r="W889" i="12"/>
  <c r="W879" i="12" s="1"/>
  <c r="W878" i="12" s="1"/>
  <c r="W294" i="12"/>
  <c r="W150" i="12"/>
  <c r="W3114" i="12"/>
  <c r="W3113" i="12" s="1"/>
  <c r="W3112" i="12" s="1"/>
  <c r="W2442" i="12"/>
  <c r="W2441" i="12" s="1"/>
  <c r="W2373" i="12"/>
  <c r="W2372" i="12" s="1"/>
  <c r="W1970" i="12"/>
  <c r="W1969" i="12" s="1"/>
  <c r="W1963" i="12" s="1"/>
  <c r="W409" i="12"/>
  <c r="W2870" i="12"/>
  <c r="W2869" i="12" s="1"/>
  <c r="W1483" i="12"/>
  <c r="W1431" i="12"/>
  <c r="W624" i="12"/>
  <c r="W623" i="12" s="1"/>
  <c r="W622" i="12" s="1"/>
  <c r="W399" i="12"/>
  <c r="W398" i="12" s="1"/>
  <c r="W385" i="12"/>
  <c r="W384" i="12" s="1"/>
  <c r="W125" i="12"/>
  <c r="W2674" i="12"/>
  <c r="W2485" i="12"/>
  <c r="W2425" i="12"/>
  <c r="W2418" i="12" s="1"/>
  <c r="W2412" i="12" s="1"/>
  <c r="W2271" i="12"/>
  <c r="W2149" i="12"/>
  <c r="W2047" i="12"/>
  <c r="W2913" i="12"/>
  <c r="W2862" i="12"/>
  <c r="W2781" i="12"/>
  <c r="W2695" i="12"/>
  <c r="W2655" i="12"/>
  <c r="W2616" i="12"/>
  <c r="W2615" i="12" s="1"/>
  <c r="W2361" i="12"/>
  <c r="W2350" i="12" s="1"/>
  <c r="W2221" i="12"/>
  <c r="W3024" i="12"/>
  <c r="W3010" i="12" s="1"/>
  <c r="W2925" i="12"/>
  <c r="W3095" i="12"/>
  <c r="W3094" i="12" s="1"/>
  <c r="W2978" i="12"/>
  <c r="W2973" i="12" s="1"/>
  <c r="W2967" i="12" s="1"/>
  <c r="W2887" i="12"/>
  <c r="W2788" i="12"/>
  <c r="W2580" i="12"/>
  <c r="W2474" i="12"/>
  <c r="W2473" i="12" s="1"/>
  <c r="W2433" i="12"/>
  <c r="W2432" i="12" s="1"/>
  <c r="W2056" i="12"/>
  <c r="W2055" i="12" s="1"/>
  <c r="W1577" i="12"/>
  <c r="W2037" i="12"/>
  <c r="W2008" i="12"/>
  <c r="W1900" i="12"/>
  <c r="W1868" i="12"/>
  <c r="W1867" i="12" s="1"/>
  <c r="W1795" i="12"/>
  <c r="W1761" i="12"/>
  <c r="W1695" i="12"/>
  <c r="W1913" i="12"/>
  <c r="W1876" i="12"/>
  <c r="W1875" i="12" s="1"/>
  <c r="W1854" i="12"/>
  <c r="W1828" i="12"/>
  <c r="W1612" i="12"/>
  <c r="W1299" i="12"/>
  <c r="W1298" i="12" s="1"/>
  <c r="W1111" i="12"/>
  <c r="W1110" i="12" s="1"/>
  <c r="W1091" i="12"/>
  <c r="W1090" i="12" s="1"/>
  <c r="W824" i="12"/>
  <c r="W823" i="12" s="1"/>
  <c r="W806" i="12"/>
  <c r="W805" i="12" s="1"/>
  <c r="W1312" i="12"/>
  <c r="W1062" i="12"/>
  <c r="W199" i="12"/>
  <c r="W750" i="12"/>
  <c r="W749" i="12" s="1"/>
  <c r="W523" i="12"/>
  <c r="W490" i="12"/>
  <c r="W477" i="12" s="1"/>
  <c r="W441" i="12"/>
  <c r="W424" i="12" s="1"/>
  <c r="W423" i="12" s="1"/>
  <c r="W63" i="12"/>
  <c r="W62" i="12" s="1"/>
  <c r="W512" i="12"/>
  <c r="W511" i="12" s="1"/>
  <c r="W192" i="12"/>
  <c r="W187" i="12" s="1"/>
  <c r="W170" i="12"/>
  <c r="W49" i="12"/>
  <c r="W160" i="12"/>
  <c r="W80" i="12"/>
  <c r="W76" i="12" s="1"/>
  <c r="V3080" i="12"/>
  <c r="U3080" i="12"/>
  <c r="T3080" i="12"/>
  <c r="V3079" i="12"/>
  <c r="U3079" i="12"/>
  <c r="T3079" i="12"/>
  <c r="V3075" i="12"/>
  <c r="U3075" i="12"/>
  <c r="T3075" i="12"/>
  <c r="V3069" i="12"/>
  <c r="U3069" i="12"/>
  <c r="T3069" i="12"/>
  <c r="V3068" i="12"/>
  <c r="V3067" i="12"/>
  <c r="V3051" i="12"/>
  <c r="U3051" i="12"/>
  <c r="T3051" i="12"/>
  <c r="V3049" i="12"/>
  <c r="U3049" i="12"/>
  <c r="T3049" i="12"/>
  <c r="V2874" i="12"/>
  <c r="U2874" i="12"/>
  <c r="T2874" i="12"/>
  <c r="V2872" i="12"/>
  <c r="U2872" i="12"/>
  <c r="T2872" i="12"/>
  <c r="V2857" i="12"/>
  <c r="U2857" i="12"/>
  <c r="T2857" i="12"/>
  <c r="V2747" i="12"/>
  <c r="U2747" i="12"/>
  <c r="V2624" i="12"/>
  <c r="U2624" i="12"/>
  <c r="T2624" i="12"/>
  <c r="V2576" i="12"/>
  <c r="U2576" i="12"/>
  <c r="T2576" i="12"/>
  <c r="V2560" i="12"/>
  <c r="U2560" i="12"/>
  <c r="V2513" i="12"/>
  <c r="U2513" i="12"/>
  <c r="T2513" i="12"/>
  <c r="V2493" i="12"/>
  <c r="U2493" i="12"/>
  <c r="T2493" i="12"/>
  <c r="V2394" i="12"/>
  <c r="U2394" i="12"/>
  <c r="T2394" i="12"/>
  <c r="V2293" i="12"/>
  <c r="U2293" i="12"/>
  <c r="T2293" i="12"/>
  <c r="V2249" i="12"/>
  <c r="U2249" i="12"/>
  <c r="T2249" i="12"/>
  <c r="V2234" i="12"/>
  <c r="U2234" i="12"/>
  <c r="T2234" i="12"/>
  <c r="V2212" i="12"/>
  <c r="U2212" i="12"/>
  <c r="T2212" i="12"/>
  <c r="V2080" i="12"/>
  <c r="U2080" i="12"/>
  <c r="T2080" i="12"/>
  <c r="V1267" i="12"/>
  <c r="U1267" i="12"/>
  <c r="T1267" i="12"/>
  <c r="V1141" i="12"/>
  <c r="U1141" i="12"/>
  <c r="T1141" i="12"/>
  <c r="V586" i="12"/>
  <c r="U586" i="12"/>
  <c r="T586" i="12"/>
  <c r="V263" i="12"/>
  <c r="U263" i="12"/>
  <c r="T263" i="12"/>
  <c r="V259" i="12"/>
  <c r="U259" i="12"/>
  <c r="T259" i="12"/>
  <c r="V40" i="12"/>
  <c r="U40" i="12"/>
  <c r="T40" i="12"/>
  <c r="V37" i="12"/>
  <c r="U37" i="12"/>
  <c r="T37" i="12"/>
  <c r="V36" i="12"/>
  <c r="U36" i="12"/>
  <c r="T36" i="12"/>
  <c r="S3068" i="12"/>
  <c r="CD3068" i="12"/>
  <c r="CD3067" i="12" s="1"/>
  <c r="R3068" i="12"/>
  <c r="CB1848" i="12" l="1"/>
  <c r="CC1848" i="12"/>
  <c r="BP1847" i="12"/>
  <c r="BV1847" i="12" s="1"/>
  <c r="BO1848" i="12"/>
  <c r="BU1848" i="12" s="1"/>
  <c r="BQ1847" i="12"/>
  <c r="BW1847" i="12" s="1"/>
  <c r="BC1847" i="12"/>
  <c r="BI1847" i="12" s="1"/>
  <c r="AJ1846" i="12"/>
  <c r="AR1846" i="12" s="1"/>
  <c r="AX1846" i="12" s="1"/>
  <c r="AK1846" i="12"/>
  <c r="AS1846" i="12" s="1"/>
  <c r="AY1846" i="12" s="1"/>
  <c r="W1923" i="12"/>
  <c r="W1922" i="12" s="1"/>
  <c r="AE36" i="12"/>
  <c r="AC40" i="12"/>
  <c r="AD259" i="12"/>
  <c r="AE263" i="12"/>
  <c r="AC1141" i="12"/>
  <c r="AD1267" i="12"/>
  <c r="AE2080" i="12"/>
  <c r="AC2234" i="12"/>
  <c r="AD2249" i="12"/>
  <c r="AE2293" i="12"/>
  <c r="AC2493" i="12"/>
  <c r="AD2513" i="12"/>
  <c r="AC2576" i="12"/>
  <c r="AD2624" i="12"/>
  <c r="AC2857" i="12"/>
  <c r="AD2872" i="12"/>
  <c r="AE2874" i="12"/>
  <c r="AC3051" i="12"/>
  <c r="AE3068" i="12"/>
  <c r="AC3075" i="12"/>
  <c r="AD3079" i="12"/>
  <c r="AE3080" i="12"/>
  <c r="AC37" i="12"/>
  <c r="AD40" i="12"/>
  <c r="AE259" i="12"/>
  <c r="AC586" i="12"/>
  <c r="AD1141" i="12"/>
  <c r="AE1267" i="12"/>
  <c r="AC2212" i="12"/>
  <c r="AD2234" i="12"/>
  <c r="AE2249" i="12"/>
  <c r="AC2394" i="12"/>
  <c r="AD2493" i="12"/>
  <c r="AE2513" i="12"/>
  <c r="AD2576" i="12"/>
  <c r="AE2624" i="12"/>
  <c r="AD2857" i="12"/>
  <c r="AE2872" i="12"/>
  <c r="AC3049" i="12"/>
  <c r="AD3051" i="12"/>
  <c r="AC3069" i="12"/>
  <c r="AD3075" i="12"/>
  <c r="AE3079" i="12"/>
  <c r="AC36" i="12"/>
  <c r="AD37" i="12"/>
  <c r="AE40" i="12"/>
  <c r="AC263" i="12"/>
  <c r="AD586" i="12"/>
  <c r="AE1141" i="12"/>
  <c r="AC2080" i="12"/>
  <c r="AD2212" i="12"/>
  <c r="AE2234" i="12"/>
  <c r="AC2293" i="12"/>
  <c r="AD2394" i="12"/>
  <c r="AE2493" i="12"/>
  <c r="AD2560" i="12"/>
  <c r="AE2576" i="12"/>
  <c r="AD2747" i="12"/>
  <c r="AE2857" i="12"/>
  <c r="AC2874" i="12"/>
  <c r="AD3049" i="12"/>
  <c r="AE3051" i="12"/>
  <c r="AD3069" i="12"/>
  <c r="AE3075" i="12"/>
  <c r="AC3080" i="12"/>
  <c r="AC1846" i="12"/>
  <c r="AD36" i="12"/>
  <c r="AE37" i="12"/>
  <c r="AC259" i="12"/>
  <c r="AD263" i="12"/>
  <c r="AE586" i="12"/>
  <c r="AC1267" i="12"/>
  <c r="AD2080" i="12"/>
  <c r="AE2212" i="12"/>
  <c r="AC2249" i="12"/>
  <c r="AD2293" i="12"/>
  <c r="AE2394" i="12"/>
  <c r="AC2513" i="12"/>
  <c r="AE2560" i="12"/>
  <c r="AC2624" i="12"/>
  <c r="AE2747" i="12"/>
  <c r="AC2872" i="12"/>
  <c r="AD2874" i="12"/>
  <c r="AE3049" i="12"/>
  <c r="AE3067" i="12"/>
  <c r="AE3069" i="12"/>
  <c r="AC3079" i="12"/>
  <c r="AD3080" i="12"/>
  <c r="W1827" i="12"/>
  <c r="W1794" i="12" s="1"/>
  <c r="W1793" i="12" s="1"/>
  <c r="W124" i="12"/>
  <c r="Y857" i="12"/>
  <c r="Y3125" i="12" s="1"/>
  <c r="X857" i="12"/>
  <c r="X3125" i="12" s="1"/>
  <c r="W17" i="12"/>
  <c r="W16" i="12" s="1"/>
  <c r="W275" i="12"/>
  <c r="W274" i="12" s="1"/>
  <c r="W1638" i="12"/>
  <c r="W639" i="12"/>
  <c r="W310" i="12"/>
  <c r="W983" i="12"/>
  <c r="W982" i="12" s="1"/>
  <c r="W1051" i="12"/>
  <c r="W343" i="12"/>
  <c r="W1760" i="12"/>
  <c r="W1401" i="12"/>
  <c r="W1395" i="12" s="1"/>
  <c r="W2371" i="12"/>
  <c r="W2370" i="12" s="1"/>
  <c r="W1022" i="12"/>
  <c r="W1538" i="12"/>
  <c r="W658" i="12"/>
  <c r="W652" i="12" s="1"/>
  <c r="W75" i="12"/>
  <c r="W74" i="12" s="1"/>
  <c r="W379" i="12"/>
  <c r="W378" i="12" s="1"/>
  <c r="W1666" i="12"/>
  <c r="W1127" i="12"/>
  <c r="W1126" i="12" s="1"/>
  <c r="W587" i="12"/>
  <c r="W902" i="12"/>
  <c r="W943" i="12"/>
  <c r="W782" i="12"/>
  <c r="W2641" i="12"/>
  <c r="W822" i="12"/>
  <c r="W804" i="12" s="1"/>
  <c r="W2924" i="12"/>
  <c r="W2708" i="12"/>
  <c r="W859" i="12"/>
  <c r="W858" i="12" s="1"/>
  <c r="W186" i="12"/>
  <c r="W1203" i="12"/>
  <c r="W1202" i="12" s="1"/>
  <c r="W563" i="12"/>
  <c r="W1990" i="12"/>
  <c r="W2673" i="12"/>
  <c r="W476" i="12"/>
  <c r="W475" i="12" s="1"/>
  <c r="W2036" i="12"/>
  <c r="W2035" i="12" s="1"/>
  <c r="W2989" i="12"/>
  <c r="W1472" i="12"/>
  <c r="W1471" i="12" s="1"/>
  <c r="W1451" i="12" s="1"/>
  <c r="W159" i="12"/>
  <c r="W709" i="12"/>
  <c r="W708" i="12" s="1"/>
  <c r="W2111" i="12"/>
  <c r="W2752" i="12"/>
  <c r="W1089" i="12"/>
  <c r="W3070" i="12"/>
  <c r="W2054" i="12"/>
  <c r="W2270" i="12"/>
  <c r="W1899" i="12"/>
  <c r="W1887" i="12" s="1"/>
  <c r="W2148" i="12"/>
  <c r="W2451" i="12"/>
  <c r="W2484" i="12"/>
  <c r="W2483" i="12" s="1"/>
  <c r="R3067" i="12"/>
  <c r="T3067" i="12" s="1"/>
  <c r="T3068" i="12"/>
  <c r="S3067" i="12"/>
  <c r="U3067" i="12" s="1"/>
  <c r="U3068" i="12"/>
  <c r="S3048" i="12"/>
  <c r="S3047" i="12" s="1"/>
  <c r="CD3048" i="12"/>
  <c r="R3048" i="12"/>
  <c r="R3047" i="12" s="1"/>
  <c r="S3077" i="12"/>
  <c r="S3076" i="12" s="1"/>
  <c r="R3077" i="12"/>
  <c r="R3076" i="12" s="1"/>
  <c r="S3122" i="12"/>
  <c r="S3121" i="12" s="1"/>
  <c r="R3122" i="12"/>
  <c r="R3121" i="12" s="1"/>
  <c r="S3119" i="12"/>
  <c r="S3118" i="12" s="1"/>
  <c r="R3119" i="12"/>
  <c r="R3118" i="12" s="1"/>
  <c r="S3116" i="12"/>
  <c r="S3115" i="12" s="1"/>
  <c r="R3116" i="12"/>
  <c r="R3115" i="12" s="1"/>
  <c r="S3110" i="12"/>
  <c r="S3109" i="12" s="1"/>
  <c r="R3110" i="12"/>
  <c r="R3109" i="12" s="1"/>
  <c r="S3097" i="12"/>
  <c r="S3096" i="12" s="1"/>
  <c r="R3097" i="12"/>
  <c r="R3096" i="12" s="1"/>
  <c r="S3092" i="12"/>
  <c r="S3091" i="12" s="1"/>
  <c r="S3090" i="12" s="1"/>
  <c r="S3089" i="12" s="1"/>
  <c r="R3092" i="12"/>
  <c r="R3091" i="12" s="1"/>
  <c r="R3090" i="12" s="1"/>
  <c r="R3089" i="12" s="1"/>
  <c r="S3087" i="12"/>
  <c r="S3086" i="12" s="1"/>
  <c r="S3085" i="12" s="1"/>
  <c r="S3084" i="12" s="1"/>
  <c r="R3087" i="12"/>
  <c r="R3086" i="12" s="1"/>
  <c r="R3085" i="12" s="1"/>
  <c r="R3084" i="12" s="1"/>
  <c r="S3074" i="12"/>
  <c r="S3073" i="12" s="1"/>
  <c r="R3074" i="12"/>
  <c r="R3073" i="12" s="1"/>
  <c r="S3065" i="12"/>
  <c r="S3064" i="12" s="1"/>
  <c r="R3065" i="12"/>
  <c r="R3064" i="12" s="1"/>
  <c r="S3062" i="12"/>
  <c r="S3061" i="12" s="1"/>
  <c r="R3062" i="12"/>
  <c r="R3061" i="12" s="1"/>
  <c r="S3059" i="12"/>
  <c r="S3058" i="12" s="1"/>
  <c r="R3059" i="12"/>
  <c r="R3058" i="12" s="1"/>
  <c r="S3055" i="12"/>
  <c r="S3054" i="12" s="1"/>
  <c r="S3053" i="12" s="1"/>
  <c r="R3055" i="12"/>
  <c r="R3054" i="12" s="1"/>
  <c r="R3053" i="12" s="1"/>
  <c r="S3036" i="12"/>
  <c r="S3035" i="12" s="1"/>
  <c r="R3036" i="12"/>
  <c r="R3035" i="12" s="1"/>
  <c r="S3026" i="12"/>
  <c r="S3025" i="12" s="1"/>
  <c r="R3026" i="12"/>
  <c r="R3025" i="12" s="1"/>
  <c r="S3013" i="12"/>
  <c r="S3012" i="12" s="1"/>
  <c r="S3011" i="12" s="1"/>
  <c r="R3013" i="12"/>
  <c r="R3012" i="12" s="1"/>
  <c r="R3011" i="12" s="1"/>
  <c r="S3008" i="12"/>
  <c r="S3007" i="12" s="1"/>
  <c r="R3008" i="12"/>
  <c r="R3007" i="12" s="1"/>
  <c r="S3005" i="12"/>
  <c r="S3004" i="12" s="1"/>
  <c r="R3005" i="12"/>
  <c r="R3004" i="12" s="1"/>
  <c r="S3002" i="12"/>
  <c r="S3001" i="12" s="1"/>
  <c r="R3002" i="12"/>
  <c r="R3001" i="12" s="1"/>
  <c r="S2998" i="12"/>
  <c r="S2997" i="12" s="1"/>
  <c r="S2996" i="12" s="1"/>
  <c r="R2998" i="12"/>
  <c r="R2997" i="12" s="1"/>
  <c r="R2996" i="12" s="1"/>
  <c r="S2993" i="12"/>
  <c r="S2992" i="12" s="1"/>
  <c r="S2991" i="12" s="1"/>
  <c r="S2990" i="12" s="1"/>
  <c r="R2993" i="12"/>
  <c r="R2992" i="12" s="1"/>
  <c r="R2991" i="12" s="1"/>
  <c r="R2990" i="12" s="1"/>
  <c r="S2987" i="12"/>
  <c r="S2986" i="12" s="1"/>
  <c r="S2985" i="12" s="1"/>
  <c r="R2987" i="12"/>
  <c r="R2986" i="12" s="1"/>
  <c r="R2985" i="12" s="1"/>
  <c r="S2983" i="12"/>
  <c r="S2982" i="12" s="1"/>
  <c r="R2983" i="12"/>
  <c r="R2982" i="12" s="1"/>
  <c r="S2980" i="12"/>
  <c r="S2979" i="12" s="1"/>
  <c r="R2980" i="12"/>
  <c r="R2979" i="12" s="1"/>
  <c r="S2976" i="12"/>
  <c r="S2975" i="12" s="1"/>
  <c r="S2974" i="12" s="1"/>
  <c r="R2976" i="12"/>
  <c r="R2975" i="12" s="1"/>
  <c r="R2974" i="12" s="1"/>
  <c r="S2971" i="12"/>
  <c r="S2970" i="12" s="1"/>
  <c r="S2969" i="12" s="1"/>
  <c r="S2968" i="12" s="1"/>
  <c r="R2971" i="12"/>
  <c r="R2970" i="12" s="1"/>
  <c r="R2969" i="12" s="1"/>
  <c r="R2968" i="12" s="1"/>
  <c r="S2965" i="12"/>
  <c r="S2964" i="12" s="1"/>
  <c r="R2965" i="12"/>
  <c r="R2964" i="12" s="1"/>
  <c r="S2962" i="12"/>
  <c r="S2961" i="12" s="1"/>
  <c r="R2962" i="12"/>
  <c r="R2961" i="12" s="1"/>
  <c r="S2959" i="12"/>
  <c r="S2958" i="12" s="1"/>
  <c r="R2959" i="12"/>
  <c r="R2958" i="12" s="1"/>
  <c r="S2955" i="12"/>
  <c r="S2954" i="12" s="1"/>
  <c r="S2953" i="12" s="1"/>
  <c r="R2955" i="12"/>
  <c r="R2954" i="12" s="1"/>
  <c r="R2953" i="12" s="1"/>
  <c r="S2950" i="12"/>
  <c r="S2949" i="12" s="1"/>
  <c r="S2948" i="12" s="1"/>
  <c r="S2947" i="12" s="1"/>
  <c r="R2950" i="12"/>
  <c r="R2949" i="12" s="1"/>
  <c r="R2948" i="12" s="1"/>
  <c r="R2947" i="12" s="1"/>
  <c r="S2944" i="12"/>
  <c r="S2943" i="12" s="1"/>
  <c r="R2944" i="12"/>
  <c r="R2943" i="12" s="1"/>
  <c r="S2941" i="12"/>
  <c r="S2940" i="12" s="1"/>
  <c r="R2941" i="12"/>
  <c r="R2940" i="12" s="1"/>
  <c r="S2937" i="12"/>
  <c r="S2936" i="12" s="1"/>
  <c r="S2935" i="12" s="1"/>
  <c r="R2937" i="12"/>
  <c r="R2936" i="12" s="1"/>
  <c r="R2935" i="12" s="1"/>
  <c r="S2932" i="12"/>
  <c r="S2931" i="12" s="1"/>
  <c r="S2930" i="12" s="1"/>
  <c r="R2932" i="12"/>
  <c r="R2931" i="12" s="1"/>
  <c r="R2930" i="12" s="1"/>
  <c r="S2928" i="12"/>
  <c r="S2927" i="12" s="1"/>
  <c r="S2926" i="12" s="1"/>
  <c r="R2928" i="12"/>
  <c r="R2927" i="12" s="1"/>
  <c r="R2926" i="12" s="1"/>
  <c r="S2922" i="12"/>
  <c r="S2921" i="12" s="1"/>
  <c r="S2920" i="12" s="1"/>
  <c r="R2922" i="12"/>
  <c r="R2921" i="12" s="1"/>
  <c r="R2920" i="12" s="1"/>
  <c r="S2918" i="12"/>
  <c r="S2917" i="12" s="1"/>
  <c r="R2918" i="12"/>
  <c r="R2917" i="12" s="1"/>
  <c r="S2915" i="12"/>
  <c r="S2914" i="12" s="1"/>
  <c r="R2915" i="12"/>
  <c r="R2914" i="12" s="1"/>
  <c r="S2911" i="12"/>
  <c r="S2910" i="12" s="1"/>
  <c r="S2909" i="12" s="1"/>
  <c r="R2911" i="12"/>
  <c r="R2910" i="12" s="1"/>
  <c r="R2909" i="12" s="1"/>
  <c r="S2907" i="12"/>
  <c r="S2906" i="12" s="1"/>
  <c r="S2905" i="12" s="1"/>
  <c r="R2907" i="12"/>
  <c r="R2906" i="12" s="1"/>
  <c r="R2905" i="12" s="1"/>
  <c r="S2903" i="12"/>
  <c r="S2902" i="12" s="1"/>
  <c r="S2901" i="12" s="1"/>
  <c r="R2903" i="12"/>
  <c r="R2902" i="12" s="1"/>
  <c r="R2901" i="12" s="1"/>
  <c r="S2899" i="12"/>
  <c r="S2898" i="12" s="1"/>
  <c r="S2897" i="12" s="1"/>
  <c r="R2899" i="12"/>
  <c r="R2898" i="12" s="1"/>
  <c r="R2897" i="12" s="1"/>
  <c r="S2895" i="12"/>
  <c r="S2894" i="12" s="1"/>
  <c r="R2895" i="12"/>
  <c r="R2894" i="12" s="1"/>
  <c r="S2892" i="12"/>
  <c r="S2891" i="12" s="1"/>
  <c r="R2892" i="12"/>
  <c r="R2891" i="12" s="1"/>
  <c r="S2889" i="12"/>
  <c r="S2888" i="12" s="1"/>
  <c r="R2889" i="12"/>
  <c r="R2888" i="12" s="1"/>
  <c r="S2885" i="12"/>
  <c r="S2884" i="12" s="1"/>
  <c r="S2883" i="12" s="1"/>
  <c r="R2885" i="12"/>
  <c r="R2884" i="12" s="1"/>
  <c r="R2883" i="12" s="1"/>
  <c r="S2877" i="12"/>
  <c r="S2876" i="12" s="1"/>
  <c r="S2875" i="12" s="1"/>
  <c r="R2877" i="12"/>
  <c r="R2876" i="12" s="1"/>
  <c r="R2875" i="12" s="1"/>
  <c r="S2873" i="12"/>
  <c r="R2873" i="12"/>
  <c r="S2871" i="12"/>
  <c r="R2871" i="12"/>
  <c r="S2867" i="12"/>
  <c r="S2866" i="12" s="1"/>
  <c r="R2867" i="12"/>
  <c r="R2866" i="12" s="1"/>
  <c r="S2864" i="12"/>
  <c r="S2863" i="12" s="1"/>
  <c r="R2864" i="12"/>
  <c r="R2863" i="12" s="1"/>
  <c r="S2860" i="12"/>
  <c r="S2859" i="12" s="1"/>
  <c r="S2858" i="12" s="1"/>
  <c r="R2860" i="12"/>
  <c r="R2859" i="12" s="1"/>
  <c r="R2858" i="12" s="1"/>
  <c r="S2856" i="12"/>
  <c r="S2855" i="12" s="1"/>
  <c r="S2854" i="12" s="1"/>
  <c r="R2856" i="12"/>
  <c r="R2855" i="12" s="1"/>
  <c r="R2854" i="12" s="1"/>
  <c r="S2852" i="12"/>
  <c r="S2851" i="12" s="1"/>
  <c r="S2850" i="12" s="1"/>
  <c r="R2852" i="12"/>
  <c r="R2851" i="12" s="1"/>
  <c r="R2850" i="12" s="1"/>
  <c r="S2848" i="12"/>
  <c r="S2847" i="12" s="1"/>
  <c r="R2848" i="12"/>
  <c r="R2847" i="12" s="1"/>
  <c r="S2845" i="12"/>
  <c r="R2845" i="12"/>
  <c r="S2843" i="12"/>
  <c r="R2843" i="12"/>
  <c r="S2839" i="12"/>
  <c r="S2838" i="12" s="1"/>
  <c r="R2839" i="12"/>
  <c r="R2838" i="12" s="1"/>
  <c r="S2836" i="12"/>
  <c r="R2836" i="12"/>
  <c r="S2834" i="12"/>
  <c r="R2834" i="12"/>
  <c r="S2830" i="12"/>
  <c r="S2829" i="12" s="1"/>
  <c r="S2828" i="12" s="1"/>
  <c r="R2830" i="12"/>
  <c r="R2829" i="12" s="1"/>
  <c r="R2828" i="12" s="1"/>
  <c r="S2826" i="12"/>
  <c r="S2825" i="12" s="1"/>
  <c r="S2824" i="12" s="1"/>
  <c r="R2826" i="12"/>
  <c r="R2825" i="12" s="1"/>
  <c r="R2824" i="12" s="1"/>
  <c r="S2822" i="12"/>
  <c r="S2821" i="12" s="1"/>
  <c r="S2820" i="12" s="1"/>
  <c r="R2822" i="12"/>
  <c r="R2821" i="12" s="1"/>
  <c r="R2820" i="12" s="1"/>
  <c r="S2818" i="12"/>
  <c r="S2817" i="12" s="1"/>
  <c r="S2816" i="12" s="1"/>
  <c r="R2818" i="12"/>
  <c r="R2817" i="12" s="1"/>
  <c r="R2816" i="12" s="1"/>
  <c r="S2814" i="12"/>
  <c r="S2813" i="12" s="1"/>
  <c r="S2812" i="12" s="1"/>
  <c r="R2814" i="12"/>
  <c r="R2813" i="12" s="1"/>
  <c r="R2812" i="12" s="1"/>
  <c r="S2810" i="12"/>
  <c r="R2810" i="12"/>
  <c r="S2808" i="12"/>
  <c r="R2808" i="12"/>
  <c r="S2804" i="12"/>
  <c r="S2803" i="12" s="1"/>
  <c r="S2802" i="12" s="1"/>
  <c r="R2804" i="12"/>
  <c r="R2803" i="12" s="1"/>
  <c r="R2802" i="12" s="1"/>
  <c r="S2800" i="12"/>
  <c r="S2799" i="12" s="1"/>
  <c r="S2798" i="12" s="1"/>
  <c r="R2800" i="12"/>
  <c r="R2799" i="12" s="1"/>
  <c r="R2798" i="12" s="1"/>
  <c r="S2796" i="12"/>
  <c r="S2795" i="12" s="1"/>
  <c r="R2796" i="12"/>
  <c r="R2795" i="12" s="1"/>
  <c r="S2793" i="12"/>
  <c r="S2792" i="12" s="1"/>
  <c r="R2793" i="12"/>
  <c r="R2792" i="12" s="1"/>
  <c r="S2790" i="12"/>
  <c r="S2789" i="12" s="1"/>
  <c r="R2790" i="12"/>
  <c r="R2789" i="12" s="1"/>
  <c r="S2786" i="12"/>
  <c r="S2785" i="12" s="1"/>
  <c r="R2786" i="12"/>
  <c r="R2785" i="12" s="1"/>
  <c r="S2783" i="12"/>
  <c r="S2782" i="12" s="1"/>
  <c r="R2783" i="12"/>
  <c r="R2782" i="12" s="1"/>
  <c r="S2779" i="12"/>
  <c r="S2778" i="12" s="1"/>
  <c r="S2777" i="12" s="1"/>
  <c r="R2779" i="12"/>
  <c r="R2778" i="12" s="1"/>
  <c r="R2777" i="12" s="1"/>
  <c r="S2775" i="12"/>
  <c r="S2774" i="12" s="1"/>
  <c r="S2773" i="12" s="1"/>
  <c r="R2775" i="12"/>
  <c r="R2774" i="12" s="1"/>
  <c r="R2773" i="12" s="1"/>
  <c r="S2771" i="12"/>
  <c r="S2770" i="12" s="1"/>
  <c r="S2769" i="12" s="1"/>
  <c r="R2771" i="12"/>
  <c r="R2770" i="12" s="1"/>
  <c r="R2769" i="12" s="1"/>
  <c r="S2767" i="12"/>
  <c r="S2766" i="12" s="1"/>
  <c r="S2765" i="12" s="1"/>
  <c r="R2767" i="12"/>
  <c r="R2766" i="12" s="1"/>
  <c r="R2765" i="12" s="1"/>
  <c r="S2763" i="12"/>
  <c r="S2762" i="12" s="1"/>
  <c r="S2761" i="12" s="1"/>
  <c r="R2763" i="12"/>
  <c r="R2762" i="12" s="1"/>
  <c r="R2761" i="12" s="1"/>
  <c r="S2759" i="12"/>
  <c r="S2758" i="12" s="1"/>
  <c r="S2757" i="12" s="1"/>
  <c r="R2759" i="12"/>
  <c r="R2758" i="12" s="1"/>
  <c r="R2757" i="12" s="1"/>
  <c r="S2755" i="12"/>
  <c r="S2754" i="12" s="1"/>
  <c r="S2753" i="12" s="1"/>
  <c r="R2755" i="12"/>
  <c r="R2754" i="12" s="1"/>
  <c r="R2753" i="12" s="1"/>
  <c r="S2749" i="12"/>
  <c r="S2748" i="12" s="1"/>
  <c r="R2749" i="12"/>
  <c r="R2748" i="12" s="1"/>
  <c r="S2746" i="12"/>
  <c r="S2745" i="12" s="1"/>
  <c r="R2746" i="12"/>
  <c r="R2745" i="12" s="1"/>
  <c r="S2740" i="12"/>
  <c r="S2739" i="12" s="1"/>
  <c r="R2740" i="12"/>
  <c r="R2739" i="12" s="1"/>
  <c r="S2736" i="12"/>
  <c r="S2735" i="12" s="1"/>
  <c r="R2736" i="12"/>
  <c r="R2735" i="12" s="1"/>
  <c r="S2733" i="12"/>
  <c r="S2732" i="12" s="1"/>
  <c r="R2733" i="12"/>
  <c r="R2732" i="12" s="1"/>
  <c r="S2729" i="12"/>
  <c r="S2728" i="12" s="1"/>
  <c r="R2729" i="12"/>
  <c r="R2728" i="12" s="1"/>
  <c r="S2726" i="12"/>
  <c r="S2725" i="12" s="1"/>
  <c r="R2726" i="12"/>
  <c r="R2725" i="12" s="1"/>
  <c r="S2721" i="12"/>
  <c r="S2720" i="12" s="1"/>
  <c r="S2719" i="12" s="1"/>
  <c r="R2721" i="12"/>
  <c r="R2720" i="12" s="1"/>
  <c r="R2719" i="12" s="1"/>
  <c r="S2717" i="12"/>
  <c r="S2716" i="12" s="1"/>
  <c r="R2717" i="12"/>
  <c r="R2716" i="12" s="1"/>
  <c r="S2714" i="12"/>
  <c r="S2713" i="12" s="1"/>
  <c r="R2714" i="12"/>
  <c r="R2713" i="12" s="1"/>
  <c r="S2711" i="12"/>
  <c r="S2710" i="12" s="1"/>
  <c r="R2711" i="12"/>
  <c r="R2710" i="12" s="1"/>
  <c r="S2706" i="12"/>
  <c r="S2705" i="12" s="1"/>
  <c r="S2704" i="12" s="1"/>
  <c r="R2706" i="12"/>
  <c r="R2705" i="12" s="1"/>
  <c r="R2704" i="12" s="1"/>
  <c r="S2698" i="12"/>
  <c r="S2697" i="12" s="1"/>
  <c r="S2696" i="12" s="1"/>
  <c r="R2698" i="12"/>
  <c r="R2697" i="12" s="1"/>
  <c r="R2696" i="12" s="1"/>
  <c r="S2693" i="12"/>
  <c r="S2692" i="12" s="1"/>
  <c r="S2691" i="12" s="1"/>
  <c r="R2693" i="12"/>
  <c r="R2692" i="12" s="1"/>
  <c r="R2691" i="12" s="1"/>
  <c r="S2689" i="12"/>
  <c r="S2688" i="12" s="1"/>
  <c r="R2689" i="12"/>
  <c r="R2688" i="12" s="1"/>
  <c r="S2686" i="12"/>
  <c r="S2685" i="12" s="1"/>
  <c r="R2686" i="12"/>
  <c r="R2685" i="12" s="1"/>
  <c r="S2682" i="12"/>
  <c r="S2681" i="12" s="1"/>
  <c r="R2682" i="12"/>
  <c r="R2681" i="12" s="1"/>
  <c r="S2679" i="12"/>
  <c r="S2678" i="12" s="1"/>
  <c r="R2679" i="12"/>
  <c r="R2678" i="12" s="1"/>
  <c r="S2676" i="12"/>
  <c r="S2675" i="12" s="1"/>
  <c r="R2676" i="12"/>
  <c r="R2675" i="12" s="1"/>
  <c r="S2671" i="12"/>
  <c r="S2670" i="12" s="1"/>
  <c r="R2671" i="12"/>
  <c r="R2670" i="12" s="1"/>
  <c r="S2668" i="12"/>
  <c r="S2667" i="12" s="1"/>
  <c r="R2668" i="12"/>
  <c r="R2667" i="12" s="1"/>
  <c r="S2665" i="12"/>
  <c r="S2664" i="12" s="1"/>
  <c r="R2665" i="12"/>
  <c r="R2664" i="12" s="1"/>
  <c r="S2660" i="12"/>
  <c r="S2659" i="12" s="1"/>
  <c r="R2660" i="12"/>
  <c r="R2659" i="12" s="1"/>
  <c r="S2657" i="12"/>
  <c r="S2656" i="12" s="1"/>
  <c r="R2657" i="12"/>
  <c r="R2656" i="12" s="1"/>
  <c r="S2650" i="12"/>
  <c r="S2649" i="12" s="1"/>
  <c r="R2650" i="12"/>
  <c r="R2649" i="12" s="1"/>
  <c r="S2644" i="12"/>
  <c r="S2643" i="12" s="1"/>
  <c r="R2644" i="12"/>
  <c r="R2643" i="12" s="1"/>
  <c r="S2638" i="12"/>
  <c r="S2637" i="12" s="1"/>
  <c r="S2636" i="12" s="1"/>
  <c r="R2638" i="12"/>
  <c r="R2637" i="12" s="1"/>
  <c r="R2636" i="12" s="1"/>
  <c r="S2634" i="12"/>
  <c r="S2633" i="12" s="1"/>
  <c r="S2632" i="12" s="1"/>
  <c r="R2634" i="12"/>
  <c r="R2633" i="12" s="1"/>
  <c r="R2632" i="12" s="1"/>
  <c r="S2623" i="12"/>
  <c r="S2622" i="12" s="1"/>
  <c r="S2621" i="12" s="1"/>
  <c r="R2623" i="12"/>
  <c r="R2622" i="12" s="1"/>
  <c r="R2621" i="12" s="1"/>
  <c r="S2619" i="12"/>
  <c r="S2618" i="12" s="1"/>
  <c r="S2617" i="12" s="1"/>
  <c r="R2619" i="12"/>
  <c r="R2618" i="12" s="1"/>
  <c r="R2617" i="12" s="1"/>
  <c r="S2613" i="12"/>
  <c r="S2612" i="12" s="1"/>
  <c r="S2611" i="12" s="1"/>
  <c r="R2613" i="12"/>
  <c r="R2612" i="12" s="1"/>
  <c r="R2611" i="12" s="1"/>
  <c r="S2609" i="12"/>
  <c r="S2608" i="12" s="1"/>
  <c r="S2607" i="12" s="1"/>
  <c r="R2609" i="12"/>
  <c r="R2608" i="12" s="1"/>
  <c r="R2607" i="12" s="1"/>
  <c r="S2599" i="12"/>
  <c r="S2598" i="12" s="1"/>
  <c r="S2597" i="12" s="1"/>
  <c r="S2596" i="12" s="1"/>
  <c r="R2599" i="12"/>
  <c r="R2598" i="12" s="1"/>
  <c r="R2597" i="12" s="1"/>
  <c r="R2596" i="12" s="1"/>
  <c r="S2594" i="12"/>
  <c r="S2593" i="12" s="1"/>
  <c r="S2592" i="12" s="1"/>
  <c r="R2594" i="12"/>
  <c r="R2593" i="12" s="1"/>
  <c r="R2592" i="12" s="1"/>
  <c r="S2590" i="12"/>
  <c r="S2589" i="12" s="1"/>
  <c r="S2588" i="12" s="1"/>
  <c r="R2590" i="12"/>
  <c r="R2589" i="12" s="1"/>
  <c r="R2588" i="12" s="1"/>
  <c r="S2575" i="12"/>
  <c r="S2574" i="12" s="1"/>
  <c r="S2573" i="12" s="1"/>
  <c r="R2575" i="12"/>
  <c r="R2574" i="12" s="1"/>
  <c r="R2573" i="12" s="1"/>
  <c r="S2571" i="12"/>
  <c r="S2570" i="12" s="1"/>
  <c r="S2569" i="12" s="1"/>
  <c r="R2571" i="12"/>
  <c r="R2570" i="12" s="1"/>
  <c r="R2569" i="12" s="1"/>
  <c r="S2567" i="12"/>
  <c r="S2566" i="12" s="1"/>
  <c r="S2565" i="12" s="1"/>
  <c r="R2567" i="12"/>
  <c r="R2566" i="12" s="1"/>
  <c r="R2565" i="12" s="1"/>
  <c r="S2563" i="12"/>
  <c r="S2562" i="12" s="1"/>
  <c r="S2561" i="12" s="1"/>
  <c r="R2563" i="12"/>
  <c r="R2562" i="12" s="1"/>
  <c r="R2561" i="12" s="1"/>
  <c r="S2559" i="12"/>
  <c r="S2558" i="12" s="1"/>
  <c r="S2557" i="12" s="1"/>
  <c r="R2559" i="12"/>
  <c r="R2558" i="12" s="1"/>
  <c r="R2557" i="12" s="1"/>
  <c r="S2555" i="12"/>
  <c r="S2554" i="12" s="1"/>
  <c r="S2553" i="12" s="1"/>
  <c r="R2555" i="12"/>
  <c r="R2554" i="12" s="1"/>
  <c r="R2553" i="12" s="1"/>
  <c r="S2551" i="12"/>
  <c r="S2550" i="12" s="1"/>
  <c r="S2549" i="12" s="1"/>
  <c r="R2551" i="12"/>
  <c r="R2550" i="12" s="1"/>
  <c r="R2549" i="12" s="1"/>
  <c r="S2547" i="12"/>
  <c r="S2546" i="12" s="1"/>
  <c r="S2545" i="12" s="1"/>
  <c r="R2547" i="12"/>
  <c r="R2546" i="12" s="1"/>
  <c r="R2545" i="12" s="1"/>
  <c r="S2543" i="12"/>
  <c r="S2542" i="12" s="1"/>
  <c r="S2538" i="12" s="1"/>
  <c r="R2543" i="12"/>
  <c r="R2542" i="12" s="1"/>
  <c r="R2538" i="12" s="1"/>
  <c r="S2536" i="12"/>
  <c r="S2535" i="12" s="1"/>
  <c r="S2534" i="12" s="1"/>
  <c r="R2536" i="12"/>
  <c r="R2535" i="12" s="1"/>
  <c r="R2534" i="12" s="1"/>
  <c r="S2532" i="12"/>
  <c r="S2531" i="12" s="1"/>
  <c r="S2530" i="12" s="1"/>
  <c r="R2532" i="12"/>
  <c r="R2531" i="12" s="1"/>
  <c r="R2530" i="12" s="1"/>
  <c r="S2528" i="12"/>
  <c r="S2527" i="12" s="1"/>
  <c r="S2526" i="12" s="1"/>
  <c r="R2528" i="12"/>
  <c r="R2527" i="12" s="1"/>
  <c r="R2526" i="12" s="1"/>
  <c r="S2524" i="12"/>
  <c r="S2523" i="12" s="1"/>
  <c r="S2522" i="12" s="1"/>
  <c r="R2524" i="12"/>
  <c r="R2523" i="12" s="1"/>
  <c r="R2522" i="12" s="1"/>
  <c r="S2520" i="12"/>
  <c r="S2519" i="12" s="1"/>
  <c r="S2518" i="12" s="1"/>
  <c r="R2520" i="12"/>
  <c r="R2519" i="12" s="1"/>
  <c r="R2518" i="12" s="1"/>
  <c r="S2516" i="12"/>
  <c r="S2515" i="12" s="1"/>
  <c r="S2514" i="12" s="1"/>
  <c r="R2516" i="12"/>
  <c r="R2515" i="12" s="1"/>
  <c r="R2514" i="12" s="1"/>
  <c r="S2512" i="12"/>
  <c r="S2511" i="12" s="1"/>
  <c r="S2510" i="12" s="1"/>
  <c r="R2512" i="12"/>
  <c r="R2511" i="12" s="1"/>
  <c r="R2510" i="12" s="1"/>
  <c r="S2504" i="12"/>
  <c r="S2503" i="12" s="1"/>
  <c r="S2502" i="12" s="1"/>
  <c r="R2504" i="12"/>
  <c r="R2503" i="12" s="1"/>
  <c r="R2502" i="12" s="1"/>
  <c r="S2500" i="12"/>
  <c r="S2499" i="12" s="1"/>
  <c r="S2498" i="12" s="1"/>
  <c r="R2500" i="12"/>
  <c r="R2499" i="12" s="1"/>
  <c r="R2498" i="12" s="1"/>
  <c r="S2496" i="12"/>
  <c r="S2495" i="12" s="1"/>
  <c r="S2494" i="12" s="1"/>
  <c r="R2496" i="12"/>
  <c r="R2495" i="12" s="1"/>
  <c r="R2494" i="12" s="1"/>
  <c r="S2492" i="12"/>
  <c r="S2491" i="12" s="1"/>
  <c r="S2490" i="12" s="1"/>
  <c r="R2492" i="12"/>
  <c r="R2491" i="12" s="1"/>
  <c r="R2490" i="12" s="1"/>
  <c r="S2488" i="12"/>
  <c r="S2487" i="12" s="1"/>
  <c r="S2486" i="12" s="1"/>
  <c r="R2488" i="12"/>
  <c r="R2487" i="12" s="1"/>
  <c r="R2486" i="12" s="1"/>
  <c r="S2481" i="12"/>
  <c r="S2480" i="12" s="1"/>
  <c r="S2479" i="12" s="1"/>
  <c r="R2481" i="12"/>
  <c r="R2480" i="12" s="1"/>
  <c r="R2479" i="12" s="1"/>
  <c r="S2477" i="12"/>
  <c r="S2476" i="12" s="1"/>
  <c r="S2475" i="12" s="1"/>
  <c r="R2477" i="12"/>
  <c r="R2476" i="12" s="1"/>
  <c r="R2475" i="12" s="1"/>
  <c r="S2471" i="12"/>
  <c r="S2470" i="12" s="1"/>
  <c r="S2469" i="12" s="1"/>
  <c r="R2471" i="12"/>
  <c r="R2470" i="12" s="1"/>
  <c r="R2469" i="12" s="1"/>
  <c r="S2467" i="12"/>
  <c r="S2466" i="12" s="1"/>
  <c r="S2465" i="12" s="1"/>
  <c r="R2467" i="12"/>
  <c r="R2466" i="12" s="1"/>
  <c r="R2465" i="12" s="1"/>
  <c r="S2463" i="12"/>
  <c r="S2462" i="12" s="1"/>
  <c r="S2461" i="12" s="1"/>
  <c r="R2463" i="12"/>
  <c r="R2462" i="12" s="1"/>
  <c r="R2461" i="12" s="1"/>
  <c r="S2459" i="12"/>
  <c r="S2458" i="12" s="1"/>
  <c r="R2459" i="12"/>
  <c r="R2458" i="12" s="1"/>
  <c r="S2456" i="12"/>
  <c r="S2455" i="12" s="1"/>
  <c r="R2456" i="12"/>
  <c r="R2455" i="12" s="1"/>
  <c r="S2449" i="12"/>
  <c r="S2448" i="12" s="1"/>
  <c r="S2447" i="12" s="1"/>
  <c r="R2449" i="12"/>
  <c r="R2448" i="12" s="1"/>
  <c r="R2447" i="12" s="1"/>
  <c r="S2445" i="12"/>
  <c r="S2444" i="12" s="1"/>
  <c r="S2443" i="12" s="1"/>
  <c r="R2445" i="12"/>
  <c r="R2444" i="12" s="1"/>
  <c r="R2443" i="12" s="1"/>
  <c r="S2439" i="12"/>
  <c r="S2438" i="12" s="1"/>
  <c r="S2437" i="12" s="1"/>
  <c r="R2439" i="12"/>
  <c r="R2438" i="12" s="1"/>
  <c r="R2437" i="12" s="1"/>
  <c r="S2435" i="12"/>
  <c r="S2434" i="12" s="1"/>
  <c r="R2435" i="12"/>
  <c r="R2434" i="12" s="1"/>
  <c r="S2430" i="12"/>
  <c r="S2429" i="12" s="1"/>
  <c r="R2430" i="12"/>
  <c r="R2429" i="12" s="1"/>
  <c r="S2427" i="12"/>
  <c r="S2426" i="12" s="1"/>
  <c r="R2427" i="12"/>
  <c r="R2426" i="12" s="1"/>
  <c r="S2423" i="12"/>
  <c r="S2422" i="12" s="1"/>
  <c r="R2423" i="12"/>
  <c r="R2422" i="12" s="1"/>
  <c r="S2420" i="12"/>
  <c r="S2419" i="12" s="1"/>
  <c r="R2420" i="12"/>
  <c r="R2419" i="12" s="1"/>
  <c r="S2416" i="12"/>
  <c r="S2415" i="12" s="1"/>
  <c r="S2413" i="12" s="1"/>
  <c r="R2416" i="12"/>
  <c r="R2415" i="12" s="1"/>
  <c r="R2413" i="12" s="1"/>
  <c r="S2410" i="12"/>
  <c r="S2409" i="12" s="1"/>
  <c r="S2408" i="12" s="1"/>
  <c r="S2407" i="12" s="1"/>
  <c r="R2410" i="12"/>
  <c r="R2409" i="12" s="1"/>
  <c r="R2408" i="12" s="1"/>
  <c r="R2407" i="12" s="1"/>
  <c r="S2405" i="12"/>
  <c r="S2404" i="12" s="1"/>
  <c r="R2405" i="12"/>
  <c r="R2404" i="12" s="1"/>
  <c r="S2402" i="12"/>
  <c r="S2401" i="12" s="1"/>
  <c r="R2402" i="12"/>
  <c r="R2401" i="12" s="1"/>
  <c r="S2398" i="12"/>
  <c r="S2397" i="12" s="1"/>
  <c r="S2396" i="12" s="1"/>
  <c r="R2398" i="12"/>
  <c r="R2397" i="12" s="1"/>
  <c r="R2396" i="12" s="1"/>
  <c r="S2393" i="12"/>
  <c r="S2392" i="12" s="1"/>
  <c r="S2391" i="12" s="1"/>
  <c r="S2386" i="12" s="1"/>
  <c r="R2393" i="12"/>
  <c r="R2392" i="12" s="1"/>
  <c r="R2391" i="12" s="1"/>
  <c r="R2386" i="12" s="1"/>
  <c r="S2384" i="12"/>
  <c r="S2383" i="12" s="1"/>
  <c r="R2384" i="12"/>
  <c r="R2383" i="12" s="1"/>
  <c r="S2381" i="12"/>
  <c r="S2380" i="12" s="1"/>
  <c r="R2381" i="12"/>
  <c r="R2380" i="12" s="1"/>
  <c r="S2378" i="12"/>
  <c r="S2377" i="12" s="1"/>
  <c r="R2378" i="12"/>
  <c r="R2377" i="12" s="1"/>
  <c r="S2375" i="12"/>
  <c r="S2374" i="12" s="1"/>
  <c r="R2375" i="12"/>
  <c r="R2374" i="12" s="1"/>
  <c r="S2368" i="12"/>
  <c r="S2367" i="12" s="1"/>
  <c r="S2366" i="12" s="1"/>
  <c r="R2368" i="12"/>
  <c r="R2367" i="12" s="1"/>
  <c r="R2366" i="12" s="1"/>
  <c r="S2364" i="12"/>
  <c r="S2363" i="12" s="1"/>
  <c r="S2362" i="12" s="1"/>
  <c r="R2364" i="12"/>
  <c r="R2363" i="12" s="1"/>
  <c r="R2362" i="12" s="1"/>
  <c r="S2359" i="12"/>
  <c r="S2358" i="12" s="1"/>
  <c r="S2357" i="12" s="1"/>
  <c r="S2356" i="12" s="1"/>
  <c r="R2359" i="12"/>
  <c r="R2358" i="12" s="1"/>
  <c r="R2357" i="12" s="1"/>
  <c r="R2356" i="12" s="1"/>
  <c r="S2354" i="12"/>
  <c r="S2353" i="12" s="1"/>
  <c r="S2352" i="12" s="1"/>
  <c r="S2351" i="12" s="1"/>
  <c r="R2354" i="12"/>
  <c r="R2353" i="12" s="1"/>
  <c r="R2352" i="12" s="1"/>
  <c r="R2351" i="12" s="1"/>
  <c r="S2348" i="12"/>
  <c r="S2347" i="12" s="1"/>
  <c r="S2346" i="12" s="1"/>
  <c r="S2345" i="12" s="1"/>
  <c r="R2348" i="12"/>
  <c r="R2347" i="12" s="1"/>
  <c r="R2346" i="12" s="1"/>
  <c r="R2345" i="12" s="1"/>
  <c r="S2343" i="12"/>
  <c r="S2342" i="12" s="1"/>
  <c r="S2341" i="12" s="1"/>
  <c r="R2343" i="12"/>
  <c r="R2342" i="12" s="1"/>
  <c r="R2341" i="12" s="1"/>
  <c r="S2339" i="12"/>
  <c r="S2338" i="12" s="1"/>
  <c r="S2337" i="12" s="1"/>
  <c r="R2339" i="12"/>
  <c r="R2338" i="12" s="1"/>
  <c r="R2337" i="12" s="1"/>
  <c r="S2335" i="12"/>
  <c r="S2334" i="12" s="1"/>
  <c r="R2335" i="12"/>
  <c r="R2334" i="12" s="1"/>
  <c r="S2332" i="12"/>
  <c r="S2331" i="12" s="1"/>
  <c r="R2332" i="12"/>
  <c r="R2331" i="12" s="1"/>
  <c r="S2327" i="12"/>
  <c r="S2326" i="12" s="1"/>
  <c r="S2325" i="12" s="1"/>
  <c r="S2324" i="12" s="1"/>
  <c r="R2327" i="12"/>
  <c r="R2326" i="12" s="1"/>
  <c r="R2325" i="12" s="1"/>
  <c r="R2324" i="12" s="1"/>
  <c r="S2317" i="12"/>
  <c r="S2316" i="12" s="1"/>
  <c r="S2315" i="12" s="1"/>
  <c r="R2317" i="12"/>
  <c r="R2316" i="12" s="1"/>
  <c r="R2315" i="12" s="1"/>
  <c r="S2313" i="12"/>
  <c r="S2312" i="12" s="1"/>
  <c r="S2311" i="12" s="1"/>
  <c r="R2313" i="12"/>
  <c r="R2312" i="12" s="1"/>
  <c r="R2311" i="12" s="1"/>
  <c r="S2309" i="12"/>
  <c r="S2308" i="12" s="1"/>
  <c r="R2309" i="12"/>
  <c r="R2308" i="12" s="1"/>
  <c r="S2306" i="12"/>
  <c r="S2305" i="12" s="1"/>
  <c r="R2306" i="12"/>
  <c r="R2305" i="12" s="1"/>
  <c r="S2303" i="12"/>
  <c r="S2302" i="12" s="1"/>
  <c r="R2303" i="12"/>
  <c r="R2302" i="12" s="1"/>
  <c r="S2297" i="12"/>
  <c r="S2296" i="12" s="1"/>
  <c r="S2295" i="12" s="1"/>
  <c r="S2294" i="12" s="1"/>
  <c r="R2297" i="12"/>
  <c r="R2296" i="12" s="1"/>
  <c r="R2295" i="12" s="1"/>
  <c r="R2294" i="12" s="1"/>
  <c r="S2291" i="12"/>
  <c r="S2290" i="12" s="1"/>
  <c r="R2291" i="12"/>
  <c r="R2290" i="12" s="1"/>
  <c r="S2288" i="12"/>
  <c r="S2287" i="12" s="1"/>
  <c r="R2288" i="12"/>
  <c r="R2287" i="12" s="1"/>
  <c r="S2283" i="12"/>
  <c r="S2282" i="12" s="1"/>
  <c r="S2281" i="12" s="1"/>
  <c r="S2280" i="12" s="1"/>
  <c r="R2283" i="12"/>
  <c r="R2282" i="12" s="1"/>
  <c r="R2281" i="12" s="1"/>
  <c r="R2280" i="12" s="1"/>
  <c r="S2278" i="12"/>
  <c r="S2277" i="12" s="1"/>
  <c r="S2276" i="12" s="1"/>
  <c r="R2278" i="12"/>
  <c r="R2277" i="12" s="1"/>
  <c r="R2276" i="12" s="1"/>
  <c r="S2274" i="12"/>
  <c r="S2273" i="12" s="1"/>
  <c r="S2272" i="12" s="1"/>
  <c r="R2274" i="12"/>
  <c r="R2273" i="12" s="1"/>
  <c r="R2272" i="12" s="1"/>
  <c r="S2268" i="12"/>
  <c r="S2267" i="12" s="1"/>
  <c r="S2266" i="12" s="1"/>
  <c r="S2261" i="12" s="1"/>
  <c r="R2268" i="12"/>
  <c r="R2267" i="12" s="1"/>
  <c r="R2266" i="12" s="1"/>
  <c r="R2261" i="12" s="1"/>
  <c r="S2259" i="12"/>
  <c r="S2258" i="12" s="1"/>
  <c r="S2257" i="12" s="1"/>
  <c r="S2256" i="12" s="1"/>
  <c r="R2259" i="12"/>
  <c r="R2258" i="12" s="1"/>
  <c r="R2257" i="12" s="1"/>
  <c r="R2256" i="12" s="1"/>
  <c r="S2248" i="12"/>
  <c r="S2247" i="12" s="1"/>
  <c r="S2246" i="12" s="1"/>
  <c r="S2245" i="12" s="1"/>
  <c r="R2248" i="12"/>
  <c r="R2247" i="12" s="1"/>
  <c r="R2246" i="12" s="1"/>
  <c r="R2245" i="12" s="1"/>
  <c r="S2233" i="12"/>
  <c r="S2232" i="12" s="1"/>
  <c r="S2231" i="12" s="1"/>
  <c r="S2230" i="12" s="1"/>
  <c r="R2233" i="12"/>
  <c r="R2232" i="12" s="1"/>
  <c r="R2231" i="12" s="1"/>
  <c r="R2230" i="12" s="1"/>
  <c r="S2228" i="12"/>
  <c r="S2227" i="12" s="1"/>
  <c r="S2226" i="12" s="1"/>
  <c r="R2228" i="12"/>
  <c r="R2227" i="12" s="1"/>
  <c r="R2226" i="12" s="1"/>
  <c r="S2224" i="12"/>
  <c r="S2223" i="12" s="1"/>
  <c r="S2222" i="12" s="1"/>
  <c r="R2224" i="12"/>
  <c r="R2223" i="12" s="1"/>
  <c r="R2222" i="12" s="1"/>
  <c r="S2219" i="12"/>
  <c r="S2218" i="12" s="1"/>
  <c r="S2214" i="12" s="1"/>
  <c r="S2213" i="12" s="1"/>
  <c r="R2219" i="12"/>
  <c r="R2218" i="12" s="1"/>
  <c r="R2214" i="12" s="1"/>
  <c r="R2213" i="12" s="1"/>
  <c r="S2211" i="12"/>
  <c r="S2210" i="12" s="1"/>
  <c r="S2209" i="12" s="1"/>
  <c r="R2211" i="12"/>
  <c r="R2210" i="12" s="1"/>
  <c r="R2209" i="12" s="1"/>
  <c r="S2199" i="12"/>
  <c r="S2198" i="12" s="1"/>
  <c r="S2197" i="12" s="1"/>
  <c r="R2199" i="12"/>
  <c r="R2198" i="12" s="1"/>
  <c r="R2197" i="12" s="1"/>
  <c r="S2195" i="12"/>
  <c r="S2194" i="12" s="1"/>
  <c r="S2193" i="12" s="1"/>
  <c r="R2195" i="12"/>
  <c r="R2194" i="12" s="1"/>
  <c r="R2193" i="12" s="1"/>
  <c r="S2191" i="12"/>
  <c r="S2190" i="12" s="1"/>
  <c r="S2189" i="12" s="1"/>
  <c r="R2191" i="12"/>
  <c r="R2190" i="12" s="1"/>
  <c r="R2189" i="12" s="1"/>
  <c r="S2187" i="12"/>
  <c r="S2186" i="12" s="1"/>
  <c r="S2185" i="12" s="1"/>
  <c r="R2187" i="12"/>
  <c r="R2186" i="12" s="1"/>
  <c r="R2185" i="12" s="1"/>
  <c r="S2183" i="12"/>
  <c r="S2182" i="12" s="1"/>
  <c r="S2181" i="12" s="1"/>
  <c r="R2183" i="12"/>
  <c r="R2182" i="12" s="1"/>
  <c r="R2181" i="12" s="1"/>
  <c r="S2179" i="12"/>
  <c r="S2178" i="12" s="1"/>
  <c r="S2177" i="12" s="1"/>
  <c r="R2179" i="12"/>
  <c r="R2178" i="12" s="1"/>
  <c r="R2177" i="12" s="1"/>
  <c r="S2175" i="12"/>
  <c r="S2174" i="12" s="1"/>
  <c r="S2170" i="12" s="1"/>
  <c r="R2175" i="12"/>
  <c r="R2174" i="12" s="1"/>
  <c r="R2170" i="12" s="1"/>
  <c r="S2168" i="12"/>
  <c r="S2167" i="12" s="1"/>
  <c r="S2166" i="12" s="1"/>
  <c r="R2168" i="12"/>
  <c r="R2167" i="12" s="1"/>
  <c r="R2166" i="12" s="1"/>
  <c r="S2164" i="12"/>
  <c r="S2163" i="12" s="1"/>
  <c r="S2162" i="12" s="1"/>
  <c r="R2164" i="12"/>
  <c r="R2163" i="12" s="1"/>
  <c r="R2162" i="12" s="1"/>
  <c r="S2160" i="12"/>
  <c r="S2159" i="12" s="1"/>
  <c r="S2158" i="12" s="1"/>
  <c r="R2160" i="12"/>
  <c r="R2159" i="12" s="1"/>
  <c r="R2158" i="12" s="1"/>
  <c r="S2156" i="12"/>
  <c r="S2155" i="12" s="1"/>
  <c r="S2154" i="12" s="1"/>
  <c r="R2156" i="12"/>
  <c r="R2155" i="12" s="1"/>
  <c r="R2154" i="12" s="1"/>
  <c r="S2152" i="12"/>
  <c r="S2151" i="12" s="1"/>
  <c r="S2150" i="12" s="1"/>
  <c r="R2152" i="12"/>
  <c r="R2151" i="12" s="1"/>
  <c r="R2150" i="12" s="1"/>
  <c r="S2145" i="12"/>
  <c r="S2144" i="12" s="1"/>
  <c r="S2143" i="12" s="1"/>
  <c r="R2145" i="12"/>
  <c r="R2144" i="12" s="1"/>
  <c r="R2143" i="12" s="1"/>
  <c r="S2141" i="12"/>
  <c r="S2140" i="12" s="1"/>
  <c r="S2139" i="12" s="1"/>
  <c r="R2141" i="12"/>
  <c r="R2140" i="12" s="1"/>
  <c r="R2139" i="12" s="1"/>
  <c r="S2137" i="12"/>
  <c r="S2136" i="12" s="1"/>
  <c r="R2137" i="12"/>
  <c r="R2136" i="12" s="1"/>
  <c r="S2134" i="12"/>
  <c r="S2133" i="12" s="1"/>
  <c r="R2134" i="12"/>
  <c r="R2133" i="12" s="1"/>
  <c r="S2131" i="12"/>
  <c r="S2130" i="12" s="1"/>
  <c r="R2131" i="12"/>
  <c r="R2130" i="12" s="1"/>
  <c r="S2125" i="12"/>
  <c r="R2125" i="12"/>
  <c r="S2123" i="12"/>
  <c r="R2123" i="12"/>
  <c r="S2120" i="12"/>
  <c r="S2119" i="12" s="1"/>
  <c r="R2120" i="12"/>
  <c r="R2119" i="12" s="1"/>
  <c r="S2116" i="12"/>
  <c r="S2115" i="12" s="1"/>
  <c r="S2114" i="12" s="1"/>
  <c r="R2116" i="12"/>
  <c r="R2115" i="12" s="1"/>
  <c r="R2114" i="12" s="1"/>
  <c r="S2098" i="12"/>
  <c r="S2097" i="12" s="1"/>
  <c r="S2096" i="12" s="1"/>
  <c r="R2098" i="12"/>
  <c r="R2097" i="12" s="1"/>
  <c r="R2096" i="12" s="1"/>
  <c r="S2094" i="12"/>
  <c r="S2093" i="12" s="1"/>
  <c r="S2092" i="12" s="1"/>
  <c r="R2094" i="12"/>
  <c r="R2093" i="12" s="1"/>
  <c r="R2092" i="12" s="1"/>
  <c r="S2090" i="12"/>
  <c r="S2089" i="12" s="1"/>
  <c r="S2088" i="12" s="1"/>
  <c r="R2090" i="12"/>
  <c r="R2089" i="12" s="1"/>
  <c r="R2088" i="12" s="1"/>
  <c r="S2086" i="12"/>
  <c r="S2085" i="12" s="1"/>
  <c r="R2086" i="12"/>
  <c r="R2085" i="12" s="1"/>
  <c r="S2083" i="12"/>
  <c r="S2082" i="12" s="1"/>
  <c r="R2083" i="12"/>
  <c r="R2082" i="12" s="1"/>
  <c r="S2074" i="12"/>
  <c r="S2073" i="12" s="1"/>
  <c r="S2072" i="12" s="1"/>
  <c r="R2074" i="12"/>
  <c r="R2073" i="12" s="1"/>
  <c r="R2072" i="12" s="1"/>
  <c r="S2070" i="12"/>
  <c r="S2069" i="12" s="1"/>
  <c r="S2068" i="12" s="1"/>
  <c r="R2070" i="12"/>
  <c r="R2069" i="12" s="1"/>
  <c r="R2068" i="12" s="1"/>
  <c r="S2066" i="12"/>
  <c r="S2065" i="12" s="1"/>
  <c r="S2064" i="12" s="1"/>
  <c r="R2066" i="12"/>
  <c r="R2065" i="12" s="1"/>
  <c r="R2064" i="12" s="1"/>
  <c r="S2061" i="12"/>
  <c r="S2060" i="12" s="1"/>
  <c r="R2061" i="12"/>
  <c r="R2060" i="12" s="1"/>
  <c r="S2058" i="12"/>
  <c r="S2057" i="12" s="1"/>
  <c r="R2058" i="12"/>
  <c r="R2057" i="12" s="1"/>
  <c r="S2052" i="12"/>
  <c r="S2051" i="12" s="1"/>
  <c r="R2052" i="12"/>
  <c r="R2051" i="12" s="1"/>
  <c r="S2049" i="12"/>
  <c r="S2048" i="12" s="1"/>
  <c r="R2049" i="12"/>
  <c r="R2048" i="12" s="1"/>
  <c r="S2045" i="12"/>
  <c r="S2044" i="12" s="1"/>
  <c r="R2045" i="12"/>
  <c r="R2044" i="12" s="1"/>
  <c r="S2042" i="12"/>
  <c r="S2041" i="12" s="1"/>
  <c r="R2042" i="12"/>
  <c r="R2041" i="12" s="1"/>
  <c r="S2039" i="12"/>
  <c r="S2038" i="12" s="1"/>
  <c r="R2039" i="12"/>
  <c r="R2038" i="12" s="1"/>
  <c r="S2033" i="12"/>
  <c r="R2033" i="12"/>
  <c r="S2031" i="12"/>
  <c r="R2031" i="12"/>
  <c r="S2028" i="12"/>
  <c r="S2027" i="12" s="1"/>
  <c r="R2028" i="12"/>
  <c r="R2027" i="12" s="1"/>
  <c r="S2023" i="12"/>
  <c r="S2022" i="12" s="1"/>
  <c r="S2021" i="12" s="1"/>
  <c r="R2023" i="12"/>
  <c r="R2022" i="12" s="1"/>
  <c r="R2021" i="12" s="1"/>
  <c r="S2019" i="12"/>
  <c r="S2018" i="12" s="1"/>
  <c r="S2017" i="12" s="1"/>
  <c r="R2019" i="12"/>
  <c r="R2018" i="12" s="1"/>
  <c r="R2017" i="12" s="1"/>
  <c r="S2015" i="12"/>
  <c r="S2014" i="12" s="1"/>
  <c r="S2013" i="12" s="1"/>
  <c r="R2015" i="12"/>
  <c r="R2014" i="12" s="1"/>
  <c r="R2013" i="12" s="1"/>
  <c r="S2011" i="12"/>
  <c r="S2010" i="12" s="1"/>
  <c r="S2009" i="12" s="1"/>
  <c r="R2011" i="12"/>
  <c r="R2010" i="12" s="1"/>
  <c r="R2009" i="12" s="1"/>
  <c r="S2006" i="12"/>
  <c r="S2005" i="12" s="1"/>
  <c r="S2004" i="12" s="1"/>
  <c r="R2006" i="12"/>
  <c r="R2005" i="12" s="1"/>
  <c r="R2004" i="12" s="1"/>
  <c r="S2002" i="12"/>
  <c r="S2001" i="12" s="1"/>
  <c r="S2000" i="12" s="1"/>
  <c r="R2002" i="12"/>
  <c r="R2001" i="12" s="1"/>
  <c r="R2000" i="12" s="1"/>
  <c r="S1998" i="12"/>
  <c r="S1997" i="12" s="1"/>
  <c r="S1996" i="12" s="1"/>
  <c r="R1998" i="12"/>
  <c r="R1997" i="12" s="1"/>
  <c r="R1996" i="12" s="1"/>
  <c r="S1994" i="12"/>
  <c r="S1993" i="12" s="1"/>
  <c r="S1992" i="12" s="1"/>
  <c r="R1994" i="12"/>
  <c r="R1993" i="12" s="1"/>
  <c r="R1992" i="12" s="1"/>
  <c r="S1987" i="12"/>
  <c r="S1986" i="12" s="1"/>
  <c r="S1985" i="12" s="1"/>
  <c r="S1984" i="12" s="1"/>
  <c r="R1987" i="12"/>
  <c r="R1986" i="12" s="1"/>
  <c r="R1985" i="12" s="1"/>
  <c r="R1984" i="12" s="1"/>
  <c r="S1982" i="12"/>
  <c r="S1981" i="12" s="1"/>
  <c r="S1980" i="12" s="1"/>
  <c r="R1982" i="12"/>
  <c r="R1981" i="12" s="1"/>
  <c r="R1980" i="12" s="1"/>
  <c r="S1978" i="12"/>
  <c r="S1977" i="12" s="1"/>
  <c r="R1978" i="12"/>
  <c r="R1977" i="12" s="1"/>
  <c r="S1975" i="12"/>
  <c r="S1974" i="12" s="1"/>
  <c r="R1975" i="12"/>
  <c r="R1974" i="12" s="1"/>
  <c r="S1972" i="12"/>
  <c r="S1971" i="12" s="1"/>
  <c r="R1972" i="12"/>
  <c r="R1971" i="12" s="1"/>
  <c r="S1967" i="12"/>
  <c r="S1966" i="12" s="1"/>
  <c r="S1965" i="12" s="1"/>
  <c r="S1964" i="12" s="1"/>
  <c r="R1967" i="12"/>
  <c r="R1966" i="12" s="1"/>
  <c r="R1965" i="12" s="1"/>
  <c r="R1964" i="12" s="1"/>
  <c r="S1956" i="12"/>
  <c r="S1955" i="12" s="1"/>
  <c r="S1954" i="12" s="1"/>
  <c r="S1953" i="12" s="1"/>
  <c r="R1956" i="12"/>
  <c r="R1955" i="12" s="1"/>
  <c r="R1954" i="12" s="1"/>
  <c r="R1953" i="12" s="1"/>
  <c r="S1951" i="12"/>
  <c r="S1950" i="12" s="1"/>
  <c r="S1949" i="12" s="1"/>
  <c r="S1948" i="12" s="1"/>
  <c r="R1951" i="12"/>
  <c r="R1950" i="12" s="1"/>
  <c r="R1949" i="12" s="1"/>
  <c r="R1948" i="12" s="1"/>
  <c r="S1946" i="12"/>
  <c r="S1945" i="12" s="1"/>
  <c r="S1944" i="12" s="1"/>
  <c r="R1946" i="12"/>
  <c r="R1945" i="12" s="1"/>
  <c r="R1944" i="12" s="1"/>
  <c r="S1941" i="12"/>
  <c r="S1940" i="12" s="1"/>
  <c r="S1939" i="12" s="1"/>
  <c r="R1941" i="12"/>
  <c r="R1940" i="12" s="1"/>
  <c r="R1939" i="12" s="1"/>
  <c r="S1936" i="12"/>
  <c r="S1935" i="12" s="1"/>
  <c r="S1934" i="12" s="1"/>
  <c r="S1933" i="12" s="1"/>
  <c r="R1936" i="12"/>
  <c r="R1935" i="12" s="1"/>
  <c r="R1934" i="12" s="1"/>
  <c r="R1933" i="12" s="1"/>
  <c r="S1931" i="12"/>
  <c r="S1930" i="12" s="1"/>
  <c r="S1929" i="12" s="1"/>
  <c r="R1931" i="12"/>
  <c r="R1930" i="12" s="1"/>
  <c r="R1929" i="12" s="1"/>
  <c r="S1927" i="12"/>
  <c r="S1926" i="12" s="1"/>
  <c r="S1925" i="12" s="1"/>
  <c r="R1927" i="12"/>
  <c r="R1926" i="12" s="1"/>
  <c r="R1925" i="12" s="1"/>
  <c r="S1920" i="12"/>
  <c r="S1919" i="12" s="1"/>
  <c r="S1918" i="12" s="1"/>
  <c r="R1920" i="12"/>
  <c r="R1919" i="12" s="1"/>
  <c r="R1918" i="12" s="1"/>
  <c r="S1916" i="12"/>
  <c r="S1915" i="12" s="1"/>
  <c r="S1914" i="12" s="1"/>
  <c r="R1916" i="12"/>
  <c r="R1915" i="12" s="1"/>
  <c r="R1914" i="12" s="1"/>
  <c r="S1911" i="12"/>
  <c r="S1910" i="12" s="1"/>
  <c r="S1909" i="12" s="1"/>
  <c r="R1911" i="12"/>
  <c r="R1910" i="12" s="1"/>
  <c r="R1909" i="12" s="1"/>
  <c r="S1907" i="12"/>
  <c r="S1906" i="12" s="1"/>
  <c r="S1905" i="12" s="1"/>
  <c r="R1907" i="12"/>
  <c r="R1906" i="12" s="1"/>
  <c r="R1905" i="12" s="1"/>
  <c r="S1897" i="12"/>
  <c r="S1896" i="12" s="1"/>
  <c r="S1895" i="12" s="1"/>
  <c r="S1894" i="12" s="1"/>
  <c r="R1897" i="12"/>
  <c r="R1896" i="12" s="1"/>
  <c r="R1895" i="12" s="1"/>
  <c r="R1894" i="12" s="1"/>
  <c r="S1892" i="12"/>
  <c r="S1891" i="12" s="1"/>
  <c r="S1890" i="12" s="1"/>
  <c r="S1889" i="12" s="1"/>
  <c r="R1892" i="12"/>
  <c r="R1891" i="12" s="1"/>
  <c r="R1890" i="12" s="1"/>
  <c r="R1889" i="12" s="1"/>
  <c r="S1885" i="12"/>
  <c r="S1884" i="12" s="1"/>
  <c r="S1883" i="12" s="1"/>
  <c r="R1885" i="12"/>
  <c r="R1884" i="12" s="1"/>
  <c r="R1883" i="12" s="1"/>
  <c r="S1881" i="12"/>
  <c r="S1880" i="12" s="1"/>
  <c r="R1881" i="12"/>
  <c r="R1880" i="12" s="1"/>
  <c r="S1878" i="12"/>
  <c r="S1877" i="12" s="1"/>
  <c r="R1878" i="12"/>
  <c r="R1877" i="12" s="1"/>
  <c r="S1873" i="12"/>
  <c r="S1872" i="12" s="1"/>
  <c r="R1873" i="12"/>
  <c r="R1872" i="12" s="1"/>
  <c r="S1870" i="12"/>
  <c r="S1869" i="12" s="1"/>
  <c r="R1870" i="12"/>
  <c r="R1869" i="12" s="1"/>
  <c r="S1865" i="12"/>
  <c r="S1864" i="12" s="1"/>
  <c r="S1863" i="12" s="1"/>
  <c r="R1865" i="12"/>
  <c r="R1864" i="12" s="1"/>
  <c r="R1863" i="12" s="1"/>
  <c r="S1861" i="12"/>
  <c r="S1860" i="12" s="1"/>
  <c r="S1859" i="12" s="1"/>
  <c r="R1861" i="12"/>
  <c r="R1860" i="12" s="1"/>
  <c r="R1859" i="12" s="1"/>
  <c r="S1857" i="12"/>
  <c r="S1856" i="12" s="1"/>
  <c r="S1855" i="12" s="1"/>
  <c r="R1857" i="12"/>
  <c r="R1856" i="12" s="1"/>
  <c r="R1855" i="12" s="1"/>
  <c r="S1844" i="12"/>
  <c r="S1843" i="12" s="1"/>
  <c r="S1842" i="12" s="1"/>
  <c r="R1844" i="12"/>
  <c r="R1843" i="12" s="1"/>
  <c r="R1842" i="12" s="1"/>
  <c r="S1840" i="12"/>
  <c r="S1839" i="12" s="1"/>
  <c r="S1838" i="12" s="1"/>
  <c r="R1840" i="12"/>
  <c r="R1839" i="12" s="1"/>
  <c r="R1838" i="12" s="1"/>
  <c r="S1836" i="12"/>
  <c r="S1835" i="12" s="1"/>
  <c r="R1836" i="12"/>
  <c r="R1835" i="12" s="1"/>
  <c r="S1833" i="12"/>
  <c r="S1832" i="12" s="1"/>
  <c r="R1833" i="12"/>
  <c r="R1832" i="12" s="1"/>
  <c r="S1830" i="12"/>
  <c r="S1829" i="12" s="1"/>
  <c r="R1830" i="12"/>
  <c r="R1829" i="12" s="1"/>
  <c r="S1821" i="12"/>
  <c r="S1820" i="12" s="1"/>
  <c r="S1819" i="12" s="1"/>
  <c r="R1821" i="12"/>
  <c r="R1820" i="12" s="1"/>
  <c r="R1819" i="12" s="1"/>
  <c r="S1817" i="12"/>
  <c r="S1816" i="12" s="1"/>
  <c r="S1815" i="12" s="1"/>
  <c r="R1817" i="12"/>
  <c r="R1816" i="12" s="1"/>
  <c r="R1815" i="12" s="1"/>
  <c r="S1813" i="12"/>
  <c r="S1812" i="12" s="1"/>
  <c r="S1811" i="12" s="1"/>
  <c r="R1813" i="12"/>
  <c r="R1812" i="12" s="1"/>
  <c r="R1811" i="12" s="1"/>
  <c r="S1809" i="12"/>
  <c r="S1808" i="12" s="1"/>
  <c r="S1807" i="12" s="1"/>
  <c r="R1809" i="12"/>
  <c r="R1808" i="12" s="1"/>
  <c r="R1807" i="12" s="1"/>
  <c r="S1802" i="12"/>
  <c r="S1801" i="12" s="1"/>
  <c r="S1800" i="12" s="1"/>
  <c r="R1802" i="12"/>
  <c r="R1801" i="12" s="1"/>
  <c r="R1800" i="12" s="1"/>
  <c r="S1798" i="12"/>
  <c r="S1797" i="12" s="1"/>
  <c r="S1796" i="12" s="1"/>
  <c r="R1798" i="12"/>
  <c r="R1797" i="12" s="1"/>
  <c r="R1796" i="12" s="1"/>
  <c r="S1791" i="12"/>
  <c r="S1790" i="12" s="1"/>
  <c r="S1789" i="12" s="1"/>
  <c r="R1791" i="12"/>
  <c r="R1790" i="12" s="1"/>
  <c r="R1789" i="12" s="1"/>
  <c r="S1787" i="12"/>
  <c r="S1786" i="12" s="1"/>
  <c r="S1785" i="12" s="1"/>
  <c r="R1787" i="12"/>
  <c r="R1786" i="12" s="1"/>
  <c r="R1785" i="12" s="1"/>
  <c r="S1783" i="12"/>
  <c r="S1782" i="12" s="1"/>
  <c r="S1781" i="12" s="1"/>
  <c r="R1783" i="12"/>
  <c r="R1782" i="12" s="1"/>
  <c r="R1781" i="12" s="1"/>
  <c r="S1778" i="12"/>
  <c r="S1777" i="12" s="1"/>
  <c r="S1776" i="12" s="1"/>
  <c r="S1775" i="12" s="1"/>
  <c r="R1778" i="12"/>
  <c r="R1777" i="12" s="1"/>
  <c r="R1776" i="12" s="1"/>
  <c r="R1775" i="12" s="1"/>
  <c r="S1773" i="12"/>
  <c r="S1772" i="12" s="1"/>
  <c r="S1771" i="12" s="1"/>
  <c r="S1770" i="12" s="1"/>
  <c r="R1773" i="12"/>
  <c r="R1772" i="12" s="1"/>
  <c r="R1771" i="12" s="1"/>
  <c r="R1770" i="12" s="1"/>
  <c r="S1768" i="12"/>
  <c r="S1767" i="12" s="1"/>
  <c r="S1766" i="12" s="1"/>
  <c r="R1768" i="12"/>
  <c r="R1767" i="12" s="1"/>
  <c r="R1766" i="12" s="1"/>
  <c r="S1764" i="12"/>
  <c r="S1763" i="12" s="1"/>
  <c r="S1762" i="12" s="1"/>
  <c r="R1764" i="12"/>
  <c r="R1763" i="12" s="1"/>
  <c r="R1762" i="12" s="1"/>
  <c r="S1758" i="12"/>
  <c r="S1757" i="12" s="1"/>
  <c r="S1756" i="12" s="1"/>
  <c r="S1755" i="12" s="1"/>
  <c r="R1758" i="12"/>
  <c r="R1757" i="12" s="1"/>
  <c r="R1756" i="12" s="1"/>
  <c r="R1755" i="12" s="1"/>
  <c r="S1753" i="12"/>
  <c r="S1752" i="12" s="1"/>
  <c r="S1751" i="12" s="1"/>
  <c r="S1750" i="12" s="1"/>
  <c r="R1753" i="12"/>
  <c r="R1752" i="12" s="1"/>
  <c r="R1751" i="12" s="1"/>
  <c r="R1750" i="12" s="1"/>
  <c r="S1748" i="12"/>
  <c r="S1747" i="12" s="1"/>
  <c r="S1746" i="12" s="1"/>
  <c r="S1745" i="12" s="1"/>
  <c r="R1748" i="12"/>
  <c r="R1747" i="12" s="1"/>
  <c r="R1746" i="12" s="1"/>
  <c r="R1745" i="12" s="1"/>
  <c r="S1743" i="12"/>
  <c r="S1742" i="12" s="1"/>
  <c r="S1741" i="12" s="1"/>
  <c r="S1740" i="12" s="1"/>
  <c r="R1743" i="12"/>
  <c r="R1742" i="12" s="1"/>
  <c r="R1741" i="12" s="1"/>
  <c r="R1740" i="12" s="1"/>
  <c r="S1738" i="12"/>
  <c r="S1737" i="12" s="1"/>
  <c r="S1736" i="12" s="1"/>
  <c r="R1738" i="12"/>
  <c r="R1737" i="12" s="1"/>
  <c r="R1736" i="12" s="1"/>
  <c r="S1734" i="12"/>
  <c r="S1733" i="12" s="1"/>
  <c r="S1732" i="12" s="1"/>
  <c r="R1734" i="12"/>
  <c r="R1733" i="12" s="1"/>
  <c r="R1732" i="12" s="1"/>
  <c r="S1730" i="12"/>
  <c r="S1729" i="12" s="1"/>
  <c r="S1728" i="12" s="1"/>
  <c r="R1730" i="12"/>
  <c r="R1729" i="12" s="1"/>
  <c r="R1728" i="12" s="1"/>
  <c r="S1726" i="12"/>
  <c r="S1725" i="12" s="1"/>
  <c r="S1724" i="12" s="1"/>
  <c r="R1726" i="12"/>
  <c r="R1725" i="12" s="1"/>
  <c r="R1724" i="12" s="1"/>
  <c r="S1722" i="12"/>
  <c r="S1721" i="12" s="1"/>
  <c r="S1720" i="12" s="1"/>
  <c r="R1722" i="12"/>
  <c r="R1721" i="12" s="1"/>
  <c r="R1720" i="12" s="1"/>
  <c r="S1718" i="12"/>
  <c r="S1717" i="12" s="1"/>
  <c r="S1716" i="12" s="1"/>
  <c r="R1718" i="12"/>
  <c r="R1717" i="12" s="1"/>
  <c r="R1716" i="12" s="1"/>
  <c r="S1714" i="12"/>
  <c r="S1713" i="12" s="1"/>
  <c r="S1712" i="12" s="1"/>
  <c r="R1714" i="12"/>
  <c r="R1713" i="12" s="1"/>
  <c r="R1712" i="12" s="1"/>
  <c r="S1710" i="12"/>
  <c r="S1709" i="12" s="1"/>
  <c r="S1708" i="12" s="1"/>
  <c r="R1710" i="12"/>
  <c r="R1709" i="12" s="1"/>
  <c r="R1708" i="12" s="1"/>
  <c r="S1706" i="12"/>
  <c r="S1705" i="12" s="1"/>
  <c r="S1704" i="12" s="1"/>
  <c r="R1706" i="12"/>
  <c r="R1705" i="12" s="1"/>
  <c r="R1704" i="12" s="1"/>
  <c r="S1702" i="12"/>
  <c r="S1701" i="12" s="1"/>
  <c r="S1700" i="12" s="1"/>
  <c r="R1702" i="12"/>
  <c r="R1701" i="12" s="1"/>
  <c r="R1700" i="12" s="1"/>
  <c r="S1698" i="12"/>
  <c r="S1697" i="12" s="1"/>
  <c r="S1696" i="12" s="1"/>
  <c r="R1698" i="12"/>
  <c r="R1697" i="12" s="1"/>
  <c r="R1696" i="12" s="1"/>
  <c r="S1693" i="12"/>
  <c r="S1692" i="12" s="1"/>
  <c r="S1691" i="12" s="1"/>
  <c r="R1693" i="12"/>
  <c r="R1692" i="12" s="1"/>
  <c r="R1691" i="12" s="1"/>
  <c r="S1689" i="12"/>
  <c r="S1688" i="12" s="1"/>
  <c r="S1687" i="12" s="1"/>
  <c r="R1689" i="12"/>
  <c r="R1688" i="12" s="1"/>
  <c r="R1687" i="12" s="1"/>
  <c r="S1684" i="12"/>
  <c r="S1683" i="12" s="1"/>
  <c r="S1682" i="12" s="1"/>
  <c r="S1681" i="12" s="1"/>
  <c r="R1684" i="12"/>
  <c r="R1683" i="12" s="1"/>
  <c r="R1682" i="12" s="1"/>
  <c r="R1681" i="12" s="1"/>
  <c r="S1679" i="12"/>
  <c r="S1678" i="12" s="1"/>
  <c r="S1677" i="12" s="1"/>
  <c r="S1676" i="12" s="1"/>
  <c r="R1679" i="12"/>
  <c r="R1678" i="12" s="1"/>
  <c r="R1677" i="12" s="1"/>
  <c r="R1676" i="12" s="1"/>
  <c r="S1670" i="12"/>
  <c r="S1669" i="12" s="1"/>
  <c r="S1668" i="12" s="1"/>
  <c r="S1667" i="12" s="1"/>
  <c r="R1670" i="12"/>
  <c r="R1669" i="12" s="1"/>
  <c r="R1668" i="12" s="1"/>
  <c r="R1667" i="12" s="1"/>
  <c r="S1663" i="12"/>
  <c r="S1662" i="12" s="1"/>
  <c r="R1663" i="12"/>
  <c r="R1662" i="12" s="1"/>
  <c r="S1660" i="12"/>
  <c r="S1659" i="12" s="1"/>
  <c r="R1660" i="12"/>
  <c r="R1659" i="12" s="1"/>
  <c r="S1655" i="12"/>
  <c r="S1654" i="12" s="1"/>
  <c r="S1653" i="12" s="1"/>
  <c r="R1655" i="12"/>
  <c r="R1654" i="12" s="1"/>
  <c r="R1653" i="12" s="1"/>
  <c r="S1651" i="12"/>
  <c r="S1650" i="12" s="1"/>
  <c r="S1649" i="12" s="1"/>
  <c r="R1651" i="12"/>
  <c r="R1650" i="12" s="1"/>
  <c r="R1649" i="12" s="1"/>
  <c r="S1647" i="12"/>
  <c r="S1646" i="12" s="1"/>
  <c r="S1645" i="12" s="1"/>
  <c r="R1647" i="12"/>
  <c r="R1646" i="12" s="1"/>
  <c r="R1645" i="12" s="1"/>
  <c r="S1642" i="12"/>
  <c r="S1641" i="12" s="1"/>
  <c r="S1640" i="12" s="1"/>
  <c r="S1639" i="12" s="1"/>
  <c r="R1642" i="12"/>
  <c r="R1641" i="12" s="1"/>
  <c r="R1640" i="12" s="1"/>
  <c r="R1639" i="12" s="1"/>
  <c r="S1635" i="12"/>
  <c r="R1635" i="12"/>
  <c r="S1633" i="12"/>
  <c r="R1633" i="12"/>
  <c r="S1629" i="12"/>
  <c r="S1628" i="12" s="1"/>
  <c r="R1629" i="12"/>
  <c r="R1628" i="12" s="1"/>
  <c r="S1625" i="12"/>
  <c r="S1624" i="12" s="1"/>
  <c r="R1625" i="12"/>
  <c r="R1624" i="12" s="1"/>
  <c r="S1619" i="12"/>
  <c r="S1618" i="12" s="1"/>
  <c r="S1617" i="12" s="1"/>
  <c r="R1619" i="12"/>
  <c r="R1618" i="12" s="1"/>
  <c r="R1617" i="12" s="1"/>
  <c r="S1615" i="12"/>
  <c r="S1614" i="12" s="1"/>
  <c r="S1613" i="12" s="1"/>
  <c r="R1615" i="12"/>
  <c r="R1614" i="12" s="1"/>
  <c r="R1613" i="12" s="1"/>
  <c r="S1610" i="12"/>
  <c r="S1609" i="12" s="1"/>
  <c r="S1608" i="12" s="1"/>
  <c r="S1607" i="12" s="1"/>
  <c r="R1610" i="12"/>
  <c r="R1609" i="12" s="1"/>
  <c r="R1608" i="12" s="1"/>
  <c r="R1607" i="12" s="1"/>
  <c r="S1605" i="12"/>
  <c r="S1604" i="12" s="1"/>
  <c r="S1603" i="12" s="1"/>
  <c r="R1605" i="12"/>
  <c r="R1604" i="12" s="1"/>
  <c r="R1603" i="12" s="1"/>
  <c r="S1601" i="12"/>
  <c r="S1600" i="12" s="1"/>
  <c r="S1599" i="12" s="1"/>
  <c r="R1601" i="12"/>
  <c r="R1600" i="12" s="1"/>
  <c r="R1599" i="12" s="1"/>
  <c r="S1596" i="12"/>
  <c r="S1595" i="12" s="1"/>
  <c r="S1594" i="12" s="1"/>
  <c r="R1596" i="12"/>
  <c r="R1595" i="12" s="1"/>
  <c r="R1594" i="12" s="1"/>
  <c r="S1592" i="12"/>
  <c r="S1591" i="12" s="1"/>
  <c r="S1590" i="12" s="1"/>
  <c r="R1592" i="12"/>
  <c r="R1591" i="12" s="1"/>
  <c r="R1590" i="12" s="1"/>
  <c r="S1584" i="12"/>
  <c r="S1583" i="12" s="1"/>
  <c r="S1582" i="12" s="1"/>
  <c r="R1584" i="12"/>
  <c r="R1583" i="12" s="1"/>
  <c r="R1582" i="12" s="1"/>
  <c r="S1575" i="12"/>
  <c r="S1574" i="12" s="1"/>
  <c r="R1575" i="12"/>
  <c r="R1574" i="12" s="1"/>
  <c r="S1572" i="12"/>
  <c r="S1571" i="12" s="1"/>
  <c r="R1572" i="12"/>
  <c r="R1571" i="12" s="1"/>
  <c r="S1568" i="12"/>
  <c r="S1567" i="12" s="1"/>
  <c r="S1566" i="12" s="1"/>
  <c r="R1568" i="12"/>
  <c r="R1567" i="12" s="1"/>
  <c r="R1566" i="12" s="1"/>
  <c r="S1564" i="12"/>
  <c r="S1563" i="12" s="1"/>
  <c r="S1562" i="12" s="1"/>
  <c r="R1564" i="12"/>
  <c r="R1563" i="12" s="1"/>
  <c r="R1562" i="12" s="1"/>
  <c r="S1560" i="12"/>
  <c r="S1559" i="12" s="1"/>
  <c r="S1558" i="12" s="1"/>
  <c r="R1560" i="12"/>
  <c r="R1559" i="12" s="1"/>
  <c r="R1558" i="12" s="1"/>
  <c r="S1555" i="12"/>
  <c r="S1554" i="12" s="1"/>
  <c r="S1553" i="12" s="1"/>
  <c r="S1552" i="12" s="1"/>
  <c r="R1555" i="12"/>
  <c r="R1554" i="12" s="1"/>
  <c r="R1553" i="12" s="1"/>
  <c r="R1552" i="12" s="1"/>
  <c r="S1550" i="12"/>
  <c r="S1549" i="12" s="1"/>
  <c r="S1548" i="12" s="1"/>
  <c r="R1550" i="12"/>
  <c r="R1549" i="12" s="1"/>
  <c r="R1548" i="12" s="1"/>
  <c r="S1546" i="12"/>
  <c r="S1545" i="12" s="1"/>
  <c r="S1544" i="12" s="1"/>
  <c r="R1546" i="12"/>
  <c r="R1545" i="12" s="1"/>
  <c r="R1544" i="12" s="1"/>
  <c r="S1542" i="12"/>
  <c r="S1541" i="12" s="1"/>
  <c r="S1540" i="12" s="1"/>
  <c r="R1542" i="12"/>
  <c r="R1541" i="12" s="1"/>
  <c r="R1540" i="12" s="1"/>
  <c r="S1535" i="12"/>
  <c r="S1534" i="12" s="1"/>
  <c r="R1535" i="12"/>
  <c r="R1534" i="12" s="1"/>
  <c r="S1532" i="12"/>
  <c r="S1531" i="12" s="1"/>
  <c r="R1532" i="12"/>
  <c r="R1531" i="12" s="1"/>
  <c r="S1521" i="12"/>
  <c r="S1520" i="12" s="1"/>
  <c r="S1519" i="12" s="1"/>
  <c r="R1521" i="12"/>
  <c r="R1520" i="12" s="1"/>
  <c r="R1519" i="12" s="1"/>
  <c r="S1515" i="12"/>
  <c r="S1514" i="12" s="1"/>
  <c r="S1513" i="12" s="1"/>
  <c r="S1512" i="12" s="1"/>
  <c r="R1515" i="12"/>
  <c r="R1514" i="12" s="1"/>
  <c r="R1513" i="12" s="1"/>
  <c r="R1512" i="12" s="1"/>
  <c r="S1510" i="12"/>
  <c r="S1509" i="12" s="1"/>
  <c r="S1508" i="12" s="1"/>
  <c r="S1507" i="12" s="1"/>
  <c r="R1510" i="12"/>
  <c r="R1509" i="12" s="1"/>
  <c r="R1508" i="12" s="1"/>
  <c r="R1507" i="12" s="1"/>
  <c r="S1504" i="12"/>
  <c r="S1503" i="12" s="1"/>
  <c r="S1502" i="12" s="1"/>
  <c r="R1504" i="12"/>
  <c r="R1503" i="12" s="1"/>
  <c r="R1502" i="12" s="1"/>
  <c r="S1500" i="12"/>
  <c r="S1499" i="12" s="1"/>
  <c r="S1498" i="12" s="1"/>
  <c r="R1500" i="12"/>
  <c r="R1499" i="12" s="1"/>
  <c r="R1498" i="12" s="1"/>
  <c r="S1496" i="12"/>
  <c r="S1495" i="12" s="1"/>
  <c r="S1491" i="12" s="1"/>
  <c r="R1496" i="12"/>
  <c r="R1495" i="12" s="1"/>
  <c r="R1491" i="12" s="1"/>
  <c r="S1488" i="12"/>
  <c r="S1487" i="12" s="1"/>
  <c r="R1488" i="12"/>
  <c r="R1487" i="12" s="1"/>
  <c r="S1485" i="12"/>
  <c r="S1484" i="12" s="1"/>
  <c r="R1485" i="12"/>
  <c r="R1484" i="12" s="1"/>
  <c r="S1481" i="12"/>
  <c r="S1480" i="12" s="1"/>
  <c r="R1481" i="12"/>
  <c r="R1480" i="12" s="1"/>
  <c r="S1478" i="12"/>
  <c r="S1477" i="12" s="1"/>
  <c r="R1478" i="12"/>
  <c r="R1477" i="12" s="1"/>
  <c r="S1475" i="12"/>
  <c r="S1474" i="12" s="1"/>
  <c r="R1475" i="12"/>
  <c r="R1474" i="12" s="1"/>
  <c r="S1469" i="12"/>
  <c r="S1468" i="12" s="1"/>
  <c r="S1467" i="12" s="1"/>
  <c r="S1466" i="12" s="1"/>
  <c r="R1469" i="12"/>
  <c r="R1468" i="12" s="1"/>
  <c r="R1467" i="12" s="1"/>
  <c r="R1466" i="12" s="1"/>
  <c r="S1464" i="12"/>
  <c r="S1463" i="12" s="1"/>
  <c r="R1464" i="12"/>
  <c r="R1463" i="12" s="1"/>
  <c r="S1461" i="12"/>
  <c r="S1460" i="12" s="1"/>
  <c r="R1461" i="12"/>
  <c r="R1460" i="12" s="1"/>
  <c r="S1456" i="12"/>
  <c r="S1455" i="12" s="1"/>
  <c r="S1454" i="12" s="1"/>
  <c r="S1453" i="12" s="1"/>
  <c r="R1456" i="12"/>
  <c r="R1455" i="12" s="1"/>
  <c r="R1454" i="12" s="1"/>
  <c r="R1453" i="12" s="1"/>
  <c r="S1449" i="12"/>
  <c r="S1448" i="12" s="1"/>
  <c r="S1447" i="12" s="1"/>
  <c r="S1446" i="12" s="1"/>
  <c r="R1449" i="12"/>
  <c r="R1448" i="12" s="1"/>
  <c r="R1447" i="12" s="1"/>
  <c r="R1446" i="12" s="1"/>
  <c r="S1444" i="12"/>
  <c r="S1443" i="12" s="1"/>
  <c r="S1442" i="12" s="1"/>
  <c r="S1441" i="12" s="1"/>
  <c r="R1444" i="12"/>
  <c r="R1443" i="12" s="1"/>
  <c r="R1442" i="12" s="1"/>
  <c r="R1441" i="12" s="1"/>
  <c r="S1439" i="12"/>
  <c r="S1438" i="12" s="1"/>
  <c r="S1437" i="12" s="1"/>
  <c r="R1439" i="12"/>
  <c r="R1438" i="12" s="1"/>
  <c r="R1437" i="12" s="1"/>
  <c r="S1434" i="12"/>
  <c r="S1433" i="12" s="1"/>
  <c r="S1432" i="12" s="1"/>
  <c r="R1434" i="12"/>
  <c r="R1433" i="12" s="1"/>
  <c r="R1432" i="12" s="1"/>
  <c r="S1429" i="12"/>
  <c r="S1428" i="12" s="1"/>
  <c r="S1427" i="12" s="1"/>
  <c r="R1429" i="12"/>
  <c r="R1428" i="12" s="1"/>
  <c r="R1427" i="12" s="1"/>
  <c r="S1422" i="12"/>
  <c r="R1422" i="12"/>
  <c r="S1419" i="12"/>
  <c r="R1419" i="12"/>
  <c r="S1413" i="12"/>
  <c r="R1413" i="12"/>
  <c r="S1411" i="12"/>
  <c r="R1411" i="12"/>
  <c r="S1408" i="12"/>
  <c r="S1407" i="12" s="1"/>
  <c r="R1408" i="12"/>
  <c r="R1407" i="12" s="1"/>
  <c r="S1404" i="12"/>
  <c r="S1403" i="12" s="1"/>
  <c r="S1402" i="12" s="1"/>
  <c r="R1404" i="12"/>
  <c r="R1403" i="12" s="1"/>
  <c r="R1402" i="12" s="1"/>
  <c r="S1399" i="12"/>
  <c r="S1398" i="12" s="1"/>
  <c r="S1397" i="12" s="1"/>
  <c r="S1396" i="12" s="1"/>
  <c r="R1399" i="12"/>
  <c r="R1398" i="12" s="1"/>
  <c r="R1397" i="12" s="1"/>
  <c r="R1396" i="12" s="1"/>
  <c r="S1393" i="12"/>
  <c r="S1392" i="12" s="1"/>
  <c r="S1391" i="12" s="1"/>
  <c r="S1390" i="12" s="1"/>
  <c r="R1393" i="12"/>
  <c r="R1392" i="12" s="1"/>
  <c r="R1391" i="12" s="1"/>
  <c r="R1390" i="12" s="1"/>
  <c r="S1388" i="12"/>
  <c r="R1388" i="12"/>
  <c r="S1386" i="12"/>
  <c r="R1386" i="12"/>
  <c r="S1375" i="12"/>
  <c r="S1374" i="12" s="1"/>
  <c r="S1373" i="12" s="1"/>
  <c r="R1375" i="12"/>
  <c r="R1374" i="12" s="1"/>
  <c r="R1373" i="12" s="1"/>
  <c r="S1369" i="12"/>
  <c r="S1368" i="12" s="1"/>
  <c r="S1367" i="12" s="1"/>
  <c r="R1369" i="12"/>
  <c r="R1368" i="12" s="1"/>
  <c r="R1367" i="12" s="1"/>
  <c r="S1363" i="12"/>
  <c r="S1362" i="12" s="1"/>
  <c r="S1361" i="12" s="1"/>
  <c r="R1363" i="12"/>
  <c r="R1362" i="12" s="1"/>
  <c r="R1361" i="12" s="1"/>
  <c r="S1355" i="12"/>
  <c r="S1354" i="12" s="1"/>
  <c r="S1353" i="12" s="1"/>
  <c r="R1355" i="12"/>
  <c r="R1354" i="12" s="1"/>
  <c r="R1353" i="12" s="1"/>
  <c r="S1351" i="12"/>
  <c r="S1350" i="12" s="1"/>
  <c r="S1349" i="12" s="1"/>
  <c r="R1351" i="12"/>
  <c r="R1350" i="12" s="1"/>
  <c r="R1349" i="12" s="1"/>
  <c r="S1347" i="12"/>
  <c r="S1346" i="12" s="1"/>
  <c r="S1345" i="12" s="1"/>
  <c r="R1347" i="12"/>
  <c r="R1346" i="12" s="1"/>
  <c r="R1345" i="12" s="1"/>
  <c r="S1343" i="12"/>
  <c r="S1342" i="12" s="1"/>
  <c r="S1341" i="12" s="1"/>
  <c r="R1343" i="12"/>
  <c r="R1342" i="12" s="1"/>
  <c r="R1341" i="12" s="1"/>
  <c r="S1339" i="12"/>
  <c r="S1338" i="12" s="1"/>
  <c r="S1337" i="12" s="1"/>
  <c r="R1339" i="12"/>
  <c r="R1338" i="12" s="1"/>
  <c r="R1337" i="12" s="1"/>
  <c r="S1335" i="12"/>
  <c r="S1334" i="12" s="1"/>
  <c r="S1333" i="12" s="1"/>
  <c r="R1335" i="12"/>
  <c r="R1334" i="12" s="1"/>
  <c r="R1333" i="12" s="1"/>
  <c r="S1331" i="12"/>
  <c r="S1330" i="12" s="1"/>
  <c r="S1329" i="12" s="1"/>
  <c r="R1331" i="12"/>
  <c r="R1330" i="12" s="1"/>
  <c r="R1329" i="12" s="1"/>
  <c r="S1327" i="12"/>
  <c r="S1326" i="12" s="1"/>
  <c r="S1325" i="12" s="1"/>
  <c r="R1327" i="12"/>
  <c r="R1326" i="12" s="1"/>
  <c r="R1325" i="12" s="1"/>
  <c r="S1323" i="12"/>
  <c r="S1322" i="12" s="1"/>
  <c r="S1321" i="12" s="1"/>
  <c r="R1323" i="12"/>
  <c r="R1322" i="12" s="1"/>
  <c r="R1321" i="12" s="1"/>
  <c r="S1319" i="12"/>
  <c r="S1318" i="12" s="1"/>
  <c r="S1317" i="12" s="1"/>
  <c r="R1319" i="12"/>
  <c r="R1318" i="12" s="1"/>
  <c r="R1317" i="12" s="1"/>
  <c r="S1315" i="12"/>
  <c r="S1314" i="12" s="1"/>
  <c r="S1313" i="12" s="1"/>
  <c r="R1315" i="12"/>
  <c r="R1314" i="12" s="1"/>
  <c r="R1313" i="12" s="1"/>
  <c r="S1310" i="12"/>
  <c r="S1309" i="12" s="1"/>
  <c r="S1308" i="12" s="1"/>
  <c r="R1310" i="12"/>
  <c r="R1309" i="12" s="1"/>
  <c r="R1308" i="12" s="1"/>
  <c r="S1306" i="12"/>
  <c r="S1305" i="12" s="1"/>
  <c r="S1304" i="12" s="1"/>
  <c r="R1306" i="12"/>
  <c r="R1305" i="12" s="1"/>
  <c r="R1304" i="12" s="1"/>
  <c r="S1302" i="12"/>
  <c r="R1302" i="12"/>
  <c r="S1300" i="12"/>
  <c r="R1300" i="12"/>
  <c r="S1296" i="12"/>
  <c r="R1296" i="12"/>
  <c r="S1294" i="12"/>
  <c r="R1294" i="12"/>
  <c r="S1290" i="12"/>
  <c r="S1289" i="12" s="1"/>
  <c r="S1288" i="12" s="1"/>
  <c r="R1290" i="12"/>
  <c r="R1289" i="12" s="1"/>
  <c r="R1288" i="12" s="1"/>
  <c r="S1286" i="12"/>
  <c r="R1286" i="12"/>
  <c r="S1284" i="12"/>
  <c r="R1284" i="12"/>
  <c r="S1280" i="12"/>
  <c r="S1279" i="12" s="1"/>
  <c r="S1278" i="12" s="1"/>
  <c r="R1280" i="12"/>
  <c r="R1279" i="12" s="1"/>
  <c r="R1278" i="12" s="1"/>
  <c r="S1276" i="12"/>
  <c r="S1275" i="12" s="1"/>
  <c r="S1274" i="12" s="1"/>
  <c r="R1276" i="12"/>
  <c r="R1275" i="12" s="1"/>
  <c r="R1274" i="12" s="1"/>
  <c r="S1272" i="12"/>
  <c r="R1272" i="12"/>
  <c r="S1270" i="12"/>
  <c r="R1270" i="12"/>
  <c r="S1266" i="12"/>
  <c r="R1266" i="12"/>
  <c r="S1264" i="12"/>
  <c r="R1264" i="12"/>
  <c r="S1256" i="12"/>
  <c r="S1255" i="12" s="1"/>
  <c r="S1254" i="12" s="1"/>
  <c r="R1256" i="12"/>
  <c r="R1255" i="12" s="1"/>
  <c r="R1254" i="12" s="1"/>
  <c r="S1252" i="12"/>
  <c r="S1251" i="12" s="1"/>
  <c r="S1250" i="12" s="1"/>
  <c r="R1252" i="12"/>
  <c r="R1251" i="12" s="1"/>
  <c r="R1250" i="12" s="1"/>
  <c r="S1248" i="12"/>
  <c r="S1247" i="12" s="1"/>
  <c r="S1246" i="12" s="1"/>
  <c r="R1248" i="12"/>
  <c r="R1247" i="12" s="1"/>
  <c r="R1246" i="12" s="1"/>
  <c r="S1244" i="12"/>
  <c r="S1243" i="12" s="1"/>
  <c r="S1242" i="12" s="1"/>
  <c r="R1244" i="12"/>
  <c r="R1243" i="12" s="1"/>
  <c r="R1242" i="12" s="1"/>
  <c r="S1240" i="12"/>
  <c r="S1239" i="12" s="1"/>
  <c r="S1238" i="12" s="1"/>
  <c r="R1240" i="12"/>
  <c r="R1239" i="12" s="1"/>
  <c r="R1238" i="12" s="1"/>
  <c r="S1236" i="12"/>
  <c r="S1235" i="12" s="1"/>
  <c r="S1234" i="12" s="1"/>
  <c r="R1236" i="12"/>
  <c r="R1235" i="12" s="1"/>
  <c r="R1234" i="12" s="1"/>
  <c r="S1232" i="12"/>
  <c r="S1231" i="12" s="1"/>
  <c r="S1230" i="12" s="1"/>
  <c r="R1232" i="12"/>
  <c r="R1231" i="12" s="1"/>
  <c r="R1230" i="12" s="1"/>
  <c r="S1228" i="12"/>
  <c r="S1227" i="12" s="1"/>
  <c r="R1228" i="12"/>
  <c r="R1227" i="12" s="1"/>
  <c r="S1225" i="12"/>
  <c r="S1224" i="12" s="1"/>
  <c r="R1225" i="12"/>
  <c r="R1224" i="12" s="1"/>
  <c r="S1214" i="12"/>
  <c r="S1213" i="12" s="1"/>
  <c r="S1212" i="12" s="1"/>
  <c r="R1214" i="12"/>
  <c r="R1213" i="12" s="1"/>
  <c r="R1212" i="12" s="1"/>
  <c r="S1210" i="12"/>
  <c r="S1209" i="12" s="1"/>
  <c r="S1208" i="12" s="1"/>
  <c r="R1210" i="12"/>
  <c r="R1209" i="12" s="1"/>
  <c r="R1208" i="12" s="1"/>
  <c r="S1206" i="12"/>
  <c r="S1205" i="12" s="1"/>
  <c r="S1204" i="12" s="1"/>
  <c r="R1206" i="12"/>
  <c r="R1205" i="12" s="1"/>
  <c r="R1204" i="12" s="1"/>
  <c r="S1200" i="12"/>
  <c r="S1199" i="12" s="1"/>
  <c r="S1198" i="12" s="1"/>
  <c r="R1200" i="12"/>
  <c r="R1199" i="12" s="1"/>
  <c r="R1198" i="12" s="1"/>
  <c r="S1196" i="12"/>
  <c r="S1195" i="12" s="1"/>
  <c r="S1194" i="12" s="1"/>
  <c r="R1196" i="12"/>
  <c r="R1195" i="12" s="1"/>
  <c r="R1194" i="12" s="1"/>
  <c r="S1191" i="12"/>
  <c r="S1190" i="12" s="1"/>
  <c r="S1189" i="12" s="1"/>
  <c r="R1191" i="12"/>
  <c r="R1190" i="12" s="1"/>
  <c r="R1189" i="12" s="1"/>
  <c r="S1187" i="12"/>
  <c r="S1186" i="12" s="1"/>
  <c r="S1185" i="12" s="1"/>
  <c r="R1187" i="12"/>
  <c r="R1186" i="12" s="1"/>
  <c r="R1185" i="12" s="1"/>
  <c r="S1183" i="12"/>
  <c r="S1182" i="12" s="1"/>
  <c r="S1181" i="12" s="1"/>
  <c r="R1183" i="12"/>
  <c r="R1182" i="12" s="1"/>
  <c r="R1181" i="12" s="1"/>
  <c r="S1179" i="12"/>
  <c r="S1178" i="12" s="1"/>
  <c r="S1177" i="12" s="1"/>
  <c r="R1179" i="12"/>
  <c r="R1178" i="12" s="1"/>
  <c r="R1177" i="12" s="1"/>
  <c r="S1167" i="12"/>
  <c r="S1166" i="12" s="1"/>
  <c r="R1167" i="12"/>
  <c r="R1166" i="12" s="1"/>
  <c r="S1164" i="12"/>
  <c r="S1163" i="12" s="1"/>
  <c r="R1164" i="12"/>
  <c r="R1163" i="12" s="1"/>
  <c r="S1160" i="12"/>
  <c r="S1159" i="12" s="1"/>
  <c r="S1158" i="12" s="1"/>
  <c r="R1160" i="12"/>
  <c r="R1159" i="12" s="1"/>
  <c r="R1158" i="12" s="1"/>
  <c r="S1156" i="12"/>
  <c r="S1155" i="12" s="1"/>
  <c r="S1154" i="12" s="1"/>
  <c r="R1156" i="12"/>
  <c r="R1155" i="12" s="1"/>
  <c r="R1154" i="12" s="1"/>
  <c r="S1152" i="12"/>
  <c r="S1151" i="12" s="1"/>
  <c r="S1150" i="12" s="1"/>
  <c r="R1152" i="12"/>
  <c r="R1151" i="12" s="1"/>
  <c r="R1150" i="12" s="1"/>
  <c r="S1148" i="12"/>
  <c r="S1147" i="12" s="1"/>
  <c r="S1146" i="12" s="1"/>
  <c r="R1148" i="12"/>
  <c r="R1147" i="12" s="1"/>
  <c r="R1146" i="12" s="1"/>
  <c r="S1144" i="12"/>
  <c r="S1143" i="12" s="1"/>
  <c r="S1142" i="12" s="1"/>
  <c r="R1144" i="12"/>
  <c r="R1143" i="12" s="1"/>
  <c r="R1142" i="12" s="1"/>
  <c r="S1140" i="12"/>
  <c r="R1140" i="12"/>
  <c r="S1138" i="12"/>
  <c r="R1138" i="12"/>
  <c r="S1134" i="12"/>
  <c r="S1133" i="12" s="1"/>
  <c r="S1132" i="12" s="1"/>
  <c r="R1134" i="12"/>
  <c r="R1133" i="12" s="1"/>
  <c r="R1132" i="12" s="1"/>
  <c r="S1130" i="12"/>
  <c r="S1129" i="12" s="1"/>
  <c r="S1128" i="12" s="1"/>
  <c r="R1130" i="12"/>
  <c r="R1129" i="12" s="1"/>
  <c r="R1128" i="12" s="1"/>
  <c r="S1123" i="12"/>
  <c r="S1122" i="12" s="1"/>
  <c r="R1123" i="12"/>
  <c r="R1122" i="12" s="1"/>
  <c r="S1119" i="12"/>
  <c r="S1118" i="12" s="1"/>
  <c r="R1119" i="12"/>
  <c r="R1118" i="12" s="1"/>
  <c r="S1116" i="12"/>
  <c r="S1115" i="12" s="1"/>
  <c r="R1116" i="12"/>
  <c r="R1115" i="12" s="1"/>
  <c r="S1113" i="12"/>
  <c r="S1112" i="12" s="1"/>
  <c r="R1113" i="12"/>
  <c r="R1112" i="12" s="1"/>
  <c r="S1108" i="12"/>
  <c r="S1107" i="12" s="1"/>
  <c r="S1106" i="12" s="1"/>
  <c r="R1108" i="12"/>
  <c r="R1107" i="12" s="1"/>
  <c r="R1106" i="12" s="1"/>
  <c r="S1104" i="12"/>
  <c r="S1103" i="12" s="1"/>
  <c r="S1102" i="12" s="1"/>
  <c r="R1104" i="12"/>
  <c r="R1103" i="12" s="1"/>
  <c r="R1102" i="12" s="1"/>
  <c r="S1100" i="12"/>
  <c r="S1099" i="12" s="1"/>
  <c r="S1098" i="12" s="1"/>
  <c r="R1100" i="12"/>
  <c r="R1099" i="12" s="1"/>
  <c r="R1098" i="12" s="1"/>
  <c r="S1096" i="12"/>
  <c r="S1095" i="12" s="1"/>
  <c r="R1096" i="12"/>
  <c r="R1095" i="12" s="1"/>
  <c r="S1093" i="12"/>
  <c r="S1092" i="12" s="1"/>
  <c r="R1093" i="12"/>
  <c r="R1092" i="12" s="1"/>
  <c r="S1087" i="12"/>
  <c r="S1086" i="12" s="1"/>
  <c r="R1087" i="12"/>
  <c r="R1086" i="12" s="1"/>
  <c r="S1084" i="12"/>
  <c r="S1083" i="12" s="1"/>
  <c r="R1084" i="12"/>
  <c r="R1083" i="12" s="1"/>
  <c r="S1079" i="12"/>
  <c r="R1079" i="12"/>
  <c r="S1077" i="12"/>
  <c r="R1077" i="12"/>
  <c r="S1075" i="12"/>
  <c r="R1075" i="12"/>
  <c r="S1070" i="12"/>
  <c r="S1069" i="12" s="1"/>
  <c r="R1070" i="12"/>
  <c r="R1069" i="12" s="1"/>
  <c r="S1067" i="12"/>
  <c r="S1066" i="12" s="1"/>
  <c r="R1067" i="12"/>
  <c r="R1066" i="12" s="1"/>
  <c r="S1064" i="12"/>
  <c r="S1063" i="12" s="1"/>
  <c r="R1064" i="12"/>
  <c r="R1063" i="12" s="1"/>
  <c r="S1060" i="12"/>
  <c r="R1060" i="12"/>
  <c r="S1058" i="12"/>
  <c r="R1058" i="12"/>
  <c r="S1054" i="12"/>
  <c r="S1053" i="12" s="1"/>
  <c r="S1052" i="12" s="1"/>
  <c r="R1054" i="12"/>
  <c r="R1053" i="12" s="1"/>
  <c r="R1052" i="12" s="1"/>
  <c r="S1049" i="12"/>
  <c r="R1049" i="12"/>
  <c r="S1047" i="12"/>
  <c r="R1047" i="12"/>
  <c r="S1037" i="12"/>
  <c r="S1036" i="12" s="1"/>
  <c r="R1037" i="12"/>
  <c r="R1036" i="12" s="1"/>
  <c r="S1033" i="12"/>
  <c r="R1033" i="12"/>
  <c r="S1031" i="12"/>
  <c r="R1031" i="12"/>
  <c r="S1028" i="12"/>
  <c r="S1027" i="12" s="1"/>
  <c r="R1028" i="12"/>
  <c r="R1027" i="12" s="1"/>
  <c r="S1025" i="12"/>
  <c r="S1024" i="12" s="1"/>
  <c r="R1025" i="12"/>
  <c r="R1024" i="12" s="1"/>
  <c r="S1018" i="12"/>
  <c r="S1017" i="12" s="1"/>
  <c r="R1018" i="12"/>
  <c r="R1017" i="12" s="1"/>
  <c r="S1015" i="12"/>
  <c r="S1014" i="12" s="1"/>
  <c r="R1015" i="12"/>
  <c r="R1014" i="12" s="1"/>
  <c r="S1005" i="12"/>
  <c r="S1004" i="12" s="1"/>
  <c r="S1003" i="12" s="1"/>
  <c r="R1005" i="12"/>
  <c r="R1004" i="12" s="1"/>
  <c r="R1003" i="12" s="1"/>
  <c r="S1001" i="12"/>
  <c r="S1000" i="12" s="1"/>
  <c r="S999" i="12" s="1"/>
  <c r="R1001" i="12"/>
  <c r="R1000" i="12" s="1"/>
  <c r="R999" i="12" s="1"/>
  <c r="S997" i="12"/>
  <c r="S996" i="12" s="1"/>
  <c r="R997" i="12"/>
  <c r="R996" i="12" s="1"/>
  <c r="S994" i="12"/>
  <c r="R994" i="12"/>
  <c r="S992" i="12"/>
  <c r="R992" i="12"/>
  <c r="S989" i="12"/>
  <c r="S988" i="12" s="1"/>
  <c r="R989" i="12"/>
  <c r="R988" i="12" s="1"/>
  <c r="S986" i="12"/>
  <c r="S985" i="12" s="1"/>
  <c r="R986" i="12"/>
  <c r="R985" i="12" s="1"/>
  <c r="S980" i="12"/>
  <c r="R980" i="12"/>
  <c r="S978" i="12"/>
  <c r="R978" i="12"/>
  <c r="S974" i="12"/>
  <c r="R974" i="12"/>
  <c r="S972" i="12"/>
  <c r="R972" i="12"/>
  <c r="S968" i="12"/>
  <c r="R968" i="12"/>
  <c r="S966" i="12"/>
  <c r="R966" i="12"/>
  <c r="S962" i="12"/>
  <c r="S961" i="12" s="1"/>
  <c r="R962" i="12"/>
  <c r="R961" i="12" s="1"/>
  <c r="S959" i="12"/>
  <c r="S958" i="12" s="1"/>
  <c r="R959" i="12"/>
  <c r="R958" i="12" s="1"/>
  <c r="S955" i="12"/>
  <c r="R955" i="12"/>
  <c r="S952" i="12"/>
  <c r="R952" i="12"/>
  <c r="S949" i="12"/>
  <c r="R949" i="12"/>
  <c r="S946" i="12"/>
  <c r="S945" i="12" s="1"/>
  <c r="R946" i="12"/>
  <c r="R945" i="12" s="1"/>
  <c r="S941" i="12"/>
  <c r="R941" i="12"/>
  <c r="S939" i="12"/>
  <c r="R939" i="12"/>
  <c r="S935" i="12"/>
  <c r="S934" i="12" s="1"/>
  <c r="S933" i="12" s="1"/>
  <c r="R935" i="12"/>
  <c r="R934" i="12" s="1"/>
  <c r="R933" i="12" s="1"/>
  <c r="S931" i="12"/>
  <c r="R931" i="12"/>
  <c r="S929" i="12"/>
  <c r="R929" i="12"/>
  <c r="S925" i="12"/>
  <c r="S924" i="12" s="1"/>
  <c r="S923" i="12" s="1"/>
  <c r="R925" i="12"/>
  <c r="R924" i="12" s="1"/>
  <c r="R923" i="12" s="1"/>
  <c r="S921" i="12"/>
  <c r="S920" i="12" s="1"/>
  <c r="S919" i="12" s="1"/>
  <c r="R921" i="12"/>
  <c r="R920" i="12" s="1"/>
  <c r="R919" i="12" s="1"/>
  <c r="S917" i="12"/>
  <c r="R917" i="12"/>
  <c r="S915" i="12"/>
  <c r="R915" i="12"/>
  <c r="S911" i="12"/>
  <c r="S910" i="12" s="1"/>
  <c r="S909" i="12" s="1"/>
  <c r="R911" i="12"/>
  <c r="R910" i="12" s="1"/>
  <c r="R909" i="12" s="1"/>
  <c r="S907" i="12"/>
  <c r="R907" i="12"/>
  <c r="S905" i="12"/>
  <c r="R905" i="12"/>
  <c r="S899" i="12"/>
  <c r="S898" i="12" s="1"/>
  <c r="S897" i="12" s="1"/>
  <c r="R899" i="12"/>
  <c r="R898" i="12" s="1"/>
  <c r="R897" i="12" s="1"/>
  <c r="S893" i="12"/>
  <c r="R893" i="12"/>
  <c r="S890" i="12"/>
  <c r="R890" i="12"/>
  <c r="S887" i="12"/>
  <c r="S886" i="12" s="1"/>
  <c r="R887" i="12"/>
  <c r="R886" i="12" s="1"/>
  <c r="S884" i="12"/>
  <c r="S883" i="12" s="1"/>
  <c r="R884" i="12"/>
  <c r="R883" i="12" s="1"/>
  <c r="S881" i="12"/>
  <c r="S880" i="12" s="1"/>
  <c r="R881" i="12"/>
  <c r="R880" i="12" s="1"/>
  <c r="S876" i="12"/>
  <c r="R876" i="12"/>
  <c r="S874" i="12"/>
  <c r="R874" i="12"/>
  <c r="S870" i="12"/>
  <c r="R870" i="12"/>
  <c r="S868" i="12"/>
  <c r="R868" i="12"/>
  <c r="S864" i="12"/>
  <c r="R864" i="12"/>
  <c r="S862" i="12"/>
  <c r="R862" i="12"/>
  <c r="S855" i="12"/>
  <c r="S854" i="12" s="1"/>
  <c r="S853" i="12" s="1"/>
  <c r="S852" i="12" s="1"/>
  <c r="R855" i="12"/>
  <c r="R854" i="12" s="1"/>
  <c r="R853" i="12" s="1"/>
  <c r="R852" i="12" s="1"/>
  <c r="S850" i="12"/>
  <c r="S849" i="12" s="1"/>
  <c r="R850" i="12"/>
  <c r="R849" i="12" s="1"/>
  <c r="S847" i="12"/>
  <c r="S846" i="12" s="1"/>
  <c r="R847" i="12"/>
  <c r="R846" i="12" s="1"/>
  <c r="S842" i="12"/>
  <c r="S841" i="12" s="1"/>
  <c r="R842" i="12"/>
  <c r="R841" i="12" s="1"/>
  <c r="S839" i="12"/>
  <c r="S838" i="12" s="1"/>
  <c r="R839" i="12"/>
  <c r="R838" i="12" s="1"/>
  <c r="S835" i="12"/>
  <c r="S834" i="12" s="1"/>
  <c r="S833" i="12" s="1"/>
  <c r="R835" i="12"/>
  <c r="R834" i="12" s="1"/>
  <c r="R833" i="12" s="1"/>
  <c r="S827" i="12"/>
  <c r="R827" i="12"/>
  <c r="S825" i="12"/>
  <c r="R825" i="12"/>
  <c r="S820" i="12"/>
  <c r="S819" i="12" s="1"/>
  <c r="R820" i="12"/>
  <c r="R819" i="12" s="1"/>
  <c r="S817" i="12"/>
  <c r="S816" i="12" s="1"/>
  <c r="R817" i="12"/>
  <c r="R816" i="12" s="1"/>
  <c r="S814" i="12"/>
  <c r="S813" i="12" s="1"/>
  <c r="R814" i="12"/>
  <c r="R813" i="12" s="1"/>
  <c r="S811" i="12"/>
  <c r="S810" i="12" s="1"/>
  <c r="R811" i="12"/>
  <c r="R810" i="12" s="1"/>
  <c r="S808" i="12"/>
  <c r="S807" i="12" s="1"/>
  <c r="R808" i="12"/>
  <c r="R807" i="12" s="1"/>
  <c r="S802" i="12"/>
  <c r="S801" i="12" s="1"/>
  <c r="R802" i="12"/>
  <c r="R801" i="12" s="1"/>
  <c r="S799" i="12"/>
  <c r="S798" i="12" s="1"/>
  <c r="R799" i="12"/>
  <c r="R798" i="12" s="1"/>
  <c r="S794" i="12"/>
  <c r="S793" i="12" s="1"/>
  <c r="S792" i="12" s="1"/>
  <c r="S791" i="12" s="1"/>
  <c r="R794" i="12"/>
  <c r="R793" i="12" s="1"/>
  <c r="R792" i="12" s="1"/>
  <c r="R791" i="12" s="1"/>
  <c r="S789" i="12"/>
  <c r="S788" i="12" s="1"/>
  <c r="R789" i="12"/>
  <c r="R788" i="12" s="1"/>
  <c r="S786" i="12"/>
  <c r="S785" i="12" s="1"/>
  <c r="R786" i="12"/>
  <c r="R785" i="12" s="1"/>
  <c r="S780" i="12"/>
  <c r="S779" i="12" s="1"/>
  <c r="S778" i="12" s="1"/>
  <c r="R780" i="12"/>
  <c r="R779" i="12" s="1"/>
  <c r="R778" i="12" s="1"/>
  <c r="S773" i="12"/>
  <c r="R773" i="12"/>
  <c r="S769" i="12"/>
  <c r="R769" i="12"/>
  <c r="S763" i="12"/>
  <c r="S762" i="12" s="1"/>
  <c r="S761" i="12" s="1"/>
  <c r="R763" i="12"/>
  <c r="R762" i="12" s="1"/>
  <c r="R761" i="12" s="1"/>
  <c r="S759" i="12"/>
  <c r="S758" i="12" s="1"/>
  <c r="S757" i="12" s="1"/>
  <c r="R759" i="12"/>
  <c r="R758" i="12" s="1"/>
  <c r="R757" i="12" s="1"/>
  <c r="S755" i="12"/>
  <c r="S754" i="12" s="1"/>
  <c r="R755" i="12"/>
  <c r="R754" i="12" s="1"/>
  <c r="S752" i="12"/>
  <c r="S751" i="12" s="1"/>
  <c r="R752" i="12"/>
  <c r="R751" i="12" s="1"/>
  <c r="S747" i="12"/>
  <c r="R747" i="12"/>
  <c r="S745" i="12"/>
  <c r="R745" i="12"/>
  <c r="S742" i="12"/>
  <c r="S741" i="12" s="1"/>
  <c r="R742" i="12"/>
  <c r="R741" i="12" s="1"/>
  <c r="S738" i="12"/>
  <c r="S737" i="12" s="1"/>
  <c r="S736" i="12" s="1"/>
  <c r="R738" i="12"/>
  <c r="R737" i="12" s="1"/>
  <c r="R736" i="12" s="1"/>
  <c r="S734" i="12"/>
  <c r="S733" i="12" s="1"/>
  <c r="S732" i="12" s="1"/>
  <c r="R734" i="12"/>
  <c r="R733" i="12" s="1"/>
  <c r="R732" i="12" s="1"/>
  <c r="S730" i="12"/>
  <c r="S729" i="12" s="1"/>
  <c r="S728" i="12" s="1"/>
  <c r="R730" i="12"/>
  <c r="R729" i="12" s="1"/>
  <c r="R728" i="12" s="1"/>
  <c r="S726" i="12"/>
  <c r="S725" i="12" s="1"/>
  <c r="R726" i="12"/>
  <c r="R725" i="12" s="1"/>
  <c r="S723" i="12"/>
  <c r="S722" i="12" s="1"/>
  <c r="R723" i="12"/>
  <c r="R722" i="12" s="1"/>
  <c r="S719" i="12"/>
  <c r="S718" i="12" s="1"/>
  <c r="R719" i="12"/>
  <c r="R718" i="12" s="1"/>
  <c r="S716" i="12"/>
  <c r="S715" i="12" s="1"/>
  <c r="R716" i="12"/>
  <c r="R715" i="12" s="1"/>
  <c r="S712" i="12"/>
  <c r="S711" i="12" s="1"/>
  <c r="S710" i="12" s="1"/>
  <c r="R712" i="12"/>
  <c r="R711" i="12" s="1"/>
  <c r="R710" i="12" s="1"/>
  <c r="S705" i="12"/>
  <c r="S704" i="12" s="1"/>
  <c r="S703" i="12" s="1"/>
  <c r="R705" i="12"/>
  <c r="R704" i="12" s="1"/>
  <c r="R703" i="12" s="1"/>
  <c r="S701" i="12"/>
  <c r="S700" i="12" s="1"/>
  <c r="S699" i="12" s="1"/>
  <c r="R701" i="12"/>
  <c r="R700" i="12" s="1"/>
  <c r="R699" i="12" s="1"/>
  <c r="S697" i="12"/>
  <c r="S696" i="12" s="1"/>
  <c r="S695" i="12" s="1"/>
  <c r="R697" i="12"/>
  <c r="R696" i="12" s="1"/>
  <c r="R695" i="12" s="1"/>
  <c r="S693" i="12"/>
  <c r="S692" i="12" s="1"/>
  <c r="S691" i="12" s="1"/>
  <c r="R693" i="12"/>
  <c r="R692" i="12" s="1"/>
  <c r="R691" i="12" s="1"/>
  <c r="S688" i="12"/>
  <c r="R688" i="12"/>
  <c r="S686" i="12"/>
  <c r="R686" i="12"/>
  <c r="S683" i="12"/>
  <c r="S682" i="12" s="1"/>
  <c r="R683" i="12"/>
  <c r="R682" i="12" s="1"/>
  <c r="S673" i="12"/>
  <c r="R673" i="12"/>
  <c r="S671" i="12"/>
  <c r="R671" i="12"/>
  <c r="S667" i="12"/>
  <c r="R667" i="12"/>
  <c r="S665" i="12"/>
  <c r="R665" i="12"/>
  <c r="S661" i="12"/>
  <c r="S660" i="12" s="1"/>
  <c r="S659" i="12" s="1"/>
  <c r="R661" i="12"/>
  <c r="R660" i="12" s="1"/>
  <c r="R659" i="12" s="1"/>
  <c r="S656" i="12"/>
  <c r="S655" i="12" s="1"/>
  <c r="S654" i="12" s="1"/>
  <c r="S653" i="12" s="1"/>
  <c r="R656" i="12"/>
  <c r="R655" i="12" s="1"/>
  <c r="R654" i="12" s="1"/>
  <c r="R653" i="12" s="1"/>
  <c r="S650" i="12"/>
  <c r="R650" i="12"/>
  <c r="S648" i="12"/>
  <c r="R648" i="12"/>
  <c r="S644" i="12"/>
  <c r="R644" i="12"/>
  <c r="S642" i="12"/>
  <c r="R642" i="12"/>
  <c r="S627" i="12"/>
  <c r="R627" i="12"/>
  <c r="S625" i="12"/>
  <c r="R625" i="12"/>
  <c r="S610" i="12"/>
  <c r="S609" i="12" s="1"/>
  <c r="S608" i="12" s="1"/>
  <c r="R610" i="12"/>
  <c r="R609" i="12" s="1"/>
  <c r="R608" i="12" s="1"/>
  <c r="S606" i="12"/>
  <c r="S605" i="12" s="1"/>
  <c r="S604" i="12" s="1"/>
  <c r="R606" i="12"/>
  <c r="R605" i="12" s="1"/>
  <c r="R604" i="12" s="1"/>
  <c r="S602" i="12"/>
  <c r="S601" i="12" s="1"/>
  <c r="S600" i="12" s="1"/>
  <c r="R602" i="12"/>
  <c r="R601" i="12" s="1"/>
  <c r="R600" i="12" s="1"/>
  <c r="S598" i="12"/>
  <c r="R598" i="12"/>
  <c r="S596" i="12"/>
  <c r="R596" i="12"/>
  <c r="S592" i="12"/>
  <c r="R592" i="12"/>
  <c r="S590" i="12"/>
  <c r="R590" i="12"/>
  <c r="S585" i="12"/>
  <c r="S584" i="12" s="1"/>
  <c r="S583" i="12" s="1"/>
  <c r="R585" i="12"/>
  <c r="R584" i="12" s="1"/>
  <c r="R583" i="12" s="1"/>
  <c r="S581" i="12"/>
  <c r="R581" i="12"/>
  <c r="S579" i="12"/>
  <c r="R579" i="12"/>
  <c r="S574" i="12"/>
  <c r="R574" i="12"/>
  <c r="S572" i="12"/>
  <c r="R572" i="12"/>
  <c r="S568" i="12"/>
  <c r="R568" i="12"/>
  <c r="S566" i="12"/>
  <c r="R566" i="12"/>
  <c r="S561" i="12"/>
  <c r="S560" i="12" s="1"/>
  <c r="S559" i="12" s="1"/>
  <c r="R561" i="12"/>
  <c r="R560" i="12" s="1"/>
  <c r="R559" i="12" s="1"/>
  <c r="S557" i="12"/>
  <c r="S556" i="12" s="1"/>
  <c r="S555" i="12" s="1"/>
  <c r="R557" i="12"/>
  <c r="R556" i="12" s="1"/>
  <c r="R555" i="12" s="1"/>
  <c r="S553" i="12"/>
  <c r="S552" i="12" s="1"/>
  <c r="S551" i="12" s="1"/>
  <c r="R553" i="12"/>
  <c r="R552" i="12" s="1"/>
  <c r="R551" i="12" s="1"/>
  <c r="S549" i="12"/>
  <c r="S548" i="12" s="1"/>
  <c r="S547" i="12" s="1"/>
  <c r="R549" i="12"/>
  <c r="R548" i="12" s="1"/>
  <c r="R547" i="12" s="1"/>
  <c r="S543" i="12"/>
  <c r="S542" i="12" s="1"/>
  <c r="S541" i="12" s="1"/>
  <c r="R543" i="12"/>
  <c r="R542" i="12" s="1"/>
  <c r="R541" i="12" s="1"/>
  <c r="S539" i="12"/>
  <c r="S538" i="12" s="1"/>
  <c r="S537" i="12" s="1"/>
  <c r="R539" i="12"/>
  <c r="R538" i="12" s="1"/>
  <c r="R537" i="12" s="1"/>
  <c r="S535" i="12"/>
  <c r="S534" i="12" s="1"/>
  <c r="S533" i="12" s="1"/>
  <c r="R535" i="12"/>
  <c r="R534" i="12" s="1"/>
  <c r="R533" i="12" s="1"/>
  <c r="S530" i="12"/>
  <c r="S529" i="12" s="1"/>
  <c r="S528" i="12" s="1"/>
  <c r="R530" i="12"/>
  <c r="R529" i="12" s="1"/>
  <c r="R528" i="12" s="1"/>
  <c r="S526" i="12"/>
  <c r="S525" i="12" s="1"/>
  <c r="S524" i="12" s="1"/>
  <c r="R526" i="12"/>
  <c r="R525" i="12" s="1"/>
  <c r="R524" i="12" s="1"/>
  <c r="S519" i="12"/>
  <c r="S518" i="12" s="1"/>
  <c r="S517" i="12" s="1"/>
  <c r="R519" i="12"/>
  <c r="R518" i="12" s="1"/>
  <c r="R517" i="12" s="1"/>
  <c r="S515" i="12"/>
  <c r="S514" i="12" s="1"/>
  <c r="S513" i="12" s="1"/>
  <c r="R515" i="12"/>
  <c r="R514" i="12" s="1"/>
  <c r="R513" i="12" s="1"/>
  <c r="S509" i="12"/>
  <c r="R509" i="12"/>
  <c r="S507" i="12"/>
  <c r="R507" i="12"/>
  <c r="S502" i="12"/>
  <c r="S501" i="12" s="1"/>
  <c r="S500" i="12" s="1"/>
  <c r="R502" i="12"/>
  <c r="R501" i="12" s="1"/>
  <c r="R500" i="12" s="1"/>
  <c r="S498" i="12"/>
  <c r="S497" i="12" s="1"/>
  <c r="R498" i="12"/>
  <c r="R497" i="12" s="1"/>
  <c r="S495" i="12"/>
  <c r="S494" i="12" s="1"/>
  <c r="R495" i="12"/>
  <c r="R494" i="12" s="1"/>
  <c r="S492" i="12"/>
  <c r="S491" i="12" s="1"/>
  <c r="R492" i="12"/>
  <c r="R491" i="12" s="1"/>
  <c r="S484" i="12"/>
  <c r="S483" i="12" s="1"/>
  <c r="S482" i="12" s="1"/>
  <c r="R484" i="12"/>
  <c r="R483" i="12" s="1"/>
  <c r="R482" i="12" s="1"/>
  <c r="S480" i="12"/>
  <c r="S479" i="12" s="1"/>
  <c r="S478" i="12" s="1"/>
  <c r="R480" i="12"/>
  <c r="R479" i="12" s="1"/>
  <c r="R478" i="12" s="1"/>
  <c r="S465" i="12"/>
  <c r="S464" i="12" s="1"/>
  <c r="S463" i="12" s="1"/>
  <c r="S462" i="12" s="1"/>
  <c r="S461" i="12" s="1"/>
  <c r="R465" i="12"/>
  <c r="R464" i="12" s="1"/>
  <c r="R463" i="12" s="1"/>
  <c r="R462" i="12" s="1"/>
  <c r="R461" i="12" s="1"/>
  <c r="S459" i="12"/>
  <c r="S458" i="12" s="1"/>
  <c r="S457" i="12" s="1"/>
  <c r="R459" i="12"/>
  <c r="R458" i="12" s="1"/>
  <c r="R457" i="12" s="1"/>
  <c r="S454" i="12"/>
  <c r="S453" i="12" s="1"/>
  <c r="S452" i="12" s="1"/>
  <c r="R454" i="12"/>
  <c r="R453" i="12" s="1"/>
  <c r="R452" i="12" s="1"/>
  <c r="S450" i="12"/>
  <c r="S449" i="12" s="1"/>
  <c r="S448" i="12" s="1"/>
  <c r="R450" i="12"/>
  <c r="R449" i="12" s="1"/>
  <c r="R448" i="12" s="1"/>
  <c r="S446" i="12"/>
  <c r="S445" i="12" s="1"/>
  <c r="R446" i="12"/>
  <c r="R445" i="12" s="1"/>
  <c r="S443" i="12"/>
  <c r="S442" i="12" s="1"/>
  <c r="R443" i="12"/>
  <c r="R442" i="12" s="1"/>
  <c r="S435" i="12"/>
  <c r="S434" i="12" s="1"/>
  <c r="S433" i="12" s="1"/>
  <c r="R435" i="12"/>
  <c r="R434" i="12" s="1"/>
  <c r="R433" i="12" s="1"/>
  <c r="S431" i="12"/>
  <c r="S430" i="12" s="1"/>
  <c r="S429" i="12" s="1"/>
  <c r="R431" i="12"/>
  <c r="R430" i="12" s="1"/>
  <c r="R429" i="12" s="1"/>
  <c r="S427" i="12"/>
  <c r="S426" i="12" s="1"/>
  <c r="S425" i="12" s="1"/>
  <c r="R427" i="12"/>
  <c r="R426" i="12" s="1"/>
  <c r="R425" i="12" s="1"/>
  <c r="S416" i="12"/>
  <c r="S415" i="12" s="1"/>
  <c r="S414" i="12" s="1"/>
  <c r="R416" i="12"/>
  <c r="R415" i="12" s="1"/>
  <c r="R414" i="12" s="1"/>
  <c r="S412" i="12"/>
  <c r="S411" i="12" s="1"/>
  <c r="S410" i="12" s="1"/>
  <c r="R412" i="12"/>
  <c r="R411" i="12" s="1"/>
  <c r="R410" i="12" s="1"/>
  <c r="S407" i="12"/>
  <c r="S406" i="12" s="1"/>
  <c r="S405" i="12" s="1"/>
  <c r="R407" i="12"/>
  <c r="R406" i="12" s="1"/>
  <c r="R405" i="12" s="1"/>
  <c r="S402" i="12"/>
  <c r="R402" i="12"/>
  <c r="S400" i="12"/>
  <c r="R400" i="12"/>
  <c r="S395" i="12"/>
  <c r="R395" i="12"/>
  <c r="S393" i="12"/>
  <c r="R393" i="12"/>
  <c r="S388" i="12"/>
  <c r="R388" i="12"/>
  <c r="S386" i="12"/>
  <c r="R386" i="12"/>
  <c r="S382" i="12"/>
  <c r="S381" i="12" s="1"/>
  <c r="S380" i="12" s="1"/>
  <c r="R382" i="12"/>
  <c r="R381" i="12" s="1"/>
  <c r="R380" i="12" s="1"/>
  <c r="S376" i="12"/>
  <c r="S375" i="12" s="1"/>
  <c r="S374" i="12" s="1"/>
  <c r="R376" i="12"/>
  <c r="R375" i="12" s="1"/>
  <c r="R374" i="12" s="1"/>
  <c r="S372" i="12"/>
  <c r="R372" i="12"/>
  <c r="S370" i="12"/>
  <c r="R370" i="12"/>
  <c r="S356" i="12"/>
  <c r="S355" i="12" s="1"/>
  <c r="S354" i="12" s="1"/>
  <c r="R356" i="12"/>
  <c r="R355" i="12" s="1"/>
  <c r="R354" i="12" s="1"/>
  <c r="S352" i="12"/>
  <c r="S351" i="12" s="1"/>
  <c r="S350" i="12" s="1"/>
  <c r="R352" i="12"/>
  <c r="R351" i="12" s="1"/>
  <c r="R350" i="12" s="1"/>
  <c r="S348" i="12"/>
  <c r="R348" i="12"/>
  <c r="S346" i="12"/>
  <c r="R346" i="12"/>
  <c r="S335" i="12"/>
  <c r="R335" i="12"/>
  <c r="S333" i="12"/>
  <c r="R333" i="12"/>
  <c r="S329" i="12"/>
  <c r="S328" i="12" s="1"/>
  <c r="S327" i="12" s="1"/>
  <c r="R329" i="12"/>
  <c r="R328" i="12" s="1"/>
  <c r="R327" i="12" s="1"/>
  <c r="S325" i="12"/>
  <c r="S324" i="12" s="1"/>
  <c r="S323" i="12" s="1"/>
  <c r="R325" i="12"/>
  <c r="R324" i="12" s="1"/>
  <c r="R323" i="12" s="1"/>
  <c r="S321" i="12"/>
  <c r="R321" i="12"/>
  <c r="S319" i="12"/>
  <c r="R319" i="12"/>
  <c r="S315" i="12"/>
  <c r="R315" i="12"/>
  <c r="S313" i="12"/>
  <c r="R313" i="12"/>
  <c r="S307" i="12"/>
  <c r="S306" i="12" s="1"/>
  <c r="S305" i="12" s="1"/>
  <c r="R307" i="12"/>
  <c r="R306" i="12" s="1"/>
  <c r="R305" i="12" s="1"/>
  <c r="S303" i="12"/>
  <c r="S302" i="12" s="1"/>
  <c r="S301" i="12" s="1"/>
  <c r="R303" i="12"/>
  <c r="R302" i="12" s="1"/>
  <c r="R301" i="12" s="1"/>
  <c r="S299" i="12"/>
  <c r="S298" i="12" s="1"/>
  <c r="R299" i="12"/>
  <c r="R298" i="12" s="1"/>
  <c r="S296" i="12"/>
  <c r="S295" i="12" s="1"/>
  <c r="R296" i="12"/>
  <c r="R295" i="12" s="1"/>
  <c r="S286" i="12"/>
  <c r="R286" i="12"/>
  <c r="S284" i="12"/>
  <c r="R284" i="12"/>
  <c r="S280" i="12"/>
  <c r="R280" i="12"/>
  <c r="S278" i="12"/>
  <c r="R278" i="12"/>
  <c r="S271" i="12"/>
  <c r="S270" i="12" s="1"/>
  <c r="S269" i="12" s="1"/>
  <c r="R271" i="12"/>
  <c r="R270" i="12" s="1"/>
  <c r="R269" i="12" s="1"/>
  <c r="S267" i="12"/>
  <c r="S266" i="12" s="1"/>
  <c r="S265" i="12" s="1"/>
  <c r="R267" i="12"/>
  <c r="R266" i="12" s="1"/>
  <c r="R265" i="12" s="1"/>
  <c r="S262" i="12"/>
  <c r="S261" i="12" s="1"/>
  <c r="S260" i="12" s="1"/>
  <c r="R262" i="12"/>
  <c r="R261" i="12" s="1"/>
  <c r="R260" i="12" s="1"/>
  <c r="S258" i="12"/>
  <c r="S257" i="12" s="1"/>
  <c r="S256" i="12" s="1"/>
  <c r="R258" i="12"/>
  <c r="R257" i="12" s="1"/>
  <c r="R256" i="12" s="1"/>
  <c r="S254" i="12"/>
  <c r="S253" i="12" s="1"/>
  <c r="S252" i="12" s="1"/>
  <c r="R254" i="12"/>
  <c r="R253" i="12" s="1"/>
  <c r="R252" i="12" s="1"/>
  <c r="S250" i="12"/>
  <c r="S249" i="12" s="1"/>
  <c r="S248" i="12" s="1"/>
  <c r="R250" i="12"/>
  <c r="R249" i="12" s="1"/>
  <c r="R248" i="12" s="1"/>
  <c r="S246" i="12"/>
  <c r="S245" i="12" s="1"/>
  <c r="S244" i="12" s="1"/>
  <c r="R246" i="12"/>
  <c r="R245" i="12" s="1"/>
  <c r="R244" i="12" s="1"/>
  <c r="S242" i="12"/>
  <c r="S241" i="12" s="1"/>
  <c r="S240" i="12" s="1"/>
  <c r="R242" i="12"/>
  <c r="R241" i="12" s="1"/>
  <c r="R240" i="12" s="1"/>
  <c r="S234" i="12"/>
  <c r="S233" i="12" s="1"/>
  <c r="S232" i="12" s="1"/>
  <c r="R234" i="12"/>
  <c r="R233" i="12" s="1"/>
  <c r="R232" i="12" s="1"/>
  <c r="S230" i="12"/>
  <c r="S229" i="12" s="1"/>
  <c r="S228" i="12" s="1"/>
  <c r="R230" i="12"/>
  <c r="R229" i="12" s="1"/>
  <c r="R228" i="12" s="1"/>
  <c r="S226" i="12"/>
  <c r="S225" i="12" s="1"/>
  <c r="S224" i="12" s="1"/>
  <c r="R226" i="12"/>
  <c r="R225" i="12" s="1"/>
  <c r="R224" i="12" s="1"/>
  <c r="S222" i="12"/>
  <c r="S221" i="12" s="1"/>
  <c r="S220" i="12" s="1"/>
  <c r="R222" i="12"/>
  <c r="R221" i="12" s="1"/>
  <c r="R220" i="12" s="1"/>
  <c r="S218" i="12"/>
  <c r="S217" i="12" s="1"/>
  <c r="S216" i="12" s="1"/>
  <c r="R218" i="12"/>
  <c r="R217" i="12" s="1"/>
  <c r="R216" i="12" s="1"/>
  <c r="S214" i="12"/>
  <c r="S213" i="12" s="1"/>
  <c r="S212" i="12" s="1"/>
  <c r="R214" i="12"/>
  <c r="R213" i="12" s="1"/>
  <c r="R212" i="12" s="1"/>
  <c r="S210" i="12"/>
  <c r="S209" i="12" s="1"/>
  <c r="S208" i="12" s="1"/>
  <c r="R210" i="12"/>
  <c r="R209" i="12" s="1"/>
  <c r="R208" i="12" s="1"/>
  <c r="S206" i="12"/>
  <c r="S205" i="12" s="1"/>
  <c r="S204" i="12" s="1"/>
  <c r="R206" i="12"/>
  <c r="R205" i="12" s="1"/>
  <c r="R204" i="12" s="1"/>
  <c r="S202" i="12"/>
  <c r="S201" i="12" s="1"/>
  <c r="S200" i="12" s="1"/>
  <c r="R202" i="12"/>
  <c r="R201" i="12" s="1"/>
  <c r="R200" i="12" s="1"/>
  <c r="S197" i="12"/>
  <c r="S196" i="12" s="1"/>
  <c r="R197" i="12"/>
  <c r="R196" i="12" s="1"/>
  <c r="S194" i="12"/>
  <c r="S193" i="12" s="1"/>
  <c r="R194" i="12"/>
  <c r="R193" i="12" s="1"/>
  <c r="S190" i="12"/>
  <c r="S189" i="12" s="1"/>
  <c r="S188" i="12" s="1"/>
  <c r="R190" i="12"/>
  <c r="R189" i="12" s="1"/>
  <c r="R188" i="12" s="1"/>
  <c r="S184" i="12"/>
  <c r="S183" i="12" s="1"/>
  <c r="S182" i="12" s="1"/>
  <c r="R184" i="12"/>
  <c r="R183" i="12" s="1"/>
  <c r="R182" i="12" s="1"/>
  <c r="S180" i="12"/>
  <c r="S179" i="12" s="1"/>
  <c r="S178" i="12" s="1"/>
  <c r="R180" i="12"/>
  <c r="R179" i="12" s="1"/>
  <c r="R178" i="12" s="1"/>
  <c r="S175" i="12"/>
  <c r="S174" i="12" s="1"/>
  <c r="R175" i="12"/>
  <c r="R174" i="12" s="1"/>
  <c r="S172" i="12"/>
  <c r="S171" i="12" s="1"/>
  <c r="R172" i="12"/>
  <c r="R171" i="12" s="1"/>
  <c r="S168" i="12"/>
  <c r="S167" i="12" s="1"/>
  <c r="R168" i="12"/>
  <c r="R167" i="12" s="1"/>
  <c r="S165" i="12"/>
  <c r="S164" i="12" s="1"/>
  <c r="R165" i="12"/>
  <c r="R164" i="12" s="1"/>
  <c r="S162" i="12"/>
  <c r="S161" i="12" s="1"/>
  <c r="R162" i="12"/>
  <c r="R161" i="12" s="1"/>
  <c r="S157" i="12"/>
  <c r="S156" i="12" s="1"/>
  <c r="S155" i="12" s="1"/>
  <c r="R157" i="12"/>
  <c r="R156" i="12" s="1"/>
  <c r="R155" i="12" s="1"/>
  <c r="S153" i="12"/>
  <c r="S152" i="12" s="1"/>
  <c r="S151" i="12" s="1"/>
  <c r="R153" i="12"/>
  <c r="R152" i="12" s="1"/>
  <c r="R151" i="12" s="1"/>
  <c r="S144" i="12"/>
  <c r="S143" i="12" s="1"/>
  <c r="S142" i="12" s="1"/>
  <c r="R144" i="12"/>
  <c r="R143" i="12" s="1"/>
  <c r="R142" i="12" s="1"/>
  <c r="S140" i="12"/>
  <c r="S139" i="12" s="1"/>
  <c r="R140" i="12"/>
  <c r="R139" i="12" s="1"/>
  <c r="S137" i="12"/>
  <c r="S136" i="12" s="1"/>
  <c r="R137" i="12"/>
  <c r="R136" i="12" s="1"/>
  <c r="S133" i="12"/>
  <c r="S132" i="12" s="1"/>
  <c r="R133" i="12"/>
  <c r="R132" i="12" s="1"/>
  <c r="S130" i="12"/>
  <c r="S129" i="12" s="1"/>
  <c r="R130" i="12"/>
  <c r="R129" i="12" s="1"/>
  <c r="S127" i="12"/>
  <c r="S126" i="12" s="1"/>
  <c r="R127" i="12"/>
  <c r="R126" i="12" s="1"/>
  <c r="S120" i="12"/>
  <c r="R120" i="12"/>
  <c r="S118" i="12"/>
  <c r="R118" i="12"/>
  <c r="S113" i="12"/>
  <c r="S112" i="12" s="1"/>
  <c r="S111" i="12" s="1"/>
  <c r="S110" i="12" s="1"/>
  <c r="R113" i="12"/>
  <c r="R112" i="12" s="1"/>
  <c r="R111" i="12" s="1"/>
  <c r="R110" i="12" s="1"/>
  <c r="S108" i="12"/>
  <c r="S107" i="12" s="1"/>
  <c r="S106" i="12" s="1"/>
  <c r="S105" i="12" s="1"/>
  <c r="R108" i="12"/>
  <c r="R107" i="12" s="1"/>
  <c r="R106" i="12" s="1"/>
  <c r="R105" i="12" s="1"/>
  <c r="S101" i="12"/>
  <c r="S100" i="12" s="1"/>
  <c r="S99" i="12" s="1"/>
  <c r="R101" i="12"/>
  <c r="R100" i="12" s="1"/>
  <c r="R99" i="12" s="1"/>
  <c r="S97" i="12"/>
  <c r="R97" i="12"/>
  <c r="S94" i="12"/>
  <c r="R94" i="12"/>
  <c r="S91" i="12"/>
  <c r="R91" i="12"/>
  <c r="S87" i="12"/>
  <c r="S86" i="12" s="1"/>
  <c r="R87" i="12"/>
  <c r="R86" i="12" s="1"/>
  <c r="S83" i="12"/>
  <c r="R83" i="12"/>
  <c r="S81" i="12"/>
  <c r="R81" i="12"/>
  <c r="S78" i="12"/>
  <c r="S77" i="12" s="1"/>
  <c r="R78" i="12"/>
  <c r="R77" i="12" s="1"/>
  <c r="S72" i="12"/>
  <c r="S71" i="12" s="1"/>
  <c r="S70" i="12" s="1"/>
  <c r="R72" i="12"/>
  <c r="R71" i="12" s="1"/>
  <c r="R70" i="12" s="1"/>
  <c r="S68" i="12"/>
  <c r="S67" i="12" s="1"/>
  <c r="R68" i="12"/>
  <c r="R67" i="12" s="1"/>
  <c r="S65" i="12"/>
  <c r="S64" i="12" s="1"/>
  <c r="R65" i="12"/>
  <c r="R64" i="12" s="1"/>
  <c r="S60" i="12"/>
  <c r="S59" i="12" s="1"/>
  <c r="S58" i="12" s="1"/>
  <c r="R60" i="12"/>
  <c r="R59" i="12" s="1"/>
  <c r="R58" i="12" s="1"/>
  <c r="S56" i="12"/>
  <c r="S55" i="12" s="1"/>
  <c r="S54" i="12" s="1"/>
  <c r="R56" i="12"/>
  <c r="R55" i="12" s="1"/>
  <c r="R54" i="12" s="1"/>
  <c r="S52" i="12"/>
  <c r="S51" i="12" s="1"/>
  <c r="S50" i="12" s="1"/>
  <c r="R52" i="12"/>
  <c r="R51" i="12" s="1"/>
  <c r="R50" i="12" s="1"/>
  <c r="S47" i="12"/>
  <c r="S46" i="12" s="1"/>
  <c r="S45" i="12" s="1"/>
  <c r="R47" i="12"/>
  <c r="R46" i="12" s="1"/>
  <c r="R45" i="12" s="1"/>
  <c r="S43" i="12"/>
  <c r="S42" i="12" s="1"/>
  <c r="S41" i="12" s="1"/>
  <c r="R43" i="12"/>
  <c r="R42" i="12" s="1"/>
  <c r="R41" i="12" s="1"/>
  <c r="S39" i="12"/>
  <c r="S38" i="12" s="1"/>
  <c r="R39" i="12"/>
  <c r="R38" i="12" s="1"/>
  <c r="S35" i="12"/>
  <c r="S34" i="12" s="1"/>
  <c r="R35" i="12"/>
  <c r="R34" i="12" s="1"/>
  <c r="S31" i="12"/>
  <c r="S30" i="12" s="1"/>
  <c r="S29" i="12" s="1"/>
  <c r="R31" i="12"/>
  <c r="R30" i="12" s="1"/>
  <c r="R29" i="12" s="1"/>
  <c r="S27" i="12"/>
  <c r="S26" i="12" s="1"/>
  <c r="S25" i="12" s="1"/>
  <c r="R27" i="12"/>
  <c r="R26" i="12" s="1"/>
  <c r="R25" i="12" s="1"/>
  <c r="S23" i="12"/>
  <c r="S22" i="12" s="1"/>
  <c r="R23" i="12"/>
  <c r="R22" i="12" s="1"/>
  <c r="S20" i="12"/>
  <c r="S19" i="12" s="1"/>
  <c r="R20" i="12"/>
  <c r="R19" i="12" s="1"/>
  <c r="CC1847" i="12" l="1"/>
  <c r="CA1848" i="12"/>
  <c r="CB1847" i="12"/>
  <c r="BO1847" i="12"/>
  <c r="BU1847" i="12" s="1"/>
  <c r="BE1846" i="12"/>
  <c r="BK1846" i="12" s="1"/>
  <c r="BD1846" i="12"/>
  <c r="BJ1846" i="12" s="1"/>
  <c r="W123" i="12"/>
  <c r="W103" i="12" s="1"/>
  <c r="AI3079" i="12"/>
  <c r="AM3079" i="12" s="1"/>
  <c r="AQ3079" i="12" s="1"/>
  <c r="AW3079" i="12" s="1"/>
  <c r="AK2560" i="12"/>
  <c r="AS2560" i="12" s="1"/>
  <c r="AY2560" i="12" s="1"/>
  <c r="AK586" i="12"/>
  <c r="AS586" i="12" s="1"/>
  <c r="AY586" i="12" s="1"/>
  <c r="AJ3069" i="12"/>
  <c r="AR3069" i="12" s="1"/>
  <c r="AX3069" i="12" s="1"/>
  <c r="AJ2212" i="12"/>
  <c r="AR2212" i="12" s="1"/>
  <c r="AX2212" i="12" s="1"/>
  <c r="AJ259" i="12"/>
  <c r="AR259" i="12" s="1"/>
  <c r="AX259" i="12" s="1"/>
  <c r="AI2513" i="12"/>
  <c r="AM2513" i="12" s="1"/>
  <c r="AQ2513" i="12" s="1"/>
  <c r="AW2513" i="12" s="1"/>
  <c r="AI1846" i="12"/>
  <c r="AM1846" i="12" s="1"/>
  <c r="AQ1846" i="12" s="1"/>
  <c r="AW1846" i="12" s="1"/>
  <c r="AI40" i="12"/>
  <c r="AM40" i="12" s="1"/>
  <c r="AQ40" i="12" s="1"/>
  <c r="AW40" i="12" s="1"/>
  <c r="AK3067" i="12"/>
  <c r="AS3067" i="12" s="1"/>
  <c r="AY3067" i="12" s="1"/>
  <c r="AK2747" i="12"/>
  <c r="AS2747" i="12" s="1"/>
  <c r="AY2747" i="12" s="1"/>
  <c r="AK2394" i="12"/>
  <c r="AS2394" i="12" s="1"/>
  <c r="AY2394" i="12" s="1"/>
  <c r="AJ2080" i="12"/>
  <c r="AR2080" i="12" s="1"/>
  <c r="AX2080" i="12" s="1"/>
  <c r="AI259" i="12"/>
  <c r="AM259" i="12" s="1"/>
  <c r="AQ259" i="12" s="1"/>
  <c r="AW259" i="12" s="1"/>
  <c r="AI3080" i="12"/>
  <c r="AM3080" i="12" s="1"/>
  <c r="AQ3080" i="12" s="1"/>
  <c r="AW3080" i="12" s="1"/>
  <c r="AJ3049" i="12"/>
  <c r="AR3049" i="12" s="1"/>
  <c r="AX3049" i="12" s="1"/>
  <c r="AK2576" i="12"/>
  <c r="AS2576" i="12" s="1"/>
  <c r="AY2576" i="12" s="1"/>
  <c r="AI2293" i="12"/>
  <c r="AM2293" i="12" s="1"/>
  <c r="AQ2293" i="12" s="1"/>
  <c r="AW2293" i="12" s="1"/>
  <c r="AK1141" i="12"/>
  <c r="AS1141" i="12" s="1"/>
  <c r="AY1141" i="12" s="1"/>
  <c r="AJ37" i="12"/>
  <c r="AR37" i="12" s="1"/>
  <c r="AX37" i="12" s="1"/>
  <c r="AI3069" i="12"/>
  <c r="AM3069" i="12" s="1"/>
  <c r="AQ3069" i="12" s="1"/>
  <c r="AW3069" i="12" s="1"/>
  <c r="AJ2857" i="12"/>
  <c r="AR2857" i="12" s="1"/>
  <c r="AX2857" i="12" s="1"/>
  <c r="AJ2493" i="12"/>
  <c r="AR2493" i="12" s="1"/>
  <c r="AX2493" i="12" s="1"/>
  <c r="AI2212" i="12"/>
  <c r="AM2212" i="12" s="1"/>
  <c r="AQ2212" i="12" s="1"/>
  <c r="AW2212" i="12" s="1"/>
  <c r="AK259" i="12"/>
  <c r="AS259" i="12" s="1"/>
  <c r="AY259" i="12" s="1"/>
  <c r="AJ3079" i="12"/>
  <c r="AR3079" i="12" s="1"/>
  <c r="AX3079" i="12" s="1"/>
  <c r="AK2874" i="12"/>
  <c r="AS2874" i="12" s="1"/>
  <c r="AY2874" i="12" s="1"/>
  <c r="AI2576" i="12"/>
  <c r="AM2576" i="12" s="1"/>
  <c r="AQ2576" i="12" s="1"/>
  <c r="AW2576" i="12" s="1"/>
  <c r="AJ2249" i="12"/>
  <c r="AR2249" i="12" s="1"/>
  <c r="AX2249" i="12" s="1"/>
  <c r="AI1141" i="12"/>
  <c r="AM1141" i="12" s="1"/>
  <c r="AQ1141" i="12" s="1"/>
  <c r="AW1141" i="12" s="1"/>
  <c r="AK36" i="12"/>
  <c r="AS36" i="12" s="1"/>
  <c r="AY36" i="12" s="1"/>
  <c r="AJ2874" i="12"/>
  <c r="AR2874" i="12" s="1"/>
  <c r="AX2874" i="12" s="1"/>
  <c r="AI2249" i="12"/>
  <c r="AM2249" i="12" s="1"/>
  <c r="AQ2249" i="12" s="1"/>
  <c r="AW2249" i="12" s="1"/>
  <c r="AJ36" i="12"/>
  <c r="AR36" i="12" s="1"/>
  <c r="AX36" i="12" s="1"/>
  <c r="AK2857" i="12"/>
  <c r="AS2857" i="12" s="1"/>
  <c r="AY2857" i="12" s="1"/>
  <c r="AK2493" i="12"/>
  <c r="AS2493" i="12" s="1"/>
  <c r="AY2493" i="12" s="1"/>
  <c r="AI263" i="12"/>
  <c r="AM263" i="12" s="1"/>
  <c r="AQ263" i="12" s="1"/>
  <c r="AW263" i="12" s="1"/>
  <c r="AK3079" i="12"/>
  <c r="AS3079" i="12" s="1"/>
  <c r="AY3079" i="12" s="1"/>
  <c r="AI3049" i="12"/>
  <c r="AM3049" i="12" s="1"/>
  <c r="AQ3049" i="12" s="1"/>
  <c r="AW3049" i="12" s="1"/>
  <c r="AJ2576" i="12"/>
  <c r="AR2576" i="12" s="1"/>
  <c r="AX2576" i="12" s="1"/>
  <c r="AK2249" i="12"/>
  <c r="AS2249" i="12" s="1"/>
  <c r="AY2249" i="12" s="1"/>
  <c r="AJ1141" i="12"/>
  <c r="AR1141" i="12" s="1"/>
  <c r="AX1141" i="12" s="1"/>
  <c r="AI37" i="12"/>
  <c r="AM37" i="12" s="1"/>
  <c r="AQ37" i="12" s="1"/>
  <c r="AW37" i="12" s="1"/>
  <c r="AK3068" i="12"/>
  <c r="AS3068" i="12" s="1"/>
  <c r="AY3068" i="12" s="1"/>
  <c r="AI2857" i="12"/>
  <c r="AM2857" i="12" s="1"/>
  <c r="AQ2857" i="12" s="1"/>
  <c r="AW2857" i="12" s="1"/>
  <c r="AI2493" i="12"/>
  <c r="AM2493" i="12" s="1"/>
  <c r="AQ2493" i="12" s="1"/>
  <c r="AW2493" i="12" s="1"/>
  <c r="AK2080" i="12"/>
  <c r="AS2080" i="12" s="1"/>
  <c r="AY2080" i="12" s="1"/>
  <c r="AK3069" i="12"/>
  <c r="AS3069" i="12" s="1"/>
  <c r="AY3069" i="12" s="1"/>
  <c r="AI2872" i="12"/>
  <c r="AM2872" i="12" s="1"/>
  <c r="AQ2872" i="12" s="1"/>
  <c r="AW2872" i="12" s="1"/>
  <c r="AK2212" i="12"/>
  <c r="AS2212" i="12" s="1"/>
  <c r="AY2212" i="12" s="1"/>
  <c r="AJ263" i="12"/>
  <c r="AR263" i="12" s="1"/>
  <c r="AX263" i="12" s="1"/>
  <c r="AK3051" i="12"/>
  <c r="AS3051" i="12" s="1"/>
  <c r="AY3051" i="12" s="1"/>
  <c r="AJ2747" i="12"/>
  <c r="AR2747" i="12" s="1"/>
  <c r="AX2747" i="12" s="1"/>
  <c r="AJ2394" i="12"/>
  <c r="AR2394" i="12" s="1"/>
  <c r="AX2394" i="12" s="1"/>
  <c r="AI2080" i="12"/>
  <c r="AM2080" i="12" s="1"/>
  <c r="AQ2080" i="12" s="1"/>
  <c r="AW2080" i="12" s="1"/>
  <c r="AK40" i="12"/>
  <c r="AS40" i="12" s="1"/>
  <c r="AY40" i="12" s="1"/>
  <c r="AJ3075" i="12"/>
  <c r="AR3075" i="12" s="1"/>
  <c r="AX3075" i="12" s="1"/>
  <c r="AK2872" i="12"/>
  <c r="AS2872" i="12" s="1"/>
  <c r="AY2872" i="12" s="1"/>
  <c r="AK2513" i="12"/>
  <c r="AS2513" i="12" s="1"/>
  <c r="AY2513" i="12" s="1"/>
  <c r="AJ2234" i="12"/>
  <c r="AR2234" i="12" s="1"/>
  <c r="AX2234" i="12" s="1"/>
  <c r="AI586" i="12"/>
  <c r="AM586" i="12" s="1"/>
  <c r="AQ586" i="12" s="1"/>
  <c r="AW586" i="12" s="1"/>
  <c r="AK3080" i="12"/>
  <c r="AS3080" i="12" s="1"/>
  <c r="AY3080" i="12" s="1"/>
  <c r="AI3051" i="12"/>
  <c r="AM3051" i="12" s="1"/>
  <c r="AQ3051" i="12" s="1"/>
  <c r="AW3051" i="12" s="1"/>
  <c r="AJ2624" i="12"/>
  <c r="AR2624" i="12" s="1"/>
  <c r="AX2624" i="12" s="1"/>
  <c r="AK2293" i="12"/>
  <c r="AS2293" i="12" s="1"/>
  <c r="AY2293" i="12" s="1"/>
  <c r="AJ1267" i="12"/>
  <c r="AR1267" i="12" s="1"/>
  <c r="AX1267" i="12" s="1"/>
  <c r="AJ3080" i="12"/>
  <c r="AR3080" i="12" s="1"/>
  <c r="AX3080" i="12" s="1"/>
  <c r="AK3049" i="12"/>
  <c r="AS3049" i="12" s="1"/>
  <c r="AY3049" i="12" s="1"/>
  <c r="AI2624" i="12"/>
  <c r="AM2624" i="12" s="1"/>
  <c r="AQ2624" i="12" s="1"/>
  <c r="AW2624" i="12" s="1"/>
  <c r="AJ2293" i="12"/>
  <c r="AR2293" i="12" s="1"/>
  <c r="AX2293" i="12" s="1"/>
  <c r="AI1267" i="12"/>
  <c r="AM1267" i="12" s="1"/>
  <c r="AQ1267" i="12" s="1"/>
  <c r="AW1267" i="12" s="1"/>
  <c r="AK37" i="12"/>
  <c r="AS37" i="12" s="1"/>
  <c r="AY37" i="12" s="1"/>
  <c r="AK3075" i="12"/>
  <c r="AS3075" i="12" s="1"/>
  <c r="AY3075" i="12" s="1"/>
  <c r="AI2874" i="12"/>
  <c r="AM2874" i="12" s="1"/>
  <c r="AQ2874" i="12" s="1"/>
  <c r="AW2874" i="12" s="1"/>
  <c r="AJ2560" i="12"/>
  <c r="AR2560" i="12" s="1"/>
  <c r="AX2560" i="12" s="1"/>
  <c r="AK2234" i="12"/>
  <c r="AS2234" i="12" s="1"/>
  <c r="AY2234" i="12" s="1"/>
  <c r="AJ586" i="12"/>
  <c r="AR586" i="12" s="1"/>
  <c r="AX586" i="12" s="1"/>
  <c r="AI36" i="12"/>
  <c r="AM36" i="12" s="1"/>
  <c r="AQ36" i="12" s="1"/>
  <c r="AW36" i="12" s="1"/>
  <c r="AJ3051" i="12"/>
  <c r="AR3051" i="12" s="1"/>
  <c r="AX3051" i="12" s="1"/>
  <c r="AK2624" i="12"/>
  <c r="AS2624" i="12" s="1"/>
  <c r="AY2624" i="12" s="1"/>
  <c r="AI2394" i="12"/>
  <c r="AM2394" i="12" s="1"/>
  <c r="AQ2394" i="12" s="1"/>
  <c r="AW2394" i="12" s="1"/>
  <c r="AK1267" i="12"/>
  <c r="AS1267" i="12" s="1"/>
  <c r="AY1267" i="12" s="1"/>
  <c r="AJ40" i="12"/>
  <c r="AR40" i="12" s="1"/>
  <c r="AX40" i="12" s="1"/>
  <c r="AI3075" i="12"/>
  <c r="AM3075" i="12" s="1"/>
  <c r="AQ3075" i="12" s="1"/>
  <c r="AW3075" i="12" s="1"/>
  <c r="AJ2872" i="12"/>
  <c r="AR2872" i="12" s="1"/>
  <c r="AX2872" i="12" s="1"/>
  <c r="AJ2513" i="12"/>
  <c r="AR2513" i="12" s="1"/>
  <c r="AX2513" i="12" s="1"/>
  <c r="AI2234" i="12"/>
  <c r="AM2234" i="12" s="1"/>
  <c r="AQ2234" i="12" s="1"/>
  <c r="AW2234" i="12" s="1"/>
  <c r="AK263" i="12"/>
  <c r="AS263" i="12" s="1"/>
  <c r="AY263" i="12" s="1"/>
  <c r="AC3068" i="12"/>
  <c r="AC3067" i="12"/>
  <c r="AD3068" i="12"/>
  <c r="AD3067" i="12"/>
  <c r="S264" i="12"/>
  <c r="R264" i="12"/>
  <c r="W1665" i="12"/>
  <c r="W1537" i="12"/>
  <c r="W522" i="12"/>
  <c r="W521" i="12" s="1"/>
  <c r="W901" i="12"/>
  <c r="W309" i="12"/>
  <c r="W273" i="12" s="1"/>
  <c r="W15" i="12"/>
  <c r="W1021" i="12"/>
  <c r="W707" i="12"/>
  <c r="W1125" i="12"/>
  <c r="W2640" i="12"/>
  <c r="R3057" i="12"/>
  <c r="R3052" i="12" s="1"/>
  <c r="S3057" i="12"/>
  <c r="S3052" i="12" s="1"/>
  <c r="W2147" i="12"/>
  <c r="W1989" i="12"/>
  <c r="S744" i="12"/>
  <c r="S740" i="12" s="1"/>
  <c r="R889" i="12"/>
  <c r="R879" i="12" s="1"/>
  <c r="R878" i="12" s="1"/>
  <c r="S904" i="12"/>
  <c r="S903" i="12" s="1"/>
  <c r="R873" i="12"/>
  <c r="R872" i="12" s="1"/>
  <c r="S589" i="12"/>
  <c r="S588" i="12" s="1"/>
  <c r="S624" i="12"/>
  <c r="S623" i="12" s="1"/>
  <c r="S622" i="12" s="1"/>
  <c r="S2474" i="12"/>
  <c r="S2473" i="12" s="1"/>
  <c r="S2807" i="12"/>
  <c r="S2806" i="12" s="1"/>
  <c r="S3000" i="12"/>
  <c r="S2995" i="12" s="1"/>
  <c r="S3072" i="12"/>
  <c r="S3071" i="12" s="1"/>
  <c r="R1970" i="12"/>
  <c r="R1969" i="12" s="1"/>
  <c r="R1963" i="12" s="1"/>
  <c r="S2939" i="12"/>
  <c r="S2934" i="12" s="1"/>
  <c r="S948" i="12"/>
  <c r="S944" i="12" s="1"/>
  <c r="R1162" i="12"/>
  <c r="S1293" i="12"/>
  <c r="S1292" i="12" s="1"/>
  <c r="S1299" i="12"/>
  <c r="S1298" i="12" s="1"/>
  <c r="S578" i="12"/>
  <c r="S577" i="12" s="1"/>
  <c r="R965" i="12"/>
  <c r="R964" i="12" s="1"/>
  <c r="S2122" i="12"/>
  <c r="S2118" i="12" s="1"/>
  <c r="S2113" i="12" s="1"/>
  <c r="S2112" i="12" s="1"/>
  <c r="R2474" i="12"/>
  <c r="R2473" i="12" s="1"/>
  <c r="S2781" i="12"/>
  <c r="R845" i="12"/>
  <c r="R844" i="12" s="1"/>
  <c r="S965" i="12"/>
  <c r="S964" i="12" s="1"/>
  <c r="S2081" i="12"/>
  <c r="S2076" i="12" s="1"/>
  <c r="R2655" i="12"/>
  <c r="R2862" i="12"/>
  <c r="S441" i="12"/>
  <c r="S424" i="12" s="1"/>
  <c r="S423" i="12" s="1"/>
  <c r="S861" i="12"/>
  <c r="S860" i="12" s="1"/>
  <c r="R914" i="12"/>
  <c r="R913" i="12" s="1"/>
  <c r="R177" i="12"/>
  <c r="R904" i="12"/>
  <c r="R903" i="12" s="1"/>
  <c r="R1483" i="12"/>
  <c r="S2957" i="12"/>
  <c r="S2952" i="12" s="1"/>
  <c r="S2946" i="12" s="1"/>
  <c r="R571" i="12"/>
  <c r="R570" i="12" s="1"/>
  <c r="R595" i="12"/>
  <c r="R594" i="12" s="1"/>
  <c r="R744" i="12"/>
  <c r="R740" i="12" s="1"/>
  <c r="S1046" i="12"/>
  <c r="S1045" i="12" s="1"/>
  <c r="S1459" i="12"/>
  <c r="S1458" i="12" s="1"/>
  <c r="S1452" i="12" s="1"/>
  <c r="S1658" i="12"/>
  <c r="S1657" i="12" s="1"/>
  <c r="R1938" i="12"/>
  <c r="S1970" i="12"/>
  <c r="S1969" i="12" s="1"/>
  <c r="S1963" i="12" s="1"/>
  <c r="R2221" i="12"/>
  <c r="R2286" i="12"/>
  <c r="R2285" i="12" s="1"/>
  <c r="S2425" i="12"/>
  <c r="S2418" i="12" s="1"/>
  <c r="S2412" i="12" s="1"/>
  <c r="R2925" i="12"/>
  <c r="S824" i="12"/>
  <c r="S823" i="12" s="1"/>
  <c r="S837" i="12"/>
  <c r="S1761" i="12"/>
  <c r="S2674" i="12"/>
  <c r="S135" i="12"/>
  <c r="S277" i="12"/>
  <c r="S276" i="12" s="1"/>
  <c r="S312" i="12"/>
  <c r="S311" i="12" s="1"/>
  <c r="S318" i="12"/>
  <c r="S317" i="12" s="1"/>
  <c r="S506" i="12"/>
  <c r="S505" i="12" s="1"/>
  <c r="S504" i="12" s="1"/>
  <c r="S977" i="12"/>
  <c r="S976" i="12" s="1"/>
  <c r="R1410" i="12"/>
  <c r="R1406" i="12" s="1"/>
  <c r="R1418" i="12"/>
  <c r="R1417" i="12" s="1"/>
  <c r="S2271" i="12"/>
  <c r="R2301" i="12"/>
  <c r="R2300" i="12" s="1"/>
  <c r="R2299" i="12" s="1"/>
  <c r="S2606" i="12"/>
  <c r="S2642" i="12"/>
  <c r="R2663" i="12"/>
  <c r="R2662" i="12" s="1"/>
  <c r="R2738" i="12"/>
  <c r="S80" i="12"/>
  <c r="S76" i="12" s="1"/>
  <c r="S797" i="12"/>
  <c r="S796" i="12" s="1"/>
  <c r="R971" i="12"/>
  <c r="R970" i="12" s="1"/>
  <c r="S1263" i="12"/>
  <c r="S1262" i="12" s="1"/>
  <c r="S1269" i="12"/>
  <c r="S1268" i="12" s="1"/>
  <c r="R1686" i="12"/>
  <c r="S2129" i="12"/>
  <c r="S2128" i="12" s="1"/>
  <c r="S2127" i="12" s="1"/>
  <c r="S2286" i="12"/>
  <c r="S2285" i="12" s="1"/>
  <c r="R2684" i="12"/>
  <c r="S664" i="12"/>
  <c r="S663" i="12" s="1"/>
  <c r="S670" i="12"/>
  <c r="S669" i="12" s="1"/>
  <c r="S768" i="12"/>
  <c r="S767" i="12" s="1"/>
  <c r="S766" i="12" s="1"/>
  <c r="S765" i="12" s="1"/>
  <c r="R824" i="12"/>
  <c r="R823" i="12" s="1"/>
  <c r="S928" i="12"/>
  <c r="S927" i="12" s="1"/>
  <c r="S1111" i="12"/>
  <c r="S1110" i="12" s="1"/>
  <c r="R1223" i="12"/>
  <c r="S1385" i="12"/>
  <c r="S1384" i="12" s="1"/>
  <c r="S1377" i="12" s="1"/>
  <c r="S1410" i="12"/>
  <c r="S1406" i="12" s="1"/>
  <c r="R1577" i="12"/>
  <c r="S1632" i="12"/>
  <c r="S1623" i="12" s="1"/>
  <c r="S1622" i="12" s="1"/>
  <c r="S1621" i="12" s="1"/>
  <c r="S1868" i="12"/>
  <c r="S1867" i="12" s="1"/>
  <c r="S1913" i="12"/>
  <c r="R2122" i="12"/>
  <c r="R2118" i="12" s="1"/>
  <c r="R2113" i="12" s="1"/>
  <c r="R2112" i="12" s="1"/>
  <c r="R2978" i="12"/>
  <c r="R2973" i="12" s="1"/>
  <c r="R2967" i="12" s="1"/>
  <c r="S1013" i="12"/>
  <c r="R117" i="12"/>
  <c r="R116" i="12" s="1"/>
  <c r="R115" i="12" s="1"/>
  <c r="R104" i="12" s="1"/>
  <c r="R318" i="12"/>
  <c r="R317" i="12" s="1"/>
  <c r="R332" i="12"/>
  <c r="R331" i="12" s="1"/>
  <c r="R369" i="12"/>
  <c r="R368" i="12" s="1"/>
  <c r="R685" i="12"/>
  <c r="R681" i="12" s="1"/>
  <c r="S721" i="12"/>
  <c r="R750" i="12"/>
  <c r="R749" i="12" s="1"/>
  <c r="R928" i="12"/>
  <c r="R927" i="12" s="1"/>
  <c r="R977" i="12"/>
  <c r="R976" i="12" s="1"/>
  <c r="R1062" i="12"/>
  <c r="R1293" i="12"/>
  <c r="R1292" i="12" s="1"/>
  <c r="R1299" i="12"/>
  <c r="R1298" i="12" s="1"/>
  <c r="R1490" i="12"/>
  <c r="S2301" i="12"/>
  <c r="S2300" i="12" s="1"/>
  <c r="S2299" i="12" s="1"/>
  <c r="S2862" i="12"/>
  <c r="S2255" i="12"/>
  <c r="R192" i="12"/>
  <c r="R187" i="12" s="1"/>
  <c r="R2731" i="12"/>
  <c r="S90" i="12"/>
  <c r="S85" i="12" s="1"/>
  <c r="S160" i="12"/>
  <c r="S192" i="12"/>
  <c r="S187" i="12" s="1"/>
  <c r="S392" i="12"/>
  <c r="S391" i="12" s="1"/>
  <c r="R490" i="12"/>
  <c r="R477" i="12" s="1"/>
  <c r="S971" i="12"/>
  <c r="S970" i="12" s="1"/>
  <c r="R2580" i="12"/>
  <c r="R312" i="12"/>
  <c r="R311" i="12" s="1"/>
  <c r="S385" i="12"/>
  <c r="S384" i="12" s="1"/>
  <c r="S125" i="12"/>
  <c r="S565" i="12"/>
  <c r="S564" i="12" s="1"/>
  <c r="S571" i="12"/>
  <c r="S570" i="12" s="1"/>
  <c r="S595" i="12"/>
  <c r="S594" i="12" s="1"/>
  <c r="S647" i="12"/>
  <c r="S646" i="12" s="1"/>
  <c r="S714" i="12"/>
  <c r="R784" i="12"/>
  <c r="R783" i="12" s="1"/>
  <c r="S867" i="12"/>
  <c r="S866" i="12" s="1"/>
  <c r="S873" i="12"/>
  <c r="S872" i="12" s="1"/>
  <c r="S889" i="12"/>
  <c r="S879" i="12" s="1"/>
  <c r="S878" i="12" s="1"/>
  <c r="S914" i="12"/>
  <c r="S913" i="12" s="1"/>
  <c r="S938" i="12"/>
  <c r="S937" i="12" s="1"/>
  <c r="R991" i="12"/>
  <c r="R984" i="12" s="1"/>
  <c r="R1459" i="12"/>
  <c r="R1458" i="12" s="1"/>
  <c r="R1452" i="12" s="1"/>
  <c r="R1570" i="12"/>
  <c r="R1557" i="12" s="1"/>
  <c r="R2047" i="12"/>
  <c r="S2221" i="12"/>
  <c r="S2731" i="12"/>
  <c r="R1385" i="12"/>
  <c r="R1384" i="12" s="1"/>
  <c r="R1377" i="12" s="1"/>
  <c r="R1431" i="12"/>
  <c r="S2330" i="12"/>
  <c r="S2329" i="12" s="1"/>
  <c r="S2323" i="12" s="1"/>
  <c r="R2425" i="12"/>
  <c r="R2418" i="12" s="1"/>
  <c r="R2412" i="12" s="1"/>
  <c r="R2807" i="12"/>
  <c r="R2806" i="12" s="1"/>
  <c r="S2842" i="12"/>
  <c r="S2841" i="12" s="1"/>
  <c r="R2913" i="12"/>
  <c r="R2957" i="12"/>
  <c r="R2952" i="12" s="1"/>
  <c r="R2946" i="12" s="1"/>
  <c r="S1030" i="12"/>
  <c r="S1023" i="12" s="1"/>
  <c r="R1057" i="12"/>
  <c r="R1056" i="12" s="1"/>
  <c r="R1193" i="12"/>
  <c r="S1570" i="12"/>
  <c r="S1557" i="12" s="1"/>
  <c r="R1632" i="12"/>
  <c r="R1623" i="12" s="1"/>
  <c r="R1622" i="12" s="1"/>
  <c r="R1621" i="12" s="1"/>
  <c r="R1828" i="12"/>
  <c r="R1827" i="12" s="1"/>
  <c r="R1876" i="12"/>
  <c r="R1875" i="12" s="1"/>
  <c r="S2030" i="12"/>
  <c r="S2026" i="12" s="1"/>
  <c r="S2025" i="12" s="1"/>
  <c r="S2361" i="12"/>
  <c r="S2350" i="12" s="1"/>
  <c r="R2454" i="12"/>
  <c r="R2453" i="12" s="1"/>
  <c r="R2452" i="12" s="1"/>
  <c r="S2655" i="12"/>
  <c r="S2663" i="12"/>
  <c r="S2662" i="12" s="1"/>
  <c r="R2709" i="12"/>
  <c r="R2870" i="12"/>
  <c r="R2869" i="12" s="1"/>
  <c r="S3095" i="12"/>
  <c r="S3094" i="12" s="1"/>
  <c r="S283" i="12"/>
  <c r="S282" i="12" s="1"/>
  <c r="S294" i="12"/>
  <c r="S332" i="12"/>
  <c r="S331" i="12" s="1"/>
  <c r="S345" i="12"/>
  <c r="S344" i="12" s="1"/>
  <c r="R512" i="12"/>
  <c r="R511" i="12" s="1"/>
  <c r="R641" i="12"/>
  <c r="R640" i="12" s="1"/>
  <c r="R647" i="12"/>
  <c r="R646" i="12" s="1"/>
  <c r="R670" i="12"/>
  <c r="R669" i="12" s="1"/>
  <c r="S685" i="12"/>
  <c r="S681" i="12" s="1"/>
  <c r="R714" i="12"/>
  <c r="R768" i="12"/>
  <c r="R767" i="12" s="1"/>
  <c r="R766" i="12" s="1"/>
  <c r="R765" i="12" s="1"/>
  <c r="R837" i="12"/>
  <c r="R948" i="12"/>
  <c r="R944" i="12" s="1"/>
  <c r="S991" i="12"/>
  <c r="S984" i="12" s="1"/>
  <c r="S1057" i="12"/>
  <c r="S1056" i="12" s="1"/>
  <c r="S1074" i="12"/>
  <c r="S1073" i="12" s="1"/>
  <c r="S1072" i="12" s="1"/>
  <c r="S1091" i="12"/>
  <c r="S1090" i="12" s="1"/>
  <c r="R1137" i="12"/>
  <c r="R1136" i="12" s="1"/>
  <c r="S1193" i="12"/>
  <c r="R1263" i="12"/>
  <c r="R1262" i="12" s="1"/>
  <c r="R1780" i="12"/>
  <c r="S2149" i="12"/>
  <c r="S2400" i="12"/>
  <c r="S2395" i="12" s="1"/>
  <c r="S2978" i="12"/>
  <c r="S2973" i="12" s="1"/>
  <c r="S2967" i="12" s="1"/>
  <c r="S490" i="12"/>
  <c r="S477" i="12" s="1"/>
  <c r="R170" i="12"/>
  <c r="R125" i="12"/>
  <c r="R441" i="12"/>
  <c r="R424" i="12" s="1"/>
  <c r="R423" i="12" s="1"/>
  <c r="R33" i="12"/>
  <c r="S63" i="12"/>
  <c r="S62" i="12" s="1"/>
  <c r="S170" i="12"/>
  <c r="R277" i="12"/>
  <c r="R276" i="12" s="1"/>
  <c r="S369" i="12"/>
  <c r="S368" i="12" s="1"/>
  <c r="R797" i="12"/>
  <c r="R796" i="12" s="1"/>
  <c r="S845" i="12"/>
  <c r="S844" i="12" s="1"/>
  <c r="S1082" i="12"/>
  <c r="S1081" i="12" s="1"/>
  <c r="R18" i="12"/>
  <c r="S33" i="12"/>
  <c r="R80" i="12"/>
  <c r="R76" i="12" s="1"/>
  <c r="R90" i="12"/>
  <c r="R85" i="12" s="1"/>
  <c r="S117" i="12"/>
  <c r="S116" i="12" s="1"/>
  <c r="S115" i="12" s="1"/>
  <c r="S104" i="12" s="1"/>
  <c r="S150" i="12"/>
  <c r="R283" i="12"/>
  <c r="R282" i="12" s="1"/>
  <c r="R294" i="12"/>
  <c r="R345" i="12"/>
  <c r="R344" i="12" s="1"/>
  <c r="R385" i="12"/>
  <c r="R384" i="12" s="1"/>
  <c r="R392" i="12"/>
  <c r="R391" i="12" s="1"/>
  <c r="R399" i="12"/>
  <c r="R398" i="12" s="1"/>
  <c r="R506" i="12"/>
  <c r="R505" i="12" s="1"/>
  <c r="R504" i="12" s="1"/>
  <c r="R578" i="12"/>
  <c r="R577" i="12" s="1"/>
  <c r="R589" i="12"/>
  <c r="R588" i="12" s="1"/>
  <c r="R624" i="12"/>
  <c r="R623" i="12" s="1"/>
  <c r="R622" i="12" s="1"/>
  <c r="R721" i="12"/>
  <c r="S750" i="12"/>
  <c r="S749" i="12" s="1"/>
  <c r="S784" i="12"/>
  <c r="S783" i="12" s="1"/>
  <c r="R806" i="12"/>
  <c r="R805" i="12" s="1"/>
  <c r="R861" i="12"/>
  <c r="R860" i="12" s="1"/>
  <c r="R938" i="12"/>
  <c r="R937" i="12" s="1"/>
  <c r="R957" i="12"/>
  <c r="R1046" i="12"/>
  <c r="R1045" i="12" s="1"/>
  <c r="S1062" i="12"/>
  <c r="R1082" i="12"/>
  <c r="R1081" i="12" s="1"/>
  <c r="S1162" i="12"/>
  <c r="S1431" i="12"/>
  <c r="S1577" i="12"/>
  <c r="R160" i="12"/>
  <c r="S177" i="12"/>
  <c r="S399" i="12"/>
  <c r="S398" i="12" s="1"/>
  <c r="R565" i="12"/>
  <c r="R564" i="12" s="1"/>
  <c r="S641" i="12"/>
  <c r="S640" i="12" s="1"/>
  <c r="S806" i="12"/>
  <c r="S805" i="12" s="1"/>
  <c r="R867" i="12"/>
  <c r="R866" i="12" s="1"/>
  <c r="R1013" i="12"/>
  <c r="R1091" i="12"/>
  <c r="R1090" i="12" s="1"/>
  <c r="S1223" i="12"/>
  <c r="S1483" i="12"/>
  <c r="S1598" i="12"/>
  <c r="R1888" i="12"/>
  <c r="R2008" i="12"/>
  <c r="S2373" i="12"/>
  <c r="S2372" i="12" s="1"/>
  <c r="R3095" i="12"/>
  <c r="R3094" i="12" s="1"/>
  <c r="S1137" i="12"/>
  <c r="S1136" i="12" s="1"/>
  <c r="R1283" i="12"/>
  <c r="R1282" i="12" s="1"/>
  <c r="S1418" i="12"/>
  <c r="S1417" i="12" s="1"/>
  <c r="S1539" i="12"/>
  <c r="R1612" i="12"/>
  <c r="S2047" i="12"/>
  <c r="R2063" i="12"/>
  <c r="S2454" i="12"/>
  <c r="S2453" i="12" s="1"/>
  <c r="S2452" i="12" s="1"/>
  <c r="R2642" i="12"/>
  <c r="R2674" i="12"/>
  <c r="S2684" i="12"/>
  <c r="S2709" i="12"/>
  <c r="R664" i="12"/>
  <c r="R663" i="12" s="1"/>
  <c r="R1030" i="12"/>
  <c r="R1023" i="12" s="1"/>
  <c r="R1074" i="12"/>
  <c r="R1073" i="12" s="1"/>
  <c r="R1072" i="12" s="1"/>
  <c r="R1111" i="12"/>
  <c r="R1110" i="12" s="1"/>
  <c r="R1269" i="12"/>
  <c r="R1268" i="12" s="1"/>
  <c r="S1283" i="12"/>
  <c r="S1282" i="12" s="1"/>
  <c r="S1473" i="12"/>
  <c r="R1695" i="12"/>
  <c r="R1795" i="12"/>
  <c r="R1991" i="12"/>
  <c r="R2781" i="12"/>
  <c r="R2939" i="12"/>
  <c r="R2934" i="12" s="1"/>
  <c r="R2361" i="12"/>
  <c r="R2350" i="12" s="1"/>
  <c r="R2616" i="12"/>
  <c r="R2615" i="12" s="1"/>
  <c r="R2788" i="12"/>
  <c r="R2833" i="12"/>
  <c r="R2832" i="12" s="1"/>
  <c r="S2870" i="12"/>
  <c r="S2869" i="12" s="1"/>
  <c r="S1828" i="12"/>
  <c r="S1827" i="12" s="1"/>
  <c r="R1924" i="12"/>
  <c r="S2580" i="12"/>
  <c r="R2695" i="12"/>
  <c r="R2724" i="12"/>
  <c r="S2788" i="12"/>
  <c r="S2833" i="12"/>
  <c r="S2832" i="12" s="1"/>
  <c r="R2842" i="12"/>
  <c r="R2841" i="12" s="1"/>
  <c r="R3000" i="12"/>
  <c r="R2995" i="12" s="1"/>
  <c r="R1598" i="12"/>
  <c r="R1658" i="12"/>
  <c r="R1657" i="12" s="1"/>
  <c r="S1795" i="12"/>
  <c r="R1868" i="12"/>
  <c r="R1867" i="12" s="1"/>
  <c r="R1913" i="12"/>
  <c r="R2030" i="12"/>
  <c r="R2026" i="12" s="1"/>
  <c r="R2025" i="12" s="1"/>
  <c r="R2129" i="12"/>
  <c r="R2128" i="12" s="1"/>
  <c r="R2127" i="12" s="1"/>
  <c r="R2271" i="12"/>
  <c r="R2373" i="12"/>
  <c r="R2372" i="12" s="1"/>
  <c r="R2442" i="12"/>
  <c r="R2441" i="12" s="1"/>
  <c r="R2606" i="12"/>
  <c r="S2887" i="12"/>
  <c r="R2887" i="12"/>
  <c r="S49" i="12"/>
  <c r="R135" i="12"/>
  <c r="R150" i="12"/>
  <c r="S199" i="12"/>
  <c r="R409" i="12"/>
  <c r="R199" i="12"/>
  <c r="S409" i="12"/>
  <c r="R49" i="12"/>
  <c r="S18" i="12"/>
  <c r="R63" i="12"/>
  <c r="R62" i="12" s="1"/>
  <c r="R523" i="12"/>
  <c r="R1312" i="12"/>
  <c r="R1539" i="12"/>
  <c r="S1312" i="12"/>
  <c r="R1530" i="12"/>
  <c r="R1518" i="12" s="1"/>
  <c r="R1506" i="12" s="1"/>
  <c r="R1644" i="12"/>
  <c r="R2056" i="12"/>
  <c r="R2055" i="12" s="1"/>
  <c r="S512" i="12"/>
  <c r="S511" i="12" s="1"/>
  <c r="S523" i="12"/>
  <c r="S957" i="12"/>
  <c r="R1854" i="12"/>
  <c r="R1900" i="12"/>
  <c r="R2037" i="12"/>
  <c r="S1644" i="12"/>
  <c r="S1686" i="12"/>
  <c r="S1780" i="12"/>
  <c r="S1888" i="12"/>
  <c r="S2008" i="12"/>
  <c r="R1473" i="12"/>
  <c r="S1695" i="12"/>
  <c r="R1761" i="12"/>
  <c r="S1876" i="12"/>
  <c r="S1875" i="12" s="1"/>
  <c r="S1991" i="12"/>
  <c r="S1490" i="12"/>
  <c r="S1530" i="12"/>
  <c r="S1518" i="12" s="1"/>
  <c r="S1506" i="12" s="1"/>
  <c r="S1612" i="12"/>
  <c r="S1854" i="12"/>
  <c r="S1900" i="12"/>
  <c r="S1924" i="12"/>
  <c r="S1938" i="12"/>
  <c r="S2037" i="12"/>
  <c r="S2056" i="12"/>
  <c r="S2055" i="12" s="1"/>
  <c r="S2063" i="12"/>
  <c r="R2255" i="12"/>
  <c r="R2400" i="12"/>
  <c r="R2395" i="12" s="1"/>
  <c r="R2485" i="12"/>
  <c r="R2081" i="12"/>
  <c r="R2076" i="12" s="1"/>
  <c r="R2433" i="12"/>
  <c r="R2432" i="12" s="1"/>
  <c r="S2616" i="12"/>
  <c r="S2615" i="12" s="1"/>
  <c r="R2149" i="12"/>
  <c r="R2330" i="12"/>
  <c r="R2329" i="12" s="1"/>
  <c r="R2323" i="12" s="1"/>
  <c r="S2695" i="12"/>
  <c r="R3114" i="12"/>
  <c r="R3113" i="12" s="1"/>
  <c r="R3112" i="12" s="1"/>
  <c r="S2433" i="12"/>
  <c r="S2432" i="12" s="1"/>
  <c r="S2442" i="12"/>
  <c r="S2441" i="12" s="1"/>
  <c r="S2485" i="12"/>
  <c r="R3024" i="12"/>
  <c r="R3010" i="12" s="1"/>
  <c r="R3072" i="12"/>
  <c r="R3071" i="12" s="1"/>
  <c r="S2738" i="12"/>
  <c r="S2913" i="12"/>
  <c r="S2925" i="12"/>
  <c r="S2724" i="12"/>
  <c r="S3024" i="12"/>
  <c r="S3010" i="12" s="1"/>
  <c r="S3114" i="12"/>
  <c r="S3113" i="12" s="1"/>
  <c r="S3112" i="12" s="1"/>
  <c r="O2318" i="12"/>
  <c r="O2314" i="12"/>
  <c r="CA1847" i="12" l="1"/>
  <c r="BP1846" i="12"/>
  <c r="BV1846" i="12" s="1"/>
  <c r="BQ1846" i="12"/>
  <c r="BW1846" i="12" s="1"/>
  <c r="BC2234" i="12"/>
  <c r="BI2234" i="12" s="1"/>
  <c r="BD40" i="12"/>
  <c r="BJ40" i="12" s="1"/>
  <c r="BD3051" i="12"/>
  <c r="BJ3051" i="12" s="1"/>
  <c r="BD2560" i="12"/>
  <c r="BJ2560" i="12" s="1"/>
  <c r="BC1267" i="12"/>
  <c r="BI1267" i="12" s="1"/>
  <c r="BD3080" i="12"/>
  <c r="BJ3080" i="12" s="1"/>
  <c r="BC3051" i="12"/>
  <c r="BI3051" i="12" s="1"/>
  <c r="BE2513" i="12"/>
  <c r="BK2513" i="12" s="1"/>
  <c r="BC2080" i="12"/>
  <c r="BI2080" i="12" s="1"/>
  <c r="BD263" i="12"/>
  <c r="BJ263" i="12" s="1"/>
  <c r="BE2080" i="12"/>
  <c r="BK2080" i="12" s="1"/>
  <c r="BC37" i="12"/>
  <c r="BI37" i="12" s="1"/>
  <c r="BC3049" i="12"/>
  <c r="BI3049" i="12" s="1"/>
  <c r="BE2857" i="12"/>
  <c r="BK2857" i="12" s="1"/>
  <c r="BE36" i="12"/>
  <c r="BK36" i="12" s="1"/>
  <c r="BE2874" i="12"/>
  <c r="BK2874" i="12" s="1"/>
  <c r="BD2493" i="12"/>
  <c r="BJ2493" i="12" s="1"/>
  <c r="BE1141" i="12"/>
  <c r="BK1141" i="12" s="1"/>
  <c r="BC3080" i="12"/>
  <c r="BI3080" i="12" s="1"/>
  <c r="BE2747" i="12"/>
  <c r="BK2747" i="12" s="1"/>
  <c r="BC2513" i="12"/>
  <c r="BI2513" i="12" s="1"/>
  <c r="BE586" i="12"/>
  <c r="BK586" i="12" s="1"/>
  <c r="BD2513" i="12"/>
  <c r="BJ2513" i="12" s="1"/>
  <c r="BE1267" i="12"/>
  <c r="BK1267" i="12" s="1"/>
  <c r="BC36" i="12"/>
  <c r="BI36" i="12" s="1"/>
  <c r="BC2874" i="12"/>
  <c r="BI2874" i="12" s="1"/>
  <c r="BD2293" i="12"/>
  <c r="BJ2293" i="12" s="1"/>
  <c r="BD1267" i="12"/>
  <c r="BJ1267" i="12" s="1"/>
  <c r="BE3080" i="12"/>
  <c r="BK3080" i="12" s="1"/>
  <c r="BE2872" i="12"/>
  <c r="BK2872" i="12" s="1"/>
  <c r="BD2394" i="12"/>
  <c r="BJ2394" i="12" s="1"/>
  <c r="BE2212" i="12"/>
  <c r="BK2212" i="12" s="1"/>
  <c r="BC2493" i="12"/>
  <c r="BI2493" i="12" s="1"/>
  <c r="BD1141" i="12"/>
  <c r="BJ1141" i="12" s="1"/>
  <c r="BE3079" i="12"/>
  <c r="BK3079" i="12" s="1"/>
  <c r="BD36" i="12"/>
  <c r="BJ36" i="12" s="1"/>
  <c r="BC1141" i="12"/>
  <c r="BI1141" i="12" s="1"/>
  <c r="BD3079" i="12"/>
  <c r="BJ3079" i="12" s="1"/>
  <c r="BD2857" i="12"/>
  <c r="BJ2857" i="12" s="1"/>
  <c r="BC2293" i="12"/>
  <c r="BI2293" i="12" s="1"/>
  <c r="BC259" i="12"/>
  <c r="BI259" i="12" s="1"/>
  <c r="BE3067" i="12"/>
  <c r="BK3067" i="12" s="1"/>
  <c r="BD259" i="12"/>
  <c r="BJ259" i="12" s="1"/>
  <c r="BE2560" i="12"/>
  <c r="BK2560" i="12" s="1"/>
  <c r="BD2872" i="12"/>
  <c r="BJ2872" i="12" s="1"/>
  <c r="BC2394" i="12"/>
  <c r="BI2394" i="12" s="1"/>
  <c r="BD586" i="12"/>
  <c r="BJ586" i="12" s="1"/>
  <c r="BE3075" i="12"/>
  <c r="BK3075" i="12" s="1"/>
  <c r="BC2624" i="12"/>
  <c r="BI2624" i="12" s="1"/>
  <c r="BE2293" i="12"/>
  <c r="BK2293" i="12" s="1"/>
  <c r="BC586" i="12"/>
  <c r="BI586" i="12" s="1"/>
  <c r="BD3075" i="12"/>
  <c r="BJ3075" i="12" s="1"/>
  <c r="BD2747" i="12"/>
  <c r="BJ2747" i="12" s="1"/>
  <c r="BC2872" i="12"/>
  <c r="BI2872" i="12" s="1"/>
  <c r="BC2857" i="12"/>
  <c r="BI2857" i="12" s="1"/>
  <c r="BE2249" i="12"/>
  <c r="BK2249" i="12" s="1"/>
  <c r="BC263" i="12"/>
  <c r="BI263" i="12" s="1"/>
  <c r="BC2249" i="12"/>
  <c r="BI2249" i="12" s="1"/>
  <c r="BD2249" i="12"/>
  <c r="BJ2249" i="12" s="1"/>
  <c r="BE259" i="12"/>
  <c r="BK259" i="12" s="1"/>
  <c r="BC3069" i="12"/>
  <c r="BI3069" i="12" s="1"/>
  <c r="BE2576" i="12"/>
  <c r="BK2576" i="12" s="1"/>
  <c r="BD2080" i="12"/>
  <c r="BJ2080" i="12" s="1"/>
  <c r="BC40" i="12"/>
  <c r="BI40" i="12" s="1"/>
  <c r="BD2212" i="12"/>
  <c r="BJ2212" i="12" s="1"/>
  <c r="BC3079" i="12"/>
  <c r="BI3079" i="12" s="1"/>
  <c r="BE263" i="12"/>
  <c r="BK263" i="12" s="1"/>
  <c r="BC3075" i="12"/>
  <c r="BI3075" i="12" s="1"/>
  <c r="BE2624" i="12"/>
  <c r="BK2624" i="12" s="1"/>
  <c r="BE2234" i="12"/>
  <c r="BK2234" i="12" s="1"/>
  <c r="BE37" i="12"/>
  <c r="BK37" i="12" s="1"/>
  <c r="BE3049" i="12"/>
  <c r="BK3049" i="12" s="1"/>
  <c r="BD2624" i="12"/>
  <c r="BJ2624" i="12" s="1"/>
  <c r="BD2234" i="12"/>
  <c r="BJ2234" i="12" s="1"/>
  <c r="BE40" i="12"/>
  <c r="BK40" i="12" s="1"/>
  <c r="BE3051" i="12"/>
  <c r="BK3051" i="12" s="1"/>
  <c r="BE3069" i="12"/>
  <c r="BK3069" i="12" s="1"/>
  <c r="BE3068" i="12"/>
  <c r="BK3068" i="12" s="1"/>
  <c r="BD2576" i="12"/>
  <c r="BJ2576" i="12" s="1"/>
  <c r="BE2493" i="12"/>
  <c r="BK2493" i="12" s="1"/>
  <c r="BD2874" i="12"/>
  <c r="BJ2874" i="12" s="1"/>
  <c r="BC2576" i="12"/>
  <c r="BI2576" i="12" s="1"/>
  <c r="BC2212" i="12"/>
  <c r="BI2212" i="12" s="1"/>
  <c r="BD37" i="12"/>
  <c r="BJ37" i="12" s="1"/>
  <c r="BD3049" i="12"/>
  <c r="BJ3049" i="12" s="1"/>
  <c r="BE2394" i="12"/>
  <c r="BK2394" i="12" s="1"/>
  <c r="BC1846" i="12"/>
  <c r="BI1846" i="12" s="1"/>
  <c r="BD3069" i="12"/>
  <c r="BJ3069" i="12" s="1"/>
  <c r="AJ3067" i="12"/>
  <c r="AR3067" i="12" s="1"/>
  <c r="AX3067" i="12" s="1"/>
  <c r="AJ3068" i="12"/>
  <c r="AR3068" i="12" s="1"/>
  <c r="AX3068" i="12" s="1"/>
  <c r="AI3067" i="12"/>
  <c r="AM3067" i="12" s="1"/>
  <c r="AQ3067" i="12" s="1"/>
  <c r="AW3067" i="12" s="1"/>
  <c r="AI3068" i="12"/>
  <c r="AM3068" i="12" s="1"/>
  <c r="AQ3068" i="12" s="1"/>
  <c r="AW3068" i="12" s="1"/>
  <c r="W857" i="12"/>
  <c r="W3125" i="12" s="1"/>
  <c r="S3070" i="12"/>
  <c r="R2148" i="12"/>
  <c r="R1127" i="12"/>
  <c r="R1126" i="12" s="1"/>
  <c r="S639" i="12"/>
  <c r="R1760" i="12"/>
  <c r="S2673" i="12"/>
  <c r="S1899" i="12"/>
  <c r="S1887" i="12" s="1"/>
  <c r="S587" i="12"/>
  <c r="S2641" i="12"/>
  <c r="R2641" i="12"/>
  <c r="S2451" i="12"/>
  <c r="R587" i="12"/>
  <c r="R1401" i="12"/>
  <c r="R1395" i="12" s="1"/>
  <c r="S310" i="12"/>
  <c r="R343" i="12"/>
  <c r="R2270" i="12"/>
  <c r="R2924" i="12"/>
  <c r="R1666" i="12"/>
  <c r="S782" i="12"/>
  <c r="S563" i="12"/>
  <c r="R1638" i="12"/>
  <c r="R1923" i="12"/>
  <c r="R1922" i="12" s="1"/>
  <c r="S983" i="12"/>
  <c r="S982" i="12" s="1"/>
  <c r="R2451" i="12"/>
  <c r="R563" i="12"/>
  <c r="R1472" i="12"/>
  <c r="R1471" i="12" s="1"/>
  <c r="R1451" i="12" s="1"/>
  <c r="S1760" i="12"/>
  <c r="S658" i="12"/>
  <c r="S652" i="12" s="1"/>
  <c r="R476" i="12"/>
  <c r="R475" i="12" s="1"/>
  <c r="S159" i="12"/>
  <c r="S476" i="12"/>
  <c r="S475" i="12" s="1"/>
  <c r="R902" i="12"/>
  <c r="R782" i="12"/>
  <c r="S1089" i="12"/>
  <c r="S1022" i="12"/>
  <c r="S124" i="12"/>
  <c r="S2270" i="12"/>
  <c r="S275" i="12"/>
  <c r="S274" i="12" s="1"/>
  <c r="S822" i="12"/>
  <c r="S804" i="12" s="1"/>
  <c r="S1203" i="12"/>
  <c r="S1202" i="12" s="1"/>
  <c r="S1127" i="12"/>
  <c r="S1126" i="12" s="1"/>
  <c r="S186" i="12"/>
  <c r="S709" i="12"/>
  <c r="S708" i="12" s="1"/>
  <c r="R310" i="12"/>
  <c r="S343" i="12"/>
  <c r="R124" i="12"/>
  <c r="S1638" i="12"/>
  <c r="R2036" i="12"/>
  <c r="R2035" i="12" s="1"/>
  <c r="S1472" i="12"/>
  <c r="S1471" i="12" s="1"/>
  <c r="S1451" i="12" s="1"/>
  <c r="R2371" i="12"/>
  <c r="R2370" i="12" s="1"/>
  <c r="R1899" i="12"/>
  <c r="R1887" i="12" s="1"/>
  <c r="S859" i="12"/>
  <c r="S858" i="12" s="1"/>
  <c r="R639" i="12"/>
  <c r="R1051" i="12"/>
  <c r="S1538" i="12"/>
  <c r="R17" i="12"/>
  <c r="R16" i="12" s="1"/>
  <c r="R822" i="12"/>
  <c r="R804" i="12" s="1"/>
  <c r="S2708" i="12"/>
  <c r="R1990" i="12"/>
  <c r="R658" i="12"/>
  <c r="R652" i="12" s="1"/>
  <c r="R2673" i="12"/>
  <c r="S902" i="12"/>
  <c r="S2752" i="12"/>
  <c r="R379" i="12"/>
  <c r="R378" i="12" s="1"/>
  <c r="R1203" i="12"/>
  <c r="R1202" i="12" s="1"/>
  <c r="R943" i="12"/>
  <c r="S2111" i="12"/>
  <c r="R709" i="12"/>
  <c r="R708" i="12" s="1"/>
  <c r="S1401" i="12"/>
  <c r="S1395" i="12" s="1"/>
  <c r="R2989" i="12"/>
  <c r="R983" i="12"/>
  <c r="R982" i="12" s="1"/>
  <c r="S75" i="12"/>
  <c r="S74" i="12" s="1"/>
  <c r="R2752" i="12"/>
  <c r="R3070" i="12"/>
  <c r="R159" i="12"/>
  <c r="R1794" i="12"/>
  <c r="R1793" i="12" s="1"/>
  <c r="R2484" i="12"/>
  <c r="R2483" i="12" s="1"/>
  <c r="S943" i="12"/>
  <c r="S2148" i="12"/>
  <c r="S2989" i="12"/>
  <c r="S2924" i="12"/>
  <c r="R1089" i="12"/>
  <c r="R2708" i="12"/>
  <c r="R1022" i="12"/>
  <c r="S2371" i="12"/>
  <c r="S2370" i="12" s="1"/>
  <c r="S379" i="12"/>
  <c r="S378" i="12" s="1"/>
  <c r="S1051" i="12"/>
  <c r="R275" i="12"/>
  <c r="R274" i="12" s="1"/>
  <c r="R2054" i="12"/>
  <c r="S1666" i="12"/>
  <c r="R859" i="12"/>
  <c r="R858" i="12" s="1"/>
  <c r="S2484" i="12"/>
  <c r="S2483" i="12" s="1"/>
  <c r="S1923" i="12"/>
  <c r="S1922" i="12" s="1"/>
  <c r="S2036" i="12"/>
  <c r="S2035" i="12" s="1"/>
  <c r="S1794" i="12"/>
  <c r="S1793" i="12" s="1"/>
  <c r="R1538" i="12"/>
  <c r="S17" i="12"/>
  <c r="S16" i="12" s="1"/>
  <c r="R75" i="12"/>
  <c r="R74" i="12" s="1"/>
  <c r="S2054" i="12"/>
  <c r="S1990" i="12"/>
  <c r="R186" i="12"/>
  <c r="R2111" i="12"/>
  <c r="P1694" i="12"/>
  <c r="P3074" i="12"/>
  <c r="U3074" i="12" s="1"/>
  <c r="Q3074" i="12"/>
  <c r="V3074" i="12" s="1"/>
  <c r="CD3074" i="12"/>
  <c r="CD3073" i="12" s="1"/>
  <c r="O3074" i="12"/>
  <c r="T3074" i="12" s="1"/>
  <c r="O1265" i="12"/>
  <c r="P1140" i="12"/>
  <c r="U1140" i="12" s="1"/>
  <c r="Q1140" i="12"/>
  <c r="V1140" i="12" s="1"/>
  <c r="CD1140" i="12"/>
  <c r="O1140" i="12"/>
  <c r="T1140" i="12" s="1"/>
  <c r="O1139" i="12"/>
  <c r="CB1846" i="12" l="1"/>
  <c r="CC1846" i="12"/>
  <c r="S522" i="12"/>
  <c r="BP3069" i="12"/>
  <c r="BV3069" i="12" s="1"/>
  <c r="BP37" i="12"/>
  <c r="BV37" i="12" s="1"/>
  <c r="BQ2493" i="12"/>
  <c r="BW2493" i="12" s="1"/>
  <c r="BQ3051" i="12"/>
  <c r="BW3051" i="12" s="1"/>
  <c r="BQ3049" i="12"/>
  <c r="BW3049" i="12" s="1"/>
  <c r="BO3075" i="12"/>
  <c r="BU3075" i="12" s="1"/>
  <c r="BO40" i="12"/>
  <c r="BU40" i="12" s="1"/>
  <c r="BQ259" i="12"/>
  <c r="BW259" i="12" s="1"/>
  <c r="BQ2249" i="12"/>
  <c r="BW2249" i="12" s="1"/>
  <c r="BP3075" i="12"/>
  <c r="BV3075" i="12" s="1"/>
  <c r="BQ3075" i="12"/>
  <c r="BW3075" i="12" s="1"/>
  <c r="BQ2560" i="12"/>
  <c r="BW2560" i="12" s="1"/>
  <c r="BO2293" i="12"/>
  <c r="BU2293" i="12" s="1"/>
  <c r="BP36" i="12"/>
  <c r="BV36" i="12" s="1"/>
  <c r="BQ2212" i="12"/>
  <c r="BW2212" i="12" s="1"/>
  <c r="BP1267" i="12"/>
  <c r="BV1267" i="12" s="1"/>
  <c r="BQ1267" i="12"/>
  <c r="BW1267" i="12" s="1"/>
  <c r="BQ2747" i="12"/>
  <c r="BW2747" i="12" s="1"/>
  <c r="BQ2874" i="12"/>
  <c r="BW2874" i="12" s="1"/>
  <c r="BO37" i="12"/>
  <c r="BU37" i="12" s="1"/>
  <c r="BQ2513" i="12"/>
  <c r="BW2513" i="12" s="1"/>
  <c r="BP2560" i="12"/>
  <c r="BV2560" i="12" s="1"/>
  <c r="BO1846" i="12"/>
  <c r="BU1846" i="12" s="1"/>
  <c r="BO2212" i="12"/>
  <c r="BU2212" i="12" s="1"/>
  <c r="BP2576" i="12"/>
  <c r="BV2576" i="12" s="1"/>
  <c r="BQ40" i="12"/>
  <c r="BW40" i="12" s="1"/>
  <c r="BQ37" i="12"/>
  <c r="BW37" i="12" s="1"/>
  <c r="BQ263" i="12"/>
  <c r="BW263" i="12" s="1"/>
  <c r="BP2080" i="12"/>
  <c r="BV2080" i="12" s="1"/>
  <c r="BP2249" i="12"/>
  <c r="BV2249" i="12" s="1"/>
  <c r="BO2857" i="12"/>
  <c r="BU2857" i="12" s="1"/>
  <c r="BO586" i="12"/>
  <c r="BU586" i="12" s="1"/>
  <c r="BP586" i="12"/>
  <c r="BV586" i="12" s="1"/>
  <c r="BP259" i="12"/>
  <c r="BV259" i="12" s="1"/>
  <c r="BP2857" i="12"/>
  <c r="BV2857" i="12" s="1"/>
  <c r="BQ3079" i="12"/>
  <c r="BW3079" i="12" s="1"/>
  <c r="BP2394" i="12"/>
  <c r="BV2394" i="12" s="1"/>
  <c r="BP2293" i="12"/>
  <c r="BV2293" i="12" s="1"/>
  <c r="BP2513" i="12"/>
  <c r="BV2513" i="12" s="1"/>
  <c r="BO3080" i="12"/>
  <c r="BU3080" i="12" s="1"/>
  <c r="BQ36" i="12"/>
  <c r="BW36" i="12" s="1"/>
  <c r="BQ2080" i="12"/>
  <c r="BW2080" i="12" s="1"/>
  <c r="BO3051" i="12"/>
  <c r="BU3051" i="12" s="1"/>
  <c r="BP3051" i="12"/>
  <c r="BV3051" i="12" s="1"/>
  <c r="BQ2394" i="12"/>
  <c r="BW2394" i="12" s="1"/>
  <c r="BO2576" i="12"/>
  <c r="BU2576" i="12" s="1"/>
  <c r="BQ3068" i="12"/>
  <c r="BW3068" i="12" s="1"/>
  <c r="BP2234" i="12"/>
  <c r="BV2234" i="12" s="1"/>
  <c r="BQ2234" i="12"/>
  <c r="BW2234" i="12" s="1"/>
  <c r="BO3079" i="12"/>
  <c r="BU3079" i="12" s="1"/>
  <c r="BQ2576" i="12"/>
  <c r="BW2576" i="12" s="1"/>
  <c r="BO2249" i="12"/>
  <c r="BU2249" i="12" s="1"/>
  <c r="BO2872" i="12"/>
  <c r="BU2872" i="12" s="1"/>
  <c r="BQ2293" i="12"/>
  <c r="BW2293" i="12" s="1"/>
  <c r="BO2394" i="12"/>
  <c r="BU2394" i="12" s="1"/>
  <c r="BQ3067" i="12"/>
  <c r="BW3067" i="12" s="1"/>
  <c r="BP3079" i="12"/>
  <c r="BV3079" i="12" s="1"/>
  <c r="BP1141" i="12"/>
  <c r="BV1141" i="12" s="1"/>
  <c r="BQ2872" i="12"/>
  <c r="BW2872" i="12" s="1"/>
  <c r="BO2874" i="12"/>
  <c r="BU2874" i="12" s="1"/>
  <c r="BQ586" i="12"/>
  <c r="BW586" i="12" s="1"/>
  <c r="BQ1141" i="12"/>
  <c r="BW1141" i="12" s="1"/>
  <c r="BQ2857" i="12"/>
  <c r="BW2857" i="12" s="1"/>
  <c r="BP263" i="12"/>
  <c r="BV263" i="12" s="1"/>
  <c r="BP3080" i="12"/>
  <c r="BV3080" i="12" s="1"/>
  <c r="BP40" i="12"/>
  <c r="BV40" i="12" s="1"/>
  <c r="BP3049" i="12"/>
  <c r="BV3049" i="12" s="1"/>
  <c r="BP2874" i="12"/>
  <c r="BV2874" i="12" s="1"/>
  <c r="BQ3069" i="12"/>
  <c r="BW3069" i="12" s="1"/>
  <c r="BP2624" i="12"/>
  <c r="BV2624" i="12" s="1"/>
  <c r="BQ2624" i="12"/>
  <c r="BW2624" i="12" s="1"/>
  <c r="BP2212" i="12"/>
  <c r="BV2212" i="12" s="1"/>
  <c r="BO3069" i="12"/>
  <c r="BU3069" i="12" s="1"/>
  <c r="BO263" i="12"/>
  <c r="BU263" i="12" s="1"/>
  <c r="BP2747" i="12"/>
  <c r="BV2747" i="12" s="1"/>
  <c r="BO2624" i="12"/>
  <c r="BU2624" i="12" s="1"/>
  <c r="BP2872" i="12"/>
  <c r="BV2872" i="12" s="1"/>
  <c r="BO259" i="12"/>
  <c r="BU259" i="12" s="1"/>
  <c r="BO1141" i="12"/>
  <c r="BU1141" i="12" s="1"/>
  <c r="BO2493" i="12"/>
  <c r="BU2493" i="12" s="1"/>
  <c r="BQ3080" i="12"/>
  <c r="BW3080" i="12" s="1"/>
  <c r="BO36" i="12"/>
  <c r="BU36" i="12" s="1"/>
  <c r="BO2513" i="12"/>
  <c r="BU2513" i="12" s="1"/>
  <c r="BP2493" i="12"/>
  <c r="BV2493" i="12" s="1"/>
  <c r="BO3049" i="12"/>
  <c r="BU3049" i="12" s="1"/>
  <c r="BO2080" i="12"/>
  <c r="BU2080" i="12" s="1"/>
  <c r="BO1267" i="12"/>
  <c r="BU1267" i="12" s="1"/>
  <c r="BO2234" i="12"/>
  <c r="BU2234" i="12" s="1"/>
  <c r="BC3067" i="12"/>
  <c r="BI3067" i="12" s="1"/>
  <c r="BD3068" i="12"/>
  <c r="BJ3068" i="12" s="1"/>
  <c r="BC3068" i="12"/>
  <c r="BI3068" i="12" s="1"/>
  <c r="BD3067" i="12"/>
  <c r="BJ3067" i="12" s="1"/>
  <c r="AD3074" i="12"/>
  <c r="AD1140" i="12"/>
  <c r="AC1140" i="12"/>
  <c r="AC3074" i="12"/>
  <c r="AE1140" i="12"/>
  <c r="AE3074" i="12"/>
  <c r="S309" i="12"/>
  <c r="S273" i="12" s="1"/>
  <c r="R2147" i="12"/>
  <c r="R1665" i="12"/>
  <c r="S1665" i="12"/>
  <c r="S2640" i="12"/>
  <c r="R1537" i="12"/>
  <c r="R707" i="12"/>
  <c r="R522" i="12"/>
  <c r="R521" i="12" s="1"/>
  <c r="S123" i="12"/>
  <c r="S103" i="12" s="1"/>
  <c r="R309" i="12"/>
  <c r="R273" i="12" s="1"/>
  <c r="R1021" i="12"/>
  <c r="S2147" i="12"/>
  <c r="R901" i="12"/>
  <c r="S521" i="12"/>
  <c r="S1537" i="12"/>
  <c r="R1125" i="12"/>
  <c r="S1021" i="12"/>
  <c r="R2640" i="12"/>
  <c r="S707" i="12"/>
  <c r="S1125" i="12"/>
  <c r="R123" i="12"/>
  <c r="R103" i="12" s="1"/>
  <c r="R1989" i="12"/>
  <c r="S901" i="12"/>
  <c r="R15" i="12"/>
  <c r="S15" i="12"/>
  <c r="S1989" i="12"/>
  <c r="Q3073" i="12"/>
  <c r="V3073" i="12" s="1"/>
  <c r="P3073" i="12"/>
  <c r="U3073" i="12" s="1"/>
  <c r="O3073" i="12"/>
  <c r="T3073" i="12" s="1"/>
  <c r="P2079" i="12"/>
  <c r="U2079" i="12" s="1"/>
  <c r="Q2079" i="12"/>
  <c r="V2079" i="12" s="1"/>
  <c r="O2079" i="12"/>
  <c r="T2079" i="12" s="1"/>
  <c r="CA1141" i="12" l="1"/>
  <c r="CC2857" i="12"/>
  <c r="CC2576" i="12"/>
  <c r="CB2513" i="12"/>
  <c r="CC37" i="12"/>
  <c r="CC2212" i="12"/>
  <c r="CC3075" i="12"/>
  <c r="CA2080" i="12"/>
  <c r="CA36" i="12"/>
  <c r="CA259" i="12"/>
  <c r="CA263" i="12"/>
  <c r="CB2624" i="12"/>
  <c r="CB40" i="12"/>
  <c r="CC1141" i="12"/>
  <c r="CB1141" i="12"/>
  <c r="CC2293" i="12"/>
  <c r="CA3079" i="12"/>
  <c r="CA2576" i="12"/>
  <c r="CC2080" i="12"/>
  <c r="CB2293" i="12"/>
  <c r="CB259" i="12"/>
  <c r="CB2249" i="12"/>
  <c r="CC40" i="12"/>
  <c r="CB2560" i="12"/>
  <c r="CC2747" i="12"/>
  <c r="CB36" i="12"/>
  <c r="CB3075" i="12"/>
  <c r="CA3075" i="12"/>
  <c r="CB37" i="12"/>
  <c r="CB2747" i="12"/>
  <c r="CB3049" i="12"/>
  <c r="CA2394" i="12"/>
  <c r="CA3051" i="12"/>
  <c r="CA2857" i="12"/>
  <c r="CC2874" i="12"/>
  <c r="CA40" i="12"/>
  <c r="CA3049" i="12"/>
  <c r="CC3080" i="12"/>
  <c r="CB2872" i="12"/>
  <c r="CA3069" i="12"/>
  <c r="CC3069" i="12"/>
  <c r="CB3080" i="12"/>
  <c r="CC586" i="12"/>
  <c r="CB3079" i="12"/>
  <c r="CA2872" i="12"/>
  <c r="CC2234" i="12"/>
  <c r="CC2394" i="12"/>
  <c r="CC36" i="12"/>
  <c r="CB2394" i="12"/>
  <c r="CB586" i="12"/>
  <c r="CB2080" i="12"/>
  <c r="CB2576" i="12"/>
  <c r="CC2513" i="12"/>
  <c r="CC1267" i="12"/>
  <c r="CA2293" i="12"/>
  <c r="CC2249" i="12"/>
  <c r="CC3049" i="12"/>
  <c r="CB3069" i="12"/>
  <c r="CA1267" i="12"/>
  <c r="CA2513" i="12"/>
  <c r="CC2624" i="12"/>
  <c r="CC2872" i="12"/>
  <c r="CC3068" i="12"/>
  <c r="CB2857" i="12"/>
  <c r="CA1846" i="12"/>
  <c r="CC2493" i="12"/>
  <c r="CA2234" i="12"/>
  <c r="CB2493" i="12"/>
  <c r="CA2493" i="12"/>
  <c r="CA2624" i="12"/>
  <c r="CB2212" i="12"/>
  <c r="CB2874" i="12"/>
  <c r="CB263" i="12"/>
  <c r="CA2874" i="12"/>
  <c r="CC3067" i="12"/>
  <c r="CA2249" i="12"/>
  <c r="CB2234" i="12"/>
  <c r="CB3051" i="12"/>
  <c r="CA3080" i="12"/>
  <c r="CC3079" i="12"/>
  <c r="CA586" i="12"/>
  <c r="CC263" i="12"/>
  <c r="CA2212" i="12"/>
  <c r="CA37" i="12"/>
  <c r="CB1267" i="12"/>
  <c r="CC2560" i="12"/>
  <c r="CC259" i="12"/>
  <c r="CC3051" i="12"/>
  <c r="BP3067" i="12"/>
  <c r="BV3067" i="12" s="1"/>
  <c r="BO3068" i="12"/>
  <c r="BU3068" i="12" s="1"/>
  <c r="BP3068" i="12"/>
  <c r="BV3068" i="12" s="1"/>
  <c r="BO3067" i="12"/>
  <c r="BU3067" i="12" s="1"/>
  <c r="AI3074" i="12"/>
  <c r="AM3074" i="12" s="1"/>
  <c r="AQ3074" i="12" s="1"/>
  <c r="AW3074" i="12" s="1"/>
  <c r="AI1140" i="12"/>
  <c r="AM1140" i="12" s="1"/>
  <c r="AQ1140" i="12" s="1"/>
  <c r="AW1140" i="12" s="1"/>
  <c r="AK3074" i="12"/>
  <c r="AS3074" i="12" s="1"/>
  <c r="AY3074" i="12" s="1"/>
  <c r="AJ1140" i="12"/>
  <c r="AR1140" i="12" s="1"/>
  <c r="AX1140" i="12" s="1"/>
  <c r="AK1140" i="12"/>
  <c r="AS1140" i="12" s="1"/>
  <c r="AY1140" i="12" s="1"/>
  <c r="AJ3074" i="12"/>
  <c r="AR3074" i="12" s="1"/>
  <c r="AX3074" i="12" s="1"/>
  <c r="AD3073" i="12"/>
  <c r="AE2079" i="12"/>
  <c r="AE3073" i="12"/>
  <c r="AD2079" i="12"/>
  <c r="AC2079" i="12"/>
  <c r="AC3073" i="12"/>
  <c r="R857" i="12"/>
  <c r="R3125" i="12" s="1"/>
  <c r="S857" i="12"/>
  <c r="S3125" i="12" s="1"/>
  <c r="O2078" i="12"/>
  <c r="T2078" i="12" s="1"/>
  <c r="Q2078" i="12"/>
  <c r="V2078" i="12" s="1"/>
  <c r="P2078" i="12"/>
  <c r="U2078" i="12" s="1"/>
  <c r="O44" i="12"/>
  <c r="CB3068" i="12" l="1"/>
  <c r="CA3068" i="12"/>
  <c r="CA3067" i="12"/>
  <c r="CB3067" i="12"/>
  <c r="BD1140" i="12"/>
  <c r="BJ1140" i="12" s="1"/>
  <c r="BE3074" i="12"/>
  <c r="BK3074" i="12" s="1"/>
  <c r="BD3074" i="12"/>
  <c r="BJ3074" i="12" s="1"/>
  <c r="BC1140" i="12"/>
  <c r="BI1140" i="12" s="1"/>
  <c r="BE1140" i="12"/>
  <c r="BK1140" i="12" s="1"/>
  <c r="BC3074" i="12"/>
  <c r="BI3074" i="12" s="1"/>
  <c r="AK3073" i="12"/>
  <c r="AS3073" i="12" s="1"/>
  <c r="AY3073" i="12" s="1"/>
  <c r="AI3073" i="12"/>
  <c r="AM3073" i="12" s="1"/>
  <c r="AQ3073" i="12" s="1"/>
  <c r="AW3073" i="12" s="1"/>
  <c r="AK2079" i="12"/>
  <c r="AS2079" i="12" s="1"/>
  <c r="AY2079" i="12" s="1"/>
  <c r="AJ2079" i="12"/>
  <c r="AR2079" i="12" s="1"/>
  <c r="AX2079" i="12" s="1"/>
  <c r="AI2079" i="12"/>
  <c r="AM2079" i="12" s="1"/>
  <c r="AQ2079" i="12" s="1"/>
  <c r="AW2079" i="12" s="1"/>
  <c r="AJ3073" i="12"/>
  <c r="AR3073" i="12" s="1"/>
  <c r="AX3073" i="12" s="1"/>
  <c r="AD2078" i="12"/>
  <c r="AE2078" i="12"/>
  <c r="AC2078" i="12"/>
  <c r="Q2077" i="12"/>
  <c r="V2077" i="12" s="1"/>
  <c r="P2077" i="12"/>
  <c r="U2077" i="12" s="1"/>
  <c r="O2077" i="12"/>
  <c r="T2077" i="12" s="1"/>
  <c r="P585" i="12"/>
  <c r="U585" i="12" s="1"/>
  <c r="Q585" i="12"/>
  <c r="V585" i="12" s="1"/>
  <c r="CD585" i="12"/>
  <c r="CD584" i="12" s="1"/>
  <c r="CD583" i="12" s="1"/>
  <c r="O585" i="12"/>
  <c r="T585" i="12" s="1"/>
  <c r="P39" i="12"/>
  <c r="U39" i="12" s="1"/>
  <c r="Q39" i="12"/>
  <c r="V39" i="12" s="1"/>
  <c r="CD39" i="12"/>
  <c r="CD38" i="12" s="1"/>
  <c r="O39" i="12"/>
  <c r="T39" i="12" s="1"/>
  <c r="P2871" i="12"/>
  <c r="U2871" i="12" s="1"/>
  <c r="Q2871" i="12"/>
  <c r="V2871" i="12" s="1"/>
  <c r="CD2871" i="12"/>
  <c r="P2873" i="12"/>
  <c r="U2873" i="12" s="1"/>
  <c r="Q2873" i="12"/>
  <c r="V2873" i="12" s="1"/>
  <c r="CD2873" i="12"/>
  <c r="O2873" i="12"/>
  <c r="T2873" i="12" s="1"/>
  <c r="O2871" i="12"/>
  <c r="T2871" i="12" s="1"/>
  <c r="P35" i="12"/>
  <c r="U35" i="12" s="1"/>
  <c r="Q35" i="12"/>
  <c r="V35" i="12" s="1"/>
  <c r="CD35" i="12"/>
  <c r="CD34" i="12" s="1"/>
  <c r="O35" i="12"/>
  <c r="T35" i="12" s="1"/>
  <c r="P1266" i="12"/>
  <c r="U1266" i="12" s="1"/>
  <c r="Q1266" i="12"/>
  <c r="V1266" i="12" s="1"/>
  <c r="CD1266" i="12"/>
  <c r="O1266" i="12"/>
  <c r="T1266" i="12" s="1"/>
  <c r="O1271" i="12"/>
  <c r="BO1140" i="12" l="1"/>
  <c r="BU1140" i="12" s="1"/>
  <c r="BP3074" i="12"/>
  <c r="BV3074" i="12" s="1"/>
  <c r="BO3074" i="12"/>
  <c r="BU3074" i="12" s="1"/>
  <c r="BQ3074" i="12"/>
  <c r="BW3074" i="12" s="1"/>
  <c r="BQ1140" i="12"/>
  <c r="BW1140" i="12" s="1"/>
  <c r="BP1140" i="12"/>
  <c r="BV1140" i="12" s="1"/>
  <c r="BD2079" i="12"/>
  <c r="BJ2079" i="12" s="1"/>
  <c r="BE2079" i="12"/>
  <c r="BK2079" i="12" s="1"/>
  <c r="BD3073" i="12"/>
  <c r="BJ3073" i="12" s="1"/>
  <c r="BC3073" i="12"/>
  <c r="BI3073" i="12" s="1"/>
  <c r="BC2079" i="12"/>
  <c r="BI2079" i="12" s="1"/>
  <c r="BE3073" i="12"/>
  <c r="BK3073" i="12" s="1"/>
  <c r="AI2078" i="12"/>
  <c r="AM2078" i="12" s="1"/>
  <c r="AQ2078" i="12" s="1"/>
  <c r="AW2078" i="12" s="1"/>
  <c r="AK2078" i="12"/>
  <c r="AS2078" i="12" s="1"/>
  <c r="AY2078" i="12" s="1"/>
  <c r="AJ2078" i="12"/>
  <c r="AR2078" i="12" s="1"/>
  <c r="AX2078" i="12" s="1"/>
  <c r="AC2873" i="12"/>
  <c r="AD2077" i="12"/>
  <c r="AE35" i="12"/>
  <c r="AE2871" i="12"/>
  <c r="AE39" i="12"/>
  <c r="AE585" i="12"/>
  <c r="AE2077" i="12"/>
  <c r="AD1266" i="12"/>
  <c r="AD35" i="12"/>
  <c r="AE2873" i="12"/>
  <c r="AD2871" i="12"/>
  <c r="AD39" i="12"/>
  <c r="AD585" i="12"/>
  <c r="AE1266" i="12"/>
  <c r="AC1266" i="12"/>
  <c r="AC35" i="12"/>
  <c r="AC2871" i="12"/>
  <c r="AD2873" i="12"/>
  <c r="AC39" i="12"/>
  <c r="AC585" i="12"/>
  <c r="AC2077" i="12"/>
  <c r="O34" i="12"/>
  <c r="T34" i="12" s="1"/>
  <c r="O38" i="12"/>
  <c r="T38" i="12" s="1"/>
  <c r="O584" i="12"/>
  <c r="T584" i="12" s="1"/>
  <c r="Q34" i="12"/>
  <c r="V34" i="12" s="1"/>
  <c r="Q38" i="12"/>
  <c r="V38" i="12" s="1"/>
  <c r="Q584" i="12"/>
  <c r="V584" i="12" s="1"/>
  <c r="P34" i="12"/>
  <c r="U34" i="12" s="1"/>
  <c r="P38" i="12"/>
  <c r="U38" i="12" s="1"/>
  <c r="P584" i="12"/>
  <c r="U584" i="12" s="1"/>
  <c r="Q2870" i="12"/>
  <c r="V2870" i="12" s="1"/>
  <c r="CD33" i="12"/>
  <c r="CD2870" i="12"/>
  <c r="CD2869" i="12" s="1"/>
  <c r="P2870" i="12"/>
  <c r="U2870" i="12" s="1"/>
  <c r="O2870" i="12"/>
  <c r="T2870" i="12" s="1"/>
  <c r="P2291" i="12"/>
  <c r="Q2291" i="12"/>
  <c r="CD2291" i="12"/>
  <c r="O2291" i="12"/>
  <c r="L2292" i="12"/>
  <c r="T2292" i="12" s="1"/>
  <c r="M2292" i="12"/>
  <c r="U2292" i="12" s="1"/>
  <c r="N2292" i="12"/>
  <c r="V2292" i="12" s="1"/>
  <c r="P3048" i="12"/>
  <c r="Q3048" i="12"/>
  <c r="O3048" i="12"/>
  <c r="CC3074" i="12" l="1"/>
  <c r="CA3074" i="12"/>
  <c r="CB1140" i="12"/>
  <c r="CB3074" i="12"/>
  <c r="CC1140" i="12"/>
  <c r="CA1140" i="12"/>
  <c r="BO3073" i="12"/>
  <c r="BU3073" i="12" s="1"/>
  <c r="BP3073" i="12"/>
  <c r="BV3073" i="12" s="1"/>
  <c r="BQ3073" i="12"/>
  <c r="BW3073" i="12" s="1"/>
  <c r="BQ2079" i="12"/>
  <c r="BW2079" i="12" s="1"/>
  <c r="BO2079" i="12"/>
  <c r="BU2079" i="12" s="1"/>
  <c r="BP2079" i="12"/>
  <c r="BV2079" i="12" s="1"/>
  <c r="BD2078" i="12"/>
  <c r="BJ2078" i="12" s="1"/>
  <c r="BE2078" i="12"/>
  <c r="BK2078" i="12" s="1"/>
  <c r="BC2078" i="12"/>
  <c r="BI2078" i="12" s="1"/>
  <c r="AK1266" i="12"/>
  <c r="AS1266" i="12" s="1"/>
  <c r="AY1266" i="12" s="1"/>
  <c r="AJ2077" i="12"/>
  <c r="AR2077" i="12" s="1"/>
  <c r="AX2077" i="12" s="1"/>
  <c r="AI2077" i="12"/>
  <c r="AM2077" i="12" s="1"/>
  <c r="AQ2077" i="12" s="1"/>
  <c r="AW2077" i="12" s="1"/>
  <c r="AI2871" i="12"/>
  <c r="AM2871" i="12" s="1"/>
  <c r="AQ2871" i="12" s="1"/>
  <c r="AW2871" i="12" s="1"/>
  <c r="AJ35" i="12"/>
  <c r="AR35" i="12" s="1"/>
  <c r="AX35" i="12" s="1"/>
  <c r="AI2873" i="12"/>
  <c r="AM2873" i="12" s="1"/>
  <c r="AQ2873" i="12" s="1"/>
  <c r="AW2873" i="12" s="1"/>
  <c r="AI585" i="12"/>
  <c r="AM585" i="12" s="1"/>
  <c r="AQ585" i="12" s="1"/>
  <c r="AW585" i="12" s="1"/>
  <c r="AI35" i="12"/>
  <c r="AM35" i="12" s="1"/>
  <c r="AQ35" i="12" s="1"/>
  <c r="AW35" i="12" s="1"/>
  <c r="AJ39" i="12"/>
  <c r="AR39" i="12" s="1"/>
  <c r="AX39" i="12" s="1"/>
  <c r="AJ1266" i="12"/>
  <c r="AR1266" i="12" s="1"/>
  <c r="AX1266" i="12" s="1"/>
  <c r="AK2871" i="12"/>
  <c r="AS2871" i="12" s="1"/>
  <c r="AY2871" i="12" s="1"/>
  <c r="AJ2873" i="12"/>
  <c r="AR2873" i="12" s="1"/>
  <c r="AX2873" i="12" s="1"/>
  <c r="AK2873" i="12"/>
  <c r="AS2873" i="12" s="1"/>
  <c r="AY2873" i="12" s="1"/>
  <c r="AK585" i="12"/>
  <c r="AS585" i="12" s="1"/>
  <c r="AY585" i="12" s="1"/>
  <c r="AJ585" i="12"/>
  <c r="AR585" i="12" s="1"/>
  <c r="AX585" i="12" s="1"/>
  <c r="AK39" i="12"/>
  <c r="AS39" i="12" s="1"/>
  <c r="AY39" i="12" s="1"/>
  <c r="AI39" i="12"/>
  <c r="AM39" i="12" s="1"/>
  <c r="AQ39" i="12" s="1"/>
  <c r="AW39" i="12" s="1"/>
  <c r="AI1266" i="12"/>
  <c r="AM1266" i="12" s="1"/>
  <c r="AQ1266" i="12" s="1"/>
  <c r="AW1266" i="12" s="1"/>
  <c r="AJ2871" i="12"/>
  <c r="AR2871" i="12" s="1"/>
  <c r="AX2871" i="12" s="1"/>
  <c r="AK2077" i="12"/>
  <c r="AS2077" i="12" s="1"/>
  <c r="AY2077" i="12" s="1"/>
  <c r="AK35" i="12"/>
  <c r="AS35" i="12" s="1"/>
  <c r="AY35" i="12" s="1"/>
  <c r="AE2870" i="12"/>
  <c r="AC38" i="12"/>
  <c r="AC2870" i="12"/>
  <c r="AD2870" i="12"/>
  <c r="AD584" i="12"/>
  <c r="AE38" i="12"/>
  <c r="AC34" i="12"/>
  <c r="AE2292" i="12"/>
  <c r="AD38" i="12"/>
  <c r="AE584" i="12"/>
  <c r="AD2292" i="12"/>
  <c r="AE34" i="12"/>
  <c r="AC2292" i="12"/>
  <c r="AD34" i="12"/>
  <c r="AC584" i="12"/>
  <c r="Q33" i="12"/>
  <c r="V33" i="12" s="1"/>
  <c r="O33" i="12"/>
  <c r="T33" i="12" s="1"/>
  <c r="Q2869" i="12"/>
  <c r="V2869" i="12" s="1"/>
  <c r="Q583" i="12"/>
  <c r="V583" i="12" s="1"/>
  <c r="O2869" i="12"/>
  <c r="T2869" i="12" s="1"/>
  <c r="P33" i="12"/>
  <c r="U33" i="12" s="1"/>
  <c r="P2869" i="12"/>
  <c r="U2869" i="12" s="1"/>
  <c r="P583" i="12"/>
  <c r="U583" i="12" s="1"/>
  <c r="O583" i="12"/>
  <c r="T583" i="12" s="1"/>
  <c r="P2248" i="12"/>
  <c r="U2248" i="12" s="1"/>
  <c r="Q2248" i="12"/>
  <c r="V2248" i="12" s="1"/>
  <c r="CD2248" i="12"/>
  <c r="CD2247" i="12" s="1"/>
  <c r="CD2246" i="12" s="1"/>
  <c r="CD2245" i="12" s="1"/>
  <c r="O2248" i="12"/>
  <c r="T2248" i="12" s="1"/>
  <c r="P2211" i="12"/>
  <c r="U2211" i="12" s="1"/>
  <c r="Q2211" i="12"/>
  <c r="V2211" i="12" s="1"/>
  <c r="CD2211" i="12"/>
  <c r="CD2210" i="12" s="1"/>
  <c r="CD2209" i="12" s="1"/>
  <c r="O2211" i="12"/>
  <c r="T2211" i="12" s="1"/>
  <c r="CC2079" i="12" l="1"/>
  <c r="CC3073" i="12"/>
  <c r="CB2079" i="12"/>
  <c r="CB3073" i="12"/>
  <c r="CA2079" i="12"/>
  <c r="CA3073" i="12"/>
  <c r="BO2078" i="12"/>
  <c r="BU2078" i="12" s="1"/>
  <c r="BQ2078" i="12"/>
  <c r="BW2078" i="12" s="1"/>
  <c r="BP2078" i="12"/>
  <c r="BV2078" i="12" s="1"/>
  <c r="BC1266" i="12"/>
  <c r="BI1266" i="12" s="1"/>
  <c r="BC2873" i="12"/>
  <c r="BI2873" i="12" s="1"/>
  <c r="BE35" i="12"/>
  <c r="BK35" i="12" s="1"/>
  <c r="BC39" i="12"/>
  <c r="BI39" i="12" s="1"/>
  <c r="BE2873" i="12"/>
  <c r="BK2873" i="12" s="1"/>
  <c r="BD39" i="12"/>
  <c r="BJ39" i="12" s="1"/>
  <c r="BD35" i="12"/>
  <c r="BJ35" i="12" s="1"/>
  <c r="BE1266" i="12"/>
  <c r="BK1266" i="12" s="1"/>
  <c r="BD1266" i="12"/>
  <c r="BJ1266" i="12" s="1"/>
  <c r="BE2077" i="12"/>
  <c r="BK2077" i="12" s="1"/>
  <c r="BE39" i="12"/>
  <c r="BK39" i="12" s="1"/>
  <c r="BD2873" i="12"/>
  <c r="BJ2873" i="12" s="1"/>
  <c r="BC35" i="12"/>
  <c r="BI35" i="12" s="1"/>
  <c r="BC2871" i="12"/>
  <c r="BI2871" i="12" s="1"/>
  <c r="BE585" i="12"/>
  <c r="BK585" i="12" s="1"/>
  <c r="BD2077" i="12"/>
  <c r="BJ2077" i="12" s="1"/>
  <c r="BD2871" i="12"/>
  <c r="BJ2871" i="12" s="1"/>
  <c r="BD585" i="12"/>
  <c r="BJ585" i="12" s="1"/>
  <c r="BE2871" i="12"/>
  <c r="BK2871" i="12" s="1"/>
  <c r="BC585" i="12"/>
  <c r="BI585" i="12" s="1"/>
  <c r="BC2077" i="12"/>
  <c r="BI2077" i="12" s="1"/>
  <c r="AJ34" i="12"/>
  <c r="AR34" i="12" s="1"/>
  <c r="AX34" i="12" s="1"/>
  <c r="AK38" i="12"/>
  <c r="AS38" i="12" s="1"/>
  <c r="AY38" i="12" s="1"/>
  <c r="AJ38" i="12"/>
  <c r="AR38" i="12" s="1"/>
  <c r="AX38" i="12" s="1"/>
  <c r="AJ584" i="12"/>
  <c r="AR584" i="12" s="1"/>
  <c r="AX584" i="12" s="1"/>
  <c r="AK34" i="12"/>
  <c r="AS34" i="12" s="1"/>
  <c r="AY34" i="12" s="1"/>
  <c r="AK2292" i="12"/>
  <c r="AS2292" i="12" s="1"/>
  <c r="AY2292" i="12" s="1"/>
  <c r="AJ2870" i="12"/>
  <c r="AR2870" i="12" s="1"/>
  <c r="AX2870" i="12" s="1"/>
  <c r="AK584" i="12"/>
  <c r="AS584" i="12" s="1"/>
  <c r="AY584" i="12" s="1"/>
  <c r="AI38" i="12"/>
  <c r="AM38" i="12" s="1"/>
  <c r="AQ38" i="12" s="1"/>
  <c r="AW38" i="12" s="1"/>
  <c r="AI2292" i="12"/>
  <c r="AM2292" i="12" s="1"/>
  <c r="AQ2292" i="12" s="1"/>
  <c r="AW2292" i="12" s="1"/>
  <c r="AK2870" i="12"/>
  <c r="AS2870" i="12" s="1"/>
  <c r="AY2870" i="12" s="1"/>
  <c r="AI584" i="12"/>
  <c r="AM584" i="12" s="1"/>
  <c r="AQ584" i="12" s="1"/>
  <c r="AW584" i="12" s="1"/>
  <c r="AJ2292" i="12"/>
  <c r="AR2292" i="12" s="1"/>
  <c r="AX2292" i="12" s="1"/>
  <c r="AI34" i="12"/>
  <c r="AM34" i="12" s="1"/>
  <c r="AQ34" i="12" s="1"/>
  <c r="AW34" i="12" s="1"/>
  <c r="AI2870" i="12"/>
  <c r="AM2870" i="12" s="1"/>
  <c r="AQ2870" i="12" s="1"/>
  <c r="AW2870" i="12" s="1"/>
  <c r="AC33" i="12"/>
  <c r="AD2211" i="12"/>
  <c r="AC2248" i="12"/>
  <c r="AE33" i="12"/>
  <c r="AD33" i="12"/>
  <c r="AC583" i="12"/>
  <c r="AE583" i="12"/>
  <c r="AD2248" i="12"/>
  <c r="AC2211" i="12"/>
  <c r="AC2869" i="12"/>
  <c r="AD583" i="12"/>
  <c r="AE2211" i="12"/>
  <c r="AE2248" i="12"/>
  <c r="AD2869" i="12"/>
  <c r="AE2869" i="12"/>
  <c r="Q2247" i="12"/>
  <c r="V2247" i="12" s="1"/>
  <c r="O2247" i="12"/>
  <c r="T2247" i="12" s="1"/>
  <c r="P2247" i="12"/>
  <c r="U2247" i="12" s="1"/>
  <c r="Q2210" i="12"/>
  <c r="V2210" i="12" s="1"/>
  <c r="P2210" i="12"/>
  <c r="U2210" i="12" s="1"/>
  <c r="O2210" i="12"/>
  <c r="T2210" i="12" s="1"/>
  <c r="O1597" i="12"/>
  <c r="O2639" i="12"/>
  <c r="O2560" i="12"/>
  <c r="T2560" i="12" s="1"/>
  <c r="O2521" i="12"/>
  <c r="O2620" i="12"/>
  <c r="CC2078" i="12" l="1"/>
  <c r="CB2078" i="12"/>
  <c r="CA2078" i="12"/>
  <c r="BP585" i="12"/>
  <c r="BV585" i="12" s="1"/>
  <c r="BO2871" i="12"/>
  <c r="BU2871" i="12" s="1"/>
  <c r="BQ2077" i="12"/>
  <c r="BW2077" i="12" s="1"/>
  <c r="BP39" i="12"/>
  <c r="BV39" i="12" s="1"/>
  <c r="BO2873" i="12"/>
  <c r="BU2873" i="12" s="1"/>
  <c r="BO2077" i="12"/>
  <c r="BU2077" i="12" s="1"/>
  <c r="BP2871" i="12"/>
  <c r="BV2871" i="12" s="1"/>
  <c r="BO35" i="12"/>
  <c r="BU35" i="12" s="1"/>
  <c r="BP1266" i="12"/>
  <c r="BV1266" i="12" s="1"/>
  <c r="BQ2873" i="12"/>
  <c r="BW2873" i="12" s="1"/>
  <c r="BO1266" i="12"/>
  <c r="BU1266" i="12" s="1"/>
  <c r="BO585" i="12"/>
  <c r="BU585" i="12" s="1"/>
  <c r="BP2077" i="12"/>
  <c r="BV2077" i="12" s="1"/>
  <c r="BP2873" i="12"/>
  <c r="BV2873" i="12" s="1"/>
  <c r="BQ1266" i="12"/>
  <c r="BW1266" i="12" s="1"/>
  <c r="BO39" i="12"/>
  <c r="BU39" i="12" s="1"/>
  <c r="BQ2871" i="12"/>
  <c r="BW2871" i="12" s="1"/>
  <c r="BQ585" i="12"/>
  <c r="BW585" i="12" s="1"/>
  <c r="BQ39" i="12"/>
  <c r="BW39" i="12" s="1"/>
  <c r="BP35" i="12"/>
  <c r="BV35" i="12" s="1"/>
  <c r="BQ35" i="12"/>
  <c r="BW35" i="12" s="1"/>
  <c r="BC34" i="12"/>
  <c r="BI34" i="12" s="1"/>
  <c r="BE2292" i="12"/>
  <c r="BK2292" i="12" s="1"/>
  <c r="BD2292" i="12"/>
  <c r="BJ2292" i="12" s="1"/>
  <c r="BC38" i="12"/>
  <c r="BI38" i="12" s="1"/>
  <c r="BE34" i="12"/>
  <c r="BK34" i="12" s="1"/>
  <c r="BD34" i="12"/>
  <c r="BJ34" i="12" s="1"/>
  <c r="BC2292" i="12"/>
  <c r="BI2292" i="12" s="1"/>
  <c r="BE38" i="12"/>
  <c r="BK38" i="12" s="1"/>
  <c r="BC584" i="12"/>
  <c r="BI584" i="12" s="1"/>
  <c r="BE584" i="12"/>
  <c r="BK584" i="12" s="1"/>
  <c r="BD584" i="12"/>
  <c r="BJ584" i="12" s="1"/>
  <c r="BC2870" i="12"/>
  <c r="BI2870" i="12" s="1"/>
  <c r="BE2870" i="12"/>
  <c r="BK2870" i="12" s="1"/>
  <c r="BD2870" i="12"/>
  <c r="BJ2870" i="12" s="1"/>
  <c r="BD38" i="12"/>
  <c r="BJ38" i="12" s="1"/>
  <c r="AJ2869" i="12"/>
  <c r="AR2869" i="12" s="1"/>
  <c r="AX2869" i="12" s="1"/>
  <c r="AI583" i="12"/>
  <c r="AM583" i="12" s="1"/>
  <c r="AQ583" i="12" s="1"/>
  <c r="AW583" i="12" s="1"/>
  <c r="AI2211" i="12"/>
  <c r="AM2211" i="12" s="1"/>
  <c r="AQ2211" i="12" s="1"/>
  <c r="AW2211" i="12" s="1"/>
  <c r="AI33" i="12"/>
  <c r="AM33" i="12" s="1"/>
  <c r="AQ33" i="12" s="1"/>
  <c r="AW33" i="12" s="1"/>
  <c r="AK2211" i="12"/>
  <c r="AS2211" i="12" s="1"/>
  <c r="AY2211" i="12" s="1"/>
  <c r="AJ2248" i="12"/>
  <c r="AR2248" i="12" s="1"/>
  <c r="AX2248" i="12" s="1"/>
  <c r="AK33" i="12"/>
  <c r="AS33" i="12" s="1"/>
  <c r="AY33" i="12" s="1"/>
  <c r="AI2869" i="12"/>
  <c r="AM2869" i="12" s="1"/>
  <c r="AQ2869" i="12" s="1"/>
  <c r="AW2869" i="12" s="1"/>
  <c r="AJ2211" i="12"/>
  <c r="AR2211" i="12" s="1"/>
  <c r="AX2211" i="12" s="1"/>
  <c r="AK2248" i="12"/>
  <c r="AS2248" i="12" s="1"/>
  <c r="AY2248" i="12" s="1"/>
  <c r="AJ33" i="12"/>
  <c r="AR33" i="12" s="1"/>
  <c r="AX33" i="12" s="1"/>
  <c r="AK2869" i="12"/>
  <c r="AS2869" i="12" s="1"/>
  <c r="AY2869" i="12" s="1"/>
  <c r="AJ583" i="12"/>
  <c r="AR583" i="12" s="1"/>
  <c r="AX583" i="12" s="1"/>
  <c r="AK583" i="12"/>
  <c r="AS583" i="12" s="1"/>
  <c r="AY583" i="12" s="1"/>
  <c r="AI2248" i="12"/>
  <c r="AM2248" i="12" s="1"/>
  <c r="AQ2248" i="12" s="1"/>
  <c r="AW2248" i="12" s="1"/>
  <c r="AC2247" i="12"/>
  <c r="AC2560" i="12"/>
  <c r="AE2247" i="12"/>
  <c r="AE2210" i="12"/>
  <c r="AC2210" i="12"/>
  <c r="AD2210" i="12"/>
  <c r="AD2247" i="12"/>
  <c r="O2246" i="12"/>
  <c r="T2246" i="12" s="1"/>
  <c r="Q2246" i="12"/>
  <c r="V2246" i="12" s="1"/>
  <c r="Q2209" i="12"/>
  <c r="V2209" i="12" s="1"/>
  <c r="P2246" i="12"/>
  <c r="U2246" i="12" s="1"/>
  <c r="O2209" i="12"/>
  <c r="T2209" i="12" s="1"/>
  <c r="P2209" i="12"/>
  <c r="U2209" i="12" s="1"/>
  <c r="P2856" i="12"/>
  <c r="U2856" i="12" s="1"/>
  <c r="Q2856" i="12"/>
  <c r="V2856" i="12" s="1"/>
  <c r="CD2856" i="12"/>
  <c r="CD2855" i="12" s="1"/>
  <c r="CD2854" i="12" s="1"/>
  <c r="O2856" i="12"/>
  <c r="T2856" i="12" s="1"/>
  <c r="P2393" i="12"/>
  <c r="U2393" i="12" s="1"/>
  <c r="Q2393" i="12"/>
  <c r="V2393" i="12" s="1"/>
  <c r="CD2393" i="12"/>
  <c r="CD2392" i="12" s="1"/>
  <c r="CD2391" i="12" s="1"/>
  <c r="CD2386" i="12" s="1"/>
  <c r="O2393" i="12"/>
  <c r="T2393" i="12" s="1"/>
  <c r="P2575" i="12"/>
  <c r="U2575" i="12" s="1"/>
  <c r="Q2575" i="12"/>
  <c r="V2575" i="12" s="1"/>
  <c r="CD2575" i="12"/>
  <c r="CD2574" i="12" s="1"/>
  <c r="CD2573" i="12" s="1"/>
  <c r="O2575" i="12"/>
  <c r="T2575" i="12" s="1"/>
  <c r="O1866" i="12"/>
  <c r="O508" i="12"/>
  <c r="Q2344" i="12"/>
  <c r="O2336" i="12"/>
  <c r="P3077" i="12"/>
  <c r="Q3077" i="12"/>
  <c r="O3077" i="12"/>
  <c r="O1511" i="12"/>
  <c r="CA2077" i="12" l="1"/>
  <c r="CC2871" i="12"/>
  <c r="CC585" i="12"/>
  <c r="CB2873" i="12"/>
  <c r="CC2873" i="12"/>
  <c r="CA2871" i="12"/>
  <c r="CC35" i="12"/>
  <c r="CB2077" i="12"/>
  <c r="CB1266" i="12"/>
  <c r="CA2873" i="12"/>
  <c r="CB585" i="12"/>
  <c r="CB35" i="12"/>
  <c r="CA39" i="12"/>
  <c r="CA585" i="12"/>
  <c r="CA35" i="12"/>
  <c r="CB39" i="12"/>
  <c r="CC39" i="12"/>
  <c r="CC1266" i="12"/>
  <c r="CA1266" i="12"/>
  <c r="CB2871" i="12"/>
  <c r="CC2077" i="12"/>
  <c r="BP2870" i="12"/>
  <c r="BV2870" i="12" s="1"/>
  <c r="BQ584" i="12"/>
  <c r="BW584" i="12" s="1"/>
  <c r="BP34" i="12"/>
  <c r="BV34" i="12" s="1"/>
  <c r="BQ2292" i="12"/>
  <c r="BW2292" i="12" s="1"/>
  <c r="BQ2870" i="12"/>
  <c r="BW2870" i="12" s="1"/>
  <c r="BO584" i="12"/>
  <c r="BU584" i="12" s="1"/>
  <c r="BQ34" i="12"/>
  <c r="BW34" i="12" s="1"/>
  <c r="BO34" i="12"/>
  <c r="BU34" i="12" s="1"/>
  <c r="BO2870" i="12"/>
  <c r="BU2870" i="12" s="1"/>
  <c r="BQ38" i="12"/>
  <c r="BW38" i="12" s="1"/>
  <c r="BO38" i="12"/>
  <c r="BU38" i="12" s="1"/>
  <c r="BP38" i="12"/>
  <c r="BV38" i="12" s="1"/>
  <c r="BP584" i="12"/>
  <c r="BV584" i="12" s="1"/>
  <c r="BO2292" i="12"/>
  <c r="BU2292" i="12" s="1"/>
  <c r="BP2292" i="12"/>
  <c r="BV2292" i="12" s="1"/>
  <c r="BE2248" i="12"/>
  <c r="BK2248" i="12" s="1"/>
  <c r="BD2248" i="12"/>
  <c r="BJ2248" i="12" s="1"/>
  <c r="BD2211" i="12"/>
  <c r="BJ2211" i="12" s="1"/>
  <c r="BE2211" i="12"/>
  <c r="BK2211" i="12" s="1"/>
  <c r="BE2869" i="12"/>
  <c r="BK2869" i="12" s="1"/>
  <c r="BC2869" i="12"/>
  <c r="BI2869" i="12" s="1"/>
  <c r="BC33" i="12"/>
  <c r="BI33" i="12" s="1"/>
  <c r="BE583" i="12"/>
  <c r="BK583" i="12" s="1"/>
  <c r="BC583" i="12"/>
  <c r="BI583" i="12" s="1"/>
  <c r="BD583" i="12"/>
  <c r="BJ583" i="12" s="1"/>
  <c r="BD2869" i="12"/>
  <c r="BJ2869" i="12" s="1"/>
  <c r="BC2248" i="12"/>
  <c r="BI2248" i="12" s="1"/>
  <c r="BD33" i="12"/>
  <c r="BJ33" i="12" s="1"/>
  <c r="BE33" i="12"/>
  <c r="BK33" i="12" s="1"/>
  <c r="BC2211" i="12"/>
  <c r="BI2211" i="12" s="1"/>
  <c r="AI2560" i="12"/>
  <c r="AM2560" i="12" s="1"/>
  <c r="AQ2560" i="12" s="1"/>
  <c r="AW2560" i="12" s="1"/>
  <c r="AI2247" i="12"/>
  <c r="AM2247" i="12" s="1"/>
  <c r="AQ2247" i="12" s="1"/>
  <c r="AW2247" i="12" s="1"/>
  <c r="AK2210" i="12"/>
  <c r="AS2210" i="12" s="1"/>
  <c r="AY2210" i="12" s="1"/>
  <c r="AJ2210" i="12"/>
  <c r="AR2210" i="12" s="1"/>
  <c r="AX2210" i="12" s="1"/>
  <c r="AI2210" i="12"/>
  <c r="AM2210" i="12" s="1"/>
  <c r="AQ2210" i="12" s="1"/>
  <c r="AW2210" i="12" s="1"/>
  <c r="AJ2247" i="12"/>
  <c r="AR2247" i="12" s="1"/>
  <c r="AX2247" i="12" s="1"/>
  <c r="AK2247" i="12"/>
  <c r="AS2247" i="12" s="1"/>
  <c r="AY2247" i="12" s="1"/>
  <c r="AC2575" i="12"/>
  <c r="AC2393" i="12"/>
  <c r="AC2856" i="12"/>
  <c r="AD2209" i="12"/>
  <c r="AE2246" i="12"/>
  <c r="AC2246" i="12"/>
  <c r="AC2209" i="12"/>
  <c r="AE2575" i="12"/>
  <c r="AE2393" i="12"/>
  <c r="AE2856" i="12"/>
  <c r="AD2246" i="12"/>
  <c r="AD2575" i="12"/>
  <c r="AD2393" i="12"/>
  <c r="AD2856" i="12"/>
  <c r="AE2209" i="12"/>
  <c r="Q2245" i="12"/>
  <c r="V2245" i="12" s="1"/>
  <c r="O2245" i="12"/>
  <c r="T2245" i="12" s="1"/>
  <c r="P2245" i="12"/>
  <c r="U2245" i="12" s="1"/>
  <c r="P2392" i="12"/>
  <c r="U2392" i="12" s="1"/>
  <c r="P2855" i="12"/>
  <c r="U2855" i="12" s="1"/>
  <c r="P2574" i="12"/>
  <c r="U2574" i="12" s="1"/>
  <c r="O2855" i="12"/>
  <c r="T2855" i="12" s="1"/>
  <c r="O2574" i="12"/>
  <c r="T2574" i="12" s="1"/>
  <c r="O2392" i="12"/>
  <c r="T2392" i="12" s="1"/>
  <c r="Q2574" i="12"/>
  <c r="V2574" i="12" s="1"/>
  <c r="Q2392" i="12"/>
  <c r="V2392" i="12" s="1"/>
  <c r="Q2855" i="12"/>
  <c r="V2855" i="12" s="1"/>
  <c r="O2747" i="12"/>
  <c r="T2747" i="12" s="1"/>
  <c r="P2746" i="12"/>
  <c r="U2746" i="12" s="1"/>
  <c r="Q2746" i="12"/>
  <c r="V2746" i="12" s="1"/>
  <c r="CD2746" i="12"/>
  <c r="CD2745" i="12" s="1"/>
  <c r="O2744" i="12"/>
  <c r="O2741" i="12"/>
  <c r="CA584" i="12" l="1"/>
  <c r="CC584" i="12"/>
  <c r="CB584" i="12"/>
  <c r="CA2870" i="12"/>
  <c r="CC2870" i="12"/>
  <c r="CB2870" i="12"/>
  <c r="CA2292" i="12"/>
  <c r="CB38" i="12"/>
  <c r="CA34" i="12"/>
  <c r="CC2292" i="12"/>
  <c r="CC38" i="12"/>
  <c r="CB2292" i="12"/>
  <c r="CA38" i="12"/>
  <c r="CC34" i="12"/>
  <c r="CB34" i="12"/>
  <c r="BQ33" i="12"/>
  <c r="BW33" i="12" s="1"/>
  <c r="BP583" i="12"/>
  <c r="BV583" i="12" s="1"/>
  <c r="BO2869" i="12"/>
  <c r="BU2869" i="12" s="1"/>
  <c r="BP2248" i="12"/>
  <c r="BV2248" i="12" s="1"/>
  <c r="BP33" i="12"/>
  <c r="BV33" i="12" s="1"/>
  <c r="BO583" i="12"/>
  <c r="BU583" i="12" s="1"/>
  <c r="BQ2869" i="12"/>
  <c r="BW2869" i="12" s="1"/>
  <c r="BQ2248" i="12"/>
  <c r="BW2248" i="12" s="1"/>
  <c r="BO2248" i="12"/>
  <c r="BU2248" i="12" s="1"/>
  <c r="BQ583" i="12"/>
  <c r="BW583" i="12" s="1"/>
  <c r="BQ2211" i="12"/>
  <c r="BW2211" i="12" s="1"/>
  <c r="BO2211" i="12"/>
  <c r="BU2211" i="12" s="1"/>
  <c r="BP2869" i="12"/>
  <c r="BV2869" i="12" s="1"/>
  <c r="BO33" i="12"/>
  <c r="BU33" i="12" s="1"/>
  <c r="BP2211" i="12"/>
  <c r="BV2211" i="12" s="1"/>
  <c r="BC2247" i="12"/>
  <c r="BI2247" i="12" s="1"/>
  <c r="BC2560" i="12"/>
  <c r="BI2560" i="12" s="1"/>
  <c r="BD2210" i="12"/>
  <c r="BJ2210" i="12" s="1"/>
  <c r="BD2247" i="12"/>
  <c r="BJ2247" i="12" s="1"/>
  <c r="BC2210" i="12"/>
  <c r="BI2210" i="12" s="1"/>
  <c r="BE2247" i="12"/>
  <c r="BK2247" i="12" s="1"/>
  <c r="BE2210" i="12"/>
  <c r="BK2210" i="12" s="1"/>
  <c r="AJ2856" i="12"/>
  <c r="AR2856" i="12" s="1"/>
  <c r="AX2856" i="12" s="1"/>
  <c r="AI2246" i="12"/>
  <c r="AM2246" i="12" s="1"/>
  <c r="AQ2246" i="12" s="1"/>
  <c r="AW2246" i="12" s="1"/>
  <c r="AK2393" i="12"/>
  <c r="AS2393" i="12" s="1"/>
  <c r="AY2393" i="12" s="1"/>
  <c r="AK2246" i="12"/>
  <c r="AS2246" i="12" s="1"/>
  <c r="AY2246" i="12" s="1"/>
  <c r="AI2575" i="12"/>
  <c r="AM2575" i="12" s="1"/>
  <c r="AQ2575" i="12" s="1"/>
  <c r="AW2575" i="12" s="1"/>
  <c r="AJ2575" i="12"/>
  <c r="AR2575" i="12" s="1"/>
  <c r="AX2575" i="12" s="1"/>
  <c r="AK2575" i="12"/>
  <c r="AS2575" i="12" s="1"/>
  <c r="AY2575" i="12" s="1"/>
  <c r="AJ2209" i="12"/>
  <c r="AR2209" i="12" s="1"/>
  <c r="AX2209" i="12" s="1"/>
  <c r="AK2856" i="12"/>
  <c r="AS2856" i="12" s="1"/>
  <c r="AY2856" i="12" s="1"/>
  <c r="AI2393" i="12"/>
  <c r="AM2393" i="12" s="1"/>
  <c r="AQ2393" i="12" s="1"/>
  <c r="AW2393" i="12" s="1"/>
  <c r="AJ2393" i="12"/>
  <c r="AR2393" i="12" s="1"/>
  <c r="AX2393" i="12" s="1"/>
  <c r="AK2209" i="12"/>
  <c r="AS2209" i="12" s="1"/>
  <c r="AY2209" i="12" s="1"/>
  <c r="AJ2246" i="12"/>
  <c r="AR2246" i="12" s="1"/>
  <c r="AX2246" i="12" s="1"/>
  <c r="AI2209" i="12"/>
  <c r="AM2209" i="12" s="1"/>
  <c r="AQ2209" i="12" s="1"/>
  <c r="AW2209" i="12" s="1"/>
  <c r="AI2856" i="12"/>
  <c r="AM2856" i="12" s="1"/>
  <c r="AQ2856" i="12" s="1"/>
  <c r="AW2856" i="12" s="1"/>
  <c r="AC2245" i="12"/>
  <c r="AC2392" i="12"/>
  <c r="AE2245" i="12"/>
  <c r="AE2574" i="12"/>
  <c r="AC2747" i="12"/>
  <c r="AD2392" i="12"/>
  <c r="AD2746" i="12"/>
  <c r="AD2574" i="12"/>
  <c r="AD2855" i="12"/>
  <c r="AE2855" i="12"/>
  <c r="AC2574" i="12"/>
  <c r="AE2746" i="12"/>
  <c r="AE2392" i="12"/>
  <c r="AC2855" i="12"/>
  <c r="AD2245" i="12"/>
  <c r="O2746" i="12"/>
  <c r="T2746" i="12" s="1"/>
  <c r="Q2745" i="12"/>
  <c r="V2745" i="12" s="1"/>
  <c r="P2745" i="12"/>
  <c r="U2745" i="12" s="1"/>
  <c r="Q2391" i="12"/>
  <c r="V2391" i="12" s="1"/>
  <c r="O2391" i="12"/>
  <c r="T2391" i="12" s="1"/>
  <c r="O2854" i="12"/>
  <c r="T2854" i="12" s="1"/>
  <c r="P2854" i="12"/>
  <c r="U2854" i="12" s="1"/>
  <c r="Q2854" i="12"/>
  <c r="V2854" i="12" s="1"/>
  <c r="Q2573" i="12"/>
  <c r="V2573" i="12" s="1"/>
  <c r="O2573" i="12"/>
  <c r="T2573" i="12" s="1"/>
  <c r="P2573" i="12"/>
  <c r="U2573" i="12" s="1"/>
  <c r="P2391" i="12"/>
  <c r="U2391" i="12" s="1"/>
  <c r="O2743" i="12"/>
  <c r="O2742" i="12"/>
  <c r="O2750" i="12"/>
  <c r="O2751" i="12"/>
  <c r="CA583" i="12" l="1"/>
  <c r="CB2869" i="12"/>
  <c r="CA2248" i="12"/>
  <c r="CB33" i="12"/>
  <c r="CC33" i="12"/>
  <c r="CC583" i="12"/>
  <c r="CA2211" i="12"/>
  <c r="CC2248" i="12"/>
  <c r="CB2248" i="12"/>
  <c r="CA33" i="12"/>
  <c r="CB583" i="12"/>
  <c r="CB2211" i="12"/>
  <c r="CC2211" i="12"/>
  <c r="CC2869" i="12"/>
  <c r="CA2869" i="12"/>
  <c r="BQ2247" i="12"/>
  <c r="BW2247" i="12" s="1"/>
  <c r="BO2560" i="12"/>
  <c r="BU2560" i="12" s="1"/>
  <c r="BO2210" i="12"/>
  <c r="BU2210" i="12" s="1"/>
  <c r="BO2247" i="12"/>
  <c r="BU2247" i="12" s="1"/>
  <c r="BP2247" i="12"/>
  <c r="BV2247" i="12" s="1"/>
  <c r="BQ2210" i="12"/>
  <c r="BW2210" i="12" s="1"/>
  <c r="BP2210" i="12"/>
  <c r="BV2210" i="12" s="1"/>
  <c r="BC2209" i="12"/>
  <c r="BI2209" i="12" s="1"/>
  <c r="BC2246" i="12"/>
  <c r="BI2246" i="12" s="1"/>
  <c r="BD2246" i="12"/>
  <c r="BJ2246" i="12" s="1"/>
  <c r="BE2856" i="12"/>
  <c r="BK2856" i="12" s="1"/>
  <c r="BC2575" i="12"/>
  <c r="BI2575" i="12" s="1"/>
  <c r="BD2856" i="12"/>
  <c r="BJ2856" i="12" s="1"/>
  <c r="BC2393" i="12"/>
  <c r="BI2393" i="12" s="1"/>
  <c r="BE2209" i="12"/>
  <c r="BK2209" i="12" s="1"/>
  <c r="BD2209" i="12"/>
  <c r="BJ2209" i="12" s="1"/>
  <c r="BE2246" i="12"/>
  <c r="BK2246" i="12" s="1"/>
  <c r="BD2575" i="12"/>
  <c r="BJ2575" i="12" s="1"/>
  <c r="BC2856" i="12"/>
  <c r="BI2856" i="12" s="1"/>
  <c r="BD2393" i="12"/>
  <c r="BJ2393" i="12" s="1"/>
  <c r="BE2575" i="12"/>
  <c r="BK2575" i="12" s="1"/>
  <c r="BE2393" i="12"/>
  <c r="BK2393" i="12" s="1"/>
  <c r="AI2855" i="12"/>
  <c r="AM2855" i="12" s="1"/>
  <c r="AQ2855" i="12" s="1"/>
  <c r="AW2855" i="12" s="1"/>
  <c r="AJ2392" i="12"/>
  <c r="AR2392" i="12" s="1"/>
  <c r="AX2392" i="12" s="1"/>
  <c r="AI2392" i="12"/>
  <c r="AM2392" i="12" s="1"/>
  <c r="AQ2392" i="12" s="1"/>
  <c r="AW2392" i="12" s="1"/>
  <c r="AK2392" i="12"/>
  <c r="AS2392" i="12" s="1"/>
  <c r="AY2392" i="12" s="1"/>
  <c r="AJ2855" i="12"/>
  <c r="AR2855" i="12" s="1"/>
  <c r="AX2855" i="12" s="1"/>
  <c r="AI2747" i="12"/>
  <c r="AM2747" i="12" s="1"/>
  <c r="AQ2747" i="12" s="1"/>
  <c r="AW2747" i="12" s="1"/>
  <c r="AI2245" i="12"/>
  <c r="AM2245" i="12" s="1"/>
  <c r="AQ2245" i="12" s="1"/>
  <c r="AW2245" i="12" s="1"/>
  <c r="AK2746" i="12"/>
  <c r="AS2746" i="12" s="1"/>
  <c r="AY2746" i="12" s="1"/>
  <c r="AJ2574" i="12"/>
  <c r="AR2574" i="12" s="1"/>
  <c r="AX2574" i="12" s="1"/>
  <c r="AK2574" i="12"/>
  <c r="AS2574" i="12" s="1"/>
  <c r="AY2574" i="12" s="1"/>
  <c r="AK2855" i="12"/>
  <c r="AS2855" i="12" s="1"/>
  <c r="AY2855" i="12" s="1"/>
  <c r="AJ2245" i="12"/>
  <c r="AR2245" i="12" s="1"/>
  <c r="AX2245" i="12" s="1"/>
  <c r="AI2574" i="12"/>
  <c r="AM2574" i="12" s="1"/>
  <c r="AQ2574" i="12" s="1"/>
  <c r="AW2574" i="12" s="1"/>
  <c r="AJ2746" i="12"/>
  <c r="AR2746" i="12" s="1"/>
  <c r="AX2746" i="12" s="1"/>
  <c r="AK2245" i="12"/>
  <c r="AS2245" i="12" s="1"/>
  <c r="AY2245" i="12" s="1"/>
  <c r="AE2745" i="12"/>
  <c r="AE2573" i="12"/>
  <c r="AC2746" i="12"/>
  <c r="AC2854" i="12"/>
  <c r="AE2391" i="12"/>
  <c r="AC2573" i="12"/>
  <c r="AC2391" i="12"/>
  <c r="AD2391" i="12"/>
  <c r="AE2854" i="12"/>
  <c r="AD2573" i="12"/>
  <c r="AD2854" i="12"/>
  <c r="AD2745" i="12"/>
  <c r="O2745" i="12"/>
  <c r="T2745" i="12" s="1"/>
  <c r="P2386" i="12"/>
  <c r="U2386" i="12" s="1"/>
  <c r="O2386" i="12"/>
  <c r="T2386" i="12" s="1"/>
  <c r="Q2386" i="12"/>
  <c r="V2386" i="12" s="1"/>
  <c r="O66" i="12"/>
  <c r="P2559" i="12"/>
  <c r="U2559" i="12" s="1"/>
  <c r="Q2559" i="12"/>
  <c r="V2559" i="12" s="1"/>
  <c r="CD2559" i="12"/>
  <c r="CD2558" i="12" s="1"/>
  <c r="CD2557" i="12" s="1"/>
  <c r="O2559" i="12"/>
  <c r="T2559" i="12" s="1"/>
  <c r="P2512" i="12"/>
  <c r="U2512" i="12" s="1"/>
  <c r="Q2512" i="12"/>
  <c r="V2512" i="12" s="1"/>
  <c r="CD2512" i="12"/>
  <c r="CD2511" i="12" s="1"/>
  <c r="CD2510" i="12" s="1"/>
  <c r="O2512" i="12"/>
  <c r="T2512" i="12" s="1"/>
  <c r="P2492" i="12"/>
  <c r="U2492" i="12" s="1"/>
  <c r="Q2492" i="12"/>
  <c r="V2492" i="12" s="1"/>
  <c r="CD2492" i="12"/>
  <c r="CD2491" i="12" s="1"/>
  <c r="CD2490" i="12" s="1"/>
  <c r="O2492" i="12"/>
  <c r="T2492" i="12" s="1"/>
  <c r="O1543" i="12"/>
  <c r="P2623" i="12"/>
  <c r="U2623" i="12" s="1"/>
  <c r="Q2623" i="12"/>
  <c r="V2623" i="12" s="1"/>
  <c r="CD2623" i="12"/>
  <c r="CD2622" i="12" s="1"/>
  <c r="CD2621" i="12" s="1"/>
  <c r="O2623" i="12"/>
  <c r="T2623" i="12" s="1"/>
  <c r="O1233" i="12"/>
  <c r="P2233" i="12"/>
  <c r="U2233" i="12" s="1"/>
  <c r="Q2233" i="12"/>
  <c r="V2233" i="12" s="1"/>
  <c r="CD2233" i="12"/>
  <c r="CD2232" i="12" s="1"/>
  <c r="CD2231" i="12" s="1"/>
  <c r="CD2230" i="12" s="1"/>
  <c r="O2233" i="12"/>
  <c r="T2233" i="12" s="1"/>
  <c r="P258" i="12"/>
  <c r="U258" i="12" s="1"/>
  <c r="Q258" i="12"/>
  <c r="V258" i="12" s="1"/>
  <c r="CD258" i="12"/>
  <c r="CD257" i="12" s="1"/>
  <c r="CD256" i="12" s="1"/>
  <c r="O258" i="12"/>
  <c r="T258" i="12" s="1"/>
  <c r="P262" i="12"/>
  <c r="U262" i="12" s="1"/>
  <c r="Q262" i="12"/>
  <c r="V262" i="12" s="1"/>
  <c r="CD262" i="12"/>
  <c r="CD261" i="12" s="1"/>
  <c r="CD260" i="12" s="1"/>
  <c r="O262" i="12"/>
  <c r="T262" i="12" s="1"/>
  <c r="CA2560" i="12" l="1"/>
  <c r="CB2247" i="12"/>
  <c r="CC2247" i="12"/>
  <c r="CA2247" i="12"/>
  <c r="CC2210" i="12"/>
  <c r="CB2210" i="12"/>
  <c r="CA2210" i="12"/>
  <c r="BQ2575" i="12"/>
  <c r="BW2575" i="12" s="1"/>
  <c r="BQ2246" i="12"/>
  <c r="BW2246" i="12" s="1"/>
  <c r="BP2856" i="12"/>
  <c r="BV2856" i="12" s="1"/>
  <c r="BO2246" i="12"/>
  <c r="BU2246" i="12" s="1"/>
  <c r="BP2393" i="12"/>
  <c r="BV2393" i="12" s="1"/>
  <c r="BP2209" i="12"/>
  <c r="BV2209" i="12" s="1"/>
  <c r="BO2575" i="12"/>
  <c r="BU2575" i="12" s="1"/>
  <c r="BO2209" i="12"/>
  <c r="BU2209" i="12" s="1"/>
  <c r="BO2856" i="12"/>
  <c r="BU2856" i="12" s="1"/>
  <c r="BQ2209" i="12"/>
  <c r="BW2209" i="12" s="1"/>
  <c r="BQ2856" i="12"/>
  <c r="BW2856" i="12" s="1"/>
  <c r="BQ2393" i="12"/>
  <c r="BW2393" i="12" s="1"/>
  <c r="BP2575" i="12"/>
  <c r="BV2575" i="12" s="1"/>
  <c r="BO2393" i="12"/>
  <c r="BU2393" i="12" s="1"/>
  <c r="BP2246" i="12"/>
  <c r="BV2246" i="12" s="1"/>
  <c r="BD2746" i="12"/>
  <c r="BJ2746" i="12" s="1"/>
  <c r="BE2574" i="12"/>
  <c r="BK2574" i="12" s="1"/>
  <c r="BD2392" i="12"/>
  <c r="BJ2392" i="12" s="1"/>
  <c r="BC2574" i="12"/>
  <c r="BI2574" i="12" s="1"/>
  <c r="BD2574" i="12"/>
  <c r="BJ2574" i="12" s="1"/>
  <c r="BD2855" i="12"/>
  <c r="BJ2855" i="12" s="1"/>
  <c r="BC2855" i="12"/>
  <c r="BI2855" i="12" s="1"/>
  <c r="BC2747" i="12"/>
  <c r="BI2747" i="12" s="1"/>
  <c r="BD2245" i="12"/>
  <c r="BJ2245" i="12" s="1"/>
  <c r="BE2746" i="12"/>
  <c r="BK2746" i="12" s="1"/>
  <c r="BE2392" i="12"/>
  <c r="BK2392" i="12" s="1"/>
  <c r="BE2245" i="12"/>
  <c r="BK2245" i="12" s="1"/>
  <c r="BE2855" i="12"/>
  <c r="BK2855" i="12" s="1"/>
  <c r="BC2245" i="12"/>
  <c r="BI2245" i="12" s="1"/>
  <c r="BC2392" i="12"/>
  <c r="BI2392" i="12" s="1"/>
  <c r="AJ2573" i="12"/>
  <c r="AR2573" i="12" s="1"/>
  <c r="AX2573" i="12" s="1"/>
  <c r="AK2573" i="12"/>
  <c r="AS2573" i="12" s="1"/>
  <c r="AY2573" i="12" s="1"/>
  <c r="AK2391" i="12"/>
  <c r="AS2391" i="12" s="1"/>
  <c r="AY2391" i="12" s="1"/>
  <c r="AJ2745" i="12"/>
  <c r="AR2745" i="12" s="1"/>
  <c r="AX2745" i="12" s="1"/>
  <c r="AJ2391" i="12"/>
  <c r="AR2391" i="12" s="1"/>
  <c r="AX2391" i="12" s="1"/>
  <c r="AI2854" i="12"/>
  <c r="AM2854" i="12" s="1"/>
  <c r="AQ2854" i="12" s="1"/>
  <c r="AW2854" i="12" s="1"/>
  <c r="AI2573" i="12"/>
  <c r="AM2573" i="12" s="1"/>
  <c r="AQ2573" i="12" s="1"/>
  <c r="AW2573" i="12" s="1"/>
  <c r="AK2854" i="12"/>
  <c r="AS2854" i="12" s="1"/>
  <c r="AY2854" i="12" s="1"/>
  <c r="AK2745" i="12"/>
  <c r="AS2745" i="12" s="1"/>
  <c r="AY2745" i="12" s="1"/>
  <c r="AJ2854" i="12"/>
  <c r="AR2854" i="12" s="1"/>
  <c r="AX2854" i="12" s="1"/>
  <c r="AI2391" i="12"/>
  <c r="AM2391" i="12" s="1"/>
  <c r="AQ2391" i="12" s="1"/>
  <c r="AW2391" i="12" s="1"/>
  <c r="AI2746" i="12"/>
  <c r="AM2746" i="12" s="1"/>
  <c r="AQ2746" i="12" s="1"/>
  <c r="AW2746" i="12" s="1"/>
  <c r="AD2233" i="12"/>
  <c r="AE2386" i="12"/>
  <c r="AC262" i="12"/>
  <c r="AD2623" i="12"/>
  <c r="AE2492" i="12"/>
  <c r="AE2512" i="12"/>
  <c r="AE2559" i="12"/>
  <c r="AC2386" i="12"/>
  <c r="AD262" i="12"/>
  <c r="AE2623" i="12"/>
  <c r="AC2233" i="12"/>
  <c r="AC2623" i="12"/>
  <c r="AD2492" i="12"/>
  <c r="AD2512" i="12"/>
  <c r="AD2559" i="12"/>
  <c r="AD2386" i="12"/>
  <c r="AD258" i="12"/>
  <c r="AC258" i="12"/>
  <c r="AE262" i="12"/>
  <c r="AE258" i="12"/>
  <c r="AE2233" i="12"/>
  <c r="AC2492" i="12"/>
  <c r="AC2512" i="12"/>
  <c r="AC2559" i="12"/>
  <c r="AC2745" i="12"/>
  <c r="O2622" i="12"/>
  <c r="T2622" i="12" s="1"/>
  <c r="P2491" i="12"/>
  <c r="U2491" i="12" s="1"/>
  <c r="P2511" i="12"/>
  <c r="U2511" i="12" s="1"/>
  <c r="P2558" i="12"/>
  <c r="U2558" i="12" s="1"/>
  <c r="Q257" i="12"/>
  <c r="V257" i="12" s="1"/>
  <c r="Q2232" i="12"/>
  <c r="V2232" i="12" s="1"/>
  <c r="O2491" i="12"/>
  <c r="T2491" i="12" s="1"/>
  <c r="O2511" i="12"/>
  <c r="T2511" i="12" s="1"/>
  <c r="O2558" i="12"/>
  <c r="T2558" i="12" s="1"/>
  <c r="P257" i="12"/>
  <c r="U257" i="12" s="1"/>
  <c r="Q2622" i="12"/>
  <c r="V2622" i="12" s="1"/>
  <c r="Q261" i="12"/>
  <c r="V261" i="12" s="1"/>
  <c r="P261" i="12"/>
  <c r="U261" i="12" s="1"/>
  <c r="P2232" i="12"/>
  <c r="U2232" i="12" s="1"/>
  <c r="O261" i="12"/>
  <c r="T261" i="12" s="1"/>
  <c r="O257" i="12"/>
  <c r="T257" i="12" s="1"/>
  <c r="O2232" i="12"/>
  <c r="T2232" i="12" s="1"/>
  <c r="P2622" i="12"/>
  <c r="U2622" i="12" s="1"/>
  <c r="Q2491" i="12"/>
  <c r="V2491" i="12" s="1"/>
  <c r="Q2511" i="12"/>
  <c r="V2511" i="12" s="1"/>
  <c r="Q2558" i="12"/>
  <c r="V2558" i="12" s="1"/>
  <c r="O84" i="12"/>
  <c r="O83" i="12" s="1"/>
  <c r="O43" i="12"/>
  <c r="O42" i="12" s="1"/>
  <c r="O41" i="12" s="1"/>
  <c r="O20" i="12"/>
  <c r="O19" i="12" s="1"/>
  <c r="P20" i="12"/>
  <c r="P19" i="12" s="1"/>
  <c r="Q20" i="12"/>
  <c r="Q19" i="12" s="1"/>
  <c r="O23" i="12"/>
  <c r="O22" i="12" s="1"/>
  <c r="P23" i="12"/>
  <c r="P22" i="12" s="1"/>
  <c r="Q23" i="12"/>
  <c r="Q22" i="12" s="1"/>
  <c r="O27" i="12"/>
  <c r="O26" i="12" s="1"/>
  <c r="O25" i="12" s="1"/>
  <c r="P27" i="12"/>
  <c r="P26" i="12" s="1"/>
  <c r="P25" i="12" s="1"/>
  <c r="Q27" i="12"/>
  <c r="Q26" i="12" s="1"/>
  <c r="Q25" i="12" s="1"/>
  <c r="O31" i="12"/>
  <c r="O30" i="12" s="1"/>
  <c r="O29" i="12" s="1"/>
  <c r="P31" i="12"/>
  <c r="P30" i="12" s="1"/>
  <c r="P29" i="12" s="1"/>
  <c r="Q31" i="12"/>
  <c r="Q30" i="12" s="1"/>
  <c r="Q29" i="12" s="1"/>
  <c r="P43" i="12"/>
  <c r="P42" i="12" s="1"/>
  <c r="P41" i="12" s="1"/>
  <c r="Q43" i="12"/>
  <c r="Q42" i="12" s="1"/>
  <c r="Q41" i="12" s="1"/>
  <c r="O47" i="12"/>
  <c r="O46" i="12" s="1"/>
  <c r="O45" i="12" s="1"/>
  <c r="P47" i="12"/>
  <c r="P46" i="12" s="1"/>
  <c r="P45" i="12" s="1"/>
  <c r="Q47" i="12"/>
  <c r="Q46" i="12" s="1"/>
  <c r="Q45" i="12" s="1"/>
  <c r="O52" i="12"/>
  <c r="O51" i="12" s="1"/>
  <c r="O50" i="12" s="1"/>
  <c r="P52" i="12"/>
  <c r="P51" i="12" s="1"/>
  <c r="P50" i="12" s="1"/>
  <c r="Q52" i="12"/>
  <c r="Q51" i="12" s="1"/>
  <c r="Q50" i="12" s="1"/>
  <c r="O56" i="12"/>
  <c r="O55" i="12" s="1"/>
  <c r="O54" i="12" s="1"/>
  <c r="P56" i="12"/>
  <c r="P55" i="12" s="1"/>
  <c r="P54" i="12" s="1"/>
  <c r="Q56" i="12"/>
  <c r="Q55" i="12" s="1"/>
  <c r="Q54" i="12" s="1"/>
  <c r="O60" i="12"/>
  <c r="O59" i="12" s="1"/>
  <c r="O58" i="12" s="1"/>
  <c r="P60" i="12"/>
  <c r="P59" i="12" s="1"/>
  <c r="P58" i="12" s="1"/>
  <c r="Q60" i="12"/>
  <c r="Q59" i="12" s="1"/>
  <c r="Q58" i="12" s="1"/>
  <c r="O65" i="12"/>
  <c r="O64" i="12" s="1"/>
  <c r="P65" i="12"/>
  <c r="P64" i="12" s="1"/>
  <c r="Q65" i="12"/>
  <c r="Q64" i="12" s="1"/>
  <c r="O68" i="12"/>
  <c r="O67" i="12" s="1"/>
  <c r="P68" i="12"/>
  <c r="P67" i="12" s="1"/>
  <c r="Q68" i="12"/>
  <c r="Q67" i="12" s="1"/>
  <c r="O72" i="12"/>
  <c r="O71" i="12" s="1"/>
  <c r="O70" i="12" s="1"/>
  <c r="P72" i="12"/>
  <c r="P71" i="12" s="1"/>
  <c r="P70" i="12" s="1"/>
  <c r="Q72" i="12"/>
  <c r="Q71" i="12" s="1"/>
  <c r="Q70" i="12" s="1"/>
  <c r="O78" i="12"/>
  <c r="O77" i="12" s="1"/>
  <c r="P78" i="12"/>
  <c r="P77" i="12" s="1"/>
  <c r="Q78" i="12"/>
  <c r="Q77" i="12" s="1"/>
  <c r="O81" i="12"/>
  <c r="P81" i="12"/>
  <c r="Q81" i="12"/>
  <c r="P83" i="12"/>
  <c r="Q83" i="12"/>
  <c r="O87" i="12"/>
  <c r="O86" i="12" s="1"/>
  <c r="P87" i="12"/>
  <c r="P86" i="12" s="1"/>
  <c r="Q87" i="12"/>
  <c r="Q86" i="12" s="1"/>
  <c r="O91" i="12"/>
  <c r="P91" i="12"/>
  <c r="Q91" i="12"/>
  <c r="O94" i="12"/>
  <c r="P94" i="12"/>
  <c r="Q94" i="12"/>
  <c r="O97" i="12"/>
  <c r="P97" i="12"/>
  <c r="Q97" i="12"/>
  <c r="O101" i="12"/>
  <c r="O100" i="12" s="1"/>
  <c r="O99" i="12" s="1"/>
  <c r="P101" i="12"/>
  <c r="P100" i="12" s="1"/>
  <c r="P99" i="12" s="1"/>
  <c r="Q101" i="12"/>
  <c r="Q100" i="12" s="1"/>
  <c r="Q99" i="12" s="1"/>
  <c r="O108" i="12"/>
  <c r="O107" i="12" s="1"/>
  <c r="O106" i="12" s="1"/>
  <c r="O105" i="12" s="1"/>
  <c r="P108" i="12"/>
  <c r="P107" i="12" s="1"/>
  <c r="P106" i="12" s="1"/>
  <c r="P105" i="12" s="1"/>
  <c r="Q108" i="12"/>
  <c r="Q107" i="12" s="1"/>
  <c r="Q106" i="12" s="1"/>
  <c r="Q105" i="12" s="1"/>
  <c r="O113" i="12"/>
  <c r="O112" i="12" s="1"/>
  <c r="O111" i="12" s="1"/>
  <c r="O110" i="12" s="1"/>
  <c r="P113" i="12"/>
  <c r="P112" i="12" s="1"/>
  <c r="P111" i="12" s="1"/>
  <c r="P110" i="12" s="1"/>
  <c r="Q113" i="12"/>
  <c r="Q112" i="12" s="1"/>
  <c r="Q111" i="12" s="1"/>
  <c r="Q110" i="12" s="1"/>
  <c r="O118" i="12"/>
  <c r="P118" i="12"/>
  <c r="Q118" i="12"/>
  <c r="O120" i="12"/>
  <c r="P120" i="12"/>
  <c r="Q120" i="12"/>
  <c r="O127" i="12"/>
  <c r="O126" i="12" s="1"/>
  <c r="P127" i="12"/>
  <c r="P126" i="12" s="1"/>
  <c r="Q127" i="12"/>
  <c r="Q126" i="12" s="1"/>
  <c r="O130" i="12"/>
  <c r="O129" i="12" s="1"/>
  <c r="P130" i="12"/>
  <c r="P129" i="12" s="1"/>
  <c r="Q130" i="12"/>
  <c r="Q129" i="12" s="1"/>
  <c r="O133" i="12"/>
  <c r="O132" i="12" s="1"/>
  <c r="P133" i="12"/>
  <c r="P132" i="12" s="1"/>
  <c r="Q133" i="12"/>
  <c r="Q132" i="12" s="1"/>
  <c r="O137" i="12"/>
  <c r="O136" i="12" s="1"/>
  <c r="P137" i="12"/>
  <c r="P136" i="12" s="1"/>
  <c r="Q137" i="12"/>
  <c r="Q136" i="12" s="1"/>
  <c r="O140" i="12"/>
  <c r="O139" i="12" s="1"/>
  <c r="P140" i="12"/>
  <c r="P139" i="12" s="1"/>
  <c r="Q140" i="12"/>
  <c r="Q139" i="12" s="1"/>
  <c r="O144" i="12"/>
  <c r="O143" i="12" s="1"/>
  <c r="O142" i="12" s="1"/>
  <c r="P144" i="12"/>
  <c r="P143" i="12" s="1"/>
  <c r="P142" i="12" s="1"/>
  <c r="Q144" i="12"/>
  <c r="Q143" i="12" s="1"/>
  <c r="Q142" i="12" s="1"/>
  <c r="O153" i="12"/>
  <c r="O152" i="12" s="1"/>
  <c r="O151" i="12" s="1"/>
  <c r="P153" i="12"/>
  <c r="P152" i="12" s="1"/>
  <c r="P151" i="12" s="1"/>
  <c r="Q153" i="12"/>
  <c r="Q152" i="12" s="1"/>
  <c r="Q151" i="12" s="1"/>
  <c r="O157" i="12"/>
  <c r="O156" i="12" s="1"/>
  <c r="O155" i="12" s="1"/>
  <c r="P157" i="12"/>
  <c r="P156" i="12" s="1"/>
  <c r="P155" i="12" s="1"/>
  <c r="Q157" i="12"/>
  <c r="Q156" i="12" s="1"/>
  <c r="Q155" i="12" s="1"/>
  <c r="O162" i="12"/>
  <c r="O161" i="12" s="1"/>
  <c r="P162" i="12"/>
  <c r="P161" i="12" s="1"/>
  <c r="Q162" i="12"/>
  <c r="Q161" i="12" s="1"/>
  <c r="O165" i="12"/>
  <c r="O164" i="12" s="1"/>
  <c r="P165" i="12"/>
  <c r="P164" i="12" s="1"/>
  <c r="Q165" i="12"/>
  <c r="Q164" i="12" s="1"/>
  <c r="O168" i="12"/>
  <c r="O167" i="12" s="1"/>
  <c r="P168" i="12"/>
  <c r="P167" i="12" s="1"/>
  <c r="Q168" i="12"/>
  <c r="Q167" i="12" s="1"/>
  <c r="O172" i="12"/>
  <c r="O171" i="12" s="1"/>
  <c r="P172" i="12"/>
  <c r="P171" i="12" s="1"/>
  <c r="Q172" i="12"/>
  <c r="Q171" i="12" s="1"/>
  <c r="O175" i="12"/>
  <c r="O174" i="12" s="1"/>
  <c r="P175" i="12"/>
  <c r="P174" i="12" s="1"/>
  <c r="Q175" i="12"/>
  <c r="Q174" i="12" s="1"/>
  <c r="O180" i="12"/>
  <c r="O179" i="12" s="1"/>
  <c r="O178" i="12" s="1"/>
  <c r="P180" i="12"/>
  <c r="P179" i="12" s="1"/>
  <c r="P178" i="12" s="1"/>
  <c r="Q180" i="12"/>
  <c r="Q179" i="12" s="1"/>
  <c r="Q178" i="12" s="1"/>
  <c r="O184" i="12"/>
  <c r="O183" i="12" s="1"/>
  <c r="O182" i="12" s="1"/>
  <c r="P184" i="12"/>
  <c r="P183" i="12" s="1"/>
  <c r="P182" i="12" s="1"/>
  <c r="Q184" i="12"/>
  <c r="Q183" i="12" s="1"/>
  <c r="Q182" i="12" s="1"/>
  <c r="O190" i="12"/>
  <c r="O189" i="12" s="1"/>
  <c r="O188" i="12" s="1"/>
  <c r="P190" i="12"/>
  <c r="P189" i="12" s="1"/>
  <c r="P188" i="12" s="1"/>
  <c r="Q190" i="12"/>
  <c r="Q189" i="12" s="1"/>
  <c r="Q188" i="12" s="1"/>
  <c r="O194" i="12"/>
  <c r="O193" i="12" s="1"/>
  <c r="P194" i="12"/>
  <c r="P193" i="12" s="1"/>
  <c r="Q194" i="12"/>
  <c r="Q193" i="12" s="1"/>
  <c r="O197" i="12"/>
  <c r="O196" i="12" s="1"/>
  <c r="P197" i="12"/>
  <c r="P196" i="12" s="1"/>
  <c r="Q197" i="12"/>
  <c r="Q196" i="12" s="1"/>
  <c r="O202" i="12"/>
  <c r="O201" i="12" s="1"/>
  <c r="O200" i="12" s="1"/>
  <c r="P202" i="12"/>
  <c r="P201" i="12" s="1"/>
  <c r="P200" i="12" s="1"/>
  <c r="Q202" i="12"/>
  <c r="Q201" i="12" s="1"/>
  <c r="Q200" i="12" s="1"/>
  <c r="O206" i="12"/>
  <c r="O205" i="12" s="1"/>
  <c r="O204" i="12" s="1"/>
  <c r="P206" i="12"/>
  <c r="P205" i="12" s="1"/>
  <c r="P204" i="12" s="1"/>
  <c r="Q206" i="12"/>
  <c r="Q205" i="12" s="1"/>
  <c r="Q204" i="12" s="1"/>
  <c r="O210" i="12"/>
  <c r="O209" i="12" s="1"/>
  <c r="O208" i="12" s="1"/>
  <c r="P210" i="12"/>
  <c r="P209" i="12" s="1"/>
  <c r="P208" i="12" s="1"/>
  <c r="Q210" i="12"/>
  <c r="Q209" i="12" s="1"/>
  <c r="Q208" i="12" s="1"/>
  <c r="O214" i="12"/>
  <c r="O213" i="12" s="1"/>
  <c r="O212" i="12" s="1"/>
  <c r="P214" i="12"/>
  <c r="P213" i="12" s="1"/>
  <c r="P212" i="12" s="1"/>
  <c r="Q214" i="12"/>
  <c r="Q213" i="12" s="1"/>
  <c r="Q212" i="12" s="1"/>
  <c r="O218" i="12"/>
  <c r="O217" i="12" s="1"/>
  <c r="O216" i="12" s="1"/>
  <c r="P218" i="12"/>
  <c r="P217" i="12" s="1"/>
  <c r="P216" i="12" s="1"/>
  <c r="Q218" i="12"/>
  <c r="Q217" i="12" s="1"/>
  <c r="Q216" i="12" s="1"/>
  <c r="O222" i="12"/>
  <c r="O221" i="12" s="1"/>
  <c r="O220" i="12" s="1"/>
  <c r="P222" i="12"/>
  <c r="P221" i="12" s="1"/>
  <c r="P220" i="12" s="1"/>
  <c r="Q222" i="12"/>
  <c r="Q221" i="12" s="1"/>
  <c r="Q220" i="12" s="1"/>
  <c r="O226" i="12"/>
  <c r="O225" i="12" s="1"/>
  <c r="O224" i="12" s="1"/>
  <c r="P226" i="12"/>
  <c r="P225" i="12" s="1"/>
  <c r="P224" i="12" s="1"/>
  <c r="Q226" i="12"/>
  <c r="Q225" i="12" s="1"/>
  <c r="Q224" i="12" s="1"/>
  <c r="O230" i="12"/>
  <c r="O229" i="12" s="1"/>
  <c r="O228" i="12" s="1"/>
  <c r="P230" i="12"/>
  <c r="P229" i="12" s="1"/>
  <c r="P228" i="12" s="1"/>
  <c r="Q230" i="12"/>
  <c r="Q229" i="12" s="1"/>
  <c r="Q228" i="12" s="1"/>
  <c r="O234" i="12"/>
  <c r="O233" i="12" s="1"/>
  <c r="O232" i="12" s="1"/>
  <c r="P234" i="12"/>
  <c r="P233" i="12" s="1"/>
  <c r="P232" i="12" s="1"/>
  <c r="Q234" i="12"/>
  <c r="Q233" i="12" s="1"/>
  <c r="Q232" i="12" s="1"/>
  <c r="O242" i="12"/>
  <c r="O241" i="12" s="1"/>
  <c r="O240" i="12" s="1"/>
  <c r="P242" i="12"/>
  <c r="P241" i="12" s="1"/>
  <c r="P240" i="12" s="1"/>
  <c r="Q242" i="12"/>
  <c r="Q241" i="12" s="1"/>
  <c r="Q240" i="12" s="1"/>
  <c r="O246" i="12"/>
  <c r="O245" i="12" s="1"/>
  <c r="O244" i="12" s="1"/>
  <c r="P246" i="12"/>
  <c r="P245" i="12" s="1"/>
  <c r="P244" i="12" s="1"/>
  <c r="Q246" i="12"/>
  <c r="Q245" i="12" s="1"/>
  <c r="Q244" i="12" s="1"/>
  <c r="O250" i="12"/>
  <c r="O249" i="12" s="1"/>
  <c r="O248" i="12" s="1"/>
  <c r="P250" i="12"/>
  <c r="P249" i="12" s="1"/>
  <c r="P248" i="12" s="1"/>
  <c r="Q250" i="12"/>
  <c r="Q249" i="12" s="1"/>
  <c r="Q248" i="12" s="1"/>
  <c r="O254" i="12"/>
  <c r="O253" i="12" s="1"/>
  <c r="O252" i="12" s="1"/>
  <c r="P254" i="12"/>
  <c r="P253" i="12" s="1"/>
  <c r="P252" i="12" s="1"/>
  <c r="Q254" i="12"/>
  <c r="Q253" i="12" s="1"/>
  <c r="Q252" i="12" s="1"/>
  <c r="O267" i="12"/>
  <c r="O266" i="12" s="1"/>
  <c r="O265" i="12" s="1"/>
  <c r="P267" i="12"/>
  <c r="P266" i="12" s="1"/>
  <c r="P265" i="12" s="1"/>
  <c r="Q267" i="12"/>
  <c r="Q266" i="12" s="1"/>
  <c r="Q265" i="12" s="1"/>
  <c r="O271" i="12"/>
  <c r="O270" i="12" s="1"/>
  <c r="O269" i="12" s="1"/>
  <c r="P271" i="12"/>
  <c r="P270" i="12" s="1"/>
  <c r="P269" i="12" s="1"/>
  <c r="Q271" i="12"/>
  <c r="Q270" i="12" s="1"/>
  <c r="Q269" i="12" s="1"/>
  <c r="O278" i="12"/>
  <c r="P278" i="12"/>
  <c r="Q278" i="12"/>
  <c r="O280" i="12"/>
  <c r="P280" i="12"/>
  <c r="Q280" i="12"/>
  <c r="O284" i="12"/>
  <c r="P284" i="12"/>
  <c r="Q284" i="12"/>
  <c r="O286" i="12"/>
  <c r="P286" i="12"/>
  <c r="Q286" i="12"/>
  <c r="O296" i="12"/>
  <c r="O295" i="12" s="1"/>
  <c r="P296" i="12"/>
  <c r="P295" i="12" s="1"/>
  <c r="Q296" i="12"/>
  <c r="Q295" i="12" s="1"/>
  <c r="O299" i="12"/>
  <c r="O298" i="12" s="1"/>
  <c r="P299" i="12"/>
  <c r="P298" i="12" s="1"/>
  <c r="Q299" i="12"/>
  <c r="Q298" i="12" s="1"/>
  <c r="O303" i="12"/>
  <c r="O302" i="12" s="1"/>
  <c r="O301" i="12" s="1"/>
  <c r="P303" i="12"/>
  <c r="P302" i="12" s="1"/>
  <c r="P301" i="12" s="1"/>
  <c r="Q303" i="12"/>
  <c r="Q302" i="12" s="1"/>
  <c r="Q301" i="12" s="1"/>
  <c r="O307" i="12"/>
  <c r="O306" i="12" s="1"/>
  <c r="O305" i="12" s="1"/>
  <c r="P307" i="12"/>
  <c r="P306" i="12" s="1"/>
  <c r="P305" i="12" s="1"/>
  <c r="Q307" i="12"/>
  <c r="Q306" i="12" s="1"/>
  <c r="Q305" i="12" s="1"/>
  <c r="O313" i="12"/>
  <c r="P313" i="12"/>
  <c r="Q313" i="12"/>
  <c r="O315" i="12"/>
  <c r="P315" i="12"/>
  <c r="Q315" i="12"/>
  <c r="O319" i="12"/>
  <c r="P319" i="12"/>
  <c r="Q319" i="12"/>
  <c r="O321" i="12"/>
  <c r="P321" i="12"/>
  <c r="Q321" i="12"/>
  <c r="O325" i="12"/>
  <c r="O324" i="12" s="1"/>
  <c r="O323" i="12" s="1"/>
  <c r="P325" i="12"/>
  <c r="P324" i="12" s="1"/>
  <c r="P323" i="12" s="1"/>
  <c r="Q325" i="12"/>
  <c r="Q324" i="12" s="1"/>
  <c r="Q323" i="12" s="1"/>
  <c r="O329" i="12"/>
  <c r="O328" i="12" s="1"/>
  <c r="O327" i="12" s="1"/>
  <c r="P329" i="12"/>
  <c r="P328" i="12" s="1"/>
  <c r="P327" i="12" s="1"/>
  <c r="Q329" i="12"/>
  <c r="Q328" i="12" s="1"/>
  <c r="Q327" i="12" s="1"/>
  <c r="O333" i="12"/>
  <c r="P333" i="12"/>
  <c r="Q333" i="12"/>
  <c r="O335" i="12"/>
  <c r="P335" i="12"/>
  <c r="Q335" i="12"/>
  <c r="O346" i="12"/>
  <c r="P346" i="12"/>
  <c r="Q346" i="12"/>
  <c r="O348" i="12"/>
  <c r="P348" i="12"/>
  <c r="Q348" i="12"/>
  <c r="O352" i="12"/>
  <c r="O351" i="12" s="1"/>
  <c r="O350" i="12" s="1"/>
  <c r="P352" i="12"/>
  <c r="P351" i="12" s="1"/>
  <c r="P350" i="12" s="1"/>
  <c r="Q352" i="12"/>
  <c r="Q351" i="12" s="1"/>
  <c r="Q350" i="12" s="1"/>
  <c r="O356" i="12"/>
  <c r="O355" i="12" s="1"/>
  <c r="O354" i="12" s="1"/>
  <c r="P356" i="12"/>
  <c r="P355" i="12" s="1"/>
  <c r="P354" i="12" s="1"/>
  <c r="Q356" i="12"/>
  <c r="Q355" i="12" s="1"/>
  <c r="Q354" i="12" s="1"/>
  <c r="O370" i="12"/>
  <c r="P370" i="12"/>
  <c r="Q370" i="12"/>
  <c r="O372" i="12"/>
  <c r="P372" i="12"/>
  <c r="Q372" i="12"/>
  <c r="O376" i="12"/>
  <c r="O375" i="12" s="1"/>
  <c r="O374" i="12" s="1"/>
  <c r="P376" i="12"/>
  <c r="P375" i="12" s="1"/>
  <c r="P374" i="12" s="1"/>
  <c r="Q376" i="12"/>
  <c r="Q375" i="12" s="1"/>
  <c r="Q374" i="12" s="1"/>
  <c r="O382" i="12"/>
  <c r="O381" i="12" s="1"/>
  <c r="O380" i="12" s="1"/>
  <c r="P382" i="12"/>
  <c r="P381" i="12" s="1"/>
  <c r="P380" i="12" s="1"/>
  <c r="Q382" i="12"/>
  <c r="Q381" i="12" s="1"/>
  <c r="Q380" i="12" s="1"/>
  <c r="O386" i="12"/>
  <c r="P386" i="12"/>
  <c r="Q386" i="12"/>
  <c r="O388" i="12"/>
  <c r="P388" i="12"/>
  <c r="Q388" i="12"/>
  <c r="O393" i="12"/>
  <c r="P393" i="12"/>
  <c r="Q393" i="12"/>
  <c r="O395" i="12"/>
  <c r="P395" i="12"/>
  <c r="Q395" i="12"/>
  <c r="O400" i="12"/>
  <c r="P400" i="12"/>
  <c r="Q400" i="12"/>
  <c r="O402" i="12"/>
  <c r="P402" i="12"/>
  <c r="Q402" i="12"/>
  <c r="O407" i="12"/>
  <c r="O406" i="12" s="1"/>
  <c r="O405" i="12" s="1"/>
  <c r="P407" i="12"/>
  <c r="P406" i="12" s="1"/>
  <c r="P405" i="12" s="1"/>
  <c r="Q407" i="12"/>
  <c r="Q406" i="12" s="1"/>
  <c r="Q405" i="12" s="1"/>
  <c r="O412" i="12"/>
  <c r="O411" i="12" s="1"/>
  <c r="O410" i="12" s="1"/>
  <c r="P412" i="12"/>
  <c r="P411" i="12" s="1"/>
  <c r="P410" i="12" s="1"/>
  <c r="Q412" i="12"/>
  <c r="Q411" i="12" s="1"/>
  <c r="Q410" i="12" s="1"/>
  <c r="O416" i="12"/>
  <c r="O415" i="12" s="1"/>
  <c r="O414" i="12" s="1"/>
  <c r="P416" i="12"/>
  <c r="P415" i="12" s="1"/>
  <c r="P414" i="12" s="1"/>
  <c r="Q416" i="12"/>
  <c r="Q415" i="12" s="1"/>
  <c r="Q414" i="12" s="1"/>
  <c r="O427" i="12"/>
  <c r="O426" i="12" s="1"/>
  <c r="O425" i="12" s="1"/>
  <c r="P427" i="12"/>
  <c r="P426" i="12" s="1"/>
  <c r="P425" i="12" s="1"/>
  <c r="Q427" i="12"/>
  <c r="Q426" i="12" s="1"/>
  <c r="Q425" i="12" s="1"/>
  <c r="O431" i="12"/>
  <c r="O430" i="12" s="1"/>
  <c r="O429" i="12" s="1"/>
  <c r="P431" i="12"/>
  <c r="P430" i="12" s="1"/>
  <c r="P429" i="12" s="1"/>
  <c r="Q431" i="12"/>
  <c r="Q430" i="12" s="1"/>
  <c r="Q429" i="12" s="1"/>
  <c r="O435" i="12"/>
  <c r="O434" i="12" s="1"/>
  <c r="O433" i="12" s="1"/>
  <c r="P435" i="12"/>
  <c r="P434" i="12" s="1"/>
  <c r="P433" i="12" s="1"/>
  <c r="Q435" i="12"/>
  <c r="Q434" i="12" s="1"/>
  <c r="Q433" i="12" s="1"/>
  <c r="O443" i="12"/>
  <c r="O442" i="12" s="1"/>
  <c r="P443" i="12"/>
  <c r="P442" i="12" s="1"/>
  <c r="Q443" i="12"/>
  <c r="Q442" i="12" s="1"/>
  <c r="O446" i="12"/>
  <c r="O445" i="12" s="1"/>
  <c r="P446" i="12"/>
  <c r="P445" i="12" s="1"/>
  <c r="Q446" i="12"/>
  <c r="Q445" i="12" s="1"/>
  <c r="O450" i="12"/>
  <c r="O449" i="12" s="1"/>
  <c r="O448" i="12" s="1"/>
  <c r="P450" i="12"/>
  <c r="P449" i="12" s="1"/>
  <c r="P448" i="12" s="1"/>
  <c r="Q450" i="12"/>
  <c r="Q449" i="12" s="1"/>
  <c r="Q448" i="12" s="1"/>
  <c r="O454" i="12"/>
  <c r="O453" i="12" s="1"/>
  <c r="O452" i="12" s="1"/>
  <c r="P454" i="12"/>
  <c r="P453" i="12" s="1"/>
  <c r="P452" i="12" s="1"/>
  <c r="Q454" i="12"/>
  <c r="Q453" i="12" s="1"/>
  <c r="Q452" i="12" s="1"/>
  <c r="O459" i="12"/>
  <c r="O458" i="12" s="1"/>
  <c r="O457" i="12" s="1"/>
  <c r="P459" i="12"/>
  <c r="P458" i="12" s="1"/>
  <c r="P457" i="12" s="1"/>
  <c r="Q459" i="12"/>
  <c r="Q458" i="12" s="1"/>
  <c r="Q457" i="12" s="1"/>
  <c r="O465" i="12"/>
  <c r="O464" i="12" s="1"/>
  <c r="O463" i="12" s="1"/>
  <c r="O462" i="12" s="1"/>
  <c r="O461" i="12" s="1"/>
  <c r="P465" i="12"/>
  <c r="P464" i="12" s="1"/>
  <c r="P463" i="12" s="1"/>
  <c r="P462" i="12" s="1"/>
  <c r="P461" i="12" s="1"/>
  <c r="Q465" i="12"/>
  <c r="Q464" i="12" s="1"/>
  <c r="Q463" i="12" s="1"/>
  <c r="Q462" i="12" s="1"/>
  <c r="Q461" i="12" s="1"/>
  <c r="O480" i="12"/>
  <c r="O479" i="12" s="1"/>
  <c r="O478" i="12" s="1"/>
  <c r="P480" i="12"/>
  <c r="P479" i="12" s="1"/>
  <c r="P478" i="12" s="1"/>
  <c r="Q480" i="12"/>
  <c r="Q479" i="12" s="1"/>
  <c r="Q478" i="12" s="1"/>
  <c r="O484" i="12"/>
  <c r="O483" i="12" s="1"/>
  <c r="O482" i="12" s="1"/>
  <c r="P484" i="12"/>
  <c r="P483" i="12" s="1"/>
  <c r="P482" i="12" s="1"/>
  <c r="Q484" i="12"/>
  <c r="Q483" i="12" s="1"/>
  <c r="Q482" i="12" s="1"/>
  <c r="O492" i="12"/>
  <c r="O491" i="12" s="1"/>
  <c r="P492" i="12"/>
  <c r="P491" i="12" s="1"/>
  <c r="Q492" i="12"/>
  <c r="Q491" i="12" s="1"/>
  <c r="O495" i="12"/>
  <c r="O494" i="12" s="1"/>
  <c r="P495" i="12"/>
  <c r="P494" i="12" s="1"/>
  <c r="Q495" i="12"/>
  <c r="Q494" i="12" s="1"/>
  <c r="O498" i="12"/>
  <c r="O497" i="12" s="1"/>
  <c r="P498" i="12"/>
  <c r="P497" i="12" s="1"/>
  <c r="Q498" i="12"/>
  <c r="Q497" i="12" s="1"/>
  <c r="O502" i="12"/>
  <c r="O501" i="12" s="1"/>
  <c r="O500" i="12" s="1"/>
  <c r="P502" i="12"/>
  <c r="P501" i="12" s="1"/>
  <c r="P500" i="12" s="1"/>
  <c r="Q502" i="12"/>
  <c r="Q501" i="12" s="1"/>
  <c r="Q500" i="12" s="1"/>
  <c r="O507" i="12"/>
  <c r="P507" i="12"/>
  <c r="Q507" i="12"/>
  <c r="O509" i="12"/>
  <c r="P509" i="12"/>
  <c r="Q509" i="12"/>
  <c r="O515" i="12"/>
  <c r="O514" i="12" s="1"/>
  <c r="O513" i="12" s="1"/>
  <c r="P515" i="12"/>
  <c r="P514" i="12" s="1"/>
  <c r="P513" i="12" s="1"/>
  <c r="Q515" i="12"/>
  <c r="Q514" i="12" s="1"/>
  <c r="Q513" i="12" s="1"/>
  <c r="O519" i="12"/>
  <c r="O518" i="12" s="1"/>
  <c r="O517" i="12" s="1"/>
  <c r="P519" i="12"/>
  <c r="P518" i="12" s="1"/>
  <c r="P517" i="12" s="1"/>
  <c r="Q519" i="12"/>
  <c r="Q518" i="12" s="1"/>
  <c r="Q517" i="12" s="1"/>
  <c r="O526" i="12"/>
  <c r="O525" i="12" s="1"/>
  <c r="O524" i="12" s="1"/>
  <c r="P526" i="12"/>
  <c r="P525" i="12" s="1"/>
  <c r="P524" i="12" s="1"/>
  <c r="Q526" i="12"/>
  <c r="Q525" i="12" s="1"/>
  <c r="Q524" i="12" s="1"/>
  <c r="O530" i="12"/>
  <c r="O529" i="12" s="1"/>
  <c r="O528" i="12" s="1"/>
  <c r="P530" i="12"/>
  <c r="P529" i="12" s="1"/>
  <c r="P528" i="12" s="1"/>
  <c r="Q530" i="12"/>
  <c r="Q529" i="12" s="1"/>
  <c r="Q528" i="12" s="1"/>
  <c r="O535" i="12"/>
  <c r="O534" i="12" s="1"/>
  <c r="O533" i="12" s="1"/>
  <c r="P535" i="12"/>
  <c r="P534" i="12" s="1"/>
  <c r="P533" i="12" s="1"/>
  <c r="Q535" i="12"/>
  <c r="Q534" i="12" s="1"/>
  <c r="Q533" i="12" s="1"/>
  <c r="O539" i="12"/>
  <c r="O538" i="12" s="1"/>
  <c r="O537" i="12" s="1"/>
  <c r="P539" i="12"/>
  <c r="P538" i="12" s="1"/>
  <c r="P537" i="12" s="1"/>
  <c r="Q539" i="12"/>
  <c r="Q538" i="12" s="1"/>
  <c r="Q537" i="12" s="1"/>
  <c r="O543" i="12"/>
  <c r="O542" i="12" s="1"/>
  <c r="O541" i="12" s="1"/>
  <c r="P543" i="12"/>
  <c r="P542" i="12" s="1"/>
  <c r="P541" i="12" s="1"/>
  <c r="Q543" i="12"/>
  <c r="Q542" i="12" s="1"/>
  <c r="Q541" i="12" s="1"/>
  <c r="O549" i="12"/>
  <c r="O548" i="12" s="1"/>
  <c r="O547" i="12" s="1"/>
  <c r="P549" i="12"/>
  <c r="P548" i="12" s="1"/>
  <c r="P547" i="12" s="1"/>
  <c r="Q549" i="12"/>
  <c r="Q548" i="12" s="1"/>
  <c r="Q547" i="12" s="1"/>
  <c r="O553" i="12"/>
  <c r="O552" i="12" s="1"/>
  <c r="O551" i="12" s="1"/>
  <c r="P553" i="12"/>
  <c r="P552" i="12" s="1"/>
  <c r="P551" i="12" s="1"/>
  <c r="Q553" i="12"/>
  <c r="Q552" i="12" s="1"/>
  <c r="Q551" i="12" s="1"/>
  <c r="O557" i="12"/>
  <c r="O556" i="12" s="1"/>
  <c r="O555" i="12" s="1"/>
  <c r="P557" i="12"/>
  <c r="P556" i="12" s="1"/>
  <c r="P555" i="12" s="1"/>
  <c r="Q557" i="12"/>
  <c r="Q556" i="12" s="1"/>
  <c r="Q555" i="12" s="1"/>
  <c r="O561" i="12"/>
  <c r="O560" i="12" s="1"/>
  <c r="O559" i="12" s="1"/>
  <c r="P561" i="12"/>
  <c r="P560" i="12" s="1"/>
  <c r="P559" i="12" s="1"/>
  <c r="Q561" i="12"/>
  <c r="Q560" i="12" s="1"/>
  <c r="Q559" i="12" s="1"/>
  <c r="O566" i="12"/>
  <c r="P566" i="12"/>
  <c r="Q566" i="12"/>
  <c r="O568" i="12"/>
  <c r="P568" i="12"/>
  <c r="Q568" i="12"/>
  <c r="O572" i="12"/>
  <c r="P572" i="12"/>
  <c r="Q572" i="12"/>
  <c r="O574" i="12"/>
  <c r="P574" i="12"/>
  <c r="Q574" i="12"/>
  <c r="O579" i="12"/>
  <c r="P579" i="12"/>
  <c r="Q579" i="12"/>
  <c r="O581" i="12"/>
  <c r="P581" i="12"/>
  <c r="Q581" i="12"/>
  <c r="O590" i="12"/>
  <c r="P590" i="12"/>
  <c r="Q590" i="12"/>
  <c r="O592" i="12"/>
  <c r="P592" i="12"/>
  <c r="Q592" i="12"/>
  <c r="O596" i="12"/>
  <c r="P596" i="12"/>
  <c r="Q596" i="12"/>
  <c r="O598" i="12"/>
  <c r="P598" i="12"/>
  <c r="Q598" i="12"/>
  <c r="O602" i="12"/>
  <c r="O601" i="12" s="1"/>
  <c r="O600" i="12" s="1"/>
  <c r="P602" i="12"/>
  <c r="P601" i="12" s="1"/>
  <c r="P600" i="12" s="1"/>
  <c r="Q602" i="12"/>
  <c r="Q601" i="12" s="1"/>
  <c r="Q600" i="12" s="1"/>
  <c r="O606" i="12"/>
  <c r="O605" i="12" s="1"/>
  <c r="O604" i="12" s="1"/>
  <c r="P606" i="12"/>
  <c r="P605" i="12" s="1"/>
  <c r="P604" i="12" s="1"/>
  <c r="Q606" i="12"/>
  <c r="Q605" i="12" s="1"/>
  <c r="Q604" i="12" s="1"/>
  <c r="O610" i="12"/>
  <c r="O609" i="12" s="1"/>
  <c r="O608" i="12" s="1"/>
  <c r="P610" i="12"/>
  <c r="P609" i="12" s="1"/>
  <c r="P608" i="12" s="1"/>
  <c r="Q610" i="12"/>
  <c r="Q609" i="12" s="1"/>
  <c r="Q608" i="12" s="1"/>
  <c r="O625" i="12"/>
  <c r="P625" i="12"/>
  <c r="Q625" i="12"/>
  <c r="O627" i="12"/>
  <c r="P627" i="12"/>
  <c r="Q627" i="12"/>
  <c r="O642" i="12"/>
  <c r="P642" i="12"/>
  <c r="Q642" i="12"/>
  <c r="O644" i="12"/>
  <c r="P644" i="12"/>
  <c r="Q644" i="12"/>
  <c r="O648" i="12"/>
  <c r="P648" i="12"/>
  <c r="Q648" i="12"/>
  <c r="O650" i="12"/>
  <c r="P650" i="12"/>
  <c r="Q650" i="12"/>
  <c r="O656" i="12"/>
  <c r="O655" i="12" s="1"/>
  <c r="O654" i="12" s="1"/>
  <c r="O653" i="12" s="1"/>
  <c r="P656" i="12"/>
  <c r="P655" i="12" s="1"/>
  <c r="P654" i="12" s="1"/>
  <c r="P653" i="12" s="1"/>
  <c r="Q656" i="12"/>
  <c r="Q655" i="12" s="1"/>
  <c r="Q654" i="12" s="1"/>
  <c r="Q653" i="12" s="1"/>
  <c r="O661" i="12"/>
  <c r="O660" i="12" s="1"/>
  <c r="O659" i="12" s="1"/>
  <c r="P661" i="12"/>
  <c r="P660" i="12" s="1"/>
  <c r="P659" i="12" s="1"/>
  <c r="Q661" i="12"/>
  <c r="Q660" i="12" s="1"/>
  <c r="Q659" i="12" s="1"/>
  <c r="O665" i="12"/>
  <c r="P665" i="12"/>
  <c r="Q665" i="12"/>
  <c r="O667" i="12"/>
  <c r="P667" i="12"/>
  <c r="Q667" i="12"/>
  <c r="O671" i="12"/>
  <c r="P671" i="12"/>
  <c r="Q671" i="12"/>
  <c r="O673" i="12"/>
  <c r="P673" i="12"/>
  <c r="Q673" i="12"/>
  <c r="O683" i="12"/>
  <c r="O682" i="12" s="1"/>
  <c r="P683" i="12"/>
  <c r="P682" i="12" s="1"/>
  <c r="Q683" i="12"/>
  <c r="Q682" i="12" s="1"/>
  <c r="O686" i="12"/>
  <c r="P686" i="12"/>
  <c r="Q686" i="12"/>
  <c r="O688" i="12"/>
  <c r="P688" i="12"/>
  <c r="Q688" i="12"/>
  <c r="O693" i="12"/>
  <c r="O692" i="12" s="1"/>
  <c r="O691" i="12" s="1"/>
  <c r="P693" i="12"/>
  <c r="P692" i="12" s="1"/>
  <c r="P691" i="12" s="1"/>
  <c r="Q693" i="12"/>
  <c r="Q692" i="12" s="1"/>
  <c r="Q691" i="12" s="1"/>
  <c r="O697" i="12"/>
  <c r="O696" i="12" s="1"/>
  <c r="O695" i="12" s="1"/>
  <c r="P697" i="12"/>
  <c r="P696" i="12" s="1"/>
  <c r="P695" i="12" s="1"/>
  <c r="Q697" i="12"/>
  <c r="Q696" i="12" s="1"/>
  <c r="Q695" i="12" s="1"/>
  <c r="O701" i="12"/>
  <c r="O700" i="12" s="1"/>
  <c r="O699" i="12" s="1"/>
  <c r="P701" i="12"/>
  <c r="P700" i="12" s="1"/>
  <c r="P699" i="12" s="1"/>
  <c r="Q701" i="12"/>
  <c r="Q700" i="12" s="1"/>
  <c r="Q699" i="12" s="1"/>
  <c r="O705" i="12"/>
  <c r="O704" i="12" s="1"/>
  <c r="O703" i="12" s="1"/>
  <c r="P705" i="12"/>
  <c r="P704" i="12" s="1"/>
  <c r="P703" i="12" s="1"/>
  <c r="Q705" i="12"/>
  <c r="Q704" i="12" s="1"/>
  <c r="Q703" i="12" s="1"/>
  <c r="O712" i="12"/>
  <c r="O711" i="12" s="1"/>
  <c r="O710" i="12" s="1"/>
  <c r="P712" i="12"/>
  <c r="P711" i="12" s="1"/>
  <c r="P710" i="12" s="1"/>
  <c r="Q712" i="12"/>
  <c r="Q711" i="12" s="1"/>
  <c r="Q710" i="12" s="1"/>
  <c r="O716" i="12"/>
  <c r="O715" i="12" s="1"/>
  <c r="P716" i="12"/>
  <c r="P715" i="12" s="1"/>
  <c r="Q716" i="12"/>
  <c r="Q715" i="12" s="1"/>
  <c r="O719" i="12"/>
  <c r="O718" i="12" s="1"/>
  <c r="P719" i="12"/>
  <c r="P718" i="12" s="1"/>
  <c r="Q719" i="12"/>
  <c r="Q718" i="12" s="1"/>
  <c r="O723" i="12"/>
  <c r="O722" i="12" s="1"/>
  <c r="P723" i="12"/>
  <c r="P722" i="12" s="1"/>
  <c r="Q723" i="12"/>
  <c r="Q722" i="12" s="1"/>
  <c r="O726" i="12"/>
  <c r="O725" i="12" s="1"/>
  <c r="P726" i="12"/>
  <c r="P725" i="12" s="1"/>
  <c r="Q726" i="12"/>
  <c r="Q725" i="12" s="1"/>
  <c r="O730" i="12"/>
  <c r="O729" i="12" s="1"/>
  <c r="O728" i="12" s="1"/>
  <c r="P730" i="12"/>
  <c r="P729" i="12" s="1"/>
  <c r="P728" i="12" s="1"/>
  <c r="Q730" i="12"/>
  <c r="Q729" i="12" s="1"/>
  <c r="Q728" i="12" s="1"/>
  <c r="O734" i="12"/>
  <c r="O733" i="12" s="1"/>
  <c r="O732" i="12" s="1"/>
  <c r="P734" i="12"/>
  <c r="P733" i="12" s="1"/>
  <c r="P732" i="12" s="1"/>
  <c r="Q734" i="12"/>
  <c r="Q733" i="12" s="1"/>
  <c r="Q732" i="12" s="1"/>
  <c r="O738" i="12"/>
  <c r="O737" i="12" s="1"/>
  <c r="O736" i="12" s="1"/>
  <c r="P738" i="12"/>
  <c r="P737" i="12" s="1"/>
  <c r="P736" i="12" s="1"/>
  <c r="Q738" i="12"/>
  <c r="Q737" i="12" s="1"/>
  <c r="Q736" i="12" s="1"/>
  <c r="O742" i="12"/>
  <c r="O741" i="12" s="1"/>
  <c r="P742" i="12"/>
  <c r="P741" i="12" s="1"/>
  <c r="Q742" i="12"/>
  <c r="Q741" i="12" s="1"/>
  <c r="O745" i="12"/>
  <c r="P745" i="12"/>
  <c r="Q745" i="12"/>
  <c r="O747" i="12"/>
  <c r="P747" i="12"/>
  <c r="Q747" i="12"/>
  <c r="O752" i="12"/>
  <c r="O751" i="12" s="1"/>
  <c r="P752" i="12"/>
  <c r="P751" i="12" s="1"/>
  <c r="Q752" i="12"/>
  <c r="Q751" i="12" s="1"/>
  <c r="O755" i="12"/>
  <c r="O754" i="12" s="1"/>
  <c r="P755" i="12"/>
  <c r="P754" i="12" s="1"/>
  <c r="Q755" i="12"/>
  <c r="Q754" i="12" s="1"/>
  <c r="O759" i="12"/>
  <c r="O758" i="12" s="1"/>
  <c r="O757" i="12" s="1"/>
  <c r="P759" i="12"/>
  <c r="P758" i="12" s="1"/>
  <c r="P757" i="12" s="1"/>
  <c r="Q759" i="12"/>
  <c r="Q758" i="12" s="1"/>
  <c r="Q757" i="12" s="1"/>
  <c r="O763" i="12"/>
  <c r="O762" i="12" s="1"/>
  <c r="O761" i="12" s="1"/>
  <c r="P763" i="12"/>
  <c r="P762" i="12" s="1"/>
  <c r="P761" i="12" s="1"/>
  <c r="Q763" i="12"/>
  <c r="Q762" i="12" s="1"/>
  <c r="Q761" i="12" s="1"/>
  <c r="O769" i="12"/>
  <c r="P769" i="12"/>
  <c r="Q769" i="12"/>
  <c r="O773" i="12"/>
  <c r="P773" i="12"/>
  <c r="Q773" i="12"/>
  <c r="O780" i="12"/>
  <c r="O779" i="12" s="1"/>
  <c r="O778" i="12" s="1"/>
  <c r="P780" i="12"/>
  <c r="P779" i="12" s="1"/>
  <c r="P778" i="12" s="1"/>
  <c r="Q780" i="12"/>
  <c r="Q779" i="12" s="1"/>
  <c r="Q778" i="12" s="1"/>
  <c r="O786" i="12"/>
  <c r="O785" i="12" s="1"/>
  <c r="P786" i="12"/>
  <c r="P785" i="12" s="1"/>
  <c r="Q786" i="12"/>
  <c r="Q785" i="12" s="1"/>
  <c r="O789" i="12"/>
  <c r="O788" i="12" s="1"/>
  <c r="P789" i="12"/>
  <c r="P788" i="12" s="1"/>
  <c r="Q789" i="12"/>
  <c r="Q788" i="12" s="1"/>
  <c r="O794" i="12"/>
  <c r="O793" i="12" s="1"/>
  <c r="O792" i="12" s="1"/>
  <c r="O791" i="12" s="1"/>
  <c r="P794" i="12"/>
  <c r="P793" i="12" s="1"/>
  <c r="P792" i="12" s="1"/>
  <c r="P791" i="12" s="1"/>
  <c r="Q794" i="12"/>
  <c r="Q793" i="12" s="1"/>
  <c r="Q792" i="12" s="1"/>
  <c r="Q791" i="12" s="1"/>
  <c r="O799" i="12"/>
  <c r="O798" i="12" s="1"/>
  <c r="P799" i="12"/>
  <c r="P798" i="12" s="1"/>
  <c r="Q799" i="12"/>
  <c r="Q798" i="12" s="1"/>
  <c r="O802" i="12"/>
  <c r="O801" i="12" s="1"/>
  <c r="P802" i="12"/>
  <c r="P801" i="12" s="1"/>
  <c r="Q802" i="12"/>
  <c r="Q801" i="12" s="1"/>
  <c r="O808" i="12"/>
  <c r="O807" i="12" s="1"/>
  <c r="P808" i="12"/>
  <c r="P807" i="12" s="1"/>
  <c r="Q808" i="12"/>
  <c r="Q807" i="12" s="1"/>
  <c r="O811" i="12"/>
  <c r="O810" i="12" s="1"/>
  <c r="P811" i="12"/>
  <c r="P810" i="12" s="1"/>
  <c r="Q811" i="12"/>
  <c r="Q810" i="12" s="1"/>
  <c r="O814" i="12"/>
  <c r="O813" i="12" s="1"/>
  <c r="P814" i="12"/>
  <c r="P813" i="12" s="1"/>
  <c r="Q814" i="12"/>
  <c r="Q813" i="12" s="1"/>
  <c r="O817" i="12"/>
  <c r="O816" i="12" s="1"/>
  <c r="P817" i="12"/>
  <c r="P816" i="12" s="1"/>
  <c r="Q817" i="12"/>
  <c r="Q816" i="12" s="1"/>
  <c r="O820" i="12"/>
  <c r="O819" i="12" s="1"/>
  <c r="P820" i="12"/>
  <c r="P819" i="12" s="1"/>
  <c r="Q820" i="12"/>
  <c r="Q819" i="12" s="1"/>
  <c r="O825" i="12"/>
  <c r="P825" i="12"/>
  <c r="Q825" i="12"/>
  <c r="O827" i="12"/>
  <c r="P827" i="12"/>
  <c r="Q827" i="12"/>
  <c r="O835" i="12"/>
  <c r="O834" i="12" s="1"/>
  <c r="O833" i="12" s="1"/>
  <c r="P835" i="12"/>
  <c r="P834" i="12" s="1"/>
  <c r="P833" i="12" s="1"/>
  <c r="Q835" i="12"/>
  <c r="Q834" i="12" s="1"/>
  <c r="Q833" i="12" s="1"/>
  <c r="O839" i="12"/>
  <c r="O838" i="12" s="1"/>
  <c r="P839" i="12"/>
  <c r="P838" i="12" s="1"/>
  <c r="Q839" i="12"/>
  <c r="Q838" i="12" s="1"/>
  <c r="O842" i="12"/>
  <c r="O841" i="12" s="1"/>
  <c r="P842" i="12"/>
  <c r="P841" i="12" s="1"/>
  <c r="Q842" i="12"/>
  <c r="Q841" i="12" s="1"/>
  <c r="O847" i="12"/>
  <c r="O846" i="12" s="1"/>
  <c r="P847" i="12"/>
  <c r="P846" i="12" s="1"/>
  <c r="Q847" i="12"/>
  <c r="Q846" i="12" s="1"/>
  <c r="O850" i="12"/>
  <c r="O849" i="12" s="1"/>
  <c r="P850" i="12"/>
  <c r="P849" i="12" s="1"/>
  <c r="Q850" i="12"/>
  <c r="Q849" i="12" s="1"/>
  <c r="O855" i="12"/>
  <c r="O854" i="12" s="1"/>
  <c r="O853" i="12" s="1"/>
  <c r="O852" i="12" s="1"/>
  <c r="P855" i="12"/>
  <c r="P854" i="12" s="1"/>
  <c r="P853" i="12" s="1"/>
  <c r="P852" i="12" s="1"/>
  <c r="Q855" i="12"/>
  <c r="Q854" i="12" s="1"/>
  <c r="Q853" i="12" s="1"/>
  <c r="Q852" i="12" s="1"/>
  <c r="O862" i="12"/>
  <c r="P862" i="12"/>
  <c r="Q862" i="12"/>
  <c r="O864" i="12"/>
  <c r="P864" i="12"/>
  <c r="Q864" i="12"/>
  <c r="O868" i="12"/>
  <c r="P868" i="12"/>
  <c r="Q868" i="12"/>
  <c r="O870" i="12"/>
  <c r="P870" i="12"/>
  <c r="Q870" i="12"/>
  <c r="O874" i="12"/>
  <c r="P874" i="12"/>
  <c r="Q874" i="12"/>
  <c r="O876" i="12"/>
  <c r="P876" i="12"/>
  <c r="Q876" i="12"/>
  <c r="O881" i="12"/>
  <c r="O880" i="12" s="1"/>
  <c r="P881" i="12"/>
  <c r="P880" i="12" s="1"/>
  <c r="Q881" i="12"/>
  <c r="Q880" i="12" s="1"/>
  <c r="O884" i="12"/>
  <c r="O883" i="12" s="1"/>
  <c r="P884" i="12"/>
  <c r="P883" i="12" s="1"/>
  <c r="Q884" i="12"/>
  <c r="Q883" i="12" s="1"/>
  <c r="O887" i="12"/>
  <c r="O886" i="12" s="1"/>
  <c r="P887" i="12"/>
  <c r="P886" i="12" s="1"/>
  <c r="Q887" i="12"/>
  <c r="Q886" i="12" s="1"/>
  <c r="O890" i="12"/>
  <c r="P890" i="12"/>
  <c r="Q890" i="12"/>
  <c r="O893" i="12"/>
  <c r="P893" i="12"/>
  <c r="Q893" i="12"/>
  <c r="O899" i="12"/>
  <c r="O898" i="12" s="1"/>
  <c r="O897" i="12" s="1"/>
  <c r="P899" i="12"/>
  <c r="P898" i="12" s="1"/>
  <c r="P897" i="12" s="1"/>
  <c r="Q899" i="12"/>
  <c r="Q898" i="12" s="1"/>
  <c r="Q897" i="12" s="1"/>
  <c r="O905" i="12"/>
  <c r="P905" i="12"/>
  <c r="Q905" i="12"/>
  <c r="O907" i="12"/>
  <c r="P907" i="12"/>
  <c r="Q907" i="12"/>
  <c r="O911" i="12"/>
  <c r="O910" i="12" s="1"/>
  <c r="O909" i="12" s="1"/>
  <c r="P911" i="12"/>
  <c r="P910" i="12" s="1"/>
  <c r="P909" i="12" s="1"/>
  <c r="Q911" i="12"/>
  <c r="Q910" i="12" s="1"/>
  <c r="Q909" i="12" s="1"/>
  <c r="O915" i="12"/>
  <c r="P915" i="12"/>
  <c r="Q915" i="12"/>
  <c r="O917" i="12"/>
  <c r="P917" i="12"/>
  <c r="Q917" i="12"/>
  <c r="O921" i="12"/>
  <c r="O920" i="12" s="1"/>
  <c r="O919" i="12" s="1"/>
  <c r="P921" i="12"/>
  <c r="P920" i="12" s="1"/>
  <c r="P919" i="12" s="1"/>
  <c r="Q921" i="12"/>
  <c r="Q920" i="12" s="1"/>
  <c r="Q919" i="12" s="1"/>
  <c r="O925" i="12"/>
  <c r="O924" i="12" s="1"/>
  <c r="O923" i="12" s="1"/>
  <c r="P925" i="12"/>
  <c r="P924" i="12" s="1"/>
  <c r="P923" i="12" s="1"/>
  <c r="Q925" i="12"/>
  <c r="Q924" i="12" s="1"/>
  <c r="Q923" i="12" s="1"/>
  <c r="O929" i="12"/>
  <c r="P929" i="12"/>
  <c r="Q929" i="12"/>
  <c r="O931" i="12"/>
  <c r="P931" i="12"/>
  <c r="Q931" i="12"/>
  <c r="O935" i="12"/>
  <c r="O934" i="12" s="1"/>
  <c r="O933" i="12" s="1"/>
  <c r="P935" i="12"/>
  <c r="P934" i="12" s="1"/>
  <c r="P933" i="12" s="1"/>
  <c r="Q935" i="12"/>
  <c r="Q934" i="12" s="1"/>
  <c r="Q933" i="12" s="1"/>
  <c r="O939" i="12"/>
  <c r="P939" i="12"/>
  <c r="Q939" i="12"/>
  <c r="O941" i="12"/>
  <c r="P941" i="12"/>
  <c r="Q941" i="12"/>
  <c r="O946" i="12"/>
  <c r="O945" i="12" s="1"/>
  <c r="P946" i="12"/>
  <c r="P945" i="12" s="1"/>
  <c r="Q946" i="12"/>
  <c r="Q945" i="12" s="1"/>
  <c r="O949" i="12"/>
  <c r="P949" i="12"/>
  <c r="Q949" i="12"/>
  <c r="O952" i="12"/>
  <c r="P952" i="12"/>
  <c r="Q952" i="12"/>
  <c r="O955" i="12"/>
  <c r="P955" i="12"/>
  <c r="Q955" i="12"/>
  <c r="O959" i="12"/>
  <c r="O958" i="12" s="1"/>
  <c r="P959" i="12"/>
  <c r="P958" i="12" s="1"/>
  <c r="Q959" i="12"/>
  <c r="Q958" i="12" s="1"/>
  <c r="O962" i="12"/>
  <c r="O961" i="12" s="1"/>
  <c r="P962" i="12"/>
  <c r="P961" i="12" s="1"/>
  <c r="Q962" i="12"/>
  <c r="Q961" i="12" s="1"/>
  <c r="O966" i="12"/>
  <c r="P966" i="12"/>
  <c r="Q966" i="12"/>
  <c r="O968" i="12"/>
  <c r="P968" i="12"/>
  <c r="Q968" i="12"/>
  <c r="O972" i="12"/>
  <c r="P972" i="12"/>
  <c r="Q972" i="12"/>
  <c r="O974" i="12"/>
  <c r="P974" i="12"/>
  <c r="Q974" i="12"/>
  <c r="O978" i="12"/>
  <c r="P978" i="12"/>
  <c r="Q978" i="12"/>
  <c r="O980" i="12"/>
  <c r="P980" i="12"/>
  <c r="Q980" i="12"/>
  <c r="O986" i="12"/>
  <c r="O985" i="12" s="1"/>
  <c r="P986" i="12"/>
  <c r="P985" i="12" s="1"/>
  <c r="Q986" i="12"/>
  <c r="Q985" i="12" s="1"/>
  <c r="O989" i="12"/>
  <c r="O988" i="12" s="1"/>
  <c r="P989" i="12"/>
  <c r="P988" i="12" s="1"/>
  <c r="Q989" i="12"/>
  <c r="Q988" i="12" s="1"/>
  <c r="O992" i="12"/>
  <c r="P992" i="12"/>
  <c r="Q992" i="12"/>
  <c r="O994" i="12"/>
  <c r="P994" i="12"/>
  <c r="Q994" i="12"/>
  <c r="O997" i="12"/>
  <c r="O996" i="12" s="1"/>
  <c r="P997" i="12"/>
  <c r="P996" i="12" s="1"/>
  <c r="Q997" i="12"/>
  <c r="Q996" i="12" s="1"/>
  <c r="O1001" i="12"/>
  <c r="O1000" i="12" s="1"/>
  <c r="O999" i="12" s="1"/>
  <c r="P1001" i="12"/>
  <c r="P1000" i="12" s="1"/>
  <c r="P999" i="12" s="1"/>
  <c r="Q1001" i="12"/>
  <c r="Q1000" i="12" s="1"/>
  <c r="Q999" i="12" s="1"/>
  <c r="O1005" i="12"/>
  <c r="O1004" i="12" s="1"/>
  <c r="O1003" i="12" s="1"/>
  <c r="P1005" i="12"/>
  <c r="P1004" i="12" s="1"/>
  <c r="P1003" i="12" s="1"/>
  <c r="Q1005" i="12"/>
  <c r="Q1004" i="12" s="1"/>
  <c r="Q1003" i="12" s="1"/>
  <c r="O1015" i="12"/>
  <c r="O1014" i="12" s="1"/>
  <c r="P1015" i="12"/>
  <c r="P1014" i="12" s="1"/>
  <c r="Q1015" i="12"/>
  <c r="Q1014" i="12" s="1"/>
  <c r="O1018" i="12"/>
  <c r="O1017" i="12" s="1"/>
  <c r="P1018" i="12"/>
  <c r="P1017" i="12" s="1"/>
  <c r="Q1018" i="12"/>
  <c r="Q1017" i="12" s="1"/>
  <c r="O1025" i="12"/>
  <c r="O1024" i="12" s="1"/>
  <c r="P1025" i="12"/>
  <c r="P1024" i="12" s="1"/>
  <c r="Q1025" i="12"/>
  <c r="Q1024" i="12" s="1"/>
  <c r="O1028" i="12"/>
  <c r="O1027" i="12" s="1"/>
  <c r="P1028" i="12"/>
  <c r="P1027" i="12" s="1"/>
  <c r="Q1028" i="12"/>
  <c r="Q1027" i="12" s="1"/>
  <c r="O1031" i="12"/>
  <c r="P1031" i="12"/>
  <c r="Q1031" i="12"/>
  <c r="O1033" i="12"/>
  <c r="P1033" i="12"/>
  <c r="Q1033" i="12"/>
  <c r="O1037" i="12"/>
  <c r="O1036" i="12" s="1"/>
  <c r="P1037" i="12"/>
  <c r="P1036" i="12" s="1"/>
  <c r="Q1037" i="12"/>
  <c r="Q1036" i="12" s="1"/>
  <c r="O1047" i="12"/>
  <c r="P1047" i="12"/>
  <c r="Q1047" i="12"/>
  <c r="O1049" i="12"/>
  <c r="P1049" i="12"/>
  <c r="Q1049" i="12"/>
  <c r="O1054" i="12"/>
  <c r="O1053" i="12" s="1"/>
  <c r="O1052" i="12" s="1"/>
  <c r="P1054" i="12"/>
  <c r="P1053" i="12" s="1"/>
  <c r="P1052" i="12" s="1"/>
  <c r="Q1054" i="12"/>
  <c r="Q1053" i="12" s="1"/>
  <c r="Q1052" i="12" s="1"/>
  <c r="O1058" i="12"/>
  <c r="P1058" i="12"/>
  <c r="Q1058" i="12"/>
  <c r="O1060" i="12"/>
  <c r="P1060" i="12"/>
  <c r="Q1060" i="12"/>
  <c r="O1064" i="12"/>
  <c r="O1063" i="12" s="1"/>
  <c r="P1064" i="12"/>
  <c r="P1063" i="12" s="1"/>
  <c r="Q1064" i="12"/>
  <c r="Q1063" i="12" s="1"/>
  <c r="O1067" i="12"/>
  <c r="O1066" i="12" s="1"/>
  <c r="P1067" i="12"/>
  <c r="P1066" i="12" s="1"/>
  <c r="Q1067" i="12"/>
  <c r="Q1066" i="12" s="1"/>
  <c r="O1070" i="12"/>
  <c r="O1069" i="12" s="1"/>
  <c r="P1070" i="12"/>
  <c r="P1069" i="12" s="1"/>
  <c r="Q1070" i="12"/>
  <c r="Q1069" i="12" s="1"/>
  <c r="O1075" i="12"/>
  <c r="P1075" i="12"/>
  <c r="Q1075" i="12"/>
  <c r="O1077" i="12"/>
  <c r="P1077" i="12"/>
  <c r="Q1077" i="12"/>
  <c r="O1079" i="12"/>
  <c r="P1079" i="12"/>
  <c r="Q1079" i="12"/>
  <c r="O1084" i="12"/>
  <c r="O1083" i="12" s="1"/>
  <c r="P1084" i="12"/>
  <c r="P1083" i="12" s="1"/>
  <c r="Q1084" i="12"/>
  <c r="Q1083" i="12" s="1"/>
  <c r="O1087" i="12"/>
  <c r="O1086" i="12" s="1"/>
  <c r="P1087" i="12"/>
  <c r="P1086" i="12" s="1"/>
  <c r="Q1087" i="12"/>
  <c r="Q1086" i="12" s="1"/>
  <c r="O1093" i="12"/>
  <c r="O1092" i="12" s="1"/>
  <c r="P1093" i="12"/>
  <c r="P1092" i="12" s="1"/>
  <c r="Q1093" i="12"/>
  <c r="Q1092" i="12" s="1"/>
  <c r="O1096" i="12"/>
  <c r="O1095" i="12" s="1"/>
  <c r="P1096" i="12"/>
  <c r="P1095" i="12" s="1"/>
  <c r="Q1096" i="12"/>
  <c r="Q1095" i="12" s="1"/>
  <c r="O1100" i="12"/>
  <c r="O1099" i="12" s="1"/>
  <c r="O1098" i="12" s="1"/>
  <c r="P1100" i="12"/>
  <c r="P1099" i="12" s="1"/>
  <c r="P1098" i="12" s="1"/>
  <c r="Q1100" i="12"/>
  <c r="Q1099" i="12" s="1"/>
  <c r="Q1098" i="12" s="1"/>
  <c r="O1104" i="12"/>
  <c r="O1103" i="12" s="1"/>
  <c r="O1102" i="12" s="1"/>
  <c r="P1104" i="12"/>
  <c r="P1103" i="12" s="1"/>
  <c r="P1102" i="12" s="1"/>
  <c r="Q1104" i="12"/>
  <c r="Q1103" i="12" s="1"/>
  <c r="Q1102" i="12" s="1"/>
  <c r="O1108" i="12"/>
  <c r="O1107" i="12" s="1"/>
  <c r="O1106" i="12" s="1"/>
  <c r="P1108" i="12"/>
  <c r="P1107" i="12" s="1"/>
  <c r="P1106" i="12" s="1"/>
  <c r="Q1108" i="12"/>
  <c r="Q1107" i="12" s="1"/>
  <c r="Q1106" i="12" s="1"/>
  <c r="O1113" i="12"/>
  <c r="O1112" i="12" s="1"/>
  <c r="P1113" i="12"/>
  <c r="P1112" i="12" s="1"/>
  <c r="Q1113" i="12"/>
  <c r="Q1112" i="12" s="1"/>
  <c r="O1116" i="12"/>
  <c r="O1115" i="12" s="1"/>
  <c r="P1116" i="12"/>
  <c r="P1115" i="12" s="1"/>
  <c r="Q1116" i="12"/>
  <c r="Q1115" i="12" s="1"/>
  <c r="O1119" i="12"/>
  <c r="O1118" i="12" s="1"/>
  <c r="P1119" i="12"/>
  <c r="P1118" i="12" s="1"/>
  <c r="Q1119" i="12"/>
  <c r="Q1118" i="12" s="1"/>
  <c r="O1123" i="12"/>
  <c r="O1122" i="12" s="1"/>
  <c r="P1123" i="12"/>
  <c r="P1122" i="12" s="1"/>
  <c r="Q1123" i="12"/>
  <c r="Q1122" i="12" s="1"/>
  <c r="O1130" i="12"/>
  <c r="O1129" i="12" s="1"/>
  <c r="O1128" i="12" s="1"/>
  <c r="P1130" i="12"/>
  <c r="P1129" i="12" s="1"/>
  <c r="P1128" i="12" s="1"/>
  <c r="Q1130" i="12"/>
  <c r="Q1129" i="12" s="1"/>
  <c r="Q1128" i="12" s="1"/>
  <c r="O1134" i="12"/>
  <c r="O1133" i="12" s="1"/>
  <c r="O1132" i="12" s="1"/>
  <c r="P1134" i="12"/>
  <c r="P1133" i="12" s="1"/>
  <c r="P1132" i="12" s="1"/>
  <c r="Q1134" i="12"/>
  <c r="Q1133" i="12" s="1"/>
  <c r="Q1132" i="12" s="1"/>
  <c r="O1138" i="12"/>
  <c r="P1138" i="12"/>
  <c r="Q1138" i="12"/>
  <c r="O1144" i="12"/>
  <c r="O1143" i="12" s="1"/>
  <c r="O1142" i="12" s="1"/>
  <c r="P1144" i="12"/>
  <c r="P1143" i="12" s="1"/>
  <c r="P1142" i="12" s="1"/>
  <c r="Q1144" i="12"/>
  <c r="Q1143" i="12" s="1"/>
  <c r="Q1142" i="12" s="1"/>
  <c r="O1148" i="12"/>
  <c r="O1147" i="12" s="1"/>
  <c r="O1146" i="12" s="1"/>
  <c r="P1148" i="12"/>
  <c r="P1147" i="12" s="1"/>
  <c r="P1146" i="12" s="1"/>
  <c r="Q1148" i="12"/>
  <c r="Q1147" i="12" s="1"/>
  <c r="Q1146" i="12" s="1"/>
  <c r="O1152" i="12"/>
  <c r="O1151" i="12" s="1"/>
  <c r="O1150" i="12" s="1"/>
  <c r="P1152" i="12"/>
  <c r="P1151" i="12" s="1"/>
  <c r="P1150" i="12" s="1"/>
  <c r="Q1152" i="12"/>
  <c r="Q1151" i="12" s="1"/>
  <c r="Q1150" i="12" s="1"/>
  <c r="O1156" i="12"/>
  <c r="O1155" i="12" s="1"/>
  <c r="O1154" i="12" s="1"/>
  <c r="P1156" i="12"/>
  <c r="P1155" i="12" s="1"/>
  <c r="P1154" i="12" s="1"/>
  <c r="Q1156" i="12"/>
  <c r="Q1155" i="12" s="1"/>
  <c r="Q1154" i="12" s="1"/>
  <c r="O1160" i="12"/>
  <c r="O1159" i="12" s="1"/>
  <c r="O1158" i="12" s="1"/>
  <c r="P1160" i="12"/>
  <c r="P1159" i="12" s="1"/>
  <c r="P1158" i="12" s="1"/>
  <c r="Q1160" i="12"/>
  <c r="Q1159" i="12" s="1"/>
  <c r="Q1158" i="12" s="1"/>
  <c r="O1164" i="12"/>
  <c r="O1163" i="12" s="1"/>
  <c r="P1164" i="12"/>
  <c r="P1163" i="12" s="1"/>
  <c r="Q1164" i="12"/>
  <c r="Q1163" i="12" s="1"/>
  <c r="O1167" i="12"/>
  <c r="O1166" i="12" s="1"/>
  <c r="P1167" i="12"/>
  <c r="P1166" i="12" s="1"/>
  <c r="Q1167" i="12"/>
  <c r="Q1166" i="12" s="1"/>
  <c r="O1179" i="12"/>
  <c r="O1178" i="12" s="1"/>
  <c r="O1177" i="12" s="1"/>
  <c r="P1179" i="12"/>
  <c r="P1178" i="12" s="1"/>
  <c r="P1177" i="12" s="1"/>
  <c r="Q1179" i="12"/>
  <c r="Q1178" i="12" s="1"/>
  <c r="Q1177" i="12" s="1"/>
  <c r="O1183" i="12"/>
  <c r="O1182" i="12" s="1"/>
  <c r="O1181" i="12" s="1"/>
  <c r="P1183" i="12"/>
  <c r="P1182" i="12" s="1"/>
  <c r="P1181" i="12" s="1"/>
  <c r="Q1183" i="12"/>
  <c r="Q1182" i="12" s="1"/>
  <c r="Q1181" i="12" s="1"/>
  <c r="O1187" i="12"/>
  <c r="O1186" i="12" s="1"/>
  <c r="O1185" i="12" s="1"/>
  <c r="P1187" i="12"/>
  <c r="P1186" i="12" s="1"/>
  <c r="P1185" i="12" s="1"/>
  <c r="Q1187" i="12"/>
  <c r="Q1186" i="12" s="1"/>
  <c r="Q1185" i="12" s="1"/>
  <c r="O1191" i="12"/>
  <c r="O1190" i="12" s="1"/>
  <c r="O1189" i="12" s="1"/>
  <c r="P1191" i="12"/>
  <c r="P1190" i="12" s="1"/>
  <c r="P1189" i="12" s="1"/>
  <c r="Q1191" i="12"/>
  <c r="Q1190" i="12" s="1"/>
  <c r="Q1189" i="12" s="1"/>
  <c r="O1196" i="12"/>
  <c r="O1195" i="12" s="1"/>
  <c r="O1194" i="12" s="1"/>
  <c r="P1196" i="12"/>
  <c r="P1195" i="12" s="1"/>
  <c r="P1194" i="12" s="1"/>
  <c r="Q1196" i="12"/>
  <c r="Q1195" i="12" s="1"/>
  <c r="Q1194" i="12" s="1"/>
  <c r="O1200" i="12"/>
  <c r="O1199" i="12" s="1"/>
  <c r="O1198" i="12" s="1"/>
  <c r="P1200" i="12"/>
  <c r="P1199" i="12" s="1"/>
  <c r="P1198" i="12" s="1"/>
  <c r="Q1200" i="12"/>
  <c r="Q1199" i="12" s="1"/>
  <c r="Q1198" i="12" s="1"/>
  <c r="O1206" i="12"/>
  <c r="O1205" i="12" s="1"/>
  <c r="O1204" i="12" s="1"/>
  <c r="P1206" i="12"/>
  <c r="P1205" i="12" s="1"/>
  <c r="P1204" i="12" s="1"/>
  <c r="Q1206" i="12"/>
  <c r="Q1205" i="12" s="1"/>
  <c r="Q1204" i="12" s="1"/>
  <c r="O1210" i="12"/>
  <c r="O1209" i="12" s="1"/>
  <c r="O1208" i="12" s="1"/>
  <c r="P1210" i="12"/>
  <c r="P1209" i="12" s="1"/>
  <c r="P1208" i="12" s="1"/>
  <c r="Q1210" i="12"/>
  <c r="Q1209" i="12" s="1"/>
  <c r="Q1208" i="12" s="1"/>
  <c r="O1214" i="12"/>
  <c r="O1213" i="12" s="1"/>
  <c r="O1212" i="12" s="1"/>
  <c r="P1214" i="12"/>
  <c r="P1213" i="12" s="1"/>
  <c r="P1212" i="12" s="1"/>
  <c r="Q1214" i="12"/>
  <c r="Q1213" i="12" s="1"/>
  <c r="Q1212" i="12" s="1"/>
  <c r="O1225" i="12"/>
  <c r="O1224" i="12" s="1"/>
  <c r="P1225" i="12"/>
  <c r="P1224" i="12" s="1"/>
  <c r="Q1225" i="12"/>
  <c r="Q1224" i="12" s="1"/>
  <c r="O1228" i="12"/>
  <c r="O1227" i="12" s="1"/>
  <c r="P1228" i="12"/>
  <c r="P1227" i="12" s="1"/>
  <c r="Q1228" i="12"/>
  <c r="Q1227" i="12" s="1"/>
  <c r="O1232" i="12"/>
  <c r="O1231" i="12" s="1"/>
  <c r="O1230" i="12" s="1"/>
  <c r="P1232" i="12"/>
  <c r="P1231" i="12" s="1"/>
  <c r="P1230" i="12" s="1"/>
  <c r="Q1232" i="12"/>
  <c r="Q1231" i="12" s="1"/>
  <c r="Q1230" i="12" s="1"/>
  <c r="O1236" i="12"/>
  <c r="O1235" i="12" s="1"/>
  <c r="O1234" i="12" s="1"/>
  <c r="P1236" i="12"/>
  <c r="P1235" i="12" s="1"/>
  <c r="P1234" i="12" s="1"/>
  <c r="Q1236" i="12"/>
  <c r="Q1235" i="12" s="1"/>
  <c r="Q1234" i="12" s="1"/>
  <c r="O1240" i="12"/>
  <c r="O1239" i="12" s="1"/>
  <c r="O1238" i="12" s="1"/>
  <c r="P1240" i="12"/>
  <c r="P1239" i="12" s="1"/>
  <c r="P1238" i="12" s="1"/>
  <c r="Q1240" i="12"/>
  <c r="Q1239" i="12" s="1"/>
  <c r="Q1238" i="12" s="1"/>
  <c r="O1244" i="12"/>
  <c r="O1243" i="12" s="1"/>
  <c r="O1242" i="12" s="1"/>
  <c r="P1244" i="12"/>
  <c r="P1243" i="12" s="1"/>
  <c r="P1242" i="12" s="1"/>
  <c r="Q1244" i="12"/>
  <c r="Q1243" i="12" s="1"/>
  <c r="Q1242" i="12" s="1"/>
  <c r="O1248" i="12"/>
  <c r="O1247" i="12" s="1"/>
  <c r="O1246" i="12" s="1"/>
  <c r="P1248" i="12"/>
  <c r="P1247" i="12" s="1"/>
  <c r="P1246" i="12" s="1"/>
  <c r="Q1248" i="12"/>
  <c r="Q1247" i="12" s="1"/>
  <c r="Q1246" i="12" s="1"/>
  <c r="O1252" i="12"/>
  <c r="O1251" i="12" s="1"/>
  <c r="O1250" i="12" s="1"/>
  <c r="P1252" i="12"/>
  <c r="P1251" i="12" s="1"/>
  <c r="P1250" i="12" s="1"/>
  <c r="Q1252" i="12"/>
  <c r="Q1251" i="12" s="1"/>
  <c r="Q1250" i="12" s="1"/>
  <c r="O1256" i="12"/>
  <c r="O1255" i="12" s="1"/>
  <c r="O1254" i="12" s="1"/>
  <c r="P1256" i="12"/>
  <c r="P1255" i="12" s="1"/>
  <c r="P1254" i="12" s="1"/>
  <c r="Q1256" i="12"/>
  <c r="Q1255" i="12" s="1"/>
  <c r="Q1254" i="12" s="1"/>
  <c r="O1264" i="12"/>
  <c r="O1263" i="12" s="1"/>
  <c r="P1264" i="12"/>
  <c r="P1263" i="12" s="1"/>
  <c r="Q1264" i="12"/>
  <c r="Q1263" i="12" s="1"/>
  <c r="O1270" i="12"/>
  <c r="P1270" i="12"/>
  <c r="Q1270" i="12"/>
  <c r="O1272" i="12"/>
  <c r="P1272" i="12"/>
  <c r="Q1272" i="12"/>
  <c r="O1276" i="12"/>
  <c r="O1275" i="12" s="1"/>
  <c r="O1274" i="12" s="1"/>
  <c r="P1276" i="12"/>
  <c r="P1275" i="12" s="1"/>
  <c r="P1274" i="12" s="1"/>
  <c r="Q1276" i="12"/>
  <c r="Q1275" i="12" s="1"/>
  <c r="Q1274" i="12" s="1"/>
  <c r="O1280" i="12"/>
  <c r="O1279" i="12" s="1"/>
  <c r="O1278" i="12" s="1"/>
  <c r="P1280" i="12"/>
  <c r="P1279" i="12" s="1"/>
  <c r="P1278" i="12" s="1"/>
  <c r="Q1280" i="12"/>
  <c r="Q1279" i="12" s="1"/>
  <c r="Q1278" i="12" s="1"/>
  <c r="O1284" i="12"/>
  <c r="P1284" i="12"/>
  <c r="Q1284" i="12"/>
  <c r="O1286" i="12"/>
  <c r="P1286" i="12"/>
  <c r="Q1286" i="12"/>
  <c r="O1290" i="12"/>
  <c r="O1289" i="12" s="1"/>
  <c r="O1288" i="12" s="1"/>
  <c r="P1290" i="12"/>
  <c r="P1289" i="12" s="1"/>
  <c r="P1288" i="12" s="1"/>
  <c r="Q1290" i="12"/>
  <c r="Q1289" i="12" s="1"/>
  <c r="Q1288" i="12" s="1"/>
  <c r="O1294" i="12"/>
  <c r="P1294" i="12"/>
  <c r="Q1294" i="12"/>
  <c r="O1296" i="12"/>
  <c r="P1296" i="12"/>
  <c r="Q1296" i="12"/>
  <c r="O1300" i="12"/>
  <c r="P1300" i="12"/>
  <c r="Q1300" i="12"/>
  <c r="O1302" i="12"/>
  <c r="P1302" i="12"/>
  <c r="Q1302" i="12"/>
  <c r="O1306" i="12"/>
  <c r="O1305" i="12" s="1"/>
  <c r="O1304" i="12" s="1"/>
  <c r="P1306" i="12"/>
  <c r="P1305" i="12" s="1"/>
  <c r="P1304" i="12" s="1"/>
  <c r="Q1306" i="12"/>
  <c r="Q1305" i="12" s="1"/>
  <c r="Q1304" i="12" s="1"/>
  <c r="O1310" i="12"/>
  <c r="O1309" i="12" s="1"/>
  <c r="O1308" i="12" s="1"/>
  <c r="P1310" i="12"/>
  <c r="P1309" i="12" s="1"/>
  <c r="P1308" i="12" s="1"/>
  <c r="Q1310" i="12"/>
  <c r="Q1309" i="12" s="1"/>
  <c r="Q1308" i="12" s="1"/>
  <c r="O1315" i="12"/>
  <c r="O1314" i="12" s="1"/>
  <c r="O1313" i="12" s="1"/>
  <c r="P1315" i="12"/>
  <c r="P1314" i="12" s="1"/>
  <c r="P1313" i="12" s="1"/>
  <c r="Q1315" i="12"/>
  <c r="Q1314" i="12" s="1"/>
  <c r="Q1313" i="12" s="1"/>
  <c r="O1319" i="12"/>
  <c r="O1318" i="12" s="1"/>
  <c r="O1317" i="12" s="1"/>
  <c r="P1319" i="12"/>
  <c r="P1318" i="12" s="1"/>
  <c r="P1317" i="12" s="1"/>
  <c r="Q1319" i="12"/>
  <c r="Q1318" i="12" s="1"/>
  <c r="Q1317" i="12" s="1"/>
  <c r="O1323" i="12"/>
  <c r="O1322" i="12" s="1"/>
  <c r="O1321" i="12" s="1"/>
  <c r="P1323" i="12"/>
  <c r="P1322" i="12" s="1"/>
  <c r="P1321" i="12" s="1"/>
  <c r="Q1323" i="12"/>
  <c r="Q1322" i="12" s="1"/>
  <c r="Q1321" i="12" s="1"/>
  <c r="O1327" i="12"/>
  <c r="O1326" i="12" s="1"/>
  <c r="O1325" i="12" s="1"/>
  <c r="P1327" i="12"/>
  <c r="P1326" i="12" s="1"/>
  <c r="P1325" i="12" s="1"/>
  <c r="Q1327" i="12"/>
  <c r="Q1326" i="12" s="1"/>
  <c r="Q1325" i="12" s="1"/>
  <c r="O1331" i="12"/>
  <c r="O1330" i="12" s="1"/>
  <c r="O1329" i="12" s="1"/>
  <c r="P1331" i="12"/>
  <c r="P1330" i="12" s="1"/>
  <c r="P1329" i="12" s="1"/>
  <c r="Q1331" i="12"/>
  <c r="Q1330" i="12" s="1"/>
  <c r="Q1329" i="12" s="1"/>
  <c r="O1335" i="12"/>
  <c r="O1334" i="12" s="1"/>
  <c r="O1333" i="12" s="1"/>
  <c r="P1335" i="12"/>
  <c r="P1334" i="12" s="1"/>
  <c r="P1333" i="12" s="1"/>
  <c r="Q1335" i="12"/>
  <c r="Q1334" i="12" s="1"/>
  <c r="Q1333" i="12" s="1"/>
  <c r="O1339" i="12"/>
  <c r="O1338" i="12" s="1"/>
  <c r="O1337" i="12" s="1"/>
  <c r="P1339" i="12"/>
  <c r="P1338" i="12" s="1"/>
  <c r="P1337" i="12" s="1"/>
  <c r="Q1339" i="12"/>
  <c r="Q1338" i="12" s="1"/>
  <c r="Q1337" i="12" s="1"/>
  <c r="O1343" i="12"/>
  <c r="O1342" i="12" s="1"/>
  <c r="O1341" i="12" s="1"/>
  <c r="P1343" i="12"/>
  <c r="P1342" i="12" s="1"/>
  <c r="P1341" i="12" s="1"/>
  <c r="Q1343" i="12"/>
  <c r="Q1342" i="12" s="1"/>
  <c r="Q1341" i="12" s="1"/>
  <c r="O1347" i="12"/>
  <c r="O1346" i="12" s="1"/>
  <c r="O1345" i="12" s="1"/>
  <c r="P1347" i="12"/>
  <c r="P1346" i="12" s="1"/>
  <c r="P1345" i="12" s="1"/>
  <c r="Q1347" i="12"/>
  <c r="Q1346" i="12" s="1"/>
  <c r="Q1345" i="12" s="1"/>
  <c r="O1351" i="12"/>
  <c r="O1350" i="12" s="1"/>
  <c r="O1349" i="12" s="1"/>
  <c r="P1351" i="12"/>
  <c r="P1350" i="12" s="1"/>
  <c r="P1349" i="12" s="1"/>
  <c r="Q1351" i="12"/>
  <c r="Q1350" i="12" s="1"/>
  <c r="Q1349" i="12" s="1"/>
  <c r="O1355" i="12"/>
  <c r="O1354" i="12" s="1"/>
  <c r="O1353" i="12" s="1"/>
  <c r="P1355" i="12"/>
  <c r="P1354" i="12" s="1"/>
  <c r="P1353" i="12" s="1"/>
  <c r="Q1355" i="12"/>
  <c r="Q1354" i="12" s="1"/>
  <c r="Q1353" i="12" s="1"/>
  <c r="O1363" i="12"/>
  <c r="O1362" i="12" s="1"/>
  <c r="O1361" i="12" s="1"/>
  <c r="P1363" i="12"/>
  <c r="P1362" i="12" s="1"/>
  <c r="P1361" i="12" s="1"/>
  <c r="Q1363" i="12"/>
  <c r="Q1362" i="12" s="1"/>
  <c r="Q1361" i="12" s="1"/>
  <c r="O1369" i="12"/>
  <c r="O1368" i="12" s="1"/>
  <c r="O1367" i="12" s="1"/>
  <c r="P1369" i="12"/>
  <c r="P1368" i="12" s="1"/>
  <c r="P1367" i="12" s="1"/>
  <c r="Q1369" i="12"/>
  <c r="Q1368" i="12" s="1"/>
  <c r="Q1367" i="12" s="1"/>
  <c r="O1375" i="12"/>
  <c r="O1374" i="12" s="1"/>
  <c r="O1373" i="12" s="1"/>
  <c r="P1375" i="12"/>
  <c r="P1374" i="12" s="1"/>
  <c r="P1373" i="12" s="1"/>
  <c r="Q1375" i="12"/>
  <c r="Q1374" i="12" s="1"/>
  <c r="Q1373" i="12" s="1"/>
  <c r="O1386" i="12"/>
  <c r="P1386" i="12"/>
  <c r="Q1386" i="12"/>
  <c r="O1388" i="12"/>
  <c r="P1388" i="12"/>
  <c r="Q1388" i="12"/>
  <c r="O1393" i="12"/>
  <c r="O1392" i="12" s="1"/>
  <c r="O1391" i="12" s="1"/>
  <c r="O1390" i="12" s="1"/>
  <c r="P1393" i="12"/>
  <c r="P1392" i="12" s="1"/>
  <c r="P1391" i="12" s="1"/>
  <c r="P1390" i="12" s="1"/>
  <c r="Q1393" i="12"/>
  <c r="Q1392" i="12" s="1"/>
  <c r="Q1391" i="12" s="1"/>
  <c r="Q1390" i="12" s="1"/>
  <c r="O1399" i="12"/>
  <c r="O1398" i="12" s="1"/>
  <c r="O1397" i="12" s="1"/>
  <c r="O1396" i="12" s="1"/>
  <c r="P1399" i="12"/>
  <c r="P1398" i="12" s="1"/>
  <c r="P1397" i="12" s="1"/>
  <c r="P1396" i="12" s="1"/>
  <c r="Q1399" i="12"/>
  <c r="Q1398" i="12" s="1"/>
  <c r="Q1397" i="12" s="1"/>
  <c r="Q1396" i="12" s="1"/>
  <c r="O1404" i="12"/>
  <c r="O1403" i="12" s="1"/>
  <c r="O1402" i="12" s="1"/>
  <c r="P1404" i="12"/>
  <c r="P1403" i="12" s="1"/>
  <c r="P1402" i="12" s="1"/>
  <c r="Q1404" i="12"/>
  <c r="Q1403" i="12" s="1"/>
  <c r="Q1402" i="12" s="1"/>
  <c r="O1408" i="12"/>
  <c r="O1407" i="12" s="1"/>
  <c r="P1408" i="12"/>
  <c r="P1407" i="12" s="1"/>
  <c r="Q1408" i="12"/>
  <c r="Q1407" i="12" s="1"/>
  <c r="O1411" i="12"/>
  <c r="P1411" i="12"/>
  <c r="Q1411" i="12"/>
  <c r="O1413" i="12"/>
  <c r="P1413" i="12"/>
  <c r="Q1413" i="12"/>
  <c r="O1419" i="12"/>
  <c r="P1419" i="12"/>
  <c r="Q1419" i="12"/>
  <c r="O1422" i="12"/>
  <c r="P1422" i="12"/>
  <c r="Q1422" i="12"/>
  <c r="O1429" i="12"/>
  <c r="O1428" i="12" s="1"/>
  <c r="O1427" i="12" s="1"/>
  <c r="P1429" i="12"/>
  <c r="P1428" i="12" s="1"/>
  <c r="P1427" i="12" s="1"/>
  <c r="Q1429" i="12"/>
  <c r="Q1428" i="12" s="1"/>
  <c r="Q1427" i="12" s="1"/>
  <c r="O1434" i="12"/>
  <c r="O1433" i="12" s="1"/>
  <c r="O1432" i="12" s="1"/>
  <c r="P1434" i="12"/>
  <c r="P1433" i="12" s="1"/>
  <c r="P1432" i="12" s="1"/>
  <c r="Q1434" i="12"/>
  <c r="Q1433" i="12" s="1"/>
  <c r="Q1432" i="12" s="1"/>
  <c r="O1439" i="12"/>
  <c r="O1438" i="12" s="1"/>
  <c r="O1437" i="12" s="1"/>
  <c r="P1439" i="12"/>
  <c r="P1438" i="12" s="1"/>
  <c r="P1437" i="12" s="1"/>
  <c r="Q1439" i="12"/>
  <c r="Q1438" i="12" s="1"/>
  <c r="Q1437" i="12" s="1"/>
  <c r="O1444" i="12"/>
  <c r="O1443" i="12" s="1"/>
  <c r="O1442" i="12" s="1"/>
  <c r="O1441" i="12" s="1"/>
  <c r="P1444" i="12"/>
  <c r="P1443" i="12" s="1"/>
  <c r="P1442" i="12" s="1"/>
  <c r="P1441" i="12" s="1"/>
  <c r="Q1444" i="12"/>
  <c r="Q1443" i="12" s="1"/>
  <c r="Q1442" i="12" s="1"/>
  <c r="Q1441" i="12" s="1"/>
  <c r="O1449" i="12"/>
  <c r="O1448" i="12" s="1"/>
  <c r="O1447" i="12" s="1"/>
  <c r="O1446" i="12" s="1"/>
  <c r="P1449" i="12"/>
  <c r="P1448" i="12" s="1"/>
  <c r="P1447" i="12" s="1"/>
  <c r="P1446" i="12" s="1"/>
  <c r="Q1449" i="12"/>
  <c r="Q1448" i="12" s="1"/>
  <c r="Q1447" i="12" s="1"/>
  <c r="Q1446" i="12" s="1"/>
  <c r="O1456" i="12"/>
  <c r="O1455" i="12" s="1"/>
  <c r="O1454" i="12" s="1"/>
  <c r="O1453" i="12" s="1"/>
  <c r="P1456" i="12"/>
  <c r="P1455" i="12" s="1"/>
  <c r="P1454" i="12" s="1"/>
  <c r="P1453" i="12" s="1"/>
  <c r="Q1456" i="12"/>
  <c r="Q1455" i="12" s="1"/>
  <c r="Q1454" i="12" s="1"/>
  <c r="Q1453" i="12" s="1"/>
  <c r="O1461" i="12"/>
  <c r="O1460" i="12" s="1"/>
  <c r="P1461" i="12"/>
  <c r="P1460" i="12" s="1"/>
  <c r="Q1461" i="12"/>
  <c r="Q1460" i="12" s="1"/>
  <c r="O1464" i="12"/>
  <c r="O1463" i="12" s="1"/>
  <c r="P1464" i="12"/>
  <c r="P1463" i="12" s="1"/>
  <c r="Q1464" i="12"/>
  <c r="Q1463" i="12" s="1"/>
  <c r="O1469" i="12"/>
  <c r="O1468" i="12" s="1"/>
  <c r="O1467" i="12" s="1"/>
  <c r="O1466" i="12" s="1"/>
  <c r="P1469" i="12"/>
  <c r="P1468" i="12" s="1"/>
  <c r="P1467" i="12" s="1"/>
  <c r="P1466" i="12" s="1"/>
  <c r="Q1469" i="12"/>
  <c r="Q1468" i="12" s="1"/>
  <c r="Q1467" i="12" s="1"/>
  <c r="Q1466" i="12" s="1"/>
  <c r="O1475" i="12"/>
  <c r="O1474" i="12" s="1"/>
  <c r="P1475" i="12"/>
  <c r="P1474" i="12" s="1"/>
  <c r="Q1475" i="12"/>
  <c r="Q1474" i="12" s="1"/>
  <c r="O1478" i="12"/>
  <c r="O1477" i="12" s="1"/>
  <c r="P1478" i="12"/>
  <c r="P1477" i="12" s="1"/>
  <c r="Q1478" i="12"/>
  <c r="Q1477" i="12" s="1"/>
  <c r="O1481" i="12"/>
  <c r="O1480" i="12" s="1"/>
  <c r="P1481" i="12"/>
  <c r="P1480" i="12" s="1"/>
  <c r="Q1481" i="12"/>
  <c r="Q1480" i="12" s="1"/>
  <c r="O1485" i="12"/>
  <c r="O1484" i="12" s="1"/>
  <c r="P1485" i="12"/>
  <c r="P1484" i="12" s="1"/>
  <c r="Q1485" i="12"/>
  <c r="Q1484" i="12" s="1"/>
  <c r="O1488" i="12"/>
  <c r="O1487" i="12" s="1"/>
  <c r="P1488" i="12"/>
  <c r="P1487" i="12" s="1"/>
  <c r="Q1488" i="12"/>
  <c r="Q1487" i="12" s="1"/>
  <c r="O1496" i="12"/>
  <c r="O1495" i="12" s="1"/>
  <c r="O1491" i="12" s="1"/>
  <c r="P1496" i="12"/>
  <c r="P1495" i="12" s="1"/>
  <c r="P1491" i="12" s="1"/>
  <c r="Q1496" i="12"/>
  <c r="Q1495" i="12" s="1"/>
  <c r="Q1491" i="12" s="1"/>
  <c r="O1500" i="12"/>
  <c r="O1499" i="12" s="1"/>
  <c r="O1498" i="12" s="1"/>
  <c r="P1500" i="12"/>
  <c r="P1499" i="12" s="1"/>
  <c r="P1498" i="12" s="1"/>
  <c r="Q1500" i="12"/>
  <c r="Q1499" i="12" s="1"/>
  <c r="Q1498" i="12" s="1"/>
  <c r="O1504" i="12"/>
  <c r="O1503" i="12" s="1"/>
  <c r="O1502" i="12" s="1"/>
  <c r="P1504" i="12"/>
  <c r="P1503" i="12" s="1"/>
  <c r="P1502" i="12" s="1"/>
  <c r="Q1504" i="12"/>
  <c r="Q1503" i="12" s="1"/>
  <c r="Q1502" i="12" s="1"/>
  <c r="O1510" i="12"/>
  <c r="O1509" i="12" s="1"/>
  <c r="O1508" i="12" s="1"/>
  <c r="O1507" i="12" s="1"/>
  <c r="P1510" i="12"/>
  <c r="P1509" i="12" s="1"/>
  <c r="P1508" i="12" s="1"/>
  <c r="P1507" i="12" s="1"/>
  <c r="Q1510" i="12"/>
  <c r="Q1509" i="12" s="1"/>
  <c r="Q1508" i="12" s="1"/>
  <c r="Q1507" i="12" s="1"/>
  <c r="O1515" i="12"/>
  <c r="O1514" i="12" s="1"/>
  <c r="O1513" i="12" s="1"/>
  <c r="O1512" i="12" s="1"/>
  <c r="P1515" i="12"/>
  <c r="P1514" i="12" s="1"/>
  <c r="P1513" i="12" s="1"/>
  <c r="P1512" i="12" s="1"/>
  <c r="Q1515" i="12"/>
  <c r="Q1514" i="12" s="1"/>
  <c r="Q1513" i="12" s="1"/>
  <c r="Q1512" i="12" s="1"/>
  <c r="O1521" i="12"/>
  <c r="O1520" i="12" s="1"/>
  <c r="O1519" i="12" s="1"/>
  <c r="P1521" i="12"/>
  <c r="P1520" i="12" s="1"/>
  <c r="P1519" i="12" s="1"/>
  <c r="Q1521" i="12"/>
  <c r="Q1520" i="12" s="1"/>
  <c r="Q1519" i="12" s="1"/>
  <c r="O1532" i="12"/>
  <c r="O1531" i="12" s="1"/>
  <c r="P1532" i="12"/>
  <c r="P1531" i="12" s="1"/>
  <c r="Q1532" i="12"/>
  <c r="Q1531" i="12" s="1"/>
  <c r="O1535" i="12"/>
  <c r="O1534" i="12" s="1"/>
  <c r="P1535" i="12"/>
  <c r="P1534" i="12" s="1"/>
  <c r="Q1535" i="12"/>
  <c r="Q1534" i="12" s="1"/>
  <c r="O1542" i="12"/>
  <c r="O1541" i="12" s="1"/>
  <c r="O1540" i="12" s="1"/>
  <c r="P1542" i="12"/>
  <c r="P1541" i="12" s="1"/>
  <c r="P1540" i="12" s="1"/>
  <c r="Q1542" i="12"/>
  <c r="Q1541" i="12" s="1"/>
  <c r="Q1540" i="12" s="1"/>
  <c r="O1546" i="12"/>
  <c r="O1545" i="12" s="1"/>
  <c r="O1544" i="12" s="1"/>
  <c r="P1546" i="12"/>
  <c r="P1545" i="12" s="1"/>
  <c r="P1544" i="12" s="1"/>
  <c r="Q1546" i="12"/>
  <c r="Q1545" i="12" s="1"/>
  <c r="Q1544" i="12" s="1"/>
  <c r="O1550" i="12"/>
  <c r="O1549" i="12" s="1"/>
  <c r="O1548" i="12" s="1"/>
  <c r="P1550" i="12"/>
  <c r="P1549" i="12" s="1"/>
  <c r="P1548" i="12" s="1"/>
  <c r="Q1550" i="12"/>
  <c r="Q1549" i="12" s="1"/>
  <c r="Q1548" i="12" s="1"/>
  <c r="O1555" i="12"/>
  <c r="O1554" i="12" s="1"/>
  <c r="O1553" i="12" s="1"/>
  <c r="O1552" i="12" s="1"/>
  <c r="P1555" i="12"/>
  <c r="P1554" i="12" s="1"/>
  <c r="P1553" i="12" s="1"/>
  <c r="P1552" i="12" s="1"/>
  <c r="Q1555" i="12"/>
  <c r="Q1554" i="12" s="1"/>
  <c r="Q1553" i="12" s="1"/>
  <c r="Q1552" i="12" s="1"/>
  <c r="O1560" i="12"/>
  <c r="O1559" i="12" s="1"/>
  <c r="O1558" i="12" s="1"/>
  <c r="P1560" i="12"/>
  <c r="P1559" i="12" s="1"/>
  <c r="P1558" i="12" s="1"/>
  <c r="Q1560" i="12"/>
  <c r="Q1559" i="12" s="1"/>
  <c r="Q1558" i="12" s="1"/>
  <c r="O1564" i="12"/>
  <c r="O1563" i="12" s="1"/>
  <c r="O1562" i="12" s="1"/>
  <c r="P1564" i="12"/>
  <c r="P1563" i="12" s="1"/>
  <c r="P1562" i="12" s="1"/>
  <c r="Q1564" i="12"/>
  <c r="Q1563" i="12" s="1"/>
  <c r="Q1562" i="12" s="1"/>
  <c r="O1568" i="12"/>
  <c r="O1567" i="12" s="1"/>
  <c r="O1566" i="12" s="1"/>
  <c r="P1568" i="12"/>
  <c r="P1567" i="12" s="1"/>
  <c r="P1566" i="12" s="1"/>
  <c r="Q1568" i="12"/>
  <c r="Q1567" i="12" s="1"/>
  <c r="Q1566" i="12" s="1"/>
  <c r="O1572" i="12"/>
  <c r="O1571" i="12" s="1"/>
  <c r="P1572" i="12"/>
  <c r="P1571" i="12" s="1"/>
  <c r="Q1572" i="12"/>
  <c r="Q1571" i="12" s="1"/>
  <c r="O1575" i="12"/>
  <c r="O1574" i="12" s="1"/>
  <c r="P1575" i="12"/>
  <c r="P1574" i="12" s="1"/>
  <c r="Q1575" i="12"/>
  <c r="Q1574" i="12" s="1"/>
  <c r="O1584" i="12"/>
  <c r="O1583" i="12" s="1"/>
  <c r="O1582" i="12" s="1"/>
  <c r="P1584" i="12"/>
  <c r="P1583" i="12" s="1"/>
  <c r="P1582" i="12" s="1"/>
  <c r="Q1584" i="12"/>
  <c r="Q1583" i="12" s="1"/>
  <c r="Q1582" i="12" s="1"/>
  <c r="O1592" i="12"/>
  <c r="O1591" i="12" s="1"/>
  <c r="O1590" i="12" s="1"/>
  <c r="P1592" i="12"/>
  <c r="P1591" i="12" s="1"/>
  <c r="P1590" i="12" s="1"/>
  <c r="Q1592" i="12"/>
  <c r="Q1591" i="12" s="1"/>
  <c r="Q1590" i="12" s="1"/>
  <c r="O1596" i="12"/>
  <c r="O1595" i="12" s="1"/>
  <c r="O1594" i="12" s="1"/>
  <c r="P1596" i="12"/>
  <c r="P1595" i="12" s="1"/>
  <c r="P1594" i="12" s="1"/>
  <c r="Q1596" i="12"/>
  <c r="Q1595" i="12" s="1"/>
  <c r="Q1594" i="12" s="1"/>
  <c r="O1601" i="12"/>
  <c r="O1600" i="12" s="1"/>
  <c r="O1599" i="12" s="1"/>
  <c r="P1601" i="12"/>
  <c r="P1600" i="12" s="1"/>
  <c r="P1599" i="12" s="1"/>
  <c r="Q1601" i="12"/>
  <c r="Q1600" i="12" s="1"/>
  <c r="Q1599" i="12" s="1"/>
  <c r="O1605" i="12"/>
  <c r="O1604" i="12" s="1"/>
  <c r="O1603" i="12" s="1"/>
  <c r="P1605" i="12"/>
  <c r="P1604" i="12" s="1"/>
  <c r="P1603" i="12" s="1"/>
  <c r="Q1605" i="12"/>
  <c r="Q1604" i="12" s="1"/>
  <c r="Q1603" i="12" s="1"/>
  <c r="O1610" i="12"/>
  <c r="O1609" i="12" s="1"/>
  <c r="O1608" i="12" s="1"/>
  <c r="O1607" i="12" s="1"/>
  <c r="P1610" i="12"/>
  <c r="P1609" i="12" s="1"/>
  <c r="P1608" i="12" s="1"/>
  <c r="P1607" i="12" s="1"/>
  <c r="Q1610" i="12"/>
  <c r="Q1609" i="12" s="1"/>
  <c r="Q1608" i="12" s="1"/>
  <c r="Q1607" i="12" s="1"/>
  <c r="O1615" i="12"/>
  <c r="O1614" i="12" s="1"/>
  <c r="O1613" i="12" s="1"/>
  <c r="P1615" i="12"/>
  <c r="P1614" i="12" s="1"/>
  <c r="P1613" i="12" s="1"/>
  <c r="Q1615" i="12"/>
  <c r="Q1614" i="12" s="1"/>
  <c r="Q1613" i="12" s="1"/>
  <c r="O1619" i="12"/>
  <c r="O1618" i="12" s="1"/>
  <c r="O1617" i="12" s="1"/>
  <c r="P1619" i="12"/>
  <c r="P1618" i="12" s="1"/>
  <c r="P1617" i="12" s="1"/>
  <c r="Q1619" i="12"/>
  <c r="Q1618" i="12" s="1"/>
  <c r="Q1617" i="12" s="1"/>
  <c r="O1625" i="12"/>
  <c r="O1624" i="12" s="1"/>
  <c r="P1625" i="12"/>
  <c r="P1624" i="12" s="1"/>
  <c r="Q1625" i="12"/>
  <c r="Q1624" i="12" s="1"/>
  <c r="O1629" i="12"/>
  <c r="O1628" i="12" s="1"/>
  <c r="P1629" i="12"/>
  <c r="P1628" i="12" s="1"/>
  <c r="Q1629" i="12"/>
  <c r="Q1628" i="12" s="1"/>
  <c r="O1633" i="12"/>
  <c r="P1633" i="12"/>
  <c r="Q1633" i="12"/>
  <c r="O1635" i="12"/>
  <c r="P1635" i="12"/>
  <c r="Q1635" i="12"/>
  <c r="O1642" i="12"/>
  <c r="O1641" i="12" s="1"/>
  <c r="O1640" i="12" s="1"/>
  <c r="O1639" i="12" s="1"/>
  <c r="P1642" i="12"/>
  <c r="P1641" i="12" s="1"/>
  <c r="P1640" i="12" s="1"/>
  <c r="P1639" i="12" s="1"/>
  <c r="Q1642" i="12"/>
  <c r="Q1641" i="12" s="1"/>
  <c r="Q1640" i="12" s="1"/>
  <c r="Q1639" i="12" s="1"/>
  <c r="O1647" i="12"/>
  <c r="O1646" i="12" s="1"/>
  <c r="O1645" i="12" s="1"/>
  <c r="P1647" i="12"/>
  <c r="P1646" i="12" s="1"/>
  <c r="P1645" i="12" s="1"/>
  <c r="Q1647" i="12"/>
  <c r="Q1646" i="12" s="1"/>
  <c r="Q1645" i="12" s="1"/>
  <c r="O1651" i="12"/>
  <c r="O1650" i="12" s="1"/>
  <c r="O1649" i="12" s="1"/>
  <c r="P1651" i="12"/>
  <c r="P1650" i="12" s="1"/>
  <c r="P1649" i="12" s="1"/>
  <c r="Q1651" i="12"/>
  <c r="Q1650" i="12" s="1"/>
  <c r="Q1649" i="12" s="1"/>
  <c r="O1655" i="12"/>
  <c r="O1654" i="12" s="1"/>
  <c r="O1653" i="12" s="1"/>
  <c r="P1655" i="12"/>
  <c r="P1654" i="12" s="1"/>
  <c r="P1653" i="12" s="1"/>
  <c r="Q1655" i="12"/>
  <c r="Q1654" i="12" s="1"/>
  <c r="Q1653" i="12" s="1"/>
  <c r="O1660" i="12"/>
  <c r="O1659" i="12" s="1"/>
  <c r="P1660" i="12"/>
  <c r="P1659" i="12" s="1"/>
  <c r="Q1660" i="12"/>
  <c r="Q1659" i="12" s="1"/>
  <c r="O1663" i="12"/>
  <c r="O1662" i="12" s="1"/>
  <c r="P1663" i="12"/>
  <c r="P1662" i="12" s="1"/>
  <c r="Q1663" i="12"/>
  <c r="Q1662" i="12" s="1"/>
  <c r="O1670" i="12"/>
  <c r="O1669" i="12" s="1"/>
  <c r="O1668" i="12" s="1"/>
  <c r="O1667" i="12" s="1"/>
  <c r="P1670" i="12"/>
  <c r="P1669" i="12" s="1"/>
  <c r="P1668" i="12" s="1"/>
  <c r="P1667" i="12" s="1"/>
  <c r="Q1670" i="12"/>
  <c r="Q1669" i="12" s="1"/>
  <c r="Q1668" i="12" s="1"/>
  <c r="Q1667" i="12" s="1"/>
  <c r="O1679" i="12"/>
  <c r="O1678" i="12" s="1"/>
  <c r="O1677" i="12" s="1"/>
  <c r="O1676" i="12" s="1"/>
  <c r="P1679" i="12"/>
  <c r="P1678" i="12" s="1"/>
  <c r="P1677" i="12" s="1"/>
  <c r="P1676" i="12" s="1"/>
  <c r="Q1679" i="12"/>
  <c r="Q1678" i="12" s="1"/>
  <c r="Q1677" i="12" s="1"/>
  <c r="Q1676" i="12" s="1"/>
  <c r="O1684" i="12"/>
  <c r="O1683" i="12" s="1"/>
  <c r="O1682" i="12" s="1"/>
  <c r="O1681" i="12" s="1"/>
  <c r="P1684" i="12"/>
  <c r="P1683" i="12" s="1"/>
  <c r="P1682" i="12" s="1"/>
  <c r="P1681" i="12" s="1"/>
  <c r="Q1684" i="12"/>
  <c r="Q1683" i="12" s="1"/>
  <c r="Q1682" i="12" s="1"/>
  <c r="Q1681" i="12" s="1"/>
  <c r="O1689" i="12"/>
  <c r="O1688" i="12" s="1"/>
  <c r="O1687" i="12" s="1"/>
  <c r="P1689" i="12"/>
  <c r="P1688" i="12" s="1"/>
  <c r="P1687" i="12" s="1"/>
  <c r="Q1689" i="12"/>
  <c r="Q1688" i="12" s="1"/>
  <c r="Q1687" i="12" s="1"/>
  <c r="O1693" i="12"/>
  <c r="O1692" i="12" s="1"/>
  <c r="O1691" i="12" s="1"/>
  <c r="P1693" i="12"/>
  <c r="P1692" i="12" s="1"/>
  <c r="P1691" i="12" s="1"/>
  <c r="Q1693" i="12"/>
  <c r="Q1692" i="12" s="1"/>
  <c r="Q1691" i="12" s="1"/>
  <c r="O1698" i="12"/>
  <c r="O1697" i="12" s="1"/>
  <c r="O1696" i="12" s="1"/>
  <c r="P1698" i="12"/>
  <c r="P1697" i="12" s="1"/>
  <c r="P1696" i="12" s="1"/>
  <c r="Q1698" i="12"/>
  <c r="Q1697" i="12" s="1"/>
  <c r="Q1696" i="12" s="1"/>
  <c r="O1702" i="12"/>
  <c r="O1701" i="12" s="1"/>
  <c r="O1700" i="12" s="1"/>
  <c r="P1702" i="12"/>
  <c r="P1701" i="12" s="1"/>
  <c r="P1700" i="12" s="1"/>
  <c r="Q1702" i="12"/>
  <c r="Q1701" i="12" s="1"/>
  <c r="Q1700" i="12" s="1"/>
  <c r="O1706" i="12"/>
  <c r="O1705" i="12" s="1"/>
  <c r="O1704" i="12" s="1"/>
  <c r="P1706" i="12"/>
  <c r="P1705" i="12" s="1"/>
  <c r="P1704" i="12" s="1"/>
  <c r="Q1706" i="12"/>
  <c r="Q1705" i="12" s="1"/>
  <c r="Q1704" i="12" s="1"/>
  <c r="O1710" i="12"/>
  <c r="O1709" i="12" s="1"/>
  <c r="O1708" i="12" s="1"/>
  <c r="P1710" i="12"/>
  <c r="P1709" i="12" s="1"/>
  <c r="P1708" i="12" s="1"/>
  <c r="Q1710" i="12"/>
  <c r="Q1709" i="12" s="1"/>
  <c r="Q1708" i="12" s="1"/>
  <c r="O1714" i="12"/>
  <c r="O1713" i="12" s="1"/>
  <c r="O1712" i="12" s="1"/>
  <c r="P1714" i="12"/>
  <c r="P1713" i="12" s="1"/>
  <c r="P1712" i="12" s="1"/>
  <c r="Q1714" i="12"/>
  <c r="Q1713" i="12" s="1"/>
  <c r="Q1712" i="12" s="1"/>
  <c r="O1718" i="12"/>
  <c r="O1717" i="12" s="1"/>
  <c r="O1716" i="12" s="1"/>
  <c r="P1718" i="12"/>
  <c r="P1717" i="12" s="1"/>
  <c r="P1716" i="12" s="1"/>
  <c r="Q1718" i="12"/>
  <c r="Q1717" i="12" s="1"/>
  <c r="Q1716" i="12" s="1"/>
  <c r="O1722" i="12"/>
  <c r="O1721" i="12" s="1"/>
  <c r="O1720" i="12" s="1"/>
  <c r="P1722" i="12"/>
  <c r="P1721" i="12" s="1"/>
  <c r="P1720" i="12" s="1"/>
  <c r="Q1722" i="12"/>
  <c r="Q1721" i="12" s="1"/>
  <c r="Q1720" i="12" s="1"/>
  <c r="O1726" i="12"/>
  <c r="O1725" i="12" s="1"/>
  <c r="O1724" i="12" s="1"/>
  <c r="P1726" i="12"/>
  <c r="P1725" i="12" s="1"/>
  <c r="P1724" i="12" s="1"/>
  <c r="Q1726" i="12"/>
  <c r="Q1725" i="12" s="1"/>
  <c r="Q1724" i="12" s="1"/>
  <c r="O1730" i="12"/>
  <c r="O1729" i="12" s="1"/>
  <c r="O1728" i="12" s="1"/>
  <c r="P1730" i="12"/>
  <c r="P1729" i="12" s="1"/>
  <c r="P1728" i="12" s="1"/>
  <c r="Q1730" i="12"/>
  <c r="Q1729" i="12" s="1"/>
  <c r="Q1728" i="12" s="1"/>
  <c r="O1734" i="12"/>
  <c r="O1733" i="12" s="1"/>
  <c r="O1732" i="12" s="1"/>
  <c r="P1734" i="12"/>
  <c r="P1733" i="12" s="1"/>
  <c r="P1732" i="12" s="1"/>
  <c r="Q1734" i="12"/>
  <c r="Q1733" i="12" s="1"/>
  <c r="Q1732" i="12" s="1"/>
  <c r="O1738" i="12"/>
  <c r="O1737" i="12" s="1"/>
  <c r="O1736" i="12" s="1"/>
  <c r="P1738" i="12"/>
  <c r="P1737" i="12" s="1"/>
  <c r="P1736" i="12" s="1"/>
  <c r="Q1738" i="12"/>
  <c r="Q1737" i="12" s="1"/>
  <c r="Q1736" i="12" s="1"/>
  <c r="O1743" i="12"/>
  <c r="O1742" i="12" s="1"/>
  <c r="O1741" i="12" s="1"/>
  <c r="O1740" i="12" s="1"/>
  <c r="P1743" i="12"/>
  <c r="P1742" i="12" s="1"/>
  <c r="P1741" i="12" s="1"/>
  <c r="P1740" i="12" s="1"/>
  <c r="Q1743" i="12"/>
  <c r="Q1742" i="12" s="1"/>
  <c r="Q1741" i="12" s="1"/>
  <c r="Q1740" i="12" s="1"/>
  <c r="O1748" i="12"/>
  <c r="O1747" i="12" s="1"/>
  <c r="O1746" i="12" s="1"/>
  <c r="O1745" i="12" s="1"/>
  <c r="P1748" i="12"/>
  <c r="P1747" i="12" s="1"/>
  <c r="P1746" i="12" s="1"/>
  <c r="P1745" i="12" s="1"/>
  <c r="Q1748" i="12"/>
  <c r="Q1747" i="12" s="1"/>
  <c r="Q1746" i="12" s="1"/>
  <c r="Q1745" i="12" s="1"/>
  <c r="O1753" i="12"/>
  <c r="O1752" i="12" s="1"/>
  <c r="O1751" i="12" s="1"/>
  <c r="O1750" i="12" s="1"/>
  <c r="P1753" i="12"/>
  <c r="P1752" i="12" s="1"/>
  <c r="P1751" i="12" s="1"/>
  <c r="P1750" i="12" s="1"/>
  <c r="Q1753" i="12"/>
  <c r="Q1752" i="12" s="1"/>
  <c r="Q1751" i="12" s="1"/>
  <c r="Q1750" i="12" s="1"/>
  <c r="O1758" i="12"/>
  <c r="O1757" i="12" s="1"/>
  <c r="O1756" i="12" s="1"/>
  <c r="O1755" i="12" s="1"/>
  <c r="P1758" i="12"/>
  <c r="P1757" i="12" s="1"/>
  <c r="P1756" i="12" s="1"/>
  <c r="P1755" i="12" s="1"/>
  <c r="Q1758" i="12"/>
  <c r="Q1757" i="12" s="1"/>
  <c r="Q1756" i="12" s="1"/>
  <c r="Q1755" i="12" s="1"/>
  <c r="O1764" i="12"/>
  <c r="O1763" i="12" s="1"/>
  <c r="O1762" i="12" s="1"/>
  <c r="P1764" i="12"/>
  <c r="P1763" i="12" s="1"/>
  <c r="P1762" i="12" s="1"/>
  <c r="Q1764" i="12"/>
  <c r="Q1763" i="12" s="1"/>
  <c r="Q1762" i="12" s="1"/>
  <c r="O1768" i="12"/>
  <c r="O1767" i="12" s="1"/>
  <c r="O1766" i="12" s="1"/>
  <c r="P1768" i="12"/>
  <c r="P1767" i="12" s="1"/>
  <c r="P1766" i="12" s="1"/>
  <c r="Q1768" i="12"/>
  <c r="Q1767" i="12" s="1"/>
  <c r="Q1766" i="12" s="1"/>
  <c r="O1773" i="12"/>
  <c r="O1772" i="12" s="1"/>
  <c r="O1771" i="12" s="1"/>
  <c r="O1770" i="12" s="1"/>
  <c r="P1773" i="12"/>
  <c r="P1772" i="12" s="1"/>
  <c r="P1771" i="12" s="1"/>
  <c r="P1770" i="12" s="1"/>
  <c r="Q1773" i="12"/>
  <c r="Q1772" i="12" s="1"/>
  <c r="Q1771" i="12" s="1"/>
  <c r="Q1770" i="12" s="1"/>
  <c r="O1778" i="12"/>
  <c r="O1777" i="12" s="1"/>
  <c r="O1776" i="12" s="1"/>
  <c r="O1775" i="12" s="1"/>
  <c r="P1778" i="12"/>
  <c r="P1777" i="12" s="1"/>
  <c r="P1776" i="12" s="1"/>
  <c r="P1775" i="12" s="1"/>
  <c r="Q1778" i="12"/>
  <c r="Q1777" i="12" s="1"/>
  <c r="Q1776" i="12" s="1"/>
  <c r="Q1775" i="12" s="1"/>
  <c r="O1783" i="12"/>
  <c r="O1782" i="12" s="1"/>
  <c r="O1781" i="12" s="1"/>
  <c r="P1783" i="12"/>
  <c r="P1782" i="12" s="1"/>
  <c r="P1781" i="12" s="1"/>
  <c r="Q1783" i="12"/>
  <c r="Q1782" i="12" s="1"/>
  <c r="Q1781" i="12" s="1"/>
  <c r="O1787" i="12"/>
  <c r="O1786" i="12" s="1"/>
  <c r="O1785" i="12" s="1"/>
  <c r="P1787" i="12"/>
  <c r="P1786" i="12" s="1"/>
  <c r="P1785" i="12" s="1"/>
  <c r="Q1787" i="12"/>
  <c r="Q1786" i="12" s="1"/>
  <c r="Q1785" i="12" s="1"/>
  <c r="O1791" i="12"/>
  <c r="O1790" i="12" s="1"/>
  <c r="O1789" i="12" s="1"/>
  <c r="P1791" i="12"/>
  <c r="P1790" i="12" s="1"/>
  <c r="P1789" i="12" s="1"/>
  <c r="Q1791" i="12"/>
  <c r="Q1790" i="12" s="1"/>
  <c r="Q1789" i="12" s="1"/>
  <c r="O1798" i="12"/>
  <c r="O1797" i="12" s="1"/>
  <c r="O1796" i="12" s="1"/>
  <c r="P1798" i="12"/>
  <c r="P1797" i="12" s="1"/>
  <c r="P1796" i="12" s="1"/>
  <c r="Q1798" i="12"/>
  <c r="Q1797" i="12" s="1"/>
  <c r="Q1796" i="12" s="1"/>
  <c r="O1802" i="12"/>
  <c r="O1801" i="12" s="1"/>
  <c r="O1800" i="12" s="1"/>
  <c r="P1802" i="12"/>
  <c r="P1801" i="12" s="1"/>
  <c r="P1800" i="12" s="1"/>
  <c r="Q1802" i="12"/>
  <c r="Q1801" i="12" s="1"/>
  <c r="Q1800" i="12" s="1"/>
  <c r="O1809" i="12"/>
  <c r="O1808" i="12" s="1"/>
  <c r="O1807" i="12" s="1"/>
  <c r="P1809" i="12"/>
  <c r="P1808" i="12" s="1"/>
  <c r="P1807" i="12" s="1"/>
  <c r="Q1809" i="12"/>
  <c r="Q1808" i="12" s="1"/>
  <c r="Q1807" i="12" s="1"/>
  <c r="O1813" i="12"/>
  <c r="O1812" i="12" s="1"/>
  <c r="O1811" i="12" s="1"/>
  <c r="P1813" i="12"/>
  <c r="P1812" i="12" s="1"/>
  <c r="P1811" i="12" s="1"/>
  <c r="Q1813" i="12"/>
  <c r="Q1812" i="12" s="1"/>
  <c r="Q1811" i="12" s="1"/>
  <c r="O1817" i="12"/>
  <c r="O1816" i="12" s="1"/>
  <c r="O1815" i="12" s="1"/>
  <c r="P1817" i="12"/>
  <c r="P1816" i="12" s="1"/>
  <c r="P1815" i="12" s="1"/>
  <c r="Q1817" i="12"/>
  <c r="Q1816" i="12" s="1"/>
  <c r="Q1815" i="12" s="1"/>
  <c r="O1821" i="12"/>
  <c r="O1820" i="12" s="1"/>
  <c r="O1819" i="12" s="1"/>
  <c r="P1821" i="12"/>
  <c r="P1820" i="12" s="1"/>
  <c r="P1819" i="12" s="1"/>
  <c r="Q1821" i="12"/>
  <c r="Q1820" i="12" s="1"/>
  <c r="Q1819" i="12" s="1"/>
  <c r="O1830" i="12"/>
  <c r="O1829" i="12" s="1"/>
  <c r="P1830" i="12"/>
  <c r="P1829" i="12" s="1"/>
  <c r="Q1830" i="12"/>
  <c r="Q1829" i="12" s="1"/>
  <c r="O1833" i="12"/>
  <c r="O1832" i="12" s="1"/>
  <c r="P1833" i="12"/>
  <c r="P1832" i="12" s="1"/>
  <c r="Q1833" i="12"/>
  <c r="Q1832" i="12" s="1"/>
  <c r="O1836" i="12"/>
  <c r="O1835" i="12" s="1"/>
  <c r="P1836" i="12"/>
  <c r="P1835" i="12" s="1"/>
  <c r="Q1836" i="12"/>
  <c r="Q1835" i="12" s="1"/>
  <c r="O1840" i="12"/>
  <c r="O1839" i="12" s="1"/>
  <c r="O1838" i="12" s="1"/>
  <c r="P1840" i="12"/>
  <c r="P1839" i="12" s="1"/>
  <c r="P1838" i="12" s="1"/>
  <c r="Q1840" i="12"/>
  <c r="Q1839" i="12" s="1"/>
  <c r="Q1838" i="12" s="1"/>
  <c r="O1844" i="12"/>
  <c r="O1843" i="12" s="1"/>
  <c r="O1842" i="12" s="1"/>
  <c r="P1844" i="12"/>
  <c r="P1843" i="12" s="1"/>
  <c r="P1842" i="12" s="1"/>
  <c r="Q1844" i="12"/>
  <c r="Q1843" i="12" s="1"/>
  <c r="Q1842" i="12" s="1"/>
  <c r="O1857" i="12"/>
  <c r="O1856" i="12" s="1"/>
  <c r="O1855" i="12" s="1"/>
  <c r="P1857" i="12"/>
  <c r="P1856" i="12" s="1"/>
  <c r="P1855" i="12" s="1"/>
  <c r="Q1857" i="12"/>
  <c r="Q1856" i="12" s="1"/>
  <c r="Q1855" i="12" s="1"/>
  <c r="O1861" i="12"/>
  <c r="O1860" i="12" s="1"/>
  <c r="O1859" i="12" s="1"/>
  <c r="P1861" i="12"/>
  <c r="P1860" i="12" s="1"/>
  <c r="P1859" i="12" s="1"/>
  <c r="Q1861" i="12"/>
  <c r="Q1860" i="12" s="1"/>
  <c r="Q1859" i="12" s="1"/>
  <c r="O1865" i="12"/>
  <c r="O1864" i="12" s="1"/>
  <c r="O1863" i="12" s="1"/>
  <c r="P1865" i="12"/>
  <c r="P1864" i="12" s="1"/>
  <c r="P1863" i="12" s="1"/>
  <c r="Q1865" i="12"/>
  <c r="Q1864" i="12" s="1"/>
  <c r="Q1863" i="12" s="1"/>
  <c r="O1870" i="12"/>
  <c r="O1869" i="12" s="1"/>
  <c r="P1870" i="12"/>
  <c r="P1869" i="12" s="1"/>
  <c r="Q1870" i="12"/>
  <c r="Q1869" i="12" s="1"/>
  <c r="O1873" i="12"/>
  <c r="O1872" i="12" s="1"/>
  <c r="P1873" i="12"/>
  <c r="P1872" i="12" s="1"/>
  <c r="Q1873" i="12"/>
  <c r="Q1872" i="12" s="1"/>
  <c r="O1878" i="12"/>
  <c r="O1877" i="12" s="1"/>
  <c r="P1878" i="12"/>
  <c r="P1877" i="12" s="1"/>
  <c r="Q1878" i="12"/>
  <c r="Q1877" i="12" s="1"/>
  <c r="O1881" i="12"/>
  <c r="O1880" i="12" s="1"/>
  <c r="P1881" i="12"/>
  <c r="P1880" i="12" s="1"/>
  <c r="Q1881" i="12"/>
  <c r="Q1880" i="12" s="1"/>
  <c r="O1885" i="12"/>
  <c r="O1884" i="12" s="1"/>
  <c r="O1883" i="12" s="1"/>
  <c r="P1885" i="12"/>
  <c r="P1884" i="12" s="1"/>
  <c r="P1883" i="12" s="1"/>
  <c r="Q1885" i="12"/>
  <c r="Q1884" i="12" s="1"/>
  <c r="Q1883" i="12" s="1"/>
  <c r="O1892" i="12"/>
  <c r="O1891" i="12" s="1"/>
  <c r="O1890" i="12" s="1"/>
  <c r="O1889" i="12" s="1"/>
  <c r="P1892" i="12"/>
  <c r="P1891" i="12" s="1"/>
  <c r="P1890" i="12" s="1"/>
  <c r="P1889" i="12" s="1"/>
  <c r="Q1892" i="12"/>
  <c r="Q1891" i="12" s="1"/>
  <c r="Q1890" i="12" s="1"/>
  <c r="Q1889" i="12" s="1"/>
  <c r="O1897" i="12"/>
  <c r="O1896" i="12" s="1"/>
  <c r="O1895" i="12" s="1"/>
  <c r="O1894" i="12" s="1"/>
  <c r="P1897" i="12"/>
  <c r="P1896" i="12" s="1"/>
  <c r="P1895" i="12" s="1"/>
  <c r="P1894" i="12" s="1"/>
  <c r="Q1897" i="12"/>
  <c r="Q1896" i="12" s="1"/>
  <c r="Q1895" i="12" s="1"/>
  <c r="Q1894" i="12" s="1"/>
  <c r="O1907" i="12"/>
  <c r="O1906" i="12" s="1"/>
  <c r="O1905" i="12" s="1"/>
  <c r="P1907" i="12"/>
  <c r="P1906" i="12" s="1"/>
  <c r="P1905" i="12" s="1"/>
  <c r="Q1907" i="12"/>
  <c r="Q1906" i="12" s="1"/>
  <c r="Q1905" i="12" s="1"/>
  <c r="O1911" i="12"/>
  <c r="O1910" i="12" s="1"/>
  <c r="O1909" i="12" s="1"/>
  <c r="P1911" i="12"/>
  <c r="P1910" i="12" s="1"/>
  <c r="P1909" i="12" s="1"/>
  <c r="Q1911" i="12"/>
  <c r="Q1910" i="12" s="1"/>
  <c r="Q1909" i="12" s="1"/>
  <c r="O1916" i="12"/>
  <c r="O1915" i="12" s="1"/>
  <c r="O1914" i="12" s="1"/>
  <c r="P1916" i="12"/>
  <c r="P1915" i="12" s="1"/>
  <c r="P1914" i="12" s="1"/>
  <c r="Q1916" i="12"/>
  <c r="Q1915" i="12" s="1"/>
  <c r="Q1914" i="12" s="1"/>
  <c r="O1920" i="12"/>
  <c r="O1919" i="12" s="1"/>
  <c r="O1918" i="12" s="1"/>
  <c r="P1920" i="12"/>
  <c r="P1919" i="12" s="1"/>
  <c r="P1918" i="12" s="1"/>
  <c r="Q1920" i="12"/>
  <c r="Q1919" i="12" s="1"/>
  <c r="Q1918" i="12" s="1"/>
  <c r="O1927" i="12"/>
  <c r="O1926" i="12" s="1"/>
  <c r="O1925" i="12" s="1"/>
  <c r="P1927" i="12"/>
  <c r="P1926" i="12" s="1"/>
  <c r="P1925" i="12" s="1"/>
  <c r="Q1927" i="12"/>
  <c r="Q1926" i="12" s="1"/>
  <c r="Q1925" i="12" s="1"/>
  <c r="O1931" i="12"/>
  <c r="O1930" i="12" s="1"/>
  <c r="O1929" i="12" s="1"/>
  <c r="P1931" i="12"/>
  <c r="P1930" i="12" s="1"/>
  <c r="P1929" i="12" s="1"/>
  <c r="Q1931" i="12"/>
  <c r="Q1930" i="12" s="1"/>
  <c r="Q1929" i="12" s="1"/>
  <c r="O1936" i="12"/>
  <c r="O1935" i="12" s="1"/>
  <c r="O1934" i="12" s="1"/>
  <c r="O1933" i="12" s="1"/>
  <c r="P1936" i="12"/>
  <c r="P1935" i="12" s="1"/>
  <c r="P1934" i="12" s="1"/>
  <c r="P1933" i="12" s="1"/>
  <c r="Q1936" i="12"/>
  <c r="Q1935" i="12" s="1"/>
  <c r="Q1934" i="12" s="1"/>
  <c r="Q1933" i="12" s="1"/>
  <c r="O1941" i="12"/>
  <c r="O1940" i="12" s="1"/>
  <c r="O1939" i="12" s="1"/>
  <c r="P1941" i="12"/>
  <c r="P1940" i="12" s="1"/>
  <c r="P1939" i="12" s="1"/>
  <c r="Q1941" i="12"/>
  <c r="Q1940" i="12" s="1"/>
  <c r="Q1939" i="12" s="1"/>
  <c r="O1946" i="12"/>
  <c r="O1945" i="12" s="1"/>
  <c r="O1944" i="12" s="1"/>
  <c r="P1946" i="12"/>
  <c r="P1945" i="12" s="1"/>
  <c r="P1944" i="12" s="1"/>
  <c r="Q1946" i="12"/>
  <c r="Q1945" i="12" s="1"/>
  <c r="Q1944" i="12" s="1"/>
  <c r="O1951" i="12"/>
  <c r="O1950" i="12" s="1"/>
  <c r="O1949" i="12" s="1"/>
  <c r="O1948" i="12" s="1"/>
  <c r="P1951" i="12"/>
  <c r="P1950" i="12" s="1"/>
  <c r="P1949" i="12" s="1"/>
  <c r="P1948" i="12" s="1"/>
  <c r="Q1951" i="12"/>
  <c r="Q1950" i="12" s="1"/>
  <c r="Q1949" i="12" s="1"/>
  <c r="Q1948" i="12" s="1"/>
  <c r="O1956" i="12"/>
  <c r="O1955" i="12" s="1"/>
  <c r="O1954" i="12" s="1"/>
  <c r="O1953" i="12" s="1"/>
  <c r="P1956" i="12"/>
  <c r="P1955" i="12" s="1"/>
  <c r="P1954" i="12" s="1"/>
  <c r="P1953" i="12" s="1"/>
  <c r="Q1956" i="12"/>
  <c r="Q1955" i="12" s="1"/>
  <c r="Q1954" i="12" s="1"/>
  <c r="Q1953" i="12" s="1"/>
  <c r="O1967" i="12"/>
  <c r="O1966" i="12" s="1"/>
  <c r="O1965" i="12" s="1"/>
  <c r="O1964" i="12" s="1"/>
  <c r="P1967" i="12"/>
  <c r="P1966" i="12" s="1"/>
  <c r="P1965" i="12" s="1"/>
  <c r="P1964" i="12" s="1"/>
  <c r="Q1967" i="12"/>
  <c r="Q1966" i="12" s="1"/>
  <c r="Q1965" i="12" s="1"/>
  <c r="Q1964" i="12" s="1"/>
  <c r="O1972" i="12"/>
  <c r="O1971" i="12" s="1"/>
  <c r="P1972" i="12"/>
  <c r="P1971" i="12" s="1"/>
  <c r="Q1972" i="12"/>
  <c r="Q1971" i="12" s="1"/>
  <c r="O1975" i="12"/>
  <c r="O1974" i="12" s="1"/>
  <c r="P1975" i="12"/>
  <c r="P1974" i="12" s="1"/>
  <c r="Q1975" i="12"/>
  <c r="Q1974" i="12" s="1"/>
  <c r="O1978" i="12"/>
  <c r="O1977" i="12" s="1"/>
  <c r="P1978" i="12"/>
  <c r="P1977" i="12" s="1"/>
  <c r="Q1978" i="12"/>
  <c r="Q1977" i="12" s="1"/>
  <c r="O1982" i="12"/>
  <c r="O1981" i="12" s="1"/>
  <c r="O1980" i="12" s="1"/>
  <c r="P1982" i="12"/>
  <c r="P1981" i="12" s="1"/>
  <c r="P1980" i="12" s="1"/>
  <c r="Q1982" i="12"/>
  <c r="Q1981" i="12" s="1"/>
  <c r="Q1980" i="12" s="1"/>
  <c r="O1987" i="12"/>
  <c r="O1986" i="12" s="1"/>
  <c r="O1985" i="12" s="1"/>
  <c r="O1984" i="12" s="1"/>
  <c r="P1987" i="12"/>
  <c r="P1986" i="12" s="1"/>
  <c r="P1985" i="12" s="1"/>
  <c r="P1984" i="12" s="1"/>
  <c r="Q1987" i="12"/>
  <c r="Q1986" i="12" s="1"/>
  <c r="Q1985" i="12" s="1"/>
  <c r="Q1984" i="12" s="1"/>
  <c r="O1994" i="12"/>
  <c r="O1993" i="12" s="1"/>
  <c r="O1992" i="12" s="1"/>
  <c r="P1994" i="12"/>
  <c r="P1993" i="12" s="1"/>
  <c r="P1992" i="12" s="1"/>
  <c r="Q1994" i="12"/>
  <c r="Q1993" i="12" s="1"/>
  <c r="Q1992" i="12" s="1"/>
  <c r="O1998" i="12"/>
  <c r="O1997" i="12" s="1"/>
  <c r="O1996" i="12" s="1"/>
  <c r="P1998" i="12"/>
  <c r="P1997" i="12" s="1"/>
  <c r="P1996" i="12" s="1"/>
  <c r="Q1998" i="12"/>
  <c r="Q1997" i="12" s="1"/>
  <c r="Q1996" i="12" s="1"/>
  <c r="O2002" i="12"/>
  <c r="O2001" i="12" s="1"/>
  <c r="O2000" i="12" s="1"/>
  <c r="P2002" i="12"/>
  <c r="P2001" i="12" s="1"/>
  <c r="P2000" i="12" s="1"/>
  <c r="Q2002" i="12"/>
  <c r="Q2001" i="12" s="1"/>
  <c r="Q2000" i="12" s="1"/>
  <c r="O2006" i="12"/>
  <c r="O2005" i="12" s="1"/>
  <c r="O2004" i="12" s="1"/>
  <c r="P2006" i="12"/>
  <c r="P2005" i="12" s="1"/>
  <c r="P2004" i="12" s="1"/>
  <c r="Q2006" i="12"/>
  <c r="Q2005" i="12" s="1"/>
  <c r="Q2004" i="12" s="1"/>
  <c r="O2011" i="12"/>
  <c r="O2010" i="12" s="1"/>
  <c r="O2009" i="12" s="1"/>
  <c r="P2011" i="12"/>
  <c r="P2010" i="12" s="1"/>
  <c r="P2009" i="12" s="1"/>
  <c r="Q2011" i="12"/>
  <c r="Q2010" i="12" s="1"/>
  <c r="Q2009" i="12" s="1"/>
  <c r="O2015" i="12"/>
  <c r="O2014" i="12" s="1"/>
  <c r="O2013" i="12" s="1"/>
  <c r="P2015" i="12"/>
  <c r="P2014" i="12" s="1"/>
  <c r="P2013" i="12" s="1"/>
  <c r="Q2015" i="12"/>
  <c r="Q2014" i="12" s="1"/>
  <c r="Q2013" i="12" s="1"/>
  <c r="O2019" i="12"/>
  <c r="O2018" i="12" s="1"/>
  <c r="O2017" i="12" s="1"/>
  <c r="P2019" i="12"/>
  <c r="P2018" i="12" s="1"/>
  <c r="P2017" i="12" s="1"/>
  <c r="Q2019" i="12"/>
  <c r="Q2018" i="12" s="1"/>
  <c r="Q2017" i="12" s="1"/>
  <c r="O2023" i="12"/>
  <c r="O2022" i="12" s="1"/>
  <c r="O2021" i="12" s="1"/>
  <c r="P2023" i="12"/>
  <c r="P2022" i="12" s="1"/>
  <c r="P2021" i="12" s="1"/>
  <c r="Q2023" i="12"/>
  <c r="Q2022" i="12" s="1"/>
  <c r="Q2021" i="12" s="1"/>
  <c r="O2028" i="12"/>
  <c r="O2027" i="12" s="1"/>
  <c r="P2028" i="12"/>
  <c r="P2027" i="12" s="1"/>
  <c r="Q2028" i="12"/>
  <c r="Q2027" i="12" s="1"/>
  <c r="O2031" i="12"/>
  <c r="P2031" i="12"/>
  <c r="Q2031" i="12"/>
  <c r="O2033" i="12"/>
  <c r="P2033" i="12"/>
  <c r="Q2033" i="12"/>
  <c r="O2039" i="12"/>
  <c r="O2038" i="12" s="1"/>
  <c r="P2039" i="12"/>
  <c r="P2038" i="12" s="1"/>
  <c r="Q2039" i="12"/>
  <c r="Q2038" i="12" s="1"/>
  <c r="O2042" i="12"/>
  <c r="O2041" i="12" s="1"/>
  <c r="P2042" i="12"/>
  <c r="P2041" i="12" s="1"/>
  <c r="Q2042" i="12"/>
  <c r="Q2041" i="12" s="1"/>
  <c r="O2045" i="12"/>
  <c r="O2044" i="12" s="1"/>
  <c r="P2045" i="12"/>
  <c r="P2044" i="12" s="1"/>
  <c r="Q2045" i="12"/>
  <c r="Q2044" i="12" s="1"/>
  <c r="O2049" i="12"/>
  <c r="O2048" i="12" s="1"/>
  <c r="P2049" i="12"/>
  <c r="P2048" i="12" s="1"/>
  <c r="Q2049" i="12"/>
  <c r="Q2048" i="12" s="1"/>
  <c r="O2052" i="12"/>
  <c r="O2051" i="12" s="1"/>
  <c r="P2052" i="12"/>
  <c r="P2051" i="12" s="1"/>
  <c r="Q2052" i="12"/>
  <c r="Q2051" i="12" s="1"/>
  <c r="O2058" i="12"/>
  <c r="O2057" i="12" s="1"/>
  <c r="P2058" i="12"/>
  <c r="P2057" i="12" s="1"/>
  <c r="Q2058" i="12"/>
  <c r="Q2057" i="12" s="1"/>
  <c r="O2061" i="12"/>
  <c r="O2060" i="12" s="1"/>
  <c r="P2061" i="12"/>
  <c r="P2060" i="12" s="1"/>
  <c r="Q2061" i="12"/>
  <c r="Q2060" i="12" s="1"/>
  <c r="O2066" i="12"/>
  <c r="O2065" i="12" s="1"/>
  <c r="O2064" i="12" s="1"/>
  <c r="P2066" i="12"/>
  <c r="P2065" i="12" s="1"/>
  <c r="P2064" i="12" s="1"/>
  <c r="Q2066" i="12"/>
  <c r="Q2065" i="12" s="1"/>
  <c r="Q2064" i="12" s="1"/>
  <c r="O2070" i="12"/>
  <c r="O2069" i="12" s="1"/>
  <c r="O2068" i="12" s="1"/>
  <c r="P2070" i="12"/>
  <c r="P2069" i="12" s="1"/>
  <c r="P2068" i="12" s="1"/>
  <c r="Q2070" i="12"/>
  <c r="Q2069" i="12" s="1"/>
  <c r="Q2068" i="12" s="1"/>
  <c r="O2074" i="12"/>
  <c r="O2073" i="12" s="1"/>
  <c r="O2072" i="12" s="1"/>
  <c r="P2074" i="12"/>
  <c r="P2073" i="12" s="1"/>
  <c r="P2072" i="12" s="1"/>
  <c r="Q2074" i="12"/>
  <c r="Q2073" i="12" s="1"/>
  <c r="Q2072" i="12" s="1"/>
  <c r="O2083" i="12"/>
  <c r="O2082" i="12" s="1"/>
  <c r="P2083" i="12"/>
  <c r="P2082" i="12" s="1"/>
  <c r="Q2083" i="12"/>
  <c r="Q2082" i="12" s="1"/>
  <c r="O2086" i="12"/>
  <c r="O2085" i="12" s="1"/>
  <c r="P2086" i="12"/>
  <c r="P2085" i="12" s="1"/>
  <c r="Q2086" i="12"/>
  <c r="Q2085" i="12" s="1"/>
  <c r="O2090" i="12"/>
  <c r="O2089" i="12" s="1"/>
  <c r="O2088" i="12" s="1"/>
  <c r="P2090" i="12"/>
  <c r="P2089" i="12" s="1"/>
  <c r="P2088" i="12" s="1"/>
  <c r="Q2090" i="12"/>
  <c r="Q2089" i="12" s="1"/>
  <c r="Q2088" i="12" s="1"/>
  <c r="O2094" i="12"/>
  <c r="O2093" i="12" s="1"/>
  <c r="O2092" i="12" s="1"/>
  <c r="P2094" i="12"/>
  <c r="P2093" i="12" s="1"/>
  <c r="P2092" i="12" s="1"/>
  <c r="Q2094" i="12"/>
  <c r="Q2093" i="12" s="1"/>
  <c r="Q2092" i="12" s="1"/>
  <c r="O2098" i="12"/>
  <c r="O2097" i="12" s="1"/>
  <c r="O2096" i="12" s="1"/>
  <c r="P2098" i="12"/>
  <c r="P2097" i="12" s="1"/>
  <c r="P2096" i="12" s="1"/>
  <c r="Q2098" i="12"/>
  <c r="Q2097" i="12" s="1"/>
  <c r="Q2096" i="12" s="1"/>
  <c r="O2116" i="12"/>
  <c r="O2115" i="12" s="1"/>
  <c r="O2114" i="12" s="1"/>
  <c r="P2116" i="12"/>
  <c r="P2115" i="12" s="1"/>
  <c r="P2114" i="12" s="1"/>
  <c r="Q2116" i="12"/>
  <c r="Q2115" i="12" s="1"/>
  <c r="Q2114" i="12" s="1"/>
  <c r="O2120" i="12"/>
  <c r="O2119" i="12" s="1"/>
  <c r="P2120" i="12"/>
  <c r="P2119" i="12" s="1"/>
  <c r="Q2120" i="12"/>
  <c r="Q2119" i="12" s="1"/>
  <c r="O2123" i="12"/>
  <c r="P2123" i="12"/>
  <c r="Q2123" i="12"/>
  <c r="O2125" i="12"/>
  <c r="P2125" i="12"/>
  <c r="Q2125" i="12"/>
  <c r="O2131" i="12"/>
  <c r="O2130" i="12" s="1"/>
  <c r="P2131" i="12"/>
  <c r="P2130" i="12" s="1"/>
  <c r="Q2131" i="12"/>
  <c r="Q2130" i="12" s="1"/>
  <c r="O2134" i="12"/>
  <c r="O2133" i="12" s="1"/>
  <c r="P2134" i="12"/>
  <c r="P2133" i="12" s="1"/>
  <c r="Q2134" i="12"/>
  <c r="Q2133" i="12" s="1"/>
  <c r="O2137" i="12"/>
  <c r="O2136" i="12" s="1"/>
  <c r="P2137" i="12"/>
  <c r="P2136" i="12" s="1"/>
  <c r="Q2137" i="12"/>
  <c r="Q2136" i="12" s="1"/>
  <c r="O2141" i="12"/>
  <c r="O2140" i="12" s="1"/>
  <c r="O2139" i="12" s="1"/>
  <c r="P2141" i="12"/>
  <c r="P2140" i="12" s="1"/>
  <c r="P2139" i="12" s="1"/>
  <c r="Q2141" i="12"/>
  <c r="Q2140" i="12" s="1"/>
  <c r="Q2139" i="12" s="1"/>
  <c r="O2145" i="12"/>
  <c r="O2144" i="12" s="1"/>
  <c r="O2143" i="12" s="1"/>
  <c r="P2145" i="12"/>
  <c r="P2144" i="12" s="1"/>
  <c r="P2143" i="12" s="1"/>
  <c r="Q2145" i="12"/>
  <c r="Q2144" i="12" s="1"/>
  <c r="Q2143" i="12" s="1"/>
  <c r="O2152" i="12"/>
  <c r="O2151" i="12" s="1"/>
  <c r="O2150" i="12" s="1"/>
  <c r="P2152" i="12"/>
  <c r="P2151" i="12" s="1"/>
  <c r="P2150" i="12" s="1"/>
  <c r="Q2152" i="12"/>
  <c r="Q2151" i="12" s="1"/>
  <c r="Q2150" i="12" s="1"/>
  <c r="O2156" i="12"/>
  <c r="O2155" i="12" s="1"/>
  <c r="O2154" i="12" s="1"/>
  <c r="P2156" i="12"/>
  <c r="P2155" i="12" s="1"/>
  <c r="P2154" i="12" s="1"/>
  <c r="Q2156" i="12"/>
  <c r="Q2155" i="12" s="1"/>
  <c r="Q2154" i="12" s="1"/>
  <c r="O2160" i="12"/>
  <c r="O2159" i="12" s="1"/>
  <c r="O2158" i="12" s="1"/>
  <c r="P2160" i="12"/>
  <c r="P2159" i="12" s="1"/>
  <c r="P2158" i="12" s="1"/>
  <c r="Q2160" i="12"/>
  <c r="Q2159" i="12" s="1"/>
  <c r="Q2158" i="12" s="1"/>
  <c r="O2164" i="12"/>
  <c r="O2163" i="12" s="1"/>
  <c r="O2162" i="12" s="1"/>
  <c r="P2164" i="12"/>
  <c r="P2163" i="12" s="1"/>
  <c r="P2162" i="12" s="1"/>
  <c r="Q2164" i="12"/>
  <c r="Q2163" i="12" s="1"/>
  <c r="Q2162" i="12" s="1"/>
  <c r="O2168" i="12"/>
  <c r="O2167" i="12" s="1"/>
  <c r="O2166" i="12" s="1"/>
  <c r="P2168" i="12"/>
  <c r="P2167" i="12" s="1"/>
  <c r="P2166" i="12" s="1"/>
  <c r="Q2168" i="12"/>
  <c r="Q2167" i="12" s="1"/>
  <c r="Q2166" i="12" s="1"/>
  <c r="O2175" i="12"/>
  <c r="O2174" i="12" s="1"/>
  <c r="O2170" i="12" s="1"/>
  <c r="P2175" i="12"/>
  <c r="P2174" i="12" s="1"/>
  <c r="P2170" i="12" s="1"/>
  <c r="Q2175" i="12"/>
  <c r="Q2174" i="12" s="1"/>
  <c r="Q2170" i="12" s="1"/>
  <c r="O2179" i="12"/>
  <c r="O2178" i="12" s="1"/>
  <c r="O2177" i="12" s="1"/>
  <c r="P2179" i="12"/>
  <c r="P2178" i="12" s="1"/>
  <c r="P2177" i="12" s="1"/>
  <c r="Q2179" i="12"/>
  <c r="Q2178" i="12" s="1"/>
  <c r="Q2177" i="12" s="1"/>
  <c r="O2183" i="12"/>
  <c r="O2182" i="12" s="1"/>
  <c r="O2181" i="12" s="1"/>
  <c r="P2183" i="12"/>
  <c r="P2182" i="12" s="1"/>
  <c r="P2181" i="12" s="1"/>
  <c r="Q2183" i="12"/>
  <c r="Q2182" i="12" s="1"/>
  <c r="Q2181" i="12" s="1"/>
  <c r="O2187" i="12"/>
  <c r="O2186" i="12" s="1"/>
  <c r="O2185" i="12" s="1"/>
  <c r="P2187" i="12"/>
  <c r="P2186" i="12" s="1"/>
  <c r="P2185" i="12" s="1"/>
  <c r="Q2187" i="12"/>
  <c r="Q2186" i="12" s="1"/>
  <c r="Q2185" i="12" s="1"/>
  <c r="O2191" i="12"/>
  <c r="O2190" i="12" s="1"/>
  <c r="O2189" i="12" s="1"/>
  <c r="P2191" i="12"/>
  <c r="P2190" i="12" s="1"/>
  <c r="P2189" i="12" s="1"/>
  <c r="Q2191" i="12"/>
  <c r="Q2190" i="12" s="1"/>
  <c r="Q2189" i="12" s="1"/>
  <c r="O2195" i="12"/>
  <c r="O2194" i="12" s="1"/>
  <c r="O2193" i="12" s="1"/>
  <c r="P2195" i="12"/>
  <c r="P2194" i="12" s="1"/>
  <c r="P2193" i="12" s="1"/>
  <c r="Q2195" i="12"/>
  <c r="Q2194" i="12" s="1"/>
  <c r="Q2193" i="12" s="1"/>
  <c r="O2199" i="12"/>
  <c r="O2198" i="12" s="1"/>
  <c r="O2197" i="12" s="1"/>
  <c r="P2199" i="12"/>
  <c r="P2198" i="12" s="1"/>
  <c r="P2197" i="12" s="1"/>
  <c r="Q2199" i="12"/>
  <c r="Q2198" i="12" s="1"/>
  <c r="Q2197" i="12" s="1"/>
  <c r="O2219" i="12"/>
  <c r="O2218" i="12" s="1"/>
  <c r="O2214" i="12" s="1"/>
  <c r="O2213" i="12" s="1"/>
  <c r="P2219" i="12"/>
  <c r="P2218" i="12" s="1"/>
  <c r="P2214" i="12" s="1"/>
  <c r="P2213" i="12" s="1"/>
  <c r="Q2219" i="12"/>
  <c r="Q2218" i="12" s="1"/>
  <c r="Q2214" i="12" s="1"/>
  <c r="Q2213" i="12" s="1"/>
  <c r="O2224" i="12"/>
  <c r="O2223" i="12" s="1"/>
  <c r="O2222" i="12" s="1"/>
  <c r="P2224" i="12"/>
  <c r="P2223" i="12" s="1"/>
  <c r="P2222" i="12" s="1"/>
  <c r="Q2224" i="12"/>
  <c r="Q2223" i="12" s="1"/>
  <c r="Q2222" i="12" s="1"/>
  <c r="O2228" i="12"/>
  <c r="O2227" i="12" s="1"/>
  <c r="O2226" i="12" s="1"/>
  <c r="P2228" i="12"/>
  <c r="P2227" i="12" s="1"/>
  <c r="P2226" i="12" s="1"/>
  <c r="Q2228" i="12"/>
  <c r="Q2227" i="12" s="1"/>
  <c r="Q2226" i="12" s="1"/>
  <c r="O2259" i="12"/>
  <c r="O2258" i="12" s="1"/>
  <c r="O2257" i="12" s="1"/>
  <c r="O2256" i="12" s="1"/>
  <c r="P2259" i="12"/>
  <c r="P2258" i="12" s="1"/>
  <c r="P2257" i="12" s="1"/>
  <c r="P2256" i="12" s="1"/>
  <c r="Q2259" i="12"/>
  <c r="Q2258" i="12" s="1"/>
  <c r="Q2257" i="12" s="1"/>
  <c r="Q2256" i="12" s="1"/>
  <c r="O2268" i="12"/>
  <c r="O2267" i="12" s="1"/>
  <c r="O2266" i="12" s="1"/>
  <c r="O2261" i="12" s="1"/>
  <c r="P2268" i="12"/>
  <c r="P2267" i="12" s="1"/>
  <c r="P2266" i="12" s="1"/>
  <c r="P2261" i="12" s="1"/>
  <c r="Q2268" i="12"/>
  <c r="Q2267" i="12" s="1"/>
  <c r="Q2266" i="12" s="1"/>
  <c r="Q2261" i="12" s="1"/>
  <c r="O2274" i="12"/>
  <c r="O2273" i="12" s="1"/>
  <c r="O2272" i="12" s="1"/>
  <c r="P2274" i="12"/>
  <c r="P2273" i="12" s="1"/>
  <c r="P2272" i="12" s="1"/>
  <c r="Q2274" i="12"/>
  <c r="Q2273" i="12" s="1"/>
  <c r="Q2272" i="12" s="1"/>
  <c r="O2278" i="12"/>
  <c r="O2277" i="12" s="1"/>
  <c r="O2276" i="12" s="1"/>
  <c r="P2278" i="12"/>
  <c r="P2277" i="12" s="1"/>
  <c r="P2276" i="12" s="1"/>
  <c r="Q2278" i="12"/>
  <c r="Q2277" i="12" s="1"/>
  <c r="Q2276" i="12" s="1"/>
  <c r="O2283" i="12"/>
  <c r="O2282" i="12" s="1"/>
  <c r="O2281" i="12" s="1"/>
  <c r="O2280" i="12" s="1"/>
  <c r="P2283" i="12"/>
  <c r="P2282" i="12" s="1"/>
  <c r="P2281" i="12" s="1"/>
  <c r="P2280" i="12" s="1"/>
  <c r="Q2283" i="12"/>
  <c r="Q2282" i="12" s="1"/>
  <c r="Q2281" i="12" s="1"/>
  <c r="Q2280" i="12" s="1"/>
  <c r="O2288" i="12"/>
  <c r="O2287" i="12" s="1"/>
  <c r="P2288" i="12"/>
  <c r="P2287" i="12" s="1"/>
  <c r="Q2288" i="12"/>
  <c r="Q2287" i="12" s="1"/>
  <c r="O2290" i="12"/>
  <c r="P2290" i="12"/>
  <c r="Q2290" i="12"/>
  <c r="O2297" i="12"/>
  <c r="O2296" i="12" s="1"/>
  <c r="O2295" i="12" s="1"/>
  <c r="O2294" i="12" s="1"/>
  <c r="P2297" i="12"/>
  <c r="P2296" i="12" s="1"/>
  <c r="P2295" i="12" s="1"/>
  <c r="P2294" i="12" s="1"/>
  <c r="Q2297" i="12"/>
  <c r="Q2296" i="12" s="1"/>
  <c r="Q2295" i="12" s="1"/>
  <c r="Q2294" i="12" s="1"/>
  <c r="O2303" i="12"/>
  <c r="O2302" i="12" s="1"/>
  <c r="P2303" i="12"/>
  <c r="P2302" i="12" s="1"/>
  <c r="Q2303" i="12"/>
  <c r="Q2302" i="12" s="1"/>
  <c r="O2306" i="12"/>
  <c r="O2305" i="12" s="1"/>
  <c r="P2306" i="12"/>
  <c r="P2305" i="12" s="1"/>
  <c r="Q2306" i="12"/>
  <c r="Q2305" i="12" s="1"/>
  <c r="O2309" i="12"/>
  <c r="O2308" i="12" s="1"/>
  <c r="P2309" i="12"/>
  <c r="P2308" i="12" s="1"/>
  <c r="Q2309" i="12"/>
  <c r="Q2308" i="12" s="1"/>
  <c r="O2313" i="12"/>
  <c r="O2312" i="12" s="1"/>
  <c r="O2311" i="12" s="1"/>
  <c r="P2313" i="12"/>
  <c r="P2312" i="12" s="1"/>
  <c r="P2311" i="12" s="1"/>
  <c r="Q2313" i="12"/>
  <c r="Q2312" i="12" s="1"/>
  <c r="Q2311" i="12" s="1"/>
  <c r="O2317" i="12"/>
  <c r="O2316" i="12" s="1"/>
  <c r="O2315" i="12" s="1"/>
  <c r="P2317" i="12"/>
  <c r="P2316" i="12" s="1"/>
  <c r="P2315" i="12" s="1"/>
  <c r="Q2317" i="12"/>
  <c r="Q2316" i="12" s="1"/>
  <c r="Q2315" i="12" s="1"/>
  <c r="O2327" i="12"/>
  <c r="O2326" i="12" s="1"/>
  <c r="O2325" i="12" s="1"/>
  <c r="O2324" i="12" s="1"/>
  <c r="P2327" i="12"/>
  <c r="P2326" i="12" s="1"/>
  <c r="P2325" i="12" s="1"/>
  <c r="P2324" i="12" s="1"/>
  <c r="Q2327" i="12"/>
  <c r="Q2326" i="12" s="1"/>
  <c r="Q2325" i="12" s="1"/>
  <c r="Q2324" i="12" s="1"/>
  <c r="O2332" i="12"/>
  <c r="O2331" i="12" s="1"/>
  <c r="P2332" i="12"/>
  <c r="P2331" i="12" s="1"/>
  <c r="Q2332" i="12"/>
  <c r="Q2331" i="12" s="1"/>
  <c r="O2335" i="12"/>
  <c r="O2334" i="12" s="1"/>
  <c r="P2335" i="12"/>
  <c r="P2334" i="12" s="1"/>
  <c r="Q2335" i="12"/>
  <c r="Q2334" i="12" s="1"/>
  <c r="O2339" i="12"/>
  <c r="O2338" i="12" s="1"/>
  <c r="O2337" i="12" s="1"/>
  <c r="P2339" i="12"/>
  <c r="P2338" i="12" s="1"/>
  <c r="P2337" i="12" s="1"/>
  <c r="Q2339" i="12"/>
  <c r="Q2338" i="12" s="1"/>
  <c r="Q2337" i="12" s="1"/>
  <c r="O2343" i="12"/>
  <c r="O2342" i="12" s="1"/>
  <c r="O2341" i="12" s="1"/>
  <c r="P2343" i="12"/>
  <c r="P2342" i="12" s="1"/>
  <c r="P2341" i="12" s="1"/>
  <c r="Q2343" i="12"/>
  <c r="Q2342" i="12" s="1"/>
  <c r="Q2341" i="12" s="1"/>
  <c r="O2348" i="12"/>
  <c r="O2347" i="12" s="1"/>
  <c r="O2346" i="12" s="1"/>
  <c r="O2345" i="12" s="1"/>
  <c r="P2348" i="12"/>
  <c r="P2347" i="12" s="1"/>
  <c r="P2346" i="12" s="1"/>
  <c r="P2345" i="12" s="1"/>
  <c r="Q2348" i="12"/>
  <c r="Q2347" i="12" s="1"/>
  <c r="Q2346" i="12" s="1"/>
  <c r="Q2345" i="12" s="1"/>
  <c r="O2354" i="12"/>
  <c r="O2353" i="12" s="1"/>
  <c r="O2352" i="12" s="1"/>
  <c r="O2351" i="12" s="1"/>
  <c r="P2354" i="12"/>
  <c r="P2353" i="12" s="1"/>
  <c r="P2352" i="12" s="1"/>
  <c r="P2351" i="12" s="1"/>
  <c r="Q2354" i="12"/>
  <c r="Q2353" i="12" s="1"/>
  <c r="Q2352" i="12" s="1"/>
  <c r="Q2351" i="12" s="1"/>
  <c r="O2359" i="12"/>
  <c r="O2358" i="12" s="1"/>
  <c r="O2357" i="12" s="1"/>
  <c r="O2356" i="12" s="1"/>
  <c r="P2359" i="12"/>
  <c r="P2358" i="12" s="1"/>
  <c r="P2357" i="12" s="1"/>
  <c r="P2356" i="12" s="1"/>
  <c r="Q2359" i="12"/>
  <c r="Q2358" i="12" s="1"/>
  <c r="Q2357" i="12" s="1"/>
  <c r="Q2356" i="12" s="1"/>
  <c r="O2364" i="12"/>
  <c r="O2363" i="12" s="1"/>
  <c r="O2362" i="12" s="1"/>
  <c r="P2364" i="12"/>
  <c r="P2363" i="12" s="1"/>
  <c r="P2362" i="12" s="1"/>
  <c r="Q2364" i="12"/>
  <c r="Q2363" i="12" s="1"/>
  <c r="Q2362" i="12" s="1"/>
  <c r="O2368" i="12"/>
  <c r="O2367" i="12" s="1"/>
  <c r="O2366" i="12" s="1"/>
  <c r="P2368" i="12"/>
  <c r="P2367" i="12" s="1"/>
  <c r="P2366" i="12" s="1"/>
  <c r="Q2368" i="12"/>
  <c r="Q2367" i="12" s="1"/>
  <c r="Q2366" i="12" s="1"/>
  <c r="O2375" i="12"/>
  <c r="O2374" i="12" s="1"/>
  <c r="P2375" i="12"/>
  <c r="P2374" i="12" s="1"/>
  <c r="Q2375" i="12"/>
  <c r="Q2374" i="12" s="1"/>
  <c r="O2378" i="12"/>
  <c r="O2377" i="12" s="1"/>
  <c r="P2378" i="12"/>
  <c r="P2377" i="12" s="1"/>
  <c r="Q2378" i="12"/>
  <c r="Q2377" i="12" s="1"/>
  <c r="O2381" i="12"/>
  <c r="O2380" i="12" s="1"/>
  <c r="P2381" i="12"/>
  <c r="P2380" i="12" s="1"/>
  <c r="Q2381" i="12"/>
  <c r="Q2380" i="12" s="1"/>
  <c r="O2384" i="12"/>
  <c r="O2383" i="12" s="1"/>
  <c r="P2384" i="12"/>
  <c r="P2383" i="12" s="1"/>
  <c r="Q2384" i="12"/>
  <c r="Q2383" i="12" s="1"/>
  <c r="O2398" i="12"/>
  <c r="O2397" i="12" s="1"/>
  <c r="O2396" i="12" s="1"/>
  <c r="P2398" i="12"/>
  <c r="P2397" i="12" s="1"/>
  <c r="P2396" i="12" s="1"/>
  <c r="Q2398" i="12"/>
  <c r="Q2397" i="12" s="1"/>
  <c r="Q2396" i="12" s="1"/>
  <c r="O2402" i="12"/>
  <c r="O2401" i="12" s="1"/>
  <c r="P2402" i="12"/>
  <c r="P2401" i="12" s="1"/>
  <c r="Q2402" i="12"/>
  <c r="Q2401" i="12" s="1"/>
  <c r="O2405" i="12"/>
  <c r="O2404" i="12" s="1"/>
  <c r="P2405" i="12"/>
  <c r="P2404" i="12" s="1"/>
  <c r="Q2405" i="12"/>
  <c r="Q2404" i="12" s="1"/>
  <c r="O2410" i="12"/>
  <c r="O2409" i="12" s="1"/>
  <c r="O2408" i="12" s="1"/>
  <c r="O2407" i="12" s="1"/>
  <c r="P2410" i="12"/>
  <c r="P2409" i="12" s="1"/>
  <c r="P2408" i="12" s="1"/>
  <c r="P2407" i="12" s="1"/>
  <c r="Q2410" i="12"/>
  <c r="Q2409" i="12" s="1"/>
  <c r="Q2408" i="12" s="1"/>
  <c r="Q2407" i="12" s="1"/>
  <c r="O2416" i="12"/>
  <c r="O2415" i="12" s="1"/>
  <c r="O2413" i="12" s="1"/>
  <c r="P2416" i="12"/>
  <c r="P2415" i="12" s="1"/>
  <c r="P2413" i="12" s="1"/>
  <c r="Q2416" i="12"/>
  <c r="Q2415" i="12" s="1"/>
  <c r="Q2413" i="12" s="1"/>
  <c r="O2420" i="12"/>
  <c r="O2419" i="12" s="1"/>
  <c r="P2420" i="12"/>
  <c r="P2419" i="12" s="1"/>
  <c r="Q2420" i="12"/>
  <c r="Q2419" i="12" s="1"/>
  <c r="O2423" i="12"/>
  <c r="O2422" i="12" s="1"/>
  <c r="P2423" i="12"/>
  <c r="P2422" i="12" s="1"/>
  <c r="Q2423" i="12"/>
  <c r="Q2422" i="12" s="1"/>
  <c r="O2427" i="12"/>
  <c r="O2426" i="12" s="1"/>
  <c r="P2427" i="12"/>
  <c r="P2426" i="12" s="1"/>
  <c r="Q2427" i="12"/>
  <c r="Q2426" i="12" s="1"/>
  <c r="O2430" i="12"/>
  <c r="O2429" i="12" s="1"/>
  <c r="P2430" i="12"/>
  <c r="P2429" i="12" s="1"/>
  <c r="Q2430" i="12"/>
  <c r="Q2429" i="12" s="1"/>
  <c r="O2435" i="12"/>
  <c r="O2434" i="12" s="1"/>
  <c r="P2435" i="12"/>
  <c r="P2434" i="12" s="1"/>
  <c r="Q2435" i="12"/>
  <c r="Q2434" i="12" s="1"/>
  <c r="O2439" i="12"/>
  <c r="O2438" i="12" s="1"/>
  <c r="O2437" i="12" s="1"/>
  <c r="P2439" i="12"/>
  <c r="P2438" i="12" s="1"/>
  <c r="P2437" i="12" s="1"/>
  <c r="Q2439" i="12"/>
  <c r="Q2438" i="12" s="1"/>
  <c r="Q2437" i="12" s="1"/>
  <c r="O2445" i="12"/>
  <c r="O2444" i="12" s="1"/>
  <c r="O2443" i="12" s="1"/>
  <c r="P2445" i="12"/>
  <c r="P2444" i="12" s="1"/>
  <c r="P2443" i="12" s="1"/>
  <c r="Q2445" i="12"/>
  <c r="Q2444" i="12" s="1"/>
  <c r="Q2443" i="12" s="1"/>
  <c r="O2449" i="12"/>
  <c r="O2448" i="12" s="1"/>
  <c r="O2447" i="12" s="1"/>
  <c r="P2449" i="12"/>
  <c r="P2448" i="12" s="1"/>
  <c r="P2447" i="12" s="1"/>
  <c r="Q2449" i="12"/>
  <c r="Q2448" i="12" s="1"/>
  <c r="Q2447" i="12" s="1"/>
  <c r="O2456" i="12"/>
  <c r="O2455" i="12" s="1"/>
  <c r="P2456" i="12"/>
  <c r="P2455" i="12" s="1"/>
  <c r="Q2456" i="12"/>
  <c r="Q2455" i="12" s="1"/>
  <c r="O2459" i="12"/>
  <c r="O2458" i="12" s="1"/>
  <c r="P2459" i="12"/>
  <c r="P2458" i="12" s="1"/>
  <c r="Q2459" i="12"/>
  <c r="Q2458" i="12" s="1"/>
  <c r="O2463" i="12"/>
  <c r="O2462" i="12" s="1"/>
  <c r="O2461" i="12" s="1"/>
  <c r="P2463" i="12"/>
  <c r="P2462" i="12" s="1"/>
  <c r="P2461" i="12" s="1"/>
  <c r="Q2463" i="12"/>
  <c r="Q2462" i="12" s="1"/>
  <c r="Q2461" i="12" s="1"/>
  <c r="O2467" i="12"/>
  <c r="O2466" i="12" s="1"/>
  <c r="O2465" i="12" s="1"/>
  <c r="P2467" i="12"/>
  <c r="P2466" i="12" s="1"/>
  <c r="P2465" i="12" s="1"/>
  <c r="Q2467" i="12"/>
  <c r="Q2466" i="12" s="1"/>
  <c r="Q2465" i="12" s="1"/>
  <c r="O2471" i="12"/>
  <c r="O2470" i="12" s="1"/>
  <c r="O2469" i="12" s="1"/>
  <c r="P2471" i="12"/>
  <c r="P2470" i="12" s="1"/>
  <c r="P2469" i="12" s="1"/>
  <c r="Q2471" i="12"/>
  <c r="Q2470" i="12" s="1"/>
  <c r="Q2469" i="12" s="1"/>
  <c r="O2477" i="12"/>
  <c r="O2476" i="12" s="1"/>
  <c r="O2475" i="12" s="1"/>
  <c r="P2477" i="12"/>
  <c r="P2476" i="12" s="1"/>
  <c r="P2475" i="12" s="1"/>
  <c r="Q2477" i="12"/>
  <c r="Q2476" i="12" s="1"/>
  <c r="Q2475" i="12" s="1"/>
  <c r="O2481" i="12"/>
  <c r="O2480" i="12" s="1"/>
  <c r="O2479" i="12" s="1"/>
  <c r="P2481" i="12"/>
  <c r="P2480" i="12" s="1"/>
  <c r="P2479" i="12" s="1"/>
  <c r="Q2481" i="12"/>
  <c r="Q2480" i="12" s="1"/>
  <c r="Q2479" i="12" s="1"/>
  <c r="O2488" i="12"/>
  <c r="O2487" i="12" s="1"/>
  <c r="O2486" i="12" s="1"/>
  <c r="P2488" i="12"/>
  <c r="P2487" i="12" s="1"/>
  <c r="P2486" i="12" s="1"/>
  <c r="Q2488" i="12"/>
  <c r="Q2487" i="12" s="1"/>
  <c r="Q2486" i="12" s="1"/>
  <c r="O2496" i="12"/>
  <c r="O2495" i="12" s="1"/>
  <c r="O2494" i="12" s="1"/>
  <c r="P2496" i="12"/>
  <c r="P2495" i="12" s="1"/>
  <c r="P2494" i="12" s="1"/>
  <c r="Q2496" i="12"/>
  <c r="Q2495" i="12" s="1"/>
  <c r="Q2494" i="12" s="1"/>
  <c r="O2500" i="12"/>
  <c r="O2499" i="12" s="1"/>
  <c r="O2498" i="12" s="1"/>
  <c r="P2500" i="12"/>
  <c r="P2499" i="12" s="1"/>
  <c r="P2498" i="12" s="1"/>
  <c r="Q2500" i="12"/>
  <c r="Q2499" i="12" s="1"/>
  <c r="Q2498" i="12" s="1"/>
  <c r="O2504" i="12"/>
  <c r="O2503" i="12" s="1"/>
  <c r="O2502" i="12" s="1"/>
  <c r="P2504" i="12"/>
  <c r="P2503" i="12" s="1"/>
  <c r="P2502" i="12" s="1"/>
  <c r="Q2504" i="12"/>
  <c r="Q2503" i="12" s="1"/>
  <c r="Q2502" i="12" s="1"/>
  <c r="O2516" i="12"/>
  <c r="O2515" i="12" s="1"/>
  <c r="O2514" i="12" s="1"/>
  <c r="P2516" i="12"/>
  <c r="P2515" i="12" s="1"/>
  <c r="P2514" i="12" s="1"/>
  <c r="Q2516" i="12"/>
  <c r="Q2515" i="12" s="1"/>
  <c r="Q2514" i="12" s="1"/>
  <c r="O2520" i="12"/>
  <c r="O2519" i="12" s="1"/>
  <c r="O2518" i="12" s="1"/>
  <c r="P2520" i="12"/>
  <c r="P2519" i="12" s="1"/>
  <c r="P2518" i="12" s="1"/>
  <c r="Q2520" i="12"/>
  <c r="Q2519" i="12" s="1"/>
  <c r="Q2518" i="12" s="1"/>
  <c r="O2524" i="12"/>
  <c r="O2523" i="12" s="1"/>
  <c r="O2522" i="12" s="1"/>
  <c r="P2524" i="12"/>
  <c r="P2523" i="12" s="1"/>
  <c r="P2522" i="12" s="1"/>
  <c r="Q2524" i="12"/>
  <c r="Q2523" i="12" s="1"/>
  <c r="Q2522" i="12" s="1"/>
  <c r="O2528" i="12"/>
  <c r="O2527" i="12" s="1"/>
  <c r="O2526" i="12" s="1"/>
  <c r="P2528" i="12"/>
  <c r="P2527" i="12" s="1"/>
  <c r="P2526" i="12" s="1"/>
  <c r="Q2528" i="12"/>
  <c r="Q2527" i="12" s="1"/>
  <c r="Q2526" i="12" s="1"/>
  <c r="O2532" i="12"/>
  <c r="O2531" i="12" s="1"/>
  <c r="O2530" i="12" s="1"/>
  <c r="P2532" i="12"/>
  <c r="P2531" i="12" s="1"/>
  <c r="P2530" i="12" s="1"/>
  <c r="Q2532" i="12"/>
  <c r="Q2531" i="12" s="1"/>
  <c r="Q2530" i="12" s="1"/>
  <c r="O2536" i="12"/>
  <c r="O2535" i="12" s="1"/>
  <c r="O2534" i="12" s="1"/>
  <c r="P2536" i="12"/>
  <c r="P2535" i="12" s="1"/>
  <c r="P2534" i="12" s="1"/>
  <c r="Q2536" i="12"/>
  <c r="Q2535" i="12" s="1"/>
  <c r="Q2534" i="12" s="1"/>
  <c r="O2543" i="12"/>
  <c r="O2542" i="12" s="1"/>
  <c r="O2538" i="12" s="1"/>
  <c r="P2543" i="12"/>
  <c r="P2542" i="12" s="1"/>
  <c r="P2538" i="12" s="1"/>
  <c r="Q2543" i="12"/>
  <c r="Q2542" i="12" s="1"/>
  <c r="Q2538" i="12" s="1"/>
  <c r="O2547" i="12"/>
  <c r="O2546" i="12" s="1"/>
  <c r="O2545" i="12" s="1"/>
  <c r="P2547" i="12"/>
  <c r="P2546" i="12" s="1"/>
  <c r="P2545" i="12" s="1"/>
  <c r="Q2547" i="12"/>
  <c r="Q2546" i="12" s="1"/>
  <c r="Q2545" i="12" s="1"/>
  <c r="O2551" i="12"/>
  <c r="O2550" i="12" s="1"/>
  <c r="O2549" i="12" s="1"/>
  <c r="P2551" i="12"/>
  <c r="P2550" i="12" s="1"/>
  <c r="P2549" i="12" s="1"/>
  <c r="Q2551" i="12"/>
  <c r="Q2550" i="12" s="1"/>
  <c r="Q2549" i="12" s="1"/>
  <c r="O2555" i="12"/>
  <c r="O2554" i="12" s="1"/>
  <c r="O2553" i="12" s="1"/>
  <c r="P2555" i="12"/>
  <c r="P2554" i="12" s="1"/>
  <c r="P2553" i="12" s="1"/>
  <c r="Q2555" i="12"/>
  <c r="Q2554" i="12" s="1"/>
  <c r="Q2553" i="12" s="1"/>
  <c r="O2563" i="12"/>
  <c r="O2562" i="12" s="1"/>
  <c r="O2561" i="12" s="1"/>
  <c r="P2563" i="12"/>
  <c r="P2562" i="12" s="1"/>
  <c r="P2561" i="12" s="1"/>
  <c r="Q2563" i="12"/>
  <c r="Q2562" i="12" s="1"/>
  <c r="Q2561" i="12" s="1"/>
  <c r="O2567" i="12"/>
  <c r="O2566" i="12" s="1"/>
  <c r="O2565" i="12" s="1"/>
  <c r="P2567" i="12"/>
  <c r="P2566" i="12" s="1"/>
  <c r="P2565" i="12" s="1"/>
  <c r="Q2567" i="12"/>
  <c r="Q2566" i="12" s="1"/>
  <c r="Q2565" i="12" s="1"/>
  <c r="O2571" i="12"/>
  <c r="O2570" i="12" s="1"/>
  <c r="O2569" i="12" s="1"/>
  <c r="P2571" i="12"/>
  <c r="P2570" i="12" s="1"/>
  <c r="P2569" i="12" s="1"/>
  <c r="Q2571" i="12"/>
  <c r="Q2570" i="12" s="1"/>
  <c r="Q2569" i="12" s="1"/>
  <c r="O2590" i="12"/>
  <c r="O2589" i="12" s="1"/>
  <c r="O2588" i="12" s="1"/>
  <c r="P2590" i="12"/>
  <c r="P2589" i="12" s="1"/>
  <c r="P2588" i="12" s="1"/>
  <c r="Q2590" i="12"/>
  <c r="Q2589" i="12" s="1"/>
  <c r="Q2588" i="12" s="1"/>
  <c r="O2594" i="12"/>
  <c r="O2593" i="12" s="1"/>
  <c r="O2592" i="12" s="1"/>
  <c r="P2594" i="12"/>
  <c r="P2593" i="12" s="1"/>
  <c r="P2592" i="12" s="1"/>
  <c r="Q2594" i="12"/>
  <c r="Q2593" i="12" s="1"/>
  <c r="Q2592" i="12" s="1"/>
  <c r="O2599" i="12"/>
  <c r="O2598" i="12" s="1"/>
  <c r="O2597" i="12" s="1"/>
  <c r="O2596" i="12" s="1"/>
  <c r="P2599" i="12"/>
  <c r="P2598" i="12" s="1"/>
  <c r="P2597" i="12" s="1"/>
  <c r="P2596" i="12" s="1"/>
  <c r="Q2599" i="12"/>
  <c r="Q2598" i="12" s="1"/>
  <c r="Q2597" i="12" s="1"/>
  <c r="Q2596" i="12" s="1"/>
  <c r="O2609" i="12"/>
  <c r="O2608" i="12" s="1"/>
  <c r="O2607" i="12" s="1"/>
  <c r="P2609" i="12"/>
  <c r="P2608" i="12" s="1"/>
  <c r="P2607" i="12" s="1"/>
  <c r="Q2609" i="12"/>
  <c r="Q2608" i="12" s="1"/>
  <c r="Q2607" i="12" s="1"/>
  <c r="O2613" i="12"/>
  <c r="O2612" i="12" s="1"/>
  <c r="O2611" i="12" s="1"/>
  <c r="P2613" i="12"/>
  <c r="P2612" i="12" s="1"/>
  <c r="P2611" i="12" s="1"/>
  <c r="Q2613" i="12"/>
  <c r="Q2612" i="12" s="1"/>
  <c r="Q2611" i="12" s="1"/>
  <c r="O2619" i="12"/>
  <c r="O2618" i="12" s="1"/>
  <c r="O2617" i="12" s="1"/>
  <c r="P2619" i="12"/>
  <c r="P2618" i="12" s="1"/>
  <c r="P2617" i="12" s="1"/>
  <c r="Q2619" i="12"/>
  <c r="Q2618" i="12" s="1"/>
  <c r="Q2617" i="12" s="1"/>
  <c r="O2634" i="12"/>
  <c r="O2633" i="12" s="1"/>
  <c r="O2632" i="12" s="1"/>
  <c r="P2634" i="12"/>
  <c r="P2633" i="12" s="1"/>
  <c r="P2632" i="12" s="1"/>
  <c r="Q2634" i="12"/>
  <c r="Q2633" i="12" s="1"/>
  <c r="Q2632" i="12" s="1"/>
  <c r="O2638" i="12"/>
  <c r="O2637" i="12" s="1"/>
  <c r="O2636" i="12" s="1"/>
  <c r="P2638" i="12"/>
  <c r="P2637" i="12" s="1"/>
  <c r="P2636" i="12" s="1"/>
  <c r="Q2638" i="12"/>
  <c r="Q2637" i="12" s="1"/>
  <c r="Q2636" i="12" s="1"/>
  <c r="O2644" i="12"/>
  <c r="O2643" i="12" s="1"/>
  <c r="P2644" i="12"/>
  <c r="P2643" i="12" s="1"/>
  <c r="Q2644" i="12"/>
  <c r="Q2643" i="12" s="1"/>
  <c r="O2650" i="12"/>
  <c r="O2649" i="12" s="1"/>
  <c r="P2650" i="12"/>
  <c r="P2649" i="12" s="1"/>
  <c r="Q2650" i="12"/>
  <c r="Q2649" i="12" s="1"/>
  <c r="O2657" i="12"/>
  <c r="O2656" i="12" s="1"/>
  <c r="P2657" i="12"/>
  <c r="P2656" i="12" s="1"/>
  <c r="Q2657" i="12"/>
  <c r="Q2656" i="12" s="1"/>
  <c r="O2660" i="12"/>
  <c r="O2659" i="12" s="1"/>
  <c r="P2660" i="12"/>
  <c r="P2659" i="12" s="1"/>
  <c r="Q2660" i="12"/>
  <c r="Q2659" i="12" s="1"/>
  <c r="O2665" i="12"/>
  <c r="O2664" i="12" s="1"/>
  <c r="P2665" i="12"/>
  <c r="P2664" i="12" s="1"/>
  <c r="Q2665" i="12"/>
  <c r="Q2664" i="12" s="1"/>
  <c r="O2668" i="12"/>
  <c r="O2667" i="12" s="1"/>
  <c r="P2668" i="12"/>
  <c r="P2667" i="12" s="1"/>
  <c r="Q2668" i="12"/>
  <c r="Q2667" i="12" s="1"/>
  <c r="O2671" i="12"/>
  <c r="O2670" i="12" s="1"/>
  <c r="P2671" i="12"/>
  <c r="P2670" i="12" s="1"/>
  <c r="Q2671" i="12"/>
  <c r="Q2670" i="12" s="1"/>
  <c r="O2676" i="12"/>
  <c r="O2675" i="12" s="1"/>
  <c r="P2676" i="12"/>
  <c r="P2675" i="12" s="1"/>
  <c r="Q2676" i="12"/>
  <c r="Q2675" i="12" s="1"/>
  <c r="O2679" i="12"/>
  <c r="O2678" i="12" s="1"/>
  <c r="P2679" i="12"/>
  <c r="P2678" i="12" s="1"/>
  <c r="Q2679" i="12"/>
  <c r="Q2678" i="12" s="1"/>
  <c r="O2682" i="12"/>
  <c r="O2681" i="12" s="1"/>
  <c r="P2682" i="12"/>
  <c r="P2681" i="12" s="1"/>
  <c r="Q2682" i="12"/>
  <c r="Q2681" i="12" s="1"/>
  <c r="O2686" i="12"/>
  <c r="O2685" i="12" s="1"/>
  <c r="P2686" i="12"/>
  <c r="P2685" i="12" s="1"/>
  <c r="Q2686" i="12"/>
  <c r="Q2685" i="12" s="1"/>
  <c r="O2689" i="12"/>
  <c r="O2688" i="12" s="1"/>
  <c r="P2689" i="12"/>
  <c r="P2688" i="12" s="1"/>
  <c r="Q2689" i="12"/>
  <c r="Q2688" i="12" s="1"/>
  <c r="O2693" i="12"/>
  <c r="O2692" i="12" s="1"/>
  <c r="O2691" i="12" s="1"/>
  <c r="P2693" i="12"/>
  <c r="P2692" i="12" s="1"/>
  <c r="P2691" i="12" s="1"/>
  <c r="Q2693" i="12"/>
  <c r="Q2692" i="12" s="1"/>
  <c r="Q2691" i="12" s="1"/>
  <c r="O2698" i="12"/>
  <c r="O2697" i="12" s="1"/>
  <c r="O2696" i="12" s="1"/>
  <c r="P2698" i="12"/>
  <c r="P2697" i="12" s="1"/>
  <c r="P2696" i="12" s="1"/>
  <c r="Q2698" i="12"/>
  <c r="Q2697" i="12" s="1"/>
  <c r="Q2696" i="12" s="1"/>
  <c r="O2706" i="12"/>
  <c r="O2705" i="12" s="1"/>
  <c r="O2704" i="12" s="1"/>
  <c r="P2706" i="12"/>
  <c r="P2705" i="12" s="1"/>
  <c r="P2704" i="12" s="1"/>
  <c r="Q2706" i="12"/>
  <c r="Q2705" i="12" s="1"/>
  <c r="Q2704" i="12" s="1"/>
  <c r="O2711" i="12"/>
  <c r="O2710" i="12" s="1"/>
  <c r="P2711" i="12"/>
  <c r="P2710" i="12" s="1"/>
  <c r="Q2711" i="12"/>
  <c r="Q2710" i="12" s="1"/>
  <c r="O2714" i="12"/>
  <c r="O2713" i="12" s="1"/>
  <c r="P2714" i="12"/>
  <c r="P2713" i="12" s="1"/>
  <c r="Q2714" i="12"/>
  <c r="Q2713" i="12" s="1"/>
  <c r="O2717" i="12"/>
  <c r="O2716" i="12" s="1"/>
  <c r="P2717" i="12"/>
  <c r="P2716" i="12" s="1"/>
  <c r="Q2717" i="12"/>
  <c r="Q2716" i="12" s="1"/>
  <c r="O2721" i="12"/>
  <c r="O2720" i="12" s="1"/>
  <c r="O2719" i="12" s="1"/>
  <c r="P2721" i="12"/>
  <c r="P2720" i="12" s="1"/>
  <c r="P2719" i="12" s="1"/>
  <c r="Q2721" i="12"/>
  <c r="Q2720" i="12" s="1"/>
  <c r="Q2719" i="12" s="1"/>
  <c r="O2726" i="12"/>
  <c r="O2725" i="12" s="1"/>
  <c r="P2726" i="12"/>
  <c r="P2725" i="12" s="1"/>
  <c r="Q2726" i="12"/>
  <c r="Q2725" i="12" s="1"/>
  <c r="O2729" i="12"/>
  <c r="O2728" i="12" s="1"/>
  <c r="P2729" i="12"/>
  <c r="P2728" i="12" s="1"/>
  <c r="Q2729" i="12"/>
  <c r="Q2728" i="12" s="1"/>
  <c r="O2733" i="12"/>
  <c r="O2732" i="12" s="1"/>
  <c r="P2733" i="12"/>
  <c r="P2732" i="12" s="1"/>
  <c r="Q2733" i="12"/>
  <c r="Q2732" i="12" s="1"/>
  <c r="O2736" i="12"/>
  <c r="O2735" i="12" s="1"/>
  <c r="P2736" i="12"/>
  <c r="P2735" i="12" s="1"/>
  <c r="Q2736" i="12"/>
  <c r="Q2735" i="12" s="1"/>
  <c r="O2740" i="12"/>
  <c r="O2739" i="12" s="1"/>
  <c r="P2740" i="12"/>
  <c r="P2739" i="12" s="1"/>
  <c r="Q2740" i="12"/>
  <c r="Q2739" i="12" s="1"/>
  <c r="O2749" i="12"/>
  <c r="O2748" i="12" s="1"/>
  <c r="P2749" i="12"/>
  <c r="P2748" i="12" s="1"/>
  <c r="Q2749" i="12"/>
  <c r="Q2748" i="12" s="1"/>
  <c r="O2755" i="12"/>
  <c r="O2754" i="12" s="1"/>
  <c r="O2753" i="12" s="1"/>
  <c r="P2755" i="12"/>
  <c r="P2754" i="12" s="1"/>
  <c r="P2753" i="12" s="1"/>
  <c r="Q2755" i="12"/>
  <c r="Q2754" i="12" s="1"/>
  <c r="Q2753" i="12" s="1"/>
  <c r="O2759" i="12"/>
  <c r="O2758" i="12" s="1"/>
  <c r="O2757" i="12" s="1"/>
  <c r="P2759" i="12"/>
  <c r="P2758" i="12" s="1"/>
  <c r="P2757" i="12" s="1"/>
  <c r="Q2759" i="12"/>
  <c r="Q2758" i="12" s="1"/>
  <c r="Q2757" i="12" s="1"/>
  <c r="O2763" i="12"/>
  <c r="O2762" i="12" s="1"/>
  <c r="O2761" i="12" s="1"/>
  <c r="P2763" i="12"/>
  <c r="P2762" i="12" s="1"/>
  <c r="P2761" i="12" s="1"/>
  <c r="Q2763" i="12"/>
  <c r="Q2762" i="12" s="1"/>
  <c r="Q2761" i="12" s="1"/>
  <c r="O2767" i="12"/>
  <c r="O2766" i="12" s="1"/>
  <c r="O2765" i="12" s="1"/>
  <c r="P2767" i="12"/>
  <c r="P2766" i="12" s="1"/>
  <c r="P2765" i="12" s="1"/>
  <c r="Q2767" i="12"/>
  <c r="Q2766" i="12" s="1"/>
  <c r="Q2765" i="12" s="1"/>
  <c r="O2771" i="12"/>
  <c r="O2770" i="12" s="1"/>
  <c r="O2769" i="12" s="1"/>
  <c r="P2771" i="12"/>
  <c r="P2770" i="12" s="1"/>
  <c r="P2769" i="12" s="1"/>
  <c r="Q2771" i="12"/>
  <c r="Q2770" i="12" s="1"/>
  <c r="Q2769" i="12" s="1"/>
  <c r="O2775" i="12"/>
  <c r="O2774" i="12" s="1"/>
  <c r="O2773" i="12" s="1"/>
  <c r="P2775" i="12"/>
  <c r="P2774" i="12" s="1"/>
  <c r="P2773" i="12" s="1"/>
  <c r="Q2775" i="12"/>
  <c r="Q2774" i="12" s="1"/>
  <c r="Q2773" i="12" s="1"/>
  <c r="O2779" i="12"/>
  <c r="O2778" i="12" s="1"/>
  <c r="O2777" i="12" s="1"/>
  <c r="P2779" i="12"/>
  <c r="P2778" i="12" s="1"/>
  <c r="P2777" i="12" s="1"/>
  <c r="Q2779" i="12"/>
  <c r="Q2778" i="12" s="1"/>
  <c r="Q2777" i="12" s="1"/>
  <c r="O2783" i="12"/>
  <c r="O2782" i="12" s="1"/>
  <c r="P2783" i="12"/>
  <c r="P2782" i="12" s="1"/>
  <c r="Q2783" i="12"/>
  <c r="Q2782" i="12" s="1"/>
  <c r="O2786" i="12"/>
  <c r="O2785" i="12" s="1"/>
  <c r="P2786" i="12"/>
  <c r="P2785" i="12" s="1"/>
  <c r="Q2786" i="12"/>
  <c r="Q2785" i="12" s="1"/>
  <c r="O2790" i="12"/>
  <c r="O2789" i="12" s="1"/>
  <c r="P2790" i="12"/>
  <c r="P2789" i="12" s="1"/>
  <c r="Q2790" i="12"/>
  <c r="Q2789" i="12" s="1"/>
  <c r="O2793" i="12"/>
  <c r="O2792" i="12" s="1"/>
  <c r="P2793" i="12"/>
  <c r="P2792" i="12" s="1"/>
  <c r="Q2793" i="12"/>
  <c r="Q2792" i="12" s="1"/>
  <c r="O2796" i="12"/>
  <c r="O2795" i="12" s="1"/>
  <c r="P2796" i="12"/>
  <c r="P2795" i="12" s="1"/>
  <c r="Q2796" i="12"/>
  <c r="Q2795" i="12" s="1"/>
  <c r="O2800" i="12"/>
  <c r="O2799" i="12" s="1"/>
  <c r="O2798" i="12" s="1"/>
  <c r="P2800" i="12"/>
  <c r="P2799" i="12" s="1"/>
  <c r="P2798" i="12" s="1"/>
  <c r="Q2800" i="12"/>
  <c r="Q2799" i="12" s="1"/>
  <c r="Q2798" i="12" s="1"/>
  <c r="O2804" i="12"/>
  <c r="O2803" i="12" s="1"/>
  <c r="O2802" i="12" s="1"/>
  <c r="P2804" i="12"/>
  <c r="P2803" i="12" s="1"/>
  <c r="P2802" i="12" s="1"/>
  <c r="Q2804" i="12"/>
  <c r="Q2803" i="12" s="1"/>
  <c r="Q2802" i="12" s="1"/>
  <c r="O2808" i="12"/>
  <c r="P2808" i="12"/>
  <c r="Q2808" i="12"/>
  <c r="O2810" i="12"/>
  <c r="P2810" i="12"/>
  <c r="Q2810" i="12"/>
  <c r="O2814" i="12"/>
  <c r="O2813" i="12" s="1"/>
  <c r="O2812" i="12" s="1"/>
  <c r="P2814" i="12"/>
  <c r="P2813" i="12" s="1"/>
  <c r="P2812" i="12" s="1"/>
  <c r="Q2814" i="12"/>
  <c r="Q2813" i="12" s="1"/>
  <c r="Q2812" i="12" s="1"/>
  <c r="O2818" i="12"/>
  <c r="O2817" i="12" s="1"/>
  <c r="O2816" i="12" s="1"/>
  <c r="P2818" i="12"/>
  <c r="P2817" i="12" s="1"/>
  <c r="P2816" i="12" s="1"/>
  <c r="Q2818" i="12"/>
  <c r="Q2817" i="12" s="1"/>
  <c r="Q2816" i="12" s="1"/>
  <c r="O2822" i="12"/>
  <c r="O2821" i="12" s="1"/>
  <c r="O2820" i="12" s="1"/>
  <c r="P2822" i="12"/>
  <c r="P2821" i="12" s="1"/>
  <c r="P2820" i="12" s="1"/>
  <c r="Q2822" i="12"/>
  <c r="Q2821" i="12" s="1"/>
  <c r="Q2820" i="12" s="1"/>
  <c r="O2826" i="12"/>
  <c r="O2825" i="12" s="1"/>
  <c r="O2824" i="12" s="1"/>
  <c r="P2826" i="12"/>
  <c r="P2825" i="12" s="1"/>
  <c r="P2824" i="12" s="1"/>
  <c r="Q2826" i="12"/>
  <c r="Q2825" i="12" s="1"/>
  <c r="Q2824" i="12" s="1"/>
  <c r="O2830" i="12"/>
  <c r="O2829" i="12" s="1"/>
  <c r="O2828" i="12" s="1"/>
  <c r="P2830" i="12"/>
  <c r="P2829" i="12" s="1"/>
  <c r="P2828" i="12" s="1"/>
  <c r="Q2830" i="12"/>
  <c r="Q2829" i="12" s="1"/>
  <c r="Q2828" i="12" s="1"/>
  <c r="O2834" i="12"/>
  <c r="P2834" i="12"/>
  <c r="Q2834" i="12"/>
  <c r="O2836" i="12"/>
  <c r="P2836" i="12"/>
  <c r="Q2836" i="12"/>
  <c r="O2839" i="12"/>
  <c r="O2838" i="12" s="1"/>
  <c r="P2839" i="12"/>
  <c r="P2838" i="12" s="1"/>
  <c r="Q2839" i="12"/>
  <c r="Q2838" i="12" s="1"/>
  <c r="O2843" i="12"/>
  <c r="P2843" i="12"/>
  <c r="Q2843" i="12"/>
  <c r="O2845" i="12"/>
  <c r="P2845" i="12"/>
  <c r="Q2845" i="12"/>
  <c r="O2848" i="12"/>
  <c r="O2847" i="12" s="1"/>
  <c r="P2848" i="12"/>
  <c r="P2847" i="12" s="1"/>
  <c r="Q2848" i="12"/>
  <c r="Q2847" i="12" s="1"/>
  <c r="O2852" i="12"/>
  <c r="O2851" i="12" s="1"/>
  <c r="O2850" i="12" s="1"/>
  <c r="P2852" i="12"/>
  <c r="P2851" i="12" s="1"/>
  <c r="P2850" i="12" s="1"/>
  <c r="Q2852" i="12"/>
  <c r="Q2851" i="12" s="1"/>
  <c r="Q2850" i="12" s="1"/>
  <c r="O2860" i="12"/>
  <c r="O2859" i="12" s="1"/>
  <c r="O2858" i="12" s="1"/>
  <c r="P2860" i="12"/>
  <c r="P2859" i="12" s="1"/>
  <c r="P2858" i="12" s="1"/>
  <c r="Q2860" i="12"/>
  <c r="Q2859" i="12" s="1"/>
  <c r="Q2858" i="12" s="1"/>
  <c r="O2864" i="12"/>
  <c r="O2863" i="12" s="1"/>
  <c r="P2864" i="12"/>
  <c r="P2863" i="12" s="1"/>
  <c r="Q2864" i="12"/>
  <c r="Q2863" i="12" s="1"/>
  <c r="O2867" i="12"/>
  <c r="O2866" i="12" s="1"/>
  <c r="P2867" i="12"/>
  <c r="P2866" i="12" s="1"/>
  <c r="Q2867" i="12"/>
  <c r="Q2866" i="12" s="1"/>
  <c r="O2877" i="12"/>
  <c r="O2876" i="12" s="1"/>
  <c r="O2875" i="12" s="1"/>
  <c r="P2877" i="12"/>
  <c r="P2876" i="12" s="1"/>
  <c r="P2875" i="12" s="1"/>
  <c r="Q2877" i="12"/>
  <c r="Q2876" i="12" s="1"/>
  <c r="Q2875" i="12" s="1"/>
  <c r="O2885" i="12"/>
  <c r="O2884" i="12" s="1"/>
  <c r="O2883" i="12" s="1"/>
  <c r="P2885" i="12"/>
  <c r="P2884" i="12" s="1"/>
  <c r="P2883" i="12" s="1"/>
  <c r="Q2885" i="12"/>
  <c r="Q2884" i="12" s="1"/>
  <c r="Q2883" i="12" s="1"/>
  <c r="O2889" i="12"/>
  <c r="O2888" i="12" s="1"/>
  <c r="P2889" i="12"/>
  <c r="P2888" i="12" s="1"/>
  <c r="Q2889" i="12"/>
  <c r="Q2888" i="12" s="1"/>
  <c r="O2892" i="12"/>
  <c r="O2891" i="12" s="1"/>
  <c r="P2892" i="12"/>
  <c r="P2891" i="12" s="1"/>
  <c r="Q2892" i="12"/>
  <c r="Q2891" i="12" s="1"/>
  <c r="O2895" i="12"/>
  <c r="O2894" i="12" s="1"/>
  <c r="P2895" i="12"/>
  <c r="P2894" i="12" s="1"/>
  <c r="Q2895" i="12"/>
  <c r="Q2894" i="12" s="1"/>
  <c r="O2899" i="12"/>
  <c r="O2898" i="12" s="1"/>
  <c r="O2897" i="12" s="1"/>
  <c r="P2899" i="12"/>
  <c r="P2898" i="12" s="1"/>
  <c r="P2897" i="12" s="1"/>
  <c r="Q2899" i="12"/>
  <c r="Q2898" i="12" s="1"/>
  <c r="Q2897" i="12" s="1"/>
  <c r="O2903" i="12"/>
  <c r="O2902" i="12" s="1"/>
  <c r="O2901" i="12" s="1"/>
  <c r="P2903" i="12"/>
  <c r="P2902" i="12" s="1"/>
  <c r="P2901" i="12" s="1"/>
  <c r="Q2903" i="12"/>
  <c r="Q2902" i="12" s="1"/>
  <c r="Q2901" i="12" s="1"/>
  <c r="O2907" i="12"/>
  <c r="O2906" i="12" s="1"/>
  <c r="O2905" i="12" s="1"/>
  <c r="P2907" i="12"/>
  <c r="P2906" i="12" s="1"/>
  <c r="P2905" i="12" s="1"/>
  <c r="Q2907" i="12"/>
  <c r="Q2906" i="12" s="1"/>
  <c r="Q2905" i="12" s="1"/>
  <c r="O2911" i="12"/>
  <c r="O2910" i="12" s="1"/>
  <c r="O2909" i="12" s="1"/>
  <c r="P2911" i="12"/>
  <c r="P2910" i="12" s="1"/>
  <c r="P2909" i="12" s="1"/>
  <c r="Q2911" i="12"/>
  <c r="Q2910" i="12" s="1"/>
  <c r="Q2909" i="12" s="1"/>
  <c r="O2915" i="12"/>
  <c r="O2914" i="12" s="1"/>
  <c r="P2915" i="12"/>
  <c r="P2914" i="12" s="1"/>
  <c r="Q2915" i="12"/>
  <c r="Q2914" i="12" s="1"/>
  <c r="O2918" i="12"/>
  <c r="O2917" i="12" s="1"/>
  <c r="P2918" i="12"/>
  <c r="P2917" i="12" s="1"/>
  <c r="Q2918" i="12"/>
  <c r="Q2917" i="12" s="1"/>
  <c r="O2922" i="12"/>
  <c r="O2921" i="12" s="1"/>
  <c r="O2920" i="12" s="1"/>
  <c r="P2922" i="12"/>
  <c r="P2921" i="12" s="1"/>
  <c r="P2920" i="12" s="1"/>
  <c r="Q2922" i="12"/>
  <c r="Q2921" i="12" s="1"/>
  <c r="Q2920" i="12" s="1"/>
  <c r="O2928" i="12"/>
  <c r="O2927" i="12" s="1"/>
  <c r="O2926" i="12" s="1"/>
  <c r="P2928" i="12"/>
  <c r="P2927" i="12" s="1"/>
  <c r="P2926" i="12" s="1"/>
  <c r="Q2928" i="12"/>
  <c r="Q2927" i="12" s="1"/>
  <c r="Q2926" i="12" s="1"/>
  <c r="O2932" i="12"/>
  <c r="O2931" i="12" s="1"/>
  <c r="O2930" i="12" s="1"/>
  <c r="P2932" i="12"/>
  <c r="P2931" i="12" s="1"/>
  <c r="P2930" i="12" s="1"/>
  <c r="Q2932" i="12"/>
  <c r="Q2931" i="12" s="1"/>
  <c r="Q2930" i="12" s="1"/>
  <c r="O2937" i="12"/>
  <c r="O2936" i="12" s="1"/>
  <c r="O2935" i="12" s="1"/>
  <c r="P2937" i="12"/>
  <c r="P2936" i="12" s="1"/>
  <c r="P2935" i="12" s="1"/>
  <c r="Q2937" i="12"/>
  <c r="Q2936" i="12" s="1"/>
  <c r="Q2935" i="12" s="1"/>
  <c r="O2941" i="12"/>
  <c r="O2940" i="12" s="1"/>
  <c r="P2941" i="12"/>
  <c r="P2940" i="12" s="1"/>
  <c r="Q2941" i="12"/>
  <c r="Q2940" i="12" s="1"/>
  <c r="O2944" i="12"/>
  <c r="O2943" i="12" s="1"/>
  <c r="P2944" i="12"/>
  <c r="P2943" i="12" s="1"/>
  <c r="Q2944" i="12"/>
  <c r="Q2943" i="12" s="1"/>
  <c r="O2950" i="12"/>
  <c r="O2949" i="12" s="1"/>
  <c r="O2948" i="12" s="1"/>
  <c r="O2947" i="12" s="1"/>
  <c r="P2950" i="12"/>
  <c r="P2949" i="12" s="1"/>
  <c r="P2948" i="12" s="1"/>
  <c r="P2947" i="12" s="1"/>
  <c r="Q2950" i="12"/>
  <c r="Q2949" i="12" s="1"/>
  <c r="Q2948" i="12" s="1"/>
  <c r="Q2947" i="12" s="1"/>
  <c r="O2955" i="12"/>
  <c r="O2954" i="12" s="1"/>
  <c r="O2953" i="12" s="1"/>
  <c r="P2955" i="12"/>
  <c r="P2954" i="12" s="1"/>
  <c r="P2953" i="12" s="1"/>
  <c r="Q2955" i="12"/>
  <c r="Q2954" i="12" s="1"/>
  <c r="Q2953" i="12" s="1"/>
  <c r="O2959" i="12"/>
  <c r="O2958" i="12" s="1"/>
  <c r="P2959" i="12"/>
  <c r="P2958" i="12" s="1"/>
  <c r="Q2959" i="12"/>
  <c r="Q2958" i="12" s="1"/>
  <c r="O2962" i="12"/>
  <c r="O2961" i="12" s="1"/>
  <c r="P2962" i="12"/>
  <c r="P2961" i="12" s="1"/>
  <c r="Q2962" i="12"/>
  <c r="Q2961" i="12" s="1"/>
  <c r="O2965" i="12"/>
  <c r="O2964" i="12" s="1"/>
  <c r="P2965" i="12"/>
  <c r="P2964" i="12" s="1"/>
  <c r="Q2965" i="12"/>
  <c r="Q2964" i="12" s="1"/>
  <c r="O2971" i="12"/>
  <c r="O2970" i="12" s="1"/>
  <c r="O2969" i="12" s="1"/>
  <c r="O2968" i="12" s="1"/>
  <c r="P2971" i="12"/>
  <c r="P2970" i="12" s="1"/>
  <c r="P2969" i="12" s="1"/>
  <c r="P2968" i="12" s="1"/>
  <c r="Q2971" i="12"/>
  <c r="Q2970" i="12" s="1"/>
  <c r="Q2969" i="12" s="1"/>
  <c r="Q2968" i="12" s="1"/>
  <c r="O2976" i="12"/>
  <c r="O2975" i="12" s="1"/>
  <c r="O2974" i="12" s="1"/>
  <c r="P2976" i="12"/>
  <c r="P2975" i="12" s="1"/>
  <c r="P2974" i="12" s="1"/>
  <c r="Q2976" i="12"/>
  <c r="Q2975" i="12" s="1"/>
  <c r="Q2974" i="12" s="1"/>
  <c r="O2980" i="12"/>
  <c r="O2979" i="12" s="1"/>
  <c r="P2980" i="12"/>
  <c r="P2979" i="12" s="1"/>
  <c r="Q2980" i="12"/>
  <c r="Q2979" i="12" s="1"/>
  <c r="O2983" i="12"/>
  <c r="O2982" i="12" s="1"/>
  <c r="P2983" i="12"/>
  <c r="P2982" i="12" s="1"/>
  <c r="Q2983" i="12"/>
  <c r="Q2982" i="12" s="1"/>
  <c r="O2987" i="12"/>
  <c r="O2986" i="12" s="1"/>
  <c r="O2985" i="12" s="1"/>
  <c r="P2987" i="12"/>
  <c r="P2986" i="12" s="1"/>
  <c r="P2985" i="12" s="1"/>
  <c r="Q2987" i="12"/>
  <c r="Q2986" i="12" s="1"/>
  <c r="Q2985" i="12" s="1"/>
  <c r="O2993" i="12"/>
  <c r="O2992" i="12" s="1"/>
  <c r="O2991" i="12" s="1"/>
  <c r="O2990" i="12" s="1"/>
  <c r="P2993" i="12"/>
  <c r="P2992" i="12" s="1"/>
  <c r="P2991" i="12" s="1"/>
  <c r="P2990" i="12" s="1"/>
  <c r="Q2993" i="12"/>
  <c r="Q2992" i="12" s="1"/>
  <c r="Q2991" i="12" s="1"/>
  <c r="Q2990" i="12" s="1"/>
  <c r="O2998" i="12"/>
  <c r="O2997" i="12" s="1"/>
  <c r="O2996" i="12" s="1"/>
  <c r="P2998" i="12"/>
  <c r="P2997" i="12" s="1"/>
  <c r="P2996" i="12" s="1"/>
  <c r="Q2998" i="12"/>
  <c r="Q2997" i="12" s="1"/>
  <c r="Q2996" i="12" s="1"/>
  <c r="O3002" i="12"/>
  <c r="O3001" i="12" s="1"/>
  <c r="P3002" i="12"/>
  <c r="P3001" i="12" s="1"/>
  <c r="Q3002" i="12"/>
  <c r="Q3001" i="12" s="1"/>
  <c r="O3005" i="12"/>
  <c r="O3004" i="12" s="1"/>
  <c r="P3005" i="12"/>
  <c r="P3004" i="12" s="1"/>
  <c r="Q3005" i="12"/>
  <c r="Q3004" i="12" s="1"/>
  <c r="O3008" i="12"/>
  <c r="O3007" i="12" s="1"/>
  <c r="P3008" i="12"/>
  <c r="P3007" i="12" s="1"/>
  <c r="Q3008" i="12"/>
  <c r="Q3007" i="12" s="1"/>
  <c r="O3013" i="12"/>
  <c r="O3012" i="12" s="1"/>
  <c r="O3011" i="12" s="1"/>
  <c r="P3013" i="12"/>
  <c r="P3012" i="12" s="1"/>
  <c r="P3011" i="12" s="1"/>
  <c r="Q3013" i="12"/>
  <c r="Q3012" i="12" s="1"/>
  <c r="Q3011" i="12" s="1"/>
  <c r="O3026" i="12"/>
  <c r="O3025" i="12" s="1"/>
  <c r="P3026" i="12"/>
  <c r="P3025" i="12" s="1"/>
  <c r="Q3026" i="12"/>
  <c r="Q3025" i="12" s="1"/>
  <c r="O3036" i="12"/>
  <c r="O3035" i="12" s="1"/>
  <c r="P3036" i="12"/>
  <c r="P3035" i="12" s="1"/>
  <c r="Q3036" i="12"/>
  <c r="Q3035" i="12" s="1"/>
  <c r="O3047" i="12"/>
  <c r="P3047" i="12"/>
  <c r="Q3047" i="12"/>
  <c r="O3055" i="12"/>
  <c r="O3054" i="12" s="1"/>
  <c r="O3053" i="12" s="1"/>
  <c r="P3055" i="12"/>
  <c r="P3054" i="12" s="1"/>
  <c r="P3053" i="12" s="1"/>
  <c r="Q3055" i="12"/>
  <c r="Q3054" i="12" s="1"/>
  <c r="Q3053" i="12" s="1"/>
  <c r="O3059" i="12"/>
  <c r="O3058" i="12" s="1"/>
  <c r="P3059" i="12"/>
  <c r="P3058" i="12" s="1"/>
  <c r="Q3059" i="12"/>
  <c r="Q3058" i="12" s="1"/>
  <c r="O3062" i="12"/>
  <c r="O3061" i="12" s="1"/>
  <c r="P3062" i="12"/>
  <c r="P3061" i="12" s="1"/>
  <c r="Q3062" i="12"/>
  <c r="Q3061" i="12" s="1"/>
  <c r="O3065" i="12"/>
  <c r="O3064" i="12" s="1"/>
  <c r="P3065" i="12"/>
  <c r="P3064" i="12" s="1"/>
  <c r="Q3065" i="12"/>
  <c r="Q3064" i="12" s="1"/>
  <c r="O3076" i="12"/>
  <c r="P3076" i="12"/>
  <c r="Q3076" i="12"/>
  <c r="O3087" i="12"/>
  <c r="O3086" i="12" s="1"/>
  <c r="O3085" i="12" s="1"/>
  <c r="O3084" i="12" s="1"/>
  <c r="P3087" i="12"/>
  <c r="P3086" i="12" s="1"/>
  <c r="P3085" i="12" s="1"/>
  <c r="P3084" i="12" s="1"/>
  <c r="Q3087" i="12"/>
  <c r="Q3086" i="12" s="1"/>
  <c r="Q3085" i="12" s="1"/>
  <c r="Q3084" i="12" s="1"/>
  <c r="O3092" i="12"/>
  <c r="O3091" i="12" s="1"/>
  <c r="O3090" i="12" s="1"/>
  <c r="O3089" i="12" s="1"/>
  <c r="P3092" i="12"/>
  <c r="P3091" i="12" s="1"/>
  <c r="P3090" i="12" s="1"/>
  <c r="P3089" i="12" s="1"/>
  <c r="Q3092" i="12"/>
  <c r="Q3091" i="12" s="1"/>
  <c r="Q3090" i="12" s="1"/>
  <c r="Q3089" i="12" s="1"/>
  <c r="O3097" i="12"/>
  <c r="O3096" i="12" s="1"/>
  <c r="P3097" i="12"/>
  <c r="P3096" i="12" s="1"/>
  <c r="Q3097" i="12"/>
  <c r="Q3096" i="12" s="1"/>
  <c r="O3110" i="12"/>
  <c r="O3109" i="12" s="1"/>
  <c r="P3110" i="12"/>
  <c r="P3109" i="12" s="1"/>
  <c r="Q3110" i="12"/>
  <c r="Q3109" i="12" s="1"/>
  <c r="O3116" i="12"/>
  <c r="O3115" i="12" s="1"/>
  <c r="P3116" i="12"/>
  <c r="P3115" i="12" s="1"/>
  <c r="Q3116" i="12"/>
  <c r="Q3115" i="12" s="1"/>
  <c r="O3119" i="12"/>
  <c r="O3118" i="12" s="1"/>
  <c r="P3119" i="12"/>
  <c r="P3118" i="12" s="1"/>
  <c r="Q3119" i="12"/>
  <c r="Q3118" i="12" s="1"/>
  <c r="O3122" i="12"/>
  <c r="O3121" i="12" s="1"/>
  <c r="P3122" i="12"/>
  <c r="P3121" i="12" s="1"/>
  <c r="Q3122" i="12"/>
  <c r="Q3121" i="12" s="1"/>
  <c r="CA2393" i="12" l="1"/>
  <c r="CC2209" i="12"/>
  <c r="CB2209" i="12"/>
  <c r="CC2246" i="12"/>
  <c r="CB2575" i="12"/>
  <c r="CA2856" i="12"/>
  <c r="CB2393" i="12"/>
  <c r="CC2575" i="12"/>
  <c r="CC2393" i="12"/>
  <c r="CA2209" i="12"/>
  <c r="CA2246" i="12"/>
  <c r="CB2246" i="12"/>
  <c r="CC2856" i="12"/>
  <c r="CA2575" i="12"/>
  <c r="CB2856" i="12"/>
  <c r="BO2245" i="12"/>
  <c r="BU2245" i="12" s="1"/>
  <c r="BQ2746" i="12"/>
  <c r="BW2746" i="12" s="1"/>
  <c r="BP2855" i="12"/>
  <c r="BV2855" i="12" s="1"/>
  <c r="BQ2574" i="12"/>
  <c r="BW2574" i="12" s="1"/>
  <c r="BQ2855" i="12"/>
  <c r="BW2855" i="12" s="1"/>
  <c r="BP2245" i="12"/>
  <c r="BV2245" i="12" s="1"/>
  <c r="BP2574" i="12"/>
  <c r="BV2574" i="12" s="1"/>
  <c r="BP2746" i="12"/>
  <c r="BV2746" i="12" s="1"/>
  <c r="BQ2245" i="12"/>
  <c r="BW2245" i="12" s="1"/>
  <c r="BO2747" i="12"/>
  <c r="BU2747" i="12" s="1"/>
  <c r="BO2574" i="12"/>
  <c r="BU2574" i="12" s="1"/>
  <c r="BO2392" i="12"/>
  <c r="BU2392" i="12" s="1"/>
  <c r="BQ2392" i="12"/>
  <c r="BW2392" i="12" s="1"/>
  <c r="BO2855" i="12"/>
  <c r="BU2855" i="12" s="1"/>
  <c r="BP2392" i="12"/>
  <c r="BV2392" i="12" s="1"/>
  <c r="BD2854" i="12"/>
  <c r="BJ2854" i="12" s="1"/>
  <c r="BC2854" i="12"/>
  <c r="BI2854" i="12" s="1"/>
  <c r="BE2573" i="12"/>
  <c r="BK2573" i="12" s="1"/>
  <c r="BE2745" i="12"/>
  <c r="BK2745" i="12" s="1"/>
  <c r="BD2391" i="12"/>
  <c r="BJ2391" i="12" s="1"/>
  <c r="BD2573" i="12"/>
  <c r="BJ2573" i="12" s="1"/>
  <c r="BC2746" i="12"/>
  <c r="BI2746" i="12" s="1"/>
  <c r="BE2854" i="12"/>
  <c r="BK2854" i="12" s="1"/>
  <c r="BD2745" i="12"/>
  <c r="BJ2745" i="12" s="1"/>
  <c r="BC2391" i="12"/>
  <c r="BI2391" i="12" s="1"/>
  <c r="BC2573" i="12"/>
  <c r="BI2573" i="12" s="1"/>
  <c r="BE2391" i="12"/>
  <c r="BK2391" i="12" s="1"/>
  <c r="AI2559" i="12"/>
  <c r="AM2559" i="12" s="1"/>
  <c r="AQ2559" i="12" s="1"/>
  <c r="AW2559" i="12" s="1"/>
  <c r="AK258" i="12"/>
  <c r="AS258" i="12" s="1"/>
  <c r="AY258" i="12" s="1"/>
  <c r="AJ2386" i="12"/>
  <c r="AR2386" i="12" s="1"/>
  <c r="AX2386" i="12" s="1"/>
  <c r="AI2623" i="12"/>
  <c r="AM2623" i="12" s="1"/>
  <c r="AQ2623" i="12" s="1"/>
  <c r="AW2623" i="12" s="1"/>
  <c r="AI2386" i="12"/>
  <c r="AM2386" i="12" s="1"/>
  <c r="AQ2386" i="12" s="1"/>
  <c r="AW2386" i="12" s="1"/>
  <c r="AJ2623" i="12"/>
  <c r="AR2623" i="12" s="1"/>
  <c r="AX2623" i="12" s="1"/>
  <c r="AI2492" i="12"/>
  <c r="AM2492" i="12" s="1"/>
  <c r="AQ2492" i="12" s="1"/>
  <c r="AW2492" i="12" s="1"/>
  <c r="AI258" i="12"/>
  <c r="AM258" i="12" s="1"/>
  <c r="AQ258" i="12" s="1"/>
  <c r="AW258" i="12" s="1"/>
  <c r="AJ2512" i="12"/>
  <c r="AR2512" i="12" s="1"/>
  <c r="AX2512" i="12" s="1"/>
  <c r="AK2623" i="12"/>
  <c r="AS2623" i="12" s="1"/>
  <c r="AY2623" i="12" s="1"/>
  <c r="AK2512" i="12"/>
  <c r="AS2512" i="12" s="1"/>
  <c r="AY2512" i="12" s="1"/>
  <c r="AK2386" i="12"/>
  <c r="AS2386" i="12" s="1"/>
  <c r="AY2386" i="12" s="1"/>
  <c r="AI2512" i="12"/>
  <c r="AM2512" i="12" s="1"/>
  <c r="AQ2512" i="12" s="1"/>
  <c r="AW2512" i="12" s="1"/>
  <c r="AK262" i="12"/>
  <c r="AS262" i="12" s="1"/>
  <c r="AY262" i="12" s="1"/>
  <c r="AJ2559" i="12"/>
  <c r="AR2559" i="12" s="1"/>
  <c r="AX2559" i="12" s="1"/>
  <c r="AI2233" i="12"/>
  <c r="AM2233" i="12" s="1"/>
  <c r="AQ2233" i="12" s="1"/>
  <c r="AW2233" i="12" s="1"/>
  <c r="AK2559" i="12"/>
  <c r="AS2559" i="12" s="1"/>
  <c r="AY2559" i="12" s="1"/>
  <c r="AI262" i="12"/>
  <c r="AM262" i="12" s="1"/>
  <c r="AQ262" i="12" s="1"/>
  <c r="AW262" i="12" s="1"/>
  <c r="AI2745" i="12"/>
  <c r="AM2745" i="12" s="1"/>
  <c r="AQ2745" i="12" s="1"/>
  <c r="AW2745" i="12" s="1"/>
  <c r="AK2233" i="12"/>
  <c r="AS2233" i="12" s="1"/>
  <c r="AY2233" i="12" s="1"/>
  <c r="AJ258" i="12"/>
  <c r="AR258" i="12" s="1"/>
  <c r="AX258" i="12" s="1"/>
  <c r="AJ2492" i="12"/>
  <c r="AR2492" i="12" s="1"/>
  <c r="AX2492" i="12" s="1"/>
  <c r="AJ262" i="12"/>
  <c r="AR262" i="12" s="1"/>
  <c r="AX262" i="12" s="1"/>
  <c r="AK2492" i="12"/>
  <c r="AS2492" i="12" s="1"/>
  <c r="AY2492" i="12" s="1"/>
  <c r="AJ2233" i="12"/>
  <c r="AR2233" i="12" s="1"/>
  <c r="AX2233" i="12" s="1"/>
  <c r="AD2622" i="12"/>
  <c r="AD2232" i="12"/>
  <c r="AD257" i="12"/>
  <c r="AE2232" i="12"/>
  <c r="AD2491" i="12"/>
  <c r="AE2558" i="12"/>
  <c r="AC2232" i="12"/>
  <c r="AD261" i="12"/>
  <c r="AC2558" i="12"/>
  <c r="AE257" i="12"/>
  <c r="AC2622" i="12"/>
  <c r="AE2511" i="12"/>
  <c r="AC257" i="12"/>
  <c r="AE261" i="12"/>
  <c r="AC2511" i="12"/>
  <c r="AD2558" i="12"/>
  <c r="AE2491" i="12"/>
  <c r="AC261" i="12"/>
  <c r="AE2622" i="12"/>
  <c r="AC2491" i="12"/>
  <c r="AD2511" i="12"/>
  <c r="P264" i="12"/>
  <c r="O264" i="12"/>
  <c r="Q264" i="12"/>
  <c r="P3072" i="12"/>
  <c r="P3071" i="12" s="1"/>
  <c r="O3072" i="12"/>
  <c r="O3071" i="12" s="1"/>
  <c r="Q3072" i="12"/>
  <c r="Q3071" i="12" s="1"/>
  <c r="Q1137" i="12"/>
  <c r="Q1136" i="12" s="1"/>
  <c r="P1137" i="12"/>
  <c r="P1136" i="12" s="1"/>
  <c r="O1137" i="12"/>
  <c r="O1136" i="12" s="1"/>
  <c r="Q2510" i="12"/>
  <c r="V2510" i="12" s="1"/>
  <c r="P2621" i="12"/>
  <c r="U2621" i="12" s="1"/>
  <c r="O256" i="12"/>
  <c r="T256" i="12" s="1"/>
  <c r="P2231" i="12"/>
  <c r="U2231" i="12" s="1"/>
  <c r="Q260" i="12"/>
  <c r="V260" i="12" s="1"/>
  <c r="P256" i="12"/>
  <c r="U256" i="12" s="1"/>
  <c r="O2510" i="12"/>
  <c r="T2510" i="12" s="1"/>
  <c r="Q2231" i="12"/>
  <c r="V2231" i="12" s="1"/>
  <c r="P2557" i="12"/>
  <c r="U2557" i="12" s="1"/>
  <c r="P2490" i="12"/>
  <c r="U2490" i="12" s="1"/>
  <c r="Q2557" i="12"/>
  <c r="V2557" i="12" s="1"/>
  <c r="Q2490" i="12"/>
  <c r="V2490" i="12" s="1"/>
  <c r="O2231" i="12"/>
  <c r="T2231" i="12" s="1"/>
  <c r="O260" i="12"/>
  <c r="T260" i="12" s="1"/>
  <c r="P260" i="12"/>
  <c r="U260" i="12" s="1"/>
  <c r="Q2621" i="12"/>
  <c r="V2621" i="12" s="1"/>
  <c r="O2557" i="12"/>
  <c r="T2557" i="12" s="1"/>
  <c r="O2490" i="12"/>
  <c r="T2490" i="12" s="1"/>
  <c r="Q256" i="12"/>
  <c r="V256" i="12" s="1"/>
  <c r="P2510" i="12"/>
  <c r="U2510" i="12" s="1"/>
  <c r="O2621" i="12"/>
  <c r="T2621" i="12" s="1"/>
  <c r="Q2149" i="12"/>
  <c r="P2149" i="12"/>
  <c r="O2149" i="12"/>
  <c r="Q2056" i="12"/>
  <c r="V2056" i="12" s="1"/>
  <c r="P2056" i="12"/>
  <c r="U2056" i="12" s="1"/>
  <c r="O2056" i="12"/>
  <c r="T2056" i="12" s="1"/>
  <c r="P2738" i="12"/>
  <c r="O2738" i="12"/>
  <c r="Q2738" i="12"/>
  <c r="Q369" i="12"/>
  <c r="Q368" i="12" s="1"/>
  <c r="O1530" i="12"/>
  <c r="O1518" i="12" s="1"/>
  <c r="O1506" i="12" s="1"/>
  <c r="O1483" i="12"/>
  <c r="Q2454" i="12"/>
  <c r="Q2453" i="12" s="1"/>
  <c r="Q2452" i="12" s="1"/>
  <c r="O1299" i="12"/>
  <c r="O1298" i="12" s="1"/>
  <c r="Q1293" i="12"/>
  <c r="Q1292" i="12" s="1"/>
  <c r="P2454" i="12"/>
  <c r="P2453" i="12" s="1"/>
  <c r="P2452" i="12" s="1"/>
  <c r="P1888" i="12"/>
  <c r="O1293" i="12"/>
  <c r="O1292" i="12" s="1"/>
  <c r="Q938" i="12"/>
  <c r="Q937" i="12" s="1"/>
  <c r="Q1483" i="12"/>
  <c r="O2400" i="12"/>
  <c r="O2395" i="12" s="1"/>
  <c r="O318" i="12"/>
  <c r="O317" i="12" s="1"/>
  <c r="Q312" i="12"/>
  <c r="Q311" i="12" s="1"/>
  <c r="Q192" i="12"/>
  <c r="Q187" i="12" s="1"/>
  <c r="O2361" i="12"/>
  <c r="O2350" i="12" s="1"/>
  <c r="Q1938" i="12"/>
  <c r="Q1223" i="12"/>
  <c r="P312" i="12"/>
  <c r="P311" i="12" s="1"/>
  <c r="O277" i="12"/>
  <c r="O276" i="12" s="1"/>
  <c r="Q117" i="12"/>
  <c r="Q116" i="12" s="1"/>
  <c r="Q115" i="12" s="1"/>
  <c r="Q104" i="12" s="1"/>
  <c r="O2454" i="12"/>
  <c r="O2453" i="12" s="1"/>
  <c r="O2452" i="12" s="1"/>
  <c r="Q1686" i="12"/>
  <c r="P991" i="12"/>
  <c r="P984" i="12" s="1"/>
  <c r="Q904" i="12"/>
  <c r="Q903" i="12" s="1"/>
  <c r="P873" i="12"/>
  <c r="P872" i="12" s="1"/>
  <c r="Q824" i="12"/>
  <c r="Q823" i="12" s="1"/>
  <c r="Q318" i="12"/>
  <c r="Q317" i="12" s="1"/>
  <c r="O312" i="12"/>
  <c r="O311" i="12" s="1"/>
  <c r="O2833" i="12"/>
  <c r="O2832" i="12" s="1"/>
  <c r="O1570" i="12"/>
  <c r="O1557" i="12" s="1"/>
  <c r="P1385" i="12"/>
  <c r="P1384" i="12" s="1"/>
  <c r="P1377" i="12" s="1"/>
  <c r="P318" i="12"/>
  <c r="P317" i="12" s="1"/>
  <c r="Q2842" i="12"/>
  <c r="Q2841" i="12" s="1"/>
  <c r="P2807" i="12"/>
  <c r="P2806" i="12" s="1"/>
  <c r="P3114" i="12"/>
  <c r="P3113" i="12" s="1"/>
  <c r="P3112" i="12" s="1"/>
  <c r="P2833" i="12"/>
  <c r="P2832" i="12" s="1"/>
  <c r="Q2425" i="12"/>
  <c r="Q2418" i="12" s="1"/>
  <c r="Q2412" i="12" s="1"/>
  <c r="P2400" i="12"/>
  <c r="P2395" i="12" s="1"/>
  <c r="P1632" i="12"/>
  <c r="P1623" i="12" s="1"/>
  <c r="P1622" i="12" s="1"/>
  <c r="P1621" i="12" s="1"/>
  <c r="P1431" i="12"/>
  <c r="O991" i="12"/>
  <c r="O984" i="12" s="1"/>
  <c r="Q977" i="12"/>
  <c r="Q976" i="12" s="1"/>
  <c r="Q965" i="12"/>
  <c r="Q964" i="12" s="1"/>
  <c r="O957" i="12"/>
  <c r="Q914" i="12"/>
  <c r="Q913" i="12" s="1"/>
  <c r="P914" i="12"/>
  <c r="P913" i="12" s="1"/>
  <c r="Q873" i="12"/>
  <c r="Q872" i="12" s="1"/>
  <c r="Q837" i="12"/>
  <c r="Q768" i="12"/>
  <c r="Q767" i="12" s="1"/>
  <c r="Q766" i="12" s="1"/>
  <c r="Q765" i="12" s="1"/>
  <c r="O750" i="12"/>
  <c r="O749" i="12" s="1"/>
  <c r="O670" i="12"/>
  <c r="O669" i="12" s="1"/>
  <c r="P647" i="12"/>
  <c r="P646" i="12" s="1"/>
  <c r="P624" i="12"/>
  <c r="P623" i="12" s="1"/>
  <c r="P622" i="12" s="1"/>
  <c r="O595" i="12"/>
  <c r="O594" i="12" s="1"/>
  <c r="P578" i="12"/>
  <c r="P577" i="12" s="1"/>
  <c r="O565" i="12"/>
  <c r="O564" i="12" s="1"/>
  <c r="O512" i="12"/>
  <c r="O511" i="12" s="1"/>
  <c r="Q490" i="12"/>
  <c r="Q477" i="12" s="1"/>
  <c r="Q385" i="12"/>
  <c r="Q384" i="12" s="1"/>
  <c r="Q345" i="12"/>
  <c r="Q344" i="12" s="1"/>
  <c r="P345" i="12"/>
  <c r="P344" i="12" s="1"/>
  <c r="Q1193" i="12"/>
  <c r="Q2286" i="12"/>
  <c r="Q2285" i="12" s="1"/>
  <c r="O1686" i="12"/>
  <c r="O1418" i="12"/>
  <c r="O1417" i="12" s="1"/>
  <c r="P1162" i="12"/>
  <c r="Q971" i="12"/>
  <c r="Q970" i="12" s="1"/>
  <c r="P957" i="12"/>
  <c r="O837" i="12"/>
  <c r="O744" i="12"/>
  <c r="O740" i="12" s="1"/>
  <c r="Q647" i="12"/>
  <c r="Q646" i="12" s="1"/>
  <c r="O641" i="12"/>
  <c r="O640" i="12" s="1"/>
  <c r="O589" i="12"/>
  <c r="O588" i="12" s="1"/>
  <c r="O571" i="12"/>
  <c r="O570" i="12" s="1"/>
  <c r="P512" i="12"/>
  <c r="P511" i="12" s="1"/>
  <c r="O506" i="12"/>
  <c r="O505" i="12" s="1"/>
  <c r="O504" i="12" s="1"/>
  <c r="Q392" i="12"/>
  <c r="Q391" i="12" s="1"/>
  <c r="P3095" i="12"/>
  <c r="P3094" i="12" s="1"/>
  <c r="Q3057" i="12"/>
  <c r="Q3052" i="12" s="1"/>
  <c r="P3057" i="12"/>
  <c r="P3052" i="12" s="1"/>
  <c r="P2674" i="12"/>
  <c r="Q2442" i="12"/>
  <c r="Q2441" i="12" s="1"/>
  <c r="O2807" i="12"/>
  <c r="O2806" i="12" s="1"/>
  <c r="O2580" i="12"/>
  <c r="P2286" i="12"/>
  <c r="P2285" i="12" s="1"/>
  <c r="Q2939" i="12"/>
  <c r="Q2934" i="12" s="1"/>
  <c r="Q2887" i="12"/>
  <c r="O3057" i="12"/>
  <c r="O3052" i="12" s="1"/>
  <c r="P2978" i="12"/>
  <c r="P2973" i="12" s="1"/>
  <c r="P2967" i="12" s="1"/>
  <c r="P2842" i="12"/>
  <c r="P2841" i="12" s="1"/>
  <c r="Q2807" i="12"/>
  <c r="Q2806" i="12" s="1"/>
  <c r="O2330" i="12"/>
  <c r="O2329" i="12" s="1"/>
  <c r="O2323" i="12" s="1"/>
  <c r="O2122" i="12"/>
  <c r="O2118" i="12" s="1"/>
  <c r="O2113" i="12" s="1"/>
  <c r="O2112" i="12" s="1"/>
  <c r="Q2037" i="12"/>
  <c r="P1924" i="12"/>
  <c r="O1632" i="12"/>
  <c r="O1623" i="12" s="1"/>
  <c r="O1622" i="12" s="1"/>
  <c r="O1621" i="12" s="1"/>
  <c r="P1530" i="12"/>
  <c r="P1518" i="12" s="1"/>
  <c r="P1506" i="12" s="1"/>
  <c r="O1385" i="12"/>
  <c r="O1384" i="12" s="1"/>
  <c r="O1377" i="12" s="1"/>
  <c r="P1193" i="12"/>
  <c r="Q624" i="12"/>
  <c r="Q623" i="12" s="1"/>
  <c r="Q622" i="12" s="1"/>
  <c r="O2939" i="12"/>
  <c r="O2934" i="12" s="1"/>
  <c r="O2887" i="12"/>
  <c r="Q2833" i="12"/>
  <c r="Q2832" i="12" s="1"/>
  <c r="O2731" i="12"/>
  <c r="P2695" i="12"/>
  <c r="O2655" i="12"/>
  <c r="O2474" i="12"/>
  <c r="O2473" i="12" s="1"/>
  <c r="Q2361" i="12"/>
  <c r="Q2350" i="12" s="1"/>
  <c r="Q2255" i="12"/>
  <c r="P2221" i="12"/>
  <c r="P1876" i="12"/>
  <c r="P1875" i="12" s="1"/>
  <c r="P1761" i="12"/>
  <c r="Q2731" i="12"/>
  <c r="Q2655" i="12"/>
  <c r="P2580" i="12"/>
  <c r="O2221" i="12"/>
  <c r="P2129" i="12"/>
  <c r="P2128" i="12" s="1"/>
  <c r="P2127" i="12" s="1"/>
  <c r="P2081" i="12"/>
  <c r="P2076" i="12" s="1"/>
  <c r="O1900" i="12"/>
  <c r="O1644" i="12"/>
  <c r="O1612" i="12"/>
  <c r="P1459" i="12"/>
  <c r="P1458" i="12" s="1"/>
  <c r="P1452" i="12" s="1"/>
  <c r="O1598" i="12"/>
  <c r="P1283" i="12"/>
  <c r="P1282" i="12" s="1"/>
  <c r="O1283" i="12"/>
  <c r="O1282" i="12" s="1"/>
  <c r="Q1269" i="12"/>
  <c r="Q1268" i="12" s="1"/>
  <c r="O1262" i="12"/>
  <c r="Q1091" i="12"/>
  <c r="Q1090" i="12" s="1"/>
  <c r="Q1082" i="12"/>
  <c r="Q1081" i="12" s="1"/>
  <c r="Q1046" i="12"/>
  <c r="Q1045" i="12" s="1"/>
  <c r="O1030" i="12"/>
  <c r="O1023" i="12" s="1"/>
  <c r="P971" i="12"/>
  <c r="P970" i="12" s="1"/>
  <c r="O971" i="12"/>
  <c r="O970" i="12" s="1"/>
  <c r="Q928" i="12"/>
  <c r="Q927" i="12" s="1"/>
  <c r="P904" i="12"/>
  <c r="P903" i="12" s="1"/>
  <c r="P837" i="12"/>
  <c r="Q670" i="12"/>
  <c r="Q669" i="12" s="1"/>
  <c r="O664" i="12"/>
  <c r="O663" i="12" s="1"/>
  <c r="O399" i="12"/>
  <c r="O398" i="12" s="1"/>
  <c r="P392" i="12"/>
  <c r="P391" i="12" s="1"/>
  <c r="O385" i="12"/>
  <c r="O384" i="12" s="1"/>
  <c r="O345" i="12"/>
  <c r="O344" i="12" s="1"/>
  <c r="Q332" i="12"/>
  <c r="Q331" i="12" s="1"/>
  <c r="P283" i="12"/>
  <c r="P282" i="12" s="1"/>
  <c r="P150" i="12"/>
  <c r="P80" i="12"/>
  <c r="P76" i="12" s="1"/>
  <c r="O80" i="12"/>
  <c r="O76" i="12" s="1"/>
  <c r="P1111" i="12"/>
  <c r="P1110" i="12" s="1"/>
  <c r="P1074" i="12"/>
  <c r="P1073" i="12" s="1"/>
  <c r="P1072" i="12" s="1"/>
  <c r="P948" i="12"/>
  <c r="P944" i="12" s="1"/>
  <c r="O845" i="12"/>
  <c r="O844" i="12" s="1"/>
  <c r="Q90" i="12"/>
  <c r="Q85" i="12" s="1"/>
  <c r="Q1658" i="12"/>
  <c r="Q1657" i="12" s="1"/>
  <c r="Q1385" i="12"/>
  <c r="Q1384" i="12" s="1"/>
  <c r="Q1377" i="12" s="1"/>
  <c r="Q1299" i="12"/>
  <c r="Q1298" i="12" s="1"/>
  <c r="Q1262" i="12"/>
  <c r="Q1074" i="12"/>
  <c r="Q1073" i="12" s="1"/>
  <c r="Q1072" i="12" s="1"/>
  <c r="Q1057" i="12"/>
  <c r="Q1056" i="12" s="1"/>
  <c r="P1057" i="12"/>
  <c r="P1056" i="12" s="1"/>
  <c r="P1030" i="12"/>
  <c r="P1023" i="12" s="1"/>
  <c r="P977" i="12"/>
  <c r="P976" i="12" s="1"/>
  <c r="O977" i="12"/>
  <c r="O976" i="12" s="1"/>
  <c r="P965" i="12"/>
  <c r="P964" i="12" s="1"/>
  <c r="O965" i="12"/>
  <c r="O964" i="12" s="1"/>
  <c r="P938" i="12"/>
  <c r="P937" i="12" s="1"/>
  <c r="Q889" i="12"/>
  <c r="Q879" i="12" s="1"/>
  <c r="Q878" i="12" s="1"/>
  <c r="P889" i="12"/>
  <c r="P879" i="12" s="1"/>
  <c r="P878" i="12" s="1"/>
  <c r="Q867" i="12"/>
  <c r="Q866" i="12" s="1"/>
  <c r="P861" i="12"/>
  <c r="P860" i="12" s="1"/>
  <c r="O861" i="12"/>
  <c r="O860" i="12" s="1"/>
  <c r="O824" i="12"/>
  <c r="O823" i="12" s="1"/>
  <c r="P768" i="12"/>
  <c r="P767" i="12" s="1"/>
  <c r="P766" i="12" s="1"/>
  <c r="P765" i="12" s="1"/>
  <c r="Q744" i="12"/>
  <c r="Q740" i="12" s="1"/>
  <c r="Q714" i="12"/>
  <c r="Q685" i="12"/>
  <c r="Q681" i="12" s="1"/>
  <c r="O624" i="12"/>
  <c r="O623" i="12" s="1"/>
  <c r="O622" i="12" s="1"/>
  <c r="Q595" i="12"/>
  <c r="Q594" i="12" s="1"/>
  <c r="P595" i="12"/>
  <c r="P594" i="12" s="1"/>
  <c r="O392" i="12"/>
  <c r="O391" i="12" s="1"/>
  <c r="P385" i="12"/>
  <c r="P384" i="12" s="1"/>
  <c r="P332" i="12"/>
  <c r="P331" i="12" s="1"/>
  <c r="O332" i="12"/>
  <c r="O331" i="12" s="1"/>
  <c r="O283" i="12"/>
  <c r="O282" i="12" s="1"/>
  <c r="P277" i="12"/>
  <c r="P276" i="12" s="1"/>
  <c r="O117" i="12"/>
  <c r="O116" i="12" s="1"/>
  <c r="O115" i="12" s="1"/>
  <c r="O104" i="12" s="1"/>
  <c r="P90" i="12"/>
  <c r="P85" i="12" s="1"/>
  <c r="Q80" i="12"/>
  <c r="Q76" i="12" s="1"/>
  <c r="Q2674" i="12"/>
  <c r="Q2925" i="12"/>
  <c r="P2957" i="12"/>
  <c r="P2952" i="12" s="1"/>
  <c r="P2946" i="12" s="1"/>
  <c r="P2939" i="12"/>
  <c r="P2934" i="12" s="1"/>
  <c r="P2925" i="12"/>
  <c r="P2724" i="12"/>
  <c r="P2642" i="12"/>
  <c r="P2862" i="12"/>
  <c r="O2695" i="12"/>
  <c r="P2037" i="12"/>
  <c r="O1991" i="12"/>
  <c r="O3000" i="12"/>
  <c r="O2995" i="12" s="1"/>
  <c r="Q2913" i="12"/>
  <c r="P2788" i="12"/>
  <c r="Q2709" i="12"/>
  <c r="Q2684" i="12"/>
  <c r="O2663" i="12"/>
  <c r="O2662" i="12" s="1"/>
  <c r="Q2606" i="12"/>
  <c r="Q2474" i="12"/>
  <c r="Q2473" i="12" s="1"/>
  <c r="O2425" i="12"/>
  <c r="O2418" i="12" s="1"/>
  <c r="O2412" i="12" s="1"/>
  <c r="O3095" i="12"/>
  <c r="O3094" i="12" s="1"/>
  <c r="Q3024" i="12"/>
  <c r="Q3010" i="12" s="1"/>
  <c r="Q3000" i="12"/>
  <c r="Q2995" i="12" s="1"/>
  <c r="P3000" i="12"/>
  <c r="P2995" i="12" s="1"/>
  <c r="O2913" i="12"/>
  <c r="O2862" i="12"/>
  <c r="Q2788" i="12"/>
  <c r="Q2781" i="12"/>
  <c r="O2709" i="12"/>
  <c r="O2684" i="12"/>
  <c r="P2663" i="12"/>
  <c r="P2662" i="12" s="1"/>
  <c r="O2642" i="12"/>
  <c r="P2606" i="12"/>
  <c r="Q2580" i="12"/>
  <c r="Q3095" i="12"/>
  <c r="Q3094" i="12" s="1"/>
  <c r="O2978" i="12"/>
  <c r="O2973" i="12" s="1"/>
  <c r="O2967" i="12" s="1"/>
  <c r="O2925" i="12"/>
  <c r="Q2862" i="12"/>
  <c r="O2788" i="12"/>
  <c r="P2731" i="12"/>
  <c r="Q2724" i="12"/>
  <c r="P2655" i="12"/>
  <c r="Q2642" i="12"/>
  <c r="Q2330" i="12"/>
  <c r="Q2329" i="12" s="1"/>
  <c r="Q2323" i="12" s="1"/>
  <c r="O2286" i="12"/>
  <c r="O2285" i="12" s="1"/>
  <c r="Q2271" i="12"/>
  <c r="Q2122" i="12"/>
  <c r="Q2118" i="12" s="1"/>
  <c r="Q2113" i="12" s="1"/>
  <c r="Q2112" i="12" s="1"/>
  <c r="P2122" i="12"/>
  <c r="P2118" i="12" s="1"/>
  <c r="P2113" i="12" s="1"/>
  <c r="P2112" i="12" s="1"/>
  <c r="Q2081" i="12"/>
  <c r="Q2076" i="12" s="1"/>
  <c r="P2047" i="12"/>
  <c r="P2030" i="12"/>
  <c r="P2026" i="12" s="1"/>
  <c r="P2025" i="12" s="1"/>
  <c r="O2030" i="12"/>
  <c r="O2026" i="12" s="1"/>
  <c r="O2025" i="12" s="1"/>
  <c r="P1970" i="12"/>
  <c r="P1969" i="12" s="1"/>
  <c r="P1963" i="12" s="1"/>
  <c r="Q1924" i="12"/>
  <c r="O1854" i="12"/>
  <c r="Q1795" i="12"/>
  <c r="Q1780" i="12"/>
  <c r="P1577" i="12"/>
  <c r="P1269" i="12"/>
  <c r="P1268" i="12" s="1"/>
  <c r="O1091" i="12"/>
  <c r="O1090" i="12" s="1"/>
  <c r="O1074" i="12"/>
  <c r="O1073" i="12" s="1"/>
  <c r="O1072" i="12" s="1"/>
  <c r="O1062" i="12"/>
  <c r="Q1062" i="12"/>
  <c r="P1046" i="12"/>
  <c r="P1045" i="12" s="1"/>
  <c r="Q1013" i="12"/>
  <c r="Q957" i="12"/>
  <c r="P797" i="12"/>
  <c r="P796" i="12" s="1"/>
  <c r="O3114" i="12"/>
  <c r="O3113" i="12" s="1"/>
  <c r="O3112" i="12" s="1"/>
  <c r="Q2978" i="12"/>
  <c r="Q2973" i="12" s="1"/>
  <c r="Q2967" i="12" s="1"/>
  <c r="Q2957" i="12"/>
  <c r="Q2952" i="12" s="1"/>
  <c r="Q2946" i="12" s="1"/>
  <c r="P2913" i="12"/>
  <c r="P2887" i="12"/>
  <c r="O2842" i="12"/>
  <c r="O2841" i="12" s="1"/>
  <c r="P2709" i="12"/>
  <c r="P2684" i="12"/>
  <c r="O2674" i="12"/>
  <c r="Q2400" i="12"/>
  <c r="Q2395" i="12" s="1"/>
  <c r="Q2373" i="12"/>
  <c r="Q2372" i="12" s="1"/>
  <c r="P2330" i="12"/>
  <c r="P2329" i="12" s="1"/>
  <c r="P2323" i="12" s="1"/>
  <c r="P2301" i="12"/>
  <c r="P2300" i="12" s="1"/>
  <c r="P2299" i="12" s="1"/>
  <c r="Q2063" i="12"/>
  <c r="P1991" i="12"/>
  <c r="Q1868" i="12"/>
  <c r="Q1867" i="12" s="1"/>
  <c r="O1577" i="12"/>
  <c r="Q1570" i="12"/>
  <c r="Q1557" i="12" s="1"/>
  <c r="O1539" i="12"/>
  <c r="Q1418" i="12"/>
  <c r="Q1417" i="12" s="1"/>
  <c r="O1410" i="12"/>
  <c r="O1406" i="12" s="1"/>
  <c r="Q1162" i="12"/>
  <c r="P1091" i="12"/>
  <c r="P1090" i="12" s="1"/>
  <c r="O1082" i="12"/>
  <c r="O1081" i="12" s="1"/>
  <c r="P750" i="12"/>
  <c r="P749" i="12" s="1"/>
  <c r="P3024" i="12"/>
  <c r="P3010" i="12" s="1"/>
  <c r="O2781" i="12"/>
  <c r="P2255" i="12"/>
  <c r="Q2221" i="12"/>
  <c r="O2129" i="12"/>
  <c r="O2128" i="12" s="1"/>
  <c r="O2127" i="12" s="1"/>
  <c r="O2047" i="12"/>
  <c r="Q2047" i="12"/>
  <c r="Q2008" i="12"/>
  <c r="O2008" i="12"/>
  <c r="P1938" i="12"/>
  <c r="P1913" i="12"/>
  <c r="O1795" i="12"/>
  <c r="Q1644" i="12"/>
  <c r="Q1598" i="12"/>
  <c r="Q1459" i="12"/>
  <c r="Q1458" i="12" s="1"/>
  <c r="Q1452" i="12" s="1"/>
  <c r="O1193" i="12"/>
  <c r="Q3114" i="12"/>
  <c r="Q3113" i="12" s="1"/>
  <c r="Q3112" i="12" s="1"/>
  <c r="O3024" i="12"/>
  <c r="O3010" i="12" s="1"/>
  <c r="Q2663" i="12"/>
  <c r="Q2662" i="12" s="1"/>
  <c r="P2781" i="12"/>
  <c r="P2361" i="12"/>
  <c r="P2350" i="12" s="1"/>
  <c r="O2037" i="12"/>
  <c r="Q1900" i="12"/>
  <c r="Q1888" i="12"/>
  <c r="Q1828" i="12"/>
  <c r="Q1827" i="12" s="1"/>
  <c r="P1612" i="12"/>
  <c r="P1539" i="12"/>
  <c r="Q1431" i="12"/>
  <c r="P1418" i="12"/>
  <c r="P1417" i="12" s="1"/>
  <c r="P1013" i="12"/>
  <c r="O938" i="12"/>
  <c r="O937" i="12" s="1"/>
  <c r="P928" i="12"/>
  <c r="P927" i="12" s="1"/>
  <c r="P824" i="12"/>
  <c r="P823" i="12" s="1"/>
  <c r="Q784" i="12"/>
  <c r="Q783" i="12" s="1"/>
  <c r="P744" i="12"/>
  <c r="P740" i="12" s="1"/>
  <c r="P685" i="12"/>
  <c r="P681" i="12" s="1"/>
  <c r="P670" i="12"/>
  <c r="P669" i="12" s="1"/>
  <c r="O647" i="12"/>
  <c r="O646" i="12" s="1"/>
  <c r="Q641" i="12"/>
  <c r="Q640" i="12" s="1"/>
  <c r="P589" i="12"/>
  <c r="P588" i="12" s="1"/>
  <c r="O578" i="12"/>
  <c r="O577" i="12" s="1"/>
  <c r="Q571" i="12"/>
  <c r="Q570" i="12" s="1"/>
  <c r="P506" i="12"/>
  <c r="P505" i="12" s="1"/>
  <c r="P504" i="12" s="1"/>
  <c r="Q294" i="12"/>
  <c r="P845" i="12"/>
  <c r="P844" i="12" s="1"/>
  <c r="P714" i="12"/>
  <c r="O441" i="12"/>
  <c r="O424" i="12" s="1"/>
  <c r="O423" i="12" s="1"/>
  <c r="Q409" i="12"/>
  <c r="O369" i="12"/>
  <c r="O368" i="12" s="1"/>
  <c r="O294" i="12"/>
  <c r="Q277" i="12"/>
  <c r="Q276" i="12" s="1"/>
  <c r="O170" i="12"/>
  <c r="P135" i="12"/>
  <c r="P1262" i="12"/>
  <c r="P1223" i="12"/>
  <c r="P1062" i="12"/>
  <c r="O1057" i="12"/>
  <c r="O1056" i="12" s="1"/>
  <c r="O1046" i="12"/>
  <c r="O1045" i="12" s="1"/>
  <c r="Q1030" i="12"/>
  <c r="Q1023" i="12" s="1"/>
  <c r="O1013" i="12"/>
  <c r="Q991" i="12"/>
  <c r="Q984" i="12" s="1"/>
  <c r="O948" i="12"/>
  <c r="O944" i="12" s="1"/>
  <c r="Q948" i="12"/>
  <c r="Q944" i="12" s="1"/>
  <c r="O928" i="12"/>
  <c r="O927" i="12" s="1"/>
  <c r="O914" i="12"/>
  <c r="O913" i="12" s="1"/>
  <c r="O685" i="12"/>
  <c r="O681" i="12" s="1"/>
  <c r="P641" i="12"/>
  <c r="P640" i="12" s="1"/>
  <c r="P409" i="12"/>
  <c r="Q283" i="12"/>
  <c r="Q282" i="12" s="1"/>
  <c r="O90" i="12"/>
  <c r="O85" i="12" s="1"/>
  <c r="Q1761" i="12"/>
  <c r="O1658" i="12"/>
  <c r="O1657" i="12" s="1"/>
  <c r="Q1632" i="12"/>
  <c r="Q1623" i="12" s="1"/>
  <c r="Q1622" i="12" s="1"/>
  <c r="Q1621" i="12" s="1"/>
  <c r="Q1410" i="12"/>
  <c r="Q1406" i="12" s="1"/>
  <c r="O1162" i="12"/>
  <c r="P1082" i="12"/>
  <c r="P1081" i="12" s="1"/>
  <c r="O889" i="12"/>
  <c r="O879" i="12" s="1"/>
  <c r="O878" i="12" s="1"/>
  <c r="O873" i="12"/>
  <c r="O872" i="12" s="1"/>
  <c r="P867" i="12"/>
  <c r="P866" i="12" s="1"/>
  <c r="O867" i="12"/>
  <c r="O866" i="12" s="1"/>
  <c r="Q861" i="12"/>
  <c r="Q860" i="12" s="1"/>
  <c r="O768" i="12"/>
  <c r="O767" i="12" s="1"/>
  <c r="O766" i="12" s="1"/>
  <c r="O765" i="12" s="1"/>
  <c r="Q664" i="12"/>
  <c r="Q663" i="12" s="1"/>
  <c r="P664" i="12"/>
  <c r="P663" i="12" s="1"/>
  <c r="Q578" i="12"/>
  <c r="Q577" i="12" s="1"/>
  <c r="Q565" i="12"/>
  <c r="Q564" i="12" s="1"/>
  <c r="Q506" i="12"/>
  <c r="Q505" i="12" s="1"/>
  <c r="Q504" i="12" s="1"/>
  <c r="Q441" i="12"/>
  <c r="Q424" i="12" s="1"/>
  <c r="Q423" i="12" s="1"/>
  <c r="Q399" i="12"/>
  <c r="Q398" i="12" s="1"/>
  <c r="P369" i="12"/>
  <c r="P368" i="12" s="1"/>
  <c r="O192" i="12"/>
  <c r="O187" i="12" s="1"/>
  <c r="Q177" i="12"/>
  <c r="P160" i="12"/>
  <c r="P117" i="12"/>
  <c r="P116" i="12" s="1"/>
  <c r="P115" i="12" s="1"/>
  <c r="P104" i="12" s="1"/>
  <c r="P18" i="12"/>
  <c r="P17" i="12" s="1"/>
  <c r="O2957" i="12"/>
  <c r="O2952" i="12" s="1"/>
  <c r="O2946" i="12" s="1"/>
  <c r="O2724" i="12"/>
  <c r="Q2695" i="12"/>
  <c r="O2606" i="12"/>
  <c r="O2255" i="12"/>
  <c r="P2474" i="12"/>
  <c r="P2473" i="12" s="1"/>
  <c r="O2442" i="12"/>
  <c r="O2441" i="12" s="1"/>
  <c r="P2433" i="12"/>
  <c r="P2432" i="12" s="1"/>
  <c r="O2301" i="12"/>
  <c r="O2300" i="12" s="1"/>
  <c r="O2299" i="12" s="1"/>
  <c r="Q1991" i="12"/>
  <c r="O1876" i="12"/>
  <c r="O1875" i="12" s="1"/>
  <c r="P1780" i="12"/>
  <c r="P1644" i="12"/>
  <c r="P2373" i="12"/>
  <c r="P2372" i="12" s="1"/>
  <c r="P2271" i="12"/>
  <c r="P2063" i="12"/>
  <c r="P2008" i="12"/>
  <c r="P2442" i="12"/>
  <c r="P2441" i="12" s="1"/>
  <c r="Q2301" i="12"/>
  <c r="Q2300" i="12" s="1"/>
  <c r="Q2299" i="12" s="1"/>
  <c r="Q1913" i="12"/>
  <c r="O2433" i="12"/>
  <c r="O2432" i="12" s="1"/>
  <c r="P2425" i="12"/>
  <c r="P2418" i="12" s="1"/>
  <c r="P2412" i="12" s="1"/>
  <c r="O2373" i="12"/>
  <c r="O2372" i="12" s="1"/>
  <c r="O2271" i="12"/>
  <c r="Q2129" i="12"/>
  <c r="Q2128" i="12" s="1"/>
  <c r="Q2127" i="12" s="1"/>
  <c r="O2063" i="12"/>
  <c r="Q1695" i="12"/>
  <c r="O2081" i="12"/>
  <c r="O2076" i="12" s="1"/>
  <c r="Q1970" i="12"/>
  <c r="Q1969" i="12" s="1"/>
  <c r="Q1963" i="12" s="1"/>
  <c r="O1924" i="12"/>
  <c r="O1913" i="12"/>
  <c r="O1868" i="12"/>
  <c r="O1867" i="12" s="1"/>
  <c r="O1828" i="12"/>
  <c r="O1827" i="12" s="1"/>
  <c r="P1795" i="12"/>
  <c r="O1761" i="12"/>
  <c r="O1695" i="12"/>
  <c r="P1658" i="12"/>
  <c r="P1657" i="12" s="1"/>
  <c r="Q1490" i="12"/>
  <c r="Q1312" i="12"/>
  <c r="O1312" i="12"/>
  <c r="Q2433" i="12"/>
  <c r="Q2432" i="12" s="1"/>
  <c r="O1970" i="12"/>
  <c r="O1969" i="12" s="1"/>
  <c r="O1963" i="12" s="1"/>
  <c r="O1888" i="12"/>
  <c r="Q1876" i="12"/>
  <c r="Q1875" i="12" s="1"/>
  <c r="P1868" i="12"/>
  <c r="P1867" i="12" s="1"/>
  <c r="P1854" i="12"/>
  <c r="P1828" i="12"/>
  <c r="P1827" i="12" s="1"/>
  <c r="P1695" i="12"/>
  <c r="P1686" i="12"/>
  <c r="Q1612" i="12"/>
  <c r="Q1577" i="12"/>
  <c r="P1570" i="12"/>
  <c r="P1557" i="12" s="1"/>
  <c r="Q1539" i="12"/>
  <c r="O1490" i="12"/>
  <c r="Q2030" i="12"/>
  <c r="Q2026" i="12" s="1"/>
  <c r="Q2025" i="12" s="1"/>
  <c r="O1938" i="12"/>
  <c r="P1900" i="12"/>
  <c r="Q1854" i="12"/>
  <c r="O1780" i="12"/>
  <c r="P1598" i="12"/>
  <c r="P1490" i="12"/>
  <c r="O1473" i="12"/>
  <c r="O1459" i="12"/>
  <c r="O1458" i="12" s="1"/>
  <c r="O1452" i="12" s="1"/>
  <c r="P1410" i="12"/>
  <c r="P1406" i="12" s="1"/>
  <c r="O1223" i="12"/>
  <c r="Q1530" i="12"/>
  <c r="Q1518" i="12" s="1"/>
  <c r="Q1506" i="12" s="1"/>
  <c r="P1483" i="12"/>
  <c r="P1473" i="12"/>
  <c r="O1431" i="12"/>
  <c r="P1312" i="12"/>
  <c r="P806" i="12"/>
  <c r="P805" i="12" s="1"/>
  <c r="Q1473" i="12"/>
  <c r="P1293" i="12"/>
  <c r="P1292" i="12" s="1"/>
  <c r="Q1283" i="12"/>
  <c r="Q1282" i="12" s="1"/>
  <c r="O1269" i="12"/>
  <c r="O1268" i="12" s="1"/>
  <c r="O1111" i="12"/>
  <c r="O1110" i="12" s="1"/>
  <c r="Q1111" i="12"/>
  <c r="Q1110" i="12" s="1"/>
  <c r="P721" i="12"/>
  <c r="Q845" i="12"/>
  <c r="Q844" i="12" s="1"/>
  <c r="P1299" i="12"/>
  <c r="P1298" i="12" s="1"/>
  <c r="O797" i="12"/>
  <c r="O796" i="12" s="1"/>
  <c r="O490" i="12"/>
  <c r="O477" i="12" s="1"/>
  <c r="O904" i="12"/>
  <c r="O903" i="12" s="1"/>
  <c r="O806" i="12"/>
  <c r="O805" i="12" s="1"/>
  <c r="P784" i="12"/>
  <c r="P783" i="12" s="1"/>
  <c r="Q721" i="12"/>
  <c r="Q750" i="12"/>
  <c r="Q749" i="12" s="1"/>
  <c r="P523" i="12"/>
  <c r="Q806" i="12"/>
  <c r="Q805" i="12" s="1"/>
  <c r="Q797" i="12"/>
  <c r="Q796" i="12" s="1"/>
  <c r="O784" i="12"/>
  <c r="O783" i="12" s="1"/>
  <c r="O721" i="12"/>
  <c r="O714" i="12"/>
  <c r="P565" i="12"/>
  <c r="P564" i="12" s="1"/>
  <c r="P441" i="12"/>
  <c r="P424" i="12" s="1"/>
  <c r="P423" i="12" s="1"/>
  <c r="Q589" i="12"/>
  <c r="Q588" i="12" s="1"/>
  <c r="P571" i="12"/>
  <c r="P570" i="12" s="1"/>
  <c r="O523" i="12"/>
  <c r="P490" i="12"/>
  <c r="P477" i="12" s="1"/>
  <c r="Q523" i="12"/>
  <c r="Q512" i="12"/>
  <c r="Q511" i="12" s="1"/>
  <c r="O409" i="12"/>
  <c r="P399" i="12"/>
  <c r="P398" i="12" s="1"/>
  <c r="P294" i="12"/>
  <c r="P192" i="12"/>
  <c r="P187" i="12" s="1"/>
  <c r="O177" i="12"/>
  <c r="Q170" i="12"/>
  <c r="Q160" i="12"/>
  <c r="O135" i="12"/>
  <c r="O125" i="12"/>
  <c r="O63" i="12"/>
  <c r="O62" i="12" s="1"/>
  <c r="O49" i="12"/>
  <c r="Q18" i="12"/>
  <c r="Q17" i="12" s="1"/>
  <c r="O150" i="12"/>
  <c r="Q125" i="12"/>
  <c r="P63" i="12"/>
  <c r="P62" i="12" s="1"/>
  <c r="P49" i="12"/>
  <c r="P177" i="12"/>
  <c r="P170" i="12"/>
  <c r="O160" i="12"/>
  <c r="Q150" i="12"/>
  <c r="Q135" i="12"/>
  <c r="P125" i="12"/>
  <c r="Q63" i="12"/>
  <c r="Q62" i="12" s="1"/>
  <c r="Q49" i="12"/>
  <c r="O18" i="12"/>
  <c r="O17" i="12" s="1"/>
  <c r="CA2855" i="12" l="1"/>
  <c r="CA2747" i="12"/>
  <c r="CB2245" i="12"/>
  <c r="CC2746" i="12"/>
  <c r="CC2392" i="12"/>
  <c r="CC2245" i="12"/>
  <c r="CC2855" i="12"/>
  <c r="CA2245" i="12"/>
  <c r="CA2392" i="12"/>
  <c r="CB2746" i="12"/>
  <c r="CC2574" i="12"/>
  <c r="CB2392" i="12"/>
  <c r="CA2574" i="12"/>
  <c r="CB2574" i="12"/>
  <c r="CB2855" i="12"/>
  <c r="BO2391" i="12"/>
  <c r="BU2391" i="12" s="1"/>
  <c r="BP2573" i="12"/>
  <c r="BV2573" i="12" s="1"/>
  <c r="BO2854" i="12"/>
  <c r="BU2854" i="12" s="1"/>
  <c r="BP2745" i="12"/>
  <c r="BV2745" i="12" s="1"/>
  <c r="BP2391" i="12"/>
  <c r="BV2391" i="12" s="1"/>
  <c r="BP2854" i="12"/>
  <c r="BV2854" i="12" s="1"/>
  <c r="BQ2391" i="12"/>
  <c r="BW2391" i="12" s="1"/>
  <c r="BQ2854" i="12"/>
  <c r="BW2854" i="12" s="1"/>
  <c r="BQ2745" i="12"/>
  <c r="BW2745" i="12" s="1"/>
  <c r="BO2573" i="12"/>
  <c r="BU2573" i="12" s="1"/>
  <c r="BO2746" i="12"/>
  <c r="BU2746" i="12" s="1"/>
  <c r="BQ2573" i="12"/>
  <c r="BW2573" i="12" s="1"/>
  <c r="BE2492" i="12"/>
  <c r="BK2492" i="12" s="1"/>
  <c r="BE2233" i="12"/>
  <c r="BK2233" i="12" s="1"/>
  <c r="BC2233" i="12"/>
  <c r="BI2233" i="12" s="1"/>
  <c r="BE2386" i="12"/>
  <c r="BK2386" i="12" s="1"/>
  <c r="BC258" i="12"/>
  <c r="BI258" i="12" s="1"/>
  <c r="BC2623" i="12"/>
  <c r="BI2623" i="12" s="1"/>
  <c r="BD262" i="12"/>
  <c r="BJ262" i="12" s="1"/>
  <c r="BC2745" i="12"/>
  <c r="BI2745" i="12" s="1"/>
  <c r="BD2559" i="12"/>
  <c r="BJ2559" i="12" s="1"/>
  <c r="BE2512" i="12"/>
  <c r="BK2512" i="12" s="1"/>
  <c r="BC2492" i="12"/>
  <c r="BI2492" i="12" s="1"/>
  <c r="BD2386" i="12"/>
  <c r="BJ2386" i="12" s="1"/>
  <c r="BD2492" i="12"/>
  <c r="BJ2492" i="12" s="1"/>
  <c r="BC262" i="12"/>
  <c r="BI262" i="12" s="1"/>
  <c r="BE262" i="12"/>
  <c r="BK262" i="12" s="1"/>
  <c r="BE2623" i="12"/>
  <c r="BK2623" i="12" s="1"/>
  <c r="BD2623" i="12"/>
  <c r="BJ2623" i="12" s="1"/>
  <c r="BE258" i="12"/>
  <c r="BK258" i="12" s="1"/>
  <c r="BD2233" i="12"/>
  <c r="BJ2233" i="12" s="1"/>
  <c r="BD258" i="12"/>
  <c r="BJ258" i="12" s="1"/>
  <c r="BE2559" i="12"/>
  <c r="BK2559" i="12" s="1"/>
  <c r="BC2512" i="12"/>
  <c r="BI2512" i="12" s="1"/>
  <c r="BD2512" i="12"/>
  <c r="BJ2512" i="12" s="1"/>
  <c r="BC2386" i="12"/>
  <c r="BI2386" i="12" s="1"/>
  <c r="BC2559" i="12"/>
  <c r="BI2559" i="12" s="1"/>
  <c r="AI261" i="12"/>
  <c r="AM261" i="12" s="1"/>
  <c r="AQ261" i="12" s="1"/>
  <c r="AW261" i="12" s="1"/>
  <c r="AK257" i="12"/>
  <c r="AS257" i="12" s="1"/>
  <c r="AY257" i="12" s="1"/>
  <c r="AJ2232" i="12"/>
  <c r="AR2232" i="12" s="1"/>
  <c r="AX2232" i="12" s="1"/>
  <c r="AJ2511" i="12"/>
  <c r="AR2511" i="12" s="1"/>
  <c r="AX2511" i="12" s="1"/>
  <c r="AK2491" i="12"/>
  <c r="AS2491" i="12" s="1"/>
  <c r="AY2491" i="12" s="1"/>
  <c r="AI257" i="12"/>
  <c r="AM257" i="12" s="1"/>
  <c r="AQ257" i="12" s="1"/>
  <c r="AW257" i="12" s="1"/>
  <c r="AI2558" i="12"/>
  <c r="AM2558" i="12" s="1"/>
  <c r="AQ2558" i="12" s="1"/>
  <c r="AW2558" i="12" s="1"/>
  <c r="AJ2491" i="12"/>
  <c r="AR2491" i="12" s="1"/>
  <c r="AX2491" i="12" s="1"/>
  <c r="AJ2622" i="12"/>
  <c r="AR2622" i="12" s="1"/>
  <c r="AX2622" i="12" s="1"/>
  <c r="AI2491" i="12"/>
  <c r="AM2491" i="12" s="1"/>
  <c r="AQ2491" i="12" s="1"/>
  <c r="AW2491" i="12" s="1"/>
  <c r="AJ2558" i="12"/>
  <c r="AR2558" i="12" s="1"/>
  <c r="AX2558" i="12" s="1"/>
  <c r="AK2511" i="12"/>
  <c r="AS2511" i="12" s="1"/>
  <c r="AY2511" i="12" s="1"/>
  <c r="AJ261" i="12"/>
  <c r="AR261" i="12" s="1"/>
  <c r="AX261" i="12" s="1"/>
  <c r="AK2232" i="12"/>
  <c r="AS2232" i="12" s="1"/>
  <c r="AY2232" i="12" s="1"/>
  <c r="AK261" i="12"/>
  <c r="AS261" i="12" s="1"/>
  <c r="AY261" i="12" s="1"/>
  <c r="AK2558" i="12"/>
  <c r="AS2558" i="12" s="1"/>
  <c r="AY2558" i="12" s="1"/>
  <c r="AK2622" i="12"/>
  <c r="AS2622" i="12" s="1"/>
  <c r="AY2622" i="12" s="1"/>
  <c r="AI2511" i="12"/>
  <c r="AM2511" i="12" s="1"/>
  <c r="AQ2511" i="12" s="1"/>
  <c r="AW2511" i="12" s="1"/>
  <c r="AI2622" i="12"/>
  <c r="AM2622" i="12" s="1"/>
  <c r="AQ2622" i="12" s="1"/>
  <c r="AW2622" i="12" s="1"/>
  <c r="AI2232" i="12"/>
  <c r="AM2232" i="12" s="1"/>
  <c r="AQ2232" i="12" s="1"/>
  <c r="AW2232" i="12" s="1"/>
  <c r="AJ257" i="12"/>
  <c r="AR257" i="12" s="1"/>
  <c r="AX257" i="12" s="1"/>
  <c r="AE2056" i="12"/>
  <c r="AC2621" i="12"/>
  <c r="AC2557" i="12"/>
  <c r="AC2231" i="12"/>
  <c r="AD2557" i="12"/>
  <c r="AE260" i="12"/>
  <c r="AE2510" i="12"/>
  <c r="AD2510" i="12"/>
  <c r="AE2621" i="12"/>
  <c r="AE2490" i="12"/>
  <c r="AE2231" i="12"/>
  <c r="AD2231" i="12"/>
  <c r="AC2056" i="12"/>
  <c r="AE256" i="12"/>
  <c r="AD260" i="12"/>
  <c r="AE2557" i="12"/>
  <c r="AC2510" i="12"/>
  <c r="AC256" i="12"/>
  <c r="AD2056" i="12"/>
  <c r="AC2490" i="12"/>
  <c r="AC260" i="12"/>
  <c r="AD2490" i="12"/>
  <c r="AD256" i="12"/>
  <c r="AD2621" i="12"/>
  <c r="Q3070" i="12"/>
  <c r="P3070" i="12"/>
  <c r="O3070" i="12"/>
  <c r="P1127" i="12"/>
  <c r="P1126" i="12" s="1"/>
  <c r="Q1127" i="12"/>
  <c r="Q1126" i="12" s="1"/>
  <c r="O1127" i="12"/>
  <c r="O1126" i="12" s="1"/>
  <c r="Q563" i="12"/>
  <c r="O563" i="12"/>
  <c r="P563" i="12"/>
  <c r="O2752" i="12"/>
  <c r="P2752" i="12"/>
  <c r="Q2752" i="12"/>
  <c r="Q199" i="12"/>
  <c r="Q186" i="12" s="1"/>
  <c r="O2616" i="12"/>
  <c r="O2615" i="12" s="1"/>
  <c r="P199" i="12"/>
  <c r="P186" i="12" s="1"/>
  <c r="P2485" i="12"/>
  <c r="P2484" i="12" s="1"/>
  <c r="O199" i="12"/>
  <c r="O186" i="12" s="1"/>
  <c r="Q2485" i="12"/>
  <c r="Q2484" i="12" s="1"/>
  <c r="P2616" i="12"/>
  <c r="P2615" i="12" s="1"/>
  <c r="O2485" i="12"/>
  <c r="O2484" i="12" s="1"/>
  <c r="Q2616" i="12"/>
  <c r="Q2615" i="12" s="1"/>
  <c r="O2055" i="12"/>
  <c r="O2054" i="12" s="1"/>
  <c r="Q2230" i="12"/>
  <c r="V2230" i="12" s="1"/>
  <c r="P2230" i="12"/>
  <c r="U2230" i="12" s="1"/>
  <c r="P2055" i="12"/>
  <c r="P2054" i="12" s="1"/>
  <c r="Q2055" i="12"/>
  <c r="Q2054" i="12" s="1"/>
  <c r="O2230" i="12"/>
  <c r="T2230" i="12" s="1"/>
  <c r="O2371" i="12"/>
  <c r="O2370" i="12" s="1"/>
  <c r="P2371" i="12"/>
  <c r="P2370" i="12" s="1"/>
  <c r="Q2371" i="12"/>
  <c r="Q2370" i="12" s="1"/>
  <c r="O1401" i="12"/>
  <c r="O1395" i="12" s="1"/>
  <c r="Q1923" i="12"/>
  <c r="Q1922" i="12" s="1"/>
  <c r="Q782" i="12"/>
  <c r="O2270" i="12"/>
  <c r="Q2641" i="12"/>
  <c r="O1472" i="12"/>
  <c r="O1471" i="12" s="1"/>
  <c r="O1451" i="12" s="1"/>
  <c r="P343" i="12"/>
  <c r="Q639" i="12"/>
  <c r="P2673" i="12"/>
  <c r="O2924" i="12"/>
  <c r="O822" i="12"/>
  <c r="O804" i="12" s="1"/>
  <c r="Q310" i="12"/>
  <c r="Q379" i="12"/>
  <c r="Q378" i="12" s="1"/>
  <c r="O658" i="12"/>
  <c r="O652" i="12" s="1"/>
  <c r="Q1472" i="12"/>
  <c r="Q1471" i="12" s="1"/>
  <c r="Q1451" i="12" s="1"/>
  <c r="P2270" i="12"/>
  <c r="Q983" i="12"/>
  <c r="Q982" i="12" s="1"/>
  <c r="P822" i="12"/>
  <c r="P804" i="12" s="1"/>
  <c r="Q2270" i="12"/>
  <c r="Q343" i="12"/>
  <c r="P1401" i="12"/>
  <c r="P1395" i="12" s="1"/>
  <c r="P476" i="12"/>
  <c r="P475" i="12" s="1"/>
  <c r="P1051" i="12"/>
  <c r="P983" i="12"/>
  <c r="P982" i="12" s="1"/>
  <c r="P1899" i="12"/>
  <c r="P1887" i="12" s="1"/>
  <c r="P859" i="12"/>
  <c r="P858" i="12" s="1"/>
  <c r="P124" i="12"/>
  <c r="O1051" i="12"/>
  <c r="O1990" i="12"/>
  <c r="P2111" i="12"/>
  <c r="O275" i="12"/>
  <c r="O274" i="12" s="1"/>
  <c r="O379" i="12"/>
  <c r="O378" i="12" s="1"/>
  <c r="Q2036" i="12"/>
  <c r="Q2035" i="12" s="1"/>
  <c r="Q2924" i="12"/>
  <c r="P310" i="12"/>
  <c r="P709" i="12"/>
  <c r="P708" i="12" s="1"/>
  <c r="O310" i="12"/>
  <c r="Q902" i="12"/>
  <c r="Q587" i="12"/>
  <c r="Q1638" i="12"/>
  <c r="O1899" i="12"/>
  <c r="O1887" i="12" s="1"/>
  <c r="O2036" i="12"/>
  <c r="O2035" i="12" s="1"/>
  <c r="P159" i="12"/>
  <c r="Q1899" i="12"/>
  <c r="Q1887" i="12" s="1"/>
  <c r="P1760" i="12"/>
  <c r="Q1401" i="12"/>
  <c r="Q1395" i="12" s="1"/>
  <c r="O587" i="12"/>
  <c r="O1538" i="12"/>
  <c r="Q2451" i="12"/>
  <c r="O343" i="12"/>
  <c r="O2111" i="12"/>
  <c r="P75" i="12"/>
  <c r="P74" i="12" s="1"/>
  <c r="Q1022" i="12"/>
  <c r="P587" i="12"/>
  <c r="P902" i="12"/>
  <c r="P658" i="12"/>
  <c r="P652" i="12" s="1"/>
  <c r="Q943" i="12"/>
  <c r="Q1666" i="12"/>
  <c r="O943" i="12"/>
  <c r="O2451" i="12"/>
  <c r="O159" i="12"/>
  <c r="O902" i="12"/>
  <c r="O2708" i="12"/>
  <c r="Q1760" i="12"/>
  <c r="Q1051" i="12"/>
  <c r="P1203" i="12"/>
  <c r="P1202" i="12" s="1"/>
  <c r="O2673" i="12"/>
  <c r="Q275" i="12"/>
  <c r="Q274" i="12" s="1"/>
  <c r="P1022" i="12"/>
  <c r="Q822" i="12"/>
  <c r="Q804" i="12" s="1"/>
  <c r="Q709" i="12"/>
  <c r="Q708" i="12" s="1"/>
  <c r="P2924" i="12"/>
  <c r="Q859" i="12"/>
  <c r="Q858" i="12" s="1"/>
  <c r="O2641" i="12"/>
  <c r="P1923" i="12"/>
  <c r="P1922" i="12" s="1"/>
  <c r="O639" i="12"/>
  <c r="P943" i="12"/>
  <c r="P2708" i="12"/>
  <c r="P1089" i="12"/>
  <c r="P2451" i="12"/>
  <c r="P639" i="12"/>
  <c r="P782" i="12"/>
  <c r="Q1089" i="12"/>
  <c r="O1666" i="12"/>
  <c r="Q75" i="12"/>
  <c r="Q74" i="12" s="1"/>
  <c r="P275" i="12"/>
  <c r="P274" i="12" s="1"/>
  <c r="P379" i="12"/>
  <c r="P378" i="12" s="1"/>
  <c r="Q658" i="12"/>
  <c r="Q652" i="12" s="1"/>
  <c r="O476" i="12"/>
  <c r="O475" i="12" s="1"/>
  <c r="O1022" i="12"/>
  <c r="Q1203" i="12"/>
  <c r="Q1202" i="12" s="1"/>
  <c r="P1990" i="12"/>
  <c r="Q2989" i="12"/>
  <c r="O859" i="12"/>
  <c r="O858" i="12" s="1"/>
  <c r="O1638" i="12"/>
  <c r="O124" i="12"/>
  <c r="P1666" i="12"/>
  <c r="O983" i="12"/>
  <c r="O982" i="12" s="1"/>
  <c r="P1538" i="12"/>
  <c r="P2036" i="12"/>
  <c r="P2035" i="12" s="1"/>
  <c r="O2989" i="12"/>
  <c r="O75" i="12"/>
  <c r="O74" i="12" s="1"/>
  <c r="O1203" i="12"/>
  <c r="O1202" i="12" s="1"/>
  <c r="O709" i="12"/>
  <c r="O708" i="12" s="1"/>
  <c r="O782" i="12"/>
  <c r="Q1794" i="12"/>
  <c r="Q1793" i="12" s="1"/>
  <c r="O1794" i="12"/>
  <c r="O1793" i="12" s="1"/>
  <c r="Q476" i="12"/>
  <c r="Q475" i="12" s="1"/>
  <c r="P2989" i="12"/>
  <c r="Q2708" i="12"/>
  <c r="P2641" i="12"/>
  <c r="P1638" i="12"/>
  <c r="Q2673" i="12"/>
  <c r="P16" i="12"/>
  <c r="O1089" i="12"/>
  <c r="O1760" i="12"/>
  <c r="Q2111" i="12"/>
  <c r="O16" i="12"/>
  <c r="Q124" i="12"/>
  <c r="Q159" i="12"/>
  <c r="P1472" i="12"/>
  <c r="P1471" i="12" s="1"/>
  <c r="P1451" i="12" s="1"/>
  <c r="Q1538" i="12"/>
  <c r="P1794" i="12"/>
  <c r="P1793" i="12" s="1"/>
  <c r="Q1990" i="12"/>
  <c r="Q16" i="12"/>
  <c r="O1923" i="12"/>
  <c r="O1922" i="12" s="1"/>
  <c r="CC2745" i="12" l="1"/>
  <c r="CB2391" i="12"/>
  <c r="CA2391" i="12"/>
  <c r="CA2573" i="12"/>
  <c r="CB2854" i="12"/>
  <c r="CB2573" i="12"/>
  <c r="CC2573" i="12"/>
  <c r="CC2854" i="12"/>
  <c r="CB2745" i="12"/>
  <c r="CA2746" i="12"/>
  <c r="CC2391" i="12"/>
  <c r="CA2854" i="12"/>
  <c r="BO2386" i="12"/>
  <c r="BU2386" i="12" s="1"/>
  <c r="BP258" i="12"/>
  <c r="BV258" i="12" s="1"/>
  <c r="BQ2623" i="12"/>
  <c r="BW2623" i="12" s="1"/>
  <c r="BP2386" i="12"/>
  <c r="BV2386" i="12" s="1"/>
  <c r="BO2745" i="12"/>
  <c r="BU2745" i="12" s="1"/>
  <c r="BQ2386" i="12"/>
  <c r="BW2386" i="12" s="1"/>
  <c r="BP2512" i="12"/>
  <c r="BV2512" i="12" s="1"/>
  <c r="BP2233" i="12"/>
  <c r="BV2233" i="12" s="1"/>
  <c r="BQ262" i="12"/>
  <c r="BW262" i="12" s="1"/>
  <c r="BO2492" i="12"/>
  <c r="BU2492" i="12" s="1"/>
  <c r="BP262" i="12"/>
  <c r="BV262" i="12" s="1"/>
  <c r="BO2233" i="12"/>
  <c r="BU2233" i="12" s="1"/>
  <c r="BO2512" i="12"/>
  <c r="BU2512" i="12" s="1"/>
  <c r="BQ258" i="12"/>
  <c r="BW258" i="12" s="1"/>
  <c r="BO262" i="12"/>
  <c r="BU262" i="12" s="1"/>
  <c r="BQ2512" i="12"/>
  <c r="BW2512" i="12" s="1"/>
  <c r="BO2623" i="12"/>
  <c r="BU2623" i="12" s="1"/>
  <c r="BQ2233" i="12"/>
  <c r="BW2233" i="12" s="1"/>
  <c r="BO2559" i="12"/>
  <c r="BU2559" i="12" s="1"/>
  <c r="BQ2559" i="12"/>
  <c r="BW2559" i="12" s="1"/>
  <c r="BP2623" i="12"/>
  <c r="BV2623" i="12" s="1"/>
  <c r="BP2492" i="12"/>
  <c r="BV2492" i="12" s="1"/>
  <c r="BP2559" i="12"/>
  <c r="BV2559" i="12" s="1"/>
  <c r="BO258" i="12"/>
  <c r="BU258" i="12" s="1"/>
  <c r="BQ2492" i="12"/>
  <c r="BW2492" i="12" s="1"/>
  <c r="BC2511" i="12"/>
  <c r="BI2511" i="12" s="1"/>
  <c r="BE2232" i="12"/>
  <c r="BK2232" i="12" s="1"/>
  <c r="BC2491" i="12"/>
  <c r="BI2491" i="12" s="1"/>
  <c r="BC257" i="12"/>
  <c r="BI257" i="12" s="1"/>
  <c r="BE257" i="12"/>
  <c r="BK257" i="12" s="1"/>
  <c r="BD257" i="12"/>
  <c r="BJ257" i="12" s="1"/>
  <c r="BE2622" i="12"/>
  <c r="BK2622" i="12" s="1"/>
  <c r="BD261" i="12"/>
  <c r="BJ261" i="12" s="1"/>
  <c r="BD2622" i="12"/>
  <c r="BJ2622" i="12" s="1"/>
  <c r="BE2491" i="12"/>
  <c r="BK2491" i="12" s="1"/>
  <c r="BC261" i="12"/>
  <c r="BI261" i="12" s="1"/>
  <c r="BC2232" i="12"/>
  <c r="BI2232" i="12" s="1"/>
  <c r="BE2558" i="12"/>
  <c r="BK2558" i="12" s="1"/>
  <c r="BE2511" i="12"/>
  <c r="BK2511" i="12" s="1"/>
  <c r="BD2491" i="12"/>
  <c r="BJ2491" i="12" s="1"/>
  <c r="BD2511" i="12"/>
  <c r="BJ2511" i="12" s="1"/>
  <c r="BC2622" i="12"/>
  <c r="BI2622" i="12" s="1"/>
  <c r="BE261" i="12"/>
  <c r="BK261" i="12" s="1"/>
  <c r="BD2558" i="12"/>
  <c r="BJ2558" i="12" s="1"/>
  <c r="BC2558" i="12"/>
  <c r="BI2558" i="12" s="1"/>
  <c r="BD2232" i="12"/>
  <c r="BJ2232" i="12" s="1"/>
  <c r="AJ2490" i="12"/>
  <c r="AR2490" i="12" s="1"/>
  <c r="AX2490" i="12" s="1"/>
  <c r="AK256" i="12"/>
  <c r="AS256" i="12" s="1"/>
  <c r="AY256" i="12" s="1"/>
  <c r="AI2621" i="12"/>
  <c r="AM2621" i="12" s="1"/>
  <c r="AQ2621" i="12" s="1"/>
  <c r="AW2621" i="12" s="1"/>
  <c r="AI256" i="12"/>
  <c r="AM256" i="12" s="1"/>
  <c r="AQ256" i="12" s="1"/>
  <c r="AW256" i="12" s="1"/>
  <c r="AK2490" i="12"/>
  <c r="AS2490" i="12" s="1"/>
  <c r="AY2490" i="12" s="1"/>
  <c r="AK260" i="12"/>
  <c r="AS260" i="12" s="1"/>
  <c r="AY260" i="12" s="1"/>
  <c r="AI260" i="12"/>
  <c r="AM260" i="12" s="1"/>
  <c r="AQ260" i="12" s="1"/>
  <c r="AW260" i="12" s="1"/>
  <c r="AI2510" i="12"/>
  <c r="AM2510" i="12" s="1"/>
  <c r="AQ2510" i="12" s="1"/>
  <c r="AW2510" i="12" s="1"/>
  <c r="AI2056" i="12"/>
  <c r="AM2056" i="12" s="1"/>
  <c r="AQ2056" i="12" s="1"/>
  <c r="AW2056" i="12" s="1"/>
  <c r="AK2621" i="12"/>
  <c r="AS2621" i="12" s="1"/>
  <c r="AY2621" i="12" s="1"/>
  <c r="AJ2557" i="12"/>
  <c r="AR2557" i="12" s="1"/>
  <c r="AX2557" i="12" s="1"/>
  <c r="AK2056" i="12"/>
  <c r="AS2056" i="12" s="1"/>
  <c r="AY2056" i="12" s="1"/>
  <c r="AJ2621" i="12"/>
  <c r="AR2621" i="12" s="1"/>
  <c r="AX2621" i="12" s="1"/>
  <c r="AI2490" i="12"/>
  <c r="AM2490" i="12" s="1"/>
  <c r="AQ2490" i="12" s="1"/>
  <c r="AW2490" i="12" s="1"/>
  <c r="AK2557" i="12"/>
  <c r="AS2557" i="12" s="1"/>
  <c r="AY2557" i="12" s="1"/>
  <c r="AJ2231" i="12"/>
  <c r="AR2231" i="12" s="1"/>
  <c r="AX2231" i="12" s="1"/>
  <c r="AJ2510" i="12"/>
  <c r="AR2510" i="12" s="1"/>
  <c r="AX2510" i="12" s="1"/>
  <c r="AI2231" i="12"/>
  <c r="AM2231" i="12" s="1"/>
  <c r="AQ2231" i="12" s="1"/>
  <c r="AW2231" i="12" s="1"/>
  <c r="AJ256" i="12"/>
  <c r="AR256" i="12" s="1"/>
  <c r="AX256" i="12" s="1"/>
  <c r="AJ2056" i="12"/>
  <c r="AR2056" i="12" s="1"/>
  <c r="AX2056" i="12" s="1"/>
  <c r="AJ260" i="12"/>
  <c r="AR260" i="12" s="1"/>
  <c r="AX260" i="12" s="1"/>
  <c r="AK2231" i="12"/>
  <c r="AS2231" i="12" s="1"/>
  <c r="AY2231" i="12" s="1"/>
  <c r="AK2510" i="12"/>
  <c r="AS2510" i="12" s="1"/>
  <c r="AY2510" i="12" s="1"/>
  <c r="AI2557" i="12"/>
  <c r="AM2557" i="12" s="1"/>
  <c r="AQ2557" i="12" s="1"/>
  <c r="AW2557" i="12" s="1"/>
  <c r="AD2230" i="12"/>
  <c r="AC2230" i="12"/>
  <c r="AE2230" i="12"/>
  <c r="O2483" i="12"/>
  <c r="Q2483" i="12"/>
  <c r="Q2148" i="12"/>
  <c r="Q2147" i="12" s="1"/>
  <c r="O2148" i="12"/>
  <c r="O2147" i="12" s="1"/>
  <c r="P2148" i="12"/>
  <c r="P2147" i="12" s="1"/>
  <c r="P2483" i="12"/>
  <c r="O1665" i="12"/>
  <c r="Q309" i="12"/>
  <c r="Q273" i="12" s="1"/>
  <c r="O1537" i="12"/>
  <c r="P901" i="12"/>
  <c r="O1021" i="12"/>
  <c r="P309" i="12"/>
  <c r="P273" i="12" s="1"/>
  <c r="P1021" i="12"/>
  <c r="Q1021" i="12"/>
  <c r="Q901" i="12"/>
  <c r="Q1125" i="12"/>
  <c r="O522" i="12"/>
  <c r="O521" i="12" s="1"/>
  <c r="P123" i="12"/>
  <c r="P103" i="12" s="1"/>
  <c r="O123" i="12"/>
  <c r="O103" i="12" s="1"/>
  <c r="P1665" i="12"/>
  <c r="O1125" i="12"/>
  <c r="P1125" i="12"/>
  <c r="Q1665" i="12"/>
  <c r="Q522" i="12"/>
  <c r="Q521" i="12" s="1"/>
  <c r="O15" i="12"/>
  <c r="P2640" i="12"/>
  <c r="O309" i="12"/>
  <c r="O273" i="12" s="1"/>
  <c r="O901" i="12"/>
  <c r="O1989" i="12"/>
  <c r="O2640" i="12"/>
  <c r="P707" i="12"/>
  <c r="Q1989" i="12"/>
  <c r="Q707" i="12"/>
  <c r="Q1537" i="12"/>
  <c r="P522" i="12"/>
  <c r="P521" i="12" s="1"/>
  <c r="P15" i="12"/>
  <c r="P1989" i="12"/>
  <c r="Q2640" i="12"/>
  <c r="Q15" i="12"/>
  <c r="P1537" i="12"/>
  <c r="O707" i="12"/>
  <c r="Q123" i="12"/>
  <c r="Q103" i="12" s="1"/>
  <c r="CC2559" i="12" l="1"/>
  <c r="CB2233" i="12"/>
  <c r="CB2559" i="12"/>
  <c r="CA2559" i="12"/>
  <c r="CA262" i="12"/>
  <c r="CB262" i="12"/>
  <c r="CB2512" i="12"/>
  <c r="CC2623" i="12"/>
  <c r="CA258" i="12"/>
  <c r="CA2233" i="12"/>
  <c r="CB2386" i="12"/>
  <c r="CB2492" i="12"/>
  <c r="CC2233" i="12"/>
  <c r="CC258" i="12"/>
  <c r="CA2492" i="12"/>
  <c r="CC2386" i="12"/>
  <c r="CB258" i="12"/>
  <c r="CC2512" i="12"/>
  <c r="CC2492" i="12"/>
  <c r="CB2623" i="12"/>
  <c r="CA2623" i="12"/>
  <c r="CA2512" i="12"/>
  <c r="CC262" i="12"/>
  <c r="CA2745" i="12"/>
  <c r="CA2386" i="12"/>
  <c r="BQ261" i="12"/>
  <c r="BW261" i="12" s="1"/>
  <c r="BQ2511" i="12"/>
  <c r="BW2511" i="12" s="1"/>
  <c r="BQ2491" i="12"/>
  <c r="BW2491" i="12" s="1"/>
  <c r="BP257" i="12"/>
  <c r="BV257" i="12" s="1"/>
  <c r="BQ2232" i="12"/>
  <c r="BW2232" i="12" s="1"/>
  <c r="BP2232" i="12"/>
  <c r="BV2232" i="12" s="1"/>
  <c r="BO2622" i="12"/>
  <c r="BU2622" i="12" s="1"/>
  <c r="BQ2558" i="12"/>
  <c r="BW2558" i="12" s="1"/>
  <c r="BP2622" i="12"/>
  <c r="BV2622" i="12" s="1"/>
  <c r="BQ257" i="12"/>
  <c r="BW257" i="12" s="1"/>
  <c r="BO2511" i="12"/>
  <c r="BU2511" i="12" s="1"/>
  <c r="BO2558" i="12"/>
  <c r="BU2558" i="12" s="1"/>
  <c r="BP2511" i="12"/>
  <c r="BV2511" i="12" s="1"/>
  <c r="BO2232" i="12"/>
  <c r="BU2232" i="12" s="1"/>
  <c r="BP261" i="12"/>
  <c r="BV261" i="12" s="1"/>
  <c r="BO257" i="12"/>
  <c r="BU257" i="12" s="1"/>
  <c r="BP2558" i="12"/>
  <c r="BV2558" i="12" s="1"/>
  <c r="BP2491" i="12"/>
  <c r="BV2491" i="12" s="1"/>
  <c r="BO261" i="12"/>
  <c r="BU261" i="12" s="1"/>
  <c r="BQ2622" i="12"/>
  <c r="BW2622" i="12" s="1"/>
  <c r="BO2491" i="12"/>
  <c r="BU2491" i="12" s="1"/>
  <c r="BE2231" i="12"/>
  <c r="BK2231" i="12" s="1"/>
  <c r="BC2231" i="12"/>
  <c r="BI2231" i="12" s="1"/>
  <c r="BC2490" i="12"/>
  <c r="BI2490" i="12" s="1"/>
  <c r="BE2621" i="12"/>
  <c r="BK2621" i="12" s="1"/>
  <c r="BE260" i="12"/>
  <c r="BK260" i="12" s="1"/>
  <c r="BE256" i="12"/>
  <c r="BK256" i="12" s="1"/>
  <c r="BD260" i="12"/>
  <c r="BJ260" i="12" s="1"/>
  <c r="BD2510" i="12"/>
  <c r="BJ2510" i="12" s="1"/>
  <c r="BD2621" i="12"/>
  <c r="BJ2621" i="12" s="1"/>
  <c r="BC2056" i="12"/>
  <c r="BI2056" i="12" s="1"/>
  <c r="BE2490" i="12"/>
  <c r="BK2490" i="12" s="1"/>
  <c r="BD2490" i="12"/>
  <c r="BJ2490" i="12" s="1"/>
  <c r="BC2557" i="12"/>
  <c r="BI2557" i="12" s="1"/>
  <c r="BD2056" i="12"/>
  <c r="BJ2056" i="12" s="1"/>
  <c r="BD2231" i="12"/>
  <c r="BJ2231" i="12" s="1"/>
  <c r="BE2056" i="12"/>
  <c r="BK2056" i="12" s="1"/>
  <c r="BC2510" i="12"/>
  <c r="BI2510" i="12" s="1"/>
  <c r="BC256" i="12"/>
  <c r="BI256" i="12" s="1"/>
  <c r="BE2510" i="12"/>
  <c r="BK2510" i="12" s="1"/>
  <c r="BD256" i="12"/>
  <c r="BJ256" i="12" s="1"/>
  <c r="BE2557" i="12"/>
  <c r="BK2557" i="12" s="1"/>
  <c r="BD2557" i="12"/>
  <c r="BJ2557" i="12" s="1"/>
  <c r="BC260" i="12"/>
  <c r="BI260" i="12" s="1"/>
  <c r="BC2621" i="12"/>
  <c r="BI2621" i="12" s="1"/>
  <c r="AK2230" i="12"/>
  <c r="AS2230" i="12" s="1"/>
  <c r="AY2230" i="12" s="1"/>
  <c r="AI2230" i="12"/>
  <c r="AM2230" i="12" s="1"/>
  <c r="AQ2230" i="12" s="1"/>
  <c r="AW2230" i="12" s="1"/>
  <c r="AJ2230" i="12"/>
  <c r="AR2230" i="12" s="1"/>
  <c r="AX2230" i="12" s="1"/>
  <c r="P857" i="12"/>
  <c r="P3125" i="12" s="1"/>
  <c r="O857" i="12"/>
  <c r="O3125" i="12" s="1"/>
  <c r="Q857" i="12"/>
  <c r="Q3125" i="12" s="1"/>
  <c r="J1285" i="12"/>
  <c r="CA2491" i="12" l="1"/>
  <c r="CB2558" i="12"/>
  <c r="CB2511" i="12"/>
  <c r="CB2622" i="12"/>
  <c r="CC2232" i="12"/>
  <c r="CC261" i="12"/>
  <c r="CA2232" i="12"/>
  <c r="CB2232" i="12"/>
  <c r="CC2622" i="12"/>
  <c r="CA257" i="12"/>
  <c r="CA2558" i="12"/>
  <c r="CC2558" i="12"/>
  <c r="CB257" i="12"/>
  <c r="CB2491" i="12"/>
  <c r="CC257" i="12"/>
  <c r="CC2511" i="12"/>
  <c r="CA261" i="12"/>
  <c r="CB261" i="12"/>
  <c r="CA2511" i="12"/>
  <c r="CA2622" i="12"/>
  <c r="CC2491" i="12"/>
  <c r="BP2557" i="12"/>
  <c r="BV2557" i="12" s="1"/>
  <c r="BO256" i="12"/>
  <c r="BU256" i="12" s="1"/>
  <c r="BP2056" i="12"/>
  <c r="BV2056" i="12" s="1"/>
  <c r="BO2056" i="12"/>
  <c r="BU2056" i="12" s="1"/>
  <c r="BQ256" i="12"/>
  <c r="BW256" i="12" s="1"/>
  <c r="BO2231" i="12"/>
  <c r="BU2231" i="12" s="1"/>
  <c r="BQ2557" i="12"/>
  <c r="BW2557" i="12" s="1"/>
  <c r="BO2557" i="12"/>
  <c r="BU2557" i="12" s="1"/>
  <c r="BP2621" i="12"/>
  <c r="BV2621" i="12" s="1"/>
  <c r="BQ260" i="12"/>
  <c r="BW260" i="12" s="1"/>
  <c r="BQ2231" i="12"/>
  <c r="BW2231" i="12" s="1"/>
  <c r="BO2621" i="12"/>
  <c r="BU2621" i="12" s="1"/>
  <c r="BP256" i="12"/>
  <c r="BV256" i="12" s="1"/>
  <c r="BQ2056" i="12"/>
  <c r="BW2056" i="12" s="1"/>
  <c r="BP2490" i="12"/>
  <c r="BV2490" i="12" s="1"/>
  <c r="BP2510" i="12"/>
  <c r="BV2510" i="12" s="1"/>
  <c r="BQ2621" i="12"/>
  <c r="BW2621" i="12" s="1"/>
  <c r="BO2510" i="12"/>
  <c r="BU2510" i="12" s="1"/>
  <c r="BO260" i="12"/>
  <c r="BU260" i="12" s="1"/>
  <c r="BQ2510" i="12"/>
  <c r="BW2510" i="12" s="1"/>
  <c r="BP2231" i="12"/>
  <c r="BV2231" i="12" s="1"/>
  <c r="BQ2490" i="12"/>
  <c r="BW2490" i="12" s="1"/>
  <c r="BP260" i="12"/>
  <c r="BV260" i="12" s="1"/>
  <c r="BO2490" i="12"/>
  <c r="BU2490" i="12" s="1"/>
  <c r="BD2230" i="12"/>
  <c r="BJ2230" i="12" s="1"/>
  <c r="BC2230" i="12"/>
  <c r="BI2230" i="12" s="1"/>
  <c r="BE2230" i="12"/>
  <c r="BK2230" i="12" s="1"/>
  <c r="N3124" i="12"/>
  <c r="V3124" i="12" s="1"/>
  <c r="M3124" i="12"/>
  <c r="U3124" i="12" s="1"/>
  <c r="L3124" i="12"/>
  <c r="T3124" i="12" s="1"/>
  <c r="N3123" i="12"/>
  <c r="V3123" i="12" s="1"/>
  <c r="M3123" i="12"/>
  <c r="U3123" i="12" s="1"/>
  <c r="L3123" i="12"/>
  <c r="T3123" i="12" s="1"/>
  <c r="N3120" i="12"/>
  <c r="V3120" i="12" s="1"/>
  <c r="M3120" i="12"/>
  <c r="U3120" i="12" s="1"/>
  <c r="L3120" i="12"/>
  <c r="T3120" i="12" s="1"/>
  <c r="N3117" i="12"/>
  <c r="V3117" i="12" s="1"/>
  <c r="M3117" i="12"/>
  <c r="U3117" i="12" s="1"/>
  <c r="L3117" i="12"/>
  <c r="T3117" i="12" s="1"/>
  <c r="N3111" i="12"/>
  <c r="V3111" i="12" s="1"/>
  <c r="M3111" i="12"/>
  <c r="U3111" i="12" s="1"/>
  <c r="L3111" i="12"/>
  <c r="T3111" i="12" s="1"/>
  <c r="N3108" i="12"/>
  <c r="V3108" i="12" s="1"/>
  <c r="M3108" i="12"/>
  <c r="U3108" i="12" s="1"/>
  <c r="L3108" i="12"/>
  <c r="T3108" i="12" s="1"/>
  <c r="N3107" i="12"/>
  <c r="V3107" i="12" s="1"/>
  <c r="M3107" i="12"/>
  <c r="U3107" i="12" s="1"/>
  <c r="L3107" i="12"/>
  <c r="T3107" i="12" s="1"/>
  <c r="N3106" i="12"/>
  <c r="V3106" i="12" s="1"/>
  <c r="M3106" i="12"/>
  <c r="U3106" i="12" s="1"/>
  <c r="L3106" i="12"/>
  <c r="T3106" i="12" s="1"/>
  <c r="N3105" i="12"/>
  <c r="V3105" i="12" s="1"/>
  <c r="M3105" i="12"/>
  <c r="U3105" i="12" s="1"/>
  <c r="L3105" i="12"/>
  <c r="T3105" i="12" s="1"/>
  <c r="N3104" i="12"/>
  <c r="V3104" i="12" s="1"/>
  <c r="M3104" i="12"/>
  <c r="U3104" i="12" s="1"/>
  <c r="L3104" i="12"/>
  <c r="T3104" i="12" s="1"/>
  <c r="N3103" i="12"/>
  <c r="V3103" i="12" s="1"/>
  <c r="M3103" i="12"/>
  <c r="U3103" i="12" s="1"/>
  <c r="L3103" i="12"/>
  <c r="T3103" i="12" s="1"/>
  <c r="N3102" i="12"/>
  <c r="V3102" i="12" s="1"/>
  <c r="M3102" i="12"/>
  <c r="U3102" i="12" s="1"/>
  <c r="L3102" i="12"/>
  <c r="T3102" i="12" s="1"/>
  <c r="N3101" i="12"/>
  <c r="V3101" i="12" s="1"/>
  <c r="M3101" i="12"/>
  <c r="U3101" i="12" s="1"/>
  <c r="L3101" i="12"/>
  <c r="T3101" i="12" s="1"/>
  <c r="N3100" i="12"/>
  <c r="V3100" i="12" s="1"/>
  <c r="M3100" i="12"/>
  <c r="U3100" i="12" s="1"/>
  <c r="L3100" i="12"/>
  <c r="T3100" i="12" s="1"/>
  <c r="N3099" i="12"/>
  <c r="V3099" i="12" s="1"/>
  <c r="M3099" i="12"/>
  <c r="U3099" i="12" s="1"/>
  <c r="L3099" i="12"/>
  <c r="T3099" i="12" s="1"/>
  <c r="N3098" i="12"/>
  <c r="V3098" i="12" s="1"/>
  <c r="M3098" i="12"/>
  <c r="U3098" i="12" s="1"/>
  <c r="L3098" i="12"/>
  <c r="T3098" i="12" s="1"/>
  <c r="N3093" i="12"/>
  <c r="V3093" i="12" s="1"/>
  <c r="M3093" i="12"/>
  <c r="U3093" i="12" s="1"/>
  <c r="L3093" i="12"/>
  <c r="T3093" i="12" s="1"/>
  <c r="N3088" i="12"/>
  <c r="V3088" i="12" s="1"/>
  <c r="M3088" i="12"/>
  <c r="U3088" i="12" s="1"/>
  <c r="L3088" i="12"/>
  <c r="T3088" i="12" s="1"/>
  <c r="N3082" i="12"/>
  <c r="V3082" i="12" s="1"/>
  <c r="M3082" i="12"/>
  <c r="U3082" i="12" s="1"/>
  <c r="L3082" i="12"/>
  <c r="T3082" i="12" s="1"/>
  <c r="N3081" i="12"/>
  <c r="V3081" i="12" s="1"/>
  <c r="M3081" i="12"/>
  <c r="U3081" i="12" s="1"/>
  <c r="L3081" i="12"/>
  <c r="T3081" i="12" s="1"/>
  <c r="N3078" i="12"/>
  <c r="V3078" i="12" s="1"/>
  <c r="M3078" i="12"/>
  <c r="U3078" i="12" s="1"/>
  <c r="N3066" i="12"/>
  <c r="V3066" i="12" s="1"/>
  <c r="M3066" i="12"/>
  <c r="U3066" i="12" s="1"/>
  <c r="L3066" i="12"/>
  <c r="T3066" i="12" s="1"/>
  <c r="N3063" i="12"/>
  <c r="V3063" i="12" s="1"/>
  <c r="M3063" i="12"/>
  <c r="U3063" i="12" s="1"/>
  <c r="L3063" i="12"/>
  <c r="T3063" i="12" s="1"/>
  <c r="N3060" i="12"/>
  <c r="V3060" i="12" s="1"/>
  <c r="M3060" i="12"/>
  <c r="U3060" i="12" s="1"/>
  <c r="L3060" i="12"/>
  <c r="T3060" i="12" s="1"/>
  <c r="N3056" i="12"/>
  <c r="V3056" i="12" s="1"/>
  <c r="M3056" i="12"/>
  <c r="U3056" i="12" s="1"/>
  <c r="L3056" i="12"/>
  <c r="T3056" i="12" s="1"/>
  <c r="N3050" i="12"/>
  <c r="V3050" i="12" s="1"/>
  <c r="M3050" i="12"/>
  <c r="U3050" i="12" s="1"/>
  <c r="L3050" i="12"/>
  <c r="T3050" i="12" s="1"/>
  <c r="N3046" i="12"/>
  <c r="V3046" i="12" s="1"/>
  <c r="M3046" i="12"/>
  <c r="U3046" i="12" s="1"/>
  <c r="L3046" i="12"/>
  <c r="T3046" i="12" s="1"/>
  <c r="N3045" i="12"/>
  <c r="V3045" i="12" s="1"/>
  <c r="M3045" i="12"/>
  <c r="U3045" i="12" s="1"/>
  <c r="L3045" i="12"/>
  <c r="T3045" i="12" s="1"/>
  <c r="N3044" i="12"/>
  <c r="V3044" i="12" s="1"/>
  <c r="M3044" i="12"/>
  <c r="U3044" i="12" s="1"/>
  <c r="L3044" i="12"/>
  <c r="T3044" i="12" s="1"/>
  <c r="N3043" i="12"/>
  <c r="V3043" i="12" s="1"/>
  <c r="M3043" i="12"/>
  <c r="U3043" i="12" s="1"/>
  <c r="L3043" i="12"/>
  <c r="T3043" i="12" s="1"/>
  <c r="N3042" i="12"/>
  <c r="V3042" i="12" s="1"/>
  <c r="M3042" i="12"/>
  <c r="U3042" i="12" s="1"/>
  <c r="L3042" i="12"/>
  <c r="T3042" i="12" s="1"/>
  <c r="N3041" i="12"/>
  <c r="V3041" i="12" s="1"/>
  <c r="M3041" i="12"/>
  <c r="U3041" i="12" s="1"/>
  <c r="L3041" i="12"/>
  <c r="T3041" i="12" s="1"/>
  <c r="N3040" i="12"/>
  <c r="V3040" i="12" s="1"/>
  <c r="M3040" i="12"/>
  <c r="U3040" i="12" s="1"/>
  <c r="L3040" i="12"/>
  <c r="T3040" i="12" s="1"/>
  <c r="N3039" i="12"/>
  <c r="V3039" i="12" s="1"/>
  <c r="M3039" i="12"/>
  <c r="U3039" i="12" s="1"/>
  <c r="L3039" i="12"/>
  <c r="T3039" i="12" s="1"/>
  <c r="N3038" i="12"/>
  <c r="V3038" i="12" s="1"/>
  <c r="M3038" i="12"/>
  <c r="U3038" i="12" s="1"/>
  <c r="L3038" i="12"/>
  <c r="T3038" i="12" s="1"/>
  <c r="N3037" i="12"/>
  <c r="V3037" i="12" s="1"/>
  <c r="M3037" i="12"/>
  <c r="U3037" i="12" s="1"/>
  <c r="L3037" i="12"/>
  <c r="T3037" i="12" s="1"/>
  <c r="N3034" i="12"/>
  <c r="V3034" i="12" s="1"/>
  <c r="M3034" i="12"/>
  <c r="U3034" i="12" s="1"/>
  <c r="L3034" i="12"/>
  <c r="T3034" i="12" s="1"/>
  <c r="N3033" i="12"/>
  <c r="V3033" i="12" s="1"/>
  <c r="M3033" i="12"/>
  <c r="U3033" i="12" s="1"/>
  <c r="L3033" i="12"/>
  <c r="T3033" i="12" s="1"/>
  <c r="N3032" i="12"/>
  <c r="V3032" i="12" s="1"/>
  <c r="M3032" i="12"/>
  <c r="U3032" i="12" s="1"/>
  <c r="L3032" i="12"/>
  <c r="T3032" i="12" s="1"/>
  <c r="N3031" i="12"/>
  <c r="V3031" i="12" s="1"/>
  <c r="M3031" i="12"/>
  <c r="U3031" i="12" s="1"/>
  <c r="L3031" i="12"/>
  <c r="T3031" i="12" s="1"/>
  <c r="N3030" i="12"/>
  <c r="V3030" i="12" s="1"/>
  <c r="M3030" i="12"/>
  <c r="U3030" i="12" s="1"/>
  <c r="L3030" i="12"/>
  <c r="T3030" i="12" s="1"/>
  <c r="N3029" i="12"/>
  <c r="V3029" i="12" s="1"/>
  <c r="M3029" i="12"/>
  <c r="U3029" i="12" s="1"/>
  <c r="L3029" i="12"/>
  <c r="T3029" i="12" s="1"/>
  <c r="N3028" i="12"/>
  <c r="V3028" i="12" s="1"/>
  <c r="M3028" i="12"/>
  <c r="U3028" i="12" s="1"/>
  <c r="L3028" i="12"/>
  <c r="T3028" i="12" s="1"/>
  <c r="N3027" i="12"/>
  <c r="V3027" i="12" s="1"/>
  <c r="M3027" i="12"/>
  <c r="U3027" i="12" s="1"/>
  <c r="L3027" i="12"/>
  <c r="T3027" i="12" s="1"/>
  <c r="N3023" i="12"/>
  <c r="V3023" i="12" s="1"/>
  <c r="M3023" i="12"/>
  <c r="U3023" i="12" s="1"/>
  <c r="L3023" i="12"/>
  <c r="T3023" i="12" s="1"/>
  <c r="N3022" i="12"/>
  <c r="V3022" i="12" s="1"/>
  <c r="M3022" i="12"/>
  <c r="U3022" i="12" s="1"/>
  <c r="L3022" i="12"/>
  <c r="T3022" i="12" s="1"/>
  <c r="N3021" i="12"/>
  <c r="V3021" i="12" s="1"/>
  <c r="M3021" i="12"/>
  <c r="U3021" i="12" s="1"/>
  <c r="L3021" i="12"/>
  <c r="T3021" i="12" s="1"/>
  <c r="N3020" i="12"/>
  <c r="V3020" i="12" s="1"/>
  <c r="M3020" i="12"/>
  <c r="U3020" i="12" s="1"/>
  <c r="L3020" i="12"/>
  <c r="T3020" i="12" s="1"/>
  <c r="N3019" i="12"/>
  <c r="V3019" i="12" s="1"/>
  <c r="M3019" i="12"/>
  <c r="U3019" i="12" s="1"/>
  <c r="L3019" i="12"/>
  <c r="T3019" i="12" s="1"/>
  <c r="N3018" i="12"/>
  <c r="V3018" i="12" s="1"/>
  <c r="M3018" i="12"/>
  <c r="U3018" i="12" s="1"/>
  <c r="L3018" i="12"/>
  <c r="T3018" i="12" s="1"/>
  <c r="N3017" i="12"/>
  <c r="V3017" i="12" s="1"/>
  <c r="M3017" i="12"/>
  <c r="U3017" i="12" s="1"/>
  <c r="L3017" i="12"/>
  <c r="T3017" i="12" s="1"/>
  <c r="N3016" i="12"/>
  <c r="V3016" i="12" s="1"/>
  <c r="M3016" i="12"/>
  <c r="U3016" i="12" s="1"/>
  <c r="L3016" i="12"/>
  <c r="T3016" i="12" s="1"/>
  <c r="N3015" i="12"/>
  <c r="V3015" i="12" s="1"/>
  <c r="M3015" i="12"/>
  <c r="U3015" i="12" s="1"/>
  <c r="L3015" i="12"/>
  <c r="T3015" i="12" s="1"/>
  <c r="N3014" i="12"/>
  <c r="V3014" i="12" s="1"/>
  <c r="M3014" i="12"/>
  <c r="U3014" i="12" s="1"/>
  <c r="L3014" i="12"/>
  <c r="T3014" i="12" s="1"/>
  <c r="N3009" i="12"/>
  <c r="V3009" i="12" s="1"/>
  <c r="M3009" i="12"/>
  <c r="U3009" i="12" s="1"/>
  <c r="L3009" i="12"/>
  <c r="T3009" i="12" s="1"/>
  <c r="N3006" i="12"/>
  <c r="V3006" i="12" s="1"/>
  <c r="M3006" i="12"/>
  <c r="U3006" i="12" s="1"/>
  <c r="L3006" i="12"/>
  <c r="T3006" i="12" s="1"/>
  <c r="N3003" i="12"/>
  <c r="V3003" i="12" s="1"/>
  <c r="M3003" i="12"/>
  <c r="U3003" i="12" s="1"/>
  <c r="L3003" i="12"/>
  <c r="T3003" i="12" s="1"/>
  <c r="N2999" i="12"/>
  <c r="V2999" i="12" s="1"/>
  <c r="M2999" i="12"/>
  <c r="U2999" i="12" s="1"/>
  <c r="L2999" i="12"/>
  <c r="T2999" i="12" s="1"/>
  <c r="N2994" i="12"/>
  <c r="V2994" i="12" s="1"/>
  <c r="M2994" i="12"/>
  <c r="U2994" i="12" s="1"/>
  <c r="L2994" i="12"/>
  <c r="T2994" i="12" s="1"/>
  <c r="N2988" i="12"/>
  <c r="V2988" i="12" s="1"/>
  <c r="M2988" i="12"/>
  <c r="U2988" i="12" s="1"/>
  <c r="L2988" i="12"/>
  <c r="T2988" i="12" s="1"/>
  <c r="N2984" i="12"/>
  <c r="V2984" i="12" s="1"/>
  <c r="M2984" i="12"/>
  <c r="U2984" i="12" s="1"/>
  <c r="L2984" i="12"/>
  <c r="T2984" i="12" s="1"/>
  <c r="N2981" i="12"/>
  <c r="V2981" i="12" s="1"/>
  <c r="M2981" i="12"/>
  <c r="U2981" i="12" s="1"/>
  <c r="L2981" i="12"/>
  <c r="T2981" i="12" s="1"/>
  <c r="N2977" i="12"/>
  <c r="V2977" i="12" s="1"/>
  <c r="M2977" i="12"/>
  <c r="U2977" i="12" s="1"/>
  <c r="L2977" i="12"/>
  <c r="T2977" i="12" s="1"/>
  <c r="N2972" i="12"/>
  <c r="V2972" i="12" s="1"/>
  <c r="M2972" i="12"/>
  <c r="U2972" i="12" s="1"/>
  <c r="L2972" i="12"/>
  <c r="T2972" i="12" s="1"/>
  <c r="N2966" i="12"/>
  <c r="V2966" i="12" s="1"/>
  <c r="M2966" i="12"/>
  <c r="U2966" i="12" s="1"/>
  <c r="L2966" i="12"/>
  <c r="T2966" i="12" s="1"/>
  <c r="N2963" i="12"/>
  <c r="V2963" i="12" s="1"/>
  <c r="M2963" i="12"/>
  <c r="U2963" i="12" s="1"/>
  <c r="L2963" i="12"/>
  <c r="T2963" i="12" s="1"/>
  <c r="N2960" i="12"/>
  <c r="V2960" i="12" s="1"/>
  <c r="M2960" i="12"/>
  <c r="U2960" i="12" s="1"/>
  <c r="L2960" i="12"/>
  <c r="T2960" i="12" s="1"/>
  <c r="N2956" i="12"/>
  <c r="V2956" i="12" s="1"/>
  <c r="M2956" i="12"/>
  <c r="U2956" i="12" s="1"/>
  <c r="L2956" i="12"/>
  <c r="T2956" i="12" s="1"/>
  <c r="N2951" i="12"/>
  <c r="V2951" i="12" s="1"/>
  <c r="M2951" i="12"/>
  <c r="U2951" i="12" s="1"/>
  <c r="L2951" i="12"/>
  <c r="T2951" i="12" s="1"/>
  <c r="N2945" i="12"/>
  <c r="V2945" i="12" s="1"/>
  <c r="M2945" i="12"/>
  <c r="U2945" i="12" s="1"/>
  <c r="L2945" i="12"/>
  <c r="T2945" i="12" s="1"/>
  <c r="N2942" i="12"/>
  <c r="V2942" i="12" s="1"/>
  <c r="M2942" i="12"/>
  <c r="U2942" i="12" s="1"/>
  <c r="L2942" i="12"/>
  <c r="T2942" i="12" s="1"/>
  <c r="N2938" i="12"/>
  <c r="V2938" i="12" s="1"/>
  <c r="M2938" i="12"/>
  <c r="U2938" i="12" s="1"/>
  <c r="L2938" i="12"/>
  <c r="T2938" i="12" s="1"/>
  <c r="N2933" i="12"/>
  <c r="V2933" i="12" s="1"/>
  <c r="M2933" i="12"/>
  <c r="U2933" i="12" s="1"/>
  <c r="L2933" i="12"/>
  <c r="T2933" i="12" s="1"/>
  <c r="N2929" i="12"/>
  <c r="V2929" i="12" s="1"/>
  <c r="M2929" i="12"/>
  <c r="U2929" i="12" s="1"/>
  <c r="L2929" i="12"/>
  <c r="T2929" i="12" s="1"/>
  <c r="N2923" i="12"/>
  <c r="V2923" i="12" s="1"/>
  <c r="M2923" i="12"/>
  <c r="U2923" i="12" s="1"/>
  <c r="L2923" i="12"/>
  <c r="T2923" i="12" s="1"/>
  <c r="N2919" i="12"/>
  <c r="V2919" i="12" s="1"/>
  <c r="M2919" i="12"/>
  <c r="U2919" i="12" s="1"/>
  <c r="L2919" i="12"/>
  <c r="T2919" i="12" s="1"/>
  <c r="N2916" i="12"/>
  <c r="V2916" i="12" s="1"/>
  <c r="M2916" i="12"/>
  <c r="U2916" i="12" s="1"/>
  <c r="L2916" i="12"/>
  <c r="T2916" i="12" s="1"/>
  <c r="N2912" i="12"/>
  <c r="V2912" i="12" s="1"/>
  <c r="M2912" i="12"/>
  <c r="U2912" i="12" s="1"/>
  <c r="L2912" i="12"/>
  <c r="T2912" i="12" s="1"/>
  <c r="N2908" i="12"/>
  <c r="V2908" i="12" s="1"/>
  <c r="M2908" i="12"/>
  <c r="U2908" i="12" s="1"/>
  <c r="L2908" i="12"/>
  <c r="T2908" i="12" s="1"/>
  <c r="N2904" i="12"/>
  <c r="V2904" i="12" s="1"/>
  <c r="M2904" i="12"/>
  <c r="U2904" i="12" s="1"/>
  <c r="L2904" i="12"/>
  <c r="T2904" i="12" s="1"/>
  <c r="N2900" i="12"/>
  <c r="V2900" i="12" s="1"/>
  <c r="M2900" i="12"/>
  <c r="U2900" i="12" s="1"/>
  <c r="L2900" i="12"/>
  <c r="T2900" i="12" s="1"/>
  <c r="N2896" i="12"/>
  <c r="V2896" i="12" s="1"/>
  <c r="M2896" i="12"/>
  <c r="U2896" i="12" s="1"/>
  <c r="L2896" i="12"/>
  <c r="T2896" i="12" s="1"/>
  <c r="N2893" i="12"/>
  <c r="V2893" i="12" s="1"/>
  <c r="M2893" i="12"/>
  <c r="U2893" i="12" s="1"/>
  <c r="L2893" i="12"/>
  <c r="T2893" i="12" s="1"/>
  <c r="N2890" i="12"/>
  <c r="V2890" i="12" s="1"/>
  <c r="M2890" i="12"/>
  <c r="U2890" i="12" s="1"/>
  <c r="L2890" i="12"/>
  <c r="T2890" i="12" s="1"/>
  <c r="N2886" i="12"/>
  <c r="V2886" i="12" s="1"/>
  <c r="M2886" i="12"/>
  <c r="U2886" i="12" s="1"/>
  <c r="L2886" i="12"/>
  <c r="T2886" i="12" s="1"/>
  <c r="N2878" i="12"/>
  <c r="V2878" i="12" s="1"/>
  <c r="M2878" i="12"/>
  <c r="U2878" i="12" s="1"/>
  <c r="L2878" i="12"/>
  <c r="T2878" i="12" s="1"/>
  <c r="N2868" i="12"/>
  <c r="V2868" i="12" s="1"/>
  <c r="M2868" i="12"/>
  <c r="U2868" i="12" s="1"/>
  <c r="L2868" i="12"/>
  <c r="T2868" i="12" s="1"/>
  <c r="N2865" i="12"/>
  <c r="V2865" i="12" s="1"/>
  <c r="M2865" i="12"/>
  <c r="U2865" i="12" s="1"/>
  <c r="L2865" i="12"/>
  <c r="T2865" i="12" s="1"/>
  <c r="N2861" i="12"/>
  <c r="V2861" i="12" s="1"/>
  <c r="M2861" i="12"/>
  <c r="U2861" i="12" s="1"/>
  <c r="L2861" i="12"/>
  <c r="T2861" i="12" s="1"/>
  <c r="N2853" i="12"/>
  <c r="V2853" i="12" s="1"/>
  <c r="M2853" i="12"/>
  <c r="U2853" i="12" s="1"/>
  <c r="L2853" i="12"/>
  <c r="T2853" i="12" s="1"/>
  <c r="N2849" i="12"/>
  <c r="V2849" i="12" s="1"/>
  <c r="M2849" i="12"/>
  <c r="U2849" i="12" s="1"/>
  <c r="L2849" i="12"/>
  <c r="T2849" i="12" s="1"/>
  <c r="N2846" i="12"/>
  <c r="V2846" i="12" s="1"/>
  <c r="M2846" i="12"/>
  <c r="U2846" i="12" s="1"/>
  <c r="L2846" i="12"/>
  <c r="T2846" i="12" s="1"/>
  <c r="N2844" i="12"/>
  <c r="V2844" i="12" s="1"/>
  <c r="M2844" i="12"/>
  <c r="U2844" i="12" s="1"/>
  <c r="L2844" i="12"/>
  <c r="T2844" i="12" s="1"/>
  <c r="N2840" i="12"/>
  <c r="V2840" i="12" s="1"/>
  <c r="M2840" i="12"/>
  <c r="U2840" i="12" s="1"/>
  <c r="L2840" i="12"/>
  <c r="T2840" i="12" s="1"/>
  <c r="N2837" i="12"/>
  <c r="V2837" i="12" s="1"/>
  <c r="M2837" i="12"/>
  <c r="U2837" i="12" s="1"/>
  <c r="L2837" i="12"/>
  <c r="T2837" i="12" s="1"/>
  <c r="N2835" i="12"/>
  <c r="V2835" i="12" s="1"/>
  <c r="M2835" i="12"/>
  <c r="U2835" i="12" s="1"/>
  <c r="L2835" i="12"/>
  <c r="T2835" i="12" s="1"/>
  <c r="N2831" i="12"/>
  <c r="V2831" i="12" s="1"/>
  <c r="M2831" i="12"/>
  <c r="U2831" i="12" s="1"/>
  <c r="L2831" i="12"/>
  <c r="T2831" i="12" s="1"/>
  <c r="N2827" i="12"/>
  <c r="V2827" i="12" s="1"/>
  <c r="M2827" i="12"/>
  <c r="U2827" i="12" s="1"/>
  <c r="L2827" i="12"/>
  <c r="T2827" i="12" s="1"/>
  <c r="N2823" i="12"/>
  <c r="V2823" i="12" s="1"/>
  <c r="M2823" i="12"/>
  <c r="U2823" i="12" s="1"/>
  <c r="L2823" i="12"/>
  <c r="T2823" i="12" s="1"/>
  <c r="N2819" i="12"/>
  <c r="V2819" i="12" s="1"/>
  <c r="M2819" i="12"/>
  <c r="U2819" i="12" s="1"/>
  <c r="L2819" i="12"/>
  <c r="T2819" i="12" s="1"/>
  <c r="N2815" i="12"/>
  <c r="V2815" i="12" s="1"/>
  <c r="M2815" i="12"/>
  <c r="U2815" i="12" s="1"/>
  <c r="L2815" i="12"/>
  <c r="T2815" i="12" s="1"/>
  <c r="N2811" i="12"/>
  <c r="V2811" i="12" s="1"/>
  <c r="M2811" i="12"/>
  <c r="U2811" i="12" s="1"/>
  <c r="L2811" i="12"/>
  <c r="T2811" i="12" s="1"/>
  <c r="N2809" i="12"/>
  <c r="V2809" i="12" s="1"/>
  <c r="M2809" i="12"/>
  <c r="U2809" i="12" s="1"/>
  <c r="L2809" i="12"/>
  <c r="T2809" i="12" s="1"/>
  <c r="N2805" i="12"/>
  <c r="V2805" i="12" s="1"/>
  <c r="M2805" i="12"/>
  <c r="U2805" i="12" s="1"/>
  <c r="L2805" i="12"/>
  <c r="T2805" i="12" s="1"/>
  <c r="N2801" i="12"/>
  <c r="V2801" i="12" s="1"/>
  <c r="M2801" i="12"/>
  <c r="U2801" i="12" s="1"/>
  <c r="L2801" i="12"/>
  <c r="T2801" i="12" s="1"/>
  <c r="N2797" i="12"/>
  <c r="V2797" i="12" s="1"/>
  <c r="M2797" i="12"/>
  <c r="U2797" i="12" s="1"/>
  <c r="L2797" i="12"/>
  <c r="T2797" i="12" s="1"/>
  <c r="N2794" i="12"/>
  <c r="V2794" i="12" s="1"/>
  <c r="M2794" i="12"/>
  <c r="U2794" i="12" s="1"/>
  <c r="L2794" i="12"/>
  <c r="T2794" i="12" s="1"/>
  <c r="N2791" i="12"/>
  <c r="V2791" i="12" s="1"/>
  <c r="M2791" i="12"/>
  <c r="U2791" i="12" s="1"/>
  <c r="L2791" i="12"/>
  <c r="T2791" i="12" s="1"/>
  <c r="N2787" i="12"/>
  <c r="V2787" i="12" s="1"/>
  <c r="M2787" i="12"/>
  <c r="U2787" i="12" s="1"/>
  <c r="L2787" i="12"/>
  <c r="T2787" i="12" s="1"/>
  <c r="N2784" i="12"/>
  <c r="V2784" i="12" s="1"/>
  <c r="M2784" i="12"/>
  <c r="U2784" i="12" s="1"/>
  <c r="L2784" i="12"/>
  <c r="T2784" i="12" s="1"/>
  <c r="N2780" i="12"/>
  <c r="V2780" i="12" s="1"/>
  <c r="M2780" i="12"/>
  <c r="U2780" i="12" s="1"/>
  <c r="L2780" i="12"/>
  <c r="T2780" i="12" s="1"/>
  <c r="N2776" i="12"/>
  <c r="V2776" i="12" s="1"/>
  <c r="M2776" i="12"/>
  <c r="U2776" i="12" s="1"/>
  <c r="L2776" i="12"/>
  <c r="T2776" i="12" s="1"/>
  <c r="N2772" i="12"/>
  <c r="V2772" i="12" s="1"/>
  <c r="M2772" i="12"/>
  <c r="U2772" i="12" s="1"/>
  <c r="L2772" i="12"/>
  <c r="T2772" i="12" s="1"/>
  <c r="N2768" i="12"/>
  <c r="V2768" i="12" s="1"/>
  <c r="M2768" i="12"/>
  <c r="U2768" i="12" s="1"/>
  <c r="L2768" i="12"/>
  <c r="T2768" i="12" s="1"/>
  <c r="N2764" i="12"/>
  <c r="V2764" i="12" s="1"/>
  <c r="M2764" i="12"/>
  <c r="U2764" i="12" s="1"/>
  <c r="L2764" i="12"/>
  <c r="T2764" i="12" s="1"/>
  <c r="N2760" i="12"/>
  <c r="V2760" i="12" s="1"/>
  <c r="M2760" i="12"/>
  <c r="U2760" i="12" s="1"/>
  <c r="L2760" i="12"/>
  <c r="T2760" i="12" s="1"/>
  <c r="N2756" i="12"/>
  <c r="V2756" i="12" s="1"/>
  <c r="M2756" i="12"/>
  <c r="U2756" i="12" s="1"/>
  <c r="L2756" i="12"/>
  <c r="T2756" i="12" s="1"/>
  <c r="N2751" i="12"/>
  <c r="V2751" i="12" s="1"/>
  <c r="M2751" i="12"/>
  <c r="U2751" i="12" s="1"/>
  <c r="L2751" i="12"/>
  <c r="T2751" i="12" s="1"/>
  <c r="N2750" i="12"/>
  <c r="V2750" i="12" s="1"/>
  <c r="M2750" i="12"/>
  <c r="U2750" i="12" s="1"/>
  <c r="L2750" i="12"/>
  <c r="T2750" i="12" s="1"/>
  <c r="N2744" i="12"/>
  <c r="V2744" i="12" s="1"/>
  <c r="M2744" i="12"/>
  <c r="U2744" i="12" s="1"/>
  <c r="L2744" i="12"/>
  <c r="T2744" i="12" s="1"/>
  <c r="N2743" i="12"/>
  <c r="V2743" i="12" s="1"/>
  <c r="M2743" i="12"/>
  <c r="U2743" i="12" s="1"/>
  <c r="L2743" i="12"/>
  <c r="T2743" i="12" s="1"/>
  <c r="N2742" i="12"/>
  <c r="V2742" i="12" s="1"/>
  <c r="M2742" i="12"/>
  <c r="U2742" i="12" s="1"/>
  <c r="L2742" i="12"/>
  <c r="T2742" i="12" s="1"/>
  <c r="N2741" i="12"/>
  <c r="V2741" i="12" s="1"/>
  <c r="M2741" i="12"/>
  <c r="U2741" i="12" s="1"/>
  <c r="L2741" i="12"/>
  <c r="T2741" i="12" s="1"/>
  <c r="N2737" i="12"/>
  <c r="V2737" i="12" s="1"/>
  <c r="M2737" i="12"/>
  <c r="U2737" i="12" s="1"/>
  <c r="L2737" i="12"/>
  <c r="T2737" i="12" s="1"/>
  <c r="N2734" i="12"/>
  <c r="V2734" i="12" s="1"/>
  <c r="M2734" i="12"/>
  <c r="U2734" i="12" s="1"/>
  <c r="L2734" i="12"/>
  <c r="T2734" i="12" s="1"/>
  <c r="N2730" i="12"/>
  <c r="V2730" i="12" s="1"/>
  <c r="M2730" i="12"/>
  <c r="U2730" i="12" s="1"/>
  <c r="L2730" i="12"/>
  <c r="T2730" i="12" s="1"/>
  <c r="N2727" i="12"/>
  <c r="V2727" i="12" s="1"/>
  <c r="M2727" i="12"/>
  <c r="U2727" i="12" s="1"/>
  <c r="L2727" i="12"/>
  <c r="T2727" i="12" s="1"/>
  <c r="N2723" i="12"/>
  <c r="V2723" i="12" s="1"/>
  <c r="M2723" i="12"/>
  <c r="U2723" i="12" s="1"/>
  <c r="L2723" i="12"/>
  <c r="T2723" i="12" s="1"/>
  <c r="N2718" i="12"/>
  <c r="V2718" i="12" s="1"/>
  <c r="M2718" i="12"/>
  <c r="U2718" i="12" s="1"/>
  <c r="L2718" i="12"/>
  <c r="T2718" i="12" s="1"/>
  <c r="N2715" i="12"/>
  <c r="V2715" i="12" s="1"/>
  <c r="M2715" i="12"/>
  <c r="U2715" i="12" s="1"/>
  <c r="L2715" i="12"/>
  <c r="T2715" i="12" s="1"/>
  <c r="N2712" i="12"/>
  <c r="V2712" i="12" s="1"/>
  <c r="M2712" i="12"/>
  <c r="U2712" i="12" s="1"/>
  <c r="L2712" i="12"/>
  <c r="T2712" i="12" s="1"/>
  <c r="N2707" i="12"/>
  <c r="V2707" i="12" s="1"/>
  <c r="M2707" i="12"/>
  <c r="U2707" i="12" s="1"/>
  <c r="L2707" i="12"/>
  <c r="T2707" i="12" s="1"/>
  <c r="N2699" i="12"/>
  <c r="V2699" i="12" s="1"/>
  <c r="M2699" i="12"/>
  <c r="U2699" i="12" s="1"/>
  <c r="L2699" i="12"/>
  <c r="T2699" i="12" s="1"/>
  <c r="N2694" i="12"/>
  <c r="V2694" i="12" s="1"/>
  <c r="M2694" i="12"/>
  <c r="U2694" i="12" s="1"/>
  <c r="L2694" i="12"/>
  <c r="T2694" i="12" s="1"/>
  <c r="N2690" i="12"/>
  <c r="V2690" i="12" s="1"/>
  <c r="M2690" i="12"/>
  <c r="U2690" i="12" s="1"/>
  <c r="L2690" i="12"/>
  <c r="T2690" i="12" s="1"/>
  <c r="N2687" i="12"/>
  <c r="V2687" i="12" s="1"/>
  <c r="M2687" i="12"/>
  <c r="U2687" i="12" s="1"/>
  <c r="L2687" i="12"/>
  <c r="T2687" i="12" s="1"/>
  <c r="N2683" i="12"/>
  <c r="V2683" i="12" s="1"/>
  <c r="M2683" i="12"/>
  <c r="U2683" i="12" s="1"/>
  <c r="L2683" i="12"/>
  <c r="T2683" i="12" s="1"/>
  <c r="N2680" i="12"/>
  <c r="V2680" i="12" s="1"/>
  <c r="M2680" i="12"/>
  <c r="U2680" i="12" s="1"/>
  <c r="L2680" i="12"/>
  <c r="T2680" i="12" s="1"/>
  <c r="N2677" i="12"/>
  <c r="V2677" i="12" s="1"/>
  <c r="M2677" i="12"/>
  <c r="U2677" i="12" s="1"/>
  <c r="L2677" i="12"/>
  <c r="T2677" i="12" s="1"/>
  <c r="N2672" i="12"/>
  <c r="V2672" i="12" s="1"/>
  <c r="M2672" i="12"/>
  <c r="U2672" i="12" s="1"/>
  <c r="L2672" i="12"/>
  <c r="T2672" i="12" s="1"/>
  <c r="N2669" i="12"/>
  <c r="V2669" i="12" s="1"/>
  <c r="M2669" i="12"/>
  <c r="U2669" i="12" s="1"/>
  <c r="L2669" i="12"/>
  <c r="T2669" i="12" s="1"/>
  <c r="N2666" i="12"/>
  <c r="V2666" i="12" s="1"/>
  <c r="M2666" i="12"/>
  <c r="U2666" i="12" s="1"/>
  <c r="L2666" i="12"/>
  <c r="T2666" i="12" s="1"/>
  <c r="N2661" i="12"/>
  <c r="V2661" i="12" s="1"/>
  <c r="M2661" i="12"/>
  <c r="U2661" i="12" s="1"/>
  <c r="L2661" i="12"/>
  <c r="T2661" i="12" s="1"/>
  <c r="N2658" i="12"/>
  <c r="V2658" i="12" s="1"/>
  <c r="M2658" i="12"/>
  <c r="U2658" i="12" s="1"/>
  <c r="L2658" i="12"/>
  <c r="T2658" i="12" s="1"/>
  <c r="N2654" i="12"/>
  <c r="V2654" i="12" s="1"/>
  <c r="M2654" i="12"/>
  <c r="U2654" i="12" s="1"/>
  <c r="L2654" i="12"/>
  <c r="T2654" i="12" s="1"/>
  <c r="N2653" i="12"/>
  <c r="V2653" i="12" s="1"/>
  <c r="M2653" i="12"/>
  <c r="U2653" i="12" s="1"/>
  <c r="L2653" i="12"/>
  <c r="T2653" i="12" s="1"/>
  <c r="N2652" i="12"/>
  <c r="V2652" i="12" s="1"/>
  <c r="M2652" i="12"/>
  <c r="U2652" i="12" s="1"/>
  <c r="L2652" i="12"/>
  <c r="T2652" i="12" s="1"/>
  <c r="N2651" i="12"/>
  <c r="V2651" i="12" s="1"/>
  <c r="M2651" i="12"/>
  <c r="U2651" i="12" s="1"/>
  <c r="L2651" i="12"/>
  <c r="T2651" i="12" s="1"/>
  <c r="N2648" i="12"/>
  <c r="V2648" i="12" s="1"/>
  <c r="M2648" i="12"/>
  <c r="U2648" i="12" s="1"/>
  <c r="L2648" i="12"/>
  <c r="T2648" i="12" s="1"/>
  <c r="N2647" i="12"/>
  <c r="V2647" i="12" s="1"/>
  <c r="M2647" i="12"/>
  <c r="U2647" i="12" s="1"/>
  <c r="L2647" i="12"/>
  <c r="T2647" i="12" s="1"/>
  <c r="N2646" i="12"/>
  <c r="V2646" i="12" s="1"/>
  <c r="M2646" i="12"/>
  <c r="U2646" i="12" s="1"/>
  <c r="L2646" i="12"/>
  <c r="T2646" i="12" s="1"/>
  <c r="N2645" i="12"/>
  <c r="V2645" i="12" s="1"/>
  <c r="M2645" i="12"/>
  <c r="U2645" i="12" s="1"/>
  <c r="L2645" i="12"/>
  <c r="T2645" i="12" s="1"/>
  <c r="N2639" i="12"/>
  <c r="V2639" i="12" s="1"/>
  <c r="M2639" i="12"/>
  <c r="U2639" i="12" s="1"/>
  <c r="L2639" i="12"/>
  <c r="T2639" i="12" s="1"/>
  <c r="N2635" i="12"/>
  <c r="V2635" i="12" s="1"/>
  <c r="M2635" i="12"/>
  <c r="U2635" i="12" s="1"/>
  <c r="L2635" i="12"/>
  <c r="T2635" i="12" s="1"/>
  <c r="N2620" i="12"/>
  <c r="V2620" i="12" s="1"/>
  <c r="M2620" i="12"/>
  <c r="U2620" i="12" s="1"/>
  <c r="N2614" i="12"/>
  <c r="V2614" i="12" s="1"/>
  <c r="M2614" i="12"/>
  <c r="U2614" i="12" s="1"/>
  <c r="L2614" i="12"/>
  <c r="T2614" i="12" s="1"/>
  <c r="N2610" i="12"/>
  <c r="V2610" i="12" s="1"/>
  <c r="M2610" i="12"/>
  <c r="U2610" i="12" s="1"/>
  <c r="L2610" i="12"/>
  <c r="T2610" i="12" s="1"/>
  <c r="N2600" i="12"/>
  <c r="V2600" i="12" s="1"/>
  <c r="M2600" i="12"/>
  <c r="U2600" i="12" s="1"/>
  <c r="L2600" i="12"/>
  <c r="T2600" i="12" s="1"/>
  <c r="N2595" i="12"/>
  <c r="V2595" i="12" s="1"/>
  <c r="M2595" i="12"/>
  <c r="U2595" i="12" s="1"/>
  <c r="L2595" i="12"/>
  <c r="T2595" i="12" s="1"/>
  <c r="N2591" i="12"/>
  <c r="V2591" i="12" s="1"/>
  <c r="M2591" i="12"/>
  <c r="U2591" i="12" s="1"/>
  <c r="L2591" i="12"/>
  <c r="T2591" i="12" s="1"/>
  <c r="N2572" i="12"/>
  <c r="V2572" i="12" s="1"/>
  <c r="M2572" i="12"/>
  <c r="U2572" i="12" s="1"/>
  <c r="L2572" i="12"/>
  <c r="T2572" i="12" s="1"/>
  <c r="N2568" i="12"/>
  <c r="V2568" i="12" s="1"/>
  <c r="M2568" i="12"/>
  <c r="U2568" i="12" s="1"/>
  <c r="L2568" i="12"/>
  <c r="T2568" i="12" s="1"/>
  <c r="N2564" i="12"/>
  <c r="V2564" i="12" s="1"/>
  <c r="M2564" i="12"/>
  <c r="U2564" i="12" s="1"/>
  <c r="L2564" i="12"/>
  <c r="T2564" i="12" s="1"/>
  <c r="N2556" i="12"/>
  <c r="V2556" i="12" s="1"/>
  <c r="M2556" i="12"/>
  <c r="U2556" i="12" s="1"/>
  <c r="L2556" i="12"/>
  <c r="T2556" i="12" s="1"/>
  <c r="N2552" i="12"/>
  <c r="V2552" i="12" s="1"/>
  <c r="M2552" i="12"/>
  <c r="U2552" i="12" s="1"/>
  <c r="L2552" i="12"/>
  <c r="T2552" i="12" s="1"/>
  <c r="N2548" i="12"/>
  <c r="V2548" i="12" s="1"/>
  <c r="M2548" i="12"/>
  <c r="U2548" i="12" s="1"/>
  <c r="L2548" i="12"/>
  <c r="T2548" i="12" s="1"/>
  <c r="N2544" i="12"/>
  <c r="V2544" i="12" s="1"/>
  <c r="M2544" i="12"/>
  <c r="U2544" i="12" s="1"/>
  <c r="L2544" i="12"/>
  <c r="T2544" i="12" s="1"/>
  <c r="N2537" i="12"/>
  <c r="V2537" i="12" s="1"/>
  <c r="M2537" i="12"/>
  <c r="U2537" i="12" s="1"/>
  <c r="L2537" i="12"/>
  <c r="T2537" i="12" s="1"/>
  <c r="N2533" i="12"/>
  <c r="V2533" i="12" s="1"/>
  <c r="M2533" i="12"/>
  <c r="U2533" i="12" s="1"/>
  <c r="L2533" i="12"/>
  <c r="T2533" i="12" s="1"/>
  <c r="N2529" i="12"/>
  <c r="V2529" i="12" s="1"/>
  <c r="M2529" i="12"/>
  <c r="U2529" i="12" s="1"/>
  <c r="L2529" i="12"/>
  <c r="T2529" i="12" s="1"/>
  <c r="N2525" i="12"/>
  <c r="V2525" i="12" s="1"/>
  <c r="M2525" i="12"/>
  <c r="U2525" i="12" s="1"/>
  <c r="L2525" i="12"/>
  <c r="T2525" i="12" s="1"/>
  <c r="N2521" i="12"/>
  <c r="V2521" i="12" s="1"/>
  <c r="M2521" i="12"/>
  <c r="U2521" i="12" s="1"/>
  <c r="L2521" i="12"/>
  <c r="T2521" i="12" s="1"/>
  <c r="N2517" i="12"/>
  <c r="V2517" i="12" s="1"/>
  <c r="M2517" i="12"/>
  <c r="U2517" i="12" s="1"/>
  <c r="L2517" i="12"/>
  <c r="T2517" i="12" s="1"/>
  <c r="N2505" i="12"/>
  <c r="V2505" i="12" s="1"/>
  <c r="M2505" i="12"/>
  <c r="U2505" i="12" s="1"/>
  <c r="L2505" i="12"/>
  <c r="T2505" i="12" s="1"/>
  <c r="N2501" i="12"/>
  <c r="V2501" i="12" s="1"/>
  <c r="M2501" i="12"/>
  <c r="U2501" i="12" s="1"/>
  <c r="L2501" i="12"/>
  <c r="T2501" i="12" s="1"/>
  <c r="N2497" i="12"/>
  <c r="V2497" i="12" s="1"/>
  <c r="M2497" i="12"/>
  <c r="U2497" i="12" s="1"/>
  <c r="L2497" i="12"/>
  <c r="T2497" i="12" s="1"/>
  <c r="N2489" i="12"/>
  <c r="V2489" i="12" s="1"/>
  <c r="M2489" i="12"/>
  <c r="U2489" i="12" s="1"/>
  <c r="L2489" i="12"/>
  <c r="T2489" i="12" s="1"/>
  <c r="N2482" i="12"/>
  <c r="V2482" i="12" s="1"/>
  <c r="M2482" i="12"/>
  <c r="U2482" i="12" s="1"/>
  <c r="L2482" i="12"/>
  <c r="T2482" i="12" s="1"/>
  <c r="N2478" i="12"/>
  <c r="V2478" i="12" s="1"/>
  <c r="M2478" i="12"/>
  <c r="U2478" i="12" s="1"/>
  <c r="L2478" i="12"/>
  <c r="T2478" i="12" s="1"/>
  <c r="N2472" i="12"/>
  <c r="V2472" i="12" s="1"/>
  <c r="M2472" i="12"/>
  <c r="U2472" i="12" s="1"/>
  <c r="L2472" i="12"/>
  <c r="T2472" i="12" s="1"/>
  <c r="N2468" i="12"/>
  <c r="V2468" i="12" s="1"/>
  <c r="M2468" i="12"/>
  <c r="U2468" i="12" s="1"/>
  <c r="L2468" i="12"/>
  <c r="T2468" i="12" s="1"/>
  <c r="N2464" i="12"/>
  <c r="V2464" i="12" s="1"/>
  <c r="M2464" i="12"/>
  <c r="U2464" i="12" s="1"/>
  <c r="L2464" i="12"/>
  <c r="T2464" i="12" s="1"/>
  <c r="N2460" i="12"/>
  <c r="V2460" i="12" s="1"/>
  <c r="M2460" i="12"/>
  <c r="U2460" i="12" s="1"/>
  <c r="L2460" i="12"/>
  <c r="T2460" i="12" s="1"/>
  <c r="N2457" i="12"/>
  <c r="V2457" i="12" s="1"/>
  <c r="M2457" i="12"/>
  <c r="U2457" i="12" s="1"/>
  <c r="L2457" i="12"/>
  <c r="T2457" i="12" s="1"/>
  <c r="N2450" i="12"/>
  <c r="V2450" i="12" s="1"/>
  <c r="M2450" i="12"/>
  <c r="U2450" i="12" s="1"/>
  <c r="L2450" i="12"/>
  <c r="T2450" i="12" s="1"/>
  <c r="N2446" i="12"/>
  <c r="V2446" i="12" s="1"/>
  <c r="M2446" i="12"/>
  <c r="U2446" i="12" s="1"/>
  <c r="L2446" i="12"/>
  <c r="T2446" i="12" s="1"/>
  <c r="N2440" i="12"/>
  <c r="V2440" i="12" s="1"/>
  <c r="M2440" i="12"/>
  <c r="U2440" i="12" s="1"/>
  <c r="L2440" i="12"/>
  <c r="T2440" i="12" s="1"/>
  <c r="N2436" i="12"/>
  <c r="V2436" i="12" s="1"/>
  <c r="M2436" i="12"/>
  <c r="U2436" i="12" s="1"/>
  <c r="M2431" i="12"/>
  <c r="U2431" i="12" s="1"/>
  <c r="N2424" i="12"/>
  <c r="V2424" i="12" s="1"/>
  <c r="M2424" i="12"/>
  <c r="U2424" i="12" s="1"/>
  <c r="L2424" i="12"/>
  <c r="T2424" i="12" s="1"/>
  <c r="N2417" i="12"/>
  <c r="V2417" i="12" s="1"/>
  <c r="M2417" i="12"/>
  <c r="U2417" i="12" s="1"/>
  <c r="L2417" i="12"/>
  <c r="T2417" i="12" s="1"/>
  <c r="N2411" i="12"/>
  <c r="V2411" i="12" s="1"/>
  <c r="M2411" i="12"/>
  <c r="U2411" i="12" s="1"/>
  <c r="L2411" i="12"/>
  <c r="T2411" i="12" s="1"/>
  <c r="N2406" i="12"/>
  <c r="V2406" i="12" s="1"/>
  <c r="M2406" i="12"/>
  <c r="U2406" i="12" s="1"/>
  <c r="L2406" i="12"/>
  <c r="T2406" i="12" s="1"/>
  <c r="N2403" i="12"/>
  <c r="V2403" i="12" s="1"/>
  <c r="M2403" i="12"/>
  <c r="U2403" i="12" s="1"/>
  <c r="L2403" i="12"/>
  <c r="T2403" i="12" s="1"/>
  <c r="N2399" i="12"/>
  <c r="V2399" i="12" s="1"/>
  <c r="M2399" i="12"/>
  <c r="U2399" i="12" s="1"/>
  <c r="L2399" i="12"/>
  <c r="T2399" i="12" s="1"/>
  <c r="N2385" i="12"/>
  <c r="V2385" i="12" s="1"/>
  <c r="M2385" i="12"/>
  <c r="U2385" i="12" s="1"/>
  <c r="L2385" i="12"/>
  <c r="T2385" i="12" s="1"/>
  <c r="N2382" i="12"/>
  <c r="V2382" i="12" s="1"/>
  <c r="M2382" i="12"/>
  <c r="U2382" i="12" s="1"/>
  <c r="L2382" i="12"/>
  <c r="T2382" i="12" s="1"/>
  <c r="N2379" i="12"/>
  <c r="V2379" i="12" s="1"/>
  <c r="M2379" i="12"/>
  <c r="U2379" i="12" s="1"/>
  <c r="L2379" i="12"/>
  <c r="T2379" i="12" s="1"/>
  <c r="N2376" i="12"/>
  <c r="V2376" i="12" s="1"/>
  <c r="M2376" i="12"/>
  <c r="U2376" i="12" s="1"/>
  <c r="L2376" i="12"/>
  <c r="T2376" i="12" s="1"/>
  <c r="N2369" i="12"/>
  <c r="V2369" i="12" s="1"/>
  <c r="M2369" i="12"/>
  <c r="U2369" i="12" s="1"/>
  <c r="L2369" i="12"/>
  <c r="T2369" i="12" s="1"/>
  <c r="N2365" i="12"/>
  <c r="V2365" i="12" s="1"/>
  <c r="M2365" i="12"/>
  <c r="U2365" i="12" s="1"/>
  <c r="L2365" i="12"/>
  <c r="T2365" i="12" s="1"/>
  <c r="N2360" i="12"/>
  <c r="V2360" i="12" s="1"/>
  <c r="M2360" i="12"/>
  <c r="U2360" i="12" s="1"/>
  <c r="L2360" i="12"/>
  <c r="T2360" i="12" s="1"/>
  <c r="N2355" i="12"/>
  <c r="V2355" i="12" s="1"/>
  <c r="M2355" i="12"/>
  <c r="U2355" i="12" s="1"/>
  <c r="L2355" i="12"/>
  <c r="T2355" i="12" s="1"/>
  <c r="N2349" i="12"/>
  <c r="V2349" i="12" s="1"/>
  <c r="M2349" i="12"/>
  <c r="U2349" i="12" s="1"/>
  <c r="L2349" i="12"/>
  <c r="T2349" i="12" s="1"/>
  <c r="N2344" i="12"/>
  <c r="V2344" i="12" s="1"/>
  <c r="M2344" i="12"/>
  <c r="U2344" i="12" s="1"/>
  <c r="L2344" i="12"/>
  <c r="T2344" i="12" s="1"/>
  <c r="N2340" i="12"/>
  <c r="V2340" i="12" s="1"/>
  <c r="M2340" i="12"/>
  <c r="U2340" i="12" s="1"/>
  <c r="L2340" i="12"/>
  <c r="T2340" i="12" s="1"/>
  <c r="N2336" i="12"/>
  <c r="V2336" i="12" s="1"/>
  <c r="M2336" i="12"/>
  <c r="U2336" i="12" s="1"/>
  <c r="L2336" i="12"/>
  <c r="T2336" i="12" s="1"/>
  <c r="N2333" i="12"/>
  <c r="V2333" i="12" s="1"/>
  <c r="M2333" i="12"/>
  <c r="U2333" i="12" s="1"/>
  <c r="L2333" i="12"/>
  <c r="T2333" i="12" s="1"/>
  <c r="N2328" i="12"/>
  <c r="V2328" i="12" s="1"/>
  <c r="M2328" i="12"/>
  <c r="U2328" i="12" s="1"/>
  <c r="L2328" i="12"/>
  <c r="T2328" i="12" s="1"/>
  <c r="N2318" i="12"/>
  <c r="V2318" i="12" s="1"/>
  <c r="M2318" i="12"/>
  <c r="U2318" i="12" s="1"/>
  <c r="L2318" i="12"/>
  <c r="T2318" i="12" s="1"/>
  <c r="N2314" i="12"/>
  <c r="V2314" i="12" s="1"/>
  <c r="M2314" i="12"/>
  <c r="U2314" i="12" s="1"/>
  <c r="L2314" i="12"/>
  <c r="T2314" i="12" s="1"/>
  <c r="N2310" i="12"/>
  <c r="V2310" i="12" s="1"/>
  <c r="M2310" i="12"/>
  <c r="U2310" i="12" s="1"/>
  <c r="L2310" i="12"/>
  <c r="T2310" i="12" s="1"/>
  <c r="N2307" i="12"/>
  <c r="V2307" i="12" s="1"/>
  <c r="M2307" i="12"/>
  <c r="U2307" i="12" s="1"/>
  <c r="L2307" i="12"/>
  <c r="T2307" i="12" s="1"/>
  <c r="N2304" i="12"/>
  <c r="V2304" i="12" s="1"/>
  <c r="M2304" i="12"/>
  <c r="U2304" i="12" s="1"/>
  <c r="L2304" i="12"/>
  <c r="T2304" i="12" s="1"/>
  <c r="N2298" i="12"/>
  <c r="V2298" i="12" s="1"/>
  <c r="M2298" i="12"/>
  <c r="U2298" i="12" s="1"/>
  <c r="L2298" i="12"/>
  <c r="T2298" i="12" s="1"/>
  <c r="N2289" i="12"/>
  <c r="V2289" i="12" s="1"/>
  <c r="M2289" i="12"/>
  <c r="U2289" i="12" s="1"/>
  <c r="L2289" i="12"/>
  <c r="T2289" i="12" s="1"/>
  <c r="N2284" i="12"/>
  <c r="V2284" i="12" s="1"/>
  <c r="M2284" i="12"/>
  <c r="U2284" i="12" s="1"/>
  <c r="L2284" i="12"/>
  <c r="T2284" i="12" s="1"/>
  <c r="N2279" i="12"/>
  <c r="V2279" i="12" s="1"/>
  <c r="M2279" i="12"/>
  <c r="U2279" i="12" s="1"/>
  <c r="L2279" i="12"/>
  <c r="T2279" i="12" s="1"/>
  <c r="N2275" i="12"/>
  <c r="V2275" i="12" s="1"/>
  <c r="M2275" i="12"/>
  <c r="U2275" i="12" s="1"/>
  <c r="L2275" i="12"/>
  <c r="T2275" i="12" s="1"/>
  <c r="N2269" i="12"/>
  <c r="V2269" i="12" s="1"/>
  <c r="M2269" i="12"/>
  <c r="U2269" i="12" s="1"/>
  <c r="L2269" i="12"/>
  <c r="T2269" i="12" s="1"/>
  <c r="N2260" i="12"/>
  <c r="V2260" i="12" s="1"/>
  <c r="M2260" i="12"/>
  <c r="U2260" i="12" s="1"/>
  <c r="L2260" i="12"/>
  <c r="T2260" i="12" s="1"/>
  <c r="N2229" i="12"/>
  <c r="V2229" i="12" s="1"/>
  <c r="M2229" i="12"/>
  <c r="U2229" i="12" s="1"/>
  <c r="L2229" i="12"/>
  <c r="T2229" i="12" s="1"/>
  <c r="N2225" i="12"/>
  <c r="V2225" i="12" s="1"/>
  <c r="M2225" i="12"/>
  <c r="U2225" i="12" s="1"/>
  <c r="L2225" i="12"/>
  <c r="T2225" i="12" s="1"/>
  <c r="N2220" i="12"/>
  <c r="V2220" i="12" s="1"/>
  <c r="M2220" i="12"/>
  <c r="U2220" i="12" s="1"/>
  <c r="L2220" i="12"/>
  <c r="T2220" i="12" s="1"/>
  <c r="N2200" i="12"/>
  <c r="V2200" i="12" s="1"/>
  <c r="M2200" i="12"/>
  <c r="U2200" i="12" s="1"/>
  <c r="L2200" i="12"/>
  <c r="T2200" i="12" s="1"/>
  <c r="N2196" i="12"/>
  <c r="V2196" i="12" s="1"/>
  <c r="M2196" i="12"/>
  <c r="U2196" i="12" s="1"/>
  <c r="L2196" i="12"/>
  <c r="T2196" i="12" s="1"/>
  <c r="N2192" i="12"/>
  <c r="V2192" i="12" s="1"/>
  <c r="M2192" i="12"/>
  <c r="U2192" i="12" s="1"/>
  <c r="L2192" i="12"/>
  <c r="T2192" i="12" s="1"/>
  <c r="N2188" i="12"/>
  <c r="V2188" i="12" s="1"/>
  <c r="M2188" i="12"/>
  <c r="U2188" i="12" s="1"/>
  <c r="L2188" i="12"/>
  <c r="T2188" i="12" s="1"/>
  <c r="N2184" i="12"/>
  <c r="V2184" i="12" s="1"/>
  <c r="M2184" i="12"/>
  <c r="U2184" i="12" s="1"/>
  <c r="L2184" i="12"/>
  <c r="T2184" i="12" s="1"/>
  <c r="N2180" i="12"/>
  <c r="V2180" i="12" s="1"/>
  <c r="M2180" i="12"/>
  <c r="U2180" i="12" s="1"/>
  <c r="L2180" i="12"/>
  <c r="T2180" i="12" s="1"/>
  <c r="N2176" i="12"/>
  <c r="V2176" i="12" s="1"/>
  <c r="M2176" i="12"/>
  <c r="U2176" i="12" s="1"/>
  <c r="L2176" i="12"/>
  <c r="T2176" i="12" s="1"/>
  <c r="N2169" i="12"/>
  <c r="V2169" i="12" s="1"/>
  <c r="M2169" i="12"/>
  <c r="U2169" i="12" s="1"/>
  <c r="L2169" i="12"/>
  <c r="T2169" i="12" s="1"/>
  <c r="N2165" i="12"/>
  <c r="V2165" i="12" s="1"/>
  <c r="M2165" i="12"/>
  <c r="U2165" i="12" s="1"/>
  <c r="L2165" i="12"/>
  <c r="T2165" i="12" s="1"/>
  <c r="N2161" i="12"/>
  <c r="V2161" i="12" s="1"/>
  <c r="M2161" i="12"/>
  <c r="U2161" i="12" s="1"/>
  <c r="L2161" i="12"/>
  <c r="T2161" i="12" s="1"/>
  <c r="N2157" i="12"/>
  <c r="V2157" i="12" s="1"/>
  <c r="M2157" i="12"/>
  <c r="U2157" i="12" s="1"/>
  <c r="L2157" i="12"/>
  <c r="T2157" i="12" s="1"/>
  <c r="N2153" i="12"/>
  <c r="V2153" i="12" s="1"/>
  <c r="M2153" i="12"/>
  <c r="U2153" i="12" s="1"/>
  <c r="L2153" i="12"/>
  <c r="T2153" i="12" s="1"/>
  <c r="N2146" i="12"/>
  <c r="V2146" i="12" s="1"/>
  <c r="M2146" i="12"/>
  <c r="U2146" i="12" s="1"/>
  <c r="L2146" i="12"/>
  <c r="T2146" i="12" s="1"/>
  <c r="N2142" i="12"/>
  <c r="V2142" i="12" s="1"/>
  <c r="M2142" i="12"/>
  <c r="U2142" i="12" s="1"/>
  <c r="L2142" i="12"/>
  <c r="T2142" i="12" s="1"/>
  <c r="N2138" i="12"/>
  <c r="V2138" i="12" s="1"/>
  <c r="M2138" i="12"/>
  <c r="U2138" i="12" s="1"/>
  <c r="L2138" i="12"/>
  <c r="T2138" i="12" s="1"/>
  <c r="N2135" i="12"/>
  <c r="V2135" i="12" s="1"/>
  <c r="M2135" i="12"/>
  <c r="U2135" i="12" s="1"/>
  <c r="L2135" i="12"/>
  <c r="T2135" i="12" s="1"/>
  <c r="N2132" i="12"/>
  <c r="V2132" i="12" s="1"/>
  <c r="M2132" i="12"/>
  <c r="U2132" i="12" s="1"/>
  <c r="L2132" i="12"/>
  <c r="T2132" i="12" s="1"/>
  <c r="N2126" i="12"/>
  <c r="V2126" i="12" s="1"/>
  <c r="M2126" i="12"/>
  <c r="U2126" i="12" s="1"/>
  <c r="L2126" i="12"/>
  <c r="T2126" i="12" s="1"/>
  <c r="N2124" i="12"/>
  <c r="V2124" i="12" s="1"/>
  <c r="M2124" i="12"/>
  <c r="U2124" i="12" s="1"/>
  <c r="L2124" i="12"/>
  <c r="T2124" i="12" s="1"/>
  <c r="N2121" i="12"/>
  <c r="V2121" i="12" s="1"/>
  <c r="M2121" i="12"/>
  <c r="U2121" i="12" s="1"/>
  <c r="L2121" i="12"/>
  <c r="T2121" i="12" s="1"/>
  <c r="N2117" i="12"/>
  <c r="V2117" i="12" s="1"/>
  <c r="M2117" i="12"/>
  <c r="U2117" i="12" s="1"/>
  <c r="L2117" i="12"/>
  <c r="T2117" i="12" s="1"/>
  <c r="N2099" i="12"/>
  <c r="V2099" i="12" s="1"/>
  <c r="M2099" i="12"/>
  <c r="U2099" i="12" s="1"/>
  <c r="N2095" i="12"/>
  <c r="V2095" i="12" s="1"/>
  <c r="M2095" i="12"/>
  <c r="U2095" i="12" s="1"/>
  <c r="L2095" i="12"/>
  <c r="T2095" i="12" s="1"/>
  <c r="N2091" i="12"/>
  <c r="V2091" i="12" s="1"/>
  <c r="M2091" i="12"/>
  <c r="U2091" i="12" s="1"/>
  <c r="L2091" i="12"/>
  <c r="T2091" i="12" s="1"/>
  <c r="N2087" i="12"/>
  <c r="V2087" i="12" s="1"/>
  <c r="M2087" i="12"/>
  <c r="U2087" i="12" s="1"/>
  <c r="L2087" i="12"/>
  <c r="T2087" i="12" s="1"/>
  <c r="N2084" i="12"/>
  <c r="V2084" i="12" s="1"/>
  <c r="M2084" i="12"/>
  <c r="U2084" i="12" s="1"/>
  <c r="L2084" i="12"/>
  <c r="T2084" i="12" s="1"/>
  <c r="N2075" i="12"/>
  <c r="V2075" i="12" s="1"/>
  <c r="M2075" i="12"/>
  <c r="U2075" i="12" s="1"/>
  <c r="L2075" i="12"/>
  <c r="T2075" i="12" s="1"/>
  <c r="N2071" i="12"/>
  <c r="V2071" i="12" s="1"/>
  <c r="M2071" i="12"/>
  <c r="U2071" i="12" s="1"/>
  <c r="L2071" i="12"/>
  <c r="T2071" i="12" s="1"/>
  <c r="N2067" i="12"/>
  <c r="V2067" i="12" s="1"/>
  <c r="M2067" i="12"/>
  <c r="U2067" i="12" s="1"/>
  <c r="L2067" i="12"/>
  <c r="T2067" i="12" s="1"/>
  <c r="N2062" i="12"/>
  <c r="V2062" i="12" s="1"/>
  <c r="M2062" i="12"/>
  <c r="U2062" i="12" s="1"/>
  <c r="L2062" i="12"/>
  <c r="T2062" i="12" s="1"/>
  <c r="N2059" i="12"/>
  <c r="V2059" i="12" s="1"/>
  <c r="M2059" i="12"/>
  <c r="U2059" i="12" s="1"/>
  <c r="L2059" i="12"/>
  <c r="T2059" i="12" s="1"/>
  <c r="N2053" i="12"/>
  <c r="V2053" i="12" s="1"/>
  <c r="M2053" i="12"/>
  <c r="U2053" i="12" s="1"/>
  <c r="L2053" i="12"/>
  <c r="T2053" i="12" s="1"/>
  <c r="N2050" i="12"/>
  <c r="V2050" i="12" s="1"/>
  <c r="M2050" i="12"/>
  <c r="U2050" i="12" s="1"/>
  <c r="L2050" i="12"/>
  <c r="T2050" i="12" s="1"/>
  <c r="N2046" i="12"/>
  <c r="V2046" i="12" s="1"/>
  <c r="M2046" i="12"/>
  <c r="U2046" i="12" s="1"/>
  <c r="L2046" i="12"/>
  <c r="T2046" i="12" s="1"/>
  <c r="N2043" i="12"/>
  <c r="V2043" i="12" s="1"/>
  <c r="M2043" i="12"/>
  <c r="U2043" i="12" s="1"/>
  <c r="L2043" i="12"/>
  <c r="T2043" i="12" s="1"/>
  <c r="N2040" i="12"/>
  <c r="V2040" i="12" s="1"/>
  <c r="M2040" i="12"/>
  <c r="U2040" i="12" s="1"/>
  <c r="L2040" i="12"/>
  <c r="T2040" i="12" s="1"/>
  <c r="N2034" i="12"/>
  <c r="V2034" i="12" s="1"/>
  <c r="M2034" i="12"/>
  <c r="U2034" i="12" s="1"/>
  <c r="L2034" i="12"/>
  <c r="T2034" i="12" s="1"/>
  <c r="N2032" i="12"/>
  <c r="V2032" i="12" s="1"/>
  <c r="M2032" i="12"/>
  <c r="U2032" i="12" s="1"/>
  <c r="L2032" i="12"/>
  <c r="T2032" i="12" s="1"/>
  <c r="N2029" i="12"/>
  <c r="V2029" i="12" s="1"/>
  <c r="M2029" i="12"/>
  <c r="U2029" i="12" s="1"/>
  <c r="L2029" i="12"/>
  <c r="T2029" i="12" s="1"/>
  <c r="N2024" i="12"/>
  <c r="V2024" i="12" s="1"/>
  <c r="M2024" i="12"/>
  <c r="U2024" i="12" s="1"/>
  <c r="L2024" i="12"/>
  <c r="T2024" i="12" s="1"/>
  <c r="N2020" i="12"/>
  <c r="V2020" i="12" s="1"/>
  <c r="M2020" i="12"/>
  <c r="U2020" i="12" s="1"/>
  <c r="L2020" i="12"/>
  <c r="T2020" i="12" s="1"/>
  <c r="N2016" i="12"/>
  <c r="V2016" i="12" s="1"/>
  <c r="M2016" i="12"/>
  <c r="U2016" i="12" s="1"/>
  <c r="L2016" i="12"/>
  <c r="T2016" i="12" s="1"/>
  <c r="N2012" i="12"/>
  <c r="V2012" i="12" s="1"/>
  <c r="M2012" i="12"/>
  <c r="U2012" i="12" s="1"/>
  <c r="L2012" i="12"/>
  <c r="T2012" i="12" s="1"/>
  <c r="N2007" i="12"/>
  <c r="V2007" i="12" s="1"/>
  <c r="M2007" i="12"/>
  <c r="U2007" i="12" s="1"/>
  <c r="L2007" i="12"/>
  <c r="T2007" i="12" s="1"/>
  <c r="N2003" i="12"/>
  <c r="V2003" i="12" s="1"/>
  <c r="M2003" i="12"/>
  <c r="U2003" i="12" s="1"/>
  <c r="L2003" i="12"/>
  <c r="T2003" i="12" s="1"/>
  <c r="N1999" i="12"/>
  <c r="V1999" i="12" s="1"/>
  <c r="M1999" i="12"/>
  <c r="U1999" i="12" s="1"/>
  <c r="L1999" i="12"/>
  <c r="T1999" i="12" s="1"/>
  <c r="N1995" i="12"/>
  <c r="V1995" i="12" s="1"/>
  <c r="M1995" i="12"/>
  <c r="U1995" i="12" s="1"/>
  <c r="L1995" i="12"/>
  <c r="T1995" i="12" s="1"/>
  <c r="N1988" i="12"/>
  <c r="V1988" i="12" s="1"/>
  <c r="M1988" i="12"/>
  <c r="U1988" i="12" s="1"/>
  <c r="L1988" i="12"/>
  <c r="T1988" i="12" s="1"/>
  <c r="N1983" i="12"/>
  <c r="V1983" i="12" s="1"/>
  <c r="M1983" i="12"/>
  <c r="U1983" i="12" s="1"/>
  <c r="L1983" i="12"/>
  <c r="T1983" i="12" s="1"/>
  <c r="N1979" i="12"/>
  <c r="V1979" i="12" s="1"/>
  <c r="M1979" i="12"/>
  <c r="U1979" i="12" s="1"/>
  <c r="L1979" i="12"/>
  <c r="T1979" i="12" s="1"/>
  <c r="N1976" i="12"/>
  <c r="V1976" i="12" s="1"/>
  <c r="M1976" i="12"/>
  <c r="U1976" i="12" s="1"/>
  <c r="L1976" i="12"/>
  <c r="T1976" i="12" s="1"/>
  <c r="N1973" i="12"/>
  <c r="V1973" i="12" s="1"/>
  <c r="M1973" i="12"/>
  <c r="U1973" i="12" s="1"/>
  <c r="L1973" i="12"/>
  <c r="T1973" i="12" s="1"/>
  <c r="N1968" i="12"/>
  <c r="V1968" i="12" s="1"/>
  <c r="M1968" i="12"/>
  <c r="U1968" i="12" s="1"/>
  <c r="L1968" i="12"/>
  <c r="T1968" i="12" s="1"/>
  <c r="N1957" i="12"/>
  <c r="V1957" i="12" s="1"/>
  <c r="M1957" i="12"/>
  <c r="U1957" i="12" s="1"/>
  <c r="L1957" i="12"/>
  <c r="T1957" i="12" s="1"/>
  <c r="N1952" i="12"/>
  <c r="V1952" i="12" s="1"/>
  <c r="M1952" i="12"/>
  <c r="U1952" i="12" s="1"/>
  <c r="L1952" i="12"/>
  <c r="T1952" i="12" s="1"/>
  <c r="N1947" i="12"/>
  <c r="V1947" i="12" s="1"/>
  <c r="M1947" i="12"/>
  <c r="U1947" i="12" s="1"/>
  <c r="L1947" i="12"/>
  <c r="T1947" i="12" s="1"/>
  <c r="N1942" i="12"/>
  <c r="V1942" i="12" s="1"/>
  <c r="M1942" i="12"/>
  <c r="U1942" i="12" s="1"/>
  <c r="L1942" i="12"/>
  <c r="T1942" i="12" s="1"/>
  <c r="N1937" i="12"/>
  <c r="V1937" i="12" s="1"/>
  <c r="M1937" i="12"/>
  <c r="U1937" i="12" s="1"/>
  <c r="L1937" i="12"/>
  <c r="T1937" i="12" s="1"/>
  <c r="N1932" i="12"/>
  <c r="V1932" i="12" s="1"/>
  <c r="M1932" i="12"/>
  <c r="U1932" i="12" s="1"/>
  <c r="L1932" i="12"/>
  <c r="T1932" i="12" s="1"/>
  <c r="N1928" i="12"/>
  <c r="V1928" i="12" s="1"/>
  <c r="M1928" i="12"/>
  <c r="U1928" i="12" s="1"/>
  <c r="L1928" i="12"/>
  <c r="T1928" i="12" s="1"/>
  <c r="N1921" i="12"/>
  <c r="V1921" i="12" s="1"/>
  <c r="M1921" i="12"/>
  <c r="U1921" i="12" s="1"/>
  <c r="L1921" i="12"/>
  <c r="T1921" i="12" s="1"/>
  <c r="N1917" i="12"/>
  <c r="V1917" i="12" s="1"/>
  <c r="M1917" i="12"/>
  <c r="U1917" i="12" s="1"/>
  <c r="L1917" i="12"/>
  <c r="T1917" i="12" s="1"/>
  <c r="N1912" i="12"/>
  <c r="V1912" i="12" s="1"/>
  <c r="M1912" i="12"/>
  <c r="U1912" i="12" s="1"/>
  <c r="L1912" i="12"/>
  <c r="T1912" i="12" s="1"/>
  <c r="N1908" i="12"/>
  <c r="V1908" i="12" s="1"/>
  <c r="M1908" i="12"/>
  <c r="U1908" i="12" s="1"/>
  <c r="L1908" i="12"/>
  <c r="T1908" i="12" s="1"/>
  <c r="N1898" i="12"/>
  <c r="V1898" i="12" s="1"/>
  <c r="M1898" i="12"/>
  <c r="U1898" i="12" s="1"/>
  <c r="L1898" i="12"/>
  <c r="T1898" i="12" s="1"/>
  <c r="N1893" i="12"/>
  <c r="V1893" i="12" s="1"/>
  <c r="M1893" i="12"/>
  <c r="U1893" i="12" s="1"/>
  <c r="L1893" i="12"/>
  <c r="T1893" i="12" s="1"/>
  <c r="N1886" i="12"/>
  <c r="V1886" i="12" s="1"/>
  <c r="M1886" i="12"/>
  <c r="U1886" i="12" s="1"/>
  <c r="L1886" i="12"/>
  <c r="T1886" i="12" s="1"/>
  <c r="N1882" i="12"/>
  <c r="V1882" i="12" s="1"/>
  <c r="M1882" i="12"/>
  <c r="U1882" i="12" s="1"/>
  <c r="L1882" i="12"/>
  <c r="T1882" i="12" s="1"/>
  <c r="N1879" i="12"/>
  <c r="V1879" i="12" s="1"/>
  <c r="M1879" i="12"/>
  <c r="U1879" i="12" s="1"/>
  <c r="L1879" i="12"/>
  <c r="T1879" i="12" s="1"/>
  <c r="N1874" i="12"/>
  <c r="V1874" i="12" s="1"/>
  <c r="M1874" i="12"/>
  <c r="U1874" i="12" s="1"/>
  <c r="L1874" i="12"/>
  <c r="T1874" i="12" s="1"/>
  <c r="N1871" i="12"/>
  <c r="V1871" i="12" s="1"/>
  <c r="M1871" i="12"/>
  <c r="U1871" i="12" s="1"/>
  <c r="L1871" i="12"/>
  <c r="T1871" i="12" s="1"/>
  <c r="N1866" i="12"/>
  <c r="V1866" i="12" s="1"/>
  <c r="M1866" i="12"/>
  <c r="U1866" i="12" s="1"/>
  <c r="L1866" i="12"/>
  <c r="T1866" i="12" s="1"/>
  <c r="N1862" i="12"/>
  <c r="V1862" i="12" s="1"/>
  <c r="M1862" i="12"/>
  <c r="U1862" i="12" s="1"/>
  <c r="L1862" i="12"/>
  <c r="T1862" i="12" s="1"/>
  <c r="N1858" i="12"/>
  <c r="V1858" i="12" s="1"/>
  <c r="M1858" i="12"/>
  <c r="U1858" i="12" s="1"/>
  <c r="L1858" i="12"/>
  <c r="T1858" i="12" s="1"/>
  <c r="N1845" i="12"/>
  <c r="V1845" i="12" s="1"/>
  <c r="M1845" i="12"/>
  <c r="U1845" i="12" s="1"/>
  <c r="L1845" i="12"/>
  <c r="T1845" i="12" s="1"/>
  <c r="N1841" i="12"/>
  <c r="V1841" i="12" s="1"/>
  <c r="M1841" i="12"/>
  <c r="U1841" i="12" s="1"/>
  <c r="L1841" i="12"/>
  <c r="T1841" i="12" s="1"/>
  <c r="N1837" i="12"/>
  <c r="V1837" i="12" s="1"/>
  <c r="M1837" i="12"/>
  <c r="U1837" i="12" s="1"/>
  <c r="L1837" i="12"/>
  <c r="T1837" i="12" s="1"/>
  <c r="N1834" i="12"/>
  <c r="V1834" i="12" s="1"/>
  <c r="M1834" i="12"/>
  <c r="U1834" i="12" s="1"/>
  <c r="L1834" i="12"/>
  <c r="T1834" i="12" s="1"/>
  <c r="N1831" i="12"/>
  <c r="V1831" i="12" s="1"/>
  <c r="M1831" i="12"/>
  <c r="U1831" i="12" s="1"/>
  <c r="L1831" i="12"/>
  <c r="T1831" i="12" s="1"/>
  <c r="N1822" i="12"/>
  <c r="V1822" i="12" s="1"/>
  <c r="M1822" i="12"/>
  <c r="U1822" i="12" s="1"/>
  <c r="L1822" i="12"/>
  <c r="T1822" i="12" s="1"/>
  <c r="N1818" i="12"/>
  <c r="V1818" i="12" s="1"/>
  <c r="M1818" i="12"/>
  <c r="U1818" i="12" s="1"/>
  <c r="L1818" i="12"/>
  <c r="T1818" i="12" s="1"/>
  <c r="N1814" i="12"/>
  <c r="V1814" i="12" s="1"/>
  <c r="M1814" i="12"/>
  <c r="U1814" i="12" s="1"/>
  <c r="N1810" i="12"/>
  <c r="V1810" i="12" s="1"/>
  <c r="M1810" i="12"/>
  <c r="U1810" i="12" s="1"/>
  <c r="L1810" i="12"/>
  <c r="T1810" i="12" s="1"/>
  <c r="N1803" i="12"/>
  <c r="V1803" i="12" s="1"/>
  <c r="M1803" i="12"/>
  <c r="U1803" i="12" s="1"/>
  <c r="L1803" i="12"/>
  <c r="T1803" i="12" s="1"/>
  <c r="N1799" i="12"/>
  <c r="V1799" i="12" s="1"/>
  <c r="M1799" i="12"/>
  <c r="U1799" i="12" s="1"/>
  <c r="L1799" i="12"/>
  <c r="T1799" i="12" s="1"/>
  <c r="N1792" i="12"/>
  <c r="V1792" i="12" s="1"/>
  <c r="M1792" i="12"/>
  <c r="U1792" i="12" s="1"/>
  <c r="L1792" i="12"/>
  <c r="T1792" i="12" s="1"/>
  <c r="N1788" i="12"/>
  <c r="V1788" i="12" s="1"/>
  <c r="M1788" i="12"/>
  <c r="U1788" i="12" s="1"/>
  <c r="L1788" i="12"/>
  <c r="T1788" i="12" s="1"/>
  <c r="N1784" i="12"/>
  <c r="V1784" i="12" s="1"/>
  <c r="M1784" i="12"/>
  <c r="U1784" i="12" s="1"/>
  <c r="L1784" i="12"/>
  <c r="T1784" i="12" s="1"/>
  <c r="N1779" i="12"/>
  <c r="V1779" i="12" s="1"/>
  <c r="M1779" i="12"/>
  <c r="U1779" i="12" s="1"/>
  <c r="L1779" i="12"/>
  <c r="T1779" i="12" s="1"/>
  <c r="N1774" i="12"/>
  <c r="V1774" i="12" s="1"/>
  <c r="M1774" i="12"/>
  <c r="U1774" i="12" s="1"/>
  <c r="L1774" i="12"/>
  <c r="T1774" i="12" s="1"/>
  <c r="N1769" i="12"/>
  <c r="V1769" i="12" s="1"/>
  <c r="M1769" i="12"/>
  <c r="U1769" i="12" s="1"/>
  <c r="L1769" i="12"/>
  <c r="T1769" i="12" s="1"/>
  <c r="N1765" i="12"/>
  <c r="V1765" i="12" s="1"/>
  <c r="M1765" i="12"/>
  <c r="U1765" i="12" s="1"/>
  <c r="L1765" i="12"/>
  <c r="T1765" i="12" s="1"/>
  <c r="N1759" i="12"/>
  <c r="V1759" i="12" s="1"/>
  <c r="M1759" i="12"/>
  <c r="U1759" i="12" s="1"/>
  <c r="L1759" i="12"/>
  <c r="T1759" i="12" s="1"/>
  <c r="N1754" i="12"/>
  <c r="V1754" i="12" s="1"/>
  <c r="M1754" i="12"/>
  <c r="U1754" i="12" s="1"/>
  <c r="L1754" i="12"/>
  <c r="T1754" i="12" s="1"/>
  <c r="N1749" i="12"/>
  <c r="V1749" i="12" s="1"/>
  <c r="M1749" i="12"/>
  <c r="U1749" i="12" s="1"/>
  <c r="L1749" i="12"/>
  <c r="T1749" i="12" s="1"/>
  <c r="N1744" i="12"/>
  <c r="V1744" i="12" s="1"/>
  <c r="M1744" i="12"/>
  <c r="U1744" i="12" s="1"/>
  <c r="L1744" i="12"/>
  <c r="T1744" i="12" s="1"/>
  <c r="N1739" i="12"/>
  <c r="V1739" i="12" s="1"/>
  <c r="M1739" i="12"/>
  <c r="U1739" i="12" s="1"/>
  <c r="L1739" i="12"/>
  <c r="T1739" i="12" s="1"/>
  <c r="N1735" i="12"/>
  <c r="V1735" i="12" s="1"/>
  <c r="M1735" i="12"/>
  <c r="U1735" i="12" s="1"/>
  <c r="L1735" i="12"/>
  <c r="T1735" i="12" s="1"/>
  <c r="N1731" i="12"/>
  <c r="V1731" i="12" s="1"/>
  <c r="M1731" i="12"/>
  <c r="U1731" i="12" s="1"/>
  <c r="L1731" i="12"/>
  <c r="T1731" i="12" s="1"/>
  <c r="N1727" i="12"/>
  <c r="V1727" i="12" s="1"/>
  <c r="M1727" i="12"/>
  <c r="U1727" i="12" s="1"/>
  <c r="L1727" i="12"/>
  <c r="T1727" i="12" s="1"/>
  <c r="N1723" i="12"/>
  <c r="V1723" i="12" s="1"/>
  <c r="M1723" i="12"/>
  <c r="U1723" i="12" s="1"/>
  <c r="L1723" i="12"/>
  <c r="T1723" i="12" s="1"/>
  <c r="N1719" i="12"/>
  <c r="V1719" i="12" s="1"/>
  <c r="M1719" i="12"/>
  <c r="U1719" i="12" s="1"/>
  <c r="L1719" i="12"/>
  <c r="T1719" i="12" s="1"/>
  <c r="N1715" i="12"/>
  <c r="V1715" i="12" s="1"/>
  <c r="M1715" i="12"/>
  <c r="U1715" i="12" s="1"/>
  <c r="L1715" i="12"/>
  <c r="T1715" i="12" s="1"/>
  <c r="N1711" i="12"/>
  <c r="V1711" i="12" s="1"/>
  <c r="M1711" i="12"/>
  <c r="U1711" i="12" s="1"/>
  <c r="L1711" i="12"/>
  <c r="T1711" i="12" s="1"/>
  <c r="N1707" i="12"/>
  <c r="V1707" i="12" s="1"/>
  <c r="M1707" i="12"/>
  <c r="U1707" i="12" s="1"/>
  <c r="L1707" i="12"/>
  <c r="T1707" i="12" s="1"/>
  <c r="N1703" i="12"/>
  <c r="V1703" i="12" s="1"/>
  <c r="M1703" i="12"/>
  <c r="U1703" i="12" s="1"/>
  <c r="L1703" i="12"/>
  <c r="T1703" i="12" s="1"/>
  <c r="N1699" i="12"/>
  <c r="V1699" i="12" s="1"/>
  <c r="M1699" i="12"/>
  <c r="U1699" i="12" s="1"/>
  <c r="L1699" i="12"/>
  <c r="T1699" i="12" s="1"/>
  <c r="N1694" i="12"/>
  <c r="V1694" i="12" s="1"/>
  <c r="M1694" i="12"/>
  <c r="U1694" i="12" s="1"/>
  <c r="L1694" i="12"/>
  <c r="T1694" i="12" s="1"/>
  <c r="N1690" i="12"/>
  <c r="V1690" i="12" s="1"/>
  <c r="M1690" i="12"/>
  <c r="U1690" i="12" s="1"/>
  <c r="L1690" i="12"/>
  <c r="T1690" i="12" s="1"/>
  <c r="N1685" i="12"/>
  <c r="V1685" i="12" s="1"/>
  <c r="L1685" i="12"/>
  <c r="T1685" i="12" s="1"/>
  <c r="N1680" i="12"/>
  <c r="V1680" i="12" s="1"/>
  <c r="M1680" i="12"/>
  <c r="U1680" i="12" s="1"/>
  <c r="L1680" i="12"/>
  <c r="T1680" i="12" s="1"/>
  <c r="N1664" i="12"/>
  <c r="V1664" i="12" s="1"/>
  <c r="M1664" i="12"/>
  <c r="U1664" i="12" s="1"/>
  <c r="L1664" i="12"/>
  <c r="T1664" i="12" s="1"/>
  <c r="N1661" i="12"/>
  <c r="V1661" i="12" s="1"/>
  <c r="M1661" i="12"/>
  <c r="U1661" i="12" s="1"/>
  <c r="L1661" i="12"/>
  <c r="T1661" i="12" s="1"/>
  <c r="N1656" i="12"/>
  <c r="V1656" i="12" s="1"/>
  <c r="M1656" i="12"/>
  <c r="U1656" i="12" s="1"/>
  <c r="L1656" i="12"/>
  <c r="T1656" i="12" s="1"/>
  <c r="N1652" i="12"/>
  <c r="V1652" i="12" s="1"/>
  <c r="M1652" i="12"/>
  <c r="U1652" i="12" s="1"/>
  <c r="L1652" i="12"/>
  <c r="T1652" i="12" s="1"/>
  <c r="N1648" i="12"/>
  <c r="V1648" i="12" s="1"/>
  <c r="M1648" i="12"/>
  <c r="U1648" i="12" s="1"/>
  <c r="L1648" i="12"/>
  <c r="T1648" i="12" s="1"/>
  <c r="N1643" i="12"/>
  <c r="V1643" i="12" s="1"/>
  <c r="M1643" i="12"/>
  <c r="U1643" i="12" s="1"/>
  <c r="L1643" i="12"/>
  <c r="T1643" i="12" s="1"/>
  <c r="N1637" i="12"/>
  <c r="V1637" i="12" s="1"/>
  <c r="M1637" i="12"/>
  <c r="U1637" i="12" s="1"/>
  <c r="L1637" i="12"/>
  <c r="T1637" i="12" s="1"/>
  <c r="N1636" i="12"/>
  <c r="V1636" i="12" s="1"/>
  <c r="M1636" i="12"/>
  <c r="U1636" i="12" s="1"/>
  <c r="L1636" i="12"/>
  <c r="T1636" i="12" s="1"/>
  <c r="N1634" i="12"/>
  <c r="V1634" i="12" s="1"/>
  <c r="M1634" i="12"/>
  <c r="U1634" i="12" s="1"/>
  <c r="L1634" i="12"/>
  <c r="T1634" i="12" s="1"/>
  <c r="N1631" i="12"/>
  <c r="V1631" i="12" s="1"/>
  <c r="M1631" i="12"/>
  <c r="U1631" i="12" s="1"/>
  <c r="L1631" i="12"/>
  <c r="T1631" i="12" s="1"/>
  <c r="N1630" i="12"/>
  <c r="V1630" i="12" s="1"/>
  <c r="M1630" i="12"/>
  <c r="U1630" i="12" s="1"/>
  <c r="L1630" i="12"/>
  <c r="T1630" i="12" s="1"/>
  <c r="N1627" i="12"/>
  <c r="V1627" i="12" s="1"/>
  <c r="M1627" i="12"/>
  <c r="U1627" i="12" s="1"/>
  <c r="L1627" i="12"/>
  <c r="T1627" i="12" s="1"/>
  <c r="N1626" i="12"/>
  <c r="V1626" i="12" s="1"/>
  <c r="M1626" i="12"/>
  <c r="U1626" i="12" s="1"/>
  <c r="L1626" i="12"/>
  <c r="T1626" i="12" s="1"/>
  <c r="N1620" i="12"/>
  <c r="V1620" i="12" s="1"/>
  <c r="M1620" i="12"/>
  <c r="U1620" i="12" s="1"/>
  <c r="L1620" i="12"/>
  <c r="T1620" i="12" s="1"/>
  <c r="N1616" i="12"/>
  <c r="V1616" i="12" s="1"/>
  <c r="M1616" i="12"/>
  <c r="U1616" i="12" s="1"/>
  <c r="L1616" i="12"/>
  <c r="T1616" i="12" s="1"/>
  <c r="N1611" i="12"/>
  <c r="V1611" i="12" s="1"/>
  <c r="M1611" i="12"/>
  <c r="U1611" i="12" s="1"/>
  <c r="L1611" i="12"/>
  <c r="T1611" i="12" s="1"/>
  <c r="N1606" i="12"/>
  <c r="V1606" i="12" s="1"/>
  <c r="M1606" i="12"/>
  <c r="U1606" i="12" s="1"/>
  <c r="L1606" i="12"/>
  <c r="T1606" i="12" s="1"/>
  <c r="N1602" i="12"/>
  <c r="V1602" i="12" s="1"/>
  <c r="M1602" i="12"/>
  <c r="U1602" i="12" s="1"/>
  <c r="L1602" i="12"/>
  <c r="T1602" i="12" s="1"/>
  <c r="N1597" i="12"/>
  <c r="V1597" i="12" s="1"/>
  <c r="M1597" i="12"/>
  <c r="U1597" i="12" s="1"/>
  <c r="L1597" i="12"/>
  <c r="T1597" i="12" s="1"/>
  <c r="N1593" i="12"/>
  <c r="V1593" i="12" s="1"/>
  <c r="L1593" i="12"/>
  <c r="T1593" i="12" s="1"/>
  <c r="N1585" i="12"/>
  <c r="V1585" i="12" s="1"/>
  <c r="M1585" i="12"/>
  <c r="U1585" i="12" s="1"/>
  <c r="L1585" i="12"/>
  <c r="T1585" i="12" s="1"/>
  <c r="N1576" i="12"/>
  <c r="V1576" i="12" s="1"/>
  <c r="M1576" i="12"/>
  <c r="U1576" i="12" s="1"/>
  <c r="L1576" i="12"/>
  <c r="T1576" i="12" s="1"/>
  <c r="N1573" i="12"/>
  <c r="V1573" i="12" s="1"/>
  <c r="M1573" i="12"/>
  <c r="U1573" i="12" s="1"/>
  <c r="L1573" i="12"/>
  <c r="T1573" i="12" s="1"/>
  <c r="N1569" i="12"/>
  <c r="V1569" i="12" s="1"/>
  <c r="M1569" i="12"/>
  <c r="U1569" i="12" s="1"/>
  <c r="L1569" i="12"/>
  <c r="T1569" i="12" s="1"/>
  <c r="N1565" i="12"/>
  <c r="V1565" i="12" s="1"/>
  <c r="M1565" i="12"/>
  <c r="U1565" i="12" s="1"/>
  <c r="L1565" i="12"/>
  <c r="T1565" i="12" s="1"/>
  <c r="N1561" i="12"/>
  <c r="V1561" i="12" s="1"/>
  <c r="M1561" i="12"/>
  <c r="U1561" i="12" s="1"/>
  <c r="L1561" i="12"/>
  <c r="T1561" i="12" s="1"/>
  <c r="N1556" i="12"/>
  <c r="V1556" i="12" s="1"/>
  <c r="M1556" i="12"/>
  <c r="U1556" i="12" s="1"/>
  <c r="L1556" i="12"/>
  <c r="T1556" i="12" s="1"/>
  <c r="N1551" i="12"/>
  <c r="V1551" i="12" s="1"/>
  <c r="M1551" i="12"/>
  <c r="U1551" i="12" s="1"/>
  <c r="L1551" i="12"/>
  <c r="T1551" i="12" s="1"/>
  <c r="N1547" i="12"/>
  <c r="V1547" i="12" s="1"/>
  <c r="M1547" i="12"/>
  <c r="U1547" i="12" s="1"/>
  <c r="L1547" i="12"/>
  <c r="T1547" i="12" s="1"/>
  <c r="N1536" i="12"/>
  <c r="V1536" i="12" s="1"/>
  <c r="M1536" i="12"/>
  <c r="U1536" i="12" s="1"/>
  <c r="N1533" i="12"/>
  <c r="V1533" i="12" s="1"/>
  <c r="M1533" i="12"/>
  <c r="U1533" i="12" s="1"/>
  <c r="L1533" i="12"/>
  <c r="T1533" i="12" s="1"/>
  <c r="N1522" i="12"/>
  <c r="V1522" i="12" s="1"/>
  <c r="M1522" i="12"/>
  <c r="U1522" i="12" s="1"/>
  <c r="L1522" i="12"/>
  <c r="T1522" i="12" s="1"/>
  <c r="N1517" i="12"/>
  <c r="V1517" i="12" s="1"/>
  <c r="M1517" i="12"/>
  <c r="U1517" i="12" s="1"/>
  <c r="L1517" i="12"/>
  <c r="T1517" i="12" s="1"/>
  <c r="N1516" i="12"/>
  <c r="V1516" i="12" s="1"/>
  <c r="M1516" i="12"/>
  <c r="U1516" i="12" s="1"/>
  <c r="L1516" i="12"/>
  <c r="T1516" i="12" s="1"/>
  <c r="N1511" i="12"/>
  <c r="V1511" i="12" s="1"/>
  <c r="M1511" i="12"/>
  <c r="U1511" i="12" s="1"/>
  <c r="L1511" i="12"/>
  <c r="T1511" i="12" s="1"/>
  <c r="N1505" i="12"/>
  <c r="V1505" i="12" s="1"/>
  <c r="M1505" i="12"/>
  <c r="U1505" i="12" s="1"/>
  <c r="L1505" i="12"/>
  <c r="T1505" i="12" s="1"/>
  <c r="N1501" i="12"/>
  <c r="V1501" i="12" s="1"/>
  <c r="M1501" i="12"/>
  <c r="U1501" i="12" s="1"/>
  <c r="L1501" i="12"/>
  <c r="T1501" i="12" s="1"/>
  <c r="N1497" i="12"/>
  <c r="V1497" i="12" s="1"/>
  <c r="M1497" i="12"/>
  <c r="U1497" i="12" s="1"/>
  <c r="N1489" i="12"/>
  <c r="V1489" i="12" s="1"/>
  <c r="M1489" i="12"/>
  <c r="U1489" i="12" s="1"/>
  <c r="L1489" i="12"/>
  <c r="T1489" i="12" s="1"/>
  <c r="N1486" i="12"/>
  <c r="V1486" i="12" s="1"/>
  <c r="M1486" i="12"/>
  <c r="U1486" i="12" s="1"/>
  <c r="L1486" i="12"/>
  <c r="T1486" i="12" s="1"/>
  <c r="N1482" i="12"/>
  <c r="V1482" i="12" s="1"/>
  <c r="M1482" i="12"/>
  <c r="U1482" i="12" s="1"/>
  <c r="L1482" i="12"/>
  <c r="T1482" i="12" s="1"/>
  <c r="N1479" i="12"/>
  <c r="V1479" i="12" s="1"/>
  <c r="M1479" i="12"/>
  <c r="U1479" i="12" s="1"/>
  <c r="L1479" i="12"/>
  <c r="T1479" i="12" s="1"/>
  <c r="N1476" i="12"/>
  <c r="V1476" i="12" s="1"/>
  <c r="M1476" i="12"/>
  <c r="U1476" i="12" s="1"/>
  <c r="L1476" i="12"/>
  <c r="T1476" i="12" s="1"/>
  <c r="N1470" i="12"/>
  <c r="V1470" i="12" s="1"/>
  <c r="M1470" i="12"/>
  <c r="U1470" i="12" s="1"/>
  <c r="N1465" i="12"/>
  <c r="V1465" i="12" s="1"/>
  <c r="M1465" i="12"/>
  <c r="U1465" i="12" s="1"/>
  <c r="L1465" i="12"/>
  <c r="T1465" i="12" s="1"/>
  <c r="N1462" i="12"/>
  <c r="V1462" i="12" s="1"/>
  <c r="M1462" i="12"/>
  <c r="U1462" i="12" s="1"/>
  <c r="L1462" i="12"/>
  <c r="T1462" i="12" s="1"/>
  <c r="N1457" i="12"/>
  <c r="V1457" i="12" s="1"/>
  <c r="M1457" i="12"/>
  <c r="U1457" i="12" s="1"/>
  <c r="L1457" i="12"/>
  <c r="T1457" i="12" s="1"/>
  <c r="N1450" i="12"/>
  <c r="V1450" i="12" s="1"/>
  <c r="M1450" i="12"/>
  <c r="U1450" i="12" s="1"/>
  <c r="L1450" i="12"/>
  <c r="T1450" i="12" s="1"/>
  <c r="N1445" i="12"/>
  <c r="V1445" i="12" s="1"/>
  <c r="M1445" i="12"/>
  <c r="U1445" i="12" s="1"/>
  <c r="L1445" i="12"/>
  <c r="T1445" i="12" s="1"/>
  <c r="N1440" i="12"/>
  <c r="V1440" i="12" s="1"/>
  <c r="M1440" i="12"/>
  <c r="U1440" i="12" s="1"/>
  <c r="L1440" i="12"/>
  <c r="T1440" i="12" s="1"/>
  <c r="N1436" i="12"/>
  <c r="V1436" i="12" s="1"/>
  <c r="M1436" i="12"/>
  <c r="U1436" i="12" s="1"/>
  <c r="L1436" i="12"/>
  <c r="T1436" i="12" s="1"/>
  <c r="N1435" i="12"/>
  <c r="V1435" i="12" s="1"/>
  <c r="M1435" i="12"/>
  <c r="U1435" i="12" s="1"/>
  <c r="L1435" i="12"/>
  <c r="T1435" i="12" s="1"/>
  <c r="N1430" i="12"/>
  <c r="V1430" i="12" s="1"/>
  <c r="M1430" i="12"/>
  <c r="U1430" i="12" s="1"/>
  <c r="L1430" i="12"/>
  <c r="T1430" i="12" s="1"/>
  <c r="N1426" i="12"/>
  <c r="V1426" i="12" s="1"/>
  <c r="M1426" i="12"/>
  <c r="U1426" i="12" s="1"/>
  <c r="L1426" i="12"/>
  <c r="T1426" i="12" s="1"/>
  <c r="N1425" i="12"/>
  <c r="V1425" i="12" s="1"/>
  <c r="M1425" i="12"/>
  <c r="U1425" i="12" s="1"/>
  <c r="L1425" i="12"/>
  <c r="T1425" i="12" s="1"/>
  <c r="N1424" i="12"/>
  <c r="V1424" i="12" s="1"/>
  <c r="M1424" i="12"/>
  <c r="U1424" i="12" s="1"/>
  <c r="L1424" i="12"/>
  <c r="T1424" i="12" s="1"/>
  <c r="N1423" i="12"/>
  <c r="V1423" i="12" s="1"/>
  <c r="M1423" i="12"/>
  <c r="U1423" i="12" s="1"/>
  <c r="L1423" i="12"/>
  <c r="T1423" i="12" s="1"/>
  <c r="N1421" i="12"/>
  <c r="V1421" i="12" s="1"/>
  <c r="M1421" i="12"/>
  <c r="U1421" i="12" s="1"/>
  <c r="L1421" i="12"/>
  <c r="T1421" i="12" s="1"/>
  <c r="N1420" i="12"/>
  <c r="V1420" i="12" s="1"/>
  <c r="M1420" i="12"/>
  <c r="U1420" i="12" s="1"/>
  <c r="L1420" i="12"/>
  <c r="T1420" i="12" s="1"/>
  <c r="N1416" i="12"/>
  <c r="V1416" i="12" s="1"/>
  <c r="M1416" i="12"/>
  <c r="U1416" i="12" s="1"/>
  <c r="L1416" i="12"/>
  <c r="T1416" i="12" s="1"/>
  <c r="N1415" i="12"/>
  <c r="V1415" i="12" s="1"/>
  <c r="M1415" i="12"/>
  <c r="U1415" i="12" s="1"/>
  <c r="L1415" i="12"/>
  <c r="T1415" i="12" s="1"/>
  <c r="N1414" i="12"/>
  <c r="V1414" i="12" s="1"/>
  <c r="M1414" i="12"/>
  <c r="U1414" i="12" s="1"/>
  <c r="L1414" i="12"/>
  <c r="T1414" i="12" s="1"/>
  <c r="N1412" i="12"/>
  <c r="V1412" i="12" s="1"/>
  <c r="M1412" i="12"/>
  <c r="U1412" i="12" s="1"/>
  <c r="L1412" i="12"/>
  <c r="T1412" i="12" s="1"/>
  <c r="N1409" i="12"/>
  <c r="V1409" i="12" s="1"/>
  <c r="M1409" i="12"/>
  <c r="U1409" i="12" s="1"/>
  <c r="L1409" i="12"/>
  <c r="T1409" i="12" s="1"/>
  <c r="N1405" i="12"/>
  <c r="V1405" i="12" s="1"/>
  <c r="M1405" i="12"/>
  <c r="U1405" i="12" s="1"/>
  <c r="L1405" i="12"/>
  <c r="T1405" i="12" s="1"/>
  <c r="N1400" i="12"/>
  <c r="V1400" i="12" s="1"/>
  <c r="M1400" i="12"/>
  <c r="U1400" i="12" s="1"/>
  <c r="L1400" i="12"/>
  <c r="T1400" i="12" s="1"/>
  <c r="N1394" i="12"/>
  <c r="V1394" i="12" s="1"/>
  <c r="M1394" i="12"/>
  <c r="U1394" i="12" s="1"/>
  <c r="L1394" i="12"/>
  <c r="T1394" i="12" s="1"/>
  <c r="N1389" i="12"/>
  <c r="V1389" i="12" s="1"/>
  <c r="M1389" i="12"/>
  <c r="U1389" i="12" s="1"/>
  <c r="L1389" i="12"/>
  <c r="T1389" i="12" s="1"/>
  <c r="N1387" i="12"/>
  <c r="V1387" i="12" s="1"/>
  <c r="M1387" i="12"/>
  <c r="U1387" i="12" s="1"/>
  <c r="L1387" i="12"/>
  <c r="T1387" i="12" s="1"/>
  <c r="N1376" i="12"/>
  <c r="V1376" i="12" s="1"/>
  <c r="M1376" i="12"/>
  <c r="U1376" i="12" s="1"/>
  <c r="L1376" i="12"/>
  <c r="T1376" i="12" s="1"/>
  <c r="N1370" i="12"/>
  <c r="V1370" i="12" s="1"/>
  <c r="M1370" i="12"/>
  <c r="U1370" i="12" s="1"/>
  <c r="L1370" i="12"/>
  <c r="T1370" i="12" s="1"/>
  <c r="N1364" i="12"/>
  <c r="V1364" i="12" s="1"/>
  <c r="M1364" i="12"/>
  <c r="U1364" i="12" s="1"/>
  <c r="L1364" i="12"/>
  <c r="T1364" i="12" s="1"/>
  <c r="N1356" i="12"/>
  <c r="V1356" i="12" s="1"/>
  <c r="M1356" i="12"/>
  <c r="U1356" i="12" s="1"/>
  <c r="L1356" i="12"/>
  <c r="T1356" i="12" s="1"/>
  <c r="N1352" i="12"/>
  <c r="V1352" i="12" s="1"/>
  <c r="M1352" i="12"/>
  <c r="U1352" i="12" s="1"/>
  <c r="L1352" i="12"/>
  <c r="T1352" i="12" s="1"/>
  <c r="N1348" i="12"/>
  <c r="V1348" i="12" s="1"/>
  <c r="M1348" i="12"/>
  <c r="U1348" i="12" s="1"/>
  <c r="L1348" i="12"/>
  <c r="T1348" i="12" s="1"/>
  <c r="N1344" i="12"/>
  <c r="V1344" i="12" s="1"/>
  <c r="M1344" i="12"/>
  <c r="U1344" i="12" s="1"/>
  <c r="L1344" i="12"/>
  <c r="T1344" i="12" s="1"/>
  <c r="N1340" i="12"/>
  <c r="V1340" i="12" s="1"/>
  <c r="M1340" i="12"/>
  <c r="U1340" i="12" s="1"/>
  <c r="L1340" i="12"/>
  <c r="T1340" i="12" s="1"/>
  <c r="N1336" i="12"/>
  <c r="V1336" i="12" s="1"/>
  <c r="M1336" i="12"/>
  <c r="U1336" i="12" s="1"/>
  <c r="L1336" i="12"/>
  <c r="T1336" i="12" s="1"/>
  <c r="N1332" i="12"/>
  <c r="V1332" i="12" s="1"/>
  <c r="M1332" i="12"/>
  <c r="U1332" i="12" s="1"/>
  <c r="L1332" i="12"/>
  <c r="T1332" i="12" s="1"/>
  <c r="N1328" i="12"/>
  <c r="V1328" i="12" s="1"/>
  <c r="M1328" i="12"/>
  <c r="U1328" i="12" s="1"/>
  <c r="L1328" i="12"/>
  <c r="T1328" i="12" s="1"/>
  <c r="N1324" i="12"/>
  <c r="V1324" i="12" s="1"/>
  <c r="M1324" i="12"/>
  <c r="U1324" i="12" s="1"/>
  <c r="L1324" i="12"/>
  <c r="T1324" i="12" s="1"/>
  <c r="N1320" i="12"/>
  <c r="V1320" i="12" s="1"/>
  <c r="M1320" i="12"/>
  <c r="U1320" i="12" s="1"/>
  <c r="L1320" i="12"/>
  <c r="T1320" i="12" s="1"/>
  <c r="N1316" i="12"/>
  <c r="V1316" i="12" s="1"/>
  <c r="M1316" i="12"/>
  <c r="U1316" i="12" s="1"/>
  <c r="L1316" i="12"/>
  <c r="T1316" i="12" s="1"/>
  <c r="N1311" i="12"/>
  <c r="V1311" i="12" s="1"/>
  <c r="M1311" i="12"/>
  <c r="U1311" i="12" s="1"/>
  <c r="L1311" i="12"/>
  <c r="T1311" i="12" s="1"/>
  <c r="N1307" i="12"/>
  <c r="V1307" i="12" s="1"/>
  <c r="M1307" i="12"/>
  <c r="U1307" i="12" s="1"/>
  <c r="L1307" i="12"/>
  <c r="T1307" i="12" s="1"/>
  <c r="N1303" i="12"/>
  <c r="V1303" i="12" s="1"/>
  <c r="M1303" i="12"/>
  <c r="U1303" i="12" s="1"/>
  <c r="L1303" i="12"/>
  <c r="T1303" i="12" s="1"/>
  <c r="N1301" i="12"/>
  <c r="V1301" i="12" s="1"/>
  <c r="M1301" i="12"/>
  <c r="U1301" i="12" s="1"/>
  <c r="L1301" i="12"/>
  <c r="T1301" i="12" s="1"/>
  <c r="N1297" i="12"/>
  <c r="V1297" i="12" s="1"/>
  <c r="M1297" i="12"/>
  <c r="U1297" i="12" s="1"/>
  <c r="L1297" i="12"/>
  <c r="T1297" i="12" s="1"/>
  <c r="N1295" i="12"/>
  <c r="V1295" i="12" s="1"/>
  <c r="M1295" i="12"/>
  <c r="U1295" i="12" s="1"/>
  <c r="L1295" i="12"/>
  <c r="T1295" i="12" s="1"/>
  <c r="N1291" i="12"/>
  <c r="V1291" i="12" s="1"/>
  <c r="M1291" i="12"/>
  <c r="U1291" i="12" s="1"/>
  <c r="L1291" i="12"/>
  <c r="T1291" i="12" s="1"/>
  <c r="N1287" i="12"/>
  <c r="V1287" i="12" s="1"/>
  <c r="M1287" i="12"/>
  <c r="U1287" i="12" s="1"/>
  <c r="L1287" i="12"/>
  <c r="T1287" i="12" s="1"/>
  <c r="N1285" i="12"/>
  <c r="V1285" i="12" s="1"/>
  <c r="M1285" i="12"/>
  <c r="U1285" i="12" s="1"/>
  <c r="L1285" i="12"/>
  <c r="T1285" i="12" s="1"/>
  <c r="N1281" i="12"/>
  <c r="V1281" i="12" s="1"/>
  <c r="M1281" i="12"/>
  <c r="U1281" i="12" s="1"/>
  <c r="L1281" i="12"/>
  <c r="T1281" i="12" s="1"/>
  <c r="N1277" i="12"/>
  <c r="V1277" i="12" s="1"/>
  <c r="M1277" i="12"/>
  <c r="U1277" i="12" s="1"/>
  <c r="L1277" i="12"/>
  <c r="T1277" i="12" s="1"/>
  <c r="N1273" i="12"/>
  <c r="V1273" i="12" s="1"/>
  <c r="M1273" i="12"/>
  <c r="U1273" i="12" s="1"/>
  <c r="L1273" i="12"/>
  <c r="T1273" i="12" s="1"/>
  <c r="N1271" i="12"/>
  <c r="V1271" i="12" s="1"/>
  <c r="M1271" i="12"/>
  <c r="U1271" i="12" s="1"/>
  <c r="L1271" i="12"/>
  <c r="T1271" i="12" s="1"/>
  <c r="N1265" i="12"/>
  <c r="V1265" i="12" s="1"/>
  <c r="M1265" i="12"/>
  <c r="U1265" i="12" s="1"/>
  <c r="L1265" i="12"/>
  <c r="T1265" i="12" s="1"/>
  <c r="N1257" i="12"/>
  <c r="V1257" i="12" s="1"/>
  <c r="M1257" i="12"/>
  <c r="U1257" i="12" s="1"/>
  <c r="L1257" i="12"/>
  <c r="T1257" i="12" s="1"/>
  <c r="N1253" i="12"/>
  <c r="V1253" i="12" s="1"/>
  <c r="M1253" i="12"/>
  <c r="U1253" i="12" s="1"/>
  <c r="L1253" i="12"/>
  <c r="T1253" i="12" s="1"/>
  <c r="N1249" i="12"/>
  <c r="V1249" i="12" s="1"/>
  <c r="M1249" i="12"/>
  <c r="U1249" i="12" s="1"/>
  <c r="L1249" i="12"/>
  <c r="T1249" i="12" s="1"/>
  <c r="N1245" i="12"/>
  <c r="V1245" i="12" s="1"/>
  <c r="M1245" i="12"/>
  <c r="U1245" i="12" s="1"/>
  <c r="L1245" i="12"/>
  <c r="T1245" i="12" s="1"/>
  <c r="N1241" i="12"/>
  <c r="V1241" i="12" s="1"/>
  <c r="M1241" i="12"/>
  <c r="U1241" i="12" s="1"/>
  <c r="L1241" i="12"/>
  <c r="T1241" i="12" s="1"/>
  <c r="N1237" i="12"/>
  <c r="V1237" i="12" s="1"/>
  <c r="M1237" i="12"/>
  <c r="U1237" i="12" s="1"/>
  <c r="L1237" i="12"/>
  <c r="T1237" i="12" s="1"/>
  <c r="N1233" i="12"/>
  <c r="V1233" i="12" s="1"/>
  <c r="M1233" i="12"/>
  <c r="U1233" i="12" s="1"/>
  <c r="L1233" i="12"/>
  <c r="T1233" i="12" s="1"/>
  <c r="N1229" i="12"/>
  <c r="V1229" i="12" s="1"/>
  <c r="M1229" i="12"/>
  <c r="U1229" i="12" s="1"/>
  <c r="L1229" i="12"/>
  <c r="T1229" i="12" s="1"/>
  <c r="N1226" i="12"/>
  <c r="V1226" i="12" s="1"/>
  <c r="M1226" i="12"/>
  <c r="U1226" i="12" s="1"/>
  <c r="L1226" i="12"/>
  <c r="T1226" i="12" s="1"/>
  <c r="N1215" i="12"/>
  <c r="V1215" i="12" s="1"/>
  <c r="M1215" i="12"/>
  <c r="U1215" i="12" s="1"/>
  <c r="L1215" i="12"/>
  <c r="T1215" i="12" s="1"/>
  <c r="N1211" i="12"/>
  <c r="V1211" i="12" s="1"/>
  <c r="M1211" i="12"/>
  <c r="U1211" i="12" s="1"/>
  <c r="L1211" i="12"/>
  <c r="T1211" i="12" s="1"/>
  <c r="N1207" i="12"/>
  <c r="V1207" i="12" s="1"/>
  <c r="M1207" i="12"/>
  <c r="U1207" i="12" s="1"/>
  <c r="N1201" i="12"/>
  <c r="V1201" i="12" s="1"/>
  <c r="M1201" i="12"/>
  <c r="U1201" i="12" s="1"/>
  <c r="L1201" i="12"/>
  <c r="T1201" i="12" s="1"/>
  <c r="N1197" i="12"/>
  <c r="V1197" i="12" s="1"/>
  <c r="M1197" i="12"/>
  <c r="U1197" i="12" s="1"/>
  <c r="L1197" i="12"/>
  <c r="T1197" i="12" s="1"/>
  <c r="N1192" i="12"/>
  <c r="V1192" i="12" s="1"/>
  <c r="M1192" i="12"/>
  <c r="U1192" i="12" s="1"/>
  <c r="L1192" i="12"/>
  <c r="T1192" i="12" s="1"/>
  <c r="N1188" i="12"/>
  <c r="V1188" i="12" s="1"/>
  <c r="M1188" i="12"/>
  <c r="U1188" i="12" s="1"/>
  <c r="L1188" i="12"/>
  <c r="T1188" i="12" s="1"/>
  <c r="N1184" i="12"/>
  <c r="V1184" i="12" s="1"/>
  <c r="M1184" i="12"/>
  <c r="U1184" i="12" s="1"/>
  <c r="L1184" i="12"/>
  <c r="T1184" i="12" s="1"/>
  <c r="N1180" i="12"/>
  <c r="V1180" i="12" s="1"/>
  <c r="M1180" i="12"/>
  <c r="U1180" i="12" s="1"/>
  <c r="L1180" i="12"/>
  <c r="T1180" i="12" s="1"/>
  <c r="N1168" i="12"/>
  <c r="V1168" i="12" s="1"/>
  <c r="M1168" i="12"/>
  <c r="U1168" i="12" s="1"/>
  <c r="L1168" i="12"/>
  <c r="T1168" i="12" s="1"/>
  <c r="N1165" i="12"/>
  <c r="V1165" i="12" s="1"/>
  <c r="M1165" i="12"/>
  <c r="U1165" i="12" s="1"/>
  <c r="L1165" i="12"/>
  <c r="T1165" i="12" s="1"/>
  <c r="N1161" i="12"/>
  <c r="V1161" i="12" s="1"/>
  <c r="M1161" i="12"/>
  <c r="U1161" i="12" s="1"/>
  <c r="L1161" i="12"/>
  <c r="T1161" i="12" s="1"/>
  <c r="N1157" i="12"/>
  <c r="V1157" i="12" s="1"/>
  <c r="M1157" i="12"/>
  <c r="U1157" i="12" s="1"/>
  <c r="L1157" i="12"/>
  <c r="T1157" i="12" s="1"/>
  <c r="N1153" i="12"/>
  <c r="V1153" i="12" s="1"/>
  <c r="M1153" i="12"/>
  <c r="U1153" i="12" s="1"/>
  <c r="L1153" i="12"/>
  <c r="T1153" i="12" s="1"/>
  <c r="N1149" i="12"/>
  <c r="V1149" i="12" s="1"/>
  <c r="M1149" i="12"/>
  <c r="U1149" i="12" s="1"/>
  <c r="L1149" i="12"/>
  <c r="T1149" i="12" s="1"/>
  <c r="N1145" i="12"/>
  <c r="V1145" i="12" s="1"/>
  <c r="M1145" i="12"/>
  <c r="U1145" i="12" s="1"/>
  <c r="L1145" i="12"/>
  <c r="T1145" i="12" s="1"/>
  <c r="N1139" i="12"/>
  <c r="V1139" i="12" s="1"/>
  <c r="M1139" i="12"/>
  <c r="U1139" i="12" s="1"/>
  <c r="L1139" i="12"/>
  <c r="T1139" i="12" s="1"/>
  <c r="N1135" i="12"/>
  <c r="V1135" i="12" s="1"/>
  <c r="M1135" i="12"/>
  <c r="U1135" i="12" s="1"/>
  <c r="L1135" i="12"/>
  <c r="T1135" i="12" s="1"/>
  <c r="N1131" i="12"/>
  <c r="V1131" i="12" s="1"/>
  <c r="M1131" i="12"/>
  <c r="U1131" i="12" s="1"/>
  <c r="L1131" i="12"/>
  <c r="T1131" i="12" s="1"/>
  <c r="N1124" i="12"/>
  <c r="V1124" i="12" s="1"/>
  <c r="M1124" i="12"/>
  <c r="U1124" i="12" s="1"/>
  <c r="L1124" i="12"/>
  <c r="T1124" i="12" s="1"/>
  <c r="N1121" i="12"/>
  <c r="V1121" i="12" s="1"/>
  <c r="M1121" i="12"/>
  <c r="U1121" i="12" s="1"/>
  <c r="L1121" i="12"/>
  <c r="T1121" i="12" s="1"/>
  <c r="N1120" i="12"/>
  <c r="V1120" i="12" s="1"/>
  <c r="M1120" i="12"/>
  <c r="U1120" i="12" s="1"/>
  <c r="L1120" i="12"/>
  <c r="T1120" i="12" s="1"/>
  <c r="N1117" i="12"/>
  <c r="V1117" i="12" s="1"/>
  <c r="M1117" i="12"/>
  <c r="U1117" i="12" s="1"/>
  <c r="L1117" i="12"/>
  <c r="T1117" i="12" s="1"/>
  <c r="N1114" i="12"/>
  <c r="V1114" i="12" s="1"/>
  <c r="M1114" i="12"/>
  <c r="U1114" i="12" s="1"/>
  <c r="L1114" i="12"/>
  <c r="T1114" i="12" s="1"/>
  <c r="N1109" i="12"/>
  <c r="V1109" i="12" s="1"/>
  <c r="M1109" i="12"/>
  <c r="U1109" i="12" s="1"/>
  <c r="L1109" i="12"/>
  <c r="T1109" i="12" s="1"/>
  <c r="N1105" i="12"/>
  <c r="V1105" i="12" s="1"/>
  <c r="M1105" i="12"/>
  <c r="U1105" i="12" s="1"/>
  <c r="L1105" i="12"/>
  <c r="T1105" i="12" s="1"/>
  <c r="N1101" i="12"/>
  <c r="V1101" i="12" s="1"/>
  <c r="M1101" i="12"/>
  <c r="U1101" i="12" s="1"/>
  <c r="L1101" i="12"/>
  <c r="T1101" i="12" s="1"/>
  <c r="N1097" i="12"/>
  <c r="V1097" i="12" s="1"/>
  <c r="M1097" i="12"/>
  <c r="U1097" i="12" s="1"/>
  <c r="L1097" i="12"/>
  <c r="T1097" i="12" s="1"/>
  <c r="N1094" i="12"/>
  <c r="V1094" i="12" s="1"/>
  <c r="M1094" i="12"/>
  <c r="U1094" i="12" s="1"/>
  <c r="L1094" i="12"/>
  <c r="T1094" i="12" s="1"/>
  <c r="N1088" i="12"/>
  <c r="V1088" i="12" s="1"/>
  <c r="M1088" i="12"/>
  <c r="U1088" i="12" s="1"/>
  <c r="L1088" i="12"/>
  <c r="T1088" i="12" s="1"/>
  <c r="N1085" i="12"/>
  <c r="V1085" i="12" s="1"/>
  <c r="M1085" i="12"/>
  <c r="U1085" i="12" s="1"/>
  <c r="L1085" i="12"/>
  <c r="T1085" i="12" s="1"/>
  <c r="N1080" i="12"/>
  <c r="V1080" i="12" s="1"/>
  <c r="M1080" i="12"/>
  <c r="U1080" i="12" s="1"/>
  <c r="L1080" i="12"/>
  <c r="T1080" i="12" s="1"/>
  <c r="N1078" i="12"/>
  <c r="V1078" i="12" s="1"/>
  <c r="M1078" i="12"/>
  <c r="U1078" i="12" s="1"/>
  <c r="L1078" i="12"/>
  <c r="T1078" i="12" s="1"/>
  <c r="N1076" i="12"/>
  <c r="V1076" i="12" s="1"/>
  <c r="M1076" i="12"/>
  <c r="U1076" i="12" s="1"/>
  <c r="L1076" i="12"/>
  <c r="T1076" i="12" s="1"/>
  <c r="N1071" i="12"/>
  <c r="V1071" i="12" s="1"/>
  <c r="M1071" i="12"/>
  <c r="U1071" i="12" s="1"/>
  <c r="L1071" i="12"/>
  <c r="T1071" i="12" s="1"/>
  <c r="N1068" i="12"/>
  <c r="V1068" i="12" s="1"/>
  <c r="M1068" i="12"/>
  <c r="U1068" i="12" s="1"/>
  <c r="L1068" i="12"/>
  <c r="T1068" i="12" s="1"/>
  <c r="N1065" i="12"/>
  <c r="V1065" i="12" s="1"/>
  <c r="M1065" i="12"/>
  <c r="U1065" i="12" s="1"/>
  <c r="L1065" i="12"/>
  <c r="T1065" i="12" s="1"/>
  <c r="N1061" i="12"/>
  <c r="V1061" i="12" s="1"/>
  <c r="M1061" i="12"/>
  <c r="U1061" i="12" s="1"/>
  <c r="L1061" i="12"/>
  <c r="T1061" i="12" s="1"/>
  <c r="N1059" i="12"/>
  <c r="V1059" i="12" s="1"/>
  <c r="M1059" i="12"/>
  <c r="U1059" i="12" s="1"/>
  <c r="L1059" i="12"/>
  <c r="T1059" i="12" s="1"/>
  <c r="N1055" i="12"/>
  <c r="V1055" i="12" s="1"/>
  <c r="M1055" i="12"/>
  <c r="U1055" i="12" s="1"/>
  <c r="L1055" i="12"/>
  <c r="T1055" i="12" s="1"/>
  <c r="N1050" i="12"/>
  <c r="V1050" i="12" s="1"/>
  <c r="M1050" i="12"/>
  <c r="U1050" i="12" s="1"/>
  <c r="L1050" i="12"/>
  <c r="T1050" i="12" s="1"/>
  <c r="N1048" i="12"/>
  <c r="V1048" i="12" s="1"/>
  <c r="M1048" i="12"/>
  <c r="U1048" i="12" s="1"/>
  <c r="L1048" i="12"/>
  <c r="T1048" i="12" s="1"/>
  <c r="N1038" i="12"/>
  <c r="V1038" i="12" s="1"/>
  <c r="M1038" i="12"/>
  <c r="U1038" i="12" s="1"/>
  <c r="L1038" i="12"/>
  <c r="T1038" i="12" s="1"/>
  <c r="N1035" i="12"/>
  <c r="V1035" i="12" s="1"/>
  <c r="M1035" i="12"/>
  <c r="U1035" i="12" s="1"/>
  <c r="L1035" i="12"/>
  <c r="T1035" i="12" s="1"/>
  <c r="N1034" i="12"/>
  <c r="V1034" i="12" s="1"/>
  <c r="M1034" i="12"/>
  <c r="U1034" i="12" s="1"/>
  <c r="L1034" i="12"/>
  <c r="T1034" i="12" s="1"/>
  <c r="N1032" i="12"/>
  <c r="V1032" i="12" s="1"/>
  <c r="M1032" i="12"/>
  <c r="U1032" i="12" s="1"/>
  <c r="L1032" i="12"/>
  <c r="T1032" i="12" s="1"/>
  <c r="N1029" i="12"/>
  <c r="V1029" i="12" s="1"/>
  <c r="M1029" i="12"/>
  <c r="U1029" i="12" s="1"/>
  <c r="L1029" i="12"/>
  <c r="T1029" i="12" s="1"/>
  <c r="N1026" i="12"/>
  <c r="V1026" i="12" s="1"/>
  <c r="M1026" i="12"/>
  <c r="U1026" i="12" s="1"/>
  <c r="L1026" i="12"/>
  <c r="T1026" i="12" s="1"/>
  <c r="N1020" i="12"/>
  <c r="V1020" i="12" s="1"/>
  <c r="M1020" i="12"/>
  <c r="U1020" i="12" s="1"/>
  <c r="L1020" i="12"/>
  <c r="T1020" i="12" s="1"/>
  <c r="N1019" i="12"/>
  <c r="V1019" i="12" s="1"/>
  <c r="M1019" i="12"/>
  <c r="U1019" i="12" s="1"/>
  <c r="L1019" i="12"/>
  <c r="T1019" i="12" s="1"/>
  <c r="N1016" i="12"/>
  <c r="V1016" i="12" s="1"/>
  <c r="M1016" i="12"/>
  <c r="U1016" i="12" s="1"/>
  <c r="L1016" i="12"/>
  <c r="T1016" i="12" s="1"/>
  <c r="N1006" i="12"/>
  <c r="V1006" i="12" s="1"/>
  <c r="M1006" i="12"/>
  <c r="U1006" i="12" s="1"/>
  <c r="L1006" i="12"/>
  <c r="T1006" i="12" s="1"/>
  <c r="N1002" i="12"/>
  <c r="V1002" i="12" s="1"/>
  <c r="M1002" i="12"/>
  <c r="U1002" i="12" s="1"/>
  <c r="L1002" i="12"/>
  <c r="T1002" i="12" s="1"/>
  <c r="N998" i="12"/>
  <c r="V998" i="12" s="1"/>
  <c r="M998" i="12"/>
  <c r="U998" i="12" s="1"/>
  <c r="L998" i="12"/>
  <c r="T998" i="12" s="1"/>
  <c r="N995" i="12"/>
  <c r="V995" i="12" s="1"/>
  <c r="M995" i="12"/>
  <c r="U995" i="12" s="1"/>
  <c r="L995" i="12"/>
  <c r="T995" i="12" s="1"/>
  <c r="N993" i="12"/>
  <c r="V993" i="12" s="1"/>
  <c r="M993" i="12"/>
  <c r="U993" i="12" s="1"/>
  <c r="L993" i="12"/>
  <c r="T993" i="12" s="1"/>
  <c r="N990" i="12"/>
  <c r="V990" i="12" s="1"/>
  <c r="M990" i="12"/>
  <c r="U990" i="12" s="1"/>
  <c r="L990" i="12"/>
  <c r="T990" i="12" s="1"/>
  <c r="N987" i="12"/>
  <c r="V987" i="12" s="1"/>
  <c r="M987" i="12"/>
  <c r="U987" i="12" s="1"/>
  <c r="L987" i="12"/>
  <c r="T987" i="12" s="1"/>
  <c r="N981" i="12"/>
  <c r="V981" i="12" s="1"/>
  <c r="M981" i="12"/>
  <c r="U981" i="12" s="1"/>
  <c r="L981" i="12"/>
  <c r="T981" i="12" s="1"/>
  <c r="N979" i="12"/>
  <c r="V979" i="12" s="1"/>
  <c r="M979" i="12"/>
  <c r="U979" i="12" s="1"/>
  <c r="L979" i="12"/>
  <c r="T979" i="12" s="1"/>
  <c r="N975" i="12"/>
  <c r="V975" i="12" s="1"/>
  <c r="M975" i="12"/>
  <c r="U975" i="12" s="1"/>
  <c r="L975" i="12"/>
  <c r="T975" i="12" s="1"/>
  <c r="N973" i="12"/>
  <c r="V973" i="12" s="1"/>
  <c r="M973" i="12"/>
  <c r="U973" i="12" s="1"/>
  <c r="L973" i="12"/>
  <c r="T973" i="12" s="1"/>
  <c r="N969" i="12"/>
  <c r="V969" i="12" s="1"/>
  <c r="M969" i="12"/>
  <c r="U969" i="12" s="1"/>
  <c r="L969" i="12"/>
  <c r="T969" i="12" s="1"/>
  <c r="N967" i="12"/>
  <c r="V967" i="12" s="1"/>
  <c r="M967" i="12"/>
  <c r="U967" i="12" s="1"/>
  <c r="L967" i="12"/>
  <c r="T967" i="12" s="1"/>
  <c r="N963" i="12"/>
  <c r="V963" i="12" s="1"/>
  <c r="M963" i="12"/>
  <c r="U963" i="12" s="1"/>
  <c r="L963" i="12"/>
  <c r="T963" i="12" s="1"/>
  <c r="N960" i="12"/>
  <c r="V960" i="12" s="1"/>
  <c r="M960" i="12"/>
  <c r="U960" i="12" s="1"/>
  <c r="L960" i="12"/>
  <c r="T960" i="12" s="1"/>
  <c r="N956" i="12"/>
  <c r="V956" i="12" s="1"/>
  <c r="M956" i="12"/>
  <c r="U956" i="12" s="1"/>
  <c r="L956" i="12"/>
  <c r="T956" i="12" s="1"/>
  <c r="N954" i="12"/>
  <c r="V954" i="12" s="1"/>
  <c r="M954" i="12"/>
  <c r="U954" i="12" s="1"/>
  <c r="L954" i="12"/>
  <c r="T954" i="12" s="1"/>
  <c r="N953" i="12"/>
  <c r="V953" i="12" s="1"/>
  <c r="M953" i="12"/>
  <c r="U953" i="12" s="1"/>
  <c r="L953" i="12"/>
  <c r="T953" i="12" s="1"/>
  <c r="N951" i="12"/>
  <c r="V951" i="12" s="1"/>
  <c r="M951" i="12"/>
  <c r="U951" i="12" s="1"/>
  <c r="L951" i="12"/>
  <c r="T951" i="12" s="1"/>
  <c r="N950" i="12"/>
  <c r="V950" i="12" s="1"/>
  <c r="M950" i="12"/>
  <c r="U950" i="12" s="1"/>
  <c r="L950" i="12"/>
  <c r="T950" i="12" s="1"/>
  <c r="N947" i="12"/>
  <c r="V947" i="12" s="1"/>
  <c r="M947" i="12"/>
  <c r="U947" i="12" s="1"/>
  <c r="L947" i="12"/>
  <c r="T947" i="12" s="1"/>
  <c r="N942" i="12"/>
  <c r="V942" i="12" s="1"/>
  <c r="M942" i="12"/>
  <c r="U942" i="12" s="1"/>
  <c r="L942" i="12"/>
  <c r="T942" i="12" s="1"/>
  <c r="N940" i="12"/>
  <c r="V940" i="12" s="1"/>
  <c r="M940" i="12"/>
  <c r="U940" i="12" s="1"/>
  <c r="L940" i="12"/>
  <c r="T940" i="12" s="1"/>
  <c r="N936" i="12"/>
  <c r="V936" i="12" s="1"/>
  <c r="M936" i="12"/>
  <c r="U936" i="12" s="1"/>
  <c r="L936" i="12"/>
  <c r="T936" i="12" s="1"/>
  <c r="N932" i="12"/>
  <c r="V932" i="12" s="1"/>
  <c r="M932" i="12"/>
  <c r="U932" i="12" s="1"/>
  <c r="L932" i="12"/>
  <c r="T932" i="12" s="1"/>
  <c r="N930" i="12"/>
  <c r="V930" i="12" s="1"/>
  <c r="M930" i="12"/>
  <c r="U930" i="12" s="1"/>
  <c r="L930" i="12"/>
  <c r="T930" i="12" s="1"/>
  <c r="N926" i="12"/>
  <c r="V926" i="12" s="1"/>
  <c r="M926" i="12"/>
  <c r="U926" i="12" s="1"/>
  <c r="L926" i="12"/>
  <c r="T926" i="12" s="1"/>
  <c r="N922" i="12"/>
  <c r="V922" i="12" s="1"/>
  <c r="M922" i="12"/>
  <c r="U922" i="12" s="1"/>
  <c r="L922" i="12"/>
  <c r="T922" i="12" s="1"/>
  <c r="N918" i="12"/>
  <c r="V918" i="12" s="1"/>
  <c r="M918" i="12"/>
  <c r="U918" i="12" s="1"/>
  <c r="L918" i="12"/>
  <c r="T918" i="12" s="1"/>
  <c r="N916" i="12"/>
  <c r="V916" i="12" s="1"/>
  <c r="M916" i="12"/>
  <c r="U916" i="12" s="1"/>
  <c r="L916" i="12"/>
  <c r="T916" i="12" s="1"/>
  <c r="N912" i="12"/>
  <c r="V912" i="12" s="1"/>
  <c r="M912" i="12"/>
  <c r="U912" i="12" s="1"/>
  <c r="L912" i="12"/>
  <c r="T912" i="12" s="1"/>
  <c r="N908" i="12"/>
  <c r="V908" i="12" s="1"/>
  <c r="M908" i="12"/>
  <c r="U908" i="12" s="1"/>
  <c r="L908" i="12"/>
  <c r="T908" i="12" s="1"/>
  <c r="N906" i="12"/>
  <c r="V906" i="12" s="1"/>
  <c r="M906" i="12"/>
  <c r="U906" i="12" s="1"/>
  <c r="L906" i="12"/>
  <c r="T906" i="12" s="1"/>
  <c r="N900" i="12"/>
  <c r="V900" i="12" s="1"/>
  <c r="M900" i="12"/>
  <c r="U900" i="12" s="1"/>
  <c r="L900" i="12"/>
  <c r="T900" i="12" s="1"/>
  <c r="N896" i="12"/>
  <c r="V896" i="12" s="1"/>
  <c r="M896" i="12"/>
  <c r="U896" i="12" s="1"/>
  <c r="L896" i="12"/>
  <c r="T896" i="12" s="1"/>
  <c r="N895" i="12"/>
  <c r="V895" i="12" s="1"/>
  <c r="M895" i="12"/>
  <c r="U895" i="12" s="1"/>
  <c r="L895" i="12"/>
  <c r="T895" i="12" s="1"/>
  <c r="N894" i="12"/>
  <c r="V894" i="12" s="1"/>
  <c r="M894" i="12"/>
  <c r="U894" i="12" s="1"/>
  <c r="L894" i="12"/>
  <c r="T894" i="12" s="1"/>
  <c r="N892" i="12"/>
  <c r="V892" i="12" s="1"/>
  <c r="M892" i="12"/>
  <c r="U892" i="12" s="1"/>
  <c r="L892" i="12"/>
  <c r="T892" i="12" s="1"/>
  <c r="N891" i="12"/>
  <c r="V891" i="12" s="1"/>
  <c r="M891" i="12"/>
  <c r="U891" i="12" s="1"/>
  <c r="L891" i="12"/>
  <c r="T891" i="12" s="1"/>
  <c r="N888" i="12"/>
  <c r="V888" i="12" s="1"/>
  <c r="M888" i="12"/>
  <c r="U888" i="12" s="1"/>
  <c r="L888" i="12"/>
  <c r="T888" i="12" s="1"/>
  <c r="N885" i="12"/>
  <c r="V885" i="12" s="1"/>
  <c r="M885" i="12"/>
  <c r="U885" i="12" s="1"/>
  <c r="L885" i="12"/>
  <c r="T885" i="12" s="1"/>
  <c r="N882" i="12"/>
  <c r="V882" i="12" s="1"/>
  <c r="M882" i="12"/>
  <c r="U882" i="12" s="1"/>
  <c r="L882" i="12"/>
  <c r="T882" i="12" s="1"/>
  <c r="N877" i="12"/>
  <c r="V877" i="12" s="1"/>
  <c r="M877" i="12"/>
  <c r="U877" i="12" s="1"/>
  <c r="L877" i="12"/>
  <c r="T877" i="12" s="1"/>
  <c r="N875" i="12"/>
  <c r="V875" i="12" s="1"/>
  <c r="M875" i="12"/>
  <c r="U875" i="12" s="1"/>
  <c r="L875" i="12"/>
  <c r="T875" i="12" s="1"/>
  <c r="N871" i="12"/>
  <c r="V871" i="12" s="1"/>
  <c r="M871" i="12"/>
  <c r="U871" i="12" s="1"/>
  <c r="L871" i="12"/>
  <c r="T871" i="12" s="1"/>
  <c r="N869" i="12"/>
  <c r="V869" i="12" s="1"/>
  <c r="M869" i="12"/>
  <c r="U869" i="12" s="1"/>
  <c r="L869" i="12"/>
  <c r="T869" i="12" s="1"/>
  <c r="N865" i="12"/>
  <c r="V865" i="12" s="1"/>
  <c r="M865" i="12"/>
  <c r="U865" i="12" s="1"/>
  <c r="L865" i="12"/>
  <c r="T865" i="12" s="1"/>
  <c r="N863" i="12"/>
  <c r="V863" i="12" s="1"/>
  <c r="M863" i="12"/>
  <c r="U863" i="12" s="1"/>
  <c r="L863" i="12"/>
  <c r="T863" i="12" s="1"/>
  <c r="N856" i="12"/>
  <c r="V856" i="12" s="1"/>
  <c r="M856" i="12"/>
  <c r="U856" i="12" s="1"/>
  <c r="L856" i="12"/>
  <c r="T856" i="12" s="1"/>
  <c r="N851" i="12"/>
  <c r="V851" i="12" s="1"/>
  <c r="M851" i="12"/>
  <c r="U851" i="12" s="1"/>
  <c r="L851" i="12"/>
  <c r="T851" i="12" s="1"/>
  <c r="N848" i="12"/>
  <c r="V848" i="12" s="1"/>
  <c r="M848" i="12"/>
  <c r="U848" i="12" s="1"/>
  <c r="L848" i="12"/>
  <c r="T848" i="12" s="1"/>
  <c r="N843" i="12"/>
  <c r="V843" i="12" s="1"/>
  <c r="M843" i="12"/>
  <c r="U843" i="12" s="1"/>
  <c r="L843" i="12"/>
  <c r="T843" i="12" s="1"/>
  <c r="N840" i="12"/>
  <c r="V840" i="12" s="1"/>
  <c r="M840" i="12"/>
  <c r="U840" i="12" s="1"/>
  <c r="L840" i="12"/>
  <c r="T840" i="12" s="1"/>
  <c r="N836" i="12"/>
  <c r="V836" i="12" s="1"/>
  <c r="M836" i="12"/>
  <c r="U836" i="12" s="1"/>
  <c r="L836" i="12"/>
  <c r="T836" i="12" s="1"/>
  <c r="N828" i="12"/>
  <c r="V828" i="12" s="1"/>
  <c r="M828" i="12"/>
  <c r="U828" i="12" s="1"/>
  <c r="L828" i="12"/>
  <c r="T828" i="12" s="1"/>
  <c r="N826" i="12"/>
  <c r="V826" i="12" s="1"/>
  <c r="M826" i="12"/>
  <c r="U826" i="12" s="1"/>
  <c r="L826" i="12"/>
  <c r="T826" i="12" s="1"/>
  <c r="N821" i="12"/>
  <c r="V821" i="12" s="1"/>
  <c r="M821" i="12"/>
  <c r="U821" i="12" s="1"/>
  <c r="L821" i="12"/>
  <c r="T821" i="12" s="1"/>
  <c r="N818" i="12"/>
  <c r="V818" i="12" s="1"/>
  <c r="M818" i="12"/>
  <c r="U818" i="12" s="1"/>
  <c r="L818" i="12"/>
  <c r="T818" i="12" s="1"/>
  <c r="N815" i="12"/>
  <c r="V815" i="12" s="1"/>
  <c r="M815" i="12"/>
  <c r="U815" i="12" s="1"/>
  <c r="L815" i="12"/>
  <c r="T815" i="12" s="1"/>
  <c r="N812" i="12"/>
  <c r="V812" i="12" s="1"/>
  <c r="M812" i="12"/>
  <c r="U812" i="12" s="1"/>
  <c r="L812" i="12"/>
  <c r="T812" i="12" s="1"/>
  <c r="N809" i="12"/>
  <c r="V809" i="12" s="1"/>
  <c r="M809" i="12"/>
  <c r="U809" i="12" s="1"/>
  <c r="L809" i="12"/>
  <c r="T809" i="12" s="1"/>
  <c r="N803" i="12"/>
  <c r="V803" i="12" s="1"/>
  <c r="M803" i="12"/>
  <c r="U803" i="12" s="1"/>
  <c r="L803" i="12"/>
  <c r="T803" i="12" s="1"/>
  <c r="N800" i="12"/>
  <c r="V800" i="12" s="1"/>
  <c r="M800" i="12"/>
  <c r="U800" i="12" s="1"/>
  <c r="L800" i="12"/>
  <c r="T800" i="12" s="1"/>
  <c r="N795" i="12"/>
  <c r="V795" i="12" s="1"/>
  <c r="M795" i="12"/>
  <c r="U795" i="12" s="1"/>
  <c r="L795" i="12"/>
  <c r="T795" i="12" s="1"/>
  <c r="N790" i="12"/>
  <c r="V790" i="12" s="1"/>
  <c r="M790" i="12"/>
  <c r="U790" i="12" s="1"/>
  <c r="L790" i="12"/>
  <c r="T790" i="12" s="1"/>
  <c r="N787" i="12"/>
  <c r="V787" i="12" s="1"/>
  <c r="M787" i="12"/>
  <c r="U787" i="12" s="1"/>
  <c r="L787" i="12"/>
  <c r="T787" i="12" s="1"/>
  <c r="N781" i="12"/>
  <c r="V781" i="12" s="1"/>
  <c r="M781" i="12"/>
  <c r="U781" i="12" s="1"/>
  <c r="L781" i="12"/>
  <c r="T781" i="12" s="1"/>
  <c r="N777" i="12"/>
  <c r="V777" i="12" s="1"/>
  <c r="M777" i="12"/>
  <c r="U777" i="12" s="1"/>
  <c r="L777" i="12"/>
  <c r="T777" i="12" s="1"/>
  <c r="N776" i="12"/>
  <c r="V776" i="12" s="1"/>
  <c r="M776" i="12"/>
  <c r="U776" i="12" s="1"/>
  <c r="L776" i="12"/>
  <c r="T776" i="12" s="1"/>
  <c r="N775" i="12"/>
  <c r="V775" i="12" s="1"/>
  <c r="M775" i="12"/>
  <c r="U775" i="12" s="1"/>
  <c r="L775" i="12"/>
  <c r="T775" i="12" s="1"/>
  <c r="N774" i="12"/>
  <c r="V774" i="12" s="1"/>
  <c r="M774" i="12"/>
  <c r="U774" i="12" s="1"/>
  <c r="L774" i="12"/>
  <c r="T774" i="12" s="1"/>
  <c r="N772" i="12"/>
  <c r="V772" i="12" s="1"/>
  <c r="M772" i="12"/>
  <c r="U772" i="12" s="1"/>
  <c r="L772" i="12"/>
  <c r="T772" i="12" s="1"/>
  <c r="N771" i="12"/>
  <c r="V771" i="12" s="1"/>
  <c r="M771" i="12"/>
  <c r="U771" i="12" s="1"/>
  <c r="L771" i="12"/>
  <c r="T771" i="12" s="1"/>
  <c r="N770" i="12"/>
  <c r="V770" i="12" s="1"/>
  <c r="M770" i="12"/>
  <c r="U770" i="12" s="1"/>
  <c r="L770" i="12"/>
  <c r="T770" i="12" s="1"/>
  <c r="N764" i="12"/>
  <c r="V764" i="12" s="1"/>
  <c r="M764" i="12"/>
  <c r="U764" i="12" s="1"/>
  <c r="L764" i="12"/>
  <c r="T764" i="12" s="1"/>
  <c r="N760" i="12"/>
  <c r="V760" i="12" s="1"/>
  <c r="M760" i="12"/>
  <c r="U760" i="12" s="1"/>
  <c r="L760" i="12"/>
  <c r="T760" i="12" s="1"/>
  <c r="N756" i="12"/>
  <c r="V756" i="12" s="1"/>
  <c r="M756" i="12"/>
  <c r="U756" i="12" s="1"/>
  <c r="L756" i="12"/>
  <c r="T756" i="12" s="1"/>
  <c r="N753" i="12"/>
  <c r="V753" i="12" s="1"/>
  <c r="M753" i="12"/>
  <c r="U753" i="12" s="1"/>
  <c r="L753" i="12"/>
  <c r="T753" i="12" s="1"/>
  <c r="N748" i="12"/>
  <c r="V748" i="12" s="1"/>
  <c r="M748" i="12"/>
  <c r="U748" i="12" s="1"/>
  <c r="L748" i="12"/>
  <c r="T748" i="12" s="1"/>
  <c r="N746" i="12"/>
  <c r="V746" i="12" s="1"/>
  <c r="M746" i="12"/>
  <c r="U746" i="12" s="1"/>
  <c r="L746" i="12"/>
  <c r="T746" i="12" s="1"/>
  <c r="N743" i="12"/>
  <c r="V743" i="12" s="1"/>
  <c r="M743" i="12"/>
  <c r="U743" i="12" s="1"/>
  <c r="L743" i="12"/>
  <c r="T743" i="12" s="1"/>
  <c r="N739" i="12"/>
  <c r="V739" i="12" s="1"/>
  <c r="M739" i="12"/>
  <c r="U739" i="12" s="1"/>
  <c r="L739" i="12"/>
  <c r="T739" i="12" s="1"/>
  <c r="N735" i="12"/>
  <c r="V735" i="12" s="1"/>
  <c r="M735" i="12"/>
  <c r="U735" i="12" s="1"/>
  <c r="L735" i="12"/>
  <c r="T735" i="12" s="1"/>
  <c r="N731" i="12"/>
  <c r="V731" i="12" s="1"/>
  <c r="M731" i="12"/>
  <c r="U731" i="12" s="1"/>
  <c r="L731" i="12"/>
  <c r="T731" i="12" s="1"/>
  <c r="N727" i="12"/>
  <c r="V727" i="12" s="1"/>
  <c r="M727" i="12"/>
  <c r="U727" i="12" s="1"/>
  <c r="L727" i="12"/>
  <c r="T727" i="12" s="1"/>
  <c r="N724" i="12"/>
  <c r="V724" i="12" s="1"/>
  <c r="M724" i="12"/>
  <c r="U724" i="12" s="1"/>
  <c r="L724" i="12"/>
  <c r="T724" i="12" s="1"/>
  <c r="N720" i="12"/>
  <c r="V720" i="12" s="1"/>
  <c r="M720" i="12"/>
  <c r="U720" i="12" s="1"/>
  <c r="L720" i="12"/>
  <c r="T720" i="12" s="1"/>
  <c r="N717" i="12"/>
  <c r="V717" i="12" s="1"/>
  <c r="M717" i="12"/>
  <c r="U717" i="12" s="1"/>
  <c r="L717" i="12"/>
  <c r="T717" i="12" s="1"/>
  <c r="N713" i="12"/>
  <c r="V713" i="12" s="1"/>
  <c r="M713" i="12"/>
  <c r="U713" i="12" s="1"/>
  <c r="L713" i="12"/>
  <c r="T713" i="12" s="1"/>
  <c r="N706" i="12"/>
  <c r="V706" i="12" s="1"/>
  <c r="M706" i="12"/>
  <c r="U706" i="12" s="1"/>
  <c r="L706" i="12"/>
  <c r="T706" i="12" s="1"/>
  <c r="N702" i="12"/>
  <c r="V702" i="12" s="1"/>
  <c r="M702" i="12"/>
  <c r="U702" i="12" s="1"/>
  <c r="L702" i="12"/>
  <c r="T702" i="12" s="1"/>
  <c r="N698" i="12"/>
  <c r="V698" i="12" s="1"/>
  <c r="M698" i="12"/>
  <c r="U698" i="12" s="1"/>
  <c r="L698" i="12"/>
  <c r="T698" i="12" s="1"/>
  <c r="N694" i="12"/>
  <c r="V694" i="12" s="1"/>
  <c r="M694" i="12"/>
  <c r="U694" i="12" s="1"/>
  <c r="L694" i="12"/>
  <c r="T694" i="12" s="1"/>
  <c r="N690" i="12"/>
  <c r="V690" i="12" s="1"/>
  <c r="M690" i="12"/>
  <c r="U690" i="12" s="1"/>
  <c r="L690" i="12"/>
  <c r="T690" i="12" s="1"/>
  <c r="N689" i="12"/>
  <c r="V689" i="12" s="1"/>
  <c r="M689" i="12"/>
  <c r="U689" i="12" s="1"/>
  <c r="L689" i="12"/>
  <c r="T689" i="12" s="1"/>
  <c r="N687" i="12"/>
  <c r="V687" i="12" s="1"/>
  <c r="M687" i="12"/>
  <c r="U687" i="12" s="1"/>
  <c r="L687" i="12"/>
  <c r="T687" i="12" s="1"/>
  <c r="N684" i="12"/>
  <c r="V684" i="12" s="1"/>
  <c r="M684" i="12"/>
  <c r="U684" i="12" s="1"/>
  <c r="L684" i="12"/>
  <c r="T684" i="12" s="1"/>
  <c r="N674" i="12"/>
  <c r="V674" i="12" s="1"/>
  <c r="M674" i="12"/>
  <c r="U674" i="12" s="1"/>
  <c r="L674" i="12"/>
  <c r="T674" i="12" s="1"/>
  <c r="N672" i="12"/>
  <c r="V672" i="12" s="1"/>
  <c r="M672" i="12"/>
  <c r="U672" i="12" s="1"/>
  <c r="L672" i="12"/>
  <c r="T672" i="12" s="1"/>
  <c r="N668" i="12"/>
  <c r="V668" i="12" s="1"/>
  <c r="M668" i="12"/>
  <c r="U668" i="12" s="1"/>
  <c r="L668" i="12"/>
  <c r="T668" i="12" s="1"/>
  <c r="N666" i="12"/>
  <c r="V666" i="12" s="1"/>
  <c r="M666" i="12"/>
  <c r="U666" i="12" s="1"/>
  <c r="L666" i="12"/>
  <c r="T666" i="12" s="1"/>
  <c r="N662" i="12"/>
  <c r="V662" i="12" s="1"/>
  <c r="M662" i="12"/>
  <c r="U662" i="12" s="1"/>
  <c r="L662" i="12"/>
  <c r="T662" i="12" s="1"/>
  <c r="N657" i="12"/>
  <c r="V657" i="12" s="1"/>
  <c r="M657" i="12"/>
  <c r="U657" i="12" s="1"/>
  <c r="L657" i="12"/>
  <c r="T657" i="12" s="1"/>
  <c r="N651" i="12"/>
  <c r="V651" i="12" s="1"/>
  <c r="M651" i="12"/>
  <c r="U651" i="12" s="1"/>
  <c r="L651" i="12"/>
  <c r="T651" i="12" s="1"/>
  <c r="N649" i="12"/>
  <c r="V649" i="12" s="1"/>
  <c r="M649" i="12"/>
  <c r="U649" i="12" s="1"/>
  <c r="L649" i="12"/>
  <c r="T649" i="12" s="1"/>
  <c r="N645" i="12"/>
  <c r="V645" i="12" s="1"/>
  <c r="M645" i="12"/>
  <c r="U645" i="12" s="1"/>
  <c r="L645" i="12"/>
  <c r="T645" i="12" s="1"/>
  <c r="N643" i="12"/>
  <c r="V643" i="12" s="1"/>
  <c r="M643" i="12"/>
  <c r="U643" i="12" s="1"/>
  <c r="L643" i="12"/>
  <c r="T643" i="12" s="1"/>
  <c r="N628" i="12"/>
  <c r="V628" i="12" s="1"/>
  <c r="M628" i="12"/>
  <c r="U628" i="12" s="1"/>
  <c r="L628" i="12"/>
  <c r="T628" i="12" s="1"/>
  <c r="N626" i="12"/>
  <c r="V626" i="12" s="1"/>
  <c r="M626" i="12"/>
  <c r="U626" i="12" s="1"/>
  <c r="L626" i="12"/>
  <c r="T626" i="12" s="1"/>
  <c r="N611" i="12"/>
  <c r="V611" i="12" s="1"/>
  <c r="M611" i="12"/>
  <c r="U611" i="12" s="1"/>
  <c r="L611" i="12"/>
  <c r="T611" i="12" s="1"/>
  <c r="N607" i="12"/>
  <c r="V607" i="12" s="1"/>
  <c r="M607" i="12"/>
  <c r="U607" i="12" s="1"/>
  <c r="L607" i="12"/>
  <c r="T607" i="12" s="1"/>
  <c r="N603" i="12"/>
  <c r="V603" i="12" s="1"/>
  <c r="M603" i="12"/>
  <c r="U603" i="12" s="1"/>
  <c r="L603" i="12"/>
  <c r="T603" i="12" s="1"/>
  <c r="N599" i="12"/>
  <c r="V599" i="12" s="1"/>
  <c r="M599" i="12"/>
  <c r="U599" i="12" s="1"/>
  <c r="L599" i="12"/>
  <c r="T599" i="12" s="1"/>
  <c r="N597" i="12"/>
  <c r="V597" i="12" s="1"/>
  <c r="M597" i="12"/>
  <c r="U597" i="12" s="1"/>
  <c r="L597" i="12"/>
  <c r="T597" i="12" s="1"/>
  <c r="N593" i="12"/>
  <c r="V593" i="12" s="1"/>
  <c r="M593" i="12"/>
  <c r="U593" i="12" s="1"/>
  <c r="L593" i="12"/>
  <c r="T593" i="12" s="1"/>
  <c r="N591" i="12"/>
  <c r="V591" i="12" s="1"/>
  <c r="M591" i="12"/>
  <c r="U591" i="12" s="1"/>
  <c r="L591" i="12"/>
  <c r="T591" i="12" s="1"/>
  <c r="N582" i="12"/>
  <c r="V582" i="12" s="1"/>
  <c r="M582" i="12"/>
  <c r="U582" i="12" s="1"/>
  <c r="L582" i="12"/>
  <c r="T582" i="12" s="1"/>
  <c r="N580" i="12"/>
  <c r="V580" i="12" s="1"/>
  <c r="M580" i="12"/>
  <c r="U580" i="12" s="1"/>
  <c r="L580" i="12"/>
  <c r="T580" i="12" s="1"/>
  <c r="N576" i="12"/>
  <c r="V576" i="12" s="1"/>
  <c r="M576" i="12"/>
  <c r="U576" i="12" s="1"/>
  <c r="L576" i="12"/>
  <c r="T576" i="12" s="1"/>
  <c r="N575" i="12"/>
  <c r="V575" i="12" s="1"/>
  <c r="L575" i="12"/>
  <c r="T575" i="12" s="1"/>
  <c r="N573" i="12"/>
  <c r="V573" i="12" s="1"/>
  <c r="M573" i="12"/>
  <c r="U573" i="12" s="1"/>
  <c r="L573" i="12"/>
  <c r="T573" i="12" s="1"/>
  <c r="N569" i="12"/>
  <c r="V569" i="12" s="1"/>
  <c r="M569" i="12"/>
  <c r="U569" i="12" s="1"/>
  <c r="L569" i="12"/>
  <c r="T569" i="12" s="1"/>
  <c r="N567" i="12"/>
  <c r="V567" i="12" s="1"/>
  <c r="M567" i="12"/>
  <c r="U567" i="12" s="1"/>
  <c r="L567" i="12"/>
  <c r="T567" i="12" s="1"/>
  <c r="N562" i="12"/>
  <c r="V562" i="12" s="1"/>
  <c r="M562" i="12"/>
  <c r="U562" i="12" s="1"/>
  <c r="L562" i="12"/>
  <c r="T562" i="12" s="1"/>
  <c r="N558" i="12"/>
  <c r="V558" i="12" s="1"/>
  <c r="M558" i="12"/>
  <c r="U558" i="12" s="1"/>
  <c r="L558" i="12"/>
  <c r="T558" i="12" s="1"/>
  <c r="N554" i="12"/>
  <c r="V554" i="12" s="1"/>
  <c r="M554" i="12"/>
  <c r="U554" i="12" s="1"/>
  <c r="L554" i="12"/>
  <c r="T554" i="12" s="1"/>
  <c r="N550" i="12"/>
  <c r="V550" i="12" s="1"/>
  <c r="M550" i="12"/>
  <c r="U550" i="12" s="1"/>
  <c r="L550" i="12"/>
  <c r="T550" i="12" s="1"/>
  <c r="N544" i="12"/>
  <c r="V544" i="12" s="1"/>
  <c r="M544" i="12"/>
  <c r="U544" i="12" s="1"/>
  <c r="L544" i="12"/>
  <c r="T544" i="12" s="1"/>
  <c r="N540" i="12"/>
  <c r="V540" i="12" s="1"/>
  <c r="M540" i="12"/>
  <c r="U540" i="12" s="1"/>
  <c r="L540" i="12"/>
  <c r="T540" i="12" s="1"/>
  <c r="N536" i="12"/>
  <c r="V536" i="12" s="1"/>
  <c r="M536" i="12"/>
  <c r="U536" i="12" s="1"/>
  <c r="L536" i="12"/>
  <c r="T536" i="12" s="1"/>
  <c r="N532" i="12"/>
  <c r="V532" i="12" s="1"/>
  <c r="M532" i="12"/>
  <c r="U532" i="12" s="1"/>
  <c r="L532" i="12"/>
  <c r="T532" i="12" s="1"/>
  <c r="N527" i="12"/>
  <c r="V527" i="12" s="1"/>
  <c r="M527" i="12"/>
  <c r="U527" i="12" s="1"/>
  <c r="L527" i="12"/>
  <c r="T527" i="12" s="1"/>
  <c r="N520" i="12"/>
  <c r="V520" i="12" s="1"/>
  <c r="M520" i="12"/>
  <c r="U520" i="12" s="1"/>
  <c r="L520" i="12"/>
  <c r="T520" i="12" s="1"/>
  <c r="N516" i="12"/>
  <c r="V516" i="12" s="1"/>
  <c r="M516" i="12"/>
  <c r="U516" i="12" s="1"/>
  <c r="L516" i="12"/>
  <c r="T516" i="12" s="1"/>
  <c r="N510" i="12"/>
  <c r="V510" i="12" s="1"/>
  <c r="M510" i="12"/>
  <c r="U510" i="12" s="1"/>
  <c r="L510" i="12"/>
  <c r="T510" i="12" s="1"/>
  <c r="N508" i="12"/>
  <c r="V508" i="12" s="1"/>
  <c r="M508" i="12"/>
  <c r="U508" i="12" s="1"/>
  <c r="L508" i="12"/>
  <c r="T508" i="12" s="1"/>
  <c r="N503" i="12"/>
  <c r="V503" i="12" s="1"/>
  <c r="M503" i="12"/>
  <c r="U503" i="12" s="1"/>
  <c r="L503" i="12"/>
  <c r="T503" i="12" s="1"/>
  <c r="N499" i="12"/>
  <c r="V499" i="12" s="1"/>
  <c r="M499" i="12"/>
  <c r="U499" i="12" s="1"/>
  <c r="L499" i="12"/>
  <c r="T499" i="12" s="1"/>
  <c r="N496" i="12"/>
  <c r="V496" i="12" s="1"/>
  <c r="M496" i="12"/>
  <c r="U496" i="12" s="1"/>
  <c r="L496" i="12"/>
  <c r="T496" i="12" s="1"/>
  <c r="N493" i="12"/>
  <c r="V493" i="12" s="1"/>
  <c r="M493" i="12"/>
  <c r="U493" i="12" s="1"/>
  <c r="L493" i="12"/>
  <c r="T493" i="12" s="1"/>
  <c r="N485" i="12"/>
  <c r="V485" i="12" s="1"/>
  <c r="M485" i="12"/>
  <c r="U485" i="12" s="1"/>
  <c r="L485" i="12"/>
  <c r="T485" i="12" s="1"/>
  <c r="N481" i="12"/>
  <c r="V481" i="12" s="1"/>
  <c r="M481" i="12"/>
  <c r="U481" i="12" s="1"/>
  <c r="L481" i="12"/>
  <c r="T481" i="12" s="1"/>
  <c r="N466" i="12"/>
  <c r="V466" i="12" s="1"/>
  <c r="M466" i="12"/>
  <c r="U466" i="12" s="1"/>
  <c r="L466" i="12"/>
  <c r="T466" i="12" s="1"/>
  <c r="N460" i="12"/>
  <c r="V460" i="12" s="1"/>
  <c r="M460" i="12"/>
  <c r="U460" i="12" s="1"/>
  <c r="L460" i="12"/>
  <c r="T460" i="12" s="1"/>
  <c r="N456" i="12"/>
  <c r="V456" i="12" s="1"/>
  <c r="M456" i="12"/>
  <c r="U456" i="12" s="1"/>
  <c r="L456" i="12"/>
  <c r="T456" i="12" s="1"/>
  <c r="N455" i="12"/>
  <c r="V455" i="12" s="1"/>
  <c r="M455" i="12"/>
  <c r="U455" i="12" s="1"/>
  <c r="L455" i="12"/>
  <c r="T455" i="12" s="1"/>
  <c r="N451" i="12"/>
  <c r="V451" i="12" s="1"/>
  <c r="M451" i="12"/>
  <c r="U451" i="12" s="1"/>
  <c r="L451" i="12"/>
  <c r="T451" i="12" s="1"/>
  <c r="N447" i="12"/>
  <c r="V447" i="12" s="1"/>
  <c r="M447" i="12"/>
  <c r="U447" i="12" s="1"/>
  <c r="L447" i="12"/>
  <c r="T447" i="12" s="1"/>
  <c r="N444" i="12"/>
  <c r="V444" i="12" s="1"/>
  <c r="M444" i="12"/>
  <c r="U444" i="12" s="1"/>
  <c r="L444" i="12"/>
  <c r="T444" i="12" s="1"/>
  <c r="N436" i="12"/>
  <c r="V436" i="12" s="1"/>
  <c r="M436" i="12"/>
  <c r="U436" i="12" s="1"/>
  <c r="L436" i="12"/>
  <c r="T436" i="12" s="1"/>
  <c r="N432" i="12"/>
  <c r="V432" i="12" s="1"/>
  <c r="M432" i="12"/>
  <c r="U432" i="12" s="1"/>
  <c r="L432" i="12"/>
  <c r="T432" i="12" s="1"/>
  <c r="N428" i="12"/>
  <c r="V428" i="12" s="1"/>
  <c r="M428" i="12"/>
  <c r="U428" i="12" s="1"/>
  <c r="L428" i="12"/>
  <c r="T428" i="12" s="1"/>
  <c r="N417" i="12"/>
  <c r="V417" i="12" s="1"/>
  <c r="M417" i="12"/>
  <c r="U417" i="12" s="1"/>
  <c r="L417" i="12"/>
  <c r="T417" i="12" s="1"/>
  <c r="N413" i="12"/>
  <c r="V413" i="12" s="1"/>
  <c r="M413" i="12"/>
  <c r="U413" i="12" s="1"/>
  <c r="L413" i="12"/>
  <c r="T413" i="12" s="1"/>
  <c r="N408" i="12"/>
  <c r="V408" i="12" s="1"/>
  <c r="M408" i="12"/>
  <c r="U408" i="12" s="1"/>
  <c r="L408" i="12"/>
  <c r="T408" i="12" s="1"/>
  <c r="N404" i="12"/>
  <c r="V404" i="12" s="1"/>
  <c r="M404" i="12"/>
  <c r="U404" i="12" s="1"/>
  <c r="L404" i="12"/>
  <c r="T404" i="12" s="1"/>
  <c r="N403" i="12"/>
  <c r="V403" i="12" s="1"/>
  <c r="M403" i="12"/>
  <c r="U403" i="12" s="1"/>
  <c r="L403" i="12"/>
  <c r="T403" i="12" s="1"/>
  <c r="N401" i="12"/>
  <c r="V401" i="12" s="1"/>
  <c r="M401" i="12"/>
  <c r="U401" i="12" s="1"/>
  <c r="L401" i="12"/>
  <c r="T401" i="12" s="1"/>
  <c r="N397" i="12"/>
  <c r="V397" i="12" s="1"/>
  <c r="M397" i="12"/>
  <c r="U397" i="12" s="1"/>
  <c r="L397" i="12"/>
  <c r="T397" i="12" s="1"/>
  <c r="N396" i="12"/>
  <c r="V396" i="12" s="1"/>
  <c r="M396" i="12"/>
  <c r="U396" i="12" s="1"/>
  <c r="L396" i="12"/>
  <c r="T396" i="12" s="1"/>
  <c r="N394" i="12"/>
  <c r="V394" i="12" s="1"/>
  <c r="M394" i="12"/>
  <c r="U394" i="12" s="1"/>
  <c r="L394" i="12"/>
  <c r="T394" i="12" s="1"/>
  <c r="N390" i="12"/>
  <c r="V390" i="12" s="1"/>
  <c r="M390" i="12"/>
  <c r="U390" i="12" s="1"/>
  <c r="L390" i="12"/>
  <c r="T390" i="12" s="1"/>
  <c r="N389" i="12"/>
  <c r="V389" i="12" s="1"/>
  <c r="M389" i="12"/>
  <c r="U389" i="12" s="1"/>
  <c r="L389" i="12"/>
  <c r="T389" i="12" s="1"/>
  <c r="N387" i="12"/>
  <c r="V387" i="12" s="1"/>
  <c r="M387" i="12"/>
  <c r="U387" i="12" s="1"/>
  <c r="L387" i="12"/>
  <c r="T387" i="12" s="1"/>
  <c r="N383" i="12"/>
  <c r="V383" i="12" s="1"/>
  <c r="M383" i="12"/>
  <c r="U383" i="12" s="1"/>
  <c r="L383" i="12"/>
  <c r="T383" i="12" s="1"/>
  <c r="N377" i="12"/>
  <c r="V377" i="12" s="1"/>
  <c r="M377" i="12"/>
  <c r="U377" i="12" s="1"/>
  <c r="L377" i="12"/>
  <c r="T377" i="12" s="1"/>
  <c r="N373" i="12"/>
  <c r="V373" i="12" s="1"/>
  <c r="M373" i="12"/>
  <c r="U373" i="12" s="1"/>
  <c r="L373" i="12"/>
  <c r="T373" i="12" s="1"/>
  <c r="N371" i="12"/>
  <c r="V371" i="12" s="1"/>
  <c r="M371" i="12"/>
  <c r="U371" i="12" s="1"/>
  <c r="L371" i="12"/>
  <c r="T371" i="12" s="1"/>
  <c r="N357" i="12"/>
  <c r="V357" i="12" s="1"/>
  <c r="M357" i="12"/>
  <c r="U357" i="12" s="1"/>
  <c r="L357" i="12"/>
  <c r="T357" i="12" s="1"/>
  <c r="N353" i="12"/>
  <c r="V353" i="12" s="1"/>
  <c r="M353" i="12"/>
  <c r="U353" i="12" s="1"/>
  <c r="L353" i="12"/>
  <c r="T353" i="12" s="1"/>
  <c r="N349" i="12"/>
  <c r="V349" i="12" s="1"/>
  <c r="M349" i="12"/>
  <c r="U349" i="12" s="1"/>
  <c r="L349" i="12"/>
  <c r="T349" i="12" s="1"/>
  <c r="N347" i="12"/>
  <c r="V347" i="12" s="1"/>
  <c r="M347" i="12"/>
  <c r="U347" i="12" s="1"/>
  <c r="L347" i="12"/>
  <c r="T347" i="12" s="1"/>
  <c r="N336" i="12"/>
  <c r="V336" i="12" s="1"/>
  <c r="M336" i="12"/>
  <c r="U336" i="12" s="1"/>
  <c r="L336" i="12"/>
  <c r="T336" i="12" s="1"/>
  <c r="N334" i="12"/>
  <c r="V334" i="12" s="1"/>
  <c r="M334" i="12"/>
  <c r="U334" i="12" s="1"/>
  <c r="L334" i="12"/>
  <c r="T334" i="12" s="1"/>
  <c r="N330" i="12"/>
  <c r="V330" i="12" s="1"/>
  <c r="M330" i="12"/>
  <c r="U330" i="12" s="1"/>
  <c r="L330" i="12"/>
  <c r="T330" i="12" s="1"/>
  <c r="N326" i="12"/>
  <c r="V326" i="12" s="1"/>
  <c r="M326" i="12"/>
  <c r="U326" i="12" s="1"/>
  <c r="L326" i="12"/>
  <c r="T326" i="12" s="1"/>
  <c r="N322" i="12"/>
  <c r="V322" i="12" s="1"/>
  <c r="M322" i="12"/>
  <c r="U322" i="12" s="1"/>
  <c r="L322" i="12"/>
  <c r="T322" i="12" s="1"/>
  <c r="N320" i="12"/>
  <c r="V320" i="12" s="1"/>
  <c r="M320" i="12"/>
  <c r="U320" i="12" s="1"/>
  <c r="L320" i="12"/>
  <c r="T320" i="12" s="1"/>
  <c r="N316" i="12"/>
  <c r="V316" i="12" s="1"/>
  <c r="M316" i="12"/>
  <c r="U316" i="12" s="1"/>
  <c r="L316" i="12"/>
  <c r="T316" i="12" s="1"/>
  <c r="N314" i="12"/>
  <c r="V314" i="12" s="1"/>
  <c r="M314" i="12"/>
  <c r="U314" i="12" s="1"/>
  <c r="L314" i="12"/>
  <c r="T314" i="12" s="1"/>
  <c r="N308" i="12"/>
  <c r="V308" i="12" s="1"/>
  <c r="M308" i="12"/>
  <c r="U308" i="12" s="1"/>
  <c r="L308" i="12"/>
  <c r="T308" i="12" s="1"/>
  <c r="N304" i="12"/>
  <c r="V304" i="12" s="1"/>
  <c r="M304" i="12"/>
  <c r="U304" i="12" s="1"/>
  <c r="L304" i="12"/>
  <c r="T304" i="12" s="1"/>
  <c r="N300" i="12"/>
  <c r="V300" i="12" s="1"/>
  <c r="M300" i="12"/>
  <c r="U300" i="12" s="1"/>
  <c r="L300" i="12"/>
  <c r="T300" i="12" s="1"/>
  <c r="N297" i="12"/>
  <c r="V297" i="12" s="1"/>
  <c r="M297" i="12"/>
  <c r="U297" i="12" s="1"/>
  <c r="L297" i="12"/>
  <c r="T297" i="12" s="1"/>
  <c r="N287" i="12"/>
  <c r="V287" i="12" s="1"/>
  <c r="L287" i="12"/>
  <c r="T287" i="12" s="1"/>
  <c r="N285" i="12"/>
  <c r="V285" i="12" s="1"/>
  <c r="M285" i="12"/>
  <c r="U285" i="12" s="1"/>
  <c r="L285" i="12"/>
  <c r="T285" i="12" s="1"/>
  <c r="N281" i="12"/>
  <c r="V281" i="12" s="1"/>
  <c r="M281" i="12"/>
  <c r="U281" i="12" s="1"/>
  <c r="L281" i="12"/>
  <c r="T281" i="12" s="1"/>
  <c r="N279" i="12"/>
  <c r="V279" i="12" s="1"/>
  <c r="M279" i="12"/>
  <c r="U279" i="12" s="1"/>
  <c r="L279" i="12"/>
  <c r="T279" i="12" s="1"/>
  <c r="N272" i="12"/>
  <c r="V272" i="12" s="1"/>
  <c r="M272" i="12"/>
  <c r="U272" i="12" s="1"/>
  <c r="L272" i="12"/>
  <c r="T272" i="12" s="1"/>
  <c r="N268" i="12"/>
  <c r="V268" i="12" s="1"/>
  <c r="M268" i="12"/>
  <c r="U268" i="12" s="1"/>
  <c r="L268" i="12"/>
  <c r="T268" i="12" s="1"/>
  <c r="N255" i="12"/>
  <c r="V255" i="12" s="1"/>
  <c r="M255" i="12"/>
  <c r="U255" i="12" s="1"/>
  <c r="L255" i="12"/>
  <c r="T255" i="12" s="1"/>
  <c r="N251" i="12"/>
  <c r="V251" i="12" s="1"/>
  <c r="M251" i="12"/>
  <c r="U251" i="12" s="1"/>
  <c r="L251" i="12"/>
  <c r="T251" i="12" s="1"/>
  <c r="N247" i="12"/>
  <c r="V247" i="12" s="1"/>
  <c r="M247" i="12"/>
  <c r="U247" i="12" s="1"/>
  <c r="L247" i="12"/>
  <c r="T247" i="12" s="1"/>
  <c r="N243" i="12"/>
  <c r="V243" i="12" s="1"/>
  <c r="M243" i="12"/>
  <c r="U243" i="12" s="1"/>
  <c r="L243" i="12"/>
  <c r="T243" i="12" s="1"/>
  <c r="N239" i="12"/>
  <c r="V239" i="12" s="1"/>
  <c r="M239" i="12"/>
  <c r="U239" i="12" s="1"/>
  <c r="L239" i="12"/>
  <c r="T239" i="12" s="1"/>
  <c r="N235" i="12"/>
  <c r="V235" i="12" s="1"/>
  <c r="M235" i="12"/>
  <c r="U235" i="12" s="1"/>
  <c r="L235" i="12"/>
  <c r="T235" i="12" s="1"/>
  <c r="N231" i="12"/>
  <c r="V231" i="12" s="1"/>
  <c r="M231" i="12"/>
  <c r="U231" i="12" s="1"/>
  <c r="L231" i="12"/>
  <c r="T231" i="12" s="1"/>
  <c r="N227" i="12"/>
  <c r="V227" i="12" s="1"/>
  <c r="M227" i="12"/>
  <c r="U227" i="12" s="1"/>
  <c r="L227" i="12"/>
  <c r="T227" i="12" s="1"/>
  <c r="N223" i="12"/>
  <c r="V223" i="12" s="1"/>
  <c r="M223" i="12"/>
  <c r="U223" i="12" s="1"/>
  <c r="L223" i="12"/>
  <c r="T223" i="12" s="1"/>
  <c r="N219" i="12"/>
  <c r="V219" i="12" s="1"/>
  <c r="M219" i="12"/>
  <c r="U219" i="12" s="1"/>
  <c r="L219" i="12"/>
  <c r="T219" i="12" s="1"/>
  <c r="N215" i="12"/>
  <c r="V215" i="12" s="1"/>
  <c r="M215" i="12"/>
  <c r="U215" i="12" s="1"/>
  <c r="L215" i="12"/>
  <c r="T215" i="12" s="1"/>
  <c r="N211" i="12"/>
  <c r="V211" i="12" s="1"/>
  <c r="M211" i="12"/>
  <c r="U211" i="12" s="1"/>
  <c r="L211" i="12"/>
  <c r="T211" i="12" s="1"/>
  <c r="N207" i="12"/>
  <c r="V207" i="12" s="1"/>
  <c r="M207" i="12"/>
  <c r="U207" i="12" s="1"/>
  <c r="L207" i="12"/>
  <c r="T207" i="12" s="1"/>
  <c r="N203" i="12"/>
  <c r="V203" i="12" s="1"/>
  <c r="M203" i="12"/>
  <c r="U203" i="12" s="1"/>
  <c r="L203" i="12"/>
  <c r="T203" i="12" s="1"/>
  <c r="N198" i="12"/>
  <c r="V198" i="12" s="1"/>
  <c r="M198" i="12"/>
  <c r="U198" i="12" s="1"/>
  <c r="L198" i="12"/>
  <c r="T198" i="12" s="1"/>
  <c r="N195" i="12"/>
  <c r="V195" i="12" s="1"/>
  <c r="M195" i="12"/>
  <c r="U195" i="12" s="1"/>
  <c r="L195" i="12"/>
  <c r="T195" i="12" s="1"/>
  <c r="N191" i="12"/>
  <c r="V191" i="12" s="1"/>
  <c r="M191" i="12"/>
  <c r="U191" i="12" s="1"/>
  <c r="L191" i="12"/>
  <c r="T191" i="12" s="1"/>
  <c r="N185" i="12"/>
  <c r="V185" i="12" s="1"/>
  <c r="M185" i="12"/>
  <c r="U185" i="12" s="1"/>
  <c r="L185" i="12"/>
  <c r="T185" i="12" s="1"/>
  <c r="N181" i="12"/>
  <c r="V181" i="12" s="1"/>
  <c r="M181" i="12"/>
  <c r="U181" i="12" s="1"/>
  <c r="L181" i="12"/>
  <c r="T181" i="12" s="1"/>
  <c r="N176" i="12"/>
  <c r="V176" i="12" s="1"/>
  <c r="M176" i="12"/>
  <c r="U176" i="12" s="1"/>
  <c r="L176" i="12"/>
  <c r="T176" i="12" s="1"/>
  <c r="N173" i="12"/>
  <c r="V173" i="12" s="1"/>
  <c r="M173" i="12"/>
  <c r="U173" i="12" s="1"/>
  <c r="L173" i="12"/>
  <c r="T173" i="12" s="1"/>
  <c r="N169" i="12"/>
  <c r="V169" i="12" s="1"/>
  <c r="M169" i="12"/>
  <c r="U169" i="12" s="1"/>
  <c r="L169" i="12"/>
  <c r="T169" i="12" s="1"/>
  <c r="N166" i="12"/>
  <c r="V166" i="12" s="1"/>
  <c r="M166" i="12"/>
  <c r="U166" i="12" s="1"/>
  <c r="L166" i="12"/>
  <c r="T166" i="12" s="1"/>
  <c r="N163" i="12"/>
  <c r="V163" i="12" s="1"/>
  <c r="M163" i="12"/>
  <c r="U163" i="12" s="1"/>
  <c r="L163" i="12"/>
  <c r="T163" i="12" s="1"/>
  <c r="N158" i="12"/>
  <c r="V158" i="12" s="1"/>
  <c r="M158" i="12"/>
  <c r="U158" i="12" s="1"/>
  <c r="L158" i="12"/>
  <c r="T158" i="12" s="1"/>
  <c r="N154" i="12"/>
  <c r="V154" i="12" s="1"/>
  <c r="M154" i="12"/>
  <c r="U154" i="12" s="1"/>
  <c r="L154" i="12"/>
  <c r="T154" i="12" s="1"/>
  <c r="N145" i="12"/>
  <c r="V145" i="12" s="1"/>
  <c r="M145" i="12"/>
  <c r="U145" i="12" s="1"/>
  <c r="L145" i="12"/>
  <c r="T145" i="12" s="1"/>
  <c r="N141" i="12"/>
  <c r="V141" i="12" s="1"/>
  <c r="M141" i="12"/>
  <c r="U141" i="12" s="1"/>
  <c r="L141" i="12"/>
  <c r="T141" i="12" s="1"/>
  <c r="N138" i="12"/>
  <c r="V138" i="12" s="1"/>
  <c r="M138" i="12"/>
  <c r="U138" i="12" s="1"/>
  <c r="L138" i="12"/>
  <c r="T138" i="12" s="1"/>
  <c r="N134" i="12"/>
  <c r="V134" i="12" s="1"/>
  <c r="M134" i="12"/>
  <c r="U134" i="12" s="1"/>
  <c r="L134" i="12"/>
  <c r="T134" i="12" s="1"/>
  <c r="N131" i="12"/>
  <c r="V131" i="12" s="1"/>
  <c r="M131" i="12"/>
  <c r="U131" i="12" s="1"/>
  <c r="L131" i="12"/>
  <c r="T131" i="12" s="1"/>
  <c r="N128" i="12"/>
  <c r="V128" i="12" s="1"/>
  <c r="M128" i="12"/>
  <c r="U128" i="12" s="1"/>
  <c r="L128" i="12"/>
  <c r="T128" i="12" s="1"/>
  <c r="N122" i="12"/>
  <c r="V122" i="12" s="1"/>
  <c r="M122" i="12"/>
  <c r="U122" i="12" s="1"/>
  <c r="L122" i="12"/>
  <c r="T122" i="12" s="1"/>
  <c r="N121" i="12"/>
  <c r="V121" i="12" s="1"/>
  <c r="M121" i="12"/>
  <c r="U121" i="12" s="1"/>
  <c r="L121" i="12"/>
  <c r="T121" i="12" s="1"/>
  <c r="N119" i="12"/>
  <c r="V119" i="12" s="1"/>
  <c r="M119" i="12"/>
  <c r="U119" i="12" s="1"/>
  <c r="L119" i="12"/>
  <c r="T119" i="12" s="1"/>
  <c r="N114" i="12"/>
  <c r="V114" i="12" s="1"/>
  <c r="M114" i="12"/>
  <c r="U114" i="12" s="1"/>
  <c r="L114" i="12"/>
  <c r="T114" i="12" s="1"/>
  <c r="N109" i="12"/>
  <c r="V109" i="12" s="1"/>
  <c r="M109" i="12"/>
  <c r="U109" i="12" s="1"/>
  <c r="L109" i="12"/>
  <c r="T109" i="12" s="1"/>
  <c r="N102" i="12"/>
  <c r="V102" i="12" s="1"/>
  <c r="M102" i="12"/>
  <c r="U102" i="12" s="1"/>
  <c r="L102" i="12"/>
  <c r="T102" i="12" s="1"/>
  <c r="N98" i="12"/>
  <c r="V98" i="12" s="1"/>
  <c r="M98" i="12"/>
  <c r="U98" i="12" s="1"/>
  <c r="L98" i="12"/>
  <c r="T98" i="12" s="1"/>
  <c r="N96" i="12"/>
  <c r="V96" i="12" s="1"/>
  <c r="M96" i="12"/>
  <c r="U96" i="12" s="1"/>
  <c r="L96" i="12"/>
  <c r="T96" i="12" s="1"/>
  <c r="N95" i="12"/>
  <c r="V95" i="12" s="1"/>
  <c r="M95" i="12"/>
  <c r="U95" i="12" s="1"/>
  <c r="L95" i="12"/>
  <c r="T95" i="12" s="1"/>
  <c r="N93" i="12"/>
  <c r="V93" i="12" s="1"/>
  <c r="M93" i="12"/>
  <c r="U93" i="12" s="1"/>
  <c r="L93" i="12"/>
  <c r="T93" i="12" s="1"/>
  <c r="N92" i="12"/>
  <c r="V92" i="12" s="1"/>
  <c r="M92" i="12"/>
  <c r="U92" i="12" s="1"/>
  <c r="L92" i="12"/>
  <c r="T92" i="12" s="1"/>
  <c r="N89" i="12"/>
  <c r="V89" i="12" s="1"/>
  <c r="M89" i="12"/>
  <c r="U89" i="12" s="1"/>
  <c r="L89" i="12"/>
  <c r="T89" i="12" s="1"/>
  <c r="N88" i="12"/>
  <c r="V88" i="12" s="1"/>
  <c r="M88" i="12"/>
  <c r="U88" i="12" s="1"/>
  <c r="L88" i="12"/>
  <c r="T88" i="12" s="1"/>
  <c r="N84" i="12"/>
  <c r="V84" i="12" s="1"/>
  <c r="M84" i="12"/>
  <c r="U84" i="12" s="1"/>
  <c r="L84" i="12"/>
  <c r="T84" i="12" s="1"/>
  <c r="N82" i="12"/>
  <c r="V82" i="12" s="1"/>
  <c r="M82" i="12"/>
  <c r="U82" i="12" s="1"/>
  <c r="L82" i="12"/>
  <c r="T82" i="12" s="1"/>
  <c r="N79" i="12"/>
  <c r="V79" i="12" s="1"/>
  <c r="M79" i="12"/>
  <c r="U79" i="12" s="1"/>
  <c r="L79" i="12"/>
  <c r="T79" i="12" s="1"/>
  <c r="N73" i="12"/>
  <c r="V73" i="12" s="1"/>
  <c r="M73" i="12"/>
  <c r="U73" i="12" s="1"/>
  <c r="L73" i="12"/>
  <c r="T73" i="12" s="1"/>
  <c r="N69" i="12"/>
  <c r="V69" i="12" s="1"/>
  <c r="M69" i="12"/>
  <c r="U69" i="12" s="1"/>
  <c r="L69" i="12"/>
  <c r="T69" i="12" s="1"/>
  <c r="N66" i="12"/>
  <c r="V66" i="12" s="1"/>
  <c r="M66" i="12"/>
  <c r="U66" i="12" s="1"/>
  <c r="L66" i="12"/>
  <c r="T66" i="12" s="1"/>
  <c r="N61" i="12"/>
  <c r="V61" i="12" s="1"/>
  <c r="M61" i="12"/>
  <c r="U61" i="12" s="1"/>
  <c r="L61" i="12"/>
  <c r="T61" i="12" s="1"/>
  <c r="N57" i="12"/>
  <c r="V57" i="12" s="1"/>
  <c r="M57" i="12"/>
  <c r="U57" i="12" s="1"/>
  <c r="L57" i="12"/>
  <c r="T57" i="12" s="1"/>
  <c r="N53" i="12"/>
  <c r="V53" i="12" s="1"/>
  <c r="M53" i="12"/>
  <c r="U53" i="12" s="1"/>
  <c r="L53" i="12"/>
  <c r="T53" i="12" s="1"/>
  <c r="N48" i="12"/>
  <c r="V48" i="12" s="1"/>
  <c r="M48" i="12"/>
  <c r="U48" i="12" s="1"/>
  <c r="L48" i="12"/>
  <c r="T48" i="12" s="1"/>
  <c r="N44" i="12"/>
  <c r="V44" i="12" s="1"/>
  <c r="M44" i="12"/>
  <c r="U44" i="12" s="1"/>
  <c r="L44" i="12"/>
  <c r="T44" i="12" s="1"/>
  <c r="N32" i="12"/>
  <c r="V32" i="12" s="1"/>
  <c r="M32" i="12"/>
  <c r="U32" i="12" s="1"/>
  <c r="L32" i="12"/>
  <c r="T32" i="12" s="1"/>
  <c r="N28" i="12"/>
  <c r="V28" i="12" s="1"/>
  <c r="M28" i="12"/>
  <c r="U28" i="12" s="1"/>
  <c r="L28" i="12"/>
  <c r="T28" i="12" s="1"/>
  <c r="N24" i="12"/>
  <c r="V24" i="12" s="1"/>
  <c r="M24" i="12"/>
  <c r="U24" i="12" s="1"/>
  <c r="L24" i="12"/>
  <c r="T24" i="12" s="1"/>
  <c r="N21" i="12"/>
  <c r="V21" i="12" s="1"/>
  <c r="M21" i="12"/>
  <c r="U21" i="12" s="1"/>
  <c r="L21" i="12"/>
  <c r="T21" i="12" s="1"/>
  <c r="J254" i="12"/>
  <c r="J253" i="12" s="1"/>
  <c r="J252" i="12" s="1"/>
  <c r="M252" i="12" s="1"/>
  <c r="U252" i="12" s="1"/>
  <c r="K254" i="12"/>
  <c r="K253" i="12" s="1"/>
  <c r="K252" i="12" s="1"/>
  <c r="N252" i="12" s="1"/>
  <c r="V252" i="12" s="1"/>
  <c r="CD254" i="12"/>
  <c r="CD253" i="12" s="1"/>
  <c r="CD252" i="12" s="1"/>
  <c r="I254" i="12"/>
  <c r="I253" i="12" s="1"/>
  <c r="I252" i="12" s="1"/>
  <c r="L252" i="12" s="1"/>
  <c r="T252" i="12" s="1"/>
  <c r="J250" i="12"/>
  <c r="J249" i="12" s="1"/>
  <c r="J248" i="12" s="1"/>
  <c r="M248" i="12" s="1"/>
  <c r="U248" i="12" s="1"/>
  <c r="K250" i="12"/>
  <c r="K249" i="12" s="1"/>
  <c r="K248" i="12" s="1"/>
  <c r="N248" i="12" s="1"/>
  <c r="V248" i="12" s="1"/>
  <c r="CD250" i="12"/>
  <c r="CD249" i="12" s="1"/>
  <c r="CD248" i="12" s="1"/>
  <c r="I250" i="12"/>
  <c r="I249" i="12" s="1"/>
  <c r="I248" i="12" s="1"/>
  <c r="L248" i="12" s="1"/>
  <c r="T248" i="12" s="1"/>
  <c r="J246" i="12"/>
  <c r="J245" i="12" s="1"/>
  <c r="J244" i="12" s="1"/>
  <c r="M244" i="12" s="1"/>
  <c r="U244" i="12" s="1"/>
  <c r="K246" i="12"/>
  <c r="K245" i="12" s="1"/>
  <c r="K244" i="12" s="1"/>
  <c r="N244" i="12" s="1"/>
  <c r="V244" i="12" s="1"/>
  <c r="CD246" i="12"/>
  <c r="CD245" i="12" s="1"/>
  <c r="CD244" i="12" s="1"/>
  <c r="I246" i="12"/>
  <c r="I245" i="12" s="1"/>
  <c r="I244" i="12" s="1"/>
  <c r="L244" i="12" s="1"/>
  <c r="T244" i="12" s="1"/>
  <c r="J242" i="12"/>
  <c r="J241" i="12" s="1"/>
  <c r="J240" i="12" s="1"/>
  <c r="M240" i="12" s="1"/>
  <c r="U240" i="12" s="1"/>
  <c r="K242" i="12"/>
  <c r="K241" i="12" s="1"/>
  <c r="K240" i="12" s="1"/>
  <c r="N240" i="12" s="1"/>
  <c r="V240" i="12" s="1"/>
  <c r="CD242" i="12"/>
  <c r="CD241" i="12" s="1"/>
  <c r="CD240" i="12" s="1"/>
  <c r="I242" i="12"/>
  <c r="I241" i="12" s="1"/>
  <c r="I240" i="12" s="1"/>
  <c r="L240" i="12" s="1"/>
  <c r="T240" i="12" s="1"/>
  <c r="J238" i="12"/>
  <c r="J237" i="12" s="1"/>
  <c r="J236" i="12" s="1"/>
  <c r="M236" i="12" s="1"/>
  <c r="U236" i="12" s="1"/>
  <c r="K238" i="12"/>
  <c r="K237" i="12" s="1"/>
  <c r="K236" i="12" s="1"/>
  <c r="N236" i="12" s="1"/>
  <c r="V236" i="12" s="1"/>
  <c r="I238" i="12"/>
  <c r="I237" i="12" s="1"/>
  <c r="I236" i="12" s="1"/>
  <c r="L236" i="12" s="1"/>
  <c r="T236" i="12" s="1"/>
  <c r="J234" i="12"/>
  <c r="J233" i="12" s="1"/>
  <c r="J232" i="12" s="1"/>
  <c r="M232" i="12" s="1"/>
  <c r="U232" i="12" s="1"/>
  <c r="K234" i="12"/>
  <c r="K233" i="12" s="1"/>
  <c r="K232" i="12" s="1"/>
  <c r="N232" i="12" s="1"/>
  <c r="V232" i="12" s="1"/>
  <c r="CD234" i="12"/>
  <c r="CD233" i="12" s="1"/>
  <c r="CD232" i="12" s="1"/>
  <c r="I234" i="12"/>
  <c r="I233" i="12" s="1"/>
  <c r="I232" i="12" s="1"/>
  <c r="L232" i="12" s="1"/>
  <c r="T232" i="12" s="1"/>
  <c r="J230" i="12"/>
  <c r="J229" i="12" s="1"/>
  <c r="J228" i="12" s="1"/>
  <c r="M228" i="12" s="1"/>
  <c r="U228" i="12" s="1"/>
  <c r="K230" i="12"/>
  <c r="K229" i="12" s="1"/>
  <c r="K228" i="12" s="1"/>
  <c r="N228" i="12" s="1"/>
  <c r="V228" i="12" s="1"/>
  <c r="CD230" i="12"/>
  <c r="CD229" i="12" s="1"/>
  <c r="CD228" i="12" s="1"/>
  <c r="I230" i="12"/>
  <c r="I229" i="12" s="1"/>
  <c r="I228" i="12" s="1"/>
  <c r="L228" i="12" s="1"/>
  <c r="T228" i="12" s="1"/>
  <c r="J226" i="12"/>
  <c r="J225" i="12" s="1"/>
  <c r="J224" i="12" s="1"/>
  <c r="M224" i="12" s="1"/>
  <c r="U224" i="12" s="1"/>
  <c r="K226" i="12"/>
  <c r="K225" i="12" s="1"/>
  <c r="K224" i="12" s="1"/>
  <c r="N224" i="12" s="1"/>
  <c r="V224" i="12" s="1"/>
  <c r="CD226" i="12"/>
  <c r="CD225" i="12" s="1"/>
  <c r="CD224" i="12" s="1"/>
  <c r="I226" i="12"/>
  <c r="I225" i="12" s="1"/>
  <c r="I224" i="12" s="1"/>
  <c r="L224" i="12" s="1"/>
  <c r="T224" i="12" s="1"/>
  <c r="J222" i="12"/>
  <c r="J221" i="12" s="1"/>
  <c r="J220" i="12" s="1"/>
  <c r="M220" i="12" s="1"/>
  <c r="U220" i="12" s="1"/>
  <c r="K222" i="12"/>
  <c r="K221" i="12" s="1"/>
  <c r="K220" i="12" s="1"/>
  <c r="N220" i="12" s="1"/>
  <c r="V220" i="12" s="1"/>
  <c r="CD222" i="12"/>
  <c r="CD221" i="12" s="1"/>
  <c r="CD220" i="12" s="1"/>
  <c r="I222" i="12"/>
  <c r="I221" i="12" s="1"/>
  <c r="I220" i="12" s="1"/>
  <c r="L220" i="12" s="1"/>
  <c r="T220" i="12" s="1"/>
  <c r="J218" i="12"/>
  <c r="J217" i="12" s="1"/>
  <c r="J216" i="12" s="1"/>
  <c r="M216" i="12" s="1"/>
  <c r="U216" i="12" s="1"/>
  <c r="K218" i="12"/>
  <c r="K217" i="12" s="1"/>
  <c r="K216" i="12" s="1"/>
  <c r="N216" i="12" s="1"/>
  <c r="V216" i="12" s="1"/>
  <c r="CD218" i="12"/>
  <c r="CD217" i="12" s="1"/>
  <c r="CD216" i="12" s="1"/>
  <c r="I218" i="12"/>
  <c r="I217" i="12" s="1"/>
  <c r="I216" i="12" s="1"/>
  <c r="L216" i="12" s="1"/>
  <c r="T216" i="12" s="1"/>
  <c r="CC2490" i="12" l="1"/>
  <c r="CA2510" i="12"/>
  <c r="CC2056" i="12"/>
  <c r="CC260" i="12"/>
  <c r="CA2231" i="12"/>
  <c r="CA256" i="12"/>
  <c r="CB2231" i="12"/>
  <c r="CC2621" i="12"/>
  <c r="CB256" i="12"/>
  <c r="CB2621" i="12"/>
  <c r="CC256" i="12"/>
  <c r="CB2557" i="12"/>
  <c r="CA2490" i="12"/>
  <c r="CC2510" i="12"/>
  <c r="CB2510" i="12"/>
  <c r="CA2621" i="12"/>
  <c r="CA2557" i="12"/>
  <c r="CA2056" i="12"/>
  <c r="CB260" i="12"/>
  <c r="CA260" i="12"/>
  <c r="CB2490" i="12"/>
  <c r="CC2231" i="12"/>
  <c r="CC2557" i="12"/>
  <c r="CB2056" i="12"/>
  <c r="BQ2230" i="12"/>
  <c r="BW2230" i="12" s="1"/>
  <c r="BO2230" i="12"/>
  <c r="BU2230" i="12" s="1"/>
  <c r="BP2230" i="12"/>
  <c r="BV2230" i="12" s="1"/>
  <c r="AC216" i="12"/>
  <c r="AC224" i="12"/>
  <c r="AC228" i="12"/>
  <c r="AC232" i="12"/>
  <c r="AC236" i="12"/>
  <c r="AD21" i="12"/>
  <c r="AE24" i="12"/>
  <c r="AC32" i="12"/>
  <c r="AD44" i="12"/>
  <c r="AE48" i="12"/>
  <c r="AC57" i="12"/>
  <c r="AD61" i="12"/>
  <c r="AE66" i="12"/>
  <c r="AC73" i="12"/>
  <c r="AD79" i="12"/>
  <c r="AE82" i="12"/>
  <c r="AC88" i="12"/>
  <c r="AD89" i="12"/>
  <c r="AE92" i="12"/>
  <c r="AC95" i="12"/>
  <c r="AD96" i="12"/>
  <c r="AE98" i="12"/>
  <c r="AC109" i="12"/>
  <c r="AD114" i="12"/>
  <c r="AE119" i="12"/>
  <c r="AC122" i="12"/>
  <c r="AD128" i="12"/>
  <c r="AE131" i="12"/>
  <c r="AC138" i="12"/>
  <c r="AD141" i="12"/>
  <c r="AE145" i="12"/>
  <c r="AC158" i="12"/>
  <c r="AD163" i="12"/>
  <c r="AE166" i="12"/>
  <c r="AC173" i="12"/>
  <c r="AD176" i="12"/>
  <c r="AE181" i="12"/>
  <c r="AC191" i="12"/>
  <c r="AD195" i="12"/>
  <c r="AE198" i="12"/>
  <c r="AC207" i="12"/>
  <c r="AD211" i="12"/>
  <c r="AE215" i="12"/>
  <c r="AC223" i="12"/>
  <c r="AD227" i="12"/>
  <c r="AE231" i="12"/>
  <c r="AC239" i="12"/>
  <c r="AD243" i="12"/>
  <c r="AE247" i="12"/>
  <c r="AC255" i="12"/>
  <c r="AD268" i="12"/>
  <c r="AE272" i="12"/>
  <c r="AC281" i="12"/>
  <c r="AD285" i="12"/>
  <c r="AC297" i="12"/>
  <c r="AD300" i="12"/>
  <c r="AE304" i="12"/>
  <c r="AC314" i="12"/>
  <c r="AD316" i="12"/>
  <c r="AE320" i="12"/>
  <c r="AC326" i="12"/>
  <c r="AD330" i="12"/>
  <c r="AE334" i="12"/>
  <c r="AC347" i="12"/>
  <c r="AD349" i="12"/>
  <c r="AE353" i="12"/>
  <c r="AC371" i="12"/>
  <c r="AD373" i="12"/>
  <c r="AE377" i="12"/>
  <c r="AC387" i="12"/>
  <c r="AD389" i="12"/>
  <c r="AE390" i="12"/>
  <c r="AC396" i="12"/>
  <c r="AD397" i="12"/>
  <c r="AE401" i="12"/>
  <c r="AC404" i="12"/>
  <c r="AD408" i="12"/>
  <c r="AE413" i="12"/>
  <c r="AC428" i="12"/>
  <c r="AD432" i="12"/>
  <c r="AE436" i="12"/>
  <c r="AC447" i="12"/>
  <c r="AD451" i="12"/>
  <c r="AE455" i="12"/>
  <c r="AC460" i="12"/>
  <c r="AD466" i="12"/>
  <c r="AE481" i="12"/>
  <c r="AC493" i="12"/>
  <c r="AD496" i="12"/>
  <c r="AE499" i="12"/>
  <c r="AC508" i="12"/>
  <c r="AD510" i="12"/>
  <c r="AE516" i="12"/>
  <c r="AC527" i="12"/>
  <c r="AD532" i="12"/>
  <c r="AE536" i="12"/>
  <c r="AC544" i="12"/>
  <c r="AD550" i="12"/>
  <c r="AE554" i="12"/>
  <c r="AC562" i="12"/>
  <c r="AD567" i="12"/>
  <c r="AE569" i="12"/>
  <c r="AC575" i="12"/>
  <c r="AE576" i="12"/>
  <c r="AC582" i="12"/>
  <c r="AD591" i="12"/>
  <c r="AE593" i="12"/>
  <c r="AC599" i="12"/>
  <c r="AD603" i="12"/>
  <c r="AE607" i="12"/>
  <c r="AC626" i="12"/>
  <c r="AD628" i="12"/>
  <c r="AE643" i="12"/>
  <c r="AC649" i="12"/>
  <c r="AD651" i="12"/>
  <c r="AE657" i="12"/>
  <c r="AC666" i="12"/>
  <c r="AD668" i="12"/>
  <c r="AE672" i="12"/>
  <c r="AC684" i="12"/>
  <c r="AD687" i="12"/>
  <c r="AE689" i="12"/>
  <c r="AC694" i="12"/>
  <c r="AD698" i="12"/>
  <c r="AE702" i="12"/>
  <c r="AC713" i="12"/>
  <c r="AD717" i="12"/>
  <c r="AE720" i="12"/>
  <c r="AC727" i="12"/>
  <c r="AD731" i="12"/>
  <c r="AE735" i="12"/>
  <c r="AC743" i="12"/>
  <c r="AD746" i="12"/>
  <c r="AE748" i="12"/>
  <c r="AC756" i="12"/>
  <c r="AD760" i="12"/>
  <c r="AE764" i="12"/>
  <c r="AC771" i="12"/>
  <c r="AD772" i="12"/>
  <c r="AE774" i="12"/>
  <c r="AC776" i="12"/>
  <c r="AD777" i="12"/>
  <c r="AE781" i="12"/>
  <c r="AC790" i="12"/>
  <c r="AD795" i="12"/>
  <c r="AE800" i="12"/>
  <c r="AC809" i="12"/>
  <c r="AD812" i="12"/>
  <c r="AE815" i="12"/>
  <c r="AC821" i="12"/>
  <c r="AD826" i="12"/>
  <c r="AE828" i="12"/>
  <c r="AC840" i="12"/>
  <c r="AD843" i="12"/>
  <c r="AE848" i="12"/>
  <c r="AC856" i="12"/>
  <c r="AD863" i="12"/>
  <c r="AE865" i="12"/>
  <c r="AC871" i="12"/>
  <c r="AD875" i="12"/>
  <c r="AE877" i="12"/>
  <c r="AC885" i="12"/>
  <c r="AD888" i="12"/>
  <c r="AE891" i="12"/>
  <c r="AC894" i="12"/>
  <c r="AD895" i="12"/>
  <c r="AE896" i="12"/>
  <c r="AC906" i="12"/>
  <c r="AD908" i="12"/>
  <c r="AE912" i="12"/>
  <c r="AC918" i="12"/>
  <c r="AD922" i="12"/>
  <c r="AE926" i="12"/>
  <c r="AC932" i="12"/>
  <c r="AD936" i="12"/>
  <c r="AE940" i="12"/>
  <c r="AC947" i="12"/>
  <c r="AD950" i="12"/>
  <c r="AE951" i="12"/>
  <c r="AC954" i="12"/>
  <c r="AD956" i="12"/>
  <c r="AE960" i="12"/>
  <c r="AC967" i="12"/>
  <c r="AD969" i="12"/>
  <c r="AE973" i="12"/>
  <c r="AC979" i="12"/>
  <c r="AD981" i="12"/>
  <c r="AE987" i="12"/>
  <c r="AC993" i="12"/>
  <c r="AD995" i="12"/>
  <c r="AE998" i="12"/>
  <c r="AC1006" i="12"/>
  <c r="AD1016" i="12"/>
  <c r="AE1019" i="12"/>
  <c r="AC1026" i="12"/>
  <c r="AD1029" i="12"/>
  <c r="AE1032" i="12"/>
  <c r="AC1035" i="12"/>
  <c r="AD1038" i="12"/>
  <c r="AE1048" i="12"/>
  <c r="AC1055" i="12"/>
  <c r="AD1059" i="12"/>
  <c r="AE1061" i="12"/>
  <c r="AC1068" i="12"/>
  <c r="AD1071" i="12"/>
  <c r="AE1076" i="12"/>
  <c r="AC1080" i="12"/>
  <c r="AD1085" i="12"/>
  <c r="AE1088" i="12"/>
  <c r="AC1097" i="12"/>
  <c r="AD1101" i="12"/>
  <c r="AE1105" i="12"/>
  <c r="AC1114" i="12"/>
  <c r="AD1117" i="12"/>
  <c r="AE1120" i="12"/>
  <c r="AC1124" i="12"/>
  <c r="AD1131" i="12"/>
  <c r="AE1135" i="12"/>
  <c r="AC1145" i="12"/>
  <c r="AD1149" i="12"/>
  <c r="AE1153" i="12"/>
  <c r="AC1161" i="12"/>
  <c r="AD1165" i="12"/>
  <c r="AE1168" i="12"/>
  <c r="AC1184" i="12"/>
  <c r="AD1188" i="12"/>
  <c r="AE1192" i="12"/>
  <c r="AC1201" i="12"/>
  <c r="AE1207" i="12"/>
  <c r="AC1215" i="12"/>
  <c r="AD1226" i="12"/>
  <c r="AE1229" i="12"/>
  <c r="AC1237" i="12"/>
  <c r="AD1241" i="12"/>
  <c r="AE1245" i="12"/>
  <c r="AC1253" i="12"/>
  <c r="AD1257" i="12"/>
  <c r="AE1265" i="12"/>
  <c r="AC1273" i="12"/>
  <c r="AD1277" i="12"/>
  <c r="AE1281" i="12"/>
  <c r="AC1287" i="12"/>
  <c r="AD1291" i="12"/>
  <c r="AE1295" i="12"/>
  <c r="AC1301" i="12"/>
  <c r="AD1303" i="12"/>
  <c r="AE1307" i="12"/>
  <c r="AC1316" i="12"/>
  <c r="AD1320" i="12"/>
  <c r="AE1324" i="12"/>
  <c r="AC1332" i="12"/>
  <c r="AD1336" i="12"/>
  <c r="AE1340" i="12"/>
  <c r="AC1348" i="12"/>
  <c r="AD1352" i="12"/>
  <c r="AE1356" i="12"/>
  <c r="AC1370" i="12"/>
  <c r="AD1376" i="12"/>
  <c r="AE1387" i="12"/>
  <c r="AC1394" i="12"/>
  <c r="AD1400" i="12"/>
  <c r="AE1405" i="12"/>
  <c r="AC1412" i="12"/>
  <c r="AD1414" i="12"/>
  <c r="AE1415" i="12"/>
  <c r="AC1420" i="12"/>
  <c r="AD1421" i="12"/>
  <c r="AE1423" i="12"/>
  <c r="AC1425" i="12"/>
  <c r="AD1426" i="12"/>
  <c r="AE1430" i="12"/>
  <c r="AC1436" i="12"/>
  <c r="AD1440" i="12"/>
  <c r="AE1445" i="12"/>
  <c r="AC1457" i="12"/>
  <c r="AD1462" i="12"/>
  <c r="AE1465" i="12"/>
  <c r="AD1476" i="12"/>
  <c r="AE1479" i="12"/>
  <c r="AC1486" i="12"/>
  <c r="AD1489" i="12"/>
  <c r="AC1501" i="12"/>
  <c r="AD1505" i="12"/>
  <c r="AE1511" i="12"/>
  <c r="AC1517" i="12"/>
  <c r="AD1522" i="12"/>
  <c r="AE1533" i="12"/>
  <c r="AD1547" i="12"/>
  <c r="AE1551" i="12"/>
  <c r="AC1561" i="12"/>
  <c r="AD1565" i="12"/>
  <c r="AE1569" i="12"/>
  <c r="AC1576" i="12"/>
  <c r="AD1585" i="12"/>
  <c r="AC1597" i="12"/>
  <c r="AD1602" i="12"/>
  <c r="AE1606" i="12"/>
  <c r="AC1616" i="12"/>
  <c r="AD1620" i="12"/>
  <c r="AE1626" i="12"/>
  <c r="AC1630" i="12"/>
  <c r="AD1631" i="12"/>
  <c r="AE1634" i="12"/>
  <c r="AC1637" i="12"/>
  <c r="AD1643" i="12"/>
  <c r="AC220" i="12"/>
  <c r="AE236" i="12"/>
  <c r="AE240" i="12"/>
  <c r="AE244" i="12"/>
  <c r="AE248" i="12"/>
  <c r="AE252" i="12"/>
  <c r="AE21" i="12"/>
  <c r="AC28" i="12"/>
  <c r="AD32" i="12"/>
  <c r="AE44" i="12"/>
  <c r="AC53" i="12"/>
  <c r="AD57" i="12"/>
  <c r="AE61" i="12"/>
  <c r="AC69" i="12"/>
  <c r="AD73" i="12"/>
  <c r="AE79" i="12"/>
  <c r="AC84" i="12"/>
  <c r="AD88" i="12"/>
  <c r="AE89" i="12"/>
  <c r="AC93" i="12"/>
  <c r="AD95" i="12"/>
  <c r="AE96" i="12"/>
  <c r="AC102" i="12"/>
  <c r="AD109" i="12"/>
  <c r="AE114" i="12"/>
  <c r="AC121" i="12"/>
  <c r="AD122" i="12"/>
  <c r="AE128" i="12"/>
  <c r="AC134" i="12"/>
  <c r="AD138" i="12"/>
  <c r="AE141" i="12"/>
  <c r="AC154" i="12"/>
  <c r="AD158" i="12"/>
  <c r="AE163" i="12"/>
  <c r="AC169" i="12"/>
  <c r="AD173" i="12"/>
  <c r="AE176" i="12"/>
  <c r="AC185" i="12"/>
  <c r="AD191" i="12"/>
  <c r="AE195" i="12"/>
  <c r="AC203" i="12"/>
  <c r="AD207" i="12"/>
  <c r="AE211" i="12"/>
  <c r="AC219" i="12"/>
  <c r="AD223" i="12"/>
  <c r="AE227" i="12"/>
  <c r="AC235" i="12"/>
  <c r="AD239" i="12"/>
  <c r="AE243" i="12"/>
  <c r="AC251" i="12"/>
  <c r="AD255" i="12"/>
  <c r="AE268" i="12"/>
  <c r="AC279" i="12"/>
  <c r="AD281" i="12"/>
  <c r="AE285" i="12"/>
  <c r="AD297" i="12"/>
  <c r="AE300" i="12"/>
  <c r="AC308" i="12"/>
  <c r="AD314" i="12"/>
  <c r="AE316" i="12"/>
  <c r="AC322" i="12"/>
  <c r="AD326" i="12"/>
  <c r="AE330" i="12"/>
  <c r="AC336" i="12"/>
  <c r="AD347" i="12"/>
  <c r="AE349" i="12"/>
  <c r="AC357" i="12"/>
  <c r="AD371" i="12"/>
  <c r="AE373" i="12"/>
  <c r="AC383" i="12"/>
  <c r="AD387" i="12"/>
  <c r="AE389" i="12"/>
  <c r="AC394" i="12"/>
  <c r="AD396" i="12"/>
  <c r="AE397" i="12"/>
  <c r="AC403" i="12"/>
  <c r="AD404" i="12"/>
  <c r="AE408" i="12"/>
  <c r="AC417" i="12"/>
  <c r="AD428" i="12"/>
  <c r="AE432" i="12"/>
  <c r="AC444" i="12"/>
  <c r="AD447" i="12"/>
  <c r="AE451" i="12"/>
  <c r="AC456" i="12"/>
  <c r="AD460" i="12"/>
  <c r="AE466" i="12"/>
  <c r="AC485" i="12"/>
  <c r="AD493" i="12"/>
  <c r="AE496" i="12"/>
  <c r="AC503" i="12"/>
  <c r="AD508" i="12"/>
  <c r="AE510" i="12"/>
  <c r="AC520" i="12"/>
  <c r="AD527" i="12"/>
  <c r="AE532" i="12"/>
  <c r="AC540" i="12"/>
  <c r="AD544" i="12"/>
  <c r="AE550" i="12"/>
  <c r="AC558" i="12"/>
  <c r="AD562" i="12"/>
  <c r="AE567" i="12"/>
  <c r="AC573" i="12"/>
  <c r="AE575" i="12"/>
  <c r="AC580" i="12"/>
  <c r="AD582" i="12"/>
  <c r="AE591" i="12"/>
  <c r="AC597" i="12"/>
  <c r="AD599" i="12"/>
  <c r="AE603" i="12"/>
  <c r="AC611" i="12"/>
  <c r="AD626" i="12"/>
  <c r="AE628" i="12"/>
  <c r="AC645" i="12"/>
  <c r="AD649" i="12"/>
  <c r="AE651" i="12"/>
  <c r="AC662" i="12"/>
  <c r="AD666" i="12"/>
  <c r="AE668" i="12"/>
  <c r="AC674" i="12"/>
  <c r="AD684" i="12"/>
  <c r="AE687" i="12"/>
  <c r="AC690" i="12"/>
  <c r="AD694" i="12"/>
  <c r="AE698" i="12"/>
  <c r="AC706" i="12"/>
  <c r="AD713" i="12"/>
  <c r="AE717" i="12"/>
  <c r="AC724" i="12"/>
  <c r="AD727" i="12"/>
  <c r="AE731" i="12"/>
  <c r="AC739" i="12"/>
  <c r="AD743" i="12"/>
  <c r="AE746" i="12"/>
  <c r="AC753" i="12"/>
  <c r="AD756" i="12"/>
  <c r="AE760" i="12"/>
  <c r="AC770" i="12"/>
  <c r="AD771" i="12"/>
  <c r="AE772" i="12"/>
  <c r="AC775" i="12"/>
  <c r="AD776" i="12"/>
  <c r="AE777" i="12"/>
  <c r="AC787" i="12"/>
  <c r="AD790" i="12"/>
  <c r="AE795" i="12"/>
  <c r="AC803" i="12"/>
  <c r="AD809" i="12"/>
  <c r="AE812" i="12"/>
  <c r="AC818" i="12"/>
  <c r="AD821" i="12"/>
  <c r="AE826" i="12"/>
  <c r="AC836" i="12"/>
  <c r="AD840" i="12"/>
  <c r="AE843" i="12"/>
  <c r="AC851" i="12"/>
  <c r="AD856" i="12"/>
  <c r="AE863" i="12"/>
  <c r="AC869" i="12"/>
  <c r="AD871" i="12"/>
  <c r="AE875" i="12"/>
  <c r="AC882" i="12"/>
  <c r="AD885" i="12"/>
  <c r="AE888" i="12"/>
  <c r="AC892" i="12"/>
  <c r="AD894" i="12"/>
  <c r="AE895" i="12"/>
  <c r="AC900" i="12"/>
  <c r="AD906" i="12"/>
  <c r="AE908" i="12"/>
  <c r="AC916" i="12"/>
  <c r="AD918" i="12"/>
  <c r="AE922" i="12"/>
  <c r="AC930" i="12"/>
  <c r="AD932" i="12"/>
  <c r="AE936" i="12"/>
  <c r="AC942" i="12"/>
  <c r="AD947" i="12"/>
  <c r="AE950" i="12"/>
  <c r="AC953" i="12"/>
  <c r="AD954" i="12"/>
  <c r="AE956" i="12"/>
  <c r="AC963" i="12"/>
  <c r="AD967" i="12"/>
  <c r="AE969" i="12"/>
  <c r="AC975" i="12"/>
  <c r="AD979" i="12"/>
  <c r="AE981" i="12"/>
  <c r="AC990" i="12"/>
  <c r="AD993" i="12"/>
  <c r="AE995" i="12"/>
  <c r="AC1002" i="12"/>
  <c r="AD1006" i="12"/>
  <c r="AE1016" i="12"/>
  <c r="AC1020" i="12"/>
  <c r="AD1026" i="12"/>
  <c r="AE1029" i="12"/>
  <c r="AC1034" i="12"/>
  <c r="AD1035" i="12"/>
  <c r="AE1038" i="12"/>
  <c r="AC1050" i="12"/>
  <c r="AD1055" i="12"/>
  <c r="AE1059" i="12"/>
  <c r="AC1065" i="12"/>
  <c r="AD1068" i="12"/>
  <c r="AE1071" i="12"/>
  <c r="AC1078" i="12"/>
  <c r="AD1080" i="12"/>
  <c r="AE1085" i="12"/>
  <c r="AC1094" i="12"/>
  <c r="AD1097" i="12"/>
  <c r="AE1101" i="12"/>
  <c r="AC1109" i="12"/>
  <c r="AD1114" i="12"/>
  <c r="AE1117" i="12"/>
  <c r="AC1121" i="12"/>
  <c r="AD1124" i="12"/>
  <c r="AE1131" i="12"/>
  <c r="AC1139" i="12"/>
  <c r="AD1145" i="12"/>
  <c r="AE1149" i="12"/>
  <c r="AC1157" i="12"/>
  <c r="AD1161" i="12"/>
  <c r="AE1165" i="12"/>
  <c r="AC1180" i="12"/>
  <c r="AD1184" i="12"/>
  <c r="AE1188" i="12"/>
  <c r="AC1197" i="12"/>
  <c r="AD1201" i="12"/>
  <c r="AC1211" i="12"/>
  <c r="AD1215" i="12"/>
  <c r="AE1226" i="12"/>
  <c r="AC1233" i="12"/>
  <c r="AD1237" i="12"/>
  <c r="AE1241" i="12"/>
  <c r="AC1249" i="12"/>
  <c r="AD1253" i="12"/>
  <c r="AE1257" i="12"/>
  <c r="AC1271" i="12"/>
  <c r="AD1273" i="12"/>
  <c r="AE1277" i="12"/>
  <c r="AC1285" i="12"/>
  <c r="AD1287" i="12"/>
  <c r="AE1291" i="12"/>
  <c r="AC1297" i="12"/>
  <c r="AD1301" i="12"/>
  <c r="AE1303" i="12"/>
  <c r="AC1311" i="12"/>
  <c r="AD1316" i="12"/>
  <c r="AE1320" i="12"/>
  <c r="AC1328" i="12"/>
  <c r="AD1332" i="12"/>
  <c r="AE1336" i="12"/>
  <c r="AC1344" i="12"/>
  <c r="AD1348" i="12"/>
  <c r="AE1352" i="12"/>
  <c r="AC1364" i="12"/>
  <c r="AD1370" i="12"/>
  <c r="AE1376" i="12"/>
  <c r="AC1389" i="12"/>
  <c r="AD1394" i="12"/>
  <c r="AE1400" i="12"/>
  <c r="AC1409" i="12"/>
  <c r="AD1412" i="12"/>
  <c r="AE1414" i="12"/>
  <c r="AC1416" i="12"/>
  <c r="AD1420" i="12"/>
  <c r="AE1421" i="12"/>
  <c r="AC1424" i="12"/>
  <c r="AD1425" i="12"/>
  <c r="AE1426" i="12"/>
  <c r="AC1435" i="12"/>
  <c r="AD1436" i="12"/>
  <c r="AE1440" i="12"/>
  <c r="AC1450" i="12"/>
  <c r="AD1457" i="12"/>
  <c r="AE1462" i="12"/>
  <c r="AD1470" i="12"/>
  <c r="AE1476" i="12"/>
  <c r="AC1482" i="12"/>
  <c r="AD1486" i="12"/>
  <c r="AE1489" i="12"/>
  <c r="AD1501" i="12"/>
  <c r="AE1505" i="12"/>
  <c r="AC1516" i="12"/>
  <c r="AD1517" i="12"/>
  <c r="AE1522" i="12"/>
  <c r="AD1536" i="12"/>
  <c r="AE1547" i="12"/>
  <c r="AC1556" i="12"/>
  <c r="AD1561" i="12"/>
  <c r="AE1565" i="12"/>
  <c r="AC1573" i="12"/>
  <c r="AD1576" i="12"/>
  <c r="AE1585" i="12"/>
  <c r="AD1597" i="12"/>
  <c r="AE1602" i="12"/>
  <c r="AC1611" i="12"/>
  <c r="AD1616" i="12"/>
  <c r="AE1620" i="12"/>
  <c r="AC1627" i="12"/>
  <c r="AD1630" i="12"/>
  <c r="AE1631" i="12"/>
  <c r="AC1636" i="12"/>
  <c r="AD1637" i="12"/>
  <c r="AE216" i="12"/>
  <c r="AE220" i="12"/>
  <c r="AE224" i="12"/>
  <c r="AE228" i="12"/>
  <c r="AE232" i="12"/>
  <c r="AD236" i="12"/>
  <c r="AD240" i="12"/>
  <c r="AD244" i="12"/>
  <c r="AD248" i="12"/>
  <c r="AD252" i="12"/>
  <c r="AC24" i="12"/>
  <c r="AD28" i="12"/>
  <c r="AE32" i="12"/>
  <c r="AC48" i="12"/>
  <c r="AD53" i="12"/>
  <c r="AE57" i="12"/>
  <c r="AC66" i="12"/>
  <c r="AD69" i="12"/>
  <c r="AE73" i="12"/>
  <c r="AC82" i="12"/>
  <c r="AD84" i="12"/>
  <c r="AE88" i="12"/>
  <c r="AC92" i="12"/>
  <c r="AD93" i="12"/>
  <c r="AE95" i="12"/>
  <c r="AC98" i="12"/>
  <c r="AD102" i="12"/>
  <c r="AE109" i="12"/>
  <c r="AC119" i="12"/>
  <c r="AD121" i="12"/>
  <c r="AE122" i="12"/>
  <c r="AC131" i="12"/>
  <c r="AD134" i="12"/>
  <c r="AE138" i="12"/>
  <c r="AC145" i="12"/>
  <c r="AD154" i="12"/>
  <c r="AE158" i="12"/>
  <c r="AC166" i="12"/>
  <c r="AD169" i="12"/>
  <c r="AE173" i="12"/>
  <c r="AC181" i="12"/>
  <c r="AD185" i="12"/>
  <c r="AE191" i="12"/>
  <c r="AC198" i="12"/>
  <c r="AD203" i="12"/>
  <c r="AE207" i="12"/>
  <c r="AC215" i="12"/>
  <c r="AD219" i="12"/>
  <c r="AE223" i="12"/>
  <c r="AC231" i="12"/>
  <c r="AD235" i="12"/>
  <c r="AE239" i="12"/>
  <c r="AC247" i="12"/>
  <c r="AD251" i="12"/>
  <c r="AE255" i="12"/>
  <c r="AC272" i="12"/>
  <c r="AD279" i="12"/>
  <c r="AE281" i="12"/>
  <c r="AC287" i="12"/>
  <c r="AE297" i="12"/>
  <c r="AC304" i="12"/>
  <c r="AD308" i="12"/>
  <c r="AE314" i="12"/>
  <c r="AC320" i="12"/>
  <c r="AD322" i="12"/>
  <c r="AE326" i="12"/>
  <c r="AC334" i="12"/>
  <c r="AD336" i="12"/>
  <c r="AE347" i="12"/>
  <c r="AC353" i="12"/>
  <c r="AD357" i="12"/>
  <c r="AE371" i="12"/>
  <c r="AC377" i="12"/>
  <c r="AD383" i="12"/>
  <c r="AE387" i="12"/>
  <c r="AC390" i="12"/>
  <c r="AD394" i="12"/>
  <c r="AE396" i="12"/>
  <c r="AC401" i="12"/>
  <c r="AD403" i="12"/>
  <c r="AE404" i="12"/>
  <c r="AC413" i="12"/>
  <c r="AD417" i="12"/>
  <c r="AE428" i="12"/>
  <c r="AC436" i="12"/>
  <c r="AD444" i="12"/>
  <c r="AE447" i="12"/>
  <c r="AC455" i="12"/>
  <c r="AD456" i="12"/>
  <c r="AE460" i="12"/>
  <c r="AC481" i="12"/>
  <c r="AD485" i="12"/>
  <c r="AE493" i="12"/>
  <c r="AC499" i="12"/>
  <c r="AD503" i="12"/>
  <c r="AE508" i="12"/>
  <c r="AC516" i="12"/>
  <c r="AD520" i="12"/>
  <c r="AE527" i="12"/>
  <c r="AC536" i="12"/>
  <c r="AD540" i="12"/>
  <c r="AE544" i="12"/>
  <c r="AC554" i="12"/>
  <c r="AD558" i="12"/>
  <c r="AE562" i="12"/>
  <c r="AC569" i="12"/>
  <c r="AD573" i="12"/>
  <c r="AC576" i="12"/>
  <c r="AD580" i="12"/>
  <c r="AE582" i="12"/>
  <c r="AC593" i="12"/>
  <c r="AD597" i="12"/>
  <c r="AE599" i="12"/>
  <c r="AC607" i="12"/>
  <c r="AD611" i="12"/>
  <c r="AE626" i="12"/>
  <c r="AC643" i="12"/>
  <c r="AD645" i="12"/>
  <c r="AE649" i="12"/>
  <c r="AC657" i="12"/>
  <c r="AD662" i="12"/>
  <c r="AE666" i="12"/>
  <c r="AC672" i="12"/>
  <c r="AD674" i="12"/>
  <c r="AE684" i="12"/>
  <c r="AC689" i="12"/>
  <c r="AD690" i="12"/>
  <c r="AE694" i="12"/>
  <c r="AC702" i="12"/>
  <c r="AD706" i="12"/>
  <c r="AE713" i="12"/>
  <c r="AC720" i="12"/>
  <c r="AD724" i="12"/>
  <c r="AE727" i="12"/>
  <c r="AC735" i="12"/>
  <c r="AD739" i="12"/>
  <c r="AE743" i="12"/>
  <c r="AC748" i="12"/>
  <c r="AD753" i="12"/>
  <c r="AE756" i="12"/>
  <c r="AC764" i="12"/>
  <c r="AD770" i="12"/>
  <c r="AE771" i="12"/>
  <c r="AC774" i="12"/>
  <c r="AD775" i="12"/>
  <c r="AE776" i="12"/>
  <c r="AC781" i="12"/>
  <c r="AD787" i="12"/>
  <c r="AE790" i="12"/>
  <c r="AC800" i="12"/>
  <c r="AD803" i="12"/>
  <c r="AE809" i="12"/>
  <c r="AC815" i="12"/>
  <c r="AD818" i="12"/>
  <c r="AE821" i="12"/>
  <c r="AC828" i="12"/>
  <c r="AD836" i="12"/>
  <c r="AE840" i="12"/>
  <c r="AC848" i="12"/>
  <c r="AD851" i="12"/>
  <c r="AE856" i="12"/>
  <c r="AC865" i="12"/>
  <c r="AD869" i="12"/>
  <c r="AE871" i="12"/>
  <c r="AC877" i="12"/>
  <c r="AD882" i="12"/>
  <c r="AE885" i="12"/>
  <c r="AC891" i="12"/>
  <c r="AD892" i="12"/>
  <c r="AE894" i="12"/>
  <c r="AC896" i="12"/>
  <c r="AD900" i="12"/>
  <c r="AE906" i="12"/>
  <c r="AC912" i="12"/>
  <c r="AD916" i="12"/>
  <c r="AE918" i="12"/>
  <c r="AC926" i="12"/>
  <c r="AD930" i="12"/>
  <c r="AE932" i="12"/>
  <c r="AC940" i="12"/>
  <c r="AD942" i="12"/>
  <c r="AE947" i="12"/>
  <c r="AC951" i="12"/>
  <c r="AD953" i="12"/>
  <c r="AE954" i="12"/>
  <c r="AC960" i="12"/>
  <c r="AD963" i="12"/>
  <c r="AE967" i="12"/>
  <c r="AC973" i="12"/>
  <c r="AD975" i="12"/>
  <c r="AE979" i="12"/>
  <c r="AC987" i="12"/>
  <c r="AD990" i="12"/>
  <c r="AE993" i="12"/>
  <c r="AC998" i="12"/>
  <c r="AD1002" i="12"/>
  <c r="AE1006" i="12"/>
  <c r="AC1019" i="12"/>
  <c r="AD1020" i="12"/>
  <c r="AE1026" i="12"/>
  <c r="AC1032" i="12"/>
  <c r="AD1034" i="12"/>
  <c r="AE1035" i="12"/>
  <c r="AC1048" i="12"/>
  <c r="AD1050" i="12"/>
  <c r="AE1055" i="12"/>
  <c r="AC1061" i="12"/>
  <c r="AD1065" i="12"/>
  <c r="AE1068" i="12"/>
  <c r="AC1076" i="12"/>
  <c r="AD1078" i="12"/>
  <c r="AE1080" i="12"/>
  <c r="AC1088" i="12"/>
  <c r="AD1094" i="12"/>
  <c r="AE1097" i="12"/>
  <c r="AC1105" i="12"/>
  <c r="AD1109" i="12"/>
  <c r="AE1114" i="12"/>
  <c r="AC1120" i="12"/>
  <c r="AD1121" i="12"/>
  <c r="AE1124" i="12"/>
  <c r="AC1135" i="12"/>
  <c r="AD1139" i="12"/>
  <c r="AE1145" i="12"/>
  <c r="AC1153" i="12"/>
  <c r="AD1157" i="12"/>
  <c r="AE1161" i="12"/>
  <c r="AC1168" i="12"/>
  <c r="AD1180" i="12"/>
  <c r="AE1184" i="12"/>
  <c r="AC1192" i="12"/>
  <c r="AD1197" i="12"/>
  <c r="AE1201" i="12"/>
  <c r="AD1211" i="12"/>
  <c r="AE1215" i="12"/>
  <c r="AC1229" i="12"/>
  <c r="AD1233" i="12"/>
  <c r="AE1237" i="12"/>
  <c r="AC1245" i="12"/>
  <c r="AD1249" i="12"/>
  <c r="AE1253" i="12"/>
  <c r="AC1265" i="12"/>
  <c r="AD1271" i="12"/>
  <c r="AE1273" i="12"/>
  <c r="AC1281" i="12"/>
  <c r="AD1285" i="12"/>
  <c r="AE1287" i="12"/>
  <c r="AC1295" i="12"/>
  <c r="AD1297" i="12"/>
  <c r="AE1301" i="12"/>
  <c r="AC1307" i="12"/>
  <c r="AD1311" i="12"/>
  <c r="AE1316" i="12"/>
  <c r="AC1324" i="12"/>
  <c r="AD1328" i="12"/>
  <c r="AE1332" i="12"/>
  <c r="AC1340" i="12"/>
  <c r="AD1344" i="12"/>
  <c r="AE1348" i="12"/>
  <c r="AC1356" i="12"/>
  <c r="AD1364" i="12"/>
  <c r="AE1370" i="12"/>
  <c r="AC1387" i="12"/>
  <c r="AD1389" i="12"/>
  <c r="AE1394" i="12"/>
  <c r="AC1405" i="12"/>
  <c r="AD1409" i="12"/>
  <c r="AE1412" i="12"/>
  <c r="AC1415" i="12"/>
  <c r="AD1416" i="12"/>
  <c r="AE1420" i="12"/>
  <c r="AC1423" i="12"/>
  <c r="AD1424" i="12"/>
  <c r="AE1425" i="12"/>
  <c r="AC1430" i="12"/>
  <c r="AD1435" i="12"/>
  <c r="AE1436" i="12"/>
  <c r="AC1445" i="12"/>
  <c r="AD1450" i="12"/>
  <c r="AE1457" i="12"/>
  <c r="AC1465" i="12"/>
  <c r="AE1470" i="12"/>
  <c r="AC1479" i="12"/>
  <c r="AD1482" i="12"/>
  <c r="AE1486" i="12"/>
  <c r="AD1497" i="12"/>
  <c r="AE1501" i="12"/>
  <c r="AC1511" i="12"/>
  <c r="AD1516" i="12"/>
  <c r="AE1517" i="12"/>
  <c r="AC1533" i="12"/>
  <c r="AE1536" i="12"/>
  <c r="AC1551" i="12"/>
  <c r="AD1556" i="12"/>
  <c r="AE1561" i="12"/>
  <c r="AC1569" i="12"/>
  <c r="AD1573" i="12"/>
  <c r="AE1576" i="12"/>
  <c r="AC1593" i="12"/>
  <c r="AE1597" i="12"/>
  <c r="AC1606" i="12"/>
  <c r="AD1611" i="12"/>
  <c r="AE1616" i="12"/>
  <c r="AC1626" i="12"/>
  <c r="AD1627" i="12"/>
  <c r="AE1630" i="12"/>
  <c r="AC1634" i="12"/>
  <c r="AD1636" i="12"/>
  <c r="AE1637" i="12"/>
  <c r="AD216" i="12"/>
  <c r="AD220" i="12"/>
  <c r="AD224" i="12"/>
  <c r="AD228" i="12"/>
  <c r="AD232" i="12"/>
  <c r="AC240" i="12"/>
  <c r="AC244" i="12"/>
  <c r="AC248" i="12"/>
  <c r="AC252" i="12"/>
  <c r="AC21" i="12"/>
  <c r="AD24" i="12"/>
  <c r="AE28" i="12"/>
  <c r="AC44" i="12"/>
  <c r="AD48" i="12"/>
  <c r="AE53" i="12"/>
  <c r="AC61" i="12"/>
  <c r="AD66" i="12"/>
  <c r="AE69" i="12"/>
  <c r="AC79" i="12"/>
  <c r="AD82" i="12"/>
  <c r="AE84" i="12"/>
  <c r="AC89" i="12"/>
  <c r="AD92" i="12"/>
  <c r="AE93" i="12"/>
  <c r="AC96" i="12"/>
  <c r="AD98" i="12"/>
  <c r="AE102" i="12"/>
  <c r="AC114" i="12"/>
  <c r="AD119" i="12"/>
  <c r="AE121" i="12"/>
  <c r="AC128" i="12"/>
  <c r="AD131" i="12"/>
  <c r="AE134" i="12"/>
  <c r="AC141" i="12"/>
  <c r="AD145" i="12"/>
  <c r="AE154" i="12"/>
  <c r="AC163" i="12"/>
  <c r="AD166" i="12"/>
  <c r="AE169" i="12"/>
  <c r="AC176" i="12"/>
  <c r="AD181" i="12"/>
  <c r="AE185" i="12"/>
  <c r="AC195" i="12"/>
  <c r="AD198" i="12"/>
  <c r="AE203" i="12"/>
  <c r="AC211" i="12"/>
  <c r="AD215" i="12"/>
  <c r="AE219" i="12"/>
  <c r="AC227" i="12"/>
  <c r="AD231" i="12"/>
  <c r="AE235" i="12"/>
  <c r="AC243" i="12"/>
  <c r="AD247" i="12"/>
  <c r="AE251" i="12"/>
  <c r="AC268" i="12"/>
  <c r="AD272" i="12"/>
  <c r="AE279" i="12"/>
  <c r="AC285" i="12"/>
  <c r="AE287" i="12"/>
  <c r="AC300" i="12"/>
  <c r="AD304" i="12"/>
  <c r="AE308" i="12"/>
  <c r="AC316" i="12"/>
  <c r="AD320" i="12"/>
  <c r="AE322" i="12"/>
  <c r="AC330" i="12"/>
  <c r="AD334" i="12"/>
  <c r="AE336" i="12"/>
  <c r="AC349" i="12"/>
  <c r="AD353" i="12"/>
  <c r="AE357" i="12"/>
  <c r="AC373" i="12"/>
  <c r="AD377" i="12"/>
  <c r="AE383" i="12"/>
  <c r="AC389" i="12"/>
  <c r="AD390" i="12"/>
  <c r="AE394" i="12"/>
  <c r="AC397" i="12"/>
  <c r="AD401" i="12"/>
  <c r="AE403" i="12"/>
  <c r="AC408" i="12"/>
  <c r="AD413" i="12"/>
  <c r="AE417" i="12"/>
  <c r="AC432" i="12"/>
  <c r="AD436" i="12"/>
  <c r="AE444" i="12"/>
  <c r="AC451" i="12"/>
  <c r="AD455" i="12"/>
  <c r="AE456" i="12"/>
  <c r="AC466" i="12"/>
  <c r="AD481" i="12"/>
  <c r="AE485" i="12"/>
  <c r="AC496" i="12"/>
  <c r="AD499" i="12"/>
  <c r="AE503" i="12"/>
  <c r="AC510" i="12"/>
  <c r="AD516" i="12"/>
  <c r="AE520" i="12"/>
  <c r="AC532" i="12"/>
  <c r="AD536" i="12"/>
  <c r="AE540" i="12"/>
  <c r="AC550" i="12"/>
  <c r="AD554" i="12"/>
  <c r="AE558" i="12"/>
  <c r="AC567" i="12"/>
  <c r="AD569" i="12"/>
  <c r="AE573" i="12"/>
  <c r="AD576" i="12"/>
  <c r="AE580" i="12"/>
  <c r="AC591" i="12"/>
  <c r="AD593" i="12"/>
  <c r="AE597" i="12"/>
  <c r="AC603" i="12"/>
  <c r="AD607" i="12"/>
  <c r="AE611" i="12"/>
  <c r="AC628" i="12"/>
  <c r="AD643" i="12"/>
  <c r="AE645" i="12"/>
  <c r="AC651" i="12"/>
  <c r="AD657" i="12"/>
  <c r="AE662" i="12"/>
  <c r="AC668" i="12"/>
  <c r="AD672" i="12"/>
  <c r="AE674" i="12"/>
  <c r="AC687" i="12"/>
  <c r="AD689" i="12"/>
  <c r="AE690" i="12"/>
  <c r="AC698" i="12"/>
  <c r="AD702" i="12"/>
  <c r="AE706" i="12"/>
  <c r="AC717" i="12"/>
  <c r="AD720" i="12"/>
  <c r="AE724" i="12"/>
  <c r="AC731" i="12"/>
  <c r="AD735" i="12"/>
  <c r="AE739" i="12"/>
  <c r="AC746" i="12"/>
  <c r="AD748" i="12"/>
  <c r="AE753" i="12"/>
  <c r="AC760" i="12"/>
  <c r="AD764" i="12"/>
  <c r="AE770" i="12"/>
  <c r="AC772" i="12"/>
  <c r="AD774" i="12"/>
  <c r="AE775" i="12"/>
  <c r="AC777" i="12"/>
  <c r="AD781" i="12"/>
  <c r="AE787" i="12"/>
  <c r="AC795" i="12"/>
  <c r="AD800" i="12"/>
  <c r="AE803" i="12"/>
  <c r="AC812" i="12"/>
  <c r="AD815" i="12"/>
  <c r="AE818" i="12"/>
  <c r="AC826" i="12"/>
  <c r="AD828" i="12"/>
  <c r="AE836" i="12"/>
  <c r="AC843" i="12"/>
  <c r="AD848" i="12"/>
  <c r="AE851" i="12"/>
  <c r="AC863" i="12"/>
  <c r="AD865" i="12"/>
  <c r="AE869" i="12"/>
  <c r="AC875" i="12"/>
  <c r="AD877" i="12"/>
  <c r="AE882" i="12"/>
  <c r="AC888" i="12"/>
  <c r="AD891" i="12"/>
  <c r="AE892" i="12"/>
  <c r="AC895" i="12"/>
  <c r="AD896" i="12"/>
  <c r="AE900" i="12"/>
  <c r="AC908" i="12"/>
  <c r="AD912" i="12"/>
  <c r="AE916" i="12"/>
  <c r="AC922" i="12"/>
  <c r="AD926" i="12"/>
  <c r="AE930" i="12"/>
  <c r="AC936" i="12"/>
  <c r="AD940" i="12"/>
  <c r="AE942" i="12"/>
  <c r="AC950" i="12"/>
  <c r="AD951" i="12"/>
  <c r="AE953" i="12"/>
  <c r="AC956" i="12"/>
  <c r="AD960" i="12"/>
  <c r="AE963" i="12"/>
  <c r="AC969" i="12"/>
  <c r="AD973" i="12"/>
  <c r="AE975" i="12"/>
  <c r="AC981" i="12"/>
  <c r="AD987" i="12"/>
  <c r="AE990" i="12"/>
  <c r="AC995" i="12"/>
  <c r="AD998" i="12"/>
  <c r="AE1002" i="12"/>
  <c r="AC1016" i="12"/>
  <c r="AD1019" i="12"/>
  <c r="AE1020" i="12"/>
  <c r="AC1029" i="12"/>
  <c r="AD1032" i="12"/>
  <c r="AE1034" i="12"/>
  <c r="AC1038" i="12"/>
  <c r="AD1048" i="12"/>
  <c r="AE1050" i="12"/>
  <c r="AC1059" i="12"/>
  <c r="AD1061" i="12"/>
  <c r="AE1065" i="12"/>
  <c r="AC1071" i="12"/>
  <c r="AD1076" i="12"/>
  <c r="AE1078" i="12"/>
  <c r="AC1085" i="12"/>
  <c r="AD1088" i="12"/>
  <c r="AE1094" i="12"/>
  <c r="AC1101" i="12"/>
  <c r="AD1105" i="12"/>
  <c r="AE1109" i="12"/>
  <c r="AC1117" i="12"/>
  <c r="AD1120" i="12"/>
  <c r="AE1121" i="12"/>
  <c r="AC1131" i="12"/>
  <c r="AD1135" i="12"/>
  <c r="AE1139" i="12"/>
  <c r="AC1149" i="12"/>
  <c r="AD1153" i="12"/>
  <c r="AE1157" i="12"/>
  <c r="AC1165" i="12"/>
  <c r="AD1168" i="12"/>
  <c r="AE1180" i="12"/>
  <c r="AC1188" i="12"/>
  <c r="AD1192" i="12"/>
  <c r="AE1197" i="12"/>
  <c r="AD1207" i="12"/>
  <c r="AE1211" i="12"/>
  <c r="AC1226" i="12"/>
  <c r="AD1229" i="12"/>
  <c r="AE1233" i="12"/>
  <c r="AC1241" i="12"/>
  <c r="AD1245" i="12"/>
  <c r="AE1249" i="12"/>
  <c r="AC1257" i="12"/>
  <c r="AD1265" i="12"/>
  <c r="AE1271" i="12"/>
  <c r="AC1277" i="12"/>
  <c r="AD1281" i="12"/>
  <c r="AE1285" i="12"/>
  <c r="AC1291" i="12"/>
  <c r="AD1295" i="12"/>
  <c r="AE1297" i="12"/>
  <c r="AC1303" i="12"/>
  <c r="AD1307" i="12"/>
  <c r="AE1311" i="12"/>
  <c r="AC1320" i="12"/>
  <c r="AD1324" i="12"/>
  <c r="AE1328" i="12"/>
  <c r="AC1336" i="12"/>
  <c r="AD1340" i="12"/>
  <c r="AE1344" i="12"/>
  <c r="AC1352" i="12"/>
  <c r="AD1356" i="12"/>
  <c r="AE1364" i="12"/>
  <c r="AC1376" i="12"/>
  <c r="AD1387" i="12"/>
  <c r="AE1389" i="12"/>
  <c r="AC1400" i="12"/>
  <c r="AD1405" i="12"/>
  <c r="AE1409" i="12"/>
  <c r="AC1414" i="12"/>
  <c r="AD1415" i="12"/>
  <c r="AE1416" i="12"/>
  <c r="AC1421" i="12"/>
  <c r="AD1423" i="12"/>
  <c r="AE1424" i="12"/>
  <c r="AC1426" i="12"/>
  <c r="AD1430" i="12"/>
  <c r="AE1435" i="12"/>
  <c r="AC1440" i="12"/>
  <c r="AD1445" i="12"/>
  <c r="AE1450" i="12"/>
  <c r="AC1462" i="12"/>
  <c r="AD1465" i="12"/>
  <c r="AC1476" i="12"/>
  <c r="AD1479" i="12"/>
  <c r="AE1482" i="12"/>
  <c r="AC1489" i="12"/>
  <c r="AE1497" i="12"/>
  <c r="AC1505" i="12"/>
  <c r="AD1511" i="12"/>
  <c r="AE1516" i="12"/>
  <c r="AC1522" i="12"/>
  <c r="AD1533" i="12"/>
  <c r="AC1547" i="12"/>
  <c r="AD1551" i="12"/>
  <c r="AE1556" i="12"/>
  <c r="AC1565" i="12"/>
  <c r="AD1569" i="12"/>
  <c r="AE1573" i="12"/>
  <c r="AC1585" i="12"/>
  <c r="AE1593" i="12"/>
  <c r="AC1602" i="12"/>
  <c r="AD1606" i="12"/>
  <c r="AE1611" i="12"/>
  <c r="AC1620" i="12"/>
  <c r="AD1626" i="12"/>
  <c r="AE1627" i="12"/>
  <c r="AC1631" i="12"/>
  <c r="AD1634" i="12"/>
  <c r="AE1636" i="12"/>
  <c r="AE1648" i="12"/>
  <c r="AC1656" i="12"/>
  <c r="AD1661" i="12"/>
  <c r="AE1664" i="12"/>
  <c r="AC1685" i="12"/>
  <c r="AE1690" i="12"/>
  <c r="AC1699" i="12"/>
  <c r="AD1703" i="12"/>
  <c r="AE1707" i="12"/>
  <c r="AC1715" i="12"/>
  <c r="AD1719" i="12"/>
  <c r="AE1723" i="12"/>
  <c r="AC1731" i="12"/>
  <c r="AD1735" i="12"/>
  <c r="AE1739" i="12"/>
  <c r="AC1749" i="12"/>
  <c r="AD1754" i="12"/>
  <c r="AC1759" i="12"/>
  <c r="AD1765" i="12"/>
  <c r="AE1769" i="12"/>
  <c r="AC1779" i="12"/>
  <c r="AD1784" i="12"/>
  <c r="AE1788" i="12"/>
  <c r="AC1799" i="12"/>
  <c r="AD1803" i="12"/>
  <c r="AE1810" i="12"/>
  <c r="AD1818" i="12"/>
  <c r="AE1822" i="12"/>
  <c r="AC1834" i="12"/>
  <c r="AD1837" i="12"/>
  <c r="AE1841" i="12"/>
  <c r="AC1858" i="12"/>
  <c r="AD1862" i="12"/>
  <c r="AE1866" i="12"/>
  <c r="AC1874" i="12"/>
  <c r="AD1879" i="12"/>
  <c r="AE1882" i="12"/>
  <c r="AC1893" i="12"/>
  <c r="AD1898" i="12"/>
  <c r="AE1908" i="12"/>
  <c r="AC1917" i="12"/>
  <c r="AD1921" i="12"/>
  <c r="AE1928" i="12"/>
  <c r="AC1937" i="12"/>
  <c r="AD1942" i="12"/>
  <c r="AE1947" i="12"/>
  <c r="AC1957" i="12"/>
  <c r="AD1968" i="12"/>
  <c r="AE1973" i="12"/>
  <c r="AC1979" i="12"/>
  <c r="AD1983" i="12"/>
  <c r="AE1988" i="12"/>
  <c r="AC1999" i="12"/>
  <c r="AD2003" i="12"/>
  <c r="AE2007" i="12"/>
  <c r="AC2016" i="12"/>
  <c r="AD2020" i="12"/>
  <c r="AE2024" i="12"/>
  <c r="AC2032" i="12"/>
  <c r="AD2034" i="12"/>
  <c r="AE2040" i="12"/>
  <c r="AC2046" i="12"/>
  <c r="AD2050" i="12"/>
  <c r="AE2053" i="12"/>
  <c r="AC2062" i="12"/>
  <c r="AD2067" i="12"/>
  <c r="AE2071" i="12"/>
  <c r="AC2084" i="12"/>
  <c r="AD2087" i="12"/>
  <c r="AE2091" i="12"/>
  <c r="AD2099" i="12"/>
  <c r="AE2117" i="12"/>
  <c r="AC2124" i="12"/>
  <c r="AD2126" i="12"/>
  <c r="AE2132" i="12"/>
  <c r="AC2138" i="12"/>
  <c r="AD2142" i="12"/>
  <c r="AE2146" i="12"/>
  <c r="AC2157" i="12"/>
  <c r="AD2161" i="12"/>
  <c r="AE2165" i="12"/>
  <c r="AC2176" i="12"/>
  <c r="AD2180" i="12"/>
  <c r="AE2184" i="12"/>
  <c r="AC2192" i="12"/>
  <c r="AD2196" i="12"/>
  <c r="AE2200" i="12"/>
  <c r="AC2225" i="12"/>
  <c r="AD2229" i="12"/>
  <c r="AE2260" i="12"/>
  <c r="AC2275" i="12"/>
  <c r="AD2279" i="12"/>
  <c r="AE2284" i="12"/>
  <c r="AC2298" i="12"/>
  <c r="AD2304" i="12"/>
  <c r="AE2307" i="12"/>
  <c r="AC2314" i="12"/>
  <c r="AD2318" i="12"/>
  <c r="AE2328" i="12"/>
  <c r="AC2336" i="12"/>
  <c r="AD2340" i="12"/>
  <c r="AE2344" i="12"/>
  <c r="AC2355" i="12"/>
  <c r="AD2360" i="12"/>
  <c r="AE2365" i="12"/>
  <c r="AC2376" i="12"/>
  <c r="AD2379" i="12"/>
  <c r="AE2382" i="12"/>
  <c r="AC2399" i="12"/>
  <c r="AD2403" i="12"/>
  <c r="AE2406" i="12"/>
  <c r="AC2417" i="12"/>
  <c r="AD2424" i="12"/>
  <c r="AE2436" i="12"/>
  <c r="AC2446" i="12"/>
  <c r="AD2450" i="12"/>
  <c r="AE2457" i="12"/>
  <c r="AC2464" i="12"/>
  <c r="AD2468" i="12"/>
  <c r="AE2472" i="12"/>
  <c r="AC2482" i="12"/>
  <c r="AD2489" i="12"/>
  <c r="AE2497" i="12"/>
  <c r="AC2505" i="12"/>
  <c r="AD2517" i="12"/>
  <c r="AE2521" i="12"/>
  <c r="AC2529" i="12"/>
  <c r="AD2533" i="12"/>
  <c r="AE2537" i="12"/>
  <c r="AC2548" i="12"/>
  <c r="AD2552" i="12"/>
  <c r="AE2556" i="12"/>
  <c r="AC2568" i="12"/>
  <c r="AD2572" i="12"/>
  <c r="AE2591" i="12"/>
  <c r="AC2600" i="12"/>
  <c r="AD2610" i="12"/>
  <c r="AE2614" i="12"/>
  <c r="AD2635" i="12"/>
  <c r="AE2639" i="12"/>
  <c r="AC2646" i="12"/>
  <c r="AD2647" i="12"/>
  <c r="AE2648" i="12"/>
  <c r="AC2652" i="12"/>
  <c r="AD2653" i="12"/>
  <c r="AE2654" i="12"/>
  <c r="AC2661" i="12"/>
  <c r="AD2666" i="12"/>
  <c r="AE2669" i="12"/>
  <c r="AC2677" i="12"/>
  <c r="AD2680" i="12"/>
  <c r="AE2683" i="12"/>
  <c r="AC2690" i="12"/>
  <c r="AD2694" i="12"/>
  <c r="AE2699" i="12"/>
  <c r="AC2712" i="12"/>
  <c r="AD2715" i="12"/>
  <c r="AE2718" i="12"/>
  <c r="AC2727" i="12"/>
  <c r="AD2730" i="12"/>
  <c r="AE2734" i="12"/>
  <c r="AC2741" i="12"/>
  <c r="AD2742" i="12"/>
  <c r="AE2743" i="12"/>
  <c r="AC2750" i="12"/>
  <c r="AD2751" i="12"/>
  <c r="AE2756" i="12"/>
  <c r="AC2764" i="12"/>
  <c r="AD2768" i="12"/>
  <c r="AE2772" i="12"/>
  <c r="AC2780" i="12"/>
  <c r="AD2784" i="12"/>
  <c r="AE2787" i="12"/>
  <c r="AC2794" i="12"/>
  <c r="AD2797" i="12"/>
  <c r="AE2801" i="12"/>
  <c r="AC2809" i="12"/>
  <c r="AD2811" i="12"/>
  <c r="AE2815" i="12"/>
  <c r="AC2823" i="12"/>
  <c r="AD2827" i="12"/>
  <c r="AE2831" i="12"/>
  <c r="AC2837" i="12"/>
  <c r="AD2840" i="12"/>
  <c r="AE2844" i="12"/>
  <c r="AC2849" i="12"/>
  <c r="AD2853" i="12"/>
  <c r="AE2861" i="12"/>
  <c r="AC2868" i="12"/>
  <c r="AD2878" i="12"/>
  <c r="AE2886" i="12"/>
  <c r="AC2893" i="12"/>
  <c r="AD2896" i="12"/>
  <c r="AE2900" i="12"/>
  <c r="AC2908" i="12"/>
  <c r="AD2912" i="12"/>
  <c r="AE2916" i="12"/>
  <c r="AC2923" i="12"/>
  <c r="AD2929" i="12"/>
  <c r="AE2933" i="12"/>
  <c r="AC2942" i="12"/>
  <c r="AD2945" i="12"/>
  <c r="AE2951" i="12"/>
  <c r="AC2960" i="12"/>
  <c r="AD2963" i="12"/>
  <c r="AE2966" i="12"/>
  <c r="AC2977" i="12"/>
  <c r="AD2981" i="12"/>
  <c r="AE2984" i="12"/>
  <c r="AC2994" i="12"/>
  <c r="AD2999" i="12"/>
  <c r="AE3003" i="12"/>
  <c r="AC3009" i="12"/>
  <c r="AD3014" i="12"/>
  <c r="AE3015" i="12"/>
  <c r="AC3017" i="12"/>
  <c r="AD3018" i="12"/>
  <c r="AE3019" i="12"/>
  <c r="AC3021" i="12"/>
  <c r="AD3022" i="12"/>
  <c r="AE3023" i="12"/>
  <c r="AC3028" i="12"/>
  <c r="AD3029" i="12"/>
  <c r="AE3030" i="12"/>
  <c r="AC3032" i="12"/>
  <c r="AD3033" i="12"/>
  <c r="AE3034" i="12"/>
  <c r="AC3038" i="12"/>
  <c r="AD3039" i="12"/>
  <c r="AE3040" i="12"/>
  <c r="AC3042" i="12"/>
  <c r="AD3043" i="12"/>
  <c r="AE3044" i="12"/>
  <c r="AC3046" i="12"/>
  <c r="AD3050" i="12"/>
  <c r="AE3056" i="12"/>
  <c r="AC3063" i="12"/>
  <c r="AD3066" i="12"/>
  <c r="AC3081" i="12"/>
  <c r="AD3082" i="12"/>
  <c r="AE3088" i="12"/>
  <c r="AC3098" i="12"/>
  <c r="AD3099" i="12"/>
  <c r="AE3100" i="12"/>
  <c r="AC3102" i="12"/>
  <c r="AD3103" i="12"/>
  <c r="AE3104" i="12"/>
  <c r="AC3106" i="12"/>
  <c r="AD3107" i="12"/>
  <c r="AE3108" i="12"/>
  <c r="AC3117" i="12"/>
  <c r="AD3120" i="12"/>
  <c r="AE3123" i="12"/>
  <c r="AE1643" i="12"/>
  <c r="AC1652" i="12"/>
  <c r="AD1656" i="12"/>
  <c r="AE1661" i="12"/>
  <c r="AC1680" i="12"/>
  <c r="AE1685" i="12"/>
  <c r="AC1694" i="12"/>
  <c r="AD1699" i="12"/>
  <c r="AE1703" i="12"/>
  <c r="AC1711" i="12"/>
  <c r="AD1715" i="12"/>
  <c r="AE1719" i="12"/>
  <c r="AC1727" i="12"/>
  <c r="AD1731" i="12"/>
  <c r="AE1735" i="12"/>
  <c r="AC1744" i="12"/>
  <c r="AD1749" i="12"/>
  <c r="AE1754" i="12"/>
  <c r="AD1759" i="12"/>
  <c r="AE1765" i="12"/>
  <c r="AC1774" i="12"/>
  <c r="AD1779" i="12"/>
  <c r="AE1784" i="12"/>
  <c r="AC1792" i="12"/>
  <c r="AD1799" i="12"/>
  <c r="AE1803" i="12"/>
  <c r="AD1814" i="12"/>
  <c r="AE1818" i="12"/>
  <c r="AC1831" i="12"/>
  <c r="AD1834" i="12"/>
  <c r="AE1837" i="12"/>
  <c r="AC1845" i="12"/>
  <c r="AD1858" i="12"/>
  <c r="AE1862" i="12"/>
  <c r="AC1871" i="12"/>
  <c r="AD1874" i="12"/>
  <c r="AE1879" i="12"/>
  <c r="AC1886" i="12"/>
  <c r="AD1893" i="12"/>
  <c r="AE1898" i="12"/>
  <c r="AC1912" i="12"/>
  <c r="AD1917" i="12"/>
  <c r="AE1921" i="12"/>
  <c r="AC1932" i="12"/>
  <c r="AD1937" i="12"/>
  <c r="AE1942" i="12"/>
  <c r="AC1952" i="12"/>
  <c r="AD1957" i="12"/>
  <c r="AE1968" i="12"/>
  <c r="AC1976" i="12"/>
  <c r="AD1979" i="12"/>
  <c r="AE1983" i="12"/>
  <c r="AC1995" i="12"/>
  <c r="AD1999" i="12"/>
  <c r="AE2003" i="12"/>
  <c r="AC2012" i="12"/>
  <c r="AD2016" i="12"/>
  <c r="AE2020" i="12"/>
  <c r="AC2029" i="12"/>
  <c r="AD2032" i="12"/>
  <c r="AE2034" i="12"/>
  <c r="AC2043" i="12"/>
  <c r="AD2046" i="12"/>
  <c r="AE2050" i="12"/>
  <c r="AC2059" i="12"/>
  <c r="AD2062" i="12"/>
  <c r="AE2067" i="12"/>
  <c r="AC2075" i="12"/>
  <c r="AD2084" i="12"/>
  <c r="AE2087" i="12"/>
  <c r="AC2095" i="12"/>
  <c r="AE2099" i="12"/>
  <c r="AC2121" i="12"/>
  <c r="AD2124" i="12"/>
  <c r="AE2126" i="12"/>
  <c r="AC2135" i="12"/>
  <c r="AD2138" i="12"/>
  <c r="AE2142" i="12"/>
  <c r="AC2153" i="12"/>
  <c r="AD2157" i="12"/>
  <c r="AE2161" i="12"/>
  <c r="AC2169" i="12"/>
  <c r="AD2176" i="12"/>
  <c r="AE2180" i="12"/>
  <c r="AC2188" i="12"/>
  <c r="AD2192" i="12"/>
  <c r="AE2196" i="12"/>
  <c r="AC2220" i="12"/>
  <c r="AD2225" i="12"/>
  <c r="AE2229" i="12"/>
  <c r="AC2269" i="12"/>
  <c r="AD2275" i="12"/>
  <c r="AE2279" i="12"/>
  <c r="AC2289" i="12"/>
  <c r="AD2298" i="12"/>
  <c r="AE2304" i="12"/>
  <c r="AC2310" i="12"/>
  <c r="AD2314" i="12"/>
  <c r="AE2318" i="12"/>
  <c r="AC2333" i="12"/>
  <c r="AD2336" i="12"/>
  <c r="AE2340" i="12"/>
  <c r="AC2349" i="12"/>
  <c r="AD2355" i="12"/>
  <c r="AE2360" i="12"/>
  <c r="AC2369" i="12"/>
  <c r="AD2376" i="12"/>
  <c r="AE2379" i="12"/>
  <c r="AC2385" i="12"/>
  <c r="AD2399" i="12"/>
  <c r="AE2403" i="12"/>
  <c r="AC2411" i="12"/>
  <c r="AD2417" i="12"/>
  <c r="AE2424" i="12"/>
  <c r="AC2440" i="12"/>
  <c r="AD2446" i="12"/>
  <c r="AE2450" i="12"/>
  <c r="AC2460" i="12"/>
  <c r="AD2464" i="12"/>
  <c r="AE2468" i="12"/>
  <c r="AC2478" i="12"/>
  <c r="AD2482" i="12"/>
  <c r="AE2489" i="12"/>
  <c r="AC2501" i="12"/>
  <c r="AD2505" i="12"/>
  <c r="AE2517" i="12"/>
  <c r="AC2525" i="12"/>
  <c r="AD2529" i="12"/>
  <c r="AE2533" i="12"/>
  <c r="AC2544" i="12"/>
  <c r="AD2548" i="12"/>
  <c r="AE2552" i="12"/>
  <c r="AC2564" i="12"/>
  <c r="AD2568" i="12"/>
  <c r="AE2572" i="12"/>
  <c r="AC2595" i="12"/>
  <c r="AD2600" i="12"/>
  <c r="AE2610" i="12"/>
  <c r="AD2620" i="12"/>
  <c r="AE2635" i="12"/>
  <c r="AC2645" i="12"/>
  <c r="AD2646" i="12"/>
  <c r="AE2647" i="12"/>
  <c r="AC2651" i="12"/>
  <c r="AD2652" i="12"/>
  <c r="AE2653" i="12"/>
  <c r="AC2658" i="12"/>
  <c r="AD2661" i="12"/>
  <c r="AE2666" i="12"/>
  <c r="AC2672" i="12"/>
  <c r="AD2677" i="12"/>
  <c r="AE2680" i="12"/>
  <c r="AC2687" i="12"/>
  <c r="AD2690" i="12"/>
  <c r="AE2694" i="12"/>
  <c r="AC2707" i="12"/>
  <c r="AD2712" i="12"/>
  <c r="AE2715" i="12"/>
  <c r="AC2723" i="12"/>
  <c r="AD2727" i="12"/>
  <c r="AE2730" i="12"/>
  <c r="AC2737" i="12"/>
  <c r="AD2741" i="12"/>
  <c r="AE2742" i="12"/>
  <c r="AC2744" i="12"/>
  <c r="AD2750" i="12"/>
  <c r="AE2751" i="12"/>
  <c r="AC2760" i="12"/>
  <c r="AD2764" i="12"/>
  <c r="AE2768" i="12"/>
  <c r="AC2776" i="12"/>
  <c r="AD2780" i="12"/>
  <c r="AE2784" i="12"/>
  <c r="AC2791" i="12"/>
  <c r="AD2794" i="12"/>
  <c r="AE2797" i="12"/>
  <c r="AC2805" i="12"/>
  <c r="AD2809" i="12"/>
  <c r="AE2811" i="12"/>
  <c r="AC2819" i="12"/>
  <c r="AD2823" i="12"/>
  <c r="AE2827" i="12"/>
  <c r="AC2835" i="12"/>
  <c r="AD2837" i="12"/>
  <c r="AE2840" i="12"/>
  <c r="AC2846" i="12"/>
  <c r="AD2849" i="12"/>
  <c r="AE2853" i="12"/>
  <c r="AC2865" i="12"/>
  <c r="AD2868" i="12"/>
  <c r="AE2878" i="12"/>
  <c r="AC2890" i="12"/>
  <c r="AD2893" i="12"/>
  <c r="AE2896" i="12"/>
  <c r="AC2904" i="12"/>
  <c r="AD2908" i="12"/>
  <c r="AE2912" i="12"/>
  <c r="AC2919" i="12"/>
  <c r="AD2923" i="12"/>
  <c r="AE2929" i="12"/>
  <c r="AC2938" i="12"/>
  <c r="AD2942" i="12"/>
  <c r="AE2945" i="12"/>
  <c r="AC2956" i="12"/>
  <c r="AD2960" i="12"/>
  <c r="AE2963" i="12"/>
  <c r="AC2972" i="12"/>
  <c r="AD2977" i="12"/>
  <c r="AE2981" i="12"/>
  <c r="AC2988" i="12"/>
  <c r="AD2994" i="12"/>
  <c r="AE2999" i="12"/>
  <c r="AC3006" i="12"/>
  <c r="AD3009" i="12"/>
  <c r="AE3014" i="12"/>
  <c r="AC3016" i="12"/>
  <c r="AD3017" i="12"/>
  <c r="AE3018" i="12"/>
  <c r="AC3020" i="12"/>
  <c r="AD3021" i="12"/>
  <c r="AE3022" i="12"/>
  <c r="AC3027" i="12"/>
  <c r="AD3028" i="12"/>
  <c r="AE3029" i="12"/>
  <c r="AC3031" i="12"/>
  <c r="AD3032" i="12"/>
  <c r="AE3033" i="12"/>
  <c r="AC3037" i="12"/>
  <c r="AD3038" i="12"/>
  <c r="AE3039" i="12"/>
  <c r="AC3041" i="12"/>
  <c r="AD3042" i="12"/>
  <c r="AE3043" i="12"/>
  <c r="AC3045" i="12"/>
  <c r="AD3046" i="12"/>
  <c r="AE3050" i="12"/>
  <c r="AC3060" i="12"/>
  <c r="AD3063" i="12"/>
  <c r="AE3066" i="12"/>
  <c r="AD3081" i="12"/>
  <c r="AE3082" i="12"/>
  <c r="AC3093" i="12"/>
  <c r="AD3098" i="12"/>
  <c r="AE3099" i="12"/>
  <c r="AC3101" i="12"/>
  <c r="AD3102" i="12"/>
  <c r="AE3103" i="12"/>
  <c r="AC3105" i="12"/>
  <c r="AD3106" i="12"/>
  <c r="AE3107" i="12"/>
  <c r="AC3111" i="12"/>
  <c r="AD3117" i="12"/>
  <c r="AE3120" i="12"/>
  <c r="AC3124" i="12"/>
  <c r="AC1648" i="12"/>
  <c r="AD1652" i="12"/>
  <c r="AE1656" i="12"/>
  <c r="AC1664" i="12"/>
  <c r="AD1680" i="12"/>
  <c r="AC1690" i="12"/>
  <c r="AD1694" i="12"/>
  <c r="AE1699" i="12"/>
  <c r="AC1707" i="12"/>
  <c r="AD1711" i="12"/>
  <c r="AE1715" i="12"/>
  <c r="AC1723" i="12"/>
  <c r="AD1727" i="12"/>
  <c r="AE1731" i="12"/>
  <c r="AC1739" i="12"/>
  <c r="AD1744" i="12"/>
  <c r="AE1749" i="12"/>
  <c r="AE1759" i="12"/>
  <c r="AC1769" i="12"/>
  <c r="AD1774" i="12"/>
  <c r="AE1779" i="12"/>
  <c r="AC1788" i="12"/>
  <c r="AD1792" i="12"/>
  <c r="AE1799" i="12"/>
  <c r="AC1810" i="12"/>
  <c r="AE1814" i="12"/>
  <c r="AC1822" i="12"/>
  <c r="AD1831" i="12"/>
  <c r="AE1834" i="12"/>
  <c r="AC1841" i="12"/>
  <c r="AD1845" i="12"/>
  <c r="AE1858" i="12"/>
  <c r="AC1866" i="12"/>
  <c r="AD1871" i="12"/>
  <c r="AE1874" i="12"/>
  <c r="AC1882" i="12"/>
  <c r="AD1886" i="12"/>
  <c r="AE1893" i="12"/>
  <c r="AC1908" i="12"/>
  <c r="AD1912" i="12"/>
  <c r="AE1917" i="12"/>
  <c r="AC1928" i="12"/>
  <c r="AD1932" i="12"/>
  <c r="AE1937" i="12"/>
  <c r="AC1947" i="12"/>
  <c r="AD1952" i="12"/>
  <c r="AE1957" i="12"/>
  <c r="AC1973" i="12"/>
  <c r="AD1976" i="12"/>
  <c r="AE1979" i="12"/>
  <c r="AC1988" i="12"/>
  <c r="AD1995" i="12"/>
  <c r="AE1999" i="12"/>
  <c r="AC2007" i="12"/>
  <c r="AD2012" i="12"/>
  <c r="AE2016" i="12"/>
  <c r="AC2024" i="12"/>
  <c r="AD2029" i="12"/>
  <c r="AE2032" i="12"/>
  <c r="AC2040" i="12"/>
  <c r="AD2043" i="12"/>
  <c r="AE2046" i="12"/>
  <c r="AC2053" i="12"/>
  <c r="AD2059" i="12"/>
  <c r="AE2062" i="12"/>
  <c r="AC2071" i="12"/>
  <c r="AD2075" i="12"/>
  <c r="AE2084" i="12"/>
  <c r="AC2091" i="12"/>
  <c r="AD2095" i="12"/>
  <c r="AC2117" i="12"/>
  <c r="AD2121" i="12"/>
  <c r="AE2124" i="12"/>
  <c r="AC2132" i="12"/>
  <c r="AD2135" i="12"/>
  <c r="AE2138" i="12"/>
  <c r="AC2146" i="12"/>
  <c r="AD2153" i="12"/>
  <c r="AE2157" i="12"/>
  <c r="AC2165" i="12"/>
  <c r="AD2169" i="12"/>
  <c r="AE2176" i="12"/>
  <c r="AC2184" i="12"/>
  <c r="AD2188" i="12"/>
  <c r="AE2192" i="12"/>
  <c r="AC2200" i="12"/>
  <c r="AD2220" i="12"/>
  <c r="AE2225" i="12"/>
  <c r="AC2260" i="12"/>
  <c r="AD2269" i="12"/>
  <c r="AE2275" i="12"/>
  <c r="AC2284" i="12"/>
  <c r="AD2289" i="12"/>
  <c r="AE2298" i="12"/>
  <c r="AC2307" i="12"/>
  <c r="AD2310" i="12"/>
  <c r="AE2314" i="12"/>
  <c r="AC2328" i="12"/>
  <c r="AD2333" i="12"/>
  <c r="AE2336" i="12"/>
  <c r="AC2344" i="12"/>
  <c r="AD2349" i="12"/>
  <c r="AE2355" i="12"/>
  <c r="AC2365" i="12"/>
  <c r="AD2369" i="12"/>
  <c r="AE2376" i="12"/>
  <c r="AC2382" i="12"/>
  <c r="AD2385" i="12"/>
  <c r="AE2399" i="12"/>
  <c r="AC2406" i="12"/>
  <c r="AD2411" i="12"/>
  <c r="AE2417" i="12"/>
  <c r="AD2431" i="12"/>
  <c r="AD2440" i="12"/>
  <c r="AE2446" i="12"/>
  <c r="AC2457" i="12"/>
  <c r="AD2460" i="12"/>
  <c r="AE2464" i="12"/>
  <c r="AC2472" i="12"/>
  <c r="AD2478" i="12"/>
  <c r="AE2482" i="12"/>
  <c r="AC2497" i="12"/>
  <c r="AD2501" i="12"/>
  <c r="AE2505" i="12"/>
  <c r="AC2521" i="12"/>
  <c r="AD2525" i="12"/>
  <c r="AE2529" i="12"/>
  <c r="AC2537" i="12"/>
  <c r="AD2544" i="12"/>
  <c r="AE2548" i="12"/>
  <c r="AC2556" i="12"/>
  <c r="AD2564" i="12"/>
  <c r="AE2568" i="12"/>
  <c r="AC2591" i="12"/>
  <c r="AD2595" i="12"/>
  <c r="AE2600" i="12"/>
  <c r="AC2614" i="12"/>
  <c r="AE2620" i="12"/>
  <c r="AC2639" i="12"/>
  <c r="AD2645" i="12"/>
  <c r="AE2646" i="12"/>
  <c r="AC2648" i="12"/>
  <c r="AD2651" i="12"/>
  <c r="AE2652" i="12"/>
  <c r="AC2654" i="12"/>
  <c r="AD2658" i="12"/>
  <c r="AE2661" i="12"/>
  <c r="AC2669" i="12"/>
  <c r="AD2672" i="12"/>
  <c r="AE2677" i="12"/>
  <c r="AC2683" i="12"/>
  <c r="AD2687" i="12"/>
  <c r="AE2690" i="12"/>
  <c r="AC2699" i="12"/>
  <c r="AD2707" i="12"/>
  <c r="AE2712" i="12"/>
  <c r="AC2718" i="12"/>
  <c r="AD2723" i="12"/>
  <c r="AE2727" i="12"/>
  <c r="AC2734" i="12"/>
  <c r="AD2737" i="12"/>
  <c r="AE2741" i="12"/>
  <c r="AC2743" i="12"/>
  <c r="AD2744" i="12"/>
  <c r="AE2750" i="12"/>
  <c r="AC2756" i="12"/>
  <c r="AD2760" i="12"/>
  <c r="AE2764" i="12"/>
  <c r="AC2772" i="12"/>
  <c r="AD2776" i="12"/>
  <c r="AE2780" i="12"/>
  <c r="AC2787" i="12"/>
  <c r="AD2791" i="12"/>
  <c r="AE2794" i="12"/>
  <c r="AC2801" i="12"/>
  <c r="AD2805" i="12"/>
  <c r="AE2809" i="12"/>
  <c r="AC2815" i="12"/>
  <c r="AD2819" i="12"/>
  <c r="AE2823" i="12"/>
  <c r="AC2831" i="12"/>
  <c r="AD2835" i="12"/>
  <c r="AE2837" i="12"/>
  <c r="AC2844" i="12"/>
  <c r="AD2846" i="12"/>
  <c r="AE2849" i="12"/>
  <c r="AC2861" i="12"/>
  <c r="AD2865" i="12"/>
  <c r="AE2868" i="12"/>
  <c r="AC2886" i="12"/>
  <c r="AD2890" i="12"/>
  <c r="AE2893" i="12"/>
  <c r="AC2900" i="12"/>
  <c r="AD2904" i="12"/>
  <c r="AE2908" i="12"/>
  <c r="AC2916" i="12"/>
  <c r="AD2919" i="12"/>
  <c r="AE2923" i="12"/>
  <c r="AC2933" i="12"/>
  <c r="AD2938" i="12"/>
  <c r="AE2942" i="12"/>
  <c r="AC2951" i="12"/>
  <c r="AD2956" i="12"/>
  <c r="AE2960" i="12"/>
  <c r="AC2966" i="12"/>
  <c r="AD2972" i="12"/>
  <c r="AE2977" i="12"/>
  <c r="AC2984" i="12"/>
  <c r="AD2988" i="12"/>
  <c r="AE2994" i="12"/>
  <c r="AC3003" i="12"/>
  <c r="AD3006" i="12"/>
  <c r="AE3009" i="12"/>
  <c r="AC3015" i="12"/>
  <c r="AD3016" i="12"/>
  <c r="AE3017" i="12"/>
  <c r="AC3019" i="12"/>
  <c r="AD3020" i="12"/>
  <c r="AE3021" i="12"/>
  <c r="AC3023" i="12"/>
  <c r="AD3027" i="12"/>
  <c r="AE3028" i="12"/>
  <c r="AC3030" i="12"/>
  <c r="AD3031" i="12"/>
  <c r="AE3032" i="12"/>
  <c r="AC3034" i="12"/>
  <c r="AD3037" i="12"/>
  <c r="AE3038" i="12"/>
  <c r="AC3040" i="12"/>
  <c r="AD3041" i="12"/>
  <c r="AE3042" i="12"/>
  <c r="AC3044" i="12"/>
  <c r="AD3045" i="12"/>
  <c r="AE3046" i="12"/>
  <c r="AC3056" i="12"/>
  <c r="AD3060" i="12"/>
  <c r="AE3063" i="12"/>
  <c r="AD3078" i="12"/>
  <c r="AE3081" i="12"/>
  <c r="AC3088" i="12"/>
  <c r="AD3093" i="12"/>
  <c r="AE3098" i="12"/>
  <c r="AC3100" i="12"/>
  <c r="AD3101" i="12"/>
  <c r="AE3102" i="12"/>
  <c r="AC3104" i="12"/>
  <c r="AD3105" i="12"/>
  <c r="AE3106" i="12"/>
  <c r="AC3108" i="12"/>
  <c r="AD3111" i="12"/>
  <c r="AE3117" i="12"/>
  <c r="AC3123" i="12"/>
  <c r="AD3124" i="12"/>
  <c r="AC1643" i="12"/>
  <c r="AD1648" i="12"/>
  <c r="AE1652" i="12"/>
  <c r="AC1661" i="12"/>
  <c r="AD1664" i="12"/>
  <c r="AE1680" i="12"/>
  <c r="AD1690" i="12"/>
  <c r="AE1694" i="12"/>
  <c r="AC1703" i="12"/>
  <c r="AD1707" i="12"/>
  <c r="AE1711" i="12"/>
  <c r="AC1719" i="12"/>
  <c r="AD1723" i="12"/>
  <c r="AE1727" i="12"/>
  <c r="AC1735" i="12"/>
  <c r="AD1739" i="12"/>
  <c r="AE1744" i="12"/>
  <c r="AC1754" i="12"/>
  <c r="AC1765" i="12"/>
  <c r="AD1769" i="12"/>
  <c r="AE1774" i="12"/>
  <c r="AC1784" i="12"/>
  <c r="AD1788" i="12"/>
  <c r="AE1792" i="12"/>
  <c r="AC1803" i="12"/>
  <c r="AD1810" i="12"/>
  <c r="AC1818" i="12"/>
  <c r="AD1822" i="12"/>
  <c r="AE1831" i="12"/>
  <c r="AC1837" i="12"/>
  <c r="AD1841" i="12"/>
  <c r="AE1845" i="12"/>
  <c r="AC1862" i="12"/>
  <c r="AD1866" i="12"/>
  <c r="AE1871" i="12"/>
  <c r="AC1879" i="12"/>
  <c r="AD1882" i="12"/>
  <c r="AE1886" i="12"/>
  <c r="AC1898" i="12"/>
  <c r="AD1908" i="12"/>
  <c r="AE1912" i="12"/>
  <c r="AC1921" i="12"/>
  <c r="AD1928" i="12"/>
  <c r="AE1932" i="12"/>
  <c r="AC1942" i="12"/>
  <c r="AD1947" i="12"/>
  <c r="AE1952" i="12"/>
  <c r="AC1968" i="12"/>
  <c r="AD1973" i="12"/>
  <c r="AE1976" i="12"/>
  <c r="AC1983" i="12"/>
  <c r="AD1988" i="12"/>
  <c r="AE1995" i="12"/>
  <c r="AC2003" i="12"/>
  <c r="AD2007" i="12"/>
  <c r="AE2012" i="12"/>
  <c r="AC2020" i="12"/>
  <c r="AD2024" i="12"/>
  <c r="AE2029" i="12"/>
  <c r="AC2034" i="12"/>
  <c r="AD2040" i="12"/>
  <c r="AE2043" i="12"/>
  <c r="AC2050" i="12"/>
  <c r="AD2053" i="12"/>
  <c r="AE2059" i="12"/>
  <c r="AC2067" i="12"/>
  <c r="AD2071" i="12"/>
  <c r="AE2075" i="12"/>
  <c r="AC2087" i="12"/>
  <c r="AD2091" i="12"/>
  <c r="AE2095" i="12"/>
  <c r="AD2117" i="12"/>
  <c r="AE2121" i="12"/>
  <c r="AC2126" i="12"/>
  <c r="AD2132" i="12"/>
  <c r="AE2135" i="12"/>
  <c r="AC2142" i="12"/>
  <c r="AD2146" i="12"/>
  <c r="AE2153" i="12"/>
  <c r="AC2161" i="12"/>
  <c r="AD2165" i="12"/>
  <c r="AE2169" i="12"/>
  <c r="AC2180" i="12"/>
  <c r="AD2184" i="12"/>
  <c r="AE2188" i="12"/>
  <c r="AC2196" i="12"/>
  <c r="AD2200" i="12"/>
  <c r="AE2220" i="12"/>
  <c r="AC2229" i="12"/>
  <c r="AD2260" i="12"/>
  <c r="AE2269" i="12"/>
  <c r="AC2279" i="12"/>
  <c r="AD2284" i="12"/>
  <c r="AE2289" i="12"/>
  <c r="AC2304" i="12"/>
  <c r="AD2307" i="12"/>
  <c r="AE2310" i="12"/>
  <c r="AC2318" i="12"/>
  <c r="AD2328" i="12"/>
  <c r="AE2333" i="12"/>
  <c r="AC2340" i="12"/>
  <c r="AD2344" i="12"/>
  <c r="AE2349" i="12"/>
  <c r="AC2360" i="12"/>
  <c r="AD2365" i="12"/>
  <c r="AE2369" i="12"/>
  <c r="AC2379" i="12"/>
  <c r="AD2382" i="12"/>
  <c r="AE2385" i="12"/>
  <c r="AC2403" i="12"/>
  <c r="AD2406" i="12"/>
  <c r="AE2411" i="12"/>
  <c r="AC2424" i="12"/>
  <c r="AD2436" i="12"/>
  <c r="AE2440" i="12"/>
  <c r="AC2450" i="12"/>
  <c r="AD2457" i="12"/>
  <c r="AE2460" i="12"/>
  <c r="AC2468" i="12"/>
  <c r="AD2472" i="12"/>
  <c r="AE2478" i="12"/>
  <c r="AC2489" i="12"/>
  <c r="AD2497" i="12"/>
  <c r="AE2501" i="12"/>
  <c r="AC2517" i="12"/>
  <c r="AD2521" i="12"/>
  <c r="AE2525" i="12"/>
  <c r="AC2533" i="12"/>
  <c r="AD2537" i="12"/>
  <c r="AE2544" i="12"/>
  <c r="AC2552" i="12"/>
  <c r="AD2556" i="12"/>
  <c r="AE2564" i="12"/>
  <c r="AC2572" i="12"/>
  <c r="AD2591" i="12"/>
  <c r="AE2595" i="12"/>
  <c r="AC2610" i="12"/>
  <c r="AD2614" i="12"/>
  <c r="AC2635" i="12"/>
  <c r="AD2639" i="12"/>
  <c r="AE2645" i="12"/>
  <c r="AC2647" i="12"/>
  <c r="AD2648" i="12"/>
  <c r="AE2651" i="12"/>
  <c r="AC2653" i="12"/>
  <c r="AD2654" i="12"/>
  <c r="AE2658" i="12"/>
  <c r="AC2666" i="12"/>
  <c r="AD2669" i="12"/>
  <c r="AE2672" i="12"/>
  <c r="AC2680" i="12"/>
  <c r="AD2683" i="12"/>
  <c r="AE2687" i="12"/>
  <c r="AC2694" i="12"/>
  <c r="AD2699" i="12"/>
  <c r="AE2707" i="12"/>
  <c r="AC2715" i="12"/>
  <c r="AD2718" i="12"/>
  <c r="AE2723" i="12"/>
  <c r="AC2730" i="12"/>
  <c r="AD2734" i="12"/>
  <c r="AE2737" i="12"/>
  <c r="AC2742" i="12"/>
  <c r="AD2743" i="12"/>
  <c r="AE2744" i="12"/>
  <c r="AC2751" i="12"/>
  <c r="AD2756" i="12"/>
  <c r="AE2760" i="12"/>
  <c r="AC2768" i="12"/>
  <c r="AD2772" i="12"/>
  <c r="AE2776" i="12"/>
  <c r="AC2784" i="12"/>
  <c r="AD2787" i="12"/>
  <c r="AE2791" i="12"/>
  <c r="AC2797" i="12"/>
  <c r="AD2801" i="12"/>
  <c r="AE2805" i="12"/>
  <c r="AC2811" i="12"/>
  <c r="AD2815" i="12"/>
  <c r="AE2819" i="12"/>
  <c r="AC2827" i="12"/>
  <c r="AD2831" i="12"/>
  <c r="AE2835" i="12"/>
  <c r="AC2840" i="12"/>
  <c r="AD2844" i="12"/>
  <c r="AE2846" i="12"/>
  <c r="AC2853" i="12"/>
  <c r="AD2861" i="12"/>
  <c r="AE2865" i="12"/>
  <c r="AC2878" i="12"/>
  <c r="AD2886" i="12"/>
  <c r="AE2890" i="12"/>
  <c r="AC2896" i="12"/>
  <c r="AD2900" i="12"/>
  <c r="AE2904" i="12"/>
  <c r="AC2912" i="12"/>
  <c r="AD2916" i="12"/>
  <c r="AE2919" i="12"/>
  <c r="AC2929" i="12"/>
  <c r="AD2933" i="12"/>
  <c r="AE2938" i="12"/>
  <c r="AC2945" i="12"/>
  <c r="AD2951" i="12"/>
  <c r="AE2956" i="12"/>
  <c r="AC2963" i="12"/>
  <c r="AD2966" i="12"/>
  <c r="AE2972" i="12"/>
  <c r="AC2981" i="12"/>
  <c r="AD2984" i="12"/>
  <c r="AE2988" i="12"/>
  <c r="AC2999" i="12"/>
  <c r="AD3003" i="12"/>
  <c r="AE3006" i="12"/>
  <c r="AC3014" i="12"/>
  <c r="AD3015" i="12"/>
  <c r="AE3016" i="12"/>
  <c r="AC3018" i="12"/>
  <c r="AD3019" i="12"/>
  <c r="AE3020" i="12"/>
  <c r="AC3022" i="12"/>
  <c r="AD3023" i="12"/>
  <c r="AE3027" i="12"/>
  <c r="AC3029" i="12"/>
  <c r="AD3030" i="12"/>
  <c r="AE3031" i="12"/>
  <c r="AC3033" i="12"/>
  <c r="AD3034" i="12"/>
  <c r="AE3037" i="12"/>
  <c r="AC3039" i="12"/>
  <c r="AD3040" i="12"/>
  <c r="AE3041" i="12"/>
  <c r="AC3043" i="12"/>
  <c r="AD3044" i="12"/>
  <c r="AE3045" i="12"/>
  <c r="AC3050" i="12"/>
  <c r="AD3056" i="12"/>
  <c r="AE3060" i="12"/>
  <c r="AC3066" i="12"/>
  <c r="AE3078" i="12"/>
  <c r="AC3082" i="12"/>
  <c r="AD3088" i="12"/>
  <c r="AE3093" i="12"/>
  <c r="AC3099" i="12"/>
  <c r="AD3100" i="12"/>
  <c r="AE3101" i="12"/>
  <c r="AC3103" i="12"/>
  <c r="AD3104" i="12"/>
  <c r="AE3105" i="12"/>
  <c r="AC3107" i="12"/>
  <c r="AD3108" i="12"/>
  <c r="AE3111" i="12"/>
  <c r="AC3120" i="12"/>
  <c r="AD3123" i="12"/>
  <c r="AE3124" i="12"/>
  <c r="L241" i="12"/>
  <c r="T241" i="12" s="1"/>
  <c r="L249" i="12"/>
  <c r="T249" i="12" s="1"/>
  <c r="L217" i="12"/>
  <c r="T217" i="12" s="1"/>
  <c r="L225" i="12"/>
  <c r="T225" i="12" s="1"/>
  <c r="L233" i="12"/>
  <c r="T233" i="12" s="1"/>
  <c r="L221" i="12"/>
  <c r="T221" i="12" s="1"/>
  <c r="L229" i="12"/>
  <c r="T229" i="12" s="1"/>
  <c r="N237" i="12"/>
  <c r="V237" i="12" s="1"/>
  <c r="M217" i="12"/>
  <c r="U217" i="12" s="1"/>
  <c r="M221" i="12"/>
  <c r="U221" i="12" s="1"/>
  <c r="M225" i="12"/>
  <c r="U225" i="12" s="1"/>
  <c r="M229" i="12"/>
  <c r="U229" i="12" s="1"/>
  <c r="M233" i="12"/>
  <c r="U233" i="12" s="1"/>
  <c r="L238" i="12"/>
  <c r="T238" i="12" s="1"/>
  <c r="L242" i="12"/>
  <c r="T242" i="12" s="1"/>
  <c r="L250" i="12"/>
  <c r="T250" i="12" s="1"/>
  <c r="L218" i="12"/>
  <c r="T218" i="12" s="1"/>
  <c r="L222" i="12"/>
  <c r="T222" i="12" s="1"/>
  <c r="L226" i="12"/>
  <c r="T226" i="12" s="1"/>
  <c r="L230" i="12"/>
  <c r="T230" i="12" s="1"/>
  <c r="L234" i="12"/>
  <c r="T234" i="12" s="1"/>
  <c r="L237" i="12"/>
  <c r="T237" i="12" s="1"/>
  <c r="M238" i="12"/>
  <c r="U238" i="12" s="1"/>
  <c r="L245" i="12"/>
  <c r="T245" i="12" s="1"/>
  <c r="L253" i="12"/>
  <c r="T253" i="12" s="1"/>
  <c r="M218" i="12"/>
  <c r="U218" i="12" s="1"/>
  <c r="M222" i="12"/>
  <c r="U222" i="12" s="1"/>
  <c r="M226" i="12"/>
  <c r="U226" i="12" s="1"/>
  <c r="M230" i="12"/>
  <c r="U230" i="12" s="1"/>
  <c r="M234" i="12"/>
  <c r="U234" i="12" s="1"/>
  <c r="M237" i="12"/>
  <c r="U237" i="12" s="1"/>
  <c r="N238" i="12"/>
  <c r="V238" i="12" s="1"/>
  <c r="L246" i="12"/>
  <c r="T246" i="12" s="1"/>
  <c r="L254" i="12"/>
  <c r="T254" i="12" s="1"/>
  <c r="M241" i="12"/>
  <c r="U241" i="12" s="1"/>
  <c r="M245" i="12"/>
  <c r="U245" i="12" s="1"/>
  <c r="N250" i="12"/>
  <c r="V250" i="12" s="1"/>
  <c r="N254" i="12"/>
  <c r="V254" i="12" s="1"/>
  <c r="N218" i="12"/>
  <c r="V218" i="12" s="1"/>
  <c r="N222" i="12"/>
  <c r="V222" i="12" s="1"/>
  <c r="N226" i="12"/>
  <c r="V226" i="12" s="1"/>
  <c r="N230" i="12"/>
  <c r="V230" i="12" s="1"/>
  <c r="N234" i="12"/>
  <c r="V234" i="12" s="1"/>
  <c r="N242" i="12"/>
  <c r="V242" i="12" s="1"/>
  <c r="N246" i="12"/>
  <c r="V246" i="12" s="1"/>
  <c r="M249" i="12"/>
  <c r="U249" i="12" s="1"/>
  <c r="M253" i="12"/>
  <c r="U253" i="12" s="1"/>
  <c r="N217" i="12"/>
  <c r="V217" i="12" s="1"/>
  <c r="N221" i="12"/>
  <c r="V221" i="12" s="1"/>
  <c r="N225" i="12"/>
  <c r="V225" i="12" s="1"/>
  <c r="N229" i="12"/>
  <c r="V229" i="12" s="1"/>
  <c r="N233" i="12"/>
  <c r="V233" i="12" s="1"/>
  <c r="N241" i="12"/>
  <c r="V241" i="12" s="1"/>
  <c r="N245" i="12"/>
  <c r="V245" i="12" s="1"/>
  <c r="N249" i="12"/>
  <c r="V249" i="12" s="1"/>
  <c r="N253" i="12"/>
  <c r="V253" i="12" s="1"/>
  <c r="M242" i="12"/>
  <c r="U242" i="12" s="1"/>
  <c r="M246" i="12"/>
  <c r="U246" i="12" s="1"/>
  <c r="M250" i="12"/>
  <c r="U250" i="12" s="1"/>
  <c r="M254" i="12"/>
  <c r="U254" i="12" s="1"/>
  <c r="J214" i="12"/>
  <c r="K214" i="12"/>
  <c r="CD214" i="12"/>
  <c r="CD213" i="12" s="1"/>
  <c r="CD212" i="12" s="1"/>
  <c r="I214" i="12"/>
  <c r="J210" i="12"/>
  <c r="K210" i="12"/>
  <c r="CD210" i="12"/>
  <c r="CD209" i="12" s="1"/>
  <c r="CD208" i="12" s="1"/>
  <c r="I210" i="12"/>
  <c r="I2421" i="12"/>
  <c r="L2421" i="12" s="1"/>
  <c r="T2421" i="12" s="1"/>
  <c r="I2431" i="12"/>
  <c r="L2431" i="12" s="1"/>
  <c r="T2431" i="12" s="1"/>
  <c r="K2421" i="12"/>
  <c r="N2421" i="12" s="1"/>
  <c r="V2421" i="12" s="1"/>
  <c r="J2421" i="12"/>
  <c r="M2421" i="12" s="1"/>
  <c r="U2421" i="12" s="1"/>
  <c r="K2428" i="12"/>
  <c r="N2428" i="12" s="1"/>
  <c r="V2428" i="12" s="1"/>
  <c r="J2428" i="12"/>
  <c r="M2428" i="12" s="1"/>
  <c r="U2428" i="12" s="1"/>
  <c r="I2428" i="12"/>
  <c r="L2428" i="12" s="1"/>
  <c r="T2428" i="12" s="1"/>
  <c r="K2431" i="12"/>
  <c r="N2431" i="12" s="1"/>
  <c r="V2431" i="12" s="1"/>
  <c r="J2430" i="12"/>
  <c r="CD2430" i="12"/>
  <c r="CD2429" i="12" s="1"/>
  <c r="CB2230" i="12" l="1"/>
  <c r="CA2230" i="12"/>
  <c r="CC2230" i="12"/>
  <c r="AJ3104" i="12"/>
  <c r="AR3104" i="12" s="1"/>
  <c r="AX3104" i="12" s="1"/>
  <c r="AK3078" i="12"/>
  <c r="AS3078" i="12" s="1"/>
  <c r="AY3078" i="12" s="1"/>
  <c r="AK3041" i="12"/>
  <c r="AS3041" i="12" s="1"/>
  <c r="AY3041" i="12" s="1"/>
  <c r="AI3029" i="12"/>
  <c r="AM3029" i="12" s="1"/>
  <c r="AQ3029" i="12" s="1"/>
  <c r="AW3029" i="12" s="1"/>
  <c r="AI2999" i="12"/>
  <c r="AM2999" i="12" s="1"/>
  <c r="AQ2999" i="12" s="1"/>
  <c r="AW2999" i="12" s="1"/>
  <c r="AJ2951" i="12"/>
  <c r="AR2951" i="12" s="1"/>
  <c r="AX2951" i="12" s="1"/>
  <c r="AK2904" i="12"/>
  <c r="AS2904" i="12" s="1"/>
  <c r="AY2904" i="12" s="1"/>
  <c r="AJ2886" i="12"/>
  <c r="AR2886" i="12" s="1"/>
  <c r="AX2886" i="12" s="1"/>
  <c r="AK2835" i="12"/>
  <c r="AS2835" i="12" s="1"/>
  <c r="AY2835" i="12" s="1"/>
  <c r="AI2797" i="12"/>
  <c r="AM2797" i="12" s="1"/>
  <c r="AQ2797" i="12" s="1"/>
  <c r="AW2797" i="12" s="1"/>
  <c r="AJ2756" i="12"/>
  <c r="AR2756" i="12" s="1"/>
  <c r="AX2756" i="12" s="1"/>
  <c r="AK2723" i="12"/>
  <c r="AS2723" i="12" s="1"/>
  <c r="AY2723" i="12" s="1"/>
  <c r="AI2680" i="12"/>
  <c r="AM2680" i="12" s="1"/>
  <c r="AQ2680" i="12" s="1"/>
  <c r="AW2680" i="12" s="1"/>
  <c r="AJ2648" i="12"/>
  <c r="AR2648" i="12" s="1"/>
  <c r="AX2648" i="12" s="1"/>
  <c r="AI2552" i="12"/>
  <c r="AM2552" i="12" s="1"/>
  <c r="AQ2552" i="12" s="1"/>
  <c r="AW2552" i="12" s="1"/>
  <c r="AJ2497" i="12"/>
  <c r="AR2497" i="12" s="1"/>
  <c r="AX2497" i="12" s="1"/>
  <c r="AK2440" i="12"/>
  <c r="AS2440" i="12" s="1"/>
  <c r="AY2440" i="12" s="1"/>
  <c r="AJ2406" i="12"/>
  <c r="AR2406" i="12" s="1"/>
  <c r="AX2406" i="12" s="1"/>
  <c r="AK2349" i="12"/>
  <c r="AS2349" i="12" s="1"/>
  <c r="AY2349" i="12" s="1"/>
  <c r="AI2304" i="12"/>
  <c r="AM2304" i="12" s="1"/>
  <c r="AQ2304" i="12" s="1"/>
  <c r="AW2304" i="12" s="1"/>
  <c r="AJ2200" i="12"/>
  <c r="AR2200" i="12" s="1"/>
  <c r="AX2200" i="12" s="1"/>
  <c r="AK2153" i="12"/>
  <c r="AS2153" i="12" s="1"/>
  <c r="AY2153" i="12" s="1"/>
  <c r="AJ2132" i="12"/>
  <c r="AR2132" i="12" s="1"/>
  <c r="AX2132" i="12" s="1"/>
  <c r="AJ2071" i="12"/>
  <c r="AR2071" i="12" s="1"/>
  <c r="AX2071" i="12" s="1"/>
  <c r="AK2029" i="12"/>
  <c r="AS2029" i="12" s="1"/>
  <c r="AY2029" i="12" s="1"/>
  <c r="AI1983" i="12"/>
  <c r="AM1983" i="12" s="1"/>
  <c r="AQ1983" i="12" s="1"/>
  <c r="AW1983" i="12" s="1"/>
  <c r="AJ1928" i="12"/>
  <c r="AR1928" i="12" s="1"/>
  <c r="AX1928" i="12" s="1"/>
  <c r="AK1871" i="12"/>
  <c r="AS1871" i="12" s="1"/>
  <c r="AY1871" i="12" s="1"/>
  <c r="AI1818" i="12"/>
  <c r="AM1818" i="12" s="1"/>
  <c r="AQ1818" i="12" s="1"/>
  <c r="AW1818" i="12" s="1"/>
  <c r="AI1765" i="12"/>
  <c r="AM1765" i="12" s="1"/>
  <c r="AQ1765" i="12" s="1"/>
  <c r="AW1765" i="12" s="1"/>
  <c r="AJ1723" i="12"/>
  <c r="AR1723" i="12" s="1"/>
  <c r="AX1723" i="12" s="1"/>
  <c r="AI1643" i="12"/>
  <c r="AM1643" i="12" s="1"/>
  <c r="AQ1643" i="12" s="1"/>
  <c r="AW1643" i="12" s="1"/>
  <c r="AI3104" i="12"/>
  <c r="AM3104" i="12" s="1"/>
  <c r="AQ3104" i="12" s="1"/>
  <c r="AW3104" i="12" s="1"/>
  <c r="AK3098" i="12"/>
  <c r="AS3098" i="12" s="1"/>
  <c r="AY3098" i="12" s="1"/>
  <c r="AK3046" i="12"/>
  <c r="AS3046" i="12" s="1"/>
  <c r="AY3046" i="12" s="1"/>
  <c r="AI3034" i="12"/>
  <c r="AM3034" i="12" s="1"/>
  <c r="AQ3034" i="12" s="1"/>
  <c r="AW3034" i="12" s="1"/>
  <c r="AK3028" i="12"/>
  <c r="AS3028" i="12" s="1"/>
  <c r="AY3028" i="12" s="1"/>
  <c r="AK2994" i="12"/>
  <c r="AS2994" i="12" s="1"/>
  <c r="AY2994" i="12" s="1"/>
  <c r="AI2951" i="12"/>
  <c r="AM2951" i="12" s="1"/>
  <c r="AQ2951" i="12" s="1"/>
  <c r="AW2951" i="12" s="1"/>
  <c r="AJ2904" i="12"/>
  <c r="AR2904" i="12" s="1"/>
  <c r="AX2904" i="12" s="1"/>
  <c r="AK2849" i="12"/>
  <c r="AS2849" i="12" s="1"/>
  <c r="AY2849" i="12" s="1"/>
  <c r="AJ2835" i="12"/>
  <c r="AR2835" i="12" s="1"/>
  <c r="AX2835" i="12" s="1"/>
  <c r="AK2794" i="12"/>
  <c r="AS2794" i="12" s="1"/>
  <c r="AY2794" i="12" s="1"/>
  <c r="AJ2776" i="12"/>
  <c r="AR2776" i="12" s="1"/>
  <c r="AX2776" i="12" s="1"/>
  <c r="AK2741" i="12"/>
  <c r="AS2741" i="12" s="1"/>
  <c r="AY2741" i="12" s="1"/>
  <c r="AI2699" i="12"/>
  <c r="AM2699" i="12" s="1"/>
  <c r="AQ2699" i="12" s="1"/>
  <c r="AW2699" i="12" s="1"/>
  <c r="AK2677" i="12"/>
  <c r="AS2677" i="12" s="1"/>
  <c r="AY2677" i="12" s="1"/>
  <c r="AI2648" i="12"/>
  <c r="AM2648" i="12" s="1"/>
  <c r="AQ2648" i="12" s="1"/>
  <c r="AW2648" i="12" s="1"/>
  <c r="AI2591" i="12"/>
  <c r="AM2591" i="12" s="1"/>
  <c r="AQ2591" i="12" s="1"/>
  <c r="AW2591" i="12" s="1"/>
  <c r="AI2497" i="12"/>
  <c r="AM2497" i="12" s="1"/>
  <c r="AQ2497" i="12" s="1"/>
  <c r="AW2497" i="12" s="1"/>
  <c r="AJ2440" i="12"/>
  <c r="AR2440" i="12" s="1"/>
  <c r="AX2440" i="12" s="1"/>
  <c r="AK2376" i="12"/>
  <c r="AS2376" i="12" s="1"/>
  <c r="AY2376" i="12" s="1"/>
  <c r="AJ2349" i="12"/>
  <c r="AR2349" i="12" s="1"/>
  <c r="AX2349" i="12" s="1"/>
  <c r="AK2298" i="12"/>
  <c r="AS2298" i="12" s="1"/>
  <c r="AY2298" i="12" s="1"/>
  <c r="AI2200" i="12"/>
  <c r="AM2200" i="12" s="1"/>
  <c r="AQ2200" i="12" s="1"/>
  <c r="AW2200" i="12" s="1"/>
  <c r="AJ2153" i="12"/>
  <c r="AR2153" i="12" s="1"/>
  <c r="AX2153" i="12" s="1"/>
  <c r="AJ2095" i="12"/>
  <c r="AR2095" i="12" s="1"/>
  <c r="AX2095" i="12" s="1"/>
  <c r="AK2046" i="12"/>
  <c r="AS2046" i="12" s="1"/>
  <c r="AY2046" i="12" s="1"/>
  <c r="AJ2029" i="12"/>
  <c r="AR2029" i="12" s="1"/>
  <c r="AX2029" i="12" s="1"/>
  <c r="AK1979" i="12"/>
  <c r="AS1979" i="12" s="1"/>
  <c r="AY1979" i="12" s="1"/>
  <c r="AI1928" i="12"/>
  <c r="AM1928" i="12" s="1"/>
  <c r="AQ1928" i="12" s="1"/>
  <c r="AW1928" i="12" s="1"/>
  <c r="AJ1871" i="12"/>
  <c r="AR1871" i="12" s="1"/>
  <c r="AX1871" i="12" s="1"/>
  <c r="AI1788" i="12"/>
  <c r="AM1788" i="12" s="1"/>
  <c r="AQ1788" i="12" s="1"/>
  <c r="AW1788" i="12" s="1"/>
  <c r="AJ1744" i="12"/>
  <c r="AR1744" i="12" s="1"/>
  <c r="AX1744" i="12" s="1"/>
  <c r="AK1699" i="12"/>
  <c r="AS1699" i="12" s="1"/>
  <c r="AY1699" i="12" s="1"/>
  <c r="AI3124" i="12"/>
  <c r="AM3124" i="12" s="1"/>
  <c r="AQ3124" i="12" s="1"/>
  <c r="AW3124" i="12" s="1"/>
  <c r="AJ3102" i="12"/>
  <c r="AR3102" i="12" s="1"/>
  <c r="AX3102" i="12" s="1"/>
  <c r="AJ3063" i="12"/>
  <c r="AR3063" i="12" s="1"/>
  <c r="AX3063" i="12" s="1"/>
  <c r="AI3045" i="12"/>
  <c r="AM3045" i="12" s="1"/>
  <c r="AQ3045" i="12" s="1"/>
  <c r="AW3045" i="12" s="1"/>
  <c r="AJ3032" i="12"/>
  <c r="AR3032" i="12" s="1"/>
  <c r="AX3032" i="12" s="1"/>
  <c r="AK3018" i="12"/>
  <c r="AS3018" i="12" s="1"/>
  <c r="AY3018" i="12" s="1"/>
  <c r="AJ3009" i="12"/>
  <c r="AR3009" i="12" s="1"/>
  <c r="AX3009" i="12" s="1"/>
  <c r="AJ2942" i="12"/>
  <c r="AR2942" i="12" s="1"/>
  <c r="AX2942" i="12" s="1"/>
  <c r="AK2896" i="12"/>
  <c r="AS2896" i="12" s="1"/>
  <c r="AY2896" i="12" s="1"/>
  <c r="AI2846" i="12"/>
  <c r="AM2846" i="12" s="1"/>
  <c r="AQ2846" i="12" s="1"/>
  <c r="AW2846" i="12" s="1"/>
  <c r="AJ2809" i="12"/>
  <c r="AR2809" i="12" s="1"/>
  <c r="AX2809" i="12" s="1"/>
  <c r="AJ2750" i="12"/>
  <c r="AR2750" i="12" s="1"/>
  <c r="AX2750" i="12" s="1"/>
  <c r="AK2715" i="12"/>
  <c r="AS2715" i="12" s="1"/>
  <c r="AY2715" i="12" s="1"/>
  <c r="AI2672" i="12"/>
  <c r="AM2672" i="12" s="1"/>
  <c r="AQ2672" i="12" s="1"/>
  <c r="AW2672" i="12" s="1"/>
  <c r="AJ2646" i="12"/>
  <c r="AR2646" i="12" s="1"/>
  <c r="AX2646" i="12" s="1"/>
  <c r="AJ2568" i="12"/>
  <c r="AR2568" i="12" s="1"/>
  <c r="AX2568" i="12" s="1"/>
  <c r="AK2517" i="12"/>
  <c r="AS2517" i="12" s="1"/>
  <c r="AY2517" i="12" s="1"/>
  <c r="AI2460" i="12"/>
  <c r="AM2460" i="12" s="1"/>
  <c r="AQ2460" i="12" s="1"/>
  <c r="AW2460" i="12" s="1"/>
  <c r="AI2369" i="12"/>
  <c r="AM2369" i="12" s="1"/>
  <c r="AQ2369" i="12" s="1"/>
  <c r="AW2369" i="12" s="1"/>
  <c r="AI2289" i="12"/>
  <c r="AM2289" i="12" s="1"/>
  <c r="AQ2289" i="12" s="1"/>
  <c r="AW2289" i="12" s="1"/>
  <c r="AJ2192" i="12"/>
  <c r="AR2192" i="12" s="1"/>
  <c r="AX2192" i="12" s="1"/>
  <c r="AK2142" i="12"/>
  <c r="AS2142" i="12" s="1"/>
  <c r="AY2142" i="12" s="1"/>
  <c r="AJ2124" i="12"/>
  <c r="AR2124" i="12" s="1"/>
  <c r="AX2124" i="12" s="1"/>
  <c r="AJ2062" i="12"/>
  <c r="AR2062" i="12" s="1"/>
  <c r="AX2062" i="12" s="1"/>
  <c r="AK2020" i="12"/>
  <c r="AS2020" i="12" s="1"/>
  <c r="AY2020" i="12" s="1"/>
  <c r="AI1976" i="12"/>
  <c r="AM1976" i="12" s="1"/>
  <c r="AQ1976" i="12" s="1"/>
  <c r="AW1976" i="12" s="1"/>
  <c r="AJ1917" i="12"/>
  <c r="AR1917" i="12" s="1"/>
  <c r="AX1917" i="12" s="1"/>
  <c r="AK1862" i="12"/>
  <c r="AS1862" i="12" s="1"/>
  <c r="AY1862" i="12" s="1"/>
  <c r="AK1803" i="12"/>
  <c r="AS1803" i="12" s="1"/>
  <c r="AY1803" i="12" s="1"/>
  <c r="AJ1779" i="12"/>
  <c r="AR1779" i="12" s="1"/>
  <c r="AX1779" i="12" s="1"/>
  <c r="AK1735" i="12"/>
  <c r="AS1735" i="12" s="1"/>
  <c r="AY1735" i="12" s="1"/>
  <c r="AI1694" i="12"/>
  <c r="AM1694" i="12" s="1"/>
  <c r="AQ1694" i="12" s="1"/>
  <c r="AW1694" i="12" s="1"/>
  <c r="AJ3120" i="12"/>
  <c r="AR3120" i="12" s="1"/>
  <c r="AX3120" i="12" s="1"/>
  <c r="AK3100" i="12"/>
  <c r="AS3100" i="12" s="1"/>
  <c r="AY3100" i="12" s="1"/>
  <c r="AJ3082" i="12"/>
  <c r="AR3082" i="12" s="1"/>
  <c r="AX3082" i="12" s="1"/>
  <c r="AJ3043" i="12"/>
  <c r="AR3043" i="12" s="1"/>
  <c r="AX3043" i="12" s="1"/>
  <c r="AK3030" i="12"/>
  <c r="AS3030" i="12" s="1"/>
  <c r="AY3030" i="12" s="1"/>
  <c r="AK3003" i="12"/>
  <c r="AS3003" i="12" s="1"/>
  <c r="AY3003" i="12" s="1"/>
  <c r="AI2960" i="12"/>
  <c r="AM2960" i="12" s="1"/>
  <c r="AQ2960" i="12" s="1"/>
  <c r="AW2960" i="12" s="1"/>
  <c r="AJ2912" i="12"/>
  <c r="AR2912" i="12" s="1"/>
  <c r="AX2912" i="12" s="1"/>
  <c r="AI2893" i="12"/>
  <c r="AM2893" i="12" s="1"/>
  <c r="AQ2893" i="12" s="1"/>
  <c r="AW2893" i="12" s="1"/>
  <c r="AI2823" i="12"/>
  <c r="AM2823" i="12" s="1"/>
  <c r="AQ2823" i="12" s="1"/>
  <c r="AW2823" i="12" s="1"/>
  <c r="AJ2784" i="12"/>
  <c r="AR2784" i="12" s="1"/>
  <c r="AX2784" i="12" s="1"/>
  <c r="AK2743" i="12"/>
  <c r="AS2743" i="12" s="1"/>
  <c r="AY2743" i="12" s="1"/>
  <c r="AJ2730" i="12"/>
  <c r="AR2730" i="12" s="1"/>
  <c r="AX2730" i="12" s="1"/>
  <c r="AJ2666" i="12"/>
  <c r="AR2666" i="12" s="1"/>
  <c r="AX2666" i="12" s="1"/>
  <c r="AK2639" i="12"/>
  <c r="AS2639" i="12" s="1"/>
  <c r="AY2639" i="12" s="1"/>
  <c r="AK2556" i="12"/>
  <c r="AS2556" i="12" s="1"/>
  <c r="AY2556" i="12" s="1"/>
  <c r="AI2505" i="12"/>
  <c r="AM2505" i="12" s="1"/>
  <c r="AQ2505" i="12" s="1"/>
  <c r="AW2505" i="12" s="1"/>
  <c r="AJ2450" i="12"/>
  <c r="AR2450" i="12" s="1"/>
  <c r="AX2450" i="12" s="1"/>
  <c r="AK2382" i="12"/>
  <c r="AS2382" i="12" s="1"/>
  <c r="AY2382" i="12" s="1"/>
  <c r="AI2336" i="12"/>
  <c r="AM2336" i="12" s="1"/>
  <c r="AQ2336" i="12" s="1"/>
  <c r="AW2336" i="12" s="1"/>
  <c r="AJ2279" i="12"/>
  <c r="AR2279" i="12" s="1"/>
  <c r="AX2279" i="12" s="1"/>
  <c r="AI2225" i="12"/>
  <c r="AM2225" i="12" s="1"/>
  <c r="AQ2225" i="12" s="1"/>
  <c r="AW2225" i="12" s="1"/>
  <c r="AJ2161" i="12"/>
  <c r="AR2161" i="12" s="1"/>
  <c r="AX2161" i="12" s="1"/>
  <c r="AI2138" i="12"/>
  <c r="AM2138" i="12" s="1"/>
  <c r="AQ2138" i="12" s="1"/>
  <c r="AW2138" i="12" s="1"/>
  <c r="AI2084" i="12"/>
  <c r="AM2084" i="12" s="1"/>
  <c r="AQ2084" i="12" s="1"/>
  <c r="AW2084" i="12" s="1"/>
  <c r="AJ2034" i="12"/>
  <c r="AR2034" i="12" s="1"/>
  <c r="AX2034" i="12" s="1"/>
  <c r="AK1988" i="12"/>
  <c r="AS1988" i="12" s="1"/>
  <c r="AY1988" i="12" s="1"/>
  <c r="AI1937" i="12"/>
  <c r="AM1937" i="12" s="1"/>
  <c r="AQ1937" i="12" s="1"/>
  <c r="AW1937" i="12" s="1"/>
  <c r="AI1858" i="12"/>
  <c r="AM1858" i="12" s="1"/>
  <c r="AQ1858" i="12" s="1"/>
  <c r="AW1858" i="12" s="1"/>
  <c r="AI1799" i="12"/>
  <c r="AM1799" i="12" s="1"/>
  <c r="AQ1799" i="12" s="1"/>
  <c r="AW1799" i="12" s="1"/>
  <c r="AJ1754" i="12"/>
  <c r="AR1754" i="12" s="1"/>
  <c r="AX1754" i="12" s="1"/>
  <c r="AK1707" i="12"/>
  <c r="AS1707" i="12" s="1"/>
  <c r="AY1707" i="12" s="1"/>
  <c r="AK1648" i="12"/>
  <c r="AS1648" i="12" s="1"/>
  <c r="AY1648" i="12" s="1"/>
  <c r="AJ1606" i="12"/>
  <c r="AR1606" i="12" s="1"/>
  <c r="AX1606" i="12" s="1"/>
  <c r="AJ1551" i="12"/>
  <c r="AR1551" i="12" s="1"/>
  <c r="AX1551" i="12" s="1"/>
  <c r="AI1489" i="12"/>
  <c r="AM1489" i="12" s="1"/>
  <c r="AQ1489" i="12" s="1"/>
  <c r="AW1489" i="12" s="1"/>
  <c r="AI1440" i="12"/>
  <c r="AM1440" i="12" s="1"/>
  <c r="AQ1440" i="12" s="1"/>
  <c r="AW1440" i="12" s="1"/>
  <c r="AJ1415" i="12"/>
  <c r="AR1415" i="12" s="1"/>
  <c r="AX1415" i="12" s="1"/>
  <c r="AJ1340" i="12"/>
  <c r="AR1340" i="12" s="1"/>
  <c r="AX1340" i="12" s="1"/>
  <c r="AK1297" i="12"/>
  <c r="AS1297" i="12" s="1"/>
  <c r="AY1297" i="12" s="1"/>
  <c r="AJ1207" i="12"/>
  <c r="AR1207" i="12" s="1"/>
  <c r="AX1207" i="12" s="1"/>
  <c r="AI1131" i="12"/>
  <c r="AM1131" i="12" s="1"/>
  <c r="AQ1131" i="12" s="1"/>
  <c r="AW1131" i="12" s="1"/>
  <c r="AI1071" i="12"/>
  <c r="AM1071" i="12" s="1"/>
  <c r="AQ1071" i="12" s="1"/>
  <c r="AW1071" i="12" s="1"/>
  <c r="AI1016" i="12"/>
  <c r="AM1016" i="12" s="1"/>
  <c r="AQ1016" i="12" s="1"/>
  <c r="AW1016" i="12" s="1"/>
  <c r="AJ973" i="12"/>
  <c r="AR973" i="12" s="1"/>
  <c r="AX973" i="12" s="1"/>
  <c r="AK942" i="12"/>
  <c r="AS942" i="12" s="1"/>
  <c r="AY942" i="12" s="1"/>
  <c r="AI908" i="12"/>
  <c r="AM908" i="12" s="1"/>
  <c r="AQ908" i="12" s="1"/>
  <c r="AW908" i="12" s="1"/>
  <c r="AJ877" i="12"/>
  <c r="AR877" i="12" s="1"/>
  <c r="AX877" i="12" s="1"/>
  <c r="AK836" i="12"/>
  <c r="AS836" i="12" s="1"/>
  <c r="AY836" i="12" s="1"/>
  <c r="AI795" i="12"/>
  <c r="AM795" i="12" s="1"/>
  <c r="AQ795" i="12" s="1"/>
  <c r="AW795" i="12" s="1"/>
  <c r="AJ764" i="12"/>
  <c r="AR764" i="12" s="1"/>
  <c r="AX764" i="12" s="1"/>
  <c r="AK724" i="12"/>
  <c r="AS724" i="12" s="1"/>
  <c r="AY724" i="12" s="1"/>
  <c r="AI687" i="12"/>
  <c r="AM687" i="12" s="1"/>
  <c r="AQ687" i="12" s="1"/>
  <c r="AW687" i="12" s="1"/>
  <c r="AI603" i="12"/>
  <c r="AM603" i="12" s="1"/>
  <c r="AQ603" i="12" s="1"/>
  <c r="AW603" i="12" s="1"/>
  <c r="AI567" i="12"/>
  <c r="AM567" i="12" s="1"/>
  <c r="AQ567" i="12" s="1"/>
  <c r="AW567" i="12" s="1"/>
  <c r="AI496" i="12"/>
  <c r="AM496" i="12" s="1"/>
  <c r="AQ496" i="12" s="1"/>
  <c r="AW496" i="12" s="1"/>
  <c r="AJ436" i="12"/>
  <c r="AR436" i="12" s="1"/>
  <c r="AX436" i="12" s="1"/>
  <c r="AK394" i="12"/>
  <c r="AS394" i="12" s="1"/>
  <c r="AY394" i="12" s="1"/>
  <c r="AJ377" i="12"/>
  <c r="AR377" i="12" s="1"/>
  <c r="AX377" i="12" s="1"/>
  <c r="AK322" i="12"/>
  <c r="AS322" i="12" s="1"/>
  <c r="AY322" i="12" s="1"/>
  <c r="AK279" i="12"/>
  <c r="AS279" i="12" s="1"/>
  <c r="AY279" i="12" s="1"/>
  <c r="AI227" i="12"/>
  <c r="AM227" i="12" s="1"/>
  <c r="AQ227" i="12" s="1"/>
  <c r="AW227" i="12" s="1"/>
  <c r="AJ181" i="12"/>
  <c r="AR181" i="12" s="1"/>
  <c r="AX181" i="12" s="1"/>
  <c r="AK134" i="12"/>
  <c r="AS134" i="12" s="1"/>
  <c r="AY134" i="12" s="1"/>
  <c r="AI96" i="12"/>
  <c r="AM96" i="12" s="1"/>
  <c r="AQ96" i="12" s="1"/>
  <c r="AW96" i="12" s="1"/>
  <c r="AI44" i="12"/>
  <c r="AM44" i="12" s="1"/>
  <c r="AQ44" i="12" s="1"/>
  <c r="AW44" i="12" s="1"/>
  <c r="AJ232" i="12"/>
  <c r="AR232" i="12" s="1"/>
  <c r="AX232" i="12" s="1"/>
  <c r="AJ1611" i="12"/>
  <c r="AR1611" i="12" s="1"/>
  <c r="AX1611" i="12" s="1"/>
  <c r="AJ1556" i="12"/>
  <c r="AR1556" i="12" s="1"/>
  <c r="AX1556" i="12" s="1"/>
  <c r="AJ1497" i="12"/>
  <c r="AR1497" i="12" s="1"/>
  <c r="AX1497" i="12" s="1"/>
  <c r="AI1445" i="12"/>
  <c r="AM1445" i="12" s="1"/>
  <c r="AQ1445" i="12" s="1"/>
  <c r="AW1445" i="12" s="1"/>
  <c r="AJ1416" i="12"/>
  <c r="AR1416" i="12" s="1"/>
  <c r="AX1416" i="12" s="1"/>
  <c r="AK1370" i="12"/>
  <c r="AS1370" i="12" s="1"/>
  <c r="AY1370" i="12" s="1"/>
  <c r="AJ1344" i="12"/>
  <c r="AR1344" i="12" s="1"/>
  <c r="AX1344" i="12" s="1"/>
  <c r="AK1301" i="12"/>
  <c r="AS1301" i="12" s="1"/>
  <c r="AY1301" i="12" s="1"/>
  <c r="AJ1285" i="12"/>
  <c r="AR1285" i="12" s="1"/>
  <c r="AX1285" i="12" s="1"/>
  <c r="AK1237" i="12"/>
  <c r="AS1237" i="12" s="1"/>
  <c r="AY1237" i="12" s="1"/>
  <c r="AJ1157" i="12"/>
  <c r="AR1157" i="12" s="1"/>
  <c r="AX1157" i="12" s="1"/>
  <c r="AK1114" i="12"/>
  <c r="AS1114" i="12" s="1"/>
  <c r="AY1114" i="12" s="1"/>
  <c r="AI1076" i="12"/>
  <c r="AM1076" i="12" s="1"/>
  <c r="AQ1076" i="12" s="1"/>
  <c r="AW1076" i="12" s="1"/>
  <c r="AI1019" i="12"/>
  <c r="AM1019" i="12" s="1"/>
  <c r="AQ1019" i="12" s="1"/>
  <c r="AW1019" i="12" s="1"/>
  <c r="AJ975" i="12"/>
  <c r="AR975" i="12" s="1"/>
  <c r="AX975" i="12" s="1"/>
  <c r="AK947" i="12"/>
  <c r="AS947" i="12" s="1"/>
  <c r="AY947" i="12" s="1"/>
  <c r="AI912" i="12"/>
  <c r="AM912" i="12" s="1"/>
  <c r="AQ912" i="12" s="1"/>
  <c r="AW912" i="12" s="1"/>
  <c r="AI865" i="12"/>
  <c r="AM865" i="12" s="1"/>
  <c r="AQ865" i="12" s="1"/>
  <c r="AW865" i="12" s="1"/>
  <c r="AI800" i="12"/>
  <c r="AM800" i="12" s="1"/>
  <c r="AQ800" i="12" s="1"/>
  <c r="AW800" i="12" s="1"/>
  <c r="AI748" i="12"/>
  <c r="AM748" i="12" s="1"/>
  <c r="AQ748" i="12" s="1"/>
  <c r="AW748" i="12" s="1"/>
  <c r="AJ706" i="12"/>
  <c r="AR706" i="12" s="1"/>
  <c r="AX706" i="12" s="1"/>
  <c r="AK666" i="12"/>
  <c r="AS666" i="12" s="1"/>
  <c r="AY666" i="12" s="1"/>
  <c r="AJ645" i="12"/>
  <c r="AR645" i="12" s="1"/>
  <c r="AX645" i="12" s="1"/>
  <c r="AK582" i="12"/>
  <c r="AS582" i="12" s="1"/>
  <c r="AY582" i="12" s="1"/>
  <c r="AK544" i="12"/>
  <c r="AS544" i="12" s="1"/>
  <c r="AY544" i="12" s="1"/>
  <c r="AI499" i="12"/>
  <c r="AM499" i="12" s="1"/>
  <c r="AQ499" i="12" s="1"/>
  <c r="AW499" i="12" s="1"/>
  <c r="AJ444" i="12"/>
  <c r="AR444" i="12" s="1"/>
  <c r="AX444" i="12" s="1"/>
  <c r="AK396" i="12"/>
  <c r="AS396" i="12" s="1"/>
  <c r="AY396" i="12" s="1"/>
  <c r="AI353" i="12"/>
  <c r="AM353" i="12" s="1"/>
  <c r="AQ353" i="12" s="1"/>
  <c r="AW353" i="12" s="1"/>
  <c r="AJ308" i="12"/>
  <c r="AR308" i="12" s="1"/>
  <c r="AX308" i="12" s="1"/>
  <c r="AI231" i="12"/>
  <c r="AM231" i="12" s="1"/>
  <c r="AQ231" i="12" s="1"/>
  <c r="AW231" i="12" s="1"/>
  <c r="AI166" i="12"/>
  <c r="AM166" i="12" s="1"/>
  <c r="AQ166" i="12" s="1"/>
  <c r="AW166" i="12" s="1"/>
  <c r="AI98" i="12"/>
  <c r="AM98" i="12" s="1"/>
  <c r="AQ98" i="12" s="1"/>
  <c r="AW98" i="12" s="1"/>
  <c r="AJ69" i="12"/>
  <c r="AR69" i="12" s="1"/>
  <c r="AX69" i="12" s="1"/>
  <c r="AJ252" i="12"/>
  <c r="AR252" i="12" s="1"/>
  <c r="AX252" i="12" s="1"/>
  <c r="AJ236" i="12"/>
  <c r="AR236" i="12" s="1"/>
  <c r="AX236" i="12" s="1"/>
  <c r="AK1631" i="12"/>
  <c r="AS1631" i="12" s="1"/>
  <c r="AY1631" i="12" s="1"/>
  <c r="AJ1561" i="12"/>
  <c r="AR1561" i="12" s="1"/>
  <c r="AX1561" i="12" s="1"/>
  <c r="AJ1501" i="12"/>
  <c r="AR1501" i="12" s="1"/>
  <c r="AX1501" i="12" s="1"/>
  <c r="AK1476" i="12"/>
  <c r="AS1476" i="12" s="1"/>
  <c r="AY1476" i="12" s="1"/>
  <c r="AK1426" i="12"/>
  <c r="AS1426" i="12" s="1"/>
  <c r="AY1426" i="12" s="1"/>
  <c r="AI1409" i="12"/>
  <c r="AM1409" i="12" s="1"/>
  <c r="AQ1409" i="12" s="1"/>
  <c r="AW1409" i="12" s="1"/>
  <c r="AI1328" i="12"/>
  <c r="AM1328" i="12" s="1"/>
  <c r="AQ1328" i="12" s="1"/>
  <c r="AW1328" i="12" s="1"/>
  <c r="AJ1287" i="12"/>
  <c r="AR1287" i="12" s="1"/>
  <c r="AX1287" i="12" s="1"/>
  <c r="AJ1215" i="12"/>
  <c r="AR1215" i="12" s="1"/>
  <c r="AX1215" i="12" s="1"/>
  <c r="AJ1161" i="12"/>
  <c r="AR1161" i="12" s="1"/>
  <c r="AX1161" i="12" s="1"/>
  <c r="AK1117" i="12"/>
  <c r="AS1117" i="12" s="1"/>
  <c r="AY1117" i="12" s="1"/>
  <c r="AJ1097" i="12"/>
  <c r="AR1097" i="12" s="1"/>
  <c r="AX1097" i="12" s="1"/>
  <c r="AK1059" i="12"/>
  <c r="AS1059" i="12" s="1"/>
  <c r="AY1059" i="12" s="1"/>
  <c r="AI1020" i="12"/>
  <c r="AM1020" i="12" s="1"/>
  <c r="AQ1020" i="12" s="1"/>
  <c r="AW1020" i="12" s="1"/>
  <c r="AI963" i="12"/>
  <c r="AM963" i="12" s="1"/>
  <c r="AQ963" i="12" s="1"/>
  <c r="AW963" i="12" s="1"/>
  <c r="AJ932" i="12"/>
  <c r="AR932" i="12" s="1"/>
  <c r="AX932" i="12" s="1"/>
  <c r="AK895" i="12"/>
  <c r="AS895" i="12" s="1"/>
  <c r="AY895" i="12" s="1"/>
  <c r="AJ885" i="12"/>
  <c r="AR885" i="12" s="1"/>
  <c r="AX885" i="12" s="1"/>
  <c r="AK843" i="12"/>
  <c r="AS843" i="12" s="1"/>
  <c r="AY843" i="12" s="1"/>
  <c r="AI803" i="12"/>
  <c r="AM803" i="12" s="1"/>
  <c r="AQ803" i="12" s="1"/>
  <c r="AW803" i="12" s="1"/>
  <c r="AJ771" i="12"/>
  <c r="AR771" i="12" s="1"/>
  <c r="AX771" i="12" s="1"/>
  <c r="AK731" i="12"/>
  <c r="AS731" i="12" s="1"/>
  <c r="AY731" i="12" s="1"/>
  <c r="AI690" i="12"/>
  <c r="AM690" i="12" s="1"/>
  <c r="AQ690" i="12" s="1"/>
  <c r="AW690" i="12" s="1"/>
  <c r="AI611" i="12"/>
  <c r="AM611" i="12" s="1"/>
  <c r="AQ611" i="12" s="1"/>
  <c r="AW611" i="12" s="1"/>
  <c r="AI573" i="12"/>
  <c r="AM573" i="12" s="1"/>
  <c r="AQ573" i="12" s="1"/>
  <c r="AW573" i="12" s="1"/>
  <c r="AI503" i="12"/>
  <c r="AM503" i="12" s="1"/>
  <c r="AQ503" i="12" s="1"/>
  <c r="AW503" i="12" s="1"/>
  <c r="AI417" i="12"/>
  <c r="AM417" i="12" s="1"/>
  <c r="AQ417" i="12" s="1"/>
  <c r="AW417" i="12" s="1"/>
  <c r="AI357" i="12"/>
  <c r="AM357" i="12" s="1"/>
  <c r="AQ357" i="12" s="1"/>
  <c r="AW357" i="12" s="1"/>
  <c r="AJ314" i="12"/>
  <c r="AR314" i="12" s="1"/>
  <c r="AX314" i="12" s="1"/>
  <c r="AJ255" i="12"/>
  <c r="AR255" i="12" s="1"/>
  <c r="AX255" i="12" s="1"/>
  <c r="AK211" i="12"/>
  <c r="AS211" i="12" s="1"/>
  <c r="AY211" i="12" s="1"/>
  <c r="AI169" i="12"/>
  <c r="AM169" i="12" s="1"/>
  <c r="AQ169" i="12" s="1"/>
  <c r="AW169" i="12" s="1"/>
  <c r="AJ122" i="12"/>
  <c r="AR122" i="12" s="1"/>
  <c r="AX122" i="12" s="1"/>
  <c r="AK89" i="12"/>
  <c r="AS89" i="12" s="1"/>
  <c r="AY89" i="12" s="1"/>
  <c r="AI53" i="12"/>
  <c r="AM53" i="12" s="1"/>
  <c r="AQ53" i="12" s="1"/>
  <c r="AW53" i="12" s="1"/>
  <c r="AK21" i="12"/>
  <c r="AS21" i="12" s="1"/>
  <c r="AY21" i="12" s="1"/>
  <c r="AI1637" i="12"/>
  <c r="AM1637" i="12" s="1"/>
  <c r="AQ1637" i="12" s="1"/>
  <c r="AW1637" i="12" s="1"/>
  <c r="AJ1602" i="12"/>
  <c r="AR1602" i="12" s="1"/>
  <c r="AX1602" i="12" s="1"/>
  <c r="AJ1547" i="12"/>
  <c r="AR1547" i="12" s="1"/>
  <c r="AX1547" i="12" s="1"/>
  <c r="AJ1462" i="12"/>
  <c r="AR1462" i="12" s="1"/>
  <c r="AX1462" i="12" s="1"/>
  <c r="AI1394" i="12"/>
  <c r="AM1394" i="12" s="1"/>
  <c r="AQ1394" i="12" s="1"/>
  <c r="AW1394" i="12" s="1"/>
  <c r="AK1356" i="12"/>
  <c r="AS1356" i="12" s="1"/>
  <c r="AY1356" i="12" s="1"/>
  <c r="AI1316" i="12"/>
  <c r="AM1316" i="12" s="1"/>
  <c r="AQ1316" i="12" s="1"/>
  <c r="AW1316" i="12" s="1"/>
  <c r="AI1253" i="12"/>
  <c r="AM1253" i="12" s="1"/>
  <c r="AQ1253" i="12" s="1"/>
  <c r="AW1253" i="12" s="1"/>
  <c r="AK1168" i="12"/>
  <c r="AS1168" i="12" s="1"/>
  <c r="AY1168" i="12" s="1"/>
  <c r="AI1124" i="12"/>
  <c r="AM1124" i="12" s="1"/>
  <c r="AQ1124" i="12" s="1"/>
  <c r="AW1124" i="12" s="1"/>
  <c r="AI1068" i="12"/>
  <c r="AM1068" i="12" s="1"/>
  <c r="AQ1068" i="12" s="1"/>
  <c r="AW1068" i="12" s="1"/>
  <c r="AJ1029" i="12"/>
  <c r="AR1029" i="12" s="1"/>
  <c r="AX1029" i="12" s="1"/>
  <c r="AK987" i="12"/>
  <c r="AS987" i="12" s="1"/>
  <c r="AY987" i="12" s="1"/>
  <c r="AI954" i="12"/>
  <c r="AM954" i="12" s="1"/>
  <c r="AQ954" i="12" s="1"/>
  <c r="AW954" i="12" s="1"/>
  <c r="AJ922" i="12"/>
  <c r="AR922" i="12" s="1"/>
  <c r="AX922" i="12" s="1"/>
  <c r="AK891" i="12"/>
  <c r="AS891" i="12" s="1"/>
  <c r="AY891" i="12" s="1"/>
  <c r="AI856" i="12"/>
  <c r="AM856" i="12" s="1"/>
  <c r="AQ856" i="12" s="1"/>
  <c r="AW856" i="12" s="1"/>
  <c r="AJ812" i="12"/>
  <c r="AR812" i="12" s="1"/>
  <c r="AX812" i="12" s="1"/>
  <c r="AJ760" i="12"/>
  <c r="AR760" i="12" s="1"/>
  <c r="AX760" i="12" s="1"/>
  <c r="AK720" i="12"/>
  <c r="AS720" i="12" s="1"/>
  <c r="AY720" i="12" s="1"/>
  <c r="AJ698" i="12"/>
  <c r="AR698" i="12" s="1"/>
  <c r="AX698" i="12" s="1"/>
  <c r="AK657" i="12"/>
  <c r="AS657" i="12" s="1"/>
  <c r="AY657" i="12" s="1"/>
  <c r="AJ628" i="12"/>
  <c r="AR628" i="12" s="1"/>
  <c r="AX628" i="12" s="1"/>
  <c r="AI599" i="12"/>
  <c r="AM599" i="12" s="1"/>
  <c r="AQ599" i="12" s="1"/>
  <c r="AW599" i="12" s="1"/>
  <c r="AK576" i="12"/>
  <c r="AS576" i="12" s="1"/>
  <c r="AY576" i="12" s="1"/>
  <c r="AK536" i="12"/>
  <c r="AS536" i="12" s="1"/>
  <c r="AY536" i="12" s="1"/>
  <c r="AJ510" i="12"/>
  <c r="AR510" i="12" s="1"/>
  <c r="AX510" i="12" s="1"/>
  <c r="AI493" i="12"/>
  <c r="AM493" i="12" s="1"/>
  <c r="AQ493" i="12" s="1"/>
  <c r="AW493" i="12" s="1"/>
  <c r="AK455" i="12"/>
  <c r="AS455" i="12" s="1"/>
  <c r="AY455" i="12" s="1"/>
  <c r="AJ432" i="12"/>
  <c r="AR432" i="12" s="1"/>
  <c r="AX432" i="12" s="1"/>
  <c r="AI404" i="12"/>
  <c r="AM404" i="12" s="1"/>
  <c r="AQ404" i="12" s="1"/>
  <c r="AW404" i="12" s="1"/>
  <c r="AK390" i="12"/>
  <c r="AS390" i="12" s="1"/>
  <c r="AY390" i="12" s="1"/>
  <c r="AJ373" i="12"/>
  <c r="AR373" i="12" s="1"/>
  <c r="AX373" i="12" s="1"/>
  <c r="AI347" i="12"/>
  <c r="AM347" i="12" s="1"/>
  <c r="AQ347" i="12" s="1"/>
  <c r="AW347" i="12" s="1"/>
  <c r="AK320" i="12"/>
  <c r="AS320" i="12" s="1"/>
  <c r="AY320" i="12" s="1"/>
  <c r="AJ300" i="12"/>
  <c r="AR300" i="12" s="1"/>
  <c r="AX300" i="12" s="1"/>
  <c r="AK272" i="12"/>
  <c r="AS272" i="12" s="1"/>
  <c r="AY272" i="12" s="1"/>
  <c r="AJ243" i="12"/>
  <c r="AR243" i="12" s="1"/>
  <c r="AX243" i="12" s="1"/>
  <c r="AI223" i="12"/>
  <c r="AM223" i="12" s="1"/>
  <c r="AQ223" i="12" s="1"/>
  <c r="AW223" i="12" s="1"/>
  <c r="AK198" i="12"/>
  <c r="AS198" i="12" s="1"/>
  <c r="AY198" i="12" s="1"/>
  <c r="AJ176" i="12"/>
  <c r="AR176" i="12" s="1"/>
  <c r="AX176" i="12" s="1"/>
  <c r="AI158" i="12"/>
  <c r="AM158" i="12" s="1"/>
  <c r="AQ158" i="12" s="1"/>
  <c r="AW158" i="12" s="1"/>
  <c r="AK131" i="12"/>
  <c r="AS131" i="12" s="1"/>
  <c r="AY131" i="12" s="1"/>
  <c r="AJ114" i="12"/>
  <c r="AR114" i="12" s="1"/>
  <c r="AX114" i="12" s="1"/>
  <c r="AI95" i="12"/>
  <c r="AM95" i="12" s="1"/>
  <c r="AQ95" i="12" s="1"/>
  <c r="AW95" i="12" s="1"/>
  <c r="AK82" i="12"/>
  <c r="AS82" i="12" s="1"/>
  <c r="AY82" i="12" s="1"/>
  <c r="AJ61" i="12"/>
  <c r="AR61" i="12" s="1"/>
  <c r="AX61" i="12" s="1"/>
  <c r="AI32" i="12"/>
  <c r="AM32" i="12" s="1"/>
  <c r="AQ32" i="12" s="1"/>
  <c r="AW32" i="12" s="1"/>
  <c r="AK3124" i="12"/>
  <c r="AS3124" i="12" s="1"/>
  <c r="AY3124" i="12" s="1"/>
  <c r="AI3103" i="12"/>
  <c r="AM3103" i="12" s="1"/>
  <c r="AQ3103" i="12" s="1"/>
  <c r="AW3103" i="12" s="1"/>
  <c r="AK3093" i="12"/>
  <c r="AS3093" i="12" s="1"/>
  <c r="AY3093" i="12" s="1"/>
  <c r="AK3045" i="12"/>
  <c r="AS3045" i="12" s="1"/>
  <c r="AY3045" i="12" s="1"/>
  <c r="AI3033" i="12"/>
  <c r="AM3033" i="12" s="1"/>
  <c r="AQ3033" i="12" s="1"/>
  <c r="AW3033" i="12" s="1"/>
  <c r="AK3027" i="12"/>
  <c r="AS3027" i="12" s="1"/>
  <c r="AY3027" i="12" s="1"/>
  <c r="AI3014" i="12"/>
  <c r="AM3014" i="12" s="1"/>
  <c r="AQ3014" i="12" s="1"/>
  <c r="AW3014" i="12" s="1"/>
  <c r="AI2945" i="12"/>
  <c r="AM2945" i="12" s="1"/>
  <c r="AQ2945" i="12" s="1"/>
  <c r="AW2945" i="12" s="1"/>
  <c r="AI2878" i="12"/>
  <c r="AM2878" i="12" s="1"/>
  <c r="AQ2878" i="12" s="1"/>
  <c r="AW2878" i="12" s="1"/>
  <c r="AI2811" i="12"/>
  <c r="AM2811" i="12" s="1"/>
  <c r="AQ2811" i="12" s="1"/>
  <c r="AW2811" i="12" s="1"/>
  <c r="AJ2772" i="12"/>
  <c r="AR2772" i="12" s="1"/>
  <c r="AX2772" i="12" s="1"/>
  <c r="AK2737" i="12"/>
  <c r="AS2737" i="12" s="1"/>
  <c r="AY2737" i="12" s="1"/>
  <c r="AJ2718" i="12"/>
  <c r="AR2718" i="12" s="1"/>
  <c r="AX2718" i="12" s="1"/>
  <c r="AK2672" i="12"/>
  <c r="AS2672" i="12" s="1"/>
  <c r="AY2672" i="12" s="1"/>
  <c r="AI2647" i="12"/>
  <c r="AM2647" i="12" s="1"/>
  <c r="AQ2647" i="12" s="1"/>
  <c r="AW2647" i="12" s="1"/>
  <c r="AI2572" i="12"/>
  <c r="AM2572" i="12" s="1"/>
  <c r="AQ2572" i="12" s="1"/>
  <c r="AW2572" i="12" s="1"/>
  <c r="AJ2521" i="12"/>
  <c r="AR2521" i="12" s="1"/>
  <c r="AX2521" i="12" s="1"/>
  <c r="AK2460" i="12"/>
  <c r="AS2460" i="12" s="1"/>
  <c r="AY2460" i="12" s="1"/>
  <c r="AI2403" i="12"/>
  <c r="AM2403" i="12" s="1"/>
  <c r="AQ2403" i="12" s="1"/>
  <c r="AW2403" i="12" s="1"/>
  <c r="AJ2344" i="12"/>
  <c r="AR2344" i="12" s="1"/>
  <c r="AX2344" i="12" s="1"/>
  <c r="AK2289" i="12"/>
  <c r="AS2289" i="12" s="1"/>
  <c r="AY2289" i="12" s="1"/>
  <c r="AI2196" i="12"/>
  <c r="AM2196" i="12" s="1"/>
  <c r="AQ2196" i="12" s="1"/>
  <c r="AW2196" i="12" s="1"/>
  <c r="AJ2146" i="12"/>
  <c r="AR2146" i="12" s="1"/>
  <c r="AX2146" i="12" s="1"/>
  <c r="AI2067" i="12"/>
  <c r="AM2067" i="12" s="1"/>
  <c r="AQ2067" i="12" s="1"/>
  <c r="AW2067" i="12" s="1"/>
  <c r="AJ2024" i="12"/>
  <c r="AR2024" i="12" s="1"/>
  <c r="AX2024" i="12" s="1"/>
  <c r="AK1976" i="12"/>
  <c r="AS1976" i="12" s="1"/>
  <c r="AY1976" i="12" s="1"/>
  <c r="AI1921" i="12"/>
  <c r="AM1921" i="12" s="1"/>
  <c r="AQ1921" i="12" s="1"/>
  <c r="AW1921" i="12" s="1"/>
  <c r="AJ1866" i="12"/>
  <c r="AR1866" i="12" s="1"/>
  <c r="AX1866" i="12" s="1"/>
  <c r="AI1784" i="12"/>
  <c r="AM1784" i="12" s="1"/>
  <c r="AQ1784" i="12" s="1"/>
  <c r="AW1784" i="12" s="1"/>
  <c r="AJ1739" i="12"/>
  <c r="AR1739" i="12" s="1"/>
  <c r="AX1739" i="12" s="1"/>
  <c r="AK1694" i="12"/>
  <c r="AS1694" i="12" s="1"/>
  <c r="AY1694" i="12" s="1"/>
  <c r="AJ3124" i="12"/>
  <c r="AR3124" i="12" s="1"/>
  <c r="AX3124" i="12" s="1"/>
  <c r="AJ3093" i="12"/>
  <c r="AR3093" i="12" s="1"/>
  <c r="AX3093" i="12" s="1"/>
  <c r="AJ3045" i="12"/>
  <c r="AR3045" i="12" s="1"/>
  <c r="AX3045" i="12" s="1"/>
  <c r="AK3032" i="12"/>
  <c r="AS3032" i="12" s="1"/>
  <c r="AY3032" i="12" s="1"/>
  <c r="AI3019" i="12"/>
  <c r="AM3019" i="12" s="1"/>
  <c r="AQ3019" i="12" s="1"/>
  <c r="AW3019" i="12" s="1"/>
  <c r="AK3009" i="12"/>
  <c r="AS3009" i="12" s="1"/>
  <c r="AY3009" i="12" s="1"/>
  <c r="AI2966" i="12"/>
  <c r="AM2966" i="12" s="1"/>
  <c r="AQ2966" i="12" s="1"/>
  <c r="AW2966" i="12" s="1"/>
  <c r="AJ2919" i="12"/>
  <c r="AR2919" i="12" s="1"/>
  <c r="AX2919" i="12" s="1"/>
  <c r="AK2868" i="12"/>
  <c r="AS2868" i="12" s="1"/>
  <c r="AY2868" i="12" s="1"/>
  <c r="AI2831" i="12"/>
  <c r="AM2831" i="12" s="1"/>
  <c r="AQ2831" i="12" s="1"/>
  <c r="AW2831" i="12" s="1"/>
  <c r="AJ2791" i="12"/>
  <c r="AR2791" i="12" s="1"/>
  <c r="AX2791" i="12" s="1"/>
  <c r="AK2750" i="12"/>
  <c r="AS2750" i="12" s="1"/>
  <c r="AY2750" i="12" s="1"/>
  <c r="AI2718" i="12"/>
  <c r="AM2718" i="12" s="1"/>
  <c r="AQ2718" i="12" s="1"/>
  <c r="AW2718" i="12" s="1"/>
  <c r="AJ2672" i="12"/>
  <c r="AR2672" i="12" s="1"/>
  <c r="AX2672" i="12" s="1"/>
  <c r="AI2614" i="12"/>
  <c r="AM2614" i="12" s="1"/>
  <c r="AQ2614" i="12" s="1"/>
  <c r="AW2614" i="12" s="1"/>
  <c r="AJ2544" i="12"/>
  <c r="AR2544" i="12" s="1"/>
  <c r="AX2544" i="12" s="1"/>
  <c r="AK2482" i="12"/>
  <c r="AS2482" i="12" s="1"/>
  <c r="AY2482" i="12" s="1"/>
  <c r="AJ2431" i="12"/>
  <c r="AR2431" i="12" s="1"/>
  <c r="AX2431" i="12" s="1"/>
  <c r="AJ2369" i="12"/>
  <c r="AR2369" i="12" s="1"/>
  <c r="AX2369" i="12" s="1"/>
  <c r="AK2314" i="12"/>
  <c r="AS2314" i="12" s="1"/>
  <c r="AY2314" i="12" s="1"/>
  <c r="AI2260" i="12"/>
  <c r="AM2260" i="12" s="1"/>
  <c r="AQ2260" i="12" s="1"/>
  <c r="AW2260" i="12" s="1"/>
  <c r="AJ2169" i="12"/>
  <c r="AR2169" i="12" s="1"/>
  <c r="AX2169" i="12" s="1"/>
  <c r="AK2124" i="12"/>
  <c r="AS2124" i="12" s="1"/>
  <c r="AY2124" i="12" s="1"/>
  <c r="AK2062" i="12"/>
  <c r="AS2062" i="12" s="1"/>
  <c r="AY2062" i="12" s="1"/>
  <c r="AI2024" i="12"/>
  <c r="AM2024" i="12" s="1"/>
  <c r="AQ2024" i="12" s="1"/>
  <c r="AW2024" i="12" s="1"/>
  <c r="AK1999" i="12"/>
  <c r="AS1999" i="12" s="1"/>
  <c r="AY1999" i="12" s="1"/>
  <c r="AI1947" i="12"/>
  <c r="AM1947" i="12" s="1"/>
  <c r="AQ1947" i="12" s="1"/>
  <c r="AW1947" i="12" s="1"/>
  <c r="AK1917" i="12"/>
  <c r="AS1917" i="12" s="1"/>
  <c r="AY1917" i="12" s="1"/>
  <c r="AI1866" i="12"/>
  <c r="AM1866" i="12" s="1"/>
  <c r="AQ1866" i="12" s="1"/>
  <c r="AW1866" i="12" s="1"/>
  <c r="AI1810" i="12"/>
  <c r="AM1810" i="12" s="1"/>
  <c r="AQ1810" i="12" s="1"/>
  <c r="AW1810" i="12" s="1"/>
  <c r="AK1715" i="12"/>
  <c r="AS1715" i="12" s="1"/>
  <c r="AY1715" i="12" s="1"/>
  <c r="AK1656" i="12"/>
  <c r="AS1656" i="12" s="1"/>
  <c r="AY1656" i="12" s="1"/>
  <c r="AJ3106" i="12"/>
  <c r="AR3106" i="12" s="1"/>
  <c r="AX3106" i="12" s="1"/>
  <c r="AK3082" i="12"/>
  <c r="AS3082" i="12" s="1"/>
  <c r="AY3082" i="12" s="1"/>
  <c r="AI3060" i="12"/>
  <c r="AM3060" i="12" s="1"/>
  <c r="AQ3060" i="12" s="1"/>
  <c r="AW3060" i="12" s="1"/>
  <c r="AJ3038" i="12"/>
  <c r="AR3038" i="12" s="1"/>
  <c r="AX3038" i="12" s="1"/>
  <c r="AI3006" i="12"/>
  <c r="AM3006" i="12" s="1"/>
  <c r="AQ3006" i="12" s="1"/>
  <c r="AW3006" i="12" s="1"/>
  <c r="AJ2960" i="12"/>
  <c r="AR2960" i="12" s="1"/>
  <c r="AX2960" i="12" s="1"/>
  <c r="AJ2893" i="12"/>
  <c r="AR2893" i="12" s="1"/>
  <c r="AX2893" i="12" s="1"/>
  <c r="AK2840" i="12"/>
  <c r="AS2840" i="12" s="1"/>
  <c r="AY2840" i="12" s="1"/>
  <c r="AI2805" i="12"/>
  <c r="AM2805" i="12" s="1"/>
  <c r="AQ2805" i="12" s="1"/>
  <c r="AW2805" i="12" s="1"/>
  <c r="AK2784" i="12"/>
  <c r="AS2784" i="12" s="1"/>
  <c r="AY2784" i="12" s="1"/>
  <c r="AI2744" i="12"/>
  <c r="AM2744" i="12" s="1"/>
  <c r="AQ2744" i="12" s="1"/>
  <c r="AW2744" i="12" s="1"/>
  <c r="AJ2712" i="12"/>
  <c r="AR2712" i="12" s="1"/>
  <c r="AX2712" i="12" s="1"/>
  <c r="AK2666" i="12"/>
  <c r="AS2666" i="12" s="1"/>
  <c r="AY2666" i="12" s="1"/>
  <c r="AI2645" i="12"/>
  <c r="AM2645" i="12" s="1"/>
  <c r="AQ2645" i="12" s="1"/>
  <c r="AW2645" i="12" s="1"/>
  <c r="AI2564" i="12"/>
  <c r="AM2564" i="12" s="1"/>
  <c r="AQ2564" i="12" s="1"/>
  <c r="AW2564" i="12" s="1"/>
  <c r="AJ2505" i="12"/>
  <c r="AR2505" i="12" s="1"/>
  <c r="AX2505" i="12" s="1"/>
  <c r="AK2450" i="12"/>
  <c r="AS2450" i="12" s="1"/>
  <c r="AY2450" i="12" s="1"/>
  <c r="AI2385" i="12"/>
  <c r="AM2385" i="12" s="1"/>
  <c r="AQ2385" i="12" s="1"/>
  <c r="AW2385" i="12" s="1"/>
  <c r="AJ2336" i="12"/>
  <c r="AR2336" i="12" s="1"/>
  <c r="AX2336" i="12" s="1"/>
  <c r="AK2279" i="12"/>
  <c r="AS2279" i="12" s="1"/>
  <c r="AY2279" i="12" s="1"/>
  <c r="AI2188" i="12"/>
  <c r="AM2188" i="12" s="1"/>
  <c r="AQ2188" i="12" s="1"/>
  <c r="AW2188" i="12" s="1"/>
  <c r="AK2161" i="12"/>
  <c r="AS2161" i="12" s="1"/>
  <c r="AY2161" i="12" s="1"/>
  <c r="AJ2084" i="12"/>
  <c r="AR2084" i="12" s="1"/>
  <c r="AX2084" i="12" s="1"/>
  <c r="AK2034" i="12"/>
  <c r="AS2034" i="12" s="1"/>
  <c r="AY2034" i="12" s="1"/>
  <c r="AI1995" i="12"/>
  <c r="AM1995" i="12" s="1"/>
  <c r="AQ1995" i="12" s="1"/>
  <c r="AW1995" i="12" s="1"/>
  <c r="AJ1937" i="12"/>
  <c r="AR1937" i="12" s="1"/>
  <c r="AX1937" i="12" s="1"/>
  <c r="AK1879" i="12"/>
  <c r="AS1879" i="12" s="1"/>
  <c r="AY1879" i="12" s="1"/>
  <c r="AI1831" i="12"/>
  <c r="AM1831" i="12" s="1"/>
  <c r="AQ1831" i="12" s="1"/>
  <c r="AW1831" i="12" s="1"/>
  <c r="AK1754" i="12"/>
  <c r="AS1754" i="12" s="1"/>
  <c r="AY1754" i="12" s="1"/>
  <c r="AI1711" i="12"/>
  <c r="AM1711" i="12" s="1"/>
  <c r="AQ1711" i="12" s="1"/>
  <c r="AW1711" i="12" s="1"/>
  <c r="AI1652" i="12"/>
  <c r="AM1652" i="12" s="1"/>
  <c r="AQ1652" i="12" s="1"/>
  <c r="AW1652" i="12" s="1"/>
  <c r="AK3104" i="12"/>
  <c r="AS3104" i="12" s="1"/>
  <c r="AY3104" i="12" s="1"/>
  <c r="AI3081" i="12"/>
  <c r="AM3081" i="12" s="1"/>
  <c r="AQ3081" i="12" s="1"/>
  <c r="AW3081" i="12" s="1"/>
  <c r="AK3034" i="12"/>
  <c r="AS3034" i="12" s="1"/>
  <c r="AY3034" i="12" s="1"/>
  <c r="AJ3029" i="12"/>
  <c r="AR3029" i="12" s="1"/>
  <c r="AX3029" i="12" s="1"/>
  <c r="AK3015" i="12"/>
  <c r="AS3015" i="12" s="1"/>
  <c r="AY3015" i="12" s="1"/>
  <c r="AJ2999" i="12"/>
  <c r="AR2999" i="12" s="1"/>
  <c r="AX2999" i="12" s="1"/>
  <c r="AI2977" i="12"/>
  <c r="AM2977" i="12" s="1"/>
  <c r="AQ2977" i="12" s="1"/>
  <c r="AW2977" i="12" s="1"/>
  <c r="AJ2929" i="12"/>
  <c r="AR2929" i="12" s="1"/>
  <c r="AX2929" i="12" s="1"/>
  <c r="AI2908" i="12"/>
  <c r="AM2908" i="12" s="1"/>
  <c r="AQ2908" i="12" s="1"/>
  <c r="AW2908" i="12" s="1"/>
  <c r="AJ2853" i="12"/>
  <c r="AR2853" i="12" s="1"/>
  <c r="AX2853" i="12" s="1"/>
  <c r="AK2815" i="12"/>
  <c r="AS2815" i="12" s="1"/>
  <c r="AY2815" i="12" s="1"/>
  <c r="AI2780" i="12"/>
  <c r="AM2780" i="12" s="1"/>
  <c r="AQ2780" i="12" s="1"/>
  <c r="AW2780" i="12" s="1"/>
  <c r="AJ2742" i="12"/>
  <c r="AR2742" i="12" s="1"/>
  <c r="AX2742" i="12" s="1"/>
  <c r="AK2699" i="12"/>
  <c r="AS2699" i="12" s="1"/>
  <c r="AY2699" i="12" s="1"/>
  <c r="AK2648" i="12"/>
  <c r="AS2648" i="12" s="1"/>
  <c r="AY2648" i="12" s="1"/>
  <c r="AK2591" i="12"/>
  <c r="AS2591" i="12" s="1"/>
  <c r="AY2591" i="12" s="1"/>
  <c r="AK2497" i="12"/>
  <c r="AS2497" i="12" s="1"/>
  <c r="AY2497" i="12" s="1"/>
  <c r="AI2446" i="12"/>
  <c r="AM2446" i="12" s="1"/>
  <c r="AQ2446" i="12" s="1"/>
  <c r="AW2446" i="12" s="1"/>
  <c r="AJ2379" i="12"/>
  <c r="AR2379" i="12" s="1"/>
  <c r="AX2379" i="12" s="1"/>
  <c r="AK2328" i="12"/>
  <c r="AS2328" i="12" s="1"/>
  <c r="AY2328" i="12" s="1"/>
  <c r="AK2200" i="12"/>
  <c r="AS2200" i="12" s="1"/>
  <c r="AY2200" i="12" s="1"/>
  <c r="AI2157" i="12"/>
  <c r="AM2157" i="12" s="1"/>
  <c r="AQ2157" i="12" s="1"/>
  <c r="AW2157" i="12" s="1"/>
  <c r="AJ2099" i="12"/>
  <c r="AR2099" i="12" s="1"/>
  <c r="AX2099" i="12" s="1"/>
  <c r="AJ2050" i="12"/>
  <c r="AR2050" i="12" s="1"/>
  <c r="AX2050" i="12" s="1"/>
  <c r="AK2007" i="12"/>
  <c r="AS2007" i="12" s="1"/>
  <c r="AY2007" i="12" s="1"/>
  <c r="AK1928" i="12"/>
  <c r="AS1928" i="12" s="1"/>
  <c r="AY1928" i="12" s="1"/>
  <c r="AI1874" i="12"/>
  <c r="AM1874" i="12" s="1"/>
  <c r="AQ1874" i="12" s="1"/>
  <c r="AW1874" i="12" s="1"/>
  <c r="AJ1818" i="12"/>
  <c r="AR1818" i="12" s="1"/>
  <c r="AX1818" i="12" s="1"/>
  <c r="AJ1765" i="12"/>
  <c r="AR1765" i="12" s="1"/>
  <c r="AX1765" i="12" s="1"/>
  <c r="AI1749" i="12"/>
  <c r="AM1749" i="12" s="1"/>
  <c r="AQ1749" i="12" s="1"/>
  <c r="AW1749" i="12" s="1"/>
  <c r="AJ1703" i="12"/>
  <c r="AR1703" i="12" s="1"/>
  <c r="AX1703" i="12" s="1"/>
  <c r="AK1636" i="12"/>
  <c r="AS1636" i="12" s="1"/>
  <c r="AY1636" i="12" s="1"/>
  <c r="AI1547" i="12"/>
  <c r="AM1547" i="12" s="1"/>
  <c r="AQ1547" i="12" s="1"/>
  <c r="AW1547" i="12" s="1"/>
  <c r="AK1482" i="12"/>
  <c r="AS1482" i="12" s="1"/>
  <c r="AY1482" i="12" s="1"/>
  <c r="AK1435" i="12"/>
  <c r="AS1435" i="12" s="1"/>
  <c r="AY1435" i="12" s="1"/>
  <c r="AJ1423" i="12"/>
  <c r="AR1423" i="12" s="1"/>
  <c r="AX1423" i="12" s="1"/>
  <c r="AK1389" i="12"/>
  <c r="AS1389" i="12" s="1"/>
  <c r="AY1389" i="12" s="1"/>
  <c r="AI1336" i="12"/>
  <c r="AM1336" i="12" s="1"/>
  <c r="AQ1336" i="12" s="1"/>
  <c r="AW1336" i="12" s="1"/>
  <c r="AJ1295" i="12"/>
  <c r="AR1295" i="12" s="1"/>
  <c r="AX1295" i="12" s="1"/>
  <c r="AK1249" i="12"/>
  <c r="AS1249" i="12" s="1"/>
  <c r="AY1249" i="12" s="1"/>
  <c r="AK1197" i="12"/>
  <c r="AS1197" i="12" s="1"/>
  <c r="AY1197" i="12" s="1"/>
  <c r="AI1149" i="12"/>
  <c r="AM1149" i="12" s="1"/>
  <c r="AQ1149" i="12" s="1"/>
  <c r="AW1149" i="12" s="1"/>
  <c r="AI1085" i="12"/>
  <c r="AM1085" i="12" s="1"/>
  <c r="AQ1085" i="12" s="1"/>
  <c r="AW1085" i="12" s="1"/>
  <c r="AJ1048" i="12"/>
  <c r="AR1048" i="12" s="1"/>
  <c r="AX1048" i="12" s="1"/>
  <c r="AK1002" i="12"/>
  <c r="AS1002" i="12" s="1"/>
  <c r="AY1002" i="12" s="1"/>
  <c r="AI969" i="12"/>
  <c r="AM969" i="12" s="1"/>
  <c r="AQ969" i="12" s="1"/>
  <c r="AW969" i="12" s="1"/>
  <c r="AI922" i="12"/>
  <c r="AM922" i="12" s="1"/>
  <c r="AQ922" i="12" s="1"/>
  <c r="AW922" i="12" s="1"/>
  <c r="AI875" i="12"/>
  <c r="AM875" i="12" s="1"/>
  <c r="AQ875" i="12" s="1"/>
  <c r="AW875" i="12" s="1"/>
  <c r="AI812" i="12"/>
  <c r="AM812" i="12" s="1"/>
  <c r="AQ812" i="12" s="1"/>
  <c r="AW812" i="12" s="1"/>
  <c r="AI760" i="12"/>
  <c r="AM760" i="12" s="1"/>
  <c r="AQ760" i="12" s="1"/>
  <c r="AW760" i="12" s="1"/>
  <c r="AJ720" i="12"/>
  <c r="AR720" i="12" s="1"/>
  <c r="AX720" i="12" s="1"/>
  <c r="AK674" i="12"/>
  <c r="AS674" i="12" s="1"/>
  <c r="AY674" i="12" s="1"/>
  <c r="AI628" i="12"/>
  <c r="AM628" i="12" s="1"/>
  <c r="AQ628" i="12" s="1"/>
  <c r="AW628" i="12" s="1"/>
  <c r="AJ576" i="12"/>
  <c r="AR576" i="12" s="1"/>
  <c r="AX576" i="12" s="1"/>
  <c r="AJ536" i="12"/>
  <c r="AR536" i="12" s="1"/>
  <c r="AX536" i="12" s="1"/>
  <c r="AK485" i="12"/>
  <c r="AS485" i="12" s="1"/>
  <c r="AY485" i="12" s="1"/>
  <c r="AI432" i="12"/>
  <c r="AM432" i="12" s="1"/>
  <c r="AQ432" i="12" s="1"/>
  <c r="AW432" i="12" s="1"/>
  <c r="AJ390" i="12"/>
  <c r="AR390" i="12" s="1"/>
  <c r="AX390" i="12" s="1"/>
  <c r="AK336" i="12"/>
  <c r="AS336" i="12" s="1"/>
  <c r="AY336" i="12" s="1"/>
  <c r="AJ320" i="12"/>
  <c r="AR320" i="12" s="1"/>
  <c r="AX320" i="12" s="1"/>
  <c r="AI243" i="12"/>
  <c r="AM243" i="12" s="1"/>
  <c r="AQ243" i="12" s="1"/>
  <c r="AW243" i="12" s="1"/>
  <c r="AJ198" i="12"/>
  <c r="AR198" i="12" s="1"/>
  <c r="AX198" i="12" s="1"/>
  <c r="AK154" i="12"/>
  <c r="AS154" i="12" s="1"/>
  <c r="AY154" i="12" s="1"/>
  <c r="AI114" i="12"/>
  <c r="AM114" i="12" s="1"/>
  <c r="AQ114" i="12" s="1"/>
  <c r="AW114" i="12" s="1"/>
  <c r="AJ82" i="12"/>
  <c r="AR82" i="12" s="1"/>
  <c r="AX82" i="12" s="1"/>
  <c r="AK28" i="12"/>
  <c r="AS28" i="12" s="1"/>
  <c r="AY28" i="12" s="1"/>
  <c r="AJ228" i="12"/>
  <c r="AR228" i="12" s="1"/>
  <c r="AX228" i="12" s="1"/>
  <c r="AK1637" i="12"/>
  <c r="AS1637" i="12" s="1"/>
  <c r="AY1637" i="12" s="1"/>
  <c r="AJ1627" i="12"/>
  <c r="AR1627" i="12" s="1"/>
  <c r="AX1627" i="12" s="1"/>
  <c r="AJ1573" i="12"/>
  <c r="AR1573" i="12" s="1"/>
  <c r="AX1573" i="12" s="1"/>
  <c r="AJ1516" i="12"/>
  <c r="AR1516" i="12" s="1"/>
  <c r="AX1516" i="12" s="1"/>
  <c r="AI1465" i="12"/>
  <c r="AM1465" i="12" s="1"/>
  <c r="AQ1465" i="12" s="1"/>
  <c r="AW1465" i="12" s="1"/>
  <c r="AI1415" i="12"/>
  <c r="AM1415" i="12" s="1"/>
  <c r="AQ1415" i="12" s="1"/>
  <c r="AW1415" i="12" s="1"/>
  <c r="AI1340" i="12"/>
  <c r="AM1340" i="12" s="1"/>
  <c r="AQ1340" i="12" s="1"/>
  <c r="AW1340" i="12" s="1"/>
  <c r="AJ1297" i="12"/>
  <c r="AR1297" i="12" s="1"/>
  <c r="AX1297" i="12" s="1"/>
  <c r="AJ1233" i="12"/>
  <c r="AR1233" i="12" s="1"/>
  <c r="AX1233" i="12" s="1"/>
  <c r="AI1153" i="12"/>
  <c r="AM1153" i="12" s="1"/>
  <c r="AQ1153" i="12" s="1"/>
  <c r="AW1153" i="12" s="1"/>
  <c r="AI1088" i="12"/>
  <c r="AM1088" i="12" s="1"/>
  <c r="AQ1088" i="12" s="1"/>
  <c r="AW1088" i="12" s="1"/>
  <c r="AJ1050" i="12"/>
  <c r="AR1050" i="12" s="1"/>
  <c r="AX1050" i="12" s="1"/>
  <c r="AJ990" i="12"/>
  <c r="AR990" i="12" s="1"/>
  <c r="AX990" i="12" s="1"/>
  <c r="AK954" i="12"/>
  <c r="AS954" i="12" s="1"/>
  <c r="AY954" i="12" s="1"/>
  <c r="AI926" i="12"/>
  <c r="AM926" i="12" s="1"/>
  <c r="AQ926" i="12" s="1"/>
  <c r="AW926" i="12" s="1"/>
  <c r="AI877" i="12"/>
  <c r="AM877" i="12" s="1"/>
  <c r="AQ877" i="12" s="1"/>
  <c r="AW877" i="12" s="1"/>
  <c r="AI815" i="12"/>
  <c r="AM815" i="12" s="1"/>
  <c r="AQ815" i="12" s="1"/>
  <c r="AW815" i="12" s="1"/>
  <c r="AJ775" i="12"/>
  <c r="AR775" i="12" s="1"/>
  <c r="AX775" i="12" s="1"/>
  <c r="AK743" i="12"/>
  <c r="AS743" i="12" s="1"/>
  <c r="AY743" i="12" s="1"/>
  <c r="AJ724" i="12"/>
  <c r="AR724" i="12" s="1"/>
  <c r="AX724" i="12" s="1"/>
  <c r="AK684" i="12"/>
  <c r="AS684" i="12" s="1"/>
  <c r="AY684" i="12" s="1"/>
  <c r="AJ662" i="12"/>
  <c r="AR662" i="12" s="1"/>
  <c r="AX662" i="12" s="1"/>
  <c r="AJ580" i="12"/>
  <c r="AR580" i="12" s="1"/>
  <c r="AX580" i="12" s="1"/>
  <c r="AJ540" i="12"/>
  <c r="AR540" i="12" s="1"/>
  <c r="AX540" i="12" s="1"/>
  <c r="AI436" i="12"/>
  <c r="AM436" i="12" s="1"/>
  <c r="AQ436" i="12" s="1"/>
  <c r="AW436" i="12" s="1"/>
  <c r="AI377" i="12"/>
  <c r="AM377" i="12" s="1"/>
  <c r="AQ377" i="12" s="1"/>
  <c r="AW377" i="12" s="1"/>
  <c r="AJ322" i="12"/>
  <c r="AR322" i="12" s="1"/>
  <c r="AX322" i="12" s="1"/>
  <c r="AI247" i="12"/>
  <c r="AM247" i="12" s="1"/>
  <c r="AQ247" i="12" s="1"/>
  <c r="AW247" i="12" s="1"/>
  <c r="AJ203" i="12"/>
  <c r="AR203" i="12" s="1"/>
  <c r="AX203" i="12" s="1"/>
  <c r="AJ134" i="12"/>
  <c r="AR134" i="12" s="1"/>
  <c r="AX134" i="12" s="1"/>
  <c r="AI66" i="12"/>
  <c r="AM66" i="12" s="1"/>
  <c r="AQ66" i="12" s="1"/>
  <c r="AW66" i="12" s="1"/>
  <c r="AK232" i="12"/>
  <c r="AS232" i="12" s="1"/>
  <c r="AY232" i="12" s="1"/>
  <c r="AJ1517" i="12"/>
  <c r="AR1517" i="12" s="1"/>
  <c r="AX1517" i="12" s="1"/>
  <c r="AK349" i="12"/>
  <c r="AS349" i="12" s="1"/>
  <c r="AY349" i="12" s="1"/>
  <c r="AK3111" i="12"/>
  <c r="AS3111" i="12" s="1"/>
  <c r="AY3111" i="12" s="1"/>
  <c r="AI3099" i="12"/>
  <c r="AM3099" i="12" s="1"/>
  <c r="AQ3099" i="12" s="1"/>
  <c r="AW3099" i="12" s="1"/>
  <c r="AI3050" i="12"/>
  <c r="AM3050" i="12" s="1"/>
  <c r="AQ3050" i="12" s="1"/>
  <c r="AW3050" i="12" s="1"/>
  <c r="AJ3034" i="12"/>
  <c r="AR3034" i="12" s="1"/>
  <c r="AX3034" i="12" s="1"/>
  <c r="AK3020" i="12"/>
  <c r="AS3020" i="12" s="1"/>
  <c r="AY3020" i="12" s="1"/>
  <c r="AJ3015" i="12"/>
  <c r="AR3015" i="12" s="1"/>
  <c r="AX3015" i="12" s="1"/>
  <c r="AK2972" i="12"/>
  <c r="AS2972" i="12" s="1"/>
  <c r="AY2972" i="12" s="1"/>
  <c r="AI2929" i="12"/>
  <c r="AM2929" i="12" s="1"/>
  <c r="AQ2929" i="12" s="1"/>
  <c r="AW2929" i="12" s="1"/>
  <c r="AI2853" i="12"/>
  <c r="AM2853" i="12" s="1"/>
  <c r="AQ2853" i="12" s="1"/>
  <c r="AW2853" i="12" s="1"/>
  <c r="AJ2815" i="12"/>
  <c r="AR2815" i="12" s="1"/>
  <c r="AX2815" i="12" s="1"/>
  <c r="AK2776" i="12"/>
  <c r="AS2776" i="12" s="1"/>
  <c r="AY2776" i="12" s="1"/>
  <c r="AI2742" i="12"/>
  <c r="AM2742" i="12" s="1"/>
  <c r="AQ2742" i="12" s="1"/>
  <c r="AW2742" i="12" s="1"/>
  <c r="AJ2699" i="12"/>
  <c r="AR2699" i="12" s="1"/>
  <c r="AX2699" i="12" s="1"/>
  <c r="AK2658" i="12"/>
  <c r="AS2658" i="12" s="1"/>
  <c r="AY2658" i="12" s="1"/>
  <c r="AI2635" i="12"/>
  <c r="AM2635" i="12" s="1"/>
  <c r="AQ2635" i="12" s="1"/>
  <c r="AW2635" i="12" s="1"/>
  <c r="AJ2591" i="12"/>
  <c r="AR2591" i="12" s="1"/>
  <c r="AX2591" i="12" s="1"/>
  <c r="AK2525" i="12"/>
  <c r="AS2525" i="12" s="1"/>
  <c r="AY2525" i="12" s="1"/>
  <c r="AI2468" i="12"/>
  <c r="AM2468" i="12" s="1"/>
  <c r="AQ2468" i="12" s="1"/>
  <c r="AW2468" i="12" s="1"/>
  <c r="AI2379" i="12"/>
  <c r="AM2379" i="12" s="1"/>
  <c r="AQ2379" i="12" s="1"/>
  <c r="AW2379" i="12" s="1"/>
  <c r="AJ2328" i="12"/>
  <c r="AR2328" i="12" s="1"/>
  <c r="AX2328" i="12" s="1"/>
  <c r="AK2269" i="12"/>
  <c r="AS2269" i="12" s="1"/>
  <c r="AY2269" i="12" s="1"/>
  <c r="AI2180" i="12"/>
  <c r="AM2180" i="12" s="1"/>
  <c r="AQ2180" i="12" s="1"/>
  <c r="AW2180" i="12" s="1"/>
  <c r="AK2095" i="12"/>
  <c r="AS2095" i="12" s="1"/>
  <c r="AY2095" i="12" s="1"/>
  <c r="AI2050" i="12"/>
  <c r="AM2050" i="12" s="1"/>
  <c r="AQ2050" i="12" s="1"/>
  <c r="AW2050" i="12" s="1"/>
  <c r="AJ2007" i="12"/>
  <c r="AR2007" i="12" s="1"/>
  <c r="AX2007" i="12" s="1"/>
  <c r="AK1952" i="12"/>
  <c r="AS1952" i="12" s="1"/>
  <c r="AY1952" i="12" s="1"/>
  <c r="AI1898" i="12"/>
  <c r="AM1898" i="12" s="1"/>
  <c r="AQ1898" i="12" s="1"/>
  <c r="AW1898" i="12" s="1"/>
  <c r="AJ1841" i="12"/>
  <c r="AR1841" i="12" s="1"/>
  <c r="AX1841" i="12" s="1"/>
  <c r="AJ1788" i="12"/>
  <c r="AR1788" i="12" s="1"/>
  <c r="AX1788" i="12" s="1"/>
  <c r="AK1744" i="12"/>
  <c r="AS1744" i="12" s="1"/>
  <c r="AY1744" i="12" s="1"/>
  <c r="AI1703" i="12"/>
  <c r="AM1703" i="12" s="1"/>
  <c r="AQ1703" i="12" s="1"/>
  <c r="AW1703" i="12" s="1"/>
  <c r="AJ1664" i="12"/>
  <c r="AR1664" i="12" s="1"/>
  <c r="AX1664" i="12" s="1"/>
  <c r="AJ3111" i="12"/>
  <c r="AR3111" i="12" s="1"/>
  <c r="AX3111" i="12" s="1"/>
  <c r="AJ3078" i="12"/>
  <c r="AR3078" i="12" s="1"/>
  <c r="AX3078" i="12" s="1"/>
  <c r="AJ3041" i="12"/>
  <c r="AR3041" i="12" s="1"/>
  <c r="AX3041" i="12" s="1"/>
  <c r="AJ3020" i="12"/>
  <c r="AR3020" i="12" s="1"/>
  <c r="AX3020" i="12" s="1"/>
  <c r="AI3015" i="12"/>
  <c r="AM3015" i="12" s="1"/>
  <c r="AQ3015" i="12" s="1"/>
  <c r="AW3015" i="12" s="1"/>
  <c r="AJ2972" i="12"/>
  <c r="AR2972" i="12" s="1"/>
  <c r="AX2972" i="12" s="1"/>
  <c r="AK2923" i="12"/>
  <c r="AS2923" i="12" s="1"/>
  <c r="AY2923" i="12" s="1"/>
  <c r="AI2886" i="12"/>
  <c r="AM2886" i="12" s="1"/>
  <c r="AQ2886" i="12" s="1"/>
  <c r="AW2886" i="12" s="1"/>
  <c r="AI2815" i="12"/>
  <c r="AM2815" i="12" s="1"/>
  <c r="AQ2815" i="12" s="1"/>
  <c r="AW2815" i="12" s="1"/>
  <c r="AI2756" i="12"/>
  <c r="AM2756" i="12" s="1"/>
  <c r="AQ2756" i="12" s="1"/>
  <c r="AW2756" i="12" s="1"/>
  <c r="AJ2723" i="12"/>
  <c r="AR2723" i="12" s="1"/>
  <c r="AX2723" i="12" s="1"/>
  <c r="AJ2658" i="12"/>
  <c r="AR2658" i="12" s="1"/>
  <c r="AX2658" i="12" s="1"/>
  <c r="AK2620" i="12"/>
  <c r="AS2620" i="12" s="1"/>
  <c r="AY2620" i="12" s="1"/>
  <c r="AK2548" i="12"/>
  <c r="AS2548" i="12" s="1"/>
  <c r="AY2548" i="12" s="1"/>
  <c r="AJ2525" i="12"/>
  <c r="AR2525" i="12" s="1"/>
  <c r="AX2525" i="12" s="1"/>
  <c r="AK2464" i="12"/>
  <c r="AS2464" i="12" s="1"/>
  <c r="AY2464" i="12" s="1"/>
  <c r="AI2406" i="12"/>
  <c r="AM2406" i="12" s="1"/>
  <c r="AQ2406" i="12" s="1"/>
  <c r="AW2406" i="12" s="1"/>
  <c r="AI2328" i="12"/>
  <c r="AM2328" i="12" s="1"/>
  <c r="AQ2328" i="12" s="1"/>
  <c r="AW2328" i="12" s="1"/>
  <c r="AJ2269" i="12"/>
  <c r="AR2269" i="12" s="1"/>
  <c r="AX2269" i="12" s="1"/>
  <c r="AK2176" i="12"/>
  <c r="AS2176" i="12" s="1"/>
  <c r="AY2176" i="12" s="1"/>
  <c r="AI2132" i="12"/>
  <c r="AM2132" i="12" s="1"/>
  <c r="AQ2132" i="12" s="1"/>
  <c r="AW2132" i="12" s="1"/>
  <c r="AI2071" i="12"/>
  <c r="AM2071" i="12" s="1"/>
  <c r="AQ2071" i="12" s="1"/>
  <c r="AW2071" i="12" s="1"/>
  <c r="AI2007" i="12"/>
  <c r="AM2007" i="12" s="1"/>
  <c r="AQ2007" i="12" s="1"/>
  <c r="AW2007" i="12" s="1"/>
  <c r="AJ1952" i="12"/>
  <c r="AR1952" i="12" s="1"/>
  <c r="AX1952" i="12" s="1"/>
  <c r="AK1893" i="12"/>
  <c r="AS1893" i="12" s="1"/>
  <c r="AY1893" i="12" s="1"/>
  <c r="AI1841" i="12"/>
  <c r="AM1841" i="12" s="1"/>
  <c r="AQ1841" i="12" s="1"/>
  <c r="AW1841" i="12" s="1"/>
  <c r="AK1814" i="12"/>
  <c r="AS1814" i="12" s="1"/>
  <c r="AY1814" i="12" s="1"/>
  <c r="AK1759" i="12"/>
  <c r="AS1759" i="12" s="1"/>
  <c r="AY1759" i="12" s="1"/>
  <c r="AI1723" i="12"/>
  <c r="AM1723" i="12" s="1"/>
  <c r="AQ1723" i="12" s="1"/>
  <c r="AW1723" i="12" s="1"/>
  <c r="AI1664" i="12"/>
  <c r="AM1664" i="12" s="1"/>
  <c r="AQ1664" i="12" s="1"/>
  <c r="AW1664" i="12" s="1"/>
  <c r="AK3107" i="12"/>
  <c r="AS3107" i="12" s="1"/>
  <c r="AY3107" i="12" s="1"/>
  <c r="AI3093" i="12"/>
  <c r="AM3093" i="12" s="1"/>
  <c r="AQ3093" i="12" s="1"/>
  <c r="AW3093" i="12" s="1"/>
  <c r="AK3039" i="12"/>
  <c r="AS3039" i="12" s="1"/>
  <c r="AY3039" i="12" s="1"/>
  <c r="AI3027" i="12"/>
  <c r="AM3027" i="12" s="1"/>
  <c r="AQ3027" i="12" s="1"/>
  <c r="AW3027" i="12" s="1"/>
  <c r="AI2988" i="12"/>
  <c r="AM2988" i="12" s="1"/>
  <c r="AQ2988" i="12" s="1"/>
  <c r="AW2988" i="12" s="1"/>
  <c r="AK2963" i="12"/>
  <c r="AS2963" i="12" s="1"/>
  <c r="AY2963" i="12" s="1"/>
  <c r="AI2919" i="12"/>
  <c r="AM2919" i="12" s="1"/>
  <c r="AQ2919" i="12" s="1"/>
  <c r="AW2919" i="12" s="1"/>
  <c r="AJ2868" i="12"/>
  <c r="AR2868" i="12" s="1"/>
  <c r="AX2868" i="12" s="1"/>
  <c r="AK2827" i="12"/>
  <c r="AS2827" i="12" s="1"/>
  <c r="AY2827" i="12" s="1"/>
  <c r="AI2791" i="12"/>
  <c r="AM2791" i="12" s="1"/>
  <c r="AQ2791" i="12" s="1"/>
  <c r="AW2791" i="12" s="1"/>
  <c r="AK2768" i="12"/>
  <c r="AS2768" i="12" s="1"/>
  <c r="AY2768" i="12" s="1"/>
  <c r="AI2737" i="12"/>
  <c r="AM2737" i="12" s="1"/>
  <c r="AQ2737" i="12" s="1"/>
  <c r="AW2737" i="12" s="1"/>
  <c r="AJ2690" i="12"/>
  <c r="AR2690" i="12" s="1"/>
  <c r="AX2690" i="12" s="1"/>
  <c r="AK2653" i="12"/>
  <c r="AS2653" i="12" s="1"/>
  <c r="AY2653" i="12" s="1"/>
  <c r="AK2610" i="12"/>
  <c r="AS2610" i="12" s="1"/>
  <c r="AY2610" i="12" s="1"/>
  <c r="AI2544" i="12"/>
  <c r="AM2544" i="12" s="1"/>
  <c r="AQ2544" i="12" s="1"/>
  <c r="AW2544" i="12" s="1"/>
  <c r="AJ2482" i="12"/>
  <c r="AR2482" i="12" s="1"/>
  <c r="AX2482" i="12" s="1"/>
  <c r="AK2424" i="12"/>
  <c r="AS2424" i="12" s="1"/>
  <c r="AY2424" i="12" s="1"/>
  <c r="AJ2399" i="12"/>
  <c r="AR2399" i="12" s="1"/>
  <c r="AX2399" i="12" s="1"/>
  <c r="AK2340" i="12"/>
  <c r="AS2340" i="12" s="1"/>
  <c r="AY2340" i="12" s="1"/>
  <c r="AJ2314" i="12"/>
  <c r="AR2314" i="12" s="1"/>
  <c r="AX2314" i="12" s="1"/>
  <c r="AK2229" i="12"/>
  <c r="AS2229" i="12" s="1"/>
  <c r="AY2229" i="12" s="1"/>
  <c r="AI2169" i="12"/>
  <c r="AM2169" i="12" s="1"/>
  <c r="AQ2169" i="12" s="1"/>
  <c r="AW2169" i="12" s="1"/>
  <c r="AK2087" i="12"/>
  <c r="AS2087" i="12" s="1"/>
  <c r="AY2087" i="12" s="1"/>
  <c r="AI2043" i="12"/>
  <c r="AM2043" i="12" s="1"/>
  <c r="AQ2043" i="12" s="1"/>
  <c r="AW2043" i="12" s="1"/>
  <c r="AJ1999" i="12"/>
  <c r="AR1999" i="12" s="1"/>
  <c r="AX1999" i="12" s="1"/>
  <c r="AK1942" i="12"/>
  <c r="AS1942" i="12" s="1"/>
  <c r="AY1942" i="12" s="1"/>
  <c r="AI1886" i="12"/>
  <c r="AM1886" i="12" s="1"/>
  <c r="AQ1886" i="12" s="1"/>
  <c r="AW1886" i="12" s="1"/>
  <c r="AJ1834" i="12"/>
  <c r="AR1834" i="12" s="1"/>
  <c r="AX1834" i="12" s="1"/>
  <c r="AJ1715" i="12"/>
  <c r="AR1715" i="12" s="1"/>
  <c r="AX1715" i="12" s="1"/>
  <c r="AJ1656" i="12"/>
  <c r="AR1656" i="12" s="1"/>
  <c r="AX1656" i="12" s="1"/>
  <c r="AI3106" i="12"/>
  <c r="AM3106" i="12" s="1"/>
  <c r="AQ3106" i="12" s="1"/>
  <c r="AW3106" i="12" s="1"/>
  <c r="AK3056" i="12"/>
  <c r="AS3056" i="12" s="1"/>
  <c r="AY3056" i="12" s="1"/>
  <c r="AI3038" i="12"/>
  <c r="AM3038" i="12" s="1"/>
  <c r="AQ3038" i="12" s="1"/>
  <c r="AW3038" i="12" s="1"/>
  <c r="AJ3022" i="12"/>
  <c r="AR3022" i="12" s="1"/>
  <c r="AX3022" i="12" s="1"/>
  <c r="AI3017" i="12"/>
  <c r="AM3017" i="12" s="1"/>
  <c r="AQ3017" i="12" s="1"/>
  <c r="AW3017" i="12" s="1"/>
  <c r="AJ2981" i="12"/>
  <c r="AR2981" i="12" s="1"/>
  <c r="AX2981" i="12" s="1"/>
  <c r="AK2933" i="12"/>
  <c r="AS2933" i="12" s="1"/>
  <c r="AY2933" i="12" s="1"/>
  <c r="AK2861" i="12"/>
  <c r="AS2861" i="12" s="1"/>
  <c r="AY2861" i="12" s="1"/>
  <c r="AJ2840" i="12"/>
  <c r="AR2840" i="12" s="1"/>
  <c r="AX2840" i="12" s="1"/>
  <c r="AK2801" i="12"/>
  <c r="AS2801" i="12" s="1"/>
  <c r="AY2801" i="12" s="1"/>
  <c r="AI2764" i="12"/>
  <c r="AM2764" i="12" s="1"/>
  <c r="AQ2764" i="12" s="1"/>
  <c r="AW2764" i="12" s="1"/>
  <c r="AI2712" i="12"/>
  <c r="AM2712" i="12" s="1"/>
  <c r="AQ2712" i="12" s="1"/>
  <c r="AW2712" i="12" s="1"/>
  <c r="AK2683" i="12"/>
  <c r="AS2683" i="12" s="1"/>
  <c r="AY2683" i="12" s="1"/>
  <c r="AI2652" i="12"/>
  <c r="AM2652" i="12" s="1"/>
  <c r="AQ2652" i="12" s="1"/>
  <c r="AW2652" i="12" s="1"/>
  <c r="AI2600" i="12"/>
  <c r="AM2600" i="12" s="1"/>
  <c r="AQ2600" i="12" s="1"/>
  <c r="AW2600" i="12" s="1"/>
  <c r="AJ2533" i="12"/>
  <c r="AR2533" i="12" s="1"/>
  <c r="AX2533" i="12" s="1"/>
  <c r="AK2472" i="12"/>
  <c r="AS2472" i="12" s="1"/>
  <c r="AY2472" i="12" s="1"/>
  <c r="AI2417" i="12"/>
  <c r="AM2417" i="12" s="1"/>
  <c r="AQ2417" i="12" s="1"/>
  <c r="AW2417" i="12" s="1"/>
  <c r="AJ2360" i="12"/>
  <c r="AR2360" i="12" s="1"/>
  <c r="AX2360" i="12" s="1"/>
  <c r="AK2307" i="12"/>
  <c r="AS2307" i="12" s="1"/>
  <c r="AY2307" i="12" s="1"/>
  <c r="AK2184" i="12"/>
  <c r="AS2184" i="12" s="1"/>
  <c r="AY2184" i="12" s="1"/>
  <c r="AK2117" i="12"/>
  <c r="AS2117" i="12" s="1"/>
  <c r="AY2117" i="12" s="1"/>
  <c r="AK2053" i="12"/>
  <c r="AS2053" i="12" s="1"/>
  <c r="AY2053" i="12" s="1"/>
  <c r="AI2016" i="12"/>
  <c r="AM2016" i="12" s="1"/>
  <c r="AQ2016" i="12" s="1"/>
  <c r="AW2016" i="12" s="1"/>
  <c r="AJ1968" i="12"/>
  <c r="AR1968" i="12" s="1"/>
  <c r="AX1968" i="12" s="1"/>
  <c r="AK1908" i="12"/>
  <c r="AS1908" i="12" s="1"/>
  <c r="AY1908" i="12" s="1"/>
  <c r="AJ1879" i="12"/>
  <c r="AR1879" i="12" s="1"/>
  <c r="AX1879" i="12" s="1"/>
  <c r="AK1822" i="12"/>
  <c r="AS1822" i="12" s="1"/>
  <c r="AY1822" i="12" s="1"/>
  <c r="AK1769" i="12"/>
  <c r="AS1769" i="12" s="1"/>
  <c r="AY1769" i="12" s="1"/>
  <c r="AI1731" i="12"/>
  <c r="AM1731" i="12" s="1"/>
  <c r="AQ1731" i="12" s="1"/>
  <c r="AW1731" i="12" s="1"/>
  <c r="AI1685" i="12"/>
  <c r="AM1685" i="12" s="1"/>
  <c r="AQ1685" i="12" s="1"/>
  <c r="AW1685" i="12" s="1"/>
  <c r="AK1627" i="12"/>
  <c r="AS1627" i="12" s="1"/>
  <c r="AY1627" i="12" s="1"/>
  <c r="AK1573" i="12"/>
  <c r="AS1573" i="12" s="1"/>
  <c r="AY1573" i="12" s="1"/>
  <c r="AK1516" i="12"/>
  <c r="AS1516" i="12" s="1"/>
  <c r="AY1516" i="12" s="1"/>
  <c r="AJ1465" i="12"/>
  <c r="AR1465" i="12" s="1"/>
  <c r="AX1465" i="12" s="1"/>
  <c r="AK1424" i="12"/>
  <c r="AS1424" i="12" s="1"/>
  <c r="AY1424" i="12" s="1"/>
  <c r="AI1400" i="12"/>
  <c r="AM1400" i="12" s="1"/>
  <c r="AQ1400" i="12" s="1"/>
  <c r="AW1400" i="12" s="1"/>
  <c r="AK1364" i="12"/>
  <c r="AS1364" i="12" s="1"/>
  <c r="AY1364" i="12" s="1"/>
  <c r="AI1320" i="12"/>
  <c r="AM1320" i="12" s="1"/>
  <c r="AQ1320" i="12" s="1"/>
  <c r="AW1320" i="12" s="1"/>
  <c r="AJ1281" i="12"/>
  <c r="AR1281" i="12" s="1"/>
  <c r="AX1281" i="12" s="1"/>
  <c r="AI1257" i="12"/>
  <c r="AM1257" i="12" s="1"/>
  <c r="AQ1257" i="12" s="1"/>
  <c r="AW1257" i="12" s="1"/>
  <c r="AK1233" i="12"/>
  <c r="AS1233" i="12" s="1"/>
  <c r="AY1233" i="12" s="1"/>
  <c r="AK1180" i="12"/>
  <c r="AS1180" i="12" s="1"/>
  <c r="AY1180" i="12" s="1"/>
  <c r="AJ1153" i="12"/>
  <c r="AR1153" i="12" s="1"/>
  <c r="AX1153" i="12" s="1"/>
  <c r="AK1109" i="12"/>
  <c r="AS1109" i="12" s="1"/>
  <c r="AY1109" i="12" s="1"/>
  <c r="AJ1088" i="12"/>
  <c r="AR1088" i="12" s="1"/>
  <c r="AX1088" i="12" s="1"/>
  <c r="AK1050" i="12"/>
  <c r="AS1050" i="12" s="1"/>
  <c r="AY1050" i="12" s="1"/>
  <c r="AJ1032" i="12"/>
  <c r="AR1032" i="12" s="1"/>
  <c r="AX1032" i="12" s="1"/>
  <c r="AK990" i="12"/>
  <c r="AS990" i="12" s="1"/>
  <c r="AY990" i="12" s="1"/>
  <c r="AI956" i="12"/>
  <c r="AM956" i="12" s="1"/>
  <c r="AQ956" i="12" s="1"/>
  <c r="AW956" i="12" s="1"/>
  <c r="AJ926" i="12"/>
  <c r="AR926" i="12" s="1"/>
  <c r="AX926" i="12" s="1"/>
  <c r="AK892" i="12"/>
  <c r="AS892" i="12" s="1"/>
  <c r="AY892" i="12" s="1"/>
  <c r="AI863" i="12"/>
  <c r="AM863" i="12" s="1"/>
  <c r="AQ863" i="12" s="1"/>
  <c r="AW863" i="12" s="1"/>
  <c r="AJ815" i="12"/>
  <c r="AR815" i="12" s="1"/>
  <c r="AX815" i="12" s="1"/>
  <c r="AK775" i="12"/>
  <c r="AS775" i="12" s="1"/>
  <c r="AY775" i="12" s="1"/>
  <c r="AI746" i="12"/>
  <c r="AM746" i="12" s="1"/>
  <c r="AQ746" i="12" s="1"/>
  <c r="AW746" i="12" s="1"/>
  <c r="AJ702" i="12"/>
  <c r="AR702" i="12" s="1"/>
  <c r="AX702" i="12" s="1"/>
  <c r="AK662" i="12"/>
  <c r="AS662" i="12" s="1"/>
  <c r="AY662" i="12" s="1"/>
  <c r="AJ643" i="12"/>
  <c r="AR643" i="12" s="1"/>
  <c r="AX643" i="12" s="1"/>
  <c r="AK580" i="12"/>
  <c r="AS580" i="12" s="1"/>
  <c r="AY580" i="12" s="1"/>
  <c r="AK540" i="12"/>
  <c r="AS540" i="12" s="1"/>
  <c r="AY540" i="12" s="1"/>
  <c r="AJ516" i="12"/>
  <c r="AR516" i="12" s="1"/>
  <c r="AX516" i="12" s="1"/>
  <c r="AK456" i="12"/>
  <c r="AS456" i="12" s="1"/>
  <c r="AY456" i="12" s="1"/>
  <c r="AI408" i="12"/>
  <c r="AM408" i="12" s="1"/>
  <c r="AQ408" i="12" s="1"/>
  <c r="AW408" i="12" s="1"/>
  <c r="AI349" i="12"/>
  <c r="AM349" i="12" s="1"/>
  <c r="AQ349" i="12" s="1"/>
  <c r="AW349" i="12" s="1"/>
  <c r="AJ304" i="12"/>
  <c r="AR304" i="12" s="1"/>
  <c r="AX304" i="12" s="1"/>
  <c r="AJ247" i="12"/>
  <c r="AR247" i="12" s="1"/>
  <c r="AX247" i="12" s="1"/>
  <c r="AK203" i="12"/>
  <c r="AS203" i="12" s="1"/>
  <c r="AY203" i="12" s="1"/>
  <c r="AI163" i="12"/>
  <c r="AM163" i="12" s="1"/>
  <c r="AQ163" i="12" s="1"/>
  <c r="AW163" i="12" s="1"/>
  <c r="AJ119" i="12"/>
  <c r="AR119" i="12" s="1"/>
  <c r="AX119" i="12" s="1"/>
  <c r="AK84" i="12"/>
  <c r="AS84" i="12" s="1"/>
  <c r="AY84" i="12" s="1"/>
  <c r="AJ66" i="12"/>
  <c r="AR66" i="12" s="1"/>
  <c r="AX66" i="12" s="1"/>
  <c r="AI252" i="12"/>
  <c r="AM252" i="12" s="1"/>
  <c r="AQ252" i="12" s="1"/>
  <c r="AW252" i="12" s="1"/>
  <c r="AJ216" i="12"/>
  <c r="AR216" i="12" s="1"/>
  <c r="AX216" i="12" s="1"/>
  <c r="AK1630" i="12"/>
  <c r="AS1630" i="12" s="1"/>
  <c r="AY1630" i="12" s="1"/>
  <c r="AK1576" i="12"/>
  <c r="AS1576" i="12" s="1"/>
  <c r="AY1576" i="12" s="1"/>
  <c r="AK1517" i="12"/>
  <c r="AS1517" i="12" s="1"/>
  <c r="AY1517" i="12" s="1"/>
  <c r="AK1470" i="12"/>
  <c r="AS1470" i="12" s="1"/>
  <c r="AY1470" i="12" s="1"/>
  <c r="AK1425" i="12"/>
  <c r="AS1425" i="12" s="1"/>
  <c r="AY1425" i="12" s="1"/>
  <c r="AI1405" i="12"/>
  <c r="AM1405" i="12" s="1"/>
  <c r="AQ1405" i="12" s="1"/>
  <c r="AW1405" i="12" s="1"/>
  <c r="AI1324" i="12"/>
  <c r="AM1324" i="12" s="1"/>
  <c r="AQ1324" i="12" s="1"/>
  <c r="AW1324" i="12" s="1"/>
  <c r="AI1265" i="12"/>
  <c r="AM1265" i="12" s="1"/>
  <c r="AQ1265" i="12" s="1"/>
  <c r="AW1265" i="12" s="1"/>
  <c r="AJ1211" i="12"/>
  <c r="AR1211" i="12" s="1"/>
  <c r="AX1211" i="12" s="1"/>
  <c r="AK1184" i="12"/>
  <c r="AS1184" i="12" s="1"/>
  <c r="AY1184" i="12" s="1"/>
  <c r="AI1135" i="12"/>
  <c r="AM1135" i="12" s="1"/>
  <c r="AQ1135" i="12" s="1"/>
  <c r="AW1135" i="12" s="1"/>
  <c r="AJ1094" i="12"/>
  <c r="AR1094" i="12" s="1"/>
  <c r="AX1094" i="12" s="1"/>
  <c r="AK1055" i="12"/>
  <c r="AS1055" i="12" s="1"/>
  <c r="AY1055" i="12" s="1"/>
  <c r="AJ1034" i="12"/>
  <c r="AR1034" i="12" s="1"/>
  <c r="AX1034" i="12" s="1"/>
  <c r="AK993" i="12"/>
  <c r="AS993" i="12" s="1"/>
  <c r="AY993" i="12" s="1"/>
  <c r="AI960" i="12"/>
  <c r="AM960" i="12" s="1"/>
  <c r="AQ960" i="12" s="1"/>
  <c r="AW960" i="12" s="1"/>
  <c r="AJ930" i="12"/>
  <c r="AR930" i="12" s="1"/>
  <c r="AX930" i="12" s="1"/>
  <c r="AK894" i="12"/>
  <c r="AS894" i="12" s="1"/>
  <c r="AY894" i="12" s="1"/>
  <c r="AJ882" i="12"/>
  <c r="AR882" i="12" s="1"/>
  <c r="AX882" i="12" s="1"/>
  <c r="AK840" i="12"/>
  <c r="AS840" i="12" s="1"/>
  <c r="AY840" i="12" s="1"/>
  <c r="AJ818" i="12"/>
  <c r="AR818" i="12" s="1"/>
  <c r="AX818" i="12" s="1"/>
  <c r="AK776" i="12"/>
  <c r="AS776" i="12" s="1"/>
  <c r="AY776" i="12" s="1"/>
  <c r="AJ770" i="12"/>
  <c r="AR770" i="12" s="1"/>
  <c r="AX770" i="12" s="1"/>
  <c r="AK727" i="12"/>
  <c r="AS727" i="12" s="1"/>
  <c r="AY727" i="12" s="1"/>
  <c r="AI689" i="12"/>
  <c r="AM689" i="12" s="1"/>
  <c r="AQ689" i="12" s="1"/>
  <c r="AW689" i="12" s="1"/>
  <c r="AI607" i="12"/>
  <c r="AM607" i="12" s="1"/>
  <c r="AQ607" i="12" s="1"/>
  <c r="AW607" i="12" s="1"/>
  <c r="AI569" i="12"/>
  <c r="AM569" i="12" s="1"/>
  <c r="AQ569" i="12" s="1"/>
  <c r="AW569" i="12" s="1"/>
  <c r="AJ520" i="12"/>
  <c r="AR520" i="12" s="1"/>
  <c r="AX520" i="12" s="1"/>
  <c r="AK460" i="12"/>
  <c r="AS460" i="12" s="1"/>
  <c r="AY460" i="12" s="1"/>
  <c r="AI413" i="12"/>
  <c r="AM413" i="12" s="1"/>
  <c r="AQ413" i="12" s="1"/>
  <c r="AW413" i="12" s="1"/>
  <c r="AJ383" i="12"/>
  <c r="AR383" i="12" s="1"/>
  <c r="AX383" i="12" s="1"/>
  <c r="AK326" i="12"/>
  <c r="AS326" i="12" s="1"/>
  <c r="AY326" i="12" s="1"/>
  <c r="AK281" i="12"/>
  <c r="AS281" i="12" s="1"/>
  <c r="AY281" i="12" s="1"/>
  <c r="AJ251" i="12"/>
  <c r="AR251" i="12" s="1"/>
  <c r="AX251" i="12" s="1"/>
  <c r="AK207" i="12"/>
  <c r="AS207" i="12" s="1"/>
  <c r="AY207" i="12" s="1"/>
  <c r="AJ185" i="12"/>
  <c r="AR185" i="12" s="1"/>
  <c r="AX185" i="12" s="1"/>
  <c r="AK138" i="12"/>
  <c r="AS138" i="12" s="1"/>
  <c r="AY138" i="12" s="1"/>
  <c r="AJ121" i="12"/>
  <c r="AR121" i="12" s="1"/>
  <c r="AX121" i="12" s="1"/>
  <c r="AK88" i="12"/>
  <c r="AS88" i="12" s="1"/>
  <c r="AY88" i="12" s="1"/>
  <c r="AI48" i="12"/>
  <c r="AM48" i="12" s="1"/>
  <c r="AQ48" i="12" s="1"/>
  <c r="AW48" i="12" s="1"/>
  <c r="AK220" i="12"/>
  <c r="AS220" i="12" s="1"/>
  <c r="AY220" i="12" s="1"/>
  <c r="AJ1616" i="12"/>
  <c r="AR1616" i="12" s="1"/>
  <c r="AX1616" i="12" s="1"/>
  <c r="AK1585" i="12"/>
  <c r="AS1585" i="12" s="1"/>
  <c r="AY1585" i="12" s="1"/>
  <c r="AK1522" i="12"/>
  <c r="AS1522" i="12" s="1"/>
  <c r="AY1522" i="12" s="1"/>
  <c r="AI1450" i="12"/>
  <c r="AM1450" i="12" s="1"/>
  <c r="AQ1450" i="12" s="1"/>
  <c r="AW1450" i="12" s="1"/>
  <c r="AJ1420" i="12"/>
  <c r="AR1420" i="12" s="1"/>
  <c r="AX1420" i="12" s="1"/>
  <c r="AK1376" i="12"/>
  <c r="AS1376" i="12" s="1"/>
  <c r="AY1376" i="12" s="1"/>
  <c r="AJ1348" i="12"/>
  <c r="AR1348" i="12" s="1"/>
  <c r="AX1348" i="12" s="1"/>
  <c r="AK1303" i="12"/>
  <c r="AS1303" i="12" s="1"/>
  <c r="AY1303" i="12" s="1"/>
  <c r="AI1271" i="12"/>
  <c r="AM1271" i="12" s="1"/>
  <c r="AQ1271" i="12" s="1"/>
  <c r="AW1271" i="12" s="1"/>
  <c r="AK1241" i="12"/>
  <c r="AS1241" i="12" s="1"/>
  <c r="AY1241" i="12" s="1"/>
  <c r="AK1188" i="12"/>
  <c r="AS1188" i="12" s="1"/>
  <c r="AY1188" i="12" s="1"/>
  <c r="AI1139" i="12"/>
  <c r="AM1139" i="12" s="1"/>
  <c r="AQ1139" i="12" s="1"/>
  <c r="AW1139" i="12" s="1"/>
  <c r="AI1078" i="12"/>
  <c r="AM1078" i="12" s="1"/>
  <c r="AQ1078" i="12" s="1"/>
  <c r="AW1078" i="12" s="1"/>
  <c r="AJ1035" i="12"/>
  <c r="AR1035" i="12" s="1"/>
  <c r="AX1035" i="12" s="1"/>
  <c r="AK995" i="12"/>
  <c r="AS995" i="12" s="1"/>
  <c r="AY995" i="12" s="1"/>
  <c r="AJ979" i="12"/>
  <c r="AR979" i="12" s="1"/>
  <c r="AX979" i="12" s="1"/>
  <c r="AK950" i="12"/>
  <c r="AS950" i="12" s="1"/>
  <c r="AY950" i="12" s="1"/>
  <c r="AI916" i="12"/>
  <c r="AM916" i="12" s="1"/>
  <c r="AQ916" i="12" s="1"/>
  <c r="AW916" i="12" s="1"/>
  <c r="AI869" i="12"/>
  <c r="AM869" i="12" s="1"/>
  <c r="AQ869" i="12" s="1"/>
  <c r="AW869" i="12" s="1"/>
  <c r="AJ821" i="12"/>
  <c r="AR821" i="12" s="1"/>
  <c r="AX821" i="12" s="1"/>
  <c r="AK777" i="12"/>
  <c r="AS777" i="12" s="1"/>
  <c r="AY777" i="12" s="1"/>
  <c r="AI753" i="12"/>
  <c r="AM753" i="12" s="1"/>
  <c r="AQ753" i="12" s="1"/>
  <c r="AW753" i="12" s="1"/>
  <c r="AJ713" i="12"/>
  <c r="AR713" i="12" s="1"/>
  <c r="AX713" i="12" s="1"/>
  <c r="AK668" i="12"/>
  <c r="AS668" i="12" s="1"/>
  <c r="AY668" i="12" s="1"/>
  <c r="AJ649" i="12"/>
  <c r="AR649" i="12" s="1"/>
  <c r="AX649" i="12" s="1"/>
  <c r="AK591" i="12"/>
  <c r="AS591" i="12" s="1"/>
  <c r="AY591" i="12" s="1"/>
  <c r="AK550" i="12"/>
  <c r="AS550" i="12" s="1"/>
  <c r="AY550" i="12" s="1"/>
  <c r="AJ527" i="12"/>
  <c r="AR527" i="12" s="1"/>
  <c r="AX527" i="12" s="1"/>
  <c r="AK466" i="12"/>
  <c r="AS466" i="12" s="1"/>
  <c r="AY466" i="12" s="1"/>
  <c r="AJ447" i="12"/>
  <c r="AR447" i="12" s="1"/>
  <c r="AX447" i="12" s="1"/>
  <c r="AK397" i="12"/>
  <c r="AS397" i="12" s="1"/>
  <c r="AY397" i="12" s="1"/>
  <c r="AJ387" i="12"/>
  <c r="AR387" i="12" s="1"/>
  <c r="AX387" i="12" s="1"/>
  <c r="AK330" i="12"/>
  <c r="AS330" i="12" s="1"/>
  <c r="AY330" i="12" s="1"/>
  <c r="AK285" i="12"/>
  <c r="AS285" i="12" s="1"/>
  <c r="AY285" i="12" s="1"/>
  <c r="AI235" i="12"/>
  <c r="AM235" i="12" s="1"/>
  <c r="AQ235" i="12" s="1"/>
  <c r="AW235" i="12" s="1"/>
  <c r="AJ191" i="12"/>
  <c r="AR191" i="12" s="1"/>
  <c r="AX191" i="12" s="1"/>
  <c r="AK141" i="12"/>
  <c r="AS141" i="12" s="1"/>
  <c r="AY141" i="12" s="1"/>
  <c r="AI102" i="12"/>
  <c r="AM102" i="12" s="1"/>
  <c r="AQ102" i="12" s="1"/>
  <c r="AW102" i="12" s="1"/>
  <c r="AJ73" i="12"/>
  <c r="AR73" i="12" s="1"/>
  <c r="AX73" i="12" s="1"/>
  <c r="AK240" i="12"/>
  <c r="AS240" i="12" s="1"/>
  <c r="AY240" i="12" s="1"/>
  <c r="AK1626" i="12"/>
  <c r="AS1626" i="12" s="1"/>
  <c r="AY1626" i="12" s="1"/>
  <c r="AK1569" i="12"/>
  <c r="AS1569" i="12" s="1"/>
  <c r="AY1569" i="12" s="1"/>
  <c r="AK1511" i="12"/>
  <c r="AS1511" i="12" s="1"/>
  <c r="AY1511" i="12" s="1"/>
  <c r="AI1486" i="12"/>
  <c r="AM1486" i="12" s="1"/>
  <c r="AQ1486" i="12" s="1"/>
  <c r="AW1486" i="12" s="1"/>
  <c r="AI1436" i="12"/>
  <c r="AM1436" i="12" s="1"/>
  <c r="AQ1436" i="12" s="1"/>
  <c r="AW1436" i="12" s="1"/>
  <c r="AK1423" i="12"/>
  <c r="AS1423" i="12" s="1"/>
  <c r="AY1423" i="12" s="1"/>
  <c r="AJ1414" i="12"/>
  <c r="AR1414" i="12" s="1"/>
  <c r="AX1414" i="12" s="1"/>
  <c r="AJ1336" i="12"/>
  <c r="AR1336" i="12" s="1"/>
  <c r="AX1336" i="12" s="1"/>
  <c r="AK1295" i="12"/>
  <c r="AS1295" i="12" s="1"/>
  <c r="AY1295" i="12" s="1"/>
  <c r="AJ1277" i="12"/>
  <c r="AR1277" i="12" s="1"/>
  <c r="AX1277" i="12" s="1"/>
  <c r="AK1229" i="12"/>
  <c r="AS1229" i="12" s="1"/>
  <c r="AY1229" i="12" s="1"/>
  <c r="AI1201" i="12"/>
  <c r="AM1201" i="12" s="1"/>
  <c r="AQ1201" i="12" s="1"/>
  <c r="AW1201" i="12" s="1"/>
  <c r="AJ1149" i="12"/>
  <c r="AR1149" i="12" s="1"/>
  <c r="AX1149" i="12" s="1"/>
  <c r="AK1105" i="12"/>
  <c r="AS1105" i="12" s="1"/>
  <c r="AY1105" i="12" s="1"/>
  <c r="AJ1085" i="12"/>
  <c r="AR1085" i="12" s="1"/>
  <c r="AX1085" i="12" s="1"/>
  <c r="AK1048" i="12"/>
  <c r="AS1048" i="12" s="1"/>
  <c r="AY1048" i="12" s="1"/>
  <c r="AI1006" i="12"/>
  <c r="AM1006" i="12" s="1"/>
  <c r="AQ1006" i="12" s="1"/>
  <c r="AW1006" i="12" s="1"/>
  <c r="AJ969" i="12"/>
  <c r="AR969" i="12" s="1"/>
  <c r="AX969" i="12" s="1"/>
  <c r="AK940" i="12"/>
  <c r="AS940" i="12" s="1"/>
  <c r="AY940" i="12" s="1"/>
  <c r="AI906" i="12"/>
  <c r="AM906" i="12" s="1"/>
  <c r="AQ906" i="12" s="1"/>
  <c r="AW906" i="12" s="1"/>
  <c r="AJ875" i="12"/>
  <c r="AR875" i="12" s="1"/>
  <c r="AX875" i="12" s="1"/>
  <c r="AK828" i="12"/>
  <c r="AS828" i="12" s="1"/>
  <c r="AY828" i="12" s="1"/>
  <c r="AI790" i="12"/>
  <c r="AM790" i="12" s="1"/>
  <c r="AQ790" i="12" s="1"/>
  <c r="AW790" i="12" s="1"/>
  <c r="AK774" i="12"/>
  <c r="AS774" i="12" s="1"/>
  <c r="AY774" i="12" s="1"/>
  <c r="AI743" i="12"/>
  <c r="AM743" i="12" s="1"/>
  <c r="AQ743" i="12" s="1"/>
  <c r="AW743" i="12" s="1"/>
  <c r="AI684" i="12"/>
  <c r="AM684" i="12" s="1"/>
  <c r="AQ684" i="12" s="1"/>
  <c r="AW684" i="12" s="1"/>
  <c r="AI562" i="12"/>
  <c r="AM562" i="12" s="1"/>
  <c r="AQ562" i="12" s="1"/>
  <c r="AW562" i="12" s="1"/>
  <c r="AI232" i="12"/>
  <c r="AM232" i="12" s="1"/>
  <c r="AQ232" i="12" s="1"/>
  <c r="AW232" i="12" s="1"/>
  <c r="AJ3108" i="12"/>
  <c r="AR3108" i="12" s="1"/>
  <c r="AX3108" i="12" s="1"/>
  <c r="AI3066" i="12"/>
  <c r="AM3066" i="12" s="1"/>
  <c r="AQ3066" i="12" s="1"/>
  <c r="AW3066" i="12" s="1"/>
  <c r="AJ3040" i="12"/>
  <c r="AR3040" i="12" s="1"/>
  <c r="AX3040" i="12" s="1"/>
  <c r="AJ3019" i="12"/>
  <c r="AR3019" i="12" s="1"/>
  <c r="AX3019" i="12" s="1"/>
  <c r="AK2988" i="12"/>
  <c r="AS2988" i="12" s="1"/>
  <c r="AY2988" i="12" s="1"/>
  <c r="AJ2966" i="12"/>
  <c r="AR2966" i="12" s="1"/>
  <c r="AX2966" i="12" s="1"/>
  <c r="AK2919" i="12"/>
  <c r="AS2919" i="12" s="1"/>
  <c r="AY2919" i="12" s="1"/>
  <c r="AJ2900" i="12"/>
  <c r="AR2900" i="12" s="1"/>
  <c r="AX2900" i="12" s="1"/>
  <c r="AK2846" i="12"/>
  <c r="AS2846" i="12" s="1"/>
  <c r="AY2846" i="12" s="1"/>
  <c r="AJ2831" i="12"/>
  <c r="AR2831" i="12" s="1"/>
  <c r="AX2831" i="12" s="1"/>
  <c r="AK2791" i="12"/>
  <c r="AS2791" i="12" s="1"/>
  <c r="AY2791" i="12" s="1"/>
  <c r="AI2751" i="12"/>
  <c r="AM2751" i="12" s="1"/>
  <c r="AQ2751" i="12" s="1"/>
  <c r="AW2751" i="12" s="1"/>
  <c r="AI2694" i="12"/>
  <c r="AM2694" i="12" s="1"/>
  <c r="AQ2694" i="12" s="1"/>
  <c r="AW2694" i="12" s="1"/>
  <c r="AJ2654" i="12"/>
  <c r="AR2654" i="12" s="1"/>
  <c r="AX2654" i="12" s="1"/>
  <c r="AJ2614" i="12"/>
  <c r="AR2614" i="12" s="1"/>
  <c r="AX2614" i="12" s="1"/>
  <c r="AK2544" i="12"/>
  <c r="AS2544" i="12" s="1"/>
  <c r="AY2544" i="12" s="1"/>
  <c r="AI2489" i="12"/>
  <c r="AM2489" i="12" s="1"/>
  <c r="AQ2489" i="12" s="1"/>
  <c r="AW2489" i="12" s="1"/>
  <c r="AJ2436" i="12"/>
  <c r="AR2436" i="12" s="1"/>
  <c r="AX2436" i="12" s="1"/>
  <c r="AK2369" i="12"/>
  <c r="AS2369" i="12" s="1"/>
  <c r="AY2369" i="12" s="1"/>
  <c r="AI2318" i="12"/>
  <c r="AM2318" i="12" s="1"/>
  <c r="AQ2318" i="12" s="1"/>
  <c r="AW2318" i="12" s="1"/>
  <c r="AJ2260" i="12"/>
  <c r="AR2260" i="12" s="1"/>
  <c r="AX2260" i="12" s="1"/>
  <c r="AK2169" i="12"/>
  <c r="AS2169" i="12" s="1"/>
  <c r="AY2169" i="12" s="1"/>
  <c r="AI2126" i="12"/>
  <c r="AM2126" i="12" s="1"/>
  <c r="AQ2126" i="12" s="1"/>
  <c r="AW2126" i="12" s="1"/>
  <c r="AJ2091" i="12"/>
  <c r="AR2091" i="12" s="1"/>
  <c r="AX2091" i="12" s="1"/>
  <c r="AK2043" i="12"/>
  <c r="AS2043" i="12" s="1"/>
  <c r="AY2043" i="12" s="1"/>
  <c r="AI2003" i="12"/>
  <c r="AM2003" i="12" s="1"/>
  <c r="AQ2003" i="12" s="1"/>
  <c r="AW2003" i="12" s="1"/>
  <c r="AJ1947" i="12"/>
  <c r="AR1947" i="12" s="1"/>
  <c r="AX1947" i="12" s="1"/>
  <c r="AK1886" i="12"/>
  <c r="AS1886" i="12" s="1"/>
  <c r="AY1886" i="12" s="1"/>
  <c r="AI1837" i="12"/>
  <c r="AM1837" i="12" s="1"/>
  <c r="AQ1837" i="12" s="1"/>
  <c r="AW1837" i="12" s="1"/>
  <c r="AJ1810" i="12"/>
  <c r="AR1810" i="12" s="1"/>
  <c r="AX1810" i="12" s="1"/>
  <c r="AI1719" i="12"/>
  <c r="AM1719" i="12" s="1"/>
  <c r="AQ1719" i="12" s="1"/>
  <c r="AW1719" i="12" s="1"/>
  <c r="AI1661" i="12"/>
  <c r="AM1661" i="12" s="1"/>
  <c r="AQ1661" i="12" s="1"/>
  <c r="AW1661" i="12" s="1"/>
  <c r="AI3108" i="12"/>
  <c r="AM3108" i="12" s="1"/>
  <c r="AQ3108" i="12" s="1"/>
  <c r="AW3108" i="12" s="1"/>
  <c r="AK3102" i="12"/>
  <c r="AS3102" i="12" s="1"/>
  <c r="AY3102" i="12" s="1"/>
  <c r="AK3063" i="12"/>
  <c r="AS3063" i="12" s="1"/>
  <c r="AY3063" i="12" s="1"/>
  <c r="AI3040" i="12"/>
  <c r="AM3040" i="12" s="1"/>
  <c r="AQ3040" i="12" s="1"/>
  <c r="AW3040" i="12" s="1"/>
  <c r="AJ3027" i="12"/>
  <c r="AR3027" i="12" s="1"/>
  <c r="AX3027" i="12" s="1"/>
  <c r="AJ2988" i="12"/>
  <c r="AR2988" i="12" s="1"/>
  <c r="AX2988" i="12" s="1"/>
  <c r="AK2942" i="12"/>
  <c r="AS2942" i="12" s="1"/>
  <c r="AY2942" i="12" s="1"/>
  <c r="AI2900" i="12"/>
  <c r="AM2900" i="12" s="1"/>
  <c r="AQ2900" i="12" s="1"/>
  <c r="AW2900" i="12" s="1"/>
  <c r="AJ2846" i="12"/>
  <c r="AR2846" i="12" s="1"/>
  <c r="AX2846" i="12" s="1"/>
  <c r="AK2809" i="12"/>
  <c r="AS2809" i="12" s="1"/>
  <c r="AY2809" i="12" s="1"/>
  <c r="AI2772" i="12"/>
  <c r="AM2772" i="12" s="1"/>
  <c r="AQ2772" i="12" s="1"/>
  <c r="AW2772" i="12" s="1"/>
  <c r="AJ2737" i="12"/>
  <c r="AR2737" i="12" s="1"/>
  <c r="AX2737" i="12" s="1"/>
  <c r="AK2690" i="12"/>
  <c r="AS2690" i="12" s="1"/>
  <c r="AY2690" i="12" s="1"/>
  <c r="AI2654" i="12"/>
  <c r="AM2654" i="12" s="1"/>
  <c r="AQ2654" i="12" s="1"/>
  <c r="AW2654" i="12" s="1"/>
  <c r="AK2646" i="12"/>
  <c r="AS2646" i="12" s="1"/>
  <c r="AY2646" i="12" s="1"/>
  <c r="AK2568" i="12"/>
  <c r="AS2568" i="12" s="1"/>
  <c r="AY2568" i="12" s="1"/>
  <c r="AI2521" i="12"/>
  <c r="AM2521" i="12" s="1"/>
  <c r="AQ2521" i="12" s="1"/>
  <c r="AW2521" i="12" s="1"/>
  <c r="AJ2460" i="12"/>
  <c r="AR2460" i="12" s="1"/>
  <c r="AX2460" i="12" s="1"/>
  <c r="AK2399" i="12"/>
  <c r="AS2399" i="12" s="1"/>
  <c r="AY2399" i="12" s="1"/>
  <c r="AI2344" i="12"/>
  <c r="AM2344" i="12" s="1"/>
  <c r="AQ2344" i="12" s="1"/>
  <c r="AW2344" i="12" s="1"/>
  <c r="AJ2289" i="12"/>
  <c r="AR2289" i="12" s="1"/>
  <c r="AX2289" i="12" s="1"/>
  <c r="AK2192" i="12"/>
  <c r="AS2192" i="12" s="1"/>
  <c r="AY2192" i="12" s="1"/>
  <c r="AI2146" i="12"/>
  <c r="AM2146" i="12" s="1"/>
  <c r="AQ2146" i="12" s="1"/>
  <c r="AW2146" i="12" s="1"/>
  <c r="AI2091" i="12"/>
  <c r="AM2091" i="12" s="1"/>
  <c r="AQ2091" i="12" s="1"/>
  <c r="AW2091" i="12" s="1"/>
  <c r="AJ2043" i="12"/>
  <c r="AR2043" i="12" s="1"/>
  <c r="AX2043" i="12" s="1"/>
  <c r="AJ1976" i="12"/>
  <c r="AR1976" i="12" s="1"/>
  <c r="AX1976" i="12" s="1"/>
  <c r="AJ1886" i="12"/>
  <c r="AR1886" i="12" s="1"/>
  <c r="AX1886" i="12" s="1"/>
  <c r="AK1834" i="12"/>
  <c r="AS1834" i="12" s="1"/>
  <c r="AY1834" i="12" s="1"/>
  <c r="AK1779" i="12"/>
  <c r="AS1779" i="12" s="1"/>
  <c r="AY1779" i="12" s="1"/>
  <c r="AI1739" i="12"/>
  <c r="AM1739" i="12" s="1"/>
  <c r="AQ1739" i="12" s="1"/>
  <c r="AW1739" i="12" s="1"/>
  <c r="AJ1694" i="12"/>
  <c r="AR1694" i="12" s="1"/>
  <c r="AX1694" i="12" s="1"/>
  <c r="AK3120" i="12"/>
  <c r="AS3120" i="12" s="1"/>
  <c r="AY3120" i="12" s="1"/>
  <c r="AI3101" i="12"/>
  <c r="AM3101" i="12" s="1"/>
  <c r="AQ3101" i="12" s="1"/>
  <c r="AW3101" i="12" s="1"/>
  <c r="AK3043" i="12"/>
  <c r="AS3043" i="12" s="1"/>
  <c r="AY3043" i="12" s="1"/>
  <c r="AI3031" i="12"/>
  <c r="AM3031" i="12" s="1"/>
  <c r="AQ3031" i="12" s="1"/>
  <c r="AW3031" i="12" s="1"/>
  <c r="AK3022" i="12"/>
  <c r="AS3022" i="12" s="1"/>
  <c r="AY3022" i="12" s="1"/>
  <c r="AJ3017" i="12"/>
  <c r="AR3017" i="12" s="1"/>
  <c r="AX3017" i="12" s="1"/>
  <c r="AK2981" i="12"/>
  <c r="AS2981" i="12" s="1"/>
  <c r="AY2981" i="12" s="1"/>
  <c r="AI2938" i="12"/>
  <c r="AM2938" i="12" s="1"/>
  <c r="AQ2938" i="12" s="1"/>
  <c r="AW2938" i="12" s="1"/>
  <c r="AK2912" i="12"/>
  <c r="AS2912" i="12" s="1"/>
  <c r="AY2912" i="12" s="1"/>
  <c r="AI2865" i="12"/>
  <c r="AM2865" i="12" s="1"/>
  <c r="AQ2865" i="12" s="1"/>
  <c r="AW2865" i="12" s="1"/>
  <c r="AJ2823" i="12"/>
  <c r="AR2823" i="12" s="1"/>
  <c r="AX2823" i="12" s="1"/>
  <c r="AJ2764" i="12"/>
  <c r="AR2764" i="12" s="1"/>
  <c r="AX2764" i="12" s="1"/>
  <c r="AK2730" i="12"/>
  <c r="AS2730" i="12" s="1"/>
  <c r="AY2730" i="12" s="1"/>
  <c r="AI2687" i="12"/>
  <c r="AM2687" i="12" s="1"/>
  <c r="AQ2687" i="12" s="1"/>
  <c r="AW2687" i="12" s="1"/>
  <c r="AJ2652" i="12"/>
  <c r="AR2652" i="12" s="1"/>
  <c r="AX2652" i="12" s="1"/>
  <c r="AJ2600" i="12"/>
  <c r="AR2600" i="12" s="1"/>
  <c r="AX2600" i="12" s="1"/>
  <c r="AK2533" i="12"/>
  <c r="AS2533" i="12" s="1"/>
  <c r="AY2533" i="12" s="1"/>
  <c r="AI2478" i="12"/>
  <c r="AM2478" i="12" s="1"/>
  <c r="AQ2478" i="12" s="1"/>
  <c r="AW2478" i="12" s="1"/>
  <c r="AJ2417" i="12"/>
  <c r="AR2417" i="12" s="1"/>
  <c r="AX2417" i="12" s="1"/>
  <c r="AK2360" i="12"/>
  <c r="AS2360" i="12" s="1"/>
  <c r="AY2360" i="12" s="1"/>
  <c r="AI2310" i="12"/>
  <c r="AM2310" i="12" s="1"/>
  <c r="AQ2310" i="12" s="1"/>
  <c r="AW2310" i="12" s="1"/>
  <c r="AJ2225" i="12"/>
  <c r="AR2225" i="12" s="1"/>
  <c r="AX2225" i="12" s="1"/>
  <c r="AJ2138" i="12"/>
  <c r="AR2138" i="12" s="1"/>
  <c r="AX2138" i="12" s="1"/>
  <c r="AI2121" i="12"/>
  <c r="AM2121" i="12" s="1"/>
  <c r="AQ2121" i="12" s="1"/>
  <c r="AW2121" i="12" s="1"/>
  <c r="AI2059" i="12"/>
  <c r="AM2059" i="12" s="1"/>
  <c r="AQ2059" i="12" s="1"/>
  <c r="AW2059" i="12" s="1"/>
  <c r="AJ2016" i="12"/>
  <c r="AR2016" i="12" s="1"/>
  <c r="AX2016" i="12" s="1"/>
  <c r="AK1968" i="12"/>
  <c r="AS1968" i="12" s="1"/>
  <c r="AY1968" i="12" s="1"/>
  <c r="AI1912" i="12"/>
  <c r="AM1912" i="12" s="1"/>
  <c r="AQ1912" i="12" s="1"/>
  <c r="AW1912" i="12" s="1"/>
  <c r="AJ1858" i="12"/>
  <c r="AR1858" i="12" s="1"/>
  <c r="AX1858" i="12" s="1"/>
  <c r="AJ1799" i="12"/>
  <c r="AR1799" i="12" s="1"/>
  <c r="AX1799" i="12" s="1"/>
  <c r="AI1774" i="12"/>
  <c r="AM1774" i="12" s="1"/>
  <c r="AQ1774" i="12" s="1"/>
  <c r="AW1774" i="12" s="1"/>
  <c r="AJ1731" i="12"/>
  <c r="AR1731" i="12" s="1"/>
  <c r="AX1731" i="12" s="1"/>
  <c r="AK1685" i="12"/>
  <c r="AS1685" i="12" s="1"/>
  <c r="AY1685" i="12" s="1"/>
  <c r="AI3117" i="12"/>
  <c r="AM3117" i="12" s="1"/>
  <c r="AQ3117" i="12" s="1"/>
  <c r="AW3117" i="12" s="1"/>
  <c r="AJ3099" i="12"/>
  <c r="AR3099" i="12" s="1"/>
  <c r="AX3099" i="12" s="1"/>
  <c r="AJ3050" i="12"/>
  <c r="AR3050" i="12" s="1"/>
  <c r="AX3050" i="12" s="1"/>
  <c r="AI3042" i="12"/>
  <c r="AM3042" i="12" s="1"/>
  <c r="AQ3042" i="12" s="1"/>
  <c r="AW3042" i="12" s="1"/>
  <c r="AI3021" i="12"/>
  <c r="AM3021" i="12" s="1"/>
  <c r="AQ3021" i="12" s="1"/>
  <c r="AW3021" i="12" s="1"/>
  <c r="AK2951" i="12"/>
  <c r="AS2951" i="12" s="1"/>
  <c r="AY2951" i="12" s="1"/>
  <c r="AK2886" i="12"/>
  <c r="AS2886" i="12" s="1"/>
  <c r="AY2886" i="12" s="1"/>
  <c r="AI2837" i="12"/>
  <c r="AM2837" i="12" s="1"/>
  <c r="AQ2837" i="12" s="1"/>
  <c r="AW2837" i="12" s="1"/>
  <c r="AJ2797" i="12"/>
  <c r="AR2797" i="12" s="1"/>
  <c r="AX2797" i="12" s="1"/>
  <c r="AK2756" i="12"/>
  <c r="AS2756" i="12" s="1"/>
  <c r="AY2756" i="12" s="1"/>
  <c r="AI2727" i="12"/>
  <c r="AM2727" i="12" s="1"/>
  <c r="AQ2727" i="12" s="1"/>
  <c r="AW2727" i="12" s="1"/>
  <c r="AJ2680" i="12"/>
  <c r="AR2680" i="12" s="1"/>
  <c r="AX2680" i="12" s="1"/>
  <c r="AI2661" i="12"/>
  <c r="AM2661" i="12" s="1"/>
  <c r="AQ2661" i="12" s="1"/>
  <c r="AW2661" i="12" s="1"/>
  <c r="AJ2635" i="12"/>
  <c r="AR2635" i="12" s="1"/>
  <c r="AX2635" i="12" s="1"/>
  <c r="AJ2552" i="12"/>
  <c r="AR2552" i="12" s="1"/>
  <c r="AX2552" i="12" s="1"/>
  <c r="AI2529" i="12"/>
  <c r="AM2529" i="12" s="1"/>
  <c r="AQ2529" i="12" s="1"/>
  <c r="AW2529" i="12" s="1"/>
  <c r="AJ2468" i="12"/>
  <c r="AR2468" i="12" s="1"/>
  <c r="AX2468" i="12" s="1"/>
  <c r="AK2406" i="12"/>
  <c r="AS2406" i="12" s="1"/>
  <c r="AY2406" i="12" s="1"/>
  <c r="AI2355" i="12"/>
  <c r="AM2355" i="12" s="1"/>
  <c r="AQ2355" i="12" s="1"/>
  <c r="AW2355" i="12" s="1"/>
  <c r="AJ2304" i="12"/>
  <c r="AR2304" i="12" s="1"/>
  <c r="AX2304" i="12" s="1"/>
  <c r="AI2275" i="12"/>
  <c r="AM2275" i="12" s="1"/>
  <c r="AQ2275" i="12" s="1"/>
  <c r="AW2275" i="12" s="1"/>
  <c r="AJ2180" i="12"/>
  <c r="AR2180" i="12" s="1"/>
  <c r="AX2180" i="12" s="1"/>
  <c r="AK2132" i="12"/>
  <c r="AS2132" i="12" s="1"/>
  <c r="AY2132" i="12" s="1"/>
  <c r="AK2071" i="12"/>
  <c r="AS2071" i="12" s="1"/>
  <c r="AY2071" i="12" s="1"/>
  <c r="AI2032" i="12"/>
  <c r="AM2032" i="12" s="1"/>
  <c r="AQ2032" i="12" s="1"/>
  <c r="AW2032" i="12" s="1"/>
  <c r="AJ1983" i="12"/>
  <c r="AR1983" i="12" s="1"/>
  <c r="AX1983" i="12" s="1"/>
  <c r="AI1957" i="12"/>
  <c r="AM1957" i="12" s="1"/>
  <c r="AQ1957" i="12" s="1"/>
  <c r="AW1957" i="12" s="1"/>
  <c r="AJ1898" i="12"/>
  <c r="AR1898" i="12" s="1"/>
  <c r="AX1898" i="12" s="1"/>
  <c r="AK1841" i="12"/>
  <c r="AS1841" i="12" s="1"/>
  <c r="AY1841" i="12" s="1"/>
  <c r="AK1788" i="12"/>
  <c r="AS1788" i="12" s="1"/>
  <c r="AY1788" i="12" s="1"/>
  <c r="AK1723" i="12"/>
  <c r="AS1723" i="12" s="1"/>
  <c r="AY1723" i="12" s="1"/>
  <c r="AK1664" i="12"/>
  <c r="AS1664" i="12" s="1"/>
  <c r="AY1664" i="12" s="1"/>
  <c r="AJ1626" i="12"/>
  <c r="AR1626" i="12" s="1"/>
  <c r="AX1626" i="12" s="1"/>
  <c r="AI1602" i="12"/>
  <c r="AM1602" i="12" s="1"/>
  <c r="AQ1602" i="12" s="1"/>
  <c r="AW1602" i="12" s="1"/>
  <c r="AJ1569" i="12"/>
  <c r="AR1569" i="12" s="1"/>
  <c r="AX1569" i="12" s="1"/>
  <c r="AJ1511" i="12"/>
  <c r="AR1511" i="12" s="1"/>
  <c r="AX1511" i="12" s="1"/>
  <c r="AI1462" i="12"/>
  <c r="AM1462" i="12" s="1"/>
  <c r="AQ1462" i="12" s="1"/>
  <c r="AW1462" i="12" s="1"/>
  <c r="AI1414" i="12"/>
  <c r="AM1414" i="12" s="1"/>
  <c r="AQ1414" i="12" s="1"/>
  <c r="AW1414" i="12" s="1"/>
  <c r="AJ1356" i="12"/>
  <c r="AR1356" i="12" s="1"/>
  <c r="AX1356" i="12" s="1"/>
  <c r="AK1311" i="12"/>
  <c r="AS1311" i="12" s="1"/>
  <c r="AY1311" i="12" s="1"/>
  <c r="AI1277" i="12"/>
  <c r="AM1277" i="12" s="1"/>
  <c r="AQ1277" i="12" s="1"/>
  <c r="AW1277" i="12" s="1"/>
  <c r="AJ1229" i="12"/>
  <c r="AR1229" i="12" s="1"/>
  <c r="AX1229" i="12" s="1"/>
  <c r="AJ1168" i="12"/>
  <c r="AR1168" i="12" s="1"/>
  <c r="AX1168" i="12" s="1"/>
  <c r="AK1121" i="12"/>
  <c r="AS1121" i="12" s="1"/>
  <c r="AY1121" i="12" s="1"/>
  <c r="AJ1105" i="12"/>
  <c r="AR1105" i="12" s="1"/>
  <c r="AX1105" i="12" s="1"/>
  <c r="AK1065" i="12"/>
  <c r="AS1065" i="12" s="1"/>
  <c r="AY1065" i="12" s="1"/>
  <c r="AI1029" i="12"/>
  <c r="AM1029" i="12" s="1"/>
  <c r="AQ1029" i="12" s="1"/>
  <c r="AW1029" i="12" s="1"/>
  <c r="AJ987" i="12"/>
  <c r="AR987" i="12" s="1"/>
  <c r="AX987" i="12" s="1"/>
  <c r="AK953" i="12"/>
  <c r="AS953" i="12" s="1"/>
  <c r="AY953" i="12" s="1"/>
  <c r="AJ940" i="12"/>
  <c r="AR940" i="12" s="1"/>
  <c r="AX940" i="12" s="1"/>
  <c r="AK900" i="12"/>
  <c r="AS900" i="12" s="1"/>
  <c r="AY900" i="12" s="1"/>
  <c r="AJ891" i="12"/>
  <c r="AR891" i="12" s="1"/>
  <c r="AX891" i="12" s="1"/>
  <c r="AK851" i="12"/>
  <c r="AS851" i="12" s="1"/>
  <c r="AY851" i="12" s="1"/>
  <c r="AJ828" i="12"/>
  <c r="AR828" i="12" s="1"/>
  <c r="AX828" i="12" s="1"/>
  <c r="AK787" i="12"/>
  <c r="AS787" i="12" s="1"/>
  <c r="AY787" i="12" s="1"/>
  <c r="AJ774" i="12"/>
  <c r="AR774" i="12" s="1"/>
  <c r="AX774" i="12" s="1"/>
  <c r="AK739" i="12"/>
  <c r="AS739" i="12" s="1"/>
  <c r="AY739" i="12" s="1"/>
  <c r="AI698" i="12"/>
  <c r="AM698" i="12" s="1"/>
  <c r="AQ698" i="12" s="1"/>
  <c r="AW698" i="12" s="1"/>
  <c r="AJ657" i="12"/>
  <c r="AR657" i="12" s="1"/>
  <c r="AX657" i="12" s="1"/>
  <c r="AK597" i="12"/>
  <c r="AS597" i="12" s="1"/>
  <c r="AY597" i="12" s="1"/>
  <c r="AK558" i="12"/>
  <c r="AS558" i="12" s="1"/>
  <c r="AY558" i="12" s="1"/>
  <c r="AI510" i="12"/>
  <c r="AM510" i="12" s="1"/>
  <c r="AQ510" i="12" s="1"/>
  <c r="AW510" i="12" s="1"/>
  <c r="AJ455" i="12"/>
  <c r="AR455" i="12" s="1"/>
  <c r="AX455" i="12" s="1"/>
  <c r="AK403" i="12"/>
  <c r="AS403" i="12" s="1"/>
  <c r="AY403" i="12" s="1"/>
  <c r="AI373" i="12"/>
  <c r="AM373" i="12" s="1"/>
  <c r="AQ373" i="12" s="1"/>
  <c r="AW373" i="12" s="1"/>
  <c r="AI300" i="12"/>
  <c r="AM300" i="12" s="1"/>
  <c r="AQ300" i="12" s="1"/>
  <c r="AW300" i="12" s="1"/>
  <c r="AJ272" i="12"/>
  <c r="AR272" i="12" s="1"/>
  <c r="AX272" i="12" s="1"/>
  <c r="AK219" i="12"/>
  <c r="AS219" i="12" s="1"/>
  <c r="AY219" i="12" s="1"/>
  <c r="AI176" i="12"/>
  <c r="AM176" i="12" s="1"/>
  <c r="AQ176" i="12" s="1"/>
  <c r="AW176" i="12" s="1"/>
  <c r="AJ131" i="12"/>
  <c r="AR131" i="12" s="1"/>
  <c r="AX131" i="12" s="1"/>
  <c r="AK93" i="12"/>
  <c r="AS93" i="12" s="1"/>
  <c r="AY93" i="12" s="1"/>
  <c r="AI61" i="12"/>
  <c r="AM61" i="12" s="1"/>
  <c r="AQ61" i="12" s="1"/>
  <c r="AW61" i="12" s="1"/>
  <c r="AI248" i="12"/>
  <c r="AM248" i="12" s="1"/>
  <c r="AQ248" i="12" s="1"/>
  <c r="AW248" i="12" s="1"/>
  <c r="AI1606" i="12"/>
  <c r="AM1606" i="12" s="1"/>
  <c r="AQ1606" i="12" s="1"/>
  <c r="AW1606" i="12" s="1"/>
  <c r="AI1551" i="12"/>
  <c r="AM1551" i="12" s="1"/>
  <c r="AQ1551" i="12" s="1"/>
  <c r="AW1551" i="12" s="1"/>
  <c r="AK1486" i="12"/>
  <c r="AS1486" i="12" s="1"/>
  <c r="AY1486" i="12" s="1"/>
  <c r="AK1436" i="12"/>
  <c r="AS1436" i="12" s="1"/>
  <c r="AY1436" i="12" s="1"/>
  <c r="AJ1424" i="12"/>
  <c r="AR1424" i="12" s="1"/>
  <c r="AX1424" i="12" s="1"/>
  <c r="AK1394" i="12"/>
  <c r="AS1394" i="12" s="1"/>
  <c r="AY1394" i="12" s="1"/>
  <c r="AJ1364" i="12"/>
  <c r="AR1364" i="12" s="1"/>
  <c r="AX1364" i="12" s="1"/>
  <c r="AK1316" i="12"/>
  <c r="AS1316" i="12" s="1"/>
  <c r="AY1316" i="12" s="1"/>
  <c r="AI1281" i="12"/>
  <c r="AM1281" i="12" s="1"/>
  <c r="AQ1281" i="12" s="1"/>
  <c r="AW1281" i="12" s="1"/>
  <c r="AK1253" i="12"/>
  <c r="AS1253" i="12" s="1"/>
  <c r="AY1253" i="12" s="1"/>
  <c r="AK1201" i="12"/>
  <c r="AS1201" i="12" s="1"/>
  <c r="AY1201" i="12" s="1"/>
  <c r="AJ1180" i="12"/>
  <c r="AR1180" i="12" s="1"/>
  <c r="AX1180" i="12" s="1"/>
  <c r="AK1124" i="12"/>
  <c r="AS1124" i="12" s="1"/>
  <c r="AY1124" i="12" s="1"/>
  <c r="AJ1109" i="12"/>
  <c r="AR1109" i="12" s="1"/>
  <c r="AX1109" i="12" s="1"/>
  <c r="AK1068" i="12"/>
  <c r="AS1068" i="12" s="1"/>
  <c r="AY1068" i="12" s="1"/>
  <c r="AI1032" i="12"/>
  <c r="AM1032" i="12" s="1"/>
  <c r="AQ1032" i="12" s="1"/>
  <c r="AW1032" i="12" s="1"/>
  <c r="AK1006" i="12"/>
  <c r="AS1006" i="12" s="1"/>
  <c r="AY1006" i="12" s="1"/>
  <c r="AI973" i="12"/>
  <c r="AM973" i="12" s="1"/>
  <c r="AQ973" i="12" s="1"/>
  <c r="AW973" i="12" s="1"/>
  <c r="AJ942" i="12"/>
  <c r="AR942" i="12" s="1"/>
  <c r="AX942" i="12" s="1"/>
  <c r="AK906" i="12"/>
  <c r="AS906" i="12" s="1"/>
  <c r="AY906" i="12" s="1"/>
  <c r="AJ892" i="12"/>
  <c r="AR892" i="12" s="1"/>
  <c r="AX892" i="12" s="1"/>
  <c r="AK856" i="12"/>
  <c r="AS856" i="12" s="1"/>
  <c r="AY856" i="12" s="1"/>
  <c r="AJ836" i="12"/>
  <c r="AR836" i="12" s="1"/>
  <c r="AX836" i="12" s="1"/>
  <c r="AK790" i="12"/>
  <c r="AS790" i="12" s="1"/>
  <c r="AY790" i="12" s="1"/>
  <c r="AI764" i="12"/>
  <c r="AM764" i="12" s="1"/>
  <c r="AQ764" i="12" s="1"/>
  <c r="AW764" i="12" s="1"/>
  <c r="AI702" i="12"/>
  <c r="AM702" i="12" s="1"/>
  <c r="AQ702" i="12" s="1"/>
  <c r="AW702" i="12" s="1"/>
  <c r="AI643" i="12"/>
  <c r="AM643" i="12" s="1"/>
  <c r="AQ643" i="12" s="1"/>
  <c r="AW643" i="12" s="1"/>
  <c r="AK599" i="12"/>
  <c r="AS599" i="12" s="1"/>
  <c r="AY599" i="12" s="1"/>
  <c r="AK562" i="12"/>
  <c r="AS562" i="12" s="1"/>
  <c r="AY562" i="12" s="1"/>
  <c r="AI516" i="12"/>
  <c r="AM516" i="12" s="1"/>
  <c r="AQ516" i="12" s="1"/>
  <c r="AW516" i="12" s="1"/>
  <c r="AK493" i="12"/>
  <c r="AS493" i="12" s="1"/>
  <c r="AY493" i="12" s="1"/>
  <c r="AJ456" i="12"/>
  <c r="AR456" i="12" s="1"/>
  <c r="AX456" i="12" s="1"/>
  <c r="AK404" i="12"/>
  <c r="AS404" i="12" s="1"/>
  <c r="AY404" i="12" s="1"/>
  <c r="AJ394" i="12"/>
  <c r="AR394" i="12" s="1"/>
  <c r="AX394" i="12" s="1"/>
  <c r="AK347" i="12"/>
  <c r="AS347" i="12" s="1"/>
  <c r="AY347" i="12" s="1"/>
  <c r="AI304" i="12"/>
  <c r="AM304" i="12" s="1"/>
  <c r="AQ304" i="12" s="1"/>
  <c r="AW304" i="12" s="1"/>
  <c r="AJ279" i="12"/>
  <c r="AR279" i="12" s="1"/>
  <c r="AX279" i="12" s="1"/>
  <c r="AK223" i="12"/>
  <c r="AS223" i="12" s="1"/>
  <c r="AY223" i="12" s="1"/>
  <c r="AI181" i="12"/>
  <c r="AM181" i="12" s="1"/>
  <c r="AQ181" i="12" s="1"/>
  <c r="AW181" i="12" s="1"/>
  <c r="AK158" i="12"/>
  <c r="AS158" i="12" s="1"/>
  <c r="AY158" i="12" s="1"/>
  <c r="AI119" i="12"/>
  <c r="AM119" i="12" s="1"/>
  <c r="AQ119" i="12" s="1"/>
  <c r="AW119" i="12" s="1"/>
  <c r="AK95" i="12"/>
  <c r="AS95" i="12" s="1"/>
  <c r="AY95" i="12" s="1"/>
  <c r="AJ84" i="12"/>
  <c r="AR84" i="12" s="1"/>
  <c r="AX84" i="12" s="1"/>
  <c r="AK32" i="12"/>
  <c r="AS32" i="12" s="1"/>
  <c r="AY32" i="12" s="1"/>
  <c r="AJ248" i="12"/>
  <c r="AR248" i="12" s="1"/>
  <c r="AX248" i="12" s="1"/>
  <c r="AK216" i="12"/>
  <c r="AS216" i="12" s="1"/>
  <c r="AY216" i="12" s="1"/>
  <c r="AJ1630" i="12"/>
  <c r="AR1630" i="12" s="1"/>
  <c r="AX1630" i="12" s="1"/>
  <c r="AI1611" i="12"/>
  <c r="AM1611" i="12" s="1"/>
  <c r="AQ1611" i="12" s="1"/>
  <c r="AW1611" i="12" s="1"/>
  <c r="AJ1576" i="12"/>
  <c r="AR1576" i="12" s="1"/>
  <c r="AX1576" i="12" s="1"/>
  <c r="AI1556" i="12"/>
  <c r="AM1556" i="12" s="1"/>
  <c r="AQ1556" i="12" s="1"/>
  <c r="AW1556" i="12" s="1"/>
  <c r="AK1489" i="12"/>
  <c r="AS1489" i="12" s="1"/>
  <c r="AY1489" i="12" s="1"/>
  <c r="AJ1470" i="12"/>
  <c r="AR1470" i="12" s="1"/>
  <c r="AX1470" i="12" s="1"/>
  <c r="AK1440" i="12"/>
  <c r="AS1440" i="12" s="1"/>
  <c r="AY1440" i="12" s="1"/>
  <c r="AJ1425" i="12"/>
  <c r="AR1425" i="12" s="1"/>
  <c r="AX1425" i="12" s="1"/>
  <c r="AI1416" i="12"/>
  <c r="AM1416" i="12" s="1"/>
  <c r="AQ1416" i="12" s="1"/>
  <c r="AW1416" i="12" s="1"/>
  <c r="AK1400" i="12"/>
  <c r="AS1400" i="12" s="1"/>
  <c r="AY1400" i="12" s="1"/>
  <c r="AJ1370" i="12"/>
  <c r="AR1370" i="12" s="1"/>
  <c r="AX1370" i="12" s="1"/>
  <c r="AI1344" i="12"/>
  <c r="AM1344" i="12" s="1"/>
  <c r="AQ1344" i="12" s="1"/>
  <c r="AW1344" i="12" s="1"/>
  <c r="AK1320" i="12"/>
  <c r="AS1320" i="12" s="1"/>
  <c r="AY1320" i="12" s="1"/>
  <c r="AJ1301" i="12"/>
  <c r="AR1301" i="12" s="1"/>
  <c r="AX1301" i="12" s="1"/>
  <c r="AI1285" i="12"/>
  <c r="AM1285" i="12" s="1"/>
  <c r="AQ1285" i="12" s="1"/>
  <c r="AW1285" i="12" s="1"/>
  <c r="AK1257" i="12"/>
  <c r="AS1257" i="12" s="1"/>
  <c r="AY1257" i="12" s="1"/>
  <c r="AJ1237" i="12"/>
  <c r="AR1237" i="12" s="1"/>
  <c r="AX1237" i="12" s="1"/>
  <c r="AI1211" i="12"/>
  <c r="AM1211" i="12" s="1"/>
  <c r="AQ1211" i="12" s="1"/>
  <c r="AW1211" i="12" s="1"/>
  <c r="AJ1184" i="12"/>
  <c r="AR1184" i="12" s="1"/>
  <c r="AX1184" i="12" s="1"/>
  <c r="AI1157" i="12"/>
  <c r="AM1157" i="12" s="1"/>
  <c r="AQ1157" i="12" s="1"/>
  <c r="AW1157" i="12" s="1"/>
  <c r="AK1131" i="12"/>
  <c r="AS1131" i="12" s="1"/>
  <c r="AY1131" i="12" s="1"/>
  <c r="AJ1114" i="12"/>
  <c r="AR1114" i="12" s="1"/>
  <c r="AX1114" i="12" s="1"/>
  <c r="AI1094" i="12"/>
  <c r="AM1094" i="12" s="1"/>
  <c r="AQ1094" i="12" s="1"/>
  <c r="AW1094" i="12" s="1"/>
  <c r="AK1071" i="12"/>
  <c r="AS1071" i="12" s="1"/>
  <c r="AY1071" i="12" s="1"/>
  <c r="AJ1055" i="12"/>
  <c r="AR1055" i="12" s="1"/>
  <c r="AX1055" i="12" s="1"/>
  <c r="AI1034" i="12"/>
  <c r="AM1034" i="12" s="1"/>
  <c r="AQ1034" i="12" s="1"/>
  <c r="AW1034" i="12" s="1"/>
  <c r="AK1016" i="12"/>
  <c r="AS1016" i="12" s="1"/>
  <c r="AY1016" i="12" s="1"/>
  <c r="AJ993" i="12"/>
  <c r="AR993" i="12" s="1"/>
  <c r="AX993" i="12" s="1"/>
  <c r="AI975" i="12"/>
  <c r="AM975" i="12" s="1"/>
  <c r="AQ975" i="12" s="1"/>
  <c r="AW975" i="12" s="1"/>
  <c r="AK956" i="12"/>
  <c r="AS956" i="12" s="1"/>
  <c r="AY956" i="12" s="1"/>
  <c r="AJ947" i="12"/>
  <c r="AR947" i="12" s="1"/>
  <c r="AX947" i="12" s="1"/>
  <c r="AI930" i="12"/>
  <c r="AM930" i="12" s="1"/>
  <c r="AQ930" i="12" s="1"/>
  <c r="AW930" i="12" s="1"/>
  <c r="AK908" i="12"/>
  <c r="AS908" i="12" s="1"/>
  <c r="AY908" i="12" s="1"/>
  <c r="AJ894" i="12"/>
  <c r="AR894" i="12" s="1"/>
  <c r="AX894" i="12" s="1"/>
  <c r="AI882" i="12"/>
  <c r="AM882" i="12" s="1"/>
  <c r="AQ882" i="12" s="1"/>
  <c r="AW882" i="12" s="1"/>
  <c r="AK863" i="12"/>
  <c r="AS863" i="12" s="1"/>
  <c r="AY863" i="12" s="1"/>
  <c r="AJ840" i="12"/>
  <c r="AR840" i="12" s="1"/>
  <c r="AX840" i="12" s="1"/>
  <c r="AI818" i="12"/>
  <c r="AM818" i="12" s="1"/>
  <c r="AQ818" i="12" s="1"/>
  <c r="AW818" i="12" s="1"/>
  <c r="AK795" i="12"/>
  <c r="AS795" i="12" s="1"/>
  <c r="AY795" i="12" s="1"/>
  <c r="AJ776" i="12"/>
  <c r="AR776" i="12" s="1"/>
  <c r="AX776" i="12" s="1"/>
  <c r="AI770" i="12"/>
  <c r="AM770" i="12" s="1"/>
  <c r="AQ770" i="12" s="1"/>
  <c r="AW770" i="12" s="1"/>
  <c r="AK746" i="12"/>
  <c r="AS746" i="12" s="1"/>
  <c r="AY746" i="12" s="1"/>
  <c r="AJ727" i="12"/>
  <c r="AR727" i="12" s="1"/>
  <c r="AX727" i="12" s="1"/>
  <c r="AI706" i="12"/>
  <c r="AM706" i="12" s="1"/>
  <c r="AQ706" i="12" s="1"/>
  <c r="AW706" i="12" s="1"/>
  <c r="AK687" i="12"/>
  <c r="AS687" i="12" s="1"/>
  <c r="AY687" i="12" s="1"/>
  <c r="AJ666" i="12"/>
  <c r="AR666" i="12" s="1"/>
  <c r="AX666" i="12" s="1"/>
  <c r="AI645" i="12"/>
  <c r="AM645" i="12" s="1"/>
  <c r="AQ645" i="12" s="1"/>
  <c r="AW645" i="12" s="1"/>
  <c r="AK603" i="12"/>
  <c r="AS603" i="12" s="1"/>
  <c r="AY603" i="12" s="1"/>
  <c r="AJ582" i="12"/>
  <c r="AR582" i="12" s="1"/>
  <c r="AX582" i="12" s="1"/>
  <c r="AK567" i="12"/>
  <c r="AS567" i="12" s="1"/>
  <c r="AY567" i="12" s="1"/>
  <c r="AJ544" i="12"/>
  <c r="AR544" i="12" s="1"/>
  <c r="AX544" i="12" s="1"/>
  <c r="AI520" i="12"/>
  <c r="AM520" i="12" s="1"/>
  <c r="AQ520" i="12" s="1"/>
  <c r="AW520" i="12" s="1"/>
  <c r="AK496" i="12"/>
  <c r="AS496" i="12" s="1"/>
  <c r="AY496" i="12" s="1"/>
  <c r="AJ460" i="12"/>
  <c r="AR460" i="12" s="1"/>
  <c r="AX460" i="12" s="1"/>
  <c r="AI444" i="12"/>
  <c r="AM444" i="12" s="1"/>
  <c r="AQ444" i="12" s="1"/>
  <c r="AW444" i="12" s="1"/>
  <c r="AK408" i="12"/>
  <c r="AS408" i="12" s="1"/>
  <c r="AY408" i="12" s="1"/>
  <c r="AJ396" i="12"/>
  <c r="AR396" i="12" s="1"/>
  <c r="AX396" i="12" s="1"/>
  <c r="AI383" i="12"/>
  <c r="AM383" i="12" s="1"/>
  <c r="AQ383" i="12" s="1"/>
  <c r="AW383" i="12" s="1"/>
  <c r="AJ326" i="12"/>
  <c r="AR326" i="12" s="1"/>
  <c r="AX326" i="12" s="1"/>
  <c r="AI308" i="12"/>
  <c r="AM308" i="12" s="1"/>
  <c r="AQ308" i="12" s="1"/>
  <c r="AW308" i="12" s="1"/>
  <c r="AJ281" i="12"/>
  <c r="AR281" i="12" s="1"/>
  <c r="AX281" i="12" s="1"/>
  <c r="AI251" i="12"/>
  <c r="AM251" i="12" s="1"/>
  <c r="AQ251" i="12" s="1"/>
  <c r="AW251" i="12" s="1"/>
  <c r="AK227" i="12"/>
  <c r="AS227" i="12" s="1"/>
  <c r="AY227" i="12" s="1"/>
  <c r="AJ207" i="12"/>
  <c r="AR207" i="12" s="1"/>
  <c r="AX207" i="12" s="1"/>
  <c r="AI185" i="12"/>
  <c r="AM185" i="12" s="1"/>
  <c r="AQ185" i="12" s="1"/>
  <c r="AW185" i="12" s="1"/>
  <c r="AK163" i="12"/>
  <c r="AS163" i="12" s="1"/>
  <c r="AY163" i="12" s="1"/>
  <c r="AJ138" i="12"/>
  <c r="AR138" i="12" s="1"/>
  <c r="AX138" i="12" s="1"/>
  <c r="AI121" i="12"/>
  <c r="AM121" i="12" s="1"/>
  <c r="AQ121" i="12" s="1"/>
  <c r="AW121" i="12" s="1"/>
  <c r="AK96" i="12"/>
  <c r="AS96" i="12" s="1"/>
  <c r="AY96" i="12" s="1"/>
  <c r="AJ88" i="12"/>
  <c r="AR88" i="12" s="1"/>
  <c r="AX88" i="12" s="1"/>
  <c r="AI69" i="12"/>
  <c r="AM69" i="12" s="1"/>
  <c r="AQ69" i="12" s="1"/>
  <c r="AW69" i="12" s="1"/>
  <c r="AK44" i="12"/>
  <c r="AS44" i="12" s="1"/>
  <c r="AY44" i="12" s="1"/>
  <c r="AK252" i="12"/>
  <c r="AS252" i="12" s="1"/>
  <c r="AY252" i="12" s="1"/>
  <c r="AK236" i="12"/>
  <c r="AS236" i="12" s="1"/>
  <c r="AY236" i="12" s="1"/>
  <c r="AK1634" i="12"/>
  <c r="AS1634" i="12" s="1"/>
  <c r="AY1634" i="12" s="1"/>
  <c r="AJ1620" i="12"/>
  <c r="AR1620" i="12" s="1"/>
  <c r="AX1620" i="12" s="1"/>
  <c r="AI1597" i="12"/>
  <c r="AM1597" i="12" s="1"/>
  <c r="AQ1597" i="12" s="1"/>
  <c r="AW1597" i="12" s="1"/>
  <c r="AJ1565" i="12"/>
  <c r="AR1565" i="12" s="1"/>
  <c r="AX1565" i="12" s="1"/>
  <c r="AK1533" i="12"/>
  <c r="AS1533" i="12" s="1"/>
  <c r="AY1533" i="12" s="1"/>
  <c r="AJ1505" i="12"/>
  <c r="AR1505" i="12" s="1"/>
  <c r="AX1505" i="12" s="1"/>
  <c r="AK1479" i="12"/>
  <c r="AS1479" i="12" s="1"/>
  <c r="AY1479" i="12" s="1"/>
  <c r="AI1457" i="12"/>
  <c r="AM1457" i="12" s="1"/>
  <c r="AQ1457" i="12" s="1"/>
  <c r="AW1457" i="12" s="1"/>
  <c r="AK1430" i="12"/>
  <c r="AS1430" i="12" s="1"/>
  <c r="AY1430" i="12" s="1"/>
  <c r="AJ1421" i="12"/>
  <c r="AR1421" i="12" s="1"/>
  <c r="AX1421" i="12" s="1"/>
  <c r="AI1412" i="12"/>
  <c r="AM1412" i="12" s="1"/>
  <c r="AQ1412" i="12" s="1"/>
  <c r="AW1412" i="12" s="1"/>
  <c r="AK1387" i="12"/>
  <c r="AS1387" i="12" s="1"/>
  <c r="AY1387" i="12" s="1"/>
  <c r="AJ1352" i="12"/>
  <c r="AR1352" i="12" s="1"/>
  <c r="AX1352" i="12" s="1"/>
  <c r="AI1332" i="12"/>
  <c r="AM1332" i="12" s="1"/>
  <c r="AQ1332" i="12" s="1"/>
  <c r="AW1332" i="12" s="1"/>
  <c r="AK1307" i="12"/>
  <c r="AS1307" i="12" s="1"/>
  <c r="AY1307" i="12" s="1"/>
  <c r="AJ1291" i="12"/>
  <c r="AR1291" i="12" s="1"/>
  <c r="AX1291" i="12" s="1"/>
  <c r="AI1273" i="12"/>
  <c r="AM1273" i="12" s="1"/>
  <c r="AQ1273" i="12" s="1"/>
  <c r="AW1273" i="12" s="1"/>
  <c r="AK1245" i="12"/>
  <c r="AS1245" i="12" s="1"/>
  <c r="AY1245" i="12" s="1"/>
  <c r="AJ1226" i="12"/>
  <c r="AR1226" i="12" s="1"/>
  <c r="AX1226" i="12" s="1"/>
  <c r="AK1192" i="12"/>
  <c r="AS1192" i="12" s="1"/>
  <c r="AY1192" i="12" s="1"/>
  <c r="AJ1165" i="12"/>
  <c r="AR1165" i="12" s="1"/>
  <c r="AX1165" i="12" s="1"/>
  <c r="AI1145" i="12"/>
  <c r="AM1145" i="12" s="1"/>
  <c r="AQ1145" i="12" s="1"/>
  <c r="AW1145" i="12" s="1"/>
  <c r="AK1120" i="12"/>
  <c r="AS1120" i="12" s="1"/>
  <c r="AY1120" i="12" s="1"/>
  <c r="AJ1101" i="12"/>
  <c r="AR1101" i="12" s="1"/>
  <c r="AX1101" i="12" s="1"/>
  <c r="AI1080" i="12"/>
  <c r="AM1080" i="12" s="1"/>
  <c r="AQ1080" i="12" s="1"/>
  <c r="AW1080" i="12" s="1"/>
  <c r="AK1061" i="12"/>
  <c r="AS1061" i="12" s="1"/>
  <c r="AY1061" i="12" s="1"/>
  <c r="AJ1038" i="12"/>
  <c r="AR1038" i="12" s="1"/>
  <c r="AX1038" i="12" s="1"/>
  <c r="AI1026" i="12"/>
  <c r="AM1026" i="12" s="1"/>
  <c r="AQ1026" i="12" s="1"/>
  <c r="AW1026" i="12" s="1"/>
  <c r="AK998" i="12"/>
  <c r="AS998" i="12" s="1"/>
  <c r="AY998" i="12" s="1"/>
  <c r="AJ981" i="12"/>
  <c r="AR981" i="12" s="1"/>
  <c r="AX981" i="12" s="1"/>
  <c r="AI967" i="12"/>
  <c r="AM967" i="12" s="1"/>
  <c r="AQ967" i="12" s="1"/>
  <c r="AW967" i="12" s="1"/>
  <c r="AK951" i="12"/>
  <c r="AS951" i="12" s="1"/>
  <c r="AY951" i="12" s="1"/>
  <c r="AJ936" i="12"/>
  <c r="AR936" i="12" s="1"/>
  <c r="AX936" i="12" s="1"/>
  <c r="AI918" i="12"/>
  <c r="AM918" i="12" s="1"/>
  <c r="AQ918" i="12" s="1"/>
  <c r="AW918" i="12" s="1"/>
  <c r="AK896" i="12"/>
  <c r="AS896" i="12" s="1"/>
  <c r="AY896" i="12" s="1"/>
  <c r="AJ888" i="12"/>
  <c r="AR888" i="12" s="1"/>
  <c r="AX888" i="12" s="1"/>
  <c r="AI871" i="12"/>
  <c r="AM871" i="12" s="1"/>
  <c r="AQ871" i="12" s="1"/>
  <c r="AW871" i="12" s="1"/>
  <c r="AK848" i="12"/>
  <c r="AS848" i="12" s="1"/>
  <c r="AY848" i="12" s="1"/>
  <c r="AJ826" i="12"/>
  <c r="AR826" i="12" s="1"/>
  <c r="AX826" i="12" s="1"/>
  <c r="AI809" i="12"/>
  <c r="AM809" i="12" s="1"/>
  <c r="AQ809" i="12" s="1"/>
  <c r="AW809" i="12" s="1"/>
  <c r="AK781" i="12"/>
  <c r="AS781" i="12" s="1"/>
  <c r="AY781" i="12" s="1"/>
  <c r="AJ772" i="12"/>
  <c r="AR772" i="12" s="1"/>
  <c r="AX772" i="12" s="1"/>
  <c r="AI756" i="12"/>
  <c r="AM756" i="12" s="1"/>
  <c r="AQ756" i="12" s="1"/>
  <c r="AW756" i="12" s="1"/>
  <c r="AK735" i="12"/>
  <c r="AS735" i="12" s="1"/>
  <c r="AY735" i="12" s="1"/>
  <c r="AJ717" i="12"/>
  <c r="AR717" i="12" s="1"/>
  <c r="AX717" i="12" s="1"/>
  <c r="AI694" i="12"/>
  <c r="AM694" i="12" s="1"/>
  <c r="AQ694" i="12" s="1"/>
  <c r="AW694" i="12" s="1"/>
  <c r="AK672" i="12"/>
  <c r="AS672" i="12" s="1"/>
  <c r="AY672" i="12" s="1"/>
  <c r="AJ651" i="12"/>
  <c r="AR651" i="12" s="1"/>
  <c r="AX651" i="12" s="1"/>
  <c r="AI626" i="12"/>
  <c r="AM626" i="12" s="1"/>
  <c r="AQ626" i="12" s="1"/>
  <c r="AW626" i="12" s="1"/>
  <c r="AK593" i="12"/>
  <c r="AS593" i="12" s="1"/>
  <c r="AY593" i="12" s="1"/>
  <c r="AI575" i="12"/>
  <c r="AM575" i="12" s="1"/>
  <c r="AQ575" i="12" s="1"/>
  <c r="AW575" i="12" s="1"/>
  <c r="AK554" i="12"/>
  <c r="AS554" i="12" s="1"/>
  <c r="AY554" i="12" s="1"/>
  <c r="AJ532" i="12"/>
  <c r="AR532" i="12" s="1"/>
  <c r="AX532" i="12" s="1"/>
  <c r="AI508" i="12"/>
  <c r="AM508" i="12" s="1"/>
  <c r="AQ508" i="12" s="1"/>
  <c r="AW508" i="12" s="1"/>
  <c r="AK481" i="12"/>
  <c r="AS481" i="12" s="1"/>
  <c r="AY481" i="12" s="1"/>
  <c r="AJ451" i="12"/>
  <c r="AR451" i="12" s="1"/>
  <c r="AX451" i="12" s="1"/>
  <c r="AI428" i="12"/>
  <c r="AM428" i="12" s="1"/>
  <c r="AQ428" i="12" s="1"/>
  <c r="AW428" i="12" s="1"/>
  <c r="AK401" i="12"/>
  <c r="AS401" i="12" s="1"/>
  <c r="AY401" i="12" s="1"/>
  <c r="AJ389" i="12"/>
  <c r="AR389" i="12" s="1"/>
  <c r="AX389" i="12" s="1"/>
  <c r="AI371" i="12"/>
  <c r="AM371" i="12" s="1"/>
  <c r="AQ371" i="12" s="1"/>
  <c r="AW371" i="12" s="1"/>
  <c r="AK334" i="12"/>
  <c r="AS334" i="12" s="1"/>
  <c r="AY334" i="12" s="1"/>
  <c r="AJ316" i="12"/>
  <c r="AR316" i="12" s="1"/>
  <c r="AX316" i="12" s="1"/>
  <c r="AI297" i="12"/>
  <c r="AM297" i="12" s="1"/>
  <c r="AQ297" i="12" s="1"/>
  <c r="AW297" i="12" s="1"/>
  <c r="AJ268" i="12"/>
  <c r="AR268" i="12" s="1"/>
  <c r="AX268" i="12" s="1"/>
  <c r="AI239" i="12"/>
  <c r="AM239" i="12" s="1"/>
  <c r="AQ239" i="12" s="1"/>
  <c r="AW239" i="12" s="1"/>
  <c r="AK215" i="12"/>
  <c r="AS215" i="12" s="1"/>
  <c r="AY215" i="12" s="1"/>
  <c r="AJ195" i="12"/>
  <c r="AR195" i="12" s="1"/>
  <c r="AX195" i="12" s="1"/>
  <c r="AI173" i="12"/>
  <c r="AM173" i="12" s="1"/>
  <c r="AQ173" i="12" s="1"/>
  <c r="AW173" i="12" s="1"/>
  <c r="AK145" i="12"/>
  <c r="AS145" i="12" s="1"/>
  <c r="AY145" i="12" s="1"/>
  <c r="AJ128" i="12"/>
  <c r="AR128" i="12" s="1"/>
  <c r="AX128" i="12" s="1"/>
  <c r="AI109" i="12"/>
  <c r="AM109" i="12" s="1"/>
  <c r="AQ109" i="12" s="1"/>
  <c r="AW109" i="12" s="1"/>
  <c r="AK92" i="12"/>
  <c r="AS92" i="12" s="1"/>
  <c r="AY92" i="12" s="1"/>
  <c r="AJ79" i="12"/>
  <c r="AR79" i="12" s="1"/>
  <c r="AX79" i="12" s="1"/>
  <c r="AI57" i="12"/>
  <c r="AM57" i="12" s="1"/>
  <c r="AQ57" i="12" s="1"/>
  <c r="AW57" i="12" s="1"/>
  <c r="AK24" i="12"/>
  <c r="AS24" i="12" s="1"/>
  <c r="AY24" i="12" s="1"/>
  <c r="AI228" i="12"/>
  <c r="AM228" i="12" s="1"/>
  <c r="AQ228" i="12" s="1"/>
  <c r="AW228" i="12" s="1"/>
  <c r="AJ3123" i="12"/>
  <c r="AR3123" i="12" s="1"/>
  <c r="AX3123" i="12" s="1"/>
  <c r="AI3107" i="12"/>
  <c r="AM3107" i="12" s="1"/>
  <c r="AQ3107" i="12" s="1"/>
  <c r="AW3107" i="12" s="1"/>
  <c r="AK3101" i="12"/>
  <c r="AS3101" i="12" s="1"/>
  <c r="AY3101" i="12" s="1"/>
  <c r="AJ3088" i="12"/>
  <c r="AR3088" i="12" s="1"/>
  <c r="AX3088" i="12" s="1"/>
  <c r="AK3060" i="12"/>
  <c r="AS3060" i="12" s="1"/>
  <c r="AY3060" i="12" s="1"/>
  <c r="AJ3044" i="12"/>
  <c r="AR3044" i="12" s="1"/>
  <c r="AX3044" i="12" s="1"/>
  <c r="AI3039" i="12"/>
  <c r="AM3039" i="12" s="1"/>
  <c r="AQ3039" i="12" s="1"/>
  <c r="AW3039" i="12" s="1"/>
  <c r="AK3031" i="12"/>
  <c r="AS3031" i="12" s="1"/>
  <c r="AY3031" i="12" s="1"/>
  <c r="AJ3023" i="12"/>
  <c r="AR3023" i="12" s="1"/>
  <c r="AX3023" i="12" s="1"/>
  <c r="AI3018" i="12"/>
  <c r="AM3018" i="12" s="1"/>
  <c r="AQ3018" i="12" s="1"/>
  <c r="AW3018" i="12" s="1"/>
  <c r="AK3006" i="12"/>
  <c r="AS3006" i="12" s="1"/>
  <c r="AY3006" i="12" s="1"/>
  <c r="AJ2984" i="12"/>
  <c r="AR2984" i="12" s="1"/>
  <c r="AX2984" i="12" s="1"/>
  <c r="AI2963" i="12"/>
  <c r="AM2963" i="12" s="1"/>
  <c r="AQ2963" i="12" s="1"/>
  <c r="AW2963" i="12" s="1"/>
  <c r="AK2938" i="12"/>
  <c r="AS2938" i="12" s="1"/>
  <c r="AY2938" i="12" s="1"/>
  <c r="AJ2916" i="12"/>
  <c r="AR2916" i="12" s="1"/>
  <c r="AX2916" i="12" s="1"/>
  <c r="AI2896" i="12"/>
  <c r="AM2896" i="12" s="1"/>
  <c r="AQ2896" i="12" s="1"/>
  <c r="AW2896" i="12" s="1"/>
  <c r="AK2865" i="12"/>
  <c r="AS2865" i="12" s="1"/>
  <c r="AY2865" i="12" s="1"/>
  <c r="AJ2844" i="12"/>
  <c r="AR2844" i="12" s="1"/>
  <c r="AX2844" i="12" s="1"/>
  <c r="AI2827" i="12"/>
  <c r="AM2827" i="12" s="1"/>
  <c r="AQ2827" i="12" s="1"/>
  <c r="AW2827" i="12" s="1"/>
  <c r="AK2805" i="12"/>
  <c r="AS2805" i="12" s="1"/>
  <c r="AY2805" i="12" s="1"/>
  <c r="AJ2787" i="12"/>
  <c r="AR2787" i="12" s="1"/>
  <c r="AX2787" i="12" s="1"/>
  <c r="AI2768" i="12"/>
  <c r="AM2768" i="12" s="1"/>
  <c r="AQ2768" i="12" s="1"/>
  <c r="AW2768" i="12" s="1"/>
  <c r="AK2744" i="12"/>
  <c r="AS2744" i="12" s="1"/>
  <c r="AY2744" i="12" s="1"/>
  <c r="AJ2734" i="12"/>
  <c r="AR2734" i="12" s="1"/>
  <c r="AX2734" i="12" s="1"/>
  <c r="AI2715" i="12"/>
  <c r="AM2715" i="12" s="1"/>
  <c r="AQ2715" i="12" s="1"/>
  <c r="AW2715" i="12" s="1"/>
  <c r="AK2687" i="12"/>
  <c r="AS2687" i="12" s="1"/>
  <c r="AY2687" i="12" s="1"/>
  <c r="AJ2669" i="12"/>
  <c r="AR2669" i="12" s="1"/>
  <c r="AX2669" i="12" s="1"/>
  <c r="AI2653" i="12"/>
  <c r="AM2653" i="12" s="1"/>
  <c r="AQ2653" i="12" s="1"/>
  <c r="AW2653" i="12" s="1"/>
  <c r="AK2645" i="12"/>
  <c r="AS2645" i="12" s="1"/>
  <c r="AY2645" i="12" s="1"/>
  <c r="AI2610" i="12"/>
  <c r="AM2610" i="12" s="1"/>
  <c r="AQ2610" i="12" s="1"/>
  <c r="AW2610" i="12" s="1"/>
  <c r="AK2564" i="12"/>
  <c r="AS2564" i="12" s="1"/>
  <c r="AY2564" i="12" s="1"/>
  <c r="AJ2537" i="12"/>
  <c r="AR2537" i="12" s="1"/>
  <c r="AX2537" i="12" s="1"/>
  <c r="AI2517" i="12"/>
  <c r="AM2517" i="12" s="1"/>
  <c r="AQ2517" i="12" s="1"/>
  <c r="AW2517" i="12" s="1"/>
  <c r="AK2478" i="12"/>
  <c r="AS2478" i="12" s="1"/>
  <c r="AY2478" i="12" s="1"/>
  <c r="AJ2457" i="12"/>
  <c r="AR2457" i="12" s="1"/>
  <c r="AX2457" i="12" s="1"/>
  <c r="AI2424" i="12"/>
  <c r="AM2424" i="12" s="1"/>
  <c r="AQ2424" i="12" s="1"/>
  <c r="AW2424" i="12" s="1"/>
  <c r="AK2385" i="12"/>
  <c r="AS2385" i="12" s="1"/>
  <c r="AY2385" i="12" s="1"/>
  <c r="AJ2365" i="12"/>
  <c r="AR2365" i="12" s="1"/>
  <c r="AX2365" i="12" s="1"/>
  <c r="AI2340" i="12"/>
  <c r="AM2340" i="12" s="1"/>
  <c r="AQ2340" i="12" s="1"/>
  <c r="AW2340" i="12" s="1"/>
  <c r="AK2310" i="12"/>
  <c r="AS2310" i="12" s="1"/>
  <c r="AY2310" i="12" s="1"/>
  <c r="AJ2284" i="12"/>
  <c r="AR2284" i="12" s="1"/>
  <c r="AX2284" i="12" s="1"/>
  <c r="AI2229" i="12"/>
  <c r="AM2229" i="12" s="1"/>
  <c r="AQ2229" i="12" s="1"/>
  <c r="AW2229" i="12" s="1"/>
  <c r="AK2188" i="12"/>
  <c r="AS2188" i="12" s="1"/>
  <c r="AY2188" i="12" s="1"/>
  <c r="AJ2165" i="12"/>
  <c r="AR2165" i="12" s="1"/>
  <c r="AX2165" i="12" s="1"/>
  <c r="AI2142" i="12"/>
  <c r="AM2142" i="12" s="1"/>
  <c r="AQ2142" i="12" s="1"/>
  <c r="AW2142" i="12" s="1"/>
  <c r="AK2121" i="12"/>
  <c r="AS2121" i="12" s="1"/>
  <c r="AY2121" i="12" s="1"/>
  <c r="AI2087" i="12"/>
  <c r="AM2087" i="12" s="1"/>
  <c r="AQ2087" i="12" s="1"/>
  <c r="AW2087" i="12" s="1"/>
  <c r="AK2059" i="12"/>
  <c r="AS2059" i="12" s="1"/>
  <c r="AY2059" i="12" s="1"/>
  <c r="AJ2040" i="12"/>
  <c r="AR2040" i="12" s="1"/>
  <c r="AX2040" i="12" s="1"/>
  <c r="AI2020" i="12"/>
  <c r="AM2020" i="12" s="1"/>
  <c r="AQ2020" i="12" s="1"/>
  <c r="AW2020" i="12" s="1"/>
  <c r="AK1995" i="12"/>
  <c r="AS1995" i="12" s="1"/>
  <c r="AY1995" i="12" s="1"/>
  <c r="AJ1973" i="12"/>
  <c r="AR1973" i="12" s="1"/>
  <c r="AX1973" i="12" s="1"/>
  <c r="AI1942" i="12"/>
  <c r="AM1942" i="12" s="1"/>
  <c r="AQ1942" i="12" s="1"/>
  <c r="AW1942" i="12" s="1"/>
  <c r="AK1912" i="12"/>
  <c r="AS1912" i="12" s="1"/>
  <c r="AY1912" i="12" s="1"/>
  <c r="AJ1882" i="12"/>
  <c r="AR1882" i="12" s="1"/>
  <c r="AX1882" i="12" s="1"/>
  <c r="AI1862" i="12"/>
  <c r="AM1862" i="12" s="1"/>
  <c r="AQ1862" i="12" s="1"/>
  <c r="AW1862" i="12" s="1"/>
  <c r="AK1831" i="12"/>
  <c r="AS1831" i="12" s="1"/>
  <c r="AY1831" i="12" s="1"/>
  <c r="AI1803" i="12"/>
  <c r="AM1803" i="12" s="1"/>
  <c r="AQ1803" i="12" s="1"/>
  <c r="AW1803" i="12" s="1"/>
  <c r="AK1774" i="12"/>
  <c r="AS1774" i="12" s="1"/>
  <c r="AY1774" i="12" s="1"/>
  <c r="AI1735" i="12"/>
  <c r="AM1735" i="12" s="1"/>
  <c r="AQ1735" i="12" s="1"/>
  <c r="AW1735" i="12" s="1"/>
  <c r="AK1711" i="12"/>
  <c r="AS1711" i="12" s="1"/>
  <c r="AY1711" i="12" s="1"/>
  <c r="AJ1690" i="12"/>
  <c r="AR1690" i="12" s="1"/>
  <c r="AX1690" i="12" s="1"/>
  <c r="AK1652" i="12"/>
  <c r="AS1652" i="12" s="1"/>
  <c r="AY1652" i="12" s="1"/>
  <c r="AI3123" i="12"/>
  <c r="AM3123" i="12" s="1"/>
  <c r="AQ3123" i="12" s="1"/>
  <c r="AW3123" i="12" s="1"/>
  <c r="AK3106" i="12"/>
  <c r="AS3106" i="12" s="1"/>
  <c r="AY3106" i="12" s="1"/>
  <c r="AJ3101" i="12"/>
  <c r="AR3101" i="12" s="1"/>
  <c r="AX3101" i="12" s="1"/>
  <c r="AI3088" i="12"/>
  <c r="AM3088" i="12" s="1"/>
  <c r="AQ3088" i="12" s="1"/>
  <c r="AW3088" i="12" s="1"/>
  <c r="AJ3060" i="12"/>
  <c r="AR3060" i="12" s="1"/>
  <c r="AX3060" i="12" s="1"/>
  <c r="AI3044" i="12"/>
  <c r="AM3044" i="12" s="1"/>
  <c r="AQ3044" i="12" s="1"/>
  <c r="AW3044" i="12" s="1"/>
  <c r="AK3038" i="12"/>
  <c r="AS3038" i="12" s="1"/>
  <c r="AY3038" i="12" s="1"/>
  <c r="AJ3031" i="12"/>
  <c r="AR3031" i="12" s="1"/>
  <c r="AX3031" i="12" s="1"/>
  <c r="AI3023" i="12"/>
  <c r="AM3023" i="12" s="1"/>
  <c r="AQ3023" i="12" s="1"/>
  <c r="AW3023" i="12" s="1"/>
  <c r="AK3017" i="12"/>
  <c r="AS3017" i="12" s="1"/>
  <c r="AY3017" i="12" s="1"/>
  <c r="AJ3006" i="12"/>
  <c r="AR3006" i="12" s="1"/>
  <c r="AX3006" i="12" s="1"/>
  <c r="AI2984" i="12"/>
  <c r="AM2984" i="12" s="1"/>
  <c r="AQ2984" i="12" s="1"/>
  <c r="AW2984" i="12" s="1"/>
  <c r="AK2960" i="12"/>
  <c r="AS2960" i="12" s="1"/>
  <c r="AY2960" i="12" s="1"/>
  <c r="AJ2938" i="12"/>
  <c r="AR2938" i="12" s="1"/>
  <c r="AX2938" i="12" s="1"/>
  <c r="AI2916" i="12"/>
  <c r="AM2916" i="12" s="1"/>
  <c r="AQ2916" i="12" s="1"/>
  <c r="AW2916" i="12" s="1"/>
  <c r="AK2893" i="12"/>
  <c r="AS2893" i="12" s="1"/>
  <c r="AY2893" i="12" s="1"/>
  <c r="AJ2865" i="12"/>
  <c r="AR2865" i="12" s="1"/>
  <c r="AX2865" i="12" s="1"/>
  <c r="AI2844" i="12"/>
  <c r="AM2844" i="12" s="1"/>
  <c r="AQ2844" i="12" s="1"/>
  <c r="AW2844" i="12" s="1"/>
  <c r="AK2823" i="12"/>
  <c r="AS2823" i="12" s="1"/>
  <c r="AY2823" i="12" s="1"/>
  <c r="AJ2805" i="12"/>
  <c r="AR2805" i="12" s="1"/>
  <c r="AX2805" i="12" s="1"/>
  <c r="AI2787" i="12"/>
  <c r="AM2787" i="12" s="1"/>
  <c r="AQ2787" i="12" s="1"/>
  <c r="AW2787" i="12" s="1"/>
  <c r="AK2764" i="12"/>
  <c r="AS2764" i="12" s="1"/>
  <c r="AY2764" i="12" s="1"/>
  <c r="AJ2744" i="12"/>
  <c r="AR2744" i="12" s="1"/>
  <c r="AX2744" i="12" s="1"/>
  <c r="AI2734" i="12"/>
  <c r="AM2734" i="12" s="1"/>
  <c r="AQ2734" i="12" s="1"/>
  <c r="AW2734" i="12" s="1"/>
  <c r="AK2712" i="12"/>
  <c r="AS2712" i="12" s="1"/>
  <c r="AY2712" i="12" s="1"/>
  <c r="AJ2687" i="12"/>
  <c r="AR2687" i="12" s="1"/>
  <c r="AX2687" i="12" s="1"/>
  <c r="AI2669" i="12"/>
  <c r="AM2669" i="12" s="1"/>
  <c r="AQ2669" i="12" s="1"/>
  <c r="AW2669" i="12" s="1"/>
  <c r="AK2652" i="12"/>
  <c r="AS2652" i="12" s="1"/>
  <c r="AY2652" i="12" s="1"/>
  <c r="AJ2645" i="12"/>
  <c r="AR2645" i="12" s="1"/>
  <c r="AX2645" i="12" s="1"/>
  <c r="AK2600" i="12"/>
  <c r="AS2600" i="12" s="1"/>
  <c r="AY2600" i="12" s="1"/>
  <c r="AJ2564" i="12"/>
  <c r="AR2564" i="12" s="1"/>
  <c r="AX2564" i="12" s="1"/>
  <c r="AI2537" i="12"/>
  <c r="AM2537" i="12" s="1"/>
  <c r="AQ2537" i="12" s="1"/>
  <c r="AW2537" i="12" s="1"/>
  <c r="AK2505" i="12"/>
  <c r="AS2505" i="12" s="1"/>
  <c r="AY2505" i="12" s="1"/>
  <c r="AJ2478" i="12"/>
  <c r="AR2478" i="12" s="1"/>
  <c r="AX2478" i="12" s="1"/>
  <c r="AI2457" i="12"/>
  <c r="AM2457" i="12" s="1"/>
  <c r="AQ2457" i="12" s="1"/>
  <c r="AW2457" i="12" s="1"/>
  <c r="AK2417" i="12"/>
  <c r="AS2417" i="12" s="1"/>
  <c r="AY2417" i="12" s="1"/>
  <c r="AJ2385" i="12"/>
  <c r="AR2385" i="12" s="1"/>
  <c r="AX2385" i="12" s="1"/>
  <c r="AI2365" i="12"/>
  <c r="AM2365" i="12" s="1"/>
  <c r="AQ2365" i="12" s="1"/>
  <c r="AW2365" i="12" s="1"/>
  <c r="AK2336" i="12"/>
  <c r="AS2336" i="12" s="1"/>
  <c r="AY2336" i="12" s="1"/>
  <c r="AJ2310" i="12"/>
  <c r="AR2310" i="12" s="1"/>
  <c r="AX2310" i="12" s="1"/>
  <c r="AI2284" i="12"/>
  <c r="AM2284" i="12" s="1"/>
  <c r="AQ2284" i="12" s="1"/>
  <c r="AW2284" i="12" s="1"/>
  <c r="AK2225" i="12"/>
  <c r="AS2225" i="12" s="1"/>
  <c r="AY2225" i="12" s="1"/>
  <c r="AJ2188" i="12"/>
  <c r="AR2188" i="12" s="1"/>
  <c r="AX2188" i="12" s="1"/>
  <c r="AI2165" i="12"/>
  <c r="AM2165" i="12" s="1"/>
  <c r="AQ2165" i="12" s="1"/>
  <c r="AW2165" i="12" s="1"/>
  <c r="AK2138" i="12"/>
  <c r="AS2138" i="12" s="1"/>
  <c r="AY2138" i="12" s="1"/>
  <c r="AJ2121" i="12"/>
  <c r="AR2121" i="12" s="1"/>
  <c r="AX2121" i="12" s="1"/>
  <c r="AK2084" i="12"/>
  <c r="AS2084" i="12" s="1"/>
  <c r="AY2084" i="12" s="1"/>
  <c r="AJ2059" i="12"/>
  <c r="AR2059" i="12" s="1"/>
  <c r="AX2059" i="12" s="1"/>
  <c r="AI2040" i="12"/>
  <c r="AM2040" i="12" s="1"/>
  <c r="AQ2040" i="12" s="1"/>
  <c r="AW2040" i="12" s="1"/>
  <c r="AK2016" i="12"/>
  <c r="AS2016" i="12" s="1"/>
  <c r="AY2016" i="12" s="1"/>
  <c r="AJ1995" i="12"/>
  <c r="AR1995" i="12" s="1"/>
  <c r="AX1995" i="12" s="1"/>
  <c r="AI1973" i="12"/>
  <c r="AM1973" i="12" s="1"/>
  <c r="AQ1973" i="12" s="1"/>
  <c r="AW1973" i="12" s="1"/>
  <c r="AK1937" i="12"/>
  <c r="AS1937" i="12" s="1"/>
  <c r="AY1937" i="12" s="1"/>
  <c r="AJ1912" i="12"/>
  <c r="AR1912" i="12" s="1"/>
  <c r="AX1912" i="12" s="1"/>
  <c r="AI1882" i="12"/>
  <c r="AM1882" i="12" s="1"/>
  <c r="AQ1882" i="12" s="1"/>
  <c r="AW1882" i="12" s="1"/>
  <c r="AK1858" i="12"/>
  <c r="AS1858" i="12" s="1"/>
  <c r="AY1858" i="12" s="1"/>
  <c r="AJ1831" i="12"/>
  <c r="AR1831" i="12" s="1"/>
  <c r="AX1831" i="12" s="1"/>
  <c r="AK1799" i="12"/>
  <c r="AS1799" i="12" s="1"/>
  <c r="AY1799" i="12" s="1"/>
  <c r="AJ1774" i="12"/>
  <c r="AR1774" i="12" s="1"/>
  <c r="AX1774" i="12" s="1"/>
  <c r="AK1731" i="12"/>
  <c r="AS1731" i="12" s="1"/>
  <c r="AY1731" i="12" s="1"/>
  <c r="AJ1711" i="12"/>
  <c r="AR1711" i="12" s="1"/>
  <c r="AX1711" i="12" s="1"/>
  <c r="AI1690" i="12"/>
  <c r="AM1690" i="12" s="1"/>
  <c r="AQ1690" i="12" s="1"/>
  <c r="AW1690" i="12" s="1"/>
  <c r="AJ1652" i="12"/>
  <c r="AR1652" i="12" s="1"/>
  <c r="AX1652" i="12" s="1"/>
  <c r="AJ3117" i="12"/>
  <c r="AR3117" i="12" s="1"/>
  <c r="AX3117" i="12" s="1"/>
  <c r="AI3105" i="12"/>
  <c r="AM3105" i="12" s="1"/>
  <c r="AQ3105" i="12" s="1"/>
  <c r="AW3105" i="12" s="1"/>
  <c r="AK3099" i="12"/>
  <c r="AS3099" i="12" s="1"/>
  <c r="AY3099" i="12" s="1"/>
  <c r="AJ3081" i="12"/>
  <c r="AR3081" i="12" s="1"/>
  <c r="AX3081" i="12" s="1"/>
  <c r="AK3050" i="12"/>
  <c r="AS3050" i="12" s="1"/>
  <c r="AY3050" i="12" s="1"/>
  <c r="AJ3042" i="12"/>
  <c r="AR3042" i="12" s="1"/>
  <c r="AX3042" i="12" s="1"/>
  <c r="AI3037" i="12"/>
  <c r="AM3037" i="12" s="1"/>
  <c r="AQ3037" i="12" s="1"/>
  <c r="AW3037" i="12" s="1"/>
  <c r="AK3029" i="12"/>
  <c r="AS3029" i="12" s="1"/>
  <c r="AY3029" i="12" s="1"/>
  <c r="AJ3021" i="12"/>
  <c r="AR3021" i="12" s="1"/>
  <c r="AX3021" i="12" s="1"/>
  <c r="AI3016" i="12"/>
  <c r="AM3016" i="12" s="1"/>
  <c r="AQ3016" i="12" s="1"/>
  <c r="AW3016" i="12" s="1"/>
  <c r="AK2999" i="12"/>
  <c r="AS2999" i="12" s="1"/>
  <c r="AY2999" i="12" s="1"/>
  <c r="AJ2977" i="12"/>
  <c r="AR2977" i="12" s="1"/>
  <c r="AX2977" i="12" s="1"/>
  <c r="AI2956" i="12"/>
  <c r="AM2956" i="12" s="1"/>
  <c r="AQ2956" i="12" s="1"/>
  <c r="AW2956" i="12" s="1"/>
  <c r="AK2929" i="12"/>
  <c r="AS2929" i="12" s="1"/>
  <c r="AY2929" i="12" s="1"/>
  <c r="AJ2908" i="12"/>
  <c r="AR2908" i="12" s="1"/>
  <c r="AX2908" i="12" s="1"/>
  <c r="AI2890" i="12"/>
  <c r="AM2890" i="12" s="1"/>
  <c r="AQ2890" i="12" s="1"/>
  <c r="AW2890" i="12" s="1"/>
  <c r="AK2853" i="12"/>
  <c r="AS2853" i="12" s="1"/>
  <c r="AY2853" i="12" s="1"/>
  <c r="AJ2837" i="12"/>
  <c r="AR2837" i="12" s="1"/>
  <c r="AX2837" i="12" s="1"/>
  <c r="AI2819" i="12"/>
  <c r="AM2819" i="12" s="1"/>
  <c r="AQ2819" i="12" s="1"/>
  <c r="AW2819" i="12" s="1"/>
  <c r="AK2797" i="12"/>
  <c r="AS2797" i="12" s="1"/>
  <c r="AY2797" i="12" s="1"/>
  <c r="AJ2780" i="12"/>
  <c r="AR2780" i="12" s="1"/>
  <c r="AX2780" i="12" s="1"/>
  <c r="AI2760" i="12"/>
  <c r="AM2760" i="12" s="1"/>
  <c r="AQ2760" i="12" s="1"/>
  <c r="AW2760" i="12" s="1"/>
  <c r="AK2742" i="12"/>
  <c r="AS2742" i="12" s="1"/>
  <c r="AY2742" i="12" s="1"/>
  <c r="AJ2727" i="12"/>
  <c r="AR2727" i="12" s="1"/>
  <c r="AX2727" i="12" s="1"/>
  <c r="AI2707" i="12"/>
  <c r="AM2707" i="12" s="1"/>
  <c r="AQ2707" i="12" s="1"/>
  <c r="AW2707" i="12" s="1"/>
  <c r="AK2680" i="12"/>
  <c r="AS2680" i="12" s="1"/>
  <c r="AY2680" i="12" s="1"/>
  <c r="AJ2661" i="12"/>
  <c r="AR2661" i="12" s="1"/>
  <c r="AX2661" i="12" s="1"/>
  <c r="AI2651" i="12"/>
  <c r="AM2651" i="12" s="1"/>
  <c r="AQ2651" i="12" s="1"/>
  <c r="AW2651" i="12" s="1"/>
  <c r="AK2635" i="12"/>
  <c r="AS2635" i="12" s="1"/>
  <c r="AY2635" i="12" s="1"/>
  <c r="AI2595" i="12"/>
  <c r="AM2595" i="12" s="1"/>
  <c r="AQ2595" i="12" s="1"/>
  <c r="AW2595" i="12" s="1"/>
  <c r="AK2552" i="12"/>
  <c r="AS2552" i="12" s="1"/>
  <c r="AY2552" i="12" s="1"/>
  <c r="AJ2529" i="12"/>
  <c r="AR2529" i="12" s="1"/>
  <c r="AX2529" i="12" s="1"/>
  <c r="AI2501" i="12"/>
  <c r="AM2501" i="12" s="1"/>
  <c r="AQ2501" i="12" s="1"/>
  <c r="AW2501" i="12" s="1"/>
  <c r="AK2468" i="12"/>
  <c r="AS2468" i="12" s="1"/>
  <c r="AY2468" i="12" s="1"/>
  <c r="AJ2446" i="12"/>
  <c r="AR2446" i="12" s="1"/>
  <c r="AX2446" i="12" s="1"/>
  <c r="AI2411" i="12"/>
  <c r="AM2411" i="12" s="1"/>
  <c r="AQ2411" i="12" s="1"/>
  <c r="AW2411" i="12" s="1"/>
  <c r="AK2379" i="12"/>
  <c r="AS2379" i="12" s="1"/>
  <c r="AY2379" i="12" s="1"/>
  <c r="AJ2355" i="12"/>
  <c r="AR2355" i="12" s="1"/>
  <c r="AX2355" i="12" s="1"/>
  <c r="AI2333" i="12"/>
  <c r="AM2333" i="12" s="1"/>
  <c r="AQ2333" i="12" s="1"/>
  <c r="AW2333" i="12" s="1"/>
  <c r="AK2304" i="12"/>
  <c r="AS2304" i="12" s="1"/>
  <c r="AY2304" i="12" s="1"/>
  <c r="AJ2275" i="12"/>
  <c r="AR2275" i="12" s="1"/>
  <c r="AX2275" i="12" s="1"/>
  <c r="AI2220" i="12"/>
  <c r="AM2220" i="12" s="1"/>
  <c r="AQ2220" i="12" s="1"/>
  <c r="AW2220" i="12" s="1"/>
  <c r="AK2180" i="12"/>
  <c r="AS2180" i="12" s="1"/>
  <c r="AY2180" i="12" s="1"/>
  <c r="AJ2157" i="12"/>
  <c r="AR2157" i="12" s="1"/>
  <c r="AX2157" i="12" s="1"/>
  <c r="AI2135" i="12"/>
  <c r="AM2135" i="12" s="1"/>
  <c r="AQ2135" i="12" s="1"/>
  <c r="AW2135" i="12" s="1"/>
  <c r="AK2099" i="12"/>
  <c r="AS2099" i="12" s="1"/>
  <c r="AY2099" i="12" s="1"/>
  <c r="AI2075" i="12"/>
  <c r="AM2075" i="12" s="1"/>
  <c r="AQ2075" i="12" s="1"/>
  <c r="AW2075" i="12" s="1"/>
  <c r="AK2050" i="12"/>
  <c r="AS2050" i="12" s="1"/>
  <c r="AY2050" i="12" s="1"/>
  <c r="AJ2032" i="12"/>
  <c r="AR2032" i="12" s="1"/>
  <c r="AX2032" i="12" s="1"/>
  <c r="AI2012" i="12"/>
  <c r="AM2012" i="12" s="1"/>
  <c r="AQ2012" i="12" s="1"/>
  <c r="AW2012" i="12" s="1"/>
  <c r="AK1983" i="12"/>
  <c r="AS1983" i="12" s="1"/>
  <c r="AY1983" i="12" s="1"/>
  <c r="AJ1957" i="12"/>
  <c r="AR1957" i="12" s="1"/>
  <c r="AX1957" i="12" s="1"/>
  <c r="AI1932" i="12"/>
  <c r="AM1932" i="12" s="1"/>
  <c r="AQ1932" i="12" s="1"/>
  <c r="AW1932" i="12" s="1"/>
  <c r="AK1898" i="12"/>
  <c r="AS1898" i="12" s="1"/>
  <c r="AY1898" i="12" s="1"/>
  <c r="AJ1874" i="12"/>
  <c r="AR1874" i="12" s="1"/>
  <c r="AX1874" i="12" s="1"/>
  <c r="AI1845" i="12"/>
  <c r="AM1845" i="12" s="1"/>
  <c r="AQ1845" i="12" s="1"/>
  <c r="AW1845" i="12" s="1"/>
  <c r="AK1818" i="12"/>
  <c r="AS1818" i="12" s="1"/>
  <c r="AY1818" i="12" s="1"/>
  <c r="AI1792" i="12"/>
  <c r="AM1792" i="12" s="1"/>
  <c r="AQ1792" i="12" s="1"/>
  <c r="AW1792" i="12" s="1"/>
  <c r="AK1765" i="12"/>
  <c r="AS1765" i="12" s="1"/>
  <c r="AY1765" i="12" s="1"/>
  <c r="AJ1749" i="12"/>
  <c r="AR1749" i="12" s="1"/>
  <c r="AX1749" i="12" s="1"/>
  <c r="AI1727" i="12"/>
  <c r="AM1727" i="12" s="1"/>
  <c r="AQ1727" i="12" s="1"/>
  <c r="AW1727" i="12" s="1"/>
  <c r="AK1703" i="12"/>
  <c r="AS1703" i="12" s="1"/>
  <c r="AY1703" i="12" s="1"/>
  <c r="AI1680" i="12"/>
  <c r="AM1680" i="12" s="1"/>
  <c r="AQ1680" i="12" s="1"/>
  <c r="AW1680" i="12" s="1"/>
  <c r="AK1643" i="12"/>
  <c r="AS1643" i="12" s="1"/>
  <c r="AY1643" i="12" s="1"/>
  <c r="AK3108" i="12"/>
  <c r="AS3108" i="12" s="1"/>
  <c r="AY3108" i="12" s="1"/>
  <c r="AJ3103" i="12"/>
  <c r="AR3103" i="12" s="1"/>
  <c r="AX3103" i="12" s="1"/>
  <c r="AI3098" i="12"/>
  <c r="AM3098" i="12" s="1"/>
  <c r="AQ3098" i="12" s="1"/>
  <c r="AW3098" i="12" s="1"/>
  <c r="AJ3066" i="12"/>
  <c r="AR3066" i="12" s="1"/>
  <c r="AX3066" i="12" s="1"/>
  <c r="AI3046" i="12"/>
  <c r="AM3046" i="12" s="1"/>
  <c r="AQ3046" i="12" s="1"/>
  <c r="AW3046" i="12" s="1"/>
  <c r="AK3040" i="12"/>
  <c r="AS3040" i="12" s="1"/>
  <c r="AY3040" i="12" s="1"/>
  <c r="AJ3033" i="12"/>
  <c r="AR3033" i="12" s="1"/>
  <c r="AX3033" i="12" s="1"/>
  <c r="AI3028" i="12"/>
  <c r="AM3028" i="12" s="1"/>
  <c r="AQ3028" i="12" s="1"/>
  <c r="AW3028" i="12" s="1"/>
  <c r="AK3019" i="12"/>
  <c r="AS3019" i="12" s="1"/>
  <c r="AY3019" i="12" s="1"/>
  <c r="AJ3014" i="12"/>
  <c r="AR3014" i="12" s="1"/>
  <c r="AX3014" i="12" s="1"/>
  <c r="AI2994" i="12"/>
  <c r="AM2994" i="12" s="1"/>
  <c r="AQ2994" i="12" s="1"/>
  <c r="AW2994" i="12" s="1"/>
  <c r="AK2966" i="12"/>
  <c r="AS2966" i="12" s="1"/>
  <c r="AY2966" i="12" s="1"/>
  <c r="AJ2945" i="12"/>
  <c r="AR2945" i="12" s="1"/>
  <c r="AX2945" i="12" s="1"/>
  <c r="AI2923" i="12"/>
  <c r="AM2923" i="12" s="1"/>
  <c r="AQ2923" i="12" s="1"/>
  <c r="AW2923" i="12" s="1"/>
  <c r="AK2900" i="12"/>
  <c r="AS2900" i="12" s="1"/>
  <c r="AY2900" i="12" s="1"/>
  <c r="AJ2878" i="12"/>
  <c r="AR2878" i="12" s="1"/>
  <c r="AX2878" i="12" s="1"/>
  <c r="AI2849" i="12"/>
  <c r="AM2849" i="12" s="1"/>
  <c r="AQ2849" i="12" s="1"/>
  <c r="AW2849" i="12" s="1"/>
  <c r="AK2831" i="12"/>
  <c r="AS2831" i="12" s="1"/>
  <c r="AY2831" i="12" s="1"/>
  <c r="AJ2811" i="12"/>
  <c r="AR2811" i="12" s="1"/>
  <c r="AX2811" i="12" s="1"/>
  <c r="AI2794" i="12"/>
  <c r="AM2794" i="12" s="1"/>
  <c r="AQ2794" i="12" s="1"/>
  <c r="AW2794" i="12" s="1"/>
  <c r="AK2772" i="12"/>
  <c r="AS2772" i="12" s="1"/>
  <c r="AY2772" i="12" s="1"/>
  <c r="AJ2751" i="12"/>
  <c r="AR2751" i="12" s="1"/>
  <c r="AX2751" i="12" s="1"/>
  <c r="AI2741" i="12"/>
  <c r="AM2741" i="12" s="1"/>
  <c r="AQ2741" i="12" s="1"/>
  <c r="AW2741" i="12" s="1"/>
  <c r="AK2718" i="12"/>
  <c r="AS2718" i="12" s="1"/>
  <c r="AY2718" i="12" s="1"/>
  <c r="AJ2694" i="12"/>
  <c r="AR2694" i="12" s="1"/>
  <c r="AX2694" i="12" s="1"/>
  <c r="AI2677" i="12"/>
  <c r="AM2677" i="12" s="1"/>
  <c r="AQ2677" i="12" s="1"/>
  <c r="AW2677" i="12" s="1"/>
  <c r="AK2654" i="12"/>
  <c r="AS2654" i="12" s="1"/>
  <c r="AY2654" i="12" s="1"/>
  <c r="AJ2647" i="12"/>
  <c r="AR2647" i="12" s="1"/>
  <c r="AX2647" i="12" s="1"/>
  <c r="AK2614" i="12"/>
  <c r="AS2614" i="12" s="1"/>
  <c r="AY2614" i="12" s="1"/>
  <c r="AJ2572" i="12"/>
  <c r="AR2572" i="12" s="1"/>
  <c r="AX2572" i="12" s="1"/>
  <c r="AI2548" i="12"/>
  <c r="AM2548" i="12" s="1"/>
  <c r="AQ2548" i="12" s="1"/>
  <c r="AW2548" i="12" s="1"/>
  <c r="AK2521" i="12"/>
  <c r="AS2521" i="12" s="1"/>
  <c r="AY2521" i="12" s="1"/>
  <c r="AJ2489" i="12"/>
  <c r="AR2489" i="12" s="1"/>
  <c r="AX2489" i="12" s="1"/>
  <c r="AI2464" i="12"/>
  <c r="AM2464" i="12" s="1"/>
  <c r="AQ2464" i="12" s="1"/>
  <c r="AW2464" i="12" s="1"/>
  <c r="AK2436" i="12"/>
  <c r="AS2436" i="12" s="1"/>
  <c r="AY2436" i="12" s="1"/>
  <c r="AJ2403" i="12"/>
  <c r="AR2403" i="12" s="1"/>
  <c r="AX2403" i="12" s="1"/>
  <c r="AI2376" i="12"/>
  <c r="AM2376" i="12" s="1"/>
  <c r="AQ2376" i="12" s="1"/>
  <c r="AW2376" i="12" s="1"/>
  <c r="AK2344" i="12"/>
  <c r="AS2344" i="12" s="1"/>
  <c r="AY2344" i="12" s="1"/>
  <c r="AJ2318" i="12"/>
  <c r="AR2318" i="12" s="1"/>
  <c r="AX2318" i="12" s="1"/>
  <c r="AI2298" i="12"/>
  <c r="AM2298" i="12" s="1"/>
  <c r="AQ2298" i="12" s="1"/>
  <c r="AW2298" i="12" s="1"/>
  <c r="AK2260" i="12"/>
  <c r="AS2260" i="12" s="1"/>
  <c r="AY2260" i="12" s="1"/>
  <c r="AJ2196" i="12"/>
  <c r="AR2196" i="12" s="1"/>
  <c r="AX2196" i="12" s="1"/>
  <c r="AI2176" i="12"/>
  <c r="AM2176" i="12" s="1"/>
  <c r="AQ2176" i="12" s="1"/>
  <c r="AW2176" i="12" s="1"/>
  <c r="AK2146" i="12"/>
  <c r="AS2146" i="12" s="1"/>
  <c r="AY2146" i="12" s="1"/>
  <c r="AJ2126" i="12"/>
  <c r="AR2126" i="12" s="1"/>
  <c r="AX2126" i="12" s="1"/>
  <c r="AK2091" i="12"/>
  <c r="AS2091" i="12" s="1"/>
  <c r="AY2091" i="12" s="1"/>
  <c r="AJ2067" i="12"/>
  <c r="AR2067" i="12" s="1"/>
  <c r="AX2067" i="12" s="1"/>
  <c r="AI2046" i="12"/>
  <c r="AM2046" i="12" s="1"/>
  <c r="AQ2046" i="12" s="1"/>
  <c r="AW2046" i="12" s="1"/>
  <c r="AK2024" i="12"/>
  <c r="AS2024" i="12" s="1"/>
  <c r="AY2024" i="12" s="1"/>
  <c r="AJ2003" i="12"/>
  <c r="AR2003" i="12" s="1"/>
  <c r="AX2003" i="12" s="1"/>
  <c r="AI1979" i="12"/>
  <c r="AM1979" i="12" s="1"/>
  <c r="AQ1979" i="12" s="1"/>
  <c r="AW1979" i="12" s="1"/>
  <c r="AK1947" i="12"/>
  <c r="AS1947" i="12" s="1"/>
  <c r="AY1947" i="12" s="1"/>
  <c r="AJ1921" i="12"/>
  <c r="AR1921" i="12" s="1"/>
  <c r="AX1921" i="12" s="1"/>
  <c r="AI1893" i="12"/>
  <c r="AM1893" i="12" s="1"/>
  <c r="AQ1893" i="12" s="1"/>
  <c r="AW1893" i="12" s="1"/>
  <c r="AK1866" i="12"/>
  <c r="AS1866" i="12" s="1"/>
  <c r="AY1866" i="12" s="1"/>
  <c r="AJ1837" i="12"/>
  <c r="AR1837" i="12" s="1"/>
  <c r="AX1837" i="12" s="1"/>
  <c r="AK1810" i="12"/>
  <c r="AS1810" i="12" s="1"/>
  <c r="AY1810" i="12" s="1"/>
  <c r="AJ1784" i="12"/>
  <c r="AR1784" i="12" s="1"/>
  <c r="AX1784" i="12" s="1"/>
  <c r="AI1759" i="12"/>
  <c r="AM1759" i="12" s="1"/>
  <c r="AQ1759" i="12" s="1"/>
  <c r="AW1759" i="12" s="1"/>
  <c r="AK1739" i="12"/>
  <c r="AS1739" i="12" s="1"/>
  <c r="AY1739" i="12" s="1"/>
  <c r="AJ1719" i="12"/>
  <c r="AR1719" i="12" s="1"/>
  <c r="AX1719" i="12" s="1"/>
  <c r="AI1699" i="12"/>
  <c r="AM1699" i="12" s="1"/>
  <c r="AQ1699" i="12" s="1"/>
  <c r="AW1699" i="12" s="1"/>
  <c r="AJ1661" i="12"/>
  <c r="AR1661" i="12" s="1"/>
  <c r="AX1661" i="12" s="1"/>
  <c r="AJ1634" i="12"/>
  <c r="AR1634" i="12" s="1"/>
  <c r="AX1634" i="12" s="1"/>
  <c r="AI1620" i="12"/>
  <c r="AM1620" i="12" s="1"/>
  <c r="AQ1620" i="12" s="1"/>
  <c r="AW1620" i="12" s="1"/>
  <c r="AK1593" i="12"/>
  <c r="AS1593" i="12" s="1"/>
  <c r="AY1593" i="12" s="1"/>
  <c r="AI1565" i="12"/>
  <c r="AM1565" i="12" s="1"/>
  <c r="AQ1565" i="12" s="1"/>
  <c r="AW1565" i="12" s="1"/>
  <c r="AJ1533" i="12"/>
  <c r="AR1533" i="12" s="1"/>
  <c r="AX1533" i="12" s="1"/>
  <c r="AI1505" i="12"/>
  <c r="AM1505" i="12" s="1"/>
  <c r="AQ1505" i="12" s="1"/>
  <c r="AW1505" i="12" s="1"/>
  <c r="AJ1479" i="12"/>
  <c r="AR1479" i="12" s="1"/>
  <c r="AX1479" i="12" s="1"/>
  <c r="AK1450" i="12"/>
  <c r="AS1450" i="12" s="1"/>
  <c r="AY1450" i="12" s="1"/>
  <c r="AJ1430" i="12"/>
  <c r="AR1430" i="12" s="1"/>
  <c r="AX1430" i="12" s="1"/>
  <c r="AI1421" i="12"/>
  <c r="AM1421" i="12" s="1"/>
  <c r="AQ1421" i="12" s="1"/>
  <c r="AW1421" i="12" s="1"/>
  <c r="AK1409" i="12"/>
  <c r="AS1409" i="12" s="1"/>
  <c r="AY1409" i="12" s="1"/>
  <c r="AJ1387" i="12"/>
  <c r="AR1387" i="12" s="1"/>
  <c r="AX1387" i="12" s="1"/>
  <c r="AI1352" i="12"/>
  <c r="AM1352" i="12" s="1"/>
  <c r="AQ1352" i="12" s="1"/>
  <c r="AW1352" i="12" s="1"/>
  <c r="AK1328" i="12"/>
  <c r="AS1328" i="12" s="1"/>
  <c r="AY1328" i="12" s="1"/>
  <c r="AJ1307" i="12"/>
  <c r="AR1307" i="12" s="1"/>
  <c r="AX1307" i="12" s="1"/>
  <c r="AI1291" i="12"/>
  <c r="AM1291" i="12" s="1"/>
  <c r="AQ1291" i="12" s="1"/>
  <c r="AW1291" i="12" s="1"/>
  <c r="AK1271" i="12"/>
  <c r="AS1271" i="12" s="1"/>
  <c r="AY1271" i="12" s="1"/>
  <c r="AJ1245" i="12"/>
  <c r="AR1245" i="12" s="1"/>
  <c r="AX1245" i="12" s="1"/>
  <c r="AI1226" i="12"/>
  <c r="AM1226" i="12" s="1"/>
  <c r="AQ1226" i="12" s="1"/>
  <c r="AW1226" i="12" s="1"/>
  <c r="AJ1192" i="12"/>
  <c r="AR1192" i="12" s="1"/>
  <c r="AX1192" i="12" s="1"/>
  <c r="AI1165" i="12"/>
  <c r="AM1165" i="12" s="1"/>
  <c r="AQ1165" i="12" s="1"/>
  <c r="AW1165" i="12" s="1"/>
  <c r="AK1139" i="12"/>
  <c r="AS1139" i="12" s="1"/>
  <c r="AY1139" i="12" s="1"/>
  <c r="AJ1120" i="12"/>
  <c r="AR1120" i="12" s="1"/>
  <c r="AX1120" i="12" s="1"/>
  <c r="AI1101" i="12"/>
  <c r="AM1101" i="12" s="1"/>
  <c r="AQ1101" i="12" s="1"/>
  <c r="AW1101" i="12" s="1"/>
  <c r="AK1078" i="12"/>
  <c r="AS1078" i="12" s="1"/>
  <c r="AY1078" i="12" s="1"/>
  <c r="AJ1061" i="12"/>
  <c r="AR1061" i="12" s="1"/>
  <c r="AX1061" i="12" s="1"/>
  <c r="AI1038" i="12"/>
  <c r="AM1038" i="12" s="1"/>
  <c r="AQ1038" i="12" s="1"/>
  <c r="AW1038" i="12" s="1"/>
  <c r="AK1020" i="12"/>
  <c r="AS1020" i="12" s="1"/>
  <c r="AY1020" i="12" s="1"/>
  <c r="AJ998" i="12"/>
  <c r="AR998" i="12" s="1"/>
  <c r="AX998" i="12" s="1"/>
  <c r="AI981" i="12"/>
  <c r="AM981" i="12" s="1"/>
  <c r="AQ981" i="12" s="1"/>
  <c r="AW981" i="12" s="1"/>
  <c r="AK963" i="12"/>
  <c r="AS963" i="12" s="1"/>
  <c r="AY963" i="12" s="1"/>
  <c r="AJ951" i="12"/>
  <c r="AR951" i="12" s="1"/>
  <c r="AX951" i="12" s="1"/>
  <c r="AI936" i="12"/>
  <c r="AM936" i="12" s="1"/>
  <c r="AQ936" i="12" s="1"/>
  <c r="AW936" i="12" s="1"/>
  <c r="AK916" i="12"/>
  <c r="AS916" i="12" s="1"/>
  <c r="AY916" i="12" s="1"/>
  <c r="AJ896" i="12"/>
  <c r="AR896" i="12" s="1"/>
  <c r="AX896" i="12" s="1"/>
  <c r="AI888" i="12"/>
  <c r="AM888" i="12" s="1"/>
  <c r="AQ888" i="12" s="1"/>
  <c r="AW888" i="12" s="1"/>
  <c r="AK869" i="12"/>
  <c r="AS869" i="12" s="1"/>
  <c r="AY869" i="12" s="1"/>
  <c r="AJ848" i="12"/>
  <c r="AR848" i="12" s="1"/>
  <c r="AX848" i="12" s="1"/>
  <c r="AI826" i="12"/>
  <c r="AM826" i="12" s="1"/>
  <c r="AQ826" i="12" s="1"/>
  <c r="AW826" i="12" s="1"/>
  <c r="AK803" i="12"/>
  <c r="AS803" i="12" s="1"/>
  <c r="AY803" i="12" s="1"/>
  <c r="AJ781" i="12"/>
  <c r="AR781" i="12" s="1"/>
  <c r="AX781" i="12" s="1"/>
  <c r="AI772" i="12"/>
  <c r="AM772" i="12" s="1"/>
  <c r="AQ772" i="12" s="1"/>
  <c r="AW772" i="12" s="1"/>
  <c r="AK753" i="12"/>
  <c r="AS753" i="12" s="1"/>
  <c r="AY753" i="12" s="1"/>
  <c r="AJ735" i="12"/>
  <c r="AR735" i="12" s="1"/>
  <c r="AX735" i="12" s="1"/>
  <c r="AI717" i="12"/>
  <c r="AM717" i="12" s="1"/>
  <c r="AQ717" i="12" s="1"/>
  <c r="AW717" i="12" s="1"/>
  <c r="AK690" i="12"/>
  <c r="AS690" i="12" s="1"/>
  <c r="AY690" i="12" s="1"/>
  <c r="AJ672" i="12"/>
  <c r="AR672" i="12" s="1"/>
  <c r="AX672" i="12" s="1"/>
  <c r="AI651" i="12"/>
  <c r="AM651" i="12" s="1"/>
  <c r="AQ651" i="12" s="1"/>
  <c r="AW651" i="12" s="1"/>
  <c r="AK611" i="12"/>
  <c r="AS611" i="12" s="1"/>
  <c r="AY611" i="12" s="1"/>
  <c r="AJ593" i="12"/>
  <c r="AR593" i="12" s="1"/>
  <c r="AX593" i="12" s="1"/>
  <c r="AK573" i="12"/>
  <c r="AS573" i="12" s="1"/>
  <c r="AY573" i="12" s="1"/>
  <c r="AJ554" i="12"/>
  <c r="AR554" i="12" s="1"/>
  <c r="AX554" i="12" s="1"/>
  <c r="AI532" i="12"/>
  <c r="AM532" i="12" s="1"/>
  <c r="AQ532" i="12" s="1"/>
  <c r="AW532" i="12" s="1"/>
  <c r="AK503" i="12"/>
  <c r="AS503" i="12" s="1"/>
  <c r="AY503" i="12" s="1"/>
  <c r="AJ481" i="12"/>
  <c r="AR481" i="12" s="1"/>
  <c r="AX481" i="12" s="1"/>
  <c r="AI451" i="12"/>
  <c r="AM451" i="12" s="1"/>
  <c r="AQ451" i="12" s="1"/>
  <c r="AW451" i="12" s="1"/>
  <c r="AK417" i="12"/>
  <c r="AS417" i="12" s="1"/>
  <c r="AY417" i="12" s="1"/>
  <c r="AJ401" i="12"/>
  <c r="AR401" i="12" s="1"/>
  <c r="AX401" i="12" s="1"/>
  <c r="AI389" i="12"/>
  <c r="AM389" i="12" s="1"/>
  <c r="AQ389" i="12" s="1"/>
  <c r="AW389" i="12" s="1"/>
  <c r="AK357" i="12"/>
  <c r="AS357" i="12" s="1"/>
  <c r="AY357" i="12" s="1"/>
  <c r="AJ334" i="12"/>
  <c r="AR334" i="12" s="1"/>
  <c r="AX334" i="12" s="1"/>
  <c r="AI316" i="12"/>
  <c r="AM316" i="12" s="1"/>
  <c r="AQ316" i="12" s="1"/>
  <c r="AW316" i="12" s="1"/>
  <c r="AK287" i="12"/>
  <c r="AS287" i="12" s="1"/>
  <c r="AY287" i="12" s="1"/>
  <c r="AI268" i="12"/>
  <c r="AM268" i="12" s="1"/>
  <c r="AQ268" i="12" s="1"/>
  <c r="AW268" i="12" s="1"/>
  <c r="AK235" i="12"/>
  <c r="AS235" i="12" s="1"/>
  <c r="AY235" i="12" s="1"/>
  <c r="AJ215" i="12"/>
  <c r="AR215" i="12" s="1"/>
  <c r="AX215" i="12" s="1"/>
  <c r="AI195" i="12"/>
  <c r="AM195" i="12" s="1"/>
  <c r="AQ195" i="12" s="1"/>
  <c r="AW195" i="12" s="1"/>
  <c r="AK169" i="12"/>
  <c r="AS169" i="12" s="1"/>
  <c r="AY169" i="12" s="1"/>
  <c r="AJ145" i="12"/>
  <c r="AR145" i="12" s="1"/>
  <c r="AX145" i="12" s="1"/>
  <c r="AI128" i="12"/>
  <c r="AM128" i="12" s="1"/>
  <c r="AQ128" i="12" s="1"/>
  <c r="AW128" i="12" s="1"/>
  <c r="AK102" i="12"/>
  <c r="AS102" i="12" s="1"/>
  <c r="AY102" i="12" s="1"/>
  <c r="AJ92" i="12"/>
  <c r="AR92" i="12" s="1"/>
  <c r="AX92" i="12" s="1"/>
  <c r="AI79" i="12"/>
  <c r="AM79" i="12" s="1"/>
  <c r="AQ79" i="12" s="1"/>
  <c r="AW79" i="12" s="1"/>
  <c r="AK53" i="12"/>
  <c r="AS53" i="12" s="1"/>
  <c r="AY53" i="12" s="1"/>
  <c r="AJ24" i="12"/>
  <c r="AR24" i="12" s="1"/>
  <c r="AX24" i="12" s="1"/>
  <c r="AI244" i="12"/>
  <c r="AM244" i="12" s="1"/>
  <c r="AQ244" i="12" s="1"/>
  <c r="AW244" i="12" s="1"/>
  <c r="AJ224" i="12"/>
  <c r="AR224" i="12" s="1"/>
  <c r="AX224" i="12" s="1"/>
  <c r="AJ1636" i="12"/>
  <c r="AR1636" i="12" s="1"/>
  <c r="AX1636" i="12" s="1"/>
  <c r="AI1626" i="12"/>
  <c r="AM1626" i="12" s="1"/>
  <c r="AQ1626" i="12" s="1"/>
  <c r="AW1626" i="12" s="1"/>
  <c r="AK1597" i="12"/>
  <c r="AS1597" i="12" s="1"/>
  <c r="AY1597" i="12" s="1"/>
  <c r="AI1569" i="12"/>
  <c r="AM1569" i="12" s="1"/>
  <c r="AQ1569" i="12" s="1"/>
  <c r="AW1569" i="12" s="1"/>
  <c r="AK1536" i="12"/>
  <c r="AS1536" i="12" s="1"/>
  <c r="AY1536" i="12" s="1"/>
  <c r="AI1511" i="12"/>
  <c r="AM1511" i="12" s="1"/>
  <c r="AQ1511" i="12" s="1"/>
  <c r="AW1511" i="12" s="1"/>
  <c r="AJ1482" i="12"/>
  <c r="AR1482" i="12" s="1"/>
  <c r="AX1482" i="12" s="1"/>
  <c r="AK1457" i="12"/>
  <c r="AS1457" i="12" s="1"/>
  <c r="AY1457" i="12" s="1"/>
  <c r="AJ1435" i="12"/>
  <c r="AR1435" i="12" s="1"/>
  <c r="AX1435" i="12" s="1"/>
  <c r="AI1423" i="12"/>
  <c r="AM1423" i="12" s="1"/>
  <c r="AQ1423" i="12" s="1"/>
  <c r="AW1423" i="12" s="1"/>
  <c r="AK1412" i="12"/>
  <c r="AS1412" i="12" s="1"/>
  <c r="AY1412" i="12" s="1"/>
  <c r="AJ1389" i="12"/>
  <c r="AR1389" i="12" s="1"/>
  <c r="AX1389" i="12" s="1"/>
  <c r="AI1356" i="12"/>
  <c r="AM1356" i="12" s="1"/>
  <c r="AQ1356" i="12" s="1"/>
  <c r="AW1356" i="12" s="1"/>
  <c r="AK1332" i="12"/>
  <c r="AS1332" i="12" s="1"/>
  <c r="AY1332" i="12" s="1"/>
  <c r="AJ1311" i="12"/>
  <c r="AR1311" i="12" s="1"/>
  <c r="AX1311" i="12" s="1"/>
  <c r="AI1295" i="12"/>
  <c r="AM1295" i="12" s="1"/>
  <c r="AQ1295" i="12" s="1"/>
  <c r="AW1295" i="12" s="1"/>
  <c r="AK1273" i="12"/>
  <c r="AS1273" i="12" s="1"/>
  <c r="AY1273" i="12" s="1"/>
  <c r="AJ1249" i="12"/>
  <c r="AR1249" i="12" s="1"/>
  <c r="AX1249" i="12" s="1"/>
  <c r="AI1229" i="12"/>
  <c r="AM1229" i="12" s="1"/>
  <c r="AQ1229" i="12" s="1"/>
  <c r="AW1229" i="12" s="1"/>
  <c r="AJ1197" i="12"/>
  <c r="AR1197" i="12" s="1"/>
  <c r="AX1197" i="12" s="1"/>
  <c r="AI1168" i="12"/>
  <c r="AM1168" i="12" s="1"/>
  <c r="AQ1168" i="12" s="1"/>
  <c r="AW1168" i="12" s="1"/>
  <c r="AK1145" i="12"/>
  <c r="AS1145" i="12" s="1"/>
  <c r="AY1145" i="12" s="1"/>
  <c r="AJ1121" i="12"/>
  <c r="AR1121" i="12" s="1"/>
  <c r="AX1121" i="12" s="1"/>
  <c r="AI1105" i="12"/>
  <c r="AM1105" i="12" s="1"/>
  <c r="AQ1105" i="12" s="1"/>
  <c r="AW1105" i="12" s="1"/>
  <c r="AK1080" i="12"/>
  <c r="AS1080" i="12" s="1"/>
  <c r="AY1080" i="12" s="1"/>
  <c r="AJ1065" i="12"/>
  <c r="AR1065" i="12" s="1"/>
  <c r="AX1065" i="12" s="1"/>
  <c r="AI1048" i="12"/>
  <c r="AM1048" i="12" s="1"/>
  <c r="AQ1048" i="12" s="1"/>
  <c r="AW1048" i="12" s="1"/>
  <c r="AK1026" i="12"/>
  <c r="AS1026" i="12" s="1"/>
  <c r="AY1026" i="12" s="1"/>
  <c r="AJ1002" i="12"/>
  <c r="AR1002" i="12" s="1"/>
  <c r="AX1002" i="12" s="1"/>
  <c r="AI987" i="12"/>
  <c r="AM987" i="12" s="1"/>
  <c r="AQ987" i="12" s="1"/>
  <c r="AW987" i="12" s="1"/>
  <c r="AK967" i="12"/>
  <c r="AS967" i="12" s="1"/>
  <c r="AY967" i="12" s="1"/>
  <c r="AJ953" i="12"/>
  <c r="AR953" i="12" s="1"/>
  <c r="AX953" i="12" s="1"/>
  <c r="AI940" i="12"/>
  <c r="AM940" i="12" s="1"/>
  <c r="AQ940" i="12" s="1"/>
  <c r="AW940" i="12" s="1"/>
  <c r="AK918" i="12"/>
  <c r="AS918" i="12" s="1"/>
  <c r="AY918" i="12" s="1"/>
  <c r="AJ900" i="12"/>
  <c r="AR900" i="12" s="1"/>
  <c r="AX900" i="12" s="1"/>
  <c r="AI891" i="12"/>
  <c r="AM891" i="12" s="1"/>
  <c r="AQ891" i="12" s="1"/>
  <c r="AW891" i="12" s="1"/>
  <c r="AK871" i="12"/>
  <c r="AS871" i="12" s="1"/>
  <c r="AY871" i="12" s="1"/>
  <c r="AJ851" i="12"/>
  <c r="AR851" i="12" s="1"/>
  <c r="AX851" i="12" s="1"/>
  <c r="AI828" i="12"/>
  <c r="AM828" i="12" s="1"/>
  <c r="AQ828" i="12" s="1"/>
  <c r="AW828" i="12" s="1"/>
  <c r="AK809" i="12"/>
  <c r="AS809" i="12" s="1"/>
  <c r="AY809" i="12" s="1"/>
  <c r="AJ787" i="12"/>
  <c r="AR787" i="12" s="1"/>
  <c r="AX787" i="12" s="1"/>
  <c r="AI774" i="12"/>
  <c r="AM774" i="12" s="1"/>
  <c r="AQ774" i="12" s="1"/>
  <c r="AW774" i="12" s="1"/>
  <c r="AK756" i="12"/>
  <c r="AS756" i="12" s="1"/>
  <c r="AY756" i="12" s="1"/>
  <c r="AJ739" i="12"/>
  <c r="AR739" i="12" s="1"/>
  <c r="AX739" i="12" s="1"/>
  <c r="AI720" i="12"/>
  <c r="AM720" i="12" s="1"/>
  <c r="AQ720" i="12" s="1"/>
  <c r="AW720" i="12" s="1"/>
  <c r="AK694" i="12"/>
  <c r="AS694" i="12" s="1"/>
  <c r="AY694" i="12" s="1"/>
  <c r="AJ674" i="12"/>
  <c r="AR674" i="12" s="1"/>
  <c r="AX674" i="12" s="1"/>
  <c r="AI657" i="12"/>
  <c r="AM657" i="12" s="1"/>
  <c r="AQ657" i="12" s="1"/>
  <c r="AW657" i="12" s="1"/>
  <c r="AK626" i="12"/>
  <c r="AS626" i="12" s="1"/>
  <c r="AY626" i="12" s="1"/>
  <c r="AJ597" i="12"/>
  <c r="AR597" i="12" s="1"/>
  <c r="AX597" i="12" s="1"/>
  <c r="AI576" i="12"/>
  <c r="AM576" i="12" s="1"/>
  <c r="AQ576" i="12" s="1"/>
  <c r="AW576" i="12" s="1"/>
  <c r="AJ558" i="12"/>
  <c r="AR558" i="12" s="1"/>
  <c r="AX558" i="12" s="1"/>
  <c r="AI536" i="12"/>
  <c r="AM536" i="12" s="1"/>
  <c r="AQ536" i="12" s="1"/>
  <c r="AW536" i="12" s="1"/>
  <c r="AK508" i="12"/>
  <c r="AS508" i="12" s="1"/>
  <c r="AY508" i="12" s="1"/>
  <c r="AJ485" i="12"/>
  <c r="AR485" i="12" s="1"/>
  <c r="AX485" i="12" s="1"/>
  <c r="AI455" i="12"/>
  <c r="AM455" i="12" s="1"/>
  <c r="AQ455" i="12" s="1"/>
  <c r="AW455" i="12" s="1"/>
  <c r="AK428" i="12"/>
  <c r="AS428" i="12" s="1"/>
  <c r="AY428" i="12" s="1"/>
  <c r="AJ403" i="12"/>
  <c r="AR403" i="12" s="1"/>
  <c r="AX403" i="12" s="1"/>
  <c r="AI390" i="12"/>
  <c r="AM390" i="12" s="1"/>
  <c r="AQ390" i="12" s="1"/>
  <c r="AW390" i="12" s="1"/>
  <c r="AK371" i="12"/>
  <c r="AS371" i="12" s="1"/>
  <c r="AY371" i="12" s="1"/>
  <c r="AJ336" i="12"/>
  <c r="AR336" i="12" s="1"/>
  <c r="AX336" i="12" s="1"/>
  <c r="AI320" i="12"/>
  <c r="AM320" i="12" s="1"/>
  <c r="AQ320" i="12" s="1"/>
  <c r="AW320" i="12" s="1"/>
  <c r="AK297" i="12"/>
  <c r="AS297" i="12" s="1"/>
  <c r="AY297" i="12" s="1"/>
  <c r="AI272" i="12"/>
  <c r="AM272" i="12" s="1"/>
  <c r="AQ272" i="12" s="1"/>
  <c r="AW272" i="12" s="1"/>
  <c r="AK239" i="12"/>
  <c r="AS239" i="12" s="1"/>
  <c r="AY239" i="12" s="1"/>
  <c r="AJ219" i="12"/>
  <c r="AR219" i="12" s="1"/>
  <c r="AX219" i="12" s="1"/>
  <c r="AI198" i="12"/>
  <c r="AM198" i="12" s="1"/>
  <c r="AQ198" i="12" s="1"/>
  <c r="AW198" i="12" s="1"/>
  <c r="AK173" i="12"/>
  <c r="AS173" i="12" s="1"/>
  <c r="AY173" i="12" s="1"/>
  <c r="AJ154" i="12"/>
  <c r="AR154" i="12" s="1"/>
  <c r="AX154" i="12" s="1"/>
  <c r="AI131" i="12"/>
  <c r="AM131" i="12" s="1"/>
  <c r="AQ131" i="12" s="1"/>
  <c r="AW131" i="12" s="1"/>
  <c r="AK109" i="12"/>
  <c r="AS109" i="12" s="1"/>
  <c r="AY109" i="12" s="1"/>
  <c r="AJ93" i="12"/>
  <c r="AR93" i="12" s="1"/>
  <c r="AX93" i="12" s="1"/>
  <c r="AI82" i="12"/>
  <c r="AM82" i="12" s="1"/>
  <c r="AQ82" i="12" s="1"/>
  <c r="AW82" i="12" s="1"/>
  <c r="AK57" i="12"/>
  <c r="AS57" i="12" s="1"/>
  <c r="AY57" i="12" s="1"/>
  <c r="AJ28" i="12"/>
  <c r="AR28" i="12" s="1"/>
  <c r="AX28" i="12" s="1"/>
  <c r="AJ244" i="12"/>
  <c r="AR244" i="12" s="1"/>
  <c r="AX244" i="12" s="1"/>
  <c r="AK228" i="12"/>
  <c r="AS228" i="12" s="1"/>
  <c r="AY228" i="12" s="1"/>
  <c r="AJ1637" i="12"/>
  <c r="AR1637" i="12" s="1"/>
  <c r="AX1637" i="12" s="1"/>
  <c r="AI1627" i="12"/>
  <c r="AM1627" i="12" s="1"/>
  <c r="AQ1627" i="12" s="1"/>
  <c r="AW1627" i="12" s="1"/>
  <c r="AK1602" i="12"/>
  <c r="AS1602" i="12" s="1"/>
  <c r="AY1602" i="12" s="1"/>
  <c r="AI1573" i="12"/>
  <c r="AM1573" i="12" s="1"/>
  <c r="AQ1573" i="12" s="1"/>
  <c r="AW1573" i="12" s="1"/>
  <c r="AK1547" i="12"/>
  <c r="AS1547" i="12" s="1"/>
  <c r="AY1547" i="12" s="1"/>
  <c r="AI1516" i="12"/>
  <c r="AM1516" i="12" s="1"/>
  <c r="AQ1516" i="12" s="1"/>
  <c r="AW1516" i="12" s="1"/>
  <c r="AJ1486" i="12"/>
  <c r="AR1486" i="12" s="1"/>
  <c r="AX1486" i="12" s="1"/>
  <c r="AK1462" i="12"/>
  <c r="AS1462" i="12" s="1"/>
  <c r="AY1462" i="12" s="1"/>
  <c r="AJ1436" i="12"/>
  <c r="AR1436" i="12" s="1"/>
  <c r="AX1436" i="12" s="1"/>
  <c r="AI1424" i="12"/>
  <c r="AM1424" i="12" s="1"/>
  <c r="AQ1424" i="12" s="1"/>
  <c r="AW1424" i="12" s="1"/>
  <c r="AK1414" i="12"/>
  <c r="AS1414" i="12" s="1"/>
  <c r="AY1414" i="12" s="1"/>
  <c r="AJ1394" i="12"/>
  <c r="AR1394" i="12" s="1"/>
  <c r="AX1394" i="12" s="1"/>
  <c r="AI1364" i="12"/>
  <c r="AM1364" i="12" s="1"/>
  <c r="AQ1364" i="12" s="1"/>
  <c r="AW1364" i="12" s="1"/>
  <c r="AK1336" i="12"/>
  <c r="AS1336" i="12" s="1"/>
  <c r="AY1336" i="12" s="1"/>
  <c r="AJ1316" i="12"/>
  <c r="AR1316" i="12" s="1"/>
  <c r="AX1316" i="12" s="1"/>
  <c r="AI1297" i="12"/>
  <c r="AM1297" i="12" s="1"/>
  <c r="AQ1297" i="12" s="1"/>
  <c r="AW1297" i="12" s="1"/>
  <c r="AK1277" i="12"/>
  <c r="AS1277" i="12" s="1"/>
  <c r="AY1277" i="12" s="1"/>
  <c r="AJ1253" i="12"/>
  <c r="AR1253" i="12" s="1"/>
  <c r="AX1253" i="12" s="1"/>
  <c r="AI1233" i="12"/>
  <c r="AM1233" i="12" s="1"/>
  <c r="AQ1233" i="12" s="1"/>
  <c r="AW1233" i="12" s="1"/>
  <c r="AJ1201" i="12"/>
  <c r="AR1201" i="12" s="1"/>
  <c r="AX1201" i="12" s="1"/>
  <c r="AI1180" i="12"/>
  <c r="AM1180" i="12" s="1"/>
  <c r="AQ1180" i="12" s="1"/>
  <c r="AW1180" i="12" s="1"/>
  <c r="AK1149" i="12"/>
  <c r="AS1149" i="12" s="1"/>
  <c r="AY1149" i="12" s="1"/>
  <c r="AJ1124" i="12"/>
  <c r="AR1124" i="12" s="1"/>
  <c r="AX1124" i="12" s="1"/>
  <c r="AI1109" i="12"/>
  <c r="AM1109" i="12" s="1"/>
  <c r="AQ1109" i="12" s="1"/>
  <c r="AW1109" i="12" s="1"/>
  <c r="AK1085" i="12"/>
  <c r="AS1085" i="12" s="1"/>
  <c r="AY1085" i="12" s="1"/>
  <c r="AJ1068" i="12"/>
  <c r="AR1068" i="12" s="1"/>
  <c r="AX1068" i="12" s="1"/>
  <c r="AI1050" i="12"/>
  <c r="AM1050" i="12" s="1"/>
  <c r="AQ1050" i="12" s="1"/>
  <c r="AW1050" i="12" s="1"/>
  <c r="AK1029" i="12"/>
  <c r="AS1029" i="12" s="1"/>
  <c r="AY1029" i="12" s="1"/>
  <c r="AJ1006" i="12"/>
  <c r="AR1006" i="12" s="1"/>
  <c r="AX1006" i="12" s="1"/>
  <c r="AI990" i="12"/>
  <c r="AM990" i="12" s="1"/>
  <c r="AQ990" i="12" s="1"/>
  <c r="AW990" i="12" s="1"/>
  <c r="AK969" i="12"/>
  <c r="AS969" i="12" s="1"/>
  <c r="AY969" i="12" s="1"/>
  <c r="AJ954" i="12"/>
  <c r="AR954" i="12" s="1"/>
  <c r="AX954" i="12" s="1"/>
  <c r="AI942" i="12"/>
  <c r="AM942" i="12" s="1"/>
  <c r="AQ942" i="12" s="1"/>
  <c r="AW942" i="12" s="1"/>
  <c r="AK922" i="12"/>
  <c r="AS922" i="12" s="1"/>
  <c r="AY922" i="12" s="1"/>
  <c r="AJ906" i="12"/>
  <c r="AR906" i="12" s="1"/>
  <c r="AX906" i="12" s="1"/>
  <c r="AI892" i="12"/>
  <c r="AM892" i="12" s="1"/>
  <c r="AQ892" i="12" s="1"/>
  <c r="AW892" i="12" s="1"/>
  <c r="AK875" i="12"/>
  <c r="AS875" i="12" s="1"/>
  <c r="AY875" i="12" s="1"/>
  <c r="AJ856" i="12"/>
  <c r="AR856" i="12" s="1"/>
  <c r="AX856" i="12" s="1"/>
  <c r="AI836" i="12"/>
  <c r="AM836" i="12" s="1"/>
  <c r="AQ836" i="12" s="1"/>
  <c r="AW836" i="12" s="1"/>
  <c r="AK812" i="12"/>
  <c r="AS812" i="12" s="1"/>
  <c r="AY812" i="12" s="1"/>
  <c r="AJ790" i="12"/>
  <c r="AR790" i="12" s="1"/>
  <c r="AX790" i="12" s="1"/>
  <c r="AI775" i="12"/>
  <c r="AM775" i="12" s="1"/>
  <c r="AQ775" i="12" s="1"/>
  <c r="AW775" i="12" s="1"/>
  <c r="AK760" i="12"/>
  <c r="AS760" i="12" s="1"/>
  <c r="AY760" i="12" s="1"/>
  <c r="AJ743" i="12"/>
  <c r="AR743" i="12" s="1"/>
  <c r="AX743" i="12" s="1"/>
  <c r="AI724" i="12"/>
  <c r="AM724" i="12" s="1"/>
  <c r="AQ724" i="12" s="1"/>
  <c r="AW724" i="12" s="1"/>
  <c r="AK698" i="12"/>
  <c r="AS698" i="12" s="1"/>
  <c r="AY698" i="12" s="1"/>
  <c r="AJ684" i="12"/>
  <c r="AR684" i="12" s="1"/>
  <c r="AX684" i="12" s="1"/>
  <c r="AI662" i="12"/>
  <c r="AM662" i="12" s="1"/>
  <c r="AQ662" i="12" s="1"/>
  <c r="AW662" i="12" s="1"/>
  <c r="AK628" i="12"/>
  <c r="AS628" i="12" s="1"/>
  <c r="AY628" i="12" s="1"/>
  <c r="AJ599" i="12"/>
  <c r="AR599" i="12" s="1"/>
  <c r="AX599" i="12" s="1"/>
  <c r="AI580" i="12"/>
  <c r="AM580" i="12" s="1"/>
  <c r="AQ580" i="12" s="1"/>
  <c r="AW580" i="12" s="1"/>
  <c r="AJ562" i="12"/>
  <c r="AR562" i="12" s="1"/>
  <c r="AX562" i="12" s="1"/>
  <c r="AI540" i="12"/>
  <c r="AM540" i="12" s="1"/>
  <c r="AQ540" i="12" s="1"/>
  <c r="AW540" i="12" s="1"/>
  <c r="AK510" i="12"/>
  <c r="AS510" i="12" s="1"/>
  <c r="AY510" i="12" s="1"/>
  <c r="AJ493" i="12"/>
  <c r="AR493" i="12" s="1"/>
  <c r="AX493" i="12" s="1"/>
  <c r="AI456" i="12"/>
  <c r="AM456" i="12" s="1"/>
  <c r="AQ456" i="12" s="1"/>
  <c r="AW456" i="12" s="1"/>
  <c r="AK432" i="12"/>
  <c r="AS432" i="12" s="1"/>
  <c r="AY432" i="12" s="1"/>
  <c r="AJ404" i="12"/>
  <c r="AR404" i="12" s="1"/>
  <c r="AX404" i="12" s="1"/>
  <c r="AI394" i="12"/>
  <c r="AM394" i="12" s="1"/>
  <c r="AQ394" i="12" s="1"/>
  <c r="AW394" i="12" s="1"/>
  <c r="AK373" i="12"/>
  <c r="AS373" i="12" s="1"/>
  <c r="AY373" i="12" s="1"/>
  <c r="AJ347" i="12"/>
  <c r="AR347" i="12" s="1"/>
  <c r="AX347" i="12" s="1"/>
  <c r="AI322" i="12"/>
  <c r="AM322" i="12" s="1"/>
  <c r="AQ322" i="12" s="1"/>
  <c r="AW322" i="12" s="1"/>
  <c r="AK300" i="12"/>
  <c r="AS300" i="12" s="1"/>
  <c r="AY300" i="12" s="1"/>
  <c r="AI279" i="12"/>
  <c r="AM279" i="12" s="1"/>
  <c r="AQ279" i="12" s="1"/>
  <c r="AW279" i="12" s="1"/>
  <c r="AK243" i="12"/>
  <c r="AS243" i="12" s="1"/>
  <c r="AY243" i="12" s="1"/>
  <c r="AJ223" i="12"/>
  <c r="AR223" i="12" s="1"/>
  <c r="AX223" i="12" s="1"/>
  <c r="AI203" i="12"/>
  <c r="AM203" i="12" s="1"/>
  <c r="AQ203" i="12" s="1"/>
  <c r="AW203" i="12" s="1"/>
  <c r="AK176" i="12"/>
  <c r="AS176" i="12" s="1"/>
  <c r="AY176" i="12" s="1"/>
  <c r="AJ158" i="12"/>
  <c r="AR158" i="12" s="1"/>
  <c r="AX158" i="12" s="1"/>
  <c r="AI134" i="12"/>
  <c r="AM134" i="12" s="1"/>
  <c r="AQ134" i="12" s="1"/>
  <c r="AW134" i="12" s="1"/>
  <c r="AK114" i="12"/>
  <c r="AS114" i="12" s="1"/>
  <c r="AY114" i="12" s="1"/>
  <c r="AJ95" i="12"/>
  <c r="AR95" i="12" s="1"/>
  <c r="AX95" i="12" s="1"/>
  <c r="AI84" i="12"/>
  <c r="AM84" i="12" s="1"/>
  <c r="AQ84" i="12" s="1"/>
  <c r="AW84" i="12" s="1"/>
  <c r="AK61" i="12"/>
  <c r="AS61" i="12" s="1"/>
  <c r="AY61" i="12" s="1"/>
  <c r="AJ32" i="12"/>
  <c r="AR32" i="12" s="1"/>
  <c r="AX32" i="12" s="1"/>
  <c r="AK248" i="12"/>
  <c r="AS248" i="12" s="1"/>
  <c r="AY248" i="12" s="1"/>
  <c r="AI220" i="12"/>
  <c r="AM220" i="12" s="1"/>
  <c r="AQ220" i="12" s="1"/>
  <c r="AW220" i="12" s="1"/>
  <c r="AJ1631" i="12"/>
  <c r="AR1631" i="12" s="1"/>
  <c r="AX1631" i="12" s="1"/>
  <c r="AI1616" i="12"/>
  <c r="AM1616" i="12" s="1"/>
  <c r="AQ1616" i="12" s="1"/>
  <c r="AW1616" i="12" s="1"/>
  <c r="AJ1585" i="12"/>
  <c r="AR1585" i="12" s="1"/>
  <c r="AX1585" i="12" s="1"/>
  <c r="AI1561" i="12"/>
  <c r="AM1561" i="12" s="1"/>
  <c r="AQ1561" i="12" s="1"/>
  <c r="AW1561" i="12" s="1"/>
  <c r="AJ1522" i="12"/>
  <c r="AR1522" i="12" s="1"/>
  <c r="AX1522" i="12" s="1"/>
  <c r="AI1501" i="12"/>
  <c r="AM1501" i="12" s="1"/>
  <c r="AQ1501" i="12" s="1"/>
  <c r="AW1501" i="12" s="1"/>
  <c r="AJ1476" i="12"/>
  <c r="AR1476" i="12" s="1"/>
  <c r="AX1476" i="12" s="1"/>
  <c r="AK1445" i="12"/>
  <c r="AS1445" i="12" s="1"/>
  <c r="AY1445" i="12" s="1"/>
  <c r="AJ1426" i="12"/>
  <c r="AR1426" i="12" s="1"/>
  <c r="AX1426" i="12" s="1"/>
  <c r="AI1420" i="12"/>
  <c r="AM1420" i="12" s="1"/>
  <c r="AQ1420" i="12" s="1"/>
  <c r="AW1420" i="12" s="1"/>
  <c r="AK1405" i="12"/>
  <c r="AS1405" i="12" s="1"/>
  <c r="AY1405" i="12" s="1"/>
  <c r="AJ1376" i="12"/>
  <c r="AR1376" i="12" s="1"/>
  <c r="AX1376" i="12" s="1"/>
  <c r="AI1348" i="12"/>
  <c r="AM1348" i="12" s="1"/>
  <c r="AQ1348" i="12" s="1"/>
  <c r="AW1348" i="12" s="1"/>
  <c r="AK1324" i="12"/>
  <c r="AS1324" i="12" s="1"/>
  <c r="AY1324" i="12" s="1"/>
  <c r="AJ1303" i="12"/>
  <c r="AR1303" i="12" s="1"/>
  <c r="AX1303" i="12" s="1"/>
  <c r="AI1287" i="12"/>
  <c r="AM1287" i="12" s="1"/>
  <c r="AQ1287" i="12" s="1"/>
  <c r="AW1287" i="12" s="1"/>
  <c r="AK1265" i="12"/>
  <c r="AS1265" i="12" s="1"/>
  <c r="AY1265" i="12" s="1"/>
  <c r="AJ1241" i="12"/>
  <c r="AR1241" i="12" s="1"/>
  <c r="AX1241" i="12" s="1"/>
  <c r="AI1215" i="12"/>
  <c r="AM1215" i="12" s="1"/>
  <c r="AQ1215" i="12" s="1"/>
  <c r="AW1215" i="12" s="1"/>
  <c r="AJ1188" i="12"/>
  <c r="AR1188" i="12" s="1"/>
  <c r="AX1188" i="12" s="1"/>
  <c r="AI1161" i="12"/>
  <c r="AM1161" i="12" s="1"/>
  <c r="AQ1161" i="12" s="1"/>
  <c r="AW1161" i="12" s="1"/>
  <c r="AK1135" i="12"/>
  <c r="AS1135" i="12" s="1"/>
  <c r="AY1135" i="12" s="1"/>
  <c r="AJ1117" i="12"/>
  <c r="AR1117" i="12" s="1"/>
  <c r="AX1117" i="12" s="1"/>
  <c r="AI1097" i="12"/>
  <c r="AM1097" i="12" s="1"/>
  <c r="AQ1097" i="12" s="1"/>
  <c r="AW1097" i="12" s="1"/>
  <c r="AK1076" i="12"/>
  <c r="AS1076" i="12" s="1"/>
  <c r="AY1076" i="12" s="1"/>
  <c r="AJ1059" i="12"/>
  <c r="AR1059" i="12" s="1"/>
  <c r="AX1059" i="12" s="1"/>
  <c r="AI1035" i="12"/>
  <c r="AM1035" i="12" s="1"/>
  <c r="AQ1035" i="12" s="1"/>
  <c r="AW1035" i="12" s="1"/>
  <c r="AK1019" i="12"/>
  <c r="AS1019" i="12" s="1"/>
  <c r="AY1019" i="12" s="1"/>
  <c r="AJ995" i="12"/>
  <c r="AR995" i="12" s="1"/>
  <c r="AX995" i="12" s="1"/>
  <c r="AI979" i="12"/>
  <c r="AM979" i="12" s="1"/>
  <c r="AQ979" i="12" s="1"/>
  <c r="AW979" i="12" s="1"/>
  <c r="AK960" i="12"/>
  <c r="AS960" i="12" s="1"/>
  <c r="AY960" i="12" s="1"/>
  <c r="AJ950" i="12"/>
  <c r="AR950" i="12" s="1"/>
  <c r="AX950" i="12" s="1"/>
  <c r="AI932" i="12"/>
  <c r="AM932" i="12" s="1"/>
  <c r="AQ932" i="12" s="1"/>
  <c r="AW932" i="12" s="1"/>
  <c r="AK912" i="12"/>
  <c r="AS912" i="12" s="1"/>
  <c r="AY912" i="12" s="1"/>
  <c r="AJ895" i="12"/>
  <c r="AR895" i="12" s="1"/>
  <c r="AX895" i="12" s="1"/>
  <c r="AI885" i="12"/>
  <c r="AM885" i="12" s="1"/>
  <c r="AQ885" i="12" s="1"/>
  <c r="AW885" i="12" s="1"/>
  <c r="AK865" i="12"/>
  <c r="AS865" i="12" s="1"/>
  <c r="AY865" i="12" s="1"/>
  <c r="AJ843" i="12"/>
  <c r="AR843" i="12" s="1"/>
  <c r="AX843" i="12" s="1"/>
  <c r="AI821" i="12"/>
  <c r="AM821" i="12" s="1"/>
  <c r="AQ821" i="12" s="1"/>
  <c r="AW821" i="12" s="1"/>
  <c r="AK800" i="12"/>
  <c r="AS800" i="12" s="1"/>
  <c r="AY800" i="12" s="1"/>
  <c r="AJ777" i="12"/>
  <c r="AR777" i="12" s="1"/>
  <c r="AX777" i="12" s="1"/>
  <c r="AI771" i="12"/>
  <c r="AM771" i="12" s="1"/>
  <c r="AQ771" i="12" s="1"/>
  <c r="AW771" i="12" s="1"/>
  <c r="AK748" i="12"/>
  <c r="AS748" i="12" s="1"/>
  <c r="AY748" i="12" s="1"/>
  <c r="AJ731" i="12"/>
  <c r="AR731" i="12" s="1"/>
  <c r="AX731" i="12" s="1"/>
  <c r="AI713" i="12"/>
  <c r="AM713" i="12" s="1"/>
  <c r="AQ713" i="12" s="1"/>
  <c r="AW713" i="12" s="1"/>
  <c r="AK689" i="12"/>
  <c r="AS689" i="12" s="1"/>
  <c r="AY689" i="12" s="1"/>
  <c r="AJ668" i="12"/>
  <c r="AR668" i="12" s="1"/>
  <c r="AX668" i="12" s="1"/>
  <c r="AI649" i="12"/>
  <c r="AM649" i="12" s="1"/>
  <c r="AQ649" i="12" s="1"/>
  <c r="AW649" i="12" s="1"/>
  <c r="AK607" i="12"/>
  <c r="AS607" i="12" s="1"/>
  <c r="AY607" i="12" s="1"/>
  <c r="AJ591" i="12"/>
  <c r="AR591" i="12" s="1"/>
  <c r="AX591" i="12" s="1"/>
  <c r="AK569" i="12"/>
  <c r="AS569" i="12" s="1"/>
  <c r="AY569" i="12" s="1"/>
  <c r="AJ550" i="12"/>
  <c r="AR550" i="12" s="1"/>
  <c r="AX550" i="12" s="1"/>
  <c r="AI527" i="12"/>
  <c r="AM527" i="12" s="1"/>
  <c r="AQ527" i="12" s="1"/>
  <c r="AW527" i="12" s="1"/>
  <c r="AK499" i="12"/>
  <c r="AS499" i="12" s="1"/>
  <c r="AY499" i="12" s="1"/>
  <c r="AJ466" i="12"/>
  <c r="AR466" i="12" s="1"/>
  <c r="AX466" i="12" s="1"/>
  <c r="AI447" i="12"/>
  <c r="AM447" i="12" s="1"/>
  <c r="AQ447" i="12" s="1"/>
  <c r="AW447" i="12" s="1"/>
  <c r="AK413" i="12"/>
  <c r="AS413" i="12" s="1"/>
  <c r="AY413" i="12" s="1"/>
  <c r="AJ397" i="12"/>
  <c r="AR397" i="12" s="1"/>
  <c r="AX397" i="12" s="1"/>
  <c r="AI387" i="12"/>
  <c r="AM387" i="12" s="1"/>
  <c r="AQ387" i="12" s="1"/>
  <c r="AW387" i="12" s="1"/>
  <c r="AK353" i="12"/>
  <c r="AS353" i="12" s="1"/>
  <c r="AY353" i="12" s="1"/>
  <c r="AJ330" i="12"/>
  <c r="AR330" i="12" s="1"/>
  <c r="AX330" i="12" s="1"/>
  <c r="AI314" i="12"/>
  <c r="AM314" i="12" s="1"/>
  <c r="AQ314" i="12" s="1"/>
  <c r="AW314" i="12" s="1"/>
  <c r="AJ285" i="12"/>
  <c r="AR285" i="12" s="1"/>
  <c r="AX285" i="12" s="1"/>
  <c r="AI255" i="12"/>
  <c r="AM255" i="12" s="1"/>
  <c r="AQ255" i="12" s="1"/>
  <c r="AW255" i="12" s="1"/>
  <c r="AK231" i="12"/>
  <c r="AS231" i="12" s="1"/>
  <c r="AY231" i="12" s="1"/>
  <c r="AJ211" i="12"/>
  <c r="AR211" i="12" s="1"/>
  <c r="AX211" i="12" s="1"/>
  <c r="AI191" i="12"/>
  <c r="AM191" i="12" s="1"/>
  <c r="AQ191" i="12" s="1"/>
  <c r="AW191" i="12" s="1"/>
  <c r="AK166" i="12"/>
  <c r="AS166" i="12" s="1"/>
  <c r="AY166" i="12" s="1"/>
  <c r="AJ141" i="12"/>
  <c r="AR141" i="12" s="1"/>
  <c r="AX141" i="12" s="1"/>
  <c r="AI122" i="12"/>
  <c r="AM122" i="12" s="1"/>
  <c r="AQ122" i="12" s="1"/>
  <c r="AW122" i="12" s="1"/>
  <c r="AK98" i="12"/>
  <c r="AS98" i="12" s="1"/>
  <c r="AY98" i="12" s="1"/>
  <c r="AJ89" i="12"/>
  <c r="AR89" i="12" s="1"/>
  <c r="AX89" i="12" s="1"/>
  <c r="AI73" i="12"/>
  <c r="AM73" i="12" s="1"/>
  <c r="AQ73" i="12" s="1"/>
  <c r="AW73" i="12" s="1"/>
  <c r="AK48" i="12"/>
  <c r="AS48" i="12" s="1"/>
  <c r="AY48" i="12" s="1"/>
  <c r="AJ21" i="12"/>
  <c r="AR21" i="12" s="1"/>
  <c r="AX21" i="12" s="1"/>
  <c r="AI224" i="12"/>
  <c r="AM224" i="12" s="1"/>
  <c r="AQ224" i="12" s="1"/>
  <c r="AW224" i="12" s="1"/>
  <c r="AI3120" i="12"/>
  <c r="AM3120" i="12" s="1"/>
  <c r="AQ3120" i="12" s="1"/>
  <c r="AW3120" i="12" s="1"/>
  <c r="AK3105" i="12"/>
  <c r="AS3105" i="12" s="1"/>
  <c r="AY3105" i="12" s="1"/>
  <c r="AJ3100" i="12"/>
  <c r="AR3100" i="12" s="1"/>
  <c r="AX3100" i="12" s="1"/>
  <c r="AI3082" i="12"/>
  <c r="AM3082" i="12" s="1"/>
  <c r="AQ3082" i="12" s="1"/>
  <c r="AW3082" i="12" s="1"/>
  <c r="AJ3056" i="12"/>
  <c r="AR3056" i="12" s="1"/>
  <c r="AX3056" i="12" s="1"/>
  <c r="AI3043" i="12"/>
  <c r="AM3043" i="12" s="1"/>
  <c r="AQ3043" i="12" s="1"/>
  <c r="AW3043" i="12" s="1"/>
  <c r="AK3037" i="12"/>
  <c r="AS3037" i="12" s="1"/>
  <c r="AY3037" i="12" s="1"/>
  <c r="AJ3030" i="12"/>
  <c r="AR3030" i="12" s="1"/>
  <c r="AX3030" i="12" s="1"/>
  <c r="AI3022" i="12"/>
  <c r="AM3022" i="12" s="1"/>
  <c r="AQ3022" i="12" s="1"/>
  <c r="AW3022" i="12" s="1"/>
  <c r="AK3016" i="12"/>
  <c r="AS3016" i="12" s="1"/>
  <c r="AY3016" i="12" s="1"/>
  <c r="AJ3003" i="12"/>
  <c r="AR3003" i="12" s="1"/>
  <c r="AX3003" i="12" s="1"/>
  <c r="AI2981" i="12"/>
  <c r="AM2981" i="12" s="1"/>
  <c r="AQ2981" i="12" s="1"/>
  <c r="AW2981" i="12" s="1"/>
  <c r="AK2956" i="12"/>
  <c r="AS2956" i="12" s="1"/>
  <c r="AY2956" i="12" s="1"/>
  <c r="AJ2933" i="12"/>
  <c r="AR2933" i="12" s="1"/>
  <c r="AX2933" i="12" s="1"/>
  <c r="AI2912" i="12"/>
  <c r="AM2912" i="12" s="1"/>
  <c r="AQ2912" i="12" s="1"/>
  <c r="AW2912" i="12" s="1"/>
  <c r="AK2890" i="12"/>
  <c r="AS2890" i="12" s="1"/>
  <c r="AY2890" i="12" s="1"/>
  <c r="AJ2861" i="12"/>
  <c r="AR2861" i="12" s="1"/>
  <c r="AX2861" i="12" s="1"/>
  <c r="AI2840" i="12"/>
  <c r="AM2840" i="12" s="1"/>
  <c r="AQ2840" i="12" s="1"/>
  <c r="AW2840" i="12" s="1"/>
  <c r="AK2819" i="12"/>
  <c r="AS2819" i="12" s="1"/>
  <c r="AY2819" i="12" s="1"/>
  <c r="AJ2801" i="12"/>
  <c r="AR2801" i="12" s="1"/>
  <c r="AX2801" i="12" s="1"/>
  <c r="AI2784" i="12"/>
  <c r="AM2784" i="12" s="1"/>
  <c r="AQ2784" i="12" s="1"/>
  <c r="AW2784" i="12" s="1"/>
  <c r="AK2760" i="12"/>
  <c r="AS2760" i="12" s="1"/>
  <c r="AY2760" i="12" s="1"/>
  <c r="AJ2743" i="12"/>
  <c r="AR2743" i="12" s="1"/>
  <c r="AX2743" i="12" s="1"/>
  <c r="AI2730" i="12"/>
  <c r="AM2730" i="12" s="1"/>
  <c r="AQ2730" i="12" s="1"/>
  <c r="AW2730" i="12" s="1"/>
  <c r="AK2707" i="12"/>
  <c r="AS2707" i="12" s="1"/>
  <c r="AY2707" i="12" s="1"/>
  <c r="AJ2683" i="12"/>
  <c r="AR2683" i="12" s="1"/>
  <c r="AX2683" i="12" s="1"/>
  <c r="AI2666" i="12"/>
  <c r="AM2666" i="12" s="1"/>
  <c r="AQ2666" i="12" s="1"/>
  <c r="AW2666" i="12" s="1"/>
  <c r="AK2651" i="12"/>
  <c r="AS2651" i="12" s="1"/>
  <c r="AY2651" i="12" s="1"/>
  <c r="AJ2639" i="12"/>
  <c r="AR2639" i="12" s="1"/>
  <c r="AX2639" i="12" s="1"/>
  <c r="AK2595" i="12"/>
  <c r="AS2595" i="12" s="1"/>
  <c r="AY2595" i="12" s="1"/>
  <c r="AJ2556" i="12"/>
  <c r="AR2556" i="12" s="1"/>
  <c r="AX2556" i="12" s="1"/>
  <c r="AI2533" i="12"/>
  <c r="AM2533" i="12" s="1"/>
  <c r="AQ2533" i="12" s="1"/>
  <c r="AW2533" i="12" s="1"/>
  <c r="AK2501" i="12"/>
  <c r="AS2501" i="12" s="1"/>
  <c r="AY2501" i="12" s="1"/>
  <c r="AJ2472" i="12"/>
  <c r="AR2472" i="12" s="1"/>
  <c r="AX2472" i="12" s="1"/>
  <c r="AI2450" i="12"/>
  <c r="AM2450" i="12" s="1"/>
  <c r="AQ2450" i="12" s="1"/>
  <c r="AW2450" i="12" s="1"/>
  <c r="AK2411" i="12"/>
  <c r="AS2411" i="12" s="1"/>
  <c r="AY2411" i="12" s="1"/>
  <c r="AJ2382" i="12"/>
  <c r="AR2382" i="12" s="1"/>
  <c r="AX2382" i="12" s="1"/>
  <c r="AI2360" i="12"/>
  <c r="AM2360" i="12" s="1"/>
  <c r="AQ2360" i="12" s="1"/>
  <c r="AW2360" i="12" s="1"/>
  <c r="AK2333" i="12"/>
  <c r="AS2333" i="12" s="1"/>
  <c r="AY2333" i="12" s="1"/>
  <c r="AJ2307" i="12"/>
  <c r="AR2307" i="12" s="1"/>
  <c r="AX2307" i="12" s="1"/>
  <c r="AI2279" i="12"/>
  <c r="AM2279" i="12" s="1"/>
  <c r="AQ2279" i="12" s="1"/>
  <c r="AW2279" i="12" s="1"/>
  <c r="AK2220" i="12"/>
  <c r="AS2220" i="12" s="1"/>
  <c r="AY2220" i="12" s="1"/>
  <c r="AJ2184" i="12"/>
  <c r="AR2184" i="12" s="1"/>
  <c r="AX2184" i="12" s="1"/>
  <c r="AI2161" i="12"/>
  <c r="AM2161" i="12" s="1"/>
  <c r="AQ2161" i="12" s="1"/>
  <c r="AW2161" i="12" s="1"/>
  <c r="AK2135" i="12"/>
  <c r="AS2135" i="12" s="1"/>
  <c r="AY2135" i="12" s="1"/>
  <c r="AJ2117" i="12"/>
  <c r="AR2117" i="12" s="1"/>
  <c r="AX2117" i="12" s="1"/>
  <c r="AK2075" i="12"/>
  <c r="AS2075" i="12" s="1"/>
  <c r="AY2075" i="12" s="1"/>
  <c r="AJ2053" i="12"/>
  <c r="AR2053" i="12" s="1"/>
  <c r="AX2053" i="12" s="1"/>
  <c r="AI2034" i="12"/>
  <c r="AM2034" i="12" s="1"/>
  <c r="AQ2034" i="12" s="1"/>
  <c r="AW2034" i="12" s="1"/>
  <c r="AK2012" i="12"/>
  <c r="AS2012" i="12" s="1"/>
  <c r="AY2012" i="12" s="1"/>
  <c r="AJ1988" i="12"/>
  <c r="AR1988" i="12" s="1"/>
  <c r="AX1988" i="12" s="1"/>
  <c r="AI1968" i="12"/>
  <c r="AM1968" i="12" s="1"/>
  <c r="AQ1968" i="12" s="1"/>
  <c r="AW1968" i="12" s="1"/>
  <c r="AK1932" i="12"/>
  <c r="AS1932" i="12" s="1"/>
  <c r="AY1932" i="12" s="1"/>
  <c r="AJ1908" i="12"/>
  <c r="AR1908" i="12" s="1"/>
  <c r="AX1908" i="12" s="1"/>
  <c r="AI1879" i="12"/>
  <c r="AM1879" i="12" s="1"/>
  <c r="AQ1879" i="12" s="1"/>
  <c r="AW1879" i="12" s="1"/>
  <c r="AK1845" i="12"/>
  <c r="AS1845" i="12" s="1"/>
  <c r="AY1845" i="12" s="1"/>
  <c r="AJ1822" i="12"/>
  <c r="AR1822" i="12" s="1"/>
  <c r="AX1822" i="12" s="1"/>
  <c r="AK1792" i="12"/>
  <c r="AS1792" i="12" s="1"/>
  <c r="AY1792" i="12" s="1"/>
  <c r="AJ1769" i="12"/>
  <c r="AR1769" i="12" s="1"/>
  <c r="AX1769" i="12" s="1"/>
  <c r="AI1754" i="12"/>
  <c r="AM1754" i="12" s="1"/>
  <c r="AQ1754" i="12" s="1"/>
  <c r="AW1754" i="12" s="1"/>
  <c r="AK1727" i="12"/>
  <c r="AS1727" i="12" s="1"/>
  <c r="AY1727" i="12" s="1"/>
  <c r="AJ1707" i="12"/>
  <c r="AR1707" i="12" s="1"/>
  <c r="AX1707" i="12" s="1"/>
  <c r="AK1680" i="12"/>
  <c r="AS1680" i="12" s="1"/>
  <c r="AY1680" i="12" s="1"/>
  <c r="AJ1648" i="12"/>
  <c r="AR1648" i="12" s="1"/>
  <c r="AX1648" i="12" s="1"/>
  <c r="AK3117" i="12"/>
  <c r="AS3117" i="12" s="1"/>
  <c r="AY3117" i="12" s="1"/>
  <c r="AJ3105" i="12"/>
  <c r="AR3105" i="12" s="1"/>
  <c r="AX3105" i="12" s="1"/>
  <c r="AI3100" i="12"/>
  <c r="AM3100" i="12" s="1"/>
  <c r="AQ3100" i="12" s="1"/>
  <c r="AW3100" i="12" s="1"/>
  <c r="AK3081" i="12"/>
  <c r="AS3081" i="12" s="1"/>
  <c r="AY3081" i="12" s="1"/>
  <c r="AI3056" i="12"/>
  <c r="AM3056" i="12" s="1"/>
  <c r="AQ3056" i="12" s="1"/>
  <c r="AW3056" i="12" s="1"/>
  <c r="AK3042" i="12"/>
  <c r="AS3042" i="12" s="1"/>
  <c r="AY3042" i="12" s="1"/>
  <c r="AJ3037" i="12"/>
  <c r="AR3037" i="12" s="1"/>
  <c r="AX3037" i="12" s="1"/>
  <c r="AI3030" i="12"/>
  <c r="AM3030" i="12" s="1"/>
  <c r="AQ3030" i="12" s="1"/>
  <c r="AW3030" i="12" s="1"/>
  <c r="AK3021" i="12"/>
  <c r="AS3021" i="12" s="1"/>
  <c r="AY3021" i="12" s="1"/>
  <c r="AJ3016" i="12"/>
  <c r="AR3016" i="12" s="1"/>
  <c r="AX3016" i="12" s="1"/>
  <c r="AI3003" i="12"/>
  <c r="AM3003" i="12" s="1"/>
  <c r="AQ3003" i="12" s="1"/>
  <c r="AW3003" i="12" s="1"/>
  <c r="AK2977" i="12"/>
  <c r="AS2977" i="12" s="1"/>
  <c r="AY2977" i="12" s="1"/>
  <c r="AJ2956" i="12"/>
  <c r="AR2956" i="12" s="1"/>
  <c r="AX2956" i="12" s="1"/>
  <c r="AI2933" i="12"/>
  <c r="AM2933" i="12" s="1"/>
  <c r="AQ2933" i="12" s="1"/>
  <c r="AW2933" i="12" s="1"/>
  <c r="AK2908" i="12"/>
  <c r="AS2908" i="12" s="1"/>
  <c r="AY2908" i="12" s="1"/>
  <c r="AJ2890" i="12"/>
  <c r="AR2890" i="12" s="1"/>
  <c r="AX2890" i="12" s="1"/>
  <c r="AI2861" i="12"/>
  <c r="AM2861" i="12" s="1"/>
  <c r="AQ2861" i="12" s="1"/>
  <c r="AW2861" i="12" s="1"/>
  <c r="AK2837" i="12"/>
  <c r="AS2837" i="12" s="1"/>
  <c r="AY2837" i="12" s="1"/>
  <c r="AJ2819" i="12"/>
  <c r="AR2819" i="12" s="1"/>
  <c r="AX2819" i="12" s="1"/>
  <c r="AI2801" i="12"/>
  <c r="AM2801" i="12" s="1"/>
  <c r="AQ2801" i="12" s="1"/>
  <c r="AW2801" i="12" s="1"/>
  <c r="AK2780" i="12"/>
  <c r="AS2780" i="12" s="1"/>
  <c r="AY2780" i="12" s="1"/>
  <c r="AJ2760" i="12"/>
  <c r="AR2760" i="12" s="1"/>
  <c r="AX2760" i="12" s="1"/>
  <c r="AI2743" i="12"/>
  <c r="AM2743" i="12" s="1"/>
  <c r="AQ2743" i="12" s="1"/>
  <c r="AW2743" i="12" s="1"/>
  <c r="AK2727" i="12"/>
  <c r="AS2727" i="12" s="1"/>
  <c r="AY2727" i="12" s="1"/>
  <c r="AJ2707" i="12"/>
  <c r="AR2707" i="12" s="1"/>
  <c r="AX2707" i="12" s="1"/>
  <c r="AI2683" i="12"/>
  <c r="AM2683" i="12" s="1"/>
  <c r="AQ2683" i="12" s="1"/>
  <c r="AW2683" i="12" s="1"/>
  <c r="AK2661" i="12"/>
  <c r="AS2661" i="12" s="1"/>
  <c r="AY2661" i="12" s="1"/>
  <c r="AJ2651" i="12"/>
  <c r="AR2651" i="12" s="1"/>
  <c r="AX2651" i="12" s="1"/>
  <c r="AI2639" i="12"/>
  <c r="AM2639" i="12" s="1"/>
  <c r="AQ2639" i="12" s="1"/>
  <c r="AW2639" i="12" s="1"/>
  <c r="AJ2595" i="12"/>
  <c r="AR2595" i="12" s="1"/>
  <c r="AX2595" i="12" s="1"/>
  <c r="AI2556" i="12"/>
  <c r="AM2556" i="12" s="1"/>
  <c r="AQ2556" i="12" s="1"/>
  <c r="AW2556" i="12" s="1"/>
  <c r="AK2529" i="12"/>
  <c r="AS2529" i="12" s="1"/>
  <c r="AY2529" i="12" s="1"/>
  <c r="AJ2501" i="12"/>
  <c r="AR2501" i="12" s="1"/>
  <c r="AX2501" i="12" s="1"/>
  <c r="AI2472" i="12"/>
  <c r="AM2472" i="12" s="1"/>
  <c r="AQ2472" i="12" s="1"/>
  <c r="AW2472" i="12" s="1"/>
  <c r="AK2446" i="12"/>
  <c r="AS2446" i="12" s="1"/>
  <c r="AY2446" i="12" s="1"/>
  <c r="AJ2411" i="12"/>
  <c r="AR2411" i="12" s="1"/>
  <c r="AX2411" i="12" s="1"/>
  <c r="AI2382" i="12"/>
  <c r="AM2382" i="12" s="1"/>
  <c r="AQ2382" i="12" s="1"/>
  <c r="AW2382" i="12" s="1"/>
  <c r="AK2355" i="12"/>
  <c r="AS2355" i="12" s="1"/>
  <c r="AY2355" i="12" s="1"/>
  <c r="AJ2333" i="12"/>
  <c r="AR2333" i="12" s="1"/>
  <c r="AX2333" i="12" s="1"/>
  <c r="AI2307" i="12"/>
  <c r="AM2307" i="12" s="1"/>
  <c r="AQ2307" i="12" s="1"/>
  <c r="AW2307" i="12" s="1"/>
  <c r="AK2275" i="12"/>
  <c r="AS2275" i="12" s="1"/>
  <c r="AY2275" i="12" s="1"/>
  <c r="AJ2220" i="12"/>
  <c r="AR2220" i="12" s="1"/>
  <c r="AX2220" i="12" s="1"/>
  <c r="AI2184" i="12"/>
  <c r="AM2184" i="12" s="1"/>
  <c r="AQ2184" i="12" s="1"/>
  <c r="AW2184" i="12" s="1"/>
  <c r="AK2157" i="12"/>
  <c r="AS2157" i="12" s="1"/>
  <c r="AY2157" i="12" s="1"/>
  <c r="AJ2135" i="12"/>
  <c r="AR2135" i="12" s="1"/>
  <c r="AX2135" i="12" s="1"/>
  <c r="AI2117" i="12"/>
  <c r="AM2117" i="12" s="1"/>
  <c r="AQ2117" i="12" s="1"/>
  <c r="AW2117" i="12" s="1"/>
  <c r="AJ2075" i="12"/>
  <c r="AR2075" i="12" s="1"/>
  <c r="AX2075" i="12" s="1"/>
  <c r="AI2053" i="12"/>
  <c r="AM2053" i="12" s="1"/>
  <c r="AQ2053" i="12" s="1"/>
  <c r="AW2053" i="12" s="1"/>
  <c r="AK2032" i="12"/>
  <c r="AS2032" i="12" s="1"/>
  <c r="AY2032" i="12" s="1"/>
  <c r="AJ2012" i="12"/>
  <c r="AR2012" i="12" s="1"/>
  <c r="AX2012" i="12" s="1"/>
  <c r="AI1988" i="12"/>
  <c r="AM1988" i="12" s="1"/>
  <c r="AQ1988" i="12" s="1"/>
  <c r="AW1988" i="12" s="1"/>
  <c r="AK1957" i="12"/>
  <c r="AS1957" i="12" s="1"/>
  <c r="AY1957" i="12" s="1"/>
  <c r="AJ1932" i="12"/>
  <c r="AR1932" i="12" s="1"/>
  <c r="AX1932" i="12" s="1"/>
  <c r="AI1908" i="12"/>
  <c r="AM1908" i="12" s="1"/>
  <c r="AQ1908" i="12" s="1"/>
  <c r="AW1908" i="12" s="1"/>
  <c r="AK1874" i="12"/>
  <c r="AS1874" i="12" s="1"/>
  <c r="AY1874" i="12" s="1"/>
  <c r="AJ1845" i="12"/>
  <c r="AR1845" i="12" s="1"/>
  <c r="AX1845" i="12" s="1"/>
  <c r="AI1822" i="12"/>
  <c r="AM1822" i="12" s="1"/>
  <c r="AQ1822" i="12" s="1"/>
  <c r="AW1822" i="12" s="1"/>
  <c r="AJ1792" i="12"/>
  <c r="AR1792" i="12" s="1"/>
  <c r="AX1792" i="12" s="1"/>
  <c r="AI1769" i="12"/>
  <c r="AM1769" i="12" s="1"/>
  <c r="AQ1769" i="12" s="1"/>
  <c r="AW1769" i="12" s="1"/>
  <c r="AK1749" i="12"/>
  <c r="AS1749" i="12" s="1"/>
  <c r="AY1749" i="12" s="1"/>
  <c r="AJ1727" i="12"/>
  <c r="AR1727" i="12" s="1"/>
  <c r="AX1727" i="12" s="1"/>
  <c r="AI1707" i="12"/>
  <c r="AM1707" i="12" s="1"/>
  <c r="AQ1707" i="12" s="1"/>
  <c r="AW1707" i="12" s="1"/>
  <c r="AJ1680" i="12"/>
  <c r="AR1680" i="12" s="1"/>
  <c r="AX1680" i="12" s="1"/>
  <c r="AI1648" i="12"/>
  <c r="AM1648" i="12" s="1"/>
  <c r="AQ1648" i="12" s="1"/>
  <c r="AW1648" i="12" s="1"/>
  <c r="AI3111" i="12"/>
  <c r="AM3111" i="12" s="1"/>
  <c r="AQ3111" i="12" s="1"/>
  <c r="AW3111" i="12" s="1"/>
  <c r="AK3103" i="12"/>
  <c r="AS3103" i="12" s="1"/>
  <c r="AY3103" i="12" s="1"/>
  <c r="AJ3098" i="12"/>
  <c r="AR3098" i="12" s="1"/>
  <c r="AX3098" i="12" s="1"/>
  <c r="AK3066" i="12"/>
  <c r="AS3066" i="12" s="1"/>
  <c r="AY3066" i="12" s="1"/>
  <c r="AJ3046" i="12"/>
  <c r="AR3046" i="12" s="1"/>
  <c r="AX3046" i="12" s="1"/>
  <c r="AI3041" i="12"/>
  <c r="AM3041" i="12" s="1"/>
  <c r="AQ3041" i="12" s="1"/>
  <c r="AW3041" i="12" s="1"/>
  <c r="AK3033" i="12"/>
  <c r="AS3033" i="12" s="1"/>
  <c r="AY3033" i="12" s="1"/>
  <c r="AJ3028" i="12"/>
  <c r="AR3028" i="12" s="1"/>
  <c r="AX3028" i="12" s="1"/>
  <c r="AI3020" i="12"/>
  <c r="AM3020" i="12" s="1"/>
  <c r="AQ3020" i="12" s="1"/>
  <c r="AW3020" i="12" s="1"/>
  <c r="AK3014" i="12"/>
  <c r="AS3014" i="12" s="1"/>
  <c r="AY3014" i="12" s="1"/>
  <c r="AJ2994" i="12"/>
  <c r="AR2994" i="12" s="1"/>
  <c r="AX2994" i="12" s="1"/>
  <c r="AI2972" i="12"/>
  <c r="AM2972" i="12" s="1"/>
  <c r="AQ2972" i="12" s="1"/>
  <c r="AW2972" i="12" s="1"/>
  <c r="AK2945" i="12"/>
  <c r="AS2945" i="12" s="1"/>
  <c r="AY2945" i="12" s="1"/>
  <c r="AJ2923" i="12"/>
  <c r="AR2923" i="12" s="1"/>
  <c r="AX2923" i="12" s="1"/>
  <c r="AI2904" i="12"/>
  <c r="AM2904" i="12" s="1"/>
  <c r="AQ2904" i="12" s="1"/>
  <c r="AW2904" i="12" s="1"/>
  <c r="AK2878" i="12"/>
  <c r="AS2878" i="12" s="1"/>
  <c r="AY2878" i="12" s="1"/>
  <c r="AJ2849" i="12"/>
  <c r="AR2849" i="12" s="1"/>
  <c r="AX2849" i="12" s="1"/>
  <c r="AI2835" i="12"/>
  <c r="AM2835" i="12" s="1"/>
  <c r="AQ2835" i="12" s="1"/>
  <c r="AW2835" i="12" s="1"/>
  <c r="AK2811" i="12"/>
  <c r="AS2811" i="12" s="1"/>
  <c r="AY2811" i="12" s="1"/>
  <c r="AJ2794" i="12"/>
  <c r="AR2794" i="12" s="1"/>
  <c r="AX2794" i="12" s="1"/>
  <c r="AI2776" i="12"/>
  <c r="AM2776" i="12" s="1"/>
  <c r="AQ2776" i="12" s="1"/>
  <c r="AW2776" i="12" s="1"/>
  <c r="AK2751" i="12"/>
  <c r="AS2751" i="12" s="1"/>
  <c r="AY2751" i="12" s="1"/>
  <c r="AJ2741" i="12"/>
  <c r="AR2741" i="12" s="1"/>
  <c r="AX2741" i="12" s="1"/>
  <c r="AI2723" i="12"/>
  <c r="AM2723" i="12" s="1"/>
  <c r="AQ2723" i="12" s="1"/>
  <c r="AW2723" i="12" s="1"/>
  <c r="AK2694" i="12"/>
  <c r="AS2694" i="12" s="1"/>
  <c r="AY2694" i="12" s="1"/>
  <c r="AJ2677" i="12"/>
  <c r="AR2677" i="12" s="1"/>
  <c r="AX2677" i="12" s="1"/>
  <c r="AI2658" i="12"/>
  <c r="AM2658" i="12" s="1"/>
  <c r="AQ2658" i="12" s="1"/>
  <c r="AW2658" i="12" s="1"/>
  <c r="AK2647" i="12"/>
  <c r="AS2647" i="12" s="1"/>
  <c r="AY2647" i="12" s="1"/>
  <c r="AJ2620" i="12"/>
  <c r="AR2620" i="12" s="1"/>
  <c r="AX2620" i="12" s="1"/>
  <c r="AK2572" i="12"/>
  <c r="AS2572" i="12" s="1"/>
  <c r="AY2572" i="12" s="1"/>
  <c r="AJ2548" i="12"/>
  <c r="AR2548" i="12" s="1"/>
  <c r="AX2548" i="12" s="1"/>
  <c r="AI2525" i="12"/>
  <c r="AM2525" i="12" s="1"/>
  <c r="AQ2525" i="12" s="1"/>
  <c r="AW2525" i="12" s="1"/>
  <c r="AK2489" i="12"/>
  <c r="AS2489" i="12" s="1"/>
  <c r="AY2489" i="12" s="1"/>
  <c r="AJ2464" i="12"/>
  <c r="AR2464" i="12" s="1"/>
  <c r="AX2464" i="12" s="1"/>
  <c r="AI2440" i="12"/>
  <c r="AM2440" i="12" s="1"/>
  <c r="AQ2440" i="12" s="1"/>
  <c r="AW2440" i="12" s="1"/>
  <c r="AK2403" i="12"/>
  <c r="AS2403" i="12" s="1"/>
  <c r="AY2403" i="12" s="1"/>
  <c r="AJ2376" i="12"/>
  <c r="AR2376" i="12" s="1"/>
  <c r="AX2376" i="12" s="1"/>
  <c r="AI2349" i="12"/>
  <c r="AM2349" i="12" s="1"/>
  <c r="AQ2349" i="12" s="1"/>
  <c r="AW2349" i="12" s="1"/>
  <c r="AK2318" i="12"/>
  <c r="AS2318" i="12" s="1"/>
  <c r="AY2318" i="12" s="1"/>
  <c r="AJ2298" i="12"/>
  <c r="AR2298" i="12" s="1"/>
  <c r="AX2298" i="12" s="1"/>
  <c r="AI2269" i="12"/>
  <c r="AM2269" i="12" s="1"/>
  <c r="AQ2269" i="12" s="1"/>
  <c r="AW2269" i="12" s="1"/>
  <c r="AK2196" i="12"/>
  <c r="AS2196" i="12" s="1"/>
  <c r="AY2196" i="12" s="1"/>
  <c r="AJ2176" i="12"/>
  <c r="AR2176" i="12" s="1"/>
  <c r="AX2176" i="12" s="1"/>
  <c r="AI2153" i="12"/>
  <c r="AM2153" i="12" s="1"/>
  <c r="AQ2153" i="12" s="1"/>
  <c r="AW2153" i="12" s="1"/>
  <c r="AK2126" i="12"/>
  <c r="AS2126" i="12" s="1"/>
  <c r="AY2126" i="12" s="1"/>
  <c r="AI2095" i="12"/>
  <c r="AM2095" i="12" s="1"/>
  <c r="AQ2095" i="12" s="1"/>
  <c r="AW2095" i="12" s="1"/>
  <c r="AK2067" i="12"/>
  <c r="AS2067" i="12" s="1"/>
  <c r="AY2067" i="12" s="1"/>
  <c r="AJ2046" i="12"/>
  <c r="AR2046" i="12" s="1"/>
  <c r="AX2046" i="12" s="1"/>
  <c r="AI2029" i="12"/>
  <c r="AM2029" i="12" s="1"/>
  <c r="AQ2029" i="12" s="1"/>
  <c r="AW2029" i="12" s="1"/>
  <c r="AK2003" i="12"/>
  <c r="AS2003" i="12" s="1"/>
  <c r="AY2003" i="12" s="1"/>
  <c r="AJ1979" i="12"/>
  <c r="AR1979" i="12" s="1"/>
  <c r="AX1979" i="12" s="1"/>
  <c r="AI1952" i="12"/>
  <c r="AM1952" i="12" s="1"/>
  <c r="AQ1952" i="12" s="1"/>
  <c r="AW1952" i="12" s="1"/>
  <c r="AK1921" i="12"/>
  <c r="AS1921" i="12" s="1"/>
  <c r="AY1921" i="12" s="1"/>
  <c r="AJ1893" i="12"/>
  <c r="AR1893" i="12" s="1"/>
  <c r="AX1893" i="12" s="1"/>
  <c r="AI1871" i="12"/>
  <c r="AM1871" i="12" s="1"/>
  <c r="AQ1871" i="12" s="1"/>
  <c r="AW1871" i="12" s="1"/>
  <c r="AK1837" i="12"/>
  <c r="AS1837" i="12" s="1"/>
  <c r="AY1837" i="12" s="1"/>
  <c r="AJ1814" i="12"/>
  <c r="AR1814" i="12" s="1"/>
  <c r="AX1814" i="12" s="1"/>
  <c r="AK1784" i="12"/>
  <c r="AS1784" i="12" s="1"/>
  <c r="AY1784" i="12" s="1"/>
  <c r="AJ1759" i="12"/>
  <c r="AR1759" i="12" s="1"/>
  <c r="AX1759" i="12" s="1"/>
  <c r="AI1744" i="12"/>
  <c r="AM1744" i="12" s="1"/>
  <c r="AQ1744" i="12" s="1"/>
  <c r="AW1744" i="12" s="1"/>
  <c r="AK1719" i="12"/>
  <c r="AS1719" i="12" s="1"/>
  <c r="AY1719" i="12" s="1"/>
  <c r="AJ1699" i="12"/>
  <c r="AR1699" i="12" s="1"/>
  <c r="AX1699" i="12" s="1"/>
  <c r="AK1661" i="12"/>
  <c r="AS1661" i="12" s="1"/>
  <c r="AY1661" i="12" s="1"/>
  <c r="AK3123" i="12"/>
  <c r="AS3123" i="12" s="1"/>
  <c r="AY3123" i="12" s="1"/>
  <c r="AJ3107" i="12"/>
  <c r="AR3107" i="12" s="1"/>
  <c r="AX3107" i="12" s="1"/>
  <c r="AI3102" i="12"/>
  <c r="AM3102" i="12" s="1"/>
  <c r="AQ3102" i="12" s="1"/>
  <c r="AW3102" i="12" s="1"/>
  <c r="AK3088" i="12"/>
  <c r="AS3088" i="12" s="1"/>
  <c r="AY3088" i="12" s="1"/>
  <c r="AI3063" i="12"/>
  <c r="AM3063" i="12" s="1"/>
  <c r="AQ3063" i="12" s="1"/>
  <c r="AW3063" i="12" s="1"/>
  <c r="AK3044" i="12"/>
  <c r="AS3044" i="12" s="1"/>
  <c r="AY3044" i="12" s="1"/>
  <c r="AJ3039" i="12"/>
  <c r="AR3039" i="12" s="1"/>
  <c r="AX3039" i="12" s="1"/>
  <c r="AI3032" i="12"/>
  <c r="AM3032" i="12" s="1"/>
  <c r="AQ3032" i="12" s="1"/>
  <c r="AW3032" i="12" s="1"/>
  <c r="AK3023" i="12"/>
  <c r="AS3023" i="12" s="1"/>
  <c r="AY3023" i="12" s="1"/>
  <c r="AJ3018" i="12"/>
  <c r="AR3018" i="12" s="1"/>
  <c r="AX3018" i="12" s="1"/>
  <c r="AI3009" i="12"/>
  <c r="AM3009" i="12" s="1"/>
  <c r="AQ3009" i="12" s="1"/>
  <c r="AW3009" i="12" s="1"/>
  <c r="AK2984" i="12"/>
  <c r="AS2984" i="12" s="1"/>
  <c r="AY2984" i="12" s="1"/>
  <c r="AJ2963" i="12"/>
  <c r="AR2963" i="12" s="1"/>
  <c r="AX2963" i="12" s="1"/>
  <c r="AI2942" i="12"/>
  <c r="AM2942" i="12" s="1"/>
  <c r="AQ2942" i="12" s="1"/>
  <c r="AW2942" i="12" s="1"/>
  <c r="AK2916" i="12"/>
  <c r="AS2916" i="12" s="1"/>
  <c r="AY2916" i="12" s="1"/>
  <c r="AJ2896" i="12"/>
  <c r="AR2896" i="12" s="1"/>
  <c r="AX2896" i="12" s="1"/>
  <c r="AI2868" i="12"/>
  <c r="AM2868" i="12" s="1"/>
  <c r="AQ2868" i="12" s="1"/>
  <c r="AW2868" i="12" s="1"/>
  <c r="AK2844" i="12"/>
  <c r="AS2844" i="12" s="1"/>
  <c r="AY2844" i="12" s="1"/>
  <c r="AJ2827" i="12"/>
  <c r="AR2827" i="12" s="1"/>
  <c r="AX2827" i="12" s="1"/>
  <c r="AI2809" i="12"/>
  <c r="AM2809" i="12" s="1"/>
  <c r="AQ2809" i="12" s="1"/>
  <c r="AW2809" i="12" s="1"/>
  <c r="AK2787" i="12"/>
  <c r="AS2787" i="12" s="1"/>
  <c r="AY2787" i="12" s="1"/>
  <c r="AJ2768" i="12"/>
  <c r="AR2768" i="12" s="1"/>
  <c r="AX2768" i="12" s="1"/>
  <c r="AI2750" i="12"/>
  <c r="AM2750" i="12" s="1"/>
  <c r="AQ2750" i="12" s="1"/>
  <c r="AW2750" i="12" s="1"/>
  <c r="AK2734" i="12"/>
  <c r="AS2734" i="12" s="1"/>
  <c r="AY2734" i="12" s="1"/>
  <c r="AJ2715" i="12"/>
  <c r="AR2715" i="12" s="1"/>
  <c r="AX2715" i="12" s="1"/>
  <c r="AI2690" i="12"/>
  <c r="AM2690" i="12" s="1"/>
  <c r="AQ2690" i="12" s="1"/>
  <c r="AW2690" i="12" s="1"/>
  <c r="AK2669" i="12"/>
  <c r="AS2669" i="12" s="1"/>
  <c r="AY2669" i="12" s="1"/>
  <c r="AJ2653" i="12"/>
  <c r="AR2653" i="12" s="1"/>
  <c r="AX2653" i="12" s="1"/>
  <c r="AI2646" i="12"/>
  <c r="AM2646" i="12" s="1"/>
  <c r="AQ2646" i="12" s="1"/>
  <c r="AW2646" i="12" s="1"/>
  <c r="AJ2610" i="12"/>
  <c r="AR2610" i="12" s="1"/>
  <c r="AX2610" i="12" s="1"/>
  <c r="AI2568" i="12"/>
  <c r="AM2568" i="12" s="1"/>
  <c r="AQ2568" i="12" s="1"/>
  <c r="AW2568" i="12" s="1"/>
  <c r="AK2537" i="12"/>
  <c r="AS2537" i="12" s="1"/>
  <c r="AY2537" i="12" s="1"/>
  <c r="AJ2517" i="12"/>
  <c r="AR2517" i="12" s="1"/>
  <c r="AX2517" i="12" s="1"/>
  <c r="AI2482" i="12"/>
  <c r="AM2482" i="12" s="1"/>
  <c r="AQ2482" i="12" s="1"/>
  <c r="AW2482" i="12" s="1"/>
  <c r="AK2457" i="12"/>
  <c r="AS2457" i="12" s="1"/>
  <c r="AY2457" i="12" s="1"/>
  <c r="AJ2424" i="12"/>
  <c r="AR2424" i="12" s="1"/>
  <c r="AX2424" i="12" s="1"/>
  <c r="AI2399" i="12"/>
  <c r="AM2399" i="12" s="1"/>
  <c r="AQ2399" i="12" s="1"/>
  <c r="AW2399" i="12" s="1"/>
  <c r="AK2365" i="12"/>
  <c r="AS2365" i="12" s="1"/>
  <c r="AY2365" i="12" s="1"/>
  <c r="AJ2340" i="12"/>
  <c r="AR2340" i="12" s="1"/>
  <c r="AX2340" i="12" s="1"/>
  <c r="AI2314" i="12"/>
  <c r="AM2314" i="12" s="1"/>
  <c r="AQ2314" i="12" s="1"/>
  <c r="AW2314" i="12" s="1"/>
  <c r="AK2284" i="12"/>
  <c r="AS2284" i="12" s="1"/>
  <c r="AY2284" i="12" s="1"/>
  <c r="AJ2229" i="12"/>
  <c r="AR2229" i="12" s="1"/>
  <c r="AX2229" i="12" s="1"/>
  <c r="AI2192" i="12"/>
  <c r="AM2192" i="12" s="1"/>
  <c r="AQ2192" i="12" s="1"/>
  <c r="AW2192" i="12" s="1"/>
  <c r="AK2165" i="12"/>
  <c r="AS2165" i="12" s="1"/>
  <c r="AY2165" i="12" s="1"/>
  <c r="AJ2142" i="12"/>
  <c r="AR2142" i="12" s="1"/>
  <c r="AX2142" i="12" s="1"/>
  <c r="AI2124" i="12"/>
  <c r="AM2124" i="12" s="1"/>
  <c r="AQ2124" i="12" s="1"/>
  <c r="AW2124" i="12" s="1"/>
  <c r="AJ2087" i="12"/>
  <c r="AR2087" i="12" s="1"/>
  <c r="AX2087" i="12" s="1"/>
  <c r="AI2062" i="12"/>
  <c r="AM2062" i="12" s="1"/>
  <c r="AQ2062" i="12" s="1"/>
  <c r="AW2062" i="12" s="1"/>
  <c r="AK2040" i="12"/>
  <c r="AS2040" i="12" s="1"/>
  <c r="AY2040" i="12" s="1"/>
  <c r="AJ2020" i="12"/>
  <c r="AR2020" i="12" s="1"/>
  <c r="AX2020" i="12" s="1"/>
  <c r="AI1999" i="12"/>
  <c r="AM1999" i="12" s="1"/>
  <c r="AQ1999" i="12" s="1"/>
  <c r="AW1999" i="12" s="1"/>
  <c r="AK1973" i="12"/>
  <c r="AS1973" i="12" s="1"/>
  <c r="AY1973" i="12" s="1"/>
  <c r="AJ1942" i="12"/>
  <c r="AR1942" i="12" s="1"/>
  <c r="AX1942" i="12" s="1"/>
  <c r="AI1917" i="12"/>
  <c r="AM1917" i="12" s="1"/>
  <c r="AQ1917" i="12" s="1"/>
  <c r="AW1917" i="12" s="1"/>
  <c r="AK1882" i="12"/>
  <c r="AS1882" i="12" s="1"/>
  <c r="AY1882" i="12" s="1"/>
  <c r="AJ1862" i="12"/>
  <c r="AR1862" i="12" s="1"/>
  <c r="AX1862" i="12" s="1"/>
  <c r="AI1834" i="12"/>
  <c r="AM1834" i="12" s="1"/>
  <c r="AQ1834" i="12" s="1"/>
  <c r="AW1834" i="12" s="1"/>
  <c r="AJ1803" i="12"/>
  <c r="AR1803" i="12" s="1"/>
  <c r="AX1803" i="12" s="1"/>
  <c r="AI1779" i="12"/>
  <c r="AM1779" i="12" s="1"/>
  <c r="AQ1779" i="12" s="1"/>
  <c r="AW1779" i="12" s="1"/>
  <c r="AJ1735" i="12"/>
  <c r="AR1735" i="12" s="1"/>
  <c r="AX1735" i="12" s="1"/>
  <c r="AI1715" i="12"/>
  <c r="AM1715" i="12" s="1"/>
  <c r="AQ1715" i="12" s="1"/>
  <c r="AW1715" i="12" s="1"/>
  <c r="AK1690" i="12"/>
  <c r="AS1690" i="12" s="1"/>
  <c r="AY1690" i="12" s="1"/>
  <c r="AI1656" i="12"/>
  <c r="AM1656" i="12" s="1"/>
  <c r="AQ1656" i="12" s="1"/>
  <c r="AW1656" i="12" s="1"/>
  <c r="AI1631" i="12"/>
  <c r="AM1631" i="12" s="1"/>
  <c r="AQ1631" i="12" s="1"/>
  <c r="AW1631" i="12" s="1"/>
  <c r="AK1611" i="12"/>
  <c r="AS1611" i="12" s="1"/>
  <c r="AY1611" i="12" s="1"/>
  <c r="AI1585" i="12"/>
  <c r="AM1585" i="12" s="1"/>
  <c r="AQ1585" i="12" s="1"/>
  <c r="AW1585" i="12" s="1"/>
  <c r="AK1556" i="12"/>
  <c r="AS1556" i="12" s="1"/>
  <c r="AY1556" i="12" s="1"/>
  <c r="AI1522" i="12"/>
  <c r="AM1522" i="12" s="1"/>
  <c r="AQ1522" i="12" s="1"/>
  <c r="AW1522" i="12" s="1"/>
  <c r="AK1497" i="12"/>
  <c r="AS1497" i="12" s="1"/>
  <c r="AY1497" i="12" s="1"/>
  <c r="AI1476" i="12"/>
  <c r="AM1476" i="12" s="1"/>
  <c r="AQ1476" i="12" s="1"/>
  <c r="AW1476" i="12" s="1"/>
  <c r="AJ1445" i="12"/>
  <c r="AR1445" i="12" s="1"/>
  <c r="AX1445" i="12" s="1"/>
  <c r="AI1426" i="12"/>
  <c r="AM1426" i="12" s="1"/>
  <c r="AQ1426" i="12" s="1"/>
  <c r="AW1426" i="12" s="1"/>
  <c r="AK1416" i="12"/>
  <c r="AS1416" i="12" s="1"/>
  <c r="AY1416" i="12" s="1"/>
  <c r="AJ1405" i="12"/>
  <c r="AR1405" i="12" s="1"/>
  <c r="AX1405" i="12" s="1"/>
  <c r="AI1376" i="12"/>
  <c r="AM1376" i="12" s="1"/>
  <c r="AQ1376" i="12" s="1"/>
  <c r="AW1376" i="12" s="1"/>
  <c r="AK1344" i="12"/>
  <c r="AS1344" i="12" s="1"/>
  <c r="AY1344" i="12" s="1"/>
  <c r="AJ1324" i="12"/>
  <c r="AR1324" i="12" s="1"/>
  <c r="AX1324" i="12" s="1"/>
  <c r="AI1303" i="12"/>
  <c r="AM1303" i="12" s="1"/>
  <c r="AQ1303" i="12" s="1"/>
  <c r="AW1303" i="12" s="1"/>
  <c r="AK1285" i="12"/>
  <c r="AS1285" i="12" s="1"/>
  <c r="AY1285" i="12" s="1"/>
  <c r="AJ1265" i="12"/>
  <c r="AR1265" i="12" s="1"/>
  <c r="AX1265" i="12" s="1"/>
  <c r="AI1241" i="12"/>
  <c r="AM1241" i="12" s="1"/>
  <c r="AQ1241" i="12" s="1"/>
  <c r="AW1241" i="12" s="1"/>
  <c r="AK1211" i="12"/>
  <c r="AS1211" i="12" s="1"/>
  <c r="AY1211" i="12" s="1"/>
  <c r="AI1188" i="12"/>
  <c r="AM1188" i="12" s="1"/>
  <c r="AQ1188" i="12" s="1"/>
  <c r="AW1188" i="12" s="1"/>
  <c r="AK1157" i="12"/>
  <c r="AS1157" i="12" s="1"/>
  <c r="AY1157" i="12" s="1"/>
  <c r="AJ1135" i="12"/>
  <c r="AR1135" i="12" s="1"/>
  <c r="AX1135" i="12" s="1"/>
  <c r="AI1117" i="12"/>
  <c r="AM1117" i="12" s="1"/>
  <c r="AQ1117" i="12" s="1"/>
  <c r="AW1117" i="12" s="1"/>
  <c r="AK1094" i="12"/>
  <c r="AS1094" i="12" s="1"/>
  <c r="AY1094" i="12" s="1"/>
  <c r="AJ1076" i="12"/>
  <c r="AR1076" i="12" s="1"/>
  <c r="AX1076" i="12" s="1"/>
  <c r="AI1059" i="12"/>
  <c r="AM1059" i="12" s="1"/>
  <c r="AQ1059" i="12" s="1"/>
  <c r="AW1059" i="12" s="1"/>
  <c r="AK1034" i="12"/>
  <c r="AS1034" i="12" s="1"/>
  <c r="AY1034" i="12" s="1"/>
  <c r="AJ1019" i="12"/>
  <c r="AR1019" i="12" s="1"/>
  <c r="AX1019" i="12" s="1"/>
  <c r="AI995" i="12"/>
  <c r="AM995" i="12" s="1"/>
  <c r="AQ995" i="12" s="1"/>
  <c r="AW995" i="12" s="1"/>
  <c r="AK975" i="12"/>
  <c r="AS975" i="12" s="1"/>
  <c r="AY975" i="12" s="1"/>
  <c r="AJ960" i="12"/>
  <c r="AR960" i="12" s="1"/>
  <c r="AX960" i="12" s="1"/>
  <c r="AI950" i="12"/>
  <c r="AM950" i="12" s="1"/>
  <c r="AQ950" i="12" s="1"/>
  <c r="AW950" i="12" s="1"/>
  <c r="AK930" i="12"/>
  <c r="AS930" i="12" s="1"/>
  <c r="AY930" i="12" s="1"/>
  <c r="AJ912" i="12"/>
  <c r="AR912" i="12" s="1"/>
  <c r="AX912" i="12" s="1"/>
  <c r="AI895" i="12"/>
  <c r="AM895" i="12" s="1"/>
  <c r="AQ895" i="12" s="1"/>
  <c r="AW895" i="12" s="1"/>
  <c r="AK882" i="12"/>
  <c r="AS882" i="12" s="1"/>
  <c r="AY882" i="12" s="1"/>
  <c r="AJ865" i="12"/>
  <c r="AR865" i="12" s="1"/>
  <c r="AX865" i="12" s="1"/>
  <c r="AI843" i="12"/>
  <c r="AM843" i="12" s="1"/>
  <c r="AQ843" i="12" s="1"/>
  <c r="AW843" i="12" s="1"/>
  <c r="AK818" i="12"/>
  <c r="AS818" i="12" s="1"/>
  <c r="AY818" i="12" s="1"/>
  <c r="AJ800" i="12"/>
  <c r="AR800" i="12" s="1"/>
  <c r="AX800" i="12" s="1"/>
  <c r="AI777" i="12"/>
  <c r="AM777" i="12" s="1"/>
  <c r="AQ777" i="12" s="1"/>
  <c r="AW777" i="12" s="1"/>
  <c r="AK770" i="12"/>
  <c r="AS770" i="12" s="1"/>
  <c r="AY770" i="12" s="1"/>
  <c r="AJ748" i="12"/>
  <c r="AR748" i="12" s="1"/>
  <c r="AX748" i="12" s="1"/>
  <c r="AI731" i="12"/>
  <c r="AM731" i="12" s="1"/>
  <c r="AQ731" i="12" s="1"/>
  <c r="AW731" i="12" s="1"/>
  <c r="AK706" i="12"/>
  <c r="AS706" i="12" s="1"/>
  <c r="AY706" i="12" s="1"/>
  <c r="AJ689" i="12"/>
  <c r="AR689" i="12" s="1"/>
  <c r="AX689" i="12" s="1"/>
  <c r="AI668" i="12"/>
  <c r="AM668" i="12" s="1"/>
  <c r="AQ668" i="12" s="1"/>
  <c r="AW668" i="12" s="1"/>
  <c r="AK645" i="12"/>
  <c r="AS645" i="12" s="1"/>
  <c r="AY645" i="12" s="1"/>
  <c r="AJ607" i="12"/>
  <c r="AR607" i="12" s="1"/>
  <c r="AX607" i="12" s="1"/>
  <c r="AI591" i="12"/>
  <c r="AM591" i="12" s="1"/>
  <c r="AQ591" i="12" s="1"/>
  <c r="AW591" i="12" s="1"/>
  <c r="AJ569" i="12"/>
  <c r="AR569" i="12" s="1"/>
  <c r="AX569" i="12" s="1"/>
  <c r="AI550" i="12"/>
  <c r="AM550" i="12" s="1"/>
  <c r="AQ550" i="12" s="1"/>
  <c r="AW550" i="12" s="1"/>
  <c r="AK520" i="12"/>
  <c r="AS520" i="12" s="1"/>
  <c r="AY520" i="12" s="1"/>
  <c r="AJ499" i="12"/>
  <c r="AR499" i="12" s="1"/>
  <c r="AX499" i="12" s="1"/>
  <c r="AI466" i="12"/>
  <c r="AM466" i="12" s="1"/>
  <c r="AQ466" i="12" s="1"/>
  <c r="AW466" i="12" s="1"/>
  <c r="AK444" i="12"/>
  <c r="AS444" i="12" s="1"/>
  <c r="AY444" i="12" s="1"/>
  <c r="AJ413" i="12"/>
  <c r="AR413" i="12" s="1"/>
  <c r="AX413" i="12" s="1"/>
  <c r="AI397" i="12"/>
  <c r="AM397" i="12" s="1"/>
  <c r="AQ397" i="12" s="1"/>
  <c r="AW397" i="12" s="1"/>
  <c r="AK383" i="12"/>
  <c r="AS383" i="12" s="1"/>
  <c r="AY383" i="12" s="1"/>
  <c r="AJ353" i="12"/>
  <c r="AR353" i="12" s="1"/>
  <c r="AX353" i="12" s="1"/>
  <c r="AI330" i="12"/>
  <c r="AM330" i="12" s="1"/>
  <c r="AQ330" i="12" s="1"/>
  <c r="AW330" i="12" s="1"/>
  <c r="AK308" i="12"/>
  <c r="AS308" i="12" s="1"/>
  <c r="AY308" i="12" s="1"/>
  <c r="AI285" i="12"/>
  <c r="AM285" i="12" s="1"/>
  <c r="AQ285" i="12" s="1"/>
  <c r="AW285" i="12" s="1"/>
  <c r="AK251" i="12"/>
  <c r="AS251" i="12" s="1"/>
  <c r="AY251" i="12" s="1"/>
  <c r="AJ231" i="12"/>
  <c r="AR231" i="12" s="1"/>
  <c r="AX231" i="12" s="1"/>
  <c r="AI211" i="12"/>
  <c r="AM211" i="12" s="1"/>
  <c r="AQ211" i="12" s="1"/>
  <c r="AW211" i="12" s="1"/>
  <c r="AK185" i="12"/>
  <c r="AS185" i="12" s="1"/>
  <c r="AY185" i="12" s="1"/>
  <c r="AJ166" i="12"/>
  <c r="AR166" i="12" s="1"/>
  <c r="AX166" i="12" s="1"/>
  <c r="AI141" i="12"/>
  <c r="AM141" i="12" s="1"/>
  <c r="AQ141" i="12" s="1"/>
  <c r="AW141" i="12" s="1"/>
  <c r="AK121" i="12"/>
  <c r="AS121" i="12" s="1"/>
  <c r="AY121" i="12" s="1"/>
  <c r="AJ98" i="12"/>
  <c r="AR98" i="12" s="1"/>
  <c r="AX98" i="12" s="1"/>
  <c r="AI89" i="12"/>
  <c r="AM89" i="12" s="1"/>
  <c r="AQ89" i="12" s="1"/>
  <c r="AW89" i="12" s="1"/>
  <c r="AK69" i="12"/>
  <c r="AS69" i="12" s="1"/>
  <c r="AY69" i="12" s="1"/>
  <c r="AJ48" i="12"/>
  <c r="AR48" i="12" s="1"/>
  <c r="AX48" i="12" s="1"/>
  <c r="AI21" i="12"/>
  <c r="AM21" i="12" s="1"/>
  <c r="AQ21" i="12" s="1"/>
  <c r="AW21" i="12" s="1"/>
  <c r="AI240" i="12"/>
  <c r="AM240" i="12" s="1"/>
  <c r="AQ240" i="12" s="1"/>
  <c r="AW240" i="12" s="1"/>
  <c r="AJ220" i="12"/>
  <c r="AR220" i="12" s="1"/>
  <c r="AX220" i="12" s="1"/>
  <c r="AI1634" i="12"/>
  <c r="AM1634" i="12" s="1"/>
  <c r="AQ1634" i="12" s="1"/>
  <c r="AW1634" i="12" s="1"/>
  <c r="AK1616" i="12"/>
  <c r="AS1616" i="12" s="1"/>
  <c r="AY1616" i="12" s="1"/>
  <c r="AI1593" i="12"/>
  <c r="AM1593" i="12" s="1"/>
  <c r="AQ1593" i="12" s="1"/>
  <c r="AW1593" i="12" s="1"/>
  <c r="AK1561" i="12"/>
  <c r="AS1561" i="12" s="1"/>
  <c r="AY1561" i="12" s="1"/>
  <c r="AI1533" i="12"/>
  <c r="AM1533" i="12" s="1"/>
  <c r="AQ1533" i="12" s="1"/>
  <c r="AW1533" i="12" s="1"/>
  <c r="AK1501" i="12"/>
  <c r="AS1501" i="12" s="1"/>
  <c r="AY1501" i="12" s="1"/>
  <c r="AI1479" i="12"/>
  <c r="AM1479" i="12" s="1"/>
  <c r="AQ1479" i="12" s="1"/>
  <c r="AW1479" i="12" s="1"/>
  <c r="AJ1450" i="12"/>
  <c r="AR1450" i="12" s="1"/>
  <c r="AX1450" i="12" s="1"/>
  <c r="AI1430" i="12"/>
  <c r="AM1430" i="12" s="1"/>
  <c r="AQ1430" i="12" s="1"/>
  <c r="AW1430" i="12" s="1"/>
  <c r="AK1420" i="12"/>
  <c r="AS1420" i="12" s="1"/>
  <c r="AY1420" i="12" s="1"/>
  <c r="AJ1409" i="12"/>
  <c r="AR1409" i="12" s="1"/>
  <c r="AX1409" i="12" s="1"/>
  <c r="AI1387" i="12"/>
  <c r="AM1387" i="12" s="1"/>
  <c r="AQ1387" i="12" s="1"/>
  <c r="AW1387" i="12" s="1"/>
  <c r="AK1348" i="12"/>
  <c r="AS1348" i="12" s="1"/>
  <c r="AY1348" i="12" s="1"/>
  <c r="AJ1328" i="12"/>
  <c r="AR1328" i="12" s="1"/>
  <c r="AX1328" i="12" s="1"/>
  <c r="AI1307" i="12"/>
  <c r="AM1307" i="12" s="1"/>
  <c r="AQ1307" i="12" s="1"/>
  <c r="AW1307" i="12" s="1"/>
  <c r="AK1287" i="12"/>
  <c r="AS1287" i="12" s="1"/>
  <c r="AY1287" i="12" s="1"/>
  <c r="AJ1271" i="12"/>
  <c r="AR1271" i="12" s="1"/>
  <c r="AX1271" i="12" s="1"/>
  <c r="AI1245" i="12"/>
  <c r="AM1245" i="12" s="1"/>
  <c r="AQ1245" i="12" s="1"/>
  <c r="AW1245" i="12" s="1"/>
  <c r="AK1215" i="12"/>
  <c r="AS1215" i="12" s="1"/>
  <c r="AY1215" i="12" s="1"/>
  <c r="AI1192" i="12"/>
  <c r="AM1192" i="12" s="1"/>
  <c r="AQ1192" i="12" s="1"/>
  <c r="AW1192" i="12" s="1"/>
  <c r="AK1161" i="12"/>
  <c r="AS1161" i="12" s="1"/>
  <c r="AY1161" i="12" s="1"/>
  <c r="AJ1139" i="12"/>
  <c r="AR1139" i="12" s="1"/>
  <c r="AX1139" i="12" s="1"/>
  <c r="AI1120" i="12"/>
  <c r="AM1120" i="12" s="1"/>
  <c r="AQ1120" i="12" s="1"/>
  <c r="AW1120" i="12" s="1"/>
  <c r="AK1097" i="12"/>
  <c r="AS1097" i="12" s="1"/>
  <c r="AY1097" i="12" s="1"/>
  <c r="AJ1078" i="12"/>
  <c r="AR1078" i="12" s="1"/>
  <c r="AX1078" i="12" s="1"/>
  <c r="AI1061" i="12"/>
  <c r="AM1061" i="12" s="1"/>
  <c r="AQ1061" i="12" s="1"/>
  <c r="AW1061" i="12" s="1"/>
  <c r="AK1035" i="12"/>
  <c r="AS1035" i="12" s="1"/>
  <c r="AY1035" i="12" s="1"/>
  <c r="AJ1020" i="12"/>
  <c r="AR1020" i="12" s="1"/>
  <c r="AX1020" i="12" s="1"/>
  <c r="AI998" i="12"/>
  <c r="AM998" i="12" s="1"/>
  <c r="AQ998" i="12" s="1"/>
  <c r="AW998" i="12" s="1"/>
  <c r="AK979" i="12"/>
  <c r="AS979" i="12" s="1"/>
  <c r="AY979" i="12" s="1"/>
  <c r="AJ963" i="12"/>
  <c r="AR963" i="12" s="1"/>
  <c r="AX963" i="12" s="1"/>
  <c r="AI951" i="12"/>
  <c r="AM951" i="12" s="1"/>
  <c r="AQ951" i="12" s="1"/>
  <c r="AW951" i="12" s="1"/>
  <c r="AK932" i="12"/>
  <c r="AS932" i="12" s="1"/>
  <c r="AY932" i="12" s="1"/>
  <c r="AJ916" i="12"/>
  <c r="AR916" i="12" s="1"/>
  <c r="AX916" i="12" s="1"/>
  <c r="AI896" i="12"/>
  <c r="AM896" i="12" s="1"/>
  <c r="AQ896" i="12" s="1"/>
  <c r="AW896" i="12" s="1"/>
  <c r="AK885" i="12"/>
  <c r="AS885" i="12" s="1"/>
  <c r="AY885" i="12" s="1"/>
  <c r="AJ869" i="12"/>
  <c r="AR869" i="12" s="1"/>
  <c r="AX869" i="12" s="1"/>
  <c r="AI848" i="12"/>
  <c r="AM848" i="12" s="1"/>
  <c r="AQ848" i="12" s="1"/>
  <c r="AW848" i="12" s="1"/>
  <c r="AK821" i="12"/>
  <c r="AS821" i="12" s="1"/>
  <c r="AY821" i="12" s="1"/>
  <c r="AJ803" i="12"/>
  <c r="AR803" i="12" s="1"/>
  <c r="AX803" i="12" s="1"/>
  <c r="AI781" i="12"/>
  <c r="AM781" i="12" s="1"/>
  <c r="AQ781" i="12" s="1"/>
  <c r="AW781" i="12" s="1"/>
  <c r="AK771" i="12"/>
  <c r="AS771" i="12" s="1"/>
  <c r="AY771" i="12" s="1"/>
  <c r="AJ753" i="12"/>
  <c r="AR753" i="12" s="1"/>
  <c r="AX753" i="12" s="1"/>
  <c r="AI735" i="12"/>
  <c r="AM735" i="12" s="1"/>
  <c r="AQ735" i="12" s="1"/>
  <c r="AW735" i="12" s="1"/>
  <c r="AK713" i="12"/>
  <c r="AS713" i="12" s="1"/>
  <c r="AY713" i="12" s="1"/>
  <c r="AJ690" i="12"/>
  <c r="AR690" i="12" s="1"/>
  <c r="AX690" i="12" s="1"/>
  <c r="AI672" i="12"/>
  <c r="AM672" i="12" s="1"/>
  <c r="AQ672" i="12" s="1"/>
  <c r="AW672" i="12" s="1"/>
  <c r="AK649" i="12"/>
  <c r="AS649" i="12" s="1"/>
  <c r="AY649" i="12" s="1"/>
  <c r="AJ611" i="12"/>
  <c r="AR611" i="12" s="1"/>
  <c r="AX611" i="12" s="1"/>
  <c r="AI593" i="12"/>
  <c r="AM593" i="12" s="1"/>
  <c r="AQ593" i="12" s="1"/>
  <c r="AW593" i="12" s="1"/>
  <c r="AJ573" i="12"/>
  <c r="AR573" i="12" s="1"/>
  <c r="AX573" i="12" s="1"/>
  <c r="AI554" i="12"/>
  <c r="AM554" i="12" s="1"/>
  <c r="AQ554" i="12" s="1"/>
  <c r="AW554" i="12" s="1"/>
  <c r="AK527" i="12"/>
  <c r="AS527" i="12" s="1"/>
  <c r="AY527" i="12" s="1"/>
  <c r="AJ503" i="12"/>
  <c r="AR503" i="12" s="1"/>
  <c r="AX503" i="12" s="1"/>
  <c r="AI481" i="12"/>
  <c r="AM481" i="12" s="1"/>
  <c r="AQ481" i="12" s="1"/>
  <c r="AW481" i="12" s="1"/>
  <c r="AK447" i="12"/>
  <c r="AS447" i="12" s="1"/>
  <c r="AY447" i="12" s="1"/>
  <c r="AJ417" i="12"/>
  <c r="AR417" i="12" s="1"/>
  <c r="AX417" i="12" s="1"/>
  <c r="AI401" i="12"/>
  <c r="AM401" i="12" s="1"/>
  <c r="AQ401" i="12" s="1"/>
  <c r="AW401" i="12" s="1"/>
  <c r="AK387" i="12"/>
  <c r="AS387" i="12" s="1"/>
  <c r="AY387" i="12" s="1"/>
  <c r="AJ357" i="12"/>
  <c r="AR357" i="12" s="1"/>
  <c r="AX357" i="12" s="1"/>
  <c r="AI334" i="12"/>
  <c r="AM334" i="12" s="1"/>
  <c r="AQ334" i="12" s="1"/>
  <c r="AW334" i="12" s="1"/>
  <c r="AK314" i="12"/>
  <c r="AS314" i="12" s="1"/>
  <c r="AY314" i="12" s="1"/>
  <c r="AI287" i="12"/>
  <c r="AM287" i="12" s="1"/>
  <c r="AQ287" i="12" s="1"/>
  <c r="AW287" i="12" s="1"/>
  <c r="AK255" i="12"/>
  <c r="AS255" i="12" s="1"/>
  <c r="AY255" i="12" s="1"/>
  <c r="AJ235" i="12"/>
  <c r="AR235" i="12" s="1"/>
  <c r="AX235" i="12" s="1"/>
  <c r="AI215" i="12"/>
  <c r="AM215" i="12" s="1"/>
  <c r="AQ215" i="12" s="1"/>
  <c r="AW215" i="12" s="1"/>
  <c r="AK191" i="12"/>
  <c r="AS191" i="12" s="1"/>
  <c r="AY191" i="12" s="1"/>
  <c r="AJ169" i="12"/>
  <c r="AR169" i="12" s="1"/>
  <c r="AX169" i="12" s="1"/>
  <c r="AI145" i="12"/>
  <c r="AM145" i="12" s="1"/>
  <c r="AQ145" i="12" s="1"/>
  <c r="AW145" i="12" s="1"/>
  <c r="AK122" i="12"/>
  <c r="AS122" i="12" s="1"/>
  <c r="AY122" i="12" s="1"/>
  <c r="AJ102" i="12"/>
  <c r="AR102" i="12" s="1"/>
  <c r="AX102" i="12" s="1"/>
  <c r="AI92" i="12"/>
  <c r="AM92" i="12" s="1"/>
  <c r="AQ92" i="12" s="1"/>
  <c r="AW92" i="12" s="1"/>
  <c r="AK73" i="12"/>
  <c r="AS73" i="12" s="1"/>
  <c r="AY73" i="12" s="1"/>
  <c r="AJ53" i="12"/>
  <c r="AR53" i="12" s="1"/>
  <c r="AX53" i="12" s="1"/>
  <c r="AI24" i="12"/>
  <c r="AM24" i="12" s="1"/>
  <c r="AQ24" i="12" s="1"/>
  <c r="AW24" i="12" s="1"/>
  <c r="AJ240" i="12"/>
  <c r="AR240" i="12" s="1"/>
  <c r="AX240" i="12" s="1"/>
  <c r="AK224" i="12"/>
  <c r="AS224" i="12" s="1"/>
  <c r="AY224" i="12" s="1"/>
  <c r="AI1636" i="12"/>
  <c r="AM1636" i="12" s="1"/>
  <c r="AQ1636" i="12" s="1"/>
  <c r="AW1636" i="12" s="1"/>
  <c r="AK1620" i="12"/>
  <c r="AS1620" i="12" s="1"/>
  <c r="AY1620" i="12" s="1"/>
  <c r="AJ1597" i="12"/>
  <c r="AR1597" i="12" s="1"/>
  <c r="AX1597" i="12" s="1"/>
  <c r="AK1565" i="12"/>
  <c r="AS1565" i="12" s="1"/>
  <c r="AY1565" i="12" s="1"/>
  <c r="AJ1536" i="12"/>
  <c r="AR1536" i="12" s="1"/>
  <c r="AX1536" i="12" s="1"/>
  <c r="AK1505" i="12"/>
  <c r="AS1505" i="12" s="1"/>
  <c r="AY1505" i="12" s="1"/>
  <c r="AI1482" i="12"/>
  <c r="AM1482" i="12" s="1"/>
  <c r="AQ1482" i="12" s="1"/>
  <c r="AW1482" i="12" s="1"/>
  <c r="AJ1457" i="12"/>
  <c r="AR1457" i="12" s="1"/>
  <c r="AX1457" i="12" s="1"/>
  <c r="AI1435" i="12"/>
  <c r="AM1435" i="12" s="1"/>
  <c r="AQ1435" i="12" s="1"/>
  <c r="AW1435" i="12" s="1"/>
  <c r="AK1421" i="12"/>
  <c r="AS1421" i="12" s="1"/>
  <c r="AY1421" i="12" s="1"/>
  <c r="AJ1412" i="12"/>
  <c r="AR1412" i="12" s="1"/>
  <c r="AX1412" i="12" s="1"/>
  <c r="AI1389" i="12"/>
  <c r="AM1389" i="12" s="1"/>
  <c r="AQ1389" i="12" s="1"/>
  <c r="AW1389" i="12" s="1"/>
  <c r="AK1352" i="12"/>
  <c r="AS1352" i="12" s="1"/>
  <c r="AY1352" i="12" s="1"/>
  <c r="AJ1332" i="12"/>
  <c r="AR1332" i="12" s="1"/>
  <c r="AX1332" i="12" s="1"/>
  <c r="AI1311" i="12"/>
  <c r="AM1311" i="12" s="1"/>
  <c r="AQ1311" i="12" s="1"/>
  <c r="AW1311" i="12" s="1"/>
  <c r="AK1291" i="12"/>
  <c r="AS1291" i="12" s="1"/>
  <c r="AY1291" i="12" s="1"/>
  <c r="AJ1273" i="12"/>
  <c r="AR1273" i="12" s="1"/>
  <c r="AX1273" i="12" s="1"/>
  <c r="AI1249" i="12"/>
  <c r="AM1249" i="12" s="1"/>
  <c r="AQ1249" i="12" s="1"/>
  <c r="AW1249" i="12" s="1"/>
  <c r="AK1226" i="12"/>
  <c r="AS1226" i="12" s="1"/>
  <c r="AY1226" i="12" s="1"/>
  <c r="AI1197" i="12"/>
  <c r="AM1197" i="12" s="1"/>
  <c r="AQ1197" i="12" s="1"/>
  <c r="AW1197" i="12" s="1"/>
  <c r="AK1165" i="12"/>
  <c r="AS1165" i="12" s="1"/>
  <c r="AY1165" i="12" s="1"/>
  <c r="AJ1145" i="12"/>
  <c r="AR1145" i="12" s="1"/>
  <c r="AX1145" i="12" s="1"/>
  <c r="AI1121" i="12"/>
  <c r="AM1121" i="12" s="1"/>
  <c r="AQ1121" i="12" s="1"/>
  <c r="AW1121" i="12" s="1"/>
  <c r="AK1101" i="12"/>
  <c r="AS1101" i="12" s="1"/>
  <c r="AY1101" i="12" s="1"/>
  <c r="AJ1080" i="12"/>
  <c r="AR1080" i="12" s="1"/>
  <c r="AX1080" i="12" s="1"/>
  <c r="AI1065" i="12"/>
  <c r="AM1065" i="12" s="1"/>
  <c r="AQ1065" i="12" s="1"/>
  <c r="AW1065" i="12" s="1"/>
  <c r="AK1038" i="12"/>
  <c r="AS1038" i="12" s="1"/>
  <c r="AY1038" i="12" s="1"/>
  <c r="AJ1026" i="12"/>
  <c r="AR1026" i="12" s="1"/>
  <c r="AX1026" i="12" s="1"/>
  <c r="AI1002" i="12"/>
  <c r="AM1002" i="12" s="1"/>
  <c r="AQ1002" i="12" s="1"/>
  <c r="AW1002" i="12" s="1"/>
  <c r="AK981" i="12"/>
  <c r="AS981" i="12" s="1"/>
  <c r="AY981" i="12" s="1"/>
  <c r="AJ967" i="12"/>
  <c r="AR967" i="12" s="1"/>
  <c r="AX967" i="12" s="1"/>
  <c r="AI953" i="12"/>
  <c r="AM953" i="12" s="1"/>
  <c r="AQ953" i="12" s="1"/>
  <c r="AW953" i="12" s="1"/>
  <c r="AK936" i="12"/>
  <c r="AS936" i="12" s="1"/>
  <c r="AY936" i="12" s="1"/>
  <c r="AJ918" i="12"/>
  <c r="AR918" i="12" s="1"/>
  <c r="AX918" i="12" s="1"/>
  <c r="AI900" i="12"/>
  <c r="AM900" i="12" s="1"/>
  <c r="AQ900" i="12" s="1"/>
  <c r="AW900" i="12" s="1"/>
  <c r="AK888" i="12"/>
  <c r="AS888" i="12" s="1"/>
  <c r="AY888" i="12" s="1"/>
  <c r="AJ871" i="12"/>
  <c r="AR871" i="12" s="1"/>
  <c r="AX871" i="12" s="1"/>
  <c r="AI851" i="12"/>
  <c r="AM851" i="12" s="1"/>
  <c r="AQ851" i="12" s="1"/>
  <c r="AW851" i="12" s="1"/>
  <c r="AK826" i="12"/>
  <c r="AS826" i="12" s="1"/>
  <c r="AY826" i="12" s="1"/>
  <c r="AJ809" i="12"/>
  <c r="AR809" i="12" s="1"/>
  <c r="AX809" i="12" s="1"/>
  <c r="AI787" i="12"/>
  <c r="AM787" i="12" s="1"/>
  <c r="AQ787" i="12" s="1"/>
  <c r="AW787" i="12" s="1"/>
  <c r="AK772" i="12"/>
  <c r="AS772" i="12" s="1"/>
  <c r="AY772" i="12" s="1"/>
  <c r="AJ756" i="12"/>
  <c r="AR756" i="12" s="1"/>
  <c r="AX756" i="12" s="1"/>
  <c r="AI739" i="12"/>
  <c r="AM739" i="12" s="1"/>
  <c r="AQ739" i="12" s="1"/>
  <c r="AW739" i="12" s="1"/>
  <c r="AK717" i="12"/>
  <c r="AS717" i="12" s="1"/>
  <c r="AY717" i="12" s="1"/>
  <c r="AJ694" i="12"/>
  <c r="AR694" i="12" s="1"/>
  <c r="AX694" i="12" s="1"/>
  <c r="AI674" i="12"/>
  <c r="AM674" i="12" s="1"/>
  <c r="AQ674" i="12" s="1"/>
  <c r="AW674" i="12" s="1"/>
  <c r="AK651" i="12"/>
  <c r="AS651" i="12" s="1"/>
  <c r="AY651" i="12" s="1"/>
  <c r="AJ626" i="12"/>
  <c r="AR626" i="12" s="1"/>
  <c r="AX626" i="12" s="1"/>
  <c r="AI597" i="12"/>
  <c r="AM597" i="12" s="1"/>
  <c r="AQ597" i="12" s="1"/>
  <c r="AW597" i="12" s="1"/>
  <c r="AK575" i="12"/>
  <c r="AS575" i="12" s="1"/>
  <c r="AY575" i="12" s="1"/>
  <c r="AI558" i="12"/>
  <c r="AM558" i="12" s="1"/>
  <c r="AQ558" i="12" s="1"/>
  <c r="AW558" i="12" s="1"/>
  <c r="AK532" i="12"/>
  <c r="AS532" i="12" s="1"/>
  <c r="AY532" i="12" s="1"/>
  <c r="AJ508" i="12"/>
  <c r="AR508" i="12" s="1"/>
  <c r="AX508" i="12" s="1"/>
  <c r="AI485" i="12"/>
  <c r="AM485" i="12" s="1"/>
  <c r="AQ485" i="12" s="1"/>
  <c r="AW485" i="12" s="1"/>
  <c r="AK451" i="12"/>
  <c r="AS451" i="12" s="1"/>
  <c r="AY451" i="12" s="1"/>
  <c r="AJ428" i="12"/>
  <c r="AR428" i="12" s="1"/>
  <c r="AX428" i="12" s="1"/>
  <c r="AI403" i="12"/>
  <c r="AM403" i="12" s="1"/>
  <c r="AQ403" i="12" s="1"/>
  <c r="AW403" i="12" s="1"/>
  <c r="AK389" i="12"/>
  <c r="AS389" i="12" s="1"/>
  <c r="AY389" i="12" s="1"/>
  <c r="AJ371" i="12"/>
  <c r="AR371" i="12" s="1"/>
  <c r="AX371" i="12" s="1"/>
  <c r="AI336" i="12"/>
  <c r="AM336" i="12" s="1"/>
  <c r="AQ336" i="12" s="1"/>
  <c r="AW336" i="12" s="1"/>
  <c r="AK316" i="12"/>
  <c r="AS316" i="12" s="1"/>
  <c r="AY316" i="12" s="1"/>
  <c r="AJ297" i="12"/>
  <c r="AR297" i="12" s="1"/>
  <c r="AX297" i="12" s="1"/>
  <c r="AK268" i="12"/>
  <c r="AS268" i="12" s="1"/>
  <c r="AY268" i="12" s="1"/>
  <c r="AJ239" i="12"/>
  <c r="AR239" i="12" s="1"/>
  <c r="AX239" i="12" s="1"/>
  <c r="AI219" i="12"/>
  <c r="AM219" i="12" s="1"/>
  <c r="AQ219" i="12" s="1"/>
  <c r="AW219" i="12" s="1"/>
  <c r="AK195" i="12"/>
  <c r="AS195" i="12" s="1"/>
  <c r="AY195" i="12" s="1"/>
  <c r="AJ173" i="12"/>
  <c r="AR173" i="12" s="1"/>
  <c r="AX173" i="12" s="1"/>
  <c r="AI154" i="12"/>
  <c r="AM154" i="12" s="1"/>
  <c r="AQ154" i="12" s="1"/>
  <c r="AW154" i="12" s="1"/>
  <c r="AK128" i="12"/>
  <c r="AS128" i="12" s="1"/>
  <c r="AY128" i="12" s="1"/>
  <c r="AJ109" i="12"/>
  <c r="AR109" i="12" s="1"/>
  <c r="AX109" i="12" s="1"/>
  <c r="AI93" i="12"/>
  <c r="AM93" i="12" s="1"/>
  <c r="AQ93" i="12" s="1"/>
  <c r="AW93" i="12" s="1"/>
  <c r="AK79" i="12"/>
  <c r="AS79" i="12" s="1"/>
  <c r="AY79" i="12" s="1"/>
  <c r="AJ57" i="12"/>
  <c r="AR57" i="12" s="1"/>
  <c r="AX57" i="12" s="1"/>
  <c r="AI28" i="12"/>
  <c r="AM28" i="12" s="1"/>
  <c r="AQ28" i="12" s="1"/>
  <c r="AW28" i="12" s="1"/>
  <c r="AK244" i="12"/>
  <c r="AS244" i="12" s="1"/>
  <c r="AY244" i="12" s="1"/>
  <c r="AJ1643" i="12"/>
  <c r="AR1643" i="12" s="1"/>
  <c r="AX1643" i="12" s="1"/>
  <c r="AI1630" i="12"/>
  <c r="AM1630" i="12" s="1"/>
  <c r="AQ1630" i="12" s="1"/>
  <c r="AW1630" i="12" s="1"/>
  <c r="AK1606" i="12"/>
  <c r="AS1606" i="12" s="1"/>
  <c r="AY1606" i="12" s="1"/>
  <c r="AI1576" i="12"/>
  <c r="AM1576" i="12" s="1"/>
  <c r="AQ1576" i="12" s="1"/>
  <c r="AW1576" i="12" s="1"/>
  <c r="AK1551" i="12"/>
  <c r="AS1551" i="12" s="1"/>
  <c r="AY1551" i="12" s="1"/>
  <c r="AI1517" i="12"/>
  <c r="AM1517" i="12" s="1"/>
  <c r="AQ1517" i="12" s="1"/>
  <c r="AW1517" i="12" s="1"/>
  <c r="AJ1489" i="12"/>
  <c r="AR1489" i="12" s="1"/>
  <c r="AX1489" i="12" s="1"/>
  <c r="AK1465" i="12"/>
  <c r="AS1465" i="12" s="1"/>
  <c r="AY1465" i="12" s="1"/>
  <c r="AJ1440" i="12"/>
  <c r="AR1440" i="12" s="1"/>
  <c r="AX1440" i="12" s="1"/>
  <c r="AI1425" i="12"/>
  <c r="AM1425" i="12" s="1"/>
  <c r="AQ1425" i="12" s="1"/>
  <c r="AW1425" i="12" s="1"/>
  <c r="AK1415" i="12"/>
  <c r="AS1415" i="12" s="1"/>
  <c r="AY1415" i="12" s="1"/>
  <c r="AJ1400" i="12"/>
  <c r="AR1400" i="12" s="1"/>
  <c r="AX1400" i="12" s="1"/>
  <c r="AI1370" i="12"/>
  <c r="AM1370" i="12" s="1"/>
  <c r="AQ1370" i="12" s="1"/>
  <c r="AW1370" i="12" s="1"/>
  <c r="AK1340" i="12"/>
  <c r="AS1340" i="12" s="1"/>
  <c r="AY1340" i="12" s="1"/>
  <c r="AJ1320" i="12"/>
  <c r="AR1320" i="12" s="1"/>
  <c r="AX1320" i="12" s="1"/>
  <c r="AI1301" i="12"/>
  <c r="AM1301" i="12" s="1"/>
  <c r="AQ1301" i="12" s="1"/>
  <c r="AW1301" i="12" s="1"/>
  <c r="AK1281" i="12"/>
  <c r="AS1281" i="12" s="1"/>
  <c r="AY1281" i="12" s="1"/>
  <c r="AJ1257" i="12"/>
  <c r="AR1257" i="12" s="1"/>
  <c r="AX1257" i="12" s="1"/>
  <c r="AI1237" i="12"/>
  <c r="AM1237" i="12" s="1"/>
  <c r="AQ1237" i="12" s="1"/>
  <c r="AW1237" i="12" s="1"/>
  <c r="AK1207" i="12"/>
  <c r="AS1207" i="12" s="1"/>
  <c r="AY1207" i="12" s="1"/>
  <c r="AI1184" i="12"/>
  <c r="AM1184" i="12" s="1"/>
  <c r="AQ1184" i="12" s="1"/>
  <c r="AW1184" i="12" s="1"/>
  <c r="AK1153" i="12"/>
  <c r="AS1153" i="12" s="1"/>
  <c r="AY1153" i="12" s="1"/>
  <c r="AJ1131" i="12"/>
  <c r="AR1131" i="12" s="1"/>
  <c r="AX1131" i="12" s="1"/>
  <c r="AI1114" i="12"/>
  <c r="AM1114" i="12" s="1"/>
  <c r="AQ1114" i="12" s="1"/>
  <c r="AW1114" i="12" s="1"/>
  <c r="AK1088" i="12"/>
  <c r="AS1088" i="12" s="1"/>
  <c r="AY1088" i="12" s="1"/>
  <c r="AJ1071" i="12"/>
  <c r="AR1071" i="12" s="1"/>
  <c r="AX1071" i="12" s="1"/>
  <c r="AI1055" i="12"/>
  <c r="AM1055" i="12" s="1"/>
  <c r="AQ1055" i="12" s="1"/>
  <c r="AW1055" i="12" s="1"/>
  <c r="AK1032" i="12"/>
  <c r="AS1032" i="12" s="1"/>
  <c r="AY1032" i="12" s="1"/>
  <c r="AJ1016" i="12"/>
  <c r="AR1016" i="12" s="1"/>
  <c r="AX1016" i="12" s="1"/>
  <c r="AI993" i="12"/>
  <c r="AM993" i="12" s="1"/>
  <c r="AQ993" i="12" s="1"/>
  <c r="AW993" i="12" s="1"/>
  <c r="AK973" i="12"/>
  <c r="AS973" i="12" s="1"/>
  <c r="AY973" i="12" s="1"/>
  <c r="AJ956" i="12"/>
  <c r="AR956" i="12" s="1"/>
  <c r="AX956" i="12" s="1"/>
  <c r="AI947" i="12"/>
  <c r="AM947" i="12" s="1"/>
  <c r="AQ947" i="12" s="1"/>
  <c r="AW947" i="12" s="1"/>
  <c r="AK926" i="12"/>
  <c r="AS926" i="12" s="1"/>
  <c r="AY926" i="12" s="1"/>
  <c r="AJ908" i="12"/>
  <c r="AR908" i="12" s="1"/>
  <c r="AX908" i="12" s="1"/>
  <c r="AI894" i="12"/>
  <c r="AM894" i="12" s="1"/>
  <c r="AQ894" i="12" s="1"/>
  <c r="AW894" i="12" s="1"/>
  <c r="AK877" i="12"/>
  <c r="AS877" i="12" s="1"/>
  <c r="AY877" i="12" s="1"/>
  <c r="AJ863" i="12"/>
  <c r="AR863" i="12" s="1"/>
  <c r="AX863" i="12" s="1"/>
  <c r="AI840" i="12"/>
  <c r="AM840" i="12" s="1"/>
  <c r="AQ840" i="12" s="1"/>
  <c r="AW840" i="12" s="1"/>
  <c r="AK815" i="12"/>
  <c r="AS815" i="12" s="1"/>
  <c r="AY815" i="12" s="1"/>
  <c r="AJ795" i="12"/>
  <c r="AR795" i="12" s="1"/>
  <c r="AX795" i="12" s="1"/>
  <c r="AI776" i="12"/>
  <c r="AM776" i="12" s="1"/>
  <c r="AQ776" i="12" s="1"/>
  <c r="AW776" i="12" s="1"/>
  <c r="AK764" i="12"/>
  <c r="AS764" i="12" s="1"/>
  <c r="AY764" i="12" s="1"/>
  <c r="AJ746" i="12"/>
  <c r="AR746" i="12" s="1"/>
  <c r="AX746" i="12" s="1"/>
  <c r="AI727" i="12"/>
  <c r="AM727" i="12" s="1"/>
  <c r="AQ727" i="12" s="1"/>
  <c r="AW727" i="12" s="1"/>
  <c r="AK702" i="12"/>
  <c r="AS702" i="12" s="1"/>
  <c r="AY702" i="12" s="1"/>
  <c r="AJ687" i="12"/>
  <c r="AR687" i="12" s="1"/>
  <c r="AX687" i="12" s="1"/>
  <c r="AI666" i="12"/>
  <c r="AM666" i="12" s="1"/>
  <c r="AQ666" i="12" s="1"/>
  <c r="AW666" i="12" s="1"/>
  <c r="AK643" i="12"/>
  <c r="AS643" i="12" s="1"/>
  <c r="AY643" i="12" s="1"/>
  <c r="AJ603" i="12"/>
  <c r="AR603" i="12" s="1"/>
  <c r="AX603" i="12" s="1"/>
  <c r="AI582" i="12"/>
  <c r="AM582" i="12" s="1"/>
  <c r="AQ582" i="12" s="1"/>
  <c r="AW582" i="12" s="1"/>
  <c r="AJ567" i="12"/>
  <c r="AR567" i="12" s="1"/>
  <c r="AX567" i="12" s="1"/>
  <c r="AI544" i="12"/>
  <c r="AM544" i="12" s="1"/>
  <c r="AQ544" i="12" s="1"/>
  <c r="AW544" i="12" s="1"/>
  <c r="AK516" i="12"/>
  <c r="AS516" i="12" s="1"/>
  <c r="AY516" i="12" s="1"/>
  <c r="AJ496" i="12"/>
  <c r="AR496" i="12" s="1"/>
  <c r="AX496" i="12" s="1"/>
  <c r="AI460" i="12"/>
  <c r="AM460" i="12" s="1"/>
  <c r="AQ460" i="12" s="1"/>
  <c r="AW460" i="12" s="1"/>
  <c r="AK436" i="12"/>
  <c r="AS436" i="12" s="1"/>
  <c r="AY436" i="12" s="1"/>
  <c r="AJ408" i="12"/>
  <c r="AR408" i="12" s="1"/>
  <c r="AX408" i="12" s="1"/>
  <c r="AI396" i="12"/>
  <c r="AM396" i="12" s="1"/>
  <c r="AQ396" i="12" s="1"/>
  <c r="AW396" i="12" s="1"/>
  <c r="AK377" i="12"/>
  <c r="AS377" i="12" s="1"/>
  <c r="AY377" i="12" s="1"/>
  <c r="AJ349" i="12"/>
  <c r="AR349" i="12" s="1"/>
  <c r="AX349" i="12" s="1"/>
  <c r="AI326" i="12"/>
  <c r="AM326" i="12" s="1"/>
  <c r="AQ326" i="12" s="1"/>
  <c r="AW326" i="12" s="1"/>
  <c r="AK304" i="12"/>
  <c r="AS304" i="12" s="1"/>
  <c r="AY304" i="12" s="1"/>
  <c r="AI281" i="12"/>
  <c r="AM281" i="12" s="1"/>
  <c r="AQ281" i="12" s="1"/>
  <c r="AW281" i="12" s="1"/>
  <c r="AK247" i="12"/>
  <c r="AS247" i="12" s="1"/>
  <c r="AY247" i="12" s="1"/>
  <c r="AJ227" i="12"/>
  <c r="AR227" i="12" s="1"/>
  <c r="AX227" i="12" s="1"/>
  <c r="AI207" i="12"/>
  <c r="AM207" i="12" s="1"/>
  <c r="AQ207" i="12" s="1"/>
  <c r="AW207" i="12" s="1"/>
  <c r="AK181" i="12"/>
  <c r="AS181" i="12" s="1"/>
  <c r="AY181" i="12" s="1"/>
  <c r="AJ163" i="12"/>
  <c r="AR163" i="12" s="1"/>
  <c r="AX163" i="12" s="1"/>
  <c r="AI138" i="12"/>
  <c r="AM138" i="12" s="1"/>
  <c r="AQ138" i="12" s="1"/>
  <c r="AW138" i="12" s="1"/>
  <c r="AK119" i="12"/>
  <c r="AS119" i="12" s="1"/>
  <c r="AY119" i="12" s="1"/>
  <c r="AJ96" i="12"/>
  <c r="AR96" i="12" s="1"/>
  <c r="AX96" i="12" s="1"/>
  <c r="AI88" i="12"/>
  <c r="AM88" i="12" s="1"/>
  <c r="AQ88" i="12" s="1"/>
  <c r="AW88" i="12" s="1"/>
  <c r="AK66" i="12"/>
  <c r="AS66" i="12" s="1"/>
  <c r="AY66" i="12" s="1"/>
  <c r="AJ44" i="12"/>
  <c r="AR44" i="12" s="1"/>
  <c r="AX44" i="12" s="1"/>
  <c r="AI236" i="12"/>
  <c r="AM236" i="12" s="1"/>
  <c r="AQ236" i="12" s="1"/>
  <c r="AW236" i="12" s="1"/>
  <c r="AI216" i="12"/>
  <c r="AM216" i="12" s="1"/>
  <c r="AQ216" i="12" s="1"/>
  <c r="AW216" i="12" s="1"/>
  <c r="AE245" i="12"/>
  <c r="AC254" i="12"/>
  <c r="AC237" i="12"/>
  <c r="AC221" i="12"/>
  <c r="AE2428" i="12"/>
  <c r="AC2421" i="12"/>
  <c r="AD242" i="12"/>
  <c r="AE241" i="12"/>
  <c r="AE221" i="12"/>
  <c r="AE246" i="12"/>
  <c r="AE226" i="12"/>
  <c r="AE250" i="12"/>
  <c r="AC246" i="12"/>
  <c r="AD230" i="12"/>
  <c r="AC253" i="12"/>
  <c r="AC234" i="12"/>
  <c r="AC218" i="12"/>
  <c r="AD233" i="12"/>
  <c r="AD217" i="12"/>
  <c r="AC233" i="12"/>
  <c r="AC241" i="12"/>
  <c r="AD2428" i="12"/>
  <c r="AE225" i="12"/>
  <c r="AE230" i="12"/>
  <c r="AD218" i="12"/>
  <c r="AC222" i="12"/>
  <c r="AD221" i="12"/>
  <c r="AD2421" i="12"/>
  <c r="AE253" i="12"/>
  <c r="AE242" i="12"/>
  <c r="AD245" i="12"/>
  <c r="AC245" i="12"/>
  <c r="AC250" i="12"/>
  <c r="AC225" i="12"/>
  <c r="AC2431" i="12"/>
  <c r="AD246" i="12"/>
  <c r="AD249" i="12"/>
  <c r="AE254" i="12"/>
  <c r="AD234" i="12"/>
  <c r="AC238" i="12"/>
  <c r="AC249" i="12"/>
  <c r="AE2431" i="12"/>
  <c r="AD254" i="12"/>
  <c r="AE233" i="12"/>
  <c r="AE217" i="12"/>
  <c r="AE222" i="12"/>
  <c r="AE238" i="12"/>
  <c r="AD226" i="12"/>
  <c r="AC230" i="12"/>
  <c r="AD229" i="12"/>
  <c r="AE237" i="12"/>
  <c r="AC2428" i="12"/>
  <c r="AE2421" i="12"/>
  <c r="AD250" i="12"/>
  <c r="AE249" i="12"/>
  <c r="AE229" i="12"/>
  <c r="AD253" i="12"/>
  <c r="AE234" i="12"/>
  <c r="AE218" i="12"/>
  <c r="AD241" i="12"/>
  <c r="AD237" i="12"/>
  <c r="AD222" i="12"/>
  <c r="AD238" i="12"/>
  <c r="AC226" i="12"/>
  <c r="AC242" i="12"/>
  <c r="AD225" i="12"/>
  <c r="AC229" i="12"/>
  <c r="AC217" i="12"/>
  <c r="I2430" i="12"/>
  <c r="L2430" i="12" s="1"/>
  <c r="T2430" i="12" s="1"/>
  <c r="K2430" i="12"/>
  <c r="K2429" i="12" s="1"/>
  <c r="N2429" i="12" s="1"/>
  <c r="V2429" i="12" s="1"/>
  <c r="I209" i="12"/>
  <c r="L210" i="12"/>
  <c r="T210" i="12" s="1"/>
  <c r="I213" i="12"/>
  <c r="L214" i="12"/>
  <c r="T214" i="12" s="1"/>
  <c r="K209" i="12"/>
  <c r="N210" i="12"/>
  <c r="V210" i="12" s="1"/>
  <c r="K213" i="12"/>
  <c r="N214" i="12"/>
  <c r="V214" i="12" s="1"/>
  <c r="J2429" i="12"/>
  <c r="M2429" i="12" s="1"/>
  <c r="U2429" i="12" s="1"/>
  <c r="M2430" i="12"/>
  <c r="U2430" i="12" s="1"/>
  <c r="J213" i="12"/>
  <c r="M214" i="12"/>
  <c r="U214" i="12" s="1"/>
  <c r="J209" i="12"/>
  <c r="M210" i="12"/>
  <c r="U210" i="12" s="1"/>
  <c r="J2427" i="12"/>
  <c r="K2427" i="12"/>
  <c r="CD2427" i="12"/>
  <c r="CD2426" i="12" s="1"/>
  <c r="CD2425" i="12" s="1"/>
  <c r="I2427" i="12"/>
  <c r="I2436" i="12"/>
  <c r="L2436" i="12" s="1"/>
  <c r="T2436" i="12" s="1"/>
  <c r="J2439" i="12"/>
  <c r="K2439" i="12"/>
  <c r="CD2439" i="12"/>
  <c r="CD2438" i="12" s="1"/>
  <c r="CD2437" i="12" s="1"/>
  <c r="I2439" i="12"/>
  <c r="J1809" i="12"/>
  <c r="K1809" i="12"/>
  <c r="CD1809" i="12"/>
  <c r="CD1808" i="12" s="1"/>
  <c r="CD1807" i="12" s="1"/>
  <c r="I1809" i="12"/>
  <c r="J2500" i="12"/>
  <c r="K2500" i="12"/>
  <c r="CD2500" i="12"/>
  <c r="CD2499" i="12" s="1"/>
  <c r="CD2498" i="12" s="1"/>
  <c r="I2500" i="12"/>
  <c r="I2620" i="12"/>
  <c r="L2620" i="12" s="1"/>
  <c r="T2620" i="12" s="1"/>
  <c r="J1885" i="12"/>
  <c r="K1885" i="12"/>
  <c r="CD1885" i="12"/>
  <c r="CD1884" i="12" s="1"/>
  <c r="CD1883" i="12" s="1"/>
  <c r="I1885" i="12"/>
  <c r="K1543" i="12"/>
  <c r="N1543" i="12" s="1"/>
  <c r="V1543" i="12" s="1"/>
  <c r="J1543" i="12"/>
  <c r="M1543" i="12" s="1"/>
  <c r="U1543" i="12" s="1"/>
  <c r="I1543" i="12"/>
  <c r="L1543" i="12" s="1"/>
  <c r="T1543" i="12" s="1"/>
  <c r="K1671" i="12"/>
  <c r="N1671" i="12" s="1"/>
  <c r="V1671" i="12" s="1"/>
  <c r="J1671" i="12"/>
  <c r="M1671" i="12" s="1"/>
  <c r="U1671" i="12" s="1"/>
  <c r="I1671" i="12"/>
  <c r="L1671" i="12" s="1"/>
  <c r="T1671" i="12" s="1"/>
  <c r="I1814" i="12"/>
  <c r="L1814" i="12" s="1"/>
  <c r="T1814" i="12" s="1"/>
  <c r="I1207" i="12"/>
  <c r="L1207" i="12" s="1"/>
  <c r="T1207" i="12" s="1"/>
  <c r="BC236" i="12" l="1"/>
  <c r="BI236" i="12" s="1"/>
  <c r="BD96" i="12"/>
  <c r="BJ96" i="12" s="1"/>
  <c r="BE181" i="12"/>
  <c r="BK181" i="12" s="1"/>
  <c r="BC281" i="12"/>
  <c r="BI281" i="12" s="1"/>
  <c r="BE377" i="12"/>
  <c r="BK377" i="12" s="1"/>
  <c r="BC460" i="12"/>
  <c r="BI460" i="12" s="1"/>
  <c r="BD567" i="12"/>
  <c r="BJ567" i="12" s="1"/>
  <c r="BC666" i="12"/>
  <c r="BI666" i="12" s="1"/>
  <c r="BD746" i="12"/>
  <c r="BJ746" i="12" s="1"/>
  <c r="BE815" i="12"/>
  <c r="BK815" i="12" s="1"/>
  <c r="BC894" i="12"/>
  <c r="BI894" i="12" s="1"/>
  <c r="BD956" i="12"/>
  <c r="BJ956" i="12" s="1"/>
  <c r="BE1032" i="12"/>
  <c r="BK1032" i="12" s="1"/>
  <c r="BC1114" i="12"/>
  <c r="BI1114" i="12" s="1"/>
  <c r="BE1207" i="12"/>
  <c r="BK1207" i="12" s="1"/>
  <c r="BC1301" i="12"/>
  <c r="BI1301" i="12" s="1"/>
  <c r="BD1400" i="12"/>
  <c r="BJ1400" i="12" s="1"/>
  <c r="BE1465" i="12"/>
  <c r="BK1465" i="12" s="1"/>
  <c r="BC1576" i="12"/>
  <c r="BI1576" i="12" s="1"/>
  <c r="BE244" i="12"/>
  <c r="BK244" i="12" s="1"/>
  <c r="BC93" i="12"/>
  <c r="BI93" i="12" s="1"/>
  <c r="BD173" i="12"/>
  <c r="BJ173" i="12" s="1"/>
  <c r="BE268" i="12"/>
  <c r="BK268" i="12" s="1"/>
  <c r="BD371" i="12"/>
  <c r="BJ371" i="12" s="1"/>
  <c r="BE451" i="12"/>
  <c r="BK451" i="12" s="1"/>
  <c r="BC558" i="12"/>
  <c r="BI558" i="12" s="1"/>
  <c r="BE651" i="12"/>
  <c r="BK651" i="12" s="1"/>
  <c r="BC739" i="12"/>
  <c r="BI739" i="12" s="1"/>
  <c r="BD809" i="12"/>
  <c r="BJ809" i="12" s="1"/>
  <c r="BE888" i="12"/>
  <c r="BK888" i="12" s="1"/>
  <c r="BC953" i="12"/>
  <c r="BI953" i="12" s="1"/>
  <c r="BD1026" i="12"/>
  <c r="BJ1026" i="12" s="1"/>
  <c r="BE1101" i="12"/>
  <c r="BK1101" i="12" s="1"/>
  <c r="BC1197" i="12"/>
  <c r="BI1197" i="12" s="1"/>
  <c r="BE1291" i="12"/>
  <c r="BK1291" i="12" s="1"/>
  <c r="BC1389" i="12"/>
  <c r="BI1389" i="12" s="1"/>
  <c r="BD1457" i="12"/>
  <c r="BJ1457" i="12" s="1"/>
  <c r="BE1565" i="12"/>
  <c r="BK1565" i="12" s="1"/>
  <c r="BE224" i="12"/>
  <c r="BK224" i="12" s="1"/>
  <c r="BE73" i="12"/>
  <c r="BK73" i="12" s="1"/>
  <c r="BC145" i="12"/>
  <c r="BI145" i="12" s="1"/>
  <c r="BD235" i="12"/>
  <c r="BJ235" i="12" s="1"/>
  <c r="BC334" i="12"/>
  <c r="BI334" i="12" s="1"/>
  <c r="BD417" i="12"/>
  <c r="BJ417" i="12" s="1"/>
  <c r="BE527" i="12"/>
  <c r="BK527" i="12" s="1"/>
  <c r="BD611" i="12"/>
  <c r="BJ611" i="12" s="1"/>
  <c r="BE713" i="12"/>
  <c r="BK713" i="12" s="1"/>
  <c r="BC781" i="12"/>
  <c r="BI781" i="12" s="1"/>
  <c r="BD869" i="12"/>
  <c r="BJ869" i="12" s="1"/>
  <c r="BE932" i="12"/>
  <c r="BK932" i="12" s="1"/>
  <c r="BC998" i="12"/>
  <c r="BI998" i="12" s="1"/>
  <c r="BD1078" i="12"/>
  <c r="BJ1078" i="12" s="1"/>
  <c r="BE1161" i="12"/>
  <c r="BK1161" i="12" s="1"/>
  <c r="BD1271" i="12"/>
  <c r="BJ1271" i="12" s="1"/>
  <c r="BE1348" i="12"/>
  <c r="BK1348" i="12" s="1"/>
  <c r="BC1430" i="12"/>
  <c r="BI1430" i="12" s="1"/>
  <c r="BC1533" i="12"/>
  <c r="BI1533" i="12" s="1"/>
  <c r="BC1634" i="12"/>
  <c r="BI1634" i="12" s="1"/>
  <c r="BD48" i="12"/>
  <c r="BJ48" i="12" s="1"/>
  <c r="BE121" i="12"/>
  <c r="BK121" i="12" s="1"/>
  <c r="BC211" i="12"/>
  <c r="BI211" i="12" s="1"/>
  <c r="BE308" i="12"/>
  <c r="BK308" i="12" s="1"/>
  <c r="BC397" i="12"/>
  <c r="BI397" i="12" s="1"/>
  <c r="BD499" i="12"/>
  <c r="BJ499" i="12" s="1"/>
  <c r="BC591" i="12"/>
  <c r="BI591" i="12" s="1"/>
  <c r="BD689" i="12"/>
  <c r="BJ689" i="12" s="1"/>
  <c r="BE770" i="12"/>
  <c r="BK770" i="12" s="1"/>
  <c r="BC843" i="12"/>
  <c r="BI843" i="12" s="1"/>
  <c r="BD912" i="12"/>
  <c r="BJ912" i="12" s="1"/>
  <c r="BE975" i="12"/>
  <c r="BK975" i="12" s="1"/>
  <c r="BC1059" i="12"/>
  <c r="BI1059" i="12" s="1"/>
  <c r="BD1135" i="12"/>
  <c r="BJ1135" i="12" s="1"/>
  <c r="BC1241" i="12"/>
  <c r="BI1241" i="12" s="1"/>
  <c r="BD1324" i="12"/>
  <c r="BJ1324" i="12" s="1"/>
  <c r="BE1416" i="12"/>
  <c r="BK1416" i="12" s="1"/>
  <c r="BE1497" i="12"/>
  <c r="BK1497" i="12" s="1"/>
  <c r="BE1611" i="12"/>
  <c r="BK1611" i="12" s="1"/>
  <c r="BC1715" i="12"/>
  <c r="BI1715" i="12" s="1"/>
  <c r="BC1834" i="12"/>
  <c r="BI1834" i="12" s="1"/>
  <c r="BD1942" i="12"/>
  <c r="BJ1942" i="12" s="1"/>
  <c r="BE2040" i="12"/>
  <c r="BK2040" i="12" s="1"/>
  <c r="BD2142" i="12"/>
  <c r="BJ2142" i="12" s="1"/>
  <c r="BE2284" i="12"/>
  <c r="BK2284" i="12" s="1"/>
  <c r="BC2399" i="12"/>
  <c r="BI2399" i="12" s="1"/>
  <c r="BD2517" i="12"/>
  <c r="BJ2517" i="12" s="1"/>
  <c r="BC2646" i="12"/>
  <c r="BI2646" i="12" s="1"/>
  <c r="BD2715" i="12"/>
  <c r="BJ2715" i="12" s="1"/>
  <c r="BE2787" i="12"/>
  <c r="BK2787" i="12" s="1"/>
  <c r="BC2868" i="12"/>
  <c r="BI2868" i="12" s="1"/>
  <c r="BD2963" i="12"/>
  <c r="BJ2963" i="12" s="1"/>
  <c r="BE3023" i="12"/>
  <c r="BK3023" i="12" s="1"/>
  <c r="BC3063" i="12"/>
  <c r="BI3063" i="12" s="1"/>
  <c r="BE3123" i="12"/>
  <c r="BK3123" i="12" s="1"/>
  <c r="BC1744" i="12"/>
  <c r="BI1744" i="12" s="1"/>
  <c r="BE1837" i="12"/>
  <c r="BK1837" i="12" s="1"/>
  <c r="BC1952" i="12"/>
  <c r="BI1952" i="12" s="1"/>
  <c r="BD2046" i="12"/>
  <c r="BJ2046" i="12" s="1"/>
  <c r="BC2153" i="12"/>
  <c r="BI2153" i="12" s="1"/>
  <c r="BD2298" i="12"/>
  <c r="BJ2298" i="12" s="1"/>
  <c r="BE2403" i="12"/>
  <c r="BK2403" i="12" s="1"/>
  <c r="BC2525" i="12"/>
  <c r="BI2525" i="12" s="1"/>
  <c r="BE2647" i="12"/>
  <c r="BK2647" i="12" s="1"/>
  <c r="BC2723" i="12"/>
  <c r="BI2723" i="12" s="1"/>
  <c r="BD2794" i="12"/>
  <c r="BJ2794" i="12" s="1"/>
  <c r="BE2878" i="12"/>
  <c r="BK2878" i="12" s="1"/>
  <c r="BC2972" i="12"/>
  <c r="BI2972" i="12" s="1"/>
  <c r="BD3028" i="12"/>
  <c r="BJ3028" i="12" s="1"/>
  <c r="BE3066" i="12"/>
  <c r="BK3066" i="12" s="1"/>
  <c r="BC1648" i="12"/>
  <c r="BI1648" i="12" s="1"/>
  <c r="BE1749" i="12"/>
  <c r="BK1749" i="12" s="1"/>
  <c r="BD1845" i="12"/>
  <c r="BJ1845" i="12" s="1"/>
  <c r="BE1957" i="12"/>
  <c r="BK1957" i="12" s="1"/>
  <c r="BC2053" i="12"/>
  <c r="BI2053" i="12" s="1"/>
  <c r="BE2157" i="12"/>
  <c r="BK2157" i="12" s="1"/>
  <c r="BC2307" i="12"/>
  <c r="BI2307" i="12" s="1"/>
  <c r="BD2411" i="12"/>
  <c r="BJ2411" i="12" s="1"/>
  <c r="BE2529" i="12"/>
  <c r="BK2529" i="12" s="1"/>
  <c r="BD2651" i="12"/>
  <c r="BJ2651" i="12" s="1"/>
  <c r="BE2727" i="12"/>
  <c r="BK2727" i="12" s="1"/>
  <c r="BC2801" i="12"/>
  <c r="BI2801" i="12" s="1"/>
  <c r="BD2890" i="12"/>
  <c r="BJ2890" i="12" s="1"/>
  <c r="BE2977" i="12"/>
  <c r="BK2977" i="12" s="1"/>
  <c r="BC3030" i="12"/>
  <c r="BI3030" i="12" s="1"/>
  <c r="BE3081" i="12"/>
  <c r="BK3081" i="12" s="1"/>
  <c r="BD1648" i="12"/>
  <c r="BJ1648" i="12" s="1"/>
  <c r="BC1754" i="12"/>
  <c r="BI1754" i="12" s="1"/>
  <c r="BE1845" i="12"/>
  <c r="BK1845" i="12" s="1"/>
  <c r="BC1968" i="12"/>
  <c r="BI1968" i="12" s="1"/>
  <c r="BD2053" i="12"/>
  <c r="BJ2053" i="12" s="1"/>
  <c r="BC2161" i="12"/>
  <c r="BI2161" i="12" s="1"/>
  <c r="BD2307" i="12"/>
  <c r="BJ2307" i="12" s="1"/>
  <c r="BE2411" i="12"/>
  <c r="BK2411" i="12" s="1"/>
  <c r="BC2533" i="12"/>
  <c r="BI2533" i="12" s="1"/>
  <c r="BE2651" i="12"/>
  <c r="BK2651" i="12" s="1"/>
  <c r="BC2730" i="12"/>
  <c r="BI2730" i="12" s="1"/>
  <c r="BD2801" i="12"/>
  <c r="BJ2801" i="12" s="1"/>
  <c r="BE2890" i="12"/>
  <c r="BK2890" i="12" s="1"/>
  <c r="BC2981" i="12"/>
  <c r="BI2981" i="12" s="1"/>
  <c r="BD3030" i="12"/>
  <c r="BJ3030" i="12" s="1"/>
  <c r="BC3082" i="12"/>
  <c r="BI3082" i="12" s="1"/>
  <c r="BC224" i="12"/>
  <c r="BI224" i="12" s="1"/>
  <c r="BD89" i="12"/>
  <c r="BJ89" i="12" s="1"/>
  <c r="BE166" i="12"/>
  <c r="BK166" i="12" s="1"/>
  <c r="BC255" i="12"/>
  <c r="BI255" i="12" s="1"/>
  <c r="BE353" i="12"/>
  <c r="BK353" i="12" s="1"/>
  <c r="BC447" i="12"/>
  <c r="BI447" i="12" s="1"/>
  <c r="BD550" i="12"/>
  <c r="BJ550" i="12" s="1"/>
  <c r="BC649" i="12"/>
  <c r="BI649" i="12" s="1"/>
  <c r="BD731" i="12"/>
  <c r="BJ731" i="12" s="1"/>
  <c r="BE800" i="12"/>
  <c r="BK800" i="12" s="1"/>
  <c r="BC885" i="12"/>
  <c r="BI885" i="12" s="1"/>
  <c r="BD950" i="12"/>
  <c r="BJ950" i="12" s="1"/>
  <c r="BE1019" i="12"/>
  <c r="BK1019" i="12" s="1"/>
  <c r="BC1097" i="12"/>
  <c r="BI1097" i="12" s="1"/>
  <c r="BD1188" i="12"/>
  <c r="BJ1188" i="12" s="1"/>
  <c r="BC1287" i="12"/>
  <c r="BI1287" i="12" s="1"/>
  <c r="BD1376" i="12"/>
  <c r="BJ1376" i="12" s="1"/>
  <c r="BE1445" i="12"/>
  <c r="BK1445" i="12" s="1"/>
  <c r="BC1561" i="12"/>
  <c r="BI1561" i="12" s="1"/>
  <c r="BC220" i="12"/>
  <c r="BI220" i="12" s="1"/>
  <c r="BC84" i="12"/>
  <c r="BI84" i="12" s="1"/>
  <c r="BD158" i="12"/>
  <c r="BJ158" i="12" s="1"/>
  <c r="BE243" i="12"/>
  <c r="BK243" i="12" s="1"/>
  <c r="BD347" i="12"/>
  <c r="BJ347" i="12" s="1"/>
  <c r="BE432" i="12"/>
  <c r="BK432" i="12" s="1"/>
  <c r="BC540" i="12"/>
  <c r="BI540" i="12" s="1"/>
  <c r="BE628" i="12"/>
  <c r="BK628" i="12" s="1"/>
  <c r="BC724" i="12"/>
  <c r="BI724" i="12" s="1"/>
  <c r="BD790" i="12"/>
  <c r="BJ790" i="12" s="1"/>
  <c r="BE875" i="12"/>
  <c r="BK875" i="12" s="1"/>
  <c r="BC942" i="12"/>
  <c r="BI942" i="12" s="1"/>
  <c r="BD1006" i="12"/>
  <c r="BJ1006" i="12" s="1"/>
  <c r="BE1085" i="12"/>
  <c r="BK1085" i="12" s="1"/>
  <c r="BC1180" i="12"/>
  <c r="BI1180" i="12" s="1"/>
  <c r="BE1277" i="12"/>
  <c r="BK1277" i="12" s="1"/>
  <c r="BC1364" i="12"/>
  <c r="BI1364" i="12" s="1"/>
  <c r="BD1436" i="12"/>
  <c r="BJ1436" i="12" s="1"/>
  <c r="BE1547" i="12"/>
  <c r="BK1547" i="12" s="1"/>
  <c r="BD1637" i="12"/>
  <c r="BJ1637" i="12" s="1"/>
  <c r="BE57" i="12"/>
  <c r="BK57" i="12" s="1"/>
  <c r="BC131" i="12"/>
  <c r="BI131" i="12" s="1"/>
  <c r="BD219" i="12"/>
  <c r="BJ219" i="12" s="1"/>
  <c r="BC320" i="12"/>
  <c r="BI320" i="12" s="1"/>
  <c r="BD403" i="12"/>
  <c r="BJ403" i="12" s="1"/>
  <c r="BE508" i="12"/>
  <c r="BK508" i="12" s="1"/>
  <c r="BD597" i="12"/>
  <c r="BJ597" i="12" s="1"/>
  <c r="BE694" i="12"/>
  <c r="BK694" i="12" s="1"/>
  <c r="BC774" i="12"/>
  <c r="BI774" i="12" s="1"/>
  <c r="BD851" i="12"/>
  <c r="BJ851" i="12" s="1"/>
  <c r="BE918" i="12"/>
  <c r="BK918" i="12" s="1"/>
  <c r="BC987" i="12"/>
  <c r="BI987" i="12" s="1"/>
  <c r="BD1065" i="12"/>
  <c r="BJ1065" i="12" s="1"/>
  <c r="BE1145" i="12"/>
  <c r="BK1145" i="12" s="1"/>
  <c r="BD1249" i="12"/>
  <c r="BJ1249" i="12" s="1"/>
  <c r="BE1332" i="12"/>
  <c r="BK1332" i="12" s="1"/>
  <c r="BC1423" i="12"/>
  <c r="BI1423" i="12" s="1"/>
  <c r="BC1511" i="12"/>
  <c r="BI1511" i="12" s="1"/>
  <c r="BC1626" i="12"/>
  <c r="BI1626" i="12" s="1"/>
  <c r="BD24" i="12"/>
  <c r="BJ24" i="12" s="1"/>
  <c r="BE102" i="12"/>
  <c r="BK102" i="12" s="1"/>
  <c r="BC195" i="12"/>
  <c r="BI195" i="12" s="1"/>
  <c r="BE287" i="12"/>
  <c r="BK287" i="12" s="1"/>
  <c r="BC389" i="12"/>
  <c r="BI389" i="12" s="1"/>
  <c r="BD481" i="12"/>
  <c r="BJ481" i="12" s="1"/>
  <c r="BE573" i="12"/>
  <c r="BK573" i="12" s="1"/>
  <c r="BD672" i="12"/>
  <c r="BJ672" i="12" s="1"/>
  <c r="BE753" i="12"/>
  <c r="BK753" i="12" s="1"/>
  <c r="BC826" i="12"/>
  <c r="BI826" i="12" s="1"/>
  <c r="BD896" i="12"/>
  <c r="BJ896" i="12" s="1"/>
  <c r="BE963" i="12"/>
  <c r="BK963" i="12" s="1"/>
  <c r="BC1038" i="12"/>
  <c r="BI1038" i="12" s="1"/>
  <c r="BD1120" i="12"/>
  <c r="BJ1120" i="12" s="1"/>
  <c r="BC1226" i="12"/>
  <c r="BI1226" i="12" s="1"/>
  <c r="BD1307" i="12"/>
  <c r="BJ1307" i="12" s="1"/>
  <c r="BE1409" i="12"/>
  <c r="BK1409" i="12" s="1"/>
  <c r="BD1479" i="12"/>
  <c r="BJ1479" i="12" s="1"/>
  <c r="BE1593" i="12"/>
  <c r="BK1593" i="12" s="1"/>
  <c r="BC1699" i="12"/>
  <c r="BI1699" i="12" s="1"/>
  <c r="BD1784" i="12"/>
  <c r="BJ1784" i="12" s="1"/>
  <c r="BC1893" i="12"/>
  <c r="BI1893" i="12" s="1"/>
  <c r="BD2003" i="12"/>
  <c r="BJ2003" i="12" s="1"/>
  <c r="BE2091" i="12"/>
  <c r="BK2091" i="12" s="1"/>
  <c r="BD2196" i="12"/>
  <c r="BJ2196" i="12" s="1"/>
  <c r="BE2344" i="12"/>
  <c r="BK2344" i="12" s="1"/>
  <c r="BC2464" i="12"/>
  <c r="BI2464" i="12" s="1"/>
  <c r="BD2572" i="12"/>
  <c r="BJ2572" i="12" s="1"/>
  <c r="BC2677" i="12"/>
  <c r="BI2677" i="12" s="1"/>
  <c r="BD2751" i="12"/>
  <c r="BJ2751" i="12" s="1"/>
  <c r="BE2831" i="12"/>
  <c r="BK2831" i="12" s="1"/>
  <c r="BC2923" i="12"/>
  <c r="BI2923" i="12" s="1"/>
  <c r="BD3014" i="12"/>
  <c r="BJ3014" i="12" s="1"/>
  <c r="BE3040" i="12"/>
  <c r="BK3040" i="12" s="1"/>
  <c r="BD3103" i="12"/>
  <c r="BJ3103" i="12" s="1"/>
  <c r="BE1703" i="12"/>
  <c r="BK1703" i="12" s="1"/>
  <c r="BC1792" i="12"/>
  <c r="BI1792" i="12" s="1"/>
  <c r="BE1898" i="12"/>
  <c r="BK1898" i="12" s="1"/>
  <c r="BC2012" i="12"/>
  <c r="BI2012" i="12" s="1"/>
  <c r="BE2099" i="12"/>
  <c r="BK2099" i="12" s="1"/>
  <c r="BC2220" i="12"/>
  <c r="BI2220" i="12" s="1"/>
  <c r="BD2355" i="12"/>
  <c r="BJ2355" i="12" s="1"/>
  <c r="BE2468" i="12"/>
  <c r="BK2468" i="12" s="1"/>
  <c r="BC2595" i="12"/>
  <c r="BI2595" i="12" s="1"/>
  <c r="BE2680" i="12"/>
  <c r="BK2680" i="12" s="1"/>
  <c r="BC2760" i="12"/>
  <c r="BI2760" i="12" s="1"/>
  <c r="BD2837" i="12"/>
  <c r="BJ2837" i="12" s="1"/>
  <c r="BE2929" i="12"/>
  <c r="BK2929" i="12" s="1"/>
  <c r="BC3016" i="12"/>
  <c r="BI3016" i="12" s="1"/>
  <c r="BD3042" i="12"/>
  <c r="BJ3042" i="12" s="1"/>
  <c r="BC3105" i="12"/>
  <c r="BI3105" i="12" s="1"/>
  <c r="BD1711" i="12"/>
  <c r="BJ1711" i="12" s="1"/>
  <c r="BD1831" i="12"/>
  <c r="BJ1831" i="12" s="1"/>
  <c r="BE1937" i="12"/>
  <c r="BK1937" i="12" s="1"/>
  <c r="BC2040" i="12"/>
  <c r="BI2040" i="12" s="1"/>
  <c r="BE2138" i="12"/>
  <c r="BK2138" i="12" s="1"/>
  <c r="BC2284" i="12"/>
  <c r="BI2284" i="12" s="1"/>
  <c r="BD2385" i="12"/>
  <c r="BJ2385" i="12" s="1"/>
  <c r="BE2505" i="12"/>
  <c r="BK2505" i="12" s="1"/>
  <c r="BD2645" i="12"/>
  <c r="BJ2645" i="12" s="1"/>
  <c r="BE2712" i="12"/>
  <c r="BK2712" i="12" s="1"/>
  <c r="BC2787" i="12"/>
  <c r="BI2787" i="12" s="1"/>
  <c r="BD2865" i="12"/>
  <c r="BJ2865" i="12" s="1"/>
  <c r="BE2960" i="12"/>
  <c r="BK2960" i="12" s="1"/>
  <c r="BC3023" i="12"/>
  <c r="BI3023" i="12" s="1"/>
  <c r="BD3060" i="12"/>
  <c r="BJ3060" i="12" s="1"/>
  <c r="BC3123" i="12"/>
  <c r="BI3123" i="12" s="1"/>
  <c r="BC1735" i="12"/>
  <c r="BI1735" i="12" s="1"/>
  <c r="BC1862" i="12"/>
  <c r="BI1862" i="12" s="1"/>
  <c r="BD1973" i="12"/>
  <c r="BJ1973" i="12" s="1"/>
  <c r="BE2059" i="12"/>
  <c r="BK2059" i="12" s="1"/>
  <c r="BD2165" i="12"/>
  <c r="BJ2165" i="12" s="1"/>
  <c r="BE2310" i="12"/>
  <c r="BK2310" i="12" s="1"/>
  <c r="BC2424" i="12"/>
  <c r="BI2424" i="12" s="1"/>
  <c r="BD2537" i="12"/>
  <c r="BJ2537" i="12" s="1"/>
  <c r="BC2653" i="12"/>
  <c r="BI2653" i="12" s="1"/>
  <c r="BD2734" i="12"/>
  <c r="BJ2734" i="12" s="1"/>
  <c r="BE2805" i="12"/>
  <c r="BK2805" i="12" s="1"/>
  <c r="BC2896" i="12"/>
  <c r="BI2896" i="12" s="1"/>
  <c r="BD2984" i="12"/>
  <c r="BJ2984" i="12" s="1"/>
  <c r="BE3031" i="12"/>
  <c r="BK3031" i="12" s="1"/>
  <c r="BD3088" i="12"/>
  <c r="BJ3088" i="12" s="1"/>
  <c r="BC228" i="12"/>
  <c r="BI228" i="12" s="1"/>
  <c r="BE92" i="12"/>
  <c r="BK92" i="12" s="1"/>
  <c r="BC173" i="12"/>
  <c r="BI173" i="12" s="1"/>
  <c r="BD268" i="12"/>
  <c r="BJ268" i="12" s="1"/>
  <c r="BC371" i="12"/>
  <c r="BI371" i="12" s="1"/>
  <c r="BD451" i="12"/>
  <c r="BJ451" i="12" s="1"/>
  <c r="BE554" i="12"/>
  <c r="BK554" i="12" s="1"/>
  <c r="BD651" i="12"/>
  <c r="BJ651" i="12" s="1"/>
  <c r="BE735" i="12"/>
  <c r="BK735" i="12" s="1"/>
  <c r="BC809" i="12"/>
  <c r="BI809" i="12" s="1"/>
  <c r="BD888" i="12"/>
  <c r="BJ888" i="12" s="1"/>
  <c r="BE951" i="12"/>
  <c r="BK951" i="12" s="1"/>
  <c r="BC1026" i="12"/>
  <c r="BI1026" i="12" s="1"/>
  <c r="BD1101" i="12"/>
  <c r="BJ1101" i="12" s="1"/>
  <c r="BE1192" i="12"/>
  <c r="BK1192" i="12" s="1"/>
  <c r="BD1291" i="12"/>
  <c r="BJ1291" i="12" s="1"/>
  <c r="BE1387" i="12"/>
  <c r="BK1387" i="12" s="1"/>
  <c r="BC1457" i="12"/>
  <c r="BI1457" i="12" s="1"/>
  <c r="BD1565" i="12"/>
  <c r="BJ1565" i="12" s="1"/>
  <c r="BE236" i="12"/>
  <c r="BK236" i="12" s="1"/>
  <c r="BD88" i="12"/>
  <c r="BJ88" i="12" s="1"/>
  <c r="BE163" i="12"/>
  <c r="BK163" i="12" s="1"/>
  <c r="BC251" i="12"/>
  <c r="BI251" i="12" s="1"/>
  <c r="BC383" i="12"/>
  <c r="BI383" i="12" s="1"/>
  <c r="BD460" i="12"/>
  <c r="BJ460" i="12" s="1"/>
  <c r="BE567" i="12"/>
  <c r="BK567" i="12" s="1"/>
  <c r="BD44" i="12"/>
  <c r="BJ44" i="12" s="1"/>
  <c r="BE119" i="12"/>
  <c r="BK119" i="12" s="1"/>
  <c r="BC207" i="12"/>
  <c r="BI207" i="12" s="1"/>
  <c r="BE304" i="12"/>
  <c r="BK304" i="12" s="1"/>
  <c r="BC396" i="12"/>
  <c r="BI396" i="12" s="1"/>
  <c r="BD496" i="12"/>
  <c r="BJ496" i="12" s="1"/>
  <c r="BC582" i="12"/>
  <c r="BI582" i="12" s="1"/>
  <c r="BD687" i="12"/>
  <c r="BJ687" i="12" s="1"/>
  <c r="BE764" i="12"/>
  <c r="BK764" i="12" s="1"/>
  <c r="BC840" i="12"/>
  <c r="BI840" i="12" s="1"/>
  <c r="BD908" i="12"/>
  <c r="BJ908" i="12" s="1"/>
  <c r="BE973" i="12"/>
  <c r="BK973" i="12" s="1"/>
  <c r="BC1055" i="12"/>
  <c r="BI1055" i="12" s="1"/>
  <c r="BD1131" i="12"/>
  <c r="BJ1131" i="12" s="1"/>
  <c r="BC1237" i="12"/>
  <c r="BI1237" i="12" s="1"/>
  <c r="BD1320" i="12"/>
  <c r="BJ1320" i="12" s="1"/>
  <c r="BE1415" i="12"/>
  <c r="BK1415" i="12" s="1"/>
  <c r="BD1489" i="12"/>
  <c r="BJ1489" i="12" s="1"/>
  <c r="BE1606" i="12"/>
  <c r="BK1606" i="12" s="1"/>
  <c r="BC28" i="12"/>
  <c r="BI28" i="12" s="1"/>
  <c r="BD109" i="12"/>
  <c r="BJ109" i="12" s="1"/>
  <c r="BE195" i="12"/>
  <c r="BK195" i="12" s="1"/>
  <c r="BD297" i="12"/>
  <c r="BJ297" i="12" s="1"/>
  <c r="BE389" i="12"/>
  <c r="BK389" i="12" s="1"/>
  <c r="BC485" i="12"/>
  <c r="BI485" i="12" s="1"/>
  <c r="BE575" i="12"/>
  <c r="BK575" i="12" s="1"/>
  <c r="BC674" i="12"/>
  <c r="BI674" i="12" s="1"/>
  <c r="BD756" i="12"/>
  <c r="BJ756" i="12" s="1"/>
  <c r="BE826" i="12"/>
  <c r="BK826" i="12" s="1"/>
  <c r="BC900" i="12"/>
  <c r="BI900" i="12" s="1"/>
  <c r="BD967" i="12"/>
  <c r="BJ967" i="12" s="1"/>
  <c r="BE1038" i="12"/>
  <c r="BK1038" i="12" s="1"/>
  <c r="BC1121" i="12"/>
  <c r="BI1121" i="12" s="1"/>
  <c r="BE1226" i="12"/>
  <c r="BK1226" i="12" s="1"/>
  <c r="BC1311" i="12"/>
  <c r="BI1311" i="12" s="1"/>
  <c r="BD1412" i="12"/>
  <c r="BJ1412" i="12" s="1"/>
  <c r="BC1482" i="12"/>
  <c r="BI1482" i="12" s="1"/>
  <c r="BD1597" i="12"/>
  <c r="BJ1597" i="12" s="1"/>
  <c r="BD240" i="12"/>
  <c r="BJ240" i="12" s="1"/>
  <c r="BC92" i="12"/>
  <c r="BI92" i="12" s="1"/>
  <c r="BD169" i="12"/>
  <c r="BJ169" i="12" s="1"/>
  <c r="BE255" i="12"/>
  <c r="BK255" i="12" s="1"/>
  <c r="BD357" i="12"/>
  <c r="BJ357" i="12" s="1"/>
  <c r="BE447" i="12"/>
  <c r="BK447" i="12" s="1"/>
  <c r="BC554" i="12"/>
  <c r="BI554" i="12" s="1"/>
  <c r="BE649" i="12"/>
  <c r="BK649" i="12" s="1"/>
  <c r="BC735" i="12"/>
  <c r="BI735" i="12" s="1"/>
  <c r="BD803" i="12"/>
  <c r="BJ803" i="12" s="1"/>
  <c r="BE885" i="12"/>
  <c r="BK885" i="12" s="1"/>
  <c r="BC951" i="12"/>
  <c r="BI951" i="12" s="1"/>
  <c r="BD1020" i="12"/>
  <c r="BJ1020" i="12" s="1"/>
  <c r="BE1097" i="12"/>
  <c r="BK1097" i="12" s="1"/>
  <c r="BC1192" i="12"/>
  <c r="BI1192" i="12" s="1"/>
  <c r="BE1287" i="12"/>
  <c r="BK1287" i="12" s="1"/>
  <c r="BC1387" i="12"/>
  <c r="BI1387" i="12" s="1"/>
  <c r="BD1450" i="12"/>
  <c r="BJ1450" i="12" s="1"/>
  <c r="BE1561" i="12"/>
  <c r="BK1561" i="12" s="1"/>
  <c r="BD220" i="12"/>
  <c r="BJ220" i="12" s="1"/>
  <c r="BE69" i="12"/>
  <c r="BK69" i="12" s="1"/>
  <c r="BC141" i="12"/>
  <c r="BI141" i="12" s="1"/>
  <c r="BD231" i="12"/>
  <c r="BJ231" i="12" s="1"/>
  <c r="BC330" i="12"/>
  <c r="BI330" i="12" s="1"/>
  <c r="BD413" i="12"/>
  <c r="BJ413" i="12" s="1"/>
  <c r="BE520" i="12"/>
  <c r="BK520" i="12" s="1"/>
  <c r="BD607" i="12"/>
  <c r="BJ607" i="12" s="1"/>
  <c r="BE706" i="12"/>
  <c r="BK706" i="12" s="1"/>
  <c r="BC777" i="12"/>
  <c r="BI777" i="12" s="1"/>
  <c r="BD865" i="12"/>
  <c r="BJ865" i="12" s="1"/>
  <c r="BE930" i="12"/>
  <c r="BK930" i="12" s="1"/>
  <c r="BC995" i="12"/>
  <c r="BI995" i="12" s="1"/>
  <c r="BD1076" i="12"/>
  <c r="BJ1076" i="12" s="1"/>
  <c r="BE1157" i="12"/>
  <c r="BK1157" i="12" s="1"/>
  <c r="BD1265" i="12"/>
  <c r="BJ1265" i="12" s="1"/>
  <c r="BE1344" i="12"/>
  <c r="BK1344" i="12" s="1"/>
  <c r="BC1426" i="12"/>
  <c r="BI1426" i="12" s="1"/>
  <c r="BC1522" i="12"/>
  <c r="BI1522" i="12" s="1"/>
  <c r="BC1631" i="12"/>
  <c r="BI1631" i="12" s="1"/>
  <c r="BD1735" i="12"/>
  <c r="BJ1735" i="12" s="1"/>
  <c r="BD1862" i="12"/>
  <c r="BJ1862" i="12" s="1"/>
  <c r="BE1973" i="12"/>
  <c r="BK1973" i="12" s="1"/>
  <c r="BC2062" i="12"/>
  <c r="BI2062" i="12" s="1"/>
  <c r="BE2165" i="12"/>
  <c r="BK2165" i="12" s="1"/>
  <c r="BC2314" i="12"/>
  <c r="BI2314" i="12" s="1"/>
  <c r="BD2424" i="12"/>
  <c r="BJ2424" i="12" s="1"/>
  <c r="BE2537" i="12"/>
  <c r="BK2537" i="12" s="1"/>
  <c r="BD2653" i="12"/>
  <c r="BJ2653" i="12" s="1"/>
  <c r="BE2734" i="12"/>
  <c r="BK2734" i="12" s="1"/>
  <c r="BC2809" i="12"/>
  <c r="BI2809" i="12" s="1"/>
  <c r="BD2896" i="12"/>
  <c r="BJ2896" i="12" s="1"/>
  <c r="BE2984" i="12"/>
  <c r="BK2984" i="12" s="1"/>
  <c r="BC3032" i="12"/>
  <c r="BI3032" i="12" s="1"/>
  <c r="BE3088" i="12"/>
  <c r="BK3088" i="12" s="1"/>
  <c r="BE1661" i="12"/>
  <c r="BK1661" i="12" s="1"/>
  <c r="BD1759" i="12"/>
  <c r="BJ1759" i="12" s="1"/>
  <c r="BC1871" i="12"/>
  <c r="BI1871" i="12" s="1"/>
  <c r="BD1979" i="12"/>
  <c r="BJ1979" i="12" s="1"/>
  <c r="BE2067" i="12"/>
  <c r="BK2067" i="12" s="1"/>
  <c r="BD2176" i="12"/>
  <c r="BJ2176" i="12" s="1"/>
  <c r="BE2318" i="12"/>
  <c r="BK2318" i="12" s="1"/>
  <c r="BC2440" i="12"/>
  <c r="BI2440" i="12" s="1"/>
  <c r="BD2548" i="12"/>
  <c r="BJ2548" i="12" s="1"/>
  <c r="BC2658" i="12"/>
  <c r="BI2658" i="12" s="1"/>
  <c r="BD2741" i="12"/>
  <c r="BJ2741" i="12" s="1"/>
  <c r="BE2811" i="12"/>
  <c r="BK2811" i="12" s="1"/>
  <c r="BC2904" i="12"/>
  <c r="BI2904" i="12" s="1"/>
  <c r="BD2994" i="12"/>
  <c r="BJ2994" i="12" s="1"/>
  <c r="BE3033" i="12"/>
  <c r="BK3033" i="12" s="1"/>
  <c r="BD3098" i="12"/>
  <c r="BJ3098" i="12" s="1"/>
  <c r="BD1680" i="12"/>
  <c r="BJ1680" i="12" s="1"/>
  <c r="BC1769" i="12"/>
  <c r="BI1769" i="12" s="1"/>
  <c r="BE1874" i="12"/>
  <c r="BK1874" i="12" s="1"/>
  <c r="BC1988" i="12"/>
  <c r="BI1988" i="12" s="1"/>
  <c r="BD2075" i="12"/>
  <c r="BJ2075" i="12" s="1"/>
  <c r="BC2184" i="12"/>
  <c r="BI2184" i="12" s="1"/>
  <c r="BD2333" i="12"/>
  <c r="BJ2333" i="12" s="1"/>
  <c r="BE2446" i="12"/>
  <c r="BK2446" i="12" s="1"/>
  <c r="BC2556" i="12"/>
  <c r="BI2556" i="12" s="1"/>
  <c r="BE2661" i="12"/>
  <c r="BK2661" i="12" s="1"/>
  <c r="BC2743" i="12"/>
  <c r="BI2743" i="12" s="1"/>
  <c r="BD2819" i="12"/>
  <c r="BJ2819" i="12" s="1"/>
  <c r="BE2908" i="12"/>
  <c r="BK2908" i="12" s="1"/>
  <c r="BC3003" i="12"/>
  <c r="BI3003" i="12" s="1"/>
  <c r="BD3037" i="12"/>
  <c r="BJ3037" i="12" s="1"/>
  <c r="BC3100" i="12"/>
  <c r="BI3100" i="12" s="1"/>
  <c r="BE1680" i="12"/>
  <c r="BK1680" i="12" s="1"/>
  <c r="BD1769" i="12"/>
  <c r="BJ1769" i="12" s="1"/>
  <c r="BC1879" i="12"/>
  <c r="BI1879" i="12" s="1"/>
  <c r="BD1988" i="12"/>
  <c r="BJ1988" i="12" s="1"/>
  <c r="BE2075" i="12"/>
  <c r="BK2075" i="12" s="1"/>
  <c r="BD2184" i="12"/>
  <c r="BJ2184" i="12" s="1"/>
  <c r="BE2333" i="12"/>
  <c r="BK2333" i="12" s="1"/>
  <c r="BC2450" i="12"/>
  <c r="BI2450" i="12" s="1"/>
  <c r="BD2556" i="12"/>
  <c r="BJ2556" i="12" s="1"/>
  <c r="BC2666" i="12"/>
  <c r="BI2666" i="12" s="1"/>
  <c r="BD2743" i="12"/>
  <c r="BJ2743" i="12" s="1"/>
  <c r="BE2819" i="12"/>
  <c r="BK2819" i="12" s="1"/>
  <c r="BC2912" i="12"/>
  <c r="BI2912" i="12" s="1"/>
  <c r="BD3003" i="12"/>
  <c r="BJ3003" i="12" s="1"/>
  <c r="BE3037" i="12"/>
  <c r="BK3037" i="12" s="1"/>
  <c r="BD3100" i="12"/>
  <c r="BJ3100" i="12" s="1"/>
  <c r="BD21" i="12"/>
  <c r="BJ21" i="12" s="1"/>
  <c r="BE98" i="12"/>
  <c r="BK98" i="12" s="1"/>
  <c r="BC191" i="12"/>
  <c r="BI191" i="12" s="1"/>
  <c r="BD285" i="12"/>
  <c r="BJ285" i="12" s="1"/>
  <c r="BC387" i="12"/>
  <c r="BI387" i="12" s="1"/>
  <c r="BD466" i="12"/>
  <c r="BJ466" i="12" s="1"/>
  <c r="BE569" i="12"/>
  <c r="BK569" i="12" s="1"/>
  <c r="BD668" i="12"/>
  <c r="BJ668" i="12" s="1"/>
  <c r="BE748" i="12"/>
  <c r="BK748" i="12" s="1"/>
  <c r="BC821" i="12"/>
  <c r="BI821" i="12" s="1"/>
  <c r="BD895" i="12"/>
  <c r="BJ895" i="12" s="1"/>
  <c r="BE960" i="12"/>
  <c r="BK960" i="12" s="1"/>
  <c r="BC1035" i="12"/>
  <c r="BI1035" i="12" s="1"/>
  <c r="BD1117" i="12"/>
  <c r="BJ1117" i="12" s="1"/>
  <c r="BC1215" i="12"/>
  <c r="BI1215" i="12" s="1"/>
  <c r="BD1303" i="12"/>
  <c r="BJ1303" i="12" s="1"/>
  <c r="BE1405" i="12"/>
  <c r="BK1405" i="12" s="1"/>
  <c r="BD1476" i="12"/>
  <c r="BJ1476" i="12" s="1"/>
  <c r="BD1585" i="12"/>
  <c r="BJ1585" i="12" s="1"/>
  <c r="BE248" i="12"/>
  <c r="BK248" i="12" s="1"/>
  <c r="BD95" i="12"/>
  <c r="BJ95" i="12" s="1"/>
  <c r="BE176" i="12"/>
  <c r="BK176" i="12" s="1"/>
  <c r="BC279" i="12"/>
  <c r="BI279" i="12" s="1"/>
  <c r="BE373" i="12"/>
  <c r="BK373" i="12" s="1"/>
  <c r="BC456" i="12"/>
  <c r="BI456" i="12" s="1"/>
  <c r="BD562" i="12"/>
  <c r="BJ562" i="12" s="1"/>
  <c r="BC662" i="12"/>
  <c r="BI662" i="12" s="1"/>
  <c r="BD743" i="12"/>
  <c r="BJ743" i="12" s="1"/>
  <c r="BE812" i="12"/>
  <c r="BK812" i="12" s="1"/>
  <c r="BC892" i="12"/>
  <c r="BI892" i="12" s="1"/>
  <c r="BD954" i="12"/>
  <c r="BJ954" i="12" s="1"/>
  <c r="BE1029" i="12"/>
  <c r="BK1029" i="12" s="1"/>
  <c r="BC1109" i="12"/>
  <c r="BI1109" i="12" s="1"/>
  <c r="BD1201" i="12"/>
  <c r="BJ1201" i="12" s="1"/>
  <c r="BC1297" i="12"/>
  <c r="BI1297" i="12" s="1"/>
  <c r="BD1394" i="12"/>
  <c r="BJ1394" i="12" s="1"/>
  <c r="BE1462" i="12"/>
  <c r="BK1462" i="12" s="1"/>
  <c r="BC1573" i="12"/>
  <c r="BI1573" i="12" s="1"/>
  <c r="BE228" i="12"/>
  <c r="BK228" i="12" s="1"/>
  <c r="BC82" i="12"/>
  <c r="BI82" i="12" s="1"/>
  <c r="BD154" i="12"/>
  <c r="BJ154" i="12" s="1"/>
  <c r="BE239" i="12"/>
  <c r="BK239" i="12" s="1"/>
  <c r="BD336" i="12"/>
  <c r="BJ336" i="12" s="1"/>
  <c r="BE428" i="12"/>
  <c r="BK428" i="12" s="1"/>
  <c r="BC536" i="12"/>
  <c r="BI536" i="12" s="1"/>
  <c r="BE626" i="12"/>
  <c r="BK626" i="12" s="1"/>
  <c r="BC720" i="12"/>
  <c r="BI720" i="12" s="1"/>
  <c r="BD787" i="12"/>
  <c r="BJ787" i="12" s="1"/>
  <c r="BE871" i="12"/>
  <c r="BK871" i="12" s="1"/>
  <c r="BC940" i="12"/>
  <c r="BI940" i="12" s="1"/>
  <c r="BD1002" i="12"/>
  <c r="BJ1002" i="12" s="1"/>
  <c r="BE1080" i="12"/>
  <c r="BK1080" i="12" s="1"/>
  <c r="BC1168" i="12"/>
  <c r="BI1168" i="12" s="1"/>
  <c r="BE1273" i="12"/>
  <c r="BK1273" i="12" s="1"/>
  <c r="BC1356" i="12"/>
  <c r="BI1356" i="12" s="1"/>
  <c r="BD1435" i="12"/>
  <c r="BJ1435" i="12" s="1"/>
  <c r="BE1536" i="12"/>
  <c r="BK1536" i="12" s="1"/>
  <c r="BD1636" i="12"/>
  <c r="BJ1636" i="12" s="1"/>
  <c r="BE53" i="12"/>
  <c r="BK53" i="12" s="1"/>
  <c r="BC128" i="12"/>
  <c r="BI128" i="12" s="1"/>
  <c r="BD215" i="12"/>
  <c r="BJ215" i="12" s="1"/>
  <c r="BC316" i="12"/>
  <c r="BI316" i="12" s="1"/>
  <c r="BD401" i="12"/>
  <c r="BJ401" i="12" s="1"/>
  <c r="BE503" i="12"/>
  <c r="BK503" i="12" s="1"/>
  <c r="BD593" i="12"/>
  <c r="BJ593" i="12" s="1"/>
  <c r="BE690" i="12"/>
  <c r="BK690" i="12" s="1"/>
  <c r="BC772" i="12"/>
  <c r="BI772" i="12" s="1"/>
  <c r="BD848" i="12"/>
  <c r="BJ848" i="12" s="1"/>
  <c r="BE916" i="12"/>
  <c r="BK916" i="12" s="1"/>
  <c r="BC981" i="12"/>
  <c r="BI981" i="12" s="1"/>
  <c r="BD1061" i="12"/>
  <c r="BJ1061" i="12" s="1"/>
  <c r="BE1139" i="12"/>
  <c r="BK1139" i="12" s="1"/>
  <c r="BD1245" i="12"/>
  <c r="BJ1245" i="12" s="1"/>
  <c r="BE1328" i="12"/>
  <c r="BK1328" i="12" s="1"/>
  <c r="BC1421" i="12"/>
  <c r="BI1421" i="12" s="1"/>
  <c r="BC1505" i="12"/>
  <c r="BI1505" i="12" s="1"/>
  <c r="BC1620" i="12"/>
  <c r="BI1620" i="12" s="1"/>
  <c r="BD1719" i="12"/>
  <c r="BJ1719" i="12" s="1"/>
  <c r="BE1810" i="12"/>
  <c r="BK1810" i="12" s="1"/>
  <c r="BD1921" i="12"/>
  <c r="BJ1921" i="12" s="1"/>
  <c r="BE2024" i="12"/>
  <c r="BK2024" i="12" s="1"/>
  <c r="BD2126" i="12"/>
  <c r="BJ2126" i="12" s="1"/>
  <c r="BE2260" i="12"/>
  <c r="BK2260" i="12" s="1"/>
  <c r="BC2376" i="12"/>
  <c r="BI2376" i="12" s="1"/>
  <c r="BD2489" i="12"/>
  <c r="BJ2489" i="12" s="1"/>
  <c r="BE2614" i="12"/>
  <c r="BK2614" i="12" s="1"/>
  <c r="BD2694" i="12"/>
  <c r="BJ2694" i="12" s="1"/>
  <c r="BE2772" i="12"/>
  <c r="BK2772" i="12" s="1"/>
  <c r="BC2849" i="12"/>
  <c r="BI2849" i="12" s="1"/>
  <c r="BD2945" i="12"/>
  <c r="BJ2945" i="12" s="1"/>
  <c r="BE3019" i="12"/>
  <c r="BK3019" i="12" s="1"/>
  <c r="BC3046" i="12"/>
  <c r="BI3046" i="12" s="1"/>
  <c r="BE3108" i="12"/>
  <c r="BK3108" i="12" s="1"/>
  <c r="BC1727" i="12"/>
  <c r="BI1727" i="12" s="1"/>
  <c r="BE1818" i="12"/>
  <c r="BK1818" i="12" s="1"/>
  <c r="BC1932" i="12"/>
  <c r="BI1932" i="12" s="1"/>
  <c r="BD2032" i="12"/>
  <c r="BJ2032" i="12" s="1"/>
  <c r="BC2135" i="12"/>
  <c r="BI2135" i="12" s="1"/>
  <c r="BD2275" i="12"/>
  <c r="BJ2275" i="12" s="1"/>
  <c r="BE2379" i="12"/>
  <c r="BK2379" i="12" s="1"/>
  <c r="BC2501" i="12"/>
  <c r="BI2501" i="12" s="1"/>
  <c r="BE2635" i="12"/>
  <c r="BK2635" i="12" s="1"/>
  <c r="BC2707" i="12"/>
  <c r="BI2707" i="12" s="1"/>
  <c r="BD2780" i="12"/>
  <c r="BJ2780" i="12" s="1"/>
  <c r="BE2853" i="12"/>
  <c r="BK2853" i="12" s="1"/>
  <c r="BC2956" i="12"/>
  <c r="BI2956" i="12" s="1"/>
  <c r="BD3021" i="12"/>
  <c r="BJ3021" i="12" s="1"/>
  <c r="BE3050" i="12"/>
  <c r="BK3050" i="12" s="1"/>
  <c r="BD3117" i="12"/>
  <c r="BJ3117" i="12" s="1"/>
  <c r="BE1731" i="12"/>
  <c r="BK1731" i="12" s="1"/>
  <c r="BE1858" i="12"/>
  <c r="BK1858" i="12" s="1"/>
  <c r="BC1973" i="12"/>
  <c r="BI1973" i="12" s="1"/>
  <c r="BD2059" i="12"/>
  <c r="BJ2059" i="12" s="1"/>
  <c r="BC2165" i="12"/>
  <c r="BI2165" i="12" s="1"/>
  <c r="BD2310" i="12"/>
  <c r="BJ2310" i="12" s="1"/>
  <c r="BE2417" i="12"/>
  <c r="BK2417" i="12" s="1"/>
  <c r="BC2537" i="12"/>
  <c r="BI2537" i="12" s="1"/>
  <c r="BE2652" i="12"/>
  <c r="BK2652" i="12" s="1"/>
  <c r="BC2734" i="12"/>
  <c r="BI2734" i="12" s="1"/>
  <c r="BD2805" i="12"/>
  <c r="BJ2805" i="12" s="1"/>
  <c r="BE2893" i="12"/>
  <c r="BK2893" i="12" s="1"/>
  <c r="BC2984" i="12"/>
  <c r="BI2984" i="12" s="1"/>
  <c r="BD3031" i="12"/>
  <c r="BJ3031" i="12" s="1"/>
  <c r="BC3088" i="12"/>
  <c r="BI3088" i="12" s="1"/>
  <c r="BE1652" i="12"/>
  <c r="BK1652" i="12" s="1"/>
  <c r="BE1774" i="12"/>
  <c r="BK1774" i="12" s="1"/>
  <c r="BD1882" i="12"/>
  <c r="BJ1882" i="12" s="1"/>
  <c r="BE1995" i="12"/>
  <c r="BK1995" i="12" s="1"/>
  <c r="BC2087" i="12"/>
  <c r="BI2087" i="12" s="1"/>
  <c r="BE2188" i="12"/>
  <c r="BK2188" i="12" s="1"/>
  <c r="BC2340" i="12"/>
  <c r="BI2340" i="12" s="1"/>
  <c r="BD2457" i="12"/>
  <c r="BJ2457" i="12" s="1"/>
  <c r="BE2564" i="12"/>
  <c r="BK2564" i="12" s="1"/>
  <c r="BD2669" i="12"/>
  <c r="BJ2669" i="12" s="1"/>
  <c r="BE2744" i="12"/>
  <c r="BK2744" i="12" s="1"/>
  <c r="BC2827" i="12"/>
  <c r="BI2827" i="12" s="1"/>
  <c r="BD2916" i="12"/>
  <c r="BJ2916" i="12" s="1"/>
  <c r="BE3006" i="12"/>
  <c r="BK3006" i="12" s="1"/>
  <c r="BC3039" i="12"/>
  <c r="BI3039" i="12" s="1"/>
  <c r="BE3101" i="12"/>
  <c r="BK3101" i="12" s="1"/>
  <c r="BE24" i="12"/>
  <c r="BK24" i="12" s="1"/>
  <c r="BC109" i="12"/>
  <c r="BI109" i="12" s="1"/>
  <c r="BD195" i="12"/>
  <c r="BJ195" i="12" s="1"/>
  <c r="BC297" i="12"/>
  <c r="BI297" i="12" s="1"/>
  <c r="BD389" i="12"/>
  <c r="BJ389" i="12" s="1"/>
  <c r="BE481" i="12"/>
  <c r="BK481" i="12" s="1"/>
  <c r="BC575" i="12"/>
  <c r="BI575" i="12" s="1"/>
  <c r="BE672" i="12"/>
  <c r="BK672" i="12" s="1"/>
  <c r="BC756" i="12"/>
  <c r="BI756" i="12" s="1"/>
  <c r="BD826" i="12"/>
  <c r="BJ826" i="12" s="1"/>
  <c r="BE896" i="12"/>
  <c r="BK896" i="12" s="1"/>
  <c r="BC967" i="12"/>
  <c r="BI967" i="12" s="1"/>
  <c r="BD1038" i="12"/>
  <c r="BJ1038" i="12" s="1"/>
  <c r="BE1120" i="12"/>
  <c r="BK1120" i="12" s="1"/>
  <c r="BD1226" i="12"/>
  <c r="BJ1226" i="12" s="1"/>
  <c r="BE1307" i="12"/>
  <c r="BK1307" i="12" s="1"/>
  <c r="BC1412" i="12"/>
  <c r="BI1412" i="12" s="1"/>
  <c r="BE1479" i="12"/>
  <c r="BK1479" i="12" s="1"/>
  <c r="BC1597" i="12"/>
  <c r="BI1597" i="12" s="1"/>
  <c r="BE252" i="12"/>
  <c r="BK252" i="12" s="1"/>
  <c r="BE96" i="12"/>
  <c r="BK96" i="12" s="1"/>
  <c r="BC185" i="12"/>
  <c r="BI185" i="12" s="1"/>
  <c r="BC138" i="12"/>
  <c r="BI138" i="12" s="1"/>
  <c r="BC326" i="12"/>
  <c r="BI326" i="12" s="1"/>
  <c r="BE516" i="12"/>
  <c r="BK516" i="12" s="1"/>
  <c r="BE702" i="12"/>
  <c r="BK702" i="12" s="1"/>
  <c r="BC993" i="12"/>
  <c r="BI993" i="12" s="1"/>
  <c r="BC1425" i="12"/>
  <c r="BI1425" i="12" s="1"/>
  <c r="BC1630" i="12"/>
  <c r="BI1630" i="12" s="1"/>
  <c r="BE128" i="12"/>
  <c r="BK128" i="12" s="1"/>
  <c r="BC403" i="12"/>
  <c r="BI403" i="12" s="1"/>
  <c r="BC597" i="12"/>
  <c r="BI597" i="12" s="1"/>
  <c r="BE772" i="12"/>
  <c r="BK772" i="12" s="1"/>
  <c r="BC851" i="12"/>
  <c r="BI851" i="12" s="1"/>
  <c r="BD918" i="12"/>
  <c r="BJ918" i="12" s="1"/>
  <c r="BE981" i="12"/>
  <c r="BK981" i="12" s="1"/>
  <c r="BD1145" i="12"/>
  <c r="BJ1145" i="12" s="1"/>
  <c r="BC1249" i="12"/>
  <c r="BI1249" i="12" s="1"/>
  <c r="BD1332" i="12"/>
  <c r="BJ1332" i="12" s="1"/>
  <c r="BE1421" i="12"/>
  <c r="BK1421" i="12" s="1"/>
  <c r="BE1505" i="12"/>
  <c r="BK1505" i="12" s="1"/>
  <c r="BE1620" i="12"/>
  <c r="BK1620" i="12" s="1"/>
  <c r="BC24" i="12"/>
  <c r="BI24" i="12" s="1"/>
  <c r="BD102" i="12"/>
  <c r="BJ102" i="12" s="1"/>
  <c r="BE191" i="12"/>
  <c r="BK191" i="12" s="1"/>
  <c r="BC287" i="12"/>
  <c r="BI287" i="12" s="1"/>
  <c r="BE387" i="12"/>
  <c r="BK387" i="12" s="1"/>
  <c r="BC481" i="12"/>
  <c r="BI481" i="12" s="1"/>
  <c r="BD573" i="12"/>
  <c r="BJ573" i="12" s="1"/>
  <c r="BC672" i="12"/>
  <c r="BI672" i="12" s="1"/>
  <c r="BD753" i="12"/>
  <c r="BJ753" i="12" s="1"/>
  <c r="BE821" i="12"/>
  <c r="BK821" i="12" s="1"/>
  <c r="BC896" i="12"/>
  <c r="BI896" i="12" s="1"/>
  <c r="BD963" i="12"/>
  <c r="BJ963" i="12" s="1"/>
  <c r="BE1035" i="12"/>
  <c r="BK1035" i="12" s="1"/>
  <c r="BC1120" i="12"/>
  <c r="BI1120" i="12" s="1"/>
  <c r="BE1215" i="12"/>
  <c r="BK1215" i="12" s="1"/>
  <c r="BC1307" i="12"/>
  <c r="BI1307" i="12" s="1"/>
  <c r="BD1409" i="12"/>
  <c r="BJ1409" i="12" s="1"/>
  <c r="BC1479" i="12"/>
  <c r="BI1479" i="12" s="1"/>
  <c r="BC1593" i="12"/>
  <c r="BI1593" i="12" s="1"/>
  <c r="BC240" i="12"/>
  <c r="BI240" i="12" s="1"/>
  <c r="BC89" i="12"/>
  <c r="BI89" i="12" s="1"/>
  <c r="BD166" i="12"/>
  <c r="BJ166" i="12" s="1"/>
  <c r="BE251" i="12"/>
  <c r="BK251" i="12" s="1"/>
  <c r="BD353" i="12"/>
  <c r="BJ353" i="12" s="1"/>
  <c r="BE444" i="12"/>
  <c r="BK444" i="12" s="1"/>
  <c r="BC550" i="12"/>
  <c r="BI550" i="12" s="1"/>
  <c r="BE645" i="12"/>
  <c r="BK645" i="12" s="1"/>
  <c r="BC731" i="12"/>
  <c r="BI731" i="12" s="1"/>
  <c r="BD800" i="12"/>
  <c r="BJ800" i="12" s="1"/>
  <c r="BE882" i="12"/>
  <c r="BK882" i="12" s="1"/>
  <c r="BC950" i="12"/>
  <c r="BI950" i="12" s="1"/>
  <c r="BD1019" i="12"/>
  <c r="BJ1019" i="12" s="1"/>
  <c r="BE1094" i="12"/>
  <c r="BK1094" i="12" s="1"/>
  <c r="BC1188" i="12"/>
  <c r="BI1188" i="12" s="1"/>
  <c r="BE1285" i="12"/>
  <c r="BK1285" i="12" s="1"/>
  <c r="BC1376" i="12"/>
  <c r="BI1376" i="12" s="1"/>
  <c r="BD1445" i="12"/>
  <c r="BJ1445" i="12" s="1"/>
  <c r="BE1556" i="12"/>
  <c r="BK1556" i="12" s="1"/>
  <c r="BC1656" i="12"/>
  <c r="BI1656" i="12" s="1"/>
  <c r="BC1779" i="12"/>
  <c r="BI1779" i="12" s="1"/>
  <c r="BE1882" i="12"/>
  <c r="BK1882" i="12" s="1"/>
  <c r="BC1999" i="12"/>
  <c r="BI1999" i="12" s="1"/>
  <c r="BD2087" i="12"/>
  <c r="BJ2087" i="12" s="1"/>
  <c r="BC2192" i="12"/>
  <c r="BI2192" i="12" s="1"/>
  <c r="BD2340" i="12"/>
  <c r="BJ2340" i="12" s="1"/>
  <c r="BE2457" i="12"/>
  <c r="BK2457" i="12" s="1"/>
  <c r="BC2568" i="12"/>
  <c r="BI2568" i="12" s="1"/>
  <c r="BE2669" i="12"/>
  <c r="BK2669" i="12" s="1"/>
  <c r="BC2750" i="12"/>
  <c r="BI2750" i="12" s="1"/>
  <c r="BD2827" i="12"/>
  <c r="BJ2827" i="12" s="1"/>
  <c r="BE2916" i="12"/>
  <c r="BK2916" i="12" s="1"/>
  <c r="BC3009" i="12"/>
  <c r="BI3009" i="12" s="1"/>
  <c r="BD3039" i="12"/>
  <c r="BJ3039" i="12" s="1"/>
  <c r="BC3102" i="12"/>
  <c r="BI3102" i="12" s="1"/>
  <c r="BD1699" i="12"/>
  <c r="BJ1699" i="12" s="1"/>
  <c r="BE1784" i="12"/>
  <c r="BK1784" i="12" s="1"/>
  <c r="BD1893" i="12"/>
  <c r="BJ1893" i="12" s="1"/>
  <c r="BE2003" i="12"/>
  <c r="BK2003" i="12" s="1"/>
  <c r="BC2095" i="12"/>
  <c r="BI2095" i="12" s="1"/>
  <c r="BE2196" i="12"/>
  <c r="BK2196" i="12" s="1"/>
  <c r="BC2349" i="12"/>
  <c r="BI2349" i="12" s="1"/>
  <c r="BD2464" i="12"/>
  <c r="BJ2464" i="12" s="1"/>
  <c r="BE2572" i="12"/>
  <c r="BK2572" i="12" s="1"/>
  <c r="BD2677" i="12"/>
  <c r="BJ2677" i="12" s="1"/>
  <c r="BE2751" i="12"/>
  <c r="BK2751" i="12" s="1"/>
  <c r="BC2835" i="12"/>
  <c r="BI2835" i="12" s="1"/>
  <c r="BD2923" i="12"/>
  <c r="BJ2923" i="12" s="1"/>
  <c r="BE3014" i="12"/>
  <c r="BK3014" i="12" s="1"/>
  <c r="BC3041" i="12"/>
  <c r="BI3041" i="12" s="1"/>
  <c r="BE3103" i="12"/>
  <c r="BK3103" i="12" s="1"/>
  <c r="BC1707" i="12"/>
  <c r="BI1707" i="12" s="1"/>
  <c r="BD1792" i="12"/>
  <c r="BJ1792" i="12" s="1"/>
  <c r="BC1908" i="12"/>
  <c r="BI1908" i="12" s="1"/>
  <c r="BD2012" i="12"/>
  <c r="BJ2012" i="12" s="1"/>
  <c r="BC2117" i="12"/>
  <c r="BI2117" i="12" s="1"/>
  <c r="BD2220" i="12"/>
  <c r="BJ2220" i="12" s="1"/>
  <c r="BE2355" i="12"/>
  <c r="BK2355" i="12" s="1"/>
  <c r="BC2472" i="12"/>
  <c r="BI2472" i="12" s="1"/>
  <c r="BD2595" i="12"/>
  <c r="BJ2595" i="12" s="1"/>
  <c r="BC2683" i="12"/>
  <c r="BI2683" i="12" s="1"/>
  <c r="BD2760" i="12"/>
  <c r="BJ2760" i="12" s="1"/>
  <c r="BE2837" i="12"/>
  <c r="BK2837" i="12" s="1"/>
  <c r="BC2933" i="12"/>
  <c r="BI2933" i="12" s="1"/>
  <c r="BD3016" i="12"/>
  <c r="BJ3016" i="12" s="1"/>
  <c r="BE3042" i="12"/>
  <c r="BK3042" i="12" s="1"/>
  <c r="BD3105" i="12"/>
  <c r="BJ3105" i="12" s="1"/>
  <c r="BD1707" i="12"/>
  <c r="BJ1707" i="12" s="1"/>
  <c r="BE1792" i="12"/>
  <c r="BK1792" i="12" s="1"/>
  <c r="BD1908" i="12"/>
  <c r="BJ1908" i="12" s="1"/>
  <c r="BE2012" i="12"/>
  <c r="BK2012" i="12" s="1"/>
  <c r="BD2117" i="12"/>
  <c r="BJ2117" i="12" s="1"/>
  <c r="BE2220" i="12"/>
  <c r="BK2220" i="12" s="1"/>
  <c r="BC2360" i="12"/>
  <c r="BI2360" i="12" s="1"/>
  <c r="BD2472" i="12"/>
  <c r="BJ2472" i="12" s="1"/>
  <c r="BE2595" i="12"/>
  <c r="BK2595" i="12" s="1"/>
  <c r="BD2683" i="12"/>
  <c r="BJ2683" i="12" s="1"/>
  <c r="BE2760" i="12"/>
  <c r="BK2760" i="12" s="1"/>
  <c r="BC2840" i="12"/>
  <c r="BI2840" i="12" s="1"/>
  <c r="BD2933" i="12"/>
  <c r="BJ2933" i="12" s="1"/>
  <c r="BE3016" i="12"/>
  <c r="BK3016" i="12" s="1"/>
  <c r="BC3043" i="12"/>
  <c r="BI3043" i="12" s="1"/>
  <c r="BE3105" i="12"/>
  <c r="BK3105" i="12" s="1"/>
  <c r="BE48" i="12"/>
  <c r="BK48" i="12" s="1"/>
  <c r="BC122" i="12"/>
  <c r="BI122" i="12" s="1"/>
  <c r="BD211" i="12"/>
  <c r="BJ211" i="12" s="1"/>
  <c r="BC314" i="12"/>
  <c r="BI314" i="12" s="1"/>
  <c r="BD397" i="12"/>
  <c r="BJ397" i="12" s="1"/>
  <c r="BE499" i="12"/>
  <c r="BK499" i="12" s="1"/>
  <c r="BD591" i="12"/>
  <c r="BJ591" i="12" s="1"/>
  <c r="BE689" i="12"/>
  <c r="BK689" i="12" s="1"/>
  <c r="BC771" i="12"/>
  <c r="BI771" i="12" s="1"/>
  <c r="BD843" i="12"/>
  <c r="BJ843" i="12" s="1"/>
  <c r="BE912" i="12"/>
  <c r="BK912" i="12" s="1"/>
  <c r="BC979" i="12"/>
  <c r="BI979" i="12" s="1"/>
  <c r="BD1059" i="12"/>
  <c r="BJ1059" i="12" s="1"/>
  <c r="BE1135" i="12"/>
  <c r="BK1135" i="12" s="1"/>
  <c r="BD1241" i="12"/>
  <c r="BJ1241" i="12" s="1"/>
  <c r="BE1324" i="12"/>
  <c r="BK1324" i="12" s="1"/>
  <c r="BC1420" i="12"/>
  <c r="BI1420" i="12" s="1"/>
  <c r="BC1501" i="12"/>
  <c r="BI1501" i="12" s="1"/>
  <c r="BC1616" i="12"/>
  <c r="BI1616" i="12" s="1"/>
  <c r="BD32" i="12"/>
  <c r="BJ32" i="12" s="1"/>
  <c r="BE114" i="12"/>
  <c r="BK114" i="12" s="1"/>
  <c r="BC203" i="12"/>
  <c r="BI203" i="12" s="1"/>
  <c r="BE300" i="12"/>
  <c r="BK300" i="12" s="1"/>
  <c r="BC394" i="12"/>
  <c r="BI394" i="12" s="1"/>
  <c r="BD493" i="12"/>
  <c r="BJ493" i="12" s="1"/>
  <c r="BC580" i="12"/>
  <c r="BI580" i="12" s="1"/>
  <c r="BD684" i="12"/>
  <c r="BJ684" i="12" s="1"/>
  <c r="BE760" i="12"/>
  <c r="BK760" i="12" s="1"/>
  <c r="BC836" i="12"/>
  <c r="BI836" i="12" s="1"/>
  <c r="BD906" i="12"/>
  <c r="BJ906" i="12" s="1"/>
  <c r="BE969" i="12"/>
  <c r="BK969" i="12" s="1"/>
  <c r="BC1050" i="12"/>
  <c r="BI1050" i="12" s="1"/>
  <c r="BD1124" i="12"/>
  <c r="BJ1124" i="12" s="1"/>
  <c r="BC1233" i="12"/>
  <c r="BI1233" i="12" s="1"/>
  <c r="BD1316" i="12"/>
  <c r="BJ1316" i="12" s="1"/>
  <c r="BE1414" i="12"/>
  <c r="BK1414" i="12" s="1"/>
  <c r="BD1486" i="12"/>
  <c r="BJ1486" i="12" s="1"/>
  <c r="BE1602" i="12"/>
  <c r="BK1602" i="12" s="1"/>
  <c r="BD244" i="12"/>
  <c r="BJ244" i="12" s="1"/>
  <c r="BD93" i="12"/>
  <c r="BJ93" i="12" s="1"/>
  <c r="BE173" i="12"/>
  <c r="BK173" i="12" s="1"/>
  <c r="BC272" i="12"/>
  <c r="BI272" i="12" s="1"/>
  <c r="BE371" i="12"/>
  <c r="BK371" i="12" s="1"/>
  <c r="BC455" i="12"/>
  <c r="BI455" i="12" s="1"/>
  <c r="BD558" i="12"/>
  <c r="BJ558" i="12" s="1"/>
  <c r="BC657" i="12"/>
  <c r="BI657" i="12" s="1"/>
  <c r="BD739" i="12"/>
  <c r="BJ739" i="12" s="1"/>
  <c r="BE809" i="12"/>
  <c r="BK809" i="12" s="1"/>
  <c r="BC891" i="12"/>
  <c r="BI891" i="12" s="1"/>
  <c r="BD953" i="12"/>
  <c r="BJ953" i="12" s="1"/>
  <c r="BE1026" i="12"/>
  <c r="BK1026" i="12" s="1"/>
  <c r="BC1105" i="12"/>
  <c r="BI1105" i="12" s="1"/>
  <c r="BD1197" i="12"/>
  <c r="BJ1197" i="12" s="1"/>
  <c r="BC1295" i="12"/>
  <c r="BI1295" i="12" s="1"/>
  <c r="BD1389" i="12"/>
  <c r="BJ1389" i="12" s="1"/>
  <c r="BE1457" i="12"/>
  <c r="BK1457" i="12" s="1"/>
  <c r="BC1569" i="12"/>
  <c r="BI1569" i="12" s="1"/>
  <c r="BD224" i="12"/>
  <c r="BJ224" i="12" s="1"/>
  <c r="BC79" i="12"/>
  <c r="BI79" i="12" s="1"/>
  <c r="BD145" i="12"/>
  <c r="BJ145" i="12" s="1"/>
  <c r="BE235" i="12"/>
  <c r="BK235" i="12" s="1"/>
  <c r="BD334" i="12"/>
  <c r="BJ334" i="12" s="1"/>
  <c r="BE417" i="12"/>
  <c r="BK417" i="12" s="1"/>
  <c r="BC532" i="12"/>
  <c r="BI532" i="12" s="1"/>
  <c r="BE611" i="12"/>
  <c r="BK611" i="12" s="1"/>
  <c r="BC717" i="12"/>
  <c r="BI717" i="12" s="1"/>
  <c r="BD781" i="12"/>
  <c r="BJ781" i="12" s="1"/>
  <c r="BE869" i="12"/>
  <c r="BK869" i="12" s="1"/>
  <c r="BC936" i="12"/>
  <c r="BI936" i="12" s="1"/>
  <c r="BD998" i="12"/>
  <c r="BJ998" i="12" s="1"/>
  <c r="BE1078" i="12"/>
  <c r="BK1078" i="12" s="1"/>
  <c r="BC1165" i="12"/>
  <c r="BI1165" i="12" s="1"/>
  <c r="BE1271" i="12"/>
  <c r="BK1271" i="12" s="1"/>
  <c r="BC1352" i="12"/>
  <c r="BI1352" i="12" s="1"/>
  <c r="BD1430" i="12"/>
  <c r="BJ1430" i="12" s="1"/>
  <c r="BD1533" i="12"/>
  <c r="BJ1533" i="12" s="1"/>
  <c r="BD1634" i="12"/>
  <c r="BJ1634" i="12" s="1"/>
  <c r="BE1739" i="12"/>
  <c r="BK1739" i="12" s="1"/>
  <c r="BD1837" i="12"/>
  <c r="BJ1837" i="12" s="1"/>
  <c r="BE1947" i="12"/>
  <c r="BK1947" i="12" s="1"/>
  <c r="BC2046" i="12"/>
  <c r="BI2046" i="12" s="1"/>
  <c r="BE2146" i="12"/>
  <c r="BK2146" i="12" s="1"/>
  <c r="BC2298" i="12"/>
  <c r="BI2298" i="12" s="1"/>
  <c r="BD2403" i="12"/>
  <c r="BJ2403" i="12" s="1"/>
  <c r="BE2521" i="12"/>
  <c r="BK2521" i="12" s="1"/>
  <c r="BD2647" i="12"/>
  <c r="BJ2647" i="12" s="1"/>
  <c r="BE2718" i="12"/>
  <c r="BK2718" i="12" s="1"/>
  <c r="BC2794" i="12"/>
  <c r="BI2794" i="12" s="1"/>
  <c r="BD2878" i="12"/>
  <c r="BJ2878" i="12" s="1"/>
  <c r="BE2966" i="12"/>
  <c r="BK2966" i="12" s="1"/>
  <c r="BC3028" i="12"/>
  <c r="BI3028" i="12" s="1"/>
  <c r="BD3066" i="12"/>
  <c r="BJ3066" i="12" s="1"/>
  <c r="BE1643" i="12"/>
  <c r="BK1643" i="12" s="1"/>
  <c r="BD1749" i="12"/>
  <c r="BJ1749" i="12" s="1"/>
  <c r="BC1845" i="12"/>
  <c r="BI1845" i="12" s="1"/>
  <c r="BD1957" i="12"/>
  <c r="BJ1957" i="12" s="1"/>
  <c r="BE2050" i="12"/>
  <c r="BK2050" i="12" s="1"/>
  <c r="BD2157" i="12"/>
  <c r="BJ2157" i="12" s="1"/>
  <c r="BE2304" i="12"/>
  <c r="BK2304" i="12" s="1"/>
  <c r="BC2411" i="12"/>
  <c r="BI2411" i="12" s="1"/>
  <c r="BD2529" i="12"/>
  <c r="BJ2529" i="12" s="1"/>
  <c r="BC2651" i="12"/>
  <c r="BI2651" i="12" s="1"/>
  <c r="BD2727" i="12"/>
  <c r="BJ2727" i="12" s="1"/>
  <c r="BE2797" i="12"/>
  <c r="BK2797" i="12" s="1"/>
  <c r="BC2890" i="12"/>
  <c r="BI2890" i="12" s="1"/>
  <c r="BD2977" i="12"/>
  <c r="BJ2977" i="12" s="1"/>
  <c r="BE3029" i="12"/>
  <c r="BK3029" i="12" s="1"/>
  <c r="BD3081" i="12"/>
  <c r="BJ3081" i="12" s="1"/>
  <c r="BD1652" i="12"/>
  <c r="BJ1652" i="12" s="1"/>
  <c r="BD1774" i="12"/>
  <c r="BJ1774" i="12" s="1"/>
  <c r="BC1882" i="12"/>
  <c r="BI1882" i="12" s="1"/>
  <c r="BD1995" i="12"/>
  <c r="BJ1995" i="12" s="1"/>
  <c r="BE2084" i="12"/>
  <c r="BK2084" i="12" s="1"/>
  <c r="BD2188" i="12"/>
  <c r="BJ2188" i="12" s="1"/>
  <c r="BE2336" i="12"/>
  <c r="BK2336" i="12" s="1"/>
  <c r="BC2457" i="12"/>
  <c r="BI2457" i="12" s="1"/>
  <c r="BD2564" i="12"/>
  <c r="BJ2564" i="12" s="1"/>
  <c r="BC2669" i="12"/>
  <c r="BI2669" i="12" s="1"/>
  <c r="BD2744" i="12"/>
  <c r="BJ2744" i="12" s="1"/>
  <c r="BE2823" i="12"/>
  <c r="BK2823" i="12" s="1"/>
  <c r="BC2916" i="12"/>
  <c r="BI2916" i="12" s="1"/>
  <c r="BD3006" i="12"/>
  <c r="BJ3006" i="12" s="1"/>
  <c r="BE3038" i="12"/>
  <c r="BK3038" i="12" s="1"/>
  <c r="BD3101" i="12"/>
  <c r="BJ3101" i="12" s="1"/>
  <c r="BD1690" i="12"/>
  <c r="BJ1690" i="12" s="1"/>
  <c r="BC1803" i="12"/>
  <c r="BI1803" i="12" s="1"/>
  <c r="BE1912" i="12"/>
  <c r="BK1912" i="12" s="1"/>
  <c r="BC2020" i="12"/>
  <c r="BI2020" i="12" s="1"/>
  <c r="BE2121" i="12"/>
  <c r="BK2121" i="12" s="1"/>
  <c r="BC2229" i="12"/>
  <c r="BI2229" i="12" s="1"/>
  <c r="BD2365" i="12"/>
  <c r="BJ2365" i="12" s="1"/>
  <c r="BE2478" i="12"/>
  <c r="BK2478" i="12" s="1"/>
  <c r="BC2610" i="12"/>
  <c r="BI2610" i="12" s="1"/>
  <c r="BE2687" i="12"/>
  <c r="BK2687" i="12" s="1"/>
  <c r="BC2768" i="12"/>
  <c r="BI2768" i="12" s="1"/>
  <c r="BD2844" i="12"/>
  <c r="BJ2844" i="12" s="1"/>
  <c r="BE2938" i="12"/>
  <c r="BK2938" i="12" s="1"/>
  <c r="BC3018" i="12"/>
  <c r="BI3018" i="12" s="1"/>
  <c r="BD3044" i="12"/>
  <c r="BJ3044" i="12" s="1"/>
  <c r="BC3107" i="12"/>
  <c r="BI3107" i="12" s="1"/>
  <c r="BC57" i="12"/>
  <c r="BI57" i="12" s="1"/>
  <c r="BD128" i="12"/>
  <c r="BJ128" i="12" s="1"/>
  <c r="BE215" i="12"/>
  <c r="BK215" i="12" s="1"/>
  <c r="BD316" i="12"/>
  <c r="BJ316" i="12" s="1"/>
  <c r="BE401" i="12"/>
  <c r="BK401" i="12" s="1"/>
  <c r="BC508" i="12"/>
  <c r="BI508" i="12" s="1"/>
  <c r="BE593" i="12"/>
  <c r="BK593" i="12" s="1"/>
  <c r="BC694" i="12"/>
  <c r="BI694" i="12" s="1"/>
  <c r="BD772" i="12"/>
  <c r="BJ772" i="12" s="1"/>
  <c r="BE848" i="12"/>
  <c r="BK848" i="12" s="1"/>
  <c r="BC918" i="12"/>
  <c r="BI918" i="12" s="1"/>
  <c r="BD981" i="12"/>
  <c r="BJ981" i="12" s="1"/>
  <c r="BE1061" i="12"/>
  <c r="BK1061" i="12" s="1"/>
  <c r="BC1145" i="12"/>
  <c r="BI1145" i="12" s="1"/>
  <c r="BE1245" i="12"/>
  <c r="BK1245" i="12" s="1"/>
  <c r="BC1332" i="12"/>
  <c r="BI1332" i="12" s="1"/>
  <c r="BD1421" i="12"/>
  <c r="BJ1421" i="12" s="1"/>
  <c r="BD1505" i="12"/>
  <c r="BJ1505" i="12" s="1"/>
  <c r="BD1620" i="12"/>
  <c r="BJ1620" i="12" s="1"/>
  <c r="BE44" i="12"/>
  <c r="BK44" i="12" s="1"/>
  <c r="BC121" i="12"/>
  <c r="BI121" i="12" s="1"/>
  <c r="BD207" i="12"/>
  <c r="BJ207" i="12" s="1"/>
  <c r="BC308" i="12"/>
  <c r="BI308" i="12" s="1"/>
  <c r="BE408" i="12"/>
  <c r="BK408" i="12" s="1"/>
  <c r="BC520" i="12"/>
  <c r="BI520" i="12" s="1"/>
  <c r="BE603" i="12"/>
  <c r="BK603" i="12" s="1"/>
  <c r="BC706" i="12"/>
  <c r="BI706" i="12" s="1"/>
  <c r="BE66" i="12"/>
  <c r="BK66" i="12" s="1"/>
  <c r="BD227" i="12"/>
  <c r="BJ227" i="12" s="1"/>
  <c r="BD408" i="12"/>
  <c r="BJ408" i="12" s="1"/>
  <c r="BD603" i="12"/>
  <c r="BJ603" i="12" s="1"/>
  <c r="BC776" i="12"/>
  <c r="BI776" i="12" s="1"/>
  <c r="BD863" i="12"/>
  <c r="BJ863" i="12" s="1"/>
  <c r="BE926" i="12"/>
  <c r="BK926" i="12" s="1"/>
  <c r="BD1071" i="12"/>
  <c r="BJ1071" i="12" s="1"/>
  <c r="BE1153" i="12"/>
  <c r="BK1153" i="12" s="1"/>
  <c r="BD1257" i="12"/>
  <c r="BJ1257" i="12" s="1"/>
  <c r="BE1340" i="12"/>
  <c r="BK1340" i="12" s="1"/>
  <c r="BC1517" i="12"/>
  <c r="BI1517" i="12" s="1"/>
  <c r="BD57" i="12"/>
  <c r="BJ57" i="12" s="1"/>
  <c r="BC219" i="12"/>
  <c r="BI219" i="12" s="1"/>
  <c r="BE316" i="12"/>
  <c r="BK316" i="12" s="1"/>
  <c r="BD508" i="12"/>
  <c r="BJ508" i="12" s="1"/>
  <c r="BD694" i="12"/>
  <c r="BJ694" i="12" s="1"/>
  <c r="BC1065" i="12"/>
  <c r="BI1065" i="12" s="1"/>
  <c r="BC216" i="12"/>
  <c r="BI216" i="12" s="1"/>
  <c r="BC88" i="12"/>
  <c r="BI88" i="12" s="1"/>
  <c r="BD163" i="12"/>
  <c r="BJ163" i="12" s="1"/>
  <c r="BE247" i="12"/>
  <c r="BK247" i="12" s="1"/>
  <c r="BD349" i="12"/>
  <c r="BJ349" i="12" s="1"/>
  <c r="BE436" i="12"/>
  <c r="BK436" i="12" s="1"/>
  <c r="BC544" i="12"/>
  <c r="BI544" i="12" s="1"/>
  <c r="BE643" i="12"/>
  <c r="BK643" i="12" s="1"/>
  <c r="BC727" i="12"/>
  <c r="BI727" i="12" s="1"/>
  <c r="BD795" i="12"/>
  <c r="BJ795" i="12" s="1"/>
  <c r="BE877" i="12"/>
  <c r="BK877" i="12" s="1"/>
  <c r="BC947" i="12"/>
  <c r="BI947" i="12" s="1"/>
  <c r="BD1016" i="12"/>
  <c r="BJ1016" i="12" s="1"/>
  <c r="BE1088" i="12"/>
  <c r="BK1088" i="12" s="1"/>
  <c r="BC1184" i="12"/>
  <c r="BI1184" i="12" s="1"/>
  <c r="BE1281" i="12"/>
  <c r="BK1281" i="12" s="1"/>
  <c r="BC1370" i="12"/>
  <c r="BI1370" i="12" s="1"/>
  <c r="BD1440" i="12"/>
  <c r="BJ1440" i="12" s="1"/>
  <c r="BE1551" i="12"/>
  <c r="BK1551" i="12" s="1"/>
  <c r="BD1643" i="12"/>
  <c r="BJ1643" i="12" s="1"/>
  <c r="BE79" i="12"/>
  <c r="BK79" i="12" s="1"/>
  <c r="BC154" i="12"/>
  <c r="BI154" i="12" s="1"/>
  <c r="BD239" i="12"/>
  <c r="BJ239" i="12" s="1"/>
  <c r="BC336" i="12"/>
  <c r="BI336" i="12" s="1"/>
  <c r="BD428" i="12"/>
  <c r="BJ428" i="12" s="1"/>
  <c r="BE532" i="12"/>
  <c r="BK532" i="12" s="1"/>
  <c r="BD626" i="12"/>
  <c r="BJ626" i="12" s="1"/>
  <c r="BE717" i="12"/>
  <c r="BK717" i="12" s="1"/>
  <c r="BC787" i="12"/>
  <c r="BI787" i="12" s="1"/>
  <c r="BD871" i="12"/>
  <c r="BJ871" i="12" s="1"/>
  <c r="BE936" i="12"/>
  <c r="BK936" i="12" s="1"/>
  <c r="BC1002" i="12"/>
  <c r="BI1002" i="12" s="1"/>
  <c r="BD1080" i="12"/>
  <c r="BJ1080" i="12" s="1"/>
  <c r="BE1165" i="12"/>
  <c r="BK1165" i="12" s="1"/>
  <c r="BD1273" i="12"/>
  <c r="BJ1273" i="12" s="1"/>
  <c r="BE1352" i="12"/>
  <c r="BK1352" i="12" s="1"/>
  <c r="BC1435" i="12"/>
  <c r="BI1435" i="12" s="1"/>
  <c r="BD1536" i="12"/>
  <c r="BJ1536" i="12" s="1"/>
  <c r="BC1636" i="12"/>
  <c r="BI1636" i="12" s="1"/>
  <c r="BD53" i="12"/>
  <c r="BJ53" i="12" s="1"/>
  <c r="BE122" i="12"/>
  <c r="BK122" i="12" s="1"/>
  <c r="BC215" i="12"/>
  <c r="BI215" i="12" s="1"/>
  <c r="BE314" i="12"/>
  <c r="BK314" i="12" s="1"/>
  <c r="BC401" i="12"/>
  <c r="BI401" i="12" s="1"/>
  <c r="BD503" i="12"/>
  <c r="BJ503" i="12" s="1"/>
  <c r="BC593" i="12"/>
  <c r="BI593" i="12" s="1"/>
  <c r="BD690" i="12"/>
  <c r="BJ690" i="12" s="1"/>
  <c r="BE771" i="12"/>
  <c r="BK771" i="12" s="1"/>
  <c r="BC848" i="12"/>
  <c r="BI848" i="12" s="1"/>
  <c r="BD916" i="12"/>
  <c r="BJ916" i="12" s="1"/>
  <c r="BE979" i="12"/>
  <c r="BK979" i="12" s="1"/>
  <c r="BC1061" i="12"/>
  <c r="BI1061" i="12" s="1"/>
  <c r="BD1139" i="12"/>
  <c r="BJ1139" i="12" s="1"/>
  <c r="BC1245" i="12"/>
  <c r="BI1245" i="12" s="1"/>
  <c r="BD1328" i="12"/>
  <c r="BJ1328" i="12" s="1"/>
  <c r="BE1420" i="12"/>
  <c r="BK1420" i="12" s="1"/>
  <c r="BE1501" i="12"/>
  <c r="BK1501" i="12" s="1"/>
  <c r="BE1616" i="12"/>
  <c r="BK1616" i="12" s="1"/>
  <c r="BC21" i="12"/>
  <c r="BI21" i="12" s="1"/>
  <c r="BD98" i="12"/>
  <c r="BJ98" i="12" s="1"/>
  <c r="BE185" i="12"/>
  <c r="BK185" i="12" s="1"/>
  <c r="BC285" i="12"/>
  <c r="BI285" i="12" s="1"/>
  <c r="BE383" i="12"/>
  <c r="BK383" i="12" s="1"/>
  <c r="BC466" i="12"/>
  <c r="BI466" i="12" s="1"/>
  <c r="BD569" i="12"/>
  <c r="BJ569" i="12" s="1"/>
  <c r="BC668" i="12"/>
  <c r="BI668" i="12" s="1"/>
  <c r="BD748" i="12"/>
  <c r="BJ748" i="12" s="1"/>
  <c r="BE818" i="12"/>
  <c r="BK818" i="12" s="1"/>
  <c r="BC895" i="12"/>
  <c r="BI895" i="12" s="1"/>
  <c r="BD960" i="12"/>
  <c r="BJ960" i="12" s="1"/>
  <c r="BE1034" i="12"/>
  <c r="BK1034" i="12" s="1"/>
  <c r="BC1117" i="12"/>
  <c r="BI1117" i="12" s="1"/>
  <c r="BE1211" i="12"/>
  <c r="BK1211" i="12" s="1"/>
  <c r="BC1303" i="12"/>
  <c r="BI1303" i="12" s="1"/>
  <c r="BD1405" i="12"/>
  <c r="BJ1405" i="12" s="1"/>
  <c r="BC1476" i="12"/>
  <c r="BI1476" i="12" s="1"/>
  <c r="BC1585" i="12"/>
  <c r="BI1585" i="12" s="1"/>
  <c r="BE1690" i="12"/>
  <c r="BK1690" i="12" s="1"/>
  <c r="BD1803" i="12"/>
  <c r="BJ1803" i="12" s="1"/>
  <c r="BC1917" i="12"/>
  <c r="BI1917" i="12" s="1"/>
  <c r="BD2020" i="12"/>
  <c r="BJ2020" i="12" s="1"/>
  <c r="BC2124" i="12"/>
  <c r="BI2124" i="12" s="1"/>
  <c r="BD2229" i="12"/>
  <c r="BJ2229" i="12" s="1"/>
  <c r="BE2365" i="12"/>
  <c r="BK2365" i="12" s="1"/>
  <c r="BC2482" i="12"/>
  <c r="BI2482" i="12" s="1"/>
  <c r="BD2610" i="12"/>
  <c r="BJ2610" i="12" s="1"/>
  <c r="BC2690" i="12"/>
  <c r="BI2690" i="12" s="1"/>
  <c r="BD2768" i="12"/>
  <c r="BJ2768" i="12" s="1"/>
  <c r="BE2844" i="12"/>
  <c r="BK2844" i="12" s="1"/>
  <c r="BC2942" i="12"/>
  <c r="BI2942" i="12" s="1"/>
  <c r="BD3018" i="12"/>
  <c r="BJ3018" i="12" s="1"/>
  <c r="BE3044" i="12"/>
  <c r="BK3044" i="12" s="1"/>
  <c r="BD3107" i="12"/>
  <c r="BJ3107" i="12" s="1"/>
  <c r="BE1719" i="12"/>
  <c r="BK1719" i="12" s="1"/>
  <c r="BD1814" i="12"/>
  <c r="BJ1814" i="12" s="1"/>
  <c r="BE1921" i="12"/>
  <c r="BK1921" i="12" s="1"/>
  <c r="BC2029" i="12"/>
  <c r="BI2029" i="12" s="1"/>
  <c r="BE2126" i="12"/>
  <c r="BK2126" i="12" s="1"/>
  <c r="BC2269" i="12"/>
  <c r="BI2269" i="12" s="1"/>
  <c r="BD2376" i="12"/>
  <c r="BJ2376" i="12" s="1"/>
  <c r="BE2489" i="12"/>
  <c r="BK2489" i="12" s="1"/>
  <c r="BD2620" i="12"/>
  <c r="BJ2620" i="12" s="1"/>
  <c r="BE2694" i="12"/>
  <c r="BK2694" i="12" s="1"/>
  <c r="BC2776" i="12"/>
  <c r="BI2776" i="12" s="1"/>
  <c r="BD2849" i="12"/>
  <c r="BJ2849" i="12" s="1"/>
  <c r="BE2945" i="12"/>
  <c r="BK2945" i="12" s="1"/>
  <c r="BC3020" i="12"/>
  <c r="BI3020" i="12" s="1"/>
  <c r="BD3046" i="12"/>
  <c r="BJ3046" i="12" s="1"/>
  <c r="BC3111" i="12"/>
  <c r="BI3111" i="12" s="1"/>
  <c r="BD1727" i="12"/>
  <c r="BJ1727" i="12" s="1"/>
  <c r="BC1822" i="12"/>
  <c r="BI1822" i="12" s="1"/>
  <c r="BD1932" i="12"/>
  <c r="BJ1932" i="12" s="1"/>
  <c r="BE2032" i="12"/>
  <c r="BK2032" i="12" s="1"/>
  <c r="BD2135" i="12"/>
  <c r="BJ2135" i="12" s="1"/>
  <c r="BE2275" i="12"/>
  <c r="BK2275" i="12" s="1"/>
  <c r="BC2382" i="12"/>
  <c r="BI2382" i="12" s="1"/>
  <c r="BD2501" i="12"/>
  <c r="BJ2501" i="12" s="1"/>
  <c r="BC2639" i="12"/>
  <c r="BI2639" i="12" s="1"/>
  <c r="BD2707" i="12"/>
  <c r="BJ2707" i="12" s="1"/>
  <c r="BE2780" i="12"/>
  <c r="BK2780" i="12" s="1"/>
  <c r="BC2861" i="12"/>
  <c r="BI2861" i="12" s="1"/>
  <c r="BD2956" i="12"/>
  <c r="BJ2956" i="12" s="1"/>
  <c r="BE3021" i="12"/>
  <c r="BK3021" i="12" s="1"/>
  <c r="BC3056" i="12"/>
  <c r="BI3056" i="12" s="1"/>
  <c r="BE3117" i="12"/>
  <c r="BK3117" i="12" s="1"/>
  <c r="BE1727" i="12"/>
  <c r="BK1727" i="12" s="1"/>
  <c r="BD1822" i="12"/>
  <c r="BJ1822" i="12" s="1"/>
  <c r="BE1932" i="12"/>
  <c r="BK1932" i="12" s="1"/>
  <c r="BC2034" i="12"/>
  <c r="BI2034" i="12" s="1"/>
  <c r="BE2135" i="12"/>
  <c r="BK2135" i="12" s="1"/>
  <c r="BC2279" i="12"/>
  <c r="BI2279" i="12" s="1"/>
  <c r="BD2382" i="12"/>
  <c r="BJ2382" i="12" s="1"/>
  <c r="BE2501" i="12"/>
  <c r="BK2501" i="12" s="1"/>
  <c r="BD2639" i="12"/>
  <c r="BJ2639" i="12" s="1"/>
  <c r="BE2707" i="12"/>
  <c r="BK2707" i="12" s="1"/>
  <c r="BC2784" i="12"/>
  <c r="BI2784" i="12" s="1"/>
  <c r="BD2861" i="12"/>
  <c r="BJ2861" i="12" s="1"/>
  <c r="BE2956" i="12"/>
  <c r="BK2956" i="12" s="1"/>
  <c r="BC3022" i="12"/>
  <c r="BI3022" i="12" s="1"/>
  <c r="BD3056" i="12"/>
  <c r="BJ3056" i="12" s="1"/>
  <c r="BC3120" i="12"/>
  <c r="BI3120" i="12" s="1"/>
  <c r="BC73" i="12"/>
  <c r="BI73" i="12" s="1"/>
  <c r="BD141" i="12"/>
  <c r="BJ141" i="12" s="1"/>
  <c r="BE231" i="12"/>
  <c r="BK231" i="12" s="1"/>
  <c r="BD330" i="12"/>
  <c r="BJ330" i="12" s="1"/>
  <c r="BE413" i="12"/>
  <c r="BK413" i="12" s="1"/>
  <c r="BC527" i="12"/>
  <c r="BI527" i="12" s="1"/>
  <c r="BE607" i="12"/>
  <c r="BK607" i="12" s="1"/>
  <c r="BC713" i="12"/>
  <c r="BI713" i="12" s="1"/>
  <c r="BD777" i="12"/>
  <c r="BJ777" i="12" s="1"/>
  <c r="BE865" i="12"/>
  <c r="BK865" i="12" s="1"/>
  <c r="BC932" i="12"/>
  <c r="BI932" i="12" s="1"/>
  <c r="BD995" i="12"/>
  <c r="BJ995" i="12" s="1"/>
  <c r="BE1076" i="12"/>
  <c r="BK1076" i="12" s="1"/>
  <c r="BC1161" i="12"/>
  <c r="BI1161" i="12" s="1"/>
  <c r="BE1265" i="12"/>
  <c r="BK1265" i="12" s="1"/>
  <c r="BC1348" i="12"/>
  <c r="BI1348" i="12" s="1"/>
  <c r="BD1426" i="12"/>
  <c r="BJ1426" i="12" s="1"/>
  <c r="BD1522" i="12"/>
  <c r="BJ1522" i="12" s="1"/>
  <c r="BD1631" i="12"/>
  <c r="BJ1631" i="12" s="1"/>
  <c r="BE61" i="12"/>
  <c r="BK61" i="12" s="1"/>
  <c r="BC134" i="12"/>
  <c r="BI134" i="12" s="1"/>
  <c r="BD223" i="12"/>
  <c r="BJ223" i="12" s="1"/>
  <c r="BC322" i="12"/>
  <c r="BI322" i="12" s="1"/>
  <c r="BD404" i="12"/>
  <c r="BJ404" i="12" s="1"/>
  <c r="BE510" i="12"/>
  <c r="BK510" i="12" s="1"/>
  <c r="BD599" i="12"/>
  <c r="BJ599" i="12" s="1"/>
  <c r="BE698" i="12"/>
  <c r="BK698" i="12" s="1"/>
  <c r="BC775" i="12"/>
  <c r="BI775" i="12" s="1"/>
  <c r="BD856" i="12"/>
  <c r="BJ856" i="12" s="1"/>
  <c r="BE922" i="12"/>
  <c r="BK922" i="12" s="1"/>
  <c r="BC990" i="12"/>
  <c r="BI990" i="12" s="1"/>
  <c r="BD1068" i="12"/>
  <c r="BJ1068" i="12" s="1"/>
  <c r="BE1149" i="12"/>
  <c r="BK1149" i="12" s="1"/>
  <c r="BD1253" i="12"/>
  <c r="BJ1253" i="12" s="1"/>
  <c r="BE1336" i="12"/>
  <c r="BK1336" i="12" s="1"/>
  <c r="BC1424" i="12"/>
  <c r="BI1424" i="12" s="1"/>
  <c r="BC1516" i="12"/>
  <c r="BI1516" i="12" s="1"/>
  <c r="BC1627" i="12"/>
  <c r="BI1627" i="12" s="1"/>
  <c r="BD28" i="12"/>
  <c r="BJ28" i="12" s="1"/>
  <c r="BE109" i="12"/>
  <c r="BK109" i="12" s="1"/>
  <c r="BC198" i="12"/>
  <c r="BI198" i="12" s="1"/>
  <c r="BE297" i="12"/>
  <c r="BK297" i="12" s="1"/>
  <c r="BC390" i="12"/>
  <c r="BI390" i="12" s="1"/>
  <c r="BD485" i="12"/>
  <c r="BJ485" i="12" s="1"/>
  <c r="BC576" i="12"/>
  <c r="BI576" i="12" s="1"/>
  <c r="BD674" i="12"/>
  <c r="BJ674" i="12" s="1"/>
  <c r="BE756" i="12"/>
  <c r="BK756" i="12" s="1"/>
  <c r="BC828" i="12"/>
  <c r="BI828" i="12" s="1"/>
  <c r="BD900" i="12"/>
  <c r="BJ900" i="12" s="1"/>
  <c r="BE967" i="12"/>
  <c r="BK967" i="12" s="1"/>
  <c r="BC1048" i="12"/>
  <c r="BI1048" i="12" s="1"/>
  <c r="BD1121" i="12"/>
  <c r="BJ1121" i="12" s="1"/>
  <c r="BC1229" i="12"/>
  <c r="BI1229" i="12" s="1"/>
  <c r="BD1311" i="12"/>
  <c r="BJ1311" i="12" s="1"/>
  <c r="BE1412" i="12"/>
  <c r="BK1412" i="12" s="1"/>
  <c r="BD1482" i="12"/>
  <c r="BJ1482" i="12" s="1"/>
  <c r="BE1597" i="12"/>
  <c r="BK1597" i="12" s="1"/>
  <c r="BC244" i="12"/>
  <c r="BI244" i="12" s="1"/>
  <c r="BD92" i="12"/>
  <c r="BJ92" i="12" s="1"/>
  <c r="BE169" i="12"/>
  <c r="BK169" i="12" s="1"/>
  <c r="BC268" i="12"/>
  <c r="BI268" i="12" s="1"/>
  <c r="BE357" i="12"/>
  <c r="BK357" i="12" s="1"/>
  <c r="BC451" i="12"/>
  <c r="BI451" i="12" s="1"/>
  <c r="BD554" i="12"/>
  <c r="BJ554" i="12" s="1"/>
  <c r="BC651" i="12"/>
  <c r="BI651" i="12" s="1"/>
  <c r="BD735" i="12"/>
  <c r="BJ735" i="12" s="1"/>
  <c r="BE803" i="12"/>
  <c r="BK803" i="12" s="1"/>
  <c r="BC888" i="12"/>
  <c r="BI888" i="12" s="1"/>
  <c r="BD951" i="12"/>
  <c r="BJ951" i="12" s="1"/>
  <c r="BE1020" i="12"/>
  <c r="BK1020" i="12" s="1"/>
  <c r="BC1101" i="12"/>
  <c r="BI1101" i="12" s="1"/>
  <c r="BD1192" i="12"/>
  <c r="BJ1192" i="12" s="1"/>
  <c r="BC1291" i="12"/>
  <c r="BI1291" i="12" s="1"/>
  <c r="BD1387" i="12"/>
  <c r="BJ1387" i="12" s="1"/>
  <c r="BE1450" i="12"/>
  <c r="BK1450" i="12" s="1"/>
  <c r="BC1565" i="12"/>
  <c r="BI1565" i="12" s="1"/>
  <c r="BD1661" i="12"/>
  <c r="BJ1661" i="12" s="1"/>
  <c r="BC1759" i="12"/>
  <c r="BI1759" i="12" s="1"/>
  <c r="BE1866" i="12"/>
  <c r="BK1866" i="12" s="1"/>
  <c r="BC1979" i="12"/>
  <c r="BI1979" i="12" s="1"/>
  <c r="BD2067" i="12"/>
  <c r="BJ2067" i="12" s="1"/>
  <c r="BC2176" i="12"/>
  <c r="BI2176" i="12" s="1"/>
  <c r="BD2318" i="12"/>
  <c r="BJ2318" i="12" s="1"/>
  <c r="BE2436" i="12"/>
  <c r="BK2436" i="12" s="1"/>
  <c r="BC2548" i="12"/>
  <c r="BI2548" i="12" s="1"/>
  <c r="BE2654" i="12"/>
  <c r="BK2654" i="12" s="1"/>
  <c r="BC2741" i="12"/>
  <c r="BI2741" i="12" s="1"/>
  <c r="BD2811" i="12"/>
  <c r="BJ2811" i="12" s="1"/>
  <c r="BE2900" i="12"/>
  <c r="BK2900" i="12" s="1"/>
  <c r="BC2994" i="12"/>
  <c r="BI2994" i="12" s="1"/>
  <c r="BD3033" i="12"/>
  <c r="BJ3033" i="12" s="1"/>
  <c r="BC3098" i="12"/>
  <c r="BI3098" i="12" s="1"/>
  <c r="BC1680" i="12"/>
  <c r="BI1680" i="12" s="1"/>
  <c r="BE1765" i="12"/>
  <c r="BK1765" i="12" s="1"/>
  <c r="BD1874" i="12"/>
  <c r="BJ1874" i="12" s="1"/>
  <c r="BE1983" i="12"/>
  <c r="BK1983" i="12" s="1"/>
  <c r="BC2075" i="12"/>
  <c r="BI2075" i="12" s="1"/>
  <c r="BE2180" i="12"/>
  <c r="BK2180" i="12" s="1"/>
  <c r="BC2333" i="12"/>
  <c r="BI2333" i="12" s="1"/>
  <c r="BD2446" i="12"/>
  <c r="BJ2446" i="12" s="1"/>
  <c r="BE2552" i="12"/>
  <c r="BK2552" i="12" s="1"/>
  <c r="BD2661" i="12"/>
  <c r="BJ2661" i="12" s="1"/>
  <c r="BE2742" i="12"/>
  <c r="BK2742" i="12" s="1"/>
  <c r="BC2819" i="12"/>
  <c r="BI2819" i="12" s="1"/>
  <c r="BD2908" i="12"/>
  <c r="BJ2908" i="12" s="1"/>
  <c r="BE2999" i="12"/>
  <c r="BK2999" i="12" s="1"/>
  <c r="BC3037" i="12"/>
  <c r="BI3037" i="12" s="1"/>
  <c r="BE3099" i="12"/>
  <c r="BK3099" i="12" s="1"/>
  <c r="BC1690" i="12"/>
  <c r="BI1690" i="12" s="1"/>
  <c r="BE1799" i="12"/>
  <c r="BK1799" i="12" s="1"/>
  <c r="BD1912" i="12"/>
  <c r="BJ1912" i="12" s="1"/>
  <c r="BE2016" i="12"/>
  <c r="BK2016" i="12" s="1"/>
  <c r="BD2121" i="12"/>
  <c r="BJ2121" i="12" s="1"/>
  <c r="BE2225" i="12"/>
  <c r="BK2225" i="12" s="1"/>
  <c r="BC2365" i="12"/>
  <c r="BI2365" i="12" s="1"/>
  <c r="BD2478" i="12"/>
  <c r="BJ2478" i="12" s="1"/>
  <c r="BE2600" i="12"/>
  <c r="BK2600" i="12" s="1"/>
  <c r="BD2687" i="12"/>
  <c r="BJ2687" i="12" s="1"/>
  <c r="BE2764" i="12"/>
  <c r="BK2764" i="12" s="1"/>
  <c r="BC2844" i="12"/>
  <c r="BI2844" i="12" s="1"/>
  <c r="BD2938" i="12"/>
  <c r="BJ2938" i="12" s="1"/>
  <c r="BE3017" i="12"/>
  <c r="BK3017" i="12" s="1"/>
  <c r="BC3044" i="12"/>
  <c r="BI3044" i="12" s="1"/>
  <c r="BE3106" i="12"/>
  <c r="BK3106" i="12" s="1"/>
  <c r="BE1711" i="12"/>
  <c r="BK1711" i="12" s="1"/>
  <c r="BE1831" i="12"/>
  <c r="BK1831" i="12" s="1"/>
  <c r="BC1942" i="12"/>
  <c r="BI1942" i="12" s="1"/>
  <c r="BD2040" i="12"/>
  <c r="BJ2040" i="12" s="1"/>
  <c r="BC2142" i="12"/>
  <c r="BI2142" i="12" s="1"/>
  <c r="BD2284" i="12"/>
  <c r="BJ2284" i="12" s="1"/>
  <c r="BE2385" i="12"/>
  <c r="BK2385" i="12" s="1"/>
  <c r="BC2517" i="12"/>
  <c r="BI2517" i="12" s="1"/>
  <c r="BE2645" i="12"/>
  <c r="BK2645" i="12" s="1"/>
  <c r="BC2715" i="12"/>
  <c r="BI2715" i="12" s="1"/>
  <c r="BD2787" i="12"/>
  <c r="BJ2787" i="12" s="1"/>
  <c r="BE2865" i="12"/>
  <c r="BK2865" i="12" s="1"/>
  <c r="BC2963" i="12"/>
  <c r="BI2963" i="12" s="1"/>
  <c r="BD3023" i="12"/>
  <c r="BJ3023" i="12" s="1"/>
  <c r="BE3060" i="12"/>
  <c r="BK3060" i="12" s="1"/>
  <c r="BD3123" i="12"/>
  <c r="BJ3123" i="12" s="1"/>
  <c r="BD79" i="12"/>
  <c r="BJ79" i="12" s="1"/>
  <c r="BE145" i="12"/>
  <c r="BK145" i="12" s="1"/>
  <c r="BC239" i="12"/>
  <c r="BI239" i="12" s="1"/>
  <c r="BE334" i="12"/>
  <c r="BK334" i="12" s="1"/>
  <c r="BD666" i="12"/>
  <c r="BJ666" i="12" s="1"/>
  <c r="BE746" i="12"/>
  <c r="BK746" i="12" s="1"/>
  <c r="BC818" i="12"/>
  <c r="BI818" i="12" s="1"/>
  <c r="BD894" i="12"/>
  <c r="BJ894" i="12" s="1"/>
  <c r="BE956" i="12"/>
  <c r="BK956" i="12" s="1"/>
  <c r="BC1034" i="12"/>
  <c r="BI1034" i="12" s="1"/>
  <c r="BD1114" i="12"/>
  <c r="BJ1114" i="12" s="1"/>
  <c r="BC1211" i="12"/>
  <c r="BI1211" i="12" s="1"/>
  <c r="BD1301" i="12"/>
  <c r="BJ1301" i="12" s="1"/>
  <c r="BE1400" i="12"/>
  <c r="BK1400" i="12" s="1"/>
  <c r="BD1470" i="12"/>
  <c r="BJ1470" i="12" s="1"/>
  <c r="BC1611" i="12"/>
  <c r="BI1611" i="12" s="1"/>
  <c r="BE32" i="12"/>
  <c r="BK32" i="12" s="1"/>
  <c r="BE158" i="12"/>
  <c r="BK158" i="12" s="1"/>
  <c r="BC304" i="12"/>
  <c r="BI304" i="12" s="1"/>
  <c r="BD456" i="12"/>
  <c r="BJ456" i="12" s="1"/>
  <c r="BE599" i="12"/>
  <c r="BK599" i="12" s="1"/>
  <c r="BE790" i="12"/>
  <c r="BK790" i="12" s="1"/>
  <c r="BE906" i="12"/>
  <c r="BK906" i="12" s="1"/>
  <c r="BC1032" i="12"/>
  <c r="BI1032" i="12" s="1"/>
  <c r="BD1180" i="12"/>
  <c r="BJ1180" i="12" s="1"/>
  <c r="BE1316" i="12"/>
  <c r="BK1316" i="12" s="1"/>
  <c r="BE1436" i="12"/>
  <c r="BK1436" i="12" s="1"/>
  <c r="BC248" i="12"/>
  <c r="BI248" i="12" s="1"/>
  <c r="BC176" i="12"/>
  <c r="BI176" i="12" s="1"/>
  <c r="BC373" i="12"/>
  <c r="BI373" i="12" s="1"/>
  <c r="BE558" i="12"/>
  <c r="BK558" i="12" s="1"/>
  <c r="BE739" i="12"/>
  <c r="BK739" i="12" s="1"/>
  <c r="BE851" i="12"/>
  <c r="BK851" i="12" s="1"/>
  <c r="BE953" i="12"/>
  <c r="BK953" i="12" s="1"/>
  <c r="BD1105" i="12"/>
  <c r="BJ1105" i="12" s="1"/>
  <c r="BC1277" i="12"/>
  <c r="BI1277" i="12" s="1"/>
  <c r="BC1462" i="12"/>
  <c r="BI1462" i="12" s="1"/>
  <c r="BD1626" i="12"/>
  <c r="BJ1626" i="12" s="1"/>
  <c r="BE1841" i="12"/>
  <c r="BK1841" i="12" s="1"/>
  <c r="BC2032" i="12"/>
  <c r="BI2032" i="12" s="1"/>
  <c r="BC2275" i="12"/>
  <c r="BI2275" i="12" s="1"/>
  <c r="BD2468" i="12"/>
  <c r="BJ2468" i="12" s="1"/>
  <c r="BC2661" i="12"/>
  <c r="BI2661" i="12" s="1"/>
  <c r="BD2797" i="12"/>
  <c r="BJ2797" i="12" s="1"/>
  <c r="BC3021" i="12"/>
  <c r="BI3021" i="12" s="1"/>
  <c r="BC3117" i="12"/>
  <c r="BI3117" i="12" s="1"/>
  <c r="BD1799" i="12"/>
  <c r="BJ1799" i="12" s="1"/>
  <c r="BD2016" i="12"/>
  <c r="BJ2016" i="12" s="1"/>
  <c r="BD2225" i="12"/>
  <c r="BJ2225" i="12" s="1"/>
  <c r="BC2478" i="12"/>
  <c r="BI2478" i="12" s="1"/>
  <c r="BC2687" i="12"/>
  <c r="BI2687" i="12" s="1"/>
  <c r="BC2865" i="12"/>
  <c r="BI2865" i="12" s="1"/>
  <c r="BD3017" i="12"/>
  <c r="BJ3017" i="12" s="1"/>
  <c r="BC3101" i="12"/>
  <c r="BI3101" i="12" s="1"/>
  <c r="BE1779" i="12"/>
  <c r="BK1779" i="12" s="1"/>
  <c r="BD2043" i="12"/>
  <c r="BJ2043" i="12" s="1"/>
  <c r="BD2289" i="12"/>
  <c r="BJ2289" i="12" s="1"/>
  <c r="BC2521" i="12"/>
  <c r="BI2521" i="12" s="1"/>
  <c r="BE2690" i="12"/>
  <c r="BK2690" i="12" s="1"/>
  <c r="BD2846" i="12"/>
  <c r="BJ2846" i="12" s="1"/>
  <c r="BD3027" i="12"/>
  <c r="BJ3027" i="12" s="1"/>
  <c r="BC3108" i="12"/>
  <c r="BI3108" i="12" s="1"/>
  <c r="BC1837" i="12"/>
  <c r="BI1837" i="12" s="1"/>
  <c r="BE2043" i="12"/>
  <c r="BK2043" i="12" s="1"/>
  <c r="BD2260" i="12"/>
  <c r="BJ2260" i="12" s="1"/>
  <c r="BC2489" i="12"/>
  <c r="BI2489" i="12" s="1"/>
  <c r="BC2694" i="12"/>
  <c r="BI2694" i="12" s="1"/>
  <c r="BE2846" i="12"/>
  <c r="BK2846" i="12" s="1"/>
  <c r="BE2988" i="12"/>
  <c r="BK2988" i="12" s="1"/>
  <c r="BD3108" i="12"/>
  <c r="BJ3108" i="12" s="1"/>
  <c r="BC743" i="12"/>
  <c r="BI743" i="12" s="1"/>
  <c r="BD875" i="12"/>
  <c r="BJ875" i="12" s="1"/>
  <c r="BC1006" i="12"/>
  <c r="BI1006" i="12" s="1"/>
  <c r="BD1149" i="12"/>
  <c r="BJ1149" i="12" s="1"/>
  <c r="BE1295" i="12"/>
  <c r="BK1295" i="12" s="1"/>
  <c r="BC1436" i="12"/>
  <c r="BI1436" i="12" s="1"/>
  <c r="BE1626" i="12"/>
  <c r="BK1626" i="12" s="1"/>
  <c r="BE141" i="12"/>
  <c r="BK141" i="12" s="1"/>
  <c r="BE330" i="12"/>
  <c r="BK330" i="12" s="1"/>
  <c r="BE466" i="12"/>
  <c r="BK466" i="12" s="1"/>
  <c r="BD649" i="12"/>
  <c r="BJ649" i="12" s="1"/>
  <c r="BE777" i="12"/>
  <c r="BK777" i="12" s="1"/>
  <c r="BE950" i="12"/>
  <c r="BK950" i="12" s="1"/>
  <c r="BC1078" i="12"/>
  <c r="BI1078" i="12" s="1"/>
  <c r="BC1271" i="12"/>
  <c r="BI1271" i="12" s="1"/>
  <c r="BD1420" i="12"/>
  <c r="BJ1420" i="12" s="1"/>
  <c r="BD1616" i="12"/>
  <c r="BJ1616" i="12" s="1"/>
  <c r="BD121" i="12"/>
  <c r="BJ121" i="12" s="1"/>
  <c r="BD251" i="12"/>
  <c r="BJ251" i="12" s="1"/>
  <c r="BC413" i="12"/>
  <c r="BI413" i="12" s="1"/>
  <c r="BC607" i="12"/>
  <c r="BI607" i="12" s="1"/>
  <c r="BE776" i="12"/>
  <c r="BK776" i="12" s="1"/>
  <c r="BE894" i="12"/>
  <c r="BK894" i="12" s="1"/>
  <c r="BD1034" i="12"/>
  <c r="BJ1034" i="12" s="1"/>
  <c r="BE1184" i="12"/>
  <c r="BK1184" i="12" s="1"/>
  <c r="BC1405" i="12"/>
  <c r="BI1405" i="12" s="1"/>
  <c r="BE1576" i="12"/>
  <c r="BK1576" i="12" s="1"/>
  <c r="BD66" i="12"/>
  <c r="BJ66" i="12" s="1"/>
  <c r="BE203" i="12"/>
  <c r="BK203" i="12" s="1"/>
  <c r="BC408" i="12"/>
  <c r="BI408" i="12" s="1"/>
  <c r="BE580" i="12"/>
  <c r="BK580" i="12" s="1"/>
  <c r="BC746" i="12"/>
  <c r="BI746" i="12" s="1"/>
  <c r="BE892" i="12"/>
  <c r="BK892" i="12" s="1"/>
  <c r="BD1032" i="12"/>
  <c r="BJ1032" i="12" s="1"/>
  <c r="BD1153" i="12"/>
  <c r="BJ1153" i="12" s="1"/>
  <c r="BD1281" i="12"/>
  <c r="BJ1281" i="12" s="1"/>
  <c r="BE1424" i="12"/>
  <c r="BK1424" i="12" s="1"/>
  <c r="BE1627" i="12"/>
  <c r="BK1627" i="12" s="1"/>
  <c r="BE1822" i="12"/>
  <c r="BK1822" i="12" s="1"/>
  <c r="BC2016" i="12"/>
  <c r="BI2016" i="12" s="1"/>
  <c r="BE2307" i="12"/>
  <c r="BK2307" i="12" s="1"/>
  <c r="BD2533" i="12"/>
  <c r="BJ2533" i="12" s="1"/>
  <c r="BC2712" i="12"/>
  <c r="BI2712" i="12" s="1"/>
  <c r="BE2861" i="12"/>
  <c r="BK2861" i="12" s="1"/>
  <c r="BD3022" i="12"/>
  <c r="BJ3022" i="12" s="1"/>
  <c r="BD1656" i="12"/>
  <c r="BJ1656" i="12" s="1"/>
  <c r="BE1942" i="12"/>
  <c r="BK1942" i="12" s="1"/>
  <c r="BC2169" i="12"/>
  <c r="BI2169" i="12" s="1"/>
  <c r="BD2399" i="12"/>
  <c r="BJ2399" i="12" s="1"/>
  <c r="BE2610" i="12"/>
  <c r="BK2610" i="12" s="1"/>
  <c r="BE2768" i="12"/>
  <c r="BK2768" i="12" s="1"/>
  <c r="BC2919" i="12"/>
  <c r="BI2919" i="12" s="1"/>
  <c r="BE3039" i="12"/>
  <c r="BK3039" i="12" s="1"/>
  <c r="BC1723" i="12"/>
  <c r="BI1723" i="12" s="1"/>
  <c r="BE1893" i="12"/>
  <c r="BK1893" i="12" s="1"/>
  <c r="BC2132" i="12"/>
  <c r="BI2132" i="12" s="1"/>
  <c r="BC2406" i="12"/>
  <c r="BI2406" i="12" s="1"/>
  <c r="BE2620" i="12"/>
  <c r="BK2620" i="12" s="1"/>
  <c r="BC2815" i="12"/>
  <c r="BI2815" i="12" s="1"/>
  <c r="BC3015" i="12"/>
  <c r="BI3015" i="12" s="1"/>
  <c r="BD3111" i="12"/>
  <c r="BJ3111" i="12" s="1"/>
  <c r="BD1788" i="12"/>
  <c r="BJ1788" i="12" s="1"/>
  <c r="BD2007" i="12"/>
  <c r="BJ2007" i="12" s="1"/>
  <c r="BE2269" i="12"/>
  <c r="BK2269" i="12" s="1"/>
  <c r="BE2525" i="12"/>
  <c r="BK2525" i="12" s="1"/>
  <c r="BD2699" i="12"/>
  <c r="BJ2699" i="12" s="1"/>
  <c r="BC2853" i="12"/>
  <c r="BI2853" i="12" s="1"/>
  <c r="BE3020" i="12"/>
  <c r="BK3020" i="12" s="1"/>
  <c r="BE3111" i="12"/>
  <c r="BK3111" i="12" s="1"/>
  <c r="BC66" i="12"/>
  <c r="BI66" i="12" s="1"/>
  <c r="BD322" i="12"/>
  <c r="BJ322" i="12" s="1"/>
  <c r="BD580" i="12"/>
  <c r="BJ580" i="12" s="1"/>
  <c r="BE743" i="12"/>
  <c r="BK743" i="12" s="1"/>
  <c r="BC926" i="12"/>
  <c r="BI926" i="12" s="1"/>
  <c r="BC1088" i="12"/>
  <c r="BI1088" i="12" s="1"/>
  <c r="BC1340" i="12"/>
  <c r="BI1340" i="12" s="1"/>
  <c r="BD1573" i="12"/>
  <c r="BJ1573" i="12" s="1"/>
  <c r="BE28" i="12"/>
  <c r="BK28" i="12" s="1"/>
  <c r="BD198" i="12"/>
  <c r="BJ198" i="12" s="1"/>
  <c r="BD390" i="12"/>
  <c r="BJ390" i="12" s="1"/>
  <c r="BD576" i="12"/>
  <c r="BJ576" i="12" s="1"/>
  <c r="BC760" i="12"/>
  <c r="BI760" i="12" s="1"/>
  <c r="BC969" i="12"/>
  <c r="BI969" i="12" s="1"/>
  <c r="BC1149" i="12"/>
  <c r="BI1149" i="12" s="1"/>
  <c r="BC1336" i="12"/>
  <c r="BI1336" i="12" s="1"/>
  <c r="BE1482" i="12"/>
  <c r="BK1482" i="12" s="1"/>
  <c r="BC1749" i="12"/>
  <c r="BI1749" i="12" s="1"/>
  <c r="BE1928" i="12"/>
  <c r="BK1928" i="12" s="1"/>
  <c r="BC2157" i="12"/>
  <c r="BI2157" i="12" s="1"/>
  <c r="BC2446" i="12"/>
  <c r="BI2446" i="12" s="1"/>
  <c r="BE2699" i="12"/>
  <c r="BK2699" i="12" s="1"/>
  <c r="BD2853" i="12"/>
  <c r="BJ2853" i="12" s="1"/>
  <c r="BD2999" i="12"/>
  <c r="BJ2999" i="12" s="1"/>
  <c r="BC3081" i="12"/>
  <c r="BI3081" i="12" s="1"/>
  <c r="BE1754" i="12"/>
  <c r="BK1754" i="12" s="1"/>
  <c r="BC1995" i="12"/>
  <c r="BI1995" i="12" s="1"/>
  <c r="BC2188" i="12"/>
  <c r="BI2188" i="12" s="1"/>
  <c r="BE2450" i="12"/>
  <c r="BK2450" i="12" s="1"/>
  <c r="BE2666" i="12"/>
  <c r="BK2666" i="12" s="1"/>
  <c r="BC2805" i="12"/>
  <c r="BI2805" i="12" s="1"/>
  <c r="BC3006" i="12"/>
  <c r="BI3006" i="12" s="1"/>
  <c r="BD3106" i="12"/>
  <c r="BJ3106" i="12" s="1"/>
  <c r="BC1866" i="12"/>
  <c r="BI1866" i="12" s="1"/>
  <c r="BC2024" i="12"/>
  <c r="BI2024" i="12" s="1"/>
  <c r="BC2260" i="12"/>
  <c r="BI2260" i="12" s="1"/>
  <c r="BE2482" i="12"/>
  <c r="BK2482" i="12" s="1"/>
  <c r="BC2718" i="12"/>
  <c r="BI2718" i="12" s="1"/>
  <c r="BE2868" i="12"/>
  <c r="BK2868" i="12" s="1"/>
  <c r="BC3019" i="12"/>
  <c r="BI3019" i="12" s="1"/>
  <c r="BD3124" i="12"/>
  <c r="BJ3124" i="12" s="1"/>
  <c r="BD1866" i="12"/>
  <c r="BJ1866" i="12" s="1"/>
  <c r="BC2067" i="12"/>
  <c r="BI2067" i="12" s="1"/>
  <c r="BD2344" i="12"/>
  <c r="BJ2344" i="12" s="1"/>
  <c r="BC2572" i="12"/>
  <c r="BI2572" i="12" s="1"/>
  <c r="BE2737" i="12"/>
  <c r="BK2737" i="12" s="1"/>
  <c r="BC2945" i="12"/>
  <c r="BI2945" i="12" s="1"/>
  <c r="BE3045" i="12"/>
  <c r="BK3045" i="12" s="1"/>
  <c r="BC32" i="12"/>
  <c r="BI32" i="12" s="1"/>
  <c r="BD114" i="12"/>
  <c r="BJ114" i="12" s="1"/>
  <c r="BE198" i="12"/>
  <c r="BK198" i="12" s="1"/>
  <c r="BD300" i="12"/>
  <c r="BJ300" i="12" s="1"/>
  <c r="BE390" i="12"/>
  <c r="BK390" i="12" s="1"/>
  <c r="BC493" i="12"/>
  <c r="BI493" i="12" s="1"/>
  <c r="BC599" i="12"/>
  <c r="BI599" i="12" s="1"/>
  <c r="BE720" i="12"/>
  <c r="BK720" i="12" s="1"/>
  <c r="BE891" i="12"/>
  <c r="BK891" i="12" s="1"/>
  <c r="BD1029" i="12"/>
  <c r="BJ1029" i="12" s="1"/>
  <c r="BC1253" i="12"/>
  <c r="BI1253" i="12" s="1"/>
  <c r="BD1462" i="12"/>
  <c r="BJ1462" i="12" s="1"/>
  <c r="BE21" i="12"/>
  <c r="BK21" i="12" s="1"/>
  <c r="BC169" i="12"/>
  <c r="BI169" i="12" s="1"/>
  <c r="BC357" i="12"/>
  <c r="BI357" i="12" s="1"/>
  <c r="BC611" i="12"/>
  <c r="BI611" i="12" s="1"/>
  <c r="BC803" i="12"/>
  <c r="BI803" i="12" s="1"/>
  <c r="BD932" i="12"/>
  <c r="BJ932" i="12" s="1"/>
  <c r="BD1097" i="12"/>
  <c r="BJ1097" i="12" s="1"/>
  <c r="BD1287" i="12"/>
  <c r="BJ1287" i="12" s="1"/>
  <c r="BE1476" i="12"/>
  <c r="BK1476" i="12" s="1"/>
  <c r="BD236" i="12"/>
  <c r="BJ236" i="12" s="1"/>
  <c r="BC166" i="12"/>
  <c r="BI166" i="12" s="1"/>
  <c r="BE396" i="12"/>
  <c r="BK396" i="12" s="1"/>
  <c r="BE582" i="12"/>
  <c r="BK582" i="12" s="1"/>
  <c r="BC748" i="12"/>
  <c r="BI748" i="12" s="1"/>
  <c r="BE947" i="12"/>
  <c r="BK947" i="12" s="1"/>
  <c r="BE1114" i="12"/>
  <c r="BK1114" i="12" s="1"/>
  <c r="BE1301" i="12"/>
  <c r="BK1301" i="12" s="1"/>
  <c r="BC1445" i="12"/>
  <c r="BI1445" i="12" s="1"/>
  <c r="BD232" i="12"/>
  <c r="BJ232" i="12" s="1"/>
  <c r="BD181" i="12"/>
  <c r="BJ181" i="12" s="1"/>
  <c r="BD377" i="12"/>
  <c r="BJ377" i="12" s="1"/>
  <c r="BC567" i="12"/>
  <c r="BI567" i="12" s="1"/>
  <c r="BD764" i="12"/>
  <c r="BJ764" i="12" s="1"/>
  <c r="BC908" i="12"/>
  <c r="BI908" i="12" s="1"/>
  <c r="BC1071" i="12"/>
  <c r="BI1071" i="12" s="1"/>
  <c r="BD1340" i="12"/>
  <c r="BJ1340" i="12" s="1"/>
  <c r="BD1551" i="12"/>
  <c r="BJ1551" i="12" s="1"/>
  <c r="BD1754" i="12"/>
  <c r="BJ1754" i="12" s="1"/>
  <c r="BE1988" i="12"/>
  <c r="BK1988" i="12" s="1"/>
  <c r="BD2161" i="12"/>
  <c r="BJ2161" i="12" s="1"/>
  <c r="BE2382" i="12"/>
  <c r="BK2382" i="12" s="1"/>
  <c r="BE2639" i="12"/>
  <c r="BK2639" i="12" s="1"/>
  <c r="BD2784" i="12"/>
  <c r="BJ2784" i="12" s="1"/>
  <c r="BC2960" i="12"/>
  <c r="BI2960" i="12" s="1"/>
  <c r="BD3082" i="12"/>
  <c r="BJ3082" i="12" s="1"/>
  <c r="BE1735" i="12"/>
  <c r="BK1735" i="12" s="1"/>
  <c r="BD1917" i="12"/>
  <c r="BJ1917" i="12" s="1"/>
  <c r="BD2124" i="12"/>
  <c r="BJ2124" i="12" s="1"/>
  <c r="BC2369" i="12"/>
  <c r="BI2369" i="12" s="1"/>
  <c r="BD2646" i="12"/>
  <c r="BJ2646" i="12" s="1"/>
  <c r="BD2809" i="12"/>
  <c r="BJ2809" i="12" s="1"/>
  <c r="BD3009" i="12"/>
  <c r="BJ3009" i="12" s="1"/>
  <c r="BD3063" i="12"/>
  <c r="BJ3063" i="12" s="1"/>
  <c r="BD1744" i="12"/>
  <c r="BJ1744" i="12" s="1"/>
  <c r="BE1979" i="12"/>
  <c r="BK1979" i="12" s="1"/>
  <c r="BD2153" i="12"/>
  <c r="BJ2153" i="12" s="1"/>
  <c r="BE2376" i="12"/>
  <c r="BK2376" i="12" s="1"/>
  <c r="BC2648" i="12"/>
  <c r="BI2648" i="12" s="1"/>
  <c r="BD2776" i="12"/>
  <c r="BJ2776" i="12" s="1"/>
  <c r="BD2904" i="12"/>
  <c r="BJ2904" i="12" s="1"/>
  <c r="BC3034" i="12"/>
  <c r="BI3034" i="12" s="1"/>
  <c r="BC1643" i="12"/>
  <c r="BI1643" i="12" s="1"/>
  <c r="BE1871" i="12"/>
  <c r="BK1871" i="12" s="1"/>
  <c r="BD2071" i="12"/>
  <c r="BJ2071" i="12" s="1"/>
  <c r="BC2304" i="12"/>
  <c r="BI2304" i="12" s="1"/>
  <c r="BD2497" i="12"/>
  <c r="BJ2497" i="12" s="1"/>
  <c r="BE2723" i="12"/>
  <c r="BK2723" i="12" s="1"/>
  <c r="BD2886" i="12"/>
  <c r="BJ2886" i="12" s="1"/>
  <c r="BC3029" i="12"/>
  <c r="BI3029" i="12" s="1"/>
  <c r="BD281" i="12"/>
  <c r="BJ281" i="12" s="1"/>
  <c r="BD396" i="12"/>
  <c r="BJ396" i="12" s="1"/>
  <c r="BE496" i="12"/>
  <c r="BK496" i="12" s="1"/>
  <c r="BD582" i="12"/>
  <c r="BJ582" i="12" s="1"/>
  <c r="BE687" i="12"/>
  <c r="BK687" i="12" s="1"/>
  <c r="BC770" i="12"/>
  <c r="BI770" i="12" s="1"/>
  <c r="BD840" i="12"/>
  <c r="BJ840" i="12" s="1"/>
  <c r="BE908" i="12"/>
  <c r="BK908" i="12" s="1"/>
  <c r="BC975" i="12"/>
  <c r="BI975" i="12" s="1"/>
  <c r="BD1055" i="12"/>
  <c r="BJ1055" i="12" s="1"/>
  <c r="BE1131" i="12"/>
  <c r="BK1131" i="12" s="1"/>
  <c r="BD1237" i="12"/>
  <c r="BJ1237" i="12" s="1"/>
  <c r="BE1320" i="12"/>
  <c r="BK1320" i="12" s="1"/>
  <c r="BC1416" i="12"/>
  <c r="BI1416" i="12" s="1"/>
  <c r="BE1489" i="12"/>
  <c r="BK1489" i="12" s="1"/>
  <c r="BD1630" i="12"/>
  <c r="BJ1630" i="12" s="1"/>
  <c r="BD84" i="12"/>
  <c r="BJ84" i="12" s="1"/>
  <c r="BC181" i="12"/>
  <c r="BI181" i="12" s="1"/>
  <c r="BE347" i="12"/>
  <c r="BK347" i="12" s="1"/>
  <c r="BE493" i="12"/>
  <c r="BK493" i="12" s="1"/>
  <c r="BC643" i="12"/>
  <c r="BI643" i="12" s="1"/>
  <c r="BD836" i="12"/>
  <c r="BJ836" i="12" s="1"/>
  <c r="BD942" i="12"/>
  <c r="BJ942" i="12" s="1"/>
  <c r="BE1068" i="12"/>
  <c r="BK1068" i="12" s="1"/>
  <c r="BE1201" i="12"/>
  <c r="BK1201" i="12" s="1"/>
  <c r="BD1364" i="12"/>
  <c r="BJ1364" i="12" s="1"/>
  <c r="BE1486" i="12"/>
  <c r="BK1486" i="12" s="1"/>
  <c r="BC61" i="12"/>
  <c r="BI61" i="12" s="1"/>
  <c r="BE219" i="12"/>
  <c r="BK219" i="12" s="1"/>
  <c r="BE403" i="12"/>
  <c r="BK403" i="12" s="1"/>
  <c r="BE597" i="12"/>
  <c r="BK597" i="12" s="1"/>
  <c r="BD774" i="12"/>
  <c r="BJ774" i="12" s="1"/>
  <c r="BD891" i="12"/>
  <c r="BJ891" i="12" s="1"/>
  <c r="BD987" i="12"/>
  <c r="BJ987" i="12" s="1"/>
  <c r="BE1121" i="12"/>
  <c r="BK1121" i="12" s="1"/>
  <c r="BE1311" i="12"/>
  <c r="BK1311" i="12" s="1"/>
  <c r="BD1511" i="12"/>
  <c r="BJ1511" i="12" s="1"/>
  <c r="BE1664" i="12"/>
  <c r="BK1664" i="12" s="1"/>
  <c r="BD1898" i="12"/>
  <c r="BJ1898" i="12" s="1"/>
  <c r="BE2071" i="12"/>
  <c r="BK2071" i="12" s="1"/>
  <c r="BD2304" i="12"/>
  <c r="BJ2304" i="12" s="1"/>
  <c r="BC2529" i="12"/>
  <c r="BI2529" i="12" s="1"/>
  <c r="BD2680" i="12"/>
  <c r="BJ2680" i="12" s="1"/>
  <c r="BC2837" i="12"/>
  <c r="BI2837" i="12" s="1"/>
  <c r="BC3042" i="12"/>
  <c r="BI3042" i="12" s="1"/>
  <c r="BE1685" i="12"/>
  <c r="BK1685" i="12" s="1"/>
  <c r="BD1858" i="12"/>
  <c r="BJ1858" i="12" s="1"/>
  <c r="BC2059" i="12"/>
  <c r="BI2059" i="12" s="1"/>
  <c r="BC2310" i="12"/>
  <c r="BI2310" i="12" s="1"/>
  <c r="BE2533" i="12"/>
  <c r="BK2533" i="12" s="1"/>
  <c r="BE2730" i="12"/>
  <c r="BK2730" i="12" s="1"/>
  <c r="BE2912" i="12"/>
  <c r="BK2912" i="12" s="1"/>
  <c r="BE3022" i="12"/>
  <c r="BK3022" i="12" s="1"/>
  <c r="BE3120" i="12"/>
  <c r="BK3120" i="12" s="1"/>
  <c r="BE1834" i="12"/>
  <c r="BK1834" i="12" s="1"/>
  <c r="BC2091" i="12"/>
  <c r="BI2091" i="12" s="1"/>
  <c r="BC2344" i="12"/>
  <c r="BI2344" i="12" s="1"/>
  <c r="BE2568" i="12"/>
  <c r="BK2568" i="12" s="1"/>
  <c r="BD2737" i="12"/>
  <c r="BJ2737" i="12" s="1"/>
  <c r="BC2900" i="12"/>
  <c r="BI2900" i="12" s="1"/>
  <c r="BC3040" i="12"/>
  <c r="BI3040" i="12" s="1"/>
  <c r="BC1661" i="12"/>
  <c r="BI1661" i="12" s="1"/>
  <c r="BE1886" i="12"/>
  <c r="BK1886" i="12" s="1"/>
  <c r="BD2091" i="12"/>
  <c r="BJ2091" i="12" s="1"/>
  <c r="BC2318" i="12"/>
  <c r="BI2318" i="12" s="1"/>
  <c r="BE2544" i="12"/>
  <c r="BK2544" i="12" s="1"/>
  <c r="BC2751" i="12"/>
  <c r="BI2751" i="12" s="1"/>
  <c r="BD2900" i="12"/>
  <c r="BJ2900" i="12" s="1"/>
  <c r="BD3019" i="12"/>
  <c r="BJ3019" i="12" s="1"/>
  <c r="BC232" i="12"/>
  <c r="BI232" i="12" s="1"/>
  <c r="BE774" i="12"/>
  <c r="BK774" i="12" s="1"/>
  <c r="BC906" i="12"/>
  <c r="BI906" i="12" s="1"/>
  <c r="BE1048" i="12"/>
  <c r="BK1048" i="12" s="1"/>
  <c r="BC1201" i="12"/>
  <c r="BI1201" i="12" s="1"/>
  <c r="BD1336" i="12"/>
  <c r="BJ1336" i="12" s="1"/>
  <c r="BC1486" i="12"/>
  <c r="BI1486" i="12" s="1"/>
  <c r="BE240" i="12"/>
  <c r="BK240" i="12" s="1"/>
  <c r="BD191" i="12"/>
  <c r="BJ191" i="12" s="1"/>
  <c r="BD387" i="12"/>
  <c r="BJ387" i="12" s="1"/>
  <c r="BD527" i="12"/>
  <c r="BJ527" i="12" s="1"/>
  <c r="BE668" i="12"/>
  <c r="BK668" i="12" s="1"/>
  <c r="BD821" i="12"/>
  <c r="BJ821" i="12" s="1"/>
  <c r="BD979" i="12"/>
  <c r="BJ979" i="12" s="1"/>
  <c r="BC1139" i="12"/>
  <c r="BI1139" i="12" s="1"/>
  <c r="BE1303" i="12"/>
  <c r="BK1303" i="12" s="1"/>
  <c r="BC1450" i="12"/>
  <c r="BI1450" i="12" s="1"/>
  <c r="BE220" i="12"/>
  <c r="BK220" i="12" s="1"/>
  <c r="BE138" i="12"/>
  <c r="BK138" i="12" s="1"/>
  <c r="BE281" i="12"/>
  <c r="BK281" i="12" s="1"/>
  <c r="BE460" i="12"/>
  <c r="BK460" i="12" s="1"/>
  <c r="BC689" i="12"/>
  <c r="BI689" i="12" s="1"/>
  <c r="BD818" i="12"/>
  <c r="BJ818" i="12" s="1"/>
  <c r="BD930" i="12"/>
  <c r="BJ930" i="12" s="1"/>
  <c r="BE1055" i="12"/>
  <c r="BK1055" i="12" s="1"/>
  <c r="BD1211" i="12"/>
  <c r="BJ1211" i="12" s="1"/>
  <c r="BE1425" i="12"/>
  <c r="BK1425" i="12" s="1"/>
  <c r="BE1630" i="12"/>
  <c r="BK1630" i="12" s="1"/>
  <c r="BE84" i="12"/>
  <c r="BK84" i="12" s="1"/>
  <c r="BD247" i="12"/>
  <c r="BJ247" i="12" s="1"/>
  <c r="BE456" i="12"/>
  <c r="BK456" i="12" s="1"/>
  <c r="BD643" i="12"/>
  <c r="BJ643" i="12" s="1"/>
  <c r="BE775" i="12"/>
  <c r="BK775" i="12" s="1"/>
  <c r="BD926" i="12"/>
  <c r="BJ926" i="12" s="1"/>
  <c r="BE1050" i="12"/>
  <c r="BK1050" i="12" s="1"/>
  <c r="BE1180" i="12"/>
  <c r="BK1180" i="12" s="1"/>
  <c r="BC1320" i="12"/>
  <c r="BI1320" i="12" s="1"/>
  <c r="BD1465" i="12"/>
  <c r="BJ1465" i="12" s="1"/>
  <c r="BC1685" i="12"/>
  <c r="BI1685" i="12" s="1"/>
  <c r="BD1879" i="12"/>
  <c r="BJ1879" i="12" s="1"/>
  <c r="BE2053" i="12"/>
  <c r="BK2053" i="12" s="1"/>
  <c r="BD2360" i="12"/>
  <c r="BJ2360" i="12" s="1"/>
  <c r="BC2600" i="12"/>
  <c r="BI2600" i="12" s="1"/>
  <c r="BC2764" i="12"/>
  <c r="BI2764" i="12" s="1"/>
  <c r="BE2933" i="12"/>
  <c r="BK2933" i="12" s="1"/>
  <c r="BC3038" i="12"/>
  <c r="BI3038" i="12" s="1"/>
  <c r="BD1715" i="12"/>
  <c r="BJ1715" i="12" s="1"/>
  <c r="BD1999" i="12"/>
  <c r="BJ1999" i="12" s="1"/>
  <c r="BE2229" i="12"/>
  <c r="BK2229" i="12" s="1"/>
  <c r="BE2424" i="12"/>
  <c r="BK2424" i="12" s="1"/>
  <c r="BE2653" i="12"/>
  <c r="BK2653" i="12" s="1"/>
  <c r="BC2791" i="12"/>
  <c r="BI2791" i="12" s="1"/>
  <c r="BE2963" i="12"/>
  <c r="BK2963" i="12" s="1"/>
  <c r="BC3093" i="12"/>
  <c r="BI3093" i="12" s="1"/>
  <c r="BE1759" i="12"/>
  <c r="BK1759" i="12" s="1"/>
  <c r="BD1952" i="12"/>
  <c r="BJ1952" i="12" s="1"/>
  <c r="BE2176" i="12"/>
  <c r="BK2176" i="12" s="1"/>
  <c r="BE2464" i="12"/>
  <c r="BK2464" i="12" s="1"/>
  <c r="BD2658" i="12"/>
  <c r="BJ2658" i="12" s="1"/>
  <c r="BC2886" i="12"/>
  <c r="BI2886" i="12" s="1"/>
  <c r="BD3020" i="12"/>
  <c r="BJ3020" i="12" s="1"/>
  <c r="BD1664" i="12"/>
  <c r="BJ1664" i="12" s="1"/>
  <c r="BD1841" i="12"/>
  <c r="BJ1841" i="12" s="1"/>
  <c r="BC2050" i="12"/>
  <c r="BI2050" i="12" s="1"/>
  <c r="BD2328" i="12"/>
  <c r="BJ2328" i="12" s="1"/>
  <c r="BD2591" i="12"/>
  <c r="BJ2591" i="12" s="1"/>
  <c r="BC2742" i="12"/>
  <c r="BI2742" i="12" s="1"/>
  <c r="BC2929" i="12"/>
  <c r="BI2929" i="12" s="1"/>
  <c r="BD3034" i="12"/>
  <c r="BJ3034" i="12" s="1"/>
  <c r="BE349" i="12"/>
  <c r="BK349" i="12" s="1"/>
  <c r="BD134" i="12"/>
  <c r="BJ134" i="12" s="1"/>
  <c r="BC377" i="12"/>
  <c r="BI377" i="12" s="1"/>
  <c r="BD662" i="12"/>
  <c r="BJ662" i="12" s="1"/>
  <c r="BD775" i="12"/>
  <c r="BJ775" i="12" s="1"/>
  <c r="BE954" i="12"/>
  <c r="BK954" i="12" s="1"/>
  <c r="BC1153" i="12"/>
  <c r="BI1153" i="12" s="1"/>
  <c r="BC1415" i="12"/>
  <c r="BI1415" i="12" s="1"/>
  <c r="BD1627" i="12"/>
  <c r="BJ1627" i="12" s="1"/>
  <c r="BD82" i="12"/>
  <c r="BJ82" i="12" s="1"/>
  <c r="BC243" i="12"/>
  <c r="BI243" i="12" s="1"/>
  <c r="BC432" i="12"/>
  <c r="BI432" i="12" s="1"/>
  <c r="BC628" i="12"/>
  <c r="BI628" i="12" s="1"/>
  <c r="BC812" i="12"/>
  <c r="BI812" i="12" s="1"/>
  <c r="BE1002" i="12"/>
  <c r="BK1002" i="12" s="1"/>
  <c r="BE1197" i="12"/>
  <c r="BK1197" i="12" s="1"/>
  <c r="BE1389" i="12"/>
  <c r="BK1389" i="12" s="1"/>
  <c r="BC1547" i="12"/>
  <c r="BI1547" i="12" s="1"/>
  <c r="BD1765" i="12"/>
  <c r="BJ1765" i="12" s="1"/>
  <c r="BE2007" i="12"/>
  <c r="BK2007" i="12" s="1"/>
  <c r="BE2200" i="12"/>
  <c r="BK2200" i="12" s="1"/>
  <c r="BE2497" i="12"/>
  <c r="BK2497" i="12" s="1"/>
  <c r="BD2742" i="12"/>
  <c r="BJ2742" i="12" s="1"/>
  <c r="BC2908" i="12"/>
  <c r="BI2908" i="12" s="1"/>
  <c r="BE3015" i="12"/>
  <c r="BK3015" i="12" s="1"/>
  <c r="BE3104" i="12"/>
  <c r="BK3104" i="12" s="1"/>
  <c r="BC1831" i="12"/>
  <c r="BI1831" i="12" s="1"/>
  <c r="BE2034" i="12"/>
  <c r="BK2034" i="12" s="1"/>
  <c r="BE2279" i="12"/>
  <c r="BK2279" i="12" s="1"/>
  <c r="BD2505" i="12"/>
  <c r="BJ2505" i="12" s="1"/>
  <c r="BD2712" i="12"/>
  <c r="BJ2712" i="12" s="1"/>
  <c r="BE2840" i="12"/>
  <c r="BK2840" i="12" s="1"/>
  <c r="BD3038" i="12"/>
  <c r="BJ3038" i="12" s="1"/>
  <c r="BE1656" i="12"/>
  <c r="BK1656" i="12" s="1"/>
  <c r="BE1917" i="12"/>
  <c r="BK1917" i="12" s="1"/>
  <c r="BE2062" i="12"/>
  <c r="BK2062" i="12" s="1"/>
  <c r="BE2314" i="12"/>
  <c r="BK2314" i="12" s="1"/>
  <c r="BD2544" i="12"/>
  <c r="BJ2544" i="12" s="1"/>
  <c r="BE2750" i="12"/>
  <c r="BK2750" i="12" s="1"/>
  <c r="BD2919" i="12"/>
  <c r="BJ2919" i="12" s="1"/>
  <c r="BE3032" i="12"/>
  <c r="BK3032" i="12" s="1"/>
  <c r="BE1694" i="12"/>
  <c r="BK1694" i="12" s="1"/>
  <c r="BC1921" i="12"/>
  <c r="BI1921" i="12" s="1"/>
  <c r="BD2146" i="12"/>
  <c r="BJ2146" i="12" s="1"/>
  <c r="BC2403" i="12"/>
  <c r="BI2403" i="12" s="1"/>
  <c r="BC2647" i="12"/>
  <c r="BI2647" i="12" s="1"/>
  <c r="BD2772" i="12"/>
  <c r="BJ2772" i="12" s="1"/>
  <c r="BC3014" i="12"/>
  <c r="BI3014" i="12" s="1"/>
  <c r="BE3093" i="12"/>
  <c r="BK3093" i="12" s="1"/>
  <c r="BD61" i="12"/>
  <c r="BJ61" i="12" s="1"/>
  <c r="BE131" i="12"/>
  <c r="BK131" i="12" s="1"/>
  <c r="BC223" i="12"/>
  <c r="BI223" i="12" s="1"/>
  <c r="BE320" i="12"/>
  <c r="BK320" i="12" s="1"/>
  <c r="BC404" i="12"/>
  <c r="BI404" i="12" s="1"/>
  <c r="BD510" i="12"/>
  <c r="BJ510" i="12" s="1"/>
  <c r="BD628" i="12"/>
  <c r="BJ628" i="12" s="1"/>
  <c r="BD760" i="12"/>
  <c r="BJ760" i="12" s="1"/>
  <c r="BD922" i="12"/>
  <c r="BJ922" i="12" s="1"/>
  <c r="BC1068" i="12"/>
  <c r="BI1068" i="12" s="1"/>
  <c r="BC1316" i="12"/>
  <c r="BI1316" i="12" s="1"/>
  <c r="BD1547" i="12"/>
  <c r="BJ1547" i="12" s="1"/>
  <c r="BC53" i="12"/>
  <c r="BI53" i="12" s="1"/>
  <c r="BE211" i="12"/>
  <c r="BK211" i="12" s="1"/>
  <c r="BC417" i="12"/>
  <c r="BI417" i="12" s="1"/>
  <c r="BC690" i="12"/>
  <c r="BI690" i="12" s="1"/>
  <c r="BE843" i="12"/>
  <c r="BK843" i="12" s="1"/>
  <c r="BC963" i="12"/>
  <c r="BI963" i="12" s="1"/>
  <c r="BE1117" i="12"/>
  <c r="BK1117" i="12" s="1"/>
  <c r="BC1328" i="12"/>
  <c r="BI1328" i="12" s="1"/>
  <c r="BD1501" i="12"/>
  <c r="BJ1501" i="12" s="1"/>
  <c r="BD252" i="12"/>
  <c r="BJ252" i="12" s="1"/>
  <c r="BC231" i="12"/>
  <c r="BI231" i="12" s="1"/>
  <c r="BD444" i="12"/>
  <c r="BJ444" i="12" s="1"/>
  <c r="BD645" i="12"/>
  <c r="BJ645" i="12" s="1"/>
  <c r="BC800" i="12"/>
  <c r="BI800" i="12" s="1"/>
  <c r="BD975" i="12"/>
  <c r="BJ975" i="12" s="1"/>
  <c r="BD1157" i="12"/>
  <c r="BJ1157" i="12" s="1"/>
  <c r="BD1344" i="12"/>
  <c r="BJ1344" i="12" s="1"/>
  <c r="BD1497" i="12"/>
  <c r="BJ1497" i="12" s="1"/>
  <c r="BC44" i="12"/>
  <c r="BI44" i="12" s="1"/>
  <c r="BC227" i="12"/>
  <c r="BI227" i="12" s="1"/>
  <c r="BE394" i="12"/>
  <c r="BK394" i="12" s="1"/>
  <c r="BC603" i="12"/>
  <c r="BI603" i="12" s="1"/>
  <c r="BC795" i="12"/>
  <c r="BI795" i="12" s="1"/>
  <c r="BE942" i="12"/>
  <c r="BK942" i="12" s="1"/>
  <c r="BC1131" i="12"/>
  <c r="BI1131" i="12" s="1"/>
  <c r="BD1415" i="12"/>
  <c r="BJ1415" i="12" s="1"/>
  <c r="BD1606" i="12"/>
  <c r="BJ1606" i="12" s="1"/>
  <c r="BC1799" i="12"/>
  <c r="BI1799" i="12" s="1"/>
  <c r="BD2034" i="12"/>
  <c r="BJ2034" i="12" s="1"/>
  <c r="BC2225" i="12"/>
  <c r="BI2225" i="12" s="1"/>
  <c r="BD2450" i="12"/>
  <c r="BJ2450" i="12" s="1"/>
  <c r="BD2666" i="12"/>
  <c r="BJ2666" i="12" s="1"/>
  <c r="BC2823" i="12"/>
  <c r="BI2823" i="12" s="1"/>
  <c r="BE3003" i="12"/>
  <c r="BK3003" i="12" s="1"/>
  <c r="BE3100" i="12"/>
  <c r="BK3100" i="12" s="1"/>
  <c r="BD1779" i="12"/>
  <c r="BJ1779" i="12" s="1"/>
  <c r="BC1976" i="12"/>
  <c r="BI1976" i="12" s="1"/>
  <c r="BE2142" i="12"/>
  <c r="BK2142" i="12" s="1"/>
  <c r="BC2460" i="12"/>
  <c r="BI2460" i="12" s="1"/>
  <c r="BC2672" i="12"/>
  <c r="BI2672" i="12" s="1"/>
  <c r="BC2846" i="12"/>
  <c r="BI2846" i="12" s="1"/>
  <c r="BE3018" i="12"/>
  <c r="BK3018" i="12" s="1"/>
  <c r="BD3102" i="12"/>
  <c r="BJ3102" i="12" s="1"/>
  <c r="BC1788" i="12"/>
  <c r="BI1788" i="12" s="1"/>
  <c r="BD2029" i="12"/>
  <c r="BJ2029" i="12" s="1"/>
  <c r="BC2200" i="12"/>
  <c r="BI2200" i="12" s="1"/>
  <c r="BD2440" i="12"/>
  <c r="BJ2440" i="12" s="1"/>
  <c r="BE2677" i="12"/>
  <c r="BK2677" i="12" s="1"/>
  <c r="BE2794" i="12"/>
  <c r="BK2794" i="12" s="1"/>
  <c r="BC2951" i="12"/>
  <c r="BI2951" i="12" s="1"/>
  <c r="BE3046" i="12"/>
  <c r="BK3046" i="12" s="1"/>
  <c r="BD1723" i="12"/>
  <c r="BJ1723" i="12" s="1"/>
  <c r="BD1928" i="12"/>
  <c r="BJ1928" i="12" s="1"/>
  <c r="BD2132" i="12"/>
  <c r="BJ2132" i="12" s="1"/>
  <c r="BE2349" i="12"/>
  <c r="BK2349" i="12" s="1"/>
  <c r="BC2552" i="12"/>
  <c r="BI2552" i="12" s="1"/>
  <c r="BD2756" i="12"/>
  <c r="BJ2756" i="12" s="1"/>
  <c r="BE2904" i="12"/>
  <c r="BK2904" i="12" s="1"/>
  <c r="BE3041" i="12"/>
  <c r="BK3041" i="12" s="1"/>
  <c r="BD776" i="12"/>
  <c r="BJ776" i="12" s="1"/>
  <c r="BE863" i="12"/>
  <c r="BK863" i="12" s="1"/>
  <c r="BC930" i="12"/>
  <c r="BI930" i="12" s="1"/>
  <c r="BD993" i="12"/>
  <c r="BJ993" i="12" s="1"/>
  <c r="BE1071" i="12"/>
  <c r="BK1071" i="12" s="1"/>
  <c r="BC1157" i="12"/>
  <c r="BI1157" i="12" s="1"/>
  <c r="BE1257" i="12"/>
  <c r="BK1257" i="12" s="1"/>
  <c r="BC1344" i="12"/>
  <c r="BI1344" i="12" s="1"/>
  <c r="BD1425" i="12"/>
  <c r="BJ1425" i="12" s="1"/>
  <c r="BC1556" i="12"/>
  <c r="BI1556" i="12" s="1"/>
  <c r="BE216" i="12"/>
  <c r="BK216" i="12" s="1"/>
  <c r="BE95" i="12"/>
  <c r="BK95" i="12" s="1"/>
  <c r="BE223" i="12"/>
  <c r="BK223" i="12" s="1"/>
  <c r="BD394" i="12"/>
  <c r="BJ394" i="12" s="1"/>
  <c r="BC516" i="12"/>
  <c r="BI516" i="12" s="1"/>
  <c r="BC702" i="12"/>
  <c r="BI702" i="12" s="1"/>
  <c r="BE856" i="12"/>
  <c r="BK856" i="12" s="1"/>
  <c r="BC973" i="12"/>
  <c r="BI973" i="12" s="1"/>
  <c r="BD1109" i="12"/>
  <c r="BJ1109" i="12" s="1"/>
  <c r="BE1253" i="12"/>
  <c r="BK1253" i="12" s="1"/>
  <c r="BE1394" i="12"/>
  <c r="BK1394" i="12" s="1"/>
  <c r="BC1551" i="12"/>
  <c r="BI1551" i="12" s="1"/>
  <c r="BE93" i="12"/>
  <c r="BK93" i="12" s="1"/>
  <c r="BD272" i="12"/>
  <c r="BJ272" i="12" s="1"/>
  <c r="BD455" i="12"/>
  <c r="BJ455" i="12" s="1"/>
  <c r="BD657" i="12"/>
  <c r="BJ657" i="12" s="1"/>
  <c r="BE787" i="12"/>
  <c r="BK787" i="12" s="1"/>
  <c r="BE900" i="12"/>
  <c r="BK900" i="12" s="1"/>
  <c r="BC1029" i="12"/>
  <c r="BI1029" i="12" s="1"/>
  <c r="BD1168" i="12"/>
  <c r="BJ1168" i="12" s="1"/>
  <c r="BD1356" i="12"/>
  <c r="BJ1356" i="12" s="1"/>
  <c r="BD1569" i="12"/>
  <c r="BJ1569" i="12" s="1"/>
  <c r="BE1723" i="12"/>
  <c r="BK1723" i="12" s="1"/>
  <c r="BC1957" i="12"/>
  <c r="BI1957" i="12" s="1"/>
  <c r="BE2132" i="12"/>
  <c r="BK2132" i="12" s="1"/>
  <c r="BC2355" i="12"/>
  <c r="BI2355" i="12" s="1"/>
  <c r="BD2552" i="12"/>
  <c r="BJ2552" i="12" s="1"/>
  <c r="BC2727" i="12"/>
  <c r="BI2727" i="12" s="1"/>
  <c r="BE2886" i="12"/>
  <c r="BK2886" i="12" s="1"/>
  <c r="BD3050" i="12"/>
  <c r="BJ3050" i="12" s="1"/>
  <c r="BD1731" i="12"/>
  <c r="BJ1731" i="12" s="1"/>
  <c r="BC1912" i="12"/>
  <c r="BI1912" i="12" s="1"/>
  <c r="BC2121" i="12"/>
  <c r="BI2121" i="12" s="1"/>
  <c r="BE2360" i="12"/>
  <c r="BK2360" i="12" s="1"/>
  <c r="BD2600" i="12"/>
  <c r="BJ2600" i="12" s="1"/>
  <c r="BD2764" i="12"/>
  <c r="BJ2764" i="12" s="1"/>
  <c r="BC2938" i="12"/>
  <c r="BI2938" i="12" s="1"/>
  <c r="BC3031" i="12"/>
  <c r="BI3031" i="12" s="1"/>
  <c r="BD1694" i="12"/>
  <c r="BJ1694" i="12" s="1"/>
  <c r="BD1886" i="12"/>
  <c r="BJ1886" i="12" s="1"/>
  <c r="BC2146" i="12"/>
  <c r="BI2146" i="12" s="1"/>
  <c r="BE2399" i="12"/>
  <c r="BK2399" i="12" s="1"/>
  <c r="BE2646" i="12"/>
  <c r="BK2646" i="12" s="1"/>
  <c r="BC2772" i="12"/>
  <c r="BI2772" i="12" s="1"/>
  <c r="BE2942" i="12"/>
  <c r="BK2942" i="12" s="1"/>
  <c r="BE3063" i="12"/>
  <c r="BK3063" i="12" s="1"/>
  <c r="BC1719" i="12"/>
  <c r="BI1719" i="12" s="1"/>
  <c r="BD1947" i="12"/>
  <c r="BJ1947" i="12" s="1"/>
  <c r="BC2126" i="12"/>
  <c r="BI2126" i="12" s="1"/>
  <c r="BE2369" i="12"/>
  <c r="BK2369" i="12" s="1"/>
  <c r="BD2614" i="12"/>
  <c r="BJ2614" i="12" s="1"/>
  <c r="BE2791" i="12"/>
  <c r="BK2791" i="12" s="1"/>
  <c r="BE2919" i="12"/>
  <c r="BK2919" i="12" s="1"/>
  <c r="BD3040" i="12"/>
  <c r="BJ3040" i="12" s="1"/>
  <c r="BC562" i="12"/>
  <c r="BI562" i="12" s="1"/>
  <c r="BC790" i="12"/>
  <c r="BI790" i="12" s="1"/>
  <c r="BE940" i="12"/>
  <c r="BK940" i="12" s="1"/>
  <c r="BD1085" i="12"/>
  <c r="BJ1085" i="12" s="1"/>
  <c r="BE1229" i="12"/>
  <c r="BK1229" i="12" s="1"/>
  <c r="BD1414" i="12"/>
  <c r="BJ1414" i="12" s="1"/>
  <c r="BE1511" i="12"/>
  <c r="BK1511" i="12" s="1"/>
  <c r="BD73" i="12"/>
  <c r="BJ73" i="12" s="1"/>
  <c r="BC235" i="12"/>
  <c r="BI235" i="12" s="1"/>
  <c r="BE397" i="12"/>
  <c r="BK397" i="12" s="1"/>
  <c r="BE550" i="12"/>
  <c r="BK550" i="12" s="1"/>
  <c r="BD713" i="12"/>
  <c r="BJ713" i="12" s="1"/>
  <c r="BC869" i="12"/>
  <c r="BI869" i="12" s="1"/>
  <c r="BE995" i="12"/>
  <c r="BK995" i="12" s="1"/>
  <c r="BE1188" i="12"/>
  <c r="BK1188" i="12" s="1"/>
  <c r="BD1348" i="12"/>
  <c r="BJ1348" i="12" s="1"/>
  <c r="BE1522" i="12"/>
  <c r="BK1522" i="12" s="1"/>
  <c r="BC48" i="12"/>
  <c r="BI48" i="12" s="1"/>
  <c r="BD185" i="12"/>
  <c r="BJ185" i="12" s="1"/>
  <c r="BE326" i="12"/>
  <c r="BK326" i="12" s="1"/>
  <c r="BD520" i="12"/>
  <c r="BJ520" i="12" s="1"/>
  <c r="BE727" i="12"/>
  <c r="BK727" i="12" s="1"/>
  <c r="BE840" i="12"/>
  <c r="BK840" i="12" s="1"/>
  <c r="BC960" i="12"/>
  <c r="BI960" i="12" s="1"/>
  <c r="BD1094" i="12"/>
  <c r="BJ1094" i="12" s="1"/>
  <c r="BC1265" i="12"/>
  <c r="BI1265" i="12" s="1"/>
  <c r="BE1470" i="12"/>
  <c r="BK1470" i="12" s="1"/>
  <c r="BD216" i="12"/>
  <c r="BJ216" i="12" s="1"/>
  <c r="BD119" i="12"/>
  <c r="BJ119" i="12" s="1"/>
  <c r="BD304" i="12"/>
  <c r="BJ304" i="12" s="1"/>
  <c r="BD516" i="12"/>
  <c r="BJ516" i="12" s="1"/>
  <c r="BE662" i="12"/>
  <c r="BK662" i="12" s="1"/>
  <c r="BD815" i="12"/>
  <c r="BJ815" i="12" s="1"/>
  <c r="BC956" i="12"/>
  <c r="BI956" i="12" s="1"/>
  <c r="BD1088" i="12"/>
  <c r="BJ1088" i="12" s="1"/>
  <c r="BE1233" i="12"/>
  <c r="BK1233" i="12" s="1"/>
  <c r="BE1364" i="12"/>
  <c r="BK1364" i="12" s="1"/>
  <c r="BE1516" i="12"/>
  <c r="BK1516" i="12" s="1"/>
  <c r="BC1731" i="12"/>
  <c r="BI1731" i="12" s="1"/>
  <c r="BE1908" i="12"/>
  <c r="BK1908" i="12" s="1"/>
  <c r="BE2117" i="12"/>
  <c r="BK2117" i="12" s="1"/>
  <c r="BC2417" i="12"/>
  <c r="BI2417" i="12" s="1"/>
  <c r="BC2652" i="12"/>
  <c r="BI2652" i="12" s="1"/>
  <c r="BE2801" i="12"/>
  <c r="BK2801" i="12" s="1"/>
  <c r="BD2981" i="12"/>
  <c r="BJ2981" i="12" s="1"/>
  <c r="BE3056" i="12"/>
  <c r="BK3056" i="12" s="1"/>
  <c r="BD1834" i="12"/>
  <c r="BJ1834" i="12" s="1"/>
  <c r="BC2043" i="12"/>
  <c r="BI2043" i="12" s="1"/>
  <c r="BD2314" i="12"/>
  <c r="BJ2314" i="12" s="1"/>
  <c r="BD2482" i="12"/>
  <c r="BJ2482" i="12" s="1"/>
  <c r="BD2690" i="12"/>
  <c r="BJ2690" i="12" s="1"/>
  <c r="BE2827" i="12"/>
  <c r="BK2827" i="12" s="1"/>
  <c r="BC2988" i="12"/>
  <c r="BI2988" i="12" s="1"/>
  <c r="BE3107" i="12"/>
  <c r="BK3107" i="12" s="1"/>
  <c r="BE1814" i="12"/>
  <c r="BK1814" i="12" s="1"/>
  <c r="BC2007" i="12"/>
  <c r="BI2007" i="12" s="1"/>
  <c r="BD2269" i="12"/>
  <c r="BJ2269" i="12" s="1"/>
  <c r="BD2525" i="12"/>
  <c r="BJ2525" i="12" s="1"/>
  <c r="BD2723" i="12"/>
  <c r="BJ2723" i="12" s="1"/>
  <c r="BE2923" i="12"/>
  <c r="BK2923" i="12" s="1"/>
  <c r="BD3041" i="12"/>
  <c r="BJ3041" i="12" s="1"/>
  <c r="BC1703" i="12"/>
  <c r="BI1703" i="12" s="1"/>
  <c r="BC1898" i="12"/>
  <c r="BI1898" i="12" s="1"/>
  <c r="BE2095" i="12"/>
  <c r="BK2095" i="12" s="1"/>
  <c r="BC2379" i="12"/>
  <c r="BI2379" i="12" s="1"/>
  <c r="BC2635" i="12"/>
  <c r="BI2635" i="12" s="1"/>
  <c r="BE2776" i="12"/>
  <c r="BK2776" i="12" s="1"/>
  <c r="BE2972" i="12"/>
  <c r="BK2972" i="12" s="1"/>
  <c r="BC3050" i="12"/>
  <c r="BI3050" i="12" s="1"/>
  <c r="BD1517" i="12"/>
  <c r="BJ1517" i="12" s="1"/>
  <c r="BD203" i="12"/>
  <c r="BJ203" i="12" s="1"/>
  <c r="BC436" i="12"/>
  <c r="BI436" i="12" s="1"/>
  <c r="BE684" i="12"/>
  <c r="BK684" i="12" s="1"/>
  <c r="BC815" i="12"/>
  <c r="BI815" i="12" s="1"/>
  <c r="BD990" i="12"/>
  <c r="BJ990" i="12" s="1"/>
  <c r="BD1233" i="12"/>
  <c r="BJ1233" i="12" s="1"/>
  <c r="BC1465" i="12"/>
  <c r="BI1465" i="12" s="1"/>
  <c r="BE1637" i="12"/>
  <c r="BK1637" i="12" s="1"/>
  <c r="BC114" i="12"/>
  <c r="BI114" i="12" s="1"/>
  <c r="BD320" i="12"/>
  <c r="BJ320" i="12" s="1"/>
  <c r="BE485" i="12"/>
  <c r="BK485" i="12" s="1"/>
  <c r="BE674" i="12"/>
  <c r="BK674" i="12" s="1"/>
  <c r="BC875" i="12"/>
  <c r="BI875" i="12" s="1"/>
  <c r="BD1048" i="12"/>
  <c r="BJ1048" i="12" s="1"/>
  <c r="BE1249" i="12"/>
  <c r="BK1249" i="12" s="1"/>
  <c r="BD1423" i="12"/>
  <c r="BJ1423" i="12" s="1"/>
  <c r="BE1636" i="12"/>
  <c r="BK1636" i="12" s="1"/>
  <c r="BD1818" i="12"/>
  <c r="BJ1818" i="12" s="1"/>
  <c r="BD2050" i="12"/>
  <c r="BJ2050" i="12" s="1"/>
  <c r="BE2328" i="12"/>
  <c r="BK2328" i="12" s="1"/>
  <c r="BE2591" i="12"/>
  <c r="BK2591" i="12" s="1"/>
  <c r="BC2780" i="12"/>
  <c r="BI2780" i="12" s="1"/>
  <c r="BD2929" i="12"/>
  <c r="BJ2929" i="12" s="1"/>
  <c r="BD3029" i="12"/>
  <c r="BJ3029" i="12" s="1"/>
  <c r="BC1652" i="12"/>
  <c r="BI1652" i="12" s="1"/>
  <c r="BE1879" i="12"/>
  <c r="BK1879" i="12" s="1"/>
  <c r="BD2084" i="12"/>
  <c r="BJ2084" i="12" s="1"/>
  <c r="BD2336" i="12"/>
  <c r="BJ2336" i="12" s="1"/>
  <c r="BC2564" i="12"/>
  <c r="BI2564" i="12" s="1"/>
  <c r="BC2744" i="12"/>
  <c r="BI2744" i="12" s="1"/>
  <c r="BD2893" i="12"/>
  <c r="BJ2893" i="12" s="1"/>
  <c r="BC3060" i="12"/>
  <c r="BI3060" i="12" s="1"/>
  <c r="BE1715" i="12"/>
  <c r="BK1715" i="12" s="1"/>
  <c r="BC1947" i="12"/>
  <c r="BI1947" i="12" s="1"/>
  <c r="BE2124" i="12"/>
  <c r="BK2124" i="12" s="1"/>
  <c r="BD2369" i="12"/>
  <c r="BJ2369" i="12" s="1"/>
  <c r="BC2614" i="12"/>
  <c r="BI2614" i="12" s="1"/>
  <c r="BD2791" i="12"/>
  <c r="BJ2791" i="12" s="1"/>
  <c r="BC2966" i="12"/>
  <c r="BI2966" i="12" s="1"/>
  <c r="BD3045" i="12"/>
  <c r="BJ3045" i="12" s="1"/>
  <c r="BD1739" i="12"/>
  <c r="BJ1739" i="12" s="1"/>
  <c r="BE1976" i="12"/>
  <c r="BK1976" i="12" s="1"/>
  <c r="BC2196" i="12"/>
  <c r="BI2196" i="12" s="1"/>
  <c r="BE2460" i="12"/>
  <c r="BK2460" i="12" s="1"/>
  <c r="BE2672" i="12"/>
  <c r="BK2672" i="12" s="1"/>
  <c r="BC2811" i="12"/>
  <c r="BI2811" i="12" s="1"/>
  <c r="BE3027" i="12"/>
  <c r="BK3027" i="12" s="1"/>
  <c r="BC3103" i="12"/>
  <c r="BI3103" i="12" s="1"/>
  <c r="BE82" i="12"/>
  <c r="BK82" i="12" s="1"/>
  <c r="BC158" i="12"/>
  <c r="BI158" i="12" s="1"/>
  <c r="BD243" i="12"/>
  <c r="BJ243" i="12" s="1"/>
  <c r="BC347" i="12"/>
  <c r="BI347" i="12" s="1"/>
  <c r="BD432" i="12"/>
  <c r="BJ432" i="12" s="1"/>
  <c r="BE536" i="12"/>
  <c r="BK536" i="12" s="1"/>
  <c r="BE657" i="12"/>
  <c r="BK657" i="12" s="1"/>
  <c r="BD812" i="12"/>
  <c r="BJ812" i="12" s="1"/>
  <c r="BC954" i="12"/>
  <c r="BI954" i="12" s="1"/>
  <c r="BC1124" i="12"/>
  <c r="BI1124" i="12" s="1"/>
  <c r="BE1356" i="12"/>
  <c r="BK1356" i="12" s="1"/>
  <c r="BD1602" i="12"/>
  <c r="BJ1602" i="12" s="1"/>
  <c r="BE89" i="12"/>
  <c r="BK89" i="12" s="1"/>
  <c r="BD255" i="12"/>
  <c r="BJ255" i="12" s="1"/>
  <c r="BC503" i="12"/>
  <c r="BI503" i="12" s="1"/>
  <c r="BE731" i="12"/>
  <c r="BK731" i="12" s="1"/>
  <c r="BD885" i="12"/>
  <c r="BJ885" i="12" s="1"/>
  <c r="BC1020" i="12"/>
  <c r="BI1020" i="12" s="1"/>
  <c r="BD1161" i="12"/>
  <c r="BJ1161" i="12" s="1"/>
  <c r="BC1409" i="12"/>
  <c r="BI1409" i="12" s="1"/>
  <c r="BD1561" i="12"/>
  <c r="BJ1561" i="12" s="1"/>
  <c r="BD69" i="12"/>
  <c r="BJ69" i="12" s="1"/>
  <c r="BD308" i="12"/>
  <c r="BJ308" i="12" s="1"/>
  <c r="BC499" i="12"/>
  <c r="BI499" i="12" s="1"/>
  <c r="BE666" i="12"/>
  <c r="BK666" i="12" s="1"/>
  <c r="BC865" i="12"/>
  <c r="BI865" i="12" s="1"/>
  <c r="BC1019" i="12"/>
  <c r="BI1019" i="12" s="1"/>
  <c r="BE1237" i="12"/>
  <c r="BK1237" i="12" s="1"/>
  <c r="BE1370" i="12"/>
  <c r="BK1370" i="12" s="1"/>
  <c r="BD1556" i="12"/>
  <c r="BJ1556" i="12" s="1"/>
  <c r="BC96" i="12"/>
  <c r="BI96" i="12" s="1"/>
  <c r="BE279" i="12"/>
  <c r="BK279" i="12" s="1"/>
  <c r="BD436" i="12"/>
  <c r="BJ436" i="12" s="1"/>
  <c r="BC687" i="12"/>
  <c r="BI687" i="12" s="1"/>
  <c r="BE836" i="12"/>
  <c r="BK836" i="12" s="1"/>
  <c r="BD973" i="12"/>
  <c r="BJ973" i="12" s="1"/>
  <c r="BD1207" i="12"/>
  <c r="BJ1207" i="12" s="1"/>
  <c r="BC1440" i="12"/>
  <c r="BI1440" i="12" s="1"/>
  <c r="BE1648" i="12"/>
  <c r="BK1648" i="12" s="1"/>
  <c r="BC1858" i="12"/>
  <c r="BI1858" i="12" s="1"/>
  <c r="BC2084" i="12"/>
  <c r="BI2084" i="12" s="1"/>
  <c r="BD2279" i="12"/>
  <c r="BJ2279" i="12" s="1"/>
  <c r="BC2505" i="12"/>
  <c r="BI2505" i="12" s="1"/>
  <c r="BD2730" i="12"/>
  <c r="BJ2730" i="12" s="1"/>
  <c r="BC2893" i="12"/>
  <c r="BI2893" i="12" s="1"/>
  <c r="BE3030" i="12"/>
  <c r="BK3030" i="12" s="1"/>
  <c r="BD3120" i="12"/>
  <c r="BJ3120" i="12" s="1"/>
  <c r="BE1803" i="12"/>
  <c r="BK1803" i="12" s="1"/>
  <c r="BE2020" i="12"/>
  <c r="BK2020" i="12" s="1"/>
  <c r="BD2192" i="12"/>
  <c r="BJ2192" i="12" s="1"/>
  <c r="BE2517" i="12"/>
  <c r="BK2517" i="12" s="1"/>
  <c r="BE2715" i="12"/>
  <c r="BK2715" i="12" s="1"/>
  <c r="BE2896" i="12"/>
  <c r="BK2896" i="12" s="1"/>
  <c r="BD3032" i="12"/>
  <c r="BJ3032" i="12" s="1"/>
  <c r="BC3124" i="12"/>
  <c r="BI3124" i="12" s="1"/>
  <c r="BD1871" i="12"/>
  <c r="BJ1871" i="12" s="1"/>
  <c r="BE2046" i="12"/>
  <c r="BK2046" i="12" s="1"/>
  <c r="BE2298" i="12"/>
  <c r="BK2298" i="12" s="1"/>
  <c r="BC2497" i="12"/>
  <c r="BI2497" i="12" s="1"/>
  <c r="BC2699" i="12"/>
  <c r="BI2699" i="12" s="1"/>
  <c r="BD2835" i="12"/>
  <c r="BJ2835" i="12" s="1"/>
  <c r="BE2994" i="12"/>
  <c r="BK2994" i="12" s="1"/>
  <c r="BE3098" i="12"/>
  <c r="BK3098" i="12" s="1"/>
  <c r="BC1765" i="12"/>
  <c r="BI1765" i="12" s="1"/>
  <c r="BC1983" i="12"/>
  <c r="BI1983" i="12" s="1"/>
  <c r="BE2153" i="12"/>
  <c r="BK2153" i="12" s="1"/>
  <c r="BD2406" i="12"/>
  <c r="BJ2406" i="12" s="1"/>
  <c r="BD2648" i="12"/>
  <c r="BJ2648" i="12" s="1"/>
  <c r="BC2797" i="12"/>
  <c r="BI2797" i="12" s="1"/>
  <c r="BD2951" i="12"/>
  <c r="BJ2951" i="12" s="1"/>
  <c r="BE3078" i="12"/>
  <c r="BK3078" i="12" s="1"/>
  <c r="BC428" i="12"/>
  <c r="BI428" i="12" s="1"/>
  <c r="BD532" i="12"/>
  <c r="BJ532" i="12" s="1"/>
  <c r="BC626" i="12"/>
  <c r="BI626" i="12" s="1"/>
  <c r="BD717" i="12"/>
  <c r="BJ717" i="12" s="1"/>
  <c r="BE781" i="12"/>
  <c r="BK781" i="12" s="1"/>
  <c r="BC871" i="12"/>
  <c r="BI871" i="12" s="1"/>
  <c r="BD936" i="12"/>
  <c r="BJ936" i="12" s="1"/>
  <c r="BE998" i="12"/>
  <c r="BK998" i="12" s="1"/>
  <c r="BC1080" i="12"/>
  <c r="BI1080" i="12" s="1"/>
  <c r="BD1165" i="12"/>
  <c r="BJ1165" i="12" s="1"/>
  <c r="BC1273" i="12"/>
  <c r="BI1273" i="12" s="1"/>
  <c r="BD1352" i="12"/>
  <c r="BJ1352" i="12" s="1"/>
  <c r="BE1430" i="12"/>
  <c r="BK1430" i="12" s="1"/>
  <c r="BE1533" i="12"/>
  <c r="BK1533" i="12" s="1"/>
  <c r="BE1634" i="12"/>
  <c r="BK1634" i="12" s="1"/>
  <c r="BC69" i="12"/>
  <c r="BI69" i="12" s="1"/>
  <c r="BD138" i="12"/>
  <c r="BJ138" i="12" s="1"/>
  <c r="BE227" i="12"/>
  <c r="BK227" i="12" s="1"/>
  <c r="BD326" i="12"/>
  <c r="BJ326" i="12" s="1"/>
  <c r="BC444" i="12"/>
  <c r="BI444" i="12" s="1"/>
  <c r="BD544" i="12"/>
  <c r="BJ544" i="12" s="1"/>
  <c r="BC645" i="12"/>
  <c r="BI645" i="12" s="1"/>
  <c r="BD727" i="12"/>
  <c r="BJ727" i="12" s="1"/>
  <c r="BE795" i="12"/>
  <c r="BK795" i="12" s="1"/>
  <c r="BC882" i="12"/>
  <c r="BI882" i="12" s="1"/>
  <c r="BD947" i="12"/>
  <c r="BJ947" i="12" s="1"/>
  <c r="BE1016" i="12"/>
  <c r="BK1016" i="12" s="1"/>
  <c r="BC1094" i="12"/>
  <c r="BI1094" i="12" s="1"/>
  <c r="BD1184" i="12"/>
  <c r="BJ1184" i="12" s="1"/>
  <c r="BC1285" i="12"/>
  <c r="BI1285" i="12" s="1"/>
  <c r="BD1370" i="12"/>
  <c r="BJ1370" i="12" s="1"/>
  <c r="BE1440" i="12"/>
  <c r="BK1440" i="12" s="1"/>
  <c r="BD1576" i="12"/>
  <c r="BJ1576" i="12" s="1"/>
  <c r="BD248" i="12"/>
  <c r="BJ248" i="12" s="1"/>
  <c r="BC119" i="12"/>
  <c r="BI119" i="12" s="1"/>
  <c r="BD279" i="12"/>
  <c r="BJ279" i="12" s="1"/>
  <c r="BE404" i="12"/>
  <c r="BK404" i="12" s="1"/>
  <c r="BE562" i="12"/>
  <c r="BK562" i="12" s="1"/>
  <c r="BC764" i="12"/>
  <c r="BI764" i="12" s="1"/>
  <c r="BD892" i="12"/>
  <c r="BJ892" i="12" s="1"/>
  <c r="BE1006" i="12"/>
  <c r="BK1006" i="12" s="1"/>
  <c r="BE1124" i="12"/>
  <c r="BK1124" i="12" s="1"/>
  <c r="BC1281" i="12"/>
  <c r="BI1281" i="12" s="1"/>
  <c r="BD1424" i="12"/>
  <c r="BJ1424" i="12" s="1"/>
  <c r="BC1606" i="12"/>
  <c r="BI1606" i="12" s="1"/>
  <c r="BD131" i="12"/>
  <c r="BJ131" i="12" s="1"/>
  <c r="BC300" i="12"/>
  <c r="BI300" i="12" s="1"/>
  <c r="BC510" i="12"/>
  <c r="BI510" i="12" s="1"/>
  <c r="BC698" i="12"/>
  <c r="BI698" i="12" s="1"/>
  <c r="BD828" i="12"/>
  <c r="BJ828" i="12" s="1"/>
  <c r="BD940" i="12"/>
  <c r="BJ940" i="12" s="1"/>
  <c r="BE1065" i="12"/>
  <c r="BK1065" i="12" s="1"/>
  <c r="BD1229" i="12"/>
  <c r="BJ1229" i="12" s="1"/>
  <c r="BC1414" i="12"/>
  <c r="BI1414" i="12" s="1"/>
  <c r="BC1602" i="12"/>
  <c r="BI1602" i="12" s="1"/>
  <c r="BE1788" i="12"/>
  <c r="BK1788" i="12" s="1"/>
  <c r="BD1983" i="12"/>
  <c r="BJ1983" i="12" s="1"/>
  <c r="BD2180" i="12"/>
  <c r="BJ2180" i="12" s="1"/>
  <c r="BE2406" i="12"/>
  <c r="BK2406" i="12" s="1"/>
  <c r="BD2635" i="12"/>
  <c r="BJ2635" i="12" s="1"/>
  <c r="BE2756" i="12"/>
  <c r="BK2756" i="12" s="1"/>
  <c r="BE2951" i="12"/>
  <c r="BK2951" i="12" s="1"/>
  <c r="BD3099" i="12"/>
  <c r="BJ3099" i="12" s="1"/>
  <c r="BC1774" i="12"/>
  <c r="BI1774" i="12" s="1"/>
  <c r="BE1968" i="12"/>
  <c r="BK1968" i="12" s="1"/>
  <c r="BD2138" i="12"/>
  <c r="BJ2138" i="12" s="1"/>
  <c r="BD2417" i="12"/>
  <c r="BJ2417" i="12" s="1"/>
  <c r="BD2652" i="12"/>
  <c r="BJ2652" i="12" s="1"/>
  <c r="BD2823" i="12"/>
  <c r="BJ2823" i="12" s="1"/>
  <c r="BE2981" i="12"/>
  <c r="BK2981" i="12" s="1"/>
  <c r="BE3043" i="12"/>
  <c r="BK3043" i="12" s="1"/>
  <c r="BC1739" i="12"/>
  <c r="BI1739" i="12" s="1"/>
  <c r="BD1976" i="12"/>
  <c r="BJ1976" i="12" s="1"/>
  <c r="BE2192" i="12"/>
  <c r="BK2192" i="12" s="1"/>
  <c r="BD2460" i="12"/>
  <c r="BJ2460" i="12" s="1"/>
  <c r="BC2654" i="12"/>
  <c r="BI2654" i="12" s="1"/>
  <c r="BE2809" i="12"/>
  <c r="BK2809" i="12" s="1"/>
  <c r="BD2988" i="12"/>
  <c r="BJ2988" i="12" s="1"/>
  <c r="BE3102" i="12"/>
  <c r="BK3102" i="12" s="1"/>
  <c r="BD1810" i="12"/>
  <c r="BJ1810" i="12" s="1"/>
  <c r="BC2003" i="12"/>
  <c r="BI2003" i="12" s="1"/>
  <c r="BE2169" i="12"/>
  <c r="BK2169" i="12" s="1"/>
  <c r="BD2436" i="12"/>
  <c r="BJ2436" i="12" s="1"/>
  <c r="BD2654" i="12"/>
  <c r="BJ2654" i="12" s="1"/>
  <c r="BD2831" i="12"/>
  <c r="BJ2831" i="12" s="1"/>
  <c r="BD2966" i="12"/>
  <c r="BJ2966" i="12" s="1"/>
  <c r="BC3066" i="12"/>
  <c r="BI3066" i="12" s="1"/>
  <c r="BC684" i="12"/>
  <c r="BI684" i="12" s="1"/>
  <c r="BE828" i="12"/>
  <c r="BK828" i="12" s="1"/>
  <c r="BD969" i="12"/>
  <c r="BJ969" i="12" s="1"/>
  <c r="BE1105" i="12"/>
  <c r="BK1105" i="12" s="1"/>
  <c r="BD1277" i="12"/>
  <c r="BJ1277" i="12" s="1"/>
  <c r="BE1423" i="12"/>
  <c r="BK1423" i="12" s="1"/>
  <c r="BE1569" i="12"/>
  <c r="BK1569" i="12" s="1"/>
  <c r="BC102" i="12"/>
  <c r="BI102" i="12" s="1"/>
  <c r="BE285" i="12"/>
  <c r="BK285" i="12" s="1"/>
  <c r="BD447" i="12"/>
  <c r="BJ447" i="12" s="1"/>
  <c r="BE591" i="12"/>
  <c r="BK591" i="12" s="1"/>
  <c r="BC753" i="12"/>
  <c r="BI753" i="12" s="1"/>
  <c r="BC916" i="12"/>
  <c r="BI916" i="12" s="1"/>
  <c r="BD1035" i="12"/>
  <c r="BJ1035" i="12" s="1"/>
  <c r="BE1241" i="12"/>
  <c r="BK1241" i="12" s="1"/>
  <c r="BE1376" i="12"/>
  <c r="BK1376" i="12" s="1"/>
  <c r="BE1585" i="12"/>
  <c r="BK1585" i="12" s="1"/>
  <c r="BE88" i="12"/>
  <c r="BK88" i="12" s="1"/>
  <c r="BE207" i="12"/>
  <c r="BK207" i="12" s="1"/>
  <c r="BD383" i="12"/>
  <c r="BJ383" i="12" s="1"/>
  <c r="BC569" i="12"/>
  <c r="BI569" i="12" s="1"/>
  <c r="BD770" i="12"/>
  <c r="BJ770" i="12" s="1"/>
  <c r="BD882" i="12"/>
  <c r="BJ882" i="12" s="1"/>
  <c r="BE993" i="12"/>
  <c r="BK993" i="12" s="1"/>
  <c r="BC1135" i="12"/>
  <c r="BI1135" i="12" s="1"/>
  <c r="BC1324" i="12"/>
  <c r="BI1324" i="12" s="1"/>
  <c r="BE1517" i="12"/>
  <c r="BK1517" i="12" s="1"/>
  <c r="BC252" i="12"/>
  <c r="BI252" i="12" s="1"/>
  <c r="BC163" i="12"/>
  <c r="BI163" i="12" s="1"/>
  <c r="BC349" i="12"/>
  <c r="BI349" i="12" s="1"/>
  <c r="BE540" i="12"/>
  <c r="BK540" i="12" s="1"/>
  <c r="BD702" i="12"/>
  <c r="BJ702" i="12" s="1"/>
  <c r="BC863" i="12"/>
  <c r="BI863" i="12" s="1"/>
  <c r="BE990" i="12"/>
  <c r="BK990" i="12" s="1"/>
  <c r="BE1109" i="12"/>
  <c r="BK1109" i="12" s="1"/>
  <c r="BC1257" i="12"/>
  <c r="BI1257" i="12" s="1"/>
  <c r="BC1400" i="12"/>
  <c r="BI1400" i="12" s="1"/>
  <c r="BE1573" i="12"/>
  <c r="BK1573" i="12" s="1"/>
  <c r="BE1769" i="12"/>
  <c r="BK1769" i="12" s="1"/>
  <c r="BD1968" i="12"/>
  <c r="BJ1968" i="12" s="1"/>
  <c r="BE2184" i="12"/>
  <c r="BK2184" i="12" s="1"/>
  <c r="BE2472" i="12"/>
  <c r="BK2472" i="12" s="1"/>
  <c r="BE2683" i="12"/>
  <c r="BK2683" i="12" s="1"/>
  <c r="BD2840" i="12"/>
  <c r="BJ2840" i="12" s="1"/>
  <c r="BC3017" i="12"/>
  <c r="BI3017" i="12" s="1"/>
  <c r="BC3106" i="12"/>
  <c r="BI3106" i="12" s="1"/>
  <c r="BC1886" i="12"/>
  <c r="BI1886" i="12" s="1"/>
  <c r="BE2087" i="12"/>
  <c r="BK2087" i="12" s="1"/>
  <c r="BE2340" i="12"/>
  <c r="BK2340" i="12" s="1"/>
  <c r="BC2544" i="12"/>
  <c r="BI2544" i="12" s="1"/>
  <c r="BC2737" i="12"/>
  <c r="BI2737" i="12" s="1"/>
  <c r="BD2868" i="12"/>
  <c r="BJ2868" i="12" s="1"/>
  <c r="BC3027" i="12"/>
  <c r="BI3027" i="12" s="1"/>
  <c r="BC1664" i="12"/>
  <c r="BI1664" i="12" s="1"/>
  <c r="BC1841" i="12"/>
  <c r="BI1841" i="12" s="1"/>
  <c r="BC2071" i="12"/>
  <c r="BI2071" i="12" s="1"/>
  <c r="BC2328" i="12"/>
  <c r="BI2328" i="12" s="1"/>
  <c r="BE2548" i="12"/>
  <c r="BK2548" i="12" s="1"/>
  <c r="BC2756" i="12"/>
  <c r="BI2756" i="12" s="1"/>
  <c r="BD2972" i="12"/>
  <c r="BJ2972" i="12" s="1"/>
  <c r="BD3078" i="12"/>
  <c r="BJ3078" i="12" s="1"/>
  <c r="BE1744" i="12"/>
  <c r="BK1744" i="12" s="1"/>
  <c r="BE1952" i="12"/>
  <c r="BK1952" i="12" s="1"/>
  <c r="BC2180" i="12"/>
  <c r="BI2180" i="12" s="1"/>
  <c r="BC2468" i="12"/>
  <c r="BI2468" i="12" s="1"/>
  <c r="BE2658" i="12"/>
  <c r="BK2658" i="12" s="1"/>
  <c r="BD2815" i="12"/>
  <c r="BJ2815" i="12" s="1"/>
  <c r="BD3015" i="12"/>
  <c r="BJ3015" i="12" s="1"/>
  <c r="BC3099" i="12"/>
  <c r="BI3099" i="12" s="1"/>
  <c r="BE232" i="12"/>
  <c r="BK232" i="12" s="1"/>
  <c r="BC247" i="12"/>
  <c r="BI247" i="12" s="1"/>
  <c r="BD540" i="12"/>
  <c r="BJ540" i="12" s="1"/>
  <c r="BD724" i="12"/>
  <c r="BJ724" i="12" s="1"/>
  <c r="BC877" i="12"/>
  <c r="BI877" i="12" s="1"/>
  <c r="BD1050" i="12"/>
  <c r="BJ1050" i="12" s="1"/>
  <c r="BD1297" i="12"/>
  <c r="BJ1297" i="12" s="1"/>
  <c r="BD1516" i="12"/>
  <c r="BJ1516" i="12" s="1"/>
  <c r="BD228" i="12"/>
  <c r="BJ228" i="12" s="1"/>
  <c r="BE154" i="12"/>
  <c r="BK154" i="12" s="1"/>
  <c r="BE336" i="12"/>
  <c r="BK336" i="12" s="1"/>
  <c r="BD536" i="12"/>
  <c r="BJ536" i="12" s="1"/>
  <c r="BD720" i="12"/>
  <c r="BJ720" i="12" s="1"/>
  <c r="BC922" i="12"/>
  <c r="BI922" i="12" s="1"/>
  <c r="BC1085" i="12"/>
  <c r="BI1085" i="12" s="1"/>
  <c r="BD1295" i="12"/>
  <c r="BJ1295" i="12" s="1"/>
  <c r="BE1435" i="12"/>
  <c r="BK1435" i="12" s="1"/>
  <c r="BD1703" i="12"/>
  <c r="BJ1703" i="12" s="1"/>
  <c r="BC1874" i="12"/>
  <c r="BI1874" i="12" s="1"/>
  <c r="BD2099" i="12"/>
  <c r="BJ2099" i="12" s="1"/>
  <c r="BD2379" i="12"/>
  <c r="BJ2379" i="12" s="1"/>
  <c r="BE2648" i="12"/>
  <c r="BK2648" i="12" s="1"/>
  <c r="BE2815" i="12"/>
  <c r="BK2815" i="12" s="1"/>
  <c r="BC2977" i="12"/>
  <c r="BI2977" i="12" s="1"/>
  <c r="BE3034" i="12"/>
  <c r="BK3034" i="12" s="1"/>
  <c r="BC1711" i="12"/>
  <c r="BI1711" i="12" s="1"/>
  <c r="BD1937" i="12"/>
  <c r="BJ1937" i="12" s="1"/>
  <c r="BE2161" i="12"/>
  <c r="BK2161" i="12" s="1"/>
  <c r="BC2385" i="12"/>
  <c r="BI2385" i="12" s="1"/>
  <c r="BC2645" i="12"/>
  <c r="BI2645" i="12" s="1"/>
  <c r="BE2784" i="12"/>
  <c r="BK2784" i="12" s="1"/>
  <c r="BD2960" i="12"/>
  <c r="BJ2960" i="12" s="1"/>
  <c r="BE3082" i="12"/>
  <c r="BK3082" i="12" s="1"/>
  <c r="BC1810" i="12"/>
  <c r="BI1810" i="12" s="1"/>
  <c r="BE1999" i="12"/>
  <c r="BK1999" i="12" s="1"/>
  <c r="BD2169" i="12"/>
  <c r="BJ2169" i="12" s="1"/>
  <c r="BD2431" i="12"/>
  <c r="BJ2431" i="12" s="1"/>
  <c r="BD2672" i="12"/>
  <c r="BJ2672" i="12" s="1"/>
  <c r="BC2831" i="12"/>
  <c r="BI2831" i="12" s="1"/>
  <c r="BE3009" i="12"/>
  <c r="BK3009" i="12" s="1"/>
  <c r="BD3093" i="12"/>
  <c r="BJ3093" i="12" s="1"/>
  <c r="BC1784" i="12"/>
  <c r="BI1784" i="12" s="1"/>
  <c r="BD2024" i="12"/>
  <c r="BJ2024" i="12" s="1"/>
  <c r="BE2289" i="12"/>
  <c r="BK2289" i="12" s="1"/>
  <c r="BD2521" i="12"/>
  <c r="BJ2521" i="12" s="1"/>
  <c r="BD2718" i="12"/>
  <c r="BJ2718" i="12" s="1"/>
  <c r="BC2878" i="12"/>
  <c r="BI2878" i="12" s="1"/>
  <c r="BC3033" i="12"/>
  <c r="BI3033" i="12" s="1"/>
  <c r="BE3124" i="12"/>
  <c r="BK3124" i="12" s="1"/>
  <c r="BC95" i="12"/>
  <c r="BI95" i="12" s="1"/>
  <c r="BD176" i="12"/>
  <c r="BJ176" i="12" s="1"/>
  <c r="BE272" i="12"/>
  <c r="BK272" i="12" s="1"/>
  <c r="BD373" i="12"/>
  <c r="BJ373" i="12" s="1"/>
  <c r="BE455" i="12"/>
  <c r="BK455" i="12" s="1"/>
  <c r="BE576" i="12"/>
  <c r="BK576" i="12" s="1"/>
  <c r="BD698" i="12"/>
  <c r="BJ698" i="12" s="1"/>
  <c r="BC856" i="12"/>
  <c r="BI856" i="12" s="1"/>
  <c r="BE987" i="12"/>
  <c r="BK987" i="12" s="1"/>
  <c r="BE1168" i="12"/>
  <c r="BK1168" i="12" s="1"/>
  <c r="BC1394" i="12"/>
  <c r="BI1394" i="12" s="1"/>
  <c r="BC1637" i="12"/>
  <c r="BI1637" i="12" s="1"/>
  <c r="BD122" i="12"/>
  <c r="BJ122" i="12" s="1"/>
  <c r="BD314" i="12"/>
  <c r="BJ314" i="12" s="1"/>
  <c r="BC573" i="12"/>
  <c r="BI573" i="12" s="1"/>
  <c r="BD771" i="12"/>
  <c r="BJ771" i="12" s="1"/>
  <c r="BE895" i="12"/>
  <c r="BK895" i="12" s="1"/>
  <c r="BE1059" i="12"/>
  <c r="BK1059" i="12" s="1"/>
  <c r="BD1215" i="12"/>
  <c r="BJ1215" i="12" s="1"/>
  <c r="BE1426" i="12"/>
  <c r="BK1426" i="12" s="1"/>
  <c r="BE1631" i="12"/>
  <c r="BK1631" i="12" s="1"/>
  <c r="BC98" i="12"/>
  <c r="BI98" i="12" s="1"/>
  <c r="BC353" i="12"/>
  <c r="BI353" i="12" s="1"/>
  <c r="BE544" i="12"/>
  <c r="BK544" i="12" s="1"/>
  <c r="BD706" i="12"/>
  <c r="BJ706" i="12" s="1"/>
  <c r="BC912" i="12"/>
  <c r="BI912" i="12" s="1"/>
  <c r="BC1076" i="12"/>
  <c r="BI1076" i="12" s="1"/>
  <c r="BD1285" i="12"/>
  <c r="BJ1285" i="12" s="1"/>
  <c r="BD1416" i="12"/>
  <c r="BJ1416" i="12" s="1"/>
  <c r="BD1611" i="12"/>
  <c r="BJ1611" i="12" s="1"/>
  <c r="BE134" i="12"/>
  <c r="BK134" i="12" s="1"/>
  <c r="BE322" i="12"/>
  <c r="BK322" i="12" s="1"/>
  <c r="BC496" i="12"/>
  <c r="BI496" i="12" s="1"/>
  <c r="BE724" i="12"/>
  <c r="BK724" i="12" s="1"/>
  <c r="BD877" i="12"/>
  <c r="BJ877" i="12" s="1"/>
  <c r="BC1016" i="12"/>
  <c r="BI1016" i="12" s="1"/>
  <c r="BE1297" i="12"/>
  <c r="BK1297" i="12" s="1"/>
  <c r="BC1489" i="12"/>
  <c r="BI1489" i="12" s="1"/>
  <c r="BE1707" i="12"/>
  <c r="BK1707" i="12" s="1"/>
  <c r="BC1937" i="12"/>
  <c r="BI1937" i="12" s="1"/>
  <c r="BC2138" i="12"/>
  <c r="BI2138" i="12" s="1"/>
  <c r="BC2336" i="12"/>
  <c r="BI2336" i="12" s="1"/>
  <c r="BE2556" i="12"/>
  <c r="BK2556" i="12" s="1"/>
  <c r="BE2743" i="12"/>
  <c r="BK2743" i="12" s="1"/>
  <c r="BD2912" i="12"/>
  <c r="BJ2912" i="12" s="1"/>
  <c r="BD3043" i="12"/>
  <c r="BJ3043" i="12" s="1"/>
  <c r="BC1694" i="12"/>
  <c r="BI1694" i="12" s="1"/>
  <c r="BE1862" i="12"/>
  <c r="BK1862" i="12" s="1"/>
  <c r="BD2062" i="12"/>
  <c r="BJ2062" i="12" s="1"/>
  <c r="BC2289" i="12"/>
  <c r="BI2289" i="12" s="1"/>
  <c r="BD2568" i="12"/>
  <c r="BJ2568" i="12" s="1"/>
  <c r="BD2750" i="12"/>
  <c r="BJ2750" i="12" s="1"/>
  <c r="BD2942" i="12"/>
  <c r="BJ2942" i="12" s="1"/>
  <c r="BC3045" i="12"/>
  <c r="BI3045" i="12" s="1"/>
  <c r="BE1699" i="12"/>
  <c r="BK1699" i="12" s="1"/>
  <c r="BC1928" i="12"/>
  <c r="BI1928" i="12" s="1"/>
  <c r="BD2095" i="12"/>
  <c r="BJ2095" i="12" s="1"/>
  <c r="BD2349" i="12"/>
  <c r="BJ2349" i="12" s="1"/>
  <c r="BC2591" i="12"/>
  <c r="BI2591" i="12" s="1"/>
  <c r="BE2741" i="12"/>
  <c r="BK2741" i="12" s="1"/>
  <c r="BE2849" i="12"/>
  <c r="BK2849" i="12" s="1"/>
  <c r="BE3028" i="12"/>
  <c r="BK3028" i="12" s="1"/>
  <c r="BC3104" i="12"/>
  <c r="BI3104" i="12" s="1"/>
  <c r="BC1818" i="12"/>
  <c r="BI1818" i="12" s="1"/>
  <c r="BE2029" i="12"/>
  <c r="BK2029" i="12" s="1"/>
  <c r="BD2200" i="12"/>
  <c r="BJ2200" i="12" s="1"/>
  <c r="BE2440" i="12"/>
  <c r="BK2440" i="12" s="1"/>
  <c r="BC2680" i="12"/>
  <c r="BI2680" i="12" s="1"/>
  <c r="BE2835" i="12"/>
  <c r="BK2835" i="12" s="1"/>
  <c r="BC2999" i="12"/>
  <c r="BI2999" i="12" s="1"/>
  <c r="BD3104" i="12"/>
  <c r="BJ3104" i="12" s="1"/>
  <c r="AK234" i="12"/>
  <c r="AS234" i="12" s="1"/>
  <c r="AY234" i="12" s="1"/>
  <c r="AJ229" i="12"/>
  <c r="AR229" i="12" s="1"/>
  <c r="AX229" i="12" s="1"/>
  <c r="AK2431" i="12"/>
  <c r="AS2431" i="12" s="1"/>
  <c r="AY2431" i="12" s="1"/>
  <c r="AI225" i="12"/>
  <c r="AM225" i="12" s="1"/>
  <c r="AQ225" i="12" s="1"/>
  <c r="AW225" i="12" s="1"/>
  <c r="AI222" i="12"/>
  <c r="AM222" i="12" s="1"/>
  <c r="AQ222" i="12" s="1"/>
  <c r="AW222" i="12" s="1"/>
  <c r="AJ233" i="12"/>
  <c r="AR233" i="12" s="1"/>
  <c r="AX233" i="12" s="1"/>
  <c r="AK246" i="12"/>
  <c r="AS246" i="12" s="1"/>
  <c r="AY246" i="12" s="1"/>
  <c r="AI254" i="12"/>
  <c r="AM254" i="12" s="1"/>
  <c r="AQ254" i="12" s="1"/>
  <c r="AW254" i="12" s="1"/>
  <c r="AJ237" i="12"/>
  <c r="AR237" i="12" s="1"/>
  <c r="AX237" i="12" s="1"/>
  <c r="AK2421" i="12"/>
  <c r="AS2421" i="12" s="1"/>
  <c r="AY2421" i="12" s="1"/>
  <c r="AI249" i="12"/>
  <c r="AM249" i="12" s="1"/>
  <c r="AQ249" i="12" s="1"/>
  <c r="AW249" i="12" s="1"/>
  <c r="AK253" i="12"/>
  <c r="AS253" i="12" s="1"/>
  <c r="AY253" i="12" s="1"/>
  <c r="AI218" i="12"/>
  <c r="AM218" i="12" s="1"/>
  <c r="AQ218" i="12" s="1"/>
  <c r="AW218" i="12" s="1"/>
  <c r="AK221" i="12"/>
  <c r="AS221" i="12" s="1"/>
  <c r="AY221" i="12" s="1"/>
  <c r="AI217" i="12"/>
  <c r="AM217" i="12" s="1"/>
  <c r="AQ217" i="12" s="1"/>
  <c r="AW217" i="12" s="1"/>
  <c r="AI226" i="12"/>
  <c r="AM226" i="12" s="1"/>
  <c r="AQ226" i="12" s="1"/>
  <c r="AW226" i="12" s="1"/>
  <c r="AJ241" i="12"/>
  <c r="AR241" i="12" s="1"/>
  <c r="AX241" i="12" s="1"/>
  <c r="AK229" i="12"/>
  <c r="AS229" i="12" s="1"/>
  <c r="AY229" i="12" s="1"/>
  <c r="AI2428" i="12"/>
  <c r="AM2428" i="12" s="1"/>
  <c r="AQ2428" i="12" s="1"/>
  <c r="AW2428" i="12" s="1"/>
  <c r="AJ226" i="12"/>
  <c r="AR226" i="12" s="1"/>
  <c r="AX226" i="12" s="1"/>
  <c r="AK233" i="12"/>
  <c r="AS233" i="12" s="1"/>
  <c r="AY233" i="12" s="1"/>
  <c r="AI238" i="12"/>
  <c r="AM238" i="12" s="1"/>
  <c r="AQ238" i="12" s="1"/>
  <c r="AW238" i="12" s="1"/>
  <c r="AJ246" i="12"/>
  <c r="AR246" i="12" s="1"/>
  <c r="AX246" i="12" s="1"/>
  <c r="AI245" i="12"/>
  <c r="AM245" i="12" s="1"/>
  <c r="AQ245" i="12" s="1"/>
  <c r="AW245" i="12" s="1"/>
  <c r="AJ2421" i="12"/>
  <c r="AR2421" i="12" s="1"/>
  <c r="AX2421" i="12" s="1"/>
  <c r="AK230" i="12"/>
  <c r="AS230" i="12" s="1"/>
  <c r="AY230" i="12" s="1"/>
  <c r="AI233" i="12"/>
  <c r="AM233" i="12" s="1"/>
  <c r="AQ233" i="12" s="1"/>
  <c r="AW233" i="12" s="1"/>
  <c r="AI234" i="12"/>
  <c r="AM234" i="12" s="1"/>
  <c r="AQ234" i="12" s="1"/>
  <c r="AW234" i="12" s="1"/>
  <c r="AK250" i="12"/>
  <c r="AS250" i="12" s="1"/>
  <c r="AY250" i="12" s="1"/>
  <c r="AK241" i="12"/>
  <c r="AS241" i="12" s="1"/>
  <c r="AY241" i="12" s="1"/>
  <c r="AI221" i="12"/>
  <c r="AM221" i="12" s="1"/>
  <c r="AQ221" i="12" s="1"/>
  <c r="AW221" i="12" s="1"/>
  <c r="AJ225" i="12"/>
  <c r="AR225" i="12" s="1"/>
  <c r="AX225" i="12" s="1"/>
  <c r="AJ222" i="12"/>
  <c r="AR222" i="12" s="1"/>
  <c r="AX222" i="12" s="1"/>
  <c r="AJ250" i="12"/>
  <c r="AR250" i="12" s="1"/>
  <c r="AX250" i="12" s="1"/>
  <c r="AK222" i="12"/>
  <c r="AS222" i="12" s="1"/>
  <c r="AY222" i="12" s="1"/>
  <c r="AK254" i="12"/>
  <c r="AS254" i="12" s="1"/>
  <c r="AY254" i="12" s="1"/>
  <c r="AK242" i="12"/>
  <c r="AS242" i="12" s="1"/>
  <c r="AY242" i="12" s="1"/>
  <c r="AJ2428" i="12"/>
  <c r="AR2428" i="12" s="1"/>
  <c r="AX2428" i="12" s="1"/>
  <c r="AJ230" i="12"/>
  <c r="AR230" i="12" s="1"/>
  <c r="AX230" i="12" s="1"/>
  <c r="AI2421" i="12"/>
  <c r="AM2421" i="12" s="1"/>
  <c r="AQ2421" i="12" s="1"/>
  <c r="AW2421" i="12" s="1"/>
  <c r="AI242" i="12"/>
  <c r="AM242" i="12" s="1"/>
  <c r="AQ242" i="12" s="1"/>
  <c r="AW242" i="12" s="1"/>
  <c r="AJ253" i="12"/>
  <c r="AR253" i="12" s="1"/>
  <c r="AX253" i="12" s="1"/>
  <c r="AI230" i="12"/>
  <c r="AM230" i="12" s="1"/>
  <c r="AQ230" i="12" s="1"/>
  <c r="AW230" i="12" s="1"/>
  <c r="AK217" i="12"/>
  <c r="AS217" i="12" s="1"/>
  <c r="AY217" i="12" s="1"/>
  <c r="AJ249" i="12"/>
  <c r="AR249" i="12" s="1"/>
  <c r="AX249" i="12" s="1"/>
  <c r="AI250" i="12"/>
  <c r="AM250" i="12" s="1"/>
  <c r="AQ250" i="12" s="1"/>
  <c r="AW250" i="12" s="1"/>
  <c r="AJ218" i="12"/>
  <c r="AR218" i="12" s="1"/>
  <c r="AX218" i="12" s="1"/>
  <c r="AI241" i="12"/>
  <c r="AM241" i="12" s="1"/>
  <c r="AQ241" i="12" s="1"/>
  <c r="AW241" i="12" s="1"/>
  <c r="AI246" i="12"/>
  <c r="AM246" i="12" s="1"/>
  <c r="AQ246" i="12" s="1"/>
  <c r="AW246" i="12" s="1"/>
  <c r="AK2428" i="12"/>
  <c r="AS2428" i="12" s="1"/>
  <c r="AY2428" i="12" s="1"/>
  <c r="AK245" i="12"/>
  <c r="AS245" i="12" s="1"/>
  <c r="AY245" i="12" s="1"/>
  <c r="AI229" i="12"/>
  <c r="AM229" i="12" s="1"/>
  <c r="AQ229" i="12" s="1"/>
  <c r="AW229" i="12" s="1"/>
  <c r="AJ238" i="12"/>
  <c r="AR238" i="12" s="1"/>
  <c r="AX238" i="12" s="1"/>
  <c r="AK218" i="12"/>
  <c r="AS218" i="12" s="1"/>
  <c r="AY218" i="12" s="1"/>
  <c r="AK249" i="12"/>
  <c r="AS249" i="12" s="1"/>
  <c r="AY249" i="12" s="1"/>
  <c r="AK237" i="12"/>
  <c r="AS237" i="12" s="1"/>
  <c r="AY237" i="12" s="1"/>
  <c r="AK238" i="12"/>
  <c r="AS238" i="12" s="1"/>
  <c r="AY238" i="12" s="1"/>
  <c r="AJ254" i="12"/>
  <c r="AR254" i="12" s="1"/>
  <c r="AX254" i="12" s="1"/>
  <c r="AJ234" i="12"/>
  <c r="AR234" i="12" s="1"/>
  <c r="AX234" i="12" s="1"/>
  <c r="AI2431" i="12"/>
  <c r="AM2431" i="12" s="1"/>
  <c r="AQ2431" i="12" s="1"/>
  <c r="AW2431" i="12" s="1"/>
  <c r="AJ245" i="12"/>
  <c r="AR245" i="12" s="1"/>
  <c r="AX245" i="12" s="1"/>
  <c r="AJ221" i="12"/>
  <c r="AR221" i="12" s="1"/>
  <c r="AX221" i="12" s="1"/>
  <c r="AK225" i="12"/>
  <c r="AS225" i="12" s="1"/>
  <c r="AY225" i="12" s="1"/>
  <c r="AJ217" i="12"/>
  <c r="AR217" i="12" s="1"/>
  <c r="AX217" i="12" s="1"/>
  <c r="AI253" i="12"/>
  <c r="AM253" i="12" s="1"/>
  <c r="AQ253" i="12" s="1"/>
  <c r="AW253" i="12" s="1"/>
  <c r="AK226" i="12"/>
  <c r="AS226" i="12" s="1"/>
  <c r="AY226" i="12" s="1"/>
  <c r="AJ242" i="12"/>
  <c r="AR242" i="12" s="1"/>
  <c r="AX242" i="12" s="1"/>
  <c r="AI237" i="12"/>
  <c r="AM237" i="12" s="1"/>
  <c r="AQ237" i="12" s="1"/>
  <c r="AW237" i="12" s="1"/>
  <c r="AD1543" i="12"/>
  <c r="AC210" i="12"/>
  <c r="AD1671" i="12"/>
  <c r="AE1543" i="12"/>
  <c r="AD2429" i="12"/>
  <c r="AC1671" i="12"/>
  <c r="AD210" i="12"/>
  <c r="AD2430" i="12"/>
  <c r="AE1671" i="12"/>
  <c r="AD214" i="12"/>
  <c r="AE214" i="12"/>
  <c r="AC214" i="12"/>
  <c r="AE2429" i="12"/>
  <c r="AE210" i="12"/>
  <c r="AC1207" i="12"/>
  <c r="AC2620" i="12"/>
  <c r="AC1814" i="12"/>
  <c r="AC1543" i="12"/>
  <c r="AC2436" i="12"/>
  <c r="AC2430" i="12"/>
  <c r="I2429" i="12"/>
  <c r="L2429" i="12" s="1"/>
  <c r="T2429" i="12" s="1"/>
  <c r="N2430" i="12"/>
  <c r="V2430" i="12" s="1"/>
  <c r="I1808" i="12"/>
  <c r="L1809" i="12"/>
  <c r="T1809" i="12" s="1"/>
  <c r="I1884" i="12"/>
  <c r="L1885" i="12"/>
  <c r="T1885" i="12" s="1"/>
  <c r="I2499" i="12"/>
  <c r="L2500" i="12"/>
  <c r="T2500" i="12" s="1"/>
  <c r="I2426" i="12"/>
  <c r="L2427" i="12"/>
  <c r="T2427" i="12" s="1"/>
  <c r="I2438" i="12"/>
  <c r="L2439" i="12"/>
  <c r="T2439" i="12" s="1"/>
  <c r="I208" i="12"/>
  <c r="L208" i="12" s="1"/>
  <c r="T208" i="12" s="1"/>
  <c r="L209" i="12"/>
  <c r="T209" i="12" s="1"/>
  <c r="I212" i="12"/>
  <c r="L212" i="12" s="1"/>
  <c r="T212" i="12" s="1"/>
  <c r="L213" i="12"/>
  <c r="T213" i="12" s="1"/>
  <c r="K1808" i="12"/>
  <c r="N1809" i="12"/>
  <c r="V1809" i="12" s="1"/>
  <c r="J208" i="12"/>
  <c r="M208" i="12" s="1"/>
  <c r="U208" i="12" s="1"/>
  <c r="M209" i="12"/>
  <c r="U209" i="12" s="1"/>
  <c r="J212" i="12"/>
  <c r="M212" i="12" s="1"/>
  <c r="U212" i="12" s="1"/>
  <c r="M213" i="12"/>
  <c r="U213" i="12" s="1"/>
  <c r="K212" i="12"/>
  <c r="N212" i="12" s="1"/>
  <c r="V212" i="12" s="1"/>
  <c r="N213" i="12"/>
  <c r="V213" i="12" s="1"/>
  <c r="K1884" i="12"/>
  <c r="N1885" i="12"/>
  <c r="V1885" i="12" s="1"/>
  <c r="K2499" i="12"/>
  <c r="N2500" i="12"/>
  <c r="V2500" i="12" s="1"/>
  <c r="J1808" i="12"/>
  <c r="M1809" i="12"/>
  <c r="U1809" i="12" s="1"/>
  <c r="J2438" i="12"/>
  <c r="M2439" i="12"/>
  <c r="U2439" i="12" s="1"/>
  <c r="K2426" i="12"/>
  <c r="N2427" i="12"/>
  <c r="V2427" i="12" s="1"/>
  <c r="J1884" i="12"/>
  <c r="M1885" i="12"/>
  <c r="U1885" i="12" s="1"/>
  <c r="K2438" i="12"/>
  <c r="N2439" i="12"/>
  <c r="V2439" i="12" s="1"/>
  <c r="J2499" i="12"/>
  <c r="M2500" i="12"/>
  <c r="U2500" i="12" s="1"/>
  <c r="J2426" i="12"/>
  <c r="M2427" i="12"/>
  <c r="U2427" i="12" s="1"/>
  <c r="K208" i="12"/>
  <c r="N208" i="12" s="1"/>
  <c r="V208" i="12" s="1"/>
  <c r="N209" i="12"/>
  <c r="V209" i="12" s="1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7" i="12"/>
  <c r="I26" i="12" s="1"/>
  <c r="I25" i="12" s="1"/>
  <c r="J27" i="12"/>
  <c r="J26" i="12" s="1"/>
  <c r="J25" i="12" s="1"/>
  <c r="K27" i="12"/>
  <c r="K26" i="12" s="1"/>
  <c r="K25" i="12" s="1"/>
  <c r="I31" i="12"/>
  <c r="I30" i="12" s="1"/>
  <c r="I29" i="12" s="1"/>
  <c r="J31" i="12"/>
  <c r="J30" i="12" s="1"/>
  <c r="J29" i="12" s="1"/>
  <c r="K31" i="12"/>
  <c r="K30" i="12" s="1"/>
  <c r="K29" i="12" s="1"/>
  <c r="I43" i="12"/>
  <c r="I42" i="12" s="1"/>
  <c r="I41" i="12" s="1"/>
  <c r="J43" i="12"/>
  <c r="J42" i="12" s="1"/>
  <c r="J41" i="12" s="1"/>
  <c r="K43" i="12"/>
  <c r="K42" i="12" s="1"/>
  <c r="K41" i="12" s="1"/>
  <c r="I47" i="12"/>
  <c r="I46" i="12" s="1"/>
  <c r="I45" i="12" s="1"/>
  <c r="J47" i="12"/>
  <c r="J46" i="12" s="1"/>
  <c r="J45" i="12" s="1"/>
  <c r="K47" i="12"/>
  <c r="K46" i="12" s="1"/>
  <c r="K45" i="12" s="1"/>
  <c r="I52" i="12"/>
  <c r="I51" i="12" s="1"/>
  <c r="I50" i="12" s="1"/>
  <c r="J52" i="12"/>
  <c r="J51" i="12" s="1"/>
  <c r="J50" i="12" s="1"/>
  <c r="K52" i="12"/>
  <c r="K51" i="12" s="1"/>
  <c r="K50" i="12" s="1"/>
  <c r="I56" i="12"/>
  <c r="I55" i="12" s="1"/>
  <c r="I54" i="12" s="1"/>
  <c r="J56" i="12"/>
  <c r="J55" i="12" s="1"/>
  <c r="J54" i="12" s="1"/>
  <c r="K56" i="12"/>
  <c r="K55" i="12" s="1"/>
  <c r="K54" i="12" s="1"/>
  <c r="I60" i="12"/>
  <c r="I59" i="12" s="1"/>
  <c r="I58" i="12" s="1"/>
  <c r="J60" i="12"/>
  <c r="J59" i="12" s="1"/>
  <c r="J58" i="12" s="1"/>
  <c r="K60" i="12"/>
  <c r="K59" i="12" s="1"/>
  <c r="K58" i="12" s="1"/>
  <c r="I65" i="12"/>
  <c r="I64" i="12" s="1"/>
  <c r="J65" i="12"/>
  <c r="J64" i="12" s="1"/>
  <c r="K65" i="12"/>
  <c r="K64" i="12" s="1"/>
  <c r="I68" i="12"/>
  <c r="I67" i="12" s="1"/>
  <c r="J68" i="12"/>
  <c r="J67" i="12" s="1"/>
  <c r="K68" i="12"/>
  <c r="K67" i="12" s="1"/>
  <c r="I72" i="12"/>
  <c r="I71" i="12" s="1"/>
  <c r="I70" i="12" s="1"/>
  <c r="J72" i="12"/>
  <c r="J71" i="12" s="1"/>
  <c r="J70" i="12" s="1"/>
  <c r="K72" i="12"/>
  <c r="K71" i="12" s="1"/>
  <c r="K70" i="12" s="1"/>
  <c r="I78" i="12"/>
  <c r="I77" i="12" s="1"/>
  <c r="J78" i="12"/>
  <c r="J77" i="12" s="1"/>
  <c r="K78" i="12"/>
  <c r="K77" i="12" s="1"/>
  <c r="I81" i="12"/>
  <c r="J81" i="12"/>
  <c r="K81" i="12"/>
  <c r="I83" i="12"/>
  <c r="J83" i="12"/>
  <c r="K83" i="12"/>
  <c r="I87" i="12"/>
  <c r="I86" i="12" s="1"/>
  <c r="J87" i="12"/>
  <c r="J86" i="12" s="1"/>
  <c r="K87" i="12"/>
  <c r="K86" i="12" s="1"/>
  <c r="I91" i="12"/>
  <c r="J91" i="12"/>
  <c r="K91" i="12"/>
  <c r="I94" i="12"/>
  <c r="J94" i="12"/>
  <c r="K94" i="12"/>
  <c r="I97" i="12"/>
  <c r="J97" i="12"/>
  <c r="K97" i="12"/>
  <c r="I101" i="12"/>
  <c r="I100" i="12" s="1"/>
  <c r="I99" i="12" s="1"/>
  <c r="J101" i="12"/>
  <c r="J100" i="12" s="1"/>
  <c r="J99" i="12" s="1"/>
  <c r="K101" i="12"/>
  <c r="K100" i="12" s="1"/>
  <c r="K99" i="12" s="1"/>
  <c r="I108" i="12"/>
  <c r="I107" i="12" s="1"/>
  <c r="I106" i="12" s="1"/>
  <c r="I105" i="12" s="1"/>
  <c r="J108" i="12"/>
  <c r="J107" i="12" s="1"/>
  <c r="J106" i="12" s="1"/>
  <c r="J105" i="12" s="1"/>
  <c r="K108" i="12"/>
  <c r="K107" i="12" s="1"/>
  <c r="K106" i="12" s="1"/>
  <c r="K105" i="12" s="1"/>
  <c r="I113" i="12"/>
  <c r="I112" i="12" s="1"/>
  <c r="I111" i="12" s="1"/>
  <c r="I110" i="12" s="1"/>
  <c r="J113" i="12"/>
  <c r="J112" i="12" s="1"/>
  <c r="J111" i="12" s="1"/>
  <c r="J110" i="12" s="1"/>
  <c r="K113" i="12"/>
  <c r="K112" i="12" s="1"/>
  <c r="K111" i="12" s="1"/>
  <c r="K110" i="12" s="1"/>
  <c r="I118" i="12"/>
  <c r="J118" i="12"/>
  <c r="K118" i="12"/>
  <c r="I120" i="12"/>
  <c r="J120" i="12"/>
  <c r="K120" i="12"/>
  <c r="I127" i="12"/>
  <c r="I126" i="12" s="1"/>
  <c r="J127" i="12"/>
  <c r="J126" i="12" s="1"/>
  <c r="K127" i="12"/>
  <c r="K126" i="12" s="1"/>
  <c r="I130" i="12"/>
  <c r="I129" i="12" s="1"/>
  <c r="J130" i="12"/>
  <c r="J129" i="12" s="1"/>
  <c r="K130" i="12"/>
  <c r="K129" i="12" s="1"/>
  <c r="I133" i="12"/>
  <c r="I132" i="12" s="1"/>
  <c r="J133" i="12"/>
  <c r="J132" i="12" s="1"/>
  <c r="K133" i="12"/>
  <c r="K132" i="12" s="1"/>
  <c r="I137" i="12"/>
  <c r="I136" i="12" s="1"/>
  <c r="J137" i="12"/>
  <c r="J136" i="12" s="1"/>
  <c r="K137" i="12"/>
  <c r="K136" i="12" s="1"/>
  <c r="I140" i="12"/>
  <c r="I139" i="12" s="1"/>
  <c r="J140" i="12"/>
  <c r="J139" i="12" s="1"/>
  <c r="K140" i="12"/>
  <c r="K139" i="12" s="1"/>
  <c r="I144" i="12"/>
  <c r="I143" i="12" s="1"/>
  <c r="I142" i="12" s="1"/>
  <c r="J144" i="12"/>
  <c r="J143" i="12" s="1"/>
  <c r="J142" i="12" s="1"/>
  <c r="K144" i="12"/>
  <c r="K143" i="12" s="1"/>
  <c r="K142" i="12" s="1"/>
  <c r="I153" i="12"/>
  <c r="I152" i="12" s="1"/>
  <c r="I151" i="12" s="1"/>
  <c r="J153" i="12"/>
  <c r="J152" i="12" s="1"/>
  <c r="J151" i="12" s="1"/>
  <c r="K153" i="12"/>
  <c r="K152" i="12" s="1"/>
  <c r="K151" i="12" s="1"/>
  <c r="I157" i="12"/>
  <c r="I156" i="12" s="1"/>
  <c r="I155" i="12" s="1"/>
  <c r="J157" i="12"/>
  <c r="J156" i="12" s="1"/>
  <c r="J155" i="12" s="1"/>
  <c r="K157" i="12"/>
  <c r="K156" i="12" s="1"/>
  <c r="K155" i="12" s="1"/>
  <c r="I162" i="12"/>
  <c r="I161" i="12" s="1"/>
  <c r="J162" i="12"/>
  <c r="J161" i="12" s="1"/>
  <c r="K162" i="12"/>
  <c r="K161" i="12" s="1"/>
  <c r="I165" i="12"/>
  <c r="I164" i="12" s="1"/>
  <c r="J165" i="12"/>
  <c r="J164" i="12" s="1"/>
  <c r="K165" i="12"/>
  <c r="K164" i="12" s="1"/>
  <c r="I168" i="12"/>
  <c r="I167" i="12" s="1"/>
  <c r="J168" i="12"/>
  <c r="J167" i="12" s="1"/>
  <c r="K168" i="12"/>
  <c r="K167" i="12" s="1"/>
  <c r="I172" i="12"/>
  <c r="I171" i="12" s="1"/>
  <c r="J172" i="12"/>
  <c r="J171" i="12" s="1"/>
  <c r="K172" i="12"/>
  <c r="K171" i="12" s="1"/>
  <c r="I175" i="12"/>
  <c r="I174" i="12" s="1"/>
  <c r="J175" i="12"/>
  <c r="J174" i="12" s="1"/>
  <c r="K175" i="12"/>
  <c r="K174" i="12" s="1"/>
  <c r="I180" i="12"/>
  <c r="I179" i="12" s="1"/>
  <c r="I178" i="12" s="1"/>
  <c r="J180" i="12"/>
  <c r="J179" i="12" s="1"/>
  <c r="J178" i="12" s="1"/>
  <c r="K180" i="12"/>
  <c r="K179" i="12" s="1"/>
  <c r="K178" i="12" s="1"/>
  <c r="I184" i="12"/>
  <c r="I183" i="12" s="1"/>
  <c r="I182" i="12" s="1"/>
  <c r="J184" i="12"/>
  <c r="J183" i="12" s="1"/>
  <c r="J182" i="12" s="1"/>
  <c r="K184" i="12"/>
  <c r="K183" i="12" s="1"/>
  <c r="K182" i="12" s="1"/>
  <c r="I190" i="12"/>
  <c r="I189" i="12" s="1"/>
  <c r="I188" i="12" s="1"/>
  <c r="J190" i="12"/>
  <c r="J189" i="12" s="1"/>
  <c r="J188" i="12" s="1"/>
  <c r="K190" i="12"/>
  <c r="K189" i="12" s="1"/>
  <c r="K188" i="12" s="1"/>
  <c r="I194" i="12"/>
  <c r="I193" i="12" s="1"/>
  <c r="J194" i="12"/>
  <c r="J193" i="12" s="1"/>
  <c r="K194" i="12"/>
  <c r="K193" i="12" s="1"/>
  <c r="I197" i="12"/>
  <c r="I196" i="12" s="1"/>
  <c r="J197" i="12"/>
  <c r="J196" i="12" s="1"/>
  <c r="K197" i="12"/>
  <c r="K196" i="12" s="1"/>
  <c r="I202" i="12"/>
  <c r="I201" i="12" s="1"/>
  <c r="I200" i="12" s="1"/>
  <c r="J202" i="12"/>
  <c r="J201" i="12" s="1"/>
  <c r="J200" i="12" s="1"/>
  <c r="K202" i="12"/>
  <c r="K201" i="12" s="1"/>
  <c r="K200" i="12" s="1"/>
  <c r="I206" i="12"/>
  <c r="I205" i="12" s="1"/>
  <c r="I204" i="12" s="1"/>
  <c r="J206" i="12"/>
  <c r="J205" i="12" s="1"/>
  <c r="J204" i="12" s="1"/>
  <c r="K206" i="12"/>
  <c r="K205" i="12" s="1"/>
  <c r="K204" i="12" s="1"/>
  <c r="I267" i="12"/>
  <c r="I266" i="12" s="1"/>
  <c r="I265" i="12" s="1"/>
  <c r="J267" i="12"/>
  <c r="J266" i="12" s="1"/>
  <c r="J265" i="12" s="1"/>
  <c r="K267" i="12"/>
  <c r="K266" i="12" s="1"/>
  <c r="K265" i="12" s="1"/>
  <c r="I271" i="12"/>
  <c r="I270" i="12" s="1"/>
  <c r="I269" i="12" s="1"/>
  <c r="J271" i="12"/>
  <c r="J270" i="12" s="1"/>
  <c r="J269" i="12" s="1"/>
  <c r="K271" i="12"/>
  <c r="K270" i="12" s="1"/>
  <c r="K269" i="12" s="1"/>
  <c r="I278" i="12"/>
  <c r="J278" i="12"/>
  <c r="K278" i="12"/>
  <c r="I280" i="12"/>
  <c r="J280" i="12"/>
  <c r="K280" i="12"/>
  <c r="I284" i="12"/>
  <c r="J284" i="12"/>
  <c r="K284" i="12"/>
  <c r="I286" i="12"/>
  <c r="J286" i="12"/>
  <c r="K286" i="12"/>
  <c r="I296" i="12"/>
  <c r="I295" i="12" s="1"/>
  <c r="J296" i="12"/>
  <c r="J295" i="12" s="1"/>
  <c r="K296" i="12"/>
  <c r="K295" i="12" s="1"/>
  <c r="I299" i="12"/>
  <c r="I298" i="12" s="1"/>
  <c r="J299" i="12"/>
  <c r="J298" i="12" s="1"/>
  <c r="K299" i="12"/>
  <c r="K298" i="12" s="1"/>
  <c r="I303" i="12"/>
  <c r="I302" i="12" s="1"/>
  <c r="I301" i="12" s="1"/>
  <c r="J303" i="12"/>
  <c r="J302" i="12" s="1"/>
  <c r="J301" i="12" s="1"/>
  <c r="K303" i="12"/>
  <c r="K302" i="12" s="1"/>
  <c r="K301" i="12" s="1"/>
  <c r="I307" i="12"/>
  <c r="I306" i="12" s="1"/>
  <c r="I305" i="12" s="1"/>
  <c r="J307" i="12"/>
  <c r="J306" i="12" s="1"/>
  <c r="J305" i="12" s="1"/>
  <c r="K307" i="12"/>
  <c r="K306" i="12" s="1"/>
  <c r="K305" i="12" s="1"/>
  <c r="I313" i="12"/>
  <c r="J313" i="12"/>
  <c r="K313" i="12"/>
  <c r="I315" i="12"/>
  <c r="J315" i="12"/>
  <c r="K315" i="12"/>
  <c r="I319" i="12"/>
  <c r="J319" i="12"/>
  <c r="K319" i="12"/>
  <c r="I321" i="12"/>
  <c r="J321" i="12"/>
  <c r="K321" i="12"/>
  <c r="I325" i="12"/>
  <c r="I324" i="12" s="1"/>
  <c r="I323" i="12" s="1"/>
  <c r="J325" i="12"/>
  <c r="J324" i="12" s="1"/>
  <c r="J323" i="12" s="1"/>
  <c r="K325" i="12"/>
  <c r="K324" i="12" s="1"/>
  <c r="K323" i="12" s="1"/>
  <c r="I329" i="12"/>
  <c r="I328" i="12" s="1"/>
  <c r="I327" i="12" s="1"/>
  <c r="J329" i="12"/>
  <c r="J328" i="12" s="1"/>
  <c r="J327" i="12" s="1"/>
  <c r="K329" i="12"/>
  <c r="K328" i="12" s="1"/>
  <c r="K327" i="12" s="1"/>
  <c r="I333" i="12"/>
  <c r="J333" i="12"/>
  <c r="K333" i="12"/>
  <c r="I335" i="12"/>
  <c r="J335" i="12"/>
  <c r="K335" i="12"/>
  <c r="I346" i="12"/>
  <c r="J346" i="12"/>
  <c r="K346" i="12"/>
  <c r="I348" i="12"/>
  <c r="J348" i="12"/>
  <c r="K348" i="12"/>
  <c r="I352" i="12"/>
  <c r="I351" i="12" s="1"/>
  <c r="I350" i="12" s="1"/>
  <c r="J352" i="12"/>
  <c r="J351" i="12" s="1"/>
  <c r="J350" i="12" s="1"/>
  <c r="K352" i="12"/>
  <c r="K351" i="12" s="1"/>
  <c r="K350" i="12" s="1"/>
  <c r="I356" i="12"/>
  <c r="I355" i="12" s="1"/>
  <c r="I354" i="12" s="1"/>
  <c r="J356" i="12"/>
  <c r="J355" i="12" s="1"/>
  <c r="J354" i="12" s="1"/>
  <c r="K356" i="12"/>
  <c r="K355" i="12" s="1"/>
  <c r="K354" i="12" s="1"/>
  <c r="I370" i="12"/>
  <c r="J370" i="12"/>
  <c r="K370" i="12"/>
  <c r="I372" i="12"/>
  <c r="J372" i="12"/>
  <c r="K372" i="12"/>
  <c r="I376" i="12"/>
  <c r="I375" i="12" s="1"/>
  <c r="I374" i="12" s="1"/>
  <c r="J376" i="12"/>
  <c r="J375" i="12" s="1"/>
  <c r="J374" i="12" s="1"/>
  <c r="K376" i="12"/>
  <c r="K375" i="12" s="1"/>
  <c r="K374" i="12" s="1"/>
  <c r="I382" i="12"/>
  <c r="I381" i="12" s="1"/>
  <c r="I380" i="12" s="1"/>
  <c r="J382" i="12"/>
  <c r="J381" i="12" s="1"/>
  <c r="J380" i="12" s="1"/>
  <c r="K382" i="12"/>
  <c r="K381" i="12" s="1"/>
  <c r="K380" i="12" s="1"/>
  <c r="I386" i="12"/>
  <c r="J386" i="12"/>
  <c r="K386" i="12"/>
  <c r="I388" i="12"/>
  <c r="J388" i="12"/>
  <c r="K388" i="12"/>
  <c r="I393" i="12"/>
  <c r="J393" i="12"/>
  <c r="K393" i="12"/>
  <c r="I395" i="12"/>
  <c r="J395" i="12"/>
  <c r="K395" i="12"/>
  <c r="I400" i="12"/>
  <c r="J400" i="12"/>
  <c r="K400" i="12"/>
  <c r="I402" i="12"/>
  <c r="J402" i="12"/>
  <c r="K402" i="12"/>
  <c r="I407" i="12"/>
  <c r="I406" i="12" s="1"/>
  <c r="I405" i="12" s="1"/>
  <c r="J407" i="12"/>
  <c r="J406" i="12" s="1"/>
  <c r="J405" i="12" s="1"/>
  <c r="K407" i="12"/>
  <c r="K406" i="12" s="1"/>
  <c r="K405" i="12" s="1"/>
  <c r="I412" i="12"/>
  <c r="I411" i="12" s="1"/>
  <c r="I410" i="12" s="1"/>
  <c r="J412" i="12"/>
  <c r="J411" i="12" s="1"/>
  <c r="J410" i="12" s="1"/>
  <c r="K412" i="12"/>
  <c r="K411" i="12" s="1"/>
  <c r="K410" i="12" s="1"/>
  <c r="I416" i="12"/>
  <c r="I415" i="12" s="1"/>
  <c r="I414" i="12" s="1"/>
  <c r="J416" i="12"/>
  <c r="J415" i="12" s="1"/>
  <c r="J414" i="12" s="1"/>
  <c r="K416" i="12"/>
  <c r="K415" i="12" s="1"/>
  <c r="K414" i="12" s="1"/>
  <c r="I427" i="12"/>
  <c r="I426" i="12" s="1"/>
  <c r="I425" i="12" s="1"/>
  <c r="J427" i="12"/>
  <c r="J426" i="12" s="1"/>
  <c r="J425" i="12" s="1"/>
  <c r="K427" i="12"/>
  <c r="K426" i="12" s="1"/>
  <c r="K425" i="12" s="1"/>
  <c r="I431" i="12"/>
  <c r="I430" i="12" s="1"/>
  <c r="I429" i="12" s="1"/>
  <c r="J431" i="12"/>
  <c r="J430" i="12" s="1"/>
  <c r="J429" i="12" s="1"/>
  <c r="K431" i="12"/>
  <c r="K430" i="12" s="1"/>
  <c r="K429" i="12" s="1"/>
  <c r="I435" i="12"/>
  <c r="I434" i="12" s="1"/>
  <c r="I433" i="12" s="1"/>
  <c r="J435" i="12"/>
  <c r="J434" i="12" s="1"/>
  <c r="J433" i="12" s="1"/>
  <c r="K435" i="12"/>
  <c r="K434" i="12" s="1"/>
  <c r="K433" i="12" s="1"/>
  <c r="I443" i="12"/>
  <c r="I442" i="12" s="1"/>
  <c r="J443" i="12"/>
  <c r="J442" i="12" s="1"/>
  <c r="K443" i="12"/>
  <c r="K442" i="12" s="1"/>
  <c r="I446" i="12"/>
  <c r="I445" i="12" s="1"/>
  <c r="J446" i="12"/>
  <c r="J445" i="12" s="1"/>
  <c r="K446" i="12"/>
  <c r="K445" i="12" s="1"/>
  <c r="I450" i="12"/>
  <c r="I449" i="12" s="1"/>
  <c r="I448" i="12" s="1"/>
  <c r="J450" i="12"/>
  <c r="J449" i="12" s="1"/>
  <c r="J448" i="12" s="1"/>
  <c r="K450" i="12"/>
  <c r="K449" i="12" s="1"/>
  <c r="K448" i="12" s="1"/>
  <c r="I454" i="12"/>
  <c r="I453" i="12" s="1"/>
  <c r="I452" i="12" s="1"/>
  <c r="J454" i="12"/>
  <c r="J453" i="12" s="1"/>
  <c r="J452" i="12" s="1"/>
  <c r="K454" i="12"/>
  <c r="K453" i="12" s="1"/>
  <c r="K452" i="12" s="1"/>
  <c r="I459" i="12"/>
  <c r="I458" i="12" s="1"/>
  <c r="I457" i="12" s="1"/>
  <c r="J459" i="12"/>
  <c r="J458" i="12" s="1"/>
  <c r="J457" i="12" s="1"/>
  <c r="K459" i="12"/>
  <c r="K458" i="12" s="1"/>
  <c r="K457" i="12" s="1"/>
  <c r="I465" i="12"/>
  <c r="I464" i="12" s="1"/>
  <c r="I463" i="12" s="1"/>
  <c r="I462" i="12" s="1"/>
  <c r="I461" i="12" s="1"/>
  <c r="J465" i="12"/>
  <c r="J464" i="12" s="1"/>
  <c r="J463" i="12" s="1"/>
  <c r="J462" i="12" s="1"/>
  <c r="J461" i="12" s="1"/>
  <c r="K465" i="12"/>
  <c r="K464" i="12" s="1"/>
  <c r="K463" i="12" s="1"/>
  <c r="K462" i="12" s="1"/>
  <c r="K461" i="12" s="1"/>
  <c r="I480" i="12"/>
  <c r="I479" i="12" s="1"/>
  <c r="I478" i="12" s="1"/>
  <c r="J480" i="12"/>
  <c r="J479" i="12" s="1"/>
  <c r="J478" i="12" s="1"/>
  <c r="K480" i="12"/>
  <c r="K479" i="12" s="1"/>
  <c r="K478" i="12" s="1"/>
  <c r="I484" i="12"/>
  <c r="I483" i="12" s="1"/>
  <c r="I482" i="12" s="1"/>
  <c r="J484" i="12"/>
  <c r="J483" i="12" s="1"/>
  <c r="J482" i="12" s="1"/>
  <c r="K484" i="12"/>
  <c r="K483" i="12" s="1"/>
  <c r="K482" i="12" s="1"/>
  <c r="I492" i="12"/>
  <c r="I491" i="12" s="1"/>
  <c r="J492" i="12"/>
  <c r="J491" i="12" s="1"/>
  <c r="K492" i="12"/>
  <c r="K491" i="12" s="1"/>
  <c r="I495" i="12"/>
  <c r="I494" i="12" s="1"/>
  <c r="J495" i="12"/>
  <c r="J494" i="12" s="1"/>
  <c r="K495" i="12"/>
  <c r="K494" i="12" s="1"/>
  <c r="I498" i="12"/>
  <c r="I497" i="12" s="1"/>
  <c r="J498" i="12"/>
  <c r="J497" i="12" s="1"/>
  <c r="K498" i="12"/>
  <c r="K497" i="12" s="1"/>
  <c r="I502" i="12"/>
  <c r="I501" i="12" s="1"/>
  <c r="I500" i="12" s="1"/>
  <c r="J502" i="12"/>
  <c r="J501" i="12" s="1"/>
  <c r="J500" i="12" s="1"/>
  <c r="K502" i="12"/>
  <c r="K501" i="12" s="1"/>
  <c r="K500" i="12" s="1"/>
  <c r="I507" i="12"/>
  <c r="J507" i="12"/>
  <c r="K507" i="12"/>
  <c r="I509" i="12"/>
  <c r="J509" i="12"/>
  <c r="K509" i="12"/>
  <c r="I515" i="12"/>
  <c r="I514" i="12" s="1"/>
  <c r="I513" i="12" s="1"/>
  <c r="J515" i="12"/>
  <c r="J514" i="12" s="1"/>
  <c r="J513" i="12" s="1"/>
  <c r="K515" i="12"/>
  <c r="K514" i="12" s="1"/>
  <c r="K513" i="12" s="1"/>
  <c r="I519" i="12"/>
  <c r="I518" i="12" s="1"/>
  <c r="I517" i="12" s="1"/>
  <c r="J519" i="12"/>
  <c r="J518" i="12" s="1"/>
  <c r="J517" i="12" s="1"/>
  <c r="K519" i="12"/>
  <c r="K518" i="12" s="1"/>
  <c r="K517" i="12" s="1"/>
  <c r="I526" i="12"/>
  <c r="I525" i="12" s="1"/>
  <c r="I524" i="12" s="1"/>
  <c r="J526" i="12"/>
  <c r="J525" i="12" s="1"/>
  <c r="J524" i="12" s="1"/>
  <c r="K526" i="12"/>
  <c r="K525" i="12" s="1"/>
  <c r="K524" i="12" s="1"/>
  <c r="I530" i="12"/>
  <c r="I529" i="12" s="1"/>
  <c r="I528" i="12" s="1"/>
  <c r="J530" i="12"/>
  <c r="J529" i="12" s="1"/>
  <c r="J528" i="12" s="1"/>
  <c r="K530" i="12"/>
  <c r="K529" i="12" s="1"/>
  <c r="K528" i="12" s="1"/>
  <c r="I535" i="12"/>
  <c r="I534" i="12" s="1"/>
  <c r="I533" i="12" s="1"/>
  <c r="J535" i="12"/>
  <c r="J534" i="12" s="1"/>
  <c r="J533" i="12" s="1"/>
  <c r="K535" i="12"/>
  <c r="K534" i="12" s="1"/>
  <c r="K533" i="12" s="1"/>
  <c r="I539" i="12"/>
  <c r="I538" i="12" s="1"/>
  <c r="I537" i="12" s="1"/>
  <c r="J539" i="12"/>
  <c r="J538" i="12" s="1"/>
  <c r="J537" i="12" s="1"/>
  <c r="K539" i="12"/>
  <c r="K538" i="12" s="1"/>
  <c r="K537" i="12" s="1"/>
  <c r="I543" i="12"/>
  <c r="I542" i="12" s="1"/>
  <c r="I541" i="12" s="1"/>
  <c r="J543" i="12"/>
  <c r="J542" i="12" s="1"/>
  <c r="J541" i="12" s="1"/>
  <c r="K543" i="12"/>
  <c r="K542" i="12" s="1"/>
  <c r="K541" i="12" s="1"/>
  <c r="I549" i="12"/>
  <c r="I548" i="12" s="1"/>
  <c r="I547" i="12" s="1"/>
  <c r="J549" i="12"/>
  <c r="J548" i="12" s="1"/>
  <c r="J547" i="12" s="1"/>
  <c r="K549" i="12"/>
  <c r="K548" i="12" s="1"/>
  <c r="K547" i="12" s="1"/>
  <c r="I553" i="12"/>
  <c r="I552" i="12" s="1"/>
  <c r="I551" i="12" s="1"/>
  <c r="J553" i="12"/>
  <c r="J552" i="12" s="1"/>
  <c r="J551" i="12" s="1"/>
  <c r="K553" i="12"/>
  <c r="K552" i="12" s="1"/>
  <c r="K551" i="12" s="1"/>
  <c r="I557" i="12"/>
  <c r="I556" i="12" s="1"/>
  <c r="I555" i="12" s="1"/>
  <c r="J557" i="12"/>
  <c r="J556" i="12" s="1"/>
  <c r="J555" i="12" s="1"/>
  <c r="K557" i="12"/>
  <c r="K556" i="12" s="1"/>
  <c r="K555" i="12" s="1"/>
  <c r="I561" i="12"/>
  <c r="I560" i="12" s="1"/>
  <c r="I559" i="12" s="1"/>
  <c r="J561" i="12"/>
  <c r="J560" i="12" s="1"/>
  <c r="J559" i="12" s="1"/>
  <c r="K561" i="12"/>
  <c r="K560" i="12" s="1"/>
  <c r="K559" i="12" s="1"/>
  <c r="I566" i="12"/>
  <c r="J566" i="12"/>
  <c r="K566" i="12"/>
  <c r="I568" i="12"/>
  <c r="J568" i="12"/>
  <c r="K568" i="12"/>
  <c r="I572" i="12"/>
  <c r="J572" i="12"/>
  <c r="K572" i="12"/>
  <c r="I574" i="12"/>
  <c r="J574" i="12"/>
  <c r="K574" i="12"/>
  <c r="I579" i="12"/>
  <c r="J579" i="12"/>
  <c r="K579" i="12"/>
  <c r="I581" i="12"/>
  <c r="J581" i="12"/>
  <c r="K581" i="12"/>
  <c r="I590" i="12"/>
  <c r="J590" i="12"/>
  <c r="K590" i="12"/>
  <c r="I592" i="12"/>
  <c r="J592" i="12"/>
  <c r="K592" i="12"/>
  <c r="I596" i="12"/>
  <c r="J596" i="12"/>
  <c r="K596" i="12"/>
  <c r="I598" i="12"/>
  <c r="J598" i="12"/>
  <c r="K598" i="12"/>
  <c r="I602" i="12"/>
  <c r="I601" i="12" s="1"/>
  <c r="I600" i="12" s="1"/>
  <c r="J602" i="12"/>
  <c r="J601" i="12" s="1"/>
  <c r="J600" i="12" s="1"/>
  <c r="K602" i="12"/>
  <c r="K601" i="12" s="1"/>
  <c r="K600" i="12" s="1"/>
  <c r="I606" i="12"/>
  <c r="I605" i="12" s="1"/>
  <c r="I604" i="12" s="1"/>
  <c r="J606" i="12"/>
  <c r="J605" i="12" s="1"/>
  <c r="J604" i="12" s="1"/>
  <c r="K606" i="12"/>
  <c r="K605" i="12" s="1"/>
  <c r="K604" i="12" s="1"/>
  <c r="I610" i="12"/>
  <c r="I609" i="12" s="1"/>
  <c r="I608" i="12" s="1"/>
  <c r="J610" i="12"/>
  <c r="J609" i="12" s="1"/>
  <c r="J608" i="12" s="1"/>
  <c r="K610" i="12"/>
  <c r="K609" i="12" s="1"/>
  <c r="K608" i="12" s="1"/>
  <c r="I625" i="12"/>
  <c r="J625" i="12"/>
  <c r="K625" i="12"/>
  <c r="I627" i="12"/>
  <c r="J627" i="12"/>
  <c r="K627" i="12"/>
  <c r="I642" i="12"/>
  <c r="J642" i="12"/>
  <c r="K642" i="12"/>
  <c r="I644" i="12"/>
  <c r="J644" i="12"/>
  <c r="K644" i="12"/>
  <c r="I648" i="12"/>
  <c r="J648" i="12"/>
  <c r="K648" i="12"/>
  <c r="I650" i="12"/>
  <c r="J650" i="12"/>
  <c r="K650" i="12"/>
  <c r="I656" i="12"/>
  <c r="I655" i="12" s="1"/>
  <c r="I654" i="12" s="1"/>
  <c r="I653" i="12" s="1"/>
  <c r="J656" i="12"/>
  <c r="J655" i="12" s="1"/>
  <c r="J654" i="12" s="1"/>
  <c r="J653" i="12" s="1"/>
  <c r="K656" i="12"/>
  <c r="K655" i="12" s="1"/>
  <c r="K654" i="12" s="1"/>
  <c r="K653" i="12" s="1"/>
  <c r="I661" i="12"/>
  <c r="I660" i="12" s="1"/>
  <c r="I659" i="12" s="1"/>
  <c r="J661" i="12"/>
  <c r="J660" i="12" s="1"/>
  <c r="J659" i="12" s="1"/>
  <c r="K661" i="12"/>
  <c r="K660" i="12" s="1"/>
  <c r="K659" i="12" s="1"/>
  <c r="I665" i="12"/>
  <c r="J665" i="12"/>
  <c r="K665" i="12"/>
  <c r="I667" i="12"/>
  <c r="J667" i="12"/>
  <c r="K667" i="12"/>
  <c r="I671" i="12"/>
  <c r="J671" i="12"/>
  <c r="K671" i="12"/>
  <c r="I673" i="12"/>
  <c r="J673" i="12"/>
  <c r="K673" i="12"/>
  <c r="I683" i="12"/>
  <c r="I682" i="12" s="1"/>
  <c r="J683" i="12"/>
  <c r="J682" i="12" s="1"/>
  <c r="K683" i="12"/>
  <c r="K682" i="12" s="1"/>
  <c r="I686" i="12"/>
  <c r="J686" i="12"/>
  <c r="K686" i="12"/>
  <c r="I688" i="12"/>
  <c r="J688" i="12"/>
  <c r="K688" i="12"/>
  <c r="I693" i="12"/>
  <c r="I692" i="12" s="1"/>
  <c r="I691" i="12" s="1"/>
  <c r="J693" i="12"/>
  <c r="J692" i="12" s="1"/>
  <c r="J691" i="12" s="1"/>
  <c r="K693" i="12"/>
  <c r="K692" i="12" s="1"/>
  <c r="K691" i="12" s="1"/>
  <c r="I697" i="12"/>
  <c r="I696" i="12" s="1"/>
  <c r="I695" i="12" s="1"/>
  <c r="J697" i="12"/>
  <c r="J696" i="12" s="1"/>
  <c r="J695" i="12" s="1"/>
  <c r="K697" i="12"/>
  <c r="K696" i="12" s="1"/>
  <c r="K695" i="12" s="1"/>
  <c r="I701" i="12"/>
  <c r="I700" i="12" s="1"/>
  <c r="I699" i="12" s="1"/>
  <c r="J701" i="12"/>
  <c r="J700" i="12" s="1"/>
  <c r="J699" i="12" s="1"/>
  <c r="K701" i="12"/>
  <c r="K700" i="12" s="1"/>
  <c r="K699" i="12" s="1"/>
  <c r="I705" i="12"/>
  <c r="I704" i="12" s="1"/>
  <c r="I703" i="12" s="1"/>
  <c r="J705" i="12"/>
  <c r="J704" i="12" s="1"/>
  <c r="J703" i="12" s="1"/>
  <c r="K705" i="12"/>
  <c r="K704" i="12" s="1"/>
  <c r="K703" i="12" s="1"/>
  <c r="I712" i="12"/>
  <c r="I711" i="12" s="1"/>
  <c r="I710" i="12" s="1"/>
  <c r="J712" i="12"/>
  <c r="J711" i="12" s="1"/>
  <c r="J710" i="12" s="1"/>
  <c r="K712" i="12"/>
  <c r="K711" i="12" s="1"/>
  <c r="K710" i="12" s="1"/>
  <c r="I716" i="12"/>
  <c r="I715" i="12" s="1"/>
  <c r="J716" i="12"/>
  <c r="J715" i="12" s="1"/>
  <c r="K716" i="12"/>
  <c r="K715" i="12" s="1"/>
  <c r="I719" i="12"/>
  <c r="I718" i="12" s="1"/>
  <c r="J719" i="12"/>
  <c r="J718" i="12" s="1"/>
  <c r="K719" i="12"/>
  <c r="K718" i="12" s="1"/>
  <c r="I723" i="12"/>
  <c r="I722" i="12" s="1"/>
  <c r="J723" i="12"/>
  <c r="J722" i="12" s="1"/>
  <c r="K723" i="12"/>
  <c r="K722" i="12" s="1"/>
  <c r="I726" i="12"/>
  <c r="I725" i="12" s="1"/>
  <c r="J726" i="12"/>
  <c r="J725" i="12" s="1"/>
  <c r="K726" i="12"/>
  <c r="K725" i="12" s="1"/>
  <c r="I730" i="12"/>
  <c r="I729" i="12" s="1"/>
  <c r="I728" i="12" s="1"/>
  <c r="J730" i="12"/>
  <c r="J729" i="12" s="1"/>
  <c r="J728" i="12" s="1"/>
  <c r="K730" i="12"/>
  <c r="K729" i="12" s="1"/>
  <c r="K728" i="12" s="1"/>
  <c r="I734" i="12"/>
  <c r="I733" i="12" s="1"/>
  <c r="I732" i="12" s="1"/>
  <c r="J734" i="12"/>
  <c r="J733" i="12" s="1"/>
  <c r="J732" i="12" s="1"/>
  <c r="K734" i="12"/>
  <c r="K733" i="12" s="1"/>
  <c r="K732" i="12" s="1"/>
  <c r="I738" i="12"/>
  <c r="I737" i="12" s="1"/>
  <c r="I736" i="12" s="1"/>
  <c r="J738" i="12"/>
  <c r="J737" i="12" s="1"/>
  <c r="J736" i="12" s="1"/>
  <c r="K738" i="12"/>
  <c r="K737" i="12" s="1"/>
  <c r="K736" i="12" s="1"/>
  <c r="I742" i="12"/>
  <c r="I741" i="12" s="1"/>
  <c r="J742" i="12"/>
  <c r="J741" i="12" s="1"/>
  <c r="K742" i="12"/>
  <c r="K741" i="12" s="1"/>
  <c r="I745" i="12"/>
  <c r="J745" i="12"/>
  <c r="K745" i="12"/>
  <c r="I747" i="12"/>
  <c r="J747" i="12"/>
  <c r="K747" i="12"/>
  <c r="I752" i="12"/>
  <c r="I751" i="12" s="1"/>
  <c r="J752" i="12"/>
  <c r="J751" i="12" s="1"/>
  <c r="K752" i="12"/>
  <c r="K751" i="12" s="1"/>
  <c r="I755" i="12"/>
  <c r="I754" i="12" s="1"/>
  <c r="J755" i="12"/>
  <c r="J754" i="12" s="1"/>
  <c r="K755" i="12"/>
  <c r="K754" i="12" s="1"/>
  <c r="I759" i="12"/>
  <c r="I758" i="12" s="1"/>
  <c r="I757" i="12" s="1"/>
  <c r="J759" i="12"/>
  <c r="J758" i="12" s="1"/>
  <c r="J757" i="12" s="1"/>
  <c r="K759" i="12"/>
  <c r="K758" i="12" s="1"/>
  <c r="K757" i="12" s="1"/>
  <c r="I763" i="12"/>
  <c r="I762" i="12" s="1"/>
  <c r="I761" i="12" s="1"/>
  <c r="J763" i="12"/>
  <c r="J762" i="12" s="1"/>
  <c r="J761" i="12" s="1"/>
  <c r="K763" i="12"/>
  <c r="K762" i="12" s="1"/>
  <c r="K761" i="12" s="1"/>
  <c r="I769" i="12"/>
  <c r="J769" i="12"/>
  <c r="K769" i="12"/>
  <c r="I773" i="12"/>
  <c r="J773" i="12"/>
  <c r="K773" i="12"/>
  <c r="I780" i="12"/>
  <c r="I779" i="12" s="1"/>
  <c r="I778" i="12" s="1"/>
  <c r="J780" i="12"/>
  <c r="J779" i="12" s="1"/>
  <c r="J778" i="12" s="1"/>
  <c r="K780" i="12"/>
  <c r="K779" i="12" s="1"/>
  <c r="K778" i="12" s="1"/>
  <c r="I786" i="12"/>
  <c r="I785" i="12" s="1"/>
  <c r="J786" i="12"/>
  <c r="J785" i="12" s="1"/>
  <c r="K786" i="12"/>
  <c r="K785" i="12" s="1"/>
  <c r="I789" i="12"/>
  <c r="I788" i="12" s="1"/>
  <c r="J789" i="12"/>
  <c r="J788" i="12" s="1"/>
  <c r="K789" i="12"/>
  <c r="K788" i="12" s="1"/>
  <c r="I794" i="12"/>
  <c r="I793" i="12" s="1"/>
  <c r="I792" i="12" s="1"/>
  <c r="I791" i="12" s="1"/>
  <c r="J794" i="12"/>
  <c r="J793" i="12" s="1"/>
  <c r="J792" i="12" s="1"/>
  <c r="J791" i="12" s="1"/>
  <c r="K794" i="12"/>
  <c r="K793" i="12" s="1"/>
  <c r="K792" i="12" s="1"/>
  <c r="K791" i="12" s="1"/>
  <c r="I799" i="12"/>
  <c r="I798" i="12" s="1"/>
  <c r="J799" i="12"/>
  <c r="J798" i="12" s="1"/>
  <c r="K799" i="12"/>
  <c r="K798" i="12" s="1"/>
  <c r="I802" i="12"/>
  <c r="I801" i="12" s="1"/>
  <c r="J802" i="12"/>
  <c r="J801" i="12" s="1"/>
  <c r="K802" i="12"/>
  <c r="K801" i="12" s="1"/>
  <c r="I808" i="12"/>
  <c r="I807" i="12" s="1"/>
  <c r="J808" i="12"/>
  <c r="J807" i="12" s="1"/>
  <c r="K808" i="12"/>
  <c r="K807" i="12" s="1"/>
  <c r="I811" i="12"/>
  <c r="I810" i="12" s="1"/>
  <c r="J811" i="12"/>
  <c r="J810" i="12" s="1"/>
  <c r="K811" i="12"/>
  <c r="K810" i="12" s="1"/>
  <c r="I814" i="12"/>
  <c r="I813" i="12" s="1"/>
  <c r="J814" i="12"/>
  <c r="J813" i="12" s="1"/>
  <c r="K814" i="12"/>
  <c r="K813" i="12" s="1"/>
  <c r="I817" i="12"/>
  <c r="I816" i="12" s="1"/>
  <c r="J817" i="12"/>
  <c r="J816" i="12" s="1"/>
  <c r="K817" i="12"/>
  <c r="K816" i="12" s="1"/>
  <c r="I820" i="12"/>
  <c r="I819" i="12" s="1"/>
  <c r="J820" i="12"/>
  <c r="J819" i="12" s="1"/>
  <c r="K820" i="12"/>
  <c r="K819" i="12" s="1"/>
  <c r="I825" i="12"/>
  <c r="J825" i="12"/>
  <c r="K825" i="12"/>
  <c r="I827" i="12"/>
  <c r="J827" i="12"/>
  <c r="K827" i="12"/>
  <c r="I835" i="12"/>
  <c r="I834" i="12" s="1"/>
  <c r="I833" i="12" s="1"/>
  <c r="J835" i="12"/>
  <c r="J834" i="12" s="1"/>
  <c r="J833" i="12" s="1"/>
  <c r="K835" i="12"/>
  <c r="K834" i="12" s="1"/>
  <c r="K833" i="12" s="1"/>
  <c r="I839" i="12"/>
  <c r="I838" i="12" s="1"/>
  <c r="J839" i="12"/>
  <c r="J838" i="12" s="1"/>
  <c r="K839" i="12"/>
  <c r="K838" i="12" s="1"/>
  <c r="I842" i="12"/>
  <c r="I841" i="12" s="1"/>
  <c r="J842" i="12"/>
  <c r="J841" i="12" s="1"/>
  <c r="K842" i="12"/>
  <c r="K841" i="12" s="1"/>
  <c r="I847" i="12"/>
  <c r="I846" i="12" s="1"/>
  <c r="J847" i="12"/>
  <c r="J846" i="12" s="1"/>
  <c r="K847" i="12"/>
  <c r="K846" i="12" s="1"/>
  <c r="I850" i="12"/>
  <c r="I849" i="12" s="1"/>
  <c r="J850" i="12"/>
  <c r="J849" i="12" s="1"/>
  <c r="K850" i="12"/>
  <c r="K849" i="12" s="1"/>
  <c r="I855" i="12"/>
  <c r="I854" i="12" s="1"/>
  <c r="I853" i="12" s="1"/>
  <c r="I852" i="12" s="1"/>
  <c r="J855" i="12"/>
  <c r="J854" i="12" s="1"/>
  <c r="J853" i="12" s="1"/>
  <c r="J852" i="12" s="1"/>
  <c r="K855" i="12"/>
  <c r="K854" i="12" s="1"/>
  <c r="K853" i="12" s="1"/>
  <c r="K852" i="12" s="1"/>
  <c r="I862" i="12"/>
  <c r="J862" i="12"/>
  <c r="K862" i="12"/>
  <c r="I864" i="12"/>
  <c r="J864" i="12"/>
  <c r="K864" i="12"/>
  <c r="I868" i="12"/>
  <c r="J868" i="12"/>
  <c r="K868" i="12"/>
  <c r="I870" i="12"/>
  <c r="J870" i="12"/>
  <c r="K870" i="12"/>
  <c r="I874" i="12"/>
  <c r="J874" i="12"/>
  <c r="K874" i="12"/>
  <c r="I876" i="12"/>
  <c r="J876" i="12"/>
  <c r="K876" i="12"/>
  <c r="I881" i="12"/>
  <c r="I880" i="12" s="1"/>
  <c r="J881" i="12"/>
  <c r="J880" i="12" s="1"/>
  <c r="K881" i="12"/>
  <c r="K880" i="12" s="1"/>
  <c r="I884" i="12"/>
  <c r="I883" i="12" s="1"/>
  <c r="J884" i="12"/>
  <c r="J883" i="12" s="1"/>
  <c r="K884" i="12"/>
  <c r="K883" i="12" s="1"/>
  <c r="I887" i="12"/>
  <c r="I886" i="12" s="1"/>
  <c r="J887" i="12"/>
  <c r="J886" i="12" s="1"/>
  <c r="K887" i="12"/>
  <c r="K886" i="12" s="1"/>
  <c r="I890" i="12"/>
  <c r="J890" i="12"/>
  <c r="K890" i="12"/>
  <c r="I893" i="12"/>
  <c r="J893" i="12"/>
  <c r="K893" i="12"/>
  <c r="I899" i="12"/>
  <c r="I898" i="12" s="1"/>
  <c r="I897" i="12" s="1"/>
  <c r="J899" i="12"/>
  <c r="J898" i="12" s="1"/>
  <c r="J897" i="12" s="1"/>
  <c r="K899" i="12"/>
  <c r="K898" i="12" s="1"/>
  <c r="K897" i="12" s="1"/>
  <c r="I905" i="12"/>
  <c r="J905" i="12"/>
  <c r="K905" i="12"/>
  <c r="I907" i="12"/>
  <c r="J907" i="12"/>
  <c r="K907" i="12"/>
  <c r="I911" i="12"/>
  <c r="I910" i="12" s="1"/>
  <c r="I909" i="12" s="1"/>
  <c r="J911" i="12"/>
  <c r="J910" i="12" s="1"/>
  <c r="J909" i="12" s="1"/>
  <c r="K911" i="12"/>
  <c r="K910" i="12" s="1"/>
  <c r="K909" i="12" s="1"/>
  <c r="I915" i="12"/>
  <c r="J915" i="12"/>
  <c r="K915" i="12"/>
  <c r="I917" i="12"/>
  <c r="J917" i="12"/>
  <c r="K917" i="12"/>
  <c r="I921" i="12"/>
  <c r="I920" i="12" s="1"/>
  <c r="I919" i="12" s="1"/>
  <c r="J921" i="12"/>
  <c r="J920" i="12" s="1"/>
  <c r="J919" i="12" s="1"/>
  <c r="K921" i="12"/>
  <c r="K920" i="12" s="1"/>
  <c r="K919" i="12" s="1"/>
  <c r="I925" i="12"/>
  <c r="I924" i="12" s="1"/>
  <c r="I923" i="12" s="1"/>
  <c r="J925" i="12"/>
  <c r="J924" i="12" s="1"/>
  <c r="J923" i="12" s="1"/>
  <c r="K925" i="12"/>
  <c r="K924" i="12" s="1"/>
  <c r="K923" i="12" s="1"/>
  <c r="I929" i="12"/>
  <c r="J929" i="12"/>
  <c r="K929" i="12"/>
  <c r="I931" i="12"/>
  <c r="J931" i="12"/>
  <c r="K931" i="12"/>
  <c r="I935" i="12"/>
  <c r="I934" i="12" s="1"/>
  <c r="I933" i="12" s="1"/>
  <c r="J935" i="12"/>
  <c r="J934" i="12" s="1"/>
  <c r="J933" i="12" s="1"/>
  <c r="K935" i="12"/>
  <c r="K934" i="12" s="1"/>
  <c r="K933" i="12" s="1"/>
  <c r="I939" i="12"/>
  <c r="J939" i="12"/>
  <c r="K939" i="12"/>
  <c r="I941" i="12"/>
  <c r="J941" i="12"/>
  <c r="K941" i="12"/>
  <c r="I946" i="12"/>
  <c r="I945" i="12" s="1"/>
  <c r="J946" i="12"/>
  <c r="J945" i="12" s="1"/>
  <c r="K946" i="12"/>
  <c r="K945" i="12" s="1"/>
  <c r="I949" i="12"/>
  <c r="J949" i="12"/>
  <c r="K949" i="12"/>
  <c r="I952" i="12"/>
  <c r="J952" i="12"/>
  <c r="K952" i="12"/>
  <c r="I955" i="12"/>
  <c r="J955" i="12"/>
  <c r="K955" i="12"/>
  <c r="I959" i="12"/>
  <c r="I958" i="12" s="1"/>
  <c r="J959" i="12"/>
  <c r="J958" i="12" s="1"/>
  <c r="K959" i="12"/>
  <c r="K958" i="12" s="1"/>
  <c r="I962" i="12"/>
  <c r="I961" i="12" s="1"/>
  <c r="J962" i="12"/>
  <c r="J961" i="12" s="1"/>
  <c r="K962" i="12"/>
  <c r="K961" i="12" s="1"/>
  <c r="I966" i="12"/>
  <c r="J966" i="12"/>
  <c r="K966" i="12"/>
  <c r="I968" i="12"/>
  <c r="J968" i="12"/>
  <c r="K968" i="12"/>
  <c r="I972" i="12"/>
  <c r="J972" i="12"/>
  <c r="K972" i="12"/>
  <c r="I974" i="12"/>
  <c r="J974" i="12"/>
  <c r="K974" i="12"/>
  <c r="I978" i="12"/>
  <c r="J978" i="12"/>
  <c r="K978" i="12"/>
  <c r="I980" i="12"/>
  <c r="J980" i="12"/>
  <c r="K980" i="12"/>
  <c r="I986" i="12"/>
  <c r="I985" i="12" s="1"/>
  <c r="J986" i="12"/>
  <c r="J985" i="12" s="1"/>
  <c r="K986" i="12"/>
  <c r="K985" i="12" s="1"/>
  <c r="I989" i="12"/>
  <c r="I988" i="12" s="1"/>
  <c r="J989" i="12"/>
  <c r="J988" i="12" s="1"/>
  <c r="K989" i="12"/>
  <c r="K988" i="12" s="1"/>
  <c r="I992" i="12"/>
  <c r="J992" i="12"/>
  <c r="K992" i="12"/>
  <c r="I994" i="12"/>
  <c r="J994" i="12"/>
  <c r="K994" i="12"/>
  <c r="I997" i="12"/>
  <c r="I996" i="12" s="1"/>
  <c r="J997" i="12"/>
  <c r="J996" i="12" s="1"/>
  <c r="K997" i="12"/>
  <c r="K996" i="12" s="1"/>
  <c r="I1001" i="12"/>
  <c r="I1000" i="12" s="1"/>
  <c r="I999" i="12" s="1"/>
  <c r="J1001" i="12"/>
  <c r="J1000" i="12" s="1"/>
  <c r="J999" i="12" s="1"/>
  <c r="K1001" i="12"/>
  <c r="K1000" i="12" s="1"/>
  <c r="K999" i="12" s="1"/>
  <c r="I1005" i="12"/>
  <c r="I1004" i="12" s="1"/>
  <c r="I1003" i="12" s="1"/>
  <c r="J1005" i="12"/>
  <c r="J1004" i="12" s="1"/>
  <c r="J1003" i="12" s="1"/>
  <c r="K1005" i="12"/>
  <c r="K1004" i="12" s="1"/>
  <c r="K1003" i="12" s="1"/>
  <c r="I1015" i="12"/>
  <c r="I1014" i="12" s="1"/>
  <c r="J1015" i="12"/>
  <c r="J1014" i="12" s="1"/>
  <c r="K1015" i="12"/>
  <c r="K1014" i="12" s="1"/>
  <c r="I1018" i="12"/>
  <c r="I1017" i="12" s="1"/>
  <c r="J1018" i="12"/>
  <c r="J1017" i="12" s="1"/>
  <c r="K1018" i="12"/>
  <c r="K1017" i="12" s="1"/>
  <c r="I1025" i="12"/>
  <c r="I1024" i="12" s="1"/>
  <c r="J1025" i="12"/>
  <c r="J1024" i="12" s="1"/>
  <c r="K1025" i="12"/>
  <c r="K1024" i="12" s="1"/>
  <c r="I1028" i="12"/>
  <c r="I1027" i="12" s="1"/>
  <c r="J1028" i="12"/>
  <c r="J1027" i="12" s="1"/>
  <c r="K1028" i="12"/>
  <c r="K1027" i="12" s="1"/>
  <c r="I1031" i="12"/>
  <c r="J1031" i="12"/>
  <c r="K1031" i="12"/>
  <c r="I1033" i="12"/>
  <c r="J1033" i="12"/>
  <c r="K1033" i="12"/>
  <c r="I1037" i="12"/>
  <c r="I1036" i="12" s="1"/>
  <c r="J1037" i="12"/>
  <c r="J1036" i="12" s="1"/>
  <c r="K1037" i="12"/>
  <c r="K1036" i="12" s="1"/>
  <c r="I1047" i="12"/>
  <c r="J1047" i="12"/>
  <c r="K1047" i="12"/>
  <c r="I1049" i="12"/>
  <c r="J1049" i="12"/>
  <c r="K1049" i="12"/>
  <c r="I1054" i="12"/>
  <c r="I1053" i="12" s="1"/>
  <c r="I1052" i="12" s="1"/>
  <c r="J1054" i="12"/>
  <c r="J1053" i="12" s="1"/>
  <c r="J1052" i="12" s="1"/>
  <c r="K1054" i="12"/>
  <c r="K1053" i="12" s="1"/>
  <c r="K1052" i="12" s="1"/>
  <c r="I1058" i="12"/>
  <c r="J1058" i="12"/>
  <c r="K1058" i="12"/>
  <c r="I1060" i="12"/>
  <c r="J1060" i="12"/>
  <c r="K1060" i="12"/>
  <c r="I1064" i="12"/>
  <c r="I1063" i="12" s="1"/>
  <c r="J1064" i="12"/>
  <c r="J1063" i="12" s="1"/>
  <c r="K1064" i="12"/>
  <c r="K1063" i="12" s="1"/>
  <c r="I1067" i="12"/>
  <c r="I1066" i="12" s="1"/>
  <c r="J1067" i="12"/>
  <c r="J1066" i="12" s="1"/>
  <c r="K1067" i="12"/>
  <c r="K1066" i="12" s="1"/>
  <c r="I1070" i="12"/>
  <c r="I1069" i="12" s="1"/>
  <c r="J1070" i="12"/>
  <c r="J1069" i="12" s="1"/>
  <c r="K1070" i="12"/>
  <c r="K1069" i="12" s="1"/>
  <c r="I1075" i="12"/>
  <c r="J1075" i="12"/>
  <c r="K1075" i="12"/>
  <c r="I1077" i="12"/>
  <c r="J1077" i="12"/>
  <c r="K1077" i="12"/>
  <c r="I1079" i="12"/>
  <c r="J1079" i="12"/>
  <c r="K1079" i="12"/>
  <c r="I1084" i="12"/>
  <c r="I1083" i="12" s="1"/>
  <c r="J1084" i="12"/>
  <c r="J1083" i="12" s="1"/>
  <c r="K1084" i="12"/>
  <c r="K1083" i="12" s="1"/>
  <c r="I1087" i="12"/>
  <c r="I1086" i="12" s="1"/>
  <c r="J1087" i="12"/>
  <c r="J1086" i="12" s="1"/>
  <c r="K1087" i="12"/>
  <c r="K1086" i="12" s="1"/>
  <c r="I1093" i="12"/>
  <c r="I1092" i="12" s="1"/>
  <c r="J1093" i="12"/>
  <c r="J1092" i="12" s="1"/>
  <c r="K1093" i="12"/>
  <c r="K1092" i="12" s="1"/>
  <c r="I1096" i="12"/>
  <c r="I1095" i="12" s="1"/>
  <c r="J1096" i="12"/>
  <c r="J1095" i="12" s="1"/>
  <c r="K1096" i="12"/>
  <c r="K1095" i="12" s="1"/>
  <c r="I1100" i="12"/>
  <c r="I1099" i="12" s="1"/>
  <c r="I1098" i="12" s="1"/>
  <c r="J1100" i="12"/>
  <c r="J1099" i="12" s="1"/>
  <c r="J1098" i="12" s="1"/>
  <c r="K1100" i="12"/>
  <c r="K1099" i="12" s="1"/>
  <c r="K1098" i="12" s="1"/>
  <c r="I1104" i="12"/>
  <c r="I1103" i="12" s="1"/>
  <c r="I1102" i="12" s="1"/>
  <c r="J1104" i="12"/>
  <c r="J1103" i="12" s="1"/>
  <c r="J1102" i="12" s="1"/>
  <c r="K1104" i="12"/>
  <c r="K1103" i="12" s="1"/>
  <c r="K1102" i="12" s="1"/>
  <c r="I1108" i="12"/>
  <c r="I1107" i="12" s="1"/>
  <c r="I1106" i="12" s="1"/>
  <c r="J1108" i="12"/>
  <c r="J1107" i="12" s="1"/>
  <c r="J1106" i="12" s="1"/>
  <c r="K1108" i="12"/>
  <c r="K1107" i="12" s="1"/>
  <c r="K1106" i="12" s="1"/>
  <c r="I1113" i="12"/>
  <c r="I1112" i="12" s="1"/>
  <c r="J1113" i="12"/>
  <c r="J1112" i="12" s="1"/>
  <c r="K1113" i="12"/>
  <c r="K1112" i="12" s="1"/>
  <c r="I1116" i="12"/>
  <c r="I1115" i="12" s="1"/>
  <c r="J1116" i="12"/>
  <c r="J1115" i="12" s="1"/>
  <c r="K1116" i="12"/>
  <c r="K1115" i="12" s="1"/>
  <c r="I1119" i="12"/>
  <c r="I1118" i="12" s="1"/>
  <c r="J1119" i="12"/>
  <c r="J1118" i="12" s="1"/>
  <c r="K1119" i="12"/>
  <c r="K1118" i="12" s="1"/>
  <c r="I1123" i="12"/>
  <c r="I1122" i="12" s="1"/>
  <c r="J1123" i="12"/>
  <c r="J1122" i="12" s="1"/>
  <c r="K1123" i="12"/>
  <c r="K1122" i="12" s="1"/>
  <c r="I1130" i="12"/>
  <c r="I1129" i="12" s="1"/>
  <c r="I1128" i="12" s="1"/>
  <c r="J1130" i="12"/>
  <c r="J1129" i="12" s="1"/>
  <c r="J1128" i="12" s="1"/>
  <c r="K1130" i="12"/>
  <c r="K1129" i="12" s="1"/>
  <c r="K1128" i="12" s="1"/>
  <c r="I1134" i="12"/>
  <c r="I1133" i="12" s="1"/>
  <c r="I1132" i="12" s="1"/>
  <c r="J1134" i="12"/>
  <c r="J1133" i="12" s="1"/>
  <c r="J1132" i="12" s="1"/>
  <c r="K1134" i="12"/>
  <c r="K1133" i="12" s="1"/>
  <c r="K1132" i="12" s="1"/>
  <c r="I1138" i="12"/>
  <c r="I1137" i="12" s="1"/>
  <c r="I1136" i="12" s="1"/>
  <c r="J1138" i="12"/>
  <c r="J1137" i="12" s="1"/>
  <c r="J1136" i="12" s="1"/>
  <c r="K1138" i="12"/>
  <c r="K1137" i="12" s="1"/>
  <c r="K1136" i="12" s="1"/>
  <c r="I1144" i="12"/>
  <c r="I1143" i="12" s="1"/>
  <c r="I1142" i="12" s="1"/>
  <c r="J1144" i="12"/>
  <c r="J1143" i="12" s="1"/>
  <c r="J1142" i="12" s="1"/>
  <c r="K1144" i="12"/>
  <c r="K1143" i="12" s="1"/>
  <c r="K1142" i="12" s="1"/>
  <c r="I1148" i="12"/>
  <c r="I1147" i="12" s="1"/>
  <c r="I1146" i="12" s="1"/>
  <c r="J1148" i="12"/>
  <c r="J1147" i="12" s="1"/>
  <c r="J1146" i="12" s="1"/>
  <c r="K1148" i="12"/>
  <c r="K1147" i="12" s="1"/>
  <c r="K1146" i="12" s="1"/>
  <c r="I1152" i="12"/>
  <c r="I1151" i="12" s="1"/>
  <c r="I1150" i="12" s="1"/>
  <c r="J1152" i="12"/>
  <c r="J1151" i="12" s="1"/>
  <c r="J1150" i="12" s="1"/>
  <c r="K1152" i="12"/>
  <c r="K1151" i="12" s="1"/>
  <c r="K1150" i="12" s="1"/>
  <c r="I1156" i="12"/>
  <c r="I1155" i="12" s="1"/>
  <c r="I1154" i="12" s="1"/>
  <c r="J1156" i="12"/>
  <c r="J1155" i="12" s="1"/>
  <c r="J1154" i="12" s="1"/>
  <c r="K1156" i="12"/>
  <c r="K1155" i="12" s="1"/>
  <c r="K1154" i="12" s="1"/>
  <c r="I1160" i="12"/>
  <c r="I1159" i="12" s="1"/>
  <c r="I1158" i="12" s="1"/>
  <c r="J1160" i="12"/>
  <c r="J1159" i="12" s="1"/>
  <c r="J1158" i="12" s="1"/>
  <c r="K1160" i="12"/>
  <c r="K1159" i="12" s="1"/>
  <c r="K1158" i="12" s="1"/>
  <c r="I1164" i="12"/>
  <c r="I1163" i="12" s="1"/>
  <c r="J1164" i="12"/>
  <c r="J1163" i="12" s="1"/>
  <c r="K1164" i="12"/>
  <c r="K1163" i="12" s="1"/>
  <c r="I1167" i="12"/>
  <c r="I1166" i="12" s="1"/>
  <c r="J1167" i="12"/>
  <c r="J1166" i="12" s="1"/>
  <c r="K1167" i="12"/>
  <c r="K1166" i="12" s="1"/>
  <c r="I1179" i="12"/>
  <c r="I1178" i="12" s="1"/>
  <c r="I1177" i="12" s="1"/>
  <c r="J1179" i="12"/>
  <c r="J1178" i="12" s="1"/>
  <c r="J1177" i="12" s="1"/>
  <c r="K1179" i="12"/>
  <c r="K1178" i="12" s="1"/>
  <c r="K1177" i="12" s="1"/>
  <c r="I1183" i="12"/>
  <c r="I1182" i="12" s="1"/>
  <c r="I1181" i="12" s="1"/>
  <c r="J1183" i="12"/>
  <c r="J1182" i="12" s="1"/>
  <c r="J1181" i="12" s="1"/>
  <c r="K1183" i="12"/>
  <c r="K1182" i="12" s="1"/>
  <c r="K1181" i="12" s="1"/>
  <c r="I1187" i="12"/>
  <c r="I1186" i="12" s="1"/>
  <c r="I1185" i="12" s="1"/>
  <c r="J1187" i="12"/>
  <c r="J1186" i="12" s="1"/>
  <c r="J1185" i="12" s="1"/>
  <c r="K1187" i="12"/>
  <c r="K1186" i="12" s="1"/>
  <c r="K1185" i="12" s="1"/>
  <c r="I1191" i="12"/>
  <c r="I1190" i="12" s="1"/>
  <c r="I1189" i="12" s="1"/>
  <c r="J1191" i="12"/>
  <c r="J1190" i="12" s="1"/>
  <c r="J1189" i="12" s="1"/>
  <c r="K1191" i="12"/>
  <c r="K1190" i="12" s="1"/>
  <c r="K1189" i="12" s="1"/>
  <c r="I1196" i="12"/>
  <c r="I1195" i="12" s="1"/>
  <c r="I1194" i="12" s="1"/>
  <c r="J1196" i="12"/>
  <c r="J1195" i="12" s="1"/>
  <c r="J1194" i="12" s="1"/>
  <c r="K1196" i="12"/>
  <c r="K1195" i="12" s="1"/>
  <c r="K1194" i="12" s="1"/>
  <c r="I1200" i="12"/>
  <c r="I1199" i="12" s="1"/>
  <c r="I1198" i="12" s="1"/>
  <c r="J1200" i="12"/>
  <c r="J1199" i="12" s="1"/>
  <c r="J1198" i="12" s="1"/>
  <c r="K1200" i="12"/>
  <c r="K1199" i="12" s="1"/>
  <c r="K1198" i="12" s="1"/>
  <c r="I1206" i="12"/>
  <c r="I1205" i="12" s="1"/>
  <c r="I1204" i="12" s="1"/>
  <c r="J1206" i="12"/>
  <c r="J1205" i="12" s="1"/>
  <c r="J1204" i="12" s="1"/>
  <c r="K1206" i="12"/>
  <c r="K1205" i="12" s="1"/>
  <c r="K1204" i="12" s="1"/>
  <c r="I1210" i="12"/>
  <c r="I1209" i="12" s="1"/>
  <c r="I1208" i="12" s="1"/>
  <c r="J1210" i="12"/>
  <c r="J1209" i="12" s="1"/>
  <c r="J1208" i="12" s="1"/>
  <c r="K1210" i="12"/>
  <c r="K1209" i="12" s="1"/>
  <c r="K1208" i="12" s="1"/>
  <c r="I1214" i="12"/>
  <c r="I1213" i="12" s="1"/>
  <c r="I1212" i="12" s="1"/>
  <c r="J1214" i="12"/>
  <c r="J1213" i="12" s="1"/>
  <c r="J1212" i="12" s="1"/>
  <c r="K1214" i="12"/>
  <c r="K1213" i="12" s="1"/>
  <c r="K1212" i="12" s="1"/>
  <c r="I1225" i="12"/>
  <c r="I1224" i="12" s="1"/>
  <c r="J1225" i="12"/>
  <c r="J1224" i="12" s="1"/>
  <c r="K1225" i="12"/>
  <c r="K1224" i="12" s="1"/>
  <c r="I1228" i="12"/>
  <c r="I1227" i="12" s="1"/>
  <c r="J1228" i="12"/>
  <c r="J1227" i="12" s="1"/>
  <c r="K1228" i="12"/>
  <c r="K1227" i="12" s="1"/>
  <c r="I1232" i="12"/>
  <c r="I1231" i="12" s="1"/>
  <c r="I1230" i="12" s="1"/>
  <c r="J1232" i="12"/>
  <c r="J1231" i="12" s="1"/>
  <c r="J1230" i="12" s="1"/>
  <c r="K1232" i="12"/>
  <c r="K1231" i="12" s="1"/>
  <c r="K1230" i="12" s="1"/>
  <c r="I1236" i="12"/>
  <c r="I1235" i="12" s="1"/>
  <c r="I1234" i="12" s="1"/>
  <c r="J1236" i="12"/>
  <c r="J1235" i="12" s="1"/>
  <c r="J1234" i="12" s="1"/>
  <c r="K1236" i="12"/>
  <c r="K1235" i="12" s="1"/>
  <c r="K1234" i="12" s="1"/>
  <c r="I1240" i="12"/>
  <c r="I1239" i="12" s="1"/>
  <c r="I1238" i="12" s="1"/>
  <c r="J1240" i="12"/>
  <c r="J1239" i="12" s="1"/>
  <c r="J1238" i="12" s="1"/>
  <c r="K1240" i="12"/>
  <c r="K1239" i="12" s="1"/>
  <c r="K1238" i="12" s="1"/>
  <c r="I1244" i="12"/>
  <c r="I1243" i="12" s="1"/>
  <c r="I1242" i="12" s="1"/>
  <c r="J1244" i="12"/>
  <c r="J1243" i="12" s="1"/>
  <c r="J1242" i="12" s="1"/>
  <c r="K1244" i="12"/>
  <c r="K1243" i="12" s="1"/>
  <c r="K1242" i="12" s="1"/>
  <c r="I1248" i="12"/>
  <c r="I1247" i="12" s="1"/>
  <c r="I1246" i="12" s="1"/>
  <c r="J1248" i="12"/>
  <c r="J1247" i="12" s="1"/>
  <c r="J1246" i="12" s="1"/>
  <c r="K1248" i="12"/>
  <c r="K1247" i="12" s="1"/>
  <c r="K1246" i="12" s="1"/>
  <c r="I1252" i="12"/>
  <c r="I1251" i="12" s="1"/>
  <c r="I1250" i="12" s="1"/>
  <c r="J1252" i="12"/>
  <c r="J1251" i="12" s="1"/>
  <c r="J1250" i="12" s="1"/>
  <c r="K1252" i="12"/>
  <c r="K1251" i="12" s="1"/>
  <c r="K1250" i="12" s="1"/>
  <c r="I1256" i="12"/>
  <c r="I1255" i="12" s="1"/>
  <c r="I1254" i="12" s="1"/>
  <c r="J1256" i="12"/>
  <c r="J1255" i="12" s="1"/>
  <c r="J1254" i="12" s="1"/>
  <c r="K1256" i="12"/>
  <c r="K1255" i="12" s="1"/>
  <c r="K1254" i="12" s="1"/>
  <c r="I1264" i="12"/>
  <c r="I1263" i="12" s="1"/>
  <c r="J1264" i="12"/>
  <c r="J1263" i="12" s="1"/>
  <c r="K1264" i="12"/>
  <c r="K1263" i="12" s="1"/>
  <c r="I1270" i="12"/>
  <c r="J1270" i="12"/>
  <c r="K1270" i="12"/>
  <c r="I1272" i="12"/>
  <c r="J1272" i="12"/>
  <c r="K1272" i="12"/>
  <c r="I1276" i="12"/>
  <c r="I1275" i="12" s="1"/>
  <c r="I1274" i="12" s="1"/>
  <c r="J1276" i="12"/>
  <c r="J1275" i="12" s="1"/>
  <c r="J1274" i="12" s="1"/>
  <c r="K1276" i="12"/>
  <c r="K1275" i="12" s="1"/>
  <c r="K1274" i="12" s="1"/>
  <c r="I1280" i="12"/>
  <c r="I1279" i="12" s="1"/>
  <c r="I1278" i="12" s="1"/>
  <c r="J1280" i="12"/>
  <c r="J1279" i="12" s="1"/>
  <c r="J1278" i="12" s="1"/>
  <c r="K1280" i="12"/>
  <c r="K1279" i="12" s="1"/>
  <c r="K1278" i="12" s="1"/>
  <c r="I1284" i="12"/>
  <c r="J1284" i="12"/>
  <c r="K1284" i="12"/>
  <c r="I1286" i="12"/>
  <c r="J1286" i="12"/>
  <c r="K1286" i="12"/>
  <c r="I1290" i="12"/>
  <c r="I1289" i="12" s="1"/>
  <c r="I1288" i="12" s="1"/>
  <c r="J1290" i="12"/>
  <c r="J1289" i="12" s="1"/>
  <c r="J1288" i="12" s="1"/>
  <c r="K1290" i="12"/>
  <c r="K1289" i="12" s="1"/>
  <c r="K1288" i="12" s="1"/>
  <c r="I1294" i="12"/>
  <c r="J1294" i="12"/>
  <c r="K1294" i="12"/>
  <c r="I1296" i="12"/>
  <c r="J1296" i="12"/>
  <c r="K1296" i="12"/>
  <c r="I1300" i="12"/>
  <c r="J1300" i="12"/>
  <c r="K1300" i="12"/>
  <c r="I1302" i="12"/>
  <c r="J1302" i="12"/>
  <c r="K1302" i="12"/>
  <c r="I1306" i="12"/>
  <c r="I1305" i="12" s="1"/>
  <c r="I1304" i="12" s="1"/>
  <c r="J1306" i="12"/>
  <c r="J1305" i="12" s="1"/>
  <c r="J1304" i="12" s="1"/>
  <c r="K1306" i="12"/>
  <c r="K1305" i="12" s="1"/>
  <c r="K1304" i="12" s="1"/>
  <c r="I1310" i="12"/>
  <c r="I1309" i="12" s="1"/>
  <c r="I1308" i="12" s="1"/>
  <c r="J1310" i="12"/>
  <c r="J1309" i="12" s="1"/>
  <c r="J1308" i="12" s="1"/>
  <c r="K1310" i="12"/>
  <c r="K1309" i="12" s="1"/>
  <c r="K1308" i="12" s="1"/>
  <c r="I1315" i="12"/>
  <c r="I1314" i="12" s="1"/>
  <c r="I1313" i="12" s="1"/>
  <c r="J1315" i="12"/>
  <c r="J1314" i="12" s="1"/>
  <c r="J1313" i="12" s="1"/>
  <c r="K1315" i="12"/>
  <c r="K1314" i="12" s="1"/>
  <c r="K1313" i="12" s="1"/>
  <c r="I1319" i="12"/>
  <c r="I1318" i="12" s="1"/>
  <c r="I1317" i="12" s="1"/>
  <c r="J1319" i="12"/>
  <c r="J1318" i="12" s="1"/>
  <c r="J1317" i="12" s="1"/>
  <c r="K1319" i="12"/>
  <c r="K1318" i="12" s="1"/>
  <c r="K1317" i="12" s="1"/>
  <c r="I1323" i="12"/>
  <c r="I1322" i="12" s="1"/>
  <c r="I1321" i="12" s="1"/>
  <c r="J1323" i="12"/>
  <c r="J1322" i="12" s="1"/>
  <c r="J1321" i="12" s="1"/>
  <c r="K1323" i="12"/>
  <c r="K1322" i="12" s="1"/>
  <c r="K1321" i="12" s="1"/>
  <c r="I1327" i="12"/>
  <c r="I1326" i="12" s="1"/>
  <c r="I1325" i="12" s="1"/>
  <c r="J1327" i="12"/>
  <c r="J1326" i="12" s="1"/>
  <c r="J1325" i="12" s="1"/>
  <c r="K1327" i="12"/>
  <c r="K1326" i="12" s="1"/>
  <c r="K1325" i="12" s="1"/>
  <c r="I1331" i="12"/>
  <c r="I1330" i="12" s="1"/>
  <c r="I1329" i="12" s="1"/>
  <c r="J1331" i="12"/>
  <c r="J1330" i="12" s="1"/>
  <c r="J1329" i="12" s="1"/>
  <c r="K1331" i="12"/>
  <c r="K1330" i="12" s="1"/>
  <c r="K1329" i="12" s="1"/>
  <c r="I1335" i="12"/>
  <c r="I1334" i="12" s="1"/>
  <c r="I1333" i="12" s="1"/>
  <c r="J1335" i="12"/>
  <c r="J1334" i="12" s="1"/>
  <c r="J1333" i="12" s="1"/>
  <c r="K1335" i="12"/>
  <c r="K1334" i="12" s="1"/>
  <c r="K1333" i="12" s="1"/>
  <c r="I1339" i="12"/>
  <c r="I1338" i="12" s="1"/>
  <c r="I1337" i="12" s="1"/>
  <c r="J1339" i="12"/>
  <c r="J1338" i="12" s="1"/>
  <c r="J1337" i="12" s="1"/>
  <c r="K1339" i="12"/>
  <c r="K1338" i="12" s="1"/>
  <c r="K1337" i="12" s="1"/>
  <c r="I1343" i="12"/>
  <c r="I1342" i="12" s="1"/>
  <c r="I1341" i="12" s="1"/>
  <c r="J1343" i="12"/>
  <c r="J1342" i="12" s="1"/>
  <c r="J1341" i="12" s="1"/>
  <c r="K1343" i="12"/>
  <c r="K1342" i="12" s="1"/>
  <c r="K1341" i="12" s="1"/>
  <c r="I1347" i="12"/>
  <c r="I1346" i="12" s="1"/>
  <c r="I1345" i="12" s="1"/>
  <c r="J1347" i="12"/>
  <c r="J1346" i="12" s="1"/>
  <c r="J1345" i="12" s="1"/>
  <c r="K1347" i="12"/>
  <c r="K1346" i="12" s="1"/>
  <c r="K1345" i="12" s="1"/>
  <c r="I1351" i="12"/>
  <c r="I1350" i="12" s="1"/>
  <c r="I1349" i="12" s="1"/>
  <c r="J1351" i="12"/>
  <c r="J1350" i="12" s="1"/>
  <c r="J1349" i="12" s="1"/>
  <c r="K1351" i="12"/>
  <c r="K1350" i="12" s="1"/>
  <c r="K1349" i="12" s="1"/>
  <c r="I1355" i="12"/>
  <c r="I1354" i="12" s="1"/>
  <c r="I1353" i="12" s="1"/>
  <c r="J1355" i="12"/>
  <c r="J1354" i="12" s="1"/>
  <c r="J1353" i="12" s="1"/>
  <c r="K1355" i="12"/>
  <c r="K1354" i="12" s="1"/>
  <c r="K1353" i="12" s="1"/>
  <c r="I1363" i="12"/>
  <c r="I1362" i="12" s="1"/>
  <c r="I1361" i="12" s="1"/>
  <c r="J1363" i="12"/>
  <c r="J1362" i="12" s="1"/>
  <c r="J1361" i="12" s="1"/>
  <c r="K1363" i="12"/>
  <c r="K1362" i="12" s="1"/>
  <c r="K1361" i="12" s="1"/>
  <c r="I1369" i="12"/>
  <c r="I1368" i="12" s="1"/>
  <c r="I1367" i="12" s="1"/>
  <c r="J1369" i="12"/>
  <c r="J1368" i="12" s="1"/>
  <c r="J1367" i="12" s="1"/>
  <c r="K1369" i="12"/>
  <c r="K1368" i="12" s="1"/>
  <c r="K1367" i="12" s="1"/>
  <c r="I1375" i="12"/>
  <c r="I1374" i="12" s="1"/>
  <c r="I1373" i="12" s="1"/>
  <c r="J1375" i="12"/>
  <c r="J1374" i="12" s="1"/>
  <c r="J1373" i="12" s="1"/>
  <c r="K1375" i="12"/>
  <c r="K1374" i="12" s="1"/>
  <c r="K1373" i="12" s="1"/>
  <c r="I1386" i="12"/>
  <c r="J1386" i="12"/>
  <c r="K1386" i="12"/>
  <c r="I1388" i="12"/>
  <c r="J1388" i="12"/>
  <c r="K1388" i="12"/>
  <c r="I1393" i="12"/>
  <c r="I1392" i="12" s="1"/>
  <c r="I1391" i="12" s="1"/>
  <c r="I1390" i="12" s="1"/>
  <c r="J1393" i="12"/>
  <c r="J1392" i="12" s="1"/>
  <c r="J1391" i="12" s="1"/>
  <c r="J1390" i="12" s="1"/>
  <c r="K1393" i="12"/>
  <c r="K1392" i="12" s="1"/>
  <c r="K1391" i="12" s="1"/>
  <c r="K1390" i="12" s="1"/>
  <c r="I1399" i="12"/>
  <c r="I1398" i="12" s="1"/>
  <c r="I1397" i="12" s="1"/>
  <c r="I1396" i="12" s="1"/>
  <c r="J1399" i="12"/>
  <c r="J1398" i="12" s="1"/>
  <c r="J1397" i="12" s="1"/>
  <c r="J1396" i="12" s="1"/>
  <c r="K1399" i="12"/>
  <c r="K1398" i="12" s="1"/>
  <c r="K1397" i="12" s="1"/>
  <c r="K1396" i="12" s="1"/>
  <c r="I1404" i="12"/>
  <c r="I1403" i="12" s="1"/>
  <c r="I1402" i="12" s="1"/>
  <c r="J1404" i="12"/>
  <c r="J1403" i="12" s="1"/>
  <c r="J1402" i="12" s="1"/>
  <c r="K1404" i="12"/>
  <c r="K1403" i="12" s="1"/>
  <c r="K1402" i="12" s="1"/>
  <c r="I1408" i="12"/>
  <c r="I1407" i="12" s="1"/>
  <c r="J1408" i="12"/>
  <c r="J1407" i="12" s="1"/>
  <c r="K1408" i="12"/>
  <c r="K1407" i="12" s="1"/>
  <c r="I1411" i="12"/>
  <c r="J1411" i="12"/>
  <c r="K1411" i="12"/>
  <c r="I1413" i="12"/>
  <c r="J1413" i="12"/>
  <c r="K1413" i="12"/>
  <c r="I1419" i="12"/>
  <c r="J1419" i="12"/>
  <c r="K1419" i="12"/>
  <c r="I1422" i="12"/>
  <c r="J1422" i="12"/>
  <c r="K1422" i="12"/>
  <c r="I1429" i="12"/>
  <c r="I1428" i="12" s="1"/>
  <c r="I1427" i="12" s="1"/>
  <c r="J1429" i="12"/>
  <c r="J1428" i="12" s="1"/>
  <c r="J1427" i="12" s="1"/>
  <c r="K1429" i="12"/>
  <c r="K1428" i="12" s="1"/>
  <c r="K1427" i="12" s="1"/>
  <c r="I1434" i="12"/>
  <c r="I1433" i="12" s="1"/>
  <c r="I1432" i="12" s="1"/>
  <c r="J1434" i="12"/>
  <c r="J1433" i="12" s="1"/>
  <c r="J1432" i="12" s="1"/>
  <c r="K1434" i="12"/>
  <c r="K1433" i="12" s="1"/>
  <c r="K1432" i="12" s="1"/>
  <c r="I1439" i="12"/>
  <c r="I1438" i="12" s="1"/>
  <c r="I1437" i="12" s="1"/>
  <c r="J1439" i="12"/>
  <c r="J1438" i="12" s="1"/>
  <c r="J1437" i="12" s="1"/>
  <c r="K1439" i="12"/>
  <c r="K1438" i="12" s="1"/>
  <c r="K1437" i="12" s="1"/>
  <c r="I1444" i="12"/>
  <c r="I1443" i="12" s="1"/>
  <c r="I1442" i="12" s="1"/>
  <c r="I1441" i="12" s="1"/>
  <c r="J1444" i="12"/>
  <c r="J1443" i="12" s="1"/>
  <c r="J1442" i="12" s="1"/>
  <c r="J1441" i="12" s="1"/>
  <c r="K1444" i="12"/>
  <c r="K1443" i="12" s="1"/>
  <c r="K1442" i="12" s="1"/>
  <c r="K1441" i="12" s="1"/>
  <c r="I1449" i="12"/>
  <c r="I1448" i="12" s="1"/>
  <c r="I1447" i="12" s="1"/>
  <c r="I1446" i="12" s="1"/>
  <c r="J1449" i="12"/>
  <c r="J1448" i="12" s="1"/>
  <c r="J1447" i="12" s="1"/>
  <c r="J1446" i="12" s="1"/>
  <c r="K1449" i="12"/>
  <c r="K1448" i="12" s="1"/>
  <c r="K1447" i="12" s="1"/>
  <c r="K1446" i="12" s="1"/>
  <c r="I1456" i="12"/>
  <c r="I1455" i="12" s="1"/>
  <c r="I1454" i="12" s="1"/>
  <c r="I1453" i="12" s="1"/>
  <c r="J1456" i="12"/>
  <c r="J1455" i="12" s="1"/>
  <c r="J1454" i="12" s="1"/>
  <c r="J1453" i="12" s="1"/>
  <c r="K1456" i="12"/>
  <c r="K1455" i="12" s="1"/>
  <c r="K1454" i="12" s="1"/>
  <c r="K1453" i="12" s="1"/>
  <c r="I1461" i="12"/>
  <c r="I1460" i="12" s="1"/>
  <c r="J1461" i="12"/>
  <c r="J1460" i="12" s="1"/>
  <c r="K1461" i="12"/>
  <c r="K1460" i="12" s="1"/>
  <c r="I1464" i="12"/>
  <c r="I1463" i="12" s="1"/>
  <c r="J1464" i="12"/>
  <c r="J1463" i="12" s="1"/>
  <c r="K1464" i="12"/>
  <c r="K1463" i="12" s="1"/>
  <c r="I1469" i="12"/>
  <c r="I1468" i="12" s="1"/>
  <c r="I1467" i="12" s="1"/>
  <c r="I1466" i="12" s="1"/>
  <c r="J1469" i="12"/>
  <c r="J1468" i="12" s="1"/>
  <c r="J1467" i="12" s="1"/>
  <c r="J1466" i="12" s="1"/>
  <c r="K1469" i="12"/>
  <c r="K1468" i="12" s="1"/>
  <c r="K1467" i="12" s="1"/>
  <c r="K1466" i="12" s="1"/>
  <c r="I1475" i="12"/>
  <c r="I1474" i="12" s="1"/>
  <c r="J1475" i="12"/>
  <c r="J1474" i="12" s="1"/>
  <c r="K1475" i="12"/>
  <c r="K1474" i="12" s="1"/>
  <c r="I1478" i="12"/>
  <c r="I1477" i="12" s="1"/>
  <c r="J1478" i="12"/>
  <c r="J1477" i="12" s="1"/>
  <c r="K1478" i="12"/>
  <c r="K1477" i="12" s="1"/>
  <c r="I1481" i="12"/>
  <c r="I1480" i="12" s="1"/>
  <c r="J1481" i="12"/>
  <c r="J1480" i="12" s="1"/>
  <c r="K1481" i="12"/>
  <c r="K1480" i="12" s="1"/>
  <c r="I1485" i="12"/>
  <c r="I1484" i="12" s="1"/>
  <c r="J1485" i="12"/>
  <c r="J1484" i="12" s="1"/>
  <c r="K1485" i="12"/>
  <c r="K1484" i="12" s="1"/>
  <c r="I1488" i="12"/>
  <c r="I1487" i="12" s="1"/>
  <c r="J1488" i="12"/>
  <c r="J1487" i="12" s="1"/>
  <c r="K1488" i="12"/>
  <c r="K1487" i="12" s="1"/>
  <c r="I1496" i="12"/>
  <c r="I1495" i="12" s="1"/>
  <c r="I1491" i="12" s="1"/>
  <c r="J1496" i="12"/>
  <c r="J1495" i="12" s="1"/>
  <c r="J1491" i="12" s="1"/>
  <c r="K1496" i="12"/>
  <c r="K1495" i="12" s="1"/>
  <c r="K1491" i="12" s="1"/>
  <c r="I1500" i="12"/>
  <c r="I1499" i="12" s="1"/>
  <c r="I1498" i="12" s="1"/>
  <c r="J1500" i="12"/>
  <c r="J1499" i="12" s="1"/>
  <c r="J1498" i="12" s="1"/>
  <c r="K1500" i="12"/>
  <c r="K1499" i="12" s="1"/>
  <c r="K1498" i="12" s="1"/>
  <c r="I1504" i="12"/>
  <c r="I1503" i="12" s="1"/>
  <c r="I1502" i="12" s="1"/>
  <c r="J1504" i="12"/>
  <c r="J1503" i="12" s="1"/>
  <c r="J1502" i="12" s="1"/>
  <c r="K1504" i="12"/>
  <c r="K1503" i="12" s="1"/>
  <c r="K1502" i="12" s="1"/>
  <c r="I1510" i="12"/>
  <c r="I1509" i="12" s="1"/>
  <c r="I1508" i="12" s="1"/>
  <c r="I1507" i="12" s="1"/>
  <c r="J1510" i="12"/>
  <c r="J1509" i="12" s="1"/>
  <c r="J1508" i="12" s="1"/>
  <c r="J1507" i="12" s="1"/>
  <c r="K1510" i="12"/>
  <c r="K1509" i="12" s="1"/>
  <c r="K1508" i="12" s="1"/>
  <c r="K1507" i="12" s="1"/>
  <c r="I1515" i="12"/>
  <c r="I1514" i="12" s="1"/>
  <c r="I1513" i="12" s="1"/>
  <c r="I1512" i="12" s="1"/>
  <c r="J1515" i="12"/>
  <c r="J1514" i="12" s="1"/>
  <c r="J1513" i="12" s="1"/>
  <c r="J1512" i="12" s="1"/>
  <c r="K1515" i="12"/>
  <c r="K1514" i="12" s="1"/>
  <c r="K1513" i="12" s="1"/>
  <c r="K1512" i="12" s="1"/>
  <c r="I1521" i="12"/>
  <c r="I1520" i="12" s="1"/>
  <c r="I1519" i="12" s="1"/>
  <c r="J1521" i="12"/>
  <c r="J1520" i="12" s="1"/>
  <c r="J1519" i="12" s="1"/>
  <c r="K1521" i="12"/>
  <c r="K1520" i="12" s="1"/>
  <c r="K1519" i="12" s="1"/>
  <c r="I1532" i="12"/>
  <c r="I1531" i="12" s="1"/>
  <c r="J1532" i="12"/>
  <c r="J1531" i="12" s="1"/>
  <c r="K1532" i="12"/>
  <c r="K1531" i="12" s="1"/>
  <c r="I1535" i="12"/>
  <c r="I1534" i="12" s="1"/>
  <c r="J1535" i="12"/>
  <c r="J1534" i="12" s="1"/>
  <c r="K1535" i="12"/>
  <c r="K1534" i="12" s="1"/>
  <c r="I1542" i="12"/>
  <c r="I1541" i="12" s="1"/>
  <c r="I1540" i="12" s="1"/>
  <c r="J1542" i="12"/>
  <c r="J1541" i="12" s="1"/>
  <c r="J1540" i="12" s="1"/>
  <c r="K1542" i="12"/>
  <c r="K1541" i="12" s="1"/>
  <c r="K1540" i="12" s="1"/>
  <c r="I1546" i="12"/>
  <c r="I1545" i="12" s="1"/>
  <c r="I1544" i="12" s="1"/>
  <c r="J1546" i="12"/>
  <c r="J1545" i="12" s="1"/>
  <c r="J1544" i="12" s="1"/>
  <c r="K1546" i="12"/>
  <c r="K1545" i="12" s="1"/>
  <c r="K1544" i="12" s="1"/>
  <c r="I1550" i="12"/>
  <c r="I1549" i="12" s="1"/>
  <c r="I1548" i="12" s="1"/>
  <c r="J1550" i="12"/>
  <c r="J1549" i="12" s="1"/>
  <c r="J1548" i="12" s="1"/>
  <c r="K1550" i="12"/>
  <c r="K1549" i="12" s="1"/>
  <c r="K1548" i="12" s="1"/>
  <c r="I1555" i="12"/>
  <c r="I1554" i="12" s="1"/>
  <c r="I1553" i="12" s="1"/>
  <c r="I1552" i="12" s="1"/>
  <c r="J1555" i="12"/>
  <c r="J1554" i="12" s="1"/>
  <c r="J1553" i="12" s="1"/>
  <c r="J1552" i="12" s="1"/>
  <c r="K1555" i="12"/>
  <c r="K1554" i="12" s="1"/>
  <c r="K1553" i="12" s="1"/>
  <c r="K1552" i="12" s="1"/>
  <c r="I1560" i="12"/>
  <c r="I1559" i="12" s="1"/>
  <c r="I1558" i="12" s="1"/>
  <c r="J1560" i="12"/>
  <c r="J1559" i="12" s="1"/>
  <c r="J1558" i="12" s="1"/>
  <c r="K1560" i="12"/>
  <c r="K1559" i="12" s="1"/>
  <c r="K1558" i="12" s="1"/>
  <c r="I1564" i="12"/>
  <c r="I1563" i="12" s="1"/>
  <c r="I1562" i="12" s="1"/>
  <c r="J1564" i="12"/>
  <c r="J1563" i="12" s="1"/>
  <c r="J1562" i="12" s="1"/>
  <c r="K1564" i="12"/>
  <c r="K1563" i="12" s="1"/>
  <c r="K1562" i="12" s="1"/>
  <c r="I1568" i="12"/>
  <c r="I1567" i="12" s="1"/>
  <c r="I1566" i="12" s="1"/>
  <c r="J1568" i="12"/>
  <c r="J1567" i="12" s="1"/>
  <c r="J1566" i="12" s="1"/>
  <c r="K1568" i="12"/>
  <c r="K1567" i="12" s="1"/>
  <c r="K1566" i="12" s="1"/>
  <c r="I1572" i="12"/>
  <c r="I1571" i="12" s="1"/>
  <c r="J1572" i="12"/>
  <c r="J1571" i="12" s="1"/>
  <c r="K1572" i="12"/>
  <c r="K1571" i="12" s="1"/>
  <c r="I1575" i="12"/>
  <c r="I1574" i="12" s="1"/>
  <c r="J1575" i="12"/>
  <c r="J1574" i="12" s="1"/>
  <c r="K1575" i="12"/>
  <c r="K1574" i="12" s="1"/>
  <c r="I1584" i="12"/>
  <c r="I1583" i="12" s="1"/>
  <c r="I1582" i="12" s="1"/>
  <c r="J1584" i="12"/>
  <c r="J1583" i="12" s="1"/>
  <c r="J1582" i="12" s="1"/>
  <c r="K1584" i="12"/>
  <c r="K1583" i="12" s="1"/>
  <c r="K1582" i="12" s="1"/>
  <c r="I1592" i="12"/>
  <c r="I1591" i="12" s="1"/>
  <c r="I1590" i="12" s="1"/>
  <c r="J1592" i="12"/>
  <c r="J1591" i="12" s="1"/>
  <c r="J1590" i="12" s="1"/>
  <c r="K1592" i="12"/>
  <c r="K1591" i="12" s="1"/>
  <c r="K1590" i="12" s="1"/>
  <c r="I1596" i="12"/>
  <c r="I1595" i="12" s="1"/>
  <c r="I1594" i="12" s="1"/>
  <c r="J1596" i="12"/>
  <c r="J1595" i="12" s="1"/>
  <c r="J1594" i="12" s="1"/>
  <c r="K1596" i="12"/>
  <c r="K1595" i="12" s="1"/>
  <c r="K1594" i="12" s="1"/>
  <c r="I1601" i="12"/>
  <c r="I1600" i="12" s="1"/>
  <c r="I1599" i="12" s="1"/>
  <c r="J1601" i="12"/>
  <c r="J1600" i="12" s="1"/>
  <c r="J1599" i="12" s="1"/>
  <c r="K1601" i="12"/>
  <c r="K1600" i="12" s="1"/>
  <c r="K1599" i="12" s="1"/>
  <c r="I1605" i="12"/>
  <c r="I1604" i="12" s="1"/>
  <c r="I1603" i="12" s="1"/>
  <c r="J1605" i="12"/>
  <c r="J1604" i="12" s="1"/>
  <c r="J1603" i="12" s="1"/>
  <c r="K1605" i="12"/>
  <c r="K1604" i="12" s="1"/>
  <c r="K1603" i="12" s="1"/>
  <c r="I1610" i="12"/>
  <c r="I1609" i="12" s="1"/>
  <c r="I1608" i="12" s="1"/>
  <c r="I1607" i="12" s="1"/>
  <c r="J1610" i="12"/>
  <c r="J1609" i="12" s="1"/>
  <c r="J1608" i="12" s="1"/>
  <c r="J1607" i="12" s="1"/>
  <c r="K1610" i="12"/>
  <c r="K1609" i="12" s="1"/>
  <c r="K1608" i="12" s="1"/>
  <c r="K1607" i="12" s="1"/>
  <c r="I1615" i="12"/>
  <c r="I1614" i="12" s="1"/>
  <c r="I1613" i="12" s="1"/>
  <c r="J1615" i="12"/>
  <c r="J1614" i="12" s="1"/>
  <c r="J1613" i="12" s="1"/>
  <c r="K1615" i="12"/>
  <c r="K1614" i="12" s="1"/>
  <c r="K1613" i="12" s="1"/>
  <c r="I1619" i="12"/>
  <c r="I1618" i="12" s="1"/>
  <c r="I1617" i="12" s="1"/>
  <c r="J1619" i="12"/>
  <c r="J1618" i="12" s="1"/>
  <c r="J1617" i="12" s="1"/>
  <c r="K1619" i="12"/>
  <c r="K1618" i="12" s="1"/>
  <c r="K1617" i="12" s="1"/>
  <c r="I1625" i="12"/>
  <c r="I1624" i="12" s="1"/>
  <c r="J1625" i="12"/>
  <c r="J1624" i="12" s="1"/>
  <c r="K1625" i="12"/>
  <c r="K1624" i="12" s="1"/>
  <c r="I1629" i="12"/>
  <c r="I1628" i="12" s="1"/>
  <c r="J1629" i="12"/>
  <c r="J1628" i="12" s="1"/>
  <c r="K1629" i="12"/>
  <c r="K1628" i="12" s="1"/>
  <c r="I1633" i="12"/>
  <c r="J1633" i="12"/>
  <c r="K1633" i="12"/>
  <c r="I1635" i="12"/>
  <c r="J1635" i="12"/>
  <c r="K1635" i="12"/>
  <c r="I1642" i="12"/>
  <c r="I1641" i="12" s="1"/>
  <c r="I1640" i="12" s="1"/>
  <c r="I1639" i="12" s="1"/>
  <c r="J1642" i="12"/>
  <c r="J1641" i="12" s="1"/>
  <c r="J1640" i="12" s="1"/>
  <c r="J1639" i="12" s="1"/>
  <c r="K1642" i="12"/>
  <c r="K1641" i="12" s="1"/>
  <c r="K1640" i="12" s="1"/>
  <c r="K1639" i="12" s="1"/>
  <c r="I1647" i="12"/>
  <c r="I1646" i="12" s="1"/>
  <c r="I1645" i="12" s="1"/>
  <c r="J1647" i="12"/>
  <c r="J1646" i="12" s="1"/>
  <c r="J1645" i="12" s="1"/>
  <c r="K1647" i="12"/>
  <c r="K1646" i="12" s="1"/>
  <c r="K1645" i="12" s="1"/>
  <c r="I1651" i="12"/>
  <c r="I1650" i="12" s="1"/>
  <c r="I1649" i="12" s="1"/>
  <c r="J1651" i="12"/>
  <c r="J1650" i="12" s="1"/>
  <c r="J1649" i="12" s="1"/>
  <c r="K1651" i="12"/>
  <c r="K1650" i="12" s="1"/>
  <c r="K1649" i="12" s="1"/>
  <c r="I1655" i="12"/>
  <c r="I1654" i="12" s="1"/>
  <c r="I1653" i="12" s="1"/>
  <c r="J1655" i="12"/>
  <c r="J1654" i="12" s="1"/>
  <c r="J1653" i="12" s="1"/>
  <c r="K1655" i="12"/>
  <c r="K1654" i="12" s="1"/>
  <c r="K1653" i="12" s="1"/>
  <c r="I1660" i="12"/>
  <c r="I1659" i="12" s="1"/>
  <c r="J1660" i="12"/>
  <c r="J1659" i="12" s="1"/>
  <c r="K1660" i="12"/>
  <c r="K1659" i="12" s="1"/>
  <c r="I1663" i="12"/>
  <c r="I1662" i="12" s="1"/>
  <c r="J1663" i="12"/>
  <c r="J1662" i="12" s="1"/>
  <c r="K1663" i="12"/>
  <c r="K1662" i="12" s="1"/>
  <c r="I1670" i="12"/>
  <c r="I1669" i="12" s="1"/>
  <c r="I1668" i="12" s="1"/>
  <c r="I1667" i="12" s="1"/>
  <c r="J1670" i="12"/>
  <c r="J1669" i="12" s="1"/>
  <c r="J1668" i="12" s="1"/>
  <c r="J1667" i="12" s="1"/>
  <c r="K1670" i="12"/>
  <c r="K1669" i="12" s="1"/>
  <c r="K1668" i="12" s="1"/>
  <c r="K1667" i="12" s="1"/>
  <c r="I1679" i="12"/>
  <c r="I1678" i="12" s="1"/>
  <c r="I1677" i="12" s="1"/>
  <c r="I1676" i="12" s="1"/>
  <c r="J1679" i="12"/>
  <c r="J1678" i="12" s="1"/>
  <c r="J1677" i="12" s="1"/>
  <c r="J1676" i="12" s="1"/>
  <c r="K1679" i="12"/>
  <c r="K1678" i="12" s="1"/>
  <c r="K1677" i="12" s="1"/>
  <c r="K1676" i="12" s="1"/>
  <c r="I1684" i="12"/>
  <c r="I1683" i="12" s="1"/>
  <c r="I1682" i="12" s="1"/>
  <c r="I1681" i="12" s="1"/>
  <c r="J1684" i="12"/>
  <c r="J1683" i="12" s="1"/>
  <c r="J1682" i="12" s="1"/>
  <c r="J1681" i="12" s="1"/>
  <c r="K1684" i="12"/>
  <c r="K1683" i="12" s="1"/>
  <c r="K1682" i="12" s="1"/>
  <c r="K1681" i="12" s="1"/>
  <c r="I1689" i="12"/>
  <c r="I1688" i="12" s="1"/>
  <c r="I1687" i="12" s="1"/>
  <c r="J1689" i="12"/>
  <c r="J1688" i="12" s="1"/>
  <c r="J1687" i="12" s="1"/>
  <c r="K1689" i="12"/>
  <c r="K1688" i="12" s="1"/>
  <c r="K1687" i="12" s="1"/>
  <c r="I1693" i="12"/>
  <c r="I1692" i="12" s="1"/>
  <c r="I1691" i="12" s="1"/>
  <c r="J1693" i="12"/>
  <c r="J1692" i="12" s="1"/>
  <c r="J1691" i="12" s="1"/>
  <c r="K1693" i="12"/>
  <c r="K1692" i="12" s="1"/>
  <c r="K1691" i="12" s="1"/>
  <c r="I1698" i="12"/>
  <c r="I1697" i="12" s="1"/>
  <c r="I1696" i="12" s="1"/>
  <c r="J1698" i="12"/>
  <c r="J1697" i="12" s="1"/>
  <c r="J1696" i="12" s="1"/>
  <c r="K1698" i="12"/>
  <c r="K1697" i="12" s="1"/>
  <c r="K1696" i="12" s="1"/>
  <c r="I1702" i="12"/>
  <c r="I1701" i="12" s="1"/>
  <c r="I1700" i="12" s="1"/>
  <c r="J1702" i="12"/>
  <c r="J1701" i="12" s="1"/>
  <c r="J1700" i="12" s="1"/>
  <c r="K1702" i="12"/>
  <c r="K1701" i="12" s="1"/>
  <c r="K1700" i="12" s="1"/>
  <c r="I1706" i="12"/>
  <c r="I1705" i="12" s="1"/>
  <c r="I1704" i="12" s="1"/>
  <c r="J1706" i="12"/>
  <c r="J1705" i="12" s="1"/>
  <c r="J1704" i="12" s="1"/>
  <c r="K1706" i="12"/>
  <c r="K1705" i="12" s="1"/>
  <c r="K1704" i="12" s="1"/>
  <c r="I1710" i="12"/>
  <c r="I1709" i="12" s="1"/>
  <c r="I1708" i="12" s="1"/>
  <c r="J1710" i="12"/>
  <c r="J1709" i="12" s="1"/>
  <c r="J1708" i="12" s="1"/>
  <c r="K1710" i="12"/>
  <c r="K1709" i="12" s="1"/>
  <c r="K1708" i="12" s="1"/>
  <c r="I1714" i="12"/>
  <c r="I1713" i="12" s="1"/>
  <c r="I1712" i="12" s="1"/>
  <c r="J1714" i="12"/>
  <c r="J1713" i="12" s="1"/>
  <c r="J1712" i="12" s="1"/>
  <c r="K1714" i="12"/>
  <c r="K1713" i="12" s="1"/>
  <c r="K1712" i="12" s="1"/>
  <c r="I1718" i="12"/>
  <c r="I1717" i="12" s="1"/>
  <c r="I1716" i="12" s="1"/>
  <c r="J1718" i="12"/>
  <c r="J1717" i="12" s="1"/>
  <c r="J1716" i="12" s="1"/>
  <c r="K1718" i="12"/>
  <c r="K1717" i="12" s="1"/>
  <c r="K1716" i="12" s="1"/>
  <c r="I1722" i="12"/>
  <c r="I1721" i="12" s="1"/>
  <c r="I1720" i="12" s="1"/>
  <c r="J1722" i="12"/>
  <c r="J1721" i="12" s="1"/>
  <c r="J1720" i="12" s="1"/>
  <c r="K1722" i="12"/>
  <c r="K1721" i="12" s="1"/>
  <c r="K1720" i="12" s="1"/>
  <c r="I1726" i="12"/>
  <c r="I1725" i="12" s="1"/>
  <c r="I1724" i="12" s="1"/>
  <c r="J1726" i="12"/>
  <c r="J1725" i="12" s="1"/>
  <c r="J1724" i="12" s="1"/>
  <c r="K1726" i="12"/>
  <c r="K1725" i="12" s="1"/>
  <c r="K1724" i="12" s="1"/>
  <c r="I1730" i="12"/>
  <c r="I1729" i="12" s="1"/>
  <c r="I1728" i="12" s="1"/>
  <c r="J1730" i="12"/>
  <c r="J1729" i="12" s="1"/>
  <c r="J1728" i="12" s="1"/>
  <c r="K1730" i="12"/>
  <c r="K1729" i="12" s="1"/>
  <c r="K1728" i="12" s="1"/>
  <c r="I1734" i="12"/>
  <c r="I1733" i="12" s="1"/>
  <c r="I1732" i="12" s="1"/>
  <c r="J1734" i="12"/>
  <c r="J1733" i="12" s="1"/>
  <c r="J1732" i="12" s="1"/>
  <c r="K1734" i="12"/>
  <c r="K1733" i="12" s="1"/>
  <c r="K1732" i="12" s="1"/>
  <c r="I1738" i="12"/>
  <c r="I1737" i="12" s="1"/>
  <c r="I1736" i="12" s="1"/>
  <c r="J1738" i="12"/>
  <c r="J1737" i="12" s="1"/>
  <c r="J1736" i="12" s="1"/>
  <c r="K1738" i="12"/>
  <c r="K1737" i="12" s="1"/>
  <c r="K1736" i="12" s="1"/>
  <c r="I1743" i="12"/>
  <c r="I1742" i="12" s="1"/>
  <c r="I1741" i="12" s="1"/>
  <c r="I1740" i="12" s="1"/>
  <c r="J1743" i="12"/>
  <c r="J1742" i="12" s="1"/>
  <c r="J1741" i="12" s="1"/>
  <c r="J1740" i="12" s="1"/>
  <c r="K1743" i="12"/>
  <c r="K1742" i="12" s="1"/>
  <c r="K1741" i="12" s="1"/>
  <c r="K1740" i="12" s="1"/>
  <c r="I1748" i="12"/>
  <c r="I1747" i="12" s="1"/>
  <c r="I1746" i="12" s="1"/>
  <c r="I1745" i="12" s="1"/>
  <c r="J1748" i="12"/>
  <c r="J1747" i="12" s="1"/>
  <c r="J1746" i="12" s="1"/>
  <c r="J1745" i="12" s="1"/>
  <c r="K1748" i="12"/>
  <c r="K1747" i="12" s="1"/>
  <c r="K1746" i="12" s="1"/>
  <c r="K1745" i="12" s="1"/>
  <c r="I1753" i="12"/>
  <c r="I1752" i="12" s="1"/>
  <c r="I1751" i="12" s="1"/>
  <c r="I1750" i="12" s="1"/>
  <c r="J1753" i="12"/>
  <c r="J1752" i="12" s="1"/>
  <c r="J1751" i="12" s="1"/>
  <c r="J1750" i="12" s="1"/>
  <c r="K1753" i="12"/>
  <c r="K1752" i="12" s="1"/>
  <c r="K1751" i="12" s="1"/>
  <c r="K1750" i="12" s="1"/>
  <c r="I1758" i="12"/>
  <c r="I1757" i="12" s="1"/>
  <c r="I1756" i="12" s="1"/>
  <c r="I1755" i="12" s="1"/>
  <c r="J1758" i="12"/>
  <c r="J1757" i="12" s="1"/>
  <c r="J1756" i="12" s="1"/>
  <c r="J1755" i="12" s="1"/>
  <c r="K1758" i="12"/>
  <c r="K1757" i="12" s="1"/>
  <c r="K1756" i="12" s="1"/>
  <c r="K1755" i="12" s="1"/>
  <c r="I1764" i="12"/>
  <c r="I1763" i="12" s="1"/>
  <c r="I1762" i="12" s="1"/>
  <c r="J1764" i="12"/>
  <c r="J1763" i="12" s="1"/>
  <c r="J1762" i="12" s="1"/>
  <c r="K1764" i="12"/>
  <c r="K1763" i="12" s="1"/>
  <c r="K1762" i="12" s="1"/>
  <c r="I1768" i="12"/>
  <c r="I1767" i="12" s="1"/>
  <c r="I1766" i="12" s="1"/>
  <c r="J1768" i="12"/>
  <c r="J1767" i="12" s="1"/>
  <c r="J1766" i="12" s="1"/>
  <c r="K1768" i="12"/>
  <c r="K1767" i="12" s="1"/>
  <c r="K1766" i="12" s="1"/>
  <c r="I1773" i="12"/>
  <c r="I1772" i="12" s="1"/>
  <c r="I1771" i="12" s="1"/>
  <c r="I1770" i="12" s="1"/>
  <c r="J1773" i="12"/>
  <c r="J1772" i="12" s="1"/>
  <c r="J1771" i="12" s="1"/>
  <c r="J1770" i="12" s="1"/>
  <c r="K1773" i="12"/>
  <c r="K1772" i="12" s="1"/>
  <c r="K1771" i="12" s="1"/>
  <c r="K1770" i="12" s="1"/>
  <c r="I1778" i="12"/>
  <c r="I1777" i="12" s="1"/>
  <c r="I1776" i="12" s="1"/>
  <c r="I1775" i="12" s="1"/>
  <c r="J1778" i="12"/>
  <c r="J1777" i="12" s="1"/>
  <c r="J1776" i="12" s="1"/>
  <c r="J1775" i="12" s="1"/>
  <c r="K1778" i="12"/>
  <c r="K1777" i="12" s="1"/>
  <c r="K1776" i="12" s="1"/>
  <c r="K1775" i="12" s="1"/>
  <c r="I1783" i="12"/>
  <c r="I1782" i="12" s="1"/>
  <c r="I1781" i="12" s="1"/>
  <c r="J1783" i="12"/>
  <c r="J1782" i="12" s="1"/>
  <c r="J1781" i="12" s="1"/>
  <c r="K1783" i="12"/>
  <c r="K1782" i="12" s="1"/>
  <c r="K1781" i="12" s="1"/>
  <c r="I1787" i="12"/>
  <c r="I1786" i="12" s="1"/>
  <c r="I1785" i="12" s="1"/>
  <c r="J1787" i="12"/>
  <c r="J1786" i="12" s="1"/>
  <c r="J1785" i="12" s="1"/>
  <c r="K1787" i="12"/>
  <c r="K1786" i="12" s="1"/>
  <c r="K1785" i="12" s="1"/>
  <c r="I1791" i="12"/>
  <c r="I1790" i="12" s="1"/>
  <c r="I1789" i="12" s="1"/>
  <c r="J1791" i="12"/>
  <c r="J1790" i="12" s="1"/>
  <c r="J1789" i="12" s="1"/>
  <c r="K1791" i="12"/>
  <c r="K1790" i="12" s="1"/>
  <c r="K1789" i="12" s="1"/>
  <c r="I1798" i="12"/>
  <c r="I1797" i="12" s="1"/>
  <c r="I1796" i="12" s="1"/>
  <c r="J1798" i="12"/>
  <c r="J1797" i="12" s="1"/>
  <c r="J1796" i="12" s="1"/>
  <c r="K1798" i="12"/>
  <c r="K1797" i="12" s="1"/>
  <c r="K1796" i="12" s="1"/>
  <c r="I1802" i="12"/>
  <c r="I1801" i="12" s="1"/>
  <c r="I1800" i="12" s="1"/>
  <c r="J1802" i="12"/>
  <c r="J1801" i="12" s="1"/>
  <c r="J1800" i="12" s="1"/>
  <c r="K1802" i="12"/>
  <c r="K1801" i="12" s="1"/>
  <c r="K1800" i="12" s="1"/>
  <c r="I1813" i="12"/>
  <c r="I1812" i="12" s="1"/>
  <c r="I1811" i="12" s="1"/>
  <c r="J1813" i="12"/>
  <c r="J1812" i="12" s="1"/>
  <c r="J1811" i="12" s="1"/>
  <c r="K1813" i="12"/>
  <c r="K1812" i="12" s="1"/>
  <c r="K1811" i="12" s="1"/>
  <c r="I1817" i="12"/>
  <c r="I1816" i="12" s="1"/>
  <c r="I1815" i="12" s="1"/>
  <c r="J1817" i="12"/>
  <c r="J1816" i="12" s="1"/>
  <c r="J1815" i="12" s="1"/>
  <c r="K1817" i="12"/>
  <c r="K1816" i="12" s="1"/>
  <c r="K1815" i="12" s="1"/>
  <c r="I1821" i="12"/>
  <c r="I1820" i="12" s="1"/>
  <c r="I1819" i="12" s="1"/>
  <c r="J1821" i="12"/>
  <c r="J1820" i="12" s="1"/>
  <c r="J1819" i="12" s="1"/>
  <c r="K1821" i="12"/>
  <c r="K1820" i="12" s="1"/>
  <c r="K1819" i="12" s="1"/>
  <c r="I1830" i="12"/>
  <c r="I1829" i="12" s="1"/>
  <c r="J1830" i="12"/>
  <c r="J1829" i="12" s="1"/>
  <c r="K1830" i="12"/>
  <c r="K1829" i="12" s="1"/>
  <c r="I1833" i="12"/>
  <c r="I1832" i="12" s="1"/>
  <c r="J1833" i="12"/>
  <c r="J1832" i="12" s="1"/>
  <c r="K1833" i="12"/>
  <c r="K1832" i="12" s="1"/>
  <c r="I1836" i="12"/>
  <c r="I1835" i="12" s="1"/>
  <c r="J1836" i="12"/>
  <c r="J1835" i="12" s="1"/>
  <c r="K1836" i="12"/>
  <c r="K1835" i="12" s="1"/>
  <c r="I1840" i="12"/>
  <c r="I1839" i="12" s="1"/>
  <c r="I1838" i="12" s="1"/>
  <c r="J1840" i="12"/>
  <c r="J1839" i="12" s="1"/>
  <c r="J1838" i="12" s="1"/>
  <c r="K1840" i="12"/>
  <c r="K1839" i="12" s="1"/>
  <c r="K1838" i="12" s="1"/>
  <c r="I1844" i="12"/>
  <c r="I1843" i="12" s="1"/>
  <c r="I1842" i="12" s="1"/>
  <c r="J1844" i="12"/>
  <c r="J1843" i="12" s="1"/>
  <c r="J1842" i="12" s="1"/>
  <c r="K1844" i="12"/>
  <c r="K1843" i="12" s="1"/>
  <c r="K1842" i="12" s="1"/>
  <c r="I1857" i="12"/>
  <c r="I1856" i="12" s="1"/>
  <c r="I1855" i="12" s="1"/>
  <c r="J1857" i="12"/>
  <c r="J1856" i="12" s="1"/>
  <c r="J1855" i="12" s="1"/>
  <c r="K1857" i="12"/>
  <c r="K1856" i="12" s="1"/>
  <c r="K1855" i="12" s="1"/>
  <c r="I1861" i="12"/>
  <c r="I1860" i="12" s="1"/>
  <c r="I1859" i="12" s="1"/>
  <c r="J1861" i="12"/>
  <c r="J1860" i="12" s="1"/>
  <c r="J1859" i="12" s="1"/>
  <c r="K1861" i="12"/>
  <c r="K1860" i="12" s="1"/>
  <c r="K1859" i="12" s="1"/>
  <c r="I1865" i="12"/>
  <c r="I1864" i="12" s="1"/>
  <c r="I1863" i="12" s="1"/>
  <c r="J1865" i="12"/>
  <c r="J1864" i="12" s="1"/>
  <c r="J1863" i="12" s="1"/>
  <c r="K1865" i="12"/>
  <c r="K1864" i="12" s="1"/>
  <c r="K1863" i="12" s="1"/>
  <c r="I1870" i="12"/>
  <c r="I1869" i="12" s="1"/>
  <c r="J1870" i="12"/>
  <c r="J1869" i="12" s="1"/>
  <c r="K1870" i="12"/>
  <c r="K1869" i="12" s="1"/>
  <c r="I1873" i="12"/>
  <c r="I1872" i="12" s="1"/>
  <c r="J1873" i="12"/>
  <c r="J1872" i="12" s="1"/>
  <c r="K1873" i="12"/>
  <c r="K1872" i="12" s="1"/>
  <c r="I1878" i="12"/>
  <c r="I1877" i="12" s="1"/>
  <c r="J1878" i="12"/>
  <c r="J1877" i="12" s="1"/>
  <c r="K1878" i="12"/>
  <c r="K1877" i="12" s="1"/>
  <c r="I1881" i="12"/>
  <c r="I1880" i="12" s="1"/>
  <c r="J1881" i="12"/>
  <c r="J1880" i="12" s="1"/>
  <c r="K1881" i="12"/>
  <c r="K1880" i="12" s="1"/>
  <c r="I1892" i="12"/>
  <c r="I1891" i="12" s="1"/>
  <c r="I1890" i="12" s="1"/>
  <c r="I1889" i="12" s="1"/>
  <c r="J1892" i="12"/>
  <c r="J1891" i="12" s="1"/>
  <c r="J1890" i="12" s="1"/>
  <c r="J1889" i="12" s="1"/>
  <c r="K1892" i="12"/>
  <c r="K1891" i="12" s="1"/>
  <c r="K1890" i="12" s="1"/>
  <c r="K1889" i="12" s="1"/>
  <c r="I1897" i="12"/>
  <c r="I1896" i="12" s="1"/>
  <c r="I1895" i="12" s="1"/>
  <c r="I1894" i="12" s="1"/>
  <c r="J1897" i="12"/>
  <c r="J1896" i="12" s="1"/>
  <c r="J1895" i="12" s="1"/>
  <c r="J1894" i="12" s="1"/>
  <c r="K1897" i="12"/>
  <c r="K1896" i="12" s="1"/>
  <c r="K1895" i="12" s="1"/>
  <c r="K1894" i="12" s="1"/>
  <c r="I1907" i="12"/>
  <c r="I1906" i="12" s="1"/>
  <c r="I1905" i="12" s="1"/>
  <c r="J1907" i="12"/>
  <c r="J1906" i="12" s="1"/>
  <c r="J1905" i="12" s="1"/>
  <c r="K1907" i="12"/>
  <c r="K1906" i="12" s="1"/>
  <c r="K1905" i="12" s="1"/>
  <c r="I1911" i="12"/>
  <c r="I1910" i="12" s="1"/>
  <c r="I1909" i="12" s="1"/>
  <c r="J1911" i="12"/>
  <c r="J1910" i="12" s="1"/>
  <c r="J1909" i="12" s="1"/>
  <c r="K1911" i="12"/>
  <c r="K1910" i="12" s="1"/>
  <c r="K1909" i="12" s="1"/>
  <c r="I1916" i="12"/>
  <c r="I1915" i="12" s="1"/>
  <c r="I1914" i="12" s="1"/>
  <c r="J1916" i="12"/>
  <c r="J1915" i="12" s="1"/>
  <c r="J1914" i="12" s="1"/>
  <c r="K1916" i="12"/>
  <c r="K1915" i="12" s="1"/>
  <c r="K1914" i="12" s="1"/>
  <c r="I1920" i="12"/>
  <c r="I1919" i="12" s="1"/>
  <c r="I1918" i="12" s="1"/>
  <c r="J1920" i="12"/>
  <c r="J1919" i="12" s="1"/>
  <c r="J1918" i="12" s="1"/>
  <c r="K1920" i="12"/>
  <c r="K1919" i="12" s="1"/>
  <c r="K1918" i="12" s="1"/>
  <c r="I1927" i="12"/>
  <c r="I1926" i="12" s="1"/>
  <c r="I1925" i="12" s="1"/>
  <c r="J1927" i="12"/>
  <c r="J1926" i="12" s="1"/>
  <c r="J1925" i="12" s="1"/>
  <c r="K1927" i="12"/>
  <c r="K1926" i="12" s="1"/>
  <c r="K1925" i="12" s="1"/>
  <c r="I1931" i="12"/>
  <c r="I1930" i="12" s="1"/>
  <c r="I1929" i="12" s="1"/>
  <c r="J1931" i="12"/>
  <c r="J1930" i="12" s="1"/>
  <c r="J1929" i="12" s="1"/>
  <c r="K1931" i="12"/>
  <c r="K1930" i="12" s="1"/>
  <c r="K1929" i="12" s="1"/>
  <c r="I1936" i="12"/>
  <c r="I1935" i="12" s="1"/>
  <c r="I1934" i="12" s="1"/>
  <c r="I1933" i="12" s="1"/>
  <c r="J1936" i="12"/>
  <c r="J1935" i="12" s="1"/>
  <c r="J1934" i="12" s="1"/>
  <c r="J1933" i="12" s="1"/>
  <c r="K1936" i="12"/>
  <c r="K1935" i="12" s="1"/>
  <c r="K1934" i="12" s="1"/>
  <c r="K1933" i="12" s="1"/>
  <c r="I1941" i="12"/>
  <c r="I1940" i="12" s="1"/>
  <c r="I1939" i="12" s="1"/>
  <c r="J1941" i="12"/>
  <c r="J1940" i="12" s="1"/>
  <c r="J1939" i="12" s="1"/>
  <c r="K1941" i="12"/>
  <c r="K1940" i="12" s="1"/>
  <c r="K1939" i="12" s="1"/>
  <c r="I1946" i="12"/>
  <c r="I1945" i="12" s="1"/>
  <c r="I1944" i="12" s="1"/>
  <c r="J1946" i="12"/>
  <c r="J1945" i="12" s="1"/>
  <c r="J1944" i="12" s="1"/>
  <c r="K1946" i="12"/>
  <c r="K1945" i="12" s="1"/>
  <c r="K1944" i="12" s="1"/>
  <c r="I1951" i="12"/>
  <c r="I1950" i="12" s="1"/>
  <c r="I1949" i="12" s="1"/>
  <c r="I1948" i="12" s="1"/>
  <c r="J1951" i="12"/>
  <c r="J1950" i="12" s="1"/>
  <c r="J1949" i="12" s="1"/>
  <c r="J1948" i="12" s="1"/>
  <c r="K1951" i="12"/>
  <c r="K1950" i="12" s="1"/>
  <c r="K1949" i="12" s="1"/>
  <c r="K1948" i="12" s="1"/>
  <c r="I1956" i="12"/>
  <c r="I1955" i="12" s="1"/>
  <c r="I1954" i="12" s="1"/>
  <c r="I1953" i="12" s="1"/>
  <c r="J1956" i="12"/>
  <c r="J1955" i="12" s="1"/>
  <c r="J1954" i="12" s="1"/>
  <c r="J1953" i="12" s="1"/>
  <c r="K1956" i="12"/>
  <c r="K1955" i="12" s="1"/>
  <c r="K1954" i="12" s="1"/>
  <c r="K1953" i="12" s="1"/>
  <c r="I1967" i="12"/>
  <c r="I1966" i="12" s="1"/>
  <c r="I1965" i="12" s="1"/>
  <c r="I1964" i="12" s="1"/>
  <c r="J1967" i="12"/>
  <c r="J1966" i="12" s="1"/>
  <c r="J1965" i="12" s="1"/>
  <c r="J1964" i="12" s="1"/>
  <c r="K1967" i="12"/>
  <c r="K1966" i="12" s="1"/>
  <c r="K1965" i="12" s="1"/>
  <c r="K1964" i="12" s="1"/>
  <c r="I1972" i="12"/>
  <c r="I1971" i="12" s="1"/>
  <c r="J1972" i="12"/>
  <c r="J1971" i="12" s="1"/>
  <c r="K1972" i="12"/>
  <c r="K1971" i="12" s="1"/>
  <c r="I1975" i="12"/>
  <c r="I1974" i="12" s="1"/>
  <c r="J1975" i="12"/>
  <c r="J1974" i="12" s="1"/>
  <c r="K1975" i="12"/>
  <c r="K1974" i="12" s="1"/>
  <c r="I1978" i="12"/>
  <c r="I1977" i="12" s="1"/>
  <c r="J1978" i="12"/>
  <c r="J1977" i="12" s="1"/>
  <c r="K1978" i="12"/>
  <c r="K1977" i="12" s="1"/>
  <c r="I1982" i="12"/>
  <c r="I1981" i="12" s="1"/>
  <c r="I1980" i="12" s="1"/>
  <c r="J1982" i="12"/>
  <c r="J1981" i="12" s="1"/>
  <c r="J1980" i="12" s="1"/>
  <c r="K1982" i="12"/>
  <c r="K1981" i="12" s="1"/>
  <c r="K1980" i="12" s="1"/>
  <c r="I1987" i="12"/>
  <c r="I1986" i="12" s="1"/>
  <c r="I1985" i="12" s="1"/>
  <c r="I1984" i="12" s="1"/>
  <c r="J1987" i="12"/>
  <c r="J1986" i="12" s="1"/>
  <c r="J1985" i="12" s="1"/>
  <c r="J1984" i="12" s="1"/>
  <c r="K1987" i="12"/>
  <c r="K1986" i="12" s="1"/>
  <c r="K1985" i="12" s="1"/>
  <c r="K1984" i="12" s="1"/>
  <c r="I1994" i="12"/>
  <c r="I1993" i="12" s="1"/>
  <c r="I1992" i="12" s="1"/>
  <c r="J1994" i="12"/>
  <c r="J1993" i="12" s="1"/>
  <c r="J1992" i="12" s="1"/>
  <c r="K1994" i="12"/>
  <c r="K1993" i="12" s="1"/>
  <c r="K1992" i="12" s="1"/>
  <c r="I1998" i="12"/>
  <c r="I1997" i="12" s="1"/>
  <c r="I1996" i="12" s="1"/>
  <c r="J1998" i="12"/>
  <c r="J1997" i="12" s="1"/>
  <c r="J1996" i="12" s="1"/>
  <c r="K1998" i="12"/>
  <c r="K1997" i="12" s="1"/>
  <c r="K1996" i="12" s="1"/>
  <c r="I2002" i="12"/>
  <c r="I2001" i="12" s="1"/>
  <c r="I2000" i="12" s="1"/>
  <c r="J2002" i="12"/>
  <c r="J2001" i="12" s="1"/>
  <c r="J2000" i="12" s="1"/>
  <c r="K2002" i="12"/>
  <c r="K2001" i="12" s="1"/>
  <c r="K2000" i="12" s="1"/>
  <c r="I2006" i="12"/>
  <c r="I2005" i="12" s="1"/>
  <c r="I2004" i="12" s="1"/>
  <c r="J2006" i="12"/>
  <c r="J2005" i="12" s="1"/>
  <c r="J2004" i="12" s="1"/>
  <c r="K2006" i="12"/>
  <c r="K2005" i="12" s="1"/>
  <c r="K2004" i="12" s="1"/>
  <c r="I2011" i="12"/>
  <c r="I2010" i="12" s="1"/>
  <c r="I2009" i="12" s="1"/>
  <c r="J2011" i="12"/>
  <c r="J2010" i="12" s="1"/>
  <c r="J2009" i="12" s="1"/>
  <c r="K2011" i="12"/>
  <c r="K2010" i="12" s="1"/>
  <c r="K2009" i="12" s="1"/>
  <c r="I2015" i="12"/>
  <c r="I2014" i="12" s="1"/>
  <c r="I2013" i="12" s="1"/>
  <c r="J2015" i="12"/>
  <c r="J2014" i="12" s="1"/>
  <c r="J2013" i="12" s="1"/>
  <c r="K2015" i="12"/>
  <c r="K2014" i="12" s="1"/>
  <c r="K2013" i="12" s="1"/>
  <c r="I2019" i="12"/>
  <c r="I2018" i="12" s="1"/>
  <c r="I2017" i="12" s="1"/>
  <c r="J2019" i="12"/>
  <c r="J2018" i="12" s="1"/>
  <c r="J2017" i="12" s="1"/>
  <c r="K2019" i="12"/>
  <c r="K2018" i="12" s="1"/>
  <c r="K2017" i="12" s="1"/>
  <c r="I2023" i="12"/>
  <c r="I2022" i="12" s="1"/>
  <c r="I2021" i="12" s="1"/>
  <c r="J2023" i="12"/>
  <c r="J2022" i="12" s="1"/>
  <c r="J2021" i="12" s="1"/>
  <c r="K2023" i="12"/>
  <c r="K2022" i="12" s="1"/>
  <c r="K2021" i="12" s="1"/>
  <c r="I2028" i="12"/>
  <c r="I2027" i="12" s="1"/>
  <c r="J2028" i="12"/>
  <c r="J2027" i="12" s="1"/>
  <c r="K2028" i="12"/>
  <c r="K2027" i="12" s="1"/>
  <c r="I2031" i="12"/>
  <c r="J2031" i="12"/>
  <c r="K2031" i="12"/>
  <c r="I2033" i="12"/>
  <c r="J2033" i="12"/>
  <c r="K2033" i="12"/>
  <c r="I2039" i="12"/>
  <c r="I2038" i="12" s="1"/>
  <c r="J2039" i="12"/>
  <c r="J2038" i="12" s="1"/>
  <c r="K2039" i="12"/>
  <c r="K2038" i="12" s="1"/>
  <c r="I2042" i="12"/>
  <c r="I2041" i="12" s="1"/>
  <c r="J2042" i="12"/>
  <c r="J2041" i="12" s="1"/>
  <c r="K2042" i="12"/>
  <c r="K2041" i="12" s="1"/>
  <c r="I2045" i="12"/>
  <c r="I2044" i="12" s="1"/>
  <c r="J2045" i="12"/>
  <c r="J2044" i="12" s="1"/>
  <c r="K2045" i="12"/>
  <c r="K2044" i="12" s="1"/>
  <c r="I2049" i="12"/>
  <c r="I2048" i="12" s="1"/>
  <c r="J2049" i="12"/>
  <c r="J2048" i="12" s="1"/>
  <c r="K2049" i="12"/>
  <c r="K2048" i="12" s="1"/>
  <c r="I2052" i="12"/>
  <c r="I2051" i="12" s="1"/>
  <c r="J2052" i="12"/>
  <c r="J2051" i="12" s="1"/>
  <c r="K2052" i="12"/>
  <c r="K2051" i="12" s="1"/>
  <c r="I2058" i="12"/>
  <c r="I2057" i="12" s="1"/>
  <c r="J2058" i="12"/>
  <c r="J2057" i="12" s="1"/>
  <c r="K2058" i="12"/>
  <c r="K2057" i="12" s="1"/>
  <c r="I2061" i="12"/>
  <c r="I2060" i="12" s="1"/>
  <c r="J2061" i="12"/>
  <c r="J2060" i="12" s="1"/>
  <c r="K2061" i="12"/>
  <c r="K2060" i="12" s="1"/>
  <c r="I2066" i="12"/>
  <c r="I2065" i="12" s="1"/>
  <c r="I2064" i="12" s="1"/>
  <c r="J2066" i="12"/>
  <c r="J2065" i="12" s="1"/>
  <c r="J2064" i="12" s="1"/>
  <c r="K2066" i="12"/>
  <c r="K2065" i="12" s="1"/>
  <c r="K2064" i="12" s="1"/>
  <c r="I2070" i="12"/>
  <c r="I2069" i="12" s="1"/>
  <c r="I2068" i="12" s="1"/>
  <c r="J2070" i="12"/>
  <c r="J2069" i="12" s="1"/>
  <c r="J2068" i="12" s="1"/>
  <c r="K2070" i="12"/>
  <c r="K2069" i="12" s="1"/>
  <c r="K2068" i="12" s="1"/>
  <c r="I2074" i="12"/>
  <c r="I2073" i="12" s="1"/>
  <c r="I2072" i="12" s="1"/>
  <c r="J2074" i="12"/>
  <c r="J2073" i="12" s="1"/>
  <c r="J2072" i="12" s="1"/>
  <c r="K2074" i="12"/>
  <c r="K2073" i="12" s="1"/>
  <c r="K2072" i="12" s="1"/>
  <c r="I2083" i="12"/>
  <c r="I2082" i="12" s="1"/>
  <c r="J2083" i="12"/>
  <c r="J2082" i="12" s="1"/>
  <c r="K2083" i="12"/>
  <c r="K2082" i="12" s="1"/>
  <c r="I2086" i="12"/>
  <c r="I2085" i="12" s="1"/>
  <c r="J2086" i="12"/>
  <c r="J2085" i="12" s="1"/>
  <c r="K2086" i="12"/>
  <c r="K2085" i="12" s="1"/>
  <c r="I2090" i="12"/>
  <c r="I2089" i="12" s="1"/>
  <c r="I2088" i="12" s="1"/>
  <c r="J2090" i="12"/>
  <c r="J2089" i="12" s="1"/>
  <c r="J2088" i="12" s="1"/>
  <c r="K2090" i="12"/>
  <c r="K2089" i="12" s="1"/>
  <c r="K2088" i="12" s="1"/>
  <c r="I2094" i="12"/>
  <c r="I2093" i="12" s="1"/>
  <c r="I2092" i="12" s="1"/>
  <c r="J2094" i="12"/>
  <c r="J2093" i="12" s="1"/>
  <c r="J2092" i="12" s="1"/>
  <c r="K2094" i="12"/>
  <c r="K2093" i="12" s="1"/>
  <c r="K2092" i="12" s="1"/>
  <c r="I2098" i="12"/>
  <c r="I2097" i="12" s="1"/>
  <c r="I2096" i="12" s="1"/>
  <c r="J2098" i="12"/>
  <c r="J2097" i="12" s="1"/>
  <c r="J2096" i="12" s="1"/>
  <c r="K2098" i="12"/>
  <c r="K2097" i="12" s="1"/>
  <c r="K2096" i="12" s="1"/>
  <c r="I2116" i="12"/>
  <c r="I2115" i="12" s="1"/>
  <c r="I2114" i="12" s="1"/>
  <c r="J2116" i="12"/>
  <c r="J2115" i="12" s="1"/>
  <c r="J2114" i="12" s="1"/>
  <c r="K2116" i="12"/>
  <c r="K2115" i="12" s="1"/>
  <c r="K2114" i="12" s="1"/>
  <c r="I2120" i="12"/>
  <c r="I2119" i="12" s="1"/>
  <c r="J2120" i="12"/>
  <c r="J2119" i="12" s="1"/>
  <c r="K2120" i="12"/>
  <c r="K2119" i="12" s="1"/>
  <c r="I2123" i="12"/>
  <c r="J2123" i="12"/>
  <c r="K2123" i="12"/>
  <c r="I2125" i="12"/>
  <c r="J2125" i="12"/>
  <c r="K2125" i="12"/>
  <c r="I2131" i="12"/>
  <c r="I2130" i="12" s="1"/>
  <c r="J2131" i="12"/>
  <c r="J2130" i="12" s="1"/>
  <c r="K2131" i="12"/>
  <c r="K2130" i="12" s="1"/>
  <c r="I2134" i="12"/>
  <c r="I2133" i="12" s="1"/>
  <c r="J2134" i="12"/>
  <c r="J2133" i="12" s="1"/>
  <c r="K2134" i="12"/>
  <c r="K2133" i="12" s="1"/>
  <c r="I2137" i="12"/>
  <c r="I2136" i="12" s="1"/>
  <c r="J2137" i="12"/>
  <c r="J2136" i="12" s="1"/>
  <c r="K2137" i="12"/>
  <c r="K2136" i="12" s="1"/>
  <c r="I2141" i="12"/>
  <c r="I2140" i="12" s="1"/>
  <c r="I2139" i="12" s="1"/>
  <c r="J2141" i="12"/>
  <c r="J2140" i="12" s="1"/>
  <c r="J2139" i="12" s="1"/>
  <c r="K2141" i="12"/>
  <c r="K2140" i="12" s="1"/>
  <c r="K2139" i="12" s="1"/>
  <c r="I2145" i="12"/>
  <c r="I2144" i="12" s="1"/>
  <c r="I2143" i="12" s="1"/>
  <c r="J2145" i="12"/>
  <c r="J2144" i="12" s="1"/>
  <c r="J2143" i="12" s="1"/>
  <c r="K2145" i="12"/>
  <c r="K2144" i="12" s="1"/>
  <c r="K2143" i="12" s="1"/>
  <c r="I2152" i="12"/>
  <c r="I2151" i="12" s="1"/>
  <c r="I2150" i="12" s="1"/>
  <c r="J2152" i="12"/>
  <c r="J2151" i="12" s="1"/>
  <c r="J2150" i="12" s="1"/>
  <c r="K2152" i="12"/>
  <c r="K2151" i="12" s="1"/>
  <c r="K2150" i="12" s="1"/>
  <c r="I2156" i="12"/>
  <c r="I2155" i="12" s="1"/>
  <c r="I2154" i="12" s="1"/>
  <c r="J2156" i="12"/>
  <c r="J2155" i="12" s="1"/>
  <c r="J2154" i="12" s="1"/>
  <c r="K2156" i="12"/>
  <c r="K2155" i="12" s="1"/>
  <c r="K2154" i="12" s="1"/>
  <c r="I2160" i="12"/>
  <c r="I2159" i="12" s="1"/>
  <c r="I2158" i="12" s="1"/>
  <c r="J2160" i="12"/>
  <c r="J2159" i="12" s="1"/>
  <c r="J2158" i="12" s="1"/>
  <c r="K2160" i="12"/>
  <c r="K2159" i="12" s="1"/>
  <c r="K2158" i="12" s="1"/>
  <c r="I2164" i="12"/>
  <c r="I2163" i="12" s="1"/>
  <c r="I2162" i="12" s="1"/>
  <c r="J2164" i="12"/>
  <c r="J2163" i="12" s="1"/>
  <c r="J2162" i="12" s="1"/>
  <c r="K2164" i="12"/>
  <c r="K2163" i="12" s="1"/>
  <c r="K2162" i="12" s="1"/>
  <c r="I2168" i="12"/>
  <c r="I2167" i="12" s="1"/>
  <c r="I2166" i="12" s="1"/>
  <c r="J2168" i="12"/>
  <c r="J2167" i="12" s="1"/>
  <c r="J2166" i="12" s="1"/>
  <c r="K2168" i="12"/>
  <c r="K2167" i="12" s="1"/>
  <c r="K2166" i="12" s="1"/>
  <c r="I2175" i="12"/>
  <c r="I2174" i="12" s="1"/>
  <c r="I2170" i="12" s="1"/>
  <c r="J2175" i="12"/>
  <c r="J2174" i="12" s="1"/>
  <c r="J2170" i="12" s="1"/>
  <c r="K2175" i="12"/>
  <c r="K2174" i="12" s="1"/>
  <c r="K2170" i="12" s="1"/>
  <c r="I2179" i="12"/>
  <c r="I2178" i="12" s="1"/>
  <c r="I2177" i="12" s="1"/>
  <c r="J2179" i="12"/>
  <c r="J2178" i="12" s="1"/>
  <c r="J2177" i="12" s="1"/>
  <c r="K2179" i="12"/>
  <c r="K2178" i="12" s="1"/>
  <c r="K2177" i="12" s="1"/>
  <c r="I2183" i="12"/>
  <c r="I2182" i="12" s="1"/>
  <c r="I2181" i="12" s="1"/>
  <c r="J2183" i="12"/>
  <c r="J2182" i="12" s="1"/>
  <c r="J2181" i="12" s="1"/>
  <c r="K2183" i="12"/>
  <c r="K2182" i="12" s="1"/>
  <c r="K2181" i="12" s="1"/>
  <c r="I2187" i="12"/>
  <c r="I2186" i="12" s="1"/>
  <c r="I2185" i="12" s="1"/>
  <c r="J2187" i="12"/>
  <c r="J2186" i="12" s="1"/>
  <c r="J2185" i="12" s="1"/>
  <c r="K2187" i="12"/>
  <c r="K2186" i="12" s="1"/>
  <c r="K2185" i="12" s="1"/>
  <c r="I2191" i="12"/>
  <c r="I2190" i="12" s="1"/>
  <c r="I2189" i="12" s="1"/>
  <c r="J2191" i="12"/>
  <c r="J2190" i="12" s="1"/>
  <c r="J2189" i="12" s="1"/>
  <c r="K2191" i="12"/>
  <c r="K2190" i="12" s="1"/>
  <c r="K2189" i="12" s="1"/>
  <c r="I2195" i="12"/>
  <c r="I2194" i="12" s="1"/>
  <c r="I2193" i="12" s="1"/>
  <c r="J2195" i="12"/>
  <c r="J2194" i="12" s="1"/>
  <c r="J2193" i="12" s="1"/>
  <c r="K2195" i="12"/>
  <c r="K2194" i="12" s="1"/>
  <c r="K2193" i="12" s="1"/>
  <c r="I2199" i="12"/>
  <c r="I2198" i="12" s="1"/>
  <c r="I2197" i="12" s="1"/>
  <c r="J2199" i="12"/>
  <c r="J2198" i="12" s="1"/>
  <c r="J2197" i="12" s="1"/>
  <c r="K2199" i="12"/>
  <c r="K2198" i="12" s="1"/>
  <c r="K2197" i="12" s="1"/>
  <c r="I2219" i="12"/>
  <c r="I2218" i="12" s="1"/>
  <c r="I2214" i="12" s="1"/>
  <c r="I2213" i="12" s="1"/>
  <c r="J2219" i="12"/>
  <c r="J2218" i="12" s="1"/>
  <c r="J2214" i="12" s="1"/>
  <c r="J2213" i="12" s="1"/>
  <c r="K2219" i="12"/>
  <c r="K2218" i="12" s="1"/>
  <c r="K2214" i="12" s="1"/>
  <c r="K2213" i="12" s="1"/>
  <c r="I2224" i="12"/>
  <c r="I2223" i="12" s="1"/>
  <c r="I2222" i="12" s="1"/>
  <c r="J2224" i="12"/>
  <c r="J2223" i="12" s="1"/>
  <c r="J2222" i="12" s="1"/>
  <c r="K2224" i="12"/>
  <c r="K2223" i="12" s="1"/>
  <c r="K2222" i="12" s="1"/>
  <c r="I2228" i="12"/>
  <c r="I2227" i="12" s="1"/>
  <c r="I2226" i="12" s="1"/>
  <c r="J2228" i="12"/>
  <c r="J2227" i="12" s="1"/>
  <c r="J2226" i="12" s="1"/>
  <c r="K2228" i="12"/>
  <c r="K2227" i="12" s="1"/>
  <c r="K2226" i="12" s="1"/>
  <c r="I2259" i="12"/>
  <c r="I2258" i="12" s="1"/>
  <c r="I2257" i="12" s="1"/>
  <c r="I2256" i="12" s="1"/>
  <c r="J2259" i="12"/>
  <c r="J2258" i="12" s="1"/>
  <c r="J2257" i="12" s="1"/>
  <c r="J2256" i="12" s="1"/>
  <c r="K2259" i="12"/>
  <c r="K2258" i="12" s="1"/>
  <c r="K2257" i="12" s="1"/>
  <c r="K2256" i="12" s="1"/>
  <c r="I2268" i="12"/>
  <c r="I2267" i="12" s="1"/>
  <c r="I2266" i="12" s="1"/>
  <c r="I2261" i="12" s="1"/>
  <c r="J2268" i="12"/>
  <c r="J2267" i="12" s="1"/>
  <c r="J2266" i="12" s="1"/>
  <c r="J2261" i="12" s="1"/>
  <c r="K2268" i="12"/>
  <c r="K2267" i="12" s="1"/>
  <c r="K2266" i="12" s="1"/>
  <c r="K2261" i="12" s="1"/>
  <c r="I2274" i="12"/>
  <c r="I2273" i="12" s="1"/>
  <c r="I2272" i="12" s="1"/>
  <c r="J2274" i="12"/>
  <c r="J2273" i="12" s="1"/>
  <c r="J2272" i="12" s="1"/>
  <c r="K2274" i="12"/>
  <c r="K2273" i="12" s="1"/>
  <c r="K2272" i="12" s="1"/>
  <c r="I2278" i="12"/>
  <c r="I2277" i="12" s="1"/>
  <c r="I2276" i="12" s="1"/>
  <c r="J2278" i="12"/>
  <c r="J2277" i="12" s="1"/>
  <c r="J2276" i="12" s="1"/>
  <c r="K2278" i="12"/>
  <c r="K2277" i="12" s="1"/>
  <c r="K2276" i="12" s="1"/>
  <c r="I2283" i="12"/>
  <c r="I2282" i="12" s="1"/>
  <c r="I2281" i="12" s="1"/>
  <c r="I2280" i="12" s="1"/>
  <c r="J2283" i="12"/>
  <c r="J2282" i="12" s="1"/>
  <c r="J2281" i="12" s="1"/>
  <c r="J2280" i="12" s="1"/>
  <c r="K2283" i="12"/>
  <c r="K2282" i="12" s="1"/>
  <c r="K2281" i="12" s="1"/>
  <c r="K2280" i="12" s="1"/>
  <c r="I2288" i="12"/>
  <c r="I2287" i="12" s="1"/>
  <c r="J2288" i="12"/>
  <c r="J2287" i="12" s="1"/>
  <c r="K2288" i="12"/>
  <c r="K2287" i="12" s="1"/>
  <c r="I2291" i="12"/>
  <c r="I2290" i="12" s="1"/>
  <c r="J2291" i="12"/>
  <c r="J2290" i="12" s="1"/>
  <c r="K2291" i="12"/>
  <c r="K2290" i="12" s="1"/>
  <c r="I2297" i="12"/>
  <c r="I2296" i="12" s="1"/>
  <c r="I2295" i="12" s="1"/>
  <c r="I2294" i="12" s="1"/>
  <c r="J2297" i="12"/>
  <c r="J2296" i="12" s="1"/>
  <c r="J2295" i="12" s="1"/>
  <c r="J2294" i="12" s="1"/>
  <c r="K2297" i="12"/>
  <c r="K2296" i="12" s="1"/>
  <c r="K2295" i="12" s="1"/>
  <c r="K2294" i="12" s="1"/>
  <c r="I2303" i="12"/>
  <c r="I2302" i="12" s="1"/>
  <c r="J2303" i="12"/>
  <c r="J2302" i="12" s="1"/>
  <c r="K2303" i="12"/>
  <c r="K2302" i="12" s="1"/>
  <c r="I2306" i="12"/>
  <c r="I2305" i="12" s="1"/>
  <c r="J2306" i="12"/>
  <c r="J2305" i="12" s="1"/>
  <c r="K2306" i="12"/>
  <c r="K2305" i="12" s="1"/>
  <c r="I2309" i="12"/>
  <c r="I2308" i="12" s="1"/>
  <c r="J2309" i="12"/>
  <c r="J2308" i="12" s="1"/>
  <c r="K2309" i="12"/>
  <c r="K2308" i="12" s="1"/>
  <c r="I2313" i="12"/>
  <c r="I2312" i="12" s="1"/>
  <c r="I2311" i="12" s="1"/>
  <c r="J2313" i="12"/>
  <c r="J2312" i="12" s="1"/>
  <c r="J2311" i="12" s="1"/>
  <c r="K2313" i="12"/>
  <c r="K2312" i="12" s="1"/>
  <c r="K2311" i="12" s="1"/>
  <c r="I2317" i="12"/>
  <c r="I2316" i="12" s="1"/>
  <c r="I2315" i="12" s="1"/>
  <c r="J2317" i="12"/>
  <c r="J2316" i="12" s="1"/>
  <c r="J2315" i="12" s="1"/>
  <c r="K2317" i="12"/>
  <c r="K2316" i="12" s="1"/>
  <c r="K2315" i="12" s="1"/>
  <c r="I2327" i="12"/>
  <c r="I2326" i="12" s="1"/>
  <c r="I2325" i="12" s="1"/>
  <c r="I2324" i="12" s="1"/>
  <c r="J2327" i="12"/>
  <c r="J2326" i="12" s="1"/>
  <c r="J2325" i="12" s="1"/>
  <c r="J2324" i="12" s="1"/>
  <c r="K2327" i="12"/>
  <c r="K2326" i="12" s="1"/>
  <c r="K2325" i="12" s="1"/>
  <c r="K2324" i="12" s="1"/>
  <c r="I2332" i="12"/>
  <c r="I2331" i="12" s="1"/>
  <c r="J2332" i="12"/>
  <c r="J2331" i="12" s="1"/>
  <c r="K2332" i="12"/>
  <c r="K2331" i="12" s="1"/>
  <c r="I2335" i="12"/>
  <c r="I2334" i="12" s="1"/>
  <c r="J2335" i="12"/>
  <c r="J2334" i="12" s="1"/>
  <c r="K2335" i="12"/>
  <c r="K2334" i="12" s="1"/>
  <c r="I2339" i="12"/>
  <c r="I2338" i="12" s="1"/>
  <c r="I2337" i="12" s="1"/>
  <c r="J2339" i="12"/>
  <c r="J2338" i="12" s="1"/>
  <c r="J2337" i="12" s="1"/>
  <c r="K2339" i="12"/>
  <c r="K2338" i="12" s="1"/>
  <c r="K2337" i="12" s="1"/>
  <c r="I2343" i="12"/>
  <c r="I2342" i="12" s="1"/>
  <c r="I2341" i="12" s="1"/>
  <c r="J2343" i="12"/>
  <c r="J2342" i="12" s="1"/>
  <c r="J2341" i="12" s="1"/>
  <c r="K2343" i="12"/>
  <c r="K2342" i="12" s="1"/>
  <c r="K2341" i="12" s="1"/>
  <c r="I2348" i="12"/>
  <c r="I2347" i="12" s="1"/>
  <c r="I2346" i="12" s="1"/>
  <c r="I2345" i="12" s="1"/>
  <c r="J2348" i="12"/>
  <c r="J2347" i="12" s="1"/>
  <c r="J2346" i="12" s="1"/>
  <c r="J2345" i="12" s="1"/>
  <c r="K2348" i="12"/>
  <c r="K2347" i="12" s="1"/>
  <c r="K2346" i="12" s="1"/>
  <c r="K2345" i="12" s="1"/>
  <c r="I2354" i="12"/>
  <c r="I2353" i="12" s="1"/>
  <c r="I2352" i="12" s="1"/>
  <c r="I2351" i="12" s="1"/>
  <c r="J2354" i="12"/>
  <c r="J2353" i="12" s="1"/>
  <c r="J2352" i="12" s="1"/>
  <c r="J2351" i="12" s="1"/>
  <c r="K2354" i="12"/>
  <c r="K2353" i="12" s="1"/>
  <c r="K2352" i="12" s="1"/>
  <c r="K2351" i="12" s="1"/>
  <c r="I2359" i="12"/>
  <c r="I2358" i="12" s="1"/>
  <c r="I2357" i="12" s="1"/>
  <c r="I2356" i="12" s="1"/>
  <c r="J2359" i="12"/>
  <c r="J2358" i="12" s="1"/>
  <c r="J2357" i="12" s="1"/>
  <c r="J2356" i="12" s="1"/>
  <c r="K2359" i="12"/>
  <c r="K2358" i="12" s="1"/>
  <c r="K2357" i="12" s="1"/>
  <c r="K2356" i="12" s="1"/>
  <c r="I2364" i="12"/>
  <c r="I2363" i="12" s="1"/>
  <c r="I2362" i="12" s="1"/>
  <c r="J2364" i="12"/>
  <c r="J2363" i="12" s="1"/>
  <c r="J2362" i="12" s="1"/>
  <c r="K2364" i="12"/>
  <c r="K2363" i="12" s="1"/>
  <c r="K2362" i="12" s="1"/>
  <c r="I2368" i="12"/>
  <c r="I2367" i="12" s="1"/>
  <c r="I2366" i="12" s="1"/>
  <c r="J2368" i="12"/>
  <c r="J2367" i="12" s="1"/>
  <c r="J2366" i="12" s="1"/>
  <c r="K2368" i="12"/>
  <c r="K2367" i="12" s="1"/>
  <c r="K2366" i="12" s="1"/>
  <c r="I2375" i="12"/>
  <c r="I2374" i="12" s="1"/>
  <c r="J2375" i="12"/>
  <c r="J2374" i="12" s="1"/>
  <c r="K2375" i="12"/>
  <c r="K2374" i="12" s="1"/>
  <c r="I2378" i="12"/>
  <c r="I2377" i="12" s="1"/>
  <c r="J2378" i="12"/>
  <c r="J2377" i="12" s="1"/>
  <c r="K2378" i="12"/>
  <c r="K2377" i="12" s="1"/>
  <c r="I2381" i="12"/>
  <c r="I2380" i="12" s="1"/>
  <c r="J2381" i="12"/>
  <c r="J2380" i="12" s="1"/>
  <c r="K2381" i="12"/>
  <c r="K2380" i="12" s="1"/>
  <c r="I2384" i="12"/>
  <c r="I2383" i="12" s="1"/>
  <c r="J2384" i="12"/>
  <c r="J2383" i="12" s="1"/>
  <c r="K2384" i="12"/>
  <c r="K2383" i="12" s="1"/>
  <c r="I2398" i="12"/>
  <c r="I2397" i="12" s="1"/>
  <c r="I2396" i="12" s="1"/>
  <c r="J2398" i="12"/>
  <c r="J2397" i="12" s="1"/>
  <c r="J2396" i="12" s="1"/>
  <c r="K2398" i="12"/>
  <c r="K2397" i="12" s="1"/>
  <c r="K2396" i="12" s="1"/>
  <c r="I2402" i="12"/>
  <c r="I2401" i="12" s="1"/>
  <c r="J2402" i="12"/>
  <c r="J2401" i="12" s="1"/>
  <c r="K2402" i="12"/>
  <c r="K2401" i="12" s="1"/>
  <c r="I2405" i="12"/>
  <c r="I2404" i="12" s="1"/>
  <c r="J2405" i="12"/>
  <c r="J2404" i="12" s="1"/>
  <c r="K2405" i="12"/>
  <c r="K2404" i="12" s="1"/>
  <c r="I2410" i="12"/>
  <c r="I2409" i="12" s="1"/>
  <c r="I2408" i="12" s="1"/>
  <c r="I2407" i="12" s="1"/>
  <c r="J2410" i="12"/>
  <c r="J2409" i="12" s="1"/>
  <c r="J2408" i="12" s="1"/>
  <c r="J2407" i="12" s="1"/>
  <c r="K2410" i="12"/>
  <c r="K2409" i="12" s="1"/>
  <c r="K2408" i="12" s="1"/>
  <c r="K2407" i="12" s="1"/>
  <c r="I2416" i="12"/>
  <c r="I2415" i="12" s="1"/>
  <c r="I2413" i="12" s="1"/>
  <c r="J2416" i="12"/>
  <c r="J2415" i="12" s="1"/>
  <c r="J2413" i="12" s="1"/>
  <c r="K2416" i="12"/>
  <c r="K2415" i="12" s="1"/>
  <c r="K2413" i="12" s="1"/>
  <c r="I2420" i="12"/>
  <c r="I2419" i="12" s="1"/>
  <c r="J2420" i="12"/>
  <c r="J2419" i="12" s="1"/>
  <c r="K2420" i="12"/>
  <c r="K2419" i="12" s="1"/>
  <c r="I2423" i="12"/>
  <c r="I2422" i="12" s="1"/>
  <c r="J2423" i="12"/>
  <c r="J2422" i="12" s="1"/>
  <c r="K2423" i="12"/>
  <c r="K2422" i="12" s="1"/>
  <c r="I2435" i="12"/>
  <c r="I2434" i="12" s="1"/>
  <c r="J2435" i="12"/>
  <c r="J2434" i="12" s="1"/>
  <c r="K2435" i="12"/>
  <c r="K2434" i="12" s="1"/>
  <c r="I2445" i="12"/>
  <c r="I2444" i="12" s="1"/>
  <c r="I2443" i="12" s="1"/>
  <c r="J2445" i="12"/>
  <c r="J2444" i="12" s="1"/>
  <c r="J2443" i="12" s="1"/>
  <c r="K2445" i="12"/>
  <c r="K2444" i="12" s="1"/>
  <c r="K2443" i="12" s="1"/>
  <c r="I2449" i="12"/>
  <c r="I2448" i="12" s="1"/>
  <c r="I2447" i="12" s="1"/>
  <c r="J2449" i="12"/>
  <c r="J2448" i="12" s="1"/>
  <c r="J2447" i="12" s="1"/>
  <c r="K2449" i="12"/>
  <c r="K2448" i="12" s="1"/>
  <c r="K2447" i="12" s="1"/>
  <c r="I2456" i="12"/>
  <c r="I2455" i="12" s="1"/>
  <c r="J2456" i="12"/>
  <c r="J2455" i="12" s="1"/>
  <c r="K2456" i="12"/>
  <c r="K2455" i="12" s="1"/>
  <c r="I2459" i="12"/>
  <c r="I2458" i="12" s="1"/>
  <c r="J2459" i="12"/>
  <c r="J2458" i="12" s="1"/>
  <c r="K2459" i="12"/>
  <c r="K2458" i="12" s="1"/>
  <c r="I2463" i="12"/>
  <c r="I2462" i="12" s="1"/>
  <c r="I2461" i="12" s="1"/>
  <c r="J2463" i="12"/>
  <c r="J2462" i="12" s="1"/>
  <c r="J2461" i="12" s="1"/>
  <c r="K2463" i="12"/>
  <c r="K2462" i="12" s="1"/>
  <c r="K2461" i="12" s="1"/>
  <c r="I2467" i="12"/>
  <c r="I2466" i="12" s="1"/>
  <c r="I2465" i="12" s="1"/>
  <c r="J2467" i="12"/>
  <c r="J2466" i="12" s="1"/>
  <c r="J2465" i="12" s="1"/>
  <c r="K2467" i="12"/>
  <c r="K2466" i="12" s="1"/>
  <c r="K2465" i="12" s="1"/>
  <c r="I2471" i="12"/>
  <c r="I2470" i="12" s="1"/>
  <c r="I2469" i="12" s="1"/>
  <c r="J2471" i="12"/>
  <c r="J2470" i="12" s="1"/>
  <c r="J2469" i="12" s="1"/>
  <c r="K2471" i="12"/>
  <c r="K2470" i="12" s="1"/>
  <c r="K2469" i="12" s="1"/>
  <c r="I2477" i="12"/>
  <c r="I2476" i="12" s="1"/>
  <c r="I2475" i="12" s="1"/>
  <c r="J2477" i="12"/>
  <c r="J2476" i="12" s="1"/>
  <c r="J2475" i="12" s="1"/>
  <c r="K2477" i="12"/>
  <c r="K2476" i="12" s="1"/>
  <c r="K2475" i="12" s="1"/>
  <c r="I2481" i="12"/>
  <c r="I2480" i="12" s="1"/>
  <c r="I2479" i="12" s="1"/>
  <c r="J2481" i="12"/>
  <c r="J2480" i="12" s="1"/>
  <c r="J2479" i="12" s="1"/>
  <c r="K2481" i="12"/>
  <c r="K2480" i="12" s="1"/>
  <c r="K2479" i="12" s="1"/>
  <c r="I2488" i="12"/>
  <c r="I2487" i="12" s="1"/>
  <c r="I2486" i="12" s="1"/>
  <c r="J2488" i="12"/>
  <c r="J2487" i="12" s="1"/>
  <c r="J2486" i="12" s="1"/>
  <c r="K2488" i="12"/>
  <c r="K2487" i="12" s="1"/>
  <c r="K2486" i="12" s="1"/>
  <c r="I2496" i="12"/>
  <c r="I2495" i="12" s="1"/>
  <c r="I2494" i="12" s="1"/>
  <c r="J2496" i="12"/>
  <c r="J2495" i="12" s="1"/>
  <c r="J2494" i="12" s="1"/>
  <c r="K2496" i="12"/>
  <c r="K2495" i="12" s="1"/>
  <c r="K2494" i="12" s="1"/>
  <c r="I2504" i="12"/>
  <c r="I2503" i="12" s="1"/>
  <c r="I2502" i="12" s="1"/>
  <c r="J2504" i="12"/>
  <c r="J2503" i="12" s="1"/>
  <c r="J2502" i="12" s="1"/>
  <c r="K2504" i="12"/>
  <c r="K2503" i="12" s="1"/>
  <c r="K2502" i="12" s="1"/>
  <c r="I2516" i="12"/>
  <c r="I2515" i="12" s="1"/>
  <c r="I2514" i="12" s="1"/>
  <c r="J2516" i="12"/>
  <c r="J2515" i="12" s="1"/>
  <c r="J2514" i="12" s="1"/>
  <c r="K2516" i="12"/>
  <c r="K2515" i="12" s="1"/>
  <c r="K2514" i="12" s="1"/>
  <c r="I2520" i="12"/>
  <c r="I2519" i="12" s="1"/>
  <c r="I2518" i="12" s="1"/>
  <c r="J2520" i="12"/>
  <c r="J2519" i="12" s="1"/>
  <c r="J2518" i="12" s="1"/>
  <c r="K2520" i="12"/>
  <c r="K2519" i="12" s="1"/>
  <c r="K2518" i="12" s="1"/>
  <c r="I2524" i="12"/>
  <c r="I2523" i="12" s="1"/>
  <c r="I2522" i="12" s="1"/>
  <c r="J2524" i="12"/>
  <c r="J2523" i="12" s="1"/>
  <c r="J2522" i="12" s="1"/>
  <c r="K2524" i="12"/>
  <c r="K2523" i="12" s="1"/>
  <c r="K2522" i="12" s="1"/>
  <c r="I2528" i="12"/>
  <c r="I2527" i="12" s="1"/>
  <c r="I2526" i="12" s="1"/>
  <c r="J2528" i="12"/>
  <c r="J2527" i="12" s="1"/>
  <c r="J2526" i="12" s="1"/>
  <c r="K2528" i="12"/>
  <c r="K2527" i="12" s="1"/>
  <c r="K2526" i="12" s="1"/>
  <c r="I2532" i="12"/>
  <c r="I2531" i="12" s="1"/>
  <c r="I2530" i="12" s="1"/>
  <c r="J2532" i="12"/>
  <c r="J2531" i="12" s="1"/>
  <c r="J2530" i="12" s="1"/>
  <c r="K2532" i="12"/>
  <c r="K2531" i="12" s="1"/>
  <c r="K2530" i="12" s="1"/>
  <c r="I2536" i="12"/>
  <c r="I2535" i="12" s="1"/>
  <c r="I2534" i="12" s="1"/>
  <c r="J2536" i="12"/>
  <c r="J2535" i="12" s="1"/>
  <c r="J2534" i="12" s="1"/>
  <c r="K2536" i="12"/>
  <c r="K2535" i="12" s="1"/>
  <c r="K2534" i="12" s="1"/>
  <c r="I2543" i="12"/>
  <c r="I2542" i="12" s="1"/>
  <c r="I2538" i="12" s="1"/>
  <c r="J2543" i="12"/>
  <c r="J2542" i="12" s="1"/>
  <c r="J2538" i="12" s="1"/>
  <c r="K2543" i="12"/>
  <c r="K2542" i="12" s="1"/>
  <c r="K2538" i="12" s="1"/>
  <c r="I2547" i="12"/>
  <c r="I2546" i="12" s="1"/>
  <c r="I2545" i="12" s="1"/>
  <c r="J2547" i="12"/>
  <c r="J2546" i="12" s="1"/>
  <c r="J2545" i="12" s="1"/>
  <c r="K2547" i="12"/>
  <c r="K2546" i="12" s="1"/>
  <c r="K2545" i="12" s="1"/>
  <c r="I2551" i="12"/>
  <c r="I2550" i="12" s="1"/>
  <c r="I2549" i="12" s="1"/>
  <c r="J2551" i="12"/>
  <c r="J2550" i="12" s="1"/>
  <c r="J2549" i="12" s="1"/>
  <c r="K2551" i="12"/>
  <c r="K2550" i="12" s="1"/>
  <c r="K2549" i="12" s="1"/>
  <c r="I2555" i="12"/>
  <c r="I2554" i="12" s="1"/>
  <c r="I2553" i="12" s="1"/>
  <c r="J2555" i="12"/>
  <c r="J2554" i="12" s="1"/>
  <c r="J2553" i="12" s="1"/>
  <c r="K2555" i="12"/>
  <c r="K2554" i="12" s="1"/>
  <c r="K2553" i="12" s="1"/>
  <c r="I2563" i="12"/>
  <c r="I2562" i="12" s="1"/>
  <c r="I2561" i="12" s="1"/>
  <c r="J2563" i="12"/>
  <c r="J2562" i="12" s="1"/>
  <c r="J2561" i="12" s="1"/>
  <c r="K2563" i="12"/>
  <c r="K2562" i="12" s="1"/>
  <c r="K2561" i="12" s="1"/>
  <c r="I2567" i="12"/>
  <c r="I2566" i="12" s="1"/>
  <c r="I2565" i="12" s="1"/>
  <c r="J2567" i="12"/>
  <c r="J2566" i="12" s="1"/>
  <c r="J2565" i="12" s="1"/>
  <c r="K2567" i="12"/>
  <c r="K2566" i="12" s="1"/>
  <c r="K2565" i="12" s="1"/>
  <c r="I2571" i="12"/>
  <c r="I2570" i="12" s="1"/>
  <c r="I2569" i="12" s="1"/>
  <c r="J2571" i="12"/>
  <c r="J2570" i="12" s="1"/>
  <c r="J2569" i="12" s="1"/>
  <c r="K2571" i="12"/>
  <c r="K2570" i="12" s="1"/>
  <c r="K2569" i="12" s="1"/>
  <c r="I2590" i="12"/>
  <c r="I2589" i="12" s="1"/>
  <c r="I2588" i="12" s="1"/>
  <c r="J2590" i="12"/>
  <c r="J2589" i="12" s="1"/>
  <c r="J2588" i="12" s="1"/>
  <c r="K2590" i="12"/>
  <c r="K2589" i="12" s="1"/>
  <c r="K2588" i="12" s="1"/>
  <c r="I2594" i="12"/>
  <c r="I2593" i="12" s="1"/>
  <c r="I2592" i="12" s="1"/>
  <c r="J2594" i="12"/>
  <c r="J2593" i="12" s="1"/>
  <c r="J2592" i="12" s="1"/>
  <c r="K2594" i="12"/>
  <c r="K2593" i="12" s="1"/>
  <c r="K2592" i="12" s="1"/>
  <c r="I2599" i="12"/>
  <c r="I2598" i="12" s="1"/>
  <c r="I2597" i="12" s="1"/>
  <c r="I2596" i="12" s="1"/>
  <c r="J2599" i="12"/>
  <c r="J2598" i="12" s="1"/>
  <c r="J2597" i="12" s="1"/>
  <c r="J2596" i="12" s="1"/>
  <c r="K2599" i="12"/>
  <c r="K2598" i="12" s="1"/>
  <c r="K2597" i="12" s="1"/>
  <c r="K2596" i="12" s="1"/>
  <c r="I2609" i="12"/>
  <c r="I2608" i="12" s="1"/>
  <c r="I2607" i="12" s="1"/>
  <c r="J2609" i="12"/>
  <c r="J2608" i="12" s="1"/>
  <c r="J2607" i="12" s="1"/>
  <c r="K2609" i="12"/>
  <c r="K2608" i="12" s="1"/>
  <c r="K2607" i="12" s="1"/>
  <c r="I2613" i="12"/>
  <c r="I2612" i="12" s="1"/>
  <c r="I2611" i="12" s="1"/>
  <c r="J2613" i="12"/>
  <c r="J2612" i="12" s="1"/>
  <c r="J2611" i="12" s="1"/>
  <c r="K2613" i="12"/>
  <c r="K2612" i="12" s="1"/>
  <c r="K2611" i="12" s="1"/>
  <c r="I2619" i="12"/>
  <c r="I2618" i="12" s="1"/>
  <c r="I2617" i="12" s="1"/>
  <c r="J2619" i="12"/>
  <c r="J2618" i="12" s="1"/>
  <c r="J2617" i="12" s="1"/>
  <c r="K2619" i="12"/>
  <c r="K2618" i="12" s="1"/>
  <c r="K2617" i="12" s="1"/>
  <c r="I2634" i="12"/>
  <c r="I2633" i="12" s="1"/>
  <c r="I2632" i="12" s="1"/>
  <c r="J2634" i="12"/>
  <c r="J2633" i="12" s="1"/>
  <c r="J2632" i="12" s="1"/>
  <c r="K2634" i="12"/>
  <c r="K2633" i="12" s="1"/>
  <c r="K2632" i="12" s="1"/>
  <c r="I2638" i="12"/>
  <c r="I2637" i="12" s="1"/>
  <c r="I2636" i="12" s="1"/>
  <c r="J2638" i="12"/>
  <c r="J2637" i="12" s="1"/>
  <c r="J2636" i="12" s="1"/>
  <c r="K2638" i="12"/>
  <c r="K2637" i="12" s="1"/>
  <c r="K2636" i="12" s="1"/>
  <c r="I2644" i="12"/>
  <c r="I2643" i="12" s="1"/>
  <c r="J2644" i="12"/>
  <c r="J2643" i="12" s="1"/>
  <c r="K2644" i="12"/>
  <c r="K2643" i="12" s="1"/>
  <c r="I2650" i="12"/>
  <c r="I2649" i="12" s="1"/>
  <c r="J2650" i="12"/>
  <c r="J2649" i="12" s="1"/>
  <c r="K2650" i="12"/>
  <c r="K2649" i="12" s="1"/>
  <c r="I2657" i="12"/>
  <c r="I2656" i="12" s="1"/>
  <c r="J2657" i="12"/>
  <c r="J2656" i="12" s="1"/>
  <c r="K2657" i="12"/>
  <c r="K2656" i="12" s="1"/>
  <c r="I2660" i="12"/>
  <c r="I2659" i="12" s="1"/>
  <c r="J2660" i="12"/>
  <c r="J2659" i="12" s="1"/>
  <c r="K2660" i="12"/>
  <c r="K2659" i="12" s="1"/>
  <c r="I2665" i="12"/>
  <c r="I2664" i="12" s="1"/>
  <c r="J2665" i="12"/>
  <c r="J2664" i="12" s="1"/>
  <c r="K2665" i="12"/>
  <c r="K2664" i="12" s="1"/>
  <c r="I2668" i="12"/>
  <c r="I2667" i="12" s="1"/>
  <c r="J2668" i="12"/>
  <c r="J2667" i="12" s="1"/>
  <c r="K2668" i="12"/>
  <c r="K2667" i="12" s="1"/>
  <c r="I2671" i="12"/>
  <c r="I2670" i="12" s="1"/>
  <c r="J2671" i="12"/>
  <c r="J2670" i="12" s="1"/>
  <c r="K2671" i="12"/>
  <c r="K2670" i="12" s="1"/>
  <c r="I2676" i="12"/>
  <c r="I2675" i="12" s="1"/>
  <c r="J2676" i="12"/>
  <c r="J2675" i="12" s="1"/>
  <c r="K2676" i="12"/>
  <c r="K2675" i="12" s="1"/>
  <c r="I2679" i="12"/>
  <c r="I2678" i="12" s="1"/>
  <c r="J2679" i="12"/>
  <c r="J2678" i="12" s="1"/>
  <c r="K2679" i="12"/>
  <c r="K2678" i="12" s="1"/>
  <c r="I2682" i="12"/>
  <c r="I2681" i="12" s="1"/>
  <c r="J2682" i="12"/>
  <c r="J2681" i="12" s="1"/>
  <c r="K2682" i="12"/>
  <c r="K2681" i="12" s="1"/>
  <c r="I2686" i="12"/>
  <c r="I2685" i="12" s="1"/>
  <c r="J2686" i="12"/>
  <c r="J2685" i="12" s="1"/>
  <c r="K2686" i="12"/>
  <c r="K2685" i="12" s="1"/>
  <c r="I2689" i="12"/>
  <c r="I2688" i="12" s="1"/>
  <c r="J2689" i="12"/>
  <c r="J2688" i="12" s="1"/>
  <c r="K2689" i="12"/>
  <c r="K2688" i="12" s="1"/>
  <c r="I2693" i="12"/>
  <c r="I2692" i="12" s="1"/>
  <c r="I2691" i="12" s="1"/>
  <c r="J2693" i="12"/>
  <c r="J2692" i="12" s="1"/>
  <c r="J2691" i="12" s="1"/>
  <c r="K2693" i="12"/>
  <c r="K2692" i="12" s="1"/>
  <c r="K2691" i="12" s="1"/>
  <c r="I2698" i="12"/>
  <c r="I2697" i="12" s="1"/>
  <c r="I2696" i="12" s="1"/>
  <c r="J2698" i="12"/>
  <c r="J2697" i="12" s="1"/>
  <c r="J2696" i="12" s="1"/>
  <c r="K2698" i="12"/>
  <c r="K2697" i="12" s="1"/>
  <c r="K2696" i="12" s="1"/>
  <c r="I2706" i="12"/>
  <c r="I2705" i="12" s="1"/>
  <c r="I2704" i="12" s="1"/>
  <c r="J2706" i="12"/>
  <c r="J2705" i="12" s="1"/>
  <c r="J2704" i="12" s="1"/>
  <c r="K2706" i="12"/>
  <c r="K2705" i="12" s="1"/>
  <c r="K2704" i="12" s="1"/>
  <c r="I2711" i="12"/>
  <c r="I2710" i="12" s="1"/>
  <c r="J2711" i="12"/>
  <c r="J2710" i="12" s="1"/>
  <c r="K2711" i="12"/>
  <c r="K2710" i="12" s="1"/>
  <c r="I2714" i="12"/>
  <c r="I2713" i="12" s="1"/>
  <c r="J2714" i="12"/>
  <c r="J2713" i="12" s="1"/>
  <c r="K2714" i="12"/>
  <c r="K2713" i="12" s="1"/>
  <c r="I2717" i="12"/>
  <c r="I2716" i="12" s="1"/>
  <c r="J2717" i="12"/>
  <c r="J2716" i="12" s="1"/>
  <c r="K2717" i="12"/>
  <c r="K2716" i="12" s="1"/>
  <c r="I2721" i="12"/>
  <c r="I2720" i="12" s="1"/>
  <c r="I2719" i="12" s="1"/>
  <c r="J2721" i="12"/>
  <c r="J2720" i="12" s="1"/>
  <c r="J2719" i="12" s="1"/>
  <c r="K2721" i="12"/>
  <c r="K2720" i="12" s="1"/>
  <c r="K2719" i="12" s="1"/>
  <c r="I2726" i="12"/>
  <c r="I2725" i="12" s="1"/>
  <c r="J2726" i="12"/>
  <c r="J2725" i="12" s="1"/>
  <c r="K2726" i="12"/>
  <c r="K2725" i="12" s="1"/>
  <c r="I2729" i="12"/>
  <c r="I2728" i="12" s="1"/>
  <c r="J2729" i="12"/>
  <c r="J2728" i="12" s="1"/>
  <c r="K2729" i="12"/>
  <c r="K2728" i="12" s="1"/>
  <c r="I2733" i="12"/>
  <c r="I2732" i="12" s="1"/>
  <c r="J2733" i="12"/>
  <c r="J2732" i="12" s="1"/>
  <c r="K2733" i="12"/>
  <c r="K2732" i="12" s="1"/>
  <c r="I2736" i="12"/>
  <c r="I2735" i="12" s="1"/>
  <c r="J2736" i="12"/>
  <c r="J2735" i="12" s="1"/>
  <c r="K2736" i="12"/>
  <c r="K2735" i="12" s="1"/>
  <c r="I2740" i="12"/>
  <c r="I2739" i="12" s="1"/>
  <c r="J2740" i="12"/>
  <c r="J2739" i="12" s="1"/>
  <c r="K2740" i="12"/>
  <c r="K2739" i="12" s="1"/>
  <c r="I2749" i="12"/>
  <c r="I2748" i="12" s="1"/>
  <c r="J2749" i="12"/>
  <c r="J2748" i="12" s="1"/>
  <c r="K2749" i="12"/>
  <c r="K2748" i="12" s="1"/>
  <c r="I2755" i="12"/>
  <c r="I2754" i="12" s="1"/>
  <c r="I2753" i="12" s="1"/>
  <c r="J2755" i="12"/>
  <c r="J2754" i="12" s="1"/>
  <c r="J2753" i="12" s="1"/>
  <c r="K2755" i="12"/>
  <c r="K2754" i="12" s="1"/>
  <c r="K2753" i="12" s="1"/>
  <c r="I2759" i="12"/>
  <c r="I2758" i="12" s="1"/>
  <c r="I2757" i="12" s="1"/>
  <c r="J2759" i="12"/>
  <c r="J2758" i="12" s="1"/>
  <c r="J2757" i="12" s="1"/>
  <c r="K2759" i="12"/>
  <c r="K2758" i="12" s="1"/>
  <c r="K2757" i="12" s="1"/>
  <c r="I2763" i="12"/>
  <c r="I2762" i="12" s="1"/>
  <c r="I2761" i="12" s="1"/>
  <c r="J2763" i="12"/>
  <c r="J2762" i="12" s="1"/>
  <c r="J2761" i="12" s="1"/>
  <c r="K2763" i="12"/>
  <c r="K2762" i="12" s="1"/>
  <c r="K2761" i="12" s="1"/>
  <c r="I2767" i="12"/>
  <c r="I2766" i="12" s="1"/>
  <c r="I2765" i="12" s="1"/>
  <c r="J2767" i="12"/>
  <c r="J2766" i="12" s="1"/>
  <c r="J2765" i="12" s="1"/>
  <c r="K2767" i="12"/>
  <c r="K2766" i="12" s="1"/>
  <c r="K2765" i="12" s="1"/>
  <c r="I2771" i="12"/>
  <c r="I2770" i="12" s="1"/>
  <c r="I2769" i="12" s="1"/>
  <c r="J2771" i="12"/>
  <c r="J2770" i="12" s="1"/>
  <c r="J2769" i="12" s="1"/>
  <c r="K2771" i="12"/>
  <c r="K2770" i="12" s="1"/>
  <c r="K2769" i="12" s="1"/>
  <c r="I2775" i="12"/>
  <c r="I2774" i="12" s="1"/>
  <c r="I2773" i="12" s="1"/>
  <c r="J2775" i="12"/>
  <c r="J2774" i="12" s="1"/>
  <c r="J2773" i="12" s="1"/>
  <c r="K2775" i="12"/>
  <c r="K2774" i="12" s="1"/>
  <c r="K2773" i="12" s="1"/>
  <c r="I2779" i="12"/>
  <c r="I2778" i="12" s="1"/>
  <c r="I2777" i="12" s="1"/>
  <c r="J2779" i="12"/>
  <c r="J2778" i="12" s="1"/>
  <c r="J2777" i="12" s="1"/>
  <c r="K2779" i="12"/>
  <c r="K2778" i="12" s="1"/>
  <c r="K2777" i="12" s="1"/>
  <c r="I2783" i="12"/>
  <c r="I2782" i="12" s="1"/>
  <c r="J2783" i="12"/>
  <c r="J2782" i="12" s="1"/>
  <c r="K2783" i="12"/>
  <c r="K2782" i="12" s="1"/>
  <c r="I2786" i="12"/>
  <c r="I2785" i="12" s="1"/>
  <c r="J2786" i="12"/>
  <c r="J2785" i="12" s="1"/>
  <c r="K2786" i="12"/>
  <c r="K2785" i="12" s="1"/>
  <c r="I2790" i="12"/>
  <c r="I2789" i="12" s="1"/>
  <c r="J2790" i="12"/>
  <c r="J2789" i="12" s="1"/>
  <c r="K2790" i="12"/>
  <c r="K2789" i="12" s="1"/>
  <c r="I2793" i="12"/>
  <c r="I2792" i="12" s="1"/>
  <c r="J2793" i="12"/>
  <c r="J2792" i="12" s="1"/>
  <c r="K2793" i="12"/>
  <c r="K2792" i="12" s="1"/>
  <c r="I2796" i="12"/>
  <c r="I2795" i="12" s="1"/>
  <c r="J2796" i="12"/>
  <c r="J2795" i="12" s="1"/>
  <c r="K2796" i="12"/>
  <c r="K2795" i="12" s="1"/>
  <c r="I2800" i="12"/>
  <c r="I2799" i="12" s="1"/>
  <c r="I2798" i="12" s="1"/>
  <c r="J2800" i="12"/>
  <c r="J2799" i="12" s="1"/>
  <c r="J2798" i="12" s="1"/>
  <c r="K2800" i="12"/>
  <c r="K2799" i="12" s="1"/>
  <c r="K2798" i="12" s="1"/>
  <c r="I2804" i="12"/>
  <c r="I2803" i="12" s="1"/>
  <c r="I2802" i="12" s="1"/>
  <c r="J2804" i="12"/>
  <c r="J2803" i="12" s="1"/>
  <c r="J2802" i="12" s="1"/>
  <c r="K2804" i="12"/>
  <c r="K2803" i="12" s="1"/>
  <c r="K2802" i="12" s="1"/>
  <c r="I2808" i="12"/>
  <c r="J2808" i="12"/>
  <c r="K2808" i="12"/>
  <c r="I2810" i="12"/>
  <c r="J2810" i="12"/>
  <c r="K2810" i="12"/>
  <c r="I2814" i="12"/>
  <c r="I2813" i="12" s="1"/>
  <c r="I2812" i="12" s="1"/>
  <c r="J2814" i="12"/>
  <c r="J2813" i="12" s="1"/>
  <c r="J2812" i="12" s="1"/>
  <c r="K2814" i="12"/>
  <c r="K2813" i="12" s="1"/>
  <c r="K2812" i="12" s="1"/>
  <c r="I2818" i="12"/>
  <c r="I2817" i="12" s="1"/>
  <c r="I2816" i="12" s="1"/>
  <c r="J2818" i="12"/>
  <c r="J2817" i="12" s="1"/>
  <c r="J2816" i="12" s="1"/>
  <c r="K2818" i="12"/>
  <c r="K2817" i="12" s="1"/>
  <c r="K2816" i="12" s="1"/>
  <c r="I2822" i="12"/>
  <c r="I2821" i="12" s="1"/>
  <c r="I2820" i="12" s="1"/>
  <c r="J2822" i="12"/>
  <c r="J2821" i="12" s="1"/>
  <c r="J2820" i="12" s="1"/>
  <c r="K2822" i="12"/>
  <c r="K2821" i="12" s="1"/>
  <c r="K2820" i="12" s="1"/>
  <c r="I2826" i="12"/>
  <c r="I2825" i="12" s="1"/>
  <c r="I2824" i="12" s="1"/>
  <c r="J2826" i="12"/>
  <c r="J2825" i="12" s="1"/>
  <c r="J2824" i="12" s="1"/>
  <c r="K2826" i="12"/>
  <c r="K2825" i="12" s="1"/>
  <c r="K2824" i="12" s="1"/>
  <c r="I2830" i="12"/>
  <c r="I2829" i="12" s="1"/>
  <c r="I2828" i="12" s="1"/>
  <c r="J2830" i="12"/>
  <c r="J2829" i="12" s="1"/>
  <c r="J2828" i="12" s="1"/>
  <c r="K2830" i="12"/>
  <c r="K2829" i="12" s="1"/>
  <c r="K2828" i="12" s="1"/>
  <c r="I2834" i="12"/>
  <c r="J2834" i="12"/>
  <c r="K2834" i="12"/>
  <c r="I2836" i="12"/>
  <c r="J2836" i="12"/>
  <c r="K2836" i="12"/>
  <c r="I2839" i="12"/>
  <c r="I2838" i="12" s="1"/>
  <c r="J2839" i="12"/>
  <c r="J2838" i="12" s="1"/>
  <c r="K2839" i="12"/>
  <c r="K2838" i="12" s="1"/>
  <c r="I2843" i="12"/>
  <c r="J2843" i="12"/>
  <c r="K2843" i="12"/>
  <c r="I2845" i="12"/>
  <c r="J2845" i="12"/>
  <c r="K2845" i="12"/>
  <c r="I2848" i="12"/>
  <c r="I2847" i="12" s="1"/>
  <c r="J2848" i="12"/>
  <c r="J2847" i="12" s="1"/>
  <c r="K2848" i="12"/>
  <c r="K2847" i="12" s="1"/>
  <c r="I2852" i="12"/>
  <c r="I2851" i="12" s="1"/>
  <c r="I2850" i="12" s="1"/>
  <c r="J2852" i="12"/>
  <c r="J2851" i="12" s="1"/>
  <c r="J2850" i="12" s="1"/>
  <c r="K2852" i="12"/>
  <c r="K2851" i="12" s="1"/>
  <c r="K2850" i="12" s="1"/>
  <c r="I2860" i="12"/>
  <c r="I2859" i="12" s="1"/>
  <c r="I2858" i="12" s="1"/>
  <c r="J2860" i="12"/>
  <c r="J2859" i="12" s="1"/>
  <c r="J2858" i="12" s="1"/>
  <c r="K2860" i="12"/>
  <c r="K2859" i="12" s="1"/>
  <c r="K2858" i="12" s="1"/>
  <c r="I2864" i="12"/>
  <c r="I2863" i="12" s="1"/>
  <c r="J2864" i="12"/>
  <c r="J2863" i="12" s="1"/>
  <c r="K2864" i="12"/>
  <c r="K2863" i="12" s="1"/>
  <c r="I2867" i="12"/>
  <c r="I2866" i="12" s="1"/>
  <c r="J2867" i="12"/>
  <c r="J2866" i="12" s="1"/>
  <c r="K2867" i="12"/>
  <c r="K2866" i="12" s="1"/>
  <c r="I2877" i="12"/>
  <c r="I2876" i="12" s="1"/>
  <c r="I2875" i="12" s="1"/>
  <c r="J2877" i="12"/>
  <c r="J2876" i="12" s="1"/>
  <c r="J2875" i="12" s="1"/>
  <c r="K2877" i="12"/>
  <c r="K2876" i="12" s="1"/>
  <c r="K2875" i="12" s="1"/>
  <c r="I2885" i="12"/>
  <c r="I2884" i="12" s="1"/>
  <c r="I2883" i="12" s="1"/>
  <c r="J2885" i="12"/>
  <c r="J2884" i="12" s="1"/>
  <c r="J2883" i="12" s="1"/>
  <c r="K2885" i="12"/>
  <c r="K2884" i="12" s="1"/>
  <c r="K2883" i="12" s="1"/>
  <c r="I2889" i="12"/>
  <c r="I2888" i="12" s="1"/>
  <c r="J2889" i="12"/>
  <c r="J2888" i="12" s="1"/>
  <c r="K2889" i="12"/>
  <c r="K2888" i="12" s="1"/>
  <c r="I2892" i="12"/>
  <c r="I2891" i="12" s="1"/>
  <c r="J2892" i="12"/>
  <c r="J2891" i="12" s="1"/>
  <c r="K2892" i="12"/>
  <c r="K2891" i="12" s="1"/>
  <c r="I2895" i="12"/>
  <c r="I2894" i="12" s="1"/>
  <c r="J2895" i="12"/>
  <c r="J2894" i="12" s="1"/>
  <c r="K2895" i="12"/>
  <c r="K2894" i="12" s="1"/>
  <c r="I2899" i="12"/>
  <c r="I2898" i="12" s="1"/>
  <c r="I2897" i="12" s="1"/>
  <c r="J2899" i="12"/>
  <c r="J2898" i="12" s="1"/>
  <c r="J2897" i="12" s="1"/>
  <c r="K2899" i="12"/>
  <c r="K2898" i="12" s="1"/>
  <c r="K2897" i="12" s="1"/>
  <c r="I2903" i="12"/>
  <c r="I2902" i="12" s="1"/>
  <c r="I2901" i="12" s="1"/>
  <c r="J2903" i="12"/>
  <c r="J2902" i="12" s="1"/>
  <c r="J2901" i="12" s="1"/>
  <c r="K2903" i="12"/>
  <c r="K2902" i="12" s="1"/>
  <c r="K2901" i="12" s="1"/>
  <c r="I2907" i="12"/>
  <c r="I2906" i="12" s="1"/>
  <c r="I2905" i="12" s="1"/>
  <c r="J2907" i="12"/>
  <c r="J2906" i="12" s="1"/>
  <c r="J2905" i="12" s="1"/>
  <c r="K2907" i="12"/>
  <c r="K2906" i="12" s="1"/>
  <c r="K2905" i="12" s="1"/>
  <c r="I2911" i="12"/>
  <c r="I2910" i="12" s="1"/>
  <c r="I2909" i="12" s="1"/>
  <c r="J2911" i="12"/>
  <c r="J2910" i="12" s="1"/>
  <c r="J2909" i="12" s="1"/>
  <c r="K2911" i="12"/>
  <c r="K2910" i="12" s="1"/>
  <c r="K2909" i="12" s="1"/>
  <c r="I2915" i="12"/>
  <c r="I2914" i="12" s="1"/>
  <c r="J2915" i="12"/>
  <c r="J2914" i="12" s="1"/>
  <c r="K2915" i="12"/>
  <c r="K2914" i="12" s="1"/>
  <c r="I2918" i="12"/>
  <c r="I2917" i="12" s="1"/>
  <c r="J2918" i="12"/>
  <c r="J2917" i="12" s="1"/>
  <c r="K2918" i="12"/>
  <c r="K2917" i="12" s="1"/>
  <c r="I2922" i="12"/>
  <c r="I2921" i="12" s="1"/>
  <c r="I2920" i="12" s="1"/>
  <c r="J2922" i="12"/>
  <c r="J2921" i="12" s="1"/>
  <c r="J2920" i="12" s="1"/>
  <c r="K2922" i="12"/>
  <c r="K2921" i="12" s="1"/>
  <c r="K2920" i="12" s="1"/>
  <c r="I2928" i="12"/>
  <c r="I2927" i="12" s="1"/>
  <c r="I2926" i="12" s="1"/>
  <c r="J2928" i="12"/>
  <c r="J2927" i="12" s="1"/>
  <c r="J2926" i="12" s="1"/>
  <c r="K2928" i="12"/>
  <c r="K2927" i="12" s="1"/>
  <c r="K2926" i="12" s="1"/>
  <c r="I2932" i="12"/>
  <c r="I2931" i="12" s="1"/>
  <c r="I2930" i="12" s="1"/>
  <c r="J2932" i="12"/>
  <c r="J2931" i="12" s="1"/>
  <c r="J2930" i="12" s="1"/>
  <c r="K2932" i="12"/>
  <c r="K2931" i="12" s="1"/>
  <c r="K2930" i="12" s="1"/>
  <c r="I2937" i="12"/>
  <c r="I2936" i="12" s="1"/>
  <c r="I2935" i="12" s="1"/>
  <c r="J2937" i="12"/>
  <c r="J2936" i="12" s="1"/>
  <c r="J2935" i="12" s="1"/>
  <c r="K2937" i="12"/>
  <c r="K2936" i="12" s="1"/>
  <c r="K2935" i="12" s="1"/>
  <c r="I2941" i="12"/>
  <c r="I2940" i="12" s="1"/>
  <c r="J2941" i="12"/>
  <c r="J2940" i="12" s="1"/>
  <c r="K2941" i="12"/>
  <c r="K2940" i="12" s="1"/>
  <c r="I2944" i="12"/>
  <c r="I2943" i="12" s="1"/>
  <c r="J2944" i="12"/>
  <c r="J2943" i="12" s="1"/>
  <c r="K2944" i="12"/>
  <c r="K2943" i="12" s="1"/>
  <c r="I2950" i="12"/>
  <c r="I2949" i="12" s="1"/>
  <c r="I2948" i="12" s="1"/>
  <c r="I2947" i="12" s="1"/>
  <c r="J2950" i="12"/>
  <c r="J2949" i="12" s="1"/>
  <c r="J2948" i="12" s="1"/>
  <c r="J2947" i="12" s="1"/>
  <c r="K2950" i="12"/>
  <c r="K2949" i="12" s="1"/>
  <c r="K2948" i="12" s="1"/>
  <c r="K2947" i="12" s="1"/>
  <c r="I2955" i="12"/>
  <c r="I2954" i="12" s="1"/>
  <c r="I2953" i="12" s="1"/>
  <c r="J2955" i="12"/>
  <c r="J2954" i="12" s="1"/>
  <c r="J2953" i="12" s="1"/>
  <c r="K2955" i="12"/>
  <c r="K2954" i="12" s="1"/>
  <c r="K2953" i="12" s="1"/>
  <c r="I2959" i="12"/>
  <c r="I2958" i="12" s="1"/>
  <c r="J2959" i="12"/>
  <c r="J2958" i="12" s="1"/>
  <c r="K2959" i="12"/>
  <c r="K2958" i="12" s="1"/>
  <c r="I2962" i="12"/>
  <c r="I2961" i="12" s="1"/>
  <c r="J2962" i="12"/>
  <c r="J2961" i="12" s="1"/>
  <c r="K2962" i="12"/>
  <c r="K2961" i="12" s="1"/>
  <c r="I2965" i="12"/>
  <c r="I2964" i="12" s="1"/>
  <c r="J2965" i="12"/>
  <c r="J2964" i="12" s="1"/>
  <c r="K2965" i="12"/>
  <c r="K2964" i="12" s="1"/>
  <c r="I2971" i="12"/>
  <c r="I2970" i="12" s="1"/>
  <c r="I2969" i="12" s="1"/>
  <c r="I2968" i="12" s="1"/>
  <c r="J2971" i="12"/>
  <c r="J2970" i="12" s="1"/>
  <c r="J2969" i="12" s="1"/>
  <c r="J2968" i="12" s="1"/>
  <c r="K2971" i="12"/>
  <c r="K2970" i="12" s="1"/>
  <c r="K2969" i="12" s="1"/>
  <c r="K2968" i="12" s="1"/>
  <c r="I2976" i="12"/>
  <c r="I2975" i="12" s="1"/>
  <c r="I2974" i="12" s="1"/>
  <c r="J2976" i="12"/>
  <c r="J2975" i="12" s="1"/>
  <c r="J2974" i="12" s="1"/>
  <c r="K2976" i="12"/>
  <c r="K2975" i="12" s="1"/>
  <c r="K2974" i="12" s="1"/>
  <c r="I2980" i="12"/>
  <c r="I2979" i="12" s="1"/>
  <c r="J2980" i="12"/>
  <c r="J2979" i="12" s="1"/>
  <c r="K2980" i="12"/>
  <c r="K2979" i="12" s="1"/>
  <c r="I2983" i="12"/>
  <c r="I2982" i="12" s="1"/>
  <c r="J2983" i="12"/>
  <c r="J2982" i="12" s="1"/>
  <c r="K2983" i="12"/>
  <c r="K2982" i="12" s="1"/>
  <c r="I2987" i="12"/>
  <c r="I2986" i="12" s="1"/>
  <c r="I2985" i="12" s="1"/>
  <c r="J2987" i="12"/>
  <c r="J2986" i="12" s="1"/>
  <c r="J2985" i="12" s="1"/>
  <c r="K2987" i="12"/>
  <c r="K2986" i="12" s="1"/>
  <c r="K2985" i="12" s="1"/>
  <c r="I2993" i="12"/>
  <c r="I2992" i="12" s="1"/>
  <c r="I2991" i="12" s="1"/>
  <c r="I2990" i="12" s="1"/>
  <c r="J2993" i="12"/>
  <c r="J2992" i="12" s="1"/>
  <c r="J2991" i="12" s="1"/>
  <c r="J2990" i="12" s="1"/>
  <c r="K2993" i="12"/>
  <c r="K2992" i="12" s="1"/>
  <c r="K2991" i="12" s="1"/>
  <c r="K2990" i="12" s="1"/>
  <c r="I2998" i="12"/>
  <c r="I2997" i="12" s="1"/>
  <c r="I2996" i="12" s="1"/>
  <c r="J2998" i="12"/>
  <c r="J2997" i="12" s="1"/>
  <c r="J2996" i="12" s="1"/>
  <c r="K2998" i="12"/>
  <c r="K2997" i="12" s="1"/>
  <c r="K2996" i="12" s="1"/>
  <c r="I3002" i="12"/>
  <c r="I3001" i="12" s="1"/>
  <c r="J3002" i="12"/>
  <c r="J3001" i="12" s="1"/>
  <c r="K3002" i="12"/>
  <c r="K3001" i="12" s="1"/>
  <c r="I3005" i="12"/>
  <c r="I3004" i="12" s="1"/>
  <c r="J3005" i="12"/>
  <c r="J3004" i="12" s="1"/>
  <c r="K3005" i="12"/>
  <c r="K3004" i="12" s="1"/>
  <c r="I3008" i="12"/>
  <c r="I3007" i="12" s="1"/>
  <c r="J3008" i="12"/>
  <c r="J3007" i="12" s="1"/>
  <c r="K3008" i="12"/>
  <c r="K3007" i="12" s="1"/>
  <c r="I3013" i="12"/>
  <c r="I3012" i="12" s="1"/>
  <c r="I3011" i="12" s="1"/>
  <c r="J3013" i="12"/>
  <c r="J3012" i="12" s="1"/>
  <c r="J3011" i="12" s="1"/>
  <c r="K3013" i="12"/>
  <c r="K3012" i="12" s="1"/>
  <c r="K3011" i="12" s="1"/>
  <c r="I3026" i="12"/>
  <c r="I3025" i="12" s="1"/>
  <c r="J3026" i="12"/>
  <c r="J3025" i="12" s="1"/>
  <c r="K3026" i="12"/>
  <c r="K3025" i="12" s="1"/>
  <c r="I3036" i="12"/>
  <c r="I3035" i="12" s="1"/>
  <c r="J3036" i="12"/>
  <c r="J3035" i="12" s="1"/>
  <c r="K3036" i="12"/>
  <c r="K3035" i="12" s="1"/>
  <c r="I3048" i="12"/>
  <c r="I3047" i="12" s="1"/>
  <c r="J3048" i="12"/>
  <c r="J3047" i="12" s="1"/>
  <c r="K3048" i="12"/>
  <c r="K3047" i="12" s="1"/>
  <c r="I3055" i="12"/>
  <c r="I3054" i="12" s="1"/>
  <c r="I3053" i="12" s="1"/>
  <c r="J3055" i="12"/>
  <c r="J3054" i="12" s="1"/>
  <c r="J3053" i="12" s="1"/>
  <c r="K3055" i="12"/>
  <c r="K3054" i="12" s="1"/>
  <c r="K3053" i="12" s="1"/>
  <c r="I3059" i="12"/>
  <c r="I3058" i="12" s="1"/>
  <c r="J3059" i="12"/>
  <c r="J3058" i="12" s="1"/>
  <c r="K3059" i="12"/>
  <c r="K3058" i="12" s="1"/>
  <c r="I3062" i="12"/>
  <c r="I3061" i="12" s="1"/>
  <c r="J3062" i="12"/>
  <c r="J3061" i="12" s="1"/>
  <c r="K3062" i="12"/>
  <c r="K3061" i="12" s="1"/>
  <c r="I3065" i="12"/>
  <c r="I3064" i="12" s="1"/>
  <c r="J3065" i="12"/>
  <c r="J3064" i="12" s="1"/>
  <c r="K3065" i="12"/>
  <c r="K3064" i="12" s="1"/>
  <c r="I3077" i="12"/>
  <c r="I3076" i="12" s="1"/>
  <c r="I3072" i="12" s="1"/>
  <c r="I3071" i="12" s="1"/>
  <c r="J3077" i="12"/>
  <c r="J3076" i="12" s="1"/>
  <c r="J3072" i="12" s="1"/>
  <c r="J3071" i="12" s="1"/>
  <c r="K3077" i="12"/>
  <c r="K3076" i="12" s="1"/>
  <c r="K3072" i="12" s="1"/>
  <c r="K3071" i="12" s="1"/>
  <c r="I3087" i="12"/>
  <c r="I3086" i="12" s="1"/>
  <c r="I3085" i="12" s="1"/>
  <c r="I3084" i="12" s="1"/>
  <c r="J3087" i="12"/>
  <c r="J3086" i="12" s="1"/>
  <c r="J3085" i="12" s="1"/>
  <c r="J3084" i="12" s="1"/>
  <c r="K3087" i="12"/>
  <c r="K3086" i="12" s="1"/>
  <c r="K3085" i="12" s="1"/>
  <c r="K3084" i="12" s="1"/>
  <c r="I3092" i="12"/>
  <c r="I3091" i="12" s="1"/>
  <c r="I3090" i="12" s="1"/>
  <c r="I3089" i="12" s="1"/>
  <c r="J3092" i="12"/>
  <c r="J3091" i="12" s="1"/>
  <c r="J3090" i="12" s="1"/>
  <c r="J3089" i="12" s="1"/>
  <c r="K3092" i="12"/>
  <c r="K3091" i="12" s="1"/>
  <c r="K3090" i="12" s="1"/>
  <c r="K3089" i="12" s="1"/>
  <c r="I3097" i="12"/>
  <c r="I3096" i="12" s="1"/>
  <c r="J3097" i="12"/>
  <c r="J3096" i="12" s="1"/>
  <c r="K3097" i="12"/>
  <c r="K3096" i="12" s="1"/>
  <c r="I3110" i="12"/>
  <c r="I3109" i="12" s="1"/>
  <c r="J3110" i="12"/>
  <c r="J3109" i="12" s="1"/>
  <c r="K3110" i="12"/>
  <c r="K3109" i="12" s="1"/>
  <c r="I3116" i="12"/>
  <c r="I3115" i="12" s="1"/>
  <c r="J3116" i="12"/>
  <c r="J3115" i="12" s="1"/>
  <c r="K3116" i="12"/>
  <c r="K3115" i="12" s="1"/>
  <c r="I3119" i="12"/>
  <c r="I3118" i="12" s="1"/>
  <c r="J3119" i="12"/>
  <c r="J3118" i="12" s="1"/>
  <c r="K3119" i="12"/>
  <c r="K3118" i="12" s="1"/>
  <c r="I3122" i="12"/>
  <c r="I3121" i="12" s="1"/>
  <c r="J3122" i="12"/>
  <c r="J3121" i="12" s="1"/>
  <c r="K3122" i="12"/>
  <c r="K3121" i="12" s="1"/>
  <c r="BO2999" i="12" l="1"/>
  <c r="BU2999" i="12" s="1"/>
  <c r="BP2200" i="12"/>
  <c r="BV2200" i="12" s="1"/>
  <c r="BQ3028" i="12"/>
  <c r="BW3028" i="12" s="1"/>
  <c r="BP2349" i="12"/>
  <c r="BV2349" i="12" s="1"/>
  <c r="BO3045" i="12"/>
  <c r="BU3045" i="12" s="1"/>
  <c r="BO2289" i="12"/>
  <c r="BU2289" i="12" s="1"/>
  <c r="BP3043" i="12"/>
  <c r="BV3043" i="12" s="1"/>
  <c r="BO2336" i="12"/>
  <c r="BU2336" i="12" s="1"/>
  <c r="BO1489" i="12"/>
  <c r="BU1489" i="12" s="1"/>
  <c r="BQ724" i="12"/>
  <c r="BW724" i="12" s="1"/>
  <c r="BP1611" i="12"/>
  <c r="BV1611" i="12" s="1"/>
  <c r="BO912" i="12"/>
  <c r="BU912" i="12" s="1"/>
  <c r="BO98" i="12"/>
  <c r="BU98" i="12" s="1"/>
  <c r="BQ1059" i="12"/>
  <c r="BW1059" i="12" s="1"/>
  <c r="BP314" i="12"/>
  <c r="BV314" i="12" s="1"/>
  <c r="BQ1168" i="12"/>
  <c r="BW1168" i="12" s="1"/>
  <c r="BQ576" i="12"/>
  <c r="BW576" i="12" s="1"/>
  <c r="BP176" i="12"/>
  <c r="BV176" i="12" s="1"/>
  <c r="BO2878" i="12"/>
  <c r="BU2878" i="12" s="1"/>
  <c r="BP2024" i="12"/>
  <c r="BV2024" i="12" s="1"/>
  <c r="BO2831" i="12"/>
  <c r="BU2831" i="12" s="1"/>
  <c r="BQ1999" i="12"/>
  <c r="BW1999" i="12" s="1"/>
  <c r="BQ2784" i="12"/>
  <c r="BW2784" i="12" s="1"/>
  <c r="BP1937" i="12"/>
  <c r="BV1937" i="12" s="1"/>
  <c r="BQ2815" i="12"/>
  <c r="BW2815" i="12" s="1"/>
  <c r="BO1874" i="12"/>
  <c r="BU1874" i="12" s="1"/>
  <c r="BO1085" i="12"/>
  <c r="BU1085" i="12" s="1"/>
  <c r="BQ336" i="12"/>
  <c r="BW336" i="12" s="1"/>
  <c r="BP1297" i="12"/>
  <c r="BV1297" i="12" s="1"/>
  <c r="BP540" i="12"/>
  <c r="BV540" i="12" s="1"/>
  <c r="BP3015" i="12"/>
  <c r="BV3015" i="12" s="1"/>
  <c r="BO2180" i="12"/>
  <c r="BU2180" i="12" s="1"/>
  <c r="BP2972" i="12"/>
  <c r="BV2972" i="12" s="1"/>
  <c r="BO2071" i="12"/>
  <c r="BU2071" i="12" s="1"/>
  <c r="BP2868" i="12"/>
  <c r="BV2868" i="12" s="1"/>
  <c r="BQ2087" i="12"/>
  <c r="BW2087" i="12" s="1"/>
  <c r="BP2840" i="12"/>
  <c r="BV2840" i="12" s="1"/>
  <c r="BP1968" i="12"/>
  <c r="BV1968" i="12" s="1"/>
  <c r="BO1257" i="12"/>
  <c r="BU1257" i="12" s="1"/>
  <c r="BP702" i="12"/>
  <c r="BV702" i="12" s="1"/>
  <c r="BO252" i="12"/>
  <c r="BU252" i="12" s="1"/>
  <c r="BQ993" i="12"/>
  <c r="BW993" i="12" s="1"/>
  <c r="BP383" i="12"/>
  <c r="BV383" i="12" s="1"/>
  <c r="BQ1376" i="12"/>
  <c r="BW1376" i="12" s="1"/>
  <c r="BO753" i="12"/>
  <c r="BU753" i="12" s="1"/>
  <c r="BO102" i="12"/>
  <c r="BU102" i="12" s="1"/>
  <c r="BQ1105" i="12"/>
  <c r="BW1105" i="12" s="1"/>
  <c r="BO3066" i="12"/>
  <c r="BU3066" i="12" s="1"/>
  <c r="BP2436" i="12"/>
  <c r="BV2436" i="12" s="1"/>
  <c r="BQ3102" i="12"/>
  <c r="BW3102" i="12" s="1"/>
  <c r="BP2460" i="12"/>
  <c r="BV2460" i="12" s="1"/>
  <c r="BQ3043" i="12"/>
  <c r="BW3043" i="12" s="1"/>
  <c r="BP2417" i="12"/>
  <c r="BV2417" i="12" s="1"/>
  <c r="BP3099" i="12"/>
  <c r="BV3099" i="12" s="1"/>
  <c r="BQ2406" i="12"/>
  <c r="BW2406" i="12" s="1"/>
  <c r="BO1602" i="12"/>
  <c r="BU1602" i="12" s="1"/>
  <c r="BP940" i="12"/>
  <c r="BV940" i="12" s="1"/>
  <c r="BO300" i="12"/>
  <c r="BU300" i="12" s="1"/>
  <c r="BO1281" i="12"/>
  <c r="BU1281" i="12" s="1"/>
  <c r="BO764" i="12"/>
  <c r="BU764" i="12" s="1"/>
  <c r="BO119" i="12"/>
  <c r="BU119" i="12" s="1"/>
  <c r="BP1370" i="12"/>
  <c r="BV1370" i="12" s="1"/>
  <c r="BQ1016" i="12"/>
  <c r="BW1016" i="12" s="1"/>
  <c r="BP727" i="12"/>
  <c r="BV727" i="12" s="1"/>
  <c r="BP326" i="12"/>
  <c r="BV326" i="12" s="1"/>
  <c r="BQ1634" i="12"/>
  <c r="BW1634" i="12" s="1"/>
  <c r="BO1273" i="12"/>
  <c r="BU1273" i="12" s="1"/>
  <c r="BP936" i="12"/>
  <c r="BV936" i="12" s="1"/>
  <c r="BO626" i="12"/>
  <c r="BU626" i="12" s="1"/>
  <c r="BP2951" i="12"/>
  <c r="BV2951" i="12" s="1"/>
  <c r="BQ2153" i="12"/>
  <c r="BW2153" i="12" s="1"/>
  <c r="BQ2994" i="12"/>
  <c r="BW2994" i="12" s="1"/>
  <c r="BQ2298" i="12"/>
  <c r="BW2298" i="12" s="1"/>
  <c r="BP3032" i="12"/>
  <c r="BV3032" i="12" s="1"/>
  <c r="BP2192" i="12"/>
  <c r="BV2192" i="12" s="1"/>
  <c r="BQ3030" i="12"/>
  <c r="BW3030" i="12" s="1"/>
  <c r="BP2279" i="12"/>
  <c r="BV2279" i="12" s="1"/>
  <c r="BO1440" i="12"/>
  <c r="BU1440" i="12" s="1"/>
  <c r="BO687" i="12"/>
  <c r="BU687" i="12" s="1"/>
  <c r="BP1556" i="12"/>
  <c r="BV1556" i="12" s="1"/>
  <c r="BO865" i="12"/>
  <c r="BU865" i="12" s="1"/>
  <c r="BP69" i="12"/>
  <c r="BV69" i="12" s="1"/>
  <c r="BO1020" i="12"/>
  <c r="BU1020" i="12" s="1"/>
  <c r="BP255" i="12"/>
  <c r="BV255" i="12" s="1"/>
  <c r="BO1124" i="12"/>
  <c r="BU1124" i="12" s="1"/>
  <c r="BQ536" i="12"/>
  <c r="BW536" i="12" s="1"/>
  <c r="BO158" i="12"/>
  <c r="BU158" i="12" s="1"/>
  <c r="BO2811" i="12"/>
  <c r="BU2811" i="12" s="1"/>
  <c r="BQ1976" i="12"/>
  <c r="BW1976" i="12" s="1"/>
  <c r="BP2791" i="12"/>
  <c r="BV2791" i="12" s="1"/>
  <c r="BO1947" i="12"/>
  <c r="BU1947" i="12" s="1"/>
  <c r="BO2744" i="12"/>
  <c r="BU2744" i="12" s="1"/>
  <c r="BQ1879" i="12"/>
  <c r="BW1879" i="12" s="1"/>
  <c r="BO2780" i="12"/>
  <c r="BU2780" i="12" s="1"/>
  <c r="BP1818" i="12"/>
  <c r="BV1818" i="12" s="1"/>
  <c r="BP1048" i="12"/>
  <c r="BV1048" i="12" s="1"/>
  <c r="BP320" i="12"/>
  <c r="BV320" i="12" s="1"/>
  <c r="BP1233" i="12"/>
  <c r="BV1233" i="12" s="1"/>
  <c r="BO436" i="12"/>
  <c r="BU436" i="12" s="1"/>
  <c r="BQ2972" i="12"/>
  <c r="BW2972" i="12" s="1"/>
  <c r="BQ2095" i="12"/>
  <c r="BW2095" i="12" s="1"/>
  <c r="BQ2923" i="12"/>
  <c r="BW2923" i="12" s="1"/>
  <c r="BO2007" i="12"/>
  <c r="BU2007" i="12" s="1"/>
  <c r="BQ2827" i="12"/>
  <c r="BW2827" i="12" s="1"/>
  <c r="BO2043" i="12"/>
  <c r="BU2043" i="12" s="1"/>
  <c r="BQ2801" i="12"/>
  <c r="BW2801" i="12" s="1"/>
  <c r="BQ1908" i="12"/>
  <c r="BW1908" i="12" s="1"/>
  <c r="BQ1233" i="12"/>
  <c r="BW1233" i="12" s="1"/>
  <c r="BQ662" i="12"/>
  <c r="BW662" i="12" s="1"/>
  <c r="BP216" i="12"/>
  <c r="BV216" i="12" s="1"/>
  <c r="BO960" i="12"/>
  <c r="BU960" i="12" s="1"/>
  <c r="BQ326" i="12"/>
  <c r="BW326" i="12" s="1"/>
  <c r="BP1348" i="12"/>
  <c r="BV1348" i="12" s="1"/>
  <c r="BP713" i="12"/>
  <c r="BV713" i="12" s="1"/>
  <c r="BP73" i="12"/>
  <c r="BV73" i="12" s="1"/>
  <c r="BP1085" i="12"/>
  <c r="BV1085" i="12" s="1"/>
  <c r="BP3040" i="12"/>
  <c r="BV3040" i="12" s="1"/>
  <c r="BQ2369" i="12"/>
  <c r="BW2369" i="12" s="1"/>
  <c r="BQ3063" i="12"/>
  <c r="BW3063" i="12" s="1"/>
  <c r="BQ2399" i="12"/>
  <c r="BW2399" i="12" s="1"/>
  <c r="BO3031" i="12"/>
  <c r="BU3031" i="12" s="1"/>
  <c r="BQ2360" i="12"/>
  <c r="BW2360" i="12" s="1"/>
  <c r="BP3050" i="12"/>
  <c r="BV3050" i="12" s="1"/>
  <c r="BO2355" i="12"/>
  <c r="BU2355" i="12" s="1"/>
  <c r="BP1569" i="12"/>
  <c r="BV1569" i="12" s="1"/>
  <c r="BQ900" i="12"/>
  <c r="BW900" i="12" s="1"/>
  <c r="BP272" i="12"/>
  <c r="BV272" i="12" s="1"/>
  <c r="BQ1253" i="12"/>
  <c r="BW1253" i="12" s="1"/>
  <c r="BO702" i="12"/>
  <c r="BU702" i="12" s="1"/>
  <c r="BQ95" i="12"/>
  <c r="BW95" i="12" s="1"/>
  <c r="BO1344" i="12"/>
  <c r="BU1344" i="12" s="1"/>
  <c r="BP993" i="12"/>
  <c r="BV993" i="12" s="1"/>
  <c r="BQ3041" i="12"/>
  <c r="BW3041" i="12" s="1"/>
  <c r="BQ2349" i="12"/>
  <c r="BW2349" i="12" s="1"/>
  <c r="BQ3046" i="12"/>
  <c r="BW3046" i="12" s="1"/>
  <c r="BP2440" i="12"/>
  <c r="BV2440" i="12" s="1"/>
  <c r="BP3102" i="12"/>
  <c r="BV3102" i="12" s="1"/>
  <c r="BO2460" i="12"/>
  <c r="BU2460" i="12" s="1"/>
  <c r="BQ3100" i="12"/>
  <c r="BW3100" i="12" s="1"/>
  <c r="BP2450" i="12"/>
  <c r="BV2450" i="12" s="1"/>
  <c r="BP1606" i="12"/>
  <c r="BV1606" i="12" s="1"/>
  <c r="BO795" i="12"/>
  <c r="BU795" i="12" s="1"/>
  <c r="BO44" i="12"/>
  <c r="BU44" i="12" s="1"/>
  <c r="BP975" i="12"/>
  <c r="BV975" i="12" s="1"/>
  <c r="BO231" i="12"/>
  <c r="BU231" i="12" s="1"/>
  <c r="BQ1117" i="12"/>
  <c r="BW1117" i="12" s="1"/>
  <c r="BO417" i="12"/>
  <c r="BU417" i="12" s="1"/>
  <c r="BO1316" i="12"/>
  <c r="BU1316" i="12" s="1"/>
  <c r="BP628" i="12"/>
  <c r="BV628" i="12" s="1"/>
  <c r="BO223" i="12"/>
  <c r="BU223" i="12" s="1"/>
  <c r="BO3014" i="12"/>
  <c r="BU3014" i="12" s="1"/>
  <c r="BP2146" i="12"/>
  <c r="BV2146" i="12" s="1"/>
  <c r="BP2919" i="12"/>
  <c r="BV2919" i="12" s="1"/>
  <c r="BQ2062" i="12"/>
  <c r="BW2062" i="12" s="1"/>
  <c r="BQ2840" i="12"/>
  <c r="BW2840" i="12" s="1"/>
  <c r="BQ2034" i="12"/>
  <c r="BW2034" i="12" s="1"/>
  <c r="BO2908" i="12"/>
  <c r="BU2908" i="12" s="1"/>
  <c r="BQ2007" i="12"/>
  <c r="BW2007" i="12" s="1"/>
  <c r="BQ1197" i="12"/>
  <c r="BW1197" i="12" s="1"/>
  <c r="BO432" i="12"/>
  <c r="BU432" i="12" s="1"/>
  <c r="BO1415" i="12"/>
  <c r="BU1415" i="12" s="1"/>
  <c r="BP662" i="12"/>
  <c r="BV662" i="12" s="1"/>
  <c r="BP3034" i="12"/>
  <c r="BV3034" i="12" s="1"/>
  <c r="BP2328" i="12"/>
  <c r="BV2328" i="12" s="1"/>
  <c r="BP3020" i="12"/>
  <c r="BV3020" i="12" s="1"/>
  <c r="BQ2176" i="12"/>
  <c r="BW2176" i="12" s="1"/>
  <c r="BQ2963" i="12"/>
  <c r="BW2963" i="12" s="1"/>
  <c r="BQ2229" i="12"/>
  <c r="BW2229" i="12" s="1"/>
  <c r="BQ2933" i="12"/>
  <c r="BW2933" i="12" s="1"/>
  <c r="BQ2053" i="12"/>
  <c r="BW2053" i="12" s="1"/>
  <c r="BO1320" i="12"/>
  <c r="BU1320" i="12" s="1"/>
  <c r="BQ775" i="12"/>
  <c r="BW775" i="12" s="1"/>
  <c r="BQ84" i="12"/>
  <c r="BW84" i="12" s="1"/>
  <c r="BQ1055" i="12"/>
  <c r="BW1055" i="12" s="1"/>
  <c r="BQ460" i="12"/>
  <c r="BW460" i="12" s="1"/>
  <c r="BO1450" i="12"/>
  <c r="BU1450" i="12" s="1"/>
  <c r="BP821" i="12"/>
  <c r="BV821" i="12" s="1"/>
  <c r="BP191" i="12"/>
  <c r="BV191" i="12" s="1"/>
  <c r="BO1201" i="12"/>
  <c r="BU1201" i="12" s="1"/>
  <c r="BO232" i="12"/>
  <c r="BU232" i="12" s="1"/>
  <c r="BQ2544" i="12"/>
  <c r="BW2544" i="12" s="1"/>
  <c r="BO1661" i="12"/>
  <c r="BU1661" i="12" s="1"/>
  <c r="BQ2568" i="12"/>
  <c r="BW2568" i="12" s="1"/>
  <c r="BQ3120" i="12"/>
  <c r="BW3120" i="12" s="1"/>
  <c r="BQ2533" i="12"/>
  <c r="BW2533" i="12" s="1"/>
  <c r="BQ1685" i="12"/>
  <c r="BW1685" i="12" s="1"/>
  <c r="BO2529" i="12"/>
  <c r="BU2529" i="12" s="1"/>
  <c r="BQ1664" i="12"/>
  <c r="BW1664" i="12" s="1"/>
  <c r="BP987" i="12"/>
  <c r="BV987" i="12" s="1"/>
  <c r="BQ403" i="12"/>
  <c r="BW403" i="12" s="1"/>
  <c r="BP1364" i="12"/>
  <c r="BV1364" i="12" s="1"/>
  <c r="BP836" i="12"/>
  <c r="BV836" i="12" s="1"/>
  <c r="BO181" i="12"/>
  <c r="BU181" i="12" s="1"/>
  <c r="BO1416" i="12"/>
  <c r="BU1416" i="12" s="1"/>
  <c r="BP1055" i="12"/>
  <c r="BV1055" i="12" s="1"/>
  <c r="BO770" i="12"/>
  <c r="BU770" i="12" s="1"/>
  <c r="BP396" i="12"/>
  <c r="BV396" i="12" s="1"/>
  <c r="BQ2723" i="12"/>
  <c r="BW2723" i="12" s="1"/>
  <c r="BQ1871" i="12"/>
  <c r="BW1871" i="12" s="1"/>
  <c r="BP2776" i="12"/>
  <c r="BV2776" i="12" s="1"/>
  <c r="BQ1979" i="12"/>
  <c r="BW1979" i="12" s="1"/>
  <c r="BP2809" i="12"/>
  <c r="BV2809" i="12" s="1"/>
  <c r="BP1917" i="12"/>
  <c r="BV1917" i="12" s="1"/>
  <c r="BP2784" i="12"/>
  <c r="BV2784" i="12" s="1"/>
  <c r="BQ1988" i="12"/>
  <c r="BW1988" i="12" s="1"/>
  <c r="BO1071" i="12"/>
  <c r="BU1071" i="12" s="1"/>
  <c r="BP377" i="12"/>
  <c r="BV377" i="12" s="1"/>
  <c r="BQ1301" i="12"/>
  <c r="BW1301" i="12" s="1"/>
  <c r="BQ582" i="12"/>
  <c r="BW582" i="12" s="1"/>
  <c r="BQ1476" i="12"/>
  <c r="BW1476" i="12" s="1"/>
  <c r="BO803" i="12"/>
  <c r="BU803" i="12" s="1"/>
  <c r="BQ21" i="12"/>
  <c r="BW21" i="12" s="1"/>
  <c r="BQ891" i="12"/>
  <c r="BW891" i="12" s="1"/>
  <c r="BQ390" i="12"/>
  <c r="BW390" i="12" s="1"/>
  <c r="BO32" i="12"/>
  <c r="BU32" i="12" s="1"/>
  <c r="BO2572" i="12"/>
  <c r="BU2572" i="12" s="1"/>
  <c r="BP3124" i="12"/>
  <c r="BV3124" i="12" s="1"/>
  <c r="BQ2482" i="12"/>
  <c r="BW2482" i="12" s="1"/>
  <c r="BP3106" i="12"/>
  <c r="BV3106" i="12" s="1"/>
  <c r="BQ2450" i="12"/>
  <c r="BW2450" i="12" s="1"/>
  <c r="BO3081" i="12"/>
  <c r="BU3081" i="12" s="1"/>
  <c r="BO2446" i="12"/>
  <c r="BU2446" i="12" s="1"/>
  <c r="BQ1482" i="12"/>
  <c r="BW1482" i="12" s="1"/>
  <c r="BO760" i="12"/>
  <c r="BU760" i="12" s="1"/>
  <c r="BQ28" i="12"/>
  <c r="BW28" i="12" s="1"/>
  <c r="BO926" i="12"/>
  <c r="BU926" i="12" s="1"/>
  <c r="BO66" i="12"/>
  <c r="BU66" i="12" s="1"/>
  <c r="BP2699" i="12"/>
  <c r="BV2699" i="12" s="1"/>
  <c r="BP1788" i="12"/>
  <c r="BV1788" i="12" s="1"/>
  <c r="BQ2620" i="12"/>
  <c r="BW2620" i="12" s="1"/>
  <c r="BO1723" i="12"/>
  <c r="BU1723" i="12" s="1"/>
  <c r="BQ2610" i="12"/>
  <c r="BW2610" i="12" s="1"/>
  <c r="BP1656" i="12"/>
  <c r="BV1656" i="12" s="1"/>
  <c r="BP2533" i="12"/>
  <c r="BV2533" i="12" s="1"/>
  <c r="BQ1627" i="12"/>
  <c r="BW1627" i="12" s="1"/>
  <c r="BP1032" i="12"/>
  <c r="BV1032" i="12" s="1"/>
  <c r="BO408" i="12"/>
  <c r="BU408" i="12" s="1"/>
  <c r="BO1405" i="12"/>
  <c r="BU1405" i="12" s="1"/>
  <c r="BQ776" i="12"/>
  <c r="BW776" i="12" s="1"/>
  <c r="BP121" i="12"/>
  <c r="BV121" i="12" s="1"/>
  <c r="BO1078" i="12"/>
  <c r="BU1078" i="12" s="1"/>
  <c r="BQ466" i="12"/>
  <c r="BW466" i="12" s="1"/>
  <c r="BO1436" i="12"/>
  <c r="BU1436" i="12" s="1"/>
  <c r="BP875" i="12"/>
  <c r="BV875" i="12" s="1"/>
  <c r="BQ2846" i="12"/>
  <c r="BW2846" i="12" s="1"/>
  <c r="BQ2043" i="12"/>
  <c r="BW2043" i="12" s="1"/>
  <c r="BP2846" i="12"/>
  <c r="BV2846" i="12" s="1"/>
  <c r="BP2043" i="12"/>
  <c r="BV2043" i="12" s="1"/>
  <c r="BO2865" i="12"/>
  <c r="BU2865" i="12" s="1"/>
  <c r="BP2016" i="12"/>
  <c r="BV2016" i="12" s="1"/>
  <c r="BP2797" i="12"/>
  <c r="BV2797" i="12" s="1"/>
  <c r="BO2032" i="12"/>
  <c r="BU2032" i="12" s="1"/>
  <c r="BO1277" i="12"/>
  <c r="BU1277" i="12" s="1"/>
  <c r="BQ739" i="12"/>
  <c r="BW739" i="12" s="1"/>
  <c r="BO248" i="12"/>
  <c r="BU248" i="12" s="1"/>
  <c r="BO1032" i="12"/>
  <c r="BU1032" i="12" s="1"/>
  <c r="BP456" i="12"/>
  <c r="BV456" i="12" s="1"/>
  <c r="BO1611" i="12"/>
  <c r="BU1611" i="12" s="1"/>
  <c r="BO1211" i="12"/>
  <c r="BU1211" i="12" s="1"/>
  <c r="BP894" i="12"/>
  <c r="BV894" i="12" s="1"/>
  <c r="BQ334" i="12"/>
  <c r="BW334" i="12" s="1"/>
  <c r="BP3123" i="12"/>
  <c r="BV3123" i="12" s="1"/>
  <c r="BQ2865" i="12"/>
  <c r="BW2865" i="12" s="1"/>
  <c r="BO2517" i="12"/>
  <c r="BU2517" i="12" s="1"/>
  <c r="BP2040" i="12"/>
  <c r="BV2040" i="12" s="1"/>
  <c r="BQ3106" i="12"/>
  <c r="BW3106" i="12" s="1"/>
  <c r="BO2844" i="12"/>
  <c r="BU2844" i="12" s="1"/>
  <c r="BP2478" i="12"/>
  <c r="BV2478" i="12" s="1"/>
  <c r="BQ2016" i="12"/>
  <c r="BW2016" i="12" s="1"/>
  <c r="BQ3099" i="12"/>
  <c r="BW3099" i="12" s="1"/>
  <c r="BO2819" i="12"/>
  <c r="BU2819" i="12" s="1"/>
  <c r="BP2446" i="12"/>
  <c r="BV2446" i="12" s="1"/>
  <c r="BQ1983" i="12"/>
  <c r="BW1983" i="12" s="1"/>
  <c r="BO3098" i="12"/>
  <c r="BU3098" i="12" s="1"/>
  <c r="BP2811" i="12"/>
  <c r="BV2811" i="12" s="1"/>
  <c r="BQ2436" i="12"/>
  <c r="BW2436" i="12" s="1"/>
  <c r="BO1979" i="12"/>
  <c r="BU1979" i="12" s="1"/>
  <c r="BO1565" i="12"/>
  <c r="BU1565" i="12" s="1"/>
  <c r="BP1192" i="12"/>
  <c r="BV1192" i="12" s="1"/>
  <c r="BO888" i="12"/>
  <c r="BU888" i="12" s="1"/>
  <c r="BP554" i="12"/>
  <c r="BV554" i="12" s="1"/>
  <c r="BQ169" i="12"/>
  <c r="BW169" i="12" s="1"/>
  <c r="BP1482" i="12"/>
  <c r="BV1482" i="12" s="1"/>
  <c r="BP1121" i="12"/>
  <c r="BV1121" i="12" s="1"/>
  <c r="BO828" i="12"/>
  <c r="BU828" i="12" s="1"/>
  <c r="BP485" i="12"/>
  <c r="BV485" i="12" s="1"/>
  <c r="BQ109" i="12"/>
  <c r="BW109" i="12" s="1"/>
  <c r="BO1424" i="12"/>
  <c r="BU1424" i="12" s="1"/>
  <c r="BP1068" i="12"/>
  <c r="BV1068" i="12" s="1"/>
  <c r="BO775" i="12"/>
  <c r="BU775" i="12" s="1"/>
  <c r="BP404" i="12"/>
  <c r="BV404" i="12" s="1"/>
  <c r="BQ61" i="12"/>
  <c r="BW61" i="12" s="1"/>
  <c r="BO1348" i="12"/>
  <c r="BU1348" i="12" s="1"/>
  <c r="BP995" i="12"/>
  <c r="BV995" i="12" s="1"/>
  <c r="BO713" i="12"/>
  <c r="BU713" i="12" s="1"/>
  <c r="BP330" i="12"/>
  <c r="BV330" i="12" s="1"/>
  <c r="BO3120" i="12"/>
  <c r="BU3120" i="12" s="1"/>
  <c r="BP2861" i="12"/>
  <c r="BV2861" i="12" s="1"/>
  <c r="BQ2501" i="12"/>
  <c r="BW2501" i="12" s="1"/>
  <c r="BO2034" i="12"/>
  <c r="BU2034" i="12" s="1"/>
  <c r="BQ3117" i="12"/>
  <c r="BW3117" i="12" s="1"/>
  <c r="BO2861" i="12"/>
  <c r="BU2861" i="12" s="1"/>
  <c r="BP2501" i="12"/>
  <c r="BV2501" i="12" s="1"/>
  <c r="BQ2032" i="12"/>
  <c r="BW2032" i="12" s="1"/>
  <c r="BO3111" i="12"/>
  <c r="BU3111" i="12" s="1"/>
  <c r="BP2849" i="12"/>
  <c r="BV2849" i="12" s="1"/>
  <c r="BQ2489" i="12"/>
  <c r="BW2489" i="12" s="1"/>
  <c r="BO2029" i="12"/>
  <c r="BU2029" i="12" s="1"/>
  <c r="BP3107" i="12"/>
  <c r="BV3107" i="12" s="1"/>
  <c r="BQ2844" i="12"/>
  <c r="BW2844" i="12" s="1"/>
  <c r="BO2482" i="12"/>
  <c r="BU2482" i="12" s="1"/>
  <c r="BP2020" i="12"/>
  <c r="BV2020" i="12" s="1"/>
  <c r="BO1585" i="12"/>
  <c r="BU1585" i="12" s="1"/>
  <c r="BQ1211" i="12"/>
  <c r="BW1211" i="12" s="1"/>
  <c r="BO895" i="12"/>
  <c r="BU895" i="12" s="1"/>
  <c r="BP569" i="12"/>
  <c r="BV569" i="12" s="1"/>
  <c r="BQ185" i="12"/>
  <c r="BW185" i="12" s="1"/>
  <c r="BQ1501" i="12"/>
  <c r="BW1501" i="12" s="1"/>
  <c r="BP1139" i="12"/>
  <c r="BV1139" i="12" s="1"/>
  <c r="BO848" i="12"/>
  <c r="BU848" i="12" s="1"/>
  <c r="BP503" i="12"/>
  <c r="BV503" i="12" s="1"/>
  <c r="BQ122" i="12"/>
  <c r="BW122" i="12" s="1"/>
  <c r="BO1435" i="12"/>
  <c r="BU1435" i="12" s="1"/>
  <c r="BP1080" i="12"/>
  <c r="BV1080" i="12" s="1"/>
  <c r="BO787" i="12"/>
  <c r="BU787" i="12" s="1"/>
  <c r="BP428" i="12"/>
  <c r="BV428" i="12" s="1"/>
  <c r="BQ79" i="12"/>
  <c r="BW79" i="12" s="1"/>
  <c r="BO1370" i="12"/>
  <c r="BU1370" i="12" s="1"/>
  <c r="BP1016" i="12"/>
  <c r="BV1016" i="12" s="1"/>
  <c r="BO727" i="12"/>
  <c r="BU727" i="12" s="1"/>
  <c r="BP349" i="12"/>
  <c r="BV349" i="12" s="1"/>
  <c r="BO216" i="12"/>
  <c r="BU216" i="12" s="1"/>
  <c r="BQ316" i="12"/>
  <c r="BW316" i="12" s="1"/>
  <c r="BQ1340" i="12"/>
  <c r="BW1340" i="12" s="1"/>
  <c r="BQ926" i="12"/>
  <c r="BW926" i="12" s="1"/>
  <c r="BP408" i="12"/>
  <c r="BV408" i="12" s="1"/>
  <c r="BQ603" i="12"/>
  <c r="BW603" i="12" s="1"/>
  <c r="BP207" i="12"/>
  <c r="BV207" i="12" s="1"/>
  <c r="BP1505" i="12"/>
  <c r="BV1505" i="12" s="1"/>
  <c r="BO1145" i="12"/>
  <c r="BU1145" i="12" s="1"/>
  <c r="BQ848" i="12"/>
  <c r="BW848" i="12" s="1"/>
  <c r="BO508" i="12"/>
  <c r="BU508" i="12" s="1"/>
  <c r="BP128" i="12"/>
  <c r="BV128" i="12" s="1"/>
  <c r="BO3018" i="12"/>
  <c r="BU3018" i="12" s="1"/>
  <c r="BQ2687" i="12"/>
  <c r="BW2687" i="12" s="1"/>
  <c r="BO2229" i="12"/>
  <c r="BU2229" i="12" s="1"/>
  <c r="BO1803" i="12"/>
  <c r="BU1803" i="12" s="1"/>
  <c r="BP3006" i="12"/>
  <c r="BV3006" i="12" s="1"/>
  <c r="BO2669" i="12"/>
  <c r="BU2669" i="12" s="1"/>
  <c r="BP2188" i="12"/>
  <c r="BV2188" i="12" s="1"/>
  <c r="BP1774" i="12"/>
  <c r="BV1774" i="12" s="1"/>
  <c r="BP2977" i="12"/>
  <c r="BV2977" i="12" s="1"/>
  <c r="BO2651" i="12"/>
  <c r="BU2651" i="12" s="1"/>
  <c r="BP2157" i="12"/>
  <c r="BV2157" i="12" s="1"/>
  <c r="BP1749" i="12"/>
  <c r="BV1749" i="12" s="1"/>
  <c r="BQ2966" i="12"/>
  <c r="BW2966" i="12" s="1"/>
  <c r="BP2647" i="12"/>
  <c r="BV2647" i="12" s="1"/>
  <c r="BQ2146" i="12"/>
  <c r="BW2146" i="12" s="1"/>
  <c r="BQ1739" i="12"/>
  <c r="BW1739" i="12" s="1"/>
  <c r="BO1352" i="12"/>
  <c r="BU1352" i="12" s="1"/>
  <c r="BP998" i="12"/>
  <c r="BV998" i="12" s="1"/>
  <c r="BO717" i="12"/>
  <c r="BU717" i="12" s="1"/>
  <c r="BP334" i="12"/>
  <c r="BV334" i="12" s="1"/>
  <c r="BP224" i="12"/>
  <c r="BV224" i="12" s="1"/>
  <c r="BO1295" i="12"/>
  <c r="BU1295" i="12" s="1"/>
  <c r="BP953" i="12"/>
  <c r="BV953" i="12" s="1"/>
  <c r="BO657" i="12"/>
  <c r="BU657" i="12" s="1"/>
  <c r="BO272" i="12"/>
  <c r="BU272" i="12" s="1"/>
  <c r="BQ1602" i="12"/>
  <c r="BW1602" i="12" s="1"/>
  <c r="BO1233" i="12"/>
  <c r="BU1233" i="12" s="1"/>
  <c r="BP906" i="12"/>
  <c r="BV906" i="12" s="1"/>
  <c r="BO580" i="12"/>
  <c r="BU580" i="12" s="1"/>
  <c r="BO203" i="12"/>
  <c r="BU203" i="12" s="1"/>
  <c r="BO1501" i="12"/>
  <c r="BU1501" i="12" s="1"/>
  <c r="BQ1135" i="12"/>
  <c r="BW1135" i="12" s="1"/>
  <c r="BP843" i="12"/>
  <c r="BV843" i="12" s="1"/>
  <c r="BQ499" i="12"/>
  <c r="BW499" i="12" s="1"/>
  <c r="BO122" i="12"/>
  <c r="BU122" i="12" s="1"/>
  <c r="BQ3016" i="12"/>
  <c r="BW3016" i="12" s="1"/>
  <c r="BP2683" i="12"/>
  <c r="BV2683" i="12" s="1"/>
  <c r="BQ2220" i="12"/>
  <c r="BW2220" i="12" s="1"/>
  <c r="BQ1792" i="12"/>
  <c r="BW1792" i="12" s="1"/>
  <c r="BP3016" i="12"/>
  <c r="BV3016" i="12" s="1"/>
  <c r="BO2683" i="12"/>
  <c r="BU2683" i="12" s="1"/>
  <c r="BP2220" i="12"/>
  <c r="BV2220" i="12" s="1"/>
  <c r="BP1792" i="12"/>
  <c r="BV1792" i="12" s="1"/>
  <c r="BQ3014" i="12"/>
  <c r="BW3014" i="12" s="1"/>
  <c r="BP2677" i="12"/>
  <c r="BV2677" i="12" s="1"/>
  <c r="BQ2196" i="12"/>
  <c r="BW2196" i="12" s="1"/>
  <c r="BQ1784" i="12"/>
  <c r="BW1784" i="12" s="1"/>
  <c r="BO3009" i="12"/>
  <c r="BU3009" i="12" s="1"/>
  <c r="BQ2669" i="12"/>
  <c r="BW2669" i="12" s="1"/>
  <c r="BO2192" i="12"/>
  <c r="BU2192" i="12" s="1"/>
  <c r="BO1779" i="12"/>
  <c r="BU1779" i="12" s="1"/>
  <c r="BO1376" i="12"/>
  <c r="BU1376" i="12" s="1"/>
  <c r="BP1019" i="12"/>
  <c r="BV1019" i="12" s="1"/>
  <c r="BO731" i="12"/>
  <c r="BU731" i="12" s="1"/>
  <c r="BP353" i="12"/>
  <c r="BV353" i="12" s="1"/>
  <c r="BO240" i="12"/>
  <c r="BU240" i="12" s="1"/>
  <c r="BO1307" i="12"/>
  <c r="BU1307" i="12" s="1"/>
  <c r="BP963" i="12"/>
  <c r="BV963" i="12" s="1"/>
  <c r="BO672" i="12"/>
  <c r="BU672" i="12" s="1"/>
  <c r="BO287" i="12"/>
  <c r="BU287" i="12" s="1"/>
  <c r="BQ1620" i="12"/>
  <c r="BW1620" i="12" s="1"/>
  <c r="BO1249" i="12"/>
  <c r="BU1249" i="12" s="1"/>
  <c r="BO851" i="12"/>
  <c r="BU851" i="12" s="1"/>
  <c r="BQ128" i="12"/>
  <c r="BW128" i="12" s="1"/>
  <c r="BQ702" i="12"/>
  <c r="BW702" i="12" s="1"/>
  <c r="BO185" i="12"/>
  <c r="BU185" i="12" s="1"/>
  <c r="BQ1479" i="12"/>
  <c r="BW1479" i="12" s="1"/>
  <c r="BQ1120" i="12"/>
  <c r="BW1120" i="12" s="1"/>
  <c r="BP826" i="12"/>
  <c r="BV826" i="12" s="1"/>
  <c r="BQ481" i="12"/>
  <c r="BW481" i="12" s="1"/>
  <c r="BO109" i="12"/>
  <c r="BU109" i="12" s="1"/>
  <c r="BQ3006" i="12"/>
  <c r="BW3006" i="12" s="1"/>
  <c r="BP2669" i="12"/>
  <c r="BV2669" i="12" s="1"/>
  <c r="BQ2188" i="12"/>
  <c r="BW2188" i="12" s="1"/>
  <c r="BQ1774" i="12"/>
  <c r="BW1774" i="12" s="1"/>
  <c r="BO2984" i="12"/>
  <c r="BU2984" i="12" s="1"/>
  <c r="BQ2652" i="12"/>
  <c r="BW2652" i="12" s="1"/>
  <c r="BO2165" i="12"/>
  <c r="BU2165" i="12" s="1"/>
  <c r="BQ1731" i="12"/>
  <c r="BW1731" i="12" s="1"/>
  <c r="BO2956" i="12"/>
  <c r="BU2956" i="12" s="1"/>
  <c r="BQ2635" i="12"/>
  <c r="BW2635" i="12" s="1"/>
  <c r="BO2135" i="12"/>
  <c r="BU2135" i="12" s="1"/>
  <c r="BO1727" i="12"/>
  <c r="BU1727" i="12" s="1"/>
  <c r="BP2945" i="12"/>
  <c r="BV2945" i="12" s="1"/>
  <c r="BQ2614" i="12"/>
  <c r="BW2614" i="12" s="1"/>
  <c r="BP2126" i="12"/>
  <c r="BV2126" i="12" s="1"/>
  <c r="BP1719" i="12"/>
  <c r="BV1719" i="12" s="1"/>
  <c r="BQ1328" i="12"/>
  <c r="BW1328" i="12" s="1"/>
  <c r="BO981" i="12"/>
  <c r="BU981" i="12" s="1"/>
  <c r="BQ690" i="12"/>
  <c r="BW690" i="12" s="1"/>
  <c r="BO316" i="12"/>
  <c r="BU316" i="12" s="1"/>
  <c r="BP1636" i="12"/>
  <c r="BV1636" i="12" s="1"/>
  <c r="BQ1273" i="12"/>
  <c r="BW1273" i="12" s="1"/>
  <c r="BO940" i="12"/>
  <c r="BU940" i="12" s="1"/>
  <c r="BQ626" i="12"/>
  <c r="BW626" i="12" s="1"/>
  <c r="BQ239" i="12"/>
  <c r="BW239" i="12" s="1"/>
  <c r="BO1573" i="12"/>
  <c r="BU1573" i="12" s="1"/>
  <c r="BP1201" i="12"/>
  <c r="BV1201" i="12" s="1"/>
  <c r="BO892" i="12"/>
  <c r="BU892" i="12" s="1"/>
  <c r="BP562" i="12"/>
  <c r="BV562" i="12" s="1"/>
  <c r="BQ176" i="12"/>
  <c r="BW176" i="12" s="1"/>
  <c r="BP1476" i="12"/>
  <c r="BV1476" i="12" s="1"/>
  <c r="BP1117" i="12"/>
  <c r="BV1117" i="12" s="1"/>
  <c r="BO821" i="12"/>
  <c r="BU821" i="12" s="1"/>
  <c r="BP466" i="12"/>
  <c r="BV466" i="12" s="1"/>
  <c r="BQ98" i="12"/>
  <c r="BW98" i="12" s="1"/>
  <c r="BP3003" i="12"/>
  <c r="BV3003" i="12" s="1"/>
  <c r="BO2666" i="12"/>
  <c r="BU2666" i="12" s="1"/>
  <c r="BP2184" i="12"/>
  <c r="BV2184" i="12" s="1"/>
  <c r="BP1769" i="12"/>
  <c r="BV1769" i="12" s="1"/>
  <c r="BO3003" i="12"/>
  <c r="BU3003" i="12" s="1"/>
  <c r="BQ2661" i="12"/>
  <c r="BW2661" i="12" s="1"/>
  <c r="BO2184" i="12"/>
  <c r="BU2184" i="12" s="1"/>
  <c r="BO1769" i="12"/>
  <c r="BU1769" i="12" s="1"/>
  <c r="BP2994" i="12"/>
  <c r="BV2994" i="12" s="1"/>
  <c r="BO2658" i="12"/>
  <c r="BU2658" i="12" s="1"/>
  <c r="BP2176" i="12"/>
  <c r="BV2176" i="12" s="1"/>
  <c r="BP1759" i="12"/>
  <c r="BV1759" i="12" s="1"/>
  <c r="BQ2984" i="12"/>
  <c r="BW2984" i="12" s="1"/>
  <c r="BP2653" i="12"/>
  <c r="BV2653" i="12" s="1"/>
  <c r="BQ2165" i="12"/>
  <c r="BW2165" i="12" s="1"/>
  <c r="BP1735" i="12"/>
  <c r="BV1735" i="12" s="1"/>
  <c r="BQ1344" i="12"/>
  <c r="BW1344" i="12" s="1"/>
  <c r="BO995" i="12"/>
  <c r="BU995" i="12" s="1"/>
  <c r="BQ706" i="12"/>
  <c r="BW706" i="12" s="1"/>
  <c r="BO330" i="12"/>
  <c r="BU330" i="12" s="1"/>
  <c r="BP220" i="12"/>
  <c r="BV220" i="12" s="1"/>
  <c r="BQ1287" i="12"/>
  <c r="BW1287" i="12" s="1"/>
  <c r="BO951" i="12"/>
  <c r="BU951" i="12" s="1"/>
  <c r="BQ649" i="12"/>
  <c r="BW649" i="12" s="1"/>
  <c r="BQ255" i="12"/>
  <c r="BW255" i="12" s="1"/>
  <c r="BP1597" i="12"/>
  <c r="BV1597" i="12" s="1"/>
  <c r="BQ1226" i="12"/>
  <c r="BW1226" i="12" s="1"/>
  <c r="BO900" i="12"/>
  <c r="BU900" i="12" s="1"/>
  <c r="BQ575" i="12"/>
  <c r="BW575" i="12" s="1"/>
  <c r="BQ195" i="12"/>
  <c r="BW195" i="12" s="1"/>
  <c r="BP1489" i="12"/>
  <c r="BV1489" i="12" s="1"/>
  <c r="BP1131" i="12"/>
  <c r="BV1131" i="12" s="1"/>
  <c r="BO840" i="12"/>
  <c r="BU840" i="12" s="1"/>
  <c r="BP496" i="12"/>
  <c r="BV496" i="12" s="1"/>
  <c r="BQ119" i="12"/>
  <c r="BW119" i="12" s="1"/>
  <c r="BO383" i="12"/>
  <c r="BU383" i="12" s="1"/>
  <c r="BQ236" i="12"/>
  <c r="BW236" i="12" s="1"/>
  <c r="BP1291" i="12"/>
  <c r="BV1291" i="12" s="1"/>
  <c r="BQ951" i="12"/>
  <c r="BW951" i="12" s="1"/>
  <c r="BP651" i="12"/>
  <c r="BV651" i="12" s="1"/>
  <c r="BP268" i="12"/>
  <c r="BV268" i="12" s="1"/>
  <c r="BP3088" i="12"/>
  <c r="BV3088" i="12" s="1"/>
  <c r="BQ2805" i="12"/>
  <c r="BW2805" i="12" s="1"/>
  <c r="BO2424" i="12"/>
  <c r="BU2424" i="12" s="1"/>
  <c r="BP1973" i="12"/>
  <c r="BV1973" i="12" s="1"/>
  <c r="BP3060" i="12"/>
  <c r="BV3060" i="12" s="1"/>
  <c r="BO2787" i="12"/>
  <c r="BU2787" i="12" s="1"/>
  <c r="BP2385" i="12"/>
  <c r="BV2385" i="12" s="1"/>
  <c r="BQ1937" i="12"/>
  <c r="BW1937" i="12" s="1"/>
  <c r="BP3042" i="12"/>
  <c r="BV3042" i="12" s="1"/>
  <c r="BO2760" i="12"/>
  <c r="BU2760" i="12" s="1"/>
  <c r="BP2355" i="12"/>
  <c r="BV2355" i="12" s="1"/>
  <c r="BQ1898" i="12"/>
  <c r="BW1898" i="12" s="1"/>
  <c r="BQ3040" i="12"/>
  <c r="BW3040" i="12" s="1"/>
  <c r="BP2751" i="12"/>
  <c r="BV2751" i="12" s="1"/>
  <c r="BQ2344" i="12"/>
  <c r="BW2344" i="12" s="1"/>
  <c r="BO1893" i="12"/>
  <c r="BU1893" i="12" s="1"/>
  <c r="BP1479" i="12"/>
  <c r="BV1479" i="12" s="1"/>
  <c r="BP1120" i="12"/>
  <c r="BV1120" i="12" s="1"/>
  <c r="BO826" i="12"/>
  <c r="BU826" i="12" s="1"/>
  <c r="BP481" i="12"/>
  <c r="BV481" i="12" s="1"/>
  <c r="BQ102" i="12"/>
  <c r="BW102" i="12" s="1"/>
  <c r="BO1423" i="12"/>
  <c r="BU1423" i="12" s="1"/>
  <c r="BP1065" i="12"/>
  <c r="BV1065" i="12" s="1"/>
  <c r="BO774" i="12"/>
  <c r="BU774" i="12" s="1"/>
  <c r="BP403" i="12"/>
  <c r="BV403" i="12" s="1"/>
  <c r="BQ57" i="12"/>
  <c r="BW57" i="12" s="1"/>
  <c r="BO1364" i="12"/>
  <c r="BU1364" i="12" s="1"/>
  <c r="BP1006" i="12"/>
  <c r="BV1006" i="12" s="1"/>
  <c r="BO724" i="12"/>
  <c r="BU724" i="12" s="1"/>
  <c r="BP347" i="12"/>
  <c r="BV347" i="12" s="1"/>
  <c r="BO220" i="12"/>
  <c r="BU220" i="12" s="1"/>
  <c r="BO1287" i="12"/>
  <c r="BU1287" i="12" s="1"/>
  <c r="BP950" i="12"/>
  <c r="BV950" i="12" s="1"/>
  <c r="BO649" i="12"/>
  <c r="BU649" i="12" s="1"/>
  <c r="BO255" i="12"/>
  <c r="BU255" i="12" s="1"/>
  <c r="BO3082" i="12"/>
  <c r="BU3082" i="12" s="1"/>
  <c r="BP2801" i="12"/>
  <c r="BV2801" i="12" s="1"/>
  <c r="BQ2411" i="12"/>
  <c r="BW2411" i="12" s="1"/>
  <c r="BO1968" i="12"/>
  <c r="BU1968" i="12" s="1"/>
  <c r="BQ3081" i="12"/>
  <c r="BW3081" i="12" s="1"/>
  <c r="BO2801" i="12"/>
  <c r="BU2801" i="12" s="1"/>
  <c r="BP2411" i="12"/>
  <c r="BV2411" i="12" s="1"/>
  <c r="BQ1957" i="12"/>
  <c r="BW1957" i="12" s="1"/>
  <c r="BQ3066" i="12"/>
  <c r="BW3066" i="12" s="1"/>
  <c r="BP2794" i="12"/>
  <c r="BV2794" i="12" s="1"/>
  <c r="BQ2403" i="12"/>
  <c r="BW2403" i="12" s="1"/>
  <c r="BO1952" i="12"/>
  <c r="BU1952" i="12" s="1"/>
  <c r="BO3063" i="12"/>
  <c r="BU3063" i="12" s="1"/>
  <c r="BQ2787" i="12"/>
  <c r="BW2787" i="12" s="1"/>
  <c r="BO2399" i="12"/>
  <c r="BU2399" i="12" s="1"/>
  <c r="BP1942" i="12"/>
  <c r="BV1942" i="12" s="1"/>
  <c r="BQ1497" i="12"/>
  <c r="BW1497" i="12" s="1"/>
  <c r="BP1135" i="12"/>
  <c r="BV1135" i="12" s="1"/>
  <c r="BO843" i="12"/>
  <c r="BU843" i="12" s="1"/>
  <c r="BP499" i="12"/>
  <c r="BV499" i="12" s="1"/>
  <c r="BQ121" i="12"/>
  <c r="BW121" i="12" s="1"/>
  <c r="BO1430" i="12"/>
  <c r="BU1430" i="12" s="1"/>
  <c r="BP1078" i="12"/>
  <c r="BV1078" i="12" s="1"/>
  <c r="BO781" i="12"/>
  <c r="BU781" i="12" s="1"/>
  <c r="BP417" i="12"/>
  <c r="BV417" i="12" s="1"/>
  <c r="BQ73" i="12"/>
  <c r="BW73" i="12" s="1"/>
  <c r="BO1389" i="12"/>
  <c r="BU1389" i="12" s="1"/>
  <c r="BP1026" i="12"/>
  <c r="BV1026" i="12" s="1"/>
  <c r="BO739" i="12"/>
  <c r="BU739" i="12" s="1"/>
  <c r="BP371" i="12"/>
  <c r="BV371" i="12" s="1"/>
  <c r="BQ244" i="12"/>
  <c r="BW244" i="12" s="1"/>
  <c r="BO1301" i="12"/>
  <c r="BU1301" i="12" s="1"/>
  <c r="BP956" i="12"/>
  <c r="BV956" i="12" s="1"/>
  <c r="BO666" i="12"/>
  <c r="BU666" i="12" s="1"/>
  <c r="BO281" i="12"/>
  <c r="BU281" i="12" s="1"/>
  <c r="BQ2835" i="12"/>
  <c r="BW2835" i="12" s="1"/>
  <c r="BQ2029" i="12"/>
  <c r="BW2029" i="12" s="1"/>
  <c r="BQ2849" i="12"/>
  <c r="BW2849" i="12" s="1"/>
  <c r="BP2095" i="12"/>
  <c r="BV2095" i="12" s="1"/>
  <c r="BP2942" i="12"/>
  <c r="BV2942" i="12" s="1"/>
  <c r="BP2062" i="12"/>
  <c r="BV2062" i="12" s="1"/>
  <c r="BP2912" i="12"/>
  <c r="BV2912" i="12" s="1"/>
  <c r="BO2138" i="12"/>
  <c r="BU2138" i="12" s="1"/>
  <c r="BQ1297" i="12"/>
  <c r="BW1297" i="12" s="1"/>
  <c r="BO496" i="12"/>
  <c r="BU496" i="12" s="1"/>
  <c r="BP1416" i="12"/>
  <c r="BV1416" i="12" s="1"/>
  <c r="BP706" i="12"/>
  <c r="BV706" i="12" s="1"/>
  <c r="BQ1631" i="12"/>
  <c r="BW1631" i="12" s="1"/>
  <c r="BQ895" i="12"/>
  <c r="BW895" i="12" s="1"/>
  <c r="BP122" i="12"/>
  <c r="BV122" i="12" s="1"/>
  <c r="BQ987" i="12"/>
  <c r="BW987" i="12" s="1"/>
  <c r="BQ455" i="12"/>
  <c r="BW455" i="12" s="1"/>
  <c r="BO95" i="12"/>
  <c r="BU95" i="12" s="1"/>
  <c r="BP2718" i="12"/>
  <c r="BV2718" i="12" s="1"/>
  <c r="BO1784" i="12"/>
  <c r="BU1784" i="12" s="1"/>
  <c r="BP2672" i="12"/>
  <c r="BV2672" i="12" s="1"/>
  <c r="BO1810" i="12"/>
  <c r="BU1810" i="12" s="1"/>
  <c r="BO2645" i="12"/>
  <c r="BU2645" i="12" s="1"/>
  <c r="BO1711" i="12"/>
  <c r="BU1711" i="12" s="1"/>
  <c r="BQ2648" i="12"/>
  <c r="BW2648" i="12" s="1"/>
  <c r="BP1703" i="12"/>
  <c r="BV1703" i="12" s="1"/>
  <c r="BO922" i="12"/>
  <c r="BU922" i="12" s="1"/>
  <c r="BQ154" i="12"/>
  <c r="BW154" i="12" s="1"/>
  <c r="BP1050" i="12"/>
  <c r="BV1050" i="12" s="1"/>
  <c r="BO247" i="12"/>
  <c r="BU247" i="12" s="1"/>
  <c r="BP2815" i="12"/>
  <c r="BV2815" i="12" s="1"/>
  <c r="BQ1952" i="12"/>
  <c r="BW1952" i="12" s="1"/>
  <c r="BO2756" i="12"/>
  <c r="BU2756" i="12" s="1"/>
  <c r="BO1841" i="12"/>
  <c r="BU1841" i="12" s="1"/>
  <c r="BO2737" i="12"/>
  <c r="BU2737" i="12" s="1"/>
  <c r="BO1886" i="12"/>
  <c r="BU1886" i="12" s="1"/>
  <c r="BQ2683" i="12"/>
  <c r="BW2683" i="12" s="1"/>
  <c r="BQ1769" i="12"/>
  <c r="BW1769" i="12" s="1"/>
  <c r="BQ1109" i="12"/>
  <c r="BW1109" i="12" s="1"/>
  <c r="BQ540" i="12"/>
  <c r="BW540" i="12" s="1"/>
  <c r="BQ1517" i="12"/>
  <c r="BW1517" i="12" s="1"/>
  <c r="BP882" i="12"/>
  <c r="BV882" i="12" s="1"/>
  <c r="BQ207" i="12"/>
  <c r="BW207" i="12" s="1"/>
  <c r="BQ1241" i="12"/>
  <c r="BW1241" i="12" s="1"/>
  <c r="BQ591" i="12"/>
  <c r="BW591" i="12" s="1"/>
  <c r="BQ1569" i="12"/>
  <c r="BW1569" i="12" s="1"/>
  <c r="BP969" i="12"/>
  <c r="BV969" i="12" s="1"/>
  <c r="BP2966" i="12"/>
  <c r="BV2966" i="12" s="1"/>
  <c r="BQ2169" i="12"/>
  <c r="BW2169" i="12" s="1"/>
  <c r="BP2988" i="12"/>
  <c r="BV2988" i="12" s="1"/>
  <c r="BQ2192" i="12"/>
  <c r="BW2192" i="12" s="1"/>
  <c r="BQ2981" i="12"/>
  <c r="BW2981" i="12" s="1"/>
  <c r="BP2138" i="12"/>
  <c r="BV2138" i="12" s="1"/>
  <c r="BQ2951" i="12"/>
  <c r="BW2951" i="12" s="1"/>
  <c r="BP2180" i="12"/>
  <c r="BV2180" i="12" s="1"/>
  <c r="BO1414" i="12"/>
  <c r="BU1414" i="12" s="1"/>
  <c r="BP828" i="12"/>
  <c r="BV828" i="12" s="1"/>
  <c r="BP131" i="12"/>
  <c r="BV131" i="12" s="1"/>
  <c r="BQ1124" i="12"/>
  <c r="BW1124" i="12" s="1"/>
  <c r="BQ562" i="12"/>
  <c r="BW562" i="12" s="1"/>
  <c r="BP248" i="12"/>
  <c r="BV248" i="12" s="1"/>
  <c r="BO1285" i="12"/>
  <c r="BU1285" i="12" s="1"/>
  <c r="BP947" i="12"/>
  <c r="BV947" i="12" s="1"/>
  <c r="BO645" i="12"/>
  <c r="BU645" i="12" s="1"/>
  <c r="BQ227" i="12"/>
  <c r="BW227" i="12" s="1"/>
  <c r="BQ1533" i="12"/>
  <c r="BW1533" i="12" s="1"/>
  <c r="BP1165" i="12"/>
  <c r="BV1165" i="12" s="1"/>
  <c r="BO871" i="12"/>
  <c r="BU871" i="12" s="1"/>
  <c r="BP532" i="12"/>
  <c r="BV532" i="12" s="1"/>
  <c r="BO2797" i="12"/>
  <c r="BU2797" i="12" s="1"/>
  <c r="BO1983" i="12"/>
  <c r="BU1983" i="12" s="1"/>
  <c r="BP2835" i="12"/>
  <c r="BV2835" i="12" s="1"/>
  <c r="BQ2046" i="12"/>
  <c r="BW2046" i="12" s="1"/>
  <c r="BQ2896" i="12"/>
  <c r="BW2896" i="12" s="1"/>
  <c r="BQ2020" i="12"/>
  <c r="BW2020" i="12" s="1"/>
  <c r="BO2893" i="12"/>
  <c r="BU2893" i="12" s="1"/>
  <c r="BO2084" i="12"/>
  <c r="BU2084" i="12" s="1"/>
  <c r="BP1207" i="12"/>
  <c r="BV1207" i="12" s="1"/>
  <c r="BP436" i="12"/>
  <c r="BV436" i="12" s="1"/>
  <c r="BQ1370" i="12"/>
  <c r="BW1370" i="12" s="1"/>
  <c r="BQ666" i="12"/>
  <c r="BW666" i="12" s="1"/>
  <c r="BP1561" i="12"/>
  <c r="BV1561" i="12" s="1"/>
  <c r="BP885" i="12"/>
  <c r="BV885" i="12" s="1"/>
  <c r="BQ89" i="12"/>
  <c r="BW89" i="12" s="1"/>
  <c r="BO954" i="12"/>
  <c r="BU954" i="12" s="1"/>
  <c r="BP432" i="12"/>
  <c r="BV432" i="12" s="1"/>
  <c r="BQ82" i="12"/>
  <c r="BW82" i="12" s="1"/>
  <c r="BQ2672" i="12"/>
  <c r="BW2672" i="12" s="1"/>
  <c r="BP1739" i="12"/>
  <c r="BV1739" i="12" s="1"/>
  <c r="BO2614" i="12"/>
  <c r="BU2614" i="12" s="1"/>
  <c r="BQ1715" i="12"/>
  <c r="BW1715" i="12" s="1"/>
  <c r="BO2564" i="12"/>
  <c r="BU2564" i="12" s="1"/>
  <c r="BO1652" i="12"/>
  <c r="BU1652" i="12" s="1"/>
  <c r="BQ2591" i="12"/>
  <c r="BW2591" i="12" s="1"/>
  <c r="BQ1636" i="12"/>
  <c r="BW1636" i="12" s="1"/>
  <c r="BO875" i="12"/>
  <c r="BU875" i="12" s="1"/>
  <c r="BO114" i="12"/>
  <c r="BU114" i="12" s="1"/>
  <c r="BP990" i="12"/>
  <c r="BV990" i="12" s="1"/>
  <c r="BP203" i="12"/>
  <c r="BV203" i="12" s="1"/>
  <c r="BQ2776" i="12"/>
  <c r="BW2776" i="12" s="1"/>
  <c r="BO1898" i="12"/>
  <c r="BU1898" i="12" s="1"/>
  <c r="BP2723" i="12"/>
  <c r="BV2723" i="12" s="1"/>
  <c r="BQ1814" i="12"/>
  <c r="BW1814" i="12" s="1"/>
  <c r="BP2690" i="12"/>
  <c r="BV2690" i="12" s="1"/>
  <c r="BP1834" i="12"/>
  <c r="BV1834" i="12" s="1"/>
  <c r="BO2652" i="12"/>
  <c r="BU2652" i="12" s="1"/>
  <c r="BO1731" i="12"/>
  <c r="BU1731" i="12" s="1"/>
  <c r="BP1088" i="12"/>
  <c r="BV1088" i="12" s="1"/>
  <c r="BP516" i="12"/>
  <c r="BV516" i="12" s="1"/>
  <c r="BQ1470" i="12"/>
  <c r="BW1470" i="12" s="1"/>
  <c r="BQ840" i="12"/>
  <c r="BW840" i="12" s="1"/>
  <c r="BP185" i="12"/>
  <c r="BV185" i="12" s="1"/>
  <c r="BQ1188" i="12"/>
  <c r="BW1188" i="12" s="1"/>
  <c r="BQ550" i="12"/>
  <c r="BW550" i="12" s="1"/>
  <c r="BQ1511" i="12"/>
  <c r="BW1511" i="12" s="1"/>
  <c r="BQ940" i="12"/>
  <c r="BW940" i="12" s="1"/>
  <c r="BQ2919" i="12"/>
  <c r="BW2919" i="12" s="1"/>
  <c r="BO2126" i="12"/>
  <c r="BU2126" i="12" s="1"/>
  <c r="BQ2942" i="12"/>
  <c r="BW2942" i="12" s="1"/>
  <c r="BO2146" i="12"/>
  <c r="BU2146" i="12" s="1"/>
  <c r="BO2938" i="12"/>
  <c r="BU2938" i="12" s="1"/>
  <c r="BO2121" i="12"/>
  <c r="BU2121" i="12" s="1"/>
  <c r="BQ2886" i="12"/>
  <c r="BW2886" i="12" s="1"/>
  <c r="BQ2132" i="12"/>
  <c r="BW2132" i="12" s="1"/>
  <c r="BP1356" i="12"/>
  <c r="BV1356" i="12" s="1"/>
  <c r="BQ787" i="12"/>
  <c r="BW787" i="12" s="1"/>
  <c r="BQ93" i="12"/>
  <c r="BW93" i="12" s="1"/>
  <c r="BP1109" i="12"/>
  <c r="BV1109" i="12" s="1"/>
  <c r="BO516" i="12"/>
  <c r="BU516" i="12" s="1"/>
  <c r="BQ216" i="12"/>
  <c r="BW216" i="12" s="1"/>
  <c r="BQ1257" i="12"/>
  <c r="BW1257" i="12" s="1"/>
  <c r="BO930" i="12"/>
  <c r="BU930" i="12" s="1"/>
  <c r="BQ2904" i="12"/>
  <c r="BW2904" i="12" s="1"/>
  <c r="BP2132" i="12"/>
  <c r="BV2132" i="12" s="1"/>
  <c r="BO2951" i="12"/>
  <c r="BU2951" i="12" s="1"/>
  <c r="BO2200" i="12"/>
  <c r="BU2200" i="12" s="1"/>
  <c r="BQ3018" i="12"/>
  <c r="BW3018" i="12" s="1"/>
  <c r="BQ2142" i="12"/>
  <c r="BW2142" i="12" s="1"/>
  <c r="BQ3003" i="12"/>
  <c r="BW3003" i="12" s="1"/>
  <c r="BO2225" i="12"/>
  <c r="BU2225" i="12" s="1"/>
  <c r="BP1415" i="12"/>
  <c r="BV1415" i="12" s="1"/>
  <c r="BO603" i="12"/>
  <c r="BU603" i="12" s="1"/>
  <c r="BP1497" i="12"/>
  <c r="BV1497" i="12" s="1"/>
  <c r="BO800" i="12"/>
  <c r="BU800" i="12" s="1"/>
  <c r="BP252" i="12"/>
  <c r="BV252" i="12" s="1"/>
  <c r="BO963" i="12"/>
  <c r="BU963" i="12" s="1"/>
  <c r="BQ211" i="12"/>
  <c r="BW211" i="12" s="1"/>
  <c r="BO1068" i="12"/>
  <c r="BU1068" i="12" s="1"/>
  <c r="BP510" i="12"/>
  <c r="BV510" i="12" s="1"/>
  <c r="BQ131" i="12"/>
  <c r="BW131" i="12" s="1"/>
  <c r="BP2772" i="12"/>
  <c r="BV2772" i="12" s="1"/>
  <c r="BO1921" i="12"/>
  <c r="BU1921" i="12" s="1"/>
  <c r="BQ2750" i="12"/>
  <c r="BW2750" i="12" s="1"/>
  <c r="BQ1917" i="12"/>
  <c r="BW1917" i="12" s="1"/>
  <c r="BP2712" i="12"/>
  <c r="BV2712" i="12" s="1"/>
  <c r="BO1831" i="12"/>
  <c r="BU1831" i="12" s="1"/>
  <c r="BP2742" i="12"/>
  <c r="BV2742" i="12" s="1"/>
  <c r="BP1765" i="12"/>
  <c r="BV1765" i="12" s="1"/>
  <c r="BQ1002" i="12"/>
  <c r="BW1002" i="12" s="1"/>
  <c r="BO243" i="12"/>
  <c r="BU243" i="12" s="1"/>
  <c r="BO1153" i="12"/>
  <c r="BU1153" i="12" s="1"/>
  <c r="BO377" i="12"/>
  <c r="BU377" i="12" s="1"/>
  <c r="BO2929" i="12"/>
  <c r="BU2929" i="12" s="1"/>
  <c r="BO2050" i="12"/>
  <c r="BU2050" i="12" s="1"/>
  <c r="BO2886" i="12"/>
  <c r="BU2886" i="12" s="1"/>
  <c r="BP1952" i="12"/>
  <c r="BV1952" i="12" s="1"/>
  <c r="BO2791" i="12"/>
  <c r="BU2791" i="12" s="1"/>
  <c r="BP1999" i="12"/>
  <c r="BV1999" i="12" s="1"/>
  <c r="BO2764" i="12"/>
  <c r="BU2764" i="12" s="1"/>
  <c r="BP1879" i="12"/>
  <c r="BV1879" i="12" s="1"/>
  <c r="BQ1180" i="12"/>
  <c r="BW1180" i="12" s="1"/>
  <c r="BP643" i="12"/>
  <c r="BV643" i="12" s="1"/>
  <c r="BQ1630" i="12"/>
  <c r="BW1630" i="12" s="1"/>
  <c r="BP930" i="12"/>
  <c r="BV930" i="12" s="1"/>
  <c r="BQ281" i="12"/>
  <c r="BW281" i="12" s="1"/>
  <c r="BQ1303" i="12"/>
  <c r="BW1303" i="12" s="1"/>
  <c r="BQ668" i="12"/>
  <c r="BW668" i="12" s="1"/>
  <c r="BQ240" i="12"/>
  <c r="BW240" i="12" s="1"/>
  <c r="BQ1048" i="12"/>
  <c r="BW1048" i="12" s="1"/>
  <c r="BP3019" i="12"/>
  <c r="BV3019" i="12" s="1"/>
  <c r="BO2318" i="12"/>
  <c r="BU2318" i="12" s="1"/>
  <c r="BO3040" i="12"/>
  <c r="BU3040" i="12" s="1"/>
  <c r="BO2344" i="12"/>
  <c r="BU2344" i="12" s="1"/>
  <c r="BQ3022" i="12"/>
  <c r="BW3022" i="12" s="1"/>
  <c r="BO2310" i="12"/>
  <c r="BU2310" i="12" s="1"/>
  <c r="BO3042" i="12"/>
  <c r="BU3042" i="12" s="1"/>
  <c r="BP2304" i="12"/>
  <c r="BV2304" i="12" s="1"/>
  <c r="BP1511" i="12"/>
  <c r="BV1511" i="12" s="1"/>
  <c r="BP891" i="12"/>
  <c r="BV891" i="12" s="1"/>
  <c r="BQ219" i="12"/>
  <c r="BW219" i="12" s="1"/>
  <c r="BQ1201" i="12"/>
  <c r="BW1201" i="12" s="1"/>
  <c r="BO643" i="12"/>
  <c r="BU643" i="12" s="1"/>
  <c r="BP84" i="12"/>
  <c r="BV84" i="12" s="1"/>
  <c r="BQ1320" i="12"/>
  <c r="BW1320" i="12" s="1"/>
  <c r="BO975" i="12"/>
  <c r="BU975" i="12" s="1"/>
  <c r="BQ687" i="12"/>
  <c r="BW687" i="12" s="1"/>
  <c r="BP281" i="12"/>
  <c r="BV281" i="12" s="1"/>
  <c r="BP2497" i="12"/>
  <c r="BV2497" i="12" s="1"/>
  <c r="BO1643" i="12"/>
  <c r="BU1643" i="12" s="1"/>
  <c r="BO2648" i="12"/>
  <c r="BU2648" i="12" s="1"/>
  <c r="BP1744" i="12"/>
  <c r="BV1744" i="12" s="1"/>
  <c r="BP2646" i="12"/>
  <c r="BV2646" i="12" s="1"/>
  <c r="BQ1735" i="12"/>
  <c r="BW1735" i="12" s="1"/>
  <c r="BQ2639" i="12"/>
  <c r="BW2639" i="12" s="1"/>
  <c r="BP1754" i="12"/>
  <c r="BV1754" i="12" s="1"/>
  <c r="BO908" i="12"/>
  <c r="BU908" i="12" s="1"/>
  <c r="BP181" i="12"/>
  <c r="BV181" i="12" s="1"/>
  <c r="BQ1114" i="12"/>
  <c r="BW1114" i="12" s="1"/>
  <c r="BQ396" i="12"/>
  <c r="BW396" i="12" s="1"/>
  <c r="BP1287" i="12"/>
  <c r="BV1287" i="12" s="1"/>
  <c r="BO611" i="12"/>
  <c r="BU611" i="12" s="1"/>
  <c r="BP1462" i="12"/>
  <c r="BV1462" i="12" s="1"/>
  <c r="BQ720" i="12"/>
  <c r="BW720" i="12" s="1"/>
  <c r="BP300" i="12"/>
  <c r="BV300" i="12" s="1"/>
  <c r="BQ3045" i="12"/>
  <c r="BW3045" i="12" s="1"/>
  <c r="BP2344" i="12"/>
  <c r="BV2344" i="12" s="1"/>
  <c r="BO3019" i="12"/>
  <c r="BU3019" i="12" s="1"/>
  <c r="BO2260" i="12"/>
  <c r="BU2260" i="12" s="1"/>
  <c r="BO3006" i="12"/>
  <c r="BU3006" i="12" s="1"/>
  <c r="BO2188" i="12"/>
  <c r="BU2188" i="12" s="1"/>
  <c r="BP2999" i="12"/>
  <c r="BV2999" i="12" s="1"/>
  <c r="BO2157" i="12"/>
  <c r="BU2157" i="12" s="1"/>
  <c r="BO1336" i="12"/>
  <c r="BU1336" i="12" s="1"/>
  <c r="BP576" i="12"/>
  <c r="BV576" i="12" s="1"/>
  <c r="BP1573" i="12"/>
  <c r="BV1573" i="12" s="1"/>
  <c r="BQ743" i="12"/>
  <c r="BW743" i="12" s="1"/>
  <c r="BQ3111" i="12"/>
  <c r="BW3111" i="12" s="1"/>
  <c r="BQ2525" i="12"/>
  <c r="BW2525" i="12" s="1"/>
  <c r="BP3111" i="12"/>
  <c r="BV3111" i="12" s="1"/>
  <c r="BO2406" i="12"/>
  <c r="BU2406" i="12" s="1"/>
  <c r="BQ3039" i="12"/>
  <c r="BW3039" i="12" s="1"/>
  <c r="BP2399" i="12"/>
  <c r="BV2399" i="12" s="1"/>
  <c r="BP3022" i="12"/>
  <c r="BV3022" i="12" s="1"/>
  <c r="BQ2307" i="12"/>
  <c r="BW2307" i="12" s="1"/>
  <c r="BQ1424" i="12"/>
  <c r="BW1424" i="12" s="1"/>
  <c r="BQ892" i="12"/>
  <c r="BW892" i="12" s="1"/>
  <c r="BQ203" i="12"/>
  <c r="BW203" i="12" s="1"/>
  <c r="BQ1184" i="12"/>
  <c r="BW1184" i="12" s="1"/>
  <c r="BO607" i="12"/>
  <c r="BU607" i="12" s="1"/>
  <c r="BP1616" i="12"/>
  <c r="BV1616" i="12" s="1"/>
  <c r="BQ950" i="12"/>
  <c r="BW950" i="12" s="1"/>
  <c r="BQ330" i="12"/>
  <c r="BW330" i="12" s="1"/>
  <c r="BQ1295" i="12"/>
  <c r="BW1295" i="12" s="1"/>
  <c r="BO743" i="12"/>
  <c r="BU743" i="12" s="1"/>
  <c r="BO2694" i="12"/>
  <c r="BU2694" i="12" s="1"/>
  <c r="BO1837" i="12"/>
  <c r="BU1837" i="12" s="1"/>
  <c r="BQ2690" i="12"/>
  <c r="BW2690" i="12" s="1"/>
  <c r="BQ1779" i="12"/>
  <c r="BW1779" i="12" s="1"/>
  <c r="BO2687" i="12"/>
  <c r="BU2687" i="12" s="1"/>
  <c r="BP1799" i="12"/>
  <c r="BV1799" i="12" s="1"/>
  <c r="BO2661" i="12"/>
  <c r="BU2661" i="12" s="1"/>
  <c r="BQ1841" i="12"/>
  <c r="BW1841" i="12" s="1"/>
  <c r="BP1105" i="12"/>
  <c r="BV1105" i="12" s="1"/>
  <c r="BQ558" i="12"/>
  <c r="BW558" i="12" s="1"/>
  <c r="BQ1436" i="12"/>
  <c r="BW1436" i="12" s="1"/>
  <c r="BQ906" i="12"/>
  <c r="BW906" i="12" s="1"/>
  <c r="BO304" i="12"/>
  <c r="BU304" i="12" s="1"/>
  <c r="BP1470" i="12"/>
  <c r="BV1470" i="12" s="1"/>
  <c r="BP1114" i="12"/>
  <c r="BV1114" i="12" s="1"/>
  <c r="BO818" i="12"/>
  <c r="BU818" i="12" s="1"/>
  <c r="BO239" i="12"/>
  <c r="BU239" i="12" s="1"/>
  <c r="BQ3060" i="12"/>
  <c r="BW3060" i="12" s="1"/>
  <c r="BP2787" i="12"/>
  <c r="BV2787" i="12" s="1"/>
  <c r="BQ2385" i="12"/>
  <c r="BW2385" i="12" s="1"/>
  <c r="BO1942" i="12"/>
  <c r="BU1942" i="12" s="1"/>
  <c r="BO3044" i="12"/>
  <c r="BU3044" i="12" s="1"/>
  <c r="BQ2764" i="12"/>
  <c r="BW2764" i="12" s="1"/>
  <c r="BO2365" i="12"/>
  <c r="BU2365" i="12" s="1"/>
  <c r="BP1912" i="12"/>
  <c r="BV1912" i="12" s="1"/>
  <c r="BO3037" i="12"/>
  <c r="BU3037" i="12" s="1"/>
  <c r="BQ2742" i="12"/>
  <c r="BW2742" i="12" s="1"/>
  <c r="BO2333" i="12"/>
  <c r="BU2333" i="12" s="1"/>
  <c r="BP1874" i="12"/>
  <c r="BV1874" i="12" s="1"/>
  <c r="BP3033" i="12"/>
  <c r="BV3033" i="12" s="1"/>
  <c r="BO2741" i="12"/>
  <c r="BU2741" i="12" s="1"/>
  <c r="BP2318" i="12"/>
  <c r="BV2318" i="12" s="1"/>
  <c r="BQ1866" i="12"/>
  <c r="BW1866" i="12" s="1"/>
  <c r="BQ1450" i="12"/>
  <c r="BW1450" i="12" s="1"/>
  <c r="BO1101" i="12"/>
  <c r="BU1101" i="12" s="1"/>
  <c r="BQ803" i="12"/>
  <c r="BW803" i="12" s="1"/>
  <c r="BO451" i="12"/>
  <c r="BU451" i="12" s="1"/>
  <c r="BP92" i="12"/>
  <c r="BV92" i="12" s="1"/>
  <c r="BQ1412" i="12"/>
  <c r="BW1412" i="12" s="1"/>
  <c r="BO1048" i="12"/>
  <c r="BU1048" i="12" s="1"/>
  <c r="BQ756" i="12"/>
  <c r="BW756" i="12" s="1"/>
  <c r="BO390" i="12"/>
  <c r="BU390" i="12" s="1"/>
  <c r="BP28" i="12"/>
  <c r="BV28" i="12" s="1"/>
  <c r="BQ1336" i="12"/>
  <c r="BW1336" i="12" s="1"/>
  <c r="BO990" i="12"/>
  <c r="BU990" i="12" s="1"/>
  <c r="BQ698" i="12"/>
  <c r="BW698" i="12" s="1"/>
  <c r="BO322" i="12"/>
  <c r="BU322" i="12" s="1"/>
  <c r="BP1631" i="12"/>
  <c r="BV1631" i="12" s="1"/>
  <c r="BQ1265" i="12"/>
  <c r="BW1265" i="12" s="1"/>
  <c r="BO932" i="12"/>
  <c r="BU932" i="12" s="1"/>
  <c r="BQ607" i="12"/>
  <c r="BW607" i="12" s="1"/>
  <c r="BQ231" i="12"/>
  <c r="BW231" i="12" s="1"/>
  <c r="BP3056" i="12"/>
  <c r="BV3056" i="12" s="1"/>
  <c r="BO2784" i="12"/>
  <c r="BU2784" i="12" s="1"/>
  <c r="BP2382" i="12"/>
  <c r="BV2382" i="12" s="1"/>
  <c r="BQ1932" i="12"/>
  <c r="BW1932" i="12" s="1"/>
  <c r="BO3056" i="12"/>
  <c r="BU3056" i="12" s="1"/>
  <c r="BQ2780" i="12"/>
  <c r="BW2780" i="12" s="1"/>
  <c r="BO2382" i="12"/>
  <c r="BU2382" i="12" s="1"/>
  <c r="BP1932" i="12"/>
  <c r="BV1932" i="12" s="1"/>
  <c r="BP3046" i="12"/>
  <c r="BV3046" i="12" s="1"/>
  <c r="BO2776" i="12"/>
  <c r="BU2776" i="12" s="1"/>
  <c r="BP2376" i="12"/>
  <c r="BV2376" i="12" s="1"/>
  <c r="BQ1921" i="12"/>
  <c r="BW1921" i="12" s="1"/>
  <c r="BQ3044" i="12"/>
  <c r="BW3044" i="12" s="1"/>
  <c r="BP2768" i="12"/>
  <c r="BV2768" i="12" s="1"/>
  <c r="BQ2365" i="12"/>
  <c r="BW2365" i="12" s="1"/>
  <c r="BO1917" i="12"/>
  <c r="BU1917" i="12" s="1"/>
  <c r="BO1476" i="12"/>
  <c r="BU1476" i="12" s="1"/>
  <c r="BO1117" i="12"/>
  <c r="BU1117" i="12" s="1"/>
  <c r="BQ818" i="12"/>
  <c r="BW818" i="12" s="1"/>
  <c r="BO466" i="12"/>
  <c r="BU466" i="12" s="1"/>
  <c r="BP98" i="12"/>
  <c r="BV98" i="12" s="1"/>
  <c r="BQ1420" i="12"/>
  <c r="BW1420" i="12" s="1"/>
  <c r="BO1061" i="12"/>
  <c r="BU1061" i="12" s="1"/>
  <c r="BQ771" i="12"/>
  <c r="BW771" i="12" s="1"/>
  <c r="BO401" i="12"/>
  <c r="BU401" i="12" s="1"/>
  <c r="BP53" i="12"/>
  <c r="BV53" i="12" s="1"/>
  <c r="BQ1352" i="12"/>
  <c r="BW1352" i="12" s="1"/>
  <c r="BO1002" i="12"/>
  <c r="BU1002" i="12" s="1"/>
  <c r="BQ717" i="12"/>
  <c r="BW717" i="12" s="1"/>
  <c r="BO336" i="12"/>
  <c r="BU336" i="12" s="1"/>
  <c r="BP1643" i="12"/>
  <c r="BV1643" i="12" s="1"/>
  <c r="BQ1281" i="12"/>
  <c r="BW1281" i="12" s="1"/>
  <c r="BO947" i="12"/>
  <c r="BU947" i="12" s="1"/>
  <c r="BQ643" i="12"/>
  <c r="BW643" i="12" s="1"/>
  <c r="BQ247" i="12"/>
  <c r="BW247" i="12" s="1"/>
  <c r="BO1065" i="12"/>
  <c r="BU1065" i="12" s="1"/>
  <c r="BO219" i="12"/>
  <c r="BU219" i="12" s="1"/>
  <c r="BP1257" i="12"/>
  <c r="BV1257" i="12" s="1"/>
  <c r="BP863" i="12"/>
  <c r="BV863" i="12" s="1"/>
  <c r="BP227" i="12"/>
  <c r="BV227" i="12" s="1"/>
  <c r="BO520" i="12"/>
  <c r="BU520" i="12" s="1"/>
  <c r="BO121" i="12"/>
  <c r="BU121" i="12" s="1"/>
  <c r="BP1421" i="12"/>
  <c r="BV1421" i="12" s="1"/>
  <c r="BQ1061" i="12"/>
  <c r="BW1061" i="12" s="1"/>
  <c r="BP772" i="12"/>
  <c r="BV772" i="12" s="1"/>
  <c r="BQ401" i="12"/>
  <c r="BW401" i="12" s="1"/>
  <c r="BO57" i="12"/>
  <c r="BU57" i="12" s="1"/>
  <c r="BQ2938" i="12"/>
  <c r="BW2938" i="12" s="1"/>
  <c r="BO2610" i="12"/>
  <c r="BU2610" i="12" s="1"/>
  <c r="BQ2121" i="12"/>
  <c r="BW2121" i="12" s="1"/>
  <c r="BP1690" i="12"/>
  <c r="BV1690" i="12" s="1"/>
  <c r="BO2916" i="12"/>
  <c r="BU2916" i="12" s="1"/>
  <c r="BP2564" i="12"/>
  <c r="BV2564" i="12" s="1"/>
  <c r="BQ2084" i="12"/>
  <c r="BW2084" i="12" s="1"/>
  <c r="BP1652" i="12"/>
  <c r="BV1652" i="12" s="1"/>
  <c r="BO2890" i="12"/>
  <c r="BU2890" i="12" s="1"/>
  <c r="BP2529" i="12"/>
  <c r="BV2529" i="12" s="1"/>
  <c r="BQ2050" i="12"/>
  <c r="BW2050" i="12" s="1"/>
  <c r="BQ1643" i="12"/>
  <c r="BW1643" i="12" s="1"/>
  <c r="BP2878" i="12"/>
  <c r="BV2878" i="12" s="1"/>
  <c r="BQ2521" i="12"/>
  <c r="BW2521" i="12" s="1"/>
  <c r="BO2046" i="12"/>
  <c r="BU2046" i="12" s="1"/>
  <c r="BP1634" i="12"/>
  <c r="BV1634" i="12" s="1"/>
  <c r="BQ1271" i="12"/>
  <c r="BW1271" i="12" s="1"/>
  <c r="BO936" i="12"/>
  <c r="BU936" i="12" s="1"/>
  <c r="BQ611" i="12"/>
  <c r="BW611" i="12" s="1"/>
  <c r="BQ235" i="12"/>
  <c r="BW235" i="12" s="1"/>
  <c r="BO1569" i="12"/>
  <c r="BU1569" i="12" s="1"/>
  <c r="BP1197" i="12"/>
  <c r="BV1197" i="12" s="1"/>
  <c r="BO891" i="12"/>
  <c r="BU891" i="12" s="1"/>
  <c r="BP558" i="12"/>
  <c r="BV558" i="12" s="1"/>
  <c r="BQ173" i="12"/>
  <c r="BW173" i="12" s="1"/>
  <c r="BP1486" i="12"/>
  <c r="BV1486" i="12" s="1"/>
  <c r="BP1124" i="12"/>
  <c r="BV1124" i="12" s="1"/>
  <c r="BO836" i="12"/>
  <c r="BU836" i="12" s="1"/>
  <c r="BP493" i="12"/>
  <c r="BV493" i="12" s="1"/>
  <c r="BQ114" i="12"/>
  <c r="BW114" i="12" s="1"/>
  <c r="BO1420" i="12"/>
  <c r="BU1420" i="12" s="1"/>
  <c r="BP1059" i="12"/>
  <c r="BV1059" i="12" s="1"/>
  <c r="BO771" i="12"/>
  <c r="BU771" i="12" s="1"/>
  <c r="BP397" i="12"/>
  <c r="BV397" i="12" s="1"/>
  <c r="BQ48" i="12"/>
  <c r="BW48" i="12" s="1"/>
  <c r="BP2933" i="12"/>
  <c r="BV2933" i="12" s="1"/>
  <c r="BQ2595" i="12"/>
  <c r="BW2595" i="12" s="1"/>
  <c r="BP2117" i="12"/>
  <c r="BV2117" i="12" s="1"/>
  <c r="BP1707" i="12"/>
  <c r="BV1707" i="12" s="1"/>
  <c r="BO2933" i="12"/>
  <c r="BU2933" i="12" s="1"/>
  <c r="BP2595" i="12"/>
  <c r="BV2595" i="12" s="1"/>
  <c r="BO2117" i="12"/>
  <c r="BU2117" i="12" s="1"/>
  <c r="BO1707" i="12"/>
  <c r="BU1707" i="12" s="1"/>
  <c r="BP2923" i="12"/>
  <c r="BV2923" i="12" s="1"/>
  <c r="BQ2572" i="12"/>
  <c r="BW2572" i="12" s="1"/>
  <c r="BO2095" i="12"/>
  <c r="BU2095" i="12" s="1"/>
  <c r="BP1699" i="12"/>
  <c r="BV1699" i="12" s="1"/>
  <c r="BQ2916" i="12"/>
  <c r="BW2916" i="12" s="1"/>
  <c r="BO2568" i="12"/>
  <c r="BU2568" i="12" s="1"/>
  <c r="BP2087" i="12"/>
  <c r="BV2087" i="12" s="1"/>
  <c r="BO1656" i="12"/>
  <c r="BU1656" i="12" s="1"/>
  <c r="BQ1285" i="12"/>
  <c r="BW1285" i="12" s="1"/>
  <c r="BO950" i="12"/>
  <c r="BU950" i="12" s="1"/>
  <c r="BQ645" i="12"/>
  <c r="BW645" i="12" s="1"/>
  <c r="BQ251" i="12"/>
  <c r="BW251" i="12" s="1"/>
  <c r="BO1593" i="12"/>
  <c r="BU1593" i="12" s="1"/>
  <c r="BQ1215" i="12"/>
  <c r="BW1215" i="12" s="1"/>
  <c r="BO896" i="12"/>
  <c r="BU896" i="12" s="1"/>
  <c r="BP573" i="12"/>
  <c r="BV573" i="12" s="1"/>
  <c r="BQ191" i="12"/>
  <c r="BW191" i="12" s="1"/>
  <c r="BQ1505" i="12"/>
  <c r="BW1505" i="12" s="1"/>
  <c r="BP1145" i="12"/>
  <c r="BV1145" i="12" s="1"/>
  <c r="BQ772" i="12"/>
  <c r="BW772" i="12" s="1"/>
  <c r="BO1630" i="12"/>
  <c r="BU1630" i="12" s="1"/>
  <c r="BQ516" i="12"/>
  <c r="BW516" i="12" s="1"/>
  <c r="BQ96" i="12"/>
  <c r="BW96" i="12" s="1"/>
  <c r="BO1412" i="12"/>
  <c r="BU1412" i="12" s="1"/>
  <c r="BP1038" i="12"/>
  <c r="BV1038" i="12" s="1"/>
  <c r="BO756" i="12"/>
  <c r="BU756" i="12" s="1"/>
  <c r="BP389" i="12"/>
  <c r="BV389" i="12" s="1"/>
  <c r="BQ24" i="12"/>
  <c r="BW24" i="12" s="1"/>
  <c r="BP2916" i="12"/>
  <c r="BV2916" i="12" s="1"/>
  <c r="BQ2564" i="12"/>
  <c r="BW2564" i="12" s="1"/>
  <c r="BO2087" i="12"/>
  <c r="BU2087" i="12" s="1"/>
  <c r="BQ1652" i="12"/>
  <c r="BW1652" i="12" s="1"/>
  <c r="BQ2893" i="12"/>
  <c r="BW2893" i="12" s="1"/>
  <c r="BO2537" i="12"/>
  <c r="BU2537" i="12" s="1"/>
  <c r="BP2059" i="12"/>
  <c r="BV2059" i="12" s="1"/>
  <c r="BP3117" i="12"/>
  <c r="BV3117" i="12" s="1"/>
  <c r="BQ2853" i="12"/>
  <c r="BW2853" i="12" s="1"/>
  <c r="BO2501" i="12"/>
  <c r="BU2501" i="12" s="1"/>
  <c r="BP2032" i="12"/>
  <c r="BV2032" i="12" s="1"/>
  <c r="BQ3108" i="12"/>
  <c r="BW3108" i="12" s="1"/>
  <c r="BO2849" i="12"/>
  <c r="BU2849" i="12" s="1"/>
  <c r="BP2489" i="12"/>
  <c r="BV2489" i="12" s="1"/>
  <c r="BQ2024" i="12"/>
  <c r="BW2024" i="12" s="1"/>
  <c r="BO1620" i="12"/>
  <c r="BU1620" i="12" s="1"/>
  <c r="BP1245" i="12"/>
  <c r="BV1245" i="12" s="1"/>
  <c r="BQ916" i="12"/>
  <c r="BW916" i="12" s="1"/>
  <c r="BP593" i="12"/>
  <c r="BV593" i="12" s="1"/>
  <c r="BP215" i="12"/>
  <c r="BV215" i="12" s="1"/>
  <c r="BQ1536" i="12"/>
  <c r="BW1536" i="12" s="1"/>
  <c r="BO1168" i="12"/>
  <c r="BU1168" i="12" s="1"/>
  <c r="BQ871" i="12"/>
  <c r="BW871" i="12" s="1"/>
  <c r="BO536" i="12"/>
  <c r="BU536" i="12" s="1"/>
  <c r="BP154" i="12"/>
  <c r="BV154" i="12" s="1"/>
  <c r="BQ1462" i="12"/>
  <c r="BW1462" i="12" s="1"/>
  <c r="BO1109" i="12"/>
  <c r="BU1109" i="12" s="1"/>
  <c r="BQ812" i="12"/>
  <c r="BW812" i="12" s="1"/>
  <c r="BO456" i="12"/>
  <c r="BU456" i="12" s="1"/>
  <c r="BP95" i="12"/>
  <c r="BV95" i="12" s="1"/>
  <c r="BQ1405" i="12"/>
  <c r="BW1405" i="12" s="1"/>
  <c r="BO1035" i="12"/>
  <c r="BU1035" i="12" s="1"/>
  <c r="BQ748" i="12"/>
  <c r="BW748" i="12" s="1"/>
  <c r="BO387" i="12"/>
  <c r="BU387" i="12" s="1"/>
  <c r="BP21" i="12"/>
  <c r="BV21" i="12" s="1"/>
  <c r="BO2912" i="12"/>
  <c r="BU2912" i="12" s="1"/>
  <c r="BP2556" i="12"/>
  <c r="BV2556" i="12" s="1"/>
  <c r="BQ2075" i="12"/>
  <c r="BW2075" i="12" s="1"/>
  <c r="BQ1680" i="12"/>
  <c r="BW1680" i="12" s="1"/>
  <c r="BQ2908" i="12"/>
  <c r="BW2908" i="12" s="1"/>
  <c r="BO2556" i="12"/>
  <c r="BU2556" i="12" s="1"/>
  <c r="BP2075" i="12"/>
  <c r="BV2075" i="12" s="1"/>
  <c r="BP1680" i="12"/>
  <c r="BV1680" i="12" s="1"/>
  <c r="BO2904" i="12"/>
  <c r="BU2904" i="12" s="1"/>
  <c r="BP2548" i="12"/>
  <c r="BV2548" i="12" s="1"/>
  <c r="BQ2067" i="12"/>
  <c r="BW2067" i="12" s="1"/>
  <c r="BQ1661" i="12"/>
  <c r="BW1661" i="12" s="1"/>
  <c r="BP2896" i="12"/>
  <c r="BV2896" i="12" s="1"/>
  <c r="BQ2537" i="12"/>
  <c r="BW2537" i="12" s="1"/>
  <c r="BO2062" i="12"/>
  <c r="BU2062" i="12" s="1"/>
  <c r="BO1631" i="12"/>
  <c r="BU1631" i="12" s="1"/>
  <c r="BP1265" i="12"/>
  <c r="BV1265" i="12" s="1"/>
  <c r="BQ930" i="12"/>
  <c r="BW930" i="12" s="1"/>
  <c r="BP607" i="12"/>
  <c r="BV607" i="12" s="1"/>
  <c r="BP231" i="12"/>
  <c r="BV231" i="12" s="1"/>
  <c r="BQ1561" i="12"/>
  <c r="BW1561" i="12" s="1"/>
  <c r="BO1192" i="12"/>
  <c r="BU1192" i="12" s="1"/>
  <c r="BQ885" i="12"/>
  <c r="BW885" i="12" s="1"/>
  <c r="BO554" i="12"/>
  <c r="BU554" i="12" s="1"/>
  <c r="BP169" i="12"/>
  <c r="BV169" i="12" s="1"/>
  <c r="BO1482" i="12"/>
  <c r="BU1482" i="12" s="1"/>
  <c r="BO1121" i="12"/>
  <c r="BU1121" i="12" s="1"/>
  <c r="BQ826" i="12"/>
  <c r="BW826" i="12" s="1"/>
  <c r="BO485" i="12"/>
  <c r="BU485" i="12" s="1"/>
  <c r="BP109" i="12"/>
  <c r="BV109" i="12" s="1"/>
  <c r="BQ1415" i="12"/>
  <c r="BW1415" i="12" s="1"/>
  <c r="BO1055" i="12"/>
  <c r="BU1055" i="12" s="1"/>
  <c r="BQ764" i="12"/>
  <c r="BW764" i="12" s="1"/>
  <c r="BO396" i="12"/>
  <c r="BU396" i="12" s="1"/>
  <c r="BP44" i="12"/>
  <c r="BV44" i="12" s="1"/>
  <c r="BO251" i="12"/>
  <c r="BU251" i="12" s="1"/>
  <c r="BP1565" i="12"/>
  <c r="BV1565" i="12" s="1"/>
  <c r="BQ1192" i="12"/>
  <c r="BW1192" i="12" s="1"/>
  <c r="BP888" i="12"/>
  <c r="BV888" i="12" s="1"/>
  <c r="BQ554" i="12"/>
  <c r="BW554" i="12" s="1"/>
  <c r="BO173" i="12"/>
  <c r="BU173" i="12" s="1"/>
  <c r="BQ3031" i="12"/>
  <c r="BW3031" i="12" s="1"/>
  <c r="BP2734" i="12"/>
  <c r="BV2734" i="12" s="1"/>
  <c r="BQ2310" i="12"/>
  <c r="BW2310" i="12" s="1"/>
  <c r="BO1862" i="12"/>
  <c r="BU1862" i="12" s="1"/>
  <c r="BO3023" i="12"/>
  <c r="BU3023" i="12" s="1"/>
  <c r="BQ2712" i="12"/>
  <c r="BW2712" i="12" s="1"/>
  <c r="BO2284" i="12"/>
  <c r="BU2284" i="12" s="1"/>
  <c r="BP1831" i="12"/>
  <c r="BV1831" i="12" s="1"/>
  <c r="BO3016" i="12"/>
  <c r="BU3016" i="12" s="1"/>
  <c r="BQ2680" i="12"/>
  <c r="BW2680" i="12" s="1"/>
  <c r="BO2220" i="12"/>
  <c r="BU2220" i="12" s="1"/>
  <c r="BO1792" i="12"/>
  <c r="BU1792" i="12" s="1"/>
  <c r="BP3014" i="12"/>
  <c r="BV3014" i="12" s="1"/>
  <c r="BO2677" i="12"/>
  <c r="BU2677" i="12" s="1"/>
  <c r="BP2196" i="12"/>
  <c r="BV2196" i="12" s="1"/>
  <c r="BP1784" i="12"/>
  <c r="BV1784" i="12" s="1"/>
  <c r="BQ1409" i="12"/>
  <c r="BW1409" i="12" s="1"/>
  <c r="BO1038" i="12"/>
  <c r="BU1038" i="12" s="1"/>
  <c r="BQ753" i="12"/>
  <c r="BW753" i="12" s="1"/>
  <c r="BO389" i="12"/>
  <c r="BU389" i="12" s="1"/>
  <c r="BP24" i="12"/>
  <c r="BV24" i="12" s="1"/>
  <c r="BQ1332" i="12"/>
  <c r="BW1332" i="12" s="1"/>
  <c r="BO987" i="12"/>
  <c r="BU987" i="12" s="1"/>
  <c r="BQ694" i="12"/>
  <c r="BW694" i="12" s="1"/>
  <c r="BO320" i="12"/>
  <c r="BU320" i="12" s="1"/>
  <c r="BP1637" i="12"/>
  <c r="BV1637" i="12" s="1"/>
  <c r="BQ1277" i="12"/>
  <c r="BW1277" i="12" s="1"/>
  <c r="BO942" i="12"/>
  <c r="BU942" i="12" s="1"/>
  <c r="BQ628" i="12"/>
  <c r="BW628" i="12" s="1"/>
  <c r="BQ243" i="12"/>
  <c r="BW243" i="12" s="1"/>
  <c r="BO1561" i="12"/>
  <c r="BU1561" i="12" s="1"/>
  <c r="BP1188" i="12"/>
  <c r="BV1188" i="12" s="1"/>
  <c r="BO885" i="12"/>
  <c r="BU885" i="12" s="1"/>
  <c r="BP550" i="12"/>
  <c r="BV550" i="12" s="1"/>
  <c r="BQ166" i="12"/>
  <c r="BW166" i="12" s="1"/>
  <c r="BP3030" i="12"/>
  <c r="BV3030" i="12" s="1"/>
  <c r="BO2730" i="12"/>
  <c r="BU2730" i="12" s="1"/>
  <c r="BP2307" i="12"/>
  <c r="BV2307" i="12" s="1"/>
  <c r="BQ1845" i="12"/>
  <c r="BW1845" i="12" s="1"/>
  <c r="BO3030" i="12"/>
  <c r="BU3030" i="12" s="1"/>
  <c r="BQ2727" i="12"/>
  <c r="BW2727" i="12" s="1"/>
  <c r="BO2307" i="12"/>
  <c r="BU2307" i="12" s="1"/>
  <c r="BP1845" i="12"/>
  <c r="BV1845" i="12" s="1"/>
  <c r="BP3028" i="12"/>
  <c r="BV3028" i="12" s="1"/>
  <c r="BO2723" i="12"/>
  <c r="BU2723" i="12" s="1"/>
  <c r="BP2298" i="12"/>
  <c r="BV2298" i="12" s="1"/>
  <c r="BQ1837" i="12"/>
  <c r="BW1837" i="12" s="1"/>
  <c r="BQ3023" i="12"/>
  <c r="BW3023" i="12" s="1"/>
  <c r="BP2715" i="12"/>
  <c r="BV2715" i="12" s="1"/>
  <c r="BQ2284" i="12"/>
  <c r="BW2284" i="12" s="1"/>
  <c r="BO1834" i="12"/>
  <c r="BU1834" i="12" s="1"/>
  <c r="BQ1416" i="12"/>
  <c r="BW1416" i="12" s="1"/>
  <c r="BO1059" i="12"/>
  <c r="BU1059" i="12" s="1"/>
  <c r="BQ770" i="12"/>
  <c r="BW770" i="12" s="1"/>
  <c r="BO397" i="12"/>
  <c r="BU397" i="12" s="1"/>
  <c r="BP48" i="12"/>
  <c r="BV48" i="12" s="1"/>
  <c r="BQ1348" i="12"/>
  <c r="BW1348" i="12" s="1"/>
  <c r="BO998" i="12"/>
  <c r="BU998" i="12" s="1"/>
  <c r="BQ713" i="12"/>
  <c r="BW713" i="12" s="1"/>
  <c r="BO334" i="12"/>
  <c r="BU334" i="12" s="1"/>
  <c r="BQ224" i="12"/>
  <c r="BW224" i="12" s="1"/>
  <c r="BQ1291" i="12"/>
  <c r="BW1291" i="12" s="1"/>
  <c r="BO953" i="12"/>
  <c r="BU953" i="12" s="1"/>
  <c r="BQ651" i="12"/>
  <c r="BW651" i="12" s="1"/>
  <c r="BQ268" i="12"/>
  <c r="BW268" i="12" s="1"/>
  <c r="BO1576" i="12"/>
  <c r="BU1576" i="12" s="1"/>
  <c r="BQ1207" i="12"/>
  <c r="BW1207" i="12" s="1"/>
  <c r="BO894" i="12"/>
  <c r="BU894" i="12" s="1"/>
  <c r="BP567" i="12"/>
  <c r="BV567" i="12" s="1"/>
  <c r="BQ181" i="12"/>
  <c r="BW181" i="12" s="1"/>
  <c r="BO2680" i="12"/>
  <c r="BU2680" i="12" s="1"/>
  <c r="BO1818" i="12"/>
  <c r="BU1818" i="12" s="1"/>
  <c r="BQ2741" i="12"/>
  <c r="BW2741" i="12" s="1"/>
  <c r="BO1928" i="12"/>
  <c r="BU1928" i="12" s="1"/>
  <c r="BP2750" i="12"/>
  <c r="BV2750" i="12" s="1"/>
  <c r="BQ1862" i="12"/>
  <c r="BW1862" i="12" s="1"/>
  <c r="BQ2743" i="12"/>
  <c r="BW2743" i="12" s="1"/>
  <c r="BO1937" i="12"/>
  <c r="BU1937" i="12" s="1"/>
  <c r="BO1016" i="12"/>
  <c r="BU1016" i="12" s="1"/>
  <c r="BQ322" i="12"/>
  <c r="BW322" i="12" s="1"/>
  <c r="BP1285" i="12"/>
  <c r="BV1285" i="12" s="1"/>
  <c r="BQ544" i="12"/>
  <c r="BW544" i="12" s="1"/>
  <c r="BQ1426" i="12"/>
  <c r="BW1426" i="12" s="1"/>
  <c r="BP771" i="12"/>
  <c r="BV771" i="12" s="1"/>
  <c r="BO1637" i="12"/>
  <c r="BU1637" i="12" s="1"/>
  <c r="BO856" i="12"/>
  <c r="BU856" i="12" s="1"/>
  <c r="BP373" i="12"/>
  <c r="BV373" i="12" s="1"/>
  <c r="BQ3124" i="12"/>
  <c r="BW3124" i="12" s="1"/>
  <c r="BP2521" i="12"/>
  <c r="BV2521" i="12" s="1"/>
  <c r="BP3093" i="12"/>
  <c r="BV3093" i="12" s="1"/>
  <c r="BP2431" i="12"/>
  <c r="BV2431" i="12" s="1"/>
  <c r="BQ3082" i="12"/>
  <c r="BW3082" i="12" s="1"/>
  <c r="BO2385" i="12"/>
  <c r="BU2385" i="12" s="1"/>
  <c r="BQ3034" i="12"/>
  <c r="BW3034" i="12" s="1"/>
  <c r="BP2379" i="12"/>
  <c r="BV2379" i="12" s="1"/>
  <c r="BQ1435" i="12"/>
  <c r="BW1435" i="12" s="1"/>
  <c r="BP720" i="12"/>
  <c r="BV720" i="12" s="1"/>
  <c r="BP228" i="12"/>
  <c r="BV228" i="12" s="1"/>
  <c r="BO877" i="12"/>
  <c r="BU877" i="12" s="1"/>
  <c r="BQ232" i="12"/>
  <c r="BW232" i="12" s="1"/>
  <c r="BQ2658" i="12"/>
  <c r="BW2658" i="12" s="1"/>
  <c r="BQ1744" i="12"/>
  <c r="BW1744" i="12" s="1"/>
  <c r="BQ2548" i="12"/>
  <c r="BW2548" i="12" s="1"/>
  <c r="BO1664" i="12"/>
  <c r="BU1664" i="12" s="1"/>
  <c r="BO2544" i="12"/>
  <c r="BU2544" i="12" s="1"/>
  <c r="BO3106" i="12"/>
  <c r="BU3106" i="12" s="1"/>
  <c r="BQ2472" i="12"/>
  <c r="BW2472" i="12" s="1"/>
  <c r="BQ1573" i="12"/>
  <c r="BW1573" i="12" s="1"/>
  <c r="BQ990" i="12"/>
  <c r="BW990" i="12" s="1"/>
  <c r="BO349" i="12"/>
  <c r="BU349" i="12" s="1"/>
  <c r="BO1324" i="12"/>
  <c r="BU1324" i="12" s="1"/>
  <c r="BP770" i="12"/>
  <c r="BV770" i="12" s="1"/>
  <c r="BQ88" i="12"/>
  <c r="BW88" i="12" s="1"/>
  <c r="BP1035" i="12"/>
  <c r="BV1035" i="12" s="1"/>
  <c r="BP447" i="12"/>
  <c r="BV447" i="12" s="1"/>
  <c r="BQ1423" i="12"/>
  <c r="BW1423" i="12" s="1"/>
  <c r="BQ828" i="12"/>
  <c r="BW828" i="12" s="1"/>
  <c r="BP2831" i="12"/>
  <c r="BV2831" i="12" s="1"/>
  <c r="BO2003" i="12"/>
  <c r="BU2003" i="12" s="1"/>
  <c r="BQ2809" i="12"/>
  <c r="BW2809" i="12" s="1"/>
  <c r="BP1976" i="12"/>
  <c r="BV1976" i="12" s="1"/>
  <c r="BP2823" i="12"/>
  <c r="BV2823" i="12" s="1"/>
  <c r="BQ1968" i="12"/>
  <c r="BW1968" i="12" s="1"/>
  <c r="BQ2756" i="12"/>
  <c r="BW2756" i="12" s="1"/>
  <c r="BP1983" i="12"/>
  <c r="BV1983" i="12" s="1"/>
  <c r="BP1229" i="12"/>
  <c r="BV1229" i="12" s="1"/>
  <c r="BO698" i="12"/>
  <c r="BU698" i="12" s="1"/>
  <c r="BO1606" i="12"/>
  <c r="BU1606" i="12" s="1"/>
  <c r="BQ1006" i="12"/>
  <c r="BW1006" i="12" s="1"/>
  <c r="BQ404" i="12"/>
  <c r="BW404" i="12" s="1"/>
  <c r="BP1576" i="12"/>
  <c r="BV1576" i="12" s="1"/>
  <c r="BP1184" i="12"/>
  <c r="BV1184" i="12" s="1"/>
  <c r="BO882" i="12"/>
  <c r="BU882" i="12" s="1"/>
  <c r="BP544" i="12"/>
  <c r="BV544" i="12" s="1"/>
  <c r="BP138" i="12"/>
  <c r="BV138" i="12" s="1"/>
  <c r="BQ1430" i="12"/>
  <c r="BW1430" i="12" s="1"/>
  <c r="BO1080" i="12"/>
  <c r="BU1080" i="12" s="1"/>
  <c r="BQ781" i="12"/>
  <c r="BW781" i="12" s="1"/>
  <c r="BO428" i="12"/>
  <c r="BU428" i="12" s="1"/>
  <c r="BP2648" i="12"/>
  <c r="BV2648" i="12" s="1"/>
  <c r="BO1765" i="12"/>
  <c r="BU1765" i="12" s="1"/>
  <c r="BO2699" i="12"/>
  <c r="BU2699" i="12" s="1"/>
  <c r="BP1871" i="12"/>
  <c r="BV1871" i="12" s="1"/>
  <c r="BQ2715" i="12"/>
  <c r="BW2715" i="12" s="1"/>
  <c r="BQ1803" i="12"/>
  <c r="BW1803" i="12" s="1"/>
  <c r="BP2730" i="12"/>
  <c r="BV2730" i="12" s="1"/>
  <c r="BO1858" i="12"/>
  <c r="BU1858" i="12" s="1"/>
  <c r="BP973" i="12"/>
  <c r="BV973" i="12" s="1"/>
  <c r="BQ279" i="12"/>
  <c r="BW279" i="12" s="1"/>
  <c r="BQ1237" i="12"/>
  <c r="BW1237" i="12" s="1"/>
  <c r="BO499" i="12"/>
  <c r="BU499" i="12" s="1"/>
  <c r="BO1409" i="12"/>
  <c r="BU1409" i="12" s="1"/>
  <c r="BQ731" i="12"/>
  <c r="BW731" i="12" s="1"/>
  <c r="BP1602" i="12"/>
  <c r="BV1602" i="12" s="1"/>
  <c r="BP812" i="12"/>
  <c r="BV812" i="12" s="1"/>
  <c r="BO347" i="12"/>
  <c r="BU347" i="12" s="1"/>
  <c r="BO3103" i="12"/>
  <c r="BU3103" i="12" s="1"/>
  <c r="BQ2460" i="12"/>
  <c r="BW2460" i="12" s="1"/>
  <c r="BP3045" i="12"/>
  <c r="BV3045" i="12" s="1"/>
  <c r="BP2369" i="12"/>
  <c r="BV2369" i="12" s="1"/>
  <c r="BO3060" i="12"/>
  <c r="BU3060" i="12" s="1"/>
  <c r="BP2336" i="12"/>
  <c r="BV2336" i="12" s="1"/>
  <c r="BP3029" i="12"/>
  <c r="BV3029" i="12" s="1"/>
  <c r="BQ2328" i="12"/>
  <c r="BW2328" i="12" s="1"/>
  <c r="BP1423" i="12"/>
  <c r="BV1423" i="12" s="1"/>
  <c r="BQ674" i="12"/>
  <c r="BW674" i="12" s="1"/>
  <c r="BQ1637" i="12"/>
  <c r="BW1637" i="12" s="1"/>
  <c r="BO815" i="12"/>
  <c r="BU815" i="12" s="1"/>
  <c r="BP1517" i="12"/>
  <c r="BV1517" i="12" s="1"/>
  <c r="BO2635" i="12"/>
  <c r="BU2635" i="12" s="1"/>
  <c r="BO1703" i="12"/>
  <c r="BU1703" i="12" s="1"/>
  <c r="BP2525" i="12"/>
  <c r="BV2525" i="12" s="1"/>
  <c r="BQ3107" i="12"/>
  <c r="BW3107" i="12" s="1"/>
  <c r="BP2482" i="12"/>
  <c r="BV2482" i="12" s="1"/>
  <c r="BQ3056" i="12"/>
  <c r="BW3056" i="12" s="1"/>
  <c r="BO2417" i="12"/>
  <c r="BU2417" i="12" s="1"/>
  <c r="BQ1516" i="12"/>
  <c r="BW1516" i="12" s="1"/>
  <c r="BO956" i="12"/>
  <c r="BU956" i="12" s="1"/>
  <c r="BP304" i="12"/>
  <c r="BV304" i="12" s="1"/>
  <c r="BO1265" i="12"/>
  <c r="BU1265" i="12" s="1"/>
  <c r="BQ727" i="12"/>
  <c r="BW727" i="12" s="1"/>
  <c r="BO48" i="12"/>
  <c r="BU48" i="12" s="1"/>
  <c r="BQ995" i="12"/>
  <c r="BW995" i="12" s="1"/>
  <c r="BQ397" i="12"/>
  <c r="BW397" i="12" s="1"/>
  <c r="BP1414" i="12"/>
  <c r="BV1414" i="12" s="1"/>
  <c r="BO790" i="12"/>
  <c r="BU790" i="12" s="1"/>
  <c r="BQ2791" i="12"/>
  <c r="BW2791" i="12" s="1"/>
  <c r="BP1947" i="12"/>
  <c r="BV1947" i="12" s="1"/>
  <c r="BO2772" i="12"/>
  <c r="BU2772" i="12" s="1"/>
  <c r="BP1886" i="12"/>
  <c r="BV1886" i="12" s="1"/>
  <c r="BP2764" i="12"/>
  <c r="BV2764" i="12" s="1"/>
  <c r="BO1912" i="12"/>
  <c r="BU1912" i="12" s="1"/>
  <c r="BO2727" i="12"/>
  <c r="BU2727" i="12" s="1"/>
  <c r="BO1957" i="12"/>
  <c r="BU1957" i="12" s="1"/>
  <c r="BP1168" i="12"/>
  <c r="BV1168" i="12" s="1"/>
  <c r="BP657" i="12"/>
  <c r="BV657" i="12" s="1"/>
  <c r="BO1551" i="12"/>
  <c r="BU1551" i="12" s="1"/>
  <c r="BO973" i="12"/>
  <c r="BU973" i="12" s="1"/>
  <c r="BP394" i="12"/>
  <c r="BV394" i="12" s="1"/>
  <c r="BO1556" i="12"/>
  <c r="BU1556" i="12" s="1"/>
  <c r="BO1157" i="12"/>
  <c r="BU1157" i="12" s="1"/>
  <c r="BQ863" i="12"/>
  <c r="BW863" i="12" s="1"/>
  <c r="BP2756" i="12"/>
  <c r="BV2756" i="12" s="1"/>
  <c r="BP1928" i="12"/>
  <c r="BV1928" i="12" s="1"/>
  <c r="BQ2794" i="12"/>
  <c r="BW2794" i="12" s="1"/>
  <c r="BP2029" i="12"/>
  <c r="BV2029" i="12" s="1"/>
  <c r="BO2846" i="12"/>
  <c r="BU2846" i="12" s="1"/>
  <c r="BO1976" i="12"/>
  <c r="BU1976" i="12" s="1"/>
  <c r="BO2823" i="12"/>
  <c r="BU2823" i="12" s="1"/>
  <c r="BP2034" i="12"/>
  <c r="BV2034" i="12" s="1"/>
  <c r="BO1131" i="12"/>
  <c r="BU1131" i="12" s="1"/>
  <c r="BQ394" i="12"/>
  <c r="BW394" i="12" s="1"/>
  <c r="BP1344" i="12"/>
  <c r="BV1344" i="12" s="1"/>
  <c r="BP645" i="12"/>
  <c r="BV645" i="12" s="1"/>
  <c r="BP1501" i="12"/>
  <c r="BV1501" i="12" s="1"/>
  <c r="BQ843" i="12"/>
  <c r="BW843" i="12" s="1"/>
  <c r="BO53" i="12"/>
  <c r="BU53" i="12" s="1"/>
  <c r="BP922" i="12"/>
  <c r="BV922" i="12" s="1"/>
  <c r="BO404" i="12"/>
  <c r="BU404" i="12" s="1"/>
  <c r="BP61" i="12"/>
  <c r="BV61" i="12" s="1"/>
  <c r="BO2647" i="12"/>
  <c r="BU2647" i="12" s="1"/>
  <c r="BQ1694" i="12"/>
  <c r="BW1694" i="12" s="1"/>
  <c r="BP2544" i="12"/>
  <c r="BV2544" i="12" s="1"/>
  <c r="BQ1656" i="12"/>
  <c r="BW1656" i="12" s="1"/>
  <c r="BP2505" i="12"/>
  <c r="BV2505" i="12" s="1"/>
  <c r="BQ3104" i="12"/>
  <c r="BW3104" i="12" s="1"/>
  <c r="BQ2497" i="12"/>
  <c r="BW2497" i="12" s="1"/>
  <c r="BO1547" i="12"/>
  <c r="BU1547" i="12" s="1"/>
  <c r="BO812" i="12"/>
  <c r="BU812" i="12" s="1"/>
  <c r="BP82" i="12"/>
  <c r="BV82" i="12" s="1"/>
  <c r="BQ954" i="12"/>
  <c r="BW954" i="12" s="1"/>
  <c r="BP134" i="12"/>
  <c r="BV134" i="12" s="1"/>
  <c r="BO2742" i="12"/>
  <c r="BU2742" i="12" s="1"/>
  <c r="BP1841" i="12"/>
  <c r="BV1841" i="12" s="1"/>
  <c r="BP2658" i="12"/>
  <c r="BV2658" i="12" s="1"/>
  <c r="BQ1759" i="12"/>
  <c r="BW1759" i="12" s="1"/>
  <c r="BQ2653" i="12"/>
  <c r="BW2653" i="12" s="1"/>
  <c r="BP1715" i="12"/>
  <c r="BV1715" i="12" s="1"/>
  <c r="BO2600" i="12"/>
  <c r="BU2600" i="12" s="1"/>
  <c r="BO1685" i="12"/>
  <c r="BU1685" i="12" s="1"/>
  <c r="BQ1050" i="12"/>
  <c r="BW1050" i="12" s="1"/>
  <c r="BQ456" i="12"/>
  <c r="BW456" i="12" s="1"/>
  <c r="BQ1425" i="12"/>
  <c r="BW1425" i="12" s="1"/>
  <c r="BP818" i="12"/>
  <c r="BV818" i="12" s="1"/>
  <c r="BQ138" i="12"/>
  <c r="BW138" i="12" s="1"/>
  <c r="BO1139" i="12"/>
  <c r="BU1139" i="12" s="1"/>
  <c r="BP527" i="12"/>
  <c r="BV527" i="12" s="1"/>
  <c r="BO1486" i="12"/>
  <c r="BU1486" i="12" s="1"/>
  <c r="BO906" i="12"/>
  <c r="BU906" i="12" s="1"/>
  <c r="BP2900" i="12"/>
  <c r="BV2900" i="12" s="1"/>
  <c r="BP2091" i="12"/>
  <c r="BV2091" i="12" s="1"/>
  <c r="BO2900" i="12"/>
  <c r="BU2900" i="12" s="1"/>
  <c r="BO2091" i="12"/>
  <c r="BU2091" i="12" s="1"/>
  <c r="BQ2912" i="12"/>
  <c r="BW2912" i="12" s="1"/>
  <c r="BO2059" i="12"/>
  <c r="BU2059" i="12" s="1"/>
  <c r="BO2837" i="12"/>
  <c r="BU2837" i="12" s="1"/>
  <c r="BQ2071" i="12"/>
  <c r="BW2071" i="12" s="1"/>
  <c r="BQ1311" i="12"/>
  <c r="BW1311" i="12" s="1"/>
  <c r="BP774" i="12"/>
  <c r="BV774" i="12" s="1"/>
  <c r="BO61" i="12"/>
  <c r="BU61" i="12" s="1"/>
  <c r="BQ1068" i="12"/>
  <c r="BW1068" i="12" s="1"/>
  <c r="BQ493" i="12"/>
  <c r="BW493" i="12" s="1"/>
  <c r="BP1630" i="12"/>
  <c r="BV1630" i="12" s="1"/>
  <c r="BP1237" i="12"/>
  <c r="BV1237" i="12" s="1"/>
  <c r="BQ908" i="12"/>
  <c r="BW908" i="12" s="1"/>
  <c r="BP582" i="12"/>
  <c r="BV582" i="12" s="1"/>
  <c r="BO3029" i="12"/>
  <c r="BU3029" i="12" s="1"/>
  <c r="BO2304" i="12"/>
  <c r="BU2304" i="12" s="1"/>
  <c r="BO3034" i="12"/>
  <c r="BU3034" i="12" s="1"/>
  <c r="BQ2376" i="12"/>
  <c r="BW2376" i="12" s="1"/>
  <c r="BP3063" i="12"/>
  <c r="BV3063" i="12" s="1"/>
  <c r="BO2369" i="12"/>
  <c r="BU2369" i="12" s="1"/>
  <c r="BP3082" i="12"/>
  <c r="BV3082" i="12" s="1"/>
  <c r="BQ2382" i="12"/>
  <c r="BW2382" i="12" s="1"/>
  <c r="BP1551" i="12"/>
  <c r="BV1551" i="12" s="1"/>
  <c r="BP764" i="12"/>
  <c r="BV764" i="12" s="1"/>
  <c r="BP232" i="12"/>
  <c r="BV232" i="12" s="1"/>
  <c r="BQ947" i="12"/>
  <c r="BW947" i="12" s="1"/>
  <c r="BO166" i="12"/>
  <c r="BU166" i="12" s="1"/>
  <c r="BP1097" i="12"/>
  <c r="BV1097" i="12" s="1"/>
  <c r="BO357" i="12"/>
  <c r="BU357" i="12" s="1"/>
  <c r="BO1253" i="12"/>
  <c r="BU1253" i="12" s="1"/>
  <c r="BO599" i="12"/>
  <c r="BU599" i="12" s="1"/>
  <c r="BQ198" i="12"/>
  <c r="BW198" i="12" s="1"/>
  <c r="BO2945" i="12"/>
  <c r="BU2945" i="12" s="1"/>
  <c r="BO2067" i="12"/>
  <c r="BU2067" i="12" s="1"/>
  <c r="BQ2868" i="12"/>
  <c r="BW2868" i="12" s="1"/>
  <c r="BO2024" i="12"/>
  <c r="BU2024" i="12" s="1"/>
  <c r="BO2805" i="12"/>
  <c r="BU2805" i="12" s="1"/>
  <c r="BO1995" i="12"/>
  <c r="BU1995" i="12" s="1"/>
  <c r="BP2853" i="12"/>
  <c r="BV2853" i="12" s="1"/>
  <c r="BQ1928" i="12"/>
  <c r="BW1928" i="12" s="1"/>
  <c r="BO1149" i="12"/>
  <c r="BU1149" i="12" s="1"/>
  <c r="BP390" i="12"/>
  <c r="BV390" i="12" s="1"/>
  <c r="BO1340" i="12"/>
  <c r="BU1340" i="12" s="1"/>
  <c r="BP580" i="12"/>
  <c r="BV580" i="12" s="1"/>
  <c r="BQ3020" i="12"/>
  <c r="BW3020" i="12" s="1"/>
  <c r="BQ2269" i="12"/>
  <c r="BW2269" i="12" s="1"/>
  <c r="BO3015" i="12"/>
  <c r="BU3015" i="12" s="1"/>
  <c r="BO2132" i="12"/>
  <c r="BU2132" i="12" s="1"/>
  <c r="BO2919" i="12"/>
  <c r="BU2919" i="12" s="1"/>
  <c r="BO2169" i="12"/>
  <c r="BU2169" i="12" s="1"/>
  <c r="BQ2861" i="12"/>
  <c r="BW2861" i="12" s="1"/>
  <c r="BO2016" i="12"/>
  <c r="BU2016" i="12" s="1"/>
  <c r="BP1281" i="12"/>
  <c r="BV1281" i="12" s="1"/>
  <c r="BO746" i="12"/>
  <c r="BU746" i="12" s="1"/>
  <c r="BP66" i="12"/>
  <c r="BV66" i="12" s="1"/>
  <c r="BP1034" i="12"/>
  <c r="BV1034" i="12" s="1"/>
  <c r="BO413" i="12"/>
  <c r="BU413" i="12" s="1"/>
  <c r="BP1420" i="12"/>
  <c r="BV1420" i="12" s="1"/>
  <c r="BQ777" i="12"/>
  <c r="BW777" i="12" s="1"/>
  <c r="BQ141" i="12"/>
  <c r="BW141" i="12" s="1"/>
  <c r="BP1149" i="12"/>
  <c r="BV1149" i="12" s="1"/>
  <c r="BP3108" i="12"/>
  <c r="BV3108" i="12" s="1"/>
  <c r="BO2489" i="12"/>
  <c r="BU2489" i="12" s="1"/>
  <c r="BO3108" i="12"/>
  <c r="BU3108" i="12" s="1"/>
  <c r="BO2521" i="12"/>
  <c r="BU2521" i="12" s="1"/>
  <c r="BO3101" i="12"/>
  <c r="BU3101" i="12" s="1"/>
  <c r="BO2478" i="12"/>
  <c r="BU2478" i="12" s="1"/>
  <c r="BO3117" i="12"/>
  <c r="BU3117" i="12" s="1"/>
  <c r="BP2468" i="12"/>
  <c r="BV2468" i="12" s="1"/>
  <c r="BP1626" i="12"/>
  <c r="BV1626" i="12" s="1"/>
  <c r="BQ953" i="12"/>
  <c r="BW953" i="12" s="1"/>
  <c r="BO373" i="12"/>
  <c r="BU373" i="12" s="1"/>
  <c r="BQ1316" i="12"/>
  <c r="BW1316" i="12" s="1"/>
  <c r="BQ790" i="12"/>
  <c r="BW790" i="12" s="1"/>
  <c r="BQ158" i="12"/>
  <c r="BW158" i="12" s="1"/>
  <c r="BQ1400" i="12"/>
  <c r="BW1400" i="12" s="1"/>
  <c r="BO1034" i="12"/>
  <c r="BU1034" i="12" s="1"/>
  <c r="BQ746" i="12"/>
  <c r="BW746" i="12" s="1"/>
  <c r="BQ145" i="12"/>
  <c r="BW145" i="12" s="1"/>
  <c r="BP3023" i="12"/>
  <c r="BV3023" i="12" s="1"/>
  <c r="BO2715" i="12"/>
  <c r="BU2715" i="12" s="1"/>
  <c r="BP2284" i="12"/>
  <c r="BV2284" i="12" s="1"/>
  <c r="BQ1831" i="12"/>
  <c r="BW1831" i="12" s="1"/>
  <c r="BQ3017" i="12"/>
  <c r="BW3017" i="12" s="1"/>
  <c r="BP2687" i="12"/>
  <c r="BV2687" i="12" s="1"/>
  <c r="BQ2225" i="12"/>
  <c r="BW2225" i="12" s="1"/>
  <c r="BQ1799" i="12"/>
  <c r="BW1799" i="12" s="1"/>
  <c r="BQ2999" i="12"/>
  <c r="BW2999" i="12" s="1"/>
  <c r="BP2661" i="12"/>
  <c r="BV2661" i="12" s="1"/>
  <c r="BQ2180" i="12"/>
  <c r="BW2180" i="12" s="1"/>
  <c r="BQ1765" i="12"/>
  <c r="BW1765" i="12" s="1"/>
  <c r="BO2994" i="12"/>
  <c r="BU2994" i="12" s="1"/>
  <c r="BQ2654" i="12"/>
  <c r="BW2654" i="12" s="1"/>
  <c r="BO2176" i="12"/>
  <c r="BU2176" i="12" s="1"/>
  <c r="BO1759" i="12"/>
  <c r="BU1759" i="12" s="1"/>
  <c r="BP1387" i="12"/>
  <c r="BV1387" i="12" s="1"/>
  <c r="BQ1020" i="12"/>
  <c r="BW1020" i="12" s="1"/>
  <c r="BP735" i="12"/>
  <c r="BV735" i="12" s="1"/>
  <c r="BQ357" i="12"/>
  <c r="BW357" i="12" s="1"/>
  <c r="BO244" i="12"/>
  <c r="BU244" i="12" s="1"/>
  <c r="BP1311" i="12"/>
  <c r="BV1311" i="12" s="1"/>
  <c r="BQ967" i="12"/>
  <c r="BW967" i="12" s="1"/>
  <c r="BP674" i="12"/>
  <c r="BV674" i="12" s="1"/>
  <c r="BQ297" i="12"/>
  <c r="BW297" i="12" s="1"/>
  <c r="BO1627" i="12"/>
  <c r="BU1627" i="12" s="1"/>
  <c r="BP1253" i="12"/>
  <c r="BV1253" i="12" s="1"/>
  <c r="BQ922" i="12"/>
  <c r="BW922" i="12" s="1"/>
  <c r="BP599" i="12"/>
  <c r="BV599" i="12" s="1"/>
  <c r="BP223" i="12"/>
  <c r="BV223" i="12" s="1"/>
  <c r="BP1522" i="12"/>
  <c r="BV1522" i="12" s="1"/>
  <c r="BO1161" i="12"/>
  <c r="BU1161" i="12" s="1"/>
  <c r="BQ865" i="12"/>
  <c r="BW865" i="12" s="1"/>
  <c r="BO527" i="12"/>
  <c r="BU527" i="12" s="1"/>
  <c r="BP141" i="12"/>
  <c r="BV141" i="12" s="1"/>
  <c r="BO3022" i="12"/>
  <c r="BU3022" i="12" s="1"/>
  <c r="BQ2707" i="12"/>
  <c r="BW2707" i="12" s="1"/>
  <c r="BO2279" i="12"/>
  <c r="BU2279" i="12" s="1"/>
  <c r="BP1822" i="12"/>
  <c r="BV1822" i="12" s="1"/>
  <c r="BQ3021" i="12"/>
  <c r="BW3021" i="12" s="1"/>
  <c r="BP2707" i="12"/>
  <c r="BV2707" i="12" s="1"/>
  <c r="BQ2275" i="12"/>
  <c r="BW2275" i="12" s="1"/>
  <c r="BO1822" i="12"/>
  <c r="BU1822" i="12" s="1"/>
  <c r="BO3020" i="12"/>
  <c r="BU3020" i="12" s="1"/>
  <c r="BQ2694" i="12"/>
  <c r="BW2694" i="12" s="1"/>
  <c r="BO2269" i="12"/>
  <c r="BU2269" i="12" s="1"/>
  <c r="BP1814" i="12"/>
  <c r="BV1814" i="12" s="1"/>
  <c r="BP3018" i="12"/>
  <c r="BV3018" i="12" s="1"/>
  <c r="BO2690" i="12"/>
  <c r="BU2690" i="12" s="1"/>
  <c r="BP2229" i="12"/>
  <c r="BV2229" i="12" s="1"/>
  <c r="BP1803" i="12"/>
  <c r="BV1803" i="12" s="1"/>
  <c r="BP1405" i="12"/>
  <c r="BV1405" i="12" s="1"/>
  <c r="BQ1034" i="12"/>
  <c r="BW1034" i="12" s="1"/>
  <c r="BP748" i="12"/>
  <c r="BV748" i="12" s="1"/>
  <c r="BQ383" i="12"/>
  <c r="BW383" i="12" s="1"/>
  <c r="BO21" i="12"/>
  <c r="BU21" i="12" s="1"/>
  <c r="BP1328" i="12"/>
  <c r="BV1328" i="12" s="1"/>
  <c r="BQ979" i="12"/>
  <c r="BW979" i="12" s="1"/>
  <c r="BP690" i="12"/>
  <c r="BV690" i="12" s="1"/>
  <c r="BQ314" i="12"/>
  <c r="BW314" i="12" s="1"/>
  <c r="BO1636" i="12"/>
  <c r="BU1636" i="12" s="1"/>
  <c r="BP1273" i="12"/>
  <c r="BV1273" i="12" s="1"/>
  <c r="BQ936" i="12"/>
  <c r="BW936" i="12" s="1"/>
  <c r="BP626" i="12"/>
  <c r="BV626" i="12" s="1"/>
  <c r="BP239" i="12"/>
  <c r="BV239" i="12" s="1"/>
  <c r="BQ1551" i="12"/>
  <c r="BW1551" i="12" s="1"/>
  <c r="BO1184" i="12"/>
  <c r="BU1184" i="12" s="1"/>
  <c r="BQ877" i="12"/>
  <c r="BW877" i="12" s="1"/>
  <c r="BO544" i="12"/>
  <c r="BU544" i="12" s="1"/>
  <c r="BP163" i="12"/>
  <c r="BV163" i="12" s="1"/>
  <c r="BP694" i="12"/>
  <c r="BV694" i="12" s="1"/>
  <c r="BP57" i="12"/>
  <c r="BV57" i="12" s="1"/>
  <c r="BQ1153" i="12"/>
  <c r="BW1153" i="12" s="1"/>
  <c r="BO776" i="12"/>
  <c r="BU776" i="12" s="1"/>
  <c r="BQ66" i="12"/>
  <c r="BW66" i="12" s="1"/>
  <c r="BQ408" i="12"/>
  <c r="BW408" i="12" s="1"/>
  <c r="BQ44" i="12"/>
  <c r="BW44" i="12" s="1"/>
  <c r="BO1332" i="12"/>
  <c r="BU1332" i="12" s="1"/>
  <c r="BP981" i="12"/>
  <c r="BV981" i="12" s="1"/>
  <c r="BO694" i="12"/>
  <c r="BU694" i="12" s="1"/>
  <c r="BP316" i="12"/>
  <c r="BV316" i="12" s="1"/>
  <c r="BO3107" i="12"/>
  <c r="BU3107" i="12" s="1"/>
  <c r="BP2844" i="12"/>
  <c r="BV2844" i="12" s="1"/>
  <c r="BQ2478" i="12"/>
  <c r="BW2478" i="12" s="1"/>
  <c r="BO2020" i="12"/>
  <c r="BU2020" i="12" s="1"/>
  <c r="BP3101" i="12"/>
  <c r="BV3101" i="12" s="1"/>
  <c r="BQ2823" i="12"/>
  <c r="BW2823" i="12" s="1"/>
  <c r="BO2457" i="12"/>
  <c r="BU2457" i="12" s="1"/>
  <c r="BP1995" i="12"/>
  <c r="BV1995" i="12" s="1"/>
  <c r="BP3081" i="12"/>
  <c r="BV3081" i="12" s="1"/>
  <c r="BQ2797" i="12"/>
  <c r="BW2797" i="12" s="1"/>
  <c r="BO2411" i="12"/>
  <c r="BU2411" i="12" s="1"/>
  <c r="BP1957" i="12"/>
  <c r="BV1957" i="12" s="1"/>
  <c r="BP3066" i="12"/>
  <c r="BV3066" i="12" s="1"/>
  <c r="BO2794" i="12"/>
  <c r="BU2794" i="12" s="1"/>
  <c r="BP2403" i="12"/>
  <c r="BV2403" i="12" s="1"/>
  <c r="BQ1947" i="12"/>
  <c r="BW1947" i="12" s="1"/>
  <c r="BP1533" i="12"/>
  <c r="BV1533" i="12" s="1"/>
  <c r="BO1165" i="12"/>
  <c r="BU1165" i="12" s="1"/>
  <c r="BQ869" i="12"/>
  <c r="BW869" i="12" s="1"/>
  <c r="BO532" i="12"/>
  <c r="BU532" i="12" s="1"/>
  <c r="BP145" i="12"/>
  <c r="BV145" i="12" s="1"/>
  <c r="BQ1457" i="12"/>
  <c r="BW1457" i="12" s="1"/>
  <c r="BO1105" i="12"/>
  <c r="BU1105" i="12" s="1"/>
  <c r="BQ809" i="12"/>
  <c r="BW809" i="12" s="1"/>
  <c r="BO455" i="12"/>
  <c r="BU455" i="12" s="1"/>
  <c r="BP93" i="12"/>
  <c r="BV93" i="12" s="1"/>
  <c r="BQ1414" i="12"/>
  <c r="BW1414" i="12" s="1"/>
  <c r="BO1050" i="12"/>
  <c r="BU1050" i="12" s="1"/>
  <c r="BQ760" i="12"/>
  <c r="BW760" i="12" s="1"/>
  <c r="BO394" i="12"/>
  <c r="BU394" i="12" s="1"/>
  <c r="BP32" i="12"/>
  <c r="BV32" i="12" s="1"/>
  <c r="BQ1324" i="12"/>
  <c r="BW1324" i="12" s="1"/>
  <c r="BO979" i="12"/>
  <c r="BU979" i="12" s="1"/>
  <c r="BQ689" i="12"/>
  <c r="BW689" i="12" s="1"/>
  <c r="BO314" i="12"/>
  <c r="BU314" i="12" s="1"/>
  <c r="BQ3105" i="12"/>
  <c r="BW3105" i="12" s="1"/>
  <c r="BO2840" i="12"/>
  <c r="BU2840" i="12" s="1"/>
  <c r="BP2472" i="12"/>
  <c r="BV2472" i="12" s="1"/>
  <c r="BQ2012" i="12"/>
  <c r="BW2012" i="12" s="1"/>
  <c r="BP3105" i="12"/>
  <c r="BV3105" i="12" s="1"/>
  <c r="BQ2837" i="12"/>
  <c r="BW2837" i="12" s="1"/>
  <c r="BO2472" i="12"/>
  <c r="BU2472" i="12" s="1"/>
  <c r="BP2012" i="12"/>
  <c r="BV2012" i="12" s="1"/>
  <c r="BQ3103" i="12"/>
  <c r="BW3103" i="12" s="1"/>
  <c r="BO2835" i="12"/>
  <c r="BU2835" i="12" s="1"/>
  <c r="BP2464" i="12"/>
  <c r="BV2464" i="12" s="1"/>
  <c r="BQ2003" i="12"/>
  <c r="BW2003" i="12" s="1"/>
  <c r="BO3102" i="12"/>
  <c r="BU3102" i="12" s="1"/>
  <c r="BP2827" i="12"/>
  <c r="BV2827" i="12" s="1"/>
  <c r="BQ2457" i="12"/>
  <c r="BW2457" i="12" s="1"/>
  <c r="BO1999" i="12"/>
  <c r="BU1999" i="12" s="1"/>
  <c r="BQ1556" i="12"/>
  <c r="BW1556" i="12" s="1"/>
  <c r="BO1188" i="12"/>
  <c r="BU1188" i="12" s="1"/>
  <c r="BQ882" i="12"/>
  <c r="BW882" i="12" s="1"/>
  <c r="BO550" i="12"/>
  <c r="BU550" i="12" s="1"/>
  <c r="BP166" i="12"/>
  <c r="BV166" i="12" s="1"/>
  <c r="BO1479" i="12"/>
  <c r="BU1479" i="12" s="1"/>
  <c r="BO1120" i="12"/>
  <c r="BU1120" i="12" s="1"/>
  <c r="BQ821" i="12"/>
  <c r="BW821" i="12" s="1"/>
  <c r="BO481" i="12"/>
  <c r="BU481" i="12" s="1"/>
  <c r="BP102" i="12"/>
  <c r="BV102" i="12" s="1"/>
  <c r="BQ1421" i="12"/>
  <c r="BW1421" i="12" s="1"/>
  <c r="BQ981" i="12"/>
  <c r="BW981" i="12" s="1"/>
  <c r="BO597" i="12"/>
  <c r="BU597" i="12" s="1"/>
  <c r="BO1425" i="12"/>
  <c r="BU1425" i="12" s="1"/>
  <c r="BO326" i="12"/>
  <c r="BU326" i="12" s="1"/>
  <c r="BQ252" i="12"/>
  <c r="BW252" i="12" s="1"/>
  <c r="BQ1307" i="12"/>
  <c r="BW1307" i="12" s="1"/>
  <c r="BO967" i="12"/>
  <c r="BU967" i="12" s="1"/>
  <c r="BQ672" i="12"/>
  <c r="BW672" i="12" s="1"/>
  <c r="BO297" i="12"/>
  <c r="BU297" i="12" s="1"/>
  <c r="BQ3101" i="12"/>
  <c r="BW3101" i="12" s="1"/>
  <c r="BO2827" i="12"/>
  <c r="BU2827" i="12" s="1"/>
  <c r="BP2457" i="12"/>
  <c r="BV2457" i="12" s="1"/>
  <c r="BQ1995" i="12"/>
  <c r="BW1995" i="12" s="1"/>
  <c r="BO3088" i="12"/>
  <c r="BU3088" i="12" s="1"/>
  <c r="BP2805" i="12"/>
  <c r="BV2805" i="12" s="1"/>
  <c r="BQ2417" i="12"/>
  <c r="BW2417" i="12" s="1"/>
  <c r="BO1973" i="12"/>
  <c r="BU1973" i="12" s="1"/>
  <c r="BQ3050" i="12"/>
  <c r="BW3050" i="12" s="1"/>
  <c r="BP2780" i="12"/>
  <c r="BV2780" i="12" s="1"/>
  <c r="BQ2379" i="12"/>
  <c r="BW2379" i="12" s="1"/>
  <c r="BO1932" i="12"/>
  <c r="BU1932" i="12" s="1"/>
  <c r="BO3046" i="12"/>
  <c r="BU3046" i="12" s="1"/>
  <c r="BQ2772" i="12"/>
  <c r="BW2772" i="12" s="1"/>
  <c r="BO2376" i="12"/>
  <c r="BU2376" i="12" s="1"/>
  <c r="BP1921" i="12"/>
  <c r="BV1921" i="12" s="1"/>
  <c r="BO1505" i="12"/>
  <c r="BU1505" i="12" s="1"/>
  <c r="BQ1139" i="12"/>
  <c r="BW1139" i="12" s="1"/>
  <c r="BP848" i="12"/>
  <c r="BV848" i="12" s="1"/>
  <c r="BQ503" i="12"/>
  <c r="BW503" i="12" s="1"/>
  <c r="BO128" i="12"/>
  <c r="BU128" i="12" s="1"/>
  <c r="BP1435" i="12"/>
  <c r="BV1435" i="12" s="1"/>
  <c r="BQ1080" i="12"/>
  <c r="BW1080" i="12" s="1"/>
  <c r="BP787" i="12"/>
  <c r="BV787" i="12" s="1"/>
  <c r="BQ428" i="12"/>
  <c r="BW428" i="12" s="1"/>
  <c r="BO82" i="12"/>
  <c r="BU82" i="12" s="1"/>
  <c r="BP1394" i="12"/>
  <c r="BV1394" i="12" s="1"/>
  <c r="BQ1029" i="12"/>
  <c r="BW1029" i="12" s="1"/>
  <c r="BP743" i="12"/>
  <c r="BV743" i="12" s="1"/>
  <c r="BQ373" i="12"/>
  <c r="BW373" i="12" s="1"/>
  <c r="BQ248" i="12"/>
  <c r="BW248" i="12" s="1"/>
  <c r="BP1303" i="12"/>
  <c r="BV1303" i="12" s="1"/>
  <c r="BQ960" i="12"/>
  <c r="BW960" i="12" s="1"/>
  <c r="BP668" i="12"/>
  <c r="BV668" i="12" s="1"/>
  <c r="BP285" i="12"/>
  <c r="BV285" i="12" s="1"/>
  <c r="BP3100" i="12"/>
  <c r="BV3100" i="12" s="1"/>
  <c r="BQ2819" i="12"/>
  <c r="BW2819" i="12" s="1"/>
  <c r="BO2450" i="12"/>
  <c r="BU2450" i="12" s="1"/>
  <c r="BP1988" i="12"/>
  <c r="BV1988" i="12" s="1"/>
  <c r="BO3100" i="12"/>
  <c r="BU3100" i="12" s="1"/>
  <c r="BP2819" i="12"/>
  <c r="BV2819" i="12" s="1"/>
  <c r="BQ2446" i="12"/>
  <c r="BW2446" i="12" s="1"/>
  <c r="BO1988" i="12"/>
  <c r="BU1988" i="12" s="1"/>
  <c r="BP3098" i="12"/>
  <c r="BV3098" i="12" s="1"/>
  <c r="BQ2811" i="12"/>
  <c r="BW2811" i="12" s="1"/>
  <c r="BO2440" i="12"/>
  <c r="BU2440" i="12" s="1"/>
  <c r="BP1979" i="12"/>
  <c r="BV1979" i="12" s="1"/>
  <c r="BQ3088" i="12"/>
  <c r="BW3088" i="12" s="1"/>
  <c r="BO2809" i="12"/>
  <c r="BU2809" i="12" s="1"/>
  <c r="BP2424" i="12"/>
  <c r="BV2424" i="12" s="1"/>
  <c r="BQ1973" i="12"/>
  <c r="BW1973" i="12" s="1"/>
  <c r="BO1522" i="12"/>
  <c r="BU1522" i="12" s="1"/>
  <c r="BQ1157" i="12"/>
  <c r="BW1157" i="12" s="1"/>
  <c r="BP865" i="12"/>
  <c r="BV865" i="12" s="1"/>
  <c r="BQ520" i="12"/>
  <c r="BW520" i="12" s="1"/>
  <c r="BO141" i="12"/>
  <c r="BU141" i="12" s="1"/>
  <c r="BP1450" i="12"/>
  <c r="BV1450" i="12" s="1"/>
  <c r="BQ1097" i="12"/>
  <c r="BW1097" i="12" s="1"/>
  <c r="BP803" i="12"/>
  <c r="BV803" i="12" s="1"/>
  <c r="BQ447" i="12"/>
  <c r="BW447" i="12" s="1"/>
  <c r="BO92" i="12"/>
  <c r="BU92" i="12" s="1"/>
  <c r="BP1412" i="12"/>
  <c r="BV1412" i="12" s="1"/>
  <c r="BQ1038" i="12"/>
  <c r="BW1038" i="12" s="1"/>
  <c r="BP756" i="12"/>
  <c r="BV756" i="12" s="1"/>
  <c r="BQ389" i="12"/>
  <c r="BW389" i="12" s="1"/>
  <c r="BO28" i="12"/>
  <c r="BU28" i="12" s="1"/>
  <c r="BP1320" i="12"/>
  <c r="BV1320" i="12" s="1"/>
  <c r="BQ973" i="12"/>
  <c r="BW973" i="12" s="1"/>
  <c r="BP687" i="12"/>
  <c r="BV687" i="12" s="1"/>
  <c r="BQ304" i="12"/>
  <c r="BW304" i="12" s="1"/>
  <c r="BQ567" i="12"/>
  <c r="BW567" i="12" s="1"/>
  <c r="BQ163" i="12"/>
  <c r="BW163" i="12" s="1"/>
  <c r="BO1457" i="12"/>
  <c r="BU1457" i="12" s="1"/>
  <c r="BP1101" i="12"/>
  <c r="BV1101" i="12" s="1"/>
  <c r="BO809" i="12"/>
  <c r="BU809" i="12" s="1"/>
  <c r="BP451" i="12"/>
  <c r="BV451" i="12" s="1"/>
  <c r="BQ92" i="12"/>
  <c r="BW92" i="12" s="1"/>
  <c r="BP2984" i="12"/>
  <c r="BV2984" i="12" s="1"/>
  <c r="BO2653" i="12"/>
  <c r="BU2653" i="12" s="1"/>
  <c r="BP2165" i="12"/>
  <c r="BV2165" i="12" s="1"/>
  <c r="BO1735" i="12"/>
  <c r="BU1735" i="12" s="1"/>
  <c r="BQ2960" i="12"/>
  <c r="BW2960" i="12" s="1"/>
  <c r="BP2645" i="12"/>
  <c r="BV2645" i="12" s="1"/>
  <c r="BQ2138" i="12"/>
  <c r="BW2138" i="12" s="1"/>
  <c r="BP1711" i="12"/>
  <c r="BV1711" i="12" s="1"/>
  <c r="BQ2929" i="12"/>
  <c r="BW2929" i="12" s="1"/>
  <c r="BO2595" i="12"/>
  <c r="BU2595" i="12" s="1"/>
  <c r="BQ2099" i="12"/>
  <c r="BW2099" i="12" s="1"/>
  <c r="BQ1703" i="12"/>
  <c r="BW1703" i="12" s="1"/>
  <c r="BO2923" i="12"/>
  <c r="BU2923" i="12" s="1"/>
  <c r="BP2572" i="12"/>
  <c r="BV2572" i="12" s="1"/>
  <c r="BQ2091" i="12"/>
  <c r="BW2091" i="12" s="1"/>
  <c r="BO1699" i="12"/>
  <c r="BU1699" i="12" s="1"/>
  <c r="BP1307" i="12"/>
  <c r="BV1307" i="12" s="1"/>
  <c r="BQ963" i="12"/>
  <c r="BW963" i="12" s="1"/>
  <c r="BP672" i="12"/>
  <c r="BV672" i="12" s="1"/>
  <c r="BQ287" i="12"/>
  <c r="BW287" i="12" s="1"/>
  <c r="BO1626" i="12"/>
  <c r="BU1626" i="12" s="1"/>
  <c r="BP1249" i="12"/>
  <c r="BV1249" i="12" s="1"/>
  <c r="BQ918" i="12"/>
  <c r="BW918" i="12" s="1"/>
  <c r="BP597" i="12"/>
  <c r="BV597" i="12" s="1"/>
  <c r="BP219" i="12"/>
  <c r="BV219" i="12" s="1"/>
  <c r="BQ1547" i="12"/>
  <c r="BW1547" i="12" s="1"/>
  <c r="BO1180" i="12"/>
  <c r="BU1180" i="12" s="1"/>
  <c r="BQ875" i="12"/>
  <c r="BW875" i="12" s="1"/>
  <c r="BO540" i="12"/>
  <c r="BU540" i="12" s="1"/>
  <c r="BP158" i="12"/>
  <c r="BV158" i="12" s="1"/>
  <c r="BQ1445" i="12"/>
  <c r="BW1445" i="12" s="1"/>
  <c r="BO1097" i="12"/>
  <c r="BU1097" i="12" s="1"/>
  <c r="BQ800" i="12"/>
  <c r="BW800" i="12" s="1"/>
  <c r="BO447" i="12"/>
  <c r="BU447" i="12" s="1"/>
  <c r="BP89" i="12"/>
  <c r="BV89" i="12" s="1"/>
  <c r="BO2981" i="12"/>
  <c r="BU2981" i="12" s="1"/>
  <c r="BQ2651" i="12"/>
  <c r="BW2651" i="12" s="1"/>
  <c r="BO2161" i="12"/>
  <c r="BU2161" i="12" s="1"/>
  <c r="BO1754" i="12"/>
  <c r="BU1754" i="12" s="1"/>
  <c r="BQ2977" i="12"/>
  <c r="BW2977" i="12" s="1"/>
  <c r="BP2651" i="12"/>
  <c r="BV2651" i="12" s="1"/>
  <c r="BQ2157" i="12"/>
  <c r="BW2157" i="12" s="1"/>
  <c r="BQ1749" i="12"/>
  <c r="BW1749" i="12" s="1"/>
  <c r="BO2972" i="12"/>
  <c r="BU2972" i="12" s="1"/>
  <c r="BQ2647" i="12"/>
  <c r="BW2647" i="12" s="1"/>
  <c r="BO2153" i="12"/>
  <c r="BU2153" i="12" s="1"/>
  <c r="BO1744" i="12"/>
  <c r="BU1744" i="12" s="1"/>
  <c r="BP2963" i="12"/>
  <c r="BV2963" i="12" s="1"/>
  <c r="BO2646" i="12"/>
  <c r="BU2646" i="12" s="1"/>
  <c r="BP2142" i="12"/>
  <c r="BV2142" i="12" s="1"/>
  <c r="BO1715" i="12"/>
  <c r="BU1715" i="12" s="1"/>
  <c r="BP1324" i="12"/>
  <c r="BV1324" i="12" s="1"/>
  <c r="BQ975" i="12"/>
  <c r="BW975" i="12" s="1"/>
  <c r="BP689" i="12"/>
  <c r="BV689" i="12" s="1"/>
  <c r="BQ308" i="12"/>
  <c r="BW308" i="12" s="1"/>
  <c r="BO1634" i="12"/>
  <c r="BU1634" i="12" s="1"/>
  <c r="BP1271" i="12"/>
  <c r="BV1271" i="12" s="1"/>
  <c r="BQ932" i="12"/>
  <c r="BW932" i="12" s="1"/>
  <c r="BP611" i="12"/>
  <c r="BV611" i="12" s="1"/>
  <c r="BP235" i="12"/>
  <c r="BV235" i="12" s="1"/>
  <c r="BQ1565" i="12"/>
  <c r="BW1565" i="12" s="1"/>
  <c r="BO1197" i="12"/>
  <c r="BU1197" i="12" s="1"/>
  <c r="BQ888" i="12"/>
  <c r="BW888" i="12" s="1"/>
  <c r="BO558" i="12"/>
  <c r="BU558" i="12" s="1"/>
  <c r="BP173" i="12"/>
  <c r="BV173" i="12" s="1"/>
  <c r="BQ1465" i="12"/>
  <c r="BW1465" i="12" s="1"/>
  <c r="BO1114" i="12"/>
  <c r="BU1114" i="12" s="1"/>
  <c r="BQ815" i="12"/>
  <c r="BW815" i="12" s="1"/>
  <c r="BO460" i="12"/>
  <c r="BU460" i="12" s="1"/>
  <c r="BP96" i="12"/>
  <c r="BV96" i="12" s="1"/>
  <c r="BP3104" i="12"/>
  <c r="BV3104" i="12" s="1"/>
  <c r="BQ2440" i="12"/>
  <c r="BW2440" i="12" s="1"/>
  <c r="BO3104" i="12"/>
  <c r="BU3104" i="12" s="1"/>
  <c r="BO2591" i="12"/>
  <c r="BU2591" i="12" s="1"/>
  <c r="BQ1699" i="12"/>
  <c r="BW1699" i="12" s="1"/>
  <c r="BP2568" i="12"/>
  <c r="BV2568" i="12" s="1"/>
  <c r="BO1694" i="12"/>
  <c r="BU1694" i="12" s="1"/>
  <c r="BQ2556" i="12"/>
  <c r="BW2556" i="12" s="1"/>
  <c r="BQ1707" i="12"/>
  <c r="BW1707" i="12" s="1"/>
  <c r="BP877" i="12"/>
  <c r="BV877" i="12" s="1"/>
  <c r="BQ134" i="12"/>
  <c r="BW134" i="12" s="1"/>
  <c r="BO1076" i="12"/>
  <c r="BU1076" i="12" s="1"/>
  <c r="BO353" i="12"/>
  <c r="BU353" i="12" s="1"/>
  <c r="BP1215" i="12"/>
  <c r="BV1215" i="12" s="1"/>
  <c r="BO573" i="12"/>
  <c r="BU573" i="12" s="1"/>
  <c r="BO1394" i="12"/>
  <c r="BU1394" i="12" s="1"/>
  <c r="BP698" i="12"/>
  <c r="BV698" i="12" s="1"/>
  <c r="BQ272" i="12"/>
  <c r="BW272" i="12" s="1"/>
  <c r="BO3033" i="12"/>
  <c r="BU3033" i="12" s="1"/>
  <c r="BQ2289" i="12"/>
  <c r="BW2289" i="12" s="1"/>
  <c r="BQ3009" i="12"/>
  <c r="BW3009" i="12" s="1"/>
  <c r="BP2169" i="12"/>
  <c r="BV2169" i="12" s="1"/>
  <c r="BP2960" i="12"/>
  <c r="BV2960" i="12" s="1"/>
  <c r="BQ2161" i="12"/>
  <c r="BW2161" i="12" s="1"/>
  <c r="BO2977" i="12"/>
  <c r="BU2977" i="12" s="1"/>
  <c r="BP2099" i="12"/>
  <c r="BV2099" i="12" s="1"/>
  <c r="BP1295" i="12"/>
  <c r="BV1295" i="12" s="1"/>
  <c r="BP536" i="12"/>
  <c r="BV536" i="12" s="1"/>
  <c r="BP1516" i="12"/>
  <c r="BV1516" i="12" s="1"/>
  <c r="BP724" i="12"/>
  <c r="BV724" i="12" s="1"/>
  <c r="BO3099" i="12"/>
  <c r="BU3099" i="12" s="1"/>
  <c r="BO2468" i="12"/>
  <c r="BU2468" i="12" s="1"/>
  <c r="BP3078" i="12"/>
  <c r="BV3078" i="12" s="1"/>
  <c r="BO2328" i="12"/>
  <c r="BU2328" i="12" s="1"/>
  <c r="BO3027" i="12"/>
  <c r="BU3027" i="12" s="1"/>
  <c r="BQ2340" i="12"/>
  <c r="BW2340" i="12" s="1"/>
  <c r="BO3017" i="12"/>
  <c r="BU3017" i="12" s="1"/>
  <c r="BQ2184" i="12"/>
  <c r="BW2184" i="12" s="1"/>
  <c r="BO1400" i="12"/>
  <c r="BU1400" i="12" s="1"/>
  <c r="BO863" i="12"/>
  <c r="BU863" i="12" s="1"/>
  <c r="BO163" i="12"/>
  <c r="BU163" i="12" s="1"/>
  <c r="BO1135" i="12"/>
  <c r="BU1135" i="12" s="1"/>
  <c r="BO569" i="12"/>
  <c r="BU569" i="12" s="1"/>
  <c r="BQ1585" i="12"/>
  <c r="BW1585" i="12" s="1"/>
  <c r="BO916" i="12"/>
  <c r="BU916" i="12" s="1"/>
  <c r="BQ285" i="12"/>
  <c r="BW285" i="12" s="1"/>
  <c r="BP1277" i="12"/>
  <c r="BV1277" i="12" s="1"/>
  <c r="BO684" i="12"/>
  <c r="BU684" i="12" s="1"/>
  <c r="BP2654" i="12"/>
  <c r="BV2654" i="12" s="1"/>
  <c r="BP1810" i="12"/>
  <c r="BV1810" i="12" s="1"/>
  <c r="BO2654" i="12"/>
  <c r="BU2654" i="12" s="1"/>
  <c r="BO1739" i="12"/>
  <c r="BU1739" i="12" s="1"/>
  <c r="BP2652" i="12"/>
  <c r="BV2652" i="12" s="1"/>
  <c r="BO1774" i="12"/>
  <c r="BU1774" i="12" s="1"/>
  <c r="BP2635" i="12"/>
  <c r="BV2635" i="12" s="1"/>
  <c r="BQ1788" i="12"/>
  <c r="BW1788" i="12" s="1"/>
  <c r="BQ1065" i="12"/>
  <c r="BW1065" i="12" s="1"/>
  <c r="BO510" i="12"/>
  <c r="BU510" i="12" s="1"/>
  <c r="BP1424" i="12"/>
  <c r="BV1424" i="12" s="1"/>
  <c r="BP892" i="12"/>
  <c r="BV892" i="12" s="1"/>
  <c r="BP279" i="12"/>
  <c r="BV279" i="12" s="1"/>
  <c r="BQ1440" i="12"/>
  <c r="BW1440" i="12" s="1"/>
  <c r="BO1094" i="12"/>
  <c r="BU1094" i="12" s="1"/>
  <c r="BQ795" i="12"/>
  <c r="BW795" i="12" s="1"/>
  <c r="BO444" i="12"/>
  <c r="BU444" i="12" s="1"/>
  <c r="BO69" i="12"/>
  <c r="BU69" i="12" s="1"/>
  <c r="BP1352" i="12"/>
  <c r="BV1352" i="12" s="1"/>
  <c r="BQ998" i="12"/>
  <c r="BW998" i="12" s="1"/>
  <c r="BP717" i="12"/>
  <c r="BV717" i="12" s="1"/>
  <c r="BQ3078" i="12"/>
  <c r="BW3078" i="12" s="1"/>
  <c r="BP2406" i="12"/>
  <c r="BV2406" i="12" s="1"/>
  <c r="BQ3098" i="12"/>
  <c r="BW3098" i="12" s="1"/>
  <c r="BO2497" i="12"/>
  <c r="BU2497" i="12" s="1"/>
  <c r="BO3124" i="12"/>
  <c r="BU3124" i="12" s="1"/>
  <c r="BQ2517" i="12"/>
  <c r="BW2517" i="12" s="1"/>
  <c r="BP3120" i="12"/>
  <c r="BV3120" i="12" s="1"/>
  <c r="BO2505" i="12"/>
  <c r="BU2505" i="12" s="1"/>
  <c r="BQ1648" i="12"/>
  <c r="BW1648" i="12" s="1"/>
  <c r="BQ836" i="12"/>
  <c r="BW836" i="12" s="1"/>
  <c r="BO96" i="12"/>
  <c r="BU96" i="12" s="1"/>
  <c r="BO1019" i="12"/>
  <c r="BU1019" i="12" s="1"/>
  <c r="BP308" i="12"/>
  <c r="BV308" i="12" s="1"/>
  <c r="BP1161" i="12"/>
  <c r="BV1161" i="12" s="1"/>
  <c r="BO503" i="12"/>
  <c r="BU503" i="12" s="1"/>
  <c r="BQ1356" i="12"/>
  <c r="BW1356" i="12" s="1"/>
  <c r="BQ657" i="12"/>
  <c r="BW657" i="12" s="1"/>
  <c r="BP243" i="12"/>
  <c r="BV243" i="12" s="1"/>
  <c r="BQ3027" i="12"/>
  <c r="BW3027" i="12" s="1"/>
  <c r="BO2196" i="12"/>
  <c r="BU2196" i="12" s="1"/>
  <c r="BO2966" i="12"/>
  <c r="BU2966" i="12" s="1"/>
  <c r="BQ2124" i="12"/>
  <c r="BW2124" i="12" s="1"/>
  <c r="BP2893" i="12"/>
  <c r="BV2893" i="12" s="1"/>
  <c r="BP2084" i="12"/>
  <c r="BV2084" i="12" s="1"/>
  <c r="BP2929" i="12"/>
  <c r="BV2929" i="12" s="1"/>
  <c r="BP2050" i="12"/>
  <c r="BV2050" i="12" s="1"/>
  <c r="BQ1249" i="12"/>
  <c r="BW1249" i="12" s="1"/>
  <c r="BQ485" i="12"/>
  <c r="BW485" i="12" s="1"/>
  <c r="BO1465" i="12"/>
  <c r="BU1465" i="12" s="1"/>
  <c r="BQ684" i="12"/>
  <c r="BW684" i="12" s="1"/>
  <c r="BO3050" i="12"/>
  <c r="BU3050" i="12" s="1"/>
  <c r="BO2379" i="12"/>
  <c r="BU2379" i="12" s="1"/>
  <c r="BP3041" i="12"/>
  <c r="BV3041" i="12" s="1"/>
  <c r="BP2269" i="12"/>
  <c r="BV2269" i="12" s="1"/>
  <c r="BO2988" i="12"/>
  <c r="BU2988" i="12" s="1"/>
  <c r="BP2314" i="12"/>
  <c r="BV2314" i="12" s="1"/>
  <c r="BP2981" i="12"/>
  <c r="BV2981" i="12" s="1"/>
  <c r="BQ2117" i="12"/>
  <c r="BW2117" i="12" s="1"/>
  <c r="BQ1364" i="12"/>
  <c r="BW1364" i="12" s="1"/>
  <c r="BP815" i="12"/>
  <c r="BV815" i="12" s="1"/>
  <c r="BP119" i="12"/>
  <c r="BV119" i="12" s="1"/>
  <c r="BP1094" i="12"/>
  <c r="BV1094" i="12" s="1"/>
  <c r="BP520" i="12"/>
  <c r="BV520" i="12" s="1"/>
  <c r="BQ1522" i="12"/>
  <c r="BW1522" i="12" s="1"/>
  <c r="BO869" i="12"/>
  <c r="BU869" i="12" s="1"/>
  <c r="BO235" i="12"/>
  <c r="BU235" i="12" s="1"/>
  <c r="BQ1229" i="12"/>
  <c r="BW1229" i="12" s="1"/>
  <c r="BO562" i="12"/>
  <c r="BU562" i="12" s="1"/>
  <c r="BP2614" i="12"/>
  <c r="BV2614" i="12" s="1"/>
  <c r="BO1719" i="12"/>
  <c r="BU1719" i="12" s="1"/>
  <c r="BQ2646" i="12"/>
  <c r="BW2646" i="12" s="1"/>
  <c r="BP1694" i="12"/>
  <c r="BV1694" i="12" s="1"/>
  <c r="BP2600" i="12"/>
  <c r="BV2600" i="12" s="1"/>
  <c r="BP1731" i="12"/>
  <c r="BV1731" i="12" s="1"/>
  <c r="BP2552" i="12"/>
  <c r="BV2552" i="12" s="1"/>
  <c r="BQ1723" i="12"/>
  <c r="BW1723" i="12" s="1"/>
  <c r="BO1029" i="12"/>
  <c r="BU1029" i="12" s="1"/>
  <c r="BP455" i="12"/>
  <c r="BV455" i="12" s="1"/>
  <c r="BQ1394" i="12"/>
  <c r="BW1394" i="12" s="1"/>
  <c r="BQ856" i="12"/>
  <c r="BW856" i="12" s="1"/>
  <c r="BQ223" i="12"/>
  <c r="BW223" i="12" s="1"/>
  <c r="BP1425" i="12"/>
  <c r="BV1425" i="12" s="1"/>
  <c r="BQ1071" i="12"/>
  <c r="BW1071" i="12" s="1"/>
  <c r="BP776" i="12"/>
  <c r="BV776" i="12" s="1"/>
  <c r="BO2552" i="12"/>
  <c r="BU2552" i="12" s="1"/>
  <c r="BP1723" i="12"/>
  <c r="BV1723" i="12" s="1"/>
  <c r="BQ2677" i="12"/>
  <c r="BW2677" i="12" s="1"/>
  <c r="BO1788" i="12"/>
  <c r="BU1788" i="12" s="1"/>
  <c r="BO2672" i="12"/>
  <c r="BU2672" i="12" s="1"/>
  <c r="BP1779" i="12"/>
  <c r="BV1779" i="12" s="1"/>
  <c r="BP2666" i="12"/>
  <c r="BV2666" i="12" s="1"/>
  <c r="BO1799" i="12"/>
  <c r="BU1799" i="12" s="1"/>
  <c r="BQ942" i="12"/>
  <c r="BW942" i="12" s="1"/>
  <c r="BO227" i="12"/>
  <c r="BU227" i="12" s="1"/>
  <c r="BP1157" i="12"/>
  <c r="BV1157" i="12" s="1"/>
  <c r="BP444" i="12"/>
  <c r="BV444" i="12" s="1"/>
  <c r="BO1328" i="12"/>
  <c r="BU1328" i="12" s="1"/>
  <c r="BO690" i="12"/>
  <c r="BU690" i="12" s="1"/>
  <c r="BP1547" i="12"/>
  <c r="BV1547" i="12" s="1"/>
  <c r="BP760" i="12"/>
  <c r="BV760" i="12" s="1"/>
  <c r="BQ320" i="12"/>
  <c r="BW320" i="12" s="1"/>
  <c r="BQ3093" i="12"/>
  <c r="BW3093" i="12" s="1"/>
  <c r="BO2403" i="12"/>
  <c r="BU2403" i="12" s="1"/>
  <c r="BQ3032" i="12"/>
  <c r="BW3032" i="12" s="1"/>
  <c r="BQ2314" i="12"/>
  <c r="BW2314" i="12" s="1"/>
  <c r="BP3038" i="12"/>
  <c r="BV3038" i="12" s="1"/>
  <c r="BQ2279" i="12"/>
  <c r="BW2279" i="12" s="1"/>
  <c r="BQ3015" i="12"/>
  <c r="BW3015" i="12" s="1"/>
  <c r="BQ2200" i="12"/>
  <c r="BW2200" i="12" s="1"/>
  <c r="BQ1389" i="12"/>
  <c r="BW1389" i="12" s="1"/>
  <c r="BO628" i="12"/>
  <c r="BU628" i="12" s="1"/>
  <c r="BP1627" i="12"/>
  <c r="BV1627" i="12" s="1"/>
  <c r="BP775" i="12"/>
  <c r="BV775" i="12" s="1"/>
  <c r="BQ349" i="12"/>
  <c r="BW349" i="12" s="1"/>
  <c r="BP2591" i="12"/>
  <c r="BV2591" i="12" s="1"/>
  <c r="BP1664" i="12"/>
  <c r="BV1664" i="12" s="1"/>
  <c r="BQ2464" i="12"/>
  <c r="BW2464" i="12" s="1"/>
  <c r="BO3093" i="12"/>
  <c r="BU3093" i="12" s="1"/>
  <c r="BQ2424" i="12"/>
  <c r="BW2424" i="12" s="1"/>
  <c r="BO3038" i="12"/>
  <c r="BU3038" i="12" s="1"/>
  <c r="BP2360" i="12"/>
  <c r="BV2360" i="12" s="1"/>
  <c r="BP1465" i="12"/>
  <c r="BV1465" i="12" s="1"/>
  <c r="BP926" i="12"/>
  <c r="BV926" i="12" s="1"/>
  <c r="BP247" i="12"/>
  <c r="BV247" i="12" s="1"/>
  <c r="BP1211" i="12"/>
  <c r="BV1211" i="12" s="1"/>
  <c r="BO689" i="12"/>
  <c r="BU689" i="12" s="1"/>
  <c r="BQ220" i="12"/>
  <c r="BW220" i="12" s="1"/>
  <c r="BP979" i="12"/>
  <c r="BV979" i="12" s="1"/>
  <c r="BP387" i="12"/>
  <c r="BV387" i="12" s="1"/>
  <c r="BP1336" i="12"/>
  <c r="BV1336" i="12" s="1"/>
  <c r="BQ774" i="12"/>
  <c r="BW774" i="12" s="1"/>
  <c r="BO2751" i="12"/>
  <c r="BU2751" i="12" s="1"/>
  <c r="BQ1886" i="12"/>
  <c r="BW1886" i="12" s="1"/>
  <c r="BP2737" i="12"/>
  <c r="BV2737" i="12" s="1"/>
  <c r="BQ1834" i="12"/>
  <c r="BW1834" i="12" s="1"/>
  <c r="BQ2730" i="12"/>
  <c r="BW2730" i="12" s="1"/>
  <c r="BP1858" i="12"/>
  <c r="BV1858" i="12" s="1"/>
  <c r="BP2680" i="12"/>
  <c r="BV2680" i="12" s="1"/>
  <c r="BP1898" i="12"/>
  <c r="BV1898" i="12" s="1"/>
  <c r="BQ1121" i="12"/>
  <c r="BW1121" i="12" s="1"/>
  <c r="BQ597" i="12"/>
  <c r="BW597" i="12" s="1"/>
  <c r="BQ1486" i="12"/>
  <c r="BW1486" i="12" s="1"/>
  <c r="BP942" i="12"/>
  <c r="BV942" i="12" s="1"/>
  <c r="BQ347" i="12"/>
  <c r="BW347" i="12" s="1"/>
  <c r="BQ1489" i="12"/>
  <c r="BW1489" i="12" s="1"/>
  <c r="BQ1131" i="12"/>
  <c r="BW1131" i="12" s="1"/>
  <c r="BP840" i="12"/>
  <c r="BV840" i="12" s="1"/>
  <c r="BQ496" i="12"/>
  <c r="BW496" i="12" s="1"/>
  <c r="BP2886" i="12"/>
  <c r="BV2886" i="12" s="1"/>
  <c r="BP2071" i="12"/>
  <c r="BV2071" i="12" s="1"/>
  <c r="BP2904" i="12"/>
  <c r="BV2904" i="12" s="1"/>
  <c r="BP2153" i="12"/>
  <c r="BV2153" i="12" s="1"/>
  <c r="BP3009" i="12"/>
  <c r="BV3009" i="12" s="1"/>
  <c r="BP2124" i="12"/>
  <c r="BV2124" i="12" s="1"/>
  <c r="BO2960" i="12"/>
  <c r="BU2960" i="12" s="1"/>
  <c r="BP2161" i="12"/>
  <c r="BV2161" i="12" s="1"/>
  <c r="BP1340" i="12"/>
  <c r="BV1340" i="12" s="1"/>
  <c r="BO567" i="12"/>
  <c r="BU567" i="12" s="1"/>
  <c r="BO1445" i="12"/>
  <c r="BU1445" i="12" s="1"/>
  <c r="BO748" i="12"/>
  <c r="BU748" i="12" s="1"/>
  <c r="BP236" i="12"/>
  <c r="BV236" i="12" s="1"/>
  <c r="BP932" i="12"/>
  <c r="BV932" i="12" s="1"/>
  <c r="BO169" i="12"/>
  <c r="BU169" i="12" s="1"/>
  <c r="BP1029" i="12"/>
  <c r="BV1029" i="12" s="1"/>
  <c r="BO493" i="12"/>
  <c r="BU493" i="12" s="1"/>
  <c r="BP114" i="12"/>
  <c r="BV114" i="12" s="1"/>
  <c r="BQ2737" i="12"/>
  <c r="BW2737" i="12" s="1"/>
  <c r="BP1866" i="12"/>
  <c r="BV1866" i="12" s="1"/>
  <c r="BO2718" i="12"/>
  <c r="BU2718" i="12" s="1"/>
  <c r="BO1866" i="12"/>
  <c r="BU1866" i="12" s="1"/>
  <c r="BQ2666" i="12"/>
  <c r="BW2666" i="12" s="1"/>
  <c r="BQ1754" i="12"/>
  <c r="BW1754" i="12" s="1"/>
  <c r="BQ2699" i="12"/>
  <c r="BW2699" i="12" s="1"/>
  <c r="BO1749" i="12"/>
  <c r="BU1749" i="12" s="1"/>
  <c r="BO969" i="12"/>
  <c r="BU969" i="12" s="1"/>
  <c r="BP198" i="12"/>
  <c r="BV198" i="12" s="1"/>
  <c r="BO1088" i="12"/>
  <c r="BU1088" i="12" s="1"/>
  <c r="BP322" i="12"/>
  <c r="BV322" i="12" s="1"/>
  <c r="BO2853" i="12"/>
  <c r="BU2853" i="12" s="1"/>
  <c r="BP2007" i="12"/>
  <c r="BV2007" i="12" s="1"/>
  <c r="BO2815" i="12"/>
  <c r="BU2815" i="12" s="1"/>
  <c r="BQ1893" i="12"/>
  <c r="BW1893" i="12" s="1"/>
  <c r="BQ2768" i="12"/>
  <c r="BW2768" i="12" s="1"/>
  <c r="BQ1942" i="12"/>
  <c r="BW1942" i="12" s="1"/>
  <c r="BO2712" i="12"/>
  <c r="BU2712" i="12" s="1"/>
  <c r="BQ1822" i="12"/>
  <c r="BW1822" i="12" s="1"/>
  <c r="BP1153" i="12"/>
  <c r="BV1153" i="12" s="1"/>
  <c r="BQ580" i="12"/>
  <c r="BW580" i="12" s="1"/>
  <c r="BQ1576" i="12"/>
  <c r="BW1576" i="12" s="1"/>
  <c r="BQ894" i="12"/>
  <c r="BW894" i="12" s="1"/>
  <c r="BP251" i="12"/>
  <c r="BV251" i="12" s="1"/>
  <c r="BO1271" i="12"/>
  <c r="BU1271" i="12" s="1"/>
  <c r="BP649" i="12"/>
  <c r="BV649" i="12" s="1"/>
  <c r="BQ1626" i="12"/>
  <c r="BW1626" i="12" s="1"/>
  <c r="BO1006" i="12"/>
  <c r="BU1006" i="12" s="1"/>
  <c r="BQ2988" i="12"/>
  <c r="BW2988" i="12" s="1"/>
  <c r="BP2260" i="12"/>
  <c r="BV2260" i="12" s="1"/>
  <c r="BP3027" i="12"/>
  <c r="BV3027" i="12" s="1"/>
  <c r="BP2289" i="12"/>
  <c r="BV2289" i="12" s="1"/>
  <c r="BP3017" i="12"/>
  <c r="BV3017" i="12" s="1"/>
  <c r="BP2225" i="12"/>
  <c r="BV2225" i="12" s="1"/>
  <c r="BO3021" i="12"/>
  <c r="BU3021" i="12" s="1"/>
  <c r="BO2275" i="12"/>
  <c r="BU2275" i="12" s="1"/>
  <c r="BO1462" i="12"/>
  <c r="BU1462" i="12" s="1"/>
  <c r="BQ851" i="12"/>
  <c r="BW851" i="12" s="1"/>
  <c r="BO176" i="12"/>
  <c r="BU176" i="12" s="1"/>
  <c r="BP1180" i="12"/>
  <c r="BV1180" i="12" s="1"/>
  <c r="BQ599" i="12"/>
  <c r="BW599" i="12" s="1"/>
  <c r="BQ32" i="12"/>
  <c r="BW32" i="12" s="1"/>
  <c r="BP1301" i="12"/>
  <c r="BV1301" i="12" s="1"/>
  <c r="BQ956" i="12"/>
  <c r="BW956" i="12" s="1"/>
  <c r="BP666" i="12"/>
  <c r="BV666" i="12" s="1"/>
  <c r="BP79" i="12"/>
  <c r="BV79" i="12" s="1"/>
  <c r="BO2963" i="12"/>
  <c r="BU2963" i="12" s="1"/>
  <c r="BQ2645" i="12"/>
  <c r="BW2645" i="12" s="1"/>
  <c r="BO2142" i="12"/>
  <c r="BU2142" i="12" s="1"/>
  <c r="BQ1711" i="12"/>
  <c r="BW1711" i="12" s="1"/>
  <c r="BP2938" i="12"/>
  <c r="BV2938" i="12" s="1"/>
  <c r="BQ2600" i="12"/>
  <c r="BW2600" i="12" s="1"/>
  <c r="BP2121" i="12"/>
  <c r="BV2121" i="12" s="1"/>
  <c r="BO1690" i="12"/>
  <c r="BU1690" i="12" s="1"/>
  <c r="BP2908" i="12"/>
  <c r="BV2908" i="12" s="1"/>
  <c r="BQ2552" i="12"/>
  <c r="BW2552" i="12" s="1"/>
  <c r="BO2075" i="12"/>
  <c r="BU2075" i="12" s="1"/>
  <c r="BO1680" i="12"/>
  <c r="BU1680" i="12" s="1"/>
  <c r="BQ2900" i="12"/>
  <c r="BW2900" i="12" s="1"/>
  <c r="BO2548" i="12"/>
  <c r="BU2548" i="12" s="1"/>
  <c r="BP2067" i="12"/>
  <c r="BV2067" i="12" s="1"/>
  <c r="BP1661" i="12"/>
  <c r="BV1661" i="12" s="1"/>
  <c r="BO1291" i="12"/>
  <c r="BU1291" i="12" s="1"/>
  <c r="BP951" i="12"/>
  <c r="BV951" i="12" s="1"/>
  <c r="BO651" i="12"/>
  <c r="BU651" i="12" s="1"/>
  <c r="BO268" i="12"/>
  <c r="BU268" i="12" s="1"/>
  <c r="BQ1597" i="12"/>
  <c r="BW1597" i="12" s="1"/>
  <c r="BO1229" i="12"/>
  <c r="BU1229" i="12" s="1"/>
  <c r="BP900" i="12"/>
  <c r="BV900" i="12" s="1"/>
  <c r="BO576" i="12"/>
  <c r="BU576" i="12" s="1"/>
  <c r="BO198" i="12"/>
  <c r="BU198" i="12" s="1"/>
  <c r="BO1516" i="12"/>
  <c r="BU1516" i="12" s="1"/>
  <c r="BQ1149" i="12"/>
  <c r="BW1149" i="12" s="1"/>
  <c r="BP856" i="12"/>
  <c r="BV856" i="12" s="1"/>
  <c r="BQ510" i="12"/>
  <c r="BW510" i="12" s="1"/>
  <c r="BO134" i="12"/>
  <c r="BU134" i="12" s="1"/>
  <c r="BP1426" i="12"/>
  <c r="BV1426" i="12" s="1"/>
  <c r="BQ1076" i="12"/>
  <c r="BW1076" i="12" s="1"/>
  <c r="BP777" i="12"/>
  <c r="BV777" i="12" s="1"/>
  <c r="BQ413" i="12"/>
  <c r="BW413" i="12" s="1"/>
  <c r="BO73" i="12"/>
  <c r="BU73" i="12" s="1"/>
  <c r="BQ2956" i="12"/>
  <c r="BW2956" i="12" s="1"/>
  <c r="BP2639" i="12"/>
  <c r="BV2639" i="12" s="1"/>
  <c r="BQ2135" i="12"/>
  <c r="BW2135" i="12" s="1"/>
  <c r="BQ1727" i="12"/>
  <c r="BW1727" i="12" s="1"/>
  <c r="BP2956" i="12"/>
  <c r="BV2956" i="12" s="1"/>
  <c r="BO2639" i="12"/>
  <c r="BU2639" i="12" s="1"/>
  <c r="BP2135" i="12"/>
  <c r="BV2135" i="12" s="1"/>
  <c r="BP1727" i="12"/>
  <c r="BV1727" i="12" s="1"/>
  <c r="BQ2945" i="12"/>
  <c r="BW2945" i="12" s="1"/>
  <c r="BP2620" i="12"/>
  <c r="BV2620" i="12" s="1"/>
  <c r="BQ2126" i="12"/>
  <c r="BW2126" i="12" s="1"/>
  <c r="BQ1719" i="12"/>
  <c r="BW1719" i="12" s="1"/>
  <c r="BO2942" i="12"/>
  <c r="BU2942" i="12" s="1"/>
  <c r="BP2610" i="12"/>
  <c r="BV2610" i="12" s="1"/>
  <c r="BO2124" i="12"/>
  <c r="BU2124" i="12" s="1"/>
  <c r="BQ1690" i="12"/>
  <c r="BW1690" i="12" s="1"/>
  <c r="BO1303" i="12"/>
  <c r="BU1303" i="12" s="1"/>
  <c r="BP960" i="12"/>
  <c r="BV960" i="12" s="1"/>
  <c r="BO668" i="12"/>
  <c r="BU668" i="12" s="1"/>
  <c r="BO285" i="12"/>
  <c r="BU285" i="12" s="1"/>
  <c r="BQ1616" i="12"/>
  <c r="BW1616" i="12" s="1"/>
  <c r="BO1245" i="12"/>
  <c r="BU1245" i="12" s="1"/>
  <c r="BP916" i="12"/>
  <c r="BV916" i="12" s="1"/>
  <c r="BO593" i="12"/>
  <c r="BU593" i="12" s="1"/>
  <c r="BO215" i="12"/>
  <c r="BU215" i="12" s="1"/>
  <c r="BP1536" i="12"/>
  <c r="BV1536" i="12" s="1"/>
  <c r="BQ1165" i="12"/>
  <c r="BW1165" i="12" s="1"/>
  <c r="BP871" i="12"/>
  <c r="BV871" i="12" s="1"/>
  <c r="BQ532" i="12"/>
  <c r="BW532" i="12" s="1"/>
  <c r="BO154" i="12"/>
  <c r="BU154" i="12" s="1"/>
  <c r="BP1440" i="12"/>
  <c r="BV1440" i="12" s="1"/>
  <c r="BQ1088" i="12"/>
  <c r="BW1088" i="12" s="1"/>
  <c r="BP795" i="12"/>
  <c r="BV795" i="12" s="1"/>
  <c r="BQ436" i="12"/>
  <c r="BW436" i="12" s="1"/>
  <c r="BO88" i="12"/>
  <c r="BU88" i="12" s="1"/>
  <c r="BP508" i="12"/>
  <c r="BV508" i="12" s="1"/>
  <c r="BO1517" i="12"/>
  <c r="BU1517" i="12" s="1"/>
  <c r="BP1071" i="12"/>
  <c r="BV1071" i="12" s="1"/>
  <c r="BP603" i="12"/>
  <c r="BV603" i="12" s="1"/>
  <c r="BO706" i="12"/>
  <c r="BU706" i="12" s="1"/>
  <c r="BO308" i="12"/>
  <c r="BU308" i="12" s="1"/>
  <c r="BP1620" i="12"/>
  <c r="BV1620" i="12" s="1"/>
  <c r="BQ1245" i="12"/>
  <c r="BW1245" i="12" s="1"/>
  <c r="BO918" i="12"/>
  <c r="BU918" i="12" s="1"/>
  <c r="BQ593" i="12"/>
  <c r="BW593" i="12" s="1"/>
  <c r="BQ215" i="12"/>
  <c r="BW215" i="12" s="1"/>
  <c r="BP3044" i="12"/>
  <c r="BV3044" i="12" s="1"/>
  <c r="BO2768" i="12"/>
  <c r="BU2768" i="12" s="1"/>
  <c r="BP2365" i="12"/>
  <c r="BV2365" i="12" s="1"/>
  <c r="BQ1912" i="12"/>
  <c r="BW1912" i="12" s="1"/>
  <c r="BQ3038" i="12"/>
  <c r="BW3038" i="12" s="1"/>
  <c r="BP2744" i="12"/>
  <c r="BV2744" i="12" s="1"/>
  <c r="BQ2336" i="12"/>
  <c r="BW2336" i="12" s="1"/>
  <c r="BO1882" i="12"/>
  <c r="BU1882" i="12" s="1"/>
  <c r="BQ3029" i="12"/>
  <c r="BW3029" i="12" s="1"/>
  <c r="BP2727" i="12"/>
  <c r="BV2727" i="12" s="1"/>
  <c r="BQ2304" i="12"/>
  <c r="BW2304" i="12" s="1"/>
  <c r="BO1845" i="12"/>
  <c r="BU1845" i="12" s="1"/>
  <c r="BO3028" i="12"/>
  <c r="BU3028" i="12" s="1"/>
  <c r="BQ2718" i="12"/>
  <c r="BW2718" i="12" s="1"/>
  <c r="BO2298" i="12"/>
  <c r="BU2298" i="12" s="1"/>
  <c r="BP1837" i="12"/>
  <c r="BV1837" i="12" s="1"/>
  <c r="BP1430" i="12"/>
  <c r="BV1430" i="12" s="1"/>
  <c r="BQ1078" i="12"/>
  <c r="BW1078" i="12" s="1"/>
  <c r="BP781" i="12"/>
  <c r="BV781" i="12" s="1"/>
  <c r="BQ417" i="12"/>
  <c r="BW417" i="12" s="1"/>
  <c r="BO79" i="12"/>
  <c r="BU79" i="12" s="1"/>
  <c r="BP1389" i="12"/>
  <c r="BV1389" i="12" s="1"/>
  <c r="BQ1026" i="12"/>
  <c r="BW1026" i="12" s="1"/>
  <c r="BP739" i="12"/>
  <c r="BV739" i="12" s="1"/>
  <c r="BQ371" i="12"/>
  <c r="BW371" i="12" s="1"/>
  <c r="BP244" i="12"/>
  <c r="BV244" i="12" s="1"/>
  <c r="BP1316" i="12"/>
  <c r="BV1316" i="12" s="1"/>
  <c r="BQ969" i="12"/>
  <c r="BW969" i="12" s="1"/>
  <c r="BP684" i="12"/>
  <c r="BV684" i="12" s="1"/>
  <c r="BQ300" i="12"/>
  <c r="BW300" i="12" s="1"/>
  <c r="BO1616" i="12"/>
  <c r="BU1616" i="12" s="1"/>
  <c r="BP1241" i="12"/>
  <c r="BV1241" i="12" s="1"/>
  <c r="BQ912" i="12"/>
  <c r="BW912" i="12" s="1"/>
  <c r="BP591" i="12"/>
  <c r="BV591" i="12" s="1"/>
  <c r="BP211" i="12"/>
  <c r="BV211" i="12" s="1"/>
  <c r="BO3043" i="12"/>
  <c r="BU3043" i="12" s="1"/>
  <c r="BQ2760" i="12"/>
  <c r="BW2760" i="12" s="1"/>
  <c r="BO2360" i="12"/>
  <c r="BU2360" i="12" s="1"/>
  <c r="BP1908" i="12"/>
  <c r="BV1908" i="12" s="1"/>
  <c r="BQ3042" i="12"/>
  <c r="BW3042" i="12" s="1"/>
  <c r="BP2760" i="12"/>
  <c r="BV2760" i="12" s="1"/>
  <c r="BQ2355" i="12"/>
  <c r="BW2355" i="12" s="1"/>
  <c r="BO1908" i="12"/>
  <c r="BU1908" i="12" s="1"/>
  <c r="BO3041" i="12"/>
  <c r="BU3041" i="12" s="1"/>
  <c r="BQ2751" i="12"/>
  <c r="BW2751" i="12" s="1"/>
  <c r="BO2349" i="12"/>
  <c r="BU2349" i="12" s="1"/>
  <c r="BP1893" i="12"/>
  <c r="BV1893" i="12" s="1"/>
  <c r="BP3039" i="12"/>
  <c r="BV3039" i="12" s="1"/>
  <c r="BO2750" i="12"/>
  <c r="BU2750" i="12" s="1"/>
  <c r="BP2340" i="12"/>
  <c r="BV2340" i="12" s="1"/>
  <c r="BQ1882" i="12"/>
  <c r="BW1882" i="12" s="1"/>
  <c r="BP1445" i="12"/>
  <c r="BV1445" i="12" s="1"/>
  <c r="BQ1094" i="12"/>
  <c r="BW1094" i="12" s="1"/>
  <c r="BP800" i="12"/>
  <c r="BV800" i="12" s="1"/>
  <c r="BQ444" i="12"/>
  <c r="BW444" i="12" s="1"/>
  <c r="BO89" i="12"/>
  <c r="BU89" i="12" s="1"/>
  <c r="BP1409" i="12"/>
  <c r="BV1409" i="12" s="1"/>
  <c r="BQ1035" i="12"/>
  <c r="BW1035" i="12" s="1"/>
  <c r="BP753" i="12"/>
  <c r="BV753" i="12" s="1"/>
  <c r="BQ387" i="12"/>
  <c r="BW387" i="12" s="1"/>
  <c r="BO24" i="12"/>
  <c r="BU24" i="12" s="1"/>
  <c r="BP1332" i="12"/>
  <c r="BV1332" i="12" s="1"/>
  <c r="BP918" i="12"/>
  <c r="BV918" i="12" s="1"/>
  <c r="BO403" i="12"/>
  <c r="BU403" i="12" s="1"/>
  <c r="BO993" i="12"/>
  <c r="BU993" i="12" s="1"/>
  <c r="BO138" i="12"/>
  <c r="BU138" i="12" s="1"/>
  <c r="BO1597" i="12"/>
  <c r="BU1597" i="12" s="1"/>
  <c r="BP1226" i="12"/>
  <c r="BV1226" i="12" s="1"/>
  <c r="BQ896" i="12"/>
  <c r="BW896" i="12" s="1"/>
  <c r="BO575" i="12"/>
  <c r="BU575" i="12" s="1"/>
  <c r="BP195" i="12"/>
  <c r="BV195" i="12" s="1"/>
  <c r="BO3039" i="12"/>
  <c r="BU3039" i="12" s="1"/>
  <c r="BQ2744" i="12"/>
  <c r="BW2744" i="12" s="1"/>
  <c r="BO2340" i="12"/>
  <c r="BU2340" i="12" s="1"/>
  <c r="BP1882" i="12"/>
  <c r="BV1882" i="12" s="1"/>
  <c r="BP3031" i="12"/>
  <c r="BV3031" i="12" s="1"/>
  <c r="BO2734" i="12"/>
  <c r="BU2734" i="12" s="1"/>
  <c r="BP2310" i="12"/>
  <c r="BV2310" i="12" s="1"/>
  <c r="BQ1858" i="12"/>
  <c r="BW1858" i="12" s="1"/>
  <c r="BP3021" i="12"/>
  <c r="BV3021" i="12" s="1"/>
  <c r="BO2707" i="12"/>
  <c r="BU2707" i="12" s="1"/>
  <c r="BP2275" i="12"/>
  <c r="BV2275" i="12" s="1"/>
  <c r="BQ1818" i="12"/>
  <c r="BW1818" i="12" s="1"/>
  <c r="BQ3019" i="12"/>
  <c r="BW3019" i="12" s="1"/>
  <c r="BP2694" i="12"/>
  <c r="BV2694" i="12" s="1"/>
  <c r="BQ2260" i="12"/>
  <c r="BW2260" i="12" s="1"/>
  <c r="BQ1810" i="12"/>
  <c r="BW1810" i="12" s="1"/>
  <c r="BO1421" i="12"/>
  <c r="BU1421" i="12" s="1"/>
  <c r="BP1061" i="12"/>
  <c r="BV1061" i="12" s="1"/>
  <c r="BO772" i="12"/>
  <c r="BU772" i="12" s="1"/>
  <c r="BP401" i="12"/>
  <c r="BV401" i="12" s="1"/>
  <c r="BQ53" i="12"/>
  <c r="BW53" i="12" s="1"/>
  <c r="BO1356" i="12"/>
  <c r="BU1356" i="12" s="1"/>
  <c r="BP1002" i="12"/>
  <c r="BV1002" i="12" s="1"/>
  <c r="BO720" i="12"/>
  <c r="BU720" i="12" s="1"/>
  <c r="BP336" i="12"/>
  <c r="BV336" i="12" s="1"/>
  <c r="BQ228" i="12"/>
  <c r="BW228" i="12" s="1"/>
  <c r="BO1297" i="12"/>
  <c r="BU1297" i="12" s="1"/>
  <c r="BP954" i="12"/>
  <c r="BV954" i="12" s="1"/>
  <c r="BO662" i="12"/>
  <c r="BU662" i="12" s="1"/>
  <c r="BO279" i="12"/>
  <c r="BU279" i="12" s="1"/>
  <c r="BP1585" i="12"/>
  <c r="BV1585" i="12" s="1"/>
  <c r="BO1215" i="12"/>
  <c r="BU1215" i="12" s="1"/>
  <c r="BP895" i="12"/>
  <c r="BV895" i="12" s="1"/>
  <c r="BQ569" i="12"/>
  <c r="BW569" i="12" s="1"/>
  <c r="BO191" i="12"/>
  <c r="BU191" i="12" s="1"/>
  <c r="BQ3037" i="12"/>
  <c r="BW3037" i="12" s="1"/>
  <c r="BP2743" i="12"/>
  <c r="BV2743" i="12" s="1"/>
  <c r="BQ2333" i="12"/>
  <c r="BW2333" i="12" s="1"/>
  <c r="BO1879" i="12"/>
  <c r="BU1879" i="12" s="1"/>
  <c r="BP3037" i="12"/>
  <c r="BV3037" i="12" s="1"/>
  <c r="BO2743" i="12"/>
  <c r="BU2743" i="12" s="1"/>
  <c r="BP2333" i="12"/>
  <c r="BV2333" i="12" s="1"/>
  <c r="BQ1874" i="12"/>
  <c r="BW1874" i="12" s="1"/>
  <c r="BQ3033" i="12"/>
  <c r="BW3033" i="12" s="1"/>
  <c r="BP2741" i="12"/>
  <c r="BV2741" i="12" s="1"/>
  <c r="BQ2318" i="12"/>
  <c r="BW2318" i="12" s="1"/>
  <c r="BO1871" i="12"/>
  <c r="BU1871" i="12" s="1"/>
  <c r="BO3032" i="12"/>
  <c r="BU3032" i="12" s="1"/>
  <c r="BQ2734" i="12"/>
  <c r="BW2734" i="12" s="1"/>
  <c r="BO2314" i="12"/>
  <c r="BU2314" i="12" s="1"/>
  <c r="BP1862" i="12"/>
  <c r="BV1862" i="12" s="1"/>
  <c r="BO1426" i="12"/>
  <c r="BU1426" i="12" s="1"/>
  <c r="BP1076" i="12"/>
  <c r="BV1076" i="12" s="1"/>
  <c r="BO777" i="12"/>
  <c r="BU777" i="12" s="1"/>
  <c r="BP413" i="12"/>
  <c r="BV413" i="12" s="1"/>
  <c r="BQ69" i="12"/>
  <c r="BW69" i="12" s="1"/>
  <c r="BO1387" i="12"/>
  <c r="BU1387" i="12" s="1"/>
  <c r="BP1020" i="12"/>
  <c r="BV1020" i="12" s="1"/>
  <c r="BO735" i="12"/>
  <c r="BU735" i="12" s="1"/>
  <c r="BP357" i="12"/>
  <c r="BV357" i="12" s="1"/>
  <c r="BP240" i="12"/>
  <c r="BV240" i="12" s="1"/>
  <c r="BO1311" i="12"/>
  <c r="BU1311" i="12" s="1"/>
  <c r="BP967" i="12"/>
  <c r="BV967" i="12" s="1"/>
  <c r="BO674" i="12"/>
  <c r="BU674" i="12" s="1"/>
  <c r="BP297" i="12"/>
  <c r="BV297" i="12" s="1"/>
  <c r="BQ1606" i="12"/>
  <c r="BW1606" i="12" s="1"/>
  <c r="BO1237" i="12"/>
  <c r="BU1237" i="12" s="1"/>
  <c r="BP908" i="12"/>
  <c r="BV908" i="12" s="1"/>
  <c r="BO582" i="12"/>
  <c r="BU582" i="12" s="1"/>
  <c r="BO207" i="12"/>
  <c r="BU207" i="12" s="1"/>
  <c r="BP460" i="12"/>
  <c r="BV460" i="12" s="1"/>
  <c r="BP88" i="12"/>
  <c r="BV88" i="12" s="1"/>
  <c r="BQ1387" i="12"/>
  <c r="BW1387" i="12" s="1"/>
  <c r="BO1026" i="12"/>
  <c r="BU1026" i="12" s="1"/>
  <c r="BQ735" i="12"/>
  <c r="BW735" i="12" s="1"/>
  <c r="BO371" i="12"/>
  <c r="BU371" i="12" s="1"/>
  <c r="BO228" i="12"/>
  <c r="BU228" i="12" s="1"/>
  <c r="BO2896" i="12"/>
  <c r="BU2896" i="12" s="1"/>
  <c r="BP2537" i="12"/>
  <c r="BV2537" i="12" s="1"/>
  <c r="BQ2059" i="12"/>
  <c r="BW2059" i="12" s="1"/>
  <c r="BO3123" i="12"/>
  <c r="BU3123" i="12" s="1"/>
  <c r="BP2865" i="12"/>
  <c r="BV2865" i="12" s="1"/>
  <c r="BQ2505" i="12"/>
  <c r="BW2505" i="12" s="1"/>
  <c r="BO2040" i="12"/>
  <c r="BU2040" i="12" s="1"/>
  <c r="BO3105" i="12"/>
  <c r="BU3105" i="12" s="1"/>
  <c r="BP2837" i="12"/>
  <c r="BV2837" i="12" s="1"/>
  <c r="BQ2468" i="12"/>
  <c r="BW2468" i="12" s="1"/>
  <c r="BO2012" i="12"/>
  <c r="BU2012" i="12" s="1"/>
  <c r="BP3103" i="12"/>
  <c r="BV3103" i="12" s="1"/>
  <c r="BQ2831" i="12"/>
  <c r="BW2831" i="12" s="1"/>
  <c r="BO2464" i="12"/>
  <c r="BU2464" i="12" s="1"/>
  <c r="BP2003" i="12"/>
  <c r="BV2003" i="12" s="1"/>
  <c r="BQ1593" i="12"/>
  <c r="BW1593" i="12" s="1"/>
  <c r="BO1226" i="12"/>
  <c r="BU1226" i="12" s="1"/>
  <c r="BP896" i="12"/>
  <c r="BV896" i="12" s="1"/>
  <c r="BQ573" i="12"/>
  <c r="BW573" i="12" s="1"/>
  <c r="BO195" i="12"/>
  <c r="BU195" i="12" s="1"/>
  <c r="BO1511" i="12"/>
  <c r="BU1511" i="12" s="1"/>
  <c r="BQ1145" i="12"/>
  <c r="BW1145" i="12" s="1"/>
  <c r="BP851" i="12"/>
  <c r="BV851" i="12" s="1"/>
  <c r="BQ508" i="12"/>
  <c r="BW508" i="12" s="1"/>
  <c r="BO131" i="12"/>
  <c r="BU131" i="12" s="1"/>
  <c r="BP1436" i="12"/>
  <c r="BV1436" i="12" s="1"/>
  <c r="BQ1085" i="12"/>
  <c r="BW1085" i="12" s="1"/>
  <c r="BP790" i="12"/>
  <c r="BV790" i="12" s="1"/>
  <c r="BQ432" i="12"/>
  <c r="BW432" i="12" s="1"/>
  <c r="BO84" i="12"/>
  <c r="BU84" i="12" s="1"/>
  <c r="BP1376" i="12"/>
  <c r="BV1376" i="12" s="1"/>
  <c r="BQ1019" i="12"/>
  <c r="BW1019" i="12" s="1"/>
  <c r="BP731" i="12"/>
  <c r="BV731" i="12" s="1"/>
  <c r="BQ353" i="12"/>
  <c r="BW353" i="12" s="1"/>
  <c r="BO224" i="12"/>
  <c r="BU224" i="12" s="1"/>
  <c r="BQ2890" i="12"/>
  <c r="BW2890" i="12" s="1"/>
  <c r="BO2533" i="12"/>
  <c r="BU2533" i="12" s="1"/>
  <c r="BP2053" i="12"/>
  <c r="BV2053" i="12" s="1"/>
  <c r="BP1648" i="12"/>
  <c r="BV1648" i="12" s="1"/>
  <c r="BP2890" i="12"/>
  <c r="BV2890" i="12" s="1"/>
  <c r="BQ2529" i="12"/>
  <c r="BW2529" i="12" s="1"/>
  <c r="BO2053" i="12"/>
  <c r="BU2053" i="12" s="1"/>
  <c r="BO1648" i="12"/>
  <c r="BU1648" i="12" s="1"/>
  <c r="BQ2878" i="12"/>
  <c r="BW2878" i="12" s="1"/>
  <c r="BO2525" i="12"/>
  <c r="BU2525" i="12" s="1"/>
  <c r="BP2046" i="12"/>
  <c r="BV2046" i="12" s="1"/>
  <c r="BQ3123" i="12"/>
  <c r="BW3123" i="12" s="1"/>
  <c r="BO2868" i="12"/>
  <c r="BU2868" i="12" s="1"/>
  <c r="BP2517" i="12"/>
  <c r="BV2517" i="12" s="1"/>
  <c r="BQ2040" i="12"/>
  <c r="BW2040" i="12" s="1"/>
  <c r="BQ1611" i="12"/>
  <c r="BW1611" i="12" s="1"/>
  <c r="BO1241" i="12"/>
  <c r="BU1241" i="12" s="1"/>
  <c r="BP912" i="12"/>
  <c r="BV912" i="12" s="1"/>
  <c r="BO591" i="12"/>
  <c r="BU591" i="12" s="1"/>
  <c r="BO211" i="12"/>
  <c r="BU211" i="12" s="1"/>
  <c r="BO1533" i="12"/>
  <c r="BU1533" i="12" s="1"/>
  <c r="BQ1161" i="12"/>
  <c r="BW1161" i="12" s="1"/>
  <c r="BP869" i="12"/>
  <c r="BV869" i="12" s="1"/>
  <c r="BQ527" i="12"/>
  <c r="BW527" i="12" s="1"/>
  <c r="BO145" i="12"/>
  <c r="BU145" i="12" s="1"/>
  <c r="BP1457" i="12"/>
  <c r="BV1457" i="12" s="1"/>
  <c r="BQ1101" i="12"/>
  <c r="BW1101" i="12" s="1"/>
  <c r="BP809" i="12"/>
  <c r="BV809" i="12" s="1"/>
  <c r="BQ451" i="12"/>
  <c r="BW451" i="12" s="1"/>
  <c r="BO93" i="12"/>
  <c r="BU93" i="12" s="1"/>
  <c r="BP1400" i="12"/>
  <c r="BV1400" i="12" s="1"/>
  <c r="BQ1032" i="12"/>
  <c r="BW1032" i="12" s="1"/>
  <c r="BP746" i="12"/>
  <c r="BV746" i="12" s="1"/>
  <c r="BQ377" i="12"/>
  <c r="BW377" i="12" s="1"/>
  <c r="BO236" i="12"/>
  <c r="BU236" i="12" s="1"/>
  <c r="BE226" i="12"/>
  <c r="BK226" i="12" s="1"/>
  <c r="BD221" i="12"/>
  <c r="BJ221" i="12" s="1"/>
  <c r="BD254" i="12"/>
  <c r="BJ254" i="12" s="1"/>
  <c r="BE218" i="12"/>
  <c r="BK218" i="12" s="1"/>
  <c r="BE2428" i="12"/>
  <c r="BK2428" i="12" s="1"/>
  <c r="BC250" i="12"/>
  <c r="BI250" i="12" s="1"/>
  <c r="BD253" i="12"/>
  <c r="BJ253" i="12" s="1"/>
  <c r="BD2428" i="12"/>
  <c r="BJ2428" i="12" s="1"/>
  <c r="BD250" i="12"/>
  <c r="BJ250" i="12" s="1"/>
  <c r="BE241" i="12"/>
  <c r="BK241" i="12" s="1"/>
  <c r="BE230" i="12"/>
  <c r="BK230" i="12" s="1"/>
  <c r="BC238" i="12"/>
  <c r="BI238" i="12" s="1"/>
  <c r="BE229" i="12"/>
  <c r="BK229" i="12" s="1"/>
  <c r="BE221" i="12"/>
  <c r="BK221" i="12" s="1"/>
  <c r="BE2421" i="12"/>
  <c r="BK2421" i="12" s="1"/>
  <c r="BD233" i="12"/>
  <c r="BJ233" i="12" s="1"/>
  <c r="BD229" i="12"/>
  <c r="BJ229" i="12" s="1"/>
  <c r="BC253" i="12"/>
  <c r="BI253" i="12" s="1"/>
  <c r="BD245" i="12"/>
  <c r="BJ245" i="12" s="1"/>
  <c r="BE238" i="12"/>
  <c r="BK238" i="12" s="1"/>
  <c r="BD238" i="12"/>
  <c r="BJ238" i="12" s="1"/>
  <c r="BC246" i="12"/>
  <c r="BI246" i="12" s="1"/>
  <c r="BD249" i="12"/>
  <c r="BJ249" i="12" s="1"/>
  <c r="BC242" i="12"/>
  <c r="BI242" i="12" s="1"/>
  <c r="BE242" i="12"/>
  <c r="BK242" i="12" s="1"/>
  <c r="BD222" i="12"/>
  <c r="BJ222" i="12" s="1"/>
  <c r="BE250" i="12"/>
  <c r="BK250" i="12" s="1"/>
  <c r="BD2421" i="12"/>
  <c r="BJ2421" i="12" s="1"/>
  <c r="BE233" i="12"/>
  <c r="BK233" i="12" s="1"/>
  <c r="BD241" i="12"/>
  <c r="BJ241" i="12" s="1"/>
  <c r="BC218" i="12"/>
  <c r="BI218" i="12" s="1"/>
  <c r="BD237" i="12"/>
  <c r="BJ237" i="12" s="1"/>
  <c r="BC222" i="12"/>
  <c r="BI222" i="12" s="1"/>
  <c r="BE234" i="12"/>
  <c r="BK234" i="12" s="1"/>
  <c r="BC237" i="12"/>
  <c r="BI237" i="12" s="1"/>
  <c r="BD217" i="12"/>
  <c r="BJ217" i="12" s="1"/>
  <c r="BC2431" i="12"/>
  <c r="BI2431" i="12" s="1"/>
  <c r="BE237" i="12"/>
  <c r="BK237" i="12" s="1"/>
  <c r="BC229" i="12"/>
  <c r="BI229" i="12" s="1"/>
  <c r="BC241" i="12"/>
  <c r="BI241" i="12" s="1"/>
  <c r="BE217" i="12"/>
  <c r="BK217" i="12" s="1"/>
  <c r="BC2421" i="12"/>
  <c r="BI2421" i="12" s="1"/>
  <c r="BE254" i="12"/>
  <c r="BK254" i="12" s="1"/>
  <c r="BD225" i="12"/>
  <c r="BJ225" i="12" s="1"/>
  <c r="BC234" i="12"/>
  <c r="BI234" i="12" s="1"/>
  <c r="BC245" i="12"/>
  <c r="BI245" i="12" s="1"/>
  <c r="BD226" i="12"/>
  <c r="BJ226" i="12" s="1"/>
  <c r="BC226" i="12"/>
  <c r="BI226" i="12" s="1"/>
  <c r="BE253" i="12"/>
  <c r="BK253" i="12" s="1"/>
  <c r="BC254" i="12"/>
  <c r="BI254" i="12" s="1"/>
  <c r="BC225" i="12"/>
  <c r="BI225" i="12" s="1"/>
  <c r="BD242" i="12"/>
  <c r="BJ242" i="12" s="1"/>
  <c r="BE225" i="12"/>
  <c r="BK225" i="12" s="1"/>
  <c r="BD234" i="12"/>
  <c r="BJ234" i="12" s="1"/>
  <c r="BE249" i="12"/>
  <c r="BK249" i="12" s="1"/>
  <c r="BE245" i="12"/>
  <c r="BK245" i="12" s="1"/>
  <c r="BD218" i="12"/>
  <c r="BJ218" i="12" s="1"/>
  <c r="BC230" i="12"/>
  <c r="BI230" i="12" s="1"/>
  <c r="BD230" i="12"/>
  <c r="BJ230" i="12" s="1"/>
  <c r="BE222" i="12"/>
  <c r="BK222" i="12" s="1"/>
  <c r="BC221" i="12"/>
  <c r="BI221" i="12" s="1"/>
  <c r="BC233" i="12"/>
  <c r="BI233" i="12" s="1"/>
  <c r="BD246" i="12"/>
  <c r="BJ246" i="12" s="1"/>
  <c r="BC2428" i="12"/>
  <c r="BI2428" i="12" s="1"/>
  <c r="BC217" i="12"/>
  <c r="BI217" i="12" s="1"/>
  <c r="BC249" i="12"/>
  <c r="BI249" i="12" s="1"/>
  <c r="BE246" i="12"/>
  <c r="BK246" i="12" s="1"/>
  <c r="BE2431" i="12"/>
  <c r="BK2431" i="12" s="1"/>
  <c r="AI2430" i="12"/>
  <c r="AM2430" i="12" s="1"/>
  <c r="AQ2430" i="12" s="1"/>
  <c r="AW2430" i="12" s="1"/>
  <c r="AI2620" i="12"/>
  <c r="AM2620" i="12" s="1"/>
  <c r="AQ2620" i="12" s="1"/>
  <c r="AW2620" i="12" s="1"/>
  <c r="AI214" i="12"/>
  <c r="AM214" i="12" s="1"/>
  <c r="AQ214" i="12" s="1"/>
  <c r="AW214" i="12" s="1"/>
  <c r="AJ2430" i="12"/>
  <c r="AR2430" i="12" s="1"/>
  <c r="AX2430" i="12" s="1"/>
  <c r="AK1543" i="12"/>
  <c r="AS1543" i="12" s="1"/>
  <c r="AY1543" i="12" s="1"/>
  <c r="AI2436" i="12"/>
  <c r="AM2436" i="12" s="1"/>
  <c r="AQ2436" i="12" s="1"/>
  <c r="AW2436" i="12" s="1"/>
  <c r="AI1207" i="12"/>
  <c r="AM1207" i="12" s="1"/>
  <c r="AQ1207" i="12" s="1"/>
  <c r="AW1207" i="12" s="1"/>
  <c r="AK214" i="12"/>
  <c r="AS214" i="12" s="1"/>
  <c r="AY214" i="12" s="1"/>
  <c r="AJ210" i="12"/>
  <c r="AR210" i="12" s="1"/>
  <c r="AX210" i="12" s="1"/>
  <c r="AJ1671" i="12"/>
  <c r="AR1671" i="12" s="1"/>
  <c r="AX1671" i="12" s="1"/>
  <c r="AI1543" i="12"/>
  <c r="AM1543" i="12" s="1"/>
  <c r="AQ1543" i="12" s="1"/>
  <c r="AW1543" i="12" s="1"/>
  <c r="AK210" i="12"/>
  <c r="AS210" i="12" s="1"/>
  <c r="AY210" i="12" s="1"/>
  <c r="AJ214" i="12"/>
  <c r="AR214" i="12" s="1"/>
  <c r="AX214" i="12" s="1"/>
  <c r="AI1671" i="12"/>
  <c r="AM1671" i="12" s="1"/>
  <c r="AQ1671" i="12" s="1"/>
  <c r="AW1671" i="12" s="1"/>
  <c r="AI210" i="12"/>
  <c r="AM210" i="12" s="1"/>
  <c r="AQ210" i="12" s="1"/>
  <c r="AW210" i="12" s="1"/>
  <c r="AI1814" i="12"/>
  <c r="AM1814" i="12" s="1"/>
  <c r="AQ1814" i="12" s="1"/>
  <c r="AW1814" i="12" s="1"/>
  <c r="AK2429" i="12"/>
  <c r="AS2429" i="12" s="1"/>
  <c r="AY2429" i="12" s="1"/>
  <c r="AK1671" i="12"/>
  <c r="AS1671" i="12" s="1"/>
  <c r="AY1671" i="12" s="1"/>
  <c r="AJ2429" i="12"/>
  <c r="AR2429" i="12" s="1"/>
  <c r="AX2429" i="12" s="1"/>
  <c r="AJ1543" i="12"/>
  <c r="AR1543" i="12" s="1"/>
  <c r="AX1543" i="12" s="1"/>
  <c r="AE209" i="12"/>
  <c r="AE208" i="12"/>
  <c r="AE212" i="12"/>
  <c r="AD208" i="12"/>
  <c r="AC212" i="12"/>
  <c r="AD2500" i="12"/>
  <c r="AD1885" i="12"/>
  <c r="AD2439" i="12"/>
  <c r="AE2500" i="12"/>
  <c r="AE213" i="12"/>
  <c r="AD209" i="12"/>
  <c r="AC213" i="12"/>
  <c r="AC2439" i="12"/>
  <c r="AC2500" i="12"/>
  <c r="AC1809" i="12"/>
  <c r="AD2427" i="12"/>
  <c r="AE2439" i="12"/>
  <c r="AE2427" i="12"/>
  <c r="AD1809" i="12"/>
  <c r="AE1885" i="12"/>
  <c r="AD213" i="12"/>
  <c r="AE1809" i="12"/>
  <c r="AC209" i="12"/>
  <c r="AC2427" i="12"/>
  <c r="AC1885" i="12"/>
  <c r="AE2430" i="12"/>
  <c r="AD212" i="12"/>
  <c r="AC208" i="12"/>
  <c r="AC2429" i="12"/>
  <c r="K264" i="12"/>
  <c r="J264" i="12"/>
  <c r="I264" i="12"/>
  <c r="I2425" i="12"/>
  <c r="L2425" i="12" s="1"/>
  <c r="T2425" i="12" s="1"/>
  <c r="L2426" i="12"/>
  <c r="T2426" i="12" s="1"/>
  <c r="I1883" i="12"/>
  <c r="L1883" i="12" s="1"/>
  <c r="T1883" i="12" s="1"/>
  <c r="L1884" i="12"/>
  <c r="T1884" i="12" s="1"/>
  <c r="I2437" i="12"/>
  <c r="L2437" i="12" s="1"/>
  <c r="T2437" i="12" s="1"/>
  <c r="L2438" i="12"/>
  <c r="T2438" i="12" s="1"/>
  <c r="I2498" i="12"/>
  <c r="L2498" i="12" s="1"/>
  <c r="T2498" i="12" s="1"/>
  <c r="L2499" i="12"/>
  <c r="T2499" i="12" s="1"/>
  <c r="I1807" i="12"/>
  <c r="L1807" i="12" s="1"/>
  <c r="T1807" i="12" s="1"/>
  <c r="L1808" i="12"/>
  <c r="T1808" i="12" s="1"/>
  <c r="J2498" i="12"/>
  <c r="M2498" i="12" s="1"/>
  <c r="U2498" i="12" s="1"/>
  <c r="M2499" i="12"/>
  <c r="U2499" i="12" s="1"/>
  <c r="J1883" i="12"/>
  <c r="M1883" i="12" s="1"/>
  <c r="U1883" i="12" s="1"/>
  <c r="M1884" i="12"/>
  <c r="U1884" i="12" s="1"/>
  <c r="J2437" i="12"/>
  <c r="M2437" i="12" s="1"/>
  <c r="U2437" i="12" s="1"/>
  <c r="M2438" i="12"/>
  <c r="U2438" i="12" s="1"/>
  <c r="K2498" i="12"/>
  <c r="N2498" i="12" s="1"/>
  <c r="V2498" i="12" s="1"/>
  <c r="N2499" i="12"/>
  <c r="V2499" i="12" s="1"/>
  <c r="J2425" i="12"/>
  <c r="M2425" i="12" s="1"/>
  <c r="U2425" i="12" s="1"/>
  <c r="M2426" i="12"/>
  <c r="U2426" i="12" s="1"/>
  <c r="K2437" i="12"/>
  <c r="N2437" i="12" s="1"/>
  <c r="V2437" i="12" s="1"/>
  <c r="N2438" i="12"/>
  <c r="V2438" i="12" s="1"/>
  <c r="K2425" i="12"/>
  <c r="N2425" i="12" s="1"/>
  <c r="V2425" i="12" s="1"/>
  <c r="N2426" i="12"/>
  <c r="V2426" i="12" s="1"/>
  <c r="J1807" i="12"/>
  <c r="M1807" i="12" s="1"/>
  <c r="U1807" i="12" s="1"/>
  <c r="M1808" i="12"/>
  <c r="U1808" i="12" s="1"/>
  <c r="K1883" i="12"/>
  <c r="N1883" i="12" s="1"/>
  <c r="V1883" i="12" s="1"/>
  <c r="N1884" i="12"/>
  <c r="V1884" i="12" s="1"/>
  <c r="K1807" i="12"/>
  <c r="N1807" i="12" s="1"/>
  <c r="V1807" i="12" s="1"/>
  <c r="N1808" i="12"/>
  <c r="V1808" i="12" s="1"/>
  <c r="J199" i="12"/>
  <c r="I199" i="12"/>
  <c r="K199" i="12"/>
  <c r="I1795" i="12"/>
  <c r="K1795" i="12"/>
  <c r="J1795" i="12"/>
  <c r="K2807" i="12"/>
  <c r="K2806" i="12" s="1"/>
  <c r="K18" i="12"/>
  <c r="K17" i="12" s="1"/>
  <c r="J2939" i="12"/>
  <c r="J2934" i="12" s="1"/>
  <c r="I2833" i="12"/>
  <c r="I2832" i="12" s="1"/>
  <c r="I977" i="12"/>
  <c r="I976" i="12" s="1"/>
  <c r="I965" i="12"/>
  <c r="I964" i="12" s="1"/>
  <c r="J312" i="12"/>
  <c r="J311" i="12" s="1"/>
  <c r="K2606" i="12"/>
  <c r="I1888" i="12"/>
  <c r="K714" i="12"/>
  <c r="J2606" i="12"/>
  <c r="J1418" i="12"/>
  <c r="J1417" i="12" s="1"/>
  <c r="K1385" i="12"/>
  <c r="K1384" i="12" s="1"/>
  <c r="K1377" i="12" s="1"/>
  <c r="J1262" i="12"/>
  <c r="J664" i="12"/>
  <c r="J663" i="12" s="1"/>
  <c r="K571" i="12"/>
  <c r="K570" i="12" s="1"/>
  <c r="K2684" i="12"/>
  <c r="I768" i="12"/>
  <c r="I767" i="12" s="1"/>
  <c r="I766" i="12" s="1"/>
  <c r="I765" i="12" s="1"/>
  <c r="I685" i="12"/>
  <c r="I681" i="12" s="1"/>
  <c r="I506" i="12"/>
  <c r="I505" i="12" s="1"/>
  <c r="I504" i="12" s="1"/>
  <c r="K332" i="12"/>
  <c r="K331" i="12" s="1"/>
  <c r="K80" i="12"/>
  <c r="K76" i="12" s="1"/>
  <c r="J1162" i="12"/>
  <c r="J1127" i="12" s="1"/>
  <c r="J578" i="12"/>
  <c r="J577" i="12" s="1"/>
  <c r="J3095" i="12"/>
  <c r="J3094" i="12" s="1"/>
  <c r="J3070" i="12" s="1"/>
  <c r="J2913" i="12"/>
  <c r="K2842" i="12"/>
  <c r="K2841" i="12" s="1"/>
  <c r="I2030" i="12"/>
  <c r="I2026" i="12" s="1"/>
  <c r="I2025" i="12" s="1"/>
  <c r="J1410" i="12"/>
  <c r="J1406" i="12" s="1"/>
  <c r="J1057" i="12"/>
  <c r="J1056" i="12" s="1"/>
  <c r="K889" i="12"/>
  <c r="K879" i="12" s="1"/>
  <c r="K878" i="12" s="1"/>
  <c r="J861" i="12"/>
  <c r="J860" i="12" s="1"/>
  <c r="J784" i="12"/>
  <c r="J783" i="12" s="1"/>
  <c r="I2454" i="12"/>
  <c r="I2453" i="12" s="1"/>
  <c r="I2452" i="12" s="1"/>
  <c r="K2442" i="12"/>
  <c r="K2441" i="12" s="1"/>
  <c r="I2361" i="12"/>
  <c r="I2350" i="12" s="1"/>
  <c r="I2271" i="12"/>
  <c r="I2122" i="12"/>
  <c r="I2118" i="12" s="1"/>
  <c r="I2113" i="12" s="1"/>
  <c r="I2112" i="12" s="1"/>
  <c r="I1046" i="12"/>
  <c r="I1045" i="12" s="1"/>
  <c r="K991" i="12"/>
  <c r="K984" i="12" s="1"/>
  <c r="J971" i="12"/>
  <c r="J970" i="12" s="1"/>
  <c r="I971" i="12"/>
  <c r="I970" i="12" s="1"/>
  <c r="I664" i="12"/>
  <c r="I663" i="12" s="1"/>
  <c r="J641" i="12"/>
  <c r="J640" i="12" s="1"/>
  <c r="I624" i="12"/>
  <c r="I623" i="12" s="1"/>
  <c r="I622" i="12" s="1"/>
  <c r="J571" i="12"/>
  <c r="J570" i="12" s="1"/>
  <c r="I512" i="12"/>
  <c r="I511" i="12" s="1"/>
  <c r="J1483" i="12"/>
  <c r="K1057" i="12"/>
  <c r="K1056" i="12" s="1"/>
  <c r="J977" i="12"/>
  <c r="J976" i="12" s="1"/>
  <c r="J965" i="12"/>
  <c r="J964" i="12" s="1"/>
  <c r="K49" i="12"/>
  <c r="J1970" i="12"/>
  <c r="J1969" i="12" s="1"/>
  <c r="J1963" i="12" s="1"/>
  <c r="I1483" i="12"/>
  <c r="I1418" i="12"/>
  <c r="I1417" i="12" s="1"/>
  <c r="K1410" i="12"/>
  <c r="K1406" i="12" s="1"/>
  <c r="I1262" i="12"/>
  <c r="I861" i="12"/>
  <c r="I860" i="12" s="1"/>
  <c r="I595" i="12"/>
  <c r="I594" i="12" s="1"/>
  <c r="I2684" i="12"/>
  <c r="K1483" i="12"/>
  <c r="J2330" i="12"/>
  <c r="J2329" i="12" s="1"/>
  <c r="J2323" i="12" s="1"/>
  <c r="I2286" i="12"/>
  <c r="I2285" i="12" s="1"/>
  <c r="I2221" i="12"/>
  <c r="I1283" i="12"/>
  <c r="I1282" i="12" s="1"/>
  <c r="I948" i="12"/>
  <c r="I944" i="12" s="1"/>
  <c r="K744" i="12"/>
  <c r="K740" i="12" s="1"/>
  <c r="I490" i="12"/>
  <c r="I477" i="12" s="1"/>
  <c r="J392" i="12"/>
  <c r="J391" i="12" s="1"/>
  <c r="J2674" i="12"/>
  <c r="I2580" i="12"/>
  <c r="I2330" i="12"/>
  <c r="I2329" i="12" s="1"/>
  <c r="I2323" i="12" s="1"/>
  <c r="I2047" i="12"/>
  <c r="J2030" i="12"/>
  <c r="J2026" i="12" s="1"/>
  <c r="J2025" i="12" s="1"/>
  <c r="J1385" i="12"/>
  <c r="J1384" i="12" s="1"/>
  <c r="J1377" i="12" s="1"/>
  <c r="K873" i="12"/>
  <c r="K872" i="12" s="1"/>
  <c r="I867" i="12"/>
  <c r="I866" i="12" s="1"/>
  <c r="K624" i="12"/>
  <c r="K623" i="12" s="1"/>
  <c r="K622" i="12" s="1"/>
  <c r="I589" i="12"/>
  <c r="I588" i="12" s="1"/>
  <c r="I192" i="12"/>
  <c r="I187" i="12" s="1"/>
  <c r="K2833" i="12"/>
  <c r="K2832" i="12" s="1"/>
  <c r="K2724" i="12"/>
  <c r="K2286" i="12"/>
  <c r="K2285" i="12" s="1"/>
  <c r="I1876" i="12"/>
  <c r="J1632" i="12"/>
  <c r="J1623" i="12" s="1"/>
  <c r="J1622" i="12" s="1"/>
  <c r="J1621" i="12" s="1"/>
  <c r="I1431" i="12"/>
  <c r="J1283" i="12"/>
  <c r="J1282" i="12" s="1"/>
  <c r="K1269" i="12"/>
  <c r="K1268" i="12" s="1"/>
  <c r="I1162" i="12"/>
  <c r="I1127" i="12" s="1"/>
  <c r="K1030" i="12"/>
  <c r="K1023" i="12" s="1"/>
  <c r="J928" i="12"/>
  <c r="J927" i="12" s="1"/>
  <c r="K670" i="12"/>
  <c r="K669" i="12" s="1"/>
  <c r="J565" i="12"/>
  <c r="J564" i="12" s="1"/>
  <c r="K490" i="12"/>
  <c r="K477" i="12" s="1"/>
  <c r="K399" i="12"/>
  <c r="K398" i="12" s="1"/>
  <c r="J399" i="12"/>
  <c r="J398" i="12" s="1"/>
  <c r="J385" i="12"/>
  <c r="J384" i="12" s="1"/>
  <c r="K369" i="12"/>
  <c r="K368" i="12" s="1"/>
  <c r="J318" i="12"/>
  <c r="J317" i="12" s="1"/>
  <c r="I283" i="12"/>
  <c r="I282" i="12" s="1"/>
  <c r="K135" i="12"/>
  <c r="J80" i="12"/>
  <c r="J76" i="12" s="1"/>
  <c r="J2957" i="12"/>
  <c r="J2952" i="12" s="1"/>
  <c r="J2946" i="12" s="1"/>
  <c r="K2731" i="12"/>
  <c r="J2454" i="12"/>
  <c r="J2453" i="12" s="1"/>
  <c r="J2452" i="12" s="1"/>
  <c r="J2286" i="12"/>
  <c r="J2285" i="12" s="1"/>
  <c r="I3114" i="12"/>
  <c r="I3113" i="12" s="1"/>
  <c r="I3112" i="12" s="1"/>
  <c r="I2978" i="12"/>
  <c r="I2973" i="12" s="1"/>
  <c r="I2967" i="12" s="1"/>
  <c r="J2833" i="12"/>
  <c r="J2832" i="12" s="1"/>
  <c r="I2442" i="12"/>
  <c r="I2441" i="12" s="1"/>
  <c r="K2400" i="12"/>
  <c r="K2395" i="12" s="1"/>
  <c r="J2122" i="12"/>
  <c r="J2118" i="12" s="1"/>
  <c r="J2113" i="12" s="1"/>
  <c r="J2112" i="12" s="1"/>
  <c r="K2655" i="12"/>
  <c r="K1900" i="12"/>
  <c r="I2674" i="12"/>
  <c r="J2642" i="12"/>
  <c r="J1223" i="12"/>
  <c r="I441" i="12"/>
  <c r="I424" i="12" s="1"/>
  <c r="I423" i="12" s="1"/>
  <c r="J1888" i="12"/>
  <c r="I2887" i="12"/>
  <c r="J2738" i="12"/>
  <c r="I2081" i="12"/>
  <c r="I2076" i="12" s="1"/>
  <c r="K2055" i="12"/>
  <c r="I1828" i="12"/>
  <c r="I1827" i="12" s="1"/>
  <c r="J1612" i="12"/>
  <c r="K1459" i="12"/>
  <c r="K1458" i="12" s="1"/>
  <c r="K1452" i="12" s="1"/>
  <c r="I1269" i="12"/>
  <c r="I1268" i="12" s="1"/>
  <c r="K1262" i="12"/>
  <c r="I938" i="12"/>
  <c r="I937" i="12" s="1"/>
  <c r="K928" i="12"/>
  <c r="K927" i="12" s="1"/>
  <c r="J914" i="12"/>
  <c r="J913" i="12" s="1"/>
  <c r="I914" i="12"/>
  <c r="I913" i="12" s="1"/>
  <c r="I904" i="12"/>
  <c r="I903" i="12" s="1"/>
  <c r="I873" i="12"/>
  <c r="I872" i="12" s="1"/>
  <c r="K824" i="12"/>
  <c r="K823" i="12" s="1"/>
  <c r="J768" i="12"/>
  <c r="J767" i="12" s="1"/>
  <c r="J766" i="12" s="1"/>
  <c r="J765" i="12" s="1"/>
  <c r="I670" i="12"/>
  <c r="I669" i="12" s="1"/>
  <c r="K664" i="12"/>
  <c r="K663" i="12" s="1"/>
  <c r="I641" i="12"/>
  <c r="I640" i="12" s="1"/>
  <c r="K589" i="12"/>
  <c r="K588" i="12" s="1"/>
  <c r="K565" i="12"/>
  <c r="K564" i="12" s="1"/>
  <c r="K506" i="12"/>
  <c r="K505" i="12" s="1"/>
  <c r="K504" i="12" s="1"/>
  <c r="J506" i="12"/>
  <c r="J505" i="12" s="1"/>
  <c r="J504" i="12" s="1"/>
  <c r="J369" i="12"/>
  <c r="J368" i="12" s="1"/>
  <c r="J277" i="12"/>
  <c r="J276" i="12" s="1"/>
  <c r="I277" i="12"/>
  <c r="I276" i="12" s="1"/>
  <c r="J192" i="12"/>
  <c r="J187" i="12" s="1"/>
  <c r="J1644" i="12"/>
  <c r="J1299" i="12"/>
  <c r="J1298" i="12" s="1"/>
  <c r="I1299" i="12"/>
  <c r="I1298" i="12" s="1"/>
  <c r="K1293" i="12"/>
  <c r="K1292" i="12" s="1"/>
  <c r="J1269" i="12"/>
  <c r="J1268" i="12" s="1"/>
  <c r="I1091" i="12"/>
  <c r="I1090" i="12" s="1"/>
  <c r="K1074" i="12"/>
  <c r="K1073" i="12" s="1"/>
  <c r="K1072" i="12" s="1"/>
  <c r="I1057" i="12"/>
  <c r="I1056" i="12" s="1"/>
  <c r="K1046" i="12"/>
  <c r="K1045" i="12" s="1"/>
  <c r="I1030" i="12"/>
  <c r="I1023" i="12" s="1"/>
  <c r="J824" i="12"/>
  <c r="J823" i="12" s="1"/>
  <c r="I647" i="12"/>
  <c r="I646" i="12" s="1"/>
  <c r="K595" i="12"/>
  <c r="K594" i="12" s="1"/>
  <c r="J512" i="12"/>
  <c r="J511" i="12" s="1"/>
  <c r="K385" i="12"/>
  <c r="K384" i="12" s="1"/>
  <c r="I369" i="12"/>
  <c r="I368" i="12" s="1"/>
  <c r="I345" i="12"/>
  <c r="I344" i="12" s="1"/>
  <c r="K318" i="12"/>
  <c r="K317" i="12" s="1"/>
  <c r="I312" i="12"/>
  <c r="I311" i="12" s="1"/>
  <c r="I135" i="12"/>
  <c r="K117" i="12"/>
  <c r="K116" i="12" s="1"/>
  <c r="K115" i="12" s="1"/>
  <c r="K104" i="12" s="1"/>
  <c r="I80" i="12"/>
  <c r="I76" i="12" s="1"/>
  <c r="J1780" i="12"/>
  <c r="K1418" i="12"/>
  <c r="K1417" i="12" s="1"/>
  <c r="I1410" i="12"/>
  <c r="I1406" i="12" s="1"/>
  <c r="J1062" i="12"/>
  <c r="I837" i="12"/>
  <c r="I797" i="12"/>
  <c r="I796" i="12" s="1"/>
  <c r="I90" i="12"/>
  <c r="I85" i="12" s="1"/>
  <c r="J2788" i="12"/>
  <c r="J2978" i="12"/>
  <c r="J2973" i="12" s="1"/>
  <c r="J2967" i="12" s="1"/>
  <c r="J2862" i="12"/>
  <c r="J2616" i="12"/>
  <c r="J2615" i="12" s="1"/>
  <c r="I2400" i="12"/>
  <c r="I2395" i="12" s="1"/>
  <c r="J2255" i="12"/>
  <c r="I2055" i="12"/>
  <c r="I3000" i="12"/>
  <c r="I2995" i="12" s="1"/>
  <c r="K2887" i="12"/>
  <c r="J2781" i="12"/>
  <c r="K2978" i="12"/>
  <c r="K2973" i="12" s="1"/>
  <c r="K2967" i="12" s="1"/>
  <c r="I2925" i="12"/>
  <c r="J2842" i="12"/>
  <c r="J2841" i="12" s="1"/>
  <c r="I2842" i="12"/>
  <c r="I2841" i="12" s="1"/>
  <c r="J2807" i="12"/>
  <c r="J2806" i="12" s="1"/>
  <c r="K2738" i="12"/>
  <c r="K2709" i="12"/>
  <c r="K2642" i="12"/>
  <c r="I2606" i="12"/>
  <c r="J2474" i="12"/>
  <c r="J2473" i="12" s="1"/>
  <c r="K2474" i="12"/>
  <c r="K2473" i="12" s="1"/>
  <c r="I2255" i="12"/>
  <c r="K2030" i="12"/>
  <c r="K2026" i="12" s="1"/>
  <c r="K2025" i="12" s="1"/>
  <c r="I1938" i="12"/>
  <c r="J1924" i="12"/>
  <c r="K1924" i="12"/>
  <c r="J1876" i="12"/>
  <c r="K1658" i="12"/>
  <c r="K1657" i="12" s="1"/>
  <c r="I1632" i="12"/>
  <c r="I1623" i="12" s="1"/>
  <c r="I1622" i="12" s="1"/>
  <c r="I1621" i="12" s="1"/>
  <c r="J2695" i="12"/>
  <c r="J1761" i="12"/>
  <c r="J1658" i="12"/>
  <c r="J1657" i="12" s="1"/>
  <c r="K1612" i="12"/>
  <c r="I957" i="12"/>
  <c r="J1913" i="12"/>
  <c r="I2738" i="12"/>
  <c r="J2724" i="12"/>
  <c r="K2695" i="12"/>
  <c r="J2663" i="12"/>
  <c r="J2662" i="12" s="1"/>
  <c r="K2663" i="12"/>
  <c r="K2662" i="12" s="1"/>
  <c r="I2663" i="12"/>
  <c r="I2662" i="12" s="1"/>
  <c r="J2655" i="12"/>
  <c r="I2655" i="12"/>
  <c r="I2474" i="12"/>
  <c r="I2473" i="12" s="1"/>
  <c r="J2400" i="12"/>
  <c r="J2395" i="12" s="1"/>
  <c r="K2373" i="12"/>
  <c r="K2372" i="12" s="1"/>
  <c r="K2255" i="12"/>
  <c r="J2149" i="12"/>
  <c r="J2081" i="12"/>
  <c r="J2076" i="12" s="1"/>
  <c r="K2063" i="12"/>
  <c r="J2055" i="12"/>
  <c r="I2037" i="12"/>
  <c r="K1991" i="12"/>
  <c r="J1938" i="12"/>
  <c r="I1924" i="12"/>
  <c r="J1900" i="12"/>
  <c r="K1876" i="12"/>
  <c r="I1868" i="12"/>
  <c r="I1867" i="12" s="1"/>
  <c r="K1854" i="12"/>
  <c r="K1828" i="12"/>
  <c r="K1827" i="12" s="1"/>
  <c r="I1761" i="12"/>
  <c r="I1644" i="12"/>
  <c r="J1530" i="12"/>
  <c r="J1518" i="12" s="1"/>
  <c r="J1506" i="12" s="1"/>
  <c r="J1490" i="12"/>
  <c r="I1223" i="12"/>
  <c r="K1082" i="12"/>
  <c r="K1081" i="12" s="1"/>
  <c r="K957" i="12"/>
  <c r="K3057" i="12"/>
  <c r="K3052" i="12" s="1"/>
  <c r="K3000" i="12"/>
  <c r="K2995" i="12" s="1"/>
  <c r="K3114" i="12"/>
  <c r="K3113" i="12" s="1"/>
  <c r="K3112" i="12" s="1"/>
  <c r="I3057" i="12"/>
  <c r="I3052" i="12" s="1"/>
  <c r="J3024" i="12"/>
  <c r="J3010" i="12" s="1"/>
  <c r="K2925" i="12"/>
  <c r="I2807" i="12"/>
  <c r="I2806" i="12" s="1"/>
  <c r="K2781" i="12"/>
  <c r="I2724" i="12"/>
  <c r="J2684" i="12"/>
  <c r="J2580" i="12"/>
  <c r="K2580" i="12"/>
  <c r="J2361" i="12"/>
  <c r="J2350" i="12" s="1"/>
  <c r="J2301" i="12"/>
  <c r="J2300" i="12" s="1"/>
  <c r="J2299" i="12" s="1"/>
  <c r="J2221" i="12"/>
  <c r="K2221" i="12"/>
  <c r="J2129" i="12"/>
  <c r="J2128" i="12" s="1"/>
  <c r="J2127" i="12" s="1"/>
  <c r="K2122" i="12"/>
  <c r="K2118" i="12" s="1"/>
  <c r="K2113" i="12" s="1"/>
  <c r="K2112" i="12" s="1"/>
  <c r="K2008" i="12"/>
  <c r="I1900" i="12"/>
  <c r="K1888" i="12"/>
  <c r="J1686" i="12"/>
  <c r="K1632" i="12"/>
  <c r="K1623" i="12" s="1"/>
  <c r="K1622" i="12" s="1"/>
  <c r="K1621" i="12" s="1"/>
  <c r="I1612" i="12"/>
  <c r="I1577" i="12"/>
  <c r="J1539" i="12"/>
  <c r="K1473" i="12"/>
  <c r="J1431" i="12"/>
  <c r="I845" i="12"/>
  <c r="I844" i="12" s="1"/>
  <c r="K1539" i="12"/>
  <c r="K1530" i="12"/>
  <c r="K1518" i="12" s="1"/>
  <c r="K1506" i="12" s="1"/>
  <c r="I1385" i="12"/>
  <c r="I1384" i="12" s="1"/>
  <c r="I1377" i="12" s="1"/>
  <c r="I1312" i="12"/>
  <c r="K1091" i="12"/>
  <c r="K1090" i="12" s="1"/>
  <c r="I1074" i="12"/>
  <c r="I1073" i="12" s="1"/>
  <c r="I1072" i="12" s="1"/>
  <c r="J1046" i="12"/>
  <c r="J1045" i="12" s="1"/>
  <c r="K1013" i="12"/>
  <c r="I928" i="12"/>
  <c r="I927" i="12" s="1"/>
  <c r="J873" i="12"/>
  <c r="J872" i="12" s="1"/>
  <c r="I824" i="12"/>
  <c r="I823" i="12" s="1"/>
  <c r="K784" i="12"/>
  <c r="K783" i="12" s="1"/>
  <c r="K768" i="12"/>
  <c r="K767" i="12" s="1"/>
  <c r="K766" i="12" s="1"/>
  <c r="K765" i="12" s="1"/>
  <c r="I750" i="12"/>
  <c r="I749" i="12" s="1"/>
  <c r="K721" i="12"/>
  <c r="I294" i="12"/>
  <c r="J170" i="12"/>
  <c r="J125" i="12"/>
  <c r="K1283" i="12"/>
  <c r="K1282" i="12" s="1"/>
  <c r="J957" i="12"/>
  <c r="J948" i="12"/>
  <c r="J944" i="12" s="1"/>
  <c r="K861" i="12"/>
  <c r="K860" i="12" s="1"/>
  <c r="K806" i="12"/>
  <c r="K805" i="12" s="1"/>
  <c r="K192" i="12"/>
  <c r="K187" i="12" s="1"/>
  <c r="K177" i="12"/>
  <c r="J49" i="12"/>
  <c r="K1570" i="12"/>
  <c r="K1557" i="12" s="1"/>
  <c r="I1530" i="12"/>
  <c r="I1518" i="12" s="1"/>
  <c r="I1506" i="12" s="1"/>
  <c r="I1490" i="12"/>
  <c r="I1459" i="12"/>
  <c r="I1458" i="12" s="1"/>
  <c r="I1452" i="12" s="1"/>
  <c r="K1431" i="12"/>
  <c r="K1299" i="12"/>
  <c r="K1298" i="12" s="1"/>
  <c r="J1293" i="12"/>
  <c r="J1292" i="12" s="1"/>
  <c r="I1293" i="12"/>
  <c r="I1292" i="12" s="1"/>
  <c r="J1193" i="12"/>
  <c r="K1193" i="12"/>
  <c r="J1082" i="12"/>
  <c r="J1081" i="12" s="1"/>
  <c r="J1030" i="12"/>
  <c r="J1023" i="12" s="1"/>
  <c r="J991" i="12"/>
  <c r="J984" i="12" s="1"/>
  <c r="K977" i="12"/>
  <c r="K976" i="12" s="1"/>
  <c r="K971" i="12"/>
  <c r="K970" i="12" s="1"/>
  <c r="K965" i="12"/>
  <c r="K964" i="12" s="1"/>
  <c r="K938" i="12"/>
  <c r="K937" i="12" s="1"/>
  <c r="J938" i="12"/>
  <c r="J937" i="12" s="1"/>
  <c r="K914" i="12"/>
  <c r="K913" i="12" s="1"/>
  <c r="K904" i="12"/>
  <c r="K903" i="12" s="1"/>
  <c r="J904" i="12"/>
  <c r="J903" i="12" s="1"/>
  <c r="J889" i="12"/>
  <c r="J879" i="12" s="1"/>
  <c r="J878" i="12" s="1"/>
  <c r="I889" i="12"/>
  <c r="I879" i="12" s="1"/>
  <c r="I878" i="12" s="1"/>
  <c r="K867" i="12"/>
  <c r="K866" i="12" s="1"/>
  <c r="J867" i="12"/>
  <c r="J866" i="12" s="1"/>
  <c r="J837" i="12"/>
  <c r="J750" i="12"/>
  <c r="J749" i="12" s="1"/>
  <c r="J744" i="12"/>
  <c r="J740" i="12" s="1"/>
  <c r="J647" i="12"/>
  <c r="J646" i="12" s="1"/>
  <c r="K392" i="12"/>
  <c r="K391" i="12" s="1"/>
  <c r="K150" i="12"/>
  <c r="K647" i="12"/>
  <c r="K646" i="12" s="1"/>
  <c r="K641" i="12"/>
  <c r="K640" i="12" s="1"/>
  <c r="I578" i="12"/>
  <c r="I577" i="12" s="1"/>
  <c r="I571" i="12"/>
  <c r="I570" i="12" s="1"/>
  <c r="I565" i="12"/>
  <c r="I564" i="12" s="1"/>
  <c r="J409" i="12"/>
  <c r="K312" i="12"/>
  <c r="K311" i="12" s="1"/>
  <c r="K294" i="12"/>
  <c r="K170" i="12"/>
  <c r="K90" i="12"/>
  <c r="K85" i="12" s="1"/>
  <c r="J90" i="12"/>
  <c r="J85" i="12" s="1"/>
  <c r="J490" i="12"/>
  <c r="J477" i="12" s="1"/>
  <c r="K441" i="12"/>
  <c r="K424" i="12" s="1"/>
  <c r="K423" i="12" s="1"/>
  <c r="J283" i="12"/>
  <c r="J282" i="12" s="1"/>
  <c r="I177" i="12"/>
  <c r="K160" i="12"/>
  <c r="I125" i="12"/>
  <c r="I63" i="12"/>
  <c r="I62" i="12" s="1"/>
  <c r="K63" i="12"/>
  <c r="K62" i="12" s="1"/>
  <c r="J714" i="12"/>
  <c r="K685" i="12"/>
  <c r="K681" i="12" s="1"/>
  <c r="J685" i="12"/>
  <c r="J681" i="12" s="1"/>
  <c r="J670" i="12"/>
  <c r="J669" i="12" s="1"/>
  <c r="J595" i="12"/>
  <c r="J594" i="12" s="1"/>
  <c r="J589" i="12"/>
  <c r="J588" i="12" s="1"/>
  <c r="I399" i="12"/>
  <c r="I398" i="12" s="1"/>
  <c r="I392" i="12"/>
  <c r="I391" i="12" s="1"/>
  <c r="I385" i="12"/>
  <c r="I384" i="12" s="1"/>
  <c r="K345" i="12"/>
  <c r="K344" i="12" s="1"/>
  <c r="J345" i="12"/>
  <c r="J344" i="12" s="1"/>
  <c r="J332" i="12"/>
  <c r="J331" i="12" s="1"/>
  <c r="I332" i="12"/>
  <c r="I331" i="12" s="1"/>
  <c r="I318" i="12"/>
  <c r="I317" i="12" s="1"/>
  <c r="K277" i="12"/>
  <c r="K276" i="12" s="1"/>
  <c r="I170" i="12"/>
  <c r="J150" i="12"/>
  <c r="J117" i="12"/>
  <c r="J116" i="12" s="1"/>
  <c r="J115" i="12" s="1"/>
  <c r="J104" i="12" s="1"/>
  <c r="I117" i="12"/>
  <c r="I116" i="12" s="1"/>
  <c r="I115" i="12" s="1"/>
  <c r="I104" i="12" s="1"/>
  <c r="J63" i="12"/>
  <c r="J62" i="12" s="1"/>
  <c r="K2957" i="12"/>
  <c r="K2952" i="12" s="1"/>
  <c r="K2946" i="12" s="1"/>
  <c r="I1913" i="12"/>
  <c r="J3057" i="12"/>
  <c r="J3052" i="12" s="1"/>
  <c r="K3024" i="12"/>
  <c r="K3010" i="12" s="1"/>
  <c r="J3000" i="12"/>
  <c r="J2995" i="12" s="1"/>
  <c r="K2913" i="12"/>
  <c r="I2862" i="12"/>
  <c r="I2695" i="12"/>
  <c r="K2616" i="12"/>
  <c r="K2615" i="12" s="1"/>
  <c r="K2271" i="12"/>
  <c r="I2939" i="12"/>
  <c r="I2934" i="12" s="1"/>
  <c r="J3114" i="12"/>
  <c r="J3113" i="12" s="1"/>
  <c r="J3112" i="12" s="1"/>
  <c r="K3095" i="12"/>
  <c r="K3094" i="12" s="1"/>
  <c r="K3070" i="12" s="1"/>
  <c r="I2957" i="12"/>
  <c r="I2952" i="12" s="1"/>
  <c r="I2946" i="12" s="1"/>
  <c r="K2939" i="12"/>
  <c r="K2934" i="12" s="1"/>
  <c r="J2887" i="12"/>
  <c r="K2788" i="12"/>
  <c r="I2709" i="12"/>
  <c r="I3095" i="12"/>
  <c r="I3094" i="12" s="1"/>
  <c r="I3070" i="12" s="1"/>
  <c r="I2788" i="12"/>
  <c r="I2642" i="12"/>
  <c r="I3024" i="12"/>
  <c r="I3010" i="12" s="1"/>
  <c r="J2925" i="12"/>
  <c r="I2913" i="12"/>
  <c r="K2862" i="12"/>
  <c r="J2731" i="12"/>
  <c r="I2616" i="12"/>
  <c r="I2615" i="12" s="1"/>
  <c r="I2149" i="12"/>
  <c r="J1991" i="12"/>
  <c r="K2330" i="12"/>
  <c r="K2329" i="12" s="1"/>
  <c r="K2323" i="12" s="1"/>
  <c r="J2037" i="12"/>
  <c r="J1577" i="12"/>
  <c r="J1013" i="12"/>
  <c r="J2442" i="12"/>
  <c r="J2441" i="12" s="1"/>
  <c r="I2373" i="12"/>
  <c r="I2372" i="12" s="1"/>
  <c r="J2271" i="12"/>
  <c r="K2081" i="12"/>
  <c r="K2076" i="12" s="1"/>
  <c r="I2063" i="12"/>
  <c r="J2047" i="12"/>
  <c r="K2037" i="12"/>
  <c r="K1913" i="12"/>
  <c r="K1868" i="12"/>
  <c r="K1867" i="12" s="1"/>
  <c r="J1854" i="12"/>
  <c r="J1828" i="12"/>
  <c r="J1827" i="12" s="1"/>
  <c r="K1780" i="12"/>
  <c r="K1686" i="12"/>
  <c r="K1644" i="12"/>
  <c r="J2008" i="12"/>
  <c r="I1854" i="12"/>
  <c r="J2373" i="12"/>
  <c r="J2372" i="12" s="1"/>
  <c r="K2361" i="12"/>
  <c r="K2350" i="12" s="1"/>
  <c r="K2301" i="12"/>
  <c r="K2300" i="12" s="1"/>
  <c r="K2299" i="12" s="1"/>
  <c r="K2149" i="12"/>
  <c r="K2129" i="12"/>
  <c r="K2128" i="12" s="1"/>
  <c r="K2127" i="12" s="1"/>
  <c r="J2063" i="12"/>
  <c r="I1991" i="12"/>
  <c r="K2674" i="12"/>
  <c r="K2454" i="12"/>
  <c r="K2453" i="12" s="1"/>
  <c r="K2452" i="12" s="1"/>
  <c r="K1970" i="12"/>
  <c r="K1969" i="12" s="1"/>
  <c r="K1963" i="12" s="1"/>
  <c r="I2781" i="12"/>
  <c r="I2731" i="12"/>
  <c r="J2709" i="12"/>
  <c r="I2301" i="12"/>
  <c r="I2300" i="12" s="1"/>
  <c r="I2299" i="12" s="1"/>
  <c r="I2129" i="12"/>
  <c r="I2128" i="12" s="1"/>
  <c r="I2127" i="12" s="1"/>
  <c r="K2047" i="12"/>
  <c r="I2008" i="12"/>
  <c r="I1970" i="12"/>
  <c r="I1969" i="12" s="1"/>
  <c r="I1963" i="12" s="1"/>
  <c r="K1938" i="12"/>
  <c r="J1868" i="12"/>
  <c r="J1867" i="12" s="1"/>
  <c r="I1686" i="12"/>
  <c r="K1598" i="12"/>
  <c r="I1539" i="12"/>
  <c r="K1761" i="12"/>
  <c r="I1658" i="12"/>
  <c r="I1657" i="12" s="1"/>
  <c r="I1598" i="12"/>
  <c r="I1570" i="12"/>
  <c r="I1557" i="12" s="1"/>
  <c r="K1490" i="12"/>
  <c r="J1695" i="12"/>
  <c r="J1473" i="12"/>
  <c r="J1091" i="12"/>
  <c r="J1090" i="12" s="1"/>
  <c r="I1780" i="12"/>
  <c r="K1695" i="12"/>
  <c r="I1695" i="12"/>
  <c r="J1598" i="12"/>
  <c r="K1577" i="12"/>
  <c r="J1570" i="12"/>
  <c r="J1557" i="12" s="1"/>
  <c r="J1459" i="12"/>
  <c r="J1458" i="12" s="1"/>
  <c r="J1452" i="12" s="1"/>
  <c r="J1312" i="12"/>
  <c r="I721" i="12"/>
  <c r="I1473" i="12"/>
  <c r="K1312" i="12"/>
  <c r="K1223" i="12"/>
  <c r="I1193" i="12"/>
  <c r="K1111" i="12"/>
  <c r="K1110" i="12" s="1"/>
  <c r="K1162" i="12"/>
  <c r="K1127" i="12" s="1"/>
  <c r="J1111" i="12"/>
  <c r="J1110" i="12" s="1"/>
  <c r="I1111" i="12"/>
  <c r="I1110" i="12" s="1"/>
  <c r="K845" i="12"/>
  <c r="K844" i="12" s="1"/>
  <c r="J797" i="12"/>
  <c r="J796" i="12" s="1"/>
  <c r="I784" i="12"/>
  <c r="I783" i="12" s="1"/>
  <c r="J1074" i="12"/>
  <c r="J1073" i="12" s="1"/>
  <c r="J1072" i="12" s="1"/>
  <c r="K1062" i="12"/>
  <c r="K948" i="12"/>
  <c r="K944" i="12" s="1"/>
  <c r="I806" i="12"/>
  <c r="I805" i="12" s="1"/>
  <c r="J523" i="12"/>
  <c r="K409" i="12"/>
  <c r="I1082" i="12"/>
  <c r="I1081" i="12" s="1"/>
  <c r="I1062" i="12"/>
  <c r="I1013" i="12"/>
  <c r="I991" i="12"/>
  <c r="I984" i="12" s="1"/>
  <c r="J845" i="12"/>
  <c r="J844" i="12" s="1"/>
  <c r="K837" i="12"/>
  <c r="J806" i="12"/>
  <c r="J805" i="12" s="1"/>
  <c r="K797" i="12"/>
  <c r="K796" i="12" s="1"/>
  <c r="K750" i="12"/>
  <c r="K749" i="12" s="1"/>
  <c r="I744" i="12"/>
  <c r="I740" i="12" s="1"/>
  <c r="J721" i="12"/>
  <c r="I714" i="12"/>
  <c r="I409" i="12"/>
  <c r="J624" i="12"/>
  <c r="J623" i="12" s="1"/>
  <c r="J622" i="12" s="1"/>
  <c r="K578" i="12"/>
  <c r="K577" i="12" s="1"/>
  <c r="K523" i="12"/>
  <c r="I523" i="12"/>
  <c r="K512" i="12"/>
  <c r="K511" i="12" s="1"/>
  <c r="J441" i="12"/>
  <c r="J424" i="12" s="1"/>
  <c r="J423" i="12" s="1"/>
  <c r="I150" i="12"/>
  <c r="I160" i="12"/>
  <c r="J294" i="12"/>
  <c r="K283" i="12"/>
  <c r="K282" i="12" s="1"/>
  <c r="J177" i="12"/>
  <c r="J160" i="12"/>
  <c r="K125" i="12"/>
  <c r="J135" i="12"/>
  <c r="J18" i="12"/>
  <c r="J17" i="12" s="1"/>
  <c r="I49" i="12"/>
  <c r="I18" i="12"/>
  <c r="I17" i="12" s="1"/>
  <c r="CC377" i="12" l="1"/>
  <c r="CA93" i="12"/>
  <c r="CB1457" i="12"/>
  <c r="CC1161" i="12"/>
  <c r="CB912" i="12"/>
  <c r="CB2517" i="12"/>
  <c r="CA2525" i="12"/>
  <c r="CC2529" i="12"/>
  <c r="CA2533" i="12"/>
  <c r="CB731" i="12"/>
  <c r="CC432" i="12"/>
  <c r="CA131" i="12"/>
  <c r="CA1511" i="12"/>
  <c r="CA1226" i="12"/>
  <c r="CC2831" i="12"/>
  <c r="CB2837" i="12"/>
  <c r="CB2865" i="12"/>
  <c r="CA2896" i="12"/>
  <c r="CA1026" i="12"/>
  <c r="CA207" i="12"/>
  <c r="CC1606" i="12"/>
  <c r="CA1311" i="12"/>
  <c r="CB1020" i="12"/>
  <c r="CA777" i="12"/>
  <c r="CA2314" i="12"/>
  <c r="CC2318" i="12"/>
  <c r="CB2333" i="12"/>
  <c r="CC2333" i="12"/>
  <c r="CC569" i="12"/>
  <c r="CA279" i="12"/>
  <c r="CC228" i="12"/>
  <c r="CA1356" i="12"/>
  <c r="CB1061" i="12"/>
  <c r="CB2694" i="12"/>
  <c r="CA2707" i="12"/>
  <c r="CA2734" i="12"/>
  <c r="CC2744" i="12"/>
  <c r="CC896" i="12"/>
  <c r="CA993" i="12"/>
  <c r="CA24" i="12"/>
  <c r="CB1409" i="12"/>
  <c r="CC1094" i="12"/>
  <c r="CA2750" i="12"/>
  <c r="CC2751" i="12"/>
  <c r="CB2760" i="12"/>
  <c r="CC2760" i="12"/>
  <c r="CC912" i="12"/>
  <c r="CB684" i="12"/>
  <c r="CC371" i="12"/>
  <c r="CA79" i="12"/>
  <c r="CB1430" i="12"/>
  <c r="CA3028" i="12"/>
  <c r="CC3029" i="12"/>
  <c r="CC3038" i="12"/>
  <c r="CB3044" i="12"/>
  <c r="CC1245" i="12"/>
  <c r="CB603" i="12"/>
  <c r="CA88" i="12"/>
  <c r="CB1440" i="12"/>
  <c r="CC1165" i="12"/>
  <c r="CB916" i="12"/>
  <c r="CA668" i="12"/>
  <c r="CA2124" i="12"/>
  <c r="CC2126" i="12"/>
  <c r="CB2135" i="12"/>
  <c r="CC2135" i="12"/>
  <c r="CC413" i="12"/>
  <c r="CA134" i="12"/>
  <c r="CA1516" i="12"/>
  <c r="CA1229" i="12"/>
  <c r="CB951" i="12"/>
  <c r="CA2548" i="12"/>
  <c r="CC2552" i="12"/>
  <c r="CC2600" i="12"/>
  <c r="CC2645" i="12"/>
  <c r="CC956" i="12"/>
  <c r="CB1180" i="12"/>
  <c r="CA2275" i="12"/>
  <c r="CB2289" i="12"/>
  <c r="CA1006" i="12"/>
  <c r="CB251" i="12"/>
  <c r="CB1153" i="12"/>
  <c r="CC2768" i="12"/>
  <c r="CA2853" i="12"/>
  <c r="CA969" i="12"/>
  <c r="CC2666" i="12"/>
  <c r="CC2737" i="12"/>
  <c r="CA169" i="12"/>
  <c r="CA1445" i="12"/>
  <c r="CA2960" i="12"/>
  <c r="CB2904" i="12"/>
  <c r="CB840" i="12"/>
  <c r="CB942" i="12"/>
  <c r="CB1898" i="12"/>
  <c r="CC1834" i="12"/>
  <c r="CC774" i="12"/>
  <c r="CC220" i="12"/>
  <c r="CB926" i="12"/>
  <c r="CC2424" i="12"/>
  <c r="CB2591" i="12"/>
  <c r="CA628" i="12"/>
  <c r="CC2279" i="12"/>
  <c r="CA2403" i="12"/>
  <c r="CB1547" i="12"/>
  <c r="CB1157" i="12"/>
  <c r="CB2666" i="12"/>
  <c r="CC2677" i="12"/>
  <c r="CC1071" i="12"/>
  <c r="CC1394" i="12"/>
  <c r="CB2552" i="12"/>
  <c r="CC2646" i="12"/>
  <c r="CC1229" i="12"/>
  <c r="CB520" i="12"/>
  <c r="CC1364" i="12"/>
  <c r="CA2988" i="12"/>
  <c r="CA3050" i="12"/>
  <c r="CC1249" i="12"/>
  <c r="CB2893" i="12"/>
  <c r="CC3027" i="12"/>
  <c r="CA503" i="12"/>
  <c r="CA96" i="12"/>
  <c r="CB3120" i="12"/>
  <c r="CC3098" i="12"/>
  <c r="CC998" i="12"/>
  <c r="CC795" i="12"/>
  <c r="CB892" i="12"/>
  <c r="CC1788" i="12"/>
  <c r="CA1739" i="12"/>
  <c r="CA684" i="12"/>
  <c r="CC1585" i="12"/>
  <c r="CA863" i="12"/>
  <c r="CC2340" i="12"/>
  <c r="CA2468" i="12"/>
  <c r="CB536" i="12"/>
  <c r="CC2161" i="12"/>
  <c r="CC2289" i="12"/>
  <c r="CA1394" i="12"/>
  <c r="CA1076" i="12"/>
  <c r="CC2556" i="12"/>
  <c r="CA2591" i="12"/>
  <c r="CB96" i="12"/>
  <c r="CC1465" i="12"/>
  <c r="CA1197" i="12"/>
  <c r="CC932" i="12"/>
  <c r="CB689" i="12"/>
  <c r="CB2142" i="12"/>
  <c r="CA2153" i="12"/>
  <c r="CC2157" i="12"/>
  <c r="CA2161" i="12"/>
  <c r="CA447" i="12"/>
  <c r="CB158" i="12"/>
  <c r="CC1547" i="12"/>
  <c r="CB1249" i="12"/>
  <c r="CC963" i="12"/>
  <c r="CB2572" i="12"/>
  <c r="CA2595" i="12"/>
  <c r="CB2645" i="12"/>
  <c r="CA2653" i="12"/>
  <c r="CA809" i="12"/>
  <c r="CC567" i="12"/>
  <c r="CB1320" i="12"/>
  <c r="CC1038" i="12"/>
  <c r="CB803" i="12"/>
  <c r="CC520" i="12"/>
  <c r="CC1973" i="12"/>
  <c r="CB1979" i="12"/>
  <c r="CA1988" i="12"/>
  <c r="CB1988" i="12"/>
  <c r="CB285" i="12"/>
  <c r="CC248" i="12"/>
  <c r="CB1394" i="12"/>
  <c r="CC1080" i="12"/>
  <c r="CB848" i="12"/>
  <c r="CA2376" i="12"/>
  <c r="CC2379" i="12"/>
  <c r="CC2417" i="12"/>
  <c r="CB2457" i="12"/>
  <c r="CC672" i="12"/>
  <c r="CA326" i="12"/>
  <c r="CC1421" i="12"/>
  <c r="CA1120" i="12"/>
  <c r="CC882" i="12"/>
  <c r="CC2457" i="12"/>
  <c r="CB2464" i="12"/>
  <c r="CA2472" i="12"/>
  <c r="CB2472" i="12"/>
  <c r="CC689" i="12"/>
  <c r="CA394" i="12"/>
  <c r="CB93" i="12"/>
  <c r="CC1457" i="12"/>
  <c r="CA1165" i="12"/>
  <c r="CA2794" i="12"/>
  <c r="CC2797" i="12"/>
  <c r="CC2823" i="12"/>
  <c r="CB2844" i="12"/>
  <c r="CB981" i="12"/>
  <c r="CC66" i="12"/>
  <c r="CB694" i="12"/>
  <c r="CA1184" i="12"/>
  <c r="CC936" i="12"/>
  <c r="CB690" i="12"/>
  <c r="CC383" i="12"/>
  <c r="CB1803" i="12"/>
  <c r="CB1814" i="12"/>
  <c r="CA1822" i="12"/>
  <c r="CB1822" i="12"/>
  <c r="CB141" i="12"/>
  <c r="CB1522" i="12"/>
  <c r="CB1253" i="12"/>
  <c r="CC967" i="12"/>
  <c r="CB735" i="12"/>
  <c r="CA2176" i="12"/>
  <c r="CC2180" i="12"/>
  <c r="CC2225" i="12"/>
  <c r="CB2284" i="12"/>
  <c r="CC746" i="12"/>
  <c r="CC790" i="12"/>
  <c r="CB1626" i="12"/>
  <c r="CA3101" i="12"/>
  <c r="CB3108" i="12"/>
  <c r="CB1420" i="12"/>
  <c r="CA746" i="12"/>
  <c r="CA2169" i="12"/>
  <c r="CC2269" i="12"/>
  <c r="CB390" i="12"/>
  <c r="CA1995" i="12"/>
  <c r="CA2067" i="12"/>
  <c r="CA1253" i="12"/>
  <c r="CC947" i="12"/>
  <c r="CC2382" i="12"/>
  <c r="CC2376" i="12"/>
  <c r="CB582" i="12"/>
  <c r="CC493" i="12"/>
  <c r="CC1311" i="12"/>
  <c r="CC2912" i="12"/>
  <c r="CB2900" i="12"/>
  <c r="CA1139" i="12"/>
  <c r="CC456" i="12"/>
  <c r="CB1715" i="12"/>
  <c r="CB1841" i="12"/>
  <c r="CB82" i="12"/>
  <c r="CC3104" i="12"/>
  <c r="CC1694" i="12"/>
  <c r="CB922" i="12"/>
  <c r="CB645" i="12"/>
  <c r="CB2034" i="12"/>
  <c r="CB2029" i="12"/>
  <c r="CC863" i="12"/>
  <c r="CA973" i="12"/>
  <c r="CA1957" i="12"/>
  <c r="CB1886" i="12"/>
  <c r="CA790" i="12"/>
  <c r="CA48" i="12"/>
  <c r="CA956" i="12"/>
  <c r="CB2482" i="12"/>
  <c r="CA2635" i="12"/>
  <c r="CC674" i="12"/>
  <c r="CB2336" i="12"/>
  <c r="CC2460" i="12"/>
  <c r="CB1602" i="12"/>
  <c r="CC1237" i="12"/>
  <c r="CB2730" i="12"/>
  <c r="CA2699" i="12"/>
  <c r="CC781" i="12"/>
  <c r="CB544" i="12"/>
  <c r="CC404" i="12"/>
  <c r="CB1229" i="12"/>
  <c r="CB2823" i="12"/>
  <c r="CB2831" i="12"/>
  <c r="CB1035" i="12"/>
  <c r="CA349" i="12"/>
  <c r="CA3106" i="12"/>
  <c r="CC1744" i="12"/>
  <c r="CB228" i="12"/>
  <c r="CC3034" i="12"/>
  <c r="CB3093" i="12"/>
  <c r="CA856" i="12"/>
  <c r="CC544" i="12"/>
  <c r="CA1937" i="12"/>
  <c r="CA1928" i="12"/>
  <c r="CC181" i="12"/>
  <c r="CA1576" i="12"/>
  <c r="CC1291" i="12"/>
  <c r="CA998" i="12"/>
  <c r="CC770" i="12"/>
  <c r="CC2284" i="12"/>
  <c r="CB2298" i="12"/>
  <c r="CA2307" i="12"/>
  <c r="CB2307" i="12"/>
  <c r="CB550" i="12"/>
  <c r="CC243" i="12"/>
  <c r="CB1637" i="12"/>
  <c r="CC1332" i="12"/>
  <c r="CA1038" i="12"/>
  <c r="CA2677" i="12"/>
  <c r="CC2680" i="12"/>
  <c r="CC2712" i="12"/>
  <c r="CB2734" i="12"/>
  <c r="CB888" i="12"/>
  <c r="CB44" i="12"/>
  <c r="CC1415" i="12"/>
  <c r="CA1121" i="12"/>
  <c r="CC885" i="12"/>
  <c r="CB607" i="12"/>
  <c r="CA2062" i="12"/>
  <c r="CC2067" i="12"/>
  <c r="CB746" i="12"/>
  <c r="CC451" i="12"/>
  <c r="CA145" i="12"/>
  <c r="CA1533" i="12"/>
  <c r="CA1241" i="12"/>
  <c r="CA2868" i="12"/>
  <c r="CC2878" i="12"/>
  <c r="CB2890" i="12"/>
  <c r="CC2890" i="12"/>
  <c r="CC1019" i="12"/>
  <c r="CB790" i="12"/>
  <c r="CC508" i="12"/>
  <c r="CA195" i="12"/>
  <c r="CC1593" i="12"/>
  <c r="CB3103" i="12"/>
  <c r="CA3105" i="12"/>
  <c r="CA3123" i="12"/>
  <c r="CA228" i="12"/>
  <c r="CC1387" i="12"/>
  <c r="CA582" i="12"/>
  <c r="CB297" i="12"/>
  <c r="CB240" i="12"/>
  <c r="CA1387" i="12"/>
  <c r="CB1076" i="12"/>
  <c r="CC2734" i="12"/>
  <c r="CB2741" i="12"/>
  <c r="CA2743" i="12"/>
  <c r="CB2743" i="12"/>
  <c r="CB895" i="12"/>
  <c r="CA662" i="12"/>
  <c r="CB336" i="12"/>
  <c r="CC53" i="12"/>
  <c r="CA1421" i="12"/>
  <c r="CC3019" i="12"/>
  <c r="CB3021" i="12"/>
  <c r="CB3031" i="12"/>
  <c r="CA3039" i="12"/>
  <c r="CB1226" i="12"/>
  <c r="CA403" i="12"/>
  <c r="CC387" i="12"/>
  <c r="CA89" i="12"/>
  <c r="CB1445" i="12"/>
  <c r="CB3039" i="12"/>
  <c r="CA3041" i="12"/>
  <c r="CC3042" i="12"/>
  <c r="CA3043" i="12"/>
  <c r="CB1241" i="12"/>
  <c r="CC969" i="12"/>
  <c r="CB739" i="12"/>
  <c r="CC417" i="12"/>
  <c r="CB1837" i="12"/>
  <c r="CA1845" i="12"/>
  <c r="CA1882" i="12"/>
  <c r="CC1912" i="12"/>
  <c r="CC215" i="12"/>
  <c r="CB1620" i="12"/>
  <c r="CB1071" i="12"/>
  <c r="CC436" i="12"/>
  <c r="CA154" i="12"/>
  <c r="CB1536" i="12"/>
  <c r="CA1245" i="12"/>
  <c r="CB960" i="12"/>
  <c r="CB2610" i="12"/>
  <c r="CB2620" i="12"/>
  <c r="CA2639" i="12"/>
  <c r="CB2639" i="12"/>
  <c r="CB777" i="12"/>
  <c r="CC510" i="12"/>
  <c r="CA198" i="12"/>
  <c r="CC1597" i="12"/>
  <c r="CA1291" i="12"/>
  <c r="CC2900" i="12"/>
  <c r="CB2908" i="12"/>
  <c r="CB2938" i="12"/>
  <c r="CA2963" i="12"/>
  <c r="CB1301" i="12"/>
  <c r="CA176" i="12"/>
  <c r="CA3021" i="12"/>
  <c r="CB3027" i="12"/>
  <c r="CC1626" i="12"/>
  <c r="CC894" i="12"/>
  <c r="CC1822" i="12"/>
  <c r="CC1893" i="12"/>
  <c r="CB322" i="12"/>
  <c r="CA1749" i="12"/>
  <c r="CA1866" i="12"/>
  <c r="CB114" i="12"/>
  <c r="CB932" i="12"/>
  <c r="CA567" i="12"/>
  <c r="CB2124" i="12"/>
  <c r="CB2071" i="12"/>
  <c r="CC1131" i="12"/>
  <c r="CC1486" i="12"/>
  <c r="CB2680" i="12"/>
  <c r="CB2737" i="12"/>
  <c r="CB1336" i="12"/>
  <c r="CA689" i="12"/>
  <c r="CB1465" i="12"/>
  <c r="CA3093" i="12"/>
  <c r="CC349" i="12"/>
  <c r="CC1389" i="12"/>
  <c r="CB3038" i="12"/>
  <c r="CC3093" i="12"/>
  <c r="CA690" i="12"/>
  <c r="CA227" i="12"/>
  <c r="CB1779" i="12"/>
  <c r="CB1723" i="12"/>
  <c r="CB1425" i="12"/>
  <c r="CB455" i="12"/>
  <c r="CB1731" i="12"/>
  <c r="CA1719" i="12"/>
  <c r="CA235" i="12"/>
  <c r="CB1094" i="12"/>
  <c r="CC2117" i="12"/>
  <c r="CB2269" i="12"/>
  <c r="CC684" i="12"/>
  <c r="CB2050" i="12"/>
  <c r="CC2124" i="12"/>
  <c r="CB243" i="12"/>
  <c r="CB1161" i="12"/>
  <c r="CC836" i="12"/>
  <c r="CC2517" i="12"/>
  <c r="CB2406" i="12"/>
  <c r="CB1352" i="12"/>
  <c r="CA1094" i="12"/>
  <c r="CB1424" i="12"/>
  <c r="CB2635" i="12"/>
  <c r="CA2654" i="12"/>
  <c r="CB1277" i="12"/>
  <c r="CA569" i="12"/>
  <c r="CA1400" i="12"/>
  <c r="CA3027" i="12"/>
  <c r="CA3099" i="12"/>
  <c r="CB1295" i="12"/>
  <c r="CB2960" i="12"/>
  <c r="CA3033" i="12"/>
  <c r="CA573" i="12"/>
  <c r="CC134" i="12"/>
  <c r="CA1694" i="12"/>
  <c r="CA3104" i="12"/>
  <c r="CA460" i="12"/>
  <c r="CB173" i="12"/>
  <c r="CC1565" i="12"/>
  <c r="CB1271" i="12"/>
  <c r="CC975" i="12"/>
  <c r="CA2646" i="12"/>
  <c r="CC2647" i="12"/>
  <c r="CB2651" i="12"/>
  <c r="CC2651" i="12"/>
  <c r="CC800" i="12"/>
  <c r="CA540" i="12"/>
  <c r="CB219" i="12"/>
  <c r="CA1626" i="12"/>
  <c r="CB1307" i="12"/>
  <c r="CA2923" i="12"/>
  <c r="CC2929" i="12"/>
  <c r="CC2960" i="12"/>
  <c r="CB2984" i="12"/>
  <c r="CB1101" i="12"/>
  <c r="CC304" i="12"/>
  <c r="CA28" i="12"/>
  <c r="CB1412" i="12"/>
  <c r="CC1097" i="12"/>
  <c r="CB865" i="12"/>
  <c r="CB2424" i="12"/>
  <c r="CA2440" i="12"/>
  <c r="CC2446" i="12"/>
  <c r="CA2450" i="12"/>
  <c r="CB668" i="12"/>
  <c r="CC373" i="12"/>
  <c r="CA82" i="12"/>
  <c r="CB1435" i="12"/>
  <c r="CC1139" i="12"/>
  <c r="CC2772" i="12"/>
  <c r="CB2780" i="12"/>
  <c r="CB2805" i="12"/>
  <c r="CA2827" i="12"/>
  <c r="CA967" i="12"/>
  <c r="CA1425" i="12"/>
  <c r="CB102" i="12"/>
  <c r="CA1479" i="12"/>
  <c r="CA1188" i="12"/>
  <c r="CB2827" i="12"/>
  <c r="CA2835" i="12"/>
  <c r="CC2837" i="12"/>
  <c r="CA2840" i="12"/>
  <c r="CA979" i="12"/>
  <c r="CC760" i="12"/>
  <c r="CA455" i="12"/>
  <c r="CB145" i="12"/>
  <c r="CB1533" i="12"/>
  <c r="CB3066" i="12"/>
  <c r="CB3081" i="12"/>
  <c r="CB3101" i="12"/>
  <c r="CA3107" i="12"/>
  <c r="CA1332" i="12"/>
  <c r="CA776" i="12"/>
  <c r="CB163" i="12"/>
  <c r="CC1551" i="12"/>
  <c r="CB1273" i="12"/>
  <c r="CC979" i="12"/>
  <c r="CB748" i="12"/>
  <c r="CB2229" i="12"/>
  <c r="CA2269" i="12"/>
  <c r="CC2275" i="12"/>
  <c r="CA2279" i="12"/>
  <c r="CA527" i="12"/>
  <c r="CB223" i="12"/>
  <c r="CA1627" i="12"/>
  <c r="CB1311" i="12"/>
  <c r="CC1020" i="12"/>
  <c r="CC2654" i="12"/>
  <c r="CB2661" i="12"/>
  <c r="CB2687" i="12"/>
  <c r="CA2715" i="12"/>
  <c r="CA1034" i="12"/>
  <c r="CC1316" i="12"/>
  <c r="CB2468" i="12"/>
  <c r="CA2521" i="12"/>
  <c r="CB1149" i="12"/>
  <c r="CA413" i="12"/>
  <c r="CB1281" i="12"/>
  <c r="CA2919" i="12"/>
  <c r="CC3020" i="12"/>
  <c r="CA1149" i="12"/>
  <c r="CA2805" i="12"/>
  <c r="CA2945" i="12"/>
  <c r="CA357" i="12"/>
  <c r="CB232" i="12"/>
  <c r="CB3082" i="12"/>
  <c r="CA3034" i="12"/>
  <c r="CC908" i="12"/>
  <c r="CC1068" i="12"/>
  <c r="CC2071" i="12"/>
  <c r="CA2091" i="12"/>
  <c r="CA906" i="12"/>
  <c r="CC138" i="12"/>
  <c r="CC1050" i="12"/>
  <c r="CC2653" i="12"/>
  <c r="CA2742" i="12"/>
  <c r="CA812" i="12"/>
  <c r="CB2505" i="12"/>
  <c r="CA2647" i="12"/>
  <c r="CA53" i="12"/>
  <c r="CB1344" i="12"/>
  <c r="CA2823" i="12"/>
  <c r="CC2794" i="12"/>
  <c r="CA1157" i="12"/>
  <c r="CA1551" i="12"/>
  <c r="CA2727" i="12"/>
  <c r="CA2772" i="12"/>
  <c r="CB1414" i="12"/>
  <c r="CC727" i="12"/>
  <c r="CC1516" i="12"/>
  <c r="CC3107" i="12"/>
  <c r="CB1517" i="12"/>
  <c r="CB1423" i="12"/>
  <c r="CA3060" i="12"/>
  <c r="CA3103" i="12"/>
  <c r="CC731" i="12"/>
  <c r="CC279" i="12"/>
  <c r="CC1803" i="12"/>
  <c r="CA1765" i="12"/>
  <c r="CA1080" i="12"/>
  <c r="CA882" i="12"/>
  <c r="CC1006" i="12"/>
  <c r="CB1983" i="12"/>
  <c r="CB1976" i="12"/>
  <c r="CC828" i="12"/>
  <c r="CC88" i="12"/>
  <c r="CC990" i="12"/>
  <c r="CA2544" i="12"/>
  <c r="CC2658" i="12"/>
  <c r="CB720" i="12"/>
  <c r="CA2385" i="12"/>
  <c r="CB2521" i="12"/>
  <c r="CA1637" i="12"/>
  <c r="CB1285" i="12"/>
  <c r="CC2743" i="12"/>
  <c r="CC2741" i="12"/>
  <c r="CB567" i="12"/>
  <c r="CC268" i="12"/>
  <c r="CC224" i="12"/>
  <c r="CC1348" i="12"/>
  <c r="CA1059" i="12"/>
  <c r="CB2715" i="12"/>
  <c r="CA2723" i="12"/>
  <c r="CC2727" i="12"/>
  <c r="CA2730" i="12"/>
  <c r="CA885" i="12"/>
  <c r="CC628" i="12"/>
  <c r="CA320" i="12"/>
  <c r="CB24" i="12"/>
  <c r="CC1409" i="12"/>
  <c r="CB3014" i="12"/>
  <c r="CA3016" i="12"/>
  <c r="CA3023" i="12"/>
  <c r="CC3031" i="12"/>
  <c r="CC1192" i="12"/>
  <c r="CA396" i="12"/>
  <c r="CB109" i="12"/>
  <c r="CA1482" i="12"/>
  <c r="CA1192" i="12"/>
  <c r="CC930" i="12"/>
  <c r="CC2537" i="12"/>
  <c r="CB2548" i="12"/>
  <c r="CA2556" i="12"/>
  <c r="CB2556" i="12"/>
  <c r="CC748" i="12"/>
  <c r="CA456" i="12"/>
  <c r="CB154" i="12"/>
  <c r="CC1536" i="12"/>
  <c r="CB1245" i="12"/>
  <c r="CA2849" i="12"/>
  <c r="CC2853" i="12"/>
  <c r="CC2893" i="12"/>
  <c r="CB2916" i="12"/>
  <c r="CB1038" i="12"/>
  <c r="CA1630" i="12"/>
  <c r="CC191" i="12"/>
  <c r="CA1593" i="12"/>
  <c r="CC1285" i="12"/>
  <c r="CC2916" i="12"/>
  <c r="CB2923" i="12"/>
  <c r="CC1032" i="12"/>
  <c r="CB809" i="12"/>
  <c r="CC527" i="12"/>
  <c r="CA211" i="12"/>
  <c r="CC1611" i="12"/>
  <c r="CC3123" i="12"/>
  <c r="CA1648" i="12"/>
  <c r="CB1648" i="12"/>
  <c r="CA224" i="12"/>
  <c r="CB1376" i="12"/>
  <c r="CC1085" i="12"/>
  <c r="CB851" i="12"/>
  <c r="CC573" i="12"/>
  <c r="CB2003" i="12"/>
  <c r="CA2012" i="12"/>
  <c r="CA2040" i="12"/>
  <c r="CC2059" i="12"/>
  <c r="CA371" i="12"/>
  <c r="CB88" i="12"/>
  <c r="CB908" i="12"/>
  <c r="CA674" i="12"/>
  <c r="CB357" i="12"/>
  <c r="CC69" i="12"/>
  <c r="CA1426" i="12"/>
  <c r="CA3032" i="12"/>
  <c r="CC3033" i="12"/>
  <c r="CB3037" i="12"/>
  <c r="CC3037" i="12"/>
  <c r="CA1215" i="12"/>
  <c r="CB954" i="12"/>
  <c r="CA720" i="12"/>
  <c r="CB401" i="12"/>
  <c r="CC1810" i="12"/>
  <c r="CC1818" i="12"/>
  <c r="CC1858" i="12"/>
  <c r="CB1882" i="12"/>
  <c r="CB195" i="12"/>
  <c r="CA1597" i="12"/>
  <c r="CB918" i="12"/>
  <c r="CB753" i="12"/>
  <c r="CC444" i="12"/>
  <c r="CC1882" i="12"/>
  <c r="CB1893" i="12"/>
  <c r="CA1908" i="12"/>
  <c r="CB1908" i="12"/>
  <c r="CB211" i="12"/>
  <c r="CA1616" i="12"/>
  <c r="CB1316" i="12"/>
  <c r="CC1026" i="12"/>
  <c r="CB781" i="12"/>
  <c r="CA2298" i="12"/>
  <c r="CC2304" i="12"/>
  <c r="CC2336" i="12"/>
  <c r="CB2365" i="12"/>
  <c r="CC593" i="12"/>
  <c r="CA308" i="12"/>
  <c r="CA1517" i="12"/>
  <c r="CB795" i="12"/>
  <c r="CC532" i="12"/>
  <c r="CA215" i="12"/>
  <c r="CC1616" i="12"/>
  <c r="CA1303" i="12"/>
  <c r="CA2942" i="12"/>
  <c r="CC2945" i="12"/>
  <c r="CB2956" i="12"/>
  <c r="CC2956" i="12"/>
  <c r="CC1076" i="12"/>
  <c r="CB856" i="12"/>
  <c r="CA576" i="12"/>
  <c r="CA268" i="12"/>
  <c r="CB1661" i="12"/>
  <c r="CA1680" i="12"/>
  <c r="CA1690" i="12"/>
  <c r="CC1711" i="12"/>
  <c r="CB79" i="12"/>
  <c r="CC32" i="12"/>
  <c r="CC851" i="12"/>
  <c r="CB2225" i="12"/>
  <c r="CB2260" i="12"/>
  <c r="CB649" i="12"/>
  <c r="CC1576" i="12"/>
  <c r="CA2712" i="12"/>
  <c r="CA2815" i="12"/>
  <c r="CA1088" i="12"/>
  <c r="CC2699" i="12"/>
  <c r="CA2718" i="12"/>
  <c r="CA493" i="12"/>
  <c r="CB236" i="12"/>
  <c r="CB1340" i="12"/>
  <c r="CB3009" i="12"/>
  <c r="CB2886" i="12"/>
  <c r="CC1489" i="12"/>
  <c r="CC597" i="12"/>
  <c r="CB1858" i="12"/>
  <c r="CC1886" i="12"/>
  <c r="CB387" i="12"/>
  <c r="CB1211" i="12"/>
  <c r="CB2360" i="12"/>
  <c r="CC2464" i="12"/>
  <c r="CB775" i="12"/>
  <c r="CC2200" i="12"/>
  <c r="CC2314" i="12"/>
  <c r="CC320" i="12"/>
  <c r="CA1328" i="12"/>
  <c r="CC942" i="12"/>
  <c r="CA2672" i="12"/>
  <c r="CA2552" i="12"/>
  <c r="CC223" i="12"/>
  <c r="CA1029" i="12"/>
  <c r="CB2600" i="12"/>
  <c r="CB2614" i="12"/>
  <c r="CA869" i="12"/>
  <c r="CB119" i="12"/>
  <c r="CB2981" i="12"/>
  <c r="CB3041" i="12"/>
  <c r="CA1465" i="12"/>
  <c r="CB2929" i="12"/>
  <c r="CA2966" i="12"/>
  <c r="CC657" i="12"/>
  <c r="CB308" i="12"/>
  <c r="CC1648" i="12"/>
  <c r="CA3124" i="12"/>
  <c r="CC3078" i="12"/>
  <c r="CA69" i="12"/>
  <c r="CC1440" i="12"/>
  <c r="CA510" i="12"/>
  <c r="CA1774" i="12"/>
  <c r="CB1810" i="12"/>
  <c r="CC285" i="12"/>
  <c r="CA1135" i="12"/>
  <c r="CC2184" i="12"/>
  <c r="CA2328" i="12"/>
  <c r="CB724" i="12"/>
  <c r="CB2099" i="12"/>
  <c r="CB2169" i="12"/>
  <c r="CC272" i="12"/>
  <c r="CB1215" i="12"/>
  <c r="CB877" i="12"/>
  <c r="CB2568" i="12"/>
  <c r="CC2440" i="12"/>
  <c r="CC815" i="12"/>
  <c r="CA558" i="12"/>
  <c r="CB235" i="12"/>
  <c r="CA1634" i="12"/>
  <c r="CB1324" i="12"/>
  <c r="CB2963" i="12"/>
  <c r="CA2972" i="12"/>
  <c r="CC2977" i="12"/>
  <c r="CA2981" i="12"/>
  <c r="CA1097" i="12"/>
  <c r="CC875" i="12"/>
  <c r="CB597" i="12"/>
  <c r="CC287" i="12"/>
  <c r="CA1699" i="12"/>
  <c r="CC1703" i="12"/>
  <c r="CB1711" i="12"/>
  <c r="CA1735" i="12"/>
  <c r="CC92" i="12"/>
  <c r="CA1457" i="12"/>
  <c r="CB687" i="12"/>
  <c r="CC389" i="12"/>
  <c r="CA92" i="12"/>
  <c r="CB1450" i="12"/>
  <c r="CC1157" i="12"/>
  <c r="CA2809" i="12"/>
  <c r="CC2811" i="12"/>
  <c r="CB2819" i="12"/>
  <c r="CC2819" i="12"/>
  <c r="CC960" i="12"/>
  <c r="CB743" i="12"/>
  <c r="CC428" i="12"/>
  <c r="CA128" i="12"/>
  <c r="CA1505" i="12"/>
  <c r="CA3046" i="12"/>
  <c r="CC3050" i="12"/>
  <c r="CA3088" i="12"/>
  <c r="CC3101" i="12"/>
  <c r="CC1307" i="12"/>
  <c r="CA597" i="12"/>
  <c r="CA481" i="12"/>
  <c r="CB166" i="12"/>
  <c r="CC1556" i="12"/>
  <c r="CA3102" i="12"/>
  <c r="CC3103" i="12"/>
  <c r="CB3105" i="12"/>
  <c r="CC3105" i="12"/>
  <c r="CC1324" i="12"/>
  <c r="CA1050" i="12"/>
  <c r="CC809" i="12"/>
  <c r="CA532" i="12"/>
  <c r="CC1947" i="12"/>
  <c r="CB1957" i="12"/>
  <c r="CB1995" i="12"/>
  <c r="CA2020" i="12"/>
  <c r="CB316" i="12"/>
  <c r="CC44" i="12"/>
  <c r="CC1153" i="12"/>
  <c r="CA544" i="12"/>
  <c r="CB239" i="12"/>
  <c r="CA1636" i="12"/>
  <c r="CB1328" i="12"/>
  <c r="CC1034" i="12"/>
  <c r="CA2690" i="12"/>
  <c r="CC2694" i="12"/>
  <c r="CB2707" i="12"/>
  <c r="CC2707" i="12"/>
  <c r="CC865" i="12"/>
  <c r="CB599" i="12"/>
  <c r="CC297" i="12"/>
  <c r="CA244" i="12"/>
  <c r="CB1387" i="12"/>
  <c r="CA2994" i="12"/>
  <c r="CC2999" i="12"/>
  <c r="CC3017" i="12"/>
  <c r="CB3023" i="12"/>
  <c r="CC1400" i="12"/>
  <c r="CA373" i="12"/>
  <c r="CA3117" i="12"/>
  <c r="CA3108" i="12"/>
  <c r="CC141" i="12"/>
  <c r="CB1034" i="12"/>
  <c r="CA2016" i="12"/>
  <c r="CA2132" i="12"/>
  <c r="CB580" i="12"/>
  <c r="CC1928" i="12"/>
  <c r="CA2024" i="12"/>
  <c r="CC198" i="12"/>
  <c r="CB1097" i="12"/>
  <c r="CB764" i="12"/>
  <c r="CA2369" i="12"/>
  <c r="CA2304" i="12"/>
  <c r="CB1237" i="12"/>
  <c r="CA61" i="12"/>
  <c r="CA2837" i="12"/>
  <c r="CA2900" i="12"/>
  <c r="CA1486" i="12"/>
  <c r="CB818" i="12"/>
  <c r="CA1685" i="12"/>
  <c r="CC1759" i="12"/>
  <c r="CB134" i="12"/>
  <c r="CA1547" i="12"/>
  <c r="CC1656" i="12"/>
  <c r="CB61" i="12"/>
  <c r="CC843" i="12"/>
  <c r="CC394" i="12"/>
  <c r="CA1976" i="12"/>
  <c r="CB1928" i="12"/>
  <c r="CA1556" i="12"/>
  <c r="CB657" i="12"/>
  <c r="CA1912" i="12"/>
  <c r="CB1947" i="12"/>
  <c r="CC397" i="12"/>
  <c r="CA1265" i="12"/>
  <c r="CA2417" i="12"/>
  <c r="CB2525" i="12"/>
  <c r="CA815" i="12"/>
  <c r="CC2328" i="12"/>
  <c r="CB2369" i="12"/>
  <c r="CA347" i="12"/>
  <c r="CA1409" i="12"/>
  <c r="CB973" i="12"/>
  <c r="CC2715" i="12"/>
  <c r="CB2648" i="12"/>
  <c r="CC1430" i="12"/>
  <c r="CB1184" i="12"/>
  <c r="CA1606" i="12"/>
  <c r="CC2756" i="12"/>
  <c r="CC2809" i="12"/>
  <c r="CC1423" i="12"/>
  <c r="CB770" i="12"/>
  <c r="CC1573" i="12"/>
  <c r="CA1664" i="12"/>
  <c r="CC232" i="12"/>
  <c r="CC1435" i="12"/>
  <c r="CC3082" i="12"/>
  <c r="CC3124" i="12"/>
  <c r="CB771" i="12"/>
  <c r="CC322" i="12"/>
  <c r="CC1862" i="12"/>
  <c r="CA1818" i="12"/>
  <c r="CA894" i="12"/>
  <c r="CC651" i="12"/>
  <c r="CA334" i="12"/>
  <c r="CB48" i="12"/>
  <c r="CC1416" i="12"/>
  <c r="CC3023" i="12"/>
  <c r="CB3028" i="12"/>
  <c r="CA3030" i="12"/>
  <c r="CB3030" i="12"/>
  <c r="CB1188" i="12"/>
  <c r="CA942" i="12"/>
  <c r="CC694" i="12"/>
  <c r="CA389" i="12"/>
  <c r="CB1784" i="12"/>
  <c r="CA1792" i="12"/>
  <c r="CB1831" i="12"/>
  <c r="CA1862" i="12"/>
  <c r="CA173" i="12"/>
  <c r="CB1565" i="12"/>
  <c r="CC764" i="12"/>
  <c r="CA485" i="12"/>
  <c r="CB169" i="12"/>
  <c r="CC1561" i="12"/>
  <c r="CB1265" i="12"/>
  <c r="CB2896" i="12"/>
  <c r="CA2904" i="12"/>
  <c r="CC2908" i="12"/>
  <c r="CA2912" i="12"/>
  <c r="CA1035" i="12"/>
  <c r="CC812" i="12"/>
  <c r="CA536" i="12"/>
  <c r="CB215" i="12"/>
  <c r="CA1620" i="12"/>
  <c r="CC3108" i="12"/>
  <c r="CB3117" i="12"/>
  <c r="CC1652" i="12"/>
  <c r="CA236" i="12"/>
  <c r="CB1400" i="12"/>
  <c r="CC1101" i="12"/>
  <c r="CB869" i="12"/>
  <c r="CA591" i="12"/>
  <c r="CC2040" i="12"/>
  <c r="CB2046" i="12"/>
  <c r="CA2053" i="12"/>
  <c r="CB2053" i="12"/>
  <c r="CC353" i="12"/>
  <c r="CA84" i="12"/>
  <c r="CB1436" i="12"/>
  <c r="CC1145" i="12"/>
  <c r="CB896" i="12"/>
  <c r="CA2464" i="12"/>
  <c r="CC2468" i="12"/>
  <c r="CC2505" i="12"/>
  <c r="CB2537" i="12"/>
  <c r="CC735" i="12"/>
  <c r="CB460" i="12"/>
  <c r="CA1237" i="12"/>
  <c r="CB967" i="12"/>
  <c r="CA735" i="12"/>
  <c r="CB413" i="12"/>
  <c r="CB1862" i="12"/>
  <c r="CA1871" i="12"/>
  <c r="CC1874" i="12"/>
  <c r="CA1879" i="12"/>
  <c r="CA191" i="12"/>
  <c r="CB1585" i="12"/>
  <c r="CA1297" i="12"/>
  <c r="CB1002" i="12"/>
  <c r="CA772" i="12"/>
  <c r="CC2260" i="12"/>
  <c r="CB2275" i="12"/>
  <c r="CB2310" i="12"/>
  <c r="CA2340" i="12"/>
  <c r="CA575" i="12"/>
  <c r="CA138" i="12"/>
  <c r="CB1332" i="12"/>
  <c r="CC1035" i="12"/>
  <c r="CB800" i="12"/>
  <c r="CB2340" i="12"/>
  <c r="CA2349" i="12"/>
  <c r="CC2355" i="12"/>
  <c r="CA2360" i="12"/>
  <c r="CB591" i="12"/>
  <c r="CC300" i="12"/>
  <c r="CB244" i="12"/>
  <c r="CB1389" i="12"/>
  <c r="CC1078" i="12"/>
  <c r="CC2718" i="12"/>
  <c r="CB2727" i="12"/>
  <c r="CB2744" i="12"/>
  <c r="CA2768" i="12"/>
  <c r="CA918" i="12"/>
  <c r="CA706" i="12"/>
  <c r="CB508" i="12"/>
  <c r="CC1088" i="12"/>
  <c r="CB871" i="12"/>
  <c r="CA593" i="12"/>
  <c r="CA285" i="12"/>
  <c r="CC1690" i="12"/>
  <c r="CC1719" i="12"/>
  <c r="CB1727" i="12"/>
  <c r="CC1727" i="12"/>
  <c r="CA73" i="12"/>
  <c r="CB1426" i="12"/>
  <c r="CC1149" i="12"/>
  <c r="CB900" i="12"/>
  <c r="CA651" i="12"/>
  <c r="CB2067" i="12"/>
  <c r="CA2075" i="12"/>
  <c r="CB2121" i="12"/>
  <c r="CA2142" i="12"/>
  <c r="CB666" i="12"/>
  <c r="CC599" i="12"/>
  <c r="CA1462" i="12"/>
  <c r="CB3017" i="12"/>
  <c r="CC2988" i="12"/>
  <c r="CA1271" i="12"/>
  <c r="CC580" i="12"/>
  <c r="CC1942" i="12"/>
  <c r="CB2007" i="12"/>
  <c r="CB198" i="12"/>
  <c r="CC1754" i="12"/>
  <c r="CB1866" i="12"/>
  <c r="CB1029" i="12"/>
  <c r="CA748" i="12"/>
  <c r="CB2161" i="12"/>
  <c r="CB2153" i="12"/>
  <c r="CC496" i="12"/>
  <c r="CC347" i="12"/>
  <c r="CC1121" i="12"/>
  <c r="CC2730" i="12"/>
  <c r="CA2751" i="12"/>
  <c r="CB979" i="12"/>
  <c r="CB247" i="12"/>
  <c r="CA3038" i="12"/>
  <c r="CB1664" i="12"/>
  <c r="CB1627" i="12"/>
  <c r="CC3015" i="12"/>
  <c r="CC3032" i="12"/>
  <c r="CB760" i="12"/>
  <c r="CB444" i="12"/>
  <c r="CA1799" i="12"/>
  <c r="CA1788" i="12"/>
  <c r="CB776" i="12"/>
  <c r="CC856" i="12"/>
  <c r="CC1723" i="12"/>
  <c r="CB1694" i="12"/>
  <c r="CA562" i="12"/>
  <c r="CC1522" i="12"/>
  <c r="CB815" i="12"/>
  <c r="CB2314" i="12"/>
  <c r="CA2379" i="12"/>
  <c r="CC485" i="12"/>
  <c r="CB2084" i="12"/>
  <c r="CA2196" i="12"/>
  <c r="CC1356" i="12"/>
  <c r="CA1019" i="12"/>
  <c r="CA2505" i="12"/>
  <c r="CA2497" i="12"/>
  <c r="CB717" i="12"/>
  <c r="CA444" i="12"/>
  <c r="CB279" i="12"/>
  <c r="CC1065" i="12"/>
  <c r="CB2652" i="12"/>
  <c r="CB2654" i="12"/>
  <c r="CA916" i="12"/>
  <c r="CA163" i="12"/>
  <c r="CA3017" i="12"/>
  <c r="CB3078" i="12"/>
  <c r="CB1516" i="12"/>
  <c r="CA2977" i="12"/>
  <c r="CC3009" i="12"/>
  <c r="CB698" i="12"/>
  <c r="CA353" i="12"/>
  <c r="CC1707" i="12"/>
  <c r="CC1699" i="12"/>
  <c r="CB3104" i="12"/>
  <c r="CA1114" i="12"/>
  <c r="CC888" i="12"/>
  <c r="CB611" i="12"/>
  <c r="CC308" i="12"/>
  <c r="CA1715" i="12"/>
  <c r="CA1744" i="12"/>
  <c r="CC1749" i="12"/>
  <c r="CA1754" i="12"/>
  <c r="CB89" i="12"/>
  <c r="CC1445" i="12"/>
  <c r="CA1180" i="12"/>
  <c r="CC918" i="12"/>
  <c r="CB672" i="12"/>
  <c r="CC2091" i="12"/>
  <c r="CC2099" i="12"/>
  <c r="CC2138" i="12"/>
  <c r="CB2165" i="12"/>
  <c r="CB451" i="12"/>
  <c r="CC163" i="12"/>
  <c r="CC973" i="12"/>
  <c r="CB756" i="12"/>
  <c r="CC447" i="12"/>
  <c r="CA141" i="12"/>
  <c r="CA1522" i="12"/>
  <c r="CC3088" i="12"/>
  <c r="CB3098" i="12"/>
  <c r="CA3100" i="12"/>
  <c r="CB3100" i="12"/>
  <c r="CB1303" i="12"/>
  <c r="CC1029" i="12"/>
  <c r="CB787" i="12"/>
  <c r="CC503" i="12"/>
  <c r="CB1921" i="12"/>
  <c r="CA1932" i="12"/>
  <c r="CA1973" i="12"/>
  <c r="CC1995" i="12"/>
  <c r="CA297" i="12"/>
  <c r="CC252" i="12"/>
  <c r="CC981" i="12"/>
  <c r="CC821" i="12"/>
  <c r="CA550" i="12"/>
  <c r="CA1999" i="12"/>
  <c r="CC2003" i="12"/>
  <c r="CB2012" i="12"/>
  <c r="CC2012" i="12"/>
  <c r="CA314" i="12"/>
  <c r="CB32" i="12"/>
  <c r="CC1414" i="12"/>
  <c r="CA1105" i="12"/>
  <c r="CC869" i="12"/>
  <c r="CB2403" i="12"/>
  <c r="CA2411" i="12"/>
  <c r="CA2457" i="12"/>
  <c r="CC2478" i="12"/>
  <c r="CA694" i="12"/>
  <c r="CC408" i="12"/>
  <c r="CB57" i="12"/>
  <c r="CC877" i="12"/>
  <c r="CB626" i="12"/>
  <c r="CC314" i="12"/>
  <c r="CA21" i="12"/>
  <c r="CB1405" i="12"/>
  <c r="CB3018" i="12"/>
  <c r="CA3020" i="12"/>
  <c r="CC3021" i="12"/>
  <c r="CA3022" i="12"/>
  <c r="CA1161" i="12"/>
  <c r="CC922" i="12"/>
  <c r="CB674" i="12"/>
  <c r="CC357" i="12"/>
  <c r="CA1759" i="12"/>
  <c r="CC1765" i="12"/>
  <c r="CC1799" i="12"/>
  <c r="CC1831" i="12"/>
  <c r="CC145" i="12"/>
  <c r="CC158" i="12"/>
  <c r="CC953" i="12"/>
  <c r="CA2478" i="12"/>
  <c r="CA2489" i="12"/>
  <c r="CC777" i="12"/>
  <c r="CB66" i="12"/>
  <c r="CC2861" i="12"/>
  <c r="CA3015" i="12"/>
  <c r="CA1340" i="12"/>
  <c r="CB2853" i="12"/>
  <c r="CC2868" i="12"/>
  <c r="CA599" i="12"/>
  <c r="CA166" i="12"/>
  <c r="CB1551" i="12"/>
  <c r="CB3063" i="12"/>
  <c r="CA3029" i="12"/>
  <c r="CB1630" i="12"/>
  <c r="CB774" i="12"/>
  <c r="CA2059" i="12"/>
  <c r="CB2091" i="12"/>
  <c r="CB527" i="12"/>
  <c r="CC1425" i="12"/>
  <c r="CA2600" i="12"/>
  <c r="CB2658" i="12"/>
  <c r="CC954" i="12"/>
  <c r="CC2497" i="12"/>
  <c r="CB2544" i="12"/>
  <c r="CA404" i="12"/>
  <c r="CB1501" i="12"/>
  <c r="CA1131" i="12"/>
  <c r="CA2846" i="12"/>
  <c r="CB2756" i="12"/>
  <c r="CB394" i="12"/>
  <c r="CB1168" i="12"/>
  <c r="CB2764" i="12"/>
  <c r="CC2791" i="12"/>
  <c r="CC995" i="12"/>
  <c r="CB304" i="12"/>
  <c r="CC3056" i="12"/>
  <c r="CA1703" i="12"/>
  <c r="CC1637" i="12"/>
  <c r="CB3029" i="12"/>
  <c r="CB3045" i="12"/>
  <c r="CB812" i="12"/>
  <c r="CA499" i="12"/>
  <c r="CA1858" i="12"/>
  <c r="CB1871" i="12"/>
  <c r="CA428" i="12"/>
  <c r="CB138" i="12"/>
  <c r="CB1576" i="12"/>
  <c r="CA698" i="12"/>
  <c r="CC1968" i="12"/>
  <c r="CA2003" i="12"/>
  <c r="CB447" i="12"/>
  <c r="CA1324" i="12"/>
  <c r="CC2472" i="12"/>
  <c r="CC2548" i="12"/>
  <c r="CA877" i="12"/>
  <c r="CB2379" i="12"/>
  <c r="CB2431" i="12"/>
  <c r="CB373" i="12"/>
  <c r="CC1426" i="12"/>
  <c r="CA1016" i="12"/>
  <c r="CB2750" i="12"/>
  <c r="CA2680" i="12"/>
  <c r="CC1207" i="12"/>
  <c r="CA953" i="12"/>
  <c r="CC713" i="12"/>
  <c r="CA397" i="12"/>
  <c r="CA1834" i="12"/>
  <c r="CC1837" i="12"/>
  <c r="CB1845" i="12"/>
  <c r="CC1845" i="12"/>
  <c r="CC166" i="12"/>
  <c r="CA1561" i="12"/>
  <c r="CC1277" i="12"/>
  <c r="CA987" i="12"/>
  <c r="CC753" i="12"/>
  <c r="CB2196" i="12"/>
  <c r="CA2220" i="12"/>
  <c r="CA2284" i="12"/>
  <c r="CC2310" i="12"/>
  <c r="CC554" i="12"/>
  <c r="CA251" i="12"/>
  <c r="CA1055" i="12"/>
  <c r="CC826" i="12"/>
  <c r="CA554" i="12"/>
  <c r="CB231" i="12"/>
  <c r="CA1631" i="12"/>
  <c r="CC1661" i="12"/>
  <c r="CB1680" i="12"/>
  <c r="CC1680" i="12"/>
  <c r="CB21" i="12"/>
  <c r="CC1405" i="12"/>
  <c r="CA1109" i="12"/>
  <c r="CC871" i="12"/>
  <c r="CB593" i="12"/>
  <c r="CC2024" i="12"/>
  <c r="CB2032" i="12"/>
  <c r="CB2059" i="12"/>
  <c r="CA2087" i="12"/>
  <c r="CB2075" i="12"/>
  <c r="CC2075" i="12"/>
  <c r="CA387" i="12"/>
  <c r="CB95" i="12"/>
  <c r="CC1462" i="12"/>
  <c r="CA1168" i="12"/>
  <c r="CC916" i="12"/>
  <c r="CB2489" i="12"/>
  <c r="CA2501" i="12"/>
  <c r="CA2537" i="12"/>
  <c r="CC2564" i="12"/>
  <c r="CA756" i="12"/>
  <c r="CC516" i="12"/>
  <c r="CC1505" i="12"/>
  <c r="CC1215" i="12"/>
  <c r="CA950" i="12"/>
  <c r="CA2568" i="12"/>
  <c r="CC2572" i="12"/>
  <c r="CB2595" i="12"/>
  <c r="CC2595" i="12"/>
  <c r="CA771" i="12"/>
  <c r="CB493" i="12"/>
  <c r="CC173" i="12"/>
  <c r="CA1569" i="12"/>
  <c r="CC1271" i="12"/>
  <c r="CB2878" i="12"/>
  <c r="CA2890" i="12"/>
  <c r="CA2916" i="12"/>
  <c r="CC2938" i="12"/>
  <c r="CC1061" i="12"/>
  <c r="CB227" i="12"/>
  <c r="CA1065" i="12"/>
  <c r="CC1281" i="12"/>
  <c r="CA1002" i="12"/>
  <c r="CC771" i="12"/>
  <c r="CA466" i="12"/>
  <c r="CA1917" i="12"/>
  <c r="CC1921" i="12"/>
  <c r="CB1932" i="12"/>
  <c r="CC1932" i="12"/>
  <c r="CC231" i="12"/>
  <c r="CB1631" i="12"/>
  <c r="CC1336" i="12"/>
  <c r="CA1048" i="12"/>
  <c r="CC803" i="12"/>
  <c r="CB2318" i="12"/>
  <c r="CA2333" i="12"/>
  <c r="CA2365" i="12"/>
  <c r="CC2385" i="12"/>
  <c r="CA818" i="12"/>
  <c r="CC906" i="12"/>
  <c r="CC1841" i="12"/>
  <c r="CC1779" i="12"/>
  <c r="CA743" i="12"/>
  <c r="CB1616" i="12"/>
  <c r="CC892" i="12"/>
  <c r="CB2399" i="12"/>
  <c r="CC2525" i="12"/>
  <c r="CB576" i="12"/>
  <c r="CA2188" i="12"/>
  <c r="CB2344" i="12"/>
  <c r="CB1462" i="12"/>
  <c r="CC1114" i="12"/>
  <c r="CC2639" i="12"/>
  <c r="CA2648" i="12"/>
  <c r="CC687" i="12"/>
  <c r="CA643" i="12"/>
  <c r="CB1511" i="12"/>
  <c r="CC3022" i="12"/>
  <c r="CB3019" i="12"/>
  <c r="CC1303" i="12"/>
  <c r="CB643" i="12"/>
  <c r="CB1999" i="12"/>
  <c r="CA2050" i="12"/>
  <c r="CA243" i="12"/>
  <c r="CA1831" i="12"/>
  <c r="CA1921" i="12"/>
  <c r="CA1068" i="12"/>
  <c r="CA800" i="12"/>
  <c r="CA2225" i="12"/>
  <c r="CA2200" i="12"/>
  <c r="CA930" i="12"/>
  <c r="CB1109" i="12"/>
  <c r="CC2132" i="12"/>
  <c r="CA2146" i="12"/>
  <c r="CC940" i="12"/>
  <c r="CB185" i="12"/>
  <c r="CB1088" i="12"/>
  <c r="CB2690" i="12"/>
  <c r="CC2776" i="12"/>
  <c r="CA875" i="12"/>
  <c r="CA2564" i="12"/>
  <c r="CC2672" i="12"/>
  <c r="CC89" i="12"/>
  <c r="CC1370" i="12"/>
  <c r="CA2893" i="12"/>
  <c r="CB2835" i="12"/>
  <c r="CA871" i="12"/>
  <c r="CA645" i="12"/>
  <c r="CC562" i="12"/>
  <c r="CA1414" i="12"/>
  <c r="CC2981" i="12"/>
  <c r="CB2966" i="12"/>
  <c r="CC1241" i="12"/>
  <c r="CC540" i="12"/>
  <c r="CA1886" i="12"/>
  <c r="CC1952" i="12"/>
  <c r="CC154" i="12"/>
  <c r="CA1711" i="12"/>
  <c r="CA1784" i="12"/>
  <c r="CC987" i="12"/>
  <c r="CB706" i="12"/>
  <c r="CA2138" i="12"/>
  <c r="CB2095" i="12"/>
  <c r="CA281" i="12"/>
  <c r="CC244" i="12"/>
  <c r="CA1389" i="12"/>
  <c r="CB1078" i="12"/>
  <c r="CA843" i="12"/>
  <c r="CA2399" i="12"/>
  <c r="CC2403" i="12"/>
  <c r="CB2411" i="12"/>
  <c r="CC2411" i="12"/>
  <c r="CA649" i="12"/>
  <c r="CB347" i="12"/>
  <c r="CC57" i="12"/>
  <c r="CA1423" i="12"/>
  <c r="CB1120" i="12"/>
  <c r="CB2751" i="12"/>
  <c r="CA2760" i="12"/>
  <c r="CA2787" i="12"/>
  <c r="CC2805" i="12"/>
  <c r="CC951" i="12"/>
  <c r="CC119" i="12"/>
  <c r="CB1489" i="12"/>
  <c r="CC1226" i="12"/>
  <c r="CA951" i="12"/>
  <c r="CC706" i="12"/>
  <c r="CC2165" i="12"/>
  <c r="CB2176" i="12"/>
  <c r="CA2184" i="12"/>
  <c r="CB2184" i="12"/>
  <c r="CB466" i="12"/>
  <c r="CC176" i="12"/>
  <c r="CA1573" i="12"/>
  <c r="CC1273" i="12"/>
  <c r="CA981" i="12"/>
  <c r="CC2614" i="12"/>
  <c r="CC2635" i="12"/>
  <c r="CC2652" i="12"/>
  <c r="CB2669" i="12"/>
  <c r="CB826" i="12"/>
  <c r="CC702" i="12"/>
  <c r="CC1620" i="12"/>
  <c r="CA1307" i="12"/>
  <c r="CB1019" i="12"/>
  <c r="CC2669" i="12"/>
  <c r="CB2677" i="12"/>
  <c r="CA2683" i="12"/>
  <c r="CB2683" i="12"/>
  <c r="CB843" i="12"/>
  <c r="CA580" i="12"/>
  <c r="CA272" i="12"/>
  <c r="CB224" i="12"/>
  <c r="CA1352" i="12"/>
  <c r="CC2966" i="12"/>
  <c r="CB2977" i="12"/>
  <c r="CB3006" i="12"/>
  <c r="CA3018" i="12"/>
  <c r="CA1145" i="12"/>
  <c r="CB408" i="12"/>
  <c r="CA216" i="12"/>
  <c r="CA1370" i="12"/>
  <c r="CB1080" i="12"/>
  <c r="CA848" i="12"/>
  <c r="CB569" i="12"/>
  <c r="CB2020" i="12"/>
  <c r="CA2029" i="12"/>
  <c r="CC2032" i="12"/>
  <c r="CA2034" i="12"/>
  <c r="CB330" i="12"/>
  <c r="CC61" i="12"/>
  <c r="CA1424" i="12"/>
  <c r="CB1121" i="12"/>
  <c r="CA888" i="12"/>
  <c r="CC2436" i="12"/>
  <c r="CB2446" i="12"/>
  <c r="CB2478" i="12"/>
  <c r="CA2517" i="12"/>
  <c r="CB894" i="12"/>
  <c r="CA1032" i="12"/>
  <c r="CA2032" i="12"/>
  <c r="CB2043" i="12"/>
  <c r="CB875" i="12"/>
  <c r="CB121" i="12"/>
  <c r="CB1032" i="12"/>
  <c r="CC2610" i="12"/>
  <c r="CB2699" i="12"/>
  <c r="CA760" i="12"/>
  <c r="CC2450" i="12"/>
  <c r="CA2572" i="12"/>
  <c r="CC21" i="12"/>
  <c r="CC1301" i="12"/>
  <c r="CB2784" i="12"/>
  <c r="CB2776" i="12"/>
  <c r="CA770" i="12"/>
  <c r="CB836" i="12"/>
  <c r="CC1664" i="12"/>
  <c r="CC3120" i="12"/>
  <c r="CA232" i="12"/>
  <c r="CA1450" i="12"/>
  <c r="CC775" i="12"/>
  <c r="CC2229" i="12"/>
  <c r="CB2328" i="12"/>
  <c r="CA432" i="12"/>
  <c r="CC2034" i="12"/>
  <c r="CB2146" i="12"/>
  <c r="CA1316" i="12"/>
  <c r="CB975" i="12"/>
  <c r="CB2450" i="12"/>
  <c r="CB2440" i="12"/>
  <c r="CB993" i="12"/>
  <c r="CC1253" i="12"/>
  <c r="CA2355" i="12"/>
  <c r="CC2399" i="12"/>
  <c r="CB1085" i="12"/>
  <c r="CC326" i="12"/>
  <c r="CC1233" i="12"/>
  <c r="CC2827" i="12"/>
  <c r="CC2972" i="12"/>
  <c r="CB1048" i="12"/>
  <c r="CA2744" i="12"/>
  <c r="CA2811" i="12"/>
  <c r="CB255" i="12"/>
  <c r="CB1556" i="12"/>
  <c r="CC3030" i="12"/>
  <c r="CC2994" i="12"/>
  <c r="CB936" i="12"/>
  <c r="CB727" i="12"/>
  <c r="CA764" i="12"/>
  <c r="CA1602" i="12"/>
  <c r="CC3043" i="12"/>
  <c r="CA3066" i="12"/>
  <c r="CC1376" i="12"/>
  <c r="CB702" i="12"/>
  <c r="CC2087" i="12"/>
  <c r="CA2180" i="12"/>
  <c r="CC336" i="12"/>
  <c r="CB1937" i="12"/>
  <c r="CB2024" i="12"/>
  <c r="CC1168" i="12"/>
  <c r="CA912" i="12"/>
  <c r="CA2336" i="12"/>
  <c r="CB2349" i="12"/>
  <c r="CA2933" i="12"/>
  <c r="CB2933" i="12"/>
  <c r="CB1059" i="12"/>
  <c r="CA836" i="12"/>
  <c r="CB558" i="12"/>
  <c r="CC235" i="12"/>
  <c r="CB1634" i="12"/>
  <c r="CC1643" i="12"/>
  <c r="CB1652" i="12"/>
  <c r="CB1690" i="12"/>
  <c r="CA57" i="12"/>
  <c r="CB1421" i="12"/>
  <c r="CB863" i="12"/>
  <c r="CC247" i="12"/>
  <c r="CB1643" i="12"/>
  <c r="CC1352" i="12"/>
  <c r="CA1061" i="12"/>
  <c r="CC818" i="12"/>
  <c r="CC2365" i="12"/>
  <c r="CB2376" i="12"/>
  <c r="CA2382" i="12"/>
  <c r="CB2382" i="12"/>
  <c r="CC607" i="12"/>
  <c r="CA322" i="12"/>
  <c r="CB28" i="12"/>
  <c r="CC1412" i="12"/>
  <c r="CA1101" i="12"/>
  <c r="CA2741" i="12"/>
  <c r="CC2742" i="12"/>
  <c r="CC2764" i="12"/>
  <c r="CB2787" i="12"/>
  <c r="CB1114" i="12"/>
  <c r="CC1436" i="12"/>
  <c r="CA2661" i="12"/>
  <c r="CC2690" i="12"/>
  <c r="CC1295" i="12"/>
  <c r="CA607" i="12"/>
  <c r="CC1424" i="12"/>
  <c r="CC3039" i="12"/>
  <c r="CC3111" i="12"/>
  <c r="CA1336" i="12"/>
  <c r="CA3006" i="12"/>
  <c r="CC3045" i="12"/>
  <c r="CA611" i="12"/>
  <c r="CB181" i="12"/>
  <c r="CC1735" i="12"/>
  <c r="CA1643" i="12"/>
  <c r="CA975" i="12"/>
  <c r="CC1201" i="12"/>
  <c r="CB2304" i="12"/>
  <c r="CA2344" i="12"/>
  <c r="CC1048" i="12"/>
  <c r="CC281" i="12"/>
  <c r="CC1180" i="12"/>
  <c r="CA2791" i="12"/>
  <c r="CA2929" i="12"/>
  <c r="CC1002" i="12"/>
  <c r="CB2712" i="12"/>
  <c r="CB2772" i="12"/>
  <c r="CC211" i="12"/>
  <c r="CB1497" i="12"/>
  <c r="CC3003" i="12"/>
  <c r="CA2951" i="12"/>
  <c r="CC1257" i="12"/>
  <c r="CC93" i="12"/>
  <c r="CC2886" i="12"/>
  <c r="CC2942" i="12"/>
  <c r="CC1511" i="12"/>
  <c r="CC840" i="12"/>
  <c r="CA1731" i="12"/>
  <c r="CC1814" i="12"/>
  <c r="CB203" i="12"/>
  <c r="CC1636" i="12"/>
  <c r="CC1715" i="12"/>
  <c r="CC82" i="12"/>
  <c r="CB885" i="12"/>
  <c r="CB436" i="12"/>
  <c r="CC2020" i="12"/>
  <c r="CA1983" i="12"/>
  <c r="CB1165" i="12"/>
  <c r="CB947" i="12"/>
  <c r="CC1124" i="12"/>
  <c r="CB2180" i="12"/>
  <c r="CC2192" i="12"/>
  <c r="CB969" i="12"/>
  <c r="CC207" i="12"/>
  <c r="CC1109" i="12"/>
  <c r="CA2737" i="12"/>
  <c r="CB2815" i="12"/>
  <c r="CA922" i="12"/>
  <c r="CA2645" i="12"/>
  <c r="CB2718" i="12"/>
  <c r="CB122" i="12"/>
  <c r="CB1416" i="12"/>
  <c r="CB2912" i="12"/>
  <c r="CC2849" i="12"/>
  <c r="CA666" i="12"/>
  <c r="CB371" i="12"/>
  <c r="CC73" i="12"/>
  <c r="CA1430" i="12"/>
  <c r="CB1135" i="12"/>
  <c r="CC2787" i="12"/>
  <c r="CB2794" i="12"/>
  <c r="CA2801" i="12"/>
  <c r="CB2801" i="12"/>
  <c r="CB950" i="12"/>
  <c r="CA724" i="12"/>
  <c r="CB403" i="12"/>
  <c r="CC102" i="12"/>
  <c r="CB1479" i="12"/>
  <c r="CC3040" i="12"/>
  <c r="CB3042" i="12"/>
  <c r="CB3060" i="12"/>
  <c r="CB3088" i="12"/>
  <c r="CB1291" i="12"/>
  <c r="CB496" i="12"/>
  <c r="CC195" i="12"/>
  <c r="CB1597" i="12"/>
  <c r="CC1287" i="12"/>
  <c r="CA995" i="12"/>
  <c r="CB2653" i="12"/>
  <c r="CA2658" i="12"/>
  <c r="CC2661" i="12"/>
  <c r="CA2666" i="12"/>
  <c r="CA821" i="12"/>
  <c r="CB562" i="12"/>
  <c r="CC239" i="12"/>
  <c r="CB1636" i="12"/>
  <c r="CC1328" i="12"/>
  <c r="CB2945" i="12"/>
  <c r="CA2956" i="12"/>
  <c r="CA2984" i="12"/>
  <c r="CC3006" i="12"/>
  <c r="CC1120" i="12"/>
  <c r="CC128" i="12"/>
  <c r="CA287" i="12"/>
  <c r="CA240" i="12"/>
  <c r="CA1376" i="12"/>
  <c r="CA3009" i="12"/>
  <c r="CC3014" i="12"/>
  <c r="CB3016" i="12"/>
  <c r="CC3016" i="12"/>
  <c r="CC1135" i="12"/>
  <c r="CB906" i="12"/>
  <c r="CA657" i="12"/>
  <c r="CB334" i="12"/>
  <c r="CC1739" i="12"/>
  <c r="CB1749" i="12"/>
  <c r="CB1774" i="12"/>
  <c r="CA1803" i="12"/>
  <c r="CB128" i="12"/>
  <c r="CB1505" i="12"/>
  <c r="CC926" i="12"/>
  <c r="CB349" i="12"/>
  <c r="CC79" i="12"/>
  <c r="CA1435" i="12"/>
  <c r="CB1139" i="12"/>
  <c r="CA895" i="12"/>
  <c r="CA2482" i="12"/>
  <c r="CC2489" i="12"/>
  <c r="CB2501" i="12"/>
  <c r="CC2501" i="12"/>
  <c r="CA713" i="12"/>
  <c r="CB404" i="12"/>
  <c r="CC109" i="12"/>
  <c r="CB1482" i="12"/>
  <c r="CB1192" i="12"/>
  <c r="CB2811" i="12"/>
  <c r="CA2819" i="12"/>
  <c r="CA2844" i="12"/>
  <c r="CC2865" i="12"/>
  <c r="CA1211" i="12"/>
  <c r="CA248" i="12"/>
  <c r="CB2797" i="12"/>
  <c r="CB2846" i="12"/>
  <c r="CA1436" i="12"/>
  <c r="CC776" i="12"/>
  <c r="CC1627" i="12"/>
  <c r="CA1723" i="12"/>
  <c r="CA66" i="12"/>
  <c r="CC1482" i="12"/>
  <c r="CB3106" i="12"/>
  <c r="CA32" i="12"/>
  <c r="CA803" i="12"/>
  <c r="CB377" i="12"/>
  <c r="CB1917" i="12"/>
  <c r="CC1871" i="12"/>
  <c r="CB1055" i="12"/>
  <c r="CB1364" i="12"/>
  <c r="CA2529" i="12"/>
  <c r="CC2568" i="12"/>
  <c r="CA1201" i="12"/>
  <c r="CC460" i="12"/>
  <c r="CA1320" i="12"/>
  <c r="CC2963" i="12"/>
  <c r="CB3034" i="12"/>
  <c r="CC1197" i="12"/>
  <c r="CC2840" i="12"/>
  <c r="CA3014" i="12"/>
  <c r="CA417" i="12"/>
  <c r="CA44" i="12"/>
  <c r="CC3100" i="12"/>
  <c r="CC3046" i="12"/>
  <c r="CA1344" i="12"/>
  <c r="CB272" i="12"/>
  <c r="CB3050" i="12"/>
  <c r="CC3063" i="12"/>
  <c r="CB73" i="12"/>
  <c r="CA960" i="12"/>
  <c r="CC1908" i="12"/>
  <c r="CA2007" i="12"/>
  <c r="CA436" i="12"/>
  <c r="CB1818" i="12"/>
  <c r="CA1947" i="12"/>
  <c r="CA158" i="12"/>
  <c r="CA1020" i="12"/>
  <c r="CA687" i="12"/>
  <c r="CB2192" i="12"/>
  <c r="CC2153" i="12"/>
  <c r="CA1273" i="12"/>
  <c r="CC1016" i="12"/>
  <c r="CA1281" i="12"/>
  <c r="CC2406" i="12"/>
  <c r="CB2460" i="12"/>
  <c r="CC1105" i="12"/>
  <c r="CB383" i="12"/>
  <c r="CA1257" i="12"/>
  <c r="CB2868" i="12"/>
  <c r="CB3015" i="12"/>
  <c r="CA1085" i="12"/>
  <c r="CC2784" i="12"/>
  <c r="CA2878" i="12"/>
  <c r="CB314" i="12"/>
  <c r="CB1611" i="12"/>
  <c r="CB3043" i="12"/>
  <c r="CC3028" i="12"/>
  <c r="CC24" i="12"/>
  <c r="CA1412" i="12"/>
  <c r="CC772" i="12"/>
  <c r="CB573" i="12"/>
  <c r="CC251" i="12"/>
  <c r="CA1656" i="12"/>
  <c r="CB1699" i="12"/>
  <c r="CA1707" i="12"/>
  <c r="CB1707" i="12"/>
  <c r="CC48" i="12"/>
  <c r="CA1420" i="12"/>
  <c r="CB1124" i="12"/>
  <c r="CA891" i="12"/>
  <c r="CC611" i="12"/>
  <c r="CA2046" i="12"/>
  <c r="CC2050" i="12"/>
  <c r="CC2084" i="12"/>
  <c r="CC2121" i="12"/>
  <c r="CC401" i="12"/>
  <c r="CA121" i="12"/>
  <c r="CB1257" i="12"/>
  <c r="CC643" i="12"/>
  <c r="CA336" i="12"/>
  <c r="CB53" i="12"/>
  <c r="CC1420" i="12"/>
  <c r="CA1117" i="12"/>
  <c r="CB2768" i="12"/>
  <c r="CA2776" i="12"/>
  <c r="CC2780" i="12"/>
  <c r="CA2784" i="12"/>
  <c r="CA932" i="12"/>
  <c r="CC698" i="12"/>
  <c r="CA390" i="12"/>
  <c r="CB92" i="12"/>
  <c r="CC1450" i="12"/>
  <c r="CB3033" i="12"/>
  <c r="CA3037" i="12"/>
  <c r="CA3044" i="12"/>
  <c r="CC3060" i="12"/>
  <c r="CB1470" i="12"/>
  <c r="CC558" i="12"/>
  <c r="CB1799" i="12"/>
  <c r="CA1837" i="12"/>
  <c r="CC330" i="12"/>
  <c r="CC1184" i="12"/>
  <c r="CC2307" i="12"/>
  <c r="CA2406" i="12"/>
  <c r="CC743" i="12"/>
  <c r="CA2157" i="12"/>
  <c r="CA2260" i="12"/>
  <c r="CB300" i="12"/>
  <c r="CB1287" i="12"/>
  <c r="CA908" i="12"/>
  <c r="CB2646" i="12"/>
  <c r="CB2497" i="12"/>
  <c r="CC1320" i="12"/>
  <c r="CC219" i="12"/>
  <c r="CA3042" i="12"/>
  <c r="CA3040" i="12"/>
  <c r="CC240" i="12"/>
  <c r="CB930" i="12"/>
  <c r="CB1879" i="12"/>
  <c r="CB1952" i="12"/>
  <c r="CA377" i="12"/>
  <c r="CB1765" i="12"/>
  <c r="CC1917" i="12"/>
  <c r="CC131" i="12"/>
  <c r="CA963" i="12"/>
  <c r="CA603" i="12"/>
  <c r="CC2142" i="12"/>
  <c r="CB2132" i="12"/>
  <c r="CC216" i="12"/>
  <c r="CC787" i="12"/>
  <c r="CA2121" i="12"/>
  <c r="CA2126" i="12"/>
  <c r="CC550" i="12"/>
  <c r="CC1470" i="12"/>
  <c r="CA2652" i="12"/>
  <c r="CB2723" i="12"/>
  <c r="CB990" i="12"/>
  <c r="CC2591" i="12"/>
  <c r="CA2614" i="12"/>
  <c r="CB432" i="12"/>
  <c r="CB1561" i="12"/>
  <c r="CB1207" i="12"/>
  <c r="CC2896" i="12"/>
  <c r="CA2797" i="12"/>
  <c r="CC1533" i="12"/>
  <c r="CA1285" i="12"/>
  <c r="CB131" i="12"/>
  <c r="CC2951" i="12"/>
  <c r="CB2988" i="12"/>
  <c r="CC1569" i="12"/>
  <c r="CB882" i="12"/>
  <c r="CC1769" i="12"/>
  <c r="CA1841" i="12"/>
  <c r="CA247" i="12"/>
  <c r="CB1703" i="12"/>
  <c r="CA1810" i="12"/>
  <c r="CA95" i="12"/>
  <c r="CC895" i="12"/>
  <c r="CA496" i="12"/>
  <c r="CB2062" i="12"/>
  <c r="CC2029" i="12"/>
  <c r="CB956" i="12"/>
  <c r="CA739" i="12"/>
  <c r="CB417" i="12"/>
  <c r="CC121" i="12"/>
  <c r="CC1497" i="12"/>
  <c r="CA3063" i="12"/>
  <c r="CC3066" i="12"/>
  <c r="CC3081" i="12"/>
  <c r="CA3082" i="12"/>
  <c r="CA1287" i="12"/>
  <c r="CB1006" i="12"/>
  <c r="CA774" i="12"/>
  <c r="CB481" i="12"/>
  <c r="CA1893" i="12"/>
  <c r="CC1898" i="12"/>
  <c r="CC1937" i="12"/>
  <c r="CB1973" i="12"/>
  <c r="CB268" i="12"/>
  <c r="CC236" i="12"/>
  <c r="CA840" i="12"/>
  <c r="CC575" i="12"/>
  <c r="CC255" i="12"/>
  <c r="CB220" i="12"/>
  <c r="CC1344" i="12"/>
  <c r="CC2984" i="12"/>
  <c r="CB2994" i="12"/>
  <c r="CA3003" i="12"/>
  <c r="CB3003" i="12"/>
  <c r="CB1117" i="12"/>
  <c r="CA892" i="12"/>
  <c r="CC626" i="12"/>
  <c r="CA316" i="12"/>
  <c r="CB1719" i="12"/>
  <c r="CA1727" i="12"/>
  <c r="CC1731" i="12"/>
  <c r="CC1774" i="12"/>
  <c r="CA109" i="12"/>
  <c r="CC1479" i="12"/>
  <c r="CA851" i="12"/>
  <c r="CA672" i="12"/>
  <c r="CB353" i="12"/>
  <c r="CA1779" i="12"/>
  <c r="CC1784" i="12"/>
  <c r="CB1792" i="12"/>
  <c r="CC1792" i="12"/>
  <c r="CA122" i="12"/>
  <c r="CA1501" i="12"/>
  <c r="CA1233" i="12"/>
  <c r="CB953" i="12"/>
  <c r="CA717" i="12"/>
  <c r="CC2146" i="12"/>
  <c r="CB2157" i="12"/>
  <c r="CB2188" i="12"/>
  <c r="CA2229" i="12"/>
  <c r="CA508" i="12"/>
  <c r="CB207" i="12"/>
  <c r="CC1340" i="12"/>
  <c r="CA727" i="12"/>
  <c r="CB428" i="12"/>
  <c r="CC122" i="12"/>
  <c r="CC1501" i="12"/>
  <c r="CC1211" i="12"/>
  <c r="CC2844" i="12"/>
  <c r="CB2849" i="12"/>
  <c r="CA2861" i="12"/>
  <c r="CB2861" i="12"/>
  <c r="CB995" i="12"/>
  <c r="CA775" i="12"/>
  <c r="CB485" i="12"/>
  <c r="CC169" i="12"/>
  <c r="CA1565" i="12"/>
  <c r="CA3098" i="12"/>
  <c r="CC3099" i="12"/>
  <c r="CC3106" i="12"/>
  <c r="CB3123" i="12"/>
  <c r="CA1611" i="12"/>
  <c r="CC739" i="12"/>
  <c r="CB2016" i="12"/>
  <c r="CC2043" i="12"/>
  <c r="CC466" i="12"/>
  <c r="CA1405" i="12"/>
  <c r="CB2533" i="12"/>
  <c r="CC2620" i="12"/>
  <c r="CA926" i="12"/>
  <c r="CA2446" i="12"/>
  <c r="CC2482" i="12"/>
  <c r="CC390" i="12"/>
  <c r="CC1476" i="12"/>
  <c r="CA1071" i="12"/>
  <c r="CB2809" i="12"/>
  <c r="CC2723" i="12"/>
  <c r="CA1416" i="12"/>
  <c r="CC403" i="12"/>
  <c r="CC1685" i="12"/>
  <c r="CA1661" i="12"/>
  <c r="CB191" i="12"/>
  <c r="CC1055" i="12"/>
  <c r="CC2053" i="12"/>
  <c r="CC2176" i="12"/>
  <c r="CB662" i="12"/>
  <c r="CC2007" i="12"/>
  <c r="CC2062" i="12"/>
  <c r="CA223" i="12"/>
  <c r="CC1117" i="12"/>
  <c r="CA795" i="12"/>
  <c r="CA2460" i="12"/>
  <c r="CC2349" i="12"/>
  <c r="CC95" i="12"/>
  <c r="CC900" i="12"/>
  <c r="CC2360" i="12"/>
  <c r="CC2369" i="12"/>
  <c r="CB713" i="12"/>
  <c r="CB216" i="12"/>
  <c r="CC2801" i="12"/>
  <c r="CC2923" i="12"/>
  <c r="CB1233" i="12"/>
  <c r="CA2780" i="12"/>
  <c r="CB2791" i="12"/>
  <c r="CC536" i="12"/>
  <c r="CB69" i="12"/>
  <c r="CA1440" i="12"/>
  <c r="CB3032" i="12"/>
  <c r="CB2951" i="12"/>
  <c r="CC1634" i="12"/>
  <c r="CB1370" i="12"/>
  <c r="CA300" i="12"/>
  <c r="CB3099" i="12"/>
  <c r="CC3102" i="12"/>
  <c r="CA102" i="12"/>
  <c r="CC993" i="12"/>
  <c r="CB1968" i="12"/>
  <c r="CA2071" i="12"/>
  <c r="CB540" i="12"/>
  <c r="CA1874" i="12"/>
  <c r="CC1999" i="12"/>
  <c r="CB176" i="12"/>
  <c r="CC1059" i="12"/>
  <c r="CC724" i="12"/>
  <c r="CA2289" i="12"/>
  <c r="CB2200" i="12"/>
  <c r="CB389" i="12"/>
  <c r="CC96" i="12"/>
  <c r="CB1145" i="12"/>
  <c r="CA896" i="12"/>
  <c r="CC645" i="12"/>
  <c r="CB2087" i="12"/>
  <c r="CA2095" i="12"/>
  <c r="CA2117" i="12"/>
  <c r="CB2117" i="12"/>
  <c r="CB397" i="12"/>
  <c r="CC114" i="12"/>
  <c r="CB1486" i="12"/>
  <c r="CB1197" i="12"/>
  <c r="CA936" i="12"/>
  <c r="CC2521" i="12"/>
  <c r="CB2529" i="12"/>
  <c r="CB2564" i="12"/>
  <c r="CA2610" i="12"/>
  <c r="CB772" i="12"/>
  <c r="CA520" i="12"/>
  <c r="CA219" i="12"/>
  <c r="CA947" i="12"/>
  <c r="CC717" i="12"/>
  <c r="CA401" i="12"/>
  <c r="CB98" i="12"/>
  <c r="CA1476" i="12"/>
  <c r="CC3044" i="12"/>
  <c r="CB3046" i="12"/>
  <c r="CA3056" i="12"/>
  <c r="CB3056" i="12"/>
  <c r="CC1265" i="12"/>
  <c r="CA990" i="12"/>
  <c r="CC756" i="12"/>
  <c r="CA451" i="12"/>
  <c r="CC1866" i="12"/>
  <c r="CB1874" i="12"/>
  <c r="CB1912" i="12"/>
  <c r="CA1942" i="12"/>
  <c r="CA239" i="12"/>
  <c r="CA304" i="12"/>
  <c r="CB1105" i="12"/>
  <c r="CA2687" i="12"/>
  <c r="CA2694" i="12"/>
  <c r="CC950" i="12"/>
  <c r="CC203" i="12"/>
  <c r="CB3022" i="12"/>
  <c r="CB3111" i="12"/>
  <c r="CB1573" i="12"/>
  <c r="CB2999" i="12"/>
  <c r="CA3019" i="12"/>
  <c r="CC720" i="12"/>
  <c r="CC396" i="12"/>
  <c r="CB1754" i="12"/>
  <c r="CB1744" i="12"/>
  <c r="CB281" i="12"/>
  <c r="CB84" i="12"/>
  <c r="CB891" i="12"/>
  <c r="CA2310" i="12"/>
  <c r="CA2318" i="12"/>
  <c r="CC668" i="12"/>
  <c r="CC1630" i="12"/>
  <c r="CA2764" i="12"/>
  <c r="CA2886" i="12"/>
  <c r="CA1153" i="12"/>
  <c r="CB2742" i="12"/>
  <c r="CC2750" i="12"/>
  <c r="CB510" i="12"/>
  <c r="CB252" i="12"/>
  <c r="CB1415" i="12"/>
  <c r="CC3018" i="12"/>
  <c r="CC2904" i="12"/>
  <c r="CA516" i="12"/>
  <c r="CB1356" i="12"/>
  <c r="CA2938" i="12"/>
  <c r="CC2919" i="12"/>
  <c r="CC1188" i="12"/>
  <c r="CB516" i="12"/>
  <c r="CB1834" i="12"/>
  <c r="CA1898" i="12"/>
  <c r="CA114" i="12"/>
  <c r="CA1652" i="12"/>
  <c r="CB1739" i="12"/>
  <c r="CA954" i="12"/>
  <c r="CC666" i="12"/>
  <c r="CA2084" i="12"/>
  <c r="CC2046" i="12"/>
  <c r="CB532" i="12"/>
  <c r="CC227" i="12"/>
  <c r="CB248" i="12"/>
  <c r="CB828" i="12"/>
  <c r="CB2138" i="12"/>
  <c r="CC2169" i="12"/>
  <c r="CC591" i="12"/>
  <c r="CC1517" i="12"/>
  <c r="CC2683" i="12"/>
  <c r="CA2756" i="12"/>
  <c r="CB1050" i="12"/>
  <c r="CC2648" i="12"/>
  <c r="CB2672" i="12"/>
  <c r="CC455" i="12"/>
  <c r="CC1631" i="12"/>
  <c r="CC1297" i="12"/>
  <c r="CB2942" i="12"/>
  <c r="CC2835" i="12"/>
  <c r="CA1301" i="12"/>
  <c r="CB1026" i="12"/>
  <c r="CA781" i="12"/>
  <c r="CB499" i="12"/>
  <c r="CB1942" i="12"/>
  <c r="CA1952" i="12"/>
  <c r="CC1957" i="12"/>
  <c r="CA1968" i="12"/>
  <c r="CA255" i="12"/>
  <c r="CA220" i="12"/>
  <c r="CA1364" i="12"/>
  <c r="CB1065" i="12"/>
  <c r="CA826" i="12"/>
  <c r="CC2344" i="12"/>
  <c r="CB2355" i="12"/>
  <c r="CB2385" i="12"/>
  <c r="CA2424" i="12"/>
  <c r="CB651" i="12"/>
  <c r="CA383" i="12"/>
  <c r="CB1131" i="12"/>
  <c r="CA900" i="12"/>
  <c r="CC649" i="12"/>
  <c r="CA330" i="12"/>
  <c r="CB1735" i="12"/>
  <c r="CB1759" i="12"/>
  <c r="CA1769" i="12"/>
  <c r="CB1769" i="12"/>
  <c r="CC98" i="12"/>
  <c r="CB1476" i="12"/>
  <c r="CB1201" i="12"/>
  <c r="CA940" i="12"/>
  <c r="CC690" i="12"/>
  <c r="CB2126" i="12"/>
  <c r="CA2135" i="12"/>
  <c r="CA2165" i="12"/>
  <c r="CC2188" i="12"/>
  <c r="CC481" i="12"/>
  <c r="CA185" i="12"/>
  <c r="CA1249" i="12"/>
  <c r="CB963" i="12"/>
  <c r="CA731" i="12"/>
  <c r="CA2192" i="12"/>
  <c r="CC2196" i="12"/>
  <c r="CB2220" i="12"/>
  <c r="CC2220" i="12"/>
  <c r="CC499" i="12"/>
  <c r="CA203" i="12"/>
  <c r="CC1602" i="12"/>
  <c r="CA1295" i="12"/>
  <c r="CB998" i="12"/>
  <c r="CB2647" i="12"/>
  <c r="CA2651" i="12"/>
  <c r="CA2669" i="12"/>
  <c r="CC2687" i="12"/>
  <c r="CC848" i="12"/>
  <c r="CC603" i="12"/>
  <c r="CC316" i="12"/>
  <c r="CB1016" i="12"/>
  <c r="CA787" i="12"/>
  <c r="CB503" i="12"/>
  <c r="CC185" i="12"/>
  <c r="CA1585" i="12"/>
  <c r="CB3107" i="12"/>
  <c r="CA3111" i="12"/>
  <c r="CC3117" i="12"/>
  <c r="CA3120" i="12"/>
  <c r="CA1348" i="12"/>
  <c r="CB1068" i="12"/>
  <c r="CA828" i="12"/>
  <c r="CB554" i="12"/>
  <c r="CA1979" i="12"/>
  <c r="CC1983" i="12"/>
  <c r="CC2016" i="12"/>
  <c r="CB2040" i="12"/>
  <c r="CC334" i="12"/>
  <c r="CB456" i="12"/>
  <c r="CA1277" i="12"/>
  <c r="CA2865" i="12"/>
  <c r="CC2846" i="12"/>
  <c r="CA1078" i="12"/>
  <c r="CA408" i="12"/>
  <c r="CB1656" i="12"/>
  <c r="CB1788" i="12"/>
  <c r="CC28" i="12"/>
  <c r="CA3081" i="12"/>
  <c r="CB3124" i="12"/>
  <c r="CC891" i="12"/>
  <c r="CC582" i="12"/>
  <c r="CC1988" i="12"/>
  <c r="CC1979" i="12"/>
  <c r="CB396" i="12"/>
  <c r="CA181" i="12"/>
  <c r="CB987" i="12"/>
  <c r="CC2533" i="12"/>
  <c r="CC2544" i="12"/>
  <c r="CB821" i="12"/>
  <c r="CC84" i="12"/>
  <c r="CC2933" i="12"/>
  <c r="CB3020" i="12"/>
  <c r="CA1415" i="12"/>
  <c r="CA2908" i="12"/>
  <c r="CB2919" i="12"/>
  <c r="CB628" i="12"/>
  <c r="CA231" i="12"/>
  <c r="CB1606" i="12"/>
  <c r="CB3102" i="12"/>
  <c r="CC3041" i="12"/>
  <c r="CA702" i="12"/>
  <c r="CB1569" i="12"/>
  <c r="CA3031" i="12"/>
  <c r="CB3040" i="12"/>
  <c r="CB1348" i="12"/>
  <c r="CC662" i="12"/>
  <c r="CA2043" i="12"/>
  <c r="CC2095" i="12"/>
  <c r="CB320" i="12"/>
  <c r="CC1879" i="12"/>
  <c r="CC1976" i="12"/>
  <c r="CA1124" i="12"/>
  <c r="CA865" i="12"/>
  <c r="CB2279" i="12"/>
  <c r="CC2298" i="12"/>
  <c r="CA626" i="12"/>
  <c r="CB326" i="12"/>
  <c r="CA119" i="12"/>
  <c r="CB940" i="12"/>
  <c r="CB2417" i="12"/>
  <c r="CB2436" i="12"/>
  <c r="CA753" i="12"/>
  <c r="CA252" i="12"/>
  <c r="CB2840" i="12"/>
  <c r="CB2972" i="12"/>
  <c r="CB1297" i="12"/>
  <c r="CC2815" i="12"/>
  <c r="CA2831" i="12"/>
  <c r="CC576" i="12"/>
  <c r="CA98" i="12"/>
  <c r="CA1489" i="12"/>
  <c r="CA3045" i="12"/>
  <c r="CA2999" i="12"/>
  <c r="BO249" i="12"/>
  <c r="BU249" i="12" s="1"/>
  <c r="BO233" i="12"/>
  <c r="BU233" i="12" s="1"/>
  <c r="BO230" i="12"/>
  <c r="BU230" i="12" s="1"/>
  <c r="BP234" i="12"/>
  <c r="BV234" i="12" s="1"/>
  <c r="BO254" i="12"/>
  <c r="BU254" i="12" s="1"/>
  <c r="BO245" i="12"/>
  <c r="BU245" i="12" s="1"/>
  <c r="BO2421" i="12"/>
  <c r="BU2421" i="12" s="1"/>
  <c r="BQ237" i="12"/>
  <c r="BW237" i="12" s="1"/>
  <c r="BQ234" i="12"/>
  <c r="BW234" i="12" s="1"/>
  <c r="BP241" i="12"/>
  <c r="BV241" i="12" s="1"/>
  <c r="BP222" i="12"/>
  <c r="BV222" i="12" s="1"/>
  <c r="BO246" i="12"/>
  <c r="BU246" i="12" s="1"/>
  <c r="BO253" i="12"/>
  <c r="BU253" i="12" s="1"/>
  <c r="BQ221" i="12"/>
  <c r="BW221" i="12" s="1"/>
  <c r="BQ241" i="12"/>
  <c r="BW241" i="12" s="1"/>
  <c r="BO250" i="12"/>
  <c r="BU250" i="12" s="1"/>
  <c r="BP221" i="12"/>
  <c r="BV221" i="12" s="1"/>
  <c r="BO217" i="12"/>
  <c r="BU217" i="12" s="1"/>
  <c r="BO221" i="12"/>
  <c r="BU221" i="12" s="1"/>
  <c r="BP218" i="12"/>
  <c r="BV218" i="12" s="1"/>
  <c r="BQ225" i="12"/>
  <c r="BW225" i="12" s="1"/>
  <c r="BQ253" i="12"/>
  <c r="BW253" i="12" s="1"/>
  <c r="BO234" i="12"/>
  <c r="BU234" i="12" s="1"/>
  <c r="BQ217" i="12"/>
  <c r="BW217" i="12" s="1"/>
  <c r="BO2431" i="12"/>
  <c r="BU2431" i="12" s="1"/>
  <c r="BO222" i="12"/>
  <c r="BU222" i="12" s="1"/>
  <c r="BQ233" i="12"/>
  <c r="BW233" i="12" s="1"/>
  <c r="BQ242" i="12"/>
  <c r="BW242" i="12" s="1"/>
  <c r="BP238" i="12"/>
  <c r="BV238" i="12" s="1"/>
  <c r="BP229" i="12"/>
  <c r="BV229" i="12" s="1"/>
  <c r="BQ229" i="12"/>
  <c r="BW229" i="12" s="1"/>
  <c r="BP250" i="12"/>
  <c r="BV250" i="12" s="1"/>
  <c r="BQ2428" i="12"/>
  <c r="BW2428" i="12" s="1"/>
  <c r="BQ226" i="12"/>
  <c r="BW226" i="12" s="1"/>
  <c r="BP249" i="12"/>
  <c r="BV249" i="12" s="1"/>
  <c r="BQ2431" i="12"/>
  <c r="BW2431" i="12" s="1"/>
  <c r="BO2428" i="12"/>
  <c r="BU2428" i="12" s="1"/>
  <c r="BQ222" i="12"/>
  <c r="BW222" i="12" s="1"/>
  <c r="BQ245" i="12"/>
  <c r="BW245" i="12" s="1"/>
  <c r="BP242" i="12"/>
  <c r="BV242" i="12" s="1"/>
  <c r="BO226" i="12"/>
  <c r="BU226" i="12" s="1"/>
  <c r="BP225" i="12"/>
  <c r="BV225" i="12" s="1"/>
  <c r="BO241" i="12"/>
  <c r="BU241" i="12" s="1"/>
  <c r="BP217" i="12"/>
  <c r="BV217" i="12" s="1"/>
  <c r="BP237" i="12"/>
  <c r="BV237" i="12" s="1"/>
  <c r="BP2421" i="12"/>
  <c r="BV2421" i="12" s="1"/>
  <c r="BO242" i="12"/>
  <c r="BU242" i="12" s="1"/>
  <c r="BQ238" i="12"/>
  <c r="BW238" i="12" s="1"/>
  <c r="BP233" i="12"/>
  <c r="BV233" i="12" s="1"/>
  <c r="BO238" i="12"/>
  <c r="BU238" i="12" s="1"/>
  <c r="BP2428" i="12"/>
  <c r="BV2428" i="12" s="1"/>
  <c r="BQ218" i="12"/>
  <c r="BW218" i="12" s="1"/>
  <c r="BQ246" i="12"/>
  <c r="BW246" i="12" s="1"/>
  <c r="BP246" i="12"/>
  <c r="BV246" i="12" s="1"/>
  <c r="BP230" i="12"/>
  <c r="BV230" i="12" s="1"/>
  <c r="BQ249" i="12"/>
  <c r="BW249" i="12" s="1"/>
  <c r="BO225" i="12"/>
  <c r="BU225" i="12" s="1"/>
  <c r="BP226" i="12"/>
  <c r="BV226" i="12" s="1"/>
  <c r="BQ254" i="12"/>
  <c r="BW254" i="12" s="1"/>
  <c r="BO229" i="12"/>
  <c r="BU229" i="12" s="1"/>
  <c r="BO237" i="12"/>
  <c r="BU237" i="12" s="1"/>
  <c r="BO218" i="12"/>
  <c r="BU218" i="12" s="1"/>
  <c r="BQ250" i="12"/>
  <c r="BW250" i="12" s="1"/>
  <c r="BP245" i="12"/>
  <c r="BV245" i="12" s="1"/>
  <c r="BQ2421" i="12"/>
  <c r="BW2421" i="12" s="1"/>
  <c r="BQ230" i="12"/>
  <c r="BW230" i="12" s="1"/>
  <c r="BP253" i="12"/>
  <c r="BV253" i="12" s="1"/>
  <c r="BP254" i="12"/>
  <c r="BV254" i="12" s="1"/>
  <c r="BD1543" i="12"/>
  <c r="BJ1543" i="12" s="1"/>
  <c r="BC1814" i="12"/>
  <c r="BI1814" i="12" s="1"/>
  <c r="BE210" i="12"/>
  <c r="BK210" i="12" s="1"/>
  <c r="BE214" i="12"/>
  <c r="BK214" i="12" s="1"/>
  <c r="BD2430" i="12"/>
  <c r="BJ2430" i="12" s="1"/>
  <c r="BD2429" i="12"/>
  <c r="BJ2429" i="12" s="1"/>
  <c r="BC210" i="12"/>
  <c r="BI210" i="12" s="1"/>
  <c r="BC1543" i="12"/>
  <c r="BI1543" i="12" s="1"/>
  <c r="BC1207" i="12"/>
  <c r="BI1207" i="12" s="1"/>
  <c r="BC214" i="12"/>
  <c r="BI214" i="12" s="1"/>
  <c r="BE1671" i="12"/>
  <c r="BK1671" i="12" s="1"/>
  <c r="BC1671" i="12"/>
  <c r="BI1671" i="12" s="1"/>
  <c r="BD1671" i="12"/>
  <c r="BJ1671" i="12" s="1"/>
  <c r="BC2436" i="12"/>
  <c r="BI2436" i="12" s="1"/>
  <c r="BC2620" i="12"/>
  <c r="BI2620" i="12" s="1"/>
  <c r="BE2429" i="12"/>
  <c r="BK2429" i="12" s="1"/>
  <c r="BD214" i="12"/>
  <c r="BJ214" i="12" s="1"/>
  <c r="BD210" i="12"/>
  <c r="BJ210" i="12" s="1"/>
  <c r="BE1543" i="12"/>
  <c r="BK1543" i="12" s="1"/>
  <c r="BC2430" i="12"/>
  <c r="BI2430" i="12" s="1"/>
  <c r="I587" i="12"/>
  <c r="AI208" i="12"/>
  <c r="AM208" i="12" s="1"/>
  <c r="AQ208" i="12" s="1"/>
  <c r="AW208" i="12" s="1"/>
  <c r="AI2427" i="12"/>
  <c r="AM2427" i="12" s="1"/>
  <c r="AQ2427" i="12" s="1"/>
  <c r="AW2427" i="12" s="1"/>
  <c r="AK1885" i="12"/>
  <c r="AS1885" i="12" s="1"/>
  <c r="AY1885" i="12" s="1"/>
  <c r="AJ2427" i="12"/>
  <c r="AR2427" i="12" s="1"/>
  <c r="AX2427" i="12" s="1"/>
  <c r="AI213" i="12"/>
  <c r="AM213" i="12" s="1"/>
  <c r="AQ213" i="12" s="1"/>
  <c r="AW213" i="12" s="1"/>
  <c r="AJ2439" i="12"/>
  <c r="AR2439" i="12" s="1"/>
  <c r="AX2439" i="12" s="1"/>
  <c r="AJ208" i="12"/>
  <c r="AR208" i="12" s="1"/>
  <c r="AX208" i="12" s="1"/>
  <c r="AJ212" i="12"/>
  <c r="AR212" i="12" s="1"/>
  <c r="AX212" i="12" s="1"/>
  <c r="AI209" i="12"/>
  <c r="AM209" i="12" s="1"/>
  <c r="AQ209" i="12" s="1"/>
  <c r="AW209" i="12" s="1"/>
  <c r="AJ1809" i="12"/>
  <c r="AR1809" i="12" s="1"/>
  <c r="AX1809" i="12" s="1"/>
  <c r="AI1809" i="12"/>
  <c r="AM1809" i="12" s="1"/>
  <c r="AQ1809" i="12" s="1"/>
  <c r="AW1809" i="12" s="1"/>
  <c r="AJ209" i="12"/>
  <c r="AR209" i="12" s="1"/>
  <c r="AX209" i="12" s="1"/>
  <c r="AJ1885" i="12"/>
  <c r="AR1885" i="12" s="1"/>
  <c r="AX1885" i="12" s="1"/>
  <c r="AK212" i="12"/>
  <c r="AS212" i="12" s="1"/>
  <c r="AY212" i="12" s="1"/>
  <c r="AK2430" i="12"/>
  <c r="AS2430" i="12" s="1"/>
  <c r="AY2430" i="12" s="1"/>
  <c r="AK1809" i="12"/>
  <c r="AS1809" i="12" s="1"/>
  <c r="AY1809" i="12" s="1"/>
  <c r="AK2427" i="12"/>
  <c r="AS2427" i="12" s="1"/>
  <c r="AY2427" i="12" s="1"/>
  <c r="AI2500" i="12"/>
  <c r="AM2500" i="12" s="1"/>
  <c r="AQ2500" i="12" s="1"/>
  <c r="AW2500" i="12" s="1"/>
  <c r="AK213" i="12"/>
  <c r="AS213" i="12" s="1"/>
  <c r="AY213" i="12" s="1"/>
  <c r="AJ2500" i="12"/>
  <c r="AR2500" i="12" s="1"/>
  <c r="AX2500" i="12" s="1"/>
  <c r="AK208" i="12"/>
  <c r="AS208" i="12" s="1"/>
  <c r="AY208" i="12" s="1"/>
  <c r="AI2429" i="12"/>
  <c r="AM2429" i="12" s="1"/>
  <c r="AQ2429" i="12" s="1"/>
  <c r="AW2429" i="12" s="1"/>
  <c r="AI1885" i="12"/>
  <c r="AM1885" i="12" s="1"/>
  <c r="AQ1885" i="12" s="1"/>
  <c r="AW1885" i="12" s="1"/>
  <c r="AJ213" i="12"/>
  <c r="AR213" i="12" s="1"/>
  <c r="AX213" i="12" s="1"/>
  <c r="AK2439" i="12"/>
  <c r="AS2439" i="12" s="1"/>
  <c r="AY2439" i="12" s="1"/>
  <c r="AI2439" i="12"/>
  <c r="AM2439" i="12" s="1"/>
  <c r="AQ2439" i="12" s="1"/>
  <c r="AW2439" i="12" s="1"/>
  <c r="AK2500" i="12"/>
  <c r="AS2500" i="12" s="1"/>
  <c r="AY2500" i="12" s="1"/>
  <c r="AI212" i="12"/>
  <c r="AM212" i="12" s="1"/>
  <c r="AQ212" i="12" s="1"/>
  <c r="AW212" i="12" s="1"/>
  <c r="AK209" i="12"/>
  <c r="AS209" i="12" s="1"/>
  <c r="AY209" i="12" s="1"/>
  <c r="AE1883" i="12"/>
  <c r="AD2437" i="12"/>
  <c r="AC2498" i="12"/>
  <c r="AE1808" i="12"/>
  <c r="AD1808" i="12"/>
  <c r="AE2438" i="12"/>
  <c r="AE2499" i="12"/>
  <c r="AD1884" i="12"/>
  <c r="AC1808" i="12"/>
  <c r="AC2438" i="12"/>
  <c r="AC2426" i="12"/>
  <c r="AD2425" i="12"/>
  <c r="AD2498" i="12"/>
  <c r="AC1883" i="12"/>
  <c r="AE1807" i="12"/>
  <c r="AD1807" i="12"/>
  <c r="AE2437" i="12"/>
  <c r="AE2498" i="12"/>
  <c r="AD1883" i="12"/>
  <c r="AC1807" i="12"/>
  <c r="AC2437" i="12"/>
  <c r="AC2425" i="12"/>
  <c r="AE2425" i="12"/>
  <c r="AE1884" i="12"/>
  <c r="AE2426" i="12"/>
  <c r="AD2426" i="12"/>
  <c r="AD2438" i="12"/>
  <c r="AD2499" i="12"/>
  <c r="AC2499" i="12"/>
  <c r="AC1884" i="12"/>
  <c r="I2418" i="12"/>
  <c r="I2412" i="12" s="1"/>
  <c r="J1875" i="12"/>
  <c r="J1794" i="12" s="1"/>
  <c r="K2433" i="12"/>
  <c r="K2432" i="12" s="1"/>
  <c r="I2433" i="12"/>
  <c r="I2432" i="12" s="1"/>
  <c r="K2485" i="12"/>
  <c r="K2484" i="12" s="1"/>
  <c r="K2483" i="12" s="1"/>
  <c r="K1875" i="12"/>
  <c r="K1794" i="12" s="1"/>
  <c r="J2485" i="12"/>
  <c r="J2484" i="12" s="1"/>
  <c r="J2483" i="12" s="1"/>
  <c r="J2433" i="12"/>
  <c r="J2432" i="12" s="1"/>
  <c r="K2418" i="12"/>
  <c r="K2412" i="12" s="1"/>
  <c r="I1875" i="12"/>
  <c r="I1794" i="12" s="1"/>
  <c r="I1793" i="12" s="1"/>
  <c r="I2485" i="12"/>
  <c r="I2484" i="12" s="1"/>
  <c r="I2483" i="12" s="1"/>
  <c r="J2418" i="12"/>
  <c r="J782" i="12"/>
  <c r="I1401" i="12"/>
  <c r="I1395" i="12" s="1"/>
  <c r="I476" i="12"/>
  <c r="I475" i="12" s="1"/>
  <c r="I1923" i="12"/>
  <c r="I1922" i="12" s="1"/>
  <c r="K563" i="12"/>
  <c r="J1051" i="12"/>
  <c r="I822" i="12"/>
  <c r="I804" i="12" s="1"/>
  <c r="J2708" i="12"/>
  <c r="J2270" i="12"/>
  <c r="K343" i="12"/>
  <c r="K658" i="12"/>
  <c r="K652" i="12" s="1"/>
  <c r="I124" i="12"/>
  <c r="J1401" i="12"/>
  <c r="J1395" i="12" s="1"/>
  <c r="J2673" i="12"/>
  <c r="J2641" i="12"/>
  <c r="I1760" i="12"/>
  <c r="K1923" i="12"/>
  <c r="K1922" i="12" s="1"/>
  <c r="K310" i="12"/>
  <c r="I658" i="12"/>
  <c r="I652" i="12" s="1"/>
  <c r="J1126" i="12"/>
  <c r="K275" i="12"/>
  <c r="K274" i="12" s="1"/>
  <c r="J983" i="12"/>
  <c r="J982" i="12" s="1"/>
  <c r="J1022" i="12"/>
  <c r="K379" i="12"/>
  <c r="K378" i="12" s="1"/>
  <c r="J75" i="12"/>
  <c r="J74" i="12" s="1"/>
  <c r="J902" i="12"/>
  <c r="K2270" i="12"/>
  <c r="J1666" i="12"/>
  <c r="I639" i="12"/>
  <c r="I343" i="12"/>
  <c r="I159" i="12"/>
  <c r="I1022" i="12"/>
  <c r="J476" i="12"/>
  <c r="J475" i="12" s="1"/>
  <c r="K822" i="12"/>
  <c r="K804" i="12" s="1"/>
  <c r="I1051" i="12"/>
  <c r="K2148" i="12"/>
  <c r="K2924" i="12"/>
  <c r="I2924" i="12"/>
  <c r="K709" i="12"/>
  <c r="K708" i="12" s="1"/>
  <c r="K2708" i="12"/>
  <c r="J1760" i="12"/>
  <c r="K2371" i="12"/>
  <c r="I2270" i="12"/>
  <c r="J1638" i="12"/>
  <c r="J124" i="12"/>
  <c r="K2673" i="12"/>
  <c r="J1899" i="12"/>
  <c r="J1887" i="12" s="1"/>
  <c r="I2036" i="12"/>
  <c r="I2035" i="12" s="1"/>
  <c r="K2641" i="12"/>
  <c r="J379" i="12"/>
  <c r="J378" i="12" s="1"/>
  <c r="K1638" i="12"/>
  <c r="I2641" i="12"/>
  <c r="I2673" i="12"/>
  <c r="J639" i="12"/>
  <c r="I75" i="12"/>
  <c r="I74" i="12" s="1"/>
  <c r="K1051" i="12"/>
  <c r="I379" i="12"/>
  <c r="I378" i="12" s="1"/>
  <c r="K639" i="12"/>
  <c r="I275" i="12"/>
  <c r="I274" i="12" s="1"/>
  <c r="K1472" i="12"/>
  <c r="K1471" i="12" s="1"/>
  <c r="K1451" i="12" s="1"/>
  <c r="I310" i="12"/>
  <c r="J822" i="12"/>
  <c r="J804" i="12" s="1"/>
  <c r="K2054" i="12"/>
  <c r="K1126" i="12"/>
  <c r="K2451" i="12"/>
  <c r="I2148" i="12"/>
  <c r="K476" i="12"/>
  <c r="K475" i="12" s="1"/>
  <c r="I1638" i="12"/>
  <c r="I2371" i="12"/>
  <c r="J1472" i="12"/>
  <c r="J1471" i="12" s="1"/>
  <c r="J1451" i="12" s="1"/>
  <c r="K1990" i="12"/>
  <c r="J310" i="12"/>
  <c r="K75" i="12"/>
  <c r="K74" i="12" s="1"/>
  <c r="I563" i="12"/>
  <c r="I1203" i="12"/>
  <c r="I1202" i="12" s="1"/>
  <c r="J1923" i="12"/>
  <c r="J1922" i="12" s="1"/>
  <c r="K1401" i="12"/>
  <c r="K1395" i="12" s="1"/>
  <c r="J343" i="12"/>
  <c r="J2451" i="12"/>
  <c r="J563" i="12"/>
  <c r="I859" i="12"/>
  <c r="I858" i="12" s="1"/>
  <c r="J2111" i="12"/>
  <c r="K124" i="12"/>
  <c r="K1760" i="12"/>
  <c r="K1666" i="12"/>
  <c r="I943" i="12"/>
  <c r="K1899" i="12"/>
  <c r="K1887" i="12" s="1"/>
  <c r="I1472" i="12"/>
  <c r="I1471" i="12" s="1"/>
  <c r="I1451" i="12" s="1"/>
  <c r="I902" i="12"/>
  <c r="K587" i="12"/>
  <c r="K186" i="12"/>
  <c r="K782" i="12"/>
  <c r="J658" i="12"/>
  <c r="J652" i="12" s="1"/>
  <c r="I186" i="12"/>
  <c r="K983" i="12"/>
  <c r="K982" i="12" s="1"/>
  <c r="J2752" i="12"/>
  <c r="J709" i="12"/>
  <c r="J708" i="12" s="1"/>
  <c r="K1022" i="12"/>
  <c r="I2451" i="12"/>
  <c r="J859" i="12"/>
  <c r="J858" i="12" s="1"/>
  <c r="J2148" i="12"/>
  <c r="J186" i="12"/>
  <c r="I782" i="12"/>
  <c r="K1203" i="12"/>
  <c r="K1202" i="12" s="1"/>
  <c r="J943" i="12"/>
  <c r="I1666" i="12"/>
  <c r="J587" i="12"/>
  <c r="K902" i="12"/>
  <c r="J1203" i="12"/>
  <c r="J1202" i="12" s="1"/>
  <c r="J2054" i="12"/>
  <c r="K2036" i="12"/>
  <c r="K2035" i="12" s="1"/>
  <c r="K2752" i="12"/>
  <c r="K1089" i="12"/>
  <c r="I1899" i="12"/>
  <c r="I1887" i="12" s="1"/>
  <c r="I2989" i="12"/>
  <c r="J16" i="12"/>
  <c r="K16" i="12"/>
  <c r="J159" i="12"/>
  <c r="J275" i="12"/>
  <c r="J274" i="12" s="1"/>
  <c r="I709" i="12"/>
  <c r="I708" i="12" s="1"/>
  <c r="K943" i="12"/>
  <c r="K1538" i="12"/>
  <c r="K2111" i="12"/>
  <c r="J2371" i="12"/>
  <c r="J1990" i="12"/>
  <c r="J2924" i="12"/>
  <c r="J2989" i="12"/>
  <c r="I1089" i="12"/>
  <c r="I2708" i="12"/>
  <c r="K159" i="12"/>
  <c r="J1538" i="12"/>
  <c r="I2752" i="12"/>
  <c r="I2054" i="12"/>
  <c r="K859" i="12"/>
  <c r="K858" i="12" s="1"/>
  <c r="K2989" i="12"/>
  <c r="I983" i="12"/>
  <c r="I982" i="12" s="1"/>
  <c r="I2111" i="12"/>
  <c r="I16" i="12"/>
  <c r="I1538" i="12"/>
  <c r="I1990" i="12"/>
  <c r="J1089" i="12"/>
  <c r="I1126" i="12"/>
  <c r="J2036" i="12"/>
  <c r="J2035" i="12" s="1"/>
  <c r="CC2428" i="12" l="1"/>
  <c r="CC230" i="12"/>
  <c r="CA218" i="12"/>
  <c r="CB226" i="12"/>
  <c r="CB246" i="12"/>
  <c r="CA238" i="12"/>
  <c r="CB2421" i="12"/>
  <c r="CB225" i="12"/>
  <c r="CC222" i="12"/>
  <c r="CC226" i="12"/>
  <c r="CB229" i="12"/>
  <c r="CA222" i="12"/>
  <c r="CC253" i="12"/>
  <c r="CA217" i="12"/>
  <c r="CC221" i="12"/>
  <c r="CB241" i="12"/>
  <c r="CA245" i="12"/>
  <c r="CA233" i="12"/>
  <c r="CC2421" i="12"/>
  <c r="CB233" i="12"/>
  <c r="CA2431" i="12"/>
  <c r="CA253" i="12"/>
  <c r="CA249" i="12"/>
  <c r="CA237" i="12"/>
  <c r="CA225" i="12"/>
  <c r="CC246" i="12"/>
  <c r="CB237" i="12"/>
  <c r="CA226" i="12"/>
  <c r="CB238" i="12"/>
  <c r="CC225" i="12"/>
  <c r="CB221" i="12"/>
  <c r="CC234" i="12"/>
  <c r="CA254" i="12"/>
  <c r="CB254" i="12"/>
  <c r="CB245" i="12"/>
  <c r="CA229" i="12"/>
  <c r="CC249" i="12"/>
  <c r="CC218" i="12"/>
  <c r="CC238" i="12"/>
  <c r="CB217" i="12"/>
  <c r="CB242" i="12"/>
  <c r="CC2431" i="12"/>
  <c r="CB250" i="12"/>
  <c r="CC242" i="12"/>
  <c r="CC217" i="12"/>
  <c r="CB218" i="12"/>
  <c r="CA250" i="12"/>
  <c r="CA246" i="12"/>
  <c r="CC237" i="12"/>
  <c r="CB234" i="12"/>
  <c r="CA2428" i="12"/>
  <c r="CB253" i="12"/>
  <c r="CC250" i="12"/>
  <c r="CC254" i="12"/>
  <c r="CB230" i="12"/>
  <c r="CB2428" i="12"/>
  <c r="CA242" i="12"/>
  <c r="CA241" i="12"/>
  <c r="CC245" i="12"/>
  <c r="CB249" i="12"/>
  <c r="CC229" i="12"/>
  <c r="CC233" i="12"/>
  <c r="CA234" i="12"/>
  <c r="CA221" i="12"/>
  <c r="CC241" i="12"/>
  <c r="CB222" i="12"/>
  <c r="CA2421" i="12"/>
  <c r="CA230" i="12"/>
  <c r="BO2430" i="12"/>
  <c r="BU2430" i="12" s="1"/>
  <c r="BQ2429" i="12"/>
  <c r="BW2429" i="12" s="1"/>
  <c r="BO1671" i="12"/>
  <c r="BU1671" i="12" s="1"/>
  <c r="BO1543" i="12"/>
  <c r="BU1543" i="12" s="1"/>
  <c r="BQ214" i="12"/>
  <c r="BW214" i="12" s="1"/>
  <c r="BQ1543" i="12"/>
  <c r="BW1543" i="12" s="1"/>
  <c r="BO2620" i="12"/>
  <c r="BU2620" i="12" s="1"/>
  <c r="BQ1671" i="12"/>
  <c r="BW1671" i="12" s="1"/>
  <c r="BO210" i="12"/>
  <c r="BU210" i="12" s="1"/>
  <c r="BQ210" i="12"/>
  <c r="BW210" i="12" s="1"/>
  <c r="BP210" i="12"/>
  <c r="BV210" i="12" s="1"/>
  <c r="BO2436" i="12"/>
  <c r="BU2436" i="12" s="1"/>
  <c r="BO214" i="12"/>
  <c r="BU214" i="12" s="1"/>
  <c r="BP2429" i="12"/>
  <c r="BV2429" i="12" s="1"/>
  <c r="BO1814" i="12"/>
  <c r="BU1814" i="12" s="1"/>
  <c r="BP214" i="12"/>
  <c r="BV214" i="12" s="1"/>
  <c r="BP1671" i="12"/>
  <c r="BV1671" i="12" s="1"/>
  <c r="BO1207" i="12"/>
  <c r="BU1207" i="12" s="1"/>
  <c r="BP2430" i="12"/>
  <c r="BV2430" i="12" s="1"/>
  <c r="BP1543" i="12"/>
  <c r="BV1543" i="12" s="1"/>
  <c r="BE213" i="12"/>
  <c r="BK213" i="12" s="1"/>
  <c r="BC1809" i="12"/>
  <c r="BI1809" i="12" s="1"/>
  <c r="BC2439" i="12"/>
  <c r="BI2439" i="12" s="1"/>
  <c r="BC2429" i="12"/>
  <c r="BI2429" i="12" s="1"/>
  <c r="BC2500" i="12"/>
  <c r="BI2500" i="12" s="1"/>
  <c r="BE212" i="12"/>
  <c r="BK212" i="12" s="1"/>
  <c r="BD1809" i="12"/>
  <c r="BJ1809" i="12" s="1"/>
  <c r="BD2439" i="12"/>
  <c r="BJ2439" i="12" s="1"/>
  <c r="BC2427" i="12"/>
  <c r="BI2427" i="12" s="1"/>
  <c r="BC1885" i="12"/>
  <c r="BI1885" i="12" s="1"/>
  <c r="BE2430" i="12"/>
  <c r="BK2430" i="12" s="1"/>
  <c r="BD208" i="12"/>
  <c r="BJ208" i="12" s="1"/>
  <c r="BE209" i="12"/>
  <c r="BK209" i="12" s="1"/>
  <c r="BE2439" i="12"/>
  <c r="BK2439" i="12" s="1"/>
  <c r="BE208" i="12"/>
  <c r="BK208" i="12" s="1"/>
  <c r="BE2427" i="12"/>
  <c r="BK2427" i="12" s="1"/>
  <c r="BD1885" i="12"/>
  <c r="BJ1885" i="12" s="1"/>
  <c r="BC209" i="12"/>
  <c r="BI209" i="12" s="1"/>
  <c r="BC213" i="12"/>
  <c r="BI213" i="12" s="1"/>
  <c r="BC208" i="12"/>
  <c r="BI208" i="12" s="1"/>
  <c r="BE2500" i="12"/>
  <c r="BK2500" i="12" s="1"/>
  <c r="BE1885" i="12"/>
  <c r="BK1885" i="12" s="1"/>
  <c r="BC212" i="12"/>
  <c r="BI212" i="12" s="1"/>
  <c r="BD213" i="12"/>
  <c r="BJ213" i="12" s="1"/>
  <c r="BD2500" i="12"/>
  <c r="BJ2500" i="12" s="1"/>
  <c r="BE1809" i="12"/>
  <c r="BK1809" i="12" s="1"/>
  <c r="BD209" i="12"/>
  <c r="BJ209" i="12" s="1"/>
  <c r="BD212" i="12"/>
  <c r="BJ212" i="12" s="1"/>
  <c r="BD2427" i="12"/>
  <c r="BJ2427" i="12" s="1"/>
  <c r="AI1884" i="12"/>
  <c r="AM1884" i="12" s="1"/>
  <c r="AQ1884" i="12" s="1"/>
  <c r="AW1884" i="12" s="1"/>
  <c r="AJ2426" i="12"/>
  <c r="AR2426" i="12" s="1"/>
  <c r="AX2426" i="12" s="1"/>
  <c r="AI2425" i="12"/>
  <c r="AM2425" i="12" s="1"/>
  <c r="AQ2425" i="12" s="1"/>
  <c r="AW2425" i="12" s="1"/>
  <c r="AK2498" i="12"/>
  <c r="AS2498" i="12" s="1"/>
  <c r="AY2498" i="12" s="1"/>
  <c r="AI1883" i="12"/>
  <c r="AM1883" i="12" s="1"/>
  <c r="AQ1883" i="12" s="1"/>
  <c r="AW1883" i="12" s="1"/>
  <c r="AI2438" i="12"/>
  <c r="AM2438" i="12" s="1"/>
  <c r="AQ2438" i="12" s="1"/>
  <c r="AW2438" i="12" s="1"/>
  <c r="AK2438" i="12"/>
  <c r="AS2438" i="12" s="1"/>
  <c r="AY2438" i="12" s="1"/>
  <c r="AJ2437" i="12"/>
  <c r="AR2437" i="12" s="1"/>
  <c r="AX2437" i="12" s="1"/>
  <c r="AI2499" i="12"/>
  <c r="AM2499" i="12" s="1"/>
  <c r="AQ2499" i="12" s="1"/>
  <c r="AW2499" i="12" s="1"/>
  <c r="AK2426" i="12"/>
  <c r="AS2426" i="12" s="1"/>
  <c r="AY2426" i="12" s="1"/>
  <c r="AI2437" i="12"/>
  <c r="AM2437" i="12" s="1"/>
  <c r="AQ2437" i="12" s="1"/>
  <c r="AW2437" i="12" s="1"/>
  <c r="AK2437" i="12"/>
  <c r="AS2437" i="12" s="1"/>
  <c r="AY2437" i="12" s="1"/>
  <c r="AJ2498" i="12"/>
  <c r="AR2498" i="12" s="1"/>
  <c r="AX2498" i="12" s="1"/>
  <c r="AI1808" i="12"/>
  <c r="AM1808" i="12" s="1"/>
  <c r="AQ1808" i="12" s="1"/>
  <c r="AW1808" i="12" s="1"/>
  <c r="AJ1808" i="12"/>
  <c r="AR1808" i="12" s="1"/>
  <c r="AX1808" i="12" s="1"/>
  <c r="AK1883" i="12"/>
  <c r="AS1883" i="12" s="1"/>
  <c r="AY1883" i="12" s="1"/>
  <c r="AJ2499" i="12"/>
  <c r="AR2499" i="12" s="1"/>
  <c r="AX2499" i="12" s="1"/>
  <c r="AK1884" i="12"/>
  <c r="AS1884" i="12" s="1"/>
  <c r="AY1884" i="12" s="1"/>
  <c r="AI1807" i="12"/>
  <c r="AM1807" i="12" s="1"/>
  <c r="AQ1807" i="12" s="1"/>
  <c r="AW1807" i="12" s="1"/>
  <c r="AJ1807" i="12"/>
  <c r="AR1807" i="12" s="1"/>
  <c r="AX1807" i="12" s="1"/>
  <c r="AJ2425" i="12"/>
  <c r="AR2425" i="12" s="1"/>
  <c r="AX2425" i="12" s="1"/>
  <c r="AJ1884" i="12"/>
  <c r="AR1884" i="12" s="1"/>
  <c r="AX1884" i="12" s="1"/>
  <c r="AK1808" i="12"/>
  <c r="AS1808" i="12" s="1"/>
  <c r="AY1808" i="12" s="1"/>
  <c r="AJ2438" i="12"/>
  <c r="AR2438" i="12" s="1"/>
  <c r="AX2438" i="12" s="1"/>
  <c r="AK2425" i="12"/>
  <c r="AS2425" i="12" s="1"/>
  <c r="AY2425" i="12" s="1"/>
  <c r="AJ1883" i="12"/>
  <c r="AR1883" i="12" s="1"/>
  <c r="AX1883" i="12" s="1"/>
  <c r="AK1807" i="12"/>
  <c r="AS1807" i="12" s="1"/>
  <c r="AY1807" i="12" s="1"/>
  <c r="AI2426" i="12"/>
  <c r="AM2426" i="12" s="1"/>
  <c r="AQ2426" i="12" s="1"/>
  <c r="AW2426" i="12" s="1"/>
  <c r="AK2499" i="12"/>
  <c r="AS2499" i="12" s="1"/>
  <c r="AY2499" i="12" s="1"/>
  <c r="AI2498" i="12"/>
  <c r="AM2498" i="12" s="1"/>
  <c r="AQ2498" i="12" s="1"/>
  <c r="AW2498" i="12" s="1"/>
  <c r="I2370" i="12"/>
  <c r="J2412" i="12"/>
  <c r="K2370" i="12"/>
  <c r="J1793" i="12"/>
  <c r="K1793" i="12"/>
  <c r="J2147" i="12"/>
  <c r="K309" i="12"/>
  <c r="K273" i="12" s="1"/>
  <c r="J1021" i="12"/>
  <c r="I123" i="12"/>
  <c r="I103" i="12" s="1"/>
  <c r="I901" i="12"/>
  <c r="I15" i="12"/>
  <c r="J2640" i="12"/>
  <c r="K1537" i="12"/>
  <c r="I1665" i="12"/>
  <c r="J901" i="12"/>
  <c r="J309" i="12"/>
  <c r="J273" i="12" s="1"/>
  <c r="I522" i="12"/>
  <c r="I521" i="12" s="1"/>
  <c r="K1665" i="12"/>
  <c r="J15" i="12"/>
  <c r="J1665" i="12"/>
  <c r="I309" i="12"/>
  <c r="I273" i="12" s="1"/>
  <c r="K2147" i="12"/>
  <c r="K1021" i="12"/>
  <c r="I2147" i="12"/>
  <c r="I1021" i="12"/>
  <c r="J522" i="12"/>
  <c r="J521" i="12" s="1"/>
  <c r="I1125" i="12"/>
  <c r="J1125" i="12"/>
  <c r="K2640" i="12"/>
  <c r="K1989" i="12"/>
  <c r="J123" i="12"/>
  <c r="J103" i="12" s="1"/>
  <c r="K522" i="12"/>
  <c r="K521" i="12" s="1"/>
  <c r="K1125" i="12"/>
  <c r="J1537" i="12"/>
  <c r="K15" i="12"/>
  <c r="I2640" i="12"/>
  <c r="K123" i="12"/>
  <c r="K103" i="12" s="1"/>
  <c r="I707" i="12"/>
  <c r="J707" i="12"/>
  <c r="I1537" i="12"/>
  <c r="I1989" i="12"/>
  <c r="K707" i="12"/>
  <c r="K901" i="12"/>
  <c r="J1989" i="12"/>
  <c r="CB1543" i="12" l="1"/>
  <c r="CA1543" i="12"/>
  <c r="CB2430" i="12"/>
  <c r="CA1814" i="12"/>
  <c r="CB210" i="12"/>
  <c r="CA2620" i="12"/>
  <c r="CA1671" i="12"/>
  <c r="CA2436" i="12"/>
  <c r="CA1207" i="12"/>
  <c r="CB2429" i="12"/>
  <c r="CC210" i="12"/>
  <c r="CC1543" i="12"/>
  <c r="CC2429" i="12"/>
  <c r="CB214" i="12"/>
  <c r="CC1671" i="12"/>
  <c r="CB1671" i="12"/>
  <c r="CA214" i="12"/>
  <c r="CA210" i="12"/>
  <c r="CC214" i="12"/>
  <c r="CA2430" i="12"/>
  <c r="BP212" i="12"/>
  <c r="BV212" i="12" s="1"/>
  <c r="BP213" i="12"/>
  <c r="BV213" i="12" s="1"/>
  <c r="BO208" i="12"/>
  <c r="BU208" i="12" s="1"/>
  <c r="BQ2427" i="12"/>
  <c r="BW2427" i="12" s="1"/>
  <c r="BP208" i="12"/>
  <c r="BV208" i="12" s="1"/>
  <c r="BP2439" i="12"/>
  <c r="BV2439" i="12" s="1"/>
  <c r="BO2429" i="12"/>
  <c r="BU2429" i="12" s="1"/>
  <c r="BP209" i="12"/>
  <c r="BV209" i="12" s="1"/>
  <c r="BO212" i="12"/>
  <c r="BU212" i="12" s="1"/>
  <c r="BO213" i="12"/>
  <c r="BU213" i="12" s="1"/>
  <c r="BQ208" i="12"/>
  <c r="BW208" i="12" s="1"/>
  <c r="BQ2430" i="12"/>
  <c r="BW2430" i="12" s="1"/>
  <c r="BP1809" i="12"/>
  <c r="BV1809" i="12" s="1"/>
  <c r="BO2439" i="12"/>
  <c r="BU2439" i="12" s="1"/>
  <c r="BQ2439" i="12"/>
  <c r="BW2439" i="12" s="1"/>
  <c r="BO1885" i="12"/>
  <c r="BU1885" i="12" s="1"/>
  <c r="BQ212" i="12"/>
  <c r="BW212" i="12" s="1"/>
  <c r="BO1809" i="12"/>
  <c r="BU1809" i="12" s="1"/>
  <c r="BQ1809" i="12"/>
  <c r="BW1809" i="12" s="1"/>
  <c r="BQ1885" i="12"/>
  <c r="BW1885" i="12" s="1"/>
  <c r="BO209" i="12"/>
  <c r="BU209" i="12" s="1"/>
  <c r="BP2427" i="12"/>
  <c r="BV2427" i="12" s="1"/>
  <c r="BP2500" i="12"/>
  <c r="BV2500" i="12" s="1"/>
  <c r="BQ2500" i="12"/>
  <c r="BW2500" i="12" s="1"/>
  <c r="BP1885" i="12"/>
  <c r="BV1885" i="12" s="1"/>
  <c r="BQ209" i="12"/>
  <c r="BW209" i="12" s="1"/>
  <c r="BO2427" i="12"/>
  <c r="BU2427" i="12" s="1"/>
  <c r="BO2500" i="12"/>
  <c r="BU2500" i="12" s="1"/>
  <c r="BQ213" i="12"/>
  <c r="BW213" i="12" s="1"/>
  <c r="BD1883" i="12"/>
  <c r="BJ1883" i="12" s="1"/>
  <c r="BC1808" i="12"/>
  <c r="BI1808" i="12" s="1"/>
  <c r="BD2426" i="12"/>
  <c r="BJ2426" i="12" s="1"/>
  <c r="BE2499" i="12"/>
  <c r="BK2499" i="12" s="1"/>
  <c r="BE2425" i="12"/>
  <c r="BK2425" i="12" s="1"/>
  <c r="BD2425" i="12"/>
  <c r="BJ2425" i="12" s="1"/>
  <c r="BD2499" i="12"/>
  <c r="BJ2499" i="12" s="1"/>
  <c r="BD2498" i="12"/>
  <c r="BJ2498" i="12" s="1"/>
  <c r="BC2499" i="12"/>
  <c r="BI2499" i="12" s="1"/>
  <c r="BC1883" i="12"/>
  <c r="BI1883" i="12" s="1"/>
  <c r="BC1884" i="12"/>
  <c r="BI1884" i="12" s="1"/>
  <c r="BC2498" i="12"/>
  <c r="BI2498" i="12" s="1"/>
  <c r="BD1884" i="12"/>
  <c r="BJ1884" i="12" s="1"/>
  <c r="BC2438" i="12"/>
  <c r="BI2438" i="12" s="1"/>
  <c r="BC2426" i="12"/>
  <c r="BI2426" i="12" s="1"/>
  <c r="BD2438" i="12"/>
  <c r="BJ2438" i="12" s="1"/>
  <c r="BD1807" i="12"/>
  <c r="BJ1807" i="12" s="1"/>
  <c r="BE1883" i="12"/>
  <c r="BK1883" i="12" s="1"/>
  <c r="BE2437" i="12"/>
  <c r="BK2437" i="12" s="1"/>
  <c r="BD2437" i="12"/>
  <c r="BJ2437" i="12" s="1"/>
  <c r="BE2498" i="12"/>
  <c r="BK2498" i="12" s="1"/>
  <c r="BE1884" i="12"/>
  <c r="BK1884" i="12" s="1"/>
  <c r="BE2426" i="12"/>
  <c r="BK2426" i="12" s="1"/>
  <c r="BE1807" i="12"/>
  <c r="BK1807" i="12" s="1"/>
  <c r="BE1808" i="12"/>
  <c r="BK1808" i="12" s="1"/>
  <c r="BC1807" i="12"/>
  <c r="BI1807" i="12" s="1"/>
  <c r="BD1808" i="12"/>
  <c r="BJ1808" i="12" s="1"/>
  <c r="BC2437" i="12"/>
  <c r="BI2437" i="12" s="1"/>
  <c r="BE2438" i="12"/>
  <c r="BK2438" i="12" s="1"/>
  <c r="BC2425" i="12"/>
  <c r="BI2425" i="12" s="1"/>
  <c r="J2370" i="12"/>
  <c r="I857" i="12"/>
  <c r="I3125" i="12" s="1"/>
  <c r="J857" i="12"/>
  <c r="K857" i="12"/>
  <c r="K3125" i="12" s="1"/>
  <c r="F2099" i="12"/>
  <c r="L2099" i="12" s="1"/>
  <c r="T2099" i="12" s="1"/>
  <c r="F3078" i="12"/>
  <c r="L3078" i="12" s="1"/>
  <c r="T3078" i="12" s="1"/>
  <c r="CA1885" i="12" l="1"/>
  <c r="CA2427" i="12"/>
  <c r="CB2500" i="12"/>
  <c r="CC1809" i="12"/>
  <c r="CC2439" i="12"/>
  <c r="CC208" i="12"/>
  <c r="CA2429" i="12"/>
  <c r="CA208" i="12"/>
  <c r="CA2500" i="12"/>
  <c r="CC1885" i="12"/>
  <c r="CC2430" i="12"/>
  <c r="CB209" i="12"/>
  <c r="CC2427" i="12"/>
  <c r="CC209" i="12"/>
  <c r="CB2427" i="12"/>
  <c r="CA1809" i="12"/>
  <c r="CA2439" i="12"/>
  <c r="CA213" i="12"/>
  <c r="CB2439" i="12"/>
  <c r="CB213" i="12"/>
  <c r="CC2500" i="12"/>
  <c r="CC213" i="12"/>
  <c r="CB1885" i="12"/>
  <c r="CA209" i="12"/>
  <c r="CC212" i="12"/>
  <c r="CB1809" i="12"/>
  <c r="CA212" i="12"/>
  <c r="CB208" i="12"/>
  <c r="CB212" i="12"/>
  <c r="BO1807" i="12"/>
  <c r="BU1807" i="12" s="1"/>
  <c r="BO2438" i="12"/>
  <c r="BU2438" i="12" s="1"/>
  <c r="BP2425" i="12"/>
  <c r="BV2425" i="12" s="1"/>
  <c r="BQ2498" i="12"/>
  <c r="BW2498" i="12" s="1"/>
  <c r="BO2499" i="12"/>
  <c r="BU2499" i="12" s="1"/>
  <c r="BP1883" i="12"/>
  <c r="BV1883" i="12" s="1"/>
  <c r="BO2425" i="12"/>
  <c r="BU2425" i="12" s="1"/>
  <c r="BQ1883" i="12"/>
  <c r="BW1883" i="12" s="1"/>
  <c r="BO2437" i="12"/>
  <c r="BU2437" i="12" s="1"/>
  <c r="BQ1807" i="12"/>
  <c r="BW1807" i="12" s="1"/>
  <c r="BP2437" i="12"/>
  <c r="BV2437" i="12" s="1"/>
  <c r="BP2438" i="12"/>
  <c r="BV2438" i="12" s="1"/>
  <c r="BO2498" i="12"/>
  <c r="BU2498" i="12" s="1"/>
  <c r="BP2498" i="12"/>
  <c r="BV2498" i="12" s="1"/>
  <c r="BQ2499" i="12"/>
  <c r="BW2499" i="12" s="1"/>
  <c r="BQ1884" i="12"/>
  <c r="BW1884" i="12" s="1"/>
  <c r="BO1883" i="12"/>
  <c r="BU1883" i="12" s="1"/>
  <c r="BO1808" i="12"/>
  <c r="BU1808" i="12" s="1"/>
  <c r="BQ2438" i="12"/>
  <c r="BW2438" i="12" s="1"/>
  <c r="BQ1808" i="12"/>
  <c r="BW1808" i="12" s="1"/>
  <c r="BP1807" i="12"/>
  <c r="BV1807" i="12" s="1"/>
  <c r="BP1884" i="12"/>
  <c r="BV1884" i="12" s="1"/>
  <c r="BQ2425" i="12"/>
  <c r="BW2425" i="12" s="1"/>
  <c r="BP1808" i="12"/>
  <c r="BV1808" i="12" s="1"/>
  <c r="BQ2426" i="12"/>
  <c r="BW2426" i="12" s="1"/>
  <c r="BQ2437" i="12"/>
  <c r="BW2437" i="12" s="1"/>
  <c r="BO2426" i="12"/>
  <c r="BU2426" i="12" s="1"/>
  <c r="BO1884" i="12"/>
  <c r="BU1884" i="12" s="1"/>
  <c r="BP2499" i="12"/>
  <c r="BV2499" i="12" s="1"/>
  <c r="BP2426" i="12"/>
  <c r="BV2426" i="12" s="1"/>
  <c r="AC3078" i="12"/>
  <c r="AC2099" i="12"/>
  <c r="J3125" i="12"/>
  <c r="F1536" i="12"/>
  <c r="L1536" i="12" s="1"/>
  <c r="T1536" i="12" s="1"/>
  <c r="F1497" i="12"/>
  <c r="L1497" i="12" s="1"/>
  <c r="T1497" i="12" s="1"/>
  <c r="F1470" i="12"/>
  <c r="L1470" i="12" s="1"/>
  <c r="T1470" i="12" s="1"/>
  <c r="CB1884" i="12" l="1"/>
  <c r="CC1807" i="12"/>
  <c r="CA2438" i="12"/>
  <c r="CB2499" i="12"/>
  <c r="CA1883" i="12"/>
  <c r="CA2498" i="12"/>
  <c r="CA2437" i="12"/>
  <c r="CA2499" i="12"/>
  <c r="CA1807" i="12"/>
  <c r="CB2426" i="12"/>
  <c r="CA1808" i="12"/>
  <c r="CB1807" i="12"/>
  <c r="CA1884" i="12"/>
  <c r="CB1808" i="12"/>
  <c r="CC1808" i="12"/>
  <c r="CC1884" i="12"/>
  <c r="CB2438" i="12"/>
  <c r="CC1883" i="12"/>
  <c r="CC2498" i="12"/>
  <c r="CC2437" i="12"/>
  <c r="CB2498" i="12"/>
  <c r="CB1883" i="12"/>
  <c r="CC2426" i="12"/>
  <c r="CA2426" i="12"/>
  <c r="CC2425" i="12"/>
  <c r="CC2438" i="12"/>
  <c r="CC2499" i="12"/>
  <c r="CB2437" i="12"/>
  <c r="CA2425" i="12"/>
  <c r="CB2425" i="12"/>
  <c r="AI2099" i="12"/>
  <c r="AM2099" i="12" s="1"/>
  <c r="AQ2099" i="12" s="1"/>
  <c r="AW2099" i="12" s="1"/>
  <c r="AI3078" i="12"/>
  <c r="AM3078" i="12" s="1"/>
  <c r="AQ3078" i="12" s="1"/>
  <c r="AW3078" i="12" s="1"/>
  <c r="AC1470" i="12"/>
  <c r="AC1497" i="12"/>
  <c r="AC1536" i="12"/>
  <c r="G1685" i="12"/>
  <c r="M1685" i="12" s="1"/>
  <c r="U1685" i="12" s="1"/>
  <c r="BC3078" i="12" l="1"/>
  <c r="BI3078" i="12" s="1"/>
  <c r="BC2099" i="12"/>
  <c r="BI2099" i="12" s="1"/>
  <c r="AI1536" i="12"/>
  <c r="AM1536" i="12" s="1"/>
  <c r="AQ1536" i="12" s="1"/>
  <c r="AW1536" i="12" s="1"/>
  <c r="AI1497" i="12"/>
  <c r="AM1497" i="12" s="1"/>
  <c r="AQ1497" i="12" s="1"/>
  <c r="AW1497" i="12" s="1"/>
  <c r="AI1470" i="12"/>
  <c r="AM1470" i="12" s="1"/>
  <c r="AQ1470" i="12" s="1"/>
  <c r="AW1470" i="12" s="1"/>
  <c r="AD1685" i="12"/>
  <c r="G287" i="12"/>
  <c r="M287" i="12" s="1"/>
  <c r="U287" i="12" s="1"/>
  <c r="BO2099" i="12" l="1"/>
  <c r="BU2099" i="12" s="1"/>
  <c r="BO3078" i="12"/>
  <c r="BU3078" i="12" s="1"/>
  <c r="BC1470" i="12"/>
  <c r="BI1470" i="12" s="1"/>
  <c r="BC1497" i="12"/>
  <c r="BI1497" i="12" s="1"/>
  <c r="BC1536" i="12"/>
  <c r="BI1536" i="12" s="1"/>
  <c r="AJ1685" i="12"/>
  <c r="AR1685" i="12" s="1"/>
  <c r="AX1685" i="12" s="1"/>
  <c r="AD287" i="12"/>
  <c r="G1593" i="12"/>
  <c r="M1593" i="12" s="1"/>
  <c r="U1593" i="12" s="1"/>
  <c r="CA3078" i="12" l="1"/>
  <c r="CA2099" i="12"/>
  <c r="BO1536" i="12"/>
  <c r="BU1536" i="12" s="1"/>
  <c r="BO1497" i="12"/>
  <c r="BU1497" i="12" s="1"/>
  <c r="BO1470" i="12"/>
  <c r="BU1470" i="12" s="1"/>
  <c r="BD1685" i="12"/>
  <c r="BJ1685" i="12" s="1"/>
  <c r="AJ287" i="12"/>
  <c r="AR287" i="12" s="1"/>
  <c r="AX287" i="12" s="1"/>
  <c r="AD1593" i="12"/>
  <c r="G575" i="12"/>
  <c r="M575" i="12" s="1"/>
  <c r="U575" i="12" s="1"/>
  <c r="CA1470" i="12" l="1"/>
  <c r="CA1497" i="12"/>
  <c r="CA1536" i="12"/>
  <c r="BP1685" i="12"/>
  <c r="BV1685" i="12" s="1"/>
  <c r="BD287" i="12"/>
  <c r="BJ287" i="12" s="1"/>
  <c r="AJ1593" i="12"/>
  <c r="AR1593" i="12" s="1"/>
  <c r="AX1593" i="12" s="1"/>
  <c r="AD575" i="12"/>
  <c r="G3048" i="12"/>
  <c r="M3048" i="12" s="1"/>
  <c r="U3048" i="12" s="1"/>
  <c r="H3048" i="12"/>
  <c r="N3048" i="12" s="1"/>
  <c r="V3048" i="12" s="1"/>
  <c r="F3048" i="12"/>
  <c r="L3048" i="12" s="1"/>
  <c r="T3048" i="12" s="1"/>
  <c r="G3026" i="12"/>
  <c r="M3026" i="12" s="1"/>
  <c r="U3026" i="12" s="1"/>
  <c r="H3026" i="12"/>
  <c r="N3026" i="12" s="1"/>
  <c r="V3026" i="12" s="1"/>
  <c r="CD3026" i="12"/>
  <c r="F3026" i="12"/>
  <c r="L3026" i="12" s="1"/>
  <c r="T3026" i="12" s="1"/>
  <c r="G2987" i="12"/>
  <c r="H2987" i="12"/>
  <c r="CD2987" i="12"/>
  <c r="CD2986" i="12" s="1"/>
  <c r="CD2985" i="12" s="1"/>
  <c r="F2987" i="12"/>
  <c r="CB1685" i="12" l="1"/>
  <c r="BP287" i="12"/>
  <c r="BV287" i="12" s="1"/>
  <c r="BD1593" i="12"/>
  <c r="BJ1593" i="12" s="1"/>
  <c r="AJ575" i="12"/>
  <c r="AR575" i="12" s="1"/>
  <c r="AX575" i="12" s="1"/>
  <c r="AE3048" i="12"/>
  <c r="AE3026" i="12"/>
  <c r="AD3048" i="12"/>
  <c r="AD3026" i="12"/>
  <c r="AC3026" i="12"/>
  <c r="AC3048" i="12"/>
  <c r="F2986" i="12"/>
  <c r="L2987" i="12"/>
  <c r="T2987" i="12" s="1"/>
  <c r="H2986" i="12"/>
  <c r="N2987" i="12"/>
  <c r="V2987" i="12" s="1"/>
  <c r="G2986" i="12"/>
  <c r="M2987" i="12"/>
  <c r="U2987" i="12" s="1"/>
  <c r="CD2845" i="12"/>
  <c r="G2845" i="12"/>
  <c r="M2845" i="12" s="1"/>
  <c r="U2845" i="12" s="1"/>
  <c r="H2845" i="12"/>
  <c r="N2845" i="12" s="1"/>
  <c r="V2845" i="12" s="1"/>
  <c r="F2845" i="12"/>
  <c r="L2845" i="12" s="1"/>
  <c r="T2845" i="12" s="1"/>
  <c r="G2834" i="12"/>
  <c r="M2834" i="12" s="1"/>
  <c r="U2834" i="12" s="1"/>
  <c r="H2834" i="12"/>
  <c r="N2834" i="12" s="1"/>
  <c r="V2834" i="12" s="1"/>
  <c r="CD2834" i="12"/>
  <c r="G2836" i="12"/>
  <c r="M2836" i="12" s="1"/>
  <c r="U2836" i="12" s="1"/>
  <c r="H2836" i="12"/>
  <c r="N2836" i="12" s="1"/>
  <c r="V2836" i="12" s="1"/>
  <c r="CD2836" i="12"/>
  <c r="F2836" i="12"/>
  <c r="L2836" i="12" s="1"/>
  <c r="T2836" i="12" s="1"/>
  <c r="F2834" i="12"/>
  <c r="L2834" i="12" s="1"/>
  <c r="T2834" i="12" s="1"/>
  <c r="G2726" i="12"/>
  <c r="H2726" i="12"/>
  <c r="CD2726" i="12"/>
  <c r="CD2725" i="12" s="1"/>
  <c r="F2726" i="12"/>
  <c r="G2711" i="12"/>
  <c r="M2711" i="12" s="1"/>
  <c r="U2711" i="12" s="1"/>
  <c r="H2711" i="12"/>
  <c r="N2711" i="12" s="1"/>
  <c r="V2711" i="12" s="1"/>
  <c r="CD2711" i="12"/>
  <c r="F2711" i="12"/>
  <c r="L2711" i="12" s="1"/>
  <c r="T2711" i="12" s="1"/>
  <c r="CB287" i="12" l="1"/>
  <c r="BP1593" i="12"/>
  <c r="BV1593" i="12" s="1"/>
  <c r="BD575" i="12"/>
  <c r="BJ575" i="12" s="1"/>
  <c r="AK3026" i="12"/>
  <c r="AS3026" i="12" s="1"/>
  <c r="AY3026" i="12" s="1"/>
  <c r="AI3026" i="12"/>
  <c r="AM3026" i="12" s="1"/>
  <c r="AQ3026" i="12" s="1"/>
  <c r="AW3026" i="12" s="1"/>
  <c r="AK3048" i="12"/>
  <c r="AS3048" i="12" s="1"/>
  <c r="AY3048" i="12" s="1"/>
  <c r="AI3048" i="12"/>
  <c r="AM3048" i="12" s="1"/>
  <c r="AQ3048" i="12" s="1"/>
  <c r="AW3048" i="12" s="1"/>
  <c r="AJ3026" i="12"/>
  <c r="AR3026" i="12" s="1"/>
  <c r="AX3026" i="12" s="1"/>
  <c r="AJ3048" i="12"/>
  <c r="AR3048" i="12" s="1"/>
  <c r="AX3048" i="12" s="1"/>
  <c r="AE2987" i="12"/>
  <c r="AE2836" i="12"/>
  <c r="AE2711" i="12"/>
  <c r="AD2845" i="12"/>
  <c r="AC2711" i="12"/>
  <c r="AC2834" i="12"/>
  <c r="AC2845" i="12"/>
  <c r="AD2987" i="12"/>
  <c r="AC2987" i="12"/>
  <c r="AE2834" i="12"/>
  <c r="AD2711" i="12"/>
  <c r="AD2834" i="12"/>
  <c r="AD2836" i="12"/>
  <c r="AC2836" i="12"/>
  <c r="AE2845" i="12"/>
  <c r="H2725" i="12"/>
  <c r="N2725" i="12" s="1"/>
  <c r="V2725" i="12" s="1"/>
  <c r="N2726" i="12"/>
  <c r="V2726" i="12" s="1"/>
  <c r="G2725" i="12"/>
  <c r="M2725" i="12" s="1"/>
  <c r="U2725" i="12" s="1"/>
  <c r="M2726" i="12"/>
  <c r="U2726" i="12" s="1"/>
  <c r="H2985" i="12"/>
  <c r="N2985" i="12" s="1"/>
  <c r="V2985" i="12" s="1"/>
  <c r="N2986" i="12"/>
  <c r="V2986" i="12" s="1"/>
  <c r="F2725" i="12"/>
  <c r="L2725" i="12" s="1"/>
  <c r="T2725" i="12" s="1"/>
  <c r="L2726" i="12"/>
  <c r="T2726" i="12" s="1"/>
  <c r="G2985" i="12"/>
  <c r="M2985" i="12" s="1"/>
  <c r="U2985" i="12" s="1"/>
  <c r="M2986" i="12"/>
  <c r="U2986" i="12" s="1"/>
  <c r="F2985" i="12"/>
  <c r="L2985" i="12" s="1"/>
  <c r="T2985" i="12" s="1"/>
  <c r="L2986" i="12"/>
  <c r="T2986" i="12" s="1"/>
  <c r="F2833" i="12"/>
  <c r="L2833" i="12" s="1"/>
  <c r="T2833" i="12" s="1"/>
  <c r="H2833" i="12"/>
  <c r="N2833" i="12" s="1"/>
  <c r="V2833" i="12" s="1"/>
  <c r="CD2833" i="12"/>
  <c r="G2833" i="12"/>
  <c r="M2833" i="12" s="1"/>
  <c r="U2833" i="12" s="1"/>
  <c r="CB1593" i="12" l="1"/>
  <c r="BP575" i="12"/>
  <c r="BV575" i="12" s="1"/>
  <c r="BD3026" i="12"/>
  <c r="BJ3026" i="12" s="1"/>
  <c r="BE3026" i="12"/>
  <c r="BK3026" i="12" s="1"/>
  <c r="BD3048" i="12"/>
  <c r="BJ3048" i="12" s="1"/>
  <c r="BC3048" i="12"/>
  <c r="BI3048" i="12" s="1"/>
  <c r="BC3026" i="12"/>
  <c r="BI3026" i="12" s="1"/>
  <c r="BE3048" i="12"/>
  <c r="BK3048" i="12" s="1"/>
  <c r="AJ2834" i="12"/>
  <c r="AR2834" i="12" s="1"/>
  <c r="AX2834" i="12" s="1"/>
  <c r="AJ2987" i="12"/>
  <c r="AR2987" i="12" s="1"/>
  <c r="AX2987" i="12" s="1"/>
  <c r="AK2845" i="12"/>
  <c r="AS2845" i="12" s="1"/>
  <c r="AY2845" i="12" s="1"/>
  <c r="AJ2711" i="12"/>
  <c r="AR2711" i="12" s="1"/>
  <c r="AX2711" i="12" s="1"/>
  <c r="AI2845" i="12"/>
  <c r="AM2845" i="12" s="1"/>
  <c r="AQ2845" i="12" s="1"/>
  <c r="AW2845" i="12" s="1"/>
  <c r="AK2711" i="12"/>
  <c r="AS2711" i="12" s="1"/>
  <c r="AY2711" i="12" s="1"/>
  <c r="AJ2845" i="12"/>
  <c r="AR2845" i="12" s="1"/>
  <c r="AX2845" i="12" s="1"/>
  <c r="AI2836" i="12"/>
  <c r="AM2836" i="12" s="1"/>
  <c r="AQ2836" i="12" s="1"/>
  <c r="AW2836" i="12" s="1"/>
  <c r="AK2834" i="12"/>
  <c r="AS2834" i="12" s="1"/>
  <c r="AY2834" i="12" s="1"/>
  <c r="AI2834" i="12"/>
  <c r="AM2834" i="12" s="1"/>
  <c r="AQ2834" i="12" s="1"/>
  <c r="AW2834" i="12" s="1"/>
  <c r="AK2836" i="12"/>
  <c r="AS2836" i="12" s="1"/>
  <c r="AY2836" i="12" s="1"/>
  <c r="AJ2836" i="12"/>
  <c r="AR2836" i="12" s="1"/>
  <c r="AX2836" i="12" s="1"/>
  <c r="AI2987" i="12"/>
  <c r="AM2987" i="12" s="1"/>
  <c r="AQ2987" i="12" s="1"/>
  <c r="AW2987" i="12" s="1"/>
  <c r="AI2711" i="12"/>
  <c r="AM2711" i="12" s="1"/>
  <c r="AQ2711" i="12" s="1"/>
  <c r="AW2711" i="12" s="1"/>
  <c r="AK2987" i="12"/>
  <c r="AS2987" i="12" s="1"/>
  <c r="AY2987" i="12" s="1"/>
  <c r="AD2986" i="12"/>
  <c r="AE2726" i="12"/>
  <c r="AC2833" i="12"/>
  <c r="AE2985" i="12"/>
  <c r="AD2833" i="12"/>
  <c r="AD2726" i="12"/>
  <c r="AE2833" i="12"/>
  <c r="AE2986" i="12"/>
  <c r="AD2985" i="12"/>
  <c r="AE2725" i="12"/>
  <c r="AC2986" i="12"/>
  <c r="AC2726" i="12"/>
  <c r="AC2985" i="12"/>
  <c r="AC2725" i="12"/>
  <c r="AD2725" i="12"/>
  <c r="G2590" i="12"/>
  <c r="H2590" i="12"/>
  <c r="CD2590" i="12"/>
  <c r="CD2589" i="12" s="1"/>
  <c r="CD2588" i="12" s="1"/>
  <c r="G2594" i="12"/>
  <c r="H2594" i="12"/>
  <c r="CD2594" i="12"/>
  <c r="CD2593" i="12" s="1"/>
  <c r="CD2592" i="12" s="1"/>
  <c r="G2599" i="12"/>
  <c r="H2599" i="12"/>
  <c r="CD2599" i="12"/>
  <c r="CD2598" i="12" s="1"/>
  <c r="CD2597" i="12" s="1"/>
  <c r="CD2596" i="12" s="1"/>
  <c r="G2609" i="12"/>
  <c r="H2609" i="12"/>
  <c r="CD2609" i="12"/>
  <c r="CD2608" i="12" s="1"/>
  <c r="CD2607" i="12" s="1"/>
  <c r="G2613" i="12"/>
  <c r="H2613" i="12"/>
  <c r="CD2613" i="12"/>
  <c r="CD2612" i="12" s="1"/>
  <c r="CD2611" i="12" s="1"/>
  <c r="F2613" i="12"/>
  <c r="F2609" i="12"/>
  <c r="F2599" i="12"/>
  <c r="F2594" i="12"/>
  <c r="F2590" i="12"/>
  <c r="G2619" i="12"/>
  <c r="H2619" i="12"/>
  <c r="CD2619" i="12"/>
  <c r="CD2618" i="12" s="1"/>
  <c r="CD2617" i="12" s="1"/>
  <c r="G2634" i="12"/>
  <c r="H2634" i="12"/>
  <c r="CD2634" i="12"/>
  <c r="CD2633" i="12" s="1"/>
  <c r="CD2632" i="12" s="1"/>
  <c r="G2638" i="12"/>
  <c r="H2638" i="12"/>
  <c r="CD2638" i="12"/>
  <c r="CD2637" i="12" s="1"/>
  <c r="CD2636" i="12" s="1"/>
  <c r="F2638" i="12"/>
  <c r="F2634" i="12"/>
  <c r="F2619" i="12"/>
  <c r="G2516" i="12"/>
  <c r="H2516" i="12"/>
  <c r="CD2516" i="12"/>
  <c r="CD2515" i="12" s="1"/>
  <c r="CD2514" i="12" s="1"/>
  <c r="F2516" i="12"/>
  <c r="G2504" i="12"/>
  <c r="H2504" i="12"/>
  <c r="CD2504" i="12"/>
  <c r="CD2503" i="12" s="1"/>
  <c r="CD2502" i="12" s="1"/>
  <c r="G2520" i="12"/>
  <c r="H2520" i="12"/>
  <c r="CD2520" i="12"/>
  <c r="CD2519" i="12" s="1"/>
  <c r="CD2518" i="12" s="1"/>
  <c r="G2524" i="12"/>
  <c r="H2524" i="12"/>
  <c r="CD2524" i="12"/>
  <c r="CD2523" i="12" s="1"/>
  <c r="CD2522" i="12" s="1"/>
  <c r="G2528" i="12"/>
  <c r="H2528" i="12"/>
  <c r="CD2528" i="12"/>
  <c r="CD2527" i="12" s="1"/>
  <c r="CD2526" i="12" s="1"/>
  <c r="G2532" i="12"/>
  <c r="H2532" i="12"/>
  <c r="CD2532" i="12"/>
  <c r="CD2531" i="12" s="1"/>
  <c r="CD2530" i="12" s="1"/>
  <c r="G2536" i="12"/>
  <c r="H2536" i="12"/>
  <c r="CD2536" i="12"/>
  <c r="CD2535" i="12" s="1"/>
  <c r="CD2534" i="12" s="1"/>
  <c r="G2543" i="12"/>
  <c r="H2543" i="12"/>
  <c r="CD2543" i="12"/>
  <c r="CD2542" i="12" s="1"/>
  <c r="CD2538" i="12" s="1"/>
  <c r="G2547" i="12"/>
  <c r="H2547" i="12"/>
  <c r="CD2547" i="12"/>
  <c r="CD2546" i="12" s="1"/>
  <c r="CD2545" i="12" s="1"/>
  <c r="G2551" i="12"/>
  <c r="H2551" i="12"/>
  <c r="CD2551" i="12"/>
  <c r="CD2550" i="12" s="1"/>
  <c r="CD2549" i="12" s="1"/>
  <c r="G2555" i="12"/>
  <c r="H2555" i="12"/>
  <c r="CD2555" i="12"/>
  <c r="CD2554" i="12" s="1"/>
  <c r="CD2553" i="12" s="1"/>
  <c r="G2563" i="12"/>
  <c r="H2563" i="12"/>
  <c r="CD2563" i="12"/>
  <c r="CD2562" i="12" s="1"/>
  <c r="CD2561" i="12" s="1"/>
  <c r="G2567" i="12"/>
  <c r="H2567" i="12"/>
  <c r="CD2567" i="12"/>
  <c r="CD2566" i="12" s="1"/>
  <c r="CD2565" i="12" s="1"/>
  <c r="G2571" i="12"/>
  <c r="H2571" i="12"/>
  <c r="CD2571" i="12"/>
  <c r="CD2570" i="12" s="1"/>
  <c r="CD2569" i="12" s="1"/>
  <c r="F2571" i="12"/>
  <c r="F2567" i="12"/>
  <c r="F2563" i="12"/>
  <c r="F2555" i="12"/>
  <c r="F2551" i="12"/>
  <c r="F2547" i="12"/>
  <c r="F2543" i="12"/>
  <c r="F2536" i="12"/>
  <c r="F2532" i="12"/>
  <c r="F2528" i="12"/>
  <c r="F2524" i="12"/>
  <c r="F2520" i="12"/>
  <c r="F2504" i="12"/>
  <c r="G2496" i="12"/>
  <c r="H2496" i="12"/>
  <c r="CD2496" i="12"/>
  <c r="CD2495" i="12" s="1"/>
  <c r="CD2494" i="12" s="1"/>
  <c r="F2496" i="12"/>
  <c r="G2488" i="12"/>
  <c r="H2488" i="12"/>
  <c r="CD2488" i="12"/>
  <c r="CD2487" i="12" s="1"/>
  <c r="CD2486" i="12" s="1"/>
  <c r="F2488" i="12"/>
  <c r="G2343" i="12"/>
  <c r="H2343" i="12"/>
  <c r="CD2343" i="12"/>
  <c r="CD2342" i="12" s="1"/>
  <c r="CD2341" i="12" s="1"/>
  <c r="F2343" i="12"/>
  <c r="G2339" i="12"/>
  <c r="H2339" i="12"/>
  <c r="CD2339" i="12"/>
  <c r="CD2338" i="12" s="1"/>
  <c r="CD2337" i="12" s="1"/>
  <c r="F2339" i="12"/>
  <c r="G2288" i="12"/>
  <c r="H2288" i="12"/>
  <c r="CD2288" i="12"/>
  <c r="CD2287" i="12" s="1"/>
  <c r="F2288" i="12"/>
  <c r="G2031" i="12"/>
  <c r="M2031" i="12" s="1"/>
  <c r="U2031" i="12" s="1"/>
  <c r="H2031" i="12"/>
  <c r="N2031" i="12" s="1"/>
  <c r="V2031" i="12" s="1"/>
  <c r="CD2031" i="12"/>
  <c r="F2031" i="12"/>
  <c r="L2031" i="12" s="1"/>
  <c r="T2031" i="12" s="1"/>
  <c r="G1946" i="12"/>
  <c r="H1946" i="12"/>
  <c r="CD1946" i="12"/>
  <c r="CD1945" i="12" s="1"/>
  <c r="CD1944" i="12" s="1"/>
  <c r="F1946" i="12"/>
  <c r="G1844" i="12"/>
  <c r="H1844" i="12"/>
  <c r="CD1844" i="12"/>
  <c r="CD1843" i="12" s="1"/>
  <c r="CD1842" i="12" s="1"/>
  <c r="F1844" i="12"/>
  <c r="CB575" i="12" l="1"/>
  <c r="BO3026" i="12"/>
  <c r="BU3026" i="12" s="1"/>
  <c r="BP3026" i="12"/>
  <c r="BV3026" i="12" s="1"/>
  <c r="BQ3048" i="12"/>
  <c r="BW3048" i="12" s="1"/>
  <c r="BQ3026" i="12"/>
  <c r="BW3026" i="12" s="1"/>
  <c r="BO3048" i="12"/>
  <c r="BU3048" i="12" s="1"/>
  <c r="BP3048" i="12"/>
  <c r="BV3048" i="12" s="1"/>
  <c r="BC2836" i="12"/>
  <c r="BI2836" i="12" s="1"/>
  <c r="BE2987" i="12"/>
  <c r="BK2987" i="12" s="1"/>
  <c r="BE2836" i="12"/>
  <c r="BK2836" i="12" s="1"/>
  <c r="BD2845" i="12"/>
  <c r="BJ2845" i="12" s="1"/>
  <c r="BE2845" i="12"/>
  <c r="BK2845" i="12" s="1"/>
  <c r="BD2836" i="12"/>
  <c r="BJ2836" i="12" s="1"/>
  <c r="BD2711" i="12"/>
  <c r="BJ2711" i="12" s="1"/>
  <c r="BC2711" i="12"/>
  <c r="BI2711" i="12" s="1"/>
  <c r="BC2834" i="12"/>
  <c r="BI2834" i="12" s="1"/>
  <c r="BE2711" i="12"/>
  <c r="BK2711" i="12" s="1"/>
  <c r="BD2987" i="12"/>
  <c r="BJ2987" i="12" s="1"/>
  <c r="BC2987" i="12"/>
  <c r="BI2987" i="12" s="1"/>
  <c r="BE2834" i="12"/>
  <c r="BK2834" i="12" s="1"/>
  <c r="BC2845" i="12"/>
  <c r="BI2845" i="12" s="1"/>
  <c r="BD2834" i="12"/>
  <c r="BJ2834" i="12" s="1"/>
  <c r="CD2580" i="12"/>
  <c r="CD2485" i="12"/>
  <c r="AK2726" i="12"/>
  <c r="AS2726" i="12" s="1"/>
  <c r="AY2726" i="12" s="1"/>
  <c r="AK2725" i="12"/>
  <c r="AS2725" i="12" s="1"/>
  <c r="AY2725" i="12" s="1"/>
  <c r="AI2985" i="12"/>
  <c r="AM2985" i="12" s="1"/>
  <c r="AQ2985" i="12" s="1"/>
  <c r="AW2985" i="12" s="1"/>
  <c r="AJ2985" i="12"/>
  <c r="AR2985" i="12" s="1"/>
  <c r="AX2985" i="12" s="1"/>
  <c r="AJ2833" i="12"/>
  <c r="AR2833" i="12" s="1"/>
  <c r="AX2833" i="12" s="1"/>
  <c r="AJ2986" i="12"/>
  <c r="AR2986" i="12" s="1"/>
  <c r="AX2986" i="12" s="1"/>
  <c r="AJ2726" i="12"/>
  <c r="AR2726" i="12" s="1"/>
  <c r="AX2726" i="12" s="1"/>
  <c r="AI2726" i="12"/>
  <c r="AM2726" i="12" s="1"/>
  <c r="AQ2726" i="12" s="1"/>
  <c r="AW2726" i="12" s="1"/>
  <c r="AK2986" i="12"/>
  <c r="AS2986" i="12" s="1"/>
  <c r="AY2986" i="12" s="1"/>
  <c r="AK2985" i="12"/>
  <c r="AS2985" i="12" s="1"/>
  <c r="AY2985" i="12" s="1"/>
  <c r="AI2725" i="12"/>
  <c r="AM2725" i="12" s="1"/>
  <c r="AQ2725" i="12" s="1"/>
  <c r="AW2725" i="12" s="1"/>
  <c r="AJ2725" i="12"/>
  <c r="AR2725" i="12" s="1"/>
  <c r="AX2725" i="12" s="1"/>
  <c r="AI2986" i="12"/>
  <c r="AM2986" i="12" s="1"/>
  <c r="AQ2986" i="12" s="1"/>
  <c r="AW2986" i="12" s="1"/>
  <c r="AK2833" i="12"/>
  <c r="AS2833" i="12" s="1"/>
  <c r="AY2833" i="12" s="1"/>
  <c r="AI2833" i="12"/>
  <c r="AM2833" i="12" s="1"/>
  <c r="AQ2833" i="12" s="1"/>
  <c r="AW2833" i="12" s="1"/>
  <c r="CD2616" i="12"/>
  <c r="CD2615" i="12" s="1"/>
  <c r="AC2031" i="12"/>
  <c r="AE2031" i="12"/>
  <c r="AD2031" i="12"/>
  <c r="F1945" i="12"/>
  <c r="L1946" i="12"/>
  <c r="T1946" i="12" s="1"/>
  <c r="F2342" i="12"/>
  <c r="L2343" i="12"/>
  <c r="T2343" i="12" s="1"/>
  <c r="F2531" i="12"/>
  <c r="L2532" i="12"/>
  <c r="T2532" i="12" s="1"/>
  <c r="H2562" i="12"/>
  <c r="N2563" i="12"/>
  <c r="V2563" i="12" s="1"/>
  <c r="G2554" i="12"/>
  <c r="M2555" i="12"/>
  <c r="U2555" i="12" s="1"/>
  <c r="H2523" i="12"/>
  <c r="N2524" i="12"/>
  <c r="V2524" i="12" s="1"/>
  <c r="F2515" i="12"/>
  <c r="L2516" i="12"/>
  <c r="T2516" i="12" s="1"/>
  <c r="F2618" i="12"/>
  <c r="L2619" i="12"/>
  <c r="T2619" i="12" s="1"/>
  <c r="H2637" i="12"/>
  <c r="N2638" i="12"/>
  <c r="V2638" i="12" s="1"/>
  <c r="G2633" i="12"/>
  <c r="M2634" i="12"/>
  <c r="U2634" i="12" s="1"/>
  <c r="F2589" i="12"/>
  <c r="L2590" i="12"/>
  <c r="T2590" i="12" s="1"/>
  <c r="F2612" i="12"/>
  <c r="L2613" i="12"/>
  <c r="T2613" i="12" s="1"/>
  <c r="F2519" i="12"/>
  <c r="L2520" i="12"/>
  <c r="T2520" i="12" s="1"/>
  <c r="F2535" i="12"/>
  <c r="L2536" i="12"/>
  <c r="T2536" i="12" s="1"/>
  <c r="F2554" i="12"/>
  <c r="L2555" i="12"/>
  <c r="T2555" i="12" s="1"/>
  <c r="H2566" i="12"/>
  <c r="N2567" i="12"/>
  <c r="V2567" i="12" s="1"/>
  <c r="G2562" i="12"/>
  <c r="M2563" i="12"/>
  <c r="U2563" i="12" s="1"/>
  <c r="H2546" i="12"/>
  <c r="N2547" i="12"/>
  <c r="V2547" i="12" s="1"/>
  <c r="G2542" i="12"/>
  <c r="M2543" i="12"/>
  <c r="U2543" i="12" s="1"/>
  <c r="H2527" i="12"/>
  <c r="N2528" i="12"/>
  <c r="V2528" i="12" s="1"/>
  <c r="G2523" i="12"/>
  <c r="M2524" i="12"/>
  <c r="U2524" i="12" s="1"/>
  <c r="F2633" i="12"/>
  <c r="L2634" i="12"/>
  <c r="T2634" i="12" s="1"/>
  <c r="G2637" i="12"/>
  <c r="M2638" i="12"/>
  <c r="U2638" i="12" s="1"/>
  <c r="F2593" i="12"/>
  <c r="L2594" i="12"/>
  <c r="T2594" i="12" s="1"/>
  <c r="H2608" i="12"/>
  <c r="N2609" i="12"/>
  <c r="V2609" i="12" s="1"/>
  <c r="G2598" i="12"/>
  <c r="M2599" i="12"/>
  <c r="U2599" i="12" s="1"/>
  <c r="F1843" i="12"/>
  <c r="L1844" i="12"/>
  <c r="T1844" i="12" s="1"/>
  <c r="F2287" i="12"/>
  <c r="L2287" i="12" s="1"/>
  <c r="T2287" i="12" s="1"/>
  <c r="L2288" i="12"/>
  <c r="T2288" i="12" s="1"/>
  <c r="F2487" i="12"/>
  <c r="L2488" i="12"/>
  <c r="T2488" i="12" s="1"/>
  <c r="F2503" i="12"/>
  <c r="L2504" i="12"/>
  <c r="T2504" i="12" s="1"/>
  <c r="F2550" i="12"/>
  <c r="L2551" i="12"/>
  <c r="T2551" i="12" s="1"/>
  <c r="G2535" i="12"/>
  <c r="M2536" i="12"/>
  <c r="U2536" i="12" s="1"/>
  <c r="G2519" i="12"/>
  <c r="M2520" i="12"/>
  <c r="U2520" i="12" s="1"/>
  <c r="H2598" i="12"/>
  <c r="N2599" i="12"/>
  <c r="V2599" i="12" s="1"/>
  <c r="H1945" i="12"/>
  <c r="N1946" i="12"/>
  <c r="V1946" i="12" s="1"/>
  <c r="H2338" i="12"/>
  <c r="N2339" i="12"/>
  <c r="V2339" i="12" s="1"/>
  <c r="H2487" i="12"/>
  <c r="N2488" i="12"/>
  <c r="V2488" i="12" s="1"/>
  <c r="H2495" i="12"/>
  <c r="N2496" i="12"/>
  <c r="V2496" i="12" s="1"/>
  <c r="F2523" i="12"/>
  <c r="L2524" i="12"/>
  <c r="T2524" i="12" s="1"/>
  <c r="F2542" i="12"/>
  <c r="L2543" i="12"/>
  <c r="T2543" i="12" s="1"/>
  <c r="F2562" i="12"/>
  <c r="L2563" i="12"/>
  <c r="T2563" i="12" s="1"/>
  <c r="H2570" i="12"/>
  <c r="N2571" i="12"/>
  <c r="V2571" i="12" s="1"/>
  <c r="G2566" i="12"/>
  <c r="M2567" i="12"/>
  <c r="U2567" i="12" s="1"/>
  <c r="H2550" i="12"/>
  <c r="N2551" i="12"/>
  <c r="V2551" i="12" s="1"/>
  <c r="G2546" i="12"/>
  <c r="M2547" i="12"/>
  <c r="U2547" i="12" s="1"/>
  <c r="H2531" i="12"/>
  <c r="N2532" i="12"/>
  <c r="V2532" i="12" s="1"/>
  <c r="G2527" i="12"/>
  <c r="M2528" i="12"/>
  <c r="U2528" i="12" s="1"/>
  <c r="H2503" i="12"/>
  <c r="N2504" i="12"/>
  <c r="V2504" i="12" s="1"/>
  <c r="H2515" i="12"/>
  <c r="N2516" i="12"/>
  <c r="V2516" i="12" s="1"/>
  <c r="F2637" i="12"/>
  <c r="L2638" i="12"/>
  <c r="T2638" i="12" s="1"/>
  <c r="H2618" i="12"/>
  <c r="N2619" i="12"/>
  <c r="V2619" i="12" s="1"/>
  <c r="F2598" i="12"/>
  <c r="L2599" i="12"/>
  <c r="T2599" i="12" s="1"/>
  <c r="H2612" i="12"/>
  <c r="N2613" i="12"/>
  <c r="V2613" i="12" s="1"/>
  <c r="G2608" i="12"/>
  <c r="M2609" i="12"/>
  <c r="U2609" i="12" s="1"/>
  <c r="H2589" i="12"/>
  <c r="N2590" i="12"/>
  <c r="V2590" i="12" s="1"/>
  <c r="F2338" i="12"/>
  <c r="L2339" i="12"/>
  <c r="T2339" i="12" s="1"/>
  <c r="F2495" i="12"/>
  <c r="L2496" i="12"/>
  <c r="T2496" i="12" s="1"/>
  <c r="F2570" i="12"/>
  <c r="L2571" i="12"/>
  <c r="T2571" i="12" s="1"/>
  <c r="H2542" i="12"/>
  <c r="N2543" i="12"/>
  <c r="V2543" i="12" s="1"/>
  <c r="G2593" i="12"/>
  <c r="M2594" i="12"/>
  <c r="U2594" i="12" s="1"/>
  <c r="H1843" i="12"/>
  <c r="N1844" i="12"/>
  <c r="V1844" i="12" s="1"/>
  <c r="H2287" i="12"/>
  <c r="N2287" i="12" s="1"/>
  <c r="V2287" i="12" s="1"/>
  <c r="N2288" i="12"/>
  <c r="V2288" i="12" s="1"/>
  <c r="H2342" i="12"/>
  <c r="N2343" i="12"/>
  <c r="V2343" i="12" s="1"/>
  <c r="G1843" i="12"/>
  <c r="M1844" i="12"/>
  <c r="U1844" i="12" s="1"/>
  <c r="G1945" i="12"/>
  <c r="M1946" i="12"/>
  <c r="U1946" i="12" s="1"/>
  <c r="G2287" i="12"/>
  <c r="M2287" i="12" s="1"/>
  <c r="U2287" i="12" s="1"/>
  <c r="M2288" i="12"/>
  <c r="U2288" i="12" s="1"/>
  <c r="G2338" i="12"/>
  <c r="M2339" i="12"/>
  <c r="U2339" i="12" s="1"/>
  <c r="G2342" i="12"/>
  <c r="M2343" i="12"/>
  <c r="U2343" i="12" s="1"/>
  <c r="G2487" i="12"/>
  <c r="M2488" i="12"/>
  <c r="U2488" i="12" s="1"/>
  <c r="G2495" i="12"/>
  <c r="M2496" i="12"/>
  <c r="U2496" i="12" s="1"/>
  <c r="F2527" i="12"/>
  <c r="L2528" i="12"/>
  <c r="T2528" i="12" s="1"/>
  <c r="F2546" i="12"/>
  <c r="L2547" i="12"/>
  <c r="T2547" i="12" s="1"/>
  <c r="F2566" i="12"/>
  <c r="L2567" i="12"/>
  <c r="T2567" i="12" s="1"/>
  <c r="G2570" i="12"/>
  <c r="M2571" i="12"/>
  <c r="U2571" i="12" s="1"/>
  <c r="H2554" i="12"/>
  <c r="N2555" i="12"/>
  <c r="V2555" i="12" s="1"/>
  <c r="G2550" i="12"/>
  <c r="M2551" i="12"/>
  <c r="U2551" i="12" s="1"/>
  <c r="H2535" i="12"/>
  <c r="N2536" i="12"/>
  <c r="V2536" i="12" s="1"/>
  <c r="G2531" i="12"/>
  <c r="M2532" i="12"/>
  <c r="U2532" i="12" s="1"/>
  <c r="H2519" i="12"/>
  <c r="N2520" i="12"/>
  <c r="V2520" i="12" s="1"/>
  <c r="G2503" i="12"/>
  <c r="M2504" i="12"/>
  <c r="U2504" i="12" s="1"/>
  <c r="G2515" i="12"/>
  <c r="M2516" i="12"/>
  <c r="U2516" i="12" s="1"/>
  <c r="H2633" i="12"/>
  <c r="N2634" i="12"/>
  <c r="V2634" i="12" s="1"/>
  <c r="G2618" i="12"/>
  <c r="M2619" i="12"/>
  <c r="U2619" i="12" s="1"/>
  <c r="F2608" i="12"/>
  <c r="L2609" i="12"/>
  <c r="T2609" i="12" s="1"/>
  <c r="G2612" i="12"/>
  <c r="M2613" i="12"/>
  <c r="U2613" i="12" s="1"/>
  <c r="H2593" i="12"/>
  <c r="N2594" i="12"/>
  <c r="V2594" i="12" s="1"/>
  <c r="G2589" i="12"/>
  <c r="M2590" i="12"/>
  <c r="U2590" i="12" s="1"/>
  <c r="CD2606" i="12"/>
  <c r="CB3048" i="12" l="1"/>
  <c r="CB3026" i="12"/>
  <c r="CA3048" i="12"/>
  <c r="CA3026" i="12"/>
  <c r="CC3026" i="12"/>
  <c r="CC3048" i="12"/>
  <c r="BO2987" i="12"/>
  <c r="BU2987" i="12" s="1"/>
  <c r="BO2711" i="12"/>
  <c r="BU2711" i="12" s="1"/>
  <c r="BP2845" i="12"/>
  <c r="BV2845" i="12" s="1"/>
  <c r="BP2834" i="12"/>
  <c r="BV2834" i="12" s="1"/>
  <c r="BP2987" i="12"/>
  <c r="BV2987" i="12" s="1"/>
  <c r="BP2711" i="12"/>
  <c r="BV2711" i="12" s="1"/>
  <c r="BQ2836" i="12"/>
  <c r="BW2836" i="12" s="1"/>
  <c r="BO2845" i="12"/>
  <c r="BU2845" i="12" s="1"/>
  <c r="BQ2711" i="12"/>
  <c r="BW2711" i="12" s="1"/>
  <c r="BP2836" i="12"/>
  <c r="BV2836" i="12" s="1"/>
  <c r="BQ2987" i="12"/>
  <c r="BW2987" i="12" s="1"/>
  <c r="BQ2834" i="12"/>
  <c r="BW2834" i="12" s="1"/>
  <c r="BO2834" i="12"/>
  <c r="BU2834" i="12" s="1"/>
  <c r="BQ2845" i="12"/>
  <c r="BW2845" i="12" s="1"/>
  <c r="BO2836" i="12"/>
  <c r="BU2836" i="12" s="1"/>
  <c r="BC2726" i="12"/>
  <c r="BI2726" i="12" s="1"/>
  <c r="BC2833" i="12"/>
  <c r="BI2833" i="12" s="1"/>
  <c r="BC2725" i="12"/>
  <c r="BI2725" i="12" s="1"/>
  <c r="BD2726" i="12"/>
  <c r="BJ2726" i="12" s="1"/>
  <c r="BC2985" i="12"/>
  <c r="BI2985" i="12" s="1"/>
  <c r="BD2725" i="12"/>
  <c r="BJ2725" i="12" s="1"/>
  <c r="BD2985" i="12"/>
  <c r="BJ2985" i="12" s="1"/>
  <c r="BE2833" i="12"/>
  <c r="BK2833" i="12" s="1"/>
  <c r="BE2985" i="12"/>
  <c r="BK2985" i="12" s="1"/>
  <c r="BD2986" i="12"/>
  <c r="BJ2986" i="12" s="1"/>
  <c r="BE2725" i="12"/>
  <c r="BK2725" i="12" s="1"/>
  <c r="BC2986" i="12"/>
  <c r="BI2986" i="12" s="1"/>
  <c r="BE2986" i="12"/>
  <c r="BK2986" i="12" s="1"/>
  <c r="BD2833" i="12"/>
  <c r="BJ2833" i="12" s="1"/>
  <c r="BE2726" i="12"/>
  <c r="BK2726" i="12" s="1"/>
  <c r="CD2484" i="12"/>
  <c r="CD2483" i="12" s="1"/>
  <c r="AI2031" i="12"/>
  <c r="AM2031" i="12" s="1"/>
  <c r="AQ2031" i="12" s="1"/>
  <c r="AW2031" i="12" s="1"/>
  <c r="AJ2031" i="12"/>
  <c r="AR2031" i="12" s="1"/>
  <c r="AX2031" i="12" s="1"/>
  <c r="AK2031" i="12"/>
  <c r="AS2031" i="12" s="1"/>
  <c r="AY2031" i="12" s="1"/>
  <c r="AE2594" i="12"/>
  <c r="AD2504" i="12"/>
  <c r="AD2571" i="12"/>
  <c r="AD2343" i="12"/>
  <c r="AD2594" i="12"/>
  <c r="AC2599" i="12"/>
  <c r="AE2551" i="12"/>
  <c r="AE2339" i="12"/>
  <c r="AC2504" i="12"/>
  <c r="AC2634" i="12"/>
  <c r="AC2536" i="12"/>
  <c r="AC2619" i="12"/>
  <c r="AC2343" i="12"/>
  <c r="AE2634" i="12"/>
  <c r="AD2551" i="12"/>
  <c r="AD2496" i="12"/>
  <c r="AD1844" i="12"/>
  <c r="AE2288" i="12"/>
  <c r="AC2339" i="12"/>
  <c r="AC2638" i="12"/>
  <c r="AE2571" i="12"/>
  <c r="AE2496" i="12"/>
  <c r="AD2536" i="12"/>
  <c r="AD2599" i="12"/>
  <c r="AE2528" i="12"/>
  <c r="AE2567" i="12"/>
  <c r="AD2634" i="12"/>
  <c r="AE2287" i="12"/>
  <c r="AD2613" i="12"/>
  <c r="AD2516" i="12"/>
  <c r="AE2536" i="12"/>
  <c r="AC2567" i="12"/>
  <c r="AC2528" i="12"/>
  <c r="AD2488" i="12"/>
  <c r="AE2343" i="12"/>
  <c r="AE2543" i="12"/>
  <c r="AE2613" i="12"/>
  <c r="AE2516" i="12"/>
  <c r="AD2528" i="12"/>
  <c r="AD2567" i="12"/>
  <c r="AC2563" i="12"/>
  <c r="AC2524" i="12"/>
  <c r="AE2488" i="12"/>
  <c r="AE1946" i="12"/>
  <c r="AD2520" i="12"/>
  <c r="AC2551" i="12"/>
  <c r="AC2488" i="12"/>
  <c r="AC1844" i="12"/>
  <c r="AE2609" i="12"/>
  <c r="AD2638" i="12"/>
  <c r="AD2524" i="12"/>
  <c r="AD2543" i="12"/>
  <c r="AD2563" i="12"/>
  <c r="AC2555" i="12"/>
  <c r="AC2520" i="12"/>
  <c r="AC2590" i="12"/>
  <c r="AE2638" i="12"/>
  <c r="AC2516" i="12"/>
  <c r="AD2555" i="12"/>
  <c r="AC2532" i="12"/>
  <c r="AC1946" i="12"/>
  <c r="AC2609" i="12"/>
  <c r="AD2532" i="12"/>
  <c r="AC2547" i="12"/>
  <c r="AD2288" i="12"/>
  <c r="AC2571" i="12"/>
  <c r="AD2609" i="12"/>
  <c r="AE2504" i="12"/>
  <c r="AE2532" i="12"/>
  <c r="AC2543" i="12"/>
  <c r="AE2599" i="12"/>
  <c r="AC2288" i="12"/>
  <c r="AC2594" i="12"/>
  <c r="AE2547" i="12"/>
  <c r="AC2613" i="12"/>
  <c r="AE2524" i="12"/>
  <c r="AE2563" i="12"/>
  <c r="AD2287" i="12"/>
  <c r="AC2287" i="12"/>
  <c r="AD2590" i="12"/>
  <c r="AD2619" i="12"/>
  <c r="AE2520" i="12"/>
  <c r="AE2555" i="12"/>
  <c r="AD2339" i="12"/>
  <c r="AD1946" i="12"/>
  <c r="AE1844" i="12"/>
  <c r="AC2496" i="12"/>
  <c r="AE2590" i="12"/>
  <c r="AE2619" i="12"/>
  <c r="AD2547" i="12"/>
  <c r="G2502" i="12"/>
  <c r="M2502" i="12" s="1"/>
  <c r="U2502" i="12" s="1"/>
  <c r="M2503" i="12"/>
  <c r="U2503" i="12" s="1"/>
  <c r="F2545" i="12"/>
  <c r="L2545" i="12" s="1"/>
  <c r="T2545" i="12" s="1"/>
  <c r="L2546" i="12"/>
  <c r="T2546" i="12" s="1"/>
  <c r="F2569" i="12"/>
  <c r="L2569" i="12" s="1"/>
  <c r="T2569" i="12" s="1"/>
  <c r="L2570" i="12"/>
  <c r="T2570" i="12" s="1"/>
  <c r="F2337" i="12"/>
  <c r="L2337" i="12" s="1"/>
  <c r="T2337" i="12" s="1"/>
  <c r="L2338" i="12"/>
  <c r="T2338" i="12" s="1"/>
  <c r="G2607" i="12"/>
  <c r="M2608" i="12"/>
  <c r="U2608" i="12" s="1"/>
  <c r="F2597" i="12"/>
  <c r="L2598" i="12"/>
  <c r="T2598" i="12" s="1"/>
  <c r="F2636" i="12"/>
  <c r="L2636" i="12" s="1"/>
  <c r="T2636" i="12" s="1"/>
  <c r="L2637" i="12"/>
  <c r="T2637" i="12" s="1"/>
  <c r="H2502" i="12"/>
  <c r="N2502" i="12" s="1"/>
  <c r="V2502" i="12" s="1"/>
  <c r="N2503" i="12"/>
  <c r="V2503" i="12" s="1"/>
  <c r="H2530" i="12"/>
  <c r="N2530" i="12" s="1"/>
  <c r="V2530" i="12" s="1"/>
  <c r="N2531" i="12"/>
  <c r="V2531" i="12" s="1"/>
  <c r="H2549" i="12"/>
  <c r="N2549" i="12" s="1"/>
  <c r="V2549" i="12" s="1"/>
  <c r="N2550" i="12"/>
  <c r="V2550" i="12" s="1"/>
  <c r="H2569" i="12"/>
  <c r="N2569" i="12" s="1"/>
  <c r="V2569" i="12" s="1"/>
  <c r="N2570" i="12"/>
  <c r="V2570" i="12" s="1"/>
  <c r="F2538" i="12"/>
  <c r="L2538" i="12" s="1"/>
  <c r="T2538" i="12" s="1"/>
  <c r="L2542" i="12"/>
  <c r="T2542" i="12" s="1"/>
  <c r="H2494" i="12"/>
  <c r="N2494" i="12" s="1"/>
  <c r="V2494" i="12" s="1"/>
  <c r="N2495" i="12"/>
  <c r="V2495" i="12" s="1"/>
  <c r="H2337" i="12"/>
  <c r="N2337" i="12" s="1"/>
  <c r="V2337" i="12" s="1"/>
  <c r="N2338" i="12"/>
  <c r="V2338" i="12" s="1"/>
  <c r="H2597" i="12"/>
  <c r="N2598" i="12"/>
  <c r="V2598" i="12" s="1"/>
  <c r="G2534" i="12"/>
  <c r="M2534" i="12" s="1"/>
  <c r="U2534" i="12" s="1"/>
  <c r="M2535" i="12"/>
  <c r="U2535" i="12" s="1"/>
  <c r="F2502" i="12"/>
  <c r="L2502" i="12" s="1"/>
  <c r="T2502" i="12" s="1"/>
  <c r="L2503" i="12"/>
  <c r="T2503" i="12" s="1"/>
  <c r="G2597" i="12"/>
  <c r="M2598" i="12"/>
  <c r="U2598" i="12" s="1"/>
  <c r="F2592" i="12"/>
  <c r="L2592" i="12" s="1"/>
  <c r="T2592" i="12" s="1"/>
  <c r="L2593" i="12"/>
  <c r="T2593" i="12" s="1"/>
  <c r="F2632" i="12"/>
  <c r="L2632" i="12" s="1"/>
  <c r="T2632" i="12" s="1"/>
  <c r="L2633" i="12"/>
  <c r="T2633" i="12" s="1"/>
  <c r="H2526" i="12"/>
  <c r="N2526" i="12" s="1"/>
  <c r="V2526" i="12" s="1"/>
  <c r="N2527" i="12"/>
  <c r="V2527" i="12" s="1"/>
  <c r="H2545" i="12"/>
  <c r="N2545" i="12" s="1"/>
  <c r="V2545" i="12" s="1"/>
  <c r="N2546" i="12"/>
  <c r="V2546" i="12" s="1"/>
  <c r="H2565" i="12"/>
  <c r="N2565" i="12" s="1"/>
  <c r="V2565" i="12" s="1"/>
  <c r="N2566" i="12"/>
  <c r="V2566" i="12" s="1"/>
  <c r="F2534" i="12"/>
  <c r="L2534" i="12" s="1"/>
  <c r="T2534" i="12" s="1"/>
  <c r="L2535" i="12"/>
  <c r="T2535" i="12" s="1"/>
  <c r="F2611" i="12"/>
  <c r="L2611" i="12" s="1"/>
  <c r="T2611" i="12" s="1"/>
  <c r="L2612" i="12"/>
  <c r="T2612" i="12" s="1"/>
  <c r="G2632" i="12"/>
  <c r="M2632" i="12" s="1"/>
  <c r="U2632" i="12" s="1"/>
  <c r="M2633" i="12"/>
  <c r="U2633" i="12" s="1"/>
  <c r="F2617" i="12"/>
  <c r="L2618" i="12"/>
  <c r="T2618" i="12" s="1"/>
  <c r="H2522" i="12"/>
  <c r="N2522" i="12" s="1"/>
  <c r="V2522" i="12" s="1"/>
  <c r="N2523" i="12"/>
  <c r="V2523" i="12" s="1"/>
  <c r="H2561" i="12"/>
  <c r="N2561" i="12" s="1"/>
  <c r="V2561" i="12" s="1"/>
  <c r="N2562" i="12"/>
  <c r="V2562" i="12" s="1"/>
  <c r="F2341" i="12"/>
  <c r="L2341" i="12" s="1"/>
  <c r="T2341" i="12" s="1"/>
  <c r="L2342" i="12"/>
  <c r="T2342" i="12" s="1"/>
  <c r="H2592" i="12"/>
  <c r="N2592" i="12" s="1"/>
  <c r="V2592" i="12" s="1"/>
  <c r="N2593" i="12"/>
  <c r="V2593" i="12" s="1"/>
  <c r="F2607" i="12"/>
  <c r="L2608" i="12"/>
  <c r="T2608" i="12" s="1"/>
  <c r="H2632" i="12"/>
  <c r="N2632" i="12" s="1"/>
  <c r="V2632" i="12" s="1"/>
  <c r="N2633" i="12"/>
  <c r="V2633" i="12" s="1"/>
  <c r="G2530" i="12"/>
  <c r="M2530" i="12" s="1"/>
  <c r="U2530" i="12" s="1"/>
  <c r="M2531" i="12"/>
  <c r="U2531" i="12" s="1"/>
  <c r="G2549" i="12"/>
  <c r="M2549" i="12" s="1"/>
  <c r="U2549" i="12" s="1"/>
  <c r="M2550" i="12"/>
  <c r="U2550" i="12" s="1"/>
  <c r="G2569" i="12"/>
  <c r="M2569" i="12" s="1"/>
  <c r="U2569" i="12" s="1"/>
  <c r="M2570" i="12"/>
  <c r="U2570" i="12" s="1"/>
  <c r="G2494" i="12"/>
  <c r="M2494" i="12" s="1"/>
  <c r="U2494" i="12" s="1"/>
  <c r="M2495" i="12"/>
  <c r="U2495" i="12" s="1"/>
  <c r="G2341" i="12"/>
  <c r="M2341" i="12" s="1"/>
  <c r="U2341" i="12" s="1"/>
  <c r="M2342" i="12"/>
  <c r="U2342" i="12" s="1"/>
  <c r="G1842" i="12"/>
  <c r="M1842" i="12" s="1"/>
  <c r="U1842" i="12" s="1"/>
  <c r="M1843" i="12"/>
  <c r="U1843" i="12" s="1"/>
  <c r="G2592" i="12"/>
  <c r="M2592" i="12" s="1"/>
  <c r="U2592" i="12" s="1"/>
  <c r="M2593" i="12"/>
  <c r="U2593" i="12" s="1"/>
  <c r="G2588" i="12"/>
  <c r="M2589" i="12"/>
  <c r="U2589" i="12" s="1"/>
  <c r="G2611" i="12"/>
  <c r="M2611" i="12" s="1"/>
  <c r="U2611" i="12" s="1"/>
  <c r="M2612" i="12"/>
  <c r="U2612" i="12" s="1"/>
  <c r="G2617" i="12"/>
  <c r="M2618" i="12"/>
  <c r="U2618" i="12" s="1"/>
  <c r="G2514" i="12"/>
  <c r="M2514" i="12" s="1"/>
  <c r="U2514" i="12" s="1"/>
  <c r="M2515" i="12"/>
  <c r="U2515" i="12" s="1"/>
  <c r="H2518" i="12"/>
  <c r="N2518" i="12" s="1"/>
  <c r="V2518" i="12" s="1"/>
  <c r="N2519" i="12"/>
  <c r="V2519" i="12" s="1"/>
  <c r="H2534" i="12"/>
  <c r="N2534" i="12" s="1"/>
  <c r="V2534" i="12" s="1"/>
  <c r="N2535" i="12"/>
  <c r="V2535" i="12" s="1"/>
  <c r="H2553" i="12"/>
  <c r="N2553" i="12" s="1"/>
  <c r="V2553" i="12" s="1"/>
  <c r="N2554" i="12"/>
  <c r="V2554" i="12" s="1"/>
  <c r="F2565" i="12"/>
  <c r="L2565" i="12" s="1"/>
  <c r="T2565" i="12" s="1"/>
  <c r="L2566" i="12"/>
  <c r="T2566" i="12" s="1"/>
  <c r="F2526" i="12"/>
  <c r="L2526" i="12" s="1"/>
  <c r="T2526" i="12" s="1"/>
  <c r="L2527" i="12"/>
  <c r="T2527" i="12" s="1"/>
  <c r="G2486" i="12"/>
  <c r="M2487" i="12"/>
  <c r="U2487" i="12" s="1"/>
  <c r="G2337" i="12"/>
  <c r="M2337" i="12" s="1"/>
  <c r="U2337" i="12" s="1"/>
  <c r="M2338" i="12"/>
  <c r="U2338" i="12" s="1"/>
  <c r="G1944" i="12"/>
  <c r="M1944" i="12" s="1"/>
  <c r="U1944" i="12" s="1"/>
  <c r="M1945" i="12"/>
  <c r="U1945" i="12" s="1"/>
  <c r="H2341" i="12"/>
  <c r="N2341" i="12" s="1"/>
  <c r="V2341" i="12" s="1"/>
  <c r="N2342" i="12"/>
  <c r="V2342" i="12" s="1"/>
  <c r="H1842" i="12"/>
  <c r="N1842" i="12" s="1"/>
  <c r="V1842" i="12" s="1"/>
  <c r="N1843" i="12"/>
  <c r="V1843" i="12" s="1"/>
  <c r="H2538" i="12"/>
  <c r="N2538" i="12" s="1"/>
  <c r="V2538" i="12" s="1"/>
  <c r="N2542" i="12"/>
  <c r="V2542" i="12" s="1"/>
  <c r="F2494" i="12"/>
  <c r="L2494" i="12" s="1"/>
  <c r="T2494" i="12" s="1"/>
  <c r="L2495" i="12"/>
  <c r="T2495" i="12" s="1"/>
  <c r="H2588" i="12"/>
  <c r="N2589" i="12"/>
  <c r="V2589" i="12" s="1"/>
  <c r="H2611" i="12"/>
  <c r="N2611" i="12" s="1"/>
  <c r="V2611" i="12" s="1"/>
  <c r="N2612" i="12"/>
  <c r="V2612" i="12" s="1"/>
  <c r="H2617" i="12"/>
  <c r="N2618" i="12"/>
  <c r="V2618" i="12" s="1"/>
  <c r="H2514" i="12"/>
  <c r="N2514" i="12" s="1"/>
  <c r="V2514" i="12" s="1"/>
  <c r="N2515" i="12"/>
  <c r="V2515" i="12" s="1"/>
  <c r="G2526" i="12"/>
  <c r="M2526" i="12" s="1"/>
  <c r="U2526" i="12" s="1"/>
  <c r="M2527" i="12"/>
  <c r="U2527" i="12" s="1"/>
  <c r="G2545" i="12"/>
  <c r="M2545" i="12" s="1"/>
  <c r="U2545" i="12" s="1"/>
  <c r="M2546" i="12"/>
  <c r="U2546" i="12" s="1"/>
  <c r="G2565" i="12"/>
  <c r="M2565" i="12" s="1"/>
  <c r="U2565" i="12" s="1"/>
  <c r="M2566" i="12"/>
  <c r="U2566" i="12" s="1"/>
  <c r="F2561" i="12"/>
  <c r="L2561" i="12" s="1"/>
  <c r="T2561" i="12" s="1"/>
  <c r="L2562" i="12"/>
  <c r="T2562" i="12" s="1"/>
  <c r="F2522" i="12"/>
  <c r="L2522" i="12" s="1"/>
  <c r="T2522" i="12" s="1"/>
  <c r="L2523" i="12"/>
  <c r="T2523" i="12" s="1"/>
  <c r="H2486" i="12"/>
  <c r="N2487" i="12"/>
  <c r="V2487" i="12" s="1"/>
  <c r="H1944" i="12"/>
  <c r="N1944" i="12" s="1"/>
  <c r="V1944" i="12" s="1"/>
  <c r="N1945" i="12"/>
  <c r="V1945" i="12" s="1"/>
  <c r="G2518" i="12"/>
  <c r="M2518" i="12" s="1"/>
  <c r="U2518" i="12" s="1"/>
  <c r="M2519" i="12"/>
  <c r="U2519" i="12" s="1"/>
  <c r="F2549" i="12"/>
  <c r="L2549" i="12" s="1"/>
  <c r="T2549" i="12" s="1"/>
  <c r="L2550" i="12"/>
  <c r="T2550" i="12" s="1"/>
  <c r="F2486" i="12"/>
  <c r="L2487" i="12"/>
  <c r="T2487" i="12" s="1"/>
  <c r="F1842" i="12"/>
  <c r="L1842" i="12" s="1"/>
  <c r="T1842" i="12" s="1"/>
  <c r="L1843" i="12"/>
  <c r="T1843" i="12" s="1"/>
  <c r="H2607" i="12"/>
  <c r="N2608" i="12"/>
  <c r="V2608" i="12" s="1"/>
  <c r="G2636" i="12"/>
  <c r="M2636" i="12" s="1"/>
  <c r="U2636" i="12" s="1"/>
  <c r="M2637" i="12"/>
  <c r="U2637" i="12" s="1"/>
  <c r="G2522" i="12"/>
  <c r="M2522" i="12" s="1"/>
  <c r="U2522" i="12" s="1"/>
  <c r="M2523" i="12"/>
  <c r="U2523" i="12" s="1"/>
  <c r="G2538" i="12"/>
  <c r="M2538" i="12" s="1"/>
  <c r="U2538" i="12" s="1"/>
  <c r="M2542" i="12"/>
  <c r="U2542" i="12" s="1"/>
  <c r="G2561" i="12"/>
  <c r="M2561" i="12" s="1"/>
  <c r="U2561" i="12" s="1"/>
  <c r="M2562" i="12"/>
  <c r="U2562" i="12" s="1"/>
  <c r="F2553" i="12"/>
  <c r="L2553" i="12" s="1"/>
  <c r="T2553" i="12" s="1"/>
  <c r="L2554" i="12"/>
  <c r="T2554" i="12" s="1"/>
  <c r="F2518" i="12"/>
  <c r="L2518" i="12" s="1"/>
  <c r="T2518" i="12" s="1"/>
  <c r="L2519" i="12"/>
  <c r="T2519" i="12" s="1"/>
  <c r="F2588" i="12"/>
  <c r="L2589" i="12"/>
  <c r="T2589" i="12" s="1"/>
  <c r="H2636" i="12"/>
  <c r="N2636" i="12" s="1"/>
  <c r="V2636" i="12" s="1"/>
  <c r="N2637" i="12"/>
  <c r="V2637" i="12" s="1"/>
  <c r="F2514" i="12"/>
  <c r="L2514" i="12" s="1"/>
  <c r="T2514" i="12" s="1"/>
  <c r="L2515" i="12"/>
  <c r="T2515" i="12" s="1"/>
  <c r="G2553" i="12"/>
  <c r="M2553" i="12" s="1"/>
  <c r="U2553" i="12" s="1"/>
  <c r="M2554" i="12"/>
  <c r="U2554" i="12" s="1"/>
  <c r="F2530" i="12"/>
  <c r="L2530" i="12" s="1"/>
  <c r="T2530" i="12" s="1"/>
  <c r="L2531" i="12"/>
  <c r="T2531" i="12" s="1"/>
  <c r="F1944" i="12"/>
  <c r="L1944" i="12" s="1"/>
  <c r="T1944" i="12" s="1"/>
  <c r="L1945" i="12"/>
  <c r="T1945" i="12" s="1"/>
  <c r="G1738" i="12"/>
  <c r="H1738" i="12"/>
  <c r="CD1738" i="12"/>
  <c r="CD1737" i="12" s="1"/>
  <c r="CD1736" i="12" s="1"/>
  <c r="F1738" i="12"/>
  <c r="G1714" i="12"/>
  <c r="H1714" i="12"/>
  <c r="CD1714" i="12"/>
  <c r="CD1713" i="12" s="1"/>
  <c r="CD1712" i="12" s="1"/>
  <c r="F1714" i="12"/>
  <c r="G1670" i="12"/>
  <c r="H1670" i="12"/>
  <c r="CD1670" i="12"/>
  <c r="CD1669" i="12" s="1"/>
  <c r="CD1668" i="12" s="1"/>
  <c r="CD1667" i="12" s="1"/>
  <c r="F1629" i="12"/>
  <c r="L1629" i="12" s="1"/>
  <c r="T1629" i="12" s="1"/>
  <c r="G1629" i="12"/>
  <c r="M1629" i="12" s="1"/>
  <c r="U1629" i="12" s="1"/>
  <c r="H1629" i="12"/>
  <c r="N1629" i="12" s="1"/>
  <c r="V1629" i="12" s="1"/>
  <c r="G1619" i="12"/>
  <c r="H1619" i="12"/>
  <c r="CD1619" i="12"/>
  <c r="CD1618" i="12" s="1"/>
  <c r="CD1617" i="12" s="1"/>
  <c r="F1619" i="12"/>
  <c r="G1515" i="12"/>
  <c r="M1515" i="12" s="1"/>
  <c r="U1515" i="12" s="1"/>
  <c r="H1515" i="12"/>
  <c r="N1515" i="12" s="1"/>
  <c r="V1515" i="12" s="1"/>
  <c r="CD1515" i="12"/>
  <c r="F1515" i="12"/>
  <c r="L1515" i="12" s="1"/>
  <c r="T1515" i="12" s="1"/>
  <c r="G1469" i="12"/>
  <c r="H1469" i="12"/>
  <c r="CD1469" i="12"/>
  <c r="CD1468" i="12" s="1"/>
  <c r="CD1467" i="12" s="1"/>
  <c r="CD1466" i="12" s="1"/>
  <c r="F1469" i="12"/>
  <c r="G1449" i="12"/>
  <c r="H1449" i="12"/>
  <c r="CD1449" i="12"/>
  <c r="CD1448" i="12" s="1"/>
  <c r="CD1447" i="12" s="1"/>
  <c r="CD1446" i="12" s="1"/>
  <c r="F1449" i="12"/>
  <c r="G1439" i="12"/>
  <c r="H1439" i="12"/>
  <c r="CD1439" i="12"/>
  <c r="CD1438" i="12" s="1"/>
  <c r="CD1437" i="12" s="1"/>
  <c r="F1439" i="12"/>
  <c r="G1419" i="12"/>
  <c r="M1419" i="12" s="1"/>
  <c r="U1419" i="12" s="1"/>
  <c r="H1419" i="12"/>
  <c r="N1419" i="12" s="1"/>
  <c r="V1419" i="12" s="1"/>
  <c r="CD1419" i="12"/>
  <c r="F1419" i="12"/>
  <c r="L1419" i="12" s="1"/>
  <c r="T1419" i="12" s="1"/>
  <c r="G1388" i="12"/>
  <c r="M1388" i="12" s="1"/>
  <c r="U1388" i="12" s="1"/>
  <c r="H1388" i="12"/>
  <c r="N1388" i="12" s="1"/>
  <c r="V1388" i="12" s="1"/>
  <c r="CD1388" i="12"/>
  <c r="F1388" i="12"/>
  <c r="L1388" i="12" s="1"/>
  <c r="T1388" i="12" s="1"/>
  <c r="G1343" i="12"/>
  <c r="H1343" i="12"/>
  <c r="CD1343" i="12"/>
  <c r="CD1342" i="12" s="1"/>
  <c r="CD1341" i="12" s="1"/>
  <c r="F1343" i="12"/>
  <c r="G1315" i="12"/>
  <c r="H1315" i="12"/>
  <c r="CD1315" i="12"/>
  <c r="CD1314" i="12" s="1"/>
  <c r="CD1313" i="12" s="1"/>
  <c r="F1315" i="12"/>
  <c r="G1302" i="12"/>
  <c r="M1302" i="12" s="1"/>
  <c r="U1302" i="12" s="1"/>
  <c r="H1302" i="12"/>
  <c r="N1302" i="12" s="1"/>
  <c r="V1302" i="12" s="1"/>
  <c r="CD1302" i="12"/>
  <c r="F1302" i="12"/>
  <c r="L1302" i="12" s="1"/>
  <c r="T1302" i="12" s="1"/>
  <c r="G1296" i="12"/>
  <c r="M1296" i="12" s="1"/>
  <c r="U1296" i="12" s="1"/>
  <c r="H1296" i="12"/>
  <c r="N1296" i="12" s="1"/>
  <c r="V1296" i="12" s="1"/>
  <c r="CD1296" i="12"/>
  <c r="F1296" i="12"/>
  <c r="L1296" i="12" s="1"/>
  <c r="T1296" i="12" s="1"/>
  <c r="G1286" i="12"/>
  <c r="M1286" i="12" s="1"/>
  <c r="U1286" i="12" s="1"/>
  <c r="H1286" i="12"/>
  <c r="N1286" i="12" s="1"/>
  <c r="V1286" i="12" s="1"/>
  <c r="CD1286" i="12"/>
  <c r="F1286" i="12"/>
  <c r="L1286" i="12" s="1"/>
  <c r="T1286" i="12" s="1"/>
  <c r="G1130" i="12"/>
  <c r="H1130" i="12"/>
  <c r="CD1130" i="12"/>
  <c r="CD1129" i="12" s="1"/>
  <c r="CD1128" i="12" s="1"/>
  <c r="G1134" i="12"/>
  <c r="H1134" i="12"/>
  <c r="CD1134" i="12"/>
  <c r="CD1133" i="12" s="1"/>
  <c r="CD1132" i="12" s="1"/>
  <c r="F1134" i="12"/>
  <c r="F1130" i="12"/>
  <c r="G992" i="12"/>
  <c r="M992" i="12" s="1"/>
  <c r="U992" i="12" s="1"/>
  <c r="H992" i="12"/>
  <c r="N992" i="12" s="1"/>
  <c r="V992" i="12" s="1"/>
  <c r="CD992" i="12"/>
  <c r="F992" i="12"/>
  <c r="L992" i="12" s="1"/>
  <c r="T992" i="12" s="1"/>
  <c r="G968" i="12"/>
  <c r="M968" i="12" s="1"/>
  <c r="U968" i="12" s="1"/>
  <c r="H968" i="12"/>
  <c r="N968" i="12" s="1"/>
  <c r="V968" i="12" s="1"/>
  <c r="CD968" i="12"/>
  <c r="G972" i="12"/>
  <c r="M972" i="12" s="1"/>
  <c r="U972" i="12" s="1"/>
  <c r="H972" i="12"/>
  <c r="N972" i="12" s="1"/>
  <c r="V972" i="12" s="1"/>
  <c r="CD972" i="12"/>
  <c r="G974" i="12"/>
  <c r="M974" i="12" s="1"/>
  <c r="U974" i="12" s="1"/>
  <c r="H974" i="12"/>
  <c r="N974" i="12" s="1"/>
  <c r="V974" i="12" s="1"/>
  <c r="CD974" i="12"/>
  <c r="G966" i="12"/>
  <c r="M966" i="12" s="1"/>
  <c r="U966" i="12" s="1"/>
  <c r="H966" i="12"/>
  <c r="N966" i="12" s="1"/>
  <c r="V966" i="12" s="1"/>
  <c r="CD966" i="12"/>
  <c r="F974" i="12"/>
  <c r="L974" i="12" s="1"/>
  <c r="T974" i="12" s="1"/>
  <c r="F972" i="12"/>
  <c r="L972" i="12" s="1"/>
  <c r="T972" i="12" s="1"/>
  <c r="F968" i="12"/>
  <c r="L968" i="12" s="1"/>
  <c r="T968" i="12" s="1"/>
  <c r="F966" i="12"/>
  <c r="L966" i="12" s="1"/>
  <c r="T966" i="12" s="1"/>
  <c r="G890" i="12"/>
  <c r="M890" i="12" s="1"/>
  <c r="U890" i="12" s="1"/>
  <c r="H890" i="12"/>
  <c r="N890" i="12" s="1"/>
  <c r="V890" i="12" s="1"/>
  <c r="CD890" i="12"/>
  <c r="F890" i="12"/>
  <c r="L890" i="12" s="1"/>
  <c r="T890" i="12" s="1"/>
  <c r="H780" i="12"/>
  <c r="CD780" i="12"/>
  <c r="CD779" i="12" s="1"/>
  <c r="CD778" i="12" s="1"/>
  <c r="G742" i="12"/>
  <c r="H742" i="12"/>
  <c r="CD742" i="12"/>
  <c r="CD741" i="12" s="1"/>
  <c r="F742" i="12"/>
  <c r="G642" i="12"/>
  <c r="M642" i="12" s="1"/>
  <c r="U642" i="12" s="1"/>
  <c r="H642" i="12"/>
  <c r="N642" i="12" s="1"/>
  <c r="V642" i="12" s="1"/>
  <c r="CD642" i="12"/>
  <c r="G644" i="12"/>
  <c r="M644" i="12" s="1"/>
  <c r="U644" i="12" s="1"/>
  <c r="H644" i="12"/>
  <c r="N644" i="12" s="1"/>
  <c r="V644" i="12" s="1"/>
  <c r="CD644" i="12"/>
  <c r="G648" i="12"/>
  <c r="M648" i="12" s="1"/>
  <c r="U648" i="12" s="1"/>
  <c r="H648" i="12"/>
  <c r="N648" i="12" s="1"/>
  <c r="V648" i="12" s="1"/>
  <c r="CD648" i="12"/>
  <c r="G650" i="12"/>
  <c r="M650" i="12" s="1"/>
  <c r="U650" i="12" s="1"/>
  <c r="H650" i="12"/>
  <c r="N650" i="12" s="1"/>
  <c r="V650" i="12" s="1"/>
  <c r="CD650" i="12"/>
  <c r="F650" i="12"/>
  <c r="L650" i="12" s="1"/>
  <c r="T650" i="12" s="1"/>
  <c r="F648" i="12"/>
  <c r="L648" i="12" s="1"/>
  <c r="T648" i="12" s="1"/>
  <c r="F644" i="12"/>
  <c r="L644" i="12" s="1"/>
  <c r="T644" i="12" s="1"/>
  <c r="F642" i="12"/>
  <c r="L642" i="12" s="1"/>
  <c r="T642" i="12" s="1"/>
  <c r="G579" i="12"/>
  <c r="M579" i="12" s="1"/>
  <c r="U579" i="12" s="1"/>
  <c r="H579" i="12"/>
  <c r="N579" i="12" s="1"/>
  <c r="V579" i="12" s="1"/>
  <c r="CD579" i="12"/>
  <c r="F579" i="12"/>
  <c r="L579" i="12" s="1"/>
  <c r="T579" i="12" s="1"/>
  <c r="G526" i="12"/>
  <c r="H526" i="12"/>
  <c r="CD526" i="12"/>
  <c r="CD525" i="12" s="1"/>
  <c r="CD524" i="12" s="1"/>
  <c r="F526" i="12"/>
  <c r="G509" i="12"/>
  <c r="M509" i="12" s="1"/>
  <c r="U509" i="12" s="1"/>
  <c r="H509" i="12"/>
  <c r="N509" i="12" s="1"/>
  <c r="V509" i="12" s="1"/>
  <c r="CD509" i="12"/>
  <c r="F509" i="12"/>
  <c r="L509" i="12" s="1"/>
  <c r="T509" i="12" s="1"/>
  <c r="CC2834" i="12" l="1"/>
  <c r="CA2845" i="12"/>
  <c r="CB2834" i="12"/>
  <c r="CA2836" i="12"/>
  <c r="CC2987" i="12"/>
  <c r="CC2836" i="12"/>
  <c r="CB2845" i="12"/>
  <c r="CC2845" i="12"/>
  <c r="CB2836" i="12"/>
  <c r="CB2711" i="12"/>
  <c r="CA2711" i="12"/>
  <c r="CA2834" i="12"/>
  <c r="CC2711" i="12"/>
  <c r="CB2987" i="12"/>
  <c r="CA2987" i="12"/>
  <c r="BQ2986" i="12"/>
  <c r="BW2986" i="12" s="1"/>
  <c r="BQ2985" i="12"/>
  <c r="BW2985" i="12" s="1"/>
  <c r="BO2985" i="12"/>
  <c r="BU2985" i="12" s="1"/>
  <c r="BO2726" i="12"/>
  <c r="BU2726" i="12" s="1"/>
  <c r="BP2833" i="12"/>
  <c r="BV2833" i="12" s="1"/>
  <c r="BP2986" i="12"/>
  <c r="BV2986" i="12" s="1"/>
  <c r="BP2725" i="12"/>
  <c r="BV2725" i="12" s="1"/>
  <c r="BO2833" i="12"/>
  <c r="BU2833" i="12" s="1"/>
  <c r="BO2986" i="12"/>
  <c r="BU2986" i="12" s="1"/>
  <c r="BQ2833" i="12"/>
  <c r="BW2833" i="12" s="1"/>
  <c r="BP2726" i="12"/>
  <c r="BV2726" i="12" s="1"/>
  <c r="BQ2726" i="12"/>
  <c r="BW2726" i="12" s="1"/>
  <c r="BQ2725" i="12"/>
  <c r="BW2725" i="12" s="1"/>
  <c r="BP2985" i="12"/>
  <c r="BV2985" i="12" s="1"/>
  <c r="BO2725" i="12"/>
  <c r="BU2725" i="12" s="1"/>
  <c r="BC2031" i="12"/>
  <c r="BI2031" i="12" s="1"/>
  <c r="BE2031" i="12"/>
  <c r="BK2031" i="12" s="1"/>
  <c r="BD2031" i="12"/>
  <c r="BJ2031" i="12" s="1"/>
  <c r="AJ2547" i="12"/>
  <c r="AR2547" i="12" s="1"/>
  <c r="AX2547" i="12" s="1"/>
  <c r="AK1844" i="12"/>
  <c r="AS1844" i="12" s="1"/>
  <c r="AY1844" i="12" s="1"/>
  <c r="AK2520" i="12"/>
  <c r="AS2520" i="12" s="1"/>
  <c r="AY2520" i="12" s="1"/>
  <c r="AJ2287" i="12"/>
  <c r="AR2287" i="12" s="1"/>
  <c r="AX2287" i="12" s="1"/>
  <c r="AK2547" i="12"/>
  <c r="AS2547" i="12" s="1"/>
  <c r="AY2547" i="12" s="1"/>
  <c r="AI2543" i="12"/>
  <c r="AM2543" i="12" s="1"/>
  <c r="AQ2543" i="12" s="1"/>
  <c r="AW2543" i="12" s="1"/>
  <c r="AI2571" i="12"/>
  <c r="AM2571" i="12" s="1"/>
  <c r="AQ2571" i="12" s="1"/>
  <c r="AW2571" i="12" s="1"/>
  <c r="AI2609" i="12"/>
  <c r="AM2609" i="12" s="1"/>
  <c r="AQ2609" i="12" s="1"/>
  <c r="AW2609" i="12" s="1"/>
  <c r="AI2516" i="12"/>
  <c r="AM2516" i="12" s="1"/>
  <c r="AQ2516" i="12" s="1"/>
  <c r="AW2516" i="12" s="1"/>
  <c r="AI2555" i="12"/>
  <c r="AM2555" i="12" s="1"/>
  <c r="AQ2555" i="12" s="1"/>
  <c r="AW2555" i="12" s="1"/>
  <c r="AJ2638" i="12"/>
  <c r="AR2638" i="12" s="1"/>
  <c r="AX2638" i="12" s="1"/>
  <c r="AI2551" i="12"/>
  <c r="AM2551" i="12" s="1"/>
  <c r="AQ2551" i="12" s="1"/>
  <c r="AW2551" i="12" s="1"/>
  <c r="AI2524" i="12"/>
  <c r="AM2524" i="12" s="1"/>
  <c r="AQ2524" i="12" s="1"/>
  <c r="AW2524" i="12" s="1"/>
  <c r="AK2516" i="12"/>
  <c r="AS2516" i="12" s="1"/>
  <c r="AY2516" i="12" s="1"/>
  <c r="AJ2488" i="12"/>
  <c r="AR2488" i="12" s="1"/>
  <c r="AX2488" i="12" s="1"/>
  <c r="AJ2516" i="12"/>
  <c r="AR2516" i="12" s="1"/>
  <c r="AX2516" i="12" s="1"/>
  <c r="AK2567" i="12"/>
  <c r="AS2567" i="12" s="1"/>
  <c r="AY2567" i="12" s="1"/>
  <c r="AK2496" i="12"/>
  <c r="AS2496" i="12" s="1"/>
  <c r="AY2496" i="12" s="1"/>
  <c r="AK2288" i="12"/>
  <c r="AS2288" i="12" s="1"/>
  <c r="AY2288" i="12" s="1"/>
  <c r="AK2634" i="12"/>
  <c r="AS2634" i="12" s="1"/>
  <c r="AY2634" i="12" s="1"/>
  <c r="AI2634" i="12"/>
  <c r="AM2634" i="12" s="1"/>
  <c r="AQ2634" i="12" s="1"/>
  <c r="AW2634" i="12" s="1"/>
  <c r="AI2599" i="12"/>
  <c r="AM2599" i="12" s="1"/>
  <c r="AQ2599" i="12" s="1"/>
  <c r="AW2599" i="12" s="1"/>
  <c r="AJ2504" i="12"/>
  <c r="AR2504" i="12" s="1"/>
  <c r="AX2504" i="12" s="1"/>
  <c r="AK2619" i="12"/>
  <c r="AS2619" i="12" s="1"/>
  <c r="AY2619" i="12" s="1"/>
  <c r="AJ1946" i="12"/>
  <c r="AR1946" i="12" s="1"/>
  <c r="AX1946" i="12" s="1"/>
  <c r="AJ2619" i="12"/>
  <c r="AR2619" i="12" s="1"/>
  <c r="AX2619" i="12" s="1"/>
  <c r="AK2563" i="12"/>
  <c r="AS2563" i="12" s="1"/>
  <c r="AY2563" i="12" s="1"/>
  <c r="AI2594" i="12"/>
  <c r="AM2594" i="12" s="1"/>
  <c r="AQ2594" i="12" s="1"/>
  <c r="AW2594" i="12" s="1"/>
  <c r="AK2532" i="12"/>
  <c r="AS2532" i="12" s="1"/>
  <c r="AY2532" i="12" s="1"/>
  <c r="AJ2288" i="12"/>
  <c r="AR2288" i="12" s="1"/>
  <c r="AX2288" i="12" s="1"/>
  <c r="AI1946" i="12"/>
  <c r="AM1946" i="12" s="1"/>
  <c r="AQ1946" i="12" s="1"/>
  <c r="AW1946" i="12" s="1"/>
  <c r="AK2638" i="12"/>
  <c r="AS2638" i="12" s="1"/>
  <c r="AY2638" i="12" s="1"/>
  <c r="AJ2563" i="12"/>
  <c r="AR2563" i="12" s="1"/>
  <c r="AX2563" i="12" s="1"/>
  <c r="AK2609" i="12"/>
  <c r="AS2609" i="12" s="1"/>
  <c r="AY2609" i="12" s="1"/>
  <c r="AJ2520" i="12"/>
  <c r="AR2520" i="12" s="1"/>
  <c r="AX2520" i="12" s="1"/>
  <c r="AI2563" i="12"/>
  <c r="AM2563" i="12" s="1"/>
  <c r="AQ2563" i="12" s="1"/>
  <c r="AW2563" i="12" s="1"/>
  <c r="AK2613" i="12"/>
  <c r="AS2613" i="12" s="1"/>
  <c r="AY2613" i="12" s="1"/>
  <c r="AI2528" i="12"/>
  <c r="AM2528" i="12" s="1"/>
  <c r="AQ2528" i="12" s="1"/>
  <c r="AW2528" i="12" s="1"/>
  <c r="AJ2613" i="12"/>
  <c r="AR2613" i="12" s="1"/>
  <c r="AX2613" i="12" s="1"/>
  <c r="AK2528" i="12"/>
  <c r="AS2528" i="12" s="1"/>
  <c r="AY2528" i="12" s="1"/>
  <c r="AK2571" i="12"/>
  <c r="AS2571" i="12" s="1"/>
  <c r="AY2571" i="12" s="1"/>
  <c r="AJ1844" i="12"/>
  <c r="AR1844" i="12" s="1"/>
  <c r="AX1844" i="12" s="1"/>
  <c r="AI2343" i="12"/>
  <c r="AM2343" i="12" s="1"/>
  <c r="AQ2343" i="12" s="1"/>
  <c r="AW2343" i="12" s="1"/>
  <c r="AI2504" i="12"/>
  <c r="AM2504" i="12" s="1"/>
  <c r="AQ2504" i="12" s="1"/>
  <c r="AW2504" i="12" s="1"/>
  <c r="AJ2594" i="12"/>
  <c r="AR2594" i="12" s="1"/>
  <c r="AX2594" i="12" s="1"/>
  <c r="AK2594" i="12"/>
  <c r="AS2594" i="12" s="1"/>
  <c r="AY2594" i="12" s="1"/>
  <c r="AK2590" i="12"/>
  <c r="AS2590" i="12" s="1"/>
  <c r="AY2590" i="12" s="1"/>
  <c r="AJ2339" i="12"/>
  <c r="AR2339" i="12" s="1"/>
  <c r="AX2339" i="12" s="1"/>
  <c r="AJ2590" i="12"/>
  <c r="AR2590" i="12" s="1"/>
  <c r="AX2590" i="12" s="1"/>
  <c r="AK2524" i="12"/>
  <c r="AS2524" i="12" s="1"/>
  <c r="AY2524" i="12" s="1"/>
  <c r="AI2288" i="12"/>
  <c r="AM2288" i="12" s="1"/>
  <c r="AQ2288" i="12" s="1"/>
  <c r="AW2288" i="12" s="1"/>
  <c r="AK2504" i="12"/>
  <c r="AS2504" i="12" s="1"/>
  <c r="AY2504" i="12" s="1"/>
  <c r="AI2547" i="12"/>
  <c r="AM2547" i="12" s="1"/>
  <c r="AQ2547" i="12" s="1"/>
  <c r="AW2547" i="12" s="1"/>
  <c r="AI2532" i="12"/>
  <c r="AM2532" i="12" s="1"/>
  <c r="AQ2532" i="12" s="1"/>
  <c r="AW2532" i="12" s="1"/>
  <c r="AI2590" i="12"/>
  <c r="AM2590" i="12" s="1"/>
  <c r="AQ2590" i="12" s="1"/>
  <c r="AW2590" i="12" s="1"/>
  <c r="AJ2543" i="12"/>
  <c r="AR2543" i="12" s="1"/>
  <c r="AX2543" i="12" s="1"/>
  <c r="AI1844" i="12"/>
  <c r="AM1844" i="12" s="1"/>
  <c r="AQ1844" i="12" s="1"/>
  <c r="AW1844" i="12" s="1"/>
  <c r="AK1946" i="12"/>
  <c r="AS1946" i="12" s="1"/>
  <c r="AY1946" i="12" s="1"/>
  <c r="AJ2567" i="12"/>
  <c r="AR2567" i="12" s="1"/>
  <c r="AX2567" i="12" s="1"/>
  <c r="AK2543" i="12"/>
  <c r="AS2543" i="12" s="1"/>
  <c r="AY2543" i="12" s="1"/>
  <c r="AI2567" i="12"/>
  <c r="AM2567" i="12" s="1"/>
  <c r="AQ2567" i="12" s="1"/>
  <c r="AW2567" i="12" s="1"/>
  <c r="AK2287" i="12"/>
  <c r="AS2287" i="12" s="1"/>
  <c r="AY2287" i="12" s="1"/>
  <c r="AJ2599" i="12"/>
  <c r="AR2599" i="12" s="1"/>
  <c r="AX2599" i="12" s="1"/>
  <c r="AI2638" i="12"/>
  <c r="AM2638" i="12" s="1"/>
  <c r="AQ2638" i="12" s="1"/>
  <c r="AW2638" i="12" s="1"/>
  <c r="AJ2496" i="12"/>
  <c r="AR2496" i="12" s="1"/>
  <c r="AX2496" i="12" s="1"/>
  <c r="AI2619" i="12"/>
  <c r="AM2619" i="12" s="1"/>
  <c r="AQ2619" i="12" s="1"/>
  <c r="AW2619" i="12" s="1"/>
  <c r="AK2339" i="12"/>
  <c r="AS2339" i="12" s="1"/>
  <c r="AY2339" i="12" s="1"/>
  <c r="AJ2343" i="12"/>
  <c r="AR2343" i="12" s="1"/>
  <c r="AX2343" i="12" s="1"/>
  <c r="AI2496" i="12"/>
  <c r="AM2496" i="12" s="1"/>
  <c r="AQ2496" i="12" s="1"/>
  <c r="AW2496" i="12" s="1"/>
  <c r="AK2555" i="12"/>
  <c r="AS2555" i="12" s="1"/>
  <c r="AY2555" i="12" s="1"/>
  <c r="AI2287" i="12"/>
  <c r="AM2287" i="12" s="1"/>
  <c r="AQ2287" i="12" s="1"/>
  <c r="AW2287" i="12" s="1"/>
  <c r="AI2613" i="12"/>
  <c r="AM2613" i="12" s="1"/>
  <c r="AQ2613" i="12" s="1"/>
  <c r="AW2613" i="12" s="1"/>
  <c r="AK2599" i="12"/>
  <c r="AS2599" i="12" s="1"/>
  <c r="AY2599" i="12" s="1"/>
  <c r="AJ2609" i="12"/>
  <c r="AR2609" i="12" s="1"/>
  <c r="AX2609" i="12" s="1"/>
  <c r="AJ2532" i="12"/>
  <c r="AR2532" i="12" s="1"/>
  <c r="AX2532" i="12" s="1"/>
  <c r="AJ2555" i="12"/>
  <c r="AR2555" i="12" s="1"/>
  <c r="AX2555" i="12" s="1"/>
  <c r="AI2520" i="12"/>
  <c r="AM2520" i="12" s="1"/>
  <c r="AQ2520" i="12" s="1"/>
  <c r="AW2520" i="12" s="1"/>
  <c r="AJ2524" i="12"/>
  <c r="AR2524" i="12" s="1"/>
  <c r="AX2524" i="12" s="1"/>
  <c r="AI2488" i="12"/>
  <c r="AM2488" i="12" s="1"/>
  <c r="AQ2488" i="12" s="1"/>
  <c r="AW2488" i="12" s="1"/>
  <c r="AK2488" i="12"/>
  <c r="AS2488" i="12" s="1"/>
  <c r="AY2488" i="12" s="1"/>
  <c r="AJ2528" i="12"/>
  <c r="AR2528" i="12" s="1"/>
  <c r="AX2528" i="12" s="1"/>
  <c r="AK2343" i="12"/>
  <c r="AS2343" i="12" s="1"/>
  <c r="AY2343" i="12" s="1"/>
  <c r="AK2536" i="12"/>
  <c r="AS2536" i="12" s="1"/>
  <c r="AY2536" i="12" s="1"/>
  <c r="AJ2634" i="12"/>
  <c r="AR2634" i="12" s="1"/>
  <c r="AX2634" i="12" s="1"/>
  <c r="AJ2536" i="12"/>
  <c r="AR2536" i="12" s="1"/>
  <c r="AX2536" i="12" s="1"/>
  <c r="AI2339" i="12"/>
  <c r="AM2339" i="12" s="1"/>
  <c r="AQ2339" i="12" s="1"/>
  <c r="AW2339" i="12" s="1"/>
  <c r="AJ2551" i="12"/>
  <c r="AR2551" i="12" s="1"/>
  <c r="AX2551" i="12" s="1"/>
  <c r="AI2536" i="12"/>
  <c r="AM2536" i="12" s="1"/>
  <c r="AQ2536" i="12" s="1"/>
  <c r="AW2536" i="12" s="1"/>
  <c r="AK2551" i="12"/>
  <c r="AS2551" i="12" s="1"/>
  <c r="AY2551" i="12" s="1"/>
  <c r="AJ2571" i="12"/>
  <c r="AR2571" i="12" s="1"/>
  <c r="AX2571" i="12" s="1"/>
  <c r="AE2612" i="12"/>
  <c r="AE2546" i="12"/>
  <c r="AD648" i="12"/>
  <c r="AD890" i="12"/>
  <c r="AE972" i="12"/>
  <c r="AD1296" i="12"/>
  <c r="AD1302" i="12"/>
  <c r="AD1515" i="12"/>
  <c r="AD2554" i="12"/>
  <c r="AD2562" i="12"/>
  <c r="AE2608" i="12"/>
  <c r="AD2546" i="12"/>
  <c r="AC2495" i="12"/>
  <c r="AD1945" i="12"/>
  <c r="AE2535" i="12"/>
  <c r="AD2593" i="12"/>
  <c r="AD2570" i="12"/>
  <c r="AC2342" i="12"/>
  <c r="AC2535" i="12"/>
  <c r="AD2535" i="12"/>
  <c r="AE2550" i="12"/>
  <c r="AC2338" i="12"/>
  <c r="AE509" i="12"/>
  <c r="AE579" i="12"/>
  <c r="AC648" i="12"/>
  <c r="AD650" i="12"/>
  <c r="AE642" i="12"/>
  <c r="AC890" i="12"/>
  <c r="AC966" i="12"/>
  <c r="AE974" i="12"/>
  <c r="AD972" i="12"/>
  <c r="AC992" i="12"/>
  <c r="AC1286" i="12"/>
  <c r="AC1296" i="12"/>
  <c r="AC1302" i="12"/>
  <c r="AC1388" i="12"/>
  <c r="AC1419" i="12"/>
  <c r="AC1515" i="12"/>
  <c r="AE1629" i="12"/>
  <c r="AC1944" i="12"/>
  <c r="AD2553" i="12"/>
  <c r="AE2636" i="12"/>
  <c r="AC2518" i="12"/>
  <c r="AD2561" i="12"/>
  <c r="AD2522" i="12"/>
  <c r="AD2518" i="12"/>
  <c r="AC2561" i="12"/>
  <c r="AD2545" i="12"/>
  <c r="AE2514" i="12"/>
  <c r="AE2611" i="12"/>
  <c r="AC2494" i="12"/>
  <c r="AE1842" i="12"/>
  <c r="AD1944" i="12"/>
  <c r="AC2565" i="12"/>
  <c r="AE2534" i="12"/>
  <c r="AD2514" i="12"/>
  <c r="AD2611" i="12"/>
  <c r="AD2592" i="12"/>
  <c r="AD2341" i="12"/>
  <c r="AD2569" i="12"/>
  <c r="AD2530" i="12"/>
  <c r="AC2341" i="12"/>
  <c r="AE2522" i="12"/>
  <c r="AD2632" i="12"/>
  <c r="AC2534" i="12"/>
  <c r="AE2545" i="12"/>
  <c r="AC2632" i="12"/>
  <c r="AD2534" i="12"/>
  <c r="AE2337" i="12"/>
  <c r="AC2538" i="12"/>
  <c r="AE2549" i="12"/>
  <c r="AE2502" i="12"/>
  <c r="AC2337" i="12"/>
  <c r="AC2545" i="12"/>
  <c r="AC644" i="12"/>
  <c r="AD992" i="12"/>
  <c r="AD1388" i="12"/>
  <c r="AE2637" i="12"/>
  <c r="AC2487" i="12"/>
  <c r="AC2562" i="12"/>
  <c r="AE1843" i="12"/>
  <c r="AC2566" i="12"/>
  <c r="AD2612" i="12"/>
  <c r="AD2531" i="12"/>
  <c r="AD2633" i="12"/>
  <c r="AD2598" i="12"/>
  <c r="AC2542" i="12"/>
  <c r="AC2598" i="12"/>
  <c r="AD509" i="12"/>
  <c r="AD579" i="12"/>
  <c r="AC650" i="12"/>
  <c r="AE644" i="12"/>
  <c r="AD642" i="12"/>
  <c r="AC968" i="12"/>
  <c r="AE966" i="12"/>
  <c r="AD974" i="12"/>
  <c r="AD1629" i="12"/>
  <c r="AC2531" i="12"/>
  <c r="AC2515" i="12"/>
  <c r="AC2589" i="12"/>
  <c r="AC2554" i="12"/>
  <c r="AD2542" i="12"/>
  <c r="AD2637" i="12"/>
  <c r="AC1843" i="12"/>
  <c r="AC2550" i="12"/>
  <c r="AE1945" i="12"/>
  <c r="AC2523" i="12"/>
  <c r="AD2566" i="12"/>
  <c r="AD2527" i="12"/>
  <c r="AE2618" i="12"/>
  <c r="AE2589" i="12"/>
  <c r="AE2542" i="12"/>
  <c r="AE2342" i="12"/>
  <c r="AD2338" i="12"/>
  <c r="AC2527" i="12"/>
  <c r="AE2554" i="12"/>
  <c r="AE2519" i="12"/>
  <c r="AD2618" i="12"/>
  <c r="AD2589" i="12"/>
  <c r="AD1843" i="12"/>
  <c r="AD2495" i="12"/>
  <c r="AD2550" i="12"/>
  <c r="AE2633" i="12"/>
  <c r="AE2593" i="12"/>
  <c r="AE2562" i="12"/>
  <c r="AC2618" i="12"/>
  <c r="AC2612" i="12"/>
  <c r="AE2566" i="12"/>
  <c r="AE2527" i="12"/>
  <c r="AC2593" i="12"/>
  <c r="AC2503" i="12"/>
  <c r="AE2598" i="12"/>
  <c r="AE2495" i="12"/>
  <c r="AE2570" i="12"/>
  <c r="AE2531" i="12"/>
  <c r="AC2637" i="12"/>
  <c r="AD2608" i="12"/>
  <c r="AC2570" i="12"/>
  <c r="AD2503" i="12"/>
  <c r="AE650" i="12"/>
  <c r="AC974" i="12"/>
  <c r="AD968" i="12"/>
  <c r="AD1286" i="12"/>
  <c r="AD1419" i="12"/>
  <c r="AC1945" i="12"/>
  <c r="AC2519" i="12"/>
  <c r="AD2523" i="12"/>
  <c r="AD2519" i="12"/>
  <c r="AE2487" i="12"/>
  <c r="AE2515" i="12"/>
  <c r="AD2487" i="12"/>
  <c r="AD2515" i="12"/>
  <c r="AD2342" i="12"/>
  <c r="AC2608" i="12"/>
  <c r="AE2523" i="12"/>
  <c r="AC2633" i="12"/>
  <c r="AE2338" i="12"/>
  <c r="AE2503" i="12"/>
  <c r="AC2546" i="12"/>
  <c r="AC509" i="12"/>
  <c r="AC579" i="12"/>
  <c r="AC642" i="12"/>
  <c r="AE648" i="12"/>
  <c r="AD644" i="12"/>
  <c r="AE890" i="12"/>
  <c r="AC972" i="12"/>
  <c r="AD966" i="12"/>
  <c r="AE968" i="12"/>
  <c r="AE992" i="12"/>
  <c r="AE1286" i="12"/>
  <c r="AE1296" i="12"/>
  <c r="AE1302" i="12"/>
  <c r="AE1388" i="12"/>
  <c r="AE1419" i="12"/>
  <c r="AE1515" i="12"/>
  <c r="AC1629" i="12"/>
  <c r="AC2530" i="12"/>
  <c r="AC2514" i="12"/>
  <c r="AC2553" i="12"/>
  <c r="AD2538" i="12"/>
  <c r="AD2636" i="12"/>
  <c r="AC1842" i="12"/>
  <c r="AC2549" i="12"/>
  <c r="AE1944" i="12"/>
  <c r="AC2522" i="12"/>
  <c r="AD2565" i="12"/>
  <c r="AD2526" i="12"/>
  <c r="AE2538" i="12"/>
  <c r="AE2341" i="12"/>
  <c r="AD2337" i="12"/>
  <c r="AC2526" i="12"/>
  <c r="AE2553" i="12"/>
  <c r="AE2518" i="12"/>
  <c r="AD1842" i="12"/>
  <c r="AD2494" i="12"/>
  <c r="AD2549" i="12"/>
  <c r="AE2632" i="12"/>
  <c r="AE2592" i="12"/>
  <c r="AE2561" i="12"/>
  <c r="AC2611" i="12"/>
  <c r="AE2565" i="12"/>
  <c r="AE2526" i="12"/>
  <c r="AC2592" i="12"/>
  <c r="AC2502" i="12"/>
  <c r="AE2494" i="12"/>
  <c r="AE2569" i="12"/>
  <c r="AE2530" i="12"/>
  <c r="AC2636" i="12"/>
  <c r="AC2569" i="12"/>
  <c r="AD2502" i="12"/>
  <c r="F525" i="12"/>
  <c r="L526" i="12"/>
  <c r="T526" i="12" s="1"/>
  <c r="H1129" i="12"/>
  <c r="N1130" i="12"/>
  <c r="V1130" i="12" s="1"/>
  <c r="H1314" i="12"/>
  <c r="N1315" i="12"/>
  <c r="V1315" i="12" s="1"/>
  <c r="H1342" i="12"/>
  <c r="N1343" i="12"/>
  <c r="V1343" i="12" s="1"/>
  <c r="H1438" i="12"/>
  <c r="N1439" i="12"/>
  <c r="V1439" i="12" s="1"/>
  <c r="F1713" i="12"/>
  <c r="L1714" i="12"/>
  <c r="T1714" i="12" s="1"/>
  <c r="H779" i="12"/>
  <c r="N780" i="12"/>
  <c r="V780" i="12" s="1"/>
  <c r="H1133" i="12"/>
  <c r="N1134" i="12"/>
  <c r="V1134" i="12" s="1"/>
  <c r="G1129" i="12"/>
  <c r="M1130" i="12"/>
  <c r="U1130" i="12" s="1"/>
  <c r="G1314" i="12"/>
  <c r="M1315" i="12"/>
  <c r="U1315" i="12" s="1"/>
  <c r="G1342" i="12"/>
  <c r="M1343" i="12"/>
  <c r="U1343" i="12" s="1"/>
  <c r="G1438" i="12"/>
  <c r="M1439" i="12"/>
  <c r="U1439" i="12" s="1"/>
  <c r="G1448" i="12"/>
  <c r="M1449" i="12"/>
  <c r="U1449" i="12" s="1"/>
  <c r="G1468" i="12"/>
  <c r="M1469" i="12"/>
  <c r="U1469" i="12" s="1"/>
  <c r="G1618" i="12"/>
  <c r="M1619" i="12"/>
  <c r="U1619" i="12" s="1"/>
  <c r="N2607" i="12"/>
  <c r="V2607" i="12" s="1"/>
  <c r="H2606" i="12"/>
  <c r="N2606" i="12" s="1"/>
  <c r="V2606" i="12" s="1"/>
  <c r="L2486" i="12"/>
  <c r="T2486" i="12" s="1"/>
  <c r="F2485" i="12"/>
  <c r="N2486" i="12"/>
  <c r="V2486" i="12" s="1"/>
  <c r="H2485" i="12"/>
  <c r="M2486" i="12"/>
  <c r="U2486" i="12" s="1"/>
  <c r="G2485" i="12"/>
  <c r="L2607" i="12"/>
  <c r="T2607" i="12" s="1"/>
  <c r="F2606" i="12"/>
  <c r="L2606" i="12" s="1"/>
  <c r="T2606" i="12" s="1"/>
  <c r="G2596" i="12"/>
  <c r="M2596" i="12" s="1"/>
  <c r="U2596" i="12" s="1"/>
  <c r="M2597" i="12"/>
  <c r="U2597" i="12" s="1"/>
  <c r="F2596" i="12"/>
  <c r="L2596" i="12" s="1"/>
  <c r="T2596" i="12" s="1"/>
  <c r="L2597" i="12"/>
  <c r="T2597" i="12" s="1"/>
  <c r="H1468" i="12"/>
  <c r="N1469" i="12"/>
  <c r="V1469" i="12" s="1"/>
  <c r="H525" i="12"/>
  <c r="N526" i="12"/>
  <c r="V526" i="12" s="1"/>
  <c r="H741" i="12"/>
  <c r="N741" i="12" s="1"/>
  <c r="V741" i="12" s="1"/>
  <c r="N742" i="12"/>
  <c r="V742" i="12" s="1"/>
  <c r="F1129" i="12"/>
  <c r="L1130" i="12"/>
  <c r="T1130" i="12" s="1"/>
  <c r="G1133" i="12"/>
  <c r="M1134" i="12"/>
  <c r="U1134" i="12" s="1"/>
  <c r="F1314" i="12"/>
  <c r="L1315" i="12"/>
  <c r="T1315" i="12" s="1"/>
  <c r="F1342" i="12"/>
  <c r="L1343" i="12"/>
  <c r="T1343" i="12" s="1"/>
  <c r="F1438" i="12"/>
  <c r="L1439" i="12"/>
  <c r="T1439" i="12" s="1"/>
  <c r="F1448" i="12"/>
  <c r="L1449" i="12"/>
  <c r="T1449" i="12" s="1"/>
  <c r="F1468" i="12"/>
  <c r="L1469" i="12"/>
  <c r="T1469" i="12" s="1"/>
  <c r="F1618" i="12"/>
  <c r="L1619" i="12"/>
  <c r="T1619" i="12" s="1"/>
  <c r="H1669" i="12"/>
  <c r="N1670" i="12"/>
  <c r="V1670" i="12" s="1"/>
  <c r="H1713" i="12"/>
  <c r="N1714" i="12"/>
  <c r="V1714" i="12" s="1"/>
  <c r="H1737" i="12"/>
  <c r="N1738" i="12"/>
  <c r="V1738" i="12" s="1"/>
  <c r="F741" i="12"/>
  <c r="L741" i="12" s="1"/>
  <c r="T741" i="12" s="1"/>
  <c r="L742" i="12"/>
  <c r="T742" i="12" s="1"/>
  <c r="H1448" i="12"/>
  <c r="N1449" i="12"/>
  <c r="V1449" i="12" s="1"/>
  <c r="H1618" i="12"/>
  <c r="N1619" i="12"/>
  <c r="V1619" i="12" s="1"/>
  <c r="F1737" i="12"/>
  <c r="L1738" i="12"/>
  <c r="T1738" i="12" s="1"/>
  <c r="G525" i="12"/>
  <c r="M526" i="12"/>
  <c r="U526" i="12" s="1"/>
  <c r="G741" i="12"/>
  <c r="M741" i="12" s="1"/>
  <c r="U741" i="12" s="1"/>
  <c r="M742" i="12"/>
  <c r="U742" i="12" s="1"/>
  <c r="F1133" i="12"/>
  <c r="L1134" i="12"/>
  <c r="T1134" i="12" s="1"/>
  <c r="G1669" i="12"/>
  <c r="M1670" i="12"/>
  <c r="U1670" i="12" s="1"/>
  <c r="G1713" i="12"/>
  <c r="M1714" i="12"/>
  <c r="U1714" i="12" s="1"/>
  <c r="G1737" i="12"/>
  <c r="M1738" i="12"/>
  <c r="U1738" i="12" s="1"/>
  <c r="L2588" i="12"/>
  <c r="T2588" i="12" s="1"/>
  <c r="F2580" i="12"/>
  <c r="L2580" i="12" s="1"/>
  <c r="T2580" i="12" s="1"/>
  <c r="N2617" i="12"/>
  <c r="V2617" i="12" s="1"/>
  <c r="H2616" i="12"/>
  <c r="N2588" i="12"/>
  <c r="V2588" i="12" s="1"/>
  <c r="H2580" i="12"/>
  <c r="N2580" i="12" s="1"/>
  <c r="V2580" i="12" s="1"/>
  <c r="M2617" i="12"/>
  <c r="U2617" i="12" s="1"/>
  <c r="G2616" i="12"/>
  <c r="M2588" i="12"/>
  <c r="U2588" i="12" s="1"/>
  <c r="G2580" i="12"/>
  <c r="M2580" i="12" s="1"/>
  <c r="U2580" i="12" s="1"/>
  <c r="L2617" i="12"/>
  <c r="T2617" i="12" s="1"/>
  <c r="F2616" i="12"/>
  <c r="H2596" i="12"/>
  <c r="N2596" i="12" s="1"/>
  <c r="V2596" i="12" s="1"/>
  <c r="N2597" i="12"/>
  <c r="V2597" i="12" s="1"/>
  <c r="M2607" i="12"/>
  <c r="U2607" i="12" s="1"/>
  <c r="G2606" i="12"/>
  <c r="M2606" i="12" s="1"/>
  <c r="U2606" i="12" s="1"/>
  <c r="H965" i="12"/>
  <c r="H641" i="12"/>
  <c r="G971" i="12"/>
  <c r="G647" i="12"/>
  <c r="G965" i="12"/>
  <c r="CD971" i="12"/>
  <c r="CD970" i="12" s="1"/>
  <c r="CD965" i="12"/>
  <c r="CD964" i="12" s="1"/>
  <c r="H647" i="12"/>
  <c r="CD641" i="12"/>
  <c r="CD640" i="12" s="1"/>
  <c r="CD647" i="12"/>
  <c r="CD646" i="12" s="1"/>
  <c r="H971" i="12"/>
  <c r="F971" i="12"/>
  <c r="F965" i="12"/>
  <c r="F641" i="12"/>
  <c r="G641" i="12"/>
  <c r="F647" i="12"/>
  <c r="CB2985" i="12" l="1"/>
  <c r="CC2833" i="12"/>
  <c r="CB2986" i="12"/>
  <c r="CC2985" i="12"/>
  <c r="CC2725" i="12"/>
  <c r="CA2986" i="12"/>
  <c r="CB2833" i="12"/>
  <c r="CC2986" i="12"/>
  <c r="CC2726" i="12"/>
  <c r="CA2833" i="12"/>
  <c r="CA2726" i="12"/>
  <c r="CA2725" i="12"/>
  <c r="CB2726" i="12"/>
  <c r="CB2725" i="12"/>
  <c r="CA2985" i="12"/>
  <c r="BQ2031" i="12"/>
  <c r="BW2031" i="12" s="1"/>
  <c r="BO2031" i="12"/>
  <c r="BU2031" i="12" s="1"/>
  <c r="BP2031" i="12"/>
  <c r="BV2031" i="12" s="1"/>
  <c r="BC2555" i="12"/>
  <c r="BI2555" i="12" s="1"/>
  <c r="BD2536" i="12"/>
  <c r="BJ2536" i="12" s="1"/>
  <c r="BC2520" i="12"/>
  <c r="BI2520" i="12" s="1"/>
  <c r="BC2496" i="12"/>
  <c r="BI2496" i="12" s="1"/>
  <c r="BC2567" i="12"/>
  <c r="BI2567" i="12" s="1"/>
  <c r="BC2547" i="12"/>
  <c r="BI2547" i="12" s="1"/>
  <c r="BD2590" i="12"/>
  <c r="BJ2590" i="12" s="1"/>
  <c r="BE2571" i="12"/>
  <c r="BK2571" i="12" s="1"/>
  <c r="BD2563" i="12"/>
  <c r="BJ2563" i="12" s="1"/>
  <c r="BE2532" i="12"/>
  <c r="BK2532" i="12" s="1"/>
  <c r="BC2634" i="12"/>
  <c r="BI2634" i="12" s="1"/>
  <c r="BC2516" i="12"/>
  <c r="BI2516" i="12" s="1"/>
  <c r="BD2547" i="12"/>
  <c r="BJ2547" i="12" s="1"/>
  <c r="BC2536" i="12"/>
  <c r="BI2536" i="12" s="1"/>
  <c r="BD2634" i="12"/>
  <c r="BJ2634" i="12" s="1"/>
  <c r="BE2488" i="12"/>
  <c r="BK2488" i="12" s="1"/>
  <c r="BD2555" i="12"/>
  <c r="BJ2555" i="12" s="1"/>
  <c r="BC2613" i="12"/>
  <c r="BI2613" i="12" s="1"/>
  <c r="BD2343" i="12"/>
  <c r="BJ2343" i="12" s="1"/>
  <c r="BC2638" i="12"/>
  <c r="BI2638" i="12" s="1"/>
  <c r="BE2543" i="12"/>
  <c r="BK2543" i="12" s="1"/>
  <c r="BD2543" i="12"/>
  <c r="BJ2543" i="12" s="1"/>
  <c r="BE2504" i="12"/>
  <c r="BK2504" i="12" s="1"/>
  <c r="BD2339" i="12"/>
  <c r="BJ2339" i="12" s="1"/>
  <c r="BC2504" i="12"/>
  <c r="BI2504" i="12" s="1"/>
  <c r="BE2528" i="12"/>
  <c r="BK2528" i="12" s="1"/>
  <c r="BC2563" i="12"/>
  <c r="BI2563" i="12" s="1"/>
  <c r="BE2638" i="12"/>
  <c r="BK2638" i="12" s="1"/>
  <c r="BC2594" i="12"/>
  <c r="BI2594" i="12" s="1"/>
  <c r="BE2619" i="12"/>
  <c r="BK2619" i="12" s="1"/>
  <c r="BE2634" i="12"/>
  <c r="BK2634" i="12" s="1"/>
  <c r="BD2516" i="12"/>
  <c r="BJ2516" i="12" s="1"/>
  <c r="BC2551" i="12"/>
  <c r="BI2551" i="12" s="1"/>
  <c r="BC2609" i="12"/>
  <c r="BI2609" i="12" s="1"/>
  <c r="BD2287" i="12"/>
  <c r="BJ2287" i="12" s="1"/>
  <c r="BD2571" i="12"/>
  <c r="BJ2571" i="12" s="1"/>
  <c r="BC2339" i="12"/>
  <c r="BI2339" i="12" s="1"/>
  <c r="BE2343" i="12"/>
  <c r="BK2343" i="12" s="1"/>
  <c r="BD2524" i="12"/>
  <c r="BJ2524" i="12" s="1"/>
  <c r="BD2609" i="12"/>
  <c r="BJ2609" i="12" s="1"/>
  <c r="BE2555" i="12"/>
  <c r="BK2555" i="12" s="1"/>
  <c r="BC2619" i="12"/>
  <c r="BI2619" i="12" s="1"/>
  <c r="BE2287" i="12"/>
  <c r="BK2287" i="12" s="1"/>
  <c r="BE1946" i="12"/>
  <c r="BK1946" i="12" s="1"/>
  <c r="BC2532" i="12"/>
  <c r="BI2532" i="12" s="1"/>
  <c r="BE2524" i="12"/>
  <c r="BK2524" i="12" s="1"/>
  <c r="BE2594" i="12"/>
  <c r="BK2594" i="12" s="1"/>
  <c r="BD1844" i="12"/>
  <c r="BJ1844" i="12" s="1"/>
  <c r="BC2528" i="12"/>
  <c r="BI2528" i="12" s="1"/>
  <c r="BE2609" i="12"/>
  <c r="BK2609" i="12" s="1"/>
  <c r="BD2288" i="12"/>
  <c r="BJ2288" i="12" s="1"/>
  <c r="BD2619" i="12"/>
  <c r="BJ2619" i="12" s="1"/>
  <c r="BC2599" i="12"/>
  <c r="BI2599" i="12" s="1"/>
  <c r="BE2496" i="12"/>
  <c r="BK2496" i="12" s="1"/>
  <c r="BE2516" i="12"/>
  <c r="BK2516" i="12" s="1"/>
  <c r="BC2543" i="12"/>
  <c r="BI2543" i="12" s="1"/>
  <c r="BE1844" i="12"/>
  <c r="BK1844" i="12" s="1"/>
  <c r="BE2551" i="12"/>
  <c r="BK2551" i="12" s="1"/>
  <c r="BD2528" i="12"/>
  <c r="BJ2528" i="12" s="1"/>
  <c r="BE2599" i="12"/>
  <c r="BK2599" i="12" s="1"/>
  <c r="BD2496" i="12"/>
  <c r="BJ2496" i="12" s="1"/>
  <c r="BC1844" i="12"/>
  <c r="BI1844" i="12" s="1"/>
  <c r="BD2594" i="12"/>
  <c r="BJ2594" i="12" s="1"/>
  <c r="BE2613" i="12"/>
  <c r="BK2613" i="12" s="1"/>
  <c r="BD1946" i="12"/>
  <c r="BJ1946" i="12" s="1"/>
  <c r="BE2567" i="12"/>
  <c r="BK2567" i="12" s="1"/>
  <c r="BC2524" i="12"/>
  <c r="BI2524" i="12" s="1"/>
  <c r="BE2547" i="12"/>
  <c r="BK2547" i="12" s="1"/>
  <c r="BD2551" i="12"/>
  <c r="BJ2551" i="12" s="1"/>
  <c r="BE2536" i="12"/>
  <c r="BK2536" i="12" s="1"/>
  <c r="BC2488" i="12"/>
  <c r="BI2488" i="12" s="1"/>
  <c r="BD2532" i="12"/>
  <c r="BJ2532" i="12" s="1"/>
  <c r="BC2287" i="12"/>
  <c r="BI2287" i="12" s="1"/>
  <c r="BE2339" i="12"/>
  <c r="BK2339" i="12" s="1"/>
  <c r="BD2599" i="12"/>
  <c r="BJ2599" i="12" s="1"/>
  <c r="BD2567" i="12"/>
  <c r="BJ2567" i="12" s="1"/>
  <c r="BC2590" i="12"/>
  <c r="BI2590" i="12" s="1"/>
  <c r="BC2288" i="12"/>
  <c r="BI2288" i="12" s="1"/>
  <c r="BE2590" i="12"/>
  <c r="BK2590" i="12" s="1"/>
  <c r="BC2343" i="12"/>
  <c r="BI2343" i="12" s="1"/>
  <c r="BD2613" i="12"/>
  <c r="BJ2613" i="12" s="1"/>
  <c r="BD2520" i="12"/>
  <c r="BJ2520" i="12" s="1"/>
  <c r="BC1946" i="12"/>
  <c r="BI1946" i="12" s="1"/>
  <c r="BE2563" i="12"/>
  <c r="BK2563" i="12" s="1"/>
  <c r="BD2504" i="12"/>
  <c r="BJ2504" i="12" s="1"/>
  <c r="BE2288" i="12"/>
  <c r="BK2288" i="12" s="1"/>
  <c r="BD2488" i="12"/>
  <c r="BJ2488" i="12" s="1"/>
  <c r="BD2638" i="12"/>
  <c r="BJ2638" i="12" s="1"/>
  <c r="BC2571" i="12"/>
  <c r="BI2571" i="12" s="1"/>
  <c r="BE2520" i="12"/>
  <c r="BK2520" i="12" s="1"/>
  <c r="AI2636" i="12"/>
  <c r="AM2636" i="12" s="1"/>
  <c r="AQ2636" i="12" s="1"/>
  <c r="AW2636" i="12" s="1"/>
  <c r="AJ2549" i="12"/>
  <c r="AR2549" i="12" s="1"/>
  <c r="AX2549" i="12" s="1"/>
  <c r="AI1629" i="12"/>
  <c r="AM1629" i="12" s="1"/>
  <c r="AQ1629" i="12" s="1"/>
  <c r="AW1629" i="12" s="1"/>
  <c r="AK968" i="12"/>
  <c r="AS968" i="12" s="1"/>
  <c r="AY968" i="12" s="1"/>
  <c r="AI2633" i="12"/>
  <c r="AM2633" i="12" s="1"/>
  <c r="AQ2633" i="12" s="1"/>
  <c r="AW2633" i="12" s="1"/>
  <c r="AJ1419" i="12"/>
  <c r="AR1419" i="12" s="1"/>
  <c r="AX1419" i="12" s="1"/>
  <c r="AK2566" i="12"/>
  <c r="AS2566" i="12" s="1"/>
  <c r="AY2566" i="12" s="1"/>
  <c r="AK2554" i="12"/>
  <c r="AS2554" i="12" s="1"/>
  <c r="AY2554" i="12" s="1"/>
  <c r="AJ974" i="12"/>
  <c r="AR974" i="12" s="1"/>
  <c r="AX974" i="12" s="1"/>
  <c r="AJ992" i="12"/>
  <c r="AR992" i="12" s="1"/>
  <c r="AX992" i="12" s="1"/>
  <c r="AJ2632" i="12"/>
  <c r="AR2632" i="12" s="1"/>
  <c r="AX2632" i="12" s="1"/>
  <c r="AJ2545" i="12"/>
  <c r="AR2545" i="12" s="1"/>
  <c r="AX2545" i="12" s="1"/>
  <c r="AI890" i="12"/>
  <c r="AM890" i="12" s="1"/>
  <c r="AQ890" i="12" s="1"/>
  <c r="AW890" i="12" s="1"/>
  <c r="AJ2593" i="12"/>
  <c r="AR2593" i="12" s="1"/>
  <c r="AX2593" i="12" s="1"/>
  <c r="AJ1515" i="12"/>
  <c r="AR1515" i="12" s="1"/>
  <c r="AX1515" i="12" s="1"/>
  <c r="AK2530" i="12"/>
  <c r="AS2530" i="12" s="1"/>
  <c r="AY2530" i="12" s="1"/>
  <c r="AI2592" i="12"/>
  <c r="AM2592" i="12" s="1"/>
  <c r="AQ2592" i="12" s="1"/>
  <c r="AW2592" i="12" s="1"/>
  <c r="AK2561" i="12"/>
  <c r="AS2561" i="12" s="1"/>
  <c r="AY2561" i="12" s="1"/>
  <c r="AJ2494" i="12"/>
  <c r="AR2494" i="12" s="1"/>
  <c r="AX2494" i="12" s="1"/>
  <c r="AI2526" i="12"/>
  <c r="AM2526" i="12" s="1"/>
  <c r="AQ2526" i="12" s="1"/>
  <c r="AW2526" i="12" s="1"/>
  <c r="AJ2526" i="12"/>
  <c r="AR2526" i="12" s="1"/>
  <c r="AX2526" i="12" s="1"/>
  <c r="AI2549" i="12"/>
  <c r="AM2549" i="12" s="1"/>
  <c r="AQ2549" i="12" s="1"/>
  <c r="AW2549" i="12" s="1"/>
  <c r="AI2553" i="12"/>
  <c r="AM2553" i="12" s="1"/>
  <c r="AQ2553" i="12" s="1"/>
  <c r="AW2553" i="12" s="1"/>
  <c r="AK1515" i="12"/>
  <c r="AS1515" i="12" s="1"/>
  <c r="AY1515" i="12" s="1"/>
  <c r="AK1296" i="12"/>
  <c r="AS1296" i="12" s="1"/>
  <c r="AY1296" i="12" s="1"/>
  <c r="AJ966" i="12"/>
  <c r="AR966" i="12" s="1"/>
  <c r="AX966" i="12" s="1"/>
  <c r="AK648" i="12"/>
  <c r="AS648" i="12" s="1"/>
  <c r="AY648" i="12" s="1"/>
  <c r="AI2546" i="12"/>
  <c r="AM2546" i="12" s="1"/>
  <c r="AQ2546" i="12" s="1"/>
  <c r="AW2546" i="12" s="1"/>
  <c r="AK2523" i="12"/>
  <c r="AS2523" i="12" s="1"/>
  <c r="AY2523" i="12" s="1"/>
  <c r="AJ2487" i="12"/>
  <c r="AR2487" i="12" s="1"/>
  <c r="AX2487" i="12" s="1"/>
  <c r="AJ2523" i="12"/>
  <c r="AR2523" i="12" s="1"/>
  <c r="AX2523" i="12" s="1"/>
  <c r="AJ1286" i="12"/>
  <c r="AR1286" i="12" s="1"/>
  <c r="AX1286" i="12" s="1"/>
  <c r="AJ2503" i="12"/>
  <c r="AR2503" i="12" s="1"/>
  <c r="AX2503" i="12" s="1"/>
  <c r="AK2531" i="12"/>
  <c r="AS2531" i="12" s="1"/>
  <c r="AY2531" i="12" s="1"/>
  <c r="AI2503" i="12"/>
  <c r="AM2503" i="12" s="1"/>
  <c r="AQ2503" i="12" s="1"/>
  <c r="AW2503" i="12" s="1"/>
  <c r="AI2612" i="12"/>
  <c r="AM2612" i="12" s="1"/>
  <c r="AQ2612" i="12" s="1"/>
  <c r="AW2612" i="12" s="1"/>
  <c r="AK2633" i="12"/>
  <c r="AS2633" i="12" s="1"/>
  <c r="AY2633" i="12" s="1"/>
  <c r="AJ2589" i="12"/>
  <c r="AR2589" i="12" s="1"/>
  <c r="AX2589" i="12" s="1"/>
  <c r="AI2527" i="12"/>
  <c r="AM2527" i="12" s="1"/>
  <c r="AQ2527" i="12" s="1"/>
  <c r="AW2527" i="12" s="1"/>
  <c r="AK2589" i="12"/>
  <c r="AS2589" i="12" s="1"/>
  <c r="AY2589" i="12" s="1"/>
  <c r="AI2523" i="12"/>
  <c r="AM2523" i="12" s="1"/>
  <c r="AQ2523" i="12" s="1"/>
  <c r="AW2523" i="12" s="1"/>
  <c r="AJ2637" i="12"/>
  <c r="AR2637" i="12" s="1"/>
  <c r="AX2637" i="12" s="1"/>
  <c r="AI2515" i="12"/>
  <c r="AM2515" i="12" s="1"/>
  <c r="AQ2515" i="12" s="1"/>
  <c r="AW2515" i="12" s="1"/>
  <c r="AK966" i="12"/>
  <c r="AS966" i="12" s="1"/>
  <c r="AY966" i="12" s="1"/>
  <c r="AI650" i="12"/>
  <c r="AM650" i="12" s="1"/>
  <c r="AQ650" i="12" s="1"/>
  <c r="AW650" i="12" s="1"/>
  <c r="AI2542" i="12"/>
  <c r="AM2542" i="12" s="1"/>
  <c r="AQ2542" i="12" s="1"/>
  <c r="AW2542" i="12" s="1"/>
  <c r="AJ2612" i="12"/>
  <c r="AR2612" i="12" s="1"/>
  <c r="AX2612" i="12" s="1"/>
  <c r="AI2487" i="12"/>
  <c r="AM2487" i="12" s="1"/>
  <c r="AQ2487" i="12" s="1"/>
  <c r="AW2487" i="12" s="1"/>
  <c r="AI644" i="12"/>
  <c r="AM644" i="12" s="1"/>
  <c r="AQ644" i="12" s="1"/>
  <c r="AW644" i="12" s="1"/>
  <c r="AK2549" i="12"/>
  <c r="AS2549" i="12" s="1"/>
  <c r="AY2549" i="12" s="1"/>
  <c r="AI2632" i="12"/>
  <c r="AM2632" i="12" s="1"/>
  <c r="AQ2632" i="12" s="1"/>
  <c r="AW2632" i="12" s="1"/>
  <c r="AK2522" i="12"/>
  <c r="AS2522" i="12" s="1"/>
  <c r="AY2522" i="12" s="1"/>
  <c r="AJ2341" i="12"/>
  <c r="AR2341" i="12" s="1"/>
  <c r="AX2341" i="12" s="1"/>
  <c r="AK2534" i="12"/>
  <c r="AS2534" i="12" s="1"/>
  <c r="AY2534" i="12" s="1"/>
  <c r="AI2494" i="12"/>
  <c r="AM2494" i="12" s="1"/>
  <c r="AQ2494" i="12" s="1"/>
  <c r="AW2494" i="12" s="1"/>
  <c r="AI2561" i="12"/>
  <c r="AM2561" i="12" s="1"/>
  <c r="AQ2561" i="12" s="1"/>
  <c r="AW2561" i="12" s="1"/>
  <c r="AI2518" i="12"/>
  <c r="AM2518" i="12" s="1"/>
  <c r="AQ2518" i="12" s="1"/>
  <c r="AW2518" i="12" s="1"/>
  <c r="AK1629" i="12"/>
  <c r="AS1629" i="12" s="1"/>
  <c r="AY1629" i="12" s="1"/>
  <c r="AI1302" i="12"/>
  <c r="AM1302" i="12" s="1"/>
  <c r="AQ1302" i="12" s="1"/>
  <c r="AW1302" i="12" s="1"/>
  <c r="AJ972" i="12"/>
  <c r="AR972" i="12" s="1"/>
  <c r="AX972" i="12" s="1"/>
  <c r="AK642" i="12"/>
  <c r="AS642" i="12" s="1"/>
  <c r="AY642" i="12" s="1"/>
  <c r="AK509" i="12"/>
  <c r="AS509" i="12" s="1"/>
  <c r="AY509" i="12" s="1"/>
  <c r="AI2535" i="12"/>
  <c r="AM2535" i="12" s="1"/>
  <c r="AQ2535" i="12" s="1"/>
  <c r="AW2535" i="12" s="1"/>
  <c r="AK2535" i="12"/>
  <c r="AS2535" i="12" s="1"/>
  <c r="AY2535" i="12" s="1"/>
  <c r="AK2608" i="12"/>
  <c r="AS2608" i="12" s="1"/>
  <c r="AY2608" i="12" s="1"/>
  <c r="AJ1302" i="12"/>
  <c r="AR1302" i="12" s="1"/>
  <c r="AX1302" i="12" s="1"/>
  <c r="AJ648" i="12"/>
  <c r="AR648" i="12" s="1"/>
  <c r="AX648" i="12" s="1"/>
  <c r="AI2502" i="12"/>
  <c r="AM2502" i="12" s="1"/>
  <c r="AQ2502" i="12" s="1"/>
  <c r="AW2502" i="12" s="1"/>
  <c r="AK2538" i="12"/>
  <c r="AS2538" i="12" s="1"/>
  <c r="AY2538" i="12" s="1"/>
  <c r="AJ2538" i="12"/>
  <c r="AR2538" i="12" s="1"/>
  <c r="AX2538" i="12" s="1"/>
  <c r="AI509" i="12"/>
  <c r="AM509" i="12" s="1"/>
  <c r="AQ509" i="12" s="1"/>
  <c r="AW509" i="12" s="1"/>
  <c r="AJ2519" i="12"/>
  <c r="AR2519" i="12" s="1"/>
  <c r="AX2519" i="12" s="1"/>
  <c r="AK650" i="12"/>
  <c r="AS650" i="12" s="1"/>
  <c r="AY650" i="12" s="1"/>
  <c r="AK2598" i="12"/>
  <c r="AS2598" i="12" s="1"/>
  <c r="AY2598" i="12" s="1"/>
  <c r="AJ1843" i="12"/>
  <c r="AR1843" i="12" s="1"/>
  <c r="AX1843" i="12" s="1"/>
  <c r="AK2542" i="12"/>
  <c r="AS2542" i="12" s="1"/>
  <c r="AY2542" i="12" s="1"/>
  <c r="AI1843" i="12"/>
  <c r="AM1843" i="12" s="1"/>
  <c r="AQ1843" i="12" s="1"/>
  <c r="AW1843" i="12" s="1"/>
  <c r="AK644" i="12"/>
  <c r="AS644" i="12" s="1"/>
  <c r="AY644" i="12" s="1"/>
  <c r="AJ2531" i="12"/>
  <c r="AR2531" i="12" s="1"/>
  <c r="AX2531" i="12" s="1"/>
  <c r="AK2502" i="12"/>
  <c r="AS2502" i="12" s="1"/>
  <c r="AY2502" i="12" s="1"/>
  <c r="AJ2569" i="12"/>
  <c r="AR2569" i="12" s="1"/>
  <c r="AX2569" i="12" s="1"/>
  <c r="AJ2514" i="12"/>
  <c r="AR2514" i="12" s="1"/>
  <c r="AX2514" i="12" s="1"/>
  <c r="AI1944" i="12"/>
  <c r="AM1944" i="12" s="1"/>
  <c r="AQ1944" i="12" s="1"/>
  <c r="AW1944" i="12" s="1"/>
  <c r="AI1388" i="12"/>
  <c r="AM1388" i="12" s="1"/>
  <c r="AQ1388" i="12" s="1"/>
  <c r="AW1388" i="12" s="1"/>
  <c r="AK579" i="12"/>
  <c r="AS579" i="12" s="1"/>
  <c r="AY579" i="12" s="1"/>
  <c r="AJ890" i="12"/>
  <c r="AR890" i="12" s="1"/>
  <c r="AX890" i="12" s="1"/>
  <c r="AJ2502" i="12"/>
  <c r="AR2502" i="12" s="1"/>
  <c r="AX2502" i="12" s="1"/>
  <c r="AK2569" i="12"/>
  <c r="AS2569" i="12" s="1"/>
  <c r="AY2569" i="12" s="1"/>
  <c r="AK2526" i="12"/>
  <c r="AS2526" i="12" s="1"/>
  <c r="AY2526" i="12" s="1"/>
  <c r="AK2592" i="12"/>
  <c r="AS2592" i="12" s="1"/>
  <c r="AY2592" i="12" s="1"/>
  <c r="AJ1842" i="12"/>
  <c r="AR1842" i="12" s="1"/>
  <c r="AX1842" i="12" s="1"/>
  <c r="AJ2337" i="12"/>
  <c r="AR2337" i="12" s="1"/>
  <c r="AX2337" i="12" s="1"/>
  <c r="AJ2565" i="12"/>
  <c r="AR2565" i="12" s="1"/>
  <c r="AX2565" i="12" s="1"/>
  <c r="AI1842" i="12"/>
  <c r="AM1842" i="12" s="1"/>
  <c r="AQ1842" i="12" s="1"/>
  <c r="AW1842" i="12" s="1"/>
  <c r="AI2514" i="12"/>
  <c r="AM2514" i="12" s="1"/>
  <c r="AQ2514" i="12" s="1"/>
  <c r="AW2514" i="12" s="1"/>
  <c r="AK1419" i="12"/>
  <c r="AS1419" i="12" s="1"/>
  <c r="AY1419" i="12" s="1"/>
  <c r="AK1286" i="12"/>
  <c r="AS1286" i="12" s="1"/>
  <c r="AY1286" i="12" s="1"/>
  <c r="AI972" i="12"/>
  <c r="AM972" i="12" s="1"/>
  <c r="AQ972" i="12" s="1"/>
  <c r="AW972" i="12" s="1"/>
  <c r="AI642" i="12"/>
  <c r="AM642" i="12" s="1"/>
  <c r="AQ642" i="12" s="1"/>
  <c r="AW642" i="12" s="1"/>
  <c r="AK2503" i="12"/>
  <c r="AS2503" i="12" s="1"/>
  <c r="AY2503" i="12" s="1"/>
  <c r="AI2608" i="12"/>
  <c r="AM2608" i="12" s="1"/>
  <c r="AQ2608" i="12" s="1"/>
  <c r="AW2608" i="12" s="1"/>
  <c r="AK2515" i="12"/>
  <c r="AS2515" i="12" s="1"/>
  <c r="AY2515" i="12" s="1"/>
  <c r="AI2519" i="12"/>
  <c r="AM2519" i="12" s="1"/>
  <c r="AQ2519" i="12" s="1"/>
  <c r="AW2519" i="12" s="1"/>
  <c r="AJ968" i="12"/>
  <c r="AR968" i="12" s="1"/>
  <c r="AX968" i="12" s="1"/>
  <c r="AI2570" i="12"/>
  <c r="AM2570" i="12" s="1"/>
  <c r="AQ2570" i="12" s="1"/>
  <c r="AW2570" i="12" s="1"/>
  <c r="AK2570" i="12"/>
  <c r="AS2570" i="12" s="1"/>
  <c r="AY2570" i="12" s="1"/>
  <c r="AI2593" i="12"/>
  <c r="AM2593" i="12" s="1"/>
  <c r="AQ2593" i="12" s="1"/>
  <c r="AW2593" i="12" s="1"/>
  <c r="AI2618" i="12"/>
  <c r="AM2618" i="12" s="1"/>
  <c r="AQ2618" i="12" s="1"/>
  <c r="AW2618" i="12" s="1"/>
  <c r="AJ2550" i="12"/>
  <c r="AR2550" i="12" s="1"/>
  <c r="AX2550" i="12" s="1"/>
  <c r="AJ2618" i="12"/>
  <c r="AR2618" i="12" s="1"/>
  <c r="AX2618" i="12" s="1"/>
  <c r="AJ2338" i="12"/>
  <c r="AR2338" i="12" s="1"/>
  <c r="AX2338" i="12" s="1"/>
  <c r="AK2618" i="12"/>
  <c r="AS2618" i="12" s="1"/>
  <c r="AY2618" i="12" s="1"/>
  <c r="AK1945" i="12"/>
  <c r="AS1945" i="12" s="1"/>
  <c r="AY1945" i="12" s="1"/>
  <c r="AJ2542" i="12"/>
  <c r="AR2542" i="12" s="1"/>
  <c r="AX2542" i="12" s="1"/>
  <c r="AI2531" i="12"/>
  <c r="AM2531" i="12" s="1"/>
  <c r="AQ2531" i="12" s="1"/>
  <c r="AW2531" i="12" s="1"/>
  <c r="AI968" i="12"/>
  <c r="AM968" i="12" s="1"/>
  <c r="AQ968" i="12" s="1"/>
  <c r="AW968" i="12" s="1"/>
  <c r="AJ579" i="12"/>
  <c r="AR579" i="12" s="1"/>
  <c r="AX579" i="12" s="1"/>
  <c r="AJ2598" i="12"/>
  <c r="AR2598" i="12" s="1"/>
  <c r="AX2598" i="12" s="1"/>
  <c r="AI2566" i="12"/>
  <c r="AM2566" i="12" s="1"/>
  <c r="AQ2566" i="12" s="1"/>
  <c r="AW2566" i="12" s="1"/>
  <c r="AK2637" i="12"/>
  <c r="AS2637" i="12" s="1"/>
  <c r="AY2637" i="12" s="1"/>
  <c r="AI2545" i="12"/>
  <c r="AM2545" i="12" s="1"/>
  <c r="AQ2545" i="12" s="1"/>
  <c r="AW2545" i="12" s="1"/>
  <c r="AI2538" i="12"/>
  <c r="AM2538" i="12" s="1"/>
  <c r="AQ2538" i="12" s="1"/>
  <c r="AW2538" i="12" s="1"/>
  <c r="AK2545" i="12"/>
  <c r="AS2545" i="12" s="1"/>
  <c r="AY2545" i="12" s="1"/>
  <c r="AI2341" i="12"/>
  <c r="AM2341" i="12" s="1"/>
  <c r="AQ2341" i="12" s="1"/>
  <c r="AW2341" i="12" s="1"/>
  <c r="AJ2592" i="12"/>
  <c r="AR2592" i="12" s="1"/>
  <c r="AX2592" i="12" s="1"/>
  <c r="AI2565" i="12"/>
  <c r="AM2565" i="12" s="1"/>
  <c r="AQ2565" i="12" s="1"/>
  <c r="AW2565" i="12" s="1"/>
  <c r="AK2611" i="12"/>
  <c r="AS2611" i="12" s="1"/>
  <c r="AY2611" i="12" s="1"/>
  <c r="AJ2518" i="12"/>
  <c r="AR2518" i="12" s="1"/>
  <c r="AX2518" i="12" s="1"/>
  <c r="AK2636" i="12"/>
  <c r="AS2636" i="12" s="1"/>
  <c r="AY2636" i="12" s="1"/>
  <c r="AI1515" i="12"/>
  <c r="AM1515" i="12" s="1"/>
  <c r="AQ1515" i="12" s="1"/>
  <c r="AW1515" i="12" s="1"/>
  <c r="AI1296" i="12"/>
  <c r="AM1296" i="12" s="1"/>
  <c r="AQ1296" i="12" s="1"/>
  <c r="AW1296" i="12" s="1"/>
  <c r="AK974" i="12"/>
  <c r="AS974" i="12" s="1"/>
  <c r="AY974" i="12" s="1"/>
  <c r="AJ650" i="12"/>
  <c r="AR650" i="12" s="1"/>
  <c r="AX650" i="12" s="1"/>
  <c r="AI2338" i="12"/>
  <c r="AM2338" i="12" s="1"/>
  <c r="AQ2338" i="12" s="1"/>
  <c r="AW2338" i="12" s="1"/>
  <c r="AI2342" i="12"/>
  <c r="AM2342" i="12" s="1"/>
  <c r="AQ2342" i="12" s="1"/>
  <c r="AW2342" i="12" s="1"/>
  <c r="AJ1945" i="12"/>
  <c r="AR1945" i="12" s="1"/>
  <c r="AX1945" i="12" s="1"/>
  <c r="AJ2562" i="12"/>
  <c r="AR2562" i="12" s="1"/>
  <c r="AX2562" i="12" s="1"/>
  <c r="AJ1296" i="12"/>
  <c r="AR1296" i="12" s="1"/>
  <c r="AX1296" i="12" s="1"/>
  <c r="AK2546" i="12"/>
  <c r="AS2546" i="12" s="1"/>
  <c r="AY2546" i="12" s="1"/>
  <c r="AI2611" i="12"/>
  <c r="AM2611" i="12" s="1"/>
  <c r="AQ2611" i="12" s="1"/>
  <c r="AW2611" i="12" s="1"/>
  <c r="AK2553" i="12"/>
  <c r="AS2553" i="12" s="1"/>
  <c r="AY2553" i="12" s="1"/>
  <c r="AK1944" i="12"/>
  <c r="AS1944" i="12" s="1"/>
  <c r="AY1944" i="12" s="1"/>
  <c r="AK1302" i="12"/>
  <c r="AS1302" i="12" s="1"/>
  <c r="AY1302" i="12" s="1"/>
  <c r="AJ644" i="12"/>
  <c r="AR644" i="12" s="1"/>
  <c r="AX644" i="12" s="1"/>
  <c r="AJ2515" i="12"/>
  <c r="AR2515" i="12" s="1"/>
  <c r="AX2515" i="12" s="1"/>
  <c r="AI2637" i="12"/>
  <c r="AM2637" i="12" s="1"/>
  <c r="AQ2637" i="12" s="1"/>
  <c r="AW2637" i="12" s="1"/>
  <c r="AK2593" i="12"/>
  <c r="AS2593" i="12" s="1"/>
  <c r="AY2593" i="12" s="1"/>
  <c r="AJ2566" i="12"/>
  <c r="AR2566" i="12" s="1"/>
  <c r="AX2566" i="12" s="1"/>
  <c r="AI2589" i="12"/>
  <c r="AM2589" i="12" s="1"/>
  <c r="AQ2589" i="12" s="1"/>
  <c r="AW2589" i="12" s="1"/>
  <c r="AI2598" i="12"/>
  <c r="AM2598" i="12" s="1"/>
  <c r="AQ2598" i="12" s="1"/>
  <c r="AW2598" i="12" s="1"/>
  <c r="AI2562" i="12"/>
  <c r="AM2562" i="12" s="1"/>
  <c r="AQ2562" i="12" s="1"/>
  <c r="AW2562" i="12" s="1"/>
  <c r="AJ2534" i="12"/>
  <c r="AR2534" i="12" s="1"/>
  <c r="AX2534" i="12" s="1"/>
  <c r="AK1842" i="12"/>
  <c r="AS1842" i="12" s="1"/>
  <c r="AY1842" i="12" s="1"/>
  <c r="AJ2561" i="12"/>
  <c r="AR2561" i="12" s="1"/>
  <c r="AX2561" i="12" s="1"/>
  <c r="AI992" i="12"/>
  <c r="AM992" i="12" s="1"/>
  <c r="AQ992" i="12" s="1"/>
  <c r="AW992" i="12" s="1"/>
  <c r="AJ2535" i="12"/>
  <c r="AR2535" i="12" s="1"/>
  <c r="AX2535" i="12" s="1"/>
  <c r="AJ2546" i="12"/>
  <c r="AR2546" i="12" s="1"/>
  <c r="AX2546" i="12" s="1"/>
  <c r="AI2569" i="12"/>
  <c r="AM2569" i="12" s="1"/>
  <c r="AQ2569" i="12" s="1"/>
  <c r="AW2569" i="12" s="1"/>
  <c r="AK2494" i="12"/>
  <c r="AS2494" i="12" s="1"/>
  <c r="AY2494" i="12" s="1"/>
  <c r="AK2565" i="12"/>
  <c r="AS2565" i="12" s="1"/>
  <c r="AY2565" i="12" s="1"/>
  <c r="AK2632" i="12"/>
  <c r="AS2632" i="12" s="1"/>
  <c r="AY2632" i="12" s="1"/>
  <c r="AK2518" i="12"/>
  <c r="AS2518" i="12" s="1"/>
  <c r="AY2518" i="12" s="1"/>
  <c r="AK2341" i="12"/>
  <c r="AS2341" i="12" s="1"/>
  <c r="AY2341" i="12" s="1"/>
  <c r="AI2522" i="12"/>
  <c r="AM2522" i="12" s="1"/>
  <c r="AQ2522" i="12" s="1"/>
  <c r="AW2522" i="12" s="1"/>
  <c r="AJ2636" i="12"/>
  <c r="AR2636" i="12" s="1"/>
  <c r="AX2636" i="12" s="1"/>
  <c r="AI2530" i="12"/>
  <c r="AM2530" i="12" s="1"/>
  <c r="AQ2530" i="12" s="1"/>
  <c r="AW2530" i="12" s="1"/>
  <c r="AK1388" i="12"/>
  <c r="AS1388" i="12" s="1"/>
  <c r="AY1388" i="12" s="1"/>
  <c r="AK992" i="12"/>
  <c r="AS992" i="12" s="1"/>
  <c r="AY992" i="12" s="1"/>
  <c r="AK890" i="12"/>
  <c r="AS890" i="12" s="1"/>
  <c r="AY890" i="12" s="1"/>
  <c r="AI579" i="12"/>
  <c r="AM579" i="12" s="1"/>
  <c r="AQ579" i="12" s="1"/>
  <c r="AW579" i="12" s="1"/>
  <c r="AK2338" i="12"/>
  <c r="AS2338" i="12" s="1"/>
  <c r="AY2338" i="12" s="1"/>
  <c r="AJ2342" i="12"/>
  <c r="AR2342" i="12" s="1"/>
  <c r="AX2342" i="12" s="1"/>
  <c r="AK2487" i="12"/>
  <c r="AS2487" i="12" s="1"/>
  <c r="AY2487" i="12" s="1"/>
  <c r="AI1945" i="12"/>
  <c r="AM1945" i="12" s="1"/>
  <c r="AQ1945" i="12" s="1"/>
  <c r="AW1945" i="12" s="1"/>
  <c r="AI974" i="12"/>
  <c r="AM974" i="12" s="1"/>
  <c r="AQ974" i="12" s="1"/>
  <c r="AW974" i="12" s="1"/>
  <c r="AJ2608" i="12"/>
  <c r="AR2608" i="12" s="1"/>
  <c r="AX2608" i="12" s="1"/>
  <c r="AK2495" i="12"/>
  <c r="AS2495" i="12" s="1"/>
  <c r="AY2495" i="12" s="1"/>
  <c r="AK2527" i="12"/>
  <c r="AS2527" i="12" s="1"/>
  <c r="AY2527" i="12" s="1"/>
  <c r="AK2562" i="12"/>
  <c r="AS2562" i="12" s="1"/>
  <c r="AY2562" i="12" s="1"/>
  <c r="AJ2495" i="12"/>
  <c r="AR2495" i="12" s="1"/>
  <c r="AX2495" i="12" s="1"/>
  <c r="AK2519" i="12"/>
  <c r="AS2519" i="12" s="1"/>
  <c r="AY2519" i="12" s="1"/>
  <c r="AK2342" i="12"/>
  <c r="AS2342" i="12" s="1"/>
  <c r="AY2342" i="12" s="1"/>
  <c r="AJ2527" i="12"/>
  <c r="AR2527" i="12" s="1"/>
  <c r="AX2527" i="12" s="1"/>
  <c r="AI2550" i="12"/>
  <c r="AM2550" i="12" s="1"/>
  <c r="AQ2550" i="12" s="1"/>
  <c r="AW2550" i="12" s="1"/>
  <c r="AI2554" i="12"/>
  <c r="AM2554" i="12" s="1"/>
  <c r="AQ2554" i="12" s="1"/>
  <c r="AW2554" i="12" s="1"/>
  <c r="AJ1629" i="12"/>
  <c r="AR1629" i="12" s="1"/>
  <c r="AX1629" i="12" s="1"/>
  <c r="AJ642" i="12"/>
  <c r="AR642" i="12" s="1"/>
  <c r="AX642" i="12" s="1"/>
  <c r="AJ509" i="12"/>
  <c r="AR509" i="12" s="1"/>
  <c r="AX509" i="12" s="1"/>
  <c r="AJ2633" i="12"/>
  <c r="AR2633" i="12" s="1"/>
  <c r="AX2633" i="12" s="1"/>
  <c r="AK1843" i="12"/>
  <c r="AS1843" i="12" s="1"/>
  <c r="AY1843" i="12" s="1"/>
  <c r="AJ1388" i="12"/>
  <c r="AR1388" i="12" s="1"/>
  <c r="AX1388" i="12" s="1"/>
  <c r="AI2337" i="12"/>
  <c r="AM2337" i="12" s="1"/>
  <c r="AQ2337" i="12" s="1"/>
  <c r="AW2337" i="12" s="1"/>
  <c r="AK2337" i="12"/>
  <c r="AS2337" i="12" s="1"/>
  <c r="AY2337" i="12" s="1"/>
  <c r="AI2534" i="12"/>
  <c r="AM2534" i="12" s="1"/>
  <c r="AQ2534" i="12" s="1"/>
  <c r="AW2534" i="12" s="1"/>
  <c r="AJ2530" i="12"/>
  <c r="AR2530" i="12" s="1"/>
  <c r="AX2530" i="12" s="1"/>
  <c r="AJ2611" i="12"/>
  <c r="AR2611" i="12" s="1"/>
  <c r="AX2611" i="12" s="1"/>
  <c r="AJ1944" i="12"/>
  <c r="AR1944" i="12" s="1"/>
  <c r="AX1944" i="12" s="1"/>
  <c r="AK2514" i="12"/>
  <c r="AS2514" i="12" s="1"/>
  <c r="AY2514" i="12" s="1"/>
  <c r="AJ2522" i="12"/>
  <c r="AR2522" i="12" s="1"/>
  <c r="AX2522" i="12" s="1"/>
  <c r="AJ2553" i="12"/>
  <c r="AR2553" i="12" s="1"/>
  <c r="AX2553" i="12" s="1"/>
  <c r="AI1419" i="12"/>
  <c r="AM1419" i="12" s="1"/>
  <c r="AQ1419" i="12" s="1"/>
  <c r="AW1419" i="12" s="1"/>
  <c r="AI1286" i="12"/>
  <c r="AM1286" i="12" s="1"/>
  <c r="AQ1286" i="12" s="1"/>
  <c r="AW1286" i="12" s="1"/>
  <c r="AI966" i="12"/>
  <c r="AM966" i="12" s="1"/>
  <c r="AQ966" i="12" s="1"/>
  <c r="AW966" i="12" s="1"/>
  <c r="AI648" i="12"/>
  <c r="AM648" i="12" s="1"/>
  <c r="AQ648" i="12" s="1"/>
  <c r="AW648" i="12" s="1"/>
  <c r="AK2550" i="12"/>
  <c r="AS2550" i="12" s="1"/>
  <c r="AY2550" i="12" s="1"/>
  <c r="AJ2570" i="12"/>
  <c r="AR2570" i="12" s="1"/>
  <c r="AX2570" i="12" s="1"/>
  <c r="AI2495" i="12"/>
  <c r="AM2495" i="12" s="1"/>
  <c r="AQ2495" i="12" s="1"/>
  <c r="AW2495" i="12" s="1"/>
  <c r="AJ2554" i="12"/>
  <c r="AR2554" i="12" s="1"/>
  <c r="AX2554" i="12" s="1"/>
  <c r="AK972" i="12"/>
  <c r="AS972" i="12" s="1"/>
  <c r="AY972" i="12" s="1"/>
  <c r="AK2612" i="12"/>
  <c r="AS2612" i="12" s="1"/>
  <c r="AY2612" i="12" s="1"/>
  <c r="AC1315" i="12"/>
  <c r="AC1738" i="12"/>
  <c r="AE1670" i="12"/>
  <c r="AC1130" i="12"/>
  <c r="AC2597" i="12"/>
  <c r="AD1469" i="12"/>
  <c r="AC1714" i="12"/>
  <c r="AD2607" i="12"/>
  <c r="AC2617" i="12"/>
  <c r="AD2617" i="12"/>
  <c r="AE2617" i="12"/>
  <c r="AD741" i="12"/>
  <c r="AC2596" i="12"/>
  <c r="AC2607" i="12"/>
  <c r="AE2486" i="12"/>
  <c r="AE2607" i="12"/>
  <c r="AD2606" i="12"/>
  <c r="AD1738" i="12"/>
  <c r="AD742" i="12"/>
  <c r="AE1449" i="12"/>
  <c r="AC1439" i="12"/>
  <c r="AC2606" i="12"/>
  <c r="AE2606" i="12"/>
  <c r="AD1315" i="12"/>
  <c r="AE1130" i="12"/>
  <c r="AE2597" i="12"/>
  <c r="AE2580" i="12"/>
  <c r="AC1134" i="12"/>
  <c r="AE1619" i="12"/>
  <c r="AC742" i="12"/>
  <c r="AC1619" i="12"/>
  <c r="AC1343" i="12"/>
  <c r="AE1469" i="12"/>
  <c r="AD1449" i="12"/>
  <c r="AE780" i="12"/>
  <c r="AC526" i="12"/>
  <c r="AD1670" i="12"/>
  <c r="AE1738" i="12"/>
  <c r="AC1469" i="12"/>
  <c r="AE526" i="12"/>
  <c r="AD1439" i="12"/>
  <c r="AE1134" i="12"/>
  <c r="AE1343" i="12"/>
  <c r="AD2580" i="12"/>
  <c r="AC2580" i="12"/>
  <c r="AD1714" i="12"/>
  <c r="AD526" i="12"/>
  <c r="AE1714" i="12"/>
  <c r="AC1449" i="12"/>
  <c r="AD1134" i="12"/>
  <c r="AE742" i="12"/>
  <c r="AD2597" i="12"/>
  <c r="AD1619" i="12"/>
  <c r="AD1343" i="12"/>
  <c r="AD1130" i="12"/>
  <c r="AE1439" i="12"/>
  <c r="AE1315" i="12"/>
  <c r="AE2596" i="12"/>
  <c r="AD2588" i="12"/>
  <c r="AE2588" i="12"/>
  <c r="AC2588" i="12"/>
  <c r="AC741" i="12"/>
  <c r="AE741" i="12"/>
  <c r="AD2596" i="12"/>
  <c r="AD2486" i="12"/>
  <c r="AC2486" i="12"/>
  <c r="G1736" i="12"/>
  <c r="M1736" i="12" s="1"/>
  <c r="U1736" i="12" s="1"/>
  <c r="M1737" i="12"/>
  <c r="U1737" i="12" s="1"/>
  <c r="G1668" i="12"/>
  <c r="M1668" i="12" s="1"/>
  <c r="U1668" i="12" s="1"/>
  <c r="M1669" i="12"/>
  <c r="U1669" i="12" s="1"/>
  <c r="F1736" i="12"/>
  <c r="L1736" i="12" s="1"/>
  <c r="T1736" i="12" s="1"/>
  <c r="L1737" i="12"/>
  <c r="T1737" i="12" s="1"/>
  <c r="H1447" i="12"/>
  <c r="N1448" i="12"/>
  <c r="V1448" i="12" s="1"/>
  <c r="H1736" i="12"/>
  <c r="N1736" i="12" s="1"/>
  <c r="V1736" i="12" s="1"/>
  <c r="N1737" i="12"/>
  <c r="V1737" i="12" s="1"/>
  <c r="H1668" i="12"/>
  <c r="N1668" i="12" s="1"/>
  <c r="V1668" i="12" s="1"/>
  <c r="N1669" i="12"/>
  <c r="V1669" i="12" s="1"/>
  <c r="F1467" i="12"/>
  <c r="L1468" i="12"/>
  <c r="T1468" i="12" s="1"/>
  <c r="F1437" i="12"/>
  <c r="L1437" i="12" s="1"/>
  <c r="T1437" i="12" s="1"/>
  <c r="L1438" i="12"/>
  <c r="T1438" i="12" s="1"/>
  <c r="F1313" i="12"/>
  <c r="L1313" i="12" s="1"/>
  <c r="T1313" i="12" s="1"/>
  <c r="L1314" i="12"/>
  <c r="T1314" i="12" s="1"/>
  <c r="F1128" i="12"/>
  <c r="L1128" i="12" s="1"/>
  <c r="T1128" i="12" s="1"/>
  <c r="L1129" i="12"/>
  <c r="T1129" i="12" s="1"/>
  <c r="H524" i="12"/>
  <c r="N524" i="12" s="1"/>
  <c r="V524" i="12" s="1"/>
  <c r="N525" i="12"/>
  <c r="V525" i="12" s="1"/>
  <c r="G1467" i="12"/>
  <c r="M1468" i="12"/>
  <c r="U1468" i="12" s="1"/>
  <c r="G1437" i="12"/>
  <c r="M1437" i="12" s="1"/>
  <c r="U1437" i="12" s="1"/>
  <c r="M1438" i="12"/>
  <c r="U1438" i="12" s="1"/>
  <c r="G1313" i="12"/>
  <c r="M1313" i="12" s="1"/>
  <c r="U1313" i="12" s="1"/>
  <c r="M1314" i="12"/>
  <c r="U1314" i="12" s="1"/>
  <c r="H1132" i="12"/>
  <c r="N1132" i="12" s="1"/>
  <c r="V1132" i="12" s="1"/>
  <c r="N1133" i="12"/>
  <c r="V1133" i="12" s="1"/>
  <c r="F1712" i="12"/>
  <c r="L1712" i="12" s="1"/>
  <c r="T1712" i="12" s="1"/>
  <c r="L1713" i="12"/>
  <c r="T1713" i="12" s="1"/>
  <c r="H1341" i="12"/>
  <c r="N1341" i="12" s="1"/>
  <c r="V1341" i="12" s="1"/>
  <c r="N1342" i="12"/>
  <c r="V1342" i="12" s="1"/>
  <c r="H1128" i="12"/>
  <c r="N1128" i="12" s="1"/>
  <c r="V1128" i="12" s="1"/>
  <c r="N1129" i="12"/>
  <c r="V1129" i="12" s="1"/>
  <c r="H646" i="12"/>
  <c r="N646" i="12" s="1"/>
  <c r="V646" i="12" s="1"/>
  <c r="N647" i="12"/>
  <c r="V647" i="12" s="1"/>
  <c r="F2615" i="12"/>
  <c r="L2615" i="12" s="1"/>
  <c r="T2615" i="12" s="1"/>
  <c r="L2616" i="12"/>
  <c r="T2616" i="12" s="1"/>
  <c r="H2615" i="12"/>
  <c r="N2615" i="12" s="1"/>
  <c r="V2615" i="12" s="1"/>
  <c r="N2616" i="12"/>
  <c r="V2616" i="12" s="1"/>
  <c r="H970" i="12"/>
  <c r="N970" i="12" s="1"/>
  <c r="V970" i="12" s="1"/>
  <c r="N971" i="12"/>
  <c r="V971" i="12" s="1"/>
  <c r="M2485" i="12"/>
  <c r="U2485" i="12" s="1"/>
  <c r="G2484" i="12"/>
  <c r="F646" i="12"/>
  <c r="L646" i="12" s="1"/>
  <c r="T646" i="12" s="1"/>
  <c r="L647" i="12"/>
  <c r="T647" i="12" s="1"/>
  <c r="F970" i="12"/>
  <c r="L970" i="12" s="1"/>
  <c r="T970" i="12" s="1"/>
  <c r="L971" i="12"/>
  <c r="T971" i="12" s="1"/>
  <c r="G646" i="12"/>
  <c r="M646" i="12" s="1"/>
  <c r="U646" i="12" s="1"/>
  <c r="M647" i="12"/>
  <c r="U647" i="12" s="1"/>
  <c r="G2615" i="12"/>
  <c r="M2615" i="12" s="1"/>
  <c r="U2615" i="12" s="1"/>
  <c r="M2616" i="12"/>
  <c r="U2616" i="12" s="1"/>
  <c r="N2485" i="12"/>
  <c r="V2485" i="12" s="1"/>
  <c r="H2484" i="12"/>
  <c r="G640" i="12"/>
  <c r="M640" i="12" s="1"/>
  <c r="U640" i="12" s="1"/>
  <c r="M641" i="12"/>
  <c r="U641" i="12" s="1"/>
  <c r="G970" i="12"/>
  <c r="M970" i="12" s="1"/>
  <c r="U970" i="12" s="1"/>
  <c r="M971" i="12"/>
  <c r="U971" i="12" s="1"/>
  <c r="F640" i="12"/>
  <c r="L640" i="12" s="1"/>
  <c r="T640" i="12" s="1"/>
  <c r="L641" i="12"/>
  <c r="T641" i="12" s="1"/>
  <c r="H640" i="12"/>
  <c r="N640" i="12" s="1"/>
  <c r="V640" i="12" s="1"/>
  <c r="N641" i="12"/>
  <c r="V641" i="12" s="1"/>
  <c r="L2485" i="12"/>
  <c r="T2485" i="12" s="1"/>
  <c r="F2484" i="12"/>
  <c r="F964" i="12"/>
  <c r="L964" i="12" s="1"/>
  <c r="T964" i="12" s="1"/>
  <c r="L965" i="12"/>
  <c r="T965" i="12" s="1"/>
  <c r="G964" i="12"/>
  <c r="M964" i="12" s="1"/>
  <c r="U964" i="12" s="1"/>
  <c r="M965" i="12"/>
  <c r="U965" i="12" s="1"/>
  <c r="H964" i="12"/>
  <c r="N964" i="12" s="1"/>
  <c r="V964" i="12" s="1"/>
  <c r="N965" i="12"/>
  <c r="V965" i="12" s="1"/>
  <c r="G1712" i="12"/>
  <c r="M1712" i="12" s="1"/>
  <c r="U1712" i="12" s="1"/>
  <c r="M1713" i="12"/>
  <c r="U1713" i="12" s="1"/>
  <c r="F1132" i="12"/>
  <c r="L1132" i="12" s="1"/>
  <c r="T1132" i="12" s="1"/>
  <c r="L1133" i="12"/>
  <c r="T1133" i="12" s="1"/>
  <c r="G524" i="12"/>
  <c r="M524" i="12" s="1"/>
  <c r="U524" i="12" s="1"/>
  <c r="M525" i="12"/>
  <c r="U525" i="12" s="1"/>
  <c r="H1617" i="12"/>
  <c r="N1617" i="12" s="1"/>
  <c r="V1617" i="12" s="1"/>
  <c r="N1618" i="12"/>
  <c r="V1618" i="12" s="1"/>
  <c r="H1712" i="12"/>
  <c r="N1712" i="12" s="1"/>
  <c r="V1712" i="12" s="1"/>
  <c r="N1713" i="12"/>
  <c r="V1713" i="12" s="1"/>
  <c r="F1617" i="12"/>
  <c r="L1617" i="12" s="1"/>
  <c r="T1617" i="12" s="1"/>
  <c r="L1618" i="12"/>
  <c r="T1618" i="12" s="1"/>
  <c r="F1447" i="12"/>
  <c r="L1448" i="12"/>
  <c r="T1448" i="12" s="1"/>
  <c r="F1341" i="12"/>
  <c r="L1341" i="12" s="1"/>
  <c r="T1341" i="12" s="1"/>
  <c r="L1342" i="12"/>
  <c r="T1342" i="12" s="1"/>
  <c r="G1132" i="12"/>
  <c r="M1132" i="12" s="1"/>
  <c r="U1132" i="12" s="1"/>
  <c r="M1133" i="12"/>
  <c r="U1133" i="12" s="1"/>
  <c r="H1467" i="12"/>
  <c r="N1468" i="12"/>
  <c r="V1468" i="12" s="1"/>
  <c r="G1617" i="12"/>
  <c r="M1617" i="12" s="1"/>
  <c r="U1617" i="12" s="1"/>
  <c r="M1618" i="12"/>
  <c r="U1618" i="12" s="1"/>
  <c r="G1447" i="12"/>
  <c r="M1448" i="12"/>
  <c r="U1448" i="12" s="1"/>
  <c r="G1341" i="12"/>
  <c r="M1341" i="12" s="1"/>
  <c r="U1341" i="12" s="1"/>
  <c r="M1342" i="12"/>
  <c r="U1342" i="12" s="1"/>
  <c r="G1128" i="12"/>
  <c r="M1128" i="12" s="1"/>
  <c r="U1128" i="12" s="1"/>
  <c r="M1129" i="12"/>
  <c r="U1129" i="12" s="1"/>
  <c r="H778" i="12"/>
  <c r="N778" i="12" s="1"/>
  <c r="V778" i="12" s="1"/>
  <c r="N779" i="12"/>
  <c r="V779" i="12" s="1"/>
  <c r="H1437" i="12"/>
  <c r="N1437" i="12" s="1"/>
  <c r="V1437" i="12" s="1"/>
  <c r="N1438" i="12"/>
  <c r="V1438" i="12" s="1"/>
  <c r="H1313" i="12"/>
  <c r="N1313" i="12" s="1"/>
  <c r="V1313" i="12" s="1"/>
  <c r="N1314" i="12"/>
  <c r="V1314" i="12" s="1"/>
  <c r="F524" i="12"/>
  <c r="L524" i="12" s="1"/>
  <c r="T524" i="12" s="1"/>
  <c r="L525" i="12"/>
  <c r="T525" i="12" s="1"/>
  <c r="CD639" i="12"/>
  <c r="CA2031" i="12" l="1"/>
  <c r="CC2031" i="12"/>
  <c r="CB2031" i="12"/>
  <c r="BQ2520" i="12"/>
  <c r="BW2520" i="12" s="1"/>
  <c r="BQ2288" i="12"/>
  <c r="BW2288" i="12" s="1"/>
  <c r="BP2520" i="12"/>
  <c r="BV2520" i="12" s="1"/>
  <c r="BO2288" i="12"/>
  <c r="BU2288" i="12" s="1"/>
  <c r="BQ2339" i="12"/>
  <c r="BW2339" i="12" s="1"/>
  <c r="BQ2536" i="12"/>
  <c r="BW2536" i="12" s="1"/>
  <c r="BQ2567" i="12"/>
  <c r="BW2567" i="12" s="1"/>
  <c r="BO1844" i="12"/>
  <c r="BU1844" i="12" s="1"/>
  <c r="BQ2551" i="12"/>
  <c r="BW2551" i="12" s="1"/>
  <c r="BQ2496" i="12"/>
  <c r="BW2496" i="12" s="1"/>
  <c r="BQ2609" i="12"/>
  <c r="BW2609" i="12" s="1"/>
  <c r="BQ2524" i="12"/>
  <c r="BW2524" i="12" s="1"/>
  <c r="BO2619" i="12"/>
  <c r="BU2619" i="12" s="1"/>
  <c r="BQ2343" i="12"/>
  <c r="BW2343" i="12" s="1"/>
  <c r="BO2609" i="12"/>
  <c r="BU2609" i="12" s="1"/>
  <c r="BQ2619" i="12"/>
  <c r="BW2619" i="12" s="1"/>
  <c r="BQ2528" i="12"/>
  <c r="BW2528" i="12" s="1"/>
  <c r="BP2543" i="12"/>
  <c r="BV2543" i="12" s="1"/>
  <c r="BO2613" i="12"/>
  <c r="BU2613" i="12" s="1"/>
  <c r="BO2536" i="12"/>
  <c r="BU2536" i="12" s="1"/>
  <c r="BQ2532" i="12"/>
  <c r="BW2532" i="12" s="1"/>
  <c r="BO2547" i="12"/>
  <c r="BU2547" i="12" s="1"/>
  <c r="BP2536" i="12"/>
  <c r="BV2536" i="12" s="1"/>
  <c r="BO2571" i="12"/>
  <c r="BU2571" i="12" s="1"/>
  <c r="BP2504" i="12"/>
  <c r="BV2504" i="12" s="1"/>
  <c r="BP2613" i="12"/>
  <c r="BV2613" i="12" s="1"/>
  <c r="BO2590" i="12"/>
  <c r="BU2590" i="12" s="1"/>
  <c r="BO2287" i="12"/>
  <c r="BU2287" i="12" s="1"/>
  <c r="BP2551" i="12"/>
  <c r="BV2551" i="12" s="1"/>
  <c r="BP1946" i="12"/>
  <c r="BV1946" i="12" s="1"/>
  <c r="BP2496" i="12"/>
  <c r="BV2496" i="12" s="1"/>
  <c r="BQ1844" i="12"/>
  <c r="BW1844" i="12" s="1"/>
  <c r="BO2599" i="12"/>
  <c r="BU2599" i="12" s="1"/>
  <c r="BO2528" i="12"/>
  <c r="BU2528" i="12" s="1"/>
  <c r="BO2532" i="12"/>
  <c r="BU2532" i="12" s="1"/>
  <c r="BQ2555" i="12"/>
  <c r="BW2555" i="12" s="1"/>
  <c r="BO2339" i="12"/>
  <c r="BU2339" i="12" s="1"/>
  <c r="BO2551" i="12"/>
  <c r="BU2551" i="12" s="1"/>
  <c r="BO2594" i="12"/>
  <c r="BU2594" i="12" s="1"/>
  <c r="BO2504" i="12"/>
  <c r="BU2504" i="12" s="1"/>
  <c r="BQ2543" i="12"/>
  <c r="BW2543" i="12" s="1"/>
  <c r="BP2555" i="12"/>
  <c r="BV2555" i="12" s="1"/>
  <c r="BP2547" i="12"/>
  <c r="BV2547" i="12" s="1"/>
  <c r="BP2563" i="12"/>
  <c r="BV2563" i="12" s="1"/>
  <c r="BO2567" i="12"/>
  <c r="BU2567" i="12" s="1"/>
  <c r="BO2555" i="12"/>
  <c r="BU2555" i="12" s="1"/>
  <c r="BP2638" i="12"/>
  <c r="BV2638" i="12" s="1"/>
  <c r="BQ2563" i="12"/>
  <c r="BW2563" i="12" s="1"/>
  <c r="BO2343" i="12"/>
  <c r="BU2343" i="12" s="1"/>
  <c r="BP2567" i="12"/>
  <c r="BV2567" i="12" s="1"/>
  <c r="BP2532" i="12"/>
  <c r="BV2532" i="12" s="1"/>
  <c r="BQ2547" i="12"/>
  <c r="BW2547" i="12" s="1"/>
  <c r="BQ2613" i="12"/>
  <c r="BW2613" i="12" s="1"/>
  <c r="BQ2599" i="12"/>
  <c r="BW2599" i="12" s="1"/>
  <c r="BO2543" i="12"/>
  <c r="BU2543" i="12" s="1"/>
  <c r="BP2619" i="12"/>
  <c r="BV2619" i="12" s="1"/>
  <c r="BP1844" i="12"/>
  <c r="BV1844" i="12" s="1"/>
  <c r="BQ1946" i="12"/>
  <c r="BW1946" i="12" s="1"/>
  <c r="BP2609" i="12"/>
  <c r="BV2609" i="12" s="1"/>
  <c r="BP2571" i="12"/>
  <c r="BV2571" i="12" s="1"/>
  <c r="BP2516" i="12"/>
  <c r="BV2516" i="12" s="1"/>
  <c r="BQ2638" i="12"/>
  <c r="BW2638" i="12" s="1"/>
  <c r="BP2339" i="12"/>
  <c r="BV2339" i="12" s="1"/>
  <c r="BO2638" i="12"/>
  <c r="BU2638" i="12" s="1"/>
  <c r="BQ2488" i="12"/>
  <c r="BW2488" i="12" s="1"/>
  <c r="BO2516" i="12"/>
  <c r="BU2516" i="12" s="1"/>
  <c r="BQ2571" i="12"/>
  <c r="BW2571" i="12" s="1"/>
  <c r="BO2496" i="12"/>
  <c r="BU2496" i="12" s="1"/>
  <c r="BP2488" i="12"/>
  <c r="BV2488" i="12" s="1"/>
  <c r="BO1946" i="12"/>
  <c r="BU1946" i="12" s="1"/>
  <c r="BQ2590" i="12"/>
  <c r="BW2590" i="12" s="1"/>
  <c r="BP2599" i="12"/>
  <c r="BV2599" i="12" s="1"/>
  <c r="BO2488" i="12"/>
  <c r="BU2488" i="12" s="1"/>
  <c r="BO2524" i="12"/>
  <c r="BU2524" i="12" s="1"/>
  <c r="BP2594" i="12"/>
  <c r="BV2594" i="12" s="1"/>
  <c r="BP2528" i="12"/>
  <c r="BV2528" i="12" s="1"/>
  <c r="BQ2516" i="12"/>
  <c r="BW2516" i="12" s="1"/>
  <c r="BP2288" i="12"/>
  <c r="BV2288" i="12" s="1"/>
  <c r="BQ2594" i="12"/>
  <c r="BW2594" i="12" s="1"/>
  <c r="BQ2287" i="12"/>
  <c r="BW2287" i="12" s="1"/>
  <c r="BP2524" i="12"/>
  <c r="BV2524" i="12" s="1"/>
  <c r="BP2287" i="12"/>
  <c r="BV2287" i="12" s="1"/>
  <c r="BQ2634" i="12"/>
  <c r="BW2634" i="12" s="1"/>
  <c r="BO2563" i="12"/>
  <c r="BU2563" i="12" s="1"/>
  <c r="BQ2504" i="12"/>
  <c r="BW2504" i="12" s="1"/>
  <c r="BP2343" i="12"/>
  <c r="BV2343" i="12" s="1"/>
  <c r="BP2634" i="12"/>
  <c r="BV2634" i="12" s="1"/>
  <c r="BO2634" i="12"/>
  <c r="BU2634" i="12" s="1"/>
  <c r="BP2590" i="12"/>
  <c r="BV2590" i="12" s="1"/>
  <c r="BO2520" i="12"/>
  <c r="BU2520" i="12" s="1"/>
  <c r="BC2337" i="12"/>
  <c r="BI2337" i="12" s="1"/>
  <c r="BC2522" i="12"/>
  <c r="BI2522" i="12" s="1"/>
  <c r="BD1945" i="12"/>
  <c r="BJ1945" i="12" s="1"/>
  <c r="BE2637" i="12"/>
  <c r="BK2637" i="12" s="1"/>
  <c r="BE2503" i="12"/>
  <c r="BK2503" i="12" s="1"/>
  <c r="BE2502" i="12"/>
  <c r="BK2502" i="12" s="1"/>
  <c r="BC2561" i="12"/>
  <c r="BI2561" i="12" s="1"/>
  <c r="BD1286" i="12"/>
  <c r="BJ1286" i="12" s="1"/>
  <c r="BE2554" i="12"/>
  <c r="BK2554" i="12" s="1"/>
  <c r="BC648" i="12"/>
  <c r="BI648" i="12" s="1"/>
  <c r="BD2611" i="12"/>
  <c r="BJ2611" i="12" s="1"/>
  <c r="BD2495" i="12"/>
  <c r="BJ2495" i="12" s="1"/>
  <c r="BD2342" i="12"/>
  <c r="BJ2342" i="12" s="1"/>
  <c r="BD2535" i="12"/>
  <c r="BJ2535" i="12" s="1"/>
  <c r="BD2566" i="12"/>
  <c r="BJ2566" i="12" s="1"/>
  <c r="BC2341" i="12"/>
  <c r="BI2341" i="12" s="1"/>
  <c r="BE2618" i="12"/>
  <c r="BK2618" i="12" s="1"/>
  <c r="BE1419" i="12"/>
  <c r="BK1419" i="12" s="1"/>
  <c r="BE2569" i="12"/>
  <c r="BK2569" i="12" s="1"/>
  <c r="BD2519" i="12"/>
  <c r="BJ2519" i="12" s="1"/>
  <c r="BD972" i="12"/>
  <c r="BJ972" i="12" s="1"/>
  <c r="BE966" i="12"/>
  <c r="BK966" i="12" s="1"/>
  <c r="BE1515" i="12"/>
  <c r="BK1515" i="12" s="1"/>
  <c r="BE968" i="12"/>
  <c r="BK968" i="12" s="1"/>
  <c r="BC2495" i="12"/>
  <c r="BI2495" i="12" s="1"/>
  <c r="BC966" i="12"/>
  <c r="BI966" i="12" s="1"/>
  <c r="BD2522" i="12"/>
  <c r="BJ2522" i="12" s="1"/>
  <c r="BD2530" i="12"/>
  <c r="BJ2530" i="12" s="1"/>
  <c r="BD1388" i="12"/>
  <c r="BJ1388" i="12" s="1"/>
  <c r="BD642" i="12"/>
  <c r="BJ642" i="12" s="1"/>
  <c r="BD2527" i="12"/>
  <c r="BJ2527" i="12" s="1"/>
  <c r="BE2562" i="12"/>
  <c r="BK2562" i="12" s="1"/>
  <c r="BC974" i="12"/>
  <c r="BI974" i="12" s="1"/>
  <c r="BE2338" i="12"/>
  <c r="BK2338" i="12" s="1"/>
  <c r="BE1388" i="12"/>
  <c r="BK1388" i="12" s="1"/>
  <c r="BE2341" i="12"/>
  <c r="BK2341" i="12" s="1"/>
  <c r="BE2494" i="12"/>
  <c r="BK2494" i="12" s="1"/>
  <c r="BC992" i="12"/>
  <c r="BI992" i="12" s="1"/>
  <c r="BC2562" i="12"/>
  <c r="BI2562" i="12" s="1"/>
  <c r="BE2593" i="12"/>
  <c r="BK2593" i="12" s="1"/>
  <c r="BE1302" i="12"/>
  <c r="BK1302" i="12" s="1"/>
  <c r="BE2546" i="12"/>
  <c r="BK2546" i="12" s="1"/>
  <c r="BC2342" i="12"/>
  <c r="BI2342" i="12" s="1"/>
  <c r="BC1296" i="12"/>
  <c r="BI1296" i="12" s="1"/>
  <c r="BE2611" i="12"/>
  <c r="BK2611" i="12" s="1"/>
  <c r="BE2545" i="12"/>
  <c r="BK2545" i="12" s="1"/>
  <c r="BC2566" i="12"/>
  <c r="BI2566" i="12" s="1"/>
  <c r="BC2531" i="12"/>
  <c r="BI2531" i="12" s="1"/>
  <c r="BD2338" i="12"/>
  <c r="BJ2338" i="12" s="1"/>
  <c r="BC2593" i="12"/>
  <c r="BI2593" i="12" s="1"/>
  <c r="BC2519" i="12"/>
  <c r="BI2519" i="12" s="1"/>
  <c r="BC642" i="12"/>
  <c r="BI642" i="12" s="1"/>
  <c r="BC2514" i="12"/>
  <c r="BI2514" i="12" s="1"/>
  <c r="BD1842" i="12"/>
  <c r="BJ1842" i="12" s="1"/>
  <c r="BD2502" i="12"/>
  <c r="BJ2502" i="12" s="1"/>
  <c r="BC1944" i="12"/>
  <c r="BI1944" i="12" s="1"/>
  <c r="BD2531" i="12"/>
  <c r="BJ2531" i="12" s="1"/>
  <c r="BD1843" i="12"/>
  <c r="BJ1843" i="12" s="1"/>
  <c r="BC509" i="12"/>
  <c r="BI509" i="12" s="1"/>
  <c r="BD648" i="12"/>
  <c r="BJ648" i="12" s="1"/>
  <c r="BC2535" i="12"/>
  <c r="BI2535" i="12" s="1"/>
  <c r="BC1302" i="12"/>
  <c r="BI1302" i="12" s="1"/>
  <c r="BC2494" i="12"/>
  <c r="BI2494" i="12" s="1"/>
  <c r="BC2632" i="12"/>
  <c r="BI2632" i="12" s="1"/>
  <c r="BD2612" i="12"/>
  <c r="BJ2612" i="12" s="1"/>
  <c r="BC2515" i="12"/>
  <c r="BI2515" i="12" s="1"/>
  <c r="BC2527" i="12"/>
  <c r="BI2527" i="12" s="1"/>
  <c r="BC2503" i="12"/>
  <c r="BI2503" i="12" s="1"/>
  <c r="BD2523" i="12"/>
  <c r="BJ2523" i="12" s="1"/>
  <c r="BE648" i="12"/>
  <c r="BK648" i="12" s="1"/>
  <c r="BC2553" i="12"/>
  <c r="BI2553" i="12" s="1"/>
  <c r="BD2494" i="12"/>
  <c r="BJ2494" i="12" s="1"/>
  <c r="BD1515" i="12"/>
  <c r="BJ1515" i="12" s="1"/>
  <c r="BD2632" i="12"/>
  <c r="BJ2632" i="12" s="1"/>
  <c r="BE2566" i="12"/>
  <c r="BK2566" i="12" s="1"/>
  <c r="BC1629" i="12"/>
  <c r="BI1629" i="12" s="1"/>
  <c r="BD2553" i="12"/>
  <c r="BJ2553" i="12" s="1"/>
  <c r="BC2550" i="12"/>
  <c r="BI2550" i="12" s="1"/>
  <c r="BE992" i="12"/>
  <c r="BK992" i="12" s="1"/>
  <c r="BD2534" i="12"/>
  <c r="BJ2534" i="12" s="1"/>
  <c r="BD644" i="12"/>
  <c r="BJ644" i="12" s="1"/>
  <c r="BE974" i="12"/>
  <c r="BK974" i="12" s="1"/>
  <c r="BC968" i="12"/>
  <c r="BI968" i="12" s="1"/>
  <c r="BD968" i="12"/>
  <c r="BJ968" i="12" s="1"/>
  <c r="BD2337" i="12"/>
  <c r="BJ2337" i="12" s="1"/>
  <c r="BE2542" i="12"/>
  <c r="BK2542" i="12" s="1"/>
  <c r="BE2535" i="12"/>
  <c r="BK2535" i="12" s="1"/>
  <c r="BC2487" i="12"/>
  <c r="BI2487" i="12" s="1"/>
  <c r="BE2589" i="12"/>
  <c r="BK2589" i="12" s="1"/>
  <c r="BC2546" i="12"/>
  <c r="BI2546" i="12" s="1"/>
  <c r="BE2530" i="12"/>
  <c r="BK2530" i="12" s="1"/>
  <c r="BE2612" i="12"/>
  <c r="BK2612" i="12" s="1"/>
  <c r="BD2570" i="12"/>
  <c r="BJ2570" i="12" s="1"/>
  <c r="BC1286" i="12"/>
  <c r="BI1286" i="12" s="1"/>
  <c r="BE2514" i="12"/>
  <c r="BK2514" i="12" s="1"/>
  <c r="BC2534" i="12"/>
  <c r="BI2534" i="12" s="1"/>
  <c r="BE1843" i="12"/>
  <c r="BK1843" i="12" s="1"/>
  <c r="BD1629" i="12"/>
  <c r="BJ1629" i="12" s="1"/>
  <c r="BE2342" i="12"/>
  <c r="BK2342" i="12" s="1"/>
  <c r="BE2527" i="12"/>
  <c r="BK2527" i="12" s="1"/>
  <c r="BC1945" i="12"/>
  <c r="BI1945" i="12" s="1"/>
  <c r="BC579" i="12"/>
  <c r="BI579" i="12" s="1"/>
  <c r="BC2530" i="12"/>
  <c r="BI2530" i="12" s="1"/>
  <c r="BE2518" i="12"/>
  <c r="BK2518" i="12" s="1"/>
  <c r="BC2569" i="12"/>
  <c r="BI2569" i="12" s="1"/>
  <c r="BD2561" i="12"/>
  <c r="BJ2561" i="12" s="1"/>
  <c r="BC2598" i="12"/>
  <c r="BI2598" i="12" s="1"/>
  <c r="BC2637" i="12"/>
  <c r="BI2637" i="12" s="1"/>
  <c r="BE1944" i="12"/>
  <c r="BK1944" i="12" s="1"/>
  <c r="BD1296" i="12"/>
  <c r="BJ1296" i="12" s="1"/>
  <c r="BC2338" i="12"/>
  <c r="BI2338" i="12" s="1"/>
  <c r="BC1515" i="12"/>
  <c r="BI1515" i="12" s="1"/>
  <c r="BC2565" i="12"/>
  <c r="BI2565" i="12" s="1"/>
  <c r="BC2538" i="12"/>
  <c r="BI2538" i="12" s="1"/>
  <c r="BD2598" i="12"/>
  <c r="BJ2598" i="12" s="1"/>
  <c r="BD2542" i="12"/>
  <c r="BJ2542" i="12" s="1"/>
  <c r="BD2618" i="12"/>
  <c r="BJ2618" i="12" s="1"/>
  <c r="BE2570" i="12"/>
  <c r="BK2570" i="12" s="1"/>
  <c r="BE2515" i="12"/>
  <c r="BK2515" i="12" s="1"/>
  <c r="BC972" i="12"/>
  <c r="BI972" i="12" s="1"/>
  <c r="BC1842" i="12"/>
  <c r="BI1842" i="12" s="1"/>
  <c r="BE2592" i="12"/>
  <c r="BK2592" i="12" s="1"/>
  <c r="BD890" i="12"/>
  <c r="BJ890" i="12" s="1"/>
  <c r="BD2514" i="12"/>
  <c r="BJ2514" i="12" s="1"/>
  <c r="BE644" i="12"/>
  <c r="BK644" i="12" s="1"/>
  <c r="BE2598" i="12"/>
  <c r="BK2598" i="12" s="1"/>
  <c r="BD2538" i="12"/>
  <c r="BJ2538" i="12" s="1"/>
  <c r="BD1302" i="12"/>
  <c r="BJ1302" i="12" s="1"/>
  <c r="BE509" i="12"/>
  <c r="BK509" i="12" s="1"/>
  <c r="BE1629" i="12"/>
  <c r="BK1629" i="12" s="1"/>
  <c r="BE2534" i="12"/>
  <c r="BK2534" i="12" s="1"/>
  <c r="BE2549" i="12"/>
  <c r="BK2549" i="12" s="1"/>
  <c r="BC2542" i="12"/>
  <c r="BI2542" i="12" s="1"/>
  <c r="BD2637" i="12"/>
  <c r="BJ2637" i="12" s="1"/>
  <c r="BD2589" i="12"/>
  <c r="BJ2589" i="12" s="1"/>
  <c r="BE2531" i="12"/>
  <c r="BK2531" i="12" s="1"/>
  <c r="BD2487" i="12"/>
  <c r="BJ2487" i="12" s="1"/>
  <c r="BD966" i="12"/>
  <c r="BJ966" i="12" s="1"/>
  <c r="BC2549" i="12"/>
  <c r="BI2549" i="12" s="1"/>
  <c r="BE2561" i="12"/>
  <c r="BK2561" i="12" s="1"/>
  <c r="BD2593" i="12"/>
  <c r="BJ2593" i="12" s="1"/>
  <c r="BD992" i="12"/>
  <c r="BJ992" i="12" s="1"/>
  <c r="BD1419" i="12"/>
  <c r="BJ1419" i="12" s="1"/>
  <c r="BD2549" i="12"/>
  <c r="BJ2549" i="12" s="1"/>
  <c r="BD2554" i="12"/>
  <c r="BJ2554" i="12" s="1"/>
  <c r="BD509" i="12"/>
  <c r="BJ509" i="12" s="1"/>
  <c r="BD2608" i="12"/>
  <c r="BJ2608" i="12" s="1"/>
  <c r="BE2565" i="12"/>
  <c r="BK2565" i="12" s="1"/>
  <c r="BC2611" i="12"/>
  <c r="BI2611" i="12" s="1"/>
  <c r="BD2518" i="12"/>
  <c r="BJ2518" i="12" s="1"/>
  <c r="BC2618" i="12"/>
  <c r="BI2618" i="12" s="1"/>
  <c r="BC1388" i="12"/>
  <c r="BI1388" i="12" s="1"/>
  <c r="BC2502" i="12"/>
  <c r="BI2502" i="12" s="1"/>
  <c r="BE2522" i="12"/>
  <c r="BK2522" i="12" s="1"/>
  <c r="BC2612" i="12"/>
  <c r="BI2612" i="12" s="1"/>
  <c r="BC2526" i="12"/>
  <c r="BI2526" i="12" s="1"/>
  <c r="BD2545" i="12"/>
  <c r="BJ2545" i="12" s="1"/>
  <c r="BE972" i="12"/>
  <c r="BK972" i="12" s="1"/>
  <c r="BE2550" i="12"/>
  <c r="BK2550" i="12" s="1"/>
  <c r="BC1419" i="12"/>
  <c r="BI1419" i="12" s="1"/>
  <c r="BD1944" i="12"/>
  <c r="BJ1944" i="12" s="1"/>
  <c r="BE2337" i="12"/>
  <c r="BK2337" i="12" s="1"/>
  <c r="BD2633" i="12"/>
  <c r="BJ2633" i="12" s="1"/>
  <c r="BC2554" i="12"/>
  <c r="BI2554" i="12" s="1"/>
  <c r="BE2519" i="12"/>
  <c r="BK2519" i="12" s="1"/>
  <c r="BE2495" i="12"/>
  <c r="BK2495" i="12" s="1"/>
  <c r="BE2487" i="12"/>
  <c r="BK2487" i="12" s="1"/>
  <c r="BE890" i="12"/>
  <c r="BK890" i="12" s="1"/>
  <c r="BD2636" i="12"/>
  <c r="BJ2636" i="12" s="1"/>
  <c r="BE2632" i="12"/>
  <c r="BK2632" i="12" s="1"/>
  <c r="BD2546" i="12"/>
  <c r="BJ2546" i="12" s="1"/>
  <c r="BE1842" i="12"/>
  <c r="BK1842" i="12" s="1"/>
  <c r="BC2589" i="12"/>
  <c r="BI2589" i="12" s="1"/>
  <c r="BD2515" i="12"/>
  <c r="BJ2515" i="12" s="1"/>
  <c r="BE2553" i="12"/>
  <c r="BK2553" i="12" s="1"/>
  <c r="BD2562" i="12"/>
  <c r="BJ2562" i="12" s="1"/>
  <c r="BD650" i="12"/>
  <c r="BJ650" i="12" s="1"/>
  <c r="BE2636" i="12"/>
  <c r="BK2636" i="12" s="1"/>
  <c r="BD2592" i="12"/>
  <c r="BJ2592" i="12" s="1"/>
  <c r="BC2545" i="12"/>
  <c r="BI2545" i="12" s="1"/>
  <c r="BD579" i="12"/>
  <c r="BJ579" i="12" s="1"/>
  <c r="BE1945" i="12"/>
  <c r="BK1945" i="12" s="1"/>
  <c r="BD2550" i="12"/>
  <c r="BJ2550" i="12" s="1"/>
  <c r="BC2570" i="12"/>
  <c r="BI2570" i="12" s="1"/>
  <c r="BC2608" i="12"/>
  <c r="BI2608" i="12" s="1"/>
  <c r="BE1286" i="12"/>
  <c r="BK1286" i="12" s="1"/>
  <c r="BD2565" i="12"/>
  <c r="BJ2565" i="12" s="1"/>
  <c r="BE2526" i="12"/>
  <c r="BK2526" i="12" s="1"/>
  <c r="BE579" i="12"/>
  <c r="BK579" i="12" s="1"/>
  <c r="BD2569" i="12"/>
  <c r="BJ2569" i="12" s="1"/>
  <c r="BC1843" i="12"/>
  <c r="BI1843" i="12" s="1"/>
  <c r="BE650" i="12"/>
  <c r="BK650" i="12" s="1"/>
  <c r="BE2538" i="12"/>
  <c r="BK2538" i="12" s="1"/>
  <c r="BE2608" i="12"/>
  <c r="BK2608" i="12" s="1"/>
  <c r="BE642" i="12"/>
  <c r="BK642" i="12" s="1"/>
  <c r="BC2518" i="12"/>
  <c r="BI2518" i="12" s="1"/>
  <c r="BD2341" i="12"/>
  <c r="BJ2341" i="12" s="1"/>
  <c r="BC644" i="12"/>
  <c r="BI644" i="12" s="1"/>
  <c r="BC650" i="12"/>
  <c r="BI650" i="12" s="1"/>
  <c r="BC2523" i="12"/>
  <c r="BI2523" i="12" s="1"/>
  <c r="BE2633" i="12"/>
  <c r="BK2633" i="12" s="1"/>
  <c r="BD2503" i="12"/>
  <c r="BJ2503" i="12" s="1"/>
  <c r="BE2523" i="12"/>
  <c r="BK2523" i="12" s="1"/>
  <c r="BE1296" i="12"/>
  <c r="BK1296" i="12" s="1"/>
  <c r="BD2526" i="12"/>
  <c r="BJ2526" i="12" s="1"/>
  <c r="BC2592" i="12"/>
  <c r="BI2592" i="12" s="1"/>
  <c r="BC890" i="12"/>
  <c r="BI890" i="12" s="1"/>
  <c r="BD974" i="12"/>
  <c r="BJ974" i="12" s="1"/>
  <c r="BC2633" i="12"/>
  <c r="BI2633" i="12" s="1"/>
  <c r="BC2636" i="12"/>
  <c r="BI2636" i="12" s="1"/>
  <c r="AJ2596" i="12"/>
  <c r="AR2596" i="12" s="1"/>
  <c r="AX2596" i="12" s="1"/>
  <c r="AK2588" i="12"/>
  <c r="AS2588" i="12" s="1"/>
  <c r="AY2588" i="12" s="1"/>
  <c r="AK1439" i="12"/>
  <c r="AS1439" i="12" s="1"/>
  <c r="AY1439" i="12" s="1"/>
  <c r="AJ2597" i="12"/>
  <c r="AR2597" i="12" s="1"/>
  <c r="AX2597" i="12" s="1"/>
  <c r="AK1714" i="12"/>
  <c r="AS1714" i="12" s="1"/>
  <c r="AY1714" i="12" s="1"/>
  <c r="AJ2580" i="12"/>
  <c r="AR2580" i="12" s="1"/>
  <c r="AX2580" i="12" s="1"/>
  <c r="AK526" i="12"/>
  <c r="AS526" i="12" s="1"/>
  <c r="AY526" i="12" s="1"/>
  <c r="AI526" i="12"/>
  <c r="AM526" i="12" s="1"/>
  <c r="AQ526" i="12" s="1"/>
  <c r="AW526" i="12" s="1"/>
  <c r="AI1343" i="12"/>
  <c r="AM1343" i="12" s="1"/>
  <c r="AQ1343" i="12" s="1"/>
  <c r="AW1343" i="12" s="1"/>
  <c r="AI1134" i="12"/>
  <c r="AM1134" i="12" s="1"/>
  <c r="AQ1134" i="12" s="1"/>
  <c r="AW1134" i="12" s="1"/>
  <c r="AJ1315" i="12"/>
  <c r="AR1315" i="12" s="1"/>
  <c r="AX1315" i="12" s="1"/>
  <c r="AK1449" i="12"/>
  <c r="AS1449" i="12" s="1"/>
  <c r="AY1449" i="12" s="1"/>
  <c r="AK2607" i="12"/>
  <c r="AS2607" i="12" s="1"/>
  <c r="AY2607" i="12" s="1"/>
  <c r="AJ741" i="12"/>
  <c r="AR741" i="12" s="1"/>
  <c r="AX741" i="12" s="1"/>
  <c r="AJ2607" i="12"/>
  <c r="AR2607" i="12" s="1"/>
  <c r="AX2607" i="12" s="1"/>
  <c r="AI1130" i="12"/>
  <c r="AM1130" i="12" s="1"/>
  <c r="AQ1130" i="12" s="1"/>
  <c r="AW1130" i="12" s="1"/>
  <c r="AK741" i="12"/>
  <c r="AS741" i="12" s="1"/>
  <c r="AY741" i="12" s="1"/>
  <c r="AJ2588" i="12"/>
  <c r="AR2588" i="12" s="1"/>
  <c r="AX2588" i="12" s="1"/>
  <c r="AJ1130" i="12"/>
  <c r="AR1130" i="12" s="1"/>
  <c r="AX1130" i="12" s="1"/>
  <c r="AK742" i="12"/>
  <c r="AS742" i="12" s="1"/>
  <c r="AY742" i="12" s="1"/>
  <c r="AJ526" i="12"/>
  <c r="AR526" i="12" s="1"/>
  <c r="AX526" i="12" s="1"/>
  <c r="AK1343" i="12"/>
  <c r="AS1343" i="12" s="1"/>
  <c r="AY1343" i="12" s="1"/>
  <c r="AI1469" i="12"/>
  <c r="AM1469" i="12" s="1"/>
  <c r="AQ1469" i="12" s="1"/>
  <c r="AW1469" i="12" s="1"/>
  <c r="AK780" i="12"/>
  <c r="AS780" i="12" s="1"/>
  <c r="AY780" i="12" s="1"/>
  <c r="AI1619" i="12"/>
  <c r="AM1619" i="12" s="1"/>
  <c r="AQ1619" i="12" s="1"/>
  <c r="AW1619" i="12" s="1"/>
  <c r="AK2580" i="12"/>
  <c r="AS2580" i="12" s="1"/>
  <c r="AY2580" i="12" s="1"/>
  <c r="AK2606" i="12"/>
  <c r="AS2606" i="12" s="1"/>
  <c r="AY2606" i="12" s="1"/>
  <c r="AJ742" i="12"/>
  <c r="AR742" i="12" s="1"/>
  <c r="AX742" i="12" s="1"/>
  <c r="AK2486" i="12"/>
  <c r="AS2486" i="12" s="1"/>
  <c r="AY2486" i="12" s="1"/>
  <c r="AK2617" i="12"/>
  <c r="AS2617" i="12" s="1"/>
  <c r="AY2617" i="12" s="1"/>
  <c r="AI1714" i="12"/>
  <c r="AM1714" i="12" s="1"/>
  <c r="AQ1714" i="12" s="1"/>
  <c r="AW1714" i="12" s="1"/>
  <c r="AK1670" i="12"/>
  <c r="AS1670" i="12" s="1"/>
  <c r="AY1670" i="12" s="1"/>
  <c r="AI2486" i="12"/>
  <c r="AM2486" i="12" s="1"/>
  <c r="AQ2486" i="12" s="1"/>
  <c r="AW2486" i="12" s="1"/>
  <c r="AI741" i="12"/>
  <c r="AM741" i="12" s="1"/>
  <c r="AQ741" i="12" s="1"/>
  <c r="AW741" i="12" s="1"/>
  <c r="AK2596" i="12"/>
  <c r="AS2596" i="12" s="1"/>
  <c r="AY2596" i="12" s="1"/>
  <c r="AJ1343" i="12"/>
  <c r="AR1343" i="12" s="1"/>
  <c r="AX1343" i="12" s="1"/>
  <c r="AJ1134" i="12"/>
  <c r="AR1134" i="12" s="1"/>
  <c r="AX1134" i="12" s="1"/>
  <c r="AJ1714" i="12"/>
  <c r="AR1714" i="12" s="1"/>
  <c r="AX1714" i="12" s="1"/>
  <c r="AK1134" i="12"/>
  <c r="AS1134" i="12" s="1"/>
  <c r="AY1134" i="12" s="1"/>
  <c r="AK1738" i="12"/>
  <c r="AS1738" i="12" s="1"/>
  <c r="AY1738" i="12" s="1"/>
  <c r="AJ1449" i="12"/>
  <c r="AR1449" i="12" s="1"/>
  <c r="AX1449" i="12" s="1"/>
  <c r="AI742" i="12"/>
  <c r="AM742" i="12" s="1"/>
  <c r="AQ742" i="12" s="1"/>
  <c r="AW742" i="12" s="1"/>
  <c r="AK2597" i="12"/>
  <c r="AS2597" i="12" s="1"/>
  <c r="AY2597" i="12" s="1"/>
  <c r="AI2606" i="12"/>
  <c r="AM2606" i="12" s="1"/>
  <c r="AQ2606" i="12" s="1"/>
  <c r="AW2606" i="12" s="1"/>
  <c r="AJ1738" i="12"/>
  <c r="AR1738" i="12" s="1"/>
  <c r="AX1738" i="12" s="1"/>
  <c r="AI2607" i="12"/>
  <c r="AM2607" i="12" s="1"/>
  <c r="AQ2607" i="12" s="1"/>
  <c r="AW2607" i="12" s="1"/>
  <c r="AJ2617" i="12"/>
  <c r="AR2617" i="12" s="1"/>
  <c r="AX2617" i="12" s="1"/>
  <c r="AJ1469" i="12"/>
  <c r="AR1469" i="12" s="1"/>
  <c r="AX1469" i="12" s="1"/>
  <c r="AI1738" i="12"/>
  <c r="AM1738" i="12" s="1"/>
  <c r="AQ1738" i="12" s="1"/>
  <c r="AW1738" i="12" s="1"/>
  <c r="AJ2486" i="12"/>
  <c r="AR2486" i="12" s="1"/>
  <c r="AX2486" i="12" s="1"/>
  <c r="AI2588" i="12"/>
  <c r="AM2588" i="12" s="1"/>
  <c r="AQ2588" i="12" s="1"/>
  <c r="AW2588" i="12" s="1"/>
  <c r="AK1315" i="12"/>
  <c r="AS1315" i="12" s="1"/>
  <c r="AY1315" i="12" s="1"/>
  <c r="AJ1619" i="12"/>
  <c r="AR1619" i="12" s="1"/>
  <c r="AX1619" i="12" s="1"/>
  <c r="AI1449" i="12"/>
  <c r="AM1449" i="12" s="1"/>
  <c r="AQ1449" i="12" s="1"/>
  <c r="AW1449" i="12" s="1"/>
  <c r="AI2580" i="12"/>
  <c r="AM2580" i="12" s="1"/>
  <c r="AQ2580" i="12" s="1"/>
  <c r="AW2580" i="12" s="1"/>
  <c r="AJ1439" i="12"/>
  <c r="AR1439" i="12" s="1"/>
  <c r="AX1439" i="12" s="1"/>
  <c r="AJ1670" i="12"/>
  <c r="AR1670" i="12" s="1"/>
  <c r="AX1670" i="12" s="1"/>
  <c r="AK1469" i="12"/>
  <c r="AS1469" i="12" s="1"/>
  <c r="AY1469" i="12" s="1"/>
  <c r="AK1619" i="12"/>
  <c r="AS1619" i="12" s="1"/>
  <c r="AY1619" i="12" s="1"/>
  <c r="AK1130" i="12"/>
  <c r="AS1130" i="12" s="1"/>
  <c r="AY1130" i="12" s="1"/>
  <c r="AI1439" i="12"/>
  <c r="AM1439" i="12" s="1"/>
  <c r="AQ1439" i="12" s="1"/>
  <c r="AW1439" i="12" s="1"/>
  <c r="AJ2606" i="12"/>
  <c r="AR2606" i="12" s="1"/>
  <c r="AX2606" i="12" s="1"/>
  <c r="AI2596" i="12"/>
  <c r="AM2596" i="12" s="1"/>
  <c r="AQ2596" i="12" s="1"/>
  <c r="AW2596" i="12" s="1"/>
  <c r="AI2617" i="12"/>
  <c r="AM2617" i="12" s="1"/>
  <c r="AQ2617" i="12" s="1"/>
  <c r="AW2617" i="12" s="1"/>
  <c r="AI2597" i="12"/>
  <c r="AM2597" i="12" s="1"/>
  <c r="AQ2597" i="12" s="1"/>
  <c r="AW2597" i="12" s="1"/>
  <c r="AI1315" i="12"/>
  <c r="AM1315" i="12" s="1"/>
  <c r="AQ1315" i="12" s="1"/>
  <c r="AW1315" i="12" s="1"/>
  <c r="AE1438" i="12"/>
  <c r="AE1468" i="12"/>
  <c r="AC1618" i="12"/>
  <c r="AE965" i="12"/>
  <c r="AD971" i="12"/>
  <c r="AC647" i="12"/>
  <c r="AE1129" i="12"/>
  <c r="AC1129" i="12"/>
  <c r="AD1669" i="12"/>
  <c r="AC524" i="12"/>
  <c r="AE1437" i="12"/>
  <c r="AD1128" i="12"/>
  <c r="AC1341" i="12"/>
  <c r="AC1617" i="12"/>
  <c r="AE1617" i="12"/>
  <c r="AC1132" i="12"/>
  <c r="AE964" i="12"/>
  <c r="AC964" i="12"/>
  <c r="AE640" i="12"/>
  <c r="AD970" i="12"/>
  <c r="AE2485" i="12"/>
  <c r="AD646" i="12"/>
  <c r="AC646" i="12"/>
  <c r="AE970" i="12"/>
  <c r="AC2615" i="12"/>
  <c r="AE1128" i="12"/>
  <c r="AC1712" i="12"/>
  <c r="AD1313" i="12"/>
  <c r="AC1128" i="12"/>
  <c r="AC1437" i="12"/>
  <c r="AE1668" i="12"/>
  <c r="AD1668" i="12"/>
  <c r="AC525" i="12"/>
  <c r="AD1448" i="12"/>
  <c r="AE1618" i="12"/>
  <c r="AE641" i="12"/>
  <c r="AD647" i="12"/>
  <c r="AC2616" i="12"/>
  <c r="AD1314" i="12"/>
  <c r="AC1438" i="12"/>
  <c r="AE1448" i="12"/>
  <c r="AE1314" i="12"/>
  <c r="AD1342" i="12"/>
  <c r="AC1448" i="12"/>
  <c r="AE1713" i="12"/>
  <c r="AD525" i="12"/>
  <c r="AD1713" i="12"/>
  <c r="AD965" i="12"/>
  <c r="AC641" i="12"/>
  <c r="AD641" i="12"/>
  <c r="AD2616" i="12"/>
  <c r="AC971" i="12"/>
  <c r="AE2616" i="12"/>
  <c r="AE647" i="12"/>
  <c r="AE1342" i="12"/>
  <c r="AE1133" i="12"/>
  <c r="AD1438" i="12"/>
  <c r="AE525" i="12"/>
  <c r="AC1314" i="12"/>
  <c r="AC1468" i="12"/>
  <c r="AE1737" i="12"/>
  <c r="AC1737" i="12"/>
  <c r="AD1737" i="12"/>
  <c r="AD1129" i="12"/>
  <c r="AC1342" i="12"/>
  <c r="AC1133" i="12"/>
  <c r="AC965" i="12"/>
  <c r="AE971" i="12"/>
  <c r="AC1713" i="12"/>
  <c r="AD1468" i="12"/>
  <c r="AE1669" i="12"/>
  <c r="AE779" i="12"/>
  <c r="AD1618" i="12"/>
  <c r="AD1133" i="12"/>
  <c r="AE1313" i="12"/>
  <c r="AE778" i="12"/>
  <c r="AD1341" i="12"/>
  <c r="AD1617" i="12"/>
  <c r="AD1132" i="12"/>
  <c r="AE1712" i="12"/>
  <c r="AD524" i="12"/>
  <c r="AD1712" i="12"/>
  <c r="AD964" i="12"/>
  <c r="AC2485" i="12"/>
  <c r="AC640" i="12"/>
  <c r="AD640" i="12"/>
  <c r="AD2615" i="12"/>
  <c r="AC970" i="12"/>
  <c r="AD2485" i="12"/>
  <c r="AE2615" i="12"/>
  <c r="AE646" i="12"/>
  <c r="AE1341" i="12"/>
  <c r="AE1132" i="12"/>
  <c r="AD1437" i="12"/>
  <c r="AE524" i="12"/>
  <c r="AC1313" i="12"/>
  <c r="AE1736" i="12"/>
  <c r="AC1736" i="12"/>
  <c r="AD1736" i="12"/>
  <c r="H639" i="12"/>
  <c r="N639" i="12" s="1"/>
  <c r="V639" i="12" s="1"/>
  <c r="F1446" i="12"/>
  <c r="L1446" i="12" s="1"/>
  <c r="T1446" i="12" s="1"/>
  <c r="L1447" i="12"/>
  <c r="T1447" i="12" s="1"/>
  <c r="F1466" i="12"/>
  <c r="L1466" i="12" s="1"/>
  <c r="T1466" i="12" s="1"/>
  <c r="L1467" i="12"/>
  <c r="T1467" i="12" s="1"/>
  <c r="H1446" i="12"/>
  <c r="N1446" i="12" s="1"/>
  <c r="V1446" i="12" s="1"/>
  <c r="N1447" i="12"/>
  <c r="V1447" i="12" s="1"/>
  <c r="H2483" i="12"/>
  <c r="N2483" i="12" s="1"/>
  <c r="V2483" i="12" s="1"/>
  <c r="N2484" i="12"/>
  <c r="V2484" i="12" s="1"/>
  <c r="G639" i="12"/>
  <c r="M639" i="12" s="1"/>
  <c r="U639" i="12" s="1"/>
  <c r="G1446" i="12"/>
  <c r="M1446" i="12" s="1"/>
  <c r="U1446" i="12" s="1"/>
  <c r="M1447" i="12"/>
  <c r="U1447" i="12" s="1"/>
  <c r="H1466" i="12"/>
  <c r="N1466" i="12" s="1"/>
  <c r="V1466" i="12" s="1"/>
  <c r="N1467" i="12"/>
  <c r="V1467" i="12" s="1"/>
  <c r="G1466" i="12"/>
  <c r="M1466" i="12" s="1"/>
  <c r="U1466" i="12" s="1"/>
  <c r="M1467" i="12"/>
  <c r="U1467" i="12" s="1"/>
  <c r="F639" i="12"/>
  <c r="L639" i="12" s="1"/>
  <c r="T639" i="12" s="1"/>
  <c r="F2483" i="12"/>
  <c r="L2483" i="12" s="1"/>
  <c r="T2483" i="12" s="1"/>
  <c r="L2484" i="12"/>
  <c r="T2484" i="12" s="1"/>
  <c r="G2483" i="12"/>
  <c r="M2483" i="12" s="1"/>
  <c r="U2483" i="12" s="1"/>
  <c r="M2484" i="12"/>
  <c r="U2484" i="12" s="1"/>
  <c r="G416" i="12"/>
  <c r="H416" i="12"/>
  <c r="CD416" i="12"/>
  <c r="CD415" i="12" s="1"/>
  <c r="CD414" i="12" s="1"/>
  <c r="F416" i="12"/>
  <c r="G407" i="12"/>
  <c r="H407" i="12"/>
  <c r="CD407" i="12"/>
  <c r="CD406" i="12" s="1"/>
  <c r="CD405" i="12" s="1"/>
  <c r="F407" i="12"/>
  <c r="G400" i="12"/>
  <c r="M400" i="12" s="1"/>
  <c r="U400" i="12" s="1"/>
  <c r="H400" i="12"/>
  <c r="N400" i="12" s="1"/>
  <c r="V400" i="12" s="1"/>
  <c r="CD400" i="12"/>
  <c r="F400" i="12"/>
  <c r="L400" i="12" s="1"/>
  <c r="T400" i="12" s="1"/>
  <c r="G402" i="12"/>
  <c r="M402" i="12" s="1"/>
  <c r="U402" i="12" s="1"/>
  <c r="H402" i="12"/>
  <c r="N402" i="12" s="1"/>
  <c r="V402" i="12" s="1"/>
  <c r="CD402" i="12"/>
  <c r="F402" i="12"/>
  <c r="L402" i="12" s="1"/>
  <c r="T402" i="12" s="1"/>
  <c r="F168" i="12"/>
  <c r="L168" i="12" s="1"/>
  <c r="T168" i="12" s="1"/>
  <c r="G168" i="12"/>
  <c r="M168" i="12" s="1"/>
  <c r="U168" i="12" s="1"/>
  <c r="H168" i="12"/>
  <c r="N168" i="12" s="1"/>
  <c r="V168" i="12" s="1"/>
  <c r="G31" i="12"/>
  <c r="H31" i="12"/>
  <c r="CD31" i="12"/>
  <c r="CD30" i="12" s="1"/>
  <c r="CD29" i="12" s="1"/>
  <c r="F31" i="12"/>
  <c r="CA2520" i="12" l="1"/>
  <c r="CB2343" i="12"/>
  <c r="CB2287" i="12"/>
  <c r="CB2288" i="12"/>
  <c r="CA2524" i="12"/>
  <c r="CA1946" i="12"/>
  <c r="CA2516" i="12"/>
  <c r="CC2638" i="12"/>
  <c r="CC1946" i="12"/>
  <c r="CC2599" i="12"/>
  <c r="CB2567" i="12"/>
  <c r="CA2555" i="12"/>
  <c r="CB2555" i="12"/>
  <c r="CA2551" i="12"/>
  <c r="CA2528" i="12"/>
  <c r="CB1946" i="12"/>
  <c r="CB2613" i="12"/>
  <c r="CA2547" i="12"/>
  <c r="CB2543" i="12"/>
  <c r="CC2343" i="12"/>
  <c r="CC2496" i="12"/>
  <c r="CC2536" i="12"/>
  <c r="CC2288" i="12"/>
  <c r="CB2590" i="12"/>
  <c r="CC2504" i="12"/>
  <c r="CB2524" i="12"/>
  <c r="CC2516" i="12"/>
  <c r="CA2488" i="12"/>
  <c r="CB2488" i="12"/>
  <c r="CC2488" i="12"/>
  <c r="CB2516" i="12"/>
  <c r="CB1844" i="12"/>
  <c r="CC2613" i="12"/>
  <c r="CA2343" i="12"/>
  <c r="CA2567" i="12"/>
  <c r="CC2543" i="12"/>
  <c r="CA2339" i="12"/>
  <c r="CA2599" i="12"/>
  <c r="CB2551" i="12"/>
  <c r="CB2504" i="12"/>
  <c r="CC2532" i="12"/>
  <c r="CC2528" i="12"/>
  <c r="CA2619" i="12"/>
  <c r="CC2551" i="12"/>
  <c r="CC2339" i="12"/>
  <c r="CC2520" i="12"/>
  <c r="CA2634" i="12"/>
  <c r="CA2563" i="12"/>
  <c r="CC2287" i="12"/>
  <c r="CB2528" i="12"/>
  <c r="CB2599" i="12"/>
  <c r="CA2496" i="12"/>
  <c r="CA2638" i="12"/>
  <c r="CB2571" i="12"/>
  <c r="CB2619" i="12"/>
  <c r="CC2547" i="12"/>
  <c r="CC2563" i="12"/>
  <c r="CB2563" i="12"/>
  <c r="CA2504" i="12"/>
  <c r="CC2555" i="12"/>
  <c r="CC1844" i="12"/>
  <c r="CA2287" i="12"/>
  <c r="CA2571" i="12"/>
  <c r="CA2536" i="12"/>
  <c r="CC2619" i="12"/>
  <c r="CC2524" i="12"/>
  <c r="CA1844" i="12"/>
  <c r="CA2288" i="12"/>
  <c r="CB2634" i="12"/>
  <c r="CC2634" i="12"/>
  <c r="CC2594" i="12"/>
  <c r="CB2594" i="12"/>
  <c r="CC2590" i="12"/>
  <c r="CC2571" i="12"/>
  <c r="CB2339" i="12"/>
  <c r="CB2609" i="12"/>
  <c r="CA2543" i="12"/>
  <c r="CB2532" i="12"/>
  <c r="CB2638" i="12"/>
  <c r="CB2547" i="12"/>
  <c r="CA2594" i="12"/>
  <c r="CA2532" i="12"/>
  <c r="CB2496" i="12"/>
  <c r="CA2590" i="12"/>
  <c r="CB2536" i="12"/>
  <c r="CA2613" i="12"/>
  <c r="CA2609" i="12"/>
  <c r="CC2609" i="12"/>
  <c r="CC2567" i="12"/>
  <c r="CB2520" i="12"/>
  <c r="BO2523" i="12"/>
  <c r="BU2523" i="12" s="1"/>
  <c r="BO2570" i="12"/>
  <c r="BU2570" i="12" s="1"/>
  <c r="BQ890" i="12"/>
  <c r="BW890" i="12" s="1"/>
  <c r="BO1388" i="12"/>
  <c r="BU1388" i="12" s="1"/>
  <c r="BQ2531" i="12"/>
  <c r="BW2531" i="12" s="1"/>
  <c r="BO1515" i="12"/>
  <c r="BU1515" i="12" s="1"/>
  <c r="BQ2527" i="12"/>
  <c r="BW2527" i="12" s="1"/>
  <c r="BO1629" i="12"/>
  <c r="BU1629" i="12" s="1"/>
  <c r="BP648" i="12"/>
  <c r="BV648" i="12" s="1"/>
  <c r="BO2531" i="12"/>
  <c r="BU2531" i="12" s="1"/>
  <c r="BQ2341" i="12"/>
  <c r="BW2341" i="12" s="1"/>
  <c r="BP2530" i="12"/>
  <c r="BV2530" i="12" s="1"/>
  <c r="BP2519" i="12"/>
  <c r="BV2519" i="12" s="1"/>
  <c r="BP2495" i="12"/>
  <c r="BV2495" i="12" s="1"/>
  <c r="BQ2523" i="12"/>
  <c r="BW2523" i="12" s="1"/>
  <c r="BQ642" i="12"/>
  <c r="BW642" i="12" s="1"/>
  <c r="BO1843" i="12"/>
  <c r="BU1843" i="12" s="1"/>
  <c r="BP2565" i="12"/>
  <c r="BV2565" i="12" s="1"/>
  <c r="BP2550" i="12"/>
  <c r="BV2550" i="12" s="1"/>
  <c r="BP2592" i="12"/>
  <c r="BV2592" i="12" s="1"/>
  <c r="BQ2553" i="12"/>
  <c r="BW2553" i="12" s="1"/>
  <c r="BP2546" i="12"/>
  <c r="BV2546" i="12" s="1"/>
  <c r="BQ2487" i="12"/>
  <c r="BW2487" i="12" s="1"/>
  <c r="BP2633" i="12"/>
  <c r="BV2633" i="12" s="1"/>
  <c r="BQ2550" i="12"/>
  <c r="BW2550" i="12" s="1"/>
  <c r="BO2612" i="12"/>
  <c r="BU2612" i="12" s="1"/>
  <c r="BO2618" i="12"/>
  <c r="BU2618" i="12" s="1"/>
  <c r="BP2608" i="12"/>
  <c r="BV2608" i="12" s="1"/>
  <c r="BP1419" i="12"/>
  <c r="BV1419" i="12" s="1"/>
  <c r="BO2549" i="12"/>
  <c r="BU2549" i="12" s="1"/>
  <c r="BP2589" i="12"/>
  <c r="BV2589" i="12" s="1"/>
  <c r="BQ2534" i="12"/>
  <c r="BW2534" i="12" s="1"/>
  <c r="BP2538" i="12"/>
  <c r="BV2538" i="12" s="1"/>
  <c r="BP890" i="12"/>
  <c r="BV890" i="12" s="1"/>
  <c r="BQ2515" i="12"/>
  <c r="BW2515" i="12" s="1"/>
  <c r="BP2598" i="12"/>
  <c r="BV2598" i="12" s="1"/>
  <c r="BO2338" i="12"/>
  <c r="BU2338" i="12" s="1"/>
  <c r="BO2598" i="12"/>
  <c r="BU2598" i="12" s="1"/>
  <c r="BO2530" i="12"/>
  <c r="BU2530" i="12" s="1"/>
  <c r="BQ2342" i="12"/>
  <c r="BW2342" i="12" s="1"/>
  <c r="BQ2514" i="12"/>
  <c r="BW2514" i="12" s="1"/>
  <c r="BQ2530" i="12"/>
  <c r="BW2530" i="12" s="1"/>
  <c r="BQ2535" i="12"/>
  <c r="BW2535" i="12" s="1"/>
  <c r="BO968" i="12"/>
  <c r="BU968" i="12" s="1"/>
  <c r="BQ992" i="12"/>
  <c r="BW992" i="12" s="1"/>
  <c r="BQ2566" i="12"/>
  <c r="BW2566" i="12" s="1"/>
  <c r="BO2553" i="12"/>
  <c r="BU2553" i="12" s="1"/>
  <c r="BO2527" i="12"/>
  <c r="BU2527" i="12" s="1"/>
  <c r="BO2494" i="12"/>
  <c r="BU2494" i="12" s="1"/>
  <c r="BO509" i="12"/>
  <c r="BU509" i="12" s="1"/>
  <c r="BP2502" i="12"/>
  <c r="BV2502" i="12" s="1"/>
  <c r="BO2519" i="12"/>
  <c r="BU2519" i="12" s="1"/>
  <c r="BO2566" i="12"/>
  <c r="BU2566" i="12" s="1"/>
  <c r="BO2342" i="12"/>
  <c r="BU2342" i="12" s="1"/>
  <c r="BO2562" i="12"/>
  <c r="BU2562" i="12" s="1"/>
  <c r="BQ1388" i="12"/>
  <c r="BW1388" i="12" s="1"/>
  <c r="BP2527" i="12"/>
  <c r="BV2527" i="12" s="1"/>
  <c r="BP2522" i="12"/>
  <c r="BV2522" i="12" s="1"/>
  <c r="BQ1515" i="12"/>
  <c r="BW1515" i="12" s="1"/>
  <c r="BQ2569" i="12"/>
  <c r="BW2569" i="12" s="1"/>
  <c r="BP2566" i="12"/>
  <c r="BV2566" i="12" s="1"/>
  <c r="BP2611" i="12"/>
  <c r="BV2611" i="12" s="1"/>
  <c r="BO2561" i="12"/>
  <c r="BU2561" i="12" s="1"/>
  <c r="BP1945" i="12"/>
  <c r="BV1945" i="12" s="1"/>
  <c r="BP974" i="12"/>
  <c r="BV974" i="12" s="1"/>
  <c r="BO2518" i="12"/>
  <c r="BU2518" i="12" s="1"/>
  <c r="BQ2526" i="12"/>
  <c r="BW2526" i="12" s="1"/>
  <c r="BP2562" i="12"/>
  <c r="BV2562" i="12" s="1"/>
  <c r="BO1419" i="12"/>
  <c r="BU1419" i="12" s="1"/>
  <c r="BQ2565" i="12"/>
  <c r="BW2565" i="12" s="1"/>
  <c r="BQ2561" i="12"/>
  <c r="BW2561" i="12" s="1"/>
  <c r="BP1302" i="12"/>
  <c r="BV1302" i="12" s="1"/>
  <c r="BO972" i="12"/>
  <c r="BU972" i="12" s="1"/>
  <c r="BO2637" i="12"/>
  <c r="BU2637" i="12" s="1"/>
  <c r="BQ2612" i="12"/>
  <c r="BW2612" i="12" s="1"/>
  <c r="BP968" i="12"/>
  <c r="BV968" i="12" s="1"/>
  <c r="BP2494" i="12"/>
  <c r="BV2494" i="12" s="1"/>
  <c r="BO2632" i="12"/>
  <c r="BU2632" i="12" s="1"/>
  <c r="BO1944" i="12"/>
  <c r="BU1944" i="12" s="1"/>
  <c r="BO1296" i="12"/>
  <c r="BU1296" i="12" s="1"/>
  <c r="BQ2562" i="12"/>
  <c r="BW2562" i="12" s="1"/>
  <c r="BO2341" i="12"/>
  <c r="BU2341" i="12" s="1"/>
  <c r="BQ2637" i="12"/>
  <c r="BW2637" i="12" s="1"/>
  <c r="BO890" i="12"/>
  <c r="BU890" i="12" s="1"/>
  <c r="BO2636" i="12"/>
  <c r="BU2636" i="12" s="1"/>
  <c r="BO2592" i="12"/>
  <c r="BU2592" i="12" s="1"/>
  <c r="BP2503" i="12"/>
  <c r="BV2503" i="12" s="1"/>
  <c r="BO644" i="12"/>
  <c r="BU644" i="12" s="1"/>
  <c r="BQ2608" i="12"/>
  <c r="BW2608" i="12" s="1"/>
  <c r="BP2569" i="12"/>
  <c r="BV2569" i="12" s="1"/>
  <c r="BQ1286" i="12"/>
  <c r="BW1286" i="12" s="1"/>
  <c r="BQ1945" i="12"/>
  <c r="BW1945" i="12" s="1"/>
  <c r="BQ2636" i="12"/>
  <c r="BW2636" i="12" s="1"/>
  <c r="BP2515" i="12"/>
  <c r="BV2515" i="12" s="1"/>
  <c r="BQ2632" i="12"/>
  <c r="BW2632" i="12" s="1"/>
  <c r="BQ2495" i="12"/>
  <c r="BW2495" i="12" s="1"/>
  <c r="BQ2337" i="12"/>
  <c r="BW2337" i="12" s="1"/>
  <c r="BQ972" i="12"/>
  <c r="BW972" i="12" s="1"/>
  <c r="BQ2522" i="12"/>
  <c r="BW2522" i="12" s="1"/>
  <c r="BP2518" i="12"/>
  <c r="BV2518" i="12" s="1"/>
  <c r="BP509" i="12"/>
  <c r="BV509" i="12" s="1"/>
  <c r="BP992" i="12"/>
  <c r="BV992" i="12" s="1"/>
  <c r="BP966" i="12"/>
  <c r="BV966" i="12" s="1"/>
  <c r="BP2637" i="12"/>
  <c r="BV2637" i="12" s="1"/>
  <c r="BQ1629" i="12"/>
  <c r="BW1629" i="12" s="1"/>
  <c r="BQ2598" i="12"/>
  <c r="BW2598" i="12" s="1"/>
  <c r="BQ2592" i="12"/>
  <c r="BW2592" i="12" s="1"/>
  <c r="BQ2570" i="12"/>
  <c r="BW2570" i="12" s="1"/>
  <c r="BO2538" i="12"/>
  <c r="BU2538" i="12" s="1"/>
  <c r="BP1296" i="12"/>
  <c r="BV1296" i="12" s="1"/>
  <c r="BP2561" i="12"/>
  <c r="BV2561" i="12" s="1"/>
  <c r="BO579" i="12"/>
  <c r="BU579" i="12" s="1"/>
  <c r="BP1629" i="12"/>
  <c r="BV1629" i="12" s="1"/>
  <c r="BO1286" i="12"/>
  <c r="BU1286" i="12" s="1"/>
  <c r="BO2546" i="12"/>
  <c r="BU2546" i="12" s="1"/>
  <c r="BQ2542" i="12"/>
  <c r="BW2542" i="12" s="1"/>
  <c r="BQ974" i="12"/>
  <c r="BW974" i="12" s="1"/>
  <c r="BO2550" i="12"/>
  <c r="BU2550" i="12" s="1"/>
  <c r="BP2632" i="12"/>
  <c r="BV2632" i="12" s="1"/>
  <c r="BQ648" i="12"/>
  <c r="BW648" i="12" s="1"/>
  <c r="BO2515" i="12"/>
  <c r="BU2515" i="12" s="1"/>
  <c r="BO1302" i="12"/>
  <c r="BU1302" i="12" s="1"/>
  <c r="BP1843" i="12"/>
  <c r="BV1843" i="12" s="1"/>
  <c r="BP1842" i="12"/>
  <c r="BV1842" i="12" s="1"/>
  <c r="BO2593" i="12"/>
  <c r="BU2593" i="12" s="1"/>
  <c r="BQ2545" i="12"/>
  <c r="BW2545" i="12" s="1"/>
  <c r="BQ2546" i="12"/>
  <c r="BW2546" i="12" s="1"/>
  <c r="BO992" i="12"/>
  <c r="BU992" i="12" s="1"/>
  <c r="BQ2338" i="12"/>
  <c r="BW2338" i="12" s="1"/>
  <c r="BP642" i="12"/>
  <c r="BV642" i="12" s="1"/>
  <c r="BO966" i="12"/>
  <c r="BU966" i="12" s="1"/>
  <c r="BQ966" i="12"/>
  <c r="BW966" i="12" s="1"/>
  <c r="BQ1419" i="12"/>
  <c r="BW1419" i="12" s="1"/>
  <c r="BP2535" i="12"/>
  <c r="BV2535" i="12" s="1"/>
  <c r="BO648" i="12"/>
  <c r="BU648" i="12" s="1"/>
  <c r="BQ2502" i="12"/>
  <c r="BW2502" i="12" s="1"/>
  <c r="BO2522" i="12"/>
  <c r="BU2522" i="12" s="1"/>
  <c r="BQ1296" i="12"/>
  <c r="BW1296" i="12" s="1"/>
  <c r="BQ650" i="12"/>
  <c r="BW650" i="12" s="1"/>
  <c r="BO2545" i="12"/>
  <c r="BU2545" i="12" s="1"/>
  <c r="BQ1842" i="12"/>
  <c r="BW1842" i="12" s="1"/>
  <c r="BO2554" i="12"/>
  <c r="BU2554" i="12" s="1"/>
  <c r="BO2526" i="12"/>
  <c r="BU2526" i="12" s="1"/>
  <c r="BP2549" i="12"/>
  <c r="BV2549" i="12" s="1"/>
  <c r="BQ2549" i="12"/>
  <c r="BW2549" i="12" s="1"/>
  <c r="BP2514" i="12"/>
  <c r="BV2514" i="12" s="1"/>
  <c r="BP2542" i="12"/>
  <c r="BV2542" i="12" s="1"/>
  <c r="BQ2518" i="12"/>
  <c r="BW2518" i="12" s="1"/>
  <c r="BO2534" i="12"/>
  <c r="BU2534" i="12" s="1"/>
  <c r="BO2487" i="12"/>
  <c r="BU2487" i="12" s="1"/>
  <c r="BP2534" i="12"/>
  <c r="BV2534" i="12" s="1"/>
  <c r="BO2503" i="12"/>
  <c r="BU2503" i="12" s="1"/>
  <c r="BO642" i="12"/>
  <c r="BU642" i="12" s="1"/>
  <c r="BQ2593" i="12"/>
  <c r="BW2593" i="12" s="1"/>
  <c r="BQ968" i="12"/>
  <c r="BW968" i="12" s="1"/>
  <c r="BP1286" i="12"/>
  <c r="BV1286" i="12" s="1"/>
  <c r="BO650" i="12"/>
  <c r="BU650" i="12" s="1"/>
  <c r="BO2633" i="12"/>
  <c r="BU2633" i="12" s="1"/>
  <c r="BP2526" i="12"/>
  <c r="BV2526" i="12" s="1"/>
  <c r="BQ2633" i="12"/>
  <c r="BW2633" i="12" s="1"/>
  <c r="BP2341" i="12"/>
  <c r="BV2341" i="12" s="1"/>
  <c r="BQ2538" i="12"/>
  <c r="BW2538" i="12" s="1"/>
  <c r="BQ579" i="12"/>
  <c r="BW579" i="12" s="1"/>
  <c r="BO2608" i="12"/>
  <c r="BU2608" i="12" s="1"/>
  <c r="BP579" i="12"/>
  <c r="BV579" i="12" s="1"/>
  <c r="BP650" i="12"/>
  <c r="BV650" i="12" s="1"/>
  <c r="BO2589" i="12"/>
  <c r="BU2589" i="12" s="1"/>
  <c r="BP2636" i="12"/>
  <c r="BV2636" i="12" s="1"/>
  <c r="BQ2519" i="12"/>
  <c r="BW2519" i="12" s="1"/>
  <c r="BP1944" i="12"/>
  <c r="BV1944" i="12" s="1"/>
  <c r="BP2545" i="12"/>
  <c r="BV2545" i="12" s="1"/>
  <c r="BO2502" i="12"/>
  <c r="BU2502" i="12" s="1"/>
  <c r="BO2611" i="12"/>
  <c r="BU2611" i="12" s="1"/>
  <c r="BP2554" i="12"/>
  <c r="BV2554" i="12" s="1"/>
  <c r="BP2593" i="12"/>
  <c r="BV2593" i="12" s="1"/>
  <c r="BP2487" i="12"/>
  <c r="BV2487" i="12" s="1"/>
  <c r="BO2542" i="12"/>
  <c r="BU2542" i="12" s="1"/>
  <c r="BQ509" i="12"/>
  <c r="BW509" i="12" s="1"/>
  <c r="BQ644" i="12"/>
  <c r="BW644" i="12" s="1"/>
  <c r="BO1842" i="12"/>
  <c r="BU1842" i="12" s="1"/>
  <c r="BP2618" i="12"/>
  <c r="BV2618" i="12" s="1"/>
  <c r="BO2565" i="12"/>
  <c r="BU2565" i="12" s="1"/>
  <c r="BQ1944" i="12"/>
  <c r="BW1944" i="12" s="1"/>
  <c r="BO2569" i="12"/>
  <c r="BU2569" i="12" s="1"/>
  <c r="BO1945" i="12"/>
  <c r="BU1945" i="12" s="1"/>
  <c r="BQ1843" i="12"/>
  <c r="BW1843" i="12" s="1"/>
  <c r="BP2570" i="12"/>
  <c r="BV2570" i="12" s="1"/>
  <c r="BQ2589" i="12"/>
  <c r="BW2589" i="12" s="1"/>
  <c r="BP2337" i="12"/>
  <c r="BV2337" i="12" s="1"/>
  <c r="BP644" i="12"/>
  <c r="BV644" i="12" s="1"/>
  <c r="BP2553" i="12"/>
  <c r="BV2553" i="12" s="1"/>
  <c r="BP1515" i="12"/>
  <c r="BV1515" i="12" s="1"/>
  <c r="BP2523" i="12"/>
  <c r="BV2523" i="12" s="1"/>
  <c r="BP2612" i="12"/>
  <c r="BV2612" i="12" s="1"/>
  <c r="BO2535" i="12"/>
  <c r="BU2535" i="12" s="1"/>
  <c r="BP2531" i="12"/>
  <c r="BV2531" i="12" s="1"/>
  <c r="BO2514" i="12"/>
  <c r="BU2514" i="12" s="1"/>
  <c r="BP2338" i="12"/>
  <c r="BV2338" i="12" s="1"/>
  <c r="BQ2611" i="12"/>
  <c r="BW2611" i="12" s="1"/>
  <c r="BQ1302" i="12"/>
  <c r="BW1302" i="12" s="1"/>
  <c r="BQ2494" i="12"/>
  <c r="BW2494" i="12" s="1"/>
  <c r="BO974" i="12"/>
  <c r="BU974" i="12" s="1"/>
  <c r="BP1388" i="12"/>
  <c r="BV1388" i="12" s="1"/>
  <c r="BO2495" i="12"/>
  <c r="BU2495" i="12" s="1"/>
  <c r="BP972" i="12"/>
  <c r="BV972" i="12" s="1"/>
  <c r="BQ2618" i="12"/>
  <c r="BW2618" i="12" s="1"/>
  <c r="BP2342" i="12"/>
  <c r="BV2342" i="12" s="1"/>
  <c r="BQ2554" i="12"/>
  <c r="BW2554" i="12" s="1"/>
  <c r="BQ2503" i="12"/>
  <c r="BW2503" i="12" s="1"/>
  <c r="BO2337" i="12"/>
  <c r="BU2337" i="12" s="1"/>
  <c r="BE1130" i="12"/>
  <c r="BK1130" i="12" s="1"/>
  <c r="BD1439" i="12"/>
  <c r="BJ1439" i="12" s="1"/>
  <c r="BE1315" i="12"/>
  <c r="BK1315" i="12" s="1"/>
  <c r="BD1469" i="12"/>
  <c r="BJ1469" i="12" s="1"/>
  <c r="BC2606" i="12"/>
  <c r="BI2606" i="12" s="1"/>
  <c r="BE1738" i="12"/>
  <c r="BK1738" i="12" s="1"/>
  <c r="BD1343" i="12"/>
  <c r="BJ1343" i="12" s="1"/>
  <c r="BE1670" i="12"/>
  <c r="BK1670" i="12" s="1"/>
  <c r="BD742" i="12"/>
  <c r="BJ742" i="12" s="1"/>
  <c r="BE780" i="12"/>
  <c r="BK780" i="12" s="1"/>
  <c r="BE742" i="12"/>
  <c r="BK742" i="12" s="1"/>
  <c r="BC1130" i="12"/>
  <c r="BI1130" i="12" s="1"/>
  <c r="BE1449" i="12"/>
  <c r="BK1449" i="12" s="1"/>
  <c r="BC526" i="12"/>
  <c r="BI526" i="12" s="1"/>
  <c r="BD2597" i="12"/>
  <c r="BJ2597" i="12" s="1"/>
  <c r="BC2617" i="12"/>
  <c r="BI2617" i="12" s="1"/>
  <c r="BC2596" i="12"/>
  <c r="BI2596" i="12" s="1"/>
  <c r="BE1619" i="12"/>
  <c r="BK1619" i="12" s="1"/>
  <c r="BC2580" i="12"/>
  <c r="BI2580" i="12" s="1"/>
  <c r="BC2588" i="12"/>
  <c r="BI2588" i="12" s="1"/>
  <c r="BD2617" i="12"/>
  <c r="BJ2617" i="12" s="1"/>
  <c r="BE2597" i="12"/>
  <c r="BK2597" i="12" s="1"/>
  <c r="BE1134" i="12"/>
  <c r="BK1134" i="12" s="1"/>
  <c r="BE2596" i="12"/>
  <c r="BK2596" i="12" s="1"/>
  <c r="BC1714" i="12"/>
  <c r="BI1714" i="12" s="1"/>
  <c r="BE2606" i="12"/>
  <c r="BK2606" i="12" s="1"/>
  <c r="BC1469" i="12"/>
  <c r="BI1469" i="12" s="1"/>
  <c r="BD1130" i="12"/>
  <c r="BJ1130" i="12" s="1"/>
  <c r="BD2607" i="12"/>
  <c r="BJ2607" i="12" s="1"/>
  <c r="BD1315" i="12"/>
  <c r="BJ1315" i="12" s="1"/>
  <c r="BE526" i="12"/>
  <c r="BK526" i="12" s="1"/>
  <c r="BE1439" i="12"/>
  <c r="BK1439" i="12" s="1"/>
  <c r="BC1315" i="12"/>
  <c r="BI1315" i="12" s="1"/>
  <c r="BD2606" i="12"/>
  <c r="BJ2606" i="12" s="1"/>
  <c r="BE1469" i="12"/>
  <c r="BK1469" i="12" s="1"/>
  <c r="BC1449" i="12"/>
  <c r="BI1449" i="12" s="1"/>
  <c r="BD2486" i="12"/>
  <c r="BJ2486" i="12" s="1"/>
  <c r="BC2607" i="12"/>
  <c r="BI2607" i="12" s="1"/>
  <c r="BC742" i="12"/>
  <c r="BI742" i="12" s="1"/>
  <c r="BD1714" i="12"/>
  <c r="BJ1714" i="12" s="1"/>
  <c r="BC741" i="12"/>
  <c r="BI741" i="12" s="1"/>
  <c r="BE2617" i="12"/>
  <c r="BK2617" i="12" s="1"/>
  <c r="BE2580" i="12"/>
  <c r="BK2580" i="12" s="1"/>
  <c r="BE1343" i="12"/>
  <c r="BK1343" i="12" s="1"/>
  <c r="BD2588" i="12"/>
  <c r="BJ2588" i="12" s="1"/>
  <c r="BD741" i="12"/>
  <c r="BJ741" i="12" s="1"/>
  <c r="BC1134" i="12"/>
  <c r="BI1134" i="12" s="1"/>
  <c r="BD2580" i="12"/>
  <c r="BJ2580" i="12" s="1"/>
  <c r="BE2588" i="12"/>
  <c r="BK2588" i="12" s="1"/>
  <c r="BC2597" i="12"/>
  <c r="BI2597" i="12" s="1"/>
  <c r="BC1439" i="12"/>
  <c r="BI1439" i="12" s="1"/>
  <c r="BD1670" i="12"/>
  <c r="BJ1670" i="12" s="1"/>
  <c r="BD1619" i="12"/>
  <c r="BJ1619" i="12" s="1"/>
  <c r="BC1738" i="12"/>
  <c r="BI1738" i="12" s="1"/>
  <c r="BD1738" i="12"/>
  <c r="BJ1738" i="12" s="1"/>
  <c r="BD1449" i="12"/>
  <c r="BJ1449" i="12" s="1"/>
  <c r="BD1134" i="12"/>
  <c r="BJ1134" i="12" s="1"/>
  <c r="BC2486" i="12"/>
  <c r="BI2486" i="12" s="1"/>
  <c r="BE2486" i="12"/>
  <c r="BK2486" i="12" s="1"/>
  <c r="BC1619" i="12"/>
  <c r="BI1619" i="12" s="1"/>
  <c r="BD526" i="12"/>
  <c r="BJ526" i="12" s="1"/>
  <c r="BE741" i="12"/>
  <c r="BK741" i="12" s="1"/>
  <c r="BE2607" i="12"/>
  <c r="BK2607" i="12" s="1"/>
  <c r="BC1343" i="12"/>
  <c r="BI1343" i="12" s="1"/>
  <c r="BE1714" i="12"/>
  <c r="BK1714" i="12" s="1"/>
  <c r="BD2596" i="12"/>
  <c r="BJ2596" i="12" s="1"/>
  <c r="AI1313" i="12"/>
  <c r="AM1313" i="12" s="1"/>
  <c r="AQ1313" i="12" s="1"/>
  <c r="AW1313" i="12" s="1"/>
  <c r="AI2485" i="12"/>
  <c r="AM2485" i="12" s="1"/>
  <c r="AQ2485" i="12" s="1"/>
  <c r="AW2485" i="12" s="1"/>
  <c r="AK779" i="12"/>
  <c r="AS779" i="12" s="1"/>
  <c r="AY779" i="12" s="1"/>
  <c r="AI1468" i="12"/>
  <c r="AM1468" i="12" s="1"/>
  <c r="AQ1468" i="12" s="1"/>
  <c r="AW1468" i="12" s="1"/>
  <c r="AJ965" i="12"/>
  <c r="AR965" i="12" s="1"/>
  <c r="AX965" i="12" s="1"/>
  <c r="AI1438" i="12"/>
  <c r="AM1438" i="12" s="1"/>
  <c r="AQ1438" i="12" s="1"/>
  <c r="AW1438" i="12" s="1"/>
  <c r="AJ1313" i="12"/>
  <c r="AR1313" i="12" s="1"/>
  <c r="AX1313" i="12" s="1"/>
  <c r="AJ970" i="12"/>
  <c r="AR970" i="12" s="1"/>
  <c r="AX970" i="12" s="1"/>
  <c r="AI1129" i="12"/>
  <c r="AM1129" i="12" s="1"/>
  <c r="AQ1129" i="12" s="1"/>
  <c r="AW1129" i="12" s="1"/>
  <c r="AJ1736" i="12"/>
  <c r="AR1736" i="12" s="1"/>
  <c r="AX1736" i="12" s="1"/>
  <c r="AK524" i="12"/>
  <c r="AS524" i="12" s="1"/>
  <c r="AY524" i="12" s="1"/>
  <c r="AK646" i="12"/>
  <c r="AS646" i="12" s="1"/>
  <c r="AY646" i="12" s="1"/>
  <c r="AJ2615" i="12"/>
  <c r="AR2615" i="12" s="1"/>
  <c r="AX2615" i="12" s="1"/>
  <c r="AJ964" i="12"/>
  <c r="AR964" i="12" s="1"/>
  <c r="AX964" i="12" s="1"/>
  <c r="AJ1132" i="12"/>
  <c r="AR1132" i="12" s="1"/>
  <c r="AX1132" i="12" s="1"/>
  <c r="AK1313" i="12"/>
  <c r="AS1313" i="12" s="1"/>
  <c r="AY1313" i="12" s="1"/>
  <c r="AK1669" i="12"/>
  <c r="AS1669" i="12" s="1"/>
  <c r="AY1669" i="12" s="1"/>
  <c r="AI965" i="12"/>
  <c r="AM965" i="12" s="1"/>
  <c r="AQ965" i="12" s="1"/>
  <c r="AW965" i="12" s="1"/>
  <c r="AJ1737" i="12"/>
  <c r="AR1737" i="12" s="1"/>
  <c r="AX1737" i="12" s="1"/>
  <c r="AI1314" i="12"/>
  <c r="AM1314" i="12" s="1"/>
  <c r="AQ1314" i="12" s="1"/>
  <c r="AW1314" i="12" s="1"/>
  <c r="AK1342" i="12"/>
  <c r="AS1342" i="12" s="1"/>
  <c r="AY1342" i="12" s="1"/>
  <c r="AJ2616" i="12"/>
  <c r="AR2616" i="12" s="1"/>
  <c r="AX2616" i="12" s="1"/>
  <c r="AJ1713" i="12"/>
  <c r="AR1713" i="12" s="1"/>
  <c r="AX1713" i="12" s="1"/>
  <c r="AJ1342" i="12"/>
  <c r="AR1342" i="12" s="1"/>
  <c r="AX1342" i="12" s="1"/>
  <c r="AJ1314" i="12"/>
  <c r="AR1314" i="12" s="1"/>
  <c r="AX1314" i="12" s="1"/>
  <c r="AK1618" i="12"/>
  <c r="AS1618" i="12" s="1"/>
  <c r="AY1618" i="12" s="1"/>
  <c r="AK1668" i="12"/>
  <c r="AS1668" i="12" s="1"/>
  <c r="AY1668" i="12" s="1"/>
  <c r="AI1712" i="12"/>
  <c r="AM1712" i="12" s="1"/>
  <c r="AQ1712" i="12" s="1"/>
  <c r="AW1712" i="12" s="1"/>
  <c r="AI646" i="12"/>
  <c r="AM646" i="12" s="1"/>
  <c r="AQ646" i="12" s="1"/>
  <c r="AW646" i="12" s="1"/>
  <c r="AK640" i="12"/>
  <c r="AS640" i="12" s="1"/>
  <c r="AY640" i="12" s="1"/>
  <c r="AK1617" i="12"/>
  <c r="AS1617" i="12" s="1"/>
  <c r="AY1617" i="12" s="1"/>
  <c r="AK1437" i="12"/>
  <c r="AS1437" i="12" s="1"/>
  <c r="AY1437" i="12" s="1"/>
  <c r="AK1129" i="12"/>
  <c r="AS1129" i="12" s="1"/>
  <c r="AY1129" i="12" s="1"/>
  <c r="AI1618" i="12"/>
  <c r="AM1618" i="12" s="1"/>
  <c r="AQ1618" i="12" s="1"/>
  <c r="AW1618" i="12" s="1"/>
  <c r="AK1341" i="12"/>
  <c r="AS1341" i="12" s="1"/>
  <c r="AY1341" i="12" s="1"/>
  <c r="AK778" i="12"/>
  <c r="AS778" i="12" s="1"/>
  <c r="AY778" i="12" s="1"/>
  <c r="AK971" i="12"/>
  <c r="AS971" i="12" s="1"/>
  <c r="AY971" i="12" s="1"/>
  <c r="AK1133" i="12"/>
  <c r="AS1133" i="12" s="1"/>
  <c r="AY1133" i="12" s="1"/>
  <c r="AI1448" i="12"/>
  <c r="AM1448" i="12" s="1"/>
  <c r="AQ1448" i="12" s="1"/>
  <c r="AW1448" i="12" s="1"/>
  <c r="AK641" i="12"/>
  <c r="AS641" i="12" s="1"/>
  <c r="AY641" i="12" s="1"/>
  <c r="AK970" i="12"/>
  <c r="AS970" i="12" s="1"/>
  <c r="AY970" i="12" s="1"/>
  <c r="AJ1128" i="12"/>
  <c r="AR1128" i="12" s="1"/>
  <c r="AX1128" i="12" s="1"/>
  <c r="AI1736" i="12"/>
  <c r="AM1736" i="12" s="1"/>
  <c r="AQ1736" i="12" s="1"/>
  <c r="AW1736" i="12" s="1"/>
  <c r="AJ1437" i="12"/>
  <c r="AR1437" i="12" s="1"/>
  <c r="AX1437" i="12" s="1"/>
  <c r="AK2615" i="12"/>
  <c r="AS2615" i="12" s="1"/>
  <c r="AY2615" i="12" s="1"/>
  <c r="AJ640" i="12"/>
  <c r="AR640" i="12" s="1"/>
  <c r="AX640" i="12" s="1"/>
  <c r="AJ1712" i="12"/>
  <c r="AR1712" i="12" s="1"/>
  <c r="AX1712" i="12" s="1"/>
  <c r="AJ1617" i="12"/>
  <c r="AR1617" i="12" s="1"/>
  <c r="AX1617" i="12" s="1"/>
  <c r="AJ1133" i="12"/>
  <c r="AR1133" i="12" s="1"/>
  <c r="AX1133" i="12" s="1"/>
  <c r="AJ1468" i="12"/>
  <c r="AR1468" i="12" s="1"/>
  <c r="AX1468" i="12" s="1"/>
  <c r="AI1133" i="12"/>
  <c r="AM1133" i="12" s="1"/>
  <c r="AQ1133" i="12" s="1"/>
  <c r="AW1133" i="12" s="1"/>
  <c r="AI1737" i="12"/>
  <c r="AM1737" i="12" s="1"/>
  <c r="AQ1737" i="12" s="1"/>
  <c r="AW1737" i="12" s="1"/>
  <c r="AK525" i="12"/>
  <c r="AS525" i="12" s="1"/>
  <c r="AY525" i="12" s="1"/>
  <c r="AK647" i="12"/>
  <c r="AS647" i="12" s="1"/>
  <c r="AY647" i="12" s="1"/>
  <c r="AJ641" i="12"/>
  <c r="AR641" i="12" s="1"/>
  <c r="AX641" i="12" s="1"/>
  <c r="AJ525" i="12"/>
  <c r="AR525" i="12" s="1"/>
  <c r="AX525" i="12" s="1"/>
  <c r="AK1314" i="12"/>
  <c r="AS1314" i="12" s="1"/>
  <c r="AY1314" i="12" s="1"/>
  <c r="AI2616" i="12"/>
  <c r="AM2616" i="12" s="1"/>
  <c r="AQ2616" i="12" s="1"/>
  <c r="AW2616" i="12" s="1"/>
  <c r="AJ1448" i="12"/>
  <c r="AR1448" i="12" s="1"/>
  <c r="AX1448" i="12" s="1"/>
  <c r="AI1437" i="12"/>
  <c r="AM1437" i="12" s="1"/>
  <c r="AQ1437" i="12" s="1"/>
  <c r="AW1437" i="12" s="1"/>
  <c r="AK1128" i="12"/>
  <c r="AS1128" i="12" s="1"/>
  <c r="AY1128" i="12" s="1"/>
  <c r="AJ646" i="12"/>
  <c r="AR646" i="12" s="1"/>
  <c r="AX646" i="12" s="1"/>
  <c r="AI964" i="12"/>
  <c r="AM964" i="12" s="1"/>
  <c r="AQ964" i="12" s="1"/>
  <c r="AW964" i="12" s="1"/>
  <c r="AI1617" i="12"/>
  <c r="AM1617" i="12" s="1"/>
  <c r="AQ1617" i="12" s="1"/>
  <c r="AW1617" i="12" s="1"/>
  <c r="AI524" i="12"/>
  <c r="AM524" i="12" s="1"/>
  <c r="AQ524" i="12" s="1"/>
  <c r="AW524" i="12" s="1"/>
  <c r="AI647" i="12"/>
  <c r="AM647" i="12" s="1"/>
  <c r="AQ647" i="12" s="1"/>
  <c r="AW647" i="12" s="1"/>
  <c r="AK1468" i="12"/>
  <c r="AS1468" i="12" s="1"/>
  <c r="AY1468" i="12" s="1"/>
  <c r="AI970" i="12"/>
  <c r="AM970" i="12" s="1"/>
  <c r="AQ970" i="12" s="1"/>
  <c r="AW970" i="12" s="1"/>
  <c r="AK1712" i="12"/>
  <c r="AS1712" i="12" s="1"/>
  <c r="AY1712" i="12" s="1"/>
  <c r="AJ1129" i="12"/>
  <c r="AR1129" i="12" s="1"/>
  <c r="AX1129" i="12" s="1"/>
  <c r="AI971" i="12"/>
  <c r="AM971" i="12" s="1"/>
  <c r="AQ971" i="12" s="1"/>
  <c r="AW971" i="12" s="1"/>
  <c r="AJ1668" i="12"/>
  <c r="AR1668" i="12" s="1"/>
  <c r="AX1668" i="12" s="1"/>
  <c r="AI1132" i="12"/>
  <c r="AM1132" i="12" s="1"/>
  <c r="AQ1132" i="12" s="1"/>
  <c r="AW1132" i="12" s="1"/>
  <c r="AK965" i="12"/>
  <c r="AS965" i="12" s="1"/>
  <c r="AY965" i="12" s="1"/>
  <c r="AK1736" i="12"/>
  <c r="AS1736" i="12" s="1"/>
  <c r="AY1736" i="12" s="1"/>
  <c r="AK1132" i="12"/>
  <c r="AS1132" i="12" s="1"/>
  <c r="AY1132" i="12" s="1"/>
  <c r="AJ2485" i="12"/>
  <c r="AR2485" i="12" s="1"/>
  <c r="AX2485" i="12" s="1"/>
  <c r="AI640" i="12"/>
  <c r="AM640" i="12" s="1"/>
  <c r="AQ640" i="12" s="1"/>
  <c r="AW640" i="12" s="1"/>
  <c r="AJ524" i="12"/>
  <c r="AR524" i="12" s="1"/>
  <c r="AX524" i="12" s="1"/>
  <c r="AJ1341" i="12"/>
  <c r="AR1341" i="12" s="1"/>
  <c r="AX1341" i="12" s="1"/>
  <c r="AJ1618" i="12"/>
  <c r="AR1618" i="12" s="1"/>
  <c r="AX1618" i="12" s="1"/>
  <c r="AI1713" i="12"/>
  <c r="AM1713" i="12" s="1"/>
  <c r="AQ1713" i="12" s="1"/>
  <c r="AW1713" i="12" s="1"/>
  <c r="AI1342" i="12"/>
  <c r="AM1342" i="12" s="1"/>
  <c r="AQ1342" i="12" s="1"/>
  <c r="AW1342" i="12" s="1"/>
  <c r="AK1737" i="12"/>
  <c r="AS1737" i="12" s="1"/>
  <c r="AY1737" i="12" s="1"/>
  <c r="AJ1438" i="12"/>
  <c r="AR1438" i="12" s="1"/>
  <c r="AX1438" i="12" s="1"/>
  <c r="AK2616" i="12"/>
  <c r="AS2616" i="12" s="1"/>
  <c r="AY2616" i="12" s="1"/>
  <c r="AI641" i="12"/>
  <c r="AM641" i="12" s="1"/>
  <c r="AQ641" i="12" s="1"/>
  <c r="AW641" i="12" s="1"/>
  <c r="AK1713" i="12"/>
  <c r="AS1713" i="12" s="1"/>
  <c r="AY1713" i="12" s="1"/>
  <c r="AK1448" i="12"/>
  <c r="AS1448" i="12" s="1"/>
  <c r="AY1448" i="12" s="1"/>
  <c r="AJ647" i="12"/>
  <c r="AR647" i="12" s="1"/>
  <c r="AX647" i="12" s="1"/>
  <c r="AI525" i="12"/>
  <c r="AM525" i="12" s="1"/>
  <c r="AQ525" i="12" s="1"/>
  <c r="AW525" i="12" s="1"/>
  <c r="AI1128" i="12"/>
  <c r="AM1128" i="12" s="1"/>
  <c r="AQ1128" i="12" s="1"/>
  <c r="AW1128" i="12" s="1"/>
  <c r="AI2615" i="12"/>
  <c r="AM2615" i="12" s="1"/>
  <c r="AQ2615" i="12" s="1"/>
  <c r="AW2615" i="12" s="1"/>
  <c r="AK2485" i="12"/>
  <c r="AS2485" i="12" s="1"/>
  <c r="AY2485" i="12" s="1"/>
  <c r="AK964" i="12"/>
  <c r="AS964" i="12" s="1"/>
  <c r="AY964" i="12" s="1"/>
  <c r="AI1341" i="12"/>
  <c r="AM1341" i="12" s="1"/>
  <c r="AQ1341" i="12" s="1"/>
  <c r="AW1341" i="12" s="1"/>
  <c r="AJ1669" i="12"/>
  <c r="AR1669" i="12" s="1"/>
  <c r="AX1669" i="12" s="1"/>
  <c r="AJ971" i="12"/>
  <c r="AR971" i="12" s="1"/>
  <c r="AX971" i="12" s="1"/>
  <c r="AK1438" i="12"/>
  <c r="AS1438" i="12" s="1"/>
  <c r="AY1438" i="12" s="1"/>
  <c r="AD402" i="12"/>
  <c r="AC2483" i="12"/>
  <c r="AC1446" i="12"/>
  <c r="AC402" i="12"/>
  <c r="AC400" i="12"/>
  <c r="AD2484" i="12"/>
  <c r="AC639" i="12"/>
  <c r="AE1466" i="12"/>
  <c r="AE2484" i="12"/>
  <c r="AC1467" i="12"/>
  <c r="AE639" i="12"/>
  <c r="AC168" i="12"/>
  <c r="AE1467" i="12"/>
  <c r="AE1446" i="12"/>
  <c r="AC1466" i="12"/>
  <c r="AD400" i="12"/>
  <c r="AD639" i="12"/>
  <c r="AE168" i="12"/>
  <c r="AD2483" i="12"/>
  <c r="AD1467" i="12"/>
  <c r="AD1447" i="12"/>
  <c r="AE2483" i="12"/>
  <c r="AD168" i="12"/>
  <c r="AE402" i="12"/>
  <c r="AE400" i="12"/>
  <c r="AC2484" i="12"/>
  <c r="AD1466" i="12"/>
  <c r="AD1446" i="12"/>
  <c r="AE1447" i="12"/>
  <c r="AC1447" i="12"/>
  <c r="G30" i="12"/>
  <c r="M31" i="12"/>
  <c r="U31" i="12" s="1"/>
  <c r="F406" i="12"/>
  <c r="L407" i="12"/>
  <c r="T407" i="12" s="1"/>
  <c r="F415" i="12"/>
  <c r="L416" i="12"/>
  <c r="T416" i="12" s="1"/>
  <c r="F30" i="12"/>
  <c r="L31" i="12"/>
  <c r="T31" i="12" s="1"/>
  <c r="H406" i="12"/>
  <c r="N407" i="12"/>
  <c r="V407" i="12" s="1"/>
  <c r="H415" i="12"/>
  <c r="N416" i="12"/>
  <c r="V416" i="12" s="1"/>
  <c r="H30" i="12"/>
  <c r="N31" i="12"/>
  <c r="V31" i="12" s="1"/>
  <c r="G406" i="12"/>
  <c r="M407" i="12"/>
  <c r="U407" i="12" s="1"/>
  <c r="G415" i="12"/>
  <c r="M416" i="12"/>
  <c r="U416" i="12" s="1"/>
  <c r="H399" i="12"/>
  <c r="N399" i="12" s="1"/>
  <c r="V399" i="12" s="1"/>
  <c r="CD399" i="12"/>
  <c r="F399" i="12"/>
  <c r="L399" i="12" s="1"/>
  <c r="T399" i="12" s="1"/>
  <c r="G399" i="12"/>
  <c r="M399" i="12" s="1"/>
  <c r="U399" i="12" s="1"/>
  <c r="CC2554" i="12" l="1"/>
  <c r="CA2495" i="12"/>
  <c r="CC1302" i="12"/>
  <c r="CB2531" i="12"/>
  <c r="CB1515" i="12"/>
  <c r="CC2589" i="12"/>
  <c r="CA2569" i="12"/>
  <c r="CA1842" i="12"/>
  <c r="CB2487" i="12"/>
  <c r="CA2502" i="12"/>
  <c r="CB2636" i="12"/>
  <c r="CA2608" i="12"/>
  <c r="CC2633" i="12"/>
  <c r="CB1286" i="12"/>
  <c r="CA2503" i="12"/>
  <c r="CC2518" i="12"/>
  <c r="CB2549" i="12"/>
  <c r="CA2545" i="12"/>
  <c r="CC2502" i="12"/>
  <c r="CC966" i="12"/>
  <c r="CA992" i="12"/>
  <c r="CB1842" i="12"/>
  <c r="CC648" i="12"/>
  <c r="CC2542" i="12"/>
  <c r="CA579" i="12"/>
  <c r="CC2570" i="12"/>
  <c r="CB2637" i="12"/>
  <c r="CB2518" i="12"/>
  <c r="CC2495" i="12"/>
  <c r="CC1945" i="12"/>
  <c r="CA644" i="12"/>
  <c r="CA890" i="12"/>
  <c r="CA1296" i="12"/>
  <c r="CB968" i="12"/>
  <c r="CB1302" i="12"/>
  <c r="CB2562" i="12"/>
  <c r="CB1945" i="12"/>
  <c r="CC2569" i="12"/>
  <c r="CC1388" i="12"/>
  <c r="CA2519" i="12"/>
  <c r="CA2527" i="12"/>
  <c r="CA968" i="12"/>
  <c r="CC2342" i="12"/>
  <c r="CB2598" i="12"/>
  <c r="CC2534" i="12"/>
  <c r="CB2608" i="12"/>
  <c r="CB2633" i="12"/>
  <c r="CB2592" i="12"/>
  <c r="CC642" i="12"/>
  <c r="CB2530" i="12"/>
  <c r="CA1629" i="12"/>
  <c r="CA1388" i="12"/>
  <c r="CB2342" i="12"/>
  <c r="CB1388" i="12"/>
  <c r="CC2611" i="12"/>
  <c r="CA2535" i="12"/>
  <c r="CB2553" i="12"/>
  <c r="CB2570" i="12"/>
  <c r="CC1944" i="12"/>
  <c r="CC644" i="12"/>
  <c r="CB2593" i="12"/>
  <c r="CB2545" i="12"/>
  <c r="CA2589" i="12"/>
  <c r="CC579" i="12"/>
  <c r="CB2526" i="12"/>
  <c r="CC968" i="12"/>
  <c r="CB2534" i="12"/>
  <c r="CB2542" i="12"/>
  <c r="CA2526" i="12"/>
  <c r="CC650" i="12"/>
  <c r="CA648" i="12"/>
  <c r="CA966" i="12"/>
  <c r="CC2546" i="12"/>
  <c r="CB1843" i="12"/>
  <c r="CB2632" i="12"/>
  <c r="CA2546" i="12"/>
  <c r="CB2561" i="12"/>
  <c r="CC2592" i="12"/>
  <c r="CB966" i="12"/>
  <c r="CC2522" i="12"/>
  <c r="CC2632" i="12"/>
  <c r="CC1286" i="12"/>
  <c r="CB2503" i="12"/>
  <c r="CC2637" i="12"/>
  <c r="CA1944" i="12"/>
  <c r="CC2612" i="12"/>
  <c r="CC2561" i="12"/>
  <c r="CC2526" i="12"/>
  <c r="CA2561" i="12"/>
  <c r="CC1515" i="12"/>
  <c r="CA2562" i="12"/>
  <c r="CB2502" i="12"/>
  <c r="CA2553" i="12"/>
  <c r="CC2535" i="12"/>
  <c r="CA2530" i="12"/>
  <c r="CC2515" i="12"/>
  <c r="CB2589" i="12"/>
  <c r="CA2618" i="12"/>
  <c r="CC2487" i="12"/>
  <c r="CB2550" i="12"/>
  <c r="CC2523" i="12"/>
  <c r="CC2341" i="12"/>
  <c r="CC2527" i="12"/>
  <c r="CC890" i="12"/>
  <c r="CA2337" i="12"/>
  <c r="CC2618" i="12"/>
  <c r="CA974" i="12"/>
  <c r="CB2338" i="12"/>
  <c r="CB2612" i="12"/>
  <c r="CB644" i="12"/>
  <c r="CC1843" i="12"/>
  <c r="CA2565" i="12"/>
  <c r="CC509" i="12"/>
  <c r="CB2554" i="12"/>
  <c r="CB1944" i="12"/>
  <c r="CB650" i="12"/>
  <c r="CC2538" i="12"/>
  <c r="CA2633" i="12"/>
  <c r="CC2593" i="12"/>
  <c r="CA2487" i="12"/>
  <c r="CB2514" i="12"/>
  <c r="CA2554" i="12"/>
  <c r="CC1296" i="12"/>
  <c r="CB2535" i="12"/>
  <c r="CB642" i="12"/>
  <c r="CC2545" i="12"/>
  <c r="CA1302" i="12"/>
  <c r="CA2550" i="12"/>
  <c r="CA1286" i="12"/>
  <c r="CB1296" i="12"/>
  <c r="CC2598" i="12"/>
  <c r="CB992" i="12"/>
  <c r="CC972" i="12"/>
  <c r="CB2515" i="12"/>
  <c r="CB2569" i="12"/>
  <c r="CA2592" i="12"/>
  <c r="CA2341" i="12"/>
  <c r="CA2632" i="12"/>
  <c r="CA2637" i="12"/>
  <c r="CC2565" i="12"/>
  <c r="CA2518" i="12"/>
  <c r="CB2611" i="12"/>
  <c r="CB2522" i="12"/>
  <c r="CA2342" i="12"/>
  <c r="CA509" i="12"/>
  <c r="CC2566" i="12"/>
  <c r="CC2530" i="12"/>
  <c r="CA2598" i="12"/>
  <c r="CB890" i="12"/>
  <c r="CA2549" i="12"/>
  <c r="CA2612" i="12"/>
  <c r="CB2546" i="12"/>
  <c r="CB2565" i="12"/>
  <c r="CB2495" i="12"/>
  <c r="CA2531" i="12"/>
  <c r="CA1515" i="12"/>
  <c r="CA2570" i="12"/>
  <c r="CC2503" i="12"/>
  <c r="CB972" i="12"/>
  <c r="CC2494" i="12"/>
  <c r="CA2514" i="12"/>
  <c r="CB2523" i="12"/>
  <c r="CB2337" i="12"/>
  <c r="CA1945" i="12"/>
  <c r="CB2618" i="12"/>
  <c r="CA2542" i="12"/>
  <c r="CA2611" i="12"/>
  <c r="CC2519" i="12"/>
  <c r="CB579" i="12"/>
  <c r="CB2341" i="12"/>
  <c r="CA650" i="12"/>
  <c r="CA642" i="12"/>
  <c r="CA2534" i="12"/>
  <c r="CC2549" i="12"/>
  <c r="CC1842" i="12"/>
  <c r="CA2522" i="12"/>
  <c r="CC1419" i="12"/>
  <c r="CC2338" i="12"/>
  <c r="CA2593" i="12"/>
  <c r="CA2515" i="12"/>
  <c r="CC974" i="12"/>
  <c r="CB1629" i="12"/>
  <c r="CA2538" i="12"/>
  <c r="CC1629" i="12"/>
  <c r="CB509" i="12"/>
  <c r="CC2337" i="12"/>
  <c r="CC2636" i="12"/>
  <c r="CC2608" i="12"/>
  <c r="CA2636" i="12"/>
  <c r="CC2562" i="12"/>
  <c r="CB2494" i="12"/>
  <c r="CA972" i="12"/>
  <c r="CA1419" i="12"/>
  <c r="CB974" i="12"/>
  <c r="CB2566" i="12"/>
  <c r="CB2527" i="12"/>
  <c r="CA2566" i="12"/>
  <c r="CA2494" i="12"/>
  <c r="CC992" i="12"/>
  <c r="CC2514" i="12"/>
  <c r="CA2338" i="12"/>
  <c r="CB2538" i="12"/>
  <c r="CB1419" i="12"/>
  <c r="CC2550" i="12"/>
  <c r="CC2553" i="12"/>
  <c r="CA1843" i="12"/>
  <c r="CB2519" i="12"/>
  <c r="CB648" i="12"/>
  <c r="CC2531" i="12"/>
  <c r="CA2523" i="12"/>
  <c r="BO1619" i="12"/>
  <c r="BU1619" i="12" s="1"/>
  <c r="BP1449" i="12"/>
  <c r="BV1449" i="12" s="1"/>
  <c r="BP2580" i="12"/>
  <c r="BV2580" i="12" s="1"/>
  <c r="BQ1343" i="12"/>
  <c r="BW1343" i="12" s="1"/>
  <c r="BO1449" i="12"/>
  <c r="BU1449" i="12" s="1"/>
  <c r="BP1130" i="12"/>
  <c r="BV1130" i="12" s="1"/>
  <c r="BO2588" i="12"/>
  <c r="BU2588" i="12" s="1"/>
  <c r="BP1469" i="12"/>
  <c r="BV1469" i="12" s="1"/>
  <c r="BQ2607" i="12"/>
  <c r="BW2607" i="12" s="1"/>
  <c r="BQ2486" i="12"/>
  <c r="BW2486" i="12" s="1"/>
  <c r="BP1738" i="12"/>
  <c r="BV1738" i="12" s="1"/>
  <c r="BO1439" i="12"/>
  <c r="BU1439" i="12" s="1"/>
  <c r="BO1134" i="12"/>
  <c r="BU1134" i="12" s="1"/>
  <c r="BQ2580" i="12"/>
  <c r="BW2580" i="12" s="1"/>
  <c r="BO742" i="12"/>
  <c r="BU742" i="12" s="1"/>
  <c r="BQ1469" i="12"/>
  <c r="BW1469" i="12" s="1"/>
  <c r="BQ526" i="12"/>
  <c r="BW526" i="12" s="1"/>
  <c r="BO1469" i="12"/>
  <c r="BU1469" i="12" s="1"/>
  <c r="BQ1134" i="12"/>
  <c r="BW1134" i="12" s="1"/>
  <c r="BO2580" i="12"/>
  <c r="BU2580" i="12" s="1"/>
  <c r="BP2597" i="12"/>
  <c r="BV2597" i="12" s="1"/>
  <c r="BQ742" i="12"/>
  <c r="BW742" i="12" s="1"/>
  <c r="BP1343" i="12"/>
  <c r="BV1343" i="12" s="1"/>
  <c r="BQ1315" i="12"/>
  <c r="BW1315" i="12" s="1"/>
  <c r="BP2596" i="12"/>
  <c r="BV2596" i="12" s="1"/>
  <c r="BQ741" i="12"/>
  <c r="BW741" i="12" s="1"/>
  <c r="BO2486" i="12"/>
  <c r="BU2486" i="12" s="1"/>
  <c r="BO1738" i="12"/>
  <c r="BU1738" i="12" s="1"/>
  <c r="BO2597" i="12"/>
  <c r="BU2597" i="12" s="1"/>
  <c r="BP741" i="12"/>
  <c r="BV741" i="12" s="1"/>
  <c r="BQ2617" i="12"/>
  <c r="BW2617" i="12" s="1"/>
  <c r="BO2607" i="12"/>
  <c r="BU2607" i="12" s="1"/>
  <c r="BP2606" i="12"/>
  <c r="BV2606" i="12" s="1"/>
  <c r="BP1315" i="12"/>
  <c r="BV1315" i="12" s="1"/>
  <c r="BQ2606" i="12"/>
  <c r="BW2606" i="12" s="1"/>
  <c r="BQ2597" i="12"/>
  <c r="BW2597" i="12" s="1"/>
  <c r="BQ1619" i="12"/>
  <c r="BW1619" i="12" s="1"/>
  <c r="BO526" i="12"/>
  <c r="BU526" i="12" s="1"/>
  <c r="BQ780" i="12"/>
  <c r="BW780" i="12" s="1"/>
  <c r="BQ1738" i="12"/>
  <c r="BW1738" i="12" s="1"/>
  <c r="BP1439" i="12"/>
  <c r="BV1439" i="12" s="1"/>
  <c r="BO1343" i="12"/>
  <c r="BU1343" i="12" s="1"/>
  <c r="BP1670" i="12"/>
  <c r="BV1670" i="12" s="1"/>
  <c r="BP1714" i="12"/>
  <c r="BV1714" i="12" s="1"/>
  <c r="BQ1439" i="12"/>
  <c r="BW1439" i="12" s="1"/>
  <c r="BQ2596" i="12"/>
  <c r="BW2596" i="12" s="1"/>
  <c r="BO2617" i="12"/>
  <c r="BU2617" i="12" s="1"/>
  <c r="BO1130" i="12"/>
  <c r="BU1130" i="12" s="1"/>
  <c r="BQ1670" i="12"/>
  <c r="BW1670" i="12" s="1"/>
  <c r="BQ1714" i="12"/>
  <c r="BW1714" i="12" s="1"/>
  <c r="BP526" i="12"/>
  <c r="BV526" i="12" s="1"/>
  <c r="BP1134" i="12"/>
  <c r="BV1134" i="12" s="1"/>
  <c r="BP1619" i="12"/>
  <c r="BV1619" i="12" s="1"/>
  <c r="BQ2588" i="12"/>
  <c r="BW2588" i="12" s="1"/>
  <c r="BP2588" i="12"/>
  <c r="BV2588" i="12" s="1"/>
  <c r="BO741" i="12"/>
  <c r="BU741" i="12" s="1"/>
  <c r="BP2486" i="12"/>
  <c r="BV2486" i="12" s="1"/>
  <c r="BO1315" i="12"/>
  <c r="BU1315" i="12" s="1"/>
  <c r="BP2607" i="12"/>
  <c r="BV2607" i="12" s="1"/>
  <c r="BO1714" i="12"/>
  <c r="BU1714" i="12" s="1"/>
  <c r="BP2617" i="12"/>
  <c r="BV2617" i="12" s="1"/>
  <c r="BO2596" i="12"/>
  <c r="BU2596" i="12" s="1"/>
  <c r="BQ1449" i="12"/>
  <c r="BW1449" i="12" s="1"/>
  <c r="BP742" i="12"/>
  <c r="BV742" i="12" s="1"/>
  <c r="BO2606" i="12"/>
  <c r="BU2606" i="12" s="1"/>
  <c r="BQ1130" i="12"/>
  <c r="BW1130" i="12" s="1"/>
  <c r="BE1737" i="12"/>
  <c r="BK1737" i="12" s="1"/>
  <c r="BC1128" i="12"/>
  <c r="BI1128" i="12" s="1"/>
  <c r="BE1132" i="12"/>
  <c r="BK1132" i="12" s="1"/>
  <c r="BC1617" i="12"/>
  <c r="BI1617" i="12" s="1"/>
  <c r="BD525" i="12"/>
  <c r="BJ525" i="12" s="1"/>
  <c r="BD1437" i="12"/>
  <c r="BJ1437" i="12" s="1"/>
  <c r="BE1437" i="12"/>
  <c r="BK1437" i="12" s="1"/>
  <c r="BC1314" i="12"/>
  <c r="BI1314" i="12" s="1"/>
  <c r="BE646" i="12"/>
  <c r="BK646" i="12" s="1"/>
  <c r="BE1438" i="12"/>
  <c r="BK1438" i="12" s="1"/>
  <c r="BE964" i="12"/>
  <c r="BK964" i="12" s="1"/>
  <c r="BC525" i="12"/>
  <c r="BI525" i="12" s="1"/>
  <c r="BC641" i="12"/>
  <c r="BI641" i="12" s="1"/>
  <c r="BC1342" i="12"/>
  <c r="BI1342" i="12" s="1"/>
  <c r="BD524" i="12"/>
  <c r="BJ524" i="12" s="1"/>
  <c r="BE1736" i="12"/>
  <c r="BK1736" i="12" s="1"/>
  <c r="BC971" i="12"/>
  <c r="BI971" i="12" s="1"/>
  <c r="BE1468" i="12"/>
  <c r="BK1468" i="12" s="1"/>
  <c r="BC964" i="12"/>
  <c r="BI964" i="12" s="1"/>
  <c r="BD1448" i="12"/>
  <c r="BJ1448" i="12" s="1"/>
  <c r="BD641" i="12"/>
  <c r="BJ641" i="12" s="1"/>
  <c r="BC1133" i="12"/>
  <c r="BI1133" i="12" s="1"/>
  <c r="BD1712" i="12"/>
  <c r="BJ1712" i="12" s="1"/>
  <c r="BC1736" i="12"/>
  <c r="BI1736" i="12" s="1"/>
  <c r="BC1448" i="12"/>
  <c r="BI1448" i="12" s="1"/>
  <c r="BE1341" i="12"/>
  <c r="BK1341" i="12" s="1"/>
  <c r="BE1617" i="12"/>
  <c r="BK1617" i="12" s="1"/>
  <c r="BE1668" i="12"/>
  <c r="BK1668" i="12" s="1"/>
  <c r="BD1713" i="12"/>
  <c r="BJ1713" i="12" s="1"/>
  <c r="BD1737" i="12"/>
  <c r="BJ1737" i="12" s="1"/>
  <c r="BD1132" i="12"/>
  <c r="BJ1132" i="12" s="1"/>
  <c r="BE524" i="12"/>
  <c r="BK524" i="12" s="1"/>
  <c r="BD1313" i="12"/>
  <c r="BJ1313" i="12" s="1"/>
  <c r="BE779" i="12"/>
  <c r="BK779" i="12" s="1"/>
  <c r="BC1341" i="12"/>
  <c r="BI1341" i="12" s="1"/>
  <c r="BD1341" i="12"/>
  <c r="BJ1341" i="12" s="1"/>
  <c r="BD1668" i="12"/>
  <c r="BJ1668" i="12" s="1"/>
  <c r="BC1437" i="12"/>
  <c r="BI1437" i="12" s="1"/>
  <c r="BD1617" i="12"/>
  <c r="BJ1617" i="12" s="1"/>
  <c r="BE778" i="12"/>
  <c r="BK778" i="12" s="1"/>
  <c r="BD1342" i="12"/>
  <c r="BJ1342" i="12" s="1"/>
  <c r="BC1468" i="12"/>
  <c r="BI1468" i="12" s="1"/>
  <c r="BD971" i="12"/>
  <c r="BJ971" i="12" s="1"/>
  <c r="BE2485" i="12"/>
  <c r="BK2485" i="12" s="1"/>
  <c r="BD647" i="12"/>
  <c r="BJ647" i="12" s="1"/>
  <c r="BE2616" i="12"/>
  <c r="BK2616" i="12" s="1"/>
  <c r="BC1713" i="12"/>
  <c r="BI1713" i="12" s="1"/>
  <c r="BC640" i="12"/>
  <c r="BI640" i="12" s="1"/>
  <c r="BE965" i="12"/>
  <c r="BK965" i="12" s="1"/>
  <c r="BD1129" i="12"/>
  <c r="BJ1129" i="12" s="1"/>
  <c r="BC647" i="12"/>
  <c r="BI647" i="12" s="1"/>
  <c r="BD646" i="12"/>
  <c r="BJ646" i="12" s="1"/>
  <c r="BC2616" i="12"/>
  <c r="BI2616" i="12" s="1"/>
  <c r="BE647" i="12"/>
  <c r="BK647" i="12" s="1"/>
  <c r="BD1468" i="12"/>
  <c r="BJ1468" i="12" s="1"/>
  <c r="BD640" i="12"/>
  <c r="BJ640" i="12" s="1"/>
  <c r="BD1128" i="12"/>
  <c r="BJ1128" i="12" s="1"/>
  <c r="BE1133" i="12"/>
  <c r="BK1133" i="12" s="1"/>
  <c r="BC1618" i="12"/>
  <c r="BI1618" i="12" s="1"/>
  <c r="BE640" i="12"/>
  <c r="BK640" i="12" s="1"/>
  <c r="BE1618" i="12"/>
  <c r="BK1618" i="12" s="1"/>
  <c r="BD2616" i="12"/>
  <c r="BJ2616" i="12" s="1"/>
  <c r="BC965" i="12"/>
  <c r="BI965" i="12" s="1"/>
  <c r="BD964" i="12"/>
  <c r="BJ964" i="12" s="1"/>
  <c r="BD1736" i="12"/>
  <c r="BJ1736" i="12" s="1"/>
  <c r="BC1438" i="12"/>
  <c r="BI1438" i="12" s="1"/>
  <c r="BC2485" i="12"/>
  <c r="BI2485" i="12" s="1"/>
  <c r="BE1713" i="12"/>
  <c r="BK1713" i="12" s="1"/>
  <c r="BC970" i="12"/>
  <c r="BI970" i="12" s="1"/>
  <c r="BC1737" i="12"/>
  <c r="BI1737" i="12" s="1"/>
  <c r="BE641" i="12"/>
  <c r="BK641" i="12" s="1"/>
  <c r="BC1712" i="12"/>
  <c r="BI1712" i="12" s="1"/>
  <c r="BE1313" i="12"/>
  <c r="BK1313" i="12" s="1"/>
  <c r="BD970" i="12"/>
  <c r="BJ970" i="12" s="1"/>
  <c r="BD1669" i="12"/>
  <c r="BJ1669" i="12" s="1"/>
  <c r="BC2615" i="12"/>
  <c r="BI2615" i="12" s="1"/>
  <c r="BE1448" i="12"/>
  <c r="BK1448" i="12" s="1"/>
  <c r="BD1438" i="12"/>
  <c r="BJ1438" i="12" s="1"/>
  <c r="BD1618" i="12"/>
  <c r="BJ1618" i="12" s="1"/>
  <c r="BD2485" i="12"/>
  <c r="BJ2485" i="12" s="1"/>
  <c r="BC1132" i="12"/>
  <c r="BI1132" i="12" s="1"/>
  <c r="BE1712" i="12"/>
  <c r="BK1712" i="12" s="1"/>
  <c r="BC524" i="12"/>
  <c r="BI524" i="12" s="1"/>
  <c r="BE1128" i="12"/>
  <c r="BK1128" i="12" s="1"/>
  <c r="BE1314" i="12"/>
  <c r="BK1314" i="12" s="1"/>
  <c r="BE525" i="12"/>
  <c r="BK525" i="12" s="1"/>
  <c r="BD1133" i="12"/>
  <c r="BJ1133" i="12" s="1"/>
  <c r="BE2615" i="12"/>
  <c r="BK2615" i="12" s="1"/>
  <c r="BE970" i="12"/>
  <c r="BK970" i="12" s="1"/>
  <c r="BE971" i="12"/>
  <c r="BK971" i="12" s="1"/>
  <c r="BE1129" i="12"/>
  <c r="BK1129" i="12" s="1"/>
  <c r="BC646" i="12"/>
  <c r="BI646" i="12" s="1"/>
  <c r="BD1314" i="12"/>
  <c r="BJ1314" i="12" s="1"/>
  <c r="BE1342" i="12"/>
  <c r="BK1342" i="12" s="1"/>
  <c r="BE1669" i="12"/>
  <c r="BK1669" i="12" s="1"/>
  <c r="BD2615" i="12"/>
  <c r="BJ2615" i="12" s="1"/>
  <c r="BC1129" i="12"/>
  <c r="BI1129" i="12" s="1"/>
  <c r="BD965" i="12"/>
  <c r="BJ965" i="12" s="1"/>
  <c r="BC1313" i="12"/>
  <c r="BI1313" i="12" s="1"/>
  <c r="AI1447" i="12"/>
  <c r="AM1447" i="12" s="1"/>
  <c r="AQ1447" i="12" s="1"/>
  <c r="AW1447" i="12" s="1"/>
  <c r="AK2483" i="12"/>
  <c r="AS2483" i="12" s="1"/>
  <c r="AY2483" i="12" s="1"/>
  <c r="AI2483" i="12"/>
  <c r="AM2483" i="12" s="1"/>
  <c r="AQ2483" i="12" s="1"/>
  <c r="AW2483" i="12" s="1"/>
  <c r="AK1447" i="12"/>
  <c r="AS1447" i="12" s="1"/>
  <c r="AY1447" i="12" s="1"/>
  <c r="AK400" i="12"/>
  <c r="AS400" i="12" s="1"/>
  <c r="AY400" i="12" s="1"/>
  <c r="AJ1447" i="12"/>
  <c r="AR1447" i="12" s="1"/>
  <c r="AX1447" i="12" s="1"/>
  <c r="AJ639" i="12"/>
  <c r="AR639" i="12" s="1"/>
  <c r="AX639" i="12" s="1"/>
  <c r="AK1467" i="12"/>
  <c r="AS1467" i="12" s="1"/>
  <c r="AY1467" i="12" s="1"/>
  <c r="AK2484" i="12"/>
  <c r="AS2484" i="12" s="1"/>
  <c r="AY2484" i="12" s="1"/>
  <c r="AI400" i="12"/>
  <c r="AM400" i="12" s="1"/>
  <c r="AQ400" i="12" s="1"/>
  <c r="AW400" i="12" s="1"/>
  <c r="AJ402" i="12"/>
  <c r="AR402" i="12" s="1"/>
  <c r="AX402" i="12" s="1"/>
  <c r="AI2484" i="12"/>
  <c r="AM2484" i="12" s="1"/>
  <c r="AQ2484" i="12" s="1"/>
  <c r="AW2484" i="12" s="1"/>
  <c r="AK1446" i="12"/>
  <c r="AS1446" i="12" s="1"/>
  <c r="AY1446" i="12" s="1"/>
  <c r="AJ2484" i="12"/>
  <c r="AR2484" i="12" s="1"/>
  <c r="AX2484" i="12" s="1"/>
  <c r="AJ1446" i="12"/>
  <c r="AR1446" i="12" s="1"/>
  <c r="AX1446" i="12" s="1"/>
  <c r="AJ1467" i="12"/>
  <c r="AR1467" i="12" s="1"/>
  <c r="AX1467" i="12" s="1"/>
  <c r="AI168" i="12"/>
  <c r="AM168" i="12" s="1"/>
  <c r="AQ168" i="12" s="1"/>
  <c r="AW168" i="12" s="1"/>
  <c r="AI402" i="12"/>
  <c r="AM402" i="12" s="1"/>
  <c r="AQ402" i="12" s="1"/>
  <c r="AW402" i="12" s="1"/>
  <c r="AK168" i="12"/>
  <c r="AS168" i="12" s="1"/>
  <c r="AY168" i="12" s="1"/>
  <c r="AI1467" i="12"/>
  <c r="AM1467" i="12" s="1"/>
  <c r="AQ1467" i="12" s="1"/>
  <c r="AW1467" i="12" s="1"/>
  <c r="AK402" i="12"/>
  <c r="AS402" i="12" s="1"/>
  <c r="AY402" i="12" s="1"/>
  <c r="AJ400" i="12"/>
  <c r="AR400" i="12" s="1"/>
  <c r="AX400" i="12" s="1"/>
  <c r="AK1466" i="12"/>
  <c r="AS1466" i="12" s="1"/>
  <c r="AY1466" i="12" s="1"/>
  <c r="AJ1466" i="12"/>
  <c r="AR1466" i="12" s="1"/>
  <c r="AX1466" i="12" s="1"/>
  <c r="AJ168" i="12"/>
  <c r="AR168" i="12" s="1"/>
  <c r="AX168" i="12" s="1"/>
  <c r="AJ2483" i="12"/>
  <c r="AR2483" i="12" s="1"/>
  <c r="AX2483" i="12" s="1"/>
  <c r="AI1466" i="12"/>
  <c r="AM1466" i="12" s="1"/>
  <c r="AQ1466" i="12" s="1"/>
  <c r="AW1466" i="12" s="1"/>
  <c r="AK639" i="12"/>
  <c r="AS639" i="12" s="1"/>
  <c r="AY639" i="12" s="1"/>
  <c r="AI639" i="12"/>
  <c r="AM639" i="12" s="1"/>
  <c r="AQ639" i="12" s="1"/>
  <c r="AW639" i="12" s="1"/>
  <c r="AI1446" i="12"/>
  <c r="AM1446" i="12" s="1"/>
  <c r="AQ1446" i="12" s="1"/>
  <c r="AW1446" i="12" s="1"/>
  <c r="AD399" i="12"/>
  <c r="AE407" i="12"/>
  <c r="AC416" i="12"/>
  <c r="AE416" i="12"/>
  <c r="AC407" i="12"/>
  <c r="AE31" i="12"/>
  <c r="AC399" i="12"/>
  <c r="AD407" i="12"/>
  <c r="AC31" i="12"/>
  <c r="AE399" i="12"/>
  <c r="AD416" i="12"/>
  <c r="AD31" i="12"/>
  <c r="H414" i="12"/>
  <c r="N414" i="12" s="1"/>
  <c r="V414" i="12" s="1"/>
  <c r="N415" i="12"/>
  <c r="V415" i="12" s="1"/>
  <c r="G405" i="12"/>
  <c r="M405" i="12" s="1"/>
  <c r="U405" i="12" s="1"/>
  <c r="M406" i="12"/>
  <c r="U406" i="12" s="1"/>
  <c r="F29" i="12"/>
  <c r="L29" i="12" s="1"/>
  <c r="T29" i="12" s="1"/>
  <c r="L30" i="12"/>
  <c r="T30" i="12" s="1"/>
  <c r="F405" i="12"/>
  <c r="L405" i="12" s="1"/>
  <c r="T405" i="12" s="1"/>
  <c r="L406" i="12"/>
  <c r="T406" i="12" s="1"/>
  <c r="G414" i="12"/>
  <c r="M414" i="12" s="1"/>
  <c r="U414" i="12" s="1"/>
  <c r="M415" i="12"/>
  <c r="U415" i="12" s="1"/>
  <c r="H29" i="12"/>
  <c r="N29" i="12" s="1"/>
  <c r="V29" i="12" s="1"/>
  <c r="N30" i="12"/>
  <c r="V30" i="12" s="1"/>
  <c r="H405" i="12"/>
  <c r="N405" i="12" s="1"/>
  <c r="V405" i="12" s="1"/>
  <c r="N406" i="12"/>
  <c r="V406" i="12" s="1"/>
  <c r="F414" i="12"/>
  <c r="L414" i="12" s="1"/>
  <c r="T414" i="12" s="1"/>
  <c r="L415" i="12"/>
  <c r="T415" i="12" s="1"/>
  <c r="G29" i="12"/>
  <c r="M29" i="12" s="1"/>
  <c r="U29" i="12" s="1"/>
  <c r="M30" i="12"/>
  <c r="U30" i="12" s="1"/>
  <c r="F20" i="12"/>
  <c r="G20" i="12"/>
  <c r="H20" i="12"/>
  <c r="F23" i="12"/>
  <c r="G23" i="12"/>
  <c r="H23" i="12"/>
  <c r="F27" i="12"/>
  <c r="G27" i="12"/>
  <c r="H27" i="12"/>
  <c r="F43" i="12"/>
  <c r="G43" i="12"/>
  <c r="H43" i="12"/>
  <c r="F47" i="12"/>
  <c r="G47" i="12"/>
  <c r="H47" i="12"/>
  <c r="F52" i="12"/>
  <c r="G52" i="12"/>
  <c r="H52" i="12"/>
  <c r="F56" i="12"/>
  <c r="G56" i="12"/>
  <c r="H56" i="12"/>
  <c r="F60" i="12"/>
  <c r="G60" i="12"/>
  <c r="H60" i="12"/>
  <c r="F65" i="12"/>
  <c r="G65" i="12"/>
  <c r="H65" i="12"/>
  <c r="F68" i="12"/>
  <c r="G68" i="12"/>
  <c r="H68" i="12"/>
  <c r="F72" i="12"/>
  <c r="G72" i="12"/>
  <c r="H72" i="12"/>
  <c r="F78" i="12"/>
  <c r="G78" i="12"/>
  <c r="H78" i="12"/>
  <c r="F81" i="12"/>
  <c r="L81" i="12" s="1"/>
  <c r="T81" i="12" s="1"/>
  <c r="G81" i="12"/>
  <c r="M81" i="12" s="1"/>
  <c r="U81" i="12" s="1"/>
  <c r="H81" i="12"/>
  <c r="N81" i="12" s="1"/>
  <c r="V81" i="12" s="1"/>
  <c r="F83" i="12"/>
  <c r="L83" i="12" s="1"/>
  <c r="T83" i="12" s="1"/>
  <c r="G83" i="12"/>
  <c r="M83" i="12" s="1"/>
  <c r="U83" i="12" s="1"/>
  <c r="H83" i="12"/>
  <c r="N83" i="12" s="1"/>
  <c r="V83" i="12" s="1"/>
  <c r="F87" i="12"/>
  <c r="G87" i="12"/>
  <c r="H87" i="12"/>
  <c r="F91" i="12"/>
  <c r="L91" i="12" s="1"/>
  <c r="T91" i="12" s="1"/>
  <c r="G91" i="12"/>
  <c r="M91" i="12" s="1"/>
  <c r="U91" i="12" s="1"/>
  <c r="H91" i="12"/>
  <c r="N91" i="12" s="1"/>
  <c r="V91" i="12" s="1"/>
  <c r="F94" i="12"/>
  <c r="L94" i="12" s="1"/>
  <c r="T94" i="12" s="1"/>
  <c r="G94" i="12"/>
  <c r="M94" i="12" s="1"/>
  <c r="U94" i="12" s="1"/>
  <c r="H94" i="12"/>
  <c r="N94" i="12" s="1"/>
  <c r="V94" i="12" s="1"/>
  <c r="F97" i="12"/>
  <c r="L97" i="12" s="1"/>
  <c r="T97" i="12" s="1"/>
  <c r="G97" i="12"/>
  <c r="M97" i="12" s="1"/>
  <c r="U97" i="12" s="1"/>
  <c r="H97" i="12"/>
  <c r="N97" i="12" s="1"/>
  <c r="V97" i="12" s="1"/>
  <c r="F101" i="12"/>
  <c r="G101" i="12"/>
  <c r="H101" i="12"/>
  <c r="F108" i="12"/>
  <c r="G108" i="12"/>
  <c r="H108" i="12"/>
  <c r="F113" i="12"/>
  <c r="G113" i="12"/>
  <c r="H113" i="12"/>
  <c r="F118" i="12"/>
  <c r="L118" i="12" s="1"/>
  <c r="T118" i="12" s="1"/>
  <c r="G118" i="12"/>
  <c r="M118" i="12" s="1"/>
  <c r="U118" i="12" s="1"/>
  <c r="H118" i="12"/>
  <c r="N118" i="12" s="1"/>
  <c r="V118" i="12" s="1"/>
  <c r="F120" i="12"/>
  <c r="L120" i="12" s="1"/>
  <c r="T120" i="12" s="1"/>
  <c r="G120" i="12"/>
  <c r="M120" i="12" s="1"/>
  <c r="U120" i="12" s="1"/>
  <c r="H120" i="12"/>
  <c r="N120" i="12" s="1"/>
  <c r="V120" i="12" s="1"/>
  <c r="F127" i="12"/>
  <c r="G127" i="12"/>
  <c r="H127" i="12"/>
  <c r="F130" i="12"/>
  <c r="G130" i="12"/>
  <c r="H130" i="12"/>
  <c r="F133" i="12"/>
  <c r="G133" i="12"/>
  <c r="H133" i="12"/>
  <c r="F137" i="12"/>
  <c r="G137" i="12"/>
  <c r="H137" i="12"/>
  <c r="F140" i="12"/>
  <c r="G140" i="12"/>
  <c r="H140" i="12"/>
  <c r="F144" i="12"/>
  <c r="G144" i="12"/>
  <c r="H144" i="12"/>
  <c r="F153" i="12"/>
  <c r="G153" i="12"/>
  <c r="H153" i="12"/>
  <c r="F157" i="12"/>
  <c r="G157" i="12"/>
  <c r="H157" i="12"/>
  <c r="F162" i="12"/>
  <c r="G162" i="12"/>
  <c r="H162" i="12"/>
  <c r="F165" i="12"/>
  <c r="G165" i="12"/>
  <c r="H165" i="12"/>
  <c r="F167" i="12"/>
  <c r="L167" i="12" s="1"/>
  <c r="T167" i="12" s="1"/>
  <c r="G167" i="12"/>
  <c r="M167" i="12" s="1"/>
  <c r="U167" i="12" s="1"/>
  <c r="H167" i="12"/>
  <c r="N167" i="12" s="1"/>
  <c r="V167" i="12" s="1"/>
  <c r="F172" i="12"/>
  <c r="G172" i="12"/>
  <c r="H172" i="12"/>
  <c r="F175" i="12"/>
  <c r="G175" i="12"/>
  <c r="H175" i="12"/>
  <c r="F180" i="12"/>
  <c r="G180" i="12"/>
  <c r="H180" i="12"/>
  <c r="F184" i="12"/>
  <c r="G184" i="12"/>
  <c r="H184" i="12"/>
  <c r="F190" i="12"/>
  <c r="G190" i="12"/>
  <c r="H190" i="12"/>
  <c r="F194" i="12"/>
  <c r="G194" i="12"/>
  <c r="H194" i="12"/>
  <c r="F197" i="12"/>
  <c r="G197" i="12"/>
  <c r="H197" i="12"/>
  <c r="F202" i="12"/>
  <c r="G202" i="12"/>
  <c r="H202" i="12"/>
  <c r="F206" i="12"/>
  <c r="G206" i="12"/>
  <c r="H206" i="12"/>
  <c r="F267" i="12"/>
  <c r="G267" i="12"/>
  <c r="H267" i="12"/>
  <c r="F271" i="12"/>
  <c r="G271" i="12"/>
  <c r="H271" i="12"/>
  <c r="F278" i="12"/>
  <c r="L278" i="12" s="1"/>
  <c r="T278" i="12" s="1"/>
  <c r="G278" i="12"/>
  <c r="M278" i="12" s="1"/>
  <c r="U278" i="12" s="1"/>
  <c r="H278" i="12"/>
  <c r="N278" i="12" s="1"/>
  <c r="V278" i="12" s="1"/>
  <c r="F280" i="12"/>
  <c r="L280" i="12" s="1"/>
  <c r="T280" i="12" s="1"/>
  <c r="G280" i="12"/>
  <c r="M280" i="12" s="1"/>
  <c r="U280" i="12" s="1"/>
  <c r="H280" i="12"/>
  <c r="N280" i="12" s="1"/>
  <c r="V280" i="12" s="1"/>
  <c r="F284" i="12"/>
  <c r="L284" i="12" s="1"/>
  <c r="T284" i="12" s="1"/>
  <c r="G284" i="12"/>
  <c r="M284" i="12" s="1"/>
  <c r="U284" i="12" s="1"/>
  <c r="H284" i="12"/>
  <c r="N284" i="12" s="1"/>
  <c r="V284" i="12" s="1"/>
  <c r="F286" i="12"/>
  <c r="L286" i="12" s="1"/>
  <c r="T286" i="12" s="1"/>
  <c r="G286" i="12"/>
  <c r="M286" i="12" s="1"/>
  <c r="U286" i="12" s="1"/>
  <c r="H286" i="12"/>
  <c r="N286" i="12" s="1"/>
  <c r="V286" i="12" s="1"/>
  <c r="F296" i="12"/>
  <c r="G296" i="12"/>
  <c r="H296" i="12"/>
  <c r="F299" i="12"/>
  <c r="G299" i="12"/>
  <c r="H299" i="12"/>
  <c r="F303" i="12"/>
  <c r="G303" i="12"/>
  <c r="H303" i="12"/>
  <c r="F307" i="12"/>
  <c r="G307" i="12"/>
  <c r="H307" i="12"/>
  <c r="F313" i="12"/>
  <c r="L313" i="12" s="1"/>
  <c r="T313" i="12" s="1"/>
  <c r="G313" i="12"/>
  <c r="M313" i="12" s="1"/>
  <c r="U313" i="12" s="1"/>
  <c r="H313" i="12"/>
  <c r="N313" i="12" s="1"/>
  <c r="V313" i="12" s="1"/>
  <c r="F315" i="12"/>
  <c r="L315" i="12" s="1"/>
  <c r="T315" i="12" s="1"/>
  <c r="G315" i="12"/>
  <c r="M315" i="12" s="1"/>
  <c r="U315" i="12" s="1"/>
  <c r="H315" i="12"/>
  <c r="N315" i="12" s="1"/>
  <c r="V315" i="12" s="1"/>
  <c r="F319" i="12"/>
  <c r="L319" i="12" s="1"/>
  <c r="T319" i="12" s="1"/>
  <c r="G319" i="12"/>
  <c r="M319" i="12" s="1"/>
  <c r="U319" i="12" s="1"/>
  <c r="H319" i="12"/>
  <c r="N319" i="12" s="1"/>
  <c r="V319" i="12" s="1"/>
  <c r="F321" i="12"/>
  <c r="L321" i="12" s="1"/>
  <c r="T321" i="12" s="1"/>
  <c r="G321" i="12"/>
  <c r="M321" i="12" s="1"/>
  <c r="U321" i="12" s="1"/>
  <c r="H321" i="12"/>
  <c r="N321" i="12" s="1"/>
  <c r="V321" i="12" s="1"/>
  <c r="F325" i="12"/>
  <c r="G325" i="12"/>
  <c r="H325" i="12"/>
  <c r="F329" i="12"/>
  <c r="G329" i="12"/>
  <c r="H329" i="12"/>
  <c r="F333" i="12"/>
  <c r="L333" i="12" s="1"/>
  <c r="T333" i="12" s="1"/>
  <c r="G333" i="12"/>
  <c r="M333" i="12" s="1"/>
  <c r="U333" i="12" s="1"/>
  <c r="H333" i="12"/>
  <c r="N333" i="12" s="1"/>
  <c r="V333" i="12" s="1"/>
  <c r="F335" i="12"/>
  <c r="L335" i="12" s="1"/>
  <c r="T335" i="12" s="1"/>
  <c r="G335" i="12"/>
  <c r="M335" i="12" s="1"/>
  <c r="U335" i="12" s="1"/>
  <c r="H335" i="12"/>
  <c r="N335" i="12" s="1"/>
  <c r="V335" i="12" s="1"/>
  <c r="F346" i="12"/>
  <c r="L346" i="12" s="1"/>
  <c r="T346" i="12" s="1"/>
  <c r="G346" i="12"/>
  <c r="M346" i="12" s="1"/>
  <c r="U346" i="12" s="1"/>
  <c r="H346" i="12"/>
  <c r="N346" i="12" s="1"/>
  <c r="V346" i="12" s="1"/>
  <c r="F348" i="12"/>
  <c r="L348" i="12" s="1"/>
  <c r="T348" i="12" s="1"/>
  <c r="G348" i="12"/>
  <c r="M348" i="12" s="1"/>
  <c r="U348" i="12" s="1"/>
  <c r="H348" i="12"/>
  <c r="N348" i="12" s="1"/>
  <c r="V348" i="12" s="1"/>
  <c r="F352" i="12"/>
  <c r="G352" i="12"/>
  <c r="H352" i="12"/>
  <c r="F356" i="12"/>
  <c r="G356" i="12"/>
  <c r="H356" i="12"/>
  <c r="F370" i="12"/>
  <c r="L370" i="12" s="1"/>
  <c r="T370" i="12" s="1"/>
  <c r="G370" i="12"/>
  <c r="M370" i="12" s="1"/>
  <c r="U370" i="12" s="1"/>
  <c r="H370" i="12"/>
  <c r="N370" i="12" s="1"/>
  <c r="V370" i="12" s="1"/>
  <c r="F372" i="12"/>
  <c r="L372" i="12" s="1"/>
  <c r="T372" i="12" s="1"/>
  <c r="G372" i="12"/>
  <c r="M372" i="12" s="1"/>
  <c r="U372" i="12" s="1"/>
  <c r="H372" i="12"/>
  <c r="N372" i="12" s="1"/>
  <c r="V372" i="12" s="1"/>
  <c r="F376" i="12"/>
  <c r="G376" i="12"/>
  <c r="H376" i="12"/>
  <c r="F382" i="12"/>
  <c r="G382" i="12"/>
  <c r="H382" i="12"/>
  <c r="F386" i="12"/>
  <c r="L386" i="12" s="1"/>
  <c r="T386" i="12" s="1"/>
  <c r="G386" i="12"/>
  <c r="M386" i="12" s="1"/>
  <c r="U386" i="12" s="1"/>
  <c r="H386" i="12"/>
  <c r="N386" i="12" s="1"/>
  <c r="V386" i="12" s="1"/>
  <c r="F388" i="12"/>
  <c r="L388" i="12" s="1"/>
  <c r="T388" i="12" s="1"/>
  <c r="G388" i="12"/>
  <c r="M388" i="12" s="1"/>
  <c r="U388" i="12" s="1"/>
  <c r="H388" i="12"/>
  <c r="N388" i="12" s="1"/>
  <c r="V388" i="12" s="1"/>
  <c r="F393" i="12"/>
  <c r="L393" i="12" s="1"/>
  <c r="T393" i="12" s="1"/>
  <c r="G393" i="12"/>
  <c r="M393" i="12" s="1"/>
  <c r="U393" i="12" s="1"/>
  <c r="H393" i="12"/>
  <c r="N393" i="12" s="1"/>
  <c r="V393" i="12" s="1"/>
  <c r="F395" i="12"/>
  <c r="L395" i="12" s="1"/>
  <c r="T395" i="12" s="1"/>
  <c r="G395" i="12"/>
  <c r="M395" i="12" s="1"/>
  <c r="U395" i="12" s="1"/>
  <c r="H395" i="12"/>
  <c r="N395" i="12" s="1"/>
  <c r="V395" i="12" s="1"/>
  <c r="F398" i="12"/>
  <c r="L398" i="12" s="1"/>
  <c r="T398" i="12" s="1"/>
  <c r="G398" i="12"/>
  <c r="M398" i="12" s="1"/>
  <c r="U398" i="12" s="1"/>
  <c r="H398" i="12"/>
  <c r="N398" i="12" s="1"/>
  <c r="V398" i="12" s="1"/>
  <c r="F412" i="12"/>
  <c r="G412" i="12"/>
  <c r="H412" i="12"/>
  <c r="F427" i="12"/>
  <c r="G427" i="12"/>
  <c r="H427" i="12"/>
  <c r="F431" i="12"/>
  <c r="G431" i="12"/>
  <c r="H431" i="12"/>
  <c r="F435" i="12"/>
  <c r="G435" i="12"/>
  <c r="H435" i="12"/>
  <c r="F443" i="12"/>
  <c r="G443" i="12"/>
  <c r="H443" i="12"/>
  <c r="F446" i="12"/>
  <c r="G446" i="12"/>
  <c r="H446" i="12"/>
  <c r="F450" i="12"/>
  <c r="G450" i="12"/>
  <c r="H450" i="12"/>
  <c r="F454" i="12"/>
  <c r="G454" i="12"/>
  <c r="H454" i="12"/>
  <c r="F459" i="12"/>
  <c r="G459" i="12"/>
  <c r="H459" i="12"/>
  <c r="F465" i="12"/>
  <c r="G465" i="12"/>
  <c r="H465" i="12"/>
  <c r="F480" i="12"/>
  <c r="G480" i="12"/>
  <c r="H480" i="12"/>
  <c r="F484" i="12"/>
  <c r="G484" i="12"/>
  <c r="H484" i="12"/>
  <c r="F492" i="12"/>
  <c r="G492" i="12"/>
  <c r="H492" i="12"/>
  <c r="F495" i="12"/>
  <c r="G495" i="12"/>
  <c r="H495" i="12"/>
  <c r="F498" i="12"/>
  <c r="G498" i="12"/>
  <c r="H498" i="12"/>
  <c r="F502" i="12"/>
  <c r="G502" i="12"/>
  <c r="H502" i="12"/>
  <c r="F507" i="12"/>
  <c r="L507" i="12" s="1"/>
  <c r="T507" i="12" s="1"/>
  <c r="G507" i="12"/>
  <c r="M507" i="12" s="1"/>
  <c r="U507" i="12" s="1"/>
  <c r="H507" i="12"/>
  <c r="N507" i="12" s="1"/>
  <c r="V507" i="12" s="1"/>
  <c r="F515" i="12"/>
  <c r="G515" i="12"/>
  <c r="H515" i="12"/>
  <c r="F519" i="12"/>
  <c r="G519" i="12"/>
  <c r="H519" i="12"/>
  <c r="F530" i="12"/>
  <c r="G530" i="12"/>
  <c r="H530" i="12"/>
  <c r="F535" i="12"/>
  <c r="G535" i="12"/>
  <c r="H535" i="12"/>
  <c r="F539" i="12"/>
  <c r="G539" i="12"/>
  <c r="H539" i="12"/>
  <c r="F543" i="12"/>
  <c r="G543" i="12"/>
  <c r="H543" i="12"/>
  <c r="F549" i="12"/>
  <c r="G549" i="12"/>
  <c r="H549" i="12"/>
  <c r="F553" i="12"/>
  <c r="G553" i="12"/>
  <c r="H553" i="12"/>
  <c r="F557" i="12"/>
  <c r="G557" i="12"/>
  <c r="H557" i="12"/>
  <c r="F561" i="12"/>
  <c r="G561" i="12"/>
  <c r="H561" i="12"/>
  <c r="F566" i="12"/>
  <c r="L566" i="12" s="1"/>
  <c r="T566" i="12" s="1"/>
  <c r="G566" i="12"/>
  <c r="M566" i="12" s="1"/>
  <c r="U566" i="12" s="1"/>
  <c r="H566" i="12"/>
  <c r="N566" i="12" s="1"/>
  <c r="V566" i="12" s="1"/>
  <c r="F568" i="12"/>
  <c r="L568" i="12" s="1"/>
  <c r="T568" i="12" s="1"/>
  <c r="G568" i="12"/>
  <c r="M568" i="12" s="1"/>
  <c r="U568" i="12" s="1"/>
  <c r="H568" i="12"/>
  <c r="N568" i="12" s="1"/>
  <c r="V568" i="12" s="1"/>
  <c r="F572" i="12"/>
  <c r="L572" i="12" s="1"/>
  <c r="T572" i="12" s="1"/>
  <c r="G572" i="12"/>
  <c r="M572" i="12" s="1"/>
  <c r="U572" i="12" s="1"/>
  <c r="H572" i="12"/>
  <c r="N572" i="12" s="1"/>
  <c r="V572" i="12" s="1"/>
  <c r="F574" i="12"/>
  <c r="L574" i="12" s="1"/>
  <c r="T574" i="12" s="1"/>
  <c r="G574" i="12"/>
  <c r="M574" i="12" s="1"/>
  <c r="U574" i="12" s="1"/>
  <c r="H574" i="12"/>
  <c r="N574" i="12" s="1"/>
  <c r="V574" i="12" s="1"/>
  <c r="F581" i="12"/>
  <c r="L581" i="12" s="1"/>
  <c r="T581" i="12" s="1"/>
  <c r="G581" i="12"/>
  <c r="M581" i="12" s="1"/>
  <c r="U581" i="12" s="1"/>
  <c r="H581" i="12"/>
  <c r="N581" i="12" s="1"/>
  <c r="V581" i="12" s="1"/>
  <c r="F590" i="12"/>
  <c r="L590" i="12" s="1"/>
  <c r="T590" i="12" s="1"/>
  <c r="G590" i="12"/>
  <c r="M590" i="12" s="1"/>
  <c r="U590" i="12" s="1"/>
  <c r="H590" i="12"/>
  <c r="N590" i="12" s="1"/>
  <c r="V590" i="12" s="1"/>
  <c r="F592" i="12"/>
  <c r="L592" i="12" s="1"/>
  <c r="T592" i="12" s="1"/>
  <c r="G592" i="12"/>
  <c r="M592" i="12" s="1"/>
  <c r="U592" i="12" s="1"/>
  <c r="H592" i="12"/>
  <c r="N592" i="12" s="1"/>
  <c r="V592" i="12" s="1"/>
  <c r="F596" i="12"/>
  <c r="L596" i="12" s="1"/>
  <c r="T596" i="12" s="1"/>
  <c r="G596" i="12"/>
  <c r="M596" i="12" s="1"/>
  <c r="U596" i="12" s="1"/>
  <c r="H596" i="12"/>
  <c r="N596" i="12" s="1"/>
  <c r="V596" i="12" s="1"/>
  <c r="F598" i="12"/>
  <c r="L598" i="12" s="1"/>
  <c r="T598" i="12" s="1"/>
  <c r="G598" i="12"/>
  <c r="M598" i="12" s="1"/>
  <c r="U598" i="12" s="1"/>
  <c r="H598" i="12"/>
  <c r="N598" i="12" s="1"/>
  <c r="V598" i="12" s="1"/>
  <c r="F602" i="12"/>
  <c r="G602" i="12"/>
  <c r="H602" i="12"/>
  <c r="F606" i="12"/>
  <c r="G606" i="12"/>
  <c r="H606" i="12"/>
  <c r="F610" i="12"/>
  <c r="G610" i="12"/>
  <c r="H610" i="12"/>
  <c r="F625" i="12"/>
  <c r="L625" i="12" s="1"/>
  <c r="T625" i="12" s="1"/>
  <c r="G625" i="12"/>
  <c r="M625" i="12" s="1"/>
  <c r="U625" i="12" s="1"/>
  <c r="H625" i="12"/>
  <c r="N625" i="12" s="1"/>
  <c r="V625" i="12" s="1"/>
  <c r="F627" i="12"/>
  <c r="L627" i="12" s="1"/>
  <c r="T627" i="12" s="1"/>
  <c r="G627" i="12"/>
  <c r="M627" i="12" s="1"/>
  <c r="U627" i="12" s="1"/>
  <c r="H627" i="12"/>
  <c r="N627" i="12" s="1"/>
  <c r="V627" i="12" s="1"/>
  <c r="F656" i="12"/>
  <c r="G656" i="12"/>
  <c r="H656" i="12"/>
  <c r="F661" i="12"/>
  <c r="G661" i="12"/>
  <c r="H661" i="12"/>
  <c r="F665" i="12"/>
  <c r="L665" i="12" s="1"/>
  <c r="T665" i="12" s="1"/>
  <c r="G665" i="12"/>
  <c r="M665" i="12" s="1"/>
  <c r="U665" i="12" s="1"/>
  <c r="H665" i="12"/>
  <c r="N665" i="12" s="1"/>
  <c r="V665" i="12" s="1"/>
  <c r="F667" i="12"/>
  <c r="L667" i="12" s="1"/>
  <c r="T667" i="12" s="1"/>
  <c r="G667" i="12"/>
  <c r="M667" i="12" s="1"/>
  <c r="U667" i="12" s="1"/>
  <c r="H667" i="12"/>
  <c r="N667" i="12" s="1"/>
  <c r="V667" i="12" s="1"/>
  <c r="F671" i="12"/>
  <c r="L671" i="12" s="1"/>
  <c r="T671" i="12" s="1"/>
  <c r="G671" i="12"/>
  <c r="M671" i="12" s="1"/>
  <c r="U671" i="12" s="1"/>
  <c r="H671" i="12"/>
  <c r="N671" i="12" s="1"/>
  <c r="V671" i="12" s="1"/>
  <c r="F673" i="12"/>
  <c r="L673" i="12" s="1"/>
  <c r="T673" i="12" s="1"/>
  <c r="G673" i="12"/>
  <c r="M673" i="12" s="1"/>
  <c r="U673" i="12" s="1"/>
  <c r="H673" i="12"/>
  <c r="N673" i="12" s="1"/>
  <c r="V673" i="12" s="1"/>
  <c r="F683" i="12"/>
  <c r="G683" i="12"/>
  <c r="H683" i="12"/>
  <c r="F686" i="12"/>
  <c r="L686" i="12" s="1"/>
  <c r="T686" i="12" s="1"/>
  <c r="G686" i="12"/>
  <c r="M686" i="12" s="1"/>
  <c r="U686" i="12" s="1"/>
  <c r="H686" i="12"/>
  <c r="N686" i="12" s="1"/>
  <c r="V686" i="12" s="1"/>
  <c r="F688" i="12"/>
  <c r="L688" i="12" s="1"/>
  <c r="T688" i="12" s="1"/>
  <c r="G688" i="12"/>
  <c r="M688" i="12" s="1"/>
  <c r="U688" i="12" s="1"/>
  <c r="H688" i="12"/>
  <c r="N688" i="12" s="1"/>
  <c r="V688" i="12" s="1"/>
  <c r="F693" i="12"/>
  <c r="G693" i="12"/>
  <c r="H693" i="12"/>
  <c r="F697" i="12"/>
  <c r="G697" i="12"/>
  <c r="H697" i="12"/>
  <c r="F701" i="12"/>
  <c r="G701" i="12"/>
  <c r="H701" i="12"/>
  <c r="F705" i="12"/>
  <c r="G705" i="12"/>
  <c r="H705" i="12"/>
  <c r="F712" i="12"/>
  <c r="G712" i="12"/>
  <c r="H712" i="12"/>
  <c r="F716" i="12"/>
  <c r="G716" i="12"/>
  <c r="H716" i="12"/>
  <c r="F719" i="12"/>
  <c r="G719" i="12"/>
  <c r="H719" i="12"/>
  <c r="F723" i="12"/>
  <c r="G723" i="12"/>
  <c r="H723" i="12"/>
  <c r="F726" i="12"/>
  <c r="G726" i="12"/>
  <c r="H726" i="12"/>
  <c r="F730" i="12"/>
  <c r="G730" i="12"/>
  <c r="H730" i="12"/>
  <c r="F734" i="12"/>
  <c r="G734" i="12"/>
  <c r="H734" i="12"/>
  <c r="F738" i="12"/>
  <c r="G738" i="12"/>
  <c r="H738" i="12"/>
  <c r="F745" i="12"/>
  <c r="L745" i="12" s="1"/>
  <c r="T745" i="12" s="1"/>
  <c r="G745" i="12"/>
  <c r="M745" i="12" s="1"/>
  <c r="U745" i="12" s="1"/>
  <c r="H745" i="12"/>
  <c r="N745" i="12" s="1"/>
  <c r="V745" i="12" s="1"/>
  <c r="F747" i="12"/>
  <c r="L747" i="12" s="1"/>
  <c r="T747" i="12" s="1"/>
  <c r="G747" i="12"/>
  <c r="M747" i="12" s="1"/>
  <c r="U747" i="12" s="1"/>
  <c r="H747" i="12"/>
  <c r="N747" i="12" s="1"/>
  <c r="V747" i="12" s="1"/>
  <c r="F752" i="12"/>
  <c r="G752" i="12"/>
  <c r="H752" i="12"/>
  <c r="F755" i="12"/>
  <c r="G755" i="12"/>
  <c r="H755" i="12"/>
  <c r="F759" i="12"/>
  <c r="G759" i="12"/>
  <c r="H759" i="12"/>
  <c r="F763" i="12"/>
  <c r="G763" i="12"/>
  <c r="H763" i="12"/>
  <c r="F769" i="12"/>
  <c r="L769" i="12" s="1"/>
  <c r="T769" i="12" s="1"/>
  <c r="G769" i="12"/>
  <c r="M769" i="12" s="1"/>
  <c r="U769" i="12" s="1"/>
  <c r="H769" i="12"/>
  <c r="N769" i="12" s="1"/>
  <c r="V769" i="12" s="1"/>
  <c r="F773" i="12"/>
  <c r="L773" i="12" s="1"/>
  <c r="T773" i="12" s="1"/>
  <c r="G773" i="12"/>
  <c r="M773" i="12" s="1"/>
  <c r="U773" i="12" s="1"/>
  <c r="H773" i="12"/>
  <c r="N773" i="12" s="1"/>
  <c r="V773" i="12" s="1"/>
  <c r="F780" i="12"/>
  <c r="G780" i="12"/>
  <c r="F786" i="12"/>
  <c r="G786" i="12"/>
  <c r="H786" i="12"/>
  <c r="F789" i="12"/>
  <c r="G789" i="12"/>
  <c r="H789" i="12"/>
  <c r="F794" i="12"/>
  <c r="G794" i="12"/>
  <c r="H794" i="12"/>
  <c r="F799" i="12"/>
  <c r="G799" i="12"/>
  <c r="H799" i="12"/>
  <c r="F802" i="12"/>
  <c r="G802" i="12"/>
  <c r="H802" i="12"/>
  <c r="F808" i="12"/>
  <c r="G808" i="12"/>
  <c r="H808" i="12"/>
  <c r="F811" i="12"/>
  <c r="G811" i="12"/>
  <c r="H811" i="12"/>
  <c r="F814" i="12"/>
  <c r="G814" i="12"/>
  <c r="H814" i="12"/>
  <c r="F817" i="12"/>
  <c r="G817" i="12"/>
  <c r="H817" i="12"/>
  <c r="F820" i="12"/>
  <c r="G820" i="12"/>
  <c r="H820" i="12"/>
  <c r="F825" i="12"/>
  <c r="L825" i="12" s="1"/>
  <c r="T825" i="12" s="1"/>
  <c r="G825" i="12"/>
  <c r="M825" i="12" s="1"/>
  <c r="U825" i="12" s="1"/>
  <c r="H825" i="12"/>
  <c r="N825" i="12" s="1"/>
  <c r="V825" i="12" s="1"/>
  <c r="F827" i="12"/>
  <c r="L827" i="12" s="1"/>
  <c r="T827" i="12" s="1"/>
  <c r="G827" i="12"/>
  <c r="M827" i="12" s="1"/>
  <c r="U827" i="12" s="1"/>
  <c r="H827" i="12"/>
  <c r="N827" i="12" s="1"/>
  <c r="V827" i="12" s="1"/>
  <c r="F835" i="12"/>
  <c r="G835" i="12"/>
  <c r="H835" i="12"/>
  <c r="F839" i="12"/>
  <c r="G839" i="12"/>
  <c r="H839" i="12"/>
  <c r="F842" i="12"/>
  <c r="G842" i="12"/>
  <c r="H842" i="12"/>
  <c r="F847" i="12"/>
  <c r="G847" i="12"/>
  <c r="H847" i="12"/>
  <c r="F850" i="12"/>
  <c r="G850" i="12"/>
  <c r="H850" i="12"/>
  <c r="F855" i="12"/>
  <c r="G855" i="12"/>
  <c r="H855" i="12"/>
  <c r="F862" i="12"/>
  <c r="L862" i="12" s="1"/>
  <c r="T862" i="12" s="1"/>
  <c r="G862" i="12"/>
  <c r="M862" i="12" s="1"/>
  <c r="U862" i="12" s="1"/>
  <c r="H862" i="12"/>
  <c r="N862" i="12" s="1"/>
  <c r="V862" i="12" s="1"/>
  <c r="F864" i="12"/>
  <c r="L864" i="12" s="1"/>
  <c r="T864" i="12" s="1"/>
  <c r="G864" i="12"/>
  <c r="M864" i="12" s="1"/>
  <c r="U864" i="12" s="1"/>
  <c r="H864" i="12"/>
  <c r="N864" i="12" s="1"/>
  <c r="V864" i="12" s="1"/>
  <c r="F868" i="12"/>
  <c r="L868" i="12" s="1"/>
  <c r="T868" i="12" s="1"/>
  <c r="G868" i="12"/>
  <c r="M868" i="12" s="1"/>
  <c r="U868" i="12" s="1"/>
  <c r="H868" i="12"/>
  <c r="N868" i="12" s="1"/>
  <c r="V868" i="12" s="1"/>
  <c r="F870" i="12"/>
  <c r="L870" i="12" s="1"/>
  <c r="T870" i="12" s="1"/>
  <c r="G870" i="12"/>
  <c r="M870" i="12" s="1"/>
  <c r="U870" i="12" s="1"/>
  <c r="H870" i="12"/>
  <c r="N870" i="12" s="1"/>
  <c r="V870" i="12" s="1"/>
  <c r="F874" i="12"/>
  <c r="L874" i="12" s="1"/>
  <c r="T874" i="12" s="1"/>
  <c r="G874" i="12"/>
  <c r="M874" i="12" s="1"/>
  <c r="U874" i="12" s="1"/>
  <c r="H874" i="12"/>
  <c r="N874" i="12" s="1"/>
  <c r="V874" i="12" s="1"/>
  <c r="F876" i="12"/>
  <c r="L876" i="12" s="1"/>
  <c r="T876" i="12" s="1"/>
  <c r="G876" i="12"/>
  <c r="M876" i="12" s="1"/>
  <c r="U876" i="12" s="1"/>
  <c r="H876" i="12"/>
  <c r="N876" i="12" s="1"/>
  <c r="V876" i="12" s="1"/>
  <c r="F881" i="12"/>
  <c r="G881" i="12"/>
  <c r="H881" i="12"/>
  <c r="F884" i="12"/>
  <c r="G884" i="12"/>
  <c r="H884" i="12"/>
  <c r="F887" i="12"/>
  <c r="G887" i="12"/>
  <c r="H887" i="12"/>
  <c r="F893" i="12"/>
  <c r="L893" i="12" s="1"/>
  <c r="T893" i="12" s="1"/>
  <c r="G893" i="12"/>
  <c r="H893" i="12"/>
  <c r="F899" i="12"/>
  <c r="G899" i="12"/>
  <c r="H899" i="12"/>
  <c r="F905" i="12"/>
  <c r="L905" i="12" s="1"/>
  <c r="T905" i="12" s="1"/>
  <c r="G905" i="12"/>
  <c r="M905" i="12" s="1"/>
  <c r="U905" i="12" s="1"/>
  <c r="H905" i="12"/>
  <c r="N905" i="12" s="1"/>
  <c r="V905" i="12" s="1"/>
  <c r="F907" i="12"/>
  <c r="L907" i="12" s="1"/>
  <c r="T907" i="12" s="1"/>
  <c r="G907" i="12"/>
  <c r="M907" i="12" s="1"/>
  <c r="U907" i="12" s="1"/>
  <c r="H907" i="12"/>
  <c r="N907" i="12" s="1"/>
  <c r="V907" i="12" s="1"/>
  <c r="F911" i="12"/>
  <c r="G911" i="12"/>
  <c r="H911" i="12"/>
  <c r="F915" i="12"/>
  <c r="L915" i="12" s="1"/>
  <c r="T915" i="12" s="1"/>
  <c r="G915" i="12"/>
  <c r="M915" i="12" s="1"/>
  <c r="U915" i="12" s="1"/>
  <c r="H915" i="12"/>
  <c r="N915" i="12" s="1"/>
  <c r="V915" i="12" s="1"/>
  <c r="F917" i="12"/>
  <c r="L917" i="12" s="1"/>
  <c r="T917" i="12" s="1"/>
  <c r="G917" i="12"/>
  <c r="M917" i="12" s="1"/>
  <c r="U917" i="12" s="1"/>
  <c r="H917" i="12"/>
  <c r="N917" i="12" s="1"/>
  <c r="V917" i="12" s="1"/>
  <c r="F921" i="12"/>
  <c r="G921" i="12"/>
  <c r="H921" i="12"/>
  <c r="F925" i="12"/>
  <c r="G925" i="12"/>
  <c r="H925" i="12"/>
  <c r="F929" i="12"/>
  <c r="L929" i="12" s="1"/>
  <c r="T929" i="12" s="1"/>
  <c r="G929" i="12"/>
  <c r="M929" i="12" s="1"/>
  <c r="U929" i="12" s="1"/>
  <c r="H929" i="12"/>
  <c r="N929" i="12" s="1"/>
  <c r="V929" i="12" s="1"/>
  <c r="F931" i="12"/>
  <c r="L931" i="12" s="1"/>
  <c r="T931" i="12" s="1"/>
  <c r="G931" i="12"/>
  <c r="M931" i="12" s="1"/>
  <c r="U931" i="12" s="1"/>
  <c r="H931" i="12"/>
  <c r="N931" i="12" s="1"/>
  <c r="V931" i="12" s="1"/>
  <c r="F935" i="12"/>
  <c r="G935" i="12"/>
  <c r="H935" i="12"/>
  <c r="F939" i="12"/>
  <c r="L939" i="12" s="1"/>
  <c r="T939" i="12" s="1"/>
  <c r="G939" i="12"/>
  <c r="M939" i="12" s="1"/>
  <c r="U939" i="12" s="1"/>
  <c r="H939" i="12"/>
  <c r="N939" i="12" s="1"/>
  <c r="V939" i="12" s="1"/>
  <c r="F941" i="12"/>
  <c r="L941" i="12" s="1"/>
  <c r="T941" i="12" s="1"/>
  <c r="G941" i="12"/>
  <c r="M941" i="12" s="1"/>
  <c r="U941" i="12" s="1"/>
  <c r="H941" i="12"/>
  <c r="N941" i="12" s="1"/>
  <c r="V941" i="12" s="1"/>
  <c r="F946" i="12"/>
  <c r="G946" i="12"/>
  <c r="H946" i="12"/>
  <c r="F949" i="12"/>
  <c r="L949" i="12" s="1"/>
  <c r="T949" i="12" s="1"/>
  <c r="G949" i="12"/>
  <c r="M949" i="12" s="1"/>
  <c r="U949" i="12" s="1"/>
  <c r="H949" i="12"/>
  <c r="N949" i="12" s="1"/>
  <c r="V949" i="12" s="1"/>
  <c r="F952" i="12"/>
  <c r="L952" i="12" s="1"/>
  <c r="T952" i="12" s="1"/>
  <c r="G952" i="12"/>
  <c r="M952" i="12" s="1"/>
  <c r="U952" i="12" s="1"/>
  <c r="H952" i="12"/>
  <c r="N952" i="12" s="1"/>
  <c r="V952" i="12" s="1"/>
  <c r="F955" i="12"/>
  <c r="L955" i="12" s="1"/>
  <c r="T955" i="12" s="1"/>
  <c r="G955" i="12"/>
  <c r="M955" i="12" s="1"/>
  <c r="U955" i="12" s="1"/>
  <c r="H955" i="12"/>
  <c r="N955" i="12" s="1"/>
  <c r="V955" i="12" s="1"/>
  <c r="F959" i="12"/>
  <c r="G959" i="12"/>
  <c r="H959" i="12"/>
  <c r="F962" i="12"/>
  <c r="G962" i="12"/>
  <c r="H962" i="12"/>
  <c r="F978" i="12"/>
  <c r="L978" i="12" s="1"/>
  <c r="T978" i="12" s="1"/>
  <c r="G978" i="12"/>
  <c r="M978" i="12" s="1"/>
  <c r="U978" i="12" s="1"/>
  <c r="H978" i="12"/>
  <c r="N978" i="12" s="1"/>
  <c r="V978" i="12" s="1"/>
  <c r="F980" i="12"/>
  <c r="L980" i="12" s="1"/>
  <c r="T980" i="12" s="1"/>
  <c r="G980" i="12"/>
  <c r="M980" i="12" s="1"/>
  <c r="U980" i="12" s="1"/>
  <c r="H980" i="12"/>
  <c r="N980" i="12" s="1"/>
  <c r="V980" i="12" s="1"/>
  <c r="F986" i="12"/>
  <c r="G986" i="12"/>
  <c r="H986" i="12"/>
  <c r="F989" i="12"/>
  <c r="G989" i="12"/>
  <c r="H989" i="12"/>
  <c r="F994" i="12"/>
  <c r="G994" i="12"/>
  <c r="H994" i="12"/>
  <c r="F997" i="12"/>
  <c r="G997" i="12"/>
  <c r="H997" i="12"/>
  <c r="F1001" i="12"/>
  <c r="G1001" i="12"/>
  <c r="H1001" i="12"/>
  <c r="F1005" i="12"/>
  <c r="G1005" i="12"/>
  <c r="H1005" i="12"/>
  <c r="F1015" i="12"/>
  <c r="G1015" i="12"/>
  <c r="H1015" i="12"/>
  <c r="F1018" i="12"/>
  <c r="G1018" i="12"/>
  <c r="H1018" i="12"/>
  <c r="F1025" i="12"/>
  <c r="G1025" i="12"/>
  <c r="H1025" i="12"/>
  <c r="F1028" i="12"/>
  <c r="G1028" i="12"/>
  <c r="H1028" i="12"/>
  <c r="F1031" i="12"/>
  <c r="L1031" i="12" s="1"/>
  <c r="T1031" i="12" s="1"/>
  <c r="G1031" i="12"/>
  <c r="M1031" i="12" s="1"/>
  <c r="U1031" i="12" s="1"/>
  <c r="H1031" i="12"/>
  <c r="N1031" i="12" s="1"/>
  <c r="V1031" i="12" s="1"/>
  <c r="F1033" i="12"/>
  <c r="L1033" i="12" s="1"/>
  <c r="T1033" i="12" s="1"/>
  <c r="G1033" i="12"/>
  <c r="M1033" i="12" s="1"/>
  <c r="U1033" i="12" s="1"/>
  <c r="H1033" i="12"/>
  <c r="N1033" i="12" s="1"/>
  <c r="V1033" i="12" s="1"/>
  <c r="F1037" i="12"/>
  <c r="G1037" i="12"/>
  <c r="H1037" i="12"/>
  <c r="F1047" i="12"/>
  <c r="L1047" i="12" s="1"/>
  <c r="T1047" i="12" s="1"/>
  <c r="G1047" i="12"/>
  <c r="M1047" i="12" s="1"/>
  <c r="U1047" i="12" s="1"/>
  <c r="H1047" i="12"/>
  <c r="N1047" i="12" s="1"/>
  <c r="V1047" i="12" s="1"/>
  <c r="F1049" i="12"/>
  <c r="L1049" i="12" s="1"/>
  <c r="T1049" i="12" s="1"/>
  <c r="G1049" i="12"/>
  <c r="M1049" i="12" s="1"/>
  <c r="U1049" i="12" s="1"/>
  <c r="H1049" i="12"/>
  <c r="N1049" i="12" s="1"/>
  <c r="V1049" i="12" s="1"/>
  <c r="F1054" i="12"/>
  <c r="G1054" i="12"/>
  <c r="H1054" i="12"/>
  <c r="F1058" i="12"/>
  <c r="L1058" i="12" s="1"/>
  <c r="T1058" i="12" s="1"/>
  <c r="G1058" i="12"/>
  <c r="M1058" i="12" s="1"/>
  <c r="U1058" i="12" s="1"/>
  <c r="H1058" i="12"/>
  <c r="N1058" i="12" s="1"/>
  <c r="V1058" i="12" s="1"/>
  <c r="F1060" i="12"/>
  <c r="L1060" i="12" s="1"/>
  <c r="T1060" i="12" s="1"/>
  <c r="G1060" i="12"/>
  <c r="M1060" i="12" s="1"/>
  <c r="U1060" i="12" s="1"/>
  <c r="H1060" i="12"/>
  <c r="N1060" i="12" s="1"/>
  <c r="V1060" i="12" s="1"/>
  <c r="F1064" i="12"/>
  <c r="G1064" i="12"/>
  <c r="H1064" i="12"/>
  <c r="F1067" i="12"/>
  <c r="G1067" i="12"/>
  <c r="H1067" i="12"/>
  <c r="F1070" i="12"/>
  <c r="G1070" i="12"/>
  <c r="H1070" i="12"/>
  <c r="F1075" i="12"/>
  <c r="L1075" i="12" s="1"/>
  <c r="T1075" i="12" s="1"/>
  <c r="G1075" i="12"/>
  <c r="M1075" i="12" s="1"/>
  <c r="U1075" i="12" s="1"/>
  <c r="H1075" i="12"/>
  <c r="N1075" i="12" s="1"/>
  <c r="V1075" i="12" s="1"/>
  <c r="F1077" i="12"/>
  <c r="L1077" i="12" s="1"/>
  <c r="T1077" i="12" s="1"/>
  <c r="G1077" i="12"/>
  <c r="M1077" i="12" s="1"/>
  <c r="U1077" i="12" s="1"/>
  <c r="H1077" i="12"/>
  <c r="N1077" i="12" s="1"/>
  <c r="V1077" i="12" s="1"/>
  <c r="F1079" i="12"/>
  <c r="L1079" i="12" s="1"/>
  <c r="T1079" i="12" s="1"/>
  <c r="G1079" i="12"/>
  <c r="M1079" i="12" s="1"/>
  <c r="U1079" i="12" s="1"/>
  <c r="H1079" i="12"/>
  <c r="N1079" i="12" s="1"/>
  <c r="V1079" i="12" s="1"/>
  <c r="F1084" i="12"/>
  <c r="G1084" i="12"/>
  <c r="H1084" i="12"/>
  <c r="F1087" i="12"/>
  <c r="G1087" i="12"/>
  <c r="H1087" i="12"/>
  <c r="F1093" i="12"/>
  <c r="G1093" i="12"/>
  <c r="H1093" i="12"/>
  <c r="F1096" i="12"/>
  <c r="G1096" i="12"/>
  <c r="H1096" i="12"/>
  <c r="F1100" i="12"/>
  <c r="G1100" i="12"/>
  <c r="H1100" i="12"/>
  <c r="F1104" i="12"/>
  <c r="G1104" i="12"/>
  <c r="H1104" i="12"/>
  <c r="F1108" i="12"/>
  <c r="G1108" i="12"/>
  <c r="H1108" i="12"/>
  <c r="F1113" i="12"/>
  <c r="G1113" i="12"/>
  <c r="H1113" i="12"/>
  <c r="F1116" i="12"/>
  <c r="G1116" i="12"/>
  <c r="H1116" i="12"/>
  <c r="F1119" i="12"/>
  <c r="G1119" i="12"/>
  <c r="H1119" i="12"/>
  <c r="F1123" i="12"/>
  <c r="G1123" i="12"/>
  <c r="H1123" i="12"/>
  <c r="F1138" i="12"/>
  <c r="G1138" i="12"/>
  <c r="H1138" i="12"/>
  <c r="F1144" i="12"/>
  <c r="G1144" i="12"/>
  <c r="H1144" i="12"/>
  <c r="F1148" i="12"/>
  <c r="G1148" i="12"/>
  <c r="H1148" i="12"/>
  <c r="F1152" i="12"/>
  <c r="G1152" i="12"/>
  <c r="H1152" i="12"/>
  <c r="F1156" i="12"/>
  <c r="G1156" i="12"/>
  <c r="H1156" i="12"/>
  <c r="F1160" i="12"/>
  <c r="G1160" i="12"/>
  <c r="H1160" i="12"/>
  <c r="F1164" i="12"/>
  <c r="G1164" i="12"/>
  <c r="H1164" i="12"/>
  <c r="F1167" i="12"/>
  <c r="G1167" i="12"/>
  <c r="H1167" i="12"/>
  <c r="F1179" i="12"/>
  <c r="G1179" i="12"/>
  <c r="H1179" i="12"/>
  <c r="F1183" i="12"/>
  <c r="G1183" i="12"/>
  <c r="H1183" i="12"/>
  <c r="F1187" i="12"/>
  <c r="G1187" i="12"/>
  <c r="H1187" i="12"/>
  <c r="F1191" i="12"/>
  <c r="G1191" i="12"/>
  <c r="H1191" i="12"/>
  <c r="F1196" i="12"/>
  <c r="G1196" i="12"/>
  <c r="H1196" i="12"/>
  <c r="F1200" i="12"/>
  <c r="G1200" i="12"/>
  <c r="H1200" i="12"/>
  <c r="F1206" i="12"/>
  <c r="G1206" i="12"/>
  <c r="H1206" i="12"/>
  <c r="F1210" i="12"/>
  <c r="G1210" i="12"/>
  <c r="H1210" i="12"/>
  <c r="F1214" i="12"/>
  <c r="G1214" i="12"/>
  <c r="H1214" i="12"/>
  <c r="F1225" i="12"/>
  <c r="G1225" i="12"/>
  <c r="H1225" i="12"/>
  <c r="F1228" i="12"/>
  <c r="G1228" i="12"/>
  <c r="H1228" i="12"/>
  <c r="F1232" i="12"/>
  <c r="G1232" i="12"/>
  <c r="H1232" i="12"/>
  <c r="F1236" i="12"/>
  <c r="G1236" i="12"/>
  <c r="H1236" i="12"/>
  <c r="F1240" i="12"/>
  <c r="G1240" i="12"/>
  <c r="H1240" i="12"/>
  <c r="F1244" i="12"/>
  <c r="G1244" i="12"/>
  <c r="H1244" i="12"/>
  <c r="F1248" i="12"/>
  <c r="G1248" i="12"/>
  <c r="H1248" i="12"/>
  <c r="F1252" i="12"/>
  <c r="G1252" i="12"/>
  <c r="H1252" i="12"/>
  <c r="F1256" i="12"/>
  <c r="G1256" i="12"/>
  <c r="H1256" i="12"/>
  <c r="F1264" i="12"/>
  <c r="G1264" i="12"/>
  <c r="H1264" i="12"/>
  <c r="F1270" i="12"/>
  <c r="L1270" i="12" s="1"/>
  <c r="T1270" i="12" s="1"/>
  <c r="G1270" i="12"/>
  <c r="M1270" i="12" s="1"/>
  <c r="U1270" i="12" s="1"/>
  <c r="H1270" i="12"/>
  <c r="N1270" i="12" s="1"/>
  <c r="V1270" i="12" s="1"/>
  <c r="F1272" i="12"/>
  <c r="L1272" i="12" s="1"/>
  <c r="T1272" i="12" s="1"/>
  <c r="G1272" i="12"/>
  <c r="M1272" i="12" s="1"/>
  <c r="U1272" i="12" s="1"/>
  <c r="H1272" i="12"/>
  <c r="N1272" i="12" s="1"/>
  <c r="V1272" i="12" s="1"/>
  <c r="F1276" i="12"/>
  <c r="G1276" i="12"/>
  <c r="H1276" i="12"/>
  <c r="F1280" i="12"/>
  <c r="G1280" i="12"/>
  <c r="H1280" i="12"/>
  <c r="F1284" i="12"/>
  <c r="L1284" i="12" s="1"/>
  <c r="T1284" i="12" s="1"/>
  <c r="G1284" i="12"/>
  <c r="M1284" i="12" s="1"/>
  <c r="U1284" i="12" s="1"/>
  <c r="H1284" i="12"/>
  <c r="N1284" i="12" s="1"/>
  <c r="V1284" i="12" s="1"/>
  <c r="F1290" i="12"/>
  <c r="G1290" i="12"/>
  <c r="H1290" i="12"/>
  <c r="F1294" i="12"/>
  <c r="L1294" i="12" s="1"/>
  <c r="T1294" i="12" s="1"/>
  <c r="G1294" i="12"/>
  <c r="M1294" i="12" s="1"/>
  <c r="U1294" i="12" s="1"/>
  <c r="H1294" i="12"/>
  <c r="N1294" i="12" s="1"/>
  <c r="V1294" i="12" s="1"/>
  <c r="F1300" i="12"/>
  <c r="L1300" i="12" s="1"/>
  <c r="T1300" i="12" s="1"/>
  <c r="G1300" i="12"/>
  <c r="M1300" i="12" s="1"/>
  <c r="U1300" i="12" s="1"/>
  <c r="H1300" i="12"/>
  <c r="N1300" i="12" s="1"/>
  <c r="V1300" i="12" s="1"/>
  <c r="F1306" i="12"/>
  <c r="G1306" i="12"/>
  <c r="H1306" i="12"/>
  <c r="F1310" i="12"/>
  <c r="G1310" i="12"/>
  <c r="H1310" i="12"/>
  <c r="F1319" i="12"/>
  <c r="G1319" i="12"/>
  <c r="H1319" i="12"/>
  <c r="F1323" i="12"/>
  <c r="G1323" i="12"/>
  <c r="H1323" i="12"/>
  <c r="F1327" i="12"/>
  <c r="G1327" i="12"/>
  <c r="H1327" i="12"/>
  <c r="F1331" i="12"/>
  <c r="G1331" i="12"/>
  <c r="H1331" i="12"/>
  <c r="F1335" i="12"/>
  <c r="G1335" i="12"/>
  <c r="H1335" i="12"/>
  <c r="F1339" i="12"/>
  <c r="G1339" i="12"/>
  <c r="H1339" i="12"/>
  <c r="F1347" i="12"/>
  <c r="G1347" i="12"/>
  <c r="H1347" i="12"/>
  <c r="F1351" i="12"/>
  <c r="G1351" i="12"/>
  <c r="H1351" i="12"/>
  <c r="F1355" i="12"/>
  <c r="G1355" i="12"/>
  <c r="H1355" i="12"/>
  <c r="F1363" i="12"/>
  <c r="G1363" i="12"/>
  <c r="H1363" i="12"/>
  <c r="F1369" i="12"/>
  <c r="G1369" i="12"/>
  <c r="H1369" i="12"/>
  <c r="F1375" i="12"/>
  <c r="G1375" i="12"/>
  <c r="H1375" i="12"/>
  <c r="F1386" i="12"/>
  <c r="L1386" i="12" s="1"/>
  <c r="T1386" i="12" s="1"/>
  <c r="G1386" i="12"/>
  <c r="M1386" i="12" s="1"/>
  <c r="U1386" i="12" s="1"/>
  <c r="H1386" i="12"/>
  <c r="N1386" i="12" s="1"/>
  <c r="V1386" i="12" s="1"/>
  <c r="F1393" i="12"/>
  <c r="G1393" i="12"/>
  <c r="H1393" i="12"/>
  <c r="F1399" i="12"/>
  <c r="G1399" i="12"/>
  <c r="H1399" i="12"/>
  <c r="F1404" i="12"/>
  <c r="G1404" i="12"/>
  <c r="H1404" i="12"/>
  <c r="F1408" i="12"/>
  <c r="G1408" i="12"/>
  <c r="H1408" i="12"/>
  <c r="F1411" i="12"/>
  <c r="L1411" i="12" s="1"/>
  <c r="T1411" i="12" s="1"/>
  <c r="G1411" i="12"/>
  <c r="M1411" i="12" s="1"/>
  <c r="U1411" i="12" s="1"/>
  <c r="H1411" i="12"/>
  <c r="N1411" i="12" s="1"/>
  <c r="V1411" i="12" s="1"/>
  <c r="F1413" i="12"/>
  <c r="L1413" i="12" s="1"/>
  <c r="T1413" i="12" s="1"/>
  <c r="G1413" i="12"/>
  <c r="M1413" i="12" s="1"/>
  <c r="U1413" i="12" s="1"/>
  <c r="H1413" i="12"/>
  <c r="N1413" i="12" s="1"/>
  <c r="V1413" i="12" s="1"/>
  <c r="F1422" i="12"/>
  <c r="L1422" i="12" s="1"/>
  <c r="T1422" i="12" s="1"/>
  <c r="G1422" i="12"/>
  <c r="M1422" i="12" s="1"/>
  <c r="U1422" i="12" s="1"/>
  <c r="H1422" i="12"/>
  <c r="N1422" i="12" s="1"/>
  <c r="V1422" i="12" s="1"/>
  <c r="F1429" i="12"/>
  <c r="G1429" i="12"/>
  <c r="H1429" i="12"/>
  <c r="F1434" i="12"/>
  <c r="G1434" i="12"/>
  <c r="H1434" i="12"/>
  <c r="F1444" i="12"/>
  <c r="G1444" i="12"/>
  <c r="H1444" i="12"/>
  <c r="F1456" i="12"/>
  <c r="G1456" i="12"/>
  <c r="H1456" i="12"/>
  <c r="F1461" i="12"/>
  <c r="G1461" i="12"/>
  <c r="H1461" i="12"/>
  <c r="F1464" i="12"/>
  <c r="G1464" i="12"/>
  <c r="H1464" i="12"/>
  <c r="F1475" i="12"/>
  <c r="G1475" i="12"/>
  <c r="H1475" i="12"/>
  <c r="F1478" i="12"/>
  <c r="G1478" i="12"/>
  <c r="H1478" i="12"/>
  <c r="F1481" i="12"/>
  <c r="G1481" i="12"/>
  <c r="H1481" i="12"/>
  <c r="F1485" i="12"/>
  <c r="G1485" i="12"/>
  <c r="H1485" i="12"/>
  <c r="F1488" i="12"/>
  <c r="G1488" i="12"/>
  <c r="H1488" i="12"/>
  <c r="F1496" i="12"/>
  <c r="G1496" i="12"/>
  <c r="H1496" i="12"/>
  <c r="F1500" i="12"/>
  <c r="G1500" i="12"/>
  <c r="H1500" i="12"/>
  <c r="F1504" i="12"/>
  <c r="G1504" i="12"/>
  <c r="H1504" i="12"/>
  <c r="F1510" i="12"/>
  <c r="G1510" i="12"/>
  <c r="H1510" i="12"/>
  <c r="F1514" i="12"/>
  <c r="G1514" i="12"/>
  <c r="H1514" i="12"/>
  <c r="F1521" i="12"/>
  <c r="G1521" i="12"/>
  <c r="H1521" i="12"/>
  <c r="F1532" i="12"/>
  <c r="G1532" i="12"/>
  <c r="H1532" i="12"/>
  <c r="F1535" i="12"/>
  <c r="G1535" i="12"/>
  <c r="H1535" i="12"/>
  <c r="F1542" i="12"/>
  <c r="G1542" i="12"/>
  <c r="H1542" i="12"/>
  <c r="F1546" i="12"/>
  <c r="G1546" i="12"/>
  <c r="H1546" i="12"/>
  <c r="F1550" i="12"/>
  <c r="G1550" i="12"/>
  <c r="H1550" i="12"/>
  <c r="F1555" i="12"/>
  <c r="G1555" i="12"/>
  <c r="H1555" i="12"/>
  <c r="F1560" i="12"/>
  <c r="G1560" i="12"/>
  <c r="H1560" i="12"/>
  <c r="F1564" i="12"/>
  <c r="G1564" i="12"/>
  <c r="H1564" i="12"/>
  <c r="F1568" i="12"/>
  <c r="G1568" i="12"/>
  <c r="H1568" i="12"/>
  <c r="F1572" i="12"/>
  <c r="G1572" i="12"/>
  <c r="H1572" i="12"/>
  <c r="F1575" i="12"/>
  <c r="G1575" i="12"/>
  <c r="H1575" i="12"/>
  <c r="F1584" i="12"/>
  <c r="G1584" i="12"/>
  <c r="H1584" i="12"/>
  <c r="F1592" i="12"/>
  <c r="G1592" i="12"/>
  <c r="H1592" i="12"/>
  <c r="F1596" i="12"/>
  <c r="G1596" i="12"/>
  <c r="H1596" i="12"/>
  <c r="F1601" i="12"/>
  <c r="G1601" i="12"/>
  <c r="H1601" i="12"/>
  <c r="F1605" i="12"/>
  <c r="G1605" i="12"/>
  <c r="H1605" i="12"/>
  <c r="F1610" i="12"/>
  <c r="G1610" i="12"/>
  <c r="H1610" i="12"/>
  <c r="F1615" i="12"/>
  <c r="G1615" i="12"/>
  <c r="H1615" i="12"/>
  <c r="F1625" i="12"/>
  <c r="G1625" i="12"/>
  <c r="H1625" i="12"/>
  <c r="F1628" i="12"/>
  <c r="L1628" i="12" s="1"/>
  <c r="T1628" i="12" s="1"/>
  <c r="G1628" i="12"/>
  <c r="M1628" i="12" s="1"/>
  <c r="U1628" i="12" s="1"/>
  <c r="H1628" i="12"/>
  <c r="N1628" i="12" s="1"/>
  <c r="V1628" i="12" s="1"/>
  <c r="F1633" i="12"/>
  <c r="L1633" i="12" s="1"/>
  <c r="T1633" i="12" s="1"/>
  <c r="G1633" i="12"/>
  <c r="M1633" i="12" s="1"/>
  <c r="U1633" i="12" s="1"/>
  <c r="H1633" i="12"/>
  <c r="N1633" i="12" s="1"/>
  <c r="V1633" i="12" s="1"/>
  <c r="F1635" i="12"/>
  <c r="L1635" i="12" s="1"/>
  <c r="T1635" i="12" s="1"/>
  <c r="G1635" i="12"/>
  <c r="M1635" i="12" s="1"/>
  <c r="U1635" i="12" s="1"/>
  <c r="H1635" i="12"/>
  <c r="N1635" i="12" s="1"/>
  <c r="V1635" i="12" s="1"/>
  <c r="F1642" i="12"/>
  <c r="G1642" i="12"/>
  <c r="H1642" i="12"/>
  <c r="F1647" i="12"/>
  <c r="G1647" i="12"/>
  <c r="H1647" i="12"/>
  <c r="F1651" i="12"/>
  <c r="G1651" i="12"/>
  <c r="H1651" i="12"/>
  <c r="F1655" i="12"/>
  <c r="G1655" i="12"/>
  <c r="H1655" i="12"/>
  <c r="F1660" i="12"/>
  <c r="G1660" i="12"/>
  <c r="H1660" i="12"/>
  <c r="F1663" i="12"/>
  <c r="G1663" i="12"/>
  <c r="H1663" i="12"/>
  <c r="F1670" i="12"/>
  <c r="G1667" i="12"/>
  <c r="M1667" i="12" s="1"/>
  <c r="U1667" i="12" s="1"/>
  <c r="H1667" i="12"/>
  <c r="N1667" i="12" s="1"/>
  <c r="V1667" i="12" s="1"/>
  <c r="F1679" i="12"/>
  <c r="G1679" i="12"/>
  <c r="M1679" i="12" s="1"/>
  <c r="U1679" i="12" s="1"/>
  <c r="H1679" i="12"/>
  <c r="N1679" i="12" s="1"/>
  <c r="V1679" i="12" s="1"/>
  <c r="F1684" i="12"/>
  <c r="G1684" i="12"/>
  <c r="H1684" i="12"/>
  <c r="F1689" i="12"/>
  <c r="G1689" i="12"/>
  <c r="H1689" i="12"/>
  <c r="F1693" i="12"/>
  <c r="G1693" i="12"/>
  <c r="H1693" i="12"/>
  <c r="F1698" i="12"/>
  <c r="G1698" i="12"/>
  <c r="H1698" i="12"/>
  <c r="F1702" i="12"/>
  <c r="G1702" i="12"/>
  <c r="H1702" i="12"/>
  <c r="F1706" i="12"/>
  <c r="G1706" i="12"/>
  <c r="H1706" i="12"/>
  <c r="F1710" i="12"/>
  <c r="G1710" i="12"/>
  <c r="H1710" i="12"/>
  <c r="F1718" i="12"/>
  <c r="G1718" i="12"/>
  <c r="H1718" i="12"/>
  <c r="F1722" i="12"/>
  <c r="G1722" i="12"/>
  <c r="H1722" i="12"/>
  <c r="F1726" i="12"/>
  <c r="G1726" i="12"/>
  <c r="H1726" i="12"/>
  <c r="F1730" i="12"/>
  <c r="G1730" i="12"/>
  <c r="H1730" i="12"/>
  <c r="F1734" i="12"/>
  <c r="G1734" i="12"/>
  <c r="H1734" i="12"/>
  <c r="F1743" i="12"/>
  <c r="G1743" i="12"/>
  <c r="H1743" i="12"/>
  <c r="F1748" i="12"/>
  <c r="G1748" i="12"/>
  <c r="H1748" i="12"/>
  <c r="F1753" i="12"/>
  <c r="G1753" i="12"/>
  <c r="H1753" i="12"/>
  <c r="F1758" i="12"/>
  <c r="G1758" i="12"/>
  <c r="H1758" i="12"/>
  <c r="F1764" i="12"/>
  <c r="G1764" i="12"/>
  <c r="H1764" i="12"/>
  <c r="F1768" i="12"/>
  <c r="G1768" i="12"/>
  <c r="H1768" i="12"/>
  <c r="F1773" i="12"/>
  <c r="G1773" i="12"/>
  <c r="H1773" i="12"/>
  <c r="F1778" i="12"/>
  <c r="G1778" i="12"/>
  <c r="H1778" i="12"/>
  <c r="F1783" i="12"/>
  <c r="G1783" i="12"/>
  <c r="H1783" i="12"/>
  <c r="F1787" i="12"/>
  <c r="G1787" i="12"/>
  <c r="H1787" i="12"/>
  <c r="F1791" i="12"/>
  <c r="G1791" i="12"/>
  <c r="H1791" i="12"/>
  <c r="F1798" i="12"/>
  <c r="G1798" i="12"/>
  <c r="H1798" i="12"/>
  <c r="F1802" i="12"/>
  <c r="G1802" i="12"/>
  <c r="H1802" i="12"/>
  <c r="F1813" i="12"/>
  <c r="G1813" i="12"/>
  <c r="H1813" i="12"/>
  <c r="F1817" i="12"/>
  <c r="G1817" i="12"/>
  <c r="H1817" i="12"/>
  <c r="F1821" i="12"/>
  <c r="G1821" i="12"/>
  <c r="H1821" i="12"/>
  <c r="F1830" i="12"/>
  <c r="G1830" i="12"/>
  <c r="H1830" i="12"/>
  <c r="F1833" i="12"/>
  <c r="G1833" i="12"/>
  <c r="H1833" i="12"/>
  <c r="F1836" i="12"/>
  <c r="G1836" i="12"/>
  <c r="H1836" i="12"/>
  <c r="F1840" i="12"/>
  <c r="G1840" i="12"/>
  <c r="H1840" i="12"/>
  <c r="F1857" i="12"/>
  <c r="G1857" i="12"/>
  <c r="H1857" i="12"/>
  <c r="F1861" i="12"/>
  <c r="G1861" i="12"/>
  <c r="H1861" i="12"/>
  <c r="F1865" i="12"/>
  <c r="G1865" i="12"/>
  <c r="H1865" i="12"/>
  <c r="F1870" i="12"/>
  <c r="G1870" i="12"/>
  <c r="H1870" i="12"/>
  <c r="F1873" i="12"/>
  <c r="G1873" i="12"/>
  <c r="H1873" i="12"/>
  <c r="F1878" i="12"/>
  <c r="G1878" i="12"/>
  <c r="H1878" i="12"/>
  <c r="F1881" i="12"/>
  <c r="G1881" i="12"/>
  <c r="H1881" i="12"/>
  <c r="F1892" i="12"/>
  <c r="G1892" i="12"/>
  <c r="H1892" i="12"/>
  <c r="F1897" i="12"/>
  <c r="G1897" i="12"/>
  <c r="H1897" i="12"/>
  <c r="F1907" i="12"/>
  <c r="G1907" i="12"/>
  <c r="H1907" i="12"/>
  <c r="F1911" i="12"/>
  <c r="G1911" i="12"/>
  <c r="H1911" i="12"/>
  <c r="F1916" i="12"/>
  <c r="G1916" i="12"/>
  <c r="H1916" i="12"/>
  <c r="F1920" i="12"/>
  <c r="G1920" i="12"/>
  <c r="H1920" i="12"/>
  <c r="F1927" i="12"/>
  <c r="G1927" i="12"/>
  <c r="H1927" i="12"/>
  <c r="F1931" i="12"/>
  <c r="G1931" i="12"/>
  <c r="H1931" i="12"/>
  <c r="F1936" i="12"/>
  <c r="G1936" i="12"/>
  <c r="H1936" i="12"/>
  <c r="F1941" i="12"/>
  <c r="G1941" i="12"/>
  <c r="H1941" i="12"/>
  <c r="F1951" i="12"/>
  <c r="G1951" i="12"/>
  <c r="H1951" i="12"/>
  <c r="F1956" i="12"/>
  <c r="G1956" i="12"/>
  <c r="H1956" i="12"/>
  <c r="F1967" i="12"/>
  <c r="G1967" i="12"/>
  <c r="H1967" i="12"/>
  <c r="F1972" i="12"/>
  <c r="G1972" i="12"/>
  <c r="H1972" i="12"/>
  <c r="F1975" i="12"/>
  <c r="G1975" i="12"/>
  <c r="H1975" i="12"/>
  <c r="F1978" i="12"/>
  <c r="G1978" i="12"/>
  <c r="H1978" i="12"/>
  <c r="F1982" i="12"/>
  <c r="G1982" i="12"/>
  <c r="H1982" i="12"/>
  <c r="F1987" i="12"/>
  <c r="G1987" i="12"/>
  <c r="H1987" i="12"/>
  <c r="F1994" i="12"/>
  <c r="G1994" i="12"/>
  <c r="H1994" i="12"/>
  <c r="F1998" i="12"/>
  <c r="G1998" i="12"/>
  <c r="H1998" i="12"/>
  <c r="F2002" i="12"/>
  <c r="G2002" i="12"/>
  <c r="H2002" i="12"/>
  <c r="F2006" i="12"/>
  <c r="G2006" i="12"/>
  <c r="H2006" i="12"/>
  <c r="F2011" i="12"/>
  <c r="G2011" i="12"/>
  <c r="H2011" i="12"/>
  <c r="F2015" i="12"/>
  <c r="G2015" i="12"/>
  <c r="H2015" i="12"/>
  <c r="F2019" i="12"/>
  <c r="G2019" i="12"/>
  <c r="H2019" i="12"/>
  <c r="F2023" i="12"/>
  <c r="G2023" i="12"/>
  <c r="H2023" i="12"/>
  <c r="F2028" i="12"/>
  <c r="G2028" i="12"/>
  <c r="H2028" i="12"/>
  <c r="F2033" i="12"/>
  <c r="G2033" i="12"/>
  <c r="H2033" i="12"/>
  <c r="F2039" i="12"/>
  <c r="G2039" i="12"/>
  <c r="H2039" i="12"/>
  <c r="F2042" i="12"/>
  <c r="G2042" i="12"/>
  <c r="H2042" i="12"/>
  <c r="F2045" i="12"/>
  <c r="G2045" i="12"/>
  <c r="H2045" i="12"/>
  <c r="F2049" i="12"/>
  <c r="G2049" i="12"/>
  <c r="H2049" i="12"/>
  <c r="F2052" i="12"/>
  <c r="G2052" i="12"/>
  <c r="H2052" i="12"/>
  <c r="F2058" i="12"/>
  <c r="G2058" i="12"/>
  <c r="H2058" i="12"/>
  <c r="F2061" i="12"/>
  <c r="G2061" i="12"/>
  <c r="H2061" i="12"/>
  <c r="F2066" i="12"/>
  <c r="G2066" i="12"/>
  <c r="H2066" i="12"/>
  <c r="F2070" i="12"/>
  <c r="G2070" i="12"/>
  <c r="H2070" i="12"/>
  <c r="F2074" i="12"/>
  <c r="G2074" i="12"/>
  <c r="H2074" i="12"/>
  <c r="F2083" i="12"/>
  <c r="G2083" i="12"/>
  <c r="H2083" i="12"/>
  <c r="F2086" i="12"/>
  <c r="G2086" i="12"/>
  <c r="H2086" i="12"/>
  <c r="F2090" i="12"/>
  <c r="G2090" i="12"/>
  <c r="H2090" i="12"/>
  <c r="F2094" i="12"/>
  <c r="G2094" i="12"/>
  <c r="H2094" i="12"/>
  <c r="F2098" i="12"/>
  <c r="G2098" i="12"/>
  <c r="H2098" i="12"/>
  <c r="F2116" i="12"/>
  <c r="G2116" i="12"/>
  <c r="H2116" i="12"/>
  <c r="F2120" i="12"/>
  <c r="G2120" i="12"/>
  <c r="H2120" i="12"/>
  <c r="F2123" i="12"/>
  <c r="L2123" i="12" s="1"/>
  <c r="T2123" i="12" s="1"/>
  <c r="G2123" i="12"/>
  <c r="M2123" i="12" s="1"/>
  <c r="U2123" i="12" s="1"/>
  <c r="H2123" i="12"/>
  <c r="N2123" i="12" s="1"/>
  <c r="V2123" i="12" s="1"/>
  <c r="F2125" i="12"/>
  <c r="L2125" i="12" s="1"/>
  <c r="T2125" i="12" s="1"/>
  <c r="G2125" i="12"/>
  <c r="M2125" i="12" s="1"/>
  <c r="U2125" i="12" s="1"/>
  <c r="H2125" i="12"/>
  <c r="N2125" i="12" s="1"/>
  <c r="V2125" i="12" s="1"/>
  <c r="F2131" i="12"/>
  <c r="G2131" i="12"/>
  <c r="H2131" i="12"/>
  <c r="F2134" i="12"/>
  <c r="G2134" i="12"/>
  <c r="H2134" i="12"/>
  <c r="F2137" i="12"/>
  <c r="G2137" i="12"/>
  <c r="H2137" i="12"/>
  <c r="F2141" i="12"/>
  <c r="G2141" i="12"/>
  <c r="H2141" i="12"/>
  <c r="F2145" i="12"/>
  <c r="G2145" i="12"/>
  <c r="H2145" i="12"/>
  <c r="F2152" i="12"/>
  <c r="G2152" i="12"/>
  <c r="H2152" i="12"/>
  <c r="F2156" i="12"/>
  <c r="G2156" i="12"/>
  <c r="H2156" i="12"/>
  <c r="F2160" i="12"/>
  <c r="G2160" i="12"/>
  <c r="H2160" i="12"/>
  <c r="F2164" i="12"/>
  <c r="G2164" i="12"/>
  <c r="H2164" i="12"/>
  <c r="F2168" i="12"/>
  <c r="G2168" i="12"/>
  <c r="H2168" i="12"/>
  <c r="F2175" i="12"/>
  <c r="G2175" i="12"/>
  <c r="H2175" i="12"/>
  <c r="F2179" i="12"/>
  <c r="G2179" i="12"/>
  <c r="H2179" i="12"/>
  <c r="F2183" i="12"/>
  <c r="G2183" i="12"/>
  <c r="H2183" i="12"/>
  <c r="F2187" i="12"/>
  <c r="G2187" i="12"/>
  <c r="H2187" i="12"/>
  <c r="F2191" i="12"/>
  <c r="G2191" i="12"/>
  <c r="H2191" i="12"/>
  <c r="F2195" i="12"/>
  <c r="G2195" i="12"/>
  <c r="H2195" i="12"/>
  <c r="F2199" i="12"/>
  <c r="G2199" i="12"/>
  <c r="H2199" i="12"/>
  <c r="F2219" i="12"/>
  <c r="G2219" i="12"/>
  <c r="H2219" i="12"/>
  <c r="F2224" i="12"/>
  <c r="G2224" i="12"/>
  <c r="H2224" i="12"/>
  <c r="F2228" i="12"/>
  <c r="G2228" i="12"/>
  <c r="H2228" i="12"/>
  <c r="F2259" i="12"/>
  <c r="G2259" i="12"/>
  <c r="H2259" i="12"/>
  <c r="F2268" i="12"/>
  <c r="G2268" i="12"/>
  <c r="H2268" i="12"/>
  <c r="F2274" i="12"/>
  <c r="G2274" i="12"/>
  <c r="H2274" i="12"/>
  <c r="F2278" i="12"/>
  <c r="G2278" i="12"/>
  <c r="H2278" i="12"/>
  <c r="F2283" i="12"/>
  <c r="G2283" i="12"/>
  <c r="H2283" i="12"/>
  <c r="F2291" i="12"/>
  <c r="G2291" i="12"/>
  <c r="H2291" i="12"/>
  <c r="F2297" i="12"/>
  <c r="G2297" i="12"/>
  <c r="H2297" i="12"/>
  <c r="F2303" i="12"/>
  <c r="G2303" i="12"/>
  <c r="H2303" i="12"/>
  <c r="F2306" i="12"/>
  <c r="G2306" i="12"/>
  <c r="H2306" i="12"/>
  <c r="F2309" i="12"/>
  <c r="G2309" i="12"/>
  <c r="H2309" i="12"/>
  <c r="F2313" i="12"/>
  <c r="G2313" i="12"/>
  <c r="H2313" i="12"/>
  <c r="F2317" i="12"/>
  <c r="G2317" i="12"/>
  <c r="H2317" i="12"/>
  <c r="F2327" i="12"/>
  <c r="G2327" i="12"/>
  <c r="H2327" i="12"/>
  <c r="F2332" i="12"/>
  <c r="G2332" i="12"/>
  <c r="H2332" i="12"/>
  <c r="F2335" i="12"/>
  <c r="G2335" i="12"/>
  <c r="H2335" i="12"/>
  <c r="F2348" i="12"/>
  <c r="G2348" i="12"/>
  <c r="H2348" i="12"/>
  <c r="F2354" i="12"/>
  <c r="G2354" i="12"/>
  <c r="H2354" i="12"/>
  <c r="F2359" i="12"/>
  <c r="G2359" i="12"/>
  <c r="H2359" i="12"/>
  <c r="F2364" i="12"/>
  <c r="G2364" i="12"/>
  <c r="H2364" i="12"/>
  <c r="F2368" i="12"/>
  <c r="G2368" i="12"/>
  <c r="H2368" i="12"/>
  <c r="F2375" i="12"/>
  <c r="G2375" i="12"/>
  <c r="H2375" i="12"/>
  <c r="F2378" i="12"/>
  <c r="G2378" i="12"/>
  <c r="H2378" i="12"/>
  <c r="F2381" i="12"/>
  <c r="G2381" i="12"/>
  <c r="H2381" i="12"/>
  <c r="F2384" i="12"/>
  <c r="G2384" i="12"/>
  <c r="H2384" i="12"/>
  <c r="F2398" i="12"/>
  <c r="G2398" i="12"/>
  <c r="H2398" i="12"/>
  <c r="F2402" i="12"/>
  <c r="G2402" i="12"/>
  <c r="H2402" i="12"/>
  <c r="F2405" i="12"/>
  <c r="G2405" i="12"/>
  <c r="H2405" i="12"/>
  <c r="F2410" i="12"/>
  <c r="G2410" i="12"/>
  <c r="H2410" i="12"/>
  <c r="F2416" i="12"/>
  <c r="G2416" i="12"/>
  <c r="H2416" i="12"/>
  <c r="F2420" i="12"/>
  <c r="G2420" i="12"/>
  <c r="H2420" i="12"/>
  <c r="F2423" i="12"/>
  <c r="G2423" i="12"/>
  <c r="H2423" i="12"/>
  <c r="F2435" i="12"/>
  <c r="G2435" i="12"/>
  <c r="H2435" i="12"/>
  <c r="F2445" i="12"/>
  <c r="G2445" i="12"/>
  <c r="H2445" i="12"/>
  <c r="F2449" i="12"/>
  <c r="G2449" i="12"/>
  <c r="H2449" i="12"/>
  <c r="F2456" i="12"/>
  <c r="G2456" i="12"/>
  <c r="H2456" i="12"/>
  <c r="F2459" i="12"/>
  <c r="G2459" i="12"/>
  <c r="H2459" i="12"/>
  <c r="F2463" i="12"/>
  <c r="G2463" i="12"/>
  <c r="H2463" i="12"/>
  <c r="F2467" i="12"/>
  <c r="G2467" i="12"/>
  <c r="H2467" i="12"/>
  <c r="F2471" i="12"/>
  <c r="G2471" i="12"/>
  <c r="H2471" i="12"/>
  <c r="F2477" i="12"/>
  <c r="G2477" i="12"/>
  <c r="H2477" i="12"/>
  <c r="F2481" i="12"/>
  <c r="G2481" i="12"/>
  <c r="H2481" i="12"/>
  <c r="F2644" i="12"/>
  <c r="G2644" i="12"/>
  <c r="H2644" i="12"/>
  <c r="F2650" i="12"/>
  <c r="G2650" i="12"/>
  <c r="H2650" i="12"/>
  <c r="F2657" i="12"/>
  <c r="G2657" i="12"/>
  <c r="H2657" i="12"/>
  <c r="F2660" i="12"/>
  <c r="G2660" i="12"/>
  <c r="H2660" i="12"/>
  <c r="F2665" i="12"/>
  <c r="G2665" i="12"/>
  <c r="H2665" i="12"/>
  <c r="F2668" i="12"/>
  <c r="G2668" i="12"/>
  <c r="H2668" i="12"/>
  <c r="F2671" i="12"/>
  <c r="G2671" i="12"/>
  <c r="H2671" i="12"/>
  <c r="F2676" i="12"/>
  <c r="G2676" i="12"/>
  <c r="H2676" i="12"/>
  <c r="F2679" i="12"/>
  <c r="G2679" i="12"/>
  <c r="H2679" i="12"/>
  <c r="F2682" i="12"/>
  <c r="G2682" i="12"/>
  <c r="H2682" i="12"/>
  <c r="F2686" i="12"/>
  <c r="G2686" i="12"/>
  <c r="H2686" i="12"/>
  <c r="F2689" i="12"/>
  <c r="G2689" i="12"/>
  <c r="H2689" i="12"/>
  <c r="F2693" i="12"/>
  <c r="G2693" i="12"/>
  <c r="H2693" i="12"/>
  <c r="F2698" i="12"/>
  <c r="G2698" i="12"/>
  <c r="H2698" i="12"/>
  <c r="F2706" i="12"/>
  <c r="G2706" i="12"/>
  <c r="H2706" i="12"/>
  <c r="F2710" i="12"/>
  <c r="L2710" i="12" s="1"/>
  <c r="T2710" i="12" s="1"/>
  <c r="G2710" i="12"/>
  <c r="M2710" i="12" s="1"/>
  <c r="U2710" i="12" s="1"/>
  <c r="H2710" i="12"/>
  <c r="N2710" i="12" s="1"/>
  <c r="V2710" i="12" s="1"/>
  <c r="F2714" i="12"/>
  <c r="G2714" i="12"/>
  <c r="H2714" i="12"/>
  <c r="F2717" i="12"/>
  <c r="G2717" i="12"/>
  <c r="H2717" i="12"/>
  <c r="F2721" i="12"/>
  <c r="G2721" i="12"/>
  <c r="H2721" i="12"/>
  <c r="F2729" i="12"/>
  <c r="G2729" i="12"/>
  <c r="H2729" i="12"/>
  <c r="F2733" i="12"/>
  <c r="G2733" i="12"/>
  <c r="H2733" i="12"/>
  <c r="F2736" i="12"/>
  <c r="G2736" i="12"/>
  <c r="H2736" i="12"/>
  <c r="F2740" i="12"/>
  <c r="G2740" i="12"/>
  <c r="H2740" i="12"/>
  <c r="F2749" i="12"/>
  <c r="G2749" i="12"/>
  <c r="H2749" i="12"/>
  <c r="F2755" i="12"/>
  <c r="G2755" i="12"/>
  <c r="H2755" i="12"/>
  <c r="F2759" i="12"/>
  <c r="G2759" i="12"/>
  <c r="H2759" i="12"/>
  <c r="F2763" i="12"/>
  <c r="G2763" i="12"/>
  <c r="H2763" i="12"/>
  <c r="F2767" i="12"/>
  <c r="G2767" i="12"/>
  <c r="H2767" i="12"/>
  <c r="F2771" i="12"/>
  <c r="G2771" i="12"/>
  <c r="H2771" i="12"/>
  <c r="F2775" i="12"/>
  <c r="G2775" i="12"/>
  <c r="H2775" i="12"/>
  <c r="F2779" i="12"/>
  <c r="G2779" i="12"/>
  <c r="H2779" i="12"/>
  <c r="F2783" i="12"/>
  <c r="G2783" i="12"/>
  <c r="H2783" i="12"/>
  <c r="F2786" i="12"/>
  <c r="G2786" i="12"/>
  <c r="H2786" i="12"/>
  <c r="F2790" i="12"/>
  <c r="G2790" i="12"/>
  <c r="H2790" i="12"/>
  <c r="F2793" i="12"/>
  <c r="G2793" i="12"/>
  <c r="H2793" i="12"/>
  <c r="F2796" i="12"/>
  <c r="G2796" i="12"/>
  <c r="H2796" i="12"/>
  <c r="F2800" i="12"/>
  <c r="G2800" i="12"/>
  <c r="H2800" i="12"/>
  <c r="F2804" i="12"/>
  <c r="G2804" i="12"/>
  <c r="H2804" i="12"/>
  <c r="F2808" i="12"/>
  <c r="L2808" i="12" s="1"/>
  <c r="T2808" i="12" s="1"/>
  <c r="G2808" i="12"/>
  <c r="M2808" i="12" s="1"/>
  <c r="U2808" i="12" s="1"/>
  <c r="H2808" i="12"/>
  <c r="N2808" i="12" s="1"/>
  <c r="V2808" i="12" s="1"/>
  <c r="F2810" i="12"/>
  <c r="L2810" i="12" s="1"/>
  <c r="T2810" i="12" s="1"/>
  <c r="G2810" i="12"/>
  <c r="M2810" i="12" s="1"/>
  <c r="U2810" i="12" s="1"/>
  <c r="H2810" i="12"/>
  <c r="N2810" i="12" s="1"/>
  <c r="V2810" i="12" s="1"/>
  <c r="F2814" i="12"/>
  <c r="G2814" i="12"/>
  <c r="H2814" i="12"/>
  <c r="F2818" i="12"/>
  <c r="G2818" i="12"/>
  <c r="H2818" i="12"/>
  <c r="F2822" i="12"/>
  <c r="G2822" i="12"/>
  <c r="H2822" i="12"/>
  <c r="F2826" i="12"/>
  <c r="G2826" i="12"/>
  <c r="H2826" i="12"/>
  <c r="F2830" i="12"/>
  <c r="G2830" i="12"/>
  <c r="H2830" i="12"/>
  <c r="F2839" i="12"/>
  <c r="G2839" i="12"/>
  <c r="H2839" i="12"/>
  <c r="F2843" i="12"/>
  <c r="G2843" i="12"/>
  <c r="H2843" i="12"/>
  <c r="F2848" i="12"/>
  <c r="G2848" i="12"/>
  <c r="H2848" i="12"/>
  <c r="F2852" i="12"/>
  <c r="G2852" i="12"/>
  <c r="H2852" i="12"/>
  <c r="F2860" i="12"/>
  <c r="G2860" i="12"/>
  <c r="H2860" i="12"/>
  <c r="F2864" i="12"/>
  <c r="G2864" i="12"/>
  <c r="H2864" i="12"/>
  <c r="F2867" i="12"/>
  <c r="G2867" i="12"/>
  <c r="H2867" i="12"/>
  <c r="F2877" i="12"/>
  <c r="G2877" i="12"/>
  <c r="H2877" i="12"/>
  <c r="F2885" i="12"/>
  <c r="G2885" i="12"/>
  <c r="H2885" i="12"/>
  <c r="F2889" i="12"/>
  <c r="G2889" i="12"/>
  <c r="H2889" i="12"/>
  <c r="F2892" i="12"/>
  <c r="G2892" i="12"/>
  <c r="H2892" i="12"/>
  <c r="F2895" i="12"/>
  <c r="G2895" i="12"/>
  <c r="H2895" i="12"/>
  <c r="F2899" i="12"/>
  <c r="G2899" i="12"/>
  <c r="H2899" i="12"/>
  <c r="F2903" i="12"/>
  <c r="G2903" i="12"/>
  <c r="H2903" i="12"/>
  <c r="F2907" i="12"/>
  <c r="G2907" i="12"/>
  <c r="H2907" i="12"/>
  <c r="F2911" i="12"/>
  <c r="G2911" i="12"/>
  <c r="H2911" i="12"/>
  <c r="F2915" i="12"/>
  <c r="G2915" i="12"/>
  <c r="H2915" i="12"/>
  <c r="F2918" i="12"/>
  <c r="G2918" i="12"/>
  <c r="H2918" i="12"/>
  <c r="F2922" i="12"/>
  <c r="G2922" i="12"/>
  <c r="H2922" i="12"/>
  <c r="F2928" i="12"/>
  <c r="G2928" i="12"/>
  <c r="H2928" i="12"/>
  <c r="F2932" i="12"/>
  <c r="G2932" i="12"/>
  <c r="H2932" i="12"/>
  <c r="F2937" i="12"/>
  <c r="G2937" i="12"/>
  <c r="H2937" i="12"/>
  <c r="F2941" i="12"/>
  <c r="G2941" i="12"/>
  <c r="H2941" i="12"/>
  <c r="F2944" i="12"/>
  <c r="G2944" i="12"/>
  <c r="H2944" i="12"/>
  <c r="F2950" i="12"/>
  <c r="G2950" i="12"/>
  <c r="H2950" i="12"/>
  <c r="F2955" i="12"/>
  <c r="G2955" i="12"/>
  <c r="H2955" i="12"/>
  <c r="F2959" i="12"/>
  <c r="G2959" i="12"/>
  <c r="H2959" i="12"/>
  <c r="F2962" i="12"/>
  <c r="G2962" i="12"/>
  <c r="H2962" i="12"/>
  <c r="F2965" i="12"/>
  <c r="G2965" i="12"/>
  <c r="H2965" i="12"/>
  <c r="F2971" i="12"/>
  <c r="G2971" i="12"/>
  <c r="H2971" i="12"/>
  <c r="F2976" i="12"/>
  <c r="G2976" i="12"/>
  <c r="H2976" i="12"/>
  <c r="F2980" i="12"/>
  <c r="G2980" i="12"/>
  <c r="H2980" i="12"/>
  <c r="F2983" i="12"/>
  <c r="G2983" i="12"/>
  <c r="H2983" i="12"/>
  <c r="F2993" i="12"/>
  <c r="G2993" i="12"/>
  <c r="H2993" i="12"/>
  <c r="F2998" i="12"/>
  <c r="G2998" i="12"/>
  <c r="H2998" i="12"/>
  <c r="F3002" i="12"/>
  <c r="G3002" i="12"/>
  <c r="H3002" i="12"/>
  <c r="F3005" i="12"/>
  <c r="G3005" i="12"/>
  <c r="H3005" i="12"/>
  <c r="F3008" i="12"/>
  <c r="G3008" i="12"/>
  <c r="H3008" i="12"/>
  <c r="F3013" i="12"/>
  <c r="G3013" i="12"/>
  <c r="H3013" i="12"/>
  <c r="F3025" i="12"/>
  <c r="L3025" i="12" s="1"/>
  <c r="T3025" i="12" s="1"/>
  <c r="G3025" i="12"/>
  <c r="M3025" i="12" s="1"/>
  <c r="U3025" i="12" s="1"/>
  <c r="H3025" i="12"/>
  <c r="N3025" i="12" s="1"/>
  <c r="V3025" i="12" s="1"/>
  <c r="F3036" i="12"/>
  <c r="G3036" i="12"/>
  <c r="H3036" i="12"/>
  <c r="F3047" i="12"/>
  <c r="L3047" i="12" s="1"/>
  <c r="T3047" i="12" s="1"/>
  <c r="G3047" i="12"/>
  <c r="M3047" i="12" s="1"/>
  <c r="U3047" i="12" s="1"/>
  <c r="H3047" i="12"/>
  <c r="N3047" i="12" s="1"/>
  <c r="V3047" i="12" s="1"/>
  <c r="F3055" i="12"/>
  <c r="G3055" i="12"/>
  <c r="H3055" i="12"/>
  <c r="F3059" i="12"/>
  <c r="G3059" i="12"/>
  <c r="H3059" i="12"/>
  <c r="F3062" i="12"/>
  <c r="G3062" i="12"/>
  <c r="H3062" i="12"/>
  <c r="F3065" i="12"/>
  <c r="G3065" i="12"/>
  <c r="H3065" i="12"/>
  <c r="F3077" i="12"/>
  <c r="G3077" i="12"/>
  <c r="H3077" i="12"/>
  <c r="F3087" i="12"/>
  <c r="G3087" i="12"/>
  <c r="H3087" i="12"/>
  <c r="F3092" i="12"/>
  <c r="G3092" i="12"/>
  <c r="H3092" i="12"/>
  <c r="F3097" i="12"/>
  <c r="G3097" i="12"/>
  <c r="H3097" i="12"/>
  <c r="F3110" i="12"/>
  <c r="G3110" i="12"/>
  <c r="H3110" i="12"/>
  <c r="F3116" i="12"/>
  <c r="G3116" i="12"/>
  <c r="H3116" i="12"/>
  <c r="F3119" i="12"/>
  <c r="G3119" i="12"/>
  <c r="H3119" i="12"/>
  <c r="F3122" i="12"/>
  <c r="G3122" i="12"/>
  <c r="H3122" i="12"/>
  <c r="CB742" i="12" l="1"/>
  <c r="CA1714" i="12"/>
  <c r="CA741" i="12"/>
  <c r="CB1134" i="12"/>
  <c r="CA1130" i="12"/>
  <c r="CB1714" i="12"/>
  <c r="CC1738" i="12"/>
  <c r="CC2597" i="12"/>
  <c r="CA2607" i="12"/>
  <c r="CA1738" i="12"/>
  <c r="CC1315" i="12"/>
  <c r="CA2580" i="12"/>
  <c r="CC1469" i="12"/>
  <c r="CA1439" i="12"/>
  <c r="CB1469" i="12"/>
  <c r="CC1343" i="12"/>
  <c r="CC1449" i="12"/>
  <c r="CB2607" i="12"/>
  <c r="CB2588" i="12"/>
  <c r="CB526" i="12"/>
  <c r="CA2617" i="12"/>
  <c r="CB1670" i="12"/>
  <c r="CC780" i="12"/>
  <c r="CC2606" i="12"/>
  <c r="CC2617" i="12"/>
  <c r="CA2486" i="12"/>
  <c r="CB1343" i="12"/>
  <c r="CC1134" i="12"/>
  <c r="CA742" i="12"/>
  <c r="CB1738" i="12"/>
  <c r="CA2588" i="12"/>
  <c r="CB2580" i="12"/>
  <c r="CC1130" i="12"/>
  <c r="CA2596" i="12"/>
  <c r="CA1315" i="12"/>
  <c r="CC2588" i="12"/>
  <c r="CC1714" i="12"/>
  <c r="CC2596" i="12"/>
  <c r="CA1343" i="12"/>
  <c r="CA526" i="12"/>
  <c r="CB1315" i="12"/>
  <c r="CB741" i="12"/>
  <c r="CC741" i="12"/>
  <c r="CC742" i="12"/>
  <c r="CA1469" i="12"/>
  <c r="CC2580" i="12"/>
  <c r="CC2486" i="12"/>
  <c r="CB1130" i="12"/>
  <c r="CB1449" i="12"/>
  <c r="CA2606" i="12"/>
  <c r="CB2617" i="12"/>
  <c r="CB2486" i="12"/>
  <c r="CB1619" i="12"/>
  <c r="CC1670" i="12"/>
  <c r="CC1439" i="12"/>
  <c r="CB1439" i="12"/>
  <c r="CC1619" i="12"/>
  <c r="CB2606" i="12"/>
  <c r="CA2597" i="12"/>
  <c r="CB2596" i="12"/>
  <c r="CB2597" i="12"/>
  <c r="CC526" i="12"/>
  <c r="CA1134" i="12"/>
  <c r="CC2607" i="12"/>
  <c r="CA1449" i="12"/>
  <c r="CA1619" i="12"/>
  <c r="BP2615" i="12"/>
  <c r="BV2615" i="12" s="1"/>
  <c r="BO646" i="12"/>
  <c r="BU646" i="12" s="1"/>
  <c r="BQ2615" i="12"/>
  <c r="BW2615" i="12" s="1"/>
  <c r="BQ1128" i="12"/>
  <c r="BW1128" i="12" s="1"/>
  <c r="BP2485" i="12"/>
  <c r="BV2485" i="12" s="1"/>
  <c r="BO2615" i="12"/>
  <c r="BU2615" i="12" s="1"/>
  <c r="BO1712" i="12"/>
  <c r="BU1712" i="12" s="1"/>
  <c r="BQ1713" i="12"/>
  <c r="BW1713" i="12" s="1"/>
  <c r="BP964" i="12"/>
  <c r="BV964" i="12" s="1"/>
  <c r="BQ640" i="12"/>
  <c r="BW640" i="12" s="1"/>
  <c r="BP640" i="12"/>
  <c r="BV640" i="12" s="1"/>
  <c r="BP646" i="12"/>
  <c r="BV646" i="12" s="1"/>
  <c r="BO640" i="12"/>
  <c r="BU640" i="12" s="1"/>
  <c r="BQ2485" i="12"/>
  <c r="BW2485" i="12" s="1"/>
  <c r="BQ778" i="12"/>
  <c r="BW778" i="12" s="1"/>
  <c r="BP1341" i="12"/>
  <c r="BV1341" i="12" s="1"/>
  <c r="BQ524" i="12"/>
  <c r="BW524" i="12" s="1"/>
  <c r="BQ1668" i="12"/>
  <c r="BW1668" i="12" s="1"/>
  <c r="BO1736" i="12"/>
  <c r="BU1736" i="12" s="1"/>
  <c r="BP1448" i="12"/>
  <c r="BV1448" i="12" s="1"/>
  <c r="BQ1736" i="12"/>
  <c r="BW1736" i="12" s="1"/>
  <c r="BO525" i="12"/>
  <c r="BU525" i="12" s="1"/>
  <c r="BO1314" i="12"/>
  <c r="BU1314" i="12" s="1"/>
  <c r="BO1617" i="12"/>
  <c r="BU1617" i="12" s="1"/>
  <c r="BO1313" i="12"/>
  <c r="BU1313" i="12" s="1"/>
  <c r="BQ1669" i="12"/>
  <c r="BW1669" i="12" s="1"/>
  <c r="BQ1129" i="12"/>
  <c r="BW1129" i="12" s="1"/>
  <c r="BP1133" i="12"/>
  <c r="BV1133" i="12" s="1"/>
  <c r="BO524" i="12"/>
  <c r="BU524" i="12" s="1"/>
  <c r="BP1618" i="12"/>
  <c r="BV1618" i="12" s="1"/>
  <c r="BP1669" i="12"/>
  <c r="BV1669" i="12" s="1"/>
  <c r="BQ641" i="12"/>
  <c r="BW641" i="12" s="1"/>
  <c r="BO2485" i="12"/>
  <c r="BU2485" i="12" s="1"/>
  <c r="BO965" i="12"/>
  <c r="BU965" i="12" s="1"/>
  <c r="BO1618" i="12"/>
  <c r="BU1618" i="12" s="1"/>
  <c r="BP1468" i="12"/>
  <c r="BV1468" i="12" s="1"/>
  <c r="BO647" i="12"/>
  <c r="BU647" i="12" s="1"/>
  <c r="BO1713" i="12"/>
  <c r="BU1713" i="12" s="1"/>
  <c r="BP971" i="12"/>
  <c r="BV971" i="12" s="1"/>
  <c r="BP1617" i="12"/>
  <c r="BV1617" i="12" s="1"/>
  <c r="BO1341" i="12"/>
  <c r="BU1341" i="12" s="1"/>
  <c r="BP1132" i="12"/>
  <c r="BV1132" i="12" s="1"/>
  <c r="BQ1617" i="12"/>
  <c r="BW1617" i="12" s="1"/>
  <c r="BP1712" i="12"/>
  <c r="BV1712" i="12" s="1"/>
  <c r="BO964" i="12"/>
  <c r="BU964" i="12" s="1"/>
  <c r="BP524" i="12"/>
  <c r="BV524" i="12" s="1"/>
  <c r="BQ964" i="12"/>
  <c r="BW964" i="12" s="1"/>
  <c r="BQ1437" i="12"/>
  <c r="BW1437" i="12" s="1"/>
  <c r="BQ1132" i="12"/>
  <c r="BW1132" i="12" s="1"/>
  <c r="BP965" i="12"/>
  <c r="BV965" i="12" s="1"/>
  <c r="BQ1342" i="12"/>
  <c r="BW1342" i="12" s="1"/>
  <c r="BQ971" i="12"/>
  <c r="BW971" i="12" s="1"/>
  <c r="BQ525" i="12"/>
  <c r="BW525" i="12" s="1"/>
  <c r="BQ1712" i="12"/>
  <c r="BW1712" i="12" s="1"/>
  <c r="BP1438" i="12"/>
  <c r="BV1438" i="12" s="1"/>
  <c r="BP970" i="12"/>
  <c r="BV970" i="12" s="1"/>
  <c r="BO1737" i="12"/>
  <c r="BU1737" i="12" s="1"/>
  <c r="BO1438" i="12"/>
  <c r="BU1438" i="12" s="1"/>
  <c r="BP2616" i="12"/>
  <c r="BV2616" i="12" s="1"/>
  <c r="BQ1133" i="12"/>
  <c r="BW1133" i="12" s="1"/>
  <c r="BQ647" i="12"/>
  <c r="BW647" i="12" s="1"/>
  <c r="BP1129" i="12"/>
  <c r="BV1129" i="12" s="1"/>
  <c r="BQ2616" i="12"/>
  <c r="BW2616" i="12" s="1"/>
  <c r="BO1468" i="12"/>
  <c r="BU1468" i="12" s="1"/>
  <c r="BO1437" i="12"/>
  <c r="BU1437" i="12" s="1"/>
  <c r="BQ779" i="12"/>
  <c r="BW779" i="12" s="1"/>
  <c r="BP1737" i="12"/>
  <c r="BV1737" i="12" s="1"/>
  <c r="BQ1341" i="12"/>
  <c r="BW1341" i="12" s="1"/>
  <c r="BO1133" i="12"/>
  <c r="BU1133" i="12" s="1"/>
  <c r="BQ1468" i="12"/>
  <c r="BW1468" i="12" s="1"/>
  <c r="BO1342" i="12"/>
  <c r="BU1342" i="12" s="1"/>
  <c r="BQ1438" i="12"/>
  <c r="BW1438" i="12" s="1"/>
  <c r="BP1437" i="12"/>
  <c r="BV1437" i="12" s="1"/>
  <c r="BO1128" i="12"/>
  <c r="BU1128" i="12" s="1"/>
  <c r="BO1129" i="12"/>
  <c r="BU1129" i="12" s="1"/>
  <c r="BP1314" i="12"/>
  <c r="BV1314" i="12" s="1"/>
  <c r="BQ970" i="12"/>
  <c r="BW970" i="12" s="1"/>
  <c r="BQ1314" i="12"/>
  <c r="BW1314" i="12" s="1"/>
  <c r="BO1132" i="12"/>
  <c r="BU1132" i="12" s="1"/>
  <c r="BQ1448" i="12"/>
  <c r="BW1448" i="12" s="1"/>
  <c r="BQ1313" i="12"/>
  <c r="BW1313" i="12" s="1"/>
  <c r="BO970" i="12"/>
  <c r="BU970" i="12" s="1"/>
  <c r="BP1736" i="12"/>
  <c r="BV1736" i="12" s="1"/>
  <c r="BQ1618" i="12"/>
  <c r="BW1618" i="12" s="1"/>
  <c r="BP1128" i="12"/>
  <c r="BV1128" i="12" s="1"/>
  <c r="BO2616" i="12"/>
  <c r="BU2616" i="12" s="1"/>
  <c r="BQ965" i="12"/>
  <c r="BW965" i="12" s="1"/>
  <c r="BP647" i="12"/>
  <c r="BV647" i="12" s="1"/>
  <c r="BP1342" i="12"/>
  <c r="BV1342" i="12" s="1"/>
  <c r="BP1668" i="12"/>
  <c r="BV1668" i="12" s="1"/>
  <c r="BP1313" i="12"/>
  <c r="BV1313" i="12" s="1"/>
  <c r="BP1713" i="12"/>
  <c r="BV1713" i="12" s="1"/>
  <c r="BO1448" i="12"/>
  <c r="BU1448" i="12" s="1"/>
  <c r="BP641" i="12"/>
  <c r="BV641" i="12" s="1"/>
  <c r="BO971" i="12"/>
  <c r="BU971" i="12" s="1"/>
  <c r="BO641" i="12"/>
  <c r="BU641" i="12" s="1"/>
  <c r="BQ646" i="12"/>
  <c r="BW646" i="12" s="1"/>
  <c r="BP525" i="12"/>
  <c r="BV525" i="12" s="1"/>
  <c r="BQ1737" i="12"/>
  <c r="BW1737" i="12" s="1"/>
  <c r="BC1446" i="12"/>
  <c r="BI1446" i="12" s="1"/>
  <c r="BD2483" i="12"/>
  <c r="BJ2483" i="12" s="1"/>
  <c r="BD400" i="12"/>
  <c r="BJ400" i="12" s="1"/>
  <c r="BC402" i="12"/>
  <c r="BI402" i="12" s="1"/>
  <c r="BD2484" i="12"/>
  <c r="BJ2484" i="12" s="1"/>
  <c r="BC400" i="12"/>
  <c r="BI400" i="12" s="1"/>
  <c r="BD1447" i="12"/>
  <c r="BJ1447" i="12" s="1"/>
  <c r="BE2483" i="12"/>
  <c r="BK2483" i="12" s="1"/>
  <c r="BC639" i="12"/>
  <c r="BI639" i="12" s="1"/>
  <c r="BD168" i="12"/>
  <c r="BJ168" i="12" s="1"/>
  <c r="BE402" i="12"/>
  <c r="BK402" i="12" s="1"/>
  <c r="BC168" i="12"/>
  <c r="BI168" i="12" s="1"/>
  <c r="BE1446" i="12"/>
  <c r="BK1446" i="12" s="1"/>
  <c r="BE2484" i="12"/>
  <c r="BK2484" i="12" s="1"/>
  <c r="BE400" i="12"/>
  <c r="BK400" i="12" s="1"/>
  <c r="BC1447" i="12"/>
  <c r="BI1447" i="12" s="1"/>
  <c r="BE639" i="12"/>
  <c r="BK639" i="12" s="1"/>
  <c r="BD1466" i="12"/>
  <c r="BJ1466" i="12" s="1"/>
  <c r="BC1467" i="12"/>
  <c r="BI1467" i="12" s="1"/>
  <c r="BD1467" i="12"/>
  <c r="BJ1467" i="12" s="1"/>
  <c r="BC2484" i="12"/>
  <c r="BI2484" i="12" s="1"/>
  <c r="BE1467" i="12"/>
  <c r="BK1467" i="12" s="1"/>
  <c r="BE1447" i="12"/>
  <c r="BK1447" i="12" s="1"/>
  <c r="BC1466" i="12"/>
  <c r="BI1466" i="12" s="1"/>
  <c r="BE1466" i="12"/>
  <c r="BK1466" i="12" s="1"/>
  <c r="BE168" i="12"/>
  <c r="BK168" i="12" s="1"/>
  <c r="BD1446" i="12"/>
  <c r="BJ1446" i="12" s="1"/>
  <c r="BD402" i="12"/>
  <c r="BJ402" i="12" s="1"/>
  <c r="BD639" i="12"/>
  <c r="BJ639" i="12" s="1"/>
  <c r="BC2483" i="12"/>
  <c r="BI2483" i="12" s="1"/>
  <c r="AJ31" i="12"/>
  <c r="AR31" i="12" s="1"/>
  <c r="AX31" i="12" s="1"/>
  <c r="AJ407" i="12"/>
  <c r="AR407" i="12" s="1"/>
  <c r="AX407" i="12" s="1"/>
  <c r="AK416" i="12"/>
  <c r="AS416" i="12" s="1"/>
  <c r="AY416" i="12" s="1"/>
  <c r="AJ416" i="12"/>
  <c r="AR416" i="12" s="1"/>
  <c r="AX416" i="12" s="1"/>
  <c r="AI399" i="12"/>
  <c r="AM399" i="12" s="1"/>
  <c r="AQ399" i="12" s="1"/>
  <c r="AW399" i="12" s="1"/>
  <c r="AI416" i="12"/>
  <c r="AM416" i="12" s="1"/>
  <c r="AQ416" i="12" s="1"/>
  <c r="AW416" i="12" s="1"/>
  <c r="AK399" i="12"/>
  <c r="AS399" i="12" s="1"/>
  <c r="AY399" i="12" s="1"/>
  <c r="AK31" i="12"/>
  <c r="AS31" i="12" s="1"/>
  <c r="AY31" i="12" s="1"/>
  <c r="AK407" i="12"/>
  <c r="AS407" i="12" s="1"/>
  <c r="AY407" i="12" s="1"/>
  <c r="AI31" i="12"/>
  <c r="AM31" i="12" s="1"/>
  <c r="AQ31" i="12" s="1"/>
  <c r="AW31" i="12" s="1"/>
  <c r="AI407" i="12"/>
  <c r="AM407" i="12" s="1"/>
  <c r="AQ407" i="12" s="1"/>
  <c r="AW407" i="12" s="1"/>
  <c r="AJ399" i="12"/>
  <c r="AR399" i="12" s="1"/>
  <c r="AX399" i="12" s="1"/>
  <c r="AE3047" i="12"/>
  <c r="AC3025" i="12"/>
  <c r="AE2808" i="12"/>
  <c r="AE2125" i="12"/>
  <c r="AD2123" i="12"/>
  <c r="AE1679" i="12"/>
  <c r="AD1667" i="12"/>
  <c r="AE1635" i="12"/>
  <c r="AD1633" i="12"/>
  <c r="AC1628" i="12"/>
  <c r="AE1413" i="12"/>
  <c r="AD1411" i="12"/>
  <c r="AC1386" i="12"/>
  <c r="AD1300" i="12"/>
  <c r="AC1294" i="12"/>
  <c r="AE1284" i="12"/>
  <c r="AE1270" i="12"/>
  <c r="AE1077" i="12"/>
  <c r="AD1075" i="12"/>
  <c r="AD1060" i="12"/>
  <c r="AC1058" i="12"/>
  <c r="AE1049" i="12"/>
  <c r="AD1047" i="12"/>
  <c r="AE1031" i="12"/>
  <c r="AE978" i="12"/>
  <c r="AE952" i="12"/>
  <c r="AD949" i="12"/>
  <c r="AE939" i="12"/>
  <c r="AC931" i="12"/>
  <c r="AC917" i="12"/>
  <c r="AD907" i="12"/>
  <c r="AC905" i="12"/>
  <c r="AE876" i="12"/>
  <c r="AD874" i="12"/>
  <c r="AC870" i="12"/>
  <c r="AE864" i="12"/>
  <c r="AD862" i="12"/>
  <c r="AE827" i="12"/>
  <c r="AD825" i="12"/>
  <c r="AC773" i="12"/>
  <c r="AE747" i="12"/>
  <c r="AD745" i="12"/>
  <c r="AC688" i="12"/>
  <c r="AD673" i="12"/>
  <c r="AC671" i="12"/>
  <c r="AE665" i="12"/>
  <c r="AE625" i="12"/>
  <c r="AE598" i="12"/>
  <c r="AD596" i="12"/>
  <c r="AC592" i="12"/>
  <c r="AE581" i="12"/>
  <c r="AD574" i="12"/>
  <c r="AC572" i="12"/>
  <c r="AE566" i="12"/>
  <c r="AE398" i="12"/>
  <c r="AD395" i="12"/>
  <c r="AC393" i="12"/>
  <c r="AE386" i="12"/>
  <c r="AE370" i="12"/>
  <c r="AE346" i="12"/>
  <c r="AD335" i="12"/>
  <c r="AC333" i="12"/>
  <c r="AD321" i="12"/>
  <c r="AC319" i="12"/>
  <c r="AE313" i="12"/>
  <c r="AD286" i="12"/>
  <c r="AC284" i="12"/>
  <c r="AE278" i="12"/>
  <c r="AE167" i="12"/>
  <c r="AE118" i="12"/>
  <c r="AE97" i="12"/>
  <c r="AD94" i="12"/>
  <c r="AC91" i="12"/>
  <c r="AE83" i="12"/>
  <c r="AD81" i="12"/>
  <c r="AC415" i="12"/>
  <c r="AE30" i="12"/>
  <c r="AC406" i="12"/>
  <c r="AD406" i="12"/>
  <c r="AD3047" i="12"/>
  <c r="AE2810" i="12"/>
  <c r="AD2808" i="12"/>
  <c r="AE2710" i="12"/>
  <c r="AD2125" i="12"/>
  <c r="AC2123" i="12"/>
  <c r="AD1679" i="12"/>
  <c r="AD1635" i="12"/>
  <c r="AC1633" i="12"/>
  <c r="AE1422" i="12"/>
  <c r="AD1413" i="12"/>
  <c r="AC1411" i="12"/>
  <c r="AC1300" i="12"/>
  <c r="AD1284" i="12"/>
  <c r="AE1272" i="12"/>
  <c r="AD1270" i="12"/>
  <c r="AE1079" i="12"/>
  <c r="AD1077" i="12"/>
  <c r="AC1075" i="12"/>
  <c r="AC1060" i="12"/>
  <c r="AD1049" i="12"/>
  <c r="AC1047" i="12"/>
  <c r="AE1033" i="12"/>
  <c r="AD1031" i="12"/>
  <c r="AE980" i="12"/>
  <c r="AD978" i="12"/>
  <c r="AE955" i="12"/>
  <c r="AD952" i="12"/>
  <c r="AC949" i="12"/>
  <c r="AE941" i="12"/>
  <c r="AD939" i="12"/>
  <c r="AE929" i="12"/>
  <c r="AE915" i="12"/>
  <c r="AC907" i="12"/>
  <c r="AD876" i="12"/>
  <c r="AC874" i="12"/>
  <c r="AE868" i="12"/>
  <c r="AD864" i="12"/>
  <c r="AC862" i="12"/>
  <c r="AD827" i="12"/>
  <c r="AC825" i="12"/>
  <c r="AE769" i="12"/>
  <c r="AD747" i="12"/>
  <c r="AC745" i="12"/>
  <c r="AE686" i="12"/>
  <c r="AC673" i="12"/>
  <c r="AE667" i="12"/>
  <c r="AD665" i="12"/>
  <c r="AE627" i="12"/>
  <c r="AD625" i="12"/>
  <c r="AD598" i="12"/>
  <c r="AC596" i="12"/>
  <c r="AE590" i="12"/>
  <c r="AD581" i="12"/>
  <c r="AC574" i="12"/>
  <c r="AE568" i="12"/>
  <c r="AD566" i="12"/>
  <c r="AE507" i="12"/>
  <c r="AD398" i="12"/>
  <c r="AC395" i="12"/>
  <c r="AE388" i="12"/>
  <c r="AD386" i="12"/>
  <c r="AE372" i="12"/>
  <c r="AD370" i="12"/>
  <c r="AE348" i="12"/>
  <c r="AD346" i="12"/>
  <c r="AC335" i="12"/>
  <c r="AC321" i="12"/>
  <c r="AE315" i="12"/>
  <c r="AD313" i="12"/>
  <c r="AC286" i="12"/>
  <c r="AE280" i="12"/>
  <c r="AD278" i="12"/>
  <c r="AD167" i="12"/>
  <c r="AE120" i="12"/>
  <c r="AD118" i="12"/>
  <c r="AD97" i="12"/>
  <c r="AC94" i="12"/>
  <c r="AD83" i="12"/>
  <c r="AC81" i="12"/>
  <c r="AC414" i="12"/>
  <c r="AE29" i="12"/>
  <c r="AC405" i="12"/>
  <c r="AD405" i="12"/>
  <c r="AC3047" i="12"/>
  <c r="AE3025" i="12"/>
  <c r="AD2810" i="12"/>
  <c r="AC2808" i="12"/>
  <c r="AD2710" i="12"/>
  <c r="AC2125" i="12"/>
  <c r="AC1635" i="12"/>
  <c r="AE1628" i="12"/>
  <c r="AD1422" i="12"/>
  <c r="AC1413" i="12"/>
  <c r="AE1386" i="12"/>
  <c r="AE1294" i="12"/>
  <c r="AC1284" i="12"/>
  <c r="AD1272" i="12"/>
  <c r="AC1270" i="12"/>
  <c r="AD1079" i="12"/>
  <c r="AC1077" i="12"/>
  <c r="AE1058" i="12"/>
  <c r="AC1049" i="12"/>
  <c r="AD1033" i="12"/>
  <c r="AC1031" i="12"/>
  <c r="AD980" i="12"/>
  <c r="AC978" i="12"/>
  <c r="AD955" i="12"/>
  <c r="AC952" i="12"/>
  <c r="AD941" i="12"/>
  <c r="AC939" i="12"/>
  <c r="AE931" i="12"/>
  <c r="AD929" i="12"/>
  <c r="AE917" i="12"/>
  <c r="AD915" i="12"/>
  <c r="AE905" i="12"/>
  <c r="AC893" i="12"/>
  <c r="AC876" i="12"/>
  <c r="AE870" i="12"/>
  <c r="AD868" i="12"/>
  <c r="AC864" i="12"/>
  <c r="AC827" i="12"/>
  <c r="AE773" i="12"/>
  <c r="AD769" i="12"/>
  <c r="AC747" i="12"/>
  <c r="AE688" i="12"/>
  <c r="AD686" i="12"/>
  <c r="AE671" i="12"/>
  <c r="AD667" i="12"/>
  <c r="AC665" i="12"/>
  <c r="AD627" i="12"/>
  <c r="AC625" i="12"/>
  <c r="AC598" i="12"/>
  <c r="AE592" i="12"/>
  <c r="AD590" i="12"/>
  <c r="AC581" i="12"/>
  <c r="AE572" i="12"/>
  <c r="AD568" i="12"/>
  <c r="AC566" i="12"/>
  <c r="AD507" i="12"/>
  <c r="AC398" i="12"/>
  <c r="AE393" i="12"/>
  <c r="AD388" i="12"/>
  <c r="AC386" i="12"/>
  <c r="AD372" i="12"/>
  <c r="AC370" i="12"/>
  <c r="AD348" i="12"/>
  <c r="AC346" i="12"/>
  <c r="AE333" i="12"/>
  <c r="AE319" i="12"/>
  <c r="AD315" i="12"/>
  <c r="AC313" i="12"/>
  <c r="AE284" i="12"/>
  <c r="AD280" i="12"/>
  <c r="AC278" i="12"/>
  <c r="AC167" i="12"/>
  <c r="AD120" i="12"/>
  <c r="AC118" i="12"/>
  <c r="AC97" i="12"/>
  <c r="AE91" i="12"/>
  <c r="AC83" i="12"/>
  <c r="AD30" i="12"/>
  <c r="AE406" i="12"/>
  <c r="AD415" i="12"/>
  <c r="AC30" i="12"/>
  <c r="AE415" i="12"/>
  <c r="AD3025" i="12"/>
  <c r="AC2810" i="12"/>
  <c r="AC2710" i="12"/>
  <c r="AE2123" i="12"/>
  <c r="AE1667" i="12"/>
  <c r="AE1633" i="12"/>
  <c r="AD1628" i="12"/>
  <c r="AC1422" i="12"/>
  <c r="AE1411" i="12"/>
  <c r="AD1386" i="12"/>
  <c r="AE1300" i="12"/>
  <c r="AD1294" i="12"/>
  <c r="AC1272" i="12"/>
  <c r="AC1079" i="12"/>
  <c r="AE1075" i="12"/>
  <c r="AE1060" i="12"/>
  <c r="AD1058" i="12"/>
  <c r="AE1047" i="12"/>
  <c r="AC1033" i="12"/>
  <c r="AC980" i="12"/>
  <c r="AC955" i="12"/>
  <c r="AE949" i="12"/>
  <c r="AC941" i="12"/>
  <c r="AD931" i="12"/>
  <c r="AC929" i="12"/>
  <c r="AD917" i="12"/>
  <c r="AC915" i="12"/>
  <c r="AE907" i="12"/>
  <c r="AD905" i="12"/>
  <c r="AE874" i="12"/>
  <c r="AD870" i="12"/>
  <c r="AC868" i="12"/>
  <c r="AE862" i="12"/>
  <c r="AE825" i="12"/>
  <c r="AD773" i="12"/>
  <c r="AC769" i="12"/>
  <c r="AE745" i="12"/>
  <c r="AD688" i="12"/>
  <c r="AC686" i="12"/>
  <c r="AE673" i="12"/>
  <c r="AD671" i="12"/>
  <c r="AC667" i="12"/>
  <c r="AC627" i="12"/>
  <c r="AE596" i="12"/>
  <c r="AD592" i="12"/>
  <c r="AC590" i="12"/>
  <c r="AE574" i="12"/>
  <c r="AD572" i="12"/>
  <c r="AC568" i="12"/>
  <c r="AC507" i="12"/>
  <c r="AE395" i="12"/>
  <c r="AD393" i="12"/>
  <c r="AC388" i="12"/>
  <c r="AC372" i="12"/>
  <c r="AC348" i="12"/>
  <c r="AE335" i="12"/>
  <c r="AD333" i="12"/>
  <c r="AE321" i="12"/>
  <c r="AD319" i="12"/>
  <c r="AC315" i="12"/>
  <c r="AE286" i="12"/>
  <c r="AD284" i="12"/>
  <c r="AC280" i="12"/>
  <c r="AC120" i="12"/>
  <c r="AE94" i="12"/>
  <c r="AD91" i="12"/>
  <c r="AE81" i="12"/>
  <c r="AD29" i="12"/>
  <c r="AE405" i="12"/>
  <c r="AD414" i="12"/>
  <c r="AC29" i="12"/>
  <c r="AE414" i="12"/>
  <c r="N1264" i="12"/>
  <c r="V1264" i="12" s="1"/>
  <c r="H1263" i="12"/>
  <c r="L1264" i="12"/>
  <c r="T1264" i="12" s="1"/>
  <c r="F1263" i="12"/>
  <c r="M1264" i="12"/>
  <c r="U1264" i="12" s="1"/>
  <c r="G1263" i="12"/>
  <c r="H3007" i="12"/>
  <c r="N3007" i="12" s="1"/>
  <c r="V3007" i="12" s="1"/>
  <c r="N3008" i="12"/>
  <c r="V3008" i="12" s="1"/>
  <c r="H2970" i="12"/>
  <c r="N2971" i="12"/>
  <c r="V2971" i="12" s="1"/>
  <c r="F2943" i="12"/>
  <c r="L2943" i="12" s="1"/>
  <c r="T2943" i="12" s="1"/>
  <c r="L2944" i="12"/>
  <c r="T2944" i="12" s="1"/>
  <c r="F2927" i="12"/>
  <c r="L2928" i="12"/>
  <c r="T2928" i="12" s="1"/>
  <c r="G2914" i="12"/>
  <c r="M2914" i="12" s="1"/>
  <c r="U2914" i="12" s="1"/>
  <c r="M2915" i="12"/>
  <c r="U2915" i="12" s="1"/>
  <c r="G2898" i="12"/>
  <c r="M2899" i="12"/>
  <c r="U2899" i="12" s="1"/>
  <c r="G2884" i="12"/>
  <c r="M2885" i="12"/>
  <c r="U2885" i="12" s="1"/>
  <c r="G2859" i="12"/>
  <c r="M2860" i="12"/>
  <c r="U2860" i="12" s="1"/>
  <c r="G2838" i="12"/>
  <c r="M2839" i="12"/>
  <c r="U2839" i="12" s="1"/>
  <c r="G2817" i="12"/>
  <c r="M2818" i="12"/>
  <c r="U2818" i="12" s="1"/>
  <c r="F2799" i="12"/>
  <c r="L2800" i="12"/>
  <c r="T2800" i="12" s="1"/>
  <c r="H2778" i="12"/>
  <c r="N2779" i="12"/>
  <c r="V2779" i="12" s="1"/>
  <c r="G2758" i="12"/>
  <c r="M2759" i="12"/>
  <c r="U2759" i="12" s="1"/>
  <c r="F2732" i="12"/>
  <c r="L2733" i="12"/>
  <c r="T2733" i="12" s="1"/>
  <c r="G2697" i="12"/>
  <c r="M2698" i="12"/>
  <c r="U2698" i="12" s="1"/>
  <c r="F2678" i="12"/>
  <c r="L2678" i="12" s="1"/>
  <c r="T2678" i="12" s="1"/>
  <c r="L2679" i="12"/>
  <c r="T2679" i="12" s="1"/>
  <c r="H2656" i="12"/>
  <c r="N2656" i="12" s="1"/>
  <c r="V2656" i="12" s="1"/>
  <c r="N2657" i="12"/>
  <c r="V2657" i="12" s="1"/>
  <c r="H2476" i="12"/>
  <c r="N2477" i="12"/>
  <c r="V2477" i="12" s="1"/>
  <c r="G2455" i="12"/>
  <c r="M2455" i="12" s="1"/>
  <c r="U2455" i="12" s="1"/>
  <c r="M2456" i="12"/>
  <c r="U2456" i="12" s="1"/>
  <c r="F2419" i="12"/>
  <c r="L2419" i="12" s="1"/>
  <c r="T2419" i="12" s="1"/>
  <c r="L2420" i="12"/>
  <c r="T2420" i="12" s="1"/>
  <c r="G2380" i="12"/>
  <c r="M2380" i="12" s="1"/>
  <c r="U2380" i="12" s="1"/>
  <c r="M2381" i="12"/>
  <c r="U2381" i="12" s="1"/>
  <c r="F2358" i="12"/>
  <c r="L2359" i="12"/>
  <c r="T2359" i="12" s="1"/>
  <c r="F2308" i="12"/>
  <c r="L2308" i="12" s="1"/>
  <c r="T2308" i="12" s="1"/>
  <c r="L2309" i="12"/>
  <c r="T2309" i="12" s="1"/>
  <c r="H2277" i="12"/>
  <c r="N2278" i="12"/>
  <c r="V2278" i="12" s="1"/>
  <c r="F2218" i="12"/>
  <c r="L2219" i="12"/>
  <c r="T2219" i="12" s="1"/>
  <c r="F2167" i="12"/>
  <c r="L2168" i="12"/>
  <c r="T2168" i="12" s="1"/>
  <c r="H2082" i="12"/>
  <c r="N2082" i="12" s="1"/>
  <c r="V2082" i="12" s="1"/>
  <c r="N2083" i="12"/>
  <c r="V2083" i="12" s="1"/>
  <c r="F2051" i="12"/>
  <c r="L2051" i="12" s="1"/>
  <c r="T2051" i="12" s="1"/>
  <c r="L2052" i="12"/>
  <c r="T2052" i="12" s="1"/>
  <c r="H2027" i="12"/>
  <c r="N2027" i="12" s="1"/>
  <c r="V2027" i="12" s="1"/>
  <c r="N2028" i="12"/>
  <c r="V2028" i="12" s="1"/>
  <c r="H2010" i="12"/>
  <c r="N2011" i="12"/>
  <c r="V2011" i="12" s="1"/>
  <c r="G1986" i="12"/>
  <c r="M1987" i="12"/>
  <c r="U1987" i="12" s="1"/>
  <c r="F1966" i="12"/>
  <c r="L1967" i="12"/>
  <c r="T1967" i="12" s="1"/>
  <c r="F1935" i="12"/>
  <c r="L1936" i="12"/>
  <c r="T1936" i="12" s="1"/>
  <c r="F1915" i="12"/>
  <c r="L1916" i="12"/>
  <c r="T1916" i="12" s="1"/>
  <c r="F1891" i="12"/>
  <c r="L1892" i="12"/>
  <c r="T1892" i="12" s="1"/>
  <c r="F1869" i="12"/>
  <c r="L1869" i="12" s="1"/>
  <c r="T1869" i="12" s="1"/>
  <c r="L1870" i="12"/>
  <c r="T1870" i="12" s="1"/>
  <c r="F1839" i="12"/>
  <c r="L1840" i="12"/>
  <c r="T1840" i="12" s="1"/>
  <c r="H1812" i="12"/>
  <c r="N1813" i="12"/>
  <c r="V1813" i="12" s="1"/>
  <c r="H1786" i="12"/>
  <c r="N1787" i="12"/>
  <c r="V1787" i="12" s="1"/>
  <c r="H1767" i="12"/>
  <c r="N1768" i="12"/>
  <c r="V1768" i="12" s="1"/>
  <c r="G1729" i="12"/>
  <c r="M1730" i="12"/>
  <c r="U1730" i="12" s="1"/>
  <c r="F1705" i="12"/>
  <c r="L1706" i="12"/>
  <c r="T1706" i="12" s="1"/>
  <c r="F1669" i="12"/>
  <c r="L1670" i="12"/>
  <c r="T1670" i="12" s="1"/>
  <c r="H1641" i="12"/>
  <c r="N1642" i="12"/>
  <c r="V1642" i="12" s="1"/>
  <c r="G1614" i="12"/>
  <c r="M1615" i="12"/>
  <c r="U1615" i="12" s="1"/>
  <c r="H1574" i="12"/>
  <c r="N1574" i="12" s="1"/>
  <c r="V1574" i="12" s="1"/>
  <c r="N1575" i="12"/>
  <c r="V1575" i="12" s="1"/>
  <c r="G1554" i="12"/>
  <c r="M1555" i="12"/>
  <c r="U1555" i="12" s="1"/>
  <c r="F1531" i="12"/>
  <c r="L1531" i="12" s="1"/>
  <c r="T1531" i="12" s="1"/>
  <c r="L1532" i="12"/>
  <c r="T1532" i="12" s="1"/>
  <c r="F1503" i="12"/>
  <c r="L1504" i="12"/>
  <c r="T1504" i="12" s="1"/>
  <c r="G1487" i="12"/>
  <c r="M1487" i="12" s="1"/>
  <c r="U1487" i="12" s="1"/>
  <c r="M1488" i="12"/>
  <c r="U1488" i="12" s="1"/>
  <c r="G1474" i="12"/>
  <c r="M1474" i="12" s="1"/>
  <c r="U1474" i="12" s="1"/>
  <c r="M1475" i="12"/>
  <c r="U1475" i="12" s="1"/>
  <c r="G1443" i="12"/>
  <c r="M1444" i="12"/>
  <c r="U1444" i="12" s="1"/>
  <c r="G1368" i="12"/>
  <c r="M1369" i="12"/>
  <c r="U1369" i="12" s="1"/>
  <c r="H1330" i="12"/>
  <c r="N1331" i="12"/>
  <c r="V1331" i="12" s="1"/>
  <c r="G1251" i="12"/>
  <c r="M1252" i="12"/>
  <c r="U1252" i="12" s="1"/>
  <c r="H1224" i="12"/>
  <c r="N1224" i="12" s="1"/>
  <c r="V1224" i="12" s="1"/>
  <c r="N1225" i="12"/>
  <c r="V1225" i="12" s="1"/>
  <c r="H1182" i="12"/>
  <c r="N1183" i="12"/>
  <c r="V1183" i="12" s="1"/>
  <c r="G1155" i="12"/>
  <c r="M1156" i="12"/>
  <c r="U1156" i="12" s="1"/>
  <c r="F1122" i="12"/>
  <c r="L1122" i="12" s="1"/>
  <c r="T1122" i="12" s="1"/>
  <c r="L1123" i="12"/>
  <c r="T1123" i="12" s="1"/>
  <c r="F1107" i="12"/>
  <c r="L1108" i="12"/>
  <c r="T1108" i="12" s="1"/>
  <c r="F1092" i="12"/>
  <c r="L1092" i="12" s="1"/>
  <c r="T1092" i="12" s="1"/>
  <c r="L1093" i="12"/>
  <c r="T1093" i="12" s="1"/>
  <c r="G1066" i="12"/>
  <c r="M1066" i="12" s="1"/>
  <c r="U1066" i="12" s="1"/>
  <c r="M1067" i="12"/>
  <c r="U1067" i="12" s="1"/>
  <c r="F1014" i="12"/>
  <c r="L1014" i="12" s="1"/>
  <c r="T1014" i="12" s="1"/>
  <c r="L1015" i="12"/>
  <c r="T1015" i="12" s="1"/>
  <c r="F991" i="12"/>
  <c r="L991" i="12" s="1"/>
  <c r="T991" i="12" s="1"/>
  <c r="L994" i="12"/>
  <c r="T994" i="12" s="1"/>
  <c r="F924" i="12"/>
  <c r="L925" i="12"/>
  <c r="T925" i="12" s="1"/>
  <c r="F910" i="12"/>
  <c r="L911" i="12"/>
  <c r="T911" i="12" s="1"/>
  <c r="G898" i="12"/>
  <c r="M899" i="12"/>
  <c r="U899" i="12" s="1"/>
  <c r="H883" i="12"/>
  <c r="N883" i="12" s="1"/>
  <c r="V883" i="12" s="1"/>
  <c r="N884" i="12"/>
  <c r="V884" i="12" s="1"/>
  <c r="G880" i="12"/>
  <c r="M880" i="12" s="1"/>
  <c r="U880" i="12" s="1"/>
  <c r="M881" i="12"/>
  <c r="U881" i="12" s="1"/>
  <c r="H854" i="12"/>
  <c r="N855" i="12"/>
  <c r="V855" i="12" s="1"/>
  <c r="G849" i="12"/>
  <c r="M849" i="12" s="1"/>
  <c r="U849" i="12" s="1"/>
  <c r="M850" i="12"/>
  <c r="U850" i="12" s="1"/>
  <c r="H838" i="12"/>
  <c r="N838" i="12" s="1"/>
  <c r="V838" i="12" s="1"/>
  <c r="N839" i="12"/>
  <c r="V839" i="12" s="1"/>
  <c r="H819" i="12"/>
  <c r="N819" i="12" s="1"/>
  <c r="V819" i="12" s="1"/>
  <c r="N820" i="12"/>
  <c r="V820" i="12" s="1"/>
  <c r="F813" i="12"/>
  <c r="L813" i="12" s="1"/>
  <c r="T813" i="12" s="1"/>
  <c r="L814" i="12"/>
  <c r="T814" i="12" s="1"/>
  <c r="F798" i="12"/>
  <c r="L798" i="12" s="1"/>
  <c r="T798" i="12" s="1"/>
  <c r="L799" i="12"/>
  <c r="T799" i="12" s="1"/>
  <c r="H788" i="12"/>
  <c r="N788" i="12" s="1"/>
  <c r="V788" i="12" s="1"/>
  <c r="N789" i="12"/>
  <c r="V789" i="12" s="1"/>
  <c r="G785" i="12"/>
  <c r="M785" i="12" s="1"/>
  <c r="U785" i="12" s="1"/>
  <c r="M786" i="12"/>
  <c r="U786" i="12" s="1"/>
  <c r="H754" i="12"/>
  <c r="N754" i="12" s="1"/>
  <c r="V754" i="12" s="1"/>
  <c r="N755" i="12"/>
  <c r="V755" i="12" s="1"/>
  <c r="F729" i="12"/>
  <c r="L730" i="12"/>
  <c r="T730" i="12" s="1"/>
  <c r="H704" i="12"/>
  <c r="N705" i="12"/>
  <c r="V705" i="12" s="1"/>
  <c r="F682" i="12"/>
  <c r="L682" i="12" s="1"/>
  <c r="T682" i="12" s="1"/>
  <c r="L683" i="12"/>
  <c r="T683" i="12" s="1"/>
  <c r="H605" i="12"/>
  <c r="N606" i="12"/>
  <c r="V606" i="12" s="1"/>
  <c r="G601" i="12"/>
  <c r="M602" i="12"/>
  <c r="U602" i="12" s="1"/>
  <c r="H556" i="12"/>
  <c r="N557" i="12"/>
  <c r="V557" i="12" s="1"/>
  <c r="F548" i="12"/>
  <c r="L549" i="12"/>
  <c r="T549" i="12" s="1"/>
  <c r="G534" i="12"/>
  <c r="M535" i="12"/>
  <c r="U535" i="12" s="1"/>
  <c r="F529" i="12"/>
  <c r="L530" i="12"/>
  <c r="T530" i="12" s="1"/>
  <c r="F501" i="12"/>
  <c r="L502" i="12"/>
  <c r="T502" i="12" s="1"/>
  <c r="G491" i="12"/>
  <c r="M491" i="12" s="1"/>
  <c r="U491" i="12" s="1"/>
  <c r="M492" i="12"/>
  <c r="U492" i="12" s="1"/>
  <c r="F453" i="12"/>
  <c r="L454" i="12"/>
  <c r="T454" i="12" s="1"/>
  <c r="G442" i="12"/>
  <c r="M442" i="12" s="1"/>
  <c r="U442" i="12" s="1"/>
  <c r="M443" i="12"/>
  <c r="U443" i="12" s="1"/>
  <c r="H375" i="12"/>
  <c r="N376" i="12"/>
  <c r="V376" i="12" s="1"/>
  <c r="G328" i="12"/>
  <c r="M329" i="12"/>
  <c r="U329" i="12" s="1"/>
  <c r="H302" i="12"/>
  <c r="N303" i="12"/>
  <c r="V303" i="12" s="1"/>
  <c r="G298" i="12"/>
  <c r="M298" i="12" s="1"/>
  <c r="U298" i="12" s="1"/>
  <c r="M299" i="12"/>
  <c r="U299" i="12" s="1"/>
  <c r="F295" i="12"/>
  <c r="L295" i="12" s="1"/>
  <c r="T295" i="12" s="1"/>
  <c r="L296" i="12"/>
  <c r="T296" i="12" s="1"/>
  <c r="H266" i="12"/>
  <c r="N267" i="12"/>
  <c r="V267" i="12" s="1"/>
  <c r="F205" i="12"/>
  <c r="L206" i="12"/>
  <c r="T206" i="12" s="1"/>
  <c r="H196" i="12"/>
  <c r="N196" i="12" s="1"/>
  <c r="V196" i="12" s="1"/>
  <c r="N197" i="12"/>
  <c r="V197" i="12" s="1"/>
  <c r="G193" i="12"/>
  <c r="M193" i="12" s="1"/>
  <c r="U193" i="12" s="1"/>
  <c r="M194" i="12"/>
  <c r="U194" i="12" s="1"/>
  <c r="F189" i="12"/>
  <c r="L190" i="12"/>
  <c r="T190" i="12" s="1"/>
  <c r="H179" i="12"/>
  <c r="N180" i="12"/>
  <c r="V180" i="12" s="1"/>
  <c r="G174" i="12"/>
  <c r="M174" i="12" s="1"/>
  <c r="U174" i="12" s="1"/>
  <c r="M175" i="12"/>
  <c r="U175" i="12" s="1"/>
  <c r="F171" i="12"/>
  <c r="L171" i="12" s="1"/>
  <c r="T171" i="12" s="1"/>
  <c r="L172" i="12"/>
  <c r="T172" i="12" s="1"/>
  <c r="H164" i="12"/>
  <c r="N164" i="12" s="1"/>
  <c r="V164" i="12" s="1"/>
  <c r="N165" i="12"/>
  <c r="V165" i="12" s="1"/>
  <c r="G161" i="12"/>
  <c r="M161" i="12" s="1"/>
  <c r="U161" i="12" s="1"/>
  <c r="M162" i="12"/>
  <c r="U162" i="12" s="1"/>
  <c r="F156" i="12"/>
  <c r="L157" i="12"/>
  <c r="T157" i="12" s="1"/>
  <c r="H143" i="12"/>
  <c r="N144" i="12"/>
  <c r="V144" i="12" s="1"/>
  <c r="G139" i="12"/>
  <c r="M139" i="12" s="1"/>
  <c r="U139" i="12" s="1"/>
  <c r="M140" i="12"/>
  <c r="U140" i="12" s="1"/>
  <c r="F136" i="12"/>
  <c r="L136" i="12" s="1"/>
  <c r="T136" i="12" s="1"/>
  <c r="L137" i="12"/>
  <c r="T137" i="12" s="1"/>
  <c r="H129" i="12"/>
  <c r="N129" i="12" s="1"/>
  <c r="V129" i="12" s="1"/>
  <c r="N130" i="12"/>
  <c r="V130" i="12" s="1"/>
  <c r="G126" i="12"/>
  <c r="M126" i="12" s="1"/>
  <c r="U126" i="12" s="1"/>
  <c r="M127" i="12"/>
  <c r="U127" i="12" s="1"/>
  <c r="H112" i="12"/>
  <c r="N113" i="12"/>
  <c r="V113" i="12" s="1"/>
  <c r="G107" i="12"/>
  <c r="M108" i="12"/>
  <c r="U108" i="12" s="1"/>
  <c r="F100" i="12"/>
  <c r="L101" i="12"/>
  <c r="T101" i="12" s="1"/>
  <c r="F86" i="12"/>
  <c r="L86" i="12" s="1"/>
  <c r="T86" i="12" s="1"/>
  <c r="L87" i="12"/>
  <c r="T87" i="12" s="1"/>
  <c r="G77" i="12"/>
  <c r="M77" i="12" s="1"/>
  <c r="U77" i="12" s="1"/>
  <c r="M78" i="12"/>
  <c r="U78" i="12" s="1"/>
  <c r="F71" i="12"/>
  <c r="L72" i="12"/>
  <c r="T72" i="12" s="1"/>
  <c r="H64" i="12"/>
  <c r="N65" i="12"/>
  <c r="V65" i="12" s="1"/>
  <c r="G59" i="12"/>
  <c r="M60" i="12"/>
  <c r="U60" i="12" s="1"/>
  <c r="F55" i="12"/>
  <c r="L56" i="12"/>
  <c r="T56" i="12" s="1"/>
  <c r="H46" i="12"/>
  <c r="N47" i="12"/>
  <c r="V47" i="12" s="1"/>
  <c r="G42" i="12"/>
  <c r="M43" i="12"/>
  <c r="U43" i="12" s="1"/>
  <c r="F26" i="12"/>
  <c r="L27" i="12"/>
  <c r="T27" i="12" s="1"/>
  <c r="H19" i="12"/>
  <c r="N19" i="12" s="1"/>
  <c r="V19" i="12" s="1"/>
  <c r="N20" i="12"/>
  <c r="V20" i="12" s="1"/>
  <c r="F3091" i="12"/>
  <c r="L3092" i="12"/>
  <c r="T3092" i="12" s="1"/>
  <c r="F2914" i="12"/>
  <c r="L2914" i="12" s="1"/>
  <c r="T2914" i="12" s="1"/>
  <c r="L2915" i="12"/>
  <c r="T2915" i="12" s="1"/>
  <c r="F2774" i="12"/>
  <c r="L2775" i="12"/>
  <c r="T2775" i="12" s="1"/>
  <c r="G2458" i="12"/>
  <c r="M2459" i="12"/>
  <c r="U2459" i="12" s="1"/>
  <c r="G2227" i="12"/>
  <c r="M2228" i="12"/>
  <c r="U2228" i="12" s="1"/>
  <c r="F2057" i="12"/>
  <c r="L2057" i="12" s="1"/>
  <c r="T2057" i="12" s="1"/>
  <c r="L2058" i="12"/>
  <c r="T2058" i="12" s="1"/>
  <c r="F1896" i="12"/>
  <c r="L1897" i="12"/>
  <c r="T1897" i="12" s="1"/>
  <c r="F1509" i="12"/>
  <c r="L1510" i="12"/>
  <c r="T1510" i="12" s="1"/>
  <c r="H1407" i="12"/>
  <c r="N1407" i="12" s="1"/>
  <c r="V1407" i="12" s="1"/>
  <c r="N1408" i="12"/>
  <c r="V1408" i="12" s="1"/>
  <c r="G1309" i="12"/>
  <c r="M1310" i="12"/>
  <c r="U1310" i="12" s="1"/>
  <c r="H1243" i="12"/>
  <c r="N1244" i="12"/>
  <c r="V1244" i="12" s="1"/>
  <c r="G1182" i="12"/>
  <c r="M1183" i="12"/>
  <c r="U1183" i="12" s="1"/>
  <c r="F1137" i="12"/>
  <c r="L1138" i="12"/>
  <c r="T1138" i="12" s="1"/>
  <c r="G1099" i="12"/>
  <c r="M1100" i="12"/>
  <c r="U1100" i="12" s="1"/>
  <c r="F1066" i="12"/>
  <c r="L1066" i="12" s="1"/>
  <c r="T1066" i="12" s="1"/>
  <c r="L1067" i="12"/>
  <c r="T1067" i="12" s="1"/>
  <c r="F1053" i="12"/>
  <c r="L1054" i="12"/>
  <c r="T1054" i="12" s="1"/>
  <c r="H1027" i="12"/>
  <c r="N1027" i="12" s="1"/>
  <c r="V1027" i="12" s="1"/>
  <c r="N1028" i="12"/>
  <c r="V1028" i="12" s="1"/>
  <c r="F1017" i="12"/>
  <c r="L1017" i="12" s="1"/>
  <c r="T1017" i="12" s="1"/>
  <c r="L1018" i="12"/>
  <c r="T1018" i="12" s="1"/>
  <c r="H1004" i="12"/>
  <c r="N1005" i="12"/>
  <c r="V1005" i="12" s="1"/>
  <c r="G1000" i="12"/>
  <c r="M1001" i="12"/>
  <c r="U1001" i="12" s="1"/>
  <c r="F996" i="12"/>
  <c r="L996" i="12" s="1"/>
  <c r="T996" i="12" s="1"/>
  <c r="L997" i="12"/>
  <c r="T997" i="12" s="1"/>
  <c r="H988" i="12"/>
  <c r="N988" i="12" s="1"/>
  <c r="V988" i="12" s="1"/>
  <c r="N989" i="12"/>
  <c r="V989" i="12" s="1"/>
  <c r="G985" i="12"/>
  <c r="M985" i="12" s="1"/>
  <c r="U985" i="12" s="1"/>
  <c r="M986" i="12"/>
  <c r="U986" i="12" s="1"/>
  <c r="H961" i="12"/>
  <c r="N961" i="12" s="1"/>
  <c r="V961" i="12" s="1"/>
  <c r="N962" i="12"/>
  <c r="V962" i="12" s="1"/>
  <c r="G958" i="12"/>
  <c r="M959" i="12"/>
  <c r="U959" i="12" s="1"/>
  <c r="G945" i="12"/>
  <c r="M945" i="12" s="1"/>
  <c r="U945" i="12" s="1"/>
  <c r="M946" i="12"/>
  <c r="U946" i="12" s="1"/>
  <c r="H934" i="12"/>
  <c r="N935" i="12"/>
  <c r="V935" i="12" s="1"/>
  <c r="H920" i="12"/>
  <c r="N921" i="12"/>
  <c r="V921" i="12" s="1"/>
  <c r="F898" i="12"/>
  <c r="L899" i="12"/>
  <c r="T899" i="12" s="1"/>
  <c r="H886" i="12"/>
  <c r="N886" i="12" s="1"/>
  <c r="V886" i="12" s="1"/>
  <c r="N887" i="12"/>
  <c r="V887" i="12" s="1"/>
  <c r="G883" i="12"/>
  <c r="M883" i="12" s="1"/>
  <c r="U883" i="12" s="1"/>
  <c r="M884" i="12"/>
  <c r="U884" i="12" s="1"/>
  <c r="F880" i="12"/>
  <c r="L880" i="12" s="1"/>
  <c r="T880" i="12" s="1"/>
  <c r="L881" i="12"/>
  <c r="T881" i="12" s="1"/>
  <c r="G854" i="12"/>
  <c r="M855" i="12"/>
  <c r="U855" i="12" s="1"/>
  <c r="F849" i="12"/>
  <c r="L849" i="12" s="1"/>
  <c r="T849" i="12" s="1"/>
  <c r="L850" i="12"/>
  <c r="T850" i="12" s="1"/>
  <c r="H841" i="12"/>
  <c r="N841" i="12" s="1"/>
  <c r="V841" i="12" s="1"/>
  <c r="N842" i="12"/>
  <c r="V842" i="12" s="1"/>
  <c r="G838" i="12"/>
  <c r="M838" i="12" s="1"/>
  <c r="U838" i="12" s="1"/>
  <c r="M839" i="12"/>
  <c r="U839" i="12" s="1"/>
  <c r="F834" i="12"/>
  <c r="L835" i="12"/>
  <c r="T835" i="12" s="1"/>
  <c r="G819" i="12"/>
  <c r="M819" i="12" s="1"/>
  <c r="U819" i="12" s="1"/>
  <c r="M820" i="12"/>
  <c r="U820" i="12" s="1"/>
  <c r="F816" i="12"/>
  <c r="L816" i="12" s="1"/>
  <c r="T816" i="12" s="1"/>
  <c r="L817" i="12"/>
  <c r="T817" i="12" s="1"/>
  <c r="H810" i="12"/>
  <c r="N810" i="12" s="1"/>
  <c r="V810" i="12" s="1"/>
  <c r="N811" i="12"/>
  <c r="V811" i="12" s="1"/>
  <c r="G807" i="12"/>
  <c r="M807" i="12" s="1"/>
  <c r="U807" i="12" s="1"/>
  <c r="M808" i="12"/>
  <c r="U808" i="12" s="1"/>
  <c r="F801" i="12"/>
  <c r="L801" i="12" s="1"/>
  <c r="T801" i="12" s="1"/>
  <c r="L802" i="12"/>
  <c r="T802" i="12" s="1"/>
  <c r="H793" i="12"/>
  <c r="N794" i="12"/>
  <c r="V794" i="12" s="1"/>
  <c r="G788" i="12"/>
  <c r="M788" i="12" s="1"/>
  <c r="U788" i="12" s="1"/>
  <c r="M789" i="12"/>
  <c r="U789" i="12" s="1"/>
  <c r="F785" i="12"/>
  <c r="L786" i="12"/>
  <c r="T786" i="12" s="1"/>
  <c r="H758" i="12"/>
  <c r="N759" i="12"/>
  <c r="V759" i="12" s="1"/>
  <c r="G754" i="12"/>
  <c r="M754" i="12" s="1"/>
  <c r="U754" i="12" s="1"/>
  <c r="M755" i="12"/>
  <c r="U755" i="12" s="1"/>
  <c r="F751" i="12"/>
  <c r="L751" i="12" s="1"/>
  <c r="T751" i="12" s="1"/>
  <c r="L752" i="12"/>
  <c r="T752" i="12" s="1"/>
  <c r="G737" i="12"/>
  <c r="M738" i="12"/>
  <c r="U738" i="12" s="1"/>
  <c r="F733" i="12"/>
  <c r="L734" i="12"/>
  <c r="T734" i="12" s="1"/>
  <c r="H725" i="12"/>
  <c r="N725" i="12" s="1"/>
  <c r="V725" i="12" s="1"/>
  <c r="N726" i="12"/>
  <c r="V726" i="12" s="1"/>
  <c r="G722" i="12"/>
  <c r="M722" i="12" s="1"/>
  <c r="U722" i="12" s="1"/>
  <c r="M723" i="12"/>
  <c r="U723" i="12" s="1"/>
  <c r="F718" i="12"/>
  <c r="L718" i="12" s="1"/>
  <c r="T718" i="12" s="1"/>
  <c r="L719" i="12"/>
  <c r="T719" i="12" s="1"/>
  <c r="H711" i="12"/>
  <c r="N712" i="12"/>
  <c r="V712" i="12" s="1"/>
  <c r="G704" i="12"/>
  <c r="M705" i="12"/>
  <c r="U705" i="12" s="1"/>
  <c r="F700" i="12"/>
  <c r="L701" i="12"/>
  <c r="T701" i="12" s="1"/>
  <c r="H692" i="12"/>
  <c r="N693" i="12"/>
  <c r="V693" i="12" s="1"/>
  <c r="H660" i="12"/>
  <c r="N661" i="12"/>
  <c r="V661" i="12" s="1"/>
  <c r="G655" i="12"/>
  <c r="M656" i="12"/>
  <c r="U656" i="12" s="1"/>
  <c r="H609" i="12"/>
  <c r="N610" i="12"/>
  <c r="V610" i="12" s="1"/>
  <c r="G605" i="12"/>
  <c r="M606" i="12"/>
  <c r="U606" i="12" s="1"/>
  <c r="F601" i="12"/>
  <c r="L602" i="12"/>
  <c r="T602" i="12" s="1"/>
  <c r="H560" i="12"/>
  <c r="N561" i="12"/>
  <c r="V561" i="12" s="1"/>
  <c r="G556" i="12"/>
  <c r="M557" i="12"/>
  <c r="U557" i="12" s="1"/>
  <c r="F552" i="12"/>
  <c r="L553" i="12"/>
  <c r="T553" i="12" s="1"/>
  <c r="H542" i="12"/>
  <c r="N543" i="12"/>
  <c r="V543" i="12" s="1"/>
  <c r="G538" i="12"/>
  <c r="M539" i="12"/>
  <c r="U539" i="12" s="1"/>
  <c r="F534" i="12"/>
  <c r="L535" i="12"/>
  <c r="T535" i="12" s="1"/>
  <c r="H518" i="12"/>
  <c r="N519" i="12"/>
  <c r="V519" i="12" s="1"/>
  <c r="G514" i="12"/>
  <c r="M515" i="12"/>
  <c r="U515" i="12" s="1"/>
  <c r="H497" i="12"/>
  <c r="N497" i="12" s="1"/>
  <c r="V497" i="12" s="1"/>
  <c r="N498" i="12"/>
  <c r="V498" i="12" s="1"/>
  <c r="G494" i="12"/>
  <c r="M494" i="12" s="1"/>
  <c r="U494" i="12" s="1"/>
  <c r="M495" i="12"/>
  <c r="U495" i="12" s="1"/>
  <c r="F491" i="12"/>
  <c r="L491" i="12" s="1"/>
  <c r="T491" i="12" s="1"/>
  <c r="L492" i="12"/>
  <c r="T492" i="12" s="1"/>
  <c r="H479" i="12"/>
  <c r="N480" i="12"/>
  <c r="V480" i="12" s="1"/>
  <c r="G464" i="12"/>
  <c r="M465" i="12"/>
  <c r="U465" i="12" s="1"/>
  <c r="F458" i="12"/>
  <c r="L459" i="12"/>
  <c r="T459" i="12" s="1"/>
  <c r="H449" i="12"/>
  <c r="N450" i="12"/>
  <c r="V450" i="12" s="1"/>
  <c r="G445" i="12"/>
  <c r="M445" i="12" s="1"/>
  <c r="U445" i="12" s="1"/>
  <c r="M446" i="12"/>
  <c r="U446" i="12" s="1"/>
  <c r="F442" i="12"/>
  <c r="L443" i="12"/>
  <c r="T443" i="12" s="1"/>
  <c r="H430" i="12"/>
  <c r="N431" i="12"/>
  <c r="V431" i="12" s="1"/>
  <c r="G426" i="12"/>
  <c r="M427" i="12"/>
  <c r="U427" i="12" s="1"/>
  <c r="F411" i="12"/>
  <c r="L412" i="12"/>
  <c r="T412" i="12" s="1"/>
  <c r="H381" i="12"/>
  <c r="N382" i="12"/>
  <c r="V382" i="12" s="1"/>
  <c r="G375" i="12"/>
  <c r="M376" i="12"/>
  <c r="U376" i="12" s="1"/>
  <c r="H355" i="12"/>
  <c r="N356" i="12"/>
  <c r="V356" i="12" s="1"/>
  <c r="G351" i="12"/>
  <c r="M352" i="12"/>
  <c r="U352" i="12" s="1"/>
  <c r="F328" i="12"/>
  <c r="L329" i="12"/>
  <c r="T329" i="12" s="1"/>
  <c r="H306" i="12"/>
  <c r="N307" i="12"/>
  <c r="V307" i="12" s="1"/>
  <c r="G302" i="12"/>
  <c r="M303" i="12"/>
  <c r="U303" i="12" s="1"/>
  <c r="F298" i="12"/>
  <c r="L298" i="12" s="1"/>
  <c r="T298" i="12" s="1"/>
  <c r="L299" i="12"/>
  <c r="T299" i="12" s="1"/>
  <c r="H270" i="12"/>
  <c r="N271" i="12"/>
  <c r="V271" i="12" s="1"/>
  <c r="G266" i="12"/>
  <c r="M267" i="12"/>
  <c r="U267" i="12" s="1"/>
  <c r="H201" i="12"/>
  <c r="N202" i="12"/>
  <c r="V202" i="12" s="1"/>
  <c r="G196" i="12"/>
  <c r="M197" i="12"/>
  <c r="U197" i="12" s="1"/>
  <c r="F193" i="12"/>
  <c r="L193" i="12" s="1"/>
  <c r="T193" i="12" s="1"/>
  <c r="L194" i="12"/>
  <c r="T194" i="12" s="1"/>
  <c r="H183" i="12"/>
  <c r="N184" i="12"/>
  <c r="V184" i="12" s="1"/>
  <c r="G179" i="12"/>
  <c r="M180" i="12"/>
  <c r="U180" i="12" s="1"/>
  <c r="F174" i="12"/>
  <c r="L174" i="12" s="1"/>
  <c r="T174" i="12" s="1"/>
  <c r="L175" i="12"/>
  <c r="T175" i="12" s="1"/>
  <c r="G164" i="12"/>
  <c r="M164" i="12" s="1"/>
  <c r="U164" i="12" s="1"/>
  <c r="M165" i="12"/>
  <c r="U165" i="12" s="1"/>
  <c r="F161" i="12"/>
  <c r="L162" i="12"/>
  <c r="T162" i="12" s="1"/>
  <c r="H152" i="12"/>
  <c r="N153" i="12"/>
  <c r="V153" i="12" s="1"/>
  <c r="G143" i="12"/>
  <c r="M144" i="12"/>
  <c r="U144" i="12" s="1"/>
  <c r="F139" i="12"/>
  <c r="L139" i="12" s="1"/>
  <c r="T139" i="12" s="1"/>
  <c r="L140" i="12"/>
  <c r="T140" i="12" s="1"/>
  <c r="H132" i="12"/>
  <c r="N132" i="12" s="1"/>
  <c r="V132" i="12" s="1"/>
  <c r="N133" i="12"/>
  <c r="V133" i="12" s="1"/>
  <c r="G129" i="12"/>
  <c r="M129" i="12" s="1"/>
  <c r="U129" i="12" s="1"/>
  <c r="M130" i="12"/>
  <c r="U130" i="12" s="1"/>
  <c r="F126" i="12"/>
  <c r="L126" i="12" s="1"/>
  <c r="T126" i="12" s="1"/>
  <c r="L127" i="12"/>
  <c r="T127" i="12" s="1"/>
  <c r="G112" i="12"/>
  <c r="M113" i="12"/>
  <c r="U113" i="12" s="1"/>
  <c r="F107" i="12"/>
  <c r="L108" i="12"/>
  <c r="T108" i="12" s="1"/>
  <c r="F77" i="12"/>
  <c r="L77" i="12" s="1"/>
  <c r="T77" i="12" s="1"/>
  <c r="L78" i="12"/>
  <c r="T78" i="12" s="1"/>
  <c r="H67" i="12"/>
  <c r="N67" i="12" s="1"/>
  <c r="V67" i="12" s="1"/>
  <c r="N68" i="12"/>
  <c r="V68" i="12" s="1"/>
  <c r="G64" i="12"/>
  <c r="M64" i="12" s="1"/>
  <c r="U64" i="12" s="1"/>
  <c r="M65" i="12"/>
  <c r="U65" i="12" s="1"/>
  <c r="F59" i="12"/>
  <c r="L60" i="12"/>
  <c r="T60" i="12" s="1"/>
  <c r="H51" i="12"/>
  <c r="N52" i="12"/>
  <c r="V52" i="12" s="1"/>
  <c r="G46" i="12"/>
  <c r="M47" i="12"/>
  <c r="U47" i="12" s="1"/>
  <c r="F42" i="12"/>
  <c r="L43" i="12"/>
  <c r="T43" i="12" s="1"/>
  <c r="H22" i="12"/>
  <c r="N22" i="12" s="1"/>
  <c r="V22" i="12" s="1"/>
  <c r="N23" i="12"/>
  <c r="V23" i="12" s="1"/>
  <c r="G19" i="12"/>
  <c r="M19" i="12" s="1"/>
  <c r="U19" i="12" s="1"/>
  <c r="M20" i="12"/>
  <c r="U20" i="12" s="1"/>
  <c r="G3118" i="12"/>
  <c r="M3118" i="12" s="1"/>
  <c r="U3118" i="12" s="1"/>
  <c r="M3119" i="12"/>
  <c r="U3119" i="12" s="1"/>
  <c r="F3115" i="12"/>
  <c r="L3115" i="12" s="1"/>
  <c r="T3115" i="12" s="1"/>
  <c r="L3116" i="12"/>
  <c r="T3116" i="12" s="1"/>
  <c r="G3091" i="12"/>
  <c r="M3092" i="12"/>
  <c r="U3092" i="12" s="1"/>
  <c r="G3061" i="12"/>
  <c r="M3061" i="12" s="1"/>
  <c r="U3061" i="12" s="1"/>
  <c r="M3062" i="12"/>
  <c r="U3062" i="12" s="1"/>
  <c r="G3035" i="12"/>
  <c r="M3036" i="12"/>
  <c r="U3036" i="12" s="1"/>
  <c r="F3001" i="12"/>
  <c r="L3001" i="12" s="1"/>
  <c r="T3001" i="12" s="1"/>
  <c r="L3002" i="12"/>
  <c r="T3002" i="12" s="1"/>
  <c r="F2979" i="12"/>
  <c r="L2980" i="12"/>
  <c r="T2980" i="12" s="1"/>
  <c r="F2961" i="12"/>
  <c r="L2961" i="12" s="1"/>
  <c r="T2961" i="12" s="1"/>
  <c r="L2962" i="12"/>
  <c r="T2962" i="12" s="1"/>
  <c r="G2949" i="12"/>
  <c r="M2950" i="12"/>
  <c r="U2950" i="12" s="1"/>
  <c r="H2936" i="12"/>
  <c r="N2937" i="12"/>
  <c r="V2937" i="12" s="1"/>
  <c r="H2917" i="12"/>
  <c r="N2917" i="12" s="1"/>
  <c r="V2917" i="12" s="1"/>
  <c r="N2918" i="12"/>
  <c r="V2918" i="12" s="1"/>
  <c r="H2902" i="12"/>
  <c r="N2903" i="12"/>
  <c r="V2903" i="12" s="1"/>
  <c r="H2888" i="12"/>
  <c r="N2888" i="12" s="1"/>
  <c r="V2888" i="12" s="1"/>
  <c r="N2889" i="12"/>
  <c r="V2889" i="12" s="1"/>
  <c r="F2876" i="12"/>
  <c r="L2877" i="12"/>
  <c r="T2877" i="12" s="1"/>
  <c r="F2851" i="12"/>
  <c r="L2852" i="12"/>
  <c r="T2852" i="12" s="1"/>
  <c r="F2829" i="12"/>
  <c r="L2830" i="12"/>
  <c r="T2830" i="12" s="1"/>
  <c r="G2789" i="12"/>
  <c r="M2789" i="12" s="1"/>
  <c r="U2789" i="12" s="1"/>
  <c r="M2790" i="12"/>
  <c r="U2790" i="12" s="1"/>
  <c r="F2770" i="12"/>
  <c r="L2771" i="12"/>
  <c r="T2771" i="12" s="1"/>
  <c r="H2739" i="12"/>
  <c r="N2740" i="12"/>
  <c r="V2740" i="12" s="1"/>
  <c r="H2720" i="12"/>
  <c r="N2721" i="12"/>
  <c r="V2721" i="12" s="1"/>
  <c r="F2713" i="12"/>
  <c r="L2713" i="12" s="1"/>
  <c r="T2713" i="12" s="1"/>
  <c r="L2714" i="12"/>
  <c r="T2714" i="12" s="1"/>
  <c r="F2692" i="12"/>
  <c r="L2693" i="12"/>
  <c r="T2693" i="12" s="1"/>
  <c r="G2681" i="12"/>
  <c r="M2681" i="12" s="1"/>
  <c r="U2681" i="12" s="1"/>
  <c r="M2682" i="12"/>
  <c r="U2682" i="12" s="1"/>
  <c r="G2667" i="12"/>
  <c r="M2667" i="12" s="1"/>
  <c r="U2667" i="12" s="1"/>
  <c r="M2668" i="12"/>
  <c r="U2668" i="12" s="1"/>
  <c r="G2649" i="12"/>
  <c r="M2649" i="12" s="1"/>
  <c r="U2649" i="12" s="1"/>
  <c r="M2650" i="12"/>
  <c r="U2650" i="12" s="1"/>
  <c r="F2466" i="12"/>
  <c r="L2467" i="12"/>
  <c r="T2467" i="12" s="1"/>
  <c r="H2434" i="12"/>
  <c r="N2435" i="12"/>
  <c r="V2435" i="12" s="1"/>
  <c r="H2409" i="12"/>
  <c r="N2410" i="12"/>
  <c r="V2410" i="12" s="1"/>
  <c r="H2383" i="12"/>
  <c r="N2383" i="12" s="1"/>
  <c r="V2383" i="12" s="1"/>
  <c r="N2384" i="12"/>
  <c r="V2384" i="12" s="1"/>
  <c r="G2363" i="12"/>
  <c r="M2364" i="12"/>
  <c r="U2364" i="12" s="1"/>
  <c r="G2334" i="12"/>
  <c r="M2334" i="12" s="1"/>
  <c r="U2334" i="12" s="1"/>
  <c r="M2335" i="12"/>
  <c r="U2335" i="12" s="1"/>
  <c r="G2312" i="12"/>
  <c r="M2313" i="12"/>
  <c r="U2313" i="12" s="1"/>
  <c r="F2290" i="12"/>
  <c r="L2290" i="12" s="1"/>
  <c r="T2290" i="12" s="1"/>
  <c r="L2291" i="12"/>
  <c r="T2291" i="12" s="1"/>
  <c r="F2267" i="12"/>
  <c r="L2268" i="12"/>
  <c r="T2268" i="12" s="1"/>
  <c r="H2194" i="12"/>
  <c r="N2195" i="12"/>
  <c r="V2195" i="12" s="1"/>
  <c r="H2178" i="12"/>
  <c r="N2179" i="12"/>
  <c r="V2179" i="12" s="1"/>
  <c r="H2159" i="12"/>
  <c r="N2160" i="12"/>
  <c r="V2160" i="12" s="1"/>
  <c r="H2140" i="12"/>
  <c r="N2141" i="12"/>
  <c r="V2141" i="12" s="1"/>
  <c r="G2093" i="12"/>
  <c r="M2094" i="12"/>
  <c r="U2094" i="12" s="1"/>
  <c r="G2073" i="12"/>
  <c r="M2074" i="12"/>
  <c r="U2074" i="12" s="1"/>
  <c r="G2057" i="12"/>
  <c r="M2058" i="12"/>
  <c r="U2058" i="12" s="1"/>
  <c r="F2038" i="12"/>
  <c r="L2038" i="12" s="1"/>
  <c r="T2038" i="12" s="1"/>
  <c r="L2039" i="12"/>
  <c r="T2039" i="12" s="1"/>
  <c r="F2018" i="12"/>
  <c r="L2019" i="12"/>
  <c r="T2019" i="12" s="1"/>
  <c r="F2001" i="12"/>
  <c r="L2002" i="12"/>
  <c r="T2002" i="12" s="1"/>
  <c r="F1981" i="12"/>
  <c r="L1982" i="12"/>
  <c r="T1982" i="12" s="1"/>
  <c r="G1971" i="12"/>
  <c r="M1971" i="12" s="1"/>
  <c r="U1971" i="12" s="1"/>
  <c r="M1972" i="12"/>
  <c r="U1972" i="12" s="1"/>
  <c r="G1940" i="12"/>
  <c r="M1941" i="12"/>
  <c r="U1941" i="12" s="1"/>
  <c r="H1906" i="12"/>
  <c r="N1907" i="12"/>
  <c r="V1907" i="12" s="1"/>
  <c r="G1872" i="12"/>
  <c r="M1872" i="12" s="1"/>
  <c r="U1872" i="12" s="1"/>
  <c r="M1873" i="12"/>
  <c r="U1873" i="12" s="1"/>
  <c r="H1832" i="12"/>
  <c r="N1832" i="12" s="1"/>
  <c r="V1832" i="12" s="1"/>
  <c r="N1833" i="12"/>
  <c r="V1833" i="12" s="1"/>
  <c r="G1801" i="12"/>
  <c r="M1802" i="12"/>
  <c r="U1802" i="12" s="1"/>
  <c r="F1777" i="12"/>
  <c r="L1778" i="12"/>
  <c r="T1778" i="12" s="1"/>
  <c r="F1757" i="12"/>
  <c r="L1758" i="12"/>
  <c r="T1758" i="12" s="1"/>
  <c r="F1747" i="12"/>
  <c r="L1748" i="12"/>
  <c r="T1748" i="12" s="1"/>
  <c r="F1725" i="12"/>
  <c r="L1726" i="12"/>
  <c r="T1726" i="12" s="1"/>
  <c r="G1709" i="12"/>
  <c r="M1710" i="12"/>
  <c r="U1710" i="12" s="1"/>
  <c r="G1692" i="12"/>
  <c r="M1693" i="12"/>
  <c r="U1693" i="12" s="1"/>
  <c r="H1683" i="12"/>
  <c r="N1684" i="12"/>
  <c r="V1684" i="12" s="1"/>
  <c r="H1659" i="12"/>
  <c r="N1659" i="12" s="1"/>
  <c r="V1659" i="12" s="1"/>
  <c r="N1660" i="12"/>
  <c r="V1660" i="12" s="1"/>
  <c r="F1650" i="12"/>
  <c r="L1651" i="12"/>
  <c r="T1651" i="12" s="1"/>
  <c r="F1609" i="12"/>
  <c r="L1610" i="12"/>
  <c r="T1610" i="12" s="1"/>
  <c r="G1595" i="12"/>
  <c r="M1596" i="12"/>
  <c r="U1596" i="12" s="1"/>
  <c r="G1571" i="12"/>
  <c r="M1571" i="12" s="1"/>
  <c r="U1571" i="12" s="1"/>
  <c r="M1572" i="12"/>
  <c r="U1572" i="12" s="1"/>
  <c r="H1559" i="12"/>
  <c r="N1560" i="12"/>
  <c r="V1560" i="12" s="1"/>
  <c r="F1549" i="12"/>
  <c r="L1550" i="12"/>
  <c r="T1550" i="12" s="1"/>
  <c r="G1534" i="12"/>
  <c r="M1534" i="12" s="1"/>
  <c r="U1534" i="12" s="1"/>
  <c r="M1535" i="12"/>
  <c r="U1535" i="12" s="1"/>
  <c r="H1513" i="12"/>
  <c r="N1514" i="12"/>
  <c r="V1514" i="12" s="1"/>
  <c r="H1495" i="12"/>
  <c r="N1496" i="12"/>
  <c r="V1496" i="12" s="1"/>
  <c r="H1477" i="12"/>
  <c r="N1477" i="12" s="1"/>
  <c r="V1477" i="12" s="1"/>
  <c r="N1478" i="12"/>
  <c r="V1478" i="12" s="1"/>
  <c r="H1455" i="12"/>
  <c r="N1456" i="12"/>
  <c r="V1456" i="12" s="1"/>
  <c r="H1403" i="12"/>
  <c r="N1404" i="12"/>
  <c r="V1404" i="12" s="1"/>
  <c r="F1392" i="12"/>
  <c r="L1393" i="12"/>
  <c r="T1393" i="12" s="1"/>
  <c r="F1362" i="12"/>
  <c r="L1363" i="12"/>
  <c r="T1363" i="12" s="1"/>
  <c r="G1346" i="12"/>
  <c r="M1347" i="12"/>
  <c r="U1347" i="12" s="1"/>
  <c r="G1326" i="12"/>
  <c r="M1327" i="12"/>
  <c r="U1327" i="12" s="1"/>
  <c r="H1309" i="12"/>
  <c r="N1310" i="12"/>
  <c r="V1310" i="12" s="1"/>
  <c r="F1279" i="12"/>
  <c r="L1280" i="12"/>
  <c r="T1280" i="12" s="1"/>
  <c r="F1247" i="12"/>
  <c r="L1248" i="12"/>
  <c r="T1248" i="12" s="1"/>
  <c r="G1235" i="12"/>
  <c r="M1236" i="12"/>
  <c r="U1236" i="12" s="1"/>
  <c r="G1213" i="12"/>
  <c r="M1214" i="12"/>
  <c r="U1214" i="12" s="1"/>
  <c r="H1199" i="12"/>
  <c r="N1200" i="12"/>
  <c r="V1200" i="12" s="1"/>
  <c r="G1195" i="12"/>
  <c r="M1196" i="12"/>
  <c r="U1196" i="12" s="1"/>
  <c r="G1178" i="12"/>
  <c r="M1179" i="12"/>
  <c r="U1179" i="12" s="1"/>
  <c r="H1159" i="12"/>
  <c r="N1160" i="12"/>
  <c r="V1160" i="12" s="1"/>
  <c r="F1151" i="12"/>
  <c r="L1152" i="12"/>
  <c r="T1152" i="12" s="1"/>
  <c r="G1137" i="12"/>
  <c r="M1138" i="12"/>
  <c r="U1138" i="12" s="1"/>
  <c r="G1112" i="12"/>
  <c r="M1112" i="12" s="1"/>
  <c r="U1112" i="12" s="1"/>
  <c r="M1113" i="12"/>
  <c r="U1113" i="12" s="1"/>
  <c r="G1095" i="12"/>
  <c r="M1095" i="12" s="1"/>
  <c r="U1095" i="12" s="1"/>
  <c r="M1096" i="12"/>
  <c r="U1096" i="12" s="1"/>
  <c r="F1063" i="12"/>
  <c r="L1063" i="12" s="1"/>
  <c r="T1063" i="12" s="1"/>
  <c r="L1064" i="12"/>
  <c r="T1064" i="12" s="1"/>
  <c r="G1017" i="12"/>
  <c r="M1017" i="12" s="1"/>
  <c r="U1017" i="12" s="1"/>
  <c r="M1018" i="12"/>
  <c r="U1018" i="12" s="1"/>
  <c r="G996" i="12"/>
  <c r="M996" i="12" s="1"/>
  <c r="U996" i="12" s="1"/>
  <c r="M997" i="12"/>
  <c r="U997" i="12" s="1"/>
  <c r="H985" i="12"/>
  <c r="N985" i="12" s="1"/>
  <c r="V985" i="12" s="1"/>
  <c r="N986" i="12"/>
  <c r="V986" i="12" s="1"/>
  <c r="H958" i="12"/>
  <c r="N958" i="12" s="1"/>
  <c r="V958" i="12" s="1"/>
  <c r="N959" i="12"/>
  <c r="V959" i="12" s="1"/>
  <c r="H945" i="12"/>
  <c r="N945" i="12" s="1"/>
  <c r="V945" i="12" s="1"/>
  <c r="N946" i="12"/>
  <c r="V946" i="12" s="1"/>
  <c r="H807" i="12"/>
  <c r="N807" i="12" s="1"/>
  <c r="V807" i="12" s="1"/>
  <c r="N808" i="12"/>
  <c r="V808" i="12" s="1"/>
  <c r="G733" i="12"/>
  <c r="M734" i="12"/>
  <c r="U734" i="12" s="1"/>
  <c r="G718" i="12"/>
  <c r="M718" i="12" s="1"/>
  <c r="U718" i="12" s="1"/>
  <c r="M719" i="12"/>
  <c r="U719" i="12" s="1"/>
  <c r="F696" i="12"/>
  <c r="L697" i="12"/>
  <c r="T697" i="12" s="1"/>
  <c r="H538" i="12"/>
  <c r="N539" i="12"/>
  <c r="V539" i="12" s="1"/>
  <c r="H514" i="12"/>
  <c r="N515" i="12"/>
  <c r="V515" i="12" s="1"/>
  <c r="H494" i="12"/>
  <c r="N494" i="12" s="1"/>
  <c r="V494" i="12" s="1"/>
  <c r="N495" i="12"/>
  <c r="V495" i="12" s="1"/>
  <c r="F483" i="12"/>
  <c r="L484" i="12"/>
  <c r="T484" i="12" s="1"/>
  <c r="G458" i="12"/>
  <c r="M459" i="12"/>
  <c r="U459" i="12" s="1"/>
  <c r="H445" i="12"/>
  <c r="N445" i="12" s="1"/>
  <c r="V445" i="12" s="1"/>
  <c r="N446" i="12"/>
  <c r="V446" i="12" s="1"/>
  <c r="F434" i="12"/>
  <c r="L435" i="12"/>
  <c r="T435" i="12" s="1"/>
  <c r="G411" i="12"/>
  <c r="M412" i="12"/>
  <c r="U412" i="12" s="1"/>
  <c r="F324" i="12"/>
  <c r="L325" i="12"/>
  <c r="T325" i="12" s="1"/>
  <c r="F3118" i="12"/>
  <c r="L3118" i="12" s="1"/>
  <c r="T3118" i="12" s="1"/>
  <c r="L3119" i="12"/>
  <c r="T3119" i="12" s="1"/>
  <c r="H3109" i="12"/>
  <c r="N3109" i="12" s="1"/>
  <c r="V3109" i="12" s="1"/>
  <c r="N3110" i="12"/>
  <c r="V3110" i="12" s="1"/>
  <c r="H3076" i="12"/>
  <c r="N3077" i="12"/>
  <c r="V3077" i="12" s="1"/>
  <c r="H3012" i="12"/>
  <c r="N3013" i="12"/>
  <c r="V3013" i="12" s="1"/>
  <c r="H2997" i="12"/>
  <c r="N2998" i="12"/>
  <c r="V2998" i="12" s="1"/>
  <c r="F2982" i="12"/>
  <c r="L2982" i="12" s="1"/>
  <c r="T2982" i="12" s="1"/>
  <c r="L2983" i="12"/>
  <c r="T2983" i="12" s="1"/>
  <c r="F2964" i="12"/>
  <c r="L2964" i="12" s="1"/>
  <c r="T2964" i="12" s="1"/>
  <c r="L2965" i="12"/>
  <c r="T2965" i="12" s="1"/>
  <c r="G2954" i="12"/>
  <c r="M2955" i="12"/>
  <c r="U2955" i="12" s="1"/>
  <c r="G2936" i="12"/>
  <c r="M2937" i="12"/>
  <c r="U2937" i="12" s="1"/>
  <c r="H2921" i="12"/>
  <c r="N2922" i="12"/>
  <c r="V2922" i="12" s="1"/>
  <c r="G2902" i="12"/>
  <c r="M2903" i="12"/>
  <c r="U2903" i="12" s="1"/>
  <c r="G2888" i="12"/>
  <c r="M2889" i="12"/>
  <c r="U2889" i="12" s="1"/>
  <c r="G2863" i="12"/>
  <c r="M2863" i="12" s="1"/>
  <c r="U2863" i="12" s="1"/>
  <c r="M2864" i="12"/>
  <c r="U2864" i="12" s="1"/>
  <c r="G2842" i="12"/>
  <c r="M2842" i="12" s="1"/>
  <c r="U2842" i="12" s="1"/>
  <c r="M2843" i="12"/>
  <c r="U2843" i="12" s="1"/>
  <c r="H2825" i="12"/>
  <c r="N2826" i="12"/>
  <c r="V2826" i="12" s="1"/>
  <c r="F2817" i="12"/>
  <c r="L2818" i="12"/>
  <c r="T2818" i="12" s="1"/>
  <c r="H2795" i="12"/>
  <c r="N2795" i="12" s="1"/>
  <c r="V2795" i="12" s="1"/>
  <c r="N2796" i="12"/>
  <c r="V2796" i="12" s="1"/>
  <c r="H2782" i="12"/>
  <c r="N2783" i="12"/>
  <c r="V2783" i="12" s="1"/>
  <c r="H2766" i="12"/>
  <c r="N2767" i="12"/>
  <c r="V2767" i="12" s="1"/>
  <c r="F2758" i="12"/>
  <c r="L2759" i="12"/>
  <c r="T2759" i="12" s="1"/>
  <c r="H2748" i="12"/>
  <c r="N2748" i="12" s="1"/>
  <c r="V2748" i="12" s="1"/>
  <c r="N2749" i="12"/>
  <c r="V2749" i="12" s="1"/>
  <c r="F2735" i="12"/>
  <c r="L2735" i="12" s="1"/>
  <c r="T2735" i="12" s="1"/>
  <c r="L2736" i="12"/>
  <c r="T2736" i="12" s="1"/>
  <c r="G2720" i="12"/>
  <c r="M2721" i="12"/>
  <c r="U2721" i="12" s="1"/>
  <c r="F2716" i="12"/>
  <c r="L2716" i="12" s="1"/>
  <c r="T2716" i="12" s="1"/>
  <c r="L2717" i="12"/>
  <c r="T2717" i="12" s="1"/>
  <c r="F2697" i="12"/>
  <c r="L2698" i="12"/>
  <c r="T2698" i="12" s="1"/>
  <c r="G2685" i="12"/>
  <c r="M2686" i="12"/>
  <c r="U2686" i="12" s="1"/>
  <c r="G2670" i="12"/>
  <c r="M2670" i="12" s="1"/>
  <c r="U2670" i="12" s="1"/>
  <c r="M2671" i="12"/>
  <c r="U2671" i="12" s="1"/>
  <c r="F2649" i="12"/>
  <c r="L2649" i="12" s="1"/>
  <c r="T2649" i="12" s="1"/>
  <c r="L2650" i="12"/>
  <c r="T2650" i="12" s="1"/>
  <c r="G2476" i="12"/>
  <c r="M2477" i="12"/>
  <c r="U2477" i="12" s="1"/>
  <c r="H2462" i="12"/>
  <c r="N2463" i="12"/>
  <c r="V2463" i="12" s="1"/>
  <c r="H2444" i="12"/>
  <c r="N2445" i="12"/>
  <c r="V2445" i="12" s="1"/>
  <c r="F2422" i="12"/>
  <c r="L2422" i="12" s="1"/>
  <c r="T2422" i="12" s="1"/>
  <c r="L2423" i="12"/>
  <c r="T2423" i="12" s="1"/>
  <c r="G2409" i="12"/>
  <c r="M2410" i="12"/>
  <c r="U2410" i="12" s="1"/>
  <c r="H2397" i="12"/>
  <c r="N2398" i="12"/>
  <c r="V2398" i="12" s="1"/>
  <c r="F2380" i="12"/>
  <c r="L2380" i="12" s="1"/>
  <c r="T2380" i="12" s="1"/>
  <c r="L2381" i="12"/>
  <c r="T2381" i="12" s="1"/>
  <c r="F2363" i="12"/>
  <c r="L2364" i="12"/>
  <c r="T2364" i="12" s="1"/>
  <c r="G2347" i="12"/>
  <c r="M2348" i="12"/>
  <c r="U2348" i="12" s="1"/>
  <c r="H2326" i="12"/>
  <c r="N2327" i="12"/>
  <c r="V2327" i="12" s="1"/>
  <c r="H2305" i="12"/>
  <c r="N2305" i="12" s="1"/>
  <c r="V2305" i="12" s="1"/>
  <c r="N2306" i="12"/>
  <c r="V2306" i="12" s="1"/>
  <c r="F2296" i="12"/>
  <c r="L2297" i="12"/>
  <c r="T2297" i="12" s="1"/>
  <c r="F2273" i="12"/>
  <c r="L2274" i="12"/>
  <c r="T2274" i="12" s="1"/>
  <c r="F2223" i="12"/>
  <c r="L2224" i="12"/>
  <c r="T2224" i="12" s="1"/>
  <c r="G2194" i="12"/>
  <c r="M2195" i="12"/>
  <c r="U2195" i="12" s="1"/>
  <c r="H2182" i="12"/>
  <c r="N2183" i="12"/>
  <c r="V2183" i="12" s="1"/>
  <c r="F2174" i="12"/>
  <c r="L2175" i="12"/>
  <c r="T2175" i="12" s="1"/>
  <c r="G2159" i="12"/>
  <c r="M2160" i="12"/>
  <c r="U2160" i="12" s="1"/>
  <c r="H2144" i="12"/>
  <c r="N2145" i="12"/>
  <c r="V2145" i="12" s="1"/>
  <c r="F2136" i="12"/>
  <c r="L2136" i="12" s="1"/>
  <c r="T2136" i="12" s="1"/>
  <c r="L2137" i="12"/>
  <c r="T2137" i="12" s="1"/>
  <c r="H2115" i="12"/>
  <c r="N2116" i="12"/>
  <c r="V2116" i="12" s="1"/>
  <c r="F2093" i="12"/>
  <c r="L2094" i="12"/>
  <c r="T2094" i="12" s="1"/>
  <c r="G2082" i="12"/>
  <c r="M2082" i="12" s="1"/>
  <c r="U2082" i="12" s="1"/>
  <c r="M2083" i="12"/>
  <c r="U2083" i="12" s="1"/>
  <c r="G2060" i="12"/>
  <c r="M2060" i="12" s="1"/>
  <c r="U2060" i="12" s="1"/>
  <c r="M2061" i="12"/>
  <c r="U2061" i="12" s="1"/>
  <c r="G2044" i="12"/>
  <c r="M2044" i="12" s="1"/>
  <c r="U2044" i="12" s="1"/>
  <c r="M2045" i="12"/>
  <c r="U2045" i="12" s="1"/>
  <c r="H2030" i="12"/>
  <c r="N2030" i="12" s="1"/>
  <c r="V2030" i="12" s="1"/>
  <c r="N2033" i="12"/>
  <c r="V2033" i="12" s="1"/>
  <c r="F2022" i="12"/>
  <c r="L2023" i="12"/>
  <c r="T2023" i="12" s="1"/>
  <c r="G2010" i="12"/>
  <c r="M2011" i="12"/>
  <c r="U2011" i="12" s="1"/>
  <c r="H1997" i="12"/>
  <c r="N1998" i="12"/>
  <c r="V1998" i="12" s="1"/>
  <c r="F1986" i="12"/>
  <c r="L1987" i="12"/>
  <c r="T1987" i="12" s="1"/>
  <c r="G1974" i="12"/>
  <c r="M1974" i="12" s="1"/>
  <c r="U1974" i="12" s="1"/>
  <c r="M1975" i="12"/>
  <c r="U1975" i="12" s="1"/>
  <c r="F1971" i="12"/>
  <c r="L1971" i="12" s="1"/>
  <c r="T1971" i="12" s="1"/>
  <c r="L1972" i="12"/>
  <c r="T1972" i="12" s="1"/>
  <c r="G1950" i="12"/>
  <c r="M1951" i="12"/>
  <c r="U1951" i="12" s="1"/>
  <c r="G1926" i="12"/>
  <c r="M1927" i="12"/>
  <c r="U1927" i="12" s="1"/>
  <c r="H1910" i="12"/>
  <c r="N1911" i="12"/>
  <c r="V1911" i="12" s="1"/>
  <c r="G1877" i="12"/>
  <c r="M1877" i="12" s="1"/>
  <c r="U1877" i="12" s="1"/>
  <c r="M1878" i="12"/>
  <c r="U1878" i="12" s="1"/>
  <c r="H1864" i="12"/>
  <c r="N1865" i="12"/>
  <c r="V1865" i="12" s="1"/>
  <c r="F1856" i="12"/>
  <c r="L1857" i="12"/>
  <c r="T1857" i="12" s="1"/>
  <c r="F1829" i="12"/>
  <c r="L1829" i="12" s="1"/>
  <c r="T1829" i="12" s="1"/>
  <c r="L1830" i="12"/>
  <c r="T1830" i="12" s="1"/>
  <c r="H1816" i="12"/>
  <c r="N1817" i="12"/>
  <c r="V1817" i="12" s="1"/>
  <c r="F1801" i="12"/>
  <c r="L1802" i="12"/>
  <c r="T1802" i="12" s="1"/>
  <c r="G1786" i="12"/>
  <c r="M1787" i="12"/>
  <c r="U1787" i="12" s="1"/>
  <c r="H1772" i="12"/>
  <c r="N1773" i="12"/>
  <c r="V1773" i="12" s="1"/>
  <c r="F1763" i="12"/>
  <c r="L1764" i="12"/>
  <c r="T1764" i="12" s="1"/>
  <c r="H1742" i="12"/>
  <c r="N1743" i="12"/>
  <c r="V1743" i="12" s="1"/>
  <c r="F1729" i="12"/>
  <c r="L1730" i="12"/>
  <c r="T1730" i="12" s="1"/>
  <c r="G1717" i="12"/>
  <c r="M1718" i="12"/>
  <c r="U1718" i="12" s="1"/>
  <c r="H1701" i="12"/>
  <c r="N1702" i="12"/>
  <c r="V1702" i="12" s="1"/>
  <c r="F1692" i="12"/>
  <c r="L1693" i="12"/>
  <c r="T1693" i="12" s="1"/>
  <c r="G1683" i="12"/>
  <c r="M1684" i="12"/>
  <c r="U1684" i="12" s="1"/>
  <c r="G1659" i="12"/>
  <c r="M1659" i="12" s="1"/>
  <c r="U1659" i="12" s="1"/>
  <c r="M1660" i="12"/>
  <c r="U1660" i="12" s="1"/>
  <c r="H1646" i="12"/>
  <c r="N1647" i="12"/>
  <c r="V1647" i="12" s="1"/>
  <c r="H1604" i="12"/>
  <c r="N1605" i="12"/>
  <c r="V1605" i="12" s="1"/>
  <c r="F1595" i="12"/>
  <c r="L1596" i="12"/>
  <c r="T1596" i="12" s="1"/>
  <c r="F1571" i="12"/>
  <c r="L1571" i="12" s="1"/>
  <c r="T1571" i="12" s="1"/>
  <c r="L1572" i="12"/>
  <c r="T1572" i="12" s="1"/>
  <c r="F1554" i="12"/>
  <c r="L1555" i="12"/>
  <c r="T1555" i="12" s="1"/>
  <c r="G1541" i="12"/>
  <c r="M1542" i="12"/>
  <c r="U1542" i="12" s="1"/>
  <c r="G1513" i="12"/>
  <c r="M1514" i="12"/>
  <c r="U1514" i="12" s="1"/>
  <c r="G1495" i="12"/>
  <c r="M1496" i="12"/>
  <c r="U1496" i="12" s="1"/>
  <c r="G1477" i="12"/>
  <c r="M1477" i="12" s="1"/>
  <c r="U1477" i="12" s="1"/>
  <c r="M1478" i="12"/>
  <c r="U1478" i="12" s="1"/>
  <c r="G1455" i="12"/>
  <c r="M1456" i="12"/>
  <c r="U1456" i="12" s="1"/>
  <c r="H1428" i="12"/>
  <c r="N1429" i="12"/>
  <c r="V1429" i="12" s="1"/>
  <c r="F1398" i="12"/>
  <c r="L1399" i="12"/>
  <c r="T1399" i="12" s="1"/>
  <c r="G1374" i="12"/>
  <c r="M1375" i="12"/>
  <c r="U1375" i="12" s="1"/>
  <c r="H1354" i="12"/>
  <c r="N1355" i="12"/>
  <c r="V1355" i="12" s="1"/>
  <c r="H1334" i="12"/>
  <c r="N1335" i="12"/>
  <c r="V1335" i="12" s="1"/>
  <c r="F1326" i="12"/>
  <c r="L1327" i="12"/>
  <c r="T1327" i="12" s="1"/>
  <c r="F1305" i="12"/>
  <c r="L1306" i="12"/>
  <c r="T1306" i="12" s="1"/>
  <c r="G1289" i="12"/>
  <c r="M1290" i="12"/>
  <c r="U1290" i="12" s="1"/>
  <c r="H1275" i="12"/>
  <c r="N1276" i="12"/>
  <c r="V1276" i="12" s="1"/>
  <c r="G1255" i="12"/>
  <c r="M1256" i="12"/>
  <c r="U1256" i="12" s="1"/>
  <c r="F1235" i="12"/>
  <c r="L1236" i="12"/>
  <c r="T1236" i="12" s="1"/>
  <c r="G1224" i="12"/>
  <c r="M1224" i="12" s="1"/>
  <c r="U1224" i="12" s="1"/>
  <c r="M1225" i="12"/>
  <c r="U1225" i="12" s="1"/>
  <c r="G1199" i="12"/>
  <c r="M1200" i="12"/>
  <c r="U1200" i="12" s="1"/>
  <c r="H1186" i="12"/>
  <c r="N1187" i="12"/>
  <c r="V1187" i="12" s="1"/>
  <c r="F1178" i="12"/>
  <c r="L1179" i="12"/>
  <c r="T1179" i="12" s="1"/>
  <c r="G1159" i="12"/>
  <c r="M1160" i="12"/>
  <c r="U1160" i="12" s="1"/>
  <c r="F1155" i="12"/>
  <c r="L1156" i="12"/>
  <c r="T1156" i="12" s="1"/>
  <c r="H1147" i="12"/>
  <c r="N1148" i="12"/>
  <c r="V1148" i="12" s="1"/>
  <c r="G1143" i="12"/>
  <c r="M1144" i="12"/>
  <c r="U1144" i="12" s="1"/>
  <c r="G1115" i="12"/>
  <c r="M1115" i="12" s="1"/>
  <c r="U1115" i="12" s="1"/>
  <c r="M1116" i="12"/>
  <c r="U1116" i="12" s="1"/>
  <c r="F1112" i="12"/>
  <c r="L1112" i="12" s="1"/>
  <c r="T1112" i="12" s="1"/>
  <c r="L1113" i="12"/>
  <c r="T1113" i="12" s="1"/>
  <c r="H1103" i="12"/>
  <c r="N1104" i="12"/>
  <c r="V1104" i="12" s="1"/>
  <c r="F1095" i="12"/>
  <c r="L1095" i="12" s="1"/>
  <c r="T1095" i="12" s="1"/>
  <c r="L1096" i="12"/>
  <c r="T1096" i="12" s="1"/>
  <c r="G1083" i="12"/>
  <c r="M1083" i="12" s="1"/>
  <c r="U1083" i="12" s="1"/>
  <c r="M1084" i="12"/>
  <c r="U1084" i="12" s="1"/>
  <c r="G1069" i="12"/>
  <c r="M1069" i="12" s="1"/>
  <c r="U1069" i="12" s="1"/>
  <c r="M1070" i="12"/>
  <c r="U1070" i="12" s="1"/>
  <c r="G1036" i="12"/>
  <c r="M1036" i="12" s="1"/>
  <c r="U1036" i="12" s="1"/>
  <c r="M1037" i="12"/>
  <c r="U1037" i="12" s="1"/>
  <c r="G1024" i="12"/>
  <c r="M1024" i="12" s="1"/>
  <c r="U1024" i="12" s="1"/>
  <c r="M1025" i="12"/>
  <c r="U1025" i="12" s="1"/>
  <c r="G3109" i="12"/>
  <c r="M3109" i="12" s="1"/>
  <c r="U3109" i="12" s="1"/>
  <c r="M3110" i="12"/>
  <c r="U3110" i="12" s="1"/>
  <c r="G3012" i="12"/>
  <c r="M3013" i="12"/>
  <c r="U3013" i="12" s="1"/>
  <c r="H2979" i="12"/>
  <c r="N2979" i="12" s="1"/>
  <c r="V2979" i="12" s="1"/>
  <c r="N2980" i="12"/>
  <c r="V2980" i="12" s="1"/>
  <c r="H2943" i="12"/>
  <c r="N2943" i="12" s="1"/>
  <c r="V2943" i="12" s="1"/>
  <c r="N2944" i="12"/>
  <c r="V2944" i="12" s="1"/>
  <c r="G2906" i="12"/>
  <c r="M2907" i="12"/>
  <c r="U2907" i="12" s="1"/>
  <c r="F2863" i="12"/>
  <c r="L2863" i="12" s="1"/>
  <c r="T2863" i="12" s="1"/>
  <c r="L2864" i="12"/>
  <c r="T2864" i="12" s="1"/>
  <c r="H2785" i="12"/>
  <c r="N2785" i="12" s="1"/>
  <c r="V2785" i="12" s="1"/>
  <c r="N2786" i="12"/>
  <c r="V2786" i="12" s="1"/>
  <c r="F2762" i="12"/>
  <c r="L2763" i="12"/>
  <c r="T2763" i="12" s="1"/>
  <c r="H2732" i="12"/>
  <c r="N2732" i="12" s="1"/>
  <c r="V2732" i="12" s="1"/>
  <c r="N2733" i="12"/>
  <c r="V2733" i="12" s="1"/>
  <c r="F2705" i="12"/>
  <c r="L2706" i="12"/>
  <c r="T2706" i="12" s="1"/>
  <c r="F2670" i="12"/>
  <c r="L2670" i="12" s="1"/>
  <c r="T2670" i="12" s="1"/>
  <c r="L2671" i="12"/>
  <c r="T2671" i="12" s="1"/>
  <c r="F2476" i="12"/>
  <c r="L2477" i="12"/>
  <c r="T2477" i="12" s="1"/>
  <c r="F2434" i="12"/>
  <c r="L2435" i="12"/>
  <c r="T2435" i="12" s="1"/>
  <c r="H2377" i="12"/>
  <c r="N2377" i="12" s="1"/>
  <c r="V2377" i="12" s="1"/>
  <c r="N2378" i="12"/>
  <c r="V2378" i="12" s="1"/>
  <c r="H2331" i="12"/>
  <c r="N2331" i="12" s="1"/>
  <c r="V2331" i="12" s="1"/>
  <c r="N2332" i="12"/>
  <c r="V2332" i="12" s="1"/>
  <c r="H2290" i="12"/>
  <c r="N2291" i="12"/>
  <c r="V2291" i="12" s="1"/>
  <c r="F2227" i="12"/>
  <c r="L2228" i="12"/>
  <c r="T2228" i="12" s="1"/>
  <c r="G2182" i="12"/>
  <c r="M2183" i="12"/>
  <c r="U2183" i="12" s="1"/>
  <c r="H2151" i="12"/>
  <c r="N2152" i="12"/>
  <c r="V2152" i="12" s="1"/>
  <c r="G2130" i="12"/>
  <c r="M2131" i="12"/>
  <c r="U2131" i="12" s="1"/>
  <c r="H2089" i="12"/>
  <c r="N2090" i="12"/>
  <c r="V2090" i="12" s="1"/>
  <c r="H2051" i="12"/>
  <c r="N2051" i="12" s="1"/>
  <c r="V2051" i="12" s="1"/>
  <c r="N2052" i="12"/>
  <c r="V2052" i="12" s="1"/>
  <c r="H2018" i="12"/>
  <c r="N2019" i="12"/>
  <c r="V2019" i="12" s="1"/>
  <c r="F1993" i="12"/>
  <c r="L1994" i="12"/>
  <c r="T1994" i="12" s="1"/>
  <c r="F1950" i="12"/>
  <c r="L1951" i="12"/>
  <c r="T1951" i="12" s="1"/>
  <c r="F1906" i="12"/>
  <c r="L1907" i="12"/>
  <c r="T1907" i="12" s="1"/>
  <c r="F1860" i="12"/>
  <c r="L1861" i="12"/>
  <c r="T1861" i="12" s="1"/>
  <c r="F1812" i="12"/>
  <c r="L1813" i="12"/>
  <c r="T1813" i="12" s="1"/>
  <c r="G1772" i="12"/>
  <c r="M1773" i="12"/>
  <c r="U1773" i="12" s="1"/>
  <c r="H1747" i="12"/>
  <c r="N1748" i="12"/>
  <c r="V1748" i="12" s="1"/>
  <c r="G1721" i="12"/>
  <c r="M1722" i="12"/>
  <c r="U1722" i="12" s="1"/>
  <c r="G1662" i="12"/>
  <c r="M1662" i="12" s="1"/>
  <c r="U1662" i="12" s="1"/>
  <c r="M1663" i="12"/>
  <c r="U1663" i="12" s="1"/>
  <c r="H1609" i="12"/>
  <c r="N1610" i="12"/>
  <c r="V1610" i="12" s="1"/>
  <c r="G1583" i="12"/>
  <c r="M1584" i="12"/>
  <c r="U1584" i="12" s="1"/>
  <c r="H1549" i="12"/>
  <c r="N1550" i="12"/>
  <c r="V1550" i="12" s="1"/>
  <c r="F1513" i="12"/>
  <c r="L1514" i="12"/>
  <c r="T1514" i="12" s="1"/>
  <c r="F1477" i="12"/>
  <c r="L1477" i="12" s="1"/>
  <c r="T1477" i="12" s="1"/>
  <c r="L1478" i="12"/>
  <c r="T1478" i="12" s="1"/>
  <c r="H1338" i="12"/>
  <c r="N1339" i="12"/>
  <c r="V1339" i="12" s="1"/>
  <c r="F1309" i="12"/>
  <c r="L1310" i="12"/>
  <c r="T1310" i="12" s="1"/>
  <c r="G1243" i="12"/>
  <c r="M1244" i="12"/>
  <c r="U1244" i="12" s="1"/>
  <c r="H1209" i="12"/>
  <c r="N1210" i="12"/>
  <c r="V1210" i="12" s="1"/>
  <c r="H1166" i="12"/>
  <c r="N1166" i="12" s="1"/>
  <c r="V1166" i="12" s="1"/>
  <c r="N1167" i="12"/>
  <c r="V1167" i="12" s="1"/>
  <c r="F1143" i="12"/>
  <c r="L1144" i="12"/>
  <c r="T1144" i="12" s="1"/>
  <c r="G1103" i="12"/>
  <c r="M1104" i="12"/>
  <c r="U1104" i="12" s="1"/>
  <c r="F1024" i="12"/>
  <c r="L1024" i="12" s="1"/>
  <c r="T1024" i="12" s="1"/>
  <c r="L1025" i="12"/>
  <c r="T1025" i="12" s="1"/>
  <c r="G988" i="12"/>
  <c r="M988" i="12" s="1"/>
  <c r="U988" i="12" s="1"/>
  <c r="M989" i="12"/>
  <c r="U989" i="12" s="1"/>
  <c r="F945" i="12"/>
  <c r="L945" i="12" s="1"/>
  <c r="T945" i="12" s="1"/>
  <c r="L946" i="12"/>
  <c r="T946" i="12" s="1"/>
  <c r="G934" i="12"/>
  <c r="M935" i="12"/>
  <c r="U935" i="12" s="1"/>
  <c r="G920" i="12"/>
  <c r="M921" i="12"/>
  <c r="U921" i="12" s="1"/>
  <c r="F838" i="12"/>
  <c r="L838" i="12" s="1"/>
  <c r="T838" i="12" s="1"/>
  <c r="L839" i="12"/>
  <c r="T839" i="12" s="1"/>
  <c r="F819" i="12"/>
  <c r="L819" i="12" s="1"/>
  <c r="T819" i="12" s="1"/>
  <c r="L820" i="12"/>
  <c r="T820" i="12" s="1"/>
  <c r="H798" i="12"/>
  <c r="N798" i="12" s="1"/>
  <c r="V798" i="12" s="1"/>
  <c r="N799" i="12"/>
  <c r="V799" i="12" s="1"/>
  <c r="G779" i="12"/>
  <c r="M780" i="12"/>
  <c r="U780" i="12" s="1"/>
  <c r="H762" i="12"/>
  <c r="N763" i="12"/>
  <c r="V763" i="12" s="1"/>
  <c r="G725" i="12"/>
  <c r="M725" i="12" s="1"/>
  <c r="U725" i="12" s="1"/>
  <c r="M726" i="12"/>
  <c r="U726" i="12" s="1"/>
  <c r="F704" i="12"/>
  <c r="L705" i="12"/>
  <c r="T705" i="12" s="1"/>
  <c r="G692" i="12"/>
  <c r="M693" i="12"/>
  <c r="U693" i="12" s="1"/>
  <c r="F655" i="12"/>
  <c r="L656" i="12"/>
  <c r="T656" i="12" s="1"/>
  <c r="G560" i="12"/>
  <c r="M561" i="12"/>
  <c r="U561" i="12" s="1"/>
  <c r="H529" i="12"/>
  <c r="N530" i="12"/>
  <c r="V530" i="12" s="1"/>
  <c r="F494" i="12"/>
  <c r="L494" i="12" s="1"/>
  <c r="T494" i="12" s="1"/>
  <c r="L495" i="12"/>
  <c r="T495" i="12" s="1"/>
  <c r="H453" i="12"/>
  <c r="N454" i="12"/>
  <c r="V454" i="12" s="1"/>
  <c r="G430" i="12"/>
  <c r="M431" i="12"/>
  <c r="U431" i="12" s="1"/>
  <c r="G381" i="12"/>
  <c r="M382" i="12"/>
  <c r="U382" i="12" s="1"/>
  <c r="G355" i="12"/>
  <c r="M356" i="12"/>
  <c r="U356" i="12" s="1"/>
  <c r="F351" i="12"/>
  <c r="L352" i="12"/>
  <c r="T352" i="12" s="1"/>
  <c r="H324" i="12"/>
  <c r="N325" i="12"/>
  <c r="V325" i="12" s="1"/>
  <c r="G306" i="12"/>
  <c r="M307" i="12"/>
  <c r="U307" i="12" s="1"/>
  <c r="F302" i="12"/>
  <c r="L303" i="12"/>
  <c r="T303" i="12" s="1"/>
  <c r="H295" i="12"/>
  <c r="N295" i="12" s="1"/>
  <c r="V295" i="12" s="1"/>
  <c r="N296" i="12"/>
  <c r="V296" i="12" s="1"/>
  <c r="G270" i="12"/>
  <c r="M271" i="12"/>
  <c r="U271" i="12" s="1"/>
  <c r="F266" i="12"/>
  <c r="L267" i="12"/>
  <c r="T267" i="12" s="1"/>
  <c r="H205" i="12"/>
  <c r="N206" i="12"/>
  <c r="V206" i="12" s="1"/>
  <c r="G201" i="12"/>
  <c r="M202" i="12"/>
  <c r="U202" i="12" s="1"/>
  <c r="F196" i="12"/>
  <c r="L196" i="12" s="1"/>
  <c r="T196" i="12" s="1"/>
  <c r="L197" i="12"/>
  <c r="T197" i="12" s="1"/>
  <c r="H189" i="12"/>
  <c r="N190" i="12"/>
  <c r="V190" i="12" s="1"/>
  <c r="G183" i="12"/>
  <c r="M184" i="12"/>
  <c r="U184" i="12" s="1"/>
  <c r="F179" i="12"/>
  <c r="L180" i="12"/>
  <c r="T180" i="12" s="1"/>
  <c r="H171" i="12"/>
  <c r="N172" i="12"/>
  <c r="V172" i="12" s="1"/>
  <c r="F164" i="12"/>
  <c r="L164" i="12" s="1"/>
  <c r="T164" i="12" s="1"/>
  <c r="L165" i="12"/>
  <c r="T165" i="12" s="1"/>
  <c r="G152" i="12"/>
  <c r="M153" i="12"/>
  <c r="U153" i="12" s="1"/>
  <c r="F143" i="12"/>
  <c r="L144" i="12"/>
  <c r="T144" i="12" s="1"/>
  <c r="H136" i="12"/>
  <c r="N137" i="12"/>
  <c r="V137" i="12" s="1"/>
  <c r="G132" i="12"/>
  <c r="M132" i="12" s="1"/>
  <c r="U132" i="12" s="1"/>
  <c r="M133" i="12"/>
  <c r="U133" i="12" s="1"/>
  <c r="F129" i="12"/>
  <c r="L129" i="12" s="1"/>
  <c r="T129" i="12" s="1"/>
  <c r="L130" i="12"/>
  <c r="T130" i="12" s="1"/>
  <c r="F112" i="12"/>
  <c r="L113" i="12"/>
  <c r="T113" i="12" s="1"/>
  <c r="H100" i="12"/>
  <c r="N101" i="12"/>
  <c r="V101" i="12" s="1"/>
  <c r="H86" i="12"/>
  <c r="N86" i="12" s="1"/>
  <c r="V86" i="12" s="1"/>
  <c r="N87" i="12"/>
  <c r="V87" i="12" s="1"/>
  <c r="H71" i="12"/>
  <c r="N72" i="12"/>
  <c r="V72" i="12" s="1"/>
  <c r="G67" i="12"/>
  <c r="M67" i="12" s="1"/>
  <c r="U67" i="12" s="1"/>
  <c r="M68" i="12"/>
  <c r="U68" i="12" s="1"/>
  <c r="F64" i="12"/>
  <c r="L64" i="12" s="1"/>
  <c r="T64" i="12" s="1"/>
  <c r="L65" i="12"/>
  <c r="T65" i="12" s="1"/>
  <c r="H55" i="12"/>
  <c r="N56" i="12"/>
  <c r="V56" i="12" s="1"/>
  <c r="G51" i="12"/>
  <c r="M52" i="12"/>
  <c r="U52" i="12" s="1"/>
  <c r="F46" i="12"/>
  <c r="L47" i="12"/>
  <c r="T47" i="12" s="1"/>
  <c r="H26" i="12"/>
  <c r="N27" i="12"/>
  <c r="V27" i="12" s="1"/>
  <c r="G22" i="12"/>
  <c r="M22" i="12" s="1"/>
  <c r="U22" i="12" s="1"/>
  <c r="M23" i="12"/>
  <c r="U23" i="12" s="1"/>
  <c r="F19" i="12"/>
  <c r="L19" i="12" s="1"/>
  <c r="T19" i="12" s="1"/>
  <c r="L20" i="12"/>
  <c r="T20" i="12" s="1"/>
  <c r="H3121" i="12"/>
  <c r="N3121" i="12" s="1"/>
  <c r="V3121" i="12" s="1"/>
  <c r="N3122" i="12"/>
  <c r="V3122" i="12" s="1"/>
  <c r="H3096" i="12"/>
  <c r="N3096" i="12" s="1"/>
  <c r="V3096" i="12" s="1"/>
  <c r="N3097" i="12"/>
  <c r="V3097" i="12" s="1"/>
  <c r="F3086" i="12"/>
  <c r="L3087" i="12"/>
  <c r="T3087" i="12" s="1"/>
  <c r="H3064" i="12"/>
  <c r="N3064" i="12" s="1"/>
  <c r="V3064" i="12" s="1"/>
  <c r="N3065" i="12"/>
  <c r="V3065" i="12" s="1"/>
  <c r="F3058" i="12"/>
  <c r="L3058" i="12" s="1"/>
  <c r="T3058" i="12" s="1"/>
  <c r="L3059" i="12"/>
  <c r="T3059" i="12" s="1"/>
  <c r="G3004" i="12"/>
  <c r="M3004" i="12" s="1"/>
  <c r="U3004" i="12" s="1"/>
  <c r="M3005" i="12"/>
  <c r="U3005" i="12" s="1"/>
  <c r="H2992" i="12"/>
  <c r="N2993" i="12"/>
  <c r="V2993" i="12" s="1"/>
  <c r="G2982" i="12"/>
  <c r="M2982" i="12" s="1"/>
  <c r="U2982" i="12" s="1"/>
  <c r="M2983" i="12"/>
  <c r="U2983" i="12" s="1"/>
  <c r="G2964" i="12"/>
  <c r="M2964" i="12" s="1"/>
  <c r="U2964" i="12" s="1"/>
  <c r="M2965" i="12"/>
  <c r="U2965" i="12" s="1"/>
  <c r="H2954" i="12"/>
  <c r="N2955" i="12"/>
  <c r="V2955" i="12" s="1"/>
  <c r="G2931" i="12"/>
  <c r="M2932" i="12"/>
  <c r="U2932" i="12" s="1"/>
  <c r="F2910" i="12"/>
  <c r="L2911" i="12"/>
  <c r="T2911" i="12" s="1"/>
  <c r="F2894" i="12"/>
  <c r="L2894" i="12" s="1"/>
  <c r="T2894" i="12" s="1"/>
  <c r="L2895" i="12"/>
  <c r="T2895" i="12" s="1"/>
  <c r="H2863" i="12"/>
  <c r="N2863" i="12" s="1"/>
  <c r="V2863" i="12" s="1"/>
  <c r="N2864" i="12"/>
  <c r="V2864" i="12" s="1"/>
  <c r="H2842" i="12"/>
  <c r="N2842" i="12" s="1"/>
  <c r="V2842" i="12" s="1"/>
  <c r="N2843" i="12"/>
  <c r="V2843" i="12" s="1"/>
  <c r="H2821" i="12"/>
  <c r="N2822" i="12"/>
  <c r="V2822" i="12" s="1"/>
  <c r="F2813" i="12"/>
  <c r="L2814" i="12"/>
  <c r="T2814" i="12" s="1"/>
  <c r="G2803" i="12"/>
  <c r="M2804" i="12"/>
  <c r="U2804" i="12" s="1"/>
  <c r="H2792" i="12"/>
  <c r="N2792" i="12" s="1"/>
  <c r="V2792" i="12" s="1"/>
  <c r="N2793" i="12"/>
  <c r="V2793" i="12" s="1"/>
  <c r="F2785" i="12"/>
  <c r="L2785" i="12" s="1"/>
  <c r="T2785" i="12" s="1"/>
  <c r="L2786" i="12"/>
  <c r="T2786" i="12" s="1"/>
  <c r="G2774" i="12"/>
  <c r="M2775" i="12"/>
  <c r="U2775" i="12" s="1"/>
  <c r="H2762" i="12"/>
  <c r="N2763" i="12"/>
  <c r="V2763" i="12" s="1"/>
  <c r="F2754" i="12"/>
  <c r="L2755" i="12"/>
  <c r="T2755" i="12" s="1"/>
  <c r="G2735" i="12"/>
  <c r="M2735" i="12" s="1"/>
  <c r="U2735" i="12" s="1"/>
  <c r="M2736" i="12"/>
  <c r="U2736" i="12" s="1"/>
  <c r="G2716" i="12"/>
  <c r="M2716" i="12" s="1"/>
  <c r="U2716" i="12" s="1"/>
  <c r="M2717" i="12"/>
  <c r="U2717" i="12" s="1"/>
  <c r="H2705" i="12"/>
  <c r="N2706" i="12"/>
  <c r="V2706" i="12" s="1"/>
  <c r="H2685" i="12"/>
  <c r="N2685" i="12" s="1"/>
  <c r="V2685" i="12" s="1"/>
  <c r="N2686" i="12"/>
  <c r="V2686" i="12" s="1"/>
  <c r="H2670" i="12"/>
  <c r="N2670" i="12" s="1"/>
  <c r="V2670" i="12" s="1"/>
  <c r="N2671" i="12"/>
  <c r="V2671" i="12" s="1"/>
  <c r="F2664" i="12"/>
  <c r="L2664" i="12" s="1"/>
  <c r="T2664" i="12" s="1"/>
  <c r="L2665" i="12"/>
  <c r="T2665" i="12" s="1"/>
  <c r="F2643" i="12"/>
  <c r="L2643" i="12" s="1"/>
  <c r="T2643" i="12" s="1"/>
  <c r="L2644" i="12"/>
  <c r="T2644" i="12" s="1"/>
  <c r="G2470" i="12"/>
  <c r="M2471" i="12"/>
  <c r="U2471" i="12" s="1"/>
  <c r="H2458" i="12"/>
  <c r="N2458" i="12" s="1"/>
  <c r="V2458" i="12" s="1"/>
  <c r="N2459" i="12"/>
  <c r="V2459" i="12" s="1"/>
  <c r="F2448" i="12"/>
  <c r="L2449" i="12"/>
  <c r="T2449" i="12" s="1"/>
  <c r="G2422" i="12"/>
  <c r="M2422" i="12" s="1"/>
  <c r="U2422" i="12" s="1"/>
  <c r="M2423" i="12"/>
  <c r="U2423" i="12" s="1"/>
  <c r="G2404" i="12"/>
  <c r="M2404" i="12" s="1"/>
  <c r="U2404" i="12" s="1"/>
  <c r="M2405" i="12"/>
  <c r="U2405" i="12" s="1"/>
  <c r="F2401" i="12"/>
  <c r="L2401" i="12" s="1"/>
  <c r="T2401" i="12" s="1"/>
  <c r="L2402" i="12"/>
  <c r="T2402" i="12" s="1"/>
  <c r="F2377" i="12"/>
  <c r="L2377" i="12" s="1"/>
  <c r="T2377" i="12" s="1"/>
  <c r="L2378" i="12"/>
  <c r="T2378" i="12" s="1"/>
  <c r="H2367" i="12"/>
  <c r="N2368" i="12"/>
  <c r="V2368" i="12" s="1"/>
  <c r="H2347" i="12"/>
  <c r="N2348" i="12"/>
  <c r="V2348" i="12" s="1"/>
  <c r="F2331" i="12"/>
  <c r="L2331" i="12" s="1"/>
  <c r="T2331" i="12" s="1"/>
  <c r="L2332" i="12"/>
  <c r="T2332" i="12" s="1"/>
  <c r="H2316" i="12"/>
  <c r="N2317" i="12"/>
  <c r="V2317" i="12" s="1"/>
  <c r="H2302" i="12"/>
  <c r="N2302" i="12" s="1"/>
  <c r="V2302" i="12" s="1"/>
  <c r="N2303" i="12"/>
  <c r="V2303" i="12" s="1"/>
  <c r="G2296" i="12"/>
  <c r="M2297" i="12"/>
  <c r="U2297" i="12" s="1"/>
  <c r="G2273" i="12"/>
  <c r="M2274" i="12"/>
  <c r="U2274" i="12" s="1"/>
  <c r="H2227" i="12"/>
  <c r="N2228" i="12"/>
  <c r="V2228" i="12" s="1"/>
  <c r="G2223" i="12"/>
  <c r="M2224" i="12"/>
  <c r="U2224" i="12" s="1"/>
  <c r="G2190" i="12"/>
  <c r="M2191" i="12"/>
  <c r="U2191" i="12" s="1"/>
  <c r="F2186" i="12"/>
  <c r="L2187" i="12"/>
  <c r="T2187" i="12" s="1"/>
  <c r="G2174" i="12"/>
  <c r="M2175" i="12"/>
  <c r="U2175" i="12" s="1"/>
  <c r="G2155" i="12"/>
  <c r="M2156" i="12"/>
  <c r="U2156" i="12" s="1"/>
  <c r="F2151" i="12"/>
  <c r="L2152" i="12"/>
  <c r="T2152" i="12" s="1"/>
  <c r="G2136" i="12"/>
  <c r="M2136" i="12" s="1"/>
  <c r="U2136" i="12" s="1"/>
  <c r="M2137" i="12"/>
  <c r="U2137" i="12" s="1"/>
  <c r="F2133" i="12"/>
  <c r="L2133" i="12" s="1"/>
  <c r="T2133" i="12" s="1"/>
  <c r="L2134" i="12"/>
  <c r="T2134" i="12" s="1"/>
  <c r="F2119" i="12"/>
  <c r="L2119" i="12" s="1"/>
  <c r="T2119" i="12" s="1"/>
  <c r="L2120" i="12"/>
  <c r="T2120" i="12" s="1"/>
  <c r="H2097" i="12"/>
  <c r="N2098" i="12"/>
  <c r="V2098" i="12" s="1"/>
  <c r="F2089" i="12"/>
  <c r="L2090" i="12"/>
  <c r="T2090" i="12" s="1"/>
  <c r="F2069" i="12"/>
  <c r="L2070" i="12"/>
  <c r="T2070" i="12" s="1"/>
  <c r="H2060" i="12"/>
  <c r="N2060" i="12" s="1"/>
  <c r="V2060" i="12" s="1"/>
  <c r="N2061" i="12"/>
  <c r="V2061" i="12" s="1"/>
  <c r="H2044" i="12"/>
  <c r="N2044" i="12" s="1"/>
  <c r="V2044" i="12" s="1"/>
  <c r="N2045" i="12"/>
  <c r="V2045" i="12" s="1"/>
  <c r="G2041" i="12"/>
  <c r="M2041" i="12" s="1"/>
  <c r="U2041" i="12" s="1"/>
  <c r="M2042" i="12"/>
  <c r="U2042" i="12" s="1"/>
  <c r="G2022" i="12"/>
  <c r="M2023" i="12"/>
  <c r="U2023" i="12" s="1"/>
  <c r="G2005" i="12"/>
  <c r="M2006" i="12"/>
  <c r="U2006" i="12" s="1"/>
  <c r="H1993" i="12"/>
  <c r="N1994" i="12"/>
  <c r="V1994" i="12" s="1"/>
  <c r="H1974" i="12"/>
  <c r="N1974" i="12" s="1"/>
  <c r="V1974" i="12" s="1"/>
  <c r="N1975" i="12"/>
  <c r="V1975" i="12" s="1"/>
  <c r="H1950" i="12"/>
  <c r="N1951" i="12"/>
  <c r="V1951" i="12" s="1"/>
  <c r="H1926" i="12"/>
  <c r="N1927" i="12"/>
  <c r="V1927" i="12" s="1"/>
  <c r="G1919" i="12"/>
  <c r="M1920" i="12"/>
  <c r="U1920" i="12" s="1"/>
  <c r="G1896" i="12"/>
  <c r="M1897" i="12"/>
  <c r="U1897" i="12" s="1"/>
  <c r="H1877" i="12"/>
  <c r="N1877" i="12" s="1"/>
  <c r="V1877" i="12" s="1"/>
  <c r="N1878" i="12"/>
  <c r="V1878" i="12" s="1"/>
  <c r="H1860" i="12"/>
  <c r="N1861" i="12"/>
  <c r="V1861" i="12" s="1"/>
  <c r="G1856" i="12"/>
  <c r="M1857" i="12"/>
  <c r="U1857" i="12" s="1"/>
  <c r="G1829" i="12"/>
  <c r="M1829" i="12" s="1"/>
  <c r="U1829" i="12" s="1"/>
  <c r="M1830" i="12"/>
  <c r="U1830" i="12" s="1"/>
  <c r="F1820" i="12"/>
  <c r="L1821" i="12"/>
  <c r="T1821" i="12" s="1"/>
  <c r="F1797" i="12"/>
  <c r="L1798" i="12"/>
  <c r="T1798" i="12" s="1"/>
  <c r="G1782" i="12"/>
  <c r="M1783" i="12"/>
  <c r="U1783" i="12" s="1"/>
  <c r="G1763" i="12"/>
  <c r="M1764" i="12"/>
  <c r="U1764" i="12" s="1"/>
  <c r="G1752" i="12"/>
  <c r="M1753" i="12"/>
  <c r="U1753" i="12" s="1"/>
  <c r="H1733" i="12"/>
  <c r="N1734" i="12"/>
  <c r="V1734" i="12" s="1"/>
  <c r="H1717" i="12"/>
  <c r="N1718" i="12"/>
  <c r="V1718" i="12" s="1"/>
  <c r="H1697" i="12"/>
  <c r="N1698" i="12"/>
  <c r="V1698" i="12" s="1"/>
  <c r="G1654" i="12"/>
  <c r="M1655" i="12"/>
  <c r="U1655" i="12" s="1"/>
  <c r="H1624" i="12"/>
  <c r="N1624" i="12" s="1"/>
  <c r="V1624" i="12" s="1"/>
  <c r="N1625" i="12"/>
  <c r="V1625" i="12" s="1"/>
  <c r="H1600" i="12"/>
  <c r="N1601" i="12"/>
  <c r="V1601" i="12" s="1"/>
  <c r="F1591" i="12"/>
  <c r="L1592" i="12"/>
  <c r="T1592" i="12" s="1"/>
  <c r="F1567" i="12"/>
  <c r="L1568" i="12"/>
  <c r="T1568" i="12" s="1"/>
  <c r="H1541" i="12"/>
  <c r="N1542" i="12"/>
  <c r="V1542" i="12" s="1"/>
  <c r="G1509" i="12"/>
  <c r="M1510" i="12"/>
  <c r="U1510" i="12" s="1"/>
  <c r="F1484" i="12"/>
  <c r="L1484" i="12" s="1"/>
  <c r="T1484" i="12" s="1"/>
  <c r="L1485" i="12"/>
  <c r="T1485" i="12" s="1"/>
  <c r="F1463" i="12"/>
  <c r="L1463" i="12" s="1"/>
  <c r="T1463" i="12" s="1"/>
  <c r="L1464" i="12"/>
  <c r="T1464" i="12" s="1"/>
  <c r="F1433" i="12"/>
  <c r="L1434" i="12"/>
  <c r="T1434" i="12" s="1"/>
  <c r="G1398" i="12"/>
  <c r="M1399" i="12"/>
  <c r="U1399" i="12" s="1"/>
  <c r="H1374" i="12"/>
  <c r="N1375" i="12"/>
  <c r="V1375" i="12" s="1"/>
  <c r="H1350" i="12"/>
  <c r="N1351" i="12"/>
  <c r="V1351" i="12" s="1"/>
  <c r="F1338" i="12"/>
  <c r="L1339" i="12"/>
  <c r="T1339" i="12" s="1"/>
  <c r="F1322" i="12"/>
  <c r="L1323" i="12"/>
  <c r="T1323" i="12" s="1"/>
  <c r="G1305" i="12"/>
  <c r="M1306" i="12"/>
  <c r="U1306" i="12" s="1"/>
  <c r="H1289" i="12"/>
  <c r="N1290" i="12"/>
  <c r="V1290" i="12" s="1"/>
  <c r="H1255" i="12"/>
  <c r="N1256" i="12"/>
  <c r="V1256" i="12" s="1"/>
  <c r="H1239" i="12"/>
  <c r="N1240" i="12"/>
  <c r="V1240" i="12" s="1"/>
  <c r="F1231" i="12"/>
  <c r="L1232" i="12"/>
  <c r="T1232" i="12" s="1"/>
  <c r="F1209" i="12"/>
  <c r="L1210" i="12"/>
  <c r="T1210" i="12" s="1"/>
  <c r="F1190" i="12"/>
  <c r="L1191" i="12"/>
  <c r="T1191" i="12" s="1"/>
  <c r="F1166" i="12"/>
  <c r="L1166" i="12" s="1"/>
  <c r="T1166" i="12" s="1"/>
  <c r="L1167" i="12"/>
  <c r="T1167" i="12" s="1"/>
  <c r="H1143" i="12"/>
  <c r="N1144" i="12"/>
  <c r="V1144" i="12" s="1"/>
  <c r="H1115" i="12"/>
  <c r="N1115" i="12" s="1"/>
  <c r="V1115" i="12" s="1"/>
  <c r="N1116" i="12"/>
  <c r="V1116" i="12" s="1"/>
  <c r="H1099" i="12"/>
  <c r="N1100" i="12"/>
  <c r="V1100" i="12" s="1"/>
  <c r="H1083" i="12"/>
  <c r="N1083" i="12" s="1"/>
  <c r="V1083" i="12" s="1"/>
  <c r="N1084" i="12"/>
  <c r="V1084" i="12" s="1"/>
  <c r="H1069" i="12"/>
  <c r="N1069" i="12" s="1"/>
  <c r="V1069" i="12" s="1"/>
  <c r="N1070" i="12"/>
  <c r="V1070" i="12" s="1"/>
  <c r="G1053" i="12"/>
  <c r="M1054" i="12"/>
  <c r="U1054" i="12" s="1"/>
  <c r="H1036" i="12"/>
  <c r="N1036" i="12" s="1"/>
  <c r="V1036" i="12" s="1"/>
  <c r="N1037" i="12"/>
  <c r="V1037" i="12" s="1"/>
  <c r="H1024" i="12"/>
  <c r="N1024" i="12" s="1"/>
  <c r="V1024" i="12" s="1"/>
  <c r="N1025" i="12"/>
  <c r="V1025" i="12" s="1"/>
  <c r="H1000" i="12"/>
  <c r="N1001" i="12"/>
  <c r="V1001" i="12" s="1"/>
  <c r="F846" i="12"/>
  <c r="L846" i="12" s="1"/>
  <c r="T846" i="12" s="1"/>
  <c r="L847" i="12"/>
  <c r="T847" i="12" s="1"/>
  <c r="G834" i="12"/>
  <c r="M835" i="12"/>
  <c r="U835" i="12" s="1"/>
  <c r="G816" i="12"/>
  <c r="M816" i="12" s="1"/>
  <c r="U816" i="12" s="1"/>
  <c r="M817" i="12"/>
  <c r="U817" i="12" s="1"/>
  <c r="G801" i="12"/>
  <c r="M801" i="12" s="1"/>
  <c r="U801" i="12" s="1"/>
  <c r="M802" i="12"/>
  <c r="U802" i="12" s="1"/>
  <c r="F762" i="12"/>
  <c r="L763" i="12"/>
  <c r="T763" i="12" s="1"/>
  <c r="G751" i="12"/>
  <c r="M751" i="12" s="1"/>
  <c r="U751" i="12" s="1"/>
  <c r="M752" i="12"/>
  <c r="U752" i="12" s="1"/>
  <c r="H737" i="12"/>
  <c r="N738" i="12"/>
  <c r="V738" i="12" s="1"/>
  <c r="H722" i="12"/>
  <c r="N723" i="12"/>
  <c r="V723" i="12" s="1"/>
  <c r="F715" i="12"/>
  <c r="L715" i="12" s="1"/>
  <c r="T715" i="12" s="1"/>
  <c r="L716" i="12"/>
  <c r="T716" i="12" s="1"/>
  <c r="G700" i="12"/>
  <c r="M701" i="12"/>
  <c r="U701" i="12" s="1"/>
  <c r="H655" i="12"/>
  <c r="N656" i="12"/>
  <c r="V656" i="12" s="1"/>
  <c r="G552" i="12"/>
  <c r="M553" i="12"/>
  <c r="U553" i="12" s="1"/>
  <c r="H464" i="12"/>
  <c r="N465" i="12"/>
  <c r="V465" i="12" s="1"/>
  <c r="H426" i="12"/>
  <c r="N427" i="12"/>
  <c r="V427" i="12" s="1"/>
  <c r="H351" i="12"/>
  <c r="N352" i="12"/>
  <c r="V352" i="12" s="1"/>
  <c r="G3121" i="12"/>
  <c r="M3121" i="12" s="1"/>
  <c r="U3121" i="12" s="1"/>
  <c r="M3122" i="12"/>
  <c r="U3122" i="12" s="1"/>
  <c r="G3096" i="12"/>
  <c r="M3096" i="12" s="1"/>
  <c r="U3096" i="12" s="1"/>
  <c r="M3097" i="12"/>
  <c r="U3097" i="12" s="1"/>
  <c r="G3064" i="12"/>
  <c r="M3064" i="12" s="1"/>
  <c r="U3064" i="12" s="1"/>
  <c r="M3065" i="12"/>
  <c r="U3065" i="12" s="1"/>
  <c r="F3061" i="12"/>
  <c r="L3061" i="12" s="1"/>
  <c r="T3061" i="12" s="1"/>
  <c r="L3062" i="12"/>
  <c r="T3062" i="12" s="1"/>
  <c r="H3054" i="12"/>
  <c r="N3055" i="12"/>
  <c r="V3055" i="12" s="1"/>
  <c r="F3035" i="12"/>
  <c r="L3035" i="12" s="1"/>
  <c r="T3035" i="12" s="1"/>
  <c r="L3036" i="12"/>
  <c r="T3036" i="12" s="1"/>
  <c r="G3007" i="12"/>
  <c r="M3007" i="12" s="1"/>
  <c r="U3007" i="12" s="1"/>
  <c r="M3008" i="12"/>
  <c r="U3008" i="12" s="1"/>
  <c r="F3004" i="12"/>
  <c r="L3004" i="12" s="1"/>
  <c r="T3004" i="12" s="1"/>
  <c r="L3005" i="12"/>
  <c r="T3005" i="12" s="1"/>
  <c r="G2992" i="12"/>
  <c r="M2993" i="12"/>
  <c r="U2993" i="12" s="1"/>
  <c r="H2975" i="12"/>
  <c r="N2976" i="12"/>
  <c r="V2976" i="12" s="1"/>
  <c r="G2970" i="12"/>
  <c r="M2971" i="12"/>
  <c r="U2971" i="12" s="1"/>
  <c r="H2958" i="12"/>
  <c r="N2958" i="12" s="1"/>
  <c r="V2958" i="12" s="1"/>
  <c r="N2959" i="12"/>
  <c r="V2959" i="12" s="1"/>
  <c r="F2949" i="12"/>
  <c r="L2950" i="12"/>
  <c r="T2950" i="12" s="1"/>
  <c r="H2940" i="12"/>
  <c r="N2940" i="12" s="1"/>
  <c r="V2940" i="12" s="1"/>
  <c r="N2941" i="12"/>
  <c r="V2941" i="12" s="1"/>
  <c r="F2931" i="12"/>
  <c r="L2932" i="12"/>
  <c r="T2932" i="12" s="1"/>
  <c r="G2917" i="12"/>
  <c r="M2917" i="12" s="1"/>
  <c r="U2917" i="12" s="1"/>
  <c r="M2918" i="12"/>
  <c r="U2918" i="12" s="1"/>
  <c r="H2906" i="12"/>
  <c r="N2907" i="12"/>
  <c r="V2907" i="12" s="1"/>
  <c r="F2898" i="12"/>
  <c r="L2899" i="12"/>
  <c r="T2899" i="12" s="1"/>
  <c r="H2891" i="12"/>
  <c r="N2891" i="12" s="1"/>
  <c r="V2891" i="12" s="1"/>
  <c r="N2892" i="12"/>
  <c r="V2892" i="12" s="1"/>
  <c r="F2884" i="12"/>
  <c r="L2885" i="12"/>
  <c r="T2885" i="12" s="1"/>
  <c r="H2866" i="12"/>
  <c r="N2866" i="12" s="1"/>
  <c r="V2866" i="12" s="1"/>
  <c r="N2867" i="12"/>
  <c r="V2867" i="12" s="1"/>
  <c r="F2859" i="12"/>
  <c r="L2860" i="12"/>
  <c r="T2860" i="12" s="1"/>
  <c r="H2847" i="12"/>
  <c r="N2847" i="12" s="1"/>
  <c r="V2847" i="12" s="1"/>
  <c r="N2848" i="12"/>
  <c r="V2848" i="12" s="1"/>
  <c r="F2838" i="12"/>
  <c r="L2839" i="12"/>
  <c r="T2839" i="12" s="1"/>
  <c r="G2821" i="12"/>
  <c r="M2822" i="12"/>
  <c r="U2822" i="12" s="1"/>
  <c r="F2803" i="12"/>
  <c r="L2804" i="12"/>
  <c r="T2804" i="12" s="1"/>
  <c r="G2792" i="12"/>
  <c r="M2792" i="12" s="1"/>
  <c r="U2792" i="12" s="1"/>
  <c r="M2793" i="12"/>
  <c r="U2793" i="12" s="1"/>
  <c r="F2789" i="12"/>
  <c r="L2789" i="12" s="1"/>
  <c r="T2789" i="12" s="1"/>
  <c r="L2790" i="12"/>
  <c r="T2790" i="12" s="1"/>
  <c r="G2778" i="12"/>
  <c r="M2779" i="12"/>
  <c r="U2779" i="12" s="1"/>
  <c r="G2762" i="12"/>
  <c r="M2763" i="12"/>
  <c r="U2763" i="12" s="1"/>
  <c r="G2739" i="12"/>
  <c r="M2739" i="12" s="1"/>
  <c r="U2739" i="12" s="1"/>
  <c r="M2740" i="12"/>
  <c r="U2740" i="12" s="1"/>
  <c r="H2728" i="12"/>
  <c r="N2729" i="12"/>
  <c r="V2729" i="12" s="1"/>
  <c r="G2705" i="12"/>
  <c r="M2706" i="12"/>
  <c r="U2706" i="12" s="1"/>
  <c r="H2688" i="12"/>
  <c r="N2688" i="12" s="1"/>
  <c r="V2688" i="12" s="1"/>
  <c r="N2689" i="12"/>
  <c r="V2689" i="12" s="1"/>
  <c r="F2681" i="12"/>
  <c r="L2681" i="12" s="1"/>
  <c r="T2681" i="12" s="1"/>
  <c r="L2682" i="12"/>
  <c r="T2682" i="12" s="1"/>
  <c r="H2675" i="12"/>
  <c r="N2675" i="12" s="1"/>
  <c r="V2675" i="12" s="1"/>
  <c r="N2676" i="12"/>
  <c r="V2676" i="12" s="1"/>
  <c r="F2667" i="12"/>
  <c r="L2667" i="12" s="1"/>
  <c r="T2667" i="12" s="1"/>
  <c r="L2668" i="12"/>
  <c r="T2668" i="12" s="1"/>
  <c r="H2659" i="12"/>
  <c r="N2659" i="12" s="1"/>
  <c r="V2659" i="12" s="1"/>
  <c r="N2660" i="12"/>
  <c r="V2660" i="12" s="1"/>
  <c r="G2656" i="12"/>
  <c r="M2656" i="12" s="1"/>
  <c r="U2656" i="12" s="1"/>
  <c r="M2657" i="12"/>
  <c r="U2657" i="12" s="1"/>
  <c r="H2480" i="12"/>
  <c r="N2481" i="12"/>
  <c r="V2481" i="12" s="1"/>
  <c r="F2470" i="12"/>
  <c r="L2471" i="12"/>
  <c r="T2471" i="12" s="1"/>
  <c r="F2455" i="12"/>
  <c r="L2455" i="12" s="1"/>
  <c r="T2455" i="12" s="1"/>
  <c r="L2456" i="12"/>
  <c r="T2456" i="12" s="1"/>
  <c r="G2434" i="12"/>
  <c r="M2435" i="12"/>
  <c r="U2435" i="12" s="1"/>
  <c r="H2415" i="12"/>
  <c r="N2416" i="12"/>
  <c r="V2416" i="12" s="1"/>
  <c r="F2404" i="12"/>
  <c r="L2404" i="12" s="1"/>
  <c r="T2404" i="12" s="1"/>
  <c r="L2405" i="12"/>
  <c r="T2405" i="12" s="1"/>
  <c r="G2383" i="12"/>
  <c r="M2383" i="12" s="1"/>
  <c r="U2383" i="12" s="1"/>
  <c r="M2384" i="12"/>
  <c r="U2384" i="12" s="1"/>
  <c r="H2374" i="12"/>
  <c r="N2374" i="12" s="1"/>
  <c r="V2374" i="12" s="1"/>
  <c r="N2375" i="12"/>
  <c r="V2375" i="12" s="1"/>
  <c r="G2367" i="12"/>
  <c r="M2368" i="12"/>
  <c r="U2368" i="12" s="1"/>
  <c r="H2353" i="12"/>
  <c r="N2354" i="12"/>
  <c r="V2354" i="12" s="1"/>
  <c r="F2334" i="12"/>
  <c r="L2334" i="12" s="1"/>
  <c r="T2334" i="12" s="1"/>
  <c r="L2335" i="12"/>
  <c r="T2335" i="12" s="1"/>
  <c r="G2316" i="12"/>
  <c r="M2317" i="12"/>
  <c r="U2317" i="12" s="1"/>
  <c r="F2312" i="12"/>
  <c r="L2313" i="12"/>
  <c r="T2313" i="12" s="1"/>
  <c r="G2302" i="12"/>
  <c r="M2303" i="12"/>
  <c r="U2303" i="12" s="1"/>
  <c r="H2282" i="12"/>
  <c r="N2283" i="12"/>
  <c r="V2283" i="12" s="1"/>
  <c r="G2277" i="12"/>
  <c r="M2278" i="12"/>
  <c r="U2278" i="12" s="1"/>
  <c r="H2258" i="12"/>
  <c r="N2259" i="12"/>
  <c r="V2259" i="12" s="1"/>
  <c r="H2198" i="12"/>
  <c r="N2199" i="12"/>
  <c r="V2199" i="12" s="1"/>
  <c r="F2190" i="12"/>
  <c r="L2191" i="12"/>
  <c r="T2191" i="12" s="1"/>
  <c r="G2178" i="12"/>
  <c r="M2179" i="12"/>
  <c r="U2179" i="12" s="1"/>
  <c r="H2163" i="12"/>
  <c r="N2164" i="12"/>
  <c r="V2164" i="12" s="1"/>
  <c r="F2155" i="12"/>
  <c r="L2156" i="12"/>
  <c r="T2156" i="12" s="1"/>
  <c r="G2140" i="12"/>
  <c r="M2141" i="12"/>
  <c r="U2141" i="12" s="1"/>
  <c r="H2130" i="12"/>
  <c r="N2130" i="12" s="1"/>
  <c r="V2130" i="12" s="1"/>
  <c r="N2131" i="12"/>
  <c r="V2131" i="12" s="1"/>
  <c r="G2097" i="12"/>
  <c r="M2098" i="12"/>
  <c r="U2098" i="12" s="1"/>
  <c r="H2085" i="12"/>
  <c r="N2085" i="12" s="1"/>
  <c r="V2085" i="12" s="1"/>
  <c r="N2086" i="12"/>
  <c r="V2086" i="12" s="1"/>
  <c r="F2073" i="12"/>
  <c r="L2074" i="12"/>
  <c r="T2074" i="12" s="1"/>
  <c r="H2065" i="12"/>
  <c r="N2066" i="12"/>
  <c r="V2066" i="12" s="1"/>
  <c r="H2048" i="12"/>
  <c r="N2049" i="12"/>
  <c r="V2049" i="12" s="1"/>
  <c r="F2041" i="12"/>
  <c r="L2042" i="12"/>
  <c r="T2042" i="12" s="1"/>
  <c r="G2027" i="12"/>
  <c r="M2027" i="12" s="1"/>
  <c r="U2027" i="12" s="1"/>
  <c r="M2028" i="12"/>
  <c r="U2028" i="12" s="1"/>
  <c r="H2014" i="12"/>
  <c r="N2015" i="12"/>
  <c r="V2015" i="12" s="1"/>
  <c r="F2005" i="12"/>
  <c r="L2006" i="12"/>
  <c r="T2006" i="12" s="1"/>
  <c r="G1993" i="12"/>
  <c r="M1994" i="12"/>
  <c r="U1994" i="12" s="1"/>
  <c r="H1977" i="12"/>
  <c r="N1977" i="12" s="1"/>
  <c r="V1977" i="12" s="1"/>
  <c r="N1978" i="12"/>
  <c r="V1978" i="12" s="1"/>
  <c r="H1955" i="12"/>
  <c r="N1956" i="12"/>
  <c r="V1956" i="12" s="1"/>
  <c r="F1940" i="12"/>
  <c r="L1941" i="12"/>
  <c r="T1941" i="12" s="1"/>
  <c r="H1930" i="12"/>
  <c r="N1931" i="12"/>
  <c r="V1931" i="12" s="1"/>
  <c r="F1919" i="12"/>
  <c r="L1920" i="12"/>
  <c r="T1920" i="12" s="1"/>
  <c r="G1906" i="12"/>
  <c r="M1907" i="12"/>
  <c r="U1907" i="12" s="1"/>
  <c r="H1880" i="12"/>
  <c r="N1880" i="12" s="1"/>
  <c r="V1880" i="12" s="1"/>
  <c r="N1881" i="12"/>
  <c r="V1881" i="12" s="1"/>
  <c r="F1872" i="12"/>
  <c r="L1872" i="12" s="1"/>
  <c r="T1872" i="12" s="1"/>
  <c r="L1873" i="12"/>
  <c r="T1873" i="12" s="1"/>
  <c r="G1860" i="12"/>
  <c r="M1861" i="12"/>
  <c r="U1861" i="12" s="1"/>
  <c r="H1835" i="12"/>
  <c r="N1835" i="12" s="1"/>
  <c r="V1835" i="12" s="1"/>
  <c r="N1836" i="12"/>
  <c r="V1836" i="12" s="1"/>
  <c r="G1832" i="12"/>
  <c r="M1832" i="12" s="1"/>
  <c r="U1832" i="12" s="1"/>
  <c r="M1833" i="12"/>
  <c r="U1833" i="12" s="1"/>
  <c r="G1812" i="12"/>
  <c r="M1813" i="12"/>
  <c r="U1813" i="12" s="1"/>
  <c r="H1790" i="12"/>
  <c r="N1791" i="12"/>
  <c r="V1791" i="12" s="1"/>
  <c r="F1782" i="12"/>
  <c r="L1783" i="12"/>
  <c r="T1783" i="12" s="1"/>
  <c r="G1767" i="12"/>
  <c r="M1768" i="12"/>
  <c r="U1768" i="12" s="1"/>
  <c r="F1752" i="12"/>
  <c r="L1753" i="12"/>
  <c r="T1753" i="12" s="1"/>
  <c r="G1733" i="12"/>
  <c r="M1734" i="12"/>
  <c r="U1734" i="12" s="1"/>
  <c r="H1721" i="12"/>
  <c r="N1722" i="12"/>
  <c r="V1722" i="12" s="1"/>
  <c r="F1709" i="12"/>
  <c r="L1710" i="12"/>
  <c r="T1710" i="12" s="1"/>
  <c r="G1697" i="12"/>
  <c r="M1698" i="12"/>
  <c r="U1698" i="12" s="1"/>
  <c r="H1688" i="12"/>
  <c r="N1689" i="12"/>
  <c r="V1689" i="12" s="1"/>
  <c r="F1678" i="12"/>
  <c r="L1679" i="12"/>
  <c r="T1679" i="12" s="1"/>
  <c r="H1662" i="12"/>
  <c r="N1662" i="12" s="1"/>
  <c r="V1662" i="12" s="1"/>
  <c r="N1663" i="12"/>
  <c r="V1663" i="12" s="1"/>
  <c r="F1654" i="12"/>
  <c r="L1655" i="12"/>
  <c r="T1655" i="12" s="1"/>
  <c r="G1641" i="12"/>
  <c r="M1642" i="12"/>
  <c r="U1642" i="12" s="1"/>
  <c r="G1624" i="12"/>
  <c r="M1624" i="12" s="1"/>
  <c r="U1624" i="12" s="1"/>
  <c r="M1625" i="12"/>
  <c r="U1625" i="12" s="1"/>
  <c r="F1614" i="12"/>
  <c r="L1615" i="12"/>
  <c r="T1615" i="12" s="1"/>
  <c r="G1600" i="12"/>
  <c r="M1601" i="12"/>
  <c r="U1601" i="12" s="1"/>
  <c r="H1583" i="12"/>
  <c r="N1584" i="12"/>
  <c r="V1584" i="12" s="1"/>
  <c r="G1574" i="12"/>
  <c r="M1574" i="12" s="1"/>
  <c r="U1574" i="12" s="1"/>
  <c r="M1575" i="12"/>
  <c r="U1575" i="12" s="1"/>
  <c r="H1563" i="12"/>
  <c r="N1564" i="12"/>
  <c r="V1564" i="12" s="1"/>
  <c r="G1559" i="12"/>
  <c r="M1560" i="12"/>
  <c r="U1560" i="12" s="1"/>
  <c r="H1545" i="12"/>
  <c r="N1546" i="12"/>
  <c r="V1546" i="12" s="1"/>
  <c r="F1534" i="12"/>
  <c r="L1535" i="12"/>
  <c r="T1535" i="12" s="1"/>
  <c r="H1520" i="12"/>
  <c r="N1521" i="12"/>
  <c r="V1521" i="12" s="1"/>
  <c r="H1499" i="12"/>
  <c r="N1500" i="12"/>
  <c r="V1500" i="12" s="1"/>
  <c r="F1487" i="12"/>
  <c r="L1488" i="12"/>
  <c r="T1488" i="12" s="1"/>
  <c r="H1480" i="12"/>
  <c r="N1480" i="12" s="1"/>
  <c r="V1480" i="12" s="1"/>
  <c r="N1481" i="12"/>
  <c r="V1481" i="12" s="1"/>
  <c r="F1474" i="12"/>
  <c r="L1474" i="12" s="1"/>
  <c r="T1474" i="12" s="1"/>
  <c r="L1475" i="12"/>
  <c r="T1475" i="12" s="1"/>
  <c r="H1460" i="12"/>
  <c r="N1460" i="12" s="1"/>
  <c r="V1460" i="12" s="1"/>
  <c r="N1461" i="12"/>
  <c r="V1461" i="12" s="1"/>
  <c r="F1443" i="12"/>
  <c r="L1444" i="12"/>
  <c r="T1444" i="12" s="1"/>
  <c r="G1403" i="12"/>
  <c r="M1404" i="12"/>
  <c r="U1404" i="12" s="1"/>
  <c r="F1368" i="12"/>
  <c r="L1369" i="12"/>
  <c r="T1369" i="12" s="1"/>
  <c r="G1350" i="12"/>
  <c r="M1351" i="12"/>
  <c r="U1351" i="12" s="1"/>
  <c r="F1346" i="12"/>
  <c r="L1347" i="12"/>
  <c r="T1347" i="12" s="1"/>
  <c r="G1330" i="12"/>
  <c r="M1331" i="12"/>
  <c r="U1331" i="12" s="1"/>
  <c r="H1318" i="12"/>
  <c r="N1319" i="12"/>
  <c r="V1319" i="12" s="1"/>
  <c r="F1251" i="12"/>
  <c r="L1252" i="12"/>
  <c r="T1252" i="12" s="1"/>
  <c r="G1239" i="12"/>
  <c r="M1240" i="12"/>
  <c r="U1240" i="12" s="1"/>
  <c r="H1227" i="12"/>
  <c r="N1227" i="12" s="1"/>
  <c r="V1227" i="12" s="1"/>
  <c r="N1228" i="12"/>
  <c r="V1228" i="12" s="1"/>
  <c r="F1213" i="12"/>
  <c r="L1214" i="12"/>
  <c r="T1214" i="12" s="1"/>
  <c r="H1205" i="12"/>
  <c r="N1206" i="12"/>
  <c r="V1206" i="12" s="1"/>
  <c r="F1195" i="12"/>
  <c r="L1196" i="12"/>
  <c r="T1196" i="12" s="1"/>
  <c r="H1163" i="12"/>
  <c r="N1163" i="12" s="1"/>
  <c r="V1163" i="12" s="1"/>
  <c r="N1164" i="12"/>
  <c r="V1164" i="12" s="1"/>
  <c r="H1118" i="12"/>
  <c r="N1118" i="12" s="1"/>
  <c r="V1118" i="12" s="1"/>
  <c r="N1119" i="12"/>
  <c r="V1119" i="12" s="1"/>
  <c r="H1086" i="12"/>
  <c r="N1086" i="12" s="1"/>
  <c r="V1086" i="12" s="1"/>
  <c r="N1087" i="12"/>
  <c r="V1087" i="12" s="1"/>
  <c r="F3121" i="12"/>
  <c r="L3121" i="12" s="1"/>
  <c r="T3121" i="12" s="1"/>
  <c r="L3122" i="12"/>
  <c r="T3122" i="12" s="1"/>
  <c r="H3115" i="12"/>
  <c r="N3115" i="12" s="1"/>
  <c r="V3115" i="12" s="1"/>
  <c r="N3116" i="12"/>
  <c r="V3116" i="12" s="1"/>
  <c r="F3096" i="12"/>
  <c r="L3097" i="12"/>
  <c r="T3097" i="12" s="1"/>
  <c r="H3086" i="12"/>
  <c r="N3087" i="12"/>
  <c r="V3087" i="12" s="1"/>
  <c r="G3076" i="12"/>
  <c r="M3077" i="12"/>
  <c r="U3077" i="12" s="1"/>
  <c r="F3064" i="12"/>
  <c r="L3064" i="12" s="1"/>
  <c r="T3064" i="12" s="1"/>
  <c r="L3065" i="12"/>
  <c r="T3065" i="12" s="1"/>
  <c r="H3058" i="12"/>
  <c r="N3058" i="12" s="1"/>
  <c r="V3058" i="12" s="1"/>
  <c r="N3059" i="12"/>
  <c r="V3059" i="12" s="1"/>
  <c r="G3054" i="12"/>
  <c r="M3055" i="12"/>
  <c r="U3055" i="12" s="1"/>
  <c r="F3007" i="12"/>
  <c r="L3007" i="12" s="1"/>
  <c r="T3007" i="12" s="1"/>
  <c r="L3008" i="12"/>
  <c r="T3008" i="12" s="1"/>
  <c r="H3001" i="12"/>
  <c r="N3001" i="12" s="1"/>
  <c r="V3001" i="12" s="1"/>
  <c r="N3002" i="12"/>
  <c r="V3002" i="12" s="1"/>
  <c r="G2997" i="12"/>
  <c r="M2998" i="12"/>
  <c r="U2998" i="12" s="1"/>
  <c r="F2992" i="12"/>
  <c r="L2993" i="12"/>
  <c r="T2993" i="12" s="1"/>
  <c r="G2975" i="12"/>
  <c r="M2976" i="12"/>
  <c r="U2976" i="12" s="1"/>
  <c r="F2970" i="12"/>
  <c r="L2971" i="12"/>
  <c r="T2971" i="12" s="1"/>
  <c r="H2961" i="12"/>
  <c r="N2961" i="12" s="1"/>
  <c r="V2961" i="12" s="1"/>
  <c r="N2962" i="12"/>
  <c r="V2962" i="12" s="1"/>
  <c r="G2958" i="12"/>
  <c r="M2958" i="12" s="1"/>
  <c r="U2958" i="12" s="1"/>
  <c r="M2959" i="12"/>
  <c r="U2959" i="12" s="1"/>
  <c r="F2954" i="12"/>
  <c r="L2955" i="12"/>
  <c r="T2955" i="12" s="1"/>
  <c r="G2940" i="12"/>
  <c r="M2940" i="12" s="1"/>
  <c r="U2940" i="12" s="1"/>
  <c r="M2941" i="12"/>
  <c r="U2941" i="12" s="1"/>
  <c r="F2936" i="12"/>
  <c r="L2937" i="12"/>
  <c r="T2937" i="12" s="1"/>
  <c r="H2927" i="12"/>
  <c r="N2928" i="12"/>
  <c r="V2928" i="12" s="1"/>
  <c r="G2921" i="12"/>
  <c r="M2922" i="12"/>
  <c r="U2922" i="12" s="1"/>
  <c r="F2917" i="12"/>
  <c r="L2917" i="12" s="1"/>
  <c r="T2917" i="12" s="1"/>
  <c r="L2918" i="12"/>
  <c r="T2918" i="12" s="1"/>
  <c r="H2910" i="12"/>
  <c r="N2911" i="12"/>
  <c r="V2911" i="12" s="1"/>
  <c r="F2902" i="12"/>
  <c r="L2903" i="12"/>
  <c r="T2903" i="12" s="1"/>
  <c r="H2894" i="12"/>
  <c r="N2894" i="12" s="1"/>
  <c r="V2894" i="12" s="1"/>
  <c r="N2895" i="12"/>
  <c r="V2895" i="12" s="1"/>
  <c r="G2891" i="12"/>
  <c r="M2891" i="12" s="1"/>
  <c r="U2891" i="12" s="1"/>
  <c r="M2892" i="12"/>
  <c r="U2892" i="12" s="1"/>
  <c r="F2888" i="12"/>
  <c r="L2889" i="12"/>
  <c r="T2889" i="12" s="1"/>
  <c r="H2876" i="12"/>
  <c r="N2877" i="12"/>
  <c r="V2877" i="12" s="1"/>
  <c r="G2866" i="12"/>
  <c r="M2867" i="12"/>
  <c r="U2867" i="12" s="1"/>
  <c r="H2851" i="12"/>
  <c r="N2852" i="12"/>
  <c r="V2852" i="12" s="1"/>
  <c r="G2847" i="12"/>
  <c r="M2847" i="12" s="1"/>
  <c r="U2847" i="12" s="1"/>
  <c r="M2848" i="12"/>
  <c r="U2848" i="12" s="1"/>
  <c r="F2842" i="12"/>
  <c r="L2842" i="12" s="1"/>
  <c r="T2842" i="12" s="1"/>
  <c r="L2843" i="12"/>
  <c r="T2843" i="12" s="1"/>
  <c r="H2829" i="12"/>
  <c r="N2830" i="12"/>
  <c r="V2830" i="12" s="1"/>
  <c r="G2825" i="12"/>
  <c r="M2826" i="12"/>
  <c r="U2826" i="12" s="1"/>
  <c r="F2821" i="12"/>
  <c r="L2822" i="12"/>
  <c r="T2822" i="12" s="1"/>
  <c r="H2813" i="12"/>
  <c r="N2814" i="12"/>
  <c r="V2814" i="12" s="1"/>
  <c r="H2799" i="12"/>
  <c r="N2800" i="12"/>
  <c r="V2800" i="12" s="1"/>
  <c r="G2795" i="12"/>
  <c r="M2795" i="12" s="1"/>
  <c r="U2795" i="12" s="1"/>
  <c r="M2796" i="12"/>
  <c r="U2796" i="12" s="1"/>
  <c r="F2792" i="12"/>
  <c r="L2793" i="12"/>
  <c r="T2793" i="12" s="1"/>
  <c r="G2782" i="12"/>
  <c r="M2782" i="12" s="1"/>
  <c r="U2782" i="12" s="1"/>
  <c r="M2783" i="12"/>
  <c r="U2783" i="12" s="1"/>
  <c r="F2778" i="12"/>
  <c r="L2779" i="12"/>
  <c r="T2779" i="12" s="1"/>
  <c r="H2770" i="12"/>
  <c r="N2771" i="12"/>
  <c r="V2771" i="12" s="1"/>
  <c r="G2766" i="12"/>
  <c r="M2767" i="12"/>
  <c r="U2767" i="12" s="1"/>
  <c r="H2754" i="12"/>
  <c r="N2755" i="12"/>
  <c r="V2755" i="12" s="1"/>
  <c r="G2748" i="12"/>
  <c r="M2748" i="12" s="1"/>
  <c r="U2748" i="12" s="1"/>
  <c r="M2749" i="12"/>
  <c r="U2749" i="12" s="1"/>
  <c r="F2739" i="12"/>
  <c r="L2739" i="12" s="1"/>
  <c r="T2739" i="12" s="1"/>
  <c r="L2740" i="12"/>
  <c r="T2740" i="12" s="1"/>
  <c r="G2728" i="12"/>
  <c r="M2729" i="12"/>
  <c r="U2729" i="12" s="1"/>
  <c r="F2720" i="12"/>
  <c r="L2721" i="12"/>
  <c r="T2721" i="12" s="1"/>
  <c r="H2713" i="12"/>
  <c r="N2713" i="12" s="1"/>
  <c r="V2713" i="12" s="1"/>
  <c r="N2714" i="12"/>
  <c r="V2714" i="12" s="1"/>
  <c r="H2692" i="12"/>
  <c r="N2693" i="12"/>
  <c r="V2693" i="12" s="1"/>
  <c r="G2688" i="12"/>
  <c r="M2688" i="12" s="1"/>
  <c r="U2688" i="12" s="1"/>
  <c r="M2689" i="12"/>
  <c r="U2689" i="12" s="1"/>
  <c r="F2685" i="12"/>
  <c r="L2685" i="12" s="1"/>
  <c r="T2685" i="12" s="1"/>
  <c r="L2686" i="12"/>
  <c r="T2686" i="12" s="1"/>
  <c r="H2678" i="12"/>
  <c r="N2678" i="12" s="1"/>
  <c r="V2678" i="12" s="1"/>
  <c r="N2679" i="12"/>
  <c r="V2679" i="12" s="1"/>
  <c r="G2675" i="12"/>
  <c r="M2675" i="12" s="1"/>
  <c r="U2675" i="12" s="1"/>
  <c r="M2676" i="12"/>
  <c r="U2676" i="12" s="1"/>
  <c r="H2664" i="12"/>
  <c r="N2664" i="12" s="1"/>
  <c r="V2664" i="12" s="1"/>
  <c r="N2665" i="12"/>
  <c r="V2665" i="12" s="1"/>
  <c r="G2659" i="12"/>
  <c r="M2659" i="12" s="1"/>
  <c r="U2659" i="12" s="1"/>
  <c r="M2660" i="12"/>
  <c r="U2660" i="12" s="1"/>
  <c r="F2656" i="12"/>
  <c r="L2656" i="12" s="1"/>
  <c r="T2656" i="12" s="1"/>
  <c r="L2657" i="12"/>
  <c r="T2657" i="12" s="1"/>
  <c r="H2643" i="12"/>
  <c r="N2643" i="12" s="1"/>
  <c r="V2643" i="12" s="1"/>
  <c r="N2644" i="12"/>
  <c r="V2644" i="12" s="1"/>
  <c r="G2480" i="12"/>
  <c r="M2481" i="12"/>
  <c r="U2481" i="12" s="1"/>
  <c r="H2466" i="12"/>
  <c r="N2467" i="12"/>
  <c r="V2467" i="12" s="1"/>
  <c r="G2462" i="12"/>
  <c r="M2463" i="12"/>
  <c r="U2463" i="12" s="1"/>
  <c r="F2458" i="12"/>
  <c r="L2458" i="12" s="1"/>
  <c r="T2458" i="12" s="1"/>
  <c r="L2459" i="12"/>
  <c r="T2459" i="12" s="1"/>
  <c r="H2448" i="12"/>
  <c r="N2449" i="12"/>
  <c r="V2449" i="12" s="1"/>
  <c r="G2444" i="12"/>
  <c r="M2445" i="12"/>
  <c r="U2445" i="12" s="1"/>
  <c r="H2419" i="12"/>
  <c r="N2419" i="12" s="1"/>
  <c r="V2419" i="12" s="1"/>
  <c r="N2420" i="12"/>
  <c r="V2420" i="12" s="1"/>
  <c r="G2415" i="12"/>
  <c r="M2416" i="12"/>
  <c r="U2416" i="12" s="1"/>
  <c r="F2409" i="12"/>
  <c r="L2410" i="12"/>
  <c r="T2410" i="12" s="1"/>
  <c r="H2401" i="12"/>
  <c r="N2401" i="12" s="1"/>
  <c r="V2401" i="12" s="1"/>
  <c r="N2402" i="12"/>
  <c r="V2402" i="12" s="1"/>
  <c r="G2397" i="12"/>
  <c r="M2398" i="12"/>
  <c r="U2398" i="12" s="1"/>
  <c r="F2383" i="12"/>
  <c r="L2383" i="12" s="1"/>
  <c r="T2383" i="12" s="1"/>
  <c r="L2384" i="12"/>
  <c r="T2384" i="12" s="1"/>
  <c r="G2374" i="12"/>
  <c r="M2374" i="12" s="1"/>
  <c r="U2374" i="12" s="1"/>
  <c r="M2375" i="12"/>
  <c r="U2375" i="12" s="1"/>
  <c r="F2367" i="12"/>
  <c r="L2368" i="12"/>
  <c r="T2368" i="12" s="1"/>
  <c r="H2358" i="12"/>
  <c r="N2359" i="12"/>
  <c r="V2359" i="12" s="1"/>
  <c r="G2353" i="12"/>
  <c r="M2354" i="12"/>
  <c r="U2354" i="12" s="1"/>
  <c r="F2347" i="12"/>
  <c r="L2348" i="12"/>
  <c r="T2348" i="12" s="1"/>
  <c r="G2326" i="12"/>
  <c r="M2327" i="12"/>
  <c r="U2327" i="12" s="1"/>
  <c r="F2316" i="12"/>
  <c r="L2317" i="12"/>
  <c r="T2317" i="12" s="1"/>
  <c r="H2308" i="12"/>
  <c r="N2308" i="12" s="1"/>
  <c r="V2308" i="12" s="1"/>
  <c r="N2309" i="12"/>
  <c r="V2309" i="12" s="1"/>
  <c r="G2305" i="12"/>
  <c r="M2305" i="12" s="1"/>
  <c r="U2305" i="12" s="1"/>
  <c r="M2306" i="12"/>
  <c r="U2306" i="12" s="1"/>
  <c r="F2302" i="12"/>
  <c r="L2303" i="12"/>
  <c r="T2303" i="12" s="1"/>
  <c r="G2282" i="12"/>
  <c r="M2283" i="12"/>
  <c r="U2283" i="12" s="1"/>
  <c r="F2277" i="12"/>
  <c r="L2278" i="12"/>
  <c r="T2278" i="12" s="1"/>
  <c r="H2267" i="12"/>
  <c r="N2268" i="12"/>
  <c r="V2268" i="12" s="1"/>
  <c r="G2258" i="12"/>
  <c r="M2259" i="12"/>
  <c r="U2259" i="12" s="1"/>
  <c r="H2218" i="12"/>
  <c r="N2219" i="12"/>
  <c r="V2219" i="12" s="1"/>
  <c r="G2198" i="12"/>
  <c r="M2199" i="12"/>
  <c r="U2199" i="12" s="1"/>
  <c r="F2194" i="12"/>
  <c r="L2195" i="12"/>
  <c r="T2195" i="12" s="1"/>
  <c r="H2186" i="12"/>
  <c r="N2187" i="12"/>
  <c r="V2187" i="12" s="1"/>
  <c r="F2178" i="12"/>
  <c r="L2179" i="12"/>
  <c r="T2179" i="12" s="1"/>
  <c r="H2167" i="12"/>
  <c r="N2168" i="12"/>
  <c r="V2168" i="12" s="1"/>
  <c r="G2163" i="12"/>
  <c r="M2164" i="12"/>
  <c r="U2164" i="12" s="1"/>
  <c r="F2159" i="12"/>
  <c r="L2160" i="12"/>
  <c r="T2160" i="12" s="1"/>
  <c r="G2144" i="12"/>
  <c r="M2145" i="12"/>
  <c r="U2145" i="12" s="1"/>
  <c r="F2140" i="12"/>
  <c r="L2141" i="12"/>
  <c r="T2141" i="12" s="1"/>
  <c r="H2133" i="12"/>
  <c r="N2133" i="12" s="1"/>
  <c r="V2133" i="12" s="1"/>
  <c r="N2134" i="12"/>
  <c r="V2134" i="12" s="1"/>
  <c r="H2119" i="12"/>
  <c r="N2119" i="12" s="1"/>
  <c r="V2119" i="12" s="1"/>
  <c r="N2120" i="12"/>
  <c r="V2120" i="12" s="1"/>
  <c r="G2115" i="12"/>
  <c r="M2116" i="12"/>
  <c r="U2116" i="12" s="1"/>
  <c r="F2097" i="12"/>
  <c r="L2098" i="12"/>
  <c r="T2098" i="12" s="1"/>
  <c r="G2085" i="12"/>
  <c r="M2085" i="12" s="1"/>
  <c r="U2085" i="12" s="1"/>
  <c r="M2086" i="12"/>
  <c r="U2086" i="12" s="1"/>
  <c r="F2082" i="12"/>
  <c r="L2082" i="12" s="1"/>
  <c r="T2082" i="12" s="1"/>
  <c r="L2083" i="12"/>
  <c r="T2083" i="12" s="1"/>
  <c r="H2069" i="12"/>
  <c r="N2070" i="12"/>
  <c r="V2070" i="12" s="1"/>
  <c r="G2065" i="12"/>
  <c r="M2066" i="12"/>
  <c r="U2066" i="12" s="1"/>
  <c r="F2060" i="12"/>
  <c r="L2060" i="12" s="1"/>
  <c r="T2060" i="12" s="1"/>
  <c r="L2061" i="12"/>
  <c r="T2061" i="12" s="1"/>
  <c r="G2048" i="12"/>
  <c r="M2048" i="12" s="1"/>
  <c r="U2048" i="12" s="1"/>
  <c r="M2049" i="12"/>
  <c r="U2049" i="12" s="1"/>
  <c r="F2044" i="12"/>
  <c r="L2044" i="12" s="1"/>
  <c r="T2044" i="12" s="1"/>
  <c r="L2045" i="12"/>
  <c r="T2045" i="12" s="1"/>
  <c r="H2038" i="12"/>
  <c r="N2038" i="12" s="1"/>
  <c r="V2038" i="12" s="1"/>
  <c r="N2039" i="12"/>
  <c r="V2039" i="12" s="1"/>
  <c r="G2030" i="12"/>
  <c r="M2030" i="12" s="1"/>
  <c r="U2030" i="12" s="1"/>
  <c r="M2033" i="12"/>
  <c r="U2033" i="12" s="1"/>
  <c r="F2027" i="12"/>
  <c r="L2027" i="12" s="1"/>
  <c r="T2027" i="12" s="1"/>
  <c r="L2028" i="12"/>
  <c r="T2028" i="12" s="1"/>
  <c r="G2014" i="12"/>
  <c r="M2015" i="12"/>
  <c r="U2015" i="12" s="1"/>
  <c r="F2010" i="12"/>
  <c r="L2011" i="12"/>
  <c r="T2011" i="12" s="1"/>
  <c r="H2001" i="12"/>
  <c r="N2002" i="12"/>
  <c r="V2002" i="12" s="1"/>
  <c r="G1997" i="12"/>
  <c r="M1998" i="12"/>
  <c r="U1998" i="12" s="1"/>
  <c r="H1981" i="12"/>
  <c r="N1982" i="12"/>
  <c r="V1982" i="12" s="1"/>
  <c r="G1977" i="12"/>
  <c r="M1977" i="12" s="1"/>
  <c r="U1977" i="12" s="1"/>
  <c r="M1978" i="12"/>
  <c r="U1978" i="12" s="1"/>
  <c r="F1974" i="12"/>
  <c r="L1974" i="12" s="1"/>
  <c r="T1974" i="12" s="1"/>
  <c r="L1975" i="12"/>
  <c r="T1975" i="12" s="1"/>
  <c r="H1966" i="12"/>
  <c r="N1967" i="12"/>
  <c r="V1967" i="12" s="1"/>
  <c r="G1955" i="12"/>
  <c r="M1956" i="12"/>
  <c r="U1956" i="12" s="1"/>
  <c r="H1935" i="12"/>
  <c r="N1936" i="12"/>
  <c r="V1936" i="12" s="1"/>
  <c r="G1930" i="12"/>
  <c r="M1931" i="12"/>
  <c r="U1931" i="12" s="1"/>
  <c r="F1926" i="12"/>
  <c r="L1927" i="12"/>
  <c r="T1927" i="12" s="1"/>
  <c r="H1915" i="12"/>
  <c r="N1916" i="12"/>
  <c r="V1916" i="12" s="1"/>
  <c r="G1910" i="12"/>
  <c r="M1911" i="12"/>
  <c r="U1911" i="12" s="1"/>
  <c r="H1891" i="12"/>
  <c r="N1892" i="12"/>
  <c r="V1892" i="12" s="1"/>
  <c r="G1880" i="12"/>
  <c r="M1880" i="12" s="1"/>
  <c r="U1880" i="12" s="1"/>
  <c r="M1881" i="12"/>
  <c r="U1881" i="12" s="1"/>
  <c r="F1877" i="12"/>
  <c r="L1877" i="12" s="1"/>
  <c r="T1877" i="12" s="1"/>
  <c r="L1878" i="12"/>
  <c r="T1878" i="12" s="1"/>
  <c r="H1869" i="12"/>
  <c r="N1869" i="12" s="1"/>
  <c r="V1869" i="12" s="1"/>
  <c r="N1870" i="12"/>
  <c r="V1870" i="12" s="1"/>
  <c r="G1864" i="12"/>
  <c r="M1865" i="12"/>
  <c r="U1865" i="12" s="1"/>
  <c r="H1839" i="12"/>
  <c r="N1840" i="12"/>
  <c r="V1840" i="12" s="1"/>
  <c r="G1835" i="12"/>
  <c r="M1835" i="12" s="1"/>
  <c r="U1835" i="12" s="1"/>
  <c r="M1836" i="12"/>
  <c r="U1836" i="12" s="1"/>
  <c r="F1832" i="12"/>
  <c r="L1832" i="12" s="1"/>
  <c r="T1832" i="12" s="1"/>
  <c r="L1833" i="12"/>
  <c r="T1833" i="12" s="1"/>
  <c r="H1820" i="12"/>
  <c r="N1821" i="12"/>
  <c r="V1821" i="12" s="1"/>
  <c r="G1816" i="12"/>
  <c r="M1817" i="12"/>
  <c r="U1817" i="12" s="1"/>
  <c r="H1797" i="12"/>
  <c r="N1798" i="12"/>
  <c r="V1798" i="12" s="1"/>
  <c r="G1790" i="12"/>
  <c r="M1791" i="12"/>
  <c r="U1791" i="12" s="1"/>
  <c r="F1786" i="12"/>
  <c r="L1787" i="12"/>
  <c r="T1787" i="12" s="1"/>
  <c r="H1777" i="12"/>
  <c r="N1778" i="12"/>
  <c r="V1778" i="12" s="1"/>
  <c r="F1767" i="12"/>
  <c r="L1768" i="12"/>
  <c r="T1768" i="12" s="1"/>
  <c r="H1757" i="12"/>
  <c r="N1758" i="12"/>
  <c r="V1758" i="12" s="1"/>
  <c r="G1742" i="12"/>
  <c r="M1743" i="12"/>
  <c r="U1743" i="12" s="1"/>
  <c r="F1733" i="12"/>
  <c r="L1734" i="12"/>
  <c r="T1734" i="12" s="1"/>
  <c r="H1725" i="12"/>
  <c r="N1726" i="12"/>
  <c r="V1726" i="12" s="1"/>
  <c r="F1717" i="12"/>
  <c r="L1718" i="12"/>
  <c r="T1718" i="12" s="1"/>
  <c r="H1705" i="12"/>
  <c r="N1706" i="12"/>
  <c r="V1706" i="12" s="1"/>
  <c r="G1701" i="12"/>
  <c r="M1702" i="12"/>
  <c r="U1702" i="12" s="1"/>
  <c r="F1697" i="12"/>
  <c r="L1698" i="12"/>
  <c r="T1698" i="12" s="1"/>
  <c r="G1688" i="12"/>
  <c r="M1689" i="12"/>
  <c r="U1689" i="12" s="1"/>
  <c r="F1683" i="12"/>
  <c r="L1684" i="12"/>
  <c r="T1684" i="12" s="1"/>
  <c r="F1659" i="12"/>
  <c r="L1659" i="12" s="1"/>
  <c r="T1659" i="12" s="1"/>
  <c r="L1660" i="12"/>
  <c r="T1660" i="12" s="1"/>
  <c r="H1650" i="12"/>
  <c r="N1651" i="12"/>
  <c r="V1651" i="12" s="1"/>
  <c r="G1646" i="12"/>
  <c r="M1647" i="12"/>
  <c r="U1647" i="12" s="1"/>
  <c r="F1641" i="12"/>
  <c r="L1642" i="12"/>
  <c r="T1642" i="12" s="1"/>
  <c r="F1624" i="12"/>
  <c r="L1624" i="12" s="1"/>
  <c r="T1624" i="12" s="1"/>
  <c r="L1625" i="12"/>
  <c r="T1625" i="12" s="1"/>
  <c r="G1604" i="12"/>
  <c r="M1605" i="12"/>
  <c r="U1605" i="12" s="1"/>
  <c r="F1600" i="12"/>
  <c r="L1601" i="12"/>
  <c r="T1601" i="12" s="1"/>
  <c r="H1591" i="12"/>
  <c r="N1592" i="12"/>
  <c r="V1592" i="12" s="1"/>
  <c r="F1574" i="12"/>
  <c r="L1574" i="12" s="1"/>
  <c r="T1574" i="12" s="1"/>
  <c r="L1575" i="12"/>
  <c r="T1575" i="12" s="1"/>
  <c r="H1567" i="12"/>
  <c r="N1568" i="12"/>
  <c r="V1568" i="12" s="1"/>
  <c r="G1563" i="12"/>
  <c r="M1564" i="12"/>
  <c r="U1564" i="12" s="1"/>
  <c r="F1559" i="12"/>
  <c r="L1560" i="12"/>
  <c r="T1560" i="12" s="1"/>
  <c r="G1545" i="12"/>
  <c r="M1546" i="12"/>
  <c r="U1546" i="12" s="1"/>
  <c r="F1541" i="12"/>
  <c r="L1542" i="12"/>
  <c r="T1542" i="12" s="1"/>
  <c r="H1531" i="12"/>
  <c r="N1531" i="12" s="1"/>
  <c r="V1531" i="12" s="1"/>
  <c r="N1532" i="12"/>
  <c r="V1532" i="12" s="1"/>
  <c r="G1520" i="12"/>
  <c r="M1521" i="12"/>
  <c r="U1521" i="12" s="1"/>
  <c r="H1503" i="12"/>
  <c r="N1504" i="12"/>
  <c r="V1504" i="12" s="1"/>
  <c r="G1499" i="12"/>
  <c r="M1500" i="12"/>
  <c r="U1500" i="12" s="1"/>
  <c r="F1495" i="12"/>
  <c r="L1496" i="12"/>
  <c r="T1496" i="12" s="1"/>
  <c r="H1484" i="12"/>
  <c r="N1484" i="12" s="1"/>
  <c r="V1484" i="12" s="1"/>
  <c r="N1485" i="12"/>
  <c r="V1485" i="12" s="1"/>
  <c r="G1480" i="12"/>
  <c r="M1480" i="12" s="1"/>
  <c r="U1480" i="12" s="1"/>
  <c r="M1481" i="12"/>
  <c r="U1481" i="12" s="1"/>
  <c r="H1463" i="12"/>
  <c r="N1463" i="12" s="1"/>
  <c r="V1463" i="12" s="1"/>
  <c r="N1464" i="12"/>
  <c r="V1464" i="12" s="1"/>
  <c r="G1460" i="12"/>
  <c r="M1460" i="12" s="1"/>
  <c r="U1460" i="12" s="1"/>
  <c r="M1461" i="12"/>
  <c r="U1461" i="12" s="1"/>
  <c r="F1455" i="12"/>
  <c r="L1456" i="12"/>
  <c r="T1456" i="12" s="1"/>
  <c r="H1433" i="12"/>
  <c r="N1434" i="12"/>
  <c r="V1434" i="12" s="1"/>
  <c r="G1428" i="12"/>
  <c r="M1429" i="12"/>
  <c r="U1429" i="12" s="1"/>
  <c r="G1407" i="12"/>
  <c r="M1407" i="12" s="1"/>
  <c r="U1407" i="12" s="1"/>
  <c r="M1408" i="12"/>
  <c r="U1408" i="12" s="1"/>
  <c r="F1403" i="12"/>
  <c r="L1404" i="12"/>
  <c r="T1404" i="12" s="1"/>
  <c r="H1392" i="12"/>
  <c r="N1393" i="12"/>
  <c r="V1393" i="12" s="1"/>
  <c r="F1374" i="12"/>
  <c r="L1375" i="12"/>
  <c r="T1375" i="12" s="1"/>
  <c r="H1362" i="12"/>
  <c r="N1363" i="12"/>
  <c r="V1363" i="12" s="1"/>
  <c r="G1354" i="12"/>
  <c r="M1355" i="12"/>
  <c r="U1355" i="12" s="1"/>
  <c r="F1350" i="12"/>
  <c r="L1351" i="12"/>
  <c r="T1351" i="12" s="1"/>
  <c r="G1334" i="12"/>
  <c r="M1335" i="12"/>
  <c r="U1335" i="12" s="1"/>
  <c r="F1330" i="12"/>
  <c r="L1331" i="12"/>
  <c r="T1331" i="12" s="1"/>
  <c r="H1322" i="12"/>
  <c r="N1323" i="12"/>
  <c r="V1323" i="12" s="1"/>
  <c r="G1318" i="12"/>
  <c r="M1319" i="12"/>
  <c r="U1319" i="12" s="1"/>
  <c r="F1289" i="12"/>
  <c r="L1290" i="12"/>
  <c r="T1290" i="12" s="1"/>
  <c r="H1279" i="12"/>
  <c r="N1280" i="12"/>
  <c r="V1280" i="12" s="1"/>
  <c r="G1275" i="12"/>
  <c r="M1276" i="12"/>
  <c r="U1276" i="12" s="1"/>
  <c r="F1255" i="12"/>
  <c r="L1256" i="12"/>
  <c r="T1256" i="12" s="1"/>
  <c r="H1247" i="12"/>
  <c r="N1248" i="12"/>
  <c r="V1248" i="12" s="1"/>
  <c r="F1239" i="12"/>
  <c r="L1240" i="12"/>
  <c r="T1240" i="12" s="1"/>
  <c r="H1231" i="12"/>
  <c r="N1232" i="12"/>
  <c r="V1232" i="12" s="1"/>
  <c r="G1227" i="12"/>
  <c r="M1227" i="12" s="1"/>
  <c r="U1227" i="12" s="1"/>
  <c r="M1228" i="12"/>
  <c r="U1228" i="12" s="1"/>
  <c r="F1224" i="12"/>
  <c r="L1225" i="12"/>
  <c r="T1225" i="12" s="1"/>
  <c r="G1205" i="12"/>
  <c r="M1206" i="12"/>
  <c r="U1206" i="12" s="1"/>
  <c r="F1199" i="12"/>
  <c r="L1200" i="12"/>
  <c r="T1200" i="12" s="1"/>
  <c r="H1190" i="12"/>
  <c r="N1191" i="12"/>
  <c r="V1191" i="12" s="1"/>
  <c r="G1186" i="12"/>
  <c r="M1187" i="12"/>
  <c r="U1187" i="12" s="1"/>
  <c r="F1182" i="12"/>
  <c r="L1183" i="12"/>
  <c r="T1183" i="12" s="1"/>
  <c r="G1163" i="12"/>
  <c r="M1163" i="12" s="1"/>
  <c r="U1163" i="12" s="1"/>
  <c r="M1164" i="12"/>
  <c r="U1164" i="12" s="1"/>
  <c r="F1159" i="12"/>
  <c r="L1160" i="12"/>
  <c r="T1160" i="12" s="1"/>
  <c r="H1151" i="12"/>
  <c r="N1152" i="12"/>
  <c r="V1152" i="12" s="1"/>
  <c r="G1147" i="12"/>
  <c r="M1148" i="12"/>
  <c r="U1148" i="12" s="1"/>
  <c r="H1122" i="12"/>
  <c r="N1122" i="12" s="1"/>
  <c r="V1122" i="12" s="1"/>
  <c r="N1123" i="12"/>
  <c r="V1123" i="12" s="1"/>
  <c r="G1118" i="12"/>
  <c r="M1118" i="12" s="1"/>
  <c r="U1118" i="12" s="1"/>
  <c r="M1119" i="12"/>
  <c r="U1119" i="12" s="1"/>
  <c r="F1115" i="12"/>
  <c r="L1115" i="12" s="1"/>
  <c r="T1115" i="12" s="1"/>
  <c r="L1116" i="12"/>
  <c r="T1116" i="12" s="1"/>
  <c r="H1107" i="12"/>
  <c r="N1108" i="12"/>
  <c r="V1108" i="12" s="1"/>
  <c r="F1099" i="12"/>
  <c r="L1100" i="12"/>
  <c r="T1100" i="12" s="1"/>
  <c r="H1092" i="12"/>
  <c r="N1092" i="12" s="1"/>
  <c r="V1092" i="12" s="1"/>
  <c r="N1093" i="12"/>
  <c r="V1093" i="12" s="1"/>
  <c r="G1086" i="12"/>
  <c r="M1086" i="12" s="1"/>
  <c r="U1086" i="12" s="1"/>
  <c r="M1087" i="12"/>
  <c r="U1087" i="12" s="1"/>
  <c r="F1083" i="12"/>
  <c r="L1083" i="12" s="1"/>
  <c r="T1083" i="12" s="1"/>
  <c r="L1084" i="12"/>
  <c r="T1084" i="12" s="1"/>
  <c r="F1069" i="12"/>
  <c r="L1069" i="12" s="1"/>
  <c r="T1069" i="12" s="1"/>
  <c r="L1070" i="12"/>
  <c r="T1070" i="12" s="1"/>
  <c r="H1063" i="12"/>
  <c r="N1064" i="12"/>
  <c r="V1064" i="12" s="1"/>
  <c r="F1036" i="12"/>
  <c r="L1036" i="12" s="1"/>
  <c r="T1036" i="12" s="1"/>
  <c r="L1037" i="12"/>
  <c r="T1037" i="12" s="1"/>
  <c r="G1027" i="12"/>
  <c r="M1027" i="12" s="1"/>
  <c r="U1027" i="12" s="1"/>
  <c r="M1028" i="12"/>
  <c r="U1028" i="12" s="1"/>
  <c r="H1014" i="12"/>
  <c r="N1014" i="12" s="1"/>
  <c r="V1014" i="12" s="1"/>
  <c r="N1015" i="12"/>
  <c r="V1015" i="12" s="1"/>
  <c r="G1004" i="12"/>
  <c r="M1005" i="12"/>
  <c r="U1005" i="12" s="1"/>
  <c r="F1000" i="12"/>
  <c r="L1001" i="12"/>
  <c r="T1001" i="12" s="1"/>
  <c r="H991" i="12"/>
  <c r="N994" i="12"/>
  <c r="V994" i="12" s="1"/>
  <c r="F985" i="12"/>
  <c r="L985" i="12" s="1"/>
  <c r="T985" i="12" s="1"/>
  <c r="L986" i="12"/>
  <c r="T986" i="12" s="1"/>
  <c r="G961" i="12"/>
  <c r="M961" i="12" s="1"/>
  <c r="U961" i="12" s="1"/>
  <c r="M962" i="12"/>
  <c r="U962" i="12" s="1"/>
  <c r="F958" i="12"/>
  <c r="L958" i="12" s="1"/>
  <c r="T958" i="12" s="1"/>
  <c r="L959" i="12"/>
  <c r="T959" i="12" s="1"/>
  <c r="H924" i="12"/>
  <c r="N925" i="12"/>
  <c r="V925" i="12" s="1"/>
  <c r="H910" i="12"/>
  <c r="N911" i="12"/>
  <c r="V911" i="12" s="1"/>
  <c r="H889" i="12"/>
  <c r="N889" i="12" s="1"/>
  <c r="V889" i="12" s="1"/>
  <c r="N893" i="12"/>
  <c r="V893" i="12" s="1"/>
  <c r="G886" i="12"/>
  <c r="M886" i="12" s="1"/>
  <c r="U886" i="12" s="1"/>
  <c r="M887" i="12"/>
  <c r="U887" i="12" s="1"/>
  <c r="F883" i="12"/>
  <c r="L883" i="12" s="1"/>
  <c r="T883" i="12" s="1"/>
  <c r="L884" i="12"/>
  <c r="T884" i="12" s="1"/>
  <c r="F854" i="12"/>
  <c r="L855" i="12"/>
  <c r="T855" i="12" s="1"/>
  <c r="H846" i="12"/>
  <c r="N846" i="12" s="1"/>
  <c r="V846" i="12" s="1"/>
  <c r="N847" i="12"/>
  <c r="V847" i="12" s="1"/>
  <c r="G841" i="12"/>
  <c r="M842" i="12"/>
  <c r="U842" i="12" s="1"/>
  <c r="H813" i="12"/>
  <c r="N813" i="12" s="1"/>
  <c r="V813" i="12" s="1"/>
  <c r="N814" i="12"/>
  <c r="V814" i="12" s="1"/>
  <c r="G810" i="12"/>
  <c r="M810" i="12" s="1"/>
  <c r="U810" i="12" s="1"/>
  <c r="M811" i="12"/>
  <c r="U811" i="12" s="1"/>
  <c r="F807" i="12"/>
  <c r="L808" i="12"/>
  <c r="T808" i="12" s="1"/>
  <c r="G793" i="12"/>
  <c r="M794" i="12"/>
  <c r="U794" i="12" s="1"/>
  <c r="F788" i="12"/>
  <c r="L788" i="12" s="1"/>
  <c r="T788" i="12" s="1"/>
  <c r="L789" i="12"/>
  <c r="T789" i="12" s="1"/>
  <c r="G758" i="12"/>
  <c r="M759" i="12"/>
  <c r="U759" i="12" s="1"/>
  <c r="F754" i="12"/>
  <c r="L755" i="12"/>
  <c r="T755" i="12" s="1"/>
  <c r="F737" i="12"/>
  <c r="L738" i="12"/>
  <c r="T738" i="12" s="1"/>
  <c r="H729" i="12"/>
  <c r="N730" i="12"/>
  <c r="V730" i="12" s="1"/>
  <c r="F722" i="12"/>
  <c r="L722" i="12" s="1"/>
  <c r="T722" i="12" s="1"/>
  <c r="L723" i="12"/>
  <c r="T723" i="12" s="1"/>
  <c r="H715" i="12"/>
  <c r="N716" i="12"/>
  <c r="V716" i="12" s="1"/>
  <c r="G711" i="12"/>
  <c r="M712" i="12"/>
  <c r="U712" i="12" s="1"/>
  <c r="H696" i="12"/>
  <c r="N697" i="12"/>
  <c r="V697" i="12" s="1"/>
  <c r="H682" i="12"/>
  <c r="N682" i="12" s="1"/>
  <c r="V682" i="12" s="1"/>
  <c r="N683" i="12"/>
  <c r="V683" i="12" s="1"/>
  <c r="G660" i="12"/>
  <c r="M661" i="12"/>
  <c r="U661" i="12" s="1"/>
  <c r="G609" i="12"/>
  <c r="M610" i="12"/>
  <c r="U610" i="12" s="1"/>
  <c r="F605" i="12"/>
  <c r="L606" i="12"/>
  <c r="T606" i="12" s="1"/>
  <c r="F556" i="12"/>
  <c r="L557" i="12"/>
  <c r="T557" i="12" s="1"/>
  <c r="H548" i="12"/>
  <c r="N549" i="12"/>
  <c r="V549" i="12" s="1"/>
  <c r="G542" i="12"/>
  <c r="M543" i="12"/>
  <c r="U543" i="12" s="1"/>
  <c r="F538" i="12"/>
  <c r="L539" i="12"/>
  <c r="T539" i="12" s="1"/>
  <c r="G518" i="12"/>
  <c r="M519" i="12"/>
  <c r="U519" i="12" s="1"/>
  <c r="F514" i="12"/>
  <c r="L515" i="12"/>
  <c r="T515" i="12" s="1"/>
  <c r="H501" i="12"/>
  <c r="N502" i="12"/>
  <c r="V502" i="12" s="1"/>
  <c r="G497" i="12"/>
  <c r="M497" i="12" s="1"/>
  <c r="U497" i="12" s="1"/>
  <c r="M498" i="12"/>
  <c r="U498" i="12" s="1"/>
  <c r="H483" i="12"/>
  <c r="N484" i="12"/>
  <c r="V484" i="12" s="1"/>
  <c r="G479" i="12"/>
  <c r="M480" i="12"/>
  <c r="U480" i="12" s="1"/>
  <c r="F464" i="12"/>
  <c r="L465" i="12"/>
  <c r="T465" i="12" s="1"/>
  <c r="G449" i="12"/>
  <c r="M450" i="12"/>
  <c r="U450" i="12" s="1"/>
  <c r="F445" i="12"/>
  <c r="L445" i="12" s="1"/>
  <c r="T445" i="12" s="1"/>
  <c r="L446" i="12"/>
  <c r="T446" i="12" s="1"/>
  <c r="H434" i="12"/>
  <c r="N435" i="12"/>
  <c r="V435" i="12" s="1"/>
  <c r="F426" i="12"/>
  <c r="L427" i="12"/>
  <c r="T427" i="12" s="1"/>
  <c r="F375" i="12"/>
  <c r="L376" i="12"/>
  <c r="T376" i="12" s="1"/>
  <c r="H156" i="12"/>
  <c r="N157" i="12"/>
  <c r="V157" i="12" s="1"/>
  <c r="H3118" i="12"/>
  <c r="N3118" i="12" s="1"/>
  <c r="V3118" i="12" s="1"/>
  <c r="N3119" i="12"/>
  <c r="V3119" i="12" s="1"/>
  <c r="G3115" i="12"/>
  <c r="M3115" i="12" s="1"/>
  <c r="U3115" i="12" s="1"/>
  <c r="M3116" i="12"/>
  <c r="U3116" i="12" s="1"/>
  <c r="F3109" i="12"/>
  <c r="L3109" i="12" s="1"/>
  <c r="T3109" i="12" s="1"/>
  <c r="L3110" i="12"/>
  <c r="T3110" i="12" s="1"/>
  <c r="H3091" i="12"/>
  <c r="N3092" i="12"/>
  <c r="V3092" i="12" s="1"/>
  <c r="G3086" i="12"/>
  <c r="M3087" i="12"/>
  <c r="U3087" i="12" s="1"/>
  <c r="F3076" i="12"/>
  <c r="L3077" i="12"/>
  <c r="T3077" i="12" s="1"/>
  <c r="H3061" i="12"/>
  <c r="N3061" i="12" s="1"/>
  <c r="V3061" i="12" s="1"/>
  <c r="N3062" i="12"/>
  <c r="V3062" i="12" s="1"/>
  <c r="G3058" i="12"/>
  <c r="M3059" i="12"/>
  <c r="U3059" i="12" s="1"/>
  <c r="F3054" i="12"/>
  <c r="L3055" i="12"/>
  <c r="T3055" i="12" s="1"/>
  <c r="H3035" i="12"/>
  <c r="N3035" i="12" s="1"/>
  <c r="V3035" i="12" s="1"/>
  <c r="N3036" i="12"/>
  <c r="V3036" i="12" s="1"/>
  <c r="F3012" i="12"/>
  <c r="L3013" i="12"/>
  <c r="T3013" i="12" s="1"/>
  <c r="H3004" i="12"/>
  <c r="N3004" i="12" s="1"/>
  <c r="V3004" i="12" s="1"/>
  <c r="N3005" i="12"/>
  <c r="V3005" i="12" s="1"/>
  <c r="G3001" i="12"/>
  <c r="M3001" i="12" s="1"/>
  <c r="U3001" i="12" s="1"/>
  <c r="M3002" i="12"/>
  <c r="U3002" i="12" s="1"/>
  <c r="F2997" i="12"/>
  <c r="L2998" i="12"/>
  <c r="T2998" i="12" s="1"/>
  <c r="H2982" i="12"/>
  <c r="N2982" i="12" s="1"/>
  <c r="V2982" i="12" s="1"/>
  <c r="N2983" i="12"/>
  <c r="V2983" i="12" s="1"/>
  <c r="G2979" i="12"/>
  <c r="M2980" i="12"/>
  <c r="U2980" i="12" s="1"/>
  <c r="F2975" i="12"/>
  <c r="L2976" i="12"/>
  <c r="T2976" i="12" s="1"/>
  <c r="H2964" i="12"/>
  <c r="N2964" i="12" s="1"/>
  <c r="V2964" i="12" s="1"/>
  <c r="N2965" i="12"/>
  <c r="V2965" i="12" s="1"/>
  <c r="G2961" i="12"/>
  <c r="M2961" i="12" s="1"/>
  <c r="U2961" i="12" s="1"/>
  <c r="M2962" i="12"/>
  <c r="U2962" i="12" s="1"/>
  <c r="F2958" i="12"/>
  <c r="L2958" i="12" s="1"/>
  <c r="T2958" i="12" s="1"/>
  <c r="L2959" i="12"/>
  <c r="T2959" i="12" s="1"/>
  <c r="H2949" i="12"/>
  <c r="N2950" i="12"/>
  <c r="V2950" i="12" s="1"/>
  <c r="G2943" i="12"/>
  <c r="M2943" i="12" s="1"/>
  <c r="U2943" i="12" s="1"/>
  <c r="M2944" i="12"/>
  <c r="U2944" i="12" s="1"/>
  <c r="F2940" i="12"/>
  <c r="L2941" i="12"/>
  <c r="T2941" i="12" s="1"/>
  <c r="H2931" i="12"/>
  <c r="N2932" i="12"/>
  <c r="V2932" i="12" s="1"/>
  <c r="G2927" i="12"/>
  <c r="M2928" i="12"/>
  <c r="U2928" i="12" s="1"/>
  <c r="F2921" i="12"/>
  <c r="L2922" i="12"/>
  <c r="T2922" i="12" s="1"/>
  <c r="H2914" i="12"/>
  <c r="N2914" i="12" s="1"/>
  <c r="V2914" i="12" s="1"/>
  <c r="N2915" i="12"/>
  <c r="V2915" i="12" s="1"/>
  <c r="G2910" i="12"/>
  <c r="M2911" i="12"/>
  <c r="U2911" i="12" s="1"/>
  <c r="F2906" i="12"/>
  <c r="L2907" i="12"/>
  <c r="T2907" i="12" s="1"/>
  <c r="H2898" i="12"/>
  <c r="N2899" i="12"/>
  <c r="V2899" i="12" s="1"/>
  <c r="G2894" i="12"/>
  <c r="M2894" i="12" s="1"/>
  <c r="U2894" i="12" s="1"/>
  <c r="M2895" i="12"/>
  <c r="U2895" i="12" s="1"/>
  <c r="F2891" i="12"/>
  <c r="L2891" i="12" s="1"/>
  <c r="T2891" i="12" s="1"/>
  <c r="L2892" i="12"/>
  <c r="T2892" i="12" s="1"/>
  <c r="H2884" i="12"/>
  <c r="N2885" i="12"/>
  <c r="V2885" i="12" s="1"/>
  <c r="G2876" i="12"/>
  <c r="M2877" i="12"/>
  <c r="U2877" i="12" s="1"/>
  <c r="F2866" i="12"/>
  <c r="L2866" i="12" s="1"/>
  <c r="T2866" i="12" s="1"/>
  <c r="L2867" i="12"/>
  <c r="T2867" i="12" s="1"/>
  <c r="H2859" i="12"/>
  <c r="N2860" i="12"/>
  <c r="V2860" i="12" s="1"/>
  <c r="G2851" i="12"/>
  <c r="M2852" i="12"/>
  <c r="U2852" i="12" s="1"/>
  <c r="F2847" i="12"/>
  <c r="L2847" i="12" s="1"/>
  <c r="T2847" i="12" s="1"/>
  <c r="L2848" i="12"/>
  <c r="T2848" i="12" s="1"/>
  <c r="H2838" i="12"/>
  <c r="N2839" i="12"/>
  <c r="V2839" i="12" s="1"/>
  <c r="G2829" i="12"/>
  <c r="M2830" i="12"/>
  <c r="U2830" i="12" s="1"/>
  <c r="F2825" i="12"/>
  <c r="L2826" i="12"/>
  <c r="T2826" i="12" s="1"/>
  <c r="H2817" i="12"/>
  <c r="N2818" i="12"/>
  <c r="V2818" i="12" s="1"/>
  <c r="G2813" i="12"/>
  <c r="M2814" i="12"/>
  <c r="U2814" i="12" s="1"/>
  <c r="H2803" i="12"/>
  <c r="N2804" i="12"/>
  <c r="V2804" i="12" s="1"/>
  <c r="G2799" i="12"/>
  <c r="M2800" i="12"/>
  <c r="U2800" i="12" s="1"/>
  <c r="F2795" i="12"/>
  <c r="L2795" i="12" s="1"/>
  <c r="T2795" i="12" s="1"/>
  <c r="L2796" i="12"/>
  <c r="T2796" i="12" s="1"/>
  <c r="H2789" i="12"/>
  <c r="N2790" i="12"/>
  <c r="V2790" i="12" s="1"/>
  <c r="G2785" i="12"/>
  <c r="M2785" i="12" s="1"/>
  <c r="U2785" i="12" s="1"/>
  <c r="M2786" i="12"/>
  <c r="U2786" i="12" s="1"/>
  <c r="F2782" i="12"/>
  <c r="L2782" i="12" s="1"/>
  <c r="T2782" i="12" s="1"/>
  <c r="L2783" i="12"/>
  <c r="T2783" i="12" s="1"/>
  <c r="H2774" i="12"/>
  <c r="N2775" i="12"/>
  <c r="V2775" i="12" s="1"/>
  <c r="G2770" i="12"/>
  <c r="M2771" i="12"/>
  <c r="U2771" i="12" s="1"/>
  <c r="F2766" i="12"/>
  <c r="L2767" i="12"/>
  <c r="T2767" i="12" s="1"/>
  <c r="H2758" i="12"/>
  <c r="N2759" i="12"/>
  <c r="V2759" i="12" s="1"/>
  <c r="G2754" i="12"/>
  <c r="M2755" i="12"/>
  <c r="U2755" i="12" s="1"/>
  <c r="F2748" i="12"/>
  <c r="L2748" i="12" s="1"/>
  <c r="T2748" i="12" s="1"/>
  <c r="L2749" i="12"/>
  <c r="T2749" i="12" s="1"/>
  <c r="H2735" i="12"/>
  <c r="N2735" i="12" s="1"/>
  <c r="V2735" i="12" s="1"/>
  <c r="N2736" i="12"/>
  <c r="V2736" i="12" s="1"/>
  <c r="G2732" i="12"/>
  <c r="M2733" i="12"/>
  <c r="U2733" i="12" s="1"/>
  <c r="F2728" i="12"/>
  <c r="L2729" i="12"/>
  <c r="T2729" i="12" s="1"/>
  <c r="H2716" i="12"/>
  <c r="N2716" i="12" s="1"/>
  <c r="V2716" i="12" s="1"/>
  <c r="N2717" i="12"/>
  <c r="V2717" i="12" s="1"/>
  <c r="G2713" i="12"/>
  <c r="M2713" i="12" s="1"/>
  <c r="U2713" i="12" s="1"/>
  <c r="M2714" i="12"/>
  <c r="U2714" i="12" s="1"/>
  <c r="H2697" i="12"/>
  <c r="N2698" i="12"/>
  <c r="V2698" i="12" s="1"/>
  <c r="G2692" i="12"/>
  <c r="M2693" i="12"/>
  <c r="U2693" i="12" s="1"/>
  <c r="F2688" i="12"/>
  <c r="L2688" i="12" s="1"/>
  <c r="T2688" i="12" s="1"/>
  <c r="L2689" i="12"/>
  <c r="T2689" i="12" s="1"/>
  <c r="H2681" i="12"/>
  <c r="N2681" i="12" s="1"/>
  <c r="V2681" i="12" s="1"/>
  <c r="N2682" i="12"/>
  <c r="V2682" i="12" s="1"/>
  <c r="G2678" i="12"/>
  <c r="M2678" i="12" s="1"/>
  <c r="U2678" i="12" s="1"/>
  <c r="M2679" i="12"/>
  <c r="U2679" i="12" s="1"/>
  <c r="F2675" i="12"/>
  <c r="L2675" i="12" s="1"/>
  <c r="T2675" i="12" s="1"/>
  <c r="L2676" i="12"/>
  <c r="T2676" i="12" s="1"/>
  <c r="H2667" i="12"/>
  <c r="N2667" i="12" s="1"/>
  <c r="V2667" i="12" s="1"/>
  <c r="N2668" i="12"/>
  <c r="V2668" i="12" s="1"/>
  <c r="G2664" i="12"/>
  <c r="M2664" i="12" s="1"/>
  <c r="U2664" i="12" s="1"/>
  <c r="M2665" i="12"/>
  <c r="U2665" i="12" s="1"/>
  <c r="F2659" i="12"/>
  <c r="L2659" i="12" s="1"/>
  <c r="T2659" i="12" s="1"/>
  <c r="L2660" i="12"/>
  <c r="T2660" i="12" s="1"/>
  <c r="H2649" i="12"/>
  <c r="N2649" i="12" s="1"/>
  <c r="V2649" i="12" s="1"/>
  <c r="N2650" i="12"/>
  <c r="V2650" i="12" s="1"/>
  <c r="G2643" i="12"/>
  <c r="M2643" i="12" s="1"/>
  <c r="U2643" i="12" s="1"/>
  <c r="M2644" i="12"/>
  <c r="U2644" i="12" s="1"/>
  <c r="F2480" i="12"/>
  <c r="L2481" i="12"/>
  <c r="T2481" i="12" s="1"/>
  <c r="H2470" i="12"/>
  <c r="N2471" i="12"/>
  <c r="V2471" i="12" s="1"/>
  <c r="G2466" i="12"/>
  <c r="M2467" i="12"/>
  <c r="U2467" i="12" s="1"/>
  <c r="F2462" i="12"/>
  <c r="L2463" i="12"/>
  <c r="T2463" i="12" s="1"/>
  <c r="H2455" i="12"/>
  <c r="N2455" i="12" s="1"/>
  <c r="V2455" i="12" s="1"/>
  <c r="N2456" i="12"/>
  <c r="V2456" i="12" s="1"/>
  <c r="G2448" i="12"/>
  <c r="M2449" i="12"/>
  <c r="U2449" i="12" s="1"/>
  <c r="F2444" i="12"/>
  <c r="L2445" i="12"/>
  <c r="T2445" i="12" s="1"/>
  <c r="H2422" i="12"/>
  <c r="N2422" i="12" s="1"/>
  <c r="V2422" i="12" s="1"/>
  <c r="N2423" i="12"/>
  <c r="V2423" i="12" s="1"/>
  <c r="G2419" i="12"/>
  <c r="M2419" i="12" s="1"/>
  <c r="U2419" i="12" s="1"/>
  <c r="M2420" i="12"/>
  <c r="U2420" i="12" s="1"/>
  <c r="F2415" i="12"/>
  <c r="L2416" i="12"/>
  <c r="T2416" i="12" s="1"/>
  <c r="H2404" i="12"/>
  <c r="N2404" i="12" s="1"/>
  <c r="V2404" i="12" s="1"/>
  <c r="N2405" i="12"/>
  <c r="V2405" i="12" s="1"/>
  <c r="G2401" i="12"/>
  <c r="M2401" i="12" s="1"/>
  <c r="U2401" i="12" s="1"/>
  <c r="M2402" i="12"/>
  <c r="U2402" i="12" s="1"/>
  <c r="F2397" i="12"/>
  <c r="L2398" i="12"/>
  <c r="T2398" i="12" s="1"/>
  <c r="H2380" i="12"/>
  <c r="N2380" i="12" s="1"/>
  <c r="V2380" i="12" s="1"/>
  <c r="N2381" i="12"/>
  <c r="V2381" i="12" s="1"/>
  <c r="G2377" i="12"/>
  <c r="M2377" i="12" s="1"/>
  <c r="U2377" i="12" s="1"/>
  <c r="M2378" i="12"/>
  <c r="U2378" i="12" s="1"/>
  <c r="F2374" i="12"/>
  <c r="L2375" i="12"/>
  <c r="T2375" i="12" s="1"/>
  <c r="H2363" i="12"/>
  <c r="N2364" i="12"/>
  <c r="V2364" i="12" s="1"/>
  <c r="G2358" i="12"/>
  <c r="M2359" i="12"/>
  <c r="U2359" i="12" s="1"/>
  <c r="F2353" i="12"/>
  <c r="L2354" i="12"/>
  <c r="T2354" i="12" s="1"/>
  <c r="H2334" i="12"/>
  <c r="N2334" i="12" s="1"/>
  <c r="V2334" i="12" s="1"/>
  <c r="N2335" i="12"/>
  <c r="V2335" i="12" s="1"/>
  <c r="G2331" i="12"/>
  <c r="M2331" i="12" s="1"/>
  <c r="U2331" i="12" s="1"/>
  <c r="M2332" i="12"/>
  <c r="U2332" i="12" s="1"/>
  <c r="F2326" i="12"/>
  <c r="L2327" i="12"/>
  <c r="T2327" i="12" s="1"/>
  <c r="H2312" i="12"/>
  <c r="N2313" i="12"/>
  <c r="V2313" i="12" s="1"/>
  <c r="G2308" i="12"/>
  <c r="M2308" i="12" s="1"/>
  <c r="U2308" i="12" s="1"/>
  <c r="M2309" i="12"/>
  <c r="U2309" i="12" s="1"/>
  <c r="F2305" i="12"/>
  <c r="L2305" i="12" s="1"/>
  <c r="T2305" i="12" s="1"/>
  <c r="L2306" i="12"/>
  <c r="T2306" i="12" s="1"/>
  <c r="H2296" i="12"/>
  <c r="N2297" i="12"/>
  <c r="V2297" i="12" s="1"/>
  <c r="G2290" i="12"/>
  <c r="M2290" i="12" s="1"/>
  <c r="U2290" i="12" s="1"/>
  <c r="M2291" i="12"/>
  <c r="U2291" i="12" s="1"/>
  <c r="F2282" i="12"/>
  <c r="L2283" i="12"/>
  <c r="T2283" i="12" s="1"/>
  <c r="H2273" i="12"/>
  <c r="N2274" i="12"/>
  <c r="V2274" i="12" s="1"/>
  <c r="G2267" i="12"/>
  <c r="M2268" i="12"/>
  <c r="U2268" i="12" s="1"/>
  <c r="F2258" i="12"/>
  <c r="L2259" i="12"/>
  <c r="T2259" i="12" s="1"/>
  <c r="H2223" i="12"/>
  <c r="N2224" i="12"/>
  <c r="V2224" i="12" s="1"/>
  <c r="G2218" i="12"/>
  <c r="M2219" i="12"/>
  <c r="U2219" i="12" s="1"/>
  <c r="F2198" i="12"/>
  <c r="L2199" i="12"/>
  <c r="T2199" i="12" s="1"/>
  <c r="H2190" i="12"/>
  <c r="N2191" i="12"/>
  <c r="V2191" i="12" s="1"/>
  <c r="G2186" i="12"/>
  <c r="M2187" i="12"/>
  <c r="U2187" i="12" s="1"/>
  <c r="F2182" i="12"/>
  <c r="L2183" i="12"/>
  <c r="T2183" i="12" s="1"/>
  <c r="H2174" i="12"/>
  <c r="N2175" i="12"/>
  <c r="V2175" i="12" s="1"/>
  <c r="G2167" i="12"/>
  <c r="M2168" i="12"/>
  <c r="U2168" i="12" s="1"/>
  <c r="F2163" i="12"/>
  <c r="L2164" i="12"/>
  <c r="T2164" i="12" s="1"/>
  <c r="H2155" i="12"/>
  <c r="N2156" i="12"/>
  <c r="V2156" i="12" s="1"/>
  <c r="G2151" i="12"/>
  <c r="M2152" i="12"/>
  <c r="U2152" i="12" s="1"/>
  <c r="F2144" i="12"/>
  <c r="L2145" i="12"/>
  <c r="T2145" i="12" s="1"/>
  <c r="H2136" i="12"/>
  <c r="N2136" i="12" s="1"/>
  <c r="V2136" i="12" s="1"/>
  <c r="N2137" i="12"/>
  <c r="V2137" i="12" s="1"/>
  <c r="G2133" i="12"/>
  <c r="M2133" i="12" s="1"/>
  <c r="U2133" i="12" s="1"/>
  <c r="M2134" i="12"/>
  <c r="U2134" i="12" s="1"/>
  <c r="F2130" i="12"/>
  <c r="L2130" i="12" s="1"/>
  <c r="T2130" i="12" s="1"/>
  <c r="L2131" i="12"/>
  <c r="T2131" i="12" s="1"/>
  <c r="G2119" i="12"/>
  <c r="M2119" i="12" s="1"/>
  <c r="U2119" i="12" s="1"/>
  <c r="M2120" i="12"/>
  <c r="U2120" i="12" s="1"/>
  <c r="F2115" i="12"/>
  <c r="L2116" i="12"/>
  <c r="T2116" i="12" s="1"/>
  <c r="H2093" i="12"/>
  <c r="N2094" i="12"/>
  <c r="V2094" i="12" s="1"/>
  <c r="G2089" i="12"/>
  <c r="M2090" i="12"/>
  <c r="U2090" i="12" s="1"/>
  <c r="F2085" i="12"/>
  <c r="L2085" i="12" s="1"/>
  <c r="T2085" i="12" s="1"/>
  <c r="L2086" i="12"/>
  <c r="T2086" i="12" s="1"/>
  <c r="H2073" i="12"/>
  <c r="N2074" i="12"/>
  <c r="V2074" i="12" s="1"/>
  <c r="G2069" i="12"/>
  <c r="M2070" i="12"/>
  <c r="U2070" i="12" s="1"/>
  <c r="F2065" i="12"/>
  <c r="L2066" i="12"/>
  <c r="T2066" i="12" s="1"/>
  <c r="H2057" i="12"/>
  <c r="N2057" i="12" s="1"/>
  <c r="V2057" i="12" s="1"/>
  <c r="N2058" i="12"/>
  <c r="V2058" i="12" s="1"/>
  <c r="G2051" i="12"/>
  <c r="M2051" i="12" s="1"/>
  <c r="U2051" i="12" s="1"/>
  <c r="M2052" i="12"/>
  <c r="U2052" i="12" s="1"/>
  <c r="F2048" i="12"/>
  <c r="L2049" i="12"/>
  <c r="T2049" i="12" s="1"/>
  <c r="H2041" i="12"/>
  <c r="N2041" i="12" s="1"/>
  <c r="V2041" i="12" s="1"/>
  <c r="N2042" i="12"/>
  <c r="V2042" i="12" s="1"/>
  <c r="G2038" i="12"/>
  <c r="M2039" i="12"/>
  <c r="U2039" i="12" s="1"/>
  <c r="F2030" i="12"/>
  <c r="L2030" i="12" s="1"/>
  <c r="T2030" i="12" s="1"/>
  <c r="L2033" i="12"/>
  <c r="T2033" i="12" s="1"/>
  <c r="H2022" i="12"/>
  <c r="N2023" i="12"/>
  <c r="V2023" i="12" s="1"/>
  <c r="G2018" i="12"/>
  <c r="M2019" i="12"/>
  <c r="U2019" i="12" s="1"/>
  <c r="F2014" i="12"/>
  <c r="L2015" i="12"/>
  <c r="T2015" i="12" s="1"/>
  <c r="H2005" i="12"/>
  <c r="N2006" i="12"/>
  <c r="V2006" i="12" s="1"/>
  <c r="G2001" i="12"/>
  <c r="M2002" i="12"/>
  <c r="U2002" i="12" s="1"/>
  <c r="F1997" i="12"/>
  <c r="L1998" i="12"/>
  <c r="T1998" i="12" s="1"/>
  <c r="H1986" i="12"/>
  <c r="N1987" i="12"/>
  <c r="V1987" i="12" s="1"/>
  <c r="G1981" i="12"/>
  <c r="M1982" i="12"/>
  <c r="U1982" i="12" s="1"/>
  <c r="F1977" i="12"/>
  <c r="L1977" i="12" s="1"/>
  <c r="T1977" i="12" s="1"/>
  <c r="L1978" i="12"/>
  <c r="T1978" i="12" s="1"/>
  <c r="H1971" i="12"/>
  <c r="N1971" i="12" s="1"/>
  <c r="V1971" i="12" s="1"/>
  <c r="N1972" i="12"/>
  <c r="V1972" i="12" s="1"/>
  <c r="G1966" i="12"/>
  <c r="M1967" i="12"/>
  <c r="U1967" i="12" s="1"/>
  <c r="F1955" i="12"/>
  <c r="L1956" i="12"/>
  <c r="T1956" i="12" s="1"/>
  <c r="H1940" i="12"/>
  <c r="N1941" i="12"/>
  <c r="V1941" i="12" s="1"/>
  <c r="G1935" i="12"/>
  <c r="M1936" i="12"/>
  <c r="U1936" i="12" s="1"/>
  <c r="F1930" i="12"/>
  <c r="L1931" i="12"/>
  <c r="T1931" i="12" s="1"/>
  <c r="H1919" i="12"/>
  <c r="N1920" i="12"/>
  <c r="V1920" i="12" s="1"/>
  <c r="G1915" i="12"/>
  <c r="M1916" i="12"/>
  <c r="U1916" i="12" s="1"/>
  <c r="F1910" i="12"/>
  <c r="L1911" i="12"/>
  <c r="T1911" i="12" s="1"/>
  <c r="H1896" i="12"/>
  <c r="N1897" i="12"/>
  <c r="V1897" i="12" s="1"/>
  <c r="G1891" i="12"/>
  <c r="M1892" i="12"/>
  <c r="U1892" i="12" s="1"/>
  <c r="F1880" i="12"/>
  <c r="L1880" i="12" s="1"/>
  <c r="T1880" i="12" s="1"/>
  <c r="L1881" i="12"/>
  <c r="T1881" i="12" s="1"/>
  <c r="H1872" i="12"/>
  <c r="N1872" i="12" s="1"/>
  <c r="V1872" i="12" s="1"/>
  <c r="N1873" i="12"/>
  <c r="V1873" i="12" s="1"/>
  <c r="G1869" i="12"/>
  <c r="M1869" i="12" s="1"/>
  <c r="U1869" i="12" s="1"/>
  <c r="M1870" i="12"/>
  <c r="U1870" i="12" s="1"/>
  <c r="F1864" i="12"/>
  <c r="L1865" i="12"/>
  <c r="T1865" i="12" s="1"/>
  <c r="H1856" i="12"/>
  <c r="N1857" i="12"/>
  <c r="V1857" i="12" s="1"/>
  <c r="G1839" i="12"/>
  <c r="M1840" i="12"/>
  <c r="U1840" i="12" s="1"/>
  <c r="F1835" i="12"/>
  <c r="L1835" i="12" s="1"/>
  <c r="T1835" i="12" s="1"/>
  <c r="L1836" i="12"/>
  <c r="T1836" i="12" s="1"/>
  <c r="H1829" i="12"/>
  <c r="N1829" i="12" s="1"/>
  <c r="V1829" i="12" s="1"/>
  <c r="N1830" i="12"/>
  <c r="V1830" i="12" s="1"/>
  <c r="G1820" i="12"/>
  <c r="M1821" i="12"/>
  <c r="U1821" i="12" s="1"/>
  <c r="F1816" i="12"/>
  <c r="L1817" i="12"/>
  <c r="T1817" i="12" s="1"/>
  <c r="H1801" i="12"/>
  <c r="N1802" i="12"/>
  <c r="V1802" i="12" s="1"/>
  <c r="G1797" i="12"/>
  <c r="M1798" i="12"/>
  <c r="U1798" i="12" s="1"/>
  <c r="F1790" i="12"/>
  <c r="L1791" i="12"/>
  <c r="T1791" i="12" s="1"/>
  <c r="H1782" i="12"/>
  <c r="N1783" i="12"/>
  <c r="V1783" i="12" s="1"/>
  <c r="G1777" i="12"/>
  <c r="M1778" i="12"/>
  <c r="U1778" i="12" s="1"/>
  <c r="F1772" i="12"/>
  <c r="L1773" i="12"/>
  <c r="T1773" i="12" s="1"/>
  <c r="H1763" i="12"/>
  <c r="N1764" i="12"/>
  <c r="V1764" i="12" s="1"/>
  <c r="G1757" i="12"/>
  <c r="M1758" i="12"/>
  <c r="U1758" i="12" s="1"/>
  <c r="H1752" i="12"/>
  <c r="N1753" i="12"/>
  <c r="V1753" i="12" s="1"/>
  <c r="G1747" i="12"/>
  <c r="M1748" i="12"/>
  <c r="U1748" i="12" s="1"/>
  <c r="F1742" i="12"/>
  <c r="L1743" i="12"/>
  <c r="T1743" i="12" s="1"/>
  <c r="H1729" i="12"/>
  <c r="N1730" i="12"/>
  <c r="V1730" i="12" s="1"/>
  <c r="G1725" i="12"/>
  <c r="M1726" i="12"/>
  <c r="U1726" i="12" s="1"/>
  <c r="F1721" i="12"/>
  <c r="L1722" i="12"/>
  <c r="T1722" i="12" s="1"/>
  <c r="H1709" i="12"/>
  <c r="N1710" i="12"/>
  <c r="V1710" i="12" s="1"/>
  <c r="G1705" i="12"/>
  <c r="M1706" i="12"/>
  <c r="U1706" i="12" s="1"/>
  <c r="F1701" i="12"/>
  <c r="L1702" i="12"/>
  <c r="T1702" i="12" s="1"/>
  <c r="H1692" i="12"/>
  <c r="N1693" i="12"/>
  <c r="V1693" i="12" s="1"/>
  <c r="F1688" i="12"/>
  <c r="L1689" i="12"/>
  <c r="T1689" i="12" s="1"/>
  <c r="F1662" i="12"/>
  <c r="L1662" i="12" s="1"/>
  <c r="T1662" i="12" s="1"/>
  <c r="L1663" i="12"/>
  <c r="T1663" i="12" s="1"/>
  <c r="H1654" i="12"/>
  <c r="N1655" i="12"/>
  <c r="V1655" i="12" s="1"/>
  <c r="G1650" i="12"/>
  <c r="M1651" i="12"/>
  <c r="U1651" i="12" s="1"/>
  <c r="F1646" i="12"/>
  <c r="L1647" i="12"/>
  <c r="T1647" i="12" s="1"/>
  <c r="H1614" i="12"/>
  <c r="N1615" i="12"/>
  <c r="V1615" i="12" s="1"/>
  <c r="G1609" i="12"/>
  <c r="M1610" i="12"/>
  <c r="U1610" i="12" s="1"/>
  <c r="F1604" i="12"/>
  <c r="L1605" i="12"/>
  <c r="T1605" i="12" s="1"/>
  <c r="H1595" i="12"/>
  <c r="N1596" i="12"/>
  <c r="V1596" i="12" s="1"/>
  <c r="G1591" i="12"/>
  <c r="M1592" i="12"/>
  <c r="U1592" i="12" s="1"/>
  <c r="F1583" i="12"/>
  <c r="L1584" i="12"/>
  <c r="T1584" i="12" s="1"/>
  <c r="H1571" i="12"/>
  <c r="N1571" i="12" s="1"/>
  <c r="V1571" i="12" s="1"/>
  <c r="N1572" i="12"/>
  <c r="V1572" i="12" s="1"/>
  <c r="G1567" i="12"/>
  <c r="M1568" i="12"/>
  <c r="U1568" i="12" s="1"/>
  <c r="F1563" i="12"/>
  <c r="L1564" i="12"/>
  <c r="T1564" i="12" s="1"/>
  <c r="H1554" i="12"/>
  <c r="N1555" i="12"/>
  <c r="V1555" i="12" s="1"/>
  <c r="G1549" i="12"/>
  <c r="M1550" i="12"/>
  <c r="U1550" i="12" s="1"/>
  <c r="F1545" i="12"/>
  <c r="L1546" i="12"/>
  <c r="T1546" i="12" s="1"/>
  <c r="H1534" i="12"/>
  <c r="N1534" i="12" s="1"/>
  <c r="V1534" i="12" s="1"/>
  <c r="N1535" i="12"/>
  <c r="V1535" i="12" s="1"/>
  <c r="G1531" i="12"/>
  <c r="M1531" i="12" s="1"/>
  <c r="U1531" i="12" s="1"/>
  <c r="M1532" i="12"/>
  <c r="U1532" i="12" s="1"/>
  <c r="F1520" i="12"/>
  <c r="L1521" i="12"/>
  <c r="T1521" i="12" s="1"/>
  <c r="H1509" i="12"/>
  <c r="N1510" i="12"/>
  <c r="V1510" i="12" s="1"/>
  <c r="G1503" i="12"/>
  <c r="M1504" i="12"/>
  <c r="U1504" i="12" s="1"/>
  <c r="F1499" i="12"/>
  <c r="L1500" i="12"/>
  <c r="T1500" i="12" s="1"/>
  <c r="H1487" i="12"/>
  <c r="N1487" i="12" s="1"/>
  <c r="V1487" i="12" s="1"/>
  <c r="N1488" i="12"/>
  <c r="V1488" i="12" s="1"/>
  <c r="G1484" i="12"/>
  <c r="M1484" i="12" s="1"/>
  <c r="U1484" i="12" s="1"/>
  <c r="M1485" i="12"/>
  <c r="U1485" i="12" s="1"/>
  <c r="F1480" i="12"/>
  <c r="L1480" i="12" s="1"/>
  <c r="T1480" i="12" s="1"/>
  <c r="L1481" i="12"/>
  <c r="T1481" i="12" s="1"/>
  <c r="H1474" i="12"/>
  <c r="N1475" i="12"/>
  <c r="V1475" i="12" s="1"/>
  <c r="G1463" i="12"/>
  <c r="M1463" i="12" s="1"/>
  <c r="U1463" i="12" s="1"/>
  <c r="M1464" i="12"/>
  <c r="U1464" i="12" s="1"/>
  <c r="F1460" i="12"/>
  <c r="L1461" i="12"/>
  <c r="T1461" i="12" s="1"/>
  <c r="H1443" i="12"/>
  <c r="N1444" i="12"/>
  <c r="V1444" i="12" s="1"/>
  <c r="G1433" i="12"/>
  <c r="M1434" i="12"/>
  <c r="U1434" i="12" s="1"/>
  <c r="F1428" i="12"/>
  <c r="L1429" i="12"/>
  <c r="T1429" i="12" s="1"/>
  <c r="F1407" i="12"/>
  <c r="L1407" i="12" s="1"/>
  <c r="T1407" i="12" s="1"/>
  <c r="L1408" i="12"/>
  <c r="T1408" i="12" s="1"/>
  <c r="H1398" i="12"/>
  <c r="N1399" i="12"/>
  <c r="V1399" i="12" s="1"/>
  <c r="G1392" i="12"/>
  <c r="M1393" i="12"/>
  <c r="U1393" i="12" s="1"/>
  <c r="H1368" i="12"/>
  <c r="N1369" i="12"/>
  <c r="V1369" i="12" s="1"/>
  <c r="G1362" i="12"/>
  <c r="M1363" i="12"/>
  <c r="U1363" i="12" s="1"/>
  <c r="F1354" i="12"/>
  <c r="L1355" i="12"/>
  <c r="T1355" i="12" s="1"/>
  <c r="H1346" i="12"/>
  <c r="N1347" i="12"/>
  <c r="V1347" i="12" s="1"/>
  <c r="G1338" i="12"/>
  <c r="M1339" i="12"/>
  <c r="U1339" i="12" s="1"/>
  <c r="F1334" i="12"/>
  <c r="L1335" i="12"/>
  <c r="T1335" i="12" s="1"/>
  <c r="H1326" i="12"/>
  <c r="N1327" i="12"/>
  <c r="V1327" i="12" s="1"/>
  <c r="G1322" i="12"/>
  <c r="M1323" i="12"/>
  <c r="U1323" i="12" s="1"/>
  <c r="F1318" i="12"/>
  <c r="L1319" i="12"/>
  <c r="T1319" i="12" s="1"/>
  <c r="H1305" i="12"/>
  <c r="N1306" i="12"/>
  <c r="V1306" i="12" s="1"/>
  <c r="G1279" i="12"/>
  <c r="M1280" i="12"/>
  <c r="U1280" i="12" s="1"/>
  <c r="F1275" i="12"/>
  <c r="L1276" i="12"/>
  <c r="T1276" i="12" s="1"/>
  <c r="H1251" i="12"/>
  <c r="N1252" i="12"/>
  <c r="V1252" i="12" s="1"/>
  <c r="G1247" i="12"/>
  <c r="M1248" i="12"/>
  <c r="U1248" i="12" s="1"/>
  <c r="F1243" i="12"/>
  <c r="L1244" i="12"/>
  <c r="T1244" i="12" s="1"/>
  <c r="H1235" i="12"/>
  <c r="N1236" i="12"/>
  <c r="V1236" i="12" s="1"/>
  <c r="G1231" i="12"/>
  <c r="M1232" i="12"/>
  <c r="U1232" i="12" s="1"/>
  <c r="F1227" i="12"/>
  <c r="L1227" i="12" s="1"/>
  <c r="T1227" i="12" s="1"/>
  <c r="L1228" i="12"/>
  <c r="T1228" i="12" s="1"/>
  <c r="H1213" i="12"/>
  <c r="N1214" i="12"/>
  <c r="V1214" i="12" s="1"/>
  <c r="G1209" i="12"/>
  <c r="M1210" i="12"/>
  <c r="U1210" i="12" s="1"/>
  <c r="F1205" i="12"/>
  <c r="L1206" i="12"/>
  <c r="T1206" i="12" s="1"/>
  <c r="H1195" i="12"/>
  <c r="N1196" i="12"/>
  <c r="V1196" i="12" s="1"/>
  <c r="G1190" i="12"/>
  <c r="M1191" i="12"/>
  <c r="U1191" i="12" s="1"/>
  <c r="F1186" i="12"/>
  <c r="L1187" i="12"/>
  <c r="T1187" i="12" s="1"/>
  <c r="H1178" i="12"/>
  <c r="N1179" i="12"/>
  <c r="V1179" i="12" s="1"/>
  <c r="G1166" i="12"/>
  <c r="M1166" i="12" s="1"/>
  <c r="U1166" i="12" s="1"/>
  <c r="M1167" i="12"/>
  <c r="U1167" i="12" s="1"/>
  <c r="F1163" i="12"/>
  <c r="L1163" i="12" s="1"/>
  <c r="T1163" i="12" s="1"/>
  <c r="L1164" i="12"/>
  <c r="T1164" i="12" s="1"/>
  <c r="H1155" i="12"/>
  <c r="N1156" i="12"/>
  <c r="V1156" i="12" s="1"/>
  <c r="G1151" i="12"/>
  <c r="M1152" i="12"/>
  <c r="U1152" i="12" s="1"/>
  <c r="F1147" i="12"/>
  <c r="L1148" i="12"/>
  <c r="T1148" i="12" s="1"/>
  <c r="H1137" i="12"/>
  <c r="N1138" i="12"/>
  <c r="V1138" i="12" s="1"/>
  <c r="G1122" i="12"/>
  <c r="M1122" i="12" s="1"/>
  <c r="U1122" i="12" s="1"/>
  <c r="M1123" i="12"/>
  <c r="U1123" i="12" s="1"/>
  <c r="F1118" i="12"/>
  <c r="L1118" i="12" s="1"/>
  <c r="T1118" i="12" s="1"/>
  <c r="L1119" i="12"/>
  <c r="T1119" i="12" s="1"/>
  <c r="H1112" i="12"/>
  <c r="N1112" i="12" s="1"/>
  <c r="V1112" i="12" s="1"/>
  <c r="N1113" i="12"/>
  <c r="V1113" i="12" s="1"/>
  <c r="G1107" i="12"/>
  <c r="M1108" i="12"/>
  <c r="U1108" i="12" s="1"/>
  <c r="F1103" i="12"/>
  <c r="L1104" i="12"/>
  <c r="T1104" i="12" s="1"/>
  <c r="H1095" i="12"/>
  <c r="N1095" i="12" s="1"/>
  <c r="V1095" i="12" s="1"/>
  <c r="N1096" i="12"/>
  <c r="V1096" i="12" s="1"/>
  <c r="G1092" i="12"/>
  <c r="M1092" i="12" s="1"/>
  <c r="U1092" i="12" s="1"/>
  <c r="M1093" i="12"/>
  <c r="U1093" i="12" s="1"/>
  <c r="F1086" i="12"/>
  <c r="L1086" i="12" s="1"/>
  <c r="T1086" i="12" s="1"/>
  <c r="L1087" i="12"/>
  <c r="T1087" i="12" s="1"/>
  <c r="H1066" i="12"/>
  <c r="N1066" i="12" s="1"/>
  <c r="V1066" i="12" s="1"/>
  <c r="N1067" i="12"/>
  <c r="V1067" i="12" s="1"/>
  <c r="G1063" i="12"/>
  <c r="M1063" i="12" s="1"/>
  <c r="U1063" i="12" s="1"/>
  <c r="M1064" i="12"/>
  <c r="U1064" i="12" s="1"/>
  <c r="H1053" i="12"/>
  <c r="N1054" i="12"/>
  <c r="V1054" i="12" s="1"/>
  <c r="F1027" i="12"/>
  <c r="L1027" i="12" s="1"/>
  <c r="T1027" i="12" s="1"/>
  <c r="L1028" i="12"/>
  <c r="T1028" i="12" s="1"/>
  <c r="H1017" i="12"/>
  <c r="N1017" i="12" s="1"/>
  <c r="V1017" i="12" s="1"/>
  <c r="N1018" i="12"/>
  <c r="V1018" i="12" s="1"/>
  <c r="G1014" i="12"/>
  <c r="M1014" i="12" s="1"/>
  <c r="U1014" i="12" s="1"/>
  <c r="M1015" i="12"/>
  <c r="U1015" i="12" s="1"/>
  <c r="F1004" i="12"/>
  <c r="L1005" i="12"/>
  <c r="T1005" i="12" s="1"/>
  <c r="H996" i="12"/>
  <c r="N996" i="12" s="1"/>
  <c r="V996" i="12" s="1"/>
  <c r="N997" i="12"/>
  <c r="V997" i="12" s="1"/>
  <c r="G991" i="12"/>
  <c r="M991" i="12" s="1"/>
  <c r="U991" i="12" s="1"/>
  <c r="M994" i="12"/>
  <c r="U994" i="12" s="1"/>
  <c r="F988" i="12"/>
  <c r="L988" i="12" s="1"/>
  <c r="T988" i="12" s="1"/>
  <c r="L989" i="12"/>
  <c r="T989" i="12" s="1"/>
  <c r="F961" i="12"/>
  <c r="L961" i="12" s="1"/>
  <c r="T961" i="12" s="1"/>
  <c r="L962" i="12"/>
  <c r="T962" i="12" s="1"/>
  <c r="F934" i="12"/>
  <c r="L935" i="12"/>
  <c r="T935" i="12" s="1"/>
  <c r="G924" i="12"/>
  <c r="M925" i="12"/>
  <c r="U925" i="12" s="1"/>
  <c r="F920" i="12"/>
  <c r="L921" i="12"/>
  <c r="T921" i="12" s="1"/>
  <c r="G910" i="12"/>
  <c r="M911" i="12"/>
  <c r="U911" i="12" s="1"/>
  <c r="H898" i="12"/>
  <c r="N899" i="12"/>
  <c r="V899" i="12" s="1"/>
  <c r="G889" i="12"/>
  <c r="M889" i="12" s="1"/>
  <c r="U889" i="12" s="1"/>
  <c r="M893" i="12"/>
  <c r="U893" i="12" s="1"/>
  <c r="F886" i="12"/>
  <c r="L886" i="12" s="1"/>
  <c r="T886" i="12" s="1"/>
  <c r="L887" i="12"/>
  <c r="T887" i="12" s="1"/>
  <c r="H880" i="12"/>
  <c r="N880" i="12" s="1"/>
  <c r="V880" i="12" s="1"/>
  <c r="N881" i="12"/>
  <c r="V881" i="12" s="1"/>
  <c r="H849" i="12"/>
  <c r="N849" i="12" s="1"/>
  <c r="V849" i="12" s="1"/>
  <c r="N850" i="12"/>
  <c r="V850" i="12" s="1"/>
  <c r="G846" i="12"/>
  <c r="M846" i="12" s="1"/>
  <c r="U846" i="12" s="1"/>
  <c r="M847" i="12"/>
  <c r="U847" i="12" s="1"/>
  <c r="F841" i="12"/>
  <c r="L841" i="12" s="1"/>
  <c r="T841" i="12" s="1"/>
  <c r="L842" i="12"/>
  <c r="T842" i="12" s="1"/>
  <c r="H834" i="12"/>
  <c r="N835" i="12"/>
  <c r="V835" i="12" s="1"/>
  <c r="H816" i="12"/>
  <c r="N816" i="12" s="1"/>
  <c r="V816" i="12" s="1"/>
  <c r="N817" i="12"/>
  <c r="V817" i="12" s="1"/>
  <c r="G813" i="12"/>
  <c r="M813" i="12" s="1"/>
  <c r="U813" i="12" s="1"/>
  <c r="M814" i="12"/>
  <c r="U814" i="12" s="1"/>
  <c r="F810" i="12"/>
  <c r="L810" i="12" s="1"/>
  <c r="T810" i="12" s="1"/>
  <c r="L811" i="12"/>
  <c r="T811" i="12" s="1"/>
  <c r="H801" i="12"/>
  <c r="N801" i="12" s="1"/>
  <c r="V801" i="12" s="1"/>
  <c r="N802" i="12"/>
  <c r="V802" i="12" s="1"/>
  <c r="G798" i="12"/>
  <c r="M798" i="12" s="1"/>
  <c r="U798" i="12" s="1"/>
  <c r="M799" i="12"/>
  <c r="U799" i="12" s="1"/>
  <c r="F793" i="12"/>
  <c r="L794" i="12"/>
  <c r="T794" i="12" s="1"/>
  <c r="H785" i="12"/>
  <c r="N785" i="12" s="1"/>
  <c r="V785" i="12" s="1"/>
  <c r="N786" i="12"/>
  <c r="V786" i="12" s="1"/>
  <c r="F779" i="12"/>
  <c r="L780" i="12"/>
  <c r="T780" i="12" s="1"/>
  <c r="G762" i="12"/>
  <c r="M763" i="12"/>
  <c r="U763" i="12" s="1"/>
  <c r="F758" i="12"/>
  <c r="L759" i="12"/>
  <c r="T759" i="12" s="1"/>
  <c r="H751" i="12"/>
  <c r="N751" i="12" s="1"/>
  <c r="V751" i="12" s="1"/>
  <c r="N752" i="12"/>
  <c r="V752" i="12" s="1"/>
  <c r="H733" i="12"/>
  <c r="N734" i="12"/>
  <c r="V734" i="12" s="1"/>
  <c r="G729" i="12"/>
  <c r="M730" i="12"/>
  <c r="U730" i="12" s="1"/>
  <c r="F725" i="12"/>
  <c r="L725" i="12" s="1"/>
  <c r="T725" i="12" s="1"/>
  <c r="L726" i="12"/>
  <c r="T726" i="12" s="1"/>
  <c r="H718" i="12"/>
  <c r="N718" i="12" s="1"/>
  <c r="V718" i="12" s="1"/>
  <c r="N719" i="12"/>
  <c r="V719" i="12" s="1"/>
  <c r="G715" i="12"/>
  <c r="M715" i="12" s="1"/>
  <c r="U715" i="12" s="1"/>
  <c r="M716" i="12"/>
  <c r="U716" i="12" s="1"/>
  <c r="F711" i="12"/>
  <c r="L712" i="12"/>
  <c r="T712" i="12" s="1"/>
  <c r="H700" i="12"/>
  <c r="N701" i="12"/>
  <c r="V701" i="12" s="1"/>
  <c r="G696" i="12"/>
  <c r="M697" i="12"/>
  <c r="U697" i="12" s="1"/>
  <c r="F692" i="12"/>
  <c r="L693" i="12"/>
  <c r="T693" i="12" s="1"/>
  <c r="G682" i="12"/>
  <c r="M682" i="12" s="1"/>
  <c r="U682" i="12" s="1"/>
  <c r="M683" i="12"/>
  <c r="U683" i="12" s="1"/>
  <c r="F660" i="12"/>
  <c r="L661" i="12"/>
  <c r="T661" i="12" s="1"/>
  <c r="F609" i="12"/>
  <c r="L610" i="12"/>
  <c r="T610" i="12" s="1"/>
  <c r="H601" i="12"/>
  <c r="N602" i="12"/>
  <c r="V602" i="12" s="1"/>
  <c r="F560" i="12"/>
  <c r="L561" i="12"/>
  <c r="T561" i="12" s="1"/>
  <c r="H552" i="12"/>
  <c r="N553" i="12"/>
  <c r="V553" i="12" s="1"/>
  <c r="G548" i="12"/>
  <c r="M549" i="12"/>
  <c r="U549" i="12" s="1"/>
  <c r="F542" i="12"/>
  <c r="L543" i="12"/>
  <c r="T543" i="12" s="1"/>
  <c r="H534" i="12"/>
  <c r="N535" i="12"/>
  <c r="V535" i="12" s="1"/>
  <c r="G529" i="12"/>
  <c r="M530" i="12"/>
  <c r="U530" i="12" s="1"/>
  <c r="F518" i="12"/>
  <c r="L519" i="12"/>
  <c r="T519" i="12" s="1"/>
  <c r="G501" i="12"/>
  <c r="M502" i="12"/>
  <c r="U502" i="12" s="1"/>
  <c r="F497" i="12"/>
  <c r="L497" i="12" s="1"/>
  <c r="T497" i="12" s="1"/>
  <c r="L498" i="12"/>
  <c r="T498" i="12" s="1"/>
  <c r="H491" i="12"/>
  <c r="N491" i="12" s="1"/>
  <c r="V491" i="12" s="1"/>
  <c r="N492" i="12"/>
  <c r="V492" i="12" s="1"/>
  <c r="G483" i="12"/>
  <c r="M484" i="12"/>
  <c r="U484" i="12" s="1"/>
  <c r="F479" i="12"/>
  <c r="L480" i="12"/>
  <c r="T480" i="12" s="1"/>
  <c r="H458" i="12"/>
  <c r="N459" i="12"/>
  <c r="V459" i="12" s="1"/>
  <c r="G453" i="12"/>
  <c r="M454" i="12"/>
  <c r="U454" i="12" s="1"/>
  <c r="F449" i="12"/>
  <c r="L450" i="12"/>
  <c r="T450" i="12" s="1"/>
  <c r="H442" i="12"/>
  <c r="N443" i="12"/>
  <c r="V443" i="12" s="1"/>
  <c r="G434" i="12"/>
  <c r="M435" i="12"/>
  <c r="U435" i="12" s="1"/>
  <c r="F430" i="12"/>
  <c r="L431" i="12"/>
  <c r="T431" i="12" s="1"/>
  <c r="H411" i="12"/>
  <c r="N412" i="12"/>
  <c r="V412" i="12" s="1"/>
  <c r="F381" i="12"/>
  <c r="L382" i="12"/>
  <c r="T382" i="12" s="1"/>
  <c r="F355" i="12"/>
  <c r="L356" i="12"/>
  <c r="T356" i="12" s="1"/>
  <c r="H328" i="12"/>
  <c r="N329" i="12"/>
  <c r="V329" i="12" s="1"/>
  <c r="G324" i="12"/>
  <c r="M325" i="12"/>
  <c r="U325" i="12" s="1"/>
  <c r="F306" i="12"/>
  <c r="L307" i="12"/>
  <c r="T307" i="12" s="1"/>
  <c r="H298" i="12"/>
  <c r="N298" i="12" s="1"/>
  <c r="V298" i="12" s="1"/>
  <c r="N299" i="12"/>
  <c r="V299" i="12" s="1"/>
  <c r="G295" i="12"/>
  <c r="M295" i="12" s="1"/>
  <c r="U295" i="12" s="1"/>
  <c r="M296" i="12"/>
  <c r="U296" i="12" s="1"/>
  <c r="F270" i="12"/>
  <c r="L271" i="12"/>
  <c r="T271" i="12" s="1"/>
  <c r="G205" i="12"/>
  <c r="M206" i="12"/>
  <c r="U206" i="12" s="1"/>
  <c r="F201" i="12"/>
  <c r="L202" i="12"/>
  <c r="T202" i="12" s="1"/>
  <c r="H193" i="12"/>
  <c r="N193" i="12" s="1"/>
  <c r="V193" i="12" s="1"/>
  <c r="N194" i="12"/>
  <c r="V194" i="12" s="1"/>
  <c r="G189" i="12"/>
  <c r="M190" i="12"/>
  <c r="U190" i="12" s="1"/>
  <c r="F183" i="12"/>
  <c r="L184" i="12"/>
  <c r="T184" i="12" s="1"/>
  <c r="H174" i="12"/>
  <c r="N174" i="12" s="1"/>
  <c r="V174" i="12" s="1"/>
  <c r="N175" i="12"/>
  <c r="V175" i="12" s="1"/>
  <c r="G171" i="12"/>
  <c r="M172" i="12"/>
  <c r="U172" i="12" s="1"/>
  <c r="H161" i="12"/>
  <c r="N161" i="12" s="1"/>
  <c r="V161" i="12" s="1"/>
  <c r="N162" i="12"/>
  <c r="V162" i="12" s="1"/>
  <c r="G156" i="12"/>
  <c r="M157" i="12"/>
  <c r="U157" i="12" s="1"/>
  <c r="F152" i="12"/>
  <c r="L153" i="12"/>
  <c r="T153" i="12" s="1"/>
  <c r="H139" i="12"/>
  <c r="N139" i="12" s="1"/>
  <c r="V139" i="12" s="1"/>
  <c r="N140" i="12"/>
  <c r="V140" i="12" s="1"/>
  <c r="G136" i="12"/>
  <c r="M136" i="12" s="1"/>
  <c r="U136" i="12" s="1"/>
  <c r="M137" i="12"/>
  <c r="U137" i="12" s="1"/>
  <c r="F132" i="12"/>
  <c r="L132" i="12" s="1"/>
  <c r="T132" i="12" s="1"/>
  <c r="L133" i="12"/>
  <c r="T133" i="12" s="1"/>
  <c r="H126" i="12"/>
  <c r="N126" i="12" s="1"/>
  <c r="V126" i="12" s="1"/>
  <c r="N127" i="12"/>
  <c r="V127" i="12" s="1"/>
  <c r="H107" i="12"/>
  <c r="N108" i="12"/>
  <c r="V108" i="12" s="1"/>
  <c r="G100" i="12"/>
  <c r="M101" i="12"/>
  <c r="U101" i="12" s="1"/>
  <c r="G86" i="12"/>
  <c r="M86" i="12" s="1"/>
  <c r="U86" i="12" s="1"/>
  <c r="M87" i="12"/>
  <c r="U87" i="12" s="1"/>
  <c r="H77" i="12"/>
  <c r="N77" i="12" s="1"/>
  <c r="V77" i="12" s="1"/>
  <c r="N78" i="12"/>
  <c r="V78" i="12" s="1"/>
  <c r="G71" i="12"/>
  <c r="M72" i="12"/>
  <c r="U72" i="12" s="1"/>
  <c r="F67" i="12"/>
  <c r="L67" i="12" s="1"/>
  <c r="T67" i="12" s="1"/>
  <c r="L68" i="12"/>
  <c r="T68" i="12" s="1"/>
  <c r="H59" i="12"/>
  <c r="N60" i="12"/>
  <c r="V60" i="12" s="1"/>
  <c r="G55" i="12"/>
  <c r="M56" i="12"/>
  <c r="U56" i="12" s="1"/>
  <c r="F51" i="12"/>
  <c r="L52" i="12"/>
  <c r="T52" i="12" s="1"/>
  <c r="H42" i="12"/>
  <c r="N43" i="12"/>
  <c r="V43" i="12" s="1"/>
  <c r="G26" i="12"/>
  <c r="M27" i="12"/>
  <c r="U27" i="12" s="1"/>
  <c r="F22" i="12"/>
  <c r="L22" i="12" s="1"/>
  <c r="T22" i="12" s="1"/>
  <c r="L23" i="12"/>
  <c r="T23" i="12" s="1"/>
  <c r="G1678" i="12"/>
  <c r="H1678" i="12"/>
  <c r="H1385" i="12"/>
  <c r="F1385" i="12"/>
  <c r="G1385" i="12"/>
  <c r="F1299" i="12"/>
  <c r="G1299" i="12"/>
  <c r="H1299" i="12"/>
  <c r="F1293" i="12"/>
  <c r="H1293" i="12"/>
  <c r="G1293" i="12"/>
  <c r="G1283" i="12"/>
  <c r="H1283" i="12"/>
  <c r="F1283" i="12"/>
  <c r="G578" i="12"/>
  <c r="F578" i="12"/>
  <c r="H578" i="12"/>
  <c r="H506" i="12"/>
  <c r="G506" i="12"/>
  <c r="F506" i="12"/>
  <c r="F938" i="12"/>
  <c r="F873" i="12"/>
  <c r="F861" i="12"/>
  <c r="H80" i="12"/>
  <c r="H345" i="12"/>
  <c r="F318" i="12"/>
  <c r="F565" i="12"/>
  <c r="H312" i="12"/>
  <c r="G2122" i="12"/>
  <c r="H1046" i="12"/>
  <c r="G1046" i="12"/>
  <c r="F589" i="12"/>
  <c r="F385" i="12"/>
  <c r="F2122" i="12"/>
  <c r="H2122" i="12"/>
  <c r="F1057" i="12"/>
  <c r="G928" i="12"/>
  <c r="G392" i="12"/>
  <c r="G332" i="12"/>
  <c r="G277" i="12"/>
  <c r="F1046" i="12"/>
  <c r="G938" i="12"/>
  <c r="F595" i="12"/>
  <c r="G369" i="12"/>
  <c r="H283" i="12"/>
  <c r="F2807" i="12"/>
  <c r="H332" i="12"/>
  <c r="H904" i="12"/>
  <c r="H824" i="12"/>
  <c r="H1632" i="12"/>
  <c r="H1030" i="12"/>
  <c r="F867" i="12"/>
  <c r="G571" i="12"/>
  <c r="G117" i="12"/>
  <c r="F1632" i="12"/>
  <c r="G1410" i="12"/>
  <c r="H2807" i="12"/>
  <c r="H1418" i="12"/>
  <c r="G565" i="12"/>
  <c r="G283" i="12"/>
  <c r="H117" i="12"/>
  <c r="G873" i="12"/>
  <c r="G861" i="12"/>
  <c r="H624" i="12"/>
  <c r="G345" i="12"/>
  <c r="F332" i="12"/>
  <c r="G318" i="12"/>
  <c r="F117" i="12"/>
  <c r="F1418" i="12"/>
  <c r="G1057" i="12"/>
  <c r="F1030" i="12"/>
  <c r="F928" i="12"/>
  <c r="H914" i="12"/>
  <c r="G904" i="12"/>
  <c r="F904" i="12"/>
  <c r="F768" i="12"/>
  <c r="F685" i="12"/>
  <c r="F571" i="12"/>
  <c r="H565" i="12"/>
  <c r="F277" i="12"/>
  <c r="G90" i="12"/>
  <c r="G2807" i="12"/>
  <c r="H1410" i="12"/>
  <c r="H867" i="12"/>
  <c r="G1418" i="12"/>
  <c r="G824" i="12"/>
  <c r="G744" i="12"/>
  <c r="G664" i="12"/>
  <c r="G595" i="12"/>
  <c r="F1410" i="12"/>
  <c r="H1057" i="12"/>
  <c r="H948" i="12"/>
  <c r="H928" i="12"/>
  <c r="G914" i="12"/>
  <c r="H873" i="12"/>
  <c r="G867" i="12"/>
  <c r="H861" i="12"/>
  <c r="F824" i="12"/>
  <c r="F1269" i="12"/>
  <c r="G1074" i="12"/>
  <c r="H938" i="12"/>
  <c r="H744" i="12"/>
  <c r="H664" i="12"/>
  <c r="F392" i="12"/>
  <c r="G1269" i="12"/>
  <c r="G1030" i="12"/>
  <c r="H977" i="12"/>
  <c r="G977" i="12"/>
  <c r="G948" i="12"/>
  <c r="F948" i="12"/>
  <c r="F914" i="12"/>
  <c r="F889" i="12"/>
  <c r="H768" i="12"/>
  <c r="H685" i="12"/>
  <c r="G685" i="12"/>
  <c r="H670" i="12"/>
  <c r="G670" i="12"/>
  <c r="F664" i="12"/>
  <c r="G624" i="12"/>
  <c r="H589" i="12"/>
  <c r="H571" i="12"/>
  <c r="H385" i="12"/>
  <c r="F369" i="12"/>
  <c r="G312" i="12"/>
  <c r="F1074" i="12"/>
  <c r="H1074" i="12"/>
  <c r="F977" i="12"/>
  <c r="G768" i="12"/>
  <c r="F670" i="12"/>
  <c r="H595" i="12"/>
  <c r="G589" i="12"/>
  <c r="G385" i="12"/>
  <c r="F345" i="12"/>
  <c r="H318" i="12"/>
  <c r="H392" i="12"/>
  <c r="H369" i="12"/>
  <c r="F283" i="12"/>
  <c r="F90" i="12"/>
  <c r="H90" i="12"/>
  <c r="H277" i="12"/>
  <c r="F80" i="12"/>
  <c r="G1632" i="12"/>
  <c r="H1269" i="12"/>
  <c r="F744" i="12"/>
  <c r="F624" i="12"/>
  <c r="F312" i="12"/>
  <c r="G80" i="12"/>
  <c r="CD2471" i="12"/>
  <c r="CD2470" i="12" s="1"/>
  <c r="CD2469" i="12" s="1"/>
  <c r="CA641" i="12" l="1"/>
  <c r="CB1713" i="12"/>
  <c r="CB647" i="12"/>
  <c r="CC1618" i="12"/>
  <c r="CC1448" i="12"/>
  <c r="CB1314" i="12"/>
  <c r="CC1438" i="12"/>
  <c r="CC1341" i="12"/>
  <c r="CA1468" i="12"/>
  <c r="CC1133" i="12"/>
  <c r="CB970" i="12"/>
  <c r="CC971" i="12"/>
  <c r="CC1437" i="12"/>
  <c r="CB1712" i="12"/>
  <c r="CB1617" i="12"/>
  <c r="CB1468" i="12"/>
  <c r="CC641" i="12"/>
  <c r="CB1133" i="12"/>
  <c r="CA1617" i="12"/>
  <c r="CB1448" i="12"/>
  <c r="CB1341" i="12"/>
  <c r="CB646" i="12"/>
  <c r="CC1713" i="12"/>
  <c r="CC1128" i="12"/>
  <c r="CC1737" i="12"/>
  <c r="CA971" i="12"/>
  <c r="CB1313" i="12"/>
  <c r="CC965" i="12"/>
  <c r="CB1736" i="12"/>
  <c r="CA1132" i="12"/>
  <c r="CA1129" i="12"/>
  <c r="CA1342" i="12"/>
  <c r="CB1737" i="12"/>
  <c r="CC2616" i="12"/>
  <c r="CB2616" i="12"/>
  <c r="CB1438" i="12"/>
  <c r="CC1342" i="12"/>
  <c r="CC964" i="12"/>
  <c r="CC1617" i="12"/>
  <c r="CB971" i="12"/>
  <c r="CA1618" i="12"/>
  <c r="CB1669" i="12"/>
  <c r="CC1129" i="12"/>
  <c r="CA1314" i="12"/>
  <c r="CA1736" i="12"/>
  <c r="CC778" i="12"/>
  <c r="CB640" i="12"/>
  <c r="CA1712" i="12"/>
  <c r="CC2615" i="12"/>
  <c r="CB525" i="12"/>
  <c r="CB641" i="12"/>
  <c r="CB1668" i="12"/>
  <c r="CA2616" i="12"/>
  <c r="CA970" i="12"/>
  <c r="CC1314" i="12"/>
  <c r="CA1128" i="12"/>
  <c r="CC1468" i="12"/>
  <c r="CC779" i="12"/>
  <c r="CB1129" i="12"/>
  <c r="CA1438" i="12"/>
  <c r="CC1712" i="12"/>
  <c r="CB965" i="12"/>
  <c r="CB524" i="12"/>
  <c r="CB1132" i="12"/>
  <c r="CA1713" i="12"/>
  <c r="CA965" i="12"/>
  <c r="CB1618" i="12"/>
  <c r="CC1669" i="12"/>
  <c r="CA525" i="12"/>
  <c r="CC1668" i="12"/>
  <c r="CC2485" i="12"/>
  <c r="CC640" i="12"/>
  <c r="CA2615" i="12"/>
  <c r="CA646" i="12"/>
  <c r="CC646" i="12"/>
  <c r="CA1448" i="12"/>
  <c r="CB1342" i="12"/>
  <c r="CB1128" i="12"/>
  <c r="CC1313" i="12"/>
  <c r="CC970" i="12"/>
  <c r="CB1437" i="12"/>
  <c r="CA1133" i="12"/>
  <c r="CA1437" i="12"/>
  <c r="CC647" i="12"/>
  <c r="CA1737" i="12"/>
  <c r="CC525" i="12"/>
  <c r="CC1132" i="12"/>
  <c r="CA964" i="12"/>
  <c r="CA1341" i="12"/>
  <c r="CA647" i="12"/>
  <c r="CA2485" i="12"/>
  <c r="CA524" i="12"/>
  <c r="CA1313" i="12"/>
  <c r="CC1736" i="12"/>
  <c r="CC524" i="12"/>
  <c r="CA640" i="12"/>
  <c r="CB964" i="12"/>
  <c r="CB2485" i="12"/>
  <c r="CB2615" i="12"/>
  <c r="BO2483" i="12"/>
  <c r="BU2483" i="12" s="1"/>
  <c r="BQ168" i="12"/>
  <c r="BW168" i="12" s="1"/>
  <c r="BQ1467" i="12"/>
  <c r="BW1467" i="12" s="1"/>
  <c r="BP1466" i="12"/>
  <c r="BV1466" i="12" s="1"/>
  <c r="BQ2484" i="12"/>
  <c r="BW2484" i="12" s="1"/>
  <c r="BP168" i="12"/>
  <c r="BV168" i="12" s="1"/>
  <c r="BO400" i="12"/>
  <c r="BU400" i="12" s="1"/>
  <c r="BP2483" i="12"/>
  <c r="BV2483" i="12" s="1"/>
  <c r="BP639" i="12"/>
  <c r="BV639" i="12" s="1"/>
  <c r="BQ1466" i="12"/>
  <c r="BW1466" i="12" s="1"/>
  <c r="BO2484" i="12"/>
  <c r="BU2484" i="12" s="1"/>
  <c r="BQ639" i="12"/>
  <c r="BW639" i="12" s="1"/>
  <c r="BQ1446" i="12"/>
  <c r="BW1446" i="12" s="1"/>
  <c r="BO639" i="12"/>
  <c r="BU639" i="12" s="1"/>
  <c r="BP2484" i="12"/>
  <c r="BV2484" i="12" s="1"/>
  <c r="BO1446" i="12"/>
  <c r="BU1446" i="12" s="1"/>
  <c r="BP402" i="12"/>
  <c r="BV402" i="12" s="1"/>
  <c r="BO1466" i="12"/>
  <c r="BU1466" i="12" s="1"/>
  <c r="BP1467" i="12"/>
  <c r="BV1467" i="12" s="1"/>
  <c r="BO1447" i="12"/>
  <c r="BU1447" i="12" s="1"/>
  <c r="BO168" i="12"/>
  <c r="BU168" i="12" s="1"/>
  <c r="BQ2483" i="12"/>
  <c r="BW2483" i="12" s="1"/>
  <c r="BO402" i="12"/>
  <c r="BU402" i="12" s="1"/>
  <c r="BP1446" i="12"/>
  <c r="BV1446" i="12" s="1"/>
  <c r="BQ1447" i="12"/>
  <c r="BW1447" i="12" s="1"/>
  <c r="BO1467" i="12"/>
  <c r="BU1467" i="12" s="1"/>
  <c r="BQ400" i="12"/>
  <c r="BW400" i="12" s="1"/>
  <c r="BQ402" i="12"/>
  <c r="BW402" i="12" s="1"/>
  <c r="BP1447" i="12"/>
  <c r="BV1447" i="12" s="1"/>
  <c r="BP400" i="12"/>
  <c r="BV400" i="12" s="1"/>
  <c r="BD399" i="12"/>
  <c r="BJ399" i="12" s="1"/>
  <c r="BE31" i="12"/>
  <c r="BK31" i="12" s="1"/>
  <c r="BD416" i="12"/>
  <c r="BJ416" i="12" s="1"/>
  <c r="BC407" i="12"/>
  <c r="BI407" i="12" s="1"/>
  <c r="BE399" i="12"/>
  <c r="BK399" i="12" s="1"/>
  <c r="BE416" i="12"/>
  <c r="BK416" i="12" s="1"/>
  <c r="BC31" i="12"/>
  <c r="BI31" i="12" s="1"/>
  <c r="BC416" i="12"/>
  <c r="BI416" i="12" s="1"/>
  <c r="BD407" i="12"/>
  <c r="BJ407" i="12" s="1"/>
  <c r="BE407" i="12"/>
  <c r="BK407" i="12" s="1"/>
  <c r="BC399" i="12"/>
  <c r="BI399" i="12" s="1"/>
  <c r="BD31" i="12"/>
  <c r="BJ31" i="12" s="1"/>
  <c r="AI29" i="12"/>
  <c r="AM29" i="12" s="1"/>
  <c r="AQ29" i="12" s="1"/>
  <c r="AW29" i="12" s="1"/>
  <c r="AK81" i="12"/>
  <c r="AS81" i="12" s="1"/>
  <c r="AY81" i="12" s="1"/>
  <c r="AI280" i="12"/>
  <c r="AM280" i="12" s="1"/>
  <c r="AQ280" i="12" s="1"/>
  <c r="AW280" i="12" s="1"/>
  <c r="AJ319" i="12"/>
  <c r="AR319" i="12" s="1"/>
  <c r="AX319" i="12" s="1"/>
  <c r="AI348" i="12"/>
  <c r="AM348" i="12" s="1"/>
  <c r="AQ348" i="12" s="1"/>
  <c r="AW348" i="12" s="1"/>
  <c r="AK395" i="12"/>
  <c r="AS395" i="12" s="1"/>
  <c r="AY395" i="12" s="1"/>
  <c r="AK574" i="12"/>
  <c r="AS574" i="12" s="1"/>
  <c r="AY574" i="12" s="1"/>
  <c r="AI627" i="12"/>
  <c r="AM627" i="12" s="1"/>
  <c r="AQ627" i="12" s="1"/>
  <c r="AW627" i="12" s="1"/>
  <c r="AI686" i="12"/>
  <c r="AM686" i="12" s="1"/>
  <c r="AQ686" i="12" s="1"/>
  <c r="AW686" i="12" s="1"/>
  <c r="AJ773" i="12"/>
  <c r="AR773" i="12" s="1"/>
  <c r="AX773" i="12" s="1"/>
  <c r="AJ870" i="12"/>
  <c r="AR870" i="12" s="1"/>
  <c r="AX870" i="12" s="1"/>
  <c r="AI915" i="12"/>
  <c r="AM915" i="12" s="1"/>
  <c r="AQ915" i="12" s="1"/>
  <c r="AW915" i="12" s="1"/>
  <c r="AI941" i="12"/>
  <c r="AM941" i="12" s="1"/>
  <c r="AQ941" i="12" s="1"/>
  <c r="AW941" i="12" s="1"/>
  <c r="AI1033" i="12"/>
  <c r="AM1033" i="12" s="1"/>
  <c r="AQ1033" i="12" s="1"/>
  <c r="AW1033" i="12" s="1"/>
  <c r="AK1075" i="12"/>
  <c r="AS1075" i="12" s="1"/>
  <c r="AY1075" i="12" s="1"/>
  <c r="AK1300" i="12"/>
  <c r="AS1300" i="12" s="1"/>
  <c r="AY1300" i="12" s="1"/>
  <c r="AJ1628" i="12"/>
  <c r="AR1628" i="12" s="1"/>
  <c r="AX1628" i="12" s="1"/>
  <c r="AI2710" i="12"/>
  <c r="AM2710" i="12" s="1"/>
  <c r="AQ2710" i="12" s="1"/>
  <c r="AW2710" i="12" s="1"/>
  <c r="AI30" i="12"/>
  <c r="AM30" i="12" s="1"/>
  <c r="AQ30" i="12" s="1"/>
  <c r="AW30" i="12" s="1"/>
  <c r="AI83" i="12"/>
  <c r="AM83" i="12" s="1"/>
  <c r="AQ83" i="12" s="1"/>
  <c r="AW83" i="12" s="1"/>
  <c r="AJ120" i="12"/>
  <c r="AR120" i="12" s="1"/>
  <c r="AX120" i="12" s="1"/>
  <c r="AK284" i="12"/>
  <c r="AS284" i="12" s="1"/>
  <c r="AY284" i="12" s="1"/>
  <c r="AK333" i="12"/>
  <c r="AS333" i="12" s="1"/>
  <c r="AY333" i="12" s="1"/>
  <c r="AJ372" i="12"/>
  <c r="AR372" i="12" s="1"/>
  <c r="AX372" i="12" s="1"/>
  <c r="AI398" i="12"/>
  <c r="AM398" i="12" s="1"/>
  <c r="AQ398" i="12" s="1"/>
  <c r="AW398" i="12" s="1"/>
  <c r="AK572" i="12"/>
  <c r="AS572" i="12" s="1"/>
  <c r="AY572" i="12" s="1"/>
  <c r="AI598" i="12"/>
  <c r="AM598" i="12" s="1"/>
  <c r="AQ598" i="12" s="1"/>
  <c r="AW598" i="12" s="1"/>
  <c r="AJ667" i="12"/>
  <c r="AR667" i="12" s="1"/>
  <c r="AX667" i="12" s="1"/>
  <c r="AI747" i="12"/>
  <c r="AM747" i="12" s="1"/>
  <c r="AQ747" i="12" s="1"/>
  <c r="AW747" i="12" s="1"/>
  <c r="AI864" i="12"/>
  <c r="AM864" i="12" s="1"/>
  <c r="AQ864" i="12" s="1"/>
  <c r="AW864" i="12" s="1"/>
  <c r="AI893" i="12"/>
  <c r="AM893" i="12" s="1"/>
  <c r="AQ893" i="12" s="1"/>
  <c r="AW893" i="12" s="1"/>
  <c r="AJ929" i="12"/>
  <c r="AR929" i="12" s="1"/>
  <c r="AX929" i="12" s="1"/>
  <c r="AI952" i="12"/>
  <c r="AM952" i="12" s="1"/>
  <c r="AQ952" i="12" s="1"/>
  <c r="AW952" i="12" s="1"/>
  <c r="AI1031" i="12"/>
  <c r="AM1031" i="12" s="1"/>
  <c r="AQ1031" i="12" s="1"/>
  <c r="AW1031" i="12" s="1"/>
  <c r="AI1077" i="12"/>
  <c r="AM1077" i="12" s="1"/>
  <c r="AQ1077" i="12" s="1"/>
  <c r="AW1077" i="12" s="1"/>
  <c r="AI1284" i="12"/>
  <c r="AM1284" i="12" s="1"/>
  <c r="AQ1284" i="12" s="1"/>
  <c r="AW1284" i="12" s="1"/>
  <c r="AJ1422" i="12"/>
  <c r="AR1422" i="12" s="1"/>
  <c r="AX1422" i="12" s="1"/>
  <c r="AJ2710" i="12"/>
  <c r="AR2710" i="12" s="1"/>
  <c r="AX2710" i="12" s="1"/>
  <c r="AI3047" i="12"/>
  <c r="AM3047" i="12" s="1"/>
  <c r="AQ3047" i="12" s="1"/>
  <c r="AW3047" i="12" s="1"/>
  <c r="AI414" i="12"/>
  <c r="AM414" i="12" s="1"/>
  <c r="AQ414" i="12" s="1"/>
  <c r="AW414" i="12" s="1"/>
  <c r="AJ97" i="12"/>
  <c r="AR97" i="12" s="1"/>
  <c r="AX97" i="12" s="1"/>
  <c r="AJ278" i="12"/>
  <c r="AR278" i="12" s="1"/>
  <c r="AX278" i="12" s="1"/>
  <c r="AK315" i="12"/>
  <c r="AS315" i="12" s="1"/>
  <c r="AY315" i="12" s="1"/>
  <c r="AK348" i="12"/>
  <c r="AS348" i="12" s="1"/>
  <c r="AY348" i="12" s="1"/>
  <c r="AK388" i="12"/>
  <c r="AS388" i="12" s="1"/>
  <c r="AY388" i="12" s="1"/>
  <c r="AJ566" i="12"/>
  <c r="AR566" i="12" s="1"/>
  <c r="AX566" i="12" s="1"/>
  <c r="AK590" i="12"/>
  <c r="AS590" i="12" s="1"/>
  <c r="AY590" i="12" s="1"/>
  <c r="AK627" i="12"/>
  <c r="AS627" i="12" s="1"/>
  <c r="AY627" i="12" s="1"/>
  <c r="AK686" i="12"/>
  <c r="AS686" i="12" s="1"/>
  <c r="AY686" i="12" s="1"/>
  <c r="AI825" i="12"/>
  <c r="AM825" i="12" s="1"/>
  <c r="AQ825" i="12" s="1"/>
  <c r="AW825" i="12" s="1"/>
  <c r="AK868" i="12"/>
  <c r="AS868" i="12" s="1"/>
  <c r="AY868" i="12" s="1"/>
  <c r="AK915" i="12"/>
  <c r="AS915" i="12" s="1"/>
  <c r="AY915" i="12" s="1"/>
  <c r="AI949" i="12"/>
  <c r="AM949" i="12" s="1"/>
  <c r="AQ949" i="12" s="1"/>
  <c r="AW949" i="12" s="1"/>
  <c r="AK980" i="12"/>
  <c r="AS980" i="12" s="1"/>
  <c r="AY980" i="12" s="1"/>
  <c r="AJ1049" i="12"/>
  <c r="AR1049" i="12" s="1"/>
  <c r="AX1049" i="12" s="1"/>
  <c r="AK1079" i="12"/>
  <c r="AS1079" i="12" s="1"/>
  <c r="AY1079" i="12" s="1"/>
  <c r="AI1300" i="12"/>
  <c r="AM1300" i="12" s="1"/>
  <c r="AQ1300" i="12" s="1"/>
  <c r="AW1300" i="12" s="1"/>
  <c r="AI1633" i="12"/>
  <c r="AM1633" i="12" s="1"/>
  <c r="AQ1633" i="12" s="1"/>
  <c r="AW1633" i="12" s="1"/>
  <c r="AJ2125" i="12"/>
  <c r="AR2125" i="12" s="1"/>
  <c r="AX2125" i="12" s="1"/>
  <c r="AJ3047" i="12"/>
  <c r="AR3047" i="12" s="1"/>
  <c r="AX3047" i="12" s="1"/>
  <c r="AI415" i="12"/>
  <c r="AM415" i="12" s="1"/>
  <c r="AQ415" i="12" s="1"/>
  <c r="AW415" i="12" s="1"/>
  <c r="AJ94" i="12"/>
  <c r="AR94" i="12" s="1"/>
  <c r="AX94" i="12" s="1"/>
  <c r="AK278" i="12"/>
  <c r="AS278" i="12" s="1"/>
  <c r="AY278" i="12" s="1"/>
  <c r="AI319" i="12"/>
  <c r="AM319" i="12" s="1"/>
  <c r="AQ319" i="12" s="1"/>
  <c r="AW319" i="12" s="1"/>
  <c r="AK346" i="12"/>
  <c r="AS346" i="12" s="1"/>
  <c r="AY346" i="12" s="1"/>
  <c r="AJ395" i="12"/>
  <c r="AR395" i="12" s="1"/>
  <c r="AX395" i="12" s="1"/>
  <c r="AJ574" i="12"/>
  <c r="AR574" i="12" s="1"/>
  <c r="AX574" i="12" s="1"/>
  <c r="AK598" i="12"/>
  <c r="AS598" i="12" s="1"/>
  <c r="AY598" i="12" s="1"/>
  <c r="AJ673" i="12"/>
  <c r="AR673" i="12" s="1"/>
  <c r="AX673" i="12" s="1"/>
  <c r="AI773" i="12"/>
  <c r="AM773" i="12" s="1"/>
  <c r="AQ773" i="12" s="1"/>
  <c r="AW773" i="12" s="1"/>
  <c r="AK864" i="12"/>
  <c r="AS864" i="12" s="1"/>
  <c r="AY864" i="12" s="1"/>
  <c r="AI905" i="12"/>
  <c r="AM905" i="12" s="1"/>
  <c r="AQ905" i="12" s="1"/>
  <c r="AW905" i="12" s="1"/>
  <c r="AK939" i="12"/>
  <c r="AS939" i="12" s="1"/>
  <c r="AY939" i="12" s="1"/>
  <c r="AK1031" i="12"/>
  <c r="AS1031" i="12" s="1"/>
  <c r="AY1031" i="12" s="1"/>
  <c r="AJ1060" i="12"/>
  <c r="AR1060" i="12" s="1"/>
  <c r="AX1060" i="12" s="1"/>
  <c r="AK1284" i="12"/>
  <c r="AS1284" i="12" s="1"/>
  <c r="AY1284" i="12" s="1"/>
  <c r="AJ1411" i="12"/>
  <c r="AR1411" i="12" s="1"/>
  <c r="AX1411" i="12" s="1"/>
  <c r="AK1635" i="12"/>
  <c r="AS1635" i="12" s="1"/>
  <c r="AY1635" i="12" s="1"/>
  <c r="AK2125" i="12"/>
  <c r="AS2125" i="12" s="1"/>
  <c r="AY2125" i="12" s="1"/>
  <c r="AJ414" i="12"/>
  <c r="AR414" i="12" s="1"/>
  <c r="AX414" i="12" s="1"/>
  <c r="AJ91" i="12"/>
  <c r="AR91" i="12" s="1"/>
  <c r="AX91" i="12" s="1"/>
  <c r="AJ284" i="12"/>
  <c r="AR284" i="12" s="1"/>
  <c r="AX284" i="12" s="1"/>
  <c r="AK321" i="12"/>
  <c r="AS321" i="12" s="1"/>
  <c r="AY321" i="12" s="1"/>
  <c r="AI372" i="12"/>
  <c r="AM372" i="12" s="1"/>
  <c r="AQ372" i="12" s="1"/>
  <c r="AW372" i="12" s="1"/>
  <c r="AI507" i="12"/>
  <c r="AM507" i="12" s="1"/>
  <c r="AQ507" i="12" s="1"/>
  <c r="AW507" i="12" s="1"/>
  <c r="AI590" i="12"/>
  <c r="AM590" i="12" s="1"/>
  <c r="AQ590" i="12" s="1"/>
  <c r="AW590" i="12" s="1"/>
  <c r="AI667" i="12"/>
  <c r="AM667" i="12" s="1"/>
  <c r="AQ667" i="12" s="1"/>
  <c r="AW667" i="12" s="1"/>
  <c r="AJ688" i="12"/>
  <c r="AR688" i="12" s="1"/>
  <c r="AX688" i="12" s="1"/>
  <c r="AK825" i="12"/>
  <c r="AS825" i="12" s="1"/>
  <c r="AY825" i="12" s="1"/>
  <c r="AK874" i="12"/>
  <c r="AS874" i="12" s="1"/>
  <c r="AY874" i="12" s="1"/>
  <c r="AJ917" i="12"/>
  <c r="AR917" i="12" s="1"/>
  <c r="AX917" i="12" s="1"/>
  <c r="AK949" i="12"/>
  <c r="AS949" i="12" s="1"/>
  <c r="AY949" i="12" s="1"/>
  <c r="AK1047" i="12"/>
  <c r="AS1047" i="12" s="1"/>
  <c r="AY1047" i="12" s="1"/>
  <c r="AI1079" i="12"/>
  <c r="AM1079" i="12" s="1"/>
  <c r="AQ1079" i="12" s="1"/>
  <c r="AW1079" i="12" s="1"/>
  <c r="AJ1386" i="12"/>
  <c r="AR1386" i="12" s="1"/>
  <c r="AX1386" i="12" s="1"/>
  <c r="AK1633" i="12"/>
  <c r="AS1633" i="12" s="1"/>
  <c r="AY1633" i="12" s="1"/>
  <c r="AI2810" i="12"/>
  <c r="AM2810" i="12" s="1"/>
  <c r="AQ2810" i="12" s="1"/>
  <c r="AW2810" i="12" s="1"/>
  <c r="AJ415" i="12"/>
  <c r="AR415" i="12" s="1"/>
  <c r="AX415" i="12" s="1"/>
  <c r="AK91" i="12"/>
  <c r="AS91" i="12" s="1"/>
  <c r="AY91" i="12" s="1"/>
  <c r="AI167" i="12"/>
  <c r="AM167" i="12" s="1"/>
  <c r="AQ167" i="12" s="1"/>
  <c r="AW167" i="12" s="1"/>
  <c r="AI313" i="12"/>
  <c r="AM313" i="12" s="1"/>
  <c r="AQ313" i="12" s="1"/>
  <c r="AW313" i="12" s="1"/>
  <c r="AI346" i="12"/>
  <c r="AM346" i="12" s="1"/>
  <c r="AQ346" i="12" s="1"/>
  <c r="AW346" i="12" s="1"/>
  <c r="AI386" i="12"/>
  <c r="AM386" i="12" s="1"/>
  <c r="AQ386" i="12" s="1"/>
  <c r="AW386" i="12" s="1"/>
  <c r="AJ507" i="12"/>
  <c r="AR507" i="12" s="1"/>
  <c r="AX507" i="12" s="1"/>
  <c r="AI581" i="12"/>
  <c r="AM581" i="12" s="1"/>
  <c r="AQ581" i="12" s="1"/>
  <c r="AW581" i="12" s="1"/>
  <c r="AI625" i="12"/>
  <c r="AM625" i="12" s="1"/>
  <c r="AQ625" i="12" s="1"/>
  <c r="AW625" i="12" s="1"/>
  <c r="AK671" i="12"/>
  <c r="AS671" i="12" s="1"/>
  <c r="AY671" i="12" s="1"/>
  <c r="AJ769" i="12"/>
  <c r="AR769" i="12" s="1"/>
  <c r="AX769" i="12" s="1"/>
  <c r="AJ868" i="12"/>
  <c r="AR868" i="12" s="1"/>
  <c r="AX868" i="12" s="1"/>
  <c r="AK905" i="12"/>
  <c r="AS905" i="12" s="1"/>
  <c r="AY905" i="12" s="1"/>
  <c r="AK931" i="12"/>
  <c r="AS931" i="12" s="1"/>
  <c r="AY931" i="12" s="1"/>
  <c r="AJ955" i="12"/>
  <c r="AR955" i="12" s="1"/>
  <c r="AX955" i="12" s="1"/>
  <c r="AJ1033" i="12"/>
  <c r="AR1033" i="12" s="1"/>
  <c r="AX1033" i="12" s="1"/>
  <c r="AJ1079" i="12"/>
  <c r="AR1079" i="12" s="1"/>
  <c r="AX1079" i="12" s="1"/>
  <c r="AK1294" i="12"/>
  <c r="AS1294" i="12" s="1"/>
  <c r="AY1294" i="12" s="1"/>
  <c r="AK1628" i="12"/>
  <c r="AS1628" i="12" s="1"/>
  <c r="AY1628" i="12" s="1"/>
  <c r="AI2808" i="12"/>
  <c r="AM2808" i="12" s="1"/>
  <c r="AQ2808" i="12" s="1"/>
  <c r="AW2808" i="12" s="1"/>
  <c r="AJ405" i="12"/>
  <c r="AR405" i="12" s="1"/>
  <c r="AX405" i="12" s="1"/>
  <c r="AI81" i="12"/>
  <c r="AM81" i="12" s="1"/>
  <c r="AQ81" i="12" s="1"/>
  <c r="AW81" i="12" s="1"/>
  <c r="AJ118" i="12"/>
  <c r="AR118" i="12" s="1"/>
  <c r="AX118" i="12" s="1"/>
  <c r="AK280" i="12"/>
  <c r="AS280" i="12" s="1"/>
  <c r="AY280" i="12" s="1"/>
  <c r="AI321" i="12"/>
  <c r="AM321" i="12" s="1"/>
  <c r="AQ321" i="12" s="1"/>
  <c r="AW321" i="12" s="1"/>
  <c r="AJ370" i="12"/>
  <c r="AR370" i="12" s="1"/>
  <c r="AX370" i="12" s="1"/>
  <c r="AI395" i="12"/>
  <c r="AM395" i="12" s="1"/>
  <c r="AQ395" i="12" s="1"/>
  <c r="AW395" i="12" s="1"/>
  <c r="AK568" i="12"/>
  <c r="AS568" i="12" s="1"/>
  <c r="AY568" i="12" s="1"/>
  <c r="AI596" i="12"/>
  <c r="AM596" i="12" s="1"/>
  <c r="AQ596" i="12" s="1"/>
  <c r="AW596" i="12" s="1"/>
  <c r="AJ665" i="12"/>
  <c r="AR665" i="12" s="1"/>
  <c r="AX665" i="12" s="1"/>
  <c r="AI745" i="12"/>
  <c r="AM745" i="12" s="1"/>
  <c r="AQ745" i="12" s="1"/>
  <c r="AW745" i="12" s="1"/>
  <c r="AJ827" i="12"/>
  <c r="AR827" i="12" s="1"/>
  <c r="AX827" i="12" s="1"/>
  <c r="AI874" i="12"/>
  <c r="AM874" i="12" s="1"/>
  <c r="AQ874" i="12" s="1"/>
  <c r="AW874" i="12" s="1"/>
  <c r="AK929" i="12"/>
  <c r="AS929" i="12" s="1"/>
  <c r="AY929" i="12" s="1"/>
  <c r="AJ952" i="12"/>
  <c r="AR952" i="12" s="1"/>
  <c r="AX952" i="12" s="1"/>
  <c r="AJ1031" i="12"/>
  <c r="AR1031" i="12" s="1"/>
  <c r="AX1031" i="12" s="1"/>
  <c r="AI1060" i="12"/>
  <c r="AM1060" i="12" s="1"/>
  <c r="AQ1060" i="12" s="1"/>
  <c r="AW1060" i="12" s="1"/>
  <c r="AJ1270" i="12"/>
  <c r="AR1270" i="12" s="1"/>
  <c r="AX1270" i="12" s="1"/>
  <c r="AI1411" i="12"/>
  <c r="AM1411" i="12" s="1"/>
  <c r="AQ1411" i="12" s="1"/>
  <c r="AW1411" i="12" s="1"/>
  <c r="AJ1635" i="12"/>
  <c r="AR1635" i="12" s="1"/>
  <c r="AX1635" i="12" s="1"/>
  <c r="AK2710" i="12"/>
  <c r="AS2710" i="12" s="1"/>
  <c r="AY2710" i="12" s="1"/>
  <c r="AJ406" i="12"/>
  <c r="AR406" i="12" s="1"/>
  <c r="AX406" i="12" s="1"/>
  <c r="AJ81" i="12"/>
  <c r="AR81" i="12" s="1"/>
  <c r="AX81" i="12" s="1"/>
  <c r="AK97" i="12"/>
  <c r="AS97" i="12" s="1"/>
  <c r="AY97" i="12" s="1"/>
  <c r="AI284" i="12"/>
  <c r="AM284" i="12" s="1"/>
  <c r="AQ284" i="12" s="1"/>
  <c r="AW284" i="12" s="1"/>
  <c r="AJ321" i="12"/>
  <c r="AR321" i="12" s="1"/>
  <c r="AX321" i="12" s="1"/>
  <c r="AK370" i="12"/>
  <c r="AS370" i="12" s="1"/>
  <c r="AY370" i="12" s="1"/>
  <c r="AK398" i="12"/>
  <c r="AS398" i="12" s="1"/>
  <c r="AY398" i="12" s="1"/>
  <c r="AK581" i="12"/>
  <c r="AS581" i="12" s="1"/>
  <c r="AY581" i="12" s="1"/>
  <c r="AK625" i="12"/>
  <c r="AS625" i="12" s="1"/>
  <c r="AY625" i="12" s="1"/>
  <c r="AI688" i="12"/>
  <c r="AM688" i="12" s="1"/>
  <c r="AQ688" i="12" s="1"/>
  <c r="AW688" i="12" s="1"/>
  <c r="AJ825" i="12"/>
  <c r="AR825" i="12" s="1"/>
  <c r="AX825" i="12" s="1"/>
  <c r="AI870" i="12"/>
  <c r="AM870" i="12" s="1"/>
  <c r="AQ870" i="12" s="1"/>
  <c r="AW870" i="12" s="1"/>
  <c r="AJ907" i="12"/>
  <c r="AR907" i="12" s="1"/>
  <c r="AX907" i="12" s="1"/>
  <c r="AJ949" i="12"/>
  <c r="AR949" i="12" s="1"/>
  <c r="AX949" i="12" s="1"/>
  <c r="AJ1047" i="12"/>
  <c r="AR1047" i="12" s="1"/>
  <c r="AX1047" i="12" s="1"/>
  <c r="AJ1075" i="12"/>
  <c r="AR1075" i="12" s="1"/>
  <c r="AX1075" i="12" s="1"/>
  <c r="AI1294" i="12"/>
  <c r="AM1294" i="12" s="1"/>
  <c r="AQ1294" i="12" s="1"/>
  <c r="AW1294" i="12" s="1"/>
  <c r="AK1413" i="12"/>
  <c r="AS1413" i="12" s="1"/>
  <c r="AY1413" i="12" s="1"/>
  <c r="AJ1667" i="12"/>
  <c r="AR1667" i="12" s="1"/>
  <c r="AX1667" i="12" s="1"/>
  <c r="AK2808" i="12"/>
  <c r="AS2808" i="12" s="1"/>
  <c r="AY2808" i="12" s="1"/>
  <c r="AK405" i="12"/>
  <c r="AS405" i="12" s="1"/>
  <c r="AY405" i="12" s="1"/>
  <c r="AK94" i="12"/>
  <c r="AS94" i="12" s="1"/>
  <c r="AY94" i="12" s="1"/>
  <c r="AK286" i="12"/>
  <c r="AS286" i="12" s="1"/>
  <c r="AY286" i="12" s="1"/>
  <c r="AJ333" i="12"/>
  <c r="AR333" i="12" s="1"/>
  <c r="AX333" i="12" s="1"/>
  <c r="AI388" i="12"/>
  <c r="AM388" i="12" s="1"/>
  <c r="AQ388" i="12" s="1"/>
  <c r="AW388" i="12" s="1"/>
  <c r="AI568" i="12"/>
  <c r="AM568" i="12" s="1"/>
  <c r="AQ568" i="12" s="1"/>
  <c r="AW568" i="12" s="1"/>
  <c r="AJ592" i="12"/>
  <c r="AR592" i="12" s="1"/>
  <c r="AX592" i="12" s="1"/>
  <c r="AJ671" i="12"/>
  <c r="AR671" i="12" s="1"/>
  <c r="AX671" i="12" s="1"/>
  <c r="AK745" i="12"/>
  <c r="AS745" i="12" s="1"/>
  <c r="AY745" i="12" s="1"/>
  <c r="AK862" i="12"/>
  <c r="AS862" i="12" s="1"/>
  <c r="AY862" i="12" s="1"/>
  <c r="AJ905" i="12"/>
  <c r="AR905" i="12" s="1"/>
  <c r="AX905" i="12" s="1"/>
  <c r="AI929" i="12"/>
  <c r="AM929" i="12" s="1"/>
  <c r="AQ929" i="12" s="1"/>
  <c r="AW929" i="12" s="1"/>
  <c r="AI955" i="12"/>
  <c r="AM955" i="12" s="1"/>
  <c r="AQ955" i="12" s="1"/>
  <c r="AW955" i="12" s="1"/>
  <c r="AJ1058" i="12"/>
  <c r="AR1058" i="12" s="1"/>
  <c r="AX1058" i="12" s="1"/>
  <c r="AI1272" i="12"/>
  <c r="AM1272" i="12" s="1"/>
  <c r="AQ1272" i="12" s="1"/>
  <c r="AW1272" i="12" s="1"/>
  <c r="AK1411" i="12"/>
  <c r="AS1411" i="12" s="1"/>
  <c r="AY1411" i="12" s="1"/>
  <c r="AK1667" i="12"/>
  <c r="AS1667" i="12" s="1"/>
  <c r="AY1667" i="12" s="1"/>
  <c r="AJ3025" i="12"/>
  <c r="AR3025" i="12" s="1"/>
  <c r="AX3025" i="12" s="1"/>
  <c r="AK406" i="12"/>
  <c r="AS406" i="12" s="1"/>
  <c r="AY406" i="12" s="1"/>
  <c r="AI97" i="12"/>
  <c r="AM97" i="12" s="1"/>
  <c r="AQ97" i="12" s="1"/>
  <c r="AW97" i="12" s="1"/>
  <c r="AI278" i="12"/>
  <c r="AM278" i="12" s="1"/>
  <c r="AQ278" i="12" s="1"/>
  <c r="AW278" i="12" s="1"/>
  <c r="AJ315" i="12"/>
  <c r="AR315" i="12" s="1"/>
  <c r="AX315" i="12" s="1"/>
  <c r="AJ348" i="12"/>
  <c r="AR348" i="12" s="1"/>
  <c r="AX348" i="12" s="1"/>
  <c r="AJ388" i="12"/>
  <c r="AR388" i="12" s="1"/>
  <c r="AX388" i="12" s="1"/>
  <c r="AI566" i="12"/>
  <c r="AM566" i="12" s="1"/>
  <c r="AQ566" i="12" s="1"/>
  <c r="AW566" i="12" s="1"/>
  <c r="AJ590" i="12"/>
  <c r="AR590" i="12" s="1"/>
  <c r="AX590" i="12" s="1"/>
  <c r="AJ627" i="12"/>
  <c r="AR627" i="12" s="1"/>
  <c r="AX627" i="12" s="1"/>
  <c r="AJ686" i="12"/>
  <c r="AR686" i="12" s="1"/>
  <c r="AX686" i="12" s="1"/>
  <c r="AK773" i="12"/>
  <c r="AS773" i="12" s="1"/>
  <c r="AY773" i="12" s="1"/>
  <c r="AK870" i="12"/>
  <c r="AS870" i="12" s="1"/>
  <c r="AY870" i="12" s="1"/>
  <c r="AJ915" i="12"/>
  <c r="AR915" i="12" s="1"/>
  <c r="AX915" i="12" s="1"/>
  <c r="AI939" i="12"/>
  <c r="AM939" i="12" s="1"/>
  <c r="AQ939" i="12" s="1"/>
  <c r="AW939" i="12" s="1"/>
  <c r="AI978" i="12"/>
  <c r="AM978" i="12" s="1"/>
  <c r="AQ978" i="12" s="1"/>
  <c r="AW978" i="12" s="1"/>
  <c r="AI1049" i="12"/>
  <c r="AM1049" i="12" s="1"/>
  <c r="AQ1049" i="12" s="1"/>
  <c r="AW1049" i="12" s="1"/>
  <c r="AI1270" i="12"/>
  <c r="AM1270" i="12" s="1"/>
  <c r="AQ1270" i="12" s="1"/>
  <c r="AW1270" i="12" s="1"/>
  <c r="AK1386" i="12"/>
  <c r="AS1386" i="12" s="1"/>
  <c r="AY1386" i="12" s="1"/>
  <c r="AI1635" i="12"/>
  <c r="AM1635" i="12" s="1"/>
  <c r="AQ1635" i="12" s="1"/>
  <c r="AW1635" i="12" s="1"/>
  <c r="AJ2810" i="12"/>
  <c r="AR2810" i="12" s="1"/>
  <c r="AX2810" i="12" s="1"/>
  <c r="AI405" i="12"/>
  <c r="AM405" i="12" s="1"/>
  <c r="AQ405" i="12" s="1"/>
  <c r="AW405" i="12" s="1"/>
  <c r="AJ83" i="12"/>
  <c r="AR83" i="12" s="1"/>
  <c r="AX83" i="12" s="1"/>
  <c r="AK120" i="12"/>
  <c r="AS120" i="12" s="1"/>
  <c r="AY120" i="12" s="1"/>
  <c r="AI286" i="12"/>
  <c r="AM286" i="12" s="1"/>
  <c r="AQ286" i="12" s="1"/>
  <c r="AW286" i="12" s="1"/>
  <c r="AI335" i="12"/>
  <c r="AM335" i="12" s="1"/>
  <c r="AQ335" i="12" s="1"/>
  <c r="AW335" i="12" s="1"/>
  <c r="AK372" i="12"/>
  <c r="AS372" i="12" s="1"/>
  <c r="AY372" i="12" s="1"/>
  <c r="AJ398" i="12"/>
  <c r="AR398" i="12" s="1"/>
  <c r="AX398" i="12" s="1"/>
  <c r="AI574" i="12"/>
  <c r="AM574" i="12" s="1"/>
  <c r="AQ574" i="12" s="1"/>
  <c r="AW574" i="12" s="1"/>
  <c r="AJ598" i="12"/>
  <c r="AR598" i="12" s="1"/>
  <c r="AX598" i="12" s="1"/>
  <c r="AK667" i="12"/>
  <c r="AS667" i="12" s="1"/>
  <c r="AY667" i="12" s="1"/>
  <c r="AJ747" i="12"/>
  <c r="AR747" i="12" s="1"/>
  <c r="AX747" i="12" s="1"/>
  <c r="AI862" i="12"/>
  <c r="AM862" i="12" s="1"/>
  <c r="AQ862" i="12" s="1"/>
  <c r="AW862" i="12" s="1"/>
  <c r="AJ876" i="12"/>
  <c r="AR876" i="12" s="1"/>
  <c r="AX876" i="12" s="1"/>
  <c r="AJ939" i="12"/>
  <c r="AR939" i="12" s="1"/>
  <c r="AX939" i="12" s="1"/>
  <c r="AK955" i="12"/>
  <c r="AS955" i="12" s="1"/>
  <c r="AY955" i="12" s="1"/>
  <c r="AK1033" i="12"/>
  <c r="AS1033" i="12" s="1"/>
  <c r="AY1033" i="12" s="1"/>
  <c r="AI1075" i="12"/>
  <c r="AM1075" i="12" s="1"/>
  <c r="AQ1075" i="12" s="1"/>
  <c r="AW1075" i="12" s="1"/>
  <c r="AK1272" i="12"/>
  <c r="AS1272" i="12" s="1"/>
  <c r="AY1272" i="12" s="1"/>
  <c r="AJ1413" i="12"/>
  <c r="AR1413" i="12" s="1"/>
  <c r="AX1413" i="12" s="1"/>
  <c r="AJ1679" i="12"/>
  <c r="AR1679" i="12" s="1"/>
  <c r="AX1679" i="12" s="1"/>
  <c r="AJ2808" i="12"/>
  <c r="AR2808" i="12" s="1"/>
  <c r="AX2808" i="12" s="1"/>
  <c r="AI406" i="12"/>
  <c r="AM406" i="12" s="1"/>
  <c r="AQ406" i="12" s="1"/>
  <c r="AW406" i="12" s="1"/>
  <c r="AK83" i="12"/>
  <c r="AS83" i="12" s="1"/>
  <c r="AY83" i="12" s="1"/>
  <c r="AK118" i="12"/>
  <c r="AS118" i="12" s="1"/>
  <c r="AY118" i="12" s="1"/>
  <c r="AJ286" i="12"/>
  <c r="AR286" i="12" s="1"/>
  <c r="AX286" i="12" s="1"/>
  <c r="AI333" i="12"/>
  <c r="AM333" i="12" s="1"/>
  <c r="AQ333" i="12" s="1"/>
  <c r="AW333" i="12" s="1"/>
  <c r="AK386" i="12"/>
  <c r="AS386" i="12" s="1"/>
  <c r="AY386" i="12" s="1"/>
  <c r="AK566" i="12"/>
  <c r="AS566" i="12" s="1"/>
  <c r="AY566" i="12" s="1"/>
  <c r="AI592" i="12"/>
  <c r="AM592" i="12" s="1"/>
  <c r="AQ592" i="12" s="1"/>
  <c r="AW592" i="12" s="1"/>
  <c r="AK665" i="12"/>
  <c r="AS665" i="12" s="1"/>
  <c r="AY665" i="12" s="1"/>
  <c r="AJ745" i="12"/>
  <c r="AR745" i="12" s="1"/>
  <c r="AX745" i="12" s="1"/>
  <c r="AK827" i="12"/>
  <c r="AS827" i="12" s="1"/>
  <c r="AY827" i="12" s="1"/>
  <c r="AJ874" i="12"/>
  <c r="AR874" i="12" s="1"/>
  <c r="AX874" i="12" s="1"/>
  <c r="AI917" i="12"/>
  <c r="AM917" i="12" s="1"/>
  <c r="AQ917" i="12" s="1"/>
  <c r="AW917" i="12" s="1"/>
  <c r="AK952" i="12"/>
  <c r="AS952" i="12" s="1"/>
  <c r="AY952" i="12" s="1"/>
  <c r="AK1049" i="12"/>
  <c r="AS1049" i="12" s="1"/>
  <c r="AY1049" i="12" s="1"/>
  <c r="AK1077" i="12"/>
  <c r="AS1077" i="12" s="1"/>
  <c r="AY1077" i="12" s="1"/>
  <c r="AJ1300" i="12"/>
  <c r="AR1300" i="12" s="1"/>
  <c r="AX1300" i="12" s="1"/>
  <c r="AI1628" i="12"/>
  <c r="AM1628" i="12" s="1"/>
  <c r="AQ1628" i="12" s="1"/>
  <c r="AW1628" i="12" s="1"/>
  <c r="AK1679" i="12"/>
  <c r="AS1679" i="12" s="1"/>
  <c r="AY1679" i="12" s="1"/>
  <c r="AI3025" i="12"/>
  <c r="AM3025" i="12" s="1"/>
  <c r="AQ3025" i="12" s="1"/>
  <c r="AW3025" i="12" s="1"/>
  <c r="AK414" i="12"/>
  <c r="AS414" i="12" s="1"/>
  <c r="AY414" i="12" s="1"/>
  <c r="AJ29" i="12"/>
  <c r="AR29" i="12" s="1"/>
  <c r="AX29" i="12" s="1"/>
  <c r="AI120" i="12"/>
  <c r="AM120" i="12" s="1"/>
  <c r="AQ120" i="12" s="1"/>
  <c r="AW120" i="12" s="1"/>
  <c r="AI315" i="12"/>
  <c r="AM315" i="12" s="1"/>
  <c r="AQ315" i="12" s="1"/>
  <c r="AW315" i="12" s="1"/>
  <c r="AK335" i="12"/>
  <c r="AS335" i="12" s="1"/>
  <c r="AY335" i="12" s="1"/>
  <c r="AJ393" i="12"/>
  <c r="AR393" i="12" s="1"/>
  <c r="AX393" i="12" s="1"/>
  <c r="AJ572" i="12"/>
  <c r="AR572" i="12" s="1"/>
  <c r="AX572" i="12" s="1"/>
  <c r="AK596" i="12"/>
  <c r="AS596" i="12" s="1"/>
  <c r="AY596" i="12" s="1"/>
  <c r="AK673" i="12"/>
  <c r="AS673" i="12" s="1"/>
  <c r="AY673" i="12" s="1"/>
  <c r="AI769" i="12"/>
  <c r="AM769" i="12" s="1"/>
  <c r="AQ769" i="12" s="1"/>
  <c r="AW769" i="12" s="1"/>
  <c r="AI868" i="12"/>
  <c r="AM868" i="12" s="1"/>
  <c r="AQ868" i="12" s="1"/>
  <c r="AW868" i="12" s="1"/>
  <c r="AK907" i="12"/>
  <c r="AS907" i="12" s="1"/>
  <c r="AY907" i="12" s="1"/>
  <c r="AJ931" i="12"/>
  <c r="AR931" i="12" s="1"/>
  <c r="AX931" i="12" s="1"/>
  <c r="AI980" i="12"/>
  <c r="AM980" i="12" s="1"/>
  <c r="AQ980" i="12" s="1"/>
  <c r="AW980" i="12" s="1"/>
  <c r="AK1060" i="12"/>
  <c r="AS1060" i="12" s="1"/>
  <c r="AY1060" i="12" s="1"/>
  <c r="AJ1294" i="12"/>
  <c r="AR1294" i="12" s="1"/>
  <c r="AX1294" i="12" s="1"/>
  <c r="AI1422" i="12"/>
  <c r="AM1422" i="12" s="1"/>
  <c r="AQ1422" i="12" s="1"/>
  <c r="AW1422" i="12" s="1"/>
  <c r="AK2123" i="12"/>
  <c r="AS2123" i="12" s="1"/>
  <c r="AY2123" i="12" s="1"/>
  <c r="AK415" i="12"/>
  <c r="AS415" i="12" s="1"/>
  <c r="AY415" i="12" s="1"/>
  <c r="AJ30" i="12"/>
  <c r="AR30" i="12" s="1"/>
  <c r="AX30" i="12" s="1"/>
  <c r="AI118" i="12"/>
  <c r="AM118" i="12" s="1"/>
  <c r="AQ118" i="12" s="1"/>
  <c r="AW118" i="12" s="1"/>
  <c r="AJ280" i="12"/>
  <c r="AR280" i="12" s="1"/>
  <c r="AX280" i="12" s="1"/>
  <c r="AK319" i="12"/>
  <c r="AS319" i="12" s="1"/>
  <c r="AY319" i="12" s="1"/>
  <c r="AI370" i="12"/>
  <c r="AM370" i="12" s="1"/>
  <c r="AQ370" i="12" s="1"/>
  <c r="AW370" i="12" s="1"/>
  <c r="AK393" i="12"/>
  <c r="AS393" i="12" s="1"/>
  <c r="AY393" i="12" s="1"/>
  <c r="AJ568" i="12"/>
  <c r="AR568" i="12" s="1"/>
  <c r="AX568" i="12" s="1"/>
  <c r="AK592" i="12"/>
  <c r="AS592" i="12" s="1"/>
  <c r="AY592" i="12" s="1"/>
  <c r="AI665" i="12"/>
  <c r="AM665" i="12" s="1"/>
  <c r="AQ665" i="12" s="1"/>
  <c r="AW665" i="12" s="1"/>
  <c r="AK688" i="12"/>
  <c r="AS688" i="12" s="1"/>
  <c r="AY688" i="12" s="1"/>
  <c r="AI827" i="12"/>
  <c r="AM827" i="12" s="1"/>
  <c r="AQ827" i="12" s="1"/>
  <c r="AW827" i="12" s="1"/>
  <c r="AI876" i="12"/>
  <c r="AM876" i="12" s="1"/>
  <c r="AQ876" i="12" s="1"/>
  <c r="AW876" i="12" s="1"/>
  <c r="AK917" i="12"/>
  <c r="AS917" i="12" s="1"/>
  <c r="AY917" i="12" s="1"/>
  <c r="AJ941" i="12"/>
  <c r="AR941" i="12" s="1"/>
  <c r="AX941" i="12" s="1"/>
  <c r="AJ980" i="12"/>
  <c r="AR980" i="12" s="1"/>
  <c r="AX980" i="12" s="1"/>
  <c r="AK1058" i="12"/>
  <c r="AS1058" i="12" s="1"/>
  <c r="AY1058" i="12" s="1"/>
  <c r="AJ1272" i="12"/>
  <c r="AR1272" i="12" s="1"/>
  <c r="AX1272" i="12" s="1"/>
  <c r="AI1413" i="12"/>
  <c r="AM1413" i="12" s="1"/>
  <c r="AQ1413" i="12" s="1"/>
  <c r="AW1413" i="12" s="1"/>
  <c r="AI2125" i="12"/>
  <c r="AM2125" i="12" s="1"/>
  <c r="AQ2125" i="12" s="1"/>
  <c r="AW2125" i="12" s="1"/>
  <c r="AK3025" i="12"/>
  <c r="AS3025" i="12" s="1"/>
  <c r="AY3025" i="12" s="1"/>
  <c r="AK29" i="12"/>
  <c r="AS29" i="12" s="1"/>
  <c r="AY29" i="12" s="1"/>
  <c r="AI94" i="12"/>
  <c r="AM94" i="12" s="1"/>
  <c r="AQ94" i="12" s="1"/>
  <c r="AW94" i="12" s="1"/>
  <c r="AJ167" i="12"/>
  <c r="AR167" i="12" s="1"/>
  <c r="AX167" i="12" s="1"/>
  <c r="AJ313" i="12"/>
  <c r="AR313" i="12" s="1"/>
  <c r="AX313" i="12" s="1"/>
  <c r="AJ346" i="12"/>
  <c r="AR346" i="12" s="1"/>
  <c r="AX346" i="12" s="1"/>
  <c r="AJ386" i="12"/>
  <c r="AR386" i="12" s="1"/>
  <c r="AX386" i="12" s="1"/>
  <c r="AK507" i="12"/>
  <c r="AS507" i="12" s="1"/>
  <c r="AY507" i="12" s="1"/>
  <c r="AJ581" i="12"/>
  <c r="AR581" i="12" s="1"/>
  <c r="AX581" i="12" s="1"/>
  <c r="AJ625" i="12"/>
  <c r="AR625" i="12" s="1"/>
  <c r="AX625" i="12" s="1"/>
  <c r="AI673" i="12"/>
  <c r="AM673" i="12" s="1"/>
  <c r="AQ673" i="12" s="1"/>
  <c r="AW673" i="12" s="1"/>
  <c r="AK769" i="12"/>
  <c r="AS769" i="12" s="1"/>
  <c r="AY769" i="12" s="1"/>
  <c r="AJ864" i="12"/>
  <c r="AR864" i="12" s="1"/>
  <c r="AX864" i="12" s="1"/>
  <c r="AI907" i="12"/>
  <c r="AM907" i="12" s="1"/>
  <c r="AQ907" i="12" s="1"/>
  <c r="AW907" i="12" s="1"/>
  <c r="AK941" i="12"/>
  <c r="AS941" i="12" s="1"/>
  <c r="AY941" i="12" s="1"/>
  <c r="AJ978" i="12"/>
  <c r="AR978" i="12" s="1"/>
  <c r="AX978" i="12" s="1"/>
  <c r="AI1047" i="12"/>
  <c r="AM1047" i="12" s="1"/>
  <c r="AQ1047" i="12" s="1"/>
  <c r="AW1047" i="12" s="1"/>
  <c r="AJ1077" i="12"/>
  <c r="AR1077" i="12" s="1"/>
  <c r="AX1077" i="12" s="1"/>
  <c r="AJ1284" i="12"/>
  <c r="AR1284" i="12" s="1"/>
  <c r="AX1284" i="12" s="1"/>
  <c r="AK1422" i="12"/>
  <c r="AS1422" i="12" s="1"/>
  <c r="AY1422" i="12" s="1"/>
  <c r="AI2123" i="12"/>
  <c r="AM2123" i="12" s="1"/>
  <c r="AQ2123" i="12" s="1"/>
  <c r="AW2123" i="12" s="1"/>
  <c r="AK2810" i="12"/>
  <c r="AS2810" i="12" s="1"/>
  <c r="AY2810" i="12" s="1"/>
  <c r="AK30" i="12"/>
  <c r="AS30" i="12" s="1"/>
  <c r="AY30" i="12" s="1"/>
  <c r="AI91" i="12"/>
  <c r="AM91" i="12" s="1"/>
  <c r="AQ91" i="12" s="1"/>
  <c r="AW91" i="12" s="1"/>
  <c r="AK167" i="12"/>
  <c r="AS167" i="12" s="1"/>
  <c r="AY167" i="12" s="1"/>
  <c r="AK313" i="12"/>
  <c r="AS313" i="12" s="1"/>
  <c r="AY313" i="12" s="1"/>
  <c r="AJ335" i="12"/>
  <c r="AR335" i="12" s="1"/>
  <c r="AX335" i="12" s="1"/>
  <c r="AI393" i="12"/>
  <c r="AM393" i="12" s="1"/>
  <c r="AQ393" i="12" s="1"/>
  <c r="AW393" i="12" s="1"/>
  <c r="AI572" i="12"/>
  <c r="AM572" i="12" s="1"/>
  <c r="AQ572" i="12" s="1"/>
  <c r="AW572" i="12" s="1"/>
  <c r="AJ596" i="12"/>
  <c r="AR596" i="12" s="1"/>
  <c r="AX596" i="12" s="1"/>
  <c r="AI671" i="12"/>
  <c r="AM671" i="12" s="1"/>
  <c r="AQ671" i="12" s="1"/>
  <c r="AW671" i="12" s="1"/>
  <c r="AK747" i="12"/>
  <c r="AS747" i="12" s="1"/>
  <c r="AY747" i="12" s="1"/>
  <c r="AJ862" i="12"/>
  <c r="AR862" i="12" s="1"/>
  <c r="AX862" i="12" s="1"/>
  <c r="AK876" i="12"/>
  <c r="AS876" i="12" s="1"/>
  <c r="AY876" i="12" s="1"/>
  <c r="AI931" i="12"/>
  <c r="AM931" i="12" s="1"/>
  <c r="AQ931" i="12" s="1"/>
  <c r="AW931" i="12" s="1"/>
  <c r="AK978" i="12"/>
  <c r="AS978" i="12" s="1"/>
  <c r="AY978" i="12" s="1"/>
  <c r="AI1058" i="12"/>
  <c r="AM1058" i="12" s="1"/>
  <c r="AQ1058" i="12" s="1"/>
  <c r="AW1058" i="12" s="1"/>
  <c r="AK1270" i="12"/>
  <c r="AS1270" i="12" s="1"/>
  <c r="AY1270" i="12" s="1"/>
  <c r="AI1386" i="12"/>
  <c r="AM1386" i="12" s="1"/>
  <c r="AQ1386" i="12" s="1"/>
  <c r="AW1386" i="12" s="1"/>
  <c r="AJ1633" i="12"/>
  <c r="AR1633" i="12" s="1"/>
  <c r="AX1633" i="12" s="1"/>
  <c r="AJ2123" i="12"/>
  <c r="AR2123" i="12" s="1"/>
  <c r="AX2123" i="12" s="1"/>
  <c r="AK3047" i="12"/>
  <c r="AS3047" i="12" s="1"/>
  <c r="AY3047" i="12" s="1"/>
  <c r="AD101" i="12"/>
  <c r="AC271" i="12"/>
  <c r="AC450" i="12"/>
  <c r="AC519" i="12"/>
  <c r="AC610" i="12"/>
  <c r="AE719" i="12"/>
  <c r="AD730" i="12"/>
  <c r="AD763" i="12"/>
  <c r="AE786" i="12"/>
  <c r="AD799" i="12"/>
  <c r="AC811" i="12"/>
  <c r="AE817" i="12"/>
  <c r="AC842" i="12"/>
  <c r="AE850" i="12"/>
  <c r="AC887" i="12"/>
  <c r="AE899" i="12"/>
  <c r="AC921" i="12"/>
  <c r="AC935" i="12"/>
  <c r="AC989" i="12"/>
  <c r="AE997" i="12"/>
  <c r="AD1015" i="12"/>
  <c r="AC1028" i="12"/>
  <c r="AD1064" i="12"/>
  <c r="AC1087" i="12"/>
  <c r="AE1096" i="12"/>
  <c r="AD1108" i="12"/>
  <c r="AC1119" i="12"/>
  <c r="AD1152" i="12"/>
  <c r="AC1164" i="12"/>
  <c r="AE1179" i="12"/>
  <c r="AD1191" i="12"/>
  <c r="AC1206" i="12"/>
  <c r="AE1214" i="12"/>
  <c r="AD1232" i="12"/>
  <c r="AC1244" i="12"/>
  <c r="AE1252" i="12"/>
  <c r="AD1280" i="12"/>
  <c r="AC1319" i="12"/>
  <c r="AE1327" i="12"/>
  <c r="AD1339" i="12"/>
  <c r="AC1355" i="12"/>
  <c r="AE1369" i="12"/>
  <c r="AE1399" i="12"/>
  <c r="AC1429" i="12"/>
  <c r="AE1444" i="12"/>
  <c r="AD1464" i="12"/>
  <c r="AC1481" i="12"/>
  <c r="AE1488" i="12"/>
  <c r="AD1504" i="12"/>
  <c r="AC1521" i="12"/>
  <c r="AE1535" i="12"/>
  <c r="AD1550" i="12"/>
  <c r="AC1564" i="12"/>
  <c r="AE1572" i="12"/>
  <c r="AD1592" i="12"/>
  <c r="AC1605" i="12"/>
  <c r="AE1615" i="12"/>
  <c r="AD1651" i="12"/>
  <c r="AC1663" i="12"/>
  <c r="AE1693" i="12"/>
  <c r="AD1706" i="12"/>
  <c r="AC1722" i="12"/>
  <c r="AE1730" i="12"/>
  <c r="AD1748" i="12"/>
  <c r="AE1764" i="12"/>
  <c r="AD1778" i="12"/>
  <c r="AC1791" i="12"/>
  <c r="AE1802" i="12"/>
  <c r="AD1821" i="12"/>
  <c r="AC1836" i="12"/>
  <c r="AE1857" i="12"/>
  <c r="AD1870" i="12"/>
  <c r="AC1881" i="12"/>
  <c r="AE1897" i="12"/>
  <c r="AD1916" i="12"/>
  <c r="AC1931" i="12"/>
  <c r="AE1941" i="12"/>
  <c r="AD1967" i="12"/>
  <c r="AC1978" i="12"/>
  <c r="AE1987" i="12"/>
  <c r="AD2002" i="12"/>
  <c r="AC2015" i="12"/>
  <c r="AE2023" i="12"/>
  <c r="AD2039" i="12"/>
  <c r="AC2049" i="12"/>
  <c r="AE2058" i="12"/>
  <c r="AD2070" i="12"/>
  <c r="AC2086" i="12"/>
  <c r="AE2094" i="12"/>
  <c r="AD2120" i="12"/>
  <c r="AD2134" i="12"/>
  <c r="AC2145" i="12"/>
  <c r="AE2156" i="12"/>
  <c r="AD2168" i="12"/>
  <c r="AC2183" i="12"/>
  <c r="AE2191" i="12"/>
  <c r="AD2219" i="12"/>
  <c r="AC2259" i="12"/>
  <c r="AE2274" i="12"/>
  <c r="AD2291" i="12"/>
  <c r="AC2306" i="12"/>
  <c r="AE2313" i="12"/>
  <c r="AD2332" i="12"/>
  <c r="AC2354" i="12"/>
  <c r="AE2364" i="12"/>
  <c r="AD2378" i="12"/>
  <c r="AC2398" i="12"/>
  <c r="AE2405" i="12"/>
  <c r="AD2420" i="12"/>
  <c r="AC2445" i="12"/>
  <c r="AE2456" i="12"/>
  <c r="AD2467" i="12"/>
  <c r="AC2481" i="12"/>
  <c r="AE2650" i="12"/>
  <c r="AD2665" i="12"/>
  <c r="AC2676" i="12"/>
  <c r="AE2682" i="12"/>
  <c r="AD2693" i="12"/>
  <c r="AD2714" i="12"/>
  <c r="AC2729" i="12"/>
  <c r="AE2736" i="12"/>
  <c r="AD2755" i="12"/>
  <c r="AC2767" i="12"/>
  <c r="AE2775" i="12"/>
  <c r="AD2786" i="12"/>
  <c r="AC2796" i="12"/>
  <c r="AE2804" i="12"/>
  <c r="AE2818" i="12"/>
  <c r="AD2830" i="12"/>
  <c r="AC2848" i="12"/>
  <c r="AE2860" i="12"/>
  <c r="AD2877" i="12"/>
  <c r="AC2892" i="12"/>
  <c r="AE2899" i="12"/>
  <c r="AD2911" i="12"/>
  <c r="AC2922" i="12"/>
  <c r="AE2932" i="12"/>
  <c r="AD2944" i="12"/>
  <c r="AC2959" i="12"/>
  <c r="AE2965" i="12"/>
  <c r="AD2980" i="12"/>
  <c r="AC2998" i="12"/>
  <c r="AE3005" i="12"/>
  <c r="AE3036" i="12"/>
  <c r="AD3059" i="12"/>
  <c r="AC3077" i="12"/>
  <c r="AE3092" i="12"/>
  <c r="AD3116" i="12"/>
  <c r="AE157" i="12"/>
  <c r="AC427" i="12"/>
  <c r="AC446" i="12"/>
  <c r="AC465" i="12"/>
  <c r="AE484" i="12"/>
  <c r="AE502" i="12"/>
  <c r="AD519" i="12"/>
  <c r="AD543" i="12"/>
  <c r="AC557" i="12"/>
  <c r="AD610" i="12"/>
  <c r="AE683" i="12"/>
  <c r="AD712" i="12"/>
  <c r="AC723" i="12"/>
  <c r="AC738" i="12"/>
  <c r="AD759" i="12"/>
  <c r="AD794" i="12"/>
  <c r="AD811" i="12"/>
  <c r="AD842" i="12"/>
  <c r="AC855" i="12"/>
  <c r="AD887" i="12"/>
  <c r="AE911" i="12"/>
  <c r="AC959" i="12"/>
  <c r="AC986" i="12"/>
  <c r="AC1001" i="12"/>
  <c r="AE1015" i="12"/>
  <c r="AC1037" i="12"/>
  <c r="AC1070" i="12"/>
  <c r="AD1087" i="12"/>
  <c r="AC1100" i="12"/>
  <c r="AC1116" i="12"/>
  <c r="AE1123" i="12"/>
  <c r="AE1152" i="12"/>
  <c r="AD1164" i="12"/>
  <c r="AD56" i="12"/>
  <c r="AE78" i="12"/>
  <c r="AC153" i="12"/>
  <c r="AE175" i="12"/>
  <c r="AC202" i="12"/>
  <c r="AD325" i="12"/>
  <c r="AC356" i="12"/>
  <c r="AD435" i="12"/>
  <c r="AE459" i="12"/>
  <c r="AD484" i="12"/>
  <c r="AC498" i="12"/>
  <c r="AE535" i="12"/>
  <c r="AD549" i="12"/>
  <c r="AC561" i="12"/>
  <c r="AC712" i="12"/>
  <c r="AE752" i="12"/>
  <c r="AE1138" i="12"/>
  <c r="AC22" i="12"/>
  <c r="AC67" i="12"/>
  <c r="AE77" i="12"/>
  <c r="AE126" i="12"/>
  <c r="AD136" i="12"/>
  <c r="AE161" i="12"/>
  <c r="AE174" i="12"/>
  <c r="AE298" i="12"/>
  <c r="AC497" i="12"/>
  <c r="AD682" i="12"/>
  <c r="AE718" i="12"/>
  <c r="AE751" i="12"/>
  <c r="AE785" i="12"/>
  <c r="AD798" i="12"/>
  <c r="AC810" i="12"/>
  <c r="AE816" i="12"/>
  <c r="AC841" i="12"/>
  <c r="AE849" i="12"/>
  <c r="AC886" i="12"/>
  <c r="AC988" i="12"/>
  <c r="AE996" i="12"/>
  <c r="AD1014" i="12"/>
  <c r="AC1027" i="12"/>
  <c r="AD1063" i="12"/>
  <c r="AC1086" i="12"/>
  <c r="AE1095" i="12"/>
  <c r="AC1118" i="12"/>
  <c r="AC1163" i="12"/>
  <c r="AD1463" i="12"/>
  <c r="AC1480" i="12"/>
  <c r="AE1487" i="12"/>
  <c r="AE1534" i="12"/>
  <c r="AE1571" i="12"/>
  <c r="AC1662" i="12"/>
  <c r="AC1835" i="12"/>
  <c r="AD1869" i="12"/>
  <c r="AC1880" i="12"/>
  <c r="AC1977" i="12"/>
  <c r="AE2057" i="12"/>
  <c r="AC2085" i="12"/>
  <c r="AD2119" i="12"/>
  <c r="AD2133" i="12"/>
  <c r="AD2290" i="12"/>
  <c r="AC2305" i="12"/>
  <c r="AD2331" i="12"/>
  <c r="AD2377" i="12"/>
  <c r="AE2404" i="12"/>
  <c r="AD2419" i="12"/>
  <c r="AE2455" i="12"/>
  <c r="AE2649" i="12"/>
  <c r="AD2664" i="12"/>
  <c r="AC2675" i="12"/>
  <c r="AE2681" i="12"/>
  <c r="AD2713" i="12"/>
  <c r="AE2735" i="12"/>
  <c r="AD2785" i="12"/>
  <c r="AC2795" i="12"/>
  <c r="AC2847" i="12"/>
  <c r="AC2891" i="12"/>
  <c r="AD2943" i="12"/>
  <c r="AC2958" i="12"/>
  <c r="AE2964" i="12"/>
  <c r="AE3004" i="12"/>
  <c r="AE3035" i="12"/>
  <c r="AC23" i="12"/>
  <c r="AC68" i="12"/>
  <c r="AE127" i="12"/>
  <c r="AE162" i="12"/>
  <c r="AD190" i="12"/>
  <c r="AE299" i="12"/>
  <c r="AE412" i="12"/>
  <c r="AD697" i="12"/>
  <c r="AD27" i="12"/>
  <c r="AD72" i="12"/>
  <c r="AE108" i="12"/>
  <c r="AC133" i="12"/>
  <c r="AE140" i="12"/>
  <c r="AD157" i="12"/>
  <c r="AC184" i="12"/>
  <c r="AE194" i="12"/>
  <c r="AD206" i="12"/>
  <c r="AD296" i="12"/>
  <c r="AC307" i="12"/>
  <c r="AE329" i="12"/>
  <c r="AC382" i="12"/>
  <c r="AC431" i="12"/>
  <c r="AE443" i="12"/>
  <c r="AD454" i="12"/>
  <c r="AC480" i="12"/>
  <c r="AE492" i="12"/>
  <c r="AD502" i="12"/>
  <c r="AD530" i="12"/>
  <c r="AC543" i="12"/>
  <c r="AE553" i="12"/>
  <c r="AE602" i="12"/>
  <c r="AC661" i="12"/>
  <c r="AC693" i="12"/>
  <c r="AE701" i="12"/>
  <c r="AD716" i="12"/>
  <c r="AC726" i="12"/>
  <c r="AE734" i="12"/>
  <c r="AC759" i="12"/>
  <c r="AC780" i="12"/>
  <c r="AC794" i="12"/>
  <c r="AE802" i="12"/>
  <c r="AD814" i="12"/>
  <c r="AE835" i="12"/>
  <c r="AD847" i="12"/>
  <c r="AE881" i="12"/>
  <c r="AD893" i="12"/>
  <c r="AD911" i="12"/>
  <c r="AD925" i="12"/>
  <c r="AC962" i="12"/>
  <c r="AD994" i="12"/>
  <c r="AC1005" i="12"/>
  <c r="AE1018" i="12"/>
  <c r="AE1054" i="12"/>
  <c r="AE1067" i="12"/>
  <c r="AD1093" i="12"/>
  <c r="AC1104" i="12"/>
  <c r="AE1113" i="12"/>
  <c r="AD1123" i="12"/>
  <c r="AC1148" i="12"/>
  <c r="AE1156" i="12"/>
  <c r="AD1167" i="12"/>
  <c r="AC1187" i="12"/>
  <c r="AE1196" i="12"/>
  <c r="AD1210" i="12"/>
  <c r="AC1228" i="12"/>
  <c r="AE1236" i="12"/>
  <c r="AD1248" i="12"/>
  <c r="AC1276" i="12"/>
  <c r="AE1306" i="12"/>
  <c r="AD1323" i="12"/>
  <c r="AC1335" i="12"/>
  <c r="AE1347" i="12"/>
  <c r="AD1363" i="12"/>
  <c r="AD1393" i="12"/>
  <c r="AC1408" i="12"/>
  <c r="AD1434" i="12"/>
  <c r="AC1461" i="12"/>
  <c r="AE1475" i="12"/>
  <c r="AD1485" i="12"/>
  <c r="AC1500" i="12"/>
  <c r="AE1510" i="12"/>
  <c r="AD1532" i="12"/>
  <c r="AC1546" i="12"/>
  <c r="AE1555" i="12"/>
  <c r="AD1568" i="12"/>
  <c r="AC1584" i="12"/>
  <c r="AE1596" i="12"/>
  <c r="AD1610" i="12"/>
  <c r="AC1647" i="12"/>
  <c r="AE1655" i="12"/>
  <c r="AC1689" i="12"/>
  <c r="AC1702" i="12"/>
  <c r="AE1710" i="12"/>
  <c r="AD1726" i="12"/>
  <c r="AC1743" i="12"/>
  <c r="AE1753" i="12"/>
  <c r="AD1758" i="12"/>
  <c r="AC1773" i="12"/>
  <c r="AE1783" i="12"/>
  <c r="AD1798" i="12"/>
  <c r="AC1817" i="12"/>
  <c r="AE1830" i="12"/>
  <c r="AD1840" i="12"/>
  <c r="AC1865" i="12"/>
  <c r="AE1873" i="12"/>
  <c r="AD1892" i="12"/>
  <c r="AC1911" i="12"/>
  <c r="AE1920" i="12"/>
  <c r="AD1936" i="12"/>
  <c r="AC1956" i="12"/>
  <c r="AE1972" i="12"/>
  <c r="AD1982" i="12"/>
  <c r="AC1998" i="12"/>
  <c r="AE2006" i="12"/>
  <c r="AD2019" i="12"/>
  <c r="AC2033" i="12"/>
  <c r="AE2042" i="12"/>
  <c r="AD2052" i="12"/>
  <c r="AC2066" i="12"/>
  <c r="AE2074" i="12"/>
  <c r="AD2090" i="12"/>
  <c r="AC2116" i="12"/>
  <c r="AC2131" i="12"/>
  <c r="AE2137" i="12"/>
  <c r="AD2152" i="12"/>
  <c r="AC2164" i="12"/>
  <c r="AE2175" i="12"/>
  <c r="AD2187" i="12"/>
  <c r="AC2199" i="12"/>
  <c r="AE2224" i="12"/>
  <c r="AD2268" i="12"/>
  <c r="AC2283" i="12"/>
  <c r="AE2297" i="12"/>
  <c r="AD2309" i="12"/>
  <c r="AC2327" i="12"/>
  <c r="AE2335" i="12"/>
  <c r="AD2359" i="12"/>
  <c r="AC2375" i="12"/>
  <c r="AE2381" i="12"/>
  <c r="AD2402" i="12"/>
  <c r="AC2416" i="12"/>
  <c r="AE2423" i="12"/>
  <c r="AD2449" i="12"/>
  <c r="AC2463" i="12"/>
  <c r="AE2471" i="12"/>
  <c r="AD2644" i="12"/>
  <c r="AC2660" i="12"/>
  <c r="AE2668" i="12"/>
  <c r="AD2679" i="12"/>
  <c r="AC2689" i="12"/>
  <c r="AE2698" i="12"/>
  <c r="AE2717" i="12"/>
  <c r="AD2733" i="12"/>
  <c r="AC2749" i="12"/>
  <c r="AE2759" i="12"/>
  <c r="AD2771" i="12"/>
  <c r="AC2783" i="12"/>
  <c r="AE2790" i="12"/>
  <c r="AD2800" i="12"/>
  <c r="AD2814" i="12"/>
  <c r="AC2826" i="12"/>
  <c r="AE2839" i="12"/>
  <c r="AD2852" i="12"/>
  <c r="AC2867" i="12"/>
  <c r="AE2885" i="12"/>
  <c r="AD2895" i="12"/>
  <c r="AC2907" i="12"/>
  <c r="AE2915" i="12"/>
  <c r="AD2928" i="12"/>
  <c r="AC2941" i="12"/>
  <c r="AE2950" i="12"/>
  <c r="AD2962" i="12"/>
  <c r="AC2976" i="12"/>
  <c r="AE2983" i="12"/>
  <c r="AD3002" i="12"/>
  <c r="AC3013" i="12"/>
  <c r="AC3055" i="12"/>
  <c r="AE3062" i="12"/>
  <c r="AD3087" i="12"/>
  <c r="AC3110" i="12"/>
  <c r="AE3119" i="12"/>
  <c r="AC376" i="12"/>
  <c r="AE435" i="12"/>
  <c r="AD450" i="12"/>
  <c r="AD480" i="12"/>
  <c r="AD498" i="12"/>
  <c r="AC515" i="12"/>
  <c r="AC539" i="12"/>
  <c r="AE549" i="12"/>
  <c r="AC606" i="12"/>
  <c r="AD661" i="12"/>
  <c r="AE697" i="12"/>
  <c r="AE716" i="12"/>
  <c r="AE730" i="12"/>
  <c r="AC755" i="12"/>
  <c r="AC789" i="12"/>
  <c r="AE43" i="12"/>
  <c r="AD137" i="12"/>
  <c r="AD683" i="12"/>
  <c r="AC52" i="12"/>
  <c r="AE60" i="12"/>
  <c r="AD87" i="12"/>
  <c r="AD172" i="12"/>
  <c r="AD86" i="12"/>
  <c r="AC132" i="12"/>
  <c r="AE139" i="12"/>
  <c r="AE193" i="12"/>
  <c r="AD295" i="12"/>
  <c r="AE491" i="12"/>
  <c r="AD715" i="12"/>
  <c r="AC725" i="12"/>
  <c r="AE801" i="12"/>
  <c r="AD813" i="12"/>
  <c r="AD846" i="12"/>
  <c r="AE880" i="12"/>
  <c r="AD889" i="12"/>
  <c r="AC961" i="12"/>
  <c r="AD991" i="12"/>
  <c r="AE1017" i="12"/>
  <c r="AE1066" i="12"/>
  <c r="AD1092" i="12"/>
  <c r="AE1112" i="12"/>
  <c r="AD1122" i="12"/>
  <c r="AD1166" i="12"/>
  <c r="AC1227" i="12"/>
  <c r="AC1407" i="12"/>
  <c r="AD1484" i="12"/>
  <c r="AD1531" i="12"/>
  <c r="AE1829" i="12"/>
  <c r="AE1872" i="12"/>
  <c r="AE1971" i="12"/>
  <c r="AC2030" i="12"/>
  <c r="AE2041" i="12"/>
  <c r="AD2051" i="12"/>
  <c r="AC2130" i="12"/>
  <c r="AE2136" i="12"/>
  <c r="AD2308" i="12"/>
  <c r="AE2334" i="12"/>
  <c r="AE2380" i="12"/>
  <c r="AD2401" i="12"/>
  <c r="AE2422" i="12"/>
  <c r="AD2643" i="12"/>
  <c r="AC2659" i="12"/>
  <c r="AE2667" i="12"/>
  <c r="AD2678" i="12"/>
  <c r="AC2688" i="12"/>
  <c r="AE2716" i="12"/>
  <c r="AC2748" i="12"/>
  <c r="AC2782" i="12"/>
  <c r="AC2866" i="12"/>
  <c r="AD2894" i="12"/>
  <c r="AE2914" i="12"/>
  <c r="AD2961" i="12"/>
  <c r="AE2982" i="12"/>
  <c r="AD3001" i="12"/>
  <c r="AE3061" i="12"/>
  <c r="AC3109" i="12"/>
  <c r="AE3118" i="12"/>
  <c r="AD497" i="12"/>
  <c r="AC788" i="12"/>
  <c r="AE813" i="12"/>
  <c r="AE846" i="12"/>
  <c r="AC883" i="12"/>
  <c r="AE889" i="12"/>
  <c r="AD961" i="12"/>
  <c r="AD1027" i="12"/>
  <c r="AC1083" i="12"/>
  <c r="AE1092" i="12"/>
  <c r="AD1118" i="12"/>
  <c r="AD1187" i="12"/>
  <c r="AC1200" i="12"/>
  <c r="AC1225" i="12"/>
  <c r="AE1232" i="12"/>
  <c r="AE1248" i="12"/>
  <c r="AD1276" i="12"/>
  <c r="AC1290" i="12"/>
  <c r="AE1323" i="12"/>
  <c r="AD1335" i="12"/>
  <c r="AD1355" i="12"/>
  <c r="AC1375" i="12"/>
  <c r="AC1404" i="12"/>
  <c r="AD1429" i="12"/>
  <c r="AC1456" i="12"/>
  <c r="AE1464" i="12"/>
  <c r="AE1485" i="12"/>
  <c r="AD1500" i="12"/>
  <c r="AD1521" i="12"/>
  <c r="AC1542" i="12"/>
  <c r="AC1560" i="12"/>
  <c r="AE1568" i="12"/>
  <c r="AE1592" i="12"/>
  <c r="AD1605" i="12"/>
  <c r="AC1642" i="12"/>
  <c r="AE1651" i="12"/>
  <c r="AC1684" i="12"/>
  <c r="AC1698" i="12"/>
  <c r="AE1706" i="12"/>
  <c r="AE1726" i="12"/>
  <c r="AD1743" i="12"/>
  <c r="AC1768" i="12"/>
  <c r="AC1787" i="12"/>
  <c r="AE1798" i="12"/>
  <c r="AE1821" i="12"/>
  <c r="AD1836" i="12"/>
  <c r="AD1865" i="12"/>
  <c r="AC1878" i="12"/>
  <c r="AE1892" i="12"/>
  <c r="AE1916" i="12"/>
  <c r="AD1931" i="12"/>
  <c r="AD1956" i="12"/>
  <c r="AC1975" i="12"/>
  <c r="AE1982" i="12"/>
  <c r="AE2002" i="12"/>
  <c r="AD2015" i="12"/>
  <c r="AD2033" i="12"/>
  <c r="AC2045" i="12"/>
  <c r="AC2061" i="12"/>
  <c r="AE2070" i="12"/>
  <c r="AD2086" i="12"/>
  <c r="AD2116" i="12"/>
  <c r="AE2134" i="12"/>
  <c r="AD2145" i="12"/>
  <c r="AD2164" i="12"/>
  <c r="AC2179" i="12"/>
  <c r="AC2195" i="12"/>
  <c r="AE2219" i="12"/>
  <c r="AE2268" i="12"/>
  <c r="AD2283" i="12"/>
  <c r="AD2306" i="12"/>
  <c r="AC2317" i="12"/>
  <c r="AC2348" i="12"/>
  <c r="AE2359" i="12"/>
  <c r="AD2375" i="12"/>
  <c r="AD2398" i="12"/>
  <c r="AC2410" i="12"/>
  <c r="AE2420" i="12"/>
  <c r="AE2449" i="12"/>
  <c r="AD2463" i="12"/>
  <c r="AD2481" i="12"/>
  <c r="AC2657" i="12"/>
  <c r="AE2665" i="12"/>
  <c r="AE2679" i="12"/>
  <c r="AD2689" i="12"/>
  <c r="AE2714" i="12"/>
  <c r="AD2729" i="12"/>
  <c r="AD2749" i="12"/>
  <c r="AD2767" i="12"/>
  <c r="AC2779" i="12"/>
  <c r="AC2793" i="12"/>
  <c r="AE2800" i="12"/>
  <c r="AC2822" i="12"/>
  <c r="AE2830" i="12"/>
  <c r="AD2848" i="12"/>
  <c r="AD2867" i="12"/>
  <c r="AC2889" i="12"/>
  <c r="AE2895" i="12"/>
  <c r="AE2911" i="12"/>
  <c r="AD2922" i="12"/>
  <c r="AC2937" i="12"/>
  <c r="AC2955" i="12"/>
  <c r="AE2962" i="12"/>
  <c r="AD2976" i="12"/>
  <c r="AD2998" i="12"/>
  <c r="AC3008" i="12"/>
  <c r="AE3059" i="12"/>
  <c r="AD3077" i="12"/>
  <c r="AC3097" i="12"/>
  <c r="AC3122" i="12"/>
  <c r="AE1119" i="12"/>
  <c r="AC1196" i="12"/>
  <c r="AC1214" i="12"/>
  <c r="AD1240" i="12"/>
  <c r="AE1319" i="12"/>
  <c r="AC1347" i="12"/>
  <c r="AC1369" i="12"/>
  <c r="AC1444" i="12"/>
  <c r="AC1475" i="12"/>
  <c r="AC1488" i="12"/>
  <c r="AE1521" i="12"/>
  <c r="AE1546" i="12"/>
  <c r="AE1564" i="12"/>
  <c r="AE1584" i="12"/>
  <c r="AC1615" i="12"/>
  <c r="AD1642" i="12"/>
  <c r="AE1663" i="12"/>
  <c r="AE1689" i="12"/>
  <c r="AC1710" i="12"/>
  <c r="AD1734" i="12"/>
  <c r="AC1783" i="12"/>
  <c r="AD1813" i="12"/>
  <c r="AE1836" i="12"/>
  <c r="AC1873" i="12"/>
  <c r="AD1907" i="12"/>
  <c r="AE1931" i="12"/>
  <c r="AE1956" i="12"/>
  <c r="AD1994" i="12"/>
  <c r="AE2015" i="12"/>
  <c r="AC2042" i="12"/>
  <c r="AE2066" i="12"/>
  <c r="AE2086" i="12"/>
  <c r="AE2131" i="12"/>
  <c r="AC2156" i="12"/>
  <c r="AD2179" i="12"/>
  <c r="AE2199" i="12"/>
  <c r="AD2278" i="12"/>
  <c r="AD2303" i="12"/>
  <c r="AD2317" i="12"/>
  <c r="AE2354" i="12"/>
  <c r="AE2375" i="12"/>
  <c r="AC2405" i="12"/>
  <c r="AD2435" i="12"/>
  <c r="AC2471" i="12"/>
  <c r="AD2657" i="12"/>
  <c r="AC2668" i="12"/>
  <c r="AC2682" i="12"/>
  <c r="AD2706" i="12"/>
  <c r="AD2740" i="12"/>
  <c r="AD2779" i="12"/>
  <c r="AD2793" i="12"/>
  <c r="AD2822" i="12"/>
  <c r="AE2848" i="12"/>
  <c r="AE2867" i="12"/>
  <c r="AE2892" i="12"/>
  <c r="AE2907" i="12"/>
  <c r="AC2932" i="12"/>
  <c r="AC2950" i="12"/>
  <c r="AD2971" i="12"/>
  <c r="AD2993" i="12"/>
  <c r="AD3008" i="12"/>
  <c r="AE3055" i="12"/>
  <c r="AD3065" i="12"/>
  <c r="AD3122" i="12"/>
  <c r="AE427" i="12"/>
  <c r="AD553" i="12"/>
  <c r="AD701" i="12"/>
  <c r="AE723" i="12"/>
  <c r="AD752" i="12"/>
  <c r="AD802" i="12"/>
  <c r="AD835" i="12"/>
  <c r="AE1001" i="12"/>
  <c r="AE1037" i="12"/>
  <c r="AE1070" i="12"/>
  <c r="AE1100" i="12"/>
  <c r="AE1144" i="12"/>
  <c r="AC1191" i="12"/>
  <c r="AC1232" i="12"/>
  <c r="AE1256" i="12"/>
  <c r="AD1306" i="12"/>
  <c r="AC1339" i="12"/>
  <c r="AE1375" i="12"/>
  <c r="AC1434" i="12"/>
  <c r="AC1485" i="12"/>
  <c r="AE1542" i="12"/>
  <c r="AC1592" i="12"/>
  <c r="AE1625" i="12"/>
  <c r="AE1698" i="12"/>
  <c r="AE1734" i="12"/>
  <c r="AD1764" i="12"/>
  <c r="AC1798" i="12"/>
  <c r="AD1830" i="12"/>
  <c r="AE1861" i="12"/>
  <c r="AD1897" i="12"/>
  <c r="AE1927" i="12"/>
  <c r="AE1975" i="12"/>
  <c r="AD2006" i="12"/>
  <c r="AD2042" i="12"/>
  <c r="AE2061" i="12"/>
  <c r="AC2090" i="12"/>
  <c r="AC2120" i="12"/>
  <c r="AD2137" i="12"/>
  <c r="AD2156" i="12"/>
  <c r="AC2187" i="12"/>
  <c r="AD2224" i="12"/>
  <c r="AD2274" i="12"/>
  <c r="AE2303" i="12"/>
  <c r="AC2332" i="12"/>
  <c r="AE2368" i="12"/>
  <c r="AC2402" i="12"/>
  <c r="AD2423" i="12"/>
  <c r="AE2459" i="12"/>
  <c r="AC2644" i="12"/>
  <c r="AE2671" i="12"/>
  <c r="AE2706" i="12"/>
  <c r="AD2736" i="12"/>
  <c r="AE2763" i="12"/>
  <c r="AC2786" i="12"/>
  <c r="AD2804" i="12"/>
  <c r="AE2822" i="12"/>
  <c r="AE2864" i="12"/>
  <c r="AC2911" i="12"/>
  <c r="AE2955" i="12"/>
  <c r="AD2983" i="12"/>
  <c r="AD3005" i="12"/>
  <c r="AE3065" i="12"/>
  <c r="AE3097" i="12"/>
  <c r="AC20" i="12"/>
  <c r="AE27" i="12"/>
  <c r="AD52" i="12"/>
  <c r="AC65" i="12"/>
  <c r="AE72" i="12"/>
  <c r="AE101" i="12"/>
  <c r="AC130" i="12"/>
  <c r="AE137" i="12"/>
  <c r="AD153" i="12"/>
  <c r="AE172" i="12"/>
  <c r="AD184" i="12"/>
  <c r="AC197" i="12"/>
  <c r="AE206" i="12"/>
  <c r="AD271" i="12"/>
  <c r="AC303" i="12"/>
  <c r="AE325" i="12"/>
  <c r="AD356" i="12"/>
  <c r="AD431" i="12"/>
  <c r="AC495" i="12"/>
  <c r="AD561" i="12"/>
  <c r="AD693" i="12"/>
  <c r="AD726" i="12"/>
  <c r="AD780" i="12"/>
  <c r="AC820" i="12"/>
  <c r="AD921" i="12"/>
  <c r="AC946" i="12"/>
  <c r="AC1025" i="12"/>
  <c r="AC1144" i="12"/>
  <c r="AE1210" i="12"/>
  <c r="AC1310" i="12"/>
  <c r="AC1478" i="12"/>
  <c r="AE1550" i="12"/>
  <c r="AE1610" i="12"/>
  <c r="AD1722" i="12"/>
  <c r="AD1773" i="12"/>
  <c r="AC1861" i="12"/>
  <c r="AC1951" i="12"/>
  <c r="AE2019" i="12"/>
  <c r="AE2090" i="12"/>
  <c r="AE2152" i="12"/>
  <c r="AC2228" i="12"/>
  <c r="AE2332" i="12"/>
  <c r="AC2435" i="12"/>
  <c r="AC2671" i="12"/>
  <c r="AE2733" i="12"/>
  <c r="AE2786" i="12"/>
  <c r="AD2907" i="12"/>
  <c r="AE2980" i="12"/>
  <c r="AD3110" i="12"/>
  <c r="AD1037" i="12"/>
  <c r="AD1084" i="12"/>
  <c r="AE1104" i="12"/>
  <c r="AD1116" i="12"/>
  <c r="AE1148" i="12"/>
  <c r="AD1160" i="12"/>
  <c r="AE1187" i="12"/>
  <c r="AD1225" i="12"/>
  <c r="AD1256" i="12"/>
  <c r="AD1290" i="12"/>
  <c r="AC1327" i="12"/>
  <c r="AE1355" i="12"/>
  <c r="AC1399" i="12"/>
  <c r="AD1456" i="12"/>
  <c r="AD1496" i="12"/>
  <c r="AD1542" i="12"/>
  <c r="AC1572" i="12"/>
  <c r="AE1605" i="12"/>
  <c r="AD1660" i="12"/>
  <c r="AC1693" i="12"/>
  <c r="AD1718" i="12"/>
  <c r="AE1743" i="12"/>
  <c r="AE1773" i="12"/>
  <c r="AC1802" i="12"/>
  <c r="AC1830" i="12"/>
  <c r="AE1865" i="12"/>
  <c r="AE1911" i="12"/>
  <c r="AD1951" i="12"/>
  <c r="AD1975" i="12"/>
  <c r="AE1998" i="12"/>
  <c r="AC2023" i="12"/>
  <c r="AD2045" i="12"/>
  <c r="AD2083" i="12"/>
  <c r="AE2116" i="12"/>
  <c r="AE2145" i="12"/>
  <c r="AC2175" i="12"/>
  <c r="AD2195" i="12"/>
  <c r="AC2274" i="12"/>
  <c r="AE2306" i="12"/>
  <c r="AD2348" i="12"/>
  <c r="AC2381" i="12"/>
  <c r="AD2410" i="12"/>
  <c r="AE2445" i="12"/>
  <c r="AD2477" i="12"/>
  <c r="AD2671" i="12"/>
  <c r="AC2698" i="12"/>
  <c r="AD2721" i="12"/>
  <c r="AE2749" i="12"/>
  <c r="AE2767" i="12"/>
  <c r="AE2796" i="12"/>
  <c r="AE2826" i="12"/>
  <c r="AD2864" i="12"/>
  <c r="AD2903" i="12"/>
  <c r="AD2937" i="12"/>
  <c r="AC2965" i="12"/>
  <c r="AE2998" i="12"/>
  <c r="AE3077" i="12"/>
  <c r="AC3119" i="12"/>
  <c r="AD412" i="12"/>
  <c r="AE446" i="12"/>
  <c r="AC484" i="12"/>
  <c r="AE515" i="12"/>
  <c r="AC697" i="12"/>
  <c r="AD734" i="12"/>
  <c r="AE946" i="12"/>
  <c r="AE986" i="12"/>
  <c r="AD1018" i="12"/>
  <c r="AD1096" i="12"/>
  <c r="AD1138" i="12"/>
  <c r="AE1160" i="12"/>
  <c r="AD1196" i="12"/>
  <c r="AD1214" i="12"/>
  <c r="AC1248" i="12"/>
  <c r="AE1310" i="12"/>
  <c r="AD1347" i="12"/>
  <c r="AC1393" i="12"/>
  <c r="AE1456" i="12"/>
  <c r="AE1496" i="12"/>
  <c r="AD1535" i="12"/>
  <c r="AE1560" i="12"/>
  <c r="AD1596" i="12"/>
  <c r="AC1651" i="12"/>
  <c r="AE1684" i="12"/>
  <c r="AD1710" i="12"/>
  <c r="AC1748" i="12"/>
  <c r="AC1778" i="12"/>
  <c r="AE1833" i="12"/>
  <c r="AE1907" i="12"/>
  <c r="AD1972" i="12"/>
  <c r="AC2002" i="12"/>
  <c r="AC2039" i="12"/>
  <c r="AD2074" i="12"/>
  <c r="AE2141" i="12"/>
  <c r="AE2179" i="12"/>
  <c r="AC2268" i="12"/>
  <c r="AD2313" i="12"/>
  <c r="AD2364" i="12"/>
  <c r="AE2410" i="12"/>
  <c r="AC2467" i="12"/>
  <c r="AD2668" i="12"/>
  <c r="AC2693" i="12"/>
  <c r="AE2721" i="12"/>
  <c r="AC2771" i="12"/>
  <c r="AC2830" i="12"/>
  <c r="AC2877" i="12"/>
  <c r="AE2903" i="12"/>
  <c r="AE2937" i="12"/>
  <c r="AC2962" i="12"/>
  <c r="AC3002" i="12"/>
  <c r="AD3062" i="12"/>
  <c r="AC3116" i="12"/>
  <c r="AD20" i="12"/>
  <c r="AC43" i="12"/>
  <c r="AE52" i="12"/>
  <c r="AD65" i="12"/>
  <c r="AC78" i="12"/>
  <c r="AD113" i="12"/>
  <c r="AD130" i="12"/>
  <c r="AC140" i="12"/>
  <c r="AE153" i="12"/>
  <c r="AD165" i="12"/>
  <c r="AD180" i="12"/>
  <c r="AC194" i="12"/>
  <c r="AE202" i="12"/>
  <c r="AE271" i="12"/>
  <c r="AD303" i="12"/>
  <c r="AC329" i="12"/>
  <c r="AE356" i="12"/>
  <c r="AE382" i="12"/>
  <c r="AD427" i="12"/>
  <c r="AC443" i="12"/>
  <c r="AE450" i="12"/>
  <c r="AD465" i="12"/>
  <c r="AC492" i="12"/>
  <c r="AE498" i="12"/>
  <c r="AE519" i="12"/>
  <c r="AD539" i="12"/>
  <c r="AC553" i="12"/>
  <c r="AE561" i="12"/>
  <c r="AD606" i="12"/>
  <c r="AD656" i="12"/>
  <c r="AE693" i="12"/>
  <c r="AD705" i="12"/>
  <c r="AC719" i="12"/>
  <c r="AE726" i="12"/>
  <c r="AD738" i="12"/>
  <c r="AD755" i="12"/>
  <c r="AC786" i="12"/>
  <c r="AE794" i="12"/>
  <c r="AD808" i="12"/>
  <c r="AC817" i="12"/>
  <c r="AC835" i="12"/>
  <c r="AE842" i="12"/>
  <c r="AD855" i="12"/>
  <c r="AD884" i="12"/>
  <c r="AC899" i="12"/>
  <c r="AE935" i="12"/>
  <c r="AD959" i="12"/>
  <c r="AD986" i="12"/>
  <c r="AC997" i="12"/>
  <c r="AE1005" i="12"/>
  <c r="AE1028" i="12"/>
  <c r="AC1067" i="12"/>
  <c r="AC1138" i="12"/>
  <c r="AE1244" i="12"/>
  <c r="AE1408" i="12"/>
  <c r="AC2058" i="12"/>
  <c r="AD2459" i="12"/>
  <c r="AC2915" i="12"/>
  <c r="AE20" i="12"/>
  <c r="AD43" i="12"/>
  <c r="AC56" i="12"/>
  <c r="AE65" i="12"/>
  <c r="AD78" i="12"/>
  <c r="AC101" i="12"/>
  <c r="AE113" i="12"/>
  <c r="AE130" i="12"/>
  <c r="AD140" i="12"/>
  <c r="AC157" i="12"/>
  <c r="AE165" i="12"/>
  <c r="AD175" i="12"/>
  <c r="AC190" i="12"/>
  <c r="AE197" i="12"/>
  <c r="AE267" i="12"/>
  <c r="AD299" i="12"/>
  <c r="AD329" i="12"/>
  <c r="AD443" i="12"/>
  <c r="AD492" i="12"/>
  <c r="AC530" i="12"/>
  <c r="AC549" i="12"/>
  <c r="AD602" i="12"/>
  <c r="AC683" i="12"/>
  <c r="AC730" i="12"/>
  <c r="AD786" i="12"/>
  <c r="AC799" i="12"/>
  <c r="AE820" i="12"/>
  <c r="AD850" i="12"/>
  <c r="AD881" i="12"/>
  <c r="AD899" i="12"/>
  <c r="AC925" i="12"/>
  <c r="AC1015" i="12"/>
  <c r="AC1093" i="12"/>
  <c r="AC1123" i="12"/>
  <c r="AE1183" i="12"/>
  <c r="AD1252" i="12"/>
  <c r="AD1369" i="12"/>
  <c r="AD1475" i="12"/>
  <c r="AC1504" i="12"/>
  <c r="AD1555" i="12"/>
  <c r="AD1615" i="12"/>
  <c r="AC1670" i="12"/>
  <c r="AD1730" i="12"/>
  <c r="AE1768" i="12"/>
  <c r="AE1813" i="12"/>
  <c r="AC1870" i="12"/>
  <c r="AC1916" i="12"/>
  <c r="AC1967" i="12"/>
  <c r="AE2011" i="12"/>
  <c r="AC2052" i="12"/>
  <c r="AC2168" i="12"/>
  <c r="AE2278" i="12"/>
  <c r="AC2359" i="12"/>
  <c r="AC2420" i="12"/>
  <c r="AE2477" i="12"/>
  <c r="AC2679" i="12"/>
  <c r="AC2733" i="12"/>
  <c r="AE2779" i="12"/>
  <c r="AD2818" i="12"/>
  <c r="AD2860" i="12"/>
  <c r="AD2899" i="12"/>
  <c r="AC2928" i="12"/>
  <c r="AE2971" i="12"/>
  <c r="AD3115" i="12"/>
  <c r="AC445" i="12"/>
  <c r="AE682" i="12"/>
  <c r="AC722" i="12"/>
  <c r="AD810" i="12"/>
  <c r="AD886" i="12"/>
  <c r="AC958" i="12"/>
  <c r="AC985" i="12"/>
  <c r="AE1014" i="12"/>
  <c r="AC1036" i="12"/>
  <c r="AC1069" i="12"/>
  <c r="AD1086" i="12"/>
  <c r="AC1115" i="12"/>
  <c r="AE1122" i="12"/>
  <c r="AD1163" i="12"/>
  <c r="AE1463" i="12"/>
  <c r="AE1484" i="12"/>
  <c r="AD1835" i="12"/>
  <c r="AC1877" i="12"/>
  <c r="AC1974" i="12"/>
  <c r="AD2030" i="12"/>
  <c r="AC2044" i="12"/>
  <c r="AC2060" i="12"/>
  <c r="AD2085" i="12"/>
  <c r="AE2133" i="12"/>
  <c r="AD2305" i="12"/>
  <c r="AD2374" i="12"/>
  <c r="AE2419" i="12"/>
  <c r="AC2656" i="12"/>
  <c r="AE2664" i="12"/>
  <c r="AE2678" i="12"/>
  <c r="AD2688" i="12"/>
  <c r="AE2713" i="12"/>
  <c r="AD2748" i="12"/>
  <c r="AD2847" i="12"/>
  <c r="AE2894" i="12"/>
  <c r="AE2961" i="12"/>
  <c r="AC3007" i="12"/>
  <c r="AE3058" i="12"/>
  <c r="AC3121" i="12"/>
  <c r="AE1118" i="12"/>
  <c r="AC1474" i="12"/>
  <c r="AE1662" i="12"/>
  <c r="AE1835" i="12"/>
  <c r="AC1872" i="12"/>
  <c r="AE2085" i="12"/>
  <c r="AE2130" i="12"/>
  <c r="AE2374" i="12"/>
  <c r="AC2404" i="12"/>
  <c r="AD2656" i="12"/>
  <c r="AC2667" i="12"/>
  <c r="AC2681" i="12"/>
  <c r="AD2739" i="12"/>
  <c r="AD2792" i="12"/>
  <c r="AE2847" i="12"/>
  <c r="AE2866" i="12"/>
  <c r="AE2891" i="12"/>
  <c r="AD3007" i="12"/>
  <c r="AD3064" i="12"/>
  <c r="AD3121" i="12"/>
  <c r="AD751" i="12"/>
  <c r="AD801" i="12"/>
  <c r="AE1036" i="12"/>
  <c r="AE1069" i="12"/>
  <c r="AC1484" i="12"/>
  <c r="AE1624" i="12"/>
  <c r="AD1829" i="12"/>
  <c r="AE1974" i="12"/>
  <c r="AD2041" i="12"/>
  <c r="AE2060" i="12"/>
  <c r="AC2119" i="12"/>
  <c r="AD2136" i="12"/>
  <c r="AE2302" i="12"/>
  <c r="AC2331" i="12"/>
  <c r="AC2401" i="12"/>
  <c r="AD2422" i="12"/>
  <c r="AE2458" i="12"/>
  <c r="AC2643" i="12"/>
  <c r="AE2670" i="12"/>
  <c r="AD2735" i="12"/>
  <c r="AC2785" i="12"/>
  <c r="AE2863" i="12"/>
  <c r="AD2982" i="12"/>
  <c r="AD3004" i="12"/>
  <c r="AE3064" i="12"/>
  <c r="AE3096" i="12"/>
  <c r="AC19" i="12"/>
  <c r="AC64" i="12"/>
  <c r="AC129" i="12"/>
  <c r="AC196" i="12"/>
  <c r="AC494" i="12"/>
  <c r="AD725" i="12"/>
  <c r="AC819" i="12"/>
  <c r="AC945" i="12"/>
  <c r="AC1024" i="12"/>
  <c r="AC1477" i="12"/>
  <c r="AE2331" i="12"/>
  <c r="AC2670" i="12"/>
  <c r="AE2732" i="12"/>
  <c r="AE2785" i="12"/>
  <c r="AE2979" i="12"/>
  <c r="AD3109" i="12"/>
  <c r="AD1036" i="12"/>
  <c r="AD1083" i="12"/>
  <c r="AD1115" i="12"/>
  <c r="AD1224" i="12"/>
  <c r="AC1571" i="12"/>
  <c r="AD1659" i="12"/>
  <c r="AC1829" i="12"/>
  <c r="AD1974" i="12"/>
  <c r="AD2044" i="12"/>
  <c r="AD2082" i="12"/>
  <c r="AE2305" i="12"/>
  <c r="AC2380" i="12"/>
  <c r="AD2670" i="12"/>
  <c r="AE2748" i="12"/>
  <c r="AE2795" i="12"/>
  <c r="AD2863" i="12"/>
  <c r="AC2964" i="12"/>
  <c r="AC3118" i="12"/>
  <c r="AE445" i="12"/>
  <c r="AE945" i="12"/>
  <c r="AE985" i="12"/>
  <c r="AD1017" i="12"/>
  <c r="AD1095" i="12"/>
  <c r="AD1534" i="12"/>
  <c r="AE1832" i="12"/>
  <c r="AD1971" i="12"/>
  <c r="AC2038" i="12"/>
  <c r="AD2667" i="12"/>
  <c r="AC2961" i="12"/>
  <c r="AC3001" i="12"/>
  <c r="AD3061" i="12"/>
  <c r="AC3115" i="12"/>
  <c r="AD19" i="12"/>
  <c r="AD64" i="12"/>
  <c r="AC77" i="12"/>
  <c r="AD129" i="12"/>
  <c r="AC139" i="12"/>
  <c r="AD164" i="12"/>
  <c r="AC193" i="12"/>
  <c r="AC491" i="12"/>
  <c r="AE497" i="12"/>
  <c r="AC718" i="12"/>
  <c r="AE725" i="12"/>
  <c r="AD754" i="12"/>
  <c r="AD807" i="12"/>
  <c r="AC816" i="12"/>
  <c r="AE841" i="12"/>
  <c r="AD883" i="12"/>
  <c r="AD985" i="12"/>
  <c r="AC996" i="12"/>
  <c r="AE1027" i="12"/>
  <c r="AC1066" i="12"/>
  <c r="AE1407" i="12"/>
  <c r="AC2057" i="12"/>
  <c r="AC2914" i="12"/>
  <c r="AE19" i="12"/>
  <c r="AD77" i="12"/>
  <c r="AE129" i="12"/>
  <c r="AD139" i="12"/>
  <c r="AE164" i="12"/>
  <c r="AD174" i="12"/>
  <c r="AE196" i="12"/>
  <c r="AD298" i="12"/>
  <c r="AD442" i="12"/>
  <c r="AD491" i="12"/>
  <c r="AC682" i="12"/>
  <c r="AD785" i="12"/>
  <c r="AC798" i="12"/>
  <c r="AE819" i="12"/>
  <c r="AD849" i="12"/>
  <c r="AD880" i="12"/>
  <c r="AC1014" i="12"/>
  <c r="AC1092" i="12"/>
  <c r="AC1122" i="12"/>
  <c r="AD1474" i="12"/>
  <c r="AC1869" i="12"/>
  <c r="AC2051" i="12"/>
  <c r="AC2419" i="12"/>
  <c r="AC2678" i="12"/>
  <c r="AD1264" i="12"/>
  <c r="AE1264" i="12"/>
  <c r="AC808" i="12"/>
  <c r="AE814" i="12"/>
  <c r="AE847" i="12"/>
  <c r="AC884" i="12"/>
  <c r="AE893" i="12"/>
  <c r="AE925" i="12"/>
  <c r="AD962" i="12"/>
  <c r="AE994" i="12"/>
  <c r="AD1005" i="12"/>
  <c r="AD1028" i="12"/>
  <c r="AE1064" i="12"/>
  <c r="AC1084" i="12"/>
  <c r="AE1093" i="12"/>
  <c r="AE1108" i="12"/>
  <c r="AD1119" i="12"/>
  <c r="AD1148" i="12"/>
  <c r="AC1160" i="12"/>
  <c r="AC1183" i="12"/>
  <c r="AE1191" i="12"/>
  <c r="AD1206" i="12"/>
  <c r="AD1228" i="12"/>
  <c r="AC1240" i="12"/>
  <c r="AC1256" i="12"/>
  <c r="AE1280" i="12"/>
  <c r="AD1319" i="12"/>
  <c r="AC1331" i="12"/>
  <c r="AC1351" i="12"/>
  <c r="AE1363" i="12"/>
  <c r="AE1393" i="12"/>
  <c r="AD1408" i="12"/>
  <c r="AE1434" i="12"/>
  <c r="AD1461" i="12"/>
  <c r="AD1481" i="12"/>
  <c r="AC1496" i="12"/>
  <c r="AE1504" i="12"/>
  <c r="AE1532" i="12"/>
  <c r="AD1546" i="12"/>
  <c r="AD1564" i="12"/>
  <c r="AC1575" i="12"/>
  <c r="AC1601" i="12"/>
  <c r="AC1625" i="12"/>
  <c r="AD1647" i="12"/>
  <c r="AC1660" i="12"/>
  <c r="AD1689" i="12"/>
  <c r="AD1702" i="12"/>
  <c r="AC1718" i="12"/>
  <c r="AC1734" i="12"/>
  <c r="AE1758" i="12"/>
  <c r="AE1778" i="12"/>
  <c r="AD1791" i="12"/>
  <c r="AD1817" i="12"/>
  <c r="AC1833" i="12"/>
  <c r="AE1840" i="12"/>
  <c r="AE1870" i="12"/>
  <c r="AD1881" i="12"/>
  <c r="AD1911" i="12"/>
  <c r="AC1927" i="12"/>
  <c r="AE1936" i="12"/>
  <c r="AE1967" i="12"/>
  <c r="AD1978" i="12"/>
  <c r="AD1998" i="12"/>
  <c r="AC2011" i="12"/>
  <c r="AC2028" i="12"/>
  <c r="AE2039" i="12"/>
  <c r="AD2049" i="12"/>
  <c r="AD2066" i="12"/>
  <c r="AC2083" i="12"/>
  <c r="AC2098" i="12"/>
  <c r="AE2120" i="12"/>
  <c r="AC2141" i="12"/>
  <c r="AC2160" i="12"/>
  <c r="AE2168" i="12"/>
  <c r="AE2187" i="12"/>
  <c r="AD2199" i="12"/>
  <c r="AD2259" i="12"/>
  <c r="AC2278" i="12"/>
  <c r="AC2303" i="12"/>
  <c r="AE2309" i="12"/>
  <c r="AD2327" i="12"/>
  <c r="AD2354" i="12"/>
  <c r="AC2368" i="12"/>
  <c r="AC2384" i="12"/>
  <c r="AE2402" i="12"/>
  <c r="AD2416" i="12"/>
  <c r="AD2445" i="12"/>
  <c r="AC2459" i="12"/>
  <c r="AE2467" i="12"/>
  <c r="AE2644" i="12"/>
  <c r="AD2660" i="12"/>
  <c r="AD2676" i="12"/>
  <c r="AC2686" i="12"/>
  <c r="AE2693" i="12"/>
  <c r="AC2721" i="12"/>
  <c r="AC2740" i="12"/>
  <c r="AE2755" i="12"/>
  <c r="AE2771" i="12"/>
  <c r="AD2783" i="12"/>
  <c r="AD2796" i="12"/>
  <c r="AE2814" i="12"/>
  <c r="AD2826" i="12"/>
  <c r="AC2843" i="12"/>
  <c r="AE2852" i="12"/>
  <c r="AE2877" i="12"/>
  <c r="AD2892" i="12"/>
  <c r="AC2903" i="12"/>
  <c r="AC2918" i="12"/>
  <c r="AE2928" i="12"/>
  <c r="AD2941" i="12"/>
  <c r="AD2959" i="12"/>
  <c r="AC2971" i="12"/>
  <c r="AC2993" i="12"/>
  <c r="AE3002" i="12"/>
  <c r="AD3055" i="12"/>
  <c r="AC3065" i="12"/>
  <c r="AE3087" i="12"/>
  <c r="AE3116" i="12"/>
  <c r="AE1087" i="12"/>
  <c r="AE1164" i="12"/>
  <c r="AE1206" i="12"/>
  <c r="AE1228" i="12"/>
  <c r="AC1252" i="12"/>
  <c r="AD1331" i="12"/>
  <c r="AD1351" i="12"/>
  <c r="AD1404" i="12"/>
  <c r="AE1461" i="12"/>
  <c r="AE1481" i="12"/>
  <c r="AE1500" i="12"/>
  <c r="AC1535" i="12"/>
  <c r="AD1560" i="12"/>
  <c r="AD1575" i="12"/>
  <c r="AD1601" i="12"/>
  <c r="AD1625" i="12"/>
  <c r="AC1655" i="12"/>
  <c r="AC1679" i="12"/>
  <c r="AD1698" i="12"/>
  <c r="AE1722" i="12"/>
  <c r="AC1753" i="12"/>
  <c r="AD1768" i="12"/>
  <c r="AE1791" i="12"/>
  <c r="AD1833" i="12"/>
  <c r="AD1861" i="12"/>
  <c r="AE1881" i="12"/>
  <c r="AC1920" i="12"/>
  <c r="AC1941" i="12"/>
  <c r="AE1978" i="12"/>
  <c r="AC2006" i="12"/>
  <c r="AD2028" i="12"/>
  <c r="AE2049" i="12"/>
  <c r="AC2074" i="12"/>
  <c r="AD2098" i="12"/>
  <c r="AD2141" i="12"/>
  <c r="AE2164" i="12"/>
  <c r="AC2191" i="12"/>
  <c r="AE2259" i="12"/>
  <c r="AE2283" i="12"/>
  <c r="AC2313" i="12"/>
  <c r="AC2335" i="12"/>
  <c r="AD2368" i="12"/>
  <c r="AD2384" i="12"/>
  <c r="AE2416" i="12"/>
  <c r="AC2456" i="12"/>
  <c r="AE2481" i="12"/>
  <c r="AE2660" i="12"/>
  <c r="AE2676" i="12"/>
  <c r="AE2689" i="12"/>
  <c r="AE2729" i="12"/>
  <c r="AD2763" i="12"/>
  <c r="AC2790" i="12"/>
  <c r="AC2804" i="12"/>
  <c r="AC2839" i="12"/>
  <c r="AC2860" i="12"/>
  <c r="AC2885" i="12"/>
  <c r="AC2899" i="12"/>
  <c r="AD2918" i="12"/>
  <c r="AE2941" i="12"/>
  <c r="AE2959" i="12"/>
  <c r="AE2976" i="12"/>
  <c r="AC3005" i="12"/>
  <c r="AC3036" i="12"/>
  <c r="AC3062" i="12"/>
  <c r="AD3097" i="12"/>
  <c r="AE352" i="12"/>
  <c r="AE465" i="12"/>
  <c r="AE656" i="12"/>
  <c r="AC716" i="12"/>
  <c r="AE738" i="12"/>
  <c r="AC763" i="12"/>
  <c r="AD817" i="12"/>
  <c r="AC847" i="12"/>
  <c r="AE1025" i="12"/>
  <c r="AD1054" i="12"/>
  <c r="AE1084" i="12"/>
  <c r="AE1116" i="12"/>
  <c r="AC1167" i="12"/>
  <c r="AC1210" i="12"/>
  <c r="AE1240" i="12"/>
  <c r="AE1290" i="12"/>
  <c r="AC1323" i="12"/>
  <c r="AE1351" i="12"/>
  <c r="AD1399" i="12"/>
  <c r="AC1464" i="12"/>
  <c r="AD1510" i="12"/>
  <c r="AC1568" i="12"/>
  <c r="AE1601" i="12"/>
  <c r="AD1655" i="12"/>
  <c r="AE1718" i="12"/>
  <c r="AD1753" i="12"/>
  <c r="AD1783" i="12"/>
  <c r="AC1821" i="12"/>
  <c r="AD1857" i="12"/>
  <c r="AE1878" i="12"/>
  <c r="AD1920" i="12"/>
  <c r="AE1951" i="12"/>
  <c r="AE1994" i="12"/>
  <c r="AD2023" i="12"/>
  <c r="AE2045" i="12"/>
  <c r="AC2070" i="12"/>
  <c r="AE2098" i="12"/>
  <c r="AC2134" i="12"/>
  <c r="AC2152" i="12"/>
  <c r="AD2175" i="12"/>
  <c r="AD2191" i="12"/>
  <c r="AE2228" i="12"/>
  <c r="AD2297" i="12"/>
  <c r="AE2317" i="12"/>
  <c r="AE2348" i="12"/>
  <c r="AC2378" i="12"/>
  <c r="AD2405" i="12"/>
  <c r="AC2449" i="12"/>
  <c r="AD2471" i="12"/>
  <c r="AC2665" i="12"/>
  <c r="AE2686" i="12"/>
  <c r="AD2717" i="12"/>
  <c r="AC2755" i="12"/>
  <c r="AD2775" i="12"/>
  <c r="AE2793" i="12"/>
  <c r="AC2814" i="12"/>
  <c r="AE2843" i="12"/>
  <c r="AC2895" i="12"/>
  <c r="AD2932" i="12"/>
  <c r="AD2965" i="12"/>
  <c r="AE2993" i="12"/>
  <c r="AC3059" i="12"/>
  <c r="AC3087" i="12"/>
  <c r="AE3122" i="12"/>
  <c r="AD23" i="12"/>
  <c r="AC47" i="12"/>
  <c r="AE56" i="12"/>
  <c r="AD68" i="12"/>
  <c r="AE87" i="12"/>
  <c r="AC113" i="12"/>
  <c r="AD133" i="12"/>
  <c r="AC144" i="12"/>
  <c r="AC165" i="12"/>
  <c r="AC180" i="12"/>
  <c r="AE190" i="12"/>
  <c r="AD202" i="12"/>
  <c r="AC267" i="12"/>
  <c r="AE296" i="12"/>
  <c r="AD307" i="12"/>
  <c r="AC352" i="12"/>
  <c r="AD382" i="12"/>
  <c r="AE454" i="12"/>
  <c r="AE530" i="12"/>
  <c r="AC656" i="12"/>
  <c r="AC705" i="12"/>
  <c r="AE763" i="12"/>
  <c r="AE799" i="12"/>
  <c r="AC839" i="12"/>
  <c r="AD935" i="12"/>
  <c r="AD989" i="12"/>
  <c r="AD1104" i="12"/>
  <c r="AE1167" i="12"/>
  <c r="AD1244" i="12"/>
  <c r="AE1339" i="12"/>
  <c r="AC1514" i="12"/>
  <c r="AD1584" i="12"/>
  <c r="AD1663" i="12"/>
  <c r="AE1748" i="12"/>
  <c r="AC1813" i="12"/>
  <c r="AC1907" i="12"/>
  <c r="AC1994" i="12"/>
  <c r="AE2052" i="12"/>
  <c r="AD2131" i="12"/>
  <c r="AD2183" i="12"/>
  <c r="AE2291" i="12"/>
  <c r="AE2378" i="12"/>
  <c r="AC2477" i="12"/>
  <c r="AC2706" i="12"/>
  <c r="AC2763" i="12"/>
  <c r="AC2864" i="12"/>
  <c r="AE2944" i="12"/>
  <c r="AD3013" i="12"/>
  <c r="AD1025" i="12"/>
  <c r="AD1070" i="12"/>
  <c r="AC1096" i="12"/>
  <c r="AC1113" i="12"/>
  <c r="AD1144" i="12"/>
  <c r="AC1156" i="12"/>
  <c r="AC1179" i="12"/>
  <c r="AD1200" i="12"/>
  <c r="AC1236" i="12"/>
  <c r="AE1276" i="12"/>
  <c r="AC1306" i="12"/>
  <c r="AE1335" i="12"/>
  <c r="AD1375" i="12"/>
  <c r="AE1429" i="12"/>
  <c r="AD1478" i="12"/>
  <c r="AD1514" i="12"/>
  <c r="AC1555" i="12"/>
  <c r="AC1596" i="12"/>
  <c r="AE1647" i="12"/>
  <c r="AD1684" i="12"/>
  <c r="AE1702" i="12"/>
  <c r="AC1730" i="12"/>
  <c r="AC1764" i="12"/>
  <c r="AD1787" i="12"/>
  <c r="AE1817" i="12"/>
  <c r="AC1857" i="12"/>
  <c r="AD1878" i="12"/>
  <c r="AD1927" i="12"/>
  <c r="AC1972" i="12"/>
  <c r="AC1987" i="12"/>
  <c r="AD2011" i="12"/>
  <c r="AE2033" i="12"/>
  <c r="AD2061" i="12"/>
  <c r="AC2094" i="12"/>
  <c r="AC2137" i="12"/>
  <c r="AD2160" i="12"/>
  <c r="AE2183" i="12"/>
  <c r="AC2224" i="12"/>
  <c r="AC2297" i="12"/>
  <c r="AE2327" i="12"/>
  <c r="AC2364" i="12"/>
  <c r="AE2398" i="12"/>
  <c r="AC2423" i="12"/>
  <c r="AE2463" i="12"/>
  <c r="AC2650" i="12"/>
  <c r="AD2686" i="12"/>
  <c r="AC2717" i="12"/>
  <c r="AC2736" i="12"/>
  <c r="AC2759" i="12"/>
  <c r="AE2783" i="12"/>
  <c r="AC2818" i="12"/>
  <c r="AD2843" i="12"/>
  <c r="AD2889" i="12"/>
  <c r="AE2922" i="12"/>
  <c r="AD2955" i="12"/>
  <c r="AC2983" i="12"/>
  <c r="AE3013" i="12"/>
  <c r="AE3110" i="12"/>
  <c r="AC325" i="12"/>
  <c r="AC435" i="12"/>
  <c r="AD459" i="12"/>
  <c r="AE495" i="12"/>
  <c r="AE539" i="12"/>
  <c r="AD719" i="12"/>
  <c r="AE808" i="12"/>
  <c r="AE959" i="12"/>
  <c r="AD997" i="12"/>
  <c r="AC1064" i="12"/>
  <c r="AD1113" i="12"/>
  <c r="AC1152" i="12"/>
  <c r="AD1179" i="12"/>
  <c r="AE1200" i="12"/>
  <c r="AD1236" i="12"/>
  <c r="AC1280" i="12"/>
  <c r="AD1327" i="12"/>
  <c r="AC1363" i="12"/>
  <c r="AE1404" i="12"/>
  <c r="AE1478" i="12"/>
  <c r="AE1514" i="12"/>
  <c r="AC1550" i="12"/>
  <c r="AD1572" i="12"/>
  <c r="AC1610" i="12"/>
  <c r="AE1660" i="12"/>
  <c r="AD1693" i="12"/>
  <c r="AC1726" i="12"/>
  <c r="AC1758" i="12"/>
  <c r="AD1802" i="12"/>
  <c r="AD1873" i="12"/>
  <c r="AD1941" i="12"/>
  <c r="AC1982" i="12"/>
  <c r="AC2019" i="12"/>
  <c r="AD2058" i="12"/>
  <c r="AD2094" i="12"/>
  <c r="AE2160" i="12"/>
  <c r="AE2195" i="12"/>
  <c r="AC2291" i="12"/>
  <c r="AD2335" i="12"/>
  <c r="AE2384" i="12"/>
  <c r="AE2435" i="12"/>
  <c r="AD2650" i="12"/>
  <c r="AD2682" i="12"/>
  <c r="AC2714" i="12"/>
  <c r="AE2740" i="12"/>
  <c r="AD2790" i="12"/>
  <c r="AC2852" i="12"/>
  <c r="AE2889" i="12"/>
  <c r="AE2918" i="12"/>
  <c r="AD2950" i="12"/>
  <c r="AC2980" i="12"/>
  <c r="AD3036" i="12"/>
  <c r="AD3092" i="12"/>
  <c r="AD3119" i="12"/>
  <c r="AE23" i="12"/>
  <c r="AD47" i="12"/>
  <c r="AC60" i="12"/>
  <c r="AE68" i="12"/>
  <c r="AC108" i="12"/>
  <c r="AC127" i="12"/>
  <c r="AE133" i="12"/>
  <c r="AD144" i="12"/>
  <c r="AC162" i="12"/>
  <c r="AC175" i="12"/>
  <c r="AE184" i="12"/>
  <c r="AD197" i="12"/>
  <c r="AD267" i="12"/>
  <c r="AC299" i="12"/>
  <c r="AE307" i="12"/>
  <c r="AD352" i="12"/>
  <c r="AD376" i="12"/>
  <c r="AC412" i="12"/>
  <c r="AE431" i="12"/>
  <c r="AD446" i="12"/>
  <c r="AC459" i="12"/>
  <c r="AE480" i="12"/>
  <c r="AD495" i="12"/>
  <c r="AD515" i="12"/>
  <c r="AC535" i="12"/>
  <c r="AE543" i="12"/>
  <c r="AD557" i="12"/>
  <c r="AC602" i="12"/>
  <c r="AE610" i="12"/>
  <c r="AE661" i="12"/>
  <c r="AC701" i="12"/>
  <c r="AE712" i="12"/>
  <c r="AD723" i="12"/>
  <c r="AC734" i="12"/>
  <c r="AC752" i="12"/>
  <c r="AE759" i="12"/>
  <c r="AD789" i="12"/>
  <c r="AC802" i="12"/>
  <c r="AE811" i="12"/>
  <c r="AD820" i="12"/>
  <c r="AD839" i="12"/>
  <c r="AC850" i="12"/>
  <c r="AC881" i="12"/>
  <c r="AE887" i="12"/>
  <c r="AE921" i="12"/>
  <c r="AD946" i="12"/>
  <c r="AE962" i="12"/>
  <c r="AE989" i="12"/>
  <c r="AD1001" i="12"/>
  <c r="AC1018" i="12"/>
  <c r="AC1054" i="12"/>
  <c r="AD1100" i="12"/>
  <c r="AD1183" i="12"/>
  <c r="AD1310" i="12"/>
  <c r="AC1510" i="12"/>
  <c r="AC1897" i="12"/>
  <c r="AD2228" i="12"/>
  <c r="AC2775" i="12"/>
  <c r="AC3092" i="12"/>
  <c r="AC27" i="12"/>
  <c r="AE47" i="12"/>
  <c r="AD60" i="12"/>
  <c r="AC72" i="12"/>
  <c r="AC87" i="12"/>
  <c r="AD108" i="12"/>
  <c r="AD127" i="12"/>
  <c r="AC137" i="12"/>
  <c r="AE144" i="12"/>
  <c r="AD162" i="12"/>
  <c r="AC172" i="12"/>
  <c r="AE180" i="12"/>
  <c r="AD194" i="12"/>
  <c r="AC206" i="12"/>
  <c r="AC296" i="12"/>
  <c r="AE303" i="12"/>
  <c r="AE376" i="12"/>
  <c r="AC454" i="12"/>
  <c r="AC502" i="12"/>
  <c r="AD535" i="12"/>
  <c r="AE557" i="12"/>
  <c r="AE606" i="12"/>
  <c r="AE705" i="12"/>
  <c r="AE755" i="12"/>
  <c r="AE789" i="12"/>
  <c r="AC814" i="12"/>
  <c r="AE839" i="12"/>
  <c r="AE855" i="12"/>
  <c r="AE884" i="12"/>
  <c r="AC911" i="12"/>
  <c r="AC994" i="12"/>
  <c r="AD1067" i="12"/>
  <c r="AC1108" i="12"/>
  <c r="AD1156" i="12"/>
  <c r="AE1225" i="12"/>
  <c r="AE1331" i="12"/>
  <c r="AD1444" i="12"/>
  <c r="AD1488" i="12"/>
  <c r="AC1532" i="12"/>
  <c r="AE1575" i="12"/>
  <c r="AE1642" i="12"/>
  <c r="AC1706" i="12"/>
  <c r="AE1787" i="12"/>
  <c r="AC1840" i="12"/>
  <c r="AC1892" i="12"/>
  <c r="AC1936" i="12"/>
  <c r="AD1987" i="12"/>
  <c r="AE2028" i="12"/>
  <c r="AE2083" i="12"/>
  <c r="AC2219" i="12"/>
  <c r="AC2309" i="12"/>
  <c r="AD2381" i="12"/>
  <c r="AD2456" i="12"/>
  <c r="AE2657" i="12"/>
  <c r="AD2698" i="12"/>
  <c r="AD2759" i="12"/>
  <c r="AC2800" i="12"/>
  <c r="AD2839" i="12"/>
  <c r="AD2885" i="12"/>
  <c r="AD2915" i="12"/>
  <c r="AC2944" i="12"/>
  <c r="AE3008" i="12"/>
  <c r="AD1227" i="12"/>
  <c r="AD1407" i="12"/>
  <c r="AD1460" i="12"/>
  <c r="AD1480" i="12"/>
  <c r="AE1531" i="12"/>
  <c r="AC1574" i="12"/>
  <c r="AC1624" i="12"/>
  <c r="AC1659" i="12"/>
  <c r="AC1832" i="12"/>
  <c r="AE1869" i="12"/>
  <c r="AD1880" i="12"/>
  <c r="AD1977" i="12"/>
  <c r="AC2027" i="12"/>
  <c r="AE2038" i="12"/>
  <c r="AD2048" i="12"/>
  <c r="AC2082" i="12"/>
  <c r="AE2119" i="12"/>
  <c r="AE2308" i="12"/>
  <c r="AC2383" i="12"/>
  <c r="AE2401" i="12"/>
  <c r="AC2458" i="12"/>
  <c r="AE2643" i="12"/>
  <c r="AD2659" i="12"/>
  <c r="AD2675" i="12"/>
  <c r="AC2685" i="12"/>
  <c r="AC2739" i="12"/>
  <c r="AD2782" i="12"/>
  <c r="AD2795" i="12"/>
  <c r="AC2842" i="12"/>
  <c r="AD2891" i="12"/>
  <c r="AC2917" i="12"/>
  <c r="AD2940" i="12"/>
  <c r="AD2958" i="12"/>
  <c r="AE3001" i="12"/>
  <c r="AC3064" i="12"/>
  <c r="AE3115" i="12"/>
  <c r="AE1086" i="12"/>
  <c r="AE1163" i="12"/>
  <c r="AE1227" i="12"/>
  <c r="AE1460" i="12"/>
  <c r="AE1480" i="12"/>
  <c r="AD1574" i="12"/>
  <c r="AD1624" i="12"/>
  <c r="AD1832" i="12"/>
  <c r="AE1880" i="12"/>
  <c r="AE1977" i="12"/>
  <c r="AD2027" i="12"/>
  <c r="AC2334" i="12"/>
  <c r="AD2383" i="12"/>
  <c r="AC2455" i="12"/>
  <c r="AE2659" i="12"/>
  <c r="AE2675" i="12"/>
  <c r="AE2688" i="12"/>
  <c r="AC2789" i="12"/>
  <c r="AD2917" i="12"/>
  <c r="AE2940" i="12"/>
  <c r="AE2958" i="12"/>
  <c r="AC3004" i="12"/>
  <c r="AC3035" i="12"/>
  <c r="AC3061" i="12"/>
  <c r="AD3096" i="12"/>
  <c r="AC715" i="12"/>
  <c r="AD816" i="12"/>
  <c r="AC846" i="12"/>
  <c r="AE1024" i="12"/>
  <c r="AE1083" i="12"/>
  <c r="AE1115" i="12"/>
  <c r="AC1166" i="12"/>
  <c r="AC1463" i="12"/>
  <c r="AE1877" i="12"/>
  <c r="AE2044" i="12"/>
  <c r="AC2133" i="12"/>
  <c r="AC2377" i="12"/>
  <c r="AD2404" i="12"/>
  <c r="AC2664" i="12"/>
  <c r="AE2685" i="12"/>
  <c r="AD2716" i="12"/>
  <c r="AE2792" i="12"/>
  <c r="AE2842" i="12"/>
  <c r="AC2894" i="12"/>
  <c r="AD2964" i="12"/>
  <c r="AC3058" i="12"/>
  <c r="AE3121" i="12"/>
  <c r="AD22" i="12"/>
  <c r="AD67" i="12"/>
  <c r="AE86" i="12"/>
  <c r="AD132" i="12"/>
  <c r="AC164" i="12"/>
  <c r="AE295" i="12"/>
  <c r="AE798" i="12"/>
  <c r="AC838" i="12"/>
  <c r="AD988" i="12"/>
  <c r="AE1166" i="12"/>
  <c r="AD1662" i="12"/>
  <c r="AE2051" i="12"/>
  <c r="AE2377" i="12"/>
  <c r="AC2863" i="12"/>
  <c r="AE2943" i="12"/>
  <c r="AD1024" i="12"/>
  <c r="AD1069" i="12"/>
  <c r="AC1095" i="12"/>
  <c r="AC1112" i="12"/>
  <c r="AD1477" i="12"/>
  <c r="AD1877" i="12"/>
  <c r="AC1971" i="12"/>
  <c r="AE2030" i="12"/>
  <c r="AD2060" i="12"/>
  <c r="AC2136" i="12"/>
  <c r="AC2422" i="12"/>
  <c r="AC2649" i="12"/>
  <c r="AC2716" i="12"/>
  <c r="AC2735" i="12"/>
  <c r="AD2842" i="12"/>
  <c r="AC2982" i="12"/>
  <c r="AE3109" i="12"/>
  <c r="AE494" i="12"/>
  <c r="AD718" i="12"/>
  <c r="AE807" i="12"/>
  <c r="AE958" i="12"/>
  <c r="AD996" i="12"/>
  <c r="AC1063" i="12"/>
  <c r="AD1112" i="12"/>
  <c r="AE1477" i="12"/>
  <c r="AD1571" i="12"/>
  <c r="AE1659" i="12"/>
  <c r="AD1872" i="12"/>
  <c r="AC2290" i="12"/>
  <c r="AD2334" i="12"/>
  <c r="AE2383" i="12"/>
  <c r="AD2649" i="12"/>
  <c r="AD2681" i="12"/>
  <c r="AC2713" i="12"/>
  <c r="AD2789" i="12"/>
  <c r="AE2888" i="12"/>
  <c r="AE2917" i="12"/>
  <c r="AD3118" i="12"/>
  <c r="AE22" i="12"/>
  <c r="AE67" i="12"/>
  <c r="AC126" i="12"/>
  <c r="AE132" i="12"/>
  <c r="AC174" i="12"/>
  <c r="AC298" i="12"/>
  <c r="AD445" i="12"/>
  <c r="AD494" i="12"/>
  <c r="AD722" i="12"/>
  <c r="AC751" i="12"/>
  <c r="AD788" i="12"/>
  <c r="AC801" i="12"/>
  <c r="AE810" i="12"/>
  <c r="AD819" i="12"/>
  <c r="AD838" i="12"/>
  <c r="AC849" i="12"/>
  <c r="AC880" i="12"/>
  <c r="AE886" i="12"/>
  <c r="AD945" i="12"/>
  <c r="AE961" i="12"/>
  <c r="AE988" i="12"/>
  <c r="AC1017" i="12"/>
  <c r="AC86" i="12"/>
  <c r="AD126" i="12"/>
  <c r="AC136" i="12"/>
  <c r="AD161" i="12"/>
  <c r="AC171" i="12"/>
  <c r="AD193" i="12"/>
  <c r="AC295" i="12"/>
  <c r="AE754" i="12"/>
  <c r="AE788" i="12"/>
  <c r="AC813" i="12"/>
  <c r="AE838" i="12"/>
  <c r="AE883" i="12"/>
  <c r="AC991" i="12"/>
  <c r="AD1066" i="12"/>
  <c r="AE1224" i="12"/>
  <c r="AD1487" i="12"/>
  <c r="AC1531" i="12"/>
  <c r="AE1574" i="12"/>
  <c r="AE2027" i="12"/>
  <c r="AE2082" i="12"/>
  <c r="AC2308" i="12"/>
  <c r="AD2380" i="12"/>
  <c r="AD2455" i="12"/>
  <c r="AE2656" i="12"/>
  <c r="AD2914" i="12"/>
  <c r="AC2943" i="12"/>
  <c r="AE3007" i="12"/>
  <c r="AC1264" i="12"/>
  <c r="F797" i="12"/>
  <c r="F796" i="12" s="1"/>
  <c r="L796" i="12" s="1"/>
  <c r="T796" i="12" s="1"/>
  <c r="G441" i="12"/>
  <c r="M441" i="12" s="1"/>
  <c r="U441" i="12" s="1"/>
  <c r="F1013" i="12"/>
  <c r="L1013" i="12" s="1"/>
  <c r="T1013" i="12" s="1"/>
  <c r="G160" i="12"/>
  <c r="M160" i="12" s="1"/>
  <c r="U160" i="12" s="1"/>
  <c r="G784" i="12"/>
  <c r="M784" i="12" s="1"/>
  <c r="U784" i="12" s="1"/>
  <c r="F3057" i="12"/>
  <c r="L3057" i="12" s="1"/>
  <c r="T3057" i="12" s="1"/>
  <c r="G1223" i="12"/>
  <c r="M1223" i="12" s="1"/>
  <c r="U1223" i="12" s="1"/>
  <c r="G1658" i="12"/>
  <c r="G1657" i="12" s="1"/>
  <c r="M1657" i="12" s="1"/>
  <c r="U1657" i="12" s="1"/>
  <c r="G3095" i="12"/>
  <c r="G3094" i="12" s="1"/>
  <c r="F2330" i="12"/>
  <c r="F2329" i="12" s="1"/>
  <c r="L2329" i="12" s="1"/>
  <c r="T2329" i="12" s="1"/>
  <c r="H2887" i="12"/>
  <c r="N2887" i="12" s="1"/>
  <c r="V2887" i="12" s="1"/>
  <c r="F192" i="12"/>
  <c r="L192" i="12" s="1"/>
  <c r="T192" i="12" s="1"/>
  <c r="G125" i="12"/>
  <c r="M125" i="12" s="1"/>
  <c r="U125" i="12" s="1"/>
  <c r="F135" i="12"/>
  <c r="L135" i="12" s="1"/>
  <c r="T135" i="12" s="1"/>
  <c r="F170" i="12"/>
  <c r="L170" i="12" s="1"/>
  <c r="T170" i="12" s="1"/>
  <c r="G63" i="12"/>
  <c r="M63" i="12" s="1"/>
  <c r="U63" i="12" s="1"/>
  <c r="H1876" i="12"/>
  <c r="N1876" i="12" s="1"/>
  <c r="V1876" i="12" s="1"/>
  <c r="F3024" i="12"/>
  <c r="L3024" i="12" s="1"/>
  <c r="T3024" i="12" s="1"/>
  <c r="F294" i="12"/>
  <c r="L294" i="12" s="1"/>
  <c r="T294" i="12" s="1"/>
  <c r="H18" i="12"/>
  <c r="N18" i="12" s="1"/>
  <c r="V18" i="12" s="1"/>
  <c r="H957" i="12"/>
  <c r="N957" i="12" s="1"/>
  <c r="V957" i="12" s="1"/>
  <c r="F2709" i="12"/>
  <c r="L2709" i="12" s="1"/>
  <c r="T2709" i="12" s="1"/>
  <c r="H837" i="12"/>
  <c r="N837" i="12" s="1"/>
  <c r="V837" i="12" s="1"/>
  <c r="F2400" i="12"/>
  <c r="L2400" i="12" s="1"/>
  <c r="T2400" i="12" s="1"/>
  <c r="F1091" i="12"/>
  <c r="L1091" i="12" s="1"/>
  <c r="T1091" i="12" s="1"/>
  <c r="F1868" i="12"/>
  <c r="F1867" i="12" s="1"/>
  <c r="L1867" i="12" s="1"/>
  <c r="T1867" i="12" s="1"/>
  <c r="H2081" i="12"/>
  <c r="N2081" i="12" s="1"/>
  <c r="V2081" i="12" s="1"/>
  <c r="F2642" i="12"/>
  <c r="L2642" i="12" s="1"/>
  <c r="T2642" i="12" s="1"/>
  <c r="G2738" i="12"/>
  <c r="M2738" i="12" s="1"/>
  <c r="U2738" i="12" s="1"/>
  <c r="H2026" i="12"/>
  <c r="N2026" i="12" s="1"/>
  <c r="V2026" i="12" s="1"/>
  <c r="G1876" i="12"/>
  <c r="G1875" i="12" s="1"/>
  <c r="M1875" i="12" s="1"/>
  <c r="U1875" i="12" s="1"/>
  <c r="F2418" i="12"/>
  <c r="L2418" i="12" s="1"/>
  <c r="T2418" i="12" s="1"/>
  <c r="G750" i="12"/>
  <c r="M750" i="12" s="1"/>
  <c r="U750" i="12" s="1"/>
  <c r="G721" i="12"/>
  <c r="M721" i="12" s="1"/>
  <c r="U721" i="12" s="1"/>
  <c r="F2129" i="12"/>
  <c r="L2129" i="12" s="1"/>
  <c r="T2129" i="12" s="1"/>
  <c r="G1570" i="12"/>
  <c r="M1570" i="12" s="1"/>
  <c r="U1570" i="12" s="1"/>
  <c r="H2731" i="12"/>
  <c r="N2731" i="12" s="1"/>
  <c r="V2731" i="12" s="1"/>
  <c r="F2663" i="12"/>
  <c r="L2663" i="12" s="1"/>
  <c r="T2663" i="12" s="1"/>
  <c r="F2286" i="12"/>
  <c r="L2286" i="12" s="1"/>
  <c r="T2286" i="12" s="1"/>
  <c r="G1530" i="12"/>
  <c r="M1530" i="12" s="1"/>
  <c r="U1530" i="12" s="1"/>
  <c r="F1970" i="12"/>
  <c r="L1970" i="12" s="1"/>
  <c r="T1970" i="12" s="1"/>
  <c r="G2373" i="12"/>
  <c r="M2373" i="12" s="1"/>
  <c r="U2373" i="12" s="1"/>
  <c r="F2957" i="12"/>
  <c r="L2957" i="12" s="1"/>
  <c r="T2957" i="12" s="1"/>
  <c r="H3114" i="12"/>
  <c r="H3113" i="12" s="1"/>
  <c r="G490" i="12"/>
  <c r="M490" i="12" s="1"/>
  <c r="U490" i="12" s="1"/>
  <c r="H1868" i="12"/>
  <c r="H1867" i="12" s="1"/>
  <c r="N1867" i="12" s="1"/>
  <c r="V1867" i="12" s="1"/>
  <c r="G797" i="12"/>
  <c r="G796" i="12" s="1"/>
  <c r="M796" i="12" s="1"/>
  <c r="U796" i="12" s="1"/>
  <c r="H2037" i="12"/>
  <c r="N2037" i="12" s="1"/>
  <c r="V2037" i="12" s="1"/>
  <c r="H2330" i="12"/>
  <c r="N2330" i="12" s="1"/>
  <c r="V2330" i="12" s="1"/>
  <c r="F714" i="12"/>
  <c r="L714" i="12" s="1"/>
  <c r="T714" i="12" s="1"/>
  <c r="H2709" i="12"/>
  <c r="N2709" i="12" s="1"/>
  <c r="V2709" i="12" s="1"/>
  <c r="H1162" i="12"/>
  <c r="N1162" i="12" s="1"/>
  <c r="V1162" i="12" s="1"/>
  <c r="G2655" i="12"/>
  <c r="M2655" i="12" s="1"/>
  <c r="U2655" i="12" s="1"/>
  <c r="G1473" i="12"/>
  <c r="M1473" i="12" s="1"/>
  <c r="U1473" i="12" s="1"/>
  <c r="F2738" i="12"/>
  <c r="L2738" i="12" s="1"/>
  <c r="T2738" i="12" s="1"/>
  <c r="H1483" i="12"/>
  <c r="N1483" i="12" s="1"/>
  <c r="V1483" i="12" s="1"/>
  <c r="F2781" i="12"/>
  <c r="L2781" i="12" s="1"/>
  <c r="T2781" i="12" s="1"/>
  <c r="H2913" i="12"/>
  <c r="N2913" i="12" s="1"/>
  <c r="V2913" i="12" s="1"/>
  <c r="G1970" i="12"/>
  <c r="M1970" i="12" s="1"/>
  <c r="U1970" i="12" s="1"/>
  <c r="F1570" i="12"/>
  <c r="L1570" i="12" s="1"/>
  <c r="T1570" i="12" s="1"/>
  <c r="F2684" i="12"/>
  <c r="L2684" i="12" s="1"/>
  <c r="T2684" i="12" s="1"/>
  <c r="G2026" i="12"/>
  <c r="G2025" i="12" s="1"/>
  <c r="M2025" i="12" s="1"/>
  <c r="U2025" i="12" s="1"/>
  <c r="G1013" i="12"/>
  <c r="M1013" i="12" s="1"/>
  <c r="U1013" i="12" s="1"/>
  <c r="G18" i="12"/>
  <c r="M18" i="12" s="1"/>
  <c r="U18" i="12" s="1"/>
  <c r="H1082" i="12"/>
  <c r="N1082" i="12" s="1"/>
  <c r="V1082" i="12" s="1"/>
  <c r="F845" i="12"/>
  <c r="F844" i="12" s="1"/>
  <c r="L844" i="12" s="1"/>
  <c r="T844" i="12" s="1"/>
  <c r="F2913" i="12"/>
  <c r="L2913" i="12" s="1"/>
  <c r="T2913" i="12" s="1"/>
  <c r="G2913" i="12"/>
  <c r="M2913" i="12" s="1"/>
  <c r="U2913" i="12" s="1"/>
  <c r="G2957" i="12"/>
  <c r="M2957" i="12" s="1"/>
  <c r="U2957" i="12" s="1"/>
  <c r="F125" i="12"/>
  <c r="L125" i="12" s="1"/>
  <c r="T125" i="12" s="1"/>
  <c r="H1530" i="12"/>
  <c r="N1530" i="12" s="1"/>
  <c r="V1530" i="12" s="1"/>
  <c r="H1223" i="12"/>
  <c r="N1223" i="12" s="1"/>
  <c r="V1223" i="12" s="1"/>
  <c r="H2684" i="12"/>
  <c r="N2684" i="12" s="1"/>
  <c r="V2684" i="12" s="1"/>
  <c r="G2081" i="12"/>
  <c r="M2081" i="12" s="1"/>
  <c r="U2081" i="12" s="1"/>
  <c r="G714" i="12"/>
  <c r="M714" i="12" s="1"/>
  <c r="U714" i="12" s="1"/>
  <c r="G2418" i="12"/>
  <c r="M2418" i="12" s="1"/>
  <c r="U2418" i="12" s="1"/>
  <c r="G1162" i="12"/>
  <c r="M1162" i="12" s="1"/>
  <c r="U1162" i="12" s="1"/>
  <c r="G2642" i="12"/>
  <c r="M2642" i="12" s="1"/>
  <c r="U2642" i="12" s="1"/>
  <c r="G1483" i="12"/>
  <c r="M1483" i="12" s="1"/>
  <c r="U1483" i="12" s="1"/>
  <c r="F2655" i="12"/>
  <c r="L2655" i="12" s="1"/>
  <c r="T2655" i="12" s="1"/>
  <c r="H2978" i="12"/>
  <c r="N2978" i="12" s="1"/>
  <c r="V2978" i="12" s="1"/>
  <c r="F721" i="12"/>
  <c r="L721" i="12" s="1"/>
  <c r="T721" i="12" s="1"/>
  <c r="F1876" i="12"/>
  <c r="F1875" i="12" s="1"/>
  <c r="L1875" i="12" s="1"/>
  <c r="T1875" i="12" s="1"/>
  <c r="F2841" i="12"/>
  <c r="L2841" i="12" s="1"/>
  <c r="T2841" i="12" s="1"/>
  <c r="G1062" i="12"/>
  <c r="M1062" i="12" s="1"/>
  <c r="U1062" i="12" s="1"/>
  <c r="H3000" i="12"/>
  <c r="N3000" i="12" s="1"/>
  <c r="V3000" i="12" s="1"/>
  <c r="H2663" i="12"/>
  <c r="H2662" i="12" s="1"/>
  <c r="N2662" i="12" s="1"/>
  <c r="V2662" i="12" s="1"/>
  <c r="G2400" i="12"/>
  <c r="M2400" i="12" s="1"/>
  <c r="U2400" i="12" s="1"/>
  <c r="G1091" i="12"/>
  <c r="M1091" i="12" s="1"/>
  <c r="U1091" i="12" s="1"/>
  <c r="H125" i="12"/>
  <c r="N125" i="12" s="1"/>
  <c r="V125" i="12" s="1"/>
  <c r="H1013" i="12"/>
  <c r="N1013" i="12" s="1"/>
  <c r="V1013" i="12" s="1"/>
  <c r="H1970" i="12"/>
  <c r="N1970" i="12" s="1"/>
  <c r="V1970" i="12" s="1"/>
  <c r="H1570" i="12"/>
  <c r="N1570" i="12" s="1"/>
  <c r="V1570" i="12" s="1"/>
  <c r="H2373" i="12"/>
  <c r="N2373" i="12" s="1"/>
  <c r="V2373" i="12" s="1"/>
  <c r="G2674" i="12"/>
  <c r="M2674" i="12" s="1"/>
  <c r="U2674" i="12" s="1"/>
  <c r="G2709" i="12"/>
  <c r="M2709" i="12" s="1"/>
  <c r="U2709" i="12" s="1"/>
  <c r="F984" i="12"/>
  <c r="L984" i="12" s="1"/>
  <c r="T984" i="12" s="1"/>
  <c r="F2862" i="12"/>
  <c r="L2862" i="12" s="1"/>
  <c r="T2862" i="12" s="1"/>
  <c r="H2400" i="12"/>
  <c r="N2400" i="12" s="1"/>
  <c r="V2400" i="12" s="1"/>
  <c r="H784" i="12"/>
  <c r="H783" i="12" s="1"/>
  <c r="N783" i="12" s="1"/>
  <c r="V783" i="12" s="1"/>
  <c r="H294" i="12"/>
  <c r="N294" i="12" s="1"/>
  <c r="V294" i="12" s="1"/>
  <c r="H750" i="12"/>
  <c r="N750" i="12" s="1"/>
  <c r="V750" i="12" s="1"/>
  <c r="G984" i="12"/>
  <c r="M984" i="12" s="1"/>
  <c r="U984" i="12" s="1"/>
  <c r="H192" i="12"/>
  <c r="N192" i="12" s="1"/>
  <c r="V192" i="12" s="1"/>
  <c r="G135" i="12"/>
  <c r="M135" i="12" s="1"/>
  <c r="U135" i="12" s="1"/>
  <c r="F837" i="12"/>
  <c r="L837" i="12" s="1"/>
  <c r="T837" i="12" s="1"/>
  <c r="H806" i="12"/>
  <c r="H805" i="12" s="1"/>
  <c r="N805" i="12" s="1"/>
  <c r="V805" i="12" s="1"/>
  <c r="G2047" i="12"/>
  <c r="M2047" i="12" s="1"/>
  <c r="U2047" i="12" s="1"/>
  <c r="H2418" i="12"/>
  <c r="N2418" i="12" s="1"/>
  <c r="V2418" i="12" s="1"/>
  <c r="H490" i="12"/>
  <c r="N490" i="12" s="1"/>
  <c r="V490" i="12" s="1"/>
  <c r="F1162" i="12"/>
  <c r="L1162" i="12" s="1"/>
  <c r="T1162" i="12" s="1"/>
  <c r="G1868" i="12"/>
  <c r="G1867" i="12" s="1"/>
  <c r="M1867" i="12" s="1"/>
  <c r="U1867" i="12" s="1"/>
  <c r="F490" i="12"/>
  <c r="L490" i="12" s="1"/>
  <c r="T490" i="12" s="1"/>
  <c r="F1082" i="12"/>
  <c r="L1082" i="12" s="1"/>
  <c r="T1082" i="12" s="1"/>
  <c r="G1459" i="12"/>
  <c r="G1458" i="12" s="1"/>
  <c r="F1658" i="12"/>
  <c r="F1657" i="12" s="1"/>
  <c r="L1657" i="12" s="1"/>
  <c r="T1657" i="12" s="1"/>
  <c r="H1091" i="12"/>
  <c r="N1091" i="12" s="1"/>
  <c r="V1091" i="12" s="1"/>
  <c r="H1268" i="12"/>
  <c r="N1268" i="12" s="1"/>
  <c r="V1268" i="12" s="1"/>
  <c r="N1269" i="12"/>
  <c r="V1269" i="12" s="1"/>
  <c r="G384" i="12"/>
  <c r="M384" i="12" s="1"/>
  <c r="U384" i="12" s="1"/>
  <c r="M385" i="12"/>
  <c r="U385" i="12" s="1"/>
  <c r="G311" i="12"/>
  <c r="M311" i="12" s="1"/>
  <c r="U311" i="12" s="1"/>
  <c r="M312" i="12"/>
  <c r="U312" i="12" s="1"/>
  <c r="H767" i="12"/>
  <c r="N768" i="12"/>
  <c r="V768" i="12" s="1"/>
  <c r="H663" i="12"/>
  <c r="N663" i="12" s="1"/>
  <c r="V663" i="12" s="1"/>
  <c r="N664" i="12"/>
  <c r="V664" i="12" s="1"/>
  <c r="H860" i="12"/>
  <c r="N860" i="12" s="1"/>
  <c r="V860" i="12" s="1"/>
  <c r="N861" i="12"/>
  <c r="V861" i="12" s="1"/>
  <c r="G740" i="12"/>
  <c r="M740" i="12" s="1"/>
  <c r="U740" i="12" s="1"/>
  <c r="M744" i="12"/>
  <c r="U744" i="12" s="1"/>
  <c r="H2806" i="12"/>
  <c r="N2806" i="12" s="1"/>
  <c r="V2806" i="12" s="1"/>
  <c r="N2807" i="12"/>
  <c r="V2807" i="12" s="1"/>
  <c r="H2118" i="12"/>
  <c r="N2122" i="12"/>
  <c r="V2122" i="12" s="1"/>
  <c r="H577" i="12"/>
  <c r="N577" i="12" s="1"/>
  <c r="V577" i="12" s="1"/>
  <c r="N578" i="12"/>
  <c r="V578" i="12" s="1"/>
  <c r="G1384" i="12"/>
  <c r="M1385" i="12"/>
  <c r="U1385" i="12" s="1"/>
  <c r="F282" i="12"/>
  <c r="L282" i="12" s="1"/>
  <c r="T282" i="12" s="1"/>
  <c r="L283" i="12"/>
  <c r="T283" i="12" s="1"/>
  <c r="F368" i="12"/>
  <c r="L368" i="12" s="1"/>
  <c r="T368" i="12" s="1"/>
  <c r="L369" i="12"/>
  <c r="T369" i="12" s="1"/>
  <c r="G1268" i="12"/>
  <c r="M1268" i="12" s="1"/>
  <c r="U1268" i="12" s="1"/>
  <c r="M1269" i="12"/>
  <c r="U1269" i="12" s="1"/>
  <c r="G2806" i="12"/>
  <c r="M2806" i="12" s="1"/>
  <c r="U2806" i="12" s="1"/>
  <c r="M2807" i="12"/>
  <c r="U2807" i="12" s="1"/>
  <c r="F767" i="12"/>
  <c r="L768" i="12"/>
  <c r="T768" i="12" s="1"/>
  <c r="H1045" i="12"/>
  <c r="N1045" i="12" s="1"/>
  <c r="V1045" i="12" s="1"/>
  <c r="N1046" i="12"/>
  <c r="V1046" i="12" s="1"/>
  <c r="F200" i="12"/>
  <c r="L201" i="12"/>
  <c r="T201" i="12" s="1"/>
  <c r="H551" i="12"/>
  <c r="N551" i="12" s="1"/>
  <c r="V551" i="12" s="1"/>
  <c r="N552" i="12"/>
  <c r="V552" i="12" s="1"/>
  <c r="F1146" i="12"/>
  <c r="L1146" i="12" s="1"/>
  <c r="T1146" i="12" s="1"/>
  <c r="L1147" i="12"/>
  <c r="T1147" i="12" s="1"/>
  <c r="H1653" i="12"/>
  <c r="N1653" i="12" s="1"/>
  <c r="V1653" i="12" s="1"/>
  <c r="N1654" i="12"/>
  <c r="V1654" i="12" s="1"/>
  <c r="G1819" i="12"/>
  <c r="M1819" i="12" s="1"/>
  <c r="U1819" i="12" s="1"/>
  <c r="M1820" i="12"/>
  <c r="U1820" i="12" s="1"/>
  <c r="G1965" i="12"/>
  <c r="M1966" i="12"/>
  <c r="U1966" i="12" s="1"/>
  <c r="F2181" i="12"/>
  <c r="L2181" i="12" s="1"/>
  <c r="T2181" i="12" s="1"/>
  <c r="L2182" i="12"/>
  <c r="T2182" i="12" s="1"/>
  <c r="H2311" i="12"/>
  <c r="N2311" i="12" s="1"/>
  <c r="V2311" i="12" s="1"/>
  <c r="N2312" i="12"/>
  <c r="V2312" i="12" s="1"/>
  <c r="F2479" i="12"/>
  <c r="L2479" i="12" s="1"/>
  <c r="T2479" i="12" s="1"/>
  <c r="L2480" i="12"/>
  <c r="T2480" i="12" s="1"/>
  <c r="H2802" i="12"/>
  <c r="N2802" i="12" s="1"/>
  <c r="V2802" i="12" s="1"/>
  <c r="N2803" i="12"/>
  <c r="V2803" i="12" s="1"/>
  <c r="G792" i="12"/>
  <c r="M793" i="12"/>
  <c r="U793" i="12" s="1"/>
  <c r="F1454" i="12"/>
  <c r="L1455" i="12"/>
  <c r="T1455" i="12" s="1"/>
  <c r="F1682" i="12"/>
  <c r="L1683" i="12"/>
  <c r="T1683" i="12" s="1"/>
  <c r="G1954" i="12"/>
  <c r="M1955" i="12"/>
  <c r="U1955" i="12" s="1"/>
  <c r="F2177" i="12"/>
  <c r="L2177" i="12" s="1"/>
  <c r="T2177" i="12" s="1"/>
  <c r="L2178" i="12"/>
  <c r="T2178" i="12" s="1"/>
  <c r="H2357" i="12"/>
  <c r="N2358" i="12"/>
  <c r="V2358" i="12" s="1"/>
  <c r="F2408" i="12"/>
  <c r="L2409" i="12"/>
  <c r="T2409" i="12" s="1"/>
  <c r="G2461" i="12"/>
  <c r="M2461" i="12" s="1"/>
  <c r="U2461" i="12" s="1"/>
  <c r="M2462" i="12"/>
  <c r="U2462" i="12" s="1"/>
  <c r="G2724" i="12"/>
  <c r="M2724" i="12" s="1"/>
  <c r="U2724" i="12" s="1"/>
  <c r="M2728" i="12"/>
  <c r="U2728" i="12" s="1"/>
  <c r="L2792" i="12"/>
  <c r="T2792" i="12" s="1"/>
  <c r="F2788" i="12"/>
  <c r="L2788" i="12" s="1"/>
  <c r="T2788" i="12" s="1"/>
  <c r="L2888" i="12"/>
  <c r="T2888" i="12" s="1"/>
  <c r="F2887" i="12"/>
  <c r="L2887" i="12" s="1"/>
  <c r="T2887" i="12" s="1"/>
  <c r="H2909" i="12"/>
  <c r="N2909" i="12" s="1"/>
  <c r="V2909" i="12" s="1"/>
  <c r="N2910" i="12"/>
  <c r="V2910" i="12" s="1"/>
  <c r="F2953" i="12"/>
  <c r="L2953" i="12" s="1"/>
  <c r="T2953" i="12" s="1"/>
  <c r="L2954" i="12"/>
  <c r="T2954" i="12" s="1"/>
  <c r="F1212" i="12"/>
  <c r="L1212" i="12" s="1"/>
  <c r="T1212" i="12" s="1"/>
  <c r="L1213" i="12"/>
  <c r="T1213" i="12" s="1"/>
  <c r="F1345" i="12"/>
  <c r="L1345" i="12" s="1"/>
  <c r="T1345" i="12" s="1"/>
  <c r="L1346" i="12"/>
  <c r="T1346" i="12" s="1"/>
  <c r="F1442" i="12"/>
  <c r="L1443" i="12"/>
  <c r="T1443" i="12" s="1"/>
  <c r="L1487" i="12"/>
  <c r="T1487" i="12" s="1"/>
  <c r="F1483" i="12"/>
  <c r="L1483" i="12" s="1"/>
  <c r="T1483" i="12" s="1"/>
  <c r="H1562" i="12"/>
  <c r="N1562" i="12" s="1"/>
  <c r="V1562" i="12" s="1"/>
  <c r="N1563" i="12"/>
  <c r="V1563" i="12" s="1"/>
  <c r="G1640" i="12"/>
  <c r="M1641" i="12"/>
  <c r="U1641" i="12" s="1"/>
  <c r="G1732" i="12"/>
  <c r="M1732" i="12" s="1"/>
  <c r="U1732" i="12" s="1"/>
  <c r="M1733" i="12"/>
  <c r="U1733" i="12" s="1"/>
  <c r="H1954" i="12"/>
  <c r="N1955" i="12"/>
  <c r="V1955" i="12" s="1"/>
  <c r="G2177" i="12"/>
  <c r="M2177" i="12" s="1"/>
  <c r="U2177" i="12" s="1"/>
  <c r="M2178" i="12"/>
  <c r="U2178" i="12" s="1"/>
  <c r="M2302" i="12"/>
  <c r="U2302" i="12" s="1"/>
  <c r="G2301" i="12"/>
  <c r="F2469" i="12"/>
  <c r="L2469" i="12" s="1"/>
  <c r="T2469" i="12" s="1"/>
  <c r="L2470" i="12"/>
  <c r="T2470" i="12" s="1"/>
  <c r="G2704" i="12"/>
  <c r="M2704" i="12" s="1"/>
  <c r="U2704" i="12" s="1"/>
  <c r="M2705" i="12"/>
  <c r="U2705" i="12" s="1"/>
  <c r="F2930" i="12"/>
  <c r="L2930" i="12" s="1"/>
  <c r="T2930" i="12" s="1"/>
  <c r="L2931" i="12"/>
  <c r="T2931" i="12" s="1"/>
  <c r="G2969" i="12"/>
  <c r="M2970" i="12"/>
  <c r="U2970" i="12" s="1"/>
  <c r="G2991" i="12"/>
  <c r="M2992" i="12"/>
  <c r="U2992" i="12" s="1"/>
  <c r="H3053" i="12"/>
  <c r="N3053" i="12" s="1"/>
  <c r="V3053" i="12" s="1"/>
  <c r="N3054" i="12"/>
  <c r="V3054" i="12" s="1"/>
  <c r="H425" i="12"/>
  <c r="N425" i="12" s="1"/>
  <c r="V425" i="12" s="1"/>
  <c r="N426" i="12"/>
  <c r="V426" i="12" s="1"/>
  <c r="G551" i="12"/>
  <c r="M551" i="12" s="1"/>
  <c r="U551" i="12" s="1"/>
  <c r="M552" i="12"/>
  <c r="U552" i="12" s="1"/>
  <c r="G699" i="12"/>
  <c r="M699" i="12" s="1"/>
  <c r="U699" i="12" s="1"/>
  <c r="M700" i="12"/>
  <c r="U700" i="12" s="1"/>
  <c r="N722" i="12"/>
  <c r="V722" i="12" s="1"/>
  <c r="H721" i="12"/>
  <c r="N721" i="12" s="1"/>
  <c r="V721" i="12" s="1"/>
  <c r="G833" i="12"/>
  <c r="M833" i="12" s="1"/>
  <c r="U833" i="12" s="1"/>
  <c r="M834" i="12"/>
  <c r="U834" i="12" s="1"/>
  <c r="H999" i="12"/>
  <c r="N999" i="12" s="1"/>
  <c r="V999" i="12" s="1"/>
  <c r="N1000" i="12"/>
  <c r="V1000" i="12" s="1"/>
  <c r="H1098" i="12"/>
  <c r="N1098" i="12" s="1"/>
  <c r="V1098" i="12" s="1"/>
  <c r="N1099" i="12"/>
  <c r="V1099" i="12" s="1"/>
  <c r="H1142" i="12"/>
  <c r="N1142" i="12" s="1"/>
  <c r="V1142" i="12" s="1"/>
  <c r="N1143" i="12"/>
  <c r="V1143" i="12" s="1"/>
  <c r="F1189" i="12"/>
  <c r="L1189" i="12" s="1"/>
  <c r="T1189" i="12" s="1"/>
  <c r="L1190" i="12"/>
  <c r="T1190" i="12" s="1"/>
  <c r="F1230" i="12"/>
  <c r="L1230" i="12" s="1"/>
  <c r="T1230" i="12" s="1"/>
  <c r="L1231" i="12"/>
  <c r="T1231" i="12" s="1"/>
  <c r="H1254" i="12"/>
  <c r="N1254" i="12" s="1"/>
  <c r="V1254" i="12" s="1"/>
  <c r="N1255" i="12"/>
  <c r="V1255" i="12" s="1"/>
  <c r="G1304" i="12"/>
  <c r="M1304" i="12" s="1"/>
  <c r="U1304" i="12" s="1"/>
  <c r="M1305" i="12"/>
  <c r="U1305" i="12" s="1"/>
  <c r="F1337" i="12"/>
  <c r="L1337" i="12" s="1"/>
  <c r="T1337" i="12" s="1"/>
  <c r="L1338" i="12"/>
  <c r="T1338" i="12" s="1"/>
  <c r="H1373" i="12"/>
  <c r="N1373" i="12" s="1"/>
  <c r="V1373" i="12" s="1"/>
  <c r="N1374" i="12"/>
  <c r="V1374" i="12" s="1"/>
  <c r="F1432" i="12"/>
  <c r="L1433" i="12"/>
  <c r="T1433" i="12" s="1"/>
  <c r="H1540" i="12"/>
  <c r="N1541" i="12"/>
  <c r="V1541" i="12" s="1"/>
  <c r="F1590" i="12"/>
  <c r="L1590" i="12" s="1"/>
  <c r="T1590" i="12" s="1"/>
  <c r="L1591" i="12"/>
  <c r="T1591" i="12" s="1"/>
  <c r="H1696" i="12"/>
  <c r="N1697" i="12"/>
  <c r="V1697" i="12" s="1"/>
  <c r="H1732" i="12"/>
  <c r="N1732" i="12" s="1"/>
  <c r="V1732" i="12" s="1"/>
  <c r="N1733" i="12"/>
  <c r="V1733" i="12" s="1"/>
  <c r="G1762" i="12"/>
  <c r="M1763" i="12"/>
  <c r="U1763" i="12" s="1"/>
  <c r="F1796" i="12"/>
  <c r="L1796" i="12" s="1"/>
  <c r="T1796" i="12" s="1"/>
  <c r="L1797" i="12"/>
  <c r="T1797" i="12" s="1"/>
  <c r="H1859" i="12"/>
  <c r="N1859" i="12" s="1"/>
  <c r="V1859" i="12" s="1"/>
  <c r="N1860" i="12"/>
  <c r="V1860" i="12" s="1"/>
  <c r="G1895" i="12"/>
  <c r="M1896" i="12"/>
  <c r="U1896" i="12" s="1"/>
  <c r="H1925" i="12"/>
  <c r="N1926" i="12"/>
  <c r="V1926" i="12" s="1"/>
  <c r="G2004" i="12"/>
  <c r="M2004" i="12" s="1"/>
  <c r="U2004" i="12" s="1"/>
  <c r="M2005" i="12"/>
  <c r="U2005" i="12" s="1"/>
  <c r="F2088" i="12"/>
  <c r="L2088" i="12" s="1"/>
  <c r="T2088" i="12" s="1"/>
  <c r="L2089" i="12"/>
  <c r="T2089" i="12" s="1"/>
  <c r="G2154" i="12"/>
  <c r="M2154" i="12" s="1"/>
  <c r="U2154" i="12" s="1"/>
  <c r="M2155" i="12"/>
  <c r="U2155" i="12" s="1"/>
  <c r="F2185" i="12"/>
  <c r="L2185" i="12" s="1"/>
  <c r="T2185" i="12" s="1"/>
  <c r="L2186" i="12"/>
  <c r="T2186" i="12" s="1"/>
  <c r="G2222" i="12"/>
  <c r="M2223" i="12"/>
  <c r="U2223" i="12" s="1"/>
  <c r="G2272" i="12"/>
  <c r="M2273" i="12"/>
  <c r="U2273" i="12" s="1"/>
  <c r="H2366" i="12"/>
  <c r="N2366" i="12" s="1"/>
  <c r="V2366" i="12" s="1"/>
  <c r="N2367" i="12"/>
  <c r="V2367" i="12" s="1"/>
  <c r="H2704" i="12"/>
  <c r="N2704" i="12" s="1"/>
  <c r="V2704" i="12" s="1"/>
  <c r="N2705" i="12"/>
  <c r="V2705" i="12" s="1"/>
  <c r="H2761" i="12"/>
  <c r="N2761" i="12" s="1"/>
  <c r="V2761" i="12" s="1"/>
  <c r="N2762" i="12"/>
  <c r="V2762" i="12" s="1"/>
  <c r="G2802" i="12"/>
  <c r="M2802" i="12" s="1"/>
  <c r="U2802" i="12" s="1"/>
  <c r="M2803" i="12"/>
  <c r="U2803" i="12" s="1"/>
  <c r="H2820" i="12"/>
  <c r="N2820" i="12" s="1"/>
  <c r="V2820" i="12" s="1"/>
  <c r="N2821" i="12"/>
  <c r="V2821" i="12" s="1"/>
  <c r="F2909" i="12"/>
  <c r="L2909" i="12" s="1"/>
  <c r="T2909" i="12" s="1"/>
  <c r="L2910" i="12"/>
  <c r="T2910" i="12" s="1"/>
  <c r="H2953" i="12"/>
  <c r="N2953" i="12" s="1"/>
  <c r="V2953" i="12" s="1"/>
  <c r="N2954" i="12"/>
  <c r="V2954" i="12" s="1"/>
  <c r="H25" i="12"/>
  <c r="N25" i="12" s="1"/>
  <c r="V25" i="12" s="1"/>
  <c r="N26" i="12"/>
  <c r="V26" i="12" s="1"/>
  <c r="G50" i="12"/>
  <c r="M51" i="12"/>
  <c r="U51" i="12" s="1"/>
  <c r="H70" i="12"/>
  <c r="N70" i="12" s="1"/>
  <c r="V70" i="12" s="1"/>
  <c r="N71" i="12"/>
  <c r="V71" i="12" s="1"/>
  <c r="H99" i="12"/>
  <c r="N99" i="12" s="1"/>
  <c r="V99" i="12" s="1"/>
  <c r="N100" i="12"/>
  <c r="V100" i="12" s="1"/>
  <c r="N136" i="12"/>
  <c r="V136" i="12" s="1"/>
  <c r="H135" i="12"/>
  <c r="N135" i="12" s="1"/>
  <c r="V135" i="12" s="1"/>
  <c r="G151" i="12"/>
  <c r="M152" i="12"/>
  <c r="U152" i="12" s="1"/>
  <c r="N171" i="12"/>
  <c r="V171" i="12" s="1"/>
  <c r="H170" i="12"/>
  <c r="N170" i="12" s="1"/>
  <c r="V170" i="12" s="1"/>
  <c r="G182" i="12"/>
  <c r="M182" i="12" s="1"/>
  <c r="U182" i="12" s="1"/>
  <c r="M183" i="12"/>
  <c r="U183" i="12" s="1"/>
  <c r="H204" i="12"/>
  <c r="N204" i="12" s="1"/>
  <c r="V204" i="12" s="1"/>
  <c r="N205" i="12"/>
  <c r="V205" i="12" s="1"/>
  <c r="G269" i="12"/>
  <c r="M269" i="12" s="1"/>
  <c r="U269" i="12" s="1"/>
  <c r="M270" i="12"/>
  <c r="U270" i="12" s="1"/>
  <c r="F301" i="12"/>
  <c r="L301" i="12" s="1"/>
  <c r="T301" i="12" s="1"/>
  <c r="L302" i="12"/>
  <c r="T302" i="12" s="1"/>
  <c r="H323" i="12"/>
  <c r="N323" i="12" s="1"/>
  <c r="V323" i="12" s="1"/>
  <c r="N324" i="12"/>
  <c r="V324" i="12" s="1"/>
  <c r="G354" i="12"/>
  <c r="M354" i="12" s="1"/>
  <c r="U354" i="12" s="1"/>
  <c r="M355" i="12"/>
  <c r="U355" i="12" s="1"/>
  <c r="G429" i="12"/>
  <c r="M429" i="12" s="1"/>
  <c r="U429" i="12" s="1"/>
  <c r="M430" i="12"/>
  <c r="U430" i="12" s="1"/>
  <c r="G559" i="12"/>
  <c r="M559" i="12" s="1"/>
  <c r="U559" i="12" s="1"/>
  <c r="M560" i="12"/>
  <c r="U560" i="12" s="1"/>
  <c r="G778" i="12"/>
  <c r="M778" i="12" s="1"/>
  <c r="U778" i="12" s="1"/>
  <c r="M779" i="12"/>
  <c r="U779" i="12" s="1"/>
  <c r="G919" i="12"/>
  <c r="M919" i="12" s="1"/>
  <c r="U919" i="12" s="1"/>
  <c r="M920" i="12"/>
  <c r="U920" i="12" s="1"/>
  <c r="F1142" i="12"/>
  <c r="L1142" i="12" s="1"/>
  <c r="T1142" i="12" s="1"/>
  <c r="L1143" i="12"/>
  <c r="T1143" i="12" s="1"/>
  <c r="H1208" i="12"/>
  <c r="N1208" i="12" s="1"/>
  <c r="V1208" i="12" s="1"/>
  <c r="N1209" i="12"/>
  <c r="V1209" i="12" s="1"/>
  <c r="F1308" i="12"/>
  <c r="L1308" i="12" s="1"/>
  <c r="T1308" i="12" s="1"/>
  <c r="L1309" i="12"/>
  <c r="T1309" i="12" s="1"/>
  <c r="H1548" i="12"/>
  <c r="N1548" i="12" s="1"/>
  <c r="V1548" i="12" s="1"/>
  <c r="N1549" i="12"/>
  <c r="V1549" i="12" s="1"/>
  <c r="H1608" i="12"/>
  <c r="N1609" i="12"/>
  <c r="V1609" i="12" s="1"/>
  <c r="H1746" i="12"/>
  <c r="N1747" i="12"/>
  <c r="V1747" i="12" s="1"/>
  <c r="F1811" i="12"/>
  <c r="L1811" i="12" s="1"/>
  <c r="T1811" i="12" s="1"/>
  <c r="L1812" i="12"/>
  <c r="T1812" i="12" s="1"/>
  <c r="F1905" i="12"/>
  <c r="L1906" i="12"/>
  <c r="T1906" i="12" s="1"/>
  <c r="F1992" i="12"/>
  <c r="L1993" i="12"/>
  <c r="T1993" i="12" s="1"/>
  <c r="M2130" i="12"/>
  <c r="U2130" i="12" s="1"/>
  <c r="G2129" i="12"/>
  <c r="G2181" i="12"/>
  <c r="M2181" i="12" s="1"/>
  <c r="U2181" i="12" s="1"/>
  <c r="M2182" i="12"/>
  <c r="U2182" i="12" s="1"/>
  <c r="N2290" i="12"/>
  <c r="V2290" i="12" s="1"/>
  <c r="H2286" i="12"/>
  <c r="F2475" i="12"/>
  <c r="L2476" i="12"/>
  <c r="T2476" i="12" s="1"/>
  <c r="F2704" i="12"/>
  <c r="L2704" i="12" s="1"/>
  <c r="T2704" i="12" s="1"/>
  <c r="L2705" i="12"/>
  <c r="T2705" i="12" s="1"/>
  <c r="F2761" i="12"/>
  <c r="L2761" i="12" s="1"/>
  <c r="T2761" i="12" s="1"/>
  <c r="L2762" i="12"/>
  <c r="T2762" i="12" s="1"/>
  <c r="G3011" i="12"/>
  <c r="M3011" i="12" s="1"/>
  <c r="U3011" i="12" s="1"/>
  <c r="M3012" i="12"/>
  <c r="U3012" i="12" s="1"/>
  <c r="G1142" i="12"/>
  <c r="M1142" i="12" s="1"/>
  <c r="U1142" i="12" s="1"/>
  <c r="M1143" i="12"/>
  <c r="U1143" i="12" s="1"/>
  <c r="F1154" i="12"/>
  <c r="L1154" i="12" s="1"/>
  <c r="T1154" i="12" s="1"/>
  <c r="L1155" i="12"/>
  <c r="T1155" i="12" s="1"/>
  <c r="F1177" i="12"/>
  <c r="L1177" i="12" s="1"/>
  <c r="T1177" i="12" s="1"/>
  <c r="L1178" i="12"/>
  <c r="T1178" i="12" s="1"/>
  <c r="G1198" i="12"/>
  <c r="M1198" i="12" s="1"/>
  <c r="U1198" i="12" s="1"/>
  <c r="M1199" i="12"/>
  <c r="U1199" i="12" s="1"/>
  <c r="F1234" i="12"/>
  <c r="L1234" i="12" s="1"/>
  <c r="T1234" i="12" s="1"/>
  <c r="L1235" i="12"/>
  <c r="T1235" i="12" s="1"/>
  <c r="H1274" i="12"/>
  <c r="N1274" i="12" s="1"/>
  <c r="V1274" i="12" s="1"/>
  <c r="N1275" i="12"/>
  <c r="V1275" i="12" s="1"/>
  <c r="F1304" i="12"/>
  <c r="L1304" i="12" s="1"/>
  <c r="T1304" i="12" s="1"/>
  <c r="L1305" i="12"/>
  <c r="T1305" i="12" s="1"/>
  <c r="H1333" i="12"/>
  <c r="N1333" i="12" s="1"/>
  <c r="V1333" i="12" s="1"/>
  <c r="N1334" i="12"/>
  <c r="V1334" i="12" s="1"/>
  <c r="G1373" i="12"/>
  <c r="M1373" i="12" s="1"/>
  <c r="U1373" i="12" s="1"/>
  <c r="M1374" i="12"/>
  <c r="U1374" i="12" s="1"/>
  <c r="H1427" i="12"/>
  <c r="N1427" i="12" s="1"/>
  <c r="V1427" i="12" s="1"/>
  <c r="N1428" i="12"/>
  <c r="V1428" i="12" s="1"/>
  <c r="G1512" i="12"/>
  <c r="M1512" i="12" s="1"/>
  <c r="U1512" i="12" s="1"/>
  <c r="M1513" i="12"/>
  <c r="U1513" i="12" s="1"/>
  <c r="F1553" i="12"/>
  <c r="L1554" i="12"/>
  <c r="T1554" i="12" s="1"/>
  <c r="F1594" i="12"/>
  <c r="L1594" i="12" s="1"/>
  <c r="T1594" i="12" s="1"/>
  <c r="L1595" i="12"/>
  <c r="T1595" i="12" s="1"/>
  <c r="H1645" i="12"/>
  <c r="N1646" i="12"/>
  <c r="V1646" i="12" s="1"/>
  <c r="G1682" i="12"/>
  <c r="M1683" i="12"/>
  <c r="U1683" i="12" s="1"/>
  <c r="H1700" i="12"/>
  <c r="N1700" i="12" s="1"/>
  <c r="V1700" i="12" s="1"/>
  <c r="N1701" i="12"/>
  <c r="V1701" i="12" s="1"/>
  <c r="F1728" i="12"/>
  <c r="L1728" i="12" s="1"/>
  <c r="T1728" i="12" s="1"/>
  <c r="L1729" i="12"/>
  <c r="T1729" i="12" s="1"/>
  <c r="F1762" i="12"/>
  <c r="L1763" i="12"/>
  <c r="T1763" i="12" s="1"/>
  <c r="G1785" i="12"/>
  <c r="M1786" i="12"/>
  <c r="U1786" i="12" s="1"/>
  <c r="H1815" i="12"/>
  <c r="N1815" i="12" s="1"/>
  <c r="V1815" i="12" s="1"/>
  <c r="N1816" i="12"/>
  <c r="V1816" i="12" s="1"/>
  <c r="F1855" i="12"/>
  <c r="L1856" i="12"/>
  <c r="T1856" i="12" s="1"/>
  <c r="G1925" i="12"/>
  <c r="M1926" i="12"/>
  <c r="U1926" i="12" s="1"/>
  <c r="F1985" i="12"/>
  <c r="L1986" i="12"/>
  <c r="T1986" i="12" s="1"/>
  <c r="G2009" i="12"/>
  <c r="M2009" i="12" s="1"/>
  <c r="U2009" i="12" s="1"/>
  <c r="M2010" i="12"/>
  <c r="U2010" i="12" s="1"/>
  <c r="F2092" i="12"/>
  <c r="L2092" i="12" s="1"/>
  <c r="T2092" i="12" s="1"/>
  <c r="L2093" i="12"/>
  <c r="T2093" i="12" s="1"/>
  <c r="G2158" i="12"/>
  <c r="M2158" i="12" s="1"/>
  <c r="U2158" i="12" s="1"/>
  <c r="M2159" i="12"/>
  <c r="U2159" i="12" s="1"/>
  <c r="H2181" i="12"/>
  <c r="N2181" i="12" s="1"/>
  <c r="V2181" i="12" s="1"/>
  <c r="N2182" i="12"/>
  <c r="V2182" i="12" s="1"/>
  <c r="F2222" i="12"/>
  <c r="L2223" i="12"/>
  <c r="T2223" i="12" s="1"/>
  <c r="F2295" i="12"/>
  <c r="L2296" i="12"/>
  <c r="T2296" i="12" s="1"/>
  <c r="H2325" i="12"/>
  <c r="N2326" i="12"/>
  <c r="V2326" i="12" s="1"/>
  <c r="F2362" i="12"/>
  <c r="L2363" i="12"/>
  <c r="T2363" i="12" s="1"/>
  <c r="H2396" i="12"/>
  <c r="N2396" i="12" s="1"/>
  <c r="V2396" i="12" s="1"/>
  <c r="N2397" i="12"/>
  <c r="V2397" i="12" s="1"/>
  <c r="H2461" i="12"/>
  <c r="N2461" i="12" s="1"/>
  <c r="V2461" i="12" s="1"/>
  <c r="N2462" i="12"/>
  <c r="V2462" i="12" s="1"/>
  <c r="M2685" i="12"/>
  <c r="U2685" i="12" s="1"/>
  <c r="G2684" i="12"/>
  <c r="M2684" i="12" s="1"/>
  <c r="U2684" i="12" s="1"/>
  <c r="F2757" i="12"/>
  <c r="L2757" i="12" s="1"/>
  <c r="T2757" i="12" s="1"/>
  <c r="L2758" i="12"/>
  <c r="T2758" i="12" s="1"/>
  <c r="N2782" i="12"/>
  <c r="V2782" i="12" s="1"/>
  <c r="H2781" i="12"/>
  <c r="N2781" i="12" s="1"/>
  <c r="V2781" i="12" s="1"/>
  <c r="F2816" i="12"/>
  <c r="L2816" i="12" s="1"/>
  <c r="T2816" i="12" s="1"/>
  <c r="L2817" i="12"/>
  <c r="T2817" i="12" s="1"/>
  <c r="M2888" i="12"/>
  <c r="U2888" i="12" s="1"/>
  <c r="G2887" i="12"/>
  <c r="M2887" i="12" s="1"/>
  <c r="U2887" i="12" s="1"/>
  <c r="H2920" i="12"/>
  <c r="N2920" i="12" s="1"/>
  <c r="V2920" i="12" s="1"/>
  <c r="N2921" i="12"/>
  <c r="V2921" i="12" s="1"/>
  <c r="G2953" i="12"/>
  <c r="M2953" i="12" s="1"/>
  <c r="U2953" i="12" s="1"/>
  <c r="M2954" i="12"/>
  <c r="U2954" i="12" s="1"/>
  <c r="H3011" i="12"/>
  <c r="N3011" i="12" s="1"/>
  <c r="V3011" i="12" s="1"/>
  <c r="N3012" i="12"/>
  <c r="V3012" i="12" s="1"/>
  <c r="F323" i="12"/>
  <c r="L323" i="12" s="1"/>
  <c r="T323" i="12" s="1"/>
  <c r="L324" i="12"/>
  <c r="T324" i="12" s="1"/>
  <c r="F433" i="12"/>
  <c r="L433" i="12" s="1"/>
  <c r="T433" i="12" s="1"/>
  <c r="L434" i="12"/>
  <c r="T434" i="12" s="1"/>
  <c r="G457" i="12"/>
  <c r="M457" i="12" s="1"/>
  <c r="U457" i="12" s="1"/>
  <c r="M458" i="12"/>
  <c r="U458" i="12" s="1"/>
  <c r="H537" i="12"/>
  <c r="N537" i="12" s="1"/>
  <c r="V537" i="12" s="1"/>
  <c r="N538" i="12"/>
  <c r="V538" i="12" s="1"/>
  <c r="F1150" i="12"/>
  <c r="L1150" i="12" s="1"/>
  <c r="T1150" i="12" s="1"/>
  <c r="L1151" i="12"/>
  <c r="T1151" i="12" s="1"/>
  <c r="G1177" i="12"/>
  <c r="M1177" i="12" s="1"/>
  <c r="U1177" i="12" s="1"/>
  <c r="M1178" i="12"/>
  <c r="U1178" i="12" s="1"/>
  <c r="H1198" i="12"/>
  <c r="N1198" i="12" s="1"/>
  <c r="V1198" i="12" s="1"/>
  <c r="N1199" i="12"/>
  <c r="V1199" i="12" s="1"/>
  <c r="G1234" i="12"/>
  <c r="M1234" i="12" s="1"/>
  <c r="U1234" i="12" s="1"/>
  <c r="M1235" i="12"/>
  <c r="U1235" i="12" s="1"/>
  <c r="F1278" i="12"/>
  <c r="L1278" i="12" s="1"/>
  <c r="T1278" i="12" s="1"/>
  <c r="L1279" i="12"/>
  <c r="T1279" i="12" s="1"/>
  <c r="G1325" i="12"/>
  <c r="M1325" i="12" s="1"/>
  <c r="U1325" i="12" s="1"/>
  <c r="M1326" i="12"/>
  <c r="U1326" i="12" s="1"/>
  <c r="F1361" i="12"/>
  <c r="L1361" i="12" s="1"/>
  <c r="T1361" i="12" s="1"/>
  <c r="L1362" i="12"/>
  <c r="T1362" i="12" s="1"/>
  <c r="H1402" i="12"/>
  <c r="N1402" i="12" s="1"/>
  <c r="V1402" i="12" s="1"/>
  <c r="N1403" i="12"/>
  <c r="V1403" i="12" s="1"/>
  <c r="H1512" i="12"/>
  <c r="N1512" i="12" s="1"/>
  <c r="V1512" i="12" s="1"/>
  <c r="N1513" i="12"/>
  <c r="V1513" i="12" s="1"/>
  <c r="F1548" i="12"/>
  <c r="L1548" i="12" s="1"/>
  <c r="T1548" i="12" s="1"/>
  <c r="L1549" i="12"/>
  <c r="T1549" i="12" s="1"/>
  <c r="F1608" i="12"/>
  <c r="L1609" i="12"/>
  <c r="T1609" i="12" s="1"/>
  <c r="G1691" i="12"/>
  <c r="M1691" i="12" s="1"/>
  <c r="U1691" i="12" s="1"/>
  <c r="M1692" i="12"/>
  <c r="U1692" i="12" s="1"/>
  <c r="F1724" i="12"/>
  <c r="L1724" i="12" s="1"/>
  <c r="T1724" i="12" s="1"/>
  <c r="L1725" i="12"/>
  <c r="T1725" i="12" s="1"/>
  <c r="F1756" i="12"/>
  <c r="L1757" i="12"/>
  <c r="T1757" i="12" s="1"/>
  <c r="G1800" i="12"/>
  <c r="M1801" i="12"/>
  <c r="U1801" i="12" s="1"/>
  <c r="G1939" i="12"/>
  <c r="M1940" i="12"/>
  <c r="U1940" i="12" s="1"/>
  <c r="F1980" i="12"/>
  <c r="L1980" i="12" s="1"/>
  <c r="T1980" i="12" s="1"/>
  <c r="L1981" i="12"/>
  <c r="T1981" i="12" s="1"/>
  <c r="F2017" i="12"/>
  <c r="L2017" i="12" s="1"/>
  <c r="T2017" i="12" s="1"/>
  <c r="L2018" i="12"/>
  <c r="T2018" i="12" s="1"/>
  <c r="M2057" i="12"/>
  <c r="U2057" i="12" s="1"/>
  <c r="G2055" i="12"/>
  <c r="M2055" i="12" s="1"/>
  <c r="U2055" i="12" s="1"/>
  <c r="G2092" i="12"/>
  <c r="M2092" i="12" s="1"/>
  <c r="U2092" i="12" s="1"/>
  <c r="M2093" i="12"/>
  <c r="U2093" i="12" s="1"/>
  <c r="H2158" i="12"/>
  <c r="N2158" i="12" s="1"/>
  <c r="V2158" i="12" s="1"/>
  <c r="N2159" i="12"/>
  <c r="V2159" i="12" s="1"/>
  <c r="H2193" i="12"/>
  <c r="N2193" i="12" s="1"/>
  <c r="V2193" i="12" s="1"/>
  <c r="N2194" i="12"/>
  <c r="V2194" i="12" s="1"/>
  <c r="H2433" i="12"/>
  <c r="N2434" i="12"/>
  <c r="V2434" i="12" s="1"/>
  <c r="N2739" i="12"/>
  <c r="V2739" i="12" s="1"/>
  <c r="H2738" i="12"/>
  <c r="N2738" i="12" s="1"/>
  <c r="V2738" i="12" s="1"/>
  <c r="F2850" i="12"/>
  <c r="L2850" i="12" s="1"/>
  <c r="T2850" i="12" s="1"/>
  <c r="L2851" i="12"/>
  <c r="T2851" i="12" s="1"/>
  <c r="G2948" i="12"/>
  <c r="M2949" i="12"/>
  <c r="U2949" i="12" s="1"/>
  <c r="L2979" i="12"/>
  <c r="T2979" i="12" s="1"/>
  <c r="F2978" i="12"/>
  <c r="L2978" i="12" s="1"/>
  <c r="T2978" i="12" s="1"/>
  <c r="M3035" i="12"/>
  <c r="U3035" i="12" s="1"/>
  <c r="G3024" i="12"/>
  <c r="G3090" i="12"/>
  <c r="M3091" i="12"/>
  <c r="U3091" i="12" s="1"/>
  <c r="G45" i="12"/>
  <c r="M45" i="12" s="1"/>
  <c r="U45" i="12" s="1"/>
  <c r="M46" i="12"/>
  <c r="U46" i="12" s="1"/>
  <c r="F58" i="12"/>
  <c r="L58" i="12" s="1"/>
  <c r="T58" i="12" s="1"/>
  <c r="L59" i="12"/>
  <c r="T59" i="12" s="1"/>
  <c r="F106" i="12"/>
  <c r="L107" i="12"/>
  <c r="T107" i="12" s="1"/>
  <c r="G142" i="12"/>
  <c r="M142" i="12" s="1"/>
  <c r="U142" i="12" s="1"/>
  <c r="M143" i="12"/>
  <c r="U143" i="12" s="1"/>
  <c r="L161" i="12"/>
  <c r="T161" i="12" s="1"/>
  <c r="F160" i="12"/>
  <c r="L160" i="12" s="1"/>
  <c r="T160" i="12" s="1"/>
  <c r="H182" i="12"/>
  <c r="N182" i="12" s="1"/>
  <c r="V182" i="12" s="1"/>
  <c r="N183" i="12"/>
  <c r="V183" i="12" s="1"/>
  <c r="M196" i="12"/>
  <c r="U196" i="12" s="1"/>
  <c r="G192" i="12"/>
  <c r="H269" i="12"/>
  <c r="N269" i="12" s="1"/>
  <c r="V269" i="12" s="1"/>
  <c r="N270" i="12"/>
  <c r="V270" i="12" s="1"/>
  <c r="G301" i="12"/>
  <c r="M301" i="12" s="1"/>
  <c r="U301" i="12" s="1"/>
  <c r="M302" i="12"/>
  <c r="U302" i="12" s="1"/>
  <c r="F327" i="12"/>
  <c r="L327" i="12" s="1"/>
  <c r="T327" i="12" s="1"/>
  <c r="L328" i="12"/>
  <c r="T328" i="12" s="1"/>
  <c r="H354" i="12"/>
  <c r="N354" i="12" s="1"/>
  <c r="V354" i="12" s="1"/>
  <c r="N355" i="12"/>
  <c r="V355" i="12" s="1"/>
  <c r="H380" i="12"/>
  <c r="N380" i="12" s="1"/>
  <c r="V380" i="12" s="1"/>
  <c r="N381" i="12"/>
  <c r="V381" i="12" s="1"/>
  <c r="G425" i="12"/>
  <c r="M425" i="12" s="1"/>
  <c r="U425" i="12" s="1"/>
  <c r="M426" i="12"/>
  <c r="U426" i="12" s="1"/>
  <c r="L442" i="12"/>
  <c r="T442" i="12" s="1"/>
  <c r="F441" i="12"/>
  <c r="H448" i="12"/>
  <c r="N448" i="12" s="1"/>
  <c r="V448" i="12" s="1"/>
  <c r="N449" i="12"/>
  <c r="V449" i="12" s="1"/>
  <c r="G463" i="12"/>
  <c r="M464" i="12"/>
  <c r="U464" i="12" s="1"/>
  <c r="H517" i="12"/>
  <c r="N517" i="12" s="1"/>
  <c r="V517" i="12" s="1"/>
  <c r="N518" i="12"/>
  <c r="V518" i="12" s="1"/>
  <c r="G537" i="12"/>
  <c r="M537" i="12" s="1"/>
  <c r="U537" i="12" s="1"/>
  <c r="M538" i="12"/>
  <c r="U538" i="12" s="1"/>
  <c r="F551" i="12"/>
  <c r="L551" i="12" s="1"/>
  <c r="T551" i="12" s="1"/>
  <c r="L552" i="12"/>
  <c r="T552" i="12" s="1"/>
  <c r="H559" i="12"/>
  <c r="N559" i="12" s="1"/>
  <c r="V559" i="12" s="1"/>
  <c r="N560" i="12"/>
  <c r="V560" i="12" s="1"/>
  <c r="G604" i="12"/>
  <c r="M604" i="12" s="1"/>
  <c r="U604" i="12" s="1"/>
  <c r="M605" i="12"/>
  <c r="U605" i="12" s="1"/>
  <c r="G654" i="12"/>
  <c r="M655" i="12"/>
  <c r="U655" i="12" s="1"/>
  <c r="H691" i="12"/>
  <c r="N691" i="12" s="1"/>
  <c r="V691" i="12" s="1"/>
  <c r="N692" i="12"/>
  <c r="V692" i="12" s="1"/>
  <c r="G703" i="12"/>
  <c r="M703" i="12" s="1"/>
  <c r="U703" i="12" s="1"/>
  <c r="M704" i="12"/>
  <c r="U704" i="12" s="1"/>
  <c r="G736" i="12"/>
  <c r="M736" i="12" s="1"/>
  <c r="U736" i="12" s="1"/>
  <c r="M737" i="12"/>
  <c r="U737" i="12" s="1"/>
  <c r="L785" i="12"/>
  <c r="T785" i="12" s="1"/>
  <c r="F784" i="12"/>
  <c r="H792" i="12"/>
  <c r="N793" i="12"/>
  <c r="V793" i="12" s="1"/>
  <c r="F833" i="12"/>
  <c r="L833" i="12" s="1"/>
  <c r="T833" i="12" s="1"/>
  <c r="L834" i="12"/>
  <c r="T834" i="12" s="1"/>
  <c r="G853" i="12"/>
  <c r="M854" i="12"/>
  <c r="U854" i="12" s="1"/>
  <c r="F897" i="12"/>
  <c r="L897" i="12" s="1"/>
  <c r="T897" i="12" s="1"/>
  <c r="L898" i="12"/>
  <c r="T898" i="12" s="1"/>
  <c r="H933" i="12"/>
  <c r="N933" i="12" s="1"/>
  <c r="V933" i="12" s="1"/>
  <c r="N934" i="12"/>
  <c r="V934" i="12" s="1"/>
  <c r="M958" i="12"/>
  <c r="U958" i="12" s="1"/>
  <c r="G957" i="12"/>
  <c r="M957" i="12" s="1"/>
  <c r="U957" i="12" s="1"/>
  <c r="H1003" i="12"/>
  <c r="N1003" i="12" s="1"/>
  <c r="V1003" i="12" s="1"/>
  <c r="N1004" i="12"/>
  <c r="V1004" i="12" s="1"/>
  <c r="F1136" i="12"/>
  <c r="L1136" i="12" s="1"/>
  <c r="T1136" i="12" s="1"/>
  <c r="L1137" i="12"/>
  <c r="T1137" i="12" s="1"/>
  <c r="H1242" i="12"/>
  <c r="N1242" i="12" s="1"/>
  <c r="V1242" i="12" s="1"/>
  <c r="N1243" i="12"/>
  <c r="V1243" i="12" s="1"/>
  <c r="M2458" i="12"/>
  <c r="U2458" i="12" s="1"/>
  <c r="G2454" i="12"/>
  <c r="G41" i="12"/>
  <c r="M41" i="12" s="1"/>
  <c r="U41" i="12" s="1"/>
  <c r="M42" i="12"/>
  <c r="U42" i="12" s="1"/>
  <c r="F54" i="12"/>
  <c r="L54" i="12" s="1"/>
  <c r="T54" i="12" s="1"/>
  <c r="L55" i="12"/>
  <c r="T55" i="12" s="1"/>
  <c r="N64" i="12"/>
  <c r="V64" i="12" s="1"/>
  <c r="H63" i="12"/>
  <c r="F99" i="12"/>
  <c r="L99" i="12" s="1"/>
  <c r="T99" i="12" s="1"/>
  <c r="L100" i="12"/>
  <c r="T100" i="12" s="1"/>
  <c r="H111" i="12"/>
  <c r="N112" i="12"/>
  <c r="V112" i="12" s="1"/>
  <c r="F155" i="12"/>
  <c r="L155" i="12" s="1"/>
  <c r="T155" i="12" s="1"/>
  <c r="L156" i="12"/>
  <c r="T156" i="12" s="1"/>
  <c r="F188" i="12"/>
  <c r="L188" i="12" s="1"/>
  <c r="T188" i="12" s="1"/>
  <c r="L189" i="12"/>
  <c r="T189" i="12" s="1"/>
  <c r="H301" i="12"/>
  <c r="N301" i="12" s="1"/>
  <c r="V301" i="12" s="1"/>
  <c r="N302" i="12"/>
  <c r="V302" i="12" s="1"/>
  <c r="H374" i="12"/>
  <c r="N374" i="12" s="1"/>
  <c r="V374" i="12" s="1"/>
  <c r="N375" i="12"/>
  <c r="V375" i="12" s="1"/>
  <c r="F452" i="12"/>
  <c r="L452" i="12" s="1"/>
  <c r="T452" i="12" s="1"/>
  <c r="L453" i="12"/>
  <c r="T453" i="12" s="1"/>
  <c r="F500" i="12"/>
  <c r="L500" i="12" s="1"/>
  <c r="T500" i="12" s="1"/>
  <c r="L501" i="12"/>
  <c r="T501" i="12" s="1"/>
  <c r="G533" i="12"/>
  <c r="M533" i="12" s="1"/>
  <c r="U533" i="12" s="1"/>
  <c r="M534" i="12"/>
  <c r="U534" i="12" s="1"/>
  <c r="H555" i="12"/>
  <c r="N555" i="12" s="1"/>
  <c r="V555" i="12" s="1"/>
  <c r="N556" i="12"/>
  <c r="V556" i="12" s="1"/>
  <c r="H604" i="12"/>
  <c r="N604" i="12" s="1"/>
  <c r="V604" i="12" s="1"/>
  <c r="N605" i="12"/>
  <c r="V605" i="12" s="1"/>
  <c r="H703" i="12"/>
  <c r="N703" i="12" s="1"/>
  <c r="V703" i="12" s="1"/>
  <c r="N704" i="12"/>
  <c r="V704" i="12" s="1"/>
  <c r="H853" i="12"/>
  <c r="N854" i="12"/>
  <c r="V854" i="12" s="1"/>
  <c r="F909" i="12"/>
  <c r="L909" i="12" s="1"/>
  <c r="T909" i="12" s="1"/>
  <c r="L910" i="12"/>
  <c r="T910" i="12" s="1"/>
  <c r="F1106" i="12"/>
  <c r="L1106" i="12" s="1"/>
  <c r="T1106" i="12" s="1"/>
  <c r="L1107" i="12"/>
  <c r="T1107" i="12" s="1"/>
  <c r="G1154" i="12"/>
  <c r="M1154" i="12" s="1"/>
  <c r="U1154" i="12" s="1"/>
  <c r="M1155" i="12"/>
  <c r="U1155" i="12" s="1"/>
  <c r="H1329" i="12"/>
  <c r="N1329" i="12" s="1"/>
  <c r="V1329" i="12" s="1"/>
  <c r="N1330" i="12"/>
  <c r="V1330" i="12" s="1"/>
  <c r="G1442" i="12"/>
  <c r="M1443" i="12"/>
  <c r="U1443" i="12" s="1"/>
  <c r="H1640" i="12"/>
  <c r="N1641" i="12"/>
  <c r="V1641" i="12" s="1"/>
  <c r="G1728" i="12"/>
  <c r="M1728" i="12" s="1"/>
  <c r="U1728" i="12" s="1"/>
  <c r="M1729" i="12"/>
  <c r="U1729" i="12" s="1"/>
  <c r="H1766" i="12"/>
  <c r="N1766" i="12" s="1"/>
  <c r="V1766" i="12" s="1"/>
  <c r="N1767" i="12"/>
  <c r="V1767" i="12" s="1"/>
  <c r="H1811" i="12"/>
  <c r="N1811" i="12" s="1"/>
  <c r="V1811" i="12" s="1"/>
  <c r="N1812" i="12"/>
  <c r="V1812" i="12" s="1"/>
  <c r="F1914" i="12"/>
  <c r="L1915" i="12"/>
  <c r="T1915" i="12" s="1"/>
  <c r="F1965" i="12"/>
  <c r="L1966" i="12"/>
  <c r="T1966" i="12" s="1"/>
  <c r="H2009" i="12"/>
  <c r="N2009" i="12" s="1"/>
  <c r="V2009" i="12" s="1"/>
  <c r="N2010" i="12"/>
  <c r="V2010" i="12" s="1"/>
  <c r="F2166" i="12"/>
  <c r="L2166" i="12" s="1"/>
  <c r="T2166" i="12" s="1"/>
  <c r="L2167" i="12"/>
  <c r="T2167" i="12" s="1"/>
  <c r="H2276" i="12"/>
  <c r="N2276" i="12" s="1"/>
  <c r="V2276" i="12" s="1"/>
  <c r="N2277" i="12"/>
  <c r="V2277" i="12" s="1"/>
  <c r="F2357" i="12"/>
  <c r="L2358" i="12"/>
  <c r="T2358" i="12" s="1"/>
  <c r="H2475" i="12"/>
  <c r="N2476" i="12"/>
  <c r="V2476" i="12" s="1"/>
  <c r="L2732" i="12"/>
  <c r="T2732" i="12" s="1"/>
  <c r="F2731" i="12"/>
  <c r="L2731" i="12" s="1"/>
  <c r="T2731" i="12" s="1"/>
  <c r="H2777" i="12"/>
  <c r="N2777" i="12" s="1"/>
  <c r="V2777" i="12" s="1"/>
  <c r="N2778" i="12"/>
  <c r="V2778" i="12" s="1"/>
  <c r="G2816" i="12"/>
  <c r="M2816" i="12" s="1"/>
  <c r="U2816" i="12" s="1"/>
  <c r="M2817" i="12"/>
  <c r="U2817" i="12" s="1"/>
  <c r="G2858" i="12"/>
  <c r="M2858" i="12" s="1"/>
  <c r="U2858" i="12" s="1"/>
  <c r="M2859" i="12"/>
  <c r="U2859" i="12" s="1"/>
  <c r="G2897" i="12"/>
  <c r="M2897" i="12" s="1"/>
  <c r="U2897" i="12" s="1"/>
  <c r="M2898" i="12"/>
  <c r="U2898" i="12" s="1"/>
  <c r="F2926" i="12"/>
  <c r="L2927" i="12"/>
  <c r="T2927" i="12" s="1"/>
  <c r="H2969" i="12"/>
  <c r="N2970" i="12"/>
  <c r="V2970" i="12" s="1"/>
  <c r="G767" i="12"/>
  <c r="M768" i="12"/>
  <c r="U768" i="12" s="1"/>
  <c r="H570" i="12"/>
  <c r="N570" i="12" s="1"/>
  <c r="V570" i="12" s="1"/>
  <c r="N571" i="12"/>
  <c r="V571" i="12" s="1"/>
  <c r="G944" i="12"/>
  <c r="M944" i="12" s="1"/>
  <c r="U944" i="12" s="1"/>
  <c r="M948" i="12"/>
  <c r="U948" i="12" s="1"/>
  <c r="H927" i="12"/>
  <c r="N927" i="12" s="1"/>
  <c r="V927" i="12" s="1"/>
  <c r="N928" i="12"/>
  <c r="V928" i="12" s="1"/>
  <c r="G317" i="12"/>
  <c r="M317" i="12" s="1"/>
  <c r="U317" i="12" s="1"/>
  <c r="M318" i="12"/>
  <c r="U318" i="12" s="1"/>
  <c r="H1417" i="12"/>
  <c r="N1417" i="12" s="1"/>
  <c r="V1417" i="12" s="1"/>
  <c r="N1418" i="12"/>
  <c r="V1418" i="12" s="1"/>
  <c r="H1623" i="12"/>
  <c r="N1632" i="12"/>
  <c r="V1632" i="12" s="1"/>
  <c r="H331" i="12"/>
  <c r="N331" i="12" s="1"/>
  <c r="V331" i="12" s="1"/>
  <c r="N332" i="12"/>
  <c r="V332" i="12" s="1"/>
  <c r="G937" i="12"/>
  <c r="M937" i="12" s="1"/>
  <c r="U937" i="12" s="1"/>
  <c r="M938" i="12"/>
  <c r="U938" i="12" s="1"/>
  <c r="H1282" i="12"/>
  <c r="N1282" i="12" s="1"/>
  <c r="V1282" i="12" s="1"/>
  <c r="N1283" i="12"/>
  <c r="V1283" i="12" s="1"/>
  <c r="G1677" i="12"/>
  <c r="M1678" i="12"/>
  <c r="U1678" i="12" s="1"/>
  <c r="F623" i="12"/>
  <c r="L624" i="12"/>
  <c r="T624" i="12" s="1"/>
  <c r="F85" i="12"/>
  <c r="L85" i="12" s="1"/>
  <c r="T85" i="12" s="1"/>
  <c r="L90" i="12"/>
  <c r="T90" i="12" s="1"/>
  <c r="G588" i="12"/>
  <c r="M588" i="12" s="1"/>
  <c r="U588" i="12" s="1"/>
  <c r="M589" i="12"/>
  <c r="U589" i="12" s="1"/>
  <c r="H669" i="12"/>
  <c r="N669" i="12" s="1"/>
  <c r="V669" i="12" s="1"/>
  <c r="N670" i="12"/>
  <c r="V670" i="12" s="1"/>
  <c r="G976" i="12"/>
  <c r="M976" i="12" s="1"/>
  <c r="U976" i="12" s="1"/>
  <c r="M977" i="12"/>
  <c r="U977" i="12" s="1"/>
  <c r="H1262" i="12"/>
  <c r="N1262" i="12" s="1"/>
  <c r="V1262" i="12" s="1"/>
  <c r="N1263" i="12"/>
  <c r="V1263" i="12" s="1"/>
  <c r="F1406" i="12"/>
  <c r="L1406" i="12" s="1"/>
  <c r="T1406" i="12" s="1"/>
  <c r="L1410" i="12"/>
  <c r="T1410" i="12" s="1"/>
  <c r="G594" i="12"/>
  <c r="M594" i="12" s="1"/>
  <c r="U594" i="12" s="1"/>
  <c r="M595" i="12"/>
  <c r="U595" i="12" s="1"/>
  <c r="G1417" i="12"/>
  <c r="M1417" i="12" s="1"/>
  <c r="U1417" i="12" s="1"/>
  <c r="M1418" i="12"/>
  <c r="U1418" i="12" s="1"/>
  <c r="H913" i="12"/>
  <c r="N913" i="12" s="1"/>
  <c r="V913" i="12" s="1"/>
  <c r="N914" i="12"/>
  <c r="V914" i="12" s="1"/>
  <c r="F331" i="12"/>
  <c r="L331" i="12" s="1"/>
  <c r="T331" i="12" s="1"/>
  <c r="L332" i="12"/>
  <c r="T332" i="12" s="1"/>
  <c r="G570" i="12"/>
  <c r="M570" i="12" s="1"/>
  <c r="U570" i="12" s="1"/>
  <c r="M571" i="12"/>
  <c r="U571" i="12" s="1"/>
  <c r="H344" i="12"/>
  <c r="N344" i="12" s="1"/>
  <c r="V344" i="12" s="1"/>
  <c r="N345" i="12"/>
  <c r="V345" i="12" s="1"/>
  <c r="G505" i="12"/>
  <c r="M506" i="12"/>
  <c r="U506" i="12" s="1"/>
  <c r="H41" i="12"/>
  <c r="N41" i="12" s="1"/>
  <c r="V41" i="12" s="1"/>
  <c r="N42" i="12"/>
  <c r="V42" i="12" s="1"/>
  <c r="H327" i="12"/>
  <c r="N327" i="12" s="1"/>
  <c r="V327" i="12" s="1"/>
  <c r="N328" i="12"/>
  <c r="V328" i="12" s="1"/>
  <c r="F429" i="12"/>
  <c r="L429" i="12" s="1"/>
  <c r="T429" i="12" s="1"/>
  <c r="L430" i="12"/>
  <c r="T430" i="12" s="1"/>
  <c r="G452" i="12"/>
  <c r="M452" i="12" s="1"/>
  <c r="U452" i="12" s="1"/>
  <c r="M453" i="12"/>
  <c r="U453" i="12" s="1"/>
  <c r="G528" i="12"/>
  <c r="M529" i="12"/>
  <c r="U529" i="12" s="1"/>
  <c r="H600" i="12"/>
  <c r="N600" i="12" s="1"/>
  <c r="V600" i="12" s="1"/>
  <c r="N601" i="12"/>
  <c r="V601" i="12" s="1"/>
  <c r="F691" i="12"/>
  <c r="L691" i="12" s="1"/>
  <c r="T691" i="12" s="1"/>
  <c r="L692" i="12"/>
  <c r="T692" i="12" s="1"/>
  <c r="H732" i="12"/>
  <c r="N732" i="12" s="1"/>
  <c r="V732" i="12" s="1"/>
  <c r="N733" i="12"/>
  <c r="V733" i="12" s="1"/>
  <c r="F778" i="12"/>
  <c r="L778" i="12" s="1"/>
  <c r="T778" i="12" s="1"/>
  <c r="L779" i="12"/>
  <c r="T779" i="12" s="1"/>
  <c r="F792" i="12"/>
  <c r="L793" i="12"/>
  <c r="T793" i="12" s="1"/>
  <c r="G909" i="12"/>
  <c r="M909" i="12" s="1"/>
  <c r="U909" i="12" s="1"/>
  <c r="M910" i="12"/>
  <c r="U910" i="12" s="1"/>
  <c r="F1003" i="12"/>
  <c r="L1003" i="12" s="1"/>
  <c r="T1003" i="12" s="1"/>
  <c r="L1004" i="12"/>
  <c r="T1004" i="12" s="1"/>
  <c r="F1102" i="12"/>
  <c r="L1102" i="12" s="1"/>
  <c r="T1102" i="12" s="1"/>
  <c r="L1103" i="12"/>
  <c r="T1103" i="12" s="1"/>
  <c r="H1154" i="12"/>
  <c r="N1154" i="12" s="1"/>
  <c r="V1154" i="12" s="1"/>
  <c r="N1155" i="12"/>
  <c r="V1155" i="12" s="1"/>
  <c r="F1185" i="12"/>
  <c r="L1185" i="12" s="1"/>
  <c r="T1185" i="12" s="1"/>
  <c r="L1186" i="12"/>
  <c r="T1186" i="12" s="1"/>
  <c r="G1208" i="12"/>
  <c r="M1208" i="12" s="1"/>
  <c r="U1208" i="12" s="1"/>
  <c r="M1209" i="12"/>
  <c r="U1209" i="12" s="1"/>
  <c r="H1234" i="12"/>
  <c r="N1234" i="12" s="1"/>
  <c r="V1234" i="12" s="1"/>
  <c r="N1235" i="12"/>
  <c r="V1235" i="12" s="1"/>
  <c r="F1274" i="12"/>
  <c r="L1274" i="12" s="1"/>
  <c r="T1274" i="12" s="1"/>
  <c r="L1275" i="12"/>
  <c r="T1275" i="12" s="1"/>
  <c r="G1321" i="12"/>
  <c r="M1321" i="12" s="1"/>
  <c r="U1321" i="12" s="1"/>
  <c r="M1322" i="12"/>
  <c r="U1322" i="12" s="1"/>
  <c r="G1361" i="12"/>
  <c r="M1361" i="12" s="1"/>
  <c r="U1361" i="12" s="1"/>
  <c r="M1362" i="12"/>
  <c r="U1362" i="12" s="1"/>
  <c r="G1432" i="12"/>
  <c r="M1433" i="12"/>
  <c r="U1433" i="12" s="1"/>
  <c r="N1474" i="12"/>
  <c r="V1474" i="12" s="1"/>
  <c r="H1473" i="12"/>
  <c r="N1473" i="12" s="1"/>
  <c r="V1473" i="12" s="1"/>
  <c r="F1498" i="12"/>
  <c r="L1498" i="12" s="1"/>
  <c r="T1498" i="12" s="1"/>
  <c r="L1499" i="12"/>
  <c r="T1499" i="12" s="1"/>
  <c r="H1508" i="12"/>
  <c r="N1509" i="12"/>
  <c r="V1509" i="12" s="1"/>
  <c r="F1544" i="12"/>
  <c r="L1544" i="12" s="1"/>
  <c r="T1544" i="12" s="1"/>
  <c r="L1545" i="12"/>
  <c r="T1545" i="12" s="1"/>
  <c r="G1566" i="12"/>
  <c r="M1566" i="12" s="1"/>
  <c r="U1566" i="12" s="1"/>
  <c r="M1567" i="12"/>
  <c r="U1567" i="12" s="1"/>
  <c r="F1582" i="12"/>
  <c r="L1583" i="12"/>
  <c r="T1583" i="12" s="1"/>
  <c r="G1608" i="12"/>
  <c r="M1609" i="12"/>
  <c r="U1609" i="12" s="1"/>
  <c r="F1687" i="12"/>
  <c r="L1688" i="12"/>
  <c r="T1688" i="12" s="1"/>
  <c r="G1704" i="12"/>
  <c r="M1704" i="12" s="1"/>
  <c r="U1704" i="12" s="1"/>
  <c r="M1705" i="12"/>
  <c r="U1705" i="12" s="1"/>
  <c r="H1728" i="12"/>
  <c r="N1728" i="12" s="1"/>
  <c r="V1728" i="12" s="1"/>
  <c r="N1729" i="12"/>
  <c r="V1729" i="12" s="1"/>
  <c r="G1776" i="12"/>
  <c r="M1777" i="12"/>
  <c r="U1777" i="12" s="1"/>
  <c r="H1800" i="12"/>
  <c r="N1801" i="12"/>
  <c r="V1801" i="12" s="1"/>
  <c r="H1855" i="12"/>
  <c r="N1856" i="12"/>
  <c r="V1856" i="12" s="1"/>
  <c r="H1895" i="12"/>
  <c r="N1896" i="12"/>
  <c r="V1896" i="12" s="1"/>
  <c r="F1929" i="12"/>
  <c r="L1929" i="12" s="1"/>
  <c r="T1929" i="12" s="1"/>
  <c r="L1930" i="12"/>
  <c r="T1930" i="12" s="1"/>
  <c r="G2000" i="12"/>
  <c r="M2000" i="12" s="1"/>
  <c r="U2000" i="12" s="1"/>
  <c r="M2001" i="12"/>
  <c r="U2001" i="12" s="1"/>
  <c r="H2021" i="12"/>
  <c r="N2021" i="12" s="1"/>
  <c r="V2021" i="12" s="1"/>
  <c r="N2022" i="12"/>
  <c r="V2022" i="12" s="1"/>
  <c r="L2048" i="12"/>
  <c r="T2048" i="12" s="1"/>
  <c r="F2047" i="12"/>
  <c r="L2047" i="12" s="1"/>
  <c r="T2047" i="12" s="1"/>
  <c r="G2068" i="12"/>
  <c r="M2068" i="12" s="1"/>
  <c r="U2068" i="12" s="1"/>
  <c r="M2069" i="12"/>
  <c r="U2069" i="12" s="1"/>
  <c r="F2143" i="12"/>
  <c r="L2143" i="12" s="1"/>
  <c r="T2143" i="12" s="1"/>
  <c r="L2144" i="12"/>
  <c r="T2144" i="12" s="1"/>
  <c r="G2166" i="12"/>
  <c r="M2166" i="12" s="1"/>
  <c r="U2166" i="12" s="1"/>
  <c r="M2167" i="12"/>
  <c r="U2167" i="12" s="1"/>
  <c r="G2214" i="12"/>
  <c r="M2218" i="12"/>
  <c r="U2218" i="12" s="1"/>
  <c r="F2396" i="12"/>
  <c r="L2396" i="12" s="1"/>
  <c r="T2396" i="12" s="1"/>
  <c r="L2397" i="12"/>
  <c r="T2397" i="12" s="1"/>
  <c r="F2443" i="12"/>
  <c r="L2444" i="12"/>
  <c r="T2444" i="12" s="1"/>
  <c r="G2465" i="12"/>
  <c r="M2465" i="12" s="1"/>
  <c r="U2465" i="12" s="1"/>
  <c r="M2466" i="12"/>
  <c r="U2466" i="12" s="1"/>
  <c r="F2724" i="12"/>
  <c r="L2724" i="12" s="1"/>
  <c r="T2724" i="12" s="1"/>
  <c r="L2728" i="12"/>
  <c r="T2728" i="12" s="1"/>
  <c r="G2753" i="12"/>
  <c r="M2753" i="12" s="1"/>
  <c r="U2753" i="12" s="1"/>
  <c r="M2754" i="12"/>
  <c r="U2754" i="12" s="1"/>
  <c r="H2816" i="12"/>
  <c r="N2816" i="12" s="1"/>
  <c r="V2816" i="12" s="1"/>
  <c r="N2817" i="12"/>
  <c r="V2817" i="12" s="1"/>
  <c r="G2875" i="12"/>
  <c r="M2875" i="12" s="1"/>
  <c r="U2875" i="12" s="1"/>
  <c r="M2876" i="12"/>
  <c r="U2876" i="12" s="1"/>
  <c r="G2909" i="12"/>
  <c r="M2909" i="12" s="1"/>
  <c r="U2909" i="12" s="1"/>
  <c r="M2910" i="12"/>
  <c r="U2910" i="12" s="1"/>
  <c r="H2930" i="12"/>
  <c r="N2930" i="12" s="1"/>
  <c r="V2930" i="12" s="1"/>
  <c r="N2931" i="12"/>
  <c r="V2931" i="12" s="1"/>
  <c r="M2979" i="12"/>
  <c r="U2979" i="12" s="1"/>
  <c r="G2978" i="12"/>
  <c r="M2978" i="12" s="1"/>
  <c r="U2978" i="12" s="1"/>
  <c r="M3058" i="12"/>
  <c r="U3058" i="12" s="1"/>
  <c r="G3057" i="12"/>
  <c r="H3090" i="12"/>
  <c r="N3091" i="12"/>
  <c r="V3091" i="12" s="1"/>
  <c r="H482" i="12"/>
  <c r="N482" i="12" s="1"/>
  <c r="V482" i="12" s="1"/>
  <c r="N483" i="12"/>
  <c r="V483" i="12" s="1"/>
  <c r="H500" i="12"/>
  <c r="N500" i="12" s="1"/>
  <c r="V500" i="12" s="1"/>
  <c r="N501" i="12"/>
  <c r="V501" i="12" s="1"/>
  <c r="G541" i="12"/>
  <c r="M541" i="12" s="1"/>
  <c r="U541" i="12" s="1"/>
  <c r="M542" i="12"/>
  <c r="U542" i="12" s="1"/>
  <c r="G608" i="12"/>
  <c r="M608" i="12" s="1"/>
  <c r="U608" i="12" s="1"/>
  <c r="M609" i="12"/>
  <c r="U609" i="12" s="1"/>
  <c r="G710" i="12"/>
  <c r="M710" i="12" s="1"/>
  <c r="U710" i="12" s="1"/>
  <c r="M711" i="12"/>
  <c r="U711" i="12" s="1"/>
  <c r="F853" i="12"/>
  <c r="L854" i="12"/>
  <c r="T854" i="12" s="1"/>
  <c r="H909" i="12"/>
  <c r="N909" i="12" s="1"/>
  <c r="V909" i="12" s="1"/>
  <c r="N910" i="12"/>
  <c r="V910" i="12" s="1"/>
  <c r="H1150" i="12"/>
  <c r="N1150" i="12" s="1"/>
  <c r="V1150" i="12" s="1"/>
  <c r="N1151" i="12"/>
  <c r="V1151" i="12" s="1"/>
  <c r="G1185" i="12"/>
  <c r="M1185" i="12" s="1"/>
  <c r="U1185" i="12" s="1"/>
  <c r="M1186" i="12"/>
  <c r="U1186" i="12" s="1"/>
  <c r="H1230" i="12"/>
  <c r="N1230" i="12" s="1"/>
  <c r="V1230" i="12" s="1"/>
  <c r="N1231" i="12"/>
  <c r="V1231" i="12" s="1"/>
  <c r="G1274" i="12"/>
  <c r="M1274" i="12" s="1"/>
  <c r="U1274" i="12" s="1"/>
  <c r="M1275" i="12"/>
  <c r="U1275" i="12" s="1"/>
  <c r="H1321" i="12"/>
  <c r="N1321" i="12" s="1"/>
  <c r="V1321" i="12" s="1"/>
  <c r="N1322" i="12"/>
  <c r="V1322" i="12" s="1"/>
  <c r="G1353" i="12"/>
  <c r="M1353" i="12" s="1"/>
  <c r="U1353" i="12" s="1"/>
  <c r="M1354" i="12"/>
  <c r="U1354" i="12" s="1"/>
  <c r="F1402" i="12"/>
  <c r="L1402" i="12" s="1"/>
  <c r="T1402" i="12" s="1"/>
  <c r="L1403" i="12"/>
  <c r="T1403" i="12" s="1"/>
  <c r="G1498" i="12"/>
  <c r="M1498" i="12" s="1"/>
  <c r="U1498" i="12" s="1"/>
  <c r="M1499" i="12"/>
  <c r="U1499" i="12" s="1"/>
  <c r="F1540" i="12"/>
  <c r="L1541" i="12"/>
  <c r="T1541" i="12" s="1"/>
  <c r="H1566" i="12"/>
  <c r="N1566" i="12" s="1"/>
  <c r="V1566" i="12" s="1"/>
  <c r="N1567" i="12"/>
  <c r="V1567" i="12" s="1"/>
  <c r="G1603" i="12"/>
  <c r="M1603" i="12" s="1"/>
  <c r="U1603" i="12" s="1"/>
  <c r="M1604" i="12"/>
  <c r="U1604" i="12" s="1"/>
  <c r="H1649" i="12"/>
  <c r="N1649" i="12" s="1"/>
  <c r="V1649" i="12" s="1"/>
  <c r="N1650" i="12"/>
  <c r="V1650" i="12" s="1"/>
  <c r="H1704" i="12"/>
  <c r="N1704" i="12" s="1"/>
  <c r="V1704" i="12" s="1"/>
  <c r="N1705" i="12"/>
  <c r="V1705" i="12" s="1"/>
  <c r="G1741" i="12"/>
  <c r="M1742" i="12"/>
  <c r="U1742" i="12" s="1"/>
  <c r="F1766" i="12"/>
  <c r="L1766" i="12" s="1"/>
  <c r="T1766" i="12" s="1"/>
  <c r="L1767" i="12"/>
  <c r="T1767" i="12" s="1"/>
  <c r="H1796" i="12"/>
  <c r="N1796" i="12" s="1"/>
  <c r="V1796" i="12" s="1"/>
  <c r="N1797" i="12"/>
  <c r="V1797" i="12" s="1"/>
  <c r="H1819" i="12"/>
  <c r="N1819" i="12" s="1"/>
  <c r="V1819" i="12" s="1"/>
  <c r="N1820" i="12"/>
  <c r="V1820" i="12" s="1"/>
  <c r="G1863" i="12"/>
  <c r="M1863" i="12" s="1"/>
  <c r="U1863" i="12" s="1"/>
  <c r="M1864" i="12"/>
  <c r="U1864" i="12" s="1"/>
  <c r="H1890" i="12"/>
  <c r="N1891" i="12"/>
  <c r="V1891" i="12" s="1"/>
  <c r="H1914" i="12"/>
  <c r="N1915" i="12"/>
  <c r="V1915" i="12" s="1"/>
  <c r="G1929" i="12"/>
  <c r="M1929" i="12" s="1"/>
  <c r="U1929" i="12" s="1"/>
  <c r="M1930" i="12"/>
  <c r="U1930" i="12" s="1"/>
  <c r="H2000" i="12"/>
  <c r="N2000" i="12" s="1"/>
  <c r="V2000" i="12" s="1"/>
  <c r="N2001" i="12"/>
  <c r="V2001" i="12" s="1"/>
  <c r="G2013" i="12"/>
  <c r="M2014" i="12"/>
  <c r="U2014" i="12" s="1"/>
  <c r="H2068" i="12"/>
  <c r="N2068" i="12" s="1"/>
  <c r="V2068" i="12" s="1"/>
  <c r="N2069" i="12"/>
  <c r="V2069" i="12" s="1"/>
  <c r="G2114" i="12"/>
  <c r="M2114" i="12" s="1"/>
  <c r="U2114" i="12" s="1"/>
  <c r="M2115" i="12"/>
  <c r="U2115" i="12" s="1"/>
  <c r="G2143" i="12"/>
  <c r="M2143" i="12" s="1"/>
  <c r="U2143" i="12" s="1"/>
  <c r="M2144" i="12"/>
  <c r="U2144" i="12" s="1"/>
  <c r="G2162" i="12"/>
  <c r="M2162" i="12" s="1"/>
  <c r="U2162" i="12" s="1"/>
  <c r="M2163" i="12"/>
  <c r="U2163" i="12" s="1"/>
  <c r="F2193" i="12"/>
  <c r="L2193" i="12" s="1"/>
  <c r="T2193" i="12" s="1"/>
  <c r="L2194" i="12"/>
  <c r="T2194" i="12" s="1"/>
  <c r="H2214" i="12"/>
  <c r="N2218" i="12"/>
  <c r="V2218" i="12" s="1"/>
  <c r="H2266" i="12"/>
  <c r="N2267" i="12"/>
  <c r="V2267" i="12" s="1"/>
  <c r="G2281" i="12"/>
  <c r="M2282" i="12"/>
  <c r="U2282" i="12" s="1"/>
  <c r="F2315" i="12"/>
  <c r="L2315" i="12" s="1"/>
  <c r="T2315" i="12" s="1"/>
  <c r="L2316" i="12"/>
  <c r="T2316" i="12" s="1"/>
  <c r="F2346" i="12"/>
  <c r="L2347" i="12"/>
  <c r="T2347" i="12" s="1"/>
  <c r="G2396" i="12"/>
  <c r="M2396" i="12" s="1"/>
  <c r="U2396" i="12" s="1"/>
  <c r="M2397" i="12"/>
  <c r="U2397" i="12" s="1"/>
  <c r="H2447" i="12"/>
  <c r="N2447" i="12" s="1"/>
  <c r="V2447" i="12" s="1"/>
  <c r="N2448" i="12"/>
  <c r="V2448" i="12" s="1"/>
  <c r="G2479" i="12"/>
  <c r="M2479" i="12" s="1"/>
  <c r="U2479" i="12" s="1"/>
  <c r="M2480" i="12"/>
  <c r="U2480" i="12" s="1"/>
  <c r="G2765" i="12"/>
  <c r="M2765" i="12" s="1"/>
  <c r="U2765" i="12" s="1"/>
  <c r="M2766" i="12"/>
  <c r="U2766" i="12" s="1"/>
  <c r="F2777" i="12"/>
  <c r="L2777" i="12" s="1"/>
  <c r="T2777" i="12" s="1"/>
  <c r="L2778" i="12"/>
  <c r="T2778" i="12" s="1"/>
  <c r="H2798" i="12"/>
  <c r="N2798" i="12" s="1"/>
  <c r="V2798" i="12" s="1"/>
  <c r="N2799" i="12"/>
  <c r="V2799" i="12" s="1"/>
  <c r="F2820" i="12"/>
  <c r="L2820" i="12" s="1"/>
  <c r="T2820" i="12" s="1"/>
  <c r="L2821" i="12"/>
  <c r="T2821" i="12" s="1"/>
  <c r="H2828" i="12"/>
  <c r="N2828" i="12" s="1"/>
  <c r="V2828" i="12" s="1"/>
  <c r="N2829" i="12"/>
  <c r="V2829" i="12" s="1"/>
  <c r="M2866" i="12"/>
  <c r="U2866" i="12" s="1"/>
  <c r="G2862" i="12"/>
  <c r="M2862" i="12" s="1"/>
  <c r="U2862" i="12" s="1"/>
  <c r="G2920" i="12"/>
  <c r="M2920" i="12" s="1"/>
  <c r="U2920" i="12" s="1"/>
  <c r="M2921" i="12"/>
  <c r="U2921" i="12" s="1"/>
  <c r="F2935" i="12"/>
  <c r="L2935" i="12" s="1"/>
  <c r="T2935" i="12" s="1"/>
  <c r="L2936" i="12"/>
  <c r="T2936" i="12" s="1"/>
  <c r="G2974" i="12"/>
  <c r="M2974" i="12" s="1"/>
  <c r="U2974" i="12" s="1"/>
  <c r="M2975" i="12"/>
  <c r="U2975" i="12" s="1"/>
  <c r="G2996" i="12"/>
  <c r="M2996" i="12" s="1"/>
  <c r="U2996" i="12" s="1"/>
  <c r="M2997" i="12"/>
  <c r="U2997" i="12" s="1"/>
  <c r="L3096" i="12"/>
  <c r="T3096" i="12" s="1"/>
  <c r="F3095" i="12"/>
  <c r="F1194" i="12"/>
  <c r="L1195" i="12"/>
  <c r="T1195" i="12" s="1"/>
  <c r="G1238" i="12"/>
  <c r="M1238" i="12" s="1"/>
  <c r="U1238" i="12" s="1"/>
  <c r="M1239" i="12"/>
  <c r="U1239" i="12" s="1"/>
  <c r="H1317" i="12"/>
  <c r="N1318" i="12"/>
  <c r="V1318" i="12" s="1"/>
  <c r="F1367" i="12"/>
  <c r="L1367" i="12" s="1"/>
  <c r="T1367" i="12" s="1"/>
  <c r="L1368" i="12"/>
  <c r="T1368" i="12" s="1"/>
  <c r="H1519" i="12"/>
  <c r="N1519" i="12" s="1"/>
  <c r="V1519" i="12" s="1"/>
  <c r="N1520" i="12"/>
  <c r="V1520" i="12" s="1"/>
  <c r="H1544" i="12"/>
  <c r="N1544" i="12" s="1"/>
  <c r="V1544" i="12" s="1"/>
  <c r="N1545" i="12"/>
  <c r="V1545" i="12" s="1"/>
  <c r="H1582" i="12"/>
  <c r="N1583" i="12"/>
  <c r="V1583" i="12" s="1"/>
  <c r="F1613" i="12"/>
  <c r="L1614" i="12"/>
  <c r="T1614" i="12" s="1"/>
  <c r="H1687" i="12"/>
  <c r="N1688" i="12"/>
  <c r="V1688" i="12" s="1"/>
  <c r="F1708" i="12"/>
  <c r="L1708" i="12" s="1"/>
  <c r="T1708" i="12" s="1"/>
  <c r="L1709" i="12"/>
  <c r="T1709" i="12" s="1"/>
  <c r="F1781" i="12"/>
  <c r="L1781" i="12" s="1"/>
  <c r="T1781" i="12" s="1"/>
  <c r="L1782" i="12"/>
  <c r="T1782" i="12" s="1"/>
  <c r="G1811" i="12"/>
  <c r="M1811" i="12" s="1"/>
  <c r="U1811" i="12" s="1"/>
  <c r="M1812" i="12"/>
  <c r="U1812" i="12" s="1"/>
  <c r="G1905" i="12"/>
  <c r="M1906" i="12"/>
  <c r="U1906" i="12" s="1"/>
  <c r="H1929" i="12"/>
  <c r="N1929" i="12" s="1"/>
  <c r="V1929" i="12" s="1"/>
  <c r="N1930" i="12"/>
  <c r="V1930" i="12" s="1"/>
  <c r="G1992" i="12"/>
  <c r="M1993" i="12"/>
  <c r="U1993" i="12" s="1"/>
  <c r="H2013" i="12"/>
  <c r="N2014" i="12"/>
  <c r="V2014" i="12" s="1"/>
  <c r="L2041" i="12"/>
  <c r="T2041" i="12" s="1"/>
  <c r="F2037" i="12"/>
  <c r="L2037" i="12" s="1"/>
  <c r="T2037" i="12" s="1"/>
  <c r="H2064" i="12"/>
  <c r="N2065" i="12"/>
  <c r="V2065" i="12" s="1"/>
  <c r="F2154" i="12"/>
  <c r="L2154" i="12" s="1"/>
  <c r="T2154" i="12" s="1"/>
  <c r="L2155" i="12"/>
  <c r="T2155" i="12" s="1"/>
  <c r="H2197" i="12"/>
  <c r="N2197" i="12" s="1"/>
  <c r="V2197" i="12" s="1"/>
  <c r="N2198" i="12"/>
  <c r="V2198" i="12" s="1"/>
  <c r="G2276" i="12"/>
  <c r="M2276" i="12" s="1"/>
  <c r="U2276" i="12" s="1"/>
  <c r="M2277" i="12"/>
  <c r="U2277" i="12" s="1"/>
  <c r="G2315" i="12"/>
  <c r="M2315" i="12" s="1"/>
  <c r="U2315" i="12" s="1"/>
  <c r="M2316" i="12"/>
  <c r="U2316" i="12" s="1"/>
  <c r="H2352" i="12"/>
  <c r="N2353" i="12"/>
  <c r="V2353" i="12" s="1"/>
  <c r="G2433" i="12"/>
  <c r="M2434" i="12"/>
  <c r="U2434" i="12" s="1"/>
  <c r="G2777" i="12"/>
  <c r="M2777" i="12" s="1"/>
  <c r="U2777" i="12" s="1"/>
  <c r="M2778" i="12"/>
  <c r="U2778" i="12" s="1"/>
  <c r="G2820" i="12"/>
  <c r="M2820" i="12" s="1"/>
  <c r="U2820" i="12" s="1"/>
  <c r="M2821" i="12"/>
  <c r="U2821" i="12" s="1"/>
  <c r="H2905" i="12"/>
  <c r="N2905" i="12" s="1"/>
  <c r="V2905" i="12" s="1"/>
  <c r="N2906" i="12"/>
  <c r="V2906" i="12" s="1"/>
  <c r="F2948" i="12"/>
  <c r="L2949" i="12"/>
  <c r="T2949" i="12" s="1"/>
  <c r="G691" i="12"/>
  <c r="M691" i="12" s="1"/>
  <c r="U691" i="12" s="1"/>
  <c r="M692" i="12"/>
  <c r="U692" i="12" s="1"/>
  <c r="F18" i="12"/>
  <c r="G1111" i="12"/>
  <c r="F1111" i="12"/>
  <c r="G1623" i="12"/>
  <c r="M1632" i="12"/>
  <c r="U1632" i="12" s="1"/>
  <c r="F2081" i="12"/>
  <c r="F2674" i="12"/>
  <c r="L2674" i="12" s="1"/>
  <c r="T2674" i="12" s="1"/>
  <c r="H2957" i="12"/>
  <c r="H317" i="12"/>
  <c r="N317" i="12" s="1"/>
  <c r="V317" i="12" s="1"/>
  <c r="N318" i="12"/>
  <c r="V318" i="12" s="1"/>
  <c r="H594" i="12"/>
  <c r="N594" i="12" s="1"/>
  <c r="V594" i="12" s="1"/>
  <c r="N595" i="12"/>
  <c r="V595" i="12" s="1"/>
  <c r="F976" i="12"/>
  <c r="L976" i="12" s="1"/>
  <c r="T976" i="12" s="1"/>
  <c r="L977" i="12"/>
  <c r="T977" i="12" s="1"/>
  <c r="H797" i="12"/>
  <c r="H872" i="12"/>
  <c r="N872" i="12" s="1"/>
  <c r="V872" i="12" s="1"/>
  <c r="N873" i="12"/>
  <c r="V873" i="12" s="1"/>
  <c r="H1056" i="12"/>
  <c r="N1056" i="12" s="1"/>
  <c r="V1056" i="12" s="1"/>
  <c r="N1057" i="12"/>
  <c r="V1057" i="12" s="1"/>
  <c r="F2055" i="12"/>
  <c r="L2055" i="12" s="1"/>
  <c r="T2055" i="12" s="1"/>
  <c r="H2939" i="12"/>
  <c r="H1459" i="12"/>
  <c r="F1062" i="12"/>
  <c r="L1062" i="12" s="1"/>
  <c r="T1062" i="12" s="1"/>
  <c r="H2841" i="12"/>
  <c r="N2841" i="12" s="1"/>
  <c r="V2841" i="12" s="1"/>
  <c r="G2663" i="12"/>
  <c r="H3095" i="12"/>
  <c r="H564" i="12"/>
  <c r="N564" i="12" s="1"/>
  <c r="V564" i="12" s="1"/>
  <c r="N565" i="12"/>
  <c r="V565" i="12" s="1"/>
  <c r="H879" i="12"/>
  <c r="F927" i="12"/>
  <c r="L927" i="12" s="1"/>
  <c r="T927" i="12" s="1"/>
  <c r="L928" i="12"/>
  <c r="T928" i="12" s="1"/>
  <c r="F116" i="12"/>
  <c r="L117" i="12"/>
  <c r="T117" i="12" s="1"/>
  <c r="G344" i="12"/>
  <c r="M344" i="12" s="1"/>
  <c r="U344" i="12" s="1"/>
  <c r="M345" i="12"/>
  <c r="U345" i="12" s="1"/>
  <c r="G860" i="12"/>
  <c r="M860" i="12" s="1"/>
  <c r="U860" i="12" s="1"/>
  <c r="M861" i="12"/>
  <c r="U861" i="12" s="1"/>
  <c r="H116" i="12"/>
  <c r="N117" i="12"/>
  <c r="V117" i="12" s="1"/>
  <c r="H845" i="12"/>
  <c r="G3000" i="12"/>
  <c r="F1623" i="12"/>
  <c r="L1632" i="12"/>
  <c r="T1632" i="12" s="1"/>
  <c r="H823" i="12"/>
  <c r="N823" i="12" s="1"/>
  <c r="V823" i="12" s="1"/>
  <c r="N824" i="12"/>
  <c r="V824" i="12" s="1"/>
  <c r="F2806" i="12"/>
  <c r="L2806" i="12" s="1"/>
  <c r="T2806" i="12" s="1"/>
  <c r="L2807" i="12"/>
  <c r="T2807" i="12" s="1"/>
  <c r="H282" i="12"/>
  <c r="N282" i="12" s="1"/>
  <c r="V282" i="12" s="1"/>
  <c r="N283" i="12"/>
  <c r="V283" i="12" s="1"/>
  <c r="G927" i="12"/>
  <c r="M927" i="12" s="1"/>
  <c r="U927" i="12" s="1"/>
  <c r="M928" i="12"/>
  <c r="U928" i="12" s="1"/>
  <c r="G2939" i="12"/>
  <c r="F588" i="12"/>
  <c r="L588" i="12" s="1"/>
  <c r="T588" i="12" s="1"/>
  <c r="L589" i="12"/>
  <c r="T589" i="12" s="1"/>
  <c r="H1828" i="12"/>
  <c r="G2118" i="12"/>
  <c r="M2122" i="12"/>
  <c r="U2122" i="12" s="1"/>
  <c r="G879" i="12"/>
  <c r="H2454" i="12"/>
  <c r="F872" i="12"/>
  <c r="L872" i="12" s="1"/>
  <c r="T872" i="12" s="1"/>
  <c r="L873" i="12"/>
  <c r="T873" i="12" s="1"/>
  <c r="H505" i="12"/>
  <c r="N506" i="12"/>
  <c r="V506" i="12" s="1"/>
  <c r="G577" i="12"/>
  <c r="M577" i="12" s="1"/>
  <c r="U577" i="12" s="1"/>
  <c r="M578" i="12"/>
  <c r="U578" i="12" s="1"/>
  <c r="G1292" i="12"/>
  <c r="M1292" i="12" s="1"/>
  <c r="U1292" i="12" s="1"/>
  <c r="M1293" i="12"/>
  <c r="U1293" i="12" s="1"/>
  <c r="G1298" i="12"/>
  <c r="M1298" i="12" s="1"/>
  <c r="U1298" i="12" s="1"/>
  <c r="M1299" i="12"/>
  <c r="U1299" i="12" s="1"/>
  <c r="H1384" i="12"/>
  <c r="N1385" i="12"/>
  <c r="V1385" i="12" s="1"/>
  <c r="F2026" i="12"/>
  <c r="H85" i="12"/>
  <c r="N85" i="12" s="1"/>
  <c r="V85" i="12" s="1"/>
  <c r="N90" i="12"/>
  <c r="V90" i="12" s="1"/>
  <c r="F1073" i="12"/>
  <c r="L1074" i="12"/>
  <c r="T1074" i="12" s="1"/>
  <c r="G669" i="12"/>
  <c r="M669" i="12" s="1"/>
  <c r="U669" i="12" s="1"/>
  <c r="M670" i="12"/>
  <c r="U670" i="12" s="1"/>
  <c r="G1262" i="12"/>
  <c r="M1262" i="12" s="1"/>
  <c r="U1262" i="12" s="1"/>
  <c r="M1263" i="12"/>
  <c r="U1263" i="12" s="1"/>
  <c r="F681" i="12"/>
  <c r="L681" i="12" s="1"/>
  <c r="T681" i="12" s="1"/>
  <c r="L685" i="12"/>
  <c r="T685" i="12" s="1"/>
  <c r="G564" i="12"/>
  <c r="M564" i="12" s="1"/>
  <c r="U564" i="12" s="1"/>
  <c r="M565" i="12"/>
  <c r="U565" i="12" s="1"/>
  <c r="H903" i="12"/>
  <c r="N903" i="12" s="1"/>
  <c r="V903" i="12" s="1"/>
  <c r="N904" i="12"/>
  <c r="V904" i="12" s="1"/>
  <c r="G331" i="12"/>
  <c r="M331" i="12" s="1"/>
  <c r="U331" i="12" s="1"/>
  <c r="M332" i="12"/>
  <c r="U332" i="12" s="1"/>
  <c r="F505" i="12"/>
  <c r="L506" i="12"/>
  <c r="T506" i="12" s="1"/>
  <c r="F1292" i="12"/>
  <c r="L1292" i="12" s="1"/>
  <c r="T1292" i="12" s="1"/>
  <c r="L1293" i="12"/>
  <c r="T1293" i="12" s="1"/>
  <c r="H588" i="12"/>
  <c r="N588" i="12" s="1"/>
  <c r="V588" i="12" s="1"/>
  <c r="N589" i="12"/>
  <c r="V589" i="12" s="1"/>
  <c r="F879" i="12"/>
  <c r="L889" i="12"/>
  <c r="T889" i="12" s="1"/>
  <c r="H740" i="12"/>
  <c r="N740" i="12" s="1"/>
  <c r="V740" i="12" s="1"/>
  <c r="N744" i="12"/>
  <c r="V744" i="12" s="1"/>
  <c r="H866" i="12"/>
  <c r="N866" i="12" s="1"/>
  <c r="V866" i="12" s="1"/>
  <c r="N867" i="12"/>
  <c r="V867" i="12" s="1"/>
  <c r="F1417" i="12"/>
  <c r="L1417" i="12" s="1"/>
  <c r="T1417" i="12" s="1"/>
  <c r="L1418" i="12"/>
  <c r="T1418" i="12" s="1"/>
  <c r="F1045" i="12"/>
  <c r="L1045" i="12" s="1"/>
  <c r="T1045" i="12" s="1"/>
  <c r="L1046" i="12"/>
  <c r="T1046" i="12" s="1"/>
  <c r="G391" i="12"/>
  <c r="M391" i="12" s="1"/>
  <c r="U391" i="12" s="1"/>
  <c r="M392" i="12"/>
  <c r="U392" i="12" s="1"/>
  <c r="F384" i="12"/>
  <c r="L384" i="12" s="1"/>
  <c r="T384" i="12" s="1"/>
  <c r="L385" i="12"/>
  <c r="T385" i="12" s="1"/>
  <c r="F564" i="12"/>
  <c r="L564" i="12" s="1"/>
  <c r="T564" i="12" s="1"/>
  <c r="L565" i="12"/>
  <c r="T565" i="12" s="1"/>
  <c r="F860" i="12"/>
  <c r="L860" i="12" s="1"/>
  <c r="T860" i="12" s="1"/>
  <c r="L861" i="12"/>
  <c r="T861" i="12" s="1"/>
  <c r="F577" i="12"/>
  <c r="L577" i="12" s="1"/>
  <c r="T577" i="12" s="1"/>
  <c r="L578" i="12"/>
  <c r="T578" i="12" s="1"/>
  <c r="G54" i="12"/>
  <c r="M54" i="12" s="1"/>
  <c r="U54" i="12" s="1"/>
  <c r="M55" i="12"/>
  <c r="U55" i="12" s="1"/>
  <c r="G99" i="12"/>
  <c r="M99" i="12" s="1"/>
  <c r="U99" i="12" s="1"/>
  <c r="M100" i="12"/>
  <c r="U100" i="12" s="1"/>
  <c r="F151" i="12"/>
  <c r="L152" i="12"/>
  <c r="T152" i="12" s="1"/>
  <c r="G188" i="12"/>
  <c r="M188" i="12" s="1"/>
  <c r="U188" i="12" s="1"/>
  <c r="M189" i="12"/>
  <c r="U189" i="12" s="1"/>
  <c r="F305" i="12"/>
  <c r="L305" i="12" s="1"/>
  <c r="T305" i="12" s="1"/>
  <c r="L306" i="12"/>
  <c r="T306" i="12" s="1"/>
  <c r="F380" i="12"/>
  <c r="L380" i="12" s="1"/>
  <c r="T380" i="12" s="1"/>
  <c r="L381" i="12"/>
  <c r="T381" i="12" s="1"/>
  <c r="N442" i="12"/>
  <c r="V442" i="12" s="1"/>
  <c r="H441" i="12"/>
  <c r="F478" i="12"/>
  <c r="L478" i="12" s="1"/>
  <c r="T478" i="12" s="1"/>
  <c r="L479" i="12"/>
  <c r="T479" i="12" s="1"/>
  <c r="G500" i="12"/>
  <c r="M500" i="12" s="1"/>
  <c r="U500" i="12" s="1"/>
  <c r="M501" i="12"/>
  <c r="U501" i="12" s="1"/>
  <c r="F541" i="12"/>
  <c r="L541" i="12" s="1"/>
  <c r="T541" i="12" s="1"/>
  <c r="L542" i="12"/>
  <c r="T542" i="12" s="1"/>
  <c r="F659" i="12"/>
  <c r="L659" i="12" s="1"/>
  <c r="T659" i="12" s="1"/>
  <c r="L660" i="12"/>
  <c r="T660" i="12" s="1"/>
  <c r="H699" i="12"/>
  <c r="N699" i="12" s="1"/>
  <c r="V699" i="12" s="1"/>
  <c r="N700" i="12"/>
  <c r="V700" i="12" s="1"/>
  <c r="F757" i="12"/>
  <c r="L757" i="12" s="1"/>
  <c r="T757" i="12" s="1"/>
  <c r="L758" i="12"/>
  <c r="T758" i="12" s="1"/>
  <c r="H833" i="12"/>
  <c r="N833" i="12" s="1"/>
  <c r="V833" i="12" s="1"/>
  <c r="N834" i="12"/>
  <c r="V834" i="12" s="1"/>
  <c r="G923" i="12"/>
  <c r="M923" i="12" s="1"/>
  <c r="U923" i="12" s="1"/>
  <c r="M924" i="12"/>
  <c r="U924" i="12" s="1"/>
  <c r="H1052" i="12"/>
  <c r="N1052" i="12" s="1"/>
  <c r="V1052" i="12" s="1"/>
  <c r="N1053" i="12"/>
  <c r="V1053" i="12" s="1"/>
  <c r="H1194" i="12"/>
  <c r="N1195" i="12"/>
  <c r="V1195" i="12" s="1"/>
  <c r="G1246" i="12"/>
  <c r="M1246" i="12" s="1"/>
  <c r="U1246" i="12" s="1"/>
  <c r="M1247" i="12"/>
  <c r="U1247" i="12" s="1"/>
  <c r="H1304" i="12"/>
  <c r="N1304" i="12" s="1"/>
  <c r="V1304" i="12" s="1"/>
  <c r="N1305" i="12"/>
  <c r="V1305" i="12" s="1"/>
  <c r="F1333" i="12"/>
  <c r="L1333" i="12" s="1"/>
  <c r="T1333" i="12" s="1"/>
  <c r="L1334" i="12"/>
  <c r="T1334" i="12" s="1"/>
  <c r="H1345" i="12"/>
  <c r="N1345" i="12" s="1"/>
  <c r="V1345" i="12" s="1"/>
  <c r="N1346" i="12"/>
  <c r="V1346" i="12" s="1"/>
  <c r="G1391" i="12"/>
  <c r="M1392" i="12"/>
  <c r="U1392" i="12" s="1"/>
  <c r="L1460" i="12"/>
  <c r="T1460" i="12" s="1"/>
  <c r="F1459" i="12"/>
  <c r="H1553" i="12"/>
  <c r="N1554" i="12"/>
  <c r="V1554" i="12" s="1"/>
  <c r="H1594" i="12"/>
  <c r="N1594" i="12" s="1"/>
  <c r="V1594" i="12" s="1"/>
  <c r="N1595" i="12"/>
  <c r="V1595" i="12" s="1"/>
  <c r="F1645" i="12"/>
  <c r="L1646" i="12"/>
  <c r="T1646" i="12" s="1"/>
  <c r="H1691" i="12"/>
  <c r="N1691" i="12" s="1"/>
  <c r="V1691" i="12" s="1"/>
  <c r="N1692" i="12"/>
  <c r="V1692" i="12" s="1"/>
  <c r="F1720" i="12"/>
  <c r="L1720" i="12" s="1"/>
  <c r="T1720" i="12" s="1"/>
  <c r="L1721" i="12"/>
  <c r="T1721" i="12" s="1"/>
  <c r="G1746" i="12"/>
  <c r="M1747" i="12"/>
  <c r="U1747" i="12" s="1"/>
  <c r="H1762" i="12"/>
  <c r="N1763" i="12"/>
  <c r="V1763" i="12" s="1"/>
  <c r="F1789" i="12"/>
  <c r="L1789" i="12" s="1"/>
  <c r="T1789" i="12" s="1"/>
  <c r="L1790" i="12"/>
  <c r="T1790" i="12" s="1"/>
  <c r="G1914" i="12"/>
  <c r="M1915" i="12"/>
  <c r="U1915" i="12" s="1"/>
  <c r="H1939" i="12"/>
  <c r="N1940" i="12"/>
  <c r="V1940" i="12" s="1"/>
  <c r="H1985" i="12"/>
  <c r="N1986" i="12"/>
  <c r="V1986" i="12" s="1"/>
  <c r="F2013" i="12"/>
  <c r="L2014" i="12"/>
  <c r="T2014" i="12" s="1"/>
  <c r="M2038" i="12"/>
  <c r="U2038" i="12" s="1"/>
  <c r="G2037" i="12"/>
  <c r="M2037" i="12" s="1"/>
  <c r="U2037" i="12" s="1"/>
  <c r="H2092" i="12"/>
  <c r="N2092" i="12" s="1"/>
  <c r="V2092" i="12" s="1"/>
  <c r="N2093" i="12"/>
  <c r="V2093" i="12" s="1"/>
  <c r="H2154" i="12"/>
  <c r="N2154" i="12" s="1"/>
  <c r="V2154" i="12" s="1"/>
  <c r="N2155" i="12"/>
  <c r="V2155" i="12" s="1"/>
  <c r="H2189" i="12"/>
  <c r="N2189" i="12" s="1"/>
  <c r="V2189" i="12" s="1"/>
  <c r="N2190" i="12"/>
  <c r="V2190" i="12" s="1"/>
  <c r="F2257" i="12"/>
  <c r="L2258" i="12"/>
  <c r="T2258" i="12" s="1"/>
  <c r="H2272" i="12"/>
  <c r="N2273" i="12"/>
  <c r="V2273" i="12" s="1"/>
  <c r="F2352" i="12"/>
  <c r="L2353" i="12"/>
  <c r="T2353" i="12" s="1"/>
  <c r="H2362" i="12"/>
  <c r="N2363" i="12"/>
  <c r="V2363" i="12" s="1"/>
  <c r="G2691" i="12"/>
  <c r="M2691" i="12" s="1"/>
  <c r="U2691" i="12" s="1"/>
  <c r="M2692" i="12"/>
  <c r="U2692" i="12" s="1"/>
  <c r="F2765" i="12"/>
  <c r="L2765" i="12" s="1"/>
  <c r="T2765" i="12" s="1"/>
  <c r="L2766" i="12"/>
  <c r="T2766" i="12" s="1"/>
  <c r="H2773" i="12"/>
  <c r="N2773" i="12" s="1"/>
  <c r="V2773" i="12" s="1"/>
  <c r="N2774" i="12"/>
  <c r="V2774" i="12" s="1"/>
  <c r="G2828" i="12"/>
  <c r="M2828" i="12" s="1"/>
  <c r="U2828" i="12" s="1"/>
  <c r="M2829" i="12"/>
  <c r="U2829" i="12" s="1"/>
  <c r="H2858" i="12"/>
  <c r="N2858" i="12" s="1"/>
  <c r="V2858" i="12" s="1"/>
  <c r="N2859" i="12"/>
  <c r="V2859" i="12" s="1"/>
  <c r="H2897" i="12"/>
  <c r="N2897" i="12" s="1"/>
  <c r="V2897" i="12" s="1"/>
  <c r="N2898" i="12"/>
  <c r="V2898" i="12" s="1"/>
  <c r="F2920" i="12"/>
  <c r="L2920" i="12" s="1"/>
  <c r="T2920" i="12" s="1"/>
  <c r="L2921" i="12"/>
  <c r="T2921" i="12" s="1"/>
  <c r="F2996" i="12"/>
  <c r="L2996" i="12" s="1"/>
  <c r="T2996" i="12" s="1"/>
  <c r="L2997" i="12"/>
  <c r="T2997" i="12" s="1"/>
  <c r="F3072" i="12"/>
  <c r="L3076" i="12"/>
  <c r="T3076" i="12" s="1"/>
  <c r="H155" i="12"/>
  <c r="N155" i="12" s="1"/>
  <c r="V155" i="12" s="1"/>
  <c r="N156" i="12"/>
  <c r="V156" i="12" s="1"/>
  <c r="F425" i="12"/>
  <c r="L425" i="12" s="1"/>
  <c r="T425" i="12" s="1"/>
  <c r="L426" i="12"/>
  <c r="T426" i="12" s="1"/>
  <c r="F463" i="12"/>
  <c r="L464" i="12"/>
  <c r="T464" i="12" s="1"/>
  <c r="G517" i="12"/>
  <c r="M517" i="12" s="1"/>
  <c r="U517" i="12" s="1"/>
  <c r="M518" i="12"/>
  <c r="U518" i="12" s="1"/>
  <c r="F555" i="12"/>
  <c r="L555" i="12" s="1"/>
  <c r="T555" i="12" s="1"/>
  <c r="L556" i="12"/>
  <c r="T556" i="12" s="1"/>
  <c r="F736" i="12"/>
  <c r="L736" i="12" s="1"/>
  <c r="T736" i="12" s="1"/>
  <c r="L737" i="12"/>
  <c r="T737" i="12" s="1"/>
  <c r="G757" i="12"/>
  <c r="M757" i="12" s="1"/>
  <c r="U757" i="12" s="1"/>
  <c r="M758" i="12"/>
  <c r="U758" i="12" s="1"/>
  <c r="M841" i="12"/>
  <c r="U841" i="12" s="1"/>
  <c r="G837" i="12"/>
  <c r="M837" i="12" s="1"/>
  <c r="U837" i="12" s="1"/>
  <c r="F999" i="12"/>
  <c r="L999" i="12" s="1"/>
  <c r="T999" i="12" s="1"/>
  <c r="L1000" i="12"/>
  <c r="T1000" i="12" s="1"/>
  <c r="F1098" i="12"/>
  <c r="L1098" i="12" s="1"/>
  <c r="T1098" i="12" s="1"/>
  <c r="L1099" i="12"/>
  <c r="T1099" i="12" s="1"/>
  <c r="F1198" i="12"/>
  <c r="L1198" i="12" s="1"/>
  <c r="T1198" i="12" s="1"/>
  <c r="L1199" i="12"/>
  <c r="T1199" i="12" s="1"/>
  <c r="L1224" i="12"/>
  <c r="T1224" i="12" s="1"/>
  <c r="F1223" i="12"/>
  <c r="L1223" i="12" s="1"/>
  <c r="T1223" i="12" s="1"/>
  <c r="H1246" i="12"/>
  <c r="N1246" i="12" s="1"/>
  <c r="V1246" i="12" s="1"/>
  <c r="N1247" i="12"/>
  <c r="V1247" i="12" s="1"/>
  <c r="F1288" i="12"/>
  <c r="L1288" i="12" s="1"/>
  <c r="T1288" i="12" s="1"/>
  <c r="L1289" i="12"/>
  <c r="T1289" i="12" s="1"/>
  <c r="G1333" i="12"/>
  <c r="M1333" i="12" s="1"/>
  <c r="U1333" i="12" s="1"/>
  <c r="M1334" i="12"/>
  <c r="U1334" i="12" s="1"/>
  <c r="F1373" i="12"/>
  <c r="L1373" i="12" s="1"/>
  <c r="T1373" i="12" s="1"/>
  <c r="L1374" i="12"/>
  <c r="T1374" i="12" s="1"/>
  <c r="G1427" i="12"/>
  <c r="M1427" i="12" s="1"/>
  <c r="U1427" i="12" s="1"/>
  <c r="M1428" i="12"/>
  <c r="U1428" i="12" s="1"/>
  <c r="G1519" i="12"/>
  <c r="M1519" i="12" s="1"/>
  <c r="U1519" i="12" s="1"/>
  <c r="M1520" i="12"/>
  <c r="U1520" i="12" s="1"/>
  <c r="F1558" i="12"/>
  <c r="L1558" i="12" s="1"/>
  <c r="T1558" i="12" s="1"/>
  <c r="L1559" i="12"/>
  <c r="T1559" i="12" s="1"/>
  <c r="H1590" i="12"/>
  <c r="N1590" i="12" s="1"/>
  <c r="V1590" i="12" s="1"/>
  <c r="N1591" i="12"/>
  <c r="V1591" i="12" s="1"/>
  <c r="F1640" i="12"/>
  <c r="L1641" i="12"/>
  <c r="T1641" i="12" s="1"/>
  <c r="F1696" i="12"/>
  <c r="L1697" i="12"/>
  <c r="T1697" i="12" s="1"/>
  <c r="H1724" i="12"/>
  <c r="N1724" i="12" s="1"/>
  <c r="V1724" i="12" s="1"/>
  <c r="N1725" i="12"/>
  <c r="V1725" i="12" s="1"/>
  <c r="F1785" i="12"/>
  <c r="L1786" i="12"/>
  <c r="T1786" i="12" s="1"/>
  <c r="H1980" i="12"/>
  <c r="N1980" i="12" s="1"/>
  <c r="V1980" i="12" s="1"/>
  <c r="N1981" i="12"/>
  <c r="V1981" i="12" s="1"/>
  <c r="G3072" i="12"/>
  <c r="M3076" i="12"/>
  <c r="U3076" i="12" s="1"/>
  <c r="G76" i="12"/>
  <c r="M76" i="12" s="1"/>
  <c r="U76" i="12" s="1"/>
  <c r="M80" i="12"/>
  <c r="U80" i="12" s="1"/>
  <c r="F311" i="12"/>
  <c r="L311" i="12" s="1"/>
  <c r="T311" i="12" s="1"/>
  <c r="L312" i="12"/>
  <c r="T312" i="12" s="1"/>
  <c r="F740" i="12"/>
  <c r="L740" i="12" s="1"/>
  <c r="T740" i="12" s="1"/>
  <c r="L744" i="12"/>
  <c r="T744" i="12" s="1"/>
  <c r="F957" i="12"/>
  <c r="L957" i="12" s="1"/>
  <c r="T957" i="12" s="1"/>
  <c r="H1111" i="12"/>
  <c r="F1828" i="12"/>
  <c r="F76" i="12"/>
  <c r="L76" i="12" s="1"/>
  <c r="T76" i="12" s="1"/>
  <c r="L80" i="12"/>
  <c r="T80" i="12" s="1"/>
  <c r="H276" i="12"/>
  <c r="N276" i="12" s="1"/>
  <c r="V276" i="12" s="1"/>
  <c r="N277" i="12"/>
  <c r="V277" i="12" s="1"/>
  <c r="H160" i="12"/>
  <c r="N160" i="12" s="1"/>
  <c r="V160" i="12" s="1"/>
  <c r="H391" i="12"/>
  <c r="N391" i="12" s="1"/>
  <c r="V391" i="12" s="1"/>
  <c r="N392" i="12"/>
  <c r="V392" i="12" s="1"/>
  <c r="F344" i="12"/>
  <c r="L344" i="12" s="1"/>
  <c r="T344" i="12" s="1"/>
  <c r="L345" i="12"/>
  <c r="T345" i="12" s="1"/>
  <c r="F669" i="12"/>
  <c r="L669" i="12" s="1"/>
  <c r="T669" i="12" s="1"/>
  <c r="L670" i="12"/>
  <c r="T670" i="12" s="1"/>
  <c r="G294" i="12"/>
  <c r="M294" i="12" s="1"/>
  <c r="U294" i="12" s="1"/>
  <c r="F663" i="12"/>
  <c r="L663" i="12" s="1"/>
  <c r="T663" i="12" s="1"/>
  <c r="L664" i="12"/>
  <c r="T664" i="12" s="1"/>
  <c r="H681" i="12"/>
  <c r="N681" i="12" s="1"/>
  <c r="V681" i="12" s="1"/>
  <c r="N685" i="12"/>
  <c r="V685" i="12" s="1"/>
  <c r="F944" i="12"/>
  <c r="L944" i="12" s="1"/>
  <c r="T944" i="12" s="1"/>
  <c r="L948" i="12"/>
  <c r="T948" i="12" s="1"/>
  <c r="G1023" i="12"/>
  <c r="M1023" i="12" s="1"/>
  <c r="U1023" i="12" s="1"/>
  <c r="M1030" i="12"/>
  <c r="U1030" i="12" s="1"/>
  <c r="G1073" i="12"/>
  <c r="M1074" i="12"/>
  <c r="U1074" i="12" s="1"/>
  <c r="F1473" i="12"/>
  <c r="L1473" i="12" s="1"/>
  <c r="T1473" i="12" s="1"/>
  <c r="F823" i="12"/>
  <c r="L823" i="12" s="1"/>
  <c r="T823" i="12" s="1"/>
  <c r="L824" i="12"/>
  <c r="T824" i="12" s="1"/>
  <c r="G913" i="12"/>
  <c r="M913" i="12" s="1"/>
  <c r="U913" i="12" s="1"/>
  <c r="M914" i="12"/>
  <c r="U914" i="12" s="1"/>
  <c r="F63" i="12"/>
  <c r="H3057" i="12"/>
  <c r="G1828" i="12"/>
  <c r="G1082" i="12"/>
  <c r="H1406" i="12"/>
  <c r="N1406" i="12" s="1"/>
  <c r="V1406" i="12" s="1"/>
  <c r="N1410" i="12"/>
  <c r="V1410" i="12" s="1"/>
  <c r="H2129" i="12"/>
  <c r="H2642" i="12"/>
  <c r="N2642" i="12" s="1"/>
  <c r="V2642" i="12" s="1"/>
  <c r="G2788" i="12"/>
  <c r="M2788" i="12" s="1"/>
  <c r="U2788" i="12" s="1"/>
  <c r="G2781" i="12"/>
  <c r="M2781" i="12" s="1"/>
  <c r="U2781" i="12" s="1"/>
  <c r="H3024" i="12"/>
  <c r="G85" i="12"/>
  <c r="M85" i="12" s="1"/>
  <c r="U85" i="12" s="1"/>
  <c r="M90" i="12"/>
  <c r="U90" i="12" s="1"/>
  <c r="F570" i="12"/>
  <c r="L570" i="12" s="1"/>
  <c r="T570" i="12" s="1"/>
  <c r="L571" i="12"/>
  <c r="T571" i="12" s="1"/>
  <c r="F903" i="12"/>
  <c r="L903" i="12" s="1"/>
  <c r="T903" i="12" s="1"/>
  <c r="L904" i="12"/>
  <c r="T904" i="12" s="1"/>
  <c r="F1023" i="12"/>
  <c r="L1023" i="12" s="1"/>
  <c r="T1023" i="12" s="1"/>
  <c r="L1030" i="12"/>
  <c r="T1030" i="12" s="1"/>
  <c r="G282" i="12"/>
  <c r="M282" i="12" s="1"/>
  <c r="U282" i="12" s="1"/>
  <c r="M283" i="12"/>
  <c r="U283" i="12" s="1"/>
  <c r="G2330" i="12"/>
  <c r="G3114" i="12"/>
  <c r="H2674" i="12"/>
  <c r="N2674" i="12" s="1"/>
  <c r="V2674" i="12" s="1"/>
  <c r="G806" i="12"/>
  <c r="H1658" i="12"/>
  <c r="G116" i="12"/>
  <c r="M117" i="12"/>
  <c r="U117" i="12" s="1"/>
  <c r="H1023" i="12"/>
  <c r="N1023" i="12" s="1"/>
  <c r="V1023" i="12" s="1"/>
  <c r="N1030" i="12"/>
  <c r="V1030" i="12" s="1"/>
  <c r="G845" i="12"/>
  <c r="H2055" i="12"/>
  <c r="N2055" i="12" s="1"/>
  <c r="V2055" i="12" s="1"/>
  <c r="G2841" i="12"/>
  <c r="M2841" i="12" s="1"/>
  <c r="U2841" i="12" s="1"/>
  <c r="G368" i="12"/>
  <c r="M368" i="12" s="1"/>
  <c r="U368" i="12" s="1"/>
  <c r="M369" i="12"/>
  <c r="U369" i="12" s="1"/>
  <c r="G276" i="12"/>
  <c r="M276" i="12" s="1"/>
  <c r="U276" i="12" s="1"/>
  <c r="M277" i="12"/>
  <c r="U277" i="12" s="1"/>
  <c r="F1056" i="12"/>
  <c r="L1056" i="12" s="1"/>
  <c r="T1056" i="12" s="1"/>
  <c r="L1057" i="12"/>
  <c r="T1057" i="12" s="1"/>
  <c r="F2118" i="12"/>
  <c r="L2122" i="12"/>
  <c r="T2122" i="12" s="1"/>
  <c r="H2862" i="12"/>
  <c r="N2862" i="12" s="1"/>
  <c r="V2862" i="12" s="1"/>
  <c r="F1262" i="12"/>
  <c r="L1262" i="12" s="1"/>
  <c r="T1262" i="12" s="1"/>
  <c r="L1263" i="12"/>
  <c r="T1263" i="12" s="1"/>
  <c r="H2301" i="12"/>
  <c r="F937" i="12"/>
  <c r="L937" i="12" s="1"/>
  <c r="T937" i="12" s="1"/>
  <c r="L938" i="12"/>
  <c r="T938" i="12" s="1"/>
  <c r="F1282" i="12"/>
  <c r="L1282" i="12" s="1"/>
  <c r="T1282" i="12" s="1"/>
  <c r="L1283" i="12"/>
  <c r="T1283" i="12" s="1"/>
  <c r="H1292" i="12"/>
  <c r="N1292" i="12" s="1"/>
  <c r="V1292" i="12" s="1"/>
  <c r="N1293" i="12"/>
  <c r="V1293" i="12" s="1"/>
  <c r="F1298" i="12"/>
  <c r="L1298" i="12" s="1"/>
  <c r="T1298" i="12" s="1"/>
  <c r="L1299" i="12"/>
  <c r="T1299" i="12" s="1"/>
  <c r="H1677" i="12"/>
  <c r="N1678" i="12"/>
  <c r="V1678" i="12" s="1"/>
  <c r="G2286" i="12"/>
  <c r="F3114" i="12"/>
  <c r="G25" i="12"/>
  <c r="M25" i="12" s="1"/>
  <c r="U25" i="12" s="1"/>
  <c r="M26" i="12"/>
  <c r="U26" i="12" s="1"/>
  <c r="F50" i="12"/>
  <c r="L51" i="12"/>
  <c r="T51" i="12" s="1"/>
  <c r="H58" i="12"/>
  <c r="N58" i="12" s="1"/>
  <c r="V58" i="12" s="1"/>
  <c r="N59" i="12"/>
  <c r="V59" i="12" s="1"/>
  <c r="G70" i="12"/>
  <c r="M70" i="12" s="1"/>
  <c r="U70" i="12" s="1"/>
  <c r="M71" i="12"/>
  <c r="U71" i="12" s="1"/>
  <c r="H106" i="12"/>
  <c r="N107" i="12"/>
  <c r="V107" i="12" s="1"/>
  <c r="G155" i="12"/>
  <c r="M155" i="12" s="1"/>
  <c r="U155" i="12" s="1"/>
  <c r="M156" i="12"/>
  <c r="U156" i="12" s="1"/>
  <c r="M171" i="12"/>
  <c r="U171" i="12" s="1"/>
  <c r="G170" i="12"/>
  <c r="M170" i="12" s="1"/>
  <c r="U170" i="12" s="1"/>
  <c r="F182" i="12"/>
  <c r="L182" i="12" s="1"/>
  <c r="T182" i="12" s="1"/>
  <c r="L183" i="12"/>
  <c r="T183" i="12" s="1"/>
  <c r="G204" i="12"/>
  <c r="M204" i="12" s="1"/>
  <c r="U204" i="12" s="1"/>
  <c r="M205" i="12"/>
  <c r="U205" i="12" s="1"/>
  <c r="F269" i="12"/>
  <c r="L269" i="12" s="1"/>
  <c r="T269" i="12" s="1"/>
  <c r="L270" i="12"/>
  <c r="T270" i="12" s="1"/>
  <c r="G323" i="12"/>
  <c r="M323" i="12" s="1"/>
  <c r="U323" i="12" s="1"/>
  <c r="M324" i="12"/>
  <c r="U324" i="12" s="1"/>
  <c r="F354" i="12"/>
  <c r="L354" i="12" s="1"/>
  <c r="T354" i="12" s="1"/>
  <c r="L355" i="12"/>
  <c r="T355" i="12" s="1"/>
  <c r="H410" i="12"/>
  <c r="N411" i="12"/>
  <c r="V411" i="12" s="1"/>
  <c r="G433" i="12"/>
  <c r="M433" i="12" s="1"/>
  <c r="U433" i="12" s="1"/>
  <c r="M434" i="12"/>
  <c r="U434" i="12" s="1"/>
  <c r="F448" i="12"/>
  <c r="L448" i="12" s="1"/>
  <c r="T448" i="12" s="1"/>
  <c r="L449" i="12"/>
  <c r="T449" i="12" s="1"/>
  <c r="H457" i="12"/>
  <c r="N457" i="12" s="1"/>
  <c r="V457" i="12" s="1"/>
  <c r="N458" i="12"/>
  <c r="V458" i="12" s="1"/>
  <c r="G482" i="12"/>
  <c r="M482" i="12" s="1"/>
  <c r="U482" i="12" s="1"/>
  <c r="M483" i="12"/>
  <c r="U483" i="12" s="1"/>
  <c r="F517" i="12"/>
  <c r="L517" i="12" s="1"/>
  <c r="T517" i="12" s="1"/>
  <c r="L518" i="12"/>
  <c r="T518" i="12" s="1"/>
  <c r="H533" i="12"/>
  <c r="N533" i="12" s="1"/>
  <c r="V533" i="12" s="1"/>
  <c r="N534" i="12"/>
  <c r="V534" i="12" s="1"/>
  <c r="G547" i="12"/>
  <c r="M547" i="12" s="1"/>
  <c r="U547" i="12" s="1"/>
  <c r="M548" i="12"/>
  <c r="U548" i="12" s="1"/>
  <c r="F559" i="12"/>
  <c r="L559" i="12" s="1"/>
  <c r="T559" i="12" s="1"/>
  <c r="L560" i="12"/>
  <c r="T560" i="12" s="1"/>
  <c r="F608" i="12"/>
  <c r="L608" i="12" s="1"/>
  <c r="T608" i="12" s="1"/>
  <c r="L609" i="12"/>
  <c r="T609" i="12" s="1"/>
  <c r="G695" i="12"/>
  <c r="M695" i="12" s="1"/>
  <c r="U695" i="12" s="1"/>
  <c r="M696" i="12"/>
  <c r="U696" i="12" s="1"/>
  <c r="F710" i="12"/>
  <c r="L710" i="12" s="1"/>
  <c r="T710" i="12" s="1"/>
  <c r="L711" i="12"/>
  <c r="T711" i="12" s="1"/>
  <c r="G728" i="12"/>
  <c r="M728" i="12" s="1"/>
  <c r="U728" i="12" s="1"/>
  <c r="M729" i="12"/>
  <c r="U729" i="12" s="1"/>
  <c r="G761" i="12"/>
  <c r="M761" i="12" s="1"/>
  <c r="U761" i="12" s="1"/>
  <c r="M762" i="12"/>
  <c r="U762" i="12" s="1"/>
  <c r="H897" i="12"/>
  <c r="N897" i="12" s="1"/>
  <c r="V897" i="12" s="1"/>
  <c r="N898" i="12"/>
  <c r="V898" i="12" s="1"/>
  <c r="F919" i="12"/>
  <c r="L919" i="12" s="1"/>
  <c r="T919" i="12" s="1"/>
  <c r="L920" i="12"/>
  <c r="T920" i="12" s="1"/>
  <c r="F933" i="12"/>
  <c r="L933" i="12" s="1"/>
  <c r="T933" i="12" s="1"/>
  <c r="L934" i="12"/>
  <c r="T934" i="12" s="1"/>
  <c r="G1106" i="12"/>
  <c r="M1106" i="12" s="1"/>
  <c r="U1106" i="12" s="1"/>
  <c r="M1107" i="12"/>
  <c r="U1107" i="12" s="1"/>
  <c r="H1136" i="12"/>
  <c r="N1136" i="12" s="1"/>
  <c r="V1136" i="12" s="1"/>
  <c r="N1137" i="12"/>
  <c r="V1137" i="12" s="1"/>
  <c r="G1150" i="12"/>
  <c r="M1150" i="12" s="1"/>
  <c r="U1150" i="12" s="1"/>
  <c r="M1151" i="12"/>
  <c r="U1151" i="12" s="1"/>
  <c r="H1177" i="12"/>
  <c r="N1177" i="12" s="1"/>
  <c r="V1177" i="12" s="1"/>
  <c r="N1178" i="12"/>
  <c r="V1178" i="12" s="1"/>
  <c r="G1189" i="12"/>
  <c r="M1189" i="12" s="1"/>
  <c r="U1189" i="12" s="1"/>
  <c r="M1190" i="12"/>
  <c r="U1190" i="12" s="1"/>
  <c r="F1204" i="12"/>
  <c r="L1204" i="12" s="1"/>
  <c r="T1204" i="12" s="1"/>
  <c r="L1205" i="12"/>
  <c r="T1205" i="12" s="1"/>
  <c r="H1212" i="12"/>
  <c r="N1212" i="12" s="1"/>
  <c r="V1212" i="12" s="1"/>
  <c r="N1213" i="12"/>
  <c r="V1213" i="12" s="1"/>
  <c r="G1230" i="12"/>
  <c r="M1230" i="12" s="1"/>
  <c r="U1230" i="12" s="1"/>
  <c r="M1231" i="12"/>
  <c r="U1231" i="12" s="1"/>
  <c r="F1242" i="12"/>
  <c r="L1242" i="12" s="1"/>
  <c r="T1242" i="12" s="1"/>
  <c r="L1243" i="12"/>
  <c r="T1243" i="12" s="1"/>
  <c r="H1250" i="12"/>
  <c r="N1250" i="12" s="1"/>
  <c r="V1250" i="12" s="1"/>
  <c r="N1251" i="12"/>
  <c r="V1251" i="12" s="1"/>
  <c r="G1278" i="12"/>
  <c r="M1278" i="12" s="1"/>
  <c r="U1278" i="12" s="1"/>
  <c r="M1279" i="12"/>
  <c r="U1279" i="12" s="1"/>
  <c r="F1317" i="12"/>
  <c r="L1318" i="12"/>
  <c r="T1318" i="12" s="1"/>
  <c r="H1325" i="12"/>
  <c r="N1325" i="12" s="1"/>
  <c r="V1325" i="12" s="1"/>
  <c r="N1326" i="12"/>
  <c r="V1326" i="12" s="1"/>
  <c r="G1337" i="12"/>
  <c r="M1337" i="12" s="1"/>
  <c r="U1337" i="12" s="1"/>
  <c r="M1338" i="12"/>
  <c r="U1338" i="12" s="1"/>
  <c r="F1353" i="12"/>
  <c r="L1353" i="12" s="1"/>
  <c r="T1353" i="12" s="1"/>
  <c r="L1354" i="12"/>
  <c r="T1354" i="12" s="1"/>
  <c r="H1367" i="12"/>
  <c r="N1367" i="12" s="1"/>
  <c r="V1367" i="12" s="1"/>
  <c r="N1368" i="12"/>
  <c r="V1368" i="12" s="1"/>
  <c r="H1397" i="12"/>
  <c r="N1398" i="12"/>
  <c r="V1398" i="12" s="1"/>
  <c r="F1427" i="12"/>
  <c r="L1427" i="12" s="1"/>
  <c r="T1427" i="12" s="1"/>
  <c r="L1428" i="12"/>
  <c r="T1428" i="12" s="1"/>
  <c r="H1442" i="12"/>
  <c r="N1443" i="12"/>
  <c r="V1443" i="12" s="1"/>
  <c r="G1502" i="12"/>
  <c r="M1502" i="12" s="1"/>
  <c r="U1502" i="12" s="1"/>
  <c r="M1503" i="12"/>
  <c r="U1503" i="12" s="1"/>
  <c r="F1519" i="12"/>
  <c r="L1519" i="12" s="1"/>
  <c r="T1519" i="12" s="1"/>
  <c r="L1520" i="12"/>
  <c r="T1520" i="12" s="1"/>
  <c r="G1548" i="12"/>
  <c r="M1548" i="12" s="1"/>
  <c r="U1548" i="12" s="1"/>
  <c r="M1549" i="12"/>
  <c r="U1549" i="12" s="1"/>
  <c r="F1562" i="12"/>
  <c r="L1562" i="12" s="1"/>
  <c r="T1562" i="12" s="1"/>
  <c r="L1563" i="12"/>
  <c r="T1563" i="12" s="1"/>
  <c r="G1590" i="12"/>
  <c r="M1590" i="12" s="1"/>
  <c r="U1590" i="12" s="1"/>
  <c r="M1591" i="12"/>
  <c r="U1591" i="12" s="1"/>
  <c r="F1603" i="12"/>
  <c r="L1603" i="12" s="1"/>
  <c r="T1603" i="12" s="1"/>
  <c r="L1604" i="12"/>
  <c r="T1604" i="12" s="1"/>
  <c r="H1613" i="12"/>
  <c r="N1614" i="12"/>
  <c r="V1614" i="12" s="1"/>
  <c r="G1649" i="12"/>
  <c r="M1649" i="12" s="1"/>
  <c r="U1649" i="12" s="1"/>
  <c r="M1650" i="12"/>
  <c r="U1650" i="12" s="1"/>
  <c r="F1700" i="12"/>
  <c r="L1700" i="12" s="1"/>
  <c r="T1700" i="12" s="1"/>
  <c r="L1701" i="12"/>
  <c r="T1701" i="12" s="1"/>
  <c r="H1708" i="12"/>
  <c r="N1708" i="12" s="1"/>
  <c r="V1708" i="12" s="1"/>
  <c r="N1709" i="12"/>
  <c r="V1709" i="12" s="1"/>
  <c r="G1724" i="12"/>
  <c r="M1724" i="12" s="1"/>
  <c r="U1724" i="12" s="1"/>
  <c r="M1725" i="12"/>
  <c r="U1725" i="12" s="1"/>
  <c r="F1741" i="12"/>
  <c r="L1742" i="12"/>
  <c r="T1742" i="12" s="1"/>
  <c r="H1751" i="12"/>
  <c r="N1752" i="12"/>
  <c r="V1752" i="12" s="1"/>
  <c r="G1756" i="12"/>
  <c r="M1757" i="12"/>
  <c r="U1757" i="12" s="1"/>
  <c r="F1771" i="12"/>
  <c r="L1772" i="12"/>
  <c r="T1772" i="12" s="1"/>
  <c r="H1781" i="12"/>
  <c r="N1781" i="12" s="1"/>
  <c r="V1781" i="12" s="1"/>
  <c r="N1782" i="12"/>
  <c r="V1782" i="12" s="1"/>
  <c r="G1796" i="12"/>
  <c r="M1796" i="12" s="1"/>
  <c r="U1796" i="12" s="1"/>
  <c r="M1797" i="12"/>
  <c r="U1797" i="12" s="1"/>
  <c r="F1815" i="12"/>
  <c r="L1815" i="12" s="1"/>
  <c r="T1815" i="12" s="1"/>
  <c r="L1816" i="12"/>
  <c r="T1816" i="12" s="1"/>
  <c r="G1838" i="12"/>
  <c r="M1838" i="12" s="1"/>
  <c r="U1838" i="12" s="1"/>
  <c r="M1839" i="12"/>
  <c r="U1839" i="12" s="1"/>
  <c r="F1863" i="12"/>
  <c r="L1863" i="12" s="1"/>
  <c r="T1863" i="12" s="1"/>
  <c r="L1864" i="12"/>
  <c r="T1864" i="12" s="1"/>
  <c r="G1890" i="12"/>
  <c r="M1891" i="12"/>
  <c r="U1891" i="12" s="1"/>
  <c r="F1909" i="12"/>
  <c r="L1909" i="12" s="1"/>
  <c r="T1909" i="12" s="1"/>
  <c r="L1910" i="12"/>
  <c r="T1910" i="12" s="1"/>
  <c r="H1918" i="12"/>
  <c r="N1918" i="12" s="1"/>
  <c r="V1918" i="12" s="1"/>
  <c r="N1919" i="12"/>
  <c r="V1919" i="12" s="1"/>
  <c r="G1934" i="12"/>
  <c r="M1935" i="12"/>
  <c r="U1935" i="12" s="1"/>
  <c r="F1954" i="12"/>
  <c r="L1955" i="12"/>
  <c r="T1955" i="12" s="1"/>
  <c r="G1980" i="12"/>
  <c r="M1980" i="12" s="1"/>
  <c r="U1980" i="12" s="1"/>
  <c r="M1981" i="12"/>
  <c r="U1981" i="12" s="1"/>
  <c r="F1996" i="12"/>
  <c r="L1996" i="12" s="1"/>
  <c r="T1996" i="12" s="1"/>
  <c r="L1997" i="12"/>
  <c r="T1997" i="12" s="1"/>
  <c r="H2004" i="12"/>
  <c r="N2004" i="12" s="1"/>
  <c r="V2004" i="12" s="1"/>
  <c r="N2005" i="12"/>
  <c r="V2005" i="12" s="1"/>
  <c r="G2017" i="12"/>
  <c r="M2017" i="12" s="1"/>
  <c r="U2017" i="12" s="1"/>
  <c r="M2018" i="12"/>
  <c r="U2018" i="12" s="1"/>
  <c r="F2064" i="12"/>
  <c r="L2065" i="12"/>
  <c r="T2065" i="12" s="1"/>
  <c r="H2072" i="12"/>
  <c r="N2072" i="12" s="1"/>
  <c r="V2072" i="12" s="1"/>
  <c r="N2073" i="12"/>
  <c r="V2073" i="12" s="1"/>
  <c r="G2088" i="12"/>
  <c r="M2088" i="12" s="1"/>
  <c r="U2088" i="12" s="1"/>
  <c r="M2089" i="12"/>
  <c r="U2089" i="12" s="1"/>
  <c r="F2114" i="12"/>
  <c r="L2114" i="12" s="1"/>
  <c r="T2114" i="12" s="1"/>
  <c r="L2115" i="12"/>
  <c r="T2115" i="12" s="1"/>
  <c r="G2150" i="12"/>
  <c r="M2151" i="12"/>
  <c r="U2151" i="12" s="1"/>
  <c r="F2162" i="12"/>
  <c r="L2162" i="12" s="1"/>
  <c r="T2162" i="12" s="1"/>
  <c r="L2163" i="12"/>
  <c r="T2163" i="12" s="1"/>
  <c r="H2170" i="12"/>
  <c r="N2170" i="12" s="1"/>
  <c r="V2170" i="12" s="1"/>
  <c r="N2174" i="12"/>
  <c r="V2174" i="12" s="1"/>
  <c r="G2185" i="12"/>
  <c r="M2185" i="12" s="1"/>
  <c r="U2185" i="12" s="1"/>
  <c r="M2186" i="12"/>
  <c r="U2186" i="12" s="1"/>
  <c r="F2197" i="12"/>
  <c r="L2197" i="12" s="1"/>
  <c r="T2197" i="12" s="1"/>
  <c r="L2198" i="12"/>
  <c r="T2198" i="12" s="1"/>
  <c r="H2222" i="12"/>
  <c r="N2223" i="12"/>
  <c r="V2223" i="12" s="1"/>
  <c r="G2266" i="12"/>
  <c r="M2267" i="12"/>
  <c r="U2267" i="12" s="1"/>
  <c r="F2281" i="12"/>
  <c r="L2282" i="12"/>
  <c r="T2282" i="12" s="1"/>
  <c r="H2295" i="12"/>
  <c r="N2296" i="12"/>
  <c r="V2296" i="12" s="1"/>
  <c r="F2325" i="12"/>
  <c r="L2326" i="12"/>
  <c r="T2326" i="12" s="1"/>
  <c r="G2357" i="12"/>
  <c r="M2358" i="12"/>
  <c r="U2358" i="12" s="1"/>
  <c r="L2374" i="12"/>
  <c r="T2374" i="12" s="1"/>
  <c r="F2373" i="12"/>
  <c r="F2413" i="12"/>
  <c r="L2413" i="12" s="1"/>
  <c r="T2413" i="12" s="1"/>
  <c r="L2415" i="12"/>
  <c r="T2415" i="12" s="1"/>
  <c r="G2447" i="12"/>
  <c r="M2447" i="12" s="1"/>
  <c r="U2447" i="12" s="1"/>
  <c r="M2448" i="12"/>
  <c r="U2448" i="12" s="1"/>
  <c r="F2461" i="12"/>
  <c r="L2461" i="12" s="1"/>
  <c r="T2461" i="12" s="1"/>
  <c r="L2462" i="12"/>
  <c r="T2462" i="12" s="1"/>
  <c r="H2469" i="12"/>
  <c r="N2469" i="12" s="1"/>
  <c r="V2469" i="12" s="1"/>
  <c r="N2470" i="12"/>
  <c r="V2470" i="12" s="1"/>
  <c r="H2696" i="12"/>
  <c r="N2697" i="12"/>
  <c r="V2697" i="12" s="1"/>
  <c r="M2732" i="12"/>
  <c r="U2732" i="12" s="1"/>
  <c r="G2731" i="12"/>
  <c r="M2731" i="12" s="1"/>
  <c r="U2731" i="12" s="1"/>
  <c r="H2757" i="12"/>
  <c r="N2757" i="12" s="1"/>
  <c r="V2757" i="12" s="1"/>
  <c r="N2758" i="12"/>
  <c r="V2758" i="12" s="1"/>
  <c r="G2769" i="12"/>
  <c r="M2769" i="12" s="1"/>
  <c r="U2769" i="12" s="1"/>
  <c r="M2770" i="12"/>
  <c r="U2770" i="12" s="1"/>
  <c r="N2789" i="12"/>
  <c r="V2789" i="12" s="1"/>
  <c r="H2788" i="12"/>
  <c r="N2788" i="12" s="1"/>
  <c r="V2788" i="12" s="1"/>
  <c r="G2798" i="12"/>
  <c r="M2798" i="12" s="1"/>
  <c r="U2798" i="12" s="1"/>
  <c r="M2799" i="12"/>
  <c r="U2799" i="12" s="1"/>
  <c r="G2812" i="12"/>
  <c r="M2812" i="12" s="1"/>
  <c r="U2812" i="12" s="1"/>
  <c r="M2813" i="12"/>
  <c r="U2813" i="12" s="1"/>
  <c r="F2824" i="12"/>
  <c r="L2824" i="12" s="1"/>
  <c r="T2824" i="12" s="1"/>
  <c r="L2825" i="12"/>
  <c r="T2825" i="12" s="1"/>
  <c r="H2832" i="12"/>
  <c r="N2832" i="12" s="1"/>
  <c r="V2832" i="12" s="1"/>
  <c r="N2838" i="12"/>
  <c r="V2838" i="12" s="1"/>
  <c r="G2850" i="12"/>
  <c r="M2850" i="12" s="1"/>
  <c r="U2850" i="12" s="1"/>
  <c r="M2851" i="12"/>
  <c r="U2851" i="12" s="1"/>
  <c r="H2883" i="12"/>
  <c r="N2883" i="12" s="1"/>
  <c r="V2883" i="12" s="1"/>
  <c r="N2884" i="12"/>
  <c r="V2884" i="12" s="1"/>
  <c r="F2905" i="12"/>
  <c r="L2905" i="12" s="1"/>
  <c r="T2905" i="12" s="1"/>
  <c r="L2906" i="12"/>
  <c r="T2906" i="12" s="1"/>
  <c r="G2926" i="12"/>
  <c r="M2927" i="12"/>
  <c r="U2927" i="12" s="1"/>
  <c r="L2940" i="12"/>
  <c r="T2940" i="12" s="1"/>
  <c r="F2939" i="12"/>
  <c r="H2948" i="12"/>
  <c r="N2949" i="12"/>
  <c r="V2949" i="12" s="1"/>
  <c r="F2974" i="12"/>
  <c r="L2974" i="12" s="1"/>
  <c r="T2974" i="12" s="1"/>
  <c r="L2975" i="12"/>
  <c r="T2975" i="12" s="1"/>
  <c r="F3011" i="12"/>
  <c r="L3011" i="12" s="1"/>
  <c r="T3011" i="12" s="1"/>
  <c r="L3012" i="12"/>
  <c r="T3012" i="12" s="1"/>
  <c r="F3053" i="12"/>
  <c r="L3053" i="12" s="1"/>
  <c r="T3053" i="12" s="1"/>
  <c r="L3054" i="12"/>
  <c r="T3054" i="12" s="1"/>
  <c r="G3085" i="12"/>
  <c r="M3086" i="12"/>
  <c r="U3086" i="12" s="1"/>
  <c r="F374" i="12"/>
  <c r="L374" i="12" s="1"/>
  <c r="T374" i="12" s="1"/>
  <c r="L375" i="12"/>
  <c r="T375" i="12" s="1"/>
  <c r="H433" i="12"/>
  <c r="N433" i="12" s="1"/>
  <c r="V433" i="12" s="1"/>
  <c r="N434" i="12"/>
  <c r="V434" i="12" s="1"/>
  <c r="G448" i="12"/>
  <c r="M448" i="12" s="1"/>
  <c r="U448" i="12" s="1"/>
  <c r="M449" i="12"/>
  <c r="U449" i="12" s="1"/>
  <c r="G478" i="12"/>
  <c r="M478" i="12" s="1"/>
  <c r="U478" i="12" s="1"/>
  <c r="M479" i="12"/>
  <c r="U479" i="12" s="1"/>
  <c r="F513" i="12"/>
  <c r="L514" i="12"/>
  <c r="T514" i="12" s="1"/>
  <c r="F537" i="12"/>
  <c r="L537" i="12" s="1"/>
  <c r="T537" i="12" s="1"/>
  <c r="L538" i="12"/>
  <c r="T538" i="12" s="1"/>
  <c r="H547" i="12"/>
  <c r="N547" i="12" s="1"/>
  <c r="V547" i="12" s="1"/>
  <c r="N548" i="12"/>
  <c r="V548" i="12" s="1"/>
  <c r="F604" i="12"/>
  <c r="L604" i="12" s="1"/>
  <c r="T604" i="12" s="1"/>
  <c r="L605" i="12"/>
  <c r="T605" i="12" s="1"/>
  <c r="G659" i="12"/>
  <c r="M659" i="12" s="1"/>
  <c r="U659" i="12" s="1"/>
  <c r="M660" i="12"/>
  <c r="U660" i="12" s="1"/>
  <c r="H695" i="12"/>
  <c r="N695" i="12" s="1"/>
  <c r="V695" i="12" s="1"/>
  <c r="N696" i="12"/>
  <c r="V696" i="12" s="1"/>
  <c r="N715" i="12"/>
  <c r="V715" i="12" s="1"/>
  <c r="H714" i="12"/>
  <c r="N714" i="12" s="1"/>
  <c r="V714" i="12" s="1"/>
  <c r="H728" i="12"/>
  <c r="N728" i="12" s="1"/>
  <c r="V728" i="12" s="1"/>
  <c r="N729" i="12"/>
  <c r="V729" i="12" s="1"/>
  <c r="L754" i="12"/>
  <c r="T754" i="12" s="1"/>
  <c r="F750" i="12"/>
  <c r="L807" i="12"/>
  <c r="T807" i="12" s="1"/>
  <c r="F806" i="12"/>
  <c r="H923" i="12"/>
  <c r="N923" i="12" s="1"/>
  <c r="V923" i="12" s="1"/>
  <c r="N924" i="12"/>
  <c r="V924" i="12" s="1"/>
  <c r="N991" i="12"/>
  <c r="V991" i="12" s="1"/>
  <c r="H984" i="12"/>
  <c r="N984" i="12" s="1"/>
  <c r="V984" i="12" s="1"/>
  <c r="G1003" i="12"/>
  <c r="M1003" i="12" s="1"/>
  <c r="U1003" i="12" s="1"/>
  <c r="M1004" i="12"/>
  <c r="U1004" i="12" s="1"/>
  <c r="N1063" i="12"/>
  <c r="V1063" i="12" s="1"/>
  <c r="H1062" i="12"/>
  <c r="N1062" i="12" s="1"/>
  <c r="V1062" i="12" s="1"/>
  <c r="H1106" i="12"/>
  <c r="N1106" i="12" s="1"/>
  <c r="V1106" i="12" s="1"/>
  <c r="N1107" i="12"/>
  <c r="V1107" i="12" s="1"/>
  <c r="G1146" i="12"/>
  <c r="M1146" i="12" s="1"/>
  <c r="U1146" i="12" s="1"/>
  <c r="M1147" i="12"/>
  <c r="U1147" i="12" s="1"/>
  <c r="F1158" i="12"/>
  <c r="L1158" i="12" s="1"/>
  <c r="T1158" i="12" s="1"/>
  <c r="L1159" i="12"/>
  <c r="T1159" i="12" s="1"/>
  <c r="F1181" i="12"/>
  <c r="L1181" i="12" s="1"/>
  <c r="T1181" i="12" s="1"/>
  <c r="L1182" i="12"/>
  <c r="T1182" i="12" s="1"/>
  <c r="H1189" i="12"/>
  <c r="N1189" i="12" s="1"/>
  <c r="V1189" i="12" s="1"/>
  <c r="N1190" i="12"/>
  <c r="V1190" i="12" s="1"/>
  <c r="G1204" i="12"/>
  <c r="M1204" i="12" s="1"/>
  <c r="U1204" i="12" s="1"/>
  <c r="M1205" i="12"/>
  <c r="U1205" i="12" s="1"/>
  <c r="F1238" i="12"/>
  <c r="L1238" i="12" s="1"/>
  <c r="T1238" i="12" s="1"/>
  <c r="L1239" i="12"/>
  <c r="T1239" i="12" s="1"/>
  <c r="F1254" i="12"/>
  <c r="L1254" i="12" s="1"/>
  <c r="T1254" i="12" s="1"/>
  <c r="L1255" i="12"/>
  <c r="T1255" i="12" s="1"/>
  <c r="H1278" i="12"/>
  <c r="N1278" i="12" s="1"/>
  <c r="V1278" i="12" s="1"/>
  <c r="N1279" i="12"/>
  <c r="V1279" i="12" s="1"/>
  <c r="G1317" i="12"/>
  <c r="M1318" i="12"/>
  <c r="U1318" i="12" s="1"/>
  <c r="F1329" i="12"/>
  <c r="L1329" i="12" s="1"/>
  <c r="T1329" i="12" s="1"/>
  <c r="L1330" i="12"/>
  <c r="T1330" i="12" s="1"/>
  <c r="F1349" i="12"/>
  <c r="L1349" i="12" s="1"/>
  <c r="T1349" i="12" s="1"/>
  <c r="L1350" i="12"/>
  <c r="T1350" i="12" s="1"/>
  <c r="H1361" i="12"/>
  <c r="N1361" i="12" s="1"/>
  <c r="V1361" i="12" s="1"/>
  <c r="N1362" i="12"/>
  <c r="V1362" i="12" s="1"/>
  <c r="H1391" i="12"/>
  <c r="N1392" i="12"/>
  <c r="V1392" i="12" s="1"/>
  <c r="H1432" i="12"/>
  <c r="N1433" i="12"/>
  <c r="V1433" i="12" s="1"/>
  <c r="F1491" i="12"/>
  <c r="L1495" i="12"/>
  <c r="T1495" i="12" s="1"/>
  <c r="H1502" i="12"/>
  <c r="N1502" i="12" s="1"/>
  <c r="V1502" i="12" s="1"/>
  <c r="N1503" i="12"/>
  <c r="V1503" i="12" s="1"/>
  <c r="G1544" i="12"/>
  <c r="M1544" i="12" s="1"/>
  <c r="U1544" i="12" s="1"/>
  <c r="M1545" i="12"/>
  <c r="U1545" i="12" s="1"/>
  <c r="G1562" i="12"/>
  <c r="M1562" i="12" s="1"/>
  <c r="U1562" i="12" s="1"/>
  <c r="M1563" i="12"/>
  <c r="U1563" i="12" s="1"/>
  <c r="F1599" i="12"/>
  <c r="L1600" i="12"/>
  <c r="T1600" i="12" s="1"/>
  <c r="G1645" i="12"/>
  <c r="M1646" i="12"/>
  <c r="U1646" i="12" s="1"/>
  <c r="G1687" i="12"/>
  <c r="M1688" i="12"/>
  <c r="U1688" i="12" s="1"/>
  <c r="G1700" i="12"/>
  <c r="M1700" i="12" s="1"/>
  <c r="U1700" i="12" s="1"/>
  <c r="M1701" i="12"/>
  <c r="U1701" i="12" s="1"/>
  <c r="F1716" i="12"/>
  <c r="L1716" i="12" s="1"/>
  <c r="T1716" i="12" s="1"/>
  <c r="L1717" i="12"/>
  <c r="T1717" i="12" s="1"/>
  <c r="F1732" i="12"/>
  <c r="L1732" i="12" s="1"/>
  <c r="T1732" i="12" s="1"/>
  <c r="L1733" i="12"/>
  <c r="T1733" i="12" s="1"/>
  <c r="H1756" i="12"/>
  <c r="N1757" i="12"/>
  <c r="V1757" i="12" s="1"/>
  <c r="H1776" i="12"/>
  <c r="N1777" i="12"/>
  <c r="V1777" i="12" s="1"/>
  <c r="G1789" i="12"/>
  <c r="M1789" i="12" s="1"/>
  <c r="U1789" i="12" s="1"/>
  <c r="M1790" i="12"/>
  <c r="U1790" i="12" s="1"/>
  <c r="G1815" i="12"/>
  <c r="M1815" i="12" s="1"/>
  <c r="U1815" i="12" s="1"/>
  <c r="M1816" i="12"/>
  <c r="U1816" i="12" s="1"/>
  <c r="H1838" i="12"/>
  <c r="N1838" i="12" s="1"/>
  <c r="V1838" i="12" s="1"/>
  <c r="N1839" i="12"/>
  <c r="V1839" i="12" s="1"/>
  <c r="G1909" i="12"/>
  <c r="M1909" i="12" s="1"/>
  <c r="U1909" i="12" s="1"/>
  <c r="M1910" i="12"/>
  <c r="U1910" i="12" s="1"/>
  <c r="F1925" i="12"/>
  <c r="L1926" i="12"/>
  <c r="T1926" i="12" s="1"/>
  <c r="H1934" i="12"/>
  <c r="N1935" i="12"/>
  <c r="V1935" i="12" s="1"/>
  <c r="H1965" i="12"/>
  <c r="N1966" i="12"/>
  <c r="V1966" i="12" s="1"/>
  <c r="G1996" i="12"/>
  <c r="M1996" i="12" s="1"/>
  <c r="U1996" i="12" s="1"/>
  <c r="M1997" i="12"/>
  <c r="U1997" i="12" s="1"/>
  <c r="F2009" i="12"/>
  <c r="L2009" i="12" s="1"/>
  <c r="T2009" i="12" s="1"/>
  <c r="L2010" i="12"/>
  <c r="T2010" i="12" s="1"/>
  <c r="G2064" i="12"/>
  <c r="M2065" i="12"/>
  <c r="U2065" i="12" s="1"/>
  <c r="F2096" i="12"/>
  <c r="L2096" i="12" s="1"/>
  <c r="T2096" i="12" s="1"/>
  <c r="L2097" i="12"/>
  <c r="T2097" i="12" s="1"/>
  <c r="F2139" i="12"/>
  <c r="L2139" i="12" s="1"/>
  <c r="T2139" i="12" s="1"/>
  <c r="L2140" i="12"/>
  <c r="T2140" i="12" s="1"/>
  <c r="F2158" i="12"/>
  <c r="L2158" i="12" s="1"/>
  <c r="T2158" i="12" s="1"/>
  <c r="L2159" i="12"/>
  <c r="T2159" i="12" s="1"/>
  <c r="H2166" i="12"/>
  <c r="N2166" i="12" s="1"/>
  <c r="V2166" i="12" s="1"/>
  <c r="N2167" i="12"/>
  <c r="V2167" i="12" s="1"/>
  <c r="H2185" i="12"/>
  <c r="N2185" i="12" s="1"/>
  <c r="V2185" i="12" s="1"/>
  <c r="N2186" i="12"/>
  <c r="V2186" i="12" s="1"/>
  <c r="G2197" i="12"/>
  <c r="M2197" i="12" s="1"/>
  <c r="U2197" i="12" s="1"/>
  <c r="M2198" i="12"/>
  <c r="U2198" i="12" s="1"/>
  <c r="G2257" i="12"/>
  <c r="M2258" i="12"/>
  <c r="U2258" i="12" s="1"/>
  <c r="F2276" i="12"/>
  <c r="L2276" i="12" s="1"/>
  <c r="T2276" i="12" s="1"/>
  <c r="L2277" i="12"/>
  <c r="T2277" i="12" s="1"/>
  <c r="L2302" i="12"/>
  <c r="T2302" i="12" s="1"/>
  <c r="F2301" i="12"/>
  <c r="G2325" i="12"/>
  <c r="M2326" i="12"/>
  <c r="U2326" i="12" s="1"/>
  <c r="G2352" i="12"/>
  <c r="M2353" i="12"/>
  <c r="U2353" i="12" s="1"/>
  <c r="F2366" i="12"/>
  <c r="L2366" i="12" s="1"/>
  <c r="T2366" i="12" s="1"/>
  <c r="L2367" i="12"/>
  <c r="T2367" i="12" s="1"/>
  <c r="G2413" i="12"/>
  <c r="M2413" i="12" s="1"/>
  <c r="U2413" i="12" s="1"/>
  <c r="M2415" i="12"/>
  <c r="U2415" i="12" s="1"/>
  <c r="G2443" i="12"/>
  <c r="M2444" i="12"/>
  <c r="U2444" i="12" s="1"/>
  <c r="H2465" i="12"/>
  <c r="N2465" i="12" s="1"/>
  <c r="V2465" i="12" s="1"/>
  <c r="N2466" i="12"/>
  <c r="V2466" i="12" s="1"/>
  <c r="H2691" i="12"/>
  <c r="N2691" i="12" s="1"/>
  <c r="V2691" i="12" s="1"/>
  <c r="N2692" i="12"/>
  <c r="V2692" i="12" s="1"/>
  <c r="F2719" i="12"/>
  <c r="L2719" i="12" s="1"/>
  <c r="T2719" i="12" s="1"/>
  <c r="L2720" i="12"/>
  <c r="T2720" i="12" s="1"/>
  <c r="H2753" i="12"/>
  <c r="N2753" i="12" s="1"/>
  <c r="V2753" i="12" s="1"/>
  <c r="N2754" i="12"/>
  <c r="V2754" i="12" s="1"/>
  <c r="H2769" i="12"/>
  <c r="N2769" i="12" s="1"/>
  <c r="V2769" i="12" s="1"/>
  <c r="N2770" i="12"/>
  <c r="V2770" i="12" s="1"/>
  <c r="H2812" i="12"/>
  <c r="N2812" i="12" s="1"/>
  <c r="V2812" i="12" s="1"/>
  <c r="N2813" i="12"/>
  <c r="V2813" i="12" s="1"/>
  <c r="G2824" i="12"/>
  <c r="M2824" i="12" s="1"/>
  <c r="U2824" i="12" s="1"/>
  <c r="M2825" i="12"/>
  <c r="U2825" i="12" s="1"/>
  <c r="H2850" i="12"/>
  <c r="N2850" i="12" s="1"/>
  <c r="V2850" i="12" s="1"/>
  <c r="N2851" i="12"/>
  <c r="V2851" i="12" s="1"/>
  <c r="H2875" i="12"/>
  <c r="N2875" i="12" s="1"/>
  <c r="V2875" i="12" s="1"/>
  <c r="N2876" i="12"/>
  <c r="V2876" i="12" s="1"/>
  <c r="F2901" i="12"/>
  <c r="L2901" i="12" s="1"/>
  <c r="T2901" i="12" s="1"/>
  <c r="L2902" i="12"/>
  <c r="T2902" i="12" s="1"/>
  <c r="H2926" i="12"/>
  <c r="N2927" i="12"/>
  <c r="V2927" i="12" s="1"/>
  <c r="F2969" i="12"/>
  <c r="L2970" i="12"/>
  <c r="T2970" i="12" s="1"/>
  <c r="F2991" i="12"/>
  <c r="L2992" i="12"/>
  <c r="T2992" i="12" s="1"/>
  <c r="G3053" i="12"/>
  <c r="M3053" i="12" s="1"/>
  <c r="U3053" i="12" s="1"/>
  <c r="M3054" i="12"/>
  <c r="U3054" i="12" s="1"/>
  <c r="H3085" i="12"/>
  <c r="N3086" i="12"/>
  <c r="V3086" i="12" s="1"/>
  <c r="H1204" i="12"/>
  <c r="N1204" i="12" s="1"/>
  <c r="V1204" i="12" s="1"/>
  <c r="N1205" i="12"/>
  <c r="V1205" i="12" s="1"/>
  <c r="F1250" i="12"/>
  <c r="L1250" i="12" s="1"/>
  <c r="T1250" i="12" s="1"/>
  <c r="L1251" i="12"/>
  <c r="T1251" i="12" s="1"/>
  <c r="G1329" i="12"/>
  <c r="M1329" i="12" s="1"/>
  <c r="U1329" i="12" s="1"/>
  <c r="M1330" i="12"/>
  <c r="U1330" i="12" s="1"/>
  <c r="G1349" i="12"/>
  <c r="M1349" i="12" s="1"/>
  <c r="U1349" i="12" s="1"/>
  <c r="M1350" i="12"/>
  <c r="U1350" i="12" s="1"/>
  <c r="G1402" i="12"/>
  <c r="M1402" i="12" s="1"/>
  <c r="U1402" i="12" s="1"/>
  <c r="M1403" i="12"/>
  <c r="U1403" i="12" s="1"/>
  <c r="H1498" i="12"/>
  <c r="N1498" i="12" s="1"/>
  <c r="V1498" i="12" s="1"/>
  <c r="N1499" i="12"/>
  <c r="V1499" i="12" s="1"/>
  <c r="L1534" i="12"/>
  <c r="T1534" i="12" s="1"/>
  <c r="F1530" i="12"/>
  <c r="G1558" i="12"/>
  <c r="M1558" i="12" s="1"/>
  <c r="U1558" i="12" s="1"/>
  <c r="M1559" i="12"/>
  <c r="U1559" i="12" s="1"/>
  <c r="G1599" i="12"/>
  <c r="M1600" i="12"/>
  <c r="U1600" i="12" s="1"/>
  <c r="F1653" i="12"/>
  <c r="L1653" i="12" s="1"/>
  <c r="T1653" i="12" s="1"/>
  <c r="L1654" i="12"/>
  <c r="T1654" i="12" s="1"/>
  <c r="F1677" i="12"/>
  <c r="L1678" i="12"/>
  <c r="T1678" i="12" s="1"/>
  <c r="G1696" i="12"/>
  <c r="M1697" i="12"/>
  <c r="U1697" i="12" s="1"/>
  <c r="H1720" i="12"/>
  <c r="N1720" i="12" s="1"/>
  <c r="V1720" i="12" s="1"/>
  <c r="N1721" i="12"/>
  <c r="V1721" i="12" s="1"/>
  <c r="F1751" i="12"/>
  <c r="L1752" i="12"/>
  <c r="T1752" i="12" s="1"/>
  <c r="G1766" i="12"/>
  <c r="M1766" i="12" s="1"/>
  <c r="U1766" i="12" s="1"/>
  <c r="M1767" i="12"/>
  <c r="U1767" i="12" s="1"/>
  <c r="H1789" i="12"/>
  <c r="N1789" i="12" s="1"/>
  <c r="V1789" i="12" s="1"/>
  <c r="N1790" i="12"/>
  <c r="V1790" i="12" s="1"/>
  <c r="G1859" i="12"/>
  <c r="M1859" i="12" s="1"/>
  <c r="U1859" i="12" s="1"/>
  <c r="M1860" i="12"/>
  <c r="U1860" i="12" s="1"/>
  <c r="F1918" i="12"/>
  <c r="L1918" i="12" s="1"/>
  <c r="T1918" i="12" s="1"/>
  <c r="L1919" i="12"/>
  <c r="T1919" i="12" s="1"/>
  <c r="F1939" i="12"/>
  <c r="L1940" i="12"/>
  <c r="T1940" i="12" s="1"/>
  <c r="F2004" i="12"/>
  <c r="L2004" i="12" s="1"/>
  <c r="T2004" i="12" s="1"/>
  <c r="L2005" i="12"/>
  <c r="T2005" i="12" s="1"/>
  <c r="N2048" i="12"/>
  <c r="V2048" i="12" s="1"/>
  <c r="H2047" i="12"/>
  <c r="N2047" i="12" s="1"/>
  <c r="V2047" i="12" s="1"/>
  <c r="F2072" i="12"/>
  <c r="L2072" i="12" s="1"/>
  <c r="T2072" i="12" s="1"/>
  <c r="L2073" i="12"/>
  <c r="T2073" i="12" s="1"/>
  <c r="H368" i="12"/>
  <c r="N368" i="12" s="1"/>
  <c r="V368" i="12" s="1"/>
  <c r="N369" i="12"/>
  <c r="V369" i="12" s="1"/>
  <c r="H1073" i="12"/>
  <c r="N1074" i="12"/>
  <c r="V1074" i="12" s="1"/>
  <c r="H384" i="12"/>
  <c r="N384" i="12" s="1"/>
  <c r="V384" i="12" s="1"/>
  <c r="N385" i="12"/>
  <c r="V385" i="12" s="1"/>
  <c r="G623" i="12"/>
  <c r="M624" i="12"/>
  <c r="U624" i="12" s="1"/>
  <c r="G681" i="12"/>
  <c r="M681" i="12" s="1"/>
  <c r="U681" i="12" s="1"/>
  <c r="M685" i="12"/>
  <c r="U685" i="12" s="1"/>
  <c r="F913" i="12"/>
  <c r="L913" i="12" s="1"/>
  <c r="T913" i="12" s="1"/>
  <c r="L914" i="12"/>
  <c r="T914" i="12" s="1"/>
  <c r="H976" i="12"/>
  <c r="N976" i="12" s="1"/>
  <c r="V976" i="12" s="1"/>
  <c r="N977" i="12"/>
  <c r="V977" i="12" s="1"/>
  <c r="F391" i="12"/>
  <c r="L391" i="12" s="1"/>
  <c r="T391" i="12" s="1"/>
  <c r="L392" i="12"/>
  <c r="T392" i="12" s="1"/>
  <c r="H937" i="12"/>
  <c r="N937" i="12" s="1"/>
  <c r="V937" i="12" s="1"/>
  <c r="N938" i="12"/>
  <c r="V938" i="12" s="1"/>
  <c r="F1268" i="12"/>
  <c r="L1268" i="12" s="1"/>
  <c r="T1268" i="12" s="1"/>
  <c r="L1269" i="12"/>
  <c r="T1269" i="12" s="1"/>
  <c r="G866" i="12"/>
  <c r="M866" i="12" s="1"/>
  <c r="U866" i="12" s="1"/>
  <c r="M867" i="12"/>
  <c r="U867" i="12" s="1"/>
  <c r="H944" i="12"/>
  <c r="N944" i="12" s="1"/>
  <c r="V944" i="12" s="1"/>
  <c r="N948" i="12"/>
  <c r="V948" i="12" s="1"/>
  <c r="G663" i="12"/>
  <c r="M663" i="12" s="1"/>
  <c r="U663" i="12" s="1"/>
  <c r="M664" i="12"/>
  <c r="U664" i="12" s="1"/>
  <c r="G823" i="12"/>
  <c r="M823" i="12" s="1"/>
  <c r="U823" i="12" s="1"/>
  <c r="M824" i="12"/>
  <c r="U824" i="12" s="1"/>
  <c r="F2454" i="12"/>
  <c r="F276" i="12"/>
  <c r="L276" i="12" s="1"/>
  <c r="T276" i="12" s="1"/>
  <c r="L277" i="12"/>
  <c r="T277" i="12" s="1"/>
  <c r="G903" i="12"/>
  <c r="M903" i="12" s="1"/>
  <c r="U903" i="12" s="1"/>
  <c r="M904" i="12"/>
  <c r="U904" i="12" s="1"/>
  <c r="G1056" i="12"/>
  <c r="M1056" i="12" s="1"/>
  <c r="U1056" i="12" s="1"/>
  <c r="M1057" i="12"/>
  <c r="U1057" i="12" s="1"/>
  <c r="H623" i="12"/>
  <c r="N624" i="12"/>
  <c r="V624" i="12" s="1"/>
  <c r="G872" i="12"/>
  <c r="M872" i="12" s="1"/>
  <c r="U872" i="12" s="1"/>
  <c r="M873" i="12"/>
  <c r="U873" i="12" s="1"/>
  <c r="F3000" i="12"/>
  <c r="G1406" i="12"/>
  <c r="M1406" i="12" s="1"/>
  <c r="U1406" i="12" s="1"/>
  <c r="M1410" i="12"/>
  <c r="U1410" i="12" s="1"/>
  <c r="H2655" i="12"/>
  <c r="N2655" i="12" s="1"/>
  <c r="V2655" i="12" s="1"/>
  <c r="F866" i="12"/>
  <c r="L866" i="12" s="1"/>
  <c r="T866" i="12" s="1"/>
  <c r="L867" i="12"/>
  <c r="T867" i="12" s="1"/>
  <c r="F594" i="12"/>
  <c r="L594" i="12" s="1"/>
  <c r="T594" i="12" s="1"/>
  <c r="L595" i="12"/>
  <c r="T595" i="12" s="1"/>
  <c r="G1045" i="12"/>
  <c r="M1045" i="12" s="1"/>
  <c r="U1045" i="12" s="1"/>
  <c r="M1046" i="12"/>
  <c r="U1046" i="12" s="1"/>
  <c r="H311" i="12"/>
  <c r="N311" i="12" s="1"/>
  <c r="V311" i="12" s="1"/>
  <c r="N312" i="12"/>
  <c r="V312" i="12" s="1"/>
  <c r="F317" i="12"/>
  <c r="L317" i="12" s="1"/>
  <c r="T317" i="12" s="1"/>
  <c r="L318" i="12"/>
  <c r="T318" i="12" s="1"/>
  <c r="H76" i="12"/>
  <c r="N76" i="12" s="1"/>
  <c r="V76" i="12" s="1"/>
  <c r="N80" i="12"/>
  <c r="V80" i="12" s="1"/>
  <c r="G1282" i="12"/>
  <c r="M1282" i="12" s="1"/>
  <c r="U1282" i="12" s="1"/>
  <c r="M1283" i="12"/>
  <c r="U1283" i="12" s="1"/>
  <c r="H1298" i="12"/>
  <c r="N1298" i="12" s="1"/>
  <c r="V1298" i="12" s="1"/>
  <c r="N1299" i="12"/>
  <c r="V1299" i="12" s="1"/>
  <c r="F1384" i="12"/>
  <c r="L1385" i="12"/>
  <c r="T1385" i="12" s="1"/>
  <c r="G2096" i="12"/>
  <c r="M2096" i="12" s="1"/>
  <c r="U2096" i="12" s="1"/>
  <c r="M2097" i="12"/>
  <c r="U2097" i="12" s="1"/>
  <c r="G2139" i="12"/>
  <c r="M2139" i="12" s="1"/>
  <c r="U2139" i="12" s="1"/>
  <c r="M2140" i="12"/>
  <c r="U2140" i="12" s="1"/>
  <c r="H2162" i="12"/>
  <c r="N2162" i="12" s="1"/>
  <c r="V2162" i="12" s="1"/>
  <c r="N2163" i="12"/>
  <c r="V2163" i="12" s="1"/>
  <c r="F2189" i="12"/>
  <c r="L2189" i="12" s="1"/>
  <c r="T2189" i="12" s="1"/>
  <c r="L2190" i="12"/>
  <c r="T2190" i="12" s="1"/>
  <c r="H2257" i="12"/>
  <c r="N2258" i="12"/>
  <c r="V2258" i="12" s="1"/>
  <c r="H2281" i="12"/>
  <c r="N2282" i="12"/>
  <c r="V2282" i="12" s="1"/>
  <c r="F2311" i="12"/>
  <c r="L2311" i="12" s="1"/>
  <c r="T2311" i="12" s="1"/>
  <c r="L2312" i="12"/>
  <c r="T2312" i="12" s="1"/>
  <c r="G2366" i="12"/>
  <c r="M2366" i="12" s="1"/>
  <c r="U2366" i="12" s="1"/>
  <c r="M2367" i="12"/>
  <c r="U2367" i="12" s="1"/>
  <c r="H2413" i="12"/>
  <c r="N2413" i="12" s="1"/>
  <c r="V2413" i="12" s="1"/>
  <c r="N2415" i="12"/>
  <c r="V2415" i="12" s="1"/>
  <c r="H2479" i="12"/>
  <c r="N2479" i="12" s="1"/>
  <c r="V2479" i="12" s="1"/>
  <c r="N2480" i="12"/>
  <c r="V2480" i="12" s="1"/>
  <c r="H2724" i="12"/>
  <c r="N2724" i="12" s="1"/>
  <c r="V2724" i="12" s="1"/>
  <c r="N2728" i="12"/>
  <c r="V2728" i="12" s="1"/>
  <c r="G2761" i="12"/>
  <c r="M2761" i="12" s="1"/>
  <c r="U2761" i="12" s="1"/>
  <c r="M2762" i="12"/>
  <c r="U2762" i="12" s="1"/>
  <c r="F2802" i="12"/>
  <c r="L2802" i="12" s="1"/>
  <c r="T2802" i="12" s="1"/>
  <c r="L2803" i="12"/>
  <c r="T2803" i="12" s="1"/>
  <c r="F2832" i="12"/>
  <c r="L2832" i="12" s="1"/>
  <c r="T2832" i="12" s="1"/>
  <c r="L2838" i="12"/>
  <c r="T2838" i="12" s="1"/>
  <c r="F2858" i="12"/>
  <c r="L2858" i="12" s="1"/>
  <c r="T2858" i="12" s="1"/>
  <c r="L2859" i="12"/>
  <c r="T2859" i="12" s="1"/>
  <c r="F2883" i="12"/>
  <c r="L2883" i="12" s="1"/>
  <c r="T2883" i="12" s="1"/>
  <c r="L2884" i="12"/>
  <c r="T2884" i="12" s="1"/>
  <c r="F2897" i="12"/>
  <c r="L2897" i="12" s="1"/>
  <c r="T2897" i="12" s="1"/>
  <c r="L2898" i="12"/>
  <c r="T2898" i="12" s="1"/>
  <c r="H2974" i="12"/>
  <c r="N2974" i="12" s="1"/>
  <c r="V2974" i="12" s="1"/>
  <c r="N2975" i="12"/>
  <c r="V2975" i="12" s="1"/>
  <c r="H350" i="12"/>
  <c r="N350" i="12" s="1"/>
  <c r="V350" i="12" s="1"/>
  <c r="N351" i="12"/>
  <c r="V351" i="12" s="1"/>
  <c r="H463" i="12"/>
  <c r="N464" i="12"/>
  <c r="V464" i="12" s="1"/>
  <c r="H654" i="12"/>
  <c r="N655" i="12"/>
  <c r="V655" i="12" s="1"/>
  <c r="H736" i="12"/>
  <c r="N736" i="12" s="1"/>
  <c r="V736" i="12" s="1"/>
  <c r="N737" i="12"/>
  <c r="V737" i="12" s="1"/>
  <c r="F761" i="12"/>
  <c r="L761" i="12" s="1"/>
  <c r="T761" i="12" s="1"/>
  <c r="L762" i="12"/>
  <c r="T762" i="12" s="1"/>
  <c r="G1052" i="12"/>
  <c r="M1052" i="12" s="1"/>
  <c r="U1052" i="12" s="1"/>
  <c r="M1053" i="12"/>
  <c r="U1053" i="12" s="1"/>
  <c r="F1208" i="12"/>
  <c r="L1208" i="12" s="1"/>
  <c r="T1208" i="12" s="1"/>
  <c r="L1209" i="12"/>
  <c r="T1209" i="12" s="1"/>
  <c r="H1238" i="12"/>
  <c r="N1238" i="12" s="1"/>
  <c r="V1238" i="12" s="1"/>
  <c r="N1239" i="12"/>
  <c r="V1239" i="12" s="1"/>
  <c r="H1288" i="12"/>
  <c r="N1288" i="12" s="1"/>
  <c r="V1288" i="12" s="1"/>
  <c r="N1289" i="12"/>
  <c r="V1289" i="12" s="1"/>
  <c r="F1321" i="12"/>
  <c r="L1321" i="12" s="1"/>
  <c r="T1321" i="12" s="1"/>
  <c r="L1322" i="12"/>
  <c r="T1322" i="12" s="1"/>
  <c r="H1349" i="12"/>
  <c r="N1349" i="12" s="1"/>
  <c r="V1349" i="12" s="1"/>
  <c r="N1350" i="12"/>
  <c r="V1350" i="12" s="1"/>
  <c r="G1397" i="12"/>
  <c r="M1398" i="12"/>
  <c r="U1398" i="12" s="1"/>
  <c r="G1508" i="12"/>
  <c r="M1509" i="12"/>
  <c r="U1509" i="12" s="1"/>
  <c r="F1566" i="12"/>
  <c r="L1566" i="12" s="1"/>
  <c r="T1566" i="12" s="1"/>
  <c r="L1567" i="12"/>
  <c r="T1567" i="12" s="1"/>
  <c r="H1599" i="12"/>
  <c r="N1600" i="12"/>
  <c r="V1600" i="12" s="1"/>
  <c r="G1653" i="12"/>
  <c r="M1653" i="12" s="1"/>
  <c r="U1653" i="12" s="1"/>
  <c r="M1654" i="12"/>
  <c r="U1654" i="12" s="1"/>
  <c r="H1716" i="12"/>
  <c r="N1716" i="12" s="1"/>
  <c r="V1716" i="12" s="1"/>
  <c r="N1717" i="12"/>
  <c r="V1717" i="12" s="1"/>
  <c r="G1751" i="12"/>
  <c r="M1752" i="12"/>
  <c r="U1752" i="12" s="1"/>
  <c r="G1781" i="12"/>
  <c r="M1781" i="12" s="1"/>
  <c r="U1781" i="12" s="1"/>
  <c r="M1782" i="12"/>
  <c r="U1782" i="12" s="1"/>
  <c r="F1819" i="12"/>
  <c r="L1819" i="12" s="1"/>
  <c r="T1819" i="12" s="1"/>
  <c r="L1820" i="12"/>
  <c r="T1820" i="12" s="1"/>
  <c r="G1855" i="12"/>
  <c r="M1856" i="12"/>
  <c r="U1856" i="12" s="1"/>
  <c r="G1918" i="12"/>
  <c r="M1918" i="12" s="1"/>
  <c r="U1918" i="12" s="1"/>
  <c r="M1919" i="12"/>
  <c r="U1919" i="12" s="1"/>
  <c r="H1949" i="12"/>
  <c r="N1950" i="12"/>
  <c r="V1950" i="12" s="1"/>
  <c r="H1992" i="12"/>
  <c r="N1993" i="12"/>
  <c r="V1993" i="12" s="1"/>
  <c r="G2021" i="12"/>
  <c r="M2021" i="12" s="1"/>
  <c r="U2021" i="12" s="1"/>
  <c r="M2022" i="12"/>
  <c r="U2022" i="12" s="1"/>
  <c r="F2068" i="12"/>
  <c r="L2068" i="12" s="1"/>
  <c r="T2068" i="12" s="1"/>
  <c r="L2069" i="12"/>
  <c r="T2069" i="12" s="1"/>
  <c r="H2096" i="12"/>
  <c r="N2096" i="12" s="1"/>
  <c r="V2096" i="12" s="1"/>
  <c r="N2097" i="12"/>
  <c r="V2097" i="12" s="1"/>
  <c r="F2150" i="12"/>
  <c r="L2151" i="12"/>
  <c r="T2151" i="12" s="1"/>
  <c r="G2170" i="12"/>
  <c r="M2170" i="12" s="1"/>
  <c r="U2170" i="12" s="1"/>
  <c r="M2174" i="12"/>
  <c r="U2174" i="12" s="1"/>
  <c r="G2189" i="12"/>
  <c r="M2189" i="12" s="1"/>
  <c r="U2189" i="12" s="1"/>
  <c r="M2190" i="12"/>
  <c r="U2190" i="12" s="1"/>
  <c r="H2226" i="12"/>
  <c r="N2226" i="12" s="1"/>
  <c r="V2226" i="12" s="1"/>
  <c r="N2227" i="12"/>
  <c r="V2227" i="12" s="1"/>
  <c r="G2295" i="12"/>
  <c r="M2296" i="12"/>
  <c r="U2296" i="12" s="1"/>
  <c r="H2315" i="12"/>
  <c r="N2315" i="12" s="1"/>
  <c r="V2315" i="12" s="1"/>
  <c r="N2316" i="12"/>
  <c r="V2316" i="12" s="1"/>
  <c r="H2346" i="12"/>
  <c r="N2347" i="12"/>
  <c r="V2347" i="12" s="1"/>
  <c r="F2447" i="12"/>
  <c r="L2447" i="12" s="1"/>
  <c r="T2447" i="12" s="1"/>
  <c r="L2448" i="12"/>
  <c r="T2448" i="12" s="1"/>
  <c r="G2469" i="12"/>
  <c r="M2469" i="12" s="1"/>
  <c r="U2469" i="12" s="1"/>
  <c r="M2470" i="12"/>
  <c r="U2470" i="12" s="1"/>
  <c r="F2753" i="12"/>
  <c r="L2753" i="12" s="1"/>
  <c r="T2753" i="12" s="1"/>
  <c r="L2754" i="12"/>
  <c r="T2754" i="12" s="1"/>
  <c r="G2773" i="12"/>
  <c r="M2773" i="12" s="1"/>
  <c r="U2773" i="12" s="1"/>
  <c r="M2774" i="12"/>
  <c r="U2774" i="12" s="1"/>
  <c r="F2812" i="12"/>
  <c r="L2812" i="12" s="1"/>
  <c r="T2812" i="12" s="1"/>
  <c r="L2813" i="12"/>
  <c r="T2813" i="12" s="1"/>
  <c r="G2930" i="12"/>
  <c r="M2930" i="12" s="1"/>
  <c r="U2930" i="12" s="1"/>
  <c r="M2931" i="12"/>
  <c r="U2931" i="12" s="1"/>
  <c r="H2991" i="12"/>
  <c r="N2992" i="12"/>
  <c r="V2992" i="12" s="1"/>
  <c r="F3085" i="12"/>
  <c r="L3086" i="12"/>
  <c r="T3086" i="12" s="1"/>
  <c r="F45" i="12"/>
  <c r="L45" i="12" s="1"/>
  <c r="T45" i="12" s="1"/>
  <c r="L46" i="12"/>
  <c r="T46" i="12" s="1"/>
  <c r="H54" i="12"/>
  <c r="N54" i="12" s="1"/>
  <c r="V54" i="12" s="1"/>
  <c r="N55" i="12"/>
  <c r="V55" i="12" s="1"/>
  <c r="F111" i="12"/>
  <c r="L112" i="12"/>
  <c r="T112" i="12" s="1"/>
  <c r="F142" i="12"/>
  <c r="L142" i="12" s="1"/>
  <c r="T142" i="12" s="1"/>
  <c r="L143" i="12"/>
  <c r="T143" i="12" s="1"/>
  <c r="F178" i="12"/>
  <c r="L179" i="12"/>
  <c r="T179" i="12" s="1"/>
  <c r="H188" i="12"/>
  <c r="N188" i="12" s="1"/>
  <c r="V188" i="12" s="1"/>
  <c r="N189" i="12"/>
  <c r="V189" i="12" s="1"/>
  <c r="G200" i="12"/>
  <c r="M201" i="12"/>
  <c r="U201" i="12" s="1"/>
  <c r="F265" i="12"/>
  <c r="L266" i="12"/>
  <c r="T266" i="12" s="1"/>
  <c r="G305" i="12"/>
  <c r="M305" i="12" s="1"/>
  <c r="U305" i="12" s="1"/>
  <c r="M306" i="12"/>
  <c r="U306" i="12" s="1"/>
  <c r="F350" i="12"/>
  <c r="L350" i="12" s="1"/>
  <c r="T350" i="12" s="1"/>
  <c r="L351" i="12"/>
  <c r="T351" i="12" s="1"/>
  <c r="G380" i="12"/>
  <c r="M380" i="12" s="1"/>
  <c r="U380" i="12" s="1"/>
  <c r="M381" i="12"/>
  <c r="U381" i="12" s="1"/>
  <c r="H452" i="12"/>
  <c r="N452" i="12" s="1"/>
  <c r="V452" i="12" s="1"/>
  <c r="N453" i="12"/>
  <c r="V453" i="12" s="1"/>
  <c r="H528" i="12"/>
  <c r="N529" i="12"/>
  <c r="V529" i="12" s="1"/>
  <c r="F654" i="12"/>
  <c r="L655" i="12"/>
  <c r="T655" i="12" s="1"/>
  <c r="F703" i="12"/>
  <c r="L703" i="12" s="1"/>
  <c r="T703" i="12" s="1"/>
  <c r="L704" i="12"/>
  <c r="T704" i="12" s="1"/>
  <c r="H761" i="12"/>
  <c r="N761" i="12" s="1"/>
  <c r="V761" i="12" s="1"/>
  <c r="N762" i="12"/>
  <c r="V762" i="12" s="1"/>
  <c r="G933" i="12"/>
  <c r="M933" i="12" s="1"/>
  <c r="U933" i="12" s="1"/>
  <c r="M934" i="12"/>
  <c r="U934" i="12" s="1"/>
  <c r="G1102" i="12"/>
  <c r="M1102" i="12" s="1"/>
  <c r="U1102" i="12" s="1"/>
  <c r="M1103" i="12"/>
  <c r="U1103" i="12" s="1"/>
  <c r="G1242" i="12"/>
  <c r="M1242" i="12" s="1"/>
  <c r="U1242" i="12" s="1"/>
  <c r="M1243" i="12"/>
  <c r="U1243" i="12" s="1"/>
  <c r="H1337" i="12"/>
  <c r="N1337" i="12" s="1"/>
  <c r="V1337" i="12" s="1"/>
  <c r="N1338" i="12"/>
  <c r="V1338" i="12" s="1"/>
  <c r="F1512" i="12"/>
  <c r="L1512" i="12" s="1"/>
  <c r="T1512" i="12" s="1"/>
  <c r="L1513" i="12"/>
  <c r="T1513" i="12" s="1"/>
  <c r="G1582" i="12"/>
  <c r="M1583" i="12"/>
  <c r="U1583" i="12" s="1"/>
  <c r="G1720" i="12"/>
  <c r="M1720" i="12" s="1"/>
  <c r="U1720" i="12" s="1"/>
  <c r="M1721" i="12"/>
  <c r="U1721" i="12" s="1"/>
  <c r="G1771" i="12"/>
  <c r="M1772" i="12"/>
  <c r="U1772" i="12" s="1"/>
  <c r="F1859" i="12"/>
  <c r="L1859" i="12" s="1"/>
  <c r="T1859" i="12" s="1"/>
  <c r="L1860" i="12"/>
  <c r="T1860" i="12" s="1"/>
  <c r="F1949" i="12"/>
  <c r="L1950" i="12"/>
  <c r="T1950" i="12" s="1"/>
  <c r="H2017" i="12"/>
  <c r="N2017" i="12" s="1"/>
  <c r="V2017" i="12" s="1"/>
  <c r="N2018" i="12"/>
  <c r="V2018" i="12" s="1"/>
  <c r="H2088" i="12"/>
  <c r="N2088" i="12" s="1"/>
  <c r="V2088" i="12" s="1"/>
  <c r="N2089" i="12"/>
  <c r="V2089" i="12" s="1"/>
  <c r="H2150" i="12"/>
  <c r="N2151" i="12"/>
  <c r="V2151" i="12" s="1"/>
  <c r="F2226" i="12"/>
  <c r="L2226" i="12" s="1"/>
  <c r="T2226" i="12" s="1"/>
  <c r="L2227" i="12"/>
  <c r="T2227" i="12" s="1"/>
  <c r="F2433" i="12"/>
  <c r="L2434" i="12"/>
  <c r="T2434" i="12" s="1"/>
  <c r="G2905" i="12"/>
  <c r="M2905" i="12" s="1"/>
  <c r="U2905" i="12" s="1"/>
  <c r="M2906" i="12"/>
  <c r="U2906" i="12" s="1"/>
  <c r="H1102" i="12"/>
  <c r="N1102" i="12" s="1"/>
  <c r="V1102" i="12" s="1"/>
  <c r="N1103" i="12"/>
  <c r="V1103" i="12" s="1"/>
  <c r="H1146" i="12"/>
  <c r="N1146" i="12" s="1"/>
  <c r="V1146" i="12" s="1"/>
  <c r="N1147" i="12"/>
  <c r="V1147" i="12" s="1"/>
  <c r="G1158" i="12"/>
  <c r="M1158" i="12" s="1"/>
  <c r="U1158" i="12" s="1"/>
  <c r="M1159" i="12"/>
  <c r="U1159" i="12" s="1"/>
  <c r="H1185" i="12"/>
  <c r="N1185" i="12" s="1"/>
  <c r="V1185" i="12" s="1"/>
  <c r="N1186" i="12"/>
  <c r="V1186" i="12" s="1"/>
  <c r="G1254" i="12"/>
  <c r="M1254" i="12" s="1"/>
  <c r="U1254" i="12" s="1"/>
  <c r="M1255" i="12"/>
  <c r="U1255" i="12" s="1"/>
  <c r="G1288" i="12"/>
  <c r="M1288" i="12" s="1"/>
  <c r="U1288" i="12" s="1"/>
  <c r="M1289" i="12"/>
  <c r="U1289" i="12" s="1"/>
  <c r="F1325" i="12"/>
  <c r="L1325" i="12" s="1"/>
  <c r="T1325" i="12" s="1"/>
  <c r="L1326" i="12"/>
  <c r="T1326" i="12" s="1"/>
  <c r="H1353" i="12"/>
  <c r="N1353" i="12" s="1"/>
  <c r="V1353" i="12" s="1"/>
  <c r="N1354" i="12"/>
  <c r="V1354" i="12" s="1"/>
  <c r="F1397" i="12"/>
  <c r="L1398" i="12"/>
  <c r="T1398" i="12" s="1"/>
  <c r="G1454" i="12"/>
  <c r="M1455" i="12"/>
  <c r="U1455" i="12" s="1"/>
  <c r="G1491" i="12"/>
  <c r="M1495" i="12"/>
  <c r="U1495" i="12" s="1"/>
  <c r="G1540" i="12"/>
  <c r="M1541" i="12"/>
  <c r="U1541" i="12" s="1"/>
  <c r="H1603" i="12"/>
  <c r="N1603" i="12" s="1"/>
  <c r="V1603" i="12" s="1"/>
  <c r="N1604" i="12"/>
  <c r="V1604" i="12" s="1"/>
  <c r="F1691" i="12"/>
  <c r="L1691" i="12" s="1"/>
  <c r="T1691" i="12" s="1"/>
  <c r="L1692" i="12"/>
  <c r="T1692" i="12" s="1"/>
  <c r="G1716" i="12"/>
  <c r="M1716" i="12" s="1"/>
  <c r="U1716" i="12" s="1"/>
  <c r="M1717" i="12"/>
  <c r="U1717" i="12" s="1"/>
  <c r="H1741" i="12"/>
  <c r="N1742" i="12"/>
  <c r="V1742" i="12" s="1"/>
  <c r="H1771" i="12"/>
  <c r="N1772" i="12"/>
  <c r="V1772" i="12" s="1"/>
  <c r="F1800" i="12"/>
  <c r="L1801" i="12"/>
  <c r="T1801" i="12" s="1"/>
  <c r="H1863" i="12"/>
  <c r="N1863" i="12" s="1"/>
  <c r="V1863" i="12" s="1"/>
  <c r="N1864" i="12"/>
  <c r="V1864" i="12" s="1"/>
  <c r="H1909" i="12"/>
  <c r="N1909" i="12" s="1"/>
  <c r="V1909" i="12" s="1"/>
  <c r="N1910" i="12"/>
  <c r="V1910" i="12" s="1"/>
  <c r="G1949" i="12"/>
  <c r="M1950" i="12"/>
  <c r="U1950" i="12" s="1"/>
  <c r="H1996" i="12"/>
  <c r="N1996" i="12" s="1"/>
  <c r="V1996" i="12" s="1"/>
  <c r="N1997" i="12"/>
  <c r="V1997" i="12" s="1"/>
  <c r="F2021" i="12"/>
  <c r="L2021" i="12" s="1"/>
  <c r="T2021" i="12" s="1"/>
  <c r="L2022" i="12"/>
  <c r="T2022" i="12" s="1"/>
  <c r="H2114" i="12"/>
  <c r="N2114" i="12" s="1"/>
  <c r="V2114" i="12" s="1"/>
  <c r="N2115" i="12"/>
  <c r="V2115" i="12" s="1"/>
  <c r="H2143" i="12"/>
  <c r="N2143" i="12" s="1"/>
  <c r="V2143" i="12" s="1"/>
  <c r="N2144" i="12"/>
  <c r="V2144" i="12" s="1"/>
  <c r="F2170" i="12"/>
  <c r="L2170" i="12" s="1"/>
  <c r="T2170" i="12" s="1"/>
  <c r="L2174" i="12"/>
  <c r="T2174" i="12" s="1"/>
  <c r="G2193" i="12"/>
  <c r="M2193" i="12" s="1"/>
  <c r="U2193" i="12" s="1"/>
  <c r="M2194" i="12"/>
  <c r="U2194" i="12" s="1"/>
  <c r="F2272" i="12"/>
  <c r="L2273" i="12"/>
  <c r="T2273" i="12" s="1"/>
  <c r="G2346" i="12"/>
  <c r="M2347" i="12"/>
  <c r="U2347" i="12" s="1"/>
  <c r="G2408" i="12"/>
  <c r="M2409" i="12"/>
  <c r="U2409" i="12" s="1"/>
  <c r="H2443" i="12"/>
  <c r="N2444" i="12"/>
  <c r="V2444" i="12" s="1"/>
  <c r="G2475" i="12"/>
  <c r="M2476" i="12"/>
  <c r="U2476" i="12" s="1"/>
  <c r="F2696" i="12"/>
  <c r="L2697" i="12"/>
  <c r="T2697" i="12" s="1"/>
  <c r="G2719" i="12"/>
  <c r="M2719" i="12" s="1"/>
  <c r="U2719" i="12" s="1"/>
  <c r="M2720" i="12"/>
  <c r="U2720" i="12" s="1"/>
  <c r="H2765" i="12"/>
  <c r="N2765" i="12" s="1"/>
  <c r="V2765" i="12" s="1"/>
  <c r="N2766" i="12"/>
  <c r="V2766" i="12" s="1"/>
  <c r="H2824" i="12"/>
  <c r="N2824" i="12" s="1"/>
  <c r="V2824" i="12" s="1"/>
  <c r="N2825" i="12"/>
  <c r="V2825" i="12" s="1"/>
  <c r="G2901" i="12"/>
  <c r="M2901" i="12" s="1"/>
  <c r="U2901" i="12" s="1"/>
  <c r="M2902" i="12"/>
  <c r="U2902" i="12" s="1"/>
  <c r="G2935" i="12"/>
  <c r="M2935" i="12" s="1"/>
  <c r="U2935" i="12" s="1"/>
  <c r="M2936" i="12"/>
  <c r="U2936" i="12" s="1"/>
  <c r="H2996" i="12"/>
  <c r="N2996" i="12" s="1"/>
  <c r="V2996" i="12" s="1"/>
  <c r="N2997" i="12"/>
  <c r="V2997" i="12" s="1"/>
  <c r="H3072" i="12"/>
  <c r="N3076" i="12"/>
  <c r="V3076" i="12" s="1"/>
  <c r="G410" i="12"/>
  <c r="M411" i="12"/>
  <c r="U411" i="12" s="1"/>
  <c r="F482" i="12"/>
  <c r="L482" i="12" s="1"/>
  <c r="T482" i="12" s="1"/>
  <c r="L483" i="12"/>
  <c r="T483" i="12" s="1"/>
  <c r="H513" i="12"/>
  <c r="N514" i="12"/>
  <c r="V514" i="12" s="1"/>
  <c r="F695" i="12"/>
  <c r="L695" i="12" s="1"/>
  <c r="T695" i="12" s="1"/>
  <c r="L696" i="12"/>
  <c r="T696" i="12" s="1"/>
  <c r="G732" i="12"/>
  <c r="M732" i="12" s="1"/>
  <c r="U732" i="12" s="1"/>
  <c r="M733" i="12"/>
  <c r="U733" i="12" s="1"/>
  <c r="G1136" i="12"/>
  <c r="M1136" i="12" s="1"/>
  <c r="U1136" i="12" s="1"/>
  <c r="M1137" i="12"/>
  <c r="U1137" i="12" s="1"/>
  <c r="H1158" i="12"/>
  <c r="N1158" i="12" s="1"/>
  <c r="V1158" i="12" s="1"/>
  <c r="N1159" i="12"/>
  <c r="V1159" i="12" s="1"/>
  <c r="G1194" i="12"/>
  <c r="M1195" i="12"/>
  <c r="U1195" i="12" s="1"/>
  <c r="G1212" i="12"/>
  <c r="M1212" i="12" s="1"/>
  <c r="U1212" i="12" s="1"/>
  <c r="M1213" i="12"/>
  <c r="U1213" i="12" s="1"/>
  <c r="F1246" i="12"/>
  <c r="L1246" i="12" s="1"/>
  <c r="T1246" i="12" s="1"/>
  <c r="L1247" i="12"/>
  <c r="T1247" i="12" s="1"/>
  <c r="H1308" i="12"/>
  <c r="N1308" i="12" s="1"/>
  <c r="V1308" i="12" s="1"/>
  <c r="N1309" i="12"/>
  <c r="V1309" i="12" s="1"/>
  <c r="G1345" i="12"/>
  <c r="M1345" i="12" s="1"/>
  <c r="U1345" i="12" s="1"/>
  <c r="M1346" i="12"/>
  <c r="U1346" i="12" s="1"/>
  <c r="F1391" i="12"/>
  <c r="L1392" i="12"/>
  <c r="T1392" i="12" s="1"/>
  <c r="H1454" i="12"/>
  <c r="N1455" i="12"/>
  <c r="V1455" i="12" s="1"/>
  <c r="H1491" i="12"/>
  <c r="N1495" i="12"/>
  <c r="V1495" i="12" s="1"/>
  <c r="H1558" i="12"/>
  <c r="N1558" i="12" s="1"/>
  <c r="V1558" i="12" s="1"/>
  <c r="N1559" i="12"/>
  <c r="V1559" i="12" s="1"/>
  <c r="G1594" i="12"/>
  <c r="M1594" i="12" s="1"/>
  <c r="U1594" i="12" s="1"/>
  <c r="M1595" i="12"/>
  <c r="U1595" i="12" s="1"/>
  <c r="F1649" i="12"/>
  <c r="L1649" i="12" s="1"/>
  <c r="T1649" i="12" s="1"/>
  <c r="L1650" i="12"/>
  <c r="T1650" i="12" s="1"/>
  <c r="H1682" i="12"/>
  <c r="N1683" i="12"/>
  <c r="V1683" i="12" s="1"/>
  <c r="G1708" i="12"/>
  <c r="M1708" i="12" s="1"/>
  <c r="U1708" i="12" s="1"/>
  <c r="M1709" i="12"/>
  <c r="U1709" i="12" s="1"/>
  <c r="F1746" i="12"/>
  <c r="L1747" i="12"/>
  <c r="T1747" i="12" s="1"/>
  <c r="F1776" i="12"/>
  <c r="L1777" i="12"/>
  <c r="T1777" i="12" s="1"/>
  <c r="H1905" i="12"/>
  <c r="N1906" i="12"/>
  <c r="V1906" i="12" s="1"/>
  <c r="F2000" i="12"/>
  <c r="L2000" i="12" s="1"/>
  <c r="T2000" i="12" s="1"/>
  <c r="L2001" i="12"/>
  <c r="T2001" i="12" s="1"/>
  <c r="G2072" i="12"/>
  <c r="M2072" i="12" s="1"/>
  <c r="U2072" i="12" s="1"/>
  <c r="M2073" i="12"/>
  <c r="U2073" i="12" s="1"/>
  <c r="H2139" i="12"/>
  <c r="N2139" i="12" s="1"/>
  <c r="V2139" i="12" s="1"/>
  <c r="N2140" i="12"/>
  <c r="V2140" i="12" s="1"/>
  <c r="H2177" i="12"/>
  <c r="N2177" i="12" s="1"/>
  <c r="V2177" i="12" s="1"/>
  <c r="N2178" i="12"/>
  <c r="V2178" i="12" s="1"/>
  <c r="F2266" i="12"/>
  <c r="L2267" i="12"/>
  <c r="T2267" i="12" s="1"/>
  <c r="G2311" i="12"/>
  <c r="M2311" i="12" s="1"/>
  <c r="U2311" i="12" s="1"/>
  <c r="M2312" i="12"/>
  <c r="U2312" i="12" s="1"/>
  <c r="G2362" i="12"/>
  <c r="M2363" i="12"/>
  <c r="U2363" i="12" s="1"/>
  <c r="H2408" i="12"/>
  <c r="N2409" i="12"/>
  <c r="V2409" i="12" s="1"/>
  <c r="F2465" i="12"/>
  <c r="L2465" i="12" s="1"/>
  <c r="T2465" i="12" s="1"/>
  <c r="L2466" i="12"/>
  <c r="T2466" i="12" s="1"/>
  <c r="F2691" i="12"/>
  <c r="L2691" i="12" s="1"/>
  <c r="T2691" i="12" s="1"/>
  <c r="L2692" i="12"/>
  <c r="T2692" i="12" s="1"/>
  <c r="H2719" i="12"/>
  <c r="N2719" i="12" s="1"/>
  <c r="V2719" i="12" s="1"/>
  <c r="N2720" i="12"/>
  <c r="V2720" i="12" s="1"/>
  <c r="F2769" i="12"/>
  <c r="L2769" i="12" s="1"/>
  <c r="T2769" i="12" s="1"/>
  <c r="L2770" i="12"/>
  <c r="T2770" i="12" s="1"/>
  <c r="F2828" i="12"/>
  <c r="L2828" i="12" s="1"/>
  <c r="T2828" i="12" s="1"/>
  <c r="L2829" i="12"/>
  <c r="T2829" i="12" s="1"/>
  <c r="F2875" i="12"/>
  <c r="L2875" i="12" s="1"/>
  <c r="T2875" i="12" s="1"/>
  <c r="L2876" i="12"/>
  <c r="T2876" i="12" s="1"/>
  <c r="H2901" i="12"/>
  <c r="N2901" i="12" s="1"/>
  <c r="V2901" i="12" s="1"/>
  <c r="N2902" i="12"/>
  <c r="V2902" i="12" s="1"/>
  <c r="H2935" i="12"/>
  <c r="N2935" i="12" s="1"/>
  <c r="V2935" i="12" s="1"/>
  <c r="N2936" i="12"/>
  <c r="V2936" i="12" s="1"/>
  <c r="F41" i="12"/>
  <c r="L41" i="12" s="1"/>
  <c r="T41" i="12" s="1"/>
  <c r="L42" i="12"/>
  <c r="T42" i="12" s="1"/>
  <c r="H50" i="12"/>
  <c r="N51" i="12"/>
  <c r="V51" i="12" s="1"/>
  <c r="G111" i="12"/>
  <c r="M112" i="12"/>
  <c r="U112" i="12" s="1"/>
  <c r="H151" i="12"/>
  <c r="N152" i="12"/>
  <c r="V152" i="12" s="1"/>
  <c r="G178" i="12"/>
  <c r="M179" i="12"/>
  <c r="U179" i="12" s="1"/>
  <c r="H200" i="12"/>
  <c r="N201" i="12"/>
  <c r="V201" i="12" s="1"/>
  <c r="G265" i="12"/>
  <c r="M266" i="12"/>
  <c r="U266" i="12" s="1"/>
  <c r="H305" i="12"/>
  <c r="N305" i="12" s="1"/>
  <c r="V305" i="12" s="1"/>
  <c r="N306" i="12"/>
  <c r="V306" i="12" s="1"/>
  <c r="G350" i="12"/>
  <c r="M350" i="12" s="1"/>
  <c r="U350" i="12" s="1"/>
  <c r="M351" i="12"/>
  <c r="U351" i="12" s="1"/>
  <c r="G374" i="12"/>
  <c r="M374" i="12" s="1"/>
  <c r="U374" i="12" s="1"/>
  <c r="M375" i="12"/>
  <c r="U375" i="12" s="1"/>
  <c r="F410" i="12"/>
  <c r="L411" i="12"/>
  <c r="T411" i="12" s="1"/>
  <c r="H429" i="12"/>
  <c r="N429" i="12" s="1"/>
  <c r="V429" i="12" s="1"/>
  <c r="N430" i="12"/>
  <c r="V430" i="12" s="1"/>
  <c r="F457" i="12"/>
  <c r="L457" i="12" s="1"/>
  <c r="T457" i="12" s="1"/>
  <c r="L458" i="12"/>
  <c r="T458" i="12" s="1"/>
  <c r="H478" i="12"/>
  <c r="N478" i="12" s="1"/>
  <c r="V478" i="12" s="1"/>
  <c r="N479" i="12"/>
  <c r="V479" i="12" s="1"/>
  <c r="G513" i="12"/>
  <c r="M514" i="12"/>
  <c r="U514" i="12" s="1"/>
  <c r="F533" i="12"/>
  <c r="L533" i="12" s="1"/>
  <c r="T533" i="12" s="1"/>
  <c r="L534" i="12"/>
  <c r="T534" i="12" s="1"/>
  <c r="H541" i="12"/>
  <c r="N541" i="12" s="1"/>
  <c r="V541" i="12" s="1"/>
  <c r="N542" i="12"/>
  <c r="V542" i="12" s="1"/>
  <c r="G555" i="12"/>
  <c r="M555" i="12" s="1"/>
  <c r="U555" i="12" s="1"/>
  <c r="M556" i="12"/>
  <c r="U556" i="12" s="1"/>
  <c r="F600" i="12"/>
  <c r="L600" i="12" s="1"/>
  <c r="T600" i="12" s="1"/>
  <c r="L601" i="12"/>
  <c r="T601" i="12" s="1"/>
  <c r="H608" i="12"/>
  <c r="N608" i="12" s="1"/>
  <c r="V608" i="12" s="1"/>
  <c r="N609" i="12"/>
  <c r="V609" i="12" s="1"/>
  <c r="H659" i="12"/>
  <c r="N659" i="12" s="1"/>
  <c r="V659" i="12" s="1"/>
  <c r="N660" i="12"/>
  <c r="V660" i="12" s="1"/>
  <c r="F699" i="12"/>
  <c r="L699" i="12" s="1"/>
  <c r="T699" i="12" s="1"/>
  <c r="L700" i="12"/>
  <c r="T700" i="12" s="1"/>
  <c r="H710" i="12"/>
  <c r="N710" i="12" s="1"/>
  <c r="V710" i="12" s="1"/>
  <c r="N711" i="12"/>
  <c r="V711" i="12" s="1"/>
  <c r="F732" i="12"/>
  <c r="L732" i="12" s="1"/>
  <c r="T732" i="12" s="1"/>
  <c r="L733" i="12"/>
  <c r="T733" i="12" s="1"/>
  <c r="H757" i="12"/>
  <c r="N757" i="12" s="1"/>
  <c r="V757" i="12" s="1"/>
  <c r="N758" i="12"/>
  <c r="V758" i="12" s="1"/>
  <c r="H919" i="12"/>
  <c r="N919" i="12" s="1"/>
  <c r="V919" i="12" s="1"/>
  <c r="N920" i="12"/>
  <c r="V920" i="12" s="1"/>
  <c r="G999" i="12"/>
  <c r="M999" i="12" s="1"/>
  <c r="U999" i="12" s="1"/>
  <c r="M1000" i="12"/>
  <c r="U1000" i="12" s="1"/>
  <c r="F1052" i="12"/>
  <c r="L1052" i="12" s="1"/>
  <c r="T1052" i="12" s="1"/>
  <c r="L1053" i="12"/>
  <c r="T1053" i="12" s="1"/>
  <c r="G1098" i="12"/>
  <c r="M1098" i="12" s="1"/>
  <c r="U1098" i="12" s="1"/>
  <c r="M1099" i="12"/>
  <c r="U1099" i="12" s="1"/>
  <c r="G1181" i="12"/>
  <c r="M1181" i="12" s="1"/>
  <c r="U1181" i="12" s="1"/>
  <c r="M1182" i="12"/>
  <c r="U1182" i="12" s="1"/>
  <c r="G1308" i="12"/>
  <c r="M1308" i="12" s="1"/>
  <c r="U1308" i="12" s="1"/>
  <c r="M1309" i="12"/>
  <c r="U1309" i="12" s="1"/>
  <c r="F1508" i="12"/>
  <c r="L1509" i="12"/>
  <c r="T1509" i="12" s="1"/>
  <c r="F1895" i="12"/>
  <c r="L1896" i="12"/>
  <c r="T1896" i="12" s="1"/>
  <c r="G2226" i="12"/>
  <c r="M2226" i="12" s="1"/>
  <c r="U2226" i="12" s="1"/>
  <c r="M2227" i="12"/>
  <c r="U2227" i="12" s="1"/>
  <c r="F2773" i="12"/>
  <c r="L2773" i="12" s="1"/>
  <c r="T2773" i="12" s="1"/>
  <c r="L2774" i="12"/>
  <c r="T2774" i="12" s="1"/>
  <c r="F3090" i="12"/>
  <c r="L3091" i="12"/>
  <c r="T3091" i="12" s="1"/>
  <c r="F25" i="12"/>
  <c r="L25" i="12" s="1"/>
  <c r="T25" i="12" s="1"/>
  <c r="L26" i="12"/>
  <c r="T26" i="12" s="1"/>
  <c r="H45" i="12"/>
  <c r="N45" i="12" s="1"/>
  <c r="V45" i="12" s="1"/>
  <c r="N46" i="12"/>
  <c r="V46" i="12" s="1"/>
  <c r="G58" i="12"/>
  <c r="M58" i="12" s="1"/>
  <c r="U58" i="12" s="1"/>
  <c r="M59" i="12"/>
  <c r="U59" i="12" s="1"/>
  <c r="F70" i="12"/>
  <c r="L70" i="12" s="1"/>
  <c r="T70" i="12" s="1"/>
  <c r="L71" i="12"/>
  <c r="T71" i="12" s="1"/>
  <c r="G106" i="12"/>
  <c r="M107" i="12"/>
  <c r="U107" i="12" s="1"/>
  <c r="H142" i="12"/>
  <c r="N142" i="12" s="1"/>
  <c r="V142" i="12" s="1"/>
  <c r="N143" i="12"/>
  <c r="V143" i="12" s="1"/>
  <c r="H178" i="12"/>
  <c r="N179" i="12"/>
  <c r="V179" i="12" s="1"/>
  <c r="F204" i="12"/>
  <c r="L204" i="12" s="1"/>
  <c r="T204" i="12" s="1"/>
  <c r="L205" i="12"/>
  <c r="T205" i="12" s="1"/>
  <c r="H265" i="12"/>
  <c r="N266" i="12"/>
  <c r="V266" i="12" s="1"/>
  <c r="G327" i="12"/>
  <c r="M327" i="12" s="1"/>
  <c r="U327" i="12" s="1"/>
  <c r="M328" i="12"/>
  <c r="U328" i="12" s="1"/>
  <c r="F528" i="12"/>
  <c r="L529" i="12"/>
  <c r="T529" i="12" s="1"/>
  <c r="F547" i="12"/>
  <c r="L547" i="12" s="1"/>
  <c r="T547" i="12" s="1"/>
  <c r="L548" i="12"/>
  <c r="T548" i="12" s="1"/>
  <c r="G600" i="12"/>
  <c r="M600" i="12" s="1"/>
  <c r="U600" i="12" s="1"/>
  <c r="M601" i="12"/>
  <c r="U601" i="12" s="1"/>
  <c r="F728" i="12"/>
  <c r="L728" i="12" s="1"/>
  <c r="T728" i="12" s="1"/>
  <c r="L729" i="12"/>
  <c r="T729" i="12" s="1"/>
  <c r="G897" i="12"/>
  <c r="M897" i="12" s="1"/>
  <c r="U897" i="12" s="1"/>
  <c r="M898" i="12"/>
  <c r="U898" i="12" s="1"/>
  <c r="F923" i="12"/>
  <c r="L923" i="12" s="1"/>
  <c r="T923" i="12" s="1"/>
  <c r="L924" i="12"/>
  <c r="T924" i="12" s="1"/>
  <c r="H1181" i="12"/>
  <c r="N1181" i="12" s="1"/>
  <c r="V1181" i="12" s="1"/>
  <c r="N1182" i="12"/>
  <c r="V1182" i="12" s="1"/>
  <c r="G1250" i="12"/>
  <c r="M1250" i="12" s="1"/>
  <c r="U1250" i="12" s="1"/>
  <c r="M1251" i="12"/>
  <c r="U1251" i="12" s="1"/>
  <c r="G1367" i="12"/>
  <c r="M1367" i="12" s="1"/>
  <c r="U1367" i="12" s="1"/>
  <c r="M1368" i="12"/>
  <c r="U1368" i="12" s="1"/>
  <c r="F1502" i="12"/>
  <c r="L1502" i="12" s="1"/>
  <c r="T1502" i="12" s="1"/>
  <c r="L1503" i="12"/>
  <c r="T1503" i="12" s="1"/>
  <c r="G1553" i="12"/>
  <c r="M1554" i="12"/>
  <c r="U1554" i="12" s="1"/>
  <c r="G1613" i="12"/>
  <c r="M1614" i="12"/>
  <c r="U1614" i="12" s="1"/>
  <c r="F1668" i="12"/>
  <c r="L1669" i="12"/>
  <c r="T1669" i="12" s="1"/>
  <c r="F1704" i="12"/>
  <c r="L1704" i="12" s="1"/>
  <c r="T1704" i="12" s="1"/>
  <c r="L1705" i="12"/>
  <c r="T1705" i="12" s="1"/>
  <c r="H1785" i="12"/>
  <c r="N1786" i="12"/>
  <c r="V1786" i="12" s="1"/>
  <c r="F1838" i="12"/>
  <c r="L1838" i="12" s="1"/>
  <c r="T1838" i="12" s="1"/>
  <c r="L1839" i="12"/>
  <c r="T1839" i="12" s="1"/>
  <c r="F1890" i="12"/>
  <c r="L1891" i="12"/>
  <c r="T1891" i="12" s="1"/>
  <c r="F1934" i="12"/>
  <c r="L1935" i="12"/>
  <c r="T1935" i="12" s="1"/>
  <c r="G1985" i="12"/>
  <c r="M1986" i="12"/>
  <c r="U1986" i="12" s="1"/>
  <c r="F2214" i="12"/>
  <c r="L2218" i="12"/>
  <c r="T2218" i="12" s="1"/>
  <c r="G2696" i="12"/>
  <c r="M2697" i="12"/>
  <c r="U2697" i="12" s="1"/>
  <c r="G2757" i="12"/>
  <c r="M2757" i="12" s="1"/>
  <c r="U2757" i="12" s="1"/>
  <c r="M2758" i="12"/>
  <c r="U2758" i="12" s="1"/>
  <c r="F2798" i="12"/>
  <c r="L2798" i="12" s="1"/>
  <c r="T2798" i="12" s="1"/>
  <c r="L2799" i="12"/>
  <c r="T2799" i="12" s="1"/>
  <c r="G2832" i="12"/>
  <c r="M2832" i="12" s="1"/>
  <c r="U2832" i="12" s="1"/>
  <c r="M2838" i="12"/>
  <c r="U2838" i="12" s="1"/>
  <c r="G2883" i="12"/>
  <c r="M2883" i="12" s="1"/>
  <c r="U2883" i="12" s="1"/>
  <c r="M2884" i="12"/>
  <c r="U2884" i="12" s="1"/>
  <c r="CD1434" i="12"/>
  <c r="CB400" i="12" l="1"/>
  <c r="CA1467" i="12"/>
  <c r="CC2483" i="12"/>
  <c r="CA1466" i="12"/>
  <c r="CA639" i="12"/>
  <c r="CC1466" i="12"/>
  <c r="CB168" i="12"/>
  <c r="CC168" i="12"/>
  <c r="CB1447" i="12"/>
  <c r="CC1447" i="12"/>
  <c r="CA168" i="12"/>
  <c r="CB402" i="12"/>
  <c r="CC1446" i="12"/>
  <c r="CB639" i="12"/>
  <c r="CC2484" i="12"/>
  <c r="CA2483" i="12"/>
  <c r="CC402" i="12"/>
  <c r="CB1446" i="12"/>
  <c r="CA1447" i="12"/>
  <c r="CA1446" i="12"/>
  <c r="CC639" i="12"/>
  <c r="CB2483" i="12"/>
  <c r="CB1466" i="12"/>
  <c r="CC400" i="12"/>
  <c r="CA402" i="12"/>
  <c r="CB1467" i="12"/>
  <c r="CB2484" i="12"/>
  <c r="CA2484" i="12"/>
  <c r="CA400" i="12"/>
  <c r="CC1467" i="12"/>
  <c r="BP31" i="12"/>
  <c r="BV31" i="12" s="1"/>
  <c r="BO416" i="12"/>
  <c r="BU416" i="12" s="1"/>
  <c r="BO407" i="12"/>
  <c r="BU407" i="12" s="1"/>
  <c r="BO399" i="12"/>
  <c r="BU399" i="12" s="1"/>
  <c r="BO31" i="12"/>
  <c r="BU31" i="12" s="1"/>
  <c r="BP416" i="12"/>
  <c r="BV416" i="12" s="1"/>
  <c r="BQ407" i="12"/>
  <c r="BW407" i="12" s="1"/>
  <c r="BQ416" i="12"/>
  <c r="BW416" i="12" s="1"/>
  <c r="BQ31" i="12"/>
  <c r="BW31" i="12" s="1"/>
  <c r="BP407" i="12"/>
  <c r="BV407" i="12" s="1"/>
  <c r="BQ399" i="12"/>
  <c r="BW399" i="12" s="1"/>
  <c r="BP399" i="12"/>
  <c r="BV399" i="12" s="1"/>
  <c r="BD2123" i="12"/>
  <c r="BJ2123" i="12" s="1"/>
  <c r="BC1058" i="12"/>
  <c r="BI1058" i="12" s="1"/>
  <c r="BD862" i="12"/>
  <c r="BJ862" i="12" s="1"/>
  <c r="BC572" i="12"/>
  <c r="BI572" i="12" s="1"/>
  <c r="BE167" i="12"/>
  <c r="BK167" i="12" s="1"/>
  <c r="BC2123" i="12"/>
  <c r="BI2123" i="12" s="1"/>
  <c r="BC1047" i="12"/>
  <c r="BI1047" i="12" s="1"/>
  <c r="BD864" i="12"/>
  <c r="BJ864" i="12" s="1"/>
  <c r="BD581" i="12"/>
  <c r="BJ581" i="12" s="1"/>
  <c r="BD313" i="12"/>
  <c r="BJ313" i="12" s="1"/>
  <c r="BE3025" i="12"/>
  <c r="BK3025" i="12" s="1"/>
  <c r="BE1058" i="12"/>
  <c r="BK1058" i="12" s="1"/>
  <c r="BC876" i="12"/>
  <c r="BI876" i="12" s="1"/>
  <c r="BE592" i="12"/>
  <c r="BK592" i="12" s="1"/>
  <c r="BE319" i="12"/>
  <c r="BK319" i="12" s="1"/>
  <c r="BE415" i="12"/>
  <c r="BK415" i="12" s="1"/>
  <c r="BE1060" i="12"/>
  <c r="BK1060" i="12" s="1"/>
  <c r="BC868" i="12"/>
  <c r="BI868" i="12" s="1"/>
  <c r="BD572" i="12"/>
  <c r="BJ572" i="12" s="1"/>
  <c r="BC120" i="12"/>
  <c r="BI120" i="12" s="1"/>
  <c r="BE1679" i="12"/>
  <c r="BK1679" i="12" s="1"/>
  <c r="BE1049" i="12"/>
  <c r="BK1049" i="12" s="1"/>
  <c r="BE827" i="12"/>
  <c r="BK827" i="12" s="1"/>
  <c r="BE566" i="12"/>
  <c r="BK566" i="12" s="1"/>
  <c r="BE118" i="12"/>
  <c r="BK118" i="12" s="1"/>
  <c r="BD1679" i="12"/>
  <c r="BJ1679" i="12" s="1"/>
  <c r="BE1033" i="12"/>
  <c r="BK1033" i="12" s="1"/>
  <c r="BC862" i="12"/>
  <c r="BI862" i="12" s="1"/>
  <c r="BC574" i="12"/>
  <c r="BI574" i="12" s="1"/>
  <c r="BC286" i="12"/>
  <c r="BI286" i="12" s="1"/>
  <c r="BD2810" i="12"/>
  <c r="BJ2810" i="12" s="1"/>
  <c r="BC1049" i="12"/>
  <c r="BI1049" i="12" s="1"/>
  <c r="BE870" i="12"/>
  <c r="BK870" i="12" s="1"/>
  <c r="BD590" i="12"/>
  <c r="BJ590" i="12" s="1"/>
  <c r="BD315" i="12"/>
  <c r="BJ315" i="12" s="1"/>
  <c r="BD3025" i="12"/>
  <c r="BJ3025" i="12" s="1"/>
  <c r="BD1058" i="12"/>
  <c r="BJ1058" i="12" s="1"/>
  <c r="BE862" i="12"/>
  <c r="BK862" i="12" s="1"/>
  <c r="BC568" i="12"/>
  <c r="BI568" i="12" s="1"/>
  <c r="BE94" i="12"/>
  <c r="BK94" i="12" s="1"/>
  <c r="BE1413" i="12"/>
  <c r="BK1413" i="12" s="1"/>
  <c r="BD949" i="12"/>
  <c r="BJ949" i="12" s="1"/>
  <c r="BC688" i="12"/>
  <c r="BI688" i="12" s="1"/>
  <c r="BE370" i="12"/>
  <c r="BK370" i="12" s="1"/>
  <c r="BD81" i="12"/>
  <c r="BJ81" i="12" s="1"/>
  <c r="BC1411" i="12"/>
  <c r="BI1411" i="12" s="1"/>
  <c r="BD952" i="12"/>
  <c r="BJ952" i="12" s="1"/>
  <c r="BC745" i="12"/>
  <c r="BI745" i="12" s="1"/>
  <c r="BC395" i="12"/>
  <c r="BI395" i="12" s="1"/>
  <c r="BD118" i="12"/>
  <c r="BJ118" i="12" s="1"/>
  <c r="BE1628" i="12"/>
  <c r="BK1628" i="12" s="1"/>
  <c r="BD955" i="12"/>
  <c r="BJ955" i="12" s="1"/>
  <c r="BD769" i="12"/>
  <c r="BJ769" i="12" s="1"/>
  <c r="BD507" i="12"/>
  <c r="BJ507" i="12" s="1"/>
  <c r="BC167" i="12"/>
  <c r="BI167" i="12" s="1"/>
  <c r="BE1633" i="12"/>
  <c r="BK1633" i="12" s="1"/>
  <c r="BE949" i="12"/>
  <c r="BK949" i="12" s="1"/>
  <c r="BD688" i="12"/>
  <c r="BJ688" i="12" s="1"/>
  <c r="BC372" i="12"/>
  <c r="BI372" i="12" s="1"/>
  <c r="BD414" i="12"/>
  <c r="BJ414" i="12" s="1"/>
  <c r="BE1284" i="12"/>
  <c r="BK1284" i="12" s="1"/>
  <c r="BC905" i="12"/>
  <c r="BI905" i="12" s="1"/>
  <c r="BE598" i="12"/>
  <c r="BK598" i="12" s="1"/>
  <c r="BC319" i="12"/>
  <c r="BI319" i="12" s="1"/>
  <c r="BD3047" i="12"/>
  <c r="BJ3047" i="12" s="1"/>
  <c r="BE1079" i="12"/>
  <c r="BK1079" i="12" s="1"/>
  <c r="BE915" i="12"/>
  <c r="BK915" i="12" s="1"/>
  <c r="BE627" i="12"/>
  <c r="BK627" i="12" s="1"/>
  <c r="BE348" i="12"/>
  <c r="BK348" i="12" s="1"/>
  <c r="BC414" i="12"/>
  <c r="BI414" i="12" s="1"/>
  <c r="BC1284" i="12"/>
  <c r="BI1284" i="12" s="1"/>
  <c r="BD929" i="12"/>
  <c r="BJ929" i="12" s="1"/>
  <c r="BD667" i="12"/>
  <c r="BJ667" i="12" s="1"/>
  <c r="BD372" i="12"/>
  <c r="BJ372" i="12" s="1"/>
  <c r="BC83" i="12"/>
  <c r="BI83" i="12" s="1"/>
  <c r="BE1300" i="12"/>
  <c r="BK1300" i="12" s="1"/>
  <c r="BC915" i="12"/>
  <c r="BI915" i="12" s="1"/>
  <c r="BC627" i="12"/>
  <c r="BI627" i="12" s="1"/>
  <c r="BD319" i="12"/>
  <c r="BJ319" i="12" s="1"/>
  <c r="BD1633" i="12"/>
  <c r="BJ1633" i="12" s="1"/>
  <c r="BE978" i="12"/>
  <c r="BK978" i="12" s="1"/>
  <c r="BE747" i="12"/>
  <c r="BK747" i="12" s="1"/>
  <c r="BC393" i="12"/>
  <c r="BI393" i="12" s="1"/>
  <c r="BC91" i="12"/>
  <c r="BI91" i="12" s="1"/>
  <c r="BE1422" i="12"/>
  <c r="BK1422" i="12" s="1"/>
  <c r="BD978" i="12"/>
  <c r="BJ978" i="12" s="1"/>
  <c r="BE769" i="12"/>
  <c r="BK769" i="12" s="1"/>
  <c r="BE507" i="12"/>
  <c r="BK507" i="12" s="1"/>
  <c r="BD167" i="12"/>
  <c r="BJ167" i="12" s="1"/>
  <c r="BC2125" i="12"/>
  <c r="BI2125" i="12" s="1"/>
  <c r="BD980" i="12"/>
  <c r="BJ980" i="12" s="1"/>
  <c r="BC827" i="12"/>
  <c r="BI827" i="12" s="1"/>
  <c r="BD568" i="12"/>
  <c r="BJ568" i="12" s="1"/>
  <c r="BD280" i="12"/>
  <c r="BJ280" i="12" s="1"/>
  <c r="BE2123" i="12"/>
  <c r="BK2123" i="12" s="1"/>
  <c r="BC980" i="12"/>
  <c r="BI980" i="12" s="1"/>
  <c r="BC769" i="12"/>
  <c r="BI769" i="12" s="1"/>
  <c r="BD393" i="12"/>
  <c r="BJ393" i="12" s="1"/>
  <c r="BD29" i="12"/>
  <c r="BJ29" i="12" s="1"/>
  <c r="BC1628" i="12"/>
  <c r="BI1628" i="12" s="1"/>
  <c r="BE952" i="12"/>
  <c r="BK952" i="12" s="1"/>
  <c r="BD745" i="12"/>
  <c r="BJ745" i="12" s="1"/>
  <c r="BE386" i="12"/>
  <c r="BK386" i="12" s="1"/>
  <c r="BE83" i="12"/>
  <c r="BK83" i="12" s="1"/>
  <c r="BD1413" i="12"/>
  <c r="BJ1413" i="12" s="1"/>
  <c r="BE955" i="12"/>
  <c r="BK955" i="12" s="1"/>
  <c r="BD747" i="12"/>
  <c r="BJ747" i="12" s="1"/>
  <c r="BD398" i="12"/>
  <c r="BJ398" i="12" s="1"/>
  <c r="BE120" i="12"/>
  <c r="BK120" i="12" s="1"/>
  <c r="BC1635" i="12"/>
  <c r="BI1635" i="12" s="1"/>
  <c r="BC978" i="12"/>
  <c r="BI978" i="12" s="1"/>
  <c r="BE773" i="12"/>
  <c r="BK773" i="12" s="1"/>
  <c r="BC566" i="12"/>
  <c r="BI566" i="12" s="1"/>
  <c r="BC278" i="12"/>
  <c r="BI278" i="12" s="1"/>
  <c r="BE1667" i="12"/>
  <c r="BK1667" i="12" s="1"/>
  <c r="BC955" i="12"/>
  <c r="BI955" i="12" s="1"/>
  <c r="BE745" i="12"/>
  <c r="BK745" i="12" s="1"/>
  <c r="BC388" i="12"/>
  <c r="BI388" i="12" s="1"/>
  <c r="BE405" i="12"/>
  <c r="BK405" i="12" s="1"/>
  <c r="BC1294" i="12"/>
  <c r="BI1294" i="12" s="1"/>
  <c r="BD907" i="12"/>
  <c r="BJ907" i="12" s="1"/>
  <c r="BE625" i="12"/>
  <c r="BK625" i="12" s="1"/>
  <c r="BD321" i="12"/>
  <c r="BJ321" i="12" s="1"/>
  <c r="BD406" i="12"/>
  <c r="BJ406" i="12" s="1"/>
  <c r="BD1270" i="12"/>
  <c r="BJ1270" i="12" s="1"/>
  <c r="BE929" i="12"/>
  <c r="BK929" i="12" s="1"/>
  <c r="BD665" i="12"/>
  <c r="BJ665" i="12" s="1"/>
  <c r="BD370" i="12"/>
  <c r="BJ370" i="12" s="1"/>
  <c r="BC81" i="12"/>
  <c r="BI81" i="12" s="1"/>
  <c r="BE1294" i="12"/>
  <c r="BK1294" i="12" s="1"/>
  <c r="BE931" i="12"/>
  <c r="BK931" i="12" s="1"/>
  <c r="BE671" i="12"/>
  <c r="BK671" i="12" s="1"/>
  <c r="BC386" i="12"/>
  <c r="BI386" i="12" s="1"/>
  <c r="BE91" i="12"/>
  <c r="BK91" i="12" s="1"/>
  <c r="BD1386" i="12"/>
  <c r="BJ1386" i="12" s="1"/>
  <c r="BD917" i="12"/>
  <c r="BJ917" i="12" s="1"/>
  <c r="BC667" i="12"/>
  <c r="BI667" i="12" s="1"/>
  <c r="BE321" i="12"/>
  <c r="BK321" i="12" s="1"/>
  <c r="BE2125" i="12"/>
  <c r="BK2125" i="12" s="1"/>
  <c r="BD1060" i="12"/>
  <c r="BJ1060" i="12" s="1"/>
  <c r="BE864" i="12"/>
  <c r="BK864" i="12" s="1"/>
  <c r="BD574" i="12"/>
  <c r="BJ574" i="12" s="1"/>
  <c r="BE278" i="12"/>
  <c r="BK278" i="12" s="1"/>
  <c r="BD2125" i="12"/>
  <c r="BJ2125" i="12" s="1"/>
  <c r="BD1049" i="12"/>
  <c r="BJ1049" i="12" s="1"/>
  <c r="BE868" i="12"/>
  <c r="BK868" i="12" s="1"/>
  <c r="BE590" i="12"/>
  <c r="BK590" i="12" s="1"/>
  <c r="BE315" i="12"/>
  <c r="BK315" i="12" s="1"/>
  <c r="BC3047" i="12"/>
  <c r="BI3047" i="12" s="1"/>
  <c r="BC1077" i="12"/>
  <c r="BI1077" i="12" s="1"/>
  <c r="BC893" i="12"/>
  <c r="BI893" i="12" s="1"/>
  <c r="BC598" i="12"/>
  <c r="BI598" i="12" s="1"/>
  <c r="BE333" i="12"/>
  <c r="BK333" i="12" s="1"/>
  <c r="BC30" i="12"/>
  <c r="BI30" i="12" s="1"/>
  <c r="BE1075" i="12"/>
  <c r="BK1075" i="12" s="1"/>
  <c r="BD870" i="12"/>
  <c r="BJ870" i="12" s="1"/>
  <c r="BE574" i="12"/>
  <c r="BK574" i="12" s="1"/>
  <c r="BC280" i="12"/>
  <c r="BI280" i="12" s="1"/>
  <c r="BC1386" i="12"/>
  <c r="BI1386" i="12" s="1"/>
  <c r="BC931" i="12"/>
  <c r="BI931" i="12" s="1"/>
  <c r="BC671" i="12"/>
  <c r="BI671" i="12" s="1"/>
  <c r="BD335" i="12"/>
  <c r="BJ335" i="12" s="1"/>
  <c r="BE30" i="12"/>
  <c r="BK30" i="12" s="1"/>
  <c r="BD1284" i="12"/>
  <c r="BJ1284" i="12" s="1"/>
  <c r="BE941" i="12"/>
  <c r="BK941" i="12" s="1"/>
  <c r="BC673" i="12"/>
  <c r="BI673" i="12" s="1"/>
  <c r="BD386" i="12"/>
  <c r="BJ386" i="12" s="1"/>
  <c r="BC94" i="12"/>
  <c r="BI94" i="12" s="1"/>
  <c r="BC1413" i="12"/>
  <c r="BI1413" i="12" s="1"/>
  <c r="BD941" i="12"/>
  <c r="BJ941" i="12" s="1"/>
  <c r="BE688" i="12"/>
  <c r="BK688" i="12" s="1"/>
  <c r="BE393" i="12"/>
  <c r="BK393" i="12" s="1"/>
  <c r="BC118" i="12"/>
  <c r="BI118" i="12" s="1"/>
  <c r="BC1422" i="12"/>
  <c r="BI1422" i="12" s="1"/>
  <c r="BD931" i="12"/>
  <c r="BJ931" i="12" s="1"/>
  <c r="BE673" i="12"/>
  <c r="BK673" i="12" s="1"/>
  <c r="BE335" i="12"/>
  <c r="BK335" i="12" s="1"/>
  <c r="BE414" i="12"/>
  <c r="BK414" i="12" s="1"/>
  <c r="BD1300" i="12"/>
  <c r="BJ1300" i="12" s="1"/>
  <c r="BC917" i="12"/>
  <c r="BI917" i="12" s="1"/>
  <c r="BE665" i="12"/>
  <c r="BK665" i="12" s="1"/>
  <c r="BC333" i="12"/>
  <c r="BI333" i="12" s="1"/>
  <c r="BC406" i="12"/>
  <c r="BI406" i="12" s="1"/>
  <c r="BE1272" i="12"/>
  <c r="BK1272" i="12" s="1"/>
  <c r="BD939" i="12"/>
  <c r="BJ939" i="12" s="1"/>
  <c r="BE667" i="12"/>
  <c r="BK667" i="12" s="1"/>
  <c r="BE372" i="12"/>
  <c r="BK372" i="12" s="1"/>
  <c r="BD83" i="12"/>
  <c r="BJ83" i="12" s="1"/>
  <c r="BE1386" i="12"/>
  <c r="BK1386" i="12" s="1"/>
  <c r="BC939" i="12"/>
  <c r="BI939" i="12" s="1"/>
  <c r="BD686" i="12"/>
  <c r="BJ686" i="12" s="1"/>
  <c r="BD388" i="12"/>
  <c r="BJ388" i="12" s="1"/>
  <c r="BC97" i="12"/>
  <c r="BI97" i="12" s="1"/>
  <c r="BE1411" i="12"/>
  <c r="BK1411" i="12" s="1"/>
  <c r="BC929" i="12"/>
  <c r="BI929" i="12" s="1"/>
  <c r="BD671" i="12"/>
  <c r="BJ671" i="12" s="1"/>
  <c r="BD333" i="12"/>
  <c r="BJ333" i="12" s="1"/>
  <c r="BE2808" i="12"/>
  <c r="BK2808" i="12" s="1"/>
  <c r="BD1075" i="12"/>
  <c r="BJ1075" i="12" s="1"/>
  <c r="BC870" i="12"/>
  <c r="BI870" i="12" s="1"/>
  <c r="BE581" i="12"/>
  <c r="BK581" i="12" s="1"/>
  <c r="BC284" i="12"/>
  <c r="BI284" i="12" s="1"/>
  <c r="BE2710" i="12"/>
  <c r="BK2710" i="12" s="1"/>
  <c r="BC1060" i="12"/>
  <c r="BI1060" i="12" s="1"/>
  <c r="BC874" i="12"/>
  <c r="BI874" i="12" s="1"/>
  <c r="BC596" i="12"/>
  <c r="BI596" i="12" s="1"/>
  <c r="BC321" i="12"/>
  <c r="BI321" i="12" s="1"/>
  <c r="BD405" i="12"/>
  <c r="BJ405" i="12" s="1"/>
  <c r="BD1079" i="12"/>
  <c r="BJ1079" i="12" s="1"/>
  <c r="BE905" i="12"/>
  <c r="BK905" i="12" s="1"/>
  <c r="BC625" i="12"/>
  <c r="BI625" i="12" s="1"/>
  <c r="BC346" i="12"/>
  <c r="BI346" i="12" s="1"/>
  <c r="BD415" i="12"/>
  <c r="BJ415" i="12" s="1"/>
  <c r="BC1079" i="12"/>
  <c r="BI1079" i="12" s="1"/>
  <c r="BE874" i="12"/>
  <c r="BK874" i="12" s="1"/>
  <c r="BC590" i="12"/>
  <c r="BI590" i="12" s="1"/>
  <c r="BD284" i="12"/>
  <c r="BJ284" i="12" s="1"/>
  <c r="BE1635" i="12"/>
  <c r="BK1635" i="12" s="1"/>
  <c r="BE1031" i="12"/>
  <c r="BK1031" i="12" s="1"/>
  <c r="BC773" i="12"/>
  <c r="BI773" i="12" s="1"/>
  <c r="BD395" i="12"/>
  <c r="BJ395" i="12" s="1"/>
  <c r="BD94" i="12"/>
  <c r="BJ94" i="12" s="1"/>
  <c r="BC1633" i="12"/>
  <c r="BI1633" i="12" s="1"/>
  <c r="BE980" i="12"/>
  <c r="BK980" i="12" s="1"/>
  <c r="BC825" i="12"/>
  <c r="BI825" i="12" s="1"/>
  <c r="BD566" i="12"/>
  <c r="BJ566" i="12" s="1"/>
  <c r="BD278" i="12"/>
  <c r="BJ278" i="12" s="1"/>
  <c r="BD2710" i="12"/>
  <c r="BJ2710" i="12" s="1"/>
  <c r="BC1031" i="12"/>
  <c r="BI1031" i="12" s="1"/>
  <c r="BC864" i="12"/>
  <c r="BI864" i="12" s="1"/>
  <c r="BE572" i="12"/>
  <c r="BK572" i="12" s="1"/>
  <c r="BE284" i="12"/>
  <c r="BK284" i="12" s="1"/>
  <c r="BC2710" i="12"/>
  <c r="BI2710" i="12" s="1"/>
  <c r="BC1033" i="12"/>
  <c r="BI1033" i="12" s="1"/>
  <c r="BD773" i="12"/>
  <c r="BJ773" i="12" s="1"/>
  <c r="BE395" i="12"/>
  <c r="BK395" i="12" s="1"/>
  <c r="BE81" i="12"/>
  <c r="BK81" i="12" s="1"/>
  <c r="BE3047" i="12"/>
  <c r="BK3047" i="12" s="1"/>
  <c r="BE1270" i="12"/>
  <c r="BK1270" i="12" s="1"/>
  <c r="BE876" i="12"/>
  <c r="BK876" i="12" s="1"/>
  <c r="BD596" i="12"/>
  <c r="BJ596" i="12" s="1"/>
  <c r="BE313" i="12"/>
  <c r="BK313" i="12" s="1"/>
  <c r="BE2810" i="12"/>
  <c r="BK2810" i="12" s="1"/>
  <c r="BD1077" i="12"/>
  <c r="BJ1077" i="12" s="1"/>
  <c r="BC907" i="12"/>
  <c r="BI907" i="12" s="1"/>
  <c r="BD625" i="12"/>
  <c r="BJ625" i="12" s="1"/>
  <c r="BD346" i="12"/>
  <c r="BJ346" i="12" s="1"/>
  <c r="BE29" i="12"/>
  <c r="BK29" i="12" s="1"/>
  <c r="BD1272" i="12"/>
  <c r="BJ1272" i="12" s="1"/>
  <c r="BE917" i="12"/>
  <c r="BK917" i="12" s="1"/>
  <c r="BC665" i="12"/>
  <c r="BI665" i="12" s="1"/>
  <c r="BC370" i="12"/>
  <c r="BI370" i="12" s="1"/>
  <c r="BD30" i="12"/>
  <c r="BJ30" i="12" s="1"/>
  <c r="BD1294" i="12"/>
  <c r="BJ1294" i="12" s="1"/>
  <c r="BE907" i="12"/>
  <c r="BK907" i="12" s="1"/>
  <c r="BE596" i="12"/>
  <c r="BK596" i="12" s="1"/>
  <c r="BC315" i="12"/>
  <c r="BI315" i="12" s="1"/>
  <c r="BC3025" i="12"/>
  <c r="BI3025" i="12" s="1"/>
  <c r="BE1077" i="12"/>
  <c r="BK1077" i="12" s="1"/>
  <c r="BD874" i="12"/>
  <c r="BJ874" i="12" s="1"/>
  <c r="BC592" i="12"/>
  <c r="BI592" i="12" s="1"/>
  <c r="BD286" i="12"/>
  <c r="BJ286" i="12" s="1"/>
  <c r="BD2808" i="12"/>
  <c r="BJ2808" i="12" s="1"/>
  <c r="BC1075" i="12"/>
  <c r="BI1075" i="12" s="1"/>
  <c r="BD876" i="12"/>
  <c r="BJ876" i="12" s="1"/>
  <c r="BD598" i="12"/>
  <c r="BJ598" i="12" s="1"/>
  <c r="BC335" i="12"/>
  <c r="BI335" i="12" s="1"/>
  <c r="BC405" i="12"/>
  <c r="BI405" i="12" s="1"/>
  <c r="BC1270" i="12"/>
  <c r="BI1270" i="12" s="1"/>
  <c r="BD915" i="12"/>
  <c r="BJ915" i="12" s="1"/>
  <c r="BD627" i="12"/>
  <c r="BJ627" i="12" s="1"/>
  <c r="BD348" i="12"/>
  <c r="BJ348" i="12" s="1"/>
  <c r="BE406" i="12"/>
  <c r="BK406" i="12" s="1"/>
  <c r="BC1272" i="12"/>
  <c r="BI1272" i="12" s="1"/>
  <c r="BD905" i="12"/>
  <c r="BJ905" i="12" s="1"/>
  <c r="BD592" i="12"/>
  <c r="BJ592" i="12" s="1"/>
  <c r="BE286" i="12"/>
  <c r="BK286" i="12" s="1"/>
  <c r="BD1667" i="12"/>
  <c r="BJ1667" i="12" s="1"/>
  <c r="BD1047" i="12"/>
  <c r="BJ1047" i="12" s="1"/>
  <c r="BD825" i="12"/>
  <c r="BJ825" i="12" s="1"/>
  <c r="BE398" i="12"/>
  <c r="BK398" i="12" s="1"/>
  <c r="BE97" i="12"/>
  <c r="BK97" i="12" s="1"/>
  <c r="BD1635" i="12"/>
  <c r="BJ1635" i="12" s="1"/>
  <c r="BD1031" i="12"/>
  <c r="BJ1031" i="12" s="1"/>
  <c r="BD827" i="12"/>
  <c r="BJ827" i="12" s="1"/>
  <c r="BE568" i="12"/>
  <c r="BK568" i="12" s="1"/>
  <c r="BE280" i="12"/>
  <c r="BK280" i="12" s="1"/>
  <c r="BC2808" i="12"/>
  <c r="BI2808" i="12" s="1"/>
  <c r="BD1033" i="12"/>
  <c r="BJ1033" i="12" s="1"/>
  <c r="BD868" i="12"/>
  <c r="BJ868" i="12" s="1"/>
  <c r="BC581" i="12"/>
  <c r="BI581" i="12" s="1"/>
  <c r="BC313" i="12"/>
  <c r="BI313" i="12" s="1"/>
  <c r="BC2810" i="12"/>
  <c r="BI2810" i="12" s="1"/>
  <c r="BE1047" i="12"/>
  <c r="BK1047" i="12" s="1"/>
  <c r="BE825" i="12"/>
  <c r="BK825" i="12" s="1"/>
  <c r="BC507" i="12"/>
  <c r="BI507" i="12" s="1"/>
  <c r="BD91" i="12"/>
  <c r="BJ91" i="12" s="1"/>
  <c r="BD1411" i="12"/>
  <c r="BJ1411" i="12" s="1"/>
  <c r="BE939" i="12"/>
  <c r="BK939" i="12" s="1"/>
  <c r="BD673" i="12"/>
  <c r="BJ673" i="12" s="1"/>
  <c r="BE346" i="12"/>
  <c r="BK346" i="12" s="1"/>
  <c r="BC415" i="12"/>
  <c r="BI415" i="12" s="1"/>
  <c r="BC1300" i="12"/>
  <c r="BI1300" i="12" s="1"/>
  <c r="BC949" i="12"/>
  <c r="BI949" i="12" s="1"/>
  <c r="BE686" i="12"/>
  <c r="BK686" i="12" s="1"/>
  <c r="BE388" i="12"/>
  <c r="BK388" i="12" s="1"/>
  <c r="BD97" i="12"/>
  <c r="BJ97" i="12" s="1"/>
  <c r="BD1422" i="12"/>
  <c r="BJ1422" i="12" s="1"/>
  <c r="BC952" i="12"/>
  <c r="BI952" i="12" s="1"/>
  <c r="BC747" i="12"/>
  <c r="BI747" i="12" s="1"/>
  <c r="BC398" i="12"/>
  <c r="BI398" i="12" s="1"/>
  <c r="BD120" i="12"/>
  <c r="BJ120" i="12" s="1"/>
  <c r="BD1628" i="12"/>
  <c r="BJ1628" i="12" s="1"/>
  <c r="BC941" i="12"/>
  <c r="BI941" i="12" s="1"/>
  <c r="BC686" i="12"/>
  <c r="BI686" i="12" s="1"/>
  <c r="BC348" i="12"/>
  <c r="BI348" i="12" s="1"/>
  <c r="BC29" i="12"/>
  <c r="BI29" i="12" s="1"/>
  <c r="G783" i="12"/>
  <c r="M783" i="12" s="1"/>
  <c r="U783" i="12" s="1"/>
  <c r="AD783" i="12" s="1"/>
  <c r="AK3007" i="12"/>
  <c r="AS3007" i="12" s="1"/>
  <c r="AY3007" i="12" s="1"/>
  <c r="AJ2455" i="12"/>
  <c r="AR2455" i="12" s="1"/>
  <c r="AX2455" i="12" s="1"/>
  <c r="AK2027" i="12"/>
  <c r="AS2027" i="12" s="1"/>
  <c r="AY2027" i="12" s="1"/>
  <c r="AK1224" i="12"/>
  <c r="AS1224" i="12" s="1"/>
  <c r="AY1224" i="12" s="1"/>
  <c r="AK838" i="12"/>
  <c r="AS838" i="12" s="1"/>
  <c r="AY838" i="12" s="1"/>
  <c r="AI295" i="12"/>
  <c r="AM295" i="12" s="1"/>
  <c r="AQ295" i="12" s="1"/>
  <c r="AW295" i="12" s="1"/>
  <c r="AI136" i="12"/>
  <c r="AM136" i="12" s="1"/>
  <c r="AQ136" i="12" s="1"/>
  <c r="AW136" i="12" s="1"/>
  <c r="AK988" i="12"/>
  <c r="AS988" i="12" s="1"/>
  <c r="AY988" i="12" s="1"/>
  <c r="AI880" i="12"/>
  <c r="AM880" i="12" s="1"/>
  <c r="AQ880" i="12" s="1"/>
  <c r="AW880" i="12" s="1"/>
  <c r="AK810" i="12"/>
  <c r="AS810" i="12" s="1"/>
  <c r="AY810" i="12" s="1"/>
  <c r="AJ722" i="12"/>
  <c r="AR722" i="12" s="1"/>
  <c r="AX722" i="12" s="1"/>
  <c r="AI174" i="12"/>
  <c r="AM174" i="12" s="1"/>
  <c r="AQ174" i="12" s="1"/>
  <c r="AW174" i="12" s="1"/>
  <c r="AK22" i="12"/>
  <c r="AS22" i="12" s="1"/>
  <c r="AY22" i="12" s="1"/>
  <c r="AJ2789" i="12"/>
  <c r="AR2789" i="12" s="1"/>
  <c r="AX2789" i="12" s="1"/>
  <c r="AK2383" i="12"/>
  <c r="AS2383" i="12" s="1"/>
  <c r="AY2383" i="12" s="1"/>
  <c r="AK1659" i="12"/>
  <c r="AS1659" i="12" s="1"/>
  <c r="AY1659" i="12" s="1"/>
  <c r="AI1063" i="12"/>
  <c r="AM1063" i="12" s="1"/>
  <c r="AQ1063" i="12" s="1"/>
  <c r="AW1063" i="12" s="1"/>
  <c r="AJ718" i="12"/>
  <c r="AR718" i="12" s="1"/>
  <c r="AX718" i="12" s="1"/>
  <c r="AJ2842" i="12"/>
  <c r="AR2842" i="12" s="1"/>
  <c r="AX2842" i="12" s="1"/>
  <c r="AI2422" i="12"/>
  <c r="AM2422" i="12" s="1"/>
  <c r="AQ2422" i="12" s="1"/>
  <c r="AW2422" i="12" s="1"/>
  <c r="AI1971" i="12"/>
  <c r="AM1971" i="12" s="1"/>
  <c r="AQ1971" i="12" s="1"/>
  <c r="AW1971" i="12" s="1"/>
  <c r="AI1095" i="12"/>
  <c r="AM1095" i="12" s="1"/>
  <c r="AQ1095" i="12" s="1"/>
  <c r="AW1095" i="12" s="1"/>
  <c r="AI2863" i="12"/>
  <c r="AM2863" i="12" s="1"/>
  <c r="AQ2863" i="12" s="1"/>
  <c r="AW2863" i="12" s="1"/>
  <c r="AK1166" i="12"/>
  <c r="AS1166" i="12" s="1"/>
  <c r="AY1166" i="12" s="1"/>
  <c r="AK295" i="12"/>
  <c r="AS295" i="12" s="1"/>
  <c r="AY295" i="12" s="1"/>
  <c r="AJ67" i="12"/>
  <c r="AR67" i="12" s="1"/>
  <c r="AX67" i="12" s="1"/>
  <c r="AJ2964" i="12"/>
  <c r="AR2964" i="12" s="1"/>
  <c r="AX2964" i="12" s="1"/>
  <c r="AJ2716" i="12"/>
  <c r="AR2716" i="12" s="1"/>
  <c r="AX2716" i="12" s="1"/>
  <c r="AI2377" i="12"/>
  <c r="AM2377" i="12" s="1"/>
  <c r="AQ2377" i="12" s="1"/>
  <c r="AW2377" i="12" s="1"/>
  <c r="AI1463" i="12"/>
  <c r="AM1463" i="12" s="1"/>
  <c r="AQ1463" i="12" s="1"/>
  <c r="AW1463" i="12" s="1"/>
  <c r="AK1024" i="12"/>
  <c r="AS1024" i="12" s="1"/>
  <c r="AY1024" i="12" s="1"/>
  <c r="AJ3096" i="12"/>
  <c r="AR3096" i="12" s="1"/>
  <c r="AX3096" i="12" s="1"/>
  <c r="AK2958" i="12"/>
  <c r="AS2958" i="12" s="1"/>
  <c r="AY2958" i="12" s="1"/>
  <c r="AK2688" i="12"/>
  <c r="AS2688" i="12" s="1"/>
  <c r="AY2688" i="12" s="1"/>
  <c r="AJ2383" i="12"/>
  <c r="AR2383" i="12" s="1"/>
  <c r="AX2383" i="12" s="1"/>
  <c r="AK1880" i="12"/>
  <c r="AS1880" i="12" s="1"/>
  <c r="AY1880" i="12" s="1"/>
  <c r="AK1480" i="12"/>
  <c r="AS1480" i="12" s="1"/>
  <c r="AY1480" i="12" s="1"/>
  <c r="AK1086" i="12"/>
  <c r="AS1086" i="12" s="1"/>
  <c r="AY1086" i="12" s="1"/>
  <c r="AJ2958" i="12"/>
  <c r="AR2958" i="12" s="1"/>
  <c r="AX2958" i="12" s="1"/>
  <c r="AI2842" i="12"/>
  <c r="AM2842" i="12" s="1"/>
  <c r="AQ2842" i="12" s="1"/>
  <c r="AW2842" i="12" s="1"/>
  <c r="AI2685" i="12"/>
  <c r="AM2685" i="12" s="1"/>
  <c r="AQ2685" i="12" s="1"/>
  <c r="AW2685" i="12" s="1"/>
  <c r="AI2458" i="12"/>
  <c r="AM2458" i="12" s="1"/>
  <c r="AQ2458" i="12" s="1"/>
  <c r="AW2458" i="12" s="1"/>
  <c r="AK2119" i="12"/>
  <c r="AS2119" i="12" s="1"/>
  <c r="AY2119" i="12" s="1"/>
  <c r="AI2027" i="12"/>
  <c r="AM2027" i="12" s="1"/>
  <c r="AQ2027" i="12" s="1"/>
  <c r="AW2027" i="12" s="1"/>
  <c r="AI1832" i="12"/>
  <c r="AM1832" i="12" s="1"/>
  <c r="AQ1832" i="12" s="1"/>
  <c r="AW1832" i="12" s="1"/>
  <c r="AK1531" i="12"/>
  <c r="AS1531" i="12" s="1"/>
  <c r="AY1531" i="12" s="1"/>
  <c r="AJ1227" i="12"/>
  <c r="AR1227" i="12" s="1"/>
  <c r="AX1227" i="12" s="1"/>
  <c r="AJ2885" i="12"/>
  <c r="AR2885" i="12" s="1"/>
  <c r="AX2885" i="12" s="1"/>
  <c r="AJ2698" i="12"/>
  <c r="AR2698" i="12" s="1"/>
  <c r="AX2698" i="12" s="1"/>
  <c r="AI2309" i="12"/>
  <c r="AM2309" i="12" s="1"/>
  <c r="AQ2309" i="12" s="1"/>
  <c r="AW2309" i="12" s="1"/>
  <c r="AJ1987" i="12"/>
  <c r="AR1987" i="12" s="1"/>
  <c r="AX1987" i="12" s="1"/>
  <c r="AK1787" i="12"/>
  <c r="AS1787" i="12" s="1"/>
  <c r="AY1787" i="12" s="1"/>
  <c r="AK1575" i="12"/>
  <c r="AS1575" i="12" s="1"/>
  <c r="AY1575" i="12" s="1"/>
  <c r="AK1331" i="12"/>
  <c r="AS1331" i="12" s="1"/>
  <c r="AY1331" i="12" s="1"/>
  <c r="AJ1067" i="12"/>
  <c r="AR1067" i="12" s="1"/>
  <c r="AX1067" i="12" s="1"/>
  <c r="AK855" i="12"/>
  <c r="AS855" i="12" s="1"/>
  <c r="AY855" i="12" s="1"/>
  <c r="AK755" i="12"/>
  <c r="AS755" i="12" s="1"/>
  <c r="AY755" i="12" s="1"/>
  <c r="AJ535" i="12"/>
  <c r="AR535" i="12" s="1"/>
  <c r="AX535" i="12" s="1"/>
  <c r="AK303" i="12"/>
  <c r="AS303" i="12" s="1"/>
  <c r="AY303" i="12" s="1"/>
  <c r="AK180" i="12"/>
  <c r="AS180" i="12" s="1"/>
  <c r="AY180" i="12" s="1"/>
  <c r="AI137" i="12"/>
  <c r="AM137" i="12" s="1"/>
  <c r="AQ137" i="12" s="1"/>
  <c r="AW137" i="12" s="1"/>
  <c r="AI72" i="12"/>
  <c r="AM72" i="12" s="1"/>
  <c r="AQ72" i="12" s="1"/>
  <c r="AW72" i="12" s="1"/>
  <c r="AI3092" i="12"/>
  <c r="AM3092" i="12" s="1"/>
  <c r="AQ3092" i="12" s="1"/>
  <c r="AW3092" i="12" s="1"/>
  <c r="AI1510" i="12"/>
  <c r="AM1510" i="12" s="1"/>
  <c r="AQ1510" i="12" s="1"/>
  <c r="AW1510" i="12" s="1"/>
  <c r="AI1054" i="12"/>
  <c r="AM1054" i="12" s="1"/>
  <c r="AQ1054" i="12" s="1"/>
  <c r="AW1054" i="12" s="1"/>
  <c r="AK962" i="12"/>
  <c r="AS962" i="12" s="1"/>
  <c r="AY962" i="12" s="1"/>
  <c r="AI881" i="12"/>
  <c r="AM881" i="12" s="1"/>
  <c r="AQ881" i="12" s="1"/>
  <c r="AW881" i="12" s="1"/>
  <c r="AK811" i="12"/>
  <c r="AS811" i="12" s="1"/>
  <c r="AY811" i="12" s="1"/>
  <c r="AI752" i="12"/>
  <c r="AM752" i="12" s="1"/>
  <c r="AQ752" i="12" s="1"/>
  <c r="AW752" i="12" s="1"/>
  <c r="AI701" i="12"/>
  <c r="AM701" i="12" s="1"/>
  <c r="AQ701" i="12" s="1"/>
  <c r="AW701" i="12" s="1"/>
  <c r="AJ557" i="12"/>
  <c r="AR557" i="12" s="1"/>
  <c r="AX557" i="12" s="1"/>
  <c r="AJ495" i="12"/>
  <c r="AR495" i="12" s="1"/>
  <c r="AX495" i="12" s="1"/>
  <c r="AK431" i="12"/>
  <c r="AS431" i="12" s="1"/>
  <c r="AY431" i="12" s="1"/>
  <c r="AK307" i="12"/>
  <c r="AS307" i="12" s="1"/>
  <c r="AY307" i="12" s="1"/>
  <c r="AK184" i="12"/>
  <c r="AS184" i="12" s="1"/>
  <c r="AY184" i="12" s="1"/>
  <c r="AK133" i="12"/>
  <c r="AS133" i="12" s="1"/>
  <c r="AY133" i="12" s="1"/>
  <c r="AI60" i="12"/>
  <c r="AM60" i="12" s="1"/>
  <c r="AQ60" i="12" s="1"/>
  <c r="AW60" i="12" s="1"/>
  <c r="AJ3092" i="12"/>
  <c r="AR3092" i="12" s="1"/>
  <c r="AX3092" i="12" s="1"/>
  <c r="AK2918" i="12"/>
  <c r="AS2918" i="12" s="1"/>
  <c r="AY2918" i="12" s="1"/>
  <c r="AK2740" i="12"/>
  <c r="AS2740" i="12" s="1"/>
  <c r="AY2740" i="12" s="1"/>
  <c r="AK2435" i="12"/>
  <c r="AS2435" i="12" s="1"/>
  <c r="AY2435" i="12" s="1"/>
  <c r="AK2195" i="12"/>
  <c r="AS2195" i="12" s="1"/>
  <c r="AY2195" i="12" s="1"/>
  <c r="AI2019" i="12"/>
  <c r="AM2019" i="12" s="1"/>
  <c r="AQ2019" i="12" s="1"/>
  <c r="AW2019" i="12" s="1"/>
  <c r="AJ1802" i="12"/>
  <c r="AR1802" i="12" s="1"/>
  <c r="AX1802" i="12" s="1"/>
  <c r="AK1660" i="12"/>
  <c r="AS1660" i="12" s="1"/>
  <c r="AY1660" i="12" s="1"/>
  <c r="AK1514" i="12"/>
  <c r="AS1514" i="12" s="1"/>
  <c r="AY1514" i="12" s="1"/>
  <c r="AJ1327" i="12"/>
  <c r="AR1327" i="12" s="1"/>
  <c r="AX1327" i="12" s="1"/>
  <c r="AJ1179" i="12"/>
  <c r="AR1179" i="12" s="1"/>
  <c r="AX1179" i="12" s="1"/>
  <c r="AJ997" i="12"/>
  <c r="AR997" i="12" s="1"/>
  <c r="AX997" i="12" s="1"/>
  <c r="AK539" i="12"/>
  <c r="AS539" i="12" s="1"/>
  <c r="AY539" i="12" s="1"/>
  <c r="AI325" i="12"/>
  <c r="AM325" i="12" s="1"/>
  <c r="AQ325" i="12" s="1"/>
  <c r="AW325" i="12" s="1"/>
  <c r="AJ2955" i="12"/>
  <c r="AR2955" i="12" s="1"/>
  <c r="AX2955" i="12" s="1"/>
  <c r="AI2818" i="12"/>
  <c r="AM2818" i="12" s="1"/>
  <c r="AQ2818" i="12" s="1"/>
  <c r="AW2818" i="12" s="1"/>
  <c r="AI2717" i="12"/>
  <c r="AM2717" i="12" s="1"/>
  <c r="AQ2717" i="12" s="1"/>
  <c r="AW2717" i="12" s="1"/>
  <c r="AI2423" i="12"/>
  <c r="AM2423" i="12" s="1"/>
  <c r="AQ2423" i="12" s="1"/>
  <c r="AW2423" i="12" s="1"/>
  <c r="AI2297" i="12"/>
  <c r="AM2297" i="12" s="1"/>
  <c r="AQ2297" i="12" s="1"/>
  <c r="AW2297" i="12" s="1"/>
  <c r="AI2137" i="12"/>
  <c r="AM2137" i="12" s="1"/>
  <c r="AQ2137" i="12" s="1"/>
  <c r="AW2137" i="12" s="1"/>
  <c r="AJ2011" i="12"/>
  <c r="AR2011" i="12" s="1"/>
  <c r="AX2011" i="12" s="1"/>
  <c r="AJ1878" i="12"/>
  <c r="AR1878" i="12" s="1"/>
  <c r="AX1878" i="12" s="1"/>
  <c r="AI1764" i="12"/>
  <c r="AM1764" i="12" s="1"/>
  <c r="AQ1764" i="12" s="1"/>
  <c r="AW1764" i="12" s="1"/>
  <c r="AK1647" i="12"/>
  <c r="AS1647" i="12" s="1"/>
  <c r="AY1647" i="12" s="1"/>
  <c r="AJ1478" i="12"/>
  <c r="AR1478" i="12" s="1"/>
  <c r="AX1478" i="12" s="1"/>
  <c r="AI1306" i="12"/>
  <c r="AM1306" i="12" s="1"/>
  <c r="AQ1306" i="12" s="1"/>
  <c r="AW1306" i="12" s="1"/>
  <c r="AI1179" i="12"/>
  <c r="AM1179" i="12" s="1"/>
  <c r="AQ1179" i="12" s="1"/>
  <c r="AW1179" i="12" s="1"/>
  <c r="AI1096" i="12"/>
  <c r="AM1096" i="12" s="1"/>
  <c r="AQ1096" i="12" s="1"/>
  <c r="AW1096" i="12" s="1"/>
  <c r="AK2944" i="12"/>
  <c r="AS2944" i="12" s="1"/>
  <c r="AY2944" i="12" s="1"/>
  <c r="AI2477" i="12"/>
  <c r="AM2477" i="12" s="1"/>
  <c r="AQ2477" i="12" s="1"/>
  <c r="AW2477" i="12" s="1"/>
  <c r="AJ2131" i="12"/>
  <c r="AR2131" i="12" s="1"/>
  <c r="AX2131" i="12" s="1"/>
  <c r="AI1813" i="12"/>
  <c r="AM1813" i="12" s="1"/>
  <c r="AQ1813" i="12" s="1"/>
  <c r="AW1813" i="12" s="1"/>
  <c r="AI1514" i="12"/>
  <c r="AM1514" i="12" s="1"/>
  <c r="AQ1514" i="12" s="1"/>
  <c r="AW1514" i="12" s="1"/>
  <c r="AJ1104" i="12"/>
  <c r="AR1104" i="12" s="1"/>
  <c r="AX1104" i="12" s="1"/>
  <c r="AK799" i="12"/>
  <c r="AS799" i="12" s="1"/>
  <c r="AY799" i="12" s="1"/>
  <c r="AK530" i="12"/>
  <c r="AS530" i="12" s="1"/>
  <c r="AY530" i="12" s="1"/>
  <c r="AJ307" i="12"/>
  <c r="AR307" i="12" s="1"/>
  <c r="AX307" i="12" s="1"/>
  <c r="AK190" i="12"/>
  <c r="AS190" i="12" s="1"/>
  <c r="AY190" i="12" s="1"/>
  <c r="AJ133" i="12"/>
  <c r="AR133" i="12" s="1"/>
  <c r="AX133" i="12" s="1"/>
  <c r="AK56" i="12"/>
  <c r="AS56" i="12" s="1"/>
  <c r="AY56" i="12" s="1"/>
  <c r="AI3087" i="12"/>
  <c r="AM3087" i="12" s="1"/>
  <c r="AQ3087" i="12" s="1"/>
  <c r="AW3087" i="12" s="1"/>
  <c r="AJ2932" i="12"/>
  <c r="AR2932" i="12" s="1"/>
  <c r="AX2932" i="12" s="1"/>
  <c r="AK2793" i="12"/>
  <c r="AS2793" i="12" s="1"/>
  <c r="AY2793" i="12" s="1"/>
  <c r="AK2686" i="12"/>
  <c r="AS2686" i="12" s="1"/>
  <c r="AY2686" i="12" s="1"/>
  <c r="AJ2405" i="12"/>
  <c r="AR2405" i="12" s="1"/>
  <c r="AX2405" i="12" s="1"/>
  <c r="AJ2297" i="12"/>
  <c r="AR2297" i="12" s="1"/>
  <c r="AX2297" i="12" s="1"/>
  <c r="AI2152" i="12"/>
  <c r="AM2152" i="12" s="1"/>
  <c r="AQ2152" i="12" s="1"/>
  <c r="AW2152" i="12" s="1"/>
  <c r="AK2045" i="12"/>
  <c r="AS2045" i="12" s="1"/>
  <c r="AY2045" i="12" s="1"/>
  <c r="AJ1920" i="12"/>
  <c r="AR1920" i="12" s="1"/>
  <c r="AX1920" i="12" s="1"/>
  <c r="AJ1783" i="12"/>
  <c r="AR1783" i="12" s="1"/>
  <c r="AX1783" i="12" s="1"/>
  <c r="AK1601" i="12"/>
  <c r="AS1601" i="12" s="1"/>
  <c r="AY1601" i="12" s="1"/>
  <c r="AJ1399" i="12"/>
  <c r="AR1399" i="12" s="1"/>
  <c r="AX1399" i="12" s="1"/>
  <c r="AK1240" i="12"/>
  <c r="AS1240" i="12" s="1"/>
  <c r="AY1240" i="12" s="1"/>
  <c r="AK1084" i="12"/>
  <c r="AS1084" i="12" s="1"/>
  <c r="AY1084" i="12" s="1"/>
  <c r="AJ817" i="12"/>
  <c r="AR817" i="12" s="1"/>
  <c r="AX817" i="12" s="1"/>
  <c r="AK656" i="12"/>
  <c r="AS656" i="12" s="1"/>
  <c r="AY656" i="12" s="1"/>
  <c r="AI3062" i="12"/>
  <c r="AM3062" i="12" s="1"/>
  <c r="AQ3062" i="12" s="1"/>
  <c r="AW3062" i="12" s="1"/>
  <c r="AK2959" i="12"/>
  <c r="AS2959" i="12" s="1"/>
  <c r="AY2959" i="12" s="1"/>
  <c r="AI2885" i="12"/>
  <c r="AM2885" i="12" s="1"/>
  <c r="AQ2885" i="12" s="1"/>
  <c r="AW2885" i="12" s="1"/>
  <c r="AI2790" i="12"/>
  <c r="AM2790" i="12" s="1"/>
  <c r="AQ2790" i="12" s="1"/>
  <c r="AW2790" i="12" s="1"/>
  <c r="AK2676" i="12"/>
  <c r="AS2676" i="12" s="1"/>
  <c r="AY2676" i="12" s="1"/>
  <c r="AK2416" i="12"/>
  <c r="AS2416" i="12" s="1"/>
  <c r="AY2416" i="12" s="1"/>
  <c r="AI2313" i="12"/>
  <c r="AM2313" i="12" s="1"/>
  <c r="AQ2313" i="12" s="1"/>
  <c r="AW2313" i="12" s="1"/>
  <c r="AK2164" i="12"/>
  <c r="AS2164" i="12" s="1"/>
  <c r="AY2164" i="12" s="1"/>
  <c r="AK2049" i="12"/>
  <c r="AS2049" i="12" s="1"/>
  <c r="AY2049" i="12" s="1"/>
  <c r="AI1941" i="12"/>
  <c r="AM1941" i="12" s="1"/>
  <c r="AQ1941" i="12" s="1"/>
  <c r="AW1941" i="12" s="1"/>
  <c r="AJ1833" i="12"/>
  <c r="AR1833" i="12" s="1"/>
  <c r="AX1833" i="12" s="1"/>
  <c r="AK1722" i="12"/>
  <c r="AS1722" i="12" s="1"/>
  <c r="AY1722" i="12" s="1"/>
  <c r="AJ1625" i="12"/>
  <c r="AR1625" i="12" s="1"/>
  <c r="AX1625" i="12" s="1"/>
  <c r="AI1535" i="12"/>
  <c r="AM1535" i="12" s="1"/>
  <c r="AQ1535" i="12" s="1"/>
  <c r="AW1535" i="12" s="1"/>
  <c r="AJ1404" i="12"/>
  <c r="AR1404" i="12" s="1"/>
  <c r="AX1404" i="12" s="1"/>
  <c r="AK1228" i="12"/>
  <c r="AS1228" i="12" s="1"/>
  <c r="AY1228" i="12" s="1"/>
  <c r="AK3116" i="12"/>
  <c r="AS3116" i="12" s="1"/>
  <c r="AY3116" i="12" s="1"/>
  <c r="AK3002" i="12"/>
  <c r="AS3002" i="12" s="1"/>
  <c r="AY3002" i="12" s="1"/>
  <c r="AJ2941" i="12"/>
  <c r="AR2941" i="12" s="1"/>
  <c r="AX2941" i="12" s="1"/>
  <c r="AJ2892" i="12"/>
  <c r="AR2892" i="12" s="1"/>
  <c r="AX2892" i="12" s="1"/>
  <c r="AJ2826" i="12"/>
  <c r="AR2826" i="12" s="1"/>
  <c r="AX2826" i="12" s="1"/>
  <c r="AK2771" i="12"/>
  <c r="AS2771" i="12" s="1"/>
  <c r="AY2771" i="12" s="1"/>
  <c r="AK2693" i="12"/>
  <c r="AS2693" i="12" s="1"/>
  <c r="AY2693" i="12" s="1"/>
  <c r="AK2644" i="12"/>
  <c r="AS2644" i="12" s="1"/>
  <c r="AY2644" i="12" s="1"/>
  <c r="AJ2416" i="12"/>
  <c r="AR2416" i="12" s="1"/>
  <c r="AX2416" i="12" s="1"/>
  <c r="AJ2354" i="12"/>
  <c r="AR2354" i="12" s="1"/>
  <c r="AX2354" i="12" s="1"/>
  <c r="AI2278" i="12"/>
  <c r="AM2278" i="12" s="1"/>
  <c r="AQ2278" i="12" s="1"/>
  <c r="AW2278" i="12" s="1"/>
  <c r="AK2168" i="12"/>
  <c r="AS2168" i="12" s="1"/>
  <c r="AY2168" i="12" s="1"/>
  <c r="AI2098" i="12"/>
  <c r="AM2098" i="12" s="1"/>
  <c r="AQ2098" i="12" s="1"/>
  <c r="AW2098" i="12" s="1"/>
  <c r="AK2039" i="12"/>
  <c r="AS2039" i="12" s="1"/>
  <c r="AY2039" i="12" s="1"/>
  <c r="AJ1978" i="12"/>
  <c r="AR1978" i="12" s="1"/>
  <c r="AX1978" i="12" s="1"/>
  <c r="AJ1911" i="12"/>
  <c r="AR1911" i="12" s="1"/>
  <c r="AX1911" i="12" s="1"/>
  <c r="AI1833" i="12"/>
  <c r="AM1833" i="12" s="1"/>
  <c r="AQ1833" i="12" s="1"/>
  <c r="AW1833" i="12" s="1"/>
  <c r="AK1758" i="12"/>
  <c r="AS1758" i="12" s="1"/>
  <c r="AY1758" i="12" s="1"/>
  <c r="AJ1702" i="12"/>
  <c r="AR1702" i="12" s="1"/>
  <c r="AX1702" i="12" s="1"/>
  <c r="AI1625" i="12"/>
  <c r="AM1625" i="12" s="1"/>
  <c r="AQ1625" i="12" s="1"/>
  <c r="AW1625" i="12" s="1"/>
  <c r="AJ1546" i="12"/>
  <c r="AR1546" i="12" s="1"/>
  <c r="AX1546" i="12" s="1"/>
  <c r="AJ1481" i="12"/>
  <c r="AR1481" i="12" s="1"/>
  <c r="AX1481" i="12" s="1"/>
  <c r="AK1393" i="12"/>
  <c r="AS1393" i="12" s="1"/>
  <c r="AY1393" i="12" s="1"/>
  <c r="AJ1319" i="12"/>
  <c r="AR1319" i="12" s="1"/>
  <c r="AX1319" i="12" s="1"/>
  <c r="AJ1228" i="12"/>
  <c r="AR1228" i="12" s="1"/>
  <c r="AX1228" i="12" s="1"/>
  <c r="AI1160" i="12"/>
  <c r="AM1160" i="12" s="1"/>
  <c r="AQ1160" i="12" s="1"/>
  <c r="AW1160" i="12" s="1"/>
  <c r="AK1093" i="12"/>
  <c r="AS1093" i="12" s="1"/>
  <c r="AY1093" i="12" s="1"/>
  <c r="AJ1005" i="12"/>
  <c r="AR1005" i="12" s="1"/>
  <c r="AX1005" i="12" s="1"/>
  <c r="AK893" i="12"/>
  <c r="AS893" i="12" s="1"/>
  <c r="AY893" i="12" s="1"/>
  <c r="AI808" i="12"/>
  <c r="AM808" i="12" s="1"/>
  <c r="AQ808" i="12" s="1"/>
  <c r="AW808" i="12" s="1"/>
  <c r="AI2419" i="12"/>
  <c r="AM2419" i="12" s="1"/>
  <c r="AQ2419" i="12" s="1"/>
  <c r="AW2419" i="12" s="1"/>
  <c r="AI1122" i="12"/>
  <c r="AM1122" i="12" s="1"/>
  <c r="AQ1122" i="12" s="1"/>
  <c r="AW1122" i="12" s="1"/>
  <c r="AJ849" i="12"/>
  <c r="AR849" i="12" s="1"/>
  <c r="AX849" i="12" s="1"/>
  <c r="AI682" i="12"/>
  <c r="AM682" i="12" s="1"/>
  <c r="AQ682" i="12" s="1"/>
  <c r="AW682" i="12" s="1"/>
  <c r="AK196" i="12"/>
  <c r="AS196" i="12" s="1"/>
  <c r="AY196" i="12" s="1"/>
  <c r="AK129" i="12"/>
  <c r="AS129" i="12" s="1"/>
  <c r="AY129" i="12" s="1"/>
  <c r="AI2057" i="12"/>
  <c r="AM2057" i="12" s="1"/>
  <c r="AQ2057" i="12" s="1"/>
  <c r="AW2057" i="12" s="1"/>
  <c r="AI996" i="12"/>
  <c r="AM996" i="12" s="1"/>
  <c r="AQ996" i="12" s="1"/>
  <c r="AW996" i="12" s="1"/>
  <c r="AI816" i="12"/>
  <c r="AM816" i="12" s="1"/>
  <c r="AQ816" i="12" s="1"/>
  <c r="AW816" i="12" s="1"/>
  <c r="AI718" i="12"/>
  <c r="AM718" i="12" s="1"/>
  <c r="AQ718" i="12" s="1"/>
  <c r="AW718" i="12" s="1"/>
  <c r="AJ164" i="12"/>
  <c r="AR164" i="12" s="1"/>
  <c r="AX164" i="12" s="1"/>
  <c r="AJ64" i="12"/>
  <c r="AR64" i="12" s="1"/>
  <c r="AX64" i="12" s="1"/>
  <c r="AI3001" i="12"/>
  <c r="AM3001" i="12" s="1"/>
  <c r="AQ3001" i="12" s="1"/>
  <c r="AW3001" i="12" s="1"/>
  <c r="AJ1971" i="12"/>
  <c r="AR1971" i="12" s="1"/>
  <c r="AX1971" i="12" s="1"/>
  <c r="AJ1017" i="12"/>
  <c r="AR1017" i="12" s="1"/>
  <c r="AX1017" i="12" s="1"/>
  <c r="AI3118" i="12"/>
  <c r="AM3118" i="12" s="1"/>
  <c r="AQ3118" i="12" s="1"/>
  <c r="AW3118" i="12" s="1"/>
  <c r="AK2748" i="12"/>
  <c r="AS2748" i="12" s="1"/>
  <c r="AY2748" i="12" s="1"/>
  <c r="AJ2082" i="12"/>
  <c r="AR2082" i="12" s="1"/>
  <c r="AX2082" i="12" s="1"/>
  <c r="AJ1659" i="12"/>
  <c r="AR1659" i="12" s="1"/>
  <c r="AX1659" i="12" s="1"/>
  <c r="AJ1083" i="12"/>
  <c r="AR1083" i="12" s="1"/>
  <c r="AX1083" i="12" s="1"/>
  <c r="AK2785" i="12"/>
  <c r="AS2785" i="12" s="1"/>
  <c r="AY2785" i="12" s="1"/>
  <c r="AI1477" i="12"/>
  <c r="AM1477" i="12" s="1"/>
  <c r="AQ1477" i="12" s="1"/>
  <c r="AW1477" i="12" s="1"/>
  <c r="AJ725" i="12"/>
  <c r="AR725" i="12" s="1"/>
  <c r="AX725" i="12" s="1"/>
  <c r="AI64" i="12"/>
  <c r="AM64" i="12" s="1"/>
  <c r="AQ64" i="12" s="1"/>
  <c r="AW64" i="12" s="1"/>
  <c r="AJ3004" i="12"/>
  <c r="AR3004" i="12" s="1"/>
  <c r="AX3004" i="12" s="1"/>
  <c r="AJ2735" i="12"/>
  <c r="AR2735" i="12" s="1"/>
  <c r="AX2735" i="12" s="1"/>
  <c r="AJ2422" i="12"/>
  <c r="AR2422" i="12" s="1"/>
  <c r="AX2422" i="12" s="1"/>
  <c r="AJ2136" i="12"/>
  <c r="AR2136" i="12" s="1"/>
  <c r="AX2136" i="12" s="1"/>
  <c r="AK1974" i="12"/>
  <c r="AS1974" i="12" s="1"/>
  <c r="AY1974" i="12" s="1"/>
  <c r="AK1069" i="12"/>
  <c r="AS1069" i="12" s="1"/>
  <c r="AY1069" i="12" s="1"/>
  <c r="AJ3121" i="12"/>
  <c r="AR3121" i="12" s="1"/>
  <c r="AX3121" i="12" s="1"/>
  <c r="AK2866" i="12"/>
  <c r="AS2866" i="12" s="1"/>
  <c r="AY2866" i="12" s="1"/>
  <c r="AI2681" i="12"/>
  <c r="AM2681" i="12" s="1"/>
  <c r="AQ2681" i="12" s="1"/>
  <c r="AW2681" i="12" s="1"/>
  <c r="AK2374" i="12"/>
  <c r="AS2374" i="12" s="1"/>
  <c r="AY2374" i="12" s="1"/>
  <c r="AK1835" i="12"/>
  <c r="AS1835" i="12" s="1"/>
  <c r="AY1835" i="12" s="1"/>
  <c r="AI3121" i="12"/>
  <c r="AM3121" i="12" s="1"/>
  <c r="AQ3121" i="12" s="1"/>
  <c r="AW3121" i="12" s="1"/>
  <c r="AK2894" i="12"/>
  <c r="AS2894" i="12" s="1"/>
  <c r="AY2894" i="12" s="1"/>
  <c r="AJ2688" i="12"/>
  <c r="AR2688" i="12" s="1"/>
  <c r="AX2688" i="12" s="1"/>
  <c r="AK2419" i="12"/>
  <c r="AS2419" i="12" s="1"/>
  <c r="AY2419" i="12" s="1"/>
  <c r="AJ2085" i="12"/>
  <c r="AR2085" i="12" s="1"/>
  <c r="AX2085" i="12" s="1"/>
  <c r="AI1974" i="12"/>
  <c r="AM1974" i="12" s="1"/>
  <c r="AQ1974" i="12" s="1"/>
  <c r="AW1974" i="12" s="1"/>
  <c r="AK1463" i="12"/>
  <c r="AS1463" i="12" s="1"/>
  <c r="AY1463" i="12" s="1"/>
  <c r="AJ1086" i="12"/>
  <c r="AR1086" i="12" s="1"/>
  <c r="AX1086" i="12" s="1"/>
  <c r="AI985" i="12"/>
  <c r="AM985" i="12" s="1"/>
  <c r="AQ985" i="12" s="1"/>
  <c r="AW985" i="12" s="1"/>
  <c r="AI722" i="12"/>
  <c r="AM722" i="12" s="1"/>
  <c r="AQ722" i="12" s="1"/>
  <c r="AW722" i="12" s="1"/>
  <c r="AK2971" i="12"/>
  <c r="AS2971" i="12" s="1"/>
  <c r="AY2971" i="12" s="1"/>
  <c r="AJ2818" i="12"/>
  <c r="AR2818" i="12" s="1"/>
  <c r="AX2818" i="12" s="1"/>
  <c r="AK2477" i="12"/>
  <c r="AS2477" i="12" s="1"/>
  <c r="AY2477" i="12" s="1"/>
  <c r="AI2168" i="12"/>
  <c r="AM2168" i="12" s="1"/>
  <c r="AQ2168" i="12" s="1"/>
  <c r="AW2168" i="12" s="1"/>
  <c r="AI1916" i="12"/>
  <c r="AM1916" i="12" s="1"/>
  <c r="AQ1916" i="12" s="1"/>
  <c r="AW1916" i="12" s="1"/>
  <c r="AJ1730" i="12"/>
  <c r="AR1730" i="12" s="1"/>
  <c r="AX1730" i="12" s="1"/>
  <c r="AI1504" i="12"/>
  <c r="AM1504" i="12" s="1"/>
  <c r="AQ1504" i="12" s="1"/>
  <c r="AW1504" i="12" s="1"/>
  <c r="AK1183" i="12"/>
  <c r="AS1183" i="12" s="1"/>
  <c r="AY1183" i="12" s="1"/>
  <c r="AI925" i="12"/>
  <c r="AM925" i="12" s="1"/>
  <c r="AQ925" i="12" s="1"/>
  <c r="AW925" i="12" s="1"/>
  <c r="AK820" i="12"/>
  <c r="AS820" i="12" s="1"/>
  <c r="AY820" i="12" s="1"/>
  <c r="AI683" i="12"/>
  <c r="AM683" i="12" s="1"/>
  <c r="AQ683" i="12" s="1"/>
  <c r="AW683" i="12" s="1"/>
  <c r="AJ492" i="12"/>
  <c r="AR492" i="12" s="1"/>
  <c r="AX492" i="12" s="1"/>
  <c r="AK267" i="12"/>
  <c r="AS267" i="12" s="1"/>
  <c r="AY267" i="12" s="1"/>
  <c r="AK165" i="12"/>
  <c r="AS165" i="12" s="1"/>
  <c r="AY165" i="12" s="1"/>
  <c r="AK113" i="12"/>
  <c r="AS113" i="12" s="1"/>
  <c r="AY113" i="12" s="1"/>
  <c r="AI56" i="12"/>
  <c r="AM56" i="12" s="1"/>
  <c r="AQ56" i="12" s="1"/>
  <c r="AW56" i="12" s="1"/>
  <c r="AJ2459" i="12"/>
  <c r="AR2459" i="12" s="1"/>
  <c r="AX2459" i="12" s="1"/>
  <c r="AK1244" i="12"/>
  <c r="AS1244" i="12" s="1"/>
  <c r="AY1244" i="12" s="1"/>
  <c r="AK1005" i="12"/>
  <c r="AS1005" i="12" s="1"/>
  <c r="AY1005" i="12" s="1"/>
  <c r="AK935" i="12"/>
  <c r="AS935" i="12" s="1"/>
  <c r="AY935" i="12" s="1"/>
  <c r="AK842" i="12"/>
  <c r="AS842" i="12" s="1"/>
  <c r="AY842" i="12" s="1"/>
  <c r="AK794" i="12"/>
  <c r="AS794" i="12" s="1"/>
  <c r="AY794" i="12" s="1"/>
  <c r="AK726" i="12"/>
  <c r="AS726" i="12" s="1"/>
  <c r="AY726" i="12" s="1"/>
  <c r="AJ656" i="12"/>
  <c r="AR656" i="12" s="1"/>
  <c r="AX656" i="12" s="1"/>
  <c r="AJ539" i="12"/>
  <c r="AR539" i="12" s="1"/>
  <c r="AX539" i="12" s="1"/>
  <c r="AJ465" i="12"/>
  <c r="AR465" i="12" s="1"/>
  <c r="AX465" i="12" s="1"/>
  <c r="AK382" i="12"/>
  <c r="AS382" i="12" s="1"/>
  <c r="AY382" i="12" s="1"/>
  <c r="AK271" i="12"/>
  <c r="AS271" i="12" s="1"/>
  <c r="AY271" i="12" s="1"/>
  <c r="AJ165" i="12"/>
  <c r="AR165" i="12" s="1"/>
  <c r="AX165" i="12" s="1"/>
  <c r="AJ113" i="12"/>
  <c r="AR113" i="12" s="1"/>
  <c r="AX113" i="12" s="1"/>
  <c r="AI43" i="12"/>
  <c r="AM43" i="12" s="1"/>
  <c r="AQ43" i="12" s="1"/>
  <c r="AW43" i="12" s="1"/>
  <c r="AI3002" i="12"/>
  <c r="AM3002" i="12" s="1"/>
  <c r="AQ3002" i="12" s="1"/>
  <c r="AW3002" i="12" s="1"/>
  <c r="AI2877" i="12"/>
  <c r="AM2877" i="12" s="1"/>
  <c r="AQ2877" i="12" s="1"/>
  <c r="AW2877" i="12" s="1"/>
  <c r="AI2693" i="12"/>
  <c r="AM2693" i="12" s="1"/>
  <c r="AQ2693" i="12" s="1"/>
  <c r="AW2693" i="12" s="1"/>
  <c r="AJ2364" i="12"/>
  <c r="AR2364" i="12" s="1"/>
  <c r="AX2364" i="12" s="1"/>
  <c r="AK2141" i="12"/>
  <c r="AS2141" i="12" s="1"/>
  <c r="AY2141" i="12" s="1"/>
  <c r="AJ1972" i="12"/>
  <c r="AR1972" i="12" s="1"/>
  <c r="AX1972" i="12" s="1"/>
  <c r="AI1748" i="12"/>
  <c r="AM1748" i="12" s="1"/>
  <c r="AQ1748" i="12" s="1"/>
  <c r="AW1748" i="12" s="1"/>
  <c r="AJ1596" i="12"/>
  <c r="AR1596" i="12" s="1"/>
  <c r="AX1596" i="12" s="1"/>
  <c r="AK1456" i="12"/>
  <c r="AS1456" i="12" s="1"/>
  <c r="AY1456" i="12" s="1"/>
  <c r="AI1248" i="12"/>
  <c r="AM1248" i="12" s="1"/>
  <c r="AQ1248" i="12" s="1"/>
  <c r="AW1248" i="12" s="1"/>
  <c r="AJ1138" i="12"/>
  <c r="AR1138" i="12" s="1"/>
  <c r="AX1138" i="12" s="1"/>
  <c r="AK946" i="12"/>
  <c r="AS946" i="12" s="1"/>
  <c r="AY946" i="12" s="1"/>
  <c r="AI484" i="12"/>
  <c r="AM484" i="12" s="1"/>
  <c r="AQ484" i="12" s="1"/>
  <c r="AW484" i="12" s="1"/>
  <c r="AK3077" i="12"/>
  <c r="AS3077" i="12" s="1"/>
  <c r="AY3077" i="12" s="1"/>
  <c r="AJ2903" i="12"/>
  <c r="AR2903" i="12" s="1"/>
  <c r="AX2903" i="12" s="1"/>
  <c r="AK2767" i="12"/>
  <c r="AS2767" i="12" s="1"/>
  <c r="AY2767" i="12" s="1"/>
  <c r="AJ2671" i="12"/>
  <c r="AR2671" i="12" s="1"/>
  <c r="AX2671" i="12" s="1"/>
  <c r="AI2381" i="12"/>
  <c r="AM2381" i="12" s="1"/>
  <c r="AQ2381" i="12" s="1"/>
  <c r="AW2381" i="12" s="1"/>
  <c r="AJ2195" i="12"/>
  <c r="AR2195" i="12" s="1"/>
  <c r="AX2195" i="12" s="1"/>
  <c r="AJ2083" i="12"/>
  <c r="AR2083" i="12" s="1"/>
  <c r="AX2083" i="12" s="1"/>
  <c r="AJ1975" i="12"/>
  <c r="AR1975" i="12" s="1"/>
  <c r="AX1975" i="12" s="1"/>
  <c r="AI1830" i="12"/>
  <c r="AM1830" i="12" s="1"/>
  <c r="AQ1830" i="12" s="1"/>
  <c r="AW1830" i="12" s="1"/>
  <c r="AJ1718" i="12"/>
  <c r="AR1718" i="12" s="1"/>
  <c r="AX1718" i="12" s="1"/>
  <c r="AI1572" i="12"/>
  <c r="AM1572" i="12" s="1"/>
  <c r="AQ1572" i="12" s="1"/>
  <c r="AW1572" i="12" s="1"/>
  <c r="AI1399" i="12"/>
  <c r="AM1399" i="12" s="1"/>
  <c r="AQ1399" i="12" s="1"/>
  <c r="AW1399" i="12" s="1"/>
  <c r="AJ1256" i="12"/>
  <c r="AR1256" i="12" s="1"/>
  <c r="AX1256" i="12" s="1"/>
  <c r="AK1148" i="12"/>
  <c r="AS1148" i="12" s="1"/>
  <c r="AY1148" i="12" s="1"/>
  <c r="AJ1037" i="12"/>
  <c r="AR1037" i="12" s="1"/>
  <c r="AX1037" i="12" s="1"/>
  <c r="AK2786" i="12"/>
  <c r="AS2786" i="12" s="1"/>
  <c r="AY2786" i="12" s="1"/>
  <c r="AK2332" i="12"/>
  <c r="AS2332" i="12" s="1"/>
  <c r="AY2332" i="12" s="1"/>
  <c r="AK2019" i="12"/>
  <c r="AS2019" i="12" s="1"/>
  <c r="AY2019" i="12" s="1"/>
  <c r="AJ1722" i="12"/>
  <c r="AR1722" i="12" s="1"/>
  <c r="AX1722" i="12" s="1"/>
  <c r="AI1310" i="12"/>
  <c r="AM1310" i="12" s="1"/>
  <c r="AQ1310" i="12" s="1"/>
  <c r="AW1310" i="12" s="1"/>
  <c r="AI946" i="12"/>
  <c r="AM946" i="12" s="1"/>
  <c r="AQ946" i="12" s="1"/>
  <c r="AW946" i="12" s="1"/>
  <c r="AJ726" i="12"/>
  <c r="AR726" i="12" s="1"/>
  <c r="AX726" i="12" s="1"/>
  <c r="AJ431" i="12"/>
  <c r="AR431" i="12" s="1"/>
  <c r="AX431" i="12" s="1"/>
  <c r="AJ271" i="12"/>
  <c r="AR271" i="12" s="1"/>
  <c r="AX271" i="12" s="1"/>
  <c r="AK172" i="12"/>
  <c r="AS172" i="12" s="1"/>
  <c r="AY172" i="12" s="1"/>
  <c r="AK101" i="12"/>
  <c r="AS101" i="12" s="1"/>
  <c r="AY101" i="12" s="1"/>
  <c r="AK27" i="12"/>
  <c r="AS27" i="12" s="1"/>
  <c r="AY27" i="12" s="1"/>
  <c r="AJ3005" i="12"/>
  <c r="AR3005" i="12" s="1"/>
  <c r="AX3005" i="12" s="1"/>
  <c r="AK2864" i="12"/>
  <c r="AS2864" i="12" s="1"/>
  <c r="AY2864" i="12" s="1"/>
  <c r="AK2763" i="12"/>
  <c r="AS2763" i="12" s="1"/>
  <c r="AY2763" i="12" s="1"/>
  <c r="AI2644" i="12"/>
  <c r="AM2644" i="12" s="1"/>
  <c r="AQ2644" i="12" s="1"/>
  <c r="AW2644" i="12" s="1"/>
  <c r="AK2368" i="12"/>
  <c r="AS2368" i="12" s="1"/>
  <c r="AY2368" i="12" s="1"/>
  <c r="AJ2224" i="12"/>
  <c r="AR2224" i="12" s="1"/>
  <c r="AX2224" i="12" s="1"/>
  <c r="AI2120" i="12"/>
  <c r="AM2120" i="12" s="1"/>
  <c r="AQ2120" i="12" s="1"/>
  <c r="AW2120" i="12" s="1"/>
  <c r="AJ2006" i="12"/>
  <c r="AR2006" i="12" s="1"/>
  <c r="AX2006" i="12" s="1"/>
  <c r="AK1861" i="12"/>
  <c r="AS1861" i="12" s="1"/>
  <c r="AY1861" i="12" s="1"/>
  <c r="AK1734" i="12"/>
  <c r="AS1734" i="12" s="1"/>
  <c r="AY1734" i="12" s="1"/>
  <c r="AK1542" i="12"/>
  <c r="AS1542" i="12" s="1"/>
  <c r="AY1542" i="12" s="1"/>
  <c r="AI1339" i="12"/>
  <c r="AM1339" i="12" s="1"/>
  <c r="AQ1339" i="12" s="1"/>
  <c r="AW1339" i="12" s="1"/>
  <c r="AI1191" i="12"/>
  <c r="AM1191" i="12" s="1"/>
  <c r="AQ1191" i="12" s="1"/>
  <c r="AW1191" i="12" s="1"/>
  <c r="AK1037" i="12"/>
  <c r="AS1037" i="12" s="1"/>
  <c r="AY1037" i="12" s="1"/>
  <c r="AJ752" i="12"/>
  <c r="AR752" i="12" s="1"/>
  <c r="AX752" i="12" s="1"/>
  <c r="AK427" i="12"/>
  <c r="AS427" i="12" s="1"/>
  <c r="AY427" i="12" s="1"/>
  <c r="AJ3008" i="12"/>
  <c r="AR3008" i="12" s="1"/>
  <c r="AX3008" i="12" s="1"/>
  <c r="AI2932" i="12"/>
  <c r="AM2932" i="12" s="1"/>
  <c r="AQ2932" i="12" s="1"/>
  <c r="AW2932" i="12" s="1"/>
  <c r="AK2848" i="12"/>
  <c r="AS2848" i="12" s="1"/>
  <c r="AY2848" i="12" s="1"/>
  <c r="AJ2740" i="12"/>
  <c r="AR2740" i="12" s="1"/>
  <c r="AX2740" i="12" s="1"/>
  <c r="AJ2657" i="12"/>
  <c r="AR2657" i="12" s="1"/>
  <c r="AX2657" i="12" s="1"/>
  <c r="AK2375" i="12"/>
  <c r="AS2375" i="12" s="1"/>
  <c r="AY2375" i="12" s="1"/>
  <c r="AJ2278" i="12"/>
  <c r="AR2278" i="12" s="1"/>
  <c r="AX2278" i="12" s="1"/>
  <c r="AK2131" i="12"/>
  <c r="AS2131" i="12" s="1"/>
  <c r="AY2131" i="12" s="1"/>
  <c r="AK2015" i="12"/>
  <c r="AS2015" i="12" s="1"/>
  <c r="AY2015" i="12" s="1"/>
  <c r="AJ1907" i="12"/>
  <c r="AR1907" i="12" s="1"/>
  <c r="AX1907" i="12" s="1"/>
  <c r="AI1783" i="12"/>
  <c r="AM1783" i="12" s="1"/>
  <c r="AQ1783" i="12" s="1"/>
  <c r="AW1783" i="12" s="1"/>
  <c r="AK1689" i="12"/>
  <c r="AS1689" i="12" s="1"/>
  <c r="AY1689" i="12" s="1"/>
  <c r="AK1584" i="12"/>
  <c r="AS1584" i="12" s="1"/>
  <c r="AY1584" i="12" s="1"/>
  <c r="AI1488" i="12"/>
  <c r="AM1488" i="12" s="1"/>
  <c r="AQ1488" i="12" s="1"/>
  <c r="AW1488" i="12" s="1"/>
  <c r="AI1347" i="12"/>
  <c r="AM1347" i="12" s="1"/>
  <c r="AQ1347" i="12" s="1"/>
  <c r="AW1347" i="12" s="1"/>
  <c r="AI1196" i="12"/>
  <c r="AM1196" i="12" s="1"/>
  <c r="AQ1196" i="12" s="1"/>
  <c r="AW1196" i="12" s="1"/>
  <c r="AJ3077" i="12"/>
  <c r="AR3077" i="12" s="1"/>
  <c r="AX3077" i="12" s="1"/>
  <c r="AJ2976" i="12"/>
  <c r="AR2976" i="12" s="1"/>
  <c r="AX2976" i="12" s="1"/>
  <c r="AJ2922" i="12"/>
  <c r="AR2922" i="12" s="1"/>
  <c r="AX2922" i="12" s="1"/>
  <c r="AJ2867" i="12"/>
  <c r="AR2867" i="12" s="1"/>
  <c r="AX2867" i="12" s="1"/>
  <c r="AK2800" i="12"/>
  <c r="AS2800" i="12" s="1"/>
  <c r="AY2800" i="12" s="1"/>
  <c r="AJ2749" i="12"/>
  <c r="AR2749" i="12" s="1"/>
  <c r="AX2749" i="12" s="1"/>
  <c r="AK2679" i="12"/>
  <c r="AS2679" i="12" s="1"/>
  <c r="AY2679" i="12" s="1"/>
  <c r="AJ2463" i="12"/>
  <c r="AR2463" i="12" s="1"/>
  <c r="AX2463" i="12" s="1"/>
  <c r="AJ2398" i="12"/>
  <c r="AR2398" i="12" s="1"/>
  <c r="AX2398" i="12" s="1"/>
  <c r="AI2317" i="12"/>
  <c r="AM2317" i="12" s="1"/>
  <c r="AQ2317" i="12" s="1"/>
  <c r="AW2317" i="12" s="1"/>
  <c r="AK2219" i="12"/>
  <c r="AS2219" i="12" s="1"/>
  <c r="AY2219" i="12" s="1"/>
  <c r="AJ2145" i="12"/>
  <c r="AR2145" i="12" s="1"/>
  <c r="AX2145" i="12" s="1"/>
  <c r="AK2070" i="12"/>
  <c r="AS2070" i="12" s="1"/>
  <c r="AY2070" i="12" s="1"/>
  <c r="AJ2015" i="12"/>
  <c r="AR2015" i="12" s="1"/>
  <c r="AX2015" i="12" s="1"/>
  <c r="AJ1956" i="12"/>
  <c r="AR1956" i="12" s="1"/>
  <c r="AX1956" i="12" s="1"/>
  <c r="AI1878" i="12"/>
  <c r="AM1878" i="12" s="1"/>
  <c r="AQ1878" i="12" s="1"/>
  <c r="AW1878" i="12" s="1"/>
  <c r="AK1798" i="12"/>
  <c r="AS1798" i="12" s="1"/>
  <c r="AY1798" i="12" s="1"/>
  <c r="AJ1743" i="12"/>
  <c r="AR1743" i="12" s="1"/>
  <c r="AX1743" i="12" s="1"/>
  <c r="AI1684" i="12"/>
  <c r="AM1684" i="12" s="1"/>
  <c r="AQ1684" i="12" s="1"/>
  <c r="AW1684" i="12" s="1"/>
  <c r="AK1592" i="12"/>
  <c r="AS1592" i="12" s="1"/>
  <c r="AY1592" i="12" s="1"/>
  <c r="AJ1521" i="12"/>
  <c r="AR1521" i="12" s="1"/>
  <c r="AX1521" i="12" s="1"/>
  <c r="AI1456" i="12"/>
  <c r="AM1456" i="12" s="1"/>
  <c r="AQ1456" i="12" s="1"/>
  <c r="AW1456" i="12" s="1"/>
  <c r="AJ1355" i="12"/>
  <c r="AR1355" i="12" s="1"/>
  <c r="AX1355" i="12" s="1"/>
  <c r="AJ1276" i="12"/>
  <c r="AR1276" i="12" s="1"/>
  <c r="AX1276" i="12" s="1"/>
  <c r="AI1200" i="12"/>
  <c r="AM1200" i="12" s="1"/>
  <c r="AQ1200" i="12" s="1"/>
  <c r="AW1200" i="12" s="1"/>
  <c r="AI1083" i="12"/>
  <c r="AM1083" i="12" s="1"/>
  <c r="AQ1083" i="12" s="1"/>
  <c r="AW1083" i="12" s="1"/>
  <c r="AI883" i="12"/>
  <c r="AM883" i="12" s="1"/>
  <c r="AQ883" i="12" s="1"/>
  <c r="AW883" i="12" s="1"/>
  <c r="AJ497" i="12"/>
  <c r="AR497" i="12" s="1"/>
  <c r="AX497" i="12" s="1"/>
  <c r="AJ3001" i="12"/>
  <c r="AR3001" i="12" s="1"/>
  <c r="AX3001" i="12" s="1"/>
  <c r="AJ2894" i="12"/>
  <c r="AR2894" i="12" s="1"/>
  <c r="AX2894" i="12" s="1"/>
  <c r="AK2716" i="12"/>
  <c r="AS2716" i="12" s="1"/>
  <c r="AY2716" i="12" s="1"/>
  <c r="AI2659" i="12"/>
  <c r="AM2659" i="12" s="1"/>
  <c r="AQ2659" i="12" s="1"/>
  <c r="AW2659" i="12" s="1"/>
  <c r="AK2380" i="12"/>
  <c r="AS2380" i="12" s="1"/>
  <c r="AY2380" i="12" s="1"/>
  <c r="AI2130" i="12"/>
  <c r="AM2130" i="12" s="1"/>
  <c r="AQ2130" i="12" s="1"/>
  <c r="AW2130" i="12" s="1"/>
  <c r="AK1971" i="12"/>
  <c r="AS1971" i="12" s="1"/>
  <c r="AY1971" i="12" s="1"/>
  <c r="AJ1484" i="12"/>
  <c r="AR1484" i="12" s="1"/>
  <c r="AX1484" i="12" s="1"/>
  <c r="AJ1122" i="12"/>
  <c r="AR1122" i="12" s="1"/>
  <c r="AX1122" i="12" s="1"/>
  <c r="AK1017" i="12"/>
  <c r="AS1017" i="12" s="1"/>
  <c r="AY1017" i="12" s="1"/>
  <c r="AK880" i="12"/>
  <c r="AS880" i="12" s="1"/>
  <c r="AY880" i="12" s="1"/>
  <c r="AI725" i="12"/>
  <c r="AM725" i="12" s="1"/>
  <c r="AQ725" i="12" s="1"/>
  <c r="AW725" i="12" s="1"/>
  <c r="AK193" i="12"/>
  <c r="AS193" i="12" s="1"/>
  <c r="AY193" i="12" s="1"/>
  <c r="AJ172" i="12"/>
  <c r="AR172" i="12" s="1"/>
  <c r="AX172" i="12" s="1"/>
  <c r="AJ683" i="12"/>
  <c r="AR683" i="12" s="1"/>
  <c r="AX683" i="12" s="1"/>
  <c r="AI755" i="12"/>
  <c r="AM755" i="12" s="1"/>
  <c r="AQ755" i="12" s="1"/>
  <c r="AW755" i="12" s="1"/>
  <c r="AJ661" i="12"/>
  <c r="AR661" i="12" s="1"/>
  <c r="AX661" i="12" s="1"/>
  <c r="AI515" i="12"/>
  <c r="AM515" i="12" s="1"/>
  <c r="AQ515" i="12" s="1"/>
  <c r="AW515" i="12" s="1"/>
  <c r="AK435" i="12"/>
  <c r="AS435" i="12" s="1"/>
  <c r="AY435" i="12" s="1"/>
  <c r="AJ3087" i="12"/>
  <c r="AR3087" i="12" s="1"/>
  <c r="AX3087" i="12" s="1"/>
  <c r="AJ3002" i="12"/>
  <c r="AR3002" i="12" s="1"/>
  <c r="AX3002" i="12" s="1"/>
  <c r="AK2950" i="12"/>
  <c r="AS2950" i="12" s="1"/>
  <c r="AY2950" i="12" s="1"/>
  <c r="AI2907" i="12"/>
  <c r="AM2907" i="12" s="1"/>
  <c r="AQ2907" i="12" s="1"/>
  <c r="AW2907" i="12" s="1"/>
  <c r="AJ2852" i="12"/>
  <c r="AR2852" i="12" s="1"/>
  <c r="AX2852" i="12" s="1"/>
  <c r="AJ2800" i="12"/>
  <c r="AR2800" i="12" s="1"/>
  <c r="AX2800" i="12" s="1"/>
  <c r="AK2759" i="12"/>
  <c r="AS2759" i="12" s="1"/>
  <c r="AY2759" i="12" s="1"/>
  <c r="AK2698" i="12"/>
  <c r="AS2698" i="12" s="1"/>
  <c r="AY2698" i="12" s="1"/>
  <c r="AI2660" i="12"/>
  <c r="AM2660" i="12" s="1"/>
  <c r="AQ2660" i="12" s="1"/>
  <c r="AW2660" i="12" s="1"/>
  <c r="AJ2449" i="12"/>
  <c r="AR2449" i="12" s="1"/>
  <c r="AX2449" i="12" s="1"/>
  <c r="AK2381" i="12"/>
  <c r="AS2381" i="12" s="1"/>
  <c r="AY2381" i="12" s="1"/>
  <c r="AI2327" i="12"/>
  <c r="AM2327" i="12" s="1"/>
  <c r="AQ2327" i="12" s="1"/>
  <c r="AW2327" i="12" s="1"/>
  <c r="AJ2268" i="12"/>
  <c r="AR2268" i="12" s="1"/>
  <c r="AX2268" i="12" s="1"/>
  <c r="AK2175" i="12"/>
  <c r="AS2175" i="12" s="1"/>
  <c r="AY2175" i="12" s="1"/>
  <c r="AI2131" i="12"/>
  <c r="AM2131" i="12" s="1"/>
  <c r="AQ2131" i="12" s="1"/>
  <c r="AW2131" i="12" s="1"/>
  <c r="AI2066" i="12"/>
  <c r="AM2066" i="12" s="1"/>
  <c r="AQ2066" i="12" s="1"/>
  <c r="AW2066" i="12" s="1"/>
  <c r="AJ2019" i="12"/>
  <c r="AR2019" i="12" s="1"/>
  <c r="AX2019" i="12" s="1"/>
  <c r="AK1972" i="12"/>
  <c r="AS1972" i="12" s="1"/>
  <c r="AY1972" i="12" s="1"/>
  <c r="AI1911" i="12"/>
  <c r="AM1911" i="12" s="1"/>
  <c r="AQ1911" i="12" s="1"/>
  <c r="AW1911" i="12" s="1"/>
  <c r="AJ1840" i="12"/>
  <c r="AR1840" i="12" s="1"/>
  <c r="AX1840" i="12" s="1"/>
  <c r="AK1783" i="12"/>
  <c r="AS1783" i="12" s="1"/>
  <c r="AY1783" i="12" s="1"/>
  <c r="AI1743" i="12"/>
  <c r="AM1743" i="12" s="1"/>
  <c r="AQ1743" i="12" s="1"/>
  <c r="AW1743" i="12" s="1"/>
  <c r="AI1689" i="12"/>
  <c r="AM1689" i="12" s="1"/>
  <c r="AQ1689" i="12" s="1"/>
  <c r="AW1689" i="12" s="1"/>
  <c r="AK1596" i="12"/>
  <c r="AS1596" i="12" s="1"/>
  <c r="AY1596" i="12" s="1"/>
  <c r="AI1546" i="12"/>
  <c r="AM1546" i="12" s="1"/>
  <c r="AQ1546" i="12" s="1"/>
  <c r="AW1546" i="12" s="1"/>
  <c r="AJ1485" i="12"/>
  <c r="AR1485" i="12" s="1"/>
  <c r="AX1485" i="12" s="1"/>
  <c r="AI1408" i="12"/>
  <c r="AM1408" i="12" s="1"/>
  <c r="AQ1408" i="12" s="1"/>
  <c r="AW1408" i="12" s="1"/>
  <c r="AI1335" i="12"/>
  <c r="AM1335" i="12" s="1"/>
  <c r="AQ1335" i="12" s="1"/>
  <c r="AW1335" i="12" s="1"/>
  <c r="AJ1248" i="12"/>
  <c r="AR1248" i="12" s="1"/>
  <c r="AX1248" i="12" s="1"/>
  <c r="AK1196" i="12"/>
  <c r="AS1196" i="12" s="1"/>
  <c r="AY1196" i="12" s="1"/>
  <c r="AI1148" i="12"/>
  <c r="AM1148" i="12" s="1"/>
  <c r="AQ1148" i="12" s="1"/>
  <c r="AW1148" i="12" s="1"/>
  <c r="AJ1093" i="12"/>
  <c r="AR1093" i="12" s="1"/>
  <c r="AX1093" i="12" s="1"/>
  <c r="AI1005" i="12"/>
  <c r="AM1005" i="12" s="1"/>
  <c r="AQ1005" i="12" s="1"/>
  <c r="AW1005" i="12" s="1"/>
  <c r="AJ911" i="12"/>
  <c r="AR911" i="12" s="1"/>
  <c r="AX911" i="12" s="1"/>
  <c r="AK835" i="12"/>
  <c r="AS835" i="12" s="1"/>
  <c r="AY835" i="12" s="1"/>
  <c r="AI780" i="12"/>
  <c r="AM780" i="12" s="1"/>
  <c r="AQ780" i="12" s="1"/>
  <c r="AW780" i="12" s="1"/>
  <c r="AJ716" i="12"/>
  <c r="AR716" i="12" s="1"/>
  <c r="AX716" i="12" s="1"/>
  <c r="AK602" i="12"/>
  <c r="AS602" i="12" s="1"/>
  <c r="AY602" i="12" s="1"/>
  <c r="AJ502" i="12"/>
  <c r="AR502" i="12" s="1"/>
  <c r="AX502" i="12" s="1"/>
  <c r="AK443" i="12"/>
  <c r="AS443" i="12" s="1"/>
  <c r="AY443" i="12" s="1"/>
  <c r="AI307" i="12"/>
  <c r="AM307" i="12" s="1"/>
  <c r="AQ307" i="12" s="1"/>
  <c r="AW307" i="12" s="1"/>
  <c r="AI184" i="12"/>
  <c r="AM184" i="12" s="1"/>
  <c r="AQ184" i="12" s="1"/>
  <c r="AW184" i="12" s="1"/>
  <c r="AK108" i="12"/>
  <c r="AS108" i="12" s="1"/>
  <c r="AY108" i="12" s="1"/>
  <c r="AK412" i="12"/>
  <c r="AS412" i="12" s="1"/>
  <c r="AY412" i="12" s="1"/>
  <c r="AK127" i="12"/>
  <c r="AS127" i="12" s="1"/>
  <c r="AY127" i="12" s="1"/>
  <c r="AK3004" i="12"/>
  <c r="AS3004" i="12" s="1"/>
  <c r="AY3004" i="12" s="1"/>
  <c r="AI2891" i="12"/>
  <c r="AM2891" i="12" s="1"/>
  <c r="AQ2891" i="12" s="1"/>
  <c r="AW2891" i="12" s="1"/>
  <c r="AK2735" i="12"/>
  <c r="AS2735" i="12" s="1"/>
  <c r="AY2735" i="12" s="1"/>
  <c r="AJ2664" i="12"/>
  <c r="AR2664" i="12" s="1"/>
  <c r="AX2664" i="12" s="1"/>
  <c r="AK2404" i="12"/>
  <c r="AS2404" i="12" s="1"/>
  <c r="AY2404" i="12" s="1"/>
  <c r="AJ2290" i="12"/>
  <c r="AR2290" i="12" s="1"/>
  <c r="AX2290" i="12" s="1"/>
  <c r="AK2057" i="12"/>
  <c r="AS2057" i="12" s="1"/>
  <c r="AY2057" i="12" s="1"/>
  <c r="AI1835" i="12"/>
  <c r="AM1835" i="12" s="1"/>
  <c r="AQ1835" i="12" s="1"/>
  <c r="AW1835" i="12" s="1"/>
  <c r="AK1487" i="12"/>
  <c r="AS1487" i="12" s="1"/>
  <c r="AY1487" i="12" s="1"/>
  <c r="AI1118" i="12"/>
  <c r="AM1118" i="12" s="1"/>
  <c r="AQ1118" i="12" s="1"/>
  <c r="AW1118" i="12" s="1"/>
  <c r="AI1027" i="12"/>
  <c r="AM1027" i="12" s="1"/>
  <c r="AQ1027" i="12" s="1"/>
  <c r="AW1027" i="12" s="1"/>
  <c r="AI886" i="12"/>
  <c r="AM886" i="12" s="1"/>
  <c r="AQ886" i="12" s="1"/>
  <c r="AW886" i="12" s="1"/>
  <c r="AI810" i="12"/>
  <c r="AM810" i="12" s="1"/>
  <c r="AQ810" i="12" s="1"/>
  <c r="AW810" i="12" s="1"/>
  <c r="AK718" i="12"/>
  <c r="AS718" i="12" s="1"/>
  <c r="AY718" i="12" s="1"/>
  <c r="AK174" i="12"/>
  <c r="AS174" i="12" s="1"/>
  <c r="AY174" i="12" s="1"/>
  <c r="AK77" i="12"/>
  <c r="AS77" i="12" s="1"/>
  <c r="AY77" i="12" s="1"/>
  <c r="AK752" i="12"/>
  <c r="AS752" i="12" s="1"/>
  <c r="AY752" i="12" s="1"/>
  <c r="AK535" i="12"/>
  <c r="AS535" i="12" s="1"/>
  <c r="AY535" i="12" s="1"/>
  <c r="AJ435" i="12"/>
  <c r="AR435" i="12" s="1"/>
  <c r="AX435" i="12" s="1"/>
  <c r="AK175" i="12"/>
  <c r="AS175" i="12" s="1"/>
  <c r="AY175" i="12" s="1"/>
  <c r="AJ1164" i="12"/>
  <c r="AR1164" i="12" s="1"/>
  <c r="AX1164" i="12" s="1"/>
  <c r="AI1100" i="12"/>
  <c r="AM1100" i="12" s="1"/>
  <c r="AQ1100" i="12" s="1"/>
  <c r="AW1100" i="12" s="1"/>
  <c r="AK1015" i="12"/>
  <c r="AS1015" i="12" s="1"/>
  <c r="AY1015" i="12" s="1"/>
  <c r="AK911" i="12"/>
  <c r="AS911" i="12" s="1"/>
  <c r="AY911" i="12" s="1"/>
  <c r="AJ811" i="12"/>
  <c r="AR811" i="12" s="1"/>
  <c r="AX811" i="12" s="1"/>
  <c r="AI723" i="12"/>
  <c r="AM723" i="12" s="1"/>
  <c r="AQ723" i="12" s="1"/>
  <c r="AW723" i="12" s="1"/>
  <c r="AI557" i="12"/>
  <c r="AM557" i="12" s="1"/>
  <c r="AQ557" i="12" s="1"/>
  <c r="AW557" i="12" s="1"/>
  <c r="AK484" i="12"/>
  <c r="AS484" i="12" s="1"/>
  <c r="AY484" i="12" s="1"/>
  <c r="AK157" i="12"/>
  <c r="AS157" i="12" s="1"/>
  <c r="AY157" i="12" s="1"/>
  <c r="AJ3059" i="12"/>
  <c r="AR3059" i="12" s="1"/>
  <c r="AX3059" i="12" s="1"/>
  <c r="AJ2980" i="12"/>
  <c r="AR2980" i="12" s="1"/>
  <c r="AX2980" i="12" s="1"/>
  <c r="AK2932" i="12"/>
  <c r="AS2932" i="12" s="1"/>
  <c r="AY2932" i="12" s="1"/>
  <c r="AI2892" i="12"/>
  <c r="AM2892" i="12" s="1"/>
  <c r="AQ2892" i="12" s="1"/>
  <c r="AW2892" i="12" s="1"/>
  <c r="AJ2830" i="12"/>
  <c r="AR2830" i="12" s="1"/>
  <c r="AX2830" i="12" s="1"/>
  <c r="AJ2786" i="12"/>
  <c r="AR2786" i="12" s="1"/>
  <c r="AX2786" i="12" s="1"/>
  <c r="AK2736" i="12"/>
  <c r="AS2736" i="12" s="1"/>
  <c r="AY2736" i="12" s="1"/>
  <c r="AK2682" i="12"/>
  <c r="AS2682" i="12" s="1"/>
  <c r="AY2682" i="12" s="1"/>
  <c r="AI2481" i="12"/>
  <c r="AM2481" i="12" s="1"/>
  <c r="AQ2481" i="12" s="1"/>
  <c r="AW2481" i="12" s="1"/>
  <c r="AJ2420" i="12"/>
  <c r="AR2420" i="12" s="1"/>
  <c r="AX2420" i="12" s="1"/>
  <c r="AK2364" i="12"/>
  <c r="AS2364" i="12" s="1"/>
  <c r="AY2364" i="12" s="1"/>
  <c r="AI2306" i="12"/>
  <c r="AM2306" i="12" s="1"/>
  <c r="AQ2306" i="12" s="1"/>
  <c r="AW2306" i="12" s="1"/>
  <c r="AJ2219" i="12"/>
  <c r="AR2219" i="12" s="1"/>
  <c r="AX2219" i="12" s="1"/>
  <c r="AK2156" i="12"/>
  <c r="AS2156" i="12" s="1"/>
  <c r="AY2156" i="12" s="1"/>
  <c r="AK2094" i="12"/>
  <c r="AS2094" i="12" s="1"/>
  <c r="AY2094" i="12" s="1"/>
  <c r="AI2049" i="12"/>
  <c r="AM2049" i="12" s="1"/>
  <c r="AQ2049" i="12" s="1"/>
  <c r="AW2049" i="12" s="1"/>
  <c r="AJ2002" i="12"/>
  <c r="AR2002" i="12" s="1"/>
  <c r="AX2002" i="12" s="1"/>
  <c r="AK1941" i="12"/>
  <c r="AS1941" i="12" s="1"/>
  <c r="AY1941" i="12" s="1"/>
  <c r="AI1881" i="12"/>
  <c r="AM1881" i="12" s="1"/>
  <c r="AQ1881" i="12" s="1"/>
  <c r="AW1881" i="12" s="1"/>
  <c r="AJ1821" i="12"/>
  <c r="AR1821" i="12" s="1"/>
  <c r="AX1821" i="12" s="1"/>
  <c r="AK1764" i="12"/>
  <c r="AS1764" i="12" s="1"/>
  <c r="AY1764" i="12" s="1"/>
  <c r="AI1722" i="12"/>
  <c r="AM1722" i="12" s="1"/>
  <c r="AQ1722" i="12" s="1"/>
  <c r="AW1722" i="12" s="1"/>
  <c r="AJ1651" i="12"/>
  <c r="AR1651" i="12" s="1"/>
  <c r="AX1651" i="12" s="1"/>
  <c r="AK1572" i="12"/>
  <c r="AS1572" i="12" s="1"/>
  <c r="AY1572" i="12" s="1"/>
  <c r="AI1521" i="12"/>
  <c r="AM1521" i="12" s="1"/>
  <c r="AQ1521" i="12" s="1"/>
  <c r="AW1521" i="12" s="1"/>
  <c r="AJ1464" i="12"/>
  <c r="AR1464" i="12" s="1"/>
  <c r="AX1464" i="12" s="1"/>
  <c r="AK1369" i="12"/>
  <c r="AS1369" i="12" s="1"/>
  <c r="AY1369" i="12" s="1"/>
  <c r="AI1319" i="12"/>
  <c r="AM1319" i="12" s="1"/>
  <c r="AQ1319" i="12" s="1"/>
  <c r="AW1319" i="12" s="1"/>
  <c r="AJ1232" i="12"/>
  <c r="AR1232" i="12" s="1"/>
  <c r="AX1232" i="12" s="1"/>
  <c r="AK1179" i="12"/>
  <c r="AS1179" i="12" s="1"/>
  <c r="AY1179" i="12" s="1"/>
  <c r="AJ1108" i="12"/>
  <c r="AR1108" i="12" s="1"/>
  <c r="AX1108" i="12" s="1"/>
  <c r="AI1028" i="12"/>
  <c r="AM1028" i="12" s="1"/>
  <c r="AQ1028" i="12" s="1"/>
  <c r="AW1028" i="12" s="1"/>
  <c r="AI935" i="12"/>
  <c r="AM935" i="12" s="1"/>
  <c r="AQ935" i="12" s="1"/>
  <c r="AW935" i="12" s="1"/>
  <c r="AK850" i="12"/>
  <c r="AS850" i="12" s="1"/>
  <c r="AY850" i="12" s="1"/>
  <c r="AJ799" i="12"/>
  <c r="AR799" i="12" s="1"/>
  <c r="AX799" i="12" s="1"/>
  <c r="AK719" i="12"/>
  <c r="AS719" i="12" s="1"/>
  <c r="AY719" i="12" s="1"/>
  <c r="AI271" i="12"/>
  <c r="AM271" i="12" s="1"/>
  <c r="AQ271" i="12" s="1"/>
  <c r="AW271" i="12" s="1"/>
  <c r="AI2943" i="12"/>
  <c r="AM2943" i="12" s="1"/>
  <c r="AQ2943" i="12" s="1"/>
  <c r="AW2943" i="12" s="1"/>
  <c r="AJ2380" i="12"/>
  <c r="AR2380" i="12" s="1"/>
  <c r="AX2380" i="12" s="1"/>
  <c r="AK1574" i="12"/>
  <c r="AS1574" i="12" s="1"/>
  <c r="AY1574" i="12" s="1"/>
  <c r="AJ1066" i="12"/>
  <c r="AR1066" i="12" s="1"/>
  <c r="AX1066" i="12" s="1"/>
  <c r="AI813" i="12"/>
  <c r="AM813" i="12" s="1"/>
  <c r="AQ813" i="12" s="1"/>
  <c r="AW813" i="12" s="1"/>
  <c r="AJ193" i="12"/>
  <c r="AR193" i="12" s="1"/>
  <c r="AX193" i="12" s="1"/>
  <c r="AJ126" i="12"/>
  <c r="AR126" i="12" s="1"/>
  <c r="AX126" i="12" s="1"/>
  <c r="AK961" i="12"/>
  <c r="AS961" i="12" s="1"/>
  <c r="AY961" i="12" s="1"/>
  <c r="AI849" i="12"/>
  <c r="AM849" i="12" s="1"/>
  <c r="AQ849" i="12" s="1"/>
  <c r="AW849" i="12" s="1"/>
  <c r="AI801" i="12"/>
  <c r="AM801" i="12" s="1"/>
  <c r="AQ801" i="12" s="1"/>
  <c r="AW801" i="12" s="1"/>
  <c r="AJ494" i="12"/>
  <c r="AR494" i="12" s="1"/>
  <c r="AX494" i="12" s="1"/>
  <c r="AK132" i="12"/>
  <c r="AS132" i="12" s="1"/>
  <c r="AY132" i="12" s="1"/>
  <c r="AJ3118" i="12"/>
  <c r="AR3118" i="12" s="1"/>
  <c r="AX3118" i="12" s="1"/>
  <c r="AI2713" i="12"/>
  <c r="AM2713" i="12" s="1"/>
  <c r="AQ2713" i="12" s="1"/>
  <c r="AW2713" i="12" s="1"/>
  <c r="AJ2334" i="12"/>
  <c r="AR2334" i="12" s="1"/>
  <c r="AX2334" i="12" s="1"/>
  <c r="AJ1571" i="12"/>
  <c r="AR1571" i="12" s="1"/>
  <c r="AX1571" i="12" s="1"/>
  <c r="AJ996" i="12"/>
  <c r="AR996" i="12" s="1"/>
  <c r="AX996" i="12" s="1"/>
  <c r="AK494" i="12"/>
  <c r="AS494" i="12" s="1"/>
  <c r="AY494" i="12" s="1"/>
  <c r="AI2735" i="12"/>
  <c r="AM2735" i="12" s="1"/>
  <c r="AQ2735" i="12" s="1"/>
  <c r="AW2735" i="12" s="1"/>
  <c r="AI2136" i="12"/>
  <c r="AM2136" i="12" s="1"/>
  <c r="AQ2136" i="12" s="1"/>
  <c r="AW2136" i="12" s="1"/>
  <c r="AJ1877" i="12"/>
  <c r="AR1877" i="12" s="1"/>
  <c r="AX1877" i="12" s="1"/>
  <c r="AJ1069" i="12"/>
  <c r="AR1069" i="12" s="1"/>
  <c r="AX1069" i="12" s="1"/>
  <c r="AK2377" i="12"/>
  <c r="AS2377" i="12" s="1"/>
  <c r="AY2377" i="12" s="1"/>
  <c r="AJ988" i="12"/>
  <c r="AR988" i="12" s="1"/>
  <c r="AX988" i="12" s="1"/>
  <c r="AI164" i="12"/>
  <c r="AM164" i="12" s="1"/>
  <c r="AQ164" i="12" s="1"/>
  <c r="AW164" i="12" s="1"/>
  <c r="AJ22" i="12"/>
  <c r="AR22" i="12" s="1"/>
  <c r="AX22" i="12" s="1"/>
  <c r="AI2894" i="12"/>
  <c r="AM2894" i="12" s="1"/>
  <c r="AQ2894" i="12" s="1"/>
  <c r="AW2894" i="12" s="1"/>
  <c r="AK2685" i="12"/>
  <c r="AS2685" i="12" s="1"/>
  <c r="AY2685" i="12" s="1"/>
  <c r="AI2133" i="12"/>
  <c r="AM2133" i="12" s="1"/>
  <c r="AQ2133" i="12" s="1"/>
  <c r="AW2133" i="12" s="1"/>
  <c r="AI1166" i="12"/>
  <c r="AM1166" i="12" s="1"/>
  <c r="AQ1166" i="12" s="1"/>
  <c r="AW1166" i="12" s="1"/>
  <c r="AI846" i="12"/>
  <c r="AM846" i="12" s="1"/>
  <c r="AQ846" i="12" s="1"/>
  <c r="AW846" i="12" s="1"/>
  <c r="AI3061" i="12"/>
  <c r="AM3061" i="12" s="1"/>
  <c r="AQ3061" i="12" s="1"/>
  <c r="AW3061" i="12" s="1"/>
  <c r="AK2940" i="12"/>
  <c r="AS2940" i="12" s="1"/>
  <c r="AY2940" i="12" s="1"/>
  <c r="AK2675" i="12"/>
  <c r="AS2675" i="12" s="1"/>
  <c r="AY2675" i="12" s="1"/>
  <c r="AI2334" i="12"/>
  <c r="AM2334" i="12" s="1"/>
  <c r="AQ2334" i="12" s="1"/>
  <c r="AW2334" i="12" s="1"/>
  <c r="AJ1832" i="12"/>
  <c r="AR1832" i="12" s="1"/>
  <c r="AX1832" i="12" s="1"/>
  <c r="AK1460" i="12"/>
  <c r="AS1460" i="12" s="1"/>
  <c r="AY1460" i="12" s="1"/>
  <c r="AK3115" i="12"/>
  <c r="AS3115" i="12" s="1"/>
  <c r="AY3115" i="12" s="1"/>
  <c r="AJ2940" i="12"/>
  <c r="AR2940" i="12" s="1"/>
  <c r="AX2940" i="12" s="1"/>
  <c r="AJ2795" i="12"/>
  <c r="AR2795" i="12" s="1"/>
  <c r="AX2795" i="12" s="1"/>
  <c r="AJ2675" i="12"/>
  <c r="AR2675" i="12" s="1"/>
  <c r="AX2675" i="12" s="1"/>
  <c r="AK2401" i="12"/>
  <c r="AS2401" i="12" s="1"/>
  <c r="AY2401" i="12" s="1"/>
  <c r="AI2082" i="12"/>
  <c r="AM2082" i="12" s="1"/>
  <c r="AQ2082" i="12" s="1"/>
  <c r="AW2082" i="12" s="1"/>
  <c r="AJ1977" i="12"/>
  <c r="AR1977" i="12" s="1"/>
  <c r="AX1977" i="12" s="1"/>
  <c r="AI1659" i="12"/>
  <c r="AM1659" i="12" s="1"/>
  <c r="AQ1659" i="12" s="1"/>
  <c r="AW1659" i="12" s="1"/>
  <c r="AJ1480" i="12"/>
  <c r="AR1480" i="12" s="1"/>
  <c r="AX1480" i="12" s="1"/>
  <c r="AK3008" i="12"/>
  <c r="AS3008" i="12" s="1"/>
  <c r="AY3008" i="12" s="1"/>
  <c r="AJ2839" i="12"/>
  <c r="AR2839" i="12" s="1"/>
  <c r="AX2839" i="12" s="1"/>
  <c r="AK2657" i="12"/>
  <c r="AS2657" i="12" s="1"/>
  <c r="AY2657" i="12" s="1"/>
  <c r="AI2219" i="12"/>
  <c r="AM2219" i="12" s="1"/>
  <c r="AQ2219" i="12" s="1"/>
  <c r="AW2219" i="12" s="1"/>
  <c r="AI1936" i="12"/>
  <c r="AM1936" i="12" s="1"/>
  <c r="AQ1936" i="12" s="1"/>
  <c r="AW1936" i="12" s="1"/>
  <c r="AI1532" i="12"/>
  <c r="AM1532" i="12" s="1"/>
  <c r="AQ1532" i="12" s="1"/>
  <c r="AW1532" i="12" s="1"/>
  <c r="AK1225" i="12"/>
  <c r="AS1225" i="12" s="1"/>
  <c r="AY1225" i="12" s="1"/>
  <c r="AI994" i="12"/>
  <c r="AM994" i="12" s="1"/>
  <c r="AQ994" i="12" s="1"/>
  <c r="AW994" i="12" s="1"/>
  <c r="AK839" i="12"/>
  <c r="AS839" i="12" s="1"/>
  <c r="AY839" i="12" s="1"/>
  <c r="AK705" i="12"/>
  <c r="AS705" i="12" s="1"/>
  <c r="AY705" i="12" s="1"/>
  <c r="AI502" i="12"/>
  <c r="AM502" i="12" s="1"/>
  <c r="AQ502" i="12" s="1"/>
  <c r="AW502" i="12" s="1"/>
  <c r="AI296" i="12"/>
  <c r="AM296" i="12" s="1"/>
  <c r="AQ296" i="12" s="1"/>
  <c r="AW296" i="12" s="1"/>
  <c r="AI172" i="12"/>
  <c r="AM172" i="12" s="1"/>
  <c r="AQ172" i="12" s="1"/>
  <c r="AW172" i="12" s="1"/>
  <c r="AJ127" i="12"/>
  <c r="AR127" i="12" s="1"/>
  <c r="AX127" i="12" s="1"/>
  <c r="AJ60" i="12"/>
  <c r="AR60" i="12" s="1"/>
  <c r="AX60" i="12" s="1"/>
  <c r="AI2775" i="12"/>
  <c r="AM2775" i="12" s="1"/>
  <c r="AQ2775" i="12" s="1"/>
  <c r="AW2775" i="12" s="1"/>
  <c r="AJ1310" i="12"/>
  <c r="AR1310" i="12" s="1"/>
  <c r="AX1310" i="12" s="1"/>
  <c r="AI1018" i="12"/>
  <c r="AM1018" i="12" s="1"/>
  <c r="AQ1018" i="12" s="1"/>
  <c r="AW1018" i="12" s="1"/>
  <c r="AJ946" i="12"/>
  <c r="AR946" i="12" s="1"/>
  <c r="AX946" i="12" s="1"/>
  <c r="AI850" i="12"/>
  <c r="AM850" i="12" s="1"/>
  <c r="AQ850" i="12" s="1"/>
  <c r="AW850" i="12" s="1"/>
  <c r="AI802" i="12"/>
  <c r="AM802" i="12" s="1"/>
  <c r="AQ802" i="12" s="1"/>
  <c r="AW802" i="12" s="1"/>
  <c r="AI734" i="12"/>
  <c r="AM734" i="12" s="1"/>
  <c r="AQ734" i="12" s="1"/>
  <c r="AW734" i="12" s="1"/>
  <c r="AK661" i="12"/>
  <c r="AS661" i="12" s="1"/>
  <c r="AY661" i="12" s="1"/>
  <c r="AK543" i="12"/>
  <c r="AS543" i="12" s="1"/>
  <c r="AY543" i="12" s="1"/>
  <c r="AK480" i="12"/>
  <c r="AS480" i="12" s="1"/>
  <c r="AY480" i="12" s="1"/>
  <c r="AI412" i="12"/>
  <c r="AM412" i="12" s="1"/>
  <c r="AQ412" i="12" s="1"/>
  <c r="AW412" i="12" s="1"/>
  <c r="AI299" i="12"/>
  <c r="AM299" i="12" s="1"/>
  <c r="AQ299" i="12" s="1"/>
  <c r="AW299" i="12" s="1"/>
  <c r="AI175" i="12"/>
  <c r="AM175" i="12" s="1"/>
  <c r="AQ175" i="12" s="1"/>
  <c r="AW175" i="12" s="1"/>
  <c r="AI127" i="12"/>
  <c r="AM127" i="12" s="1"/>
  <c r="AQ127" i="12" s="1"/>
  <c r="AW127" i="12" s="1"/>
  <c r="AJ47" i="12"/>
  <c r="AR47" i="12" s="1"/>
  <c r="AX47" i="12" s="1"/>
  <c r="AJ3036" i="12"/>
  <c r="AR3036" i="12" s="1"/>
  <c r="AX3036" i="12" s="1"/>
  <c r="AK2889" i="12"/>
  <c r="AS2889" i="12" s="1"/>
  <c r="AY2889" i="12" s="1"/>
  <c r="AI2714" i="12"/>
  <c r="AM2714" i="12" s="1"/>
  <c r="AQ2714" i="12" s="1"/>
  <c r="AW2714" i="12" s="1"/>
  <c r="AK2384" i="12"/>
  <c r="AS2384" i="12" s="1"/>
  <c r="AY2384" i="12" s="1"/>
  <c r="AK2160" i="12"/>
  <c r="AS2160" i="12" s="1"/>
  <c r="AY2160" i="12" s="1"/>
  <c r="AI1982" i="12"/>
  <c r="AM1982" i="12" s="1"/>
  <c r="AQ1982" i="12" s="1"/>
  <c r="AW1982" i="12" s="1"/>
  <c r="AI1758" i="12"/>
  <c r="AM1758" i="12" s="1"/>
  <c r="AQ1758" i="12" s="1"/>
  <c r="AW1758" i="12" s="1"/>
  <c r="AI1610" i="12"/>
  <c r="AM1610" i="12" s="1"/>
  <c r="AQ1610" i="12" s="1"/>
  <c r="AW1610" i="12" s="1"/>
  <c r="AK1478" i="12"/>
  <c r="AS1478" i="12" s="1"/>
  <c r="AY1478" i="12" s="1"/>
  <c r="AI1280" i="12"/>
  <c r="AM1280" i="12" s="1"/>
  <c r="AQ1280" i="12" s="1"/>
  <c r="AW1280" i="12" s="1"/>
  <c r="AI1152" i="12"/>
  <c r="AM1152" i="12" s="1"/>
  <c r="AQ1152" i="12" s="1"/>
  <c r="AW1152" i="12" s="1"/>
  <c r="AK959" i="12"/>
  <c r="AS959" i="12" s="1"/>
  <c r="AY959" i="12" s="1"/>
  <c r="AK495" i="12"/>
  <c r="AS495" i="12" s="1"/>
  <c r="AY495" i="12" s="1"/>
  <c r="AK3110" i="12"/>
  <c r="AS3110" i="12" s="1"/>
  <c r="AY3110" i="12" s="1"/>
  <c r="AK2922" i="12"/>
  <c r="AS2922" i="12" s="1"/>
  <c r="AY2922" i="12" s="1"/>
  <c r="AK2783" i="12"/>
  <c r="AS2783" i="12" s="1"/>
  <c r="AY2783" i="12" s="1"/>
  <c r="AJ2686" i="12"/>
  <c r="AR2686" i="12" s="1"/>
  <c r="AX2686" i="12" s="1"/>
  <c r="AK2398" i="12"/>
  <c r="AS2398" i="12" s="1"/>
  <c r="AY2398" i="12" s="1"/>
  <c r="AI2224" i="12"/>
  <c r="AM2224" i="12" s="1"/>
  <c r="AQ2224" i="12" s="1"/>
  <c r="AW2224" i="12" s="1"/>
  <c r="AI2094" i="12"/>
  <c r="AM2094" i="12" s="1"/>
  <c r="AQ2094" i="12" s="1"/>
  <c r="AW2094" i="12" s="1"/>
  <c r="AI1987" i="12"/>
  <c r="AM1987" i="12" s="1"/>
  <c r="AQ1987" i="12" s="1"/>
  <c r="AW1987" i="12" s="1"/>
  <c r="AI1857" i="12"/>
  <c r="AM1857" i="12" s="1"/>
  <c r="AQ1857" i="12" s="1"/>
  <c r="AW1857" i="12" s="1"/>
  <c r="AI1730" i="12"/>
  <c r="AM1730" i="12" s="1"/>
  <c r="AQ1730" i="12" s="1"/>
  <c r="AW1730" i="12" s="1"/>
  <c r="AI1596" i="12"/>
  <c r="AM1596" i="12" s="1"/>
  <c r="AQ1596" i="12" s="1"/>
  <c r="AW1596" i="12" s="1"/>
  <c r="AK1429" i="12"/>
  <c r="AS1429" i="12" s="1"/>
  <c r="AY1429" i="12" s="1"/>
  <c r="AK1276" i="12"/>
  <c r="AS1276" i="12" s="1"/>
  <c r="AY1276" i="12" s="1"/>
  <c r="AI1156" i="12"/>
  <c r="AM1156" i="12" s="1"/>
  <c r="AQ1156" i="12" s="1"/>
  <c r="AW1156" i="12" s="1"/>
  <c r="AJ1070" i="12"/>
  <c r="AR1070" i="12" s="1"/>
  <c r="AX1070" i="12" s="1"/>
  <c r="AI2864" i="12"/>
  <c r="AM2864" i="12" s="1"/>
  <c r="AQ2864" i="12" s="1"/>
  <c r="AW2864" i="12" s="1"/>
  <c r="AK2378" i="12"/>
  <c r="AS2378" i="12" s="1"/>
  <c r="AY2378" i="12" s="1"/>
  <c r="AK2052" i="12"/>
  <c r="AS2052" i="12" s="1"/>
  <c r="AY2052" i="12" s="1"/>
  <c r="AK1748" i="12"/>
  <c r="AS1748" i="12" s="1"/>
  <c r="AY1748" i="12" s="1"/>
  <c r="AK1339" i="12"/>
  <c r="AS1339" i="12" s="1"/>
  <c r="AY1339" i="12" s="1"/>
  <c r="AJ989" i="12"/>
  <c r="AR989" i="12" s="1"/>
  <c r="AX989" i="12" s="1"/>
  <c r="AK763" i="12"/>
  <c r="AS763" i="12" s="1"/>
  <c r="AY763" i="12" s="1"/>
  <c r="AK454" i="12"/>
  <c r="AS454" i="12" s="1"/>
  <c r="AY454" i="12" s="1"/>
  <c r="AK296" i="12"/>
  <c r="AS296" i="12" s="1"/>
  <c r="AY296" i="12" s="1"/>
  <c r="AI180" i="12"/>
  <c r="AM180" i="12" s="1"/>
  <c r="AQ180" i="12" s="1"/>
  <c r="AW180" i="12" s="1"/>
  <c r="AI113" i="12"/>
  <c r="AM113" i="12" s="1"/>
  <c r="AQ113" i="12" s="1"/>
  <c r="AW113" i="12" s="1"/>
  <c r="AI47" i="12"/>
  <c r="AM47" i="12" s="1"/>
  <c r="AQ47" i="12" s="1"/>
  <c r="AW47" i="12" s="1"/>
  <c r="AI3059" i="12"/>
  <c r="AM3059" i="12" s="1"/>
  <c r="AQ3059" i="12" s="1"/>
  <c r="AW3059" i="12" s="1"/>
  <c r="AI2895" i="12"/>
  <c r="AM2895" i="12" s="1"/>
  <c r="AQ2895" i="12" s="1"/>
  <c r="AW2895" i="12" s="1"/>
  <c r="AJ2775" i="12"/>
  <c r="AR2775" i="12" s="1"/>
  <c r="AX2775" i="12" s="1"/>
  <c r="AI2665" i="12"/>
  <c r="AM2665" i="12" s="1"/>
  <c r="AQ2665" i="12" s="1"/>
  <c r="AW2665" i="12" s="1"/>
  <c r="AI2378" i="12"/>
  <c r="AM2378" i="12" s="1"/>
  <c r="AQ2378" i="12" s="1"/>
  <c r="AW2378" i="12" s="1"/>
  <c r="AK2228" i="12"/>
  <c r="AS2228" i="12" s="1"/>
  <c r="AY2228" i="12" s="1"/>
  <c r="AI2134" i="12"/>
  <c r="AM2134" i="12" s="1"/>
  <c r="AQ2134" i="12" s="1"/>
  <c r="AW2134" i="12" s="1"/>
  <c r="AJ2023" i="12"/>
  <c r="AR2023" i="12" s="1"/>
  <c r="AX2023" i="12" s="1"/>
  <c r="AK1878" i="12"/>
  <c r="AS1878" i="12" s="1"/>
  <c r="AY1878" i="12" s="1"/>
  <c r="AJ1753" i="12"/>
  <c r="AR1753" i="12" s="1"/>
  <c r="AX1753" i="12" s="1"/>
  <c r="AI1568" i="12"/>
  <c r="AM1568" i="12" s="1"/>
  <c r="AQ1568" i="12" s="1"/>
  <c r="AW1568" i="12" s="1"/>
  <c r="AK1351" i="12"/>
  <c r="AS1351" i="12" s="1"/>
  <c r="AY1351" i="12" s="1"/>
  <c r="AI1210" i="12"/>
  <c r="AM1210" i="12" s="1"/>
  <c r="AQ1210" i="12" s="1"/>
  <c r="AW1210" i="12" s="1"/>
  <c r="AJ1054" i="12"/>
  <c r="AR1054" i="12" s="1"/>
  <c r="AX1054" i="12" s="1"/>
  <c r="AI763" i="12"/>
  <c r="AM763" i="12" s="1"/>
  <c r="AQ763" i="12" s="1"/>
  <c r="AW763" i="12" s="1"/>
  <c r="AK465" i="12"/>
  <c r="AS465" i="12" s="1"/>
  <c r="AY465" i="12" s="1"/>
  <c r="AI3036" i="12"/>
  <c r="AM3036" i="12" s="1"/>
  <c r="AQ3036" i="12" s="1"/>
  <c r="AW3036" i="12" s="1"/>
  <c r="AK2941" i="12"/>
  <c r="AS2941" i="12" s="1"/>
  <c r="AY2941" i="12" s="1"/>
  <c r="AI2860" i="12"/>
  <c r="AM2860" i="12" s="1"/>
  <c r="AQ2860" i="12" s="1"/>
  <c r="AW2860" i="12" s="1"/>
  <c r="AJ2763" i="12"/>
  <c r="AR2763" i="12" s="1"/>
  <c r="AX2763" i="12" s="1"/>
  <c r="AK2660" i="12"/>
  <c r="AS2660" i="12" s="1"/>
  <c r="AY2660" i="12" s="1"/>
  <c r="AJ2384" i="12"/>
  <c r="AR2384" i="12" s="1"/>
  <c r="AX2384" i="12" s="1"/>
  <c r="AK2283" i="12"/>
  <c r="AS2283" i="12" s="1"/>
  <c r="AY2283" i="12" s="1"/>
  <c r="AJ2141" i="12"/>
  <c r="AR2141" i="12" s="1"/>
  <c r="AX2141" i="12" s="1"/>
  <c r="AJ2028" i="12"/>
  <c r="AR2028" i="12" s="1"/>
  <c r="AX2028" i="12" s="1"/>
  <c r="AI1920" i="12"/>
  <c r="AM1920" i="12" s="1"/>
  <c r="AQ1920" i="12" s="1"/>
  <c r="AW1920" i="12" s="1"/>
  <c r="AK1791" i="12"/>
  <c r="AS1791" i="12" s="1"/>
  <c r="AY1791" i="12" s="1"/>
  <c r="AJ1698" i="12"/>
  <c r="AR1698" i="12" s="1"/>
  <c r="AX1698" i="12" s="1"/>
  <c r="AJ1601" i="12"/>
  <c r="AR1601" i="12" s="1"/>
  <c r="AX1601" i="12" s="1"/>
  <c r="AK1500" i="12"/>
  <c r="AS1500" i="12" s="1"/>
  <c r="AY1500" i="12" s="1"/>
  <c r="AJ1351" i="12"/>
  <c r="AR1351" i="12" s="1"/>
  <c r="AX1351" i="12" s="1"/>
  <c r="AK1206" i="12"/>
  <c r="AS1206" i="12" s="1"/>
  <c r="AY1206" i="12" s="1"/>
  <c r="AK3087" i="12"/>
  <c r="AS3087" i="12" s="1"/>
  <c r="AY3087" i="12" s="1"/>
  <c r="AI2993" i="12"/>
  <c r="AM2993" i="12" s="1"/>
  <c r="AQ2993" i="12" s="1"/>
  <c r="AW2993" i="12" s="1"/>
  <c r="AK2928" i="12"/>
  <c r="AS2928" i="12" s="1"/>
  <c r="AY2928" i="12" s="1"/>
  <c r="AK2877" i="12"/>
  <c r="AS2877" i="12" s="1"/>
  <c r="AY2877" i="12" s="1"/>
  <c r="AK2814" i="12"/>
  <c r="AS2814" i="12" s="1"/>
  <c r="AY2814" i="12" s="1"/>
  <c r="AK2755" i="12"/>
  <c r="AS2755" i="12" s="1"/>
  <c r="AY2755" i="12" s="1"/>
  <c r="AI2686" i="12"/>
  <c r="AM2686" i="12" s="1"/>
  <c r="AQ2686" i="12" s="1"/>
  <c r="AW2686" i="12" s="1"/>
  <c r="AK2467" i="12"/>
  <c r="AS2467" i="12" s="1"/>
  <c r="AY2467" i="12" s="1"/>
  <c r="AK2402" i="12"/>
  <c r="AS2402" i="12" s="1"/>
  <c r="AY2402" i="12" s="1"/>
  <c r="AJ2327" i="12"/>
  <c r="AR2327" i="12" s="1"/>
  <c r="AX2327" i="12" s="1"/>
  <c r="AJ2259" i="12"/>
  <c r="AR2259" i="12" s="1"/>
  <c r="AX2259" i="12" s="1"/>
  <c r="AI2160" i="12"/>
  <c r="AM2160" i="12" s="1"/>
  <c r="AQ2160" i="12" s="1"/>
  <c r="AW2160" i="12" s="1"/>
  <c r="AI2083" i="12"/>
  <c r="AM2083" i="12" s="1"/>
  <c r="AQ2083" i="12" s="1"/>
  <c r="AW2083" i="12" s="1"/>
  <c r="AI2028" i="12"/>
  <c r="AM2028" i="12" s="1"/>
  <c r="AQ2028" i="12" s="1"/>
  <c r="AW2028" i="12" s="1"/>
  <c r="AK1967" i="12"/>
  <c r="AS1967" i="12" s="1"/>
  <c r="AY1967" i="12" s="1"/>
  <c r="AJ1881" i="12"/>
  <c r="AR1881" i="12" s="1"/>
  <c r="AX1881" i="12" s="1"/>
  <c r="AJ1817" i="12"/>
  <c r="AR1817" i="12" s="1"/>
  <c r="AX1817" i="12" s="1"/>
  <c r="AJ1689" i="12"/>
  <c r="AR1689" i="12" s="1"/>
  <c r="AX1689" i="12" s="1"/>
  <c r="AI1601" i="12"/>
  <c r="AM1601" i="12" s="1"/>
  <c r="AQ1601" i="12" s="1"/>
  <c r="AW1601" i="12" s="1"/>
  <c r="AK1532" i="12"/>
  <c r="AS1532" i="12" s="1"/>
  <c r="AY1532" i="12" s="1"/>
  <c r="AJ1461" i="12"/>
  <c r="AR1461" i="12" s="1"/>
  <c r="AX1461" i="12" s="1"/>
  <c r="AK1363" i="12"/>
  <c r="AS1363" i="12" s="1"/>
  <c r="AY1363" i="12" s="1"/>
  <c r="AK1280" i="12"/>
  <c r="AS1280" i="12" s="1"/>
  <c r="AY1280" i="12" s="1"/>
  <c r="AJ1206" i="12"/>
  <c r="AR1206" i="12" s="1"/>
  <c r="AX1206" i="12" s="1"/>
  <c r="AJ1148" i="12"/>
  <c r="AR1148" i="12" s="1"/>
  <c r="AX1148" i="12" s="1"/>
  <c r="AI1084" i="12"/>
  <c r="AM1084" i="12" s="1"/>
  <c r="AQ1084" i="12" s="1"/>
  <c r="AW1084" i="12" s="1"/>
  <c r="AK994" i="12"/>
  <c r="AS994" i="12" s="1"/>
  <c r="AY994" i="12" s="1"/>
  <c r="AI884" i="12"/>
  <c r="AM884" i="12" s="1"/>
  <c r="AQ884" i="12" s="1"/>
  <c r="AW884" i="12" s="1"/>
  <c r="AK1264" i="12"/>
  <c r="AS1264" i="12" s="1"/>
  <c r="AY1264" i="12" s="1"/>
  <c r="AI2051" i="12"/>
  <c r="AM2051" i="12" s="1"/>
  <c r="AQ2051" i="12" s="1"/>
  <c r="AW2051" i="12" s="1"/>
  <c r="AI1092" i="12"/>
  <c r="AM1092" i="12" s="1"/>
  <c r="AQ1092" i="12" s="1"/>
  <c r="AW1092" i="12" s="1"/>
  <c r="AK819" i="12"/>
  <c r="AS819" i="12" s="1"/>
  <c r="AY819" i="12" s="1"/>
  <c r="AJ491" i="12"/>
  <c r="AR491" i="12" s="1"/>
  <c r="AX491" i="12" s="1"/>
  <c r="AJ174" i="12"/>
  <c r="AR174" i="12" s="1"/>
  <c r="AX174" i="12" s="1"/>
  <c r="AJ77" i="12"/>
  <c r="AR77" i="12" s="1"/>
  <c r="AX77" i="12" s="1"/>
  <c r="AK1407" i="12"/>
  <c r="AS1407" i="12" s="1"/>
  <c r="AY1407" i="12" s="1"/>
  <c r="AJ985" i="12"/>
  <c r="AR985" i="12" s="1"/>
  <c r="AX985" i="12" s="1"/>
  <c r="AJ807" i="12"/>
  <c r="AR807" i="12" s="1"/>
  <c r="AX807" i="12" s="1"/>
  <c r="AK497" i="12"/>
  <c r="AS497" i="12" s="1"/>
  <c r="AY497" i="12" s="1"/>
  <c r="AI139" i="12"/>
  <c r="AM139" i="12" s="1"/>
  <c r="AQ139" i="12" s="1"/>
  <c r="AW139" i="12" s="1"/>
  <c r="AJ19" i="12"/>
  <c r="AR19" i="12" s="1"/>
  <c r="AX19" i="12" s="1"/>
  <c r="AI2961" i="12"/>
  <c r="AM2961" i="12" s="1"/>
  <c r="AQ2961" i="12" s="1"/>
  <c r="AW2961" i="12" s="1"/>
  <c r="AK1832" i="12"/>
  <c r="AS1832" i="12" s="1"/>
  <c r="AY1832" i="12" s="1"/>
  <c r="AK985" i="12"/>
  <c r="AS985" i="12" s="1"/>
  <c r="AY985" i="12" s="1"/>
  <c r="AI2964" i="12"/>
  <c r="AM2964" i="12" s="1"/>
  <c r="AQ2964" i="12" s="1"/>
  <c r="AW2964" i="12" s="1"/>
  <c r="AJ2670" i="12"/>
  <c r="AR2670" i="12" s="1"/>
  <c r="AX2670" i="12" s="1"/>
  <c r="AJ2044" i="12"/>
  <c r="AR2044" i="12" s="1"/>
  <c r="AX2044" i="12" s="1"/>
  <c r="AI1571" i="12"/>
  <c r="AM1571" i="12" s="1"/>
  <c r="AQ1571" i="12" s="1"/>
  <c r="AW1571" i="12" s="1"/>
  <c r="AJ1036" i="12"/>
  <c r="AR1036" i="12" s="1"/>
  <c r="AX1036" i="12" s="1"/>
  <c r="AK2732" i="12"/>
  <c r="AS2732" i="12" s="1"/>
  <c r="AY2732" i="12" s="1"/>
  <c r="AI1024" i="12"/>
  <c r="AM1024" i="12" s="1"/>
  <c r="AQ1024" i="12" s="1"/>
  <c r="AW1024" i="12" s="1"/>
  <c r="AI494" i="12"/>
  <c r="AM494" i="12" s="1"/>
  <c r="AQ494" i="12" s="1"/>
  <c r="AW494" i="12" s="1"/>
  <c r="AI19" i="12"/>
  <c r="AM19" i="12" s="1"/>
  <c r="AQ19" i="12" s="1"/>
  <c r="AW19" i="12" s="1"/>
  <c r="AJ2982" i="12"/>
  <c r="AR2982" i="12" s="1"/>
  <c r="AX2982" i="12" s="1"/>
  <c r="AK2670" i="12"/>
  <c r="AS2670" i="12" s="1"/>
  <c r="AY2670" i="12" s="1"/>
  <c r="AI2401" i="12"/>
  <c r="AM2401" i="12" s="1"/>
  <c r="AQ2401" i="12" s="1"/>
  <c r="AW2401" i="12" s="1"/>
  <c r="AI2119" i="12"/>
  <c r="AM2119" i="12" s="1"/>
  <c r="AQ2119" i="12" s="1"/>
  <c r="AW2119" i="12" s="1"/>
  <c r="AJ1829" i="12"/>
  <c r="AR1829" i="12" s="1"/>
  <c r="AX1829" i="12" s="1"/>
  <c r="AK1036" i="12"/>
  <c r="AS1036" i="12" s="1"/>
  <c r="AY1036" i="12" s="1"/>
  <c r="AJ3064" i="12"/>
  <c r="AR3064" i="12" s="1"/>
  <c r="AX3064" i="12" s="1"/>
  <c r="AK2847" i="12"/>
  <c r="AS2847" i="12" s="1"/>
  <c r="AY2847" i="12" s="1"/>
  <c r="AI2667" i="12"/>
  <c r="AM2667" i="12" s="1"/>
  <c r="AQ2667" i="12" s="1"/>
  <c r="AW2667" i="12" s="1"/>
  <c r="AK2130" i="12"/>
  <c r="AS2130" i="12" s="1"/>
  <c r="AY2130" i="12" s="1"/>
  <c r="AK1662" i="12"/>
  <c r="AS1662" i="12" s="1"/>
  <c r="AY1662" i="12" s="1"/>
  <c r="AK3058" i="12"/>
  <c r="AS3058" i="12" s="1"/>
  <c r="AY3058" i="12" s="1"/>
  <c r="AJ2847" i="12"/>
  <c r="AR2847" i="12" s="1"/>
  <c r="AX2847" i="12" s="1"/>
  <c r="AK2678" i="12"/>
  <c r="AS2678" i="12" s="1"/>
  <c r="AY2678" i="12" s="1"/>
  <c r="AJ2374" i="12"/>
  <c r="AR2374" i="12" s="1"/>
  <c r="AX2374" i="12" s="1"/>
  <c r="AI2060" i="12"/>
  <c r="AM2060" i="12" s="1"/>
  <c r="AQ2060" i="12" s="1"/>
  <c r="AW2060" i="12" s="1"/>
  <c r="AI1877" i="12"/>
  <c r="AM1877" i="12" s="1"/>
  <c r="AQ1877" i="12" s="1"/>
  <c r="AW1877" i="12" s="1"/>
  <c r="AJ1163" i="12"/>
  <c r="AR1163" i="12" s="1"/>
  <c r="AX1163" i="12" s="1"/>
  <c r="AI1069" i="12"/>
  <c r="AM1069" i="12" s="1"/>
  <c r="AQ1069" i="12" s="1"/>
  <c r="AW1069" i="12" s="1"/>
  <c r="AI958" i="12"/>
  <c r="AM958" i="12" s="1"/>
  <c r="AQ958" i="12" s="1"/>
  <c r="AW958" i="12" s="1"/>
  <c r="AK682" i="12"/>
  <c r="AS682" i="12" s="1"/>
  <c r="AY682" i="12" s="1"/>
  <c r="AI2928" i="12"/>
  <c r="AM2928" i="12" s="1"/>
  <c r="AQ2928" i="12" s="1"/>
  <c r="AW2928" i="12" s="1"/>
  <c r="AK2779" i="12"/>
  <c r="AS2779" i="12" s="1"/>
  <c r="AY2779" i="12" s="1"/>
  <c r="AI2420" i="12"/>
  <c r="AM2420" i="12" s="1"/>
  <c r="AQ2420" i="12" s="1"/>
  <c r="AW2420" i="12" s="1"/>
  <c r="AI2052" i="12"/>
  <c r="AM2052" i="12" s="1"/>
  <c r="AQ2052" i="12" s="1"/>
  <c r="AW2052" i="12" s="1"/>
  <c r="AI1870" i="12"/>
  <c r="AM1870" i="12" s="1"/>
  <c r="AQ1870" i="12" s="1"/>
  <c r="AW1870" i="12" s="1"/>
  <c r="AI1670" i="12"/>
  <c r="AM1670" i="12" s="1"/>
  <c r="AQ1670" i="12" s="1"/>
  <c r="AW1670" i="12" s="1"/>
  <c r="AJ1475" i="12"/>
  <c r="AR1475" i="12" s="1"/>
  <c r="AX1475" i="12" s="1"/>
  <c r="AJ2914" i="12"/>
  <c r="AR2914" i="12" s="1"/>
  <c r="AX2914" i="12" s="1"/>
  <c r="AI2308" i="12"/>
  <c r="AM2308" i="12" s="1"/>
  <c r="AQ2308" i="12" s="1"/>
  <c r="AW2308" i="12" s="1"/>
  <c r="AI1531" i="12"/>
  <c r="AM1531" i="12" s="1"/>
  <c r="AQ1531" i="12" s="1"/>
  <c r="AW1531" i="12" s="1"/>
  <c r="AI991" i="12"/>
  <c r="AM991" i="12" s="1"/>
  <c r="AQ991" i="12" s="1"/>
  <c r="AW991" i="12" s="1"/>
  <c r="AK788" i="12"/>
  <c r="AS788" i="12" s="1"/>
  <c r="AY788" i="12" s="1"/>
  <c r="AI171" i="12"/>
  <c r="AM171" i="12" s="1"/>
  <c r="AQ171" i="12" s="1"/>
  <c r="AW171" i="12" s="1"/>
  <c r="AI86" i="12"/>
  <c r="AM86" i="12" s="1"/>
  <c r="AQ86" i="12" s="1"/>
  <c r="AW86" i="12" s="1"/>
  <c r="AJ945" i="12"/>
  <c r="AR945" i="12" s="1"/>
  <c r="AX945" i="12" s="1"/>
  <c r="AJ838" i="12"/>
  <c r="AR838" i="12" s="1"/>
  <c r="AX838" i="12" s="1"/>
  <c r="AJ788" i="12"/>
  <c r="AR788" i="12" s="1"/>
  <c r="AX788" i="12" s="1"/>
  <c r="AJ445" i="12"/>
  <c r="AR445" i="12" s="1"/>
  <c r="AX445" i="12" s="1"/>
  <c r="AI126" i="12"/>
  <c r="AM126" i="12" s="1"/>
  <c r="AQ126" i="12" s="1"/>
  <c r="AW126" i="12" s="1"/>
  <c r="AK2917" i="12"/>
  <c r="AS2917" i="12" s="1"/>
  <c r="AY2917" i="12" s="1"/>
  <c r="AJ2681" i="12"/>
  <c r="AR2681" i="12" s="1"/>
  <c r="AX2681" i="12" s="1"/>
  <c r="AI2290" i="12"/>
  <c r="AM2290" i="12" s="1"/>
  <c r="AQ2290" i="12" s="1"/>
  <c r="AW2290" i="12" s="1"/>
  <c r="AK1477" i="12"/>
  <c r="AS1477" i="12" s="1"/>
  <c r="AY1477" i="12" s="1"/>
  <c r="AK958" i="12"/>
  <c r="AS958" i="12" s="1"/>
  <c r="AY958" i="12" s="1"/>
  <c r="AK3109" i="12"/>
  <c r="AS3109" i="12" s="1"/>
  <c r="AY3109" i="12" s="1"/>
  <c r="AI2716" i="12"/>
  <c r="AM2716" i="12" s="1"/>
  <c r="AQ2716" i="12" s="1"/>
  <c r="AW2716" i="12" s="1"/>
  <c r="AJ2060" i="12"/>
  <c r="AR2060" i="12" s="1"/>
  <c r="AX2060" i="12" s="1"/>
  <c r="AJ1477" i="12"/>
  <c r="AR1477" i="12" s="1"/>
  <c r="AX1477" i="12" s="1"/>
  <c r="AJ1024" i="12"/>
  <c r="AR1024" i="12" s="1"/>
  <c r="AX1024" i="12" s="1"/>
  <c r="AK2051" i="12"/>
  <c r="AS2051" i="12" s="1"/>
  <c r="AY2051" i="12" s="1"/>
  <c r="AI838" i="12"/>
  <c r="AM838" i="12" s="1"/>
  <c r="AQ838" i="12" s="1"/>
  <c r="AW838" i="12" s="1"/>
  <c r="AJ132" i="12"/>
  <c r="AR132" i="12" s="1"/>
  <c r="AX132" i="12" s="1"/>
  <c r="AK3121" i="12"/>
  <c r="AS3121" i="12" s="1"/>
  <c r="AY3121" i="12" s="1"/>
  <c r="AK2842" i="12"/>
  <c r="AS2842" i="12" s="1"/>
  <c r="AY2842" i="12" s="1"/>
  <c r="AI2664" i="12"/>
  <c r="AM2664" i="12" s="1"/>
  <c r="AQ2664" i="12" s="1"/>
  <c r="AW2664" i="12" s="1"/>
  <c r="AK2044" i="12"/>
  <c r="AS2044" i="12" s="1"/>
  <c r="AY2044" i="12" s="1"/>
  <c r="AK1115" i="12"/>
  <c r="AS1115" i="12" s="1"/>
  <c r="AY1115" i="12" s="1"/>
  <c r="AJ816" i="12"/>
  <c r="AR816" i="12" s="1"/>
  <c r="AX816" i="12" s="1"/>
  <c r="AI3035" i="12"/>
  <c r="AM3035" i="12" s="1"/>
  <c r="AQ3035" i="12" s="1"/>
  <c r="AW3035" i="12" s="1"/>
  <c r="AJ2917" i="12"/>
  <c r="AR2917" i="12" s="1"/>
  <c r="AX2917" i="12" s="1"/>
  <c r="AK2659" i="12"/>
  <c r="AS2659" i="12" s="1"/>
  <c r="AY2659" i="12" s="1"/>
  <c r="AJ2027" i="12"/>
  <c r="AR2027" i="12" s="1"/>
  <c r="AX2027" i="12" s="1"/>
  <c r="AJ1624" i="12"/>
  <c r="AR1624" i="12" s="1"/>
  <c r="AX1624" i="12" s="1"/>
  <c r="AK1227" i="12"/>
  <c r="AS1227" i="12" s="1"/>
  <c r="AY1227" i="12" s="1"/>
  <c r="AI3064" i="12"/>
  <c r="AM3064" i="12" s="1"/>
  <c r="AQ3064" i="12" s="1"/>
  <c r="AW3064" i="12" s="1"/>
  <c r="AI2917" i="12"/>
  <c r="AM2917" i="12" s="1"/>
  <c r="AQ2917" i="12" s="1"/>
  <c r="AW2917" i="12" s="1"/>
  <c r="AJ2782" i="12"/>
  <c r="AR2782" i="12" s="1"/>
  <c r="AX2782" i="12" s="1"/>
  <c r="AJ2659" i="12"/>
  <c r="AR2659" i="12" s="1"/>
  <c r="AX2659" i="12" s="1"/>
  <c r="AI2383" i="12"/>
  <c r="AM2383" i="12" s="1"/>
  <c r="AQ2383" i="12" s="1"/>
  <c r="AW2383" i="12" s="1"/>
  <c r="AJ2048" i="12"/>
  <c r="AR2048" i="12" s="1"/>
  <c r="AX2048" i="12" s="1"/>
  <c r="AJ1880" i="12"/>
  <c r="AR1880" i="12" s="1"/>
  <c r="AX1880" i="12" s="1"/>
  <c r="AI1624" i="12"/>
  <c r="AM1624" i="12" s="1"/>
  <c r="AQ1624" i="12" s="1"/>
  <c r="AW1624" i="12" s="1"/>
  <c r="AJ1460" i="12"/>
  <c r="AR1460" i="12" s="1"/>
  <c r="AX1460" i="12" s="1"/>
  <c r="AI2944" i="12"/>
  <c r="AM2944" i="12" s="1"/>
  <c r="AQ2944" i="12" s="1"/>
  <c r="AW2944" i="12" s="1"/>
  <c r="AI2800" i="12"/>
  <c r="AM2800" i="12" s="1"/>
  <c r="AQ2800" i="12" s="1"/>
  <c r="AW2800" i="12" s="1"/>
  <c r="AJ2456" i="12"/>
  <c r="AR2456" i="12" s="1"/>
  <c r="AX2456" i="12" s="1"/>
  <c r="AK2083" i="12"/>
  <c r="AS2083" i="12" s="1"/>
  <c r="AY2083" i="12" s="1"/>
  <c r="AI1892" i="12"/>
  <c r="AM1892" i="12" s="1"/>
  <c r="AQ1892" i="12" s="1"/>
  <c r="AW1892" i="12" s="1"/>
  <c r="AI1706" i="12"/>
  <c r="AM1706" i="12" s="1"/>
  <c r="AQ1706" i="12" s="1"/>
  <c r="AW1706" i="12" s="1"/>
  <c r="AJ1488" i="12"/>
  <c r="AR1488" i="12" s="1"/>
  <c r="AX1488" i="12" s="1"/>
  <c r="AJ1156" i="12"/>
  <c r="AR1156" i="12" s="1"/>
  <c r="AX1156" i="12" s="1"/>
  <c r="AI911" i="12"/>
  <c r="AM911" i="12" s="1"/>
  <c r="AQ911" i="12" s="1"/>
  <c r="AW911" i="12" s="1"/>
  <c r="AI814" i="12"/>
  <c r="AM814" i="12" s="1"/>
  <c r="AQ814" i="12" s="1"/>
  <c r="AW814" i="12" s="1"/>
  <c r="AK606" i="12"/>
  <c r="AS606" i="12" s="1"/>
  <c r="AY606" i="12" s="1"/>
  <c r="AI454" i="12"/>
  <c r="AM454" i="12" s="1"/>
  <c r="AQ454" i="12" s="1"/>
  <c r="AW454" i="12" s="1"/>
  <c r="AI206" i="12"/>
  <c r="AM206" i="12" s="1"/>
  <c r="AQ206" i="12" s="1"/>
  <c r="AW206" i="12" s="1"/>
  <c r="AJ162" i="12"/>
  <c r="AR162" i="12" s="1"/>
  <c r="AX162" i="12" s="1"/>
  <c r="AJ108" i="12"/>
  <c r="AR108" i="12" s="1"/>
  <c r="AX108" i="12" s="1"/>
  <c r="AK47" i="12"/>
  <c r="AS47" i="12" s="1"/>
  <c r="AY47" i="12" s="1"/>
  <c r="AJ2228" i="12"/>
  <c r="AR2228" i="12" s="1"/>
  <c r="AX2228" i="12" s="1"/>
  <c r="AJ1183" i="12"/>
  <c r="AR1183" i="12" s="1"/>
  <c r="AX1183" i="12" s="1"/>
  <c r="AJ1001" i="12"/>
  <c r="AR1001" i="12" s="1"/>
  <c r="AX1001" i="12" s="1"/>
  <c r="AK921" i="12"/>
  <c r="AS921" i="12" s="1"/>
  <c r="AY921" i="12" s="1"/>
  <c r="AJ839" i="12"/>
  <c r="AR839" i="12" s="1"/>
  <c r="AX839" i="12" s="1"/>
  <c r="AJ789" i="12"/>
  <c r="AR789" i="12" s="1"/>
  <c r="AX789" i="12" s="1"/>
  <c r="AJ723" i="12"/>
  <c r="AR723" i="12" s="1"/>
  <c r="AX723" i="12" s="1"/>
  <c r="AK610" i="12"/>
  <c r="AS610" i="12" s="1"/>
  <c r="AY610" i="12" s="1"/>
  <c r="AI535" i="12"/>
  <c r="AM535" i="12" s="1"/>
  <c r="AQ535" i="12" s="1"/>
  <c r="AW535" i="12" s="1"/>
  <c r="AI459" i="12"/>
  <c r="AM459" i="12" s="1"/>
  <c r="AQ459" i="12" s="1"/>
  <c r="AW459" i="12" s="1"/>
  <c r="AJ376" i="12"/>
  <c r="AR376" i="12" s="1"/>
  <c r="AX376" i="12" s="1"/>
  <c r="AJ267" i="12"/>
  <c r="AR267" i="12" s="1"/>
  <c r="AX267" i="12" s="1"/>
  <c r="AI162" i="12"/>
  <c r="AM162" i="12" s="1"/>
  <c r="AQ162" i="12" s="1"/>
  <c r="AW162" i="12" s="1"/>
  <c r="AI108" i="12"/>
  <c r="AM108" i="12" s="1"/>
  <c r="AQ108" i="12" s="1"/>
  <c r="AW108" i="12" s="1"/>
  <c r="AK23" i="12"/>
  <c r="AS23" i="12" s="1"/>
  <c r="AY23" i="12" s="1"/>
  <c r="AI2980" i="12"/>
  <c r="AM2980" i="12" s="1"/>
  <c r="AQ2980" i="12" s="1"/>
  <c r="AW2980" i="12" s="1"/>
  <c r="AI2852" i="12"/>
  <c r="AM2852" i="12" s="1"/>
  <c r="AQ2852" i="12" s="1"/>
  <c r="AW2852" i="12" s="1"/>
  <c r="AJ2682" i="12"/>
  <c r="AR2682" i="12" s="1"/>
  <c r="AX2682" i="12" s="1"/>
  <c r="AJ2335" i="12"/>
  <c r="AR2335" i="12" s="1"/>
  <c r="AX2335" i="12" s="1"/>
  <c r="AJ2094" i="12"/>
  <c r="AR2094" i="12" s="1"/>
  <c r="AX2094" i="12" s="1"/>
  <c r="AJ1941" i="12"/>
  <c r="AR1941" i="12" s="1"/>
  <c r="AX1941" i="12" s="1"/>
  <c r="AI1726" i="12"/>
  <c r="AM1726" i="12" s="1"/>
  <c r="AQ1726" i="12" s="1"/>
  <c r="AW1726" i="12" s="1"/>
  <c r="AJ1572" i="12"/>
  <c r="AR1572" i="12" s="1"/>
  <c r="AX1572" i="12" s="1"/>
  <c r="AK1404" i="12"/>
  <c r="AS1404" i="12" s="1"/>
  <c r="AY1404" i="12" s="1"/>
  <c r="AJ1236" i="12"/>
  <c r="AR1236" i="12" s="1"/>
  <c r="AX1236" i="12" s="1"/>
  <c r="AJ1113" i="12"/>
  <c r="AR1113" i="12" s="1"/>
  <c r="AX1113" i="12" s="1"/>
  <c r="AK808" i="12"/>
  <c r="AS808" i="12" s="1"/>
  <c r="AY808" i="12" s="1"/>
  <c r="AJ459" i="12"/>
  <c r="AR459" i="12" s="1"/>
  <c r="AX459" i="12" s="1"/>
  <c r="AK3013" i="12"/>
  <c r="AS3013" i="12" s="1"/>
  <c r="AY3013" i="12" s="1"/>
  <c r="AJ2889" i="12"/>
  <c r="AR2889" i="12" s="1"/>
  <c r="AX2889" i="12" s="1"/>
  <c r="AI2759" i="12"/>
  <c r="AM2759" i="12" s="1"/>
  <c r="AQ2759" i="12" s="1"/>
  <c r="AW2759" i="12" s="1"/>
  <c r="AI2650" i="12"/>
  <c r="AM2650" i="12" s="1"/>
  <c r="AQ2650" i="12" s="1"/>
  <c r="AW2650" i="12" s="1"/>
  <c r="AI2364" i="12"/>
  <c r="AM2364" i="12" s="1"/>
  <c r="AQ2364" i="12" s="1"/>
  <c r="AW2364" i="12" s="1"/>
  <c r="AK2183" i="12"/>
  <c r="AS2183" i="12" s="1"/>
  <c r="AY2183" i="12" s="1"/>
  <c r="AJ2061" i="12"/>
  <c r="AR2061" i="12" s="1"/>
  <c r="AX2061" i="12" s="1"/>
  <c r="AI1972" i="12"/>
  <c r="AM1972" i="12" s="1"/>
  <c r="AQ1972" i="12" s="1"/>
  <c r="AW1972" i="12" s="1"/>
  <c r="AK1817" i="12"/>
  <c r="AS1817" i="12" s="1"/>
  <c r="AY1817" i="12" s="1"/>
  <c r="AK1702" i="12"/>
  <c r="AS1702" i="12" s="1"/>
  <c r="AY1702" i="12" s="1"/>
  <c r="AI1555" i="12"/>
  <c r="AM1555" i="12" s="1"/>
  <c r="AQ1555" i="12" s="1"/>
  <c r="AW1555" i="12" s="1"/>
  <c r="AJ1375" i="12"/>
  <c r="AR1375" i="12" s="1"/>
  <c r="AX1375" i="12" s="1"/>
  <c r="AI1236" i="12"/>
  <c r="AM1236" i="12" s="1"/>
  <c r="AQ1236" i="12" s="1"/>
  <c r="AW1236" i="12" s="1"/>
  <c r="AJ1144" i="12"/>
  <c r="AR1144" i="12" s="1"/>
  <c r="AX1144" i="12" s="1"/>
  <c r="AJ1025" i="12"/>
  <c r="AR1025" i="12" s="1"/>
  <c r="AX1025" i="12" s="1"/>
  <c r="AI2763" i="12"/>
  <c r="AM2763" i="12" s="1"/>
  <c r="AQ2763" i="12" s="1"/>
  <c r="AW2763" i="12" s="1"/>
  <c r="AK2291" i="12"/>
  <c r="AS2291" i="12" s="1"/>
  <c r="AY2291" i="12" s="1"/>
  <c r="AI1994" i="12"/>
  <c r="AM1994" i="12" s="1"/>
  <c r="AQ1994" i="12" s="1"/>
  <c r="AW1994" i="12" s="1"/>
  <c r="AJ1663" i="12"/>
  <c r="AR1663" i="12" s="1"/>
  <c r="AX1663" i="12" s="1"/>
  <c r="AJ1244" i="12"/>
  <c r="AR1244" i="12" s="1"/>
  <c r="AX1244" i="12" s="1"/>
  <c r="AJ935" i="12"/>
  <c r="AR935" i="12" s="1"/>
  <c r="AX935" i="12" s="1"/>
  <c r="AI705" i="12"/>
  <c r="AM705" i="12" s="1"/>
  <c r="AQ705" i="12" s="1"/>
  <c r="AW705" i="12" s="1"/>
  <c r="AJ382" i="12"/>
  <c r="AR382" i="12" s="1"/>
  <c r="AX382" i="12" s="1"/>
  <c r="AI267" i="12"/>
  <c r="AM267" i="12" s="1"/>
  <c r="AQ267" i="12" s="1"/>
  <c r="AW267" i="12" s="1"/>
  <c r="AI165" i="12"/>
  <c r="AM165" i="12" s="1"/>
  <c r="AQ165" i="12" s="1"/>
  <c r="AW165" i="12" s="1"/>
  <c r="AK87" i="12"/>
  <c r="AS87" i="12" s="1"/>
  <c r="AY87" i="12" s="1"/>
  <c r="AJ23" i="12"/>
  <c r="AR23" i="12" s="1"/>
  <c r="AX23" i="12" s="1"/>
  <c r="AK2993" i="12"/>
  <c r="AS2993" i="12" s="1"/>
  <c r="AY2993" i="12" s="1"/>
  <c r="AK2843" i="12"/>
  <c r="AS2843" i="12" s="1"/>
  <c r="AY2843" i="12" s="1"/>
  <c r="AI2755" i="12"/>
  <c r="AM2755" i="12" s="1"/>
  <c r="AQ2755" i="12" s="1"/>
  <c r="AW2755" i="12" s="1"/>
  <c r="AJ2471" i="12"/>
  <c r="AR2471" i="12" s="1"/>
  <c r="AX2471" i="12" s="1"/>
  <c r="AK2348" i="12"/>
  <c r="AS2348" i="12" s="1"/>
  <c r="AY2348" i="12" s="1"/>
  <c r="AJ2191" i="12"/>
  <c r="AR2191" i="12" s="1"/>
  <c r="AX2191" i="12" s="1"/>
  <c r="AK2098" i="12"/>
  <c r="AS2098" i="12" s="1"/>
  <c r="AY2098" i="12" s="1"/>
  <c r="AK1994" i="12"/>
  <c r="AS1994" i="12" s="1"/>
  <c r="AY1994" i="12" s="1"/>
  <c r="AJ1857" i="12"/>
  <c r="AR1857" i="12" s="1"/>
  <c r="AX1857" i="12" s="1"/>
  <c r="AK1718" i="12"/>
  <c r="AS1718" i="12" s="1"/>
  <c r="AY1718" i="12" s="1"/>
  <c r="AJ1510" i="12"/>
  <c r="AR1510" i="12" s="1"/>
  <c r="AX1510" i="12" s="1"/>
  <c r="AI1323" i="12"/>
  <c r="AM1323" i="12" s="1"/>
  <c r="AQ1323" i="12" s="1"/>
  <c r="AW1323" i="12" s="1"/>
  <c r="AI1167" i="12"/>
  <c r="AM1167" i="12" s="1"/>
  <c r="AQ1167" i="12" s="1"/>
  <c r="AW1167" i="12" s="1"/>
  <c r="AK1025" i="12"/>
  <c r="AS1025" i="12" s="1"/>
  <c r="AY1025" i="12" s="1"/>
  <c r="AK738" i="12"/>
  <c r="AS738" i="12" s="1"/>
  <c r="AY738" i="12" s="1"/>
  <c r="AK352" i="12"/>
  <c r="AS352" i="12" s="1"/>
  <c r="AY352" i="12" s="1"/>
  <c r="AI3005" i="12"/>
  <c r="AM3005" i="12" s="1"/>
  <c r="AQ3005" i="12" s="1"/>
  <c r="AW3005" i="12" s="1"/>
  <c r="AJ2918" i="12"/>
  <c r="AR2918" i="12" s="1"/>
  <c r="AX2918" i="12" s="1"/>
  <c r="AI2839" i="12"/>
  <c r="AM2839" i="12" s="1"/>
  <c r="AQ2839" i="12" s="1"/>
  <c r="AW2839" i="12" s="1"/>
  <c r="AK2729" i="12"/>
  <c r="AS2729" i="12" s="1"/>
  <c r="AY2729" i="12" s="1"/>
  <c r="AK2481" i="12"/>
  <c r="AS2481" i="12" s="1"/>
  <c r="AY2481" i="12" s="1"/>
  <c r="AJ2368" i="12"/>
  <c r="AR2368" i="12" s="1"/>
  <c r="AX2368" i="12" s="1"/>
  <c r="AK2259" i="12"/>
  <c r="AS2259" i="12" s="1"/>
  <c r="AY2259" i="12" s="1"/>
  <c r="AJ2098" i="12"/>
  <c r="AR2098" i="12" s="1"/>
  <c r="AX2098" i="12" s="1"/>
  <c r="AI2006" i="12"/>
  <c r="AM2006" i="12" s="1"/>
  <c r="AQ2006" i="12" s="1"/>
  <c r="AW2006" i="12" s="1"/>
  <c r="AK1881" i="12"/>
  <c r="AS1881" i="12" s="1"/>
  <c r="AY1881" i="12" s="1"/>
  <c r="AJ1768" i="12"/>
  <c r="AR1768" i="12" s="1"/>
  <c r="AX1768" i="12" s="1"/>
  <c r="AI1679" i="12"/>
  <c r="AM1679" i="12" s="1"/>
  <c r="AQ1679" i="12" s="1"/>
  <c r="AW1679" i="12" s="1"/>
  <c r="AJ1575" i="12"/>
  <c r="AR1575" i="12" s="1"/>
  <c r="AX1575" i="12" s="1"/>
  <c r="AK1481" i="12"/>
  <c r="AS1481" i="12" s="1"/>
  <c r="AY1481" i="12" s="1"/>
  <c r="AJ1331" i="12"/>
  <c r="AR1331" i="12" s="1"/>
  <c r="AX1331" i="12" s="1"/>
  <c r="AK1164" i="12"/>
  <c r="AS1164" i="12" s="1"/>
  <c r="AY1164" i="12" s="1"/>
  <c r="AI3065" i="12"/>
  <c r="AM3065" i="12" s="1"/>
  <c r="AQ3065" i="12" s="1"/>
  <c r="AW3065" i="12" s="1"/>
  <c r="AI2971" i="12"/>
  <c r="AM2971" i="12" s="1"/>
  <c r="AQ2971" i="12" s="1"/>
  <c r="AW2971" i="12" s="1"/>
  <c r="AI2918" i="12"/>
  <c r="AM2918" i="12" s="1"/>
  <c r="AQ2918" i="12" s="1"/>
  <c r="AW2918" i="12" s="1"/>
  <c r="AK2852" i="12"/>
  <c r="AS2852" i="12" s="1"/>
  <c r="AY2852" i="12" s="1"/>
  <c r="AJ2796" i="12"/>
  <c r="AR2796" i="12" s="1"/>
  <c r="AX2796" i="12" s="1"/>
  <c r="AI2740" i="12"/>
  <c r="AM2740" i="12" s="1"/>
  <c r="AQ2740" i="12" s="1"/>
  <c r="AW2740" i="12" s="1"/>
  <c r="AJ2676" i="12"/>
  <c r="AR2676" i="12" s="1"/>
  <c r="AX2676" i="12" s="1"/>
  <c r="AI2459" i="12"/>
  <c r="AM2459" i="12" s="1"/>
  <c r="AQ2459" i="12" s="1"/>
  <c r="AW2459" i="12" s="1"/>
  <c r="AI2384" i="12"/>
  <c r="AM2384" i="12" s="1"/>
  <c r="AQ2384" i="12" s="1"/>
  <c r="AW2384" i="12" s="1"/>
  <c r="AK2309" i="12"/>
  <c r="AS2309" i="12" s="1"/>
  <c r="AY2309" i="12" s="1"/>
  <c r="AJ2199" i="12"/>
  <c r="AR2199" i="12" s="1"/>
  <c r="AX2199" i="12" s="1"/>
  <c r="AI2141" i="12"/>
  <c r="AM2141" i="12" s="1"/>
  <c r="AQ2141" i="12" s="1"/>
  <c r="AW2141" i="12" s="1"/>
  <c r="AJ2066" i="12"/>
  <c r="AR2066" i="12" s="1"/>
  <c r="AX2066" i="12" s="1"/>
  <c r="AI2011" i="12"/>
  <c r="AM2011" i="12" s="1"/>
  <c r="AQ2011" i="12" s="1"/>
  <c r="AW2011" i="12" s="1"/>
  <c r="AK1936" i="12"/>
  <c r="AS1936" i="12" s="1"/>
  <c r="AY1936" i="12" s="1"/>
  <c r="AK1870" i="12"/>
  <c r="AS1870" i="12" s="1"/>
  <c r="AY1870" i="12" s="1"/>
  <c r="AJ1791" i="12"/>
  <c r="AR1791" i="12" s="1"/>
  <c r="AX1791" i="12" s="1"/>
  <c r="AI1734" i="12"/>
  <c r="AM1734" i="12" s="1"/>
  <c r="AQ1734" i="12" s="1"/>
  <c r="AW1734" i="12" s="1"/>
  <c r="AI1660" i="12"/>
  <c r="AM1660" i="12" s="1"/>
  <c r="AQ1660" i="12" s="1"/>
  <c r="AW1660" i="12" s="1"/>
  <c r="AI1575" i="12"/>
  <c r="AM1575" i="12" s="1"/>
  <c r="AQ1575" i="12" s="1"/>
  <c r="AW1575" i="12" s="1"/>
  <c r="AK1504" i="12"/>
  <c r="AS1504" i="12" s="1"/>
  <c r="AY1504" i="12" s="1"/>
  <c r="AK1434" i="12"/>
  <c r="AS1434" i="12" s="1"/>
  <c r="AY1434" i="12" s="1"/>
  <c r="AI1351" i="12"/>
  <c r="AM1351" i="12" s="1"/>
  <c r="AQ1351" i="12" s="1"/>
  <c r="AW1351" i="12" s="1"/>
  <c r="AI1256" i="12"/>
  <c r="AM1256" i="12" s="1"/>
  <c r="AQ1256" i="12" s="1"/>
  <c r="AW1256" i="12" s="1"/>
  <c r="AK1191" i="12"/>
  <c r="AS1191" i="12" s="1"/>
  <c r="AY1191" i="12" s="1"/>
  <c r="AJ1119" i="12"/>
  <c r="AR1119" i="12" s="1"/>
  <c r="AX1119" i="12" s="1"/>
  <c r="AK1064" i="12"/>
  <c r="AS1064" i="12" s="1"/>
  <c r="AY1064" i="12" s="1"/>
  <c r="AJ962" i="12"/>
  <c r="AR962" i="12" s="1"/>
  <c r="AX962" i="12" s="1"/>
  <c r="AK847" i="12"/>
  <c r="AS847" i="12" s="1"/>
  <c r="AY847" i="12" s="1"/>
  <c r="AJ1264" i="12"/>
  <c r="AR1264" i="12" s="1"/>
  <c r="AX1264" i="12" s="1"/>
  <c r="AI1869" i="12"/>
  <c r="AM1869" i="12" s="1"/>
  <c r="AQ1869" i="12" s="1"/>
  <c r="AW1869" i="12" s="1"/>
  <c r="AI1014" i="12"/>
  <c r="AM1014" i="12" s="1"/>
  <c r="AQ1014" i="12" s="1"/>
  <c r="AW1014" i="12" s="1"/>
  <c r="AI798" i="12"/>
  <c r="AM798" i="12" s="1"/>
  <c r="AQ798" i="12" s="1"/>
  <c r="AW798" i="12" s="1"/>
  <c r="AJ442" i="12"/>
  <c r="AR442" i="12" s="1"/>
  <c r="AX442" i="12" s="1"/>
  <c r="AK164" i="12"/>
  <c r="AS164" i="12" s="1"/>
  <c r="AY164" i="12" s="1"/>
  <c r="AK19" i="12"/>
  <c r="AS19" i="12" s="1"/>
  <c r="AY19" i="12" s="1"/>
  <c r="AI1066" i="12"/>
  <c r="AM1066" i="12" s="1"/>
  <c r="AQ1066" i="12" s="1"/>
  <c r="AW1066" i="12" s="1"/>
  <c r="AJ883" i="12"/>
  <c r="AR883" i="12" s="1"/>
  <c r="AX883" i="12" s="1"/>
  <c r="AJ754" i="12"/>
  <c r="AR754" i="12" s="1"/>
  <c r="AX754" i="12" s="1"/>
  <c r="AI491" i="12"/>
  <c r="AM491" i="12" s="1"/>
  <c r="AQ491" i="12" s="1"/>
  <c r="AW491" i="12" s="1"/>
  <c r="AJ129" i="12"/>
  <c r="AR129" i="12" s="1"/>
  <c r="AX129" i="12" s="1"/>
  <c r="AI3115" i="12"/>
  <c r="AM3115" i="12" s="1"/>
  <c r="AQ3115" i="12" s="1"/>
  <c r="AW3115" i="12" s="1"/>
  <c r="AJ2667" i="12"/>
  <c r="AR2667" i="12" s="1"/>
  <c r="AX2667" i="12" s="1"/>
  <c r="AJ1534" i="12"/>
  <c r="AR1534" i="12" s="1"/>
  <c r="AX1534" i="12" s="1"/>
  <c r="AK945" i="12"/>
  <c r="AS945" i="12" s="1"/>
  <c r="AY945" i="12" s="1"/>
  <c r="AJ2863" i="12"/>
  <c r="AR2863" i="12" s="1"/>
  <c r="AX2863" i="12" s="1"/>
  <c r="AI2380" i="12"/>
  <c r="AM2380" i="12" s="1"/>
  <c r="AQ2380" i="12" s="1"/>
  <c r="AW2380" i="12" s="1"/>
  <c r="AJ1974" i="12"/>
  <c r="AR1974" i="12" s="1"/>
  <c r="AX1974" i="12" s="1"/>
  <c r="AJ1224" i="12"/>
  <c r="AR1224" i="12" s="1"/>
  <c r="AX1224" i="12" s="1"/>
  <c r="AJ3109" i="12"/>
  <c r="AR3109" i="12" s="1"/>
  <c r="AX3109" i="12" s="1"/>
  <c r="AI2670" i="12"/>
  <c r="AM2670" i="12" s="1"/>
  <c r="AQ2670" i="12" s="1"/>
  <c r="AW2670" i="12" s="1"/>
  <c r="AI945" i="12"/>
  <c r="AM945" i="12" s="1"/>
  <c r="AQ945" i="12" s="1"/>
  <c r="AW945" i="12" s="1"/>
  <c r="AI196" i="12"/>
  <c r="AM196" i="12" s="1"/>
  <c r="AQ196" i="12" s="1"/>
  <c r="AW196" i="12" s="1"/>
  <c r="AK3096" i="12"/>
  <c r="AS3096" i="12" s="1"/>
  <c r="AY3096" i="12" s="1"/>
  <c r="AK2863" i="12"/>
  <c r="AS2863" i="12" s="1"/>
  <c r="AY2863" i="12" s="1"/>
  <c r="AI2643" i="12"/>
  <c r="AM2643" i="12" s="1"/>
  <c r="AQ2643" i="12" s="1"/>
  <c r="AW2643" i="12" s="1"/>
  <c r="AI2331" i="12"/>
  <c r="AM2331" i="12" s="1"/>
  <c r="AQ2331" i="12" s="1"/>
  <c r="AW2331" i="12" s="1"/>
  <c r="AK2060" i="12"/>
  <c r="AS2060" i="12" s="1"/>
  <c r="AY2060" i="12" s="1"/>
  <c r="AK1624" i="12"/>
  <c r="AS1624" i="12" s="1"/>
  <c r="AY1624" i="12" s="1"/>
  <c r="AJ801" i="12"/>
  <c r="AR801" i="12" s="1"/>
  <c r="AX801" i="12" s="1"/>
  <c r="AJ3007" i="12"/>
  <c r="AR3007" i="12" s="1"/>
  <c r="AX3007" i="12" s="1"/>
  <c r="AJ2792" i="12"/>
  <c r="AR2792" i="12" s="1"/>
  <c r="AX2792" i="12" s="1"/>
  <c r="AJ2656" i="12"/>
  <c r="AR2656" i="12" s="1"/>
  <c r="AX2656" i="12" s="1"/>
  <c r="AK2085" i="12"/>
  <c r="AS2085" i="12" s="1"/>
  <c r="AY2085" i="12" s="1"/>
  <c r="AI1474" i="12"/>
  <c r="AM1474" i="12" s="1"/>
  <c r="AQ1474" i="12" s="1"/>
  <c r="AW1474" i="12" s="1"/>
  <c r="AI3007" i="12"/>
  <c r="AM3007" i="12" s="1"/>
  <c r="AQ3007" i="12" s="1"/>
  <c r="AW3007" i="12" s="1"/>
  <c r="AJ2748" i="12"/>
  <c r="AR2748" i="12" s="1"/>
  <c r="AX2748" i="12" s="1"/>
  <c r="AK2664" i="12"/>
  <c r="AS2664" i="12" s="1"/>
  <c r="AY2664" i="12" s="1"/>
  <c r="AJ2305" i="12"/>
  <c r="AR2305" i="12" s="1"/>
  <c r="AX2305" i="12" s="1"/>
  <c r="AI2044" i="12"/>
  <c r="AM2044" i="12" s="1"/>
  <c r="AQ2044" i="12" s="1"/>
  <c r="AW2044" i="12" s="1"/>
  <c r="AJ1835" i="12"/>
  <c r="AR1835" i="12" s="1"/>
  <c r="AX1835" i="12" s="1"/>
  <c r="AK1122" i="12"/>
  <c r="AS1122" i="12" s="1"/>
  <c r="AY1122" i="12" s="1"/>
  <c r="AI1036" i="12"/>
  <c r="AM1036" i="12" s="1"/>
  <c r="AQ1036" i="12" s="1"/>
  <c r="AW1036" i="12" s="1"/>
  <c r="AJ886" i="12"/>
  <c r="AR886" i="12" s="1"/>
  <c r="AX886" i="12" s="1"/>
  <c r="AI445" i="12"/>
  <c r="AM445" i="12" s="1"/>
  <c r="AQ445" i="12" s="1"/>
  <c r="AW445" i="12" s="1"/>
  <c r="AJ2899" i="12"/>
  <c r="AR2899" i="12" s="1"/>
  <c r="AX2899" i="12" s="1"/>
  <c r="AI2733" i="12"/>
  <c r="AM2733" i="12" s="1"/>
  <c r="AQ2733" i="12" s="1"/>
  <c r="AW2733" i="12" s="1"/>
  <c r="AI2359" i="12"/>
  <c r="AM2359" i="12" s="1"/>
  <c r="AQ2359" i="12" s="1"/>
  <c r="AW2359" i="12" s="1"/>
  <c r="AK2011" i="12"/>
  <c r="AS2011" i="12" s="1"/>
  <c r="AY2011" i="12" s="1"/>
  <c r="AK1813" i="12"/>
  <c r="AS1813" i="12" s="1"/>
  <c r="AY1813" i="12" s="1"/>
  <c r="AJ1615" i="12"/>
  <c r="AR1615" i="12" s="1"/>
  <c r="AX1615" i="12" s="1"/>
  <c r="AJ1369" i="12"/>
  <c r="AR1369" i="12" s="1"/>
  <c r="AX1369" i="12" s="1"/>
  <c r="AI1093" i="12"/>
  <c r="AM1093" i="12" s="1"/>
  <c r="AQ1093" i="12" s="1"/>
  <c r="AW1093" i="12" s="1"/>
  <c r="AJ881" i="12"/>
  <c r="AR881" i="12" s="1"/>
  <c r="AX881" i="12" s="1"/>
  <c r="AJ786" i="12"/>
  <c r="AR786" i="12" s="1"/>
  <c r="AX786" i="12" s="1"/>
  <c r="AI549" i="12"/>
  <c r="AM549" i="12" s="1"/>
  <c r="AQ549" i="12" s="1"/>
  <c r="AW549" i="12" s="1"/>
  <c r="AJ329" i="12"/>
  <c r="AR329" i="12" s="1"/>
  <c r="AX329" i="12" s="1"/>
  <c r="AI190" i="12"/>
  <c r="AM190" i="12" s="1"/>
  <c r="AQ190" i="12" s="1"/>
  <c r="AW190" i="12" s="1"/>
  <c r="AJ140" i="12"/>
  <c r="AR140" i="12" s="1"/>
  <c r="AX140" i="12" s="1"/>
  <c r="AJ78" i="12"/>
  <c r="AR78" i="12" s="1"/>
  <c r="AX78" i="12" s="1"/>
  <c r="AK20" i="12"/>
  <c r="AS20" i="12" s="1"/>
  <c r="AY20" i="12" s="1"/>
  <c r="AI1067" i="12"/>
  <c r="AM1067" i="12" s="1"/>
  <c r="AQ1067" i="12" s="1"/>
  <c r="AW1067" i="12" s="1"/>
  <c r="AJ986" i="12"/>
  <c r="AR986" i="12" s="1"/>
  <c r="AX986" i="12" s="1"/>
  <c r="AJ884" i="12"/>
  <c r="AR884" i="12" s="1"/>
  <c r="AX884" i="12" s="1"/>
  <c r="AI817" i="12"/>
  <c r="AM817" i="12" s="1"/>
  <c r="AQ817" i="12" s="1"/>
  <c r="AW817" i="12" s="1"/>
  <c r="AJ755" i="12"/>
  <c r="AR755" i="12" s="1"/>
  <c r="AX755" i="12" s="1"/>
  <c r="AJ705" i="12"/>
  <c r="AR705" i="12" s="1"/>
  <c r="AX705" i="12" s="1"/>
  <c r="AK561" i="12"/>
  <c r="AS561" i="12" s="1"/>
  <c r="AY561" i="12" s="1"/>
  <c r="AK498" i="12"/>
  <c r="AS498" i="12" s="1"/>
  <c r="AY498" i="12" s="1"/>
  <c r="AI443" i="12"/>
  <c r="AM443" i="12" s="1"/>
  <c r="AQ443" i="12" s="1"/>
  <c r="AW443" i="12" s="1"/>
  <c r="AI329" i="12"/>
  <c r="AM329" i="12" s="1"/>
  <c r="AQ329" i="12" s="1"/>
  <c r="AW329" i="12" s="1"/>
  <c r="AI194" i="12"/>
  <c r="AM194" i="12" s="1"/>
  <c r="AQ194" i="12" s="1"/>
  <c r="AW194" i="12" s="1"/>
  <c r="AI140" i="12"/>
  <c r="AM140" i="12" s="1"/>
  <c r="AQ140" i="12" s="1"/>
  <c r="AW140" i="12" s="1"/>
  <c r="AJ65" i="12"/>
  <c r="AR65" i="12" s="1"/>
  <c r="AX65" i="12" s="1"/>
  <c r="AI3116" i="12"/>
  <c r="AM3116" i="12" s="1"/>
  <c r="AQ3116" i="12" s="1"/>
  <c r="AW3116" i="12" s="1"/>
  <c r="AK2937" i="12"/>
  <c r="AS2937" i="12" s="1"/>
  <c r="AY2937" i="12" s="1"/>
  <c r="AI2771" i="12"/>
  <c r="AM2771" i="12" s="1"/>
  <c r="AQ2771" i="12" s="1"/>
  <c r="AW2771" i="12" s="1"/>
  <c r="AI2467" i="12"/>
  <c r="AM2467" i="12" s="1"/>
  <c r="AQ2467" i="12" s="1"/>
  <c r="AW2467" i="12" s="1"/>
  <c r="AI2268" i="12"/>
  <c r="AM2268" i="12" s="1"/>
  <c r="AQ2268" i="12" s="1"/>
  <c r="AW2268" i="12" s="1"/>
  <c r="AI2039" i="12"/>
  <c r="AM2039" i="12" s="1"/>
  <c r="AQ2039" i="12" s="1"/>
  <c r="AW2039" i="12" s="1"/>
  <c r="AK1833" i="12"/>
  <c r="AS1833" i="12" s="1"/>
  <c r="AY1833" i="12" s="1"/>
  <c r="AK1684" i="12"/>
  <c r="AS1684" i="12" s="1"/>
  <c r="AY1684" i="12" s="1"/>
  <c r="AJ1535" i="12"/>
  <c r="AR1535" i="12" s="1"/>
  <c r="AX1535" i="12" s="1"/>
  <c r="AJ1347" i="12"/>
  <c r="AR1347" i="12" s="1"/>
  <c r="AX1347" i="12" s="1"/>
  <c r="AJ1196" i="12"/>
  <c r="AR1196" i="12" s="1"/>
  <c r="AX1196" i="12" s="1"/>
  <c r="AJ1018" i="12"/>
  <c r="AR1018" i="12" s="1"/>
  <c r="AX1018" i="12" s="1"/>
  <c r="AI697" i="12"/>
  <c r="AM697" i="12" s="1"/>
  <c r="AQ697" i="12" s="1"/>
  <c r="AW697" i="12" s="1"/>
  <c r="AJ412" i="12"/>
  <c r="AR412" i="12" s="1"/>
  <c r="AX412" i="12" s="1"/>
  <c r="AI2965" i="12"/>
  <c r="AM2965" i="12" s="1"/>
  <c r="AQ2965" i="12" s="1"/>
  <c r="AW2965" i="12" s="1"/>
  <c r="AK2826" i="12"/>
  <c r="AS2826" i="12" s="1"/>
  <c r="AY2826" i="12" s="1"/>
  <c r="AJ2721" i="12"/>
  <c r="AR2721" i="12" s="1"/>
  <c r="AX2721" i="12" s="1"/>
  <c r="AK2445" i="12"/>
  <c r="AS2445" i="12" s="1"/>
  <c r="AY2445" i="12" s="1"/>
  <c r="AK2306" i="12"/>
  <c r="AS2306" i="12" s="1"/>
  <c r="AY2306" i="12" s="1"/>
  <c r="AK2145" i="12"/>
  <c r="AS2145" i="12" s="1"/>
  <c r="AY2145" i="12" s="1"/>
  <c r="AI2023" i="12"/>
  <c r="AM2023" i="12" s="1"/>
  <c r="AQ2023" i="12" s="1"/>
  <c r="AW2023" i="12" s="1"/>
  <c r="AK1911" i="12"/>
  <c r="AS1911" i="12" s="1"/>
  <c r="AY1911" i="12" s="1"/>
  <c r="AK1773" i="12"/>
  <c r="AS1773" i="12" s="1"/>
  <c r="AY1773" i="12" s="1"/>
  <c r="AJ1660" i="12"/>
  <c r="AR1660" i="12" s="1"/>
  <c r="AX1660" i="12" s="1"/>
  <c r="AJ1496" i="12"/>
  <c r="AR1496" i="12" s="1"/>
  <c r="AX1496" i="12" s="1"/>
  <c r="AI1327" i="12"/>
  <c r="AM1327" i="12" s="1"/>
  <c r="AQ1327" i="12" s="1"/>
  <c r="AW1327" i="12" s="1"/>
  <c r="AK1187" i="12"/>
  <c r="AS1187" i="12" s="1"/>
  <c r="AY1187" i="12" s="1"/>
  <c r="AK1104" i="12"/>
  <c r="AS1104" i="12" s="1"/>
  <c r="AY1104" i="12" s="1"/>
  <c r="AK2980" i="12"/>
  <c r="AS2980" i="12" s="1"/>
  <c r="AY2980" i="12" s="1"/>
  <c r="AI2671" i="12"/>
  <c r="AM2671" i="12" s="1"/>
  <c r="AQ2671" i="12" s="1"/>
  <c r="AW2671" i="12" s="1"/>
  <c r="AK2152" i="12"/>
  <c r="AS2152" i="12" s="1"/>
  <c r="AY2152" i="12" s="1"/>
  <c r="AI1861" i="12"/>
  <c r="AM1861" i="12" s="1"/>
  <c r="AQ1861" i="12" s="1"/>
  <c r="AW1861" i="12" s="1"/>
  <c r="AK1550" i="12"/>
  <c r="AS1550" i="12" s="1"/>
  <c r="AY1550" i="12" s="1"/>
  <c r="AI1144" i="12"/>
  <c r="AM1144" i="12" s="1"/>
  <c r="AQ1144" i="12" s="1"/>
  <c r="AW1144" i="12" s="1"/>
  <c r="AI820" i="12"/>
  <c r="AM820" i="12" s="1"/>
  <c r="AQ820" i="12" s="1"/>
  <c r="AW820" i="12" s="1"/>
  <c r="AJ561" i="12"/>
  <c r="AR561" i="12" s="1"/>
  <c r="AX561" i="12" s="1"/>
  <c r="AI1264" i="12"/>
  <c r="AM1264" i="12" s="1"/>
  <c r="AQ1264" i="12" s="1"/>
  <c r="AW1264" i="12" s="1"/>
  <c r="AK2656" i="12"/>
  <c r="AS2656" i="12" s="1"/>
  <c r="AY2656" i="12" s="1"/>
  <c r="AK2082" i="12"/>
  <c r="AS2082" i="12" s="1"/>
  <c r="AY2082" i="12" s="1"/>
  <c r="AJ1487" i="12"/>
  <c r="AR1487" i="12" s="1"/>
  <c r="AX1487" i="12" s="1"/>
  <c r="AK883" i="12"/>
  <c r="AS883" i="12" s="1"/>
  <c r="AY883" i="12" s="1"/>
  <c r="AK754" i="12"/>
  <c r="AS754" i="12" s="1"/>
  <c r="AY754" i="12" s="1"/>
  <c r="AJ161" i="12"/>
  <c r="AR161" i="12" s="1"/>
  <c r="AX161" i="12" s="1"/>
  <c r="AI1017" i="12"/>
  <c r="AM1017" i="12" s="1"/>
  <c r="AQ1017" i="12" s="1"/>
  <c r="AW1017" i="12" s="1"/>
  <c r="AK886" i="12"/>
  <c r="AS886" i="12" s="1"/>
  <c r="AY886" i="12" s="1"/>
  <c r="AJ819" i="12"/>
  <c r="AR819" i="12" s="1"/>
  <c r="AX819" i="12" s="1"/>
  <c r="AI751" i="12"/>
  <c r="AM751" i="12" s="1"/>
  <c r="AQ751" i="12" s="1"/>
  <c r="AW751" i="12" s="1"/>
  <c r="AI298" i="12"/>
  <c r="AM298" i="12" s="1"/>
  <c r="AQ298" i="12" s="1"/>
  <c r="AW298" i="12" s="1"/>
  <c r="AK67" i="12"/>
  <c r="AS67" i="12" s="1"/>
  <c r="AY67" i="12" s="1"/>
  <c r="AK2888" i="12"/>
  <c r="AS2888" i="12" s="1"/>
  <c r="AY2888" i="12" s="1"/>
  <c r="AJ2649" i="12"/>
  <c r="AR2649" i="12" s="1"/>
  <c r="AX2649" i="12" s="1"/>
  <c r="AJ1872" i="12"/>
  <c r="AR1872" i="12" s="1"/>
  <c r="AX1872" i="12" s="1"/>
  <c r="AJ1112" i="12"/>
  <c r="AR1112" i="12" s="1"/>
  <c r="AX1112" i="12" s="1"/>
  <c r="AK807" i="12"/>
  <c r="AS807" i="12" s="1"/>
  <c r="AY807" i="12" s="1"/>
  <c r="AI2982" i="12"/>
  <c r="AM2982" i="12" s="1"/>
  <c r="AQ2982" i="12" s="1"/>
  <c r="AW2982" i="12" s="1"/>
  <c r="AI2649" i="12"/>
  <c r="AM2649" i="12" s="1"/>
  <c r="AQ2649" i="12" s="1"/>
  <c r="AW2649" i="12" s="1"/>
  <c r="AK2030" i="12"/>
  <c r="AS2030" i="12" s="1"/>
  <c r="AY2030" i="12" s="1"/>
  <c r="AI1112" i="12"/>
  <c r="AM1112" i="12" s="1"/>
  <c r="AQ1112" i="12" s="1"/>
  <c r="AW1112" i="12" s="1"/>
  <c r="AK2943" i="12"/>
  <c r="AS2943" i="12" s="1"/>
  <c r="AY2943" i="12" s="1"/>
  <c r="AJ1662" i="12"/>
  <c r="AR1662" i="12" s="1"/>
  <c r="AX1662" i="12" s="1"/>
  <c r="AK798" i="12"/>
  <c r="AS798" i="12" s="1"/>
  <c r="AY798" i="12" s="1"/>
  <c r="AK86" i="12"/>
  <c r="AS86" i="12" s="1"/>
  <c r="AY86" i="12" s="1"/>
  <c r="AI3058" i="12"/>
  <c r="AM3058" i="12" s="1"/>
  <c r="AQ3058" i="12" s="1"/>
  <c r="AW3058" i="12" s="1"/>
  <c r="AK2792" i="12"/>
  <c r="AS2792" i="12" s="1"/>
  <c r="AY2792" i="12" s="1"/>
  <c r="AJ2404" i="12"/>
  <c r="AR2404" i="12" s="1"/>
  <c r="AX2404" i="12" s="1"/>
  <c r="AK1877" i="12"/>
  <c r="AS1877" i="12" s="1"/>
  <c r="AY1877" i="12" s="1"/>
  <c r="AK1083" i="12"/>
  <c r="AS1083" i="12" s="1"/>
  <c r="AY1083" i="12" s="1"/>
  <c r="AI715" i="12"/>
  <c r="AM715" i="12" s="1"/>
  <c r="AQ715" i="12" s="1"/>
  <c r="AW715" i="12" s="1"/>
  <c r="AI3004" i="12"/>
  <c r="AM3004" i="12" s="1"/>
  <c r="AQ3004" i="12" s="1"/>
  <c r="AW3004" i="12" s="1"/>
  <c r="AI2789" i="12"/>
  <c r="AM2789" i="12" s="1"/>
  <c r="AQ2789" i="12" s="1"/>
  <c r="AW2789" i="12" s="1"/>
  <c r="AI2455" i="12"/>
  <c r="AM2455" i="12" s="1"/>
  <c r="AQ2455" i="12" s="1"/>
  <c r="AW2455" i="12" s="1"/>
  <c r="AK1977" i="12"/>
  <c r="AS1977" i="12" s="1"/>
  <c r="AY1977" i="12" s="1"/>
  <c r="AJ1574" i="12"/>
  <c r="AR1574" i="12" s="1"/>
  <c r="AX1574" i="12" s="1"/>
  <c r="AK1163" i="12"/>
  <c r="AS1163" i="12" s="1"/>
  <c r="AY1163" i="12" s="1"/>
  <c r="AK3001" i="12"/>
  <c r="AS3001" i="12" s="1"/>
  <c r="AY3001" i="12" s="1"/>
  <c r="AJ2891" i="12"/>
  <c r="AR2891" i="12" s="1"/>
  <c r="AX2891" i="12" s="1"/>
  <c r="AI2739" i="12"/>
  <c r="AM2739" i="12" s="1"/>
  <c r="AQ2739" i="12" s="1"/>
  <c r="AW2739" i="12" s="1"/>
  <c r="AK2643" i="12"/>
  <c r="AS2643" i="12" s="1"/>
  <c r="AY2643" i="12" s="1"/>
  <c r="AK2308" i="12"/>
  <c r="AS2308" i="12" s="1"/>
  <c r="AY2308" i="12" s="1"/>
  <c r="AK2038" i="12"/>
  <c r="AS2038" i="12" s="1"/>
  <c r="AY2038" i="12" s="1"/>
  <c r="AK1869" i="12"/>
  <c r="AS1869" i="12" s="1"/>
  <c r="AY1869" i="12" s="1"/>
  <c r="AI1574" i="12"/>
  <c r="AM1574" i="12" s="1"/>
  <c r="AQ1574" i="12" s="1"/>
  <c r="AW1574" i="12" s="1"/>
  <c r="AJ1407" i="12"/>
  <c r="AR1407" i="12" s="1"/>
  <c r="AX1407" i="12" s="1"/>
  <c r="AJ2915" i="12"/>
  <c r="AR2915" i="12" s="1"/>
  <c r="AX2915" i="12" s="1"/>
  <c r="AJ2759" i="12"/>
  <c r="AR2759" i="12" s="1"/>
  <c r="AX2759" i="12" s="1"/>
  <c r="AJ2381" i="12"/>
  <c r="AR2381" i="12" s="1"/>
  <c r="AX2381" i="12" s="1"/>
  <c r="AK2028" i="12"/>
  <c r="AS2028" i="12" s="1"/>
  <c r="AY2028" i="12" s="1"/>
  <c r="AI1840" i="12"/>
  <c r="AM1840" i="12" s="1"/>
  <c r="AQ1840" i="12" s="1"/>
  <c r="AW1840" i="12" s="1"/>
  <c r="AK1642" i="12"/>
  <c r="AS1642" i="12" s="1"/>
  <c r="AY1642" i="12" s="1"/>
  <c r="AJ1444" i="12"/>
  <c r="AR1444" i="12" s="1"/>
  <c r="AX1444" i="12" s="1"/>
  <c r="AI1108" i="12"/>
  <c r="AM1108" i="12" s="1"/>
  <c r="AQ1108" i="12" s="1"/>
  <c r="AW1108" i="12" s="1"/>
  <c r="AK884" i="12"/>
  <c r="AS884" i="12" s="1"/>
  <c r="AY884" i="12" s="1"/>
  <c r="AK789" i="12"/>
  <c r="AS789" i="12" s="1"/>
  <c r="AY789" i="12" s="1"/>
  <c r="AK557" i="12"/>
  <c r="AS557" i="12" s="1"/>
  <c r="AY557" i="12" s="1"/>
  <c r="AK376" i="12"/>
  <c r="AS376" i="12" s="1"/>
  <c r="AY376" i="12" s="1"/>
  <c r="AJ194" i="12"/>
  <c r="AR194" i="12" s="1"/>
  <c r="AX194" i="12" s="1"/>
  <c r="AK144" i="12"/>
  <c r="AS144" i="12" s="1"/>
  <c r="AY144" i="12" s="1"/>
  <c r="AI87" i="12"/>
  <c r="AM87" i="12" s="1"/>
  <c r="AQ87" i="12" s="1"/>
  <c r="AW87" i="12" s="1"/>
  <c r="AI27" i="12"/>
  <c r="AM27" i="12" s="1"/>
  <c r="AQ27" i="12" s="1"/>
  <c r="AW27" i="12" s="1"/>
  <c r="AI1897" i="12"/>
  <c r="AM1897" i="12" s="1"/>
  <c r="AQ1897" i="12" s="1"/>
  <c r="AW1897" i="12" s="1"/>
  <c r="AJ1100" i="12"/>
  <c r="AR1100" i="12" s="1"/>
  <c r="AX1100" i="12" s="1"/>
  <c r="AK989" i="12"/>
  <c r="AS989" i="12" s="1"/>
  <c r="AY989" i="12" s="1"/>
  <c r="AK887" i="12"/>
  <c r="AS887" i="12" s="1"/>
  <c r="AY887" i="12" s="1"/>
  <c r="AJ820" i="12"/>
  <c r="AR820" i="12" s="1"/>
  <c r="AX820" i="12" s="1"/>
  <c r="AK759" i="12"/>
  <c r="AS759" i="12" s="1"/>
  <c r="AY759" i="12" s="1"/>
  <c r="AK712" i="12"/>
  <c r="AS712" i="12" s="1"/>
  <c r="AY712" i="12" s="1"/>
  <c r="AI602" i="12"/>
  <c r="AM602" i="12" s="1"/>
  <c r="AQ602" i="12" s="1"/>
  <c r="AW602" i="12" s="1"/>
  <c r="AJ515" i="12"/>
  <c r="AR515" i="12" s="1"/>
  <c r="AX515" i="12" s="1"/>
  <c r="AJ446" i="12"/>
  <c r="AR446" i="12" s="1"/>
  <c r="AX446" i="12" s="1"/>
  <c r="AJ352" i="12"/>
  <c r="AR352" i="12" s="1"/>
  <c r="AX352" i="12" s="1"/>
  <c r="AJ197" i="12"/>
  <c r="AR197" i="12" s="1"/>
  <c r="AX197" i="12" s="1"/>
  <c r="AJ144" i="12"/>
  <c r="AR144" i="12" s="1"/>
  <c r="AX144" i="12" s="1"/>
  <c r="AK68" i="12"/>
  <c r="AS68" i="12" s="1"/>
  <c r="AY68" i="12" s="1"/>
  <c r="AJ3119" i="12"/>
  <c r="AR3119" i="12" s="1"/>
  <c r="AX3119" i="12" s="1"/>
  <c r="AJ2950" i="12"/>
  <c r="AR2950" i="12" s="1"/>
  <c r="AX2950" i="12" s="1"/>
  <c r="AJ2790" i="12"/>
  <c r="AR2790" i="12" s="1"/>
  <c r="AX2790" i="12" s="1"/>
  <c r="AJ2650" i="12"/>
  <c r="AR2650" i="12" s="1"/>
  <c r="AX2650" i="12" s="1"/>
  <c r="AI2291" i="12"/>
  <c r="AM2291" i="12" s="1"/>
  <c r="AQ2291" i="12" s="1"/>
  <c r="AW2291" i="12" s="1"/>
  <c r="AJ2058" i="12"/>
  <c r="AR2058" i="12" s="1"/>
  <c r="AX2058" i="12" s="1"/>
  <c r="AJ1873" i="12"/>
  <c r="AR1873" i="12" s="1"/>
  <c r="AX1873" i="12" s="1"/>
  <c r="AJ1693" i="12"/>
  <c r="AR1693" i="12" s="1"/>
  <c r="AX1693" i="12" s="1"/>
  <c r="AI1550" i="12"/>
  <c r="AM1550" i="12" s="1"/>
  <c r="AQ1550" i="12" s="1"/>
  <c r="AW1550" i="12" s="1"/>
  <c r="AI1363" i="12"/>
  <c r="AM1363" i="12" s="1"/>
  <c r="AQ1363" i="12" s="1"/>
  <c r="AW1363" i="12" s="1"/>
  <c r="AK1200" i="12"/>
  <c r="AS1200" i="12" s="1"/>
  <c r="AY1200" i="12" s="1"/>
  <c r="AI1064" i="12"/>
  <c r="AM1064" i="12" s="1"/>
  <c r="AQ1064" i="12" s="1"/>
  <c r="AW1064" i="12" s="1"/>
  <c r="AJ719" i="12"/>
  <c r="AR719" i="12" s="1"/>
  <c r="AX719" i="12" s="1"/>
  <c r="AI435" i="12"/>
  <c r="AM435" i="12" s="1"/>
  <c r="AQ435" i="12" s="1"/>
  <c r="AW435" i="12" s="1"/>
  <c r="AI2983" i="12"/>
  <c r="AM2983" i="12" s="1"/>
  <c r="AQ2983" i="12" s="1"/>
  <c r="AW2983" i="12" s="1"/>
  <c r="AJ2843" i="12"/>
  <c r="AR2843" i="12" s="1"/>
  <c r="AX2843" i="12" s="1"/>
  <c r="AI2736" i="12"/>
  <c r="AM2736" i="12" s="1"/>
  <c r="AQ2736" i="12" s="1"/>
  <c r="AW2736" i="12" s="1"/>
  <c r="AK2463" i="12"/>
  <c r="AS2463" i="12" s="1"/>
  <c r="AY2463" i="12" s="1"/>
  <c r="AK2327" i="12"/>
  <c r="AS2327" i="12" s="1"/>
  <c r="AY2327" i="12" s="1"/>
  <c r="AJ2160" i="12"/>
  <c r="AR2160" i="12" s="1"/>
  <c r="AX2160" i="12" s="1"/>
  <c r="AK2033" i="12"/>
  <c r="AS2033" i="12" s="1"/>
  <c r="AY2033" i="12" s="1"/>
  <c r="AJ1927" i="12"/>
  <c r="AR1927" i="12" s="1"/>
  <c r="AX1927" i="12" s="1"/>
  <c r="AJ1787" i="12"/>
  <c r="AR1787" i="12" s="1"/>
  <c r="AX1787" i="12" s="1"/>
  <c r="AJ1684" i="12"/>
  <c r="AR1684" i="12" s="1"/>
  <c r="AX1684" i="12" s="1"/>
  <c r="AJ1514" i="12"/>
  <c r="AR1514" i="12" s="1"/>
  <c r="AX1514" i="12" s="1"/>
  <c r="AK1335" i="12"/>
  <c r="AS1335" i="12" s="1"/>
  <c r="AY1335" i="12" s="1"/>
  <c r="AJ1200" i="12"/>
  <c r="AR1200" i="12" s="1"/>
  <c r="AX1200" i="12" s="1"/>
  <c r="AI1113" i="12"/>
  <c r="AM1113" i="12" s="1"/>
  <c r="AQ1113" i="12" s="1"/>
  <c r="AW1113" i="12" s="1"/>
  <c r="AJ3013" i="12"/>
  <c r="AR3013" i="12" s="1"/>
  <c r="AX3013" i="12" s="1"/>
  <c r="AI2706" i="12"/>
  <c r="AM2706" i="12" s="1"/>
  <c r="AQ2706" i="12" s="1"/>
  <c r="AW2706" i="12" s="1"/>
  <c r="AJ2183" i="12"/>
  <c r="AR2183" i="12" s="1"/>
  <c r="AX2183" i="12" s="1"/>
  <c r="AI1907" i="12"/>
  <c r="AM1907" i="12" s="1"/>
  <c r="AQ1907" i="12" s="1"/>
  <c r="AW1907" i="12" s="1"/>
  <c r="AJ1584" i="12"/>
  <c r="AR1584" i="12" s="1"/>
  <c r="AX1584" i="12" s="1"/>
  <c r="AK1167" i="12"/>
  <c r="AS1167" i="12" s="1"/>
  <c r="AY1167" i="12" s="1"/>
  <c r="AI839" i="12"/>
  <c r="AM839" i="12" s="1"/>
  <c r="AQ839" i="12" s="1"/>
  <c r="AW839" i="12" s="1"/>
  <c r="AI656" i="12"/>
  <c r="AM656" i="12" s="1"/>
  <c r="AQ656" i="12" s="1"/>
  <c r="AW656" i="12" s="1"/>
  <c r="AI352" i="12"/>
  <c r="AM352" i="12" s="1"/>
  <c r="AQ352" i="12" s="1"/>
  <c r="AW352" i="12" s="1"/>
  <c r="AJ202" i="12"/>
  <c r="AR202" i="12" s="1"/>
  <c r="AX202" i="12" s="1"/>
  <c r="AI144" i="12"/>
  <c r="AM144" i="12" s="1"/>
  <c r="AQ144" i="12" s="1"/>
  <c r="AW144" i="12" s="1"/>
  <c r="AJ68" i="12"/>
  <c r="AR68" i="12" s="1"/>
  <c r="AX68" i="12" s="1"/>
  <c r="AK3122" i="12"/>
  <c r="AS3122" i="12" s="1"/>
  <c r="AY3122" i="12" s="1"/>
  <c r="AJ2965" i="12"/>
  <c r="AR2965" i="12" s="1"/>
  <c r="AX2965" i="12" s="1"/>
  <c r="AI2814" i="12"/>
  <c r="AM2814" i="12" s="1"/>
  <c r="AQ2814" i="12" s="1"/>
  <c r="AW2814" i="12" s="1"/>
  <c r="AJ2717" i="12"/>
  <c r="AR2717" i="12" s="1"/>
  <c r="AX2717" i="12" s="1"/>
  <c r="AI2449" i="12"/>
  <c r="AM2449" i="12" s="1"/>
  <c r="AQ2449" i="12" s="1"/>
  <c r="AW2449" i="12" s="1"/>
  <c r="AK2317" i="12"/>
  <c r="AS2317" i="12" s="1"/>
  <c r="AY2317" i="12" s="1"/>
  <c r="AJ2175" i="12"/>
  <c r="AR2175" i="12" s="1"/>
  <c r="AX2175" i="12" s="1"/>
  <c r="AI2070" i="12"/>
  <c r="AM2070" i="12" s="1"/>
  <c r="AQ2070" i="12" s="1"/>
  <c r="AW2070" i="12" s="1"/>
  <c r="AK1951" i="12"/>
  <c r="AS1951" i="12" s="1"/>
  <c r="AY1951" i="12" s="1"/>
  <c r="AI1821" i="12"/>
  <c r="AM1821" i="12" s="1"/>
  <c r="AQ1821" i="12" s="1"/>
  <c r="AW1821" i="12" s="1"/>
  <c r="AJ1655" i="12"/>
  <c r="AR1655" i="12" s="1"/>
  <c r="AX1655" i="12" s="1"/>
  <c r="AI1464" i="12"/>
  <c r="AM1464" i="12" s="1"/>
  <c r="AQ1464" i="12" s="1"/>
  <c r="AW1464" i="12" s="1"/>
  <c r="AK1290" i="12"/>
  <c r="AS1290" i="12" s="1"/>
  <c r="AY1290" i="12" s="1"/>
  <c r="AK1116" i="12"/>
  <c r="AS1116" i="12" s="1"/>
  <c r="AY1116" i="12" s="1"/>
  <c r="AI847" i="12"/>
  <c r="AM847" i="12" s="1"/>
  <c r="AQ847" i="12" s="1"/>
  <c r="AW847" i="12" s="1"/>
  <c r="AI716" i="12"/>
  <c r="AM716" i="12" s="1"/>
  <c r="AQ716" i="12" s="1"/>
  <c r="AW716" i="12" s="1"/>
  <c r="AJ3097" i="12"/>
  <c r="AR3097" i="12" s="1"/>
  <c r="AX3097" i="12" s="1"/>
  <c r="AK2976" i="12"/>
  <c r="AS2976" i="12" s="1"/>
  <c r="AY2976" i="12" s="1"/>
  <c r="AI2899" i="12"/>
  <c r="AM2899" i="12" s="1"/>
  <c r="AQ2899" i="12" s="1"/>
  <c r="AW2899" i="12" s="1"/>
  <c r="AI2804" i="12"/>
  <c r="AM2804" i="12" s="1"/>
  <c r="AQ2804" i="12" s="1"/>
  <c r="AW2804" i="12" s="1"/>
  <c r="AK2689" i="12"/>
  <c r="AS2689" i="12" s="1"/>
  <c r="AY2689" i="12" s="1"/>
  <c r="AI2456" i="12"/>
  <c r="AM2456" i="12" s="1"/>
  <c r="AQ2456" i="12" s="1"/>
  <c r="AW2456" i="12" s="1"/>
  <c r="AI2335" i="12"/>
  <c r="AM2335" i="12" s="1"/>
  <c r="AQ2335" i="12" s="1"/>
  <c r="AW2335" i="12" s="1"/>
  <c r="AI2191" i="12"/>
  <c r="AM2191" i="12" s="1"/>
  <c r="AQ2191" i="12" s="1"/>
  <c r="AW2191" i="12" s="1"/>
  <c r="AI2074" i="12"/>
  <c r="AM2074" i="12" s="1"/>
  <c r="AQ2074" i="12" s="1"/>
  <c r="AW2074" i="12" s="1"/>
  <c r="AK1978" i="12"/>
  <c r="AS1978" i="12" s="1"/>
  <c r="AY1978" i="12" s="1"/>
  <c r="AJ1861" i="12"/>
  <c r="AR1861" i="12" s="1"/>
  <c r="AX1861" i="12" s="1"/>
  <c r="AI1753" i="12"/>
  <c r="AM1753" i="12" s="1"/>
  <c r="AQ1753" i="12" s="1"/>
  <c r="AW1753" i="12" s="1"/>
  <c r="AI1655" i="12"/>
  <c r="AM1655" i="12" s="1"/>
  <c r="AQ1655" i="12" s="1"/>
  <c r="AW1655" i="12" s="1"/>
  <c r="AJ1560" i="12"/>
  <c r="AR1560" i="12" s="1"/>
  <c r="AX1560" i="12" s="1"/>
  <c r="AK1461" i="12"/>
  <c r="AS1461" i="12" s="1"/>
  <c r="AY1461" i="12" s="1"/>
  <c r="AI1252" i="12"/>
  <c r="AM1252" i="12" s="1"/>
  <c r="AQ1252" i="12" s="1"/>
  <c r="AW1252" i="12" s="1"/>
  <c r="AK1087" i="12"/>
  <c r="AS1087" i="12" s="1"/>
  <c r="AY1087" i="12" s="1"/>
  <c r="AJ3055" i="12"/>
  <c r="AR3055" i="12" s="1"/>
  <c r="AX3055" i="12" s="1"/>
  <c r="AJ2959" i="12"/>
  <c r="AR2959" i="12" s="1"/>
  <c r="AX2959" i="12" s="1"/>
  <c r="AI2903" i="12"/>
  <c r="AM2903" i="12" s="1"/>
  <c r="AQ2903" i="12" s="1"/>
  <c r="AW2903" i="12" s="1"/>
  <c r="AI2843" i="12"/>
  <c r="AM2843" i="12" s="1"/>
  <c r="AQ2843" i="12" s="1"/>
  <c r="AW2843" i="12" s="1"/>
  <c r="AJ2783" i="12"/>
  <c r="AR2783" i="12" s="1"/>
  <c r="AX2783" i="12" s="1"/>
  <c r="AI2721" i="12"/>
  <c r="AM2721" i="12" s="1"/>
  <c r="AQ2721" i="12" s="1"/>
  <c r="AW2721" i="12" s="1"/>
  <c r="AJ2660" i="12"/>
  <c r="AR2660" i="12" s="1"/>
  <c r="AX2660" i="12" s="1"/>
  <c r="AJ2445" i="12"/>
  <c r="AR2445" i="12" s="1"/>
  <c r="AX2445" i="12" s="1"/>
  <c r="AI2368" i="12"/>
  <c r="AM2368" i="12" s="1"/>
  <c r="AQ2368" i="12" s="1"/>
  <c r="AW2368" i="12" s="1"/>
  <c r="AI2303" i="12"/>
  <c r="AM2303" i="12" s="1"/>
  <c r="AQ2303" i="12" s="1"/>
  <c r="AW2303" i="12" s="1"/>
  <c r="AK2187" i="12"/>
  <c r="AS2187" i="12" s="1"/>
  <c r="AY2187" i="12" s="1"/>
  <c r="AK2120" i="12"/>
  <c r="AS2120" i="12" s="1"/>
  <c r="AY2120" i="12" s="1"/>
  <c r="AJ2049" i="12"/>
  <c r="AR2049" i="12" s="1"/>
  <c r="AX2049" i="12" s="1"/>
  <c r="AJ1998" i="12"/>
  <c r="AR1998" i="12" s="1"/>
  <c r="AX1998" i="12" s="1"/>
  <c r="AI1927" i="12"/>
  <c r="AM1927" i="12" s="1"/>
  <c r="AQ1927" i="12" s="1"/>
  <c r="AW1927" i="12" s="1"/>
  <c r="AK1840" i="12"/>
  <c r="AS1840" i="12" s="1"/>
  <c r="AY1840" i="12" s="1"/>
  <c r="AK1778" i="12"/>
  <c r="AS1778" i="12" s="1"/>
  <c r="AY1778" i="12" s="1"/>
  <c r="AI1718" i="12"/>
  <c r="AM1718" i="12" s="1"/>
  <c r="AQ1718" i="12" s="1"/>
  <c r="AW1718" i="12" s="1"/>
  <c r="AJ1647" i="12"/>
  <c r="AR1647" i="12" s="1"/>
  <c r="AX1647" i="12" s="1"/>
  <c r="AJ1564" i="12"/>
  <c r="AR1564" i="12" s="1"/>
  <c r="AX1564" i="12" s="1"/>
  <c r="AI1496" i="12"/>
  <c r="AM1496" i="12" s="1"/>
  <c r="AQ1496" i="12" s="1"/>
  <c r="AW1496" i="12" s="1"/>
  <c r="AJ1408" i="12"/>
  <c r="AR1408" i="12" s="1"/>
  <c r="AX1408" i="12" s="1"/>
  <c r="AI1331" i="12"/>
  <c r="AM1331" i="12" s="1"/>
  <c r="AQ1331" i="12" s="1"/>
  <c r="AW1331" i="12" s="1"/>
  <c r="AI1240" i="12"/>
  <c r="AM1240" i="12" s="1"/>
  <c r="AQ1240" i="12" s="1"/>
  <c r="AW1240" i="12" s="1"/>
  <c r="AI1183" i="12"/>
  <c r="AM1183" i="12" s="1"/>
  <c r="AQ1183" i="12" s="1"/>
  <c r="AW1183" i="12" s="1"/>
  <c r="AK1108" i="12"/>
  <c r="AS1108" i="12" s="1"/>
  <c r="AY1108" i="12" s="1"/>
  <c r="AJ1028" i="12"/>
  <c r="AR1028" i="12" s="1"/>
  <c r="AX1028" i="12" s="1"/>
  <c r="AK925" i="12"/>
  <c r="AS925" i="12" s="1"/>
  <c r="AY925" i="12" s="1"/>
  <c r="AK814" i="12"/>
  <c r="AS814" i="12" s="1"/>
  <c r="AY814" i="12" s="1"/>
  <c r="AI2678" i="12"/>
  <c r="AM2678" i="12" s="1"/>
  <c r="AQ2678" i="12" s="1"/>
  <c r="AW2678" i="12" s="1"/>
  <c r="AJ1474" i="12"/>
  <c r="AR1474" i="12" s="1"/>
  <c r="AX1474" i="12" s="1"/>
  <c r="AJ880" i="12"/>
  <c r="AR880" i="12" s="1"/>
  <c r="AX880" i="12" s="1"/>
  <c r="AJ785" i="12"/>
  <c r="AR785" i="12" s="1"/>
  <c r="AX785" i="12" s="1"/>
  <c r="AJ298" i="12"/>
  <c r="AR298" i="12" s="1"/>
  <c r="AX298" i="12" s="1"/>
  <c r="AJ139" i="12"/>
  <c r="AR139" i="12" s="1"/>
  <c r="AX139" i="12" s="1"/>
  <c r="AI2914" i="12"/>
  <c r="AM2914" i="12" s="1"/>
  <c r="AQ2914" i="12" s="1"/>
  <c r="AW2914" i="12" s="1"/>
  <c r="AK1027" i="12"/>
  <c r="AS1027" i="12" s="1"/>
  <c r="AY1027" i="12" s="1"/>
  <c r="AK841" i="12"/>
  <c r="AS841" i="12" s="1"/>
  <c r="AY841" i="12" s="1"/>
  <c r="AK725" i="12"/>
  <c r="AS725" i="12" s="1"/>
  <c r="AY725" i="12" s="1"/>
  <c r="AI193" i="12"/>
  <c r="AM193" i="12" s="1"/>
  <c r="AQ193" i="12" s="1"/>
  <c r="AW193" i="12" s="1"/>
  <c r="AI77" i="12"/>
  <c r="AM77" i="12" s="1"/>
  <c r="AQ77" i="12" s="1"/>
  <c r="AW77" i="12" s="1"/>
  <c r="AJ3061" i="12"/>
  <c r="AR3061" i="12" s="1"/>
  <c r="AX3061" i="12" s="1"/>
  <c r="AI2038" i="12"/>
  <c r="AM2038" i="12" s="1"/>
  <c r="AQ2038" i="12" s="1"/>
  <c r="AW2038" i="12" s="1"/>
  <c r="AJ1095" i="12"/>
  <c r="AR1095" i="12" s="1"/>
  <c r="AX1095" i="12" s="1"/>
  <c r="AK445" i="12"/>
  <c r="AS445" i="12" s="1"/>
  <c r="AY445" i="12" s="1"/>
  <c r="AK2795" i="12"/>
  <c r="AS2795" i="12" s="1"/>
  <c r="AY2795" i="12" s="1"/>
  <c r="AK2305" i="12"/>
  <c r="AS2305" i="12" s="1"/>
  <c r="AY2305" i="12" s="1"/>
  <c r="AI1829" i="12"/>
  <c r="AM1829" i="12" s="1"/>
  <c r="AQ1829" i="12" s="1"/>
  <c r="AW1829" i="12" s="1"/>
  <c r="AJ1115" i="12"/>
  <c r="AR1115" i="12" s="1"/>
  <c r="AX1115" i="12" s="1"/>
  <c r="AK2979" i="12"/>
  <c r="AS2979" i="12" s="1"/>
  <c r="AY2979" i="12" s="1"/>
  <c r="AK2331" i="12"/>
  <c r="AS2331" i="12" s="1"/>
  <c r="AY2331" i="12" s="1"/>
  <c r="AI819" i="12"/>
  <c r="AM819" i="12" s="1"/>
  <c r="AQ819" i="12" s="1"/>
  <c r="AW819" i="12" s="1"/>
  <c r="AI129" i="12"/>
  <c r="AM129" i="12" s="1"/>
  <c r="AQ129" i="12" s="1"/>
  <c r="AW129" i="12" s="1"/>
  <c r="AK3064" i="12"/>
  <c r="AS3064" i="12" s="1"/>
  <c r="AY3064" i="12" s="1"/>
  <c r="AI2785" i="12"/>
  <c r="AM2785" i="12" s="1"/>
  <c r="AQ2785" i="12" s="1"/>
  <c r="AW2785" i="12" s="1"/>
  <c r="AK2458" i="12"/>
  <c r="AS2458" i="12" s="1"/>
  <c r="AY2458" i="12" s="1"/>
  <c r="AK2302" i="12"/>
  <c r="AS2302" i="12" s="1"/>
  <c r="AY2302" i="12" s="1"/>
  <c r="AJ2041" i="12"/>
  <c r="AR2041" i="12" s="1"/>
  <c r="AX2041" i="12" s="1"/>
  <c r="AI1484" i="12"/>
  <c r="AM1484" i="12" s="1"/>
  <c r="AQ1484" i="12" s="1"/>
  <c r="AW1484" i="12" s="1"/>
  <c r="AJ751" i="12"/>
  <c r="AR751" i="12" s="1"/>
  <c r="AX751" i="12" s="1"/>
  <c r="AK2891" i="12"/>
  <c r="AS2891" i="12" s="1"/>
  <c r="AY2891" i="12" s="1"/>
  <c r="AJ2739" i="12"/>
  <c r="AR2739" i="12" s="1"/>
  <c r="AX2739" i="12" s="1"/>
  <c r="AI2404" i="12"/>
  <c r="AM2404" i="12" s="1"/>
  <c r="AQ2404" i="12" s="1"/>
  <c r="AW2404" i="12" s="1"/>
  <c r="AI1872" i="12"/>
  <c r="AM1872" i="12" s="1"/>
  <c r="AQ1872" i="12" s="1"/>
  <c r="AW1872" i="12" s="1"/>
  <c r="AK1118" i="12"/>
  <c r="AS1118" i="12" s="1"/>
  <c r="AY1118" i="12" s="1"/>
  <c r="AK2961" i="12"/>
  <c r="AS2961" i="12" s="1"/>
  <c r="AY2961" i="12" s="1"/>
  <c r="AK2713" i="12"/>
  <c r="AS2713" i="12" s="1"/>
  <c r="AY2713" i="12" s="1"/>
  <c r="AI2656" i="12"/>
  <c r="AM2656" i="12" s="1"/>
  <c r="AQ2656" i="12" s="1"/>
  <c r="AW2656" i="12" s="1"/>
  <c r="AK2133" i="12"/>
  <c r="AS2133" i="12" s="1"/>
  <c r="AY2133" i="12" s="1"/>
  <c r="AJ2030" i="12"/>
  <c r="AR2030" i="12" s="1"/>
  <c r="AX2030" i="12" s="1"/>
  <c r="AK1484" i="12"/>
  <c r="AS1484" i="12" s="1"/>
  <c r="AY1484" i="12" s="1"/>
  <c r="AI1115" i="12"/>
  <c r="AM1115" i="12" s="1"/>
  <c r="AQ1115" i="12" s="1"/>
  <c r="AW1115" i="12" s="1"/>
  <c r="AK1014" i="12"/>
  <c r="AS1014" i="12" s="1"/>
  <c r="AY1014" i="12" s="1"/>
  <c r="AJ810" i="12"/>
  <c r="AR810" i="12" s="1"/>
  <c r="AX810" i="12" s="1"/>
  <c r="AJ3115" i="12"/>
  <c r="AR3115" i="12" s="1"/>
  <c r="AX3115" i="12" s="1"/>
  <c r="AJ2860" i="12"/>
  <c r="AR2860" i="12" s="1"/>
  <c r="AX2860" i="12" s="1"/>
  <c r="AI2679" i="12"/>
  <c r="AM2679" i="12" s="1"/>
  <c r="AQ2679" i="12" s="1"/>
  <c r="AW2679" i="12" s="1"/>
  <c r="AK2278" i="12"/>
  <c r="AS2278" i="12" s="1"/>
  <c r="AY2278" i="12" s="1"/>
  <c r="AI1967" i="12"/>
  <c r="AM1967" i="12" s="1"/>
  <c r="AQ1967" i="12" s="1"/>
  <c r="AW1967" i="12" s="1"/>
  <c r="AK1768" i="12"/>
  <c r="AS1768" i="12" s="1"/>
  <c r="AY1768" i="12" s="1"/>
  <c r="AJ1555" i="12"/>
  <c r="AR1555" i="12" s="1"/>
  <c r="AX1555" i="12" s="1"/>
  <c r="AJ1252" i="12"/>
  <c r="AR1252" i="12" s="1"/>
  <c r="AX1252" i="12" s="1"/>
  <c r="AI1015" i="12"/>
  <c r="AM1015" i="12" s="1"/>
  <c r="AQ1015" i="12" s="1"/>
  <c r="AW1015" i="12" s="1"/>
  <c r="AJ850" i="12"/>
  <c r="AR850" i="12" s="1"/>
  <c r="AX850" i="12" s="1"/>
  <c r="AI730" i="12"/>
  <c r="AM730" i="12" s="1"/>
  <c r="AQ730" i="12" s="1"/>
  <c r="AW730" i="12" s="1"/>
  <c r="AI530" i="12"/>
  <c r="AM530" i="12" s="1"/>
  <c r="AQ530" i="12" s="1"/>
  <c r="AW530" i="12" s="1"/>
  <c r="AJ299" i="12"/>
  <c r="AR299" i="12" s="1"/>
  <c r="AX299" i="12" s="1"/>
  <c r="AJ175" i="12"/>
  <c r="AR175" i="12" s="1"/>
  <c r="AX175" i="12" s="1"/>
  <c r="AK130" i="12"/>
  <c r="AS130" i="12" s="1"/>
  <c r="AY130" i="12" s="1"/>
  <c r="AK65" i="12"/>
  <c r="AS65" i="12" s="1"/>
  <c r="AY65" i="12" s="1"/>
  <c r="AI2915" i="12"/>
  <c r="AM2915" i="12" s="1"/>
  <c r="AQ2915" i="12" s="1"/>
  <c r="AW2915" i="12" s="1"/>
  <c r="AK1408" i="12"/>
  <c r="AS1408" i="12" s="1"/>
  <c r="AY1408" i="12" s="1"/>
  <c r="AK1028" i="12"/>
  <c r="AS1028" i="12" s="1"/>
  <c r="AY1028" i="12" s="1"/>
  <c r="AJ959" i="12"/>
  <c r="AR959" i="12" s="1"/>
  <c r="AX959" i="12" s="1"/>
  <c r="AJ855" i="12"/>
  <c r="AR855" i="12" s="1"/>
  <c r="AX855" i="12" s="1"/>
  <c r="AJ808" i="12"/>
  <c r="AR808" i="12" s="1"/>
  <c r="AX808" i="12" s="1"/>
  <c r="AJ738" i="12"/>
  <c r="AR738" i="12" s="1"/>
  <c r="AX738" i="12" s="1"/>
  <c r="AK693" i="12"/>
  <c r="AS693" i="12" s="1"/>
  <c r="AY693" i="12" s="1"/>
  <c r="AI553" i="12"/>
  <c r="AM553" i="12" s="1"/>
  <c r="AQ553" i="12" s="1"/>
  <c r="AW553" i="12" s="1"/>
  <c r="AI492" i="12"/>
  <c r="AM492" i="12" s="1"/>
  <c r="AQ492" i="12" s="1"/>
  <c r="AW492" i="12" s="1"/>
  <c r="AJ427" i="12"/>
  <c r="AR427" i="12" s="1"/>
  <c r="AX427" i="12" s="1"/>
  <c r="AJ303" i="12"/>
  <c r="AR303" i="12" s="1"/>
  <c r="AX303" i="12" s="1"/>
  <c r="AJ180" i="12"/>
  <c r="AR180" i="12" s="1"/>
  <c r="AX180" i="12" s="1"/>
  <c r="AJ130" i="12"/>
  <c r="AR130" i="12" s="1"/>
  <c r="AX130" i="12" s="1"/>
  <c r="AK52" i="12"/>
  <c r="AS52" i="12" s="1"/>
  <c r="AY52" i="12" s="1"/>
  <c r="AJ3062" i="12"/>
  <c r="AR3062" i="12" s="1"/>
  <c r="AX3062" i="12" s="1"/>
  <c r="AK2903" i="12"/>
  <c r="AS2903" i="12" s="1"/>
  <c r="AY2903" i="12" s="1"/>
  <c r="AK2721" i="12"/>
  <c r="AS2721" i="12" s="1"/>
  <c r="AY2721" i="12" s="1"/>
  <c r="AK2410" i="12"/>
  <c r="AS2410" i="12" s="1"/>
  <c r="AY2410" i="12" s="1"/>
  <c r="AK2179" i="12"/>
  <c r="AS2179" i="12" s="1"/>
  <c r="AY2179" i="12" s="1"/>
  <c r="AI2002" i="12"/>
  <c r="AM2002" i="12" s="1"/>
  <c r="AQ2002" i="12" s="1"/>
  <c r="AW2002" i="12" s="1"/>
  <c r="AI1778" i="12"/>
  <c r="AM1778" i="12" s="1"/>
  <c r="AQ1778" i="12" s="1"/>
  <c r="AW1778" i="12" s="1"/>
  <c r="AI1651" i="12"/>
  <c r="AM1651" i="12" s="1"/>
  <c r="AQ1651" i="12" s="1"/>
  <c r="AW1651" i="12" s="1"/>
  <c r="AK1496" i="12"/>
  <c r="AS1496" i="12" s="1"/>
  <c r="AY1496" i="12" s="1"/>
  <c r="AK1310" i="12"/>
  <c r="AS1310" i="12" s="1"/>
  <c r="AY1310" i="12" s="1"/>
  <c r="AK1160" i="12"/>
  <c r="AS1160" i="12" s="1"/>
  <c r="AY1160" i="12" s="1"/>
  <c r="AK986" i="12"/>
  <c r="AS986" i="12" s="1"/>
  <c r="AY986" i="12" s="1"/>
  <c r="AK515" i="12"/>
  <c r="AS515" i="12" s="1"/>
  <c r="AY515" i="12" s="1"/>
  <c r="AI3119" i="12"/>
  <c r="AM3119" i="12" s="1"/>
  <c r="AQ3119" i="12" s="1"/>
  <c r="AW3119" i="12" s="1"/>
  <c r="AJ2937" i="12"/>
  <c r="AR2937" i="12" s="1"/>
  <c r="AX2937" i="12" s="1"/>
  <c r="AK2796" i="12"/>
  <c r="AS2796" i="12" s="1"/>
  <c r="AY2796" i="12" s="1"/>
  <c r="AI2698" i="12"/>
  <c r="AM2698" i="12" s="1"/>
  <c r="AQ2698" i="12" s="1"/>
  <c r="AW2698" i="12" s="1"/>
  <c r="AJ2410" i="12"/>
  <c r="AR2410" i="12" s="1"/>
  <c r="AX2410" i="12" s="1"/>
  <c r="AI2274" i="12"/>
  <c r="AM2274" i="12" s="1"/>
  <c r="AQ2274" i="12" s="1"/>
  <c r="AW2274" i="12" s="1"/>
  <c r="AI1123" i="12"/>
  <c r="AM1123" i="12" s="1"/>
  <c r="AQ1123" i="12" s="1"/>
  <c r="AW1123" i="12" s="1"/>
  <c r="AJ899" i="12"/>
  <c r="AR899" i="12" s="1"/>
  <c r="AX899" i="12" s="1"/>
  <c r="AI799" i="12"/>
  <c r="AM799" i="12" s="1"/>
  <c r="AQ799" i="12" s="1"/>
  <c r="AW799" i="12" s="1"/>
  <c r="AJ602" i="12"/>
  <c r="AR602" i="12" s="1"/>
  <c r="AX602" i="12" s="1"/>
  <c r="AJ443" i="12"/>
  <c r="AR443" i="12" s="1"/>
  <c r="AX443" i="12" s="1"/>
  <c r="AK197" i="12"/>
  <c r="AS197" i="12" s="1"/>
  <c r="AY197" i="12" s="1"/>
  <c r="AI157" i="12"/>
  <c r="AM157" i="12" s="1"/>
  <c r="AQ157" i="12" s="1"/>
  <c r="AW157" i="12" s="1"/>
  <c r="AI101" i="12"/>
  <c r="AM101" i="12" s="1"/>
  <c r="AQ101" i="12" s="1"/>
  <c r="AW101" i="12" s="1"/>
  <c r="AJ43" i="12"/>
  <c r="AR43" i="12" s="1"/>
  <c r="AX43" i="12" s="1"/>
  <c r="AI2058" i="12"/>
  <c r="AM2058" i="12" s="1"/>
  <c r="AQ2058" i="12" s="1"/>
  <c r="AW2058" i="12" s="1"/>
  <c r="AI1138" i="12"/>
  <c r="AM1138" i="12" s="1"/>
  <c r="AQ1138" i="12" s="1"/>
  <c r="AW1138" i="12" s="1"/>
  <c r="AI997" i="12"/>
  <c r="AM997" i="12" s="1"/>
  <c r="AQ997" i="12" s="1"/>
  <c r="AW997" i="12" s="1"/>
  <c r="AI899" i="12"/>
  <c r="AM899" i="12" s="1"/>
  <c r="AQ899" i="12" s="1"/>
  <c r="AW899" i="12" s="1"/>
  <c r="AI835" i="12"/>
  <c r="AM835" i="12" s="1"/>
  <c r="AQ835" i="12" s="1"/>
  <c r="AW835" i="12" s="1"/>
  <c r="AI786" i="12"/>
  <c r="AM786" i="12" s="1"/>
  <c r="AQ786" i="12" s="1"/>
  <c r="AW786" i="12" s="1"/>
  <c r="AI719" i="12"/>
  <c r="AM719" i="12" s="1"/>
  <c r="AQ719" i="12" s="1"/>
  <c r="AW719" i="12" s="1"/>
  <c r="AJ606" i="12"/>
  <c r="AR606" i="12" s="1"/>
  <c r="AX606" i="12" s="1"/>
  <c r="AK519" i="12"/>
  <c r="AS519" i="12" s="1"/>
  <c r="AY519" i="12" s="1"/>
  <c r="AK450" i="12"/>
  <c r="AS450" i="12" s="1"/>
  <c r="AY450" i="12" s="1"/>
  <c r="AK356" i="12"/>
  <c r="AS356" i="12" s="1"/>
  <c r="AY356" i="12" s="1"/>
  <c r="AK202" i="12"/>
  <c r="AS202" i="12" s="1"/>
  <c r="AY202" i="12" s="1"/>
  <c r="AK153" i="12"/>
  <c r="AS153" i="12" s="1"/>
  <c r="AY153" i="12" s="1"/>
  <c r="AI78" i="12"/>
  <c r="AM78" i="12" s="1"/>
  <c r="AQ78" i="12" s="1"/>
  <c r="AW78" i="12" s="1"/>
  <c r="AJ20" i="12"/>
  <c r="AR20" i="12" s="1"/>
  <c r="AX20" i="12" s="1"/>
  <c r="AI2962" i="12"/>
  <c r="AM2962" i="12" s="1"/>
  <c r="AQ2962" i="12" s="1"/>
  <c r="AW2962" i="12" s="1"/>
  <c r="AI2830" i="12"/>
  <c r="AM2830" i="12" s="1"/>
  <c r="AQ2830" i="12" s="1"/>
  <c r="AW2830" i="12" s="1"/>
  <c r="AJ2668" i="12"/>
  <c r="AR2668" i="12" s="1"/>
  <c r="AX2668" i="12" s="1"/>
  <c r="AJ2313" i="12"/>
  <c r="AR2313" i="12" s="1"/>
  <c r="AX2313" i="12" s="1"/>
  <c r="AJ2074" i="12"/>
  <c r="AR2074" i="12" s="1"/>
  <c r="AX2074" i="12" s="1"/>
  <c r="AK1907" i="12"/>
  <c r="AS1907" i="12" s="1"/>
  <c r="AY1907" i="12" s="1"/>
  <c r="AJ1710" i="12"/>
  <c r="AR1710" i="12" s="1"/>
  <c r="AX1710" i="12" s="1"/>
  <c r="AK1560" i="12"/>
  <c r="AS1560" i="12" s="1"/>
  <c r="AY1560" i="12" s="1"/>
  <c r="AI1393" i="12"/>
  <c r="AM1393" i="12" s="1"/>
  <c r="AQ1393" i="12" s="1"/>
  <c r="AW1393" i="12" s="1"/>
  <c r="AJ1214" i="12"/>
  <c r="AR1214" i="12" s="1"/>
  <c r="AX1214" i="12" s="1"/>
  <c r="AJ1096" i="12"/>
  <c r="AR1096" i="12" s="1"/>
  <c r="AX1096" i="12" s="1"/>
  <c r="AJ734" i="12"/>
  <c r="AR734" i="12" s="1"/>
  <c r="AX734" i="12" s="1"/>
  <c r="AK446" i="12"/>
  <c r="AS446" i="12" s="1"/>
  <c r="AY446" i="12" s="1"/>
  <c r="AK2998" i="12"/>
  <c r="AS2998" i="12" s="1"/>
  <c r="AY2998" i="12" s="1"/>
  <c r="AJ2864" i="12"/>
  <c r="AR2864" i="12" s="1"/>
  <c r="AX2864" i="12" s="1"/>
  <c r="AK2749" i="12"/>
  <c r="AS2749" i="12" s="1"/>
  <c r="AY2749" i="12" s="1"/>
  <c r="AJ2477" i="12"/>
  <c r="AR2477" i="12" s="1"/>
  <c r="AX2477" i="12" s="1"/>
  <c r="AJ2348" i="12"/>
  <c r="AR2348" i="12" s="1"/>
  <c r="AX2348" i="12" s="1"/>
  <c r="AI2175" i="12"/>
  <c r="AM2175" i="12" s="1"/>
  <c r="AQ2175" i="12" s="1"/>
  <c r="AW2175" i="12" s="1"/>
  <c r="AJ2045" i="12"/>
  <c r="AR2045" i="12" s="1"/>
  <c r="AX2045" i="12" s="1"/>
  <c r="AJ1951" i="12"/>
  <c r="AR1951" i="12" s="1"/>
  <c r="AX1951" i="12" s="1"/>
  <c r="AI1802" i="12"/>
  <c r="AM1802" i="12" s="1"/>
  <c r="AQ1802" i="12" s="1"/>
  <c r="AW1802" i="12" s="1"/>
  <c r="AI1693" i="12"/>
  <c r="AM1693" i="12" s="1"/>
  <c r="AQ1693" i="12" s="1"/>
  <c r="AW1693" i="12" s="1"/>
  <c r="AJ1542" i="12"/>
  <c r="AR1542" i="12" s="1"/>
  <c r="AX1542" i="12" s="1"/>
  <c r="AK1355" i="12"/>
  <c r="AS1355" i="12" s="1"/>
  <c r="AY1355" i="12" s="1"/>
  <c r="AJ1225" i="12"/>
  <c r="AR1225" i="12" s="1"/>
  <c r="AX1225" i="12" s="1"/>
  <c r="AJ1116" i="12"/>
  <c r="AR1116" i="12" s="1"/>
  <c r="AX1116" i="12" s="1"/>
  <c r="AJ3110" i="12"/>
  <c r="AR3110" i="12" s="1"/>
  <c r="AX3110" i="12" s="1"/>
  <c r="AK2733" i="12"/>
  <c r="AS2733" i="12" s="1"/>
  <c r="AY2733" i="12" s="1"/>
  <c r="AI2228" i="12"/>
  <c r="AM2228" i="12" s="1"/>
  <c r="AQ2228" i="12" s="1"/>
  <c r="AW2228" i="12" s="1"/>
  <c r="AI1951" i="12"/>
  <c r="AM1951" i="12" s="1"/>
  <c r="AQ1951" i="12" s="1"/>
  <c r="AW1951" i="12" s="1"/>
  <c r="AK1610" i="12"/>
  <c r="AS1610" i="12" s="1"/>
  <c r="AY1610" i="12" s="1"/>
  <c r="AK1210" i="12"/>
  <c r="AS1210" i="12" s="1"/>
  <c r="AY1210" i="12" s="1"/>
  <c r="AJ921" i="12"/>
  <c r="AR921" i="12" s="1"/>
  <c r="AX921" i="12" s="1"/>
  <c r="AJ693" i="12"/>
  <c r="AR693" i="12" s="1"/>
  <c r="AX693" i="12" s="1"/>
  <c r="AJ356" i="12"/>
  <c r="AR356" i="12" s="1"/>
  <c r="AX356" i="12" s="1"/>
  <c r="AK206" i="12"/>
  <c r="AS206" i="12" s="1"/>
  <c r="AY206" i="12" s="1"/>
  <c r="AJ153" i="12"/>
  <c r="AR153" i="12" s="1"/>
  <c r="AX153" i="12" s="1"/>
  <c r="AK72" i="12"/>
  <c r="AS72" i="12" s="1"/>
  <c r="AY72" i="12" s="1"/>
  <c r="AI20" i="12"/>
  <c r="AM20" i="12" s="1"/>
  <c r="AQ20" i="12" s="1"/>
  <c r="AW20" i="12" s="1"/>
  <c r="AJ2983" i="12"/>
  <c r="AR2983" i="12" s="1"/>
  <c r="AX2983" i="12" s="1"/>
  <c r="AK2822" i="12"/>
  <c r="AS2822" i="12" s="1"/>
  <c r="AY2822" i="12" s="1"/>
  <c r="AJ2736" i="12"/>
  <c r="AR2736" i="12" s="1"/>
  <c r="AX2736" i="12" s="1"/>
  <c r="AK2459" i="12"/>
  <c r="AS2459" i="12" s="1"/>
  <c r="AY2459" i="12" s="1"/>
  <c r="AI2332" i="12"/>
  <c r="AM2332" i="12" s="1"/>
  <c r="AQ2332" i="12" s="1"/>
  <c r="AW2332" i="12" s="1"/>
  <c r="AI2187" i="12"/>
  <c r="AM2187" i="12" s="1"/>
  <c r="AQ2187" i="12" s="1"/>
  <c r="AW2187" i="12" s="1"/>
  <c r="AI2090" i="12"/>
  <c r="AM2090" i="12" s="1"/>
  <c r="AQ2090" i="12" s="1"/>
  <c r="AW2090" i="12" s="1"/>
  <c r="AK1975" i="12"/>
  <c r="AS1975" i="12" s="1"/>
  <c r="AY1975" i="12" s="1"/>
  <c r="AJ1830" i="12"/>
  <c r="AR1830" i="12" s="1"/>
  <c r="AX1830" i="12" s="1"/>
  <c r="AK1698" i="12"/>
  <c r="AS1698" i="12" s="1"/>
  <c r="AY1698" i="12" s="1"/>
  <c r="AI1485" i="12"/>
  <c r="AM1485" i="12" s="1"/>
  <c r="AQ1485" i="12" s="1"/>
  <c r="AW1485" i="12" s="1"/>
  <c r="AJ1306" i="12"/>
  <c r="AR1306" i="12" s="1"/>
  <c r="AX1306" i="12" s="1"/>
  <c r="AK1144" i="12"/>
  <c r="AS1144" i="12" s="1"/>
  <c r="AY1144" i="12" s="1"/>
  <c r="AK1001" i="12"/>
  <c r="AS1001" i="12" s="1"/>
  <c r="AY1001" i="12" s="1"/>
  <c r="AK723" i="12"/>
  <c r="AS723" i="12" s="1"/>
  <c r="AY723" i="12" s="1"/>
  <c r="AJ3122" i="12"/>
  <c r="AR3122" i="12" s="1"/>
  <c r="AX3122" i="12" s="1"/>
  <c r="AJ2993" i="12"/>
  <c r="AR2993" i="12" s="1"/>
  <c r="AX2993" i="12" s="1"/>
  <c r="AK2907" i="12"/>
  <c r="AS2907" i="12" s="1"/>
  <c r="AY2907" i="12" s="1"/>
  <c r="AJ2822" i="12"/>
  <c r="AR2822" i="12" s="1"/>
  <c r="AX2822" i="12" s="1"/>
  <c r="AJ2706" i="12"/>
  <c r="AR2706" i="12" s="1"/>
  <c r="AX2706" i="12" s="1"/>
  <c r="AI2471" i="12"/>
  <c r="AM2471" i="12" s="1"/>
  <c r="AQ2471" i="12" s="1"/>
  <c r="AW2471" i="12" s="1"/>
  <c r="AK2354" i="12"/>
  <c r="AS2354" i="12" s="1"/>
  <c r="AY2354" i="12" s="1"/>
  <c r="AK2199" i="12"/>
  <c r="AS2199" i="12" s="1"/>
  <c r="AY2199" i="12" s="1"/>
  <c r="AK2086" i="12"/>
  <c r="AS2086" i="12" s="1"/>
  <c r="AY2086" i="12" s="1"/>
  <c r="AJ1994" i="12"/>
  <c r="AR1994" i="12" s="1"/>
  <c r="AX1994" i="12" s="1"/>
  <c r="AI1873" i="12"/>
  <c r="AM1873" i="12" s="1"/>
  <c r="AQ1873" i="12" s="1"/>
  <c r="AW1873" i="12" s="1"/>
  <c r="AK1663" i="12"/>
  <c r="AS1663" i="12" s="1"/>
  <c r="AY1663" i="12" s="1"/>
  <c r="AK1564" i="12"/>
  <c r="AS1564" i="12" s="1"/>
  <c r="AY1564" i="12" s="1"/>
  <c r="AI1475" i="12"/>
  <c r="AM1475" i="12" s="1"/>
  <c r="AQ1475" i="12" s="1"/>
  <c r="AW1475" i="12" s="1"/>
  <c r="AK1319" i="12"/>
  <c r="AS1319" i="12" s="1"/>
  <c r="AY1319" i="12" s="1"/>
  <c r="AK1119" i="12"/>
  <c r="AS1119" i="12" s="1"/>
  <c r="AY1119" i="12" s="1"/>
  <c r="AK3059" i="12"/>
  <c r="AS3059" i="12" s="1"/>
  <c r="AY3059" i="12" s="1"/>
  <c r="AK2962" i="12"/>
  <c r="AS2962" i="12" s="1"/>
  <c r="AY2962" i="12" s="1"/>
  <c r="AK2911" i="12"/>
  <c r="AS2911" i="12" s="1"/>
  <c r="AY2911" i="12" s="1"/>
  <c r="AJ2848" i="12"/>
  <c r="AR2848" i="12" s="1"/>
  <c r="AX2848" i="12" s="1"/>
  <c r="AI2793" i="12"/>
  <c r="AM2793" i="12" s="1"/>
  <c r="AQ2793" i="12" s="1"/>
  <c r="AW2793" i="12" s="1"/>
  <c r="AJ2729" i="12"/>
  <c r="AR2729" i="12" s="1"/>
  <c r="AX2729" i="12" s="1"/>
  <c r="AK2665" i="12"/>
  <c r="AS2665" i="12" s="1"/>
  <c r="AY2665" i="12" s="1"/>
  <c r="AK2449" i="12"/>
  <c r="AS2449" i="12" s="1"/>
  <c r="AY2449" i="12" s="1"/>
  <c r="AJ2375" i="12"/>
  <c r="AR2375" i="12" s="1"/>
  <c r="AX2375" i="12" s="1"/>
  <c r="AJ2306" i="12"/>
  <c r="AR2306" i="12" s="1"/>
  <c r="AX2306" i="12" s="1"/>
  <c r="AI2195" i="12"/>
  <c r="AM2195" i="12" s="1"/>
  <c r="AQ2195" i="12" s="1"/>
  <c r="AW2195" i="12" s="1"/>
  <c r="AK2134" i="12"/>
  <c r="AS2134" i="12" s="1"/>
  <c r="AY2134" i="12" s="1"/>
  <c r="AI2061" i="12"/>
  <c r="AM2061" i="12" s="1"/>
  <c r="AQ2061" i="12" s="1"/>
  <c r="AW2061" i="12" s="1"/>
  <c r="AK2002" i="12"/>
  <c r="AS2002" i="12" s="1"/>
  <c r="AY2002" i="12" s="1"/>
  <c r="AJ1931" i="12"/>
  <c r="AR1931" i="12" s="1"/>
  <c r="AX1931" i="12" s="1"/>
  <c r="AJ1865" i="12"/>
  <c r="AR1865" i="12" s="1"/>
  <c r="AX1865" i="12" s="1"/>
  <c r="AI1787" i="12"/>
  <c r="AM1787" i="12" s="1"/>
  <c r="AQ1787" i="12" s="1"/>
  <c r="AW1787" i="12" s="1"/>
  <c r="AK1726" i="12"/>
  <c r="AS1726" i="12" s="1"/>
  <c r="AY1726" i="12" s="1"/>
  <c r="AK1651" i="12"/>
  <c r="AS1651" i="12" s="1"/>
  <c r="AY1651" i="12" s="1"/>
  <c r="AK1568" i="12"/>
  <c r="AS1568" i="12" s="1"/>
  <c r="AY1568" i="12" s="1"/>
  <c r="AJ1500" i="12"/>
  <c r="AR1500" i="12" s="1"/>
  <c r="AX1500" i="12" s="1"/>
  <c r="AJ1429" i="12"/>
  <c r="AR1429" i="12" s="1"/>
  <c r="AX1429" i="12" s="1"/>
  <c r="AJ1335" i="12"/>
  <c r="AR1335" i="12" s="1"/>
  <c r="AX1335" i="12" s="1"/>
  <c r="AK1248" i="12"/>
  <c r="AS1248" i="12" s="1"/>
  <c r="AY1248" i="12" s="1"/>
  <c r="AJ1187" i="12"/>
  <c r="AR1187" i="12" s="1"/>
  <c r="AX1187" i="12" s="1"/>
  <c r="AJ1027" i="12"/>
  <c r="AR1027" i="12" s="1"/>
  <c r="AX1027" i="12" s="1"/>
  <c r="AK846" i="12"/>
  <c r="AS846" i="12" s="1"/>
  <c r="AY846" i="12" s="1"/>
  <c r="AK3118" i="12"/>
  <c r="AS3118" i="12" s="1"/>
  <c r="AY3118" i="12" s="1"/>
  <c r="AK2982" i="12"/>
  <c r="AS2982" i="12" s="1"/>
  <c r="AY2982" i="12" s="1"/>
  <c r="AI2866" i="12"/>
  <c r="AM2866" i="12" s="1"/>
  <c r="AQ2866" i="12" s="1"/>
  <c r="AW2866" i="12" s="1"/>
  <c r="AI2688" i="12"/>
  <c r="AM2688" i="12" s="1"/>
  <c r="AQ2688" i="12" s="1"/>
  <c r="AW2688" i="12" s="1"/>
  <c r="AJ2643" i="12"/>
  <c r="AR2643" i="12" s="1"/>
  <c r="AX2643" i="12" s="1"/>
  <c r="AK2334" i="12"/>
  <c r="AS2334" i="12" s="1"/>
  <c r="AY2334" i="12" s="1"/>
  <c r="AJ2051" i="12"/>
  <c r="AR2051" i="12" s="1"/>
  <c r="AX2051" i="12" s="1"/>
  <c r="AK1872" i="12"/>
  <c r="AS1872" i="12" s="1"/>
  <c r="AY1872" i="12" s="1"/>
  <c r="AI1407" i="12"/>
  <c r="AM1407" i="12" s="1"/>
  <c r="AQ1407" i="12" s="1"/>
  <c r="AW1407" i="12" s="1"/>
  <c r="AK1112" i="12"/>
  <c r="AS1112" i="12" s="1"/>
  <c r="AY1112" i="12" s="1"/>
  <c r="AJ991" i="12"/>
  <c r="AR991" i="12" s="1"/>
  <c r="AX991" i="12" s="1"/>
  <c r="AJ846" i="12"/>
  <c r="AR846" i="12" s="1"/>
  <c r="AX846" i="12" s="1"/>
  <c r="AJ715" i="12"/>
  <c r="AR715" i="12" s="1"/>
  <c r="AX715" i="12" s="1"/>
  <c r="AK139" i="12"/>
  <c r="AS139" i="12" s="1"/>
  <c r="AY139" i="12" s="1"/>
  <c r="AJ87" i="12"/>
  <c r="AR87" i="12" s="1"/>
  <c r="AX87" i="12" s="1"/>
  <c r="AJ137" i="12"/>
  <c r="AR137" i="12" s="1"/>
  <c r="AX137" i="12" s="1"/>
  <c r="AK730" i="12"/>
  <c r="AS730" i="12" s="1"/>
  <c r="AY730" i="12" s="1"/>
  <c r="AI606" i="12"/>
  <c r="AM606" i="12" s="1"/>
  <c r="AQ606" i="12" s="1"/>
  <c r="AW606" i="12" s="1"/>
  <c r="AJ498" i="12"/>
  <c r="AR498" i="12" s="1"/>
  <c r="AX498" i="12" s="1"/>
  <c r="AI376" i="12"/>
  <c r="AM376" i="12" s="1"/>
  <c r="AQ376" i="12" s="1"/>
  <c r="AW376" i="12" s="1"/>
  <c r="AK3062" i="12"/>
  <c r="AS3062" i="12" s="1"/>
  <c r="AY3062" i="12" s="1"/>
  <c r="AK2983" i="12"/>
  <c r="AS2983" i="12" s="1"/>
  <c r="AY2983" i="12" s="1"/>
  <c r="AI2941" i="12"/>
  <c r="AM2941" i="12" s="1"/>
  <c r="AQ2941" i="12" s="1"/>
  <c r="AW2941" i="12" s="1"/>
  <c r="AJ2895" i="12"/>
  <c r="AR2895" i="12" s="1"/>
  <c r="AX2895" i="12" s="1"/>
  <c r="AK2839" i="12"/>
  <c r="AS2839" i="12" s="1"/>
  <c r="AY2839" i="12" s="1"/>
  <c r="AK2790" i="12"/>
  <c r="AS2790" i="12" s="1"/>
  <c r="AY2790" i="12" s="1"/>
  <c r="AI2749" i="12"/>
  <c r="AM2749" i="12" s="1"/>
  <c r="AQ2749" i="12" s="1"/>
  <c r="AW2749" i="12" s="1"/>
  <c r="AI2689" i="12"/>
  <c r="AM2689" i="12" s="1"/>
  <c r="AQ2689" i="12" s="1"/>
  <c r="AW2689" i="12" s="1"/>
  <c r="AJ2644" i="12"/>
  <c r="AR2644" i="12" s="1"/>
  <c r="AX2644" i="12" s="1"/>
  <c r="AK2423" i="12"/>
  <c r="AS2423" i="12" s="1"/>
  <c r="AY2423" i="12" s="1"/>
  <c r="AI2375" i="12"/>
  <c r="AM2375" i="12" s="1"/>
  <c r="AQ2375" i="12" s="1"/>
  <c r="AW2375" i="12" s="1"/>
  <c r="AJ2309" i="12"/>
  <c r="AR2309" i="12" s="1"/>
  <c r="AX2309" i="12" s="1"/>
  <c r="AK2224" i="12"/>
  <c r="AS2224" i="12" s="1"/>
  <c r="AY2224" i="12" s="1"/>
  <c r="AI2164" i="12"/>
  <c r="AM2164" i="12" s="1"/>
  <c r="AQ2164" i="12" s="1"/>
  <c r="AW2164" i="12" s="1"/>
  <c r="AI2116" i="12"/>
  <c r="AM2116" i="12" s="1"/>
  <c r="AQ2116" i="12" s="1"/>
  <c r="AW2116" i="12" s="1"/>
  <c r="AJ2052" i="12"/>
  <c r="AR2052" i="12" s="1"/>
  <c r="AX2052" i="12" s="1"/>
  <c r="AK2006" i="12"/>
  <c r="AS2006" i="12" s="1"/>
  <c r="AY2006" i="12" s="1"/>
  <c r="AI1956" i="12"/>
  <c r="AM1956" i="12" s="1"/>
  <c r="AQ1956" i="12" s="1"/>
  <c r="AW1956" i="12" s="1"/>
  <c r="AJ1892" i="12"/>
  <c r="AR1892" i="12" s="1"/>
  <c r="AX1892" i="12" s="1"/>
  <c r="AK1830" i="12"/>
  <c r="AS1830" i="12" s="1"/>
  <c r="AY1830" i="12" s="1"/>
  <c r="AI1773" i="12"/>
  <c r="AM1773" i="12" s="1"/>
  <c r="AQ1773" i="12" s="1"/>
  <c r="AW1773" i="12" s="1"/>
  <c r="AJ1726" i="12"/>
  <c r="AR1726" i="12" s="1"/>
  <c r="AX1726" i="12" s="1"/>
  <c r="AK1655" i="12"/>
  <c r="AS1655" i="12" s="1"/>
  <c r="AY1655" i="12" s="1"/>
  <c r="AI1584" i="12"/>
  <c r="AM1584" i="12" s="1"/>
  <c r="AQ1584" i="12" s="1"/>
  <c r="AW1584" i="12" s="1"/>
  <c r="AJ1532" i="12"/>
  <c r="AR1532" i="12" s="1"/>
  <c r="AX1532" i="12" s="1"/>
  <c r="AK1475" i="12"/>
  <c r="AS1475" i="12" s="1"/>
  <c r="AY1475" i="12" s="1"/>
  <c r="AJ1393" i="12"/>
  <c r="AR1393" i="12" s="1"/>
  <c r="AX1393" i="12" s="1"/>
  <c r="AJ1323" i="12"/>
  <c r="AR1323" i="12" s="1"/>
  <c r="AX1323" i="12" s="1"/>
  <c r="AK1236" i="12"/>
  <c r="AS1236" i="12" s="1"/>
  <c r="AY1236" i="12" s="1"/>
  <c r="AI1187" i="12"/>
  <c r="AM1187" i="12" s="1"/>
  <c r="AQ1187" i="12" s="1"/>
  <c r="AW1187" i="12" s="1"/>
  <c r="AJ1123" i="12"/>
  <c r="AR1123" i="12" s="1"/>
  <c r="AX1123" i="12" s="1"/>
  <c r="AK1067" i="12"/>
  <c r="AS1067" i="12" s="1"/>
  <c r="AY1067" i="12" s="1"/>
  <c r="AJ994" i="12"/>
  <c r="AR994" i="12" s="1"/>
  <c r="AX994" i="12" s="1"/>
  <c r="AJ893" i="12"/>
  <c r="AR893" i="12" s="1"/>
  <c r="AX893" i="12" s="1"/>
  <c r="AJ814" i="12"/>
  <c r="AR814" i="12" s="1"/>
  <c r="AX814" i="12" s="1"/>
  <c r="AI759" i="12"/>
  <c r="AM759" i="12" s="1"/>
  <c r="AQ759" i="12" s="1"/>
  <c r="AW759" i="12" s="1"/>
  <c r="AK701" i="12"/>
  <c r="AS701" i="12" s="1"/>
  <c r="AY701" i="12" s="1"/>
  <c r="AK553" i="12"/>
  <c r="AS553" i="12" s="1"/>
  <c r="AY553" i="12" s="1"/>
  <c r="AK492" i="12"/>
  <c r="AS492" i="12" s="1"/>
  <c r="AY492" i="12" s="1"/>
  <c r="AI431" i="12"/>
  <c r="AM431" i="12" s="1"/>
  <c r="AQ431" i="12" s="1"/>
  <c r="AW431" i="12" s="1"/>
  <c r="AJ296" i="12"/>
  <c r="AR296" i="12" s="1"/>
  <c r="AX296" i="12" s="1"/>
  <c r="AJ157" i="12"/>
  <c r="AR157" i="12" s="1"/>
  <c r="AX157" i="12" s="1"/>
  <c r="AJ72" i="12"/>
  <c r="AR72" i="12" s="1"/>
  <c r="AX72" i="12" s="1"/>
  <c r="AK299" i="12"/>
  <c r="AS299" i="12" s="1"/>
  <c r="AY299" i="12" s="1"/>
  <c r="AI68" i="12"/>
  <c r="AM68" i="12" s="1"/>
  <c r="AQ68" i="12" s="1"/>
  <c r="AW68" i="12" s="1"/>
  <c r="AK2964" i="12"/>
  <c r="AS2964" i="12" s="1"/>
  <c r="AY2964" i="12" s="1"/>
  <c r="AI2847" i="12"/>
  <c r="AM2847" i="12" s="1"/>
  <c r="AQ2847" i="12" s="1"/>
  <c r="AW2847" i="12" s="1"/>
  <c r="AJ2713" i="12"/>
  <c r="AR2713" i="12" s="1"/>
  <c r="AX2713" i="12" s="1"/>
  <c r="AK2649" i="12"/>
  <c r="AS2649" i="12" s="1"/>
  <c r="AY2649" i="12" s="1"/>
  <c r="AJ2377" i="12"/>
  <c r="AR2377" i="12" s="1"/>
  <c r="AX2377" i="12" s="1"/>
  <c r="AJ2133" i="12"/>
  <c r="AR2133" i="12" s="1"/>
  <c r="AX2133" i="12" s="1"/>
  <c r="AI1977" i="12"/>
  <c r="AM1977" i="12" s="1"/>
  <c r="AQ1977" i="12" s="1"/>
  <c r="AW1977" i="12" s="1"/>
  <c r="AI1662" i="12"/>
  <c r="AM1662" i="12" s="1"/>
  <c r="AQ1662" i="12" s="1"/>
  <c r="AW1662" i="12" s="1"/>
  <c r="AI1480" i="12"/>
  <c r="AM1480" i="12" s="1"/>
  <c r="AQ1480" i="12" s="1"/>
  <c r="AW1480" i="12" s="1"/>
  <c r="AK1095" i="12"/>
  <c r="AS1095" i="12" s="1"/>
  <c r="AY1095" i="12" s="1"/>
  <c r="AJ1014" i="12"/>
  <c r="AR1014" i="12" s="1"/>
  <c r="AX1014" i="12" s="1"/>
  <c r="AK849" i="12"/>
  <c r="AS849" i="12" s="1"/>
  <c r="AY849" i="12" s="1"/>
  <c r="AJ798" i="12"/>
  <c r="AR798" i="12" s="1"/>
  <c r="AX798" i="12" s="1"/>
  <c r="AJ682" i="12"/>
  <c r="AR682" i="12" s="1"/>
  <c r="AX682" i="12" s="1"/>
  <c r="AK161" i="12"/>
  <c r="AS161" i="12" s="1"/>
  <c r="AY161" i="12" s="1"/>
  <c r="AI67" i="12"/>
  <c r="AM67" i="12" s="1"/>
  <c r="AQ67" i="12" s="1"/>
  <c r="AW67" i="12" s="1"/>
  <c r="AI712" i="12"/>
  <c r="AM712" i="12" s="1"/>
  <c r="AQ712" i="12" s="1"/>
  <c r="AW712" i="12" s="1"/>
  <c r="AI498" i="12"/>
  <c r="AM498" i="12" s="1"/>
  <c r="AQ498" i="12" s="1"/>
  <c r="AW498" i="12" s="1"/>
  <c r="AI356" i="12"/>
  <c r="AM356" i="12" s="1"/>
  <c r="AQ356" i="12" s="1"/>
  <c r="AW356" i="12" s="1"/>
  <c r="AI153" i="12"/>
  <c r="AM153" i="12" s="1"/>
  <c r="AQ153" i="12" s="1"/>
  <c r="AW153" i="12" s="1"/>
  <c r="AK1152" i="12"/>
  <c r="AS1152" i="12" s="1"/>
  <c r="AY1152" i="12" s="1"/>
  <c r="AJ1087" i="12"/>
  <c r="AR1087" i="12" s="1"/>
  <c r="AX1087" i="12" s="1"/>
  <c r="AI1001" i="12"/>
  <c r="AM1001" i="12" s="1"/>
  <c r="AQ1001" i="12" s="1"/>
  <c r="AW1001" i="12" s="1"/>
  <c r="AJ887" i="12"/>
  <c r="AR887" i="12" s="1"/>
  <c r="AX887" i="12" s="1"/>
  <c r="AJ794" i="12"/>
  <c r="AR794" i="12" s="1"/>
  <c r="AX794" i="12" s="1"/>
  <c r="AJ712" i="12"/>
  <c r="AR712" i="12" s="1"/>
  <c r="AX712" i="12" s="1"/>
  <c r="AJ543" i="12"/>
  <c r="AR543" i="12" s="1"/>
  <c r="AX543" i="12" s="1"/>
  <c r="AI465" i="12"/>
  <c r="AM465" i="12" s="1"/>
  <c r="AQ465" i="12" s="1"/>
  <c r="AW465" i="12" s="1"/>
  <c r="AJ3116" i="12"/>
  <c r="AR3116" i="12" s="1"/>
  <c r="AX3116" i="12" s="1"/>
  <c r="AK3036" i="12"/>
  <c r="AS3036" i="12" s="1"/>
  <c r="AY3036" i="12" s="1"/>
  <c r="AK2965" i="12"/>
  <c r="AS2965" i="12" s="1"/>
  <c r="AY2965" i="12" s="1"/>
  <c r="AI2922" i="12"/>
  <c r="AM2922" i="12" s="1"/>
  <c r="AQ2922" i="12" s="1"/>
  <c r="AW2922" i="12" s="1"/>
  <c r="AJ2877" i="12"/>
  <c r="AR2877" i="12" s="1"/>
  <c r="AX2877" i="12" s="1"/>
  <c r="AK2818" i="12"/>
  <c r="AS2818" i="12" s="1"/>
  <c r="AY2818" i="12" s="1"/>
  <c r="AK2775" i="12"/>
  <c r="AS2775" i="12" s="1"/>
  <c r="AY2775" i="12" s="1"/>
  <c r="AI2729" i="12"/>
  <c r="AM2729" i="12" s="1"/>
  <c r="AQ2729" i="12" s="1"/>
  <c r="AW2729" i="12" s="1"/>
  <c r="AI2676" i="12"/>
  <c r="AM2676" i="12" s="1"/>
  <c r="AQ2676" i="12" s="1"/>
  <c r="AW2676" i="12" s="1"/>
  <c r="AJ2467" i="12"/>
  <c r="AR2467" i="12" s="1"/>
  <c r="AX2467" i="12" s="1"/>
  <c r="AK2405" i="12"/>
  <c r="AS2405" i="12" s="1"/>
  <c r="AY2405" i="12" s="1"/>
  <c r="AI2354" i="12"/>
  <c r="AM2354" i="12" s="1"/>
  <c r="AQ2354" i="12" s="1"/>
  <c r="AW2354" i="12" s="1"/>
  <c r="AJ2291" i="12"/>
  <c r="AR2291" i="12" s="1"/>
  <c r="AX2291" i="12" s="1"/>
  <c r="AK2191" i="12"/>
  <c r="AS2191" i="12" s="1"/>
  <c r="AY2191" i="12" s="1"/>
  <c r="AI2145" i="12"/>
  <c r="AM2145" i="12" s="1"/>
  <c r="AQ2145" i="12" s="1"/>
  <c r="AW2145" i="12" s="1"/>
  <c r="AI2086" i="12"/>
  <c r="AM2086" i="12" s="1"/>
  <c r="AQ2086" i="12" s="1"/>
  <c r="AW2086" i="12" s="1"/>
  <c r="AJ2039" i="12"/>
  <c r="AR2039" i="12" s="1"/>
  <c r="AX2039" i="12" s="1"/>
  <c r="AK1987" i="12"/>
  <c r="AS1987" i="12" s="1"/>
  <c r="AY1987" i="12" s="1"/>
  <c r="AI1931" i="12"/>
  <c r="AM1931" i="12" s="1"/>
  <c r="AQ1931" i="12" s="1"/>
  <c r="AW1931" i="12" s="1"/>
  <c r="AJ1870" i="12"/>
  <c r="AR1870" i="12" s="1"/>
  <c r="AX1870" i="12" s="1"/>
  <c r="AK1802" i="12"/>
  <c r="AS1802" i="12" s="1"/>
  <c r="AY1802" i="12" s="1"/>
  <c r="AJ1706" i="12"/>
  <c r="AR1706" i="12" s="1"/>
  <c r="AX1706" i="12" s="1"/>
  <c r="AK1615" i="12"/>
  <c r="AS1615" i="12" s="1"/>
  <c r="AY1615" i="12" s="1"/>
  <c r="AI1564" i="12"/>
  <c r="AM1564" i="12" s="1"/>
  <c r="AQ1564" i="12" s="1"/>
  <c r="AW1564" i="12" s="1"/>
  <c r="AJ1504" i="12"/>
  <c r="AR1504" i="12" s="1"/>
  <c r="AX1504" i="12" s="1"/>
  <c r="AK1444" i="12"/>
  <c r="AS1444" i="12" s="1"/>
  <c r="AY1444" i="12" s="1"/>
  <c r="AI1355" i="12"/>
  <c r="AM1355" i="12" s="1"/>
  <c r="AQ1355" i="12" s="1"/>
  <c r="AW1355" i="12" s="1"/>
  <c r="AJ1280" i="12"/>
  <c r="AR1280" i="12" s="1"/>
  <c r="AX1280" i="12" s="1"/>
  <c r="AK1214" i="12"/>
  <c r="AS1214" i="12" s="1"/>
  <c r="AY1214" i="12" s="1"/>
  <c r="AI1164" i="12"/>
  <c r="AM1164" i="12" s="1"/>
  <c r="AQ1164" i="12" s="1"/>
  <c r="AW1164" i="12" s="1"/>
  <c r="AK1096" i="12"/>
  <c r="AS1096" i="12" s="1"/>
  <c r="AY1096" i="12" s="1"/>
  <c r="AJ1015" i="12"/>
  <c r="AR1015" i="12" s="1"/>
  <c r="AX1015" i="12" s="1"/>
  <c r="AI921" i="12"/>
  <c r="AM921" i="12" s="1"/>
  <c r="AQ921" i="12" s="1"/>
  <c r="AW921" i="12" s="1"/>
  <c r="AI842" i="12"/>
  <c r="AM842" i="12" s="1"/>
  <c r="AQ842" i="12" s="1"/>
  <c r="AW842" i="12" s="1"/>
  <c r="AK786" i="12"/>
  <c r="AS786" i="12" s="1"/>
  <c r="AY786" i="12" s="1"/>
  <c r="AI610" i="12"/>
  <c r="AM610" i="12" s="1"/>
  <c r="AQ610" i="12" s="1"/>
  <c r="AW610" i="12" s="1"/>
  <c r="AJ101" i="12"/>
  <c r="AR101" i="12" s="1"/>
  <c r="AX101" i="12" s="1"/>
  <c r="AK325" i="12"/>
  <c r="AS325" i="12" s="1"/>
  <c r="AY325" i="12" s="1"/>
  <c r="AI197" i="12"/>
  <c r="AM197" i="12" s="1"/>
  <c r="AQ197" i="12" s="1"/>
  <c r="AW197" i="12" s="1"/>
  <c r="AK137" i="12"/>
  <c r="AS137" i="12" s="1"/>
  <c r="AY137" i="12" s="1"/>
  <c r="AI65" i="12"/>
  <c r="AM65" i="12" s="1"/>
  <c r="AQ65" i="12" s="1"/>
  <c r="AW65" i="12" s="1"/>
  <c r="AK3097" i="12"/>
  <c r="AS3097" i="12" s="1"/>
  <c r="AY3097" i="12" s="1"/>
  <c r="AK2955" i="12"/>
  <c r="AS2955" i="12" s="1"/>
  <c r="AY2955" i="12" s="1"/>
  <c r="AJ2804" i="12"/>
  <c r="AR2804" i="12" s="1"/>
  <c r="AX2804" i="12" s="1"/>
  <c r="AK2706" i="12"/>
  <c r="AS2706" i="12" s="1"/>
  <c r="AY2706" i="12" s="1"/>
  <c r="AJ2423" i="12"/>
  <c r="AR2423" i="12" s="1"/>
  <c r="AX2423" i="12" s="1"/>
  <c r="AK2303" i="12"/>
  <c r="AS2303" i="12" s="1"/>
  <c r="AY2303" i="12" s="1"/>
  <c r="AJ2156" i="12"/>
  <c r="AR2156" i="12" s="1"/>
  <c r="AX2156" i="12" s="1"/>
  <c r="AK2061" i="12"/>
  <c r="AS2061" i="12" s="1"/>
  <c r="AY2061" i="12" s="1"/>
  <c r="AK1927" i="12"/>
  <c r="AS1927" i="12" s="1"/>
  <c r="AY1927" i="12" s="1"/>
  <c r="AI1798" i="12"/>
  <c r="AM1798" i="12" s="1"/>
  <c r="AQ1798" i="12" s="1"/>
  <c r="AW1798" i="12" s="1"/>
  <c r="AK1625" i="12"/>
  <c r="AS1625" i="12" s="1"/>
  <c r="AY1625" i="12" s="1"/>
  <c r="AI1434" i="12"/>
  <c r="AM1434" i="12" s="1"/>
  <c r="AQ1434" i="12" s="1"/>
  <c r="AW1434" i="12" s="1"/>
  <c r="AK1256" i="12"/>
  <c r="AS1256" i="12" s="1"/>
  <c r="AY1256" i="12" s="1"/>
  <c r="AK1100" i="12"/>
  <c r="AS1100" i="12" s="1"/>
  <c r="AY1100" i="12" s="1"/>
  <c r="AJ835" i="12"/>
  <c r="AR835" i="12" s="1"/>
  <c r="AX835" i="12" s="1"/>
  <c r="AJ701" i="12"/>
  <c r="AR701" i="12" s="1"/>
  <c r="AX701" i="12" s="1"/>
  <c r="AJ3065" i="12"/>
  <c r="AR3065" i="12" s="1"/>
  <c r="AX3065" i="12" s="1"/>
  <c r="AJ2971" i="12"/>
  <c r="AR2971" i="12" s="1"/>
  <c r="AX2971" i="12" s="1"/>
  <c r="AK2892" i="12"/>
  <c r="AS2892" i="12" s="1"/>
  <c r="AY2892" i="12" s="1"/>
  <c r="AJ2793" i="12"/>
  <c r="AR2793" i="12" s="1"/>
  <c r="AX2793" i="12" s="1"/>
  <c r="AI2682" i="12"/>
  <c r="AM2682" i="12" s="1"/>
  <c r="AQ2682" i="12" s="1"/>
  <c r="AW2682" i="12" s="1"/>
  <c r="AJ2435" i="12"/>
  <c r="AR2435" i="12" s="1"/>
  <c r="AX2435" i="12" s="1"/>
  <c r="AJ2317" i="12"/>
  <c r="AR2317" i="12" s="1"/>
  <c r="AX2317" i="12" s="1"/>
  <c r="AJ2179" i="12"/>
  <c r="AR2179" i="12" s="1"/>
  <c r="AX2179" i="12" s="1"/>
  <c r="AK2066" i="12"/>
  <c r="AS2066" i="12" s="1"/>
  <c r="AY2066" i="12" s="1"/>
  <c r="AK1956" i="12"/>
  <c r="AS1956" i="12" s="1"/>
  <c r="AY1956" i="12" s="1"/>
  <c r="AK1836" i="12"/>
  <c r="AS1836" i="12" s="1"/>
  <c r="AY1836" i="12" s="1"/>
  <c r="AJ1734" i="12"/>
  <c r="AR1734" i="12" s="1"/>
  <c r="AX1734" i="12" s="1"/>
  <c r="AJ1642" i="12"/>
  <c r="AR1642" i="12" s="1"/>
  <c r="AX1642" i="12" s="1"/>
  <c r="AK1546" i="12"/>
  <c r="AS1546" i="12" s="1"/>
  <c r="AY1546" i="12" s="1"/>
  <c r="AI1444" i="12"/>
  <c r="AM1444" i="12" s="1"/>
  <c r="AQ1444" i="12" s="1"/>
  <c r="AW1444" i="12" s="1"/>
  <c r="AJ1240" i="12"/>
  <c r="AR1240" i="12" s="1"/>
  <c r="AX1240" i="12" s="1"/>
  <c r="AI3122" i="12"/>
  <c r="AM3122" i="12" s="1"/>
  <c r="AQ3122" i="12" s="1"/>
  <c r="AW3122" i="12" s="1"/>
  <c r="AI3008" i="12"/>
  <c r="AM3008" i="12" s="1"/>
  <c r="AQ3008" i="12" s="1"/>
  <c r="AW3008" i="12" s="1"/>
  <c r="AI2955" i="12"/>
  <c r="AM2955" i="12" s="1"/>
  <c r="AQ2955" i="12" s="1"/>
  <c r="AW2955" i="12" s="1"/>
  <c r="AK2895" i="12"/>
  <c r="AS2895" i="12" s="1"/>
  <c r="AY2895" i="12" s="1"/>
  <c r="AK2830" i="12"/>
  <c r="AS2830" i="12" s="1"/>
  <c r="AY2830" i="12" s="1"/>
  <c r="AI2779" i="12"/>
  <c r="AM2779" i="12" s="1"/>
  <c r="AQ2779" i="12" s="1"/>
  <c r="AW2779" i="12" s="1"/>
  <c r="AK2714" i="12"/>
  <c r="AS2714" i="12" s="1"/>
  <c r="AY2714" i="12" s="1"/>
  <c r="AI2657" i="12"/>
  <c r="AM2657" i="12" s="1"/>
  <c r="AQ2657" i="12" s="1"/>
  <c r="AW2657" i="12" s="1"/>
  <c r="AK2420" i="12"/>
  <c r="AS2420" i="12" s="1"/>
  <c r="AY2420" i="12" s="1"/>
  <c r="AK2359" i="12"/>
  <c r="AS2359" i="12" s="1"/>
  <c r="AY2359" i="12" s="1"/>
  <c r="AJ2283" i="12"/>
  <c r="AR2283" i="12" s="1"/>
  <c r="AX2283" i="12" s="1"/>
  <c r="AI2179" i="12"/>
  <c r="AM2179" i="12" s="1"/>
  <c r="AQ2179" i="12" s="1"/>
  <c r="AW2179" i="12" s="1"/>
  <c r="AJ2116" i="12"/>
  <c r="AR2116" i="12" s="1"/>
  <c r="AX2116" i="12" s="1"/>
  <c r="AI2045" i="12"/>
  <c r="AM2045" i="12" s="1"/>
  <c r="AQ2045" i="12" s="1"/>
  <c r="AW2045" i="12" s="1"/>
  <c r="AK1982" i="12"/>
  <c r="AS1982" i="12" s="1"/>
  <c r="AY1982" i="12" s="1"/>
  <c r="AK1916" i="12"/>
  <c r="AS1916" i="12" s="1"/>
  <c r="AY1916" i="12" s="1"/>
  <c r="AJ1836" i="12"/>
  <c r="AR1836" i="12" s="1"/>
  <c r="AX1836" i="12" s="1"/>
  <c r="AI1768" i="12"/>
  <c r="AM1768" i="12" s="1"/>
  <c r="AQ1768" i="12" s="1"/>
  <c r="AW1768" i="12" s="1"/>
  <c r="AK1706" i="12"/>
  <c r="AS1706" i="12" s="1"/>
  <c r="AY1706" i="12" s="1"/>
  <c r="AI1642" i="12"/>
  <c r="AM1642" i="12" s="1"/>
  <c r="AQ1642" i="12" s="1"/>
  <c r="AW1642" i="12" s="1"/>
  <c r="AI1560" i="12"/>
  <c r="AM1560" i="12" s="1"/>
  <c r="AQ1560" i="12" s="1"/>
  <c r="AW1560" i="12" s="1"/>
  <c r="AK1485" i="12"/>
  <c r="AS1485" i="12" s="1"/>
  <c r="AY1485" i="12" s="1"/>
  <c r="AI1404" i="12"/>
  <c r="AM1404" i="12" s="1"/>
  <c r="AQ1404" i="12" s="1"/>
  <c r="AW1404" i="12" s="1"/>
  <c r="AK1323" i="12"/>
  <c r="AS1323" i="12" s="1"/>
  <c r="AY1323" i="12" s="1"/>
  <c r="AK1232" i="12"/>
  <c r="AS1232" i="12" s="1"/>
  <c r="AY1232" i="12" s="1"/>
  <c r="AJ1118" i="12"/>
  <c r="AR1118" i="12" s="1"/>
  <c r="AX1118" i="12" s="1"/>
  <c r="AJ961" i="12"/>
  <c r="AR961" i="12" s="1"/>
  <c r="AX961" i="12" s="1"/>
  <c r="AK813" i="12"/>
  <c r="AS813" i="12" s="1"/>
  <c r="AY813" i="12" s="1"/>
  <c r="AI3109" i="12"/>
  <c r="AM3109" i="12" s="1"/>
  <c r="AQ3109" i="12" s="1"/>
  <c r="AW3109" i="12" s="1"/>
  <c r="AJ2961" i="12"/>
  <c r="AR2961" i="12" s="1"/>
  <c r="AX2961" i="12" s="1"/>
  <c r="AI2782" i="12"/>
  <c r="AM2782" i="12" s="1"/>
  <c r="AQ2782" i="12" s="1"/>
  <c r="AW2782" i="12" s="1"/>
  <c r="AJ2678" i="12"/>
  <c r="AR2678" i="12" s="1"/>
  <c r="AX2678" i="12" s="1"/>
  <c r="AK2422" i="12"/>
  <c r="AS2422" i="12" s="1"/>
  <c r="AY2422" i="12" s="1"/>
  <c r="AJ2308" i="12"/>
  <c r="AR2308" i="12" s="1"/>
  <c r="AX2308" i="12" s="1"/>
  <c r="AK2041" i="12"/>
  <c r="AS2041" i="12" s="1"/>
  <c r="AY2041" i="12" s="1"/>
  <c r="AK1829" i="12"/>
  <c r="AS1829" i="12" s="1"/>
  <c r="AY1829" i="12" s="1"/>
  <c r="AI1227" i="12"/>
  <c r="AM1227" i="12" s="1"/>
  <c r="AQ1227" i="12" s="1"/>
  <c r="AW1227" i="12" s="1"/>
  <c r="AJ1092" i="12"/>
  <c r="AR1092" i="12" s="1"/>
  <c r="AX1092" i="12" s="1"/>
  <c r="AI961" i="12"/>
  <c r="AM961" i="12" s="1"/>
  <c r="AQ961" i="12" s="1"/>
  <c r="AW961" i="12" s="1"/>
  <c r="AJ813" i="12"/>
  <c r="AR813" i="12" s="1"/>
  <c r="AX813" i="12" s="1"/>
  <c r="AK491" i="12"/>
  <c r="AS491" i="12" s="1"/>
  <c r="AY491" i="12" s="1"/>
  <c r="AI132" i="12"/>
  <c r="AM132" i="12" s="1"/>
  <c r="AQ132" i="12" s="1"/>
  <c r="AW132" i="12" s="1"/>
  <c r="AK60" i="12"/>
  <c r="AS60" i="12" s="1"/>
  <c r="AY60" i="12" s="1"/>
  <c r="AK43" i="12"/>
  <c r="AS43" i="12" s="1"/>
  <c r="AY43" i="12" s="1"/>
  <c r="AK716" i="12"/>
  <c r="AS716" i="12" s="1"/>
  <c r="AY716" i="12" s="1"/>
  <c r="AK549" i="12"/>
  <c r="AS549" i="12" s="1"/>
  <c r="AY549" i="12" s="1"/>
  <c r="AJ480" i="12"/>
  <c r="AR480" i="12" s="1"/>
  <c r="AX480" i="12" s="1"/>
  <c r="AK3119" i="12"/>
  <c r="AS3119" i="12" s="1"/>
  <c r="AY3119" i="12" s="1"/>
  <c r="AI3055" i="12"/>
  <c r="AM3055" i="12" s="1"/>
  <c r="AQ3055" i="12" s="1"/>
  <c r="AW3055" i="12" s="1"/>
  <c r="AI2976" i="12"/>
  <c r="AM2976" i="12" s="1"/>
  <c r="AQ2976" i="12" s="1"/>
  <c r="AW2976" i="12" s="1"/>
  <c r="AJ2928" i="12"/>
  <c r="AR2928" i="12" s="1"/>
  <c r="AX2928" i="12" s="1"/>
  <c r="AK2885" i="12"/>
  <c r="AS2885" i="12" s="1"/>
  <c r="AY2885" i="12" s="1"/>
  <c r="AI2826" i="12"/>
  <c r="AM2826" i="12" s="1"/>
  <c r="AQ2826" i="12" s="1"/>
  <c r="AW2826" i="12" s="1"/>
  <c r="AI2783" i="12"/>
  <c r="AM2783" i="12" s="1"/>
  <c r="AQ2783" i="12" s="1"/>
  <c r="AW2783" i="12" s="1"/>
  <c r="AJ2733" i="12"/>
  <c r="AR2733" i="12" s="1"/>
  <c r="AX2733" i="12" s="1"/>
  <c r="AJ2679" i="12"/>
  <c r="AR2679" i="12" s="1"/>
  <c r="AX2679" i="12" s="1"/>
  <c r="AK2471" i="12"/>
  <c r="AS2471" i="12" s="1"/>
  <c r="AY2471" i="12" s="1"/>
  <c r="AI2416" i="12"/>
  <c r="AM2416" i="12" s="1"/>
  <c r="AQ2416" i="12" s="1"/>
  <c r="AW2416" i="12" s="1"/>
  <c r="AJ2359" i="12"/>
  <c r="AR2359" i="12" s="1"/>
  <c r="AX2359" i="12" s="1"/>
  <c r="AK2297" i="12"/>
  <c r="AS2297" i="12" s="1"/>
  <c r="AY2297" i="12" s="1"/>
  <c r="AI2199" i="12"/>
  <c r="AM2199" i="12" s="1"/>
  <c r="AQ2199" i="12" s="1"/>
  <c r="AW2199" i="12" s="1"/>
  <c r="AJ2152" i="12"/>
  <c r="AR2152" i="12" s="1"/>
  <c r="AX2152" i="12" s="1"/>
  <c r="AJ2090" i="12"/>
  <c r="AR2090" i="12" s="1"/>
  <c r="AX2090" i="12" s="1"/>
  <c r="AK2042" i="12"/>
  <c r="AS2042" i="12" s="1"/>
  <c r="AY2042" i="12" s="1"/>
  <c r="AI1998" i="12"/>
  <c r="AM1998" i="12" s="1"/>
  <c r="AQ1998" i="12" s="1"/>
  <c r="AW1998" i="12" s="1"/>
  <c r="AJ1936" i="12"/>
  <c r="AR1936" i="12" s="1"/>
  <c r="AX1936" i="12" s="1"/>
  <c r="AK1873" i="12"/>
  <c r="AS1873" i="12" s="1"/>
  <c r="AY1873" i="12" s="1"/>
  <c r="AI1817" i="12"/>
  <c r="AM1817" i="12" s="1"/>
  <c r="AQ1817" i="12" s="1"/>
  <c r="AW1817" i="12" s="1"/>
  <c r="AJ1758" i="12"/>
  <c r="AR1758" i="12" s="1"/>
  <c r="AX1758" i="12" s="1"/>
  <c r="AK1710" i="12"/>
  <c r="AS1710" i="12" s="1"/>
  <c r="AY1710" i="12" s="1"/>
  <c r="AI1647" i="12"/>
  <c r="AM1647" i="12" s="1"/>
  <c r="AQ1647" i="12" s="1"/>
  <c r="AW1647" i="12" s="1"/>
  <c r="AJ1568" i="12"/>
  <c r="AR1568" i="12" s="1"/>
  <c r="AX1568" i="12" s="1"/>
  <c r="AK1510" i="12"/>
  <c r="AS1510" i="12" s="1"/>
  <c r="AY1510" i="12" s="1"/>
  <c r="AI1461" i="12"/>
  <c r="AM1461" i="12" s="1"/>
  <c r="AQ1461" i="12" s="1"/>
  <c r="AW1461" i="12" s="1"/>
  <c r="AJ1363" i="12"/>
  <c r="AR1363" i="12" s="1"/>
  <c r="AX1363" i="12" s="1"/>
  <c r="AK1306" i="12"/>
  <c r="AS1306" i="12" s="1"/>
  <c r="AY1306" i="12" s="1"/>
  <c r="AI1228" i="12"/>
  <c r="AM1228" i="12" s="1"/>
  <c r="AQ1228" i="12" s="1"/>
  <c r="AW1228" i="12" s="1"/>
  <c r="AJ1167" i="12"/>
  <c r="AR1167" i="12" s="1"/>
  <c r="AX1167" i="12" s="1"/>
  <c r="AK1113" i="12"/>
  <c r="AS1113" i="12" s="1"/>
  <c r="AY1113" i="12" s="1"/>
  <c r="AK1054" i="12"/>
  <c r="AS1054" i="12" s="1"/>
  <c r="AY1054" i="12" s="1"/>
  <c r="AI962" i="12"/>
  <c r="AM962" i="12" s="1"/>
  <c r="AQ962" i="12" s="1"/>
  <c r="AW962" i="12" s="1"/>
  <c r="AK881" i="12"/>
  <c r="AS881" i="12" s="1"/>
  <c r="AY881" i="12" s="1"/>
  <c r="AK802" i="12"/>
  <c r="AS802" i="12" s="1"/>
  <c r="AY802" i="12" s="1"/>
  <c r="AK734" i="12"/>
  <c r="AS734" i="12" s="1"/>
  <c r="AY734" i="12" s="1"/>
  <c r="AI693" i="12"/>
  <c r="AM693" i="12" s="1"/>
  <c r="AQ693" i="12" s="1"/>
  <c r="AW693" i="12" s="1"/>
  <c r="AI543" i="12"/>
  <c r="AM543" i="12" s="1"/>
  <c r="AQ543" i="12" s="1"/>
  <c r="AW543" i="12" s="1"/>
  <c r="AI480" i="12"/>
  <c r="AM480" i="12" s="1"/>
  <c r="AQ480" i="12" s="1"/>
  <c r="AW480" i="12" s="1"/>
  <c r="AI382" i="12"/>
  <c r="AM382" i="12" s="1"/>
  <c r="AQ382" i="12" s="1"/>
  <c r="AW382" i="12" s="1"/>
  <c r="AJ206" i="12"/>
  <c r="AR206" i="12" s="1"/>
  <c r="AX206" i="12" s="1"/>
  <c r="AK140" i="12"/>
  <c r="AS140" i="12" s="1"/>
  <c r="AY140" i="12" s="1"/>
  <c r="AJ27" i="12"/>
  <c r="AR27" i="12" s="1"/>
  <c r="AX27" i="12" s="1"/>
  <c r="AJ190" i="12"/>
  <c r="AR190" i="12" s="1"/>
  <c r="AX190" i="12" s="1"/>
  <c r="AI23" i="12"/>
  <c r="AM23" i="12" s="1"/>
  <c r="AQ23" i="12" s="1"/>
  <c r="AW23" i="12" s="1"/>
  <c r="AI2958" i="12"/>
  <c r="AM2958" i="12" s="1"/>
  <c r="AQ2958" i="12" s="1"/>
  <c r="AW2958" i="12" s="1"/>
  <c r="AI2795" i="12"/>
  <c r="AM2795" i="12" s="1"/>
  <c r="AQ2795" i="12" s="1"/>
  <c r="AW2795" i="12" s="1"/>
  <c r="AK2681" i="12"/>
  <c r="AS2681" i="12" s="1"/>
  <c r="AY2681" i="12" s="1"/>
  <c r="AK2455" i="12"/>
  <c r="AS2455" i="12" s="1"/>
  <c r="AY2455" i="12" s="1"/>
  <c r="AJ2331" i="12"/>
  <c r="AR2331" i="12" s="1"/>
  <c r="AX2331" i="12" s="1"/>
  <c r="AJ2119" i="12"/>
  <c r="AR2119" i="12" s="1"/>
  <c r="AX2119" i="12" s="1"/>
  <c r="AI1880" i="12"/>
  <c r="AM1880" i="12" s="1"/>
  <c r="AQ1880" i="12" s="1"/>
  <c r="AW1880" i="12" s="1"/>
  <c r="AK1571" i="12"/>
  <c r="AS1571" i="12" s="1"/>
  <c r="AY1571" i="12" s="1"/>
  <c r="AJ1463" i="12"/>
  <c r="AR1463" i="12" s="1"/>
  <c r="AX1463" i="12" s="1"/>
  <c r="AI1086" i="12"/>
  <c r="AM1086" i="12" s="1"/>
  <c r="AQ1086" i="12" s="1"/>
  <c r="AW1086" i="12" s="1"/>
  <c r="AK996" i="12"/>
  <c r="AS996" i="12" s="1"/>
  <c r="AY996" i="12" s="1"/>
  <c r="AI841" i="12"/>
  <c r="AM841" i="12" s="1"/>
  <c r="AQ841" i="12" s="1"/>
  <c r="AW841" i="12" s="1"/>
  <c r="AK785" i="12"/>
  <c r="AS785" i="12" s="1"/>
  <c r="AY785" i="12" s="1"/>
  <c r="AI497" i="12"/>
  <c r="AM497" i="12" s="1"/>
  <c r="AQ497" i="12" s="1"/>
  <c r="AW497" i="12" s="1"/>
  <c r="AJ136" i="12"/>
  <c r="AR136" i="12" s="1"/>
  <c r="AX136" i="12" s="1"/>
  <c r="AI22" i="12"/>
  <c r="AM22" i="12" s="1"/>
  <c r="AQ22" i="12" s="1"/>
  <c r="AW22" i="12" s="1"/>
  <c r="AI561" i="12"/>
  <c r="AM561" i="12" s="1"/>
  <c r="AQ561" i="12" s="1"/>
  <c r="AW561" i="12" s="1"/>
  <c r="AJ484" i="12"/>
  <c r="AR484" i="12" s="1"/>
  <c r="AX484" i="12" s="1"/>
  <c r="AJ325" i="12"/>
  <c r="AR325" i="12" s="1"/>
  <c r="AX325" i="12" s="1"/>
  <c r="AK78" i="12"/>
  <c r="AS78" i="12" s="1"/>
  <c r="AY78" i="12" s="1"/>
  <c r="AK1123" i="12"/>
  <c r="AS1123" i="12" s="1"/>
  <c r="AY1123" i="12" s="1"/>
  <c r="AI1070" i="12"/>
  <c r="AM1070" i="12" s="1"/>
  <c r="AQ1070" i="12" s="1"/>
  <c r="AW1070" i="12" s="1"/>
  <c r="AI986" i="12"/>
  <c r="AM986" i="12" s="1"/>
  <c r="AQ986" i="12" s="1"/>
  <c r="AW986" i="12" s="1"/>
  <c r="AI855" i="12"/>
  <c r="AM855" i="12" s="1"/>
  <c r="AQ855" i="12" s="1"/>
  <c r="AW855" i="12" s="1"/>
  <c r="AJ759" i="12"/>
  <c r="AR759" i="12" s="1"/>
  <c r="AX759" i="12" s="1"/>
  <c r="AK683" i="12"/>
  <c r="AS683" i="12" s="1"/>
  <c r="AY683" i="12" s="1"/>
  <c r="AJ519" i="12"/>
  <c r="AR519" i="12" s="1"/>
  <c r="AX519" i="12" s="1"/>
  <c r="AI446" i="12"/>
  <c r="AM446" i="12" s="1"/>
  <c r="AQ446" i="12" s="1"/>
  <c r="AW446" i="12" s="1"/>
  <c r="AK3092" i="12"/>
  <c r="AS3092" i="12" s="1"/>
  <c r="AY3092" i="12" s="1"/>
  <c r="AK3005" i="12"/>
  <c r="AS3005" i="12" s="1"/>
  <c r="AY3005" i="12" s="1"/>
  <c r="AI2959" i="12"/>
  <c r="AM2959" i="12" s="1"/>
  <c r="AQ2959" i="12" s="1"/>
  <c r="AW2959" i="12" s="1"/>
  <c r="AJ2911" i="12"/>
  <c r="AR2911" i="12" s="1"/>
  <c r="AX2911" i="12" s="1"/>
  <c r="AK2860" i="12"/>
  <c r="AS2860" i="12" s="1"/>
  <c r="AY2860" i="12" s="1"/>
  <c r="AK2804" i="12"/>
  <c r="AS2804" i="12" s="1"/>
  <c r="AY2804" i="12" s="1"/>
  <c r="AI2767" i="12"/>
  <c r="AM2767" i="12" s="1"/>
  <c r="AQ2767" i="12" s="1"/>
  <c r="AW2767" i="12" s="1"/>
  <c r="AJ2714" i="12"/>
  <c r="AR2714" i="12" s="1"/>
  <c r="AX2714" i="12" s="1"/>
  <c r="AJ2665" i="12"/>
  <c r="AR2665" i="12" s="1"/>
  <c r="AX2665" i="12" s="1"/>
  <c r="AK2456" i="12"/>
  <c r="AS2456" i="12" s="1"/>
  <c r="AY2456" i="12" s="1"/>
  <c r="AI2398" i="12"/>
  <c r="AM2398" i="12" s="1"/>
  <c r="AQ2398" i="12" s="1"/>
  <c r="AW2398" i="12" s="1"/>
  <c r="AJ2332" i="12"/>
  <c r="AR2332" i="12" s="1"/>
  <c r="AX2332" i="12" s="1"/>
  <c r="AK2274" i="12"/>
  <c r="AS2274" i="12" s="1"/>
  <c r="AY2274" i="12" s="1"/>
  <c r="AI2183" i="12"/>
  <c r="AM2183" i="12" s="1"/>
  <c r="AQ2183" i="12" s="1"/>
  <c r="AW2183" i="12" s="1"/>
  <c r="AJ2134" i="12"/>
  <c r="AR2134" i="12" s="1"/>
  <c r="AX2134" i="12" s="1"/>
  <c r="AJ2070" i="12"/>
  <c r="AR2070" i="12" s="1"/>
  <c r="AX2070" i="12" s="1"/>
  <c r="AK2023" i="12"/>
  <c r="AS2023" i="12" s="1"/>
  <c r="AY2023" i="12" s="1"/>
  <c r="AI1978" i="12"/>
  <c r="AM1978" i="12" s="1"/>
  <c r="AQ1978" i="12" s="1"/>
  <c r="AW1978" i="12" s="1"/>
  <c r="AJ1916" i="12"/>
  <c r="AR1916" i="12" s="1"/>
  <c r="AX1916" i="12" s="1"/>
  <c r="AK1857" i="12"/>
  <c r="AS1857" i="12" s="1"/>
  <c r="AY1857" i="12" s="1"/>
  <c r="AI1791" i="12"/>
  <c r="AM1791" i="12" s="1"/>
  <c r="AQ1791" i="12" s="1"/>
  <c r="AW1791" i="12" s="1"/>
  <c r="AJ1748" i="12"/>
  <c r="AR1748" i="12" s="1"/>
  <c r="AX1748" i="12" s="1"/>
  <c r="AK1693" i="12"/>
  <c r="AS1693" i="12" s="1"/>
  <c r="AY1693" i="12" s="1"/>
  <c r="AI1605" i="12"/>
  <c r="AM1605" i="12" s="1"/>
  <c r="AQ1605" i="12" s="1"/>
  <c r="AW1605" i="12" s="1"/>
  <c r="AJ1550" i="12"/>
  <c r="AR1550" i="12" s="1"/>
  <c r="AX1550" i="12" s="1"/>
  <c r="AK1488" i="12"/>
  <c r="AS1488" i="12" s="1"/>
  <c r="AY1488" i="12" s="1"/>
  <c r="AI1429" i="12"/>
  <c r="AM1429" i="12" s="1"/>
  <c r="AQ1429" i="12" s="1"/>
  <c r="AW1429" i="12" s="1"/>
  <c r="AJ1339" i="12"/>
  <c r="AR1339" i="12" s="1"/>
  <c r="AX1339" i="12" s="1"/>
  <c r="AK1252" i="12"/>
  <c r="AS1252" i="12" s="1"/>
  <c r="AY1252" i="12" s="1"/>
  <c r="AI1206" i="12"/>
  <c r="AM1206" i="12" s="1"/>
  <c r="AQ1206" i="12" s="1"/>
  <c r="AW1206" i="12" s="1"/>
  <c r="AJ1152" i="12"/>
  <c r="AR1152" i="12" s="1"/>
  <c r="AX1152" i="12" s="1"/>
  <c r="AI1087" i="12"/>
  <c r="AM1087" i="12" s="1"/>
  <c r="AQ1087" i="12" s="1"/>
  <c r="AW1087" i="12" s="1"/>
  <c r="AK997" i="12"/>
  <c r="AS997" i="12" s="1"/>
  <c r="AY997" i="12" s="1"/>
  <c r="AK899" i="12"/>
  <c r="AS899" i="12" s="1"/>
  <c r="AY899" i="12" s="1"/>
  <c r="AK817" i="12"/>
  <c r="AS817" i="12" s="1"/>
  <c r="AY817" i="12" s="1"/>
  <c r="AJ763" i="12"/>
  <c r="AR763" i="12" s="1"/>
  <c r="AX763" i="12" s="1"/>
  <c r="AI519" i="12"/>
  <c r="AM519" i="12" s="1"/>
  <c r="AQ519" i="12" s="1"/>
  <c r="AW519" i="12" s="1"/>
  <c r="AK2116" i="12"/>
  <c r="AS2116" i="12" s="1"/>
  <c r="AY2116" i="12" s="1"/>
  <c r="AK1998" i="12"/>
  <c r="AS1998" i="12" s="1"/>
  <c r="AY1998" i="12" s="1"/>
  <c r="AK1865" i="12"/>
  <c r="AS1865" i="12" s="1"/>
  <c r="AY1865" i="12" s="1"/>
  <c r="AK1743" i="12"/>
  <c r="AS1743" i="12" s="1"/>
  <c r="AY1743" i="12" s="1"/>
  <c r="AK1605" i="12"/>
  <c r="AS1605" i="12" s="1"/>
  <c r="AY1605" i="12" s="1"/>
  <c r="AJ1456" i="12"/>
  <c r="AR1456" i="12" s="1"/>
  <c r="AX1456" i="12" s="1"/>
  <c r="AJ1290" i="12"/>
  <c r="AR1290" i="12" s="1"/>
  <c r="AX1290" i="12" s="1"/>
  <c r="AJ1160" i="12"/>
  <c r="AR1160" i="12" s="1"/>
  <c r="AX1160" i="12" s="1"/>
  <c r="AJ1084" i="12"/>
  <c r="AR1084" i="12" s="1"/>
  <c r="AX1084" i="12" s="1"/>
  <c r="AJ2907" i="12"/>
  <c r="AR2907" i="12" s="1"/>
  <c r="AX2907" i="12" s="1"/>
  <c r="AI2435" i="12"/>
  <c r="AM2435" i="12" s="1"/>
  <c r="AQ2435" i="12" s="1"/>
  <c r="AW2435" i="12" s="1"/>
  <c r="AK2090" i="12"/>
  <c r="AS2090" i="12" s="1"/>
  <c r="AY2090" i="12" s="1"/>
  <c r="AJ1773" i="12"/>
  <c r="AR1773" i="12" s="1"/>
  <c r="AX1773" i="12" s="1"/>
  <c r="AI1478" i="12"/>
  <c r="AM1478" i="12" s="1"/>
  <c r="AQ1478" i="12" s="1"/>
  <c r="AW1478" i="12" s="1"/>
  <c r="AI1025" i="12"/>
  <c r="AM1025" i="12" s="1"/>
  <c r="AQ1025" i="12" s="1"/>
  <c r="AW1025" i="12" s="1"/>
  <c r="AJ780" i="12"/>
  <c r="AR780" i="12" s="1"/>
  <c r="AX780" i="12" s="1"/>
  <c r="AI495" i="12"/>
  <c r="AM495" i="12" s="1"/>
  <c r="AQ495" i="12" s="1"/>
  <c r="AW495" i="12" s="1"/>
  <c r="AI303" i="12"/>
  <c r="AM303" i="12" s="1"/>
  <c r="AQ303" i="12" s="1"/>
  <c r="AW303" i="12" s="1"/>
  <c r="AJ184" i="12"/>
  <c r="AR184" i="12" s="1"/>
  <c r="AX184" i="12" s="1"/>
  <c r="AI130" i="12"/>
  <c r="AM130" i="12" s="1"/>
  <c r="AQ130" i="12" s="1"/>
  <c r="AW130" i="12" s="1"/>
  <c r="AJ52" i="12"/>
  <c r="AR52" i="12" s="1"/>
  <c r="AX52" i="12" s="1"/>
  <c r="AK3065" i="12"/>
  <c r="AS3065" i="12" s="1"/>
  <c r="AY3065" i="12" s="1"/>
  <c r="AI2911" i="12"/>
  <c r="AM2911" i="12" s="1"/>
  <c r="AQ2911" i="12" s="1"/>
  <c r="AW2911" i="12" s="1"/>
  <c r="AI2786" i="12"/>
  <c r="AM2786" i="12" s="1"/>
  <c r="AQ2786" i="12" s="1"/>
  <c r="AW2786" i="12" s="1"/>
  <c r="AK2671" i="12"/>
  <c r="AS2671" i="12" s="1"/>
  <c r="AY2671" i="12" s="1"/>
  <c r="AI2402" i="12"/>
  <c r="AM2402" i="12" s="1"/>
  <c r="AQ2402" i="12" s="1"/>
  <c r="AW2402" i="12" s="1"/>
  <c r="AJ2274" i="12"/>
  <c r="AR2274" i="12" s="1"/>
  <c r="AX2274" i="12" s="1"/>
  <c r="AJ2137" i="12"/>
  <c r="AR2137" i="12" s="1"/>
  <c r="AX2137" i="12" s="1"/>
  <c r="AJ2042" i="12"/>
  <c r="AR2042" i="12" s="1"/>
  <c r="AX2042" i="12" s="1"/>
  <c r="AJ1897" i="12"/>
  <c r="AR1897" i="12" s="1"/>
  <c r="AX1897" i="12" s="1"/>
  <c r="AJ1764" i="12"/>
  <c r="AR1764" i="12" s="1"/>
  <c r="AX1764" i="12" s="1"/>
  <c r="AI1592" i="12"/>
  <c r="AM1592" i="12" s="1"/>
  <c r="AQ1592" i="12" s="1"/>
  <c r="AW1592" i="12" s="1"/>
  <c r="AK1375" i="12"/>
  <c r="AS1375" i="12" s="1"/>
  <c r="AY1375" i="12" s="1"/>
  <c r="AI1232" i="12"/>
  <c r="AM1232" i="12" s="1"/>
  <c r="AQ1232" i="12" s="1"/>
  <c r="AW1232" i="12" s="1"/>
  <c r="AK1070" i="12"/>
  <c r="AS1070" i="12" s="1"/>
  <c r="AY1070" i="12" s="1"/>
  <c r="AJ802" i="12"/>
  <c r="AR802" i="12" s="1"/>
  <c r="AX802" i="12" s="1"/>
  <c r="AJ553" i="12"/>
  <c r="AR553" i="12" s="1"/>
  <c r="AX553" i="12" s="1"/>
  <c r="AK3055" i="12"/>
  <c r="AS3055" i="12" s="1"/>
  <c r="AY3055" i="12" s="1"/>
  <c r="AI2950" i="12"/>
  <c r="AM2950" i="12" s="1"/>
  <c r="AQ2950" i="12" s="1"/>
  <c r="AW2950" i="12" s="1"/>
  <c r="AK2867" i="12"/>
  <c r="AS2867" i="12" s="1"/>
  <c r="AY2867" i="12" s="1"/>
  <c r="AJ2779" i="12"/>
  <c r="AR2779" i="12" s="1"/>
  <c r="AX2779" i="12" s="1"/>
  <c r="AI2668" i="12"/>
  <c r="AM2668" i="12" s="1"/>
  <c r="AQ2668" i="12" s="1"/>
  <c r="AW2668" i="12" s="1"/>
  <c r="AI2405" i="12"/>
  <c r="AM2405" i="12" s="1"/>
  <c r="AQ2405" i="12" s="1"/>
  <c r="AW2405" i="12" s="1"/>
  <c r="AJ2303" i="12"/>
  <c r="AR2303" i="12" s="1"/>
  <c r="AX2303" i="12" s="1"/>
  <c r="AI2156" i="12"/>
  <c r="AM2156" i="12" s="1"/>
  <c r="AQ2156" i="12" s="1"/>
  <c r="AW2156" i="12" s="1"/>
  <c r="AI2042" i="12"/>
  <c r="AM2042" i="12" s="1"/>
  <c r="AQ2042" i="12" s="1"/>
  <c r="AW2042" i="12" s="1"/>
  <c r="AK1931" i="12"/>
  <c r="AS1931" i="12" s="1"/>
  <c r="AY1931" i="12" s="1"/>
  <c r="AJ1813" i="12"/>
  <c r="AR1813" i="12" s="1"/>
  <c r="AX1813" i="12" s="1"/>
  <c r="AI1710" i="12"/>
  <c r="AM1710" i="12" s="1"/>
  <c r="AQ1710" i="12" s="1"/>
  <c r="AW1710" i="12" s="1"/>
  <c r="AI1615" i="12"/>
  <c r="AM1615" i="12" s="1"/>
  <c r="AQ1615" i="12" s="1"/>
  <c r="AW1615" i="12" s="1"/>
  <c r="AK1521" i="12"/>
  <c r="AS1521" i="12" s="1"/>
  <c r="AY1521" i="12" s="1"/>
  <c r="AI1369" i="12"/>
  <c r="AM1369" i="12" s="1"/>
  <c r="AQ1369" i="12" s="1"/>
  <c r="AW1369" i="12" s="1"/>
  <c r="AI1214" i="12"/>
  <c r="AM1214" i="12" s="1"/>
  <c r="AQ1214" i="12" s="1"/>
  <c r="AW1214" i="12" s="1"/>
  <c r="AI3097" i="12"/>
  <c r="AM3097" i="12" s="1"/>
  <c r="AQ3097" i="12" s="1"/>
  <c r="AW3097" i="12" s="1"/>
  <c r="AJ2998" i="12"/>
  <c r="AR2998" i="12" s="1"/>
  <c r="AX2998" i="12" s="1"/>
  <c r="AI2937" i="12"/>
  <c r="AM2937" i="12" s="1"/>
  <c r="AQ2937" i="12" s="1"/>
  <c r="AW2937" i="12" s="1"/>
  <c r="AI2889" i="12"/>
  <c r="AM2889" i="12" s="1"/>
  <c r="AQ2889" i="12" s="1"/>
  <c r="AW2889" i="12" s="1"/>
  <c r="AI2822" i="12"/>
  <c r="AM2822" i="12" s="1"/>
  <c r="AQ2822" i="12" s="1"/>
  <c r="AW2822" i="12" s="1"/>
  <c r="AJ2767" i="12"/>
  <c r="AR2767" i="12" s="1"/>
  <c r="AX2767" i="12" s="1"/>
  <c r="AJ2689" i="12"/>
  <c r="AR2689" i="12" s="1"/>
  <c r="AX2689" i="12" s="1"/>
  <c r="AJ2481" i="12"/>
  <c r="AR2481" i="12" s="1"/>
  <c r="AX2481" i="12" s="1"/>
  <c r="AI2410" i="12"/>
  <c r="AM2410" i="12" s="1"/>
  <c r="AQ2410" i="12" s="1"/>
  <c r="AW2410" i="12" s="1"/>
  <c r="AI2348" i="12"/>
  <c r="AM2348" i="12" s="1"/>
  <c r="AQ2348" i="12" s="1"/>
  <c r="AW2348" i="12" s="1"/>
  <c r="AK2268" i="12"/>
  <c r="AS2268" i="12" s="1"/>
  <c r="AY2268" i="12" s="1"/>
  <c r="AJ2164" i="12"/>
  <c r="AR2164" i="12" s="1"/>
  <c r="AX2164" i="12" s="1"/>
  <c r="AJ2086" i="12"/>
  <c r="AR2086" i="12" s="1"/>
  <c r="AX2086" i="12" s="1"/>
  <c r="AJ2033" i="12"/>
  <c r="AR2033" i="12" s="1"/>
  <c r="AX2033" i="12" s="1"/>
  <c r="AI1975" i="12"/>
  <c r="AM1975" i="12" s="1"/>
  <c r="AQ1975" i="12" s="1"/>
  <c r="AW1975" i="12" s="1"/>
  <c r="AK1892" i="12"/>
  <c r="AS1892" i="12" s="1"/>
  <c r="AY1892" i="12" s="1"/>
  <c r="AK1821" i="12"/>
  <c r="AS1821" i="12" s="1"/>
  <c r="AY1821" i="12" s="1"/>
  <c r="AI1698" i="12"/>
  <c r="AM1698" i="12" s="1"/>
  <c r="AQ1698" i="12" s="1"/>
  <c r="AW1698" i="12" s="1"/>
  <c r="AJ1605" i="12"/>
  <c r="AR1605" i="12" s="1"/>
  <c r="AX1605" i="12" s="1"/>
  <c r="AI1542" i="12"/>
  <c r="AM1542" i="12" s="1"/>
  <c r="AQ1542" i="12" s="1"/>
  <c r="AW1542" i="12" s="1"/>
  <c r="AK1464" i="12"/>
  <c r="AS1464" i="12" s="1"/>
  <c r="AY1464" i="12" s="1"/>
  <c r="AI1375" i="12"/>
  <c r="AM1375" i="12" s="1"/>
  <c r="AQ1375" i="12" s="1"/>
  <c r="AW1375" i="12" s="1"/>
  <c r="AI1290" i="12"/>
  <c r="AM1290" i="12" s="1"/>
  <c r="AQ1290" i="12" s="1"/>
  <c r="AW1290" i="12" s="1"/>
  <c r="AI1225" i="12"/>
  <c r="AM1225" i="12" s="1"/>
  <c r="AQ1225" i="12" s="1"/>
  <c r="AW1225" i="12" s="1"/>
  <c r="AK1092" i="12"/>
  <c r="AS1092" i="12" s="1"/>
  <c r="AY1092" i="12" s="1"/>
  <c r="AK889" i="12"/>
  <c r="AS889" i="12" s="1"/>
  <c r="AY889" i="12" s="1"/>
  <c r="AI788" i="12"/>
  <c r="AM788" i="12" s="1"/>
  <c r="AQ788" i="12" s="1"/>
  <c r="AW788" i="12" s="1"/>
  <c r="AK3061" i="12"/>
  <c r="AS3061" i="12" s="1"/>
  <c r="AY3061" i="12" s="1"/>
  <c r="AK2914" i="12"/>
  <c r="AS2914" i="12" s="1"/>
  <c r="AY2914" i="12" s="1"/>
  <c r="AI2748" i="12"/>
  <c r="AM2748" i="12" s="1"/>
  <c r="AQ2748" i="12" s="1"/>
  <c r="AW2748" i="12" s="1"/>
  <c r="AK2667" i="12"/>
  <c r="AS2667" i="12" s="1"/>
  <c r="AY2667" i="12" s="1"/>
  <c r="AJ2401" i="12"/>
  <c r="AR2401" i="12" s="1"/>
  <c r="AX2401" i="12" s="1"/>
  <c r="AK2136" i="12"/>
  <c r="AS2136" i="12" s="1"/>
  <c r="AY2136" i="12" s="1"/>
  <c r="AI2030" i="12"/>
  <c r="AM2030" i="12" s="1"/>
  <c r="AQ2030" i="12" s="1"/>
  <c r="AW2030" i="12" s="1"/>
  <c r="AJ1531" i="12"/>
  <c r="AR1531" i="12" s="1"/>
  <c r="AX1531" i="12" s="1"/>
  <c r="AJ1166" i="12"/>
  <c r="AR1166" i="12" s="1"/>
  <c r="AX1166" i="12" s="1"/>
  <c r="AK1066" i="12"/>
  <c r="AS1066" i="12" s="1"/>
  <c r="AY1066" i="12" s="1"/>
  <c r="AJ889" i="12"/>
  <c r="AR889" i="12" s="1"/>
  <c r="AX889" i="12" s="1"/>
  <c r="AK801" i="12"/>
  <c r="AS801" i="12" s="1"/>
  <c r="AY801" i="12" s="1"/>
  <c r="AJ295" i="12"/>
  <c r="AR295" i="12" s="1"/>
  <c r="AX295" i="12" s="1"/>
  <c r="AJ86" i="12"/>
  <c r="AR86" i="12" s="1"/>
  <c r="AX86" i="12" s="1"/>
  <c r="AI52" i="12"/>
  <c r="AM52" i="12" s="1"/>
  <c r="AQ52" i="12" s="1"/>
  <c r="AW52" i="12" s="1"/>
  <c r="AI789" i="12"/>
  <c r="AM789" i="12" s="1"/>
  <c r="AQ789" i="12" s="1"/>
  <c r="AW789" i="12" s="1"/>
  <c r="AK697" i="12"/>
  <c r="AS697" i="12" s="1"/>
  <c r="AY697" i="12" s="1"/>
  <c r="AI539" i="12"/>
  <c r="AM539" i="12" s="1"/>
  <c r="AQ539" i="12" s="1"/>
  <c r="AW539" i="12" s="1"/>
  <c r="AJ450" i="12"/>
  <c r="AR450" i="12" s="1"/>
  <c r="AX450" i="12" s="1"/>
  <c r="AI3110" i="12"/>
  <c r="AM3110" i="12" s="1"/>
  <c r="AQ3110" i="12" s="1"/>
  <c r="AW3110" i="12" s="1"/>
  <c r="AI3013" i="12"/>
  <c r="AM3013" i="12" s="1"/>
  <c r="AQ3013" i="12" s="1"/>
  <c r="AW3013" i="12" s="1"/>
  <c r="AJ2962" i="12"/>
  <c r="AR2962" i="12" s="1"/>
  <c r="AX2962" i="12" s="1"/>
  <c r="AK2915" i="12"/>
  <c r="AS2915" i="12" s="1"/>
  <c r="AY2915" i="12" s="1"/>
  <c r="AI2867" i="12"/>
  <c r="AM2867" i="12" s="1"/>
  <c r="AQ2867" i="12" s="1"/>
  <c r="AW2867" i="12" s="1"/>
  <c r="AJ2814" i="12"/>
  <c r="AR2814" i="12" s="1"/>
  <c r="AX2814" i="12" s="1"/>
  <c r="AJ2771" i="12"/>
  <c r="AR2771" i="12" s="1"/>
  <c r="AX2771" i="12" s="1"/>
  <c r="AK2717" i="12"/>
  <c r="AS2717" i="12" s="1"/>
  <c r="AY2717" i="12" s="1"/>
  <c r="AK2668" i="12"/>
  <c r="AS2668" i="12" s="1"/>
  <c r="AY2668" i="12" s="1"/>
  <c r="AI2463" i="12"/>
  <c r="AM2463" i="12" s="1"/>
  <c r="AQ2463" i="12" s="1"/>
  <c r="AW2463" i="12" s="1"/>
  <c r="AJ2402" i="12"/>
  <c r="AR2402" i="12" s="1"/>
  <c r="AX2402" i="12" s="1"/>
  <c r="AK2335" i="12"/>
  <c r="AS2335" i="12" s="1"/>
  <c r="AY2335" i="12" s="1"/>
  <c r="AI2283" i="12"/>
  <c r="AM2283" i="12" s="1"/>
  <c r="AQ2283" i="12" s="1"/>
  <c r="AW2283" i="12" s="1"/>
  <c r="AJ2187" i="12"/>
  <c r="AR2187" i="12" s="1"/>
  <c r="AX2187" i="12" s="1"/>
  <c r="AK2137" i="12"/>
  <c r="AS2137" i="12" s="1"/>
  <c r="AY2137" i="12" s="1"/>
  <c r="AK2074" i="12"/>
  <c r="AS2074" i="12" s="1"/>
  <c r="AY2074" i="12" s="1"/>
  <c r="AI2033" i="12"/>
  <c r="AM2033" i="12" s="1"/>
  <c r="AQ2033" i="12" s="1"/>
  <c r="AW2033" i="12" s="1"/>
  <c r="AJ1982" i="12"/>
  <c r="AR1982" i="12" s="1"/>
  <c r="AX1982" i="12" s="1"/>
  <c r="AK1920" i="12"/>
  <c r="AS1920" i="12" s="1"/>
  <c r="AY1920" i="12" s="1"/>
  <c r="AI1865" i="12"/>
  <c r="AM1865" i="12" s="1"/>
  <c r="AQ1865" i="12" s="1"/>
  <c r="AW1865" i="12" s="1"/>
  <c r="AJ1798" i="12"/>
  <c r="AR1798" i="12" s="1"/>
  <c r="AX1798" i="12" s="1"/>
  <c r="AK1753" i="12"/>
  <c r="AS1753" i="12" s="1"/>
  <c r="AY1753" i="12" s="1"/>
  <c r="AI1702" i="12"/>
  <c r="AM1702" i="12" s="1"/>
  <c r="AQ1702" i="12" s="1"/>
  <c r="AW1702" i="12" s="1"/>
  <c r="AJ1610" i="12"/>
  <c r="AR1610" i="12" s="1"/>
  <c r="AX1610" i="12" s="1"/>
  <c r="AK1555" i="12"/>
  <c r="AS1555" i="12" s="1"/>
  <c r="AY1555" i="12" s="1"/>
  <c r="AI1500" i="12"/>
  <c r="AM1500" i="12" s="1"/>
  <c r="AQ1500" i="12" s="1"/>
  <c r="AW1500" i="12" s="1"/>
  <c r="AJ1434" i="12"/>
  <c r="AR1434" i="12" s="1"/>
  <c r="AX1434" i="12" s="1"/>
  <c r="AK1347" i="12"/>
  <c r="AS1347" i="12" s="1"/>
  <c r="AY1347" i="12" s="1"/>
  <c r="AI1276" i="12"/>
  <c r="AM1276" i="12" s="1"/>
  <c r="AQ1276" i="12" s="1"/>
  <c r="AW1276" i="12" s="1"/>
  <c r="AJ1210" i="12"/>
  <c r="AR1210" i="12" s="1"/>
  <c r="AX1210" i="12" s="1"/>
  <c r="AK1156" i="12"/>
  <c r="AS1156" i="12" s="1"/>
  <c r="AY1156" i="12" s="1"/>
  <c r="AI1104" i="12"/>
  <c r="AM1104" i="12" s="1"/>
  <c r="AQ1104" i="12" s="1"/>
  <c r="AW1104" i="12" s="1"/>
  <c r="AK1018" i="12"/>
  <c r="AS1018" i="12" s="1"/>
  <c r="AY1018" i="12" s="1"/>
  <c r="AJ925" i="12"/>
  <c r="AR925" i="12" s="1"/>
  <c r="AX925" i="12" s="1"/>
  <c r="AJ847" i="12"/>
  <c r="AR847" i="12" s="1"/>
  <c r="AX847" i="12" s="1"/>
  <c r="AI794" i="12"/>
  <c r="AM794" i="12" s="1"/>
  <c r="AQ794" i="12" s="1"/>
  <c r="AW794" i="12" s="1"/>
  <c r="AI726" i="12"/>
  <c r="AM726" i="12" s="1"/>
  <c r="AQ726" i="12" s="1"/>
  <c r="AW726" i="12" s="1"/>
  <c r="AI661" i="12"/>
  <c r="AM661" i="12" s="1"/>
  <c r="AQ661" i="12" s="1"/>
  <c r="AW661" i="12" s="1"/>
  <c r="AJ530" i="12"/>
  <c r="AR530" i="12" s="1"/>
  <c r="AX530" i="12" s="1"/>
  <c r="AJ454" i="12"/>
  <c r="AR454" i="12" s="1"/>
  <c r="AX454" i="12" s="1"/>
  <c r="AK329" i="12"/>
  <c r="AS329" i="12" s="1"/>
  <c r="AY329" i="12" s="1"/>
  <c r="AK194" i="12"/>
  <c r="AS194" i="12" s="1"/>
  <c r="AY194" i="12" s="1"/>
  <c r="AI133" i="12"/>
  <c r="AM133" i="12" s="1"/>
  <c r="AQ133" i="12" s="1"/>
  <c r="AW133" i="12" s="1"/>
  <c r="AJ697" i="12"/>
  <c r="AR697" i="12" s="1"/>
  <c r="AX697" i="12" s="1"/>
  <c r="AK162" i="12"/>
  <c r="AS162" i="12" s="1"/>
  <c r="AY162" i="12" s="1"/>
  <c r="AK3035" i="12"/>
  <c r="AS3035" i="12" s="1"/>
  <c r="AY3035" i="12" s="1"/>
  <c r="AJ2943" i="12"/>
  <c r="AR2943" i="12" s="1"/>
  <c r="AX2943" i="12" s="1"/>
  <c r="AJ2785" i="12"/>
  <c r="AR2785" i="12" s="1"/>
  <c r="AX2785" i="12" s="1"/>
  <c r="AI2675" i="12"/>
  <c r="AM2675" i="12" s="1"/>
  <c r="AQ2675" i="12" s="1"/>
  <c r="AW2675" i="12" s="1"/>
  <c r="AJ2419" i="12"/>
  <c r="AR2419" i="12" s="1"/>
  <c r="AX2419" i="12" s="1"/>
  <c r="AI2305" i="12"/>
  <c r="AM2305" i="12" s="1"/>
  <c r="AQ2305" i="12" s="1"/>
  <c r="AW2305" i="12" s="1"/>
  <c r="AI2085" i="12"/>
  <c r="AM2085" i="12" s="1"/>
  <c r="AQ2085" i="12" s="1"/>
  <c r="AW2085" i="12" s="1"/>
  <c r="AJ1869" i="12"/>
  <c r="AR1869" i="12" s="1"/>
  <c r="AX1869" i="12" s="1"/>
  <c r="AK1534" i="12"/>
  <c r="AS1534" i="12" s="1"/>
  <c r="AY1534" i="12" s="1"/>
  <c r="AI1163" i="12"/>
  <c r="AM1163" i="12" s="1"/>
  <c r="AQ1163" i="12" s="1"/>
  <c r="AW1163" i="12" s="1"/>
  <c r="AJ1063" i="12"/>
  <c r="AR1063" i="12" s="1"/>
  <c r="AX1063" i="12" s="1"/>
  <c r="AI988" i="12"/>
  <c r="AM988" i="12" s="1"/>
  <c r="AQ988" i="12" s="1"/>
  <c r="AW988" i="12" s="1"/>
  <c r="AK816" i="12"/>
  <c r="AS816" i="12" s="1"/>
  <c r="AY816" i="12" s="1"/>
  <c r="AK751" i="12"/>
  <c r="AS751" i="12" s="1"/>
  <c r="AY751" i="12" s="1"/>
  <c r="AK298" i="12"/>
  <c r="AS298" i="12" s="1"/>
  <c r="AY298" i="12" s="1"/>
  <c r="AK126" i="12"/>
  <c r="AS126" i="12" s="1"/>
  <c r="AY126" i="12" s="1"/>
  <c r="AK1138" i="12"/>
  <c r="AS1138" i="12" s="1"/>
  <c r="AY1138" i="12" s="1"/>
  <c r="AJ549" i="12"/>
  <c r="AR549" i="12" s="1"/>
  <c r="AX549" i="12" s="1"/>
  <c r="AK459" i="12"/>
  <c r="AS459" i="12" s="1"/>
  <c r="AY459" i="12" s="1"/>
  <c r="AI202" i="12"/>
  <c r="AM202" i="12" s="1"/>
  <c r="AQ202" i="12" s="1"/>
  <c r="AW202" i="12" s="1"/>
  <c r="AJ56" i="12"/>
  <c r="AR56" i="12" s="1"/>
  <c r="AX56" i="12" s="1"/>
  <c r="AI1116" i="12"/>
  <c r="AM1116" i="12" s="1"/>
  <c r="AQ1116" i="12" s="1"/>
  <c r="AW1116" i="12" s="1"/>
  <c r="AI1037" i="12"/>
  <c r="AM1037" i="12" s="1"/>
  <c r="AQ1037" i="12" s="1"/>
  <c r="AW1037" i="12" s="1"/>
  <c r="AI959" i="12"/>
  <c r="AM959" i="12" s="1"/>
  <c r="AQ959" i="12" s="1"/>
  <c r="AW959" i="12" s="1"/>
  <c r="AJ842" i="12"/>
  <c r="AR842" i="12" s="1"/>
  <c r="AX842" i="12" s="1"/>
  <c r="AI738" i="12"/>
  <c r="AM738" i="12" s="1"/>
  <c r="AQ738" i="12" s="1"/>
  <c r="AW738" i="12" s="1"/>
  <c r="AJ610" i="12"/>
  <c r="AR610" i="12" s="1"/>
  <c r="AX610" i="12" s="1"/>
  <c r="AK502" i="12"/>
  <c r="AS502" i="12" s="1"/>
  <c r="AY502" i="12" s="1"/>
  <c r="AI427" i="12"/>
  <c r="AM427" i="12" s="1"/>
  <c r="AQ427" i="12" s="1"/>
  <c r="AW427" i="12" s="1"/>
  <c r="AI3077" i="12"/>
  <c r="AM3077" i="12" s="1"/>
  <c r="AQ3077" i="12" s="1"/>
  <c r="AW3077" i="12" s="1"/>
  <c r="AI2998" i="12"/>
  <c r="AM2998" i="12" s="1"/>
  <c r="AQ2998" i="12" s="1"/>
  <c r="AW2998" i="12" s="1"/>
  <c r="AJ2944" i="12"/>
  <c r="AR2944" i="12" s="1"/>
  <c r="AX2944" i="12" s="1"/>
  <c r="AK2899" i="12"/>
  <c r="AS2899" i="12" s="1"/>
  <c r="AY2899" i="12" s="1"/>
  <c r="AI2848" i="12"/>
  <c r="AM2848" i="12" s="1"/>
  <c r="AQ2848" i="12" s="1"/>
  <c r="AW2848" i="12" s="1"/>
  <c r="AI2796" i="12"/>
  <c r="AM2796" i="12" s="1"/>
  <c r="AQ2796" i="12" s="1"/>
  <c r="AW2796" i="12" s="1"/>
  <c r="AJ2755" i="12"/>
  <c r="AR2755" i="12" s="1"/>
  <c r="AX2755" i="12" s="1"/>
  <c r="AJ2693" i="12"/>
  <c r="AR2693" i="12" s="1"/>
  <c r="AX2693" i="12" s="1"/>
  <c r="AK2650" i="12"/>
  <c r="AS2650" i="12" s="1"/>
  <c r="AY2650" i="12" s="1"/>
  <c r="AI2445" i="12"/>
  <c r="AM2445" i="12" s="1"/>
  <c r="AQ2445" i="12" s="1"/>
  <c r="AW2445" i="12" s="1"/>
  <c r="AJ2378" i="12"/>
  <c r="AR2378" i="12" s="1"/>
  <c r="AX2378" i="12" s="1"/>
  <c r="AK2313" i="12"/>
  <c r="AS2313" i="12" s="1"/>
  <c r="AY2313" i="12" s="1"/>
  <c r="AI2259" i="12"/>
  <c r="AM2259" i="12" s="1"/>
  <c r="AQ2259" i="12" s="1"/>
  <c r="AW2259" i="12" s="1"/>
  <c r="AJ2168" i="12"/>
  <c r="AR2168" i="12" s="1"/>
  <c r="AX2168" i="12" s="1"/>
  <c r="AJ2120" i="12"/>
  <c r="AR2120" i="12" s="1"/>
  <c r="AX2120" i="12" s="1"/>
  <c r="AK2058" i="12"/>
  <c r="AS2058" i="12" s="1"/>
  <c r="AY2058" i="12" s="1"/>
  <c r="AI2015" i="12"/>
  <c r="AM2015" i="12" s="1"/>
  <c r="AQ2015" i="12" s="1"/>
  <c r="AW2015" i="12" s="1"/>
  <c r="AJ1967" i="12"/>
  <c r="AR1967" i="12" s="1"/>
  <c r="AX1967" i="12" s="1"/>
  <c r="AK1897" i="12"/>
  <c r="AS1897" i="12" s="1"/>
  <c r="AY1897" i="12" s="1"/>
  <c r="AI1836" i="12"/>
  <c r="AM1836" i="12" s="1"/>
  <c r="AQ1836" i="12" s="1"/>
  <c r="AW1836" i="12" s="1"/>
  <c r="AJ1778" i="12"/>
  <c r="AR1778" i="12" s="1"/>
  <c r="AX1778" i="12" s="1"/>
  <c r="AK1730" i="12"/>
  <c r="AS1730" i="12" s="1"/>
  <c r="AY1730" i="12" s="1"/>
  <c r="AI1663" i="12"/>
  <c r="AM1663" i="12" s="1"/>
  <c r="AQ1663" i="12" s="1"/>
  <c r="AW1663" i="12" s="1"/>
  <c r="AJ1592" i="12"/>
  <c r="AR1592" i="12" s="1"/>
  <c r="AX1592" i="12" s="1"/>
  <c r="AK1535" i="12"/>
  <c r="AS1535" i="12" s="1"/>
  <c r="AY1535" i="12" s="1"/>
  <c r="AI1481" i="12"/>
  <c r="AM1481" i="12" s="1"/>
  <c r="AQ1481" i="12" s="1"/>
  <c r="AW1481" i="12" s="1"/>
  <c r="AK1399" i="12"/>
  <c r="AS1399" i="12" s="1"/>
  <c r="AY1399" i="12" s="1"/>
  <c r="AK1327" i="12"/>
  <c r="AS1327" i="12" s="1"/>
  <c r="AY1327" i="12" s="1"/>
  <c r="AI1244" i="12"/>
  <c r="AM1244" i="12" s="1"/>
  <c r="AQ1244" i="12" s="1"/>
  <c r="AW1244" i="12" s="1"/>
  <c r="AJ1191" i="12"/>
  <c r="AR1191" i="12" s="1"/>
  <c r="AX1191" i="12" s="1"/>
  <c r="AI1119" i="12"/>
  <c r="AM1119" i="12" s="1"/>
  <c r="AQ1119" i="12" s="1"/>
  <c r="AW1119" i="12" s="1"/>
  <c r="AJ1064" i="12"/>
  <c r="AR1064" i="12" s="1"/>
  <c r="AX1064" i="12" s="1"/>
  <c r="AI989" i="12"/>
  <c r="AM989" i="12" s="1"/>
  <c r="AQ989" i="12" s="1"/>
  <c r="AW989" i="12" s="1"/>
  <c r="AI887" i="12"/>
  <c r="AM887" i="12" s="1"/>
  <c r="AQ887" i="12" s="1"/>
  <c r="AW887" i="12" s="1"/>
  <c r="AI811" i="12"/>
  <c r="AM811" i="12" s="1"/>
  <c r="AQ811" i="12" s="1"/>
  <c r="AW811" i="12" s="1"/>
  <c r="AJ730" i="12"/>
  <c r="AR730" i="12" s="1"/>
  <c r="AX730" i="12" s="1"/>
  <c r="AI450" i="12"/>
  <c r="AM450" i="12" s="1"/>
  <c r="AQ450" i="12" s="1"/>
  <c r="AW450" i="12" s="1"/>
  <c r="AC923" i="12"/>
  <c r="AD2226" i="12"/>
  <c r="AD555" i="12"/>
  <c r="AE2935" i="12"/>
  <c r="AE2177" i="12"/>
  <c r="AC1512" i="12"/>
  <c r="AD2021" i="12"/>
  <c r="AC761" i="12"/>
  <c r="AE2413" i="12"/>
  <c r="AE76" i="12"/>
  <c r="AD872" i="12"/>
  <c r="AD664" i="12"/>
  <c r="AD685" i="12"/>
  <c r="AE2047" i="12"/>
  <c r="AD1860" i="12"/>
  <c r="AC1678" i="12"/>
  <c r="AE1205" i="12"/>
  <c r="AC2902" i="12"/>
  <c r="AE2813" i="12"/>
  <c r="AD2444" i="12"/>
  <c r="AC2277" i="12"/>
  <c r="AC2140" i="12"/>
  <c r="AE1935" i="12"/>
  <c r="AE1777" i="12"/>
  <c r="AC1600" i="12"/>
  <c r="AC1350" i="12"/>
  <c r="AD1205" i="12"/>
  <c r="AE1062" i="12"/>
  <c r="AE696" i="12"/>
  <c r="AE434" i="12"/>
  <c r="AE2949" i="12"/>
  <c r="AD2813" i="12"/>
  <c r="AE2697" i="12"/>
  <c r="AE2296" i="12"/>
  <c r="AD2151" i="12"/>
  <c r="AE2005" i="12"/>
  <c r="AC1910" i="12"/>
  <c r="AC1816" i="12"/>
  <c r="AD1757" i="12"/>
  <c r="AC1742" i="12"/>
  <c r="AE1709" i="12"/>
  <c r="AD1650" i="12"/>
  <c r="AC1563" i="12"/>
  <c r="AC1520" i="12"/>
  <c r="AE1443" i="12"/>
  <c r="AE1398" i="12"/>
  <c r="AC1354" i="12"/>
  <c r="AE1326" i="12"/>
  <c r="AD1279" i="12"/>
  <c r="AC1243" i="12"/>
  <c r="AE1213" i="12"/>
  <c r="AD1190" i="12"/>
  <c r="AD1151" i="12"/>
  <c r="AD1107" i="12"/>
  <c r="AC920" i="12"/>
  <c r="AD762" i="12"/>
  <c r="AC711" i="12"/>
  <c r="AC609" i="12"/>
  <c r="AD548" i="12"/>
  <c r="AC518" i="12"/>
  <c r="AE458" i="12"/>
  <c r="AD434" i="12"/>
  <c r="AC355" i="12"/>
  <c r="AC270" i="12"/>
  <c r="AC183" i="12"/>
  <c r="AD156" i="12"/>
  <c r="AD71" i="12"/>
  <c r="AC51" i="12"/>
  <c r="AC1299" i="12"/>
  <c r="AC1283" i="12"/>
  <c r="AC2122" i="12"/>
  <c r="AD277" i="12"/>
  <c r="AD2841" i="12"/>
  <c r="AE1023" i="12"/>
  <c r="AD283" i="12"/>
  <c r="AC904" i="12"/>
  <c r="AD90" i="12"/>
  <c r="AD2788" i="12"/>
  <c r="AE1406" i="12"/>
  <c r="AC823" i="12"/>
  <c r="AD1030" i="12"/>
  <c r="AE685" i="12"/>
  <c r="AD294" i="12"/>
  <c r="AC344" i="12"/>
  <c r="AE277" i="12"/>
  <c r="AC740" i="12"/>
  <c r="AE1980" i="12"/>
  <c r="AE1724" i="12"/>
  <c r="AC1558" i="12"/>
  <c r="AD1427" i="12"/>
  <c r="AD1333" i="12"/>
  <c r="AE1246" i="12"/>
  <c r="AC1198" i="12"/>
  <c r="AC999" i="12"/>
  <c r="AD757" i="12"/>
  <c r="AC555" i="12"/>
  <c r="AE155" i="12"/>
  <c r="AC2996" i="12"/>
  <c r="AE2897" i="12"/>
  <c r="AD2828" i="12"/>
  <c r="AC2765" i="12"/>
  <c r="AE2189" i="12"/>
  <c r="AE2092" i="12"/>
  <c r="AC1789" i="12"/>
  <c r="AE1691" i="12"/>
  <c r="AE1594" i="12"/>
  <c r="AC1460" i="12"/>
  <c r="AE1345" i="12"/>
  <c r="AE1304" i="12"/>
  <c r="AD923" i="12"/>
  <c r="AC757" i="12"/>
  <c r="AC659" i="12"/>
  <c r="AD500" i="12"/>
  <c r="AE442" i="12"/>
  <c r="AC305" i="12"/>
  <c r="AD54" i="12"/>
  <c r="AC860" i="12"/>
  <c r="AC384" i="12"/>
  <c r="AC1045" i="12"/>
  <c r="AE866" i="12"/>
  <c r="AC1292" i="12"/>
  <c r="AD331" i="12"/>
  <c r="AD564" i="12"/>
  <c r="AD1262" i="12"/>
  <c r="AE1385" i="12"/>
  <c r="AD1293" i="12"/>
  <c r="AE506" i="12"/>
  <c r="AD928" i="12"/>
  <c r="AC2807" i="12"/>
  <c r="AC1632" i="12"/>
  <c r="AE117" i="12"/>
  <c r="AD345" i="12"/>
  <c r="AC928" i="12"/>
  <c r="AE564" i="12"/>
  <c r="AC1062" i="12"/>
  <c r="AE1057" i="12"/>
  <c r="AE594" i="12"/>
  <c r="AC2674" i="12"/>
  <c r="AD691" i="12"/>
  <c r="AE2905" i="12"/>
  <c r="AD2777" i="12"/>
  <c r="AD2276" i="12"/>
  <c r="AC2154" i="12"/>
  <c r="AC2041" i="12"/>
  <c r="AC1781" i="12"/>
  <c r="AC1708" i="12"/>
  <c r="AE1544" i="12"/>
  <c r="AC1367" i="12"/>
  <c r="AD1238" i="12"/>
  <c r="AC3096" i="12"/>
  <c r="AD2974" i="12"/>
  <c r="AD2920" i="12"/>
  <c r="AE2828" i="12"/>
  <c r="AE2798" i="12"/>
  <c r="AD2765" i="12"/>
  <c r="AE2447" i="12"/>
  <c r="AD2162" i="12"/>
  <c r="AD2114" i="12"/>
  <c r="AD1929" i="12"/>
  <c r="AE1819" i="12"/>
  <c r="AC1766" i="12"/>
  <c r="AE1649" i="12"/>
  <c r="AE1566" i="12"/>
  <c r="AD1498" i="12"/>
  <c r="AD1353" i="12"/>
  <c r="AD1274" i="12"/>
  <c r="AD1185" i="12"/>
  <c r="AE909" i="12"/>
  <c r="AD710" i="12"/>
  <c r="AD541" i="12"/>
  <c r="AE482" i="12"/>
  <c r="AD3058" i="12"/>
  <c r="AE2930" i="12"/>
  <c r="AD2875" i="12"/>
  <c r="AD2753" i="12"/>
  <c r="AD2465" i="12"/>
  <c r="AC2396" i="12"/>
  <c r="AD2166" i="12"/>
  <c r="AD2068" i="12"/>
  <c r="AE2021" i="12"/>
  <c r="AC1929" i="12"/>
  <c r="AE1728" i="12"/>
  <c r="AC1544" i="12"/>
  <c r="AC1498" i="12"/>
  <c r="AD1321" i="12"/>
  <c r="AE1234" i="12"/>
  <c r="AC1185" i="12"/>
  <c r="AC1102" i="12"/>
  <c r="AD909" i="12"/>
  <c r="AC778" i="12"/>
  <c r="AC691" i="12"/>
  <c r="AC429" i="12"/>
  <c r="AE41" i="12"/>
  <c r="AE344" i="12"/>
  <c r="AC331" i="12"/>
  <c r="AD1417" i="12"/>
  <c r="AC1406" i="12"/>
  <c r="AD976" i="12"/>
  <c r="AD588" i="12"/>
  <c r="AE1282" i="12"/>
  <c r="AE331" i="12"/>
  <c r="AE1417" i="12"/>
  <c r="AE927" i="12"/>
  <c r="AE570" i="12"/>
  <c r="AD2897" i="12"/>
  <c r="AD2816" i="12"/>
  <c r="AC2732" i="12"/>
  <c r="AC2166" i="12"/>
  <c r="AE1811" i="12"/>
  <c r="AD1728" i="12"/>
  <c r="AD1154" i="12"/>
  <c r="AC909" i="12"/>
  <c r="AE703" i="12"/>
  <c r="AE555" i="12"/>
  <c r="AC500" i="12"/>
  <c r="AE374" i="12"/>
  <c r="AC188" i="12"/>
  <c r="AE64" i="12"/>
  <c r="AD41" i="12"/>
  <c r="AC1136" i="12"/>
  <c r="AD958" i="12"/>
  <c r="AC897" i="12"/>
  <c r="AC833" i="12"/>
  <c r="AC785" i="12"/>
  <c r="AD703" i="12"/>
  <c r="AE559" i="12"/>
  <c r="AD537" i="12"/>
  <c r="AC442" i="12"/>
  <c r="AE380" i="12"/>
  <c r="AC327" i="12"/>
  <c r="AE269" i="12"/>
  <c r="AE182" i="12"/>
  <c r="AD142" i="12"/>
  <c r="AC58" i="12"/>
  <c r="AC2979" i="12"/>
  <c r="AC2850" i="12"/>
  <c r="AE2158" i="12"/>
  <c r="AD2057" i="12"/>
  <c r="AC1980" i="12"/>
  <c r="AC1724" i="12"/>
  <c r="AE1512" i="12"/>
  <c r="AC1361" i="12"/>
  <c r="AC1278" i="12"/>
  <c r="AE1198" i="12"/>
  <c r="AC1150" i="12"/>
  <c r="AD457" i="12"/>
  <c r="AC323" i="12"/>
  <c r="AD2953" i="12"/>
  <c r="AD2888" i="12"/>
  <c r="AE2782" i="12"/>
  <c r="AD2685" i="12"/>
  <c r="AE2396" i="12"/>
  <c r="AD2158" i="12"/>
  <c r="AD2009" i="12"/>
  <c r="AE1815" i="12"/>
  <c r="AE1700" i="12"/>
  <c r="AE1427" i="12"/>
  <c r="AE1333" i="12"/>
  <c r="AE1274" i="12"/>
  <c r="AD1198" i="12"/>
  <c r="AC1154" i="12"/>
  <c r="AD3011" i="12"/>
  <c r="AC2704" i="12"/>
  <c r="AE2290" i="12"/>
  <c r="AD2130" i="12"/>
  <c r="AE1548" i="12"/>
  <c r="AE1208" i="12"/>
  <c r="AD919" i="12"/>
  <c r="AD559" i="12"/>
  <c r="AD354" i="12"/>
  <c r="AC301" i="12"/>
  <c r="AE204" i="12"/>
  <c r="AE171" i="12"/>
  <c r="AE136" i="12"/>
  <c r="AE70" i="12"/>
  <c r="AE25" i="12"/>
  <c r="AC2909" i="12"/>
  <c r="AD2802" i="12"/>
  <c r="AE2704" i="12"/>
  <c r="AC2185" i="12"/>
  <c r="AC2088" i="12"/>
  <c r="AE1859" i="12"/>
  <c r="AE1373" i="12"/>
  <c r="AD1304" i="12"/>
  <c r="AC1230" i="12"/>
  <c r="AE1142" i="12"/>
  <c r="AE999" i="12"/>
  <c r="AE722" i="12"/>
  <c r="AD551" i="12"/>
  <c r="AE3053" i="12"/>
  <c r="AD2704" i="12"/>
  <c r="AD2302" i="12"/>
  <c r="AC1487" i="12"/>
  <c r="AC1345" i="12"/>
  <c r="AC2953" i="12"/>
  <c r="AC2888" i="12"/>
  <c r="AD2724" i="12"/>
  <c r="AC2177" i="12"/>
  <c r="AC2479" i="12"/>
  <c r="AC2181" i="12"/>
  <c r="AD1819" i="12"/>
  <c r="AC1146" i="12"/>
  <c r="AD1268" i="12"/>
  <c r="AC282" i="12"/>
  <c r="AE577" i="12"/>
  <c r="AE2806" i="12"/>
  <c r="AE861" i="12"/>
  <c r="AE768" i="12"/>
  <c r="AD385" i="12"/>
  <c r="AE1268" i="12"/>
  <c r="AC1082" i="12"/>
  <c r="AE490" i="12"/>
  <c r="AC837" i="12"/>
  <c r="AE750" i="12"/>
  <c r="AC2862" i="12"/>
  <c r="AE2373" i="12"/>
  <c r="AE125" i="12"/>
  <c r="AE3000" i="12"/>
  <c r="AC721" i="12"/>
  <c r="AD2642" i="12"/>
  <c r="AD2081" i="12"/>
  <c r="AC125" i="12"/>
  <c r="AC844" i="12"/>
  <c r="AD2025" i="12"/>
  <c r="AE2913" i="12"/>
  <c r="AD1473" i="12"/>
  <c r="AC714" i="12"/>
  <c r="AE1867" i="12"/>
  <c r="AD2373" i="12"/>
  <c r="AC2663" i="12"/>
  <c r="AD721" i="12"/>
  <c r="AE2026" i="12"/>
  <c r="AC1867" i="12"/>
  <c r="AC2709" i="12"/>
  <c r="AC3024" i="12"/>
  <c r="AC135" i="12"/>
  <c r="AC2329" i="12"/>
  <c r="AC3057" i="12"/>
  <c r="AD441" i="12"/>
  <c r="AC1704" i="12"/>
  <c r="AC728" i="12"/>
  <c r="AE142" i="12"/>
  <c r="AD1181" i="12"/>
  <c r="AC699" i="12"/>
  <c r="AE429" i="12"/>
  <c r="AC2691" i="12"/>
  <c r="AD1212" i="12"/>
  <c r="AD2901" i="12"/>
  <c r="AC2021" i="12"/>
  <c r="AE1603" i="12"/>
  <c r="AE1102" i="12"/>
  <c r="AD1720" i="12"/>
  <c r="AD380" i="12"/>
  <c r="AC2812" i="12"/>
  <c r="AE2315" i="12"/>
  <c r="AE2096" i="12"/>
  <c r="AC1208" i="12"/>
  <c r="AC2897" i="12"/>
  <c r="AE2724" i="12"/>
  <c r="AE1298" i="12"/>
  <c r="AE311" i="12"/>
  <c r="AD1410" i="12"/>
  <c r="AC276" i="12"/>
  <c r="AE938" i="12"/>
  <c r="AE977" i="12"/>
  <c r="AE385" i="12"/>
  <c r="AE369" i="12"/>
  <c r="AC1940" i="12"/>
  <c r="AD1767" i="12"/>
  <c r="AE1721" i="12"/>
  <c r="AD1600" i="12"/>
  <c r="AD1403" i="12"/>
  <c r="AD1330" i="12"/>
  <c r="AD3054" i="12"/>
  <c r="AC2970" i="12"/>
  <c r="AE2851" i="12"/>
  <c r="AE2754" i="12"/>
  <c r="AE2692" i="12"/>
  <c r="AC2367" i="12"/>
  <c r="AD2326" i="12"/>
  <c r="AD2198" i="12"/>
  <c r="AE2167" i="12"/>
  <c r="AD2065" i="12"/>
  <c r="AD1997" i="12"/>
  <c r="AD1910" i="12"/>
  <c r="AD1816" i="12"/>
  <c r="AC1717" i="12"/>
  <c r="AC1495" i="12"/>
  <c r="AE1392" i="12"/>
  <c r="AD1318" i="12"/>
  <c r="AC1255" i="12"/>
  <c r="AC1182" i="12"/>
  <c r="AD1147" i="12"/>
  <c r="AE984" i="12"/>
  <c r="AE729" i="12"/>
  <c r="AC605" i="12"/>
  <c r="AC538" i="12"/>
  <c r="AD479" i="12"/>
  <c r="AD3086" i="12"/>
  <c r="AC3012" i="12"/>
  <c r="AD2927" i="12"/>
  <c r="AE2884" i="12"/>
  <c r="AE2838" i="12"/>
  <c r="AE2788" i="12"/>
  <c r="AE2758" i="12"/>
  <c r="AC2462" i="12"/>
  <c r="AC2415" i="12"/>
  <c r="AD2358" i="12"/>
  <c r="AD2267" i="12"/>
  <c r="AC2198" i="12"/>
  <c r="AE2174" i="12"/>
  <c r="AD2089" i="12"/>
  <c r="AC2065" i="12"/>
  <c r="AD1981" i="12"/>
  <c r="AD1935" i="12"/>
  <c r="AC1864" i="12"/>
  <c r="AE1782" i="12"/>
  <c r="AC1604" i="12"/>
  <c r="AD76" i="12"/>
  <c r="AD2838" i="12"/>
  <c r="AD2758" i="12"/>
  <c r="AC2218" i="12"/>
  <c r="AC1935" i="12"/>
  <c r="AC1839" i="12"/>
  <c r="AC1669" i="12"/>
  <c r="AD1554" i="12"/>
  <c r="AD1368" i="12"/>
  <c r="AE1182" i="12"/>
  <c r="AD898" i="12"/>
  <c r="AD601" i="12"/>
  <c r="AC529" i="12"/>
  <c r="AE266" i="12"/>
  <c r="AE179" i="12"/>
  <c r="AD107" i="12"/>
  <c r="AD59" i="12"/>
  <c r="AC26" i="12"/>
  <c r="AC2774" i="12"/>
  <c r="AC1896" i="12"/>
  <c r="AD1309" i="12"/>
  <c r="AD1099" i="12"/>
  <c r="AD1000" i="12"/>
  <c r="AE758" i="12"/>
  <c r="AE711" i="12"/>
  <c r="AE660" i="12"/>
  <c r="AC601" i="12"/>
  <c r="AE542" i="12"/>
  <c r="AD514" i="12"/>
  <c r="AC458" i="12"/>
  <c r="AC411" i="12"/>
  <c r="AD351" i="12"/>
  <c r="AD266" i="12"/>
  <c r="AD179" i="12"/>
  <c r="AD112" i="12"/>
  <c r="AC42" i="12"/>
  <c r="AE2902" i="12"/>
  <c r="AC2829" i="12"/>
  <c r="AE2720" i="12"/>
  <c r="AC2466" i="12"/>
  <c r="AD2363" i="12"/>
  <c r="AC2267" i="12"/>
  <c r="AE2140" i="12"/>
  <c r="AC2001" i="12"/>
  <c r="AC1777" i="12"/>
  <c r="AD1709" i="12"/>
  <c r="AC1650" i="12"/>
  <c r="AE1559" i="12"/>
  <c r="AE1455" i="12"/>
  <c r="AD1346" i="12"/>
  <c r="AC1247" i="12"/>
  <c r="AD1195" i="12"/>
  <c r="AD1137" i="12"/>
  <c r="AC696" i="12"/>
  <c r="AC483" i="12"/>
  <c r="AE3076" i="12"/>
  <c r="AD2936" i="12"/>
  <c r="AE2825" i="12"/>
  <c r="AD2720" i="12"/>
  <c r="AD2476" i="12"/>
  <c r="AD2409" i="12"/>
  <c r="AC2273" i="12"/>
  <c r="AC2174" i="12"/>
  <c r="AE2115" i="12"/>
  <c r="AE1997" i="12"/>
  <c r="AE1910" i="12"/>
  <c r="AC1801" i="12"/>
  <c r="AE1742" i="12"/>
  <c r="AC1692" i="12"/>
  <c r="AD1541" i="12"/>
  <c r="AD1455" i="12"/>
  <c r="AE1354" i="12"/>
  <c r="AD1289" i="12"/>
  <c r="AE1186" i="12"/>
  <c r="AE1147" i="12"/>
  <c r="AD2906" i="12"/>
  <c r="AC2227" i="12"/>
  <c r="AE2089" i="12"/>
  <c r="AC1950" i="12"/>
  <c r="AD1772" i="12"/>
  <c r="AD1583" i="12"/>
  <c r="AE1338" i="12"/>
  <c r="AD1103" i="12"/>
  <c r="AE762" i="12"/>
  <c r="AC655" i="12"/>
  <c r="AE453" i="12"/>
  <c r="AC351" i="12"/>
  <c r="AC266" i="12"/>
  <c r="AE189" i="12"/>
  <c r="AC143" i="12"/>
  <c r="AE55" i="12"/>
  <c r="AC3086" i="12"/>
  <c r="AD2931" i="12"/>
  <c r="AD2774" i="12"/>
  <c r="AD2470" i="12"/>
  <c r="AE2347" i="12"/>
  <c r="AD2296" i="12"/>
  <c r="AD2190" i="12"/>
  <c r="AC2151" i="12"/>
  <c r="AC2069" i="12"/>
  <c r="AE1993" i="12"/>
  <c r="AD1919" i="12"/>
  <c r="AC1820" i="12"/>
  <c r="AD1752" i="12"/>
  <c r="AD1654" i="12"/>
  <c r="AC1567" i="12"/>
  <c r="AD1398" i="12"/>
  <c r="AC1322" i="12"/>
  <c r="AE1239" i="12"/>
  <c r="AD1053" i="12"/>
  <c r="AE737" i="12"/>
  <c r="AE464" i="12"/>
  <c r="AE2975" i="12"/>
  <c r="AC2884" i="12"/>
  <c r="AC2838" i="12"/>
  <c r="AD2762" i="12"/>
  <c r="AE2480" i="12"/>
  <c r="AD2367" i="12"/>
  <c r="AE2282" i="12"/>
  <c r="AC2190" i="12"/>
  <c r="AD2140" i="12"/>
  <c r="AC1385" i="12"/>
  <c r="AD1283" i="12"/>
  <c r="AC318" i="12"/>
  <c r="AD1046" i="12"/>
  <c r="AC867" i="12"/>
  <c r="AD1406" i="12"/>
  <c r="AE624" i="12"/>
  <c r="AD904" i="12"/>
  <c r="AD663" i="12"/>
  <c r="AD866" i="12"/>
  <c r="AE937" i="12"/>
  <c r="AE976" i="12"/>
  <c r="AD681" i="12"/>
  <c r="AE384" i="12"/>
  <c r="AE368" i="12"/>
  <c r="AE2048" i="12"/>
  <c r="AD1859" i="12"/>
  <c r="AD1766" i="12"/>
  <c r="AE1720" i="12"/>
  <c r="AC1534" i="12"/>
  <c r="AD1402" i="12"/>
  <c r="AD1329" i="12"/>
  <c r="AE1204" i="12"/>
  <c r="AD3053" i="12"/>
  <c r="AC2901" i="12"/>
  <c r="AE2850" i="12"/>
  <c r="AE2812" i="12"/>
  <c r="AE2753" i="12"/>
  <c r="AE2691" i="12"/>
  <c r="AC2366" i="12"/>
  <c r="AC2276" i="12"/>
  <c r="AD2197" i="12"/>
  <c r="AE2166" i="12"/>
  <c r="AC2139" i="12"/>
  <c r="AD1996" i="12"/>
  <c r="AD1909" i="12"/>
  <c r="AD1815" i="12"/>
  <c r="AC1716" i="12"/>
  <c r="AD1544" i="12"/>
  <c r="AC1349" i="12"/>
  <c r="AC1254" i="12"/>
  <c r="AD1204" i="12"/>
  <c r="AC1181" i="12"/>
  <c r="AD1146" i="12"/>
  <c r="AE1063" i="12"/>
  <c r="AE991" i="12"/>
  <c r="AC807" i="12"/>
  <c r="AE728" i="12"/>
  <c r="AE695" i="12"/>
  <c r="AC604" i="12"/>
  <c r="AC537" i="12"/>
  <c r="AD478" i="12"/>
  <c r="AE433" i="12"/>
  <c r="AC3011" i="12"/>
  <c r="AE2883" i="12"/>
  <c r="AE2832" i="12"/>
  <c r="AD2812" i="12"/>
  <c r="AE2789" i="12"/>
  <c r="AE2757" i="12"/>
  <c r="AC2461" i="12"/>
  <c r="AC2413" i="12"/>
  <c r="AC2197" i="12"/>
  <c r="AE2170" i="12"/>
  <c r="AD2088" i="12"/>
  <c r="AE2004" i="12"/>
  <c r="AD1980" i="12"/>
  <c r="AC1909" i="12"/>
  <c r="AC1863" i="12"/>
  <c r="AC1815" i="12"/>
  <c r="AE1781" i="12"/>
  <c r="AE1708" i="12"/>
  <c r="AD1649" i="12"/>
  <c r="AC1603" i="12"/>
  <c r="AC1562" i="12"/>
  <c r="AC1519" i="12"/>
  <c r="AC1353" i="12"/>
  <c r="AE1325" i="12"/>
  <c r="AD1278" i="12"/>
  <c r="AC1242" i="12"/>
  <c r="AE1212" i="12"/>
  <c r="AD1189" i="12"/>
  <c r="AD1150" i="12"/>
  <c r="AD1106" i="12"/>
  <c r="AC919" i="12"/>
  <c r="AD761" i="12"/>
  <c r="AC710" i="12"/>
  <c r="AC608" i="12"/>
  <c r="AD547" i="12"/>
  <c r="AC517" i="12"/>
  <c r="AE457" i="12"/>
  <c r="AD433" i="12"/>
  <c r="AC354" i="12"/>
  <c r="AC269" i="12"/>
  <c r="AC182" i="12"/>
  <c r="AD155" i="12"/>
  <c r="AD70" i="12"/>
  <c r="AC1298" i="12"/>
  <c r="AC1282" i="12"/>
  <c r="AC1263" i="12"/>
  <c r="AD276" i="12"/>
  <c r="AE2055" i="12"/>
  <c r="AD117" i="12"/>
  <c r="AE2674" i="12"/>
  <c r="AD282" i="12"/>
  <c r="AC903" i="12"/>
  <c r="AD85" i="12"/>
  <c r="AE2642" i="12"/>
  <c r="AD914" i="12"/>
  <c r="AC1473" i="12"/>
  <c r="AD1023" i="12"/>
  <c r="AE681" i="12"/>
  <c r="AC670" i="12"/>
  <c r="AE392" i="12"/>
  <c r="AE276" i="12"/>
  <c r="AC312" i="12"/>
  <c r="AD3076" i="12"/>
  <c r="AC1786" i="12"/>
  <c r="AC1697" i="12"/>
  <c r="AE1591" i="12"/>
  <c r="AD1520" i="12"/>
  <c r="AC1374" i="12"/>
  <c r="AC1289" i="12"/>
  <c r="AC1223" i="12"/>
  <c r="AC1099" i="12"/>
  <c r="AD837" i="12"/>
  <c r="AC737" i="12"/>
  <c r="AD518" i="12"/>
  <c r="AC426" i="12"/>
  <c r="AC3076" i="12"/>
  <c r="AC2921" i="12"/>
  <c r="AE2859" i="12"/>
  <c r="AE2774" i="12"/>
  <c r="AD2692" i="12"/>
  <c r="AC2353" i="12"/>
  <c r="AC2258" i="12"/>
  <c r="AE2155" i="12"/>
  <c r="AD2037" i="12"/>
  <c r="AE1986" i="12"/>
  <c r="AD1915" i="12"/>
  <c r="AE1763" i="12"/>
  <c r="AC1721" i="12"/>
  <c r="AC1646" i="12"/>
  <c r="AE1554" i="12"/>
  <c r="AD1392" i="12"/>
  <c r="AC1334" i="12"/>
  <c r="AD1247" i="12"/>
  <c r="AE1053" i="12"/>
  <c r="AE834" i="12"/>
  <c r="AE700" i="12"/>
  <c r="AC542" i="12"/>
  <c r="AC479" i="12"/>
  <c r="AC381" i="12"/>
  <c r="AD189" i="12"/>
  <c r="AD100" i="12"/>
  <c r="AC578" i="12"/>
  <c r="AC565" i="12"/>
  <c r="AD392" i="12"/>
  <c r="AC1418" i="12"/>
  <c r="AE744" i="12"/>
  <c r="AE589" i="12"/>
  <c r="AC506" i="12"/>
  <c r="AE904" i="12"/>
  <c r="AC685" i="12"/>
  <c r="AD670" i="12"/>
  <c r="AE90" i="12"/>
  <c r="AD1292" i="12"/>
  <c r="AC589" i="12"/>
  <c r="AD927" i="12"/>
  <c r="AC2806" i="12"/>
  <c r="AD344" i="12"/>
  <c r="AC927" i="12"/>
  <c r="AE1056" i="12"/>
  <c r="AC977" i="12"/>
  <c r="AE318" i="12"/>
  <c r="AC2949" i="12"/>
  <c r="AD2821" i="12"/>
  <c r="AD2434" i="12"/>
  <c r="AD2316" i="12"/>
  <c r="AE2198" i="12"/>
  <c r="AE2065" i="12"/>
  <c r="AE2014" i="12"/>
  <c r="AE1930" i="12"/>
  <c r="AD1812" i="12"/>
  <c r="AE1688" i="12"/>
  <c r="AE1583" i="12"/>
  <c r="AE1520" i="12"/>
  <c r="AE1318" i="12"/>
  <c r="AC1195" i="12"/>
  <c r="AD2997" i="12"/>
  <c r="AC2936" i="12"/>
  <c r="AD2862" i="12"/>
  <c r="AC2821" i="12"/>
  <c r="AC2778" i="12"/>
  <c r="AD2480" i="12"/>
  <c r="AD2397" i="12"/>
  <c r="AC2316" i="12"/>
  <c r="AE2267" i="12"/>
  <c r="AC2194" i="12"/>
  <c r="AD2144" i="12"/>
  <c r="AE2069" i="12"/>
  <c r="AE2001" i="12"/>
  <c r="AE1915" i="12"/>
  <c r="AD1864" i="12"/>
  <c r="AE1797" i="12"/>
  <c r="AE1705" i="12"/>
  <c r="AD1604" i="12"/>
  <c r="AC1541" i="12"/>
  <c r="AC1403" i="12"/>
  <c r="AE1322" i="12"/>
  <c r="AE1231" i="12"/>
  <c r="AE1151" i="12"/>
  <c r="AC854" i="12"/>
  <c r="AD609" i="12"/>
  <c r="AE501" i="12"/>
  <c r="AE3091" i="12"/>
  <c r="AD2978" i="12"/>
  <c r="AD2910" i="12"/>
  <c r="AE2817" i="12"/>
  <c r="AC2728" i="12"/>
  <c r="AC2444" i="12"/>
  <c r="AD2218" i="12"/>
  <c r="AC2144" i="12"/>
  <c r="AC2047" i="12"/>
  <c r="AD2001" i="12"/>
  <c r="AE1896" i="12"/>
  <c r="AE1801" i="12"/>
  <c r="AD1705" i="12"/>
  <c r="AD1609" i="12"/>
  <c r="AD1567" i="12"/>
  <c r="AE1509" i="12"/>
  <c r="AE1473" i="12"/>
  <c r="AD1362" i="12"/>
  <c r="AC1275" i="12"/>
  <c r="AD1209" i="12"/>
  <c r="AE1155" i="12"/>
  <c r="AC1004" i="12"/>
  <c r="AC793" i="12"/>
  <c r="AE733" i="12"/>
  <c r="AE601" i="12"/>
  <c r="AD453" i="12"/>
  <c r="AE328" i="12"/>
  <c r="AD506" i="12"/>
  <c r="AD571" i="12"/>
  <c r="AE914" i="12"/>
  <c r="AD595" i="12"/>
  <c r="AE1263" i="12"/>
  <c r="AE670" i="12"/>
  <c r="AC90" i="12"/>
  <c r="AD1678" i="12"/>
  <c r="AD938" i="12"/>
  <c r="AE1632" i="12"/>
  <c r="AD318" i="12"/>
  <c r="AD948" i="12"/>
  <c r="AD768" i="12"/>
  <c r="AC2927" i="12"/>
  <c r="AD2859" i="12"/>
  <c r="AE2778" i="12"/>
  <c r="AE2476" i="12"/>
  <c r="AE2277" i="12"/>
  <c r="AE2010" i="12"/>
  <c r="AC1915" i="12"/>
  <c r="AE1767" i="12"/>
  <c r="AE1641" i="12"/>
  <c r="AE1330" i="12"/>
  <c r="AC1107" i="12"/>
  <c r="AE854" i="12"/>
  <c r="AE605" i="12"/>
  <c r="AD534" i="12"/>
  <c r="AC453" i="12"/>
  <c r="AE302" i="12"/>
  <c r="AC156" i="12"/>
  <c r="AC100" i="12"/>
  <c r="AC55" i="12"/>
  <c r="AE1243" i="12"/>
  <c r="AE1004" i="12"/>
  <c r="AE934" i="12"/>
  <c r="AD854" i="12"/>
  <c r="AE793" i="12"/>
  <c r="AD737" i="12"/>
  <c r="AE692" i="12"/>
  <c r="AD605" i="12"/>
  <c r="AC552" i="12"/>
  <c r="AE518" i="12"/>
  <c r="AE449" i="12"/>
  <c r="AD426" i="12"/>
  <c r="AE355" i="12"/>
  <c r="AD302" i="12"/>
  <c r="AC160" i="12"/>
  <c r="AC107" i="12"/>
  <c r="AD46" i="12"/>
  <c r="AD2949" i="12"/>
  <c r="AE2738" i="12"/>
  <c r="AE2194" i="12"/>
  <c r="AD2093" i="12"/>
  <c r="AC2018" i="12"/>
  <c r="AD1940" i="12"/>
  <c r="AC1757" i="12"/>
  <c r="AD1692" i="12"/>
  <c r="AC1549" i="12"/>
  <c r="AE1403" i="12"/>
  <c r="AD1326" i="12"/>
  <c r="AD1235" i="12"/>
  <c r="AD1178" i="12"/>
  <c r="AE538" i="12"/>
  <c r="AC434" i="12"/>
  <c r="AE3012" i="12"/>
  <c r="AE2921" i="12"/>
  <c r="AC2817" i="12"/>
  <c r="AC2758" i="12"/>
  <c r="AE2462" i="12"/>
  <c r="AC2363" i="12"/>
  <c r="AC2296" i="12"/>
  <c r="AE2182" i="12"/>
  <c r="AC2093" i="12"/>
  <c r="AC1986" i="12"/>
  <c r="AC1856" i="12"/>
  <c r="AD1786" i="12"/>
  <c r="AC1729" i="12"/>
  <c r="AD1683" i="12"/>
  <c r="AC1595" i="12"/>
  <c r="AD1513" i="12"/>
  <c r="AD1374" i="12"/>
  <c r="AC1305" i="12"/>
  <c r="AC1235" i="12"/>
  <c r="AC1178" i="12"/>
  <c r="AD1143" i="12"/>
  <c r="AC2762" i="12"/>
  <c r="AC2476" i="12"/>
  <c r="AD2182" i="12"/>
  <c r="AC1993" i="12"/>
  <c r="AC1812" i="12"/>
  <c r="AE1609" i="12"/>
  <c r="AC1309" i="12"/>
  <c r="AC1143" i="12"/>
  <c r="AD779" i="12"/>
  <c r="AD430" i="12"/>
  <c r="AE324" i="12"/>
  <c r="AD270" i="12"/>
  <c r="AD183" i="12"/>
  <c r="AD152" i="12"/>
  <c r="AE100" i="12"/>
  <c r="AD51" i="12"/>
  <c r="AE2954" i="12"/>
  <c r="AE2821" i="12"/>
  <c r="AE2762" i="12"/>
  <c r="AE2367" i="12"/>
  <c r="AD2223" i="12"/>
  <c r="AD2155" i="12"/>
  <c r="AD2005" i="12"/>
  <c r="AD1896" i="12"/>
  <c r="AC1797" i="12"/>
  <c r="AE1733" i="12"/>
  <c r="AC1591" i="12"/>
  <c r="AC1433" i="12"/>
  <c r="AC1338" i="12"/>
  <c r="AE1255" i="12"/>
  <c r="AC1190" i="12"/>
  <c r="AE1099" i="12"/>
  <c r="AD834" i="12"/>
  <c r="AD700" i="12"/>
  <c r="AE426" i="12"/>
  <c r="AD2992" i="12"/>
  <c r="AC2931" i="12"/>
  <c r="AC2470" i="12"/>
  <c r="AD2178" i="12"/>
  <c r="AD1733" i="12"/>
  <c r="AE1563" i="12"/>
  <c r="AC1443" i="12"/>
  <c r="AC1213" i="12"/>
  <c r="AE2910" i="12"/>
  <c r="AC2788" i="12"/>
  <c r="AD2462" i="12"/>
  <c r="AE2358" i="12"/>
  <c r="AD1955" i="12"/>
  <c r="AC1455" i="12"/>
  <c r="AE2803" i="12"/>
  <c r="AE2312" i="12"/>
  <c r="AD1966" i="12"/>
  <c r="AE1654" i="12"/>
  <c r="AE552" i="12"/>
  <c r="AE1046" i="12"/>
  <c r="AD2807" i="12"/>
  <c r="AC369" i="12"/>
  <c r="AD1385" i="12"/>
  <c r="AE2122" i="12"/>
  <c r="AE860" i="12"/>
  <c r="AD384" i="12"/>
  <c r="AE1091" i="12"/>
  <c r="AC490" i="12"/>
  <c r="AE2418" i="12"/>
  <c r="AD135" i="12"/>
  <c r="AE294" i="12"/>
  <c r="AC984" i="12"/>
  <c r="AE1570" i="12"/>
  <c r="AD1091" i="12"/>
  <c r="AD1062" i="12"/>
  <c r="AE2978" i="12"/>
  <c r="AD1162" i="12"/>
  <c r="AE2684" i="12"/>
  <c r="AD2957" i="12"/>
  <c r="AE1082" i="12"/>
  <c r="AC2684" i="12"/>
  <c r="AC2781" i="12"/>
  <c r="AD2655" i="12"/>
  <c r="AE2330" i="12"/>
  <c r="AD490" i="12"/>
  <c r="AC1970" i="12"/>
  <c r="AE2731" i="12"/>
  <c r="AD750" i="12"/>
  <c r="AD2738" i="12"/>
  <c r="AC1091" i="12"/>
  <c r="AE957" i="12"/>
  <c r="AE1876" i="12"/>
  <c r="AD125" i="12"/>
  <c r="AD784" i="12"/>
  <c r="AC796" i="12"/>
  <c r="AD2883" i="12"/>
  <c r="AD1250" i="12"/>
  <c r="AD327" i="12"/>
  <c r="AE45" i="12"/>
  <c r="AC1052" i="12"/>
  <c r="AC732" i="12"/>
  <c r="AC533" i="12"/>
  <c r="AD374" i="12"/>
  <c r="AC2875" i="12"/>
  <c r="AD2072" i="12"/>
  <c r="AE1308" i="12"/>
  <c r="AD732" i="12"/>
  <c r="AE2996" i="12"/>
  <c r="AE2143" i="12"/>
  <c r="AC1325" i="12"/>
  <c r="AD1158" i="12"/>
  <c r="AE2017" i="12"/>
  <c r="AD1242" i="12"/>
  <c r="AC703" i="12"/>
  <c r="AC2447" i="12"/>
  <c r="AE2226" i="12"/>
  <c r="AE1716" i="12"/>
  <c r="AE1349" i="12"/>
  <c r="AE350" i="12"/>
  <c r="AC2858" i="12"/>
  <c r="AC2311" i="12"/>
  <c r="AD2096" i="12"/>
  <c r="AC594" i="12"/>
  <c r="AD867" i="12"/>
  <c r="AD1545" i="12"/>
  <c r="AD2832" i="12"/>
  <c r="AE1181" i="12"/>
  <c r="AD897" i="12"/>
  <c r="AC25" i="12"/>
  <c r="AD999" i="12"/>
  <c r="AE710" i="12"/>
  <c r="AC600" i="12"/>
  <c r="AD350" i="12"/>
  <c r="AE2901" i="12"/>
  <c r="AE2719" i="12"/>
  <c r="AE2139" i="12"/>
  <c r="AC1649" i="12"/>
  <c r="AD1345" i="12"/>
  <c r="AC695" i="12"/>
  <c r="AE2824" i="12"/>
  <c r="AC2170" i="12"/>
  <c r="AE1996" i="12"/>
  <c r="AC1691" i="12"/>
  <c r="AE1353" i="12"/>
  <c r="AE1146" i="12"/>
  <c r="AC2226" i="12"/>
  <c r="AE1337" i="12"/>
  <c r="AE761" i="12"/>
  <c r="AE452" i="12"/>
  <c r="AC142" i="12"/>
  <c r="AD2773" i="12"/>
  <c r="AD1918" i="12"/>
  <c r="AD1653" i="12"/>
  <c r="AC1321" i="12"/>
  <c r="AE1238" i="12"/>
  <c r="AD1052" i="12"/>
  <c r="AE2974" i="12"/>
  <c r="AC2883" i="12"/>
  <c r="AC2832" i="12"/>
  <c r="AD2761" i="12"/>
  <c r="AE2479" i="12"/>
  <c r="AD2366" i="12"/>
  <c r="AC2189" i="12"/>
  <c r="AD2139" i="12"/>
  <c r="AD1282" i="12"/>
  <c r="AC317" i="12"/>
  <c r="AD1045" i="12"/>
  <c r="AC866" i="12"/>
  <c r="AD903" i="12"/>
  <c r="AD824" i="12"/>
  <c r="AE948" i="12"/>
  <c r="AC1269" i="12"/>
  <c r="AC392" i="12"/>
  <c r="AC914" i="12"/>
  <c r="AD624" i="12"/>
  <c r="AE1074" i="12"/>
  <c r="AC2073" i="12"/>
  <c r="AC2005" i="12"/>
  <c r="AE1790" i="12"/>
  <c r="AC1752" i="12"/>
  <c r="AD1697" i="12"/>
  <c r="AC1654" i="12"/>
  <c r="AD1559" i="12"/>
  <c r="AE1499" i="12"/>
  <c r="AD1350" i="12"/>
  <c r="AC1251" i="12"/>
  <c r="AE3086" i="12"/>
  <c r="AC2992" i="12"/>
  <c r="AE2927" i="12"/>
  <c r="AE2876" i="12"/>
  <c r="AD2825" i="12"/>
  <c r="AE2770" i="12"/>
  <c r="AC2720" i="12"/>
  <c r="AE2466" i="12"/>
  <c r="AD2415" i="12"/>
  <c r="AD2353" i="12"/>
  <c r="AD2258" i="12"/>
  <c r="AE2186" i="12"/>
  <c r="AC2159" i="12"/>
  <c r="AC2097" i="12"/>
  <c r="AC2010" i="12"/>
  <c r="AE1966" i="12"/>
  <c r="AC1926" i="12"/>
  <c r="AE1839" i="12"/>
  <c r="AD1790" i="12"/>
  <c r="AE1757" i="12"/>
  <c r="AC1733" i="12"/>
  <c r="AD1701" i="12"/>
  <c r="AD1646" i="12"/>
  <c r="AD1563" i="12"/>
  <c r="AE1503" i="12"/>
  <c r="AE1433" i="12"/>
  <c r="AE1362" i="12"/>
  <c r="AC1330" i="12"/>
  <c r="AE1279" i="12"/>
  <c r="AC1239" i="12"/>
  <c r="AE1190" i="12"/>
  <c r="AC1159" i="12"/>
  <c r="AE1107" i="12"/>
  <c r="AD1004" i="12"/>
  <c r="AE924" i="12"/>
  <c r="AE714" i="12"/>
  <c r="AD660" i="12"/>
  <c r="AE548" i="12"/>
  <c r="AC514" i="12"/>
  <c r="AD449" i="12"/>
  <c r="AC375" i="12"/>
  <c r="AC3054" i="12"/>
  <c r="AC2975" i="12"/>
  <c r="AC2906" i="12"/>
  <c r="AD2851" i="12"/>
  <c r="AC2825" i="12"/>
  <c r="AD2799" i="12"/>
  <c r="AD2770" i="12"/>
  <c r="AD2731" i="12"/>
  <c r="AE2470" i="12"/>
  <c r="AD2448" i="12"/>
  <c r="AC2326" i="12"/>
  <c r="AC2282" i="12"/>
  <c r="AE2223" i="12"/>
  <c r="AD2186" i="12"/>
  <c r="AC2163" i="12"/>
  <c r="AC2115" i="12"/>
  <c r="AE2073" i="12"/>
  <c r="AD2018" i="12"/>
  <c r="AC1997" i="12"/>
  <c r="AC1955" i="12"/>
  <c r="AE1919" i="12"/>
  <c r="AD1891" i="12"/>
  <c r="AD1839" i="12"/>
  <c r="AD1797" i="12"/>
  <c r="AC1772" i="12"/>
  <c r="AE1752" i="12"/>
  <c r="AD1725" i="12"/>
  <c r="AC1701" i="12"/>
  <c r="AE1614" i="12"/>
  <c r="AD1591" i="12"/>
  <c r="AD1549" i="12"/>
  <c r="AD1503" i="12"/>
  <c r="AC1428" i="12"/>
  <c r="AE1368" i="12"/>
  <c r="AD1338" i="12"/>
  <c r="AC1318" i="12"/>
  <c r="AE1251" i="12"/>
  <c r="AD1231" i="12"/>
  <c r="AC1205" i="12"/>
  <c r="AE1178" i="12"/>
  <c r="AE1137" i="12"/>
  <c r="AC934" i="12"/>
  <c r="AE898" i="12"/>
  <c r="AD729" i="12"/>
  <c r="AD696" i="12"/>
  <c r="AC560" i="12"/>
  <c r="AE534" i="12"/>
  <c r="AD483" i="12"/>
  <c r="AC449" i="12"/>
  <c r="AE411" i="12"/>
  <c r="AD324" i="12"/>
  <c r="AD205" i="12"/>
  <c r="AD170" i="12"/>
  <c r="AE107" i="12"/>
  <c r="AE59" i="12"/>
  <c r="AD26" i="12"/>
  <c r="AE1678" i="12"/>
  <c r="AE1293" i="12"/>
  <c r="AC938" i="12"/>
  <c r="AC1262" i="12"/>
  <c r="AC1057" i="12"/>
  <c r="AD369" i="12"/>
  <c r="AC1030" i="12"/>
  <c r="AC571" i="12"/>
  <c r="AD913" i="12"/>
  <c r="AD1074" i="12"/>
  <c r="AC948" i="12"/>
  <c r="AC664" i="12"/>
  <c r="AC669" i="12"/>
  <c r="AE391" i="12"/>
  <c r="AC80" i="12"/>
  <c r="AC957" i="12"/>
  <c r="AC311" i="12"/>
  <c r="AE1590" i="12"/>
  <c r="AD1519" i="12"/>
  <c r="AC1373" i="12"/>
  <c r="AC1288" i="12"/>
  <c r="AC1224" i="12"/>
  <c r="AC1098" i="12"/>
  <c r="AD841" i="12"/>
  <c r="AC736" i="12"/>
  <c r="AD517" i="12"/>
  <c r="AC425" i="12"/>
  <c r="AC2920" i="12"/>
  <c r="AE2858" i="12"/>
  <c r="AE2773" i="12"/>
  <c r="AD2691" i="12"/>
  <c r="AE2154" i="12"/>
  <c r="AD2038" i="12"/>
  <c r="AC1720" i="12"/>
  <c r="AC1333" i="12"/>
  <c r="AD1246" i="12"/>
  <c r="AE1052" i="12"/>
  <c r="AE833" i="12"/>
  <c r="AE699" i="12"/>
  <c r="AC541" i="12"/>
  <c r="AC478" i="12"/>
  <c r="AC380" i="12"/>
  <c r="AD188" i="12"/>
  <c r="AD99" i="12"/>
  <c r="AC577" i="12"/>
  <c r="AC564" i="12"/>
  <c r="AD391" i="12"/>
  <c r="AC1417" i="12"/>
  <c r="AE740" i="12"/>
  <c r="AE588" i="12"/>
  <c r="AE903" i="12"/>
  <c r="AC681" i="12"/>
  <c r="AD669" i="12"/>
  <c r="AE85" i="12"/>
  <c r="AD1299" i="12"/>
  <c r="AD578" i="12"/>
  <c r="AC873" i="12"/>
  <c r="AD2122" i="12"/>
  <c r="AC588" i="12"/>
  <c r="AE283" i="12"/>
  <c r="AE824" i="12"/>
  <c r="AD861" i="12"/>
  <c r="AC117" i="12"/>
  <c r="AE873" i="12"/>
  <c r="AC976" i="12"/>
  <c r="AE317" i="12"/>
  <c r="AD1632" i="12"/>
  <c r="AD2820" i="12"/>
  <c r="AD2315" i="12"/>
  <c r="AE2197" i="12"/>
  <c r="AE1929" i="12"/>
  <c r="AD1811" i="12"/>
  <c r="AE1519" i="12"/>
  <c r="AD2996" i="12"/>
  <c r="AC2935" i="12"/>
  <c r="AD2866" i="12"/>
  <c r="AC2820" i="12"/>
  <c r="AC2777" i="12"/>
  <c r="AD2479" i="12"/>
  <c r="AD2396" i="12"/>
  <c r="AC2315" i="12"/>
  <c r="AC2193" i="12"/>
  <c r="AD2143" i="12"/>
  <c r="AE2068" i="12"/>
  <c r="AE2000" i="12"/>
  <c r="AD1863" i="12"/>
  <c r="AE1796" i="12"/>
  <c r="AE1704" i="12"/>
  <c r="AD1603" i="12"/>
  <c r="AC1402" i="12"/>
  <c r="AE1321" i="12"/>
  <c r="AE1230" i="12"/>
  <c r="AE1150" i="12"/>
  <c r="AD608" i="12"/>
  <c r="AE500" i="12"/>
  <c r="AD2979" i="12"/>
  <c r="AD2909" i="12"/>
  <c r="AE2816" i="12"/>
  <c r="AC2724" i="12"/>
  <c r="AC2143" i="12"/>
  <c r="AC2048" i="12"/>
  <c r="AD2000" i="12"/>
  <c r="AD1704" i="12"/>
  <c r="AD1566" i="12"/>
  <c r="AE1474" i="12"/>
  <c r="AD1361" i="12"/>
  <c r="AC1274" i="12"/>
  <c r="AD1208" i="12"/>
  <c r="AE1154" i="12"/>
  <c r="AC1003" i="12"/>
  <c r="AE732" i="12"/>
  <c r="AE600" i="12"/>
  <c r="AD452" i="12"/>
  <c r="AE327" i="12"/>
  <c r="AD570" i="12"/>
  <c r="AE913" i="12"/>
  <c r="AD594" i="12"/>
  <c r="AE1262" i="12"/>
  <c r="AE669" i="12"/>
  <c r="AC85" i="12"/>
  <c r="AD937" i="12"/>
  <c r="AD317" i="12"/>
  <c r="AD944" i="12"/>
  <c r="AD2858" i="12"/>
  <c r="AE2777" i="12"/>
  <c r="AE2276" i="12"/>
  <c r="AE2009" i="12"/>
  <c r="AE1766" i="12"/>
  <c r="AE1329" i="12"/>
  <c r="AC1106" i="12"/>
  <c r="AE604" i="12"/>
  <c r="AD533" i="12"/>
  <c r="AC452" i="12"/>
  <c r="AE301" i="12"/>
  <c r="AC155" i="12"/>
  <c r="AC99" i="12"/>
  <c r="AC54" i="12"/>
  <c r="AD2458" i="12"/>
  <c r="AE1242" i="12"/>
  <c r="AE1003" i="12"/>
  <c r="AE933" i="12"/>
  <c r="AD736" i="12"/>
  <c r="AE691" i="12"/>
  <c r="AD604" i="12"/>
  <c r="AC551" i="12"/>
  <c r="AE517" i="12"/>
  <c r="AE448" i="12"/>
  <c r="AD425" i="12"/>
  <c r="AE354" i="12"/>
  <c r="AD301" i="12"/>
  <c r="AD196" i="12"/>
  <c r="AC161" i="12"/>
  <c r="AD45" i="12"/>
  <c r="AD3035" i="12"/>
  <c r="AE2739" i="12"/>
  <c r="AE2193" i="12"/>
  <c r="AD2092" i="12"/>
  <c r="AC2017" i="12"/>
  <c r="AD1691" i="12"/>
  <c r="AC1548" i="12"/>
  <c r="AE1402" i="12"/>
  <c r="AD1325" i="12"/>
  <c r="AD1234" i="12"/>
  <c r="AD1177" i="12"/>
  <c r="AE537" i="12"/>
  <c r="AC433" i="12"/>
  <c r="AE3011" i="12"/>
  <c r="AE2920" i="12"/>
  <c r="AC2816" i="12"/>
  <c r="AC2757" i="12"/>
  <c r="AE2461" i="12"/>
  <c r="AE2181" i="12"/>
  <c r="AC2092" i="12"/>
  <c r="AC1728" i="12"/>
  <c r="AC1594" i="12"/>
  <c r="AD1512" i="12"/>
  <c r="AD1373" i="12"/>
  <c r="AC1304" i="12"/>
  <c r="AC1234" i="12"/>
  <c r="AC1177" i="12"/>
  <c r="AD1142" i="12"/>
  <c r="AC2761" i="12"/>
  <c r="AD2181" i="12"/>
  <c r="AC1811" i="12"/>
  <c r="AC1308" i="12"/>
  <c r="AC1142" i="12"/>
  <c r="AD778" i="12"/>
  <c r="AD429" i="12"/>
  <c r="AE323" i="12"/>
  <c r="AD269" i="12"/>
  <c r="AD182" i="12"/>
  <c r="AE99" i="12"/>
  <c r="AE2953" i="12"/>
  <c r="AE2820" i="12"/>
  <c r="AE2761" i="12"/>
  <c r="AE2366" i="12"/>
  <c r="AD2154" i="12"/>
  <c r="AD2004" i="12"/>
  <c r="AC1796" i="12"/>
  <c r="AE1732" i="12"/>
  <c r="AC1590" i="12"/>
  <c r="AC1337" i="12"/>
  <c r="AE1254" i="12"/>
  <c r="AC1189" i="12"/>
  <c r="AE1098" i="12"/>
  <c r="AD833" i="12"/>
  <c r="AD699" i="12"/>
  <c r="AE425" i="12"/>
  <c r="AC2930" i="12"/>
  <c r="AC2469" i="12"/>
  <c r="AD2177" i="12"/>
  <c r="AD1732" i="12"/>
  <c r="AE1562" i="12"/>
  <c r="AC1212" i="12"/>
  <c r="AE2909" i="12"/>
  <c r="AC2792" i="12"/>
  <c r="AD2461" i="12"/>
  <c r="AE2802" i="12"/>
  <c r="AE2311" i="12"/>
  <c r="AE1653" i="12"/>
  <c r="AE551" i="12"/>
  <c r="AE1045" i="12"/>
  <c r="AD2806" i="12"/>
  <c r="AC368" i="12"/>
  <c r="AD744" i="12"/>
  <c r="AE664" i="12"/>
  <c r="AD312" i="12"/>
  <c r="AC2400" i="12"/>
  <c r="AC1657" i="12"/>
  <c r="AD1867" i="12"/>
  <c r="AD2047" i="12"/>
  <c r="AE192" i="12"/>
  <c r="AE783" i="12"/>
  <c r="AD2709" i="12"/>
  <c r="AE1970" i="12"/>
  <c r="AD2400" i="12"/>
  <c r="AC2841" i="12"/>
  <c r="AC2655" i="12"/>
  <c r="AD2418" i="12"/>
  <c r="AE1223" i="12"/>
  <c r="AD2913" i="12"/>
  <c r="AD18" i="12"/>
  <c r="AC1570" i="12"/>
  <c r="AE1483" i="12"/>
  <c r="AE1162" i="12"/>
  <c r="AE2037" i="12"/>
  <c r="AD1530" i="12"/>
  <c r="AD1570" i="12"/>
  <c r="AC2418" i="12"/>
  <c r="AC2642" i="12"/>
  <c r="AE18" i="12"/>
  <c r="AD63" i="12"/>
  <c r="AC192" i="12"/>
  <c r="AD1657" i="12"/>
  <c r="AD160" i="12"/>
  <c r="AC2798" i="12"/>
  <c r="AC1502" i="12"/>
  <c r="AC547" i="12"/>
  <c r="AC204" i="12"/>
  <c r="AC70" i="12"/>
  <c r="AE919" i="12"/>
  <c r="AE608" i="12"/>
  <c r="AE478" i="12"/>
  <c r="AE305" i="12"/>
  <c r="AC2769" i="12"/>
  <c r="AD2311" i="12"/>
  <c r="AD1594" i="12"/>
  <c r="AE1158" i="12"/>
  <c r="AE2765" i="12"/>
  <c r="AD2193" i="12"/>
  <c r="AE1863" i="12"/>
  <c r="AD1716" i="12"/>
  <c r="AD1254" i="12"/>
  <c r="AC1859" i="12"/>
  <c r="AD933" i="12"/>
  <c r="AD305" i="12"/>
  <c r="AC45" i="12"/>
  <c r="AC2753" i="12"/>
  <c r="AD2170" i="12"/>
  <c r="AD1781" i="12"/>
  <c r="AE1288" i="12"/>
  <c r="AC2802" i="12"/>
  <c r="AE2162" i="12"/>
  <c r="AD1056" i="12"/>
  <c r="AD1688" i="12"/>
  <c r="AD2757" i="12"/>
  <c r="AC1838" i="12"/>
  <c r="AD1367" i="12"/>
  <c r="AD600" i="12"/>
  <c r="AD58" i="12"/>
  <c r="AC2773" i="12"/>
  <c r="AD1308" i="12"/>
  <c r="AD1098" i="12"/>
  <c r="AE757" i="12"/>
  <c r="AE659" i="12"/>
  <c r="AE541" i="12"/>
  <c r="AC457" i="12"/>
  <c r="AC41" i="12"/>
  <c r="AC2828" i="12"/>
  <c r="AC2465" i="12"/>
  <c r="AC2000" i="12"/>
  <c r="AD1708" i="12"/>
  <c r="AE1558" i="12"/>
  <c r="AC1246" i="12"/>
  <c r="AD1136" i="12"/>
  <c r="AC482" i="12"/>
  <c r="AD2935" i="12"/>
  <c r="AD2719" i="12"/>
  <c r="AE2114" i="12"/>
  <c r="AE1909" i="12"/>
  <c r="AD1288" i="12"/>
  <c r="AE1185" i="12"/>
  <c r="AD2905" i="12"/>
  <c r="AE2088" i="12"/>
  <c r="AD1102" i="12"/>
  <c r="AC350" i="12"/>
  <c r="AE188" i="12"/>
  <c r="AE54" i="12"/>
  <c r="AD2930" i="12"/>
  <c r="AD2469" i="12"/>
  <c r="AD2189" i="12"/>
  <c r="AC2068" i="12"/>
  <c r="AC1819" i="12"/>
  <c r="AC1566" i="12"/>
  <c r="AE736" i="12"/>
  <c r="AC1919" i="12"/>
  <c r="AD2884" i="12"/>
  <c r="AC2799" i="12"/>
  <c r="AD2697" i="12"/>
  <c r="AD1986" i="12"/>
  <c r="AC1891" i="12"/>
  <c r="AE1786" i="12"/>
  <c r="AC1705" i="12"/>
  <c r="AD1614" i="12"/>
  <c r="AC1503" i="12"/>
  <c r="AD1251" i="12"/>
  <c r="AC924" i="12"/>
  <c r="AC729" i="12"/>
  <c r="AC548" i="12"/>
  <c r="AD328" i="12"/>
  <c r="AC205" i="12"/>
  <c r="AE143" i="12"/>
  <c r="AC71" i="12"/>
  <c r="AE46" i="12"/>
  <c r="AC3091" i="12"/>
  <c r="AD2227" i="12"/>
  <c r="AC1509" i="12"/>
  <c r="AD1182" i="12"/>
  <c r="AC1053" i="12"/>
  <c r="AE920" i="12"/>
  <c r="AC733" i="12"/>
  <c r="AC700" i="12"/>
  <c r="AE609" i="12"/>
  <c r="AD556" i="12"/>
  <c r="AC534" i="12"/>
  <c r="AE479" i="12"/>
  <c r="AE430" i="12"/>
  <c r="AD375" i="12"/>
  <c r="AE306" i="12"/>
  <c r="AE201" i="12"/>
  <c r="AE152" i="12"/>
  <c r="AE51" i="12"/>
  <c r="AE2936" i="12"/>
  <c r="AC2876" i="12"/>
  <c r="AC2770" i="12"/>
  <c r="AC2692" i="12"/>
  <c r="AE2409" i="12"/>
  <c r="AD2312" i="12"/>
  <c r="AE2178" i="12"/>
  <c r="AD2073" i="12"/>
  <c r="AE1906" i="12"/>
  <c r="AC1747" i="12"/>
  <c r="AE1683" i="12"/>
  <c r="AD1595" i="12"/>
  <c r="AE1495" i="12"/>
  <c r="AC1392" i="12"/>
  <c r="AE1309" i="12"/>
  <c r="AD1213" i="12"/>
  <c r="AE1159" i="12"/>
  <c r="AD733" i="12"/>
  <c r="AE514" i="12"/>
  <c r="AD411" i="12"/>
  <c r="AE2997" i="12"/>
  <c r="AD2902" i="12"/>
  <c r="AE2766" i="12"/>
  <c r="AC2697" i="12"/>
  <c r="AE2444" i="12"/>
  <c r="AD2347" i="12"/>
  <c r="AD2194" i="12"/>
  <c r="AE2144" i="12"/>
  <c r="AC2022" i="12"/>
  <c r="AD1950" i="12"/>
  <c r="AE1864" i="12"/>
  <c r="AE1772" i="12"/>
  <c r="AD1717" i="12"/>
  <c r="AE1604" i="12"/>
  <c r="AD1495" i="12"/>
  <c r="AC1398" i="12"/>
  <c r="AC1326" i="12"/>
  <c r="AD1255" i="12"/>
  <c r="AD1159" i="12"/>
  <c r="AE1103" i="12"/>
  <c r="AC2434" i="12"/>
  <c r="AE2151" i="12"/>
  <c r="AE2018" i="12"/>
  <c r="AC1860" i="12"/>
  <c r="AD1721" i="12"/>
  <c r="AC1513" i="12"/>
  <c r="AD1243" i="12"/>
  <c r="AD934" i="12"/>
  <c r="AC704" i="12"/>
  <c r="AE529" i="12"/>
  <c r="AD381" i="12"/>
  <c r="AD306" i="12"/>
  <c r="AD201" i="12"/>
  <c r="AC179" i="12"/>
  <c r="AC112" i="12"/>
  <c r="AC46" i="12"/>
  <c r="AE2992" i="12"/>
  <c r="AC2813" i="12"/>
  <c r="AC2754" i="12"/>
  <c r="AC2448" i="12"/>
  <c r="AE2316" i="12"/>
  <c r="AE2227" i="12"/>
  <c r="AD2174" i="12"/>
  <c r="AE2097" i="12"/>
  <c r="AD2022" i="12"/>
  <c r="AE1950" i="12"/>
  <c r="AD1856" i="12"/>
  <c r="AD1782" i="12"/>
  <c r="AE1717" i="12"/>
  <c r="AE1600" i="12"/>
  <c r="AD1509" i="12"/>
  <c r="AE1350" i="12"/>
  <c r="AE1289" i="12"/>
  <c r="AC1209" i="12"/>
  <c r="AC762" i="12"/>
  <c r="AE655" i="12"/>
  <c r="AE351" i="12"/>
  <c r="AC2898" i="12"/>
  <c r="AC2859" i="12"/>
  <c r="AC2803" i="12"/>
  <c r="AE2728" i="12"/>
  <c r="AE2415" i="12"/>
  <c r="AC2312" i="12"/>
  <c r="AE2258" i="12"/>
  <c r="AE2163" i="12"/>
  <c r="AD2097" i="12"/>
  <c r="AE1299" i="12"/>
  <c r="AE80" i="12"/>
  <c r="AE312" i="12"/>
  <c r="AC595" i="12"/>
  <c r="AE2655" i="12"/>
  <c r="AD873" i="12"/>
  <c r="AD1057" i="12"/>
  <c r="AC277" i="12"/>
  <c r="AD823" i="12"/>
  <c r="AE944" i="12"/>
  <c r="AC1268" i="12"/>
  <c r="AC391" i="12"/>
  <c r="AC913" i="12"/>
  <c r="AC2072" i="12"/>
  <c r="AC2004" i="12"/>
  <c r="AC1918" i="12"/>
  <c r="AE1789" i="12"/>
  <c r="AC1653" i="12"/>
  <c r="AD1558" i="12"/>
  <c r="AE1498" i="12"/>
  <c r="AD1349" i="12"/>
  <c r="AC1250" i="12"/>
  <c r="AE2875" i="12"/>
  <c r="AD2824" i="12"/>
  <c r="AE2769" i="12"/>
  <c r="AC2719" i="12"/>
  <c r="AE2465" i="12"/>
  <c r="AD2413" i="12"/>
  <c r="AC2302" i="12"/>
  <c r="AE2185" i="12"/>
  <c r="AC2158" i="12"/>
  <c r="AC2096" i="12"/>
  <c r="AC2009" i="12"/>
  <c r="AE1838" i="12"/>
  <c r="AD1789" i="12"/>
  <c r="AC1732" i="12"/>
  <c r="AD1700" i="12"/>
  <c r="AD1562" i="12"/>
  <c r="AE1502" i="12"/>
  <c r="AE1361" i="12"/>
  <c r="AC1329" i="12"/>
  <c r="AE1278" i="12"/>
  <c r="AC1238" i="12"/>
  <c r="AE1189" i="12"/>
  <c r="AC1158" i="12"/>
  <c r="AE1106" i="12"/>
  <c r="AD1003" i="12"/>
  <c r="AE923" i="12"/>
  <c r="AC754" i="12"/>
  <c r="AE715" i="12"/>
  <c r="AD659" i="12"/>
  <c r="AE547" i="12"/>
  <c r="AD448" i="12"/>
  <c r="AC374" i="12"/>
  <c r="AC3053" i="12"/>
  <c r="AC2974" i="12"/>
  <c r="AC2940" i="12"/>
  <c r="AC2905" i="12"/>
  <c r="AD2850" i="12"/>
  <c r="AC2824" i="12"/>
  <c r="AD2798" i="12"/>
  <c r="AD2769" i="12"/>
  <c r="AD2732" i="12"/>
  <c r="AE2469" i="12"/>
  <c r="AD2447" i="12"/>
  <c r="AC2374" i="12"/>
  <c r="AD2185" i="12"/>
  <c r="AC2162" i="12"/>
  <c r="AC2114" i="12"/>
  <c r="AE2072" i="12"/>
  <c r="AD2017" i="12"/>
  <c r="AC1996" i="12"/>
  <c r="AE1918" i="12"/>
  <c r="AD1838" i="12"/>
  <c r="AD1796" i="12"/>
  <c r="AD1724" i="12"/>
  <c r="AC1700" i="12"/>
  <c r="AD1590" i="12"/>
  <c r="AD1548" i="12"/>
  <c r="AD1502" i="12"/>
  <c r="AC1427" i="12"/>
  <c r="AE1367" i="12"/>
  <c r="AD1337" i="12"/>
  <c r="AE1250" i="12"/>
  <c r="AD1230" i="12"/>
  <c r="AC1204" i="12"/>
  <c r="AE1177" i="12"/>
  <c r="AE1136" i="12"/>
  <c r="AC933" i="12"/>
  <c r="AE897" i="12"/>
  <c r="AD728" i="12"/>
  <c r="AD695" i="12"/>
  <c r="AC559" i="12"/>
  <c r="AE533" i="12"/>
  <c r="AD482" i="12"/>
  <c r="AC448" i="12"/>
  <c r="AD323" i="12"/>
  <c r="AD204" i="12"/>
  <c r="AD171" i="12"/>
  <c r="AE58" i="12"/>
  <c r="AD25" i="12"/>
  <c r="AE1292" i="12"/>
  <c r="AC937" i="12"/>
  <c r="AE2862" i="12"/>
  <c r="AC1056" i="12"/>
  <c r="AD368" i="12"/>
  <c r="AE1030" i="12"/>
  <c r="AC1023" i="12"/>
  <c r="AC570" i="12"/>
  <c r="AD2781" i="12"/>
  <c r="AE1410" i="12"/>
  <c r="AC824" i="12"/>
  <c r="AC944" i="12"/>
  <c r="AC663" i="12"/>
  <c r="AC345" i="12"/>
  <c r="AE160" i="12"/>
  <c r="AC76" i="12"/>
  <c r="AC744" i="12"/>
  <c r="AD80" i="12"/>
  <c r="AE1981" i="12"/>
  <c r="AE1725" i="12"/>
  <c r="AC1641" i="12"/>
  <c r="AC1559" i="12"/>
  <c r="AD1428" i="12"/>
  <c r="AD1334" i="12"/>
  <c r="AE1247" i="12"/>
  <c r="AC1199" i="12"/>
  <c r="AC1000" i="12"/>
  <c r="AD758" i="12"/>
  <c r="AC556" i="12"/>
  <c r="AC464" i="12"/>
  <c r="AE156" i="12"/>
  <c r="AC2997" i="12"/>
  <c r="AE2898" i="12"/>
  <c r="AD2829" i="12"/>
  <c r="AC2766" i="12"/>
  <c r="AE2363" i="12"/>
  <c r="AE2273" i="12"/>
  <c r="AE2190" i="12"/>
  <c r="AE2093" i="12"/>
  <c r="AC2014" i="12"/>
  <c r="AE1940" i="12"/>
  <c r="AC1790" i="12"/>
  <c r="AD1747" i="12"/>
  <c r="AE1692" i="12"/>
  <c r="AE1595" i="12"/>
  <c r="AE1346" i="12"/>
  <c r="AE1305" i="12"/>
  <c r="AE1195" i="12"/>
  <c r="AD924" i="12"/>
  <c r="AC758" i="12"/>
  <c r="AC660" i="12"/>
  <c r="AD501" i="12"/>
  <c r="AC306" i="12"/>
  <c r="AC152" i="12"/>
  <c r="AD55" i="12"/>
  <c r="AC861" i="12"/>
  <c r="AC385" i="12"/>
  <c r="AC1046" i="12"/>
  <c r="AE867" i="12"/>
  <c r="AC889" i="12"/>
  <c r="AC1293" i="12"/>
  <c r="AD332" i="12"/>
  <c r="AD565" i="12"/>
  <c r="AD1263" i="12"/>
  <c r="AC1074" i="12"/>
  <c r="AD1298" i="12"/>
  <c r="AD577" i="12"/>
  <c r="AC872" i="12"/>
  <c r="AE282" i="12"/>
  <c r="AE823" i="12"/>
  <c r="AD860" i="12"/>
  <c r="AE565" i="12"/>
  <c r="AE2841" i="12"/>
  <c r="AC2055" i="12"/>
  <c r="AE872" i="12"/>
  <c r="AE595" i="12"/>
  <c r="AD692" i="12"/>
  <c r="AE2906" i="12"/>
  <c r="AD2778" i="12"/>
  <c r="AE2353" i="12"/>
  <c r="AD2277" i="12"/>
  <c r="AC2155" i="12"/>
  <c r="AC2037" i="12"/>
  <c r="AD1993" i="12"/>
  <c r="AD1906" i="12"/>
  <c r="AC1782" i="12"/>
  <c r="AC1709" i="12"/>
  <c r="AC1614" i="12"/>
  <c r="AE1545" i="12"/>
  <c r="AC1368" i="12"/>
  <c r="AD1239" i="12"/>
  <c r="AD2975" i="12"/>
  <c r="AD2921" i="12"/>
  <c r="AE2829" i="12"/>
  <c r="AE2799" i="12"/>
  <c r="AD2766" i="12"/>
  <c r="AE2448" i="12"/>
  <c r="AC2347" i="12"/>
  <c r="AD2282" i="12"/>
  <c r="AE2218" i="12"/>
  <c r="AD2163" i="12"/>
  <c r="AD2115" i="12"/>
  <c r="AD2014" i="12"/>
  <c r="AD1930" i="12"/>
  <c r="AE1891" i="12"/>
  <c r="AE1820" i="12"/>
  <c r="AC1767" i="12"/>
  <c r="AD1742" i="12"/>
  <c r="AE1650" i="12"/>
  <c r="AE1567" i="12"/>
  <c r="AD1499" i="12"/>
  <c r="AD1354" i="12"/>
  <c r="AD1275" i="12"/>
  <c r="AD1186" i="12"/>
  <c r="AE910" i="12"/>
  <c r="AD711" i="12"/>
  <c r="AD542" i="12"/>
  <c r="AE483" i="12"/>
  <c r="AE2931" i="12"/>
  <c r="AD2876" i="12"/>
  <c r="AD2754" i="12"/>
  <c r="AD2466" i="12"/>
  <c r="AC2397" i="12"/>
  <c r="AD2167" i="12"/>
  <c r="AD2069" i="12"/>
  <c r="AE2022" i="12"/>
  <c r="AC1930" i="12"/>
  <c r="AE1856" i="12"/>
  <c r="AD1777" i="12"/>
  <c r="AE1729" i="12"/>
  <c r="AC1688" i="12"/>
  <c r="AC1583" i="12"/>
  <c r="AC1545" i="12"/>
  <c r="AC1499" i="12"/>
  <c r="AD1433" i="12"/>
  <c r="AD1322" i="12"/>
  <c r="AE1235" i="12"/>
  <c r="AC1186" i="12"/>
  <c r="AC1103" i="12"/>
  <c r="AD910" i="12"/>
  <c r="AC779" i="12"/>
  <c r="AC692" i="12"/>
  <c r="AD529" i="12"/>
  <c r="AC430" i="12"/>
  <c r="AE42" i="12"/>
  <c r="AE345" i="12"/>
  <c r="AC332" i="12"/>
  <c r="AD1418" i="12"/>
  <c r="AC1410" i="12"/>
  <c r="AD977" i="12"/>
  <c r="AD589" i="12"/>
  <c r="AC624" i="12"/>
  <c r="AE1283" i="12"/>
  <c r="AE332" i="12"/>
  <c r="AE1418" i="12"/>
  <c r="AE928" i="12"/>
  <c r="AE571" i="12"/>
  <c r="AE2970" i="12"/>
  <c r="AD2898" i="12"/>
  <c r="AD2817" i="12"/>
  <c r="AC2731" i="12"/>
  <c r="AC2358" i="12"/>
  <c r="AC2167" i="12"/>
  <c r="AC1966" i="12"/>
  <c r="AE1812" i="12"/>
  <c r="AD1729" i="12"/>
  <c r="AD1443" i="12"/>
  <c r="AD1155" i="12"/>
  <c r="AC910" i="12"/>
  <c r="AE704" i="12"/>
  <c r="AE556" i="12"/>
  <c r="AC501" i="12"/>
  <c r="AE375" i="12"/>
  <c r="AC189" i="12"/>
  <c r="AE112" i="12"/>
  <c r="AD42" i="12"/>
  <c r="AC1137" i="12"/>
  <c r="AD957" i="12"/>
  <c r="AC898" i="12"/>
  <c r="AC834" i="12"/>
  <c r="AD704" i="12"/>
  <c r="AD655" i="12"/>
  <c r="AE560" i="12"/>
  <c r="AD538" i="12"/>
  <c r="AD464" i="12"/>
  <c r="AE381" i="12"/>
  <c r="AC328" i="12"/>
  <c r="AE270" i="12"/>
  <c r="AE183" i="12"/>
  <c r="AD143" i="12"/>
  <c r="AC59" i="12"/>
  <c r="AD3091" i="12"/>
  <c r="AC2978" i="12"/>
  <c r="AC2851" i="12"/>
  <c r="AE2434" i="12"/>
  <c r="AE2159" i="12"/>
  <c r="AD2055" i="12"/>
  <c r="AC1981" i="12"/>
  <c r="AD1801" i="12"/>
  <c r="AC1725" i="12"/>
  <c r="AC1609" i="12"/>
  <c r="AE1513" i="12"/>
  <c r="AC1362" i="12"/>
  <c r="AC1279" i="12"/>
  <c r="AE1199" i="12"/>
  <c r="AC1151" i="12"/>
  <c r="AD458" i="12"/>
  <c r="AC324" i="12"/>
  <c r="AD2954" i="12"/>
  <c r="AD2887" i="12"/>
  <c r="AE2781" i="12"/>
  <c r="AD2684" i="12"/>
  <c r="AE2397" i="12"/>
  <c r="AE2326" i="12"/>
  <c r="AC2223" i="12"/>
  <c r="AD2159" i="12"/>
  <c r="AD2010" i="12"/>
  <c r="AD1926" i="12"/>
  <c r="AE1816" i="12"/>
  <c r="AC1763" i="12"/>
  <c r="AE1701" i="12"/>
  <c r="AE1646" i="12"/>
  <c r="AC1554" i="12"/>
  <c r="AE1428" i="12"/>
  <c r="AE1334" i="12"/>
  <c r="AE1275" i="12"/>
  <c r="AD1199" i="12"/>
  <c r="AC1155" i="12"/>
  <c r="AD3012" i="12"/>
  <c r="AC2705" i="12"/>
  <c r="AC1906" i="12"/>
  <c r="AE1747" i="12"/>
  <c r="AE1549" i="12"/>
  <c r="AE1209" i="12"/>
  <c r="AD920" i="12"/>
  <c r="AD560" i="12"/>
  <c r="AD355" i="12"/>
  <c r="AC302" i="12"/>
  <c r="AE205" i="12"/>
  <c r="AE170" i="12"/>
  <c r="AE135" i="12"/>
  <c r="AE71" i="12"/>
  <c r="AE26" i="12"/>
  <c r="AC2910" i="12"/>
  <c r="AD2803" i="12"/>
  <c r="AE2705" i="12"/>
  <c r="AD2273" i="12"/>
  <c r="AC2186" i="12"/>
  <c r="AC2089" i="12"/>
  <c r="AE1926" i="12"/>
  <c r="AE1860" i="12"/>
  <c r="AD1763" i="12"/>
  <c r="AE1697" i="12"/>
  <c r="AE1541" i="12"/>
  <c r="AE1374" i="12"/>
  <c r="AD1305" i="12"/>
  <c r="AC1231" i="12"/>
  <c r="AE1143" i="12"/>
  <c r="AE1000" i="12"/>
  <c r="AE721" i="12"/>
  <c r="AD552" i="12"/>
  <c r="AE3054" i="12"/>
  <c r="AD2970" i="12"/>
  <c r="AD2705" i="12"/>
  <c r="AE1955" i="12"/>
  <c r="AD1641" i="12"/>
  <c r="AC1483" i="12"/>
  <c r="AC1346" i="12"/>
  <c r="AC2954" i="12"/>
  <c r="AC2887" i="12"/>
  <c r="AD2728" i="12"/>
  <c r="AC2409" i="12"/>
  <c r="AC2178" i="12"/>
  <c r="AC1683" i="12"/>
  <c r="AD793" i="12"/>
  <c r="AC2480" i="12"/>
  <c r="AC2182" i="12"/>
  <c r="AD1820" i="12"/>
  <c r="AC1147" i="12"/>
  <c r="AC201" i="12"/>
  <c r="AC768" i="12"/>
  <c r="AD1269" i="12"/>
  <c r="AC283" i="12"/>
  <c r="AE578" i="12"/>
  <c r="AE2807" i="12"/>
  <c r="AD740" i="12"/>
  <c r="AE663" i="12"/>
  <c r="AD311" i="12"/>
  <c r="AE1269" i="12"/>
  <c r="AC1162" i="12"/>
  <c r="AE805" i="12"/>
  <c r="AD984" i="12"/>
  <c r="AE2400" i="12"/>
  <c r="AD2674" i="12"/>
  <c r="AE1013" i="12"/>
  <c r="AE2662" i="12"/>
  <c r="AC1875" i="12"/>
  <c r="AD1483" i="12"/>
  <c r="AD714" i="12"/>
  <c r="AE1530" i="12"/>
  <c r="AC2913" i="12"/>
  <c r="AD1013" i="12"/>
  <c r="AD1970" i="12"/>
  <c r="AC2738" i="12"/>
  <c r="AE2709" i="12"/>
  <c r="AD796" i="12"/>
  <c r="AC2957" i="12"/>
  <c r="AC2286" i="12"/>
  <c r="AC2129" i="12"/>
  <c r="AD1875" i="12"/>
  <c r="AE2081" i="12"/>
  <c r="AE837" i="12"/>
  <c r="AC294" i="12"/>
  <c r="AC170" i="12"/>
  <c r="AE2887" i="12"/>
  <c r="AD1223" i="12"/>
  <c r="AC1013" i="12"/>
  <c r="L265" i="12"/>
  <c r="T265" i="12" s="1"/>
  <c r="F264" i="12"/>
  <c r="L264" i="12" s="1"/>
  <c r="T264" i="12" s="1"/>
  <c r="N265" i="12"/>
  <c r="V265" i="12" s="1"/>
  <c r="H264" i="12"/>
  <c r="N264" i="12" s="1"/>
  <c r="V264" i="12" s="1"/>
  <c r="M265" i="12"/>
  <c r="U265" i="12" s="1"/>
  <c r="G264" i="12"/>
  <c r="L797" i="12"/>
  <c r="T797" i="12" s="1"/>
  <c r="M1658" i="12"/>
  <c r="U1658" i="12" s="1"/>
  <c r="M3095" i="12"/>
  <c r="U3095" i="12" s="1"/>
  <c r="L2330" i="12"/>
  <c r="T2330" i="12" s="1"/>
  <c r="L1876" i="12"/>
  <c r="T1876" i="12" s="1"/>
  <c r="N1868" i="12"/>
  <c r="V1868" i="12" s="1"/>
  <c r="M2026" i="12"/>
  <c r="U2026" i="12" s="1"/>
  <c r="H2025" i="12"/>
  <c r="N2025" i="12" s="1"/>
  <c r="V2025" i="12" s="1"/>
  <c r="G2372" i="12"/>
  <c r="M2372" i="12" s="1"/>
  <c r="U2372" i="12" s="1"/>
  <c r="F1081" i="12"/>
  <c r="L1081" i="12" s="1"/>
  <c r="T1081" i="12" s="1"/>
  <c r="H2372" i="12"/>
  <c r="N2372" i="12" s="1"/>
  <c r="V2372" i="12" s="1"/>
  <c r="F2662" i="12"/>
  <c r="L2662" i="12" s="1"/>
  <c r="T2662" i="12" s="1"/>
  <c r="L1868" i="12"/>
  <c r="T1868" i="12" s="1"/>
  <c r="L845" i="12"/>
  <c r="T845" i="12" s="1"/>
  <c r="H1875" i="12"/>
  <c r="N1875" i="12" s="1"/>
  <c r="V1875" i="12" s="1"/>
  <c r="F2285" i="12"/>
  <c r="L2285" i="12" s="1"/>
  <c r="T2285" i="12" s="1"/>
  <c r="M1459" i="12"/>
  <c r="U1459" i="12" s="1"/>
  <c r="M1876" i="12"/>
  <c r="U1876" i="12" s="1"/>
  <c r="H2036" i="12"/>
  <c r="N2036" i="12" s="1"/>
  <c r="V2036" i="12" s="1"/>
  <c r="G2708" i="12"/>
  <c r="M2708" i="12" s="1"/>
  <c r="U2708" i="12" s="1"/>
  <c r="G1472" i="12"/>
  <c r="M1472" i="12" s="1"/>
  <c r="U1472" i="12" s="1"/>
  <c r="M797" i="12"/>
  <c r="U797" i="12" s="1"/>
  <c r="N806" i="12"/>
  <c r="V806" i="12" s="1"/>
  <c r="N2663" i="12"/>
  <c r="V2663" i="12" s="1"/>
  <c r="F1969" i="12"/>
  <c r="L1969" i="12" s="1"/>
  <c r="T1969" i="12" s="1"/>
  <c r="G159" i="12"/>
  <c r="M159" i="12" s="1"/>
  <c r="U159" i="12" s="1"/>
  <c r="F187" i="12"/>
  <c r="L187" i="12" s="1"/>
  <c r="T187" i="12" s="1"/>
  <c r="F2641" i="12"/>
  <c r="L2641" i="12" s="1"/>
  <c r="T2641" i="12" s="1"/>
  <c r="F2952" i="12"/>
  <c r="L2952" i="12" s="1"/>
  <c r="T2952" i="12" s="1"/>
  <c r="N3114" i="12"/>
  <c r="V3114" i="12" s="1"/>
  <c r="F1022" i="12"/>
  <c r="L1022" i="12" s="1"/>
  <c r="T1022" i="12" s="1"/>
  <c r="F75" i="12"/>
  <c r="F74" i="12" s="1"/>
  <c r="L74" i="12" s="1"/>
  <c r="T74" i="12" s="1"/>
  <c r="G2036" i="12"/>
  <c r="G2035" i="12" s="1"/>
  <c r="M2035" i="12" s="1"/>
  <c r="U2035" i="12" s="1"/>
  <c r="H1022" i="12"/>
  <c r="N1022" i="12" s="1"/>
  <c r="V1022" i="12" s="1"/>
  <c r="G2395" i="12"/>
  <c r="M2395" i="12" s="1"/>
  <c r="U2395" i="12" s="1"/>
  <c r="M1868" i="12"/>
  <c r="U1868" i="12" s="1"/>
  <c r="L1658" i="12"/>
  <c r="T1658" i="12" s="1"/>
  <c r="N784" i="12"/>
  <c r="V784" i="12" s="1"/>
  <c r="G2973" i="12"/>
  <c r="M2973" i="12" s="1"/>
  <c r="U2973" i="12" s="1"/>
  <c r="H2329" i="12"/>
  <c r="N2329" i="12" s="1"/>
  <c r="V2329" i="12" s="1"/>
  <c r="G2952" i="12"/>
  <c r="M2952" i="12" s="1"/>
  <c r="U2952" i="12" s="1"/>
  <c r="H75" i="12"/>
  <c r="N75" i="12" s="1"/>
  <c r="V75" i="12" s="1"/>
  <c r="H343" i="12"/>
  <c r="N343" i="12" s="1"/>
  <c r="V343" i="12" s="1"/>
  <c r="F275" i="12"/>
  <c r="F274" i="12" s="1"/>
  <c r="L274" i="12" s="1"/>
  <c r="T274" i="12" s="1"/>
  <c r="F563" i="12"/>
  <c r="L563" i="12" s="1"/>
  <c r="T563" i="12" s="1"/>
  <c r="H983" i="12"/>
  <c r="N983" i="12" s="1"/>
  <c r="V983" i="12" s="1"/>
  <c r="H2395" i="12"/>
  <c r="N2395" i="12" s="1"/>
  <c r="V2395" i="12" s="1"/>
  <c r="G124" i="12"/>
  <c r="M124" i="12" s="1"/>
  <c r="U124" i="12" s="1"/>
  <c r="H1081" i="12"/>
  <c r="N1081" i="12" s="1"/>
  <c r="V1081" i="12" s="1"/>
  <c r="F2708" i="12"/>
  <c r="L2708" i="12" s="1"/>
  <c r="T2708" i="12" s="1"/>
  <c r="H1472" i="12"/>
  <c r="N1472" i="12" s="1"/>
  <c r="V1472" i="12" s="1"/>
  <c r="G1022" i="12"/>
  <c r="M1022" i="12" s="1"/>
  <c r="U1022" i="12" s="1"/>
  <c r="H822" i="12"/>
  <c r="N822" i="12" s="1"/>
  <c r="V822" i="12" s="1"/>
  <c r="F1051" i="12"/>
  <c r="L1051" i="12" s="1"/>
  <c r="T1051" i="12" s="1"/>
  <c r="G1051" i="12"/>
  <c r="M1051" i="12" s="1"/>
  <c r="U1051" i="12" s="1"/>
  <c r="F124" i="12"/>
  <c r="L124" i="12" s="1"/>
  <c r="T124" i="12" s="1"/>
  <c r="G2641" i="12"/>
  <c r="M2641" i="12" s="1"/>
  <c r="U2641" i="12" s="1"/>
  <c r="F943" i="12"/>
  <c r="L943" i="12" s="1"/>
  <c r="T943" i="12" s="1"/>
  <c r="H658" i="12"/>
  <c r="G859" i="12"/>
  <c r="M859" i="12" s="1"/>
  <c r="U859" i="12" s="1"/>
  <c r="H379" i="12"/>
  <c r="N379" i="12" s="1"/>
  <c r="V379" i="12" s="1"/>
  <c r="F822" i="12"/>
  <c r="L822" i="12" s="1"/>
  <c r="T822" i="12" s="1"/>
  <c r="G822" i="12"/>
  <c r="M822" i="12" s="1"/>
  <c r="U822" i="12" s="1"/>
  <c r="F343" i="12"/>
  <c r="L343" i="12" s="1"/>
  <c r="T343" i="12" s="1"/>
  <c r="G563" i="12"/>
  <c r="M563" i="12" s="1"/>
  <c r="U563" i="12" s="1"/>
  <c r="F1203" i="12"/>
  <c r="L1203" i="12" s="1"/>
  <c r="T1203" i="12" s="1"/>
  <c r="F983" i="12"/>
  <c r="F982" i="12" s="1"/>
  <c r="L982" i="12" s="1"/>
  <c r="T982" i="12" s="1"/>
  <c r="F1401" i="12"/>
  <c r="L1401" i="12" s="1"/>
  <c r="T1401" i="12" s="1"/>
  <c r="H563" i="12"/>
  <c r="N563" i="12" s="1"/>
  <c r="V563" i="12" s="1"/>
  <c r="G1401" i="12"/>
  <c r="M1401" i="12" s="1"/>
  <c r="U1401" i="12" s="1"/>
  <c r="H859" i="12"/>
  <c r="N859" i="12" s="1"/>
  <c r="V859" i="12" s="1"/>
  <c r="F310" i="12"/>
  <c r="L310" i="12" s="1"/>
  <c r="T310" i="12" s="1"/>
  <c r="H1401" i="12"/>
  <c r="N1401" i="12" s="1"/>
  <c r="V1401" i="12" s="1"/>
  <c r="F587" i="12"/>
  <c r="L587" i="12" s="1"/>
  <c r="T587" i="12" s="1"/>
  <c r="F379" i="12"/>
  <c r="L379" i="12" s="1"/>
  <c r="T379" i="12" s="1"/>
  <c r="G2673" i="12"/>
  <c r="M2673" i="12" s="1"/>
  <c r="U2673" i="12" s="1"/>
  <c r="H709" i="12"/>
  <c r="N709" i="12" s="1"/>
  <c r="V709" i="12" s="1"/>
  <c r="H587" i="12"/>
  <c r="N587" i="12" s="1"/>
  <c r="V587" i="12" s="1"/>
  <c r="H902" i="12"/>
  <c r="N902" i="12" s="1"/>
  <c r="V902" i="12" s="1"/>
  <c r="G587" i="12"/>
  <c r="M587" i="12" s="1"/>
  <c r="U587" i="12" s="1"/>
  <c r="H2752" i="12"/>
  <c r="N2752" i="12" s="1"/>
  <c r="V2752" i="12" s="1"/>
  <c r="F2412" i="12"/>
  <c r="L2412" i="12" s="1"/>
  <c r="T2412" i="12" s="1"/>
  <c r="H1518" i="12"/>
  <c r="N1518" i="12" s="1"/>
  <c r="V1518" i="12" s="1"/>
  <c r="H1557" i="12"/>
  <c r="N1557" i="12" s="1"/>
  <c r="V1557" i="12" s="1"/>
  <c r="F2990" i="12"/>
  <c r="L2991" i="12"/>
  <c r="T2991" i="12" s="1"/>
  <c r="G2351" i="12"/>
  <c r="M2351" i="12" s="1"/>
  <c r="U2351" i="12" s="1"/>
  <c r="M2352" i="12"/>
  <c r="U2352" i="12" s="1"/>
  <c r="G2256" i="12"/>
  <c r="M2257" i="12"/>
  <c r="U2257" i="12" s="1"/>
  <c r="L1925" i="12"/>
  <c r="T1925" i="12" s="1"/>
  <c r="F1924" i="12"/>
  <c r="F2280" i="12"/>
  <c r="L2280" i="12" s="1"/>
  <c r="T2280" i="12" s="1"/>
  <c r="L2281" i="12"/>
  <c r="T2281" i="12" s="1"/>
  <c r="G1081" i="12"/>
  <c r="M1081" i="12" s="1"/>
  <c r="U1081" i="12" s="1"/>
  <c r="M1082" i="12"/>
  <c r="U1082" i="12" s="1"/>
  <c r="G2113" i="12"/>
  <c r="M2118" i="12"/>
  <c r="U2118" i="12" s="1"/>
  <c r="H3094" i="12"/>
  <c r="N3095" i="12"/>
  <c r="V3095" i="12" s="1"/>
  <c r="H1458" i="12"/>
  <c r="N1459" i="12"/>
  <c r="V1459" i="12" s="1"/>
  <c r="F1127" i="12"/>
  <c r="H62" i="12"/>
  <c r="N62" i="12" s="1"/>
  <c r="V62" i="12" s="1"/>
  <c r="N63" i="12"/>
  <c r="V63" i="12" s="1"/>
  <c r="F783" i="12"/>
  <c r="L784" i="12"/>
  <c r="T784" i="12" s="1"/>
  <c r="F424" i="12"/>
  <c r="L441" i="12"/>
  <c r="T441" i="12" s="1"/>
  <c r="G187" i="12"/>
  <c r="M192" i="12"/>
  <c r="U192" i="12" s="1"/>
  <c r="G3010" i="12"/>
  <c r="M3010" i="12" s="1"/>
  <c r="U3010" i="12" s="1"/>
  <c r="M3024" i="12"/>
  <c r="U3024" i="12" s="1"/>
  <c r="G2300" i="12"/>
  <c r="M2301" i="12"/>
  <c r="U2301" i="12" s="1"/>
  <c r="G658" i="12"/>
  <c r="F859" i="12"/>
  <c r="F1889" i="12"/>
  <c r="L1889" i="12" s="1"/>
  <c r="T1889" i="12" s="1"/>
  <c r="L1890" i="12"/>
  <c r="T1890" i="12" s="1"/>
  <c r="H2407" i="12"/>
  <c r="N2408" i="12"/>
  <c r="V2408" i="12" s="1"/>
  <c r="N2443" i="12"/>
  <c r="V2443" i="12" s="1"/>
  <c r="H2442" i="12"/>
  <c r="H1770" i="12"/>
  <c r="N1770" i="12" s="1"/>
  <c r="V1770" i="12" s="1"/>
  <c r="N1771" i="12"/>
  <c r="V1771" i="12" s="1"/>
  <c r="N2150" i="12"/>
  <c r="V2150" i="12" s="1"/>
  <c r="H2149" i="12"/>
  <c r="N528" i="12"/>
  <c r="V528" i="12" s="1"/>
  <c r="H523" i="12"/>
  <c r="N523" i="12" s="1"/>
  <c r="V523" i="12" s="1"/>
  <c r="M200" i="12"/>
  <c r="U200" i="12" s="1"/>
  <c r="G199" i="12"/>
  <c r="M199" i="12" s="1"/>
  <c r="U199" i="12" s="1"/>
  <c r="L178" i="12"/>
  <c r="T178" i="12" s="1"/>
  <c r="F177" i="12"/>
  <c r="L177" i="12" s="1"/>
  <c r="T177" i="12" s="1"/>
  <c r="F110" i="12"/>
  <c r="L110" i="12" s="1"/>
  <c r="T110" i="12" s="1"/>
  <c r="L111" i="12"/>
  <c r="T111" i="12" s="1"/>
  <c r="H1948" i="12"/>
  <c r="N1948" i="12" s="1"/>
  <c r="V1948" i="12" s="1"/>
  <c r="N1949" i="12"/>
  <c r="V1949" i="12" s="1"/>
  <c r="M1855" i="12"/>
  <c r="U1855" i="12" s="1"/>
  <c r="G1854" i="12"/>
  <c r="M1854" i="12" s="1"/>
  <c r="U1854" i="12" s="1"/>
  <c r="N1599" i="12"/>
  <c r="V1599" i="12" s="1"/>
  <c r="H1598" i="12"/>
  <c r="N1598" i="12" s="1"/>
  <c r="V1598" i="12" s="1"/>
  <c r="G1507" i="12"/>
  <c r="M1507" i="12" s="1"/>
  <c r="U1507" i="12" s="1"/>
  <c r="M1508" i="12"/>
  <c r="U1508" i="12" s="1"/>
  <c r="H653" i="12"/>
  <c r="N653" i="12" s="1"/>
  <c r="V653" i="12" s="1"/>
  <c r="N654" i="12"/>
  <c r="V654" i="12" s="1"/>
  <c r="H2256" i="12"/>
  <c r="N2257" i="12"/>
  <c r="V2257" i="12" s="1"/>
  <c r="F1518" i="12"/>
  <c r="L1530" i="12"/>
  <c r="T1530" i="12" s="1"/>
  <c r="F805" i="12"/>
  <c r="L805" i="12" s="1"/>
  <c r="T805" i="12" s="1"/>
  <c r="L806" i="12"/>
  <c r="T806" i="12" s="1"/>
  <c r="H2300" i="12"/>
  <c r="N2301" i="12"/>
  <c r="V2301" i="12" s="1"/>
  <c r="G844" i="12"/>
  <c r="M844" i="12" s="1"/>
  <c r="U844" i="12" s="1"/>
  <c r="M845" i="12"/>
  <c r="U845" i="12" s="1"/>
  <c r="G115" i="12"/>
  <c r="M116" i="12"/>
  <c r="U116" i="12" s="1"/>
  <c r="G3113" i="12"/>
  <c r="M3114" i="12"/>
  <c r="U3114" i="12" s="1"/>
  <c r="H3010" i="12"/>
  <c r="N3010" i="12" s="1"/>
  <c r="V3010" i="12" s="1"/>
  <c r="N3024" i="12"/>
  <c r="V3024" i="12" s="1"/>
  <c r="F3052" i="12"/>
  <c r="L3052" i="12" s="1"/>
  <c r="T3052" i="12" s="1"/>
  <c r="G1557" i="12"/>
  <c r="M1557" i="12" s="1"/>
  <c r="U1557" i="12" s="1"/>
  <c r="G1827" i="12"/>
  <c r="M1827" i="12" s="1"/>
  <c r="U1827" i="12" s="1"/>
  <c r="M1828" i="12"/>
  <c r="U1828" i="12" s="1"/>
  <c r="G3071" i="12"/>
  <c r="M3071" i="12" s="1"/>
  <c r="U3071" i="12" s="1"/>
  <c r="M3072" i="12"/>
  <c r="U3072" i="12" s="1"/>
  <c r="L1785" i="12"/>
  <c r="T1785" i="12" s="1"/>
  <c r="F1780" i="12"/>
  <c r="L1780" i="12" s="1"/>
  <c r="T1780" i="12" s="1"/>
  <c r="L1696" i="12"/>
  <c r="T1696" i="12" s="1"/>
  <c r="F1695" i="12"/>
  <c r="L1695" i="12" s="1"/>
  <c r="T1695" i="12" s="1"/>
  <c r="F3071" i="12"/>
  <c r="L3071" i="12" s="1"/>
  <c r="T3071" i="12" s="1"/>
  <c r="L3072" i="12"/>
  <c r="T3072" i="12" s="1"/>
  <c r="F2351" i="12"/>
  <c r="L2351" i="12" s="1"/>
  <c r="T2351" i="12" s="1"/>
  <c r="L2352" i="12"/>
  <c r="T2352" i="12" s="1"/>
  <c r="F2256" i="12"/>
  <c r="L2257" i="12"/>
  <c r="T2257" i="12" s="1"/>
  <c r="H1984" i="12"/>
  <c r="N1984" i="12" s="1"/>
  <c r="V1984" i="12" s="1"/>
  <c r="N1985" i="12"/>
  <c r="V1985" i="12" s="1"/>
  <c r="M1914" i="12"/>
  <c r="U1914" i="12" s="1"/>
  <c r="G1913" i="12"/>
  <c r="M1913" i="12" s="1"/>
  <c r="U1913" i="12" s="1"/>
  <c r="N1762" i="12"/>
  <c r="V1762" i="12" s="1"/>
  <c r="H1761" i="12"/>
  <c r="L1645" i="12"/>
  <c r="T1645" i="12" s="1"/>
  <c r="F1644" i="12"/>
  <c r="L1644" i="12" s="1"/>
  <c r="T1644" i="12" s="1"/>
  <c r="H1552" i="12"/>
  <c r="N1552" i="12" s="1"/>
  <c r="V1552" i="12" s="1"/>
  <c r="N1553" i="12"/>
  <c r="V1553" i="12" s="1"/>
  <c r="G1390" i="12"/>
  <c r="M1390" i="12" s="1"/>
  <c r="U1390" i="12" s="1"/>
  <c r="M1391" i="12"/>
  <c r="U1391" i="12" s="1"/>
  <c r="M3094" i="12"/>
  <c r="U3094" i="12" s="1"/>
  <c r="G749" i="12"/>
  <c r="M749" i="12" s="1"/>
  <c r="U749" i="12" s="1"/>
  <c r="F878" i="12"/>
  <c r="L878" i="12" s="1"/>
  <c r="T878" i="12" s="1"/>
  <c r="L879" i="12"/>
  <c r="T879" i="12" s="1"/>
  <c r="F504" i="12"/>
  <c r="L504" i="12" s="1"/>
  <c r="T504" i="12" s="1"/>
  <c r="L505" i="12"/>
  <c r="T505" i="12" s="1"/>
  <c r="G477" i="12"/>
  <c r="H477" i="12"/>
  <c r="H2453" i="12"/>
  <c r="N2454" i="12"/>
  <c r="V2454" i="12" s="1"/>
  <c r="H1827" i="12"/>
  <c r="N1827" i="12" s="1"/>
  <c r="V1827" i="12" s="1"/>
  <c r="N1828" i="12"/>
  <c r="V1828" i="12" s="1"/>
  <c r="G2995" i="12"/>
  <c r="M2995" i="12" s="1"/>
  <c r="U2995" i="12" s="1"/>
  <c r="M3000" i="12"/>
  <c r="U3000" i="12" s="1"/>
  <c r="H878" i="12"/>
  <c r="N878" i="12" s="1"/>
  <c r="V878" i="12" s="1"/>
  <c r="N879" i="12"/>
  <c r="V879" i="12" s="1"/>
  <c r="H2934" i="12"/>
  <c r="N2934" i="12" s="1"/>
  <c r="V2934" i="12" s="1"/>
  <c r="N2939" i="12"/>
  <c r="V2939" i="12" s="1"/>
  <c r="H2351" i="12"/>
  <c r="N2351" i="12" s="1"/>
  <c r="V2351" i="12" s="1"/>
  <c r="N2352" i="12"/>
  <c r="V2352" i="12" s="1"/>
  <c r="M1992" i="12"/>
  <c r="U1992" i="12" s="1"/>
  <c r="G1991" i="12"/>
  <c r="M1905" i="12"/>
  <c r="U1905" i="12" s="1"/>
  <c r="G1900" i="12"/>
  <c r="F1612" i="12"/>
  <c r="L1612" i="12" s="1"/>
  <c r="T1612" i="12" s="1"/>
  <c r="L1613" i="12"/>
  <c r="T1613" i="12" s="1"/>
  <c r="F2345" i="12"/>
  <c r="L2345" i="12" s="1"/>
  <c r="T2345" i="12" s="1"/>
  <c r="L2346" i="12"/>
  <c r="T2346" i="12" s="1"/>
  <c r="G2280" i="12"/>
  <c r="M2280" i="12" s="1"/>
  <c r="U2280" i="12" s="1"/>
  <c r="M2281" i="12"/>
  <c r="U2281" i="12" s="1"/>
  <c r="H2213" i="12"/>
  <c r="N2213" i="12" s="1"/>
  <c r="V2213" i="12" s="1"/>
  <c r="N2214" i="12"/>
  <c r="V2214" i="12" s="1"/>
  <c r="M2013" i="12"/>
  <c r="U2013" i="12" s="1"/>
  <c r="G2008" i="12"/>
  <c r="M2008" i="12" s="1"/>
  <c r="U2008" i="12" s="1"/>
  <c r="H1889" i="12"/>
  <c r="N1889" i="12" s="1"/>
  <c r="V1889" i="12" s="1"/>
  <c r="N1890" i="12"/>
  <c r="V1890" i="12" s="1"/>
  <c r="G1740" i="12"/>
  <c r="M1740" i="12" s="1"/>
  <c r="U1740" i="12" s="1"/>
  <c r="M1741" i="12"/>
  <c r="U1741" i="12" s="1"/>
  <c r="N1855" i="12"/>
  <c r="V1855" i="12" s="1"/>
  <c r="H1854" i="12"/>
  <c r="N1854" i="12" s="1"/>
  <c r="V1854" i="12" s="1"/>
  <c r="G1775" i="12"/>
  <c r="M1775" i="12" s="1"/>
  <c r="U1775" i="12" s="1"/>
  <c r="M1776" i="12"/>
  <c r="U1776" i="12" s="1"/>
  <c r="L1687" i="12"/>
  <c r="T1687" i="12" s="1"/>
  <c r="F1686" i="12"/>
  <c r="L1686" i="12" s="1"/>
  <c r="T1686" i="12" s="1"/>
  <c r="L1582" i="12"/>
  <c r="T1582" i="12" s="1"/>
  <c r="F1577" i="12"/>
  <c r="L1577" i="12" s="1"/>
  <c r="T1577" i="12" s="1"/>
  <c r="G1431" i="12"/>
  <c r="M1431" i="12" s="1"/>
  <c r="U1431" i="12" s="1"/>
  <c r="M1432" i="12"/>
  <c r="U1432" i="12" s="1"/>
  <c r="M528" i="12"/>
  <c r="U528" i="12" s="1"/>
  <c r="G523" i="12"/>
  <c r="M523" i="12" s="1"/>
  <c r="U523" i="12" s="1"/>
  <c r="G17" i="12"/>
  <c r="F622" i="12"/>
  <c r="L622" i="12" s="1"/>
  <c r="T622" i="12" s="1"/>
  <c r="L623" i="12"/>
  <c r="T623" i="12" s="1"/>
  <c r="G1969" i="12"/>
  <c r="H1090" i="12"/>
  <c r="F3010" i="12"/>
  <c r="L3010" i="12" s="1"/>
  <c r="T3010" i="12" s="1"/>
  <c r="H187" i="12"/>
  <c r="H2968" i="12"/>
  <c r="N2969" i="12"/>
  <c r="V2969" i="12" s="1"/>
  <c r="F2356" i="12"/>
  <c r="L2356" i="12" s="1"/>
  <c r="T2356" i="12" s="1"/>
  <c r="L2357" i="12"/>
  <c r="T2357" i="12" s="1"/>
  <c r="F1964" i="12"/>
  <c r="L1964" i="12" s="1"/>
  <c r="T1964" i="12" s="1"/>
  <c r="L1965" i="12"/>
  <c r="T1965" i="12" s="1"/>
  <c r="H1639" i="12"/>
  <c r="N1640" i="12"/>
  <c r="V1640" i="12" s="1"/>
  <c r="H852" i="12"/>
  <c r="N852" i="12" s="1"/>
  <c r="V852" i="12" s="1"/>
  <c r="N853" i="12"/>
  <c r="V853" i="12" s="1"/>
  <c r="H110" i="12"/>
  <c r="N110" i="12" s="1"/>
  <c r="V110" i="12" s="1"/>
  <c r="N111" i="12"/>
  <c r="V111" i="12" s="1"/>
  <c r="G653" i="12"/>
  <c r="M653" i="12" s="1"/>
  <c r="U653" i="12" s="1"/>
  <c r="M654" i="12"/>
  <c r="U654" i="12" s="1"/>
  <c r="G462" i="12"/>
  <c r="M463" i="12"/>
  <c r="U463" i="12" s="1"/>
  <c r="F105" i="12"/>
  <c r="L105" i="12" s="1"/>
  <c r="T105" i="12" s="1"/>
  <c r="L106" i="12"/>
  <c r="T106" i="12" s="1"/>
  <c r="G2947" i="12"/>
  <c r="M2947" i="12" s="1"/>
  <c r="U2947" i="12" s="1"/>
  <c r="M2948" i="12"/>
  <c r="U2948" i="12" s="1"/>
  <c r="G1938" i="12"/>
  <c r="M1938" i="12" s="1"/>
  <c r="U1938" i="12" s="1"/>
  <c r="M1939" i="12"/>
  <c r="U1939" i="12" s="1"/>
  <c r="F1755" i="12"/>
  <c r="L1755" i="12" s="1"/>
  <c r="T1755" i="12" s="1"/>
  <c r="L1756" i="12"/>
  <c r="T1756" i="12" s="1"/>
  <c r="L2362" i="12"/>
  <c r="T2362" i="12" s="1"/>
  <c r="F2361" i="12"/>
  <c r="F2294" i="12"/>
  <c r="L2294" i="12" s="1"/>
  <c r="T2294" i="12" s="1"/>
  <c r="L2295" i="12"/>
  <c r="T2295" i="12" s="1"/>
  <c r="F1984" i="12"/>
  <c r="L1984" i="12" s="1"/>
  <c r="T1984" i="12" s="1"/>
  <c r="L1985" i="12"/>
  <c r="T1985" i="12" s="1"/>
  <c r="L1855" i="12"/>
  <c r="T1855" i="12" s="1"/>
  <c r="F1854" i="12"/>
  <c r="L1854" i="12" s="1"/>
  <c r="T1854" i="12" s="1"/>
  <c r="M1785" i="12"/>
  <c r="U1785" i="12" s="1"/>
  <c r="G1780" i="12"/>
  <c r="M1780" i="12" s="1"/>
  <c r="U1780" i="12" s="1"/>
  <c r="G1681" i="12"/>
  <c r="M1681" i="12" s="1"/>
  <c r="U1681" i="12" s="1"/>
  <c r="M1682" i="12"/>
  <c r="U1682" i="12" s="1"/>
  <c r="L2475" i="12"/>
  <c r="T2475" i="12" s="1"/>
  <c r="F2474" i="12"/>
  <c r="L1992" i="12"/>
  <c r="T1992" i="12" s="1"/>
  <c r="F1991" i="12"/>
  <c r="M2272" i="12"/>
  <c r="U2272" i="12" s="1"/>
  <c r="G2271" i="12"/>
  <c r="N1925" i="12"/>
  <c r="V1925" i="12" s="1"/>
  <c r="H1924" i="12"/>
  <c r="M1762" i="12"/>
  <c r="U1762" i="12" s="1"/>
  <c r="G1761" i="12"/>
  <c r="N1696" i="12"/>
  <c r="V1696" i="12" s="1"/>
  <c r="H1695" i="12"/>
  <c r="N1695" i="12" s="1"/>
  <c r="V1695" i="12" s="1"/>
  <c r="N1540" i="12"/>
  <c r="V1540" i="12" s="1"/>
  <c r="H1539" i="12"/>
  <c r="G2968" i="12"/>
  <c r="M2968" i="12" s="1"/>
  <c r="U2968" i="12" s="1"/>
  <c r="M2969" i="12"/>
  <c r="U2969" i="12" s="1"/>
  <c r="H1953" i="12"/>
  <c r="N1953" i="12" s="1"/>
  <c r="V1953" i="12" s="1"/>
  <c r="N1954" i="12"/>
  <c r="V1954" i="12" s="1"/>
  <c r="G1639" i="12"/>
  <c r="M1640" i="12"/>
  <c r="U1640" i="12" s="1"/>
  <c r="F2407" i="12"/>
  <c r="L2407" i="12" s="1"/>
  <c r="T2407" i="12" s="1"/>
  <c r="L2408" i="12"/>
  <c r="T2408" i="12" s="1"/>
  <c r="F1681" i="12"/>
  <c r="L1681" i="12" s="1"/>
  <c r="T1681" i="12" s="1"/>
  <c r="L1682" i="12"/>
  <c r="T1682" i="12" s="1"/>
  <c r="G791" i="12"/>
  <c r="M792" i="12"/>
  <c r="U792" i="12" s="1"/>
  <c r="L200" i="12"/>
  <c r="T200" i="12" s="1"/>
  <c r="F199" i="12"/>
  <c r="F766" i="12"/>
  <c r="L767" i="12"/>
  <c r="T767" i="12" s="1"/>
  <c r="F2128" i="12"/>
  <c r="H1969" i="12"/>
  <c r="G1377" i="12"/>
  <c r="M1377" i="12" s="1"/>
  <c r="U1377" i="12" s="1"/>
  <c r="M1384" i="12"/>
  <c r="U1384" i="12" s="1"/>
  <c r="H1127" i="12"/>
  <c r="F2395" i="12"/>
  <c r="L2395" i="12" s="1"/>
  <c r="T2395" i="12" s="1"/>
  <c r="M1696" i="12"/>
  <c r="U1696" i="12" s="1"/>
  <c r="G1695" i="12"/>
  <c r="M1695" i="12" s="1"/>
  <c r="U1695" i="12" s="1"/>
  <c r="H3084" i="12"/>
  <c r="N3084" i="12" s="1"/>
  <c r="V3084" i="12" s="1"/>
  <c r="N3085" i="12"/>
  <c r="V3085" i="12" s="1"/>
  <c r="N2222" i="12"/>
  <c r="V2222" i="12" s="1"/>
  <c r="H2221" i="12"/>
  <c r="N2221" i="12" s="1"/>
  <c r="V2221" i="12" s="1"/>
  <c r="F1953" i="12"/>
  <c r="L1953" i="12" s="1"/>
  <c r="T1953" i="12" s="1"/>
  <c r="L1954" i="12"/>
  <c r="T1954" i="12" s="1"/>
  <c r="G1889" i="12"/>
  <c r="M1889" i="12" s="1"/>
  <c r="U1889" i="12" s="1"/>
  <c r="M1890" i="12"/>
  <c r="U1890" i="12" s="1"/>
  <c r="H1750" i="12"/>
  <c r="N1750" i="12" s="1"/>
  <c r="V1750" i="12" s="1"/>
  <c r="N1751" i="12"/>
  <c r="V1751" i="12" s="1"/>
  <c r="H1396" i="12"/>
  <c r="N1396" i="12" s="1"/>
  <c r="V1396" i="12" s="1"/>
  <c r="N1397" i="12"/>
  <c r="V1397" i="12" s="1"/>
  <c r="L50" i="12"/>
  <c r="T50" i="12" s="1"/>
  <c r="F49" i="12"/>
  <c r="L49" i="12" s="1"/>
  <c r="T49" i="12" s="1"/>
  <c r="F2113" i="12"/>
  <c r="L2118" i="12"/>
  <c r="T2118" i="12" s="1"/>
  <c r="H115" i="12"/>
  <c r="N116" i="12"/>
  <c r="V116" i="12" s="1"/>
  <c r="F3094" i="12"/>
  <c r="L3095" i="12"/>
  <c r="T3095" i="12" s="1"/>
  <c r="G3052" i="12"/>
  <c r="M3052" i="12" s="1"/>
  <c r="U3052" i="12" s="1"/>
  <c r="M3057" i="12"/>
  <c r="U3057" i="12" s="1"/>
  <c r="F658" i="12"/>
  <c r="H1203" i="12"/>
  <c r="F1472" i="12"/>
  <c r="H1051" i="12"/>
  <c r="N1051" i="12" s="1"/>
  <c r="V1051" i="12" s="1"/>
  <c r="G943" i="12"/>
  <c r="M943" i="12" s="1"/>
  <c r="U943" i="12" s="1"/>
  <c r="G1984" i="12"/>
  <c r="M1984" i="12" s="1"/>
  <c r="U1984" i="12" s="1"/>
  <c r="M1985" i="12"/>
  <c r="U1985" i="12" s="1"/>
  <c r="N200" i="12"/>
  <c r="V200" i="12" s="1"/>
  <c r="H199" i="12"/>
  <c r="N199" i="12" s="1"/>
  <c r="V199" i="12" s="1"/>
  <c r="N50" i="12"/>
  <c r="V50" i="12" s="1"/>
  <c r="H49" i="12"/>
  <c r="N49" i="12" s="1"/>
  <c r="V49" i="12" s="1"/>
  <c r="N1905" i="12"/>
  <c r="V1905" i="12" s="1"/>
  <c r="H1900" i="12"/>
  <c r="L2696" i="12"/>
  <c r="T2696" i="12" s="1"/>
  <c r="F2695" i="12"/>
  <c r="L2695" i="12" s="1"/>
  <c r="T2695" i="12" s="1"/>
  <c r="F1396" i="12"/>
  <c r="L1396" i="12" s="1"/>
  <c r="T1396" i="12" s="1"/>
  <c r="L1397" i="12"/>
  <c r="T1397" i="12" s="1"/>
  <c r="F2752" i="12"/>
  <c r="L2752" i="12" s="1"/>
  <c r="T2752" i="12" s="1"/>
  <c r="H275" i="12"/>
  <c r="G2752" i="12"/>
  <c r="M2752" i="12" s="1"/>
  <c r="U2752" i="12" s="1"/>
  <c r="F902" i="12"/>
  <c r="L902" i="12" s="1"/>
  <c r="T902" i="12" s="1"/>
  <c r="G379" i="12"/>
  <c r="F2453" i="12"/>
  <c r="L2454" i="12"/>
  <c r="T2454" i="12" s="1"/>
  <c r="F1938" i="12"/>
  <c r="L1938" i="12" s="1"/>
  <c r="T1938" i="12" s="1"/>
  <c r="L1939" i="12"/>
  <c r="T1939" i="12" s="1"/>
  <c r="F1676" i="12"/>
  <c r="L1676" i="12" s="1"/>
  <c r="T1676" i="12" s="1"/>
  <c r="L1677" i="12"/>
  <c r="T1677" i="12" s="1"/>
  <c r="M1599" i="12"/>
  <c r="U1599" i="12" s="1"/>
  <c r="G1598" i="12"/>
  <c r="M1598" i="12" s="1"/>
  <c r="U1598" i="12" s="1"/>
  <c r="F2968" i="12"/>
  <c r="L2968" i="12" s="1"/>
  <c r="T2968" i="12" s="1"/>
  <c r="L2969" i="12"/>
  <c r="T2969" i="12" s="1"/>
  <c r="M2443" i="12"/>
  <c r="U2443" i="12" s="1"/>
  <c r="G2442" i="12"/>
  <c r="G2324" i="12"/>
  <c r="M2325" i="12"/>
  <c r="U2325" i="12" s="1"/>
  <c r="M2064" i="12"/>
  <c r="U2064" i="12" s="1"/>
  <c r="G2063" i="12"/>
  <c r="H1933" i="12"/>
  <c r="N1933" i="12" s="1"/>
  <c r="V1933" i="12" s="1"/>
  <c r="N1934" i="12"/>
  <c r="V1934" i="12" s="1"/>
  <c r="H1775" i="12"/>
  <c r="N1775" i="12" s="1"/>
  <c r="V1775" i="12" s="1"/>
  <c r="N1776" i="12"/>
  <c r="V1776" i="12" s="1"/>
  <c r="M1687" i="12"/>
  <c r="U1687" i="12" s="1"/>
  <c r="G1686" i="12"/>
  <c r="M1686" i="12" s="1"/>
  <c r="U1686" i="12" s="1"/>
  <c r="L1599" i="12"/>
  <c r="T1599" i="12" s="1"/>
  <c r="F1598" i="12"/>
  <c r="L1598" i="12" s="1"/>
  <c r="T1598" i="12" s="1"/>
  <c r="L1491" i="12"/>
  <c r="T1491" i="12" s="1"/>
  <c r="F1490" i="12"/>
  <c r="L1490" i="12" s="1"/>
  <c r="T1490" i="12" s="1"/>
  <c r="H1390" i="12"/>
  <c r="N1390" i="12" s="1"/>
  <c r="V1390" i="12" s="1"/>
  <c r="N1391" i="12"/>
  <c r="V1391" i="12" s="1"/>
  <c r="M1317" i="12"/>
  <c r="U1317" i="12" s="1"/>
  <c r="G1312" i="12"/>
  <c r="M1312" i="12" s="1"/>
  <c r="U1312" i="12" s="1"/>
  <c r="G3084" i="12"/>
  <c r="M3084" i="12" s="1"/>
  <c r="U3084" i="12" s="1"/>
  <c r="M3085" i="12"/>
  <c r="U3085" i="12" s="1"/>
  <c r="H2947" i="12"/>
  <c r="N2947" i="12" s="1"/>
  <c r="V2947" i="12" s="1"/>
  <c r="N2948" i="12"/>
  <c r="V2948" i="12" s="1"/>
  <c r="M2926" i="12"/>
  <c r="U2926" i="12" s="1"/>
  <c r="G2925" i="12"/>
  <c r="N2696" i="12"/>
  <c r="V2696" i="12" s="1"/>
  <c r="H2695" i="12"/>
  <c r="N2695" i="12" s="1"/>
  <c r="V2695" i="12" s="1"/>
  <c r="G2356" i="12"/>
  <c r="M2356" i="12" s="1"/>
  <c r="U2356" i="12" s="1"/>
  <c r="M2357" i="12"/>
  <c r="U2357" i="12" s="1"/>
  <c r="H2294" i="12"/>
  <c r="N2294" i="12" s="1"/>
  <c r="V2294" i="12" s="1"/>
  <c r="N2295" i="12"/>
  <c r="V2295" i="12" s="1"/>
  <c r="G2261" i="12"/>
  <c r="M2261" i="12" s="1"/>
  <c r="U2261" i="12" s="1"/>
  <c r="M2266" i="12"/>
  <c r="U2266" i="12" s="1"/>
  <c r="M2150" i="12"/>
  <c r="U2150" i="12" s="1"/>
  <c r="G2149" i="12"/>
  <c r="L2064" i="12"/>
  <c r="T2064" i="12" s="1"/>
  <c r="F2063" i="12"/>
  <c r="G1933" i="12"/>
  <c r="M1933" i="12" s="1"/>
  <c r="U1933" i="12" s="1"/>
  <c r="M1934" i="12"/>
  <c r="U1934" i="12" s="1"/>
  <c r="G1755" i="12"/>
  <c r="M1755" i="12" s="1"/>
  <c r="U1755" i="12" s="1"/>
  <c r="M1756" i="12"/>
  <c r="U1756" i="12" s="1"/>
  <c r="F1740" i="12"/>
  <c r="L1740" i="12" s="1"/>
  <c r="T1740" i="12" s="1"/>
  <c r="L1741" i="12"/>
  <c r="T1741" i="12" s="1"/>
  <c r="H1612" i="12"/>
  <c r="N1612" i="12" s="1"/>
  <c r="V1612" i="12" s="1"/>
  <c r="N1613" i="12"/>
  <c r="V1613" i="12" s="1"/>
  <c r="L1317" i="12"/>
  <c r="T1317" i="12" s="1"/>
  <c r="F1312" i="12"/>
  <c r="L1312" i="12" s="1"/>
  <c r="T1312" i="12" s="1"/>
  <c r="H409" i="12"/>
  <c r="N409" i="12" s="1"/>
  <c r="V409" i="12" s="1"/>
  <c r="N410" i="12"/>
  <c r="V410" i="12" s="1"/>
  <c r="H105" i="12"/>
  <c r="N105" i="12" s="1"/>
  <c r="V105" i="12" s="1"/>
  <c r="N106" i="12"/>
  <c r="V106" i="12" s="1"/>
  <c r="H1676" i="12"/>
  <c r="N1677" i="12"/>
  <c r="V1677" i="12" s="1"/>
  <c r="H749" i="12"/>
  <c r="N749" i="12" s="1"/>
  <c r="V749" i="12" s="1"/>
  <c r="H1657" i="12"/>
  <c r="N1657" i="12" s="1"/>
  <c r="V1657" i="12" s="1"/>
  <c r="N1658" i="12"/>
  <c r="V1658" i="12" s="1"/>
  <c r="G2329" i="12"/>
  <c r="M2329" i="12" s="1"/>
  <c r="U2329" i="12" s="1"/>
  <c r="M2330" i="12"/>
  <c r="U2330" i="12" s="1"/>
  <c r="H3052" i="12"/>
  <c r="N3052" i="12" s="1"/>
  <c r="V3052" i="12" s="1"/>
  <c r="N3057" i="12"/>
  <c r="V3057" i="12" s="1"/>
  <c r="F477" i="12"/>
  <c r="F1458" i="12"/>
  <c r="L1459" i="12"/>
  <c r="T1459" i="12" s="1"/>
  <c r="H424" i="12"/>
  <c r="N441" i="12"/>
  <c r="V441" i="12" s="1"/>
  <c r="H1377" i="12"/>
  <c r="N1377" i="12" s="1"/>
  <c r="V1377" i="12" s="1"/>
  <c r="N1384" i="12"/>
  <c r="V1384" i="12" s="1"/>
  <c r="H504" i="12"/>
  <c r="N504" i="12" s="1"/>
  <c r="V504" i="12" s="1"/>
  <c r="N505" i="12"/>
  <c r="V505" i="12" s="1"/>
  <c r="G878" i="12"/>
  <c r="M878" i="12" s="1"/>
  <c r="U878" i="12" s="1"/>
  <c r="M879" i="12"/>
  <c r="U879" i="12" s="1"/>
  <c r="H844" i="12"/>
  <c r="N844" i="12" s="1"/>
  <c r="V844" i="12" s="1"/>
  <c r="N845" i="12"/>
  <c r="V845" i="12" s="1"/>
  <c r="F115" i="12"/>
  <c r="L116" i="12"/>
  <c r="T116" i="12" s="1"/>
  <c r="M1458" i="12"/>
  <c r="U1458" i="12" s="1"/>
  <c r="H2952" i="12"/>
  <c r="N2957" i="12"/>
  <c r="V2957" i="12" s="1"/>
  <c r="G1622" i="12"/>
  <c r="M1623" i="12"/>
  <c r="U1623" i="12" s="1"/>
  <c r="G1110" i="12"/>
  <c r="M1110" i="12" s="1"/>
  <c r="U1110" i="12" s="1"/>
  <c r="M1111" i="12"/>
  <c r="U1111" i="12" s="1"/>
  <c r="G62" i="12"/>
  <c r="M62" i="12" s="1"/>
  <c r="U62" i="12" s="1"/>
  <c r="G2453" i="12"/>
  <c r="M2454" i="12"/>
  <c r="U2454" i="12" s="1"/>
  <c r="H2285" i="12"/>
  <c r="N2285" i="12" s="1"/>
  <c r="V2285" i="12" s="1"/>
  <c r="N2286" i="12"/>
  <c r="V2286" i="12" s="1"/>
  <c r="G2128" i="12"/>
  <c r="M2129" i="12"/>
  <c r="U2129" i="12" s="1"/>
  <c r="G622" i="12"/>
  <c r="M622" i="12" s="1"/>
  <c r="U622" i="12" s="1"/>
  <c r="M623" i="12"/>
  <c r="U623" i="12" s="1"/>
  <c r="H1072" i="12"/>
  <c r="N1072" i="12" s="1"/>
  <c r="V1072" i="12" s="1"/>
  <c r="N1073" i="12"/>
  <c r="V1073" i="12" s="1"/>
  <c r="F1750" i="12"/>
  <c r="L1750" i="12" s="1"/>
  <c r="T1750" i="12" s="1"/>
  <c r="L1751" i="12"/>
  <c r="T1751" i="12" s="1"/>
  <c r="N2926" i="12"/>
  <c r="V2926" i="12" s="1"/>
  <c r="H2925" i="12"/>
  <c r="H1964" i="12"/>
  <c r="N1964" i="12" s="1"/>
  <c r="V1964" i="12" s="1"/>
  <c r="N1965" i="12"/>
  <c r="V1965" i="12" s="1"/>
  <c r="H1755" i="12"/>
  <c r="N1755" i="12" s="1"/>
  <c r="V1755" i="12" s="1"/>
  <c r="N1756" i="12"/>
  <c r="V1756" i="12" s="1"/>
  <c r="M1645" i="12"/>
  <c r="U1645" i="12" s="1"/>
  <c r="G1644" i="12"/>
  <c r="M1644" i="12" s="1"/>
  <c r="U1644" i="12" s="1"/>
  <c r="H1431" i="12"/>
  <c r="N1431" i="12" s="1"/>
  <c r="V1431" i="12" s="1"/>
  <c r="N1432" i="12"/>
  <c r="V1432" i="12" s="1"/>
  <c r="L513" i="12"/>
  <c r="T513" i="12" s="1"/>
  <c r="F512" i="12"/>
  <c r="F2324" i="12"/>
  <c r="L2325" i="12"/>
  <c r="T2325" i="12" s="1"/>
  <c r="F1770" i="12"/>
  <c r="L1770" i="12" s="1"/>
  <c r="T1770" i="12" s="1"/>
  <c r="L1771" i="12"/>
  <c r="T1771" i="12" s="1"/>
  <c r="H1441" i="12"/>
  <c r="N1441" i="12" s="1"/>
  <c r="V1441" i="12" s="1"/>
  <c r="N1442" i="12"/>
  <c r="V1442" i="12" s="1"/>
  <c r="G2285" i="12"/>
  <c r="M2285" i="12" s="1"/>
  <c r="U2285" i="12" s="1"/>
  <c r="M2286" i="12"/>
  <c r="U2286" i="12" s="1"/>
  <c r="G1072" i="12"/>
  <c r="M1072" i="12" s="1"/>
  <c r="U1072" i="12" s="1"/>
  <c r="M1073" i="12"/>
  <c r="U1073" i="12" s="1"/>
  <c r="H1110" i="12"/>
  <c r="N1110" i="12" s="1"/>
  <c r="V1110" i="12" s="1"/>
  <c r="N1111" i="12"/>
  <c r="V1111" i="12" s="1"/>
  <c r="F2025" i="12"/>
  <c r="L2025" i="12" s="1"/>
  <c r="T2025" i="12" s="1"/>
  <c r="L2026" i="12"/>
  <c r="T2026" i="12" s="1"/>
  <c r="G2934" i="12"/>
  <c r="M2934" i="12" s="1"/>
  <c r="U2934" i="12" s="1"/>
  <c r="M2939" i="12"/>
  <c r="U2939" i="12" s="1"/>
  <c r="F1622" i="12"/>
  <c r="L1623" i="12"/>
  <c r="T1623" i="12" s="1"/>
  <c r="F2076" i="12"/>
  <c r="L2076" i="12" s="1"/>
  <c r="T2076" i="12" s="1"/>
  <c r="L2081" i="12"/>
  <c r="T2081" i="12" s="1"/>
  <c r="G275" i="12"/>
  <c r="F159" i="12"/>
  <c r="L159" i="12" s="1"/>
  <c r="T159" i="12" s="1"/>
  <c r="H124" i="12"/>
  <c r="N124" i="12" s="1"/>
  <c r="V124" i="12" s="1"/>
  <c r="G343" i="12"/>
  <c r="M343" i="12" s="1"/>
  <c r="U343" i="12" s="1"/>
  <c r="M2696" i="12"/>
  <c r="U2696" i="12" s="1"/>
  <c r="G2695" i="12"/>
  <c r="M2695" i="12" s="1"/>
  <c r="U2695" i="12" s="1"/>
  <c r="N1785" i="12"/>
  <c r="V1785" i="12" s="1"/>
  <c r="H1780" i="12"/>
  <c r="N1780" i="12" s="1"/>
  <c r="V1780" i="12" s="1"/>
  <c r="G1612" i="12"/>
  <c r="M1612" i="12" s="1"/>
  <c r="U1612" i="12" s="1"/>
  <c r="M1613" i="12"/>
  <c r="U1613" i="12" s="1"/>
  <c r="F3089" i="12"/>
  <c r="L3089" i="12" s="1"/>
  <c r="T3089" i="12" s="1"/>
  <c r="L3090" i="12"/>
  <c r="T3090" i="12" s="1"/>
  <c r="F1507" i="12"/>
  <c r="L1507" i="12" s="1"/>
  <c r="T1507" i="12" s="1"/>
  <c r="L1508" i="12"/>
  <c r="T1508" i="12" s="1"/>
  <c r="N151" i="12"/>
  <c r="V151" i="12" s="1"/>
  <c r="H150" i="12"/>
  <c r="N150" i="12" s="1"/>
  <c r="V150" i="12" s="1"/>
  <c r="F1745" i="12"/>
  <c r="L1745" i="12" s="1"/>
  <c r="T1745" i="12" s="1"/>
  <c r="L1746" i="12"/>
  <c r="T1746" i="12" s="1"/>
  <c r="H1681" i="12"/>
  <c r="N1681" i="12" s="1"/>
  <c r="V1681" i="12" s="1"/>
  <c r="N1682" i="12"/>
  <c r="V1682" i="12" s="1"/>
  <c r="N1491" i="12"/>
  <c r="V1491" i="12" s="1"/>
  <c r="H1490" i="12"/>
  <c r="N1490" i="12" s="1"/>
  <c r="V1490" i="12" s="1"/>
  <c r="F1390" i="12"/>
  <c r="L1390" i="12" s="1"/>
  <c r="T1390" i="12" s="1"/>
  <c r="L1391" i="12"/>
  <c r="T1391" i="12" s="1"/>
  <c r="N513" i="12"/>
  <c r="V513" i="12" s="1"/>
  <c r="H512" i="12"/>
  <c r="G409" i="12"/>
  <c r="M409" i="12" s="1"/>
  <c r="U409" i="12" s="1"/>
  <c r="M410" i="12"/>
  <c r="U410" i="12" s="1"/>
  <c r="G2345" i="12"/>
  <c r="M2345" i="12" s="1"/>
  <c r="U2345" i="12" s="1"/>
  <c r="M2346" i="12"/>
  <c r="U2346" i="12" s="1"/>
  <c r="G1948" i="12"/>
  <c r="M1948" i="12" s="1"/>
  <c r="U1948" i="12" s="1"/>
  <c r="M1949" i="12"/>
  <c r="U1949" i="12" s="1"/>
  <c r="M1491" i="12"/>
  <c r="U1491" i="12" s="1"/>
  <c r="G1490" i="12"/>
  <c r="M1490" i="12" s="1"/>
  <c r="U1490" i="12" s="1"/>
  <c r="F2432" i="12"/>
  <c r="L2432" i="12" s="1"/>
  <c r="T2432" i="12" s="1"/>
  <c r="L2433" i="12"/>
  <c r="T2433" i="12" s="1"/>
  <c r="H2990" i="12"/>
  <c r="N2991" i="12"/>
  <c r="V2991" i="12" s="1"/>
  <c r="G709" i="12"/>
  <c r="F709" i="12"/>
  <c r="G1203" i="12"/>
  <c r="H2673" i="12"/>
  <c r="N2673" i="12" s="1"/>
  <c r="V2673" i="12" s="1"/>
  <c r="F2036" i="12"/>
  <c r="G983" i="12"/>
  <c r="H2641" i="12"/>
  <c r="N2641" i="12" s="1"/>
  <c r="V2641" i="12" s="1"/>
  <c r="G75" i="12"/>
  <c r="G310" i="12"/>
  <c r="M310" i="12" s="1"/>
  <c r="U310" i="12" s="1"/>
  <c r="H310" i="12"/>
  <c r="N310" i="12" s="1"/>
  <c r="V310" i="12" s="1"/>
  <c r="H2708" i="12"/>
  <c r="N2708" i="12" s="1"/>
  <c r="V2708" i="12" s="1"/>
  <c r="G902" i="12"/>
  <c r="M902" i="12" s="1"/>
  <c r="U902" i="12" s="1"/>
  <c r="H159" i="12"/>
  <c r="N159" i="12" s="1"/>
  <c r="V159" i="12" s="1"/>
  <c r="H943" i="12"/>
  <c r="N943" i="12" s="1"/>
  <c r="V943" i="12" s="1"/>
  <c r="F2673" i="12"/>
  <c r="L2673" i="12" s="1"/>
  <c r="T2673" i="12" s="1"/>
  <c r="F2973" i="12"/>
  <c r="F2213" i="12"/>
  <c r="L2213" i="12" s="1"/>
  <c r="T2213" i="12" s="1"/>
  <c r="L2214" i="12"/>
  <c r="T2214" i="12" s="1"/>
  <c r="F1933" i="12"/>
  <c r="L1933" i="12" s="1"/>
  <c r="T1933" i="12" s="1"/>
  <c r="L1934" i="12"/>
  <c r="T1934" i="12" s="1"/>
  <c r="L1668" i="12"/>
  <c r="T1668" i="12" s="1"/>
  <c r="F1667" i="12"/>
  <c r="G1552" i="12"/>
  <c r="M1552" i="12" s="1"/>
  <c r="U1552" i="12" s="1"/>
  <c r="M1553" i="12"/>
  <c r="U1553" i="12" s="1"/>
  <c r="L528" i="12"/>
  <c r="T528" i="12" s="1"/>
  <c r="F523" i="12"/>
  <c r="L523" i="12" s="1"/>
  <c r="T523" i="12" s="1"/>
  <c r="N178" i="12"/>
  <c r="V178" i="12" s="1"/>
  <c r="H177" i="12"/>
  <c r="N177" i="12" s="1"/>
  <c r="V177" i="12" s="1"/>
  <c r="G105" i="12"/>
  <c r="M105" i="12" s="1"/>
  <c r="U105" i="12" s="1"/>
  <c r="M106" i="12"/>
  <c r="U106" i="12" s="1"/>
  <c r="F1894" i="12"/>
  <c r="L1895" i="12"/>
  <c r="T1895" i="12" s="1"/>
  <c r="M513" i="12"/>
  <c r="U513" i="12" s="1"/>
  <c r="G512" i="12"/>
  <c r="F409" i="12"/>
  <c r="L409" i="12" s="1"/>
  <c r="T409" i="12" s="1"/>
  <c r="L410" i="12"/>
  <c r="T410" i="12" s="1"/>
  <c r="M178" i="12"/>
  <c r="U178" i="12" s="1"/>
  <c r="G177" i="12"/>
  <c r="M177" i="12" s="1"/>
  <c r="U177" i="12" s="1"/>
  <c r="G110" i="12"/>
  <c r="M110" i="12" s="1"/>
  <c r="U110" i="12" s="1"/>
  <c r="M111" i="12"/>
  <c r="U111" i="12" s="1"/>
  <c r="M2362" i="12"/>
  <c r="U2362" i="12" s="1"/>
  <c r="G2361" i="12"/>
  <c r="F2261" i="12"/>
  <c r="L2261" i="12" s="1"/>
  <c r="T2261" i="12" s="1"/>
  <c r="L2266" i="12"/>
  <c r="T2266" i="12" s="1"/>
  <c r="F1775" i="12"/>
  <c r="L1775" i="12" s="1"/>
  <c r="T1775" i="12" s="1"/>
  <c r="L1776" i="12"/>
  <c r="T1776" i="12" s="1"/>
  <c r="H1453" i="12"/>
  <c r="N1453" i="12" s="1"/>
  <c r="V1453" i="12" s="1"/>
  <c r="N1454" i="12"/>
  <c r="V1454" i="12" s="1"/>
  <c r="M1194" i="12"/>
  <c r="U1194" i="12" s="1"/>
  <c r="G1193" i="12"/>
  <c r="M1193" i="12" s="1"/>
  <c r="U1193" i="12" s="1"/>
  <c r="H3071" i="12"/>
  <c r="N3071" i="12" s="1"/>
  <c r="V3071" i="12" s="1"/>
  <c r="N3072" i="12"/>
  <c r="V3072" i="12" s="1"/>
  <c r="M2475" i="12"/>
  <c r="U2475" i="12" s="1"/>
  <c r="G2474" i="12"/>
  <c r="G2407" i="12"/>
  <c r="M2408" i="12"/>
  <c r="U2408" i="12" s="1"/>
  <c r="L2272" i="12"/>
  <c r="T2272" i="12" s="1"/>
  <c r="F2271" i="12"/>
  <c r="L1800" i="12"/>
  <c r="T1800" i="12" s="1"/>
  <c r="F1795" i="12"/>
  <c r="H1740" i="12"/>
  <c r="N1740" i="12" s="1"/>
  <c r="V1740" i="12" s="1"/>
  <c r="N1741" i="12"/>
  <c r="V1741" i="12" s="1"/>
  <c r="M1540" i="12"/>
  <c r="U1540" i="12" s="1"/>
  <c r="G1539" i="12"/>
  <c r="G1453" i="12"/>
  <c r="M1453" i="12" s="1"/>
  <c r="U1453" i="12" s="1"/>
  <c r="M1454" i="12"/>
  <c r="U1454" i="12" s="1"/>
  <c r="F1948" i="12"/>
  <c r="L1948" i="12" s="1"/>
  <c r="T1948" i="12" s="1"/>
  <c r="L1949" i="12"/>
  <c r="T1949" i="12" s="1"/>
  <c r="G1770" i="12"/>
  <c r="M1770" i="12" s="1"/>
  <c r="U1770" i="12" s="1"/>
  <c r="M1771" i="12"/>
  <c r="U1771" i="12" s="1"/>
  <c r="M1582" i="12"/>
  <c r="U1582" i="12" s="1"/>
  <c r="G1577" i="12"/>
  <c r="M1577" i="12" s="1"/>
  <c r="U1577" i="12" s="1"/>
  <c r="F653" i="12"/>
  <c r="L653" i="12" s="1"/>
  <c r="T653" i="12" s="1"/>
  <c r="L654" i="12"/>
  <c r="T654" i="12" s="1"/>
  <c r="F3084" i="12"/>
  <c r="L3084" i="12" s="1"/>
  <c r="T3084" i="12" s="1"/>
  <c r="L3085" i="12"/>
  <c r="T3085" i="12" s="1"/>
  <c r="H2345" i="12"/>
  <c r="N2345" i="12" s="1"/>
  <c r="V2345" i="12" s="1"/>
  <c r="N2346" i="12"/>
  <c r="V2346" i="12" s="1"/>
  <c r="G2294" i="12"/>
  <c r="M2294" i="12" s="1"/>
  <c r="U2294" i="12" s="1"/>
  <c r="M2295" i="12"/>
  <c r="U2295" i="12" s="1"/>
  <c r="L2150" i="12"/>
  <c r="T2150" i="12" s="1"/>
  <c r="F2149" i="12"/>
  <c r="N1992" i="12"/>
  <c r="V1992" i="12" s="1"/>
  <c r="H1991" i="12"/>
  <c r="G1750" i="12"/>
  <c r="M1750" i="12" s="1"/>
  <c r="U1750" i="12" s="1"/>
  <c r="M1751" i="12"/>
  <c r="U1751" i="12" s="1"/>
  <c r="G1396" i="12"/>
  <c r="M1396" i="12" s="1"/>
  <c r="U1396" i="12" s="1"/>
  <c r="M1397" i="12"/>
  <c r="U1397" i="12" s="1"/>
  <c r="H462" i="12"/>
  <c r="N463" i="12"/>
  <c r="V463" i="12" s="1"/>
  <c r="H2280" i="12"/>
  <c r="N2280" i="12" s="1"/>
  <c r="V2280" i="12" s="1"/>
  <c r="N2281" i="12"/>
  <c r="V2281" i="12" s="1"/>
  <c r="F1377" i="12"/>
  <c r="L1377" i="12" s="1"/>
  <c r="T1377" i="12" s="1"/>
  <c r="L1384" i="12"/>
  <c r="T1384" i="12" s="1"/>
  <c r="F2995" i="12"/>
  <c r="L2995" i="12" s="1"/>
  <c r="T2995" i="12" s="1"/>
  <c r="L3000" i="12"/>
  <c r="T3000" i="12" s="1"/>
  <c r="H622" i="12"/>
  <c r="N622" i="12" s="1"/>
  <c r="V622" i="12" s="1"/>
  <c r="N623" i="12"/>
  <c r="V623" i="12" s="1"/>
  <c r="F2300" i="12"/>
  <c r="L2301" i="12"/>
  <c r="T2301" i="12" s="1"/>
  <c r="F749" i="12"/>
  <c r="L749" i="12" s="1"/>
  <c r="T749" i="12" s="1"/>
  <c r="L750" i="12"/>
  <c r="T750" i="12" s="1"/>
  <c r="F2934" i="12"/>
  <c r="L2934" i="12" s="1"/>
  <c r="T2934" i="12" s="1"/>
  <c r="L2939" i="12"/>
  <c r="T2939" i="12" s="1"/>
  <c r="F2372" i="12"/>
  <c r="L2373" i="12"/>
  <c r="T2373" i="12" s="1"/>
  <c r="F3113" i="12"/>
  <c r="L3114" i="12"/>
  <c r="T3114" i="12" s="1"/>
  <c r="G805" i="12"/>
  <c r="M805" i="12" s="1"/>
  <c r="U805" i="12" s="1"/>
  <c r="M806" i="12"/>
  <c r="U806" i="12" s="1"/>
  <c r="H2128" i="12"/>
  <c r="N2129" i="12"/>
  <c r="V2129" i="12" s="1"/>
  <c r="F62" i="12"/>
  <c r="L62" i="12" s="1"/>
  <c r="T62" i="12" s="1"/>
  <c r="L63" i="12"/>
  <c r="T63" i="12" s="1"/>
  <c r="F1827" i="12"/>
  <c r="L1827" i="12" s="1"/>
  <c r="T1827" i="12" s="1"/>
  <c r="L1828" i="12"/>
  <c r="T1828" i="12" s="1"/>
  <c r="F1639" i="12"/>
  <c r="L1640" i="12"/>
  <c r="T1640" i="12" s="1"/>
  <c r="F462" i="12"/>
  <c r="L463" i="12"/>
  <c r="T463" i="12" s="1"/>
  <c r="N2362" i="12"/>
  <c r="V2362" i="12" s="1"/>
  <c r="H2361" i="12"/>
  <c r="N2272" i="12"/>
  <c r="V2272" i="12" s="1"/>
  <c r="H2271" i="12"/>
  <c r="L2013" i="12"/>
  <c r="T2013" i="12" s="1"/>
  <c r="F2008" i="12"/>
  <c r="L2008" i="12" s="1"/>
  <c r="T2008" i="12" s="1"/>
  <c r="H1938" i="12"/>
  <c r="N1938" i="12" s="1"/>
  <c r="V1938" i="12" s="1"/>
  <c r="N1939" i="12"/>
  <c r="V1939" i="12" s="1"/>
  <c r="G1745" i="12"/>
  <c r="M1745" i="12" s="1"/>
  <c r="U1745" i="12" s="1"/>
  <c r="M1746" i="12"/>
  <c r="U1746" i="12" s="1"/>
  <c r="N1194" i="12"/>
  <c r="V1194" i="12" s="1"/>
  <c r="H1193" i="12"/>
  <c r="N1193" i="12" s="1"/>
  <c r="V1193" i="12" s="1"/>
  <c r="L151" i="12"/>
  <c r="T151" i="12" s="1"/>
  <c r="F150" i="12"/>
  <c r="L150" i="12" s="1"/>
  <c r="T150" i="12" s="1"/>
  <c r="H2973" i="12"/>
  <c r="N2973" i="12" s="1"/>
  <c r="V2973" i="12" s="1"/>
  <c r="G1090" i="12"/>
  <c r="H2412" i="12"/>
  <c r="N2412" i="12" s="1"/>
  <c r="V2412" i="12" s="1"/>
  <c r="G1127" i="12"/>
  <c r="F1090" i="12"/>
  <c r="F1072" i="12"/>
  <c r="L1072" i="12" s="1"/>
  <c r="T1072" i="12" s="1"/>
  <c r="L1073" i="12"/>
  <c r="T1073" i="12" s="1"/>
  <c r="G2662" i="12"/>
  <c r="M2662" i="12" s="1"/>
  <c r="U2662" i="12" s="1"/>
  <c r="M2663" i="12"/>
  <c r="U2663" i="12" s="1"/>
  <c r="H796" i="12"/>
  <c r="N796" i="12" s="1"/>
  <c r="V796" i="12" s="1"/>
  <c r="N797" i="12"/>
  <c r="V797" i="12" s="1"/>
  <c r="F1110" i="12"/>
  <c r="L1110" i="12" s="1"/>
  <c r="T1110" i="12" s="1"/>
  <c r="L1111" i="12"/>
  <c r="T1111" i="12" s="1"/>
  <c r="F17" i="12"/>
  <c r="L18" i="12"/>
  <c r="T18" i="12" s="1"/>
  <c r="F2947" i="12"/>
  <c r="L2947" i="12" s="1"/>
  <c r="T2947" i="12" s="1"/>
  <c r="L2948" i="12"/>
  <c r="T2948" i="12" s="1"/>
  <c r="G2432" i="12"/>
  <c r="M2432" i="12" s="1"/>
  <c r="U2432" i="12" s="1"/>
  <c r="M2433" i="12"/>
  <c r="U2433" i="12" s="1"/>
  <c r="N2064" i="12"/>
  <c r="V2064" i="12" s="1"/>
  <c r="H2063" i="12"/>
  <c r="N2013" i="12"/>
  <c r="V2013" i="12" s="1"/>
  <c r="H2008" i="12"/>
  <c r="N2008" i="12" s="1"/>
  <c r="V2008" i="12" s="1"/>
  <c r="N1687" i="12"/>
  <c r="V1687" i="12" s="1"/>
  <c r="H1686" i="12"/>
  <c r="N1686" i="12" s="1"/>
  <c r="V1686" i="12" s="1"/>
  <c r="N1582" i="12"/>
  <c r="V1582" i="12" s="1"/>
  <c r="H1577" i="12"/>
  <c r="N1577" i="12" s="1"/>
  <c r="V1577" i="12" s="1"/>
  <c r="N1317" i="12"/>
  <c r="V1317" i="12" s="1"/>
  <c r="H1312" i="12"/>
  <c r="N1312" i="12" s="1"/>
  <c r="V1312" i="12" s="1"/>
  <c r="L1194" i="12"/>
  <c r="T1194" i="12" s="1"/>
  <c r="F1193" i="12"/>
  <c r="L1193" i="12" s="1"/>
  <c r="T1193" i="12" s="1"/>
  <c r="H2261" i="12"/>
  <c r="N2261" i="12" s="1"/>
  <c r="V2261" i="12" s="1"/>
  <c r="N2266" i="12"/>
  <c r="V2266" i="12" s="1"/>
  <c r="N1914" i="12"/>
  <c r="V1914" i="12" s="1"/>
  <c r="H1913" i="12"/>
  <c r="N1913" i="12" s="1"/>
  <c r="V1913" i="12" s="1"/>
  <c r="L1540" i="12"/>
  <c r="T1540" i="12" s="1"/>
  <c r="F1539" i="12"/>
  <c r="F852" i="12"/>
  <c r="L852" i="12" s="1"/>
  <c r="T852" i="12" s="1"/>
  <c r="L853" i="12"/>
  <c r="T853" i="12" s="1"/>
  <c r="H3089" i="12"/>
  <c r="N3089" i="12" s="1"/>
  <c r="V3089" i="12" s="1"/>
  <c r="N3090" i="12"/>
  <c r="V3090" i="12" s="1"/>
  <c r="L2443" i="12"/>
  <c r="T2443" i="12" s="1"/>
  <c r="F2442" i="12"/>
  <c r="G2213" i="12"/>
  <c r="M2213" i="12" s="1"/>
  <c r="U2213" i="12" s="1"/>
  <c r="M2214" i="12"/>
  <c r="U2214" i="12" s="1"/>
  <c r="H1894" i="12"/>
  <c r="N1895" i="12"/>
  <c r="V1895" i="12" s="1"/>
  <c r="N1800" i="12"/>
  <c r="V1800" i="12" s="1"/>
  <c r="H1795" i="12"/>
  <c r="G1607" i="12"/>
  <c r="M1607" i="12" s="1"/>
  <c r="U1607" i="12" s="1"/>
  <c r="M1608" i="12"/>
  <c r="U1608" i="12" s="1"/>
  <c r="H1507" i="12"/>
  <c r="N1507" i="12" s="1"/>
  <c r="V1507" i="12" s="1"/>
  <c r="N1508" i="12"/>
  <c r="V1508" i="12" s="1"/>
  <c r="F791" i="12"/>
  <c r="L791" i="12" s="1"/>
  <c r="T791" i="12" s="1"/>
  <c r="L792" i="12"/>
  <c r="T792" i="12" s="1"/>
  <c r="G504" i="12"/>
  <c r="M504" i="12" s="1"/>
  <c r="U504" i="12" s="1"/>
  <c r="M505" i="12"/>
  <c r="U505" i="12" s="1"/>
  <c r="F1557" i="12"/>
  <c r="L1557" i="12" s="1"/>
  <c r="T1557" i="12" s="1"/>
  <c r="G2076" i="12"/>
  <c r="M2076" i="12" s="1"/>
  <c r="U2076" i="12" s="1"/>
  <c r="H2995" i="12"/>
  <c r="N2995" i="12" s="1"/>
  <c r="V2995" i="12" s="1"/>
  <c r="G1676" i="12"/>
  <c r="M1677" i="12"/>
  <c r="U1677" i="12" s="1"/>
  <c r="G424" i="12"/>
  <c r="H1622" i="12"/>
  <c r="N1623" i="12"/>
  <c r="V1623" i="12" s="1"/>
  <c r="G766" i="12"/>
  <c r="M767" i="12"/>
  <c r="U767" i="12" s="1"/>
  <c r="H3112" i="12"/>
  <c r="N3112" i="12" s="1"/>
  <c r="V3112" i="12" s="1"/>
  <c r="N3113" i="12"/>
  <c r="V3113" i="12" s="1"/>
  <c r="L2926" i="12"/>
  <c r="T2926" i="12" s="1"/>
  <c r="F2925" i="12"/>
  <c r="N2475" i="12"/>
  <c r="V2475" i="12" s="1"/>
  <c r="H2474" i="12"/>
  <c r="L1914" i="12"/>
  <c r="T1914" i="12" s="1"/>
  <c r="F1913" i="12"/>
  <c r="L1913" i="12" s="1"/>
  <c r="T1913" i="12" s="1"/>
  <c r="G1441" i="12"/>
  <c r="M1441" i="12" s="1"/>
  <c r="U1441" i="12" s="1"/>
  <c r="M1442" i="12"/>
  <c r="U1442" i="12" s="1"/>
  <c r="M264" i="12"/>
  <c r="U264" i="12" s="1"/>
  <c r="G852" i="12"/>
  <c r="M852" i="12" s="1"/>
  <c r="U852" i="12" s="1"/>
  <c r="M853" i="12"/>
  <c r="U853" i="12" s="1"/>
  <c r="H791" i="12"/>
  <c r="N792" i="12"/>
  <c r="V792" i="12" s="1"/>
  <c r="G3089" i="12"/>
  <c r="M3089" i="12" s="1"/>
  <c r="U3089" i="12" s="1"/>
  <c r="M3090" i="12"/>
  <c r="U3090" i="12" s="1"/>
  <c r="H2432" i="12"/>
  <c r="N2432" i="12" s="1"/>
  <c r="V2432" i="12" s="1"/>
  <c r="N2433" i="12"/>
  <c r="V2433" i="12" s="1"/>
  <c r="M1800" i="12"/>
  <c r="U1800" i="12" s="1"/>
  <c r="G1795" i="12"/>
  <c r="F1607" i="12"/>
  <c r="L1607" i="12" s="1"/>
  <c r="T1607" i="12" s="1"/>
  <c r="L1608" i="12"/>
  <c r="T1608" i="12" s="1"/>
  <c r="H2324" i="12"/>
  <c r="N2325" i="12"/>
  <c r="V2325" i="12" s="1"/>
  <c r="L2222" i="12"/>
  <c r="T2222" i="12" s="1"/>
  <c r="F2221" i="12"/>
  <c r="L2221" i="12" s="1"/>
  <c r="T2221" i="12" s="1"/>
  <c r="M1925" i="12"/>
  <c r="U1925" i="12" s="1"/>
  <c r="G1924" i="12"/>
  <c r="L1762" i="12"/>
  <c r="T1762" i="12" s="1"/>
  <c r="F1761" i="12"/>
  <c r="N1645" i="12"/>
  <c r="V1645" i="12" s="1"/>
  <c r="H1644" i="12"/>
  <c r="N1644" i="12" s="1"/>
  <c r="V1644" i="12" s="1"/>
  <c r="F1552" i="12"/>
  <c r="L1552" i="12" s="1"/>
  <c r="T1552" i="12" s="1"/>
  <c r="L1553" i="12"/>
  <c r="T1553" i="12" s="1"/>
  <c r="L1905" i="12"/>
  <c r="T1905" i="12" s="1"/>
  <c r="F1900" i="12"/>
  <c r="H1745" i="12"/>
  <c r="N1745" i="12" s="1"/>
  <c r="V1745" i="12" s="1"/>
  <c r="N1746" i="12"/>
  <c r="V1746" i="12" s="1"/>
  <c r="H1607" i="12"/>
  <c r="N1607" i="12" s="1"/>
  <c r="V1607" i="12" s="1"/>
  <c r="N1608" i="12"/>
  <c r="V1608" i="12" s="1"/>
  <c r="M151" i="12"/>
  <c r="U151" i="12" s="1"/>
  <c r="G150" i="12"/>
  <c r="M150" i="12" s="1"/>
  <c r="U150" i="12" s="1"/>
  <c r="M50" i="12"/>
  <c r="U50" i="12" s="1"/>
  <c r="G49" i="12"/>
  <c r="M49" i="12" s="1"/>
  <c r="U49" i="12" s="1"/>
  <c r="M2222" i="12"/>
  <c r="U2222" i="12" s="1"/>
  <c r="G2221" i="12"/>
  <c r="M2221" i="12" s="1"/>
  <c r="U2221" i="12" s="1"/>
  <c r="G1894" i="12"/>
  <c r="M1895" i="12"/>
  <c r="U1895" i="12" s="1"/>
  <c r="F1431" i="12"/>
  <c r="L1431" i="12" s="1"/>
  <c r="T1431" i="12" s="1"/>
  <c r="L1432" i="12"/>
  <c r="T1432" i="12" s="1"/>
  <c r="G2990" i="12"/>
  <c r="M2991" i="12"/>
  <c r="U2991" i="12" s="1"/>
  <c r="F1441" i="12"/>
  <c r="L1441" i="12" s="1"/>
  <c r="T1441" i="12" s="1"/>
  <c r="L1442" i="12"/>
  <c r="T1442" i="12" s="1"/>
  <c r="H2356" i="12"/>
  <c r="N2356" i="12" s="1"/>
  <c r="V2356" i="12" s="1"/>
  <c r="N2357" i="12"/>
  <c r="V2357" i="12" s="1"/>
  <c r="G1953" i="12"/>
  <c r="M1953" i="12" s="1"/>
  <c r="U1953" i="12" s="1"/>
  <c r="M1954" i="12"/>
  <c r="U1954" i="12" s="1"/>
  <c r="F1453" i="12"/>
  <c r="L1453" i="12" s="1"/>
  <c r="T1453" i="12" s="1"/>
  <c r="L1454" i="12"/>
  <c r="T1454" i="12" s="1"/>
  <c r="G1964" i="12"/>
  <c r="M1964" i="12" s="1"/>
  <c r="U1964" i="12" s="1"/>
  <c r="M1965" i="12"/>
  <c r="U1965" i="12" s="1"/>
  <c r="G1518" i="12"/>
  <c r="G2412" i="12"/>
  <c r="M2412" i="12" s="1"/>
  <c r="U2412" i="12" s="1"/>
  <c r="H17" i="12"/>
  <c r="H2113" i="12"/>
  <c r="N2118" i="12"/>
  <c r="V2118" i="12" s="1"/>
  <c r="H2076" i="12"/>
  <c r="N2076" i="12" s="1"/>
  <c r="V2076" i="12" s="1"/>
  <c r="H766" i="12"/>
  <c r="N767" i="12"/>
  <c r="V767" i="12" s="1"/>
  <c r="CD1798" i="12"/>
  <c r="CD1797" i="12" s="1"/>
  <c r="CD1796" i="12" s="1"/>
  <c r="CB399" i="12" l="1"/>
  <c r="CC416" i="12"/>
  <c r="CA399" i="12"/>
  <c r="CC399" i="12"/>
  <c r="CC407" i="12"/>
  <c r="CA407" i="12"/>
  <c r="CB407" i="12"/>
  <c r="CB416" i="12"/>
  <c r="CA416" i="12"/>
  <c r="CC31" i="12"/>
  <c r="CA31" i="12"/>
  <c r="CB31" i="12"/>
  <c r="BO348" i="12"/>
  <c r="BU348" i="12" s="1"/>
  <c r="BP120" i="12"/>
  <c r="BV120" i="12" s="1"/>
  <c r="BP1422" i="12"/>
  <c r="BV1422" i="12" s="1"/>
  <c r="BO949" i="12"/>
  <c r="BU949" i="12" s="1"/>
  <c r="BP673" i="12"/>
  <c r="BV673" i="12" s="1"/>
  <c r="BO507" i="12"/>
  <c r="BU507" i="12" s="1"/>
  <c r="BO313" i="12"/>
  <c r="BU313" i="12" s="1"/>
  <c r="BO2808" i="12"/>
  <c r="BU2808" i="12" s="1"/>
  <c r="BP1031" i="12"/>
  <c r="BV1031" i="12" s="1"/>
  <c r="BP825" i="12"/>
  <c r="BV825" i="12" s="1"/>
  <c r="BP592" i="12"/>
  <c r="BV592" i="12" s="1"/>
  <c r="BP348" i="12"/>
  <c r="BV348" i="12" s="1"/>
  <c r="BO405" i="12"/>
  <c r="BU405" i="12" s="1"/>
  <c r="BO1075" i="12"/>
  <c r="BU1075" i="12" s="1"/>
  <c r="BP874" i="12"/>
  <c r="BV874" i="12" s="1"/>
  <c r="BQ596" i="12"/>
  <c r="BW596" i="12" s="1"/>
  <c r="BO370" i="12"/>
  <c r="BU370" i="12" s="1"/>
  <c r="BQ29" i="12"/>
  <c r="BW29" i="12" s="1"/>
  <c r="BP1077" i="12"/>
  <c r="BV1077" i="12" s="1"/>
  <c r="BQ876" i="12"/>
  <c r="BW876" i="12" s="1"/>
  <c r="BQ395" i="12"/>
  <c r="BW395" i="12" s="1"/>
  <c r="BQ284" i="12"/>
  <c r="BW284" i="12" s="1"/>
  <c r="BP2710" i="12"/>
  <c r="BV2710" i="12" s="1"/>
  <c r="BQ980" i="12"/>
  <c r="BW980" i="12" s="1"/>
  <c r="BO773" i="12"/>
  <c r="BU773" i="12" s="1"/>
  <c r="BO590" i="12"/>
  <c r="BU590" i="12" s="1"/>
  <c r="BO346" i="12"/>
  <c r="BU346" i="12" s="1"/>
  <c r="BP405" i="12"/>
  <c r="BV405" i="12" s="1"/>
  <c r="BO1060" i="12"/>
  <c r="BU1060" i="12" s="1"/>
  <c r="BO870" i="12"/>
  <c r="BU870" i="12" s="1"/>
  <c r="BP671" i="12"/>
  <c r="BV671" i="12" s="1"/>
  <c r="BP388" i="12"/>
  <c r="BV388" i="12" s="1"/>
  <c r="BP83" i="12"/>
  <c r="BV83" i="12" s="1"/>
  <c r="BQ1272" i="12"/>
  <c r="BW1272" i="12" s="1"/>
  <c r="BO917" i="12"/>
  <c r="BU917" i="12" s="1"/>
  <c r="BQ673" i="12"/>
  <c r="BW673" i="12" s="1"/>
  <c r="BQ393" i="12"/>
  <c r="BW393" i="12" s="1"/>
  <c r="BO94" i="12"/>
  <c r="BU94" i="12" s="1"/>
  <c r="BP1284" i="12"/>
  <c r="BV1284" i="12" s="1"/>
  <c r="BO931" i="12"/>
  <c r="BU931" i="12" s="1"/>
  <c r="BP870" i="12"/>
  <c r="BV870" i="12" s="1"/>
  <c r="BO598" i="12"/>
  <c r="BU598" i="12" s="1"/>
  <c r="BQ315" i="12"/>
  <c r="BW315" i="12" s="1"/>
  <c r="BP2125" i="12"/>
  <c r="BV2125" i="12" s="1"/>
  <c r="BP1060" i="12"/>
  <c r="BV1060" i="12" s="1"/>
  <c r="BP917" i="12"/>
  <c r="BV917" i="12" s="1"/>
  <c r="BQ671" i="12"/>
  <c r="BW671" i="12" s="1"/>
  <c r="BP370" i="12"/>
  <c r="BV370" i="12" s="1"/>
  <c r="BP406" i="12"/>
  <c r="BV406" i="12" s="1"/>
  <c r="BO1294" i="12"/>
  <c r="BU1294" i="12" s="1"/>
  <c r="BO955" i="12"/>
  <c r="BU955" i="12" s="1"/>
  <c r="BQ773" i="12"/>
  <c r="BW773" i="12" s="1"/>
  <c r="BP398" i="12"/>
  <c r="BV398" i="12" s="1"/>
  <c r="BQ83" i="12"/>
  <c r="BW83" i="12" s="1"/>
  <c r="BO1628" i="12"/>
  <c r="BU1628" i="12" s="1"/>
  <c r="BO980" i="12"/>
  <c r="BU980" i="12" s="1"/>
  <c r="BO827" i="12"/>
  <c r="BU827" i="12" s="1"/>
  <c r="BQ507" i="12"/>
  <c r="BW507" i="12" s="1"/>
  <c r="BO91" i="12"/>
  <c r="BU91" i="12" s="1"/>
  <c r="BP1633" i="12"/>
  <c r="BV1633" i="12" s="1"/>
  <c r="BQ1300" i="12"/>
  <c r="BW1300" i="12" s="1"/>
  <c r="BP929" i="12"/>
  <c r="BV929" i="12" s="1"/>
  <c r="BQ627" i="12"/>
  <c r="BW627" i="12" s="1"/>
  <c r="BO319" i="12"/>
  <c r="BU319" i="12" s="1"/>
  <c r="BP414" i="12"/>
  <c r="BV414" i="12" s="1"/>
  <c r="BQ1633" i="12"/>
  <c r="BW1633" i="12" s="1"/>
  <c r="BP955" i="12"/>
  <c r="BV955" i="12" s="1"/>
  <c r="BO745" i="12"/>
  <c r="BU745" i="12" s="1"/>
  <c r="BQ370" i="12"/>
  <c r="BW370" i="12" s="1"/>
  <c r="BQ94" i="12"/>
  <c r="BW94" i="12" s="1"/>
  <c r="BP3025" i="12"/>
  <c r="BV3025" i="12" s="1"/>
  <c r="BO1049" i="12"/>
  <c r="BU1049" i="12" s="1"/>
  <c r="BO862" i="12"/>
  <c r="BU862" i="12" s="1"/>
  <c r="BQ566" i="12"/>
  <c r="BW566" i="12" s="1"/>
  <c r="BO120" i="12"/>
  <c r="BU120" i="12" s="1"/>
  <c r="BQ415" i="12"/>
  <c r="BW415" i="12" s="1"/>
  <c r="BQ1058" i="12"/>
  <c r="BW1058" i="12" s="1"/>
  <c r="BP864" i="12"/>
  <c r="BV864" i="12" s="1"/>
  <c r="BO572" i="12"/>
  <c r="BU572" i="12" s="1"/>
  <c r="BO686" i="12"/>
  <c r="BU686" i="12" s="1"/>
  <c r="BO398" i="12"/>
  <c r="BU398" i="12" s="1"/>
  <c r="BP97" i="12"/>
  <c r="BV97" i="12" s="1"/>
  <c r="BO1300" i="12"/>
  <c r="BU1300" i="12" s="1"/>
  <c r="BQ939" i="12"/>
  <c r="BW939" i="12" s="1"/>
  <c r="BQ825" i="12"/>
  <c r="BW825" i="12" s="1"/>
  <c r="BO581" i="12"/>
  <c r="BU581" i="12" s="1"/>
  <c r="BQ280" i="12"/>
  <c r="BW280" i="12" s="1"/>
  <c r="BP1635" i="12"/>
  <c r="BV1635" i="12" s="1"/>
  <c r="BP1047" i="12"/>
  <c r="BV1047" i="12" s="1"/>
  <c r="BP905" i="12"/>
  <c r="BV905" i="12" s="1"/>
  <c r="BP627" i="12"/>
  <c r="BV627" i="12" s="1"/>
  <c r="BO335" i="12"/>
  <c r="BU335" i="12" s="1"/>
  <c r="BP2808" i="12"/>
  <c r="BV2808" i="12" s="1"/>
  <c r="BQ1077" i="12"/>
  <c r="BW1077" i="12" s="1"/>
  <c r="BQ907" i="12"/>
  <c r="BW907" i="12" s="1"/>
  <c r="BO665" i="12"/>
  <c r="BU665" i="12" s="1"/>
  <c r="BP346" i="12"/>
  <c r="BV346" i="12" s="1"/>
  <c r="BQ2810" i="12"/>
  <c r="BW2810" i="12" s="1"/>
  <c r="BQ1270" i="12"/>
  <c r="BW1270" i="12" s="1"/>
  <c r="BP773" i="12"/>
  <c r="BV773" i="12" s="1"/>
  <c r="BQ572" i="12"/>
  <c r="BW572" i="12" s="1"/>
  <c r="BP278" i="12"/>
  <c r="BV278" i="12" s="1"/>
  <c r="BO1633" i="12"/>
  <c r="BU1633" i="12" s="1"/>
  <c r="BQ1031" i="12"/>
  <c r="BW1031" i="12" s="1"/>
  <c r="BQ874" i="12"/>
  <c r="BW874" i="12" s="1"/>
  <c r="BO625" i="12"/>
  <c r="BU625" i="12" s="1"/>
  <c r="BO321" i="12"/>
  <c r="BU321" i="12" s="1"/>
  <c r="BQ2710" i="12"/>
  <c r="BW2710" i="12" s="1"/>
  <c r="BP1075" i="12"/>
  <c r="BV1075" i="12" s="1"/>
  <c r="BO929" i="12"/>
  <c r="BU929" i="12" s="1"/>
  <c r="BP686" i="12"/>
  <c r="BV686" i="12" s="1"/>
  <c r="BQ372" i="12"/>
  <c r="BW372" i="12" s="1"/>
  <c r="BO406" i="12"/>
  <c r="BU406" i="12" s="1"/>
  <c r="BP1300" i="12"/>
  <c r="BV1300" i="12" s="1"/>
  <c r="BP931" i="12"/>
  <c r="BV931" i="12" s="1"/>
  <c r="BQ688" i="12"/>
  <c r="BW688" i="12" s="1"/>
  <c r="BP386" i="12"/>
  <c r="BV386" i="12" s="1"/>
  <c r="BQ30" i="12"/>
  <c r="BW30" i="12" s="1"/>
  <c r="BO1386" i="12"/>
  <c r="BU1386" i="12" s="1"/>
  <c r="BQ1075" i="12"/>
  <c r="BW1075" i="12" s="1"/>
  <c r="BO893" i="12"/>
  <c r="BU893" i="12" s="1"/>
  <c r="BQ590" i="12"/>
  <c r="BW590" i="12" s="1"/>
  <c r="BQ278" i="12"/>
  <c r="BW278" i="12" s="1"/>
  <c r="BQ2125" i="12"/>
  <c r="BW2125" i="12" s="1"/>
  <c r="BP1386" i="12"/>
  <c r="BV1386" i="12" s="1"/>
  <c r="BQ931" i="12"/>
  <c r="BW931" i="12" s="1"/>
  <c r="BP665" i="12"/>
  <c r="BV665" i="12" s="1"/>
  <c r="BP321" i="12"/>
  <c r="BV321" i="12" s="1"/>
  <c r="BQ405" i="12"/>
  <c r="BW405" i="12" s="1"/>
  <c r="BQ1667" i="12"/>
  <c r="BW1667" i="12" s="1"/>
  <c r="BO978" i="12"/>
  <c r="BU978" i="12" s="1"/>
  <c r="BP747" i="12"/>
  <c r="BV747" i="12" s="1"/>
  <c r="BQ386" i="12"/>
  <c r="BW386" i="12" s="1"/>
  <c r="BP29" i="12"/>
  <c r="BV29" i="12" s="1"/>
  <c r="BQ2123" i="12"/>
  <c r="BW2123" i="12" s="1"/>
  <c r="BP980" i="12"/>
  <c r="BV980" i="12" s="1"/>
  <c r="BQ769" i="12"/>
  <c r="BW769" i="12" s="1"/>
  <c r="BO393" i="12"/>
  <c r="BU393" i="12" s="1"/>
  <c r="BP319" i="12"/>
  <c r="BV319" i="12" s="1"/>
  <c r="BO83" i="12"/>
  <c r="BU83" i="12" s="1"/>
  <c r="BO1284" i="12"/>
  <c r="BU1284" i="12" s="1"/>
  <c r="BQ915" i="12"/>
  <c r="BW915" i="12" s="1"/>
  <c r="BQ598" i="12"/>
  <c r="BW598" i="12" s="1"/>
  <c r="BO372" i="12"/>
  <c r="BU372" i="12" s="1"/>
  <c r="BO167" i="12"/>
  <c r="BU167" i="12" s="1"/>
  <c r="BQ1628" i="12"/>
  <c r="BW1628" i="12" s="1"/>
  <c r="BP952" i="12"/>
  <c r="BV952" i="12" s="1"/>
  <c r="BO688" i="12"/>
  <c r="BU688" i="12" s="1"/>
  <c r="BO568" i="12"/>
  <c r="BU568" i="12" s="1"/>
  <c r="BP315" i="12"/>
  <c r="BV315" i="12" s="1"/>
  <c r="BP2810" i="12"/>
  <c r="BV2810" i="12" s="1"/>
  <c r="BQ1033" i="12"/>
  <c r="BW1033" i="12" s="1"/>
  <c r="BQ827" i="12"/>
  <c r="BW827" i="12" s="1"/>
  <c r="BP572" i="12"/>
  <c r="BV572" i="12" s="1"/>
  <c r="BQ319" i="12"/>
  <c r="BW319" i="12" s="1"/>
  <c r="BQ3025" i="12"/>
  <c r="BW3025" i="12" s="1"/>
  <c r="BO1047" i="12"/>
  <c r="BU1047" i="12" s="1"/>
  <c r="BP862" i="12"/>
  <c r="BV862" i="12" s="1"/>
  <c r="BO941" i="12"/>
  <c r="BU941" i="12" s="1"/>
  <c r="BO747" i="12"/>
  <c r="BU747" i="12" s="1"/>
  <c r="BQ388" i="12"/>
  <c r="BW388" i="12" s="1"/>
  <c r="BO415" i="12"/>
  <c r="BU415" i="12" s="1"/>
  <c r="BP1411" i="12"/>
  <c r="BV1411" i="12" s="1"/>
  <c r="BQ1047" i="12"/>
  <c r="BW1047" i="12" s="1"/>
  <c r="BP868" i="12"/>
  <c r="BV868" i="12" s="1"/>
  <c r="BQ568" i="12"/>
  <c r="BW568" i="12" s="1"/>
  <c r="BQ97" i="12"/>
  <c r="BW97" i="12" s="1"/>
  <c r="BP1667" i="12"/>
  <c r="BV1667" i="12" s="1"/>
  <c r="BO1272" i="12"/>
  <c r="BU1272" i="12" s="1"/>
  <c r="BP915" i="12"/>
  <c r="BV915" i="12" s="1"/>
  <c r="BP598" i="12"/>
  <c r="BV598" i="12" s="1"/>
  <c r="BP286" i="12"/>
  <c r="BV286" i="12" s="1"/>
  <c r="BO3025" i="12"/>
  <c r="BU3025" i="12" s="1"/>
  <c r="BP1294" i="12"/>
  <c r="BV1294" i="12" s="1"/>
  <c r="BQ917" i="12"/>
  <c r="BW917" i="12" s="1"/>
  <c r="BP625" i="12"/>
  <c r="BV625" i="12" s="1"/>
  <c r="BQ313" i="12"/>
  <c r="BW313" i="12" s="1"/>
  <c r="BQ3047" i="12"/>
  <c r="BW3047" i="12" s="1"/>
  <c r="BO1033" i="12"/>
  <c r="BU1033" i="12" s="1"/>
  <c r="BO864" i="12"/>
  <c r="BU864" i="12" s="1"/>
  <c r="BP566" i="12"/>
  <c r="BV566" i="12" s="1"/>
  <c r="BP94" i="12"/>
  <c r="BV94" i="12" s="1"/>
  <c r="BQ1635" i="12"/>
  <c r="BW1635" i="12" s="1"/>
  <c r="BO1079" i="12"/>
  <c r="BU1079" i="12" s="1"/>
  <c r="BQ905" i="12"/>
  <c r="BW905" i="12" s="1"/>
  <c r="BO596" i="12"/>
  <c r="BU596" i="12" s="1"/>
  <c r="BO284" i="12"/>
  <c r="BU284" i="12" s="1"/>
  <c r="BQ2808" i="12"/>
  <c r="BW2808" i="12" s="1"/>
  <c r="BQ1411" i="12"/>
  <c r="BW1411" i="12" s="1"/>
  <c r="BO939" i="12"/>
  <c r="BU939" i="12" s="1"/>
  <c r="BQ667" i="12"/>
  <c r="BW667" i="12" s="1"/>
  <c r="BO333" i="12"/>
  <c r="BU333" i="12" s="1"/>
  <c r="BQ414" i="12"/>
  <c r="BW414" i="12" s="1"/>
  <c r="BO1422" i="12"/>
  <c r="BU1422" i="12" s="1"/>
  <c r="BP941" i="12"/>
  <c r="BV941" i="12" s="1"/>
  <c r="BO673" i="12"/>
  <c r="BU673" i="12" s="1"/>
  <c r="BP335" i="12"/>
  <c r="BV335" i="12" s="1"/>
  <c r="BO280" i="12"/>
  <c r="BU280" i="12" s="1"/>
  <c r="BO30" i="12"/>
  <c r="BU30" i="12" s="1"/>
  <c r="BO1077" i="12"/>
  <c r="BU1077" i="12" s="1"/>
  <c r="BQ868" i="12"/>
  <c r="BW868" i="12" s="1"/>
  <c r="BP574" i="12"/>
  <c r="BV574" i="12" s="1"/>
  <c r="BQ321" i="12"/>
  <c r="BW321" i="12" s="1"/>
  <c r="BQ91" i="12"/>
  <c r="BW91" i="12" s="1"/>
  <c r="BQ1294" i="12"/>
  <c r="BW1294" i="12" s="1"/>
  <c r="BQ929" i="12"/>
  <c r="BW929" i="12" s="1"/>
  <c r="BQ625" i="12"/>
  <c r="BW625" i="12" s="1"/>
  <c r="BO388" i="12"/>
  <c r="BU388" i="12" s="1"/>
  <c r="BO278" i="12"/>
  <c r="BU278" i="12" s="1"/>
  <c r="BO1635" i="12"/>
  <c r="BU1635" i="12" s="1"/>
  <c r="BQ955" i="12"/>
  <c r="BW955" i="12" s="1"/>
  <c r="BP745" i="12"/>
  <c r="BV745" i="12" s="1"/>
  <c r="BP393" i="12"/>
  <c r="BV393" i="12" s="1"/>
  <c r="BP280" i="12"/>
  <c r="BV280" i="12" s="1"/>
  <c r="BO2125" i="12"/>
  <c r="BU2125" i="12" s="1"/>
  <c r="BP978" i="12"/>
  <c r="BV978" i="12" s="1"/>
  <c r="BQ747" i="12"/>
  <c r="BW747" i="12" s="1"/>
  <c r="BO627" i="12"/>
  <c r="BU627" i="12" s="1"/>
  <c r="BP372" i="12"/>
  <c r="BV372" i="12" s="1"/>
  <c r="BO414" i="12"/>
  <c r="BU414" i="12" s="1"/>
  <c r="BQ1079" i="12"/>
  <c r="BW1079" i="12" s="1"/>
  <c r="BO905" i="12"/>
  <c r="BU905" i="12" s="1"/>
  <c r="BP688" i="12"/>
  <c r="BV688" i="12" s="1"/>
  <c r="BP507" i="12"/>
  <c r="BV507" i="12" s="1"/>
  <c r="BP118" i="12"/>
  <c r="BV118" i="12" s="1"/>
  <c r="BO1411" i="12"/>
  <c r="BU1411" i="12" s="1"/>
  <c r="BP949" i="12"/>
  <c r="BV949" i="12" s="1"/>
  <c r="BQ862" i="12"/>
  <c r="BW862" i="12" s="1"/>
  <c r="BP590" i="12"/>
  <c r="BV590" i="12" s="1"/>
  <c r="BO286" i="12"/>
  <c r="BU286" i="12" s="1"/>
  <c r="BP1679" i="12"/>
  <c r="BV1679" i="12" s="1"/>
  <c r="BQ1049" i="12"/>
  <c r="BW1049" i="12" s="1"/>
  <c r="BO868" i="12"/>
  <c r="BU868" i="12" s="1"/>
  <c r="BQ592" i="12"/>
  <c r="BW592" i="12" s="1"/>
  <c r="BP313" i="12"/>
  <c r="BV313" i="12" s="1"/>
  <c r="BO2123" i="12"/>
  <c r="BU2123" i="12" s="1"/>
  <c r="BO1058" i="12"/>
  <c r="BU1058" i="12" s="1"/>
  <c r="BO29" i="12"/>
  <c r="BU29" i="12" s="1"/>
  <c r="BP1628" i="12"/>
  <c r="BV1628" i="12" s="1"/>
  <c r="BO952" i="12"/>
  <c r="BU952" i="12" s="1"/>
  <c r="BQ686" i="12"/>
  <c r="BW686" i="12" s="1"/>
  <c r="BQ346" i="12"/>
  <c r="BW346" i="12" s="1"/>
  <c r="BP91" i="12"/>
  <c r="BV91" i="12" s="1"/>
  <c r="BO2810" i="12"/>
  <c r="BU2810" i="12" s="1"/>
  <c r="BP1033" i="12"/>
  <c r="BV1033" i="12" s="1"/>
  <c r="BP827" i="12"/>
  <c r="BV827" i="12" s="1"/>
  <c r="BQ398" i="12"/>
  <c r="BW398" i="12" s="1"/>
  <c r="BQ286" i="12"/>
  <c r="BW286" i="12" s="1"/>
  <c r="BQ406" i="12"/>
  <c r="BW406" i="12" s="1"/>
  <c r="BO1270" i="12"/>
  <c r="BU1270" i="12" s="1"/>
  <c r="BP876" i="12"/>
  <c r="BV876" i="12" s="1"/>
  <c r="BO592" i="12"/>
  <c r="BU592" i="12" s="1"/>
  <c r="BO315" i="12"/>
  <c r="BU315" i="12" s="1"/>
  <c r="BP30" i="12"/>
  <c r="BV30" i="12" s="1"/>
  <c r="BP1272" i="12"/>
  <c r="BV1272" i="12" s="1"/>
  <c r="BO907" i="12"/>
  <c r="BU907" i="12" s="1"/>
  <c r="BP596" i="12"/>
  <c r="BV596" i="12" s="1"/>
  <c r="BQ81" i="12"/>
  <c r="BW81" i="12" s="1"/>
  <c r="BO2710" i="12"/>
  <c r="BU2710" i="12" s="1"/>
  <c r="BO1031" i="12"/>
  <c r="BU1031" i="12" s="1"/>
  <c r="BO825" i="12"/>
  <c r="BU825" i="12" s="1"/>
  <c r="BP395" i="12"/>
  <c r="BV395" i="12" s="1"/>
  <c r="BP284" i="12"/>
  <c r="BV284" i="12" s="1"/>
  <c r="BP415" i="12"/>
  <c r="BV415" i="12" s="1"/>
  <c r="BP1079" i="12"/>
  <c r="BV1079" i="12" s="1"/>
  <c r="BO874" i="12"/>
  <c r="BU874" i="12" s="1"/>
  <c r="BQ581" i="12"/>
  <c r="BW581" i="12" s="1"/>
  <c r="BP333" i="12"/>
  <c r="BV333" i="12" s="1"/>
  <c r="BO97" i="12"/>
  <c r="BU97" i="12" s="1"/>
  <c r="BQ1386" i="12"/>
  <c r="BW1386" i="12" s="1"/>
  <c r="BP939" i="12"/>
  <c r="BV939" i="12" s="1"/>
  <c r="BQ665" i="12"/>
  <c r="BW665" i="12" s="1"/>
  <c r="BQ335" i="12"/>
  <c r="BW335" i="12" s="1"/>
  <c r="BO118" i="12"/>
  <c r="BU118" i="12" s="1"/>
  <c r="BO1413" i="12"/>
  <c r="BU1413" i="12" s="1"/>
  <c r="BQ941" i="12"/>
  <c r="BW941" i="12" s="1"/>
  <c r="BO671" i="12"/>
  <c r="BU671" i="12" s="1"/>
  <c r="BQ574" i="12"/>
  <c r="BW574" i="12" s="1"/>
  <c r="BQ333" i="12"/>
  <c r="BW333" i="12" s="1"/>
  <c r="BO3047" i="12"/>
  <c r="BU3047" i="12" s="1"/>
  <c r="BP1049" i="12"/>
  <c r="BV1049" i="12" s="1"/>
  <c r="BQ864" i="12"/>
  <c r="BW864" i="12" s="1"/>
  <c r="BO667" i="12"/>
  <c r="BU667" i="12" s="1"/>
  <c r="BO386" i="12"/>
  <c r="BU386" i="12" s="1"/>
  <c r="BO81" i="12"/>
  <c r="BU81" i="12" s="1"/>
  <c r="BP1270" i="12"/>
  <c r="BV1270" i="12" s="1"/>
  <c r="BP907" i="12"/>
  <c r="BV907" i="12" s="1"/>
  <c r="BQ745" i="12"/>
  <c r="BW745" i="12" s="1"/>
  <c r="BO566" i="12"/>
  <c r="BU566" i="12" s="1"/>
  <c r="BQ120" i="12"/>
  <c r="BW120" i="12" s="1"/>
  <c r="BP1413" i="12"/>
  <c r="BV1413" i="12" s="1"/>
  <c r="BQ952" i="12"/>
  <c r="BW952" i="12" s="1"/>
  <c r="BO769" i="12"/>
  <c r="BU769" i="12" s="1"/>
  <c r="BP568" i="12"/>
  <c r="BV568" i="12" s="1"/>
  <c r="BP167" i="12"/>
  <c r="BV167" i="12" s="1"/>
  <c r="BQ1422" i="12"/>
  <c r="BW1422" i="12" s="1"/>
  <c r="BQ978" i="12"/>
  <c r="BW978" i="12" s="1"/>
  <c r="BO915" i="12"/>
  <c r="BU915" i="12" s="1"/>
  <c r="BP667" i="12"/>
  <c r="BV667" i="12" s="1"/>
  <c r="BQ348" i="12"/>
  <c r="BW348" i="12" s="1"/>
  <c r="BP3047" i="12"/>
  <c r="BV3047" i="12" s="1"/>
  <c r="BQ1284" i="12"/>
  <c r="BW1284" i="12" s="1"/>
  <c r="BQ949" i="12"/>
  <c r="BW949" i="12" s="1"/>
  <c r="BP769" i="12"/>
  <c r="BV769" i="12" s="1"/>
  <c r="BO395" i="12"/>
  <c r="BU395" i="12" s="1"/>
  <c r="BP81" i="12"/>
  <c r="BV81" i="12" s="1"/>
  <c r="BQ1413" i="12"/>
  <c r="BW1413" i="12" s="1"/>
  <c r="BP1058" i="12"/>
  <c r="BV1058" i="12" s="1"/>
  <c r="BQ870" i="12"/>
  <c r="BW870" i="12" s="1"/>
  <c r="BO574" i="12"/>
  <c r="BU574" i="12" s="1"/>
  <c r="BQ118" i="12"/>
  <c r="BW118" i="12" s="1"/>
  <c r="BQ1679" i="12"/>
  <c r="BW1679" i="12" s="1"/>
  <c r="BQ1060" i="12"/>
  <c r="BW1060" i="12" s="1"/>
  <c r="BO876" i="12"/>
  <c r="BU876" i="12" s="1"/>
  <c r="BP581" i="12"/>
  <c r="BV581" i="12" s="1"/>
  <c r="BQ167" i="12"/>
  <c r="BW167" i="12" s="1"/>
  <c r="BP2123" i="12"/>
  <c r="BV2123" i="12" s="1"/>
  <c r="BC450" i="12"/>
  <c r="BI450" i="12" s="1"/>
  <c r="BC989" i="12"/>
  <c r="BI989" i="12" s="1"/>
  <c r="BC1244" i="12"/>
  <c r="BI1244" i="12" s="1"/>
  <c r="BE1535" i="12"/>
  <c r="BK1535" i="12" s="1"/>
  <c r="BD1778" i="12"/>
  <c r="BJ1778" i="12" s="1"/>
  <c r="BC2015" i="12"/>
  <c r="BI2015" i="12" s="1"/>
  <c r="BC2259" i="12"/>
  <c r="BI2259" i="12" s="1"/>
  <c r="BE2650" i="12"/>
  <c r="BK2650" i="12" s="1"/>
  <c r="BC2848" i="12"/>
  <c r="BI2848" i="12" s="1"/>
  <c r="BC3077" i="12"/>
  <c r="BI3077" i="12" s="1"/>
  <c r="BC738" i="12"/>
  <c r="BI738" i="12" s="1"/>
  <c r="BC1116" i="12"/>
  <c r="BI1116" i="12" s="1"/>
  <c r="BD549" i="12"/>
  <c r="BJ549" i="12" s="1"/>
  <c r="BE751" i="12"/>
  <c r="BK751" i="12" s="1"/>
  <c r="BC1163" i="12"/>
  <c r="BI1163" i="12" s="1"/>
  <c r="BC2305" i="12"/>
  <c r="BI2305" i="12" s="1"/>
  <c r="BD2943" i="12"/>
  <c r="BJ2943" i="12" s="1"/>
  <c r="BC133" i="12"/>
  <c r="BI133" i="12" s="1"/>
  <c r="BD530" i="12"/>
  <c r="BJ530" i="12" s="1"/>
  <c r="BD847" i="12"/>
  <c r="BJ847" i="12" s="1"/>
  <c r="BE1156" i="12"/>
  <c r="BK1156" i="12" s="1"/>
  <c r="BD1434" i="12"/>
  <c r="BJ1434" i="12" s="1"/>
  <c r="BC1702" i="12"/>
  <c r="BI1702" i="12" s="1"/>
  <c r="BE1920" i="12"/>
  <c r="BK1920" i="12" s="1"/>
  <c r="BE2137" i="12"/>
  <c r="BK2137" i="12" s="1"/>
  <c r="BD2402" i="12"/>
  <c r="BJ2402" i="12" s="1"/>
  <c r="BD2771" i="12"/>
  <c r="BJ2771" i="12" s="1"/>
  <c r="BD2962" i="12"/>
  <c r="BJ2962" i="12" s="1"/>
  <c r="BC539" i="12"/>
  <c r="BI539" i="12" s="1"/>
  <c r="BD86" i="12"/>
  <c r="BJ86" i="12" s="1"/>
  <c r="BE1066" i="12"/>
  <c r="BK1066" i="12" s="1"/>
  <c r="BE2136" i="12"/>
  <c r="BK2136" i="12" s="1"/>
  <c r="BE2914" i="12"/>
  <c r="BK2914" i="12" s="1"/>
  <c r="BE1092" i="12"/>
  <c r="BK1092" i="12" s="1"/>
  <c r="BE1464" i="12"/>
  <c r="BK1464" i="12" s="1"/>
  <c r="BE1821" i="12"/>
  <c r="BK1821" i="12" s="1"/>
  <c r="BD2086" i="12"/>
  <c r="BJ2086" i="12" s="1"/>
  <c r="BC2410" i="12"/>
  <c r="BI2410" i="12" s="1"/>
  <c r="BC2822" i="12"/>
  <c r="BI2822" i="12" s="1"/>
  <c r="BC3097" i="12"/>
  <c r="BI3097" i="12" s="1"/>
  <c r="BC1615" i="12"/>
  <c r="BI1615" i="12" s="1"/>
  <c r="BC2042" i="12"/>
  <c r="BI2042" i="12" s="1"/>
  <c r="BC2668" i="12"/>
  <c r="BI2668" i="12" s="1"/>
  <c r="BE3055" i="12"/>
  <c r="BK3055" i="12" s="1"/>
  <c r="BC1232" i="12"/>
  <c r="BI1232" i="12" s="1"/>
  <c r="BD1897" i="12"/>
  <c r="BJ1897" i="12" s="1"/>
  <c r="BC2402" i="12"/>
  <c r="BI2402" i="12" s="1"/>
  <c r="BE3065" i="12"/>
  <c r="BK3065" i="12" s="1"/>
  <c r="BC303" i="12"/>
  <c r="BI303" i="12" s="1"/>
  <c r="BC1478" i="12"/>
  <c r="BI1478" i="12" s="1"/>
  <c r="BD2907" i="12"/>
  <c r="BJ2907" i="12" s="1"/>
  <c r="BD1456" i="12"/>
  <c r="BJ1456" i="12" s="1"/>
  <c r="BE1998" i="12"/>
  <c r="BK1998" i="12" s="1"/>
  <c r="BE817" i="12"/>
  <c r="BK817" i="12" s="1"/>
  <c r="BD1152" i="12"/>
  <c r="BJ1152" i="12" s="1"/>
  <c r="BC1429" i="12"/>
  <c r="BI1429" i="12" s="1"/>
  <c r="BE1693" i="12"/>
  <c r="BK1693" i="12" s="1"/>
  <c r="BD1916" i="12"/>
  <c r="BJ1916" i="12" s="1"/>
  <c r="BD2134" i="12"/>
  <c r="BJ2134" i="12" s="1"/>
  <c r="BC2398" i="12"/>
  <c r="BI2398" i="12" s="1"/>
  <c r="BC2767" i="12"/>
  <c r="BI2767" i="12" s="1"/>
  <c r="BC2959" i="12"/>
  <c r="BI2959" i="12" s="1"/>
  <c r="BD519" i="12"/>
  <c r="BJ519" i="12" s="1"/>
  <c r="BC986" i="12"/>
  <c r="BI986" i="12" s="1"/>
  <c r="BD325" i="12"/>
  <c r="BJ325" i="12" s="1"/>
  <c r="BD136" i="12"/>
  <c r="BJ136" i="12" s="1"/>
  <c r="BE996" i="12"/>
  <c r="BK996" i="12" s="1"/>
  <c r="BC1880" i="12"/>
  <c r="BI1880" i="12" s="1"/>
  <c r="BE2681" i="12"/>
  <c r="BK2681" i="12" s="1"/>
  <c r="BD190" i="12"/>
  <c r="BJ190" i="12" s="1"/>
  <c r="BC382" i="12"/>
  <c r="BI382" i="12" s="1"/>
  <c r="BE734" i="12"/>
  <c r="BK734" i="12" s="1"/>
  <c r="BE1054" i="12"/>
  <c r="BK1054" i="12" s="1"/>
  <c r="BE1306" i="12"/>
  <c r="BK1306" i="12" s="1"/>
  <c r="BD1568" i="12"/>
  <c r="BJ1568" i="12" s="1"/>
  <c r="BC1817" i="12"/>
  <c r="BI1817" i="12" s="1"/>
  <c r="BE2042" i="12"/>
  <c r="BK2042" i="12" s="1"/>
  <c r="BE2297" i="12"/>
  <c r="BK2297" i="12" s="1"/>
  <c r="BD2679" i="12"/>
  <c r="BJ2679" i="12" s="1"/>
  <c r="BE2885" i="12"/>
  <c r="BK2885" i="12" s="1"/>
  <c r="BE3119" i="12"/>
  <c r="BK3119" i="12" s="1"/>
  <c r="BE43" i="12"/>
  <c r="BK43" i="12" s="1"/>
  <c r="BD813" i="12"/>
  <c r="BJ813" i="12" s="1"/>
  <c r="BE1829" i="12"/>
  <c r="BK1829" i="12" s="1"/>
  <c r="BD2678" i="12"/>
  <c r="BJ2678" i="12" s="1"/>
  <c r="BE813" i="12"/>
  <c r="BK813" i="12" s="1"/>
  <c r="BE1323" i="12"/>
  <c r="BK1323" i="12" s="1"/>
  <c r="BC1642" i="12"/>
  <c r="BI1642" i="12" s="1"/>
  <c r="BE1916" i="12"/>
  <c r="BK1916" i="12" s="1"/>
  <c r="BC2179" i="12"/>
  <c r="BI2179" i="12" s="1"/>
  <c r="BC2657" i="12"/>
  <c r="BI2657" i="12" s="1"/>
  <c r="BE2895" i="12"/>
  <c r="BK2895" i="12" s="1"/>
  <c r="BD1240" i="12"/>
  <c r="BJ1240" i="12" s="1"/>
  <c r="BD1734" i="12"/>
  <c r="BJ1734" i="12" s="1"/>
  <c r="BD2179" i="12"/>
  <c r="BJ2179" i="12" s="1"/>
  <c r="BD2793" i="12"/>
  <c r="BJ2793" i="12" s="1"/>
  <c r="BD701" i="12"/>
  <c r="BJ701" i="12" s="1"/>
  <c r="BC1434" i="12"/>
  <c r="BI1434" i="12" s="1"/>
  <c r="BE2061" i="12"/>
  <c r="BK2061" i="12" s="1"/>
  <c r="BE2706" i="12"/>
  <c r="BK2706" i="12" s="1"/>
  <c r="BC65" i="12"/>
  <c r="BI65" i="12" s="1"/>
  <c r="BD101" i="12"/>
  <c r="BJ101" i="12" s="1"/>
  <c r="BC921" i="12"/>
  <c r="BI921" i="12" s="1"/>
  <c r="BE1214" i="12"/>
  <c r="BK1214" i="12" s="1"/>
  <c r="BD1504" i="12"/>
  <c r="BJ1504" i="12" s="1"/>
  <c r="BE1802" i="12"/>
  <c r="BK1802" i="12" s="1"/>
  <c r="BD2039" i="12"/>
  <c r="BJ2039" i="12" s="1"/>
  <c r="BD2291" i="12"/>
  <c r="BJ2291" i="12" s="1"/>
  <c r="BC2676" i="12"/>
  <c r="BI2676" i="12" s="1"/>
  <c r="BD2877" i="12"/>
  <c r="BJ2877" i="12" s="1"/>
  <c r="BD3116" i="12"/>
  <c r="BJ3116" i="12" s="1"/>
  <c r="BD794" i="12"/>
  <c r="BJ794" i="12" s="1"/>
  <c r="BE1152" i="12"/>
  <c r="BK1152" i="12" s="1"/>
  <c r="BC712" i="12"/>
  <c r="BI712" i="12" s="1"/>
  <c r="BD798" i="12"/>
  <c r="BJ798" i="12" s="1"/>
  <c r="BC1480" i="12"/>
  <c r="BI1480" i="12" s="1"/>
  <c r="BD2377" i="12"/>
  <c r="BJ2377" i="12" s="1"/>
  <c r="BE2964" i="12"/>
  <c r="BK2964" i="12" s="1"/>
  <c r="BD157" i="12"/>
  <c r="BJ157" i="12" s="1"/>
  <c r="BE553" i="12"/>
  <c r="BK553" i="12" s="1"/>
  <c r="BD893" i="12"/>
  <c r="BJ893" i="12" s="1"/>
  <c r="BC1187" i="12"/>
  <c r="BI1187" i="12" s="1"/>
  <c r="BE1475" i="12"/>
  <c r="BK1475" i="12" s="1"/>
  <c r="BD1726" i="12"/>
  <c r="BJ1726" i="12" s="1"/>
  <c r="BC1956" i="12"/>
  <c r="BI1956" i="12" s="1"/>
  <c r="BC2164" i="12"/>
  <c r="BI2164" i="12" s="1"/>
  <c r="BE2423" i="12"/>
  <c r="BK2423" i="12" s="1"/>
  <c r="BE2790" i="12"/>
  <c r="BK2790" i="12" s="1"/>
  <c r="BE2983" i="12"/>
  <c r="BK2983" i="12" s="1"/>
  <c r="BC606" i="12"/>
  <c r="BI606" i="12" s="1"/>
  <c r="BE139" i="12"/>
  <c r="BK139" i="12" s="1"/>
  <c r="BE1112" i="12"/>
  <c r="BK1112" i="12" s="1"/>
  <c r="BE2334" i="12"/>
  <c r="BK2334" i="12" s="1"/>
  <c r="BE2982" i="12"/>
  <c r="BK2982" i="12" s="1"/>
  <c r="BD1187" i="12"/>
  <c r="BJ1187" i="12" s="1"/>
  <c r="BD1500" i="12"/>
  <c r="BJ1500" i="12" s="1"/>
  <c r="BC1787" i="12"/>
  <c r="BI1787" i="12" s="1"/>
  <c r="BC2061" i="12"/>
  <c r="BI2061" i="12" s="1"/>
  <c r="BD2375" i="12"/>
  <c r="BJ2375" i="12" s="1"/>
  <c r="BC2793" i="12"/>
  <c r="BI2793" i="12" s="1"/>
  <c r="BE3059" i="12"/>
  <c r="BK3059" i="12" s="1"/>
  <c r="BE1564" i="12"/>
  <c r="BK1564" i="12" s="1"/>
  <c r="BE2086" i="12"/>
  <c r="BK2086" i="12" s="1"/>
  <c r="BD2706" i="12"/>
  <c r="BJ2706" i="12" s="1"/>
  <c r="BD3122" i="12"/>
  <c r="BJ3122" i="12" s="1"/>
  <c r="BD1306" i="12"/>
  <c r="BJ1306" i="12" s="1"/>
  <c r="BE1975" i="12"/>
  <c r="BK1975" i="12" s="1"/>
  <c r="BE2459" i="12"/>
  <c r="BK2459" i="12" s="1"/>
  <c r="BC20" i="12"/>
  <c r="BI20" i="12" s="1"/>
  <c r="BD356" i="12"/>
  <c r="BJ356" i="12" s="1"/>
  <c r="BE1610" i="12"/>
  <c r="BK1610" i="12" s="1"/>
  <c r="BD3110" i="12"/>
  <c r="BJ3110" i="12" s="1"/>
  <c r="BD1542" i="12"/>
  <c r="BJ1542" i="12" s="1"/>
  <c r="BD2045" i="12"/>
  <c r="BJ2045" i="12" s="1"/>
  <c r="BE2749" i="12"/>
  <c r="BK2749" i="12" s="1"/>
  <c r="BD734" i="12"/>
  <c r="BJ734" i="12" s="1"/>
  <c r="BE1560" i="12"/>
  <c r="BK1560" i="12" s="1"/>
  <c r="BD2313" i="12"/>
  <c r="BJ2313" i="12" s="1"/>
  <c r="BD20" i="12"/>
  <c r="BJ20" i="12" s="1"/>
  <c r="BE356" i="12"/>
  <c r="BK356" i="12" s="1"/>
  <c r="BC719" i="12"/>
  <c r="BI719" i="12" s="1"/>
  <c r="BC997" i="12"/>
  <c r="BI997" i="12" s="1"/>
  <c r="BC101" i="12"/>
  <c r="BI101" i="12" s="1"/>
  <c r="BD602" i="12"/>
  <c r="BJ602" i="12" s="1"/>
  <c r="BC2274" i="12"/>
  <c r="BI2274" i="12" s="1"/>
  <c r="BD2937" i="12"/>
  <c r="BJ2937" i="12" s="1"/>
  <c r="BE1160" i="12"/>
  <c r="BK1160" i="12" s="1"/>
  <c r="BC1778" i="12"/>
  <c r="BI1778" i="12" s="1"/>
  <c r="BE2721" i="12"/>
  <c r="BK2721" i="12" s="1"/>
  <c r="BD130" i="12"/>
  <c r="BJ130" i="12" s="1"/>
  <c r="BC492" i="12"/>
  <c r="BI492" i="12" s="1"/>
  <c r="BD808" i="12"/>
  <c r="BJ808" i="12" s="1"/>
  <c r="BE1408" i="12"/>
  <c r="BK1408" i="12" s="1"/>
  <c r="BD175" i="12"/>
  <c r="BJ175" i="12" s="1"/>
  <c r="BD850" i="12"/>
  <c r="BJ850" i="12" s="1"/>
  <c r="BE1768" i="12"/>
  <c r="BK1768" i="12" s="1"/>
  <c r="BD2860" i="12"/>
  <c r="BJ2860" i="12" s="1"/>
  <c r="BC1115" i="12"/>
  <c r="BI1115" i="12" s="1"/>
  <c r="BC2656" i="12"/>
  <c r="BI2656" i="12" s="1"/>
  <c r="BC1872" i="12"/>
  <c r="BI1872" i="12" s="1"/>
  <c r="BD751" i="12"/>
  <c r="BJ751" i="12" s="1"/>
  <c r="BE2458" i="12"/>
  <c r="BK2458" i="12" s="1"/>
  <c r="BC819" i="12"/>
  <c r="BI819" i="12" s="1"/>
  <c r="BC1829" i="12"/>
  <c r="BI1829" i="12" s="1"/>
  <c r="BD1095" i="12"/>
  <c r="BJ1095" i="12" s="1"/>
  <c r="BC193" i="12"/>
  <c r="BI193" i="12" s="1"/>
  <c r="BC2914" i="12"/>
  <c r="BI2914" i="12" s="1"/>
  <c r="BD880" i="12"/>
  <c r="BJ880" i="12" s="1"/>
  <c r="BE925" i="12"/>
  <c r="BK925" i="12" s="1"/>
  <c r="BC1240" i="12"/>
  <c r="BI1240" i="12" s="1"/>
  <c r="BD1564" i="12"/>
  <c r="BJ1564" i="12" s="1"/>
  <c r="BE1840" i="12"/>
  <c r="BK1840" i="12" s="1"/>
  <c r="BE2120" i="12"/>
  <c r="BK2120" i="12" s="1"/>
  <c r="BD2445" i="12"/>
  <c r="BJ2445" i="12" s="1"/>
  <c r="BC2843" i="12"/>
  <c r="BI2843" i="12" s="1"/>
  <c r="BE1087" i="12"/>
  <c r="BK1087" i="12" s="1"/>
  <c r="BC1655" i="12"/>
  <c r="BI1655" i="12" s="1"/>
  <c r="BC2074" i="12"/>
  <c r="BI2074" i="12" s="1"/>
  <c r="BE2689" i="12"/>
  <c r="BK2689" i="12" s="1"/>
  <c r="BD3097" i="12"/>
  <c r="BJ3097" i="12" s="1"/>
  <c r="BE1290" i="12"/>
  <c r="BK1290" i="12" s="1"/>
  <c r="BE1951" i="12"/>
  <c r="BK1951" i="12" s="1"/>
  <c r="BC2449" i="12"/>
  <c r="BI2449" i="12" s="1"/>
  <c r="BE3122" i="12"/>
  <c r="BK3122" i="12" s="1"/>
  <c r="BC352" i="12"/>
  <c r="BI352" i="12" s="1"/>
  <c r="BD1584" i="12"/>
  <c r="BJ1584" i="12" s="1"/>
  <c r="BD3013" i="12"/>
  <c r="BJ3013" i="12" s="1"/>
  <c r="BD1514" i="12"/>
  <c r="BJ1514" i="12" s="1"/>
  <c r="BE2033" i="12"/>
  <c r="BK2033" i="12" s="1"/>
  <c r="BC2736" i="12"/>
  <c r="BI2736" i="12" s="1"/>
  <c r="BD719" i="12"/>
  <c r="BJ719" i="12" s="1"/>
  <c r="BC1550" i="12"/>
  <c r="BI1550" i="12" s="1"/>
  <c r="BC2291" i="12"/>
  <c r="BI2291" i="12" s="1"/>
  <c r="BD3119" i="12"/>
  <c r="BJ3119" i="12" s="1"/>
  <c r="BD352" i="12"/>
  <c r="BJ352" i="12" s="1"/>
  <c r="BE712" i="12"/>
  <c r="BK712" i="12" s="1"/>
  <c r="BE989" i="12"/>
  <c r="BK989" i="12" s="1"/>
  <c r="BC87" i="12"/>
  <c r="BI87" i="12" s="1"/>
  <c r="BE557" i="12"/>
  <c r="BK557" i="12" s="1"/>
  <c r="BD1444" i="12"/>
  <c r="BJ1444" i="12" s="1"/>
  <c r="BD2381" i="12"/>
  <c r="BJ2381" i="12" s="1"/>
  <c r="BC1574" i="12"/>
  <c r="BI1574" i="12" s="1"/>
  <c r="BE2643" i="12"/>
  <c r="BK2643" i="12" s="1"/>
  <c r="BE1163" i="12"/>
  <c r="BK1163" i="12" s="1"/>
  <c r="BC2789" i="12"/>
  <c r="BI2789" i="12" s="1"/>
  <c r="BE1877" i="12"/>
  <c r="BK1877" i="12" s="1"/>
  <c r="BE86" i="12"/>
  <c r="BK86" i="12" s="1"/>
  <c r="BC1112" i="12"/>
  <c r="BI1112" i="12" s="1"/>
  <c r="BE807" i="12"/>
  <c r="BK807" i="12" s="1"/>
  <c r="BE2888" i="12"/>
  <c r="BK2888" i="12" s="1"/>
  <c r="BD819" i="12"/>
  <c r="BJ819" i="12" s="1"/>
  <c r="BE754" i="12"/>
  <c r="BK754" i="12" s="1"/>
  <c r="BE2656" i="12"/>
  <c r="BK2656" i="12" s="1"/>
  <c r="BC1144" i="12"/>
  <c r="BI1144" i="12" s="1"/>
  <c r="BC2671" i="12"/>
  <c r="BI2671" i="12" s="1"/>
  <c r="BC1327" i="12"/>
  <c r="BI1327" i="12" s="1"/>
  <c r="BE1911" i="12"/>
  <c r="BK1911" i="12" s="1"/>
  <c r="BE2445" i="12"/>
  <c r="BK2445" i="12" s="1"/>
  <c r="BD412" i="12"/>
  <c r="BJ412" i="12" s="1"/>
  <c r="BD1347" i="12"/>
  <c r="BJ1347" i="12" s="1"/>
  <c r="BC2039" i="12"/>
  <c r="BI2039" i="12" s="1"/>
  <c r="BE2937" i="12"/>
  <c r="BK2937" i="12" s="1"/>
  <c r="BC194" i="12"/>
  <c r="BI194" i="12" s="1"/>
  <c r="BE561" i="12"/>
  <c r="BK561" i="12" s="1"/>
  <c r="BD884" i="12"/>
  <c r="BJ884" i="12" s="1"/>
  <c r="BD78" i="12"/>
  <c r="BJ78" i="12" s="1"/>
  <c r="BC549" i="12"/>
  <c r="BI549" i="12" s="1"/>
  <c r="BD1369" i="12"/>
  <c r="BJ1369" i="12" s="1"/>
  <c r="BC2359" i="12"/>
  <c r="BI2359" i="12" s="1"/>
  <c r="BD886" i="12"/>
  <c r="BJ886" i="12" s="1"/>
  <c r="BC2044" i="12"/>
  <c r="BI2044" i="12" s="1"/>
  <c r="BC3007" i="12"/>
  <c r="BI3007" i="12" s="1"/>
  <c r="BD2792" i="12"/>
  <c r="BJ2792" i="12" s="1"/>
  <c r="BE2060" i="12"/>
  <c r="BK2060" i="12" s="1"/>
  <c r="BE3096" i="12"/>
  <c r="BK3096" i="12" s="1"/>
  <c r="BD3109" i="12"/>
  <c r="BJ3109" i="12" s="1"/>
  <c r="BD2863" i="12"/>
  <c r="BJ2863" i="12" s="1"/>
  <c r="BC3115" i="12"/>
  <c r="BI3115" i="12" s="1"/>
  <c r="BD883" i="12"/>
  <c r="BJ883" i="12" s="1"/>
  <c r="BD442" i="12"/>
  <c r="BJ442" i="12" s="1"/>
  <c r="BD1264" i="12"/>
  <c r="BJ1264" i="12" s="1"/>
  <c r="BD1119" i="12"/>
  <c r="BJ1119" i="12" s="1"/>
  <c r="BE1434" i="12"/>
  <c r="BK1434" i="12" s="1"/>
  <c r="BC1734" i="12"/>
  <c r="BI1734" i="12" s="1"/>
  <c r="BC2011" i="12"/>
  <c r="BI2011" i="12" s="1"/>
  <c r="BE2309" i="12"/>
  <c r="BK2309" i="12" s="1"/>
  <c r="BC2740" i="12"/>
  <c r="BI2740" i="12" s="1"/>
  <c r="BC2971" i="12"/>
  <c r="BI2971" i="12" s="1"/>
  <c r="BE1481" i="12"/>
  <c r="BK1481" i="12" s="1"/>
  <c r="BE1881" i="12"/>
  <c r="BK1881" i="12" s="1"/>
  <c r="BD2368" i="12"/>
  <c r="BJ2368" i="12" s="1"/>
  <c r="BD2918" i="12"/>
  <c r="BJ2918" i="12" s="1"/>
  <c r="BE1025" i="12"/>
  <c r="BK1025" i="12" s="1"/>
  <c r="BE1718" i="12"/>
  <c r="BK1718" i="12" s="1"/>
  <c r="BD2191" i="12"/>
  <c r="BJ2191" i="12" s="1"/>
  <c r="BE2843" i="12"/>
  <c r="BK2843" i="12" s="1"/>
  <c r="BC165" i="12"/>
  <c r="BI165" i="12" s="1"/>
  <c r="BD935" i="12"/>
  <c r="BJ935" i="12" s="1"/>
  <c r="BE2291" i="12"/>
  <c r="BK2291" i="12" s="1"/>
  <c r="BC1236" i="12"/>
  <c r="BI1236" i="12" s="1"/>
  <c r="BE1817" i="12"/>
  <c r="BK1817" i="12" s="1"/>
  <c r="BC2364" i="12"/>
  <c r="BI2364" i="12" s="1"/>
  <c r="BE3013" i="12"/>
  <c r="BK3013" i="12" s="1"/>
  <c r="BD1236" i="12"/>
  <c r="BJ1236" i="12" s="1"/>
  <c r="BD1941" i="12"/>
  <c r="BJ1941" i="12" s="1"/>
  <c r="BC2852" i="12"/>
  <c r="BI2852" i="12" s="1"/>
  <c r="BC162" i="12"/>
  <c r="BI162" i="12" s="1"/>
  <c r="BC535" i="12"/>
  <c r="BI535" i="12" s="1"/>
  <c r="BD839" i="12"/>
  <c r="BJ839" i="12" s="1"/>
  <c r="BD2228" i="12"/>
  <c r="BJ2228" i="12" s="1"/>
  <c r="BC206" i="12"/>
  <c r="BI206" i="12" s="1"/>
  <c r="BC911" i="12"/>
  <c r="BI911" i="12" s="1"/>
  <c r="BC1892" i="12"/>
  <c r="BI1892" i="12" s="1"/>
  <c r="BC2944" i="12"/>
  <c r="BI2944" i="12" s="1"/>
  <c r="BD2048" i="12"/>
  <c r="BJ2048" i="12" s="1"/>
  <c r="BC2917" i="12"/>
  <c r="BI2917" i="12" s="1"/>
  <c r="BD2027" i="12"/>
  <c r="BJ2027" i="12" s="1"/>
  <c r="BD816" i="12"/>
  <c r="BJ816" i="12" s="1"/>
  <c r="BE2842" i="12"/>
  <c r="BK2842" i="12" s="1"/>
  <c r="BE2051" i="12"/>
  <c r="BK2051" i="12" s="1"/>
  <c r="BC2716" i="12"/>
  <c r="BI2716" i="12" s="1"/>
  <c r="BC2290" i="12"/>
  <c r="BI2290" i="12" s="1"/>
  <c r="BD445" i="12"/>
  <c r="BJ445" i="12" s="1"/>
  <c r="BC86" i="12"/>
  <c r="BI86" i="12" s="1"/>
  <c r="BC1531" i="12"/>
  <c r="BI1531" i="12" s="1"/>
  <c r="BC1670" i="12"/>
  <c r="BI1670" i="12" s="1"/>
  <c r="BE2779" i="12"/>
  <c r="BK2779" i="12" s="1"/>
  <c r="BC1069" i="12"/>
  <c r="BI1069" i="12" s="1"/>
  <c r="BD2374" i="12"/>
  <c r="BJ2374" i="12" s="1"/>
  <c r="BE1662" i="12"/>
  <c r="BK1662" i="12" s="1"/>
  <c r="BD3064" i="12"/>
  <c r="BJ3064" i="12" s="1"/>
  <c r="BC2401" i="12"/>
  <c r="BI2401" i="12" s="1"/>
  <c r="BC494" i="12"/>
  <c r="BI494" i="12" s="1"/>
  <c r="BC1571" i="12"/>
  <c r="BI1571" i="12" s="1"/>
  <c r="BE985" i="12"/>
  <c r="BK985" i="12" s="1"/>
  <c r="BC139" i="12"/>
  <c r="BI139" i="12" s="1"/>
  <c r="BE1407" i="12"/>
  <c r="BK1407" i="12" s="1"/>
  <c r="BE819" i="12"/>
  <c r="BK819" i="12" s="1"/>
  <c r="BC884" i="12"/>
  <c r="BI884" i="12" s="1"/>
  <c r="BD1206" i="12"/>
  <c r="BJ1206" i="12" s="1"/>
  <c r="BE1532" i="12"/>
  <c r="BK1532" i="12" s="1"/>
  <c r="BD1881" i="12"/>
  <c r="BJ1881" i="12" s="1"/>
  <c r="BC2160" i="12"/>
  <c r="BI2160" i="12" s="1"/>
  <c r="BE2467" i="12"/>
  <c r="BK2467" i="12" s="1"/>
  <c r="BE2877" i="12"/>
  <c r="BK2877" i="12" s="1"/>
  <c r="BE1206" i="12"/>
  <c r="BK1206" i="12" s="1"/>
  <c r="BD1698" i="12"/>
  <c r="BJ1698" i="12" s="1"/>
  <c r="BD2141" i="12"/>
  <c r="BJ2141" i="12" s="1"/>
  <c r="BD2763" i="12"/>
  <c r="BJ2763" i="12" s="1"/>
  <c r="BE465" i="12"/>
  <c r="BK465" i="12" s="1"/>
  <c r="BE1351" i="12"/>
  <c r="BK1351" i="12" s="1"/>
  <c r="BD2023" i="12"/>
  <c r="BJ2023" i="12" s="1"/>
  <c r="BC2665" i="12"/>
  <c r="BI2665" i="12" s="1"/>
  <c r="BC47" i="12"/>
  <c r="BI47" i="12" s="1"/>
  <c r="BE454" i="12"/>
  <c r="BK454" i="12" s="1"/>
  <c r="BE1748" i="12"/>
  <c r="BK1748" i="12" s="1"/>
  <c r="BD1070" i="12"/>
  <c r="BJ1070" i="12" s="1"/>
  <c r="BC1596" i="12"/>
  <c r="BI1596" i="12" s="1"/>
  <c r="BC2094" i="12"/>
  <c r="BI2094" i="12" s="1"/>
  <c r="BE2783" i="12"/>
  <c r="BK2783" i="12" s="1"/>
  <c r="BE959" i="12"/>
  <c r="BK959" i="12" s="1"/>
  <c r="BC1610" i="12"/>
  <c r="BI1610" i="12" s="1"/>
  <c r="BE2384" i="12"/>
  <c r="BK2384" i="12" s="1"/>
  <c r="BD47" i="12"/>
  <c r="BJ47" i="12" s="1"/>
  <c r="BC412" i="12"/>
  <c r="BI412" i="12" s="1"/>
  <c r="BC734" i="12"/>
  <c r="BI734" i="12" s="1"/>
  <c r="BC1018" i="12"/>
  <c r="BI1018" i="12" s="1"/>
  <c r="BD127" i="12"/>
  <c r="BJ127" i="12" s="1"/>
  <c r="BE705" i="12"/>
  <c r="BK705" i="12" s="1"/>
  <c r="BC1532" i="12"/>
  <c r="BI1532" i="12" s="1"/>
  <c r="BD2839" i="12"/>
  <c r="BJ2839" i="12" s="1"/>
  <c r="BD1977" i="12"/>
  <c r="BJ1977" i="12" s="1"/>
  <c r="BD2795" i="12"/>
  <c r="BJ2795" i="12" s="1"/>
  <c r="BD1832" i="12"/>
  <c r="BJ1832" i="12" s="1"/>
  <c r="BC3061" i="12"/>
  <c r="BI3061" i="12" s="1"/>
  <c r="BE2685" i="12"/>
  <c r="BK2685" i="12" s="1"/>
  <c r="BD988" i="12"/>
  <c r="BJ988" i="12" s="1"/>
  <c r="BC2136" i="12"/>
  <c r="BI2136" i="12" s="1"/>
  <c r="BD1571" i="12"/>
  <c r="BJ1571" i="12" s="1"/>
  <c r="BE132" i="12"/>
  <c r="BK132" i="12" s="1"/>
  <c r="BE961" i="12"/>
  <c r="BK961" i="12" s="1"/>
  <c r="BD1066" i="12"/>
  <c r="BJ1066" i="12" s="1"/>
  <c r="BC271" i="12"/>
  <c r="BI271" i="12" s="1"/>
  <c r="BC935" i="12"/>
  <c r="BI935" i="12" s="1"/>
  <c r="BD1232" i="12"/>
  <c r="BJ1232" i="12" s="1"/>
  <c r="BC1521" i="12"/>
  <c r="BI1521" i="12" s="1"/>
  <c r="BE1764" i="12"/>
  <c r="BK1764" i="12" s="1"/>
  <c r="BD2002" i="12"/>
  <c r="BJ2002" i="12" s="1"/>
  <c r="BD2219" i="12"/>
  <c r="BJ2219" i="12" s="1"/>
  <c r="BC2481" i="12"/>
  <c r="BI2481" i="12" s="1"/>
  <c r="BD2830" i="12"/>
  <c r="BJ2830" i="12" s="1"/>
  <c r="BD3059" i="12"/>
  <c r="BJ3059" i="12" s="1"/>
  <c r="BC723" i="12"/>
  <c r="BI723" i="12" s="1"/>
  <c r="BC1100" i="12"/>
  <c r="BI1100" i="12" s="1"/>
  <c r="BE535" i="12"/>
  <c r="BK535" i="12" s="1"/>
  <c r="BE718" i="12"/>
  <c r="BK718" i="12" s="1"/>
  <c r="BC1118" i="12"/>
  <c r="BI1118" i="12" s="1"/>
  <c r="BD2290" i="12"/>
  <c r="BJ2290" i="12" s="1"/>
  <c r="BC2891" i="12"/>
  <c r="BI2891" i="12" s="1"/>
  <c r="BE108" i="12"/>
  <c r="BK108" i="12" s="1"/>
  <c r="BD502" i="12"/>
  <c r="BJ502" i="12" s="1"/>
  <c r="BE835" i="12"/>
  <c r="BK835" i="12" s="1"/>
  <c r="BC1148" i="12"/>
  <c r="BI1148" i="12" s="1"/>
  <c r="BC1408" i="12"/>
  <c r="BI1408" i="12" s="1"/>
  <c r="BC1689" i="12"/>
  <c r="BI1689" i="12" s="1"/>
  <c r="BC1911" i="12"/>
  <c r="BI1911" i="12" s="1"/>
  <c r="BC2131" i="12"/>
  <c r="BI2131" i="12" s="1"/>
  <c r="BE2381" i="12"/>
  <c r="BK2381" i="12" s="1"/>
  <c r="BE2759" i="12"/>
  <c r="BK2759" i="12" s="1"/>
  <c r="BE2950" i="12"/>
  <c r="BK2950" i="12" s="1"/>
  <c r="BC515" i="12"/>
  <c r="BI515" i="12" s="1"/>
  <c r="BD172" i="12"/>
  <c r="BJ172" i="12" s="1"/>
  <c r="BE1017" i="12"/>
  <c r="BK1017" i="12" s="1"/>
  <c r="BC2130" i="12"/>
  <c r="BI2130" i="12" s="1"/>
  <c r="BD2894" i="12"/>
  <c r="BJ2894" i="12" s="1"/>
  <c r="BC1083" i="12"/>
  <c r="BI1083" i="12" s="1"/>
  <c r="BC1456" i="12"/>
  <c r="BI1456" i="12" s="1"/>
  <c r="BD1743" i="12"/>
  <c r="BJ1743" i="12" s="1"/>
  <c r="BD2015" i="12"/>
  <c r="BJ2015" i="12" s="1"/>
  <c r="BC2317" i="12"/>
  <c r="BI2317" i="12" s="1"/>
  <c r="BD2749" i="12"/>
  <c r="BJ2749" i="12" s="1"/>
  <c r="BD2976" i="12"/>
  <c r="BJ2976" i="12" s="1"/>
  <c r="BC1488" i="12"/>
  <c r="BI1488" i="12" s="1"/>
  <c r="BD1907" i="12"/>
  <c r="BJ1907" i="12" s="1"/>
  <c r="BE2375" i="12"/>
  <c r="BK2375" i="12" s="1"/>
  <c r="BC2932" i="12"/>
  <c r="BI2932" i="12" s="1"/>
  <c r="BE1037" i="12"/>
  <c r="BK1037" i="12" s="1"/>
  <c r="BE1734" i="12"/>
  <c r="BK1734" i="12" s="1"/>
  <c r="BD2224" i="12"/>
  <c r="BJ2224" i="12" s="1"/>
  <c r="BE2864" i="12"/>
  <c r="BK2864" i="12" s="1"/>
  <c r="BE172" i="12"/>
  <c r="BK172" i="12" s="1"/>
  <c r="BC946" i="12"/>
  <c r="BI946" i="12" s="1"/>
  <c r="BE2332" i="12"/>
  <c r="BK2332" i="12" s="1"/>
  <c r="BD1256" i="12"/>
  <c r="BJ1256" i="12" s="1"/>
  <c r="BC1830" i="12"/>
  <c r="BI1830" i="12" s="1"/>
  <c r="BC2381" i="12"/>
  <c r="BI2381" i="12" s="1"/>
  <c r="BE3077" i="12"/>
  <c r="BK3077" i="12" s="1"/>
  <c r="BC1248" i="12"/>
  <c r="BI1248" i="12" s="1"/>
  <c r="BD1972" i="12"/>
  <c r="BJ1972" i="12" s="1"/>
  <c r="BC2877" i="12"/>
  <c r="BI2877" i="12" s="1"/>
  <c r="BD165" i="12"/>
  <c r="BJ165" i="12" s="1"/>
  <c r="BD539" i="12"/>
  <c r="BJ539" i="12" s="1"/>
  <c r="BE842" i="12"/>
  <c r="BK842" i="12" s="1"/>
  <c r="BD2459" i="12"/>
  <c r="BJ2459" i="12" s="1"/>
  <c r="BE267" i="12"/>
  <c r="BK267" i="12" s="1"/>
  <c r="BC925" i="12"/>
  <c r="BI925" i="12" s="1"/>
  <c r="BC1916" i="12"/>
  <c r="BI1916" i="12" s="1"/>
  <c r="BE2971" i="12"/>
  <c r="BK2971" i="12" s="1"/>
  <c r="BE1463" i="12"/>
  <c r="BK1463" i="12" s="1"/>
  <c r="BD2688" i="12"/>
  <c r="BJ2688" i="12" s="1"/>
  <c r="BE2374" i="12"/>
  <c r="BK2374" i="12" s="1"/>
  <c r="BE1069" i="12"/>
  <c r="BK1069" i="12" s="1"/>
  <c r="BD2735" i="12"/>
  <c r="BJ2735" i="12" s="1"/>
  <c r="BC1477" i="12"/>
  <c r="BI1477" i="12" s="1"/>
  <c r="BD2082" i="12"/>
  <c r="BJ2082" i="12" s="1"/>
  <c r="BD1971" i="12"/>
  <c r="BJ1971" i="12" s="1"/>
  <c r="BC718" i="12"/>
  <c r="BI718" i="12" s="1"/>
  <c r="BE129" i="12"/>
  <c r="BK129" i="12" s="1"/>
  <c r="BC1122" i="12"/>
  <c r="BI1122" i="12" s="1"/>
  <c r="BD1005" i="12"/>
  <c r="BJ1005" i="12" s="1"/>
  <c r="BD1319" i="12"/>
  <c r="BJ1319" i="12" s="1"/>
  <c r="BC1625" i="12"/>
  <c r="BI1625" i="12" s="1"/>
  <c r="BD1911" i="12"/>
  <c r="BJ1911" i="12" s="1"/>
  <c r="BE2168" i="12"/>
  <c r="BK2168" i="12" s="1"/>
  <c r="BE2644" i="12"/>
  <c r="BK2644" i="12" s="1"/>
  <c r="BD2892" i="12"/>
  <c r="BJ2892" i="12" s="1"/>
  <c r="BE1228" i="12"/>
  <c r="BK1228" i="12" s="1"/>
  <c r="BE1722" i="12"/>
  <c r="BK1722" i="12" s="1"/>
  <c r="BE2164" i="12"/>
  <c r="BK2164" i="12" s="1"/>
  <c r="BC2790" i="12"/>
  <c r="BI2790" i="12" s="1"/>
  <c r="BE656" i="12"/>
  <c r="BK656" i="12" s="1"/>
  <c r="BD1399" i="12"/>
  <c r="BJ1399" i="12" s="1"/>
  <c r="BE2045" i="12"/>
  <c r="BK2045" i="12" s="1"/>
  <c r="BE2686" i="12"/>
  <c r="BK2686" i="12" s="1"/>
  <c r="BE56" i="12"/>
  <c r="BK56" i="12" s="1"/>
  <c r="BE530" i="12"/>
  <c r="BK530" i="12" s="1"/>
  <c r="BC1813" i="12"/>
  <c r="BI1813" i="12" s="1"/>
  <c r="BC1096" i="12"/>
  <c r="BI1096" i="12" s="1"/>
  <c r="BE1647" i="12"/>
  <c r="BK1647" i="12" s="1"/>
  <c r="BC2137" i="12"/>
  <c r="BI2137" i="12" s="1"/>
  <c r="BC2818" i="12"/>
  <c r="BI2818" i="12" s="1"/>
  <c r="BD997" i="12"/>
  <c r="BJ997" i="12" s="1"/>
  <c r="BE1660" i="12"/>
  <c r="BK1660" i="12" s="1"/>
  <c r="BE2435" i="12"/>
  <c r="BK2435" i="12" s="1"/>
  <c r="BC60" i="12"/>
  <c r="BI60" i="12" s="1"/>
  <c r="BE431" i="12"/>
  <c r="BK431" i="12" s="1"/>
  <c r="BC752" i="12"/>
  <c r="BI752" i="12" s="1"/>
  <c r="BC1054" i="12"/>
  <c r="BI1054" i="12" s="1"/>
  <c r="BC137" i="12"/>
  <c r="BI137" i="12" s="1"/>
  <c r="BE755" i="12"/>
  <c r="BK755" i="12" s="1"/>
  <c r="BE1575" i="12"/>
  <c r="BK1575" i="12" s="1"/>
  <c r="BD2698" i="12"/>
  <c r="BJ2698" i="12" s="1"/>
  <c r="BC1832" i="12"/>
  <c r="BI1832" i="12" s="1"/>
  <c r="BC2685" i="12"/>
  <c r="BI2685" i="12" s="1"/>
  <c r="BE1480" i="12"/>
  <c r="BK1480" i="12" s="1"/>
  <c r="BE2958" i="12"/>
  <c r="BK2958" i="12" s="1"/>
  <c r="BC2377" i="12"/>
  <c r="BI2377" i="12" s="1"/>
  <c r="BE295" i="12"/>
  <c r="BK295" i="12" s="1"/>
  <c r="BC1971" i="12"/>
  <c r="BI1971" i="12" s="1"/>
  <c r="BC1063" i="12"/>
  <c r="BI1063" i="12" s="1"/>
  <c r="BE22" i="12"/>
  <c r="BK22" i="12" s="1"/>
  <c r="BC880" i="12"/>
  <c r="BI880" i="12" s="1"/>
  <c r="BE838" i="12"/>
  <c r="BK838" i="12" s="1"/>
  <c r="BE3007" i="12"/>
  <c r="BK3007" i="12" s="1"/>
  <c r="BD730" i="12"/>
  <c r="BJ730" i="12" s="1"/>
  <c r="BD1064" i="12"/>
  <c r="BJ1064" i="12" s="1"/>
  <c r="BE1327" i="12"/>
  <c r="BK1327" i="12" s="1"/>
  <c r="BD1592" i="12"/>
  <c r="BJ1592" i="12" s="1"/>
  <c r="BC1836" i="12"/>
  <c r="BI1836" i="12" s="1"/>
  <c r="BE2058" i="12"/>
  <c r="BK2058" i="12" s="1"/>
  <c r="BE2313" i="12"/>
  <c r="BK2313" i="12" s="1"/>
  <c r="BD2693" i="12"/>
  <c r="BJ2693" i="12" s="1"/>
  <c r="BE2899" i="12"/>
  <c r="BK2899" i="12" s="1"/>
  <c r="BC427" i="12"/>
  <c r="BI427" i="12" s="1"/>
  <c r="BD842" i="12"/>
  <c r="BJ842" i="12" s="1"/>
  <c r="BD56" i="12"/>
  <c r="BJ56" i="12" s="1"/>
  <c r="BE1138" i="12"/>
  <c r="BK1138" i="12" s="1"/>
  <c r="BE816" i="12"/>
  <c r="BK816" i="12" s="1"/>
  <c r="BE1534" i="12"/>
  <c r="BK1534" i="12" s="1"/>
  <c r="BD2419" i="12"/>
  <c r="BJ2419" i="12" s="1"/>
  <c r="BE3035" i="12"/>
  <c r="BK3035" i="12" s="1"/>
  <c r="BE194" i="12"/>
  <c r="BK194" i="12" s="1"/>
  <c r="BC661" i="12"/>
  <c r="BI661" i="12" s="1"/>
  <c r="BD925" i="12"/>
  <c r="BJ925" i="12" s="1"/>
  <c r="BD1210" i="12"/>
  <c r="BJ1210" i="12" s="1"/>
  <c r="BC1500" i="12"/>
  <c r="BI1500" i="12" s="1"/>
  <c r="BE1753" i="12"/>
  <c r="BK1753" i="12" s="1"/>
  <c r="BD1982" i="12"/>
  <c r="BJ1982" i="12" s="1"/>
  <c r="BD2187" i="12"/>
  <c r="BJ2187" i="12" s="1"/>
  <c r="BC2463" i="12"/>
  <c r="BI2463" i="12" s="1"/>
  <c r="BD2814" i="12"/>
  <c r="BJ2814" i="12" s="1"/>
  <c r="BC3013" i="12"/>
  <c r="BI3013" i="12" s="1"/>
  <c r="BE697" i="12"/>
  <c r="BK697" i="12" s="1"/>
  <c r="BD295" i="12"/>
  <c r="BJ295" i="12" s="1"/>
  <c r="BD1166" i="12"/>
  <c r="BJ1166" i="12" s="1"/>
  <c r="BD2401" i="12"/>
  <c r="BJ2401" i="12" s="1"/>
  <c r="BE3061" i="12"/>
  <c r="BK3061" i="12" s="1"/>
  <c r="BC1225" i="12"/>
  <c r="BI1225" i="12" s="1"/>
  <c r="BC1542" i="12"/>
  <c r="BI1542" i="12" s="1"/>
  <c r="BE1892" i="12"/>
  <c r="BK1892" i="12" s="1"/>
  <c r="BD2164" i="12"/>
  <c r="BJ2164" i="12" s="1"/>
  <c r="BD2481" i="12"/>
  <c r="BJ2481" i="12" s="1"/>
  <c r="BC2889" i="12"/>
  <c r="BI2889" i="12" s="1"/>
  <c r="BC1214" i="12"/>
  <c r="BI1214" i="12" s="1"/>
  <c r="BC1710" i="12"/>
  <c r="BI1710" i="12" s="1"/>
  <c r="BC2156" i="12"/>
  <c r="BI2156" i="12" s="1"/>
  <c r="BD2779" i="12"/>
  <c r="BJ2779" i="12" s="1"/>
  <c r="BD553" i="12"/>
  <c r="BJ553" i="12" s="1"/>
  <c r="BE1375" i="12"/>
  <c r="BK1375" i="12" s="1"/>
  <c r="BD2042" i="12"/>
  <c r="BJ2042" i="12" s="1"/>
  <c r="BE2671" i="12"/>
  <c r="BK2671" i="12" s="1"/>
  <c r="BD52" i="12"/>
  <c r="BJ52" i="12" s="1"/>
  <c r="BC495" i="12"/>
  <c r="BI495" i="12" s="1"/>
  <c r="BD1773" i="12"/>
  <c r="BJ1773" i="12" s="1"/>
  <c r="BD1084" i="12"/>
  <c r="BJ1084" i="12" s="1"/>
  <c r="BE1605" i="12"/>
  <c r="BK1605" i="12" s="1"/>
  <c r="BE2116" i="12"/>
  <c r="BK2116" i="12" s="1"/>
  <c r="BE899" i="12"/>
  <c r="BK899" i="12" s="1"/>
  <c r="BC1206" i="12"/>
  <c r="BI1206" i="12" s="1"/>
  <c r="BE1488" i="12"/>
  <c r="BK1488" i="12" s="1"/>
  <c r="BD1748" i="12"/>
  <c r="BJ1748" i="12" s="1"/>
  <c r="BC1978" i="12"/>
  <c r="BI1978" i="12" s="1"/>
  <c r="BC2183" i="12"/>
  <c r="BI2183" i="12" s="1"/>
  <c r="BE2456" i="12"/>
  <c r="BK2456" i="12" s="1"/>
  <c r="BE2804" i="12"/>
  <c r="BK2804" i="12" s="1"/>
  <c r="BE3005" i="12"/>
  <c r="BK3005" i="12" s="1"/>
  <c r="BE683" i="12"/>
  <c r="BK683" i="12" s="1"/>
  <c r="BC1070" i="12"/>
  <c r="BI1070" i="12" s="1"/>
  <c r="BD484" i="12"/>
  <c r="BJ484" i="12" s="1"/>
  <c r="BC497" i="12"/>
  <c r="BI497" i="12" s="1"/>
  <c r="BC1086" i="12"/>
  <c r="BI1086" i="12" s="1"/>
  <c r="BD2119" i="12"/>
  <c r="BJ2119" i="12" s="1"/>
  <c r="BC2795" i="12"/>
  <c r="BI2795" i="12" s="1"/>
  <c r="BD27" i="12"/>
  <c r="BJ27" i="12" s="1"/>
  <c r="BC480" i="12"/>
  <c r="BI480" i="12" s="1"/>
  <c r="BE802" i="12"/>
  <c r="BK802" i="12" s="1"/>
  <c r="BE1113" i="12"/>
  <c r="BK1113" i="12" s="1"/>
  <c r="BD1363" i="12"/>
  <c r="BJ1363" i="12" s="1"/>
  <c r="BC1647" i="12"/>
  <c r="BI1647" i="12" s="1"/>
  <c r="BE1873" i="12"/>
  <c r="BK1873" i="12" s="1"/>
  <c r="BD2090" i="12"/>
  <c r="BJ2090" i="12" s="1"/>
  <c r="BD2359" i="12"/>
  <c r="BJ2359" i="12" s="1"/>
  <c r="BD2733" i="12"/>
  <c r="BJ2733" i="12" s="1"/>
  <c r="BD2928" i="12"/>
  <c r="BJ2928" i="12" s="1"/>
  <c r="BD480" i="12"/>
  <c r="BJ480" i="12" s="1"/>
  <c r="BE60" i="12"/>
  <c r="BK60" i="12" s="1"/>
  <c r="BC961" i="12"/>
  <c r="BI961" i="12" s="1"/>
  <c r="BE2041" i="12"/>
  <c r="BK2041" i="12" s="1"/>
  <c r="BC2782" i="12"/>
  <c r="BI2782" i="12" s="1"/>
  <c r="BD961" i="12"/>
  <c r="BJ961" i="12" s="1"/>
  <c r="BC1404" i="12"/>
  <c r="BI1404" i="12" s="1"/>
  <c r="BE1706" i="12"/>
  <c r="BK1706" i="12" s="1"/>
  <c r="BE1982" i="12"/>
  <c r="BK1982" i="12" s="1"/>
  <c r="BD2283" i="12"/>
  <c r="BJ2283" i="12" s="1"/>
  <c r="BE2714" i="12"/>
  <c r="BK2714" i="12" s="1"/>
  <c r="BC2955" i="12"/>
  <c r="BI2955" i="12" s="1"/>
  <c r="BC1444" i="12"/>
  <c r="BI1444" i="12" s="1"/>
  <c r="BE1836" i="12"/>
  <c r="BK1836" i="12" s="1"/>
  <c r="BD2317" i="12"/>
  <c r="BJ2317" i="12" s="1"/>
  <c r="BE2892" i="12"/>
  <c r="BK2892" i="12" s="1"/>
  <c r="BD835" i="12"/>
  <c r="BJ835" i="12" s="1"/>
  <c r="BE1625" i="12"/>
  <c r="BK1625" i="12" s="1"/>
  <c r="BD2156" i="12"/>
  <c r="BJ2156" i="12" s="1"/>
  <c r="BD2804" i="12"/>
  <c r="BJ2804" i="12" s="1"/>
  <c r="BE137" i="12"/>
  <c r="BK137" i="12" s="1"/>
  <c r="BC610" i="12"/>
  <c r="BI610" i="12" s="1"/>
  <c r="BD1015" i="12"/>
  <c r="BJ1015" i="12" s="1"/>
  <c r="BD1280" i="12"/>
  <c r="BJ1280" i="12" s="1"/>
  <c r="BC1564" i="12"/>
  <c r="BI1564" i="12" s="1"/>
  <c r="BD1870" i="12"/>
  <c r="BJ1870" i="12" s="1"/>
  <c r="BC2086" i="12"/>
  <c r="BI2086" i="12" s="1"/>
  <c r="BC2354" i="12"/>
  <c r="BI2354" i="12" s="1"/>
  <c r="BC2729" i="12"/>
  <c r="BI2729" i="12" s="1"/>
  <c r="BC2922" i="12"/>
  <c r="BI2922" i="12" s="1"/>
  <c r="BC465" i="12"/>
  <c r="BI465" i="12" s="1"/>
  <c r="BD887" i="12"/>
  <c r="BJ887" i="12" s="1"/>
  <c r="BC153" i="12"/>
  <c r="BI153" i="12" s="1"/>
  <c r="BC67" i="12"/>
  <c r="BI67" i="12" s="1"/>
  <c r="BE849" i="12"/>
  <c r="BK849" i="12" s="1"/>
  <c r="BC1662" i="12"/>
  <c r="BI1662" i="12" s="1"/>
  <c r="BE2649" i="12"/>
  <c r="BK2649" i="12" s="1"/>
  <c r="BC68" i="12"/>
  <c r="BI68" i="12" s="1"/>
  <c r="BD296" i="12"/>
  <c r="BJ296" i="12" s="1"/>
  <c r="BE701" i="12"/>
  <c r="BK701" i="12" s="1"/>
  <c r="BD994" i="12"/>
  <c r="BJ994" i="12" s="1"/>
  <c r="BE1236" i="12"/>
  <c r="BK1236" i="12" s="1"/>
  <c r="BD1532" i="12"/>
  <c r="BJ1532" i="12" s="1"/>
  <c r="BC1773" i="12"/>
  <c r="BI1773" i="12" s="1"/>
  <c r="BE2006" i="12"/>
  <c r="BK2006" i="12" s="1"/>
  <c r="BE2224" i="12"/>
  <c r="BK2224" i="12" s="1"/>
  <c r="BD2644" i="12"/>
  <c r="BJ2644" i="12" s="1"/>
  <c r="BE2839" i="12"/>
  <c r="BK2839" i="12" s="1"/>
  <c r="BE3062" i="12"/>
  <c r="BK3062" i="12" s="1"/>
  <c r="BE730" i="12"/>
  <c r="BK730" i="12" s="1"/>
  <c r="BD715" i="12"/>
  <c r="BJ715" i="12" s="1"/>
  <c r="BC1407" i="12"/>
  <c r="BI1407" i="12" s="1"/>
  <c r="BD2643" i="12"/>
  <c r="BJ2643" i="12" s="1"/>
  <c r="BE3118" i="12"/>
  <c r="BK3118" i="12" s="1"/>
  <c r="BE1248" i="12"/>
  <c r="BK1248" i="12" s="1"/>
  <c r="BE1568" i="12"/>
  <c r="BK1568" i="12" s="1"/>
  <c r="BD1865" i="12"/>
  <c r="BJ1865" i="12" s="1"/>
  <c r="BE2134" i="12"/>
  <c r="BK2134" i="12" s="1"/>
  <c r="BE2449" i="12"/>
  <c r="BK2449" i="12" s="1"/>
  <c r="BD2848" i="12"/>
  <c r="BJ2848" i="12" s="1"/>
  <c r="BE1119" i="12"/>
  <c r="BK1119" i="12" s="1"/>
  <c r="BE1663" i="12"/>
  <c r="BK1663" i="12" s="1"/>
  <c r="BE2199" i="12"/>
  <c r="BK2199" i="12" s="1"/>
  <c r="BD2822" i="12"/>
  <c r="BJ2822" i="12" s="1"/>
  <c r="BE723" i="12"/>
  <c r="BK723" i="12" s="1"/>
  <c r="BC1485" i="12"/>
  <c r="BI1485" i="12" s="1"/>
  <c r="BC2090" i="12"/>
  <c r="BI2090" i="12" s="1"/>
  <c r="BD2736" i="12"/>
  <c r="BJ2736" i="12" s="1"/>
  <c r="BE72" i="12"/>
  <c r="BK72" i="12" s="1"/>
  <c r="BD693" i="12"/>
  <c r="BJ693" i="12" s="1"/>
  <c r="BC1951" i="12"/>
  <c r="BI1951" i="12" s="1"/>
  <c r="BD1116" i="12"/>
  <c r="BJ1116" i="12" s="1"/>
  <c r="BC1693" i="12"/>
  <c r="BI1693" i="12" s="1"/>
  <c r="BC2175" i="12"/>
  <c r="BI2175" i="12" s="1"/>
  <c r="BD2864" i="12"/>
  <c r="BJ2864" i="12" s="1"/>
  <c r="BD1096" i="12"/>
  <c r="BJ1096" i="12" s="1"/>
  <c r="BD1710" i="12"/>
  <c r="BJ1710" i="12" s="1"/>
  <c r="BD2668" i="12"/>
  <c r="BJ2668" i="12" s="1"/>
  <c r="BC78" i="12"/>
  <c r="BI78" i="12" s="1"/>
  <c r="BE450" i="12"/>
  <c r="BK450" i="12" s="1"/>
  <c r="BC786" i="12"/>
  <c r="BI786" i="12" s="1"/>
  <c r="BC1138" i="12"/>
  <c r="BI1138" i="12" s="1"/>
  <c r="BC157" i="12"/>
  <c r="BI157" i="12" s="1"/>
  <c r="BC799" i="12"/>
  <c r="BI799" i="12" s="1"/>
  <c r="BD2410" i="12"/>
  <c r="BJ2410" i="12" s="1"/>
  <c r="BC3119" i="12"/>
  <c r="BI3119" i="12" s="1"/>
  <c r="BE1310" i="12"/>
  <c r="BK1310" i="12" s="1"/>
  <c r="BC2002" i="12"/>
  <c r="BI2002" i="12" s="1"/>
  <c r="BE2903" i="12"/>
  <c r="BK2903" i="12" s="1"/>
  <c r="BD180" i="12"/>
  <c r="BJ180" i="12" s="1"/>
  <c r="BC553" i="12"/>
  <c r="BI553" i="12" s="1"/>
  <c r="BD855" i="12"/>
  <c r="BJ855" i="12" s="1"/>
  <c r="BC2915" i="12"/>
  <c r="BI2915" i="12" s="1"/>
  <c r="BD299" i="12"/>
  <c r="BJ299" i="12" s="1"/>
  <c r="BC1015" i="12"/>
  <c r="BI1015" i="12" s="1"/>
  <c r="BC1967" i="12"/>
  <c r="BI1967" i="12" s="1"/>
  <c r="BD3115" i="12"/>
  <c r="BJ3115" i="12" s="1"/>
  <c r="BE1484" i="12"/>
  <c r="BK1484" i="12" s="1"/>
  <c r="BE2713" i="12"/>
  <c r="BK2713" i="12" s="1"/>
  <c r="BC2404" i="12"/>
  <c r="BI2404" i="12" s="1"/>
  <c r="BC1484" i="12"/>
  <c r="BI1484" i="12" s="1"/>
  <c r="BC2785" i="12"/>
  <c r="BI2785" i="12" s="1"/>
  <c r="BE2331" i="12"/>
  <c r="BK2331" i="12" s="1"/>
  <c r="BE2305" i="12"/>
  <c r="BK2305" i="12" s="1"/>
  <c r="BC2038" i="12"/>
  <c r="BI2038" i="12" s="1"/>
  <c r="BE725" i="12"/>
  <c r="BK725" i="12" s="1"/>
  <c r="BD139" i="12"/>
  <c r="BJ139" i="12" s="1"/>
  <c r="BD1474" i="12"/>
  <c r="BJ1474" i="12" s="1"/>
  <c r="BD1028" i="12"/>
  <c r="BJ1028" i="12" s="1"/>
  <c r="BC1331" i="12"/>
  <c r="BI1331" i="12" s="1"/>
  <c r="BD1647" i="12"/>
  <c r="BJ1647" i="12" s="1"/>
  <c r="BC1927" i="12"/>
  <c r="BI1927" i="12" s="1"/>
  <c r="BE2187" i="12"/>
  <c r="BK2187" i="12" s="1"/>
  <c r="BD2660" i="12"/>
  <c r="BJ2660" i="12" s="1"/>
  <c r="BC2903" i="12"/>
  <c r="BI2903" i="12" s="1"/>
  <c r="BC1252" i="12"/>
  <c r="BI1252" i="12" s="1"/>
  <c r="BC1753" i="12"/>
  <c r="BI1753" i="12" s="1"/>
  <c r="BC2191" i="12"/>
  <c r="BI2191" i="12" s="1"/>
  <c r="BC2804" i="12"/>
  <c r="BI2804" i="12" s="1"/>
  <c r="BC716" i="12"/>
  <c r="BI716" i="12" s="1"/>
  <c r="BC1464" i="12"/>
  <c r="BI1464" i="12" s="1"/>
  <c r="BC2070" i="12"/>
  <c r="BI2070" i="12" s="1"/>
  <c r="BD2717" i="12"/>
  <c r="BJ2717" i="12" s="1"/>
  <c r="BD68" i="12"/>
  <c r="BJ68" i="12" s="1"/>
  <c r="BC656" i="12"/>
  <c r="BI656" i="12" s="1"/>
  <c r="BC1907" i="12"/>
  <c r="BI1907" i="12" s="1"/>
  <c r="BC1113" i="12"/>
  <c r="BI1113" i="12" s="1"/>
  <c r="BD1684" i="12"/>
  <c r="BJ1684" i="12" s="1"/>
  <c r="BD2160" i="12"/>
  <c r="BJ2160" i="12" s="1"/>
  <c r="BD2843" i="12"/>
  <c r="BJ2843" i="12" s="1"/>
  <c r="BC1064" i="12"/>
  <c r="BI1064" i="12" s="1"/>
  <c r="BD1693" i="12"/>
  <c r="BJ1693" i="12" s="1"/>
  <c r="BD2650" i="12"/>
  <c r="BJ2650" i="12" s="1"/>
  <c r="BE68" i="12"/>
  <c r="BK68" i="12" s="1"/>
  <c r="BD446" i="12"/>
  <c r="BJ446" i="12" s="1"/>
  <c r="BE759" i="12"/>
  <c r="BK759" i="12" s="1"/>
  <c r="BD1100" i="12"/>
  <c r="BJ1100" i="12" s="1"/>
  <c r="BE144" i="12"/>
  <c r="BK144" i="12" s="1"/>
  <c r="BE789" i="12"/>
  <c r="BK789" i="12" s="1"/>
  <c r="BE1642" i="12"/>
  <c r="BK1642" i="12" s="1"/>
  <c r="BD2759" i="12"/>
  <c r="BJ2759" i="12" s="1"/>
  <c r="BE1869" i="12"/>
  <c r="BK1869" i="12" s="1"/>
  <c r="BC2739" i="12"/>
  <c r="BI2739" i="12" s="1"/>
  <c r="BD1574" i="12"/>
  <c r="BJ1574" i="12" s="1"/>
  <c r="BC3004" i="12"/>
  <c r="BI3004" i="12" s="1"/>
  <c r="BD2404" i="12"/>
  <c r="BJ2404" i="12" s="1"/>
  <c r="BE798" i="12"/>
  <c r="BK798" i="12" s="1"/>
  <c r="BE2030" i="12"/>
  <c r="BK2030" i="12" s="1"/>
  <c r="BD1112" i="12"/>
  <c r="BJ1112" i="12" s="1"/>
  <c r="BE67" i="12"/>
  <c r="BK67" i="12" s="1"/>
  <c r="BE886" i="12"/>
  <c r="BK886" i="12" s="1"/>
  <c r="BE883" i="12"/>
  <c r="BK883" i="12" s="1"/>
  <c r="BC1264" i="12"/>
  <c r="BI1264" i="12" s="1"/>
  <c r="BE1550" i="12"/>
  <c r="BK1550" i="12" s="1"/>
  <c r="BE2980" i="12"/>
  <c r="BK2980" i="12" s="1"/>
  <c r="BD1496" i="12"/>
  <c r="BJ1496" i="12" s="1"/>
  <c r="BC2023" i="12"/>
  <c r="BI2023" i="12" s="1"/>
  <c r="BD2721" i="12"/>
  <c r="BJ2721" i="12" s="1"/>
  <c r="BC697" i="12"/>
  <c r="BI697" i="12" s="1"/>
  <c r="BD1535" i="12"/>
  <c r="BJ1535" i="12" s="1"/>
  <c r="BC2268" i="12"/>
  <c r="BI2268" i="12" s="1"/>
  <c r="BC3116" i="12"/>
  <c r="BI3116" i="12" s="1"/>
  <c r="BC329" i="12"/>
  <c r="BI329" i="12" s="1"/>
  <c r="BD705" i="12"/>
  <c r="BJ705" i="12" s="1"/>
  <c r="BD986" i="12"/>
  <c r="BJ986" i="12" s="1"/>
  <c r="BD140" i="12"/>
  <c r="BJ140" i="12" s="1"/>
  <c r="BD786" i="12"/>
  <c r="BJ786" i="12" s="1"/>
  <c r="BD1615" i="12"/>
  <c r="BJ1615" i="12" s="1"/>
  <c r="BC2733" i="12"/>
  <c r="BI2733" i="12" s="1"/>
  <c r="BC1036" i="12"/>
  <c r="BI1036" i="12" s="1"/>
  <c r="BD2305" i="12"/>
  <c r="BJ2305" i="12" s="1"/>
  <c r="BC1474" i="12"/>
  <c r="BI1474" i="12" s="1"/>
  <c r="BD3007" i="12"/>
  <c r="BJ3007" i="12" s="1"/>
  <c r="BC2331" i="12"/>
  <c r="BI2331" i="12" s="1"/>
  <c r="BC196" i="12"/>
  <c r="BI196" i="12" s="1"/>
  <c r="BD1224" i="12"/>
  <c r="BJ1224" i="12" s="1"/>
  <c r="BE945" i="12"/>
  <c r="BK945" i="12" s="1"/>
  <c r="BD129" i="12"/>
  <c r="BJ129" i="12" s="1"/>
  <c r="BC1066" i="12"/>
  <c r="BI1066" i="12" s="1"/>
  <c r="BC798" i="12"/>
  <c r="BI798" i="12" s="1"/>
  <c r="BE847" i="12"/>
  <c r="BK847" i="12" s="1"/>
  <c r="BE1191" i="12"/>
  <c r="BK1191" i="12" s="1"/>
  <c r="BE1504" i="12"/>
  <c r="BK1504" i="12" s="1"/>
  <c r="BD1791" i="12"/>
  <c r="BJ1791" i="12" s="1"/>
  <c r="BD2066" i="12"/>
  <c r="BJ2066" i="12" s="1"/>
  <c r="BC2384" i="12"/>
  <c r="BI2384" i="12" s="1"/>
  <c r="BD2796" i="12"/>
  <c r="BJ2796" i="12" s="1"/>
  <c r="BC3065" i="12"/>
  <c r="BI3065" i="12" s="1"/>
  <c r="BD1575" i="12"/>
  <c r="BJ1575" i="12" s="1"/>
  <c r="BC2006" i="12"/>
  <c r="BI2006" i="12" s="1"/>
  <c r="BE2481" i="12"/>
  <c r="BK2481" i="12" s="1"/>
  <c r="BC3005" i="12"/>
  <c r="BI3005" i="12" s="1"/>
  <c r="BC1167" i="12"/>
  <c r="BI1167" i="12" s="1"/>
  <c r="BD1857" i="12"/>
  <c r="BJ1857" i="12" s="1"/>
  <c r="BE2348" i="12"/>
  <c r="BK2348" i="12" s="1"/>
  <c r="BE2993" i="12"/>
  <c r="BK2993" i="12" s="1"/>
  <c r="BC267" i="12"/>
  <c r="BI267" i="12" s="1"/>
  <c r="BD1244" i="12"/>
  <c r="BJ1244" i="12" s="1"/>
  <c r="BC2763" i="12"/>
  <c r="BI2763" i="12" s="1"/>
  <c r="BD1375" i="12"/>
  <c r="BJ1375" i="12" s="1"/>
  <c r="BC1972" i="12"/>
  <c r="BI1972" i="12" s="1"/>
  <c r="BC2650" i="12"/>
  <c r="BI2650" i="12" s="1"/>
  <c r="BD459" i="12"/>
  <c r="BJ459" i="12" s="1"/>
  <c r="BE1404" i="12"/>
  <c r="BK1404" i="12" s="1"/>
  <c r="BD2094" i="12"/>
  <c r="BJ2094" i="12" s="1"/>
  <c r="BC2980" i="12"/>
  <c r="BI2980" i="12" s="1"/>
  <c r="BD267" i="12"/>
  <c r="BJ267" i="12" s="1"/>
  <c r="BE610" i="12"/>
  <c r="BK610" i="12" s="1"/>
  <c r="BE921" i="12"/>
  <c r="BK921" i="12" s="1"/>
  <c r="BE47" i="12"/>
  <c r="BK47" i="12" s="1"/>
  <c r="BC454" i="12"/>
  <c r="BI454" i="12" s="1"/>
  <c r="BD1156" i="12"/>
  <c r="BJ1156" i="12" s="1"/>
  <c r="BE2083" i="12"/>
  <c r="BK2083" i="12" s="1"/>
  <c r="BD1460" i="12"/>
  <c r="BJ1460" i="12" s="1"/>
  <c r="BC2383" i="12"/>
  <c r="BI2383" i="12" s="1"/>
  <c r="BC3064" i="12"/>
  <c r="BI3064" i="12" s="1"/>
  <c r="BE2659" i="12"/>
  <c r="BK2659" i="12" s="1"/>
  <c r="BE1115" i="12"/>
  <c r="BK1115" i="12" s="1"/>
  <c r="BE3121" i="12"/>
  <c r="BK3121" i="12" s="1"/>
  <c r="BD1024" i="12"/>
  <c r="BJ1024" i="12" s="1"/>
  <c r="BE3109" i="12"/>
  <c r="BK3109" i="12" s="1"/>
  <c r="BD2681" i="12"/>
  <c r="BJ2681" i="12" s="1"/>
  <c r="BD788" i="12"/>
  <c r="BJ788" i="12" s="1"/>
  <c r="BC171" i="12"/>
  <c r="BI171" i="12" s="1"/>
  <c r="BC2308" i="12"/>
  <c r="BI2308" i="12" s="1"/>
  <c r="BC1870" i="12"/>
  <c r="BI1870" i="12" s="1"/>
  <c r="BC2928" i="12"/>
  <c r="BI2928" i="12" s="1"/>
  <c r="BD1163" i="12"/>
  <c r="BJ1163" i="12" s="1"/>
  <c r="BE2678" i="12"/>
  <c r="BK2678" i="12" s="1"/>
  <c r="BE2130" i="12"/>
  <c r="BK2130" i="12" s="1"/>
  <c r="BE1036" i="12"/>
  <c r="BK1036" i="12" s="1"/>
  <c r="BE2670" i="12"/>
  <c r="BK2670" i="12" s="1"/>
  <c r="BC1024" i="12"/>
  <c r="BI1024" i="12" s="1"/>
  <c r="BD2044" i="12"/>
  <c r="BJ2044" i="12" s="1"/>
  <c r="BE1832" i="12"/>
  <c r="BK1832" i="12" s="1"/>
  <c r="BE497" i="12"/>
  <c r="BK497" i="12" s="1"/>
  <c r="BD77" i="12"/>
  <c r="BJ77" i="12" s="1"/>
  <c r="BC1092" i="12"/>
  <c r="BI1092" i="12" s="1"/>
  <c r="BE994" i="12"/>
  <c r="BK994" i="12" s="1"/>
  <c r="BE1280" i="12"/>
  <c r="BK1280" i="12" s="1"/>
  <c r="BC1601" i="12"/>
  <c r="BI1601" i="12" s="1"/>
  <c r="BE1967" i="12"/>
  <c r="BK1967" i="12" s="1"/>
  <c r="BD2259" i="12"/>
  <c r="BJ2259" i="12" s="1"/>
  <c r="BC2686" i="12"/>
  <c r="BI2686" i="12" s="1"/>
  <c r="BE2928" i="12"/>
  <c r="BK2928" i="12" s="1"/>
  <c r="BD1351" i="12"/>
  <c r="BJ1351" i="12" s="1"/>
  <c r="BE1791" i="12"/>
  <c r="BK1791" i="12" s="1"/>
  <c r="BE2283" i="12"/>
  <c r="BK2283" i="12" s="1"/>
  <c r="BC2860" i="12"/>
  <c r="BI2860" i="12" s="1"/>
  <c r="BC763" i="12"/>
  <c r="BI763" i="12" s="1"/>
  <c r="BC1568" i="12"/>
  <c r="BI1568" i="12" s="1"/>
  <c r="BC2134" i="12"/>
  <c r="BI2134" i="12" s="1"/>
  <c r="BD2775" i="12"/>
  <c r="BJ2775" i="12" s="1"/>
  <c r="BC113" i="12"/>
  <c r="BI113" i="12" s="1"/>
  <c r="BE763" i="12"/>
  <c r="BK763" i="12" s="1"/>
  <c r="BE2052" i="12"/>
  <c r="BK2052" i="12" s="1"/>
  <c r="BC1156" i="12"/>
  <c r="BI1156" i="12" s="1"/>
  <c r="BC1730" i="12"/>
  <c r="BI1730" i="12" s="1"/>
  <c r="BC2224" i="12"/>
  <c r="BI2224" i="12" s="1"/>
  <c r="BE2922" i="12"/>
  <c r="BK2922" i="12" s="1"/>
  <c r="BC1152" i="12"/>
  <c r="BI1152" i="12" s="1"/>
  <c r="BC1758" i="12"/>
  <c r="BI1758" i="12" s="1"/>
  <c r="BC2714" i="12"/>
  <c r="BI2714" i="12" s="1"/>
  <c r="BC127" i="12"/>
  <c r="BI127" i="12" s="1"/>
  <c r="BE480" i="12"/>
  <c r="BK480" i="12" s="1"/>
  <c r="BC802" i="12"/>
  <c r="BI802" i="12" s="1"/>
  <c r="BD1310" i="12"/>
  <c r="BJ1310" i="12" s="1"/>
  <c r="BC172" i="12"/>
  <c r="BI172" i="12" s="1"/>
  <c r="BE839" i="12"/>
  <c r="BK839" i="12" s="1"/>
  <c r="BC1936" i="12"/>
  <c r="BI1936" i="12" s="1"/>
  <c r="BE3008" i="12"/>
  <c r="BK3008" i="12" s="1"/>
  <c r="BC2082" i="12"/>
  <c r="BI2082" i="12" s="1"/>
  <c r="BD2940" i="12"/>
  <c r="BJ2940" i="12" s="1"/>
  <c r="BC2334" i="12"/>
  <c r="BI2334" i="12" s="1"/>
  <c r="BC846" i="12"/>
  <c r="BI846" i="12" s="1"/>
  <c r="BC2894" i="12"/>
  <c r="BI2894" i="12" s="1"/>
  <c r="BE2377" i="12"/>
  <c r="BK2377" i="12" s="1"/>
  <c r="BC2735" i="12"/>
  <c r="BI2735" i="12" s="1"/>
  <c r="BD2334" i="12"/>
  <c r="BJ2334" i="12" s="1"/>
  <c r="BD494" i="12"/>
  <c r="BJ494" i="12" s="1"/>
  <c r="BD126" i="12"/>
  <c r="BJ126" i="12" s="1"/>
  <c r="BE1574" i="12"/>
  <c r="BK1574" i="12" s="1"/>
  <c r="BE719" i="12"/>
  <c r="BK719" i="12" s="1"/>
  <c r="BC1028" i="12"/>
  <c r="BI1028" i="12" s="1"/>
  <c r="BC1319" i="12"/>
  <c r="BI1319" i="12" s="1"/>
  <c r="BE1572" i="12"/>
  <c r="BK1572" i="12" s="1"/>
  <c r="BD1821" i="12"/>
  <c r="BJ1821" i="12" s="1"/>
  <c r="BC2049" i="12"/>
  <c r="BI2049" i="12" s="1"/>
  <c r="BC2306" i="12"/>
  <c r="BI2306" i="12" s="1"/>
  <c r="BE2682" i="12"/>
  <c r="BK2682" i="12" s="1"/>
  <c r="BC2892" i="12"/>
  <c r="BI2892" i="12" s="1"/>
  <c r="BE157" i="12"/>
  <c r="BK157" i="12" s="1"/>
  <c r="BD811" i="12"/>
  <c r="BJ811" i="12" s="1"/>
  <c r="BD1164" i="12"/>
  <c r="BJ1164" i="12" s="1"/>
  <c r="BE752" i="12"/>
  <c r="BK752" i="12" s="1"/>
  <c r="BC810" i="12"/>
  <c r="BI810" i="12" s="1"/>
  <c r="BE1487" i="12"/>
  <c r="BK1487" i="12" s="1"/>
  <c r="BE2404" i="12"/>
  <c r="BK2404" i="12" s="1"/>
  <c r="BE3004" i="12"/>
  <c r="BK3004" i="12" s="1"/>
  <c r="BC184" i="12"/>
  <c r="BI184" i="12" s="1"/>
  <c r="BE602" i="12"/>
  <c r="BK602" i="12" s="1"/>
  <c r="BD911" i="12"/>
  <c r="BJ911" i="12" s="1"/>
  <c r="BE1196" i="12"/>
  <c r="BK1196" i="12" s="1"/>
  <c r="BD1485" i="12"/>
  <c r="BJ1485" i="12" s="1"/>
  <c r="BC1743" i="12"/>
  <c r="BI1743" i="12" s="1"/>
  <c r="BE1972" i="12"/>
  <c r="BK1972" i="12" s="1"/>
  <c r="BE2175" i="12"/>
  <c r="BK2175" i="12" s="1"/>
  <c r="BD2449" i="12"/>
  <c r="BJ2449" i="12" s="1"/>
  <c r="BD2800" i="12"/>
  <c r="BJ2800" i="12" s="1"/>
  <c r="BD3002" i="12"/>
  <c r="BJ3002" i="12" s="1"/>
  <c r="BD661" i="12"/>
  <c r="BJ661" i="12" s="1"/>
  <c r="BE193" i="12"/>
  <c r="BK193" i="12" s="1"/>
  <c r="BD1122" i="12"/>
  <c r="BJ1122" i="12" s="1"/>
  <c r="BE2380" i="12"/>
  <c r="BK2380" i="12" s="1"/>
  <c r="BD3001" i="12"/>
  <c r="BJ3001" i="12" s="1"/>
  <c r="BC1200" i="12"/>
  <c r="BI1200" i="12" s="1"/>
  <c r="BD1521" i="12"/>
  <c r="BJ1521" i="12" s="1"/>
  <c r="BE1798" i="12"/>
  <c r="BK1798" i="12" s="1"/>
  <c r="BE2070" i="12"/>
  <c r="BK2070" i="12" s="1"/>
  <c r="BD2398" i="12"/>
  <c r="BJ2398" i="12" s="1"/>
  <c r="BE2800" i="12"/>
  <c r="BK2800" i="12" s="1"/>
  <c r="BD3077" i="12"/>
  <c r="BJ3077" i="12" s="1"/>
  <c r="BE1584" i="12"/>
  <c r="BK1584" i="12" s="1"/>
  <c r="BE2015" i="12"/>
  <c r="BK2015" i="12" s="1"/>
  <c r="BD2657" i="12"/>
  <c r="BJ2657" i="12" s="1"/>
  <c r="BD3008" i="12"/>
  <c r="BJ3008" i="12" s="1"/>
  <c r="BC1191" i="12"/>
  <c r="BI1191" i="12" s="1"/>
  <c r="BE1861" i="12"/>
  <c r="BK1861" i="12" s="1"/>
  <c r="BE2368" i="12"/>
  <c r="BK2368" i="12" s="1"/>
  <c r="BD3005" i="12"/>
  <c r="BJ3005" i="12" s="1"/>
  <c r="BD271" i="12"/>
  <c r="BJ271" i="12" s="1"/>
  <c r="BC1310" i="12"/>
  <c r="BI1310" i="12" s="1"/>
  <c r="BE2786" i="12"/>
  <c r="BK2786" i="12" s="1"/>
  <c r="BC1399" i="12"/>
  <c r="BI1399" i="12" s="1"/>
  <c r="BD1975" i="12"/>
  <c r="BJ1975" i="12" s="1"/>
  <c r="BD2671" i="12"/>
  <c r="BJ2671" i="12" s="1"/>
  <c r="BC484" i="12"/>
  <c r="BI484" i="12" s="1"/>
  <c r="BE1456" i="12"/>
  <c r="BK1456" i="12" s="1"/>
  <c r="BE2141" i="12"/>
  <c r="BK2141" i="12" s="1"/>
  <c r="BC3002" i="12"/>
  <c r="BI3002" i="12" s="1"/>
  <c r="BE271" i="12"/>
  <c r="BK271" i="12" s="1"/>
  <c r="BD656" i="12"/>
  <c r="BJ656" i="12" s="1"/>
  <c r="BE935" i="12"/>
  <c r="BK935" i="12" s="1"/>
  <c r="BC56" i="12"/>
  <c r="BI56" i="12" s="1"/>
  <c r="BD492" i="12"/>
  <c r="BJ492" i="12" s="1"/>
  <c r="BE1183" i="12"/>
  <c r="BK1183" i="12" s="1"/>
  <c r="BC2168" i="12"/>
  <c r="BI2168" i="12" s="1"/>
  <c r="BC722" i="12"/>
  <c r="BI722" i="12" s="1"/>
  <c r="BC1974" i="12"/>
  <c r="BI1974" i="12" s="1"/>
  <c r="BE2894" i="12"/>
  <c r="BK2894" i="12" s="1"/>
  <c r="BC2681" i="12"/>
  <c r="BI2681" i="12" s="1"/>
  <c r="BE1974" i="12"/>
  <c r="BK1974" i="12" s="1"/>
  <c r="BD3004" i="12"/>
  <c r="BJ3004" i="12" s="1"/>
  <c r="BE2785" i="12"/>
  <c r="BK2785" i="12" s="1"/>
  <c r="BE2748" i="12"/>
  <c r="BK2748" i="12" s="1"/>
  <c r="BC3001" i="12"/>
  <c r="BI3001" i="12" s="1"/>
  <c r="BC816" i="12"/>
  <c r="BI816" i="12" s="1"/>
  <c r="BE196" i="12"/>
  <c r="BK196" i="12" s="1"/>
  <c r="BC2419" i="12"/>
  <c r="BI2419" i="12" s="1"/>
  <c r="BE1093" i="12"/>
  <c r="BK1093" i="12" s="1"/>
  <c r="BE1393" i="12"/>
  <c r="BK1393" i="12" s="1"/>
  <c r="BD1702" i="12"/>
  <c r="BJ1702" i="12" s="1"/>
  <c r="BD1978" i="12"/>
  <c r="BJ1978" i="12" s="1"/>
  <c r="BC2278" i="12"/>
  <c r="BI2278" i="12" s="1"/>
  <c r="BE2693" i="12"/>
  <c r="BK2693" i="12" s="1"/>
  <c r="BD2941" i="12"/>
  <c r="BJ2941" i="12" s="1"/>
  <c r="BD1404" i="12"/>
  <c r="BJ1404" i="12" s="1"/>
  <c r="BD1833" i="12"/>
  <c r="BJ1833" i="12" s="1"/>
  <c r="BC2313" i="12"/>
  <c r="BI2313" i="12" s="1"/>
  <c r="BC2885" i="12"/>
  <c r="BI2885" i="12" s="1"/>
  <c r="BD817" i="12"/>
  <c r="BJ817" i="12" s="1"/>
  <c r="BE1601" i="12"/>
  <c r="BK1601" i="12" s="1"/>
  <c r="BC2152" i="12"/>
  <c r="BI2152" i="12" s="1"/>
  <c r="BE2793" i="12"/>
  <c r="BK2793" i="12" s="1"/>
  <c r="BD133" i="12"/>
  <c r="BJ133" i="12" s="1"/>
  <c r="BE799" i="12"/>
  <c r="BK799" i="12" s="1"/>
  <c r="BD2131" i="12"/>
  <c r="BJ2131" i="12" s="1"/>
  <c r="BC1179" i="12"/>
  <c r="BI1179" i="12" s="1"/>
  <c r="BC1764" i="12"/>
  <c r="BI1764" i="12" s="1"/>
  <c r="BC2297" i="12"/>
  <c r="BI2297" i="12" s="1"/>
  <c r="BD2955" i="12"/>
  <c r="BJ2955" i="12" s="1"/>
  <c r="BD1179" i="12"/>
  <c r="BJ1179" i="12" s="1"/>
  <c r="BD1802" i="12"/>
  <c r="BJ1802" i="12" s="1"/>
  <c r="BE2740" i="12"/>
  <c r="BK2740" i="12" s="1"/>
  <c r="BE133" i="12"/>
  <c r="BK133" i="12" s="1"/>
  <c r="BD495" i="12"/>
  <c r="BJ495" i="12" s="1"/>
  <c r="BE811" i="12"/>
  <c r="BK811" i="12" s="1"/>
  <c r="BC1510" i="12"/>
  <c r="BI1510" i="12" s="1"/>
  <c r="BE180" i="12"/>
  <c r="BK180" i="12" s="1"/>
  <c r="BE855" i="12"/>
  <c r="BK855" i="12" s="1"/>
  <c r="BE1787" i="12"/>
  <c r="BK1787" i="12" s="1"/>
  <c r="BD2885" i="12"/>
  <c r="BJ2885" i="12" s="1"/>
  <c r="BC2027" i="12"/>
  <c r="BI2027" i="12" s="1"/>
  <c r="BC2842" i="12"/>
  <c r="BI2842" i="12" s="1"/>
  <c r="BE1880" i="12"/>
  <c r="BK1880" i="12" s="1"/>
  <c r="BD3096" i="12"/>
  <c r="BJ3096" i="12" s="1"/>
  <c r="BD2716" i="12"/>
  <c r="BJ2716" i="12" s="1"/>
  <c r="BE1166" i="12"/>
  <c r="BK1166" i="12" s="1"/>
  <c r="BC2422" i="12"/>
  <c r="BI2422" i="12" s="1"/>
  <c r="BE1659" i="12"/>
  <c r="BK1659" i="12" s="1"/>
  <c r="BC174" i="12"/>
  <c r="BI174" i="12" s="1"/>
  <c r="BE988" i="12"/>
  <c r="BK988" i="12" s="1"/>
  <c r="BE1224" i="12"/>
  <c r="BK1224" i="12" s="1"/>
  <c r="BC811" i="12"/>
  <c r="BI811" i="12" s="1"/>
  <c r="BC1119" i="12"/>
  <c r="BI1119" i="12" s="1"/>
  <c r="BE1399" i="12"/>
  <c r="BK1399" i="12" s="1"/>
  <c r="BC1663" i="12"/>
  <c r="BI1663" i="12" s="1"/>
  <c r="BE1897" i="12"/>
  <c r="BK1897" i="12" s="1"/>
  <c r="BD2120" i="12"/>
  <c r="BJ2120" i="12" s="1"/>
  <c r="BD2378" i="12"/>
  <c r="BJ2378" i="12" s="1"/>
  <c r="BD2755" i="12"/>
  <c r="BJ2755" i="12" s="1"/>
  <c r="BD2944" i="12"/>
  <c r="BJ2944" i="12" s="1"/>
  <c r="BE502" i="12"/>
  <c r="BK502" i="12" s="1"/>
  <c r="BC959" i="12"/>
  <c r="BI959" i="12" s="1"/>
  <c r="BC202" i="12"/>
  <c r="BI202" i="12" s="1"/>
  <c r="BE126" i="12"/>
  <c r="BK126" i="12" s="1"/>
  <c r="BC988" i="12"/>
  <c r="BI988" i="12" s="1"/>
  <c r="BD1869" i="12"/>
  <c r="BJ1869" i="12" s="1"/>
  <c r="BC2675" i="12"/>
  <c r="BI2675" i="12" s="1"/>
  <c r="BE162" i="12"/>
  <c r="BK162" i="12" s="1"/>
  <c r="BE329" i="12"/>
  <c r="BK329" i="12" s="1"/>
  <c r="BC726" i="12"/>
  <c r="BI726" i="12" s="1"/>
  <c r="BE1018" i="12"/>
  <c r="BK1018" i="12" s="1"/>
  <c r="BC1276" i="12"/>
  <c r="BI1276" i="12" s="1"/>
  <c r="BE1555" i="12"/>
  <c r="BK1555" i="12" s="1"/>
  <c r="BD1798" i="12"/>
  <c r="BJ1798" i="12" s="1"/>
  <c r="BC2033" i="12"/>
  <c r="BI2033" i="12" s="1"/>
  <c r="BC2283" i="12"/>
  <c r="BI2283" i="12" s="1"/>
  <c r="BE2668" i="12"/>
  <c r="BK2668" i="12" s="1"/>
  <c r="BC2867" i="12"/>
  <c r="BI2867" i="12" s="1"/>
  <c r="BC3110" i="12"/>
  <c r="BI3110" i="12" s="1"/>
  <c r="BC789" i="12"/>
  <c r="BI789" i="12" s="1"/>
  <c r="BE801" i="12"/>
  <c r="BK801" i="12" s="1"/>
  <c r="BD1531" i="12"/>
  <c r="BJ1531" i="12" s="1"/>
  <c r="BE2667" i="12"/>
  <c r="BK2667" i="12" s="1"/>
  <c r="BC788" i="12"/>
  <c r="BI788" i="12" s="1"/>
  <c r="BC1290" i="12"/>
  <c r="BI1290" i="12" s="1"/>
  <c r="BD1605" i="12"/>
  <c r="BJ1605" i="12" s="1"/>
  <c r="BC1975" i="12"/>
  <c r="BI1975" i="12" s="1"/>
  <c r="BE2268" i="12"/>
  <c r="BK2268" i="12" s="1"/>
  <c r="BD2689" i="12"/>
  <c r="BJ2689" i="12" s="1"/>
  <c r="BC2937" i="12"/>
  <c r="BI2937" i="12" s="1"/>
  <c r="BC1369" i="12"/>
  <c r="BI1369" i="12" s="1"/>
  <c r="BD1813" i="12"/>
  <c r="BJ1813" i="12" s="1"/>
  <c r="BD2303" i="12"/>
  <c r="BJ2303" i="12" s="1"/>
  <c r="BE2867" i="12"/>
  <c r="BK2867" i="12" s="1"/>
  <c r="BD802" i="12"/>
  <c r="BJ802" i="12" s="1"/>
  <c r="BC1592" i="12"/>
  <c r="BI1592" i="12" s="1"/>
  <c r="BD2137" i="12"/>
  <c r="BJ2137" i="12" s="1"/>
  <c r="BC2786" i="12"/>
  <c r="BI2786" i="12" s="1"/>
  <c r="BC130" i="12"/>
  <c r="BI130" i="12" s="1"/>
  <c r="BD780" i="12"/>
  <c r="BJ780" i="12" s="1"/>
  <c r="BE2090" i="12"/>
  <c r="BK2090" i="12" s="1"/>
  <c r="BD1160" i="12"/>
  <c r="BJ1160" i="12" s="1"/>
  <c r="BE1743" i="12"/>
  <c r="BK1743" i="12" s="1"/>
  <c r="BC519" i="12"/>
  <c r="BI519" i="12" s="1"/>
  <c r="BE997" i="12"/>
  <c r="BK997" i="12" s="1"/>
  <c r="BE1252" i="12"/>
  <c r="BK1252" i="12" s="1"/>
  <c r="BD1550" i="12"/>
  <c r="BJ1550" i="12" s="1"/>
  <c r="BC1791" i="12"/>
  <c r="BI1791" i="12" s="1"/>
  <c r="BE2023" i="12"/>
  <c r="BK2023" i="12" s="1"/>
  <c r="BE2274" i="12"/>
  <c r="BK2274" i="12" s="1"/>
  <c r="BD2665" i="12"/>
  <c r="BJ2665" i="12" s="1"/>
  <c r="BE2860" i="12"/>
  <c r="BK2860" i="12" s="1"/>
  <c r="BE3092" i="12"/>
  <c r="BK3092" i="12" s="1"/>
  <c r="BD759" i="12"/>
  <c r="BJ759" i="12" s="1"/>
  <c r="BE1123" i="12"/>
  <c r="BK1123" i="12" s="1"/>
  <c r="BC561" i="12"/>
  <c r="BI561" i="12" s="1"/>
  <c r="BE785" i="12"/>
  <c r="BK785" i="12" s="1"/>
  <c r="BD1463" i="12"/>
  <c r="BJ1463" i="12" s="1"/>
  <c r="BD2331" i="12"/>
  <c r="BJ2331" i="12" s="1"/>
  <c r="BC2958" i="12"/>
  <c r="BI2958" i="12" s="1"/>
  <c r="BE140" i="12"/>
  <c r="BK140" i="12" s="1"/>
  <c r="BC543" i="12"/>
  <c r="BI543" i="12" s="1"/>
  <c r="BE881" i="12"/>
  <c r="BK881" i="12" s="1"/>
  <c r="BD1167" i="12"/>
  <c r="BJ1167" i="12" s="1"/>
  <c r="BC1461" i="12"/>
  <c r="BI1461" i="12" s="1"/>
  <c r="BE1710" i="12"/>
  <c r="BK1710" i="12" s="1"/>
  <c r="BD1936" i="12"/>
  <c r="BJ1936" i="12" s="1"/>
  <c r="BD2152" i="12"/>
  <c r="BJ2152" i="12" s="1"/>
  <c r="BC2416" i="12"/>
  <c r="BI2416" i="12" s="1"/>
  <c r="BC2783" i="12"/>
  <c r="BI2783" i="12" s="1"/>
  <c r="BC2976" i="12"/>
  <c r="BI2976" i="12" s="1"/>
  <c r="BE549" i="12"/>
  <c r="BK549" i="12" s="1"/>
  <c r="BC132" i="12"/>
  <c r="BI132" i="12" s="1"/>
  <c r="BD1092" i="12"/>
  <c r="BJ1092" i="12" s="1"/>
  <c r="BD2308" i="12"/>
  <c r="BJ2308" i="12" s="1"/>
  <c r="BD2961" i="12"/>
  <c r="BJ2961" i="12" s="1"/>
  <c r="BD1118" i="12"/>
  <c r="BJ1118" i="12" s="1"/>
  <c r="BE1485" i="12"/>
  <c r="BK1485" i="12" s="1"/>
  <c r="BC1768" i="12"/>
  <c r="BI1768" i="12" s="1"/>
  <c r="BC2045" i="12"/>
  <c r="BI2045" i="12" s="1"/>
  <c r="BE2359" i="12"/>
  <c r="BK2359" i="12" s="1"/>
  <c r="BC2779" i="12"/>
  <c r="BI2779" i="12" s="1"/>
  <c r="BC3008" i="12"/>
  <c r="BI3008" i="12" s="1"/>
  <c r="BE1546" i="12"/>
  <c r="BK1546" i="12" s="1"/>
  <c r="BE1956" i="12"/>
  <c r="BK1956" i="12" s="1"/>
  <c r="BD2435" i="12"/>
  <c r="BJ2435" i="12" s="1"/>
  <c r="BD2971" i="12"/>
  <c r="BJ2971" i="12" s="1"/>
  <c r="BE1100" i="12"/>
  <c r="BK1100" i="12" s="1"/>
  <c r="BC1798" i="12"/>
  <c r="BI1798" i="12" s="1"/>
  <c r="BE2303" i="12"/>
  <c r="BK2303" i="12" s="1"/>
  <c r="BE2955" i="12"/>
  <c r="BK2955" i="12" s="1"/>
  <c r="BC197" i="12"/>
  <c r="BI197" i="12" s="1"/>
  <c r="BE786" i="12"/>
  <c r="BK786" i="12" s="1"/>
  <c r="BE1096" i="12"/>
  <c r="BK1096" i="12" s="1"/>
  <c r="BC1355" i="12"/>
  <c r="BI1355" i="12" s="1"/>
  <c r="BE1615" i="12"/>
  <c r="BK1615" i="12" s="1"/>
  <c r="BC1931" i="12"/>
  <c r="BI1931" i="12" s="1"/>
  <c r="BC2145" i="12"/>
  <c r="BI2145" i="12" s="1"/>
  <c r="BE2405" i="12"/>
  <c r="BK2405" i="12" s="1"/>
  <c r="BE2775" i="12"/>
  <c r="BK2775" i="12" s="1"/>
  <c r="BE2965" i="12"/>
  <c r="BK2965" i="12" s="1"/>
  <c r="BD543" i="12"/>
  <c r="BJ543" i="12" s="1"/>
  <c r="BC1001" i="12"/>
  <c r="BI1001" i="12" s="1"/>
  <c r="BC356" i="12"/>
  <c r="BI356" i="12" s="1"/>
  <c r="BE161" i="12"/>
  <c r="BK161" i="12" s="1"/>
  <c r="BD1014" i="12"/>
  <c r="BJ1014" i="12" s="1"/>
  <c r="BC1977" i="12"/>
  <c r="BI1977" i="12" s="1"/>
  <c r="BD2713" i="12"/>
  <c r="BJ2713" i="12" s="1"/>
  <c r="BE299" i="12"/>
  <c r="BK299" i="12" s="1"/>
  <c r="BC431" i="12"/>
  <c r="BI431" i="12" s="1"/>
  <c r="BC759" i="12"/>
  <c r="BI759" i="12" s="1"/>
  <c r="BE1067" i="12"/>
  <c r="BK1067" i="12" s="1"/>
  <c r="BD1323" i="12"/>
  <c r="BJ1323" i="12" s="1"/>
  <c r="BC1584" i="12"/>
  <c r="BI1584" i="12" s="1"/>
  <c r="BE1830" i="12"/>
  <c r="BK1830" i="12" s="1"/>
  <c r="BD2052" i="12"/>
  <c r="BJ2052" i="12" s="1"/>
  <c r="BD2309" i="12"/>
  <c r="BJ2309" i="12" s="1"/>
  <c r="BC2689" i="12"/>
  <c r="BI2689" i="12" s="1"/>
  <c r="BD2895" i="12"/>
  <c r="BJ2895" i="12" s="1"/>
  <c r="BC376" i="12"/>
  <c r="BI376" i="12" s="1"/>
  <c r="BD137" i="12"/>
  <c r="BJ137" i="12" s="1"/>
  <c r="BD846" i="12"/>
  <c r="BJ846" i="12" s="1"/>
  <c r="BE1872" i="12"/>
  <c r="BK1872" i="12" s="1"/>
  <c r="BC2688" i="12"/>
  <c r="BI2688" i="12" s="1"/>
  <c r="BE846" i="12"/>
  <c r="BK846" i="12" s="1"/>
  <c r="BD1335" i="12"/>
  <c r="BJ1335" i="12" s="1"/>
  <c r="BE1651" i="12"/>
  <c r="BK1651" i="12" s="1"/>
  <c r="BD1931" i="12"/>
  <c r="BJ1931" i="12" s="1"/>
  <c r="BC2195" i="12"/>
  <c r="BI2195" i="12" s="1"/>
  <c r="BE2665" i="12"/>
  <c r="BK2665" i="12" s="1"/>
  <c r="BE2911" i="12"/>
  <c r="BK2911" i="12" s="1"/>
  <c r="BE1319" i="12"/>
  <c r="BK1319" i="12" s="1"/>
  <c r="BC1873" i="12"/>
  <c r="BI1873" i="12" s="1"/>
  <c r="BE2354" i="12"/>
  <c r="BK2354" i="12" s="1"/>
  <c r="BE2907" i="12"/>
  <c r="BK2907" i="12" s="1"/>
  <c r="BE1001" i="12"/>
  <c r="BK1001" i="12" s="1"/>
  <c r="BE1698" i="12"/>
  <c r="BK1698" i="12" s="1"/>
  <c r="BC2187" i="12"/>
  <c r="BI2187" i="12" s="1"/>
  <c r="BE2822" i="12"/>
  <c r="BK2822" i="12" s="1"/>
  <c r="BD153" i="12"/>
  <c r="BJ153" i="12" s="1"/>
  <c r="BD921" i="12"/>
  <c r="BJ921" i="12" s="1"/>
  <c r="BC2228" i="12"/>
  <c r="BI2228" i="12" s="1"/>
  <c r="BD1225" i="12"/>
  <c r="BJ1225" i="12" s="1"/>
  <c r="BC1802" i="12"/>
  <c r="BI1802" i="12" s="1"/>
  <c r="BD2348" i="12"/>
  <c r="BJ2348" i="12" s="1"/>
  <c r="BE2998" i="12"/>
  <c r="BK2998" i="12" s="1"/>
  <c r="BD1214" i="12"/>
  <c r="BJ1214" i="12" s="1"/>
  <c r="BE1907" i="12"/>
  <c r="BK1907" i="12" s="1"/>
  <c r="BC2830" i="12"/>
  <c r="BI2830" i="12" s="1"/>
  <c r="BE153" i="12"/>
  <c r="BK153" i="12" s="1"/>
  <c r="BE519" i="12"/>
  <c r="BK519" i="12" s="1"/>
  <c r="BC835" i="12"/>
  <c r="BI835" i="12" s="1"/>
  <c r="BC2058" i="12"/>
  <c r="BI2058" i="12" s="1"/>
  <c r="BE197" i="12"/>
  <c r="BK197" i="12" s="1"/>
  <c r="BD899" i="12"/>
  <c r="BJ899" i="12" s="1"/>
  <c r="BC2698" i="12"/>
  <c r="BI2698" i="12" s="1"/>
  <c r="BE515" i="12"/>
  <c r="BK515" i="12" s="1"/>
  <c r="BE1496" i="12"/>
  <c r="BK1496" i="12" s="1"/>
  <c r="BE2179" i="12"/>
  <c r="BK2179" i="12" s="1"/>
  <c r="BD3062" i="12"/>
  <c r="BJ3062" i="12" s="1"/>
  <c r="BD303" i="12"/>
  <c r="BJ303" i="12" s="1"/>
  <c r="BE693" i="12"/>
  <c r="BK693" i="12" s="1"/>
  <c r="BD959" i="12"/>
  <c r="BJ959" i="12" s="1"/>
  <c r="BE65" i="12"/>
  <c r="BK65" i="12" s="1"/>
  <c r="BC530" i="12"/>
  <c r="BI530" i="12" s="1"/>
  <c r="BD1252" i="12"/>
  <c r="BJ1252" i="12" s="1"/>
  <c r="BE2278" i="12"/>
  <c r="BK2278" i="12" s="1"/>
  <c r="BD810" i="12"/>
  <c r="BJ810" i="12" s="1"/>
  <c r="BD2030" i="12"/>
  <c r="BJ2030" i="12" s="1"/>
  <c r="BE2961" i="12"/>
  <c r="BK2961" i="12" s="1"/>
  <c r="BD2739" i="12"/>
  <c r="BJ2739" i="12" s="1"/>
  <c r="BD2041" i="12"/>
  <c r="BJ2041" i="12" s="1"/>
  <c r="BE3064" i="12"/>
  <c r="BK3064" i="12" s="1"/>
  <c r="BE2979" i="12"/>
  <c r="BK2979" i="12" s="1"/>
  <c r="BE2795" i="12"/>
  <c r="BK2795" i="12" s="1"/>
  <c r="BD3061" i="12"/>
  <c r="BJ3061" i="12" s="1"/>
  <c r="BE841" i="12"/>
  <c r="BK841" i="12" s="1"/>
  <c r="BD298" i="12"/>
  <c r="BJ298" i="12" s="1"/>
  <c r="BC2678" i="12"/>
  <c r="BI2678" i="12" s="1"/>
  <c r="BE1108" i="12"/>
  <c r="BK1108" i="12" s="1"/>
  <c r="BD1408" i="12"/>
  <c r="BJ1408" i="12" s="1"/>
  <c r="BC1718" i="12"/>
  <c r="BI1718" i="12" s="1"/>
  <c r="BD1998" i="12"/>
  <c r="BJ1998" i="12" s="1"/>
  <c r="BC2303" i="12"/>
  <c r="BI2303" i="12" s="1"/>
  <c r="BC2721" i="12"/>
  <c r="BI2721" i="12" s="1"/>
  <c r="BD2959" i="12"/>
  <c r="BJ2959" i="12" s="1"/>
  <c r="BE1461" i="12"/>
  <c r="BK1461" i="12" s="1"/>
  <c r="BD1861" i="12"/>
  <c r="BJ1861" i="12" s="1"/>
  <c r="BC2335" i="12"/>
  <c r="BI2335" i="12" s="1"/>
  <c r="BC2899" i="12"/>
  <c r="BI2899" i="12" s="1"/>
  <c r="BC847" i="12"/>
  <c r="BI847" i="12" s="1"/>
  <c r="BD1655" i="12"/>
  <c r="BJ1655" i="12" s="1"/>
  <c r="BD2175" i="12"/>
  <c r="BJ2175" i="12" s="1"/>
  <c r="BC2814" i="12"/>
  <c r="BI2814" i="12" s="1"/>
  <c r="BC144" i="12"/>
  <c r="BI144" i="12" s="1"/>
  <c r="BC839" i="12"/>
  <c r="BI839" i="12" s="1"/>
  <c r="BD2183" i="12"/>
  <c r="BJ2183" i="12" s="1"/>
  <c r="BD1200" i="12"/>
  <c r="BJ1200" i="12" s="1"/>
  <c r="BD1787" i="12"/>
  <c r="BJ1787" i="12" s="1"/>
  <c r="BE2327" i="12"/>
  <c r="BK2327" i="12" s="1"/>
  <c r="BC2983" i="12"/>
  <c r="BI2983" i="12" s="1"/>
  <c r="BE1200" i="12"/>
  <c r="BK1200" i="12" s="1"/>
  <c r="BD1873" i="12"/>
  <c r="BJ1873" i="12" s="1"/>
  <c r="BD2790" i="12"/>
  <c r="BJ2790" i="12" s="1"/>
  <c r="BD144" i="12"/>
  <c r="BJ144" i="12" s="1"/>
  <c r="BD515" i="12"/>
  <c r="BJ515" i="12" s="1"/>
  <c r="BD820" i="12"/>
  <c r="BJ820" i="12" s="1"/>
  <c r="BC1897" i="12"/>
  <c r="BI1897" i="12" s="1"/>
  <c r="BD194" i="12"/>
  <c r="BJ194" i="12" s="1"/>
  <c r="BE884" i="12"/>
  <c r="BK884" i="12" s="1"/>
  <c r="BC1840" i="12"/>
  <c r="BI1840" i="12" s="1"/>
  <c r="BD2915" i="12"/>
  <c r="BJ2915" i="12" s="1"/>
  <c r="BE2038" i="12"/>
  <c r="BK2038" i="12" s="1"/>
  <c r="BD2891" i="12"/>
  <c r="BJ2891" i="12" s="1"/>
  <c r="BE1977" i="12"/>
  <c r="BK1977" i="12" s="1"/>
  <c r="BC715" i="12"/>
  <c r="BI715" i="12" s="1"/>
  <c r="BE2792" i="12"/>
  <c r="BK2792" i="12" s="1"/>
  <c r="BD1662" i="12"/>
  <c r="BJ1662" i="12" s="1"/>
  <c r="BC2649" i="12"/>
  <c r="BI2649" i="12" s="1"/>
  <c r="BD1872" i="12"/>
  <c r="BJ1872" i="12" s="1"/>
  <c r="BC298" i="12"/>
  <c r="BI298" i="12" s="1"/>
  <c r="BC1017" i="12"/>
  <c r="BI1017" i="12" s="1"/>
  <c r="BD1487" i="12"/>
  <c r="BJ1487" i="12" s="1"/>
  <c r="BD561" i="12"/>
  <c r="BJ561" i="12" s="1"/>
  <c r="BC1861" i="12"/>
  <c r="BI1861" i="12" s="1"/>
  <c r="BE1104" i="12"/>
  <c r="BK1104" i="12" s="1"/>
  <c r="BD1660" i="12"/>
  <c r="BJ1660" i="12" s="1"/>
  <c r="BE2145" i="12"/>
  <c r="BK2145" i="12" s="1"/>
  <c r="BE2826" i="12"/>
  <c r="BK2826" i="12" s="1"/>
  <c r="BD1018" i="12"/>
  <c r="BJ1018" i="12" s="1"/>
  <c r="BE1684" i="12"/>
  <c r="BK1684" i="12" s="1"/>
  <c r="BC2467" i="12"/>
  <c r="BI2467" i="12" s="1"/>
  <c r="BD65" i="12"/>
  <c r="BJ65" i="12" s="1"/>
  <c r="BC443" i="12"/>
  <c r="BI443" i="12" s="1"/>
  <c r="BD755" i="12"/>
  <c r="BJ755" i="12" s="1"/>
  <c r="BC1067" i="12"/>
  <c r="BI1067" i="12" s="1"/>
  <c r="BC190" i="12"/>
  <c r="BI190" i="12" s="1"/>
  <c r="BD881" i="12"/>
  <c r="BJ881" i="12" s="1"/>
  <c r="BE1813" i="12"/>
  <c r="BK1813" i="12" s="1"/>
  <c r="BD2899" i="12"/>
  <c r="BJ2899" i="12" s="1"/>
  <c r="BE1122" i="12"/>
  <c r="BK1122" i="12" s="1"/>
  <c r="BE2664" i="12"/>
  <c r="BK2664" i="12" s="1"/>
  <c r="BE2085" i="12"/>
  <c r="BK2085" i="12" s="1"/>
  <c r="BD801" i="12"/>
  <c r="BJ801" i="12" s="1"/>
  <c r="BC2643" i="12"/>
  <c r="BI2643" i="12" s="1"/>
  <c r="BC945" i="12"/>
  <c r="BI945" i="12" s="1"/>
  <c r="BD1974" i="12"/>
  <c r="BJ1974" i="12" s="1"/>
  <c r="BD1534" i="12"/>
  <c r="BJ1534" i="12" s="1"/>
  <c r="BC491" i="12"/>
  <c r="BI491" i="12" s="1"/>
  <c r="BE19" i="12"/>
  <c r="BK19" i="12" s="1"/>
  <c r="BC1014" i="12"/>
  <c r="BI1014" i="12" s="1"/>
  <c r="BD962" i="12"/>
  <c r="BJ962" i="12" s="1"/>
  <c r="BC1256" i="12"/>
  <c r="BI1256" i="12" s="1"/>
  <c r="BC1575" i="12"/>
  <c r="BI1575" i="12" s="1"/>
  <c r="BE1870" i="12"/>
  <c r="BK1870" i="12" s="1"/>
  <c r="BC2141" i="12"/>
  <c r="BI2141" i="12" s="1"/>
  <c r="BC2459" i="12"/>
  <c r="BI2459" i="12" s="1"/>
  <c r="BE2852" i="12"/>
  <c r="BK2852" i="12" s="1"/>
  <c r="BE1164" i="12"/>
  <c r="BK1164" i="12" s="1"/>
  <c r="BC1679" i="12"/>
  <c r="BI1679" i="12" s="1"/>
  <c r="BD2098" i="12"/>
  <c r="BJ2098" i="12" s="1"/>
  <c r="BE2729" i="12"/>
  <c r="BK2729" i="12" s="1"/>
  <c r="BE352" i="12"/>
  <c r="BK352" i="12" s="1"/>
  <c r="BC1323" i="12"/>
  <c r="BI1323" i="12" s="1"/>
  <c r="BE1994" i="12"/>
  <c r="BK1994" i="12" s="1"/>
  <c r="BD2471" i="12"/>
  <c r="BJ2471" i="12" s="1"/>
  <c r="BD23" i="12"/>
  <c r="BJ23" i="12" s="1"/>
  <c r="BD382" i="12"/>
  <c r="BJ382" i="12" s="1"/>
  <c r="BD1663" i="12"/>
  <c r="BJ1663" i="12" s="1"/>
  <c r="BD1025" i="12"/>
  <c r="BJ1025" i="12" s="1"/>
  <c r="BC1555" i="12"/>
  <c r="BI1555" i="12" s="1"/>
  <c r="BD2061" i="12"/>
  <c r="BJ2061" i="12" s="1"/>
  <c r="BC2759" i="12"/>
  <c r="BI2759" i="12" s="1"/>
  <c r="BE808" i="12"/>
  <c r="BK808" i="12" s="1"/>
  <c r="BD1572" i="12"/>
  <c r="BJ1572" i="12" s="1"/>
  <c r="BD2335" i="12"/>
  <c r="BJ2335" i="12" s="1"/>
  <c r="BE23" i="12"/>
  <c r="BK23" i="12" s="1"/>
  <c r="BD376" i="12"/>
  <c r="BJ376" i="12" s="1"/>
  <c r="BD723" i="12"/>
  <c r="BJ723" i="12" s="1"/>
  <c r="BD1001" i="12"/>
  <c r="BJ1001" i="12" s="1"/>
  <c r="BD108" i="12"/>
  <c r="BJ108" i="12" s="1"/>
  <c r="BE606" i="12"/>
  <c r="BK606" i="12" s="1"/>
  <c r="BD1488" i="12"/>
  <c r="BJ1488" i="12" s="1"/>
  <c r="BD2456" i="12"/>
  <c r="BJ2456" i="12" s="1"/>
  <c r="BC1624" i="12"/>
  <c r="BI1624" i="12" s="1"/>
  <c r="BD2659" i="12"/>
  <c r="BJ2659" i="12" s="1"/>
  <c r="BE1227" i="12"/>
  <c r="BK1227" i="12" s="1"/>
  <c r="BD2917" i="12"/>
  <c r="BJ2917" i="12" s="1"/>
  <c r="BE2044" i="12"/>
  <c r="BK2044" i="12" s="1"/>
  <c r="BD132" i="12"/>
  <c r="BJ132" i="12" s="1"/>
  <c r="BD1477" i="12"/>
  <c r="BJ1477" i="12" s="1"/>
  <c r="BE958" i="12"/>
  <c r="BK958" i="12" s="1"/>
  <c r="BE2917" i="12"/>
  <c r="BK2917" i="12" s="1"/>
  <c r="BD838" i="12"/>
  <c r="BJ838" i="12" s="1"/>
  <c r="BE788" i="12"/>
  <c r="BK788" i="12" s="1"/>
  <c r="BD2914" i="12"/>
  <c r="BJ2914" i="12" s="1"/>
  <c r="BC2052" i="12"/>
  <c r="BI2052" i="12" s="1"/>
  <c r="BE682" i="12"/>
  <c r="BK682" i="12" s="1"/>
  <c r="BC1877" i="12"/>
  <c r="BI1877" i="12" s="1"/>
  <c r="BD2847" i="12"/>
  <c r="BJ2847" i="12" s="1"/>
  <c r="BC2667" i="12"/>
  <c r="BI2667" i="12" s="1"/>
  <c r="BD1829" i="12"/>
  <c r="BJ1829" i="12" s="1"/>
  <c r="BD2982" i="12"/>
  <c r="BJ2982" i="12" s="1"/>
  <c r="BE2732" i="12"/>
  <c r="BK2732" i="12" s="1"/>
  <c r="BD2670" i="12"/>
  <c r="BJ2670" i="12" s="1"/>
  <c r="BC2961" i="12"/>
  <c r="BI2961" i="12" s="1"/>
  <c r="BD807" i="12"/>
  <c r="BJ807" i="12" s="1"/>
  <c r="BD174" i="12"/>
  <c r="BJ174" i="12" s="1"/>
  <c r="BC2051" i="12"/>
  <c r="BI2051" i="12" s="1"/>
  <c r="BC1084" i="12"/>
  <c r="BI1084" i="12" s="1"/>
  <c r="BE1363" i="12"/>
  <c r="BK1363" i="12" s="1"/>
  <c r="BD1689" i="12"/>
  <c r="BJ1689" i="12" s="1"/>
  <c r="BC2028" i="12"/>
  <c r="BI2028" i="12" s="1"/>
  <c r="BD2327" i="12"/>
  <c r="BJ2327" i="12" s="1"/>
  <c r="BE2755" i="12"/>
  <c r="BK2755" i="12" s="1"/>
  <c r="BC2993" i="12"/>
  <c r="BI2993" i="12" s="1"/>
  <c r="BE1500" i="12"/>
  <c r="BK1500" i="12" s="1"/>
  <c r="BC1920" i="12"/>
  <c r="BI1920" i="12" s="1"/>
  <c r="BD2384" i="12"/>
  <c r="BJ2384" i="12" s="1"/>
  <c r="BE2941" i="12"/>
  <c r="BK2941" i="12" s="1"/>
  <c r="BD1054" i="12"/>
  <c r="BJ1054" i="12" s="1"/>
  <c r="BD1753" i="12"/>
  <c r="BJ1753" i="12" s="1"/>
  <c r="BE2228" i="12"/>
  <c r="BK2228" i="12" s="1"/>
  <c r="BC2895" i="12"/>
  <c r="BI2895" i="12" s="1"/>
  <c r="BC180" i="12"/>
  <c r="BI180" i="12" s="1"/>
  <c r="BD989" i="12"/>
  <c r="BJ989" i="12" s="1"/>
  <c r="BE2378" i="12"/>
  <c r="BK2378" i="12" s="1"/>
  <c r="BE1276" i="12"/>
  <c r="BK1276" i="12" s="1"/>
  <c r="BC1857" i="12"/>
  <c r="BI1857" i="12" s="1"/>
  <c r="BE2398" i="12"/>
  <c r="BK2398" i="12" s="1"/>
  <c r="BE3110" i="12"/>
  <c r="BK3110" i="12" s="1"/>
  <c r="BC1280" i="12"/>
  <c r="BI1280" i="12" s="1"/>
  <c r="BC1982" i="12"/>
  <c r="BI1982" i="12" s="1"/>
  <c r="BE2889" i="12"/>
  <c r="BK2889" i="12" s="1"/>
  <c r="BC175" i="12"/>
  <c r="BI175" i="12" s="1"/>
  <c r="BE543" i="12"/>
  <c r="BK543" i="12" s="1"/>
  <c r="BC850" i="12"/>
  <c r="BI850" i="12" s="1"/>
  <c r="BC2775" i="12"/>
  <c r="BI2775" i="12" s="1"/>
  <c r="BC296" i="12"/>
  <c r="BI296" i="12" s="1"/>
  <c r="BC994" i="12"/>
  <c r="BI994" i="12" s="1"/>
  <c r="BC2219" i="12"/>
  <c r="BI2219" i="12" s="1"/>
  <c r="BD1480" i="12"/>
  <c r="BJ1480" i="12" s="1"/>
  <c r="BE2401" i="12"/>
  <c r="BK2401" i="12" s="1"/>
  <c r="BE3115" i="12"/>
  <c r="BK3115" i="12" s="1"/>
  <c r="BE2675" i="12"/>
  <c r="BK2675" i="12" s="1"/>
  <c r="BC1166" i="12"/>
  <c r="BI1166" i="12" s="1"/>
  <c r="BD22" i="12"/>
  <c r="BJ22" i="12" s="1"/>
  <c r="BD1069" i="12"/>
  <c r="BJ1069" i="12" s="1"/>
  <c r="BE494" i="12"/>
  <c r="BK494" i="12" s="1"/>
  <c r="BC2713" i="12"/>
  <c r="BI2713" i="12" s="1"/>
  <c r="BC801" i="12"/>
  <c r="BI801" i="12" s="1"/>
  <c r="BD193" i="12"/>
  <c r="BJ193" i="12" s="1"/>
  <c r="BD2380" i="12"/>
  <c r="BJ2380" i="12" s="1"/>
  <c r="BD799" i="12"/>
  <c r="BJ799" i="12" s="1"/>
  <c r="BD1108" i="12"/>
  <c r="BJ1108" i="12" s="1"/>
  <c r="BE1369" i="12"/>
  <c r="BK1369" i="12" s="1"/>
  <c r="BD1651" i="12"/>
  <c r="BJ1651" i="12" s="1"/>
  <c r="BC1881" i="12"/>
  <c r="BI1881" i="12" s="1"/>
  <c r="BE2094" i="12"/>
  <c r="BK2094" i="12" s="1"/>
  <c r="BE2364" i="12"/>
  <c r="BK2364" i="12" s="1"/>
  <c r="BE2736" i="12"/>
  <c r="BK2736" i="12" s="1"/>
  <c r="BE2932" i="12"/>
  <c r="BK2932" i="12" s="1"/>
  <c r="BE484" i="12"/>
  <c r="BK484" i="12" s="1"/>
  <c r="BE911" i="12"/>
  <c r="BK911" i="12" s="1"/>
  <c r="BE175" i="12"/>
  <c r="BK175" i="12" s="1"/>
  <c r="BE77" i="12"/>
  <c r="BK77" i="12" s="1"/>
  <c r="BC886" i="12"/>
  <c r="BI886" i="12" s="1"/>
  <c r="BC1835" i="12"/>
  <c r="BI1835" i="12" s="1"/>
  <c r="BD2664" i="12"/>
  <c r="BJ2664" i="12" s="1"/>
  <c r="BE127" i="12"/>
  <c r="BK127" i="12" s="1"/>
  <c r="BC307" i="12"/>
  <c r="BI307" i="12" s="1"/>
  <c r="BD716" i="12"/>
  <c r="BJ716" i="12" s="1"/>
  <c r="BC1005" i="12"/>
  <c r="BI1005" i="12" s="1"/>
  <c r="BD1248" i="12"/>
  <c r="BJ1248" i="12" s="1"/>
  <c r="BC1546" i="12"/>
  <c r="BI1546" i="12" s="1"/>
  <c r="BE1783" i="12"/>
  <c r="BK1783" i="12" s="1"/>
  <c r="BD2019" i="12"/>
  <c r="BJ2019" i="12" s="1"/>
  <c r="BD2268" i="12"/>
  <c r="BJ2268" i="12" s="1"/>
  <c r="BC2660" i="12"/>
  <c r="BI2660" i="12" s="1"/>
  <c r="BD2852" i="12"/>
  <c r="BJ2852" i="12" s="1"/>
  <c r="BD3087" i="12"/>
  <c r="BJ3087" i="12" s="1"/>
  <c r="BC755" i="12"/>
  <c r="BI755" i="12" s="1"/>
  <c r="BC725" i="12"/>
  <c r="BI725" i="12" s="1"/>
  <c r="BD1484" i="12"/>
  <c r="BJ1484" i="12" s="1"/>
  <c r="BC2659" i="12"/>
  <c r="BI2659" i="12" s="1"/>
  <c r="BD497" i="12"/>
  <c r="BJ497" i="12" s="1"/>
  <c r="BD1276" i="12"/>
  <c r="BJ1276" i="12" s="1"/>
  <c r="BE1592" i="12"/>
  <c r="BK1592" i="12" s="1"/>
  <c r="BC1878" i="12"/>
  <c r="BI1878" i="12" s="1"/>
  <c r="BD2145" i="12"/>
  <c r="BJ2145" i="12" s="1"/>
  <c r="BD2463" i="12"/>
  <c r="BJ2463" i="12" s="1"/>
  <c r="BD2867" i="12"/>
  <c r="BJ2867" i="12" s="1"/>
  <c r="BC1196" i="12"/>
  <c r="BI1196" i="12" s="1"/>
  <c r="BE1689" i="12"/>
  <c r="BK1689" i="12" s="1"/>
  <c r="BE2131" i="12"/>
  <c r="BK2131" i="12" s="1"/>
  <c r="BD2740" i="12"/>
  <c r="BJ2740" i="12" s="1"/>
  <c r="BE427" i="12"/>
  <c r="BK427" i="12" s="1"/>
  <c r="BC1339" i="12"/>
  <c r="BI1339" i="12" s="1"/>
  <c r="BD2006" i="12"/>
  <c r="BJ2006" i="12" s="1"/>
  <c r="BC2644" i="12"/>
  <c r="BI2644" i="12" s="1"/>
  <c r="BE27" i="12"/>
  <c r="BK27" i="12" s="1"/>
  <c r="BD431" i="12"/>
  <c r="BJ431" i="12" s="1"/>
  <c r="BD1722" i="12"/>
  <c r="BJ1722" i="12" s="1"/>
  <c r="BD1037" i="12"/>
  <c r="BJ1037" i="12" s="1"/>
  <c r="BC1572" i="12"/>
  <c r="BI1572" i="12" s="1"/>
  <c r="BD2083" i="12"/>
  <c r="BJ2083" i="12" s="1"/>
  <c r="BE2767" i="12"/>
  <c r="BK2767" i="12" s="1"/>
  <c r="BE946" i="12"/>
  <c r="BK946" i="12" s="1"/>
  <c r="BD1596" i="12"/>
  <c r="BJ1596" i="12" s="1"/>
  <c r="BD2364" i="12"/>
  <c r="BJ2364" i="12" s="1"/>
  <c r="BC43" i="12"/>
  <c r="BI43" i="12" s="1"/>
  <c r="BE382" i="12"/>
  <c r="BK382" i="12" s="1"/>
  <c r="BE726" i="12"/>
  <c r="BK726" i="12" s="1"/>
  <c r="BE1005" i="12"/>
  <c r="BK1005" i="12" s="1"/>
  <c r="BE113" i="12"/>
  <c r="BK113" i="12" s="1"/>
  <c r="BC683" i="12"/>
  <c r="BI683" i="12" s="1"/>
  <c r="BC1504" i="12"/>
  <c r="BI1504" i="12" s="1"/>
  <c r="BE2477" i="12"/>
  <c r="BK2477" i="12" s="1"/>
  <c r="BC985" i="12"/>
  <c r="BI985" i="12" s="1"/>
  <c r="BD2085" i="12"/>
  <c r="BJ2085" i="12" s="1"/>
  <c r="BC3121" i="12"/>
  <c r="BI3121" i="12" s="1"/>
  <c r="BE2866" i="12"/>
  <c r="BK2866" i="12" s="1"/>
  <c r="BD2136" i="12"/>
  <c r="BJ2136" i="12" s="1"/>
  <c r="BC64" i="12"/>
  <c r="BI64" i="12" s="1"/>
  <c r="BD1083" i="12"/>
  <c r="BJ1083" i="12" s="1"/>
  <c r="BC3118" i="12"/>
  <c r="BI3118" i="12" s="1"/>
  <c r="BD64" i="12"/>
  <c r="BJ64" i="12" s="1"/>
  <c r="BC996" i="12"/>
  <c r="BI996" i="12" s="1"/>
  <c r="BC682" i="12"/>
  <c r="BI682" i="12" s="1"/>
  <c r="BC808" i="12"/>
  <c r="BI808" i="12" s="1"/>
  <c r="BC1160" i="12"/>
  <c r="BI1160" i="12" s="1"/>
  <c r="BD1481" i="12"/>
  <c r="BJ1481" i="12" s="1"/>
  <c r="BE1758" i="12"/>
  <c r="BK1758" i="12" s="1"/>
  <c r="BE2039" i="12"/>
  <c r="BK2039" i="12" s="1"/>
  <c r="BD2354" i="12"/>
  <c r="BJ2354" i="12" s="1"/>
  <c r="BE2771" i="12"/>
  <c r="BK2771" i="12" s="1"/>
  <c r="BE3002" i="12"/>
  <c r="BK3002" i="12" s="1"/>
  <c r="BC1535" i="12"/>
  <c r="BI1535" i="12" s="1"/>
  <c r="BC1941" i="12"/>
  <c r="BI1941" i="12" s="1"/>
  <c r="BE2416" i="12"/>
  <c r="BK2416" i="12" s="1"/>
  <c r="BE2959" i="12"/>
  <c r="BK2959" i="12" s="1"/>
  <c r="BE1084" i="12"/>
  <c r="BK1084" i="12" s="1"/>
  <c r="BD1783" i="12"/>
  <c r="BJ1783" i="12" s="1"/>
  <c r="BD2297" i="12"/>
  <c r="BJ2297" i="12" s="1"/>
  <c r="BD2932" i="12"/>
  <c r="BJ2932" i="12" s="1"/>
  <c r="BE190" i="12"/>
  <c r="BK190" i="12" s="1"/>
  <c r="BD1104" i="12"/>
  <c r="BJ1104" i="12" s="1"/>
  <c r="BC2477" i="12"/>
  <c r="BI2477" i="12" s="1"/>
  <c r="BC1306" i="12"/>
  <c r="BI1306" i="12" s="1"/>
  <c r="BD1878" i="12"/>
  <c r="BJ1878" i="12" s="1"/>
  <c r="BC2423" i="12"/>
  <c r="BI2423" i="12" s="1"/>
  <c r="BC325" i="12"/>
  <c r="BI325" i="12" s="1"/>
  <c r="BD1327" i="12"/>
  <c r="BJ1327" i="12" s="1"/>
  <c r="BC2019" i="12"/>
  <c r="BI2019" i="12" s="1"/>
  <c r="BE2918" i="12"/>
  <c r="BK2918" i="12" s="1"/>
  <c r="BE184" i="12"/>
  <c r="BK184" i="12" s="1"/>
  <c r="BD557" i="12"/>
  <c r="BJ557" i="12" s="1"/>
  <c r="BC881" i="12"/>
  <c r="BI881" i="12" s="1"/>
  <c r="BC3092" i="12"/>
  <c r="BI3092" i="12" s="1"/>
  <c r="BE303" i="12"/>
  <c r="BK303" i="12" s="1"/>
  <c r="BD1067" i="12"/>
  <c r="BJ1067" i="12" s="1"/>
  <c r="BD1987" i="12"/>
  <c r="BJ1987" i="12" s="1"/>
  <c r="BD1227" i="12"/>
  <c r="BJ1227" i="12" s="1"/>
  <c r="BE2119" i="12"/>
  <c r="BK2119" i="12" s="1"/>
  <c r="BD2958" i="12"/>
  <c r="BJ2958" i="12" s="1"/>
  <c r="BD2383" i="12"/>
  <c r="BJ2383" i="12" s="1"/>
  <c r="BE1024" i="12"/>
  <c r="BK1024" i="12" s="1"/>
  <c r="BD2964" i="12"/>
  <c r="BJ2964" i="12" s="1"/>
  <c r="BC2863" i="12"/>
  <c r="BI2863" i="12" s="1"/>
  <c r="BD2842" i="12"/>
  <c r="BJ2842" i="12" s="1"/>
  <c r="BE2383" i="12"/>
  <c r="BK2383" i="12" s="1"/>
  <c r="BD722" i="12"/>
  <c r="BJ722" i="12" s="1"/>
  <c r="BC136" i="12"/>
  <c r="BI136" i="12" s="1"/>
  <c r="BE2027" i="12"/>
  <c r="BK2027" i="12" s="1"/>
  <c r="BC887" i="12"/>
  <c r="BI887" i="12" s="1"/>
  <c r="BD1191" i="12"/>
  <c r="BJ1191" i="12" s="1"/>
  <c r="BC1481" i="12"/>
  <c r="BI1481" i="12" s="1"/>
  <c r="BE1730" i="12"/>
  <c r="BK1730" i="12" s="1"/>
  <c r="BD1967" i="12"/>
  <c r="BJ1967" i="12" s="1"/>
  <c r="BD2168" i="12"/>
  <c r="BJ2168" i="12" s="1"/>
  <c r="BC2445" i="12"/>
  <c r="BI2445" i="12" s="1"/>
  <c r="BC2796" i="12"/>
  <c r="BI2796" i="12" s="1"/>
  <c r="BC2998" i="12"/>
  <c r="BI2998" i="12" s="1"/>
  <c r="BD610" i="12"/>
  <c r="BJ610" i="12" s="1"/>
  <c r="BC1037" i="12"/>
  <c r="BI1037" i="12" s="1"/>
  <c r="BE459" i="12"/>
  <c r="BK459" i="12" s="1"/>
  <c r="BE298" i="12"/>
  <c r="BK298" i="12" s="1"/>
  <c r="BD1063" i="12"/>
  <c r="BJ1063" i="12" s="1"/>
  <c r="BC2085" i="12"/>
  <c r="BI2085" i="12" s="1"/>
  <c r="BD2785" i="12"/>
  <c r="BJ2785" i="12" s="1"/>
  <c r="BD697" i="12"/>
  <c r="BJ697" i="12" s="1"/>
  <c r="BD454" i="12"/>
  <c r="BJ454" i="12" s="1"/>
  <c r="BC794" i="12"/>
  <c r="BI794" i="12" s="1"/>
  <c r="BC1104" i="12"/>
  <c r="BI1104" i="12" s="1"/>
  <c r="BE1347" i="12"/>
  <c r="BK1347" i="12" s="1"/>
  <c r="BD1610" i="12"/>
  <c r="BJ1610" i="12" s="1"/>
  <c r="BC1865" i="12"/>
  <c r="BI1865" i="12" s="1"/>
  <c r="BE2074" i="12"/>
  <c r="BK2074" i="12" s="1"/>
  <c r="BE2335" i="12"/>
  <c r="BK2335" i="12" s="1"/>
  <c r="BE2717" i="12"/>
  <c r="BK2717" i="12" s="1"/>
  <c r="BE2915" i="12"/>
  <c r="BK2915" i="12" s="1"/>
  <c r="BD450" i="12"/>
  <c r="BJ450" i="12" s="1"/>
  <c r="BC52" i="12"/>
  <c r="BI52" i="12" s="1"/>
  <c r="BD889" i="12"/>
  <c r="BJ889" i="12" s="1"/>
  <c r="BC2030" i="12"/>
  <c r="BI2030" i="12" s="1"/>
  <c r="BC2748" i="12"/>
  <c r="BI2748" i="12" s="1"/>
  <c r="BE889" i="12"/>
  <c r="BK889" i="12" s="1"/>
  <c r="BC1375" i="12"/>
  <c r="BI1375" i="12" s="1"/>
  <c r="BC1698" i="12"/>
  <c r="BI1698" i="12" s="1"/>
  <c r="BD2033" i="12"/>
  <c r="BJ2033" i="12" s="1"/>
  <c r="BC2348" i="12"/>
  <c r="BI2348" i="12" s="1"/>
  <c r="BD2767" i="12"/>
  <c r="BJ2767" i="12" s="1"/>
  <c r="BD2998" i="12"/>
  <c r="BJ2998" i="12" s="1"/>
  <c r="BE1521" i="12"/>
  <c r="BK1521" i="12" s="1"/>
  <c r="BE1931" i="12"/>
  <c r="BK1931" i="12" s="1"/>
  <c r="BC2405" i="12"/>
  <c r="BI2405" i="12" s="1"/>
  <c r="BC2950" i="12"/>
  <c r="BI2950" i="12" s="1"/>
  <c r="BE1070" i="12"/>
  <c r="BK1070" i="12" s="1"/>
  <c r="BD1764" i="12"/>
  <c r="BJ1764" i="12" s="1"/>
  <c r="BD2274" i="12"/>
  <c r="BJ2274" i="12" s="1"/>
  <c r="BC2911" i="12"/>
  <c r="BI2911" i="12" s="1"/>
  <c r="BD184" i="12"/>
  <c r="BJ184" i="12" s="1"/>
  <c r="BC1025" i="12"/>
  <c r="BI1025" i="12" s="1"/>
  <c r="BC2435" i="12"/>
  <c r="BI2435" i="12" s="1"/>
  <c r="BD1290" i="12"/>
  <c r="BJ1290" i="12" s="1"/>
  <c r="BE1865" i="12"/>
  <c r="BK1865" i="12" s="1"/>
  <c r="BD763" i="12"/>
  <c r="BJ763" i="12" s="1"/>
  <c r="BC1087" i="12"/>
  <c r="BI1087" i="12" s="1"/>
  <c r="BD1339" i="12"/>
  <c r="BJ1339" i="12" s="1"/>
  <c r="BC1605" i="12"/>
  <c r="BI1605" i="12" s="1"/>
  <c r="BE1857" i="12"/>
  <c r="BK1857" i="12" s="1"/>
  <c r="BD2070" i="12"/>
  <c r="BJ2070" i="12" s="1"/>
  <c r="BD2332" i="12"/>
  <c r="BJ2332" i="12" s="1"/>
  <c r="BD2714" i="12"/>
  <c r="BJ2714" i="12" s="1"/>
  <c r="BD2911" i="12"/>
  <c r="BJ2911" i="12" s="1"/>
  <c r="BC446" i="12"/>
  <c r="BI446" i="12" s="1"/>
  <c r="BC855" i="12"/>
  <c r="BI855" i="12" s="1"/>
  <c r="BE78" i="12"/>
  <c r="BK78" i="12" s="1"/>
  <c r="BC22" i="12"/>
  <c r="BI22" i="12" s="1"/>
  <c r="BC841" i="12"/>
  <c r="BI841" i="12" s="1"/>
  <c r="BE1571" i="12"/>
  <c r="BK1571" i="12" s="1"/>
  <c r="BE2455" i="12"/>
  <c r="BK2455" i="12" s="1"/>
  <c r="BC23" i="12"/>
  <c r="BI23" i="12" s="1"/>
  <c r="BD206" i="12"/>
  <c r="BJ206" i="12" s="1"/>
  <c r="BC693" i="12"/>
  <c r="BI693" i="12" s="1"/>
  <c r="BC962" i="12"/>
  <c r="BI962" i="12" s="1"/>
  <c r="BC1228" i="12"/>
  <c r="BI1228" i="12" s="1"/>
  <c r="BE1510" i="12"/>
  <c r="BK1510" i="12" s="1"/>
  <c r="BD1758" i="12"/>
  <c r="BJ1758" i="12" s="1"/>
  <c r="BC1998" i="12"/>
  <c r="BI1998" i="12" s="1"/>
  <c r="BC2199" i="12"/>
  <c r="BI2199" i="12" s="1"/>
  <c r="BE2471" i="12"/>
  <c r="BK2471" i="12" s="1"/>
  <c r="BC2826" i="12"/>
  <c r="BI2826" i="12" s="1"/>
  <c r="BC3055" i="12"/>
  <c r="BI3055" i="12" s="1"/>
  <c r="BE716" i="12"/>
  <c r="BK716" i="12" s="1"/>
  <c r="BE491" i="12"/>
  <c r="BK491" i="12" s="1"/>
  <c r="BC1227" i="12"/>
  <c r="BI1227" i="12" s="1"/>
  <c r="BE2422" i="12"/>
  <c r="BK2422" i="12" s="1"/>
  <c r="BC3109" i="12"/>
  <c r="BI3109" i="12" s="1"/>
  <c r="BE1232" i="12"/>
  <c r="BK1232" i="12" s="1"/>
  <c r="BC1560" i="12"/>
  <c r="BI1560" i="12" s="1"/>
  <c r="BD1836" i="12"/>
  <c r="BJ1836" i="12" s="1"/>
  <c r="BD2116" i="12"/>
  <c r="BJ2116" i="12" s="1"/>
  <c r="BE2420" i="12"/>
  <c r="BK2420" i="12" s="1"/>
  <c r="BE2830" i="12"/>
  <c r="BK2830" i="12" s="1"/>
  <c r="BC3122" i="12"/>
  <c r="BI3122" i="12" s="1"/>
  <c r="BD1642" i="12"/>
  <c r="BJ1642" i="12" s="1"/>
  <c r="BE2066" i="12"/>
  <c r="BK2066" i="12" s="1"/>
  <c r="BC2682" i="12"/>
  <c r="BI2682" i="12" s="1"/>
  <c r="BD3065" i="12"/>
  <c r="BJ3065" i="12" s="1"/>
  <c r="BE1256" i="12"/>
  <c r="BK1256" i="12" s="1"/>
  <c r="BE1927" i="12"/>
  <c r="BK1927" i="12" s="1"/>
  <c r="BD2423" i="12"/>
  <c r="BJ2423" i="12" s="1"/>
  <c r="BE3097" i="12"/>
  <c r="BK3097" i="12" s="1"/>
  <c r="BE325" i="12"/>
  <c r="BK325" i="12" s="1"/>
  <c r="BC842" i="12"/>
  <c r="BI842" i="12" s="1"/>
  <c r="BC1164" i="12"/>
  <c r="BI1164" i="12" s="1"/>
  <c r="BE1444" i="12"/>
  <c r="BK1444" i="12" s="1"/>
  <c r="BD1706" i="12"/>
  <c r="BJ1706" i="12" s="1"/>
  <c r="BE1987" i="12"/>
  <c r="BK1987" i="12" s="1"/>
  <c r="BE2191" i="12"/>
  <c r="BK2191" i="12" s="1"/>
  <c r="BD2467" i="12"/>
  <c r="BJ2467" i="12" s="1"/>
  <c r="BE2818" i="12"/>
  <c r="BK2818" i="12" s="1"/>
  <c r="BE3036" i="12"/>
  <c r="BK3036" i="12" s="1"/>
  <c r="BD712" i="12"/>
  <c r="BJ712" i="12" s="1"/>
  <c r="BD1087" i="12"/>
  <c r="BJ1087" i="12" s="1"/>
  <c r="BC498" i="12"/>
  <c r="BI498" i="12" s="1"/>
  <c r="BD682" i="12"/>
  <c r="BJ682" i="12" s="1"/>
  <c r="BE1095" i="12"/>
  <c r="BK1095" i="12" s="1"/>
  <c r="BD2133" i="12"/>
  <c r="BJ2133" i="12" s="1"/>
  <c r="BC2847" i="12"/>
  <c r="BI2847" i="12" s="1"/>
  <c r="BD72" i="12"/>
  <c r="BJ72" i="12" s="1"/>
  <c r="BE492" i="12"/>
  <c r="BK492" i="12" s="1"/>
  <c r="BD814" i="12"/>
  <c r="BJ814" i="12" s="1"/>
  <c r="BD1123" i="12"/>
  <c r="BJ1123" i="12" s="1"/>
  <c r="BD1393" i="12"/>
  <c r="BJ1393" i="12" s="1"/>
  <c r="BE1655" i="12"/>
  <c r="BK1655" i="12" s="1"/>
  <c r="BD1892" i="12"/>
  <c r="BJ1892" i="12" s="1"/>
  <c r="BC2116" i="12"/>
  <c r="BI2116" i="12" s="1"/>
  <c r="BC2375" i="12"/>
  <c r="BI2375" i="12" s="1"/>
  <c r="BC2749" i="12"/>
  <c r="BI2749" i="12" s="1"/>
  <c r="BC2941" i="12"/>
  <c r="BI2941" i="12" s="1"/>
  <c r="BD498" i="12"/>
  <c r="BJ498" i="12" s="1"/>
  <c r="BD87" i="12"/>
  <c r="BJ87" i="12" s="1"/>
  <c r="BD991" i="12"/>
  <c r="BJ991" i="12" s="1"/>
  <c r="BD2051" i="12"/>
  <c r="BJ2051" i="12" s="1"/>
  <c r="BC2866" i="12"/>
  <c r="BI2866" i="12" s="1"/>
  <c r="BD1027" i="12"/>
  <c r="BJ1027" i="12" s="1"/>
  <c r="BD1429" i="12"/>
  <c r="BJ1429" i="12" s="1"/>
  <c r="BE1726" i="12"/>
  <c r="BK1726" i="12" s="1"/>
  <c r="BE2002" i="12"/>
  <c r="BK2002" i="12" s="1"/>
  <c r="BD2306" i="12"/>
  <c r="BJ2306" i="12" s="1"/>
  <c r="BD2729" i="12"/>
  <c r="BJ2729" i="12" s="1"/>
  <c r="BE2962" i="12"/>
  <c r="BK2962" i="12" s="1"/>
  <c r="BC1475" i="12"/>
  <c r="BI1475" i="12" s="1"/>
  <c r="BD1994" i="12"/>
  <c r="BJ1994" i="12" s="1"/>
  <c r="BC2471" i="12"/>
  <c r="BI2471" i="12" s="1"/>
  <c r="BD2993" i="12"/>
  <c r="BJ2993" i="12" s="1"/>
  <c r="BE1144" i="12"/>
  <c r="BK1144" i="12" s="1"/>
  <c r="BD1830" i="12"/>
  <c r="BJ1830" i="12" s="1"/>
  <c r="BC2332" i="12"/>
  <c r="BI2332" i="12" s="1"/>
  <c r="BD2983" i="12"/>
  <c r="BJ2983" i="12" s="1"/>
  <c r="BE206" i="12"/>
  <c r="BK206" i="12" s="1"/>
  <c r="BE1210" i="12"/>
  <c r="BK1210" i="12" s="1"/>
  <c r="BE2733" i="12"/>
  <c r="BK2733" i="12" s="1"/>
  <c r="BE1355" i="12"/>
  <c r="BK1355" i="12" s="1"/>
  <c r="BD1951" i="12"/>
  <c r="BJ1951" i="12" s="1"/>
  <c r="BD2477" i="12"/>
  <c r="BJ2477" i="12" s="1"/>
  <c r="BE446" i="12"/>
  <c r="BK446" i="12" s="1"/>
  <c r="BC1393" i="12"/>
  <c r="BI1393" i="12" s="1"/>
  <c r="BD2074" i="12"/>
  <c r="BJ2074" i="12" s="1"/>
  <c r="BC2962" i="12"/>
  <c r="BI2962" i="12" s="1"/>
  <c r="BE202" i="12"/>
  <c r="BK202" i="12" s="1"/>
  <c r="BD606" i="12"/>
  <c r="BJ606" i="12" s="1"/>
  <c r="BC899" i="12"/>
  <c r="BI899" i="12" s="1"/>
  <c r="BD43" i="12"/>
  <c r="BJ43" i="12" s="1"/>
  <c r="BD443" i="12"/>
  <c r="BJ443" i="12" s="1"/>
  <c r="BC1123" i="12"/>
  <c r="BI1123" i="12" s="1"/>
  <c r="BE2796" i="12"/>
  <c r="BK2796" i="12" s="1"/>
  <c r="BE986" i="12"/>
  <c r="BK986" i="12" s="1"/>
  <c r="BC1651" i="12"/>
  <c r="BI1651" i="12" s="1"/>
  <c r="BE2410" i="12"/>
  <c r="BK2410" i="12" s="1"/>
  <c r="BE52" i="12"/>
  <c r="BK52" i="12" s="1"/>
  <c r="BD427" i="12"/>
  <c r="BJ427" i="12" s="1"/>
  <c r="BD738" i="12"/>
  <c r="BJ738" i="12" s="1"/>
  <c r="BE1028" i="12"/>
  <c r="BK1028" i="12" s="1"/>
  <c r="BE130" i="12"/>
  <c r="BK130" i="12" s="1"/>
  <c r="BC730" i="12"/>
  <c r="BI730" i="12" s="1"/>
  <c r="BD1555" i="12"/>
  <c r="BJ1555" i="12" s="1"/>
  <c r="BC2679" i="12"/>
  <c r="BI2679" i="12" s="1"/>
  <c r="BE1014" i="12"/>
  <c r="BK1014" i="12" s="1"/>
  <c r="BE2133" i="12"/>
  <c r="BK2133" i="12" s="1"/>
  <c r="BE1118" i="12"/>
  <c r="BK1118" i="12" s="1"/>
  <c r="BE2891" i="12"/>
  <c r="BK2891" i="12" s="1"/>
  <c r="BE2302" i="12"/>
  <c r="BK2302" i="12" s="1"/>
  <c r="BC129" i="12"/>
  <c r="BI129" i="12" s="1"/>
  <c r="BD1115" i="12"/>
  <c r="BJ1115" i="12" s="1"/>
  <c r="BE445" i="12"/>
  <c r="BK445" i="12" s="1"/>
  <c r="BC77" i="12"/>
  <c r="BI77" i="12" s="1"/>
  <c r="BE1027" i="12"/>
  <c r="BK1027" i="12" s="1"/>
  <c r="BD785" i="12"/>
  <c r="BJ785" i="12" s="1"/>
  <c r="BE814" i="12"/>
  <c r="BK814" i="12" s="1"/>
  <c r="BC1183" i="12"/>
  <c r="BI1183" i="12" s="1"/>
  <c r="BC1496" i="12"/>
  <c r="BI1496" i="12" s="1"/>
  <c r="BE1778" i="12"/>
  <c r="BK1778" i="12" s="1"/>
  <c r="BD2049" i="12"/>
  <c r="BJ2049" i="12" s="1"/>
  <c r="BC2368" i="12"/>
  <c r="BI2368" i="12" s="1"/>
  <c r="BD2783" i="12"/>
  <c r="BJ2783" i="12" s="1"/>
  <c r="BD3055" i="12"/>
  <c r="BJ3055" i="12" s="1"/>
  <c r="BD1560" i="12"/>
  <c r="BJ1560" i="12" s="1"/>
  <c r="BE1978" i="12"/>
  <c r="BK1978" i="12" s="1"/>
  <c r="BC2456" i="12"/>
  <c r="BI2456" i="12" s="1"/>
  <c r="BE2976" i="12"/>
  <c r="BK2976" i="12" s="1"/>
  <c r="BE1116" i="12"/>
  <c r="BK1116" i="12" s="1"/>
  <c r="BC1821" i="12"/>
  <c r="BI1821" i="12" s="1"/>
  <c r="BE2317" i="12"/>
  <c r="BK2317" i="12" s="1"/>
  <c r="BD2965" i="12"/>
  <c r="BJ2965" i="12" s="1"/>
  <c r="BD202" i="12"/>
  <c r="BJ202" i="12" s="1"/>
  <c r="BE1167" i="12"/>
  <c r="BK1167" i="12" s="1"/>
  <c r="BC2706" i="12"/>
  <c r="BI2706" i="12" s="1"/>
  <c r="BE1335" i="12"/>
  <c r="BK1335" i="12" s="1"/>
  <c r="BD1927" i="12"/>
  <c r="BJ1927" i="12" s="1"/>
  <c r="BE2463" i="12"/>
  <c r="BK2463" i="12" s="1"/>
  <c r="BC435" i="12"/>
  <c r="BI435" i="12" s="1"/>
  <c r="BC1363" i="12"/>
  <c r="BI1363" i="12" s="1"/>
  <c r="BD2058" i="12"/>
  <c r="BJ2058" i="12" s="1"/>
  <c r="BD2950" i="12"/>
  <c r="BJ2950" i="12" s="1"/>
  <c r="BD197" i="12"/>
  <c r="BJ197" i="12" s="1"/>
  <c r="BC602" i="12"/>
  <c r="BI602" i="12" s="1"/>
  <c r="BE887" i="12"/>
  <c r="BK887" i="12" s="1"/>
  <c r="BC27" i="12"/>
  <c r="BI27" i="12" s="1"/>
  <c r="BE376" i="12"/>
  <c r="BK376" i="12" s="1"/>
  <c r="BC1108" i="12"/>
  <c r="BI1108" i="12" s="1"/>
  <c r="BE2028" i="12"/>
  <c r="BK2028" i="12" s="1"/>
  <c r="BD1407" i="12"/>
  <c r="BJ1407" i="12" s="1"/>
  <c r="BE2308" i="12"/>
  <c r="BK2308" i="12" s="1"/>
  <c r="BE3001" i="12"/>
  <c r="BK3001" i="12" s="1"/>
  <c r="BC2455" i="12"/>
  <c r="BI2455" i="12" s="1"/>
  <c r="BE1083" i="12"/>
  <c r="BK1083" i="12" s="1"/>
  <c r="BC3058" i="12"/>
  <c r="BI3058" i="12" s="1"/>
  <c r="BE2943" i="12"/>
  <c r="BK2943" i="12" s="1"/>
  <c r="BC2982" i="12"/>
  <c r="BI2982" i="12" s="1"/>
  <c r="BD2649" i="12"/>
  <c r="BJ2649" i="12" s="1"/>
  <c r="BC751" i="12"/>
  <c r="BI751" i="12" s="1"/>
  <c r="BD161" i="12"/>
  <c r="BJ161" i="12" s="1"/>
  <c r="BE2082" i="12"/>
  <c r="BK2082" i="12" s="1"/>
  <c r="BC820" i="12"/>
  <c r="BI820" i="12" s="1"/>
  <c r="BE2152" i="12"/>
  <c r="BK2152" i="12" s="1"/>
  <c r="BE1187" i="12"/>
  <c r="BK1187" i="12" s="1"/>
  <c r="BE1773" i="12"/>
  <c r="BK1773" i="12" s="1"/>
  <c r="BE2306" i="12"/>
  <c r="BK2306" i="12" s="1"/>
  <c r="BC2965" i="12"/>
  <c r="BI2965" i="12" s="1"/>
  <c r="BD1196" i="12"/>
  <c r="BJ1196" i="12" s="1"/>
  <c r="BE1833" i="12"/>
  <c r="BK1833" i="12" s="1"/>
  <c r="BC2771" i="12"/>
  <c r="BI2771" i="12" s="1"/>
  <c r="BC140" i="12"/>
  <c r="BI140" i="12" s="1"/>
  <c r="BE498" i="12"/>
  <c r="BK498" i="12" s="1"/>
  <c r="BC817" i="12"/>
  <c r="BI817" i="12" s="1"/>
  <c r="BE20" i="12"/>
  <c r="BK20" i="12" s="1"/>
  <c r="BD329" i="12"/>
  <c r="BJ329" i="12" s="1"/>
  <c r="BC1093" i="12"/>
  <c r="BI1093" i="12" s="1"/>
  <c r="BE2011" i="12"/>
  <c r="BK2011" i="12" s="1"/>
  <c r="BC445" i="12"/>
  <c r="BI445" i="12" s="1"/>
  <c r="BD1835" i="12"/>
  <c r="BJ1835" i="12" s="1"/>
  <c r="BD2748" i="12"/>
  <c r="BJ2748" i="12" s="1"/>
  <c r="BD2656" i="12"/>
  <c r="BJ2656" i="12" s="1"/>
  <c r="BE1624" i="12"/>
  <c r="BK1624" i="12" s="1"/>
  <c r="BE2863" i="12"/>
  <c r="BK2863" i="12" s="1"/>
  <c r="BC2670" i="12"/>
  <c r="BI2670" i="12" s="1"/>
  <c r="BC2380" i="12"/>
  <c r="BI2380" i="12" s="1"/>
  <c r="BD2667" i="12"/>
  <c r="BJ2667" i="12" s="1"/>
  <c r="BD754" i="12"/>
  <c r="BJ754" i="12" s="1"/>
  <c r="BE164" i="12"/>
  <c r="BK164" i="12" s="1"/>
  <c r="BC1869" i="12"/>
  <c r="BI1869" i="12" s="1"/>
  <c r="BE1064" i="12"/>
  <c r="BK1064" i="12" s="1"/>
  <c r="BC1351" i="12"/>
  <c r="BI1351" i="12" s="1"/>
  <c r="BC1660" i="12"/>
  <c r="BI1660" i="12" s="1"/>
  <c r="BE1936" i="12"/>
  <c r="BK1936" i="12" s="1"/>
  <c r="BD2199" i="12"/>
  <c r="BJ2199" i="12" s="1"/>
  <c r="BD2676" i="12"/>
  <c r="BJ2676" i="12" s="1"/>
  <c r="BC2918" i="12"/>
  <c r="BI2918" i="12" s="1"/>
  <c r="BD1331" i="12"/>
  <c r="BJ1331" i="12" s="1"/>
  <c r="BD1768" i="12"/>
  <c r="BJ1768" i="12" s="1"/>
  <c r="BE2259" i="12"/>
  <c r="BK2259" i="12" s="1"/>
  <c r="BC2839" i="12"/>
  <c r="BI2839" i="12" s="1"/>
  <c r="BE738" i="12"/>
  <c r="BK738" i="12" s="1"/>
  <c r="BD1510" i="12"/>
  <c r="BJ1510" i="12" s="1"/>
  <c r="BE2098" i="12"/>
  <c r="BK2098" i="12" s="1"/>
  <c r="BC2755" i="12"/>
  <c r="BI2755" i="12" s="1"/>
  <c r="BE87" i="12"/>
  <c r="BK87" i="12" s="1"/>
  <c r="BC705" i="12"/>
  <c r="BI705" i="12" s="1"/>
  <c r="BC1994" i="12"/>
  <c r="BI1994" i="12" s="1"/>
  <c r="BD1144" i="12"/>
  <c r="BJ1144" i="12" s="1"/>
  <c r="BE1702" i="12"/>
  <c r="BK1702" i="12" s="1"/>
  <c r="BE2183" i="12"/>
  <c r="BK2183" i="12" s="1"/>
  <c r="BD2889" i="12"/>
  <c r="BJ2889" i="12" s="1"/>
  <c r="BD1113" i="12"/>
  <c r="BJ1113" i="12" s="1"/>
  <c r="BC1726" i="12"/>
  <c r="BI1726" i="12" s="1"/>
  <c r="BD2682" i="12"/>
  <c r="BJ2682" i="12" s="1"/>
  <c r="BC108" i="12"/>
  <c r="BI108" i="12" s="1"/>
  <c r="BC459" i="12"/>
  <c r="BI459" i="12" s="1"/>
  <c r="BD789" i="12"/>
  <c r="BJ789" i="12" s="1"/>
  <c r="BD1183" i="12"/>
  <c r="BJ1183" i="12" s="1"/>
  <c r="BD162" i="12"/>
  <c r="BJ162" i="12" s="1"/>
  <c r="BC814" i="12"/>
  <c r="BI814" i="12" s="1"/>
  <c r="BC1706" i="12"/>
  <c r="BI1706" i="12" s="1"/>
  <c r="BC2800" i="12"/>
  <c r="BI2800" i="12" s="1"/>
  <c r="BD1880" i="12"/>
  <c r="BJ1880" i="12" s="1"/>
  <c r="BD2782" i="12"/>
  <c r="BJ2782" i="12" s="1"/>
  <c r="BD1624" i="12"/>
  <c r="BJ1624" i="12" s="1"/>
  <c r="BC3035" i="12"/>
  <c r="BI3035" i="12" s="1"/>
  <c r="BC2664" i="12"/>
  <c r="BI2664" i="12" s="1"/>
  <c r="BC838" i="12"/>
  <c r="BI838" i="12" s="1"/>
  <c r="BD2060" i="12"/>
  <c r="BJ2060" i="12" s="1"/>
  <c r="BE1477" i="12"/>
  <c r="BK1477" i="12" s="1"/>
  <c r="BC126" i="12"/>
  <c r="BI126" i="12" s="1"/>
  <c r="BD945" i="12"/>
  <c r="BJ945" i="12" s="1"/>
  <c r="BC991" i="12"/>
  <c r="BI991" i="12" s="1"/>
  <c r="BD1475" i="12"/>
  <c r="BJ1475" i="12" s="1"/>
  <c r="BC2420" i="12"/>
  <c r="BI2420" i="12" s="1"/>
  <c r="BC958" i="12"/>
  <c r="BI958" i="12" s="1"/>
  <c r="BC2060" i="12"/>
  <c r="BI2060" i="12" s="1"/>
  <c r="BE3058" i="12"/>
  <c r="BK3058" i="12" s="1"/>
  <c r="BE2847" i="12"/>
  <c r="BK2847" i="12" s="1"/>
  <c r="BC2119" i="12"/>
  <c r="BI2119" i="12" s="1"/>
  <c r="BC19" i="12"/>
  <c r="BI19" i="12" s="1"/>
  <c r="BD1036" i="12"/>
  <c r="BJ1036" i="12" s="1"/>
  <c r="BC2964" i="12"/>
  <c r="BI2964" i="12" s="1"/>
  <c r="BD19" i="12"/>
  <c r="BJ19" i="12" s="1"/>
  <c r="BD985" i="12"/>
  <c r="BJ985" i="12" s="1"/>
  <c r="BD491" i="12"/>
  <c r="BJ491" i="12" s="1"/>
  <c r="BE1264" i="12"/>
  <c r="BK1264" i="12" s="1"/>
  <c r="BD1148" i="12"/>
  <c r="BJ1148" i="12" s="1"/>
  <c r="BD1461" i="12"/>
  <c r="BJ1461" i="12" s="1"/>
  <c r="BD1817" i="12"/>
  <c r="BJ1817" i="12" s="1"/>
  <c r="BC2083" i="12"/>
  <c r="BI2083" i="12" s="1"/>
  <c r="BE2402" i="12"/>
  <c r="BK2402" i="12" s="1"/>
  <c r="BE2814" i="12"/>
  <c r="BK2814" i="12" s="1"/>
  <c r="BE3087" i="12"/>
  <c r="BK3087" i="12" s="1"/>
  <c r="BD1601" i="12"/>
  <c r="BJ1601" i="12" s="1"/>
  <c r="BD2028" i="12"/>
  <c r="BJ2028" i="12" s="1"/>
  <c r="BE2660" i="12"/>
  <c r="BK2660" i="12" s="1"/>
  <c r="BC3036" i="12"/>
  <c r="BI3036" i="12" s="1"/>
  <c r="BC1210" i="12"/>
  <c r="BI1210" i="12" s="1"/>
  <c r="BE1878" i="12"/>
  <c r="BK1878" i="12" s="1"/>
  <c r="BC2378" i="12"/>
  <c r="BI2378" i="12" s="1"/>
  <c r="BC3059" i="12"/>
  <c r="BI3059" i="12" s="1"/>
  <c r="BE296" i="12"/>
  <c r="BK296" i="12" s="1"/>
  <c r="BE1339" i="12"/>
  <c r="BK1339" i="12" s="1"/>
  <c r="BC2864" i="12"/>
  <c r="BI2864" i="12" s="1"/>
  <c r="BE1429" i="12"/>
  <c r="BK1429" i="12" s="1"/>
  <c r="BC1987" i="12"/>
  <c r="BI1987" i="12" s="1"/>
  <c r="BD2686" i="12"/>
  <c r="BJ2686" i="12" s="1"/>
  <c r="BE495" i="12"/>
  <c r="BK495" i="12" s="1"/>
  <c r="BE1478" i="12"/>
  <c r="BK1478" i="12" s="1"/>
  <c r="BE2160" i="12"/>
  <c r="BK2160" i="12" s="1"/>
  <c r="BD3036" i="12"/>
  <c r="BJ3036" i="12" s="1"/>
  <c r="BC299" i="12"/>
  <c r="BI299" i="12" s="1"/>
  <c r="BE661" i="12"/>
  <c r="BK661" i="12" s="1"/>
  <c r="BD946" i="12"/>
  <c r="BJ946" i="12" s="1"/>
  <c r="BD60" i="12"/>
  <c r="BJ60" i="12" s="1"/>
  <c r="BC502" i="12"/>
  <c r="BI502" i="12" s="1"/>
  <c r="BE1225" i="12"/>
  <c r="BK1225" i="12" s="1"/>
  <c r="BE2657" i="12"/>
  <c r="BK2657" i="12" s="1"/>
  <c r="BC1659" i="12"/>
  <c r="BI1659" i="12" s="1"/>
  <c r="BD2675" i="12"/>
  <c r="BJ2675" i="12" s="1"/>
  <c r="BE1460" i="12"/>
  <c r="BK1460" i="12" s="1"/>
  <c r="BE2940" i="12"/>
  <c r="BK2940" i="12" s="1"/>
  <c r="BC2133" i="12"/>
  <c r="BI2133" i="12" s="1"/>
  <c r="BC164" i="12"/>
  <c r="BI164" i="12" s="1"/>
  <c r="BD1877" i="12"/>
  <c r="BJ1877" i="12" s="1"/>
  <c r="BD996" i="12"/>
  <c r="BJ996" i="12" s="1"/>
  <c r="BD3118" i="12"/>
  <c r="BJ3118" i="12" s="1"/>
  <c r="BC849" i="12"/>
  <c r="BI849" i="12" s="1"/>
  <c r="BC813" i="12"/>
  <c r="BI813" i="12" s="1"/>
  <c r="BC2943" i="12"/>
  <c r="BI2943" i="12" s="1"/>
  <c r="BE850" i="12"/>
  <c r="BK850" i="12" s="1"/>
  <c r="BE1179" i="12"/>
  <c r="BK1179" i="12" s="1"/>
  <c r="BD1464" i="12"/>
  <c r="BJ1464" i="12" s="1"/>
  <c r="BC1722" i="12"/>
  <c r="BI1722" i="12" s="1"/>
  <c r="BE1941" i="12"/>
  <c r="BK1941" i="12" s="1"/>
  <c r="BE2156" i="12"/>
  <c r="BK2156" i="12" s="1"/>
  <c r="BD2420" i="12"/>
  <c r="BJ2420" i="12" s="1"/>
  <c r="BD2786" i="12"/>
  <c r="BJ2786" i="12" s="1"/>
  <c r="BD2980" i="12"/>
  <c r="BJ2980" i="12" s="1"/>
  <c r="BC557" i="12"/>
  <c r="BI557" i="12" s="1"/>
  <c r="BE1015" i="12"/>
  <c r="BK1015" i="12" s="1"/>
  <c r="BD435" i="12"/>
  <c r="BJ435" i="12" s="1"/>
  <c r="BE174" i="12"/>
  <c r="BK174" i="12" s="1"/>
  <c r="BC1027" i="12"/>
  <c r="BI1027" i="12" s="1"/>
  <c r="BE2057" i="12"/>
  <c r="BK2057" i="12" s="1"/>
  <c r="BE2735" i="12"/>
  <c r="BK2735" i="12" s="1"/>
  <c r="BE412" i="12"/>
  <c r="BK412" i="12" s="1"/>
  <c r="BE443" i="12"/>
  <c r="BK443" i="12" s="1"/>
  <c r="BC780" i="12"/>
  <c r="BI780" i="12" s="1"/>
  <c r="BD1093" i="12"/>
  <c r="BJ1093" i="12" s="1"/>
  <c r="BC1335" i="12"/>
  <c r="BI1335" i="12" s="1"/>
  <c r="BE1596" i="12"/>
  <c r="BK1596" i="12" s="1"/>
  <c r="BD1840" i="12"/>
  <c r="BJ1840" i="12" s="1"/>
  <c r="BC2066" i="12"/>
  <c r="BI2066" i="12" s="1"/>
  <c r="BC2327" i="12"/>
  <c r="BI2327" i="12" s="1"/>
  <c r="BE2698" i="12"/>
  <c r="BK2698" i="12" s="1"/>
  <c r="BC2907" i="12"/>
  <c r="BI2907" i="12" s="1"/>
  <c r="BE435" i="12"/>
  <c r="BK435" i="12" s="1"/>
  <c r="BD683" i="12"/>
  <c r="BJ683" i="12" s="1"/>
  <c r="BE880" i="12"/>
  <c r="BK880" i="12" s="1"/>
  <c r="BE1971" i="12"/>
  <c r="BK1971" i="12" s="1"/>
  <c r="BE2716" i="12"/>
  <c r="BK2716" i="12" s="1"/>
  <c r="BC883" i="12"/>
  <c r="BI883" i="12" s="1"/>
  <c r="BD1355" i="12"/>
  <c r="BJ1355" i="12" s="1"/>
  <c r="BC1684" i="12"/>
  <c r="BI1684" i="12" s="1"/>
  <c r="BD1956" i="12"/>
  <c r="BJ1956" i="12" s="1"/>
  <c r="BE2219" i="12"/>
  <c r="BK2219" i="12" s="1"/>
  <c r="BE2679" i="12"/>
  <c r="BK2679" i="12" s="1"/>
  <c r="BD2922" i="12"/>
  <c r="BJ2922" i="12" s="1"/>
  <c r="BC1347" i="12"/>
  <c r="BI1347" i="12" s="1"/>
  <c r="BC1783" i="12"/>
  <c r="BI1783" i="12" s="1"/>
  <c r="BD2278" i="12"/>
  <c r="BJ2278" i="12" s="1"/>
  <c r="BE2848" i="12"/>
  <c r="BK2848" i="12" s="1"/>
  <c r="BD752" i="12"/>
  <c r="BJ752" i="12" s="1"/>
  <c r="BE1542" i="12"/>
  <c r="BK1542" i="12" s="1"/>
  <c r="BC2120" i="12"/>
  <c r="BI2120" i="12" s="1"/>
  <c r="BE2763" i="12"/>
  <c r="BK2763" i="12" s="1"/>
  <c r="BE101" i="12"/>
  <c r="BK101" i="12" s="1"/>
  <c r="BD726" i="12"/>
  <c r="BJ726" i="12" s="1"/>
  <c r="BE2019" i="12"/>
  <c r="BK2019" i="12" s="1"/>
  <c r="BE1148" i="12"/>
  <c r="BK1148" i="12" s="1"/>
  <c r="BD1718" i="12"/>
  <c r="BJ1718" i="12" s="1"/>
  <c r="BD2195" i="12"/>
  <c r="BJ2195" i="12" s="1"/>
  <c r="BD2903" i="12"/>
  <c r="BJ2903" i="12" s="1"/>
  <c r="BD1138" i="12"/>
  <c r="BJ1138" i="12" s="1"/>
  <c r="BC1748" i="12"/>
  <c r="BI1748" i="12" s="1"/>
  <c r="BC2693" i="12"/>
  <c r="BI2693" i="12" s="1"/>
  <c r="BD113" i="12"/>
  <c r="BJ113" i="12" s="1"/>
  <c r="BD465" i="12"/>
  <c r="BJ465" i="12" s="1"/>
  <c r="BE794" i="12"/>
  <c r="BK794" i="12" s="1"/>
  <c r="BE1244" i="12"/>
  <c r="BK1244" i="12" s="1"/>
  <c r="BE165" i="12"/>
  <c r="BK165" i="12" s="1"/>
  <c r="BE820" i="12"/>
  <c r="BK820" i="12" s="1"/>
  <c r="BD1730" i="12"/>
  <c r="BJ1730" i="12" s="1"/>
  <c r="BD2818" i="12"/>
  <c r="BJ2818" i="12" s="1"/>
  <c r="BD1086" i="12"/>
  <c r="BJ1086" i="12" s="1"/>
  <c r="BE2419" i="12"/>
  <c r="BK2419" i="12" s="1"/>
  <c r="BE1835" i="12"/>
  <c r="BK1835" i="12" s="1"/>
  <c r="BD3121" i="12"/>
  <c r="BJ3121" i="12" s="1"/>
  <c r="BD2422" i="12"/>
  <c r="BJ2422" i="12" s="1"/>
  <c r="BD725" i="12"/>
  <c r="BJ725" i="12" s="1"/>
  <c r="BD1659" i="12"/>
  <c r="BJ1659" i="12" s="1"/>
  <c r="BD1017" i="12"/>
  <c r="BJ1017" i="12" s="1"/>
  <c r="BD164" i="12"/>
  <c r="BJ164" i="12" s="1"/>
  <c r="BC2057" i="12"/>
  <c r="BI2057" i="12" s="1"/>
  <c r="BD849" i="12"/>
  <c r="BJ849" i="12" s="1"/>
  <c r="BE893" i="12"/>
  <c r="BK893" i="12" s="1"/>
  <c r="BD1228" i="12"/>
  <c r="BJ1228" i="12" s="1"/>
  <c r="BD1546" i="12"/>
  <c r="BJ1546" i="12" s="1"/>
  <c r="BC1833" i="12"/>
  <c r="BI1833" i="12" s="1"/>
  <c r="BC2098" i="12"/>
  <c r="BI2098" i="12" s="1"/>
  <c r="BD2416" i="12"/>
  <c r="BJ2416" i="12" s="1"/>
  <c r="BD2826" i="12"/>
  <c r="BJ2826" i="12" s="1"/>
  <c r="BE3116" i="12"/>
  <c r="BK3116" i="12" s="1"/>
  <c r="BD1625" i="12"/>
  <c r="BJ1625" i="12" s="1"/>
  <c r="BE2049" i="12"/>
  <c r="BK2049" i="12" s="1"/>
  <c r="BE2676" i="12"/>
  <c r="BK2676" i="12" s="1"/>
  <c r="BC3062" i="12"/>
  <c r="BI3062" i="12" s="1"/>
  <c r="BE1240" i="12"/>
  <c r="BK1240" i="12" s="1"/>
  <c r="BD1920" i="12"/>
  <c r="BJ1920" i="12" s="1"/>
  <c r="BD2405" i="12"/>
  <c r="BJ2405" i="12" s="1"/>
  <c r="BC3087" i="12"/>
  <c r="BI3087" i="12" s="1"/>
  <c r="BD307" i="12"/>
  <c r="BJ307" i="12" s="1"/>
  <c r="BC1514" i="12"/>
  <c r="BI1514" i="12" s="1"/>
  <c r="BE2944" i="12"/>
  <c r="BK2944" i="12" s="1"/>
  <c r="BD1478" i="12"/>
  <c r="BJ1478" i="12" s="1"/>
  <c r="BD2011" i="12"/>
  <c r="BJ2011" i="12" s="1"/>
  <c r="BC2717" i="12"/>
  <c r="BI2717" i="12" s="1"/>
  <c r="BE539" i="12"/>
  <c r="BK539" i="12" s="1"/>
  <c r="BE1514" i="12"/>
  <c r="BK1514" i="12" s="1"/>
  <c r="BE2195" i="12"/>
  <c r="BK2195" i="12" s="1"/>
  <c r="BD3092" i="12"/>
  <c r="BJ3092" i="12" s="1"/>
  <c r="BE307" i="12"/>
  <c r="BK307" i="12" s="1"/>
  <c r="BC701" i="12"/>
  <c r="BI701" i="12" s="1"/>
  <c r="BE962" i="12"/>
  <c r="BK962" i="12" s="1"/>
  <c r="BC72" i="12"/>
  <c r="BI72" i="12" s="1"/>
  <c r="BD535" i="12"/>
  <c r="BJ535" i="12" s="1"/>
  <c r="BE1331" i="12"/>
  <c r="BK1331" i="12" s="1"/>
  <c r="BC2309" i="12"/>
  <c r="BI2309" i="12" s="1"/>
  <c r="BE1531" i="12"/>
  <c r="BK1531" i="12" s="1"/>
  <c r="BC2458" i="12"/>
  <c r="BI2458" i="12" s="1"/>
  <c r="BE1086" i="12"/>
  <c r="BK1086" i="12" s="1"/>
  <c r="BE2688" i="12"/>
  <c r="BK2688" i="12" s="1"/>
  <c r="BC1463" i="12"/>
  <c r="BI1463" i="12" s="1"/>
  <c r="BD67" i="12"/>
  <c r="BJ67" i="12" s="1"/>
  <c r="BC1095" i="12"/>
  <c r="BI1095" i="12" s="1"/>
  <c r="BD718" i="12"/>
  <c r="BJ718" i="12" s="1"/>
  <c r="BD2789" i="12"/>
  <c r="BJ2789" i="12" s="1"/>
  <c r="BE810" i="12"/>
  <c r="BK810" i="12" s="1"/>
  <c r="BC295" i="12"/>
  <c r="BI295" i="12" s="1"/>
  <c r="BD2455" i="12"/>
  <c r="BJ2455" i="12" s="1"/>
  <c r="AI1013" i="12"/>
  <c r="AM1013" i="12" s="1"/>
  <c r="AQ1013" i="12" s="1"/>
  <c r="AW1013" i="12" s="1"/>
  <c r="AI294" i="12"/>
  <c r="AM294" i="12" s="1"/>
  <c r="AQ294" i="12" s="1"/>
  <c r="AW294" i="12" s="1"/>
  <c r="AI2129" i="12"/>
  <c r="AM2129" i="12" s="1"/>
  <c r="AQ2129" i="12" s="1"/>
  <c r="AW2129" i="12" s="1"/>
  <c r="AK2709" i="12"/>
  <c r="AS2709" i="12" s="1"/>
  <c r="AY2709" i="12" s="1"/>
  <c r="AI2913" i="12"/>
  <c r="AM2913" i="12" s="1"/>
  <c r="AQ2913" i="12" s="1"/>
  <c r="AW2913" i="12" s="1"/>
  <c r="AI1875" i="12"/>
  <c r="AM1875" i="12" s="1"/>
  <c r="AQ1875" i="12" s="1"/>
  <c r="AW1875" i="12" s="1"/>
  <c r="AK2400" i="12"/>
  <c r="AS2400" i="12" s="1"/>
  <c r="AY2400" i="12" s="1"/>
  <c r="AK1269" i="12"/>
  <c r="AS1269" i="12" s="1"/>
  <c r="AY1269" i="12" s="1"/>
  <c r="AK2807" i="12"/>
  <c r="AS2807" i="12" s="1"/>
  <c r="AY2807" i="12" s="1"/>
  <c r="AI768" i="12"/>
  <c r="AM768" i="12" s="1"/>
  <c r="AQ768" i="12" s="1"/>
  <c r="AW768" i="12" s="1"/>
  <c r="AI2182" i="12"/>
  <c r="AM2182" i="12" s="1"/>
  <c r="AQ2182" i="12" s="1"/>
  <c r="AW2182" i="12" s="1"/>
  <c r="AI2178" i="12"/>
  <c r="AM2178" i="12" s="1"/>
  <c r="AQ2178" i="12" s="1"/>
  <c r="AW2178" i="12" s="1"/>
  <c r="AI2954" i="12"/>
  <c r="AM2954" i="12" s="1"/>
  <c r="AQ2954" i="12" s="1"/>
  <c r="AW2954" i="12" s="1"/>
  <c r="AK1955" i="12"/>
  <c r="AS1955" i="12" s="1"/>
  <c r="AY1955" i="12" s="1"/>
  <c r="AJ552" i="12"/>
  <c r="AR552" i="12" s="1"/>
  <c r="AX552" i="12" s="1"/>
  <c r="AI1231" i="12"/>
  <c r="AM1231" i="12" s="1"/>
  <c r="AQ1231" i="12" s="1"/>
  <c r="AW1231" i="12" s="1"/>
  <c r="AK1697" i="12"/>
  <c r="AS1697" i="12" s="1"/>
  <c r="AY1697" i="12" s="1"/>
  <c r="AI2089" i="12"/>
  <c r="AM2089" i="12" s="1"/>
  <c r="AQ2089" i="12" s="1"/>
  <c r="AW2089" i="12" s="1"/>
  <c r="AJ2803" i="12"/>
  <c r="AR2803" i="12" s="1"/>
  <c r="AX2803" i="12" s="1"/>
  <c r="AK135" i="12"/>
  <c r="AS135" i="12" s="1"/>
  <c r="AY135" i="12" s="1"/>
  <c r="AJ355" i="12"/>
  <c r="AR355" i="12" s="1"/>
  <c r="AX355" i="12" s="1"/>
  <c r="AK1549" i="12"/>
  <c r="AS1549" i="12" s="1"/>
  <c r="AY1549" i="12" s="1"/>
  <c r="AJ3012" i="12"/>
  <c r="AR3012" i="12" s="1"/>
  <c r="AX3012" i="12" s="1"/>
  <c r="AK1334" i="12"/>
  <c r="AS1334" i="12" s="1"/>
  <c r="AY1334" i="12" s="1"/>
  <c r="AK1701" i="12"/>
  <c r="AS1701" i="12" s="1"/>
  <c r="AY1701" i="12" s="1"/>
  <c r="AJ2010" i="12"/>
  <c r="AR2010" i="12" s="1"/>
  <c r="AX2010" i="12" s="1"/>
  <c r="AK2397" i="12"/>
  <c r="AS2397" i="12" s="1"/>
  <c r="AY2397" i="12" s="1"/>
  <c r="AJ2954" i="12"/>
  <c r="AR2954" i="12" s="1"/>
  <c r="AX2954" i="12" s="1"/>
  <c r="AK1199" i="12"/>
  <c r="AS1199" i="12" s="1"/>
  <c r="AY1199" i="12" s="1"/>
  <c r="AI1609" i="12"/>
  <c r="AM1609" i="12" s="1"/>
  <c r="AQ1609" i="12" s="1"/>
  <c r="AW1609" i="12" s="1"/>
  <c r="AJ2055" i="12"/>
  <c r="AR2055" i="12" s="1"/>
  <c r="AX2055" i="12" s="1"/>
  <c r="AI2978" i="12"/>
  <c r="AM2978" i="12" s="1"/>
  <c r="AQ2978" i="12" s="1"/>
  <c r="AW2978" i="12" s="1"/>
  <c r="AK183" i="12"/>
  <c r="AS183" i="12" s="1"/>
  <c r="AY183" i="12" s="1"/>
  <c r="AJ464" i="12"/>
  <c r="AR464" i="12" s="1"/>
  <c r="AX464" i="12" s="1"/>
  <c r="AJ704" i="12"/>
  <c r="AR704" i="12" s="1"/>
  <c r="AX704" i="12" s="1"/>
  <c r="AI1137" i="12"/>
  <c r="AM1137" i="12" s="1"/>
  <c r="AQ1137" i="12" s="1"/>
  <c r="AW1137" i="12" s="1"/>
  <c r="AI189" i="12"/>
  <c r="AM189" i="12" s="1"/>
  <c r="AQ189" i="12" s="1"/>
  <c r="AW189" i="12" s="1"/>
  <c r="AK704" i="12"/>
  <c r="AS704" i="12" s="1"/>
  <c r="AY704" i="12" s="1"/>
  <c r="AJ1729" i="12"/>
  <c r="AR1729" i="12" s="1"/>
  <c r="AX1729" i="12" s="1"/>
  <c r="AI2358" i="12"/>
  <c r="AM2358" i="12" s="1"/>
  <c r="AQ2358" i="12" s="1"/>
  <c r="AW2358" i="12" s="1"/>
  <c r="AK2970" i="12"/>
  <c r="AS2970" i="12" s="1"/>
  <c r="AY2970" i="12" s="1"/>
  <c r="AK332" i="12"/>
  <c r="AS332" i="12" s="1"/>
  <c r="AY332" i="12" s="1"/>
  <c r="AJ977" i="12"/>
  <c r="AR977" i="12" s="1"/>
  <c r="AX977" i="12" s="1"/>
  <c r="AK345" i="12"/>
  <c r="AS345" i="12" s="1"/>
  <c r="AY345" i="12" s="1"/>
  <c r="AI692" i="12"/>
  <c r="AM692" i="12" s="1"/>
  <c r="AQ692" i="12" s="1"/>
  <c r="AW692" i="12" s="1"/>
  <c r="AI1186" i="12"/>
  <c r="AM1186" i="12" s="1"/>
  <c r="AQ1186" i="12" s="1"/>
  <c r="AW1186" i="12" s="1"/>
  <c r="AI1499" i="12"/>
  <c r="AM1499" i="12" s="1"/>
  <c r="AQ1499" i="12" s="1"/>
  <c r="AW1499" i="12" s="1"/>
  <c r="AK1729" i="12"/>
  <c r="AS1729" i="12" s="1"/>
  <c r="AY1729" i="12" s="1"/>
  <c r="AK2022" i="12"/>
  <c r="AS2022" i="12" s="1"/>
  <c r="AY2022" i="12" s="1"/>
  <c r="AJ2466" i="12"/>
  <c r="AR2466" i="12" s="1"/>
  <c r="AX2466" i="12" s="1"/>
  <c r="AK483" i="12"/>
  <c r="AS483" i="12" s="1"/>
  <c r="AY483" i="12" s="1"/>
  <c r="AJ1186" i="12"/>
  <c r="AR1186" i="12" s="1"/>
  <c r="AX1186" i="12" s="1"/>
  <c r="AK1567" i="12"/>
  <c r="AS1567" i="12" s="1"/>
  <c r="AY1567" i="12" s="1"/>
  <c r="AK1820" i="12"/>
  <c r="AS1820" i="12" s="1"/>
  <c r="AY1820" i="12" s="1"/>
  <c r="AJ2115" i="12"/>
  <c r="AR2115" i="12" s="1"/>
  <c r="AX2115" i="12" s="1"/>
  <c r="AI2347" i="12"/>
  <c r="AM2347" i="12" s="1"/>
  <c r="AQ2347" i="12" s="1"/>
  <c r="AW2347" i="12" s="1"/>
  <c r="AK2829" i="12"/>
  <c r="AS2829" i="12" s="1"/>
  <c r="AY2829" i="12" s="1"/>
  <c r="AI1368" i="12"/>
  <c r="AM1368" i="12" s="1"/>
  <c r="AQ1368" i="12" s="1"/>
  <c r="AW1368" i="12" s="1"/>
  <c r="AI1782" i="12"/>
  <c r="AM1782" i="12" s="1"/>
  <c r="AQ1782" i="12" s="1"/>
  <c r="AW1782" i="12" s="1"/>
  <c r="AI2155" i="12"/>
  <c r="AM2155" i="12" s="1"/>
  <c r="AQ2155" i="12" s="1"/>
  <c r="AW2155" i="12" s="1"/>
  <c r="AK2906" i="12"/>
  <c r="AS2906" i="12" s="1"/>
  <c r="AY2906" i="12" s="1"/>
  <c r="AI2055" i="12"/>
  <c r="AM2055" i="12" s="1"/>
  <c r="AQ2055" i="12" s="1"/>
  <c r="AW2055" i="12" s="1"/>
  <c r="AK823" i="12"/>
  <c r="AS823" i="12" s="1"/>
  <c r="AY823" i="12" s="1"/>
  <c r="AJ1298" i="12"/>
  <c r="AR1298" i="12" s="1"/>
  <c r="AX1298" i="12" s="1"/>
  <c r="AJ332" i="12"/>
  <c r="AR332" i="12" s="1"/>
  <c r="AX332" i="12" s="1"/>
  <c r="AI1046" i="12"/>
  <c r="AM1046" i="12" s="1"/>
  <c r="AQ1046" i="12" s="1"/>
  <c r="AW1046" i="12" s="1"/>
  <c r="AI152" i="12"/>
  <c r="AM152" i="12" s="1"/>
  <c r="AQ152" i="12" s="1"/>
  <c r="AW152" i="12" s="1"/>
  <c r="AI758" i="12"/>
  <c r="AM758" i="12" s="1"/>
  <c r="AQ758" i="12" s="1"/>
  <c r="AW758" i="12" s="1"/>
  <c r="AK1346" i="12"/>
  <c r="AS1346" i="12" s="1"/>
  <c r="AY1346" i="12" s="1"/>
  <c r="AI1790" i="12"/>
  <c r="AM1790" i="12" s="1"/>
  <c r="AQ1790" i="12" s="1"/>
  <c r="AW1790" i="12" s="1"/>
  <c r="AK2190" i="12"/>
  <c r="AS2190" i="12" s="1"/>
  <c r="AY2190" i="12" s="1"/>
  <c r="AJ2829" i="12"/>
  <c r="AR2829" i="12" s="1"/>
  <c r="AX2829" i="12" s="1"/>
  <c r="AI464" i="12"/>
  <c r="AM464" i="12" s="1"/>
  <c r="AQ464" i="12" s="1"/>
  <c r="AW464" i="12" s="1"/>
  <c r="AI1199" i="12"/>
  <c r="AM1199" i="12" s="1"/>
  <c r="AQ1199" i="12" s="1"/>
  <c r="AW1199" i="12" s="1"/>
  <c r="AI1559" i="12"/>
  <c r="AM1559" i="12" s="1"/>
  <c r="AQ1559" i="12" s="1"/>
  <c r="AW1559" i="12" s="1"/>
  <c r="AJ80" i="12"/>
  <c r="AR80" i="12" s="1"/>
  <c r="AX80" i="12" s="1"/>
  <c r="AI345" i="12"/>
  <c r="AM345" i="12" s="1"/>
  <c r="AQ345" i="12" s="1"/>
  <c r="AW345" i="12" s="1"/>
  <c r="AK1410" i="12"/>
  <c r="AS1410" i="12" s="1"/>
  <c r="AY1410" i="12" s="1"/>
  <c r="AK1030" i="12"/>
  <c r="AS1030" i="12" s="1"/>
  <c r="AY1030" i="12" s="1"/>
  <c r="AI937" i="12"/>
  <c r="AM937" i="12" s="1"/>
  <c r="AQ937" i="12" s="1"/>
  <c r="AW937" i="12" s="1"/>
  <c r="AJ171" i="12"/>
  <c r="AR171" i="12" s="1"/>
  <c r="AX171" i="12" s="1"/>
  <c r="AJ482" i="12"/>
  <c r="AR482" i="12" s="1"/>
  <c r="AX482" i="12" s="1"/>
  <c r="AJ728" i="12"/>
  <c r="AR728" i="12" s="1"/>
  <c r="AX728" i="12" s="1"/>
  <c r="AK1177" i="12"/>
  <c r="AS1177" i="12" s="1"/>
  <c r="AY1177" i="12" s="1"/>
  <c r="AJ1337" i="12"/>
  <c r="AR1337" i="12" s="1"/>
  <c r="AX1337" i="12" s="1"/>
  <c r="AJ1548" i="12"/>
  <c r="AR1548" i="12" s="1"/>
  <c r="AX1548" i="12" s="1"/>
  <c r="AJ1796" i="12"/>
  <c r="AR1796" i="12" s="1"/>
  <c r="AX1796" i="12" s="1"/>
  <c r="AJ2017" i="12"/>
  <c r="AR2017" i="12" s="1"/>
  <c r="AX2017" i="12" s="1"/>
  <c r="AJ2185" i="12"/>
  <c r="AR2185" i="12" s="1"/>
  <c r="AX2185" i="12" s="1"/>
  <c r="AJ2732" i="12"/>
  <c r="AR2732" i="12" s="1"/>
  <c r="AX2732" i="12" s="1"/>
  <c r="AJ2850" i="12"/>
  <c r="AR2850" i="12" s="1"/>
  <c r="AX2850" i="12" s="1"/>
  <c r="AI3053" i="12"/>
  <c r="AM3053" i="12" s="1"/>
  <c r="AQ3053" i="12" s="1"/>
  <c r="AW3053" i="12" s="1"/>
  <c r="AJ659" i="12"/>
  <c r="AR659" i="12" s="1"/>
  <c r="AX659" i="12" s="1"/>
  <c r="AJ1003" i="12"/>
  <c r="AR1003" i="12" s="1"/>
  <c r="AX1003" i="12" s="1"/>
  <c r="AI1238" i="12"/>
  <c r="AM1238" i="12" s="1"/>
  <c r="AQ1238" i="12" s="1"/>
  <c r="AW1238" i="12" s="1"/>
  <c r="AK1502" i="12"/>
  <c r="AS1502" i="12" s="1"/>
  <c r="AY1502" i="12" s="1"/>
  <c r="AJ1789" i="12"/>
  <c r="AR1789" i="12" s="1"/>
  <c r="AX1789" i="12" s="1"/>
  <c r="AI2158" i="12"/>
  <c r="AM2158" i="12" s="1"/>
  <c r="AQ2158" i="12" s="1"/>
  <c r="AW2158" i="12" s="1"/>
  <c r="AK2465" i="12"/>
  <c r="AS2465" i="12" s="1"/>
  <c r="AY2465" i="12" s="1"/>
  <c r="AK2875" i="12"/>
  <c r="AS2875" i="12" s="1"/>
  <c r="AY2875" i="12" s="1"/>
  <c r="AJ1558" i="12"/>
  <c r="AR1558" i="12" s="1"/>
  <c r="AX1558" i="12" s="1"/>
  <c r="AI2004" i="12"/>
  <c r="AM2004" i="12" s="1"/>
  <c r="AQ2004" i="12" s="1"/>
  <c r="AW2004" i="12" s="1"/>
  <c r="AI1268" i="12"/>
  <c r="AM1268" i="12" s="1"/>
  <c r="AQ1268" i="12" s="1"/>
  <c r="AW1268" i="12" s="1"/>
  <c r="AJ1057" i="12"/>
  <c r="AR1057" i="12" s="1"/>
  <c r="AX1057" i="12" s="1"/>
  <c r="AK312" i="12"/>
  <c r="AS312" i="12" s="1"/>
  <c r="AY312" i="12" s="1"/>
  <c r="AK2163" i="12"/>
  <c r="AS2163" i="12" s="1"/>
  <c r="AY2163" i="12" s="1"/>
  <c r="AK2728" i="12"/>
  <c r="AS2728" i="12" s="1"/>
  <c r="AY2728" i="12" s="1"/>
  <c r="AK351" i="12"/>
  <c r="AS351" i="12" s="1"/>
  <c r="AY351" i="12" s="1"/>
  <c r="AK1289" i="12"/>
  <c r="AS1289" i="12" s="1"/>
  <c r="AY1289" i="12" s="1"/>
  <c r="AK1717" i="12"/>
  <c r="AS1717" i="12" s="1"/>
  <c r="AY1717" i="12" s="1"/>
  <c r="AJ2022" i="12"/>
  <c r="AR2022" i="12" s="1"/>
  <c r="AX2022" i="12" s="1"/>
  <c r="AK2316" i="12"/>
  <c r="AS2316" i="12" s="1"/>
  <c r="AY2316" i="12" s="1"/>
  <c r="AK2992" i="12"/>
  <c r="AS2992" i="12" s="1"/>
  <c r="AY2992" i="12" s="1"/>
  <c r="AJ201" i="12"/>
  <c r="AR201" i="12" s="1"/>
  <c r="AX201" i="12" s="1"/>
  <c r="AI704" i="12"/>
  <c r="AM704" i="12" s="1"/>
  <c r="AQ704" i="12" s="1"/>
  <c r="AW704" i="12" s="1"/>
  <c r="AJ1721" i="12"/>
  <c r="AR1721" i="12" s="1"/>
  <c r="AX1721" i="12" s="1"/>
  <c r="AI2434" i="12"/>
  <c r="AM2434" i="12" s="1"/>
  <c r="AQ2434" i="12" s="1"/>
  <c r="AW2434" i="12" s="1"/>
  <c r="AI1326" i="12"/>
  <c r="AM1326" i="12" s="1"/>
  <c r="AQ1326" i="12" s="1"/>
  <c r="AW1326" i="12" s="1"/>
  <c r="AJ1717" i="12"/>
  <c r="AR1717" i="12" s="1"/>
  <c r="AX1717" i="12" s="1"/>
  <c r="AI2022" i="12"/>
  <c r="AM2022" i="12" s="1"/>
  <c r="AQ2022" i="12" s="1"/>
  <c r="AW2022" i="12" s="1"/>
  <c r="AK2444" i="12"/>
  <c r="AS2444" i="12" s="1"/>
  <c r="AY2444" i="12" s="1"/>
  <c r="AK2997" i="12"/>
  <c r="AS2997" i="12" s="1"/>
  <c r="AY2997" i="12" s="1"/>
  <c r="AK1159" i="12"/>
  <c r="AS1159" i="12" s="1"/>
  <c r="AY1159" i="12" s="1"/>
  <c r="AK1495" i="12"/>
  <c r="AS1495" i="12" s="1"/>
  <c r="AY1495" i="12" s="1"/>
  <c r="AK1906" i="12"/>
  <c r="AS1906" i="12" s="1"/>
  <c r="AY1906" i="12" s="1"/>
  <c r="AK2409" i="12"/>
  <c r="AS2409" i="12" s="1"/>
  <c r="AY2409" i="12" s="1"/>
  <c r="AK2936" i="12"/>
  <c r="AS2936" i="12" s="1"/>
  <c r="AY2936" i="12" s="1"/>
  <c r="AK306" i="12"/>
  <c r="AS306" i="12" s="1"/>
  <c r="AY306" i="12" s="1"/>
  <c r="AI534" i="12"/>
  <c r="AM534" i="12" s="1"/>
  <c r="AQ534" i="12" s="1"/>
  <c r="AW534" i="12" s="1"/>
  <c r="AI733" i="12"/>
  <c r="AM733" i="12" s="1"/>
  <c r="AQ733" i="12" s="1"/>
  <c r="AW733" i="12" s="1"/>
  <c r="AI1509" i="12"/>
  <c r="AM1509" i="12" s="1"/>
  <c r="AQ1509" i="12" s="1"/>
  <c r="AW1509" i="12" s="1"/>
  <c r="AI71" i="12"/>
  <c r="AM71" i="12" s="1"/>
  <c r="AQ71" i="12" s="1"/>
  <c r="AW71" i="12" s="1"/>
  <c r="AI548" i="12"/>
  <c r="AM548" i="12" s="1"/>
  <c r="AQ548" i="12" s="1"/>
  <c r="AW548" i="12" s="1"/>
  <c r="AI1503" i="12"/>
  <c r="AM1503" i="12" s="1"/>
  <c r="AQ1503" i="12" s="1"/>
  <c r="AW1503" i="12" s="1"/>
  <c r="AI1891" i="12"/>
  <c r="AM1891" i="12" s="1"/>
  <c r="AQ1891" i="12" s="1"/>
  <c r="AW1891" i="12" s="1"/>
  <c r="AJ2884" i="12"/>
  <c r="AR2884" i="12" s="1"/>
  <c r="AX2884" i="12" s="1"/>
  <c r="AI1819" i="12"/>
  <c r="AM1819" i="12" s="1"/>
  <c r="AQ1819" i="12" s="1"/>
  <c r="AW1819" i="12" s="1"/>
  <c r="AJ2930" i="12"/>
  <c r="AR2930" i="12" s="1"/>
  <c r="AX2930" i="12" s="1"/>
  <c r="AJ1102" i="12"/>
  <c r="AR1102" i="12" s="1"/>
  <c r="AX1102" i="12" s="1"/>
  <c r="AJ1288" i="12"/>
  <c r="AR1288" i="12" s="1"/>
  <c r="AX1288" i="12" s="1"/>
  <c r="AJ2935" i="12"/>
  <c r="AR2935" i="12" s="1"/>
  <c r="AX2935" i="12" s="1"/>
  <c r="AK1558" i="12"/>
  <c r="AS1558" i="12" s="1"/>
  <c r="AY1558" i="12" s="1"/>
  <c r="AI2828" i="12"/>
  <c r="AM2828" i="12" s="1"/>
  <c r="AQ2828" i="12" s="1"/>
  <c r="AW2828" i="12" s="1"/>
  <c r="AK659" i="12"/>
  <c r="AS659" i="12" s="1"/>
  <c r="AY659" i="12" s="1"/>
  <c r="AI2773" i="12"/>
  <c r="AM2773" i="12" s="1"/>
  <c r="AQ2773" i="12" s="1"/>
  <c r="AW2773" i="12" s="1"/>
  <c r="AI1838" i="12"/>
  <c r="AM1838" i="12" s="1"/>
  <c r="AQ1838" i="12" s="1"/>
  <c r="AW1838" i="12" s="1"/>
  <c r="AK2162" i="12"/>
  <c r="AS2162" i="12" s="1"/>
  <c r="AY2162" i="12" s="1"/>
  <c r="AJ2170" i="12"/>
  <c r="AR2170" i="12" s="1"/>
  <c r="AX2170" i="12" s="1"/>
  <c r="AJ933" i="12"/>
  <c r="AR933" i="12" s="1"/>
  <c r="AX933" i="12" s="1"/>
  <c r="AK1863" i="12"/>
  <c r="AS1863" i="12" s="1"/>
  <c r="AY1863" i="12" s="1"/>
  <c r="AJ1594" i="12"/>
  <c r="AR1594" i="12" s="1"/>
  <c r="AX1594" i="12" s="1"/>
  <c r="AK478" i="12"/>
  <c r="AS478" i="12" s="1"/>
  <c r="AY478" i="12" s="1"/>
  <c r="AI204" i="12"/>
  <c r="AM204" i="12" s="1"/>
  <c r="AQ204" i="12" s="1"/>
  <c r="AW204" i="12" s="1"/>
  <c r="AJ160" i="12"/>
  <c r="AR160" i="12" s="1"/>
  <c r="AX160" i="12" s="1"/>
  <c r="AK18" i="12"/>
  <c r="AS18" i="12" s="1"/>
  <c r="AY18" i="12" s="1"/>
  <c r="AJ1530" i="12"/>
  <c r="AR1530" i="12" s="1"/>
  <c r="AX1530" i="12" s="1"/>
  <c r="AI1570" i="12"/>
  <c r="AM1570" i="12" s="1"/>
  <c r="AQ1570" i="12" s="1"/>
  <c r="AW1570" i="12" s="1"/>
  <c r="AJ2418" i="12"/>
  <c r="AR2418" i="12" s="1"/>
  <c r="AX2418" i="12" s="1"/>
  <c r="AK1970" i="12"/>
  <c r="AS1970" i="12" s="1"/>
  <c r="AY1970" i="12" s="1"/>
  <c r="AJ2047" i="12"/>
  <c r="AR2047" i="12" s="1"/>
  <c r="AX2047" i="12" s="1"/>
  <c r="AJ312" i="12"/>
  <c r="AR312" i="12" s="1"/>
  <c r="AX312" i="12" s="1"/>
  <c r="AJ2806" i="12"/>
  <c r="AR2806" i="12" s="1"/>
  <c r="AX2806" i="12" s="1"/>
  <c r="AK2311" i="12"/>
  <c r="AS2311" i="12" s="1"/>
  <c r="AY2311" i="12" s="1"/>
  <c r="AK2909" i="12"/>
  <c r="AS2909" i="12" s="1"/>
  <c r="AY2909" i="12" s="1"/>
  <c r="AJ2177" i="12"/>
  <c r="AR2177" i="12" s="1"/>
  <c r="AX2177" i="12" s="1"/>
  <c r="AJ699" i="12"/>
  <c r="AR699" i="12" s="1"/>
  <c r="AX699" i="12" s="1"/>
  <c r="AK1254" i="12"/>
  <c r="AS1254" i="12" s="1"/>
  <c r="AY1254" i="12" s="1"/>
  <c r="AI1796" i="12"/>
  <c r="AM1796" i="12" s="1"/>
  <c r="AQ1796" i="12" s="1"/>
  <c r="AW1796" i="12" s="1"/>
  <c r="AK2761" i="12"/>
  <c r="AS2761" i="12" s="1"/>
  <c r="AY2761" i="12" s="1"/>
  <c r="AJ182" i="12"/>
  <c r="AR182" i="12" s="1"/>
  <c r="AX182" i="12" s="1"/>
  <c r="AJ778" i="12"/>
  <c r="AR778" i="12" s="1"/>
  <c r="AX778" i="12" s="1"/>
  <c r="AJ2181" i="12"/>
  <c r="AR2181" i="12" s="1"/>
  <c r="AX2181" i="12" s="1"/>
  <c r="AI1234" i="12"/>
  <c r="AM1234" i="12" s="1"/>
  <c r="AQ1234" i="12" s="1"/>
  <c r="AW1234" i="12" s="1"/>
  <c r="AI1594" i="12"/>
  <c r="AM1594" i="12" s="1"/>
  <c r="AQ1594" i="12" s="1"/>
  <c r="AW1594" i="12" s="1"/>
  <c r="AK2461" i="12"/>
  <c r="AS2461" i="12" s="1"/>
  <c r="AY2461" i="12" s="1"/>
  <c r="AK3011" i="12"/>
  <c r="AS3011" i="12" s="1"/>
  <c r="AY3011" i="12" s="1"/>
  <c r="AJ1234" i="12"/>
  <c r="AR1234" i="12" s="1"/>
  <c r="AX1234" i="12" s="1"/>
  <c r="AJ1691" i="12"/>
  <c r="AR1691" i="12" s="1"/>
  <c r="AX1691" i="12" s="1"/>
  <c r="AK2739" i="12"/>
  <c r="AS2739" i="12" s="1"/>
  <c r="AY2739" i="12" s="1"/>
  <c r="AJ196" i="12"/>
  <c r="AR196" i="12" s="1"/>
  <c r="AX196" i="12" s="1"/>
  <c r="AK448" i="12"/>
  <c r="AS448" i="12" s="1"/>
  <c r="AY448" i="12" s="1"/>
  <c r="AK691" i="12"/>
  <c r="AS691" i="12" s="1"/>
  <c r="AY691" i="12" s="1"/>
  <c r="AK1242" i="12"/>
  <c r="AS1242" i="12" s="1"/>
  <c r="AY1242" i="12" s="1"/>
  <c r="AI155" i="12"/>
  <c r="AM155" i="12" s="1"/>
  <c r="AQ155" i="12" s="1"/>
  <c r="AW155" i="12" s="1"/>
  <c r="AK604" i="12"/>
  <c r="AS604" i="12" s="1"/>
  <c r="AY604" i="12" s="1"/>
  <c r="AK2009" i="12"/>
  <c r="AS2009" i="12" s="1"/>
  <c r="AY2009" i="12" s="1"/>
  <c r="AJ944" i="12"/>
  <c r="AR944" i="12" s="1"/>
  <c r="AX944" i="12" s="1"/>
  <c r="AK669" i="12"/>
  <c r="AS669" i="12" s="1"/>
  <c r="AY669" i="12" s="1"/>
  <c r="AJ570" i="12"/>
  <c r="AR570" i="12" s="1"/>
  <c r="AX570" i="12" s="1"/>
  <c r="AK732" i="12"/>
  <c r="AS732" i="12" s="1"/>
  <c r="AY732" i="12" s="1"/>
  <c r="AI1274" i="12"/>
  <c r="AM1274" i="12" s="1"/>
  <c r="AQ1274" i="12" s="1"/>
  <c r="AW1274" i="12" s="1"/>
  <c r="AJ1704" i="12"/>
  <c r="AR1704" i="12" s="1"/>
  <c r="AX1704" i="12" s="1"/>
  <c r="AI2143" i="12"/>
  <c r="AM2143" i="12" s="1"/>
  <c r="AQ2143" i="12" s="1"/>
  <c r="AW2143" i="12" s="1"/>
  <c r="AJ2979" i="12"/>
  <c r="AR2979" i="12" s="1"/>
  <c r="AX2979" i="12" s="1"/>
  <c r="AK1230" i="12"/>
  <c r="AS1230" i="12" s="1"/>
  <c r="AY1230" i="12" s="1"/>
  <c r="AK1704" i="12"/>
  <c r="AS1704" i="12" s="1"/>
  <c r="AY1704" i="12" s="1"/>
  <c r="AK2000" i="12"/>
  <c r="AS2000" i="12" s="1"/>
  <c r="AY2000" i="12" s="1"/>
  <c r="AI2315" i="12"/>
  <c r="AM2315" i="12" s="1"/>
  <c r="AQ2315" i="12" s="1"/>
  <c r="AW2315" i="12" s="1"/>
  <c r="AI2820" i="12"/>
  <c r="AM2820" i="12" s="1"/>
  <c r="AQ2820" i="12" s="1"/>
  <c r="AW2820" i="12" s="1"/>
  <c r="AK1519" i="12"/>
  <c r="AS1519" i="12" s="1"/>
  <c r="AY1519" i="12" s="1"/>
  <c r="AK2197" i="12"/>
  <c r="AS2197" i="12" s="1"/>
  <c r="AY2197" i="12" s="1"/>
  <c r="AK317" i="12"/>
  <c r="AS317" i="12" s="1"/>
  <c r="AY317" i="12" s="1"/>
  <c r="AJ861" i="12"/>
  <c r="AR861" i="12" s="1"/>
  <c r="AX861" i="12" s="1"/>
  <c r="AJ2122" i="12"/>
  <c r="AR2122" i="12" s="1"/>
  <c r="AX2122" i="12" s="1"/>
  <c r="AK85" i="12"/>
  <c r="AS85" i="12" s="1"/>
  <c r="AY85" i="12" s="1"/>
  <c r="AK588" i="12"/>
  <c r="AS588" i="12" s="1"/>
  <c r="AY588" i="12" s="1"/>
  <c r="AI564" i="12"/>
  <c r="AM564" i="12" s="1"/>
  <c r="AQ564" i="12" s="1"/>
  <c r="AW564" i="12" s="1"/>
  <c r="AI380" i="12"/>
  <c r="AM380" i="12" s="1"/>
  <c r="AQ380" i="12" s="1"/>
  <c r="AW380" i="12" s="1"/>
  <c r="AK833" i="12"/>
  <c r="AS833" i="12" s="1"/>
  <c r="AY833" i="12" s="1"/>
  <c r="AI1720" i="12"/>
  <c r="AM1720" i="12" s="1"/>
  <c r="AQ1720" i="12" s="1"/>
  <c r="AW1720" i="12" s="1"/>
  <c r="AK2773" i="12"/>
  <c r="AS2773" i="12" s="1"/>
  <c r="AY2773" i="12" s="1"/>
  <c r="AJ517" i="12"/>
  <c r="AR517" i="12" s="1"/>
  <c r="AX517" i="12" s="1"/>
  <c r="AI1224" i="12"/>
  <c r="AM1224" i="12" s="1"/>
  <c r="AQ1224" i="12" s="1"/>
  <c r="AW1224" i="12" s="1"/>
  <c r="AK1590" i="12"/>
  <c r="AS1590" i="12" s="1"/>
  <c r="AY1590" i="12" s="1"/>
  <c r="AK391" i="12"/>
  <c r="AS391" i="12" s="1"/>
  <c r="AY391" i="12" s="1"/>
  <c r="AJ1074" i="12"/>
  <c r="AR1074" i="12" s="1"/>
  <c r="AX1074" i="12" s="1"/>
  <c r="AJ369" i="12"/>
  <c r="AR369" i="12" s="1"/>
  <c r="AX369" i="12" s="1"/>
  <c r="AK1293" i="12"/>
  <c r="AS1293" i="12" s="1"/>
  <c r="AY1293" i="12" s="1"/>
  <c r="AK107" i="12"/>
  <c r="AS107" i="12" s="1"/>
  <c r="AY107" i="12" s="1"/>
  <c r="AK411" i="12"/>
  <c r="AS411" i="12" s="1"/>
  <c r="AY411" i="12" s="1"/>
  <c r="AI560" i="12"/>
  <c r="AM560" i="12" s="1"/>
  <c r="AQ560" i="12" s="1"/>
  <c r="AW560" i="12" s="1"/>
  <c r="AI934" i="12"/>
  <c r="AM934" i="12" s="1"/>
  <c r="AQ934" i="12" s="1"/>
  <c r="AW934" i="12" s="1"/>
  <c r="AJ1231" i="12"/>
  <c r="AR1231" i="12" s="1"/>
  <c r="AX1231" i="12" s="1"/>
  <c r="AK1368" i="12"/>
  <c r="AS1368" i="12" s="1"/>
  <c r="AY1368" i="12" s="1"/>
  <c r="AJ1591" i="12"/>
  <c r="AR1591" i="12" s="1"/>
  <c r="AX1591" i="12" s="1"/>
  <c r="AK1752" i="12"/>
  <c r="AS1752" i="12" s="1"/>
  <c r="AY1752" i="12" s="1"/>
  <c r="AJ1891" i="12"/>
  <c r="AR1891" i="12" s="1"/>
  <c r="AX1891" i="12" s="1"/>
  <c r="AJ2018" i="12"/>
  <c r="AR2018" i="12" s="1"/>
  <c r="AX2018" i="12" s="1"/>
  <c r="AJ2186" i="12"/>
  <c r="AR2186" i="12" s="1"/>
  <c r="AX2186" i="12" s="1"/>
  <c r="AJ2448" i="12"/>
  <c r="AR2448" i="12" s="1"/>
  <c r="AX2448" i="12" s="1"/>
  <c r="AJ2799" i="12"/>
  <c r="AR2799" i="12" s="1"/>
  <c r="AX2799" i="12" s="1"/>
  <c r="AI2975" i="12"/>
  <c r="AM2975" i="12" s="1"/>
  <c r="AQ2975" i="12" s="1"/>
  <c r="AW2975" i="12" s="1"/>
  <c r="AI514" i="12"/>
  <c r="AM514" i="12" s="1"/>
  <c r="AQ514" i="12" s="1"/>
  <c r="AW514" i="12" s="1"/>
  <c r="AK924" i="12"/>
  <c r="AS924" i="12" s="1"/>
  <c r="AY924" i="12" s="1"/>
  <c r="AK1190" i="12"/>
  <c r="AS1190" i="12" s="1"/>
  <c r="AY1190" i="12" s="1"/>
  <c r="AK1362" i="12"/>
  <c r="AS1362" i="12" s="1"/>
  <c r="AY1362" i="12" s="1"/>
  <c r="AJ1646" i="12"/>
  <c r="AR1646" i="12" s="1"/>
  <c r="AX1646" i="12" s="1"/>
  <c r="AJ1790" i="12"/>
  <c r="AR1790" i="12" s="1"/>
  <c r="AX1790" i="12" s="1"/>
  <c r="AI2010" i="12"/>
  <c r="AM2010" i="12" s="1"/>
  <c r="AQ2010" i="12" s="1"/>
  <c r="AW2010" i="12" s="1"/>
  <c r="AJ2258" i="12"/>
  <c r="AR2258" i="12" s="1"/>
  <c r="AX2258" i="12" s="1"/>
  <c r="AI2720" i="12"/>
  <c r="AM2720" i="12" s="1"/>
  <c r="AQ2720" i="12" s="1"/>
  <c r="AW2720" i="12" s="1"/>
  <c r="AK2927" i="12"/>
  <c r="AS2927" i="12" s="1"/>
  <c r="AY2927" i="12" s="1"/>
  <c r="AJ1350" i="12"/>
  <c r="AR1350" i="12" s="1"/>
  <c r="AX1350" i="12" s="1"/>
  <c r="AJ1697" i="12"/>
  <c r="AR1697" i="12" s="1"/>
  <c r="AX1697" i="12" s="1"/>
  <c r="AI2073" i="12"/>
  <c r="AM2073" i="12" s="1"/>
  <c r="AQ2073" i="12" s="1"/>
  <c r="AW2073" i="12" s="1"/>
  <c r="AI392" i="12"/>
  <c r="AM392" i="12" s="1"/>
  <c r="AQ392" i="12" s="1"/>
  <c r="AW392" i="12" s="1"/>
  <c r="AJ903" i="12"/>
  <c r="AR903" i="12" s="1"/>
  <c r="AX903" i="12" s="1"/>
  <c r="AJ1282" i="12"/>
  <c r="AR1282" i="12" s="1"/>
  <c r="AX1282" i="12" s="1"/>
  <c r="AK2479" i="12"/>
  <c r="AS2479" i="12" s="1"/>
  <c r="AY2479" i="12" s="1"/>
  <c r="AK2974" i="12"/>
  <c r="AS2974" i="12" s="1"/>
  <c r="AY2974" i="12" s="1"/>
  <c r="AJ1653" i="12"/>
  <c r="AR1653" i="12" s="1"/>
  <c r="AX1653" i="12" s="1"/>
  <c r="AK452" i="12"/>
  <c r="AS452" i="12" s="1"/>
  <c r="AY452" i="12" s="1"/>
  <c r="AK1146" i="12"/>
  <c r="AS1146" i="12" s="1"/>
  <c r="AY1146" i="12" s="1"/>
  <c r="AI2170" i="12"/>
  <c r="AM2170" i="12" s="1"/>
  <c r="AQ2170" i="12" s="1"/>
  <c r="AW2170" i="12" s="1"/>
  <c r="AI1649" i="12"/>
  <c r="AM1649" i="12" s="1"/>
  <c r="AQ1649" i="12" s="1"/>
  <c r="AW1649" i="12" s="1"/>
  <c r="AJ350" i="12"/>
  <c r="AR350" i="12" s="1"/>
  <c r="AX350" i="12" s="1"/>
  <c r="AI25" i="12"/>
  <c r="AM25" i="12" s="1"/>
  <c r="AQ25" i="12" s="1"/>
  <c r="AW25" i="12" s="1"/>
  <c r="AJ2832" i="12"/>
  <c r="AR2832" i="12" s="1"/>
  <c r="AX2832" i="12" s="1"/>
  <c r="AJ2096" i="12"/>
  <c r="AR2096" i="12" s="1"/>
  <c r="AX2096" i="12" s="1"/>
  <c r="AK1349" i="12"/>
  <c r="AS1349" i="12" s="1"/>
  <c r="AY1349" i="12" s="1"/>
  <c r="AI703" i="12"/>
  <c r="AM703" i="12" s="1"/>
  <c r="AQ703" i="12" s="1"/>
  <c r="AW703" i="12" s="1"/>
  <c r="AI1325" i="12"/>
  <c r="AM1325" i="12" s="1"/>
  <c r="AQ1325" i="12" s="1"/>
  <c r="AW1325" i="12" s="1"/>
  <c r="AK1308" i="12"/>
  <c r="AS1308" i="12" s="1"/>
  <c r="AY1308" i="12" s="1"/>
  <c r="AI533" i="12"/>
  <c r="AM533" i="12" s="1"/>
  <c r="AQ533" i="12" s="1"/>
  <c r="AW533" i="12" s="1"/>
  <c r="AJ327" i="12"/>
  <c r="AR327" i="12" s="1"/>
  <c r="AX327" i="12" s="1"/>
  <c r="AJ784" i="12"/>
  <c r="AR784" i="12" s="1"/>
  <c r="AX784" i="12" s="1"/>
  <c r="AI1091" i="12"/>
  <c r="AM1091" i="12" s="1"/>
  <c r="AQ1091" i="12" s="1"/>
  <c r="AW1091" i="12" s="1"/>
  <c r="AI1970" i="12"/>
  <c r="AM1970" i="12" s="1"/>
  <c r="AQ1970" i="12" s="1"/>
  <c r="AW1970" i="12" s="1"/>
  <c r="AI2781" i="12"/>
  <c r="AM2781" i="12" s="1"/>
  <c r="AQ2781" i="12" s="1"/>
  <c r="AW2781" i="12" s="1"/>
  <c r="AK2684" i="12"/>
  <c r="AS2684" i="12" s="1"/>
  <c r="AY2684" i="12" s="1"/>
  <c r="AJ1091" i="12"/>
  <c r="AR1091" i="12" s="1"/>
  <c r="AX1091" i="12" s="1"/>
  <c r="AJ135" i="12"/>
  <c r="AR135" i="12" s="1"/>
  <c r="AX135" i="12" s="1"/>
  <c r="AJ384" i="12"/>
  <c r="AR384" i="12" s="1"/>
  <c r="AX384" i="12" s="1"/>
  <c r="AJ1385" i="12"/>
  <c r="AR1385" i="12" s="1"/>
  <c r="AX1385" i="12" s="1"/>
  <c r="AK552" i="12"/>
  <c r="AS552" i="12" s="1"/>
  <c r="AY552" i="12" s="1"/>
  <c r="AK2803" i="12"/>
  <c r="AS2803" i="12" s="1"/>
  <c r="AY2803" i="12" s="1"/>
  <c r="AJ2462" i="12"/>
  <c r="AR2462" i="12" s="1"/>
  <c r="AX2462" i="12" s="1"/>
  <c r="AI1443" i="12"/>
  <c r="AM1443" i="12" s="1"/>
  <c r="AQ1443" i="12" s="1"/>
  <c r="AW1443" i="12" s="1"/>
  <c r="AI2470" i="12"/>
  <c r="AM2470" i="12" s="1"/>
  <c r="AQ2470" i="12" s="1"/>
  <c r="AW2470" i="12" s="1"/>
  <c r="AJ700" i="12"/>
  <c r="AR700" i="12" s="1"/>
  <c r="AX700" i="12" s="1"/>
  <c r="AK1255" i="12"/>
  <c r="AS1255" i="12" s="1"/>
  <c r="AY1255" i="12" s="1"/>
  <c r="AK1733" i="12"/>
  <c r="AS1733" i="12" s="1"/>
  <c r="AY1733" i="12" s="1"/>
  <c r="AJ2155" i="12"/>
  <c r="AR2155" i="12" s="1"/>
  <c r="AX2155" i="12" s="1"/>
  <c r="AK2821" i="12"/>
  <c r="AS2821" i="12" s="1"/>
  <c r="AY2821" i="12" s="1"/>
  <c r="AJ152" i="12"/>
  <c r="AR152" i="12" s="1"/>
  <c r="AX152" i="12" s="1"/>
  <c r="AJ430" i="12"/>
  <c r="AR430" i="12" s="1"/>
  <c r="AX430" i="12" s="1"/>
  <c r="AK1609" i="12"/>
  <c r="AS1609" i="12" s="1"/>
  <c r="AY1609" i="12" s="1"/>
  <c r="AI2476" i="12"/>
  <c r="AM2476" i="12" s="1"/>
  <c r="AQ2476" i="12" s="1"/>
  <c r="AW2476" i="12" s="1"/>
  <c r="AI1235" i="12"/>
  <c r="AM1235" i="12" s="1"/>
  <c r="AQ1235" i="12" s="1"/>
  <c r="AW1235" i="12" s="1"/>
  <c r="AI1595" i="12"/>
  <c r="AM1595" i="12" s="1"/>
  <c r="AQ1595" i="12" s="1"/>
  <c r="AW1595" i="12" s="1"/>
  <c r="AI1856" i="12"/>
  <c r="AM1856" i="12" s="1"/>
  <c r="AQ1856" i="12" s="1"/>
  <c r="AW1856" i="12" s="1"/>
  <c r="AI2296" i="12"/>
  <c r="AM2296" i="12" s="1"/>
  <c r="AQ2296" i="12" s="1"/>
  <c r="AW2296" i="12" s="1"/>
  <c r="AI2817" i="12"/>
  <c r="AM2817" i="12" s="1"/>
  <c r="AQ2817" i="12" s="1"/>
  <c r="AW2817" i="12" s="1"/>
  <c r="AK538" i="12"/>
  <c r="AS538" i="12" s="1"/>
  <c r="AY538" i="12" s="1"/>
  <c r="AK1403" i="12"/>
  <c r="AS1403" i="12" s="1"/>
  <c r="AY1403" i="12" s="1"/>
  <c r="AJ1940" i="12"/>
  <c r="AR1940" i="12" s="1"/>
  <c r="AX1940" i="12" s="1"/>
  <c r="AK2738" i="12"/>
  <c r="AS2738" i="12" s="1"/>
  <c r="AY2738" i="12" s="1"/>
  <c r="AI160" i="12"/>
  <c r="AM160" i="12" s="1"/>
  <c r="AQ160" i="12" s="1"/>
  <c r="AW160" i="12" s="1"/>
  <c r="AK449" i="12"/>
  <c r="AS449" i="12" s="1"/>
  <c r="AY449" i="12" s="1"/>
  <c r="AK692" i="12"/>
  <c r="AS692" i="12" s="1"/>
  <c r="AY692" i="12" s="1"/>
  <c r="AK934" i="12"/>
  <c r="AS934" i="12" s="1"/>
  <c r="AY934" i="12" s="1"/>
  <c r="AI100" i="12"/>
  <c r="AM100" i="12" s="1"/>
  <c r="AQ100" i="12" s="1"/>
  <c r="AW100" i="12" s="1"/>
  <c r="AJ534" i="12"/>
  <c r="AR534" i="12" s="1"/>
  <c r="AX534" i="12" s="1"/>
  <c r="AK1330" i="12"/>
  <c r="AS1330" i="12" s="1"/>
  <c r="AY1330" i="12" s="1"/>
  <c r="AK2010" i="12"/>
  <c r="AS2010" i="12" s="1"/>
  <c r="AY2010" i="12" s="1"/>
  <c r="AJ2859" i="12"/>
  <c r="AR2859" i="12" s="1"/>
  <c r="AX2859" i="12" s="1"/>
  <c r="AJ318" i="12"/>
  <c r="AR318" i="12" s="1"/>
  <c r="AX318" i="12" s="1"/>
  <c r="AI90" i="12"/>
  <c r="AM90" i="12" s="1"/>
  <c r="AQ90" i="12" s="1"/>
  <c r="AW90" i="12" s="1"/>
  <c r="AK914" i="12"/>
  <c r="AS914" i="12" s="1"/>
  <c r="AY914" i="12" s="1"/>
  <c r="AJ453" i="12"/>
  <c r="AR453" i="12" s="1"/>
  <c r="AX453" i="12" s="1"/>
  <c r="AI1004" i="12"/>
  <c r="AM1004" i="12" s="1"/>
  <c r="AQ1004" i="12" s="1"/>
  <c r="AW1004" i="12" s="1"/>
  <c r="AJ1362" i="12"/>
  <c r="AR1362" i="12" s="1"/>
  <c r="AX1362" i="12" s="1"/>
  <c r="AJ1609" i="12"/>
  <c r="AR1609" i="12" s="1"/>
  <c r="AX1609" i="12" s="1"/>
  <c r="AK1896" i="12"/>
  <c r="AS1896" i="12" s="1"/>
  <c r="AY1896" i="12" s="1"/>
  <c r="AJ2218" i="12"/>
  <c r="AR2218" i="12" s="1"/>
  <c r="AX2218" i="12" s="1"/>
  <c r="AJ2910" i="12"/>
  <c r="AR2910" i="12" s="1"/>
  <c r="AX2910" i="12" s="1"/>
  <c r="AJ609" i="12"/>
  <c r="AR609" i="12" s="1"/>
  <c r="AX609" i="12" s="1"/>
  <c r="AK1322" i="12"/>
  <c r="AS1322" i="12" s="1"/>
  <c r="AY1322" i="12" s="1"/>
  <c r="AK1705" i="12"/>
  <c r="AS1705" i="12" s="1"/>
  <c r="AY1705" i="12" s="1"/>
  <c r="AK1915" i="12"/>
  <c r="AS1915" i="12" s="1"/>
  <c r="AY1915" i="12" s="1"/>
  <c r="AI2194" i="12"/>
  <c r="AM2194" i="12" s="1"/>
  <c r="AQ2194" i="12" s="1"/>
  <c r="AW2194" i="12" s="1"/>
  <c r="AJ2480" i="12"/>
  <c r="AR2480" i="12" s="1"/>
  <c r="AX2480" i="12" s="1"/>
  <c r="AI2936" i="12"/>
  <c r="AM2936" i="12" s="1"/>
  <c r="AQ2936" i="12" s="1"/>
  <c r="AW2936" i="12" s="1"/>
  <c r="AK1520" i="12"/>
  <c r="AS1520" i="12" s="1"/>
  <c r="AY1520" i="12" s="1"/>
  <c r="AJ1812" i="12"/>
  <c r="AR1812" i="12" s="1"/>
  <c r="AX1812" i="12" s="1"/>
  <c r="AK2198" i="12"/>
  <c r="AS2198" i="12" s="1"/>
  <c r="AY2198" i="12" s="1"/>
  <c r="AI2949" i="12"/>
  <c r="AM2949" i="12" s="1"/>
  <c r="AQ2949" i="12" s="1"/>
  <c r="AW2949" i="12" s="1"/>
  <c r="AI927" i="12"/>
  <c r="AM927" i="12" s="1"/>
  <c r="AQ927" i="12" s="1"/>
  <c r="AW927" i="12" s="1"/>
  <c r="AI589" i="12"/>
  <c r="AM589" i="12" s="1"/>
  <c r="AQ589" i="12" s="1"/>
  <c r="AW589" i="12" s="1"/>
  <c r="AI685" i="12"/>
  <c r="AM685" i="12" s="1"/>
  <c r="AQ685" i="12" s="1"/>
  <c r="AW685" i="12" s="1"/>
  <c r="AK744" i="12"/>
  <c r="AS744" i="12" s="1"/>
  <c r="AY744" i="12" s="1"/>
  <c r="AI578" i="12"/>
  <c r="AM578" i="12" s="1"/>
  <c r="AQ578" i="12" s="1"/>
  <c r="AW578" i="12" s="1"/>
  <c r="AI479" i="12"/>
  <c r="AM479" i="12" s="1"/>
  <c r="AQ479" i="12" s="1"/>
  <c r="AW479" i="12" s="1"/>
  <c r="AK1053" i="12"/>
  <c r="AS1053" i="12" s="1"/>
  <c r="AY1053" i="12" s="1"/>
  <c r="AK1554" i="12"/>
  <c r="AS1554" i="12" s="1"/>
  <c r="AY1554" i="12" s="1"/>
  <c r="AJ1915" i="12"/>
  <c r="AR1915" i="12" s="1"/>
  <c r="AX1915" i="12" s="1"/>
  <c r="AI2258" i="12"/>
  <c r="AM2258" i="12" s="1"/>
  <c r="AQ2258" i="12" s="1"/>
  <c r="AW2258" i="12" s="1"/>
  <c r="AK2859" i="12"/>
  <c r="AS2859" i="12" s="1"/>
  <c r="AY2859" i="12" s="1"/>
  <c r="AJ518" i="12"/>
  <c r="AR518" i="12" s="1"/>
  <c r="AX518" i="12" s="1"/>
  <c r="AI1223" i="12"/>
  <c r="AM1223" i="12" s="1"/>
  <c r="AQ1223" i="12" s="1"/>
  <c r="AW1223" i="12" s="1"/>
  <c r="AK1591" i="12"/>
  <c r="AS1591" i="12" s="1"/>
  <c r="AY1591" i="12" s="1"/>
  <c r="AI312" i="12"/>
  <c r="AM312" i="12" s="1"/>
  <c r="AQ312" i="12" s="1"/>
  <c r="AW312" i="12" s="1"/>
  <c r="AK681" i="12"/>
  <c r="AS681" i="12" s="1"/>
  <c r="AY681" i="12" s="1"/>
  <c r="AK2642" i="12"/>
  <c r="AS2642" i="12" s="1"/>
  <c r="AY2642" i="12" s="1"/>
  <c r="AK2674" i="12"/>
  <c r="AS2674" i="12" s="1"/>
  <c r="AY2674" i="12" s="1"/>
  <c r="AI1263" i="12"/>
  <c r="AM1263" i="12" s="1"/>
  <c r="AQ1263" i="12" s="1"/>
  <c r="AW1263" i="12" s="1"/>
  <c r="AJ155" i="12"/>
  <c r="AR155" i="12" s="1"/>
  <c r="AX155" i="12" s="1"/>
  <c r="AJ433" i="12"/>
  <c r="AR433" i="12" s="1"/>
  <c r="AX433" i="12" s="1"/>
  <c r="AI608" i="12"/>
  <c r="AM608" i="12" s="1"/>
  <c r="AQ608" i="12" s="1"/>
  <c r="AW608" i="12" s="1"/>
  <c r="AJ1106" i="12"/>
  <c r="AR1106" i="12" s="1"/>
  <c r="AX1106" i="12" s="1"/>
  <c r="AI1242" i="12"/>
  <c r="AM1242" i="12" s="1"/>
  <c r="AQ1242" i="12" s="1"/>
  <c r="AW1242" i="12" s="1"/>
  <c r="AI1519" i="12"/>
  <c r="AM1519" i="12" s="1"/>
  <c r="AQ1519" i="12" s="1"/>
  <c r="AW1519" i="12" s="1"/>
  <c r="AK1708" i="12"/>
  <c r="AS1708" i="12" s="1"/>
  <c r="AY1708" i="12" s="1"/>
  <c r="AI1909" i="12"/>
  <c r="AM1909" i="12" s="1"/>
  <c r="AQ1909" i="12" s="1"/>
  <c r="AW1909" i="12" s="1"/>
  <c r="AK2170" i="12"/>
  <c r="AS2170" i="12" s="1"/>
  <c r="AY2170" i="12" s="1"/>
  <c r="AK2757" i="12"/>
  <c r="AS2757" i="12" s="1"/>
  <c r="AY2757" i="12" s="1"/>
  <c r="AK2883" i="12"/>
  <c r="AS2883" i="12" s="1"/>
  <c r="AY2883" i="12" s="1"/>
  <c r="AI537" i="12"/>
  <c r="AM537" i="12" s="1"/>
  <c r="AQ537" i="12" s="1"/>
  <c r="AW537" i="12" s="1"/>
  <c r="AI807" i="12"/>
  <c r="AM807" i="12" s="1"/>
  <c r="AQ807" i="12" s="1"/>
  <c r="AW807" i="12" s="1"/>
  <c r="AI1181" i="12"/>
  <c r="AM1181" i="12" s="1"/>
  <c r="AQ1181" i="12" s="1"/>
  <c r="AW1181" i="12" s="1"/>
  <c r="AJ1544" i="12"/>
  <c r="AR1544" i="12" s="1"/>
  <c r="AX1544" i="12" s="1"/>
  <c r="AJ1909" i="12"/>
  <c r="AR1909" i="12" s="1"/>
  <c r="AX1909" i="12" s="1"/>
  <c r="AJ2197" i="12"/>
  <c r="AR2197" i="12" s="1"/>
  <c r="AX2197" i="12" s="1"/>
  <c r="AK2753" i="12"/>
  <c r="AS2753" i="12" s="1"/>
  <c r="AY2753" i="12" s="1"/>
  <c r="AJ3053" i="12"/>
  <c r="AR3053" i="12" s="1"/>
  <c r="AX3053" i="12" s="1"/>
  <c r="AI1534" i="12"/>
  <c r="AM1534" i="12" s="1"/>
  <c r="AQ1534" i="12" s="1"/>
  <c r="AW1534" i="12" s="1"/>
  <c r="AK2048" i="12"/>
  <c r="AS2048" i="12" s="1"/>
  <c r="AY2048" i="12" s="1"/>
  <c r="AK976" i="12"/>
  <c r="AS976" i="12" s="1"/>
  <c r="AY976" i="12" s="1"/>
  <c r="AJ904" i="12"/>
  <c r="AR904" i="12" s="1"/>
  <c r="AX904" i="12" s="1"/>
  <c r="AJ1046" i="12"/>
  <c r="AR1046" i="12" s="1"/>
  <c r="AX1046" i="12" s="1"/>
  <c r="AJ2140" i="12"/>
  <c r="AR2140" i="12" s="1"/>
  <c r="AX2140" i="12" s="1"/>
  <c r="AK2480" i="12"/>
  <c r="AS2480" i="12" s="1"/>
  <c r="AY2480" i="12" s="1"/>
  <c r="AK2975" i="12"/>
  <c r="AS2975" i="12" s="1"/>
  <c r="AY2975" i="12" s="1"/>
  <c r="AK1239" i="12"/>
  <c r="AS1239" i="12" s="1"/>
  <c r="AY1239" i="12" s="1"/>
  <c r="AJ1654" i="12"/>
  <c r="AR1654" i="12" s="1"/>
  <c r="AX1654" i="12" s="1"/>
  <c r="AK1993" i="12"/>
  <c r="AS1993" i="12" s="1"/>
  <c r="AY1993" i="12" s="1"/>
  <c r="AJ2296" i="12"/>
  <c r="AR2296" i="12" s="1"/>
  <c r="AX2296" i="12" s="1"/>
  <c r="AJ2931" i="12"/>
  <c r="AR2931" i="12" s="1"/>
  <c r="AX2931" i="12" s="1"/>
  <c r="AK189" i="12"/>
  <c r="AS189" i="12" s="1"/>
  <c r="AY189" i="12" s="1"/>
  <c r="AI655" i="12"/>
  <c r="AM655" i="12" s="1"/>
  <c r="AQ655" i="12" s="1"/>
  <c r="AW655" i="12" s="1"/>
  <c r="AJ1583" i="12"/>
  <c r="AR1583" i="12" s="1"/>
  <c r="AX1583" i="12" s="1"/>
  <c r="AI2227" i="12"/>
  <c r="AM2227" i="12" s="1"/>
  <c r="AQ2227" i="12" s="1"/>
  <c r="AW2227" i="12" s="1"/>
  <c r="AJ1289" i="12"/>
  <c r="AR1289" i="12" s="1"/>
  <c r="AX1289" i="12" s="1"/>
  <c r="AI1692" i="12"/>
  <c r="AM1692" i="12" s="1"/>
  <c r="AQ1692" i="12" s="1"/>
  <c r="AW1692" i="12" s="1"/>
  <c r="AK1997" i="12"/>
  <c r="AS1997" i="12" s="1"/>
  <c r="AY1997" i="12" s="1"/>
  <c r="AJ2409" i="12"/>
  <c r="AR2409" i="12" s="1"/>
  <c r="AX2409" i="12" s="1"/>
  <c r="AJ2936" i="12"/>
  <c r="AR2936" i="12" s="1"/>
  <c r="AX2936" i="12" s="1"/>
  <c r="AJ1137" i="12"/>
  <c r="AR1137" i="12" s="1"/>
  <c r="AX1137" i="12" s="1"/>
  <c r="AK1455" i="12"/>
  <c r="AS1455" i="12" s="1"/>
  <c r="AY1455" i="12" s="1"/>
  <c r="AI1777" i="12"/>
  <c r="AM1777" i="12" s="1"/>
  <c r="AQ1777" i="12" s="1"/>
  <c r="AW1777" i="12" s="1"/>
  <c r="AJ2363" i="12"/>
  <c r="AR2363" i="12" s="1"/>
  <c r="AX2363" i="12" s="1"/>
  <c r="AK2902" i="12"/>
  <c r="AS2902" i="12" s="1"/>
  <c r="AY2902" i="12" s="1"/>
  <c r="AJ266" i="12"/>
  <c r="AR266" i="12" s="1"/>
  <c r="AX266" i="12" s="1"/>
  <c r="AJ514" i="12"/>
  <c r="AR514" i="12" s="1"/>
  <c r="AX514" i="12" s="1"/>
  <c r="AK711" i="12"/>
  <c r="AS711" i="12" s="1"/>
  <c r="AY711" i="12" s="1"/>
  <c r="AJ1309" i="12"/>
  <c r="AR1309" i="12" s="1"/>
  <c r="AX1309" i="12" s="1"/>
  <c r="AJ59" i="12"/>
  <c r="AR59" i="12" s="1"/>
  <c r="AX59" i="12" s="1"/>
  <c r="AI529" i="12"/>
  <c r="AM529" i="12" s="1"/>
  <c r="AQ529" i="12" s="1"/>
  <c r="AW529" i="12" s="1"/>
  <c r="AJ1368" i="12"/>
  <c r="AR1368" i="12" s="1"/>
  <c r="AX1368" i="12" s="1"/>
  <c r="AI1839" i="12"/>
  <c r="AM1839" i="12" s="1"/>
  <c r="AQ1839" i="12" s="1"/>
  <c r="AW1839" i="12" s="1"/>
  <c r="AJ2838" i="12"/>
  <c r="AR2838" i="12" s="1"/>
  <c r="AX2838" i="12" s="1"/>
  <c r="AI1864" i="12"/>
  <c r="AM1864" i="12" s="1"/>
  <c r="AQ1864" i="12" s="1"/>
  <c r="AW1864" i="12" s="1"/>
  <c r="AJ2089" i="12"/>
  <c r="AR2089" i="12" s="1"/>
  <c r="AX2089" i="12" s="1"/>
  <c r="AJ2358" i="12"/>
  <c r="AR2358" i="12" s="1"/>
  <c r="AX2358" i="12" s="1"/>
  <c r="AK2788" i="12"/>
  <c r="AS2788" i="12" s="1"/>
  <c r="AY2788" i="12" s="1"/>
  <c r="AI3012" i="12"/>
  <c r="AM3012" i="12" s="1"/>
  <c r="AQ3012" i="12" s="1"/>
  <c r="AW3012" i="12" s="1"/>
  <c r="AI605" i="12"/>
  <c r="AM605" i="12" s="1"/>
  <c r="AQ605" i="12" s="1"/>
  <c r="AW605" i="12" s="1"/>
  <c r="AI1182" i="12"/>
  <c r="AM1182" i="12" s="1"/>
  <c r="AQ1182" i="12" s="1"/>
  <c r="AW1182" i="12" s="1"/>
  <c r="AI1495" i="12"/>
  <c r="AM1495" i="12" s="1"/>
  <c r="AQ1495" i="12" s="1"/>
  <c r="AW1495" i="12" s="1"/>
  <c r="AJ1910" i="12"/>
  <c r="AR1910" i="12" s="1"/>
  <c r="AX1910" i="12" s="1"/>
  <c r="AJ2198" i="12"/>
  <c r="AR2198" i="12" s="1"/>
  <c r="AX2198" i="12" s="1"/>
  <c r="AK2754" i="12"/>
  <c r="AS2754" i="12" s="1"/>
  <c r="AY2754" i="12" s="1"/>
  <c r="AJ1330" i="12"/>
  <c r="AR1330" i="12" s="1"/>
  <c r="AX1330" i="12" s="1"/>
  <c r="AJ1767" i="12"/>
  <c r="AR1767" i="12" s="1"/>
  <c r="AX1767" i="12" s="1"/>
  <c r="AK977" i="12"/>
  <c r="AS977" i="12" s="1"/>
  <c r="AY977" i="12" s="1"/>
  <c r="AK311" i="12"/>
  <c r="AS311" i="12" s="1"/>
  <c r="AY311" i="12" s="1"/>
  <c r="AI1208" i="12"/>
  <c r="AM1208" i="12" s="1"/>
  <c r="AQ1208" i="12" s="1"/>
  <c r="AW1208" i="12" s="1"/>
  <c r="AJ380" i="12"/>
  <c r="AR380" i="12" s="1"/>
  <c r="AX380" i="12" s="1"/>
  <c r="AI2021" i="12"/>
  <c r="AM2021" i="12" s="1"/>
  <c r="AQ2021" i="12" s="1"/>
  <c r="AW2021" i="12" s="1"/>
  <c r="AK429" i="12"/>
  <c r="AS429" i="12" s="1"/>
  <c r="AY429" i="12" s="1"/>
  <c r="AI728" i="12"/>
  <c r="AM728" i="12" s="1"/>
  <c r="AQ728" i="12" s="1"/>
  <c r="AW728" i="12" s="1"/>
  <c r="AI2329" i="12"/>
  <c r="AM2329" i="12" s="1"/>
  <c r="AQ2329" i="12" s="1"/>
  <c r="AW2329" i="12" s="1"/>
  <c r="AI1867" i="12"/>
  <c r="AM1867" i="12" s="1"/>
  <c r="AQ1867" i="12" s="1"/>
  <c r="AW1867" i="12" s="1"/>
  <c r="AJ2373" i="12"/>
  <c r="AR2373" i="12" s="1"/>
  <c r="AX2373" i="12" s="1"/>
  <c r="AK2913" i="12"/>
  <c r="AS2913" i="12" s="1"/>
  <c r="AY2913" i="12" s="1"/>
  <c r="AJ2081" i="12"/>
  <c r="AR2081" i="12" s="1"/>
  <c r="AX2081" i="12" s="1"/>
  <c r="AK125" i="12"/>
  <c r="AS125" i="12" s="1"/>
  <c r="AY125" i="12" s="1"/>
  <c r="AI837" i="12"/>
  <c r="AM837" i="12" s="1"/>
  <c r="AQ837" i="12" s="1"/>
  <c r="AW837" i="12" s="1"/>
  <c r="AJ385" i="12"/>
  <c r="AR385" i="12" s="1"/>
  <c r="AX385" i="12" s="1"/>
  <c r="AK577" i="12"/>
  <c r="AS577" i="12" s="1"/>
  <c r="AY577" i="12" s="1"/>
  <c r="AJ1819" i="12"/>
  <c r="AR1819" i="12" s="1"/>
  <c r="AX1819" i="12" s="1"/>
  <c r="AJ2724" i="12"/>
  <c r="AR2724" i="12" s="1"/>
  <c r="AX2724" i="12" s="1"/>
  <c r="AI1487" i="12"/>
  <c r="AM1487" i="12" s="1"/>
  <c r="AQ1487" i="12" s="1"/>
  <c r="AW1487" i="12" s="1"/>
  <c r="AJ551" i="12"/>
  <c r="AR551" i="12" s="1"/>
  <c r="AX551" i="12" s="1"/>
  <c r="AI1230" i="12"/>
  <c r="AM1230" i="12" s="1"/>
  <c r="AQ1230" i="12" s="1"/>
  <c r="AW1230" i="12" s="1"/>
  <c r="AI2088" i="12"/>
  <c r="AM2088" i="12" s="1"/>
  <c r="AQ2088" i="12" s="1"/>
  <c r="AW2088" i="12" s="1"/>
  <c r="AI2909" i="12"/>
  <c r="AM2909" i="12" s="1"/>
  <c r="AQ2909" i="12" s="1"/>
  <c r="AW2909" i="12" s="1"/>
  <c r="AK171" i="12"/>
  <c r="AS171" i="12" s="1"/>
  <c r="AY171" i="12" s="1"/>
  <c r="AJ559" i="12"/>
  <c r="AR559" i="12" s="1"/>
  <c r="AX559" i="12" s="1"/>
  <c r="AJ2130" i="12"/>
  <c r="AR2130" i="12" s="1"/>
  <c r="AX2130" i="12" s="1"/>
  <c r="AI1154" i="12"/>
  <c r="AM1154" i="12" s="1"/>
  <c r="AQ1154" i="12" s="1"/>
  <c r="AW1154" i="12" s="1"/>
  <c r="AK1427" i="12"/>
  <c r="AS1427" i="12" s="1"/>
  <c r="AY1427" i="12" s="1"/>
  <c r="AJ2158" i="12"/>
  <c r="AR2158" i="12" s="1"/>
  <c r="AX2158" i="12" s="1"/>
  <c r="AJ2888" i="12"/>
  <c r="AR2888" i="12" s="1"/>
  <c r="AX2888" i="12" s="1"/>
  <c r="AI1150" i="12"/>
  <c r="AM1150" i="12" s="1"/>
  <c r="AQ1150" i="12" s="1"/>
  <c r="AW1150" i="12" s="1"/>
  <c r="AK1512" i="12"/>
  <c r="AS1512" i="12" s="1"/>
  <c r="AY1512" i="12" s="1"/>
  <c r="AK2158" i="12"/>
  <c r="AS2158" i="12" s="1"/>
  <c r="AY2158" i="12" s="1"/>
  <c r="AJ142" i="12"/>
  <c r="AR142" i="12" s="1"/>
  <c r="AX142" i="12" s="1"/>
  <c r="AK380" i="12"/>
  <c r="AS380" i="12" s="1"/>
  <c r="AY380" i="12" s="1"/>
  <c r="AJ703" i="12"/>
  <c r="AR703" i="12" s="1"/>
  <c r="AX703" i="12" s="1"/>
  <c r="AJ958" i="12"/>
  <c r="AR958" i="12" s="1"/>
  <c r="AX958" i="12" s="1"/>
  <c r="AK64" i="12"/>
  <c r="AS64" i="12" s="1"/>
  <c r="AY64" i="12" s="1"/>
  <c r="AK555" i="12"/>
  <c r="AS555" i="12" s="1"/>
  <c r="AY555" i="12" s="1"/>
  <c r="AJ1728" i="12"/>
  <c r="AR1728" i="12" s="1"/>
  <c r="AX1728" i="12" s="1"/>
  <c r="AJ2816" i="12"/>
  <c r="AR2816" i="12" s="1"/>
  <c r="AX2816" i="12" s="1"/>
  <c r="AK1417" i="12"/>
  <c r="AS1417" i="12" s="1"/>
  <c r="AY1417" i="12" s="1"/>
  <c r="AJ976" i="12"/>
  <c r="AR976" i="12" s="1"/>
  <c r="AX976" i="12" s="1"/>
  <c r="AK344" i="12"/>
  <c r="AS344" i="12" s="1"/>
  <c r="AY344" i="12" s="1"/>
  <c r="AI778" i="12"/>
  <c r="AM778" i="12" s="1"/>
  <c r="AQ778" i="12" s="1"/>
  <c r="AW778" i="12" s="1"/>
  <c r="AK1234" i="12"/>
  <c r="AS1234" i="12" s="1"/>
  <c r="AY1234" i="12" s="1"/>
  <c r="AK1728" i="12"/>
  <c r="AS1728" i="12" s="1"/>
  <c r="AY1728" i="12" s="1"/>
  <c r="AJ2166" i="12"/>
  <c r="AR2166" i="12" s="1"/>
  <c r="AX2166" i="12" s="1"/>
  <c r="AJ2875" i="12"/>
  <c r="AR2875" i="12" s="1"/>
  <c r="AX2875" i="12" s="1"/>
  <c r="AJ541" i="12"/>
  <c r="AR541" i="12" s="1"/>
  <c r="AX541" i="12" s="1"/>
  <c r="AJ1274" i="12"/>
  <c r="AR1274" i="12" s="1"/>
  <c r="AX1274" i="12" s="1"/>
  <c r="AK1649" i="12"/>
  <c r="AS1649" i="12" s="1"/>
  <c r="AY1649" i="12" s="1"/>
  <c r="AJ2114" i="12"/>
  <c r="AR2114" i="12" s="1"/>
  <c r="AX2114" i="12" s="1"/>
  <c r="AK2798" i="12"/>
  <c r="AS2798" i="12" s="1"/>
  <c r="AY2798" i="12" s="1"/>
  <c r="AI3096" i="12"/>
  <c r="AM3096" i="12" s="1"/>
  <c r="AQ3096" i="12" s="1"/>
  <c r="AW3096" i="12" s="1"/>
  <c r="AI1708" i="12"/>
  <c r="AM1708" i="12" s="1"/>
  <c r="AQ1708" i="12" s="1"/>
  <c r="AW1708" i="12" s="1"/>
  <c r="AJ2276" i="12"/>
  <c r="AR2276" i="12" s="1"/>
  <c r="AX2276" i="12" s="1"/>
  <c r="AI2674" i="12"/>
  <c r="AM2674" i="12" s="1"/>
  <c r="AQ2674" i="12" s="1"/>
  <c r="AW2674" i="12" s="1"/>
  <c r="AK564" i="12"/>
  <c r="AS564" i="12" s="1"/>
  <c r="AY564" i="12" s="1"/>
  <c r="AI1632" i="12"/>
  <c r="AM1632" i="12" s="1"/>
  <c r="AQ1632" i="12" s="1"/>
  <c r="AW1632" i="12" s="1"/>
  <c r="AJ1293" i="12"/>
  <c r="AR1293" i="12" s="1"/>
  <c r="AX1293" i="12" s="1"/>
  <c r="AJ331" i="12"/>
  <c r="AR331" i="12" s="1"/>
  <c r="AX331" i="12" s="1"/>
  <c r="AI384" i="12"/>
  <c r="AM384" i="12" s="1"/>
  <c r="AQ384" i="12" s="1"/>
  <c r="AW384" i="12" s="1"/>
  <c r="AK442" i="12"/>
  <c r="AS442" i="12" s="1"/>
  <c r="AY442" i="12" s="1"/>
  <c r="AJ923" i="12"/>
  <c r="AR923" i="12" s="1"/>
  <c r="AX923" i="12" s="1"/>
  <c r="AK1594" i="12"/>
  <c r="AS1594" i="12" s="1"/>
  <c r="AY1594" i="12" s="1"/>
  <c r="AK2189" i="12"/>
  <c r="AS2189" i="12" s="1"/>
  <c r="AY2189" i="12" s="1"/>
  <c r="AI2996" i="12"/>
  <c r="AM2996" i="12" s="1"/>
  <c r="AQ2996" i="12" s="1"/>
  <c r="AW2996" i="12" s="1"/>
  <c r="AI999" i="12"/>
  <c r="AM999" i="12" s="1"/>
  <c r="AQ999" i="12" s="1"/>
  <c r="AW999" i="12" s="1"/>
  <c r="AJ1427" i="12"/>
  <c r="AR1427" i="12" s="1"/>
  <c r="AX1427" i="12" s="1"/>
  <c r="AI740" i="12"/>
  <c r="AM740" i="12" s="1"/>
  <c r="AQ740" i="12" s="1"/>
  <c r="AW740" i="12" s="1"/>
  <c r="AK685" i="12"/>
  <c r="AS685" i="12" s="1"/>
  <c r="AY685" i="12" s="1"/>
  <c r="AJ2788" i="12"/>
  <c r="AR2788" i="12" s="1"/>
  <c r="AX2788" i="12" s="1"/>
  <c r="AK1023" i="12"/>
  <c r="AS1023" i="12" s="1"/>
  <c r="AY1023" i="12" s="1"/>
  <c r="AI1283" i="12"/>
  <c r="AM1283" i="12" s="1"/>
  <c r="AQ1283" i="12" s="1"/>
  <c r="AW1283" i="12" s="1"/>
  <c r="AJ156" i="12"/>
  <c r="AR156" i="12" s="1"/>
  <c r="AX156" i="12" s="1"/>
  <c r="AJ434" i="12"/>
  <c r="AR434" i="12" s="1"/>
  <c r="AX434" i="12" s="1"/>
  <c r="AI609" i="12"/>
  <c r="AM609" i="12" s="1"/>
  <c r="AQ609" i="12" s="1"/>
  <c r="AW609" i="12" s="1"/>
  <c r="AJ1107" i="12"/>
  <c r="AR1107" i="12" s="1"/>
  <c r="AX1107" i="12" s="1"/>
  <c r="AI1243" i="12"/>
  <c r="AM1243" i="12" s="1"/>
  <c r="AQ1243" i="12" s="1"/>
  <c r="AW1243" i="12" s="1"/>
  <c r="AK1398" i="12"/>
  <c r="AS1398" i="12" s="1"/>
  <c r="AY1398" i="12" s="1"/>
  <c r="AJ1650" i="12"/>
  <c r="AR1650" i="12" s="1"/>
  <c r="AX1650" i="12" s="1"/>
  <c r="AI1816" i="12"/>
  <c r="AM1816" i="12" s="1"/>
  <c r="AQ1816" i="12" s="1"/>
  <c r="AW1816" i="12" s="1"/>
  <c r="AK2296" i="12"/>
  <c r="AS2296" i="12" s="1"/>
  <c r="AY2296" i="12" s="1"/>
  <c r="AK434" i="12"/>
  <c r="AS434" i="12" s="1"/>
  <c r="AY434" i="12" s="1"/>
  <c r="AI1350" i="12"/>
  <c r="AM1350" i="12" s="1"/>
  <c r="AQ1350" i="12" s="1"/>
  <c r="AW1350" i="12" s="1"/>
  <c r="AI2140" i="12"/>
  <c r="AM2140" i="12" s="1"/>
  <c r="AQ2140" i="12" s="1"/>
  <c r="AW2140" i="12" s="1"/>
  <c r="AI2902" i="12"/>
  <c r="AM2902" i="12" s="1"/>
  <c r="AQ2902" i="12" s="1"/>
  <c r="AW2902" i="12" s="1"/>
  <c r="AK2047" i="12"/>
  <c r="AS2047" i="12" s="1"/>
  <c r="AY2047" i="12" s="1"/>
  <c r="AK76" i="12"/>
  <c r="AS76" i="12" s="1"/>
  <c r="AY76" i="12" s="1"/>
  <c r="AI1512" i="12"/>
  <c r="AM1512" i="12" s="1"/>
  <c r="AQ1512" i="12" s="1"/>
  <c r="AW1512" i="12" s="1"/>
  <c r="AJ2226" i="12"/>
  <c r="AR2226" i="12" s="1"/>
  <c r="AX2226" i="12" s="1"/>
  <c r="AJ1223" i="12"/>
  <c r="AR1223" i="12" s="1"/>
  <c r="AX1223" i="12" s="1"/>
  <c r="AK837" i="12"/>
  <c r="AS837" i="12" s="1"/>
  <c r="AY837" i="12" s="1"/>
  <c r="AI2286" i="12"/>
  <c r="AM2286" i="12" s="1"/>
  <c r="AQ2286" i="12" s="1"/>
  <c r="AW2286" i="12" s="1"/>
  <c r="AI2738" i="12"/>
  <c r="AM2738" i="12" s="1"/>
  <c r="AQ2738" i="12" s="1"/>
  <c r="AW2738" i="12" s="1"/>
  <c r="AK1530" i="12"/>
  <c r="AS1530" i="12" s="1"/>
  <c r="AY1530" i="12" s="1"/>
  <c r="AK2662" i="12"/>
  <c r="AS2662" i="12" s="1"/>
  <c r="AY2662" i="12" s="1"/>
  <c r="AJ984" i="12"/>
  <c r="AR984" i="12" s="1"/>
  <c r="AX984" i="12" s="1"/>
  <c r="AJ311" i="12"/>
  <c r="AR311" i="12" s="1"/>
  <c r="AX311" i="12" s="1"/>
  <c r="AK578" i="12"/>
  <c r="AS578" i="12" s="1"/>
  <c r="AY578" i="12" s="1"/>
  <c r="AI201" i="12"/>
  <c r="AM201" i="12" s="1"/>
  <c r="AQ201" i="12" s="1"/>
  <c r="AW201" i="12" s="1"/>
  <c r="AI2480" i="12"/>
  <c r="AM2480" i="12" s="1"/>
  <c r="AQ2480" i="12" s="1"/>
  <c r="AW2480" i="12" s="1"/>
  <c r="AI2409" i="12"/>
  <c r="AM2409" i="12" s="1"/>
  <c r="AQ2409" i="12" s="1"/>
  <c r="AW2409" i="12" s="1"/>
  <c r="AI1346" i="12"/>
  <c r="AM1346" i="12" s="1"/>
  <c r="AQ1346" i="12" s="1"/>
  <c r="AW1346" i="12" s="1"/>
  <c r="AJ2705" i="12"/>
  <c r="AR2705" i="12" s="1"/>
  <c r="AX2705" i="12" s="1"/>
  <c r="AK721" i="12"/>
  <c r="AS721" i="12" s="1"/>
  <c r="AY721" i="12" s="1"/>
  <c r="AJ1305" i="12"/>
  <c r="AR1305" i="12" s="1"/>
  <c r="AX1305" i="12" s="1"/>
  <c r="AJ1763" i="12"/>
  <c r="AR1763" i="12" s="1"/>
  <c r="AX1763" i="12" s="1"/>
  <c r="AI2186" i="12"/>
  <c r="AM2186" i="12" s="1"/>
  <c r="AQ2186" i="12" s="1"/>
  <c r="AW2186" i="12" s="1"/>
  <c r="AI2910" i="12"/>
  <c r="AM2910" i="12" s="1"/>
  <c r="AQ2910" i="12" s="1"/>
  <c r="AW2910" i="12" s="1"/>
  <c r="AK170" i="12"/>
  <c r="AS170" i="12" s="1"/>
  <c r="AY170" i="12" s="1"/>
  <c r="AJ560" i="12"/>
  <c r="AR560" i="12" s="1"/>
  <c r="AX560" i="12" s="1"/>
  <c r="AK1747" i="12"/>
  <c r="AS1747" i="12" s="1"/>
  <c r="AY1747" i="12" s="1"/>
  <c r="AI1155" i="12"/>
  <c r="AM1155" i="12" s="1"/>
  <c r="AQ1155" i="12" s="1"/>
  <c r="AW1155" i="12" s="1"/>
  <c r="AK1428" i="12"/>
  <c r="AS1428" i="12" s="1"/>
  <c r="AY1428" i="12" s="1"/>
  <c r="AI1763" i="12"/>
  <c r="AM1763" i="12" s="1"/>
  <c r="AQ1763" i="12" s="1"/>
  <c r="AW1763" i="12" s="1"/>
  <c r="AJ2159" i="12"/>
  <c r="AR2159" i="12" s="1"/>
  <c r="AX2159" i="12" s="1"/>
  <c r="AJ2684" i="12"/>
  <c r="AR2684" i="12" s="1"/>
  <c r="AX2684" i="12" s="1"/>
  <c r="AI324" i="12"/>
  <c r="AM324" i="12" s="1"/>
  <c r="AQ324" i="12" s="1"/>
  <c r="AW324" i="12" s="1"/>
  <c r="AI1279" i="12"/>
  <c r="AM1279" i="12" s="1"/>
  <c r="AQ1279" i="12" s="1"/>
  <c r="AW1279" i="12" s="1"/>
  <c r="AI1725" i="12"/>
  <c r="AM1725" i="12" s="1"/>
  <c r="AQ1725" i="12" s="1"/>
  <c r="AW1725" i="12" s="1"/>
  <c r="AK2159" i="12"/>
  <c r="AS2159" i="12" s="1"/>
  <c r="AY2159" i="12" s="1"/>
  <c r="AJ3091" i="12"/>
  <c r="AR3091" i="12" s="1"/>
  <c r="AX3091" i="12" s="1"/>
  <c r="AK270" i="12"/>
  <c r="AS270" i="12" s="1"/>
  <c r="AY270" i="12" s="1"/>
  <c r="AJ538" i="12"/>
  <c r="AR538" i="12" s="1"/>
  <c r="AX538" i="12" s="1"/>
  <c r="AI834" i="12"/>
  <c r="AM834" i="12" s="1"/>
  <c r="AQ834" i="12" s="1"/>
  <c r="AW834" i="12" s="1"/>
  <c r="AK375" i="12"/>
  <c r="AS375" i="12" s="1"/>
  <c r="AY375" i="12" s="1"/>
  <c r="AI910" i="12"/>
  <c r="AM910" i="12" s="1"/>
  <c r="AQ910" i="12" s="1"/>
  <c r="AW910" i="12" s="1"/>
  <c r="AK1812" i="12"/>
  <c r="AS1812" i="12" s="1"/>
  <c r="AY1812" i="12" s="1"/>
  <c r="AI2731" i="12"/>
  <c r="AM2731" i="12" s="1"/>
  <c r="AQ2731" i="12" s="1"/>
  <c r="AW2731" i="12" s="1"/>
  <c r="AK571" i="12"/>
  <c r="AS571" i="12" s="1"/>
  <c r="AY571" i="12" s="1"/>
  <c r="AK1283" i="12"/>
  <c r="AS1283" i="12" s="1"/>
  <c r="AY1283" i="12" s="1"/>
  <c r="AI1410" i="12"/>
  <c r="AM1410" i="12" s="1"/>
  <c r="AQ1410" i="12" s="1"/>
  <c r="AW1410" i="12" s="1"/>
  <c r="AK42" i="12"/>
  <c r="AS42" i="12" s="1"/>
  <c r="AY42" i="12" s="1"/>
  <c r="AI779" i="12"/>
  <c r="AM779" i="12" s="1"/>
  <c r="AQ779" i="12" s="1"/>
  <c r="AW779" i="12" s="1"/>
  <c r="AK1235" i="12"/>
  <c r="AS1235" i="12" s="1"/>
  <c r="AY1235" i="12" s="1"/>
  <c r="AI1545" i="12"/>
  <c r="AM1545" i="12" s="1"/>
  <c r="AQ1545" i="12" s="1"/>
  <c r="AW1545" i="12" s="1"/>
  <c r="AJ1777" i="12"/>
  <c r="AR1777" i="12" s="1"/>
  <c r="AX1777" i="12" s="1"/>
  <c r="AJ2069" i="12"/>
  <c r="AR2069" i="12" s="1"/>
  <c r="AX2069" i="12" s="1"/>
  <c r="AJ2754" i="12"/>
  <c r="AR2754" i="12" s="1"/>
  <c r="AX2754" i="12" s="1"/>
  <c r="AJ542" i="12"/>
  <c r="AR542" i="12" s="1"/>
  <c r="AX542" i="12" s="1"/>
  <c r="AJ1275" i="12"/>
  <c r="AR1275" i="12" s="1"/>
  <c r="AX1275" i="12" s="1"/>
  <c r="AK1650" i="12"/>
  <c r="AS1650" i="12" s="1"/>
  <c r="AY1650" i="12" s="1"/>
  <c r="AK1891" i="12"/>
  <c r="AS1891" i="12" s="1"/>
  <c r="AY1891" i="12" s="1"/>
  <c r="AJ2163" i="12"/>
  <c r="AR2163" i="12" s="1"/>
  <c r="AX2163" i="12" s="1"/>
  <c r="AK2448" i="12"/>
  <c r="AS2448" i="12" s="1"/>
  <c r="AY2448" i="12" s="1"/>
  <c r="AJ2921" i="12"/>
  <c r="AR2921" i="12" s="1"/>
  <c r="AX2921" i="12" s="1"/>
  <c r="AK1545" i="12"/>
  <c r="AS1545" i="12" s="1"/>
  <c r="AY1545" i="12" s="1"/>
  <c r="AJ1906" i="12"/>
  <c r="AR1906" i="12" s="1"/>
  <c r="AX1906" i="12" s="1"/>
  <c r="AJ2277" i="12"/>
  <c r="AR2277" i="12" s="1"/>
  <c r="AX2277" i="12" s="1"/>
  <c r="AJ692" i="12"/>
  <c r="AR692" i="12" s="1"/>
  <c r="AX692" i="12" s="1"/>
  <c r="AK2841" i="12"/>
  <c r="AS2841" i="12" s="1"/>
  <c r="AY2841" i="12" s="1"/>
  <c r="AK282" i="12"/>
  <c r="AS282" i="12" s="1"/>
  <c r="AY282" i="12" s="1"/>
  <c r="AI1074" i="12"/>
  <c r="AM1074" i="12" s="1"/>
  <c r="AQ1074" i="12" s="1"/>
  <c r="AW1074" i="12" s="1"/>
  <c r="AI1293" i="12"/>
  <c r="AM1293" i="12" s="1"/>
  <c r="AQ1293" i="12" s="1"/>
  <c r="AW1293" i="12" s="1"/>
  <c r="AI385" i="12"/>
  <c r="AM385" i="12" s="1"/>
  <c r="AQ385" i="12" s="1"/>
  <c r="AW385" i="12" s="1"/>
  <c r="AI306" i="12"/>
  <c r="AM306" i="12" s="1"/>
  <c r="AQ306" i="12" s="1"/>
  <c r="AW306" i="12" s="1"/>
  <c r="AJ924" i="12"/>
  <c r="AR924" i="12" s="1"/>
  <c r="AX924" i="12" s="1"/>
  <c r="AK1595" i="12"/>
  <c r="AS1595" i="12" s="1"/>
  <c r="AY1595" i="12" s="1"/>
  <c r="AK1940" i="12"/>
  <c r="AS1940" i="12" s="1"/>
  <c r="AY1940" i="12" s="1"/>
  <c r="AK2273" i="12"/>
  <c r="AS2273" i="12" s="1"/>
  <c r="AY2273" i="12" s="1"/>
  <c r="AK2898" i="12"/>
  <c r="AS2898" i="12" s="1"/>
  <c r="AY2898" i="12" s="1"/>
  <c r="AI556" i="12"/>
  <c r="AM556" i="12" s="1"/>
  <c r="AQ556" i="12" s="1"/>
  <c r="AW556" i="12" s="1"/>
  <c r="AK1247" i="12"/>
  <c r="AS1247" i="12" s="1"/>
  <c r="AY1247" i="12" s="1"/>
  <c r="AI1641" i="12"/>
  <c r="AM1641" i="12" s="1"/>
  <c r="AQ1641" i="12" s="1"/>
  <c r="AW1641" i="12" s="1"/>
  <c r="AI744" i="12"/>
  <c r="AM744" i="12" s="1"/>
  <c r="AQ744" i="12" s="1"/>
  <c r="AW744" i="12" s="1"/>
  <c r="AI663" i="12"/>
  <c r="AM663" i="12" s="1"/>
  <c r="AQ663" i="12" s="1"/>
  <c r="AW663" i="12" s="1"/>
  <c r="AJ2781" i="12"/>
  <c r="AR2781" i="12" s="1"/>
  <c r="AX2781" i="12" s="1"/>
  <c r="AJ368" i="12"/>
  <c r="AR368" i="12" s="1"/>
  <c r="AX368" i="12" s="1"/>
  <c r="AK1292" i="12"/>
  <c r="AS1292" i="12" s="1"/>
  <c r="AY1292" i="12" s="1"/>
  <c r="AJ204" i="12"/>
  <c r="AR204" i="12" s="1"/>
  <c r="AX204" i="12" s="1"/>
  <c r="AK533" i="12"/>
  <c r="AS533" i="12" s="1"/>
  <c r="AY533" i="12" s="1"/>
  <c r="AK897" i="12"/>
  <c r="AS897" i="12" s="1"/>
  <c r="AY897" i="12" s="1"/>
  <c r="AI1204" i="12"/>
  <c r="AM1204" i="12" s="1"/>
  <c r="AQ1204" i="12" s="1"/>
  <c r="AW1204" i="12" s="1"/>
  <c r="AK1367" i="12"/>
  <c r="AS1367" i="12" s="1"/>
  <c r="AY1367" i="12" s="1"/>
  <c r="AJ1590" i="12"/>
  <c r="AR1590" i="12" s="1"/>
  <c r="AX1590" i="12" s="1"/>
  <c r="AJ1838" i="12"/>
  <c r="AR1838" i="12" s="1"/>
  <c r="AX1838" i="12" s="1"/>
  <c r="AK2072" i="12"/>
  <c r="AS2072" i="12" s="1"/>
  <c r="AY2072" i="12" s="1"/>
  <c r="AI2374" i="12"/>
  <c r="AM2374" i="12" s="1"/>
  <c r="AQ2374" i="12" s="1"/>
  <c r="AW2374" i="12" s="1"/>
  <c r="AJ2769" i="12"/>
  <c r="AR2769" i="12" s="1"/>
  <c r="AX2769" i="12" s="1"/>
  <c r="AI2905" i="12"/>
  <c r="AM2905" i="12" s="1"/>
  <c r="AQ2905" i="12" s="1"/>
  <c r="AW2905" i="12" s="1"/>
  <c r="AI374" i="12"/>
  <c r="AM374" i="12" s="1"/>
  <c r="AQ374" i="12" s="1"/>
  <c r="AW374" i="12" s="1"/>
  <c r="AK715" i="12"/>
  <c r="AS715" i="12" s="1"/>
  <c r="AY715" i="12" s="1"/>
  <c r="AK1106" i="12"/>
  <c r="AS1106" i="12" s="1"/>
  <c r="AY1106" i="12" s="1"/>
  <c r="AK1278" i="12"/>
  <c r="AS1278" i="12" s="1"/>
  <c r="AY1278" i="12" s="1"/>
  <c r="AJ1562" i="12"/>
  <c r="AR1562" i="12" s="1"/>
  <c r="AX1562" i="12" s="1"/>
  <c r="AK1838" i="12"/>
  <c r="AS1838" i="12" s="1"/>
  <c r="AY1838" i="12" s="1"/>
  <c r="AK2185" i="12"/>
  <c r="AS2185" i="12" s="1"/>
  <c r="AY2185" i="12" s="1"/>
  <c r="AI2719" i="12"/>
  <c r="AM2719" i="12" s="1"/>
  <c r="AQ2719" i="12" s="1"/>
  <c r="AW2719" i="12" s="1"/>
  <c r="AI1250" i="12"/>
  <c r="AM1250" i="12" s="1"/>
  <c r="AQ1250" i="12" s="1"/>
  <c r="AW1250" i="12" s="1"/>
  <c r="AI1653" i="12"/>
  <c r="AM1653" i="12" s="1"/>
  <c r="AQ1653" i="12" s="1"/>
  <c r="AW1653" i="12" s="1"/>
  <c r="AI2072" i="12"/>
  <c r="AM2072" i="12" s="1"/>
  <c r="AQ2072" i="12" s="1"/>
  <c r="AW2072" i="12" s="1"/>
  <c r="AK944" i="12"/>
  <c r="AS944" i="12" s="1"/>
  <c r="AY944" i="12" s="1"/>
  <c r="AJ873" i="12"/>
  <c r="AR873" i="12" s="1"/>
  <c r="AX873" i="12" s="1"/>
  <c r="AK80" i="12"/>
  <c r="AS80" i="12" s="1"/>
  <c r="AY80" i="12" s="1"/>
  <c r="AK2258" i="12"/>
  <c r="AS2258" i="12" s="1"/>
  <c r="AY2258" i="12" s="1"/>
  <c r="AI2803" i="12"/>
  <c r="AM2803" i="12" s="1"/>
  <c r="AQ2803" i="12" s="1"/>
  <c r="AW2803" i="12" s="1"/>
  <c r="AK655" i="12"/>
  <c r="AS655" i="12" s="1"/>
  <c r="AY655" i="12" s="1"/>
  <c r="AK1350" i="12"/>
  <c r="AS1350" i="12" s="1"/>
  <c r="AY1350" i="12" s="1"/>
  <c r="AJ1782" i="12"/>
  <c r="AR1782" i="12" s="1"/>
  <c r="AX1782" i="12" s="1"/>
  <c r="AK2097" i="12"/>
  <c r="AS2097" i="12" s="1"/>
  <c r="AY2097" i="12" s="1"/>
  <c r="AI2448" i="12"/>
  <c r="AM2448" i="12" s="1"/>
  <c r="AQ2448" i="12" s="1"/>
  <c r="AW2448" i="12" s="1"/>
  <c r="AI46" i="12"/>
  <c r="AM46" i="12" s="1"/>
  <c r="AQ46" i="12" s="1"/>
  <c r="AW46" i="12" s="1"/>
  <c r="AJ306" i="12"/>
  <c r="AR306" i="12" s="1"/>
  <c r="AX306" i="12" s="1"/>
  <c r="AJ934" i="12"/>
  <c r="AR934" i="12" s="1"/>
  <c r="AX934" i="12" s="1"/>
  <c r="AI1860" i="12"/>
  <c r="AM1860" i="12" s="1"/>
  <c r="AQ1860" i="12" s="1"/>
  <c r="AW1860" i="12" s="1"/>
  <c r="AK1103" i="12"/>
  <c r="AS1103" i="12" s="1"/>
  <c r="AY1103" i="12" s="1"/>
  <c r="AI1398" i="12"/>
  <c r="AM1398" i="12" s="1"/>
  <c r="AQ1398" i="12" s="1"/>
  <c r="AW1398" i="12" s="1"/>
  <c r="AK1772" i="12"/>
  <c r="AS1772" i="12" s="1"/>
  <c r="AY1772" i="12" s="1"/>
  <c r="AK2144" i="12"/>
  <c r="AS2144" i="12" s="1"/>
  <c r="AY2144" i="12" s="1"/>
  <c r="AI2697" i="12"/>
  <c r="AM2697" i="12" s="1"/>
  <c r="AQ2697" i="12" s="1"/>
  <c r="AW2697" i="12" s="1"/>
  <c r="AJ411" i="12"/>
  <c r="AR411" i="12" s="1"/>
  <c r="AX411" i="12" s="1"/>
  <c r="AJ1213" i="12"/>
  <c r="AR1213" i="12" s="1"/>
  <c r="AX1213" i="12" s="1"/>
  <c r="AJ1595" i="12"/>
  <c r="AR1595" i="12" s="1"/>
  <c r="AX1595" i="12" s="1"/>
  <c r="AJ2073" i="12"/>
  <c r="AR2073" i="12" s="1"/>
  <c r="AX2073" i="12" s="1"/>
  <c r="AI2692" i="12"/>
  <c r="AM2692" i="12" s="1"/>
  <c r="AQ2692" i="12" s="1"/>
  <c r="AW2692" i="12" s="1"/>
  <c r="AK51" i="12"/>
  <c r="AS51" i="12" s="1"/>
  <c r="AY51" i="12" s="1"/>
  <c r="AJ375" i="12"/>
  <c r="AR375" i="12" s="1"/>
  <c r="AX375" i="12" s="1"/>
  <c r="AJ556" i="12"/>
  <c r="AR556" i="12" s="1"/>
  <c r="AX556" i="12" s="1"/>
  <c r="AK920" i="12"/>
  <c r="AS920" i="12" s="1"/>
  <c r="AY920" i="12" s="1"/>
  <c r="AJ2227" i="12"/>
  <c r="AR2227" i="12" s="1"/>
  <c r="AX2227" i="12" s="1"/>
  <c r="AK143" i="12"/>
  <c r="AS143" i="12" s="1"/>
  <c r="AY143" i="12" s="1"/>
  <c r="AI729" i="12"/>
  <c r="AM729" i="12" s="1"/>
  <c r="AQ729" i="12" s="1"/>
  <c r="AW729" i="12" s="1"/>
  <c r="AJ1614" i="12"/>
  <c r="AR1614" i="12" s="1"/>
  <c r="AX1614" i="12" s="1"/>
  <c r="AJ1986" i="12"/>
  <c r="AR1986" i="12" s="1"/>
  <c r="AX1986" i="12" s="1"/>
  <c r="AI1919" i="12"/>
  <c r="AM1919" i="12" s="1"/>
  <c r="AQ1919" i="12" s="1"/>
  <c r="AW1919" i="12" s="1"/>
  <c r="AI2068" i="12"/>
  <c r="AM2068" i="12" s="1"/>
  <c r="AQ2068" i="12" s="1"/>
  <c r="AW2068" i="12" s="1"/>
  <c r="AK54" i="12"/>
  <c r="AS54" i="12" s="1"/>
  <c r="AY54" i="12" s="1"/>
  <c r="AK2088" i="12"/>
  <c r="AS2088" i="12" s="1"/>
  <c r="AY2088" i="12" s="1"/>
  <c r="AK1909" i="12"/>
  <c r="AS1909" i="12" s="1"/>
  <c r="AY1909" i="12" s="1"/>
  <c r="AI482" i="12"/>
  <c r="AM482" i="12" s="1"/>
  <c r="AQ482" i="12" s="1"/>
  <c r="AW482" i="12" s="1"/>
  <c r="AJ1708" i="12"/>
  <c r="AR1708" i="12" s="1"/>
  <c r="AX1708" i="12" s="1"/>
  <c r="AI41" i="12"/>
  <c r="AM41" i="12" s="1"/>
  <c r="AQ41" i="12" s="1"/>
  <c r="AW41" i="12" s="1"/>
  <c r="AK757" i="12"/>
  <c r="AS757" i="12" s="1"/>
  <c r="AY757" i="12" s="1"/>
  <c r="AJ58" i="12"/>
  <c r="AR58" i="12" s="1"/>
  <c r="AX58" i="12" s="1"/>
  <c r="AJ2757" i="12"/>
  <c r="AR2757" i="12" s="1"/>
  <c r="AX2757" i="12" s="1"/>
  <c r="AI2802" i="12"/>
  <c r="AM2802" i="12" s="1"/>
  <c r="AQ2802" i="12" s="1"/>
  <c r="AW2802" i="12" s="1"/>
  <c r="AI2753" i="12"/>
  <c r="AM2753" i="12" s="1"/>
  <c r="AQ2753" i="12" s="1"/>
  <c r="AW2753" i="12" s="1"/>
  <c r="AI1859" i="12"/>
  <c r="AM1859" i="12" s="1"/>
  <c r="AQ1859" i="12" s="1"/>
  <c r="AW1859" i="12" s="1"/>
  <c r="AJ2193" i="12"/>
  <c r="AR2193" i="12" s="1"/>
  <c r="AX2193" i="12" s="1"/>
  <c r="AJ2311" i="12"/>
  <c r="AR2311" i="12" s="1"/>
  <c r="AX2311" i="12" s="1"/>
  <c r="AK608" i="12"/>
  <c r="AS608" i="12" s="1"/>
  <c r="AY608" i="12" s="1"/>
  <c r="AI547" i="12"/>
  <c r="AM547" i="12" s="1"/>
  <c r="AQ547" i="12" s="1"/>
  <c r="AW547" i="12" s="1"/>
  <c r="AJ1657" i="12"/>
  <c r="AR1657" i="12" s="1"/>
  <c r="AX1657" i="12" s="1"/>
  <c r="AI2642" i="12"/>
  <c r="AM2642" i="12" s="1"/>
  <c r="AQ2642" i="12" s="1"/>
  <c r="AW2642" i="12" s="1"/>
  <c r="AK2037" i="12"/>
  <c r="AS2037" i="12" s="1"/>
  <c r="AY2037" i="12" s="1"/>
  <c r="AJ18" i="12"/>
  <c r="AR18" i="12" s="1"/>
  <c r="AX18" i="12" s="1"/>
  <c r="AI2655" i="12"/>
  <c r="AM2655" i="12" s="1"/>
  <c r="AQ2655" i="12" s="1"/>
  <c r="AW2655" i="12" s="1"/>
  <c r="AJ2709" i="12"/>
  <c r="AR2709" i="12" s="1"/>
  <c r="AX2709" i="12" s="1"/>
  <c r="AJ1867" i="12"/>
  <c r="AR1867" i="12" s="1"/>
  <c r="AX1867" i="12" s="1"/>
  <c r="AK664" i="12"/>
  <c r="AS664" i="12" s="1"/>
  <c r="AY664" i="12" s="1"/>
  <c r="AK1045" i="12"/>
  <c r="AS1045" i="12" s="1"/>
  <c r="AY1045" i="12" s="1"/>
  <c r="AK2802" i="12"/>
  <c r="AS2802" i="12" s="1"/>
  <c r="AY2802" i="12" s="1"/>
  <c r="AI1212" i="12"/>
  <c r="AM1212" i="12" s="1"/>
  <c r="AQ1212" i="12" s="1"/>
  <c r="AW1212" i="12" s="1"/>
  <c r="AI2469" i="12"/>
  <c r="AM2469" i="12" s="1"/>
  <c r="AQ2469" i="12" s="1"/>
  <c r="AW2469" i="12" s="1"/>
  <c r="AJ833" i="12"/>
  <c r="AR833" i="12" s="1"/>
  <c r="AX833" i="12" s="1"/>
  <c r="AI1337" i="12"/>
  <c r="AM1337" i="12" s="1"/>
  <c r="AQ1337" i="12" s="1"/>
  <c r="AW1337" i="12" s="1"/>
  <c r="AJ2004" i="12"/>
  <c r="AR2004" i="12" s="1"/>
  <c r="AX2004" i="12" s="1"/>
  <c r="AK2820" i="12"/>
  <c r="AS2820" i="12" s="1"/>
  <c r="AY2820" i="12" s="1"/>
  <c r="AJ269" i="12"/>
  <c r="AR269" i="12" s="1"/>
  <c r="AX269" i="12" s="1"/>
  <c r="AI1142" i="12"/>
  <c r="AM1142" i="12" s="1"/>
  <c r="AQ1142" i="12" s="1"/>
  <c r="AW1142" i="12" s="1"/>
  <c r="AI2761" i="12"/>
  <c r="AM2761" i="12" s="1"/>
  <c r="AQ2761" i="12" s="1"/>
  <c r="AW2761" i="12" s="1"/>
  <c r="AI1304" i="12"/>
  <c r="AM1304" i="12" s="1"/>
  <c r="AQ1304" i="12" s="1"/>
  <c r="AW1304" i="12" s="1"/>
  <c r="AI1728" i="12"/>
  <c r="AM1728" i="12" s="1"/>
  <c r="AQ1728" i="12" s="1"/>
  <c r="AW1728" i="12" s="1"/>
  <c r="AI2757" i="12"/>
  <c r="AM2757" i="12" s="1"/>
  <c r="AQ2757" i="12" s="1"/>
  <c r="AW2757" i="12" s="1"/>
  <c r="AI433" i="12"/>
  <c r="AM433" i="12" s="1"/>
  <c r="AQ433" i="12" s="1"/>
  <c r="AW433" i="12" s="1"/>
  <c r="AJ1325" i="12"/>
  <c r="AR1325" i="12" s="1"/>
  <c r="AX1325" i="12" s="1"/>
  <c r="AI2017" i="12"/>
  <c r="AM2017" i="12" s="1"/>
  <c r="AQ2017" i="12" s="1"/>
  <c r="AW2017" i="12" s="1"/>
  <c r="AJ3035" i="12"/>
  <c r="AR3035" i="12" s="1"/>
  <c r="AX3035" i="12" s="1"/>
  <c r="AJ301" i="12"/>
  <c r="AR301" i="12" s="1"/>
  <c r="AX301" i="12" s="1"/>
  <c r="AK517" i="12"/>
  <c r="AS517" i="12" s="1"/>
  <c r="AY517" i="12" s="1"/>
  <c r="AJ736" i="12"/>
  <c r="AR736" i="12" s="1"/>
  <c r="AX736" i="12" s="1"/>
  <c r="AJ2458" i="12"/>
  <c r="AR2458" i="12" s="1"/>
  <c r="AX2458" i="12" s="1"/>
  <c r="AK301" i="12"/>
  <c r="AS301" i="12" s="1"/>
  <c r="AY301" i="12" s="1"/>
  <c r="AI1106" i="12"/>
  <c r="AM1106" i="12" s="1"/>
  <c r="AQ1106" i="12" s="1"/>
  <c r="AW1106" i="12" s="1"/>
  <c r="AK2276" i="12"/>
  <c r="AS2276" i="12" s="1"/>
  <c r="AY2276" i="12" s="1"/>
  <c r="AJ317" i="12"/>
  <c r="AR317" i="12" s="1"/>
  <c r="AX317" i="12" s="1"/>
  <c r="AK1262" i="12"/>
  <c r="AS1262" i="12" s="1"/>
  <c r="AY1262" i="12" s="1"/>
  <c r="AK327" i="12"/>
  <c r="AS327" i="12" s="1"/>
  <c r="AY327" i="12" s="1"/>
  <c r="AI1003" i="12"/>
  <c r="AM1003" i="12" s="1"/>
  <c r="AQ1003" i="12" s="1"/>
  <c r="AW1003" i="12" s="1"/>
  <c r="AJ1361" i="12"/>
  <c r="AR1361" i="12" s="1"/>
  <c r="AX1361" i="12" s="1"/>
  <c r="AI2724" i="12"/>
  <c r="AM2724" i="12" s="1"/>
  <c r="AQ2724" i="12" s="1"/>
  <c r="AW2724" i="12" s="1"/>
  <c r="AK500" i="12"/>
  <c r="AS500" i="12" s="1"/>
  <c r="AY500" i="12" s="1"/>
  <c r="AK1321" i="12"/>
  <c r="AS1321" i="12" s="1"/>
  <c r="AY1321" i="12" s="1"/>
  <c r="AK2068" i="12"/>
  <c r="AS2068" i="12" s="1"/>
  <c r="AY2068" i="12" s="1"/>
  <c r="AJ2396" i="12"/>
  <c r="AR2396" i="12" s="1"/>
  <c r="AX2396" i="12" s="1"/>
  <c r="AJ2866" i="12"/>
  <c r="AR2866" i="12" s="1"/>
  <c r="AX2866" i="12" s="1"/>
  <c r="AJ2315" i="12"/>
  <c r="AR2315" i="12" s="1"/>
  <c r="AX2315" i="12" s="1"/>
  <c r="AI976" i="12"/>
  <c r="AM976" i="12" s="1"/>
  <c r="AQ976" i="12" s="1"/>
  <c r="AW976" i="12" s="1"/>
  <c r="AK824" i="12"/>
  <c r="AS824" i="12" s="1"/>
  <c r="AY824" i="12" s="1"/>
  <c r="AI873" i="12"/>
  <c r="AM873" i="12" s="1"/>
  <c r="AQ873" i="12" s="1"/>
  <c r="AW873" i="12" s="1"/>
  <c r="AJ669" i="12"/>
  <c r="AR669" i="12" s="1"/>
  <c r="AX669" i="12" s="1"/>
  <c r="AK740" i="12"/>
  <c r="AS740" i="12" s="1"/>
  <c r="AY740" i="12" s="1"/>
  <c r="AI577" i="12"/>
  <c r="AM577" i="12" s="1"/>
  <c r="AQ577" i="12" s="1"/>
  <c r="AW577" i="12" s="1"/>
  <c r="AI478" i="12"/>
  <c r="AM478" i="12" s="1"/>
  <c r="AQ478" i="12" s="1"/>
  <c r="AW478" i="12" s="1"/>
  <c r="AK1052" i="12"/>
  <c r="AS1052" i="12" s="1"/>
  <c r="AY1052" i="12" s="1"/>
  <c r="AJ2038" i="12"/>
  <c r="AR2038" i="12" s="1"/>
  <c r="AX2038" i="12" s="1"/>
  <c r="AK2858" i="12"/>
  <c r="AS2858" i="12" s="1"/>
  <c r="AY2858" i="12" s="1"/>
  <c r="AI736" i="12"/>
  <c r="AM736" i="12" s="1"/>
  <c r="AQ736" i="12" s="1"/>
  <c r="AW736" i="12" s="1"/>
  <c r="AI1288" i="12"/>
  <c r="AM1288" i="12" s="1"/>
  <c r="AQ1288" i="12" s="1"/>
  <c r="AW1288" i="12" s="1"/>
  <c r="AI311" i="12"/>
  <c r="AM311" i="12" s="1"/>
  <c r="AQ311" i="12" s="1"/>
  <c r="AW311" i="12" s="1"/>
  <c r="AI669" i="12"/>
  <c r="AM669" i="12" s="1"/>
  <c r="AQ669" i="12" s="1"/>
  <c r="AW669" i="12" s="1"/>
  <c r="AJ913" i="12"/>
  <c r="AR913" i="12" s="1"/>
  <c r="AX913" i="12" s="1"/>
  <c r="AI1057" i="12"/>
  <c r="AM1057" i="12" s="1"/>
  <c r="AQ1057" i="12" s="1"/>
  <c r="AW1057" i="12" s="1"/>
  <c r="AK1678" i="12"/>
  <c r="AS1678" i="12" s="1"/>
  <c r="AY1678" i="12" s="1"/>
  <c r="AJ170" i="12"/>
  <c r="AR170" i="12" s="1"/>
  <c r="AX170" i="12" s="1"/>
  <c r="AI449" i="12"/>
  <c r="AM449" i="12" s="1"/>
  <c r="AQ449" i="12" s="1"/>
  <c r="AW449" i="12" s="1"/>
  <c r="AJ696" i="12"/>
  <c r="AR696" i="12" s="1"/>
  <c r="AX696" i="12" s="1"/>
  <c r="AK1137" i="12"/>
  <c r="AS1137" i="12" s="1"/>
  <c r="AY1137" i="12" s="1"/>
  <c r="AK1251" i="12"/>
  <c r="AS1251" i="12" s="1"/>
  <c r="AY1251" i="12" s="1"/>
  <c r="AI1428" i="12"/>
  <c r="AM1428" i="12" s="1"/>
  <c r="AQ1428" i="12" s="1"/>
  <c r="AW1428" i="12" s="1"/>
  <c r="AK1614" i="12"/>
  <c r="AS1614" i="12" s="1"/>
  <c r="AY1614" i="12" s="1"/>
  <c r="AI1772" i="12"/>
  <c r="AM1772" i="12" s="1"/>
  <c r="AQ1772" i="12" s="1"/>
  <c r="AW1772" i="12" s="1"/>
  <c r="AK1919" i="12"/>
  <c r="AS1919" i="12" s="1"/>
  <c r="AY1919" i="12" s="1"/>
  <c r="AK2073" i="12"/>
  <c r="AS2073" i="12" s="1"/>
  <c r="AY2073" i="12" s="1"/>
  <c r="AK2223" i="12"/>
  <c r="AS2223" i="12" s="1"/>
  <c r="AY2223" i="12" s="1"/>
  <c r="AK2470" i="12"/>
  <c r="AS2470" i="12" s="1"/>
  <c r="AY2470" i="12" s="1"/>
  <c r="AI2825" i="12"/>
  <c r="AM2825" i="12" s="1"/>
  <c r="AQ2825" i="12" s="1"/>
  <c r="AW2825" i="12" s="1"/>
  <c r="AI3054" i="12"/>
  <c r="AM3054" i="12" s="1"/>
  <c r="AQ3054" i="12" s="1"/>
  <c r="AW3054" i="12" s="1"/>
  <c r="AK548" i="12"/>
  <c r="AS548" i="12" s="1"/>
  <c r="AY548" i="12" s="1"/>
  <c r="AJ1004" i="12"/>
  <c r="AR1004" i="12" s="1"/>
  <c r="AX1004" i="12" s="1"/>
  <c r="AI1239" i="12"/>
  <c r="AM1239" i="12" s="1"/>
  <c r="AQ1239" i="12" s="1"/>
  <c r="AW1239" i="12" s="1"/>
  <c r="AK1433" i="12"/>
  <c r="AS1433" i="12" s="1"/>
  <c r="AY1433" i="12" s="1"/>
  <c r="AJ1701" i="12"/>
  <c r="AR1701" i="12" s="1"/>
  <c r="AX1701" i="12" s="1"/>
  <c r="AK1839" i="12"/>
  <c r="AS1839" i="12" s="1"/>
  <c r="AY1839" i="12" s="1"/>
  <c r="AI2097" i="12"/>
  <c r="AM2097" i="12" s="1"/>
  <c r="AQ2097" i="12" s="1"/>
  <c r="AW2097" i="12" s="1"/>
  <c r="AJ2353" i="12"/>
  <c r="AR2353" i="12" s="1"/>
  <c r="AX2353" i="12" s="1"/>
  <c r="AK2770" i="12"/>
  <c r="AS2770" i="12" s="1"/>
  <c r="AY2770" i="12" s="1"/>
  <c r="AI2992" i="12"/>
  <c r="AM2992" i="12" s="1"/>
  <c r="AQ2992" i="12" s="1"/>
  <c r="AW2992" i="12" s="1"/>
  <c r="AK1499" i="12"/>
  <c r="AS1499" i="12" s="1"/>
  <c r="AY1499" i="12" s="1"/>
  <c r="AI1752" i="12"/>
  <c r="AM1752" i="12" s="1"/>
  <c r="AQ1752" i="12" s="1"/>
  <c r="AW1752" i="12" s="1"/>
  <c r="AK1074" i="12"/>
  <c r="AS1074" i="12" s="1"/>
  <c r="AY1074" i="12" s="1"/>
  <c r="AI1269" i="12"/>
  <c r="AM1269" i="12" s="1"/>
  <c r="AQ1269" i="12" s="1"/>
  <c r="AW1269" i="12" s="1"/>
  <c r="AI866" i="12"/>
  <c r="AM866" i="12" s="1"/>
  <c r="AQ866" i="12" s="1"/>
  <c r="AW866" i="12" s="1"/>
  <c r="AJ2139" i="12"/>
  <c r="AR2139" i="12" s="1"/>
  <c r="AX2139" i="12" s="1"/>
  <c r="AJ2761" i="12"/>
  <c r="AR2761" i="12" s="1"/>
  <c r="AX2761" i="12" s="1"/>
  <c r="AJ1052" i="12"/>
  <c r="AR1052" i="12" s="1"/>
  <c r="AX1052" i="12" s="1"/>
  <c r="AJ1918" i="12"/>
  <c r="AR1918" i="12" s="1"/>
  <c r="AX1918" i="12" s="1"/>
  <c r="AK761" i="12"/>
  <c r="AS761" i="12" s="1"/>
  <c r="AY761" i="12" s="1"/>
  <c r="AK1353" i="12"/>
  <c r="AS1353" i="12" s="1"/>
  <c r="AY1353" i="12" s="1"/>
  <c r="AK2824" i="12"/>
  <c r="AS2824" i="12" s="1"/>
  <c r="AY2824" i="12" s="1"/>
  <c r="AK2139" i="12"/>
  <c r="AS2139" i="12" s="1"/>
  <c r="AY2139" i="12" s="1"/>
  <c r="AI600" i="12"/>
  <c r="AM600" i="12" s="1"/>
  <c r="AQ600" i="12" s="1"/>
  <c r="AW600" i="12" s="1"/>
  <c r="AJ897" i="12"/>
  <c r="AR897" i="12" s="1"/>
  <c r="AX897" i="12" s="1"/>
  <c r="AJ1545" i="12"/>
  <c r="AR1545" i="12" s="1"/>
  <c r="AX1545" i="12" s="1"/>
  <c r="AI2311" i="12"/>
  <c r="AM2311" i="12" s="1"/>
  <c r="AQ2311" i="12" s="1"/>
  <c r="AW2311" i="12" s="1"/>
  <c r="AK1716" i="12"/>
  <c r="AS1716" i="12" s="1"/>
  <c r="AY1716" i="12" s="1"/>
  <c r="AJ1242" i="12"/>
  <c r="AR1242" i="12" s="1"/>
  <c r="AX1242" i="12" s="1"/>
  <c r="AK2143" i="12"/>
  <c r="AS2143" i="12" s="1"/>
  <c r="AY2143" i="12" s="1"/>
  <c r="AJ2072" i="12"/>
  <c r="AR2072" i="12" s="1"/>
  <c r="AX2072" i="12" s="1"/>
  <c r="AI732" i="12"/>
  <c r="AM732" i="12" s="1"/>
  <c r="AQ732" i="12" s="1"/>
  <c r="AW732" i="12" s="1"/>
  <c r="AJ1250" i="12"/>
  <c r="AR1250" i="12" s="1"/>
  <c r="AX1250" i="12" s="1"/>
  <c r="AJ125" i="12"/>
  <c r="AR125" i="12" s="1"/>
  <c r="AX125" i="12" s="1"/>
  <c r="AJ2738" i="12"/>
  <c r="AR2738" i="12" s="1"/>
  <c r="AX2738" i="12" s="1"/>
  <c r="AJ490" i="12"/>
  <c r="AR490" i="12" s="1"/>
  <c r="AX490" i="12" s="1"/>
  <c r="AI2684" i="12"/>
  <c r="AM2684" i="12" s="1"/>
  <c r="AQ2684" i="12" s="1"/>
  <c r="AW2684" i="12" s="1"/>
  <c r="AJ1162" i="12"/>
  <c r="AR1162" i="12" s="1"/>
  <c r="AX1162" i="12" s="1"/>
  <c r="AK1570" i="12"/>
  <c r="AS1570" i="12" s="1"/>
  <c r="AY1570" i="12" s="1"/>
  <c r="AK2418" i="12"/>
  <c r="AS2418" i="12" s="1"/>
  <c r="AY2418" i="12" s="1"/>
  <c r="AK860" i="12"/>
  <c r="AS860" i="12" s="1"/>
  <c r="AY860" i="12" s="1"/>
  <c r="AI369" i="12"/>
  <c r="AM369" i="12" s="1"/>
  <c r="AQ369" i="12" s="1"/>
  <c r="AW369" i="12" s="1"/>
  <c r="AK1654" i="12"/>
  <c r="AS1654" i="12" s="1"/>
  <c r="AY1654" i="12" s="1"/>
  <c r="AI1455" i="12"/>
  <c r="AM1455" i="12" s="1"/>
  <c r="AQ1455" i="12" s="1"/>
  <c r="AW1455" i="12" s="1"/>
  <c r="AI2788" i="12"/>
  <c r="AM2788" i="12" s="1"/>
  <c r="AQ2788" i="12" s="1"/>
  <c r="AW2788" i="12" s="1"/>
  <c r="AK1563" i="12"/>
  <c r="AS1563" i="12" s="1"/>
  <c r="AY1563" i="12" s="1"/>
  <c r="AI2931" i="12"/>
  <c r="AM2931" i="12" s="1"/>
  <c r="AQ2931" i="12" s="1"/>
  <c r="AW2931" i="12" s="1"/>
  <c r="AJ834" i="12"/>
  <c r="AR834" i="12" s="1"/>
  <c r="AX834" i="12" s="1"/>
  <c r="AI1338" i="12"/>
  <c r="AM1338" i="12" s="1"/>
  <c r="AQ1338" i="12" s="1"/>
  <c r="AW1338" i="12" s="1"/>
  <c r="AI1797" i="12"/>
  <c r="AM1797" i="12" s="1"/>
  <c r="AQ1797" i="12" s="1"/>
  <c r="AW1797" i="12" s="1"/>
  <c r="AJ2223" i="12"/>
  <c r="AR2223" i="12" s="1"/>
  <c r="AX2223" i="12" s="1"/>
  <c r="AK2954" i="12"/>
  <c r="AS2954" i="12" s="1"/>
  <c r="AY2954" i="12" s="1"/>
  <c r="AJ183" i="12"/>
  <c r="AR183" i="12" s="1"/>
  <c r="AX183" i="12" s="1"/>
  <c r="AJ779" i="12"/>
  <c r="AR779" i="12" s="1"/>
  <c r="AX779" i="12" s="1"/>
  <c r="AI1812" i="12"/>
  <c r="AM1812" i="12" s="1"/>
  <c r="AQ1812" i="12" s="1"/>
  <c r="AW1812" i="12" s="1"/>
  <c r="AI2762" i="12"/>
  <c r="AM2762" i="12" s="1"/>
  <c r="AQ2762" i="12" s="1"/>
  <c r="AW2762" i="12" s="1"/>
  <c r="AI1305" i="12"/>
  <c r="AM1305" i="12" s="1"/>
  <c r="AQ1305" i="12" s="1"/>
  <c r="AW1305" i="12" s="1"/>
  <c r="AJ1683" i="12"/>
  <c r="AR1683" i="12" s="1"/>
  <c r="AX1683" i="12" s="1"/>
  <c r="AI1986" i="12"/>
  <c r="AM1986" i="12" s="1"/>
  <c r="AQ1986" i="12" s="1"/>
  <c r="AW1986" i="12" s="1"/>
  <c r="AI2363" i="12"/>
  <c r="AM2363" i="12" s="1"/>
  <c r="AQ2363" i="12" s="1"/>
  <c r="AW2363" i="12" s="1"/>
  <c r="AK2921" i="12"/>
  <c r="AS2921" i="12" s="1"/>
  <c r="AY2921" i="12" s="1"/>
  <c r="AJ1178" i="12"/>
  <c r="AR1178" i="12" s="1"/>
  <c r="AX1178" i="12" s="1"/>
  <c r="AI1549" i="12"/>
  <c r="AM1549" i="12" s="1"/>
  <c r="AQ1549" i="12" s="1"/>
  <c r="AW1549" i="12" s="1"/>
  <c r="AI2018" i="12"/>
  <c r="AM2018" i="12" s="1"/>
  <c r="AQ2018" i="12" s="1"/>
  <c r="AW2018" i="12" s="1"/>
  <c r="AJ2949" i="12"/>
  <c r="AR2949" i="12" s="1"/>
  <c r="AX2949" i="12" s="1"/>
  <c r="AJ302" i="12"/>
  <c r="AR302" i="12" s="1"/>
  <c r="AX302" i="12" s="1"/>
  <c r="AK518" i="12"/>
  <c r="AS518" i="12" s="1"/>
  <c r="AY518" i="12" s="1"/>
  <c r="AJ737" i="12"/>
  <c r="AR737" i="12" s="1"/>
  <c r="AX737" i="12" s="1"/>
  <c r="AK1004" i="12"/>
  <c r="AS1004" i="12" s="1"/>
  <c r="AY1004" i="12" s="1"/>
  <c r="AI156" i="12"/>
  <c r="AM156" i="12" s="1"/>
  <c r="AQ156" i="12" s="1"/>
  <c r="AW156" i="12" s="1"/>
  <c r="AK605" i="12"/>
  <c r="AS605" i="12" s="1"/>
  <c r="AY605" i="12" s="1"/>
  <c r="AK1641" i="12"/>
  <c r="AS1641" i="12" s="1"/>
  <c r="AY1641" i="12" s="1"/>
  <c r="AK2277" i="12"/>
  <c r="AS2277" i="12" s="1"/>
  <c r="AY2277" i="12" s="1"/>
  <c r="AI2927" i="12"/>
  <c r="AM2927" i="12" s="1"/>
  <c r="AQ2927" i="12" s="1"/>
  <c r="AW2927" i="12" s="1"/>
  <c r="AK1632" i="12"/>
  <c r="AS1632" i="12" s="1"/>
  <c r="AY1632" i="12" s="1"/>
  <c r="AK670" i="12"/>
  <c r="AS670" i="12" s="1"/>
  <c r="AY670" i="12" s="1"/>
  <c r="AJ571" i="12"/>
  <c r="AR571" i="12" s="1"/>
  <c r="AX571" i="12" s="1"/>
  <c r="AK601" i="12"/>
  <c r="AS601" i="12" s="1"/>
  <c r="AY601" i="12" s="1"/>
  <c r="AK1155" i="12"/>
  <c r="AS1155" i="12" s="1"/>
  <c r="AY1155" i="12" s="1"/>
  <c r="AK1473" i="12"/>
  <c r="AS1473" i="12" s="1"/>
  <c r="AY1473" i="12" s="1"/>
  <c r="AJ1705" i="12"/>
  <c r="AR1705" i="12" s="1"/>
  <c r="AX1705" i="12" s="1"/>
  <c r="AJ2001" i="12"/>
  <c r="AR2001" i="12" s="1"/>
  <c r="AX2001" i="12" s="1"/>
  <c r="AI2444" i="12"/>
  <c r="AM2444" i="12" s="1"/>
  <c r="AQ2444" i="12" s="1"/>
  <c r="AW2444" i="12" s="1"/>
  <c r="AJ2978" i="12"/>
  <c r="AR2978" i="12" s="1"/>
  <c r="AX2978" i="12" s="1"/>
  <c r="AI854" i="12"/>
  <c r="AM854" i="12" s="1"/>
  <c r="AQ854" i="12" s="1"/>
  <c r="AW854" i="12" s="1"/>
  <c r="AI1403" i="12"/>
  <c r="AM1403" i="12" s="1"/>
  <c r="AQ1403" i="12" s="1"/>
  <c r="AW1403" i="12" s="1"/>
  <c r="AK2001" i="12"/>
  <c r="AS2001" i="12" s="1"/>
  <c r="AY2001" i="12" s="1"/>
  <c r="AK2267" i="12"/>
  <c r="AS2267" i="12" s="1"/>
  <c r="AY2267" i="12" s="1"/>
  <c r="AI2778" i="12"/>
  <c r="AM2778" i="12" s="1"/>
  <c r="AQ2778" i="12" s="1"/>
  <c r="AW2778" i="12" s="1"/>
  <c r="AJ2997" i="12"/>
  <c r="AR2997" i="12" s="1"/>
  <c r="AX2997" i="12" s="1"/>
  <c r="AK1583" i="12"/>
  <c r="AS1583" i="12" s="1"/>
  <c r="AY1583" i="12" s="1"/>
  <c r="AK1930" i="12"/>
  <c r="AS1930" i="12" s="1"/>
  <c r="AY1930" i="12" s="1"/>
  <c r="AJ2316" i="12"/>
  <c r="AR2316" i="12" s="1"/>
  <c r="AX2316" i="12" s="1"/>
  <c r="AK318" i="12"/>
  <c r="AS318" i="12" s="1"/>
  <c r="AY318" i="12" s="1"/>
  <c r="AJ344" i="12"/>
  <c r="AR344" i="12" s="1"/>
  <c r="AX344" i="12" s="1"/>
  <c r="AJ1292" i="12"/>
  <c r="AR1292" i="12" s="1"/>
  <c r="AX1292" i="12" s="1"/>
  <c r="AK904" i="12"/>
  <c r="AS904" i="12" s="1"/>
  <c r="AY904" i="12" s="1"/>
  <c r="AI1418" i="12"/>
  <c r="AM1418" i="12" s="1"/>
  <c r="AQ1418" i="12" s="1"/>
  <c r="AW1418" i="12" s="1"/>
  <c r="AJ100" i="12"/>
  <c r="AR100" i="12" s="1"/>
  <c r="AX100" i="12" s="1"/>
  <c r="AI542" i="12"/>
  <c r="AM542" i="12" s="1"/>
  <c r="AQ542" i="12" s="1"/>
  <c r="AW542" i="12" s="1"/>
  <c r="AJ1247" i="12"/>
  <c r="AR1247" i="12" s="1"/>
  <c r="AX1247" i="12" s="1"/>
  <c r="AI1646" i="12"/>
  <c r="AM1646" i="12" s="1"/>
  <c r="AQ1646" i="12" s="1"/>
  <c r="AW1646" i="12" s="1"/>
  <c r="AK1986" i="12"/>
  <c r="AS1986" i="12" s="1"/>
  <c r="AY1986" i="12" s="1"/>
  <c r="AI2353" i="12"/>
  <c r="AM2353" i="12" s="1"/>
  <c r="AQ2353" i="12" s="1"/>
  <c r="AW2353" i="12" s="1"/>
  <c r="AI2921" i="12"/>
  <c r="AM2921" i="12" s="1"/>
  <c r="AQ2921" i="12" s="1"/>
  <c r="AW2921" i="12" s="1"/>
  <c r="AI737" i="12"/>
  <c r="AM737" i="12" s="1"/>
  <c r="AQ737" i="12" s="1"/>
  <c r="AW737" i="12" s="1"/>
  <c r="AI1289" i="12"/>
  <c r="AM1289" i="12" s="1"/>
  <c r="AQ1289" i="12" s="1"/>
  <c r="AW1289" i="12" s="1"/>
  <c r="AI1697" i="12"/>
  <c r="AM1697" i="12" s="1"/>
  <c r="AQ1697" i="12" s="1"/>
  <c r="AW1697" i="12" s="1"/>
  <c r="AK276" i="12"/>
  <c r="AS276" i="12" s="1"/>
  <c r="AY276" i="12" s="1"/>
  <c r="AJ1023" i="12"/>
  <c r="AR1023" i="12" s="1"/>
  <c r="AX1023" i="12" s="1"/>
  <c r="AJ85" i="12"/>
  <c r="AR85" i="12" s="1"/>
  <c r="AX85" i="12" s="1"/>
  <c r="AJ117" i="12"/>
  <c r="AR117" i="12" s="1"/>
  <c r="AX117" i="12" s="1"/>
  <c r="AI1282" i="12"/>
  <c r="AM1282" i="12" s="1"/>
  <c r="AQ1282" i="12" s="1"/>
  <c r="AW1282" i="12" s="1"/>
  <c r="AI182" i="12"/>
  <c r="AM182" i="12" s="1"/>
  <c r="AQ182" i="12" s="1"/>
  <c r="AW182" i="12" s="1"/>
  <c r="AK457" i="12"/>
  <c r="AS457" i="12" s="1"/>
  <c r="AY457" i="12" s="1"/>
  <c r="AI710" i="12"/>
  <c r="AM710" i="12" s="1"/>
  <c r="AQ710" i="12" s="1"/>
  <c r="AW710" i="12" s="1"/>
  <c r="AJ1150" i="12"/>
  <c r="AR1150" i="12" s="1"/>
  <c r="AX1150" i="12" s="1"/>
  <c r="AJ1278" i="12"/>
  <c r="AR1278" i="12" s="1"/>
  <c r="AX1278" i="12" s="1"/>
  <c r="AI1562" i="12"/>
  <c r="AM1562" i="12" s="1"/>
  <c r="AQ1562" i="12" s="1"/>
  <c r="AW1562" i="12" s="1"/>
  <c r="AK1781" i="12"/>
  <c r="AS1781" i="12" s="1"/>
  <c r="AY1781" i="12" s="1"/>
  <c r="AJ1980" i="12"/>
  <c r="AR1980" i="12" s="1"/>
  <c r="AX1980" i="12" s="1"/>
  <c r="AI2197" i="12"/>
  <c r="AM2197" i="12" s="1"/>
  <c r="AQ2197" i="12" s="1"/>
  <c r="AW2197" i="12" s="1"/>
  <c r="AK2789" i="12"/>
  <c r="AS2789" i="12" s="1"/>
  <c r="AY2789" i="12" s="1"/>
  <c r="AI3011" i="12"/>
  <c r="AM3011" i="12" s="1"/>
  <c r="AQ3011" i="12" s="1"/>
  <c r="AW3011" i="12" s="1"/>
  <c r="AI604" i="12"/>
  <c r="AM604" i="12" s="1"/>
  <c r="AQ604" i="12" s="1"/>
  <c r="AW604" i="12" s="1"/>
  <c r="AK991" i="12"/>
  <c r="AS991" i="12" s="1"/>
  <c r="AY991" i="12" s="1"/>
  <c r="AJ1204" i="12"/>
  <c r="AR1204" i="12" s="1"/>
  <c r="AX1204" i="12" s="1"/>
  <c r="AI1716" i="12"/>
  <c r="AM1716" i="12" s="1"/>
  <c r="AQ1716" i="12" s="1"/>
  <c r="AW1716" i="12" s="1"/>
  <c r="AJ1996" i="12"/>
  <c r="AR1996" i="12" s="1"/>
  <c r="AX1996" i="12" s="1"/>
  <c r="AI2276" i="12"/>
  <c r="AM2276" i="12" s="1"/>
  <c r="AQ2276" i="12" s="1"/>
  <c r="AW2276" i="12" s="1"/>
  <c r="AK2812" i="12"/>
  <c r="AS2812" i="12" s="1"/>
  <c r="AY2812" i="12" s="1"/>
  <c r="AK1204" i="12"/>
  <c r="AS1204" i="12" s="1"/>
  <c r="AY1204" i="12" s="1"/>
  <c r="AK1720" i="12"/>
  <c r="AS1720" i="12" s="1"/>
  <c r="AY1720" i="12" s="1"/>
  <c r="AK368" i="12"/>
  <c r="AS368" i="12" s="1"/>
  <c r="AY368" i="12" s="1"/>
  <c r="AK937" i="12"/>
  <c r="AS937" i="12" s="1"/>
  <c r="AY937" i="12" s="1"/>
  <c r="AK624" i="12"/>
  <c r="AS624" i="12" s="1"/>
  <c r="AY624" i="12" s="1"/>
  <c r="AI318" i="12"/>
  <c r="AM318" i="12" s="1"/>
  <c r="AQ318" i="12" s="1"/>
  <c r="AW318" i="12" s="1"/>
  <c r="AI2190" i="12"/>
  <c r="AM2190" i="12" s="1"/>
  <c r="AQ2190" i="12" s="1"/>
  <c r="AW2190" i="12" s="1"/>
  <c r="AJ2762" i="12"/>
  <c r="AR2762" i="12" s="1"/>
  <c r="AX2762" i="12" s="1"/>
  <c r="AK464" i="12"/>
  <c r="AS464" i="12" s="1"/>
  <c r="AY464" i="12" s="1"/>
  <c r="AI1322" i="12"/>
  <c r="AM1322" i="12" s="1"/>
  <c r="AQ1322" i="12" s="1"/>
  <c r="AW1322" i="12" s="1"/>
  <c r="AJ1752" i="12"/>
  <c r="AR1752" i="12" s="1"/>
  <c r="AX1752" i="12" s="1"/>
  <c r="AI2069" i="12"/>
  <c r="AM2069" i="12" s="1"/>
  <c r="AQ2069" i="12" s="1"/>
  <c r="AW2069" i="12" s="1"/>
  <c r="AK2347" i="12"/>
  <c r="AS2347" i="12" s="1"/>
  <c r="AY2347" i="12" s="1"/>
  <c r="AI3086" i="12"/>
  <c r="AM3086" i="12" s="1"/>
  <c r="AQ3086" i="12" s="1"/>
  <c r="AW3086" i="12" s="1"/>
  <c r="AI266" i="12"/>
  <c r="AM266" i="12" s="1"/>
  <c r="AQ266" i="12" s="1"/>
  <c r="AW266" i="12" s="1"/>
  <c r="AK762" i="12"/>
  <c r="AS762" i="12" s="1"/>
  <c r="AY762" i="12" s="1"/>
  <c r="AJ1772" i="12"/>
  <c r="AR1772" i="12" s="1"/>
  <c r="AX1772" i="12" s="1"/>
  <c r="AJ2906" i="12"/>
  <c r="AR2906" i="12" s="1"/>
  <c r="AX2906" i="12" s="1"/>
  <c r="AK1354" i="12"/>
  <c r="AS1354" i="12" s="1"/>
  <c r="AY1354" i="12" s="1"/>
  <c r="AK1742" i="12"/>
  <c r="AS1742" i="12" s="1"/>
  <c r="AY1742" i="12" s="1"/>
  <c r="AK2115" i="12"/>
  <c r="AS2115" i="12" s="1"/>
  <c r="AY2115" i="12" s="1"/>
  <c r="AJ2476" i="12"/>
  <c r="AR2476" i="12" s="1"/>
  <c r="AX2476" i="12" s="1"/>
  <c r="AK3076" i="12"/>
  <c r="AS3076" i="12" s="1"/>
  <c r="AY3076" i="12" s="1"/>
  <c r="AJ1195" i="12"/>
  <c r="AR1195" i="12" s="1"/>
  <c r="AX1195" i="12" s="1"/>
  <c r="AK1559" i="12"/>
  <c r="AS1559" i="12" s="1"/>
  <c r="AY1559" i="12" s="1"/>
  <c r="AI2001" i="12"/>
  <c r="AM2001" i="12" s="1"/>
  <c r="AQ2001" i="12" s="1"/>
  <c r="AW2001" i="12" s="1"/>
  <c r="AI2466" i="12"/>
  <c r="AM2466" i="12" s="1"/>
  <c r="AQ2466" i="12" s="1"/>
  <c r="AW2466" i="12" s="1"/>
  <c r="AI42" i="12"/>
  <c r="AM42" i="12" s="1"/>
  <c r="AQ42" i="12" s="1"/>
  <c r="AW42" i="12" s="1"/>
  <c r="AJ351" i="12"/>
  <c r="AR351" i="12" s="1"/>
  <c r="AX351" i="12" s="1"/>
  <c r="AK542" i="12"/>
  <c r="AS542" i="12" s="1"/>
  <c r="AY542" i="12" s="1"/>
  <c r="AK758" i="12"/>
  <c r="AS758" i="12" s="1"/>
  <c r="AY758" i="12" s="1"/>
  <c r="AI1896" i="12"/>
  <c r="AM1896" i="12" s="1"/>
  <c r="AQ1896" i="12" s="1"/>
  <c r="AW1896" i="12" s="1"/>
  <c r="AJ107" i="12"/>
  <c r="AR107" i="12" s="1"/>
  <c r="AX107" i="12" s="1"/>
  <c r="AJ601" i="12"/>
  <c r="AR601" i="12" s="1"/>
  <c r="AX601" i="12" s="1"/>
  <c r="AJ1554" i="12"/>
  <c r="AR1554" i="12" s="1"/>
  <c r="AX1554" i="12" s="1"/>
  <c r="AI1935" i="12"/>
  <c r="AM1935" i="12" s="1"/>
  <c r="AQ1935" i="12" s="1"/>
  <c r="AW1935" i="12" s="1"/>
  <c r="AJ76" i="12"/>
  <c r="AR76" i="12" s="1"/>
  <c r="AX76" i="12" s="1"/>
  <c r="AJ1935" i="12"/>
  <c r="AR1935" i="12" s="1"/>
  <c r="AX1935" i="12" s="1"/>
  <c r="AK2174" i="12"/>
  <c r="AS2174" i="12" s="1"/>
  <c r="AY2174" i="12" s="1"/>
  <c r="AI2415" i="12"/>
  <c r="AM2415" i="12" s="1"/>
  <c r="AQ2415" i="12" s="1"/>
  <c r="AW2415" i="12" s="1"/>
  <c r="AK2838" i="12"/>
  <c r="AS2838" i="12" s="1"/>
  <c r="AY2838" i="12" s="1"/>
  <c r="AJ3086" i="12"/>
  <c r="AR3086" i="12" s="1"/>
  <c r="AX3086" i="12" s="1"/>
  <c r="AK729" i="12"/>
  <c r="AS729" i="12" s="1"/>
  <c r="AY729" i="12" s="1"/>
  <c r="AI1255" i="12"/>
  <c r="AM1255" i="12" s="1"/>
  <c r="AQ1255" i="12" s="1"/>
  <c r="AW1255" i="12" s="1"/>
  <c r="AI1717" i="12"/>
  <c r="AM1717" i="12" s="1"/>
  <c r="AQ1717" i="12" s="1"/>
  <c r="AW1717" i="12" s="1"/>
  <c r="AJ1997" i="12"/>
  <c r="AR1997" i="12" s="1"/>
  <c r="AX1997" i="12" s="1"/>
  <c r="AJ2326" i="12"/>
  <c r="AR2326" i="12" s="1"/>
  <c r="AX2326" i="12" s="1"/>
  <c r="AK2851" i="12"/>
  <c r="AS2851" i="12" s="1"/>
  <c r="AY2851" i="12" s="1"/>
  <c r="AJ1403" i="12"/>
  <c r="AR1403" i="12" s="1"/>
  <c r="AX1403" i="12" s="1"/>
  <c r="AI1940" i="12"/>
  <c r="AM1940" i="12" s="1"/>
  <c r="AQ1940" i="12" s="1"/>
  <c r="AW1940" i="12" s="1"/>
  <c r="AK938" i="12"/>
  <c r="AS938" i="12" s="1"/>
  <c r="AY938" i="12" s="1"/>
  <c r="AK1298" i="12"/>
  <c r="AS1298" i="12" s="1"/>
  <c r="AY1298" i="12" s="1"/>
  <c r="AK2096" i="12"/>
  <c r="AS2096" i="12" s="1"/>
  <c r="AY2096" i="12" s="1"/>
  <c r="AJ1720" i="12"/>
  <c r="AR1720" i="12" s="1"/>
  <c r="AX1720" i="12" s="1"/>
  <c r="AJ2901" i="12"/>
  <c r="AR2901" i="12" s="1"/>
  <c r="AX2901" i="12" s="1"/>
  <c r="AI699" i="12"/>
  <c r="AM699" i="12" s="1"/>
  <c r="AQ699" i="12" s="1"/>
  <c r="AW699" i="12" s="1"/>
  <c r="AI1704" i="12"/>
  <c r="AM1704" i="12" s="1"/>
  <c r="AQ1704" i="12" s="1"/>
  <c r="AW1704" i="12" s="1"/>
  <c r="AI135" i="12"/>
  <c r="AM135" i="12" s="1"/>
  <c r="AQ135" i="12" s="1"/>
  <c r="AW135" i="12" s="1"/>
  <c r="AK2026" i="12"/>
  <c r="AS2026" i="12" s="1"/>
  <c r="AY2026" i="12" s="1"/>
  <c r="AK1867" i="12"/>
  <c r="AS1867" i="12" s="1"/>
  <c r="AY1867" i="12" s="1"/>
  <c r="AJ2025" i="12"/>
  <c r="AR2025" i="12" s="1"/>
  <c r="AX2025" i="12" s="1"/>
  <c r="AJ2642" i="12"/>
  <c r="AR2642" i="12" s="1"/>
  <c r="AX2642" i="12" s="1"/>
  <c r="AK2373" i="12"/>
  <c r="AS2373" i="12" s="1"/>
  <c r="AY2373" i="12" s="1"/>
  <c r="AK490" i="12"/>
  <c r="AS490" i="12" s="1"/>
  <c r="AY490" i="12" s="1"/>
  <c r="AK768" i="12"/>
  <c r="AS768" i="12" s="1"/>
  <c r="AY768" i="12" s="1"/>
  <c r="AI282" i="12"/>
  <c r="AM282" i="12" s="1"/>
  <c r="AQ282" i="12" s="1"/>
  <c r="AW282" i="12" s="1"/>
  <c r="AI2181" i="12"/>
  <c r="AM2181" i="12" s="1"/>
  <c r="AQ2181" i="12" s="1"/>
  <c r="AW2181" i="12" s="1"/>
  <c r="AI2888" i="12"/>
  <c r="AM2888" i="12" s="1"/>
  <c r="AQ2888" i="12" s="1"/>
  <c r="AW2888" i="12" s="1"/>
  <c r="AJ2302" i="12"/>
  <c r="AR2302" i="12" s="1"/>
  <c r="AX2302" i="12" s="1"/>
  <c r="AK722" i="12"/>
  <c r="AS722" i="12" s="1"/>
  <c r="AY722" i="12" s="1"/>
  <c r="AJ1304" i="12"/>
  <c r="AR1304" i="12" s="1"/>
  <c r="AX1304" i="12" s="1"/>
  <c r="AI2185" i="12"/>
  <c r="AM2185" i="12" s="1"/>
  <c r="AQ2185" i="12" s="1"/>
  <c r="AW2185" i="12" s="1"/>
  <c r="AK25" i="12"/>
  <c r="AS25" i="12" s="1"/>
  <c r="AY25" i="12" s="1"/>
  <c r="AK204" i="12"/>
  <c r="AS204" i="12" s="1"/>
  <c r="AY204" i="12" s="1"/>
  <c r="AJ919" i="12"/>
  <c r="AR919" i="12" s="1"/>
  <c r="AX919" i="12" s="1"/>
  <c r="AK2290" i="12"/>
  <c r="AS2290" i="12" s="1"/>
  <c r="AY2290" i="12" s="1"/>
  <c r="AJ1198" i="12"/>
  <c r="AR1198" i="12" s="1"/>
  <c r="AX1198" i="12" s="1"/>
  <c r="AK1700" i="12"/>
  <c r="AS1700" i="12" s="1"/>
  <c r="AY1700" i="12" s="1"/>
  <c r="AK2396" i="12"/>
  <c r="AS2396" i="12" s="1"/>
  <c r="AY2396" i="12" s="1"/>
  <c r="AJ2953" i="12"/>
  <c r="AR2953" i="12" s="1"/>
  <c r="AX2953" i="12" s="1"/>
  <c r="AK1198" i="12"/>
  <c r="AS1198" i="12" s="1"/>
  <c r="AY1198" i="12" s="1"/>
  <c r="AI1724" i="12"/>
  <c r="AM1724" i="12" s="1"/>
  <c r="AQ1724" i="12" s="1"/>
  <c r="AW1724" i="12" s="1"/>
  <c r="AI2850" i="12"/>
  <c r="AM2850" i="12" s="1"/>
  <c r="AQ2850" i="12" s="1"/>
  <c r="AW2850" i="12" s="1"/>
  <c r="AK182" i="12"/>
  <c r="AS182" i="12" s="1"/>
  <c r="AY182" i="12" s="1"/>
  <c r="AI442" i="12"/>
  <c r="AM442" i="12" s="1"/>
  <c r="AQ442" i="12" s="1"/>
  <c r="AW442" i="12" s="1"/>
  <c r="AI785" i="12"/>
  <c r="AM785" i="12" s="1"/>
  <c r="AQ785" i="12" s="1"/>
  <c r="AW785" i="12" s="1"/>
  <c r="AI1136" i="12"/>
  <c r="AM1136" i="12" s="1"/>
  <c r="AQ1136" i="12" s="1"/>
  <c r="AW1136" i="12" s="1"/>
  <c r="AI188" i="12"/>
  <c r="AM188" i="12" s="1"/>
  <c r="AQ188" i="12" s="1"/>
  <c r="AW188" i="12" s="1"/>
  <c r="AK703" i="12"/>
  <c r="AS703" i="12" s="1"/>
  <c r="AY703" i="12" s="1"/>
  <c r="AK1811" i="12"/>
  <c r="AS1811" i="12" s="1"/>
  <c r="AY1811" i="12" s="1"/>
  <c r="AJ2897" i="12"/>
  <c r="AR2897" i="12" s="1"/>
  <c r="AX2897" i="12" s="1"/>
  <c r="AK331" i="12"/>
  <c r="AS331" i="12" s="1"/>
  <c r="AY331" i="12" s="1"/>
  <c r="AI1406" i="12"/>
  <c r="AM1406" i="12" s="1"/>
  <c r="AQ1406" i="12" s="1"/>
  <c r="AW1406" i="12" s="1"/>
  <c r="AK41" i="12"/>
  <c r="AS41" i="12" s="1"/>
  <c r="AY41" i="12" s="1"/>
  <c r="AJ909" i="12"/>
  <c r="AR909" i="12" s="1"/>
  <c r="AX909" i="12" s="1"/>
  <c r="AJ1321" i="12"/>
  <c r="AR1321" i="12" s="1"/>
  <c r="AX1321" i="12" s="1"/>
  <c r="AI1929" i="12"/>
  <c r="AM1929" i="12" s="1"/>
  <c r="AQ1929" i="12" s="1"/>
  <c r="AW1929" i="12" s="1"/>
  <c r="AI2396" i="12"/>
  <c r="AM2396" i="12" s="1"/>
  <c r="AQ2396" i="12" s="1"/>
  <c r="AW2396" i="12" s="1"/>
  <c r="AK2930" i="12"/>
  <c r="AS2930" i="12" s="1"/>
  <c r="AY2930" i="12" s="1"/>
  <c r="AJ710" i="12"/>
  <c r="AR710" i="12" s="1"/>
  <c r="AX710" i="12" s="1"/>
  <c r="AJ1353" i="12"/>
  <c r="AR1353" i="12" s="1"/>
  <c r="AX1353" i="12" s="1"/>
  <c r="AI1766" i="12"/>
  <c r="AM1766" i="12" s="1"/>
  <c r="AQ1766" i="12" s="1"/>
  <c r="AW1766" i="12" s="1"/>
  <c r="AJ2162" i="12"/>
  <c r="AR2162" i="12" s="1"/>
  <c r="AX2162" i="12" s="1"/>
  <c r="AK2828" i="12"/>
  <c r="AS2828" i="12" s="1"/>
  <c r="AY2828" i="12" s="1"/>
  <c r="AJ1238" i="12"/>
  <c r="AR1238" i="12" s="1"/>
  <c r="AX1238" i="12" s="1"/>
  <c r="AI1781" i="12"/>
  <c r="AM1781" i="12" s="1"/>
  <c r="AQ1781" i="12" s="1"/>
  <c r="AW1781" i="12" s="1"/>
  <c r="AJ2777" i="12"/>
  <c r="AR2777" i="12" s="1"/>
  <c r="AX2777" i="12" s="1"/>
  <c r="AK594" i="12"/>
  <c r="AS594" i="12" s="1"/>
  <c r="AY594" i="12" s="1"/>
  <c r="AI928" i="12"/>
  <c r="AM928" i="12" s="1"/>
  <c r="AQ928" i="12" s="1"/>
  <c r="AW928" i="12" s="1"/>
  <c r="AI2807" i="12"/>
  <c r="AM2807" i="12" s="1"/>
  <c r="AQ2807" i="12" s="1"/>
  <c r="AW2807" i="12" s="1"/>
  <c r="AK1385" i="12"/>
  <c r="AS1385" i="12" s="1"/>
  <c r="AY1385" i="12" s="1"/>
  <c r="AI1292" i="12"/>
  <c r="AM1292" i="12" s="1"/>
  <c r="AQ1292" i="12" s="1"/>
  <c r="AW1292" i="12" s="1"/>
  <c r="AI860" i="12"/>
  <c r="AM860" i="12" s="1"/>
  <c r="AQ860" i="12" s="1"/>
  <c r="AW860" i="12" s="1"/>
  <c r="AJ500" i="12"/>
  <c r="AR500" i="12" s="1"/>
  <c r="AX500" i="12" s="1"/>
  <c r="AK1304" i="12"/>
  <c r="AS1304" i="12" s="1"/>
  <c r="AY1304" i="12" s="1"/>
  <c r="AK1691" i="12"/>
  <c r="AS1691" i="12" s="1"/>
  <c r="AY1691" i="12" s="1"/>
  <c r="AI2765" i="12"/>
  <c r="AM2765" i="12" s="1"/>
  <c r="AQ2765" i="12" s="1"/>
  <c r="AW2765" i="12" s="1"/>
  <c r="AK155" i="12"/>
  <c r="AS155" i="12" s="1"/>
  <c r="AY155" i="12" s="1"/>
  <c r="AI1198" i="12"/>
  <c r="AM1198" i="12" s="1"/>
  <c r="AQ1198" i="12" s="1"/>
  <c r="AW1198" i="12" s="1"/>
  <c r="AI1558" i="12"/>
  <c r="AM1558" i="12" s="1"/>
  <c r="AQ1558" i="12" s="1"/>
  <c r="AW1558" i="12" s="1"/>
  <c r="AK277" i="12"/>
  <c r="AS277" i="12" s="1"/>
  <c r="AY277" i="12" s="1"/>
  <c r="AJ1030" i="12"/>
  <c r="AR1030" i="12" s="1"/>
  <c r="AX1030" i="12" s="1"/>
  <c r="AJ90" i="12"/>
  <c r="AR90" i="12" s="1"/>
  <c r="AX90" i="12" s="1"/>
  <c r="AJ2841" i="12"/>
  <c r="AR2841" i="12" s="1"/>
  <c r="AX2841" i="12" s="1"/>
  <c r="AI1299" i="12"/>
  <c r="AM1299" i="12" s="1"/>
  <c r="AQ1299" i="12" s="1"/>
  <c r="AW1299" i="12" s="1"/>
  <c r="AI183" i="12"/>
  <c r="AM183" i="12" s="1"/>
  <c r="AQ183" i="12" s="1"/>
  <c r="AW183" i="12" s="1"/>
  <c r="AK458" i="12"/>
  <c r="AS458" i="12" s="1"/>
  <c r="AY458" i="12" s="1"/>
  <c r="AI711" i="12"/>
  <c r="AM711" i="12" s="1"/>
  <c r="AQ711" i="12" s="1"/>
  <c r="AW711" i="12" s="1"/>
  <c r="AJ1151" i="12"/>
  <c r="AR1151" i="12" s="1"/>
  <c r="AX1151" i="12" s="1"/>
  <c r="AJ1279" i="12"/>
  <c r="AR1279" i="12" s="1"/>
  <c r="AX1279" i="12" s="1"/>
  <c r="AK1443" i="12"/>
  <c r="AS1443" i="12" s="1"/>
  <c r="AY1443" i="12" s="1"/>
  <c r="AK1709" i="12"/>
  <c r="AS1709" i="12" s="1"/>
  <c r="AY1709" i="12" s="1"/>
  <c r="AI1910" i="12"/>
  <c r="AM1910" i="12" s="1"/>
  <c r="AQ1910" i="12" s="1"/>
  <c r="AW1910" i="12" s="1"/>
  <c r="AK2697" i="12"/>
  <c r="AS2697" i="12" s="1"/>
  <c r="AY2697" i="12" s="1"/>
  <c r="AK696" i="12"/>
  <c r="AS696" i="12" s="1"/>
  <c r="AY696" i="12" s="1"/>
  <c r="AI1600" i="12"/>
  <c r="AM1600" i="12" s="1"/>
  <c r="AQ1600" i="12" s="1"/>
  <c r="AW1600" i="12" s="1"/>
  <c r="AI2277" i="12"/>
  <c r="AM2277" i="12" s="1"/>
  <c r="AQ2277" i="12" s="1"/>
  <c r="AW2277" i="12" s="1"/>
  <c r="AK1205" i="12"/>
  <c r="AS1205" i="12" s="1"/>
  <c r="AY1205" i="12" s="1"/>
  <c r="AJ685" i="12"/>
  <c r="AR685" i="12" s="1"/>
  <c r="AX685" i="12" s="1"/>
  <c r="AK2413" i="12"/>
  <c r="AS2413" i="12" s="1"/>
  <c r="AY2413" i="12" s="1"/>
  <c r="AK2177" i="12"/>
  <c r="AS2177" i="12" s="1"/>
  <c r="AY2177" i="12" s="1"/>
  <c r="AI923" i="12"/>
  <c r="AM923" i="12" s="1"/>
  <c r="AQ923" i="12" s="1"/>
  <c r="AW923" i="12" s="1"/>
  <c r="AK2887" i="12"/>
  <c r="AS2887" i="12" s="1"/>
  <c r="AY2887" i="12" s="1"/>
  <c r="AK2081" i="12"/>
  <c r="AS2081" i="12" s="1"/>
  <c r="AY2081" i="12" s="1"/>
  <c r="AI2957" i="12"/>
  <c r="AM2957" i="12" s="1"/>
  <c r="AQ2957" i="12" s="1"/>
  <c r="AW2957" i="12" s="1"/>
  <c r="AJ1970" i="12"/>
  <c r="AR1970" i="12" s="1"/>
  <c r="AX1970" i="12" s="1"/>
  <c r="AJ714" i="12"/>
  <c r="AR714" i="12" s="1"/>
  <c r="AX714" i="12" s="1"/>
  <c r="AK1013" i="12"/>
  <c r="AS1013" i="12" s="1"/>
  <c r="AY1013" i="12" s="1"/>
  <c r="AK805" i="12"/>
  <c r="AS805" i="12" s="1"/>
  <c r="AY805" i="12" s="1"/>
  <c r="AK663" i="12"/>
  <c r="AS663" i="12" s="1"/>
  <c r="AY663" i="12" s="1"/>
  <c r="AI283" i="12"/>
  <c r="AM283" i="12" s="1"/>
  <c r="AQ283" i="12" s="1"/>
  <c r="AW283" i="12" s="1"/>
  <c r="AI1147" i="12"/>
  <c r="AM1147" i="12" s="1"/>
  <c r="AQ1147" i="12" s="1"/>
  <c r="AW1147" i="12" s="1"/>
  <c r="AJ793" i="12"/>
  <c r="AR793" i="12" s="1"/>
  <c r="AX793" i="12" s="1"/>
  <c r="AJ2728" i="12"/>
  <c r="AR2728" i="12" s="1"/>
  <c r="AX2728" i="12" s="1"/>
  <c r="AI1483" i="12"/>
  <c r="AM1483" i="12" s="1"/>
  <c r="AQ1483" i="12" s="1"/>
  <c r="AW1483" i="12" s="1"/>
  <c r="AJ2970" i="12"/>
  <c r="AR2970" i="12" s="1"/>
  <c r="AX2970" i="12" s="1"/>
  <c r="AK1000" i="12"/>
  <c r="AS1000" i="12" s="1"/>
  <c r="AY1000" i="12" s="1"/>
  <c r="AK1374" i="12"/>
  <c r="AS1374" i="12" s="1"/>
  <c r="AY1374" i="12" s="1"/>
  <c r="AK1860" i="12"/>
  <c r="AS1860" i="12" s="1"/>
  <c r="AY1860" i="12" s="1"/>
  <c r="AJ2273" i="12"/>
  <c r="AR2273" i="12" s="1"/>
  <c r="AX2273" i="12" s="1"/>
  <c r="AK26" i="12"/>
  <c r="AS26" i="12" s="1"/>
  <c r="AY26" i="12" s="1"/>
  <c r="AK205" i="12"/>
  <c r="AS205" i="12" s="1"/>
  <c r="AY205" i="12" s="1"/>
  <c r="AJ920" i="12"/>
  <c r="AR920" i="12" s="1"/>
  <c r="AX920" i="12" s="1"/>
  <c r="AI1906" i="12"/>
  <c r="AM1906" i="12" s="1"/>
  <c r="AQ1906" i="12" s="1"/>
  <c r="AW1906" i="12" s="1"/>
  <c r="AJ1199" i="12"/>
  <c r="AR1199" i="12" s="1"/>
  <c r="AX1199" i="12" s="1"/>
  <c r="AI1554" i="12"/>
  <c r="AM1554" i="12" s="1"/>
  <c r="AQ1554" i="12" s="1"/>
  <c r="AW1554" i="12" s="1"/>
  <c r="AK1816" i="12"/>
  <c r="AS1816" i="12" s="1"/>
  <c r="AY1816" i="12" s="1"/>
  <c r="AI2223" i="12"/>
  <c r="AM2223" i="12" s="1"/>
  <c r="AQ2223" i="12" s="1"/>
  <c r="AW2223" i="12" s="1"/>
  <c r="AK2781" i="12"/>
  <c r="AS2781" i="12" s="1"/>
  <c r="AY2781" i="12" s="1"/>
  <c r="AJ458" i="12"/>
  <c r="AR458" i="12" s="1"/>
  <c r="AX458" i="12" s="1"/>
  <c r="AI1362" i="12"/>
  <c r="AM1362" i="12" s="1"/>
  <c r="AQ1362" i="12" s="1"/>
  <c r="AW1362" i="12" s="1"/>
  <c r="AJ1801" i="12"/>
  <c r="AR1801" i="12" s="1"/>
  <c r="AX1801" i="12" s="1"/>
  <c r="AK2434" i="12"/>
  <c r="AS2434" i="12" s="1"/>
  <c r="AY2434" i="12" s="1"/>
  <c r="AI59" i="12"/>
  <c r="AM59" i="12" s="1"/>
  <c r="AQ59" i="12" s="1"/>
  <c r="AW59" i="12" s="1"/>
  <c r="AI328" i="12"/>
  <c r="AM328" i="12" s="1"/>
  <c r="AQ328" i="12" s="1"/>
  <c r="AW328" i="12" s="1"/>
  <c r="AK560" i="12"/>
  <c r="AS560" i="12" s="1"/>
  <c r="AY560" i="12" s="1"/>
  <c r="AI898" i="12"/>
  <c r="AM898" i="12" s="1"/>
  <c r="AQ898" i="12" s="1"/>
  <c r="AW898" i="12" s="1"/>
  <c r="AJ42" i="12"/>
  <c r="AR42" i="12" s="1"/>
  <c r="AX42" i="12" s="1"/>
  <c r="AI501" i="12"/>
  <c r="AM501" i="12" s="1"/>
  <c r="AQ501" i="12" s="1"/>
  <c r="AW501" i="12" s="1"/>
  <c r="AJ1155" i="12"/>
  <c r="AR1155" i="12" s="1"/>
  <c r="AX1155" i="12" s="1"/>
  <c r="AI1966" i="12"/>
  <c r="AM1966" i="12" s="1"/>
  <c r="AQ1966" i="12" s="1"/>
  <c r="AW1966" i="12" s="1"/>
  <c r="AJ2817" i="12"/>
  <c r="AR2817" i="12" s="1"/>
  <c r="AX2817" i="12" s="1"/>
  <c r="AK928" i="12"/>
  <c r="AS928" i="12" s="1"/>
  <c r="AY928" i="12" s="1"/>
  <c r="AI624" i="12"/>
  <c r="AM624" i="12" s="1"/>
  <c r="AQ624" i="12" s="1"/>
  <c r="AW624" i="12" s="1"/>
  <c r="AJ1418" i="12"/>
  <c r="AR1418" i="12" s="1"/>
  <c r="AX1418" i="12" s="1"/>
  <c r="AI430" i="12"/>
  <c r="AM430" i="12" s="1"/>
  <c r="AQ430" i="12" s="1"/>
  <c r="AW430" i="12" s="1"/>
  <c r="AJ910" i="12"/>
  <c r="AR910" i="12" s="1"/>
  <c r="AX910" i="12" s="1"/>
  <c r="AJ1322" i="12"/>
  <c r="AR1322" i="12" s="1"/>
  <c r="AX1322" i="12" s="1"/>
  <c r="AI1583" i="12"/>
  <c r="AM1583" i="12" s="1"/>
  <c r="AQ1583" i="12" s="1"/>
  <c r="AW1583" i="12" s="1"/>
  <c r="AK1856" i="12"/>
  <c r="AS1856" i="12" s="1"/>
  <c r="AY1856" i="12" s="1"/>
  <c r="AJ2167" i="12"/>
  <c r="AR2167" i="12" s="1"/>
  <c r="AX2167" i="12" s="1"/>
  <c r="AJ2876" i="12"/>
  <c r="AR2876" i="12" s="1"/>
  <c r="AX2876" i="12" s="1"/>
  <c r="AJ711" i="12"/>
  <c r="AR711" i="12" s="1"/>
  <c r="AX711" i="12" s="1"/>
  <c r="AJ1354" i="12"/>
  <c r="AR1354" i="12" s="1"/>
  <c r="AX1354" i="12" s="1"/>
  <c r="AJ1742" i="12"/>
  <c r="AR1742" i="12" s="1"/>
  <c r="AX1742" i="12" s="1"/>
  <c r="AJ1930" i="12"/>
  <c r="AR1930" i="12" s="1"/>
  <c r="AX1930" i="12" s="1"/>
  <c r="AK2218" i="12"/>
  <c r="AS2218" i="12" s="1"/>
  <c r="AY2218" i="12" s="1"/>
  <c r="AJ2766" i="12"/>
  <c r="AR2766" i="12" s="1"/>
  <c r="AX2766" i="12" s="1"/>
  <c r="AJ2975" i="12"/>
  <c r="AR2975" i="12" s="1"/>
  <c r="AX2975" i="12" s="1"/>
  <c r="AI1614" i="12"/>
  <c r="AM1614" i="12" s="1"/>
  <c r="AQ1614" i="12" s="1"/>
  <c r="AW1614" i="12" s="1"/>
  <c r="AJ1993" i="12"/>
  <c r="AR1993" i="12" s="1"/>
  <c r="AX1993" i="12" s="1"/>
  <c r="AK2353" i="12"/>
  <c r="AS2353" i="12" s="1"/>
  <c r="AY2353" i="12" s="1"/>
  <c r="AK595" i="12"/>
  <c r="AS595" i="12" s="1"/>
  <c r="AY595" i="12" s="1"/>
  <c r="AK565" i="12"/>
  <c r="AS565" i="12" s="1"/>
  <c r="AY565" i="12" s="1"/>
  <c r="AI872" i="12"/>
  <c r="AM872" i="12" s="1"/>
  <c r="AQ872" i="12" s="1"/>
  <c r="AW872" i="12" s="1"/>
  <c r="AJ1263" i="12"/>
  <c r="AR1263" i="12" s="1"/>
  <c r="AX1263" i="12" s="1"/>
  <c r="AI889" i="12"/>
  <c r="AM889" i="12" s="1"/>
  <c r="AQ889" i="12" s="1"/>
  <c r="AW889" i="12" s="1"/>
  <c r="AI861" i="12"/>
  <c r="AM861" i="12" s="1"/>
  <c r="AQ861" i="12" s="1"/>
  <c r="AW861" i="12" s="1"/>
  <c r="AJ501" i="12"/>
  <c r="AR501" i="12" s="1"/>
  <c r="AX501" i="12" s="1"/>
  <c r="AK1195" i="12"/>
  <c r="AS1195" i="12" s="1"/>
  <c r="AY1195" i="12" s="1"/>
  <c r="AK1692" i="12"/>
  <c r="AS1692" i="12" s="1"/>
  <c r="AY1692" i="12" s="1"/>
  <c r="AI2014" i="12"/>
  <c r="AM2014" i="12" s="1"/>
  <c r="AQ2014" i="12" s="1"/>
  <c r="AW2014" i="12" s="1"/>
  <c r="AK2363" i="12"/>
  <c r="AS2363" i="12" s="1"/>
  <c r="AY2363" i="12" s="1"/>
  <c r="AI2997" i="12"/>
  <c r="AM2997" i="12" s="1"/>
  <c r="AQ2997" i="12" s="1"/>
  <c r="AW2997" i="12" s="1"/>
  <c r="AJ758" i="12"/>
  <c r="AR758" i="12" s="1"/>
  <c r="AX758" i="12" s="1"/>
  <c r="AJ1334" i="12"/>
  <c r="AR1334" i="12" s="1"/>
  <c r="AX1334" i="12" s="1"/>
  <c r="AK1725" i="12"/>
  <c r="AS1725" i="12" s="1"/>
  <c r="AY1725" i="12" s="1"/>
  <c r="AI76" i="12"/>
  <c r="AM76" i="12" s="1"/>
  <c r="AQ76" i="12" s="1"/>
  <c r="AW76" i="12" s="1"/>
  <c r="AI944" i="12"/>
  <c r="AM944" i="12" s="1"/>
  <c r="AQ944" i="12" s="1"/>
  <c r="AW944" i="12" s="1"/>
  <c r="AI570" i="12"/>
  <c r="AM570" i="12" s="1"/>
  <c r="AQ570" i="12" s="1"/>
  <c r="AW570" i="12" s="1"/>
  <c r="AI1056" i="12"/>
  <c r="AM1056" i="12" s="1"/>
  <c r="AQ1056" i="12" s="1"/>
  <c r="AW1056" i="12" s="1"/>
  <c r="AJ25" i="12"/>
  <c r="AR25" i="12" s="1"/>
  <c r="AX25" i="12" s="1"/>
  <c r="AJ323" i="12"/>
  <c r="AR323" i="12" s="1"/>
  <c r="AX323" i="12" s="1"/>
  <c r="AI559" i="12"/>
  <c r="AM559" i="12" s="1"/>
  <c r="AQ559" i="12" s="1"/>
  <c r="AW559" i="12" s="1"/>
  <c r="AI933" i="12"/>
  <c r="AM933" i="12" s="1"/>
  <c r="AQ933" i="12" s="1"/>
  <c r="AW933" i="12" s="1"/>
  <c r="AJ1230" i="12"/>
  <c r="AR1230" i="12" s="1"/>
  <c r="AX1230" i="12" s="1"/>
  <c r="AI1427" i="12"/>
  <c r="AM1427" i="12" s="1"/>
  <c r="AQ1427" i="12" s="1"/>
  <c r="AW1427" i="12" s="1"/>
  <c r="AI1700" i="12"/>
  <c r="AM1700" i="12" s="1"/>
  <c r="AQ1700" i="12" s="1"/>
  <c r="AW1700" i="12" s="1"/>
  <c r="AK1918" i="12"/>
  <c r="AS1918" i="12" s="1"/>
  <c r="AY1918" i="12" s="1"/>
  <c r="AI2114" i="12"/>
  <c r="AM2114" i="12" s="1"/>
  <c r="AQ2114" i="12" s="1"/>
  <c r="AW2114" i="12" s="1"/>
  <c r="AJ2447" i="12"/>
  <c r="AR2447" i="12" s="1"/>
  <c r="AX2447" i="12" s="1"/>
  <c r="AJ2798" i="12"/>
  <c r="AR2798" i="12" s="1"/>
  <c r="AX2798" i="12" s="1"/>
  <c r="AI2940" i="12"/>
  <c r="AM2940" i="12" s="1"/>
  <c r="AQ2940" i="12" s="1"/>
  <c r="AW2940" i="12" s="1"/>
  <c r="AJ448" i="12"/>
  <c r="AR448" i="12" s="1"/>
  <c r="AX448" i="12" s="1"/>
  <c r="AI754" i="12"/>
  <c r="AM754" i="12" s="1"/>
  <c r="AQ754" i="12" s="1"/>
  <c r="AW754" i="12" s="1"/>
  <c r="AI1158" i="12"/>
  <c r="AM1158" i="12" s="1"/>
  <c r="AQ1158" i="12" s="1"/>
  <c r="AW1158" i="12" s="1"/>
  <c r="AI1329" i="12"/>
  <c r="AM1329" i="12" s="1"/>
  <c r="AQ1329" i="12" s="1"/>
  <c r="AW1329" i="12" s="1"/>
  <c r="AJ1700" i="12"/>
  <c r="AR1700" i="12" s="1"/>
  <c r="AX1700" i="12" s="1"/>
  <c r="AI2009" i="12"/>
  <c r="AM2009" i="12" s="1"/>
  <c r="AQ2009" i="12" s="1"/>
  <c r="AW2009" i="12" s="1"/>
  <c r="AI2302" i="12"/>
  <c r="AM2302" i="12" s="1"/>
  <c r="AQ2302" i="12" s="1"/>
  <c r="AW2302" i="12" s="1"/>
  <c r="AK2769" i="12"/>
  <c r="AS2769" i="12" s="1"/>
  <c r="AY2769" i="12" s="1"/>
  <c r="AJ1349" i="12"/>
  <c r="AR1349" i="12" s="1"/>
  <c r="AX1349" i="12" s="1"/>
  <c r="AK1789" i="12"/>
  <c r="AS1789" i="12" s="1"/>
  <c r="AY1789" i="12" s="1"/>
  <c r="AI913" i="12"/>
  <c r="AM913" i="12" s="1"/>
  <c r="AQ913" i="12" s="1"/>
  <c r="AW913" i="12" s="1"/>
  <c r="AJ823" i="12"/>
  <c r="AR823" i="12" s="1"/>
  <c r="AX823" i="12" s="1"/>
  <c r="AK2655" i="12"/>
  <c r="AS2655" i="12" s="1"/>
  <c r="AY2655" i="12" s="1"/>
  <c r="AK1299" i="12"/>
  <c r="AS1299" i="12" s="1"/>
  <c r="AY1299" i="12" s="1"/>
  <c r="AI2312" i="12"/>
  <c r="AM2312" i="12" s="1"/>
  <c r="AQ2312" i="12" s="1"/>
  <c r="AW2312" i="12" s="1"/>
  <c r="AI2859" i="12"/>
  <c r="AM2859" i="12" s="1"/>
  <c r="AQ2859" i="12" s="1"/>
  <c r="AW2859" i="12" s="1"/>
  <c r="AI762" i="12"/>
  <c r="AM762" i="12" s="1"/>
  <c r="AQ762" i="12" s="1"/>
  <c r="AW762" i="12" s="1"/>
  <c r="AJ1509" i="12"/>
  <c r="AR1509" i="12" s="1"/>
  <c r="AX1509" i="12" s="1"/>
  <c r="AJ1856" i="12"/>
  <c r="AR1856" i="12" s="1"/>
  <c r="AX1856" i="12" s="1"/>
  <c r="AJ2174" i="12"/>
  <c r="AR2174" i="12" s="1"/>
  <c r="AX2174" i="12" s="1"/>
  <c r="AI2754" i="12"/>
  <c r="AM2754" i="12" s="1"/>
  <c r="AQ2754" i="12" s="1"/>
  <c r="AW2754" i="12" s="1"/>
  <c r="AI112" i="12"/>
  <c r="AM112" i="12" s="1"/>
  <c r="AQ112" i="12" s="1"/>
  <c r="AW112" i="12" s="1"/>
  <c r="AJ381" i="12"/>
  <c r="AR381" i="12" s="1"/>
  <c r="AX381" i="12" s="1"/>
  <c r="AJ1243" i="12"/>
  <c r="AR1243" i="12" s="1"/>
  <c r="AX1243" i="12" s="1"/>
  <c r="AK2018" i="12"/>
  <c r="AS2018" i="12" s="1"/>
  <c r="AY2018" i="12" s="1"/>
  <c r="AJ1159" i="12"/>
  <c r="AR1159" i="12" s="1"/>
  <c r="AX1159" i="12" s="1"/>
  <c r="AJ1495" i="12"/>
  <c r="AR1495" i="12" s="1"/>
  <c r="AX1495" i="12" s="1"/>
  <c r="AK1864" i="12"/>
  <c r="AS1864" i="12" s="1"/>
  <c r="AY1864" i="12" s="1"/>
  <c r="AJ2194" i="12"/>
  <c r="AR2194" i="12" s="1"/>
  <c r="AX2194" i="12" s="1"/>
  <c r="AK2766" i="12"/>
  <c r="AS2766" i="12" s="1"/>
  <c r="AY2766" i="12" s="1"/>
  <c r="AK514" i="12"/>
  <c r="AS514" i="12" s="1"/>
  <c r="AY514" i="12" s="1"/>
  <c r="AK1309" i="12"/>
  <c r="AS1309" i="12" s="1"/>
  <c r="AY1309" i="12" s="1"/>
  <c r="AK1683" i="12"/>
  <c r="AS1683" i="12" s="1"/>
  <c r="AY1683" i="12" s="1"/>
  <c r="AK2178" i="12"/>
  <c r="AS2178" i="12" s="1"/>
  <c r="AY2178" i="12" s="1"/>
  <c r="AI2770" i="12"/>
  <c r="AM2770" i="12" s="1"/>
  <c r="AQ2770" i="12" s="1"/>
  <c r="AW2770" i="12" s="1"/>
  <c r="AK152" i="12"/>
  <c r="AS152" i="12" s="1"/>
  <c r="AY152" i="12" s="1"/>
  <c r="AK430" i="12"/>
  <c r="AS430" i="12" s="1"/>
  <c r="AY430" i="12" s="1"/>
  <c r="AK609" i="12"/>
  <c r="AS609" i="12" s="1"/>
  <c r="AY609" i="12" s="1"/>
  <c r="AI1053" i="12"/>
  <c r="AM1053" i="12" s="1"/>
  <c r="AQ1053" i="12" s="1"/>
  <c r="AW1053" i="12" s="1"/>
  <c r="AI3091" i="12"/>
  <c r="AM3091" i="12" s="1"/>
  <c r="AQ3091" i="12" s="1"/>
  <c r="AW3091" i="12" s="1"/>
  <c r="AI205" i="12"/>
  <c r="AM205" i="12" s="1"/>
  <c r="AQ205" i="12" s="1"/>
  <c r="AW205" i="12" s="1"/>
  <c r="AI924" i="12"/>
  <c r="AM924" i="12" s="1"/>
  <c r="AQ924" i="12" s="1"/>
  <c r="AW924" i="12" s="1"/>
  <c r="AI1705" i="12"/>
  <c r="AM1705" i="12" s="1"/>
  <c r="AQ1705" i="12" s="1"/>
  <c r="AW1705" i="12" s="1"/>
  <c r="AJ2697" i="12"/>
  <c r="AR2697" i="12" s="1"/>
  <c r="AX2697" i="12" s="1"/>
  <c r="AK736" i="12"/>
  <c r="AS736" i="12" s="1"/>
  <c r="AY736" i="12" s="1"/>
  <c r="AJ2189" i="12"/>
  <c r="AR2189" i="12" s="1"/>
  <c r="AX2189" i="12" s="1"/>
  <c r="AK188" i="12"/>
  <c r="AS188" i="12" s="1"/>
  <c r="AY188" i="12" s="1"/>
  <c r="AJ2905" i="12"/>
  <c r="AR2905" i="12" s="1"/>
  <c r="AX2905" i="12" s="1"/>
  <c r="AK2114" i="12"/>
  <c r="AS2114" i="12" s="1"/>
  <c r="AY2114" i="12" s="1"/>
  <c r="AJ1136" i="12"/>
  <c r="AR1136" i="12" s="1"/>
  <c r="AX1136" i="12" s="1"/>
  <c r="AI2000" i="12"/>
  <c r="AM2000" i="12" s="1"/>
  <c r="AQ2000" i="12" s="1"/>
  <c r="AW2000" i="12" s="1"/>
  <c r="AI457" i="12"/>
  <c r="AM457" i="12" s="1"/>
  <c r="AQ457" i="12" s="1"/>
  <c r="AW457" i="12" s="1"/>
  <c r="AJ1098" i="12"/>
  <c r="AR1098" i="12" s="1"/>
  <c r="AX1098" i="12" s="1"/>
  <c r="AJ600" i="12"/>
  <c r="AR600" i="12" s="1"/>
  <c r="AX600" i="12" s="1"/>
  <c r="AJ1688" i="12"/>
  <c r="AR1688" i="12" s="1"/>
  <c r="AX1688" i="12" s="1"/>
  <c r="AK1288" i="12"/>
  <c r="AS1288" i="12" s="1"/>
  <c r="AY1288" i="12" s="1"/>
  <c r="AI45" i="12"/>
  <c r="AM45" i="12" s="1"/>
  <c r="AQ45" i="12" s="1"/>
  <c r="AW45" i="12" s="1"/>
  <c r="AJ1254" i="12"/>
  <c r="AR1254" i="12" s="1"/>
  <c r="AX1254" i="12" s="1"/>
  <c r="AK2765" i="12"/>
  <c r="AS2765" i="12" s="1"/>
  <c r="AY2765" i="12" s="1"/>
  <c r="AI2769" i="12"/>
  <c r="AM2769" i="12" s="1"/>
  <c r="AQ2769" i="12" s="1"/>
  <c r="AW2769" i="12" s="1"/>
  <c r="AK919" i="12"/>
  <c r="AS919" i="12" s="1"/>
  <c r="AY919" i="12" s="1"/>
  <c r="AI1502" i="12"/>
  <c r="AM1502" i="12" s="1"/>
  <c r="AQ1502" i="12" s="1"/>
  <c r="AW1502" i="12" s="1"/>
  <c r="AI192" i="12"/>
  <c r="AM192" i="12" s="1"/>
  <c r="AQ192" i="12" s="1"/>
  <c r="AW192" i="12" s="1"/>
  <c r="AI2418" i="12"/>
  <c r="AM2418" i="12" s="1"/>
  <c r="AQ2418" i="12" s="1"/>
  <c r="AW2418" i="12" s="1"/>
  <c r="AK1162" i="12"/>
  <c r="AS1162" i="12" s="1"/>
  <c r="AY1162" i="12" s="1"/>
  <c r="AJ2913" i="12"/>
  <c r="AR2913" i="12" s="1"/>
  <c r="AX2913" i="12" s="1"/>
  <c r="AI2841" i="12"/>
  <c r="AM2841" i="12" s="1"/>
  <c r="AQ2841" i="12" s="1"/>
  <c r="AW2841" i="12" s="1"/>
  <c r="AK783" i="12"/>
  <c r="AS783" i="12" s="1"/>
  <c r="AY783" i="12" s="1"/>
  <c r="AI1657" i="12"/>
  <c r="AM1657" i="12" s="1"/>
  <c r="AQ1657" i="12" s="1"/>
  <c r="AW1657" i="12" s="1"/>
  <c r="AJ744" i="12"/>
  <c r="AR744" i="12" s="1"/>
  <c r="AX744" i="12" s="1"/>
  <c r="AK551" i="12"/>
  <c r="AS551" i="12" s="1"/>
  <c r="AY551" i="12" s="1"/>
  <c r="AJ2461" i="12"/>
  <c r="AR2461" i="12" s="1"/>
  <c r="AX2461" i="12" s="1"/>
  <c r="AK1562" i="12"/>
  <c r="AS1562" i="12" s="1"/>
  <c r="AY1562" i="12" s="1"/>
  <c r="AI2930" i="12"/>
  <c r="AM2930" i="12" s="1"/>
  <c r="AQ2930" i="12" s="1"/>
  <c r="AW2930" i="12" s="1"/>
  <c r="AK1098" i="12"/>
  <c r="AS1098" i="12" s="1"/>
  <c r="AY1098" i="12" s="1"/>
  <c r="AI1590" i="12"/>
  <c r="AM1590" i="12" s="1"/>
  <c r="AQ1590" i="12" s="1"/>
  <c r="AW1590" i="12" s="1"/>
  <c r="AJ2154" i="12"/>
  <c r="AR2154" i="12" s="1"/>
  <c r="AX2154" i="12" s="1"/>
  <c r="AK2953" i="12"/>
  <c r="AS2953" i="12" s="1"/>
  <c r="AY2953" i="12" s="1"/>
  <c r="AK323" i="12"/>
  <c r="AS323" i="12" s="1"/>
  <c r="AY323" i="12" s="1"/>
  <c r="AI1308" i="12"/>
  <c r="AM1308" i="12" s="1"/>
  <c r="AQ1308" i="12" s="1"/>
  <c r="AW1308" i="12" s="1"/>
  <c r="AJ1142" i="12"/>
  <c r="AR1142" i="12" s="1"/>
  <c r="AX1142" i="12" s="1"/>
  <c r="AJ1373" i="12"/>
  <c r="AR1373" i="12" s="1"/>
  <c r="AX1373" i="12" s="1"/>
  <c r="AI2092" i="12"/>
  <c r="AM2092" i="12" s="1"/>
  <c r="AQ2092" i="12" s="1"/>
  <c r="AW2092" i="12" s="1"/>
  <c r="AI2816" i="12"/>
  <c r="AM2816" i="12" s="1"/>
  <c r="AQ2816" i="12" s="1"/>
  <c r="AW2816" i="12" s="1"/>
  <c r="AK537" i="12"/>
  <c r="AS537" i="12" s="1"/>
  <c r="AY537" i="12" s="1"/>
  <c r="AK1402" i="12"/>
  <c r="AS1402" i="12" s="1"/>
  <c r="AY1402" i="12" s="1"/>
  <c r="AJ2092" i="12"/>
  <c r="AR2092" i="12" s="1"/>
  <c r="AX2092" i="12" s="1"/>
  <c r="AJ45" i="12"/>
  <c r="AR45" i="12" s="1"/>
  <c r="AX45" i="12" s="1"/>
  <c r="AK354" i="12"/>
  <c r="AS354" i="12" s="1"/>
  <c r="AY354" i="12" s="1"/>
  <c r="AI551" i="12"/>
  <c r="AM551" i="12" s="1"/>
  <c r="AQ551" i="12" s="1"/>
  <c r="AW551" i="12" s="1"/>
  <c r="AK933" i="12"/>
  <c r="AS933" i="12" s="1"/>
  <c r="AY933" i="12" s="1"/>
  <c r="AI54" i="12"/>
  <c r="AM54" i="12" s="1"/>
  <c r="AQ54" i="12" s="1"/>
  <c r="AW54" i="12" s="1"/>
  <c r="AI452" i="12"/>
  <c r="AM452" i="12" s="1"/>
  <c r="AQ452" i="12" s="1"/>
  <c r="AW452" i="12" s="1"/>
  <c r="AK1329" i="12"/>
  <c r="AS1329" i="12" s="1"/>
  <c r="AY1329" i="12" s="1"/>
  <c r="AK2777" i="12"/>
  <c r="AS2777" i="12" s="1"/>
  <c r="AY2777" i="12" s="1"/>
  <c r="AJ937" i="12"/>
  <c r="AR937" i="12" s="1"/>
  <c r="AX937" i="12" s="1"/>
  <c r="AJ594" i="12"/>
  <c r="AR594" i="12" s="1"/>
  <c r="AX594" i="12" s="1"/>
  <c r="AJ452" i="12"/>
  <c r="AR452" i="12" s="1"/>
  <c r="AX452" i="12" s="1"/>
  <c r="AK1154" i="12"/>
  <c r="AS1154" i="12" s="1"/>
  <c r="AY1154" i="12" s="1"/>
  <c r="AK1474" i="12"/>
  <c r="AS1474" i="12" s="1"/>
  <c r="AY1474" i="12" s="1"/>
  <c r="AJ2000" i="12"/>
  <c r="AR2000" i="12" s="1"/>
  <c r="AX2000" i="12" s="1"/>
  <c r="AK2816" i="12"/>
  <c r="AS2816" i="12" s="1"/>
  <c r="AY2816" i="12" s="1"/>
  <c r="AJ608" i="12"/>
  <c r="AR608" i="12" s="1"/>
  <c r="AX608" i="12" s="1"/>
  <c r="AI1402" i="12"/>
  <c r="AM1402" i="12" s="1"/>
  <c r="AQ1402" i="12" s="1"/>
  <c r="AW1402" i="12" s="1"/>
  <c r="AK1796" i="12"/>
  <c r="AS1796" i="12" s="1"/>
  <c r="AY1796" i="12" s="1"/>
  <c r="AJ2143" i="12"/>
  <c r="AR2143" i="12" s="1"/>
  <c r="AX2143" i="12" s="1"/>
  <c r="AJ2479" i="12"/>
  <c r="AR2479" i="12" s="1"/>
  <c r="AX2479" i="12" s="1"/>
  <c r="AI2935" i="12"/>
  <c r="AM2935" i="12" s="1"/>
  <c r="AQ2935" i="12" s="1"/>
  <c r="AW2935" i="12" s="1"/>
  <c r="AJ1811" i="12"/>
  <c r="AR1811" i="12" s="1"/>
  <c r="AX1811" i="12" s="1"/>
  <c r="AJ2820" i="12"/>
  <c r="AR2820" i="12" s="1"/>
  <c r="AX2820" i="12" s="1"/>
  <c r="AK873" i="12"/>
  <c r="AS873" i="12" s="1"/>
  <c r="AY873" i="12" s="1"/>
  <c r="AK283" i="12"/>
  <c r="AS283" i="12" s="1"/>
  <c r="AY283" i="12" s="1"/>
  <c r="AJ578" i="12"/>
  <c r="AR578" i="12" s="1"/>
  <c r="AX578" i="12" s="1"/>
  <c r="AI681" i="12"/>
  <c r="AM681" i="12" s="1"/>
  <c r="AQ681" i="12" s="1"/>
  <c r="AW681" i="12" s="1"/>
  <c r="AI1417" i="12"/>
  <c r="AM1417" i="12" s="1"/>
  <c r="AQ1417" i="12" s="1"/>
  <c r="AW1417" i="12" s="1"/>
  <c r="AJ99" i="12"/>
  <c r="AR99" i="12" s="1"/>
  <c r="AX99" i="12" s="1"/>
  <c r="AI541" i="12"/>
  <c r="AM541" i="12" s="1"/>
  <c r="AQ541" i="12" s="1"/>
  <c r="AW541" i="12" s="1"/>
  <c r="AJ1246" i="12"/>
  <c r="AR1246" i="12" s="1"/>
  <c r="AX1246" i="12" s="1"/>
  <c r="AK2154" i="12"/>
  <c r="AS2154" i="12" s="1"/>
  <c r="AY2154" i="12" s="1"/>
  <c r="AI2920" i="12"/>
  <c r="AM2920" i="12" s="1"/>
  <c r="AQ2920" i="12" s="1"/>
  <c r="AW2920" i="12" s="1"/>
  <c r="AJ841" i="12"/>
  <c r="AR841" i="12" s="1"/>
  <c r="AX841" i="12" s="1"/>
  <c r="AI1373" i="12"/>
  <c r="AM1373" i="12" s="1"/>
  <c r="AQ1373" i="12" s="1"/>
  <c r="AW1373" i="12" s="1"/>
  <c r="AI957" i="12"/>
  <c r="AM957" i="12" s="1"/>
  <c r="AQ957" i="12" s="1"/>
  <c r="AW957" i="12" s="1"/>
  <c r="AI664" i="12"/>
  <c r="AM664" i="12" s="1"/>
  <c r="AQ664" i="12" s="1"/>
  <c r="AW664" i="12" s="1"/>
  <c r="AI571" i="12"/>
  <c r="AM571" i="12" s="1"/>
  <c r="AQ571" i="12" s="1"/>
  <c r="AW571" i="12" s="1"/>
  <c r="AI1262" i="12"/>
  <c r="AM1262" i="12" s="1"/>
  <c r="AQ1262" i="12" s="1"/>
  <c r="AW1262" i="12" s="1"/>
  <c r="AJ26" i="12"/>
  <c r="AR26" i="12" s="1"/>
  <c r="AX26" i="12" s="1"/>
  <c r="AJ205" i="12"/>
  <c r="AR205" i="12" s="1"/>
  <c r="AX205" i="12" s="1"/>
  <c r="AJ483" i="12"/>
  <c r="AR483" i="12" s="1"/>
  <c r="AX483" i="12" s="1"/>
  <c r="AJ729" i="12"/>
  <c r="AR729" i="12" s="1"/>
  <c r="AX729" i="12" s="1"/>
  <c r="AK1178" i="12"/>
  <c r="AS1178" i="12" s="1"/>
  <c r="AY1178" i="12" s="1"/>
  <c r="AI1318" i="12"/>
  <c r="AM1318" i="12" s="1"/>
  <c r="AQ1318" i="12" s="1"/>
  <c r="AW1318" i="12" s="1"/>
  <c r="AJ1503" i="12"/>
  <c r="AR1503" i="12" s="1"/>
  <c r="AX1503" i="12" s="1"/>
  <c r="AI1701" i="12"/>
  <c r="AM1701" i="12" s="1"/>
  <c r="AQ1701" i="12" s="1"/>
  <c r="AW1701" i="12" s="1"/>
  <c r="AJ1797" i="12"/>
  <c r="AR1797" i="12" s="1"/>
  <c r="AX1797" i="12" s="1"/>
  <c r="AI1955" i="12"/>
  <c r="AM1955" i="12" s="1"/>
  <c r="AQ1955" i="12" s="1"/>
  <c r="AW1955" i="12" s="1"/>
  <c r="AI2115" i="12"/>
  <c r="AM2115" i="12" s="1"/>
  <c r="AQ2115" i="12" s="1"/>
  <c r="AW2115" i="12" s="1"/>
  <c r="AI2282" i="12"/>
  <c r="AM2282" i="12" s="1"/>
  <c r="AQ2282" i="12" s="1"/>
  <c r="AW2282" i="12" s="1"/>
  <c r="AJ2731" i="12"/>
  <c r="AR2731" i="12" s="1"/>
  <c r="AX2731" i="12" s="1"/>
  <c r="AJ2851" i="12"/>
  <c r="AR2851" i="12" s="1"/>
  <c r="AX2851" i="12" s="1"/>
  <c r="AI375" i="12"/>
  <c r="AM375" i="12" s="1"/>
  <c r="AQ375" i="12" s="1"/>
  <c r="AW375" i="12" s="1"/>
  <c r="AJ660" i="12"/>
  <c r="AR660" i="12" s="1"/>
  <c r="AX660" i="12" s="1"/>
  <c r="AK1107" i="12"/>
  <c r="AS1107" i="12" s="1"/>
  <c r="AY1107" i="12" s="1"/>
  <c r="AK1279" i="12"/>
  <c r="AS1279" i="12" s="1"/>
  <c r="AY1279" i="12" s="1"/>
  <c r="AK1503" i="12"/>
  <c r="AS1503" i="12" s="1"/>
  <c r="AY1503" i="12" s="1"/>
  <c r="AI1733" i="12"/>
  <c r="AM1733" i="12" s="1"/>
  <c r="AQ1733" i="12" s="1"/>
  <c r="AW1733" i="12" s="1"/>
  <c r="AI1926" i="12"/>
  <c r="AM1926" i="12" s="1"/>
  <c r="AQ1926" i="12" s="1"/>
  <c r="AW1926" i="12" s="1"/>
  <c r="AI2159" i="12"/>
  <c r="AM2159" i="12" s="1"/>
  <c r="AQ2159" i="12" s="1"/>
  <c r="AW2159" i="12" s="1"/>
  <c r="AJ2415" i="12"/>
  <c r="AR2415" i="12" s="1"/>
  <c r="AX2415" i="12" s="1"/>
  <c r="AJ2825" i="12"/>
  <c r="AR2825" i="12" s="1"/>
  <c r="AX2825" i="12" s="1"/>
  <c r="AK3086" i="12"/>
  <c r="AS3086" i="12" s="1"/>
  <c r="AY3086" i="12" s="1"/>
  <c r="AJ1559" i="12"/>
  <c r="AR1559" i="12" s="1"/>
  <c r="AX1559" i="12" s="1"/>
  <c r="AK1790" i="12"/>
  <c r="AS1790" i="12" s="1"/>
  <c r="AY1790" i="12" s="1"/>
  <c r="AJ624" i="12"/>
  <c r="AR624" i="12" s="1"/>
  <c r="AX624" i="12" s="1"/>
  <c r="AK948" i="12"/>
  <c r="AS948" i="12" s="1"/>
  <c r="AY948" i="12" s="1"/>
  <c r="AJ1045" i="12"/>
  <c r="AR1045" i="12" s="1"/>
  <c r="AX1045" i="12" s="1"/>
  <c r="AI2189" i="12"/>
  <c r="AM2189" i="12" s="1"/>
  <c r="AQ2189" i="12" s="1"/>
  <c r="AW2189" i="12" s="1"/>
  <c r="AI2832" i="12"/>
  <c r="AM2832" i="12" s="1"/>
  <c r="AQ2832" i="12" s="1"/>
  <c r="AW2832" i="12" s="1"/>
  <c r="AK1238" i="12"/>
  <c r="AS1238" i="12" s="1"/>
  <c r="AY1238" i="12" s="1"/>
  <c r="AJ2773" i="12"/>
  <c r="AR2773" i="12" s="1"/>
  <c r="AX2773" i="12" s="1"/>
  <c r="AK1337" i="12"/>
  <c r="AS1337" i="12" s="1"/>
  <c r="AY1337" i="12" s="1"/>
  <c r="AI1691" i="12"/>
  <c r="AM1691" i="12" s="1"/>
  <c r="AQ1691" i="12" s="1"/>
  <c r="AW1691" i="12" s="1"/>
  <c r="AI695" i="12"/>
  <c r="AM695" i="12" s="1"/>
  <c r="AQ695" i="12" s="1"/>
  <c r="AW695" i="12" s="1"/>
  <c r="AK2719" i="12"/>
  <c r="AS2719" i="12" s="1"/>
  <c r="AY2719" i="12" s="1"/>
  <c r="AK710" i="12"/>
  <c r="AS710" i="12" s="1"/>
  <c r="AY710" i="12" s="1"/>
  <c r="AK1181" i="12"/>
  <c r="AS1181" i="12" s="1"/>
  <c r="AY1181" i="12" s="1"/>
  <c r="AJ867" i="12"/>
  <c r="AR867" i="12" s="1"/>
  <c r="AX867" i="12" s="1"/>
  <c r="AI2858" i="12"/>
  <c r="AM2858" i="12" s="1"/>
  <c r="AQ2858" i="12" s="1"/>
  <c r="AW2858" i="12" s="1"/>
  <c r="AK2226" i="12"/>
  <c r="AS2226" i="12" s="1"/>
  <c r="AY2226" i="12" s="1"/>
  <c r="AK2017" i="12"/>
  <c r="AS2017" i="12" s="1"/>
  <c r="AY2017" i="12" s="1"/>
  <c r="AK2996" i="12"/>
  <c r="AS2996" i="12" s="1"/>
  <c r="AY2996" i="12" s="1"/>
  <c r="AI2875" i="12"/>
  <c r="AM2875" i="12" s="1"/>
  <c r="AQ2875" i="12" s="1"/>
  <c r="AW2875" i="12" s="1"/>
  <c r="AI1052" i="12"/>
  <c r="AM1052" i="12" s="1"/>
  <c r="AQ1052" i="12" s="1"/>
  <c r="AW1052" i="12" s="1"/>
  <c r="AJ2883" i="12"/>
  <c r="AR2883" i="12" s="1"/>
  <c r="AX2883" i="12" s="1"/>
  <c r="AK1876" i="12"/>
  <c r="AS1876" i="12" s="1"/>
  <c r="AY1876" i="12" s="1"/>
  <c r="AJ750" i="12"/>
  <c r="AR750" i="12" s="1"/>
  <c r="AX750" i="12" s="1"/>
  <c r="AK2330" i="12"/>
  <c r="AS2330" i="12" s="1"/>
  <c r="AY2330" i="12" s="1"/>
  <c r="AK1082" i="12"/>
  <c r="AS1082" i="12" s="1"/>
  <c r="AY1082" i="12" s="1"/>
  <c r="AK2978" i="12"/>
  <c r="AS2978" i="12" s="1"/>
  <c r="AY2978" i="12" s="1"/>
  <c r="AI984" i="12"/>
  <c r="AM984" i="12" s="1"/>
  <c r="AQ984" i="12" s="1"/>
  <c r="AW984" i="12" s="1"/>
  <c r="AI490" i="12"/>
  <c r="AM490" i="12" s="1"/>
  <c r="AQ490" i="12" s="1"/>
  <c r="AW490" i="12" s="1"/>
  <c r="AJ783" i="12"/>
  <c r="AR783" i="12" s="1"/>
  <c r="AX783" i="12" s="1"/>
  <c r="AJ2807" i="12"/>
  <c r="AR2807" i="12" s="1"/>
  <c r="AX2807" i="12" s="1"/>
  <c r="AJ1966" i="12"/>
  <c r="AR1966" i="12" s="1"/>
  <c r="AX1966" i="12" s="1"/>
  <c r="AJ1955" i="12"/>
  <c r="AR1955" i="12" s="1"/>
  <c r="AX1955" i="12" s="1"/>
  <c r="AK2910" i="12"/>
  <c r="AS2910" i="12" s="1"/>
  <c r="AY2910" i="12" s="1"/>
  <c r="AJ1733" i="12"/>
  <c r="AR1733" i="12" s="1"/>
  <c r="AX1733" i="12" s="1"/>
  <c r="AJ2992" i="12"/>
  <c r="AR2992" i="12" s="1"/>
  <c r="AX2992" i="12" s="1"/>
  <c r="AK1099" i="12"/>
  <c r="AS1099" i="12" s="1"/>
  <c r="AY1099" i="12" s="1"/>
  <c r="AI1433" i="12"/>
  <c r="AM1433" i="12" s="1"/>
  <c r="AQ1433" i="12" s="1"/>
  <c r="AW1433" i="12" s="1"/>
  <c r="AJ1896" i="12"/>
  <c r="AR1896" i="12" s="1"/>
  <c r="AX1896" i="12" s="1"/>
  <c r="AK2367" i="12"/>
  <c r="AS2367" i="12" s="1"/>
  <c r="AY2367" i="12" s="1"/>
  <c r="AJ51" i="12"/>
  <c r="AR51" i="12" s="1"/>
  <c r="AX51" i="12" s="1"/>
  <c r="AJ270" i="12"/>
  <c r="AR270" i="12" s="1"/>
  <c r="AX270" i="12" s="1"/>
  <c r="AI1143" i="12"/>
  <c r="AM1143" i="12" s="1"/>
  <c r="AQ1143" i="12" s="1"/>
  <c r="AW1143" i="12" s="1"/>
  <c r="AI1993" i="12"/>
  <c r="AM1993" i="12" s="1"/>
  <c r="AQ1993" i="12" s="1"/>
  <c r="AW1993" i="12" s="1"/>
  <c r="AJ1143" i="12"/>
  <c r="AR1143" i="12" s="1"/>
  <c r="AX1143" i="12" s="1"/>
  <c r="AJ1374" i="12"/>
  <c r="AR1374" i="12" s="1"/>
  <c r="AX1374" i="12" s="1"/>
  <c r="AI1729" i="12"/>
  <c r="AM1729" i="12" s="1"/>
  <c r="AQ1729" i="12" s="1"/>
  <c r="AW1729" i="12" s="1"/>
  <c r="AI2093" i="12"/>
  <c r="AM2093" i="12" s="1"/>
  <c r="AQ2093" i="12" s="1"/>
  <c r="AW2093" i="12" s="1"/>
  <c r="AK2462" i="12"/>
  <c r="AS2462" i="12" s="1"/>
  <c r="AY2462" i="12" s="1"/>
  <c r="AK3012" i="12"/>
  <c r="AS3012" i="12" s="1"/>
  <c r="AY3012" i="12" s="1"/>
  <c r="AJ1235" i="12"/>
  <c r="AR1235" i="12" s="1"/>
  <c r="AX1235" i="12" s="1"/>
  <c r="AJ1692" i="12"/>
  <c r="AR1692" i="12" s="1"/>
  <c r="AX1692" i="12" s="1"/>
  <c r="AJ2093" i="12"/>
  <c r="AR2093" i="12" s="1"/>
  <c r="AX2093" i="12" s="1"/>
  <c r="AJ46" i="12"/>
  <c r="AR46" i="12" s="1"/>
  <c r="AX46" i="12" s="1"/>
  <c r="AK355" i="12"/>
  <c r="AS355" i="12" s="1"/>
  <c r="AY355" i="12" s="1"/>
  <c r="AI552" i="12"/>
  <c r="AM552" i="12" s="1"/>
  <c r="AQ552" i="12" s="1"/>
  <c r="AW552" i="12" s="1"/>
  <c r="AK793" i="12"/>
  <c r="AS793" i="12" s="1"/>
  <c r="AY793" i="12" s="1"/>
  <c r="AK1243" i="12"/>
  <c r="AS1243" i="12" s="1"/>
  <c r="AY1243" i="12" s="1"/>
  <c r="AK302" i="12"/>
  <c r="AS302" i="12" s="1"/>
  <c r="AY302" i="12" s="1"/>
  <c r="AK854" i="12"/>
  <c r="AS854" i="12" s="1"/>
  <c r="AY854" i="12" s="1"/>
  <c r="AK1767" i="12"/>
  <c r="AS1767" i="12" s="1"/>
  <c r="AY1767" i="12" s="1"/>
  <c r="AK2476" i="12"/>
  <c r="AS2476" i="12" s="1"/>
  <c r="AY2476" i="12" s="1"/>
  <c r="AJ768" i="12"/>
  <c r="AR768" i="12" s="1"/>
  <c r="AX768" i="12" s="1"/>
  <c r="AJ938" i="12"/>
  <c r="AR938" i="12" s="1"/>
  <c r="AX938" i="12" s="1"/>
  <c r="AK1263" i="12"/>
  <c r="AS1263" i="12" s="1"/>
  <c r="AY1263" i="12" s="1"/>
  <c r="AJ506" i="12"/>
  <c r="AR506" i="12" s="1"/>
  <c r="AX506" i="12" s="1"/>
  <c r="AK733" i="12"/>
  <c r="AS733" i="12" s="1"/>
  <c r="AY733" i="12" s="1"/>
  <c r="AJ1209" i="12"/>
  <c r="AR1209" i="12" s="1"/>
  <c r="AX1209" i="12" s="1"/>
  <c r="AK1509" i="12"/>
  <c r="AS1509" i="12" s="1"/>
  <c r="AY1509" i="12" s="1"/>
  <c r="AI2047" i="12"/>
  <c r="AM2047" i="12" s="1"/>
  <c r="AQ2047" i="12" s="1"/>
  <c r="AW2047" i="12" s="1"/>
  <c r="AI2728" i="12"/>
  <c r="AM2728" i="12" s="1"/>
  <c r="AQ2728" i="12" s="1"/>
  <c r="AW2728" i="12" s="1"/>
  <c r="AK3091" i="12"/>
  <c r="AS3091" i="12" s="1"/>
  <c r="AY3091" i="12" s="1"/>
  <c r="AK1151" i="12"/>
  <c r="AS1151" i="12" s="1"/>
  <c r="AY1151" i="12" s="1"/>
  <c r="AI1541" i="12"/>
  <c r="AM1541" i="12" s="1"/>
  <c r="AQ1541" i="12" s="1"/>
  <c r="AW1541" i="12" s="1"/>
  <c r="AK1797" i="12"/>
  <c r="AS1797" i="12" s="1"/>
  <c r="AY1797" i="12" s="1"/>
  <c r="AK2069" i="12"/>
  <c r="AS2069" i="12" s="1"/>
  <c r="AY2069" i="12" s="1"/>
  <c r="AI2316" i="12"/>
  <c r="AM2316" i="12" s="1"/>
  <c r="AQ2316" i="12" s="1"/>
  <c r="AW2316" i="12" s="1"/>
  <c r="AI2821" i="12"/>
  <c r="AM2821" i="12" s="1"/>
  <c r="AQ2821" i="12" s="1"/>
  <c r="AW2821" i="12" s="1"/>
  <c r="AI1195" i="12"/>
  <c r="AM1195" i="12" s="1"/>
  <c r="AQ1195" i="12" s="1"/>
  <c r="AW1195" i="12" s="1"/>
  <c r="AK1688" i="12"/>
  <c r="AS1688" i="12" s="1"/>
  <c r="AY1688" i="12" s="1"/>
  <c r="AK2014" i="12"/>
  <c r="AS2014" i="12" s="1"/>
  <c r="AY2014" i="12" s="1"/>
  <c r="AJ2434" i="12"/>
  <c r="AR2434" i="12" s="1"/>
  <c r="AX2434" i="12" s="1"/>
  <c r="AI977" i="12"/>
  <c r="AM977" i="12" s="1"/>
  <c r="AQ977" i="12" s="1"/>
  <c r="AW977" i="12" s="1"/>
  <c r="AI2806" i="12"/>
  <c r="AM2806" i="12" s="1"/>
  <c r="AQ2806" i="12" s="1"/>
  <c r="AW2806" i="12" s="1"/>
  <c r="AK90" i="12"/>
  <c r="AS90" i="12" s="1"/>
  <c r="AY90" i="12" s="1"/>
  <c r="AI506" i="12"/>
  <c r="AM506" i="12" s="1"/>
  <c r="AQ506" i="12" s="1"/>
  <c r="AW506" i="12" s="1"/>
  <c r="AJ392" i="12"/>
  <c r="AR392" i="12" s="1"/>
  <c r="AX392" i="12" s="1"/>
  <c r="AJ189" i="12"/>
  <c r="AR189" i="12" s="1"/>
  <c r="AX189" i="12" s="1"/>
  <c r="AK700" i="12"/>
  <c r="AS700" i="12" s="1"/>
  <c r="AY700" i="12" s="1"/>
  <c r="AI1334" i="12"/>
  <c r="AM1334" i="12" s="1"/>
  <c r="AQ1334" i="12" s="1"/>
  <c r="AW1334" i="12" s="1"/>
  <c r="AI1721" i="12"/>
  <c r="AM1721" i="12" s="1"/>
  <c r="AQ1721" i="12" s="1"/>
  <c r="AW1721" i="12" s="1"/>
  <c r="AJ2037" i="12"/>
  <c r="AR2037" i="12" s="1"/>
  <c r="AX2037" i="12" s="1"/>
  <c r="AJ2692" i="12"/>
  <c r="AR2692" i="12" s="1"/>
  <c r="AX2692" i="12" s="1"/>
  <c r="AI3076" i="12"/>
  <c r="AM3076" i="12" s="1"/>
  <c r="AQ3076" i="12" s="1"/>
  <c r="AW3076" i="12" s="1"/>
  <c r="AJ837" i="12"/>
  <c r="AR837" i="12" s="1"/>
  <c r="AX837" i="12" s="1"/>
  <c r="AI1374" i="12"/>
  <c r="AM1374" i="12" s="1"/>
  <c r="AQ1374" i="12" s="1"/>
  <c r="AW1374" i="12" s="1"/>
  <c r="AI1786" i="12"/>
  <c r="AM1786" i="12" s="1"/>
  <c r="AQ1786" i="12" s="1"/>
  <c r="AW1786" i="12" s="1"/>
  <c r="AK392" i="12"/>
  <c r="AS392" i="12" s="1"/>
  <c r="AY392" i="12" s="1"/>
  <c r="AI1473" i="12"/>
  <c r="AM1473" i="12" s="1"/>
  <c r="AQ1473" i="12" s="1"/>
  <c r="AW1473" i="12" s="1"/>
  <c r="AI903" i="12"/>
  <c r="AM903" i="12" s="1"/>
  <c r="AQ903" i="12" s="1"/>
  <c r="AW903" i="12" s="1"/>
  <c r="AK2055" i="12"/>
  <c r="AS2055" i="12" s="1"/>
  <c r="AY2055" i="12" s="1"/>
  <c r="AI1298" i="12"/>
  <c r="AM1298" i="12" s="1"/>
  <c r="AQ1298" i="12" s="1"/>
  <c r="AW1298" i="12" s="1"/>
  <c r="AI269" i="12"/>
  <c r="AM269" i="12" s="1"/>
  <c r="AQ269" i="12" s="1"/>
  <c r="AW269" i="12" s="1"/>
  <c r="AI517" i="12"/>
  <c r="AM517" i="12" s="1"/>
  <c r="AQ517" i="12" s="1"/>
  <c r="AW517" i="12" s="1"/>
  <c r="AJ761" i="12"/>
  <c r="AR761" i="12" s="1"/>
  <c r="AX761" i="12" s="1"/>
  <c r="AJ1189" i="12"/>
  <c r="AR1189" i="12" s="1"/>
  <c r="AX1189" i="12" s="1"/>
  <c r="AK1325" i="12"/>
  <c r="AS1325" i="12" s="1"/>
  <c r="AY1325" i="12" s="1"/>
  <c r="AI1603" i="12"/>
  <c r="AM1603" i="12" s="1"/>
  <c r="AQ1603" i="12" s="1"/>
  <c r="AW1603" i="12" s="1"/>
  <c r="AI1815" i="12"/>
  <c r="AM1815" i="12" s="1"/>
  <c r="AQ1815" i="12" s="1"/>
  <c r="AW1815" i="12" s="1"/>
  <c r="AK2004" i="12"/>
  <c r="AS2004" i="12" s="1"/>
  <c r="AY2004" i="12" s="1"/>
  <c r="AI2413" i="12"/>
  <c r="AM2413" i="12" s="1"/>
  <c r="AQ2413" i="12" s="1"/>
  <c r="AW2413" i="12" s="1"/>
  <c r="AJ2812" i="12"/>
  <c r="AR2812" i="12" s="1"/>
  <c r="AX2812" i="12" s="1"/>
  <c r="AK433" i="12"/>
  <c r="AS433" i="12" s="1"/>
  <c r="AY433" i="12" s="1"/>
  <c r="AK695" i="12"/>
  <c r="AS695" i="12" s="1"/>
  <c r="AY695" i="12" s="1"/>
  <c r="AK1063" i="12"/>
  <c r="AS1063" i="12" s="1"/>
  <c r="AY1063" i="12" s="1"/>
  <c r="AI1254" i="12"/>
  <c r="AM1254" i="12" s="1"/>
  <c r="AQ1254" i="12" s="1"/>
  <c r="AW1254" i="12" s="1"/>
  <c r="AI2139" i="12"/>
  <c r="AM2139" i="12" s="1"/>
  <c r="AQ2139" i="12" s="1"/>
  <c r="AW2139" i="12" s="1"/>
  <c r="AI2366" i="12"/>
  <c r="AM2366" i="12" s="1"/>
  <c r="AQ2366" i="12" s="1"/>
  <c r="AW2366" i="12" s="1"/>
  <c r="AK2850" i="12"/>
  <c r="AS2850" i="12" s="1"/>
  <c r="AY2850" i="12" s="1"/>
  <c r="AJ1329" i="12"/>
  <c r="AR1329" i="12" s="1"/>
  <c r="AX1329" i="12" s="1"/>
  <c r="AJ1766" i="12"/>
  <c r="AR1766" i="12" s="1"/>
  <c r="AX1766" i="12" s="1"/>
  <c r="AK384" i="12"/>
  <c r="AS384" i="12" s="1"/>
  <c r="AY384" i="12" s="1"/>
  <c r="AJ866" i="12"/>
  <c r="AR866" i="12" s="1"/>
  <c r="AX866" i="12" s="1"/>
  <c r="AJ1406" i="12"/>
  <c r="AR1406" i="12" s="1"/>
  <c r="AX1406" i="12" s="1"/>
  <c r="AJ1283" i="12"/>
  <c r="AR1283" i="12" s="1"/>
  <c r="AX1283" i="12" s="1"/>
  <c r="AK2282" i="12"/>
  <c r="AS2282" i="12" s="1"/>
  <c r="AY2282" i="12" s="1"/>
  <c r="AI2838" i="12"/>
  <c r="AM2838" i="12" s="1"/>
  <c r="AQ2838" i="12" s="1"/>
  <c r="AW2838" i="12" s="1"/>
  <c r="AK737" i="12"/>
  <c r="AS737" i="12" s="1"/>
  <c r="AY737" i="12" s="1"/>
  <c r="AJ1398" i="12"/>
  <c r="AR1398" i="12" s="1"/>
  <c r="AX1398" i="12" s="1"/>
  <c r="AI1820" i="12"/>
  <c r="AM1820" i="12" s="1"/>
  <c r="AQ1820" i="12" s="1"/>
  <c r="AW1820" i="12" s="1"/>
  <c r="AI2151" i="12"/>
  <c r="AM2151" i="12" s="1"/>
  <c r="AQ2151" i="12" s="1"/>
  <c r="AW2151" i="12" s="1"/>
  <c r="AJ2470" i="12"/>
  <c r="AR2470" i="12" s="1"/>
  <c r="AX2470" i="12" s="1"/>
  <c r="AK55" i="12"/>
  <c r="AS55" i="12" s="1"/>
  <c r="AY55" i="12" s="1"/>
  <c r="AI351" i="12"/>
  <c r="AM351" i="12" s="1"/>
  <c r="AQ351" i="12" s="1"/>
  <c r="AW351" i="12" s="1"/>
  <c r="AJ1103" i="12"/>
  <c r="AR1103" i="12" s="1"/>
  <c r="AX1103" i="12" s="1"/>
  <c r="AI1950" i="12"/>
  <c r="AM1950" i="12" s="1"/>
  <c r="AQ1950" i="12" s="1"/>
  <c r="AW1950" i="12" s="1"/>
  <c r="AK1147" i="12"/>
  <c r="AS1147" i="12" s="1"/>
  <c r="AY1147" i="12" s="1"/>
  <c r="AJ1455" i="12"/>
  <c r="AR1455" i="12" s="1"/>
  <c r="AX1455" i="12" s="1"/>
  <c r="AI1801" i="12"/>
  <c r="AM1801" i="12" s="1"/>
  <c r="AQ1801" i="12" s="1"/>
  <c r="AW1801" i="12" s="1"/>
  <c r="AI2174" i="12"/>
  <c r="AM2174" i="12" s="1"/>
  <c r="AQ2174" i="12" s="1"/>
  <c r="AW2174" i="12" s="1"/>
  <c r="AJ2720" i="12"/>
  <c r="AR2720" i="12" s="1"/>
  <c r="AX2720" i="12" s="1"/>
  <c r="AI483" i="12"/>
  <c r="AM483" i="12" s="1"/>
  <c r="AQ483" i="12" s="1"/>
  <c r="AW483" i="12" s="1"/>
  <c r="AI1247" i="12"/>
  <c r="AM1247" i="12" s="1"/>
  <c r="AQ1247" i="12" s="1"/>
  <c r="AW1247" i="12" s="1"/>
  <c r="AI1650" i="12"/>
  <c r="AM1650" i="12" s="1"/>
  <c r="AQ1650" i="12" s="1"/>
  <c r="AW1650" i="12" s="1"/>
  <c r="AK2140" i="12"/>
  <c r="AS2140" i="12" s="1"/>
  <c r="AY2140" i="12" s="1"/>
  <c r="AK2720" i="12"/>
  <c r="AS2720" i="12" s="1"/>
  <c r="AY2720" i="12" s="1"/>
  <c r="AJ112" i="12"/>
  <c r="AR112" i="12" s="1"/>
  <c r="AX112" i="12" s="1"/>
  <c r="AI411" i="12"/>
  <c r="AM411" i="12" s="1"/>
  <c r="AQ411" i="12" s="1"/>
  <c r="AW411" i="12" s="1"/>
  <c r="AI601" i="12"/>
  <c r="AM601" i="12" s="1"/>
  <c r="AQ601" i="12" s="1"/>
  <c r="AW601" i="12" s="1"/>
  <c r="AJ1000" i="12"/>
  <c r="AR1000" i="12" s="1"/>
  <c r="AX1000" i="12" s="1"/>
  <c r="AI2774" i="12"/>
  <c r="AM2774" i="12" s="1"/>
  <c r="AQ2774" i="12" s="1"/>
  <c r="AW2774" i="12" s="1"/>
  <c r="AK179" i="12"/>
  <c r="AS179" i="12" s="1"/>
  <c r="AY179" i="12" s="1"/>
  <c r="AJ898" i="12"/>
  <c r="AR898" i="12" s="1"/>
  <c r="AX898" i="12" s="1"/>
  <c r="AI1669" i="12"/>
  <c r="AM1669" i="12" s="1"/>
  <c r="AQ1669" i="12" s="1"/>
  <c r="AW1669" i="12" s="1"/>
  <c r="AI2218" i="12"/>
  <c r="AM2218" i="12" s="1"/>
  <c r="AQ2218" i="12" s="1"/>
  <c r="AW2218" i="12" s="1"/>
  <c r="AI1604" i="12"/>
  <c r="AM1604" i="12" s="1"/>
  <c r="AQ1604" i="12" s="1"/>
  <c r="AW1604" i="12" s="1"/>
  <c r="AJ1981" i="12"/>
  <c r="AR1981" i="12" s="1"/>
  <c r="AX1981" i="12" s="1"/>
  <c r="AI2198" i="12"/>
  <c r="AM2198" i="12" s="1"/>
  <c r="AQ2198" i="12" s="1"/>
  <c r="AW2198" i="12" s="1"/>
  <c r="AI2462" i="12"/>
  <c r="AM2462" i="12" s="1"/>
  <c r="AQ2462" i="12" s="1"/>
  <c r="AW2462" i="12" s="1"/>
  <c r="AK2884" i="12"/>
  <c r="AS2884" i="12" s="1"/>
  <c r="AY2884" i="12" s="1"/>
  <c r="AJ479" i="12"/>
  <c r="AR479" i="12" s="1"/>
  <c r="AX479" i="12" s="1"/>
  <c r="AK984" i="12"/>
  <c r="AS984" i="12" s="1"/>
  <c r="AY984" i="12" s="1"/>
  <c r="AJ1318" i="12"/>
  <c r="AR1318" i="12" s="1"/>
  <c r="AX1318" i="12" s="1"/>
  <c r="AJ2065" i="12"/>
  <c r="AR2065" i="12" s="1"/>
  <c r="AX2065" i="12" s="1"/>
  <c r="AI2367" i="12"/>
  <c r="AM2367" i="12" s="1"/>
  <c r="AQ2367" i="12" s="1"/>
  <c r="AW2367" i="12" s="1"/>
  <c r="AI2970" i="12"/>
  <c r="AM2970" i="12" s="1"/>
  <c r="AQ2970" i="12" s="1"/>
  <c r="AW2970" i="12" s="1"/>
  <c r="AJ1600" i="12"/>
  <c r="AR1600" i="12" s="1"/>
  <c r="AX1600" i="12" s="1"/>
  <c r="AK369" i="12"/>
  <c r="AS369" i="12" s="1"/>
  <c r="AY369" i="12" s="1"/>
  <c r="AI276" i="12"/>
  <c r="AM276" i="12" s="1"/>
  <c r="AQ276" i="12" s="1"/>
  <c r="AW276" i="12" s="1"/>
  <c r="AK2724" i="12"/>
  <c r="AS2724" i="12" s="1"/>
  <c r="AY2724" i="12" s="1"/>
  <c r="AK2315" i="12"/>
  <c r="AS2315" i="12" s="1"/>
  <c r="AY2315" i="12" s="1"/>
  <c r="AK1102" i="12"/>
  <c r="AS1102" i="12" s="1"/>
  <c r="AY1102" i="12" s="1"/>
  <c r="AJ1212" i="12"/>
  <c r="AR1212" i="12" s="1"/>
  <c r="AX1212" i="12" s="1"/>
  <c r="AJ1181" i="12"/>
  <c r="AR1181" i="12" s="1"/>
  <c r="AX1181" i="12" s="1"/>
  <c r="AJ441" i="12"/>
  <c r="AR441" i="12" s="1"/>
  <c r="AX441" i="12" s="1"/>
  <c r="AI3024" i="12"/>
  <c r="AM3024" i="12" s="1"/>
  <c r="AQ3024" i="12" s="1"/>
  <c r="AW3024" i="12" s="1"/>
  <c r="AJ721" i="12"/>
  <c r="AR721" i="12" s="1"/>
  <c r="AX721" i="12" s="1"/>
  <c r="AI714" i="12"/>
  <c r="AM714" i="12" s="1"/>
  <c r="AQ714" i="12" s="1"/>
  <c r="AW714" i="12" s="1"/>
  <c r="AI844" i="12"/>
  <c r="AM844" i="12" s="1"/>
  <c r="AQ844" i="12" s="1"/>
  <c r="AW844" i="12" s="1"/>
  <c r="AI721" i="12"/>
  <c r="AM721" i="12" s="1"/>
  <c r="AQ721" i="12" s="1"/>
  <c r="AW721" i="12" s="1"/>
  <c r="AI2862" i="12"/>
  <c r="AM2862" i="12" s="1"/>
  <c r="AQ2862" i="12" s="1"/>
  <c r="AW2862" i="12" s="1"/>
  <c r="AI1082" i="12"/>
  <c r="AM1082" i="12" s="1"/>
  <c r="AQ1082" i="12" s="1"/>
  <c r="AW1082" i="12" s="1"/>
  <c r="AK861" i="12"/>
  <c r="AS861" i="12" s="1"/>
  <c r="AY861" i="12" s="1"/>
  <c r="AJ1268" i="12"/>
  <c r="AR1268" i="12" s="1"/>
  <c r="AX1268" i="12" s="1"/>
  <c r="AI2479" i="12"/>
  <c r="AM2479" i="12" s="1"/>
  <c r="AQ2479" i="12" s="1"/>
  <c r="AW2479" i="12" s="1"/>
  <c r="AI2953" i="12"/>
  <c r="AM2953" i="12" s="1"/>
  <c r="AQ2953" i="12" s="1"/>
  <c r="AW2953" i="12" s="1"/>
  <c r="AJ2704" i="12"/>
  <c r="AR2704" i="12" s="1"/>
  <c r="AX2704" i="12" s="1"/>
  <c r="AK999" i="12"/>
  <c r="AS999" i="12" s="1"/>
  <c r="AY999" i="12" s="1"/>
  <c r="AK1373" i="12"/>
  <c r="AS1373" i="12" s="1"/>
  <c r="AY1373" i="12" s="1"/>
  <c r="AK2704" i="12"/>
  <c r="AS2704" i="12" s="1"/>
  <c r="AY2704" i="12" s="1"/>
  <c r="AK70" i="12"/>
  <c r="AS70" i="12" s="1"/>
  <c r="AY70" i="12" s="1"/>
  <c r="AI301" i="12"/>
  <c r="AM301" i="12" s="1"/>
  <c r="AQ301" i="12" s="1"/>
  <c r="AW301" i="12" s="1"/>
  <c r="AK1208" i="12"/>
  <c r="AS1208" i="12" s="1"/>
  <c r="AY1208" i="12" s="1"/>
  <c r="AI2704" i="12"/>
  <c r="AM2704" i="12" s="1"/>
  <c r="AQ2704" i="12" s="1"/>
  <c r="AW2704" i="12" s="1"/>
  <c r="AK1274" i="12"/>
  <c r="AS1274" i="12" s="1"/>
  <c r="AY1274" i="12" s="1"/>
  <c r="AK1815" i="12"/>
  <c r="AS1815" i="12" s="1"/>
  <c r="AY1815" i="12" s="1"/>
  <c r="AJ2685" i="12"/>
  <c r="AR2685" i="12" s="1"/>
  <c r="AX2685" i="12" s="1"/>
  <c r="AI323" i="12"/>
  <c r="AM323" i="12" s="1"/>
  <c r="AQ323" i="12" s="1"/>
  <c r="AW323" i="12" s="1"/>
  <c r="AI1278" i="12"/>
  <c r="AM1278" i="12" s="1"/>
  <c r="AQ1278" i="12" s="1"/>
  <c r="AW1278" i="12" s="1"/>
  <c r="AI1980" i="12"/>
  <c r="AM1980" i="12" s="1"/>
  <c r="AQ1980" i="12" s="1"/>
  <c r="AW1980" i="12" s="1"/>
  <c r="AI2979" i="12"/>
  <c r="AM2979" i="12" s="1"/>
  <c r="AQ2979" i="12" s="1"/>
  <c r="AW2979" i="12" s="1"/>
  <c r="AK269" i="12"/>
  <c r="AS269" i="12" s="1"/>
  <c r="AY269" i="12" s="1"/>
  <c r="AJ537" i="12"/>
  <c r="AR537" i="12" s="1"/>
  <c r="AX537" i="12" s="1"/>
  <c r="AI833" i="12"/>
  <c r="AM833" i="12" s="1"/>
  <c r="AQ833" i="12" s="1"/>
  <c r="AW833" i="12" s="1"/>
  <c r="AK374" i="12"/>
  <c r="AS374" i="12" s="1"/>
  <c r="AY374" i="12" s="1"/>
  <c r="AI909" i="12"/>
  <c r="AM909" i="12" s="1"/>
  <c r="AQ909" i="12" s="1"/>
  <c r="AW909" i="12" s="1"/>
  <c r="AI2166" i="12"/>
  <c r="AM2166" i="12" s="1"/>
  <c r="AQ2166" i="12" s="1"/>
  <c r="AW2166" i="12" s="1"/>
  <c r="AK570" i="12"/>
  <c r="AS570" i="12" s="1"/>
  <c r="AY570" i="12" s="1"/>
  <c r="AK1282" i="12"/>
  <c r="AS1282" i="12" s="1"/>
  <c r="AY1282" i="12" s="1"/>
  <c r="AJ1417" i="12"/>
  <c r="AR1417" i="12" s="1"/>
  <c r="AX1417" i="12" s="1"/>
  <c r="AI429" i="12"/>
  <c r="AM429" i="12" s="1"/>
  <c r="AQ429" i="12" s="1"/>
  <c r="AW429" i="12" s="1"/>
  <c r="AI1102" i="12"/>
  <c r="AM1102" i="12" s="1"/>
  <c r="AQ1102" i="12" s="1"/>
  <c r="AW1102" i="12" s="1"/>
  <c r="AI1498" i="12"/>
  <c r="AM1498" i="12" s="1"/>
  <c r="AQ1498" i="12" s="1"/>
  <c r="AW1498" i="12" s="1"/>
  <c r="AK2021" i="12"/>
  <c r="AS2021" i="12" s="1"/>
  <c r="AY2021" i="12" s="1"/>
  <c r="AJ2465" i="12"/>
  <c r="AR2465" i="12" s="1"/>
  <c r="AX2465" i="12" s="1"/>
  <c r="AJ3058" i="12"/>
  <c r="AR3058" i="12" s="1"/>
  <c r="AX3058" i="12" s="1"/>
  <c r="AK909" i="12"/>
  <c r="AS909" i="12" s="1"/>
  <c r="AY909" i="12" s="1"/>
  <c r="AJ1498" i="12"/>
  <c r="AR1498" i="12" s="1"/>
  <c r="AX1498" i="12" s="1"/>
  <c r="AK1819" i="12"/>
  <c r="AS1819" i="12" s="1"/>
  <c r="AY1819" i="12" s="1"/>
  <c r="AK2447" i="12"/>
  <c r="AS2447" i="12" s="1"/>
  <c r="AY2447" i="12" s="1"/>
  <c r="AJ2920" i="12"/>
  <c r="AR2920" i="12" s="1"/>
  <c r="AX2920" i="12" s="1"/>
  <c r="AI1367" i="12"/>
  <c r="AM1367" i="12" s="1"/>
  <c r="AQ1367" i="12" s="1"/>
  <c r="AW1367" i="12" s="1"/>
  <c r="AI2041" i="12"/>
  <c r="AM2041" i="12" s="1"/>
  <c r="AQ2041" i="12" s="1"/>
  <c r="AW2041" i="12" s="1"/>
  <c r="AK2905" i="12"/>
  <c r="AS2905" i="12" s="1"/>
  <c r="AY2905" i="12" s="1"/>
  <c r="AK1057" i="12"/>
  <c r="AS1057" i="12" s="1"/>
  <c r="AY1057" i="12" s="1"/>
  <c r="AJ345" i="12"/>
  <c r="AR345" i="12" s="1"/>
  <c r="AX345" i="12" s="1"/>
  <c r="AJ928" i="12"/>
  <c r="AR928" i="12" s="1"/>
  <c r="AX928" i="12" s="1"/>
  <c r="AJ1262" i="12"/>
  <c r="AR1262" i="12" s="1"/>
  <c r="AX1262" i="12" s="1"/>
  <c r="AK866" i="12"/>
  <c r="AS866" i="12" s="1"/>
  <c r="AY866" i="12" s="1"/>
  <c r="AJ54" i="12"/>
  <c r="AR54" i="12" s="1"/>
  <c r="AX54" i="12" s="1"/>
  <c r="AI659" i="12"/>
  <c r="AM659" i="12" s="1"/>
  <c r="AQ659" i="12" s="1"/>
  <c r="AW659" i="12" s="1"/>
  <c r="AK1345" i="12"/>
  <c r="AS1345" i="12" s="1"/>
  <c r="AY1345" i="12" s="1"/>
  <c r="AI1789" i="12"/>
  <c r="AM1789" i="12" s="1"/>
  <c r="AQ1789" i="12" s="1"/>
  <c r="AW1789" i="12" s="1"/>
  <c r="AJ2828" i="12"/>
  <c r="AR2828" i="12" s="1"/>
  <c r="AX2828" i="12" s="1"/>
  <c r="AI555" i="12"/>
  <c r="AM555" i="12" s="1"/>
  <c r="AQ555" i="12" s="1"/>
  <c r="AW555" i="12" s="1"/>
  <c r="AK1246" i="12"/>
  <c r="AS1246" i="12" s="1"/>
  <c r="AY1246" i="12" s="1"/>
  <c r="AK1724" i="12"/>
  <c r="AS1724" i="12" s="1"/>
  <c r="AY1724" i="12" s="1"/>
  <c r="AI344" i="12"/>
  <c r="AM344" i="12" s="1"/>
  <c r="AQ344" i="12" s="1"/>
  <c r="AW344" i="12" s="1"/>
  <c r="AI823" i="12"/>
  <c r="AM823" i="12" s="1"/>
  <c r="AQ823" i="12" s="1"/>
  <c r="AW823" i="12" s="1"/>
  <c r="AI904" i="12"/>
  <c r="AM904" i="12" s="1"/>
  <c r="AQ904" i="12" s="1"/>
  <c r="AW904" i="12" s="1"/>
  <c r="AJ277" i="12"/>
  <c r="AR277" i="12" s="1"/>
  <c r="AX277" i="12" s="1"/>
  <c r="AI51" i="12"/>
  <c r="AM51" i="12" s="1"/>
  <c r="AQ51" i="12" s="1"/>
  <c r="AW51" i="12" s="1"/>
  <c r="AI270" i="12"/>
  <c r="AM270" i="12" s="1"/>
  <c r="AQ270" i="12" s="1"/>
  <c r="AW270" i="12" s="1"/>
  <c r="AI518" i="12"/>
  <c r="AM518" i="12" s="1"/>
  <c r="AQ518" i="12" s="1"/>
  <c r="AW518" i="12" s="1"/>
  <c r="AJ762" i="12"/>
  <c r="AR762" i="12" s="1"/>
  <c r="AX762" i="12" s="1"/>
  <c r="AJ1190" i="12"/>
  <c r="AR1190" i="12" s="1"/>
  <c r="AX1190" i="12" s="1"/>
  <c r="AK1326" i="12"/>
  <c r="AS1326" i="12" s="1"/>
  <c r="AY1326" i="12" s="1"/>
  <c r="AI1520" i="12"/>
  <c r="AM1520" i="12" s="1"/>
  <c r="AQ1520" i="12" s="1"/>
  <c r="AW1520" i="12" s="1"/>
  <c r="AI1742" i="12"/>
  <c r="AM1742" i="12" s="1"/>
  <c r="AQ1742" i="12" s="1"/>
  <c r="AW1742" i="12" s="1"/>
  <c r="AK2005" i="12"/>
  <c r="AS2005" i="12" s="1"/>
  <c r="AY2005" i="12" s="1"/>
  <c r="AJ2813" i="12"/>
  <c r="AR2813" i="12" s="1"/>
  <c r="AX2813" i="12" s="1"/>
  <c r="AK1062" i="12"/>
  <c r="AS1062" i="12" s="1"/>
  <c r="AY1062" i="12" s="1"/>
  <c r="AK1777" i="12"/>
  <c r="AS1777" i="12" s="1"/>
  <c r="AY1777" i="12" s="1"/>
  <c r="AJ2444" i="12"/>
  <c r="AR2444" i="12" s="1"/>
  <c r="AX2444" i="12" s="1"/>
  <c r="AI1678" i="12"/>
  <c r="AM1678" i="12" s="1"/>
  <c r="AQ1678" i="12" s="1"/>
  <c r="AW1678" i="12" s="1"/>
  <c r="AJ664" i="12"/>
  <c r="AR664" i="12" s="1"/>
  <c r="AX664" i="12" s="1"/>
  <c r="AI761" i="12"/>
  <c r="AM761" i="12" s="1"/>
  <c r="AQ761" i="12" s="1"/>
  <c r="AW761" i="12" s="1"/>
  <c r="AK2935" i="12"/>
  <c r="AS2935" i="12" s="1"/>
  <c r="AY2935" i="12" s="1"/>
  <c r="AI170" i="12"/>
  <c r="AM170" i="12" s="1"/>
  <c r="AQ170" i="12" s="1"/>
  <c r="AW170" i="12" s="1"/>
  <c r="AJ1875" i="12"/>
  <c r="AR1875" i="12" s="1"/>
  <c r="AX1875" i="12" s="1"/>
  <c r="AJ796" i="12"/>
  <c r="AR796" i="12" s="1"/>
  <c r="AX796" i="12" s="1"/>
  <c r="AJ1013" i="12"/>
  <c r="AR1013" i="12" s="1"/>
  <c r="AX1013" i="12" s="1"/>
  <c r="AJ1483" i="12"/>
  <c r="AR1483" i="12" s="1"/>
  <c r="AX1483" i="12" s="1"/>
  <c r="AJ2674" i="12"/>
  <c r="AR2674" i="12" s="1"/>
  <c r="AX2674" i="12" s="1"/>
  <c r="AI1162" i="12"/>
  <c r="AM1162" i="12" s="1"/>
  <c r="AQ1162" i="12" s="1"/>
  <c r="AW1162" i="12" s="1"/>
  <c r="AJ740" i="12"/>
  <c r="AR740" i="12" s="1"/>
  <c r="AX740" i="12" s="1"/>
  <c r="AJ1269" i="12"/>
  <c r="AR1269" i="12" s="1"/>
  <c r="AX1269" i="12" s="1"/>
  <c r="AJ1820" i="12"/>
  <c r="AR1820" i="12" s="1"/>
  <c r="AX1820" i="12" s="1"/>
  <c r="AI1683" i="12"/>
  <c r="AM1683" i="12" s="1"/>
  <c r="AQ1683" i="12" s="1"/>
  <c r="AW1683" i="12" s="1"/>
  <c r="AI2887" i="12"/>
  <c r="AM2887" i="12" s="1"/>
  <c r="AQ2887" i="12" s="1"/>
  <c r="AW2887" i="12" s="1"/>
  <c r="AJ1641" i="12"/>
  <c r="AR1641" i="12" s="1"/>
  <c r="AX1641" i="12" s="1"/>
  <c r="AK3054" i="12"/>
  <c r="AS3054" i="12" s="1"/>
  <c r="AY3054" i="12" s="1"/>
  <c r="AK1143" i="12"/>
  <c r="AS1143" i="12" s="1"/>
  <c r="AY1143" i="12" s="1"/>
  <c r="AK1541" i="12"/>
  <c r="AS1541" i="12" s="1"/>
  <c r="AY1541" i="12" s="1"/>
  <c r="AK1926" i="12"/>
  <c r="AS1926" i="12" s="1"/>
  <c r="AY1926" i="12" s="1"/>
  <c r="AK2705" i="12"/>
  <c r="AS2705" i="12" s="1"/>
  <c r="AY2705" i="12" s="1"/>
  <c r="AK71" i="12"/>
  <c r="AS71" i="12" s="1"/>
  <c r="AY71" i="12" s="1"/>
  <c r="AI302" i="12"/>
  <c r="AM302" i="12" s="1"/>
  <c r="AQ302" i="12" s="1"/>
  <c r="AW302" i="12" s="1"/>
  <c r="AK1209" i="12"/>
  <c r="AS1209" i="12" s="1"/>
  <c r="AY1209" i="12" s="1"/>
  <c r="AI2705" i="12"/>
  <c r="AM2705" i="12" s="1"/>
  <c r="AQ2705" i="12" s="1"/>
  <c r="AW2705" i="12" s="1"/>
  <c r="AK1275" i="12"/>
  <c r="AS1275" i="12" s="1"/>
  <c r="AY1275" i="12" s="1"/>
  <c r="AK1646" i="12"/>
  <c r="AS1646" i="12" s="1"/>
  <c r="AY1646" i="12" s="1"/>
  <c r="AJ1926" i="12"/>
  <c r="AR1926" i="12" s="1"/>
  <c r="AX1926" i="12" s="1"/>
  <c r="AK2326" i="12"/>
  <c r="AS2326" i="12" s="1"/>
  <c r="AY2326" i="12" s="1"/>
  <c r="AJ2887" i="12"/>
  <c r="AR2887" i="12" s="1"/>
  <c r="AX2887" i="12" s="1"/>
  <c r="AI1151" i="12"/>
  <c r="AM1151" i="12" s="1"/>
  <c r="AQ1151" i="12" s="1"/>
  <c r="AW1151" i="12" s="1"/>
  <c r="AK1513" i="12"/>
  <c r="AS1513" i="12" s="1"/>
  <c r="AY1513" i="12" s="1"/>
  <c r="AI1981" i="12"/>
  <c r="AM1981" i="12" s="1"/>
  <c r="AQ1981" i="12" s="1"/>
  <c r="AW1981" i="12" s="1"/>
  <c r="AI2851" i="12"/>
  <c r="AM2851" i="12" s="1"/>
  <c r="AQ2851" i="12" s="1"/>
  <c r="AW2851" i="12" s="1"/>
  <c r="AJ143" i="12"/>
  <c r="AR143" i="12" s="1"/>
  <c r="AX143" i="12" s="1"/>
  <c r="AK381" i="12"/>
  <c r="AS381" i="12" s="1"/>
  <c r="AY381" i="12" s="1"/>
  <c r="AJ655" i="12"/>
  <c r="AR655" i="12" s="1"/>
  <c r="AX655" i="12" s="1"/>
  <c r="AJ957" i="12"/>
  <c r="AR957" i="12" s="1"/>
  <c r="AX957" i="12" s="1"/>
  <c r="AK112" i="12"/>
  <c r="AS112" i="12" s="1"/>
  <c r="AY112" i="12" s="1"/>
  <c r="AK556" i="12"/>
  <c r="AS556" i="12" s="1"/>
  <c r="AY556" i="12" s="1"/>
  <c r="AJ1443" i="12"/>
  <c r="AR1443" i="12" s="1"/>
  <c r="AX1443" i="12" s="1"/>
  <c r="AI2167" i="12"/>
  <c r="AM2167" i="12" s="1"/>
  <c r="AQ2167" i="12" s="1"/>
  <c r="AW2167" i="12" s="1"/>
  <c r="AJ2898" i="12"/>
  <c r="AR2898" i="12" s="1"/>
  <c r="AX2898" i="12" s="1"/>
  <c r="AK1418" i="12"/>
  <c r="AS1418" i="12" s="1"/>
  <c r="AY1418" i="12" s="1"/>
  <c r="AJ589" i="12"/>
  <c r="AR589" i="12" s="1"/>
  <c r="AX589" i="12" s="1"/>
  <c r="AI332" i="12"/>
  <c r="AM332" i="12" s="1"/>
  <c r="AQ332" i="12" s="1"/>
  <c r="AW332" i="12" s="1"/>
  <c r="AJ529" i="12"/>
  <c r="AR529" i="12" s="1"/>
  <c r="AX529" i="12" s="1"/>
  <c r="AI1103" i="12"/>
  <c r="AM1103" i="12" s="1"/>
  <c r="AQ1103" i="12" s="1"/>
  <c r="AW1103" i="12" s="1"/>
  <c r="AJ1433" i="12"/>
  <c r="AR1433" i="12" s="1"/>
  <c r="AX1433" i="12" s="1"/>
  <c r="AI1688" i="12"/>
  <c r="AM1688" i="12" s="1"/>
  <c r="AQ1688" i="12" s="1"/>
  <c r="AW1688" i="12" s="1"/>
  <c r="AI1930" i="12"/>
  <c r="AM1930" i="12" s="1"/>
  <c r="AQ1930" i="12" s="1"/>
  <c r="AW1930" i="12" s="1"/>
  <c r="AI2397" i="12"/>
  <c r="AM2397" i="12" s="1"/>
  <c r="AQ2397" i="12" s="1"/>
  <c r="AW2397" i="12" s="1"/>
  <c r="AK2931" i="12"/>
  <c r="AS2931" i="12" s="1"/>
  <c r="AY2931" i="12" s="1"/>
  <c r="AK910" i="12"/>
  <c r="AS910" i="12" s="1"/>
  <c r="AY910" i="12" s="1"/>
  <c r="AJ1499" i="12"/>
  <c r="AR1499" i="12" s="1"/>
  <c r="AX1499" i="12" s="1"/>
  <c r="AI1767" i="12"/>
  <c r="AM1767" i="12" s="1"/>
  <c r="AQ1767" i="12" s="1"/>
  <c r="AW1767" i="12" s="1"/>
  <c r="AJ2014" i="12"/>
  <c r="AR2014" i="12" s="1"/>
  <c r="AX2014" i="12" s="1"/>
  <c r="AJ2282" i="12"/>
  <c r="AR2282" i="12" s="1"/>
  <c r="AX2282" i="12" s="1"/>
  <c r="AK2799" i="12"/>
  <c r="AS2799" i="12" s="1"/>
  <c r="AY2799" i="12" s="1"/>
  <c r="AJ1239" i="12"/>
  <c r="AR1239" i="12" s="1"/>
  <c r="AX1239" i="12" s="1"/>
  <c r="AI1709" i="12"/>
  <c r="AM1709" i="12" s="1"/>
  <c r="AQ1709" i="12" s="1"/>
  <c r="AW1709" i="12" s="1"/>
  <c r="AI2037" i="12"/>
  <c r="AM2037" i="12" s="1"/>
  <c r="AQ2037" i="12" s="1"/>
  <c r="AW2037" i="12" s="1"/>
  <c r="AJ2778" i="12"/>
  <c r="AR2778" i="12" s="1"/>
  <c r="AX2778" i="12" s="1"/>
  <c r="AK872" i="12"/>
  <c r="AS872" i="12" s="1"/>
  <c r="AY872" i="12" s="1"/>
  <c r="AJ860" i="12"/>
  <c r="AR860" i="12" s="1"/>
  <c r="AX860" i="12" s="1"/>
  <c r="AJ577" i="12"/>
  <c r="AR577" i="12" s="1"/>
  <c r="AX577" i="12" s="1"/>
  <c r="AJ565" i="12"/>
  <c r="AR565" i="12" s="1"/>
  <c r="AX565" i="12" s="1"/>
  <c r="AK867" i="12"/>
  <c r="AS867" i="12" s="1"/>
  <c r="AY867" i="12" s="1"/>
  <c r="AJ55" i="12"/>
  <c r="AR55" i="12" s="1"/>
  <c r="AX55" i="12" s="1"/>
  <c r="AI660" i="12"/>
  <c r="AM660" i="12" s="1"/>
  <c r="AQ660" i="12" s="1"/>
  <c r="AW660" i="12" s="1"/>
  <c r="AK1305" i="12"/>
  <c r="AS1305" i="12" s="1"/>
  <c r="AY1305" i="12" s="1"/>
  <c r="AJ1747" i="12"/>
  <c r="AR1747" i="12" s="1"/>
  <c r="AX1747" i="12" s="1"/>
  <c r="AK2093" i="12"/>
  <c r="AS2093" i="12" s="1"/>
  <c r="AY2093" i="12" s="1"/>
  <c r="AI2766" i="12"/>
  <c r="AM2766" i="12" s="1"/>
  <c r="AQ2766" i="12" s="1"/>
  <c r="AW2766" i="12" s="1"/>
  <c r="AK156" i="12"/>
  <c r="AS156" i="12" s="1"/>
  <c r="AY156" i="12" s="1"/>
  <c r="AI1000" i="12"/>
  <c r="AM1000" i="12" s="1"/>
  <c r="AQ1000" i="12" s="1"/>
  <c r="AW1000" i="12" s="1"/>
  <c r="AJ1428" i="12"/>
  <c r="AR1428" i="12" s="1"/>
  <c r="AX1428" i="12" s="1"/>
  <c r="AK1981" i="12"/>
  <c r="AS1981" i="12" s="1"/>
  <c r="AY1981" i="12" s="1"/>
  <c r="AK160" i="12"/>
  <c r="AS160" i="12" s="1"/>
  <c r="AY160" i="12" s="1"/>
  <c r="AI824" i="12"/>
  <c r="AM824" i="12" s="1"/>
  <c r="AQ824" i="12" s="1"/>
  <c r="AW824" i="12" s="1"/>
  <c r="AI1023" i="12"/>
  <c r="AM1023" i="12" s="1"/>
  <c r="AQ1023" i="12" s="1"/>
  <c r="AW1023" i="12" s="1"/>
  <c r="AK2862" i="12"/>
  <c r="AS2862" i="12" s="1"/>
  <c r="AY2862" i="12" s="1"/>
  <c r="AK58" i="12"/>
  <c r="AS58" i="12" s="1"/>
  <c r="AY58" i="12" s="1"/>
  <c r="AI448" i="12"/>
  <c r="AM448" i="12" s="1"/>
  <c r="AQ448" i="12" s="1"/>
  <c r="AW448" i="12" s="1"/>
  <c r="AJ695" i="12"/>
  <c r="AR695" i="12" s="1"/>
  <c r="AX695" i="12" s="1"/>
  <c r="AK1136" i="12"/>
  <c r="AS1136" i="12" s="1"/>
  <c r="AY1136" i="12" s="1"/>
  <c r="AK1250" i="12"/>
  <c r="AS1250" i="12" s="1"/>
  <c r="AY1250" i="12" s="1"/>
  <c r="AJ1502" i="12"/>
  <c r="AR1502" i="12" s="1"/>
  <c r="AX1502" i="12" s="1"/>
  <c r="AJ1724" i="12"/>
  <c r="AR1724" i="12" s="1"/>
  <c r="AX1724" i="12" s="1"/>
  <c r="AI1996" i="12"/>
  <c r="AM1996" i="12" s="1"/>
  <c r="AQ1996" i="12" s="1"/>
  <c r="AW1996" i="12" s="1"/>
  <c r="AI2162" i="12"/>
  <c r="AM2162" i="12" s="1"/>
  <c r="AQ2162" i="12" s="1"/>
  <c r="AW2162" i="12" s="1"/>
  <c r="AK2469" i="12"/>
  <c r="AS2469" i="12" s="1"/>
  <c r="AY2469" i="12" s="1"/>
  <c r="AI2824" i="12"/>
  <c r="AM2824" i="12" s="1"/>
  <c r="AQ2824" i="12" s="1"/>
  <c r="AW2824" i="12" s="1"/>
  <c r="AI2974" i="12"/>
  <c r="AM2974" i="12" s="1"/>
  <c r="AQ2974" i="12" s="1"/>
  <c r="AW2974" i="12" s="1"/>
  <c r="AK547" i="12"/>
  <c r="AS547" i="12" s="1"/>
  <c r="AY547" i="12" s="1"/>
  <c r="AK923" i="12"/>
  <c r="AS923" i="12" s="1"/>
  <c r="AY923" i="12" s="1"/>
  <c r="AK1189" i="12"/>
  <c r="AS1189" i="12" s="1"/>
  <c r="AY1189" i="12" s="1"/>
  <c r="AK1361" i="12"/>
  <c r="AS1361" i="12" s="1"/>
  <c r="AY1361" i="12" s="1"/>
  <c r="AI1732" i="12"/>
  <c r="AM1732" i="12" s="1"/>
  <c r="AQ1732" i="12" s="1"/>
  <c r="AW1732" i="12" s="1"/>
  <c r="AI2096" i="12"/>
  <c r="AM2096" i="12" s="1"/>
  <c r="AQ2096" i="12" s="1"/>
  <c r="AW2096" i="12" s="1"/>
  <c r="AJ2413" i="12"/>
  <c r="AR2413" i="12" s="1"/>
  <c r="AX2413" i="12" s="1"/>
  <c r="AJ2824" i="12"/>
  <c r="AR2824" i="12" s="1"/>
  <c r="AX2824" i="12" s="1"/>
  <c r="AK1498" i="12"/>
  <c r="AS1498" i="12" s="1"/>
  <c r="AY1498" i="12" s="1"/>
  <c r="AI1918" i="12"/>
  <c r="AM1918" i="12" s="1"/>
  <c r="AQ1918" i="12" s="1"/>
  <c r="AW1918" i="12" s="1"/>
  <c r="AI391" i="12"/>
  <c r="AM391" i="12" s="1"/>
  <c r="AQ391" i="12" s="1"/>
  <c r="AW391" i="12" s="1"/>
  <c r="AI277" i="12"/>
  <c r="AM277" i="12" s="1"/>
  <c r="AQ277" i="12" s="1"/>
  <c r="AW277" i="12" s="1"/>
  <c r="AI595" i="12"/>
  <c r="AM595" i="12" s="1"/>
  <c r="AQ595" i="12" s="1"/>
  <c r="AW595" i="12" s="1"/>
  <c r="AJ2097" i="12"/>
  <c r="AR2097" i="12" s="1"/>
  <c r="AX2097" i="12" s="1"/>
  <c r="AK2415" i="12"/>
  <c r="AS2415" i="12" s="1"/>
  <c r="AY2415" i="12" s="1"/>
  <c r="AI2898" i="12"/>
  <c r="AM2898" i="12" s="1"/>
  <c r="AQ2898" i="12" s="1"/>
  <c r="AW2898" i="12" s="1"/>
  <c r="AI1209" i="12"/>
  <c r="AM1209" i="12" s="1"/>
  <c r="AQ1209" i="12" s="1"/>
  <c r="AW1209" i="12" s="1"/>
  <c r="AK1600" i="12"/>
  <c r="AS1600" i="12" s="1"/>
  <c r="AY1600" i="12" s="1"/>
  <c r="AK1950" i="12"/>
  <c r="AS1950" i="12" s="1"/>
  <c r="AY1950" i="12" s="1"/>
  <c r="AK2227" i="12"/>
  <c r="AS2227" i="12" s="1"/>
  <c r="AY2227" i="12" s="1"/>
  <c r="AI2813" i="12"/>
  <c r="AM2813" i="12" s="1"/>
  <c r="AQ2813" i="12" s="1"/>
  <c r="AW2813" i="12" s="1"/>
  <c r="AI179" i="12"/>
  <c r="AM179" i="12" s="1"/>
  <c r="AQ179" i="12" s="1"/>
  <c r="AW179" i="12" s="1"/>
  <c r="AK529" i="12"/>
  <c r="AS529" i="12" s="1"/>
  <c r="AY529" i="12" s="1"/>
  <c r="AI1513" i="12"/>
  <c r="AM1513" i="12" s="1"/>
  <c r="AQ1513" i="12" s="1"/>
  <c r="AW1513" i="12" s="1"/>
  <c r="AK2151" i="12"/>
  <c r="AS2151" i="12" s="1"/>
  <c r="AY2151" i="12" s="1"/>
  <c r="AJ1255" i="12"/>
  <c r="AR1255" i="12" s="1"/>
  <c r="AX1255" i="12" s="1"/>
  <c r="AK1604" i="12"/>
  <c r="AS1604" i="12" s="1"/>
  <c r="AY1604" i="12" s="1"/>
  <c r="AJ1950" i="12"/>
  <c r="AR1950" i="12" s="1"/>
  <c r="AX1950" i="12" s="1"/>
  <c r="AJ2347" i="12"/>
  <c r="AR2347" i="12" s="1"/>
  <c r="AX2347" i="12" s="1"/>
  <c r="AJ2902" i="12"/>
  <c r="AR2902" i="12" s="1"/>
  <c r="AX2902" i="12" s="1"/>
  <c r="AJ733" i="12"/>
  <c r="AR733" i="12" s="1"/>
  <c r="AX733" i="12" s="1"/>
  <c r="AI1392" i="12"/>
  <c r="AM1392" i="12" s="1"/>
  <c r="AQ1392" i="12" s="1"/>
  <c r="AW1392" i="12" s="1"/>
  <c r="AI1747" i="12"/>
  <c r="AM1747" i="12" s="1"/>
  <c r="AQ1747" i="12" s="1"/>
  <c r="AW1747" i="12" s="1"/>
  <c r="AJ2312" i="12"/>
  <c r="AR2312" i="12" s="1"/>
  <c r="AX2312" i="12" s="1"/>
  <c r="AI2876" i="12"/>
  <c r="AM2876" i="12" s="1"/>
  <c r="AQ2876" i="12" s="1"/>
  <c r="AW2876" i="12" s="1"/>
  <c r="AK201" i="12"/>
  <c r="AS201" i="12" s="1"/>
  <c r="AY201" i="12" s="1"/>
  <c r="AK479" i="12"/>
  <c r="AS479" i="12" s="1"/>
  <c r="AY479" i="12" s="1"/>
  <c r="AI700" i="12"/>
  <c r="AM700" i="12" s="1"/>
  <c r="AQ700" i="12" s="1"/>
  <c r="AW700" i="12" s="1"/>
  <c r="AJ1182" i="12"/>
  <c r="AR1182" i="12" s="1"/>
  <c r="AX1182" i="12" s="1"/>
  <c r="AK46" i="12"/>
  <c r="AS46" i="12" s="1"/>
  <c r="AY46" i="12" s="1"/>
  <c r="AJ328" i="12"/>
  <c r="AR328" i="12" s="1"/>
  <c r="AX328" i="12" s="1"/>
  <c r="AJ1251" i="12"/>
  <c r="AR1251" i="12" s="1"/>
  <c r="AX1251" i="12" s="1"/>
  <c r="AK1786" i="12"/>
  <c r="AS1786" i="12" s="1"/>
  <c r="AY1786" i="12" s="1"/>
  <c r="AI2799" i="12"/>
  <c r="AM2799" i="12" s="1"/>
  <c r="AQ2799" i="12" s="1"/>
  <c r="AW2799" i="12" s="1"/>
  <c r="AI1566" i="12"/>
  <c r="AM1566" i="12" s="1"/>
  <c r="AQ1566" i="12" s="1"/>
  <c r="AW1566" i="12" s="1"/>
  <c r="AJ2469" i="12"/>
  <c r="AR2469" i="12" s="1"/>
  <c r="AX2469" i="12" s="1"/>
  <c r="AI350" i="12"/>
  <c r="AM350" i="12" s="1"/>
  <c r="AQ350" i="12" s="1"/>
  <c r="AW350" i="12" s="1"/>
  <c r="AK1185" i="12"/>
  <c r="AS1185" i="12" s="1"/>
  <c r="AY1185" i="12" s="1"/>
  <c r="AJ2719" i="12"/>
  <c r="AR2719" i="12" s="1"/>
  <c r="AX2719" i="12" s="1"/>
  <c r="AI1246" i="12"/>
  <c r="AM1246" i="12" s="1"/>
  <c r="AQ1246" i="12" s="1"/>
  <c r="AW1246" i="12" s="1"/>
  <c r="AI2465" i="12"/>
  <c r="AM2465" i="12" s="1"/>
  <c r="AQ2465" i="12" s="1"/>
  <c r="AW2465" i="12" s="1"/>
  <c r="AK541" i="12"/>
  <c r="AS541" i="12" s="1"/>
  <c r="AY541" i="12" s="1"/>
  <c r="AJ1308" i="12"/>
  <c r="AR1308" i="12" s="1"/>
  <c r="AX1308" i="12" s="1"/>
  <c r="AJ1367" i="12"/>
  <c r="AR1367" i="12" s="1"/>
  <c r="AX1367" i="12" s="1"/>
  <c r="AJ1056" i="12"/>
  <c r="AR1056" i="12" s="1"/>
  <c r="AX1056" i="12" s="1"/>
  <c r="AJ1781" i="12"/>
  <c r="AR1781" i="12" s="1"/>
  <c r="AX1781" i="12" s="1"/>
  <c r="AJ305" i="12"/>
  <c r="AR305" i="12" s="1"/>
  <c r="AX305" i="12" s="1"/>
  <c r="AJ1716" i="12"/>
  <c r="AR1716" i="12" s="1"/>
  <c r="AX1716" i="12" s="1"/>
  <c r="AK1158" i="12"/>
  <c r="AS1158" i="12" s="1"/>
  <c r="AY1158" i="12" s="1"/>
  <c r="AK305" i="12"/>
  <c r="AS305" i="12" s="1"/>
  <c r="AY305" i="12" s="1"/>
  <c r="AI70" i="12"/>
  <c r="AM70" i="12" s="1"/>
  <c r="AQ70" i="12" s="1"/>
  <c r="AW70" i="12" s="1"/>
  <c r="AI2798" i="12"/>
  <c r="AM2798" i="12" s="1"/>
  <c r="AQ2798" i="12" s="1"/>
  <c r="AW2798" i="12" s="1"/>
  <c r="AJ63" i="12"/>
  <c r="AR63" i="12" s="1"/>
  <c r="AX63" i="12" s="1"/>
  <c r="AJ1570" i="12"/>
  <c r="AR1570" i="12" s="1"/>
  <c r="AX1570" i="12" s="1"/>
  <c r="AK1483" i="12"/>
  <c r="AS1483" i="12" s="1"/>
  <c r="AY1483" i="12" s="1"/>
  <c r="AK1223" i="12"/>
  <c r="AS1223" i="12" s="1"/>
  <c r="AY1223" i="12" s="1"/>
  <c r="AJ2400" i="12"/>
  <c r="AR2400" i="12" s="1"/>
  <c r="AX2400" i="12" s="1"/>
  <c r="AK192" i="12"/>
  <c r="AS192" i="12" s="1"/>
  <c r="AY192" i="12" s="1"/>
  <c r="AI2400" i="12"/>
  <c r="AM2400" i="12" s="1"/>
  <c r="AQ2400" i="12" s="1"/>
  <c r="AW2400" i="12" s="1"/>
  <c r="AI368" i="12"/>
  <c r="AM368" i="12" s="1"/>
  <c r="AQ368" i="12" s="1"/>
  <c r="AW368" i="12" s="1"/>
  <c r="AK1653" i="12"/>
  <c r="AS1653" i="12" s="1"/>
  <c r="AY1653" i="12" s="1"/>
  <c r="AI2792" i="12"/>
  <c r="AM2792" i="12" s="1"/>
  <c r="AQ2792" i="12" s="1"/>
  <c r="AW2792" i="12" s="1"/>
  <c r="AJ1732" i="12"/>
  <c r="AR1732" i="12" s="1"/>
  <c r="AX1732" i="12" s="1"/>
  <c r="AK425" i="12"/>
  <c r="AS425" i="12" s="1"/>
  <c r="AY425" i="12" s="1"/>
  <c r="AI1189" i="12"/>
  <c r="AM1189" i="12" s="1"/>
  <c r="AQ1189" i="12" s="1"/>
  <c r="AW1189" i="12" s="1"/>
  <c r="AK1732" i="12"/>
  <c r="AS1732" i="12" s="1"/>
  <c r="AY1732" i="12" s="1"/>
  <c r="AK2366" i="12"/>
  <c r="AS2366" i="12" s="1"/>
  <c r="AY2366" i="12" s="1"/>
  <c r="AK99" i="12"/>
  <c r="AS99" i="12" s="1"/>
  <c r="AY99" i="12" s="1"/>
  <c r="AJ429" i="12"/>
  <c r="AR429" i="12" s="1"/>
  <c r="AX429" i="12" s="1"/>
  <c r="AI1811" i="12"/>
  <c r="AM1811" i="12" s="1"/>
  <c r="AQ1811" i="12" s="1"/>
  <c r="AW1811" i="12" s="1"/>
  <c r="AI1177" i="12"/>
  <c r="AM1177" i="12" s="1"/>
  <c r="AQ1177" i="12" s="1"/>
  <c r="AW1177" i="12" s="1"/>
  <c r="AJ1512" i="12"/>
  <c r="AR1512" i="12" s="1"/>
  <c r="AX1512" i="12" s="1"/>
  <c r="AK2181" i="12"/>
  <c r="AS2181" i="12" s="1"/>
  <c r="AY2181" i="12" s="1"/>
  <c r="AK2920" i="12"/>
  <c r="AS2920" i="12" s="1"/>
  <c r="AY2920" i="12" s="1"/>
  <c r="AJ1177" i="12"/>
  <c r="AR1177" i="12" s="1"/>
  <c r="AX1177" i="12" s="1"/>
  <c r="AI1548" i="12"/>
  <c r="AM1548" i="12" s="1"/>
  <c r="AQ1548" i="12" s="1"/>
  <c r="AW1548" i="12" s="1"/>
  <c r="AK2193" i="12"/>
  <c r="AS2193" i="12" s="1"/>
  <c r="AY2193" i="12" s="1"/>
  <c r="AI161" i="12"/>
  <c r="AM161" i="12" s="1"/>
  <c r="AQ161" i="12" s="1"/>
  <c r="AW161" i="12" s="1"/>
  <c r="AJ425" i="12"/>
  <c r="AR425" i="12" s="1"/>
  <c r="AX425" i="12" s="1"/>
  <c r="AJ604" i="12"/>
  <c r="AR604" i="12" s="1"/>
  <c r="AX604" i="12" s="1"/>
  <c r="AK1003" i="12"/>
  <c r="AS1003" i="12" s="1"/>
  <c r="AY1003" i="12" s="1"/>
  <c r="AI99" i="12"/>
  <c r="AM99" i="12" s="1"/>
  <c r="AQ99" i="12" s="1"/>
  <c r="AW99" i="12" s="1"/>
  <c r="AJ533" i="12"/>
  <c r="AR533" i="12" s="1"/>
  <c r="AX533" i="12" s="1"/>
  <c r="AK1766" i="12"/>
  <c r="AS1766" i="12" s="1"/>
  <c r="AY1766" i="12" s="1"/>
  <c r="AJ2858" i="12"/>
  <c r="AR2858" i="12" s="1"/>
  <c r="AX2858" i="12" s="1"/>
  <c r="AI85" i="12"/>
  <c r="AM85" i="12" s="1"/>
  <c r="AQ85" i="12" s="1"/>
  <c r="AW85" i="12" s="1"/>
  <c r="AK913" i="12"/>
  <c r="AS913" i="12" s="1"/>
  <c r="AY913" i="12" s="1"/>
  <c r="AK600" i="12"/>
  <c r="AS600" i="12" s="1"/>
  <c r="AY600" i="12" s="1"/>
  <c r="AJ1208" i="12"/>
  <c r="AR1208" i="12" s="1"/>
  <c r="AX1208" i="12" s="1"/>
  <c r="AJ1566" i="12"/>
  <c r="AR1566" i="12" s="1"/>
  <c r="AX1566" i="12" s="1"/>
  <c r="AI2048" i="12"/>
  <c r="AM2048" i="12" s="1"/>
  <c r="AQ2048" i="12" s="1"/>
  <c r="AW2048" i="12" s="1"/>
  <c r="AJ2909" i="12"/>
  <c r="AR2909" i="12" s="1"/>
  <c r="AX2909" i="12" s="1"/>
  <c r="AK1150" i="12"/>
  <c r="AS1150" i="12" s="1"/>
  <c r="AY1150" i="12" s="1"/>
  <c r="AJ1603" i="12"/>
  <c r="AR1603" i="12" s="1"/>
  <c r="AX1603" i="12" s="1"/>
  <c r="AJ1863" i="12"/>
  <c r="AR1863" i="12" s="1"/>
  <c r="AX1863" i="12" s="1"/>
  <c r="AI2193" i="12"/>
  <c r="AM2193" i="12" s="1"/>
  <c r="AQ2193" i="12" s="1"/>
  <c r="AW2193" i="12" s="1"/>
  <c r="AI2777" i="12"/>
  <c r="AM2777" i="12" s="1"/>
  <c r="AQ2777" i="12" s="1"/>
  <c r="AW2777" i="12" s="1"/>
  <c r="AJ2996" i="12"/>
  <c r="AR2996" i="12" s="1"/>
  <c r="AX2996" i="12" s="1"/>
  <c r="AK1929" i="12"/>
  <c r="AS1929" i="12" s="1"/>
  <c r="AY1929" i="12" s="1"/>
  <c r="AJ1632" i="12"/>
  <c r="AR1632" i="12" s="1"/>
  <c r="AX1632" i="12" s="1"/>
  <c r="AI117" i="12"/>
  <c r="AM117" i="12" s="1"/>
  <c r="AQ117" i="12" s="1"/>
  <c r="AW117" i="12" s="1"/>
  <c r="AI588" i="12"/>
  <c r="AM588" i="12" s="1"/>
  <c r="AQ588" i="12" s="1"/>
  <c r="AW588" i="12" s="1"/>
  <c r="AJ1299" i="12"/>
  <c r="AR1299" i="12" s="1"/>
  <c r="AX1299" i="12" s="1"/>
  <c r="AK903" i="12"/>
  <c r="AS903" i="12" s="1"/>
  <c r="AY903" i="12" s="1"/>
  <c r="AJ391" i="12"/>
  <c r="AR391" i="12" s="1"/>
  <c r="AX391" i="12" s="1"/>
  <c r="AJ188" i="12"/>
  <c r="AR188" i="12" s="1"/>
  <c r="AX188" i="12" s="1"/>
  <c r="AK699" i="12"/>
  <c r="AS699" i="12" s="1"/>
  <c r="AY699" i="12" s="1"/>
  <c r="AI1333" i="12"/>
  <c r="AM1333" i="12" s="1"/>
  <c r="AQ1333" i="12" s="1"/>
  <c r="AW1333" i="12" s="1"/>
  <c r="AJ2691" i="12"/>
  <c r="AR2691" i="12" s="1"/>
  <c r="AX2691" i="12" s="1"/>
  <c r="AI425" i="12"/>
  <c r="AM425" i="12" s="1"/>
  <c r="AQ425" i="12" s="1"/>
  <c r="AW425" i="12" s="1"/>
  <c r="AI1098" i="12"/>
  <c r="AM1098" i="12" s="1"/>
  <c r="AQ1098" i="12" s="1"/>
  <c r="AW1098" i="12" s="1"/>
  <c r="AJ1519" i="12"/>
  <c r="AR1519" i="12" s="1"/>
  <c r="AX1519" i="12" s="1"/>
  <c r="AI80" i="12"/>
  <c r="AM80" i="12" s="1"/>
  <c r="AQ80" i="12" s="1"/>
  <c r="AW80" i="12" s="1"/>
  <c r="AI948" i="12"/>
  <c r="AM948" i="12" s="1"/>
  <c r="AQ948" i="12" s="1"/>
  <c r="AW948" i="12" s="1"/>
  <c r="AI1030" i="12"/>
  <c r="AM1030" i="12" s="1"/>
  <c r="AQ1030" i="12" s="1"/>
  <c r="AW1030" i="12" s="1"/>
  <c r="AI938" i="12"/>
  <c r="AM938" i="12" s="1"/>
  <c r="AQ938" i="12" s="1"/>
  <c r="AW938" i="12" s="1"/>
  <c r="AK59" i="12"/>
  <c r="AS59" i="12" s="1"/>
  <c r="AY59" i="12" s="1"/>
  <c r="AJ324" i="12"/>
  <c r="AR324" i="12" s="1"/>
  <c r="AX324" i="12" s="1"/>
  <c r="AK534" i="12"/>
  <c r="AS534" i="12" s="1"/>
  <c r="AY534" i="12" s="1"/>
  <c r="AK898" i="12"/>
  <c r="AS898" i="12" s="1"/>
  <c r="AY898" i="12" s="1"/>
  <c r="AI1205" i="12"/>
  <c r="AM1205" i="12" s="1"/>
  <c r="AQ1205" i="12" s="1"/>
  <c r="AW1205" i="12" s="1"/>
  <c r="AJ1338" i="12"/>
  <c r="AR1338" i="12" s="1"/>
  <c r="AX1338" i="12" s="1"/>
  <c r="AJ1549" i="12"/>
  <c r="AR1549" i="12" s="1"/>
  <c r="AX1549" i="12" s="1"/>
  <c r="AJ1725" i="12"/>
  <c r="AR1725" i="12" s="1"/>
  <c r="AX1725" i="12" s="1"/>
  <c r="AJ1839" i="12"/>
  <c r="AR1839" i="12" s="1"/>
  <c r="AX1839" i="12" s="1"/>
  <c r="AI1997" i="12"/>
  <c r="AM1997" i="12" s="1"/>
  <c r="AQ1997" i="12" s="1"/>
  <c r="AW1997" i="12" s="1"/>
  <c r="AI2163" i="12"/>
  <c r="AM2163" i="12" s="1"/>
  <c r="AQ2163" i="12" s="1"/>
  <c r="AW2163" i="12" s="1"/>
  <c r="AI2326" i="12"/>
  <c r="AM2326" i="12" s="1"/>
  <c r="AQ2326" i="12" s="1"/>
  <c r="AW2326" i="12" s="1"/>
  <c r="AJ2770" i="12"/>
  <c r="AR2770" i="12" s="1"/>
  <c r="AX2770" i="12" s="1"/>
  <c r="AI2906" i="12"/>
  <c r="AM2906" i="12" s="1"/>
  <c r="AQ2906" i="12" s="1"/>
  <c r="AW2906" i="12" s="1"/>
  <c r="AJ449" i="12"/>
  <c r="AR449" i="12" s="1"/>
  <c r="AX449" i="12" s="1"/>
  <c r="AK714" i="12"/>
  <c r="AS714" i="12" s="1"/>
  <c r="AY714" i="12" s="1"/>
  <c r="AI1159" i="12"/>
  <c r="AM1159" i="12" s="1"/>
  <c r="AQ1159" i="12" s="1"/>
  <c r="AW1159" i="12" s="1"/>
  <c r="AI1330" i="12"/>
  <c r="AM1330" i="12" s="1"/>
  <c r="AQ1330" i="12" s="1"/>
  <c r="AW1330" i="12" s="1"/>
  <c r="AJ1563" i="12"/>
  <c r="AR1563" i="12" s="1"/>
  <c r="AX1563" i="12" s="1"/>
  <c r="AK1757" i="12"/>
  <c r="AS1757" i="12" s="1"/>
  <c r="AY1757" i="12" s="1"/>
  <c r="AK1966" i="12"/>
  <c r="AS1966" i="12" s="1"/>
  <c r="AY1966" i="12" s="1"/>
  <c r="AK2186" i="12"/>
  <c r="AS2186" i="12" s="1"/>
  <c r="AY2186" i="12" s="1"/>
  <c r="AK2466" i="12"/>
  <c r="AS2466" i="12" s="1"/>
  <c r="AY2466" i="12" s="1"/>
  <c r="AK2876" i="12"/>
  <c r="AS2876" i="12" s="1"/>
  <c r="AY2876" i="12" s="1"/>
  <c r="AI1251" i="12"/>
  <c r="AM1251" i="12" s="1"/>
  <c r="AQ1251" i="12" s="1"/>
  <c r="AW1251" i="12" s="1"/>
  <c r="AI1654" i="12"/>
  <c r="AM1654" i="12" s="1"/>
  <c r="AQ1654" i="12" s="1"/>
  <c r="AW1654" i="12" s="1"/>
  <c r="AI2005" i="12"/>
  <c r="AM2005" i="12" s="1"/>
  <c r="AQ2005" i="12" s="1"/>
  <c r="AW2005" i="12" s="1"/>
  <c r="AI914" i="12"/>
  <c r="AM914" i="12" s="1"/>
  <c r="AQ914" i="12" s="1"/>
  <c r="AW914" i="12" s="1"/>
  <c r="AJ824" i="12"/>
  <c r="AR824" i="12" s="1"/>
  <c r="AX824" i="12" s="1"/>
  <c r="AI317" i="12"/>
  <c r="AM317" i="12" s="1"/>
  <c r="AQ317" i="12" s="1"/>
  <c r="AW317" i="12" s="1"/>
  <c r="AJ2366" i="12"/>
  <c r="AR2366" i="12" s="1"/>
  <c r="AX2366" i="12" s="1"/>
  <c r="AI2883" i="12"/>
  <c r="AM2883" i="12" s="1"/>
  <c r="AQ2883" i="12" s="1"/>
  <c r="AW2883" i="12" s="1"/>
  <c r="AI1321" i="12"/>
  <c r="AM1321" i="12" s="1"/>
  <c r="AQ1321" i="12" s="1"/>
  <c r="AW1321" i="12" s="1"/>
  <c r="AI142" i="12"/>
  <c r="AM142" i="12" s="1"/>
  <c r="AQ142" i="12" s="1"/>
  <c r="AW142" i="12" s="1"/>
  <c r="AI2226" i="12"/>
  <c r="AM2226" i="12" s="1"/>
  <c r="AQ2226" i="12" s="1"/>
  <c r="AW2226" i="12" s="1"/>
  <c r="AK1996" i="12"/>
  <c r="AS1996" i="12" s="1"/>
  <c r="AY1996" i="12" s="1"/>
  <c r="AJ1345" i="12"/>
  <c r="AR1345" i="12" s="1"/>
  <c r="AX1345" i="12" s="1"/>
  <c r="AK2901" i="12"/>
  <c r="AS2901" i="12" s="1"/>
  <c r="AY2901" i="12" s="1"/>
  <c r="AJ999" i="12"/>
  <c r="AR999" i="12" s="1"/>
  <c r="AX999" i="12" s="1"/>
  <c r="AI594" i="12"/>
  <c r="AM594" i="12" s="1"/>
  <c r="AQ594" i="12" s="1"/>
  <c r="AW594" i="12" s="1"/>
  <c r="AK350" i="12"/>
  <c r="AS350" i="12" s="1"/>
  <c r="AY350" i="12" s="1"/>
  <c r="AI2447" i="12"/>
  <c r="AM2447" i="12" s="1"/>
  <c r="AQ2447" i="12" s="1"/>
  <c r="AW2447" i="12" s="1"/>
  <c r="AJ1158" i="12"/>
  <c r="AR1158" i="12" s="1"/>
  <c r="AX1158" i="12" s="1"/>
  <c r="AJ732" i="12"/>
  <c r="AR732" i="12" s="1"/>
  <c r="AX732" i="12" s="1"/>
  <c r="AJ374" i="12"/>
  <c r="AR374" i="12" s="1"/>
  <c r="AX374" i="12" s="1"/>
  <c r="AK45" i="12"/>
  <c r="AS45" i="12" s="1"/>
  <c r="AY45" i="12" s="1"/>
  <c r="AI796" i="12"/>
  <c r="AM796" i="12" s="1"/>
  <c r="AQ796" i="12" s="1"/>
  <c r="AW796" i="12" s="1"/>
  <c r="AK957" i="12"/>
  <c r="AS957" i="12" s="1"/>
  <c r="AY957" i="12" s="1"/>
  <c r="AK2731" i="12"/>
  <c r="AS2731" i="12" s="1"/>
  <c r="AY2731" i="12" s="1"/>
  <c r="AJ2655" i="12"/>
  <c r="AR2655" i="12" s="1"/>
  <c r="AX2655" i="12" s="1"/>
  <c r="AJ2957" i="12"/>
  <c r="AR2957" i="12" s="1"/>
  <c r="AX2957" i="12" s="1"/>
  <c r="AJ1062" i="12"/>
  <c r="AR1062" i="12" s="1"/>
  <c r="AX1062" i="12" s="1"/>
  <c r="AK294" i="12"/>
  <c r="AS294" i="12" s="1"/>
  <c r="AY294" i="12" s="1"/>
  <c r="AK1091" i="12"/>
  <c r="AS1091" i="12" s="1"/>
  <c r="AY1091" i="12" s="1"/>
  <c r="AK2122" i="12"/>
  <c r="AS2122" i="12" s="1"/>
  <c r="AY2122" i="12" s="1"/>
  <c r="AK1046" i="12"/>
  <c r="AS1046" i="12" s="1"/>
  <c r="AY1046" i="12" s="1"/>
  <c r="AK2312" i="12"/>
  <c r="AS2312" i="12" s="1"/>
  <c r="AY2312" i="12" s="1"/>
  <c r="AK2358" i="12"/>
  <c r="AS2358" i="12" s="1"/>
  <c r="AY2358" i="12" s="1"/>
  <c r="AI1213" i="12"/>
  <c r="AM1213" i="12" s="1"/>
  <c r="AQ1213" i="12" s="1"/>
  <c r="AW1213" i="12" s="1"/>
  <c r="AJ2178" i="12"/>
  <c r="AR2178" i="12" s="1"/>
  <c r="AX2178" i="12" s="1"/>
  <c r="AK426" i="12"/>
  <c r="AS426" i="12" s="1"/>
  <c r="AY426" i="12" s="1"/>
  <c r="AI1190" i="12"/>
  <c r="AM1190" i="12" s="1"/>
  <c r="AQ1190" i="12" s="1"/>
  <c r="AW1190" i="12" s="1"/>
  <c r="AI1591" i="12"/>
  <c r="AM1591" i="12" s="1"/>
  <c r="AQ1591" i="12" s="1"/>
  <c r="AW1591" i="12" s="1"/>
  <c r="AJ2005" i="12"/>
  <c r="AR2005" i="12" s="1"/>
  <c r="AX2005" i="12" s="1"/>
  <c r="AK2762" i="12"/>
  <c r="AS2762" i="12" s="1"/>
  <c r="AY2762" i="12" s="1"/>
  <c r="AK100" i="12"/>
  <c r="AS100" i="12" s="1"/>
  <c r="AY100" i="12" s="1"/>
  <c r="AK324" i="12"/>
  <c r="AS324" i="12" s="1"/>
  <c r="AY324" i="12" s="1"/>
  <c r="AI1309" i="12"/>
  <c r="AM1309" i="12" s="1"/>
  <c r="AQ1309" i="12" s="1"/>
  <c r="AW1309" i="12" s="1"/>
  <c r="AJ2182" i="12"/>
  <c r="AR2182" i="12" s="1"/>
  <c r="AX2182" i="12" s="1"/>
  <c r="AI1178" i="12"/>
  <c r="AM1178" i="12" s="1"/>
  <c r="AQ1178" i="12" s="1"/>
  <c r="AW1178" i="12" s="1"/>
  <c r="AJ1513" i="12"/>
  <c r="AR1513" i="12" s="1"/>
  <c r="AX1513" i="12" s="1"/>
  <c r="AJ1786" i="12"/>
  <c r="AR1786" i="12" s="1"/>
  <c r="AX1786" i="12" s="1"/>
  <c r="AK2182" i="12"/>
  <c r="AS2182" i="12" s="1"/>
  <c r="AY2182" i="12" s="1"/>
  <c r="AI2758" i="12"/>
  <c r="AM2758" i="12" s="1"/>
  <c r="AQ2758" i="12" s="1"/>
  <c r="AW2758" i="12" s="1"/>
  <c r="AI434" i="12"/>
  <c r="AM434" i="12" s="1"/>
  <c r="AQ434" i="12" s="1"/>
  <c r="AW434" i="12" s="1"/>
  <c r="AJ1326" i="12"/>
  <c r="AR1326" i="12" s="1"/>
  <c r="AX1326" i="12" s="1"/>
  <c r="AI1757" i="12"/>
  <c r="AM1757" i="12" s="1"/>
  <c r="AQ1757" i="12" s="1"/>
  <c r="AW1757" i="12" s="1"/>
  <c r="AK2194" i="12"/>
  <c r="AS2194" i="12" s="1"/>
  <c r="AY2194" i="12" s="1"/>
  <c r="AI107" i="12"/>
  <c r="AM107" i="12" s="1"/>
  <c r="AQ107" i="12" s="1"/>
  <c r="AW107" i="12" s="1"/>
  <c r="AJ426" i="12"/>
  <c r="AR426" i="12" s="1"/>
  <c r="AX426" i="12" s="1"/>
  <c r="AJ605" i="12"/>
  <c r="AR605" i="12" s="1"/>
  <c r="AX605" i="12" s="1"/>
  <c r="AJ854" i="12"/>
  <c r="AR854" i="12" s="1"/>
  <c r="AX854" i="12" s="1"/>
  <c r="AI55" i="12"/>
  <c r="AM55" i="12" s="1"/>
  <c r="AQ55" i="12" s="1"/>
  <c r="AW55" i="12" s="1"/>
  <c r="AI453" i="12"/>
  <c r="AM453" i="12" s="1"/>
  <c r="AQ453" i="12" s="1"/>
  <c r="AW453" i="12" s="1"/>
  <c r="AI1107" i="12"/>
  <c r="AM1107" i="12" s="1"/>
  <c r="AQ1107" i="12" s="1"/>
  <c r="AW1107" i="12" s="1"/>
  <c r="AI1915" i="12"/>
  <c r="AM1915" i="12" s="1"/>
  <c r="AQ1915" i="12" s="1"/>
  <c r="AW1915" i="12" s="1"/>
  <c r="AK2778" i="12"/>
  <c r="AS2778" i="12" s="1"/>
  <c r="AY2778" i="12" s="1"/>
  <c r="AJ948" i="12"/>
  <c r="AR948" i="12" s="1"/>
  <c r="AX948" i="12" s="1"/>
  <c r="AJ1678" i="12"/>
  <c r="AR1678" i="12" s="1"/>
  <c r="AX1678" i="12" s="1"/>
  <c r="AJ595" i="12"/>
  <c r="AR595" i="12" s="1"/>
  <c r="AX595" i="12" s="1"/>
  <c r="AK328" i="12"/>
  <c r="AS328" i="12" s="1"/>
  <c r="AY328" i="12" s="1"/>
  <c r="AI793" i="12"/>
  <c r="AM793" i="12" s="1"/>
  <c r="AQ793" i="12" s="1"/>
  <c r="AW793" i="12" s="1"/>
  <c r="AI1275" i="12"/>
  <c r="AM1275" i="12" s="1"/>
  <c r="AQ1275" i="12" s="1"/>
  <c r="AW1275" i="12" s="1"/>
  <c r="AJ1567" i="12"/>
  <c r="AR1567" i="12" s="1"/>
  <c r="AX1567" i="12" s="1"/>
  <c r="AK1801" i="12"/>
  <c r="AS1801" i="12" s="1"/>
  <c r="AY1801" i="12" s="1"/>
  <c r="AI2144" i="12"/>
  <c r="AM2144" i="12" s="1"/>
  <c r="AQ2144" i="12" s="1"/>
  <c r="AW2144" i="12" s="1"/>
  <c r="AK2817" i="12"/>
  <c r="AS2817" i="12" s="1"/>
  <c r="AY2817" i="12" s="1"/>
  <c r="AK501" i="12"/>
  <c r="AS501" i="12" s="1"/>
  <c r="AY501" i="12" s="1"/>
  <c r="AK1231" i="12"/>
  <c r="AS1231" i="12" s="1"/>
  <c r="AY1231" i="12" s="1"/>
  <c r="AJ1604" i="12"/>
  <c r="AR1604" i="12" s="1"/>
  <c r="AX1604" i="12" s="1"/>
  <c r="AJ1864" i="12"/>
  <c r="AR1864" i="12" s="1"/>
  <c r="AX1864" i="12" s="1"/>
  <c r="AJ2144" i="12"/>
  <c r="AR2144" i="12" s="1"/>
  <c r="AX2144" i="12" s="1"/>
  <c r="AJ2397" i="12"/>
  <c r="AR2397" i="12" s="1"/>
  <c r="AX2397" i="12" s="1"/>
  <c r="AJ2862" i="12"/>
  <c r="AR2862" i="12" s="1"/>
  <c r="AX2862" i="12" s="1"/>
  <c r="AK1318" i="12"/>
  <c r="AS1318" i="12" s="1"/>
  <c r="AY1318" i="12" s="1"/>
  <c r="AK2065" i="12"/>
  <c r="AS2065" i="12" s="1"/>
  <c r="AY2065" i="12" s="1"/>
  <c r="AJ2821" i="12"/>
  <c r="AR2821" i="12" s="1"/>
  <c r="AX2821" i="12" s="1"/>
  <c r="AK1056" i="12"/>
  <c r="AS1056" i="12" s="1"/>
  <c r="AY1056" i="12" s="1"/>
  <c r="AJ927" i="12"/>
  <c r="AR927" i="12" s="1"/>
  <c r="AX927" i="12" s="1"/>
  <c r="AJ670" i="12"/>
  <c r="AR670" i="12" s="1"/>
  <c r="AX670" i="12" s="1"/>
  <c r="AK589" i="12"/>
  <c r="AS589" i="12" s="1"/>
  <c r="AY589" i="12" s="1"/>
  <c r="AI565" i="12"/>
  <c r="AM565" i="12" s="1"/>
  <c r="AQ565" i="12" s="1"/>
  <c r="AW565" i="12" s="1"/>
  <c r="AI381" i="12"/>
  <c r="AM381" i="12" s="1"/>
  <c r="AQ381" i="12" s="1"/>
  <c r="AW381" i="12" s="1"/>
  <c r="AK834" i="12"/>
  <c r="AS834" i="12" s="1"/>
  <c r="AY834" i="12" s="1"/>
  <c r="AJ1392" i="12"/>
  <c r="AR1392" i="12" s="1"/>
  <c r="AX1392" i="12" s="1"/>
  <c r="AK1763" i="12"/>
  <c r="AS1763" i="12" s="1"/>
  <c r="AY1763" i="12" s="1"/>
  <c r="AK2155" i="12"/>
  <c r="AS2155" i="12" s="1"/>
  <c r="AY2155" i="12" s="1"/>
  <c r="AK2774" i="12"/>
  <c r="AS2774" i="12" s="1"/>
  <c r="AY2774" i="12" s="1"/>
  <c r="AI426" i="12"/>
  <c r="AM426" i="12" s="1"/>
  <c r="AQ426" i="12" s="1"/>
  <c r="AW426" i="12" s="1"/>
  <c r="AI1099" i="12"/>
  <c r="AM1099" i="12" s="1"/>
  <c r="AQ1099" i="12" s="1"/>
  <c r="AW1099" i="12" s="1"/>
  <c r="AJ1520" i="12"/>
  <c r="AR1520" i="12" s="1"/>
  <c r="AX1520" i="12" s="1"/>
  <c r="AJ3076" i="12"/>
  <c r="AR3076" i="12" s="1"/>
  <c r="AX3076" i="12" s="1"/>
  <c r="AI670" i="12"/>
  <c r="AM670" i="12" s="1"/>
  <c r="AQ670" i="12" s="1"/>
  <c r="AW670" i="12" s="1"/>
  <c r="AJ914" i="12"/>
  <c r="AR914" i="12" s="1"/>
  <c r="AX914" i="12" s="1"/>
  <c r="AJ282" i="12"/>
  <c r="AR282" i="12" s="1"/>
  <c r="AX282" i="12" s="1"/>
  <c r="AJ276" i="12"/>
  <c r="AR276" i="12" s="1"/>
  <c r="AX276" i="12" s="1"/>
  <c r="AJ70" i="12"/>
  <c r="AR70" i="12" s="1"/>
  <c r="AX70" i="12" s="1"/>
  <c r="AI354" i="12"/>
  <c r="AM354" i="12" s="1"/>
  <c r="AQ354" i="12" s="1"/>
  <c r="AW354" i="12" s="1"/>
  <c r="AJ547" i="12"/>
  <c r="AR547" i="12" s="1"/>
  <c r="AX547" i="12" s="1"/>
  <c r="AI919" i="12"/>
  <c r="AM919" i="12" s="1"/>
  <c r="AQ919" i="12" s="1"/>
  <c r="AW919" i="12" s="1"/>
  <c r="AK1212" i="12"/>
  <c r="AS1212" i="12" s="1"/>
  <c r="AY1212" i="12" s="1"/>
  <c r="AI1353" i="12"/>
  <c r="AM1353" i="12" s="1"/>
  <c r="AQ1353" i="12" s="1"/>
  <c r="AW1353" i="12" s="1"/>
  <c r="AJ1649" i="12"/>
  <c r="AR1649" i="12" s="1"/>
  <c r="AX1649" i="12" s="1"/>
  <c r="AI1863" i="12"/>
  <c r="AM1863" i="12" s="1"/>
  <c r="AQ1863" i="12" s="1"/>
  <c r="AW1863" i="12" s="1"/>
  <c r="AJ2088" i="12"/>
  <c r="AR2088" i="12" s="1"/>
  <c r="AX2088" i="12" s="1"/>
  <c r="AI2461" i="12"/>
  <c r="AM2461" i="12" s="1"/>
  <c r="AQ2461" i="12" s="1"/>
  <c r="AW2461" i="12" s="1"/>
  <c r="AK2832" i="12"/>
  <c r="AS2832" i="12" s="1"/>
  <c r="AY2832" i="12" s="1"/>
  <c r="AJ478" i="12"/>
  <c r="AR478" i="12" s="1"/>
  <c r="AX478" i="12" s="1"/>
  <c r="AK728" i="12"/>
  <c r="AS728" i="12" s="1"/>
  <c r="AY728" i="12" s="1"/>
  <c r="AJ1146" i="12"/>
  <c r="AR1146" i="12" s="1"/>
  <c r="AX1146" i="12" s="1"/>
  <c r="AI1349" i="12"/>
  <c r="AM1349" i="12" s="1"/>
  <c r="AQ1349" i="12" s="1"/>
  <c r="AW1349" i="12" s="1"/>
  <c r="AJ1815" i="12"/>
  <c r="AR1815" i="12" s="1"/>
  <c r="AX1815" i="12" s="1"/>
  <c r="AK2166" i="12"/>
  <c r="AS2166" i="12" s="1"/>
  <c r="AY2166" i="12" s="1"/>
  <c r="AK2691" i="12"/>
  <c r="AS2691" i="12" s="1"/>
  <c r="AY2691" i="12" s="1"/>
  <c r="AI2901" i="12"/>
  <c r="AM2901" i="12" s="1"/>
  <c r="AQ2901" i="12" s="1"/>
  <c r="AW2901" i="12" s="1"/>
  <c r="AJ1402" i="12"/>
  <c r="AR1402" i="12" s="1"/>
  <c r="AX1402" i="12" s="1"/>
  <c r="AJ1859" i="12"/>
  <c r="AR1859" i="12" s="1"/>
  <c r="AX1859" i="12" s="1"/>
  <c r="AJ681" i="12"/>
  <c r="AR681" i="12" s="1"/>
  <c r="AX681" i="12" s="1"/>
  <c r="AJ663" i="12"/>
  <c r="AR663" i="12" s="1"/>
  <c r="AX663" i="12" s="1"/>
  <c r="AI867" i="12"/>
  <c r="AM867" i="12" s="1"/>
  <c r="AQ867" i="12" s="1"/>
  <c r="AW867" i="12" s="1"/>
  <c r="AI1385" i="12"/>
  <c r="AM1385" i="12" s="1"/>
  <c r="AQ1385" i="12" s="1"/>
  <c r="AW1385" i="12" s="1"/>
  <c r="AJ2367" i="12"/>
  <c r="AR2367" i="12" s="1"/>
  <c r="AX2367" i="12" s="1"/>
  <c r="AI2884" i="12"/>
  <c r="AM2884" i="12" s="1"/>
  <c r="AQ2884" i="12" s="1"/>
  <c r="AW2884" i="12" s="1"/>
  <c r="AJ1053" i="12"/>
  <c r="AR1053" i="12" s="1"/>
  <c r="AX1053" i="12" s="1"/>
  <c r="AI1567" i="12"/>
  <c r="AM1567" i="12" s="1"/>
  <c r="AQ1567" i="12" s="1"/>
  <c r="AW1567" i="12" s="1"/>
  <c r="AJ1919" i="12"/>
  <c r="AR1919" i="12" s="1"/>
  <c r="AX1919" i="12" s="1"/>
  <c r="AJ2190" i="12"/>
  <c r="AR2190" i="12" s="1"/>
  <c r="AX2190" i="12" s="1"/>
  <c r="AJ2774" i="12"/>
  <c r="AR2774" i="12" s="1"/>
  <c r="AX2774" i="12" s="1"/>
  <c r="AI143" i="12"/>
  <c r="AM143" i="12" s="1"/>
  <c r="AQ143" i="12" s="1"/>
  <c r="AW143" i="12" s="1"/>
  <c r="AK453" i="12"/>
  <c r="AS453" i="12" s="1"/>
  <c r="AY453" i="12" s="1"/>
  <c r="AK1338" i="12"/>
  <c r="AS1338" i="12" s="1"/>
  <c r="AY1338" i="12" s="1"/>
  <c r="AK2089" i="12"/>
  <c r="AS2089" i="12" s="1"/>
  <c r="AY2089" i="12" s="1"/>
  <c r="AK1186" i="12"/>
  <c r="AS1186" i="12" s="1"/>
  <c r="AY1186" i="12" s="1"/>
  <c r="AJ1541" i="12"/>
  <c r="AR1541" i="12" s="1"/>
  <c r="AX1541" i="12" s="1"/>
  <c r="AK1910" i="12"/>
  <c r="AS1910" i="12" s="1"/>
  <c r="AY1910" i="12" s="1"/>
  <c r="AI2273" i="12"/>
  <c r="AM2273" i="12" s="1"/>
  <c r="AQ2273" i="12" s="1"/>
  <c r="AW2273" i="12" s="1"/>
  <c r="AK2825" i="12"/>
  <c r="AS2825" i="12" s="1"/>
  <c r="AY2825" i="12" s="1"/>
  <c r="AI696" i="12"/>
  <c r="AM696" i="12" s="1"/>
  <c r="AQ696" i="12" s="1"/>
  <c r="AW696" i="12" s="1"/>
  <c r="AJ1346" i="12"/>
  <c r="AR1346" i="12" s="1"/>
  <c r="AX1346" i="12" s="1"/>
  <c r="AJ1709" i="12"/>
  <c r="AR1709" i="12" s="1"/>
  <c r="AX1709" i="12" s="1"/>
  <c r="AI2267" i="12"/>
  <c r="AM2267" i="12" s="1"/>
  <c r="AQ2267" i="12" s="1"/>
  <c r="AW2267" i="12" s="1"/>
  <c r="AI2829" i="12"/>
  <c r="AM2829" i="12" s="1"/>
  <c r="AQ2829" i="12" s="1"/>
  <c r="AW2829" i="12" s="1"/>
  <c r="AJ179" i="12"/>
  <c r="AR179" i="12" s="1"/>
  <c r="AX179" i="12" s="1"/>
  <c r="AI458" i="12"/>
  <c r="AM458" i="12" s="1"/>
  <c r="AQ458" i="12" s="1"/>
  <c r="AW458" i="12" s="1"/>
  <c r="AK660" i="12"/>
  <c r="AS660" i="12" s="1"/>
  <c r="AY660" i="12" s="1"/>
  <c r="AJ1099" i="12"/>
  <c r="AR1099" i="12" s="1"/>
  <c r="AX1099" i="12" s="1"/>
  <c r="AI26" i="12"/>
  <c r="AM26" i="12" s="1"/>
  <c r="AQ26" i="12" s="1"/>
  <c r="AW26" i="12" s="1"/>
  <c r="AK266" i="12"/>
  <c r="AS266" i="12" s="1"/>
  <c r="AY266" i="12" s="1"/>
  <c r="AK1182" i="12"/>
  <c r="AS1182" i="12" s="1"/>
  <c r="AY1182" i="12" s="1"/>
  <c r="AJ2758" i="12"/>
  <c r="AR2758" i="12" s="1"/>
  <c r="AX2758" i="12" s="1"/>
  <c r="AK1782" i="12"/>
  <c r="AS1782" i="12" s="1"/>
  <c r="AY1782" i="12" s="1"/>
  <c r="AI2065" i="12"/>
  <c r="AM2065" i="12" s="1"/>
  <c r="AQ2065" i="12" s="1"/>
  <c r="AW2065" i="12" s="1"/>
  <c r="AJ2267" i="12"/>
  <c r="AR2267" i="12" s="1"/>
  <c r="AX2267" i="12" s="1"/>
  <c r="AK2758" i="12"/>
  <c r="AS2758" i="12" s="1"/>
  <c r="AY2758" i="12" s="1"/>
  <c r="AJ2927" i="12"/>
  <c r="AR2927" i="12" s="1"/>
  <c r="AX2927" i="12" s="1"/>
  <c r="AI538" i="12"/>
  <c r="AM538" i="12" s="1"/>
  <c r="AQ538" i="12" s="1"/>
  <c r="AW538" i="12" s="1"/>
  <c r="AJ1147" i="12"/>
  <c r="AR1147" i="12" s="1"/>
  <c r="AX1147" i="12" s="1"/>
  <c r="AK1392" i="12"/>
  <c r="AS1392" i="12" s="1"/>
  <c r="AY1392" i="12" s="1"/>
  <c r="AJ1816" i="12"/>
  <c r="AR1816" i="12" s="1"/>
  <c r="AX1816" i="12" s="1"/>
  <c r="AK2167" i="12"/>
  <c r="AS2167" i="12" s="1"/>
  <c r="AY2167" i="12" s="1"/>
  <c r="AK2692" i="12"/>
  <c r="AS2692" i="12" s="1"/>
  <c r="AY2692" i="12" s="1"/>
  <c r="AJ3054" i="12"/>
  <c r="AR3054" i="12" s="1"/>
  <c r="AX3054" i="12" s="1"/>
  <c r="AK1721" i="12"/>
  <c r="AS1721" i="12" s="1"/>
  <c r="AY1721" i="12" s="1"/>
  <c r="AK385" i="12"/>
  <c r="AS385" i="12" s="1"/>
  <c r="AY385" i="12" s="1"/>
  <c r="AJ1410" i="12"/>
  <c r="AR1410" i="12" s="1"/>
  <c r="AX1410" i="12" s="1"/>
  <c r="AI2897" i="12"/>
  <c r="AM2897" i="12" s="1"/>
  <c r="AQ2897" i="12" s="1"/>
  <c r="AW2897" i="12" s="1"/>
  <c r="AI2812" i="12"/>
  <c r="AM2812" i="12" s="1"/>
  <c r="AQ2812" i="12" s="1"/>
  <c r="AW2812" i="12" s="1"/>
  <c r="AK1603" i="12"/>
  <c r="AS1603" i="12" s="1"/>
  <c r="AY1603" i="12" s="1"/>
  <c r="AI2691" i="12"/>
  <c r="AM2691" i="12" s="1"/>
  <c r="AQ2691" i="12" s="1"/>
  <c r="AW2691" i="12" s="1"/>
  <c r="AK142" i="12"/>
  <c r="AS142" i="12" s="1"/>
  <c r="AY142" i="12" s="1"/>
  <c r="AI3057" i="12"/>
  <c r="AM3057" i="12" s="1"/>
  <c r="AQ3057" i="12" s="1"/>
  <c r="AW3057" i="12" s="1"/>
  <c r="AI2709" i="12"/>
  <c r="AM2709" i="12" s="1"/>
  <c r="AQ2709" i="12" s="1"/>
  <c r="AW2709" i="12" s="1"/>
  <c r="AI2663" i="12"/>
  <c r="AM2663" i="12" s="1"/>
  <c r="AQ2663" i="12" s="1"/>
  <c r="AW2663" i="12" s="1"/>
  <c r="AJ1473" i="12"/>
  <c r="AR1473" i="12" s="1"/>
  <c r="AX1473" i="12" s="1"/>
  <c r="AI125" i="12"/>
  <c r="AM125" i="12" s="1"/>
  <c r="AQ125" i="12" s="1"/>
  <c r="AW125" i="12" s="1"/>
  <c r="AK3000" i="12"/>
  <c r="AS3000" i="12" s="1"/>
  <c r="AY3000" i="12" s="1"/>
  <c r="AK750" i="12"/>
  <c r="AS750" i="12" s="1"/>
  <c r="AY750" i="12" s="1"/>
  <c r="AK1268" i="12"/>
  <c r="AS1268" i="12" s="1"/>
  <c r="AY1268" i="12" s="1"/>
  <c r="AK2806" i="12"/>
  <c r="AS2806" i="12" s="1"/>
  <c r="AY2806" i="12" s="1"/>
  <c r="AI1146" i="12"/>
  <c r="AM1146" i="12" s="1"/>
  <c r="AQ1146" i="12" s="1"/>
  <c r="AW1146" i="12" s="1"/>
  <c r="AI2177" i="12"/>
  <c r="AM2177" i="12" s="1"/>
  <c r="AQ2177" i="12" s="1"/>
  <c r="AW2177" i="12" s="1"/>
  <c r="AI1345" i="12"/>
  <c r="AM1345" i="12" s="1"/>
  <c r="AQ1345" i="12" s="1"/>
  <c r="AW1345" i="12" s="1"/>
  <c r="AK3053" i="12"/>
  <c r="AS3053" i="12" s="1"/>
  <c r="AY3053" i="12" s="1"/>
  <c r="AK1142" i="12"/>
  <c r="AS1142" i="12" s="1"/>
  <c r="AY1142" i="12" s="1"/>
  <c r="AK1859" i="12"/>
  <c r="AS1859" i="12" s="1"/>
  <c r="AY1859" i="12" s="1"/>
  <c r="AJ2802" i="12"/>
  <c r="AR2802" i="12" s="1"/>
  <c r="AX2802" i="12" s="1"/>
  <c r="AK136" i="12"/>
  <c r="AS136" i="12" s="1"/>
  <c r="AY136" i="12" s="1"/>
  <c r="AJ354" i="12"/>
  <c r="AR354" i="12" s="1"/>
  <c r="AX354" i="12" s="1"/>
  <c r="AK1548" i="12"/>
  <c r="AS1548" i="12" s="1"/>
  <c r="AY1548" i="12" s="1"/>
  <c r="AJ3011" i="12"/>
  <c r="AR3011" i="12" s="1"/>
  <c r="AX3011" i="12" s="1"/>
  <c r="AK1333" i="12"/>
  <c r="AS1333" i="12" s="1"/>
  <c r="AY1333" i="12" s="1"/>
  <c r="AJ2009" i="12"/>
  <c r="AR2009" i="12" s="1"/>
  <c r="AX2009" i="12" s="1"/>
  <c r="AK2782" i="12"/>
  <c r="AS2782" i="12" s="1"/>
  <c r="AY2782" i="12" s="1"/>
  <c r="AJ457" i="12"/>
  <c r="AR457" i="12" s="1"/>
  <c r="AX457" i="12" s="1"/>
  <c r="AI1361" i="12"/>
  <c r="AM1361" i="12" s="1"/>
  <c r="AQ1361" i="12" s="1"/>
  <c r="AW1361" i="12" s="1"/>
  <c r="AJ2057" i="12"/>
  <c r="AR2057" i="12" s="1"/>
  <c r="AX2057" i="12" s="1"/>
  <c r="AI58" i="12"/>
  <c r="AM58" i="12" s="1"/>
  <c r="AQ58" i="12" s="1"/>
  <c r="AW58" i="12" s="1"/>
  <c r="AI327" i="12"/>
  <c r="AM327" i="12" s="1"/>
  <c r="AQ327" i="12" s="1"/>
  <c r="AW327" i="12" s="1"/>
  <c r="AK559" i="12"/>
  <c r="AS559" i="12" s="1"/>
  <c r="AY559" i="12" s="1"/>
  <c r="AI897" i="12"/>
  <c r="AM897" i="12" s="1"/>
  <c r="AQ897" i="12" s="1"/>
  <c r="AW897" i="12" s="1"/>
  <c r="AJ41" i="12"/>
  <c r="AR41" i="12" s="1"/>
  <c r="AX41" i="12" s="1"/>
  <c r="AI500" i="12"/>
  <c r="AM500" i="12" s="1"/>
  <c r="AQ500" i="12" s="1"/>
  <c r="AW500" i="12" s="1"/>
  <c r="AJ1154" i="12"/>
  <c r="AR1154" i="12" s="1"/>
  <c r="AX1154" i="12" s="1"/>
  <c r="AI2732" i="12"/>
  <c r="AM2732" i="12" s="1"/>
  <c r="AQ2732" i="12" s="1"/>
  <c r="AW2732" i="12" s="1"/>
  <c r="AK927" i="12"/>
  <c r="AS927" i="12" s="1"/>
  <c r="AY927" i="12" s="1"/>
  <c r="AJ588" i="12"/>
  <c r="AR588" i="12" s="1"/>
  <c r="AX588" i="12" s="1"/>
  <c r="AI331" i="12"/>
  <c r="AM331" i="12" s="1"/>
  <c r="AQ331" i="12" s="1"/>
  <c r="AW331" i="12" s="1"/>
  <c r="AI691" i="12"/>
  <c r="AM691" i="12" s="1"/>
  <c r="AQ691" i="12" s="1"/>
  <c r="AW691" i="12" s="1"/>
  <c r="AI1185" i="12"/>
  <c r="AM1185" i="12" s="1"/>
  <c r="AQ1185" i="12" s="1"/>
  <c r="AW1185" i="12" s="1"/>
  <c r="AI1544" i="12"/>
  <c r="AM1544" i="12" s="1"/>
  <c r="AQ1544" i="12" s="1"/>
  <c r="AW1544" i="12" s="1"/>
  <c r="AJ2068" i="12"/>
  <c r="AR2068" i="12" s="1"/>
  <c r="AX2068" i="12" s="1"/>
  <c r="AJ2753" i="12"/>
  <c r="AR2753" i="12" s="1"/>
  <c r="AX2753" i="12" s="1"/>
  <c r="AK482" i="12"/>
  <c r="AS482" i="12" s="1"/>
  <c r="AY482" i="12" s="1"/>
  <c r="AJ1185" i="12"/>
  <c r="AR1185" i="12" s="1"/>
  <c r="AX1185" i="12" s="1"/>
  <c r="AK1566" i="12"/>
  <c r="AS1566" i="12" s="1"/>
  <c r="AY1566" i="12" s="1"/>
  <c r="AJ1929" i="12"/>
  <c r="AR1929" i="12" s="1"/>
  <c r="AX1929" i="12" s="1"/>
  <c r="AJ2765" i="12"/>
  <c r="AR2765" i="12" s="1"/>
  <c r="AX2765" i="12" s="1"/>
  <c r="AJ2974" i="12"/>
  <c r="AR2974" i="12" s="1"/>
  <c r="AX2974" i="12" s="1"/>
  <c r="AK1544" i="12"/>
  <c r="AS1544" i="12" s="1"/>
  <c r="AY1544" i="12" s="1"/>
  <c r="AI2154" i="12"/>
  <c r="AM2154" i="12" s="1"/>
  <c r="AQ2154" i="12" s="1"/>
  <c r="AW2154" i="12" s="1"/>
  <c r="AJ691" i="12"/>
  <c r="AR691" i="12" s="1"/>
  <c r="AX691" i="12" s="1"/>
  <c r="AI1062" i="12"/>
  <c r="AM1062" i="12" s="1"/>
  <c r="AQ1062" i="12" s="1"/>
  <c r="AW1062" i="12" s="1"/>
  <c r="AK117" i="12"/>
  <c r="AS117" i="12" s="1"/>
  <c r="AY117" i="12" s="1"/>
  <c r="AK506" i="12"/>
  <c r="AS506" i="12" s="1"/>
  <c r="AY506" i="12" s="1"/>
  <c r="AJ564" i="12"/>
  <c r="AR564" i="12" s="1"/>
  <c r="AX564" i="12" s="1"/>
  <c r="AI1045" i="12"/>
  <c r="AM1045" i="12" s="1"/>
  <c r="AQ1045" i="12" s="1"/>
  <c r="AW1045" i="12" s="1"/>
  <c r="AI305" i="12"/>
  <c r="AM305" i="12" s="1"/>
  <c r="AQ305" i="12" s="1"/>
  <c r="AW305" i="12" s="1"/>
  <c r="AI757" i="12"/>
  <c r="AM757" i="12" s="1"/>
  <c r="AQ757" i="12" s="1"/>
  <c r="AW757" i="12" s="1"/>
  <c r="AI1460" i="12"/>
  <c r="AM1460" i="12" s="1"/>
  <c r="AQ1460" i="12" s="1"/>
  <c r="AW1460" i="12" s="1"/>
  <c r="AK2092" i="12"/>
  <c r="AS2092" i="12" s="1"/>
  <c r="AY2092" i="12" s="1"/>
  <c r="AK2897" i="12"/>
  <c r="AS2897" i="12" s="1"/>
  <c r="AY2897" i="12" s="1"/>
  <c r="AJ757" i="12"/>
  <c r="AR757" i="12" s="1"/>
  <c r="AX757" i="12" s="1"/>
  <c r="AJ1333" i="12"/>
  <c r="AR1333" i="12" s="1"/>
  <c r="AX1333" i="12" s="1"/>
  <c r="AK1980" i="12"/>
  <c r="AS1980" i="12" s="1"/>
  <c r="AY1980" i="12" s="1"/>
  <c r="AJ294" i="12"/>
  <c r="AR294" i="12" s="1"/>
  <c r="AX294" i="12" s="1"/>
  <c r="AK1406" i="12"/>
  <c r="AS1406" i="12" s="1"/>
  <c r="AY1406" i="12" s="1"/>
  <c r="AJ283" i="12"/>
  <c r="AR283" i="12" s="1"/>
  <c r="AX283" i="12" s="1"/>
  <c r="AI2122" i="12"/>
  <c r="AM2122" i="12" s="1"/>
  <c r="AQ2122" i="12" s="1"/>
  <c r="AW2122" i="12" s="1"/>
  <c r="AJ71" i="12"/>
  <c r="AR71" i="12" s="1"/>
  <c r="AX71" i="12" s="1"/>
  <c r="AI355" i="12"/>
  <c r="AM355" i="12" s="1"/>
  <c r="AQ355" i="12" s="1"/>
  <c r="AW355" i="12" s="1"/>
  <c r="AJ548" i="12"/>
  <c r="AR548" i="12" s="1"/>
  <c r="AX548" i="12" s="1"/>
  <c r="AI920" i="12"/>
  <c r="AM920" i="12" s="1"/>
  <c r="AQ920" i="12" s="1"/>
  <c r="AW920" i="12" s="1"/>
  <c r="AK1213" i="12"/>
  <c r="AS1213" i="12" s="1"/>
  <c r="AY1213" i="12" s="1"/>
  <c r="AI1354" i="12"/>
  <c r="AM1354" i="12" s="1"/>
  <c r="AQ1354" i="12" s="1"/>
  <c r="AW1354" i="12" s="1"/>
  <c r="AI1563" i="12"/>
  <c r="AM1563" i="12" s="1"/>
  <c r="AQ1563" i="12" s="1"/>
  <c r="AW1563" i="12" s="1"/>
  <c r="AJ1757" i="12"/>
  <c r="AR1757" i="12" s="1"/>
  <c r="AX1757" i="12" s="1"/>
  <c r="AJ2151" i="12"/>
  <c r="AR2151" i="12" s="1"/>
  <c r="AX2151" i="12" s="1"/>
  <c r="AK2949" i="12"/>
  <c r="AS2949" i="12" s="1"/>
  <c r="AY2949" i="12" s="1"/>
  <c r="AJ1205" i="12"/>
  <c r="AR1205" i="12" s="1"/>
  <c r="AX1205" i="12" s="1"/>
  <c r="AK1935" i="12"/>
  <c r="AS1935" i="12" s="1"/>
  <c r="AY1935" i="12" s="1"/>
  <c r="AK2813" i="12"/>
  <c r="AS2813" i="12" s="1"/>
  <c r="AY2813" i="12" s="1"/>
  <c r="AJ1860" i="12"/>
  <c r="AR1860" i="12" s="1"/>
  <c r="AX1860" i="12" s="1"/>
  <c r="AJ872" i="12"/>
  <c r="AR872" i="12" s="1"/>
  <c r="AX872" i="12" s="1"/>
  <c r="AJ2021" i="12"/>
  <c r="AR2021" i="12" s="1"/>
  <c r="AX2021" i="12" s="1"/>
  <c r="AJ555" i="12"/>
  <c r="AR555" i="12" s="1"/>
  <c r="AX555" i="12" s="1"/>
  <c r="AC1454" i="12"/>
  <c r="AD853" i="12"/>
  <c r="AE3089" i="12"/>
  <c r="AD2662" i="12"/>
  <c r="AD806" i="12"/>
  <c r="AE463" i="12"/>
  <c r="AD1771" i="12"/>
  <c r="AD1193" i="12"/>
  <c r="AD106" i="12"/>
  <c r="AE943" i="12"/>
  <c r="AD410" i="12"/>
  <c r="AE1682" i="12"/>
  <c r="AE1780" i="12"/>
  <c r="AC2081" i="12"/>
  <c r="AD2286" i="12"/>
  <c r="AE1965" i="12"/>
  <c r="AE2286" i="12"/>
  <c r="AC116" i="12"/>
  <c r="AC1459" i="12"/>
  <c r="AC1312" i="12"/>
  <c r="AC1741" i="12"/>
  <c r="AD1934" i="12"/>
  <c r="AE2295" i="12"/>
  <c r="AE2695" i="12"/>
  <c r="AE2948" i="12"/>
  <c r="AD1312" i="12"/>
  <c r="AC1490" i="12"/>
  <c r="AD1686" i="12"/>
  <c r="AE1934" i="12"/>
  <c r="AD2325" i="12"/>
  <c r="AC2969" i="12"/>
  <c r="AC2454" i="12"/>
  <c r="AD2752" i="12"/>
  <c r="AC1396" i="12"/>
  <c r="AE1905" i="12"/>
  <c r="AE200" i="12"/>
  <c r="AE1051" i="12"/>
  <c r="AD3057" i="12"/>
  <c r="AE116" i="12"/>
  <c r="AC49" i="12"/>
  <c r="AE1751" i="12"/>
  <c r="AC1954" i="12"/>
  <c r="AE3085" i="12"/>
  <c r="AC2395" i="12"/>
  <c r="AC1682" i="12"/>
  <c r="AD1640" i="12"/>
  <c r="AD2969" i="12"/>
  <c r="AE1695" i="12"/>
  <c r="AD1682" i="12"/>
  <c r="AC1854" i="12"/>
  <c r="AC2295" i="12"/>
  <c r="AC1756" i="12"/>
  <c r="AD2948" i="12"/>
  <c r="AD463" i="12"/>
  <c r="AE111" i="12"/>
  <c r="AE1640" i="12"/>
  <c r="AC2357" i="12"/>
  <c r="AC623" i="12"/>
  <c r="AD528" i="12"/>
  <c r="AC1582" i="12"/>
  <c r="AD1775" i="12"/>
  <c r="AD1740" i="12"/>
  <c r="AD2013" i="12"/>
  <c r="AD2280" i="12"/>
  <c r="AC1612" i="12"/>
  <c r="AD1992" i="12"/>
  <c r="AE2934" i="12"/>
  <c r="AD2995" i="12"/>
  <c r="AC504" i="12"/>
  <c r="AD3094" i="12"/>
  <c r="AE1552" i="12"/>
  <c r="AE1762" i="12"/>
  <c r="AE1984" i="12"/>
  <c r="AC2351" i="12"/>
  <c r="AC1696" i="12"/>
  <c r="AD3071" i="12"/>
  <c r="AC3052" i="12"/>
  <c r="AD844" i="12"/>
  <c r="AC805" i="12"/>
  <c r="AD1507" i="12"/>
  <c r="AD1855" i="12"/>
  <c r="AC110" i="12"/>
  <c r="AD200" i="12"/>
  <c r="AE2150" i="12"/>
  <c r="AE2443" i="12"/>
  <c r="AC1889" i="12"/>
  <c r="AE1459" i="12"/>
  <c r="AD2118" i="12"/>
  <c r="AC2281" i="12"/>
  <c r="AD2257" i="12"/>
  <c r="AC2991" i="12"/>
  <c r="AC2412" i="12"/>
  <c r="AE587" i="12"/>
  <c r="AC587" i="12"/>
  <c r="AD1401" i="12"/>
  <c r="AC1203" i="12"/>
  <c r="AC822" i="12"/>
  <c r="AC943" i="12"/>
  <c r="AC1051" i="12"/>
  <c r="AC2708" i="12"/>
  <c r="AE983" i="12"/>
  <c r="AE75" i="12"/>
  <c r="AE784" i="12"/>
  <c r="AE1022" i="12"/>
  <c r="AE3114" i="12"/>
  <c r="AD159" i="12"/>
  <c r="AD797" i="12"/>
  <c r="AD1876" i="12"/>
  <c r="AC845" i="12"/>
  <c r="AC1081" i="12"/>
  <c r="AE1868" i="12"/>
  <c r="AD1658" i="12"/>
  <c r="AE264" i="12"/>
  <c r="AD2991" i="12"/>
  <c r="AE1644" i="12"/>
  <c r="AD1441" i="12"/>
  <c r="AE1507" i="12"/>
  <c r="AC1540" i="12"/>
  <c r="AC2947" i="12"/>
  <c r="AC150" i="12"/>
  <c r="AC750" i="12"/>
  <c r="AC654" i="12"/>
  <c r="AE1741" i="12"/>
  <c r="AC1776" i="12"/>
  <c r="AC523" i="12"/>
  <c r="AC2214" i="12"/>
  <c r="AE310" i="12"/>
  <c r="AC2433" i="12"/>
  <c r="AD1949" i="12"/>
  <c r="AC1391" i="12"/>
  <c r="AE150" i="12"/>
  <c r="AC3090" i="12"/>
  <c r="AD343" i="12"/>
  <c r="AD2939" i="12"/>
  <c r="AE1111" i="12"/>
  <c r="AC1771" i="12"/>
  <c r="AD1644" i="12"/>
  <c r="AC1751" i="12"/>
  <c r="AD623" i="12"/>
  <c r="AD62" i="12"/>
  <c r="AD879" i="12"/>
  <c r="AE1384" i="12"/>
  <c r="AE3052" i="12"/>
  <c r="AE1657" i="12"/>
  <c r="AE106" i="12"/>
  <c r="AC1677" i="12"/>
  <c r="AE2118" i="12"/>
  <c r="AC1453" i="12"/>
  <c r="AE2356" i="12"/>
  <c r="AD50" i="12"/>
  <c r="AE1607" i="12"/>
  <c r="AC1905" i="12"/>
  <c r="AE1645" i="12"/>
  <c r="AD1925" i="12"/>
  <c r="AD1800" i="12"/>
  <c r="AD3089" i="12"/>
  <c r="AD852" i="12"/>
  <c r="AC1913" i="12"/>
  <c r="AD767" i="12"/>
  <c r="AD2076" i="12"/>
  <c r="AC792" i="12"/>
  <c r="AD1608" i="12"/>
  <c r="AE1895" i="12"/>
  <c r="AC853" i="12"/>
  <c r="AE1913" i="12"/>
  <c r="AC1193" i="12"/>
  <c r="AE1577" i="12"/>
  <c r="AE2008" i="12"/>
  <c r="AD2433" i="12"/>
  <c r="AC18" i="12"/>
  <c r="AE797" i="12"/>
  <c r="AC1073" i="12"/>
  <c r="AE2412" i="12"/>
  <c r="AC151" i="12"/>
  <c r="AD1745" i="12"/>
  <c r="AC2013" i="12"/>
  <c r="AE2362" i="12"/>
  <c r="AC62" i="12"/>
  <c r="AD805" i="12"/>
  <c r="AC749" i="12"/>
  <c r="AE622" i="12"/>
  <c r="AC1377" i="12"/>
  <c r="AD1750" i="12"/>
  <c r="AC2150" i="12"/>
  <c r="AE2345" i="12"/>
  <c r="AC653" i="12"/>
  <c r="AD1770" i="12"/>
  <c r="AD1453" i="12"/>
  <c r="AE1740" i="12"/>
  <c r="AC2272" i="12"/>
  <c r="AD2475" i="12"/>
  <c r="AD1194" i="12"/>
  <c r="AC1775" i="12"/>
  <c r="AD2362" i="12"/>
  <c r="AD178" i="12"/>
  <c r="AD513" i="12"/>
  <c r="AD105" i="12"/>
  <c r="AC528" i="12"/>
  <c r="AC1668" i="12"/>
  <c r="AC2213" i="12"/>
  <c r="AE159" i="12"/>
  <c r="AD310" i="12"/>
  <c r="AC2432" i="12"/>
  <c r="AD1948" i="12"/>
  <c r="AD409" i="12"/>
  <c r="AC1390" i="12"/>
  <c r="AE1681" i="12"/>
  <c r="AE151" i="12"/>
  <c r="AC3089" i="12"/>
  <c r="AE1785" i="12"/>
  <c r="AE124" i="12"/>
  <c r="AC2076" i="12"/>
  <c r="AD2934" i="12"/>
  <c r="AE1110" i="12"/>
  <c r="AD2285" i="12"/>
  <c r="AC1770" i="12"/>
  <c r="AC513" i="12"/>
  <c r="AD1645" i="12"/>
  <c r="AE1964" i="12"/>
  <c r="AC1750" i="12"/>
  <c r="AD622" i="12"/>
  <c r="AE2285" i="12"/>
  <c r="AD1111" i="12"/>
  <c r="AE2957" i="12"/>
  <c r="AD878" i="12"/>
  <c r="AE1377" i="12"/>
  <c r="AD2330" i="12"/>
  <c r="AE749" i="12"/>
  <c r="AE105" i="12"/>
  <c r="AC1317" i="12"/>
  <c r="AC1740" i="12"/>
  <c r="AD1933" i="12"/>
  <c r="AD2150" i="12"/>
  <c r="AE2294" i="12"/>
  <c r="AE2696" i="12"/>
  <c r="AE2947" i="12"/>
  <c r="AD1317" i="12"/>
  <c r="AC1491" i="12"/>
  <c r="AD1687" i="12"/>
  <c r="AE1933" i="12"/>
  <c r="AC2968" i="12"/>
  <c r="AC1676" i="12"/>
  <c r="AC2695" i="12"/>
  <c r="AE49" i="12"/>
  <c r="AD1985" i="12"/>
  <c r="AD3052" i="12"/>
  <c r="AC50" i="12"/>
  <c r="AE1750" i="12"/>
  <c r="AC1953" i="12"/>
  <c r="AE3084" i="12"/>
  <c r="AC200" i="12"/>
  <c r="AC1681" i="12"/>
  <c r="AD2968" i="12"/>
  <c r="AE1696" i="12"/>
  <c r="AE1925" i="12"/>
  <c r="AC1992" i="12"/>
  <c r="AD1681" i="12"/>
  <c r="AC1855" i="12"/>
  <c r="AC2294" i="12"/>
  <c r="AC1755" i="12"/>
  <c r="AD2947" i="12"/>
  <c r="AE110" i="12"/>
  <c r="AC2356" i="12"/>
  <c r="AC3010" i="12"/>
  <c r="AC622" i="12"/>
  <c r="AD1432" i="12"/>
  <c r="AC1686" i="12"/>
  <c r="AE1854" i="12"/>
  <c r="AE1890" i="12"/>
  <c r="AE2214" i="12"/>
  <c r="AC2346" i="12"/>
  <c r="AE2352" i="12"/>
  <c r="AE879" i="12"/>
  <c r="AE1828" i="12"/>
  <c r="AC879" i="12"/>
  <c r="AD1391" i="12"/>
  <c r="AC1644" i="12"/>
  <c r="AD1913" i="12"/>
  <c r="AC2257" i="12"/>
  <c r="AC3072" i="12"/>
  <c r="AC1780" i="12"/>
  <c r="AD1828" i="12"/>
  <c r="AE3024" i="12"/>
  <c r="AD116" i="12"/>
  <c r="AE2301" i="12"/>
  <c r="AC1530" i="12"/>
  <c r="AE654" i="12"/>
  <c r="AE1598" i="12"/>
  <c r="AE1949" i="12"/>
  <c r="AC177" i="12"/>
  <c r="AE523" i="12"/>
  <c r="AE1771" i="12"/>
  <c r="AE2408" i="12"/>
  <c r="AD3024" i="12"/>
  <c r="AC441" i="12"/>
  <c r="AE63" i="12"/>
  <c r="AC2280" i="12"/>
  <c r="AE2752" i="12"/>
  <c r="AE709" i="12"/>
  <c r="AE1401" i="12"/>
  <c r="AE563" i="12"/>
  <c r="AD563" i="12"/>
  <c r="AE379" i="12"/>
  <c r="AD2641" i="12"/>
  <c r="AE822" i="12"/>
  <c r="AE1081" i="12"/>
  <c r="AC563" i="12"/>
  <c r="AD2952" i="12"/>
  <c r="AC1658" i="12"/>
  <c r="AD2035" i="12"/>
  <c r="AC2952" i="12"/>
  <c r="AC1969" i="12"/>
  <c r="AD1472" i="12"/>
  <c r="AD1459" i="12"/>
  <c r="AC1868" i="12"/>
  <c r="AD2372" i="12"/>
  <c r="AC1876" i="12"/>
  <c r="AC797" i="12"/>
  <c r="AE265" i="12"/>
  <c r="AE2076" i="12"/>
  <c r="AE2357" i="12"/>
  <c r="AD1895" i="12"/>
  <c r="AE1608" i="12"/>
  <c r="AE2325" i="12"/>
  <c r="AD3090" i="12"/>
  <c r="AE2475" i="12"/>
  <c r="AE2995" i="12"/>
  <c r="AD2213" i="12"/>
  <c r="AE1317" i="12"/>
  <c r="AE2064" i="12"/>
  <c r="AC1110" i="12"/>
  <c r="AC2008" i="12"/>
  <c r="AC63" i="12"/>
  <c r="AC2373" i="12"/>
  <c r="AC1384" i="12"/>
  <c r="AD1751" i="12"/>
  <c r="AE2346" i="12"/>
  <c r="AD1454" i="12"/>
  <c r="AC1442" i="12"/>
  <c r="AD150" i="12"/>
  <c r="AC2221" i="12"/>
  <c r="AE792" i="12"/>
  <c r="AC1914" i="12"/>
  <c r="AD1677" i="12"/>
  <c r="AC791" i="12"/>
  <c r="AC2443" i="12"/>
  <c r="AE1914" i="12"/>
  <c r="AE2013" i="12"/>
  <c r="AE796" i="12"/>
  <c r="AE1939" i="12"/>
  <c r="AC1828" i="12"/>
  <c r="AC3114" i="12"/>
  <c r="AC3000" i="12"/>
  <c r="AD1397" i="12"/>
  <c r="AC3085" i="12"/>
  <c r="AC1949" i="12"/>
  <c r="AD2408" i="12"/>
  <c r="AE1454" i="12"/>
  <c r="AC410" i="12"/>
  <c r="AE177" i="12"/>
  <c r="AD1553" i="12"/>
  <c r="AC1934" i="12"/>
  <c r="AD902" i="12"/>
  <c r="AE2673" i="12"/>
  <c r="AE2991" i="12"/>
  <c r="AD1490" i="12"/>
  <c r="AD2346" i="12"/>
  <c r="AC1746" i="12"/>
  <c r="AC1508" i="12"/>
  <c r="AD1613" i="12"/>
  <c r="AD2695" i="12"/>
  <c r="AC159" i="12"/>
  <c r="AC1623" i="12"/>
  <c r="AC2026" i="12"/>
  <c r="AD1073" i="12"/>
  <c r="AE1442" i="12"/>
  <c r="AC2325" i="12"/>
  <c r="AE1432" i="12"/>
  <c r="AE1756" i="12"/>
  <c r="AE1073" i="12"/>
  <c r="AD2129" i="12"/>
  <c r="AD2454" i="12"/>
  <c r="AD1110" i="12"/>
  <c r="AE845" i="12"/>
  <c r="AE505" i="12"/>
  <c r="AE441" i="12"/>
  <c r="AD2329" i="12"/>
  <c r="AE1677" i="12"/>
  <c r="AE410" i="12"/>
  <c r="AE1613" i="12"/>
  <c r="AD1756" i="12"/>
  <c r="AD2266" i="12"/>
  <c r="AD2357" i="12"/>
  <c r="AD3085" i="12"/>
  <c r="AE1391" i="12"/>
  <c r="AC1598" i="12"/>
  <c r="AE1776" i="12"/>
  <c r="AD1598" i="12"/>
  <c r="AC1939" i="12"/>
  <c r="AC2752" i="12"/>
  <c r="AC2696" i="12"/>
  <c r="AE50" i="12"/>
  <c r="AD1984" i="12"/>
  <c r="AC3095" i="12"/>
  <c r="AC2118" i="12"/>
  <c r="AE1397" i="12"/>
  <c r="AD1890" i="12"/>
  <c r="AE2221" i="12"/>
  <c r="AD1695" i="12"/>
  <c r="AD1384" i="12"/>
  <c r="AC767" i="12"/>
  <c r="AD792" i="12"/>
  <c r="AC2408" i="12"/>
  <c r="AE1954" i="12"/>
  <c r="AD1780" i="12"/>
  <c r="AC1985" i="12"/>
  <c r="AD1939" i="12"/>
  <c r="AC106" i="12"/>
  <c r="AD654" i="12"/>
  <c r="AE853" i="12"/>
  <c r="AC1965" i="12"/>
  <c r="AE2969" i="12"/>
  <c r="AD1431" i="12"/>
  <c r="AC1687" i="12"/>
  <c r="AE1855" i="12"/>
  <c r="AE1889" i="12"/>
  <c r="AE2213" i="12"/>
  <c r="AC2345" i="12"/>
  <c r="AD1905" i="12"/>
  <c r="AE2351" i="12"/>
  <c r="AE878" i="12"/>
  <c r="AE1827" i="12"/>
  <c r="AC878" i="12"/>
  <c r="AD1390" i="12"/>
  <c r="AC1645" i="12"/>
  <c r="AD1914" i="12"/>
  <c r="AC3071" i="12"/>
  <c r="AC1785" i="12"/>
  <c r="AD1827" i="12"/>
  <c r="AE3010" i="12"/>
  <c r="AE653" i="12"/>
  <c r="AE1599" i="12"/>
  <c r="AE1948" i="12"/>
  <c r="AC178" i="12"/>
  <c r="AE528" i="12"/>
  <c r="AE1770" i="12"/>
  <c r="AD3010" i="12"/>
  <c r="AE62" i="12"/>
  <c r="AE3095" i="12"/>
  <c r="AD1082" i="12"/>
  <c r="AD2352" i="12"/>
  <c r="AE1557" i="12"/>
  <c r="AD587" i="12"/>
  <c r="AD2673" i="12"/>
  <c r="AC310" i="12"/>
  <c r="AC1401" i="12"/>
  <c r="AC343" i="12"/>
  <c r="AD859" i="12"/>
  <c r="AC124" i="12"/>
  <c r="AD1022" i="12"/>
  <c r="AD124" i="12"/>
  <c r="AC274" i="12"/>
  <c r="AE2329" i="12"/>
  <c r="AD1868" i="12"/>
  <c r="AC74" i="12"/>
  <c r="AC2641" i="12"/>
  <c r="AE2663" i="12"/>
  <c r="AD2708" i="12"/>
  <c r="AC2285" i="12"/>
  <c r="AC2662" i="12"/>
  <c r="AE2025" i="12"/>
  <c r="AC2330" i="12"/>
  <c r="AC264" i="12"/>
  <c r="AD2412" i="12"/>
  <c r="AD49" i="12"/>
  <c r="AE3112" i="12"/>
  <c r="AD504" i="12"/>
  <c r="AE1800" i="12"/>
  <c r="AE2261" i="12"/>
  <c r="AE1687" i="12"/>
  <c r="AD1746" i="12"/>
  <c r="AC1640" i="12"/>
  <c r="AE623" i="12"/>
  <c r="AD177" i="12"/>
  <c r="AE767" i="12"/>
  <c r="AD1965" i="12"/>
  <c r="AD1954" i="12"/>
  <c r="AC1432" i="12"/>
  <c r="AD2221" i="12"/>
  <c r="AE1746" i="12"/>
  <c r="AC1553" i="12"/>
  <c r="AC1608" i="12"/>
  <c r="AE2433" i="12"/>
  <c r="AD264" i="12"/>
  <c r="AC2926" i="12"/>
  <c r="AC1557" i="12"/>
  <c r="AD1607" i="12"/>
  <c r="AC852" i="12"/>
  <c r="AC1194" i="12"/>
  <c r="AE1582" i="12"/>
  <c r="AD2432" i="12"/>
  <c r="AC1072" i="12"/>
  <c r="AE1193" i="12"/>
  <c r="AC463" i="12"/>
  <c r="AE2129" i="12"/>
  <c r="AC2939" i="12"/>
  <c r="AC2301" i="12"/>
  <c r="AE2281" i="12"/>
  <c r="AD2295" i="12"/>
  <c r="AD1577" i="12"/>
  <c r="AE3072" i="12"/>
  <c r="AC2266" i="12"/>
  <c r="AD111" i="12"/>
  <c r="AC1895" i="12"/>
  <c r="AE1490" i="12"/>
  <c r="AD1964" i="12"/>
  <c r="AD1953" i="12"/>
  <c r="AC1441" i="12"/>
  <c r="AC1431" i="12"/>
  <c r="AD2222" i="12"/>
  <c r="AD151" i="12"/>
  <c r="AE1745" i="12"/>
  <c r="AC1552" i="12"/>
  <c r="AC1762" i="12"/>
  <c r="AC2222" i="12"/>
  <c r="AC1607" i="12"/>
  <c r="AE2432" i="12"/>
  <c r="AD1442" i="12"/>
  <c r="AE3113" i="12"/>
  <c r="AE1623" i="12"/>
  <c r="AD505" i="12"/>
  <c r="AE1508" i="12"/>
  <c r="AD2214" i="12"/>
  <c r="AE3090" i="12"/>
  <c r="AE2266" i="12"/>
  <c r="AE1312" i="12"/>
  <c r="AE1686" i="12"/>
  <c r="AC2948" i="12"/>
  <c r="AC1111" i="12"/>
  <c r="AD2663" i="12"/>
  <c r="AE2973" i="12"/>
  <c r="AE1194" i="12"/>
  <c r="AE1938" i="12"/>
  <c r="AE2272" i="12"/>
  <c r="AC1827" i="12"/>
  <c r="AC2934" i="12"/>
  <c r="AC2995" i="12"/>
  <c r="AE2280" i="12"/>
  <c r="AD1396" i="12"/>
  <c r="AE1992" i="12"/>
  <c r="AD2294" i="12"/>
  <c r="AC3084" i="12"/>
  <c r="AD1582" i="12"/>
  <c r="AC1948" i="12"/>
  <c r="AD1540" i="12"/>
  <c r="AC1800" i="12"/>
  <c r="AE3071" i="12"/>
  <c r="AE1453" i="12"/>
  <c r="AC2261" i="12"/>
  <c r="AD110" i="12"/>
  <c r="AC409" i="12"/>
  <c r="AE178" i="12"/>
  <c r="AD1552" i="12"/>
  <c r="AC1933" i="12"/>
  <c r="AC2673" i="12"/>
  <c r="AE2708" i="12"/>
  <c r="AE2641" i="12"/>
  <c r="AD1491" i="12"/>
  <c r="AD2345" i="12"/>
  <c r="AE513" i="12"/>
  <c r="AE1491" i="12"/>
  <c r="AC1745" i="12"/>
  <c r="AC1507" i="12"/>
  <c r="AD1612" i="12"/>
  <c r="AD2696" i="12"/>
  <c r="AC2025" i="12"/>
  <c r="AD1072" i="12"/>
  <c r="AE1441" i="12"/>
  <c r="AE1431" i="12"/>
  <c r="AE1755" i="12"/>
  <c r="AE2926" i="12"/>
  <c r="AE1072" i="12"/>
  <c r="AD1623" i="12"/>
  <c r="AD1458" i="12"/>
  <c r="AE844" i="12"/>
  <c r="AE504" i="12"/>
  <c r="AE3057" i="12"/>
  <c r="AE1658" i="12"/>
  <c r="AE409" i="12"/>
  <c r="AE1612" i="12"/>
  <c r="AD1755" i="12"/>
  <c r="AC2064" i="12"/>
  <c r="AD2261" i="12"/>
  <c r="AD2356" i="12"/>
  <c r="AD2926" i="12"/>
  <c r="AD3084" i="12"/>
  <c r="AE1390" i="12"/>
  <c r="AC1599" i="12"/>
  <c r="AE1775" i="12"/>
  <c r="AD2064" i="12"/>
  <c r="AD2443" i="12"/>
  <c r="AD1599" i="12"/>
  <c r="AC1938" i="12"/>
  <c r="AC902" i="12"/>
  <c r="AC1397" i="12"/>
  <c r="AE199" i="12"/>
  <c r="AD943" i="12"/>
  <c r="AE1396" i="12"/>
  <c r="AD1889" i="12"/>
  <c r="AE2222" i="12"/>
  <c r="AD1696" i="12"/>
  <c r="AD1377" i="12"/>
  <c r="AC2407" i="12"/>
  <c r="AE1953" i="12"/>
  <c r="AE1540" i="12"/>
  <c r="AD1762" i="12"/>
  <c r="AD2272" i="12"/>
  <c r="AC2475" i="12"/>
  <c r="AD1785" i="12"/>
  <c r="AC1984" i="12"/>
  <c r="AC2362" i="12"/>
  <c r="AD1938" i="12"/>
  <c r="AC105" i="12"/>
  <c r="AD653" i="12"/>
  <c r="AE852" i="12"/>
  <c r="AC1964" i="12"/>
  <c r="AD523" i="12"/>
  <c r="AC1577" i="12"/>
  <c r="AD1776" i="12"/>
  <c r="AD1741" i="12"/>
  <c r="AD2008" i="12"/>
  <c r="AD2281" i="12"/>
  <c r="AC1613" i="12"/>
  <c r="AE2939" i="12"/>
  <c r="AD3000" i="12"/>
  <c r="AE2454" i="12"/>
  <c r="AC505" i="12"/>
  <c r="AD749" i="12"/>
  <c r="AE1553" i="12"/>
  <c r="AE1985" i="12"/>
  <c r="AC2352" i="12"/>
  <c r="AC1695" i="12"/>
  <c r="AD3072" i="12"/>
  <c r="AD1557" i="12"/>
  <c r="AD3114" i="12"/>
  <c r="AD845" i="12"/>
  <c r="AC806" i="12"/>
  <c r="AE2257" i="12"/>
  <c r="AD1508" i="12"/>
  <c r="AD1854" i="12"/>
  <c r="AC111" i="12"/>
  <c r="AD199" i="12"/>
  <c r="AC1890" i="12"/>
  <c r="AD2301" i="12"/>
  <c r="AD192" i="12"/>
  <c r="AC784" i="12"/>
  <c r="AD1081" i="12"/>
  <c r="AC1925" i="12"/>
  <c r="AD2351" i="12"/>
  <c r="AE1518" i="12"/>
  <c r="AE902" i="12"/>
  <c r="AC379" i="12"/>
  <c r="AE859" i="12"/>
  <c r="AC982" i="12"/>
  <c r="AD822" i="12"/>
  <c r="AD1051" i="12"/>
  <c r="AE1472" i="12"/>
  <c r="AE2395" i="12"/>
  <c r="AE343" i="12"/>
  <c r="AD2973" i="12"/>
  <c r="AD2395" i="12"/>
  <c r="AC1022" i="12"/>
  <c r="AC187" i="12"/>
  <c r="AE806" i="12"/>
  <c r="AE2036" i="12"/>
  <c r="AE1875" i="12"/>
  <c r="AE2372" i="12"/>
  <c r="AD2026" i="12"/>
  <c r="AD3095" i="12"/>
  <c r="AD265" i="12"/>
  <c r="AC265" i="12"/>
  <c r="H2035" i="12"/>
  <c r="N2035" i="12" s="1"/>
  <c r="V2035" i="12" s="1"/>
  <c r="M2036" i="12"/>
  <c r="U2036" i="12" s="1"/>
  <c r="H74" i="12"/>
  <c r="N74" i="12" s="1"/>
  <c r="V74" i="12" s="1"/>
  <c r="H982" i="12"/>
  <c r="N982" i="12" s="1"/>
  <c r="V982" i="12" s="1"/>
  <c r="L75" i="12"/>
  <c r="T75" i="12" s="1"/>
  <c r="L275" i="12"/>
  <c r="T275" i="12" s="1"/>
  <c r="F309" i="12"/>
  <c r="L309" i="12" s="1"/>
  <c r="T309" i="12" s="1"/>
  <c r="F1021" i="12"/>
  <c r="L1021" i="12" s="1"/>
  <c r="T1021" i="12" s="1"/>
  <c r="L983" i="12"/>
  <c r="T983" i="12" s="1"/>
  <c r="G309" i="12"/>
  <c r="M309" i="12" s="1"/>
  <c r="U309" i="12" s="1"/>
  <c r="H522" i="12"/>
  <c r="N522" i="12" s="1"/>
  <c r="V522" i="12" s="1"/>
  <c r="H858" i="12"/>
  <c r="N858" i="12" s="1"/>
  <c r="V858" i="12" s="1"/>
  <c r="H652" i="12"/>
  <c r="N652" i="12" s="1"/>
  <c r="V652" i="12" s="1"/>
  <c r="G522" i="12"/>
  <c r="M522" i="12" s="1"/>
  <c r="U522" i="12" s="1"/>
  <c r="N658" i="12"/>
  <c r="V658" i="12" s="1"/>
  <c r="G901" i="12"/>
  <c r="M901" i="12" s="1"/>
  <c r="U901" i="12" s="1"/>
  <c r="H2640" i="12"/>
  <c r="N2640" i="12" s="1"/>
  <c r="V2640" i="12" s="1"/>
  <c r="G1021" i="12"/>
  <c r="M1021" i="12" s="1"/>
  <c r="U1021" i="12" s="1"/>
  <c r="H1021" i="12"/>
  <c r="N1021" i="12" s="1"/>
  <c r="V1021" i="12" s="1"/>
  <c r="F522" i="12"/>
  <c r="H901" i="12"/>
  <c r="N901" i="12" s="1"/>
  <c r="V901" i="12" s="1"/>
  <c r="H123" i="12"/>
  <c r="N123" i="12" s="1"/>
  <c r="V123" i="12" s="1"/>
  <c r="G1452" i="12"/>
  <c r="M1452" i="12" s="1"/>
  <c r="U1452" i="12" s="1"/>
  <c r="G3070" i="12"/>
  <c r="M3070" i="12" s="1"/>
  <c r="U3070" i="12" s="1"/>
  <c r="L2149" i="12"/>
  <c r="T2149" i="12" s="1"/>
  <c r="F2148" i="12"/>
  <c r="G2473" i="12"/>
  <c r="M2473" i="12" s="1"/>
  <c r="U2473" i="12" s="1"/>
  <c r="M2474" i="12"/>
  <c r="U2474" i="12" s="1"/>
  <c r="G2350" i="12"/>
  <c r="M2350" i="12" s="1"/>
  <c r="U2350" i="12" s="1"/>
  <c r="M2361" i="12"/>
  <c r="U2361" i="12" s="1"/>
  <c r="G511" i="12"/>
  <c r="M511" i="12" s="1"/>
  <c r="U511" i="12" s="1"/>
  <c r="M512" i="12"/>
  <c r="U512" i="12" s="1"/>
  <c r="L1667" i="12"/>
  <c r="T1667" i="12" s="1"/>
  <c r="F1666" i="12"/>
  <c r="G74" i="12"/>
  <c r="M74" i="12" s="1"/>
  <c r="U74" i="12" s="1"/>
  <c r="M75" i="12"/>
  <c r="U75" i="12" s="1"/>
  <c r="M2324" i="12"/>
  <c r="U2324" i="12" s="1"/>
  <c r="G2323" i="12"/>
  <c r="M2323" i="12" s="1"/>
  <c r="U2323" i="12" s="1"/>
  <c r="F2452" i="12"/>
  <c r="L2453" i="12"/>
  <c r="T2453" i="12" s="1"/>
  <c r="G804" i="12"/>
  <c r="M804" i="12" s="1"/>
  <c r="U804" i="12" s="1"/>
  <c r="M1639" i="12"/>
  <c r="U1639" i="12" s="1"/>
  <c r="G1638" i="12"/>
  <c r="M1638" i="12" s="1"/>
  <c r="U1638" i="12" s="1"/>
  <c r="G461" i="12"/>
  <c r="M461" i="12" s="1"/>
  <c r="U461" i="12" s="1"/>
  <c r="M462" i="12"/>
  <c r="U462" i="12" s="1"/>
  <c r="G1963" i="12"/>
  <c r="M1963" i="12" s="1"/>
  <c r="U1963" i="12" s="1"/>
  <c r="M1969" i="12"/>
  <c r="U1969" i="12" s="1"/>
  <c r="M1900" i="12"/>
  <c r="U1900" i="12" s="1"/>
  <c r="G1899" i="12"/>
  <c r="N2256" i="12"/>
  <c r="V2256" i="12" s="1"/>
  <c r="H2255" i="12"/>
  <c r="N2255" i="12" s="1"/>
  <c r="V2255" i="12" s="1"/>
  <c r="G652" i="12"/>
  <c r="M652" i="12" s="1"/>
  <c r="U652" i="12" s="1"/>
  <c r="M658" i="12"/>
  <c r="U658" i="12" s="1"/>
  <c r="G2299" i="12"/>
  <c r="M2299" i="12" s="1"/>
  <c r="U2299" i="12" s="1"/>
  <c r="M2300" i="12"/>
  <c r="U2300" i="12" s="1"/>
  <c r="M187" i="12"/>
  <c r="U187" i="12" s="1"/>
  <c r="G186" i="12"/>
  <c r="M186" i="12" s="1"/>
  <c r="U186" i="12" s="1"/>
  <c r="L783" i="12"/>
  <c r="T783" i="12" s="1"/>
  <c r="F782" i="12"/>
  <c r="L782" i="12" s="1"/>
  <c r="T782" i="12" s="1"/>
  <c r="F2441" i="12"/>
  <c r="L2441" i="12" s="1"/>
  <c r="T2441" i="12" s="1"/>
  <c r="L2442" i="12"/>
  <c r="T2442" i="12" s="1"/>
  <c r="L1639" i="12"/>
  <c r="T1639" i="12" s="1"/>
  <c r="F1638" i="12"/>
  <c r="L1638" i="12" s="1"/>
  <c r="T1638" i="12" s="1"/>
  <c r="L2372" i="12"/>
  <c r="T2372" i="12" s="1"/>
  <c r="F2371" i="12"/>
  <c r="H461" i="12"/>
  <c r="N461" i="12" s="1"/>
  <c r="V461" i="12" s="1"/>
  <c r="N462" i="12"/>
  <c r="V462" i="12" s="1"/>
  <c r="G1471" i="12"/>
  <c r="G1202" i="12"/>
  <c r="M1202" i="12" s="1"/>
  <c r="U1202" i="12" s="1"/>
  <c r="M1203" i="12"/>
  <c r="U1203" i="12" s="1"/>
  <c r="N2990" i="12"/>
  <c r="V2990" i="12" s="1"/>
  <c r="H2989" i="12"/>
  <c r="N2989" i="12" s="1"/>
  <c r="V2989" i="12" s="1"/>
  <c r="F804" i="12"/>
  <c r="L804" i="12" s="1"/>
  <c r="T804" i="12" s="1"/>
  <c r="F1621" i="12"/>
  <c r="L1621" i="12" s="1"/>
  <c r="T1621" i="12" s="1"/>
  <c r="L1622" i="12"/>
  <c r="T1622" i="12" s="1"/>
  <c r="L2324" i="12"/>
  <c r="T2324" i="12" s="1"/>
  <c r="F2323" i="12"/>
  <c r="L2323" i="12" s="1"/>
  <c r="T2323" i="12" s="1"/>
  <c r="F1202" i="12"/>
  <c r="L1202" i="12" s="1"/>
  <c r="T1202" i="12" s="1"/>
  <c r="L477" i="12"/>
  <c r="T477" i="12" s="1"/>
  <c r="F476" i="12"/>
  <c r="L2063" i="12"/>
  <c r="T2063" i="12" s="1"/>
  <c r="F2054" i="12"/>
  <c r="L2054" i="12" s="1"/>
  <c r="T2054" i="12" s="1"/>
  <c r="M2925" i="12"/>
  <c r="U2925" i="12" s="1"/>
  <c r="G2924" i="12"/>
  <c r="M2924" i="12" s="1"/>
  <c r="U2924" i="12" s="1"/>
  <c r="M2063" i="12"/>
  <c r="U2063" i="12" s="1"/>
  <c r="G2054" i="12"/>
  <c r="M2054" i="12" s="1"/>
  <c r="U2054" i="12" s="1"/>
  <c r="G2441" i="12"/>
  <c r="M2441" i="12" s="1"/>
  <c r="U2441" i="12" s="1"/>
  <c r="M2442" i="12"/>
  <c r="U2442" i="12" s="1"/>
  <c r="M379" i="12"/>
  <c r="U379" i="12" s="1"/>
  <c r="G378" i="12"/>
  <c r="M378" i="12" s="1"/>
  <c r="U378" i="12" s="1"/>
  <c r="H1202" i="12"/>
  <c r="N1202" i="12" s="1"/>
  <c r="V1202" i="12" s="1"/>
  <c r="N1203" i="12"/>
  <c r="V1203" i="12" s="1"/>
  <c r="N1539" i="12"/>
  <c r="V1539" i="12" s="1"/>
  <c r="H1538" i="12"/>
  <c r="M1761" i="12"/>
  <c r="U1761" i="12" s="1"/>
  <c r="G1760" i="12"/>
  <c r="M1760" i="12" s="1"/>
  <c r="U1760" i="12" s="1"/>
  <c r="M2271" i="12"/>
  <c r="U2271" i="12" s="1"/>
  <c r="G2270" i="12"/>
  <c r="M2270" i="12" s="1"/>
  <c r="U2270" i="12" s="1"/>
  <c r="F2473" i="12"/>
  <c r="L2473" i="12" s="1"/>
  <c r="T2473" i="12" s="1"/>
  <c r="L2474" i="12"/>
  <c r="T2474" i="12" s="1"/>
  <c r="F2350" i="12"/>
  <c r="L2350" i="12" s="1"/>
  <c r="T2350" i="12" s="1"/>
  <c r="L2361" i="12"/>
  <c r="T2361" i="12" s="1"/>
  <c r="N1090" i="12"/>
  <c r="V1090" i="12" s="1"/>
  <c r="H1089" i="12"/>
  <c r="N1089" i="12" s="1"/>
  <c r="V1089" i="12" s="1"/>
  <c r="F1963" i="12"/>
  <c r="L1963" i="12" s="1"/>
  <c r="T1963" i="12" s="1"/>
  <c r="M477" i="12"/>
  <c r="U477" i="12" s="1"/>
  <c r="G476" i="12"/>
  <c r="H1452" i="12"/>
  <c r="N1452" i="12" s="1"/>
  <c r="V1452" i="12" s="1"/>
  <c r="N1458" i="12"/>
  <c r="V1458" i="12" s="1"/>
  <c r="G2112" i="12"/>
  <c r="M2113" i="12"/>
  <c r="U2113" i="12" s="1"/>
  <c r="M2256" i="12"/>
  <c r="U2256" i="12" s="1"/>
  <c r="G2255" i="12"/>
  <c r="M2255" i="12" s="1"/>
  <c r="U2255" i="12" s="1"/>
  <c r="L2990" i="12"/>
  <c r="T2990" i="12" s="1"/>
  <c r="F2989" i="12"/>
  <c r="L2989" i="12" s="1"/>
  <c r="T2989" i="12" s="1"/>
  <c r="G858" i="12"/>
  <c r="M858" i="12" s="1"/>
  <c r="U858" i="12" s="1"/>
  <c r="N17" i="12"/>
  <c r="V17" i="12" s="1"/>
  <c r="H16" i="12"/>
  <c r="H1621" i="12"/>
  <c r="N1621" i="12" s="1"/>
  <c r="V1621" i="12" s="1"/>
  <c r="N1622" i="12"/>
  <c r="V1622" i="12" s="1"/>
  <c r="M1127" i="12"/>
  <c r="U1127" i="12" s="1"/>
  <c r="G1126" i="12"/>
  <c r="H511" i="12"/>
  <c r="N511" i="12" s="1"/>
  <c r="V511" i="12" s="1"/>
  <c r="N512" i="12"/>
  <c r="V512" i="12" s="1"/>
  <c r="G1621" i="12"/>
  <c r="M1621" i="12" s="1"/>
  <c r="U1621" i="12" s="1"/>
  <c r="M1622" i="12"/>
  <c r="U1622" i="12" s="1"/>
  <c r="F104" i="12"/>
  <c r="L104" i="12" s="1"/>
  <c r="T104" i="12" s="1"/>
  <c r="L115" i="12"/>
  <c r="T115" i="12" s="1"/>
  <c r="N1127" i="12"/>
  <c r="V1127" i="12" s="1"/>
  <c r="H1126" i="12"/>
  <c r="N477" i="12"/>
  <c r="V477" i="12" s="1"/>
  <c r="H476" i="12"/>
  <c r="G3112" i="12"/>
  <c r="M3112" i="12" s="1"/>
  <c r="U3112" i="12" s="1"/>
  <c r="M3113" i="12"/>
  <c r="U3113" i="12" s="1"/>
  <c r="L1900" i="12"/>
  <c r="T1900" i="12" s="1"/>
  <c r="F1899" i="12"/>
  <c r="G1923" i="12"/>
  <c r="M1924" i="12"/>
  <c r="U1924" i="12" s="1"/>
  <c r="G423" i="12"/>
  <c r="M423" i="12" s="1"/>
  <c r="U423" i="12" s="1"/>
  <c r="M424" i="12"/>
  <c r="U424" i="12" s="1"/>
  <c r="N791" i="12"/>
  <c r="V791" i="12" s="1"/>
  <c r="H782" i="12"/>
  <c r="N782" i="12" s="1"/>
  <c r="V782" i="12" s="1"/>
  <c r="G765" i="12"/>
  <c r="M765" i="12" s="1"/>
  <c r="U765" i="12" s="1"/>
  <c r="M766" i="12"/>
  <c r="U766" i="12" s="1"/>
  <c r="L17" i="12"/>
  <c r="T17" i="12" s="1"/>
  <c r="F16" i="12"/>
  <c r="N1991" i="12"/>
  <c r="V1991" i="12" s="1"/>
  <c r="H1990" i="12"/>
  <c r="M1539" i="12"/>
  <c r="U1539" i="12" s="1"/>
  <c r="G1538" i="12"/>
  <c r="L1795" i="12"/>
  <c r="T1795" i="12" s="1"/>
  <c r="F1794" i="12"/>
  <c r="F2967" i="12"/>
  <c r="L2967" i="12" s="1"/>
  <c r="T2967" i="12" s="1"/>
  <c r="L2973" i="12"/>
  <c r="T2973" i="12" s="1"/>
  <c r="G1395" i="12"/>
  <c r="M1395" i="12" s="1"/>
  <c r="U1395" i="12" s="1"/>
  <c r="G982" i="12"/>
  <c r="M982" i="12" s="1"/>
  <c r="U982" i="12" s="1"/>
  <c r="M983" i="12"/>
  <c r="U983" i="12" s="1"/>
  <c r="F708" i="12"/>
  <c r="L709" i="12"/>
  <c r="T709" i="12" s="1"/>
  <c r="F511" i="12"/>
  <c r="L511" i="12" s="1"/>
  <c r="T511" i="12" s="1"/>
  <c r="L512" i="12"/>
  <c r="T512" i="12" s="1"/>
  <c r="H2946" i="12"/>
  <c r="N2946" i="12" s="1"/>
  <c r="V2946" i="12" s="1"/>
  <c r="N2952" i="12"/>
  <c r="V2952" i="12" s="1"/>
  <c r="G2946" i="12"/>
  <c r="M2946" i="12" s="1"/>
  <c r="U2946" i="12" s="1"/>
  <c r="H423" i="12"/>
  <c r="N423" i="12" s="1"/>
  <c r="V423" i="12" s="1"/>
  <c r="N424" i="12"/>
  <c r="V424" i="12" s="1"/>
  <c r="N1676" i="12"/>
  <c r="V1676" i="12" s="1"/>
  <c r="H1666" i="12"/>
  <c r="H274" i="12"/>
  <c r="N274" i="12" s="1"/>
  <c r="V274" i="12" s="1"/>
  <c r="N275" i="12"/>
  <c r="V275" i="12" s="1"/>
  <c r="N1900" i="12"/>
  <c r="V1900" i="12" s="1"/>
  <c r="H1899" i="12"/>
  <c r="F652" i="12"/>
  <c r="L652" i="12" s="1"/>
  <c r="T652" i="12" s="1"/>
  <c r="L658" i="12"/>
  <c r="T658" i="12" s="1"/>
  <c r="F3070" i="12"/>
  <c r="L3070" i="12" s="1"/>
  <c r="T3070" i="12" s="1"/>
  <c r="L3094" i="12"/>
  <c r="T3094" i="12" s="1"/>
  <c r="F2112" i="12"/>
  <c r="L2113" i="12"/>
  <c r="T2113" i="12" s="1"/>
  <c r="H708" i="12"/>
  <c r="F765" i="12"/>
  <c r="L765" i="12" s="1"/>
  <c r="T765" i="12" s="1"/>
  <c r="L766" i="12"/>
  <c r="T766" i="12" s="1"/>
  <c r="M791" i="12"/>
  <c r="U791" i="12" s="1"/>
  <c r="G782" i="12"/>
  <c r="M782" i="12" s="1"/>
  <c r="U782" i="12" s="1"/>
  <c r="N2968" i="12"/>
  <c r="V2968" i="12" s="1"/>
  <c r="H2967" i="12"/>
  <c r="N2967" i="12" s="1"/>
  <c r="V2967" i="12" s="1"/>
  <c r="M1991" i="12"/>
  <c r="U1991" i="12" s="1"/>
  <c r="G1990" i="12"/>
  <c r="L2256" i="12"/>
  <c r="T2256" i="12" s="1"/>
  <c r="F2255" i="12"/>
  <c r="L2255" i="12" s="1"/>
  <c r="T2255" i="12" s="1"/>
  <c r="G104" i="12"/>
  <c r="M104" i="12" s="1"/>
  <c r="U104" i="12" s="1"/>
  <c r="M115" i="12"/>
  <c r="U115" i="12" s="1"/>
  <c r="H2299" i="12"/>
  <c r="N2299" i="12" s="1"/>
  <c r="V2299" i="12" s="1"/>
  <c r="N2300" i="12"/>
  <c r="V2300" i="12" s="1"/>
  <c r="F1506" i="12"/>
  <c r="L1506" i="12" s="1"/>
  <c r="T1506" i="12" s="1"/>
  <c r="L1518" i="12"/>
  <c r="T1518" i="12" s="1"/>
  <c r="N2407" i="12"/>
  <c r="V2407" i="12" s="1"/>
  <c r="H2371" i="12"/>
  <c r="H378" i="12"/>
  <c r="N378" i="12" s="1"/>
  <c r="V378" i="12" s="1"/>
  <c r="H1471" i="12"/>
  <c r="F423" i="12"/>
  <c r="L423" i="12" s="1"/>
  <c r="T423" i="12" s="1"/>
  <c r="L424" i="12"/>
  <c r="T424" i="12" s="1"/>
  <c r="F1923" i="12"/>
  <c r="L1924" i="12"/>
  <c r="T1924" i="12" s="1"/>
  <c r="H765" i="12"/>
  <c r="N765" i="12" s="1"/>
  <c r="V765" i="12" s="1"/>
  <c r="N766" i="12"/>
  <c r="V766" i="12" s="1"/>
  <c r="H2350" i="12"/>
  <c r="N2350" i="12" s="1"/>
  <c r="V2350" i="12" s="1"/>
  <c r="N2361" i="12"/>
  <c r="V2361" i="12" s="1"/>
  <c r="L2271" i="12"/>
  <c r="T2271" i="12" s="1"/>
  <c r="F2270" i="12"/>
  <c r="L2270" i="12" s="1"/>
  <c r="T2270" i="12" s="1"/>
  <c r="N2925" i="12"/>
  <c r="V2925" i="12" s="1"/>
  <c r="H2924" i="12"/>
  <c r="N2924" i="12" s="1"/>
  <c r="V2924" i="12" s="1"/>
  <c r="F1452" i="12"/>
  <c r="L1452" i="12" s="1"/>
  <c r="T1452" i="12" s="1"/>
  <c r="L1458" i="12"/>
  <c r="T1458" i="12" s="1"/>
  <c r="F1471" i="12"/>
  <c r="L1472" i="12"/>
  <c r="T1472" i="12" s="1"/>
  <c r="H104" i="12"/>
  <c r="N104" i="12" s="1"/>
  <c r="V104" i="12" s="1"/>
  <c r="N115" i="12"/>
  <c r="V115" i="12" s="1"/>
  <c r="F2127" i="12"/>
  <c r="L2127" i="12" s="1"/>
  <c r="T2127" i="12" s="1"/>
  <c r="L2128" i="12"/>
  <c r="T2128" i="12" s="1"/>
  <c r="N1639" i="12"/>
  <c r="V1639" i="12" s="1"/>
  <c r="H1638" i="12"/>
  <c r="N1638" i="12" s="1"/>
  <c r="V1638" i="12" s="1"/>
  <c r="F2640" i="12"/>
  <c r="L2640" i="12" s="1"/>
  <c r="T2640" i="12" s="1"/>
  <c r="G123" i="12"/>
  <c r="G2640" i="12"/>
  <c r="M2640" i="12" s="1"/>
  <c r="U2640" i="12" s="1"/>
  <c r="M1795" i="12"/>
  <c r="U1795" i="12" s="1"/>
  <c r="G1794" i="12"/>
  <c r="L2925" i="12"/>
  <c r="T2925" i="12" s="1"/>
  <c r="F2924" i="12"/>
  <c r="L2924" i="12" s="1"/>
  <c r="T2924" i="12" s="1"/>
  <c r="F123" i="12"/>
  <c r="H309" i="12"/>
  <c r="G1506" i="12"/>
  <c r="M1506" i="12" s="1"/>
  <c r="U1506" i="12" s="1"/>
  <c r="M1518" i="12"/>
  <c r="U1518" i="12" s="1"/>
  <c r="M2990" i="12"/>
  <c r="U2990" i="12" s="1"/>
  <c r="G2989" i="12"/>
  <c r="M2989" i="12" s="1"/>
  <c r="U2989" i="12" s="1"/>
  <c r="M1894" i="12"/>
  <c r="U1894" i="12" s="1"/>
  <c r="G1888" i="12"/>
  <c r="M1888" i="12" s="1"/>
  <c r="U1888" i="12" s="1"/>
  <c r="N2324" i="12"/>
  <c r="V2324" i="12" s="1"/>
  <c r="H2323" i="12"/>
  <c r="N2323" i="12" s="1"/>
  <c r="V2323" i="12" s="1"/>
  <c r="N1894" i="12"/>
  <c r="V1894" i="12" s="1"/>
  <c r="H1888" i="12"/>
  <c r="N1888" i="12" s="1"/>
  <c r="V1888" i="12" s="1"/>
  <c r="M1090" i="12"/>
  <c r="U1090" i="12" s="1"/>
  <c r="G1089" i="12"/>
  <c r="M1089" i="12" s="1"/>
  <c r="U1089" i="12" s="1"/>
  <c r="N2271" i="12"/>
  <c r="V2271" i="12" s="1"/>
  <c r="H2270" i="12"/>
  <c r="N2270" i="12" s="1"/>
  <c r="V2270" i="12" s="1"/>
  <c r="F901" i="12"/>
  <c r="L901" i="12" s="1"/>
  <c r="T901" i="12" s="1"/>
  <c r="H2112" i="12"/>
  <c r="N2113" i="12"/>
  <c r="V2113" i="12" s="1"/>
  <c r="L1761" i="12"/>
  <c r="T1761" i="12" s="1"/>
  <c r="F1760" i="12"/>
  <c r="L1760" i="12" s="1"/>
  <c r="T1760" i="12" s="1"/>
  <c r="H2473" i="12"/>
  <c r="N2473" i="12" s="1"/>
  <c r="V2473" i="12" s="1"/>
  <c r="N2474" i="12"/>
  <c r="V2474" i="12" s="1"/>
  <c r="M1676" i="12"/>
  <c r="U1676" i="12" s="1"/>
  <c r="G1666" i="12"/>
  <c r="N1795" i="12"/>
  <c r="V1795" i="12" s="1"/>
  <c r="H1794" i="12"/>
  <c r="L1539" i="12"/>
  <c r="T1539" i="12" s="1"/>
  <c r="F1538" i="12"/>
  <c r="N2063" i="12"/>
  <c r="V2063" i="12" s="1"/>
  <c r="H2054" i="12"/>
  <c r="N2054" i="12" s="1"/>
  <c r="V2054" i="12" s="1"/>
  <c r="L1090" i="12"/>
  <c r="T1090" i="12" s="1"/>
  <c r="F1089" i="12"/>
  <c r="L1089" i="12" s="1"/>
  <c r="T1089" i="12" s="1"/>
  <c r="F461" i="12"/>
  <c r="L461" i="12" s="1"/>
  <c r="T461" i="12" s="1"/>
  <c r="L462" i="12"/>
  <c r="T462" i="12" s="1"/>
  <c r="H2127" i="12"/>
  <c r="N2127" i="12" s="1"/>
  <c r="V2127" i="12" s="1"/>
  <c r="N2128" i="12"/>
  <c r="V2128" i="12" s="1"/>
  <c r="F3112" i="12"/>
  <c r="L3112" i="12" s="1"/>
  <c r="T3112" i="12" s="1"/>
  <c r="L3113" i="12"/>
  <c r="T3113" i="12" s="1"/>
  <c r="F2299" i="12"/>
  <c r="L2299" i="12" s="1"/>
  <c r="T2299" i="12" s="1"/>
  <c r="L2300" i="12"/>
  <c r="T2300" i="12" s="1"/>
  <c r="M2407" i="12"/>
  <c r="U2407" i="12" s="1"/>
  <c r="G2371" i="12"/>
  <c r="L1894" i="12"/>
  <c r="T1894" i="12" s="1"/>
  <c r="F1888" i="12"/>
  <c r="L1888" i="12" s="1"/>
  <c r="T1888" i="12" s="1"/>
  <c r="F2035" i="12"/>
  <c r="L2035" i="12" s="1"/>
  <c r="T2035" i="12" s="1"/>
  <c r="L2036" i="12"/>
  <c r="T2036" i="12" s="1"/>
  <c r="H1395" i="12"/>
  <c r="N1395" i="12" s="1"/>
  <c r="V1395" i="12" s="1"/>
  <c r="G708" i="12"/>
  <c r="M709" i="12"/>
  <c r="U709" i="12" s="1"/>
  <c r="G2967" i="12"/>
  <c r="M2967" i="12" s="1"/>
  <c r="U2967" i="12" s="1"/>
  <c r="H804" i="12"/>
  <c r="N804" i="12" s="1"/>
  <c r="V804" i="12" s="1"/>
  <c r="G274" i="12"/>
  <c r="M274" i="12" s="1"/>
  <c r="U274" i="12" s="1"/>
  <c r="M275" i="12"/>
  <c r="U275" i="12" s="1"/>
  <c r="G2127" i="12"/>
  <c r="M2127" i="12" s="1"/>
  <c r="U2127" i="12" s="1"/>
  <c r="M2128" i="12"/>
  <c r="U2128" i="12" s="1"/>
  <c r="G2452" i="12"/>
  <c r="M2453" i="12"/>
  <c r="U2453" i="12" s="1"/>
  <c r="M2149" i="12"/>
  <c r="U2149" i="12" s="1"/>
  <c r="G2148" i="12"/>
  <c r="H1963" i="12"/>
  <c r="N1963" i="12" s="1"/>
  <c r="V1963" i="12" s="1"/>
  <c r="N1969" i="12"/>
  <c r="V1969" i="12" s="1"/>
  <c r="L199" i="12"/>
  <c r="T199" i="12" s="1"/>
  <c r="F186" i="12"/>
  <c r="L186" i="12" s="1"/>
  <c r="T186" i="12" s="1"/>
  <c r="H1923" i="12"/>
  <c r="N1924" i="12"/>
  <c r="V1924" i="12" s="1"/>
  <c r="L1991" i="12"/>
  <c r="T1991" i="12" s="1"/>
  <c r="F1990" i="12"/>
  <c r="N187" i="12"/>
  <c r="V187" i="12" s="1"/>
  <c r="H186" i="12"/>
  <c r="N186" i="12" s="1"/>
  <c r="V186" i="12" s="1"/>
  <c r="F2946" i="12"/>
  <c r="L2946" i="12" s="1"/>
  <c r="T2946" i="12" s="1"/>
  <c r="M17" i="12"/>
  <c r="U17" i="12" s="1"/>
  <c r="G16" i="12"/>
  <c r="H1506" i="12"/>
  <c r="N1506" i="12" s="1"/>
  <c r="V1506" i="12" s="1"/>
  <c r="H2452" i="12"/>
  <c r="N2453" i="12"/>
  <c r="V2453" i="12" s="1"/>
  <c r="N1761" i="12"/>
  <c r="V1761" i="12" s="1"/>
  <c r="H1760" i="12"/>
  <c r="N1760" i="12" s="1"/>
  <c r="V1760" i="12" s="1"/>
  <c r="N2149" i="12"/>
  <c r="V2149" i="12" s="1"/>
  <c r="H2148" i="12"/>
  <c r="H2441" i="12"/>
  <c r="N2441" i="12" s="1"/>
  <c r="V2441" i="12" s="1"/>
  <c r="N2442" i="12"/>
  <c r="V2442" i="12" s="1"/>
  <c r="F858" i="12"/>
  <c r="L858" i="12" s="1"/>
  <c r="T858" i="12" s="1"/>
  <c r="L859" i="12"/>
  <c r="T859" i="12" s="1"/>
  <c r="L1127" i="12"/>
  <c r="T1127" i="12" s="1"/>
  <c r="F1126" i="12"/>
  <c r="H3070" i="12"/>
  <c r="N3070" i="12" s="1"/>
  <c r="V3070" i="12" s="1"/>
  <c r="N3094" i="12"/>
  <c r="V3094" i="12" s="1"/>
  <c r="F378" i="12"/>
  <c r="L378" i="12" s="1"/>
  <c r="T378" i="12" s="1"/>
  <c r="F1395" i="12"/>
  <c r="L1395" i="12" s="1"/>
  <c r="T1395" i="12" s="1"/>
  <c r="CD1264" i="12"/>
  <c r="CD1263" i="12" s="1"/>
  <c r="CC167" i="12" l="1"/>
  <c r="CC1679" i="12"/>
  <c r="CB1058" i="12"/>
  <c r="CB769" i="12"/>
  <c r="CC348" i="12"/>
  <c r="CC1422" i="12"/>
  <c r="CC952" i="12"/>
  <c r="CC745" i="12"/>
  <c r="CA386" i="12"/>
  <c r="CA3047" i="12"/>
  <c r="CC941" i="12"/>
  <c r="CC665" i="12"/>
  <c r="CB333" i="12"/>
  <c r="CB415" i="12"/>
  <c r="CA1031" i="12"/>
  <c r="CA907" i="12"/>
  <c r="CA592" i="12"/>
  <c r="CC286" i="12"/>
  <c r="CA2810" i="12"/>
  <c r="CA952" i="12"/>
  <c r="CA2123" i="12"/>
  <c r="CC1049" i="12"/>
  <c r="CC862" i="12"/>
  <c r="CB507" i="12"/>
  <c r="CA414" i="12"/>
  <c r="CB978" i="12"/>
  <c r="CB745" i="12"/>
  <c r="CA388" i="12"/>
  <c r="CC91" i="12"/>
  <c r="CA1077" i="12"/>
  <c r="CA673" i="12"/>
  <c r="CA333" i="12"/>
  <c r="CC2808" i="12"/>
  <c r="CA1079" i="12"/>
  <c r="CA864" i="12"/>
  <c r="CB625" i="12"/>
  <c r="CB286" i="12"/>
  <c r="CB1667" i="12"/>
  <c r="CC1047" i="12"/>
  <c r="CA747" i="12"/>
  <c r="CC3025" i="12"/>
  <c r="CC1033" i="12"/>
  <c r="CA688" i="12"/>
  <c r="CA372" i="12"/>
  <c r="CA83" i="12"/>
  <c r="CB980" i="12"/>
  <c r="CB747" i="12"/>
  <c r="CB321" i="12"/>
  <c r="CC2125" i="12"/>
  <c r="CC1075" i="12"/>
  <c r="CC688" i="12"/>
  <c r="CC372" i="12"/>
  <c r="CC2710" i="12"/>
  <c r="CC1031" i="12"/>
  <c r="CB773" i="12"/>
  <c r="CA665" i="12"/>
  <c r="CA335" i="12"/>
  <c r="CB1635" i="12"/>
  <c r="CC939" i="12"/>
  <c r="CA686" i="12"/>
  <c r="CC415" i="12"/>
  <c r="CA1049" i="12"/>
  <c r="CA745" i="12"/>
  <c r="CA319" i="12"/>
  <c r="CB1633" i="12"/>
  <c r="CA980" i="12"/>
  <c r="CC773" i="12"/>
  <c r="CB370" i="12"/>
  <c r="CB2125" i="12"/>
  <c r="CA931" i="12"/>
  <c r="CC673" i="12"/>
  <c r="CB388" i="12"/>
  <c r="CB405" i="12"/>
  <c r="CC980" i="12"/>
  <c r="CC876" i="12"/>
  <c r="CC596" i="12"/>
  <c r="CB348" i="12"/>
  <c r="CA2808" i="12"/>
  <c r="CA949" i="12"/>
  <c r="CB581" i="12"/>
  <c r="CC118" i="12"/>
  <c r="CC1413" i="12"/>
  <c r="CC949" i="12"/>
  <c r="CB667" i="12"/>
  <c r="CB167" i="12"/>
  <c r="CB1413" i="12"/>
  <c r="CB907" i="12"/>
  <c r="CA667" i="12"/>
  <c r="CC333" i="12"/>
  <c r="CA1413" i="12"/>
  <c r="CB939" i="12"/>
  <c r="CC581" i="12"/>
  <c r="CB284" i="12"/>
  <c r="CA2710" i="12"/>
  <c r="CB1272" i="12"/>
  <c r="CB876" i="12"/>
  <c r="CC398" i="12"/>
  <c r="CB91" i="12"/>
  <c r="CB1628" i="12"/>
  <c r="CB313" i="12"/>
  <c r="CB1679" i="12"/>
  <c r="CB949" i="12"/>
  <c r="CB688" i="12"/>
  <c r="CB372" i="12"/>
  <c r="CA2125" i="12"/>
  <c r="CC955" i="12"/>
  <c r="CC625" i="12"/>
  <c r="CC321" i="12"/>
  <c r="CA30" i="12"/>
  <c r="CB941" i="12"/>
  <c r="CC667" i="12"/>
  <c r="CA284" i="12"/>
  <c r="CC1635" i="12"/>
  <c r="CA1033" i="12"/>
  <c r="CC917" i="12"/>
  <c r="CB598" i="12"/>
  <c r="CC97" i="12"/>
  <c r="CB1411" i="12"/>
  <c r="CA941" i="12"/>
  <c r="CC319" i="12"/>
  <c r="CB2810" i="12"/>
  <c r="CB952" i="12"/>
  <c r="CC598" i="12"/>
  <c r="CB319" i="12"/>
  <c r="CC2123" i="12"/>
  <c r="CA978" i="12"/>
  <c r="CB665" i="12"/>
  <c r="CC278" i="12"/>
  <c r="CA1386" i="12"/>
  <c r="CB931" i="12"/>
  <c r="CB686" i="12"/>
  <c r="CA321" i="12"/>
  <c r="CA1633" i="12"/>
  <c r="CC1270" i="12"/>
  <c r="CC907" i="12"/>
  <c r="CB627" i="12"/>
  <c r="CC280" i="12"/>
  <c r="CA1300" i="12"/>
  <c r="CA572" i="12"/>
  <c r="CA120" i="12"/>
  <c r="CB3025" i="12"/>
  <c r="CB955" i="12"/>
  <c r="CC627" i="12"/>
  <c r="CA91" i="12"/>
  <c r="CA1628" i="12"/>
  <c r="CA955" i="12"/>
  <c r="CC671" i="12"/>
  <c r="CC315" i="12"/>
  <c r="CB1284" i="12"/>
  <c r="CA917" i="12"/>
  <c r="CB671" i="12"/>
  <c r="CA346" i="12"/>
  <c r="CB2710" i="12"/>
  <c r="CB1077" i="12"/>
  <c r="CB874" i="12"/>
  <c r="CB592" i="12"/>
  <c r="CA313" i="12"/>
  <c r="CB1422" i="12"/>
  <c r="CA876" i="12"/>
  <c r="CA574" i="12"/>
  <c r="CB81" i="12"/>
  <c r="CC1284" i="12"/>
  <c r="CA915" i="12"/>
  <c r="CB568" i="12"/>
  <c r="CC120" i="12"/>
  <c r="CB1270" i="12"/>
  <c r="CC864" i="12"/>
  <c r="CC574" i="12"/>
  <c r="CA118" i="12"/>
  <c r="CC1386" i="12"/>
  <c r="CA874" i="12"/>
  <c r="CB395" i="12"/>
  <c r="CC81" i="12"/>
  <c r="CB30" i="12"/>
  <c r="CA1270" i="12"/>
  <c r="CB827" i="12"/>
  <c r="CC346" i="12"/>
  <c r="CA29" i="12"/>
  <c r="CC592" i="12"/>
  <c r="CA286" i="12"/>
  <c r="CA1411" i="12"/>
  <c r="CA905" i="12"/>
  <c r="CA627" i="12"/>
  <c r="CB280" i="12"/>
  <c r="CA1635" i="12"/>
  <c r="CC929" i="12"/>
  <c r="CB574" i="12"/>
  <c r="CA280" i="12"/>
  <c r="CA1422" i="12"/>
  <c r="CA939" i="12"/>
  <c r="CA596" i="12"/>
  <c r="CB94" i="12"/>
  <c r="CC3047" i="12"/>
  <c r="CB1294" i="12"/>
  <c r="CB915" i="12"/>
  <c r="CC568" i="12"/>
  <c r="CA415" i="12"/>
  <c r="CB862" i="12"/>
  <c r="CB572" i="12"/>
  <c r="CB315" i="12"/>
  <c r="CC1628" i="12"/>
  <c r="CC915" i="12"/>
  <c r="CA393" i="12"/>
  <c r="CB29" i="12"/>
  <c r="CC1667" i="12"/>
  <c r="CC931" i="12"/>
  <c r="CC590" i="12"/>
  <c r="CC30" i="12"/>
  <c r="CB1300" i="12"/>
  <c r="CA929" i="12"/>
  <c r="CA625" i="12"/>
  <c r="CB278" i="12"/>
  <c r="CC2810" i="12"/>
  <c r="CC1077" i="12"/>
  <c r="CB905" i="12"/>
  <c r="CA581" i="12"/>
  <c r="CB97" i="12"/>
  <c r="CB864" i="12"/>
  <c r="CC566" i="12"/>
  <c r="CC94" i="12"/>
  <c r="CC1633" i="12"/>
  <c r="CB929" i="12"/>
  <c r="CC507" i="12"/>
  <c r="CC83" i="12"/>
  <c r="CA1294" i="12"/>
  <c r="CB917" i="12"/>
  <c r="CA598" i="12"/>
  <c r="CA94" i="12"/>
  <c r="CC1272" i="12"/>
  <c r="CA870" i="12"/>
  <c r="CA590" i="12"/>
  <c r="CC284" i="12"/>
  <c r="CC29" i="12"/>
  <c r="CA1075" i="12"/>
  <c r="CB825" i="12"/>
  <c r="CA507" i="12"/>
  <c r="CB120" i="12"/>
  <c r="CB2123" i="12"/>
  <c r="CC1060" i="12"/>
  <c r="CC870" i="12"/>
  <c r="CA395" i="12"/>
  <c r="CB3047" i="12"/>
  <c r="CC978" i="12"/>
  <c r="CA769" i="12"/>
  <c r="CA566" i="12"/>
  <c r="CA81" i="12"/>
  <c r="CB1049" i="12"/>
  <c r="CA671" i="12"/>
  <c r="CC335" i="12"/>
  <c r="CA97" i="12"/>
  <c r="CB1079" i="12"/>
  <c r="CA825" i="12"/>
  <c r="CB596" i="12"/>
  <c r="CA315" i="12"/>
  <c r="CC406" i="12"/>
  <c r="CB1033" i="12"/>
  <c r="CC686" i="12"/>
  <c r="CA1058" i="12"/>
  <c r="CA868" i="12"/>
  <c r="CB590" i="12"/>
  <c r="CB118" i="12"/>
  <c r="CC1079" i="12"/>
  <c r="CC747" i="12"/>
  <c r="CB393" i="12"/>
  <c r="CA278" i="12"/>
  <c r="CC1294" i="12"/>
  <c r="CC868" i="12"/>
  <c r="CB335" i="12"/>
  <c r="CC414" i="12"/>
  <c r="CC1411" i="12"/>
  <c r="CC905" i="12"/>
  <c r="CB566" i="12"/>
  <c r="CC313" i="12"/>
  <c r="CA3025" i="12"/>
  <c r="CA1272" i="12"/>
  <c r="CB868" i="12"/>
  <c r="CC388" i="12"/>
  <c r="CA1047" i="12"/>
  <c r="CC827" i="12"/>
  <c r="CA568" i="12"/>
  <c r="CA167" i="12"/>
  <c r="CA1284" i="12"/>
  <c r="CC769" i="12"/>
  <c r="CC386" i="12"/>
  <c r="CC405" i="12"/>
  <c r="CB1386" i="12"/>
  <c r="CA893" i="12"/>
  <c r="CB386" i="12"/>
  <c r="CA406" i="12"/>
  <c r="CB1075" i="12"/>
  <c r="CC874" i="12"/>
  <c r="CC572" i="12"/>
  <c r="CB346" i="12"/>
  <c r="CB2808" i="12"/>
  <c r="CB1047" i="12"/>
  <c r="CC825" i="12"/>
  <c r="CA398" i="12"/>
  <c r="CC1058" i="12"/>
  <c r="CA862" i="12"/>
  <c r="CC370" i="12"/>
  <c r="CB414" i="12"/>
  <c r="CC1300" i="12"/>
  <c r="CA827" i="12"/>
  <c r="CB398" i="12"/>
  <c r="CB406" i="12"/>
  <c r="CB1060" i="12"/>
  <c r="CB870" i="12"/>
  <c r="CC393" i="12"/>
  <c r="CB83" i="12"/>
  <c r="CA1060" i="12"/>
  <c r="CA773" i="12"/>
  <c r="CC395" i="12"/>
  <c r="CA370" i="12"/>
  <c r="CA405" i="12"/>
  <c r="CB1031" i="12"/>
  <c r="CB673" i="12"/>
  <c r="CA348" i="12"/>
  <c r="BP2789" i="12"/>
  <c r="BV2789" i="12" s="1"/>
  <c r="BO1463" i="12"/>
  <c r="BU1463" i="12" s="1"/>
  <c r="BQ1531" i="12"/>
  <c r="BW1531" i="12" s="1"/>
  <c r="BO72" i="12"/>
  <c r="BU72" i="12" s="1"/>
  <c r="BP3092" i="12"/>
  <c r="BV3092" i="12" s="1"/>
  <c r="BO2717" i="12"/>
  <c r="BU2717" i="12" s="1"/>
  <c r="BO1514" i="12"/>
  <c r="BU1514" i="12" s="1"/>
  <c r="BP1920" i="12"/>
  <c r="BV1920" i="12" s="1"/>
  <c r="BQ2049" i="12"/>
  <c r="BW2049" i="12" s="1"/>
  <c r="BP2416" i="12"/>
  <c r="BV2416" i="12" s="1"/>
  <c r="BP1228" i="12"/>
  <c r="BV1228" i="12" s="1"/>
  <c r="BP164" i="12"/>
  <c r="BV164" i="12" s="1"/>
  <c r="BP2422" i="12"/>
  <c r="BV2422" i="12" s="1"/>
  <c r="BP1086" i="12"/>
  <c r="BV1086" i="12" s="1"/>
  <c r="BQ165" i="12"/>
  <c r="BW165" i="12" s="1"/>
  <c r="BP113" i="12"/>
  <c r="BV113" i="12" s="1"/>
  <c r="BP2903" i="12"/>
  <c r="BV2903" i="12" s="1"/>
  <c r="BQ2019" i="12"/>
  <c r="BW2019" i="12" s="1"/>
  <c r="BO2120" i="12"/>
  <c r="BU2120" i="12" s="1"/>
  <c r="BP2278" i="12"/>
  <c r="BV2278" i="12" s="1"/>
  <c r="BQ2679" i="12"/>
  <c r="BW2679" i="12" s="1"/>
  <c r="BP1355" i="12"/>
  <c r="BV1355" i="12" s="1"/>
  <c r="BQ880" i="12"/>
  <c r="BW880" i="12" s="1"/>
  <c r="BQ2698" i="12"/>
  <c r="BW2698" i="12" s="1"/>
  <c r="BQ1596" i="12"/>
  <c r="BW1596" i="12" s="1"/>
  <c r="BQ443" i="12"/>
  <c r="BW443" i="12" s="1"/>
  <c r="BO1027" i="12"/>
  <c r="BU1027" i="12" s="1"/>
  <c r="BO557" i="12"/>
  <c r="BU557" i="12" s="1"/>
  <c r="BQ2156" i="12"/>
  <c r="BW2156" i="12" s="1"/>
  <c r="BQ1179" i="12"/>
  <c r="BW1179" i="12" s="1"/>
  <c r="BO849" i="12"/>
  <c r="BU849" i="12" s="1"/>
  <c r="BO164" i="12"/>
  <c r="BU164" i="12" s="1"/>
  <c r="BP2675" i="12"/>
  <c r="BV2675" i="12" s="1"/>
  <c r="BO502" i="12"/>
  <c r="BU502" i="12" s="1"/>
  <c r="BO299" i="12"/>
  <c r="BU299" i="12" s="1"/>
  <c r="BQ495" i="12"/>
  <c r="BW495" i="12" s="1"/>
  <c r="BO2864" i="12"/>
  <c r="BU2864" i="12" s="1"/>
  <c r="BO2378" i="12"/>
  <c r="BU2378" i="12" s="1"/>
  <c r="BQ2660" i="12"/>
  <c r="BW2660" i="12" s="1"/>
  <c r="BQ2814" i="12"/>
  <c r="BW2814" i="12" s="1"/>
  <c r="BP1461" i="12"/>
  <c r="BV1461" i="12" s="1"/>
  <c r="BP985" i="12"/>
  <c r="BV985" i="12" s="1"/>
  <c r="BO19" i="12"/>
  <c r="BU19" i="12" s="1"/>
  <c r="BO2060" i="12"/>
  <c r="BU2060" i="12" s="1"/>
  <c r="BO991" i="12"/>
  <c r="BU991" i="12" s="1"/>
  <c r="BP2060" i="12"/>
  <c r="BV2060" i="12" s="1"/>
  <c r="BP1624" i="12"/>
  <c r="BV1624" i="12" s="1"/>
  <c r="BO1706" i="12"/>
  <c r="BU1706" i="12" s="1"/>
  <c r="BP789" i="12"/>
  <c r="BV789" i="12" s="1"/>
  <c r="BO1726" i="12"/>
  <c r="BU1726" i="12" s="1"/>
  <c r="BQ1702" i="12"/>
  <c r="BW1702" i="12" s="1"/>
  <c r="BQ87" i="12"/>
  <c r="BW87" i="12" s="1"/>
  <c r="BQ738" i="12"/>
  <c r="BW738" i="12" s="1"/>
  <c r="BP1331" i="12"/>
  <c r="BV1331" i="12" s="1"/>
  <c r="BQ1936" i="12"/>
  <c r="BW1936" i="12" s="1"/>
  <c r="BO1869" i="12"/>
  <c r="BU1869" i="12" s="1"/>
  <c r="BO2380" i="12"/>
  <c r="BU2380" i="12" s="1"/>
  <c r="BP2656" i="12"/>
  <c r="BV2656" i="12" s="1"/>
  <c r="BQ2011" i="12"/>
  <c r="BW2011" i="12" s="1"/>
  <c r="BO817" i="12"/>
  <c r="BU817" i="12" s="1"/>
  <c r="BQ1833" i="12"/>
  <c r="BW1833" i="12" s="1"/>
  <c r="BQ1773" i="12"/>
  <c r="BW1773" i="12" s="1"/>
  <c r="BQ2082" i="12"/>
  <c r="BW2082" i="12" s="1"/>
  <c r="BO2982" i="12"/>
  <c r="BU2982" i="12" s="1"/>
  <c r="BO2455" i="12"/>
  <c r="BU2455" i="12" s="1"/>
  <c r="BQ2028" i="12"/>
  <c r="BW2028" i="12" s="1"/>
  <c r="BQ887" i="12"/>
  <c r="BW887" i="12" s="1"/>
  <c r="BP2058" i="12"/>
  <c r="BV2058" i="12" s="1"/>
  <c r="BP1927" i="12"/>
  <c r="BV1927" i="12" s="1"/>
  <c r="BP202" i="12"/>
  <c r="BV202" i="12" s="1"/>
  <c r="BQ1116" i="12"/>
  <c r="BW1116" i="12" s="1"/>
  <c r="BP1560" i="12"/>
  <c r="BV1560" i="12" s="1"/>
  <c r="BP2049" i="12"/>
  <c r="BV2049" i="12" s="1"/>
  <c r="BQ814" i="12"/>
  <c r="BW814" i="12" s="1"/>
  <c r="BQ445" i="12"/>
  <c r="BW445" i="12" s="1"/>
  <c r="BQ2891" i="12"/>
  <c r="BW2891" i="12" s="1"/>
  <c r="BO2679" i="12"/>
  <c r="BU2679" i="12" s="1"/>
  <c r="BQ1028" i="12"/>
  <c r="BW1028" i="12" s="1"/>
  <c r="BQ2410" i="12"/>
  <c r="BW2410" i="12" s="1"/>
  <c r="BO1123" i="12"/>
  <c r="BU1123" i="12" s="1"/>
  <c r="BP606" i="12"/>
  <c r="BV606" i="12" s="1"/>
  <c r="BO1393" i="12"/>
  <c r="BU1393" i="12" s="1"/>
  <c r="BQ1355" i="12"/>
  <c r="BW1355" i="12" s="1"/>
  <c r="BP2983" i="12"/>
  <c r="BV2983" i="12" s="1"/>
  <c r="BP2993" i="12"/>
  <c r="BV2993" i="12" s="1"/>
  <c r="BQ2962" i="12"/>
  <c r="BW2962" i="12" s="1"/>
  <c r="BQ1726" i="12"/>
  <c r="BW1726" i="12" s="1"/>
  <c r="BP2051" i="12"/>
  <c r="BV2051" i="12" s="1"/>
  <c r="BO2941" i="12"/>
  <c r="BU2941" i="12" s="1"/>
  <c r="BP1892" i="12"/>
  <c r="BV1892" i="12" s="1"/>
  <c r="BP814" i="12"/>
  <c r="BV814" i="12" s="1"/>
  <c r="BP2133" i="12"/>
  <c r="BV2133" i="12" s="1"/>
  <c r="BP1087" i="12"/>
  <c r="BV1087" i="12" s="1"/>
  <c r="BP2467" i="12"/>
  <c r="BV2467" i="12" s="1"/>
  <c r="BQ1444" i="12"/>
  <c r="BW1444" i="12" s="1"/>
  <c r="BQ3097" i="12"/>
  <c r="BW3097" i="12" s="1"/>
  <c r="BP3065" i="12"/>
  <c r="BV3065" i="12" s="1"/>
  <c r="BO3122" i="12"/>
  <c r="BU3122" i="12" s="1"/>
  <c r="BP1836" i="12"/>
  <c r="BV1836" i="12" s="1"/>
  <c r="BQ2422" i="12"/>
  <c r="BW2422" i="12" s="1"/>
  <c r="BO3055" i="12"/>
  <c r="BU3055" i="12" s="1"/>
  <c r="BO1998" i="12"/>
  <c r="BU1998" i="12" s="1"/>
  <c r="BO962" i="12"/>
  <c r="BU962" i="12" s="1"/>
  <c r="BQ2455" i="12"/>
  <c r="BW2455" i="12" s="1"/>
  <c r="BQ78" i="12"/>
  <c r="BW78" i="12" s="1"/>
  <c r="BP2714" i="12"/>
  <c r="BV2714" i="12" s="1"/>
  <c r="BO1605" i="12"/>
  <c r="BU1605" i="12" s="1"/>
  <c r="BQ1865" i="12"/>
  <c r="BW1865" i="12" s="1"/>
  <c r="BP184" i="12"/>
  <c r="BV184" i="12" s="1"/>
  <c r="BQ1070" i="12"/>
  <c r="BW1070" i="12" s="1"/>
  <c r="BQ1521" i="12"/>
  <c r="BW1521" i="12" s="1"/>
  <c r="BP2033" i="12"/>
  <c r="BV2033" i="12" s="1"/>
  <c r="BO2748" i="12"/>
  <c r="BU2748" i="12" s="1"/>
  <c r="BP450" i="12"/>
  <c r="BV450" i="12" s="1"/>
  <c r="BQ2074" i="12"/>
  <c r="BW2074" i="12" s="1"/>
  <c r="BO1104" i="12"/>
  <c r="BU1104" i="12" s="1"/>
  <c r="BP2785" i="12"/>
  <c r="BV2785" i="12" s="1"/>
  <c r="BQ459" i="12"/>
  <c r="BW459" i="12" s="1"/>
  <c r="BO2796" i="12"/>
  <c r="BU2796" i="12" s="1"/>
  <c r="BQ1730" i="12"/>
  <c r="BW1730" i="12" s="1"/>
  <c r="BQ2027" i="12"/>
  <c r="BW2027" i="12" s="1"/>
  <c r="BP2842" i="12"/>
  <c r="BV2842" i="12" s="1"/>
  <c r="BP2383" i="12"/>
  <c r="BV2383" i="12" s="1"/>
  <c r="BP1987" i="12"/>
  <c r="BV1987" i="12" s="1"/>
  <c r="BO881" i="12"/>
  <c r="BU881" i="12" s="1"/>
  <c r="BO2019" i="12"/>
  <c r="BU2019" i="12" s="1"/>
  <c r="BP1878" i="12"/>
  <c r="BV1878" i="12" s="1"/>
  <c r="BQ190" i="12"/>
  <c r="BW190" i="12" s="1"/>
  <c r="BQ1084" i="12"/>
  <c r="BW1084" i="12" s="1"/>
  <c r="BO1535" i="12"/>
  <c r="BU1535" i="12" s="1"/>
  <c r="BQ2039" i="12"/>
  <c r="BW2039" i="12" s="1"/>
  <c r="BO808" i="12"/>
  <c r="BU808" i="12" s="1"/>
  <c r="BO3118" i="12"/>
  <c r="BU3118" i="12" s="1"/>
  <c r="BQ2866" i="12"/>
  <c r="BW2866" i="12" s="1"/>
  <c r="BQ2477" i="12"/>
  <c r="BW2477" i="12" s="1"/>
  <c r="BQ1005" i="12"/>
  <c r="BW1005" i="12" s="1"/>
  <c r="BP2364" i="12"/>
  <c r="BV2364" i="12" s="1"/>
  <c r="BP2083" i="12"/>
  <c r="BV2083" i="12" s="1"/>
  <c r="BP431" i="12"/>
  <c r="BV431" i="12" s="1"/>
  <c r="BO1339" i="12"/>
  <c r="BU1339" i="12" s="1"/>
  <c r="BQ1689" i="12"/>
  <c r="BW1689" i="12" s="1"/>
  <c r="BP2145" i="12"/>
  <c r="BV2145" i="12" s="1"/>
  <c r="BP497" i="12"/>
  <c r="BV497" i="12" s="1"/>
  <c r="BO755" i="12"/>
  <c r="BU755" i="12" s="1"/>
  <c r="BP2268" i="12"/>
  <c r="BV2268" i="12" s="1"/>
  <c r="BP1248" i="12"/>
  <c r="BV1248" i="12" s="1"/>
  <c r="BQ127" i="12"/>
  <c r="BW127" i="12" s="1"/>
  <c r="BQ77" i="12"/>
  <c r="BW77" i="12" s="1"/>
  <c r="BQ2932" i="12"/>
  <c r="BW2932" i="12" s="1"/>
  <c r="BO1881" i="12"/>
  <c r="BU1881" i="12" s="1"/>
  <c r="BP799" i="12"/>
  <c r="BV799" i="12" s="1"/>
  <c r="BO2713" i="12"/>
  <c r="BU2713" i="12" s="1"/>
  <c r="BO1166" i="12"/>
  <c r="BU1166" i="12" s="1"/>
  <c r="BP1480" i="12"/>
  <c r="BV1480" i="12" s="1"/>
  <c r="BO2775" i="12"/>
  <c r="BU2775" i="12" s="1"/>
  <c r="BQ2889" i="12"/>
  <c r="BW2889" i="12" s="1"/>
  <c r="BQ2398" i="12"/>
  <c r="BW2398" i="12" s="1"/>
  <c r="BP989" i="12"/>
  <c r="BV989" i="12" s="1"/>
  <c r="BP1753" i="12"/>
  <c r="BV1753" i="12" s="1"/>
  <c r="BO1920" i="12"/>
  <c r="BU1920" i="12" s="1"/>
  <c r="BP2327" i="12"/>
  <c r="BV2327" i="12" s="1"/>
  <c r="BO1084" i="12"/>
  <c r="BU1084" i="12" s="1"/>
  <c r="BO2961" i="12"/>
  <c r="BU2961" i="12" s="1"/>
  <c r="BP1829" i="12"/>
  <c r="BV1829" i="12" s="1"/>
  <c r="BQ682" i="12"/>
  <c r="BW682" i="12" s="1"/>
  <c r="BP838" i="12"/>
  <c r="BV838" i="12" s="1"/>
  <c r="BP132" i="12"/>
  <c r="BV132" i="12" s="1"/>
  <c r="BP2659" i="12"/>
  <c r="BV2659" i="12" s="1"/>
  <c r="BQ606" i="12"/>
  <c r="BW606" i="12" s="1"/>
  <c r="BP376" i="12"/>
  <c r="BV376" i="12" s="1"/>
  <c r="BQ808" i="12"/>
  <c r="BW808" i="12" s="1"/>
  <c r="BP1025" i="12"/>
  <c r="BV1025" i="12" s="1"/>
  <c r="BP2471" i="12"/>
  <c r="BV2471" i="12" s="1"/>
  <c r="BQ2729" i="12"/>
  <c r="BW2729" i="12" s="1"/>
  <c r="BQ2852" i="12"/>
  <c r="BW2852" i="12" s="1"/>
  <c r="BO1575" i="12"/>
  <c r="BU1575" i="12" s="1"/>
  <c r="BQ19" i="12"/>
  <c r="BW19" i="12" s="1"/>
  <c r="BO945" i="12"/>
  <c r="BU945" i="12" s="1"/>
  <c r="BQ2664" i="12"/>
  <c r="BW2664" i="12" s="1"/>
  <c r="BP881" i="12"/>
  <c r="BV881" i="12" s="1"/>
  <c r="BO443" i="12"/>
  <c r="BU443" i="12" s="1"/>
  <c r="BP1018" i="12"/>
  <c r="BV1018" i="12" s="1"/>
  <c r="BQ1104" i="12"/>
  <c r="BW1104" i="12" s="1"/>
  <c r="BO1017" i="12"/>
  <c r="BU1017" i="12" s="1"/>
  <c r="BP1662" i="12"/>
  <c r="BV1662" i="12" s="1"/>
  <c r="BP2891" i="12"/>
  <c r="BV2891" i="12" s="1"/>
  <c r="BQ884" i="12"/>
  <c r="BW884" i="12" s="1"/>
  <c r="BP515" i="12"/>
  <c r="BV515" i="12" s="1"/>
  <c r="BQ1200" i="12"/>
  <c r="BW1200" i="12" s="1"/>
  <c r="BP1200" i="12"/>
  <c r="BV1200" i="12" s="1"/>
  <c r="BO2814" i="12"/>
  <c r="BU2814" i="12" s="1"/>
  <c r="BO2899" i="12"/>
  <c r="BU2899" i="12" s="1"/>
  <c r="BP2959" i="12"/>
  <c r="BV2959" i="12" s="1"/>
  <c r="BO1718" i="12"/>
  <c r="BU1718" i="12" s="1"/>
  <c r="BP298" i="12"/>
  <c r="BV298" i="12" s="1"/>
  <c r="BQ2979" i="12"/>
  <c r="BW2979" i="12" s="1"/>
  <c r="BQ2961" i="12"/>
  <c r="BW2961" i="12" s="1"/>
  <c r="BP1252" i="12"/>
  <c r="BV1252" i="12" s="1"/>
  <c r="BQ693" i="12"/>
  <c r="BW693" i="12" s="1"/>
  <c r="BQ1496" i="12"/>
  <c r="BW1496" i="12" s="1"/>
  <c r="BQ197" i="12"/>
  <c r="BW197" i="12" s="1"/>
  <c r="BQ153" i="12"/>
  <c r="BW153" i="12" s="1"/>
  <c r="BQ2998" i="12"/>
  <c r="BW2998" i="12" s="1"/>
  <c r="BO2228" i="12"/>
  <c r="BU2228" i="12" s="1"/>
  <c r="BO2187" i="12"/>
  <c r="BU2187" i="12" s="1"/>
  <c r="BQ2354" i="12"/>
  <c r="BW2354" i="12" s="1"/>
  <c r="BQ2665" i="12"/>
  <c r="BW2665" i="12" s="1"/>
  <c r="BP1335" i="12"/>
  <c r="BV1335" i="12" s="1"/>
  <c r="BP846" i="12"/>
  <c r="BV846" i="12" s="1"/>
  <c r="BO2689" i="12"/>
  <c r="BU2689" i="12" s="1"/>
  <c r="BO1584" i="12"/>
  <c r="BU1584" i="12" s="1"/>
  <c r="BO431" i="12"/>
  <c r="BU431" i="12" s="1"/>
  <c r="BP1014" i="12"/>
  <c r="BV1014" i="12" s="1"/>
  <c r="BP543" i="12"/>
  <c r="BV543" i="12" s="1"/>
  <c r="BO2145" i="12"/>
  <c r="BU2145" i="12" s="1"/>
  <c r="BQ1096" i="12"/>
  <c r="BW1096" i="12" s="1"/>
  <c r="BQ2303" i="12"/>
  <c r="BW2303" i="12" s="1"/>
  <c r="BP2435" i="12"/>
  <c r="BV2435" i="12" s="1"/>
  <c r="BO2779" i="12"/>
  <c r="BU2779" i="12" s="1"/>
  <c r="BQ1485" i="12"/>
  <c r="BW1485" i="12" s="1"/>
  <c r="BP1092" i="12"/>
  <c r="BV1092" i="12" s="1"/>
  <c r="BO2783" i="12"/>
  <c r="BU2783" i="12" s="1"/>
  <c r="BQ1710" i="12"/>
  <c r="BW1710" i="12" s="1"/>
  <c r="BO543" i="12"/>
  <c r="BU543" i="12" s="1"/>
  <c r="BP1463" i="12"/>
  <c r="BV1463" i="12" s="1"/>
  <c r="BP759" i="12"/>
  <c r="BV759" i="12" s="1"/>
  <c r="BQ2274" i="12"/>
  <c r="BW2274" i="12" s="1"/>
  <c r="BQ1252" i="12"/>
  <c r="BW1252" i="12" s="1"/>
  <c r="BP1160" i="12"/>
  <c r="BV1160" i="12" s="1"/>
  <c r="BO2786" i="12"/>
  <c r="BU2786" i="12" s="1"/>
  <c r="BQ2867" i="12"/>
  <c r="BW2867" i="12" s="1"/>
  <c r="BO2937" i="12"/>
  <c r="BU2937" i="12" s="1"/>
  <c r="BP1605" i="12"/>
  <c r="BV1605" i="12" s="1"/>
  <c r="BP1531" i="12"/>
  <c r="BV1531" i="12" s="1"/>
  <c r="BO2867" i="12"/>
  <c r="BU2867" i="12" s="1"/>
  <c r="BP1798" i="12"/>
  <c r="BV1798" i="12" s="1"/>
  <c r="BO726" i="12"/>
  <c r="BU726" i="12" s="1"/>
  <c r="BP1869" i="12"/>
  <c r="BV1869" i="12" s="1"/>
  <c r="BO959" i="12"/>
  <c r="BU959" i="12" s="1"/>
  <c r="BP2378" i="12"/>
  <c r="BV2378" i="12" s="1"/>
  <c r="BQ1399" i="12"/>
  <c r="BW1399" i="12" s="1"/>
  <c r="BQ988" i="12"/>
  <c r="BW988" i="12" s="1"/>
  <c r="BQ1166" i="12"/>
  <c r="BW1166" i="12" s="1"/>
  <c r="BO2842" i="12"/>
  <c r="BU2842" i="12" s="1"/>
  <c r="BQ855" i="12"/>
  <c r="BW855" i="12" s="1"/>
  <c r="BP495" i="12"/>
  <c r="BV495" i="12" s="1"/>
  <c r="BP1179" i="12"/>
  <c r="BV1179" i="12" s="1"/>
  <c r="BO1179" i="12"/>
  <c r="BU1179" i="12" s="1"/>
  <c r="BQ2793" i="12"/>
  <c r="BW2793" i="12" s="1"/>
  <c r="BO2885" i="12"/>
  <c r="BU2885" i="12" s="1"/>
  <c r="BP2941" i="12"/>
  <c r="BV2941" i="12" s="1"/>
  <c r="BP1702" i="12"/>
  <c r="BV1702" i="12" s="1"/>
  <c r="BQ196" i="12"/>
  <c r="BW196" i="12" s="1"/>
  <c r="BQ2785" i="12"/>
  <c r="BW2785" i="12" s="1"/>
  <c r="BQ2894" i="12"/>
  <c r="BW2894" i="12" s="1"/>
  <c r="BQ1183" i="12"/>
  <c r="BW1183" i="12" s="1"/>
  <c r="BP656" i="12"/>
  <c r="BV656" i="12" s="1"/>
  <c r="BQ1456" i="12"/>
  <c r="BW1456" i="12" s="1"/>
  <c r="BO1399" i="12"/>
  <c r="BU1399" i="12" s="1"/>
  <c r="BP3005" i="12"/>
  <c r="BV3005" i="12" s="1"/>
  <c r="BP3008" i="12"/>
  <c r="BV3008" i="12" s="1"/>
  <c r="BP3077" i="12"/>
  <c r="BV3077" i="12" s="1"/>
  <c r="BQ1798" i="12"/>
  <c r="BW1798" i="12" s="1"/>
  <c r="BQ2380" i="12"/>
  <c r="BW2380" i="12" s="1"/>
  <c r="BP3002" i="12"/>
  <c r="BV3002" i="12" s="1"/>
  <c r="BQ1972" i="12"/>
  <c r="BW1972" i="12" s="1"/>
  <c r="BP911" i="12"/>
  <c r="BV911" i="12" s="1"/>
  <c r="BQ2404" i="12"/>
  <c r="BW2404" i="12" s="1"/>
  <c r="BP1164" i="12"/>
  <c r="BV1164" i="12" s="1"/>
  <c r="BQ2682" i="12"/>
  <c r="BW2682" i="12" s="1"/>
  <c r="BQ1572" i="12"/>
  <c r="BW1572" i="12" s="1"/>
  <c r="BQ1574" i="12"/>
  <c r="BW1574" i="12" s="1"/>
  <c r="BO2735" i="12"/>
  <c r="BU2735" i="12" s="1"/>
  <c r="BO2334" i="12"/>
  <c r="BU2334" i="12" s="1"/>
  <c r="BO1936" i="12"/>
  <c r="BU1936" i="12" s="1"/>
  <c r="BO802" i="12"/>
  <c r="BU802" i="12" s="1"/>
  <c r="BO1758" i="12"/>
  <c r="BU1758" i="12" s="1"/>
  <c r="BO1730" i="12"/>
  <c r="BU1730" i="12" s="1"/>
  <c r="BO113" i="12"/>
  <c r="BU113" i="12" s="1"/>
  <c r="BO763" i="12"/>
  <c r="BU763" i="12" s="1"/>
  <c r="BP1351" i="12"/>
  <c r="BV1351" i="12" s="1"/>
  <c r="BQ1967" i="12"/>
  <c r="BW1967" i="12" s="1"/>
  <c r="BO1092" i="12"/>
  <c r="BU1092" i="12" s="1"/>
  <c r="BP2044" i="12"/>
  <c r="BV2044" i="12" s="1"/>
  <c r="BQ2130" i="12"/>
  <c r="BW2130" i="12" s="1"/>
  <c r="BO1870" i="12"/>
  <c r="BU1870" i="12" s="1"/>
  <c r="BP2681" i="12"/>
  <c r="BV2681" i="12" s="1"/>
  <c r="BQ1115" i="12"/>
  <c r="BW1115" i="12" s="1"/>
  <c r="BP1460" i="12"/>
  <c r="BV1460" i="12" s="1"/>
  <c r="BQ47" i="12"/>
  <c r="BW47" i="12" s="1"/>
  <c r="BO2980" i="12"/>
  <c r="BU2980" i="12" s="1"/>
  <c r="BO2650" i="12"/>
  <c r="BU2650" i="12" s="1"/>
  <c r="BP1244" i="12"/>
  <c r="BV1244" i="12" s="1"/>
  <c r="BP1857" i="12"/>
  <c r="BV1857" i="12" s="1"/>
  <c r="BO2006" i="12"/>
  <c r="BU2006" i="12" s="1"/>
  <c r="BO2384" i="12"/>
  <c r="BU2384" i="12" s="1"/>
  <c r="BQ1191" i="12"/>
  <c r="BW1191" i="12" s="1"/>
  <c r="BP129" i="12"/>
  <c r="BV129" i="12" s="1"/>
  <c r="BO2331" i="12"/>
  <c r="BU2331" i="12" s="1"/>
  <c r="BO1036" i="12"/>
  <c r="BU1036" i="12" s="1"/>
  <c r="BP140" i="12"/>
  <c r="BV140" i="12" s="1"/>
  <c r="BO3116" i="12"/>
  <c r="BU3116" i="12" s="1"/>
  <c r="BP2721" i="12"/>
  <c r="BV2721" i="12" s="1"/>
  <c r="BQ1550" i="12"/>
  <c r="BW1550" i="12" s="1"/>
  <c r="BQ67" i="12"/>
  <c r="BW67" i="12" s="1"/>
  <c r="BP2404" i="12"/>
  <c r="BV2404" i="12" s="1"/>
  <c r="BQ1869" i="12"/>
  <c r="BW1869" i="12" s="1"/>
  <c r="BQ144" i="12"/>
  <c r="BW144" i="12" s="1"/>
  <c r="BQ68" i="12"/>
  <c r="BW68" i="12" s="1"/>
  <c r="BP2843" i="12"/>
  <c r="BV2843" i="12" s="1"/>
  <c r="BO1907" i="12"/>
  <c r="BU1907" i="12" s="1"/>
  <c r="BO2070" i="12"/>
  <c r="BU2070" i="12" s="1"/>
  <c r="BO2191" i="12"/>
  <c r="BU2191" i="12" s="1"/>
  <c r="BP2660" i="12"/>
  <c r="BV2660" i="12" s="1"/>
  <c r="BO1331" i="12"/>
  <c r="BU1331" i="12" s="1"/>
  <c r="BQ725" i="12"/>
  <c r="BW725" i="12" s="1"/>
  <c r="BO2785" i="12"/>
  <c r="BU2785" i="12" s="1"/>
  <c r="BQ1484" i="12"/>
  <c r="BW1484" i="12" s="1"/>
  <c r="BP299" i="12"/>
  <c r="BV299" i="12" s="1"/>
  <c r="BP180" i="12"/>
  <c r="BV180" i="12" s="1"/>
  <c r="BO3119" i="12"/>
  <c r="BU3119" i="12" s="1"/>
  <c r="BO1138" i="12"/>
  <c r="BU1138" i="12" s="1"/>
  <c r="BP2668" i="12"/>
  <c r="BV2668" i="12" s="1"/>
  <c r="BO2175" i="12"/>
  <c r="BU2175" i="12" s="1"/>
  <c r="BP693" i="12"/>
  <c r="BV693" i="12" s="1"/>
  <c r="BO1485" i="12"/>
  <c r="BU1485" i="12" s="1"/>
  <c r="BQ1663" i="12"/>
  <c r="BW1663" i="12" s="1"/>
  <c r="BQ2134" i="12"/>
  <c r="BW2134" i="12" s="1"/>
  <c r="BQ3118" i="12"/>
  <c r="BW3118" i="12" s="1"/>
  <c r="BQ730" i="12"/>
  <c r="BW730" i="12" s="1"/>
  <c r="BQ2224" i="12"/>
  <c r="BW2224" i="12" s="1"/>
  <c r="BQ1236" i="12"/>
  <c r="BW1236" i="12" s="1"/>
  <c r="BO68" i="12"/>
  <c r="BU68" i="12" s="1"/>
  <c r="BO67" i="12"/>
  <c r="BU67" i="12" s="1"/>
  <c r="BO2922" i="12"/>
  <c r="BU2922" i="12" s="1"/>
  <c r="BP1870" i="12"/>
  <c r="BV1870" i="12" s="1"/>
  <c r="BO610" i="12"/>
  <c r="BU610" i="12" s="1"/>
  <c r="BQ1625" i="12"/>
  <c r="BW1625" i="12" s="1"/>
  <c r="BQ1836" i="12"/>
  <c r="BW1836" i="12" s="1"/>
  <c r="BP2283" i="12"/>
  <c r="BV2283" i="12" s="1"/>
  <c r="BP961" i="12"/>
  <c r="BV961" i="12" s="1"/>
  <c r="BQ60" i="12"/>
  <c r="BW60" i="12" s="1"/>
  <c r="BP2359" i="12"/>
  <c r="BV2359" i="12" s="1"/>
  <c r="BP1363" i="12"/>
  <c r="BV1363" i="12" s="1"/>
  <c r="BP27" i="12"/>
  <c r="BV27" i="12" s="1"/>
  <c r="BO497" i="12"/>
  <c r="BU497" i="12" s="1"/>
  <c r="BQ3005" i="12"/>
  <c r="BW3005" i="12" s="1"/>
  <c r="BO1978" i="12"/>
  <c r="BU1978" i="12" s="1"/>
  <c r="BQ899" i="12"/>
  <c r="BW899" i="12" s="1"/>
  <c r="BP1773" i="12"/>
  <c r="BV1773" i="12" s="1"/>
  <c r="BP2042" i="12"/>
  <c r="BV2042" i="12" s="1"/>
  <c r="BO2156" i="12"/>
  <c r="BU2156" i="12" s="1"/>
  <c r="BP2481" i="12"/>
  <c r="BV2481" i="12" s="1"/>
  <c r="BO1225" i="12"/>
  <c r="BU1225" i="12" s="1"/>
  <c r="BP295" i="12"/>
  <c r="BV295" i="12" s="1"/>
  <c r="BO2463" i="12"/>
  <c r="BU2463" i="12" s="1"/>
  <c r="BO1500" i="12"/>
  <c r="BU1500" i="12" s="1"/>
  <c r="BQ194" i="12"/>
  <c r="BW194" i="12" s="1"/>
  <c r="BQ816" i="12"/>
  <c r="BW816" i="12" s="1"/>
  <c r="BO427" i="12"/>
  <c r="BU427" i="12" s="1"/>
  <c r="BQ2058" i="12"/>
  <c r="BW2058" i="12" s="1"/>
  <c r="BP1064" i="12"/>
  <c r="BV1064" i="12" s="1"/>
  <c r="BO880" i="12"/>
  <c r="BU880" i="12" s="1"/>
  <c r="BQ295" i="12"/>
  <c r="BW295" i="12" s="1"/>
  <c r="BO2685" i="12"/>
  <c r="BU2685" i="12" s="1"/>
  <c r="BQ755" i="12"/>
  <c r="BW755" i="12" s="1"/>
  <c r="BQ431" i="12"/>
  <c r="BW431" i="12" s="1"/>
  <c r="BP997" i="12"/>
  <c r="BV997" i="12" s="1"/>
  <c r="BO1096" i="12"/>
  <c r="BU1096" i="12" s="1"/>
  <c r="BQ2686" i="12"/>
  <c r="BW2686" i="12" s="1"/>
  <c r="BO2790" i="12"/>
  <c r="BU2790" i="12" s="1"/>
  <c r="BP2892" i="12"/>
  <c r="BV2892" i="12" s="1"/>
  <c r="BO1625" i="12"/>
  <c r="BU1625" i="12" s="1"/>
  <c r="BQ129" i="12"/>
  <c r="BW129" i="12" s="1"/>
  <c r="BO1477" i="12"/>
  <c r="BU1477" i="12" s="1"/>
  <c r="BP2688" i="12"/>
  <c r="BV2688" i="12" s="1"/>
  <c r="BO925" i="12"/>
  <c r="BU925" i="12" s="1"/>
  <c r="BP539" i="12"/>
  <c r="BV539" i="12" s="1"/>
  <c r="BO1248" i="12"/>
  <c r="BU1248" i="12" s="1"/>
  <c r="BP1256" i="12"/>
  <c r="BV1256" i="12" s="1"/>
  <c r="BQ2864" i="12"/>
  <c r="BW2864" i="12" s="1"/>
  <c r="BO2932" i="12"/>
  <c r="BU2932" i="12" s="1"/>
  <c r="BP2976" i="12"/>
  <c r="BV2976" i="12" s="1"/>
  <c r="BP1743" i="12"/>
  <c r="BV1743" i="12" s="1"/>
  <c r="BO2130" i="12"/>
  <c r="BU2130" i="12" s="1"/>
  <c r="BQ2950" i="12"/>
  <c r="BW2950" i="12" s="1"/>
  <c r="BO1911" i="12"/>
  <c r="BU1911" i="12" s="1"/>
  <c r="BQ835" i="12"/>
  <c r="BW835" i="12" s="1"/>
  <c r="BP2290" i="12"/>
  <c r="BV2290" i="12" s="1"/>
  <c r="BO1100" i="12"/>
  <c r="BU1100" i="12" s="1"/>
  <c r="BO2481" i="12"/>
  <c r="BU2481" i="12" s="1"/>
  <c r="BO1521" i="12"/>
  <c r="BU1521" i="12" s="1"/>
  <c r="BP1066" i="12"/>
  <c r="BV1066" i="12" s="1"/>
  <c r="BO2136" i="12"/>
  <c r="BU2136" i="12" s="1"/>
  <c r="BP1832" i="12"/>
  <c r="BV1832" i="12" s="1"/>
  <c r="BO1532" i="12"/>
  <c r="BU1532" i="12" s="1"/>
  <c r="BO734" i="12"/>
  <c r="BU734" i="12" s="1"/>
  <c r="BO1610" i="12"/>
  <c r="BU1610" i="12" s="1"/>
  <c r="BO1596" i="12"/>
  <c r="BU1596" i="12" s="1"/>
  <c r="BO47" i="12"/>
  <c r="BU47" i="12" s="1"/>
  <c r="BQ465" i="12"/>
  <c r="BW465" i="12" s="1"/>
  <c r="BQ1206" i="12"/>
  <c r="BW1206" i="12" s="1"/>
  <c r="BP1881" i="12"/>
  <c r="BV1881" i="12" s="1"/>
  <c r="BQ819" i="12"/>
  <c r="BW819" i="12" s="1"/>
  <c r="BO1571" i="12"/>
  <c r="BU1571" i="12" s="1"/>
  <c r="BQ1662" i="12"/>
  <c r="BW1662" i="12" s="1"/>
  <c r="BO1670" i="12"/>
  <c r="BU1670" i="12" s="1"/>
  <c r="BO2290" i="12"/>
  <c r="BU2290" i="12" s="1"/>
  <c r="BP816" i="12"/>
  <c r="BV816" i="12" s="1"/>
  <c r="BO2944" i="12"/>
  <c r="BU2944" i="12" s="1"/>
  <c r="BP2228" i="12"/>
  <c r="BV2228" i="12" s="1"/>
  <c r="BO2852" i="12"/>
  <c r="BU2852" i="12" s="1"/>
  <c r="BO2364" i="12"/>
  <c r="BU2364" i="12" s="1"/>
  <c r="BP935" i="12"/>
  <c r="BV935" i="12" s="1"/>
  <c r="BQ1718" i="12"/>
  <c r="BW1718" i="12" s="1"/>
  <c r="BQ1881" i="12"/>
  <c r="BW1881" i="12" s="1"/>
  <c r="BQ2309" i="12"/>
  <c r="BW2309" i="12" s="1"/>
  <c r="BP1119" i="12"/>
  <c r="BV1119" i="12" s="1"/>
  <c r="BO3115" i="12"/>
  <c r="BU3115" i="12" s="1"/>
  <c r="BQ2060" i="12"/>
  <c r="BW2060" i="12" s="1"/>
  <c r="BP886" i="12"/>
  <c r="BV886" i="12" s="1"/>
  <c r="BP78" i="12"/>
  <c r="BV78" i="12" s="1"/>
  <c r="BQ2937" i="12"/>
  <c r="BW2937" i="12" s="1"/>
  <c r="BQ2445" i="12"/>
  <c r="BW2445" i="12" s="1"/>
  <c r="BO1144" i="12"/>
  <c r="BU1144" i="12" s="1"/>
  <c r="BQ2888" i="12"/>
  <c r="BW2888" i="12" s="1"/>
  <c r="BQ1877" i="12"/>
  <c r="BW1877" i="12" s="1"/>
  <c r="BO1574" i="12"/>
  <c r="BU1574" i="12" s="1"/>
  <c r="BO87" i="12"/>
  <c r="BU87" i="12" s="1"/>
  <c r="BP3119" i="12"/>
  <c r="BV3119" i="12" s="1"/>
  <c r="BO2736" i="12"/>
  <c r="BU2736" i="12" s="1"/>
  <c r="BP1584" i="12"/>
  <c r="BV1584" i="12" s="1"/>
  <c r="BQ1951" i="12"/>
  <c r="BW1951" i="12" s="1"/>
  <c r="BO2074" i="12"/>
  <c r="BU2074" i="12" s="1"/>
  <c r="BP2445" i="12"/>
  <c r="BV2445" i="12" s="1"/>
  <c r="BO1240" i="12"/>
  <c r="BU1240" i="12" s="1"/>
  <c r="BO193" i="12"/>
  <c r="BU193" i="12" s="1"/>
  <c r="BQ2458" i="12"/>
  <c r="BW2458" i="12" s="1"/>
  <c r="BO1115" i="12"/>
  <c r="BU1115" i="12" s="1"/>
  <c r="BP175" i="12"/>
  <c r="BV175" i="12" s="1"/>
  <c r="BP130" i="12"/>
  <c r="BV130" i="12" s="1"/>
  <c r="BP2937" i="12"/>
  <c r="BV2937" i="12" s="1"/>
  <c r="BO997" i="12"/>
  <c r="BU997" i="12" s="1"/>
  <c r="BP2313" i="12"/>
  <c r="BV2313" i="12" s="1"/>
  <c r="BP2045" i="12"/>
  <c r="BV2045" i="12" s="1"/>
  <c r="BP356" i="12"/>
  <c r="BV356" i="12" s="1"/>
  <c r="BP1306" i="12"/>
  <c r="BV1306" i="12" s="1"/>
  <c r="BQ1564" i="12"/>
  <c r="BW1564" i="12" s="1"/>
  <c r="BO2061" i="12"/>
  <c r="BU2061" i="12" s="1"/>
  <c r="BQ2982" i="12"/>
  <c r="BW2982" i="12" s="1"/>
  <c r="BO606" i="12"/>
  <c r="BU606" i="12" s="1"/>
  <c r="BO2164" i="12"/>
  <c r="BU2164" i="12" s="1"/>
  <c r="BO1187" i="12"/>
  <c r="BU1187" i="12" s="1"/>
  <c r="BQ2964" i="12"/>
  <c r="BW2964" i="12" s="1"/>
  <c r="BO712" i="12"/>
  <c r="BU712" i="12" s="1"/>
  <c r="BP2877" i="12"/>
  <c r="BV2877" i="12" s="1"/>
  <c r="BQ1802" i="12"/>
  <c r="BW1802" i="12" s="1"/>
  <c r="BP101" i="12"/>
  <c r="BV101" i="12" s="1"/>
  <c r="BO1434" i="12"/>
  <c r="BU1434" i="12" s="1"/>
  <c r="BP1734" i="12"/>
  <c r="BV1734" i="12" s="1"/>
  <c r="BO2179" i="12"/>
  <c r="BU2179" i="12" s="1"/>
  <c r="BQ813" i="12"/>
  <c r="BW813" i="12" s="1"/>
  <c r="BQ43" i="12"/>
  <c r="BW43" i="12" s="1"/>
  <c r="BQ2297" i="12"/>
  <c r="BW2297" i="12" s="1"/>
  <c r="BQ1306" i="12"/>
  <c r="BW1306" i="12" s="1"/>
  <c r="BP190" i="12"/>
  <c r="BV190" i="12" s="1"/>
  <c r="BP136" i="12"/>
  <c r="BV136" i="12" s="1"/>
  <c r="BO2959" i="12"/>
  <c r="BU2959" i="12" s="1"/>
  <c r="BP1916" i="12"/>
  <c r="BV1916" i="12" s="1"/>
  <c r="BQ817" i="12"/>
  <c r="BW817" i="12" s="1"/>
  <c r="BO1478" i="12"/>
  <c r="BU1478" i="12" s="1"/>
  <c r="BP1897" i="12"/>
  <c r="BV1897" i="12" s="1"/>
  <c r="BO2042" i="12"/>
  <c r="BU2042" i="12" s="1"/>
  <c r="BO2410" i="12"/>
  <c r="BU2410" i="12" s="1"/>
  <c r="BQ1092" i="12"/>
  <c r="BW1092" i="12" s="1"/>
  <c r="BP86" i="12"/>
  <c r="BV86" i="12" s="1"/>
  <c r="BP2402" i="12"/>
  <c r="BV2402" i="12" s="1"/>
  <c r="BP1434" i="12"/>
  <c r="BV1434" i="12" s="1"/>
  <c r="BO133" i="12"/>
  <c r="BU133" i="12" s="1"/>
  <c r="BQ751" i="12"/>
  <c r="BW751" i="12" s="1"/>
  <c r="BO3077" i="12"/>
  <c r="BU3077" i="12" s="1"/>
  <c r="BO2015" i="12"/>
  <c r="BU2015" i="12" s="1"/>
  <c r="BO989" i="12"/>
  <c r="BU989" i="12" s="1"/>
  <c r="BP2455" i="12"/>
  <c r="BV2455" i="12" s="1"/>
  <c r="BP718" i="12"/>
  <c r="BV718" i="12" s="1"/>
  <c r="BQ2688" i="12"/>
  <c r="BW2688" i="12" s="1"/>
  <c r="BO2309" i="12"/>
  <c r="BU2309" i="12" s="1"/>
  <c r="BQ962" i="12"/>
  <c r="BW962" i="12" s="1"/>
  <c r="BQ2195" i="12"/>
  <c r="BW2195" i="12" s="1"/>
  <c r="BP2011" i="12"/>
  <c r="BV2011" i="12" s="1"/>
  <c r="BP307" i="12"/>
  <c r="BV307" i="12" s="1"/>
  <c r="BQ1240" i="12"/>
  <c r="BW1240" i="12" s="1"/>
  <c r="BP1625" i="12"/>
  <c r="BV1625" i="12" s="1"/>
  <c r="BO2098" i="12"/>
  <c r="BU2098" i="12" s="1"/>
  <c r="BQ893" i="12"/>
  <c r="BW893" i="12" s="1"/>
  <c r="BP1017" i="12"/>
  <c r="BV1017" i="12" s="1"/>
  <c r="BP3121" i="12"/>
  <c r="BV3121" i="12" s="1"/>
  <c r="BP2818" i="12"/>
  <c r="BV2818" i="12" s="1"/>
  <c r="BQ1244" i="12"/>
  <c r="BW1244" i="12" s="1"/>
  <c r="BO2693" i="12"/>
  <c r="BU2693" i="12" s="1"/>
  <c r="BP2195" i="12"/>
  <c r="BV2195" i="12" s="1"/>
  <c r="BP726" i="12"/>
  <c r="BV726" i="12" s="1"/>
  <c r="BQ1542" i="12"/>
  <c r="BW1542" i="12" s="1"/>
  <c r="BO1783" i="12"/>
  <c r="BU1783" i="12" s="1"/>
  <c r="BQ2219" i="12"/>
  <c r="BW2219" i="12" s="1"/>
  <c r="BO883" i="12"/>
  <c r="BU883" i="12" s="1"/>
  <c r="BP683" i="12"/>
  <c r="BV683" i="12" s="1"/>
  <c r="BO2327" i="12"/>
  <c r="BU2327" i="12" s="1"/>
  <c r="BO1335" i="12"/>
  <c r="BU1335" i="12" s="1"/>
  <c r="BQ412" i="12"/>
  <c r="BW412" i="12" s="1"/>
  <c r="BQ174" i="12"/>
  <c r="BW174" i="12" s="1"/>
  <c r="BP2980" i="12"/>
  <c r="BV2980" i="12" s="1"/>
  <c r="BQ1941" i="12"/>
  <c r="BW1941" i="12" s="1"/>
  <c r="BQ850" i="12"/>
  <c r="BW850" i="12" s="1"/>
  <c r="BP3118" i="12"/>
  <c r="BV3118" i="12" s="1"/>
  <c r="BO2133" i="12"/>
  <c r="BU2133" i="12" s="1"/>
  <c r="BO1659" i="12"/>
  <c r="BU1659" i="12" s="1"/>
  <c r="BP60" i="12"/>
  <c r="BV60" i="12" s="1"/>
  <c r="BP3036" i="12"/>
  <c r="BV3036" i="12" s="1"/>
  <c r="BP2686" i="12"/>
  <c r="BV2686" i="12" s="1"/>
  <c r="BQ1339" i="12"/>
  <c r="BW1339" i="12" s="1"/>
  <c r="BQ1878" i="12"/>
  <c r="BW1878" i="12" s="1"/>
  <c r="BP2028" i="12"/>
  <c r="BV2028" i="12" s="1"/>
  <c r="BQ2402" i="12"/>
  <c r="BW2402" i="12" s="1"/>
  <c r="BP1148" i="12"/>
  <c r="BV1148" i="12" s="1"/>
  <c r="BP19" i="12"/>
  <c r="BV19" i="12" s="1"/>
  <c r="BO2119" i="12"/>
  <c r="BU2119" i="12" s="1"/>
  <c r="BO958" i="12"/>
  <c r="BU958" i="12" s="1"/>
  <c r="BP945" i="12"/>
  <c r="BV945" i="12" s="1"/>
  <c r="BO838" i="12"/>
  <c r="BU838" i="12" s="1"/>
  <c r="BP2782" i="12"/>
  <c r="BV2782" i="12" s="1"/>
  <c r="BO814" i="12"/>
  <c r="BU814" i="12" s="1"/>
  <c r="BO459" i="12"/>
  <c r="BU459" i="12" s="1"/>
  <c r="BP1113" i="12"/>
  <c r="BV1113" i="12" s="1"/>
  <c r="BP1144" i="12"/>
  <c r="BV1144" i="12" s="1"/>
  <c r="BO2755" i="12"/>
  <c r="BU2755" i="12" s="1"/>
  <c r="BO2839" i="12"/>
  <c r="BU2839" i="12" s="1"/>
  <c r="BO2918" i="12"/>
  <c r="BU2918" i="12" s="1"/>
  <c r="BO1660" i="12"/>
  <c r="BU1660" i="12" s="1"/>
  <c r="BQ164" i="12"/>
  <c r="BW164" i="12" s="1"/>
  <c r="BO2670" i="12"/>
  <c r="BU2670" i="12" s="1"/>
  <c r="BP2748" i="12"/>
  <c r="BV2748" i="12" s="1"/>
  <c r="BO1093" i="12"/>
  <c r="BU1093" i="12" s="1"/>
  <c r="BQ498" i="12"/>
  <c r="BW498" i="12" s="1"/>
  <c r="BP1196" i="12"/>
  <c r="BV1196" i="12" s="1"/>
  <c r="BQ1187" i="12"/>
  <c r="BW1187" i="12" s="1"/>
  <c r="BP161" i="12"/>
  <c r="BV161" i="12" s="1"/>
  <c r="BQ2943" i="12"/>
  <c r="BW2943" i="12" s="1"/>
  <c r="BQ3001" i="12"/>
  <c r="BW3001" i="12" s="1"/>
  <c r="BO1108" i="12"/>
  <c r="BU1108" i="12" s="1"/>
  <c r="BO602" i="12"/>
  <c r="BU602" i="12" s="1"/>
  <c r="BO1363" i="12"/>
  <c r="BU1363" i="12" s="1"/>
  <c r="BQ1335" i="12"/>
  <c r="BW1335" i="12" s="1"/>
  <c r="BP2965" i="12"/>
  <c r="BV2965" i="12" s="1"/>
  <c r="BQ2976" i="12"/>
  <c r="BW2976" i="12" s="1"/>
  <c r="BP3055" i="12"/>
  <c r="BV3055" i="12" s="1"/>
  <c r="BQ1778" i="12"/>
  <c r="BW1778" i="12" s="1"/>
  <c r="BP785" i="12"/>
  <c r="BV785" i="12" s="1"/>
  <c r="BP1115" i="12"/>
  <c r="BV1115" i="12" s="1"/>
  <c r="BQ1118" i="12"/>
  <c r="BW1118" i="12" s="1"/>
  <c r="BP1555" i="12"/>
  <c r="BV1555" i="12" s="1"/>
  <c r="BP738" i="12"/>
  <c r="BV738" i="12" s="1"/>
  <c r="BO1651" i="12"/>
  <c r="BU1651" i="12" s="1"/>
  <c r="BP443" i="12"/>
  <c r="BV443" i="12" s="1"/>
  <c r="BQ202" i="12"/>
  <c r="BW202" i="12" s="1"/>
  <c r="BQ446" i="12"/>
  <c r="BW446" i="12" s="1"/>
  <c r="BQ2733" i="12"/>
  <c r="BW2733" i="12" s="1"/>
  <c r="BO2332" i="12"/>
  <c r="BU2332" i="12" s="1"/>
  <c r="BO2471" i="12"/>
  <c r="BU2471" i="12" s="1"/>
  <c r="BP2729" i="12"/>
  <c r="BV2729" i="12" s="1"/>
  <c r="BP1429" i="12"/>
  <c r="BV1429" i="12" s="1"/>
  <c r="BP991" i="12"/>
  <c r="BV991" i="12" s="1"/>
  <c r="BO2749" i="12"/>
  <c r="BU2749" i="12" s="1"/>
  <c r="BQ1655" i="12"/>
  <c r="BW1655" i="12" s="1"/>
  <c r="BQ492" i="12"/>
  <c r="BW492" i="12" s="1"/>
  <c r="BQ1095" i="12"/>
  <c r="BW1095" i="12" s="1"/>
  <c r="BP712" i="12"/>
  <c r="BV712" i="12" s="1"/>
  <c r="BQ2191" i="12"/>
  <c r="BW2191" i="12" s="1"/>
  <c r="BO1164" i="12"/>
  <c r="BU1164" i="12" s="1"/>
  <c r="BP2423" i="12"/>
  <c r="BV2423" i="12" s="1"/>
  <c r="BO2682" i="12"/>
  <c r="BU2682" i="12" s="1"/>
  <c r="BQ2830" i="12"/>
  <c r="BW2830" i="12" s="1"/>
  <c r="BO1560" i="12"/>
  <c r="BU1560" i="12" s="1"/>
  <c r="BO1227" i="12"/>
  <c r="BU1227" i="12" s="1"/>
  <c r="BO2826" i="12"/>
  <c r="BU2826" i="12" s="1"/>
  <c r="BP1758" i="12"/>
  <c r="BV1758" i="12" s="1"/>
  <c r="BO693" i="12"/>
  <c r="BU693" i="12" s="1"/>
  <c r="BQ1571" i="12"/>
  <c r="BW1571" i="12" s="1"/>
  <c r="BO855" i="12"/>
  <c r="BU855" i="12" s="1"/>
  <c r="BP2332" i="12"/>
  <c r="BV2332" i="12" s="1"/>
  <c r="BP1339" i="12"/>
  <c r="BV1339" i="12" s="1"/>
  <c r="BP1290" i="12"/>
  <c r="BV1290" i="12" s="1"/>
  <c r="BO2911" i="12"/>
  <c r="BU2911" i="12" s="1"/>
  <c r="BO2950" i="12"/>
  <c r="BU2950" i="12" s="1"/>
  <c r="BP2998" i="12"/>
  <c r="BV2998" i="12" s="1"/>
  <c r="BO1698" i="12"/>
  <c r="BU1698" i="12" s="1"/>
  <c r="BO2030" i="12"/>
  <c r="BU2030" i="12" s="1"/>
  <c r="BQ2915" i="12"/>
  <c r="BW2915" i="12" s="1"/>
  <c r="BO1865" i="12"/>
  <c r="BU1865" i="12" s="1"/>
  <c r="BO794" i="12"/>
  <c r="BU794" i="12" s="1"/>
  <c r="BO2085" i="12"/>
  <c r="BU2085" i="12" s="1"/>
  <c r="BO1037" i="12"/>
  <c r="BU1037" i="12" s="1"/>
  <c r="BO2445" i="12"/>
  <c r="BU2445" i="12" s="1"/>
  <c r="BO1481" i="12"/>
  <c r="BU1481" i="12" s="1"/>
  <c r="BO136" i="12"/>
  <c r="BU136" i="12" s="1"/>
  <c r="BO2863" i="12"/>
  <c r="BU2863" i="12" s="1"/>
  <c r="BP2958" i="12"/>
  <c r="BV2958" i="12" s="1"/>
  <c r="BP1067" i="12"/>
  <c r="BV1067" i="12" s="1"/>
  <c r="BP557" i="12"/>
  <c r="BV557" i="12" s="1"/>
  <c r="BP1327" i="12"/>
  <c r="BV1327" i="12" s="1"/>
  <c r="BO1306" i="12"/>
  <c r="BU1306" i="12" s="1"/>
  <c r="BP2932" i="12"/>
  <c r="BV2932" i="12" s="1"/>
  <c r="BQ2959" i="12"/>
  <c r="BW2959" i="12" s="1"/>
  <c r="BQ3002" i="12"/>
  <c r="BW3002" i="12" s="1"/>
  <c r="BQ1758" i="12"/>
  <c r="BW1758" i="12" s="1"/>
  <c r="BO682" i="12"/>
  <c r="BU682" i="12" s="1"/>
  <c r="BP1083" i="12"/>
  <c r="BV1083" i="12" s="1"/>
  <c r="BO3121" i="12"/>
  <c r="BU3121" i="12" s="1"/>
  <c r="BO1504" i="12"/>
  <c r="BU1504" i="12" s="1"/>
  <c r="BQ726" i="12"/>
  <c r="BW726" i="12" s="1"/>
  <c r="BP1596" i="12"/>
  <c r="BV1596" i="12" s="1"/>
  <c r="BO1572" i="12"/>
  <c r="BU1572" i="12" s="1"/>
  <c r="BQ27" i="12"/>
  <c r="BW27" i="12" s="1"/>
  <c r="BQ427" i="12"/>
  <c r="BW427" i="12" s="1"/>
  <c r="BO1196" i="12"/>
  <c r="BU1196" i="12" s="1"/>
  <c r="BO1878" i="12"/>
  <c r="BU1878" i="12" s="1"/>
  <c r="BO2659" i="12"/>
  <c r="BU2659" i="12" s="1"/>
  <c r="BP3087" i="12"/>
  <c r="BV3087" i="12" s="1"/>
  <c r="BP2019" i="12"/>
  <c r="BV2019" i="12" s="1"/>
  <c r="BO1005" i="12"/>
  <c r="BU1005" i="12" s="1"/>
  <c r="BP2664" i="12"/>
  <c r="BV2664" i="12" s="1"/>
  <c r="BQ175" i="12"/>
  <c r="BW175" i="12" s="1"/>
  <c r="BQ2736" i="12"/>
  <c r="BW2736" i="12" s="1"/>
  <c r="BP1651" i="12"/>
  <c r="BV1651" i="12" s="1"/>
  <c r="BP2380" i="12"/>
  <c r="BV2380" i="12" s="1"/>
  <c r="BQ494" i="12"/>
  <c r="BW494" i="12" s="1"/>
  <c r="BQ2675" i="12"/>
  <c r="BW2675" i="12" s="1"/>
  <c r="BO2219" i="12"/>
  <c r="BU2219" i="12" s="1"/>
  <c r="BO850" i="12"/>
  <c r="BU850" i="12" s="1"/>
  <c r="BO1982" i="12"/>
  <c r="BU1982" i="12" s="1"/>
  <c r="BO1857" i="12"/>
  <c r="BU1857" i="12" s="1"/>
  <c r="BO180" i="12"/>
  <c r="BU180" i="12" s="1"/>
  <c r="BP1054" i="12"/>
  <c r="BV1054" i="12" s="1"/>
  <c r="BQ1500" i="12"/>
  <c r="BW1500" i="12" s="1"/>
  <c r="BO2028" i="12"/>
  <c r="BU2028" i="12" s="1"/>
  <c r="BO2051" i="12"/>
  <c r="BU2051" i="12" s="1"/>
  <c r="BP2670" i="12"/>
  <c r="BV2670" i="12" s="1"/>
  <c r="BO2667" i="12"/>
  <c r="BU2667" i="12" s="1"/>
  <c r="BO2052" i="12"/>
  <c r="BU2052" i="12" s="1"/>
  <c r="BQ2917" i="12"/>
  <c r="BW2917" i="12" s="1"/>
  <c r="BQ2044" i="12"/>
  <c r="BW2044" i="12" s="1"/>
  <c r="BO1624" i="12"/>
  <c r="BU1624" i="12" s="1"/>
  <c r="BP108" i="12"/>
  <c r="BV108" i="12" s="1"/>
  <c r="BQ23" i="12"/>
  <c r="BW23" i="12" s="1"/>
  <c r="BO2759" i="12"/>
  <c r="BU2759" i="12" s="1"/>
  <c r="BP1663" i="12"/>
  <c r="BV1663" i="12" s="1"/>
  <c r="BQ1994" i="12"/>
  <c r="BW1994" i="12" s="1"/>
  <c r="BP2098" i="12"/>
  <c r="BV2098" i="12" s="1"/>
  <c r="BO2459" i="12"/>
  <c r="BU2459" i="12" s="1"/>
  <c r="BO1256" i="12"/>
  <c r="BU1256" i="12" s="1"/>
  <c r="BO491" i="12"/>
  <c r="BU491" i="12" s="1"/>
  <c r="BO2643" i="12"/>
  <c r="BU2643" i="12" s="1"/>
  <c r="BQ1122" i="12"/>
  <c r="BW1122" i="12" s="1"/>
  <c r="BO190" i="12"/>
  <c r="BU190" i="12" s="1"/>
  <c r="BP65" i="12"/>
  <c r="BV65" i="12" s="1"/>
  <c r="BQ2826" i="12"/>
  <c r="BW2826" i="12" s="1"/>
  <c r="BO1861" i="12"/>
  <c r="BU1861" i="12" s="1"/>
  <c r="BO298" i="12"/>
  <c r="BU298" i="12" s="1"/>
  <c r="BQ2792" i="12"/>
  <c r="BW2792" i="12" s="1"/>
  <c r="BQ2038" i="12"/>
  <c r="BW2038" i="12" s="1"/>
  <c r="BP194" i="12"/>
  <c r="BV194" i="12" s="1"/>
  <c r="BP144" i="12"/>
  <c r="BV144" i="12" s="1"/>
  <c r="BO2983" i="12"/>
  <c r="BU2983" i="12" s="1"/>
  <c r="BP2183" i="12"/>
  <c r="BV2183" i="12" s="1"/>
  <c r="BP2175" i="12"/>
  <c r="BV2175" i="12" s="1"/>
  <c r="BO2335" i="12"/>
  <c r="BU2335" i="12" s="1"/>
  <c r="BO2721" i="12"/>
  <c r="BU2721" i="12" s="1"/>
  <c r="BP1408" i="12"/>
  <c r="BV1408" i="12" s="1"/>
  <c r="BQ841" i="12"/>
  <c r="BW841" i="12" s="1"/>
  <c r="BQ3064" i="12"/>
  <c r="BW3064" i="12" s="1"/>
  <c r="BP2030" i="12"/>
  <c r="BV2030" i="12" s="1"/>
  <c r="BO530" i="12"/>
  <c r="BU530" i="12" s="1"/>
  <c r="BP303" i="12"/>
  <c r="BV303" i="12" s="1"/>
  <c r="BQ515" i="12"/>
  <c r="BW515" i="12" s="1"/>
  <c r="BO2058" i="12"/>
  <c r="BU2058" i="12" s="1"/>
  <c r="BO2830" i="12"/>
  <c r="BU2830" i="12" s="1"/>
  <c r="BP2348" i="12"/>
  <c r="BV2348" i="12" s="1"/>
  <c r="BP921" i="12"/>
  <c r="BV921" i="12" s="1"/>
  <c r="BQ1698" i="12"/>
  <c r="BW1698" i="12" s="1"/>
  <c r="BO1873" i="12"/>
  <c r="BU1873" i="12" s="1"/>
  <c r="BO2195" i="12"/>
  <c r="BU2195" i="12" s="1"/>
  <c r="BQ846" i="12"/>
  <c r="BW846" i="12" s="1"/>
  <c r="BP137" i="12"/>
  <c r="BV137" i="12" s="1"/>
  <c r="BP2309" i="12"/>
  <c r="BV2309" i="12" s="1"/>
  <c r="BP1323" i="12"/>
  <c r="BV1323" i="12" s="1"/>
  <c r="BQ299" i="12"/>
  <c r="BW299" i="12" s="1"/>
  <c r="BQ161" i="12"/>
  <c r="BW161" i="12" s="1"/>
  <c r="BQ2965" i="12"/>
  <c r="BW2965" i="12" s="1"/>
  <c r="BO1931" i="12"/>
  <c r="BU1931" i="12" s="1"/>
  <c r="BQ786" i="12"/>
  <c r="BW786" i="12" s="1"/>
  <c r="BO1798" i="12"/>
  <c r="BU1798" i="12" s="1"/>
  <c r="BQ1956" i="12"/>
  <c r="BW1956" i="12" s="1"/>
  <c r="BQ2359" i="12"/>
  <c r="BW2359" i="12" s="1"/>
  <c r="BP1118" i="12"/>
  <c r="BV1118" i="12" s="1"/>
  <c r="BO132" i="12"/>
  <c r="BU132" i="12" s="1"/>
  <c r="BO2416" i="12"/>
  <c r="BU2416" i="12" s="1"/>
  <c r="BO1461" i="12"/>
  <c r="BU1461" i="12" s="1"/>
  <c r="BQ140" i="12"/>
  <c r="BW140" i="12" s="1"/>
  <c r="BQ785" i="12"/>
  <c r="BW785" i="12" s="1"/>
  <c r="BQ3092" i="12"/>
  <c r="BW3092" i="12" s="1"/>
  <c r="BQ2023" i="12"/>
  <c r="BW2023" i="12" s="1"/>
  <c r="BQ997" i="12"/>
  <c r="BW997" i="12" s="1"/>
  <c r="BQ2090" i="12"/>
  <c r="BW2090" i="12" s="1"/>
  <c r="BP2137" i="12"/>
  <c r="BV2137" i="12" s="1"/>
  <c r="BP2303" i="12"/>
  <c r="BV2303" i="12" s="1"/>
  <c r="BP2689" i="12"/>
  <c r="BV2689" i="12" s="1"/>
  <c r="BO1290" i="12"/>
  <c r="BU1290" i="12" s="1"/>
  <c r="BQ801" i="12"/>
  <c r="BW801" i="12" s="1"/>
  <c r="BQ2668" i="12"/>
  <c r="BW2668" i="12" s="1"/>
  <c r="BQ1555" i="12"/>
  <c r="BW1555" i="12" s="1"/>
  <c r="BQ329" i="12"/>
  <c r="BW329" i="12" s="1"/>
  <c r="BO988" i="12"/>
  <c r="BU988" i="12" s="1"/>
  <c r="BQ502" i="12"/>
  <c r="BW502" i="12" s="1"/>
  <c r="BP2120" i="12"/>
  <c r="BV2120" i="12" s="1"/>
  <c r="BO1119" i="12"/>
  <c r="BU1119" i="12" s="1"/>
  <c r="BO174" i="12"/>
  <c r="BU174" i="12" s="1"/>
  <c r="BP2716" i="12"/>
  <c r="BV2716" i="12" s="1"/>
  <c r="BO2027" i="12"/>
  <c r="BU2027" i="12" s="1"/>
  <c r="BQ180" i="12"/>
  <c r="BW180" i="12" s="1"/>
  <c r="BQ133" i="12"/>
  <c r="BW133" i="12" s="1"/>
  <c r="BP2955" i="12"/>
  <c r="BV2955" i="12" s="1"/>
  <c r="BP2131" i="12"/>
  <c r="BV2131" i="12" s="1"/>
  <c r="BO2152" i="12"/>
  <c r="BU2152" i="12" s="1"/>
  <c r="BO2313" i="12"/>
  <c r="BU2313" i="12" s="1"/>
  <c r="BQ2693" i="12"/>
  <c r="BW2693" i="12" s="1"/>
  <c r="BQ1393" i="12"/>
  <c r="BW1393" i="12" s="1"/>
  <c r="BO816" i="12"/>
  <c r="BU816" i="12" s="1"/>
  <c r="BP3004" i="12"/>
  <c r="BV3004" i="12" s="1"/>
  <c r="BO1974" i="12"/>
  <c r="BU1974" i="12" s="1"/>
  <c r="BP492" i="12"/>
  <c r="BV492" i="12" s="1"/>
  <c r="BQ271" i="12"/>
  <c r="BW271" i="12" s="1"/>
  <c r="BO484" i="12"/>
  <c r="BU484" i="12" s="1"/>
  <c r="BQ2786" i="12"/>
  <c r="BW2786" i="12" s="1"/>
  <c r="BQ2368" i="12"/>
  <c r="BW2368" i="12" s="1"/>
  <c r="BP2657" i="12"/>
  <c r="BV2657" i="12" s="1"/>
  <c r="BQ2800" i="12"/>
  <c r="BW2800" i="12" s="1"/>
  <c r="BP1521" i="12"/>
  <c r="BV1521" i="12" s="1"/>
  <c r="BP1122" i="12"/>
  <c r="BV1122" i="12" s="1"/>
  <c r="BP2800" i="12"/>
  <c r="BV2800" i="12" s="1"/>
  <c r="BO1743" i="12"/>
  <c r="BU1743" i="12" s="1"/>
  <c r="BQ602" i="12"/>
  <c r="BW602" i="12" s="1"/>
  <c r="BQ1487" i="12"/>
  <c r="BW1487" i="12" s="1"/>
  <c r="BP811" i="12"/>
  <c r="BV811" i="12" s="1"/>
  <c r="BO2306" i="12"/>
  <c r="BU2306" i="12" s="1"/>
  <c r="BO1319" i="12"/>
  <c r="BU1319" i="12" s="1"/>
  <c r="BP126" i="12"/>
  <c r="BV126" i="12" s="1"/>
  <c r="BQ2377" i="12"/>
  <c r="BW2377" i="12" s="1"/>
  <c r="BP2940" i="12"/>
  <c r="BV2940" i="12" s="1"/>
  <c r="BQ839" i="12"/>
  <c r="BW839" i="12" s="1"/>
  <c r="BQ480" i="12"/>
  <c r="BW480" i="12" s="1"/>
  <c r="BO1152" i="12"/>
  <c r="BU1152" i="12" s="1"/>
  <c r="BO1156" i="12"/>
  <c r="BU1156" i="12" s="1"/>
  <c r="BP2775" i="12"/>
  <c r="BV2775" i="12" s="1"/>
  <c r="BO2860" i="12"/>
  <c r="BU2860" i="12" s="1"/>
  <c r="BQ2928" i="12"/>
  <c r="BW2928" i="12" s="1"/>
  <c r="BO1601" i="12"/>
  <c r="BU1601" i="12" s="1"/>
  <c r="BP77" i="12"/>
  <c r="BV77" i="12" s="1"/>
  <c r="BO1024" i="12"/>
  <c r="BU1024" i="12" s="1"/>
  <c r="BQ2678" i="12"/>
  <c r="BW2678" i="12" s="1"/>
  <c r="BO2308" i="12"/>
  <c r="BU2308" i="12" s="1"/>
  <c r="BQ3109" i="12"/>
  <c r="BW3109" i="12" s="1"/>
  <c r="BQ2659" i="12"/>
  <c r="BW2659" i="12" s="1"/>
  <c r="BQ2083" i="12"/>
  <c r="BW2083" i="12" s="1"/>
  <c r="BQ921" i="12"/>
  <c r="BW921" i="12" s="1"/>
  <c r="BP2094" i="12"/>
  <c r="BV2094" i="12" s="1"/>
  <c r="BO1972" i="12"/>
  <c r="BU1972" i="12" s="1"/>
  <c r="BO267" i="12"/>
  <c r="BU267" i="12" s="1"/>
  <c r="BO1167" i="12"/>
  <c r="BU1167" i="12" s="1"/>
  <c r="BP1575" i="12"/>
  <c r="BV1575" i="12" s="1"/>
  <c r="BP2066" i="12"/>
  <c r="BV2066" i="12" s="1"/>
  <c r="BQ847" i="12"/>
  <c r="BW847" i="12" s="1"/>
  <c r="BQ945" i="12"/>
  <c r="BW945" i="12" s="1"/>
  <c r="BP3007" i="12"/>
  <c r="BV3007" i="12" s="1"/>
  <c r="BO2733" i="12"/>
  <c r="BU2733" i="12" s="1"/>
  <c r="BP986" i="12"/>
  <c r="BV986" i="12" s="1"/>
  <c r="BO2268" i="12"/>
  <c r="BU2268" i="12" s="1"/>
  <c r="BO2023" i="12"/>
  <c r="BU2023" i="12" s="1"/>
  <c r="BO1264" i="12"/>
  <c r="BU1264" i="12" s="1"/>
  <c r="BP1112" i="12"/>
  <c r="BV1112" i="12" s="1"/>
  <c r="BO3004" i="12"/>
  <c r="BU3004" i="12" s="1"/>
  <c r="BP2759" i="12"/>
  <c r="BV2759" i="12" s="1"/>
  <c r="BP1100" i="12"/>
  <c r="BV1100" i="12" s="1"/>
  <c r="BP2650" i="12"/>
  <c r="BV2650" i="12" s="1"/>
  <c r="BP2160" i="12"/>
  <c r="BV2160" i="12" s="1"/>
  <c r="BO656" i="12"/>
  <c r="BU656" i="12" s="1"/>
  <c r="BO1464" i="12"/>
  <c r="BU1464" i="12" s="1"/>
  <c r="BO1753" i="12"/>
  <c r="BU1753" i="12" s="1"/>
  <c r="BQ2187" i="12"/>
  <c r="BW2187" i="12" s="1"/>
  <c r="BP1028" i="12"/>
  <c r="BV1028" i="12" s="1"/>
  <c r="BO2038" i="12"/>
  <c r="BU2038" i="12" s="1"/>
  <c r="BO1484" i="12"/>
  <c r="BU1484" i="12" s="1"/>
  <c r="BP3115" i="12"/>
  <c r="BV3115" i="12" s="1"/>
  <c r="BO2915" i="12"/>
  <c r="BU2915" i="12" s="1"/>
  <c r="BQ2903" i="12"/>
  <c r="BW2903" i="12" s="1"/>
  <c r="BP2410" i="12"/>
  <c r="BV2410" i="12" s="1"/>
  <c r="BO786" i="12"/>
  <c r="BU786" i="12" s="1"/>
  <c r="BP1710" i="12"/>
  <c r="BV1710" i="12" s="1"/>
  <c r="BO1693" i="12"/>
  <c r="BU1693" i="12" s="1"/>
  <c r="BQ72" i="12"/>
  <c r="BW72" i="12" s="1"/>
  <c r="BQ723" i="12"/>
  <c r="BW723" i="12" s="1"/>
  <c r="BQ1119" i="12"/>
  <c r="BW1119" i="12" s="1"/>
  <c r="BP1865" i="12"/>
  <c r="BV1865" i="12" s="1"/>
  <c r="BP2643" i="12"/>
  <c r="BV2643" i="12" s="1"/>
  <c r="BQ3062" i="12"/>
  <c r="BW3062" i="12" s="1"/>
  <c r="BQ2006" i="12"/>
  <c r="BW2006" i="12" s="1"/>
  <c r="BP994" i="12"/>
  <c r="BV994" i="12" s="1"/>
  <c r="BQ2649" i="12"/>
  <c r="BW2649" i="12" s="1"/>
  <c r="BO153" i="12"/>
  <c r="BU153" i="12" s="1"/>
  <c r="BO2729" i="12"/>
  <c r="BU2729" i="12" s="1"/>
  <c r="BO1564" i="12"/>
  <c r="BU1564" i="12" s="1"/>
  <c r="BQ137" i="12"/>
  <c r="BW137" i="12" s="1"/>
  <c r="BP835" i="12"/>
  <c r="BV835" i="12" s="1"/>
  <c r="BO1444" i="12"/>
  <c r="BU1444" i="12" s="1"/>
  <c r="BQ1982" i="12"/>
  <c r="BW1982" i="12" s="1"/>
  <c r="BO2782" i="12"/>
  <c r="BU2782" i="12" s="1"/>
  <c r="BP480" i="12"/>
  <c r="BV480" i="12" s="1"/>
  <c r="BP2090" i="12"/>
  <c r="BV2090" i="12" s="1"/>
  <c r="BQ1113" i="12"/>
  <c r="BW1113" i="12" s="1"/>
  <c r="BO2795" i="12"/>
  <c r="BU2795" i="12" s="1"/>
  <c r="BP484" i="12"/>
  <c r="BV484" i="12" s="1"/>
  <c r="BQ2804" i="12"/>
  <c r="BW2804" i="12" s="1"/>
  <c r="BP1748" i="12"/>
  <c r="BV1748" i="12" s="1"/>
  <c r="BQ2116" i="12"/>
  <c r="BW2116" i="12" s="1"/>
  <c r="BO495" i="12"/>
  <c r="BU495" i="12" s="1"/>
  <c r="BQ1375" i="12"/>
  <c r="BW1375" i="12" s="1"/>
  <c r="BO1710" i="12"/>
  <c r="BU1710" i="12" s="1"/>
  <c r="BP2164" i="12"/>
  <c r="BV2164" i="12" s="1"/>
  <c r="BQ3061" i="12"/>
  <c r="BW3061" i="12" s="1"/>
  <c r="BQ697" i="12"/>
  <c r="BW697" i="12" s="1"/>
  <c r="BP2187" i="12"/>
  <c r="BV2187" i="12" s="1"/>
  <c r="BP1210" i="12"/>
  <c r="BV1210" i="12" s="1"/>
  <c r="BQ3035" i="12"/>
  <c r="BW3035" i="12" s="1"/>
  <c r="BQ1138" i="12"/>
  <c r="BW1138" i="12" s="1"/>
  <c r="BQ2899" i="12"/>
  <c r="BW2899" i="12" s="1"/>
  <c r="BO1836" i="12"/>
  <c r="BU1836" i="12" s="1"/>
  <c r="BP730" i="12"/>
  <c r="BV730" i="12" s="1"/>
  <c r="BQ22" i="12"/>
  <c r="BW22" i="12" s="1"/>
  <c r="BO2377" i="12"/>
  <c r="BU2377" i="12" s="1"/>
  <c r="BO1832" i="12"/>
  <c r="BU1832" i="12" s="1"/>
  <c r="BO137" i="12"/>
  <c r="BU137" i="12" s="1"/>
  <c r="BO60" i="12"/>
  <c r="BU60" i="12" s="1"/>
  <c r="BO2818" i="12"/>
  <c r="BU2818" i="12" s="1"/>
  <c r="BO1813" i="12"/>
  <c r="BU1813" i="12" s="1"/>
  <c r="BQ2045" i="12"/>
  <c r="BW2045" i="12" s="1"/>
  <c r="BQ2164" i="12"/>
  <c r="BW2164" i="12" s="1"/>
  <c r="BQ2644" i="12"/>
  <c r="BW2644" i="12" s="1"/>
  <c r="BP1319" i="12"/>
  <c r="BV1319" i="12" s="1"/>
  <c r="BO718" i="12"/>
  <c r="BU718" i="12" s="1"/>
  <c r="BP2735" i="12"/>
  <c r="BV2735" i="12" s="1"/>
  <c r="BQ1463" i="12"/>
  <c r="BW1463" i="12" s="1"/>
  <c r="BQ267" i="12"/>
  <c r="BW267" i="12" s="1"/>
  <c r="BP165" i="12"/>
  <c r="BV165" i="12" s="1"/>
  <c r="BQ3077" i="12"/>
  <c r="BW3077" i="12" s="1"/>
  <c r="BQ2332" i="12"/>
  <c r="BW2332" i="12" s="1"/>
  <c r="BP2224" i="12"/>
  <c r="BV2224" i="12" s="1"/>
  <c r="BQ2375" i="12"/>
  <c r="BW2375" i="12" s="1"/>
  <c r="BP2749" i="12"/>
  <c r="BV2749" i="12" s="1"/>
  <c r="BO1456" i="12"/>
  <c r="BU1456" i="12" s="1"/>
  <c r="BQ1017" i="12"/>
  <c r="BW1017" i="12" s="1"/>
  <c r="BQ2759" i="12"/>
  <c r="BW2759" i="12" s="1"/>
  <c r="BO1689" i="12"/>
  <c r="BU1689" i="12" s="1"/>
  <c r="BP502" i="12"/>
  <c r="BV502" i="12" s="1"/>
  <c r="BO1118" i="12"/>
  <c r="BU1118" i="12" s="1"/>
  <c r="BO723" i="12"/>
  <c r="BU723" i="12" s="1"/>
  <c r="BP2219" i="12"/>
  <c r="BV2219" i="12" s="1"/>
  <c r="BP1232" i="12"/>
  <c r="BV1232" i="12" s="1"/>
  <c r="BQ961" i="12"/>
  <c r="BW961" i="12" s="1"/>
  <c r="BP988" i="12"/>
  <c r="BV988" i="12" s="1"/>
  <c r="BP2795" i="12"/>
  <c r="BV2795" i="12" s="1"/>
  <c r="BQ705" i="12"/>
  <c r="BW705" i="12" s="1"/>
  <c r="BO412" i="12"/>
  <c r="BU412" i="12" s="1"/>
  <c r="BQ959" i="12"/>
  <c r="BW959" i="12" s="1"/>
  <c r="BP1070" i="12"/>
  <c r="BV1070" i="12" s="1"/>
  <c r="BO2665" i="12"/>
  <c r="BU2665" i="12" s="1"/>
  <c r="BP2763" i="12"/>
  <c r="BV2763" i="12" s="1"/>
  <c r="BQ2877" i="12"/>
  <c r="BW2877" i="12" s="1"/>
  <c r="BQ1532" i="12"/>
  <c r="BW1532" i="12" s="1"/>
  <c r="BQ1407" i="12"/>
  <c r="BW1407" i="12" s="1"/>
  <c r="BO494" i="12"/>
  <c r="BU494" i="12" s="1"/>
  <c r="BP2374" i="12"/>
  <c r="BV2374" i="12" s="1"/>
  <c r="BO1531" i="12"/>
  <c r="BU1531" i="12" s="1"/>
  <c r="BO2716" i="12"/>
  <c r="BU2716" i="12" s="1"/>
  <c r="BP2027" i="12"/>
  <c r="BV2027" i="12" s="1"/>
  <c r="BO1892" i="12"/>
  <c r="BU1892" i="12" s="1"/>
  <c r="BP839" i="12"/>
  <c r="BV839" i="12" s="1"/>
  <c r="BP1941" i="12"/>
  <c r="BV1941" i="12" s="1"/>
  <c r="BQ1817" i="12"/>
  <c r="BW1817" i="12" s="1"/>
  <c r="BO165" i="12"/>
  <c r="BU165" i="12" s="1"/>
  <c r="BQ1025" i="12"/>
  <c r="BW1025" i="12" s="1"/>
  <c r="BQ1481" i="12"/>
  <c r="BW1481" i="12" s="1"/>
  <c r="BO2011" i="12"/>
  <c r="BU2011" i="12" s="1"/>
  <c r="BP1264" i="12"/>
  <c r="BV1264" i="12" s="1"/>
  <c r="BP2863" i="12"/>
  <c r="BV2863" i="12" s="1"/>
  <c r="BP2792" i="12"/>
  <c r="BV2792" i="12" s="1"/>
  <c r="BO2359" i="12"/>
  <c r="BU2359" i="12" s="1"/>
  <c r="BP884" i="12"/>
  <c r="BV884" i="12" s="1"/>
  <c r="BO2039" i="12"/>
  <c r="BU2039" i="12" s="1"/>
  <c r="BQ1911" i="12"/>
  <c r="BW1911" i="12" s="1"/>
  <c r="BQ2656" i="12"/>
  <c r="BW2656" i="12" s="1"/>
  <c r="BQ807" i="12"/>
  <c r="BW807" i="12" s="1"/>
  <c r="BO2789" i="12"/>
  <c r="BU2789" i="12" s="1"/>
  <c r="BP2381" i="12"/>
  <c r="BV2381" i="12" s="1"/>
  <c r="BQ989" i="12"/>
  <c r="BW989" i="12" s="1"/>
  <c r="BO2291" i="12"/>
  <c r="BU2291" i="12" s="1"/>
  <c r="BQ2033" i="12"/>
  <c r="BW2033" i="12" s="1"/>
  <c r="BO352" i="12"/>
  <c r="BU352" i="12" s="1"/>
  <c r="BQ1290" i="12"/>
  <c r="BW1290" i="12" s="1"/>
  <c r="BO1655" i="12"/>
  <c r="BU1655" i="12" s="1"/>
  <c r="BQ2120" i="12"/>
  <c r="BW2120" i="12" s="1"/>
  <c r="BQ925" i="12"/>
  <c r="BW925" i="12" s="1"/>
  <c r="BP1095" i="12"/>
  <c r="BV1095" i="12" s="1"/>
  <c r="BP751" i="12"/>
  <c r="BV751" i="12" s="1"/>
  <c r="BP2860" i="12"/>
  <c r="BV2860" i="12" s="1"/>
  <c r="BQ1408" i="12"/>
  <c r="BW1408" i="12" s="1"/>
  <c r="BQ2721" i="12"/>
  <c r="BW2721" i="12" s="1"/>
  <c r="BO2274" i="12"/>
  <c r="BU2274" i="12" s="1"/>
  <c r="BO719" i="12"/>
  <c r="BU719" i="12" s="1"/>
  <c r="BQ1560" i="12"/>
  <c r="BW1560" i="12" s="1"/>
  <c r="BP1542" i="12"/>
  <c r="BV1542" i="12" s="1"/>
  <c r="BO20" i="12"/>
  <c r="BU20" i="12" s="1"/>
  <c r="BP3122" i="12"/>
  <c r="BV3122" i="12" s="1"/>
  <c r="BQ3059" i="12"/>
  <c r="BW3059" i="12" s="1"/>
  <c r="BO1787" i="12"/>
  <c r="BU1787" i="12" s="1"/>
  <c r="BQ2334" i="12"/>
  <c r="BW2334" i="12" s="1"/>
  <c r="BQ2983" i="12"/>
  <c r="BW2983" i="12" s="1"/>
  <c r="BO1956" i="12"/>
  <c r="BU1956" i="12" s="1"/>
  <c r="BP893" i="12"/>
  <c r="BV893" i="12" s="1"/>
  <c r="BP2377" i="12"/>
  <c r="BV2377" i="12" s="1"/>
  <c r="BQ1152" i="12"/>
  <c r="BW1152" i="12" s="1"/>
  <c r="BO2676" i="12"/>
  <c r="BU2676" i="12" s="1"/>
  <c r="BP1504" i="12"/>
  <c r="BV1504" i="12" s="1"/>
  <c r="BO65" i="12"/>
  <c r="BU65" i="12" s="1"/>
  <c r="BP701" i="12"/>
  <c r="BV701" i="12" s="1"/>
  <c r="BP1240" i="12"/>
  <c r="BV1240" i="12" s="1"/>
  <c r="BQ1916" i="12"/>
  <c r="BW1916" i="12" s="1"/>
  <c r="BP2678" i="12"/>
  <c r="BV2678" i="12" s="1"/>
  <c r="BQ3119" i="12"/>
  <c r="BW3119" i="12" s="1"/>
  <c r="BQ2042" i="12"/>
  <c r="BW2042" i="12" s="1"/>
  <c r="BQ1054" i="12"/>
  <c r="BW1054" i="12" s="1"/>
  <c r="BQ2681" i="12"/>
  <c r="BW2681" i="12" s="1"/>
  <c r="BP325" i="12"/>
  <c r="BV325" i="12" s="1"/>
  <c r="BO2767" i="12"/>
  <c r="BU2767" i="12" s="1"/>
  <c r="BQ1693" i="12"/>
  <c r="BW1693" i="12" s="1"/>
  <c r="BQ1998" i="12"/>
  <c r="BW1998" i="12" s="1"/>
  <c r="BO303" i="12"/>
  <c r="BU303" i="12" s="1"/>
  <c r="BO1232" i="12"/>
  <c r="BU1232" i="12" s="1"/>
  <c r="BO1615" i="12"/>
  <c r="BU1615" i="12" s="1"/>
  <c r="BP2086" i="12"/>
  <c r="BV2086" i="12" s="1"/>
  <c r="BQ2914" i="12"/>
  <c r="BW2914" i="12" s="1"/>
  <c r="BO539" i="12"/>
  <c r="BU539" i="12" s="1"/>
  <c r="BQ2137" i="12"/>
  <c r="BW2137" i="12" s="1"/>
  <c r="BQ1156" i="12"/>
  <c r="BW1156" i="12" s="1"/>
  <c r="BP2943" i="12"/>
  <c r="BV2943" i="12" s="1"/>
  <c r="BP549" i="12"/>
  <c r="BV549" i="12" s="1"/>
  <c r="BO2848" i="12"/>
  <c r="BU2848" i="12" s="1"/>
  <c r="BP1778" i="12"/>
  <c r="BV1778" i="12" s="1"/>
  <c r="BO450" i="12"/>
  <c r="BU450" i="12" s="1"/>
  <c r="BO295" i="12"/>
  <c r="BU295" i="12" s="1"/>
  <c r="BO1095" i="12"/>
  <c r="BU1095" i="12" s="1"/>
  <c r="BQ1086" i="12"/>
  <c r="BW1086" i="12" s="1"/>
  <c r="BQ1331" i="12"/>
  <c r="BW1331" i="12" s="1"/>
  <c r="BO701" i="12"/>
  <c r="BU701" i="12" s="1"/>
  <c r="BQ1514" i="12"/>
  <c r="BW1514" i="12" s="1"/>
  <c r="BP1478" i="12"/>
  <c r="BV1478" i="12" s="1"/>
  <c r="BO3087" i="12"/>
  <c r="BU3087" i="12" s="1"/>
  <c r="BO3062" i="12"/>
  <c r="BU3062" i="12" s="1"/>
  <c r="BQ3116" i="12"/>
  <c r="BW3116" i="12" s="1"/>
  <c r="BO1833" i="12"/>
  <c r="BU1833" i="12" s="1"/>
  <c r="BP849" i="12"/>
  <c r="BV849" i="12" s="1"/>
  <c r="BP1659" i="12"/>
  <c r="BV1659" i="12" s="1"/>
  <c r="BQ1835" i="12"/>
  <c r="BW1835" i="12" s="1"/>
  <c r="BP1730" i="12"/>
  <c r="BV1730" i="12" s="1"/>
  <c r="BQ794" i="12"/>
  <c r="BW794" i="12" s="1"/>
  <c r="BO1748" i="12"/>
  <c r="BU1748" i="12" s="1"/>
  <c r="BP1718" i="12"/>
  <c r="BV1718" i="12" s="1"/>
  <c r="BQ101" i="12"/>
  <c r="BW101" i="12" s="1"/>
  <c r="BP752" i="12"/>
  <c r="BV752" i="12" s="1"/>
  <c r="BO1347" i="12"/>
  <c r="BU1347" i="12" s="1"/>
  <c r="BP1956" i="12"/>
  <c r="BV1956" i="12" s="1"/>
  <c r="BQ2716" i="12"/>
  <c r="BW2716" i="12" s="1"/>
  <c r="BQ435" i="12"/>
  <c r="BW435" i="12" s="1"/>
  <c r="BO2066" i="12"/>
  <c r="BU2066" i="12" s="1"/>
  <c r="BP1093" i="12"/>
  <c r="BV1093" i="12" s="1"/>
  <c r="BQ2735" i="12"/>
  <c r="BW2735" i="12" s="1"/>
  <c r="BP435" i="12"/>
  <c r="BV435" i="12" s="1"/>
  <c r="BP2786" i="12"/>
  <c r="BV2786" i="12" s="1"/>
  <c r="BO1722" i="12"/>
  <c r="BU1722" i="12" s="1"/>
  <c r="BO2943" i="12"/>
  <c r="BU2943" i="12" s="1"/>
  <c r="BP996" i="12"/>
  <c r="BV996" i="12" s="1"/>
  <c r="BQ2940" i="12"/>
  <c r="BW2940" i="12" s="1"/>
  <c r="BQ2657" i="12"/>
  <c r="BW2657" i="12" s="1"/>
  <c r="BP946" i="12"/>
  <c r="BV946" i="12" s="1"/>
  <c r="BQ2160" i="12"/>
  <c r="BW2160" i="12" s="1"/>
  <c r="BO1987" i="12"/>
  <c r="BU1987" i="12" s="1"/>
  <c r="BQ296" i="12"/>
  <c r="BW296" i="12" s="1"/>
  <c r="BO1210" i="12"/>
  <c r="BU1210" i="12" s="1"/>
  <c r="BP1601" i="12"/>
  <c r="BV1601" i="12" s="1"/>
  <c r="BO2083" i="12"/>
  <c r="BU2083" i="12" s="1"/>
  <c r="BQ1264" i="12"/>
  <c r="BW1264" i="12" s="1"/>
  <c r="BO2964" i="12"/>
  <c r="BU2964" i="12" s="1"/>
  <c r="BQ2847" i="12"/>
  <c r="BW2847" i="12" s="1"/>
  <c r="BO2420" i="12"/>
  <c r="BU2420" i="12" s="1"/>
  <c r="BO126" i="12"/>
  <c r="BU126" i="12" s="1"/>
  <c r="BO2664" i="12"/>
  <c r="BU2664" i="12" s="1"/>
  <c r="BP1880" i="12"/>
  <c r="BV1880" i="12" s="1"/>
  <c r="BP162" i="12"/>
  <c r="BV162" i="12" s="1"/>
  <c r="BO108" i="12"/>
  <c r="BU108" i="12" s="1"/>
  <c r="BP2889" i="12"/>
  <c r="BV2889" i="12" s="1"/>
  <c r="BO1994" i="12"/>
  <c r="BU1994" i="12" s="1"/>
  <c r="BQ2098" i="12"/>
  <c r="BW2098" i="12" s="1"/>
  <c r="BQ2259" i="12"/>
  <c r="BW2259" i="12" s="1"/>
  <c r="BP2676" i="12"/>
  <c r="BV2676" i="12" s="1"/>
  <c r="BO1351" i="12"/>
  <c r="BU1351" i="12" s="1"/>
  <c r="BP754" i="12"/>
  <c r="BV754" i="12" s="1"/>
  <c r="BQ2863" i="12"/>
  <c r="BW2863" i="12" s="1"/>
  <c r="BP1835" i="12"/>
  <c r="BV1835" i="12" s="1"/>
  <c r="BP329" i="12"/>
  <c r="BV329" i="12" s="1"/>
  <c r="BO140" i="12"/>
  <c r="BU140" i="12" s="1"/>
  <c r="BO2965" i="12"/>
  <c r="BU2965" i="12" s="1"/>
  <c r="BQ2152" i="12"/>
  <c r="BW2152" i="12" s="1"/>
  <c r="BO751" i="12"/>
  <c r="BU751" i="12" s="1"/>
  <c r="BO3058" i="12"/>
  <c r="BU3058" i="12" s="1"/>
  <c r="BQ2308" i="12"/>
  <c r="BW2308" i="12" s="1"/>
  <c r="BQ376" i="12"/>
  <c r="BW376" i="12" s="1"/>
  <c r="BP197" i="12"/>
  <c r="BV197" i="12" s="1"/>
  <c r="BO435" i="12"/>
  <c r="BU435" i="12" s="1"/>
  <c r="BO2706" i="12"/>
  <c r="BU2706" i="12" s="1"/>
  <c r="BQ2317" i="12"/>
  <c r="BW2317" i="12" s="1"/>
  <c r="BO2456" i="12"/>
  <c r="BU2456" i="12" s="1"/>
  <c r="BP2783" i="12"/>
  <c r="BV2783" i="12" s="1"/>
  <c r="BO1496" i="12"/>
  <c r="BU1496" i="12" s="1"/>
  <c r="BQ1027" i="12"/>
  <c r="BW1027" i="12" s="1"/>
  <c r="BO129" i="12"/>
  <c r="BU129" i="12" s="1"/>
  <c r="BQ2133" i="12"/>
  <c r="BW2133" i="12" s="1"/>
  <c r="BO730" i="12"/>
  <c r="BU730" i="12" s="1"/>
  <c r="BP427" i="12"/>
  <c r="BV427" i="12" s="1"/>
  <c r="BQ986" i="12"/>
  <c r="BW986" i="12" s="1"/>
  <c r="BP43" i="12"/>
  <c r="BV43" i="12" s="1"/>
  <c r="BO2962" i="12"/>
  <c r="BU2962" i="12" s="1"/>
  <c r="BP2477" i="12"/>
  <c r="BV2477" i="12" s="1"/>
  <c r="BQ1210" i="12"/>
  <c r="BW1210" i="12" s="1"/>
  <c r="BP1830" i="12"/>
  <c r="BV1830" i="12" s="1"/>
  <c r="BP1994" i="12"/>
  <c r="BV1994" i="12" s="1"/>
  <c r="BP2306" i="12"/>
  <c r="BV2306" i="12" s="1"/>
  <c r="BP1027" i="12"/>
  <c r="BV1027" i="12" s="1"/>
  <c r="BP87" i="12"/>
  <c r="BV87" i="12" s="1"/>
  <c r="BO2375" i="12"/>
  <c r="BU2375" i="12" s="1"/>
  <c r="BP1393" i="12"/>
  <c r="BV1393" i="12" s="1"/>
  <c r="BP72" i="12"/>
  <c r="BV72" i="12" s="1"/>
  <c r="BP682" i="12"/>
  <c r="BV682" i="12" s="1"/>
  <c r="BQ3036" i="12"/>
  <c r="BW3036" i="12" s="1"/>
  <c r="BQ1987" i="12"/>
  <c r="BW1987" i="12" s="1"/>
  <c r="BO842" i="12"/>
  <c r="BU842" i="12" s="1"/>
  <c r="BQ1927" i="12"/>
  <c r="BW1927" i="12" s="1"/>
  <c r="BQ2066" i="12"/>
  <c r="BW2066" i="12" s="1"/>
  <c r="BQ2420" i="12"/>
  <c r="BW2420" i="12" s="1"/>
  <c r="BQ1232" i="12"/>
  <c r="BW1232" i="12" s="1"/>
  <c r="BQ491" i="12"/>
  <c r="BW491" i="12" s="1"/>
  <c r="BQ2471" i="12"/>
  <c r="BW2471" i="12" s="1"/>
  <c r="BQ1510" i="12"/>
  <c r="BW1510" i="12" s="1"/>
  <c r="BP206" i="12"/>
  <c r="BV206" i="12" s="1"/>
  <c r="BO841" i="12"/>
  <c r="BU841" i="12" s="1"/>
  <c r="BO446" i="12"/>
  <c r="BU446" i="12" s="1"/>
  <c r="BP2070" i="12"/>
  <c r="BV2070" i="12" s="1"/>
  <c r="BO1087" i="12"/>
  <c r="BU1087" i="12" s="1"/>
  <c r="BO2435" i="12"/>
  <c r="BU2435" i="12" s="1"/>
  <c r="BP2274" i="12"/>
  <c r="BV2274" i="12" s="1"/>
  <c r="BO2405" i="12"/>
  <c r="BU2405" i="12" s="1"/>
  <c r="BP2767" i="12"/>
  <c r="BV2767" i="12" s="1"/>
  <c r="BO1375" i="12"/>
  <c r="BU1375" i="12" s="1"/>
  <c r="BP889" i="12"/>
  <c r="BV889" i="12" s="1"/>
  <c r="BQ2717" i="12"/>
  <c r="BW2717" i="12" s="1"/>
  <c r="BP1610" i="12"/>
  <c r="BV1610" i="12" s="1"/>
  <c r="BP454" i="12"/>
  <c r="BV454" i="12" s="1"/>
  <c r="BP1063" i="12"/>
  <c r="BV1063" i="12" s="1"/>
  <c r="BP610" i="12"/>
  <c r="BV610" i="12" s="1"/>
  <c r="BP2168" i="12"/>
  <c r="BV2168" i="12" s="1"/>
  <c r="BP1191" i="12"/>
  <c r="BV1191" i="12" s="1"/>
  <c r="BP722" i="12"/>
  <c r="BV722" i="12" s="1"/>
  <c r="BP2964" i="12"/>
  <c r="BV2964" i="12" s="1"/>
  <c r="BQ2119" i="12"/>
  <c r="BW2119" i="12" s="1"/>
  <c r="BQ303" i="12"/>
  <c r="BW303" i="12" s="1"/>
  <c r="BQ184" i="12"/>
  <c r="BW184" i="12" s="1"/>
  <c r="BO325" i="12"/>
  <c r="BU325" i="12" s="1"/>
  <c r="BO2477" i="12"/>
  <c r="BU2477" i="12" s="1"/>
  <c r="BP2297" i="12"/>
  <c r="BV2297" i="12" s="1"/>
  <c r="BQ2416" i="12"/>
  <c r="BW2416" i="12" s="1"/>
  <c r="BQ2771" i="12"/>
  <c r="BW2771" i="12" s="1"/>
  <c r="BP1481" i="12"/>
  <c r="BV1481" i="12" s="1"/>
  <c r="BO996" i="12"/>
  <c r="BU996" i="12" s="1"/>
  <c r="BO64" i="12"/>
  <c r="BU64" i="12" s="1"/>
  <c r="BP2085" i="12"/>
  <c r="BV2085" i="12" s="1"/>
  <c r="BO683" i="12"/>
  <c r="BU683" i="12" s="1"/>
  <c r="BQ382" i="12"/>
  <c r="BW382" i="12" s="1"/>
  <c r="BQ946" i="12"/>
  <c r="BW946" i="12" s="1"/>
  <c r="BP1037" i="12"/>
  <c r="BV1037" i="12" s="1"/>
  <c r="BO2644" i="12"/>
  <c r="BU2644" i="12" s="1"/>
  <c r="BP2740" i="12"/>
  <c r="BV2740" i="12" s="1"/>
  <c r="BP2867" i="12"/>
  <c r="BV2867" i="12" s="1"/>
  <c r="BQ1592" i="12"/>
  <c r="BW1592" i="12" s="1"/>
  <c r="BP1484" i="12"/>
  <c r="BV1484" i="12" s="1"/>
  <c r="BP2852" i="12"/>
  <c r="BV2852" i="12" s="1"/>
  <c r="BQ1783" i="12"/>
  <c r="BW1783" i="12" s="1"/>
  <c r="BP716" i="12"/>
  <c r="BV716" i="12" s="1"/>
  <c r="BO1835" i="12"/>
  <c r="BU1835" i="12" s="1"/>
  <c r="BQ911" i="12"/>
  <c r="BW911" i="12" s="1"/>
  <c r="BQ2364" i="12"/>
  <c r="BW2364" i="12" s="1"/>
  <c r="BQ1369" i="12"/>
  <c r="BW1369" i="12" s="1"/>
  <c r="BP193" i="12"/>
  <c r="BV193" i="12" s="1"/>
  <c r="BP1069" i="12"/>
  <c r="BV1069" i="12" s="1"/>
  <c r="BQ3115" i="12"/>
  <c r="BW3115" i="12" s="1"/>
  <c r="BO994" i="12"/>
  <c r="BU994" i="12" s="1"/>
  <c r="BQ543" i="12"/>
  <c r="BW543" i="12" s="1"/>
  <c r="BO1280" i="12"/>
  <c r="BU1280" i="12" s="1"/>
  <c r="BQ1276" i="12"/>
  <c r="BW1276" i="12" s="1"/>
  <c r="BO2895" i="12"/>
  <c r="BU2895" i="12" s="1"/>
  <c r="BQ2941" i="12"/>
  <c r="BW2941" i="12" s="1"/>
  <c r="BO2993" i="12"/>
  <c r="BU2993" i="12" s="1"/>
  <c r="BP1689" i="12"/>
  <c r="BV1689" i="12" s="1"/>
  <c r="BP174" i="12"/>
  <c r="BV174" i="12" s="1"/>
  <c r="BQ2732" i="12"/>
  <c r="BW2732" i="12" s="1"/>
  <c r="BP2847" i="12"/>
  <c r="BV2847" i="12" s="1"/>
  <c r="BP2914" i="12"/>
  <c r="BV2914" i="12" s="1"/>
  <c r="BQ958" i="12"/>
  <c r="BW958" i="12" s="1"/>
  <c r="BP2917" i="12"/>
  <c r="BV2917" i="12" s="1"/>
  <c r="BP2456" i="12"/>
  <c r="BV2456" i="12" s="1"/>
  <c r="BP1001" i="12"/>
  <c r="BV1001" i="12" s="1"/>
  <c r="BP2335" i="12"/>
  <c r="BV2335" i="12" s="1"/>
  <c r="BP2061" i="12"/>
  <c r="BV2061" i="12" s="1"/>
  <c r="BP382" i="12"/>
  <c r="BV382" i="12" s="1"/>
  <c r="BO1323" i="12"/>
  <c r="BU1323" i="12" s="1"/>
  <c r="BO1679" i="12"/>
  <c r="BU1679" i="12" s="1"/>
  <c r="BO2141" i="12"/>
  <c r="BU2141" i="12" s="1"/>
  <c r="BP962" i="12"/>
  <c r="BV962" i="12" s="1"/>
  <c r="BP1534" i="12"/>
  <c r="BV1534" i="12" s="1"/>
  <c r="BP801" i="12"/>
  <c r="BV801" i="12" s="1"/>
  <c r="BP2899" i="12"/>
  <c r="BV2899" i="12" s="1"/>
  <c r="BO1067" i="12"/>
  <c r="BU1067" i="12" s="1"/>
  <c r="BO2467" i="12"/>
  <c r="BU2467" i="12" s="1"/>
  <c r="BQ2145" i="12"/>
  <c r="BW2145" i="12" s="1"/>
  <c r="BP561" i="12"/>
  <c r="BV561" i="12" s="1"/>
  <c r="BP1872" i="12"/>
  <c r="BV1872" i="12" s="1"/>
  <c r="BO715" i="12"/>
  <c r="BU715" i="12" s="1"/>
  <c r="BP2915" i="12"/>
  <c r="BV2915" i="12" s="1"/>
  <c r="BO1897" i="12"/>
  <c r="BU1897" i="12" s="1"/>
  <c r="BP2790" i="12"/>
  <c r="BV2790" i="12" s="1"/>
  <c r="BQ2327" i="12"/>
  <c r="BW2327" i="12" s="1"/>
  <c r="BO839" i="12"/>
  <c r="BU839" i="12" s="1"/>
  <c r="BP1655" i="12"/>
  <c r="BV1655" i="12" s="1"/>
  <c r="BP1861" i="12"/>
  <c r="BV1861" i="12" s="1"/>
  <c r="BO2303" i="12"/>
  <c r="BU2303" i="12" s="1"/>
  <c r="BQ1108" i="12"/>
  <c r="BW1108" i="12" s="1"/>
  <c r="BP3061" i="12"/>
  <c r="BV3061" i="12" s="1"/>
  <c r="BP2041" i="12"/>
  <c r="BV2041" i="12" s="1"/>
  <c r="BP810" i="12"/>
  <c r="BV810" i="12" s="1"/>
  <c r="BQ65" i="12"/>
  <c r="BW65" i="12" s="1"/>
  <c r="BP3062" i="12"/>
  <c r="BV3062" i="12" s="1"/>
  <c r="BO2698" i="12"/>
  <c r="BU2698" i="12" s="1"/>
  <c r="BO835" i="12"/>
  <c r="BU835" i="12" s="1"/>
  <c r="BQ1907" i="12"/>
  <c r="BW1907" i="12" s="1"/>
  <c r="BO1802" i="12"/>
  <c r="BU1802" i="12" s="1"/>
  <c r="BP153" i="12"/>
  <c r="BV153" i="12" s="1"/>
  <c r="BQ1001" i="12"/>
  <c r="BW1001" i="12" s="1"/>
  <c r="BQ1319" i="12"/>
  <c r="BW1319" i="12" s="1"/>
  <c r="BP1931" i="12"/>
  <c r="BV1931" i="12" s="1"/>
  <c r="BO2688" i="12"/>
  <c r="BU2688" i="12" s="1"/>
  <c r="BO376" i="12"/>
  <c r="BU376" i="12" s="1"/>
  <c r="BP2052" i="12"/>
  <c r="BV2052" i="12" s="1"/>
  <c r="BQ1067" i="12"/>
  <c r="BW1067" i="12" s="1"/>
  <c r="BP2713" i="12"/>
  <c r="BV2713" i="12" s="1"/>
  <c r="BO356" i="12"/>
  <c r="BU356" i="12" s="1"/>
  <c r="BQ2775" i="12"/>
  <c r="BW2775" i="12" s="1"/>
  <c r="BQ1615" i="12"/>
  <c r="BW1615" i="12" s="1"/>
  <c r="BO197" i="12"/>
  <c r="BU197" i="12" s="1"/>
  <c r="BQ1100" i="12"/>
  <c r="BW1100" i="12" s="1"/>
  <c r="BQ1546" i="12"/>
  <c r="BW1546" i="12" s="1"/>
  <c r="BO2045" i="12"/>
  <c r="BU2045" i="12" s="1"/>
  <c r="BP2961" i="12"/>
  <c r="BV2961" i="12" s="1"/>
  <c r="BQ549" i="12"/>
  <c r="BW549" i="12" s="1"/>
  <c r="BP2152" i="12"/>
  <c r="BV2152" i="12" s="1"/>
  <c r="BP1167" i="12"/>
  <c r="BV1167" i="12" s="1"/>
  <c r="BO2958" i="12"/>
  <c r="BU2958" i="12" s="1"/>
  <c r="BO561" i="12"/>
  <c r="BU561" i="12" s="1"/>
  <c r="BQ2860" i="12"/>
  <c r="BW2860" i="12" s="1"/>
  <c r="BO1791" i="12"/>
  <c r="BU1791" i="12" s="1"/>
  <c r="BO519" i="12"/>
  <c r="BU519" i="12" s="1"/>
  <c r="BP780" i="12"/>
  <c r="BV780" i="12" s="1"/>
  <c r="BO1592" i="12"/>
  <c r="BU1592" i="12" s="1"/>
  <c r="BP1813" i="12"/>
  <c r="BV1813" i="12" s="1"/>
  <c r="BQ2268" i="12"/>
  <c r="BW2268" i="12" s="1"/>
  <c r="BO788" i="12"/>
  <c r="BU788" i="12" s="1"/>
  <c r="BO789" i="12"/>
  <c r="BU789" i="12" s="1"/>
  <c r="BO2283" i="12"/>
  <c r="BU2283" i="12" s="1"/>
  <c r="BO1276" i="12"/>
  <c r="BU1276" i="12" s="1"/>
  <c r="BQ162" i="12"/>
  <c r="BW162" i="12" s="1"/>
  <c r="BQ126" i="12"/>
  <c r="BW126" i="12" s="1"/>
  <c r="BP2944" i="12"/>
  <c r="BV2944" i="12" s="1"/>
  <c r="BQ1897" i="12"/>
  <c r="BW1897" i="12" s="1"/>
  <c r="BO811" i="12"/>
  <c r="BU811" i="12" s="1"/>
  <c r="BQ1659" i="12"/>
  <c r="BW1659" i="12" s="1"/>
  <c r="BP3096" i="12"/>
  <c r="BV3096" i="12" s="1"/>
  <c r="BP2885" i="12"/>
  <c r="BV2885" i="12" s="1"/>
  <c r="BO1510" i="12"/>
  <c r="BU1510" i="12" s="1"/>
  <c r="BQ2740" i="12"/>
  <c r="BW2740" i="12" s="1"/>
  <c r="BO2297" i="12"/>
  <c r="BU2297" i="12" s="1"/>
  <c r="BQ799" i="12"/>
  <c r="BW799" i="12" s="1"/>
  <c r="BQ1601" i="12"/>
  <c r="BW1601" i="12" s="1"/>
  <c r="BP1833" i="12"/>
  <c r="BV1833" i="12" s="1"/>
  <c r="BO2278" i="12"/>
  <c r="BU2278" i="12" s="1"/>
  <c r="BQ1093" i="12"/>
  <c r="BW1093" i="12" s="1"/>
  <c r="BO3001" i="12"/>
  <c r="BU3001" i="12" s="1"/>
  <c r="BQ1974" i="12"/>
  <c r="BW1974" i="12" s="1"/>
  <c r="BO722" i="12"/>
  <c r="BU722" i="12" s="1"/>
  <c r="BO56" i="12"/>
  <c r="BU56" i="12" s="1"/>
  <c r="BO3002" i="12"/>
  <c r="BU3002" i="12" s="1"/>
  <c r="BP2671" i="12"/>
  <c r="BV2671" i="12" s="1"/>
  <c r="BO1310" i="12"/>
  <c r="BU1310" i="12" s="1"/>
  <c r="BQ1861" i="12"/>
  <c r="BW1861" i="12" s="1"/>
  <c r="BQ2015" i="12"/>
  <c r="BW2015" i="12" s="1"/>
  <c r="BP2398" i="12"/>
  <c r="BV2398" i="12" s="1"/>
  <c r="BO1200" i="12"/>
  <c r="BU1200" i="12" s="1"/>
  <c r="BQ193" i="12"/>
  <c r="BW193" i="12" s="1"/>
  <c r="BP2449" i="12"/>
  <c r="BV2449" i="12" s="1"/>
  <c r="BP1485" i="12"/>
  <c r="BV1485" i="12" s="1"/>
  <c r="BO184" i="12"/>
  <c r="BU184" i="12" s="1"/>
  <c r="BO810" i="12"/>
  <c r="BU810" i="12" s="1"/>
  <c r="BQ157" i="12"/>
  <c r="BW157" i="12" s="1"/>
  <c r="BO2049" i="12"/>
  <c r="BU2049" i="12" s="1"/>
  <c r="BO1028" i="12"/>
  <c r="BU1028" i="12" s="1"/>
  <c r="BP494" i="12"/>
  <c r="BV494" i="12" s="1"/>
  <c r="BO2894" i="12"/>
  <c r="BU2894" i="12" s="1"/>
  <c r="BO2082" i="12"/>
  <c r="BU2082" i="12" s="1"/>
  <c r="BO172" i="12"/>
  <c r="BU172" i="12" s="1"/>
  <c r="BO127" i="12"/>
  <c r="BU127" i="12" s="1"/>
  <c r="BQ2922" i="12"/>
  <c r="BW2922" i="12" s="1"/>
  <c r="BQ2052" i="12"/>
  <c r="BW2052" i="12" s="1"/>
  <c r="BO2134" i="12"/>
  <c r="BU2134" i="12" s="1"/>
  <c r="BQ2283" i="12"/>
  <c r="BW2283" i="12" s="1"/>
  <c r="BO2686" i="12"/>
  <c r="BU2686" i="12" s="1"/>
  <c r="BQ1280" i="12"/>
  <c r="BW1280" i="12" s="1"/>
  <c r="BQ497" i="12"/>
  <c r="BW497" i="12" s="1"/>
  <c r="BQ2670" i="12"/>
  <c r="BW2670" i="12" s="1"/>
  <c r="BP1163" i="12"/>
  <c r="BV1163" i="12" s="1"/>
  <c r="BO171" i="12"/>
  <c r="BU171" i="12" s="1"/>
  <c r="BP1024" i="12"/>
  <c r="BV1024" i="12" s="1"/>
  <c r="BO3064" i="12"/>
  <c r="BU3064" i="12" s="1"/>
  <c r="BP1156" i="12"/>
  <c r="BV1156" i="12" s="1"/>
  <c r="BQ610" i="12"/>
  <c r="BW610" i="12" s="1"/>
  <c r="BQ1404" i="12"/>
  <c r="BW1404" i="12" s="1"/>
  <c r="BP1375" i="12"/>
  <c r="BV1375" i="12" s="1"/>
  <c r="BQ2993" i="12"/>
  <c r="BW2993" i="12" s="1"/>
  <c r="BO3005" i="12"/>
  <c r="BU3005" i="12" s="1"/>
  <c r="BO3065" i="12"/>
  <c r="BU3065" i="12" s="1"/>
  <c r="BP1791" i="12"/>
  <c r="BV1791" i="12" s="1"/>
  <c r="BO798" i="12"/>
  <c r="BU798" i="12" s="1"/>
  <c r="BP1224" i="12"/>
  <c r="BV1224" i="12" s="1"/>
  <c r="BO1474" i="12"/>
  <c r="BU1474" i="12" s="1"/>
  <c r="BP1615" i="12"/>
  <c r="BV1615" i="12" s="1"/>
  <c r="BP705" i="12"/>
  <c r="BV705" i="12" s="1"/>
  <c r="BP1535" i="12"/>
  <c r="BV1535" i="12" s="1"/>
  <c r="BP1496" i="12"/>
  <c r="BV1496" i="12" s="1"/>
  <c r="BQ883" i="12"/>
  <c r="BW883" i="12" s="1"/>
  <c r="BQ2030" i="12"/>
  <c r="BW2030" i="12" s="1"/>
  <c r="BP1574" i="12"/>
  <c r="BV1574" i="12" s="1"/>
  <c r="BQ1642" i="12"/>
  <c r="BW1642" i="12" s="1"/>
  <c r="BQ759" i="12"/>
  <c r="BW759" i="12" s="1"/>
  <c r="BP1693" i="12"/>
  <c r="BV1693" i="12" s="1"/>
  <c r="BP1684" i="12"/>
  <c r="BV1684" i="12" s="1"/>
  <c r="BP68" i="12"/>
  <c r="BV68" i="12" s="1"/>
  <c r="BO716" i="12"/>
  <c r="BU716" i="12" s="1"/>
  <c r="BO1252" i="12"/>
  <c r="BU1252" i="12" s="1"/>
  <c r="BO1927" i="12"/>
  <c r="BU1927" i="12" s="1"/>
  <c r="BP1474" i="12"/>
  <c r="BV1474" i="12" s="1"/>
  <c r="BQ2305" i="12"/>
  <c r="BW2305" i="12" s="1"/>
  <c r="BO2404" i="12"/>
  <c r="BU2404" i="12" s="1"/>
  <c r="BO1967" i="12"/>
  <c r="BU1967" i="12" s="1"/>
  <c r="BP855" i="12"/>
  <c r="BV855" i="12" s="1"/>
  <c r="BO2002" i="12"/>
  <c r="BU2002" i="12" s="1"/>
  <c r="BO799" i="12"/>
  <c r="BU799" i="12" s="1"/>
  <c r="BQ450" i="12"/>
  <c r="BW450" i="12" s="1"/>
  <c r="BP1096" i="12"/>
  <c r="BV1096" i="12" s="1"/>
  <c r="BP1116" i="12"/>
  <c r="BV1116" i="12" s="1"/>
  <c r="BP2736" i="12"/>
  <c r="BV2736" i="12" s="1"/>
  <c r="BP2822" i="12"/>
  <c r="BV2822" i="12" s="1"/>
  <c r="BP2848" i="12"/>
  <c r="BV2848" i="12" s="1"/>
  <c r="BQ1568" i="12"/>
  <c r="BW1568" i="12" s="1"/>
  <c r="BO1407" i="12"/>
  <c r="BU1407" i="12" s="1"/>
  <c r="BQ2839" i="12"/>
  <c r="BW2839" i="12" s="1"/>
  <c r="BO1773" i="12"/>
  <c r="BU1773" i="12" s="1"/>
  <c r="BQ701" i="12"/>
  <c r="BW701" i="12" s="1"/>
  <c r="BO1662" i="12"/>
  <c r="BU1662" i="12" s="1"/>
  <c r="BP887" i="12"/>
  <c r="BV887" i="12" s="1"/>
  <c r="BO2354" i="12"/>
  <c r="BU2354" i="12" s="1"/>
  <c r="BP1280" i="12"/>
  <c r="BV1280" i="12" s="1"/>
  <c r="BP2804" i="12"/>
  <c r="BV2804" i="12" s="1"/>
  <c r="BQ2892" i="12"/>
  <c r="BW2892" i="12" s="1"/>
  <c r="BO2955" i="12"/>
  <c r="BU2955" i="12" s="1"/>
  <c r="BQ1706" i="12"/>
  <c r="BW1706" i="12" s="1"/>
  <c r="BQ2041" i="12"/>
  <c r="BW2041" i="12" s="1"/>
  <c r="BP2928" i="12"/>
  <c r="BV2928" i="12" s="1"/>
  <c r="BQ1873" i="12"/>
  <c r="BW1873" i="12" s="1"/>
  <c r="BQ802" i="12"/>
  <c r="BW802" i="12" s="1"/>
  <c r="BP2119" i="12"/>
  <c r="BV2119" i="12" s="1"/>
  <c r="BO1070" i="12"/>
  <c r="BU1070" i="12" s="1"/>
  <c r="BQ2456" i="12"/>
  <c r="BW2456" i="12" s="1"/>
  <c r="BQ1488" i="12"/>
  <c r="BW1488" i="12" s="1"/>
  <c r="BQ1605" i="12"/>
  <c r="BW1605" i="12" s="1"/>
  <c r="BP52" i="12"/>
  <c r="BV52" i="12" s="1"/>
  <c r="BP553" i="12"/>
  <c r="BV553" i="12" s="1"/>
  <c r="BO1214" i="12"/>
  <c r="BU1214" i="12" s="1"/>
  <c r="BQ1892" i="12"/>
  <c r="BW1892" i="12" s="1"/>
  <c r="BP2401" i="12"/>
  <c r="BV2401" i="12" s="1"/>
  <c r="BO3013" i="12"/>
  <c r="BU3013" i="12" s="1"/>
  <c r="BP1982" i="12"/>
  <c r="BV1982" i="12" s="1"/>
  <c r="BP925" i="12"/>
  <c r="BV925" i="12" s="1"/>
  <c r="BP2419" i="12"/>
  <c r="BV2419" i="12" s="1"/>
  <c r="BP56" i="12"/>
  <c r="BV56" i="12" s="1"/>
  <c r="BP2693" i="12"/>
  <c r="BV2693" i="12" s="1"/>
  <c r="BP1592" i="12"/>
  <c r="BV1592" i="12" s="1"/>
  <c r="BQ3007" i="12"/>
  <c r="BW3007" i="12" s="1"/>
  <c r="BO1063" i="12"/>
  <c r="BU1063" i="12" s="1"/>
  <c r="BQ2958" i="12"/>
  <c r="BW2958" i="12" s="1"/>
  <c r="BP2698" i="12"/>
  <c r="BV2698" i="12" s="1"/>
  <c r="BO1054" i="12"/>
  <c r="BU1054" i="12" s="1"/>
  <c r="BQ2435" i="12"/>
  <c r="BW2435" i="12" s="1"/>
  <c r="BO2137" i="12"/>
  <c r="BU2137" i="12" s="1"/>
  <c r="BQ530" i="12"/>
  <c r="BW530" i="12" s="1"/>
  <c r="BP1399" i="12"/>
  <c r="BV1399" i="12" s="1"/>
  <c r="BQ1722" i="12"/>
  <c r="BW1722" i="12" s="1"/>
  <c r="BQ2168" i="12"/>
  <c r="BW2168" i="12" s="1"/>
  <c r="BP1005" i="12"/>
  <c r="BV1005" i="12" s="1"/>
  <c r="BP1971" i="12"/>
  <c r="BV1971" i="12" s="1"/>
  <c r="BQ1069" i="12"/>
  <c r="BW1069" i="12" s="1"/>
  <c r="BQ2971" i="12"/>
  <c r="BW2971" i="12" s="1"/>
  <c r="BP2459" i="12"/>
  <c r="BV2459" i="12" s="1"/>
  <c r="BO2877" i="12"/>
  <c r="BU2877" i="12" s="1"/>
  <c r="BO2381" i="12"/>
  <c r="BU2381" i="12" s="1"/>
  <c r="BO946" i="12"/>
  <c r="BU946" i="12" s="1"/>
  <c r="BQ1734" i="12"/>
  <c r="BW1734" i="12" s="1"/>
  <c r="BP1907" i="12"/>
  <c r="BV1907" i="12" s="1"/>
  <c r="BO2317" i="12"/>
  <c r="BU2317" i="12" s="1"/>
  <c r="BO1083" i="12"/>
  <c r="BU1083" i="12" s="1"/>
  <c r="BP172" i="12"/>
  <c r="BV172" i="12" s="1"/>
  <c r="BQ2381" i="12"/>
  <c r="BW2381" i="12" s="1"/>
  <c r="BO1408" i="12"/>
  <c r="BU1408" i="12" s="1"/>
  <c r="BQ108" i="12"/>
  <c r="BW108" i="12" s="1"/>
  <c r="BQ718" i="12"/>
  <c r="BW718" i="12" s="1"/>
  <c r="BP3059" i="12"/>
  <c r="BV3059" i="12" s="1"/>
  <c r="BP2002" i="12"/>
  <c r="BV2002" i="12" s="1"/>
  <c r="BO935" i="12"/>
  <c r="BU935" i="12" s="1"/>
  <c r="BQ132" i="12"/>
  <c r="BW132" i="12" s="1"/>
  <c r="BQ2685" i="12"/>
  <c r="BW2685" i="12" s="1"/>
  <c r="BP1977" i="12"/>
  <c r="BV1977" i="12" s="1"/>
  <c r="BP127" i="12"/>
  <c r="BV127" i="12" s="1"/>
  <c r="BP47" i="12"/>
  <c r="BV47" i="12" s="1"/>
  <c r="BQ2783" i="12"/>
  <c r="BW2783" i="12" s="1"/>
  <c r="BQ1748" i="12"/>
  <c r="BW1748" i="12" s="1"/>
  <c r="BP2023" i="12"/>
  <c r="BV2023" i="12" s="1"/>
  <c r="BP2141" i="12"/>
  <c r="BV2141" i="12" s="1"/>
  <c r="BQ2467" i="12"/>
  <c r="BW2467" i="12" s="1"/>
  <c r="BP1206" i="12"/>
  <c r="BV1206" i="12" s="1"/>
  <c r="BO139" i="12"/>
  <c r="BU139" i="12" s="1"/>
  <c r="BO2401" i="12"/>
  <c r="BU2401" i="12" s="1"/>
  <c r="BO1069" i="12"/>
  <c r="BU1069" i="12" s="1"/>
  <c r="BO86" i="12"/>
  <c r="BU86" i="12" s="1"/>
  <c r="BQ2051" i="12"/>
  <c r="BW2051" i="12" s="1"/>
  <c r="BO2917" i="12"/>
  <c r="BU2917" i="12" s="1"/>
  <c r="BO911" i="12"/>
  <c r="BU911" i="12" s="1"/>
  <c r="BO535" i="12"/>
  <c r="BU535" i="12" s="1"/>
  <c r="BP1236" i="12"/>
  <c r="BV1236" i="12" s="1"/>
  <c r="BO1236" i="12"/>
  <c r="BU1236" i="12" s="1"/>
  <c r="BQ2843" i="12"/>
  <c r="BW2843" i="12" s="1"/>
  <c r="BP2918" i="12"/>
  <c r="BV2918" i="12" s="1"/>
  <c r="BO2971" i="12"/>
  <c r="BU2971" i="12" s="1"/>
  <c r="BO1734" i="12"/>
  <c r="BU1734" i="12" s="1"/>
  <c r="BP442" i="12"/>
  <c r="BV442" i="12" s="1"/>
  <c r="BP3109" i="12"/>
  <c r="BV3109" i="12" s="1"/>
  <c r="BO3007" i="12"/>
  <c r="BU3007" i="12" s="1"/>
  <c r="BP1369" i="12"/>
  <c r="BV1369" i="12" s="1"/>
  <c r="BQ561" i="12"/>
  <c r="BW561" i="12" s="1"/>
  <c r="BP1347" i="12"/>
  <c r="BV1347" i="12" s="1"/>
  <c r="BO1327" i="12"/>
  <c r="BU1327" i="12" s="1"/>
  <c r="BQ754" i="12"/>
  <c r="BW754" i="12" s="1"/>
  <c r="BO1112" i="12"/>
  <c r="BU1112" i="12" s="1"/>
  <c r="BQ1163" i="12"/>
  <c r="BW1163" i="12" s="1"/>
  <c r="BP1444" i="12"/>
  <c r="BV1444" i="12" s="1"/>
  <c r="BQ712" i="12"/>
  <c r="BW712" i="12" s="1"/>
  <c r="BO1550" i="12"/>
  <c r="BU1550" i="12" s="1"/>
  <c r="BP1514" i="12"/>
  <c r="BV1514" i="12" s="1"/>
  <c r="BQ3122" i="12"/>
  <c r="BW3122" i="12" s="1"/>
  <c r="BP3097" i="12"/>
  <c r="BV3097" i="12" s="1"/>
  <c r="BQ1087" i="12"/>
  <c r="BW1087" i="12" s="1"/>
  <c r="BQ1840" i="12"/>
  <c r="BW1840" i="12" s="1"/>
  <c r="BP880" i="12"/>
  <c r="BV880" i="12" s="1"/>
  <c r="BO1829" i="12"/>
  <c r="BU1829" i="12" s="1"/>
  <c r="BO1872" i="12"/>
  <c r="BU1872" i="12" s="1"/>
  <c r="BQ1768" i="12"/>
  <c r="BW1768" i="12" s="1"/>
  <c r="BP808" i="12"/>
  <c r="BV808" i="12" s="1"/>
  <c r="BO1778" i="12"/>
  <c r="BU1778" i="12" s="1"/>
  <c r="BP602" i="12"/>
  <c r="BV602" i="12" s="1"/>
  <c r="BQ356" i="12"/>
  <c r="BW356" i="12" s="1"/>
  <c r="BP734" i="12"/>
  <c r="BV734" i="12" s="1"/>
  <c r="BP3110" i="12"/>
  <c r="BV3110" i="12" s="1"/>
  <c r="BQ2459" i="12"/>
  <c r="BW2459" i="12" s="1"/>
  <c r="BP2706" i="12"/>
  <c r="BV2706" i="12" s="1"/>
  <c r="BO2793" i="12"/>
  <c r="BU2793" i="12" s="1"/>
  <c r="BP1500" i="12"/>
  <c r="BV1500" i="12" s="1"/>
  <c r="BQ1112" i="12"/>
  <c r="BW1112" i="12" s="1"/>
  <c r="BQ2790" i="12"/>
  <c r="BW2790" i="12" s="1"/>
  <c r="BP1726" i="12"/>
  <c r="BV1726" i="12" s="1"/>
  <c r="BQ553" i="12"/>
  <c r="BW553" i="12" s="1"/>
  <c r="BO1480" i="12"/>
  <c r="BU1480" i="12" s="1"/>
  <c r="BP794" i="12"/>
  <c r="BV794" i="12" s="1"/>
  <c r="BP2291" i="12"/>
  <c r="BV2291" i="12" s="1"/>
  <c r="BQ1214" i="12"/>
  <c r="BW1214" i="12" s="1"/>
  <c r="BQ2706" i="12"/>
  <c r="BW2706" i="12" s="1"/>
  <c r="BP2793" i="12"/>
  <c r="BV2793" i="12" s="1"/>
  <c r="BQ2895" i="12"/>
  <c r="BW2895" i="12" s="1"/>
  <c r="BO1642" i="12"/>
  <c r="BU1642" i="12" s="1"/>
  <c r="BQ1829" i="12"/>
  <c r="BW1829" i="12" s="1"/>
  <c r="BQ2885" i="12"/>
  <c r="BW2885" i="12" s="1"/>
  <c r="BO1817" i="12"/>
  <c r="BU1817" i="12" s="1"/>
  <c r="BQ734" i="12"/>
  <c r="BW734" i="12" s="1"/>
  <c r="BO1880" i="12"/>
  <c r="BU1880" i="12" s="1"/>
  <c r="BO986" i="12"/>
  <c r="BU986" i="12" s="1"/>
  <c r="BO2398" i="12"/>
  <c r="BU2398" i="12" s="1"/>
  <c r="BO1429" i="12"/>
  <c r="BU1429" i="12" s="1"/>
  <c r="BP1456" i="12"/>
  <c r="BV1456" i="12" s="1"/>
  <c r="BQ3065" i="12"/>
  <c r="BW3065" i="12" s="1"/>
  <c r="BQ3055" i="12"/>
  <c r="BW3055" i="12" s="1"/>
  <c r="BO3097" i="12"/>
  <c r="BU3097" i="12" s="1"/>
  <c r="BQ1821" i="12"/>
  <c r="BW1821" i="12" s="1"/>
  <c r="BQ2136" i="12"/>
  <c r="BW2136" i="12" s="1"/>
  <c r="BP2962" i="12"/>
  <c r="BV2962" i="12" s="1"/>
  <c r="BQ1920" i="12"/>
  <c r="BW1920" i="12" s="1"/>
  <c r="BP847" i="12"/>
  <c r="BV847" i="12" s="1"/>
  <c r="BO2305" i="12"/>
  <c r="BU2305" i="12" s="1"/>
  <c r="BO1116" i="12"/>
  <c r="BU1116" i="12" s="1"/>
  <c r="BQ2650" i="12"/>
  <c r="BW2650" i="12" s="1"/>
  <c r="BQ1535" i="12"/>
  <c r="BW1535" i="12" s="1"/>
  <c r="BQ810" i="12"/>
  <c r="BW810" i="12" s="1"/>
  <c r="BP67" i="12"/>
  <c r="BV67" i="12" s="1"/>
  <c r="BO2458" i="12"/>
  <c r="BU2458" i="12" s="1"/>
  <c r="BP535" i="12"/>
  <c r="BV535" i="12" s="1"/>
  <c r="BQ307" i="12"/>
  <c r="BW307" i="12" s="1"/>
  <c r="BQ539" i="12"/>
  <c r="BW539" i="12" s="1"/>
  <c r="BQ2944" i="12"/>
  <c r="BW2944" i="12" s="1"/>
  <c r="BP2405" i="12"/>
  <c r="BV2405" i="12" s="1"/>
  <c r="BQ2676" i="12"/>
  <c r="BW2676" i="12" s="1"/>
  <c r="BP2826" i="12"/>
  <c r="BV2826" i="12" s="1"/>
  <c r="BP1546" i="12"/>
  <c r="BV1546" i="12" s="1"/>
  <c r="BO2057" i="12"/>
  <c r="BU2057" i="12" s="1"/>
  <c r="BP725" i="12"/>
  <c r="BV725" i="12" s="1"/>
  <c r="BQ2419" i="12"/>
  <c r="BW2419" i="12" s="1"/>
  <c r="BQ820" i="12"/>
  <c r="BW820" i="12" s="1"/>
  <c r="BP465" i="12"/>
  <c r="BV465" i="12" s="1"/>
  <c r="BP1138" i="12"/>
  <c r="BV1138" i="12" s="1"/>
  <c r="BQ1148" i="12"/>
  <c r="BW1148" i="12" s="1"/>
  <c r="BQ2763" i="12"/>
  <c r="BW2763" i="12" s="1"/>
  <c r="BQ2848" i="12"/>
  <c r="BW2848" i="12" s="1"/>
  <c r="BP2922" i="12"/>
  <c r="BV2922" i="12" s="1"/>
  <c r="BO1684" i="12"/>
  <c r="BU1684" i="12" s="1"/>
  <c r="BQ1971" i="12"/>
  <c r="BW1971" i="12" s="1"/>
  <c r="BO2907" i="12"/>
  <c r="BU2907" i="12" s="1"/>
  <c r="BP1840" i="12"/>
  <c r="BV1840" i="12" s="1"/>
  <c r="BO780" i="12"/>
  <c r="BU780" i="12" s="1"/>
  <c r="BQ2057" i="12"/>
  <c r="BW2057" i="12" s="1"/>
  <c r="BQ1015" i="12"/>
  <c r="BW1015" i="12" s="1"/>
  <c r="BP2420" i="12"/>
  <c r="BV2420" i="12" s="1"/>
  <c r="BP1464" i="12"/>
  <c r="BV1464" i="12" s="1"/>
  <c r="BO813" i="12"/>
  <c r="BU813" i="12" s="1"/>
  <c r="BP1877" i="12"/>
  <c r="BV1877" i="12" s="1"/>
  <c r="BQ1460" i="12"/>
  <c r="BW1460" i="12" s="1"/>
  <c r="BQ1225" i="12"/>
  <c r="BW1225" i="12" s="1"/>
  <c r="BQ661" i="12"/>
  <c r="BW661" i="12" s="1"/>
  <c r="BQ1478" i="12"/>
  <c r="BW1478" i="12" s="1"/>
  <c r="BQ1429" i="12"/>
  <c r="BW1429" i="12" s="1"/>
  <c r="BO3059" i="12"/>
  <c r="BU3059" i="12" s="1"/>
  <c r="BO3036" i="12"/>
  <c r="BU3036" i="12" s="1"/>
  <c r="BQ3087" i="12"/>
  <c r="BW3087" i="12" s="1"/>
  <c r="BP1817" i="12"/>
  <c r="BV1817" i="12" s="1"/>
  <c r="BP491" i="12"/>
  <c r="BV491" i="12" s="1"/>
  <c r="BP1036" i="12"/>
  <c r="BV1036" i="12" s="1"/>
  <c r="BQ3058" i="12"/>
  <c r="BW3058" i="12" s="1"/>
  <c r="BP1475" i="12"/>
  <c r="BV1475" i="12" s="1"/>
  <c r="BQ1477" i="12"/>
  <c r="BW1477" i="12" s="1"/>
  <c r="BO3035" i="12"/>
  <c r="BU3035" i="12" s="1"/>
  <c r="BO2800" i="12"/>
  <c r="BU2800" i="12" s="1"/>
  <c r="BP1183" i="12"/>
  <c r="BV1183" i="12" s="1"/>
  <c r="BP2682" i="12"/>
  <c r="BV2682" i="12" s="1"/>
  <c r="BQ2183" i="12"/>
  <c r="BW2183" i="12" s="1"/>
  <c r="BO705" i="12"/>
  <c r="BU705" i="12" s="1"/>
  <c r="BP1510" i="12"/>
  <c r="BV1510" i="12" s="1"/>
  <c r="BP1768" i="12"/>
  <c r="BV1768" i="12" s="1"/>
  <c r="BP2199" i="12"/>
  <c r="BV2199" i="12" s="1"/>
  <c r="BQ1064" i="12"/>
  <c r="BW1064" i="12" s="1"/>
  <c r="BP2667" i="12"/>
  <c r="BV2667" i="12" s="1"/>
  <c r="BQ1624" i="12"/>
  <c r="BW1624" i="12" s="1"/>
  <c r="BO445" i="12"/>
  <c r="BU445" i="12" s="1"/>
  <c r="BQ20" i="12"/>
  <c r="BW20" i="12" s="1"/>
  <c r="BO2771" i="12"/>
  <c r="BU2771" i="12" s="1"/>
  <c r="BQ2306" i="12"/>
  <c r="BW2306" i="12" s="1"/>
  <c r="BO820" i="12"/>
  <c r="BU820" i="12" s="1"/>
  <c r="BP2649" i="12"/>
  <c r="BV2649" i="12" s="1"/>
  <c r="BQ1083" i="12"/>
  <c r="BW1083" i="12" s="1"/>
  <c r="BP1407" i="12"/>
  <c r="BV1407" i="12" s="1"/>
  <c r="BO27" i="12"/>
  <c r="BU27" i="12" s="1"/>
  <c r="BP2950" i="12"/>
  <c r="BV2950" i="12" s="1"/>
  <c r="BQ2463" i="12"/>
  <c r="BW2463" i="12" s="1"/>
  <c r="BQ1167" i="12"/>
  <c r="BW1167" i="12" s="1"/>
  <c r="BO1821" i="12"/>
  <c r="BU1821" i="12" s="1"/>
  <c r="BQ1978" i="12"/>
  <c r="BW1978" i="12" s="1"/>
  <c r="BO2368" i="12"/>
  <c r="BU2368" i="12" s="1"/>
  <c r="BO1183" i="12"/>
  <c r="BU1183" i="12" s="1"/>
  <c r="BO77" i="12"/>
  <c r="BU77" i="12" s="1"/>
  <c r="BQ2302" i="12"/>
  <c r="BW2302" i="12" s="1"/>
  <c r="BQ1014" i="12"/>
  <c r="BW1014" i="12" s="1"/>
  <c r="BQ130" i="12"/>
  <c r="BW130" i="12" s="1"/>
  <c r="BQ52" i="12"/>
  <c r="BW52" i="12" s="1"/>
  <c r="BQ2796" i="12"/>
  <c r="BW2796" i="12" s="1"/>
  <c r="BO899" i="12"/>
  <c r="BU899" i="12" s="1"/>
  <c r="BP2074" i="12"/>
  <c r="BV2074" i="12" s="1"/>
  <c r="BP1951" i="12"/>
  <c r="BV1951" i="12" s="1"/>
  <c r="BQ206" i="12"/>
  <c r="BW206" i="12" s="1"/>
  <c r="BQ1144" i="12"/>
  <c r="BW1144" i="12" s="1"/>
  <c r="BO1475" i="12"/>
  <c r="BU1475" i="12" s="1"/>
  <c r="BQ2002" i="12"/>
  <c r="BW2002" i="12" s="1"/>
  <c r="BO2866" i="12"/>
  <c r="BU2866" i="12" s="1"/>
  <c r="BP498" i="12"/>
  <c r="BV498" i="12" s="1"/>
  <c r="BO2116" i="12"/>
  <c r="BU2116" i="12" s="1"/>
  <c r="BP1123" i="12"/>
  <c r="BV1123" i="12" s="1"/>
  <c r="BO2847" i="12"/>
  <c r="BU2847" i="12" s="1"/>
  <c r="BO498" i="12"/>
  <c r="BU498" i="12" s="1"/>
  <c r="BQ2818" i="12"/>
  <c r="BW2818" i="12" s="1"/>
  <c r="BP1706" i="12"/>
  <c r="BV1706" i="12" s="1"/>
  <c r="BQ325" i="12"/>
  <c r="BW325" i="12" s="1"/>
  <c r="BQ1256" i="12"/>
  <c r="BW1256" i="12" s="1"/>
  <c r="BP1642" i="12"/>
  <c r="BV1642" i="12" s="1"/>
  <c r="BP2116" i="12"/>
  <c r="BV2116" i="12" s="1"/>
  <c r="BO3109" i="12"/>
  <c r="BU3109" i="12" s="1"/>
  <c r="BQ716" i="12"/>
  <c r="BW716" i="12" s="1"/>
  <c r="BO2199" i="12"/>
  <c r="BU2199" i="12" s="1"/>
  <c r="BO1228" i="12"/>
  <c r="BU1228" i="12" s="1"/>
  <c r="BO23" i="12"/>
  <c r="BU23" i="12" s="1"/>
  <c r="BO22" i="12"/>
  <c r="BU22" i="12" s="1"/>
  <c r="BP2911" i="12"/>
  <c r="BV2911" i="12" s="1"/>
  <c r="BQ1857" i="12"/>
  <c r="BW1857" i="12" s="1"/>
  <c r="BP763" i="12"/>
  <c r="BV763" i="12" s="1"/>
  <c r="BO1025" i="12"/>
  <c r="BU1025" i="12" s="1"/>
  <c r="BP1764" i="12"/>
  <c r="BV1764" i="12" s="1"/>
  <c r="BQ1931" i="12"/>
  <c r="BW1931" i="12" s="1"/>
  <c r="BO2348" i="12"/>
  <c r="BU2348" i="12" s="1"/>
  <c r="BQ889" i="12"/>
  <c r="BW889" i="12" s="1"/>
  <c r="BO52" i="12"/>
  <c r="BU52" i="12" s="1"/>
  <c r="BQ2335" i="12"/>
  <c r="BW2335" i="12" s="1"/>
  <c r="BQ1347" i="12"/>
  <c r="BW1347" i="12" s="1"/>
  <c r="BP697" i="12"/>
  <c r="BV697" i="12" s="1"/>
  <c r="BQ298" i="12"/>
  <c r="BW298" i="12" s="1"/>
  <c r="BO2998" i="12"/>
  <c r="BU2998" i="12" s="1"/>
  <c r="BP1967" i="12"/>
  <c r="BV1967" i="12" s="1"/>
  <c r="BO887" i="12"/>
  <c r="BU887" i="12" s="1"/>
  <c r="BQ2383" i="12"/>
  <c r="BW2383" i="12" s="1"/>
  <c r="BQ1024" i="12"/>
  <c r="BW1024" i="12" s="1"/>
  <c r="BP1227" i="12"/>
  <c r="BV1227" i="12" s="1"/>
  <c r="BO3092" i="12"/>
  <c r="BU3092" i="12" s="1"/>
  <c r="BQ2918" i="12"/>
  <c r="BW2918" i="12" s="1"/>
  <c r="BO2423" i="12"/>
  <c r="BU2423" i="12" s="1"/>
  <c r="BP1104" i="12"/>
  <c r="BV1104" i="12" s="1"/>
  <c r="BP1783" i="12"/>
  <c r="BV1783" i="12" s="1"/>
  <c r="BO1941" i="12"/>
  <c r="BU1941" i="12" s="1"/>
  <c r="BP2354" i="12"/>
  <c r="BV2354" i="12" s="1"/>
  <c r="BO1160" i="12"/>
  <c r="BU1160" i="12" s="1"/>
  <c r="BP64" i="12"/>
  <c r="BV64" i="12" s="1"/>
  <c r="BP2136" i="12"/>
  <c r="BV2136" i="12" s="1"/>
  <c r="BO985" i="12"/>
  <c r="BU985" i="12" s="1"/>
  <c r="BQ113" i="12"/>
  <c r="BW113" i="12" s="1"/>
  <c r="BO43" i="12"/>
  <c r="BU43" i="12" s="1"/>
  <c r="BQ2767" i="12"/>
  <c r="BW2767" i="12" s="1"/>
  <c r="BP1722" i="12"/>
  <c r="BV1722" i="12" s="1"/>
  <c r="BP2006" i="12"/>
  <c r="BV2006" i="12" s="1"/>
  <c r="BQ2131" i="12"/>
  <c r="BW2131" i="12" s="1"/>
  <c r="BP2463" i="12"/>
  <c r="BV2463" i="12" s="1"/>
  <c r="BP1276" i="12"/>
  <c r="BV1276" i="12" s="1"/>
  <c r="BO725" i="12"/>
  <c r="BU725" i="12" s="1"/>
  <c r="BO2660" i="12"/>
  <c r="BU2660" i="12" s="1"/>
  <c r="BO1546" i="12"/>
  <c r="BU1546" i="12" s="1"/>
  <c r="BO307" i="12"/>
  <c r="BU307" i="12" s="1"/>
  <c r="BO886" i="12"/>
  <c r="BU886" i="12" s="1"/>
  <c r="BQ484" i="12"/>
  <c r="BW484" i="12" s="1"/>
  <c r="BQ2094" i="12"/>
  <c r="BW2094" i="12" s="1"/>
  <c r="BP1108" i="12"/>
  <c r="BV1108" i="12" s="1"/>
  <c r="BO801" i="12"/>
  <c r="BU801" i="12" s="1"/>
  <c r="BP22" i="12"/>
  <c r="BV22" i="12" s="1"/>
  <c r="BQ2401" i="12"/>
  <c r="BW2401" i="12" s="1"/>
  <c r="BO296" i="12"/>
  <c r="BU296" i="12" s="1"/>
  <c r="BO175" i="12"/>
  <c r="BU175" i="12" s="1"/>
  <c r="BQ3110" i="12"/>
  <c r="BW3110" i="12" s="1"/>
  <c r="BQ2378" i="12"/>
  <c r="BW2378" i="12" s="1"/>
  <c r="BQ2228" i="12"/>
  <c r="BW2228" i="12" s="1"/>
  <c r="BP2384" i="12"/>
  <c r="BV2384" i="12" s="1"/>
  <c r="BQ2755" i="12"/>
  <c r="BW2755" i="12" s="1"/>
  <c r="BQ1363" i="12"/>
  <c r="BW1363" i="12" s="1"/>
  <c r="BP807" i="12"/>
  <c r="BV807" i="12" s="1"/>
  <c r="BP2982" i="12"/>
  <c r="BV2982" i="12" s="1"/>
  <c r="BO1877" i="12"/>
  <c r="BU1877" i="12" s="1"/>
  <c r="BQ788" i="12"/>
  <c r="BW788" i="12" s="1"/>
  <c r="BP1477" i="12"/>
  <c r="BV1477" i="12" s="1"/>
  <c r="BQ1227" i="12"/>
  <c r="BW1227" i="12" s="1"/>
  <c r="BP1488" i="12"/>
  <c r="BV1488" i="12" s="1"/>
  <c r="BP723" i="12"/>
  <c r="BV723" i="12" s="1"/>
  <c r="BP1572" i="12"/>
  <c r="BV1572" i="12" s="1"/>
  <c r="BO1555" i="12"/>
  <c r="BU1555" i="12" s="1"/>
  <c r="BP23" i="12"/>
  <c r="BV23" i="12" s="1"/>
  <c r="BQ352" i="12"/>
  <c r="BW352" i="12" s="1"/>
  <c r="BQ1164" i="12"/>
  <c r="BW1164" i="12" s="1"/>
  <c r="BQ1870" i="12"/>
  <c r="BW1870" i="12" s="1"/>
  <c r="BO1014" i="12"/>
  <c r="BU1014" i="12" s="1"/>
  <c r="BP1974" i="12"/>
  <c r="BV1974" i="12" s="1"/>
  <c r="BQ2085" i="12"/>
  <c r="BW2085" i="12" s="1"/>
  <c r="BQ1813" i="12"/>
  <c r="BW1813" i="12" s="1"/>
  <c r="BP755" i="12"/>
  <c r="BV755" i="12" s="1"/>
  <c r="BQ1684" i="12"/>
  <c r="BW1684" i="12" s="1"/>
  <c r="BP1660" i="12"/>
  <c r="BV1660" i="12" s="1"/>
  <c r="BP1487" i="12"/>
  <c r="BV1487" i="12" s="1"/>
  <c r="BO2649" i="12"/>
  <c r="BU2649" i="12" s="1"/>
  <c r="BQ1977" i="12"/>
  <c r="BW1977" i="12" s="1"/>
  <c r="BO1840" i="12"/>
  <c r="BU1840" i="12" s="1"/>
  <c r="BP820" i="12"/>
  <c r="BV820" i="12" s="1"/>
  <c r="BP1873" i="12"/>
  <c r="BV1873" i="12" s="1"/>
  <c r="BP1787" i="12"/>
  <c r="BV1787" i="12" s="1"/>
  <c r="BO144" i="12"/>
  <c r="BU144" i="12" s="1"/>
  <c r="BO847" i="12"/>
  <c r="BU847" i="12" s="1"/>
  <c r="BQ1461" i="12"/>
  <c r="BW1461" i="12" s="1"/>
  <c r="BP1998" i="12"/>
  <c r="BV1998" i="12" s="1"/>
  <c r="BO2678" i="12"/>
  <c r="BU2678" i="12" s="1"/>
  <c r="BQ2795" i="12"/>
  <c r="BW2795" i="12" s="1"/>
  <c r="BP2739" i="12"/>
  <c r="BV2739" i="12" s="1"/>
  <c r="BQ2278" i="12"/>
  <c r="BW2278" i="12" s="1"/>
  <c r="BP959" i="12"/>
  <c r="BV959" i="12" s="1"/>
  <c r="BQ2179" i="12"/>
  <c r="BW2179" i="12" s="1"/>
  <c r="BP899" i="12"/>
  <c r="BV899" i="12" s="1"/>
  <c r="BQ519" i="12"/>
  <c r="BW519" i="12" s="1"/>
  <c r="BP1214" i="12"/>
  <c r="BV1214" i="12" s="1"/>
  <c r="BP1225" i="12"/>
  <c r="BV1225" i="12" s="1"/>
  <c r="BQ2822" i="12"/>
  <c r="BW2822" i="12" s="1"/>
  <c r="BQ2907" i="12"/>
  <c r="BW2907" i="12" s="1"/>
  <c r="BQ2911" i="12"/>
  <c r="BW2911" i="12" s="1"/>
  <c r="BQ1651" i="12"/>
  <c r="BW1651" i="12" s="1"/>
  <c r="BQ1872" i="12"/>
  <c r="BW1872" i="12" s="1"/>
  <c r="BP2895" i="12"/>
  <c r="BV2895" i="12" s="1"/>
  <c r="BQ1830" i="12"/>
  <c r="BW1830" i="12" s="1"/>
  <c r="BO759" i="12"/>
  <c r="BU759" i="12" s="1"/>
  <c r="BO1977" i="12"/>
  <c r="BU1977" i="12" s="1"/>
  <c r="BO1001" i="12"/>
  <c r="BU1001" i="12" s="1"/>
  <c r="BQ2405" i="12"/>
  <c r="BW2405" i="12" s="1"/>
  <c r="BO1355" i="12"/>
  <c r="BU1355" i="12" s="1"/>
  <c r="BQ2955" i="12"/>
  <c r="BW2955" i="12" s="1"/>
  <c r="BP2971" i="12"/>
  <c r="BV2971" i="12" s="1"/>
  <c r="BO3008" i="12"/>
  <c r="BU3008" i="12" s="1"/>
  <c r="BO1768" i="12"/>
  <c r="BU1768" i="12" s="1"/>
  <c r="BP2308" i="12"/>
  <c r="BV2308" i="12" s="1"/>
  <c r="BO2976" i="12"/>
  <c r="BU2976" i="12" s="1"/>
  <c r="BP1936" i="12"/>
  <c r="BV1936" i="12" s="1"/>
  <c r="BQ881" i="12"/>
  <c r="BW881" i="12" s="1"/>
  <c r="BP2331" i="12"/>
  <c r="BV2331" i="12" s="1"/>
  <c r="BQ1123" i="12"/>
  <c r="BW1123" i="12" s="1"/>
  <c r="BP2665" i="12"/>
  <c r="BV2665" i="12" s="1"/>
  <c r="BP1550" i="12"/>
  <c r="BV1550" i="12" s="1"/>
  <c r="BQ1743" i="12"/>
  <c r="BW1743" i="12" s="1"/>
  <c r="BO130" i="12"/>
  <c r="BU130" i="12" s="1"/>
  <c r="BP802" i="12"/>
  <c r="BV802" i="12" s="1"/>
  <c r="BO1369" i="12"/>
  <c r="BU1369" i="12" s="1"/>
  <c r="BO1975" i="12"/>
  <c r="BU1975" i="12" s="1"/>
  <c r="BQ2667" i="12"/>
  <c r="BW2667" i="12" s="1"/>
  <c r="BO3110" i="12"/>
  <c r="BU3110" i="12" s="1"/>
  <c r="BO2033" i="12"/>
  <c r="BU2033" i="12" s="1"/>
  <c r="BQ1018" i="12"/>
  <c r="BW1018" i="12" s="1"/>
  <c r="BO2675" i="12"/>
  <c r="BU2675" i="12" s="1"/>
  <c r="BO202" i="12"/>
  <c r="BU202" i="12" s="1"/>
  <c r="BP2755" i="12"/>
  <c r="BV2755" i="12" s="1"/>
  <c r="BO1663" i="12"/>
  <c r="BU1663" i="12" s="1"/>
  <c r="BQ1224" i="12"/>
  <c r="BW1224" i="12" s="1"/>
  <c r="BO2422" i="12"/>
  <c r="BU2422" i="12" s="1"/>
  <c r="BQ1880" i="12"/>
  <c r="BW1880" i="12" s="1"/>
  <c r="BQ1787" i="12"/>
  <c r="BW1787" i="12" s="1"/>
  <c r="BQ811" i="12"/>
  <c r="BW811" i="12" s="1"/>
  <c r="BP1802" i="12"/>
  <c r="BV1802" i="12" s="1"/>
  <c r="BO1764" i="12"/>
  <c r="BU1764" i="12" s="1"/>
  <c r="BP133" i="12"/>
  <c r="BV133" i="12" s="1"/>
  <c r="BP817" i="12"/>
  <c r="BV817" i="12" s="1"/>
  <c r="BP1404" i="12"/>
  <c r="BV1404" i="12" s="1"/>
  <c r="BP1978" i="12"/>
  <c r="BV1978" i="12" s="1"/>
  <c r="BO2419" i="12"/>
  <c r="BU2419" i="12" s="1"/>
  <c r="BQ2748" i="12"/>
  <c r="BW2748" i="12" s="1"/>
  <c r="BO2681" i="12"/>
  <c r="BU2681" i="12" s="1"/>
  <c r="BO2168" i="12"/>
  <c r="BU2168" i="12" s="1"/>
  <c r="BQ935" i="12"/>
  <c r="BW935" i="12" s="1"/>
  <c r="BQ2141" i="12"/>
  <c r="BW2141" i="12" s="1"/>
  <c r="BP1975" i="12"/>
  <c r="BV1975" i="12" s="1"/>
  <c r="BP271" i="12"/>
  <c r="BV271" i="12" s="1"/>
  <c r="BO1191" i="12"/>
  <c r="BU1191" i="12" s="1"/>
  <c r="BQ1584" i="12"/>
  <c r="BW1584" i="12" s="1"/>
  <c r="BQ2070" i="12"/>
  <c r="BW2070" i="12" s="1"/>
  <c r="BP3001" i="12"/>
  <c r="BV3001" i="12" s="1"/>
  <c r="BP661" i="12"/>
  <c r="BV661" i="12" s="1"/>
  <c r="BQ2175" i="12"/>
  <c r="BW2175" i="12" s="1"/>
  <c r="BQ1196" i="12"/>
  <c r="BW1196" i="12" s="1"/>
  <c r="BQ3004" i="12"/>
  <c r="BW3004" i="12" s="1"/>
  <c r="BQ752" i="12"/>
  <c r="BW752" i="12" s="1"/>
  <c r="BO2892" i="12"/>
  <c r="BU2892" i="12" s="1"/>
  <c r="BP1821" i="12"/>
  <c r="BV1821" i="12" s="1"/>
  <c r="BQ719" i="12"/>
  <c r="BW719" i="12" s="1"/>
  <c r="BP2334" i="12"/>
  <c r="BV2334" i="12" s="1"/>
  <c r="BO846" i="12"/>
  <c r="BU846" i="12" s="1"/>
  <c r="BQ3008" i="12"/>
  <c r="BW3008" i="12" s="1"/>
  <c r="BP1310" i="12"/>
  <c r="BV1310" i="12" s="1"/>
  <c r="BO2714" i="12"/>
  <c r="BU2714" i="12" s="1"/>
  <c r="BO2224" i="12"/>
  <c r="BU2224" i="12" s="1"/>
  <c r="BQ763" i="12"/>
  <c r="BW763" i="12" s="1"/>
  <c r="BO1568" i="12"/>
  <c r="BU1568" i="12" s="1"/>
  <c r="BQ1791" i="12"/>
  <c r="BW1791" i="12" s="1"/>
  <c r="BP2259" i="12"/>
  <c r="BV2259" i="12" s="1"/>
  <c r="BQ994" i="12"/>
  <c r="BW994" i="12" s="1"/>
  <c r="BQ1832" i="12"/>
  <c r="BW1832" i="12" s="1"/>
  <c r="BQ1036" i="12"/>
  <c r="BW1036" i="12" s="1"/>
  <c r="BO2928" i="12"/>
  <c r="BU2928" i="12" s="1"/>
  <c r="BP788" i="12"/>
  <c r="BV788" i="12" s="1"/>
  <c r="BQ3121" i="12"/>
  <c r="BW3121" i="12" s="1"/>
  <c r="BO2383" i="12"/>
  <c r="BU2383" i="12" s="1"/>
  <c r="BO454" i="12"/>
  <c r="BU454" i="12" s="1"/>
  <c r="BP267" i="12"/>
  <c r="BV267" i="12" s="1"/>
  <c r="BP459" i="12"/>
  <c r="BV459" i="12" s="1"/>
  <c r="BO2763" i="12"/>
  <c r="BU2763" i="12" s="1"/>
  <c r="BQ2348" i="12"/>
  <c r="BW2348" i="12" s="1"/>
  <c r="BQ2481" i="12"/>
  <c r="BW2481" i="12" s="1"/>
  <c r="BP2796" i="12"/>
  <c r="BV2796" i="12" s="1"/>
  <c r="BQ1504" i="12"/>
  <c r="BW1504" i="12" s="1"/>
  <c r="BO1066" i="12"/>
  <c r="BU1066" i="12" s="1"/>
  <c r="BO196" i="12"/>
  <c r="BU196" i="12" s="1"/>
  <c r="BP2305" i="12"/>
  <c r="BV2305" i="12" s="1"/>
  <c r="BP786" i="12"/>
  <c r="BV786" i="12" s="1"/>
  <c r="BO329" i="12"/>
  <c r="BU329" i="12" s="1"/>
  <c r="BO697" i="12"/>
  <c r="BU697" i="12" s="1"/>
  <c r="BQ2980" i="12"/>
  <c r="BW2980" i="12" s="1"/>
  <c r="BQ886" i="12"/>
  <c r="BW886" i="12" s="1"/>
  <c r="BQ798" i="12"/>
  <c r="BW798" i="12" s="1"/>
  <c r="BO2739" i="12"/>
  <c r="BU2739" i="12" s="1"/>
  <c r="BQ789" i="12"/>
  <c r="BW789" i="12" s="1"/>
  <c r="BP446" i="12"/>
  <c r="BV446" i="12" s="1"/>
  <c r="BO1064" i="12"/>
  <c r="BU1064" i="12" s="1"/>
  <c r="BO1113" i="12"/>
  <c r="BU1113" i="12" s="1"/>
  <c r="BP2717" i="12"/>
  <c r="BV2717" i="12" s="1"/>
  <c r="BO2804" i="12"/>
  <c r="BU2804" i="12" s="1"/>
  <c r="BO2903" i="12"/>
  <c r="BU2903" i="12" s="1"/>
  <c r="BP1647" i="12"/>
  <c r="BV1647" i="12" s="1"/>
  <c r="BP139" i="12"/>
  <c r="BV139" i="12" s="1"/>
  <c r="BQ2331" i="12"/>
  <c r="BW2331" i="12" s="1"/>
  <c r="BQ2713" i="12"/>
  <c r="BW2713" i="12" s="1"/>
  <c r="BO1015" i="12"/>
  <c r="BU1015" i="12" s="1"/>
  <c r="BO553" i="12"/>
  <c r="BU553" i="12" s="1"/>
  <c r="BQ1310" i="12"/>
  <c r="BW1310" i="12" s="1"/>
  <c r="BO157" i="12"/>
  <c r="BU157" i="12" s="1"/>
  <c r="BO78" i="12"/>
  <c r="BU78" i="12" s="1"/>
  <c r="BP2864" i="12"/>
  <c r="BV2864" i="12" s="1"/>
  <c r="BO1951" i="12"/>
  <c r="BU1951" i="12" s="1"/>
  <c r="BO2090" i="12"/>
  <c r="BU2090" i="12" s="1"/>
  <c r="BQ2199" i="12"/>
  <c r="BW2199" i="12" s="1"/>
  <c r="BQ2449" i="12"/>
  <c r="BW2449" i="12" s="1"/>
  <c r="BQ1248" i="12"/>
  <c r="BW1248" i="12" s="1"/>
  <c r="BP715" i="12"/>
  <c r="BV715" i="12" s="1"/>
  <c r="BP2644" i="12"/>
  <c r="BV2644" i="12" s="1"/>
  <c r="BP1532" i="12"/>
  <c r="BV1532" i="12" s="1"/>
  <c r="BP296" i="12"/>
  <c r="BV296" i="12" s="1"/>
  <c r="BQ849" i="12"/>
  <c r="BW849" i="12" s="1"/>
  <c r="BO465" i="12"/>
  <c r="BU465" i="12" s="1"/>
  <c r="BO2086" i="12"/>
  <c r="BU2086" i="12" s="1"/>
  <c r="BP1015" i="12"/>
  <c r="BV1015" i="12" s="1"/>
  <c r="BP2156" i="12"/>
  <c r="BV2156" i="12" s="1"/>
  <c r="BP2317" i="12"/>
  <c r="BV2317" i="12" s="1"/>
  <c r="BQ2714" i="12"/>
  <c r="BW2714" i="12" s="1"/>
  <c r="BO1404" i="12"/>
  <c r="BU1404" i="12" s="1"/>
  <c r="BO961" i="12"/>
  <c r="BU961" i="12" s="1"/>
  <c r="BP2733" i="12"/>
  <c r="BV2733" i="12" s="1"/>
  <c r="BO1647" i="12"/>
  <c r="BU1647" i="12" s="1"/>
  <c r="BO480" i="12"/>
  <c r="BU480" i="12" s="1"/>
  <c r="BO1086" i="12"/>
  <c r="BU1086" i="12" s="1"/>
  <c r="BQ683" i="12"/>
  <c r="BW683" i="12" s="1"/>
  <c r="BO2183" i="12"/>
  <c r="BU2183" i="12" s="1"/>
  <c r="BO1206" i="12"/>
  <c r="BU1206" i="12" s="1"/>
  <c r="BP1084" i="12"/>
  <c r="BV1084" i="12" s="1"/>
  <c r="BQ2671" i="12"/>
  <c r="BW2671" i="12" s="1"/>
  <c r="BP2779" i="12"/>
  <c r="BV2779" i="12" s="1"/>
  <c r="BO2889" i="12"/>
  <c r="BU2889" i="12" s="1"/>
  <c r="BO1542" i="12"/>
  <c r="BU1542" i="12" s="1"/>
  <c r="BP1166" i="12"/>
  <c r="BV1166" i="12" s="1"/>
  <c r="BP2814" i="12"/>
  <c r="BV2814" i="12" s="1"/>
  <c r="BQ1753" i="12"/>
  <c r="BW1753" i="12" s="1"/>
  <c r="BO661" i="12"/>
  <c r="BU661" i="12" s="1"/>
  <c r="BQ1534" i="12"/>
  <c r="BW1534" i="12" s="1"/>
  <c r="BP842" i="12"/>
  <c r="BV842" i="12" s="1"/>
  <c r="BQ2313" i="12"/>
  <c r="BW2313" i="12" s="1"/>
  <c r="BQ1327" i="12"/>
  <c r="BW1327" i="12" s="1"/>
  <c r="BQ838" i="12"/>
  <c r="BW838" i="12" s="1"/>
  <c r="BO1971" i="12"/>
  <c r="BU1971" i="12" s="1"/>
  <c r="BQ1480" i="12"/>
  <c r="BW1480" i="12" s="1"/>
  <c r="BQ1575" i="12"/>
  <c r="BW1575" i="12" s="1"/>
  <c r="BO752" i="12"/>
  <c r="BU752" i="12" s="1"/>
  <c r="BQ1660" i="12"/>
  <c r="BW1660" i="12" s="1"/>
  <c r="BQ1647" i="12"/>
  <c r="BW1647" i="12" s="1"/>
  <c r="BQ56" i="12"/>
  <c r="BW56" i="12" s="1"/>
  <c r="BQ656" i="12"/>
  <c r="BW656" i="12" s="1"/>
  <c r="BQ1228" i="12"/>
  <c r="BW1228" i="12" s="1"/>
  <c r="BP1911" i="12"/>
  <c r="BV1911" i="12" s="1"/>
  <c r="BO1122" i="12"/>
  <c r="BU1122" i="12" s="1"/>
  <c r="BP2082" i="12"/>
  <c r="BV2082" i="12" s="1"/>
  <c r="BQ2374" i="12"/>
  <c r="BW2374" i="12" s="1"/>
  <c r="BO1916" i="12"/>
  <c r="BU1916" i="12" s="1"/>
  <c r="BQ842" i="12"/>
  <c r="BW842" i="12" s="1"/>
  <c r="BP1972" i="12"/>
  <c r="BV1972" i="12" s="1"/>
  <c r="BO1830" i="12"/>
  <c r="BU1830" i="12" s="1"/>
  <c r="BQ172" i="12"/>
  <c r="BW172" i="12" s="1"/>
  <c r="BQ1037" i="12"/>
  <c r="BW1037" i="12" s="1"/>
  <c r="BO1488" i="12"/>
  <c r="BU1488" i="12" s="1"/>
  <c r="BP2015" i="12"/>
  <c r="BV2015" i="12" s="1"/>
  <c r="BP2894" i="12"/>
  <c r="BV2894" i="12" s="1"/>
  <c r="BO515" i="12"/>
  <c r="BU515" i="12" s="1"/>
  <c r="BO2131" i="12"/>
  <c r="BU2131" i="12" s="1"/>
  <c r="BO1148" i="12"/>
  <c r="BU1148" i="12" s="1"/>
  <c r="BO2891" i="12"/>
  <c r="BU2891" i="12" s="1"/>
  <c r="BQ535" i="12"/>
  <c r="BW535" i="12" s="1"/>
  <c r="BP2830" i="12"/>
  <c r="BV2830" i="12" s="1"/>
  <c r="BQ1764" i="12"/>
  <c r="BW1764" i="12" s="1"/>
  <c r="BO271" i="12"/>
  <c r="BU271" i="12" s="1"/>
  <c r="BP1571" i="12"/>
  <c r="BV1571" i="12" s="1"/>
  <c r="BO3061" i="12"/>
  <c r="BU3061" i="12" s="1"/>
  <c r="BP2839" i="12"/>
  <c r="BV2839" i="12" s="1"/>
  <c r="BO1018" i="12"/>
  <c r="BU1018" i="12" s="1"/>
  <c r="BQ2384" i="12"/>
  <c r="BW2384" i="12" s="1"/>
  <c r="BO2094" i="12"/>
  <c r="BU2094" i="12" s="1"/>
  <c r="BQ454" i="12"/>
  <c r="BW454" i="12" s="1"/>
  <c r="BQ1351" i="12"/>
  <c r="BW1351" i="12" s="1"/>
  <c r="BP1698" i="12"/>
  <c r="BV1698" i="12" s="1"/>
  <c r="BO2160" i="12"/>
  <c r="BU2160" i="12" s="1"/>
  <c r="BO884" i="12"/>
  <c r="BU884" i="12" s="1"/>
  <c r="BQ985" i="12"/>
  <c r="BW985" i="12" s="1"/>
  <c r="BP3064" i="12"/>
  <c r="BV3064" i="12" s="1"/>
  <c r="BQ2779" i="12"/>
  <c r="BW2779" i="12" s="1"/>
  <c r="BP445" i="12"/>
  <c r="BV445" i="12" s="1"/>
  <c r="BQ2842" i="12"/>
  <c r="BW2842" i="12" s="1"/>
  <c r="BP2048" i="12"/>
  <c r="BV2048" i="12" s="1"/>
  <c r="BO206" i="12"/>
  <c r="BU206" i="12" s="1"/>
  <c r="BO162" i="12"/>
  <c r="BU162" i="12" s="1"/>
  <c r="BQ3013" i="12"/>
  <c r="BW3013" i="12" s="1"/>
  <c r="BQ2291" i="12"/>
  <c r="BW2291" i="12" s="1"/>
  <c r="BP2191" i="12"/>
  <c r="BV2191" i="12" s="1"/>
  <c r="BP2368" i="12"/>
  <c r="BV2368" i="12" s="1"/>
  <c r="BO2740" i="12"/>
  <c r="BU2740" i="12" s="1"/>
  <c r="BQ1434" i="12"/>
  <c r="BW1434" i="12" s="1"/>
  <c r="BP883" i="12"/>
  <c r="BV883" i="12" s="1"/>
  <c r="BQ3096" i="12"/>
  <c r="BW3096" i="12" s="1"/>
  <c r="BO2044" i="12"/>
  <c r="BU2044" i="12" s="1"/>
  <c r="BO549" i="12"/>
  <c r="BU549" i="12" s="1"/>
  <c r="BO194" i="12"/>
  <c r="BU194" i="12" s="1"/>
  <c r="BP412" i="12"/>
  <c r="BV412" i="12" s="1"/>
  <c r="BO2671" i="12"/>
  <c r="BU2671" i="12" s="1"/>
  <c r="BP819" i="12"/>
  <c r="BV819" i="12" s="1"/>
  <c r="BQ86" i="12"/>
  <c r="BW86" i="12" s="1"/>
  <c r="BQ2643" i="12"/>
  <c r="BW2643" i="12" s="1"/>
  <c r="BQ557" i="12"/>
  <c r="BW557" i="12" s="1"/>
  <c r="BP352" i="12"/>
  <c r="BV352" i="12" s="1"/>
  <c r="BP719" i="12"/>
  <c r="BV719" i="12" s="1"/>
  <c r="BP3013" i="12"/>
  <c r="BV3013" i="12" s="1"/>
  <c r="BO2449" i="12"/>
  <c r="BU2449" i="12" s="1"/>
  <c r="BQ2689" i="12"/>
  <c r="BW2689" i="12" s="1"/>
  <c r="BO2843" i="12"/>
  <c r="BU2843" i="12" s="1"/>
  <c r="BP1564" i="12"/>
  <c r="BV1564" i="12" s="1"/>
  <c r="BO2914" i="12"/>
  <c r="BU2914" i="12" s="1"/>
  <c r="BO819" i="12"/>
  <c r="BU819" i="12" s="1"/>
  <c r="BO2656" i="12"/>
  <c r="BU2656" i="12" s="1"/>
  <c r="BP850" i="12"/>
  <c r="BV850" i="12" s="1"/>
  <c r="BO492" i="12"/>
  <c r="BU492" i="12" s="1"/>
  <c r="BQ1160" i="12"/>
  <c r="BW1160" i="12" s="1"/>
  <c r="BO101" i="12"/>
  <c r="BU101" i="12" s="1"/>
  <c r="BP20" i="12"/>
  <c r="BV20" i="12" s="1"/>
  <c r="BQ2749" i="12"/>
  <c r="BW2749" i="12" s="1"/>
  <c r="BQ1610" i="12"/>
  <c r="BW1610" i="12" s="1"/>
  <c r="BQ1975" i="12"/>
  <c r="BW1975" i="12" s="1"/>
  <c r="BQ2086" i="12"/>
  <c r="BW2086" i="12" s="1"/>
  <c r="BP2375" i="12"/>
  <c r="BV2375" i="12" s="1"/>
  <c r="BP1187" i="12"/>
  <c r="BV1187" i="12" s="1"/>
  <c r="BQ139" i="12"/>
  <c r="BW139" i="12" s="1"/>
  <c r="BQ2423" i="12"/>
  <c r="BW2423" i="12" s="1"/>
  <c r="BQ1475" i="12"/>
  <c r="BW1475" i="12" s="1"/>
  <c r="BP157" i="12"/>
  <c r="BV157" i="12" s="1"/>
  <c r="BP798" i="12"/>
  <c r="BV798" i="12" s="1"/>
  <c r="BP3116" i="12"/>
  <c r="BV3116" i="12" s="1"/>
  <c r="BP2039" i="12"/>
  <c r="BV2039" i="12" s="1"/>
  <c r="BO921" i="12"/>
  <c r="BU921" i="12" s="1"/>
  <c r="BQ2061" i="12"/>
  <c r="BW2061" i="12" s="1"/>
  <c r="BP2179" i="12"/>
  <c r="BV2179" i="12" s="1"/>
  <c r="BO2657" i="12"/>
  <c r="BU2657" i="12" s="1"/>
  <c r="BQ1323" i="12"/>
  <c r="BW1323" i="12" s="1"/>
  <c r="BP813" i="12"/>
  <c r="BV813" i="12" s="1"/>
  <c r="BP2679" i="12"/>
  <c r="BV2679" i="12" s="1"/>
  <c r="BP1568" i="12"/>
  <c r="BV1568" i="12" s="1"/>
  <c r="BO382" i="12"/>
  <c r="BU382" i="12" s="1"/>
  <c r="BQ996" i="12"/>
  <c r="BW996" i="12" s="1"/>
  <c r="BP519" i="12"/>
  <c r="BV519" i="12" s="1"/>
  <c r="BP2134" i="12"/>
  <c r="BV2134" i="12" s="1"/>
  <c r="BP1152" i="12"/>
  <c r="BV1152" i="12" s="1"/>
  <c r="BP2907" i="12"/>
  <c r="BV2907" i="12" s="1"/>
  <c r="BO2402" i="12"/>
  <c r="BU2402" i="12" s="1"/>
  <c r="BO2668" i="12"/>
  <c r="BU2668" i="12" s="1"/>
  <c r="BO2822" i="12"/>
  <c r="BU2822" i="12" s="1"/>
  <c r="BQ1464" i="12"/>
  <c r="BW1464" i="12" s="1"/>
  <c r="BQ1066" i="12"/>
  <c r="BW1066" i="12" s="1"/>
  <c r="BP2771" i="12"/>
  <c r="BV2771" i="12" s="1"/>
  <c r="BO1702" i="12"/>
  <c r="BU1702" i="12" s="1"/>
  <c r="BP530" i="12"/>
  <c r="BV530" i="12" s="1"/>
  <c r="BO1163" i="12"/>
  <c r="BU1163" i="12" s="1"/>
  <c r="BO738" i="12"/>
  <c r="BU738" i="12" s="1"/>
  <c r="BO2259" i="12"/>
  <c r="BU2259" i="12" s="1"/>
  <c r="BO1244" i="12"/>
  <c r="BU1244" i="12" s="1"/>
  <c r="BD555" i="12"/>
  <c r="BJ555" i="12" s="1"/>
  <c r="BE2813" i="12"/>
  <c r="BK2813" i="12" s="1"/>
  <c r="BD2151" i="12"/>
  <c r="BJ2151" i="12" s="1"/>
  <c r="BE1213" i="12"/>
  <c r="BK1213" i="12" s="1"/>
  <c r="BD71" i="12"/>
  <c r="BJ71" i="12" s="1"/>
  <c r="BD294" i="12"/>
  <c r="BJ294" i="12" s="1"/>
  <c r="BE2897" i="12"/>
  <c r="BK2897" i="12" s="1"/>
  <c r="BC305" i="12"/>
  <c r="BI305" i="12" s="1"/>
  <c r="BE117" i="12"/>
  <c r="BK117" i="12" s="1"/>
  <c r="BE1544" i="12"/>
  <c r="BK1544" i="12" s="1"/>
  <c r="BE1566" i="12"/>
  <c r="BK1566" i="12" s="1"/>
  <c r="BD2068" i="12"/>
  <c r="BJ2068" i="12" s="1"/>
  <c r="BC331" i="12"/>
  <c r="BI331" i="12" s="1"/>
  <c r="BD1154" i="12"/>
  <c r="BJ1154" i="12" s="1"/>
  <c r="BE559" i="12"/>
  <c r="BK559" i="12" s="1"/>
  <c r="BC1361" i="12"/>
  <c r="BI1361" i="12" s="1"/>
  <c r="BE1333" i="12"/>
  <c r="BK1333" i="12" s="1"/>
  <c r="BE136" i="12"/>
  <c r="BK136" i="12" s="1"/>
  <c r="BE3053" i="12"/>
  <c r="BK3053" i="12" s="1"/>
  <c r="BE2806" i="12"/>
  <c r="BK2806" i="12" s="1"/>
  <c r="BC125" i="12"/>
  <c r="BI125" i="12" s="1"/>
  <c r="BC3057" i="12"/>
  <c r="BI3057" i="12" s="1"/>
  <c r="BC2812" i="12"/>
  <c r="BI2812" i="12" s="1"/>
  <c r="BE1721" i="12"/>
  <c r="BK1721" i="12" s="1"/>
  <c r="BD1816" i="12"/>
  <c r="BJ1816" i="12" s="1"/>
  <c r="BD2927" i="12"/>
  <c r="BJ2927" i="12" s="1"/>
  <c r="BE1782" i="12"/>
  <c r="BK1782" i="12" s="1"/>
  <c r="BC26" i="12"/>
  <c r="BI26" i="12" s="1"/>
  <c r="BD179" i="12"/>
  <c r="BJ179" i="12" s="1"/>
  <c r="BD1346" i="12"/>
  <c r="BJ1346" i="12" s="1"/>
  <c r="BE1910" i="12"/>
  <c r="BK1910" i="12" s="1"/>
  <c r="BE1338" i="12"/>
  <c r="BK1338" i="12" s="1"/>
  <c r="BD2190" i="12"/>
  <c r="BJ2190" i="12" s="1"/>
  <c r="BC2884" i="12"/>
  <c r="BI2884" i="12" s="1"/>
  <c r="BD663" i="12"/>
  <c r="BJ663" i="12" s="1"/>
  <c r="BC2901" i="12"/>
  <c r="BI2901" i="12" s="1"/>
  <c r="BC1349" i="12"/>
  <c r="BI1349" i="12" s="1"/>
  <c r="BE2832" i="12"/>
  <c r="BK2832" i="12" s="1"/>
  <c r="BD1649" i="12"/>
  <c r="BJ1649" i="12" s="1"/>
  <c r="BD547" i="12"/>
  <c r="BJ547" i="12" s="1"/>
  <c r="BD282" i="12"/>
  <c r="BJ282" i="12" s="1"/>
  <c r="BD1520" i="12"/>
  <c r="BJ1520" i="12" s="1"/>
  <c r="BE2155" i="12"/>
  <c r="BK2155" i="12" s="1"/>
  <c r="BC381" i="12"/>
  <c r="BI381" i="12" s="1"/>
  <c r="BD927" i="12"/>
  <c r="BJ927" i="12" s="1"/>
  <c r="BE1318" i="12"/>
  <c r="BK1318" i="12" s="1"/>
  <c r="BD1864" i="12"/>
  <c r="BJ1864" i="12" s="1"/>
  <c r="BE2817" i="12"/>
  <c r="BK2817" i="12" s="1"/>
  <c r="BC1275" i="12"/>
  <c r="BI1275" i="12" s="1"/>
  <c r="BD1678" i="12"/>
  <c r="BJ1678" i="12" s="1"/>
  <c r="BC1107" i="12"/>
  <c r="BI1107" i="12" s="1"/>
  <c r="BD605" i="12"/>
  <c r="BJ605" i="12" s="1"/>
  <c r="BC1757" i="12"/>
  <c r="BI1757" i="12" s="1"/>
  <c r="BE2182" i="12"/>
  <c r="BK2182" i="12" s="1"/>
  <c r="BD2182" i="12"/>
  <c r="BJ2182" i="12" s="1"/>
  <c r="BE2762" i="12"/>
  <c r="BK2762" i="12" s="1"/>
  <c r="BE426" i="12"/>
  <c r="BK426" i="12" s="1"/>
  <c r="BE2312" i="12"/>
  <c r="BK2312" i="12" s="1"/>
  <c r="BE294" i="12"/>
  <c r="BK294" i="12" s="1"/>
  <c r="BE2731" i="12"/>
  <c r="BK2731" i="12" s="1"/>
  <c r="BD374" i="12"/>
  <c r="BJ374" i="12" s="1"/>
  <c r="BE350" i="12"/>
  <c r="BK350" i="12" s="1"/>
  <c r="BD1345" i="12"/>
  <c r="BJ1345" i="12" s="1"/>
  <c r="BC1321" i="12"/>
  <c r="BI1321" i="12" s="1"/>
  <c r="BD824" i="12"/>
  <c r="BJ824" i="12" s="1"/>
  <c r="BC1251" i="12"/>
  <c r="BI1251" i="12" s="1"/>
  <c r="BE1966" i="12"/>
  <c r="BK1966" i="12" s="1"/>
  <c r="BC1159" i="12"/>
  <c r="BI1159" i="12" s="1"/>
  <c r="BD2770" i="12"/>
  <c r="BJ2770" i="12" s="1"/>
  <c r="BD1839" i="12"/>
  <c r="BJ1839" i="12" s="1"/>
  <c r="BC1205" i="12"/>
  <c r="BI1205" i="12" s="1"/>
  <c r="BE59" i="12"/>
  <c r="BK59" i="12" s="1"/>
  <c r="BC80" i="12"/>
  <c r="BI80" i="12" s="1"/>
  <c r="BD2691" i="12"/>
  <c r="BJ2691" i="12" s="1"/>
  <c r="BD391" i="12"/>
  <c r="BJ391" i="12" s="1"/>
  <c r="BC117" i="12"/>
  <c r="BI117" i="12" s="1"/>
  <c r="BC2777" i="12"/>
  <c r="BI2777" i="12" s="1"/>
  <c r="BE1150" i="12"/>
  <c r="BK1150" i="12" s="1"/>
  <c r="BD1208" i="12"/>
  <c r="BJ1208" i="12" s="1"/>
  <c r="BD2858" i="12"/>
  <c r="BJ2858" i="12" s="1"/>
  <c r="BE1003" i="12"/>
  <c r="BK1003" i="12" s="1"/>
  <c r="BE2193" i="12"/>
  <c r="BK2193" i="12" s="1"/>
  <c r="BE2181" i="12"/>
  <c r="BK2181" i="12" s="1"/>
  <c r="BD429" i="12"/>
  <c r="BJ429" i="12" s="1"/>
  <c r="BC1189" i="12"/>
  <c r="BI1189" i="12" s="1"/>
  <c r="BE1653" i="12"/>
  <c r="BK1653" i="12" s="1"/>
  <c r="BD2400" i="12"/>
  <c r="BJ2400" i="12" s="1"/>
  <c r="BD63" i="12"/>
  <c r="BJ63" i="12" s="1"/>
  <c r="BE1158" i="12"/>
  <c r="BK1158" i="12" s="1"/>
  <c r="BD1056" i="12"/>
  <c r="BJ1056" i="12" s="1"/>
  <c r="BC2465" i="12"/>
  <c r="BI2465" i="12" s="1"/>
  <c r="BC350" i="12"/>
  <c r="BI350" i="12" s="1"/>
  <c r="BE1786" i="12"/>
  <c r="BK1786" i="12" s="1"/>
  <c r="BD1182" i="12"/>
  <c r="BJ1182" i="12" s="1"/>
  <c r="BC2876" i="12"/>
  <c r="BI2876" i="12" s="1"/>
  <c r="BD733" i="12"/>
  <c r="BJ733" i="12" s="1"/>
  <c r="BE1604" i="12"/>
  <c r="BK1604" i="12" s="1"/>
  <c r="BE529" i="12"/>
  <c r="BK529" i="12" s="1"/>
  <c r="BE1950" i="12"/>
  <c r="BK1950" i="12" s="1"/>
  <c r="BE2415" i="12"/>
  <c r="BK2415" i="12" s="1"/>
  <c r="BC391" i="12"/>
  <c r="BI391" i="12" s="1"/>
  <c r="BD2413" i="12"/>
  <c r="BJ2413" i="12" s="1"/>
  <c r="BE1189" i="12"/>
  <c r="BK1189" i="12" s="1"/>
  <c r="BC2824" i="12"/>
  <c r="BI2824" i="12" s="1"/>
  <c r="BD1724" i="12"/>
  <c r="BJ1724" i="12" s="1"/>
  <c r="BD695" i="12"/>
  <c r="BJ695" i="12" s="1"/>
  <c r="BC1023" i="12"/>
  <c r="BI1023" i="12" s="1"/>
  <c r="BD1428" i="12"/>
  <c r="BJ1428" i="12" s="1"/>
  <c r="BE2093" i="12"/>
  <c r="BK2093" i="12" s="1"/>
  <c r="BD55" i="12"/>
  <c r="BJ55" i="12" s="1"/>
  <c r="BD860" i="12"/>
  <c r="BJ860" i="12" s="1"/>
  <c r="BC1709" i="12"/>
  <c r="BI1709" i="12" s="1"/>
  <c r="BD2014" i="12"/>
  <c r="BJ2014" i="12" s="1"/>
  <c r="BE2931" i="12"/>
  <c r="BK2931" i="12" s="1"/>
  <c r="BD1433" i="12"/>
  <c r="BJ1433" i="12" s="1"/>
  <c r="BD589" i="12"/>
  <c r="BJ589" i="12" s="1"/>
  <c r="BD1443" i="12"/>
  <c r="BJ1443" i="12" s="1"/>
  <c r="BD655" i="12"/>
  <c r="BJ655" i="12" s="1"/>
  <c r="BC1981" i="12"/>
  <c r="BI1981" i="12" s="1"/>
  <c r="BE2326" i="12"/>
  <c r="BK2326" i="12" s="1"/>
  <c r="BC2705" i="12"/>
  <c r="BI2705" i="12" s="1"/>
  <c r="BE2705" i="12"/>
  <c r="BK2705" i="12" s="1"/>
  <c r="BE3054" i="12"/>
  <c r="BK3054" i="12" s="1"/>
  <c r="BD1820" i="12"/>
  <c r="BJ1820" i="12" s="1"/>
  <c r="BD2674" i="12"/>
  <c r="BJ2674" i="12" s="1"/>
  <c r="BD1875" i="12"/>
  <c r="BJ1875" i="12" s="1"/>
  <c r="BD664" i="12"/>
  <c r="BJ664" i="12" s="1"/>
  <c r="BE1062" i="12"/>
  <c r="BK1062" i="12" s="1"/>
  <c r="BC1520" i="12"/>
  <c r="BI1520" i="12" s="1"/>
  <c r="BC518" i="12"/>
  <c r="BI518" i="12" s="1"/>
  <c r="BC904" i="12"/>
  <c r="BI904" i="12" s="1"/>
  <c r="BE1246" i="12"/>
  <c r="BK1246" i="12" s="1"/>
  <c r="BE1345" i="12"/>
  <c r="BK1345" i="12" s="1"/>
  <c r="BD1262" i="12"/>
  <c r="BJ1262" i="12" s="1"/>
  <c r="BE2905" i="12"/>
  <c r="BK2905" i="12" s="1"/>
  <c r="BE2447" i="12"/>
  <c r="BK2447" i="12" s="1"/>
  <c r="BD3058" i="12"/>
  <c r="BJ3058" i="12" s="1"/>
  <c r="BC1102" i="12"/>
  <c r="BI1102" i="12" s="1"/>
  <c r="BE570" i="12"/>
  <c r="BK570" i="12" s="1"/>
  <c r="BC833" i="12"/>
  <c r="BI833" i="12" s="1"/>
  <c r="BC1980" i="12"/>
  <c r="BI1980" i="12" s="1"/>
  <c r="BE1815" i="12"/>
  <c r="BK1815" i="12" s="1"/>
  <c r="BC301" i="12"/>
  <c r="BI301" i="12" s="1"/>
  <c r="BE999" i="12"/>
  <c r="BK999" i="12" s="1"/>
  <c r="BD1268" i="12"/>
  <c r="BJ1268" i="12" s="1"/>
  <c r="BC721" i="12"/>
  <c r="BI721" i="12" s="1"/>
  <c r="BC3024" i="12"/>
  <c r="BI3024" i="12" s="1"/>
  <c r="BE1102" i="12"/>
  <c r="BK1102" i="12" s="1"/>
  <c r="BE369" i="12"/>
  <c r="BK369" i="12" s="1"/>
  <c r="BD2065" i="12"/>
  <c r="BJ2065" i="12" s="1"/>
  <c r="BE2884" i="12"/>
  <c r="BK2884" i="12" s="1"/>
  <c r="BC1604" i="12"/>
  <c r="BI1604" i="12" s="1"/>
  <c r="BE179" i="12"/>
  <c r="BK179" i="12" s="1"/>
  <c r="BC411" i="12"/>
  <c r="BI411" i="12" s="1"/>
  <c r="BC1650" i="12"/>
  <c r="BI1650" i="12" s="1"/>
  <c r="BC2174" i="12"/>
  <c r="BI2174" i="12" s="1"/>
  <c r="BC1950" i="12"/>
  <c r="BI1950" i="12" s="1"/>
  <c r="BD2470" i="12"/>
  <c r="BJ2470" i="12" s="1"/>
  <c r="BE737" i="12"/>
  <c r="BK737" i="12" s="1"/>
  <c r="BD1406" i="12"/>
  <c r="BJ1406" i="12" s="1"/>
  <c r="BD1329" i="12"/>
  <c r="BJ1329" i="12" s="1"/>
  <c r="BC1254" i="12"/>
  <c r="BI1254" i="12" s="1"/>
  <c r="BD2812" i="12"/>
  <c r="BJ2812" i="12" s="1"/>
  <c r="BC1603" i="12"/>
  <c r="BI1603" i="12" s="1"/>
  <c r="BC517" i="12"/>
  <c r="BI517" i="12" s="1"/>
  <c r="BC903" i="12"/>
  <c r="BI903" i="12" s="1"/>
  <c r="BC1374" i="12"/>
  <c r="BI1374" i="12" s="1"/>
  <c r="BD2037" i="12"/>
  <c r="BJ2037" i="12" s="1"/>
  <c r="BD189" i="12"/>
  <c r="BJ189" i="12" s="1"/>
  <c r="BC2806" i="12"/>
  <c r="BI2806" i="12" s="1"/>
  <c r="BE1688" i="12"/>
  <c r="BK1688" i="12" s="1"/>
  <c r="BE2069" i="12"/>
  <c r="BK2069" i="12" s="1"/>
  <c r="BE3091" i="12"/>
  <c r="BK3091" i="12" s="1"/>
  <c r="BD1209" i="12"/>
  <c r="BJ1209" i="12" s="1"/>
  <c r="BD938" i="12"/>
  <c r="BJ938" i="12" s="1"/>
  <c r="BE854" i="12"/>
  <c r="BK854" i="12" s="1"/>
  <c r="BC552" i="12"/>
  <c r="BI552" i="12" s="1"/>
  <c r="BD1692" i="12"/>
  <c r="BJ1692" i="12" s="1"/>
  <c r="BC2093" i="12"/>
  <c r="BI2093" i="12" s="1"/>
  <c r="BC1993" i="12"/>
  <c r="BI1993" i="12" s="1"/>
  <c r="BE2367" i="12"/>
  <c r="BK2367" i="12" s="1"/>
  <c r="BD2992" i="12"/>
  <c r="BJ2992" i="12" s="1"/>
  <c r="BD1966" i="12"/>
  <c r="BJ1966" i="12" s="1"/>
  <c r="BC984" i="12"/>
  <c r="BI984" i="12" s="1"/>
  <c r="BD750" i="12"/>
  <c r="BJ750" i="12" s="1"/>
  <c r="BC2875" i="12"/>
  <c r="BI2875" i="12" s="1"/>
  <c r="BC2858" i="12"/>
  <c r="BI2858" i="12" s="1"/>
  <c r="BE2719" i="12"/>
  <c r="BK2719" i="12" s="1"/>
  <c r="BD2773" i="12"/>
  <c r="BJ2773" i="12" s="1"/>
  <c r="BD1045" i="12"/>
  <c r="BJ1045" i="12" s="1"/>
  <c r="BD1559" i="12"/>
  <c r="BJ1559" i="12" s="1"/>
  <c r="BC2159" i="12"/>
  <c r="BI2159" i="12" s="1"/>
  <c r="BE1279" i="12"/>
  <c r="BK1279" i="12" s="1"/>
  <c r="BD2851" i="12"/>
  <c r="BJ2851" i="12" s="1"/>
  <c r="BC1955" i="12"/>
  <c r="BI1955" i="12" s="1"/>
  <c r="BC1318" i="12"/>
  <c r="BI1318" i="12" s="1"/>
  <c r="BD205" i="12"/>
  <c r="BJ205" i="12" s="1"/>
  <c r="BC664" i="12"/>
  <c r="BI664" i="12" s="1"/>
  <c r="BC2920" i="12"/>
  <c r="BI2920" i="12" s="1"/>
  <c r="BD99" i="12"/>
  <c r="BJ99" i="12" s="1"/>
  <c r="BE283" i="12"/>
  <c r="BK283" i="12" s="1"/>
  <c r="BC2935" i="12"/>
  <c r="BI2935" i="12" s="1"/>
  <c r="BC1402" i="12"/>
  <c r="BI1402" i="12" s="1"/>
  <c r="BE1474" i="12"/>
  <c r="BK1474" i="12" s="1"/>
  <c r="BD937" i="12"/>
  <c r="BJ937" i="12" s="1"/>
  <c r="BC54" i="12"/>
  <c r="BI54" i="12" s="1"/>
  <c r="BD45" i="12"/>
  <c r="BJ45" i="12" s="1"/>
  <c r="BC2816" i="12"/>
  <c r="BI2816" i="12" s="1"/>
  <c r="BC1308" i="12"/>
  <c r="BI1308" i="12" s="1"/>
  <c r="BC1590" i="12"/>
  <c r="BI1590" i="12" s="1"/>
  <c r="BD2461" i="12"/>
  <c r="BJ2461" i="12" s="1"/>
  <c r="BE783" i="12"/>
  <c r="BK783" i="12" s="1"/>
  <c r="BC2418" i="12"/>
  <c r="BI2418" i="12" s="1"/>
  <c r="BC2769" i="12"/>
  <c r="BI2769" i="12" s="1"/>
  <c r="BE1288" i="12"/>
  <c r="BK1288" i="12" s="1"/>
  <c r="BC457" i="12"/>
  <c r="BI457" i="12" s="1"/>
  <c r="BD2905" i="12"/>
  <c r="BJ2905" i="12" s="1"/>
  <c r="BD2697" i="12"/>
  <c r="BJ2697" i="12" s="1"/>
  <c r="BC3091" i="12"/>
  <c r="BI3091" i="12" s="1"/>
  <c r="BE152" i="12"/>
  <c r="BK152" i="12" s="1"/>
  <c r="BE1309" i="12"/>
  <c r="BK1309" i="12" s="1"/>
  <c r="BE1864" i="12"/>
  <c r="BK1864" i="12" s="1"/>
  <c r="BD1243" i="12"/>
  <c r="BJ1243" i="12" s="1"/>
  <c r="BD2174" i="12"/>
  <c r="BJ2174" i="12" s="1"/>
  <c r="BC2859" i="12"/>
  <c r="BI2859" i="12" s="1"/>
  <c r="BD823" i="12"/>
  <c r="BJ823" i="12" s="1"/>
  <c r="BE2769" i="12"/>
  <c r="BK2769" i="12" s="1"/>
  <c r="BC1329" i="12"/>
  <c r="BI1329" i="12" s="1"/>
  <c r="BC2940" i="12"/>
  <c r="BI2940" i="12" s="1"/>
  <c r="BE1918" i="12"/>
  <c r="BK1918" i="12" s="1"/>
  <c r="BC933" i="12"/>
  <c r="BI933" i="12" s="1"/>
  <c r="BC1056" i="12"/>
  <c r="BI1056" i="12" s="1"/>
  <c r="BE1725" i="12"/>
  <c r="BK1725" i="12" s="1"/>
  <c r="BE2363" i="12"/>
  <c r="BK2363" i="12" s="1"/>
  <c r="BD501" i="12"/>
  <c r="BJ501" i="12" s="1"/>
  <c r="BC872" i="12"/>
  <c r="BI872" i="12" s="1"/>
  <c r="BD1993" i="12"/>
  <c r="BJ1993" i="12" s="1"/>
  <c r="BE2218" i="12"/>
  <c r="BK2218" i="12" s="1"/>
  <c r="BD711" i="12"/>
  <c r="BJ711" i="12" s="1"/>
  <c r="BC1583" i="12"/>
  <c r="BI1583" i="12" s="1"/>
  <c r="BD1418" i="12"/>
  <c r="BJ1418" i="12" s="1"/>
  <c r="BC1966" i="12"/>
  <c r="BI1966" i="12" s="1"/>
  <c r="BC898" i="12"/>
  <c r="BI898" i="12" s="1"/>
  <c r="BE2434" i="12"/>
  <c r="BK2434" i="12" s="1"/>
  <c r="BE2781" i="12"/>
  <c r="BK2781" i="12" s="1"/>
  <c r="BD1199" i="12"/>
  <c r="BJ1199" i="12" s="1"/>
  <c r="BE26" i="12"/>
  <c r="BK26" i="12" s="1"/>
  <c r="BE1000" i="12"/>
  <c r="BK1000" i="12" s="1"/>
  <c r="BD793" i="12"/>
  <c r="BJ793" i="12" s="1"/>
  <c r="BE805" i="12"/>
  <c r="BK805" i="12" s="1"/>
  <c r="BC2957" i="12"/>
  <c r="BI2957" i="12" s="1"/>
  <c r="BE2177" i="12"/>
  <c r="BK2177" i="12" s="1"/>
  <c r="BC2277" i="12"/>
  <c r="BI2277" i="12" s="1"/>
  <c r="BC1910" i="12"/>
  <c r="BI1910" i="12" s="1"/>
  <c r="BD1151" i="12"/>
  <c r="BJ1151" i="12" s="1"/>
  <c r="BC1299" i="12"/>
  <c r="BI1299" i="12" s="1"/>
  <c r="BE277" i="12"/>
  <c r="BK277" i="12" s="1"/>
  <c r="BC2765" i="12"/>
  <c r="BI2765" i="12" s="1"/>
  <c r="BC860" i="12"/>
  <c r="BI860" i="12" s="1"/>
  <c r="BC928" i="12"/>
  <c r="BI928" i="12" s="1"/>
  <c r="BD1238" i="12"/>
  <c r="BJ1238" i="12" s="1"/>
  <c r="BD1353" i="12"/>
  <c r="BJ1353" i="12" s="1"/>
  <c r="BC1929" i="12"/>
  <c r="BI1929" i="12" s="1"/>
  <c r="BC1406" i="12"/>
  <c r="BI1406" i="12" s="1"/>
  <c r="BE703" i="12"/>
  <c r="BK703" i="12" s="1"/>
  <c r="BC442" i="12"/>
  <c r="BI442" i="12" s="1"/>
  <c r="BE1198" i="12"/>
  <c r="BK1198" i="12" s="1"/>
  <c r="BD1198" i="12"/>
  <c r="BJ1198" i="12" s="1"/>
  <c r="BE25" i="12"/>
  <c r="BK25" i="12" s="1"/>
  <c r="BD2302" i="12"/>
  <c r="BJ2302" i="12" s="1"/>
  <c r="BE768" i="12"/>
  <c r="BK768" i="12" s="1"/>
  <c r="BD2025" i="12"/>
  <c r="BJ2025" i="12" s="1"/>
  <c r="BC1704" i="12"/>
  <c r="BI1704" i="12" s="1"/>
  <c r="BE2096" i="12"/>
  <c r="BK2096" i="12" s="1"/>
  <c r="BD1403" i="12"/>
  <c r="BJ1403" i="12" s="1"/>
  <c r="BC1717" i="12"/>
  <c r="BI1717" i="12" s="1"/>
  <c r="BE2838" i="12"/>
  <c r="BK2838" i="12" s="1"/>
  <c r="BD76" i="12"/>
  <c r="BJ76" i="12" s="1"/>
  <c r="BD107" i="12"/>
  <c r="BJ107" i="12" s="1"/>
  <c r="BD351" i="12"/>
  <c r="BJ351" i="12" s="1"/>
  <c r="BE1559" i="12"/>
  <c r="BK1559" i="12" s="1"/>
  <c r="BE2115" i="12"/>
  <c r="BK2115" i="12" s="1"/>
  <c r="BD1772" i="12"/>
  <c r="BJ1772" i="12" s="1"/>
  <c r="BE2347" i="12"/>
  <c r="BK2347" i="12" s="1"/>
  <c r="BE464" i="12"/>
  <c r="BK464" i="12" s="1"/>
  <c r="BE624" i="12"/>
  <c r="BK624" i="12" s="1"/>
  <c r="BE1204" i="12"/>
  <c r="BK1204" i="12" s="1"/>
  <c r="BC1716" i="12"/>
  <c r="BI1716" i="12" s="1"/>
  <c r="BC3011" i="12"/>
  <c r="BI3011" i="12" s="1"/>
  <c r="BE1781" i="12"/>
  <c r="BK1781" i="12" s="1"/>
  <c r="BC710" i="12"/>
  <c r="BI710" i="12" s="1"/>
  <c r="BD117" i="12"/>
  <c r="BJ117" i="12" s="1"/>
  <c r="BC1697" i="12"/>
  <c r="BI1697" i="12" s="1"/>
  <c r="BC2353" i="12"/>
  <c r="BI2353" i="12" s="1"/>
  <c r="BC542" i="12"/>
  <c r="BI542" i="12" s="1"/>
  <c r="BD1292" i="12"/>
  <c r="BJ1292" i="12" s="1"/>
  <c r="BE1930" i="12"/>
  <c r="BK1930" i="12" s="1"/>
  <c r="BE2267" i="12"/>
  <c r="BK2267" i="12" s="1"/>
  <c r="BD2978" i="12"/>
  <c r="BJ2978" i="12" s="1"/>
  <c r="BE1473" i="12"/>
  <c r="BK1473" i="12" s="1"/>
  <c r="BE670" i="12"/>
  <c r="BK670" i="12" s="1"/>
  <c r="BE1641" i="12"/>
  <c r="BK1641" i="12" s="1"/>
  <c r="BD737" i="12"/>
  <c r="BJ737" i="12" s="1"/>
  <c r="BC2018" i="12"/>
  <c r="BI2018" i="12" s="1"/>
  <c r="BC2363" i="12"/>
  <c r="BI2363" i="12" s="1"/>
  <c r="BC2762" i="12"/>
  <c r="BI2762" i="12" s="1"/>
  <c r="BE2954" i="12"/>
  <c r="BK2954" i="12" s="1"/>
  <c r="BD834" i="12"/>
  <c r="BJ834" i="12" s="1"/>
  <c r="BC1455" i="12"/>
  <c r="BI1455" i="12" s="1"/>
  <c r="BE2418" i="12"/>
  <c r="BK2418" i="12" s="1"/>
  <c r="BD490" i="12"/>
  <c r="BJ490" i="12" s="1"/>
  <c r="BC732" i="12"/>
  <c r="BI732" i="12" s="1"/>
  <c r="BE1716" i="12"/>
  <c r="BK1716" i="12" s="1"/>
  <c r="BC600" i="12"/>
  <c r="BI600" i="12" s="1"/>
  <c r="BE761" i="12"/>
  <c r="BK761" i="12" s="1"/>
  <c r="BD2139" i="12"/>
  <c r="BJ2139" i="12" s="1"/>
  <c r="BC1752" i="12"/>
  <c r="BI1752" i="12" s="1"/>
  <c r="BD2353" i="12"/>
  <c r="BJ2353" i="12" s="1"/>
  <c r="BE1433" i="12"/>
  <c r="BK1433" i="12" s="1"/>
  <c r="BC3054" i="12"/>
  <c r="BI3054" i="12" s="1"/>
  <c r="BE2073" i="12"/>
  <c r="BK2073" i="12" s="1"/>
  <c r="BC1428" i="12"/>
  <c r="BI1428" i="12" s="1"/>
  <c r="BC449" i="12"/>
  <c r="BI449" i="12" s="1"/>
  <c r="BD913" i="12"/>
  <c r="BJ913" i="12" s="1"/>
  <c r="BC736" i="12"/>
  <c r="BI736" i="12" s="1"/>
  <c r="BC478" i="12"/>
  <c r="BI478" i="12" s="1"/>
  <c r="BC873" i="12"/>
  <c r="BI873" i="12" s="1"/>
  <c r="BD2866" i="12"/>
  <c r="BJ2866" i="12" s="1"/>
  <c r="BE500" i="12"/>
  <c r="BK500" i="12" s="1"/>
  <c r="BE327" i="12"/>
  <c r="BK327" i="12" s="1"/>
  <c r="BC1106" i="12"/>
  <c r="BI1106" i="12" s="1"/>
  <c r="BE517" i="12"/>
  <c r="BK517" i="12" s="1"/>
  <c r="BD1325" i="12"/>
  <c r="BJ1325" i="12" s="1"/>
  <c r="BC1304" i="12"/>
  <c r="BI1304" i="12" s="1"/>
  <c r="BE2820" i="12"/>
  <c r="BK2820" i="12" s="1"/>
  <c r="BC2469" i="12"/>
  <c r="BI2469" i="12" s="1"/>
  <c r="BE664" i="12"/>
  <c r="BK664" i="12" s="1"/>
  <c r="BD18" i="12"/>
  <c r="BJ18" i="12" s="1"/>
  <c r="BC547" i="12"/>
  <c r="BI547" i="12" s="1"/>
  <c r="BC1859" i="12"/>
  <c r="BI1859" i="12" s="1"/>
  <c r="BD58" i="12"/>
  <c r="BJ58" i="12" s="1"/>
  <c r="BC482" i="12"/>
  <c r="BI482" i="12" s="1"/>
  <c r="BC2068" i="12"/>
  <c r="BI2068" i="12" s="1"/>
  <c r="BC729" i="12"/>
  <c r="BI729" i="12" s="1"/>
  <c r="BD556" i="12"/>
  <c r="BJ556" i="12" s="1"/>
  <c r="BD2073" i="12"/>
  <c r="BJ2073" i="12" s="1"/>
  <c r="BC2697" i="12"/>
  <c r="BI2697" i="12" s="1"/>
  <c r="BE1103" i="12"/>
  <c r="BK1103" i="12" s="1"/>
  <c r="BC46" i="12"/>
  <c r="BI46" i="12" s="1"/>
  <c r="BE1350" i="12"/>
  <c r="BK1350" i="12" s="1"/>
  <c r="BE80" i="12"/>
  <c r="BK80" i="12" s="1"/>
  <c r="BC1653" i="12"/>
  <c r="BI1653" i="12" s="1"/>
  <c r="BE1838" i="12"/>
  <c r="BK1838" i="12" s="1"/>
  <c r="BE715" i="12"/>
  <c r="BK715" i="12" s="1"/>
  <c r="BC2374" i="12"/>
  <c r="BI2374" i="12" s="1"/>
  <c r="BE1367" i="12"/>
  <c r="BK1367" i="12" s="1"/>
  <c r="BD204" i="12"/>
  <c r="BJ204" i="12" s="1"/>
  <c r="BC663" i="12"/>
  <c r="BI663" i="12" s="1"/>
  <c r="BC556" i="12"/>
  <c r="BI556" i="12" s="1"/>
  <c r="BE1595" i="12"/>
  <c r="BK1595" i="12" s="1"/>
  <c r="BC1293" i="12"/>
  <c r="BI1293" i="12" s="1"/>
  <c r="BD692" i="12"/>
  <c r="BJ692" i="12" s="1"/>
  <c r="BD2921" i="12"/>
  <c r="BJ2921" i="12" s="1"/>
  <c r="BE1650" i="12"/>
  <c r="BK1650" i="12" s="1"/>
  <c r="BD2069" i="12"/>
  <c r="BJ2069" i="12" s="1"/>
  <c r="BC779" i="12"/>
  <c r="BI779" i="12" s="1"/>
  <c r="BE571" i="12"/>
  <c r="BK571" i="12" s="1"/>
  <c r="BE375" i="12"/>
  <c r="BK375" i="12" s="1"/>
  <c r="BD3091" i="12"/>
  <c r="BJ3091" i="12" s="1"/>
  <c r="BC324" i="12"/>
  <c r="BI324" i="12" s="1"/>
  <c r="BE1428" i="12"/>
  <c r="BK1428" i="12" s="1"/>
  <c r="BE170" i="12"/>
  <c r="BK170" i="12" s="1"/>
  <c r="BD1305" i="12"/>
  <c r="BJ1305" i="12" s="1"/>
  <c r="BC2409" i="12"/>
  <c r="BI2409" i="12" s="1"/>
  <c r="BD311" i="12"/>
  <c r="BJ311" i="12" s="1"/>
  <c r="BC2738" i="12"/>
  <c r="BI2738" i="12" s="1"/>
  <c r="BD2226" i="12"/>
  <c r="BJ2226" i="12" s="1"/>
  <c r="BC2902" i="12"/>
  <c r="BI2902" i="12" s="1"/>
  <c r="BE2296" i="12"/>
  <c r="BK2296" i="12" s="1"/>
  <c r="BC1243" i="12"/>
  <c r="BI1243" i="12" s="1"/>
  <c r="BD156" i="12"/>
  <c r="BJ156" i="12" s="1"/>
  <c r="BE685" i="12"/>
  <c r="BK685" i="12" s="1"/>
  <c r="BC2996" i="12"/>
  <c r="BI2996" i="12" s="1"/>
  <c r="BE442" i="12"/>
  <c r="BK442" i="12" s="1"/>
  <c r="BC1632" i="12"/>
  <c r="BI1632" i="12" s="1"/>
  <c r="BC1708" i="12"/>
  <c r="BI1708" i="12" s="1"/>
  <c r="BE1649" i="12"/>
  <c r="BK1649" i="12" s="1"/>
  <c r="BD2166" i="12"/>
  <c r="BJ2166" i="12" s="1"/>
  <c r="BE344" i="12"/>
  <c r="BK344" i="12" s="1"/>
  <c r="BD1728" i="12"/>
  <c r="BJ1728" i="12" s="1"/>
  <c r="BD703" i="12"/>
  <c r="BJ703" i="12" s="1"/>
  <c r="BE1512" i="12"/>
  <c r="BK1512" i="12" s="1"/>
  <c r="BE1427" i="12"/>
  <c r="BK1427" i="12" s="1"/>
  <c r="BE171" i="12"/>
  <c r="BK171" i="12" s="1"/>
  <c r="BD551" i="12"/>
  <c r="BJ551" i="12" s="1"/>
  <c r="BE577" i="12"/>
  <c r="BK577" i="12" s="1"/>
  <c r="BD2081" i="12"/>
  <c r="BJ2081" i="12" s="1"/>
  <c r="BC2329" i="12"/>
  <c r="BI2329" i="12" s="1"/>
  <c r="BD380" i="12"/>
  <c r="BJ380" i="12" s="1"/>
  <c r="BD1767" i="12"/>
  <c r="BJ1767" i="12" s="1"/>
  <c r="BD1910" i="12"/>
  <c r="BJ1910" i="12" s="1"/>
  <c r="BC3012" i="12"/>
  <c r="BI3012" i="12" s="1"/>
  <c r="BC1864" i="12"/>
  <c r="BI1864" i="12" s="1"/>
  <c r="BC529" i="12"/>
  <c r="BI529" i="12" s="1"/>
  <c r="BD514" i="12"/>
  <c r="BJ514" i="12" s="1"/>
  <c r="BC1777" i="12"/>
  <c r="BI1777" i="12" s="1"/>
  <c r="BD2409" i="12"/>
  <c r="BJ2409" i="12" s="1"/>
  <c r="BC2227" i="12"/>
  <c r="BI2227" i="12" s="1"/>
  <c r="BD2931" i="12"/>
  <c r="BJ2931" i="12" s="1"/>
  <c r="BE1239" i="12"/>
  <c r="BK1239" i="12" s="1"/>
  <c r="BD1046" i="12"/>
  <c r="BJ1046" i="12" s="1"/>
  <c r="BC1534" i="12"/>
  <c r="BI1534" i="12" s="1"/>
  <c r="BD1909" i="12"/>
  <c r="BJ1909" i="12" s="1"/>
  <c r="BC537" i="12"/>
  <c r="BI537" i="12" s="1"/>
  <c r="BC1909" i="12"/>
  <c r="BI1909" i="12" s="1"/>
  <c r="BD1106" i="12"/>
  <c r="BJ1106" i="12" s="1"/>
  <c r="BC1263" i="12"/>
  <c r="BI1263" i="12" s="1"/>
  <c r="BC312" i="12"/>
  <c r="BI312" i="12" s="1"/>
  <c r="BE2859" i="12"/>
  <c r="BK2859" i="12" s="1"/>
  <c r="BE1053" i="12"/>
  <c r="BK1053" i="12" s="1"/>
  <c r="BC685" i="12"/>
  <c r="BI685" i="12" s="1"/>
  <c r="BE2198" i="12"/>
  <c r="BK2198" i="12" s="1"/>
  <c r="BD2480" i="12"/>
  <c r="BJ2480" i="12" s="1"/>
  <c r="BE1322" i="12"/>
  <c r="BK1322" i="12" s="1"/>
  <c r="BE1896" i="12"/>
  <c r="BK1896" i="12" s="1"/>
  <c r="BD453" i="12"/>
  <c r="BJ453" i="12" s="1"/>
  <c r="BD2859" i="12"/>
  <c r="BJ2859" i="12" s="1"/>
  <c r="BC100" i="12"/>
  <c r="BI100" i="12" s="1"/>
  <c r="BC160" i="12"/>
  <c r="BI160" i="12" s="1"/>
  <c r="BE538" i="12"/>
  <c r="BK538" i="12" s="1"/>
  <c r="BC1595" i="12"/>
  <c r="BI1595" i="12" s="1"/>
  <c r="BD430" i="12"/>
  <c r="BJ430" i="12" s="1"/>
  <c r="BE1733" i="12"/>
  <c r="BK1733" i="12" s="1"/>
  <c r="BC1443" i="12"/>
  <c r="BI1443" i="12" s="1"/>
  <c r="BD1385" i="12"/>
  <c r="BJ1385" i="12" s="1"/>
  <c r="BE2684" i="12"/>
  <c r="BK2684" i="12" s="1"/>
  <c r="BD784" i="12"/>
  <c r="BJ784" i="12" s="1"/>
  <c r="BC1325" i="12"/>
  <c r="BI1325" i="12" s="1"/>
  <c r="BD2832" i="12"/>
  <c r="BJ2832" i="12" s="1"/>
  <c r="BC2170" i="12"/>
  <c r="BI2170" i="12" s="1"/>
  <c r="BE2974" i="12"/>
  <c r="BK2974" i="12" s="1"/>
  <c r="BC392" i="12"/>
  <c r="BI392" i="12" s="1"/>
  <c r="BE2927" i="12"/>
  <c r="BK2927" i="12" s="1"/>
  <c r="BD1790" i="12"/>
  <c r="BJ1790" i="12" s="1"/>
  <c r="BE924" i="12"/>
  <c r="BK924" i="12" s="1"/>
  <c r="BD2448" i="12"/>
  <c r="BJ2448" i="12" s="1"/>
  <c r="BE1752" i="12"/>
  <c r="BK1752" i="12" s="1"/>
  <c r="BC934" i="12"/>
  <c r="BI934" i="12" s="1"/>
  <c r="BE1293" i="12"/>
  <c r="BK1293" i="12" s="1"/>
  <c r="BE1590" i="12"/>
  <c r="BK1590" i="12" s="1"/>
  <c r="BC1720" i="12"/>
  <c r="BI1720" i="12" s="1"/>
  <c r="BE588" i="12"/>
  <c r="BK588" i="12" s="1"/>
  <c r="BE317" i="12"/>
  <c r="BK317" i="12" s="1"/>
  <c r="BC2315" i="12"/>
  <c r="BI2315" i="12" s="1"/>
  <c r="BD2979" i="12"/>
  <c r="BJ2979" i="12" s="1"/>
  <c r="BE732" i="12"/>
  <c r="BK732" i="12" s="1"/>
  <c r="BE2009" i="12"/>
  <c r="BK2009" i="12" s="1"/>
  <c r="BE691" i="12"/>
  <c r="BK691" i="12" s="1"/>
  <c r="BD1691" i="12"/>
  <c r="BJ1691" i="12" s="1"/>
  <c r="BC1594" i="12"/>
  <c r="BI1594" i="12" s="1"/>
  <c r="BD182" i="12"/>
  <c r="BJ182" i="12" s="1"/>
  <c r="BD699" i="12"/>
  <c r="BJ699" i="12" s="1"/>
  <c r="BD2806" i="12"/>
  <c r="BJ2806" i="12" s="1"/>
  <c r="BD2418" i="12"/>
  <c r="BJ2418" i="12" s="1"/>
  <c r="BD160" i="12"/>
  <c r="BJ160" i="12" s="1"/>
  <c r="BE1863" i="12"/>
  <c r="BK1863" i="12" s="1"/>
  <c r="BC1838" i="12"/>
  <c r="BI1838" i="12" s="1"/>
  <c r="BO1838" i="12" s="1"/>
  <c r="BU1838" i="12" s="1"/>
  <c r="BE1558" i="12"/>
  <c r="BK1558" i="12" s="1"/>
  <c r="BD2930" i="12"/>
  <c r="BJ2930" i="12" s="1"/>
  <c r="BC1503" i="12"/>
  <c r="BI1503" i="12" s="1"/>
  <c r="BC733" i="12"/>
  <c r="BI733" i="12" s="1"/>
  <c r="BE2409" i="12"/>
  <c r="BK2409" i="12" s="1"/>
  <c r="BE2997" i="12"/>
  <c r="BK2997" i="12" s="1"/>
  <c r="BC1326" i="12"/>
  <c r="BI1326" i="12" s="1"/>
  <c r="BD201" i="12"/>
  <c r="BJ201" i="12" s="1"/>
  <c r="BE1717" i="12"/>
  <c r="BK1717" i="12" s="1"/>
  <c r="BE2163" i="12"/>
  <c r="BK2163" i="12" s="1"/>
  <c r="BC2004" i="12"/>
  <c r="BI2004" i="12" s="1"/>
  <c r="BC2158" i="12"/>
  <c r="BI2158" i="12" s="1"/>
  <c r="BD1003" i="12"/>
  <c r="BJ1003" i="12" s="1"/>
  <c r="BD2732" i="12"/>
  <c r="BJ2732" i="12" s="1"/>
  <c r="BD1548" i="12"/>
  <c r="BJ1548" i="12" s="1"/>
  <c r="BD482" i="12"/>
  <c r="BJ482" i="12" s="1"/>
  <c r="BE1410" i="12"/>
  <c r="BK1410" i="12" s="1"/>
  <c r="BC1199" i="12"/>
  <c r="BI1199" i="12" s="1"/>
  <c r="BC1790" i="12"/>
  <c r="BI1790" i="12" s="1"/>
  <c r="BC1046" i="12"/>
  <c r="BI1046" i="12" s="1"/>
  <c r="BC2055" i="12"/>
  <c r="BI2055" i="12" s="1"/>
  <c r="BC1368" i="12"/>
  <c r="BI1368" i="12" s="1"/>
  <c r="BE1820" i="12"/>
  <c r="BK1820" i="12" s="1"/>
  <c r="BD2466" i="12"/>
  <c r="BJ2466" i="12" s="1"/>
  <c r="BC1186" i="12"/>
  <c r="BI1186" i="12" s="1"/>
  <c r="BE332" i="12"/>
  <c r="BK332" i="12" s="1"/>
  <c r="BE704" i="12"/>
  <c r="BK704" i="12" s="1"/>
  <c r="BD464" i="12"/>
  <c r="BJ464" i="12" s="1"/>
  <c r="BC1609" i="12"/>
  <c r="BI1609" i="12" s="1"/>
  <c r="BD2010" i="12"/>
  <c r="BJ2010" i="12" s="1"/>
  <c r="BE1549" i="12"/>
  <c r="BK1549" i="12" s="1"/>
  <c r="BC2089" i="12"/>
  <c r="BI2089" i="12" s="1"/>
  <c r="BE1955" i="12"/>
  <c r="BK1955" i="12" s="1"/>
  <c r="BC768" i="12"/>
  <c r="BI768" i="12" s="1"/>
  <c r="BC1875" i="12"/>
  <c r="BI1875" i="12" s="1"/>
  <c r="BC294" i="12"/>
  <c r="BI294" i="12" s="1"/>
  <c r="BD2021" i="12"/>
  <c r="BJ2021" i="12" s="1"/>
  <c r="BE1935" i="12"/>
  <c r="BK1935" i="12" s="1"/>
  <c r="BD1757" i="12"/>
  <c r="BJ1757" i="12" s="1"/>
  <c r="BC920" i="12"/>
  <c r="BI920" i="12" s="1"/>
  <c r="BC2122" i="12"/>
  <c r="BI2122" i="12" s="1"/>
  <c r="BE1980" i="12"/>
  <c r="BK1980" i="12" s="1"/>
  <c r="BE2092" i="12"/>
  <c r="BK2092" i="12" s="1"/>
  <c r="BC1045" i="12"/>
  <c r="BI1045" i="12" s="1"/>
  <c r="BC1062" i="12"/>
  <c r="BI1062" i="12" s="1"/>
  <c r="BD2974" i="12"/>
  <c r="BJ2974" i="12" s="1"/>
  <c r="BD1185" i="12"/>
  <c r="BJ1185" i="12" s="1"/>
  <c r="BC1544" i="12"/>
  <c r="BI1544" i="12" s="1"/>
  <c r="BD588" i="12"/>
  <c r="BJ588" i="12" s="1"/>
  <c r="BC500" i="12"/>
  <c r="BI500" i="12" s="1"/>
  <c r="BC327" i="12"/>
  <c r="BI327" i="12" s="1"/>
  <c r="BD457" i="12"/>
  <c r="BJ457" i="12" s="1"/>
  <c r="BD3011" i="12"/>
  <c r="BJ3011" i="12" s="1"/>
  <c r="BD2802" i="12"/>
  <c r="BJ2802" i="12" s="1"/>
  <c r="BC1345" i="12"/>
  <c r="BI1345" i="12" s="1"/>
  <c r="BE1268" i="12"/>
  <c r="BK1268" i="12" s="1"/>
  <c r="BD1473" i="12"/>
  <c r="BJ1473" i="12" s="1"/>
  <c r="BE142" i="12"/>
  <c r="BK142" i="12" s="1"/>
  <c r="BC2897" i="12"/>
  <c r="BI2897" i="12" s="1"/>
  <c r="BD3054" i="12"/>
  <c r="BJ3054" i="12" s="1"/>
  <c r="BE1392" i="12"/>
  <c r="BK1392" i="12" s="1"/>
  <c r="BE2758" i="12"/>
  <c r="BK2758" i="12" s="1"/>
  <c r="BD2758" i="12"/>
  <c r="BJ2758" i="12" s="1"/>
  <c r="BD1099" i="12"/>
  <c r="BJ1099" i="12" s="1"/>
  <c r="BC2829" i="12"/>
  <c r="BI2829" i="12" s="1"/>
  <c r="BC696" i="12"/>
  <c r="BI696" i="12" s="1"/>
  <c r="BD1541" i="12"/>
  <c r="BJ1541" i="12" s="1"/>
  <c r="BE453" i="12"/>
  <c r="BK453" i="12" s="1"/>
  <c r="BD1919" i="12"/>
  <c r="BJ1919" i="12" s="1"/>
  <c r="BD2367" i="12"/>
  <c r="BJ2367" i="12" s="1"/>
  <c r="BD681" i="12"/>
  <c r="BJ681" i="12" s="1"/>
  <c r="BE2691" i="12"/>
  <c r="BK2691" i="12" s="1"/>
  <c r="BD1146" i="12"/>
  <c r="BJ1146" i="12" s="1"/>
  <c r="BC2461" i="12"/>
  <c r="BI2461" i="12" s="1"/>
  <c r="BC1353" i="12"/>
  <c r="BI1353" i="12" s="1"/>
  <c r="BC354" i="12"/>
  <c r="BI354" i="12" s="1"/>
  <c r="BD914" i="12"/>
  <c r="BJ914" i="12" s="1"/>
  <c r="BC1099" i="12"/>
  <c r="BI1099" i="12" s="1"/>
  <c r="BE1763" i="12"/>
  <c r="BK1763" i="12" s="1"/>
  <c r="BC565" i="12"/>
  <c r="BI565" i="12" s="1"/>
  <c r="BE1056" i="12"/>
  <c r="BK1056" i="12" s="1"/>
  <c r="BD2862" i="12"/>
  <c r="BJ2862" i="12" s="1"/>
  <c r="BD1604" i="12"/>
  <c r="BJ1604" i="12" s="1"/>
  <c r="BC2144" i="12"/>
  <c r="BI2144" i="12" s="1"/>
  <c r="BC793" i="12"/>
  <c r="BI793" i="12" s="1"/>
  <c r="BD948" i="12"/>
  <c r="BJ948" i="12" s="1"/>
  <c r="BC453" i="12"/>
  <c r="BI453" i="12" s="1"/>
  <c r="BD426" i="12"/>
  <c r="BJ426" i="12" s="1"/>
  <c r="BD1326" i="12"/>
  <c r="BJ1326" i="12" s="1"/>
  <c r="BD1786" i="12"/>
  <c r="BJ1786" i="12" s="1"/>
  <c r="BC1309" i="12"/>
  <c r="BI1309" i="12" s="1"/>
  <c r="BD2005" i="12"/>
  <c r="BJ2005" i="12" s="1"/>
  <c r="BD2178" i="12"/>
  <c r="BJ2178" i="12" s="1"/>
  <c r="BE1046" i="12"/>
  <c r="BK1046" i="12" s="1"/>
  <c r="BD1062" i="12"/>
  <c r="BJ1062" i="12" s="1"/>
  <c r="BE957" i="12"/>
  <c r="BK957" i="12" s="1"/>
  <c r="BD732" i="12"/>
  <c r="BJ732" i="12" s="1"/>
  <c r="BC594" i="12"/>
  <c r="BI594" i="12" s="1"/>
  <c r="BE1996" i="12"/>
  <c r="BK1996" i="12" s="1"/>
  <c r="BC2883" i="12"/>
  <c r="BI2883" i="12" s="1"/>
  <c r="BC914" i="12"/>
  <c r="BI914" i="12" s="1"/>
  <c r="BE2876" i="12"/>
  <c r="BK2876" i="12" s="1"/>
  <c r="BE1757" i="12"/>
  <c r="BK1757" i="12" s="1"/>
  <c r="BE714" i="12"/>
  <c r="BK714" i="12" s="1"/>
  <c r="BC2326" i="12"/>
  <c r="BI2326" i="12" s="1"/>
  <c r="BD1725" i="12"/>
  <c r="BJ1725" i="12" s="1"/>
  <c r="BE898" i="12"/>
  <c r="BK898" i="12" s="1"/>
  <c r="BC938" i="12"/>
  <c r="BI938" i="12" s="1"/>
  <c r="BD1519" i="12"/>
  <c r="BJ1519" i="12" s="1"/>
  <c r="BC1333" i="12"/>
  <c r="BI1333" i="12" s="1"/>
  <c r="BE903" i="12"/>
  <c r="BK903" i="12" s="1"/>
  <c r="BD1632" i="12"/>
  <c r="BJ1632" i="12" s="1"/>
  <c r="BC2193" i="12"/>
  <c r="BI2193" i="12" s="1"/>
  <c r="BD2909" i="12"/>
  <c r="BJ2909" i="12" s="1"/>
  <c r="BE600" i="12"/>
  <c r="BK600" i="12" s="1"/>
  <c r="BE1766" i="12"/>
  <c r="BK1766" i="12" s="1"/>
  <c r="BD604" i="12"/>
  <c r="BJ604" i="12" s="1"/>
  <c r="BC1548" i="12"/>
  <c r="BI1548" i="12" s="1"/>
  <c r="BD1512" i="12"/>
  <c r="BJ1512" i="12" s="1"/>
  <c r="BE99" i="12"/>
  <c r="BK99" i="12" s="1"/>
  <c r="BE425" i="12"/>
  <c r="BK425" i="12" s="1"/>
  <c r="BC368" i="12"/>
  <c r="BI368" i="12" s="1"/>
  <c r="BE1223" i="12"/>
  <c r="BK1223" i="12" s="1"/>
  <c r="BC2798" i="12"/>
  <c r="BI2798" i="12" s="1"/>
  <c r="BD1716" i="12"/>
  <c r="BJ1716" i="12" s="1"/>
  <c r="BD1367" i="12"/>
  <c r="BJ1367" i="12" s="1"/>
  <c r="BC1246" i="12"/>
  <c r="BI1246" i="12" s="1"/>
  <c r="BD2469" i="12"/>
  <c r="BJ2469" i="12" s="1"/>
  <c r="BD1251" i="12"/>
  <c r="BJ1251" i="12" s="1"/>
  <c r="BC700" i="12"/>
  <c r="BI700" i="12" s="1"/>
  <c r="BD2312" i="12"/>
  <c r="BJ2312" i="12" s="1"/>
  <c r="BD2902" i="12"/>
  <c r="BJ2902" i="12" s="1"/>
  <c r="BD1255" i="12"/>
  <c r="BJ1255" i="12" s="1"/>
  <c r="BC179" i="12"/>
  <c r="BI179" i="12" s="1"/>
  <c r="BE1600" i="12"/>
  <c r="BK1600" i="12" s="1"/>
  <c r="BD2097" i="12"/>
  <c r="BJ2097" i="12" s="1"/>
  <c r="BC1918" i="12"/>
  <c r="BI1918" i="12" s="1"/>
  <c r="BC2096" i="12"/>
  <c r="BI2096" i="12" s="1"/>
  <c r="BE923" i="12"/>
  <c r="BK923" i="12" s="1"/>
  <c r="BE2469" i="12"/>
  <c r="BK2469" i="12" s="1"/>
  <c r="BD1502" i="12"/>
  <c r="BJ1502" i="12" s="1"/>
  <c r="BC448" i="12"/>
  <c r="BI448" i="12" s="1"/>
  <c r="BC824" i="12"/>
  <c r="BI824" i="12" s="1"/>
  <c r="BC1000" i="12"/>
  <c r="BI1000" i="12" s="1"/>
  <c r="BD1747" i="12"/>
  <c r="BJ1747" i="12" s="1"/>
  <c r="BE867" i="12"/>
  <c r="BK867" i="12" s="1"/>
  <c r="BE872" i="12"/>
  <c r="BK872" i="12" s="1"/>
  <c r="BD1239" i="12"/>
  <c r="BJ1239" i="12" s="1"/>
  <c r="BC1767" i="12"/>
  <c r="BI1767" i="12" s="1"/>
  <c r="BC2397" i="12"/>
  <c r="BI2397" i="12" s="1"/>
  <c r="BC1103" i="12"/>
  <c r="BI1103" i="12" s="1"/>
  <c r="BE1418" i="12"/>
  <c r="BK1418" i="12" s="1"/>
  <c r="BE556" i="12"/>
  <c r="BK556" i="12" s="1"/>
  <c r="BE381" i="12"/>
  <c r="BK381" i="12" s="1"/>
  <c r="BE1513" i="12"/>
  <c r="BK1513" i="12" s="1"/>
  <c r="BD1926" i="12"/>
  <c r="BJ1926" i="12" s="1"/>
  <c r="BE1209" i="12"/>
  <c r="BK1209" i="12" s="1"/>
  <c r="BE1926" i="12"/>
  <c r="BK1926" i="12" s="1"/>
  <c r="BD1641" i="12"/>
  <c r="BJ1641" i="12" s="1"/>
  <c r="BD1269" i="12"/>
  <c r="BJ1269" i="12" s="1"/>
  <c r="BD1483" i="12"/>
  <c r="BJ1483" i="12" s="1"/>
  <c r="BC170" i="12"/>
  <c r="BI170" i="12" s="1"/>
  <c r="BC1678" i="12"/>
  <c r="BI1678" i="12" s="1"/>
  <c r="BD2813" i="12"/>
  <c r="BJ2813" i="12" s="1"/>
  <c r="BE1326" i="12"/>
  <c r="BK1326" i="12" s="1"/>
  <c r="BC270" i="12"/>
  <c r="BI270" i="12" s="1"/>
  <c r="BC823" i="12"/>
  <c r="BI823" i="12" s="1"/>
  <c r="BC555" i="12"/>
  <c r="BI555" i="12" s="1"/>
  <c r="BC659" i="12"/>
  <c r="BI659" i="12" s="1"/>
  <c r="BD928" i="12"/>
  <c r="BJ928" i="12" s="1"/>
  <c r="BC2041" i="12"/>
  <c r="BI2041" i="12" s="1"/>
  <c r="BE1819" i="12"/>
  <c r="BK1819" i="12" s="1"/>
  <c r="BD2465" i="12"/>
  <c r="BJ2465" i="12" s="1"/>
  <c r="BC429" i="12"/>
  <c r="BI429" i="12" s="1"/>
  <c r="BC2166" i="12"/>
  <c r="BI2166" i="12" s="1"/>
  <c r="BD537" i="12"/>
  <c r="BJ537" i="12" s="1"/>
  <c r="BC1278" i="12"/>
  <c r="BI1278" i="12" s="1"/>
  <c r="BE1274" i="12"/>
  <c r="BK1274" i="12" s="1"/>
  <c r="BE70" i="12"/>
  <c r="BK70" i="12" s="1"/>
  <c r="BD2704" i="12"/>
  <c r="BJ2704" i="12" s="1"/>
  <c r="BE861" i="12"/>
  <c r="BK861" i="12" s="1"/>
  <c r="BC844" i="12"/>
  <c r="BI844" i="12" s="1"/>
  <c r="BD441" i="12"/>
  <c r="BJ441" i="12" s="1"/>
  <c r="BE2315" i="12"/>
  <c r="BK2315" i="12" s="1"/>
  <c r="BD1600" i="12"/>
  <c r="BJ1600" i="12" s="1"/>
  <c r="BD1318" i="12"/>
  <c r="BJ1318" i="12" s="1"/>
  <c r="BC2462" i="12"/>
  <c r="BI2462" i="12" s="1"/>
  <c r="BC2218" i="12"/>
  <c r="BI2218" i="12" s="1"/>
  <c r="BC2774" i="12"/>
  <c r="BI2774" i="12" s="1"/>
  <c r="BD112" i="12"/>
  <c r="BJ112" i="12" s="1"/>
  <c r="BC1247" i="12"/>
  <c r="BI1247" i="12" s="1"/>
  <c r="BC1801" i="12"/>
  <c r="BI1801" i="12" s="1"/>
  <c r="BD1103" i="12"/>
  <c r="BJ1103" i="12" s="1"/>
  <c r="BC2151" i="12"/>
  <c r="BI2151" i="12" s="1"/>
  <c r="BC2838" i="12"/>
  <c r="BI2838" i="12" s="1"/>
  <c r="BD866" i="12"/>
  <c r="BJ866" i="12" s="1"/>
  <c r="BE2850" i="12"/>
  <c r="BK2850" i="12" s="1"/>
  <c r="BE1063" i="12"/>
  <c r="BK1063" i="12" s="1"/>
  <c r="BC2413" i="12"/>
  <c r="BI2413" i="12" s="1"/>
  <c r="BE1325" i="12"/>
  <c r="BK1325" i="12" s="1"/>
  <c r="BC269" i="12"/>
  <c r="BI269" i="12" s="1"/>
  <c r="BC1473" i="12"/>
  <c r="BI1473" i="12" s="1"/>
  <c r="BD837" i="12"/>
  <c r="BJ837" i="12" s="1"/>
  <c r="BC1721" i="12"/>
  <c r="BI1721" i="12" s="1"/>
  <c r="BD392" i="12"/>
  <c r="BJ392" i="12" s="1"/>
  <c r="BC977" i="12"/>
  <c r="BI977" i="12" s="1"/>
  <c r="BC1195" i="12"/>
  <c r="BI1195" i="12" s="1"/>
  <c r="BE1797" i="12"/>
  <c r="BK1797" i="12" s="1"/>
  <c r="BC2728" i="12"/>
  <c r="BI2728" i="12" s="1"/>
  <c r="BE733" i="12"/>
  <c r="BK733" i="12" s="1"/>
  <c r="BD768" i="12"/>
  <c r="BJ768" i="12" s="1"/>
  <c r="BE302" i="12"/>
  <c r="BK302" i="12" s="1"/>
  <c r="BE355" i="12"/>
  <c r="BK355" i="12" s="1"/>
  <c r="BD1235" i="12"/>
  <c r="BJ1235" i="12" s="1"/>
  <c r="BC1729" i="12"/>
  <c r="BI1729" i="12" s="1"/>
  <c r="BC1143" i="12"/>
  <c r="BI1143" i="12" s="1"/>
  <c r="BD1896" i="12"/>
  <c r="BJ1896" i="12" s="1"/>
  <c r="BD1733" i="12"/>
  <c r="BJ1733" i="12" s="1"/>
  <c r="BD2807" i="12"/>
  <c r="BJ2807" i="12" s="1"/>
  <c r="BE2978" i="12"/>
  <c r="BK2978" i="12" s="1"/>
  <c r="BE1876" i="12"/>
  <c r="BK1876" i="12" s="1"/>
  <c r="BE2996" i="12"/>
  <c r="BK2996" i="12" s="1"/>
  <c r="BD867" i="12"/>
  <c r="BJ867" i="12" s="1"/>
  <c r="BC695" i="12"/>
  <c r="BI695" i="12" s="1"/>
  <c r="BE1238" i="12"/>
  <c r="BK1238" i="12" s="1"/>
  <c r="BE948" i="12"/>
  <c r="BK948" i="12" s="1"/>
  <c r="BE3086" i="12"/>
  <c r="BK3086" i="12" s="1"/>
  <c r="BC1926" i="12"/>
  <c r="BI1926" i="12" s="1"/>
  <c r="BE1107" i="12"/>
  <c r="BK1107" i="12" s="1"/>
  <c r="BD2731" i="12"/>
  <c r="BJ2731" i="12" s="1"/>
  <c r="BD1797" i="12"/>
  <c r="BJ1797" i="12" s="1"/>
  <c r="BE1178" i="12"/>
  <c r="BK1178" i="12" s="1"/>
  <c r="BD26" i="12"/>
  <c r="BJ26" i="12" s="1"/>
  <c r="BC957" i="12"/>
  <c r="BI957" i="12" s="1"/>
  <c r="BE2154" i="12"/>
  <c r="BK2154" i="12" s="1"/>
  <c r="BC1417" i="12"/>
  <c r="BI1417" i="12" s="1"/>
  <c r="BE873" i="12"/>
  <c r="BK873" i="12" s="1"/>
  <c r="BD2479" i="12"/>
  <c r="BJ2479" i="12" s="1"/>
  <c r="BD608" i="12"/>
  <c r="BJ608" i="12" s="1"/>
  <c r="BE1154" i="12"/>
  <c r="BK1154" i="12" s="1"/>
  <c r="BE2777" i="12"/>
  <c r="BK2777" i="12" s="1"/>
  <c r="BE933" i="12"/>
  <c r="BK933" i="12" s="1"/>
  <c r="BD2092" i="12"/>
  <c r="BJ2092" i="12" s="1"/>
  <c r="BC2092" i="12"/>
  <c r="BI2092" i="12" s="1"/>
  <c r="BE323" i="12"/>
  <c r="BK323" i="12" s="1"/>
  <c r="BE1098" i="12"/>
  <c r="BK1098" i="12" s="1"/>
  <c r="BE551" i="12"/>
  <c r="BK551" i="12" s="1"/>
  <c r="BC2841" i="12"/>
  <c r="BI2841" i="12" s="1"/>
  <c r="BC192" i="12"/>
  <c r="BI192" i="12" s="1"/>
  <c r="BE2765" i="12"/>
  <c r="BK2765" i="12" s="1"/>
  <c r="BD1688" i="12"/>
  <c r="BJ1688" i="12" s="1"/>
  <c r="BC2000" i="12"/>
  <c r="BI2000" i="12" s="1"/>
  <c r="BE188" i="12"/>
  <c r="BK188" i="12" s="1"/>
  <c r="BC1705" i="12"/>
  <c r="BI1705" i="12" s="1"/>
  <c r="BC1053" i="12"/>
  <c r="BI1053" i="12" s="1"/>
  <c r="BC2770" i="12"/>
  <c r="BI2770" i="12" s="1"/>
  <c r="BE514" i="12"/>
  <c r="BK514" i="12" s="1"/>
  <c r="BD1495" i="12"/>
  <c r="BJ1495" i="12" s="1"/>
  <c r="BD381" i="12"/>
  <c r="BJ381" i="12" s="1"/>
  <c r="BD1856" i="12"/>
  <c r="BJ1856" i="12" s="1"/>
  <c r="BC2312" i="12"/>
  <c r="BI2312" i="12" s="1"/>
  <c r="BC913" i="12"/>
  <c r="BI913" i="12" s="1"/>
  <c r="BC2302" i="12"/>
  <c r="BI2302" i="12" s="1"/>
  <c r="BC1158" i="12"/>
  <c r="BI1158" i="12" s="1"/>
  <c r="BD2798" i="12"/>
  <c r="BJ2798" i="12" s="1"/>
  <c r="BC1700" i="12"/>
  <c r="BI1700" i="12" s="1"/>
  <c r="BC559" i="12"/>
  <c r="BI559" i="12" s="1"/>
  <c r="BC570" i="12"/>
  <c r="BI570" i="12" s="1"/>
  <c r="BD1334" i="12"/>
  <c r="BJ1334" i="12" s="1"/>
  <c r="BC2014" i="12"/>
  <c r="BI2014" i="12" s="1"/>
  <c r="BC861" i="12"/>
  <c r="BI861" i="12" s="1"/>
  <c r="BE565" i="12"/>
  <c r="BK565" i="12" s="1"/>
  <c r="BC1614" i="12"/>
  <c r="BI1614" i="12" s="1"/>
  <c r="BD1930" i="12"/>
  <c r="BJ1930" i="12" s="1"/>
  <c r="BD2876" i="12"/>
  <c r="BJ2876" i="12" s="1"/>
  <c r="BD1322" i="12"/>
  <c r="BJ1322" i="12" s="1"/>
  <c r="BC624" i="12"/>
  <c r="BI624" i="12" s="1"/>
  <c r="BD1155" i="12"/>
  <c r="BJ1155" i="12" s="1"/>
  <c r="BE560" i="12"/>
  <c r="BK560" i="12" s="1"/>
  <c r="BD1801" i="12"/>
  <c r="BJ1801" i="12" s="1"/>
  <c r="BC2223" i="12"/>
  <c r="BI2223" i="12" s="1"/>
  <c r="BC1906" i="12"/>
  <c r="BI1906" i="12" s="1"/>
  <c r="BD2273" i="12"/>
  <c r="BJ2273" i="12" s="1"/>
  <c r="BD2970" i="12"/>
  <c r="BJ2970" i="12" s="1"/>
  <c r="BC1147" i="12"/>
  <c r="BI1147" i="12" s="1"/>
  <c r="BE1013" i="12"/>
  <c r="BK1013" i="12" s="1"/>
  <c r="BE2081" i="12"/>
  <c r="BK2081" i="12" s="1"/>
  <c r="BE2413" i="12"/>
  <c r="BK2413" i="12" s="1"/>
  <c r="BC1600" i="12"/>
  <c r="BI1600" i="12" s="1"/>
  <c r="BE1709" i="12"/>
  <c r="BK1709" i="12" s="1"/>
  <c r="BC711" i="12"/>
  <c r="BI711" i="12" s="1"/>
  <c r="BD2841" i="12"/>
  <c r="BJ2841" i="12" s="1"/>
  <c r="BC1558" i="12"/>
  <c r="BI1558" i="12" s="1"/>
  <c r="BE1691" i="12"/>
  <c r="BK1691" i="12" s="1"/>
  <c r="BC1292" i="12"/>
  <c r="BI1292" i="12" s="1"/>
  <c r="BE594" i="12"/>
  <c r="BK594" i="12" s="1"/>
  <c r="BE2828" i="12"/>
  <c r="BK2828" i="12" s="1"/>
  <c r="BD710" i="12"/>
  <c r="BJ710" i="12" s="1"/>
  <c r="BD1321" i="12"/>
  <c r="BJ1321" i="12" s="1"/>
  <c r="BE331" i="12"/>
  <c r="BK331" i="12" s="1"/>
  <c r="BC188" i="12"/>
  <c r="BI188" i="12" s="1"/>
  <c r="BE182" i="12"/>
  <c r="BK182" i="12" s="1"/>
  <c r="BD2953" i="12"/>
  <c r="BJ2953" i="12" s="1"/>
  <c r="BE2290" i="12"/>
  <c r="BK2290" i="12" s="1"/>
  <c r="BC2185" i="12"/>
  <c r="BI2185" i="12" s="1"/>
  <c r="BC2888" i="12"/>
  <c r="BI2888" i="12" s="1"/>
  <c r="BE490" i="12"/>
  <c r="BK490" i="12" s="1"/>
  <c r="BE1867" i="12"/>
  <c r="BK1867" i="12" s="1"/>
  <c r="BC699" i="12"/>
  <c r="BI699" i="12" s="1"/>
  <c r="BE1298" i="12"/>
  <c r="BK1298" i="12" s="1"/>
  <c r="BE2851" i="12"/>
  <c r="BK2851" i="12" s="1"/>
  <c r="BC1255" i="12"/>
  <c r="BI1255" i="12" s="1"/>
  <c r="BC2415" i="12"/>
  <c r="BI2415" i="12" s="1"/>
  <c r="BC1935" i="12"/>
  <c r="BI1935" i="12" s="1"/>
  <c r="BC1896" i="12"/>
  <c r="BI1896" i="12" s="1"/>
  <c r="BC42" i="12"/>
  <c r="BI42" i="12" s="1"/>
  <c r="BD1195" i="12"/>
  <c r="BJ1195" i="12" s="1"/>
  <c r="BE1742" i="12"/>
  <c r="BK1742" i="12" s="1"/>
  <c r="BE762" i="12"/>
  <c r="BK762" i="12" s="1"/>
  <c r="BC2069" i="12"/>
  <c r="BI2069" i="12" s="1"/>
  <c r="BD2762" i="12"/>
  <c r="BJ2762" i="12" s="1"/>
  <c r="BE937" i="12"/>
  <c r="BK937" i="12" s="1"/>
  <c r="BE2812" i="12"/>
  <c r="BK2812" i="12" s="1"/>
  <c r="BD1204" i="12"/>
  <c r="BJ1204" i="12" s="1"/>
  <c r="BE2789" i="12"/>
  <c r="BK2789" i="12" s="1"/>
  <c r="BC1562" i="12"/>
  <c r="BI1562" i="12" s="1"/>
  <c r="BE457" i="12"/>
  <c r="BK457" i="12" s="1"/>
  <c r="BD85" i="12"/>
  <c r="BJ85" i="12" s="1"/>
  <c r="BC1289" i="12"/>
  <c r="BI1289" i="12" s="1"/>
  <c r="BE1986" i="12"/>
  <c r="BK1986" i="12" s="1"/>
  <c r="BD100" i="12"/>
  <c r="BJ100" i="12" s="1"/>
  <c r="BD344" i="12"/>
  <c r="BJ344" i="12" s="1"/>
  <c r="BE1583" i="12"/>
  <c r="BK1583" i="12" s="1"/>
  <c r="BE2001" i="12"/>
  <c r="BK2001" i="12" s="1"/>
  <c r="BC2444" i="12"/>
  <c r="BI2444" i="12" s="1"/>
  <c r="BE1155" i="12"/>
  <c r="BK1155" i="12" s="1"/>
  <c r="BE1632" i="12"/>
  <c r="BK1632" i="12" s="1"/>
  <c r="BE605" i="12"/>
  <c r="BK605" i="12" s="1"/>
  <c r="BE518" i="12"/>
  <c r="BK518" i="12" s="1"/>
  <c r="BC1549" i="12"/>
  <c r="BI1549" i="12" s="1"/>
  <c r="BC1986" i="12"/>
  <c r="BI1986" i="12" s="1"/>
  <c r="BC1812" i="12"/>
  <c r="BI1812" i="12" s="1"/>
  <c r="BD2223" i="12"/>
  <c r="BJ2223" i="12" s="1"/>
  <c r="BC2931" i="12"/>
  <c r="BI2931" i="12" s="1"/>
  <c r="BE1654" i="12"/>
  <c r="BK1654" i="12" s="1"/>
  <c r="BE1570" i="12"/>
  <c r="BK1570" i="12" s="1"/>
  <c r="BD2738" i="12"/>
  <c r="BJ2738" i="12" s="1"/>
  <c r="BD2072" i="12"/>
  <c r="BJ2072" i="12" s="1"/>
  <c r="BC2311" i="12"/>
  <c r="BI2311" i="12" s="1"/>
  <c r="BE2139" i="12"/>
  <c r="BK2139" i="12" s="1"/>
  <c r="BD1918" i="12"/>
  <c r="BJ1918" i="12" s="1"/>
  <c r="BC866" i="12"/>
  <c r="BI866" i="12" s="1"/>
  <c r="BE1499" i="12"/>
  <c r="BK1499" i="12" s="1"/>
  <c r="BC2097" i="12"/>
  <c r="BI2097" i="12" s="1"/>
  <c r="BC1239" i="12"/>
  <c r="BI1239" i="12" s="1"/>
  <c r="BC2825" i="12"/>
  <c r="BI2825" i="12" s="1"/>
  <c r="BE1919" i="12"/>
  <c r="BK1919" i="12" s="1"/>
  <c r="BE1251" i="12"/>
  <c r="BK1251" i="12" s="1"/>
  <c r="BD170" i="12"/>
  <c r="BJ170" i="12" s="1"/>
  <c r="BC669" i="12"/>
  <c r="BI669" i="12" s="1"/>
  <c r="BE2858" i="12"/>
  <c r="BK2858" i="12" s="1"/>
  <c r="BC577" i="12"/>
  <c r="BI577" i="12" s="1"/>
  <c r="BE824" i="12"/>
  <c r="BK824" i="12" s="1"/>
  <c r="BD2396" i="12"/>
  <c r="BJ2396" i="12" s="1"/>
  <c r="BC2724" i="12"/>
  <c r="BI2724" i="12" s="1"/>
  <c r="BE1262" i="12"/>
  <c r="BK1262" i="12" s="1"/>
  <c r="BE301" i="12"/>
  <c r="BK301" i="12" s="1"/>
  <c r="BD301" i="12"/>
  <c r="BJ301" i="12" s="1"/>
  <c r="BC433" i="12"/>
  <c r="BI433" i="12" s="1"/>
  <c r="BC2761" i="12"/>
  <c r="BI2761" i="12" s="1"/>
  <c r="BD2004" i="12"/>
  <c r="BJ2004" i="12" s="1"/>
  <c r="BC1212" i="12"/>
  <c r="BI1212" i="12" s="1"/>
  <c r="BD1867" i="12"/>
  <c r="BJ1867" i="12" s="1"/>
  <c r="BE2037" i="12"/>
  <c r="BK2037" i="12" s="1"/>
  <c r="BE608" i="12"/>
  <c r="BK608" i="12" s="1"/>
  <c r="BC2753" i="12"/>
  <c r="BI2753" i="12" s="1"/>
  <c r="BE757" i="12"/>
  <c r="BK757" i="12" s="1"/>
  <c r="BE1909" i="12"/>
  <c r="BK1909" i="12" s="1"/>
  <c r="BC1919" i="12"/>
  <c r="BI1919" i="12" s="1"/>
  <c r="BE143" i="12"/>
  <c r="BK143" i="12" s="1"/>
  <c r="BD375" i="12"/>
  <c r="BJ375" i="12" s="1"/>
  <c r="BD1595" i="12"/>
  <c r="BJ1595" i="12" s="1"/>
  <c r="BE2144" i="12"/>
  <c r="BK2144" i="12" s="1"/>
  <c r="BC1860" i="12"/>
  <c r="BI1860" i="12" s="1"/>
  <c r="BC2448" i="12"/>
  <c r="BI2448" i="12" s="1"/>
  <c r="BE655" i="12"/>
  <c r="BK655" i="12" s="1"/>
  <c r="BD873" i="12"/>
  <c r="BJ873" i="12" s="1"/>
  <c r="BC1250" i="12"/>
  <c r="BI1250" i="12" s="1"/>
  <c r="BD1562" i="12"/>
  <c r="BJ1562" i="12" s="1"/>
  <c r="BC374" i="12"/>
  <c r="BI374" i="12" s="1"/>
  <c r="BE2072" i="12"/>
  <c r="BK2072" i="12" s="1"/>
  <c r="BC1204" i="12"/>
  <c r="BI1204" i="12" s="1"/>
  <c r="BE1292" i="12"/>
  <c r="BK1292" i="12" s="1"/>
  <c r="BC744" i="12"/>
  <c r="BI744" i="12" s="1"/>
  <c r="BE2898" i="12"/>
  <c r="BK2898" i="12" s="1"/>
  <c r="BD924" i="12"/>
  <c r="BJ924" i="12" s="1"/>
  <c r="BC1074" i="12"/>
  <c r="BI1074" i="12" s="1"/>
  <c r="BD2277" i="12"/>
  <c r="BJ2277" i="12" s="1"/>
  <c r="BE2448" i="12"/>
  <c r="BK2448" i="12" s="1"/>
  <c r="BD1275" i="12"/>
  <c r="BJ1275" i="12" s="1"/>
  <c r="BD1777" i="12"/>
  <c r="BJ1777" i="12" s="1"/>
  <c r="BE42" i="12"/>
  <c r="BK42" i="12" s="1"/>
  <c r="BC2731" i="12"/>
  <c r="BI2731" i="12" s="1"/>
  <c r="BC834" i="12"/>
  <c r="BI834" i="12" s="1"/>
  <c r="BE2159" i="12"/>
  <c r="BK2159" i="12" s="1"/>
  <c r="BD2684" i="12"/>
  <c r="BJ2684" i="12" s="1"/>
  <c r="BC1155" i="12"/>
  <c r="BI1155" i="12" s="1"/>
  <c r="BC2910" i="12"/>
  <c r="BI2910" i="12" s="1"/>
  <c r="BE721" i="12"/>
  <c r="BK721" i="12" s="1"/>
  <c r="BC2480" i="12"/>
  <c r="BI2480" i="12" s="1"/>
  <c r="BD984" i="12"/>
  <c r="BJ984" i="12" s="1"/>
  <c r="BC2286" i="12"/>
  <c r="BI2286" i="12" s="1"/>
  <c r="BC1512" i="12"/>
  <c r="BI1512" i="12" s="1"/>
  <c r="BC2140" i="12"/>
  <c r="BI2140" i="12" s="1"/>
  <c r="BC1816" i="12"/>
  <c r="BI1816" i="12" s="1"/>
  <c r="BD1107" i="12"/>
  <c r="BJ1107" i="12" s="1"/>
  <c r="BC1283" i="12"/>
  <c r="BI1283" i="12" s="1"/>
  <c r="BC740" i="12"/>
  <c r="BI740" i="12" s="1"/>
  <c r="BE2189" i="12"/>
  <c r="BK2189" i="12" s="1"/>
  <c r="BC384" i="12"/>
  <c r="BI384" i="12" s="1"/>
  <c r="BE564" i="12"/>
  <c r="BK564" i="12" s="1"/>
  <c r="BC3096" i="12"/>
  <c r="BI3096" i="12" s="1"/>
  <c r="BD1274" i="12"/>
  <c r="BJ1274" i="12" s="1"/>
  <c r="BE1728" i="12"/>
  <c r="BK1728" i="12" s="1"/>
  <c r="BD976" i="12"/>
  <c r="BJ976" i="12" s="1"/>
  <c r="BE555" i="12"/>
  <c r="BK555" i="12" s="1"/>
  <c r="BE380" i="12"/>
  <c r="BK380" i="12" s="1"/>
  <c r="BC1150" i="12"/>
  <c r="BI1150" i="12" s="1"/>
  <c r="BC1154" i="12"/>
  <c r="BI1154" i="12" s="1"/>
  <c r="BC2909" i="12"/>
  <c r="BI2909" i="12" s="1"/>
  <c r="BC1487" i="12"/>
  <c r="BI1487" i="12" s="1"/>
  <c r="BD385" i="12"/>
  <c r="BJ385" i="12" s="1"/>
  <c r="BE2913" i="12"/>
  <c r="BK2913" i="12" s="1"/>
  <c r="BC728" i="12"/>
  <c r="BI728" i="12" s="1"/>
  <c r="BC1208" i="12"/>
  <c r="BI1208" i="12" s="1"/>
  <c r="BD1330" i="12"/>
  <c r="BJ1330" i="12" s="1"/>
  <c r="BC1495" i="12"/>
  <c r="BI1495" i="12" s="1"/>
  <c r="BE2788" i="12"/>
  <c r="BK2788" i="12" s="1"/>
  <c r="BD2838" i="12"/>
  <c r="BJ2838" i="12" s="1"/>
  <c r="BD59" i="12"/>
  <c r="BJ59" i="12" s="1"/>
  <c r="BD266" i="12"/>
  <c r="BJ266" i="12" s="1"/>
  <c r="BE1455" i="12"/>
  <c r="BK1455" i="12" s="1"/>
  <c r="BE1997" i="12"/>
  <c r="BK1997" i="12" s="1"/>
  <c r="BD1583" i="12"/>
  <c r="BJ1583" i="12" s="1"/>
  <c r="BD2296" i="12"/>
  <c r="BJ2296" i="12" s="1"/>
  <c r="BE2975" i="12"/>
  <c r="BK2975" i="12" s="1"/>
  <c r="BD904" i="12"/>
  <c r="BJ904" i="12" s="1"/>
  <c r="BD3053" i="12"/>
  <c r="BJ3053" i="12" s="1"/>
  <c r="BD1544" i="12"/>
  <c r="BJ1544" i="12" s="1"/>
  <c r="BE2883" i="12"/>
  <c r="BK2883" i="12" s="1"/>
  <c r="BE1708" i="12"/>
  <c r="BK1708" i="12" s="1"/>
  <c r="BC608" i="12"/>
  <c r="BI608" i="12" s="1"/>
  <c r="BE2674" i="12"/>
  <c r="BK2674" i="12" s="1"/>
  <c r="BE1591" i="12"/>
  <c r="BK1591" i="12" s="1"/>
  <c r="BC2258" i="12"/>
  <c r="BI2258" i="12" s="1"/>
  <c r="BC479" i="12"/>
  <c r="BI479" i="12" s="1"/>
  <c r="BC589" i="12"/>
  <c r="BI589" i="12" s="1"/>
  <c r="BD1812" i="12"/>
  <c r="BJ1812" i="12" s="1"/>
  <c r="BC2194" i="12"/>
  <c r="BI2194" i="12" s="1"/>
  <c r="BD609" i="12"/>
  <c r="BJ609" i="12" s="1"/>
  <c r="BD1609" i="12"/>
  <c r="BJ1609" i="12" s="1"/>
  <c r="BE914" i="12"/>
  <c r="BK914" i="12" s="1"/>
  <c r="BE2010" i="12"/>
  <c r="BK2010" i="12" s="1"/>
  <c r="BE934" i="12"/>
  <c r="BK934" i="12" s="1"/>
  <c r="BE2738" i="12"/>
  <c r="BK2738" i="12" s="1"/>
  <c r="BC2817" i="12"/>
  <c r="BI2817" i="12" s="1"/>
  <c r="BC1235" i="12"/>
  <c r="BI1235" i="12" s="1"/>
  <c r="BD152" i="12"/>
  <c r="BJ152" i="12" s="1"/>
  <c r="BE1255" i="12"/>
  <c r="BK1255" i="12" s="1"/>
  <c r="BD2462" i="12"/>
  <c r="BJ2462" i="12" s="1"/>
  <c r="BD384" i="12"/>
  <c r="BJ384" i="12" s="1"/>
  <c r="BC2781" i="12"/>
  <c r="BI2781" i="12" s="1"/>
  <c r="BD327" i="12"/>
  <c r="BJ327" i="12" s="1"/>
  <c r="BC703" i="12"/>
  <c r="BI703" i="12" s="1"/>
  <c r="BC25" i="12"/>
  <c r="BI25" i="12" s="1"/>
  <c r="BE1146" i="12"/>
  <c r="BK1146" i="12" s="1"/>
  <c r="BE2479" i="12"/>
  <c r="BK2479" i="12" s="1"/>
  <c r="BC2073" i="12"/>
  <c r="BI2073" i="12" s="1"/>
  <c r="BC2720" i="12"/>
  <c r="BI2720" i="12" s="1"/>
  <c r="BD1646" i="12"/>
  <c r="BJ1646" i="12" s="1"/>
  <c r="BC514" i="12"/>
  <c r="BI514" i="12" s="1"/>
  <c r="BD2186" i="12"/>
  <c r="BJ2186" i="12" s="1"/>
  <c r="BD1591" i="12"/>
  <c r="BJ1591" i="12" s="1"/>
  <c r="BC560" i="12"/>
  <c r="BI560" i="12" s="1"/>
  <c r="BD369" i="12"/>
  <c r="BJ369" i="12" s="1"/>
  <c r="BC1224" i="12"/>
  <c r="BI1224" i="12" s="1"/>
  <c r="BE833" i="12"/>
  <c r="BK833" i="12" s="1"/>
  <c r="BE85" i="12"/>
  <c r="BK85" i="12" s="1"/>
  <c r="BE2197" i="12"/>
  <c r="BK2197" i="12" s="1"/>
  <c r="BE2000" i="12"/>
  <c r="BK2000" i="12" s="1"/>
  <c r="BC2143" i="12"/>
  <c r="BI2143" i="12" s="1"/>
  <c r="BD570" i="12"/>
  <c r="BJ570" i="12" s="1"/>
  <c r="BE604" i="12"/>
  <c r="BK604" i="12" s="1"/>
  <c r="BE448" i="12"/>
  <c r="BK448" i="12" s="1"/>
  <c r="BD1234" i="12"/>
  <c r="BJ1234" i="12" s="1"/>
  <c r="BC1234" i="12"/>
  <c r="BI1234" i="12" s="1"/>
  <c r="BE2761" i="12"/>
  <c r="BK2761" i="12" s="1"/>
  <c r="BD2177" i="12"/>
  <c r="BJ2177" i="12" s="1"/>
  <c r="BD312" i="12"/>
  <c r="BJ312" i="12" s="1"/>
  <c r="BC1570" i="12"/>
  <c r="BI1570" i="12" s="1"/>
  <c r="BC204" i="12"/>
  <c r="BI204" i="12" s="1"/>
  <c r="BD933" i="12"/>
  <c r="BJ933" i="12" s="1"/>
  <c r="BC2773" i="12"/>
  <c r="BI2773" i="12" s="1"/>
  <c r="BD2935" i="12"/>
  <c r="BJ2935" i="12" s="1"/>
  <c r="BC1819" i="12"/>
  <c r="BI1819" i="12" s="1"/>
  <c r="BC548" i="12"/>
  <c r="BI548" i="12" s="1"/>
  <c r="BC534" i="12"/>
  <c r="BI534" i="12" s="1"/>
  <c r="BE1906" i="12"/>
  <c r="BK1906" i="12" s="1"/>
  <c r="BE2444" i="12"/>
  <c r="BK2444" i="12" s="1"/>
  <c r="BC2434" i="12"/>
  <c r="BI2434" i="12" s="1"/>
  <c r="BE2992" i="12"/>
  <c r="BK2992" i="12" s="1"/>
  <c r="BE1289" i="12"/>
  <c r="BK1289" i="12" s="1"/>
  <c r="BE312" i="12"/>
  <c r="BK312" i="12" s="1"/>
  <c r="BD1558" i="12"/>
  <c r="BJ1558" i="12" s="1"/>
  <c r="BD1789" i="12"/>
  <c r="BJ1789" i="12" s="1"/>
  <c r="BD659" i="12"/>
  <c r="BJ659" i="12" s="1"/>
  <c r="BD2185" i="12"/>
  <c r="BJ2185" i="12" s="1"/>
  <c r="BD1337" i="12"/>
  <c r="BJ1337" i="12" s="1"/>
  <c r="BD171" i="12"/>
  <c r="BJ171" i="12" s="1"/>
  <c r="BC345" i="12"/>
  <c r="BI345" i="12" s="1"/>
  <c r="BC464" i="12"/>
  <c r="BI464" i="12" s="1"/>
  <c r="BE1346" i="12"/>
  <c r="BK1346" i="12" s="1"/>
  <c r="BD332" i="12"/>
  <c r="BJ332" i="12" s="1"/>
  <c r="BE2906" i="12"/>
  <c r="BK2906" i="12" s="1"/>
  <c r="BE2829" i="12"/>
  <c r="BK2829" i="12" s="1"/>
  <c r="BE1567" i="12"/>
  <c r="BK1567" i="12" s="1"/>
  <c r="BE2022" i="12"/>
  <c r="BK2022" i="12" s="1"/>
  <c r="BC692" i="12"/>
  <c r="BI692" i="12" s="1"/>
  <c r="BE2970" i="12"/>
  <c r="BK2970" i="12" s="1"/>
  <c r="BC189" i="12"/>
  <c r="BI189" i="12" s="1"/>
  <c r="BE183" i="12"/>
  <c r="BK183" i="12" s="1"/>
  <c r="BE1199" i="12"/>
  <c r="BK1199" i="12" s="1"/>
  <c r="BE1701" i="12"/>
  <c r="BK1701" i="12" s="1"/>
  <c r="BD355" i="12"/>
  <c r="BJ355" i="12" s="1"/>
  <c r="BE1697" i="12"/>
  <c r="BK1697" i="12" s="1"/>
  <c r="BC2954" i="12"/>
  <c r="BI2954" i="12" s="1"/>
  <c r="BE2807" i="12"/>
  <c r="BK2807" i="12" s="1"/>
  <c r="BC2913" i="12"/>
  <c r="BI2913" i="12" s="1"/>
  <c r="BC1013" i="12"/>
  <c r="BI1013" i="12" s="1"/>
  <c r="BD872" i="12"/>
  <c r="BJ872" i="12" s="1"/>
  <c r="BD1205" i="12"/>
  <c r="BJ1205" i="12" s="1"/>
  <c r="BC1563" i="12"/>
  <c r="BI1563" i="12" s="1"/>
  <c r="BD548" i="12"/>
  <c r="BJ548" i="12" s="1"/>
  <c r="BD283" i="12"/>
  <c r="BJ283" i="12" s="1"/>
  <c r="BD1333" i="12"/>
  <c r="BJ1333" i="12" s="1"/>
  <c r="BC1460" i="12"/>
  <c r="BI1460" i="12" s="1"/>
  <c r="BD564" i="12"/>
  <c r="BJ564" i="12" s="1"/>
  <c r="BD691" i="12"/>
  <c r="BJ691" i="12" s="1"/>
  <c r="BD2765" i="12"/>
  <c r="BJ2765" i="12" s="1"/>
  <c r="BE482" i="12"/>
  <c r="BK482" i="12" s="1"/>
  <c r="BC1185" i="12"/>
  <c r="BI1185" i="12" s="1"/>
  <c r="BE927" i="12"/>
  <c r="BK927" i="12" s="1"/>
  <c r="BD41" i="12"/>
  <c r="BJ41" i="12" s="1"/>
  <c r="BC58" i="12"/>
  <c r="BI58" i="12" s="1"/>
  <c r="BE2782" i="12"/>
  <c r="BK2782" i="12" s="1"/>
  <c r="BE1548" i="12"/>
  <c r="BK1548" i="12" s="1"/>
  <c r="BE1859" i="12"/>
  <c r="BK1859" i="12" s="1"/>
  <c r="BC2177" i="12"/>
  <c r="BI2177" i="12" s="1"/>
  <c r="BE750" i="12"/>
  <c r="BK750" i="12" s="1"/>
  <c r="BC2663" i="12"/>
  <c r="BI2663" i="12" s="1"/>
  <c r="BC2691" i="12"/>
  <c r="BI2691" i="12" s="1"/>
  <c r="BD1410" i="12"/>
  <c r="BJ1410" i="12" s="1"/>
  <c r="BE2692" i="12"/>
  <c r="BK2692" i="12" s="1"/>
  <c r="BD1147" i="12"/>
  <c r="BJ1147" i="12" s="1"/>
  <c r="BD2267" i="12"/>
  <c r="BJ2267" i="12" s="1"/>
  <c r="BE1182" i="12"/>
  <c r="BK1182" i="12" s="1"/>
  <c r="BE660" i="12"/>
  <c r="BK660" i="12" s="1"/>
  <c r="BC2267" i="12"/>
  <c r="BI2267" i="12" s="1"/>
  <c r="BE2825" i="12"/>
  <c r="BK2825" i="12" s="1"/>
  <c r="BE1186" i="12"/>
  <c r="BK1186" i="12" s="1"/>
  <c r="BC143" i="12"/>
  <c r="BI143" i="12" s="1"/>
  <c r="BC1567" i="12"/>
  <c r="BI1567" i="12" s="1"/>
  <c r="BC1385" i="12"/>
  <c r="BI1385" i="12" s="1"/>
  <c r="BD1859" i="12"/>
  <c r="BJ1859" i="12" s="1"/>
  <c r="BE2166" i="12"/>
  <c r="BK2166" i="12" s="1"/>
  <c r="BE728" i="12"/>
  <c r="BK728" i="12" s="1"/>
  <c r="BD2088" i="12"/>
  <c r="BJ2088" i="12" s="1"/>
  <c r="BE1212" i="12"/>
  <c r="BK1212" i="12" s="1"/>
  <c r="BD70" i="12"/>
  <c r="BJ70" i="12" s="1"/>
  <c r="BC670" i="12"/>
  <c r="BI670" i="12" s="1"/>
  <c r="BC426" i="12"/>
  <c r="BI426" i="12" s="1"/>
  <c r="BD1392" i="12"/>
  <c r="BJ1392" i="12" s="1"/>
  <c r="BE589" i="12"/>
  <c r="BK589" i="12" s="1"/>
  <c r="BD2821" i="12"/>
  <c r="BJ2821" i="12" s="1"/>
  <c r="BD2397" i="12"/>
  <c r="BJ2397" i="12" s="1"/>
  <c r="BE1231" i="12"/>
  <c r="BK1231" i="12" s="1"/>
  <c r="BE1801" i="12"/>
  <c r="BK1801" i="12" s="1"/>
  <c r="BE328" i="12"/>
  <c r="BK328" i="12" s="1"/>
  <c r="BE2778" i="12"/>
  <c r="BK2778" i="12" s="1"/>
  <c r="BC55" i="12"/>
  <c r="BI55" i="12" s="1"/>
  <c r="BC107" i="12"/>
  <c r="BI107" i="12" s="1"/>
  <c r="BC434" i="12"/>
  <c r="BI434" i="12" s="1"/>
  <c r="BD1513" i="12"/>
  <c r="BJ1513" i="12" s="1"/>
  <c r="BE324" i="12"/>
  <c r="BK324" i="12" s="1"/>
  <c r="BC1591" i="12"/>
  <c r="BI1591" i="12" s="1"/>
  <c r="BC1213" i="12"/>
  <c r="BI1213" i="12" s="1"/>
  <c r="BE2122" i="12"/>
  <c r="BK2122" i="12" s="1"/>
  <c r="BD2957" i="12"/>
  <c r="BJ2957" i="12" s="1"/>
  <c r="BC796" i="12"/>
  <c r="BI796" i="12" s="1"/>
  <c r="BD1158" i="12"/>
  <c r="BJ1158" i="12" s="1"/>
  <c r="BD999" i="12"/>
  <c r="BJ999" i="12" s="1"/>
  <c r="BC2226" i="12"/>
  <c r="BI2226" i="12" s="1"/>
  <c r="BD2366" i="12"/>
  <c r="BJ2366" i="12" s="1"/>
  <c r="BC2005" i="12"/>
  <c r="BI2005" i="12" s="1"/>
  <c r="BE2466" i="12"/>
  <c r="BK2466" i="12" s="1"/>
  <c r="BD1563" i="12"/>
  <c r="BJ1563" i="12" s="1"/>
  <c r="BD449" i="12"/>
  <c r="BJ449" i="12" s="1"/>
  <c r="BC2163" i="12"/>
  <c r="BI2163" i="12" s="1"/>
  <c r="BD1549" i="12"/>
  <c r="BJ1549" i="12" s="1"/>
  <c r="BE534" i="12"/>
  <c r="BK534" i="12" s="1"/>
  <c r="BC1030" i="12"/>
  <c r="BI1030" i="12" s="1"/>
  <c r="BC1098" i="12"/>
  <c r="BI1098" i="12" s="1"/>
  <c r="BE699" i="12"/>
  <c r="BK699" i="12" s="1"/>
  <c r="BD1299" i="12"/>
  <c r="BJ1299" i="12" s="1"/>
  <c r="BE1929" i="12"/>
  <c r="BK1929" i="12" s="1"/>
  <c r="BD1863" i="12"/>
  <c r="BJ1863" i="12" s="1"/>
  <c r="BC2048" i="12"/>
  <c r="BI2048" i="12" s="1"/>
  <c r="BE913" i="12"/>
  <c r="BK913" i="12" s="1"/>
  <c r="BD533" i="12"/>
  <c r="BJ533" i="12" s="1"/>
  <c r="BD425" i="12"/>
  <c r="BJ425" i="12" s="1"/>
  <c r="BD1177" i="12"/>
  <c r="BJ1177" i="12" s="1"/>
  <c r="BC1177" i="12"/>
  <c r="BI1177" i="12" s="1"/>
  <c r="BE2366" i="12"/>
  <c r="BK2366" i="12" s="1"/>
  <c r="BD1732" i="12"/>
  <c r="BJ1732" i="12" s="1"/>
  <c r="BC2400" i="12"/>
  <c r="BI2400" i="12" s="1"/>
  <c r="BE1483" i="12"/>
  <c r="BK1483" i="12" s="1"/>
  <c r="BC70" i="12"/>
  <c r="BI70" i="12" s="1"/>
  <c r="BD305" i="12"/>
  <c r="BJ305" i="12" s="1"/>
  <c r="BD1308" i="12"/>
  <c r="BJ1308" i="12" s="1"/>
  <c r="BD2719" i="12"/>
  <c r="BJ2719" i="12" s="1"/>
  <c r="BC1566" i="12"/>
  <c r="BI1566" i="12" s="1"/>
  <c r="BD328" i="12"/>
  <c r="BJ328" i="12" s="1"/>
  <c r="BE479" i="12"/>
  <c r="BK479" i="12" s="1"/>
  <c r="BC1747" i="12"/>
  <c r="BI1747" i="12" s="1"/>
  <c r="BD2347" i="12"/>
  <c r="BJ2347" i="12" s="1"/>
  <c r="BE2151" i="12"/>
  <c r="BK2151" i="12" s="1"/>
  <c r="BC2813" i="12"/>
  <c r="BI2813" i="12" s="1"/>
  <c r="BC1209" i="12"/>
  <c r="BI1209" i="12" s="1"/>
  <c r="BC595" i="12"/>
  <c r="BI595" i="12" s="1"/>
  <c r="BE1498" i="12"/>
  <c r="BK1498" i="12" s="1"/>
  <c r="BC1732" i="12"/>
  <c r="BI1732" i="12" s="1"/>
  <c r="BE547" i="12"/>
  <c r="BK547" i="12" s="1"/>
  <c r="BC2162" i="12"/>
  <c r="BI2162" i="12" s="1"/>
  <c r="BE1250" i="12"/>
  <c r="BK1250" i="12" s="1"/>
  <c r="BE58" i="12"/>
  <c r="BK58" i="12" s="1"/>
  <c r="BE160" i="12"/>
  <c r="BK160" i="12" s="1"/>
  <c r="BE156" i="12"/>
  <c r="BK156" i="12" s="1"/>
  <c r="BE1305" i="12"/>
  <c r="BK1305" i="12" s="1"/>
  <c r="BD565" i="12"/>
  <c r="BJ565" i="12" s="1"/>
  <c r="BD2778" i="12"/>
  <c r="BJ2778" i="12" s="1"/>
  <c r="BE2799" i="12"/>
  <c r="BK2799" i="12" s="1"/>
  <c r="BD1499" i="12"/>
  <c r="BJ1499" i="12" s="1"/>
  <c r="BC1930" i="12"/>
  <c r="BI1930" i="12" s="1"/>
  <c r="BD529" i="12"/>
  <c r="BJ529" i="12" s="1"/>
  <c r="BD2898" i="12"/>
  <c r="BJ2898" i="12" s="1"/>
  <c r="BE112" i="12"/>
  <c r="BK112" i="12" s="1"/>
  <c r="BD143" i="12"/>
  <c r="BJ143" i="12" s="1"/>
  <c r="BC1151" i="12"/>
  <c r="BI1151" i="12" s="1"/>
  <c r="BE1646" i="12"/>
  <c r="BK1646" i="12" s="1"/>
  <c r="BC302" i="12"/>
  <c r="BI302" i="12" s="1"/>
  <c r="BE1541" i="12"/>
  <c r="BK1541" i="12" s="1"/>
  <c r="BC2887" i="12"/>
  <c r="BI2887" i="12" s="1"/>
  <c r="BD740" i="12"/>
  <c r="BJ740" i="12" s="1"/>
  <c r="BD1013" i="12"/>
  <c r="BJ1013" i="12" s="1"/>
  <c r="BE2935" i="12"/>
  <c r="BK2935" i="12" s="1"/>
  <c r="BD2444" i="12"/>
  <c r="BJ2444" i="12" s="1"/>
  <c r="BE2005" i="12"/>
  <c r="BK2005" i="12" s="1"/>
  <c r="BD1190" i="12"/>
  <c r="BJ1190" i="12" s="1"/>
  <c r="BC51" i="12"/>
  <c r="BI51" i="12" s="1"/>
  <c r="BC344" i="12"/>
  <c r="BI344" i="12" s="1"/>
  <c r="BD2828" i="12"/>
  <c r="BJ2828" i="12" s="1"/>
  <c r="BD54" i="12"/>
  <c r="BJ54" i="12" s="1"/>
  <c r="BD345" i="12"/>
  <c r="BJ345" i="12" s="1"/>
  <c r="BC1367" i="12"/>
  <c r="BI1367" i="12" s="1"/>
  <c r="BD1498" i="12"/>
  <c r="BJ1498" i="12" s="1"/>
  <c r="BE2021" i="12"/>
  <c r="BK2021" i="12" s="1"/>
  <c r="BD1417" i="12"/>
  <c r="BJ1417" i="12" s="1"/>
  <c r="BC909" i="12"/>
  <c r="BI909" i="12" s="1"/>
  <c r="BE269" i="12"/>
  <c r="BK269" i="12" s="1"/>
  <c r="BC323" i="12"/>
  <c r="BI323" i="12" s="1"/>
  <c r="BC2704" i="12"/>
  <c r="BI2704" i="12" s="1"/>
  <c r="BE2704" i="12"/>
  <c r="BK2704" i="12" s="1"/>
  <c r="BC2953" i="12"/>
  <c r="BI2953" i="12" s="1"/>
  <c r="BC1082" i="12"/>
  <c r="BI1082" i="12" s="1"/>
  <c r="BC714" i="12"/>
  <c r="BI714" i="12" s="1"/>
  <c r="BD1181" i="12"/>
  <c r="BJ1181" i="12" s="1"/>
  <c r="BE2724" i="12"/>
  <c r="BK2724" i="12" s="1"/>
  <c r="BC2970" i="12"/>
  <c r="BI2970" i="12" s="1"/>
  <c r="BE984" i="12"/>
  <c r="BK984" i="12" s="1"/>
  <c r="BC2198" i="12"/>
  <c r="BI2198" i="12" s="1"/>
  <c r="BC1669" i="12"/>
  <c r="BI1669" i="12" s="1"/>
  <c r="BD1000" i="12"/>
  <c r="BJ1000" i="12" s="1"/>
  <c r="BE2720" i="12"/>
  <c r="BK2720" i="12" s="1"/>
  <c r="BC483" i="12"/>
  <c r="BI483" i="12" s="1"/>
  <c r="BD1455" i="12"/>
  <c r="BJ1455" i="12" s="1"/>
  <c r="BC351" i="12"/>
  <c r="BI351" i="12" s="1"/>
  <c r="BC1820" i="12"/>
  <c r="BI1820" i="12" s="1"/>
  <c r="BE2282" i="12"/>
  <c r="BK2282" i="12" s="1"/>
  <c r="BE384" i="12"/>
  <c r="BK384" i="12" s="1"/>
  <c r="BC2366" i="12"/>
  <c r="BI2366" i="12" s="1"/>
  <c r="BE695" i="12"/>
  <c r="BK695" i="12" s="1"/>
  <c r="BE2004" i="12"/>
  <c r="BK2004" i="12" s="1"/>
  <c r="BD1189" i="12"/>
  <c r="BJ1189" i="12" s="1"/>
  <c r="BC1298" i="12"/>
  <c r="BI1298" i="12" s="1"/>
  <c r="BE392" i="12"/>
  <c r="BK392" i="12" s="1"/>
  <c r="BC3076" i="12"/>
  <c r="BI3076" i="12" s="1"/>
  <c r="BC1334" i="12"/>
  <c r="BI1334" i="12" s="1"/>
  <c r="BC506" i="12"/>
  <c r="BI506" i="12" s="1"/>
  <c r="BD2434" i="12"/>
  <c r="BJ2434" i="12" s="1"/>
  <c r="BC2821" i="12"/>
  <c r="BI2821" i="12" s="1"/>
  <c r="BC1541" i="12"/>
  <c r="BI1541" i="12" s="1"/>
  <c r="BC2047" i="12"/>
  <c r="BI2047" i="12" s="1"/>
  <c r="BD506" i="12"/>
  <c r="BJ506" i="12" s="1"/>
  <c r="BE2476" i="12"/>
  <c r="BK2476" i="12" s="1"/>
  <c r="BE1243" i="12"/>
  <c r="BK1243" i="12" s="1"/>
  <c r="BD46" i="12"/>
  <c r="BJ46" i="12" s="1"/>
  <c r="BE3012" i="12"/>
  <c r="BK3012" i="12" s="1"/>
  <c r="BD1374" i="12"/>
  <c r="BJ1374" i="12" s="1"/>
  <c r="BD270" i="12"/>
  <c r="BJ270" i="12" s="1"/>
  <c r="BC1433" i="12"/>
  <c r="BI1433" i="12" s="1"/>
  <c r="BE2910" i="12"/>
  <c r="BK2910" i="12" s="1"/>
  <c r="BD783" i="12"/>
  <c r="BJ783" i="12" s="1"/>
  <c r="BE1082" i="12"/>
  <c r="BK1082" i="12" s="1"/>
  <c r="BD2883" i="12"/>
  <c r="BJ2883" i="12" s="1"/>
  <c r="BE2017" i="12"/>
  <c r="BK2017" i="12" s="1"/>
  <c r="BE1181" i="12"/>
  <c r="BK1181" i="12" s="1"/>
  <c r="BC1691" i="12"/>
  <c r="BI1691" i="12" s="1"/>
  <c r="BC2832" i="12"/>
  <c r="BI2832" i="12" s="1"/>
  <c r="BD624" i="12"/>
  <c r="BJ624" i="12" s="1"/>
  <c r="BD2825" i="12"/>
  <c r="BJ2825" i="12" s="1"/>
  <c r="BC1733" i="12"/>
  <c r="BI1733" i="12" s="1"/>
  <c r="BD660" i="12"/>
  <c r="BJ660" i="12" s="1"/>
  <c r="BC2282" i="12"/>
  <c r="BI2282" i="12" s="1"/>
  <c r="BC1701" i="12"/>
  <c r="BI1701" i="12" s="1"/>
  <c r="BD729" i="12"/>
  <c r="BJ729" i="12" s="1"/>
  <c r="BC1262" i="12"/>
  <c r="BI1262" i="12" s="1"/>
  <c r="BC1373" i="12"/>
  <c r="BI1373" i="12" s="1"/>
  <c r="BD1246" i="12"/>
  <c r="BJ1246" i="12" s="1"/>
  <c r="BC681" i="12"/>
  <c r="BI681" i="12" s="1"/>
  <c r="BD2820" i="12"/>
  <c r="BJ2820" i="12" s="1"/>
  <c r="BD2143" i="12"/>
  <c r="BJ2143" i="12" s="1"/>
  <c r="BE2816" i="12"/>
  <c r="BK2816" i="12" s="1"/>
  <c r="BD452" i="12"/>
  <c r="BJ452" i="12" s="1"/>
  <c r="BE1329" i="12"/>
  <c r="BK1329" i="12" s="1"/>
  <c r="BC551" i="12"/>
  <c r="BI551" i="12" s="1"/>
  <c r="BE1402" i="12"/>
  <c r="BK1402" i="12" s="1"/>
  <c r="BD1373" i="12"/>
  <c r="BJ1373" i="12" s="1"/>
  <c r="BE2953" i="12"/>
  <c r="BK2953" i="12" s="1"/>
  <c r="BC2930" i="12"/>
  <c r="BI2930" i="12" s="1"/>
  <c r="BD744" i="12"/>
  <c r="BJ744" i="12" s="1"/>
  <c r="BD2913" i="12"/>
  <c r="BJ2913" i="12" s="1"/>
  <c r="BC1502" i="12"/>
  <c r="BI1502" i="12" s="1"/>
  <c r="BD1254" i="12"/>
  <c r="BJ1254" i="12" s="1"/>
  <c r="BD600" i="12"/>
  <c r="BJ600" i="12" s="1"/>
  <c r="BD1136" i="12"/>
  <c r="BJ1136" i="12" s="1"/>
  <c r="BD2189" i="12"/>
  <c r="BJ2189" i="12" s="1"/>
  <c r="BC924" i="12"/>
  <c r="BI924" i="12" s="1"/>
  <c r="BE609" i="12"/>
  <c r="BK609" i="12" s="1"/>
  <c r="BE2178" i="12"/>
  <c r="BK2178" i="12" s="1"/>
  <c r="BE2766" i="12"/>
  <c r="BK2766" i="12" s="1"/>
  <c r="BD1159" i="12"/>
  <c r="BJ1159" i="12" s="1"/>
  <c r="BC112" i="12"/>
  <c r="BI112" i="12" s="1"/>
  <c r="BD1509" i="12"/>
  <c r="BJ1509" i="12" s="1"/>
  <c r="BE1299" i="12"/>
  <c r="BK1299" i="12" s="1"/>
  <c r="BE1789" i="12"/>
  <c r="BK1789" i="12" s="1"/>
  <c r="BC2009" i="12"/>
  <c r="BI2009" i="12" s="1"/>
  <c r="BC754" i="12"/>
  <c r="BI754" i="12" s="1"/>
  <c r="BD2447" i="12"/>
  <c r="BJ2447" i="12" s="1"/>
  <c r="BC1427" i="12"/>
  <c r="BI1427" i="12" s="1"/>
  <c r="BD323" i="12"/>
  <c r="BJ323" i="12" s="1"/>
  <c r="BC944" i="12"/>
  <c r="BI944" i="12" s="1"/>
  <c r="BD758" i="12"/>
  <c r="BJ758" i="12" s="1"/>
  <c r="BE1692" i="12"/>
  <c r="BK1692" i="12" s="1"/>
  <c r="BC889" i="12"/>
  <c r="BI889" i="12" s="1"/>
  <c r="BE595" i="12"/>
  <c r="BK595" i="12" s="1"/>
  <c r="BD2975" i="12"/>
  <c r="BJ2975" i="12" s="1"/>
  <c r="BD1742" i="12"/>
  <c r="BJ1742" i="12" s="1"/>
  <c r="BD2167" i="12"/>
  <c r="BJ2167" i="12" s="1"/>
  <c r="BD910" i="12"/>
  <c r="BJ910" i="12" s="1"/>
  <c r="BE928" i="12"/>
  <c r="BK928" i="12" s="1"/>
  <c r="BC501" i="12"/>
  <c r="BI501" i="12" s="1"/>
  <c r="BC328" i="12"/>
  <c r="BI328" i="12" s="1"/>
  <c r="BC1362" i="12"/>
  <c r="BI1362" i="12" s="1"/>
  <c r="BE1816" i="12"/>
  <c r="BK1816" i="12" s="1"/>
  <c r="BD920" i="12"/>
  <c r="BJ920" i="12" s="1"/>
  <c r="BE1860" i="12"/>
  <c r="BK1860" i="12" s="1"/>
  <c r="BC1483" i="12"/>
  <c r="BI1483" i="12" s="1"/>
  <c r="BC283" i="12"/>
  <c r="BI283" i="12" s="1"/>
  <c r="BD714" i="12"/>
  <c r="BJ714" i="12" s="1"/>
  <c r="BE2887" i="12"/>
  <c r="BK2887" i="12" s="1"/>
  <c r="BD685" i="12"/>
  <c r="BJ685" i="12" s="1"/>
  <c r="BE696" i="12"/>
  <c r="BK696" i="12" s="1"/>
  <c r="BE1443" i="12"/>
  <c r="BK1443" i="12" s="1"/>
  <c r="BE458" i="12"/>
  <c r="BK458" i="12" s="1"/>
  <c r="BD90" i="12"/>
  <c r="BJ90" i="12" s="1"/>
  <c r="BC1198" i="12"/>
  <c r="BI1198" i="12" s="1"/>
  <c r="BE1304" i="12"/>
  <c r="BK1304" i="12" s="1"/>
  <c r="BE1385" i="12"/>
  <c r="BK1385" i="12" s="1"/>
  <c r="BD2777" i="12"/>
  <c r="BJ2777" i="12" s="1"/>
  <c r="BD2162" i="12"/>
  <c r="BJ2162" i="12" s="1"/>
  <c r="BE2930" i="12"/>
  <c r="BK2930" i="12" s="1"/>
  <c r="BD909" i="12"/>
  <c r="BJ909" i="12" s="1"/>
  <c r="BD2897" i="12"/>
  <c r="BJ2897" i="12" s="1"/>
  <c r="BC1136" i="12"/>
  <c r="BI1136" i="12" s="1"/>
  <c r="BC2850" i="12"/>
  <c r="BI2850" i="12" s="1"/>
  <c r="BE2396" i="12"/>
  <c r="BK2396" i="12" s="1"/>
  <c r="BD919" i="12"/>
  <c r="BJ919" i="12" s="1"/>
  <c r="BD1304" i="12"/>
  <c r="BJ1304" i="12" s="1"/>
  <c r="BC2181" i="12"/>
  <c r="BI2181" i="12" s="1"/>
  <c r="BE2373" i="12"/>
  <c r="BK2373" i="12" s="1"/>
  <c r="BE2026" i="12"/>
  <c r="BK2026" i="12" s="1"/>
  <c r="BD2901" i="12"/>
  <c r="BJ2901" i="12" s="1"/>
  <c r="BE938" i="12"/>
  <c r="BK938" i="12" s="1"/>
  <c r="BD2326" i="12"/>
  <c r="BJ2326" i="12" s="1"/>
  <c r="BE729" i="12"/>
  <c r="BK729" i="12" s="1"/>
  <c r="BE2174" i="12"/>
  <c r="BK2174" i="12" s="1"/>
  <c r="BD1554" i="12"/>
  <c r="BJ1554" i="12" s="1"/>
  <c r="BE758" i="12"/>
  <c r="BK758" i="12" s="1"/>
  <c r="BC2466" i="12"/>
  <c r="BI2466" i="12" s="1"/>
  <c r="BE3076" i="12"/>
  <c r="BK3076" i="12" s="1"/>
  <c r="BE1354" i="12"/>
  <c r="BK1354" i="12" s="1"/>
  <c r="BC266" i="12"/>
  <c r="BI266" i="12" s="1"/>
  <c r="BD1752" i="12"/>
  <c r="BJ1752" i="12" s="1"/>
  <c r="BC2190" i="12"/>
  <c r="BI2190" i="12" s="1"/>
  <c r="BE368" i="12"/>
  <c r="BK368" i="12" s="1"/>
  <c r="BC2276" i="12"/>
  <c r="BI2276" i="12" s="1"/>
  <c r="BE991" i="12"/>
  <c r="BK991" i="12" s="1"/>
  <c r="BC2197" i="12"/>
  <c r="BI2197" i="12" s="1"/>
  <c r="BD1278" i="12"/>
  <c r="BJ1278" i="12" s="1"/>
  <c r="BC182" i="12"/>
  <c r="BI182" i="12" s="1"/>
  <c r="BD1023" i="12"/>
  <c r="BJ1023" i="12" s="1"/>
  <c r="BC737" i="12"/>
  <c r="BI737" i="12" s="1"/>
  <c r="BC1646" i="12"/>
  <c r="BI1646" i="12" s="1"/>
  <c r="BC1418" i="12"/>
  <c r="BI1418" i="12" s="1"/>
  <c r="BE318" i="12"/>
  <c r="BK318" i="12" s="1"/>
  <c r="BD2997" i="12"/>
  <c r="BJ2997" i="12" s="1"/>
  <c r="BC1403" i="12"/>
  <c r="BI1403" i="12" s="1"/>
  <c r="BD2001" i="12"/>
  <c r="BJ2001" i="12" s="1"/>
  <c r="BE601" i="12"/>
  <c r="BK601" i="12" s="1"/>
  <c r="BC2927" i="12"/>
  <c r="BI2927" i="12" s="1"/>
  <c r="BC156" i="12"/>
  <c r="BI156" i="12" s="1"/>
  <c r="BD302" i="12"/>
  <c r="BJ302" i="12" s="1"/>
  <c r="BD1178" i="12"/>
  <c r="BJ1178" i="12" s="1"/>
  <c r="BD1683" i="12"/>
  <c r="BJ1683" i="12" s="1"/>
  <c r="BD779" i="12"/>
  <c r="BJ779" i="12" s="1"/>
  <c r="BC1797" i="12"/>
  <c r="BI1797" i="12" s="1"/>
  <c r="BE1563" i="12"/>
  <c r="BK1563" i="12" s="1"/>
  <c r="BC369" i="12"/>
  <c r="BI369" i="12" s="1"/>
  <c r="BD1162" i="12"/>
  <c r="BJ1162" i="12" s="1"/>
  <c r="BD125" i="12"/>
  <c r="BJ125" i="12" s="1"/>
  <c r="BE2143" i="12"/>
  <c r="BK2143" i="12" s="1"/>
  <c r="BD1545" i="12"/>
  <c r="BJ1545" i="12" s="1"/>
  <c r="BE2824" i="12"/>
  <c r="BK2824" i="12" s="1"/>
  <c r="BD1052" i="12"/>
  <c r="BJ1052" i="12" s="1"/>
  <c r="BC1269" i="12"/>
  <c r="BI1269" i="12" s="1"/>
  <c r="BC2992" i="12"/>
  <c r="BI2992" i="12" s="1"/>
  <c r="BE1839" i="12"/>
  <c r="BK1839" i="12" s="1"/>
  <c r="BD1004" i="12"/>
  <c r="BJ1004" i="12" s="1"/>
  <c r="BE2470" i="12"/>
  <c r="BK2470" i="12" s="1"/>
  <c r="BC1772" i="12"/>
  <c r="BI1772" i="12" s="1"/>
  <c r="BE1137" i="12"/>
  <c r="BK1137" i="12" s="1"/>
  <c r="BE1678" i="12"/>
  <c r="BK1678" i="12" s="1"/>
  <c r="BC311" i="12"/>
  <c r="BI311" i="12" s="1"/>
  <c r="BD2038" i="12"/>
  <c r="BJ2038" i="12" s="1"/>
  <c r="BE740" i="12"/>
  <c r="BK740" i="12" s="1"/>
  <c r="BC976" i="12"/>
  <c r="BI976" i="12" s="1"/>
  <c r="BE2068" i="12"/>
  <c r="BK2068" i="12" s="1"/>
  <c r="BD1361" i="12"/>
  <c r="BJ1361" i="12" s="1"/>
  <c r="BD317" i="12"/>
  <c r="BJ317" i="12" s="1"/>
  <c r="BD2458" i="12"/>
  <c r="BJ2458" i="12" s="1"/>
  <c r="BD3035" i="12"/>
  <c r="BJ3035" i="12" s="1"/>
  <c r="BC2757" i="12"/>
  <c r="BI2757" i="12" s="1"/>
  <c r="BC1142" i="12"/>
  <c r="BI1142" i="12" s="1"/>
  <c r="BC1337" i="12"/>
  <c r="BI1337" i="12" s="1"/>
  <c r="BE2802" i="12"/>
  <c r="BK2802" i="12" s="1"/>
  <c r="BD2709" i="12"/>
  <c r="BJ2709" i="12" s="1"/>
  <c r="BC2642" i="12"/>
  <c r="BI2642" i="12" s="1"/>
  <c r="BD2311" i="12"/>
  <c r="BJ2311" i="12" s="1"/>
  <c r="BC2802" i="12"/>
  <c r="BI2802" i="12" s="1"/>
  <c r="BC41" i="12"/>
  <c r="BI41" i="12" s="1"/>
  <c r="BE2088" i="12"/>
  <c r="BK2088" i="12" s="1"/>
  <c r="BD1986" i="12"/>
  <c r="BJ1986" i="12" s="1"/>
  <c r="BD2227" i="12"/>
  <c r="BJ2227" i="12" s="1"/>
  <c r="BE51" i="12"/>
  <c r="BK51" i="12" s="1"/>
  <c r="BD1213" i="12"/>
  <c r="BJ1213" i="12" s="1"/>
  <c r="BE1772" i="12"/>
  <c r="BK1772" i="12" s="1"/>
  <c r="BD934" i="12"/>
  <c r="BJ934" i="12" s="1"/>
  <c r="BE2097" i="12"/>
  <c r="BK2097" i="12" s="1"/>
  <c r="BC2803" i="12"/>
  <c r="BI2803" i="12" s="1"/>
  <c r="BE944" i="12"/>
  <c r="BK944" i="12" s="1"/>
  <c r="BC2719" i="12"/>
  <c r="BI2719" i="12" s="1"/>
  <c r="BE1278" i="12"/>
  <c r="BK1278" i="12" s="1"/>
  <c r="BC2905" i="12"/>
  <c r="BI2905" i="12" s="1"/>
  <c r="BD1838" i="12"/>
  <c r="BJ1838" i="12" s="1"/>
  <c r="BE897" i="12"/>
  <c r="BK897" i="12" s="1"/>
  <c r="BD368" i="12"/>
  <c r="BJ368" i="12" s="1"/>
  <c r="BC1641" i="12"/>
  <c r="BI1641" i="12" s="1"/>
  <c r="BE2273" i="12"/>
  <c r="BK2273" i="12" s="1"/>
  <c r="BC306" i="12"/>
  <c r="BI306" i="12" s="1"/>
  <c r="BE282" i="12"/>
  <c r="BK282" i="12" s="1"/>
  <c r="BD1906" i="12"/>
  <c r="BJ1906" i="12" s="1"/>
  <c r="BD2163" i="12"/>
  <c r="BJ2163" i="12" s="1"/>
  <c r="BD542" i="12"/>
  <c r="BJ542" i="12" s="1"/>
  <c r="BC1545" i="12"/>
  <c r="BI1545" i="12" s="1"/>
  <c r="BC1410" i="12"/>
  <c r="BI1410" i="12" s="1"/>
  <c r="BE1812" i="12"/>
  <c r="BK1812" i="12" s="1"/>
  <c r="BD538" i="12"/>
  <c r="BJ538" i="12" s="1"/>
  <c r="BC1725" i="12"/>
  <c r="BI1725" i="12" s="1"/>
  <c r="BD2159" i="12"/>
  <c r="BJ2159" i="12" s="1"/>
  <c r="BE1747" i="12"/>
  <c r="BK1747" i="12" s="1"/>
  <c r="BC2186" i="12"/>
  <c r="BI2186" i="12" s="1"/>
  <c r="BD2705" i="12"/>
  <c r="BJ2705" i="12" s="1"/>
  <c r="BC201" i="12"/>
  <c r="BI201" i="12" s="1"/>
  <c r="BE2662" i="12"/>
  <c r="BK2662" i="12" s="1"/>
  <c r="BE837" i="12"/>
  <c r="BK837" i="12" s="1"/>
  <c r="BE76" i="12"/>
  <c r="BK76" i="12" s="1"/>
  <c r="BC1350" i="12"/>
  <c r="BI1350" i="12" s="1"/>
  <c r="BD1650" i="12"/>
  <c r="BJ1650" i="12" s="1"/>
  <c r="BC609" i="12"/>
  <c r="BI609" i="12" s="1"/>
  <c r="BE1023" i="12"/>
  <c r="BK1023" i="12" s="1"/>
  <c r="BD1427" i="12"/>
  <c r="BJ1427" i="12" s="1"/>
  <c r="BE1594" i="12"/>
  <c r="BK1594" i="12" s="1"/>
  <c r="BD331" i="12"/>
  <c r="BJ331" i="12" s="1"/>
  <c r="BC2674" i="12"/>
  <c r="BI2674" i="12" s="1"/>
  <c r="BE2798" i="12"/>
  <c r="BK2798" i="12" s="1"/>
  <c r="BD541" i="12"/>
  <c r="BJ541" i="12" s="1"/>
  <c r="BE1234" i="12"/>
  <c r="BK1234" i="12" s="1"/>
  <c r="BE1417" i="12"/>
  <c r="BK1417" i="12" s="1"/>
  <c r="BE64" i="12"/>
  <c r="BK64" i="12" s="1"/>
  <c r="BD142" i="12"/>
  <c r="BJ142" i="12" s="1"/>
  <c r="BD2888" i="12"/>
  <c r="BJ2888" i="12" s="1"/>
  <c r="BD2130" i="12"/>
  <c r="BJ2130" i="12" s="1"/>
  <c r="BC2088" i="12"/>
  <c r="BI2088" i="12" s="1"/>
  <c r="BD2724" i="12"/>
  <c r="BJ2724" i="12" s="1"/>
  <c r="BC837" i="12"/>
  <c r="BI837" i="12" s="1"/>
  <c r="BD2373" i="12"/>
  <c r="BJ2373" i="12" s="1"/>
  <c r="BE429" i="12"/>
  <c r="BK429" i="12" s="1"/>
  <c r="BE311" i="12"/>
  <c r="BK311" i="12" s="1"/>
  <c r="BE2754" i="12"/>
  <c r="BK2754" i="12" s="1"/>
  <c r="BC1182" i="12"/>
  <c r="BI1182" i="12" s="1"/>
  <c r="BD2358" i="12"/>
  <c r="BJ2358" i="12" s="1"/>
  <c r="BC1839" i="12"/>
  <c r="BI1839" i="12" s="1"/>
  <c r="BD1309" i="12"/>
  <c r="BJ1309" i="12" s="1"/>
  <c r="BE2902" i="12"/>
  <c r="BK2902" i="12" s="1"/>
  <c r="BD1137" i="12"/>
  <c r="BJ1137" i="12" s="1"/>
  <c r="BC1692" i="12"/>
  <c r="BI1692" i="12" s="1"/>
  <c r="BC655" i="12"/>
  <c r="BI655" i="12" s="1"/>
  <c r="BE1993" i="12"/>
  <c r="BK1993" i="12" s="1"/>
  <c r="BE2480" i="12"/>
  <c r="BK2480" i="12" s="1"/>
  <c r="BE976" i="12"/>
  <c r="BK976" i="12" s="1"/>
  <c r="BE2753" i="12"/>
  <c r="BK2753" i="12" s="1"/>
  <c r="BC1181" i="12"/>
  <c r="BI1181" i="12" s="1"/>
  <c r="BE2757" i="12"/>
  <c r="BK2757" i="12" s="1"/>
  <c r="BC1519" i="12"/>
  <c r="BI1519" i="12" s="1"/>
  <c r="BD433" i="12"/>
  <c r="BJ433" i="12" s="1"/>
  <c r="BE2642" i="12"/>
  <c r="BK2642" i="12" s="1"/>
  <c r="BC1223" i="12"/>
  <c r="BI1223" i="12" s="1"/>
  <c r="BD1915" i="12"/>
  <c r="BJ1915" i="12" s="1"/>
  <c r="BC578" i="12"/>
  <c r="BI578" i="12" s="1"/>
  <c r="BC927" i="12"/>
  <c r="BI927" i="12" s="1"/>
  <c r="BE1520" i="12"/>
  <c r="BK1520" i="12" s="1"/>
  <c r="BE1915" i="12"/>
  <c r="BK1915" i="12" s="1"/>
  <c r="BD2910" i="12"/>
  <c r="BJ2910" i="12" s="1"/>
  <c r="BD1362" i="12"/>
  <c r="BJ1362" i="12" s="1"/>
  <c r="BC90" i="12"/>
  <c r="BI90" i="12" s="1"/>
  <c r="BE1330" i="12"/>
  <c r="BK1330" i="12" s="1"/>
  <c r="BE692" i="12"/>
  <c r="BK692" i="12" s="1"/>
  <c r="BD1940" i="12"/>
  <c r="BJ1940" i="12" s="1"/>
  <c r="BC2296" i="12"/>
  <c r="BI2296" i="12" s="1"/>
  <c r="BC2476" i="12"/>
  <c r="BI2476" i="12" s="1"/>
  <c r="BE2821" i="12"/>
  <c r="BK2821" i="12" s="1"/>
  <c r="BD700" i="12"/>
  <c r="BJ700" i="12" s="1"/>
  <c r="BE2803" i="12"/>
  <c r="BK2803" i="12" s="1"/>
  <c r="BD135" i="12"/>
  <c r="BJ135" i="12" s="1"/>
  <c r="BC1970" i="12"/>
  <c r="BI1970" i="12" s="1"/>
  <c r="BC533" i="12"/>
  <c r="BI533" i="12" s="1"/>
  <c r="BE1349" i="12"/>
  <c r="BK1349" i="12" s="1"/>
  <c r="BD350" i="12"/>
  <c r="BJ350" i="12" s="1"/>
  <c r="BE452" i="12"/>
  <c r="BK452" i="12" s="1"/>
  <c r="BD1282" i="12"/>
  <c r="BJ1282" i="12" s="1"/>
  <c r="BD1697" i="12"/>
  <c r="BJ1697" i="12" s="1"/>
  <c r="BD2258" i="12"/>
  <c r="BJ2258" i="12" s="1"/>
  <c r="BE1362" i="12"/>
  <c r="BK1362" i="12" s="1"/>
  <c r="BC2975" i="12"/>
  <c r="BI2975" i="12" s="1"/>
  <c r="BD2018" i="12"/>
  <c r="BJ2018" i="12" s="1"/>
  <c r="BE1368" i="12"/>
  <c r="BK1368" i="12" s="1"/>
  <c r="BE411" i="12"/>
  <c r="BK411" i="12" s="1"/>
  <c r="BD1074" i="12"/>
  <c r="BJ1074" i="12" s="1"/>
  <c r="BD517" i="12"/>
  <c r="BJ517" i="12" s="1"/>
  <c r="BC380" i="12"/>
  <c r="BI380" i="12" s="1"/>
  <c r="BD2122" i="12"/>
  <c r="BJ2122" i="12" s="1"/>
  <c r="BE1519" i="12"/>
  <c r="BK1519" i="12" s="1"/>
  <c r="BE1704" i="12"/>
  <c r="BK1704" i="12" s="1"/>
  <c r="BD1704" i="12"/>
  <c r="BJ1704" i="12" s="1"/>
  <c r="BE669" i="12"/>
  <c r="BK669" i="12" s="1"/>
  <c r="BC155" i="12"/>
  <c r="BI155" i="12" s="1"/>
  <c r="BD196" i="12"/>
  <c r="BJ196" i="12" s="1"/>
  <c r="BE3011" i="12"/>
  <c r="BK3011" i="12" s="1"/>
  <c r="BD2181" i="12"/>
  <c r="BJ2181" i="12" s="1"/>
  <c r="BC1796" i="12"/>
  <c r="BI1796" i="12" s="1"/>
  <c r="BE2909" i="12"/>
  <c r="BK2909" i="12" s="1"/>
  <c r="BD2047" i="12"/>
  <c r="BJ2047" i="12" s="1"/>
  <c r="BD1530" i="12"/>
  <c r="BJ1530" i="12" s="1"/>
  <c r="BE478" i="12"/>
  <c r="BK478" i="12" s="1"/>
  <c r="BD2170" i="12"/>
  <c r="BJ2170" i="12" s="1"/>
  <c r="BE659" i="12"/>
  <c r="BK659" i="12" s="1"/>
  <c r="BD1288" i="12"/>
  <c r="BJ1288" i="12" s="1"/>
  <c r="BD2884" i="12"/>
  <c r="BJ2884" i="12" s="1"/>
  <c r="BC71" i="12"/>
  <c r="BI71" i="12" s="1"/>
  <c r="BE306" i="12"/>
  <c r="BK306" i="12" s="1"/>
  <c r="BE1495" i="12"/>
  <c r="BK1495" i="12" s="1"/>
  <c r="BC2022" i="12"/>
  <c r="BI2022" i="12" s="1"/>
  <c r="BD1721" i="12"/>
  <c r="BJ1721" i="12" s="1"/>
  <c r="BE2316" i="12"/>
  <c r="BK2316" i="12" s="1"/>
  <c r="BE351" i="12"/>
  <c r="BK351" i="12" s="1"/>
  <c r="BD1057" i="12"/>
  <c r="BJ1057" i="12" s="1"/>
  <c r="BE2875" i="12"/>
  <c r="BK2875" i="12" s="1"/>
  <c r="BE1502" i="12"/>
  <c r="BK1502" i="12" s="1"/>
  <c r="BC3053" i="12"/>
  <c r="BI3053" i="12" s="1"/>
  <c r="BD2017" i="12"/>
  <c r="BJ2017" i="12" s="1"/>
  <c r="BE1177" i="12"/>
  <c r="BK1177" i="12" s="1"/>
  <c r="BC937" i="12"/>
  <c r="BI937" i="12" s="1"/>
  <c r="BD80" i="12"/>
  <c r="BJ80" i="12" s="1"/>
  <c r="BD2829" i="12"/>
  <c r="BJ2829" i="12" s="1"/>
  <c r="BC758" i="12"/>
  <c r="BI758" i="12" s="1"/>
  <c r="BD1298" i="12"/>
  <c r="BJ1298" i="12" s="1"/>
  <c r="BC2155" i="12"/>
  <c r="BI2155" i="12" s="1"/>
  <c r="BC2347" i="12"/>
  <c r="BI2347" i="12" s="1"/>
  <c r="BD1186" i="12"/>
  <c r="BJ1186" i="12" s="1"/>
  <c r="BE1729" i="12"/>
  <c r="BK1729" i="12" s="1"/>
  <c r="BE345" i="12"/>
  <c r="BK345" i="12" s="1"/>
  <c r="BC2358" i="12"/>
  <c r="BI2358" i="12" s="1"/>
  <c r="BC1137" i="12"/>
  <c r="BI1137" i="12" s="1"/>
  <c r="BC2978" i="12"/>
  <c r="BI2978" i="12" s="1"/>
  <c r="BD2954" i="12"/>
  <c r="BJ2954" i="12" s="1"/>
  <c r="BE1334" i="12"/>
  <c r="BK1334" i="12" s="1"/>
  <c r="BE135" i="12"/>
  <c r="BK135" i="12" s="1"/>
  <c r="BC1231" i="12"/>
  <c r="BI1231" i="12" s="1"/>
  <c r="BC2178" i="12"/>
  <c r="BI2178" i="12" s="1"/>
  <c r="BE1269" i="12"/>
  <c r="BK1269" i="12" s="1"/>
  <c r="BE2709" i="12"/>
  <c r="BK2709" i="12" s="1"/>
  <c r="BD1860" i="12"/>
  <c r="BJ1860" i="12" s="1"/>
  <c r="BE2949" i="12"/>
  <c r="BK2949" i="12" s="1"/>
  <c r="BC1354" i="12"/>
  <c r="BI1354" i="12" s="1"/>
  <c r="BC355" i="12"/>
  <c r="BI355" i="12" s="1"/>
  <c r="BE1406" i="12"/>
  <c r="BK1406" i="12" s="1"/>
  <c r="BD757" i="12"/>
  <c r="BJ757" i="12" s="1"/>
  <c r="BC757" i="12"/>
  <c r="BI757" i="12" s="1"/>
  <c r="BE506" i="12"/>
  <c r="BK506" i="12" s="1"/>
  <c r="BC2154" i="12"/>
  <c r="BI2154" i="12" s="1"/>
  <c r="BD1929" i="12"/>
  <c r="BJ1929" i="12" s="1"/>
  <c r="BD2753" i="12"/>
  <c r="BJ2753" i="12" s="1"/>
  <c r="BC691" i="12"/>
  <c r="BI691" i="12" s="1"/>
  <c r="BC2732" i="12"/>
  <c r="BI2732" i="12" s="1"/>
  <c r="BC897" i="12"/>
  <c r="BI897" i="12" s="1"/>
  <c r="BD2057" i="12"/>
  <c r="BJ2057" i="12" s="1"/>
  <c r="BD2009" i="12"/>
  <c r="BJ2009" i="12" s="1"/>
  <c r="BD354" i="12"/>
  <c r="BJ354" i="12" s="1"/>
  <c r="BE1142" i="12"/>
  <c r="BK1142" i="12" s="1"/>
  <c r="BC1146" i="12"/>
  <c r="BI1146" i="12" s="1"/>
  <c r="BE3000" i="12"/>
  <c r="BK3000" i="12" s="1"/>
  <c r="BC2709" i="12"/>
  <c r="BI2709" i="12" s="1"/>
  <c r="BE1603" i="12"/>
  <c r="BK1603" i="12" s="1"/>
  <c r="BE385" i="12"/>
  <c r="BK385" i="12" s="1"/>
  <c r="BE2167" i="12"/>
  <c r="BK2167" i="12" s="1"/>
  <c r="BC538" i="12"/>
  <c r="BI538" i="12" s="1"/>
  <c r="BC2065" i="12"/>
  <c r="BI2065" i="12" s="1"/>
  <c r="BE266" i="12"/>
  <c r="BK266" i="12" s="1"/>
  <c r="BC458" i="12"/>
  <c r="BI458" i="12" s="1"/>
  <c r="BD1709" i="12"/>
  <c r="BJ1709" i="12" s="1"/>
  <c r="BC2273" i="12"/>
  <c r="BI2273" i="12" s="1"/>
  <c r="BE2089" i="12"/>
  <c r="BK2089" i="12" s="1"/>
  <c r="BD2774" i="12"/>
  <c r="BJ2774" i="12" s="1"/>
  <c r="BD1053" i="12"/>
  <c r="BJ1053" i="12" s="1"/>
  <c r="BC867" i="12"/>
  <c r="BI867" i="12" s="1"/>
  <c r="BD1402" i="12"/>
  <c r="BJ1402" i="12" s="1"/>
  <c r="BD1815" i="12"/>
  <c r="BJ1815" i="12" s="1"/>
  <c r="BD478" i="12"/>
  <c r="BJ478" i="12" s="1"/>
  <c r="BC1863" i="12"/>
  <c r="BI1863" i="12" s="1"/>
  <c r="BC919" i="12"/>
  <c r="BI919" i="12" s="1"/>
  <c r="BD276" i="12"/>
  <c r="BJ276" i="12" s="1"/>
  <c r="BD3076" i="12"/>
  <c r="BJ3076" i="12" s="1"/>
  <c r="BE2774" i="12"/>
  <c r="BK2774" i="12" s="1"/>
  <c r="BE834" i="12"/>
  <c r="BK834" i="12" s="1"/>
  <c r="BD670" i="12"/>
  <c r="BJ670" i="12" s="1"/>
  <c r="BE2065" i="12"/>
  <c r="BK2065" i="12" s="1"/>
  <c r="BD2144" i="12"/>
  <c r="BJ2144" i="12" s="1"/>
  <c r="BE501" i="12"/>
  <c r="BK501" i="12" s="1"/>
  <c r="BD1567" i="12"/>
  <c r="BJ1567" i="12" s="1"/>
  <c r="BD595" i="12"/>
  <c r="BJ595" i="12" s="1"/>
  <c r="BC1915" i="12"/>
  <c r="BI1915" i="12" s="1"/>
  <c r="BD854" i="12"/>
  <c r="BJ854" i="12" s="1"/>
  <c r="BE2194" i="12"/>
  <c r="BK2194" i="12" s="1"/>
  <c r="BC2758" i="12"/>
  <c r="BI2758" i="12" s="1"/>
  <c r="BC1178" i="12"/>
  <c r="BI1178" i="12" s="1"/>
  <c r="BE100" i="12"/>
  <c r="BK100" i="12" s="1"/>
  <c r="BC1190" i="12"/>
  <c r="BI1190" i="12" s="1"/>
  <c r="BE2358" i="12"/>
  <c r="BK2358" i="12" s="1"/>
  <c r="BE1091" i="12"/>
  <c r="BK1091" i="12" s="1"/>
  <c r="BD2655" i="12"/>
  <c r="BJ2655" i="12" s="1"/>
  <c r="BE45" i="12"/>
  <c r="BK45" i="12" s="1"/>
  <c r="BC2447" i="12"/>
  <c r="BI2447" i="12" s="1"/>
  <c r="BE2901" i="12"/>
  <c r="BK2901" i="12" s="1"/>
  <c r="BC142" i="12"/>
  <c r="BI142" i="12" s="1"/>
  <c r="BC317" i="12"/>
  <c r="BI317" i="12" s="1"/>
  <c r="BC1654" i="12"/>
  <c r="BI1654" i="12" s="1"/>
  <c r="BE2186" i="12"/>
  <c r="BK2186" i="12" s="1"/>
  <c r="BC1330" i="12"/>
  <c r="BI1330" i="12" s="1"/>
  <c r="BC2906" i="12"/>
  <c r="BI2906" i="12" s="1"/>
  <c r="BC1997" i="12"/>
  <c r="BI1997" i="12" s="1"/>
  <c r="BD1338" i="12"/>
  <c r="BJ1338" i="12" s="1"/>
  <c r="BD324" i="12"/>
  <c r="BJ324" i="12" s="1"/>
  <c r="BC948" i="12"/>
  <c r="BI948" i="12" s="1"/>
  <c r="BC425" i="12"/>
  <c r="BI425" i="12" s="1"/>
  <c r="BD188" i="12"/>
  <c r="BJ188" i="12" s="1"/>
  <c r="BC588" i="12"/>
  <c r="BI588" i="12" s="1"/>
  <c r="BD2996" i="12"/>
  <c r="BJ2996" i="12" s="1"/>
  <c r="BD1603" i="12"/>
  <c r="BJ1603" i="12" s="1"/>
  <c r="BD1566" i="12"/>
  <c r="BJ1566" i="12" s="1"/>
  <c r="BC85" i="12"/>
  <c r="BI85" i="12" s="1"/>
  <c r="BC99" i="12"/>
  <c r="BI99" i="12" s="1"/>
  <c r="BC161" i="12"/>
  <c r="BI161" i="12" s="1"/>
  <c r="BE2920" i="12"/>
  <c r="BK2920" i="12" s="1"/>
  <c r="BC1811" i="12"/>
  <c r="BI1811" i="12" s="1"/>
  <c r="BE1732" i="12"/>
  <c r="BK1732" i="12" s="1"/>
  <c r="BC2792" i="12"/>
  <c r="BI2792" i="12" s="1"/>
  <c r="BE192" i="12"/>
  <c r="BK192" i="12" s="1"/>
  <c r="BD1570" i="12"/>
  <c r="BJ1570" i="12" s="1"/>
  <c r="BE305" i="12"/>
  <c r="BK305" i="12" s="1"/>
  <c r="BD1781" i="12"/>
  <c r="BJ1781" i="12" s="1"/>
  <c r="BE541" i="12"/>
  <c r="BK541" i="12" s="1"/>
  <c r="BE1185" i="12"/>
  <c r="BK1185" i="12" s="1"/>
  <c r="BC2799" i="12"/>
  <c r="BI2799" i="12" s="1"/>
  <c r="BE46" i="12"/>
  <c r="BK46" i="12" s="1"/>
  <c r="BE201" i="12"/>
  <c r="BK201" i="12" s="1"/>
  <c r="BC1392" i="12"/>
  <c r="BI1392" i="12" s="1"/>
  <c r="BD1950" i="12"/>
  <c r="BJ1950" i="12" s="1"/>
  <c r="BC1513" i="12"/>
  <c r="BI1513" i="12" s="1"/>
  <c r="BE2227" i="12"/>
  <c r="BK2227" i="12" s="1"/>
  <c r="BC2898" i="12"/>
  <c r="BI2898" i="12" s="1"/>
  <c r="BC277" i="12"/>
  <c r="BI277" i="12" s="1"/>
  <c r="BD2824" i="12"/>
  <c r="BJ2824" i="12" s="1"/>
  <c r="BE1361" i="12"/>
  <c r="BK1361" i="12" s="1"/>
  <c r="BC2974" i="12"/>
  <c r="BI2974" i="12" s="1"/>
  <c r="BC1996" i="12"/>
  <c r="BI1996" i="12" s="1"/>
  <c r="BE1136" i="12"/>
  <c r="BK1136" i="12" s="1"/>
  <c r="BE2862" i="12"/>
  <c r="BK2862" i="12" s="1"/>
  <c r="BE1981" i="12"/>
  <c r="BK1981" i="12" s="1"/>
  <c r="BC2766" i="12"/>
  <c r="BI2766" i="12" s="1"/>
  <c r="BC660" i="12"/>
  <c r="BI660" i="12" s="1"/>
  <c r="BD577" i="12"/>
  <c r="BJ577" i="12" s="1"/>
  <c r="BC2037" i="12"/>
  <c r="BI2037" i="12" s="1"/>
  <c r="BD2282" i="12"/>
  <c r="BJ2282" i="12" s="1"/>
  <c r="BE910" i="12"/>
  <c r="BK910" i="12" s="1"/>
  <c r="BC1688" i="12"/>
  <c r="BI1688" i="12" s="1"/>
  <c r="BC332" i="12"/>
  <c r="BI332" i="12" s="1"/>
  <c r="BC2167" i="12"/>
  <c r="BI2167" i="12" s="1"/>
  <c r="BD957" i="12"/>
  <c r="BJ957" i="12" s="1"/>
  <c r="BC2851" i="12"/>
  <c r="BI2851" i="12" s="1"/>
  <c r="BD2887" i="12"/>
  <c r="BJ2887" i="12" s="1"/>
  <c r="BE1275" i="12"/>
  <c r="BK1275" i="12" s="1"/>
  <c r="BE71" i="12"/>
  <c r="BK71" i="12" s="1"/>
  <c r="BE1143" i="12"/>
  <c r="BK1143" i="12" s="1"/>
  <c r="BC1683" i="12"/>
  <c r="BI1683" i="12" s="1"/>
  <c r="BC1162" i="12"/>
  <c r="BI1162" i="12" s="1"/>
  <c r="BD796" i="12"/>
  <c r="BJ796" i="12" s="1"/>
  <c r="BC761" i="12"/>
  <c r="BI761" i="12" s="1"/>
  <c r="BE1777" i="12"/>
  <c r="BK1777" i="12" s="1"/>
  <c r="BC1742" i="12"/>
  <c r="BI1742" i="12" s="1"/>
  <c r="BD762" i="12"/>
  <c r="BJ762" i="12" s="1"/>
  <c r="BD277" i="12"/>
  <c r="BJ277" i="12" s="1"/>
  <c r="BE1724" i="12"/>
  <c r="BK1724" i="12" s="1"/>
  <c r="BC1789" i="12"/>
  <c r="BI1789" i="12" s="1"/>
  <c r="BE866" i="12"/>
  <c r="BK866" i="12" s="1"/>
  <c r="BE1057" i="12"/>
  <c r="BK1057" i="12" s="1"/>
  <c r="BD2920" i="12"/>
  <c r="BJ2920" i="12" s="1"/>
  <c r="BE909" i="12"/>
  <c r="BK909" i="12" s="1"/>
  <c r="BC1498" i="12"/>
  <c r="BI1498" i="12" s="1"/>
  <c r="BE1282" i="12"/>
  <c r="BK1282" i="12" s="1"/>
  <c r="BE374" i="12"/>
  <c r="BK374" i="12" s="1"/>
  <c r="BC2979" i="12"/>
  <c r="BI2979" i="12" s="1"/>
  <c r="BD2685" i="12"/>
  <c r="BJ2685" i="12" s="1"/>
  <c r="BE1208" i="12"/>
  <c r="BK1208" i="12" s="1"/>
  <c r="BE1373" i="12"/>
  <c r="BK1373" i="12" s="1"/>
  <c r="BC2479" i="12"/>
  <c r="BI2479" i="12" s="1"/>
  <c r="BC2862" i="12"/>
  <c r="BI2862" i="12" s="1"/>
  <c r="BD721" i="12"/>
  <c r="BJ721" i="12" s="1"/>
  <c r="BD1212" i="12"/>
  <c r="BJ1212" i="12" s="1"/>
  <c r="BC276" i="12"/>
  <c r="BI276" i="12" s="1"/>
  <c r="BC2367" i="12"/>
  <c r="BI2367" i="12" s="1"/>
  <c r="BD479" i="12"/>
  <c r="BJ479" i="12" s="1"/>
  <c r="BD1981" i="12"/>
  <c r="BJ1981" i="12" s="1"/>
  <c r="BD898" i="12"/>
  <c r="BJ898" i="12" s="1"/>
  <c r="BC601" i="12"/>
  <c r="BI601" i="12" s="1"/>
  <c r="BE2140" i="12"/>
  <c r="BK2140" i="12" s="1"/>
  <c r="BD2720" i="12"/>
  <c r="BJ2720" i="12" s="1"/>
  <c r="BE1147" i="12"/>
  <c r="BK1147" i="12" s="1"/>
  <c r="BE55" i="12"/>
  <c r="BK55" i="12" s="1"/>
  <c r="BD1398" i="12"/>
  <c r="BJ1398" i="12" s="1"/>
  <c r="BD1283" i="12"/>
  <c r="BJ1283" i="12" s="1"/>
  <c r="BD1766" i="12"/>
  <c r="BJ1766" i="12" s="1"/>
  <c r="BC2139" i="12"/>
  <c r="BI2139" i="12" s="1"/>
  <c r="BE433" i="12"/>
  <c r="BK433" i="12" s="1"/>
  <c r="BC1815" i="12"/>
  <c r="BI1815" i="12" s="1"/>
  <c r="BD761" i="12"/>
  <c r="BJ761" i="12" s="1"/>
  <c r="BE2055" i="12"/>
  <c r="BK2055" i="12" s="1"/>
  <c r="BC1786" i="12"/>
  <c r="BI1786" i="12" s="1"/>
  <c r="BD2692" i="12"/>
  <c r="BJ2692" i="12" s="1"/>
  <c r="BE700" i="12"/>
  <c r="BK700" i="12" s="1"/>
  <c r="BE90" i="12"/>
  <c r="BK90" i="12" s="1"/>
  <c r="BE2014" i="12"/>
  <c r="BK2014" i="12" s="1"/>
  <c r="BC2316" i="12"/>
  <c r="BI2316" i="12" s="1"/>
  <c r="BE1151" i="12"/>
  <c r="BK1151" i="12" s="1"/>
  <c r="BE1509" i="12"/>
  <c r="BK1509" i="12" s="1"/>
  <c r="BE1263" i="12"/>
  <c r="BK1263" i="12" s="1"/>
  <c r="BE1767" i="12"/>
  <c r="BK1767" i="12" s="1"/>
  <c r="BE793" i="12"/>
  <c r="BK793" i="12" s="1"/>
  <c r="BD2093" i="12"/>
  <c r="BJ2093" i="12" s="1"/>
  <c r="BE2462" i="12"/>
  <c r="BK2462" i="12" s="1"/>
  <c r="BD1143" i="12"/>
  <c r="BJ1143" i="12" s="1"/>
  <c r="BD51" i="12"/>
  <c r="BJ51" i="12" s="1"/>
  <c r="BE1099" i="12"/>
  <c r="BK1099" i="12" s="1"/>
  <c r="BD1955" i="12"/>
  <c r="BJ1955" i="12" s="1"/>
  <c r="BC490" i="12"/>
  <c r="BI490" i="12" s="1"/>
  <c r="BE2330" i="12"/>
  <c r="BK2330" i="12" s="1"/>
  <c r="BC1052" i="12"/>
  <c r="BI1052" i="12" s="1"/>
  <c r="BE2226" i="12"/>
  <c r="BK2226" i="12" s="1"/>
  <c r="BE710" i="12"/>
  <c r="BK710" i="12" s="1"/>
  <c r="BE1337" i="12"/>
  <c r="BK1337" i="12" s="1"/>
  <c r="BC2189" i="12"/>
  <c r="BI2189" i="12" s="1"/>
  <c r="BE1790" i="12"/>
  <c r="BK1790" i="12" s="1"/>
  <c r="BD2415" i="12"/>
  <c r="BJ2415" i="12" s="1"/>
  <c r="BE1503" i="12"/>
  <c r="BK1503" i="12" s="1"/>
  <c r="BC375" i="12"/>
  <c r="BI375" i="12" s="1"/>
  <c r="BC2115" i="12"/>
  <c r="BI2115" i="12" s="1"/>
  <c r="BD1503" i="12"/>
  <c r="BJ1503" i="12" s="1"/>
  <c r="BD483" i="12"/>
  <c r="BJ483" i="12" s="1"/>
  <c r="BC571" i="12"/>
  <c r="BI571" i="12" s="1"/>
  <c r="BD841" i="12"/>
  <c r="BJ841" i="12" s="1"/>
  <c r="BC541" i="12"/>
  <c r="BI541" i="12" s="1"/>
  <c r="BD578" i="12"/>
  <c r="BJ578" i="12" s="1"/>
  <c r="BD1811" i="12"/>
  <c r="BJ1811" i="12" s="1"/>
  <c r="BE1796" i="12"/>
  <c r="BK1796" i="12" s="1"/>
  <c r="BD2000" i="12"/>
  <c r="BJ2000" i="12" s="1"/>
  <c r="BD594" i="12"/>
  <c r="BJ594" i="12" s="1"/>
  <c r="BC452" i="12"/>
  <c r="BI452" i="12" s="1"/>
  <c r="BE354" i="12"/>
  <c r="BK354" i="12" s="1"/>
  <c r="BE537" i="12"/>
  <c r="BK537" i="12" s="1"/>
  <c r="BD1142" i="12"/>
  <c r="BJ1142" i="12" s="1"/>
  <c r="BD2154" i="12"/>
  <c r="BJ2154" i="12" s="1"/>
  <c r="BE1562" i="12"/>
  <c r="BK1562" i="12" s="1"/>
  <c r="BC1657" i="12"/>
  <c r="BI1657" i="12" s="1"/>
  <c r="BE1162" i="12"/>
  <c r="BK1162" i="12" s="1"/>
  <c r="BE919" i="12"/>
  <c r="BK919" i="12" s="1"/>
  <c r="BC45" i="12"/>
  <c r="BI45" i="12" s="1"/>
  <c r="BD1098" i="12"/>
  <c r="BJ1098" i="12" s="1"/>
  <c r="BE2114" i="12"/>
  <c r="BK2114" i="12" s="1"/>
  <c r="BE736" i="12"/>
  <c r="BK736" i="12" s="1"/>
  <c r="BC205" i="12"/>
  <c r="BI205" i="12" s="1"/>
  <c r="BE430" i="12"/>
  <c r="BK430" i="12" s="1"/>
  <c r="BE1683" i="12"/>
  <c r="BK1683" i="12" s="1"/>
  <c r="BD2194" i="12"/>
  <c r="BJ2194" i="12" s="1"/>
  <c r="BE2018" i="12"/>
  <c r="BK2018" i="12" s="1"/>
  <c r="BC2754" i="12"/>
  <c r="BI2754" i="12" s="1"/>
  <c r="BC762" i="12"/>
  <c r="BI762" i="12" s="1"/>
  <c r="BE2655" i="12"/>
  <c r="BK2655" i="12" s="1"/>
  <c r="BD1349" i="12"/>
  <c r="BJ1349" i="12" s="1"/>
  <c r="BD1700" i="12"/>
  <c r="BJ1700" i="12" s="1"/>
  <c r="BD448" i="12"/>
  <c r="BJ448" i="12" s="1"/>
  <c r="BC2114" i="12"/>
  <c r="BI2114" i="12" s="1"/>
  <c r="BD1230" i="12"/>
  <c r="BJ1230" i="12" s="1"/>
  <c r="BD25" i="12"/>
  <c r="BJ25" i="12" s="1"/>
  <c r="BC76" i="12"/>
  <c r="BI76" i="12" s="1"/>
  <c r="BC2997" i="12"/>
  <c r="BI2997" i="12" s="1"/>
  <c r="BE1195" i="12"/>
  <c r="BK1195" i="12" s="1"/>
  <c r="BD1263" i="12"/>
  <c r="BJ1263" i="12" s="1"/>
  <c r="BE2353" i="12"/>
  <c r="BK2353" i="12" s="1"/>
  <c r="BD2766" i="12"/>
  <c r="BJ2766" i="12" s="1"/>
  <c r="BD1354" i="12"/>
  <c r="BJ1354" i="12" s="1"/>
  <c r="BE1856" i="12"/>
  <c r="BK1856" i="12" s="1"/>
  <c r="BC430" i="12"/>
  <c r="BI430" i="12" s="1"/>
  <c r="BD2817" i="12"/>
  <c r="BJ2817" i="12" s="1"/>
  <c r="BD42" i="12"/>
  <c r="BJ42" i="12" s="1"/>
  <c r="BC59" i="12"/>
  <c r="BI59" i="12" s="1"/>
  <c r="BD458" i="12"/>
  <c r="BJ458" i="12" s="1"/>
  <c r="BC1554" i="12"/>
  <c r="BI1554" i="12" s="1"/>
  <c r="BE205" i="12"/>
  <c r="BK205" i="12" s="1"/>
  <c r="BE1374" i="12"/>
  <c r="BK1374" i="12" s="1"/>
  <c r="BD2728" i="12"/>
  <c r="BJ2728" i="12" s="1"/>
  <c r="BE663" i="12"/>
  <c r="BK663" i="12" s="1"/>
  <c r="BD1970" i="12"/>
  <c r="BJ1970" i="12" s="1"/>
  <c r="BC923" i="12"/>
  <c r="BI923" i="12" s="1"/>
  <c r="BE1205" i="12"/>
  <c r="BK1205" i="12" s="1"/>
  <c r="BE2697" i="12"/>
  <c r="BK2697" i="12" s="1"/>
  <c r="BD1279" i="12"/>
  <c r="BJ1279" i="12" s="1"/>
  <c r="BC183" i="12"/>
  <c r="BI183" i="12" s="1"/>
  <c r="BD1030" i="12"/>
  <c r="BJ1030" i="12" s="1"/>
  <c r="BE155" i="12"/>
  <c r="BK155" i="12" s="1"/>
  <c r="BD500" i="12"/>
  <c r="BJ500" i="12" s="1"/>
  <c r="BC2807" i="12"/>
  <c r="BI2807" i="12" s="1"/>
  <c r="BC1781" i="12"/>
  <c r="BI1781" i="12" s="1"/>
  <c r="BC1766" i="12"/>
  <c r="BI1766" i="12" s="1"/>
  <c r="BC2396" i="12"/>
  <c r="BI2396" i="12" s="1"/>
  <c r="BE41" i="12"/>
  <c r="BK41" i="12" s="1"/>
  <c r="BE1811" i="12"/>
  <c r="BK1811" i="12" s="1"/>
  <c r="BC785" i="12"/>
  <c r="BI785" i="12" s="1"/>
  <c r="BC1724" i="12"/>
  <c r="BI1724" i="12" s="1"/>
  <c r="BE1700" i="12"/>
  <c r="BK1700" i="12" s="1"/>
  <c r="BE204" i="12"/>
  <c r="BK204" i="12" s="1"/>
  <c r="BE722" i="12"/>
  <c r="BK722" i="12" s="1"/>
  <c r="BC282" i="12"/>
  <c r="BI282" i="12" s="1"/>
  <c r="BD2642" i="12"/>
  <c r="BJ2642" i="12" s="1"/>
  <c r="BC135" i="12"/>
  <c r="BI135" i="12" s="1"/>
  <c r="BD1720" i="12"/>
  <c r="BJ1720" i="12" s="1"/>
  <c r="BC1940" i="12"/>
  <c r="BI1940" i="12" s="1"/>
  <c r="BD1997" i="12"/>
  <c r="BJ1997" i="12" s="1"/>
  <c r="BD3086" i="12"/>
  <c r="BJ3086" i="12" s="1"/>
  <c r="BD1935" i="12"/>
  <c r="BJ1935" i="12" s="1"/>
  <c r="BD601" i="12"/>
  <c r="BJ601" i="12" s="1"/>
  <c r="BE542" i="12"/>
  <c r="BK542" i="12" s="1"/>
  <c r="BC2001" i="12"/>
  <c r="BI2001" i="12" s="1"/>
  <c r="BD2476" i="12"/>
  <c r="BJ2476" i="12" s="1"/>
  <c r="BD2906" i="12"/>
  <c r="BJ2906" i="12" s="1"/>
  <c r="BC3086" i="12"/>
  <c r="BI3086" i="12" s="1"/>
  <c r="BC1322" i="12"/>
  <c r="BI1322" i="12" s="1"/>
  <c r="BC318" i="12"/>
  <c r="BI318" i="12" s="1"/>
  <c r="BE1720" i="12"/>
  <c r="BK1720" i="12" s="1"/>
  <c r="BD1996" i="12"/>
  <c r="BJ1996" i="12" s="1"/>
  <c r="BC604" i="12"/>
  <c r="BI604" i="12" s="1"/>
  <c r="BD1980" i="12"/>
  <c r="BJ1980" i="12" s="1"/>
  <c r="BD1150" i="12"/>
  <c r="BJ1150" i="12" s="1"/>
  <c r="BC1282" i="12"/>
  <c r="BI1282" i="12" s="1"/>
  <c r="BE276" i="12"/>
  <c r="BK276" i="12" s="1"/>
  <c r="BC2921" i="12"/>
  <c r="BI2921" i="12" s="1"/>
  <c r="BD1247" i="12"/>
  <c r="BJ1247" i="12" s="1"/>
  <c r="BE904" i="12"/>
  <c r="BK904" i="12" s="1"/>
  <c r="BD2316" i="12"/>
  <c r="BJ2316" i="12" s="1"/>
  <c r="BC2778" i="12"/>
  <c r="BI2778" i="12" s="1"/>
  <c r="BC854" i="12"/>
  <c r="BI854" i="12" s="1"/>
  <c r="BD1705" i="12"/>
  <c r="BJ1705" i="12" s="1"/>
  <c r="BD571" i="12"/>
  <c r="BJ571" i="12" s="1"/>
  <c r="BE2277" i="12"/>
  <c r="BK2277" i="12" s="1"/>
  <c r="BE1004" i="12"/>
  <c r="BK1004" i="12" s="1"/>
  <c r="BD2949" i="12"/>
  <c r="BJ2949" i="12" s="1"/>
  <c r="BE2921" i="12"/>
  <c r="BK2921" i="12" s="1"/>
  <c r="BC1305" i="12"/>
  <c r="BI1305" i="12" s="1"/>
  <c r="BD183" i="12"/>
  <c r="BJ183" i="12" s="1"/>
  <c r="BC1338" i="12"/>
  <c r="BI1338" i="12" s="1"/>
  <c r="BC2788" i="12"/>
  <c r="BI2788" i="12" s="1"/>
  <c r="BE860" i="12"/>
  <c r="BK860" i="12" s="1"/>
  <c r="BC2684" i="12"/>
  <c r="BI2684" i="12" s="1"/>
  <c r="BD1250" i="12"/>
  <c r="BJ1250" i="12" s="1"/>
  <c r="BD1242" i="12"/>
  <c r="BJ1242" i="12" s="1"/>
  <c r="BD897" i="12"/>
  <c r="BJ897" i="12" s="1"/>
  <c r="BE1353" i="12"/>
  <c r="BK1353" i="12" s="1"/>
  <c r="BD2761" i="12"/>
  <c r="BJ2761" i="12" s="1"/>
  <c r="BE1074" i="12"/>
  <c r="BK1074" i="12" s="1"/>
  <c r="BE2770" i="12"/>
  <c r="BK2770" i="12" s="1"/>
  <c r="BD1701" i="12"/>
  <c r="BJ1701" i="12" s="1"/>
  <c r="BE548" i="12"/>
  <c r="BK548" i="12" s="1"/>
  <c r="BE2223" i="12"/>
  <c r="BK2223" i="12" s="1"/>
  <c r="BE1614" i="12"/>
  <c r="BK1614" i="12" s="1"/>
  <c r="BD696" i="12"/>
  <c r="BJ696" i="12" s="1"/>
  <c r="BC1057" i="12"/>
  <c r="BI1057" i="12" s="1"/>
  <c r="BC1288" i="12"/>
  <c r="BI1288" i="12" s="1"/>
  <c r="BE1052" i="12"/>
  <c r="BK1052" i="12" s="1"/>
  <c r="BD669" i="12"/>
  <c r="BJ669" i="12" s="1"/>
  <c r="BD2315" i="12"/>
  <c r="BJ2315" i="12" s="1"/>
  <c r="BE1321" i="12"/>
  <c r="BK1321" i="12" s="1"/>
  <c r="BC1003" i="12"/>
  <c r="BI1003" i="12" s="1"/>
  <c r="BE2276" i="12"/>
  <c r="BK2276" i="12" s="1"/>
  <c r="BD736" i="12"/>
  <c r="BJ736" i="12" s="1"/>
  <c r="BC2017" i="12"/>
  <c r="BI2017" i="12" s="1"/>
  <c r="BC1728" i="12"/>
  <c r="BI1728" i="12" s="1"/>
  <c r="BD269" i="12"/>
  <c r="BJ269" i="12" s="1"/>
  <c r="BD833" i="12"/>
  <c r="BJ833" i="12" s="1"/>
  <c r="BE1045" i="12"/>
  <c r="BK1045" i="12" s="1"/>
  <c r="BC2655" i="12"/>
  <c r="BI2655" i="12" s="1"/>
  <c r="BD1657" i="12"/>
  <c r="BJ1657" i="12" s="1"/>
  <c r="BD2193" i="12"/>
  <c r="BJ2193" i="12" s="1"/>
  <c r="BD2757" i="12"/>
  <c r="BJ2757" i="12" s="1"/>
  <c r="BD1708" i="12"/>
  <c r="BJ1708" i="12" s="1"/>
  <c r="BE54" i="12"/>
  <c r="BK54" i="12" s="1"/>
  <c r="BD1614" i="12"/>
  <c r="BJ1614" i="12" s="1"/>
  <c r="BE920" i="12"/>
  <c r="BK920" i="12" s="1"/>
  <c r="BC2692" i="12"/>
  <c r="BI2692" i="12" s="1"/>
  <c r="BD411" i="12"/>
  <c r="BJ411" i="12" s="1"/>
  <c r="BC1398" i="12"/>
  <c r="BI1398" i="12" s="1"/>
  <c r="BD306" i="12"/>
  <c r="BJ306" i="12" s="1"/>
  <c r="BD1782" i="12"/>
  <c r="BJ1782" i="12" s="1"/>
  <c r="BE2258" i="12"/>
  <c r="BK2258" i="12" s="1"/>
  <c r="BC2072" i="12"/>
  <c r="BI2072" i="12" s="1"/>
  <c r="BE2185" i="12"/>
  <c r="BK2185" i="12" s="1"/>
  <c r="BE1106" i="12"/>
  <c r="BK1106" i="12" s="1"/>
  <c r="BD2769" i="12"/>
  <c r="BJ2769" i="12" s="1"/>
  <c r="BD1590" i="12"/>
  <c r="BJ1590" i="12" s="1"/>
  <c r="BE533" i="12"/>
  <c r="BK533" i="12" s="1"/>
  <c r="BD2781" i="12"/>
  <c r="BJ2781" i="12" s="1"/>
  <c r="BE1247" i="12"/>
  <c r="BK1247" i="12" s="1"/>
  <c r="BE1940" i="12"/>
  <c r="BK1940" i="12" s="1"/>
  <c r="BC385" i="12"/>
  <c r="BI385" i="12" s="1"/>
  <c r="BE2841" i="12"/>
  <c r="BK2841" i="12" s="1"/>
  <c r="BE1545" i="12"/>
  <c r="BK1545" i="12" s="1"/>
  <c r="BE1891" i="12"/>
  <c r="BK1891" i="12" s="1"/>
  <c r="BD2754" i="12"/>
  <c r="BJ2754" i="12" s="1"/>
  <c r="BE1235" i="12"/>
  <c r="BK1235" i="12" s="1"/>
  <c r="BE1283" i="12"/>
  <c r="BK1283" i="12" s="1"/>
  <c r="BC910" i="12"/>
  <c r="BI910" i="12" s="1"/>
  <c r="BE270" i="12"/>
  <c r="BK270" i="12" s="1"/>
  <c r="BC1279" i="12"/>
  <c r="BI1279" i="12" s="1"/>
  <c r="BC1763" i="12"/>
  <c r="BI1763" i="12" s="1"/>
  <c r="BD560" i="12"/>
  <c r="BJ560" i="12" s="1"/>
  <c r="BD1763" i="12"/>
  <c r="BJ1763" i="12" s="1"/>
  <c r="BC1346" i="12"/>
  <c r="BI1346" i="12" s="1"/>
  <c r="BE578" i="12"/>
  <c r="BK578" i="12" s="1"/>
  <c r="BE1530" i="12"/>
  <c r="BK1530" i="12" s="1"/>
  <c r="BD1223" i="12"/>
  <c r="BJ1223" i="12" s="1"/>
  <c r="BE2047" i="12"/>
  <c r="BK2047" i="12" s="1"/>
  <c r="BE434" i="12"/>
  <c r="BK434" i="12" s="1"/>
  <c r="BE1398" i="12"/>
  <c r="BK1398" i="12" s="1"/>
  <c r="BD434" i="12"/>
  <c r="BJ434" i="12" s="1"/>
  <c r="BD2788" i="12"/>
  <c r="BJ2788" i="12" s="1"/>
  <c r="BC999" i="12"/>
  <c r="BI999" i="12" s="1"/>
  <c r="BD923" i="12"/>
  <c r="BJ923" i="12" s="1"/>
  <c r="BD1293" i="12"/>
  <c r="BJ1293" i="12" s="1"/>
  <c r="BD2276" i="12"/>
  <c r="BJ2276" i="12" s="1"/>
  <c r="BD2114" i="12"/>
  <c r="BJ2114" i="12" s="1"/>
  <c r="BD2875" i="12"/>
  <c r="BJ2875" i="12" s="1"/>
  <c r="BC778" i="12"/>
  <c r="BI778" i="12" s="1"/>
  <c r="BD2816" i="12"/>
  <c r="BJ2816" i="12" s="1"/>
  <c r="BD958" i="12"/>
  <c r="BJ958" i="12" s="1"/>
  <c r="BE2158" i="12"/>
  <c r="BK2158" i="12" s="1"/>
  <c r="BD2158" i="12"/>
  <c r="BJ2158" i="12" s="1"/>
  <c r="BD559" i="12"/>
  <c r="BJ559" i="12" s="1"/>
  <c r="BC1230" i="12"/>
  <c r="BI1230" i="12" s="1"/>
  <c r="BD1819" i="12"/>
  <c r="BJ1819" i="12" s="1"/>
  <c r="BE125" i="12"/>
  <c r="BK125" i="12" s="1"/>
  <c r="BC1867" i="12"/>
  <c r="BI1867" i="12" s="1"/>
  <c r="BC2021" i="12"/>
  <c r="BI2021" i="12" s="1"/>
  <c r="BE977" i="12"/>
  <c r="BK977" i="12" s="1"/>
  <c r="BD2198" i="12"/>
  <c r="BJ2198" i="12" s="1"/>
  <c r="BC605" i="12"/>
  <c r="BI605" i="12" s="1"/>
  <c r="BD2089" i="12"/>
  <c r="BJ2089" i="12" s="1"/>
  <c r="BD1368" i="12"/>
  <c r="BJ1368" i="12" s="1"/>
  <c r="BE711" i="12"/>
  <c r="BK711" i="12" s="1"/>
  <c r="BD2363" i="12"/>
  <c r="BJ2363" i="12" s="1"/>
  <c r="BD2936" i="12"/>
  <c r="BJ2936" i="12" s="1"/>
  <c r="BD1289" i="12"/>
  <c r="BJ1289" i="12" s="1"/>
  <c r="BE189" i="12"/>
  <c r="BK189" i="12" s="1"/>
  <c r="BD1654" i="12"/>
  <c r="BJ1654" i="12" s="1"/>
  <c r="BD2140" i="12"/>
  <c r="BJ2140" i="12" s="1"/>
  <c r="BE2048" i="12"/>
  <c r="BK2048" i="12" s="1"/>
  <c r="BD2197" i="12"/>
  <c r="BJ2197" i="12" s="1"/>
  <c r="BC807" i="12"/>
  <c r="BI807" i="12" s="1"/>
  <c r="BE2170" i="12"/>
  <c r="BK2170" i="12" s="1"/>
  <c r="BC1242" i="12"/>
  <c r="BI1242" i="12" s="1"/>
  <c r="BD155" i="12"/>
  <c r="BJ155" i="12" s="1"/>
  <c r="BE681" i="12"/>
  <c r="BK681" i="12" s="1"/>
  <c r="BD518" i="12"/>
  <c r="BJ518" i="12" s="1"/>
  <c r="BE1554" i="12"/>
  <c r="BK1554" i="12" s="1"/>
  <c r="BE744" i="12"/>
  <c r="BK744" i="12" s="1"/>
  <c r="BC2949" i="12"/>
  <c r="BI2949" i="12" s="1"/>
  <c r="BC2936" i="12"/>
  <c r="BI2936" i="12" s="1"/>
  <c r="BE1705" i="12"/>
  <c r="BK1705" i="12" s="1"/>
  <c r="BD2218" i="12"/>
  <c r="BJ2218" i="12" s="1"/>
  <c r="BC1004" i="12"/>
  <c r="BI1004" i="12" s="1"/>
  <c r="BD318" i="12"/>
  <c r="BJ318" i="12" s="1"/>
  <c r="BD534" i="12"/>
  <c r="BJ534" i="12" s="1"/>
  <c r="BE449" i="12"/>
  <c r="BK449" i="12" s="1"/>
  <c r="BE1403" i="12"/>
  <c r="BK1403" i="12" s="1"/>
  <c r="BC1856" i="12"/>
  <c r="BI1856" i="12" s="1"/>
  <c r="BE1609" i="12"/>
  <c r="BK1609" i="12" s="1"/>
  <c r="BD2155" i="12"/>
  <c r="BJ2155" i="12" s="1"/>
  <c r="BC2470" i="12"/>
  <c r="BI2470" i="12" s="1"/>
  <c r="BE552" i="12"/>
  <c r="BK552" i="12" s="1"/>
  <c r="BD1091" i="12"/>
  <c r="BJ1091" i="12" s="1"/>
  <c r="BC1091" i="12"/>
  <c r="BI1091" i="12" s="1"/>
  <c r="BE1308" i="12"/>
  <c r="BK1308" i="12" s="1"/>
  <c r="BD2096" i="12"/>
  <c r="BJ2096" i="12" s="1"/>
  <c r="BC1649" i="12"/>
  <c r="BI1649" i="12" s="1"/>
  <c r="BD1653" i="12"/>
  <c r="BJ1653" i="12" s="1"/>
  <c r="BD903" i="12"/>
  <c r="BJ903" i="12" s="1"/>
  <c r="BD1350" i="12"/>
  <c r="BJ1350" i="12" s="1"/>
  <c r="BC2010" i="12"/>
  <c r="BI2010" i="12" s="1"/>
  <c r="BE1190" i="12"/>
  <c r="BK1190" i="12" s="1"/>
  <c r="BD2799" i="12"/>
  <c r="BJ2799" i="12" s="1"/>
  <c r="BD1891" i="12"/>
  <c r="BJ1891" i="12" s="1"/>
  <c r="BD1231" i="12"/>
  <c r="BJ1231" i="12" s="1"/>
  <c r="BE107" i="12"/>
  <c r="BK107" i="12" s="1"/>
  <c r="BE391" i="12"/>
  <c r="BK391" i="12" s="1"/>
  <c r="BE2773" i="12"/>
  <c r="BK2773" i="12" s="1"/>
  <c r="BC564" i="12"/>
  <c r="BI564" i="12" s="1"/>
  <c r="BD861" i="12"/>
  <c r="BJ861" i="12" s="1"/>
  <c r="BC2820" i="12"/>
  <c r="BI2820" i="12" s="1"/>
  <c r="BE1230" i="12"/>
  <c r="BK1230" i="12" s="1"/>
  <c r="BC1274" i="12"/>
  <c r="BI1274" i="12" s="1"/>
  <c r="BD944" i="12"/>
  <c r="BJ944" i="12" s="1"/>
  <c r="BE1242" i="12"/>
  <c r="BK1242" i="12" s="1"/>
  <c r="BE2739" i="12"/>
  <c r="BK2739" i="12" s="1"/>
  <c r="BE2461" i="12"/>
  <c r="BK2461" i="12" s="1"/>
  <c r="BD778" i="12"/>
  <c r="BJ778" i="12" s="1"/>
  <c r="BE1254" i="12"/>
  <c r="BK1254" i="12" s="1"/>
  <c r="BE2311" i="12"/>
  <c r="BK2311" i="12" s="1"/>
  <c r="BE1970" i="12"/>
  <c r="BK1970" i="12" s="1"/>
  <c r="BE18" i="12"/>
  <c r="BK18" i="12" s="1"/>
  <c r="BD1594" i="12"/>
  <c r="BJ1594" i="12" s="1"/>
  <c r="BE2162" i="12"/>
  <c r="BK2162" i="12" s="1"/>
  <c r="BC2828" i="12"/>
  <c r="BI2828" i="12" s="1"/>
  <c r="BD1102" i="12"/>
  <c r="BJ1102" i="12" s="1"/>
  <c r="BC1891" i="12"/>
  <c r="BI1891" i="12" s="1"/>
  <c r="BC1509" i="12"/>
  <c r="BI1509" i="12" s="1"/>
  <c r="BE2936" i="12"/>
  <c r="BK2936" i="12" s="1"/>
  <c r="BE1159" i="12"/>
  <c r="BK1159" i="12" s="1"/>
  <c r="BD1717" i="12"/>
  <c r="BJ1717" i="12" s="1"/>
  <c r="BC704" i="12"/>
  <c r="BI704" i="12" s="1"/>
  <c r="BD2022" i="12"/>
  <c r="BJ2022" i="12" s="1"/>
  <c r="BE2728" i="12"/>
  <c r="BK2728" i="12" s="1"/>
  <c r="BC1268" i="12"/>
  <c r="BI1268" i="12" s="1"/>
  <c r="BE2465" i="12"/>
  <c r="BK2465" i="12" s="1"/>
  <c r="BC1238" i="12"/>
  <c r="BI1238" i="12" s="1"/>
  <c r="BD2850" i="12"/>
  <c r="BJ2850" i="12" s="1"/>
  <c r="BD1796" i="12"/>
  <c r="BJ1796" i="12" s="1"/>
  <c r="BD728" i="12"/>
  <c r="BJ728" i="12" s="1"/>
  <c r="BE1030" i="12"/>
  <c r="BK1030" i="12" s="1"/>
  <c r="BC1559" i="12"/>
  <c r="BI1559" i="12" s="1"/>
  <c r="BE2190" i="12"/>
  <c r="BK2190" i="12" s="1"/>
  <c r="BC152" i="12"/>
  <c r="BI152" i="12" s="1"/>
  <c r="BE823" i="12"/>
  <c r="BK823" i="12" s="1"/>
  <c r="BC1782" i="12"/>
  <c r="BI1782" i="12" s="1"/>
  <c r="BD2115" i="12"/>
  <c r="BJ2115" i="12" s="1"/>
  <c r="BE483" i="12"/>
  <c r="BK483" i="12" s="1"/>
  <c r="BC1499" i="12"/>
  <c r="BI1499" i="12" s="1"/>
  <c r="BD977" i="12"/>
  <c r="BJ977" i="12" s="1"/>
  <c r="BD1729" i="12"/>
  <c r="BJ1729" i="12" s="1"/>
  <c r="BD704" i="12"/>
  <c r="BJ704" i="12" s="1"/>
  <c r="BD2055" i="12"/>
  <c r="BJ2055" i="12" s="1"/>
  <c r="BE2397" i="12"/>
  <c r="BK2397" i="12" s="1"/>
  <c r="BD3012" i="12"/>
  <c r="BJ3012" i="12" s="1"/>
  <c r="BD2803" i="12"/>
  <c r="BJ2803" i="12" s="1"/>
  <c r="BD552" i="12"/>
  <c r="BJ552" i="12" s="1"/>
  <c r="BC2182" i="12"/>
  <c r="BI2182" i="12" s="1"/>
  <c r="BE2400" i="12"/>
  <c r="BK2400" i="12" s="1"/>
  <c r="BC2129" i="12"/>
  <c r="BI2129" i="12" s="1"/>
  <c r="AK1875" i="12"/>
  <c r="AS1875" i="12" s="1"/>
  <c r="AY1875" i="12" s="1"/>
  <c r="AI1022" i="12"/>
  <c r="AM1022" i="12" s="1"/>
  <c r="AQ1022" i="12" s="1"/>
  <c r="AW1022" i="12" s="1"/>
  <c r="AK2395" i="12"/>
  <c r="AS2395" i="12" s="1"/>
  <c r="AY2395" i="12" s="1"/>
  <c r="AI982" i="12"/>
  <c r="AM982" i="12" s="1"/>
  <c r="AQ982" i="12" s="1"/>
  <c r="AW982" i="12" s="1"/>
  <c r="AI784" i="12"/>
  <c r="AM784" i="12" s="1"/>
  <c r="AQ784" i="12" s="1"/>
  <c r="AW784" i="12" s="1"/>
  <c r="AJ1557" i="12"/>
  <c r="AR1557" i="12" s="1"/>
  <c r="AX1557" i="12" s="1"/>
  <c r="AK1985" i="12"/>
  <c r="AS1985" i="12" s="1"/>
  <c r="AY1985" i="12" s="1"/>
  <c r="AK2454" i="12"/>
  <c r="AS2454" i="12" s="1"/>
  <c r="AY2454" i="12" s="1"/>
  <c r="AJ2281" i="12"/>
  <c r="AR2281" i="12" s="1"/>
  <c r="AX2281" i="12" s="1"/>
  <c r="AI1577" i="12"/>
  <c r="AM1577" i="12" s="1"/>
  <c r="AQ1577" i="12" s="1"/>
  <c r="AW1577" i="12" s="1"/>
  <c r="AJ653" i="12"/>
  <c r="AR653" i="12" s="1"/>
  <c r="AX653" i="12" s="1"/>
  <c r="AI1984" i="12"/>
  <c r="AM1984" i="12" s="1"/>
  <c r="AQ1984" i="12" s="1"/>
  <c r="AW1984" i="12" s="1"/>
  <c r="AJ1762" i="12"/>
  <c r="AR1762" i="12" s="1"/>
  <c r="AX1762" i="12" s="1"/>
  <c r="AJ1377" i="12"/>
  <c r="AR1377" i="12" s="1"/>
  <c r="AX1377" i="12" s="1"/>
  <c r="AK1396" i="12"/>
  <c r="AS1396" i="12" s="1"/>
  <c r="AY1396" i="12" s="1"/>
  <c r="AI902" i="12"/>
  <c r="AM902" i="12" s="1"/>
  <c r="AQ902" i="12" s="1"/>
  <c r="AW902" i="12" s="1"/>
  <c r="AJ2064" i="12"/>
  <c r="AR2064" i="12" s="1"/>
  <c r="AX2064" i="12" s="1"/>
  <c r="AJ3084" i="12"/>
  <c r="AR3084" i="12" s="1"/>
  <c r="AX3084" i="12" s="1"/>
  <c r="AI2064" i="12"/>
  <c r="AM2064" i="12" s="1"/>
  <c r="AQ2064" i="12" s="1"/>
  <c r="AW2064" i="12" s="1"/>
  <c r="AK1658" i="12"/>
  <c r="AS1658" i="12" s="1"/>
  <c r="AY1658" i="12" s="1"/>
  <c r="AJ1458" i="12"/>
  <c r="AR1458" i="12" s="1"/>
  <c r="AX1458" i="12" s="1"/>
  <c r="AK1755" i="12"/>
  <c r="AS1755" i="12" s="1"/>
  <c r="AY1755" i="12" s="1"/>
  <c r="AI2025" i="12"/>
  <c r="AM2025" i="12" s="1"/>
  <c r="AQ2025" i="12" s="1"/>
  <c r="AW2025" i="12" s="1"/>
  <c r="AI1745" i="12"/>
  <c r="AM1745" i="12" s="1"/>
  <c r="AQ1745" i="12" s="1"/>
  <c r="AW1745" i="12" s="1"/>
  <c r="AJ1491" i="12"/>
  <c r="AR1491" i="12" s="1"/>
  <c r="AX1491" i="12" s="1"/>
  <c r="AI1933" i="12"/>
  <c r="AM1933" i="12" s="1"/>
  <c r="AQ1933" i="12" s="1"/>
  <c r="AW1933" i="12" s="1"/>
  <c r="AJ110" i="12"/>
  <c r="AR110" i="12" s="1"/>
  <c r="AX110" i="12" s="1"/>
  <c r="AI1800" i="12"/>
  <c r="AM1800" i="12" s="1"/>
  <c r="AQ1800" i="12" s="1"/>
  <c r="AW1800" i="12" s="1"/>
  <c r="AI3084" i="12"/>
  <c r="AM3084" i="12" s="1"/>
  <c r="AQ3084" i="12" s="1"/>
  <c r="AW3084" i="12" s="1"/>
  <c r="AK2280" i="12"/>
  <c r="AS2280" i="12" s="1"/>
  <c r="AY2280" i="12" s="1"/>
  <c r="AK2272" i="12"/>
  <c r="AS2272" i="12" s="1"/>
  <c r="AY2272" i="12" s="1"/>
  <c r="AJ2663" i="12"/>
  <c r="AR2663" i="12" s="1"/>
  <c r="AX2663" i="12" s="1"/>
  <c r="AK1312" i="12"/>
  <c r="AS1312" i="12" s="1"/>
  <c r="AY1312" i="12" s="1"/>
  <c r="AK1508" i="12"/>
  <c r="AS1508" i="12" s="1"/>
  <c r="AY1508" i="12" s="1"/>
  <c r="AJ1442" i="12"/>
  <c r="AR1442" i="12" s="1"/>
  <c r="AX1442" i="12" s="1"/>
  <c r="AI1762" i="12"/>
  <c r="AM1762" i="12" s="1"/>
  <c r="AQ1762" i="12" s="1"/>
  <c r="AW1762" i="12" s="1"/>
  <c r="AJ2222" i="12"/>
  <c r="AR2222" i="12" s="1"/>
  <c r="AX2222" i="12" s="1"/>
  <c r="AJ1964" i="12"/>
  <c r="AR1964" i="12" s="1"/>
  <c r="AX1964" i="12" s="1"/>
  <c r="AI2266" i="12"/>
  <c r="AM2266" i="12" s="1"/>
  <c r="AQ2266" i="12" s="1"/>
  <c r="AW2266" i="12" s="1"/>
  <c r="AK2281" i="12"/>
  <c r="AS2281" i="12" s="1"/>
  <c r="AY2281" i="12" s="1"/>
  <c r="AI463" i="12"/>
  <c r="AM463" i="12" s="1"/>
  <c r="AQ463" i="12" s="1"/>
  <c r="AW463" i="12" s="1"/>
  <c r="AK1582" i="12"/>
  <c r="AS1582" i="12" s="1"/>
  <c r="AY1582" i="12" s="1"/>
  <c r="AI1557" i="12"/>
  <c r="AM1557" i="12" s="1"/>
  <c r="AQ1557" i="12" s="1"/>
  <c r="AW1557" i="12" s="1"/>
  <c r="AI1608" i="12"/>
  <c r="AM1608" i="12" s="1"/>
  <c r="AQ1608" i="12" s="1"/>
  <c r="AW1608" i="12" s="1"/>
  <c r="AI1432" i="12"/>
  <c r="AM1432" i="12" s="1"/>
  <c r="AQ1432" i="12" s="1"/>
  <c r="AW1432" i="12" s="1"/>
  <c r="AJ177" i="12"/>
  <c r="AR177" i="12" s="1"/>
  <c r="AX177" i="12" s="1"/>
  <c r="AK3112" i="12"/>
  <c r="AS3112" i="12" s="1"/>
  <c r="AY3112" i="12" s="1"/>
  <c r="AI2330" i="12"/>
  <c r="AM2330" i="12" s="1"/>
  <c r="AQ2330" i="12" s="1"/>
  <c r="AW2330" i="12" s="1"/>
  <c r="AJ1868" i="12"/>
  <c r="AR1868" i="12" s="1"/>
  <c r="AX1868" i="12" s="1"/>
  <c r="AJ1022" i="12"/>
  <c r="AR1022" i="12" s="1"/>
  <c r="AX1022" i="12" s="1"/>
  <c r="AI1401" i="12"/>
  <c r="AM1401" i="12" s="1"/>
  <c r="AQ1401" i="12" s="1"/>
  <c r="AW1401" i="12" s="1"/>
  <c r="AK1557" i="12"/>
  <c r="AS1557" i="12" s="1"/>
  <c r="AY1557" i="12" s="1"/>
  <c r="AK62" i="12"/>
  <c r="AS62" i="12" s="1"/>
  <c r="AY62" i="12" s="1"/>
  <c r="AI178" i="12"/>
  <c r="AM178" i="12" s="1"/>
  <c r="AQ178" i="12" s="1"/>
  <c r="AW178" i="12" s="1"/>
  <c r="AK3010" i="12"/>
  <c r="AS3010" i="12" s="1"/>
  <c r="AY3010" i="12" s="1"/>
  <c r="AJ1914" i="12"/>
  <c r="AR1914" i="12" s="1"/>
  <c r="AX1914" i="12" s="1"/>
  <c r="AK1827" i="12"/>
  <c r="AS1827" i="12" s="1"/>
  <c r="AY1827" i="12" s="1"/>
  <c r="AI2345" i="12"/>
  <c r="AM2345" i="12" s="1"/>
  <c r="AQ2345" i="12" s="1"/>
  <c r="AW2345" i="12" s="1"/>
  <c r="AI1687" i="12"/>
  <c r="AM1687" i="12" s="1"/>
  <c r="AQ1687" i="12" s="1"/>
  <c r="AW1687" i="12" s="1"/>
  <c r="AK853" i="12"/>
  <c r="AS853" i="12" s="1"/>
  <c r="AY853" i="12" s="1"/>
  <c r="AI1985" i="12"/>
  <c r="AM1985" i="12" s="1"/>
  <c r="AQ1985" i="12" s="1"/>
  <c r="AW1985" i="12" s="1"/>
  <c r="AJ792" i="12"/>
  <c r="AR792" i="12" s="1"/>
  <c r="AX792" i="12" s="1"/>
  <c r="AK2221" i="12"/>
  <c r="AS2221" i="12" s="1"/>
  <c r="AY2221" i="12" s="1"/>
  <c r="AI3095" i="12"/>
  <c r="AM3095" i="12" s="1"/>
  <c r="AQ3095" i="12" s="1"/>
  <c r="AW3095" i="12" s="1"/>
  <c r="AI2752" i="12"/>
  <c r="AM2752" i="12" s="1"/>
  <c r="AQ2752" i="12" s="1"/>
  <c r="AW2752" i="12" s="1"/>
  <c r="AI1598" i="12"/>
  <c r="AM1598" i="12" s="1"/>
  <c r="AQ1598" i="12" s="1"/>
  <c r="AW1598" i="12" s="1"/>
  <c r="AJ2266" i="12"/>
  <c r="AR2266" i="12" s="1"/>
  <c r="AX2266" i="12" s="1"/>
  <c r="AK1677" i="12"/>
  <c r="AS1677" i="12" s="1"/>
  <c r="AY1677" i="12" s="1"/>
  <c r="AK845" i="12"/>
  <c r="AS845" i="12" s="1"/>
  <c r="AY845" i="12" s="1"/>
  <c r="AK1073" i="12"/>
  <c r="AS1073" i="12" s="1"/>
  <c r="AY1073" i="12" s="1"/>
  <c r="AK1442" i="12"/>
  <c r="AS1442" i="12" s="1"/>
  <c r="AY1442" i="12" s="1"/>
  <c r="AI159" i="12"/>
  <c r="AM159" i="12" s="1"/>
  <c r="AQ159" i="12" s="1"/>
  <c r="AW159" i="12" s="1"/>
  <c r="AI1746" i="12"/>
  <c r="AM1746" i="12" s="1"/>
  <c r="AQ1746" i="12" s="1"/>
  <c r="AW1746" i="12" s="1"/>
  <c r="AK2673" i="12"/>
  <c r="AS2673" i="12" s="1"/>
  <c r="AY2673" i="12" s="1"/>
  <c r="AK177" i="12"/>
  <c r="AS177" i="12" s="1"/>
  <c r="AY177" i="12" s="1"/>
  <c r="AI1949" i="12"/>
  <c r="AM1949" i="12" s="1"/>
  <c r="AQ1949" i="12" s="1"/>
  <c r="AW1949" i="12" s="1"/>
  <c r="AI3114" i="12"/>
  <c r="AM3114" i="12" s="1"/>
  <c r="AQ3114" i="12" s="1"/>
  <c r="AW3114" i="12" s="1"/>
  <c r="AK2013" i="12"/>
  <c r="AS2013" i="12" s="1"/>
  <c r="AY2013" i="12" s="1"/>
  <c r="AJ1677" i="12"/>
  <c r="AR1677" i="12" s="1"/>
  <c r="AX1677" i="12" s="1"/>
  <c r="AJ150" i="12"/>
  <c r="AR150" i="12" s="1"/>
  <c r="AX150" i="12" s="1"/>
  <c r="AJ1751" i="12"/>
  <c r="AR1751" i="12" s="1"/>
  <c r="AX1751" i="12" s="1"/>
  <c r="AI2008" i="12"/>
  <c r="AM2008" i="12" s="1"/>
  <c r="AQ2008" i="12" s="1"/>
  <c r="AW2008" i="12" s="1"/>
  <c r="AJ2213" i="12"/>
  <c r="AR2213" i="12" s="1"/>
  <c r="AX2213" i="12" s="1"/>
  <c r="AK2325" i="12"/>
  <c r="AS2325" i="12" s="1"/>
  <c r="AY2325" i="12" s="1"/>
  <c r="AK2076" i="12"/>
  <c r="AS2076" i="12" s="1"/>
  <c r="AY2076" i="12" s="1"/>
  <c r="AJ2372" i="12"/>
  <c r="AR2372" i="12" s="1"/>
  <c r="AX2372" i="12" s="1"/>
  <c r="AI1969" i="12"/>
  <c r="AM1969" i="12" s="1"/>
  <c r="AQ1969" i="12" s="1"/>
  <c r="AW1969" i="12" s="1"/>
  <c r="AJ2952" i="12"/>
  <c r="AR2952" i="12" s="1"/>
  <c r="AX2952" i="12" s="1"/>
  <c r="AJ2641" i="12"/>
  <c r="AR2641" i="12" s="1"/>
  <c r="AX2641" i="12" s="1"/>
  <c r="AK1401" i="12"/>
  <c r="AS1401" i="12" s="1"/>
  <c r="AY1401" i="12" s="1"/>
  <c r="AK63" i="12"/>
  <c r="AS63" i="12" s="1"/>
  <c r="AY63" i="12" s="1"/>
  <c r="AK1771" i="12"/>
  <c r="AS1771" i="12" s="1"/>
  <c r="AY1771" i="12" s="1"/>
  <c r="AK1598" i="12"/>
  <c r="AS1598" i="12" s="1"/>
  <c r="AY1598" i="12" s="1"/>
  <c r="AJ116" i="12"/>
  <c r="AR116" i="12" s="1"/>
  <c r="AX116" i="12" s="1"/>
  <c r="AI3072" i="12"/>
  <c r="AM3072" i="12" s="1"/>
  <c r="AQ3072" i="12" s="1"/>
  <c r="AW3072" i="12" s="1"/>
  <c r="AJ1391" i="12"/>
  <c r="AR1391" i="12" s="1"/>
  <c r="AX1391" i="12" s="1"/>
  <c r="AK2352" i="12"/>
  <c r="AS2352" i="12" s="1"/>
  <c r="AY2352" i="12" s="1"/>
  <c r="AK1854" i="12"/>
  <c r="AS1854" i="12" s="1"/>
  <c r="AY1854" i="12" s="1"/>
  <c r="AI3010" i="12"/>
  <c r="AM3010" i="12" s="1"/>
  <c r="AQ3010" i="12" s="1"/>
  <c r="AW3010" i="12" s="1"/>
  <c r="AI1755" i="12"/>
  <c r="AM1755" i="12" s="1"/>
  <c r="AQ1755" i="12" s="1"/>
  <c r="AW1755" i="12" s="1"/>
  <c r="AI1992" i="12"/>
  <c r="AM1992" i="12" s="1"/>
  <c r="AQ1992" i="12" s="1"/>
  <c r="AW1992" i="12" s="1"/>
  <c r="AI1681" i="12"/>
  <c r="AM1681" i="12" s="1"/>
  <c r="AQ1681" i="12" s="1"/>
  <c r="AW1681" i="12" s="1"/>
  <c r="AK1750" i="12"/>
  <c r="AS1750" i="12" s="1"/>
  <c r="AY1750" i="12" s="1"/>
  <c r="AK49" i="12"/>
  <c r="AS49" i="12" s="1"/>
  <c r="AY49" i="12" s="1"/>
  <c r="AK1933" i="12"/>
  <c r="AS1933" i="12" s="1"/>
  <c r="AY1933" i="12" s="1"/>
  <c r="AK2947" i="12"/>
  <c r="AS2947" i="12" s="1"/>
  <c r="AY2947" i="12" s="1"/>
  <c r="AJ1933" i="12"/>
  <c r="AR1933" i="12" s="1"/>
  <c r="AX1933" i="12" s="1"/>
  <c r="AK749" i="12"/>
  <c r="AS749" i="12" s="1"/>
  <c r="AY749" i="12" s="1"/>
  <c r="AK2957" i="12"/>
  <c r="AS2957" i="12" s="1"/>
  <c r="AY2957" i="12" s="1"/>
  <c r="AI1750" i="12"/>
  <c r="AM1750" i="12" s="1"/>
  <c r="AQ1750" i="12" s="1"/>
  <c r="AW1750" i="12" s="1"/>
  <c r="AI1770" i="12"/>
  <c r="AM1770" i="12" s="1"/>
  <c r="AQ1770" i="12" s="1"/>
  <c r="AW1770" i="12" s="1"/>
  <c r="AI2076" i="12"/>
  <c r="AM2076" i="12" s="1"/>
  <c r="AQ2076" i="12" s="1"/>
  <c r="AW2076" i="12" s="1"/>
  <c r="AK151" i="12"/>
  <c r="AS151" i="12" s="1"/>
  <c r="AY151" i="12" s="1"/>
  <c r="AJ1948" i="12"/>
  <c r="AR1948" i="12" s="1"/>
  <c r="AX1948" i="12" s="1"/>
  <c r="AI2213" i="12"/>
  <c r="AM2213" i="12" s="1"/>
  <c r="AQ2213" i="12" s="1"/>
  <c r="AW2213" i="12" s="1"/>
  <c r="AJ513" i="12"/>
  <c r="AR513" i="12" s="1"/>
  <c r="AX513" i="12" s="1"/>
  <c r="AJ1194" i="12"/>
  <c r="AR1194" i="12" s="1"/>
  <c r="AX1194" i="12" s="1"/>
  <c r="AJ1453" i="12"/>
  <c r="AR1453" i="12" s="1"/>
  <c r="AX1453" i="12" s="1"/>
  <c r="AI2150" i="12"/>
  <c r="AM2150" i="12" s="1"/>
  <c r="AQ2150" i="12" s="1"/>
  <c r="AW2150" i="12" s="1"/>
  <c r="AI749" i="12"/>
  <c r="AM749" i="12" s="1"/>
  <c r="AQ749" i="12" s="1"/>
  <c r="AW749" i="12" s="1"/>
  <c r="AI2013" i="12"/>
  <c r="AM2013" i="12" s="1"/>
  <c r="AQ2013" i="12" s="1"/>
  <c r="AW2013" i="12" s="1"/>
  <c r="AI1073" i="12"/>
  <c r="AM1073" i="12" s="1"/>
  <c r="AQ1073" i="12" s="1"/>
  <c r="AW1073" i="12" s="1"/>
  <c r="AK2008" i="12"/>
  <c r="AS2008" i="12" s="1"/>
  <c r="AY2008" i="12" s="1"/>
  <c r="AI853" i="12"/>
  <c r="AM853" i="12" s="1"/>
  <c r="AQ853" i="12" s="1"/>
  <c r="AW853" i="12" s="1"/>
  <c r="AJ2076" i="12"/>
  <c r="AR2076" i="12" s="1"/>
  <c r="AX2076" i="12" s="1"/>
  <c r="AJ3089" i="12"/>
  <c r="AR3089" i="12" s="1"/>
  <c r="AX3089" i="12" s="1"/>
  <c r="AI1905" i="12"/>
  <c r="AM1905" i="12" s="1"/>
  <c r="AQ1905" i="12" s="1"/>
  <c r="AW1905" i="12" s="1"/>
  <c r="AI1453" i="12"/>
  <c r="AM1453" i="12" s="1"/>
  <c r="AQ1453" i="12" s="1"/>
  <c r="AW1453" i="12" s="1"/>
  <c r="AK1657" i="12"/>
  <c r="AS1657" i="12" s="1"/>
  <c r="AY1657" i="12" s="1"/>
  <c r="AJ62" i="12"/>
  <c r="AR62" i="12" s="1"/>
  <c r="AX62" i="12" s="1"/>
  <c r="AI1771" i="12"/>
  <c r="AM1771" i="12" s="1"/>
  <c r="AQ1771" i="12" s="1"/>
  <c r="AW1771" i="12" s="1"/>
  <c r="AI3090" i="12"/>
  <c r="AM3090" i="12" s="1"/>
  <c r="AQ3090" i="12" s="1"/>
  <c r="AW3090" i="12" s="1"/>
  <c r="AI2433" i="12"/>
  <c r="AM2433" i="12" s="1"/>
  <c r="AQ2433" i="12" s="1"/>
  <c r="AW2433" i="12" s="1"/>
  <c r="AI1776" i="12"/>
  <c r="AM1776" i="12" s="1"/>
  <c r="AQ1776" i="12" s="1"/>
  <c r="AW1776" i="12" s="1"/>
  <c r="AI150" i="12"/>
  <c r="AM150" i="12" s="1"/>
  <c r="AQ150" i="12" s="1"/>
  <c r="AW150" i="12" s="1"/>
  <c r="AJ1441" i="12"/>
  <c r="AR1441" i="12" s="1"/>
  <c r="AX1441" i="12" s="1"/>
  <c r="AJ1658" i="12"/>
  <c r="AR1658" i="12" s="1"/>
  <c r="AX1658" i="12" s="1"/>
  <c r="AJ1876" i="12"/>
  <c r="AR1876" i="12" s="1"/>
  <c r="AX1876" i="12" s="1"/>
  <c r="AK1022" i="12"/>
  <c r="AS1022" i="12" s="1"/>
  <c r="AY1022" i="12" s="1"/>
  <c r="AI2708" i="12"/>
  <c r="AM2708" i="12" s="1"/>
  <c r="AQ2708" i="12" s="1"/>
  <c r="AW2708" i="12" s="1"/>
  <c r="AI1203" i="12"/>
  <c r="AM1203" i="12" s="1"/>
  <c r="AQ1203" i="12" s="1"/>
  <c r="AW1203" i="12" s="1"/>
  <c r="AI2412" i="12"/>
  <c r="AM2412" i="12" s="1"/>
  <c r="AQ2412" i="12" s="1"/>
  <c r="AW2412" i="12" s="1"/>
  <c r="AJ2118" i="12"/>
  <c r="AR2118" i="12" s="1"/>
  <c r="AX2118" i="12" s="1"/>
  <c r="AK2150" i="12"/>
  <c r="AS2150" i="12" s="1"/>
  <c r="AY2150" i="12" s="1"/>
  <c r="AJ1507" i="12"/>
  <c r="AR1507" i="12" s="1"/>
  <c r="AX1507" i="12" s="1"/>
  <c r="AJ3071" i="12"/>
  <c r="AR3071" i="12" s="1"/>
  <c r="AX3071" i="12" s="1"/>
  <c r="AK1762" i="12"/>
  <c r="AS1762" i="12" s="1"/>
  <c r="AY1762" i="12" s="1"/>
  <c r="AJ2995" i="12"/>
  <c r="AR2995" i="12" s="1"/>
  <c r="AX2995" i="12" s="1"/>
  <c r="AJ2280" i="12"/>
  <c r="AR2280" i="12" s="1"/>
  <c r="AX2280" i="12" s="1"/>
  <c r="AI1582" i="12"/>
  <c r="AM1582" i="12" s="1"/>
  <c r="AQ1582" i="12" s="1"/>
  <c r="AW1582" i="12" s="1"/>
  <c r="AK1640" i="12"/>
  <c r="AS1640" i="12" s="1"/>
  <c r="AY1640" i="12" s="1"/>
  <c r="AI1756" i="12"/>
  <c r="AM1756" i="12" s="1"/>
  <c r="AQ1756" i="12" s="1"/>
  <c r="AW1756" i="12" s="1"/>
  <c r="AK1695" i="12"/>
  <c r="AS1695" i="12" s="1"/>
  <c r="AY1695" i="12" s="1"/>
  <c r="AI2395" i="12"/>
  <c r="AM2395" i="12" s="1"/>
  <c r="AQ2395" i="12" s="1"/>
  <c r="AW2395" i="12" s="1"/>
  <c r="AI49" i="12"/>
  <c r="AM49" i="12" s="1"/>
  <c r="AQ49" i="12" s="1"/>
  <c r="AW49" i="12" s="1"/>
  <c r="AK200" i="12"/>
  <c r="AS200" i="12" s="1"/>
  <c r="AY200" i="12" s="1"/>
  <c r="AI2454" i="12"/>
  <c r="AM2454" i="12" s="1"/>
  <c r="AQ2454" i="12" s="1"/>
  <c r="AW2454" i="12" s="1"/>
  <c r="AJ1686" i="12"/>
  <c r="AR1686" i="12" s="1"/>
  <c r="AX1686" i="12" s="1"/>
  <c r="AK2695" i="12"/>
  <c r="AS2695" i="12" s="1"/>
  <c r="AY2695" i="12" s="1"/>
  <c r="AI1312" i="12"/>
  <c r="AM1312" i="12" s="1"/>
  <c r="AQ1312" i="12" s="1"/>
  <c r="AW1312" i="12" s="1"/>
  <c r="AK1965" i="12"/>
  <c r="AS1965" i="12" s="1"/>
  <c r="AY1965" i="12" s="1"/>
  <c r="AK1682" i="12"/>
  <c r="AS1682" i="12" s="1"/>
  <c r="AY1682" i="12" s="1"/>
  <c r="AJ1193" i="12"/>
  <c r="AR1193" i="12" s="1"/>
  <c r="AX1193" i="12" s="1"/>
  <c r="AJ2662" i="12"/>
  <c r="AR2662" i="12" s="1"/>
  <c r="AX2662" i="12" s="1"/>
  <c r="AJ265" i="12"/>
  <c r="AR265" i="12" s="1"/>
  <c r="AX265" i="12" s="1"/>
  <c r="AJ199" i="12"/>
  <c r="AR199" i="12" s="1"/>
  <c r="AX199" i="12" s="1"/>
  <c r="AJ2708" i="12"/>
  <c r="AR2708" i="12" s="1"/>
  <c r="AX2708" i="12" s="1"/>
  <c r="AJ3095" i="12"/>
  <c r="AR3095" i="12" s="1"/>
  <c r="AX3095" i="12" s="1"/>
  <c r="AK2036" i="12"/>
  <c r="AS2036" i="12" s="1"/>
  <c r="AY2036" i="12" s="1"/>
  <c r="AJ2395" i="12"/>
  <c r="AR2395" i="12" s="1"/>
  <c r="AX2395" i="12" s="1"/>
  <c r="AK1472" i="12"/>
  <c r="AS1472" i="12" s="1"/>
  <c r="AY1472" i="12" s="1"/>
  <c r="AK859" i="12"/>
  <c r="AS859" i="12" s="1"/>
  <c r="AY859" i="12" s="1"/>
  <c r="AJ2351" i="12"/>
  <c r="AR2351" i="12" s="1"/>
  <c r="AX2351" i="12" s="1"/>
  <c r="AJ192" i="12"/>
  <c r="AR192" i="12" s="1"/>
  <c r="AX192" i="12" s="1"/>
  <c r="AI111" i="12"/>
  <c r="AM111" i="12" s="1"/>
  <c r="AQ111" i="12" s="1"/>
  <c r="AW111" i="12" s="1"/>
  <c r="AI806" i="12"/>
  <c r="AM806" i="12" s="1"/>
  <c r="AQ806" i="12" s="1"/>
  <c r="AW806" i="12" s="1"/>
  <c r="AJ3072" i="12"/>
  <c r="AR3072" i="12" s="1"/>
  <c r="AX3072" i="12" s="1"/>
  <c r="AK1553" i="12"/>
  <c r="AS1553" i="12" s="1"/>
  <c r="AY1553" i="12" s="1"/>
  <c r="AJ3000" i="12"/>
  <c r="AR3000" i="12" s="1"/>
  <c r="AX3000" i="12" s="1"/>
  <c r="AJ2008" i="12"/>
  <c r="AR2008" i="12" s="1"/>
  <c r="AX2008" i="12" s="1"/>
  <c r="AJ523" i="12"/>
  <c r="AR523" i="12" s="1"/>
  <c r="AX523" i="12" s="1"/>
  <c r="AI105" i="12"/>
  <c r="AM105" i="12" s="1"/>
  <c r="AQ105" i="12" s="1"/>
  <c r="AW105" i="12" s="1"/>
  <c r="AJ1785" i="12"/>
  <c r="AR1785" i="12" s="1"/>
  <c r="AX1785" i="12" s="1"/>
  <c r="AK1540" i="12"/>
  <c r="AS1540" i="12" s="1"/>
  <c r="AY1540" i="12" s="1"/>
  <c r="AJ1696" i="12"/>
  <c r="AR1696" i="12" s="1"/>
  <c r="AX1696" i="12" s="1"/>
  <c r="AJ943" i="12"/>
  <c r="AR943" i="12" s="1"/>
  <c r="AX943" i="12" s="1"/>
  <c r="AI1938" i="12"/>
  <c r="AM1938" i="12" s="1"/>
  <c r="AQ1938" i="12" s="1"/>
  <c r="AW1938" i="12" s="1"/>
  <c r="AK1775" i="12"/>
  <c r="AS1775" i="12" s="1"/>
  <c r="AY1775" i="12" s="1"/>
  <c r="AJ2926" i="12"/>
  <c r="AR2926" i="12" s="1"/>
  <c r="AX2926" i="12" s="1"/>
  <c r="AJ1755" i="12"/>
  <c r="AR1755" i="12" s="1"/>
  <c r="AX1755" i="12" s="1"/>
  <c r="AK3057" i="12"/>
  <c r="AS3057" i="12" s="1"/>
  <c r="AY3057" i="12" s="1"/>
  <c r="AJ1623" i="12"/>
  <c r="AR1623" i="12" s="1"/>
  <c r="AX1623" i="12" s="1"/>
  <c r="AK1431" i="12"/>
  <c r="AS1431" i="12" s="1"/>
  <c r="AY1431" i="12" s="1"/>
  <c r="AJ2696" i="12"/>
  <c r="AR2696" i="12" s="1"/>
  <c r="AX2696" i="12" s="1"/>
  <c r="AK1491" i="12"/>
  <c r="AS1491" i="12" s="1"/>
  <c r="AY1491" i="12" s="1"/>
  <c r="AK2641" i="12"/>
  <c r="AS2641" i="12" s="1"/>
  <c r="AY2641" i="12" s="1"/>
  <c r="AJ1552" i="12"/>
  <c r="AR1552" i="12" s="1"/>
  <c r="AX1552" i="12" s="1"/>
  <c r="AI2261" i="12"/>
  <c r="AM2261" i="12" s="1"/>
  <c r="AQ2261" i="12" s="1"/>
  <c r="AW2261" i="12" s="1"/>
  <c r="AJ1540" i="12"/>
  <c r="AR1540" i="12" s="1"/>
  <c r="AX1540" i="12" s="1"/>
  <c r="AJ2294" i="12"/>
  <c r="AR2294" i="12" s="1"/>
  <c r="AX2294" i="12" s="1"/>
  <c r="AI2995" i="12"/>
  <c r="AM2995" i="12" s="1"/>
  <c r="AQ2995" i="12" s="1"/>
  <c r="AW2995" i="12" s="1"/>
  <c r="AK1938" i="12"/>
  <c r="AS1938" i="12" s="1"/>
  <c r="AY1938" i="12" s="1"/>
  <c r="AI1111" i="12"/>
  <c r="AM1111" i="12" s="1"/>
  <c r="AQ1111" i="12" s="1"/>
  <c r="AW1111" i="12" s="1"/>
  <c r="AK2266" i="12"/>
  <c r="AS2266" i="12" s="1"/>
  <c r="AY2266" i="12" s="1"/>
  <c r="AJ505" i="12"/>
  <c r="AR505" i="12" s="1"/>
  <c r="AX505" i="12" s="1"/>
  <c r="AK2432" i="12"/>
  <c r="AS2432" i="12" s="1"/>
  <c r="AY2432" i="12" s="1"/>
  <c r="AI1552" i="12"/>
  <c r="AM1552" i="12" s="1"/>
  <c r="AQ1552" i="12" s="1"/>
  <c r="AW1552" i="12" s="1"/>
  <c r="AI1431" i="12"/>
  <c r="AM1431" i="12" s="1"/>
  <c r="AQ1431" i="12" s="1"/>
  <c r="AW1431" i="12" s="1"/>
  <c r="AK1490" i="12"/>
  <c r="AS1490" i="12" s="1"/>
  <c r="AY1490" i="12" s="1"/>
  <c r="AK3072" i="12"/>
  <c r="AS3072" i="12" s="1"/>
  <c r="AY3072" i="12" s="1"/>
  <c r="AI2301" i="12"/>
  <c r="AM2301" i="12" s="1"/>
  <c r="AQ2301" i="12" s="1"/>
  <c r="AW2301" i="12" s="1"/>
  <c r="AK1193" i="12"/>
  <c r="AS1193" i="12" s="1"/>
  <c r="AY1193" i="12" s="1"/>
  <c r="AI1194" i="12"/>
  <c r="AM1194" i="12" s="1"/>
  <c r="AQ1194" i="12" s="1"/>
  <c r="AW1194" i="12" s="1"/>
  <c r="AI2926" i="12"/>
  <c r="AM2926" i="12" s="1"/>
  <c r="AQ2926" i="12" s="1"/>
  <c r="AW2926" i="12" s="1"/>
  <c r="AI1553" i="12"/>
  <c r="AM1553" i="12" s="1"/>
  <c r="AQ1553" i="12" s="1"/>
  <c r="AW1553" i="12" s="1"/>
  <c r="AJ1954" i="12"/>
  <c r="AR1954" i="12" s="1"/>
  <c r="AX1954" i="12" s="1"/>
  <c r="AK623" i="12"/>
  <c r="AS623" i="12" s="1"/>
  <c r="AY623" i="12" s="1"/>
  <c r="AK2261" i="12"/>
  <c r="AS2261" i="12" s="1"/>
  <c r="AY2261" i="12" s="1"/>
  <c r="AJ49" i="12"/>
  <c r="AR49" i="12" s="1"/>
  <c r="AX49" i="12" s="1"/>
  <c r="AK2025" i="12"/>
  <c r="AS2025" i="12" s="1"/>
  <c r="AY2025" i="12" s="1"/>
  <c r="AK2663" i="12"/>
  <c r="AS2663" i="12" s="1"/>
  <c r="AY2663" i="12" s="1"/>
  <c r="AK2329" i="12"/>
  <c r="AS2329" i="12" s="1"/>
  <c r="AY2329" i="12" s="1"/>
  <c r="AI124" i="12"/>
  <c r="AM124" i="12" s="1"/>
  <c r="AQ124" i="12" s="1"/>
  <c r="AW124" i="12" s="1"/>
  <c r="AI310" i="12"/>
  <c r="AM310" i="12" s="1"/>
  <c r="AQ310" i="12" s="1"/>
  <c r="AW310" i="12" s="1"/>
  <c r="AJ2352" i="12"/>
  <c r="AR2352" i="12" s="1"/>
  <c r="AX2352" i="12" s="1"/>
  <c r="AJ3010" i="12"/>
  <c r="AR3010" i="12" s="1"/>
  <c r="AX3010" i="12" s="1"/>
  <c r="AK1948" i="12"/>
  <c r="AS1948" i="12" s="1"/>
  <c r="AY1948" i="12" s="1"/>
  <c r="AJ1827" i="12"/>
  <c r="AR1827" i="12" s="1"/>
  <c r="AX1827" i="12" s="1"/>
  <c r="AI1645" i="12"/>
  <c r="AM1645" i="12" s="1"/>
  <c r="AQ1645" i="12" s="1"/>
  <c r="AW1645" i="12" s="1"/>
  <c r="AK878" i="12"/>
  <c r="AS878" i="12" s="1"/>
  <c r="AY878" i="12" s="1"/>
  <c r="AK2213" i="12"/>
  <c r="AS2213" i="12" s="1"/>
  <c r="AY2213" i="12" s="1"/>
  <c r="AJ1431" i="12"/>
  <c r="AR1431" i="12" s="1"/>
  <c r="AX1431" i="12" s="1"/>
  <c r="AJ654" i="12"/>
  <c r="AR654" i="12" s="1"/>
  <c r="AX654" i="12" s="1"/>
  <c r="AJ1780" i="12"/>
  <c r="AR1780" i="12" s="1"/>
  <c r="AX1780" i="12" s="1"/>
  <c r="AI767" i="12"/>
  <c r="AM767" i="12" s="1"/>
  <c r="AQ767" i="12" s="1"/>
  <c r="AW767" i="12" s="1"/>
  <c r="AJ1890" i="12"/>
  <c r="AR1890" i="12" s="1"/>
  <c r="AX1890" i="12" s="1"/>
  <c r="AJ1984" i="12"/>
  <c r="AR1984" i="12" s="1"/>
  <c r="AX1984" i="12" s="1"/>
  <c r="AI1939" i="12"/>
  <c r="AM1939" i="12" s="1"/>
  <c r="AQ1939" i="12" s="1"/>
  <c r="AW1939" i="12" s="1"/>
  <c r="AK1391" i="12"/>
  <c r="AS1391" i="12" s="1"/>
  <c r="AY1391" i="12" s="1"/>
  <c r="AJ1756" i="12"/>
  <c r="AR1756" i="12" s="1"/>
  <c r="AX1756" i="12" s="1"/>
  <c r="AJ2329" i="12"/>
  <c r="AR2329" i="12" s="1"/>
  <c r="AX2329" i="12" s="1"/>
  <c r="AJ1110" i="12"/>
  <c r="AR1110" i="12" s="1"/>
  <c r="AX1110" i="12" s="1"/>
  <c r="AK1756" i="12"/>
  <c r="AS1756" i="12" s="1"/>
  <c r="AY1756" i="12" s="1"/>
  <c r="AJ1073" i="12"/>
  <c r="AR1073" i="12" s="1"/>
  <c r="AX1073" i="12" s="1"/>
  <c r="AJ2695" i="12"/>
  <c r="AR2695" i="12" s="1"/>
  <c r="AX2695" i="12" s="1"/>
  <c r="AJ2346" i="12"/>
  <c r="AR2346" i="12" s="1"/>
  <c r="AX2346" i="12" s="1"/>
  <c r="AJ902" i="12"/>
  <c r="AR902" i="12" s="1"/>
  <c r="AX902" i="12" s="1"/>
  <c r="AI410" i="12"/>
  <c r="AM410" i="12" s="1"/>
  <c r="AQ410" i="12" s="1"/>
  <c r="AW410" i="12" s="1"/>
  <c r="AI3085" i="12"/>
  <c r="AM3085" i="12" s="1"/>
  <c r="AQ3085" i="12" s="1"/>
  <c r="AW3085" i="12" s="1"/>
  <c r="AI1828" i="12"/>
  <c r="AM1828" i="12" s="1"/>
  <c r="AQ1828" i="12" s="1"/>
  <c r="AW1828" i="12" s="1"/>
  <c r="AK1914" i="12"/>
  <c r="AS1914" i="12" s="1"/>
  <c r="AY1914" i="12" s="1"/>
  <c r="AI1914" i="12"/>
  <c r="AM1914" i="12" s="1"/>
  <c r="AQ1914" i="12" s="1"/>
  <c r="AW1914" i="12" s="1"/>
  <c r="AI1442" i="12"/>
  <c r="AM1442" i="12" s="1"/>
  <c r="AQ1442" i="12" s="1"/>
  <c r="AW1442" i="12" s="1"/>
  <c r="AI1384" i="12"/>
  <c r="AM1384" i="12" s="1"/>
  <c r="AQ1384" i="12" s="1"/>
  <c r="AW1384" i="12" s="1"/>
  <c r="AI1110" i="12"/>
  <c r="AM1110" i="12" s="1"/>
  <c r="AQ1110" i="12" s="1"/>
  <c r="AW1110" i="12" s="1"/>
  <c r="AK2995" i="12"/>
  <c r="AS2995" i="12" s="1"/>
  <c r="AY2995" i="12" s="1"/>
  <c r="AK1608" i="12"/>
  <c r="AS1608" i="12" s="1"/>
  <c r="AY1608" i="12" s="1"/>
  <c r="AK265" i="12"/>
  <c r="AS265" i="12" s="1"/>
  <c r="AY265" i="12" s="1"/>
  <c r="AI1868" i="12"/>
  <c r="AM1868" i="12" s="1"/>
  <c r="AQ1868" i="12" s="1"/>
  <c r="AW1868" i="12" s="1"/>
  <c r="AI2952" i="12"/>
  <c r="AM2952" i="12" s="1"/>
  <c r="AQ2952" i="12" s="1"/>
  <c r="AW2952" i="12" s="1"/>
  <c r="AI563" i="12"/>
  <c r="AM563" i="12" s="1"/>
  <c r="AQ563" i="12" s="1"/>
  <c r="AW563" i="12" s="1"/>
  <c r="AK379" i="12"/>
  <c r="AS379" i="12" s="1"/>
  <c r="AY379" i="12" s="1"/>
  <c r="AK709" i="12"/>
  <c r="AS709" i="12" s="1"/>
  <c r="AY709" i="12" s="1"/>
  <c r="AI441" i="12"/>
  <c r="AM441" i="12" s="1"/>
  <c r="AQ441" i="12" s="1"/>
  <c r="AW441" i="12" s="1"/>
  <c r="AK523" i="12"/>
  <c r="AS523" i="12" s="1"/>
  <c r="AY523" i="12" s="1"/>
  <c r="AK654" i="12"/>
  <c r="AS654" i="12" s="1"/>
  <c r="AY654" i="12" s="1"/>
  <c r="AK3024" i="12"/>
  <c r="AS3024" i="12" s="1"/>
  <c r="AY3024" i="12" s="1"/>
  <c r="AI2257" i="12"/>
  <c r="AM2257" i="12" s="1"/>
  <c r="AQ2257" i="12" s="1"/>
  <c r="AW2257" i="12" s="1"/>
  <c r="AI879" i="12"/>
  <c r="AM879" i="12" s="1"/>
  <c r="AQ879" i="12" s="1"/>
  <c r="AW879" i="12" s="1"/>
  <c r="AI2346" i="12"/>
  <c r="AM2346" i="12" s="1"/>
  <c r="AQ2346" i="12" s="1"/>
  <c r="AW2346" i="12" s="1"/>
  <c r="AI1686" i="12"/>
  <c r="AM1686" i="12" s="1"/>
  <c r="AQ1686" i="12" s="1"/>
  <c r="AW1686" i="12" s="1"/>
  <c r="AI2356" i="12"/>
  <c r="AM2356" i="12" s="1"/>
  <c r="AQ2356" i="12" s="1"/>
  <c r="AW2356" i="12" s="1"/>
  <c r="AI2294" i="12"/>
  <c r="AM2294" i="12" s="1"/>
  <c r="AQ2294" i="12" s="1"/>
  <c r="AW2294" i="12" s="1"/>
  <c r="AK1925" i="12"/>
  <c r="AS1925" i="12" s="1"/>
  <c r="AY1925" i="12" s="1"/>
  <c r="AI200" i="12"/>
  <c r="AM200" i="12" s="1"/>
  <c r="AQ200" i="12" s="1"/>
  <c r="AW200" i="12" s="1"/>
  <c r="AI50" i="12"/>
  <c r="AM50" i="12" s="1"/>
  <c r="AQ50" i="12" s="1"/>
  <c r="AW50" i="12" s="1"/>
  <c r="AI2695" i="12"/>
  <c r="AM2695" i="12" s="1"/>
  <c r="AQ2695" i="12" s="1"/>
  <c r="AW2695" i="12" s="1"/>
  <c r="AJ1687" i="12"/>
  <c r="AR1687" i="12" s="1"/>
  <c r="AX1687" i="12" s="1"/>
  <c r="AK2696" i="12"/>
  <c r="AS2696" i="12" s="1"/>
  <c r="AY2696" i="12" s="1"/>
  <c r="AI1740" i="12"/>
  <c r="AM1740" i="12" s="1"/>
  <c r="AQ1740" i="12" s="1"/>
  <c r="AW1740" i="12" s="1"/>
  <c r="AJ2330" i="12"/>
  <c r="AR2330" i="12" s="1"/>
  <c r="AX2330" i="12" s="1"/>
  <c r="AJ1111" i="12"/>
  <c r="AR1111" i="12" s="1"/>
  <c r="AX1111" i="12" s="1"/>
  <c r="AK1964" i="12"/>
  <c r="AS1964" i="12" s="1"/>
  <c r="AY1964" i="12" s="1"/>
  <c r="AJ2285" i="12"/>
  <c r="AR2285" i="12" s="1"/>
  <c r="AX2285" i="12" s="1"/>
  <c r="AK124" i="12"/>
  <c r="AS124" i="12" s="1"/>
  <c r="AY124" i="12" s="1"/>
  <c r="AK1681" i="12"/>
  <c r="AS1681" i="12" s="1"/>
  <c r="AY1681" i="12" s="1"/>
  <c r="AI2432" i="12"/>
  <c r="AM2432" i="12" s="1"/>
  <c r="AQ2432" i="12" s="1"/>
  <c r="AW2432" i="12" s="1"/>
  <c r="AI1668" i="12"/>
  <c r="AM1668" i="12" s="1"/>
  <c r="AQ1668" i="12" s="1"/>
  <c r="AW1668" i="12" s="1"/>
  <c r="AJ178" i="12"/>
  <c r="AR178" i="12" s="1"/>
  <c r="AX178" i="12" s="1"/>
  <c r="AJ2475" i="12"/>
  <c r="AR2475" i="12" s="1"/>
  <c r="AX2475" i="12" s="1"/>
  <c r="AJ1770" i="12"/>
  <c r="AR1770" i="12" s="1"/>
  <c r="AX1770" i="12" s="1"/>
  <c r="AJ1750" i="12"/>
  <c r="AR1750" i="12" s="1"/>
  <c r="AX1750" i="12" s="1"/>
  <c r="AJ805" i="12"/>
  <c r="AR805" i="12" s="1"/>
  <c r="AX805" i="12" s="1"/>
  <c r="AJ1745" i="12"/>
  <c r="AR1745" i="12" s="1"/>
  <c r="AX1745" i="12" s="1"/>
  <c r="AK797" i="12"/>
  <c r="AS797" i="12" s="1"/>
  <c r="AY797" i="12" s="1"/>
  <c r="AK1577" i="12"/>
  <c r="AS1577" i="12" s="1"/>
  <c r="AY1577" i="12" s="1"/>
  <c r="AK1895" i="12"/>
  <c r="AS1895" i="12" s="1"/>
  <c r="AY1895" i="12" s="1"/>
  <c r="AJ767" i="12"/>
  <c r="AR767" i="12" s="1"/>
  <c r="AX767" i="12" s="1"/>
  <c r="AJ1800" i="12"/>
  <c r="AR1800" i="12" s="1"/>
  <c r="AX1800" i="12" s="1"/>
  <c r="AK1607" i="12"/>
  <c r="AS1607" i="12" s="1"/>
  <c r="AY1607" i="12" s="1"/>
  <c r="AK2118" i="12"/>
  <c r="AS2118" i="12" s="1"/>
  <c r="AY2118" i="12" s="1"/>
  <c r="AK3052" i="12"/>
  <c r="AS3052" i="12" s="1"/>
  <c r="AY3052" i="12" s="1"/>
  <c r="AJ623" i="12"/>
  <c r="AR623" i="12" s="1"/>
  <c r="AX623" i="12" s="1"/>
  <c r="AK1111" i="12"/>
  <c r="AS1111" i="12" s="1"/>
  <c r="AY1111" i="12" s="1"/>
  <c r="AK150" i="12"/>
  <c r="AS150" i="12" s="1"/>
  <c r="AY150" i="12" s="1"/>
  <c r="AK310" i="12"/>
  <c r="AS310" i="12" s="1"/>
  <c r="AY310" i="12" s="1"/>
  <c r="AK1741" i="12"/>
  <c r="AS1741" i="12" s="1"/>
  <c r="AY1741" i="12" s="1"/>
  <c r="AI2947" i="12"/>
  <c r="AM2947" i="12" s="1"/>
  <c r="AQ2947" i="12" s="1"/>
  <c r="AW2947" i="12" s="1"/>
  <c r="AK1644" i="12"/>
  <c r="AS1644" i="12" s="1"/>
  <c r="AY1644" i="12" s="1"/>
  <c r="AK1868" i="12"/>
  <c r="AS1868" i="12" s="1"/>
  <c r="AY1868" i="12" s="1"/>
  <c r="AJ797" i="12"/>
  <c r="AR797" i="12" s="1"/>
  <c r="AX797" i="12" s="1"/>
  <c r="AK784" i="12"/>
  <c r="AS784" i="12" s="1"/>
  <c r="AY784" i="12" s="1"/>
  <c r="AI1051" i="12"/>
  <c r="AM1051" i="12" s="1"/>
  <c r="AQ1051" i="12" s="1"/>
  <c r="AW1051" i="12" s="1"/>
  <c r="AJ1401" i="12"/>
  <c r="AR1401" i="12" s="1"/>
  <c r="AX1401" i="12" s="1"/>
  <c r="AI2991" i="12"/>
  <c r="AM2991" i="12" s="1"/>
  <c r="AQ2991" i="12" s="1"/>
  <c r="AW2991" i="12" s="1"/>
  <c r="AK1459" i="12"/>
  <c r="AS1459" i="12" s="1"/>
  <c r="AY1459" i="12" s="1"/>
  <c r="AJ200" i="12"/>
  <c r="AR200" i="12" s="1"/>
  <c r="AX200" i="12" s="1"/>
  <c r="AI805" i="12"/>
  <c r="AM805" i="12" s="1"/>
  <c r="AQ805" i="12" s="1"/>
  <c r="AW805" i="12" s="1"/>
  <c r="AI1696" i="12"/>
  <c r="AM1696" i="12" s="1"/>
  <c r="AQ1696" i="12" s="1"/>
  <c r="AW1696" i="12" s="1"/>
  <c r="AK1552" i="12"/>
  <c r="AS1552" i="12" s="1"/>
  <c r="AY1552" i="12" s="1"/>
  <c r="AK2934" i="12"/>
  <c r="AS2934" i="12" s="1"/>
  <c r="AY2934" i="12" s="1"/>
  <c r="AJ2013" i="12"/>
  <c r="AR2013" i="12" s="1"/>
  <c r="AX2013" i="12" s="1"/>
  <c r="AJ528" i="12"/>
  <c r="AR528" i="12" s="1"/>
  <c r="AX528" i="12" s="1"/>
  <c r="AK111" i="12"/>
  <c r="AS111" i="12" s="1"/>
  <c r="AY111" i="12" s="1"/>
  <c r="AI2295" i="12"/>
  <c r="AM2295" i="12" s="1"/>
  <c r="AQ2295" i="12" s="1"/>
  <c r="AW2295" i="12" s="1"/>
  <c r="AJ2969" i="12"/>
  <c r="AR2969" i="12" s="1"/>
  <c r="AX2969" i="12" s="1"/>
  <c r="AK3085" i="12"/>
  <c r="AS3085" i="12" s="1"/>
  <c r="AY3085" i="12" s="1"/>
  <c r="AK116" i="12"/>
  <c r="AS116" i="12" s="1"/>
  <c r="AY116" i="12" s="1"/>
  <c r="AK1905" i="12"/>
  <c r="AS1905" i="12" s="1"/>
  <c r="AY1905" i="12" s="1"/>
  <c r="AI2969" i="12"/>
  <c r="AM2969" i="12" s="1"/>
  <c r="AQ2969" i="12" s="1"/>
  <c r="AW2969" i="12" s="1"/>
  <c r="AI1490" i="12"/>
  <c r="AM1490" i="12" s="1"/>
  <c r="AQ1490" i="12" s="1"/>
  <c r="AW1490" i="12" s="1"/>
  <c r="AK2295" i="12"/>
  <c r="AS2295" i="12" s="1"/>
  <c r="AY2295" i="12" s="1"/>
  <c r="AI1459" i="12"/>
  <c r="AM1459" i="12" s="1"/>
  <c r="AQ1459" i="12" s="1"/>
  <c r="AW1459" i="12" s="1"/>
  <c r="AJ2286" i="12"/>
  <c r="AR2286" i="12" s="1"/>
  <c r="AX2286" i="12" s="1"/>
  <c r="AJ410" i="12"/>
  <c r="AR410" i="12" s="1"/>
  <c r="AX410" i="12" s="1"/>
  <c r="AJ1771" i="12"/>
  <c r="AR1771" i="12" s="1"/>
  <c r="AX1771" i="12" s="1"/>
  <c r="AK3089" i="12"/>
  <c r="AS3089" i="12" s="1"/>
  <c r="AY3089" i="12" s="1"/>
  <c r="AK1518" i="12"/>
  <c r="AS1518" i="12" s="1"/>
  <c r="AY1518" i="12" s="1"/>
  <c r="AK1687" i="12"/>
  <c r="AS1687" i="12" s="1"/>
  <c r="AY1687" i="12" s="1"/>
  <c r="AJ2026" i="12"/>
  <c r="AR2026" i="12" s="1"/>
  <c r="AX2026" i="12" s="1"/>
  <c r="AK806" i="12"/>
  <c r="AS806" i="12" s="1"/>
  <c r="AY806" i="12" s="1"/>
  <c r="AJ2973" i="12"/>
  <c r="AR2973" i="12" s="1"/>
  <c r="AX2973" i="12" s="1"/>
  <c r="AJ1051" i="12"/>
  <c r="AR1051" i="12" s="1"/>
  <c r="AX1051" i="12" s="1"/>
  <c r="AI379" i="12"/>
  <c r="AM379" i="12" s="1"/>
  <c r="AQ379" i="12" s="1"/>
  <c r="AW379" i="12" s="1"/>
  <c r="AI1925" i="12"/>
  <c r="AM1925" i="12" s="1"/>
  <c r="AQ1925" i="12" s="1"/>
  <c r="AW1925" i="12" s="1"/>
  <c r="AJ2301" i="12"/>
  <c r="AR2301" i="12" s="1"/>
  <c r="AX2301" i="12" s="1"/>
  <c r="AJ1854" i="12"/>
  <c r="AR1854" i="12" s="1"/>
  <c r="AX1854" i="12" s="1"/>
  <c r="AJ845" i="12"/>
  <c r="AR845" i="12" s="1"/>
  <c r="AX845" i="12" s="1"/>
  <c r="AI1695" i="12"/>
  <c r="AM1695" i="12" s="1"/>
  <c r="AQ1695" i="12" s="1"/>
  <c r="AW1695" i="12" s="1"/>
  <c r="AJ749" i="12"/>
  <c r="AR749" i="12" s="1"/>
  <c r="AX749" i="12" s="1"/>
  <c r="AK2939" i="12"/>
  <c r="AS2939" i="12" s="1"/>
  <c r="AY2939" i="12" s="1"/>
  <c r="AJ1741" i="12"/>
  <c r="AR1741" i="12" s="1"/>
  <c r="AX1741" i="12" s="1"/>
  <c r="AI1964" i="12"/>
  <c r="AM1964" i="12" s="1"/>
  <c r="AQ1964" i="12" s="1"/>
  <c r="AW1964" i="12" s="1"/>
  <c r="AJ1938" i="12"/>
  <c r="AR1938" i="12" s="1"/>
  <c r="AX1938" i="12" s="1"/>
  <c r="AI2475" i="12"/>
  <c r="AM2475" i="12" s="1"/>
  <c r="AQ2475" i="12" s="1"/>
  <c r="AW2475" i="12" s="1"/>
  <c r="AK1953" i="12"/>
  <c r="AS1953" i="12" s="1"/>
  <c r="AY1953" i="12" s="1"/>
  <c r="AK2222" i="12"/>
  <c r="AS2222" i="12" s="1"/>
  <c r="AY2222" i="12" s="1"/>
  <c r="AK199" i="12"/>
  <c r="AS199" i="12" s="1"/>
  <c r="AY199" i="12" s="1"/>
  <c r="AJ1599" i="12"/>
  <c r="AR1599" i="12" s="1"/>
  <c r="AX1599" i="12" s="1"/>
  <c r="AI1599" i="12"/>
  <c r="AM1599" i="12" s="1"/>
  <c r="AQ1599" i="12" s="1"/>
  <c r="AW1599" i="12" s="1"/>
  <c r="AJ2356" i="12"/>
  <c r="AR2356" i="12" s="1"/>
  <c r="AX2356" i="12" s="1"/>
  <c r="AK1612" i="12"/>
  <c r="AS1612" i="12" s="1"/>
  <c r="AY1612" i="12" s="1"/>
  <c r="AK504" i="12"/>
  <c r="AS504" i="12" s="1"/>
  <c r="AY504" i="12" s="1"/>
  <c r="AK1072" i="12"/>
  <c r="AS1072" i="12" s="1"/>
  <c r="AY1072" i="12" s="1"/>
  <c r="AK1441" i="12"/>
  <c r="AS1441" i="12" s="1"/>
  <c r="AY1441" i="12" s="1"/>
  <c r="AJ1612" i="12"/>
  <c r="AR1612" i="12" s="1"/>
  <c r="AX1612" i="12" s="1"/>
  <c r="AK513" i="12"/>
  <c r="AS513" i="12" s="1"/>
  <c r="AY513" i="12" s="1"/>
  <c r="AK2708" i="12"/>
  <c r="AS2708" i="12" s="1"/>
  <c r="AY2708" i="12" s="1"/>
  <c r="AK178" i="12"/>
  <c r="AS178" i="12" s="1"/>
  <c r="AY178" i="12" s="1"/>
  <c r="AK1453" i="12"/>
  <c r="AS1453" i="12" s="1"/>
  <c r="AY1453" i="12" s="1"/>
  <c r="AI1948" i="12"/>
  <c r="AM1948" i="12" s="1"/>
  <c r="AQ1948" i="12" s="1"/>
  <c r="AW1948" i="12" s="1"/>
  <c r="AK1992" i="12"/>
  <c r="AS1992" i="12" s="1"/>
  <c r="AY1992" i="12" s="1"/>
  <c r="AI2934" i="12"/>
  <c r="AM2934" i="12" s="1"/>
  <c r="AQ2934" i="12" s="1"/>
  <c r="AW2934" i="12" s="1"/>
  <c r="AK1194" i="12"/>
  <c r="AS1194" i="12" s="1"/>
  <c r="AY1194" i="12" s="1"/>
  <c r="AI2948" i="12"/>
  <c r="AM2948" i="12" s="1"/>
  <c r="AQ2948" i="12" s="1"/>
  <c r="AW2948" i="12" s="1"/>
  <c r="AK3090" i="12"/>
  <c r="AS3090" i="12" s="1"/>
  <c r="AY3090" i="12" s="1"/>
  <c r="AK1623" i="12"/>
  <c r="AS1623" i="12" s="1"/>
  <c r="AY1623" i="12" s="1"/>
  <c r="AI1607" i="12"/>
  <c r="AM1607" i="12" s="1"/>
  <c r="AQ1607" i="12" s="1"/>
  <c r="AW1607" i="12" s="1"/>
  <c r="AK1745" i="12"/>
  <c r="AS1745" i="12" s="1"/>
  <c r="AY1745" i="12" s="1"/>
  <c r="AI1441" i="12"/>
  <c r="AM1441" i="12" s="1"/>
  <c r="AQ1441" i="12" s="1"/>
  <c r="AW1441" i="12" s="1"/>
  <c r="AI1895" i="12"/>
  <c r="AM1895" i="12" s="1"/>
  <c r="AQ1895" i="12" s="1"/>
  <c r="AW1895" i="12" s="1"/>
  <c r="AJ1577" i="12"/>
  <c r="AR1577" i="12" s="1"/>
  <c r="AX1577" i="12" s="1"/>
  <c r="AI2939" i="12"/>
  <c r="AM2939" i="12" s="1"/>
  <c r="AQ2939" i="12" s="1"/>
  <c r="AW2939" i="12" s="1"/>
  <c r="AI1072" i="12"/>
  <c r="AM1072" i="12" s="1"/>
  <c r="AQ1072" i="12" s="1"/>
  <c r="AW1072" i="12" s="1"/>
  <c r="AI852" i="12"/>
  <c r="AM852" i="12" s="1"/>
  <c r="AQ852" i="12" s="1"/>
  <c r="AW852" i="12" s="1"/>
  <c r="AJ264" i="12"/>
  <c r="AR264" i="12" s="1"/>
  <c r="AX264" i="12" s="1"/>
  <c r="AK1746" i="12"/>
  <c r="AS1746" i="12" s="1"/>
  <c r="AY1746" i="12" s="1"/>
  <c r="AJ1965" i="12"/>
  <c r="AR1965" i="12" s="1"/>
  <c r="AX1965" i="12" s="1"/>
  <c r="AI1640" i="12"/>
  <c r="AM1640" i="12" s="1"/>
  <c r="AQ1640" i="12" s="1"/>
  <c r="AW1640" i="12" s="1"/>
  <c r="AK1800" i="12"/>
  <c r="AS1800" i="12" s="1"/>
  <c r="AY1800" i="12" s="1"/>
  <c r="AJ2412" i="12"/>
  <c r="AR2412" i="12" s="1"/>
  <c r="AX2412" i="12" s="1"/>
  <c r="AI2662" i="12"/>
  <c r="AM2662" i="12" s="1"/>
  <c r="AQ2662" i="12" s="1"/>
  <c r="AW2662" i="12" s="1"/>
  <c r="AI2641" i="12"/>
  <c r="AM2641" i="12" s="1"/>
  <c r="AQ2641" i="12" s="1"/>
  <c r="AW2641" i="12" s="1"/>
  <c r="AI274" i="12"/>
  <c r="AM274" i="12" s="1"/>
  <c r="AQ274" i="12" s="1"/>
  <c r="AW274" i="12" s="1"/>
  <c r="AJ859" i="12"/>
  <c r="AR859" i="12" s="1"/>
  <c r="AX859" i="12" s="1"/>
  <c r="AJ2673" i="12"/>
  <c r="AR2673" i="12" s="1"/>
  <c r="AX2673" i="12" s="1"/>
  <c r="AJ1082" i="12"/>
  <c r="AR1082" i="12" s="1"/>
  <c r="AX1082" i="12" s="1"/>
  <c r="AK1770" i="12"/>
  <c r="AS1770" i="12" s="1"/>
  <c r="AY1770" i="12" s="1"/>
  <c r="AK1599" i="12"/>
  <c r="AS1599" i="12" s="1"/>
  <c r="AY1599" i="12" s="1"/>
  <c r="AI1785" i="12"/>
  <c r="AM1785" i="12" s="1"/>
  <c r="AQ1785" i="12" s="1"/>
  <c r="AW1785" i="12" s="1"/>
  <c r="AJ1390" i="12"/>
  <c r="AR1390" i="12" s="1"/>
  <c r="AX1390" i="12" s="1"/>
  <c r="AK2351" i="12"/>
  <c r="AS2351" i="12" s="1"/>
  <c r="AY2351" i="12" s="1"/>
  <c r="AK1889" i="12"/>
  <c r="AS1889" i="12" s="1"/>
  <c r="AY1889" i="12" s="1"/>
  <c r="AK2969" i="12"/>
  <c r="AS2969" i="12" s="1"/>
  <c r="AY2969" i="12" s="1"/>
  <c r="AI106" i="12"/>
  <c r="AM106" i="12" s="1"/>
  <c r="AQ106" i="12" s="1"/>
  <c r="AW106" i="12" s="1"/>
  <c r="AK1954" i="12"/>
  <c r="AS1954" i="12" s="1"/>
  <c r="AY1954" i="12" s="1"/>
  <c r="AJ1384" i="12"/>
  <c r="AR1384" i="12" s="1"/>
  <c r="AX1384" i="12" s="1"/>
  <c r="AK1397" i="12"/>
  <c r="AS1397" i="12" s="1"/>
  <c r="AY1397" i="12" s="1"/>
  <c r="AK50" i="12"/>
  <c r="AS50" i="12" s="1"/>
  <c r="AY50" i="12" s="1"/>
  <c r="AJ1598" i="12"/>
  <c r="AR1598" i="12" s="1"/>
  <c r="AX1598" i="12" s="1"/>
  <c r="AJ3085" i="12"/>
  <c r="AR3085" i="12" s="1"/>
  <c r="AX3085" i="12" s="1"/>
  <c r="AK1613" i="12"/>
  <c r="AS1613" i="12" s="1"/>
  <c r="AY1613" i="12" s="1"/>
  <c r="AK441" i="12"/>
  <c r="AS441" i="12" s="1"/>
  <c r="AY441" i="12" s="1"/>
  <c r="AJ2454" i="12"/>
  <c r="AR2454" i="12" s="1"/>
  <c r="AX2454" i="12" s="1"/>
  <c r="AK1432" i="12"/>
  <c r="AS1432" i="12" s="1"/>
  <c r="AY1432" i="12" s="1"/>
  <c r="AI2026" i="12"/>
  <c r="AM2026" i="12" s="1"/>
  <c r="AQ2026" i="12" s="1"/>
  <c r="AW2026" i="12" s="1"/>
  <c r="AJ1613" i="12"/>
  <c r="AR1613" i="12" s="1"/>
  <c r="AX1613" i="12" s="1"/>
  <c r="AJ1490" i="12"/>
  <c r="AR1490" i="12" s="1"/>
  <c r="AX1490" i="12" s="1"/>
  <c r="AI1934" i="12"/>
  <c r="AM1934" i="12" s="1"/>
  <c r="AQ1934" i="12" s="1"/>
  <c r="AW1934" i="12" s="1"/>
  <c r="AK1454" i="12"/>
  <c r="AS1454" i="12" s="1"/>
  <c r="AY1454" i="12" s="1"/>
  <c r="AJ1397" i="12"/>
  <c r="AR1397" i="12" s="1"/>
  <c r="AX1397" i="12" s="1"/>
  <c r="AK1939" i="12"/>
  <c r="AS1939" i="12" s="1"/>
  <c r="AY1939" i="12" s="1"/>
  <c r="AI2443" i="12"/>
  <c r="AM2443" i="12" s="1"/>
  <c r="AQ2443" i="12" s="1"/>
  <c r="AW2443" i="12" s="1"/>
  <c r="AK792" i="12"/>
  <c r="AS792" i="12" s="1"/>
  <c r="AY792" i="12" s="1"/>
  <c r="AJ1454" i="12"/>
  <c r="AR1454" i="12" s="1"/>
  <c r="AX1454" i="12" s="1"/>
  <c r="AI2373" i="12"/>
  <c r="AM2373" i="12" s="1"/>
  <c r="AQ2373" i="12" s="1"/>
  <c r="AW2373" i="12" s="1"/>
  <c r="AK2064" i="12"/>
  <c r="AS2064" i="12" s="1"/>
  <c r="AY2064" i="12" s="1"/>
  <c r="AK2475" i="12"/>
  <c r="AS2475" i="12" s="1"/>
  <c r="AY2475" i="12" s="1"/>
  <c r="AJ1895" i="12"/>
  <c r="AR1895" i="12" s="1"/>
  <c r="AX1895" i="12" s="1"/>
  <c r="AI797" i="12"/>
  <c r="AM797" i="12" s="1"/>
  <c r="AQ797" i="12" s="1"/>
  <c r="AW797" i="12" s="1"/>
  <c r="AJ1459" i="12"/>
  <c r="AR1459" i="12" s="1"/>
  <c r="AX1459" i="12" s="1"/>
  <c r="AJ2035" i="12"/>
  <c r="AR2035" i="12" s="1"/>
  <c r="AX2035" i="12" s="1"/>
  <c r="AK1081" i="12"/>
  <c r="AS1081" i="12" s="1"/>
  <c r="AY1081" i="12" s="1"/>
  <c r="AJ563" i="12"/>
  <c r="AR563" i="12" s="1"/>
  <c r="AX563" i="12" s="1"/>
  <c r="AK2752" i="12"/>
  <c r="AS2752" i="12" s="1"/>
  <c r="AY2752" i="12" s="1"/>
  <c r="AJ3024" i="12"/>
  <c r="AR3024" i="12" s="1"/>
  <c r="AX3024" i="12" s="1"/>
  <c r="AI177" i="12"/>
  <c r="AM177" i="12" s="1"/>
  <c r="AQ177" i="12" s="1"/>
  <c r="AW177" i="12" s="1"/>
  <c r="AI1530" i="12"/>
  <c r="AM1530" i="12" s="1"/>
  <c r="AQ1530" i="12" s="1"/>
  <c r="AW1530" i="12" s="1"/>
  <c r="AJ1828" i="12"/>
  <c r="AR1828" i="12" s="1"/>
  <c r="AX1828" i="12" s="1"/>
  <c r="AJ1913" i="12"/>
  <c r="AR1913" i="12" s="1"/>
  <c r="AX1913" i="12" s="1"/>
  <c r="AK1828" i="12"/>
  <c r="AS1828" i="12" s="1"/>
  <c r="AY1828" i="12" s="1"/>
  <c r="AK2214" i="12"/>
  <c r="AS2214" i="12" s="1"/>
  <c r="AY2214" i="12" s="1"/>
  <c r="AJ1432" i="12"/>
  <c r="AR1432" i="12" s="1"/>
  <c r="AX1432" i="12" s="1"/>
  <c r="AK110" i="12"/>
  <c r="AS110" i="12" s="1"/>
  <c r="AY110" i="12" s="1"/>
  <c r="AI1855" i="12"/>
  <c r="AM1855" i="12" s="1"/>
  <c r="AQ1855" i="12" s="1"/>
  <c r="AW1855" i="12" s="1"/>
  <c r="AK1696" i="12"/>
  <c r="AS1696" i="12" s="1"/>
  <c r="AY1696" i="12" s="1"/>
  <c r="AK3084" i="12"/>
  <c r="AS3084" i="12" s="1"/>
  <c r="AY3084" i="12" s="1"/>
  <c r="AJ3052" i="12"/>
  <c r="AR3052" i="12" s="1"/>
  <c r="AX3052" i="12" s="1"/>
  <c r="AI1676" i="12"/>
  <c r="AM1676" i="12" s="1"/>
  <c r="AQ1676" i="12" s="1"/>
  <c r="AW1676" i="12" s="1"/>
  <c r="AI1491" i="12"/>
  <c r="AM1491" i="12" s="1"/>
  <c r="AQ1491" i="12" s="1"/>
  <c r="AW1491" i="12" s="1"/>
  <c r="AK2294" i="12"/>
  <c r="AS2294" i="12" s="1"/>
  <c r="AY2294" i="12" s="1"/>
  <c r="AI1317" i="12"/>
  <c r="AM1317" i="12" s="1"/>
  <c r="AQ1317" i="12" s="1"/>
  <c r="AW1317" i="12" s="1"/>
  <c r="AK1377" i="12"/>
  <c r="AS1377" i="12" s="1"/>
  <c r="AY1377" i="12" s="1"/>
  <c r="AK2285" i="12"/>
  <c r="AS2285" i="12" s="1"/>
  <c r="AY2285" i="12" s="1"/>
  <c r="AJ1645" i="12"/>
  <c r="AR1645" i="12" s="1"/>
  <c r="AX1645" i="12" s="1"/>
  <c r="AK1110" i="12"/>
  <c r="AS1110" i="12" s="1"/>
  <c r="AY1110" i="12" s="1"/>
  <c r="AK1785" i="12"/>
  <c r="AS1785" i="12" s="1"/>
  <c r="AY1785" i="12" s="1"/>
  <c r="AI1390" i="12"/>
  <c r="AM1390" i="12" s="1"/>
  <c r="AQ1390" i="12" s="1"/>
  <c r="AW1390" i="12" s="1"/>
  <c r="AJ310" i="12"/>
  <c r="AR310" i="12" s="1"/>
  <c r="AX310" i="12" s="1"/>
  <c r="AI528" i="12"/>
  <c r="AM528" i="12" s="1"/>
  <c r="AQ528" i="12" s="1"/>
  <c r="AW528" i="12" s="1"/>
  <c r="AJ2362" i="12"/>
  <c r="AR2362" i="12" s="1"/>
  <c r="AX2362" i="12" s="1"/>
  <c r="AI2272" i="12"/>
  <c r="AM2272" i="12" s="1"/>
  <c r="AQ2272" i="12" s="1"/>
  <c r="AW2272" i="12" s="1"/>
  <c r="AI653" i="12"/>
  <c r="AM653" i="12" s="1"/>
  <c r="AQ653" i="12" s="1"/>
  <c r="AW653" i="12" s="1"/>
  <c r="AI1377" i="12"/>
  <c r="AM1377" i="12" s="1"/>
  <c r="AQ1377" i="12" s="1"/>
  <c r="AW1377" i="12" s="1"/>
  <c r="AI62" i="12"/>
  <c r="AM62" i="12" s="1"/>
  <c r="AQ62" i="12" s="1"/>
  <c r="AW62" i="12" s="1"/>
  <c r="AI151" i="12"/>
  <c r="AM151" i="12" s="1"/>
  <c r="AQ151" i="12" s="1"/>
  <c r="AW151" i="12" s="1"/>
  <c r="AI18" i="12"/>
  <c r="AM18" i="12" s="1"/>
  <c r="AQ18" i="12" s="1"/>
  <c r="AW18" i="12" s="1"/>
  <c r="AI1193" i="12"/>
  <c r="AM1193" i="12" s="1"/>
  <c r="AQ1193" i="12" s="1"/>
  <c r="AW1193" i="12" s="1"/>
  <c r="AJ1608" i="12"/>
  <c r="AR1608" i="12" s="1"/>
  <c r="AX1608" i="12" s="1"/>
  <c r="AI1913" i="12"/>
  <c r="AM1913" i="12" s="1"/>
  <c r="AQ1913" i="12" s="1"/>
  <c r="AW1913" i="12" s="1"/>
  <c r="AJ1925" i="12"/>
  <c r="AR1925" i="12" s="1"/>
  <c r="AX1925" i="12" s="1"/>
  <c r="AJ50" i="12"/>
  <c r="AR50" i="12" s="1"/>
  <c r="AX50" i="12" s="1"/>
  <c r="AI1677" i="12"/>
  <c r="AM1677" i="12" s="1"/>
  <c r="AQ1677" i="12" s="1"/>
  <c r="AW1677" i="12" s="1"/>
  <c r="AK1384" i="12"/>
  <c r="AS1384" i="12" s="1"/>
  <c r="AY1384" i="12" s="1"/>
  <c r="AI1751" i="12"/>
  <c r="AM1751" i="12" s="1"/>
  <c r="AQ1751" i="12" s="1"/>
  <c r="AW1751" i="12" s="1"/>
  <c r="AJ2939" i="12"/>
  <c r="AR2939" i="12" s="1"/>
  <c r="AX2939" i="12" s="1"/>
  <c r="AI1391" i="12"/>
  <c r="AM1391" i="12" s="1"/>
  <c r="AQ1391" i="12" s="1"/>
  <c r="AW1391" i="12" s="1"/>
  <c r="AI2214" i="12"/>
  <c r="AM2214" i="12" s="1"/>
  <c r="AQ2214" i="12" s="1"/>
  <c r="AW2214" i="12" s="1"/>
  <c r="AI654" i="12"/>
  <c r="AM654" i="12" s="1"/>
  <c r="AQ654" i="12" s="1"/>
  <c r="AW654" i="12" s="1"/>
  <c r="AI1540" i="12"/>
  <c r="AM1540" i="12" s="1"/>
  <c r="AQ1540" i="12" s="1"/>
  <c r="AW1540" i="12" s="1"/>
  <c r="AJ2991" i="12"/>
  <c r="AR2991" i="12" s="1"/>
  <c r="AX2991" i="12" s="1"/>
  <c r="AI1081" i="12"/>
  <c r="AM1081" i="12" s="1"/>
  <c r="AQ1081" i="12" s="1"/>
  <c r="AW1081" i="12" s="1"/>
  <c r="AJ159" i="12"/>
  <c r="AR159" i="12" s="1"/>
  <c r="AX159" i="12" s="1"/>
  <c r="AK75" i="12"/>
  <c r="AS75" i="12" s="1"/>
  <c r="AY75" i="12" s="1"/>
  <c r="AI943" i="12"/>
  <c r="AM943" i="12" s="1"/>
  <c r="AQ943" i="12" s="1"/>
  <c r="AW943" i="12" s="1"/>
  <c r="AI587" i="12"/>
  <c r="AM587" i="12" s="1"/>
  <c r="AQ587" i="12" s="1"/>
  <c r="AW587" i="12" s="1"/>
  <c r="AJ2257" i="12"/>
  <c r="AR2257" i="12" s="1"/>
  <c r="AX2257" i="12" s="1"/>
  <c r="AI1889" i="12"/>
  <c r="AM1889" i="12" s="1"/>
  <c r="AQ1889" i="12" s="1"/>
  <c r="AW1889" i="12" s="1"/>
  <c r="AI110" i="12"/>
  <c r="AM110" i="12" s="1"/>
  <c r="AQ110" i="12" s="1"/>
  <c r="AW110" i="12" s="1"/>
  <c r="AJ844" i="12"/>
  <c r="AR844" i="12" s="1"/>
  <c r="AX844" i="12" s="1"/>
  <c r="AI2351" i="12"/>
  <c r="AM2351" i="12" s="1"/>
  <c r="AQ2351" i="12" s="1"/>
  <c r="AW2351" i="12" s="1"/>
  <c r="AJ3094" i="12"/>
  <c r="AR3094" i="12" s="1"/>
  <c r="AX3094" i="12" s="1"/>
  <c r="AJ1992" i="12"/>
  <c r="AR1992" i="12" s="1"/>
  <c r="AX1992" i="12" s="1"/>
  <c r="AJ1740" i="12"/>
  <c r="AR1740" i="12" s="1"/>
  <c r="AX1740" i="12" s="1"/>
  <c r="AI623" i="12"/>
  <c r="AM623" i="12" s="1"/>
  <c r="AQ623" i="12" s="1"/>
  <c r="AW623" i="12" s="1"/>
  <c r="AJ463" i="12"/>
  <c r="AR463" i="12" s="1"/>
  <c r="AX463" i="12" s="1"/>
  <c r="AI1854" i="12"/>
  <c r="AM1854" i="12" s="1"/>
  <c r="AQ1854" i="12" s="1"/>
  <c r="AW1854" i="12" s="1"/>
  <c r="AJ1640" i="12"/>
  <c r="AR1640" i="12" s="1"/>
  <c r="AX1640" i="12" s="1"/>
  <c r="AI1954" i="12"/>
  <c r="AM1954" i="12" s="1"/>
  <c r="AQ1954" i="12" s="1"/>
  <c r="AW1954" i="12" s="1"/>
  <c r="AJ3057" i="12"/>
  <c r="AR3057" i="12" s="1"/>
  <c r="AX3057" i="12" s="1"/>
  <c r="AI1396" i="12"/>
  <c r="AM1396" i="12" s="1"/>
  <c r="AQ1396" i="12" s="1"/>
  <c r="AW1396" i="12" s="1"/>
  <c r="AJ2325" i="12"/>
  <c r="AR2325" i="12" s="1"/>
  <c r="AX2325" i="12" s="1"/>
  <c r="AJ1312" i="12"/>
  <c r="AR1312" i="12" s="1"/>
  <c r="AX1312" i="12" s="1"/>
  <c r="AJ1934" i="12"/>
  <c r="AR1934" i="12" s="1"/>
  <c r="AX1934" i="12" s="1"/>
  <c r="AI116" i="12"/>
  <c r="AM116" i="12" s="1"/>
  <c r="AQ116" i="12" s="1"/>
  <c r="AW116" i="12" s="1"/>
  <c r="AI2081" i="12"/>
  <c r="AM2081" i="12" s="1"/>
  <c r="AQ2081" i="12" s="1"/>
  <c r="AW2081" i="12" s="1"/>
  <c r="AK943" i="12"/>
  <c r="AS943" i="12" s="1"/>
  <c r="AY943" i="12" s="1"/>
  <c r="AK463" i="12"/>
  <c r="AS463" i="12" s="1"/>
  <c r="AY463" i="12" s="1"/>
  <c r="AJ853" i="12"/>
  <c r="AR853" i="12" s="1"/>
  <c r="AX853" i="12" s="1"/>
  <c r="AK2257" i="12"/>
  <c r="AS2257" i="12" s="1"/>
  <c r="AY2257" i="12" s="1"/>
  <c r="AI265" i="12"/>
  <c r="AM265" i="12" s="1"/>
  <c r="AQ265" i="12" s="1"/>
  <c r="AW265" i="12" s="1"/>
  <c r="AK2372" i="12"/>
  <c r="AS2372" i="12" s="1"/>
  <c r="AY2372" i="12" s="1"/>
  <c r="AI187" i="12"/>
  <c r="AM187" i="12" s="1"/>
  <c r="AQ187" i="12" s="1"/>
  <c r="AW187" i="12" s="1"/>
  <c r="AK343" i="12"/>
  <c r="AS343" i="12" s="1"/>
  <c r="AY343" i="12" s="1"/>
  <c r="AJ822" i="12"/>
  <c r="AR822" i="12" s="1"/>
  <c r="AX822" i="12" s="1"/>
  <c r="AK902" i="12"/>
  <c r="AS902" i="12" s="1"/>
  <c r="AY902" i="12" s="1"/>
  <c r="AJ1081" i="12"/>
  <c r="AR1081" i="12" s="1"/>
  <c r="AX1081" i="12" s="1"/>
  <c r="AI1890" i="12"/>
  <c r="AM1890" i="12" s="1"/>
  <c r="AQ1890" i="12" s="1"/>
  <c r="AW1890" i="12" s="1"/>
  <c r="AJ1508" i="12"/>
  <c r="AR1508" i="12" s="1"/>
  <c r="AX1508" i="12" s="1"/>
  <c r="AJ3114" i="12"/>
  <c r="AR3114" i="12" s="1"/>
  <c r="AX3114" i="12" s="1"/>
  <c r="AI2352" i="12"/>
  <c r="AM2352" i="12" s="1"/>
  <c r="AQ2352" i="12" s="1"/>
  <c r="AW2352" i="12" s="1"/>
  <c r="AI505" i="12"/>
  <c r="AM505" i="12" s="1"/>
  <c r="AQ505" i="12" s="1"/>
  <c r="AW505" i="12" s="1"/>
  <c r="AI1613" i="12"/>
  <c r="AM1613" i="12" s="1"/>
  <c r="AQ1613" i="12" s="1"/>
  <c r="AW1613" i="12" s="1"/>
  <c r="AJ1776" i="12"/>
  <c r="AR1776" i="12" s="1"/>
  <c r="AX1776" i="12" s="1"/>
  <c r="AK852" i="12"/>
  <c r="AS852" i="12" s="1"/>
  <c r="AY852" i="12" s="1"/>
  <c r="AI2362" i="12"/>
  <c r="AM2362" i="12" s="1"/>
  <c r="AQ2362" i="12" s="1"/>
  <c r="AW2362" i="12" s="1"/>
  <c r="AJ2272" i="12"/>
  <c r="AR2272" i="12" s="1"/>
  <c r="AX2272" i="12" s="1"/>
  <c r="AI2407" i="12"/>
  <c r="AM2407" i="12" s="1"/>
  <c r="AQ2407" i="12" s="1"/>
  <c r="AW2407" i="12" s="1"/>
  <c r="AJ1889" i="12"/>
  <c r="AR1889" i="12" s="1"/>
  <c r="AX1889" i="12" s="1"/>
  <c r="AI1397" i="12"/>
  <c r="AM1397" i="12" s="1"/>
  <c r="AQ1397" i="12" s="1"/>
  <c r="AW1397" i="12" s="1"/>
  <c r="AJ2443" i="12"/>
  <c r="AR2443" i="12" s="1"/>
  <c r="AX2443" i="12" s="1"/>
  <c r="AK1390" i="12"/>
  <c r="AS1390" i="12" s="1"/>
  <c r="AY1390" i="12" s="1"/>
  <c r="AJ2261" i="12"/>
  <c r="AR2261" i="12" s="1"/>
  <c r="AX2261" i="12" s="1"/>
  <c r="AK409" i="12"/>
  <c r="AS409" i="12" s="1"/>
  <c r="AY409" i="12" s="1"/>
  <c r="AK844" i="12"/>
  <c r="AS844" i="12" s="1"/>
  <c r="AY844" i="12" s="1"/>
  <c r="AK2926" i="12"/>
  <c r="AS2926" i="12" s="1"/>
  <c r="AY2926" i="12" s="1"/>
  <c r="AJ1072" i="12"/>
  <c r="AR1072" i="12" s="1"/>
  <c r="AX1072" i="12" s="1"/>
  <c r="AI1507" i="12"/>
  <c r="AM1507" i="12" s="1"/>
  <c r="AQ1507" i="12" s="1"/>
  <c r="AW1507" i="12" s="1"/>
  <c r="AJ2345" i="12"/>
  <c r="AR2345" i="12" s="1"/>
  <c r="AX2345" i="12" s="1"/>
  <c r="AI2673" i="12"/>
  <c r="AM2673" i="12" s="1"/>
  <c r="AQ2673" i="12" s="1"/>
  <c r="AW2673" i="12" s="1"/>
  <c r="AI409" i="12"/>
  <c r="AM409" i="12" s="1"/>
  <c r="AQ409" i="12" s="1"/>
  <c r="AW409" i="12" s="1"/>
  <c r="AK3071" i="12"/>
  <c r="AS3071" i="12" s="1"/>
  <c r="AY3071" i="12" s="1"/>
  <c r="AJ1582" i="12"/>
  <c r="AR1582" i="12" s="1"/>
  <c r="AX1582" i="12" s="1"/>
  <c r="AJ1396" i="12"/>
  <c r="AR1396" i="12" s="1"/>
  <c r="AX1396" i="12" s="1"/>
  <c r="AI1827" i="12"/>
  <c r="AM1827" i="12" s="1"/>
  <c r="AQ1827" i="12" s="1"/>
  <c r="AW1827" i="12" s="1"/>
  <c r="AK2973" i="12"/>
  <c r="AS2973" i="12" s="1"/>
  <c r="AY2973" i="12" s="1"/>
  <c r="AK1686" i="12"/>
  <c r="AS1686" i="12" s="1"/>
  <c r="AY1686" i="12" s="1"/>
  <c r="AJ2214" i="12"/>
  <c r="AR2214" i="12" s="1"/>
  <c r="AX2214" i="12" s="1"/>
  <c r="AK3113" i="12"/>
  <c r="AS3113" i="12" s="1"/>
  <c r="AY3113" i="12" s="1"/>
  <c r="AI2222" i="12"/>
  <c r="AM2222" i="12" s="1"/>
  <c r="AQ2222" i="12" s="1"/>
  <c r="AW2222" i="12" s="1"/>
  <c r="AJ151" i="12"/>
  <c r="AR151" i="12" s="1"/>
  <c r="AX151" i="12" s="1"/>
  <c r="AJ1953" i="12"/>
  <c r="AR1953" i="12" s="1"/>
  <c r="AX1953" i="12" s="1"/>
  <c r="AJ111" i="12"/>
  <c r="AR111" i="12" s="1"/>
  <c r="AX111" i="12" s="1"/>
  <c r="AJ2295" i="12"/>
  <c r="AR2295" i="12" s="1"/>
  <c r="AX2295" i="12" s="1"/>
  <c r="AK2129" i="12"/>
  <c r="AS2129" i="12" s="1"/>
  <c r="AY2129" i="12" s="1"/>
  <c r="AJ2432" i="12"/>
  <c r="AR2432" i="12" s="1"/>
  <c r="AX2432" i="12" s="1"/>
  <c r="AJ1607" i="12"/>
  <c r="AR1607" i="12" s="1"/>
  <c r="AX1607" i="12" s="1"/>
  <c r="AK2433" i="12"/>
  <c r="AS2433" i="12" s="1"/>
  <c r="AY2433" i="12" s="1"/>
  <c r="AJ2221" i="12"/>
  <c r="AR2221" i="12" s="1"/>
  <c r="AX2221" i="12" s="1"/>
  <c r="AK767" i="12"/>
  <c r="AS767" i="12" s="1"/>
  <c r="AY767" i="12" s="1"/>
  <c r="AJ1746" i="12"/>
  <c r="AR1746" i="12" s="1"/>
  <c r="AX1746" i="12" s="1"/>
  <c r="AJ504" i="12"/>
  <c r="AR504" i="12" s="1"/>
  <c r="AX504" i="12" s="1"/>
  <c r="AI264" i="12"/>
  <c r="AM264" i="12" s="1"/>
  <c r="AQ264" i="12" s="1"/>
  <c r="AW264" i="12" s="1"/>
  <c r="AI2285" i="12"/>
  <c r="AM2285" i="12" s="1"/>
  <c r="AQ2285" i="12" s="1"/>
  <c r="AW2285" i="12" s="1"/>
  <c r="AI74" i="12"/>
  <c r="AM74" i="12" s="1"/>
  <c r="AQ74" i="12" s="1"/>
  <c r="AW74" i="12" s="1"/>
  <c r="AJ124" i="12"/>
  <c r="AR124" i="12" s="1"/>
  <c r="AX124" i="12" s="1"/>
  <c r="AI343" i="12"/>
  <c r="AM343" i="12" s="1"/>
  <c r="AQ343" i="12" s="1"/>
  <c r="AW343" i="12" s="1"/>
  <c r="AJ587" i="12"/>
  <c r="AR587" i="12" s="1"/>
  <c r="AX587" i="12" s="1"/>
  <c r="AK3095" i="12"/>
  <c r="AS3095" i="12" s="1"/>
  <c r="AY3095" i="12" s="1"/>
  <c r="AK528" i="12"/>
  <c r="AS528" i="12" s="1"/>
  <c r="AY528" i="12" s="1"/>
  <c r="AK653" i="12"/>
  <c r="AS653" i="12" s="1"/>
  <c r="AY653" i="12" s="1"/>
  <c r="AI3071" i="12"/>
  <c r="AM3071" i="12" s="1"/>
  <c r="AQ3071" i="12" s="1"/>
  <c r="AW3071" i="12" s="1"/>
  <c r="AI878" i="12"/>
  <c r="AM878" i="12" s="1"/>
  <c r="AQ878" i="12" s="1"/>
  <c r="AW878" i="12" s="1"/>
  <c r="AJ1905" i="12"/>
  <c r="AR1905" i="12" s="1"/>
  <c r="AX1905" i="12" s="1"/>
  <c r="AK1855" i="12"/>
  <c r="AS1855" i="12" s="1"/>
  <c r="AY1855" i="12" s="1"/>
  <c r="AI1965" i="12"/>
  <c r="AM1965" i="12" s="1"/>
  <c r="AQ1965" i="12" s="1"/>
  <c r="AW1965" i="12" s="1"/>
  <c r="AJ1939" i="12"/>
  <c r="AR1939" i="12" s="1"/>
  <c r="AX1939" i="12" s="1"/>
  <c r="AI2408" i="12"/>
  <c r="AM2408" i="12" s="1"/>
  <c r="AQ2408" i="12" s="1"/>
  <c r="AW2408" i="12" s="1"/>
  <c r="AJ1695" i="12"/>
  <c r="AR1695" i="12" s="1"/>
  <c r="AX1695" i="12" s="1"/>
  <c r="AI2118" i="12"/>
  <c r="AM2118" i="12" s="1"/>
  <c r="AQ2118" i="12" s="1"/>
  <c r="AW2118" i="12" s="1"/>
  <c r="AI2696" i="12"/>
  <c r="AM2696" i="12" s="1"/>
  <c r="AQ2696" i="12" s="1"/>
  <c r="AW2696" i="12" s="1"/>
  <c r="AK1776" i="12"/>
  <c r="AS1776" i="12" s="1"/>
  <c r="AY1776" i="12" s="1"/>
  <c r="AJ2357" i="12"/>
  <c r="AR2357" i="12" s="1"/>
  <c r="AX2357" i="12" s="1"/>
  <c r="AK410" i="12"/>
  <c r="AS410" i="12" s="1"/>
  <c r="AY410" i="12" s="1"/>
  <c r="AK505" i="12"/>
  <c r="AS505" i="12" s="1"/>
  <c r="AY505" i="12" s="1"/>
  <c r="AJ2129" i="12"/>
  <c r="AR2129" i="12" s="1"/>
  <c r="AX2129" i="12" s="1"/>
  <c r="AI2325" i="12"/>
  <c r="AM2325" i="12" s="1"/>
  <c r="AQ2325" i="12" s="1"/>
  <c r="AW2325" i="12" s="1"/>
  <c r="AI1623" i="12"/>
  <c r="AM1623" i="12" s="1"/>
  <c r="AQ1623" i="12" s="1"/>
  <c r="AW1623" i="12" s="1"/>
  <c r="AI1508" i="12"/>
  <c r="AM1508" i="12" s="1"/>
  <c r="AQ1508" i="12" s="1"/>
  <c r="AW1508" i="12" s="1"/>
  <c r="AK2991" i="12"/>
  <c r="AS2991" i="12" s="1"/>
  <c r="AY2991" i="12" s="1"/>
  <c r="AJ1553" i="12"/>
  <c r="AR1553" i="12" s="1"/>
  <c r="AX1553" i="12" s="1"/>
  <c r="AJ2408" i="12"/>
  <c r="AR2408" i="12" s="1"/>
  <c r="AX2408" i="12" s="1"/>
  <c r="AI3000" i="12"/>
  <c r="AM3000" i="12" s="1"/>
  <c r="AQ3000" i="12" s="1"/>
  <c r="AW3000" i="12" s="1"/>
  <c r="AK796" i="12"/>
  <c r="AS796" i="12" s="1"/>
  <c r="AY796" i="12" s="1"/>
  <c r="AI791" i="12"/>
  <c r="AM791" i="12" s="1"/>
  <c r="AQ791" i="12" s="1"/>
  <c r="AW791" i="12" s="1"/>
  <c r="AI2221" i="12"/>
  <c r="AM2221" i="12" s="1"/>
  <c r="AQ2221" i="12" s="1"/>
  <c r="AW2221" i="12" s="1"/>
  <c r="AK2346" i="12"/>
  <c r="AS2346" i="12" s="1"/>
  <c r="AY2346" i="12" s="1"/>
  <c r="AI63" i="12"/>
  <c r="AM63" i="12" s="1"/>
  <c r="AQ63" i="12" s="1"/>
  <c r="AW63" i="12" s="1"/>
  <c r="AK1317" i="12"/>
  <c r="AS1317" i="12" s="1"/>
  <c r="AY1317" i="12" s="1"/>
  <c r="AJ3090" i="12"/>
  <c r="AR3090" i="12" s="1"/>
  <c r="AX3090" i="12" s="1"/>
  <c r="AK2357" i="12"/>
  <c r="AS2357" i="12" s="1"/>
  <c r="AY2357" i="12" s="1"/>
  <c r="AI1876" i="12"/>
  <c r="AM1876" i="12" s="1"/>
  <c r="AQ1876" i="12" s="1"/>
  <c r="AW1876" i="12" s="1"/>
  <c r="AJ1472" i="12"/>
  <c r="AR1472" i="12" s="1"/>
  <c r="AX1472" i="12" s="1"/>
  <c r="AI1658" i="12"/>
  <c r="AM1658" i="12" s="1"/>
  <c r="AQ1658" i="12" s="1"/>
  <c r="AW1658" i="12" s="1"/>
  <c r="AK822" i="12"/>
  <c r="AS822" i="12" s="1"/>
  <c r="AY822" i="12" s="1"/>
  <c r="AK563" i="12"/>
  <c r="AS563" i="12" s="1"/>
  <c r="AY563" i="12" s="1"/>
  <c r="AI2280" i="12"/>
  <c r="AM2280" i="12" s="1"/>
  <c r="AQ2280" i="12" s="1"/>
  <c r="AW2280" i="12" s="1"/>
  <c r="AK2408" i="12"/>
  <c r="AS2408" i="12" s="1"/>
  <c r="AY2408" i="12" s="1"/>
  <c r="AK1949" i="12"/>
  <c r="AS1949" i="12" s="1"/>
  <c r="AY1949" i="12" s="1"/>
  <c r="AK2301" i="12"/>
  <c r="AS2301" i="12" s="1"/>
  <c r="AY2301" i="12" s="1"/>
  <c r="AI1780" i="12"/>
  <c r="AM1780" i="12" s="1"/>
  <c r="AQ1780" i="12" s="1"/>
  <c r="AW1780" i="12" s="1"/>
  <c r="AI1644" i="12"/>
  <c r="AM1644" i="12" s="1"/>
  <c r="AQ1644" i="12" s="1"/>
  <c r="AW1644" i="12" s="1"/>
  <c r="AK879" i="12"/>
  <c r="AS879" i="12" s="1"/>
  <c r="AY879" i="12" s="1"/>
  <c r="AK1890" i="12"/>
  <c r="AS1890" i="12" s="1"/>
  <c r="AY1890" i="12" s="1"/>
  <c r="AI622" i="12"/>
  <c r="AM622" i="12" s="1"/>
  <c r="AQ622" i="12" s="1"/>
  <c r="AW622" i="12" s="1"/>
  <c r="AJ2947" i="12"/>
  <c r="AR2947" i="12" s="1"/>
  <c r="AX2947" i="12" s="1"/>
  <c r="AJ1681" i="12"/>
  <c r="AR1681" i="12" s="1"/>
  <c r="AX1681" i="12" s="1"/>
  <c r="AJ2968" i="12"/>
  <c r="AR2968" i="12" s="1"/>
  <c r="AX2968" i="12" s="1"/>
  <c r="AI1953" i="12"/>
  <c r="AM1953" i="12" s="1"/>
  <c r="AQ1953" i="12" s="1"/>
  <c r="AW1953" i="12" s="1"/>
  <c r="AJ1985" i="12"/>
  <c r="AR1985" i="12" s="1"/>
  <c r="AX1985" i="12" s="1"/>
  <c r="AI2968" i="12"/>
  <c r="AM2968" i="12" s="1"/>
  <c r="AQ2968" i="12" s="1"/>
  <c r="AW2968" i="12" s="1"/>
  <c r="AJ1317" i="12"/>
  <c r="AR1317" i="12" s="1"/>
  <c r="AX1317" i="12" s="1"/>
  <c r="AJ2150" i="12"/>
  <c r="AR2150" i="12" s="1"/>
  <c r="AX2150" i="12" s="1"/>
  <c r="AK105" i="12"/>
  <c r="AS105" i="12" s="1"/>
  <c r="AY105" i="12" s="1"/>
  <c r="AJ878" i="12"/>
  <c r="AR878" i="12" s="1"/>
  <c r="AX878" i="12" s="1"/>
  <c r="AJ622" i="12"/>
  <c r="AR622" i="12" s="1"/>
  <c r="AX622" i="12" s="1"/>
  <c r="AI513" i="12"/>
  <c r="AM513" i="12" s="1"/>
  <c r="AQ513" i="12" s="1"/>
  <c r="AW513" i="12" s="1"/>
  <c r="AJ2934" i="12"/>
  <c r="AR2934" i="12" s="1"/>
  <c r="AX2934" i="12" s="1"/>
  <c r="AI3089" i="12"/>
  <c r="AM3089" i="12" s="1"/>
  <c r="AQ3089" i="12" s="1"/>
  <c r="AW3089" i="12" s="1"/>
  <c r="AJ409" i="12"/>
  <c r="AR409" i="12" s="1"/>
  <c r="AX409" i="12" s="1"/>
  <c r="AK159" i="12"/>
  <c r="AS159" i="12" s="1"/>
  <c r="AY159" i="12" s="1"/>
  <c r="AJ105" i="12"/>
  <c r="AR105" i="12" s="1"/>
  <c r="AX105" i="12" s="1"/>
  <c r="AI1775" i="12"/>
  <c r="AM1775" i="12" s="1"/>
  <c r="AQ1775" i="12" s="1"/>
  <c r="AW1775" i="12" s="1"/>
  <c r="AK1740" i="12"/>
  <c r="AS1740" i="12" s="1"/>
  <c r="AY1740" i="12" s="1"/>
  <c r="AK2345" i="12"/>
  <c r="AS2345" i="12" s="1"/>
  <c r="AY2345" i="12" s="1"/>
  <c r="AK622" i="12"/>
  <c r="AS622" i="12" s="1"/>
  <c r="AY622" i="12" s="1"/>
  <c r="AK2362" i="12"/>
  <c r="AS2362" i="12" s="1"/>
  <c r="AY2362" i="12" s="1"/>
  <c r="AK2412" i="12"/>
  <c r="AS2412" i="12" s="1"/>
  <c r="AY2412" i="12" s="1"/>
  <c r="AJ2433" i="12"/>
  <c r="AR2433" i="12" s="1"/>
  <c r="AX2433" i="12" s="1"/>
  <c r="AK1913" i="12"/>
  <c r="AS1913" i="12" s="1"/>
  <c r="AY1913" i="12" s="1"/>
  <c r="AI792" i="12"/>
  <c r="AM792" i="12" s="1"/>
  <c r="AQ792" i="12" s="1"/>
  <c r="AW792" i="12" s="1"/>
  <c r="AJ852" i="12"/>
  <c r="AR852" i="12" s="1"/>
  <c r="AX852" i="12" s="1"/>
  <c r="AK1645" i="12"/>
  <c r="AS1645" i="12" s="1"/>
  <c r="AY1645" i="12" s="1"/>
  <c r="AK2356" i="12"/>
  <c r="AS2356" i="12" s="1"/>
  <c r="AY2356" i="12" s="1"/>
  <c r="AK106" i="12"/>
  <c r="AS106" i="12" s="1"/>
  <c r="AY106" i="12" s="1"/>
  <c r="AJ879" i="12"/>
  <c r="AR879" i="12" s="1"/>
  <c r="AX879" i="12" s="1"/>
  <c r="AJ1644" i="12"/>
  <c r="AR1644" i="12" s="1"/>
  <c r="AX1644" i="12" s="1"/>
  <c r="AJ343" i="12"/>
  <c r="AR343" i="12" s="1"/>
  <c r="AX343" i="12" s="1"/>
  <c r="AJ1949" i="12"/>
  <c r="AR1949" i="12" s="1"/>
  <c r="AX1949" i="12" s="1"/>
  <c r="AI523" i="12"/>
  <c r="AM523" i="12" s="1"/>
  <c r="AQ523" i="12" s="1"/>
  <c r="AW523" i="12" s="1"/>
  <c r="AI750" i="12"/>
  <c r="AM750" i="12" s="1"/>
  <c r="AQ750" i="12" s="1"/>
  <c r="AW750" i="12" s="1"/>
  <c r="AK1507" i="12"/>
  <c r="AS1507" i="12" s="1"/>
  <c r="AY1507" i="12" s="1"/>
  <c r="AK264" i="12"/>
  <c r="AS264" i="12" s="1"/>
  <c r="AY264" i="12" s="1"/>
  <c r="AI845" i="12"/>
  <c r="AM845" i="12" s="1"/>
  <c r="AQ845" i="12" s="1"/>
  <c r="AW845" i="12" s="1"/>
  <c r="AK3114" i="12"/>
  <c r="AS3114" i="12" s="1"/>
  <c r="AY3114" i="12" s="1"/>
  <c r="AK983" i="12"/>
  <c r="AS983" i="12" s="1"/>
  <c r="AY983" i="12" s="1"/>
  <c r="AI822" i="12"/>
  <c r="AM822" i="12" s="1"/>
  <c r="AQ822" i="12" s="1"/>
  <c r="AW822" i="12" s="1"/>
  <c r="AK587" i="12"/>
  <c r="AS587" i="12" s="1"/>
  <c r="AY587" i="12" s="1"/>
  <c r="AI2281" i="12"/>
  <c r="AM2281" i="12" s="1"/>
  <c r="AQ2281" i="12" s="1"/>
  <c r="AW2281" i="12" s="1"/>
  <c r="AK2443" i="12"/>
  <c r="AS2443" i="12" s="1"/>
  <c r="AY2443" i="12" s="1"/>
  <c r="AJ1855" i="12"/>
  <c r="AR1855" i="12" s="1"/>
  <c r="AX1855" i="12" s="1"/>
  <c r="AI3052" i="12"/>
  <c r="AM3052" i="12" s="1"/>
  <c r="AQ3052" i="12" s="1"/>
  <c r="AW3052" i="12" s="1"/>
  <c r="AK1984" i="12"/>
  <c r="AS1984" i="12" s="1"/>
  <c r="AY1984" i="12" s="1"/>
  <c r="AI504" i="12"/>
  <c r="AM504" i="12" s="1"/>
  <c r="AQ504" i="12" s="1"/>
  <c r="AW504" i="12" s="1"/>
  <c r="AI1612" i="12"/>
  <c r="AM1612" i="12" s="1"/>
  <c r="AQ1612" i="12" s="1"/>
  <c r="AW1612" i="12" s="1"/>
  <c r="AJ1775" i="12"/>
  <c r="AR1775" i="12" s="1"/>
  <c r="AX1775" i="12" s="1"/>
  <c r="AI2357" i="12"/>
  <c r="AM2357" i="12" s="1"/>
  <c r="AQ2357" i="12" s="1"/>
  <c r="AW2357" i="12" s="1"/>
  <c r="AJ2948" i="12"/>
  <c r="AR2948" i="12" s="1"/>
  <c r="AX2948" i="12" s="1"/>
  <c r="AJ1682" i="12"/>
  <c r="AR1682" i="12" s="1"/>
  <c r="AX1682" i="12" s="1"/>
  <c r="AI1682" i="12"/>
  <c r="AM1682" i="12" s="1"/>
  <c r="AQ1682" i="12" s="1"/>
  <c r="AW1682" i="12" s="1"/>
  <c r="AK1751" i="12"/>
  <c r="AS1751" i="12" s="1"/>
  <c r="AY1751" i="12" s="1"/>
  <c r="AK1051" i="12"/>
  <c r="AS1051" i="12" s="1"/>
  <c r="AY1051" i="12" s="1"/>
  <c r="AJ2752" i="12"/>
  <c r="AR2752" i="12" s="1"/>
  <c r="AX2752" i="12" s="1"/>
  <c r="AK1934" i="12"/>
  <c r="AS1934" i="12" s="1"/>
  <c r="AY1934" i="12" s="1"/>
  <c r="AK2948" i="12"/>
  <c r="AS2948" i="12" s="1"/>
  <c r="AY2948" i="12" s="1"/>
  <c r="AI1741" i="12"/>
  <c r="AM1741" i="12" s="1"/>
  <c r="AQ1741" i="12" s="1"/>
  <c r="AW1741" i="12" s="1"/>
  <c r="AK2286" i="12"/>
  <c r="AS2286" i="12" s="1"/>
  <c r="AY2286" i="12" s="1"/>
  <c r="AK1780" i="12"/>
  <c r="AS1780" i="12" s="1"/>
  <c r="AY1780" i="12" s="1"/>
  <c r="AJ106" i="12"/>
  <c r="AR106" i="12" s="1"/>
  <c r="AX106" i="12" s="1"/>
  <c r="AJ806" i="12"/>
  <c r="AR806" i="12" s="1"/>
  <c r="AX806" i="12" s="1"/>
  <c r="AI1454" i="12"/>
  <c r="AM1454" i="12" s="1"/>
  <c r="AQ1454" i="12" s="1"/>
  <c r="AW1454" i="12" s="1"/>
  <c r="AE2442" i="12"/>
  <c r="AD2453" i="12"/>
  <c r="AE2063" i="12"/>
  <c r="AE378" i="12"/>
  <c r="AD791" i="12"/>
  <c r="AE2946" i="12"/>
  <c r="AD3113" i="12"/>
  <c r="AD1622" i="12"/>
  <c r="AC2990" i="12"/>
  <c r="AD477" i="12"/>
  <c r="AC2361" i="12"/>
  <c r="AD378" i="12"/>
  <c r="AD2054" i="12"/>
  <c r="AC2054" i="12"/>
  <c r="AC1202" i="12"/>
  <c r="AC1621" i="12"/>
  <c r="AD1203" i="12"/>
  <c r="AE461" i="12"/>
  <c r="AC1639" i="12"/>
  <c r="AC783" i="12"/>
  <c r="AD2299" i="12"/>
  <c r="AE2256" i="12"/>
  <c r="AD1963" i="12"/>
  <c r="AD1639" i="12"/>
  <c r="AD2323" i="12"/>
  <c r="AD2361" i="12"/>
  <c r="AE123" i="12"/>
  <c r="AD1021" i="12"/>
  <c r="AD522" i="12"/>
  <c r="AD309" i="12"/>
  <c r="AC275" i="12"/>
  <c r="AD2036" i="12"/>
  <c r="AE1760" i="12"/>
  <c r="AE1924" i="12"/>
  <c r="AC2035" i="12"/>
  <c r="AE2473" i="12"/>
  <c r="AE2323" i="12"/>
  <c r="AE2350" i="12"/>
  <c r="AD104" i="12"/>
  <c r="AD1991" i="12"/>
  <c r="AC2113" i="12"/>
  <c r="AC658" i="12"/>
  <c r="AE275" i="12"/>
  <c r="AE424" i="12"/>
  <c r="AC2973" i="12"/>
  <c r="AD2270" i="12"/>
  <c r="AC378" i="12"/>
  <c r="AC1127" i="12"/>
  <c r="AE2441" i="12"/>
  <c r="AE1761" i="12"/>
  <c r="AE187" i="12"/>
  <c r="AE1963" i="12"/>
  <c r="AD274" i="12"/>
  <c r="AC1888" i="12"/>
  <c r="AC2300" i="12"/>
  <c r="AE2128" i="12"/>
  <c r="AC1089" i="12"/>
  <c r="AC1760" i="12"/>
  <c r="AC901" i="12"/>
  <c r="AD1090" i="12"/>
  <c r="AE2324" i="12"/>
  <c r="AD2990" i="12"/>
  <c r="AD1795" i="12"/>
  <c r="AE1638" i="12"/>
  <c r="AE115" i="12"/>
  <c r="AC1458" i="12"/>
  <c r="AC2270" i="12"/>
  <c r="AE766" i="12"/>
  <c r="AC424" i="12"/>
  <c r="AE2300" i="12"/>
  <c r="AC2255" i="12"/>
  <c r="AE2967" i="12"/>
  <c r="AC766" i="12"/>
  <c r="AC652" i="12"/>
  <c r="AE274" i="12"/>
  <c r="AE423" i="12"/>
  <c r="AC512" i="12"/>
  <c r="AD983" i="12"/>
  <c r="AC2967" i="12"/>
  <c r="AD1539" i="12"/>
  <c r="AC17" i="12"/>
  <c r="AE791" i="12"/>
  <c r="AD3112" i="12"/>
  <c r="AE1127" i="12"/>
  <c r="AD1621" i="12"/>
  <c r="AD1127" i="12"/>
  <c r="AE17" i="12"/>
  <c r="AD2255" i="12"/>
  <c r="AE1458" i="12"/>
  <c r="AC1963" i="12"/>
  <c r="AC2350" i="12"/>
  <c r="AD2271" i="12"/>
  <c r="AE1539" i="12"/>
  <c r="AD379" i="12"/>
  <c r="AD2063" i="12"/>
  <c r="AC2063" i="12"/>
  <c r="AC2323" i="12"/>
  <c r="AC804" i="12"/>
  <c r="AD1202" i="12"/>
  <c r="AC2442" i="12"/>
  <c r="AD186" i="12"/>
  <c r="AD658" i="12"/>
  <c r="AD462" i="12"/>
  <c r="AD804" i="12"/>
  <c r="AD2324" i="12"/>
  <c r="AC1667" i="12"/>
  <c r="AD2350" i="12"/>
  <c r="AC2149" i="12"/>
  <c r="AE901" i="12"/>
  <c r="AE2640" i="12"/>
  <c r="AE652" i="12"/>
  <c r="AC983" i="12"/>
  <c r="AC75" i="12"/>
  <c r="AE2035" i="12"/>
  <c r="AC1395" i="12"/>
  <c r="AE186" i="12"/>
  <c r="AD275" i="12"/>
  <c r="AC3112" i="12"/>
  <c r="AE1795" i="12"/>
  <c r="AD1089" i="12"/>
  <c r="AC2640" i="12"/>
  <c r="AE2925" i="12"/>
  <c r="AC1506" i="12"/>
  <c r="AE782" i="12"/>
  <c r="AC859" i="12"/>
  <c r="AE2453" i="12"/>
  <c r="AE1395" i="12"/>
  <c r="AC2299" i="12"/>
  <c r="AE2127" i="12"/>
  <c r="AC1090" i="12"/>
  <c r="AC1539" i="12"/>
  <c r="AC1761" i="12"/>
  <c r="AE2270" i="12"/>
  <c r="AE1888" i="12"/>
  <c r="AD1888" i="12"/>
  <c r="AD1518" i="12"/>
  <c r="AC2924" i="12"/>
  <c r="AD2640" i="12"/>
  <c r="AE1639" i="12"/>
  <c r="AE104" i="12"/>
  <c r="AC1452" i="12"/>
  <c r="AC2271" i="12"/>
  <c r="AE765" i="12"/>
  <c r="AC423" i="12"/>
  <c r="AE2407" i="12"/>
  <c r="AE2299" i="12"/>
  <c r="AC2256" i="12"/>
  <c r="AE2968" i="12"/>
  <c r="AC765" i="12"/>
  <c r="AC3094" i="12"/>
  <c r="AD2946" i="12"/>
  <c r="AC511" i="12"/>
  <c r="AD982" i="12"/>
  <c r="AD766" i="12"/>
  <c r="AD424" i="12"/>
  <c r="AC115" i="12"/>
  <c r="AE512" i="12"/>
  <c r="AE1622" i="12"/>
  <c r="AD858" i="12"/>
  <c r="AD2256" i="12"/>
  <c r="AE1452" i="12"/>
  <c r="AE1089" i="12"/>
  <c r="AC2474" i="12"/>
  <c r="AD1760" i="12"/>
  <c r="AE1203" i="12"/>
  <c r="AD2442" i="12"/>
  <c r="AD2924" i="12"/>
  <c r="AC2324" i="12"/>
  <c r="AE2989" i="12"/>
  <c r="AC2372" i="12"/>
  <c r="AC2441" i="12"/>
  <c r="AD187" i="12"/>
  <c r="AD652" i="12"/>
  <c r="AD1900" i="12"/>
  <c r="AD461" i="12"/>
  <c r="AC2453" i="12"/>
  <c r="AD75" i="12"/>
  <c r="AD512" i="12"/>
  <c r="AD2474" i="12"/>
  <c r="AD3070" i="12"/>
  <c r="AD901" i="12"/>
  <c r="AE858" i="12"/>
  <c r="AC1021" i="12"/>
  <c r="AE982" i="12"/>
  <c r="AE1506" i="12"/>
  <c r="AE1969" i="12"/>
  <c r="AD709" i="12"/>
  <c r="AD2407" i="12"/>
  <c r="AC461" i="12"/>
  <c r="AD2989" i="12"/>
  <c r="AC2127" i="12"/>
  <c r="AD1924" i="12"/>
  <c r="AE3094" i="12"/>
  <c r="AD17" i="12"/>
  <c r="AC186" i="12"/>
  <c r="AD2128" i="12"/>
  <c r="AE804" i="12"/>
  <c r="AC1894" i="12"/>
  <c r="AD1676" i="12"/>
  <c r="AE3070" i="12"/>
  <c r="AC858" i="12"/>
  <c r="AE2149" i="12"/>
  <c r="AC2946" i="12"/>
  <c r="AC1991" i="12"/>
  <c r="AC199" i="12"/>
  <c r="AD2149" i="12"/>
  <c r="AD2127" i="12"/>
  <c r="AD2967" i="12"/>
  <c r="AC2036" i="12"/>
  <c r="AC3113" i="12"/>
  <c r="AC462" i="12"/>
  <c r="AE2054" i="12"/>
  <c r="AE2474" i="12"/>
  <c r="AE2113" i="12"/>
  <c r="AE2271" i="12"/>
  <c r="AE1894" i="12"/>
  <c r="AD1894" i="12"/>
  <c r="AD1506" i="12"/>
  <c r="AC2925" i="12"/>
  <c r="AC2128" i="12"/>
  <c r="AC1472" i="12"/>
  <c r="AE2924" i="12"/>
  <c r="AE2361" i="12"/>
  <c r="AC1924" i="12"/>
  <c r="AC1518" i="12"/>
  <c r="AD115" i="12"/>
  <c r="AD782" i="12"/>
  <c r="AC3070" i="12"/>
  <c r="AE1900" i="12"/>
  <c r="AE1676" i="12"/>
  <c r="AE2952" i="12"/>
  <c r="AC709" i="12"/>
  <c r="AD1395" i="12"/>
  <c r="AC1795" i="12"/>
  <c r="AE1991" i="12"/>
  <c r="AD765" i="12"/>
  <c r="AD423" i="12"/>
  <c r="AC1900" i="12"/>
  <c r="AE477" i="12"/>
  <c r="AC104" i="12"/>
  <c r="AE511" i="12"/>
  <c r="AE1621" i="12"/>
  <c r="AC2989" i="12"/>
  <c r="AD2113" i="12"/>
  <c r="AE1090" i="12"/>
  <c r="AC2473" i="12"/>
  <c r="AD1761" i="12"/>
  <c r="AE1202" i="12"/>
  <c r="AD2441" i="12"/>
  <c r="AD2925" i="12"/>
  <c r="AC477" i="12"/>
  <c r="AC1622" i="12"/>
  <c r="AE2990" i="12"/>
  <c r="AE462" i="12"/>
  <c r="AC1638" i="12"/>
  <c r="AC782" i="12"/>
  <c r="AD2300" i="12"/>
  <c r="AE2255" i="12"/>
  <c r="AD1969" i="12"/>
  <c r="AD1638" i="12"/>
  <c r="AD74" i="12"/>
  <c r="AD511" i="12"/>
  <c r="AD2473" i="12"/>
  <c r="AD1452" i="12"/>
  <c r="AE1021" i="12"/>
  <c r="AE658" i="12"/>
  <c r="AE522" i="12"/>
  <c r="AC309" i="12"/>
  <c r="AE74" i="12"/>
  <c r="G521" i="12"/>
  <c r="M521" i="12" s="1"/>
  <c r="U521" i="12" s="1"/>
  <c r="F521" i="12"/>
  <c r="L521" i="12" s="1"/>
  <c r="T521" i="12" s="1"/>
  <c r="L522" i="12"/>
  <c r="T522" i="12" s="1"/>
  <c r="H521" i="12"/>
  <c r="N521" i="12" s="1"/>
  <c r="V521" i="12" s="1"/>
  <c r="H857" i="12"/>
  <c r="N857" i="12" s="1"/>
  <c r="V857" i="12" s="1"/>
  <c r="F857" i="12"/>
  <c r="L857" i="12" s="1"/>
  <c r="T857" i="12" s="1"/>
  <c r="H103" i="12"/>
  <c r="N103" i="12" s="1"/>
  <c r="V103" i="12" s="1"/>
  <c r="L1990" i="12"/>
  <c r="T1990" i="12" s="1"/>
  <c r="F1989" i="12"/>
  <c r="L1989" i="12" s="1"/>
  <c r="T1989" i="12" s="1"/>
  <c r="F1887" i="12"/>
  <c r="L1887" i="12" s="1"/>
  <c r="T1887" i="12" s="1"/>
  <c r="L1899" i="12"/>
  <c r="T1899" i="12" s="1"/>
  <c r="M1126" i="12"/>
  <c r="U1126" i="12" s="1"/>
  <c r="G1125" i="12"/>
  <c r="M1125" i="12" s="1"/>
  <c r="U1125" i="12" s="1"/>
  <c r="M2112" i="12"/>
  <c r="U2112" i="12" s="1"/>
  <c r="G2111" i="12"/>
  <c r="M2111" i="12" s="1"/>
  <c r="U2111" i="12" s="1"/>
  <c r="L1666" i="12"/>
  <c r="T1666" i="12" s="1"/>
  <c r="F1665" i="12"/>
  <c r="L1665" i="12" s="1"/>
  <c r="T1665" i="12" s="1"/>
  <c r="M2371" i="12"/>
  <c r="U2371" i="12" s="1"/>
  <c r="G2370" i="12"/>
  <c r="M2370" i="12" s="1"/>
  <c r="U2370" i="12" s="1"/>
  <c r="H1793" i="12"/>
  <c r="N1793" i="12" s="1"/>
  <c r="V1793" i="12" s="1"/>
  <c r="N1794" i="12"/>
  <c r="V1794" i="12" s="1"/>
  <c r="F103" i="12"/>
  <c r="L103" i="12" s="1"/>
  <c r="T103" i="12" s="1"/>
  <c r="L123" i="12"/>
  <c r="T123" i="12" s="1"/>
  <c r="H1451" i="12"/>
  <c r="N1451" i="12" s="1"/>
  <c r="V1451" i="12" s="1"/>
  <c r="N1471" i="12"/>
  <c r="V1471" i="12" s="1"/>
  <c r="M1990" i="12"/>
  <c r="U1990" i="12" s="1"/>
  <c r="G1989" i="12"/>
  <c r="M1989" i="12" s="1"/>
  <c r="U1989" i="12" s="1"/>
  <c r="N708" i="12"/>
  <c r="V708" i="12" s="1"/>
  <c r="H707" i="12"/>
  <c r="N707" i="12" s="1"/>
  <c r="V707" i="12" s="1"/>
  <c r="F2370" i="12"/>
  <c r="L2370" i="12" s="1"/>
  <c r="T2370" i="12" s="1"/>
  <c r="L2371" i="12"/>
  <c r="T2371" i="12" s="1"/>
  <c r="G1887" i="12"/>
  <c r="M1887" i="12" s="1"/>
  <c r="U1887" i="12" s="1"/>
  <c r="M1899" i="12"/>
  <c r="U1899" i="12" s="1"/>
  <c r="G1793" i="12"/>
  <c r="M1793" i="12" s="1"/>
  <c r="U1793" i="12" s="1"/>
  <c r="M1794" i="12"/>
  <c r="U1794" i="12" s="1"/>
  <c r="H1887" i="12"/>
  <c r="N1887" i="12" s="1"/>
  <c r="V1887" i="12" s="1"/>
  <c r="N1899" i="12"/>
  <c r="V1899" i="12" s="1"/>
  <c r="N1990" i="12"/>
  <c r="V1990" i="12" s="1"/>
  <c r="H1989" i="12"/>
  <c r="N1989" i="12" s="1"/>
  <c r="V1989" i="12" s="1"/>
  <c r="N16" i="12"/>
  <c r="V16" i="12" s="1"/>
  <c r="H15" i="12"/>
  <c r="N15" i="12" s="1"/>
  <c r="V15" i="12" s="1"/>
  <c r="N1538" i="12"/>
  <c r="V1538" i="12" s="1"/>
  <c r="H1537" i="12"/>
  <c r="N1537" i="12" s="1"/>
  <c r="V1537" i="12" s="1"/>
  <c r="L2148" i="12"/>
  <c r="T2148" i="12" s="1"/>
  <c r="F2147" i="12"/>
  <c r="L2147" i="12" s="1"/>
  <c r="T2147" i="12" s="1"/>
  <c r="N2452" i="12"/>
  <c r="V2452" i="12" s="1"/>
  <c r="H2451" i="12"/>
  <c r="N2451" i="12" s="1"/>
  <c r="V2451" i="12" s="1"/>
  <c r="L1126" i="12"/>
  <c r="T1126" i="12" s="1"/>
  <c r="F1125" i="12"/>
  <c r="L1125" i="12" s="1"/>
  <c r="T1125" i="12" s="1"/>
  <c r="L1923" i="12"/>
  <c r="T1923" i="12" s="1"/>
  <c r="F1922" i="12"/>
  <c r="L1922" i="12" s="1"/>
  <c r="T1922" i="12" s="1"/>
  <c r="L708" i="12"/>
  <c r="T708" i="12" s="1"/>
  <c r="F707" i="12"/>
  <c r="L707" i="12" s="1"/>
  <c r="T707" i="12" s="1"/>
  <c r="M1538" i="12"/>
  <c r="U1538" i="12" s="1"/>
  <c r="G1537" i="12"/>
  <c r="M1537" i="12" s="1"/>
  <c r="U1537" i="12" s="1"/>
  <c r="L16" i="12"/>
  <c r="T16" i="12" s="1"/>
  <c r="F15" i="12"/>
  <c r="L15" i="12" s="1"/>
  <c r="T15" i="12" s="1"/>
  <c r="H475" i="12"/>
  <c r="N475" i="12" s="1"/>
  <c r="V475" i="12" s="1"/>
  <c r="N476" i="12"/>
  <c r="V476" i="12" s="1"/>
  <c r="F475" i="12"/>
  <c r="L475" i="12" s="1"/>
  <c r="T475" i="12" s="1"/>
  <c r="L476" i="12"/>
  <c r="T476" i="12" s="1"/>
  <c r="G1451" i="12"/>
  <c r="M1451" i="12" s="1"/>
  <c r="U1451" i="12" s="1"/>
  <c r="M1471" i="12"/>
  <c r="U1471" i="12" s="1"/>
  <c r="N2148" i="12"/>
  <c r="V2148" i="12" s="1"/>
  <c r="H2147" i="12"/>
  <c r="N2147" i="12" s="1"/>
  <c r="V2147" i="12" s="1"/>
  <c r="M2148" i="12"/>
  <c r="U2148" i="12" s="1"/>
  <c r="G2147" i="12"/>
  <c r="M2147" i="12" s="1"/>
  <c r="U2147" i="12" s="1"/>
  <c r="F1451" i="12"/>
  <c r="L1451" i="12" s="1"/>
  <c r="T1451" i="12" s="1"/>
  <c r="L1471" i="12"/>
  <c r="T1471" i="12" s="1"/>
  <c r="N1666" i="12"/>
  <c r="V1666" i="12" s="1"/>
  <c r="H1665" i="12"/>
  <c r="N1665" i="12" s="1"/>
  <c r="V1665" i="12" s="1"/>
  <c r="F1793" i="12"/>
  <c r="L1793" i="12" s="1"/>
  <c r="T1793" i="12" s="1"/>
  <c r="L1794" i="12"/>
  <c r="T1794" i="12" s="1"/>
  <c r="N1126" i="12"/>
  <c r="V1126" i="12" s="1"/>
  <c r="H1125" i="12"/>
  <c r="N1125" i="12" s="1"/>
  <c r="V1125" i="12" s="1"/>
  <c r="N2112" i="12"/>
  <c r="V2112" i="12" s="1"/>
  <c r="H2111" i="12"/>
  <c r="N2111" i="12" s="1"/>
  <c r="V2111" i="12" s="1"/>
  <c r="H273" i="12"/>
  <c r="N273" i="12" s="1"/>
  <c r="V273" i="12" s="1"/>
  <c r="N309" i="12"/>
  <c r="V309" i="12" s="1"/>
  <c r="G857" i="12"/>
  <c r="M857" i="12" s="1"/>
  <c r="U857" i="12" s="1"/>
  <c r="M16" i="12"/>
  <c r="U16" i="12" s="1"/>
  <c r="G15" i="12"/>
  <c r="M15" i="12" s="1"/>
  <c r="U15" i="12" s="1"/>
  <c r="N1923" i="12"/>
  <c r="V1923" i="12" s="1"/>
  <c r="H1922" i="12"/>
  <c r="N1922" i="12" s="1"/>
  <c r="V1922" i="12" s="1"/>
  <c r="M2452" i="12"/>
  <c r="U2452" i="12" s="1"/>
  <c r="G2451" i="12"/>
  <c r="M2451" i="12" s="1"/>
  <c r="U2451" i="12" s="1"/>
  <c r="M708" i="12"/>
  <c r="U708" i="12" s="1"/>
  <c r="G707" i="12"/>
  <c r="M707" i="12" s="1"/>
  <c r="U707" i="12" s="1"/>
  <c r="L1538" i="12"/>
  <c r="T1538" i="12" s="1"/>
  <c r="F1537" i="12"/>
  <c r="L1537" i="12" s="1"/>
  <c r="T1537" i="12" s="1"/>
  <c r="M1666" i="12"/>
  <c r="U1666" i="12" s="1"/>
  <c r="G1665" i="12"/>
  <c r="M1665" i="12" s="1"/>
  <c r="U1665" i="12" s="1"/>
  <c r="F273" i="12"/>
  <c r="L273" i="12" s="1"/>
  <c r="T273" i="12" s="1"/>
  <c r="G103" i="12"/>
  <c r="M103" i="12" s="1"/>
  <c r="U103" i="12" s="1"/>
  <c r="M123" i="12"/>
  <c r="U123" i="12" s="1"/>
  <c r="H2370" i="12"/>
  <c r="N2370" i="12" s="1"/>
  <c r="V2370" i="12" s="1"/>
  <c r="N2371" i="12"/>
  <c r="V2371" i="12" s="1"/>
  <c r="L2112" i="12"/>
  <c r="T2112" i="12" s="1"/>
  <c r="F2111" i="12"/>
  <c r="L2111" i="12" s="1"/>
  <c r="T2111" i="12" s="1"/>
  <c r="M1923" i="12"/>
  <c r="U1923" i="12" s="1"/>
  <c r="G1922" i="12"/>
  <c r="M1922" i="12" s="1"/>
  <c r="U1922" i="12" s="1"/>
  <c r="G475" i="12"/>
  <c r="M475" i="12" s="1"/>
  <c r="U475" i="12" s="1"/>
  <c r="M476" i="12"/>
  <c r="U476" i="12" s="1"/>
  <c r="L2452" i="12"/>
  <c r="T2452" i="12" s="1"/>
  <c r="F2451" i="12"/>
  <c r="L2451" i="12" s="1"/>
  <c r="T2451" i="12" s="1"/>
  <c r="G273" i="12"/>
  <c r="M273" i="12" s="1"/>
  <c r="U273" i="12" s="1"/>
  <c r="CD671" i="12"/>
  <c r="CD673" i="12"/>
  <c r="CD606" i="12"/>
  <c r="CD605" i="12" s="1"/>
  <c r="CD604" i="12" s="1"/>
  <c r="CD610" i="12"/>
  <c r="CD609" i="12" s="1"/>
  <c r="CD608" i="12" s="1"/>
  <c r="CA1163" i="12" l="1"/>
  <c r="CC1066" i="12"/>
  <c r="CA2402" i="12"/>
  <c r="CB519" i="12"/>
  <c r="CB2679" i="12"/>
  <c r="CB2179" i="12"/>
  <c r="CB3116" i="12"/>
  <c r="CC2423" i="12"/>
  <c r="CC2086" i="12"/>
  <c r="CB20" i="12"/>
  <c r="CB850" i="12"/>
  <c r="CB1564" i="12"/>
  <c r="CB3013" i="12"/>
  <c r="CC2643" i="12"/>
  <c r="CB412" i="12"/>
  <c r="CC3096" i="12"/>
  <c r="CB2368" i="12"/>
  <c r="CA162" i="12"/>
  <c r="CB445" i="12"/>
  <c r="CA884" i="12"/>
  <c r="CC454" i="12"/>
  <c r="CB2839" i="12"/>
  <c r="CC1764" i="12"/>
  <c r="CA1148" i="12"/>
  <c r="CB2015" i="12"/>
  <c r="CA1830" i="12"/>
  <c r="CC2374" i="12"/>
  <c r="CC1228" i="12"/>
  <c r="CC1660" i="12"/>
  <c r="CA1971" i="12"/>
  <c r="CB842" i="12"/>
  <c r="CB2814" i="12"/>
  <c r="CB2779" i="12"/>
  <c r="CA2183" i="12"/>
  <c r="CA1647" i="12"/>
  <c r="CC2714" i="12"/>
  <c r="CA2086" i="12"/>
  <c r="CB1532" i="12"/>
  <c r="CC2449" i="12"/>
  <c r="CB2864" i="12"/>
  <c r="CA553" i="12"/>
  <c r="CB139" i="12"/>
  <c r="CB2717" i="12"/>
  <c r="CC789" i="12"/>
  <c r="CC2980" i="12"/>
  <c r="CB2305" i="12"/>
  <c r="CB2796" i="12"/>
  <c r="CB459" i="12"/>
  <c r="CC3121" i="12"/>
  <c r="CC1832" i="12"/>
  <c r="CA1568" i="12"/>
  <c r="CB1310" i="12"/>
  <c r="CC719" i="12"/>
  <c r="CC3004" i="12"/>
  <c r="CB3001" i="12"/>
  <c r="CB271" i="12"/>
  <c r="CA2168" i="12"/>
  <c r="CB1978" i="12"/>
  <c r="CA1764" i="12"/>
  <c r="CC1880" i="12"/>
  <c r="CB2755" i="12"/>
  <c r="CA2033" i="12"/>
  <c r="CA1369" i="12"/>
  <c r="CB1550" i="12"/>
  <c r="CC881" i="12"/>
  <c r="CA1768" i="12"/>
  <c r="CA1355" i="12"/>
  <c r="CA759" i="12"/>
  <c r="CC1651" i="12"/>
  <c r="CB1225" i="12"/>
  <c r="CC2179" i="12"/>
  <c r="CC2795" i="12"/>
  <c r="CA847" i="12"/>
  <c r="CB820" i="12"/>
  <c r="CB1487" i="12"/>
  <c r="CC1813" i="12"/>
  <c r="CC1870" i="12"/>
  <c r="CA1555" i="12"/>
  <c r="CC1227" i="12"/>
  <c r="CB2982" i="12"/>
  <c r="CB2384" i="12"/>
  <c r="CA175" i="12"/>
  <c r="CA801" i="12"/>
  <c r="CA886" i="12"/>
  <c r="CA725" i="12"/>
  <c r="CB2006" i="12"/>
  <c r="CC113" i="12"/>
  <c r="CA1160" i="12"/>
  <c r="CB1104" i="12"/>
  <c r="CB1227" i="12"/>
  <c r="CB1967" i="12"/>
  <c r="CC1347" i="12"/>
  <c r="CA2348" i="12"/>
  <c r="CB763" i="12"/>
  <c r="CA23" i="12"/>
  <c r="CA3109" i="12"/>
  <c r="CC325" i="12"/>
  <c r="CA2847" i="12"/>
  <c r="CA2866" i="12"/>
  <c r="CC206" i="12"/>
  <c r="CC2796" i="12"/>
  <c r="CC2302" i="12"/>
  <c r="CC1978" i="12"/>
  <c r="CB2950" i="12"/>
  <c r="CB2649" i="12"/>
  <c r="CC20" i="12"/>
  <c r="CC1064" i="12"/>
  <c r="CA705" i="12"/>
  <c r="CA2800" i="12"/>
  <c r="CC3058" i="12"/>
  <c r="CC3087" i="12"/>
  <c r="CC1478" i="12"/>
  <c r="CB1877" i="12"/>
  <c r="CC1015" i="12"/>
  <c r="CA2907" i="12"/>
  <c r="CC2848" i="12"/>
  <c r="CB465" i="12"/>
  <c r="CA2057" i="12"/>
  <c r="CB2405" i="12"/>
  <c r="CB535" i="12"/>
  <c r="CC1535" i="12"/>
  <c r="CB847" i="12"/>
  <c r="CC1821" i="12"/>
  <c r="CB1456" i="12"/>
  <c r="CA1880" i="12"/>
  <c r="CC1829" i="12"/>
  <c r="CC2706" i="12"/>
  <c r="CA1480" i="12"/>
  <c r="CC1112" i="12"/>
  <c r="CC2459" i="12"/>
  <c r="CB602" i="12"/>
  <c r="CA1872" i="12"/>
  <c r="CC1087" i="12"/>
  <c r="CA1550" i="12"/>
  <c r="CA1112" i="12"/>
  <c r="CC561" i="12"/>
  <c r="CB442" i="12"/>
  <c r="CC2843" i="12"/>
  <c r="CA911" i="12"/>
  <c r="CA1069" i="12"/>
  <c r="CC2467" i="12"/>
  <c r="CC2783" i="12"/>
  <c r="CC2685" i="12"/>
  <c r="CB3059" i="12"/>
  <c r="CC2381" i="12"/>
  <c r="CB1907" i="12"/>
  <c r="CA2877" i="12"/>
  <c r="CB1971" i="12"/>
  <c r="CB1399" i="12"/>
  <c r="CA1054" i="12"/>
  <c r="CC3007" i="12"/>
  <c r="CB2419" i="12"/>
  <c r="CB2401" i="12"/>
  <c r="CB52" i="12"/>
  <c r="CA1070" i="12"/>
  <c r="CB2928" i="12"/>
  <c r="CC2892" i="12"/>
  <c r="CB887" i="12"/>
  <c r="CC2839" i="12"/>
  <c r="CB2822" i="12"/>
  <c r="CC450" i="12"/>
  <c r="CA1967" i="12"/>
  <c r="CA1927" i="12"/>
  <c r="CB1684" i="12"/>
  <c r="CB1574" i="12"/>
  <c r="CB1535" i="12"/>
  <c r="CB1224" i="12"/>
  <c r="CA3005" i="12"/>
  <c r="CC610" i="12"/>
  <c r="CA171" i="12"/>
  <c r="CC1280" i="12"/>
  <c r="CC2052" i="12"/>
  <c r="CA2082" i="12"/>
  <c r="CA2049" i="12"/>
  <c r="CB1485" i="12"/>
  <c r="CB2398" i="12"/>
  <c r="CB2671" i="12"/>
  <c r="CC1974" i="12"/>
  <c r="CB1833" i="12"/>
  <c r="CC2740" i="12"/>
  <c r="CC1659" i="12"/>
  <c r="CC126" i="12"/>
  <c r="CA789" i="12"/>
  <c r="CA1592" i="12"/>
  <c r="CC2860" i="12"/>
  <c r="CB2152" i="12"/>
  <c r="CC1546" i="12"/>
  <c r="CC2775" i="12"/>
  <c r="CB2052" i="12"/>
  <c r="CC1319" i="12"/>
  <c r="CC1907" i="12"/>
  <c r="CC65" i="12"/>
  <c r="CC1108" i="12"/>
  <c r="CA839" i="12"/>
  <c r="CB2915" i="12"/>
  <c r="CC2145" i="12"/>
  <c r="CB801" i="12"/>
  <c r="CA1679" i="12"/>
  <c r="CB2335" i="12"/>
  <c r="CC958" i="12"/>
  <c r="CB174" i="12"/>
  <c r="CA2895" i="12"/>
  <c r="CA994" i="12"/>
  <c r="CC1369" i="12"/>
  <c r="CB716" i="12"/>
  <c r="CC1592" i="12"/>
  <c r="CB1037" i="12"/>
  <c r="CB2085" i="12"/>
  <c r="CC2771" i="12"/>
  <c r="CA325" i="12"/>
  <c r="CB2964" i="12"/>
  <c r="CB610" i="12"/>
  <c r="CC2717" i="12"/>
  <c r="CA2405" i="12"/>
  <c r="CB2070" i="12"/>
  <c r="CC1510" i="12"/>
  <c r="CC2420" i="12"/>
  <c r="CC1987" i="12"/>
  <c r="CB1393" i="12"/>
  <c r="CB2306" i="12"/>
  <c r="CB2477" i="12"/>
  <c r="CB427" i="12"/>
  <c r="CC1027" i="12"/>
  <c r="CC2317" i="12"/>
  <c r="CC376" i="12"/>
  <c r="CC2152" i="12"/>
  <c r="CB1835" i="12"/>
  <c r="CB2676" i="12"/>
  <c r="CB2889" i="12"/>
  <c r="CA2664" i="12"/>
  <c r="CA2964" i="12"/>
  <c r="CA1210" i="12"/>
  <c r="CB946" i="12"/>
  <c r="CA2943" i="12"/>
  <c r="CC2735" i="12"/>
  <c r="CC2716" i="12"/>
  <c r="CC101" i="12"/>
  <c r="CB1730" i="12"/>
  <c r="CA1833" i="12"/>
  <c r="CB1478" i="12"/>
  <c r="CC1086" i="12"/>
  <c r="CB1778" i="12"/>
  <c r="CC1156" i="12"/>
  <c r="CB2086" i="12"/>
  <c r="CC1998" i="12"/>
  <c r="CC2681" i="12"/>
  <c r="CB2678" i="12"/>
  <c r="CA65" i="12"/>
  <c r="CB2377" i="12"/>
  <c r="CC2334" i="12"/>
  <c r="CA20" i="12"/>
  <c r="CA2274" i="12"/>
  <c r="CB751" i="12"/>
  <c r="CA1655" i="12"/>
  <c r="CA2291" i="12"/>
  <c r="CC807" i="12"/>
  <c r="CB884" i="12"/>
  <c r="CB1264" i="12"/>
  <c r="CA165" i="12"/>
  <c r="CA1892" i="12"/>
  <c r="CB2374" i="12"/>
  <c r="CC2877" i="12"/>
  <c r="CC959" i="12"/>
  <c r="CB988" i="12"/>
  <c r="CA723" i="12"/>
  <c r="CC2759" i="12"/>
  <c r="CC2375" i="12"/>
  <c r="CB165" i="12"/>
  <c r="CA718" i="12"/>
  <c r="CC2045" i="12"/>
  <c r="CA137" i="12"/>
  <c r="CB730" i="12"/>
  <c r="CC3035" i="12"/>
  <c r="CC3061" i="12"/>
  <c r="CA495" i="12"/>
  <c r="CB484" i="12"/>
  <c r="CB480" i="12"/>
  <c r="CB835" i="12"/>
  <c r="CA153" i="12"/>
  <c r="CC3062" i="12"/>
  <c r="CC723" i="12"/>
  <c r="CA786" i="12"/>
  <c r="CB3115" i="12"/>
  <c r="CC2187" i="12"/>
  <c r="CB2160" i="12"/>
  <c r="CA3004" i="12"/>
  <c r="CA2268" i="12"/>
  <c r="CC945" i="12"/>
  <c r="CA1167" i="12"/>
  <c r="CC921" i="12"/>
  <c r="CA2308" i="12"/>
  <c r="CA1601" i="12"/>
  <c r="CA1156" i="12"/>
  <c r="CB2940" i="12"/>
  <c r="CA2306" i="12"/>
  <c r="CA1743" i="12"/>
  <c r="CC2800" i="12"/>
  <c r="CA484" i="12"/>
  <c r="CB3004" i="12"/>
  <c r="CA2313" i="12"/>
  <c r="CC133" i="12"/>
  <c r="CA174" i="12"/>
  <c r="CA988" i="12"/>
  <c r="CC801" i="12"/>
  <c r="CB2137" i="12"/>
  <c r="CC3092" i="12"/>
  <c r="CA2416" i="12"/>
  <c r="CC1956" i="12"/>
  <c r="CC2965" i="12"/>
  <c r="CB2309" i="12"/>
  <c r="CA1873" i="12"/>
  <c r="CA2830" i="12"/>
  <c r="CA530" i="12"/>
  <c r="CB1408" i="12"/>
  <c r="CB2183" i="12"/>
  <c r="CC2038" i="12"/>
  <c r="CC2826" i="12"/>
  <c r="CA2643" i="12"/>
  <c r="CB2098" i="12"/>
  <c r="CC23" i="12"/>
  <c r="CC2917" i="12"/>
  <c r="CA2051" i="12"/>
  <c r="CA180" i="12"/>
  <c r="CA2219" i="12"/>
  <c r="CB1651" i="12"/>
  <c r="CA1005" i="12"/>
  <c r="CA1878" i="12"/>
  <c r="CA1572" i="12"/>
  <c r="CA3121" i="12"/>
  <c r="CC3002" i="12"/>
  <c r="CB1327" i="12"/>
  <c r="CA2863" i="12"/>
  <c r="CA1037" i="12"/>
  <c r="CC2915" i="12"/>
  <c r="CA2950" i="12"/>
  <c r="CB2332" i="12"/>
  <c r="CB1758" i="12"/>
  <c r="CC2830" i="12"/>
  <c r="CC2191" i="12"/>
  <c r="CC1655" i="12"/>
  <c r="CB2729" i="12"/>
  <c r="CC446" i="12"/>
  <c r="CB738" i="12"/>
  <c r="CB785" i="12"/>
  <c r="CB2965" i="12"/>
  <c r="CA1108" i="12"/>
  <c r="CC1187" i="12"/>
  <c r="CB2748" i="12"/>
  <c r="CA2918" i="12"/>
  <c r="CB1113" i="12"/>
  <c r="CA838" i="12"/>
  <c r="CB19" i="12"/>
  <c r="CC1878" i="12"/>
  <c r="CB60" i="12"/>
  <c r="CC850" i="12"/>
  <c r="CC412" i="12"/>
  <c r="CA883" i="12"/>
  <c r="CB726" i="12"/>
  <c r="CB2818" i="12"/>
  <c r="CA2098" i="12"/>
  <c r="CB2011" i="12"/>
  <c r="CC2688" i="12"/>
  <c r="CA2015" i="12"/>
  <c r="CB1434" i="12"/>
  <c r="CA2410" i="12"/>
  <c r="CC817" i="12"/>
  <c r="CB190" i="12"/>
  <c r="CC813" i="12"/>
  <c r="CB101" i="12"/>
  <c r="CC2964" i="12"/>
  <c r="CC2982" i="12"/>
  <c r="CB356" i="12"/>
  <c r="CB2937" i="12"/>
  <c r="CC2458" i="12"/>
  <c r="CA2074" i="12"/>
  <c r="CB3119" i="12"/>
  <c r="CC2888" i="12"/>
  <c r="CB78" i="12"/>
  <c r="CB1119" i="12"/>
  <c r="CB935" i="12"/>
  <c r="CA2944" i="12"/>
  <c r="CC1662" i="12"/>
  <c r="CC1206" i="12"/>
  <c r="CA1610" i="12"/>
  <c r="CA2136" i="12"/>
  <c r="CA1100" i="12"/>
  <c r="CC2950" i="12"/>
  <c r="CA2932" i="12"/>
  <c r="CB539" i="12"/>
  <c r="CC129" i="12"/>
  <c r="CC2686" i="12"/>
  <c r="CC755" i="12"/>
  <c r="CB1064" i="12"/>
  <c r="CC194" i="12"/>
  <c r="CA1225" i="12"/>
  <c r="CB1773" i="12"/>
  <c r="CA497" i="12"/>
  <c r="CC60" i="12"/>
  <c r="CC1625" i="12"/>
  <c r="CA67" i="12"/>
  <c r="CC730" i="12"/>
  <c r="CA1485" i="12"/>
  <c r="CA1138" i="12"/>
  <c r="CC1484" i="12"/>
  <c r="CB2660" i="12"/>
  <c r="CB2843" i="12"/>
  <c r="CB2404" i="12"/>
  <c r="CA3116" i="12"/>
  <c r="CB129" i="12"/>
  <c r="CB1857" i="12"/>
  <c r="CC47" i="12"/>
  <c r="CA1870" i="12"/>
  <c r="CC1967" i="12"/>
  <c r="CA1730" i="12"/>
  <c r="CA2334" i="12"/>
  <c r="CC2682" i="12"/>
  <c r="CC1972" i="12"/>
  <c r="CB3077" i="12"/>
  <c r="CC1456" i="12"/>
  <c r="CC2785" i="12"/>
  <c r="CA2885" i="12"/>
  <c r="CB495" i="12"/>
  <c r="CC988" i="12"/>
  <c r="CB1869" i="12"/>
  <c r="CB1531" i="12"/>
  <c r="CA2786" i="12"/>
  <c r="CB759" i="12"/>
  <c r="CA2783" i="12"/>
  <c r="CB2435" i="12"/>
  <c r="CB543" i="12"/>
  <c r="CA2689" i="12"/>
  <c r="CC2354" i="12"/>
  <c r="CC153" i="12"/>
  <c r="CB1252" i="12"/>
  <c r="CA1718" i="12"/>
  <c r="CB1200" i="12"/>
  <c r="CB2891" i="12"/>
  <c r="CB1018" i="12"/>
  <c r="CA945" i="12"/>
  <c r="CC2729" i="12"/>
  <c r="CB376" i="12"/>
  <c r="CB838" i="12"/>
  <c r="CA1084" i="12"/>
  <c r="CB989" i="12"/>
  <c r="CB1480" i="12"/>
  <c r="CA1881" i="12"/>
  <c r="CB1248" i="12"/>
  <c r="CB2145" i="12"/>
  <c r="CB2083" i="12"/>
  <c r="CC2866" i="12"/>
  <c r="CA1535" i="12"/>
  <c r="CA2019" i="12"/>
  <c r="CB2842" i="12"/>
  <c r="CC459" i="12"/>
  <c r="CB450" i="12"/>
  <c r="CC1070" i="12"/>
  <c r="CB2714" i="12"/>
  <c r="CA1998" i="12"/>
  <c r="CA3122" i="12"/>
  <c r="CB2467" i="12"/>
  <c r="CB1892" i="12"/>
  <c r="CC2962" i="12"/>
  <c r="CA1393" i="12"/>
  <c r="CC1028" i="12"/>
  <c r="CC814" i="12"/>
  <c r="CB202" i="12"/>
  <c r="CC2028" i="12"/>
  <c r="CC1773" i="12"/>
  <c r="CB2656" i="12"/>
  <c r="CB1331" i="12"/>
  <c r="CA1726" i="12"/>
  <c r="CB2060" i="12"/>
  <c r="CB985" i="12"/>
  <c r="CA2378" i="12"/>
  <c r="CA502" i="12"/>
  <c r="CC1179" i="12"/>
  <c r="CC443" i="12"/>
  <c r="CB1355" i="12"/>
  <c r="CC2019" i="12"/>
  <c r="CB1086" i="12"/>
  <c r="CB2416" i="12"/>
  <c r="CA2717" i="12"/>
  <c r="CA1463" i="12"/>
  <c r="CA1244" i="12"/>
  <c r="CB530" i="12"/>
  <c r="CC1464" i="12"/>
  <c r="CB2907" i="12"/>
  <c r="CC996" i="12"/>
  <c r="CB813" i="12"/>
  <c r="CC2061" i="12"/>
  <c r="CB798" i="12"/>
  <c r="CC139" i="12"/>
  <c r="CC1975" i="12"/>
  <c r="CA101" i="12"/>
  <c r="CA2656" i="12"/>
  <c r="CA2843" i="12"/>
  <c r="CB719" i="12"/>
  <c r="CC86" i="12"/>
  <c r="CA194" i="12"/>
  <c r="CB883" i="12"/>
  <c r="CB2191" i="12"/>
  <c r="CA206" i="12"/>
  <c r="CC2779" i="12"/>
  <c r="CA2160" i="12"/>
  <c r="CA2094" i="12"/>
  <c r="CA3061" i="12"/>
  <c r="CB2830" i="12"/>
  <c r="CA2131" i="12"/>
  <c r="CA1488" i="12"/>
  <c r="CB1972" i="12"/>
  <c r="CB2082" i="12"/>
  <c r="CC656" i="12"/>
  <c r="CA752" i="12"/>
  <c r="CC838" i="12"/>
  <c r="CC1534" i="12"/>
  <c r="CB1166" i="12"/>
  <c r="CC2671" i="12"/>
  <c r="CC683" i="12"/>
  <c r="CB2733" i="12"/>
  <c r="CB2317" i="12"/>
  <c r="CA465" i="12"/>
  <c r="CB2644" i="12"/>
  <c r="CC2199" i="12"/>
  <c r="CA78" i="12"/>
  <c r="CA1015" i="12"/>
  <c r="CB1647" i="12"/>
  <c r="CA1113" i="12"/>
  <c r="CA2739" i="12"/>
  <c r="CA697" i="12"/>
  <c r="CA196" i="12"/>
  <c r="CC2481" i="12"/>
  <c r="CB267" i="12"/>
  <c r="CB788" i="12"/>
  <c r="CC994" i="12"/>
  <c r="CC763" i="12"/>
  <c r="CC3008" i="12"/>
  <c r="CB1821" i="12"/>
  <c r="CC1196" i="12"/>
  <c r="CC2070" i="12"/>
  <c r="CB1975" i="12"/>
  <c r="CA2681" i="12"/>
  <c r="CB1404" i="12"/>
  <c r="CB1802" i="12"/>
  <c r="CA2422" i="12"/>
  <c r="CA202" i="12"/>
  <c r="CA3110" i="12"/>
  <c r="CB802" i="12"/>
  <c r="CB2665" i="12"/>
  <c r="CB1936" i="12"/>
  <c r="CA3008" i="12"/>
  <c r="CC2405" i="12"/>
  <c r="CC1830" i="12"/>
  <c r="CC2911" i="12"/>
  <c r="CB1214" i="12"/>
  <c r="CB959" i="12"/>
  <c r="CA2678" i="12"/>
  <c r="CA144" i="12"/>
  <c r="CA1840" i="12"/>
  <c r="CB1660" i="12"/>
  <c r="CC2085" i="12"/>
  <c r="CC1164" i="12"/>
  <c r="CB1572" i="12"/>
  <c r="CB1477" i="12"/>
  <c r="CB807" i="12"/>
  <c r="CC2228" i="12"/>
  <c r="CA296" i="12"/>
  <c r="CB1108" i="12"/>
  <c r="CA307" i="12"/>
  <c r="CB1276" i="12"/>
  <c r="CB1722" i="12"/>
  <c r="CA985" i="12"/>
  <c r="CB2354" i="12"/>
  <c r="CA2423" i="12"/>
  <c r="CC1024" i="12"/>
  <c r="CA2998" i="12"/>
  <c r="CC2335" i="12"/>
  <c r="CC1931" i="12"/>
  <c r="CC1857" i="12"/>
  <c r="CA1228" i="12"/>
  <c r="CB2116" i="12"/>
  <c r="CB1706" i="12"/>
  <c r="CB1123" i="12"/>
  <c r="CC2002" i="12"/>
  <c r="CB1951" i="12"/>
  <c r="CC52" i="12"/>
  <c r="CA77" i="12"/>
  <c r="CA1821" i="12"/>
  <c r="CA27" i="12"/>
  <c r="CA820" i="12"/>
  <c r="CA445" i="12"/>
  <c r="CB2199" i="12"/>
  <c r="CC2183" i="12"/>
  <c r="CA3035" i="12"/>
  <c r="CB1036" i="12"/>
  <c r="CA3036" i="12"/>
  <c r="CC661" i="12"/>
  <c r="CA813" i="12"/>
  <c r="CC2057" i="12"/>
  <c r="CC1971" i="12"/>
  <c r="CC2763" i="12"/>
  <c r="CC820" i="12"/>
  <c r="CB1546" i="12"/>
  <c r="CC2944" i="12"/>
  <c r="CA2458" i="12"/>
  <c r="CC2650" i="12"/>
  <c r="CC1920" i="12"/>
  <c r="CA3097" i="12"/>
  <c r="CA1429" i="12"/>
  <c r="CC734" i="12"/>
  <c r="CA1642" i="12"/>
  <c r="CC1214" i="12"/>
  <c r="CC553" i="12"/>
  <c r="CB1500" i="12"/>
  <c r="CB3110" i="12"/>
  <c r="CA1778" i="12"/>
  <c r="CA1829" i="12"/>
  <c r="CB3097" i="12"/>
  <c r="CC712" i="12"/>
  <c r="CC754" i="12"/>
  <c r="CB1369" i="12"/>
  <c r="CA1734" i="12"/>
  <c r="CA1236" i="12"/>
  <c r="CA2917" i="12"/>
  <c r="CA2401" i="12"/>
  <c r="CB2141" i="12"/>
  <c r="CB47" i="12"/>
  <c r="CC132" i="12"/>
  <c r="CC718" i="12"/>
  <c r="CB172" i="12"/>
  <c r="CC1734" i="12"/>
  <c r="CB2459" i="12"/>
  <c r="CB1005" i="12"/>
  <c r="CC530" i="12"/>
  <c r="CB2698" i="12"/>
  <c r="CB1592" i="12"/>
  <c r="CB925" i="12"/>
  <c r="CC1892" i="12"/>
  <c r="CC1605" i="12"/>
  <c r="CB2119" i="12"/>
  <c r="CC2041" i="12"/>
  <c r="CB2804" i="12"/>
  <c r="CA1662" i="12"/>
  <c r="CA1407" i="12"/>
  <c r="CB2736" i="12"/>
  <c r="CA799" i="12"/>
  <c r="CA2404" i="12"/>
  <c r="CA1252" i="12"/>
  <c r="CB1693" i="12"/>
  <c r="CC2030" i="12"/>
  <c r="CB705" i="12"/>
  <c r="CA798" i="12"/>
  <c r="CC2993" i="12"/>
  <c r="CB1156" i="12"/>
  <c r="CB1163" i="12"/>
  <c r="CA2686" i="12"/>
  <c r="CC2922" i="12"/>
  <c r="CA2894" i="12"/>
  <c r="CC157" i="12"/>
  <c r="CB2449" i="12"/>
  <c r="CC2015" i="12"/>
  <c r="CA3002" i="12"/>
  <c r="CA3001" i="12"/>
  <c r="CC1601" i="12"/>
  <c r="CA1510" i="12"/>
  <c r="CA811" i="12"/>
  <c r="CC162" i="12"/>
  <c r="CA788" i="12"/>
  <c r="CB780" i="12"/>
  <c r="CA561" i="12"/>
  <c r="CC549" i="12"/>
  <c r="CC1100" i="12"/>
  <c r="CA356" i="12"/>
  <c r="CA376" i="12"/>
  <c r="CC1001" i="12"/>
  <c r="CA835" i="12"/>
  <c r="CB810" i="12"/>
  <c r="CA2303" i="12"/>
  <c r="CC2327" i="12"/>
  <c r="CA715" i="12"/>
  <c r="CA2467" i="12"/>
  <c r="CB1534" i="12"/>
  <c r="CA1323" i="12"/>
  <c r="CB1001" i="12"/>
  <c r="CB2914" i="12"/>
  <c r="CB1689" i="12"/>
  <c r="CC1276" i="12"/>
  <c r="CC3115" i="12"/>
  <c r="CC2364" i="12"/>
  <c r="CC1783" i="12"/>
  <c r="CB2867" i="12"/>
  <c r="CC946" i="12"/>
  <c r="CA64" i="12"/>
  <c r="CC2416" i="12"/>
  <c r="CC184" i="12"/>
  <c r="CB722" i="12"/>
  <c r="CB1063" i="12"/>
  <c r="CB889" i="12"/>
  <c r="CB2274" i="12"/>
  <c r="CA446" i="12"/>
  <c r="CC2471" i="12"/>
  <c r="CC2066" i="12"/>
  <c r="CC3036" i="12"/>
  <c r="CA2375" i="12"/>
  <c r="CB1994" i="12"/>
  <c r="CA2962" i="12"/>
  <c r="CA730" i="12"/>
  <c r="CA1496" i="12"/>
  <c r="CA2706" i="12"/>
  <c r="CC2308" i="12"/>
  <c r="CA2965" i="12"/>
  <c r="CC2863" i="12"/>
  <c r="CC2259" i="12"/>
  <c r="CA108" i="12"/>
  <c r="CA126" i="12"/>
  <c r="CC1264" i="12"/>
  <c r="CC296" i="12"/>
  <c r="CC2657" i="12"/>
  <c r="CA1722" i="12"/>
  <c r="CB1093" i="12"/>
  <c r="CB1956" i="12"/>
  <c r="CB1718" i="12"/>
  <c r="CC1835" i="12"/>
  <c r="CC3116" i="12"/>
  <c r="CC1514" i="12"/>
  <c r="CA1095" i="12"/>
  <c r="CA2848" i="12"/>
  <c r="CC2137" i="12"/>
  <c r="CA1615" i="12"/>
  <c r="CC1693" i="12"/>
  <c r="CC1054" i="12"/>
  <c r="CC1916" i="12"/>
  <c r="CB1504" i="12"/>
  <c r="CB893" i="12"/>
  <c r="CA1787" i="12"/>
  <c r="CB1542" i="12"/>
  <c r="CC2721" i="12"/>
  <c r="CB1095" i="12"/>
  <c r="CC1290" i="12"/>
  <c r="CC989" i="12"/>
  <c r="CC2656" i="12"/>
  <c r="CA2359" i="12"/>
  <c r="CA2011" i="12"/>
  <c r="CC1817" i="12"/>
  <c r="CB2027" i="12"/>
  <c r="CA494" i="12"/>
  <c r="CB2763" i="12"/>
  <c r="CA412" i="12"/>
  <c r="CC961" i="12"/>
  <c r="CA1118" i="12"/>
  <c r="CC1017" i="12"/>
  <c r="CB2224" i="12"/>
  <c r="CC267" i="12"/>
  <c r="CB1319" i="12"/>
  <c r="CA1813" i="12"/>
  <c r="CA1832" i="12"/>
  <c r="CA1836" i="12"/>
  <c r="CB1210" i="12"/>
  <c r="CB2164" i="12"/>
  <c r="CC2116" i="12"/>
  <c r="CA2795" i="12"/>
  <c r="CA2782" i="12"/>
  <c r="CC137" i="12"/>
  <c r="CC2649" i="12"/>
  <c r="CB2643" i="12"/>
  <c r="CC72" i="12"/>
  <c r="CB2410" i="12"/>
  <c r="CA1484" i="12"/>
  <c r="CA1753" i="12"/>
  <c r="CB2650" i="12"/>
  <c r="CB1112" i="12"/>
  <c r="CB986" i="12"/>
  <c r="CC847" i="12"/>
  <c r="CA267" i="12"/>
  <c r="CC2083" i="12"/>
  <c r="CC2678" i="12"/>
  <c r="CC2928" i="12"/>
  <c r="CA1152" i="12"/>
  <c r="CC2377" i="12"/>
  <c r="CB811" i="12"/>
  <c r="CB2800" i="12"/>
  <c r="CB2657" i="12"/>
  <c r="CC271" i="12"/>
  <c r="CA816" i="12"/>
  <c r="CA2152" i="12"/>
  <c r="CC180" i="12"/>
  <c r="CA1119" i="12"/>
  <c r="CC329" i="12"/>
  <c r="CA1290" i="12"/>
  <c r="CC2090" i="12"/>
  <c r="CC785" i="12"/>
  <c r="CA132" i="12"/>
  <c r="CA1798" i="12"/>
  <c r="CC161" i="12"/>
  <c r="CB137" i="12"/>
  <c r="CC1698" i="12"/>
  <c r="CA2058" i="12"/>
  <c r="CB2030" i="12"/>
  <c r="CA2721" i="12"/>
  <c r="CA2983" i="12"/>
  <c r="CC2792" i="12"/>
  <c r="CB65" i="12"/>
  <c r="CA491" i="12"/>
  <c r="CC1994" i="12"/>
  <c r="CB108" i="12"/>
  <c r="CA2052" i="12"/>
  <c r="CA2028" i="12"/>
  <c r="CA1857" i="12"/>
  <c r="CC2675" i="12"/>
  <c r="CC2736" i="12"/>
  <c r="CB2019" i="12"/>
  <c r="CA1196" i="12"/>
  <c r="CB1596" i="12"/>
  <c r="CB1083" i="12"/>
  <c r="CC2959" i="12"/>
  <c r="CB557" i="12"/>
  <c r="CA136" i="12"/>
  <c r="CA2085" i="12"/>
  <c r="CA2030" i="12"/>
  <c r="CA2911" i="12"/>
  <c r="CA855" i="12"/>
  <c r="CA2826" i="12"/>
  <c r="CA2682" i="12"/>
  <c r="CB712" i="12"/>
  <c r="CA2749" i="12"/>
  <c r="CA2471" i="12"/>
  <c r="CC202" i="12"/>
  <c r="CB1555" i="12"/>
  <c r="CC1778" i="12"/>
  <c r="CC1335" i="12"/>
  <c r="CC3001" i="12"/>
  <c r="CB1196" i="12"/>
  <c r="CA2670" i="12"/>
  <c r="CA2839" i="12"/>
  <c r="CA459" i="12"/>
  <c r="CB945" i="12"/>
  <c r="CB1148" i="12"/>
  <c r="CC1339" i="12"/>
  <c r="CA1659" i="12"/>
  <c r="CC1941" i="12"/>
  <c r="CA1335" i="12"/>
  <c r="CC2219" i="12"/>
  <c r="CB2195" i="12"/>
  <c r="CB3121" i="12"/>
  <c r="CB1625" i="12"/>
  <c r="CC2195" i="12"/>
  <c r="CB718" i="12"/>
  <c r="CA3077" i="12"/>
  <c r="CB2402" i="12"/>
  <c r="CA2042" i="12"/>
  <c r="CB1916" i="12"/>
  <c r="CC1306" i="12"/>
  <c r="CA2179" i="12"/>
  <c r="CC1802" i="12"/>
  <c r="CA1187" i="12"/>
  <c r="CA2061" i="12"/>
  <c r="CB2045" i="12"/>
  <c r="CB130" i="12"/>
  <c r="CA193" i="12"/>
  <c r="CC1951" i="12"/>
  <c r="CA87" i="12"/>
  <c r="CA1144" i="12"/>
  <c r="CB886" i="12"/>
  <c r="CC2309" i="12"/>
  <c r="CA2364" i="12"/>
  <c r="CB816" i="12"/>
  <c r="CA1571" i="12"/>
  <c r="CC465" i="12"/>
  <c r="CA734" i="12"/>
  <c r="CB1066" i="12"/>
  <c r="CB2290" i="12"/>
  <c r="CA2130" i="12"/>
  <c r="CC2864" i="12"/>
  <c r="CA925" i="12"/>
  <c r="CA1625" i="12"/>
  <c r="CA1096" i="12"/>
  <c r="CA2685" i="12"/>
  <c r="CC2058" i="12"/>
  <c r="CA1500" i="12"/>
  <c r="CB2481" i="12"/>
  <c r="CC899" i="12"/>
  <c r="CB27" i="12"/>
  <c r="CB961" i="12"/>
  <c r="CA610" i="12"/>
  <c r="CA68" i="12"/>
  <c r="CC3118" i="12"/>
  <c r="CB693" i="12"/>
  <c r="CA3119" i="12"/>
  <c r="CA2785" i="12"/>
  <c r="CA2191" i="12"/>
  <c r="CC68" i="12"/>
  <c r="CC67" i="12"/>
  <c r="CB140" i="12"/>
  <c r="CC1191" i="12"/>
  <c r="CB1244" i="12"/>
  <c r="CB1460" i="12"/>
  <c r="CC2130" i="12"/>
  <c r="CB1351" i="12"/>
  <c r="CA1758" i="12"/>
  <c r="CA2735" i="12"/>
  <c r="CB1164" i="12"/>
  <c r="CB3002" i="12"/>
  <c r="CB3008" i="12"/>
  <c r="CB656" i="12"/>
  <c r="CC196" i="12"/>
  <c r="CC2793" i="12"/>
  <c r="CC855" i="12"/>
  <c r="CC1399" i="12"/>
  <c r="CA726" i="12"/>
  <c r="CB1605" i="12"/>
  <c r="CB1160" i="12"/>
  <c r="CB1463" i="12"/>
  <c r="CB1092" i="12"/>
  <c r="CC2303" i="12"/>
  <c r="CB1014" i="12"/>
  <c r="CB846" i="12"/>
  <c r="CA2187" i="12"/>
  <c r="CC197" i="12"/>
  <c r="CC2961" i="12"/>
  <c r="CB2959" i="12"/>
  <c r="CC1200" i="12"/>
  <c r="CB1662" i="12"/>
  <c r="CA443" i="12"/>
  <c r="CC19" i="12"/>
  <c r="CB2471" i="12"/>
  <c r="CC606" i="12"/>
  <c r="CC682" i="12"/>
  <c r="CB2327" i="12"/>
  <c r="CC2398" i="12"/>
  <c r="CA1166" i="12"/>
  <c r="CC2932" i="12"/>
  <c r="CB2268" i="12"/>
  <c r="CC1689" i="12"/>
  <c r="CB2364" i="12"/>
  <c r="CA3118" i="12"/>
  <c r="CC1084" i="12"/>
  <c r="CA881" i="12"/>
  <c r="CC2027" i="12"/>
  <c r="CB2785" i="12"/>
  <c r="CA2748" i="12"/>
  <c r="CB184" i="12"/>
  <c r="CC78" i="12"/>
  <c r="CA3055" i="12"/>
  <c r="CB3065" i="12"/>
  <c r="CB1087" i="12"/>
  <c r="CA2941" i="12"/>
  <c r="CB2993" i="12"/>
  <c r="CB606" i="12"/>
  <c r="CA2679" i="12"/>
  <c r="CB2049" i="12"/>
  <c r="CB1927" i="12"/>
  <c r="CA2455" i="12"/>
  <c r="CC1833" i="12"/>
  <c r="CA2380" i="12"/>
  <c r="CC738" i="12"/>
  <c r="CB789" i="12"/>
  <c r="CA991" i="12"/>
  <c r="CB1461" i="12"/>
  <c r="CA2864" i="12"/>
  <c r="CB2675" i="12"/>
  <c r="CC2156" i="12"/>
  <c r="CC1596" i="12"/>
  <c r="CC2679" i="12"/>
  <c r="CB2903" i="12"/>
  <c r="CB2422" i="12"/>
  <c r="CC2049" i="12"/>
  <c r="CB3092" i="12"/>
  <c r="CB2789" i="12"/>
  <c r="CA1838" i="12"/>
  <c r="CA2259" i="12"/>
  <c r="CA1702" i="12"/>
  <c r="CA2822" i="12"/>
  <c r="CB1152" i="12"/>
  <c r="CA382" i="12"/>
  <c r="CC1323" i="12"/>
  <c r="CA921" i="12"/>
  <c r="CB157" i="12"/>
  <c r="CB1187" i="12"/>
  <c r="CC1610" i="12"/>
  <c r="CC1160" i="12"/>
  <c r="CA819" i="12"/>
  <c r="CC2689" i="12"/>
  <c r="CB352" i="12"/>
  <c r="CB819" i="12"/>
  <c r="CA549" i="12"/>
  <c r="CC1434" i="12"/>
  <c r="CC2291" i="12"/>
  <c r="CB2048" i="12"/>
  <c r="CB3064" i="12"/>
  <c r="CB1698" i="12"/>
  <c r="CC2384" i="12"/>
  <c r="CB1571" i="12"/>
  <c r="CC535" i="12"/>
  <c r="CA515" i="12"/>
  <c r="CC1037" i="12"/>
  <c r="CC842" i="12"/>
  <c r="CA1122" i="12"/>
  <c r="CC56" i="12"/>
  <c r="CC1575" i="12"/>
  <c r="CC1327" i="12"/>
  <c r="CA661" i="12"/>
  <c r="CA1542" i="12"/>
  <c r="CB1084" i="12"/>
  <c r="CA1086" i="12"/>
  <c r="CA961" i="12"/>
  <c r="CB2156" i="12"/>
  <c r="CC849" i="12"/>
  <c r="CB715" i="12"/>
  <c r="CA2090" i="12"/>
  <c r="CA157" i="12"/>
  <c r="CC2713" i="12"/>
  <c r="CA2903" i="12"/>
  <c r="CA1064" i="12"/>
  <c r="CC798" i="12"/>
  <c r="CA329" i="12"/>
  <c r="CA1066" i="12"/>
  <c r="CC2348" i="12"/>
  <c r="CA454" i="12"/>
  <c r="CA2928" i="12"/>
  <c r="CB2259" i="12"/>
  <c r="CA2224" i="12"/>
  <c r="CA846" i="12"/>
  <c r="CA2892" i="12"/>
  <c r="CC2175" i="12"/>
  <c r="CC1584" i="12"/>
  <c r="CC2141" i="12"/>
  <c r="CC2748" i="12"/>
  <c r="CB817" i="12"/>
  <c r="CC811" i="12"/>
  <c r="CC1224" i="12"/>
  <c r="CA2675" i="12"/>
  <c r="CC2667" i="12"/>
  <c r="CA130" i="12"/>
  <c r="CC1123" i="12"/>
  <c r="CA2976" i="12"/>
  <c r="CB2971" i="12"/>
  <c r="CA1001" i="12"/>
  <c r="CB2895" i="12"/>
  <c r="CC2907" i="12"/>
  <c r="CC519" i="12"/>
  <c r="CC2278" i="12"/>
  <c r="CB1998" i="12"/>
  <c r="CB1787" i="12"/>
  <c r="CC1977" i="12"/>
  <c r="CC1684" i="12"/>
  <c r="CB1974" i="12"/>
  <c r="CC352" i="12"/>
  <c r="CB723" i="12"/>
  <c r="CC788" i="12"/>
  <c r="CC1363" i="12"/>
  <c r="CC2378" i="12"/>
  <c r="CC2401" i="12"/>
  <c r="CC2094" i="12"/>
  <c r="CA1546" i="12"/>
  <c r="CB2463" i="12"/>
  <c r="CC2767" i="12"/>
  <c r="CB2136" i="12"/>
  <c r="CA1941" i="12"/>
  <c r="CC2918" i="12"/>
  <c r="CC2383" i="12"/>
  <c r="CC298" i="12"/>
  <c r="CA52" i="12"/>
  <c r="CB1764" i="12"/>
  <c r="CB2911" i="12"/>
  <c r="CA2199" i="12"/>
  <c r="CB1642" i="12"/>
  <c r="CC2818" i="12"/>
  <c r="CA2116" i="12"/>
  <c r="CA1475" i="12"/>
  <c r="CB2074" i="12"/>
  <c r="CC130" i="12"/>
  <c r="CA1183" i="12"/>
  <c r="CC1167" i="12"/>
  <c r="CB1407" i="12"/>
  <c r="CC2306" i="12"/>
  <c r="CC1624" i="12"/>
  <c r="CB1768" i="12"/>
  <c r="CB2682" i="12"/>
  <c r="CC1477" i="12"/>
  <c r="CB491" i="12"/>
  <c r="CA3059" i="12"/>
  <c r="CC1225" i="12"/>
  <c r="CB1464" i="12"/>
  <c r="CA780" i="12"/>
  <c r="CA1684" i="12"/>
  <c r="CC1148" i="12"/>
  <c r="CC2419" i="12"/>
  <c r="CB2826" i="12"/>
  <c r="CC539" i="12"/>
  <c r="CB67" i="12"/>
  <c r="CA1116" i="12"/>
  <c r="CB2962" i="12"/>
  <c r="CC3055" i="12"/>
  <c r="CA2398" i="12"/>
  <c r="CA1817" i="12"/>
  <c r="CC2895" i="12"/>
  <c r="CB2291" i="12"/>
  <c r="CB1726" i="12"/>
  <c r="CA2793" i="12"/>
  <c r="CB734" i="12"/>
  <c r="CB808" i="12"/>
  <c r="CB880" i="12"/>
  <c r="CC3122" i="12"/>
  <c r="CB1444" i="12"/>
  <c r="CA1327" i="12"/>
  <c r="CA3007" i="12"/>
  <c r="CA2971" i="12"/>
  <c r="CB1236" i="12"/>
  <c r="CC2051" i="12"/>
  <c r="CA139" i="12"/>
  <c r="CB2023" i="12"/>
  <c r="CB127" i="12"/>
  <c r="CA935" i="12"/>
  <c r="CC108" i="12"/>
  <c r="CA1083" i="12"/>
  <c r="CA946" i="12"/>
  <c r="CC2971" i="12"/>
  <c r="CC2168" i="12"/>
  <c r="CA2137" i="12"/>
  <c r="CC2958" i="12"/>
  <c r="CB2693" i="12"/>
  <c r="CB1982" i="12"/>
  <c r="CA1214" i="12"/>
  <c r="CC1488" i="12"/>
  <c r="CC802" i="12"/>
  <c r="CC1706" i="12"/>
  <c r="CB1280" i="12"/>
  <c r="CC701" i="12"/>
  <c r="CC1568" i="12"/>
  <c r="CB1116" i="12"/>
  <c r="CA2002" i="12"/>
  <c r="CC2305" i="12"/>
  <c r="CA716" i="12"/>
  <c r="CC759" i="12"/>
  <c r="CC883" i="12"/>
  <c r="CB1615" i="12"/>
  <c r="CB1791" i="12"/>
  <c r="CB1375" i="12"/>
  <c r="CA3064" i="12"/>
  <c r="CC2670" i="12"/>
  <c r="CC2283" i="12"/>
  <c r="CA127" i="12"/>
  <c r="CB494" i="12"/>
  <c r="CA810" i="12"/>
  <c r="CC193" i="12"/>
  <c r="CC1861" i="12"/>
  <c r="CA56" i="12"/>
  <c r="CC1093" i="12"/>
  <c r="CC799" i="12"/>
  <c r="CB2885" i="12"/>
  <c r="CC1897" i="12"/>
  <c r="CA1276" i="12"/>
  <c r="CC2268" i="12"/>
  <c r="CA519" i="12"/>
  <c r="CA2958" i="12"/>
  <c r="CB2961" i="12"/>
  <c r="CA197" i="12"/>
  <c r="CB2713" i="12"/>
  <c r="CA2688" i="12"/>
  <c r="CB153" i="12"/>
  <c r="CA2698" i="12"/>
  <c r="CB2041" i="12"/>
  <c r="CB1861" i="12"/>
  <c r="CB2790" i="12"/>
  <c r="CB1872" i="12"/>
  <c r="CA1067" i="12"/>
  <c r="CB962" i="12"/>
  <c r="CB382" i="12"/>
  <c r="CB2456" i="12"/>
  <c r="CB2847" i="12"/>
  <c r="CA2993" i="12"/>
  <c r="CA1280" i="12"/>
  <c r="CB1069" i="12"/>
  <c r="CC911" i="12"/>
  <c r="CB2852" i="12"/>
  <c r="CB2740" i="12"/>
  <c r="CC382" i="12"/>
  <c r="CA996" i="12"/>
  <c r="CB2297" i="12"/>
  <c r="CC303" i="12"/>
  <c r="CB1191" i="12"/>
  <c r="CB454" i="12"/>
  <c r="CA1375" i="12"/>
  <c r="CA2435" i="12"/>
  <c r="CA841" i="12"/>
  <c r="CC491" i="12"/>
  <c r="CC1927" i="12"/>
  <c r="CB682" i="12"/>
  <c r="CB87" i="12"/>
  <c r="CB1830" i="12"/>
  <c r="CB43" i="12"/>
  <c r="CC2133" i="12"/>
  <c r="CB2783" i="12"/>
  <c r="CA435" i="12"/>
  <c r="CA3058" i="12"/>
  <c r="CA140" i="12"/>
  <c r="CB754" i="12"/>
  <c r="CC2098" i="12"/>
  <c r="CB162" i="12"/>
  <c r="CA2420" i="12"/>
  <c r="CA2083" i="12"/>
  <c r="CA1987" i="12"/>
  <c r="CC2940" i="12"/>
  <c r="CB2786" i="12"/>
  <c r="CA2066" i="12"/>
  <c r="CA1347" i="12"/>
  <c r="CA1748" i="12"/>
  <c r="CB1659" i="12"/>
  <c r="CA3062" i="12"/>
  <c r="CA701" i="12"/>
  <c r="CA295" i="12"/>
  <c r="CB549" i="12"/>
  <c r="CA539" i="12"/>
  <c r="CA1232" i="12"/>
  <c r="CA2767" i="12"/>
  <c r="CC2042" i="12"/>
  <c r="CB1240" i="12"/>
  <c r="CA2676" i="12"/>
  <c r="CA1956" i="12"/>
  <c r="CC3059" i="12"/>
  <c r="CC1560" i="12"/>
  <c r="CC1408" i="12"/>
  <c r="CC925" i="12"/>
  <c r="CA352" i="12"/>
  <c r="CB2381" i="12"/>
  <c r="CC1911" i="12"/>
  <c r="CB2792" i="12"/>
  <c r="CC1481" i="12"/>
  <c r="CB1941" i="12"/>
  <c r="CA2716" i="12"/>
  <c r="CC1407" i="12"/>
  <c r="CA2665" i="12"/>
  <c r="CC705" i="12"/>
  <c r="CB1232" i="12"/>
  <c r="CB502" i="12"/>
  <c r="CA1456" i="12"/>
  <c r="CC2332" i="12"/>
  <c r="CC1463" i="12"/>
  <c r="CC2644" i="12"/>
  <c r="CA2818" i="12"/>
  <c r="CA2377" i="12"/>
  <c r="CC2899" i="12"/>
  <c r="CB2187" i="12"/>
  <c r="CA1710" i="12"/>
  <c r="CB1748" i="12"/>
  <c r="CC1113" i="12"/>
  <c r="CC1982" i="12"/>
  <c r="CA1564" i="12"/>
  <c r="CB994" i="12"/>
  <c r="CB1865" i="12"/>
  <c r="CA1693" i="12"/>
  <c r="CC2903" i="12"/>
  <c r="CA2038" i="12"/>
  <c r="CA1464" i="12"/>
  <c r="CB1100" i="12"/>
  <c r="CA1264" i="12"/>
  <c r="CA2733" i="12"/>
  <c r="CB2066" i="12"/>
  <c r="CA1972" i="12"/>
  <c r="CC2659" i="12"/>
  <c r="CA1024" i="12"/>
  <c r="CA2860" i="12"/>
  <c r="CC480" i="12"/>
  <c r="CB126" i="12"/>
  <c r="CC1487" i="12"/>
  <c r="CB1122" i="12"/>
  <c r="CC2368" i="12"/>
  <c r="CB492" i="12"/>
  <c r="CC1393" i="12"/>
  <c r="CB2131" i="12"/>
  <c r="CA2027" i="12"/>
  <c r="CB2120" i="12"/>
  <c r="CC1555" i="12"/>
  <c r="CB2689" i="12"/>
  <c r="CC997" i="12"/>
  <c r="CC140" i="12"/>
  <c r="CB1118" i="12"/>
  <c r="CC786" i="12"/>
  <c r="CC299" i="12"/>
  <c r="CC846" i="12"/>
  <c r="CB921" i="12"/>
  <c r="CC515" i="12"/>
  <c r="CC3064" i="12"/>
  <c r="CA2335" i="12"/>
  <c r="CB144" i="12"/>
  <c r="CA298" i="12"/>
  <c r="CA190" i="12"/>
  <c r="CA1256" i="12"/>
  <c r="CB1663" i="12"/>
  <c r="CA1624" i="12"/>
  <c r="CA2667" i="12"/>
  <c r="CC1500" i="12"/>
  <c r="CA1982" i="12"/>
  <c r="CC494" i="12"/>
  <c r="CC175" i="12"/>
  <c r="CB3087" i="12"/>
  <c r="CC427" i="12"/>
  <c r="CC726" i="12"/>
  <c r="CA682" i="12"/>
  <c r="CB2932" i="12"/>
  <c r="CB1067" i="12"/>
  <c r="CA1481" i="12"/>
  <c r="CA794" i="12"/>
  <c r="CA1698" i="12"/>
  <c r="CB1290" i="12"/>
  <c r="CC1571" i="12"/>
  <c r="CA1227" i="12"/>
  <c r="CB2423" i="12"/>
  <c r="CC1095" i="12"/>
  <c r="CB991" i="12"/>
  <c r="CA2332" i="12"/>
  <c r="CB443" i="12"/>
  <c r="CC1118" i="12"/>
  <c r="CB3055" i="12"/>
  <c r="CA1363" i="12"/>
  <c r="CC2943" i="12"/>
  <c r="CC498" i="12"/>
  <c r="CC164" i="12"/>
  <c r="CA2755" i="12"/>
  <c r="CA814" i="12"/>
  <c r="CA958" i="12"/>
  <c r="CC2402" i="12"/>
  <c r="CB2686" i="12"/>
  <c r="CA2133" i="12"/>
  <c r="CB2980" i="12"/>
  <c r="CA2327" i="12"/>
  <c r="CA1783" i="12"/>
  <c r="CA2693" i="12"/>
  <c r="CB1017" i="12"/>
  <c r="CC1240" i="12"/>
  <c r="CC962" i="12"/>
  <c r="CB2455" i="12"/>
  <c r="CC751" i="12"/>
  <c r="CB86" i="12"/>
  <c r="CB1897" i="12"/>
  <c r="CA2959" i="12"/>
  <c r="CC2297" i="12"/>
  <c r="CB1734" i="12"/>
  <c r="CB2877" i="12"/>
  <c r="CA2164" i="12"/>
  <c r="CC1564" i="12"/>
  <c r="CB2313" i="12"/>
  <c r="CB175" i="12"/>
  <c r="CA1240" i="12"/>
  <c r="CB1584" i="12"/>
  <c r="CA1574" i="12"/>
  <c r="CC2445" i="12"/>
  <c r="CC2060" i="12"/>
  <c r="CC1881" i="12"/>
  <c r="CA2852" i="12"/>
  <c r="CA2290" i="12"/>
  <c r="CC819" i="12"/>
  <c r="CA47" i="12"/>
  <c r="CA1532" i="12"/>
  <c r="CA1521" i="12"/>
  <c r="CC835" i="12"/>
  <c r="CB1743" i="12"/>
  <c r="CB1256" i="12"/>
  <c r="CB2688" i="12"/>
  <c r="CB2892" i="12"/>
  <c r="CB997" i="12"/>
  <c r="CC295" i="12"/>
  <c r="CA427" i="12"/>
  <c r="CA2463" i="12"/>
  <c r="CA2156" i="12"/>
  <c r="CA1978" i="12"/>
  <c r="CB1363" i="12"/>
  <c r="CB2283" i="12"/>
  <c r="CB1870" i="12"/>
  <c r="CC1236" i="12"/>
  <c r="CC2134" i="12"/>
  <c r="CA2175" i="12"/>
  <c r="CB180" i="12"/>
  <c r="CC725" i="12"/>
  <c r="CA2070" i="12"/>
  <c r="CC144" i="12"/>
  <c r="CC1550" i="12"/>
  <c r="CA1036" i="12"/>
  <c r="CA2384" i="12"/>
  <c r="CA2650" i="12"/>
  <c r="CC1115" i="12"/>
  <c r="CB2044" i="12"/>
  <c r="CA763" i="12"/>
  <c r="CA802" i="12"/>
  <c r="CC1574" i="12"/>
  <c r="CC2404" i="12"/>
  <c r="CC2380" i="12"/>
  <c r="CB3005" i="12"/>
  <c r="CC1183" i="12"/>
  <c r="CB1702" i="12"/>
  <c r="CA1179" i="12"/>
  <c r="CA2842" i="12"/>
  <c r="CB2378" i="12"/>
  <c r="CB1798" i="12"/>
  <c r="CA2937" i="12"/>
  <c r="CC1252" i="12"/>
  <c r="CA543" i="12"/>
  <c r="CC1485" i="12"/>
  <c r="CC1096" i="12"/>
  <c r="CA431" i="12"/>
  <c r="CB1335" i="12"/>
  <c r="CA2228" i="12"/>
  <c r="CC1496" i="12"/>
  <c r="CC2979" i="12"/>
  <c r="CA2899" i="12"/>
  <c r="CB515" i="12"/>
  <c r="CA1017" i="12"/>
  <c r="CB881" i="12"/>
  <c r="CA1575" i="12"/>
  <c r="CB1025" i="12"/>
  <c r="CB2659" i="12"/>
  <c r="CB1829" i="12"/>
  <c r="CA1920" i="12"/>
  <c r="CC2889" i="12"/>
  <c r="CA2713" i="12"/>
  <c r="CC77" i="12"/>
  <c r="CA755" i="12"/>
  <c r="CA1339" i="12"/>
  <c r="CC1005" i="12"/>
  <c r="CA808" i="12"/>
  <c r="CC190" i="12"/>
  <c r="CB1987" i="12"/>
  <c r="CC1730" i="12"/>
  <c r="CA1104" i="12"/>
  <c r="CB2033" i="12"/>
  <c r="CC1865" i="12"/>
  <c r="CC2455" i="12"/>
  <c r="CC2422" i="12"/>
  <c r="CC3097" i="12"/>
  <c r="CB2133" i="12"/>
  <c r="CB2051" i="12"/>
  <c r="CB2983" i="12"/>
  <c r="CA1123" i="12"/>
  <c r="CC2891" i="12"/>
  <c r="CB1560" i="12"/>
  <c r="CB2058" i="12"/>
  <c r="CA2982" i="12"/>
  <c r="CA817" i="12"/>
  <c r="CA1869" i="12"/>
  <c r="CC87" i="12"/>
  <c r="CA1706" i="12"/>
  <c r="CA2060" i="12"/>
  <c r="CC2814" i="12"/>
  <c r="CC495" i="12"/>
  <c r="CA164" i="12"/>
  <c r="CA557" i="12"/>
  <c r="CC2698" i="12"/>
  <c r="CB2278" i="12"/>
  <c r="CB113" i="12"/>
  <c r="CB164" i="12"/>
  <c r="CB1920" i="12"/>
  <c r="CA72" i="12"/>
  <c r="CA738" i="12"/>
  <c r="CB2771" i="12"/>
  <c r="CA2668" i="12"/>
  <c r="CB2134" i="12"/>
  <c r="CB1568" i="12"/>
  <c r="CA2657" i="12"/>
  <c r="CB2039" i="12"/>
  <c r="CC1475" i="12"/>
  <c r="CB2375" i="12"/>
  <c r="CC2749" i="12"/>
  <c r="CA492" i="12"/>
  <c r="CA2914" i="12"/>
  <c r="CA2449" i="12"/>
  <c r="CC557" i="12"/>
  <c r="CA2671" i="12"/>
  <c r="CA2044" i="12"/>
  <c r="CA2740" i="12"/>
  <c r="CC3013" i="12"/>
  <c r="CC2842" i="12"/>
  <c r="CC985" i="12"/>
  <c r="CC1351" i="12"/>
  <c r="CA1018" i="12"/>
  <c r="CA271" i="12"/>
  <c r="CA2891" i="12"/>
  <c r="CB2894" i="12"/>
  <c r="CC172" i="12"/>
  <c r="CA1916" i="12"/>
  <c r="CB1911" i="12"/>
  <c r="CC1647" i="12"/>
  <c r="CC1480" i="12"/>
  <c r="CC2313" i="12"/>
  <c r="CC1753" i="12"/>
  <c r="CA2889" i="12"/>
  <c r="CA1206" i="12"/>
  <c r="CA480" i="12"/>
  <c r="CA1404" i="12"/>
  <c r="CB1015" i="12"/>
  <c r="CB296" i="12"/>
  <c r="CC1248" i="12"/>
  <c r="CA1951" i="12"/>
  <c r="CC1310" i="12"/>
  <c r="CC2331" i="12"/>
  <c r="CA2804" i="12"/>
  <c r="CB446" i="12"/>
  <c r="CC886" i="12"/>
  <c r="CB786" i="12"/>
  <c r="CC1504" i="12"/>
  <c r="CA2763" i="12"/>
  <c r="CA2383" i="12"/>
  <c r="CC1036" i="12"/>
  <c r="CC1791" i="12"/>
  <c r="CA2714" i="12"/>
  <c r="CB2334" i="12"/>
  <c r="CC752" i="12"/>
  <c r="CB661" i="12"/>
  <c r="CA1191" i="12"/>
  <c r="CC935" i="12"/>
  <c r="CA2419" i="12"/>
  <c r="CB133" i="12"/>
  <c r="CC1787" i="12"/>
  <c r="CA1663" i="12"/>
  <c r="CC1018" i="12"/>
  <c r="CA1975" i="12"/>
  <c r="CC1743" i="12"/>
  <c r="CB2331" i="12"/>
  <c r="CB2308" i="12"/>
  <c r="CC2955" i="12"/>
  <c r="CA1977" i="12"/>
  <c r="CC1872" i="12"/>
  <c r="CC2822" i="12"/>
  <c r="CB899" i="12"/>
  <c r="CB2739" i="12"/>
  <c r="CC1461" i="12"/>
  <c r="CB1873" i="12"/>
  <c r="CA2649" i="12"/>
  <c r="CB755" i="12"/>
  <c r="CA1014" i="12"/>
  <c r="CB23" i="12"/>
  <c r="CB1488" i="12"/>
  <c r="CA1877" i="12"/>
  <c r="CC2755" i="12"/>
  <c r="CC3110" i="12"/>
  <c r="CB22" i="12"/>
  <c r="CC484" i="12"/>
  <c r="CA2660" i="12"/>
  <c r="CC2131" i="12"/>
  <c r="CA43" i="12"/>
  <c r="CB64" i="12"/>
  <c r="CB1783" i="12"/>
  <c r="CA3092" i="12"/>
  <c r="CA887" i="12"/>
  <c r="CB697" i="12"/>
  <c r="CC889" i="12"/>
  <c r="CA1025" i="12"/>
  <c r="CA22" i="12"/>
  <c r="CC716" i="12"/>
  <c r="CC1256" i="12"/>
  <c r="CA498" i="12"/>
  <c r="CB498" i="12"/>
  <c r="CC1144" i="12"/>
  <c r="CA899" i="12"/>
  <c r="CC1014" i="12"/>
  <c r="CA2368" i="12"/>
  <c r="CC2463" i="12"/>
  <c r="CC1083" i="12"/>
  <c r="CA2771" i="12"/>
  <c r="CB2667" i="12"/>
  <c r="CB1510" i="12"/>
  <c r="CB1183" i="12"/>
  <c r="CB1475" i="12"/>
  <c r="CB1817" i="12"/>
  <c r="CC1429" i="12"/>
  <c r="CC1460" i="12"/>
  <c r="CB2420" i="12"/>
  <c r="CB1840" i="12"/>
  <c r="CB2922" i="12"/>
  <c r="CB1138" i="12"/>
  <c r="CB725" i="12"/>
  <c r="CC2676" i="12"/>
  <c r="CC307" i="12"/>
  <c r="CC810" i="12"/>
  <c r="CA2305" i="12"/>
  <c r="CC2136" i="12"/>
  <c r="CC3065" i="12"/>
  <c r="CA986" i="12"/>
  <c r="CC2885" i="12"/>
  <c r="CB2793" i="12"/>
  <c r="CB794" i="12"/>
  <c r="CC2790" i="12"/>
  <c r="CB2706" i="12"/>
  <c r="CC356" i="12"/>
  <c r="CC1768" i="12"/>
  <c r="CC1840" i="12"/>
  <c r="CB1514" i="12"/>
  <c r="CC1163" i="12"/>
  <c r="CB1347" i="12"/>
  <c r="CB3109" i="12"/>
  <c r="CB2918" i="12"/>
  <c r="CA535" i="12"/>
  <c r="CA86" i="12"/>
  <c r="CB1206" i="12"/>
  <c r="CC1748" i="12"/>
  <c r="CB1977" i="12"/>
  <c r="CB2002" i="12"/>
  <c r="CA1408" i="12"/>
  <c r="CA2317" i="12"/>
  <c r="CA2381" i="12"/>
  <c r="CC1069" i="12"/>
  <c r="CC1722" i="12"/>
  <c r="CC2435" i="12"/>
  <c r="CA1063" i="12"/>
  <c r="CB56" i="12"/>
  <c r="CA3013" i="12"/>
  <c r="CB553" i="12"/>
  <c r="CC2456" i="12"/>
  <c r="CC1873" i="12"/>
  <c r="CA2955" i="12"/>
  <c r="CA2354" i="12"/>
  <c r="CA1773" i="12"/>
  <c r="CB2848" i="12"/>
  <c r="CB1096" i="12"/>
  <c r="CB855" i="12"/>
  <c r="CB1474" i="12"/>
  <c r="CB68" i="12"/>
  <c r="CC1642" i="12"/>
  <c r="CB1496" i="12"/>
  <c r="CA1474" i="12"/>
  <c r="CA3065" i="12"/>
  <c r="CC1404" i="12"/>
  <c r="CB1024" i="12"/>
  <c r="CC497" i="12"/>
  <c r="CA2134" i="12"/>
  <c r="CA172" i="12"/>
  <c r="CA1028" i="12"/>
  <c r="CA184" i="12"/>
  <c r="CA1200" i="12"/>
  <c r="CA1310" i="12"/>
  <c r="CA722" i="12"/>
  <c r="CA2278" i="12"/>
  <c r="CA2297" i="12"/>
  <c r="CB3096" i="12"/>
  <c r="CB2944" i="12"/>
  <c r="CA2283" i="12"/>
  <c r="CB1813" i="12"/>
  <c r="CA1791" i="12"/>
  <c r="CB1167" i="12"/>
  <c r="CA2045" i="12"/>
  <c r="CC1615" i="12"/>
  <c r="CC1067" i="12"/>
  <c r="CB1931" i="12"/>
  <c r="CA1802" i="12"/>
  <c r="CB3062" i="12"/>
  <c r="CB3061" i="12"/>
  <c r="CB1655" i="12"/>
  <c r="CA1897" i="12"/>
  <c r="CB561" i="12"/>
  <c r="CB2899" i="12"/>
  <c r="CA2141" i="12"/>
  <c r="CB2061" i="12"/>
  <c r="CB2917" i="12"/>
  <c r="CC2732" i="12"/>
  <c r="CC2941" i="12"/>
  <c r="CC543" i="12"/>
  <c r="CB193" i="12"/>
  <c r="CA1835" i="12"/>
  <c r="CB1484" i="12"/>
  <c r="CA2644" i="12"/>
  <c r="CA683" i="12"/>
  <c r="CB1481" i="12"/>
  <c r="CA2477" i="12"/>
  <c r="CC2119" i="12"/>
  <c r="CB2168" i="12"/>
  <c r="CB1610" i="12"/>
  <c r="CB2767" i="12"/>
  <c r="CA1087" i="12"/>
  <c r="CB206" i="12"/>
  <c r="CC1232" i="12"/>
  <c r="CA842" i="12"/>
  <c r="CB72" i="12"/>
  <c r="CB1027" i="12"/>
  <c r="CC1210" i="12"/>
  <c r="CC986" i="12"/>
  <c r="CA129" i="12"/>
  <c r="CA2456" i="12"/>
  <c r="CB197" i="12"/>
  <c r="CA751" i="12"/>
  <c r="CB329" i="12"/>
  <c r="CA1351" i="12"/>
  <c r="CA1994" i="12"/>
  <c r="CB1880" i="12"/>
  <c r="CC2847" i="12"/>
  <c r="CB1601" i="12"/>
  <c r="CC2160" i="12"/>
  <c r="CB996" i="12"/>
  <c r="CB435" i="12"/>
  <c r="CC435" i="12"/>
  <c r="CB752" i="12"/>
  <c r="CC794" i="12"/>
  <c r="CB849" i="12"/>
  <c r="CA3087" i="12"/>
  <c r="CC1331" i="12"/>
  <c r="CA450" i="12"/>
  <c r="CB2943" i="12"/>
  <c r="CC2914" i="12"/>
  <c r="CA303" i="12"/>
  <c r="CB325" i="12"/>
  <c r="CC3119" i="12"/>
  <c r="CB701" i="12"/>
  <c r="CC1152" i="12"/>
  <c r="CC2983" i="12"/>
  <c r="CB3122" i="12"/>
  <c r="CA719" i="12"/>
  <c r="CB2860" i="12"/>
  <c r="CC2120" i="12"/>
  <c r="CC2033" i="12"/>
  <c r="CA2789" i="12"/>
  <c r="CA2039" i="12"/>
  <c r="CB2863" i="12"/>
  <c r="CC1025" i="12"/>
  <c r="CB839" i="12"/>
  <c r="CA1531" i="12"/>
  <c r="CC1532" i="12"/>
  <c r="CB1070" i="12"/>
  <c r="CB2795" i="12"/>
  <c r="CB2219" i="12"/>
  <c r="CA1689" i="12"/>
  <c r="CB2749" i="12"/>
  <c r="CC3077" i="12"/>
  <c r="CB2735" i="12"/>
  <c r="CC2164" i="12"/>
  <c r="CA60" i="12"/>
  <c r="CC22" i="12"/>
  <c r="CC1138" i="12"/>
  <c r="CC697" i="12"/>
  <c r="CC1375" i="12"/>
  <c r="CC2804" i="12"/>
  <c r="CB2090" i="12"/>
  <c r="CA1444" i="12"/>
  <c r="CA2729" i="12"/>
  <c r="CC2006" i="12"/>
  <c r="CC1119" i="12"/>
  <c r="CB1710" i="12"/>
  <c r="CA2915" i="12"/>
  <c r="CB1028" i="12"/>
  <c r="CA656" i="12"/>
  <c r="CB2759" i="12"/>
  <c r="CA2023" i="12"/>
  <c r="CB3007" i="12"/>
  <c r="CB1575" i="12"/>
  <c r="CB2094" i="12"/>
  <c r="CC3109" i="12"/>
  <c r="CB77" i="12"/>
  <c r="CB2775" i="12"/>
  <c r="CC839" i="12"/>
  <c r="CA1319" i="12"/>
  <c r="CC602" i="12"/>
  <c r="CB1521" i="12"/>
  <c r="CC2786" i="12"/>
  <c r="CA1974" i="12"/>
  <c r="CC2693" i="12"/>
  <c r="CB2955" i="12"/>
  <c r="CB2716" i="12"/>
  <c r="CC502" i="12"/>
  <c r="CC2668" i="12"/>
  <c r="CB2303" i="12"/>
  <c r="CC2023" i="12"/>
  <c r="CA1461" i="12"/>
  <c r="CC2359" i="12"/>
  <c r="CA1931" i="12"/>
  <c r="CB1323" i="12"/>
  <c r="CA2195" i="12"/>
  <c r="CB2348" i="12"/>
  <c r="CB303" i="12"/>
  <c r="CC841" i="12"/>
  <c r="CB2175" i="12"/>
  <c r="CB194" i="12"/>
  <c r="CA1861" i="12"/>
  <c r="CC1122" i="12"/>
  <c r="CA2459" i="12"/>
  <c r="CA2759" i="12"/>
  <c r="CC2044" i="12"/>
  <c r="CB2670" i="12"/>
  <c r="CB1054" i="12"/>
  <c r="CA850" i="12"/>
  <c r="CB2380" i="12"/>
  <c r="CB2664" i="12"/>
  <c r="CA2659" i="12"/>
  <c r="CC27" i="12"/>
  <c r="CA1504" i="12"/>
  <c r="CC1758" i="12"/>
  <c r="CA1306" i="12"/>
  <c r="CB2958" i="12"/>
  <c r="CA2445" i="12"/>
  <c r="CA1865" i="12"/>
  <c r="CB2998" i="12"/>
  <c r="CB1339" i="12"/>
  <c r="CA693" i="12"/>
  <c r="CA1560" i="12"/>
  <c r="CA1164" i="12"/>
  <c r="CC492" i="12"/>
  <c r="CB1429" i="12"/>
  <c r="CC2733" i="12"/>
  <c r="CA1651" i="12"/>
  <c r="CB1115" i="12"/>
  <c r="CC2976" i="12"/>
  <c r="CA602" i="12"/>
  <c r="CB161" i="12"/>
  <c r="CA1093" i="12"/>
  <c r="CA1660" i="12"/>
  <c r="CB1144" i="12"/>
  <c r="CB2782" i="12"/>
  <c r="CA2119" i="12"/>
  <c r="CB2028" i="12"/>
  <c r="CB3036" i="12"/>
  <c r="CB3118" i="12"/>
  <c r="CC174" i="12"/>
  <c r="CB683" i="12"/>
  <c r="CC1542" i="12"/>
  <c r="CC1244" i="12"/>
  <c r="CC893" i="12"/>
  <c r="CB307" i="12"/>
  <c r="CA2309" i="12"/>
  <c r="CA989" i="12"/>
  <c r="CA133" i="12"/>
  <c r="CC1092" i="12"/>
  <c r="CA1478" i="12"/>
  <c r="CB136" i="12"/>
  <c r="CC43" i="12"/>
  <c r="CA1434" i="12"/>
  <c r="CA712" i="12"/>
  <c r="CA606" i="12"/>
  <c r="CB1306" i="12"/>
  <c r="CA997" i="12"/>
  <c r="CA1115" i="12"/>
  <c r="CB2445" i="12"/>
  <c r="CA2736" i="12"/>
  <c r="CC1877" i="12"/>
  <c r="CC2937" i="12"/>
  <c r="CA3115" i="12"/>
  <c r="CC1718" i="12"/>
  <c r="CB2228" i="12"/>
  <c r="CA1670" i="12"/>
  <c r="CB1881" i="12"/>
  <c r="CA1596" i="12"/>
  <c r="CB1832" i="12"/>
  <c r="CA2481" i="12"/>
  <c r="CA1911" i="12"/>
  <c r="CB2976" i="12"/>
  <c r="CA1248" i="12"/>
  <c r="CA1477" i="12"/>
  <c r="CA2790" i="12"/>
  <c r="CC431" i="12"/>
  <c r="CA880" i="12"/>
  <c r="CC816" i="12"/>
  <c r="CB295" i="12"/>
  <c r="CB2042" i="12"/>
  <c r="CC3005" i="12"/>
  <c r="CB2359" i="12"/>
  <c r="CC1836" i="12"/>
  <c r="CA2922" i="12"/>
  <c r="CC2224" i="12"/>
  <c r="CC1663" i="12"/>
  <c r="CB2668" i="12"/>
  <c r="CB299" i="12"/>
  <c r="CA1331" i="12"/>
  <c r="CA1907" i="12"/>
  <c r="CC1869" i="12"/>
  <c r="CB2721" i="12"/>
  <c r="CA2331" i="12"/>
  <c r="CA2006" i="12"/>
  <c r="CA2980" i="12"/>
  <c r="CB2681" i="12"/>
  <c r="CA1092" i="12"/>
  <c r="CA113" i="12"/>
  <c r="CA1936" i="12"/>
  <c r="CC1572" i="12"/>
  <c r="CB911" i="12"/>
  <c r="CC1798" i="12"/>
  <c r="CA1399" i="12"/>
  <c r="CC2894" i="12"/>
  <c r="CB2941" i="12"/>
  <c r="CB1179" i="12"/>
  <c r="CC1166" i="12"/>
  <c r="CA959" i="12"/>
  <c r="CA2867" i="12"/>
  <c r="CC2867" i="12"/>
  <c r="CC2274" i="12"/>
  <c r="CC1710" i="12"/>
  <c r="CA2779" i="12"/>
  <c r="CA2145" i="12"/>
  <c r="CA1584" i="12"/>
  <c r="CC2665" i="12"/>
  <c r="CC2998" i="12"/>
  <c r="CC693" i="12"/>
  <c r="CB298" i="12"/>
  <c r="CA2814" i="12"/>
  <c r="CC884" i="12"/>
  <c r="CC1104" i="12"/>
  <c r="CC2664" i="12"/>
  <c r="CC2852" i="12"/>
  <c r="CC808" i="12"/>
  <c r="CB132" i="12"/>
  <c r="CA2961" i="12"/>
  <c r="CB1753" i="12"/>
  <c r="CA2775" i="12"/>
  <c r="CB799" i="12"/>
  <c r="CC127" i="12"/>
  <c r="CB497" i="12"/>
  <c r="CB431" i="12"/>
  <c r="CC2477" i="12"/>
  <c r="CC2039" i="12"/>
  <c r="CB1878" i="12"/>
  <c r="CB2383" i="12"/>
  <c r="CA2796" i="12"/>
  <c r="CC2074" i="12"/>
  <c r="CC1521" i="12"/>
  <c r="CA1605" i="12"/>
  <c r="CA962" i="12"/>
  <c r="CB1836" i="12"/>
  <c r="CC1444" i="12"/>
  <c r="CB814" i="12"/>
  <c r="CC1726" i="12"/>
  <c r="CC1355" i="12"/>
  <c r="CC2410" i="12"/>
  <c r="CC445" i="12"/>
  <c r="CC1116" i="12"/>
  <c r="CC887" i="12"/>
  <c r="CC2082" i="12"/>
  <c r="CC2011" i="12"/>
  <c r="CC1936" i="12"/>
  <c r="CC1702" i="12"/>
  <c r="CB1624" i="12"/>
  <c r="CA19" i="12"/>
  <c r="CC2660" i="12"/>
  <c r="CA299" i="12"/>
  <c r="CA849" i="12"/>
  <c r="CA1027" i="12"/>
  <c r="CC880" i="12"/>
  <c r="CA2120" i="12"/>
  <c r="CC165" i="12"/>
  <c r="CB1228" i="12"/>
  <c r="CA1514" i="12"/>
  <c r="CC1531" i="12"/>
  <c r="BO2129" i="12"/>
  <c r="BU2129" i="12" s="1"/>
  <c r="BP2803" i="12"/>
  <c r="BV2803" i="12" s="1"/>
  <c r="BP704" i="12"/>
  <c r="BV704" i="12" s="1"/>
  <c r="BQ483" i="12"/>
  <c r="BW483" i="12" s="1"/>
  <c r="BO152" i="12"/>
  <c r="BU152" i="12" s="1"/>
  <c r="BP728" i="12"/>
  <c r="BV728" i="12" s="1"/>
  <c r="BQ2465" i="12"/>
  <c r="BW2465" i="12" s="1"/>
  <c r="BO704" i="12"/>
  <c r="BU704" i="12" s="1"/>
  <c r="BO1509" i="12"/>
  <c r="BU1509" i="12" s="1"/>
  <c r="BQ2162" i="12"/>
  <c r="BW2162" i="12" s="1"/>
  <c r="BQ2311" i="12"/>
  <c r="BW2311" i="12" s="1"/>
  <c r="BQ2739" i="12"/>
  <c r="BW2739" i="12" s="1"/>
  <c r="BQ1230" i="12"/>
  <c r="BW1230" i="12" s="1"/>
  <c r="BQ2773" i="12"/>
  <c r="BW2773" i="12" s="1"/>
  <c r="BP1891" i="12"/>
  <c r="BV1891" i="12" s="1"/>
  <c r="BP1350" i="12"/>
  <c r="BV1350" i="12" s="1"/>
  <c r="BP2096" i="12"/>
  <c r="BV2096" i="12" s="1"/>
  <c r="BQ552" i="12"/>
  <c r="BW552" i="12" s="1"/>
  <c r="BO1856" i="12"/>
  <c r="BU1856" i="12" s="1"/>
  <c r="BP318" i="12"/>
  <c r="BV318" i="12" s="1"/>
  <c r="BO2936" i="12"/>
  <c r="BU2936" i="12" s="1"/>
  <c r="BP518" i="12"/>
  <c r="BV518" i="12" s="1"/>
  <c r="BQ2170" i="12"/>
  <c r="BW2170" i="12" s="1"/>
  <c r="BP2140" i="12"/>
  <c r="BV2140" i="12" s="1"/>
  <c r="BP2936" i="12"/>
  <c r="BV2936" i="12" s="1"/>
  <c r="BP2089" i="12"/>
  <c r="BV2089" i="12" s="1"/>
  <c r="BO2021" i="12"/>
  <c r="BU2021" i="12" s="1"/>
  <c r="BO1230" i="12"/>
  <c r="BU1230" i="12" s="1"/>
  <c r="BP958" i="12"/>
  <c r="BV958" i="12" s="1"/>
  <c r="BP2114" i="12"/>
  <c r="BV2114" i="12" s="1"/>
  <c r="BO999" i="12"/>
  <c r="BU999" i="12" s="1"/>
  <c r="BQ434" i="12"/>
  <c r="BW434" i="12" s="1"/>
  <c r="BQ578" i="12"/>
  <c r="BW578" i="12" s="1"/>
  <c r="BO1763" i="12"/>
  <c r="BU1763" i="12" s="1"/>
  <c r="BQ1283" i="12"/>
  <c r="BW1283" i="12" s="1"/>
  <c r="BQ1545" i="12"/>
  <c r="BW1545" i="12" s="1"/>
  <c r="BQ1247" i="12"/>
  <c r="BW1247" i="12" s="1"/>
  <c r="BP2769" i="12"/>
  <c r="BV2769" i="12" s="1"/>
  <c r="BQ2258" i="12"/>
  <c r="BW2258" i="12" s="1"/>
  <c r="BP411" i="12"/>
  <c r="BV411" i="12" s="1"/>
  <c r="BQ54" i="12"/>
  <c r="BW54" i="12" s="1"/>
  <c r="BP1657" i="12"/>
  <c r="BV1657" i="12" s="1"/>
  <c r="BP269" i="12"/>
  <c r="BV269" i="12" s="1"/>
  <c r="BQ2276" i="12"/>
  <c r="BW2276" i="12" s="1"/>
  <c r="BP669" i="12"/>
  <c r="BV669" i="12" s="1"/>
  <c r="BP696" i="12"/>
  <c r="BV696" i="12" s="1"/>
  <c r="BP1701" i="12"/>
  <c r="BV1701" i="12" s="1"/>
  <c r="BQ1353" i="12"/>
  <c r="BW1353" i="12" s="1"/>
  <c r="BO2684" i="12"/>
  <c r="BU2684" i="12" s="1"/>
  <c r="BP183" i="12"/>
  <c r="BV183" i="12" s="1"/>
  <c r="BQ1004" i="12"/>
  <c r="BW1004" i="12" s="1"/>
  <c r="BO854" i="12"/>
  <c r="BU854" i="12" s="1"/>
  <c r="BP1247" i="12"/>
  <c r="BV1247" i="12" s="1"/>
  <c r="BP1150" i="12"/>
  <c r="BV1150" i="12" s="1"/>
  <c r="BQ1720" i="12"/>
  <c r="BW1720" i="12" s="1"/>
  <c r="BP2906" i="12"/>
  <c r="BV2906" i="12" s="1"/>
  <c r="BP601" i="12"/>
  <c r="BV601" i="12" s="1"/>
  <c r="BO1940" i="12"/>
  <c r="BU1940" i="12" s="1"/>
  <c r="BO282" i="12"/>
  <c r="BU282" i="12" s="1"/>
  <c r="BO1724" i="12"/>
  <c r="BU1724" i="12" s="1"/>
  <c r="BO2396" i="12"/>
  <c r="BU2396" i="12" s="1"/>
  <c r="BP500" i="12"/>
  <c r="BV500" i="12" s="1"/>
  <c r="BP1279" i="12"/>
  <c r="BV1279" i="12" s="1"/>
  <c r="BP1970" i="12"/>
  <c r="BV1970" i="12" s="1"/>
  <c r="BQ205" i="12"/>
  <c r="BW205" i="12" s="1"/>
  <c r="BP42" i="12"/>
  <c r="BV42" i="12" s="1"/>
  <c r="BP1354" i="12"/>
  <c r="BV1354" i="12" s="1"/>
  <c r="BQ1195" i="12"/>
  <c r="BW1195" i="12" s="1"/>
  <c r="BP1230" i="12"/>
  <c r="BV1230" i="12" s="1"/>
  <c r="BP1349" i="12"/>
  <c r="BV1349" i="12" s="1"/>
  <c r="BQ2018" i="12"/>
  <c r="BW2018" i="12" s="1"/>
  <c r="BO205" i="12"/>
  <c r="BU205" i="12" s="1"/>
  <c r="BO45" i="12"/>
  <c r="BU45" i="12" s="1"/>
  <c r="BQ1562" i="12"/>
  <c r="BW1562" i="12" s="1"/>
  <c r="BQ354" i="12"/>
  <c r="BW354" i="12" s="1"/>
  <c r="BQ1796" i="12"/>
  <c r="BW1796" i="12" s="1"/>
  <c r="BP841" i="12"/>
  <c r="BV841" i="12" s="1"/>
  <c r="BO2115" i="12"/>
  <c r="BU2115" i="12" s="1"/>
  <c r="BQ1790" i="12"/>
  <c r="BW1790" i="12" s="1"/>
  <c r="BQ2226" i="12"/>
  <c r="BW2226" i="12" s="1"/>
  <c r="BP1955" i="12"/>
  <c r="BV1955" i="12" s="1"/>
  <c r="BQ2462" i="12"/>
  <c r="BW2462" i="12" s="1"/>
  <c r="BQ1263" i="12"/>
  <c r="BW1263" i="12" s="1"/>
  <c r="BQ2014" i="12"/>
  <c r="BW2014" i="12" s="1"/>
  <c r="BO1786" i="12"/>
  <c r="BU1786" i="12" s="1"/>
  <c r="BQ433" i="12"/>
  <c r="BW433" i="12" s="1"/>
  <c r="BP1398" i="12"/>
  <c r="BV1398" i="12" s="1"/>
  <c r="BQ2140" i="12"/>
  <c r="BW2140" i="12" s="1"/>
  <c r="BP479" i="12"/>
  <c r="BV479" i="12" s="1"/>
  <c r="BP721" i="12"/>
  <c r="BV721" i="12" s="1"/>
  <c r="BQ1208" i="12"/>
  <c r="BW1208" i="12" s="1"/>
  <c r="BQ1282" i="12"/>
  <c r="BW1282" i="12" s="1"/>
  <c r="BQ1057" i="12"/>
  <c r="BW1057" i="12" s="1"/>
  <c r="BP277" i="12"/>
  <c r="BV277" i="12" s="1"/>
  <c r="BO761" i="12"/>
  <c r="BU761" i="12" s="1"/>
  <c r="BQ1143" i="12"/>
  <c r="BW1143" i="12" s="1"/>
  <c r="BO2851" i="12"/>
  <c r="BU2851" i="12" s="1"/>
  <c r="BO1688" i="12"/>
  <c r="BU1688" i="12" s="1"/>
  <c r="BP577" i="12"/>
  <c r="BV577" i="12" s="1"/>
  <c r="BQ2862" i="12"/>
  <c r="BW2862" i="12" s="1"/>
  <c r="BQ1361" i="12"/>
  <c r="BW1361" i="12" s="1"/>
  <c r="BQ2227" i="12"/>
  <c r="BW2227" i="12" s="1"/>
  <c r="BQ201" i="12"/>
  <c r="BW201" i="12" s="1"/>
  <c r="BQ541" i="12"/>
  <c r="BW541" i="12" s="1"/>
  <c r="BQ192" i="12"/>
  <c r="BW192" i="12" s="1"/>
  <c r="BQ2920" i="12"/>
  <c r="BW2920" i="12" s="1"/>
  <c r="BP1566" i="12"/>
  <c r="BV1566" i="12" s="1"/>
  <c r="BP188" i="12"/>
  <c r="BV188" i="12" s="1"/>
  <c r="BP1338" i="12"/>
  <c r="BV1338" i="12" s="1"/>
  <c r="BQ2186" i="12"/>
  <c r="BW2186" i="12" s="1"/>
  <c r="BQ2901" i="12"/>
  <c r="BW2901" i="12" s="1"/>
  <c r="BQ1091" i="12"/>
  <c r="BW1091" i="12" s="1"/>
  <c r="BO1178" i="12"/>
  <c r="BU1178" i="12" s="1"/>
  <c r="BO1915" i="12"/>
  <c r="BU1915" i="12" s="1"/>
  <c r="BP2144" i="12"/>
  <c r="BV2144" i="12" s="1"/>
  <c r="BQ2774" i="12"/>
  <c r="BW2774" i="12" s="1"/>
  <c r="BO1863" i="12"/>
  <c r="BU1863" i="12" s="1"/>
  <c r="BO867" i="12"/>
  <c r="BU867" i="12" s="1"/>
  <c r="BO2273" i="12"/>
  <c r="BU2273" i="12" s="1"/>
  <c r="BO2065" i="12"/>
  <c r="BU2065" i="12" s="1"/>
  <c r="BQ1603" i="12"/>
  <c r="BW1603" i="12" s="1"/>
  <c r="BQ1142" i="12"/>
  <c r="BW1142" i="12" s="1"/>
  <c r="BO897" i="12"/>
  <c r="BU897" i="12" s="1"/>
  <c r="BP1929" i="12"/>
  <c r="BV1929" i="12" s="1"/>
  <c r="BP757" i="12"/>
  <c r="BV757" i="12" s="1"/>
  <c r="BQ2949" i="12"/>
  <c r="BW2949" i="12" s="1"/>
  <c r="BO2178" i="12"/>
  <c r="BU2178" i="12" s="1"/>
  <c r="BP2954" i="12"/>
  <c r="BV2954" i="12" s="1"/>
  <c r="BQ345" i="12"/>
  <c r="BW345" i="12" s="1"/>
  <c r="BO2155" i="12"/>
  <c r="BU2155" i="12" s="1"/>
  <c r="BP80" i="12"/>
  <c r="BV80" i="12" s="1"/>
  <c r="BO3053" i="12"/>
  <c r="BU3053" i="12" s="1"/>
  <c r="BQ351" i="12"/>
  <c r="BW351" i="12" s="1"/>
  <c r="BQ1495" i="12"/>
  <c r="BW1495" i="12" s="1"/>
  <c r="BP1288" i="12"/>
  <c r="BV1288" i="12" s="1"/>
  <c r="BP1530" i="12"/>
  <c r="BV1530" i="12" s="1"/>
  <c r="BP2181" i="12"/>
  <c r="BV2181" i="12" s="1"/>
  <c r="BQ669" i="12"/>
  <c r="BW669" i="12" s="1"/>
  <c r="BP2122" i="12"/>
  <c r="BV2122" i="12" s="1"/>
  <c r="BQ411" i="12"/>
  <c r="BW411" i="12" s="1"/>
  <c r="BQ1362" i="12"/>
  <c r="BW1362" i="12" s="1"/>
  <c r="BQ452" i="12"/>
  <c r="BW452" i="12" s="1"/>
  <c r="BO1970" i="12"/>
  <c r="BU1970" i="12" s="1"/>
  <c r="BQ2821" i="12"/>
  <c r="BW2821" i="12" s="1"/>
  <c r="BQ692" i="12"/>
  <c r="BW692" i="12" s="1"/>
  <c r="BP2910" i="12"/>
  <c r="BV2910" i="12" s="1"/>
  <c r="BO578" i="12"/>
  <c r="BU578" i="12" s="1"/>
  <c r="BP433" i="12"/>
  <c r="BV433" i="12" s="1"/>
  <c r="BQ2753" i="12"/>
  <c r="BW2753" i="12" s="1"/>
  <c r="BO655" i="12"/>
  <c r="BU655" i="12" s="1"/>
  <c r="BP1309" i="12"/>
  <c r="BV1309" i="12" s="1"/>
  <c r="BQ2754" i="12"/>
  <c r="BW2754" i="12" s="1"/>
  <c r="BO837" i="12"/>
  <c r="BU837" i="12" s="1"/>
  <c r="BP2888" i="12"/>
  <c r="BV2888" i="12" s="1"/>
  <c r="BQ1234" i="12"/>
  <c r="BW1234" i="12" s="1"/>
  <c r="BP331" i="12"/>
  <c r="BV331" i="12" s="1"/>
  <c r="BO609" i="12"/>
  <c r="BU609" i="12" s="1"/>
  <c r="BQ837" i="12"/>
  <c r="BW837" i="12" s="1"/>
  <c r="BO2186" i="12"/>
  <c r="BU2186" i="12" s="1"/>
  <c r="BP538" i="12"/>
  <c r="BV538" i="12" s="1"/>
  <c r="BP542" i="12"/>
  <c r="BV542" i="12" s="1"/>
  <c r="BO306" i="12"/>
  <c r="BU306" i="12" s="1"/>
  <c r="BQ897" i="12"/>
  <c r="BW897" i="12" s="1"/>
  <c r="BO2719" i="12"/>
  <c r="BU2719" i="12" s="1"/>
  <c r="BP934" i="12"/>
  <c r="BV934" i="12" s="1"/>
  <c r="BP2227" i="12"/>
  <c r="BV2227" i="12" s="1"/>
  <c r="BO2802" i="12"/>
  <c r="BU2802" i="12" s="1"/>
  <c r="BQ2802" i="12"/>
  <c r="BW2802" i="12" s="1"/>
  <c r="BP3035" i="12"/>
  <c r="BV3035" i="12" s="1"/>
  <c r="BQ2068" i="12"/>
  <c r="BW2068" i="12" s="1"/>
  <c r="BO311" i="12"/>
  <c r="BU311" i="12" s="1"/>
  <c r="BQ2470" i="12"/>
  <c r="BW2470" i="12" s="1"/>
  <c r="BO1269" i="12"/>
  <c r="BU1269" i="12" s="1"/>
  <c r="BQ2143" i="12"/>
  <c r="BW2143" i="12" s="1"/>
  <c r="BQ1563" i="12"/>
  <c r="BW1563" i="12" s="1"/>
  <c r="BP1178" i="12"/>
  <c r="BV1178" i="12" s="1"/>
  <c r="BQ601" i="12"/>
  <c r="BW601" i="12" s="1"/>
  <c r="BQ318" i="12"/>
  <c r="BW318" i="12" s="1"/>
  <c r="BP1023" i="12"/>
  <c r="BV1023" i="12" s="1"/>
  <c r="BQ991" i="12"/>
  <c r="BW991" i="12" s="1"/>
  <c r="BP1752" i="12"/>
  <c r="BV1752" i="12" s="1"/>
  <c r="BO2466" i="12"/>
  <c r="BU2466" i="12" s="1"/>
  <c r="BQ729" i="12"/>
  <c r="BW729" i="12" s="1"/>
  <c r="BQ2026" i="12"/>
  <c r="BW2026" i="12" s="1"/>
  <c r="BP919" i="12"/>
  <c r="BV919" i="12" s="1"/>
  <c r="BP2897" i="12"/>
  <c r="BV2897" i="12" s="1"/>
  <c r="BP2777" i="12"/>
  <c r="BV2777" i="12" s="1"/>
  <c r="BP90" i="12"/>
  <c r="BV90" i="12" s="1"/>
  <c r="BP685" i="12"/>
  <c r="BV685" i="12" s="1"/>
  <c r="BO1483" i="12"/>
  <c r="BU1483" i="12" s="1"/>
  <c r="BO1362" i="12"/>
  <c r="BU1362" i="12" s="1"/>
  <c r="BP910" i="12"/>
  <c r="BV910" i="12" s="1"/>
  <c r="BQ595" i="12"/>
  <c r="BW595" i="12" s="1"/>
  <c r="BO944" i="12"/>
  <c r="BU944" i="12" s="1"/>
  <c r="BO754" i="12"/>
  <c r="BU754" i="12" s="1"/>
  <c r="BP1509" i="12"/>
  <c r="BV1509" i="12" s="1"/>
  <c r="BQ2178" i="12"/>
  <c r="BW2178" i="12" s="1"/>
  <c r="BP1136" i="12"/>
  <c r="BV1136" i="12" s="1"/>
  <c r="BP2913" i="12"/>
  <c r="BV2913" i="12" s="1"/>
  <c r="BP1373" i="12"/>
  <c r="BV1373" i="12" s="1"/>
  <c r="BP452" i="12"/>
  <c r="BV452" i="12" s="1"/>
  <c r="BO681" i="12"/>
  <c r="BU681" i="12" s="1"/>
  <c r="BP729" i="12"/>
  <c r="BV729" i="12" s="1"/>
  <c r="BO1733" i="12"/>
  <c r="BU1733" i="12" s="1"/>
  <c r="BO1691" i="12"/>
  <c r="BU1691" i="12" s="1"/>
  <c r="BQ1082" i="12"/>
  <c r="BW1082" i="12" s="1"/>
  <c r="BP270" i="12"/>
  <c r="BV270" i="12" s="1"/>
  <c r="BQ1243" i="12"/>
  <c r="BW1243" i="12" s="1"/>
  <c r="BO1541" i="12"/>
  <c r="BU1541" i="12" s="1"/>
  <c r="BO1334" i="12"/>
  <c r="BU1334" i="12" s="1"/>
  <c r="BP1189" i="12"/>
  <c r="BV1189" i="12" s="1"/>
  <c r="BQ384" i="12"/>
  <c r="BW384" i="12" s="1"/>
  <c r="BP1455" i="12"/>
  <c r="BV1455" i="12" s="1"/>
  <c r="BO1669" i="12"/>
  <c r="BU1669" i="12" s="1"/>
  <c r="BQ2724" i="12"/>
  <c r="BW2724" i="12" s="1"/>
  <c r="BO2953" i="12"/>
  <c r="BU2953" i="12" s="1"/>
  <c r="BQ269" i="12"/>
  <c r="BW269" i="12" s="1"/>
  <c r="BP1498" i="12"/>
  <c r="BV1498" i="12" s="1"/>
  <c r="BP2828" i="12"/>
  <c r="BV2828" i="12" s="1"/>
  <c r="BQ2005" i="12"/>
  <c r="BW2005" i="12" s="1"/>
  <c r="BP740" i="12"/>
  <c r="BV740" i="12" s="1"/>
  <c r="BQ1646" i="12"/>
  <c r="BW1646" i="12" s="1"/>
  <c r="BP2898" i="12"/>
  <c r="BV2898" i="12" s="1"/>
  <c r="BQ2799" i="12"/>
  <c r="BW2799" i="12" s="1"/>
  <c r="BQ156" i="12"/>
  <c r="BW156" i="12" s="1"/>
  <c r="BO2162" i="12"/>
  <c r="BU2162" i="12" s="1"/>
  <c r="BO595" i="12"/>
  <c r="BU595" i="12" s="1"/>
  <c r="BP2347" i="12"/>
  <c r="BV2347" i="12" s="1"/>
  <c r="BO1566" i="12"/>
  <c r="BU1566" i="12" s="1"/>
  <c r="BO70" i="12"/>
  <c r="BU70" i="12" s="1"/>
  <c r="BQ2366" i="12"/>
  <c r="BW2366" i="12" s="1"/>
  <c r="BP533" i="12"/>
  <c r="BV533" i="12" s="1"/>
  <c r="BQ1929" i="12"/>
  <c r="BW1929" i="12" s="1"/>
  <c r="BO1030" i="12"/>
  <c r="BU1030" i="12" s="1"/>
  <c r="BP449" i="12"/>
  <c r="BV449" i="12" s="1"/>
  <c r="BP2366" i="12"/>
  <c r="BV2366" i="12" s="1"/>
  <c r="BO796" i="12"/>
  <c r="BU796" i="12" s="1"/>
  <c r="BO1591" i="12"/>
  <c r="BU1591" i="12" s="1"/>
  <c r="BO107" i="12"/>
  <c r="BU107" i="12" s="1"/>
  <c r="BQ1801" i="12"/>
  <c r="BW1801" i="12" s="1"/>
  <c r="BQ589" i="12"/>
  <c r="BW589" i="12" s="1"/>
  <c r="BP70" i="12"/>
  <c r="BV70" i="12" s="1"/>
  <c r="BQ2166" i="12"/>
  <c r="BW2166" i="12" s="1"/>
  <c r="BO143" i="12"/>
  <c r="BU143" i="12" s="1"/>
  <c r="BQ660" i="12"/>
  <c r="BW660" i="12" s="1"/>
  <c r="BQ2692" i="12"/>
  <c r="BW2692" i="12" s="1"/>
  <c r="BQ750" i="12"/>
  <c r="BW750" i="12" s="1"/>
  <c r="BQ2782" i="12"/>
  <c r="BW2782" i="12" s="1"/>
  <c r="BO1185" i="12"/>
  <c r="BU1185" i="12" s="1"/>
  <c r="BP564" i="12"/>
  <c r="BV564" i="12" s="1"/>
  <c r="BP548" i="12"/>
  <c r="BV548" i="12" s="1"/>
  <c r="BO1013" i="12"/>
  <c r="BU1013" i="12" s="1"/>
  <c r="BQ1697" i="12"/>
  <c r="BW1697" i="12" s="1"/>
  <c r="BQ183" i="12"/>
  <c r="BW183" i="12" s="1"/>
  <c r="BQ2022" i="12"/>
  <c r="BW2022" i="12" s="1"/>
  <c r="BP332" i="12"/>
  <c r="BV332" i="12" s="1"/>
  <c r="BP171" i="12"/>
  <c r="BV171" i="12" s="1"/>
  <c r="BP1789" i="12"/>
  <c r="BV1789" i="12" s="1"/>
  <c r="BQ2992" i="12"/>
  <c r="BW2992" i="12" s="1"/>
  <c r="BO534" i="12"/>
  <c r="BU534" i="12" s="1"/>
  <c r="BO2773" i="12"/>
  <c r="BU2773" i="12" s="1"/>
  <c r="BP312" i="12"/>
  <c r="BV312" i="12" s="1"/>
  <c r="BP1234" i="12"/>
  <c r="BV1234" i="12" s="1"/>
  <c r="BO2143" i="12"/>
  <c r="BU2143" i="12" s="1"/>
  <c r="BQ833" i="12"/>
  <c r="BW833" i="12" s="1"/>
  <c r="BP1591" i="12"/>
  <c r="BV1591" i="12" s="1"/>
  <c r="BO2720" i="12"/>
  <c r="BU2720" i="12" s="1"/>
  <c r="BO25" i="12"/>
  <c r="BU25" i="12" s="1"/>
  <c r="BP384" i="12"/>
  <c r="BV384" i="12" s="1"/>
  <c r="BO1235" i="12"/>
  <c r="BU1235" i="12" s="1"/>
  <c r="BQ2010" i="12"/>
  <c r="BW2010" i="12" s="1"/>
  <c r="BO2194" i="12"/>
  <c r="BU2194" i="12" s="1"/>
  <c r="BO2258" i="12"/>
  <c r="BU2258" i="12" s="1"/>
  <c r="BQ1708" i="12"/>
  <c r="BW1708" i="12" s="1"/>
  <c r="BP904" i="12"/>
  <c r="BV904" i="12" s="1"/>
  <c r="BQ1997" i="12"/>
  <c r="BW1997" i="12" s="1"/>
  <c r="BP2838" i="12"/>
  <c r="BV2838" i="12" s="1"/>
  <c r="BO1208" i="12"/>
  <c r="BU1208" i="12" s="1"/>
  <c r="BO1487" i="12"/>
  <c r="BU1487" i="12" s="1"/>
  <c r="BQ380" i="12"/>
  <c r="BW380" i="12" s="1"/>
  <c r="BP1274" i="12"/>
  <c r="BV1274" i="12" s="1"/>
  <c r="BQ2189" i="12"/>
  <c r="BW2189" i="12" s="1"/>
  <c r="BO1816" i="12"/>
  <c r="BU1816" i="12" s="1"/>
  <c r="BP984" i="12"/>
  <c r="BV984" i="12" s="1"/>
  <c r="BO1155" i="12"/>
  <c r="BU1155" i="12" s="1"/>
  <c r="BO2731" i="12"/>
  <c r="BU2731" i="12" s="1"/>
  <c r="BQ2448" i="12"/>
  <c r="BW2448" i="12" s="1"/>
  <c r="BQ2898" i="12"/>
  <c r="BW2898" i="12" s="1"/>
  <c r="BQ2072" i="12"/>
  <c r="BW2072" i="12" s="1"/>
  <c r="BP873" i="12"/>
  <c r="BV873" i="12" s="1"/>
  <c r="BQ2144" i="12"/>
  <c r="BW2144" i="12" s="1"/>
  <c r="BO1919" i="12"/>
  <c r="BU1919" i="12" s="1"/>
  <c r="BQ608" i="12"/>
  <c r="BW608" i="12" s="1"/>
  <c r="BP2004" i="12"/>
  <c r="BV2004" i="12" s="1"/>
  <c r="BQ301" i="12"/>
  <c r="BW301" i="12" s="1"/>
  <c r="BQ824" i="12"/>
  <c r="BW824" i="12" s="1"/>
  <c r="BP170" i="12"/>
  <c r="BV170" i="12" s="1"/>
  <c r="BO1239" i="12"/>
  <c r="BU1239" i="12" s="1"/>
  <c r="BP1918" i="12"/>
  <c r="BV1918" i="12" s="1"/>
  <c r="BP2738" i="12"/>
  <c r="BV2738" i="12" s="1"/>
  <c r="BP2223" i="12"/>
  <c r="BV2223" i="12" s="1"/>
  <c r="BQ518" i="12"/>
  <c r="BW518" i="12" s="1"/>
  <c r="BO2444" i="12"/>
  <c r="BU2444" i="12" s="1"/>
  <c r="BP100" i="12"/>
  <c r="BV100" i="12" s="1"/>
  <c r="BQ457" i="12"/>
  <c r="BW457" i="12" s="1"/>
  <c r="BQ2812" i="12"/>
  <c r="BW2812" i="12" s="1"/>
  <c r="BQ762" i="12"/>
  <c r="BW762" i="12" s="1"/>
  <c r="BO1896" i="12"/>
  <c r="BU1896" i="12" s="1"/>
  <c r="BQ2851" i="12"/>
  <c r="BW2851" i="12" s="1"/>
  <c r="BQ490" i="12"/>
  <c r="BW490" i="12" s="1"/>
  <c r="BP2953" i="12"/>
  <c r="BV2953" i="12" s="1"/>
  <c r="BP1321" i="12"/>
  <c r="BV1321" i="12" s="1"/>
  <c r="BO1292" i="12"/>
  <c r="BU1292" i="12" s="1"/>
  <c r="BO711" i="12"/>
  <c r="BU711" i="12" s="1"/>
  <c r="BQ2081" i="12"/>
  <c r="BW2081" i="12" s="1"/>
  <c r="BP2273" i="12"/>
  <c r="BV2273" i="12" s="1"/>
  <c r="BQ560" i="12"/>
  <c r="BW560" i="12" s="1"/>
  <c r="BP2876" i="12"/>
  <c r="BV2876" i="12" s="1"/>
  <c r="BO861" i="12"/>
  <c r="BU861" i="12" s="1"/>
  <c r="BO559" i="12"/>
  <c r="BU559" i="12" s="1"/>
  <c r="BO2302" i="12"/>
  <c r="BU2302" i="12" s="1"/>
  <c r="BP381" i="12"/>
  <c r="BV381" i="12" s="1"/>
  <c r="BO1053" i="12"/>
  <c r="BU1053" i="12" s="1"/>
  <c r="BP1688" i="12"/>
  <c r="BV1688" i="12" s="1"/>
  <c r="BQ551" i="12"/>
  <c r="BW551" i="12" s="1"/>
  <c r="BP2092" i="12"/>
  <c r="BV2092" i="12" s="1"/>
  <c r="BP608" i="12"/>
  <c r="BV608" i="12" s="1"/>
  <c r="BQ2154" i="12"/>
  <c r="BW2154" i="12" s="1"/>
  <c r="BP1797" i="12"/>
  <c r="BV1797" i="12" s="1"/>
  <c r="BQ3086" i="12"/>
  <c r="BW3086" i="12" s="1"/>
  <c r="BP867" i="12"/>
  <c r="BV867" i="12" s="1"/>
  <c r="BP2807" i="12"/>
  <c r="BV2807" i="12" s="1"/>
  <c r="BO1729" i="12"/>
  <c r="BU1729" i="12" s="1"/>
  <c r="BP768" i="12"/>
  <c r="BV768" i="12" s="1"/>
  <c r="BO1195" i="12"/>
  <c r="BU1195" i="12" s="1"/>
  <c r="BP837" i="12"/>
  <c r="BV837" i="12" s="1"/>
  <c r="BO2413" i="12"/>
  <c r="BU2413" i="12" s="1"/>
  <c r="BO2838" i="12"/>
  <c r="BU2838" i="12" s="1"/>
  <c r="BO1247" i="12"/>
  <c r="BU1247" i="12" s="1"/>
  <c r="BO2462" i="12"/>
  <c r="BU2462" i="12" s="1"/>
  <c r="BP441" i="12"/>
  <c r="BV441" i="12" s="1"/>
  <c r="BQ70" i="12"/>
  <c r="BW70" i="12" s="1"/>
  <c r="BO2166" i="12"/>
  <c r="BU2166" i="12" s="1"/>
  <c r="BO2041" i="12"/>
  <c r="BU2041" i="12" s="1"/>
  <c r="BO823" i="12"/>
  <c r="BU823" i="12" s="1"/>
  <c r="BO1678" i="12"/>
  <c r="BU1678" i="12" s="1"/>
  <c r="BP1641" i="12"/>
  <c r="BV1641" i="12" s="1"/>
  <c r="BQ1513" i="12"/>
  <c r="BW1513" i="12" s="1"/>
  <c r="BO1103" i="12"/>
  <c r="BU1103" i="12" s="1"/>
  <c r="BQ872" i="12"/>
  <c r="BW872" i="12" s="1"/>
  <c r="BO824" i="12"/>
  <c r="BU824" i="12" s="1"/>
  <c r="BQ923" i="12"/>
  <c r="BW923" i="12" s="1"/>
  <c r="BQ1600" i="12"/>
  <c r="BW1600" i="12" s="1"/>
  <c r="BP2312" i="12"/>
  <c r="BV2312" i="12" s="1"/>
  <c r="BO1246" i="12"/>
  <c r="BU1246" i="12" s="1"/>
  <c r="BQ1223" i="12"/>
  <c r="BW1223" i="12" s="1"/>
  <c r="BP1512" i="12"/>
  <c r="BV1512" i="12" s="1"/>
  <c r="BQ600" i="12"/>
  <c r="BW600" i="12" s="1"/>
  <c r="BQ903" i="12"/>
  <c r="BW903" i="12" s="1"/>
  <c r="BQ898" i="12"/>
  <c r="BW898" i="12" s="1"/>
  <c r="BQ1757" i="12"/>
  <c r="BW1757" i="12" s="1"/>
  <c r="BQ1996" i="12"/>
  <c r="BW1996" i="12" s="1"/>
  <c r="BP1062" i="12"/>
  <c r="BV1062" i="12" s="1"/>
  <c r="BO1309" i="12"/>
  <c r="BU1309" i="12" s="1"/>
  <c r="BO453" i="12"/>
  <c r="BU453" i="12" s="1"/>
  <c r="BP1604" i="12"/>
  <c r="BV1604" i="12" s="1"/>
  <c r="BQ1763" i="12"/>
  <c r="BW1763" i="12" s="1"/>
  <c r="BO1353" i="12"/>
  <c r="BU1353" i="12" s="1"/>
  <c r="BP681" i="12"/>
  <c r="BV681" i="12" s="1"/>
  <c r="BP1541" i="12"/>
  <c r="BV1541" i="12" s="1"/>
  <c r="BP2758" i="12"/>
  <c r="BV2758" i="12" s="1"/>
  <c r="BO2897" i="12"/>
  <c r="BU2897" i="12" s="1"/>
  <c r="BO1345" i="12"/>
  <c r="BU1345" i="12" s="1"/>
  <c r="BO327" i="12"/>
  <c r="BU327" i="12" s="1"/>
  <c r="BP1185" i="12"/>
  <c r="BV1185" i="12" s="1"/>
  <c r="BQ2092" i="12"/>
  <c r="BW2092" i="12" s="1"/>
  <c r="BP1757" i="12"/>
  <c r="BV1757" i="12" s="1"/>
  <c r="BO1875" i="12"/>
  <c r="BU1875" i="12" s="1"/>
  <c r="BQ1549" i="12"/>
  <c r="BW1549" i="12" s="1"/>
  <c r="BQ704" i="12"/>
  <c r="BW704" i="12" s="1"/>
  <c r="BQ1820" i="12"/>
  <c r="BW1820" i="12" s="1"/>
  <c r="BO1790" i="12"/>
  <c r="BU1790" i="12" s="1"/>
  <c r="BP1548" i="12"/>
  <c r="BV1548" i="12" s="1"/>
  <c r="BO2004" i="12"/>
  <c r="BU2004" i="12" s="1"/>
  <c r="BO1326" i="12"/>
  <c r="BU1326" i="12" s="1"/>
  <c r="BO1503" i="12"/>
  <c r="BU1503" i="12" s="1"/>
  <c r="BQ1863" i="12"/>
  <c r="BW1863" i="12" s="1"/>
  <c r="BP699" i="12"/>
  <c r="BV699" i="12" s="1"/>
  <c r="BQ691" i="12"/>
  <c r="BW691" i="12" s="1"/>
  <c r="BO2315" i="12"/>
  <c r="BU2315" i="12" s="1"/>
  <c r="BQ1590" i="12"/>
  <c r="BW1590" i="12" s="1"/>
  <c r="BP2448" i="12"/>
  <c r="BV2448" i="12" s="1"/>
  <c r="BO392" i="12"/>
  <c r="BU392" i="12" s="1"/>
  <c r="BO1325" i="12"/>
  <c r="BU1325" i="12" s="1"/>
  <c r="BO1443" i="12"/>
  <c r="BU1443" i="12" s="1"/>
  <c r="BQ538" i="12"/>
  <c r="BW538" i="12" s="1"/>
  <c r="BP453" i="12"/>
  <c r="BV453" i="12" s="1"/>
  <c r="BQ2198" i="12"/>
  <c r="BW2198" i="12" s="1"/>
  <c r="BO312" i="12"/>
  <c r="BU312" i="12" s="1"/>
  <c r="BO537" i="12"/>
  <c r="BU537" i="12" s="1"/>
  <c r="BQ1239" i="12"/>
  <c r="BW1239" i="12" s="1"/>
  <c r="BO1777" i="12"/>
  <c r="BU1777" i="12" s="1"/>
  <c r="BO3012" i="12"/>
  <c r="BU3012" i="12" s="1"/>
  <c r="BO2329" i="12"/>
  <c r="BU2329" i="12" s="1"/>
  <c r="BQ171" i="12"/>
  <c r="BW171" i="12" s="1"/>
  <c r="BP1728" i="12"/>
  <c r="BV1728" i="12" s="1"/>
  <c r="BO1708" i="12"/>
  <c r="BU1708" i="12" s="1"/>
  <c r="BQ685" i="12"/>
  <c r="BW685" i="12" s="1"/>
  <c r="BO2902" i="12"/>
  <c r="BU2902" i="12" s="1"/>
  <c r="BO2409" i="12"/>
  <c r="BU2409" i="12" s="1"/>
  <c r="BO324" i="12"/>
  <c r="BU324" i="12" s="1"/>
  <c r="BO779" i="12"/>
  <c r="BU779" i="12" s="1"/>
  <c r="BP692" i="12"/>
  <c r="BV692" i="12" s="1"/>
  <c r="BO663" i="12"/>
  <c r="BU663" i="12" s="1"/>
  <c r="BQ715" i="12"/>
  <c r="BW715" i="12" s="1"/>
  <c r="BQ1350" i="12"/>
  <c r="BW1350" i="12" s="1"/>
  <c r="BP2073" i="12"/>
  <c r="BV2073" i="12" s="1"/>
  <c r="BO482" i="12"/>
  <c r="BU482" i="12" s="1"/>
  <c r="BP18" i="12"/>
  <c r="BV18" i="12" s="1"/>
  <c r="BO1304" i="12"/>
  <c r="BU1304" i="12" s="1"/>
  <c r="BQ327" i="12"/>
  <c r="BW327" i="12" s="1"/>
  <c r="BO478" i="12"/>
  <c r="BU478" i="12" s="1"/>
  <c r="BO1428" i="12"/>
  <c r="BU1428" i="12" s="1"/>
  <c r="BP2353" i="12"/>
  <c r="BV2353" i="12" s="1"/>
  <c r="BO600" i="12"/>
  <c r="BU600" i="12" s="1"/>
  <c r="BQ2418" i="12"/>
  <c r="BW2418" i="12" s="1"/>
  <c r="BO2762" i="12"/>
  <c r="BU2762" i="12" s="1"/>
  <c r="BQ1641" i="12"/>
  <c r="BW1641" i="12" s="1"/>
  <c r="BQ2267" i="12"/>
  <c r="BW2267" i="12" s="1"/>
  <c r="BO2353" i="12"/>
  <c r="BU2353" i="12" s="1"/>
  <c r="BQ1781" i="12"/>
  <c r="BW1781" i="12" s="1"/>
  <c r="BQ624" i="12"/>
  <c r="BW624" i="12" s="1"/>
  <c r="BQ2115" i="12"/>
  <c r="BW2115" i="12" s="1"/>
  <c r="BP76" i="12"/>
  <c r="BV76" i="12" s="1"/>
  <c r="BQ2096" i="12"/>
  <c r="BW2096" i="12" s="1"/>
  <c r="BP2302" i="12"/>
  <c r="BV2302" i="12" s="1"/>
  <c r="BO442" i="12"/>
  <c r="BU442" i="12" s="1"/>
  <c r="BP1353" i="12"/>
  <c r="BV1353" i="12" s="1"/>
  <c r="BO2765" i="12"/>
  <c r="BU2765" i="12" s="1"/>
  <c r="BO1910" i="12"/>
  <c r="BU1910" i="12" s="1"/>
  <c r="BQ805" i="12"/>
  <c r="BW805" i="12" s="1"/>
  <c r="BP1199" i="12"/>
  <c r="BV1199" i="12" s="1"/>
  <c r="BO1966" i="12"/>
  <c r="BU1966" i="12" s="1"/>
  <c r="BQ2218" i="12"/>
  <c r="BW2218" i="12" s="1"/>
  <c r="BQ2363" i="12"/>
  <c r="BW2363" i="12" s="1"/>
  <c r="BQ1918" i="12"/>
  <c r="BW1918" i="12" s="1"/>
  <c r="BP823" i="12"/>
  <c r="BV823" i="12" s="1"/>
  <c r="BQ1864" i="12"/>
  <c r="BW1864" i="12" s="1"/>
  <c r="BP2697" i="12"/>
  <c r="BV2697" i="12" s="1"/>
  <c r="BO2769" i="12"/>
  <c r="BU2769" i="12" s="1"/>
  <c r="BO1590" i="12"/>
  <c r="BU1590" i="12" s="1"/>
  <c r="BO54" i="12"/>
  <c r="BU54" i="12" s="1"/>
  <c r="BO2935" i="12"/>
  <c r="BU2935" i="12" s="1"/>
  <c r="BO664" i="12"/>
  <c r="BU664" i="12" s="1"/>
  <c r="BP2851" i="12"/>
  <c r="BV2851" i="12" s="1"/>
  <c r="BP1045" i="12"/>
  <c r="BV1045" i="12" s="1"/>
  <c r="BO2875" i="12"/>
  <c r="BU2875" i="12" s="1"/>
  <c r="BP2992" i="12"/>
  <c r="BV2992" i="12" s="1"/>
  <c r="BP1692" i="12"/>
  <c r="BV1692" i="12" s="1"/>
  <c r="BP1209" i="12"/>
  <c r="BV1209" i="12" s="1"/>
  <c r="BO2806" i="12"/>
  <c r="BU2806" i="12" s="1"/>
  <c r="BO903" i="12"/>
  <c r="BU903" i="12" s="1"/>
  <c r="BO1254" i="12"/>
  <c r="BU1254" i="12" s="1"/>
  <c r="BP2470" i="12"/>
  <c r="BV2470" i="12" s="1"/>
  <c r="BO411" i="12"/>
  <c r="BU411" i="12" s="1"/>
  <c r="BP2065" i="12"/>
  <c r="BV2065" i="12" s="1"/>
  <c r="BO721" i="12"/>
  <c r="BU721" i="12" s="1"/>
  <c r="BQ1815" i="12"/>
  <c r="BW1815" i="12" s="1"/>
  <c r="BO1102" i="12"/>
  <c r="BU1102" i="12" s="1"/>
  <c r="BP1262" i="12"/>
  <c r="BV1262" i="12" s="1"/>
  <c r="BO518" i="12"/>
  <c r="BU518" i="12" s="1"/>
  <c r="BP1875" i="12"/>
  <c r="BV1875" i="12" s="1"/>
  <c r="BQ2705" i="12"/>
  <c r="BW2705" i="12" s="1"/>
  <c r="BP655" i="12"/>
  <c r="BV655" i="12" s="1"/>
  <c r="BQ2931" i="12"/>
  <c r="BW2931" i="12" s="1"/>
  <c r="BP55" i="12"/>
  <c r="BV55" i="12" s="1"/>
  <c r="BP695" i="12"/>
  <c r="BV695" i="12" s="1"/>
  <c r="BP2413" i="12"/>
  <c r="BV2413" i="12" s="1"/>
  <c r="BQ529" i="12"/>
  <c r="BW529" i="12" s="1"/>
  <c r="BP1182" i="12"/>
  <c r="BV1182" i="12" s="1"/>
  <c r="BP1056" i="12"/>
  <c r="BV1056" i="12" s="1"/>
  <c r="BQ1653" i="12"/>
  <c r="BW1653" i="12" s="1"/>
  <c r="BQ2193" i="12"/>
  <c r="BW2193" i="12" s="1"/>
  <c r="BQ1150" i="12"/>
  <c r="BW1150" i="12" s="1"/>
  <c r="BP2691" i="12"/>
  <c r="BV2691" i="12" s="1"/>
  <c r="BP1839" i="12"/>
  <c r="BV1839" i="12" s="1"/>
  <c r="BO1251" i="12"/>
  <c r="BU1251" i="12" s="1"/>
  <c r="BQ350" i="12"/>
  <c r="BW350" i="12" s="1"/>
  <c r="BQ2312" i="12"/>
  <c r="BW2312" i="12" s="1"/>
  <c r="BQ2182" i="12"/>
  <c r="BW2182" i="12" s="1"/>
  <c r="BP1678" i="12"/>
  <c r="BV1678" i="12" s="1"/>
  <c r="BQ1318" i="12"/>
  <c r="BW1318" i="12" s="1"/>
  <c r="BP1520" i="12"/>
  <c r="BV1520" i="12" s="1"/>
  <c r="BQ2832" i="12"/>
  <c r="BW2832" i="12" s="1"/>
  <c r="BO2884" i="12"/>
  <c r="BU2884" i="12" s="1"/>
  <c r="BP1346" i="12"/>
  <c r="BV1346" i="12" s="1"/>
  <c r="BP2927" i="12"/>
  <c r="BV2927" i="12" s="1"/>
  <c r="BO3057" i="12"/>
  <c r="BU3057" i="12" s="1"/>
  <c r="BQ136" i="12"/>
  <c r="BW136" i="12" s="1"/>
  <c r="BP1154" i="12"/>
  <c r="BV1154" i="12" s="1"/>
  <c r="BQ1544" i="12"/>
  <c r="BW1544" i="12" s="1"/>
  <c r="BP294" i="12"/>
  <c r="BV294" i="12" s="1"/>
  <c r="BQ2813" i="12"/>
  <c r="BW2813" i="12" s="1"/>
  <c r="BQ2400" i="12"/>
  <c r="BW2400" i="12" s="1"/>
  <c r="BP3012" i="12"/>
  <c r="BV3012" i="12" s="1"/>
  <c r="BP1729" i="12"/>
  <c r="BV1729" i="12" s="1"/>
  <c r="BP2115" i="12"/>
  <c r="BV2115" i="12" s="1"/>
  <c r="BQ2190" i="12"/>
  <c r="BW2190" i="12" s="1"/>
  <c r="BP1796" i="12"/>
  <c r="BV1796" i="12" s="1"/>
  <c r="BO1268" i="12"/>
  <c r="BU1268" i="12" s="1"/>
  <c r="BP1717" i="12"/>
  <c r="BV1717" i="12" s="1"/>
  <c r="BO1891" i="12"/>
  <c r="BU1891" i="12" s="1"/>
  <c r="BP1594" i="12"/>
  <c r="BV1594" i="12" s="1"/>
  <c r="BQ1254" i="12"/>
  <c r="BW1254" i="12" s="1"/>
  <c r="BQ1242" i="12"/>
  <c r="BW1242" i="12" s="1"/>
  <c r="BO2820" i="12"/>
  <c r="BU2820" i="12" s="1"/>
  <c r="BQ391" i="12"/>
  <c r="BW391" i="12" s="1"/>
  <c r="BP2799" i="12"/>
  <c r="BV2799" i="12" s="1"/>
  <c r="BP903" i="12"/>
  <c r="BV903" i="12" s="1"/>
  <c r="BQ1308" i="12"/>
  <c r="BW1308" i="12" s="1"/>
  <c r="BO2470" i="12"/>
  <c r="BU2470" i="12" s="1"/>
  <c r="BQ1403" i="12"/>
  <c r="BW1403" i="12" s="1"/>
  <c r="BO1004" i="12"/>
  <c r="BU1004" i="12" s="1"/>
  <c r="BO2949" i="12"/>
  <c r="BU2949" i="12" s="1"/>
  <c r="BQ681" i="12"/>
  <c r="BW681" i="12" s="1"/>
  <c r="BO807" i="12"/>
  <c r="BU807" i="12" s="1"/>
  <c r="BP1654" i="12"/>
  <c r="BV1654" i="12" s="1"/>
  <c r="BP2363" i="12"/>
  <c r="BV2363" i="12" s="1"/>
  <c r="BO605" i="12"/>
  <c r="BU605" i="12" s="1"/>
  <c r="BO1867" i="12"/>
  <c r="BU1867" i="12" s="1"/>
  <c r="BP559" i="12"/>
  <c r="BV559" i="12" s="1"/>
  <c r="BP2816" i="12"/>
  <c r="BV2816" i="12" s="1"/>
  <c r="BP2276" i="12"/>
  <c r="BV2276" i="12" s="1"/>
  <c r="BP2788" i="12"/>
  <c r="BV2788" i="12" s="1"/>
  <c r="BQ2047" i="12"/>
  <c r="BW2047" i="12" s="1"/>
  <c r="BO1346" i="12"/>
  <c r="BU1346" i="12" s="1"/>
  <c r="BO1279" i="12"/>
  <c r="BU1279" i="12" s="1"/>
  <c r="BQ1235" i="12"/>
  <c r="BW1235" i="12" s="1"/>
  <c r="BQ2841" i="12"/>
  <c r="BW2841" i="12" s="1"/>
  <c r="BP2781" i="12"/>
  <c r="BV2781" i="12" s="1"/>
  <c r="BQ1106" i="12"/>
  <c r="BW1106" i="12" s="1"/>
  <c r="BP1782" i="12"/>
  <c r="BV1782" i="12" s="1"/>
  <c r="BO2692" i="12"/>
  <c r="BU2692" i="12" s="1"/>
  <c r="BP1708" i="12"/>
  <c r="BV1708" i="12" s="1"/>
  <c r="BO2655" i="12"/>
  <c r="BU2655" i="12" s="1"/>
  <c r="BO1728" i="12"/>
  <c r="BU1728" i="12" s="1"/>
  <c r="BO1003" i="12"/>
  <c r="BU1003" i="12" s="1"/>
  <c r="BQ1052" i="12"/>
  <c r="BW1052" i="12" s="1"/>
  <c r="BQ1614" i="12"/>
  <c r="BW1614" i="12" s="1"/>
  <c r="BQ2770" i="12"/>
  <c r="BW2770" i="12" s="1"/>
  <c r="BP897" i="12"/>
  <c r="BV897" i="12" s="1"/>
  <c r="BQ860" i="12"/>
  <c r="BW860" i="12" s="1"/>
  <c r="BO1305" i="12"/>
  <c r="BU1305" i="12" s="1"/>
  <c r="BQ2277" i="12"/>
  <c r="BW2277" i="12" s="1"/>
  <c r="BO2778" i="12"/>
  <c r="BU2778" i="12" s="1"/>
  <c r="BO2921" i="12"/>
  <c r="BU2921" i="12" s="1"/>
  <c r="BP1980" i="12"/>
  <c r="BV1980" i="12" s="1"/>
  <c r="BO318" i="12"/>
  <c r="BU318" i="12" s="1"/>
  <c r="BP2476" i="12"/>
  <c r="BV2476" i="12" s="1"/>
  <c r="BP1935" i="12"/>
  <c r="BV1935" i="12" s="1"/>
  <c r="BP1720" i="12"/>
  <c r="BV1720" i="12" s="1"/>
  <c r="BQ722" i="12"/>
  <c r="BW722" i="12" s="1"/>
  <c r="BO785" i="12"/>
  <c r="BU785" i="12" s="1"/>
  <c r="BO1766" i="12"/>
  <c r="BU1766" i="12" s="1"/>
  <c r="BQ155" i="12"/>
  <c r="BW155" i="12" s="1"/>
  <c r="BQ2697" i="12"/>
  <c r="BW2697" i="12" s="1"/>
  <c r="BQ663" i="12"/>
  <c r="BW663" i="12" s="1"/>
  <c r="BO1554" i="12"/>
  <c r="BU1554" i="12" s="1"/>
  <c r="BP2817" i="12"/>
  <c r="BV2817" i="12" s="1"/>
  <c r="BP2766" i="12"/>
  <c r="BV2766" i="12" s="1"/>
  <c r="BO2997" i="12"/>
  <c r="BU2997" i="12" s="1"/>
  <c r="BO2114" i="12"/>
  <c r="BU2114" i="12" s="1"/>
  <c r="BQ2655" i="12"/>
  <c r="BW2655" i="12" s="1"/>
  <c r="BP2194" i="12"/>
  <c r="BV2194" i="12" s="1"/>
  <c r="BQ736" i="12"/>
  <c r="BW736" i="12" s="1"/>
  <c r="BQ919" i="12"/>
  <c r="BW919" i="12" s="1"/>
  <c r="BP2154" i="12"/>
  <c r="BV2154" i="12" s="1"/>
  <c r="BO452" i="12"/>
  <c r="BU452" i="12" s="1"/>
  <c r="BP1811" i="12"/>
  <c r="BV1811" i="12" s="1"/>
  <c r="BO571" i="12"/>
  <c r="BU571" i="12" s="1"/>
  <c r="BO375" i="12"/>
  <c r="BU375" i="12" s="1"/>
  <c r="BO2189" i="12"/>
  <c r="BU2189" i="12" s="1"/>
  <c r="BO1052" i="12"/>
  <c r="BU1052" i="12" s="1"/>
  <c r="BQ1099" i="12"/>
  <c r="BW1099" i="12" s="1"/>
  <c r="BP2093" i="12"/>
  <c r="BV2093" i="12" s="1"/>
  <c r="BQ1509" i="12"/>
  <c r="BW1509" i="12" s="1"/>
  <c r="BQ90" i="12"/>
  <c r="BW90" i="12" s="1"/>
  <c r="BQ2055" i="12"/>
  <c r="BW2055" i="12" s="1"/>
  <c r="BO2139" i="12"/>
  <c r="BU2139" i="12" s="1"/>
  <c r="BQ55" i="12"/>
  <c r="BW55" i="12" s="1"/>
  <c r="BO601" i="12"/>
  <c r="BU601" i="12" s="1"/>
  <c r="BO2367" i="12"/>
  <c r="BU2367" i="12" s="1"/>
  <c r="BO2862" i="12"/>
  <c r="BU2862" i="12" s="1"/>
  <c r="BP2685" i="12"/>
  <c r="BV2685" i="12" s="1"/>
  <c r="BO1498" i="12"/>
  <c r="BU1498" i="12" s="1"/>
  <c r="BQ866" i="12"/>
  <c r="BW866" i="12" s="1"/>
  <c r="BP762" i="12"/>
  <c r="BV762" i="12" s="1"/>
  <c r="BP796" i="12"/>
  <c r="BV796" i="12" s="1"/>
  <c r="BQ71" i="12"/>
  <c r="BW71" i="12" s="1"/>
  <c r="BP957" i="12"/>
  <c r="BV957" i="12" s="1"/>
  <c r="BQ910" i="12"/>
  <c r="BW910" i="12" s="1"/>
  <c r="BO660" i="12"/>
  <c r="BU660" i="12" s="1"/>
  <c r="BQ1136" i="12"/>
  <c r="BW1136" i="12" s="1"/>
  <c r="BP2824" i="12"/>
  <c r="BV2824" i="12" s="1"/>
  <c r="BO1513" i="12"/>
  <c r="BU1513" i="12" s="1"/>
  <c r="BQ46" i="12"/>
  <c r="BW46" i="12" s="1"/>
  <c r="BP1781" i="12"/>
  <c r="BV1781" i="12" s="1"/>
  <c r="BO2792" i="12"/>
  <c r="BU2792" i="12" s="1"/>
  <c r="BO161" i="12"/>
  <c r="BU161" i="12" s="1"/>
  <c r="BP1603" i="12"/>
  <c r="BV1603" i="12" s="1"/>
  <c r="BO425" i="12"/>
  <c r="BU425" i="12" s="1"/>
  <c r="BO1997" i="12"/>
  <c r="BU1997" i="12" s="1"/>
  <c r="BO1654" i="12"/>
  <c r="BU1654" i="12" s="1"/>
  <c r="BO2447" i="12"/>
  <c r="BU2447" i="12" s="1"/>
  <c r="BQ2358" i="12"/>
  <c r="BW2358" i="12" s="1"/>
  <c r="BO2758" i="12"/>
  <c r="BU2758" i="12" s="1"/>
  <c r="BP595" i="12"/>
  <c r="BV595" i="12" s="1"/>
  <c r="BQ2065" i="12"/>
  <c r="BW2065" i="12" s="1"/>
  <c r="BP3076" i="12"/>
  <c r="BV3076" i="12" s="1"/>
  <c r="BP478" i="12"/>
  <c r="BV478" i="12" s="1"/>
  <c r="BP1053" i="12"/>
  <c r="BV1053" i="12" s="1"/>
  <c r="BP1709" i="12"/>
  <c r="BV1709" i="12" s="1"/>
  <c r="BO538" i="12"/>
  <c r="BU538" i="12" s="1"/>
  <c r="BO2709" i="12"/>
  <c r="BU2709" i="12" s="1"/>
  <c r="BP354" i="12"/>
  <c r="BV354" i="12" s="1"/>
  <c r="BO2732" i="12"/>
  <c r="BU2732" i="12" s="1"/>
  <c r="BO2154" i="12"/>
  <c r="BU2154" i="12" s="1"/>
  <c r="BQ1406" i="12"/>
  <c r="BW1406" i="12" s="1"/>
  <c r="BP1860" i="12"/>
  <c r="BV1860" i="12" s="1"/>
  <c r="BO1231" i="12"/>
  <c r="BU1231" i="12" s="1"/>
  <c r="BO2978" i="12"/>
  <c r="BU2978" i="12" s="1"/>
  <c r="BQ1729" i="12"/>
  <c r="BW1729" i="12" s="1"/>
  <c r="BP1298" i="12"/>
  <c r="BV1298" i="12" s="1"/>
  <c r="BO937" i="12"/>
  <c r="BU937" i="12" s="1"/>
  <c r="BQ1502" i="12"/>
  <c r="BW1502" i="12" s="1"/>
  <c r="BQ2316" i="12"/>
  <c r="BW2316" i="12" s="1"/>
  <c r="BQ306" i="12"/>
  <c r="BW306" i="12" s="1"/>
  <c r="BQ659" i="12"/>
  <c r="BW659" i="12" s="1"/>
  <c r="BP2047" i="12"/>
  <c r="BV2047" i="12" s="1"/>
  <c r="BQ3011" i="12"/>
  <c r="BW3011" i="12" s="1"/>
  <c r="BP1704" i="12"/>
  <c r="BV1704" i="12" s="1"/>
  <c r="BO380" i="12"/>
  <c r="BU380" i="12" s="1"/>
  <c r="BQ1368" i="12"/>
  <c r="BW1368" i="12" s="1"/>
  <c r="BP2258" i="12"/>
  <c r="BV2258" i="12" s="1"/>
  <c r="BP350" i="12"/>
  <c r="BV350" i="12" s="1"/>
  <c r="BP135" i="12"/>
  <c r="BV135" i="12" s="1"/>
  <c r="BO2476" i="12"/>
  <c r="BU2476" i="12" s="1"/>
  <c r="BQ1330" i="12"/>
  <c r="BW1330" i="12" s="1"/>
  <c r="BQ1915" i="12"/>
  <c r="BW1915" i="12" s="1"/>
  <c r="BP1915" i="12"/>
  <c r="BV1915" i="12" s="1"/>
  <c r="BO1519" i="12"/>
  <c r="BU1519" i="12" s="1"/>
  <c r="BQ976" i="12"/>
  <c r="BW976" i="12" s="1"/>
  <c r="BO1692" i="12"/>
  <c r="BU1692" i="12" s="1"/>
  <c r="BO1839" i="12"/>
  <c r="BU1839" i="12" s="1"/>
  <c r="BQ311" i="12"/>
  <c r="BW311" i="12" s="1"/>
  <c r="BP2724" i="12"/>
  <c r="BV2724" i="12" s="1"/>
  <c r="BP142" i="12"/>
  <c r="BV142" i="12" s="1"/>
  <c r="BP541" i="12"/>
  <c r="BV541" i="12" s="1"/>
  <c r="BQ1594" i="12"/>
  <c r="BW1594" i="12" s="1"/>
  <c r="BP1650" i="12"/>
  <c r="BV1650" i="12" s="1"/>
  <c r="BQ2662" i="12"/>
  <c r="BW2662" i="12" s="1"/>
  <c r="BQ1747" i="12"/>
  <c r="BW1747" i="12" s="1"/>
  <c r="BQ1812" i="12"/>
  <c r="BW1812" i="12" s="1"/>
  <c r="BP2163" i="12"/>
  <c r="BV2163" i="12" s="1"/>
  <c r="BQ2273" i="12"/>
  <c r="BW2273" i="12" s="1"/>
  <c r="BP1838" i="12"/>
  <c r="BV1838" i="12" s="1"/>
  <c r="BQ944" i="12"/>
  <c r="BW944" i="12" s="1"/>
  <c r="BQ1772" i="12"/>
  <c r="BW1772" i="12" s="1"/>
  <c r="BP1986" i="12"/>
  <c r="BV1986" i="12" s="1"/>
  <c r="BP2311" i="12"/>
  <c r="BV2311" i="12" s="1"/>
  <c r="BO1337" i="12"/>
  <c r="BU1337" i="12" s="1"/>
  <c r="BP2458" i="12"/>
  <c r="BV2458" i="12" s="1"/>
  <c r="BO976" i="12"/>
  <c r="BU976" i="12" s="1"/>
  <c r="BQ1678" i="12"/>
  <c r="BW1678" i="12" s="1"/>
  <c r="BP1004" i="12"/>
  <c r="BV1004" i="12" s="1"/>
  <c r="BP1052" i="12"/>
  <c r="BV1052" i="12" s="1"/>
  <c r="BP125" i="12"/>
  <c r="BV125" i="12" s="1"/>
  <c r="BO1797" i="12"/>
  <c r="BU1797" i="12" s="1"/>
  <c r="BP302" i="12"/>
  <c r="BV302" i="12" s="1"/>
  <c r="BP2001" i="12"/>
  <c r="BV2001" i="12" s="1"/>
  <c r="BO1418" i="12"/>
  <c r="BU1418" i="12" s="1"/>
  <c r="BO182" i="12"/>
  <c r="BU182" i="12" s="1"/>
  <c r="BO2276" i="12"/>
  <c r="BU2276" i="12" s="1"/>
  <c r="BO266" i="12"/>
  <c r="BU266" i="12" s="1"/>
  <c r="BQ758" i="12"/>
  <c r="BW758" i="12" s="1"/>
  <c r="BP2326" i="12"/>
  <c r="BV2326" i="12" s="1"/>
  <c r="BQ2373" i="12"/>
  <c r="BW2373" i="12" s="1"/>
  <c r="BQ2396" i="12"/>
  <c r="BW2396" i="12" s="1"/>
  <c r="BP909" i="12"/>
  <c r="BV909" i="12" s="1"/>
  <c r="BQ1385" i="12"/>
  <c r="BW1385" i="12" s="1"/>
  <c r="BQ458" i="12"/>
  <c r="BW458" i="12" s="1"/>
  <c r="BQ2887" i="12"/>
  <c r="BW2887" i="12" s="1"/>
  <c r="BQ1860" i="12"/>
  <c r="BW1860" i="12" s="1"/>
  <c r="BO328" i="12"/>
  <c r="BU328" i="12" s="1"/>
  <c r="BP2167" i="12"/>
  <c r="BV2167" i="12" s="1"/>
  <c r="BO889" i="12"/>
  <c r="BU889" i="12" s="1"/>
  <c r="BP323" i="12"/>
  <c r="BV323" i="12" s="1"/>
  <c r="BO2009" i="12"/>
  <c r="BU2009" i="12" s="1"/>
  <c r="BO112" i="12"/>
  <c r="BU112" i="12" s="1"/>
  <c r="BQ609" i="12"/>
  <c r="BW609" i="12" s="1"/>
  <c r="BP600" i="12"/>
  <c r="BV600" i="12" s="1"/>
  <c r="BP744" i="12"/>
  <c r="BV744" i="12" s="1"/>
  <c r="BQ1402" i="12"/>
  <c r="BW1402" i="12" s="1"/>
  <c r="BQ2816" i="12"/>
  <c r="BW2816" i="12" s="1"/>
  <c r="BP1246" i="12"/>
  <c r="BV1246" i="12" s="1"/>
  <c r="BO1701" i="12"/>
  <c r="BU1701" i="12" s="1"/>
  <c r="BP2825" i="12"/>
  <c r="BV2825" i="12" s="1"/>
  <c r="BQ1181" i="12"/>
  <c r="BW1181" i="12" s="1"/>
  <c r="BP783" i="12"/>
  <c r="BV783" i="12" s="1"/>
  <c r="BP1374" i="12"/>
  <c r="BV1374" i="12" s="1"/>
  <c r="BQ2476" i="12"/>
  <c r="BW2476" i="12" s="1"/>
  <c r="BO2821" i="12"/>
  <c r="BU2821" i="12" s="1"/>
  <c r="BO3076" i="12"/>
  <c r="BU3076" i="12" s="1"/>
  <c r="BQ2004" i="12"/>
  <c r="BW2004" i="12" s="1"/>
  <c r="BQ2282" i="12"/>
  <c r="BW2282" i="12" s="1"/>
  <c r="BO483" i="12"/>
  <c r="BU483" i="12" s="1"/>
  <c r="BO2198" i="12"/>
  <c r="BU2198" i="12" s="1"/>
  <c r="BP1181" i="12"/>
  <c r="BV1181" i="12" s="1"/>
  <c r="BQ2704" i="12"/>
  <c r="BW2704" i="12" s="1"/>
  <c r="BO909" i="12"/>
  <c r="BU909" i="12" s="1"/>
  <c r="BO1367" i="12"/>
  <c r="BU1367" i="12" s="1"/>
  <c r="BO344" i="12"/>
  <c r="BU344" i="12" s="1"/>
  <c r="BP2444" i="12"/>
  <c r="BV2444" i="12" s="1"/>
  <c r="BO2887" i="12"/>
  <c r="BU2887" i="12" s="1"/>
  <c r="BO1151" i="12"/>
  <c r="BU1151" i="12" s="1"/>
  <c r="BP529" i="12"/>
  <c r="BV529" i="12" s="1"/>
  <c r="BP2778" i="12"/>
  <c r="BV2778" i="12" s="1"/>
  <c r="BQ160" i="12"/>
  <c r="BW160" i="12" s="1"/>
  <c r="BQ547" i="12"/>
  <c r="BW547" i="12" s="1"/>
  <c r="BO1209" i="12"/>
  <c r="BU1209" i="12" s="1"/>
  <c r="BO1747" i="12"/>
  <c r="BU1747" i="12" s="1"/>
  <c r="BP2719" i="12"/>
  <c r="BV2719" i="12" s="1"/>
  <c r="BQ1483" i="12"/>
  <c r="BW1483" i="12" s="1"/>
  <c r="BO1177" i="12"/>
  <c r="BU1177" i="12" s="1"/>
  <c r="BQ913" i="12"/>
  <c r="BW913" i="12" s="1"/>
  <c r="BP1299" i="12"/>
  <c r="BV1299" i="12" s="1"/>
  <c r="BQ534" i="12"/>
  <c r="BW534" i="12" s="1"/>
  <c r="BP1563" i="12"/>
  <c r="BV1563" i="12" s="1"/>
  <c r="BO2226" i="12"/>
  <c r="BU2226" i="12" s="1"/>
  <c r="BP2957" i="12"/>
  <c r="BV2957" i="12" s="1"/>
  <c r="BQ324" i="12"/>
  <c r="BW324" i="12" s="1"/>
  <c r="BO55" i="12"/>
  <c r="BU55" i="12" s="1"/>
  <c r="BQ1231" i="12"/>
  <c r="BW1231" i="12" s="1"/>
  <c r="BP1392" i="12"/>
  <c r="BV1392" i="12" s="1"/>
  <c r="BQ1212" i="12"/>
  <c r="BW1212" i="12" s="1"/>
  <c r="BP1859" i="12"/>
  <c r="BV1859" i="12" s="1"/>
  <c r="BQ1186" i="12"/>
  <c r="BW1186" i="12" s="1"/>
  <c r="BQ1182" i="12"/>
  <c r="BW1182" i="12" s="1"/>
  <c r="BP1410" i="12"/>
  <c r="BV1410" i="12" s="1"/>
  <c r="BO2177" i="12"/>
  <c r="BU2177" i="12" s="1"/>
  <c r="BO58" i="12"/>
  <c r="BU58" i="12" s="1"/>
  <c r="BQ482" i="12"/>
  <c r="BW482" i="12" s="1"/>
  <c r="BO1460" i="12"/>
  <c r="BU1460" i="12" s="1"/>
  <c r="BO1563" i="12"/>
  <c r="BU1563" i="12" s="1"/>
  <c r="BO2913" i="12"/>
  <c r="BU2913" i="12" s="1"/>
  <c r="BP355" i="12"/>
  <c r="BV355" i="12" s="1"/>
  <c r="BO189" i="12"/>
  <c r="BU189" i="12" s="1"/>
  <c r="BQ1567" i="12"/>
  <c r="BW1567" i="12" s="1"/>
  <c r="BQ1346" i="12"/>
  <c r="BW1346" i="12" s="1"/>
  <c r="BP1337" i="12"/>
  <c r="BV1337" i="12" s="1"/>
  <c r="BP1558" i="12"/>
  <c r="BV1558" i="12" s="1"/>
  <c r="BO2434" i="12"/>
  <c r="BU2434" i="12" s="1"/>
  <c r="BO548" i="12"/>
  <c r="BU548" i="12" s="1"/>
  <c r="BP933" i="12"/>
  <c r="BV933" i="12" s="1"/>
  <c r="BP2177" i="12"/>
  <c r="BV2177" i="12" s="1"/>
  <c r="BQ448" i="12"/>
  <c r="BW448" i="12" s="1"/>
  <c r="BQ2000" i="12"/>
  <c r="BW2000" i="12" s="1"/>
  <c r="BO1224" i="12"/>
  <c r="BU1224" i="12" s="1"/>
  <c r="BP2186" i="12"/>
  <c r="BV2186" i="12" s="1"/>
  <c r="BO2073" i="12"/>
  <c r="BU2073" i="12" s="1"/>
  <c r="BO703" i="12"/>
  <c r="BU703" i="12" s="1"/>
  <c r="BP2462" i="12"/>
  <c r="BV2462" i="12" s="1"/>
  <c r="BO2817" i="12"/>
  <c r="BU2817" i="12" s="1"/>
  <c r="BQ914" i="12"/>
  <c r="BW914" i="12" s="1"/>
  <c r="BP1812" i="12"/>
  <c r="BV1812" i="12" s="1"/>
  <c r="BQ1591" i="12"/>
  <c r="BW1591" i="12" s="1"/>
  <c r="BQ2883" i="12"/>
  <c r="BW2883" i="12" s="1"/>
  <c r="BQ2975" i="12"/>
  <c r="BW2975" i="12" s="1"/>
  <c r="BQ1455" i="12"/>
  <c r="BW1455" i="12" s="1"/>
  <c r="BQ2788" i="12"/>
  <c r="BW2788" i="12" s="1"/>
  <c r="BO728" i="12"/>
  <c r="BU728" i="12" s="1"/>
  <c r="BO2909" i="12"/>
  <c r="BU2909" i="12" s="1"/>
  <c r="BQ555" i="12"/>
  <c r="BW555" i="12" s="1"/>
  <c r="BO3096" i="12"/>
  <c r="BU3096" i="12" s="1"/>
  <c r="BO740" i="12"/>
  <c r="BU740" i="12" s="1"/>
  <c r="BO2140" i="12"/>
  <c r="BU2140" i="12" s="1"/>
  <c r="BO2480" i="12"/>
  <c r="BU2480" i="12" s="1"/>
  <c r="BP2684" i="12"/>
  <c r="BV2684" i="12" s="1"/>
  <c r="BQ42" i="12"/>
  <c r="BW42" i="12" s="1"/>
  <c r="BP2277" i="12"/>
  <c r="BV2277" i="12" s="1"/>
  <c r="BO744" i="12"/>
  <c r="BU744" i="12" s="1"/>
  <c r="BO374" i="12"/>
  <c r="BU374" i="12" s="1"/>
  <c r="BQ655" i="12"/>
  <c r="BW655" i="12" s="1"/>
  <c r="BP1595" i="12"/>
  <c r="BV1595" i="12" s="1"/>
  <c r="BQ1909" i="12"/>
  <c r="BW1909" i="12" s="1"/>
  <c r="BQ2037" i="12"/>
  <c r="BW2037" i="12" s="1"/>
  <c r="BO2761" i="12"/>
  <c r="BU2761" i="12" s="1"/>
  <c r="BQ1262" i="12"/>
  <c r="BW1262" i="12" s="1"/>
  <c r="BO577" i="12"/>
  <c r="BU577" i="12" s="1"/>
  <c r="BQ1251" i="12"/>
  <c r="BW1251" i="12" s="1"/>
  <c r="BO2097" i="12"/>
  <c r="BU2097" i="12" s="1"/>
  <c r="BQ2139" i="12"/>
  <c r="BW2139" i="12" s="1"/>
  <c r="BQ1570" i="12"/>
  <c r="BW1570" i="12" s="1"/>
  <c r="BO1812" i="12"/>
  <c r="BU1812" i="12" s="1"/>
  <c r="BQ605" i="12"/>
  <c r="BW605" i="12" s="1"/>
  <c r="BQ2001" i="12"/>
  <c r="BW2001" i="12" s="1"/>
  <c r="BQ1986" i="12"/>
  <c r="BW1986" i="12" s="1"/>
  <c r="BO1562" i="12"/>
  <c r="BU1562" i="12" s="1"/>
  <c r="BQ937" i="12"/>
  <c r="BW937" i="12" s="1"/>
  <c r="BQ1742" i="12"/>
  <c r="BW1742" i="12" s="1"/>
  <c r="BO1935" i="12"/>
  <c r="BU1935" i="12" s="1"/>
  <c r="BQ1298" i="12"/>
  <c r="BW1298" i="12" s="1"/>
  <c r="BO2888" i="12"/>
  <c r="BU2888" i="12" s="1"/>
  <c r="BQ182" i="12"/>
  <c r="BW182" i="12" s="1"/>
  <c r="BP710" i="12"/>
  <c r="BV710" i="12" s="1"/>
  <c r="BQ1691" i="12"/>
  <c r="BW1691" i="12" s="1"/>
  <c r="BQ1709" i="12"/>
  <c r="BW1709" i="12" s="1"/>
  <c r="BQ1013" i="12"/>
  <c r="BW1013" i="12" s="1"/>
  <c r="BO1906" i="12"/>
  <c r="BU1906" i="12" s="1"/>
  <c r="BP1155" i="12"/>
  <c r="BV1155" i="12" s="1"/>
  <c r="BP1930" i="12"/>
  <c r="BV1930" i="12" s="1"/>
  <c r="BO2014" i="12"/>
  <c r="BU2014" i="12" s="1"/>
  <c r="BO1700" i="12"/>
  <c r="BU1700" i="12" s="1"/>
  <c r="BO913" i="12"/>
  <c r="BU913" i="12" s="1"/>
  <c r="BP1495" i="12"/>
  <c r="BV1495" i="12" s="1"/>
  <c r="BO1705" i="12"/>
  <c r="BU1705" i="12" s="1"/>
  <c r="BQ2765" i="12"/>
  <c r="BW2765" i="12" s="1"/>
  <c r="BQ1098" i="12"/>
  <c r="BW1098" i="12" s="1"/>
  <c r="BQ933" i="12"/>
  <c r="BW933" i="12" s="1"/>
  <c r="BP2479" i="12"/>
  <c r="BV2479" i="12" s="1"/>
  <c r="BO957" i="12"/>
  <c r="BU957" i="12" s="1"/>
  <c r="BP2731" i="12"/>
  <c r="BV2731" i="12" s="1"/>
  <c r="BQ948" i="12"/>
  <c r="BW948" i="12" s="1"/>
  <c r="BQ2996" i="12"/>
  <c r="BW2996" i="12" s="1"/>
  <c r="BP1733" i="12"/>
  <c r="BV1733" i="12" s="1"/>
  <c r="BP1235" i="12"/>
  <c r="BV1235" i="12" s="1"/>
  <c r="BQ733" i="12"/>
  <c r="BW733" i="12" s="1"/>
  <c r="BO977" i="12"/>
  <c r="BU977" i="12" s="1"/>
  <c r="BO1473" i="12"/>
  <c r="BU1473" i="12" s="1"/>
  <c r="BQ1063" i="12"/>
  <c r="BW1063" i="12" s="1"/>
  <c r="BO2151" i="12"/>
  <c r="BU2151" i="12" s="1"/>
  <c r="BP112" i="12"/>
  <c r="BV112" i="12" s="1"/>
  <c r="BP1318" i="12"/>
  <c r="BV1318" i="12" s="1"/>
  <c r="BO844" i="12"/>
  <c r="BU844" i="12" s="1"/>
  <c r="BQ1274" i="12"/>
  <c r="BW1274" i="12" s="1"/>
  <c r="BO429" i="12"/>
  <c r="BU429" i="12" s="1"/>
  <c r="BP928" i="12"/>
  <c r="BV928" i="12" s="1"/>
  <c r="BO270" i="12"/>
  <c r="BU270" i="12" s="1"/>
  <c r="BO170" i="12"/>
  <c r="BU170" i="12" s="1"/>
  <c r="BQ1926" i="12"/>
  <c r="BW1926" i="12" s="1"/>
  <c r="BQ381" i="12"/>
  <c r="BW381" i="12" s="1"/>
  <c r="BO2397" i="12"/>
  <c r="BU2397" i="12" s="1"/>
  <c r="BQ867" i="12"/>
  <c r="BW867" i="12" s="1"/>
  <c r="BO448" i="12"/>
  <c r="BU448" i="12" s="1"/>
  <c r="BO2096" i="12"/>
  <c r="BU2096" i="12" s="1"/>
  <c r="BO179" i="12"/>
  <c r="BU179" i="12" s="1"/>
  <c r="BO700" i="12"/>
  <c r="BU700" i="12" s="1"/>
  <c r="BP1367" i="12"/>
  <c r="BV1367" i="12" s="1"/>
  <c r="BO368" i="12"/>
  <c r="BU368" i="12" s="1"/>
  <c r="BO1548" i="12"/>
  <c r="BU1548" i="12" s="1"/>
  <c r="BP2909" i="12"/>
  <c r="BV2909" i="12" s="1"/>
  <c r="BO1333" i="12"/>
  <c r="BU1333" i="12" s="1"/>
  <c r="BP1725" i="12"/>
  <c r="BV1725" i="12" s="1"/>
  <c r="BQ2876" i="12"/>
  <c r="BW2876" i="12" s="1"/>
  <c r="BO594" i="12"/>
  <c r="BU594" i="12" s="1"/>
  <c r="BQ1046" i="12"/>
  <c r="BW1046" i="12" s="1"/>
  <c r="BP1786" i="12"/>
  <c r="BV1786" i="12" s="1"/>
  <c r="BP948" i="12"/>
  <c r="BV948" i="12" s="1"/>
  <c r="BP2862" i="12"/>
  <c r="BV2862" i="12" s="1"/>
  <c r="BO1099" i="12"/>
  <c r="BU1099" i="12" s="1"/>
  <c r="BO2461" i="12"/>
  <c r="BU2461" i="12" s="1"/>
  <c r="BP2367" i="12"/>
  <c r="BV2367" i="12" s="1"/>
  <c r="BO696" i="12"/>
  <c r="BU696" i="12" s="1"/>
  <c r="BQ2758" i="12"/>
  <c r="BW2758" i="12" s="1"/>
  <c r="BQ142" i="12"/>
  <c r="BW142" i="12" s="1"/>
  <c r="BP2802" i="12"/>
  <c r="BV2802" i="12" s="1"/>
  <c r="BO500" i="12"/>
  <c r="BU500" i="12" s="1"/>
  <c r="BP2974" i="12"/>
  <c r="BV2974" i="12" s="1"/>
  <c r="BQ1980" i="12"/>
  <c r="BW1980" i="12" s="1"/>
  <c r="BQ1935" i="12"/>
  <c r="BW1935" i="12" s="1"/>
  <c r="BO768" i="12"/>
  <c r="BU768" i="12" s="1"/>
  <c r="BP2010" i="12"/>
  <c r="BV2010" i="12" s="1"/>
  <c r="BQ332" i="12"/>
  <c r="BW332" i="12" s="1"/>
  <c r="BO1368" i="12"/>
  <c r="BU1368" i="12" s="1"/>
  <c r="BO1199" i="12"/>
  <c r="BU1199" i="12" s="1"/>
  <c r="BP2732" i="12"/>
  <c r="BV2732" i="12" s="1"/>
  <c r="BQ2163" i="12"/>
  <c r="BW2163" i="12" s="1"/>
  <c r="BQ2997" i="12"/>
  <c r="BW2997" i="12" s="1"/>
  <c r="BP2930" i="12"/>
  <c r="BV2930" i="12" s="1"/>
  <c r="BP160" i="12"/>
  <c r="BV160" i="12" s="1"/>
  <c r="BP182" i="12"/>
  <c r="BV182" i="12" s="1"/>
  <c r="BQ2009" i="12"/>
  <c r="BW2009" i="12" s="1"/>
  <c r="BQ317" i="12"/>
  <c r="BW317" i="12" s="1"/>
  <c r="BQ1293" i="12"/>
  <c r="BW1293" i="12" s="1"/>
  <c r="BQ924" i="12"/>
  <c r="BW924" i="12" s="1"/>
  <c r="BQ2974" i="12"/>
  <c r="BW2974" i="12" s="1"/>
  <c r="BP784" i="12"/>
  <c r="BV784" i="12" s="1"/>
  <c r="BQ1733" i="12"/>
  <c r="BW1733" i="12" s="1"/>
  <c r="BO160" i="12"/>
  <c r="BU160" i="12" s="1"/>
  <c r="BQ1896" i="12"/>
  <c r="BW1896" i="12" s="1"/>
  <c r="BO685" i="12"/>
  <c r="BU685" i="12" s="1"/>
  <c r="BO1263" i="12"/>
  <c r="BU1263" i="12" s="1"/>
  <c r="BP1909" i="12"/>
  <c r="BV1909" i="12" s="1"/>
  <c r="BP2931" i="12"/>
  <c r="BV2931" i="12" s="1"/>
  <c r="BP514" i="12"/>
  <c r="BV514" i="12" s="1"/>
  <c r="BP1910" i="12"/>
  <c r="BV1910" i="12" s="1"/>
  <c r="BP2081" i="12"/>
  <c r="BV2081" i="12" s="1"/>
  <c r="BQ1427" i="12"/>
  <c r="BW1427" i="12" s="1"/>
  <c r="BQ344" i="12"/>
  <c r="BW344" i="12" s="1"/>
  <c r="BO1632" i="12"/>
  <c r="BU1632" i="12" s="1"/>
  <c r="BP156" i="12"/>
  <c r="BV156" i="12" s="1"/>
  <c r="BP2226" i="12"/>
  <c r="BV2226" i="12" s="1"/>
  <c r="BP1305" i="12"/>
  <c r="BV1305" i="12" s="1"/>
  <c r="BP3091" i="12"/>
  <c r="BV3091" i="12" s="1"/>
  <c r="BP2069" i="12"/>
  <c r="BV2069" i="12" s="1"/>
  <c r="BO1293" i="12"/>
  <c r="BU1293" i="12" s="1"/>
  <c r="BP204" i="12"/>
  <c r="BV204" i="12" s="1"/>
  <c r="BQ1838" i="12"/>
  <c r="BW1838" i="12" s="1"/>
  <c r="BO46" i="12"/>
  <c r="BU46" i="12" s="1"/>
  <c r="BP556" i="12"/>
  <c r="BV556" i="12" s="1"/>
  <c r="BP58" i="12"/>
  <c r="BV58" i="12" s="1"/>
  <c r="BQ664" i="12"/>
  <c r="BW664" i="12" s="1"/>
  <c r="BP1325" i="12"/>
  <c r="BV1325" i="12" s="1"/>
  <c r="BQ500" i="12"/>
  <c r="BW500" i="12" s="1"/>
  <c r="BO736" i="12"/>
  <c r="BU736" i="12" s="1"/>
  <c r="BQ2073" i="12"/>
  <c r="BW2073" i="12" s="1"/>
  <c r="BO1752" i="12"/>
  <c r="BU1752" i="12" s="1"/>
  <c r="BQ1716" i="12"/>
  <c r="BW1716" i="12" s="1"/>
  <c r="BO1455" i="12"/>
  <c r="BU1455" i="12" s="1"/>
  <c r="BO2363" i="12"/>
  <c r="BU2363" i="12" s="1"/>
  <c r="BQ670" i="12"/>
  <c r="BW670" i="12" s="1"/>
  <c r="BQ1930" i="12"/>
  <c r="BW1930" i="12" s="1"/>
  <c r="BO1697" i="12"/>
  <c r="BU1697" i="12" s="1"/>
  <c r="BO3011" i="12"/>
  <c r="BU3011" i="12" s="1"/>
  <c r="BQ464" i="12"/>
  <c r="BW464" i="12" s="1"/>
  <c r="BQ1559" i="12"/>
  <c r="BW1559" i="12" s="1"/>
  <c r="BQ2838" i="12"/>
  <c r="BW2838" i="12" s="1"/>
  <c r="BO1704" i="12"/>
  <c r="BU1704" i="12" s="1"/>
  <c r="BQ25" i="12"/>
  <c r="BW25" i="12" s="1"/>
  <c r="BQ703" i="12"/>
  <c r="BW703" i="12" s="1"/>
  <c r="BP1238" i="12"/>
  <c r="BV1238" i="12" s="1"/>
  <c r="BQ277" i="12"/>
  <c r="BW277" i="12" s="1"/>
  <c r="BO2277" i="12"/>
  <c r="BU2277" i="12" s="1"/>
  <c r="BP793" i="12"/>
  <c r="BV793" i="12" s="1"/>
  <c r="BQ2781" i="12"/>
  <c r="BW2781" i="12" s="1"/>
  <c r="BP1418" i="12"/>
  <c r="BV1418" i="12" s="1"/>
  <c r="BP1993" i="12"/>
  <c r="BV1993" i="12" s="1"/>
  <c r="BQ1725" i="12"/>
  <c r="BW1725" i="12" s="1"/>
  <c r="BO2940" i="12"/>
  <c r="BU2940" i="12" s="1"/>
  <c r="BO2859" i="12"/>
  <c r="BU2859" i="12" s="1"/>
  <c r="BQ1309" i="12"/>
  <c r="BW1309" i="12" s="1"/>
  <c r="BP2905" i="12"/>
  <c r="BV2905" i="12" s="1"/>
  <c r="BO2418" i="12"/>
  <c r="BU2418" i="12" s="1"/>
  <c r="BO1308" i="12"/>
  <c r="BU1308" i="12" s="1"/>
  <c r="BP937" i="12"/>
  <c r="BV937" i="12" s="1"/>
  <c r="BQ283" i="12"/>
  <c r="BW283" i="12" s="1"/>
  <c r="BP205" i="12"/>
  <c r="BV205" i="12" s="1"/>
  <c r="BQ1279" i="12"/>
  <c r="BW1279" i="12" s="1"/>
  <c r="BP2773" i="12"/>
  <c r="BV2773" i="12" s="1"/>
  <c r="BP750" i="12"/>
  <c r="BV750" i="12" s="1"/>
  <c r="BQ2367" i="12"/>
  <c r="BW2367" i="12" s="1"/>
  <c r="BO552" i="12"/>
  <c r="BU552" i="12" s="1"/>
  <c r="BQ3091" i="12"/>
  <c r="BW3091" i="12" s="1"/>
  <c r="BP189" i="12"/>
  <c r="BV189" i="12" s="1"/>
  <c r="BO517" i="12"/>
  <c r="BU517" i="12" s="1"/>
  <c r="BP1329" i="12"/>
  <c r="BV1329" i="12" s="1"/>
  <c r="BO1950" i="12"/>
  <c r="BU1950" i="12" s="1"/>
  <c r="BQ179" i="12"/>
  <c r="BW179" i="12" s="1"/>
  <c r="BQ369" i="12"/>
  <c r="BW369" i="12" s="1"/>
  <c r="BP1268" i="12"/>
  <c r="BV1268" i="12" s="1"/>
  <c r="BO1980" i="12"/>
  <c r="BU1980" i="12" s="1"/>
  <c r="BP3058" i="12"/>
  <c r="BV3058" i="12" s="1"/>
  <c r="BQ1345" i="12"/>
  <c r="BW1345" i="12" s="1"/>
  <c r="BO1520" i="12"/>
  <c r="BU1520" i="12" s="1"/>
  <c r="BP2674" i="12"/>
  <c r="BV2674" i="12" s="1"/>
  <c r="BO2705" i="12"/>
  <c r="BU2705" i="12" s="1"/>
  <c r="BP1443" i="12"/>
  <c r="BV1443" i="12" s="1"/>
  <c r="BP2014" i="12"/>
  <c r="BV2014" i="12" s="1"/>
  <c r="BQ2093" i="12"/>
  <c r="BW2093" i="12" s="1"/>
  <c r="BP1724" i="12"/>
  <c r="BV1724" i="12" s="1"/>
  <c r="BO391" i="12"/>
  <c r="BU391" i="12" s="1"/>
  <c r="BQ1604" i="12"/>
  <c r="BW1604" i="12" s="1"/>
  <c r="BQ1786" i="12"/>
  <c r="BW1786" i="12" s="1"/>
  <c r="BQ1158" i="12"/>
  <c r="BW1158" i="12" s="1"/>
  <c r="BO1189" i="12"/>
  <c r="BU1189" i="12" s="1"/>
  <c r="BQ1003" i="12"/>
  <c r="BW1003" i="12" s="1"/>
  <c r="BO2777" i="12"/>
  <c r="BU2777" i="12" s="1"/>
  <c r="BO80" i="12"/>
  <c r="BU80" i="12" s="1"/>
  <c r="BP2770" i="12"/>
  <c r="BV2770" i="12" s="1"/>
  <c r="BP824" i="12"/>
  <c r="BV824" i="12" s="1"/>
  <c r="BP374" i="12"/>
  <c r="BV374" i="12" s="1"/>
  <c r="BQ426" i="12"/>
  <c r="BW426" i="12" s="1"/>
  <c r="BO1757" i="12"/>
  <c r="BU1757" i="12" s="1"/>
  <c r="BO1275" i="12"/>
  <c r="BU1275" i="12" s="1"/>
  <c r="BP927" i="12"/>
  <c r="BV927" i="12" s="1"/>
  <c r="BP282" i="12"/>
  <c r="BV282" i="12" s="1"/>
  <c r="BO1349" i="12"/>
  <c r="BU1349" i="12" s="1"/>
  <c r="BP2190" i="12"/>
  <c r="BV2190" i="12" s="1"/>
  <c r="BP179" i="12"/>
  <c r="BV179" i="12" s="1"/>
  <c r="BP1816" i="12"/>
  <c r="BV1816" i="12" s="1"/>
  <c r="BO125" i="12"/>
  <c r="BU125" i="12" s="1"/>
  <c r="BQ1333" i="12"/>
  <c r="BW1333" i="12" s="1"/>
  <c r="BO331" i="12"/>
  <c r="BU331" i="12" s="1"/>
  <c r="BQ117" i="12"/>
  <c r="BW117" i="12" s="1"/>
  <c r="BP71" i="12"/>
  <c r="BV71" i="12" s="1"/>
  <c r="BP555" i="12"/>
  <c r="BV555" i="12" s="1"/>
  <c r="BO2182" i="12"/>
  <c r="BU2182" i="12" s="1"/>
  <c r="BQ2397" i="12"/>
  <c r="BW2397" i="12" s="1"/>
  <c r="BP977" i="12"/>
  <c r="BV977" i="12" s="1"/>
  <c r="BO1782" i="12"/>
  <c r="BU1782" i="12" s="1"/>
  <c r="BO1559" i="12"/>
  <c r="BU1559" i="12" s="1"/>
  <c r="BP2850" i="12"/>
  <c r="BV2850" i="12" s="1"/>
  <c r="BQ2728" i="12"/>
  <c r="BW2728" i="12" s="1"/>
  <c r="BQ1159" i="12"/>
  <c r="BW1159" i="12" s="1"/>
  <c r="BP1102" i="12"/>
  <c r="BV1102" i="12" s="1"/>
  <c r="BQ18" i="12"/>
  <c r="BW18" i="12" s="1"/>
  <c r="BP778" i="12"/>
  <c r="BV778" i="12" s="1"/>
  <c r="BP944" i="12"/>
  <c r="BV944" i="12" s="1"/>
  <c r="BP861" i="12"/>
  <c r="BV861" i="12" s="1"/>
  <c r="BQ107" i="12"/>
  <c r="BW107" i="12" s="1"/>
  <c r="BQ1190" i="12"/>
  <c r="BW1190" i="12" s="1"/>
  <c r="BP1653" i="12"/>
  <c r="BV1653" i="12" s="1"/>
  <c r="BO1091" i="12"/>
  <c r="BU1091" i="12" s="1"/>
  <c r="BP2155" i="12"/>
  <c r="BV2155" i="12" s="1"/>
  <c r="BQ449" i="12"/>
  <c r="BW449" i="12" s="1"/>
  <c r="BP2218" i="12"/>
  <c r="BV2218" i="12" s="1"/>
  <c r="BQ744" i="12"/>
  <c r="BW744" i="12" s="1"/>
  <c r="BP155" i="12"/>
  <c r="BV155" i="12" s="1"/>
  <c r="BP2197" i="12"/>
  <c r="BV2197" i="12" s="1"/>
  <c r="BQ189" i="12"/>
  <c r="BW189" i="12" s="1"/>
  <c r="BQ711" i="12"/>
  <c r="BW711" i="12" s="1"/>
  <c r="BP2198" i="12"/>
  <c r="BV2198" i="12" s="1"/>
  <c r="BQ125" i="12"/>
  <c r="BW125" i="12" s="1"/>
  <c r="BP2158" i="12"/>
  <c r="BV2158" i="12" s="1"/>
  <c r="BO778" i="12"/>
  <c r="BU778" i="12" s="1"/>
  <c r="BP1293" i="12"/>
  <c r="BV1293" i="12" s="1"/>
  <c r="BP434" i="12"/>
  <c r="BV434" i="12" s="1"/>
  <c r="BP1223" i="12"/>
  <c r="BV1223" i="12" s="1"/>
  <c r="BP1763" i="12"/>
  <c r="BV1763" i="12" s="1"/>
  <c r="BQ270" i="12"/>
  <c r="BW270" i="12" s="1"/>
  <c r="BP2754" i="12"/>
  <c r="BV2754" i="12" s="1"/>
  <c r="BO385" i="12"/>
  <c r="BU385" i="12" s="1"/>
  <c r="BQ533" i="12"/>
  <c r="BW533" i="12" s="1"/>
  <c r="BQ2185" i="12"/>
  <c r="BW2185" i="12" s="1"/>
  <c r="BP306" i="12"/>
  <c r="BV306" i="12" s="1"/>
  <c r="BQ920" i="12"/>
  <c r="BW920" i="12" s="1"/>
  <c r="BP2757" i="12"/>
  <c r="BV2757" i="12" s="1"/>
  <c r="BQ1045" i="12"/>
  <c r="BW1045" i="12" s="1"/>
  <c r="BO2017" i="12"/>
  <c r="BU2017" i="12" s="1"/>
  <c r="BQ1321" i="12"/>
  <c r="BW1321" i="12" s="1"/>
  <c r="BO1288" i="12"/>
  <c r="BU1288" i="12" s="1"/>
  <c r="BQ2223" i="12"/>
  <c r="BW2223" i="12" s="1"/>
  <c r="BQ1074" i="12"/>
  <c r="BW1074" i="12" s="1"/>
  <c r="BP1242" i="12"/>
  <c r="BV1242" i="12" s="1"/>
  <c r="BO2788" i="12"/>
  <c r="BU2788" i="12" s="1"/>
  <c r="BQ2921" i="12"/>
  <c r="BW2921" i="12" s="1"/>
  <c r="BP571" i="12"/>
  <c r="BV571" i="12" s="1"/>
  <c r="BP2316" i="12"/>
  <c r="BV2316" i="12" s="1"/>
  <c r="BQ276" i="12"/>
  <c r="BW276" i="12" s="1"/>
  <c r="BO604" i="12"/>
  <c r="BU604" i="12" s="1"/>
  <c r="BO1322" i="12"/>
  <c r="BU1322" i="12" s="1"/>
  <c r="BO2001" i="12"/>
  <c r="BU2001" i="12" s="1"/>
  <c r="BP3086" i="12"/>
  <c r="BV3086" i="12" s="1"/>
  <c r="BO135" i="12"/>
  <c r="BU135" i="12" s="1"/>
  <c r="BQ204" i="12"/>
  <c r="BW204" i="12" s="1"/>
  <c r="BQ1811" i="12"/>
  <c r="BW1811" i="12" s="1"/>
  <c r="BO1781" i="12"/>
  <c r="BU1781" i="12" s="1"/>
  <c r="BP1030" i="12"/>
  <c r="BV1030" i="12" s="1"/>
  <c r="BQ1205" i="12"/>
  <c r="BW1205" i="12" s="1"/>
  <c r="BP2728" i="12"/>
  <c r="BV2728" i="12" s="1"/>
  <c r="BP458" i="12"/>
  <c r="BV458" i="12" s="1"/>
  <c r="BO430" i="12"/>
  <c r="BU430" i="12" s="1"/>
  <c r="BQ2353" i="12"/>
  <c r="BW2353" i="12" s="1"/>
  <c r="BO76" i="12"/>
  <c r="BU76" i="12" s="1"/>
  <c r="BP448" i="12"/>
  <c r="BV448" i="12" s="1"/>
  <c r="BO762" i="12"/>
  <c r="BU762" i="12" s="1"/>
  <c r="BQ1683" i="12"/>
  <c r="BW1683" i="12" s="1"/>
  <c r="BQ2114" i="12"/>
  <c r="BW2114" i="12" s="1"/>
  <c r="BQ1162" i="12"/>
  <c r="BW1162" i="12" s="1"/>
  <c r="BP1142" i="12"/>
  <c r="BV1142" i="12" s="1"/>
  <c r="BP594" i="12"/>
  <c r="BV594" i="12" s="1"/>
  <c r="BP578" i="12"/>
  <c r="BV578" i="12" s="1"/>
  <c r="BP483" i="12"/>
  <c r="BV483" i="12" s="1"/>
  <c r="BQ1503" i="12"/>
  <c r="BW1503" i="12" s="1"/>
  <c r="BQ1337" i="12"/>
  <c r="BW1337" i="12" s="1"/>
  <c r="BQ2330" i="12"/>
  <c r="BW2330" i="12" s="1"/>
  <c r="BP51" i="12"/>
  <c r="BV51" i="12" s="1"/>
  <c r="BQ793" i="12"/>
  <c r="BW793" i="12" s="1"/>
  <c r="BQ1151" i="12"/>
  <c r="BW1151" i="12" s="1"/>
  <c r="BQ700" i="12"/>
  <c r="BW700" i="12" s="1"/>
  <c r="BP761" i="12"/>
  <c r="BV761" i="12" s="1"/>
  <c r="BP1766" i="12"/>
  <c r="BV1766" i="12" s="1"/>
  <c r="BQ1147" i="12"/>
  <c r="BW1147" i="12" s="1"/>
  <c r="BP898" i="12"/>
  <c r="BV898" i="12" s="1"/>
  <c r="BO276" i="12"/>
  <c r="BU276" i="12" s="1"/>
  <c r="BO2479" i="12"/>
  <c r="BU2479" i="12" s="1"/>
  <c r="BO2979" i="12"/>
  <c r="BU2979" i="12" s="1"/>
  <c r="BQ909" i="12"/>
  <c r="BW909" i="12" s="1"/>
  <c r="BO1789" i="12"/>
  <c r="BU1789" i="12" s="1"/>
  <c r="BO1742" i="12"/>
  <c r="BU1742" i="12" s="1"/>
  <c r="BO1162" i="12"/>
  <c r="BU1162" i="12" s="1"/>
  <c r="BQ1275" i="12"/>
  <c r="BW1275" i="12" s="1"/>
  <c r="BO2167" i="12"/>
  <c r="BU2167" i="12" s="1"/>
  <c r="BP2282" i="12"/>
  <c r="BV2282" i="12" s="1"/>
  <c r="BO2766" i="12"/>
  <c r="BU2766" i="12" s="1"/>
  <c r="BO1996" i="12"/>
  <c r="BU1996" i="12" s="1"/>
  <c r="BO277" i="12"/>
  <c r="BU277" i="12" s="1"/>
  <c r="BP1950" i="12"/>
  <c r="BV1950" i="12" s="1"/>
  <c r="BO2799" i="12"/>
  <c r="BU2799" i="12" s="1"/>
  <c r="BQ305" i="12"/>
  <c r="BW305" i="12" s="1"/>
  <c r="BQ1732" i="12"/>
  <c r="BW1732" i="12" s="1"/>
  <c r="BO99" i="12"/>
  <c r="BU99" i="12" s="1"/>
  <c r="BP2996" i="12"/>
  <c r="BV2996" i="12" s="1"/>
  <c r="BO948" i="12"/>
  <c r="BU948" i="12" s="1"/>
  <c r="BO2906" i="12"/>
  <c r="BU2906" i="12" s="1"/>
  <c r="BO317" i="12"/>
  <c r="BU317" i="12" s="1"/>
  <c r="BQ45" i="12"/>
  <c r="BW45" i="12" s="1"/>
  <c r="BO1190" i="12"/>
  <c r="BU1190" i="12" s="1"/>
  <c r="BQ2194" i="12"/>
  <c r="BW2194" i="12" s="1"/>
  <c r="BP1567" i="12"/>
  <c r="BV1567" i="12" s="1"/>
  <c r="BP670" i="12"/>
  <c r="BV670" i="12" s="1"/>
  <c r="BP276" i="12"/>
  <c r="BV276" i="12" s="1"/>
  <c r="BP1815" i="12"/>
  <c r="BV1815" i="12" s="1"/>
  <c r="BP2774" i="12"/>
  <c r="BV2774" i="12" s="1"/>
  <c r="BO458" i="12"/>
  <c r="BU458" i="12" s="1"/>
  <c r="BQ2167" i="12"/>
  <c r="BW2167" i="12" s="1"/>
  <c r="BQ3000" i="12"/>
  <c r="BW3000" i="12" s="1"/>
  <c r="BP2009" i="12"/>
  <c r="BV2009" i="12" s="1"/>
  <c r="BO691" i="12"/>
  <c r="BU691" i="12" s="1"/>
  <c r="BQ506" i="12"/>
  <c r="BW506" i="12" s="1"/>
  <c r="BO355" i="12"/>
  <c r="BU355" i="12" s="1"/>
  <c r="BQ2709" i="12"/>
  <c r="BW2709" i="12" s="1"/>
  <c r="BQ135" i="12"/>
  <c r="BW135" i="12" s="1"/>
  <c r="BO1137" i="12"/>
  <c r="BU1137" i="12" s="1"/>
  <c r="BP1186" i="12"/>
  <c r="BV1186" i="12" s="1"/>
  <c r="BO758" i="12"/>
  <c r="BU758" i="12" s="1"/>
  <c r="BQ1177" i="12"/>
  <c r="BW1177" i="12" s="1"/>
  <c r="BQ2875" i="12"/>
  <c r="BW2875" i="12" s="1"/>
  <c r="BP1721" i="12"/>
  <c r="BV1721" i="12" s="1"/>
  <c r="BO71" i="12"/>
  <c r="BU71" i="12" s="1"/>
  <c r="BP2170" i="12"/>
  <c r="BV2170" i="12" s="1"/>
  <c r="BQ2909" i="12"/>
  <c r="BW2909" i="12" s="1"/>
  <c r="BP196" i="12"/>
  <c r="BV196" i="12" s="1"/>
  <c r="BQ1704" i="12"/>
  <c r="BW1704" i="12" s="1"/>
  <c r="BP517" i="12"/>
  <c r="BV517" i="12" s="1"/>
  <c r="BP2018" i="12"/>
  <c r="BV2018" i="12" s="1"/>
  <c r="BP1697" i="12"/>
  <c r="BV1697" i="12" s="1"/>
  <c r="BQ1349" i="12"/>
  <c r="BW1349" i="12" s="1"/>
  <c r="BQ2803" i="12"/>
  <c r="BW2803" i="12" s="1"/>
  <c r="BO2296" i="12"/>
  <c r="BU2296" i="12" s="1"/>
  <c r="BO90" i="12"/>
  <c r="BU90" i="12" s="1"/>
  <c r="BQ1520" i="12"/>
  <c r="BW1520" i="12" s="1"/>
  <c r="BO1223" i="12"/>
  <c r="BU1223" i="12" s="1"/>
  <c r="BQ2757" i="12"/>
  <c r="BW2757" i="12" s="1"/>
  <c r="BQ2480" i="12"/>
  <c r="BW2480" i="12" s="1"/>
  <c r="BP1137" i="12"/>
  <c r="BV1137" i="12" s="1"/>
  <c r="BP2358" i="12"/>
  <c r="BV2358" i="12" s="1"/>
  <c r="BQ429" i="12"/>
  <c r="BW429" i="12" s="1"/>
  <c r="BO2088" i="12"/>
  <c r="BU2088" i="12" s="1"/>
  <c r="BQ64" i="12"/>
  <c r="BW64" i="12" s="1"/>
  <c r="BQ2798" i="12"/>
  <c r="BW2798" i="12" s="1"/>
  <c r="BP1427" i="12"/>
  <c r="BV1427" i="12" s="1"/>
  <c r="BO1350" i="12"/>
  <c r="BU1350" i="12" s="1"/>
  <c r="BO201" i="12"/>
  <c r="BU201" i="12" s="1"/>
  <c r="BP2159" i="12"/>
  <c r="BV2159" i="12" s="1"/>
  <c r="BO1410" i="12"/>
  <c r="BU1410" i="12" s="1"/>
  <c r="BP1906" i="12"/>
  <c r="BV1906" i="12" s="1"/>
  <c r="BO1641" i="12"/>
  <c r="BU1641" i="12" s="1"/>
  <c r="BO2905" i="12"/>
  <c r="BU2905" i="12" s="1"/>
  <c r="BO2803" i="12"/>
  <c r="BU2803" i="12" s="1"/>
  <c r="BP1213" i="12"/>
  <c r="BV1213" i="12" s="1"/>
  <c r="BQ2088" i="12"/>
  <c r="BW2088" i="12" s="1"/>
  <c r="BO2642" i="12"/>
  <c r="BU2642" i="12" s="1"/>
  <c r="BO1142" i="12"/>
  <c r="BU1142" i="12" s="1"/>
  <c r="BP317" i="12"/>
  <c r="BV317" i="12" s="1"/>
  <c r="BQ740" i="12"/>
  <c r="BW740" i="12" s="1"/>
  <c r="BQ1137" i="12"/>
  <c r="BW1137" i="12" s="1"/>
  <c r="BQ1839" i="12"/>
  <c r="BW1839" i="12" s="1"/>
  <c r="BQ2824" i="12"/>
  <c r="BW2824" i="12" s="1"/>
  <c r="BP1162" i="12"/>
  <c r="BV1162" i="12" s="1"/>
  <c r="BP779" i="12"/>
  <c r="BV779" i="12" s="1"/>
  <c r="BO156" i="12"/>
  <c r="BU156" i="12" s="1"/>
  <c r="BO1403" i="12"/>
  <c r="BU1403" i="12" s="1"/>
  <c r="BO1646" i="12"/>
  <c r="BU1646" i="12" s="1"/>
  <c r="BP1278" i="12"/>
  <c r="BV1278" i="12" s="1"/>
  <c r="BQ368" i="12"/>
  <c r="BW368" i="12" s="1"/>
  <c r="BQ1354" i="12"/>
  <c r="BW1354" i="12" s="1"/>
  <c r="BP1554" i="12"/>
  <c r="BV1554" i="12" s="1"/>
  <c r="BQ938" i="12"/>
  <c r="BW938" i="12" s="1"/>
  <c r="BO2181" i="12"/>
  <c r="BU2181" i="12" s="1"/>
  <c r="BO2850" i="12"/>
  <c r="BU2850" i="12" s="1"/>
  <c r="BQ2930" i="12"/>
  <c r="BW2930" i="12" s="1"/>
  <c r="BQ1304" i="12"/>
  <c r="BW1304" i="12" s="1"/>
  <c r="BQ1443" i="12"/>
  <c r="BW1443" i="12" s="1"/>
  <c r="BP714" i="12"/>
  <c r="BV714" i="12" s="1"/>
  <c r="BP920" i="12"/>
  <c r="BV920" i="12" s="1"/>
  <c r="BO501" i="12"/>
  <c r="BU501" i="12" s="1"/>
  <c r="BP1742" i="12"/>
  <c r="BV1742" i="12" s="1"/>
  <c r="BQ1692" i="12"/>
  <c r="BW1692" i="12" s="1"/>
  <c r="BO1427" i="12"/>
  <c r="BU1427" i="12" s="1"/>
  <c r="BQ1789" i="12"/>
  <c r="BW1789" i="12" s="1"/>
  <c r="BP1159" i="12"/>
  <c r="BV1159" i="12" s="1"/>
  <c r="BO924" i="12"/>
  <c r="BU924" i="12" s="1"/>
  <c r="BP1254" i="12"/>
  <c r="BV1254" i="12" s="1"/>
  <c r="BO2930" i="12"/>
  <c r="BU2930" i="12" s="1"/>
  <c r="BO551" i="12"/>
  <c r="BU551" i="12" s="1"/>
  <c r="BP2143" i="12"/>
  <c r="BV2143" i="12" s="1"/>
  <c r="BO1373" i="12"/>
  <c r="BU1373" i="12" s="1"/>
  <c r="BO2282" i="12"/>
  <c r="BU2282" i="12" s="1"/>
  <c r="BP624" i="12"/>
  <c r="BV624" i="12" s="1"/>
  <c r="BQ2017" i="12"/>
  <c r="BW2017" i="12" s="1"/>
  <c r="BQ2910" i="12"/>
  <c r="BW2910" i="12" s="1"/>
  <c r="BQ3012" i="12"/>
  <c r="BW3012" i="12" s="1"/>
  <c r="BP506" i="12"/>
  <c r="BV506" i="12" s="1"/>
  <c r="BP2434" i="12"/>
  <c r="BV2434" i="12" s="1"/>
  <c r="BQ392" i="12"/>
  <c r="BW392" i="12" s="1"/>
  <c r="BQ695" i="12"/>
  <c r="BW695" i="12" s="1"/>
  <c r="BO1820" i="12"/>
  <c r="BU1820" i="12" s="1"/>
  <c r="BQ2720" i="12"/>
  <c r="BW2720" i="12" s="1"/>
  <c r="BQ984" i="12"/>
  <c r="BW984" i="12" s="1"/>
  <c r="BO714" i="12"/>
  <c r="BU714" i="12" s="1"/>
  <c r="BO2704" i="12"/>
  <c r="BU2704" i="12" s="1"/>
  <c r="BP1417" i="12"/>
  <c r="BV1417" i="12" s="1"/>
  <c r="BP345" i="12"/>
  <c r="BV345" i="12" s="1"/>
  <c r="BO51" i="12"/>
  <c r="BU51" i="12" s="1"/>
  <c r="BQ2935" i="12"/>
  <c r="BW2935" i="12" s="1"/>
  <c r="BQ1541" i="12"/>
  <c r="BW1541" i="12" s="1"/>
  <c r="BP143" i="12"/>
  <c r="BV143" i="12" s="1"/>
  <c r="BO1930" i="12"/>
  <c r="BU1930" i="12" s="1"/>
  <c r="BP565" i="12"/>
  <c r="BV565" i="12" s="1"/>
  <c r="BQ58" i="12"/>
  <c r="BW58" i="12" s="1"/>
  <c r="BO1732" i="12"/>
  <c r="BU1732" i="12" s="1"/>
  <c r="BO2813" i="12"/>
  <c r="BU2813" i="12" s="1"/>
  <c r="BQ479" i="12"/>
  <c r="BW479" i="12" s="1"/>
  <c r="BP1308" i="12"/>
  <c r="BV1308" i="12" s="1"/>
  <c r="BO2400" i="12"/>
  <c r="BU2400" i="12" s="1"/>
  <c r="BP1177" i="12"/>
  <c r="BV1177" i="12" s="1"/>
  <c r="BO2048" i="12"/>
  <c r="BU2048" i="12" s="1"/>
  <c r="BQ699" i="12"/>
  <c r="BW699" i="12" s="1"/>
  <c r="BP1549" i="12"/>
  <c r="BV1549" i="12" s="1"/>
  <c r="BQ2466" i="12"/>
  <c r="BW2466" i="12" s="1"/>
  <c r="BP999" i="12"/>
  <c r="BV999" i="12" s="1"/>
  <c r="BQ2122" i="12"/>
  <c r="BW2122" i="12" s="1"/>
  <c r="BP1513" i="12"/>
  <c r="BV1513" i="12" s="1"/>
  <c r="BQ2778" i="12"/>
  <c r="BW2778" i="12" s="1"/>
  <c r="BP2397" i="12"/>
  <c r="BV2397" i="12" s="1"/>
  <c r="BO426" i="12"/>
  <c r="BU426" i="12" s="1"/>
  <c r="BP2088" i="12"/>
  <c r="BV2088" i="12" s="1"/>
  <c r="BO1385" i="12"/>
  <c r="BU1385" i="12" s="1"/>
  <c r="BQ2825" i="12"/>
  <c r="BW2825" i="12" s="1"/>
  <c r="BP2267" i="12"/>
  <c r="BV2267" i="12" s="1"/>
  <c r="BO2691" i="12"/>
  <c r="BU2691" i="12" s="1"/>
  <c r="BQ1859" i="12"/>
  <c r="BW1859" i="12" s="1"/>
  <c r="BP41" i="12"/>
  <c r="BV41" i="12" s="1"/>
  <c r="BP2765" i="12"/>
  <c r="BV2765" i="12" s="1"/>
  <c r="BP1333" i="12"/>
  <c r="BV1333" i="12" s="1"/>
  <c r="BP1205" i="12"/>
  <c r="BV1205" i="12" s="1"/>
  <c r="BQ2807" i="12"/>
  <c r="BW2807" i="12" s="1"/>
  <c r="BQ1701" i="12"/>
  <c r="BW1701" i="12" s="1"/>
  <c r="BQ2970" i="12"/>
  <c r="BW2970" i="12" s="1"/>
  <c r="BQ2829" i="12"/>
  <c r="BW2829" i="12" s="1"/>
  <c r="BO464" i="12"/>
  <c r="BU464" i="12" s="1"/>
  <c r="BP2185" i="12"/>
  <c r="BV2185" i="12" s="1"/>
  <c r="BQ312" i="12"/>
  <c r="BW312" i="12" s="1"/>
  <c r="BQ2444" i="12"/>
  <c r="BW2444" i="12" s="1"/>
  <c r="BO1819" i="12"/>
  <c r="BU1819" i="12" s="1"/>
  <c r="BO204" i="12"/>
  <c r="BU204" i="12" s="1"/>
  <c r="BQ2761" i="12"/>
  <c r="BW2761" i="12" s="1"/>
  <c r="BQ604" i="12"/>
  <c r="BW604" i="12" s="1"/>
  <c r="BQ2197" i="12"/>
  <c r="BW2197" i="12" s="1"/>
  <c r="BP369" i="12"/>
  <c r="BV369" i="12" s="1"/>
  <c r="BO514" i="12"/>
  <c r="BU514" i="12" s="1"/>
  <c r="BQ2479" i="12"/>
  <c r="BW2479" i="12" s="1"/>
  <c r="BP327" i="12"/>
  <c r="BV327" i="12" s="1"/>
  <c r="BQ1255" i="12"/>
  <c r="BW1255" i="12" s="1"/>
  <c r="BQ2738" i="12"/>
  <c r="BW2738" i="12" s="1"/>
  <c r="BP1609" i="12"/>
  <c r="BV1609" i="12" s="1"/>
  <c r="BO589" i="12"/>
  <c r="BU589" i="12" s="1"/>
  <c r="BQ2674" i="12"/>
  <c r="BW2674" i="12" s="1"/>
  <c r="BP1544" i="12"/>
  <c r="BV1544" i="12" s="1"/>
  <c r="BP2296" i="12"/>
  <c r="BV2296" i="12" s="1"/>
  <c r="BP266" i="12"/>
  <c r="BV266" i="12" s="1"/>
  <c r="BO1495" i="12"/>
  <c r="BU1495" i="12" s="1"/>
  <c r="BQ2913" i="12"/>
  <c r="BW2913" i="12" s="1"/>
  <c r="BO1154" i="12"/>
  <c r="BU1154" i="12" s="1"/>
  <c r="BP976" i="12"/>
  <c r="BV976" i="12" s="1"/>
  <c r="BQ564" i="12"/>
  <c r="BW564" i="12" s="1"/>
  <c r="BO1283" i="12"/>
  <c r="BU1283" i="12" s="1"/>
  <c r="BO1512" i="12"/>
  <c r="BU1512" i="12" s="1"/>
  <c r="BQ721" i="12"/>
  <c r="BW721" i="12" s="1"/>
  <c r="BQ2159" i="12"/>
  <c r="BW2159" i="12" s="1"/>
  <c r="BP1777" i="12"/>
  <c r="BV1777" i="12" s="1"/>
  <c r="BO1074" i="12"/>
  <c r="BU1074" i="12" s="1"/>
  <c r="BQ1292" i="12"/>
  <c r="BW1292" i="12" s="1"/>
  <c r="BP1562" i="12"/>
  <c r="BV1562" i="12" s="1"/>
  <c r="BO2448" i="12"/>
  <c r="BU2448" i="12" s="1"/>
  <c r="BP375" i="12"/>
  <c r="BV375" i="12" s="1"/>
  <c r="BQ757" i="12"/>
  <c r="BW757" i="12" s="1"/>
  <c r="BP1867" i="12"/>
  <c r="BV1867" i="12" s="1"/>
  <c r="BO433" i="12"/>
  <c r="BU433" i="12" s="1"/>
  <c r="BO2724" i="12"/>
  <c r="BU2724" i="12" s="1"/>
  <c r="BQ2858" i="12"/>
  <c r="BW2858" i="12" s="1"/>
  <c r="BQ1919" i="12"/>
  <c r="BW1919" i="12" s="1"/>
  <c r="BQ1499" i="12"/>
  <c r="BW1499" i="12" s="1"/>
  <c r="BO2311" i="12"/>
  <c r="BU2311" i="12" s="1"/>
  <c r="BQ1654" i="12"/>
  <c r="BW1654" i="12" s="1"/>
  <c r="BO1986" i="12"/>
  <c r="BU1986" i="12" s="1"/>
  <c r="BQ1632" i="12"/>
  <c r="BW1632" i="12" s="1"/>
  <c r="BQ1583" i="12"/>
  <c r="BW1583" i="12" s="1"/>
  <c r="BO1289" i="12"/>
  <c r="BU1289" i="12" s="1"/>
  <c r="BQ2789" i="12"/>
  <c r="BW2789" i="12" s="1"/>
  <c r="BP2762" i="12"/>
  <c r="BV2762" i="12" s="1"/>
  <c r="BP1195" i="12"/>
  <c r="BV1195" i="12" s="1"/>
  <c r="BO2415" i="12"/>
  <c r="BU2415" i="12" s="1"/>
  <c r="BO699" i="12"/>
  <c r="BU699" i="12" s="1"/>
  <c r="BO2185" i="12"/>
  <c r="BU2185" i="12" s="1"/>
  <c r="BO188" i="12"/>
  <c r="BU188" i="12" s="1"/>
  <c r="BQ2828" i="12"/>
  <c r="BW2828" i="12" s="1"/>
  <c r="BO1558" i="12"/>
  <c r="BU1558" i="12" s="1"/>
  <c r="BO1600" i="12"/>
  <c r="BU1600" i="12" s="1"/>
  <c r="BO1147" i="12"/>
  <c r="BU1147" i="12" s="1"/>
  <c r="BO2223" i="12"/>
  <c r="BU2223" i="12" s="1"/>
  <c r="BO624" i="12"/>
  <c r="BU624" i="12" s="1"/>
  <c r="BO1614" i="12"/>
  <c r="BU1614" i="12" s="1"/>
  <c r="BP1334" i="12"/>
  <c r="BV1334" i="12" s="1"/>
  <c r="BP2798" i="12"/>
  <c r="BV2798" i="12" s="1"/>
  <c r="BO2312" i="12"/>
  <c r="BU2312" i="12" s="1"/>
  <c r="BQ514" i="12"/>
  <c r="BW514" i="12" s="1"/>
  <c r="BQ188" i="12"/>
  <c r="BW188" i="12" s="1"/>
  <c r="BO192" i="12"/>
  <c r="BU192" i="12" s="1"/>
  <c r="BQ323" i="12"/>
  <c r="BW323" i="12" s="1"/>
  <c r="BQ2777" i="12"/>
  <c r="BW2777" i="12" s="1"/>
  <c r="BQ873" i="12"/>
  <c r="BW873" i="12" s="1"/>
  <c r="BP26" i="12"/>
  <c r="BV26" i="12" s="1"/>
  <c r="BQ1107" i="12"/>
  <c r="BW1107" i="12" s="1"/>
  <c r="BQ1238" i="12"/>
  <c r="BW1238" i="12" s="1"/>
  <c r="BQ1876" i="12"/>
  <c r="BW1876" i="12" s="1"/>
  <c r="BP1896" i="12"/>
  <c r="BV1896" i="12" s="1"/>
  <c r="BQ355" i="12"/>
  <c r="BW355" i="12" s="1"/>
  <c r="BO2728" i="12"/>
  <c r="BU2728" i="12" s="1"/>
  <c r="BP392" i="12"/>
  <c r="BV392" i="12" s="1"/>
  <c r="BO269" i="12"/>
  <c r="BU269" i="12" s="1"/>
  <c r="BQ2850" i="12"/>
  <c r="BW2850" i="12" s="1"/>
  <c r="BP1103" i="12"/>
  <c r="BV1103" i="12" s="1"/>
  <c r="BO2774" i="12"/>
  <c r="BU2774" i="12" s="1"/>
  <c r="BP1600" i="12"/>
  <c r="BV1600" i="12" s="1"/>
  <c r="BQ861" i="12"/>
  <c r="BW861" i="12" s="1"/>
  <c r="BO1278" i="12"/>
  <c r="BU1278" i="12" s="1"/>
  <c r="BP2465" i="12"/>
  <c r="BV2465" i="12" s="1"/>
  <c r="BO659" i="12"/>
  <c r="BU659" i="12" s="1"/>
  <c r="BQ1326" i="12"/>
  <c r="BW1326" i="12" s="1"/>
  <c r="BP1483" i="12"/>
  <c r="BV1483" i="12" s="1"/>
  <c r="BQ1209" i="12"/>
  <c r="BW1209" i="12" s="1"/>
  <c r="BQ556" i="12"/>
  <c r="BW556" i="12" s="1"/>
  <c r="BO1767" i="12"/>
  <c r="BU1767" i="12" s="1"/>
  <c r="BP1747" i="12"/>
  <c r="BV1747" i="12" s="1"/>
  <c r="BP1502" i="12"/>
  <c r="BV1502" i="12" s="1"/>
  <c r="BO1918" i="12"/>
  <c r="BU1918" i="12" s="1"/>
  <c r="BP1255" i="12"/>
  <c r="BV1255" i="12" s="1"/>
  <c r="BP1251" i="12"/>
  <c r="BV1251" i="12" s="1"/>
  <c r="BP1716" i="12"/>
  <c r="BV1716" i="12" s="1"/>
  <c r="BQ425" i="12"/>
  <c r="BW425" i="12" s="1"/>
  <c r="BP604" i="12"/>
  <c r="BV604" i="12" s="1"/>
  <c r="BO2193" i="12"/>
  <c r="BU2193" i="12" s="1"/>
  <c r="BP1519" i="12"/>
  <c r="BV1519" i="12" s="1"/>
  <c r="BO2326" i="12"/>
  <c r="BU2326" i="12" s="1"/>
  <c r="BO914" i="12"/>
  <c r="BU914" i="12" s="1"/>
  <c r="BP732" i="12"/>
  <c r="BV732" i="12" s="1"/>
  <c r="BP2178" i="12"/>
  <c r="BV2178" i="12" s="1"/>
  <c r="BP1326" i="12"/>
  <c r="BV1326" i="12" s="1"/>
  <c r="BO793" i="12"/>
  <c r="BU793" i="12" s="1"/>
  <c r="BQ1056" i="12"/>
  <c r="BW1056" i="12" s="1"/>
  <c r="BP914" i="12"/>
  <c r="BV914" i="12" s="1"/>
  <c r="BP1146" i="12"/>
  <c r="BV1146" i="12" s="1"/>
  <c r="BP1919" i="12"/>
  <c r="BV1919" i="12" s="1"/>
  <c r="BO2829" i="12"/>
  <c r="BU2829" i="12" s="1"/>
  <c r="BQ1392" i="12"/>
  <c r="BW1392" i="12" s="1"/>
  <c r="BP1473" i="12"/>
  <c r="BV1473" i="12" s="1"/>
  <c r="BP3011" i="12"/>
  <c r="BV3011" i="12" s="1"/>
  <c r="BP588" i="12"/>
  <c r="BV588" i="12" s="1"/>
  <c r="BO1062" i="12"/>
  <c r="BU1062" i="12" s="1"/>
  <c r="BO2122" i="12"/>
  <c r="BU2122" i="12" s="1"/>
  <c r="BP2021" i="12"/>
  <c r="BV2021" i="12" s="1"/>
  <c r="BQ1955" i="12"/>
  <c r="BW1955" i="12" s="1"/>
  <c r="BO1609" i="12"/>
  <c r="BU1609" i="12" s="1"/>
  <c r="BO1186" i="12"/>
  <c r="BU1186" i="12" s="1"/>
  <c r="BO2055" i="12"/>
  <c r="BU2055" i="12" s="1"/>
  <c r="BQ1410" i="12"/>
  <c r="BW1410" i="12" s="1"/>
  <c r="BP1003" i="12"/>
  <c r="BV1003" i="12" s="1"/>
  <c r="BQ1717" i="12"/>
  <c r="BW1717" i="12" s="1"/>
  <c r="BQ2409" i="12"/>
  <c r="BW2409" i="12" s="1"/>
  <c r="BQ1558" i="12"/>
  <c r="BW1558" i="12" s="1"/>
  <c r="BP2418" i="12"/>
  <c r="BV2418" i="12" s="1"/>
  <c r="BO1594" i="12"/>
  <c r="BU1594" i="12" s="1"/>
  <c r="BQ732" i="12"/>
  <c r="BW732" i="12" s="1"/>
  <c r="BQ588" i="12"/>
  <c r="BW588" i="12" s="1"/>
  <c r="BO934" i="12"/>
  <c r="BU934" i="12" s="1"/>
  <c r="BP1790" i="12"/>
  <c r="BV1790" i="12" s="1"/>
  <c r="BO2170" i="12"/>
  <c r="BU2170" i="12" s="1"/>
  <c r="BQ2684" i="12"/>
  <c r="BW2684" i="12" s="1"/>
  <c r="BP430" i="12"/>
  <c r="BV430" i="12" s="1"/>
  <c r="BO100" i="12"/>
  <c r="BU100" i="12" s="1"/>
  <c r="BQ1322" i="12"/>
  <c r="BW1322" i="12" s="1"/>
  <c r="BQ1053" i="12"/>
  <c r="BW1053" i="12" s="1"/>
  <c r="BP1106" i="12"/>
  <c r="BV1106" i="12" s="1"/>
  <c r="BO1534" i="12"/>
  <c r="BU1534" i="12" s="1"/>
  <c r="BO2227" i="12"/>
  <c r="BU2227" i="12" s="1"/>
  <c r="BO529" i="12"/>
  <c r="BU529" i="12" s="1"/>
  <c r="BP1767" i="12"/>
  <c r="BV1767" i="12" s="1"/>
  <c r="BQ577" i="12"/>
  <c r="BW577" i="12" s="1"/>
  <c r="BQ1512" i="12"/>
  <c r="BW1512" i="12" s="1"/>
  <c r="BP2166" i="12"/>
  <c r="BV2166" i="12" s="1"/>
  <c r="BQ442" i="12"/>
  <c r="BW442" i="12" s="1"/>
  <c r="BO1243" i="12"/>
  <c r="BU1243" i="12" s="1"/>
  <c r="BO2738" i="12"/>
  <c r="BU2738" i="12" s="1"/>
  <c r="BQ170" i="12"/>
  <c r="BW170" i="12" s="1"/>
  <c r="BQ375" i="12"/>
  <c r="BW375" i="12" s="1"/>
  <c r="BQ1650" i="12"/>
  <c r="BW1650" i="12" s="1"/>
  <c r="BQ1595" i="12"/>
  <c r="BW1595" i="12" s="1"/>
  <c r="BQ1367" i="12"/>
  <c r="BW1367" i="12" s="1"/>
  <c r="BO1653" i="12"/>
  <c r="BU1653" i="12" s="1"/>
  <c r="BQ1103" i="12"/>
  <c r="BW1103" i="12" s="1"/>
  <c r="BO729" i="12"/>
  <c r="BU729" i="12" s="1"/>
  <c r="BO1859" i="12"/>
  <c r="BU1859" i="12" s="1"/>
  <c r="BO2469" i="12"/>
  <c r="BU2469" i="12" s="1"/>
  <c r="BQ517" i="12"/>
  <c r="BW517" i="12" s="1"/>
  <c r="BP2866" i="12"/>
  <c r="BV2866" i="12" s="1"/>
  <c r="BP913" i="12"/>
  <c r="BV913" i="12" s="1"/>
  <c r="BO3054" i="12"/>
  <c r="BU3054" i="12" s="1"/>
  <c r="BP2139" i="12"/>
  <c r="BV2139" i="12" s="1"/>
  <c r="BO732" i="12"/>
  <c r="BU732" i="12" s="1"/>
  <c r="BP834" i="12"/>
  <c r="BV834" i="12" s="1"/>
  <c r="BO2018" i="12"/>
  <c r="BU2018" i="12" s="1"/>
  <c r="BQ1473" i="12"/>
  <c r="BW1473" i="12" s="1"/>
  <c r="BP1292" i="12"/>
  <c r="BV1292" i="12" s="1"/>
  <c r="BP117" i="12"/>
  <c r="BV117" i="12" s="1"/>
  <c r="BO1716" i="12"/>
  <c r="BU1716" i="12" s="1"/>
  <c r="BQ2347" i="12"/>
  <c r="BW2347" i="12" s="1"/>
  <c r="BP351" i="12"/>
  <c r="BV351" i="12" s="1"/>
  <c r="BO1717" i="12"/>
  <c r="BU1717" i="12" s="1"/>
  <c r="BP2025" i="12"/>
  <c r="BV2025" i="12" s="1"/>
  <c r="BP1198" i="12"/>
  <c r="BV1198" i="12" s="1"/>
  <c r="BO1406" i="12"/>
  <c r="BU1406" i="12" s="1"/>
  <c r="BO928" i="12"/>
  <c r="BU928" i="12" s="1"/>
  <c r="BO1299" i="12"/>
  <c r="BU1299" i="12" s="1"/>
  <c r="BQ2177" i="12"/>
  <c r="BW2177" i="12" s="1"/>
  <c r="BQ1000" i="12"/>
  <c r="BW1000" i="12" s="1"/>
  <c r="BQ2434" i="12"/>
  <c r="BW2434" i="12" s="1"/>
  <c r="BO1583" i="12"/>
  <c r="BU1583" i="12" s="1"/>
  <c r="BO872" i="12"/>
  <c r="BU872" i="12" s="1"/>
  <c r="BO1056" i="12"/>
  <c r="BU1056" i="12" s="1"/>
  <c r="BO1329" i="12"/>
  <c r="BU1329" i="12" s="1"/>
  <c r="BP2174" i="12"/>
  <c r="BV2174" i="12" s="1"/>
  <c r="BQ152" i="12"/>
  <c r="BW152" i="12" s="1"/>
  <c r="BO457" i="12"/>
  <c r="BU457" i="12" s="1"/>
  <c r="BQ783" i="12"/>
  <c r="BW783" i="12" s="1"/>
  <c r="BO2816" i="12"/>
  <c r="BU2816" i="12" s="1"/>
  <c r="BQ1474" i="12"/>
  <c r="BW1474" i="12" s="1"/>
  <c r="BP99" i="12"/>
  <c r="BV99" i="12" s="1"/>
  <c r="BO1318" i="12"/>
  <c r="BU1318" i="12" s="1"/>
  <c r="BO2159" i="12"/>
  <c r="BU2159" i="12" s="1"/>
  <c r="BQ2719" i="12"/>
  <c r="BW2719" i="12" s="1"/>
  <c r="BO984" i="12"/>
  <c r="BU984" i="12" s="1"/>
  <c r="BO1993" i="12"/>
  <c r="BU1993" i="12" s="1"/>
  <c r="BQ854" i="12"/>
  <c r="BW854" i="12" s="1"/>
  <c r="BQ2069" i="12"/>
  <c r="BW2069" i="12" s="1"/>
  <c r="BP2037" i="12"/>
  <c r="BV2037" i="12" s="1"/>
  <c r="BO1603" i="12"/>
  <c r="BU1603" i="12" s="1"/>
  <c r="BP1406" i="12"/>
  <c r="BV1406" i="12" s="1"/>
  <c r="BO2174" i="12"/>
  <c r="BU2174" i="12" s="1"/>
  <c r="BO1604" i="12"/>
  <c r="BU1604" i="12" s="1"/>
  <c r="BQ1102" i="12"/>
  <c r="BW1102" i="12" s="1"/>
  <c r="BQ999" i="12"/>
  <c r="BW999" i="12" s="1"/>
  <c r="BO833" i="12"/>
  <c r="BU833" i="12" s="1"/>
  <c r="BQ2447" i="12"/>
  <c r="BW2447" i="12" s="1"/>
  <c r="BQ1246" i="12"/>
  <c r="BW1246" i="12" s="1"/>
  <c r="BQ1062" i="12"/>
  <c r="BW1062" i="12" s="1"/>
  <c r="BP1820" i="12"/>
  <c r="BV1820" i="12" s="1"/>
  <c r="BQ2326" i="12"/>
  <c r="BW2326" i="12" s="1"/>
  <c r="BP589" i="12"/>
  <c r="BV589" i="12" s="1"/>
  <c r="BO1709" i="12"/>
  <c r="BU1709" i="12" s="1"/>
  <c r="BP1428" i="12"/>
  <c r="BV1428" i="12" s="1"/>
  <c r="BO2824" i="12"/>
  <c r="BU2824" i="12" s="1"/>
  <c r="BQ2415" i="12"/>
  <c r="BW2415" i="12" s="1"/>
  <c r="BP733" i="12"/>
  <c r="BV733" i="12" s="1"/>
  <c r="BO350" i="12"/>
  <c r="BU350" i="12" s="1"/>
  <c r="BP63" i="12"/>
  <c r="BV63" i="12" s="1"/>
  <c r="BP429" i="12"/>
  <c r="BV429" i="12" s="1"/>
  <c r="BP2858" i="12"/>
  <c r="BV2858" i="12" s="1"/>
  <c r="BO117" i="12"/>
  <c r="BU117" i="12" s="1"/>
  <c r="BQ59" i="12"/>
  <c r="BW59" i="12" s="1"/>
  <c r="BO1159" i="12"/>
  <c r="BU1159" i="12" s="1"/>
  <c r="BO1321" i="12"/>
  <c r="BU1321" i="12" s="1"/>
  <c r="BQ2731" i="12"/>
  <c r="BW2731" i="12" s="1"/>
  <c r="BQ2762" i="12"/>
  <c r="BW2762" i="12" s="1"/>
  <c r="BP605" i="12"/>
  <c r="BV605" i="12" s="1"/>
  <c r="BQ2817" i="12"/>
  <c r="BW2817" i="12" s="1"/>
  <c r="BO381" i="12"/>
  <c r="BU381" i="12" s="1"/>
  <c r="BP547" i="12"/>
  <c r="BV547" i="12" s="1"/>
  <c r="BO2901" i="12"/>
  <c r="BU2901" i="12" s="1"/>
  <c r="BQ1338" i="12"/>
  <c r="BW1338" i="12" s="1"/>
  <c r="BO26" i="12"/>
  <c r="BU26" i="12" s="1"/>
  <c r="BQ1721" i="12"/>
  <c r="BW1721" i="12" s="1"/>
  <c r="BQ2806" i="12"/>
  <c r="BW2806" i="12" s="1"/>
  <c r="BO1361" i="12"/>
  <c r="BU1361" i="12" s="1"/>
  <c r="BP2068" i="12"/>
  <c r="BV2068" i="12" s="1"/>
  <c r="BO305" i="12"/>
  <c r="BU305" i="12" s="1"/>
  <c r="BQ1213" i="12"/>
  <c r="BW1213" i="12" s="1"/>
  <c r="BP552" i="12"/>
  <c r="BV552" i="12" s="1"/>
  <c r="BP2055" i="12"/>
  <c r="BV2055" i="12" s="1"/>
  <c r="BO1499" i="12"/>
  <c r="BU1499" i="12" s="1"/>
  <c r="BQ823" i="12"/>
  <c r="BW823" i="12" s="1"/>
  <c r="BQ1030" i="12"/>
  <c r="BW1030" i="12" s="1"/>
  <c r="BO1238" i="12"/>
  <c r="BU1238" i="12" s="1"/>
  <c r="BP2022" i="12"/>
  <c r="BV2022" i="12" s="1"/>
  <c r="BQ2936" i="12"/>
  <c r="BW2936" i="12" s="1"/>
  <c r="BO2828" i="12"/>
  <c r="BU2828" i="12" s="1"/>
  <c r="BQ1970" i="12"/>
  <c r="BW1970" i="12" s="1"/>
  <c r="BQ2461" i="12"/>
  <c r="BW2461" i="12" s="1"/>
  <c r="BO1274" i="12"/>
  <c r="BU1274" i="12" s="1"/>
  <c r="BO564" i="12"/>
  <c r="BU564" i="12" s="1"/>
  <c r="BP1231" i="12"/>
  <c r="BV1231" i="12" s="1"/>
  <c r="BO2010" i="12"/>
  <c r="BU2010" i="12" s="1"/>
  <c r="BO1649" i="12"/>
  <c r="BU1649" i="12" s="1"/>
  <c r="BP1091" i="12"/>
  <c r="BV1091" i="12" s="1"/>
  <c r="BQ1609" i="12"/>
  <c r="BW1609" i="12" s="1"/>
  <c r="BP534" i="12"/>
  <c r="BV534" i="12" s="1"/>
  <c r="BQ1705" i="12"/>
  <c r="BW1705" i="12" s="1"/>
  <c r="BQ1554" i="12"/>
  <c r="BW1554" i="12" s="1"/>
  <c r="BO1242" i="12"/>
  <c r="BU1242" i="12" s="1"/>
  <c r="BQ2048" i="12"/>
  <c r="BW2048" i="12" s="1"/>
  <c r="BP1289" i="12"/>
  <c r="BV1289" i="12" s="1"/>
  <c r="BP1368" i="12"/>
  <c r="BV1368" i="12" s="1"/>
  <c r="BQ977" i="12"/>
  <c r="BW977" i="12" s="1"/>
  <c r="BP1819" i="12"/>
  <c r="BV1819" i="12" s="1"/>
  <c r="BQ2158" i="12"/>
  <c r="BW2158" i="12" s="1"/>
  <c r="BP2875" i="12"/>
  <c r="BV2875" i="12" s="1"/>
  <c r="BP923" i="12"/>
  <c r="BV923" i="12" s="1"/>
  <c r="BQ1398" i="12"/>
  <c r="BW1398" i="12" s="1"/>
  <c r="BQ1530" i="12"/>
  <c r="BW1530" i="12" s="1"/>
  <c r="BP560" i="12"/>
  <c r="BV560" i="12" s="1"/>
  <c r="BO910" i="12"/>
  <c r="BU910" i="12" s="1"/>
  <c r="BQ1891" i="12"/>
  <c r="BW1891" i="12" s="1"/>
  <c r="BQ1940" i="12"/>
  <c r="BW1940" i="12" s="1"/>
  <c r="BP1590" i="12"/>
  <c r="BV1590" i="12" s="1"/>
  <c r="BO2072" i="12"/>
  <c r="BU2072" i="12" s="1"/>
  <c r="BO1398" i="12"/>
  <c r="BU1398" i="12" s="1"/>
  <c r="BP1614" i="12"/>
  <c r="BV1614" i="12" s="1"/>
  <c r="BP2193" i="12"/>
  <c r="BV2193" i="12" s="1"/>
  <c r="BP833" i="12"/>
  <c r="BV833" i="12" s="1"/>
  <c r="BP736" i="12"/>
  <c r="BV736" i="12" s="1"/>
  <c r="BP2315" i="12"/>
  <c r="BV2315" i="12" s="1"/>
  <c r="BO1057" i="12"/>
  <c r="BU1057" i="12" s="1"/>
  <c r="BQ548" i="12"/>
  <c r="BW548" i="12" s="1"/>
  <c r="BP2761" i="12"/>
  <c r="BV2761" i="12" s="1"/>
  <c r="BP1250" i="12"/>
  <c r="BV1250" i="12" s="1"/>
  <c r="BO1338" i="12"/>
  <c r="BU1338" i="12" s="1"/>
  <c r="BP2949" i="12"/>
  <c r="BV2949" i="12" s="1"/>
  <c r="BP1705" i="12"/>
  <c r="BV1705" i="12" s="1"/>
  <c r="BQ904" i="12"/>
  <c r="BW904" i="12" s="1"/>
  <c r="BO1282" i="12"/>
  <c r="BU1282" i="12" s="1"/>
  <c r="BP1996" i="12"/>
  <c r="BV1996" i="12" s="1"/>
  <c r="BO3086" i="12"/>
  <c r="BU3086" i="12" s="1"/>
  <c r="BQ542" i="12"/>
  <c r="BW542" i="12" s="1"/>
  <c r="BP1997" i="12"/>
  <c r="BV1997" i="12" s="1"/>
  <c r="BP2642" i="12"/>
  <c r="BV2642" i="12" s="1"/>
  <c r="BQ1700" i="12"/>
  <c r="BW1700" i="12" s="1"/>
  <c r="BQ41" i="12"/>
  <c r="BW41" i="12" s="1"/>
  <c r="BO2807" i="12"/>
  <c r="BU2807" i="12" s="1"/>
  <c r="BO183" i="12"/>
  <c r="BU183" i="12" s="1"/>
  <c r="BO923" i="12"/>
  <c r="BU923" i="12" s="1"/>
  <c r="BQ1374" i="12"/>
  <c r="BW1374" i="12" s="1"/>
  <c r="BO59" i="12"/>
  <c r="BU59" i="12" s="1"/>
  <c r="BQ1856" i="12"/>
  <c r="BW1856" i="12" s="1"/>
  <c r="BP1263" i="12"/>
  <c r="BV1263" i="12" s="1"/>
  <c r="BP25" i="12"/>
  <c r="BV25" i="12" s="1"/>
  <c r="BP1700" i="12"/>
  <c r="BV1700" i="12" s="1"/>
  <c r="BO2754" i="12"/>
  <c r="BU2754" i="12" s="1"/>
  <c r="BQ430" i="12"/>
  <c r="BW430" i="12" s="1"/>
  <c r="BP1098" i="12"/>
  <c r="BV1098" i="12" s="1"/>
  <c r="BO1657" i="12"/>
  <c r="BU1657" i="12" s="1"/>
  <c r="BQ537" i="12"/>
  <c r="BW537" i="12" s="1"/>
  <c r="BP2000" i="12"/>
  <c r="BV2000" i="12" s="1"/>
  <c r="BO541" i="12"/>
  <c r="BU541" i="12" s="1"/>
  <c r="BP1503" i="12"/>
  <c r="BV1503" i="12" s="1"/>
  <c r="BP2415" i="12"/>
  <c r="BV2415" i="12" s="1"/>
  <c r="BQ710" i="12"/>
  <c r="BW710" i="12" s="1"/>
  <c r="BO490" i="12"/>
  <c r="BU490" i="12" s="1"/>
  <c r="BP1143" i="12"/>
  <c r="BV1143" i="12" s="1"/>
  <c r="BQ1767" i="12"/>
  <c r="BW1767" i="12" s="1"/>
  <c r="BO2316" i="12"/>
  <c r="BU2316" i="12" s="1"/>
  <c r="BP2692" i="12"/>
  <c r="BV2692" i="12" s="1"/>
  <c r="BO1815" i="12"/>
  <c r="BU1815" i="12" s="1"/>
  <c r="BP1283" i="12"/>
  <c r="BV1283" i="12" s="1"/>
  <c r="BP2720" i="12"/>
  <c r="BV2720" i="12" s="1"/>
  <c r="BP1981" i="12"/>
  <c r="BV1981" i="12" s="1"/>
  <c r="BP1212" i="12"/>
  <c r="BV1212" i="12" s="1"/>
  <c r="BQ1373" i="12"/>
  <c r="BW1373" i="12" s="1"/>
  <c r="BQ374" i="12"/>
  <c r="BW374" i="12" s="1"/>
  <c r="BP2920" i="12"/>
  <c r="BV2920" i="12" s="1"/>
  <c r="BQ1724" i="12"/>
  <c r="BW1724" i="12" s="1"/>
  <c r="BQ1777" i="12"/>
  <c r="BW1777" i="12" s="1"/>
  <c r="BO1683" i="12"/>
  <c r="BU1683" i="12" s="1"/>
  <c r="BP2887" i="12"/>
  <c r="BV2887" i="12" s="1"/>
  <c r="BO332" i="12"/>
  <c r="BU332" i="12" s="1"/>
  <c r="BO2037" i="12"/>
  <c r="BU2037" i="12" s="1"/>
  <c r="BQ1981" i="12"/>
  <c r="BW1981" i="12" s="1"/>
  <c r="BO2974" i="12"/>
  <c r="BU2974" i="12" s="1"/>
  <c r="BO2898" i="12"/>
  <c r="BU2898" i="12" s="1"/>
  <c r="BO1392" i="12"/>
  <c r="BU1392" i="12" s="1"/>
  <c r="BQ1185" i="12"/>
  <c r="BW1185" i="12" s="1"/>
  <c r="BP1570" i="12"/>
  <c r="BV1570" i="12" s="1"/>
  <c r="BO1811" i="12"/>
  <c r="BU1811" i="12" s="1"/>
  <c r="BO85" i="12"/>
  <c r="BU85" i="12" s="1"/>
  <c r="BO588" i="12"/>
  <c r="BU588" i="12" s="1"/>
  <c r="BP324" i="12"/>
  <c r="BV324" i="12" s="1"/>
  <c r="BO1330" i="12"/>
  <c r="BU1330" i="12" s="1"/>
  <c r="BO142" i="12"/>
  <c r="BU142" i="12" s="1"/>
  <c r="BP2655" i="12"/>
  <c r="BV2655" i="12" s="1"/>
  <c r="BQ100" i="12"/>
  <c r="BW100" i="12" s="1"/>
  <c r="BP854" i="12"/>
  <c r="BV854" i="12" s="1"/>
  <c r="BQ501" i="12"/>
  <c r="BW501" i="12" s="1"/>
  <c r="BQ834" i="12"/>
  <c r="BW834" i="12" s="1"/>
  <c r="BO919" i="12"/>
  <c r="BU919" i="12" s="1"/>
  <c r="BP1402" i="12"/>
  <c r="BV1402" i="12" s="1"/>
  <c r="BQ2089" i="12"/>
  <c r="BW2089" i="12" s="1"/>
  <c r="BQ266" i="12"/>
  <c r="BW266" i="12" s="1"/>
  <c r="BQ385" i="12"/>
  <c r="BW385" i="12" s="1"/>
  <c r="BO1146" i="12"/>
  <c r="BU1146" i="12" s="1"/>
  <c r="BP2057" i="12"/>
  <c r="BV2057" i="12" s="1"/>
  <c r="BP2753" i="12"/>
  <c r="BV2753" i="12" s="1"/>
  <c r="BO757" i="12"/>
  <c r="BU757" i="12" s="1"/>
  <c r="BO1354" i="12"/>
  <c r="BU1354" i="12" s="1"/>
  <c r="BQ1269" i="12"/>
  <c r="BW1269" i="12" s="1"/>
  <c r="BQ1334" i="12"/>
  <c r="BW1334" i="12" s="1"/>
  <c r="BO2358" i="12"/>
  <c r="BU2358" i="12" s="1"/>
  <c r="BO2347" i="12"/>
  <c r="BU2347" i="12" s="1"/>
  <c r="BP2829" i="12"/>
  <c r="BV2829" i="12" s="1"/>
  <c r="BP2017" i="12"/>
  <c r="BV2017" i="12" s="1"/>
  <c r="BP1057" i="12"/>
  <c r="BV1057" i="12" s="1"/>
  <c r="BO2022" i="12"/>
  <c r="BU2022" i="12" s="1"/>
  <c r="BP2884" i="12"/>
  <c r="BV2884" i="12" s="1"/>
  <c r="BQ478" i="12"/>
  <c r="BW478" i="12" s="1"/>
  <c r="BO1796" i="12"/>
  <c r="BU1796" i="12" s="1"/>
  <c r="BO155" i="12"/>
  <c r="BU155" i="12" s="1"/>
  <c r="BQ1519" i="12"/>
  <c r="BW1519" i="12" s="1"/>
  <c r="BP1074" i="12"/>
  <c r="BV1074" i="12" s="1"/>
  <c r="BO2975" i="12"/>
  <c r="BU2975" i="12" s="1"/>
  <c r="BP1282" i="12"/>
  <c r="BV1282" i="12" s="1"/>
  <c r="BO533" i="12"/>
  <c r="BU533" i="12" s="1"/>
  <c r="BP700" i="12"/>
  <c r="BV700" i="12" s="1"/>
  <c r="BP1940" i="12"/>
  <c r="BV1940" i="12" s="1"/>
  <c r="BP1362" i="12"/>
  <c r="BV1362" i="12" s="1"/>
  <c r="BO927" i="12"/>
  <c r="BU927" i="12" s="1"/>
  <c r="BQ2642" i="12"/>
  <c r="BW2642" i="12" s="1"/>
  <c r="BO1181" i="12"/>
  <c r="BU1181" i="12" s="1"/>
  <c r="BQ1993" i="12"/>
  <c r="BW1993" i="12" s="1"/>
  <c r="BQ2902" i="12"/>
  <c r="BW2902" i="12" s="1"/>
  <c r="BO1182" i="12"/>
  <c r="BU1182" i="12" s="1"/>
  <c r="BP2373" i="12"/>
  <c r="BV2373" i="12" s="1"/>
  <c r="BP2130" i="12"/>
  <c r="BV2130" i="12" s="1"/>
  <c r="BQ1417" i="12"/>
  <c r="BW1417" i="12" s="1"/>
  <c r="BO2674" i="12"/>
  <c r="BU2674" i="12" s="1"/>
  <c r="BQ1023" i="12"/>
  <c r="BW1023" i="12" s="1"/>
  <c r="BQ76" i="12"/>
  <c r="BW76" i="12" s="1"/>
  <c r="BP2705" i="12"/>
  <c r="BV2705" i="12" s="1"/>
  <c r="BO1725" i="12"/>
  <c r="BU1725" i="12" s="1"/>
  <c r="BO1545" i="12"/>
  <c r="BU1545" i="12" s="1"/>
  <c r="BQ282" i="12"/>
  <c r="BW282" i="12" s="1"/>
  <c r="BP368" i="12"/>
  <c r="BV368" i="12" s="1"/>
  <c r="BQ1278" i="12"/>
  <c r="BW1278" i="12" s="1"/>
  <c r="BQ2097" i="12"/>
  <c r="BW2097" i="12" s="1"/>
  <c r="BQ51" i="12"/>
  <c r="BW51" i="12" s="1"/>
  <c r="BO41" i="12"/>
  <c r="BU41" i="12" s="1"/>
  <c r="BP2709" i="12"/>
  <c r="BV2709" i="12" s="1"/>
  <c r="BO2757" i="12"/>
  <c r="BU2757" i="12" s="1"/>
  <c r="BP1361" i="12"/>
  <c r="BV1361" i="12" s="1"/>
  <c r="BP2038" i="12"/>
  <c r="BV2038" i="12" s="1"/>
  <c r="BO1772" i="12"/>
  <c r="BU1772" i="12" s="1"/>
  <c r="BO2992" i="12"/>
  <c r="BU2992" i="12" s="1"/>
  <c r="BP1545" i="12"/>
  <c r="BV1545" i="12" s="1"/>
  <c r="BO369" i="12"/>
  <c r="BU369" i="12" s="1"/>
  <c r="BP1683" i="12"/>
  <c r="BV1683" i="12" s="1"/>
  <c r="BO2927" i="12"/>
  <c r="BU2927" i="12" s="1"/>
  <c r="BP2997" i="12"/>
  <c r="BV2997" i="12" s="1"/>
  <c r="BO737" i="12"/>
  <c r="BU737" i="12" s="1"/>
  <c r="BO2197" i="12"/>
  <c r="BU2197" i="12" s="1"/>
  <c r="BO2190" i="12"/>
  <c r="BU2190" i="12" s="1"/>
  <c r="BQ3076" i="12"/>
  <c r="BW3076" i="12" s="1"/>
  <c r="BQ2174" i="12"/>
  <c r="BW2174" i="12" s="1"/>
  <c r="BP2901" i="12"/>
  <c r="BV2901" i="12" s="1"/>
  <c r="BP1304" i="12"/>
  <c r="BV1304" i="12" s="1"/>
  <c r="BO1136" i="12"/>
  <c r="BU1136" i="12" s="1"/>
  <c r="BP2162" i="12"/>
  <c r="BV2162" i="12" s="1"/>
  <c r="BO1198" i="12"/>
  <c r="BU1198" i="12" s="1"/>
  <c r="BQ696" i="12"/>
  <c r="BW696" i="12" s="1"/>
  <c r="BO283" i="12"/>
  <c r="BU283" i="12" s="1"/>
  <c r="BQ1816" i="12"/>
  <c r="BW1816" i="12" s="1"/>
  <c r="BQ928" i="12"/>
  <c r="BW928" i="12" s="1"/>
  <c r="BP2975" i="12"/>
  <c r="BV2975" i="12" s="1"/>
  <c r="BP758" i="12"/>
  <c r="BV758" i="12" s="1"/>
  <c r="BP2447" i="12"/>
  <c r="BV2447" i="12" s="1"/>
  <c r="BQ1299" i="12"/>
  <c r="BW1299" i="12" s="1"/>
  <c r="BQ2766" i="12"/>
  <c r="BW2766" i="12" s="1"/>
  <c r="BP2189" i="12"/>
  <c r="BV2189" i="12" s="1"/>
  <c r="BO1502" i="12"/>
  <c r="BU1502" i="12" s="1"/>
  <c r="BQ2953" i="12"/>
  <c r="BW2953" i="12" s="1"/>
  <c r="BQ1329" i="12"/>
  <c r="BW1329" i="12" s="1"/>
  <c r="BP2820" i="12"/>
  <c r="BV2820" i="12" s="1"/>
  <c r="BO1262" i="12"/>
  <c r="BU1262" i="12" s="1"/>
  <c r="BP660" i="12"/>
  <c r="BV660" i="12" s="1"/>
  <c r="BO2832" i="12"/>
  <c r="BU2832" i="12" s="1"/>
  <c r="BP2883" i="12"/>
  <c r="BV2883" i="12" s="1"/>
  <c r="BO1433" i="12"/>
  <c r="BU1433" i="12" s="1"/>
  <c r="BP46" i="12"/>
  <c r="BV46" i="12" s="1"/>
  <c r="BO2047" i="12"/>
  <c r="BU2047" i="12" s="1"/>
  <c r="BO506" i="12"/>
  <c r="BU506" i="12" s="1"/>
  <c r="BO1298" i="12"/>
  <c r="BU1298" i="12" s="1"/>
  <c r="BO2366" i="12"/>
  <c r="BU2366" i="12" s="1"/>
  <c r="BO351" i="12"/>
  <c r="BU351" i="12" s="1"/>
  <c r="BP1000" i="12"/>
  <c r="BV1000" i="12" s="1"/>
  <c r="BO2970" i="12"/>
  <c r="BU2970" i="12" s="1"/>
  <c r="BO1082" i="12"/>
  <c r="BU1082" i="12" s="1"/>
  <c r="BO323" i="12"/>
  <c r="BU323" i="12" s="1"/>
  <c r="BQ2021" i="12"/>
  <c r="BW2021" i="12" s="1"/>
  <c r="BP54" i="12"/>
  <c r="BV54" i="12" s="1"/>
  <c r="BP1190" i="12"/>
  <c r="BV1190" i="12" s="1"/>
  <c r="BP1013" i="12"/>
  <c r="BV1013" i="12" s="1"/>
  <c r="BO302" i="12"/>
  <c r="BU302" i="12" s="1"/>
  <c r="BQ112" i="12"/>
  <c r="BW112" i="12" s="1"/>
  <c r="BP1499" i="12"/>
  <c r="BV1499" i="12" s="1"/>
  <c r="BQ1305" i="12"/>
  <c r="BW1305" i="12" s="1"/>
  <c r="BQ1250" i="12"/>
  <c r="BW1250" i="12" s="1"/>
  <c r="BQ1498" i="12"/>
  <c r="BW1498" i="12" s="1"/>
  <c r="BQ2151" i="12"/>
  <c r="BW2151" i="12" s="1"/>
  <c r="BP328" i="12"/>
  <c r="BV328" i="12" s="1"/>
  <c r="BP305" i="12"/>
  <c r="BV305" i="12" s="1"/>
  <c r="BP1732" i="12"/>
  <c r="BV1732" i="12" s="1"/>
  <c r="BP425" i="12"/>
  <c r="BV425" i="12" s="1"/>
  <c r="BP1863" i="12"/>
  <c r="BV1863" i="12" s="1"/>
  <c r="BO1098" i="12"/>
  <c r="BU1098" i="12" s="1"/>
  <c r="BO2163" i="12"/>
  <c r="BU2163" i="12" s="1"/>
  <c r="BO2005" i="12"/>
  <c r="BU2005" i="12" s="1"/>
  <c r="BP1158" i="12"/>
  <c r="BV1158" i="12" s="1"/>
  <c r="BO1213" i="12"/>
  <c r="BU1213" i="12" s="1"/>
  <c r="BO434" i="12"/>
  <c r="BU434" i="12" s="1"/>
  <c r="BQ328" i="12"/>
  <c r="BW328" i="12" s="1"/>
  <c r="BP2821" i="12"/>
  <c r="BV2821" i="12" s="1"/>
  <c r="BO670" i="12"/>
  <c r="BU670" i="12" s="1"/>
  <c r="BQ728" i="12"/>
  <c r="BW728" i="12" s="1"/>
  <c r="BO1567" i="12"/>
  <c r="BU1567" i="12" s="1"/>
  <c r="BO2267" i="12"/>
  <c r="BU2267" i="12" s="1"/>
  <c r="BP1147" i="12"/>
  <c r="BV1147" i="12" s="1"/>
  <c r="BO2663" i="12"/>
  <c r="BU2663" i="12" s="1"/>
  <c r="BQ1548" i="12"/>
  <c r="BW1548" i="12" s="1"/>
  <c r="BQ927" i="12"/>
  <c r="BW927" i="12" s="1"/>
  <c r="BP691" i="12"/>
  <c r="BV691" i="12" s="1"/>
  <c r="BP283" i="12"/>
  <c r="BV283" i="12" s="1"/>
  <c r="BP872" i="12"/>
  <c r="BV872" i="12" s="1"/>
  <c r="BO2954" i="12"/>
  <c r="BU2954" i="12" s="1"/>
  <c r="BQ1199" i="12"/>
  <c r="BW1199" i="12" s="1"/>
  <c r="BO692" i="12"/>
  <c r="BU692" i="12" s="1"/>
  <c r="BQ2906" i="12"/>
  <c r="BW2906" i="12" s="1"/>
  <c r="BO345" i="12"/>
  <c r="BU345" i="12" s="1"/>
  <c r="BP659" i="12"/>
  <c r="BV659" i="12" s="1"/>
  <c r="BQ1289" i="12"/>
  <c r="BW1289" i="12" s="1"/>
  <c r="BQ1906" i="12"/>
  <c r="BW1906" i="12" s="1"/>
  <c r="BP2935" i="12"/>
  <c r="BV2935" i="12" s="1"/>
  <c r="BO1570" i="12"/>
  <c r="BU1570" i="12" s="1"/>
  <c r="BO1234" i="12"/>
  <c r="BU1234" i="12" s="1"/>
  <c r="BP570" i="12"/>
  <c r="BV570" i="12" s="1"/>
  <c r="BQ85" i="12"/>
  <c r="BW85" i="12" s="1"/>
  <c r="BO560" i="12"/>
  <c r="BU560" i="12" s="1"/>
  <c r="BP1646" i="12"/>
  <c r="BV1646" i="12" s="1"/>
  <c r="BQ1146" i="12"/>
  <c r="BW1146" i="12" s="1"/>
  <c r="BO2781" i="12"/>
  <c r="BU2781" i="12" s="1"/>
  <c r="BP152" i="12"/>
  <c r="BV152" i="12" s="1"/>
  <c r="BQ934" i="12"/>
  <c r="BW934" i="12" s="1"/>
  <c r="BP609" i="12"/>
  <c r="BV609" i="12" s="1"/>
  <c r="BO479" i="12"/>
  <c r="BU479" i="12" s="1"/>
  <c r="BO608" i="12"/>
  <c r="BU608" i="12" s="1"/>
  <c r="BP3053" i="12"/>
  <c r="BV3053" i="12" s="1"/>
  <c r="BP1583" i="12"/>
  <c r="BV1583" i="12" s="1"/>
  <c r="BP59" i="12"/>
  <c r="BV59" i="12" s="1"/>
  <c r="BP1330" i="12"/>
  <c r="BV1330" i="12" s="1"/>
  <c r="BP385" i="12"/>
  <c r="BV385" i="12" s="1"/>
  <c r="BO1150" i="12"/>
  <c r="BU1150" i="12" s="1"/>
  <c r="BQ1728" i="12"/>
  <c r="BW1728" i="12" s="1"/>
  <c r="BO384" i="12"/>
  <c r="BU384" i="12" s="1"/>
  <c r="BP1107" i="12"/>
  <c r="BV1107" i="12" s="1"/>
  <c r="BO2286" i="12"/>
  <c r="BU2286" i="12" s="1"/>
  <c r="BO2910" i="12"/>
  <c r="BU2910" i="12" s="1"/>
  <c r="BO834" i="12"/>
  <c r="BU834" i="12" s="1"/>
  <c r="BP1275" i="12"/>
  <c r="BV1275" i="12" s="1"/>
  <c r="BP924" i="12"/>
  <c r="BV924" i="12" s="1"/>
  <c r="BO1204" i="12"/>
  <c r="BU1204" i="12" s="1"/>
  <c r="BO1250" i="12"/>
  <c r="BU1250" i="12" s="1"/>
  <c r="BO1860" i="12"/>
  <c r="BU1860" i="12" s="1"/>
  <c r="BQ143" i="12"/>
  <c r="BW143" i="12" s="1"/>
  <c r="BO2753" i="12"/>
  <c r="BU2753" i="12" s="1"/>
  <c r="BO1212" i="12"/>
  <c r="BU1212" i="12" s="1"/>
  <c r="BP301" i="12"/>
  <c r="BV301" i="12" s="1"/>
  <c r="BP2396" i="12"/>
  <c r="BV2396" i="12" s="1"/>
  <c r="BO669" i="12"/>
  <c r="BU669" i="12" s="1"/>
  <c r="BO2825" i="12"/>
  <c r="BU2825" i="12" s="1"/>
  <c r="BO866" i="12"/>
  <c r="BU866" i="12" s="1"/>
  <c r="BP2072" i="12"/>
  <c r="BV2072" i="12" s="1"/>
  <c r="BO2931" i="12"/>
  <c r="BU2931" i="12" s="1"/>
  <c r="BO1549" i="12"/>
  <c r="BU1549" i="12" s="1"/>
  <c r="BQ1155" i="12"/>
  <c r="BW1155" i="12" s="1"/>
  <c r="BP344" i="12"/>
  <c r="BV344" i="12" s="1"/>
  <c r="BP85" i="12"/>
  <c r="BV85" i="12" s="1"/>
  <c r="BP1204" i="12"/>
  <c r="BV1204" i="12" s="1"/>
  <c r="BO2069" i="12"/>
  <c r="BU2069" i="12" s="1"/>
  <c r="BO42" i="12"/>
  <c r="BU42" i="12" s="1"/>
  <c r="BO1255" i="12"/>
  <c r="BU1255" i="12" s="1"/>
  <c r="BQ1867" i="12"/>
  <c r="BW1867" i="12" s="1"/>
  <c r="BQ2290" i="12"/>
  <c r="BW2290" i="12" s="1"/>
  <c r="BQ331" i="12"/>
  <c r="BW331" i="12" s="1"/>
  <c r="BQ594" i="12"/>
  <c r="BW594" i="12" s="1"/>
  <c r="BP2841" i="12"/>
  <c r="BV2841" i="12" s="1"/>
  <c r="BQ2413" i="12"/>
  <c r="BW2413" i="12" s="1"/>
  <c r="BP2970" i="12"/>
  <c r="BV2970" i="12" s="1"/>
  <c r="BP1801" i="12"/>
  <c r="BV1801" i="12" s="1"/>
  <c r="BP1322" i="12"/>
  <c r="BV1322" i="12" s="1"/>
  <c r="BQ565" i="12"/>
  <c r="BW565" i="12" s="1"/>
  <c r="BO570" i="12"/>
  <c r="BU570" i="12" s="1"/>
  <c r="BO1158" i="12"/>
  <c r="BU1158" i="12" s="1"/>
  <c r="BP1856" i="12"/>
  <c r="BV1856" i="12" s="1"/>
  <c r="BO2770" i="12"/>
  <c r="BU2770" i="12" s="1"/>
  <c r="BO2000" i="12"/>
  <c r="BU2000" i="12" s="1"/>
  <c r="BO2841" i="12"/>
  <c r="BU2841" i="12" s="1"/>
  <c r="BO2092" i="12"/>
  <c r="BU2092" i="12" s="1"/>
  <c r="BQ1154" i="12"/>
  <c r="BW1154" i="12" s="1"/>
  <c r="BO1417" i="12"/>
  <c r="BU1417" i="12" s="1"/>
  <c r="BQ1178" i="12"/>
  <c r="BW1178" i="12" s="1"/>
  <c r="BO1926" i="12"/>
  <c r="BU1926" i="12" s="1"/>
  <c r="BO695" i="12"/>
  <c r="BU695" i="12" s="1"/>
  <c r="BQ2978" i="12"/>
  <c r="BW2978" i="12" s="1"/>
  <c r="BO1143" i="12"/>
  <c r="BU1143" i="12" s="1"/>
  <c r="BQ302" i="12"/>
  <c r="BW302" i="12" s="1"/>
  <c r="BQ1797" i="12"/>
  <c r="BW1797" i="12" s="1"/>
  <c r="BO1721" i="12"/>
  <c r="BU1721" i="12" s="1"/>
  <c r="BQ1325" i="12"/>
  <c r="BW1325" i="12" s="1"/>
  <c r="BP866" i="12"/>
  <c r="BV866" i="12" s="1"/>
  <c r="BO1801" i="12"/>
  <c r="BU1801" i="12" s="1"/>
  <c r="BO2218" i="12"/>
  <c r="BU2218" i="12" s="1"/>
  <c r="BQ2315" i="12"/>
  <c r="BW2315" i="12" s="1"/>
  <c r="BP2704" i="12"/>
  <c r="BV2704" i="12" s="1"/>
  <c r="BP537" i="12"/>
  <c r="BV537" i="12" s="1"/>
  <c r="BQ1819" i="12"/>
  <c r="BW1819" i="12" s="1"/>
  <c r="BO555" i="12"/>
  <c r="BU555" i="12" s="1"/>
  <c r="BP2813" i="12"/>
  <c r="BV2813" i="12" s="1"/>
  <c r="BP1269" i="12"/>
  <c r="BV1269" i="12" s="1"/>
  <c r="BP1926" i="12"/>
  <c r="BV1926" i="12" s="1"/>
  <c r="BQ1418" i="12"/>
  <c r="BW1418" i="12" s="1"/>
  <c r="BP1239" i="12"/>
  <c r="BV1239" i="12" s="1"/>
  <c r="BO1000" i="12"/>
  <c r="BU1000" i="12" s="1"/>
  <c r="BQ2469" i="12"/>
  <c r="BW2469" i="12" s="1"/>
  <c r="BP2097" i="12"/>
  <c r="BV2097" i="12" s="1"/>
  <c r="BP2902" i="12"/>
  <c r="BV2902" i="12" s="1"/>
  <c r="BP2469" i="12"/>
  <c r="BV2469" i="12" s="1"/>
  <c r="BO2798" i="12"/>
  <c r="BU2798" i="12" s="1"/>
  <c r="BQ99" i="12"/>
  <c r="BW99" i="12" s="1"/>
  <c r="BQ1766" i="12"/>
  <c r="BW1766" i="12" s="1"/>
  <c r="BP1632" i="12"/>
  <c r="BV1632" i="12" s="1"/>
  <c r="BO938" i="12"/>
  <c r="BU938" i="12" s="1"/>
  <c r="BQ714" i="12"/>
  <c r="BW714" i="12" s="1"/>
  <c r="BO2883" i="12"/>
  <c r="BU2883" i="12" s="1"/>
  <c r="BQ957" i="12"/>
  <c r="BW957" i="12" s="1"/>
  <c r="BP2005" i="12"/>
  <c r="BV2005" i="12" s="1"/>
  <c r="BP426" i="12"/>
  <c r="BV426" i="12" s="1"/>
  <c r="BO2144" i="12"/>
  <c r="BU2144" i="12" s="1"/>
  <c r="BO565" i="12"/>
  <c r="BU565" i="12" s="1"/>
  <c r="BO354" i="12"/>
  <c r="BU354" i="12" s="1"/>
  <c r="BQ2691" i="12"/>
  <c r="BW2691" i="12" s="1"/>
  <c r="BQ453" i="12"/>
  <c r="BW453" i="12" s="1"/>
  <c r="BP1099" i="12"/>
  <c r="BV1099" i="12" s="1"/>
  <c r="BP3054" i="12"/>
  <c r="BV3054" i="12" s="1"/>
  <c r="BQ1268" i="12"/>
  <c r="BW1268" i="12" s="1"/>
  <c r="BP457" i="12"/>
  <c r="BV457" i="12" s="1"/>
  <c r="BO1544" i="12"/>
  <c r="BU1544" i="12" s="1"/>
  <c r="BO1045" i="12"/>
  <c r="BU1045" i="12" s="1"/>
  <c r="BO920" i="12"/>
  <c r="BU920" i="12" s="1"/>
  <c r="BO294" i="12"/>
  <c r="BU294" i="12" s="1"/>
  <c r="BO2089" i="12"/>
  <c r="BU2089" i="12" s="1"/>
  <c r="BP464" i="12"/>
  <c r="BV464" i="12" s="1"/>
  <c r="BP2466" i="12"/>
  <c r="BV2466" i="12" s="1"/>
  <c r="BO1046" i="12"/>
  <c r="BU1046" i="12" s="1"/>
  <c r="BP482" i="12"/>
  <c r="BV482" i="12" s="1"/>
  <c r="BO2158" i="12"/>
  <c r="BU2158" i="12" s="1"/>
  <c r="BP201" i="12"/>
  <c r="BV201" i="12" s="1"/>
  <c r="BO733" i="12"/>
  <c r="BU733" i="12" s="1"/>
  <c r="BP2806" i="12"/>
  <c r="BV2806" i="12" s="1"/>
  <c r="BP1691" i="12"/>
  <c r="BV1691" i="12" s="1"/>
  <c r="BP2979" i="12"/>
  <c r="BV2979" i="12" s="1"/>
  <c r="BO1720" i="12"/>
  <c r="BU1720" i="12" s="1"/>
  <c r="BQ1752" i="12"/>
  <c r="BW1752" i="12" s="1"/>
  <c r="BQ2927" i="12"/>
  <c r="BW2927" i="12" s="1"/>
  <c r="BP2832" i="12"/>
  <c r="BV2832" i="12" s="1"/>
  <c r="BP1385" i="12"/>
  <c r="BV1385" i="12" s="1"/>
  <c r="BO1595" i="12"/>
  <c r="BU1595" i="12" s="1"/>
  <c r="BP2859" i="12"/>
  <c r="BV2859" i="12" s="1"/>
  <c r="BP2480" i="12"/>
  <c r="BV2480" i="12" s="1"/>
  <c r="BQ2859" i="12"/>
  <c r="BW2859" i="12" s="1"/>
  <c r="BO1909" i="12"/>
  <c r="BU1909" i="12" s="1"/>
  <c r="BP1046" i="12"/>
  <c r="BV1046" i="12" s="1"/>
  <c r="BP2409" i="12"/>
  <c r="BV2409" i="12" s="1"/>
  <c r="BO1864" i="12"/>
  <c r="BU1864" i="12" s="1"/>
  <c r="BP380" i="12"/>
  <c r="BV380" i="12" s="1"/>
  <c r="BP551" i="12"/>
  <c r="BV551" i="12" s="1"/>
  <c r="BP703" i="12"/>
  <c r="BV703" i="12" s="1"/>
  <c r="BQ1649" i="12"/>
  <c r="BW1649" i="12" s="1"/>
  <c r="BO2996" i="12"/>
  <c r="BU2996" i="12" s="1"/>
  <c r="BQ2296" i="12"/>
  <c r="BW2296" i="12" s="1"/>
  <c r="BP311" i="12"/>
  <c r="BV311" i="12" s="1"/>
  <c r="BQ1428" i="12"/>
  <c r="BW1428" i="12" s="1"/>
  <c r="BQ571" i="12"/>
  <c r="BW571" i="12" s="1"/>
  <c r="BP2921" i="12"/>
  <c r="BV2921" i="12" s="1"/>
  <c r="BO556" i="12"/>
  <c r="BU556" i="12" s="1"/>
  <c r="BO2374" i="12"/>
  <c r="BU2374" i="12" s="1"/>
  <c r="BQ80" i="12"/>
  <c r="BW80" i="12" s="1"/>
  <c r="BO2697" i="12"/>
  <c r="BU2697" i="12" s="1"/>
  <c r="BO2068" i="12"/>
  <c r="BU2068" i="12" s="1"/>
  <c r="BO547" i="12"/>
  <c r="BU547" i="12" s="1"/>
  <c r="BQ2820" i="12"/>
  <c r="BW2820" i="12" s="1"/>
  <c r="BO1106" i="12"/>
  <c r="BU1106" i="12" s="1"/>
  <c r="BO873" i="12"/>
  <c r="BU873" i="12" s="1"/>
  <c r="BO449" i="12"/>
  <c r="BU449" i="12" s="1"/>
  <c r="BQ1433" i="12"/>
  <c r="BW1433" i="12" s="1"/>
  <c r="BQ761" i="12"/>
  <c r="BW761" i="12" s="1"/>
  <c r="BP490" i="12"/>
  <c r="BV490" i="12" s="1"/>
  <c r="BQ2954" i="12"/>
  <c r="BW2954" i="12" s="1"/>
  <c r="BP737" i="12"/>
  <c r="BV737" i="12" s="1"/>
  <c r="BP2978" i="12"/>
  <c r="BV2978" i="12" s="1"/>
  <c r="BO542" i="12"/>
  <c r="BU542" i="12" s="1"/>
  <c r="BO710" i="12"/>
  <c r="BU710" i="12" s="1"/>
  <c r="BQ1204" i="12"/>
  <c r="BW1204" i="12" s="1"/>
  <c r="BP1772" i="12"/>
  <c r="BV1772" i="12" s="1"/>
  <c r="BP107" i="12"/>
  <c r="BV107" i="12" s="1"/>
  <c r="BP1403" i="12"/>
  <c r="BV1403" i="12" s="1"/>
  <c r="BQ768" i="12"/>
  <c r="BW768" i="12" s="1"/>
  <c r="BQ1198" i="12"/>
  <c r="BW1198" i="12" s="1"/>
  <c r="BO1929" i="12"/>
  <c r="BU1929" i="12" s="1"/>
  <c r="BO860" i="12"/>
  <c r="BU860" i="12" s="1"/>
  <c r="BP1151" i="12"/>
  <c r="BV1151" i="12" s="1"/>
  <c r="BO2957" i="12"/>
  <c r="BU2957" i="12" s="1"/>
  <c r="BQ26" i="12"/>
  <c r="BW26" i="12" s="1"/>
  <c r="BO898" i="12"/>
  <c r="BU898" i="12" s="1"/>
  <c r="BP711" i="12"/>
  <c r="BV711" i="12" s="1"/>
  <c r="BP501" i="12"/>
  <c r="BV501" i="12" s="1"/>
  <c r="BO933" i="12"/>
  <c r="BU933" i="12" s="1"/>
  <c r="BQ2769" i="12"/>
  <c r="BW2769" i="12" s="1"/>
  <c r="BP1243" i="12"/>
  <c r="BV1243" i="12" s="1"/>
  <c r="BO3091" i="12"/>
  <c r="BU3091" i="12" s="1"/>
  <c r="BQ1288" i="12"/>
  <c r="BW1288" i="12" s="1"/>
  <c r="BP2461" i="12"/>
  <c r="BV2461" i="12" s="1"/>
  <c r="BP45" i="12"/>
  <c r="BV45" i="12" s="1"/>
  <c r="BO1402" i="12"/>
  <c r="BU1402" i="12" s="1"/>
  <c r="BO2920" i="12"/>
  <c r="BU2920" i="12" s="1"/>
  <c r="BO1955" i="12"/>
  <c r="BU1955" i="12" s="1"/>
  <c r="BP1559" i="12"/>
  <c r="BV1559" i="12" s="1"/>
  <c r="BO2858" i="12"/>
  <c r="BU2858" i="12" s="1"/>
  <c r="BP1966" i="12"/>
  <c r="BV1966" i="12" s="1"/>
  <c r="BO2093" i="12"/>
  <c r="BU2093" i="12" s="1"/>
  <c r="BP938" i="12"/>
  <c r="BV938" i="12" s="1"/>
  <c r="BQ1688" i="12"/>
  <c r="BW1688" i="12" s="1"/>
  <c r="BO1374" i="12"/>
  <c r="BU1374" i="12" s="1"/>
  <c r="BP2812" i="12"/>
  <c r="BV2812" i="12" s="1"/>
  <c r="BQ737" i="12"/>
  <c r="BW737" i="12" s="1"/>
  <c r="BO1650" i="12"/>
  <c r="BU1650" i="12" s="1"/>
  <c r="BQ2884" i="12"/>
  <c r="BW2884" i="12" s="1"/>
  <c r="BO3024" i="12"/>
  <c r="BU3024" i="12" s="1"/>
  <c r="BO301" i="12"/>
  <c r="BU301" i="12" s="1"/>
  <c r="BQ570" i="12"/>
  <c r="BW570" i="12" s="1"/>
  <c r="BQ2905" i="12"/>
  <c r="BW2905" i="12" s="1"/>
  <c r="BO904" i="12"/>
  <c r="BU904" i="12" s="1"/>
  <c r="BP664" i="12"/>
  <c r="BV664" i="12" s="1"/>
  <c r="BQ3054" i="12"/>
  <c r="BW3054" i="12" s="1"/>
  <c r="BO1981" i="12"/>
  <c r="BU1981" i="12" s="1"/>
  <c r="BP1433" i="12"/>
  <c r="BV1433" i="12" s="1"/>
  <c r="BP860" i="12"/>
  <c r="BV860" i="12" s="1"/>
  <c r="BO1023" i="12"/>
  <c r="BU1023" i="12" s="1"/>
  <c r="BQ1189" i="12"/>
  <c r="BW1189" i="12" s="1"/>
  <c r="BQ1950" i="12"/>
  <c r="BW1950" i="12" s="1"/>
  <c r="BO2876" i="12"/>
  <c r="BU2876" i="12" s="1"/>
  <c r="BO2465" i="12"/>
  <c r="BU2465" i="12" s="1"/>
  <c r="BP2400" i="12"/>
  <c r="BV2400" i="12" s="1"/>
  <c r="BQ2181" i="12"/>
  <c r="BW2181" i="12" s="1"/>
  <c r="BP1208" i="12"/>
  <c r="BV1208" i="12" s="1"/>
  <c r="BP391" i="12"/>
  <c r="BV391" i="12" s="1"/>
  <c r="BO1205" i="12"/>
  <c r="BU1205" i="12" s="1"/>
  <c r="BQ1966" i="12"/>
  <c r="BW1966" i="12" s="1"/>
  <c r="BP1345" i="12"/>
  <c r="BV1345" i="12" s="1"/>
  <c r="BQ294" i="12"/>
  <c r="BW294" i="12" s="1"/>
  <c r="BP2182" i="12"/>
  <c r="BV2182" i="12" s="1"/>
  <c r="BO1107" i="12"/>
  <c r="BU1107" i="12" s="1"/>
  <c r="BP1864" i="12"/>
  <c r="BV1864" i="12" s="1"/>
  <c r="BQ2155" i="12"/>
  <c r="BW2155" i="12" s="1"/>
  <c r="BP1649" i="12"/>
  <c r="BV1649" i="12" s="1"/>
  <c r="BP663" i="12"/>
  <c r="BV663" i="12" s="1"/>
  <c r="BQ1910" i="12"/>
  <c r="BW1910" i="12" s="1"/>
  <c r="BQ1782" i="12"/>
  <c r="BW1782" i="12" s="1"/>
  <c r="BO2812" i="12"/>
  <c r="BU2812" i="12" s="1"/>
  <c r="BQ3053" i="12"/>
  <c r="BW3053" i="12" s="1"/>
  <c r="BQ559" i="12"/>
  <c r="BW559" i="12" s="1"/>
  <c r="BQ1566" i="12"/>
  <c r="BW1566" i="12" s="1"/>
  <c r="BQ2897" i="12"/>
  <c r="BW2897" i="12" s="1"/>
  <c r="BP2151" i="12"/>
  <c r="BV2151" i="12" s="1"/>
  <c r="BD806" i="12"/>
  <c r="BJ806" i="12" s="1"/>
  <c r="BC1741" i="12"/>
  <c r="BI1741" i="12" s="1"/>
  <c r="BE1051" i="12"/>
  <c r="BK1051" i="12" s="1"/>
  <c r="BD2948" i="12"/>
  <c r="BJ2948" i="12" s="1"/>
  <c r="BC504" i="12"/>
  <c r="BI504" i="12" s="1"/>
  <c r="BE2443" i="12"/>
  <c r="BK2443" i="12" s="1"/>
  <c r="BE983" i="12"/>
  <c r="BK983" i="12" s="1"/>
  <c r="BE1507" i="12"/>
  <c r="BK1507" i="12" s="1"/>
  <c r="BD343" i="12"/>
  <c r="BJ343" i="12" s="1"/>
  <c r="BE2356" i="12"/>
  <c r="BK2356" i="12" s="1"/>
  <c r="BE1913" i="12"/>
  <c r="BK1913" i="12" s="1"/>
  <c r="BE622" i="12"/>
  <c r="BK622" i="12" s="1"/>
  <c r="BD105" i="12"/>
  <c r="BJ105" i="12" s="1"/>
  <c r="BD2934" i="12"/>
  <c r="BJ2934" i="12" s="1"/>
  <c r="BE105" i="12"/>
  <c r="BK105" i="12" s="1"/>
  <c r="BD1985" i="12"/>
  <c r="BJ1985" i="12" s="1"/>
  <c r="BD2947" i="12"/>
  <c r="BJ2947" i="12" s="1"/>
  <c r="BC1644" i="12"/>
  <c r="BI1644" i="12" s="1"/>
  <c r="BE2408" i="12"/>
  <c r="BK2408" i="12" s="1"/>
  <c r="BC1658" i="12"/>
  <c r="BI1658" i="12" s="1"/>
  <c r="BD3090" i="12"/>
  <c r="BJ3090" i="12" s="1"/>
  <c r="BC2221" i="12"/>
  <c r="BI2221" i="12" s="1"/>
  <c r="BD2408" i="12"/>
  <c r="BJ2408" i="12" s="1"/>
  <c r="BC1623" i="12"/>
  <c r="BI1623" i="12" s="1"/>
  <c r="BE410" i="12"/>
  <c r="BK410" i="12" s="1"/>
  <c r="BC2118" i="12"/>
  <c r="BI2118" i="12" s="1"/>
  <c r="BC1965" i="12"/>
  <c r="BI1965" i="12" s="1"/>
  <c r="BC3071" i="12"/>
  <c r="BI3071" i="12" s="1"/>
  <c r="BD587" i="12"/>
  <c r="BJ587" i="12" s="1"/>
  <c r="BC2285" i="12"/>
  <c r="BI2285" i="12" s="1"/>
  <c r="BE767" i="12"/>
  <c r="BK767" i="12" s="1"/>
  <c r="BD2432" i="12"/>
  <c r="BJ2432" i="12" s="1"/>
  <c r="BD1953" i="12"/>
  <c r="BJ1953" i="12" s="1"/>
  <c r="BD2214" i="12"/>
  <c r="BJ2214" i="12" s="1"/>
  <c r="BD1396" i="12"/>
  <c r="BJ1396" i="12" s="1"/>
  <c r="BC2673" i="12"/>
  <c r="BI2673" i="12" s="1"/>
  <c r="BE2926" i="12"/>
  <c r="BK2926" i="12" s="1"/>
  <c r="BE1390" i="12"/>
  <c r="BK1390" i="12" s="1"/>
  <c r="BC2407" i="12"/>
  <c r="BI2407" i="12" s="1"/>
  <c r="BD1776" i="12"/>
  <c r="BJ1776" i="12" s="1"/>
  <c r="BD3114" i="12"/>
  <c r="BJ3114" i="12" s="1"/>
  <c r="BE902" i="12"/>
  <c r="BK902" i="12" s="1"/>
  <c r="BE2372" i="12"/>
  <c r="BK2372" i="12" s="1"/>
  <c r="BE463" i="12"/>
  <c r="BK463" i="12" s="1"/>
  <c r="BD1934" i="12"/>
  <c r="BJ1934" i="12" s="1"/>
  <c r="BD3057" i="12"/>
  <c r="BJ3057" i="12" s="1"/>
  <c r="BD463" i="12"/>
  <c r="BJ463" i="12" s="1"/>
  <c r="BD3094" i="12"/>
  <c r="BJ3094" i="12" s="1"/>
  <c r="BC1889" i="12"/>
  <c r="BI1889" i="12" s="1"/>
  <c r="BE75" i="12"/>
  <c r="BK75" i="12" s="1"/>
  <c r="BC1540" i="12"/>
  <c r="BI1540" i="12" s="1"/>
  <c r="BD2939" i="12"/>
  <c r="BJ2939" i="12" s="1"/>
  <c r="BD50" i="12"/>
  <c r="BJ50" i="12" s="1"/>
  <c r="BC1193" i="12"/>
  <c r="BI1193" i="12" s="1"/>
  <c r="BC1377" i="12"/>
  <c r="BI1377" i="12" s="1"/>
  <c r="BC528" i="12"/>
  <c r="BI528" i="12" s="1"/>
  <c r="BE1110" i="12"/>
  <c r="BK1110" i="12" s="1"/>
  <c r="BC1317" i="12"/>
  <c r="BI1317" i="12" s="1"/>
  <c r="BD3052" i="12"/>
  <c r="BJ3052" i="12" s="1"/>
  <c r="BE110" i="12"/>
  <c r="BK110" i="12" s="1"/>
  <c r="BD1913" i="12"/>
  <c r="BJ1913" i="12" s="1"/>
  <c r="BD3024" i="12"/>
  <c r="BJ3024" i="12" s="1"/>
  <c r="BD2035" i="12"/>
  <c r="BJ2035" i="12" s="1"/>
  <c r="BE2475" i="12"/>
  <c r="BK2475" i="12" s="1"/>
  <c r="BE792" i="12"/>
  <c r="BK792" i="12" s="1"/>
  <c r="BE1454" i="12"/>
  <c r="BK1454" i="12" s="1"/>
  <c r="BC2026" i="12"/>
  <c r="BI2026" i="12" s="1"/>
  <c r="BE1613" i="12"/>
  <c r="BK1613" i="12" s="1"/>
  <c r="BE1397" i="12"/>
  <c r="BK1397" i="12" s="1"/>
  <c r="BE2969" i="12"/>
  <c r="BK2969" i="12" s="1"/>
  <c r="BC1785" i="12"/>
  <c r="BI1785" i="12" s="1"/>
  <c r="BD2673" i="12"/>
  <c r="BJ2673" i="12" s="1"/>
  <c r="BC2662" i="12"/>
  <c r="BI2662" i="12" s="1"/>
  <c r="BD1965" i="12"/>
  <c r="BJ1965" i="12" s="1"/>
  <c r="BC1072" i="12"/>
  <c r="BI1072" i="12" s="1"/>
  <c r="BC1441" i="12"/>
  <c r="BI1441" i="12" s="1"/>
  <c r="BE3090" i="12"/>
  <c r="BK3090" i="12" s="1"/>
  <c r="BE1992" i="12"/>
  <c r="BK1992" i="12" s="1"/>
  <c r="BE2708" i="12"/>
  <c r="BK2708" i="12" s="1"/>
  <c r="BE1072" i="12"/>
  <c r="BK1072" i="12" s="1"/>
  <c r="BC1599" i="12"/>
  <c r="BI1599" i="12" s="1"/>
  <c r="BE1953" i="12"/>
  <c r="BK1953" i="12" s="1"/>
  <c r="BD1741" i="12"/>
  <c r="BJ1741" i="12" s="1"/>
  <c r="BD845" i="12"/>
  <c r="BJ845" i="12" s="1"/>
  <c r="BC379" i="12"/>
  <c r="BI379" i="12" s="1"/>
  <c r="BD2026" i="12"/>
  <c r="BJ2026" i="12" s="1"/>
  <c r="BD1771" i="12"/>
  <c r="BJ1771" i="12" s="1"/>
  <c r="BE2295" i="12"/>
  <c r="BK2295" i="12" s="1"/>
  <c r="BE116" i="12"/>
  <c r="BK116" i="12" s="1"/>
  <c r="BE111" i="12"/>
  <c r="BK111" i="12" s="1"/>
  <c r="BE1552" i="12"/>
  <c r="BK1552" i="12" s="1"/>
  <c r="BE1459" i="12"/>
  <c r="BK1459" i="12" s="1"/>
  <c r="BE784" i="12"/>
  <c r="BK784" i="12" s="1"/>
  <c r="BC2947" i="12"/>
  <c r="BI2947" i="12" s="1"/>
  <c r="BE1111" i="12"/>
  <c r="BK1111" i="12" s="1"/>
  <c r="BE1607" i="12"/>
  <c r="BK1607" i="12" s="1"/>
  <c r="BE1577" i="12"/>
  <c r="BK1577" i="12" s="1"/>
  <c r="BD1750" i="12"/>
  <c r="BJ1750" i="12" s="1"/>
  <c r="BC1668" i="12"/>
  <c r="BI1668" i="12" s="1"/>
  <c r="BD2285" i="12"/>
  <c r="BJ2285" i="12" s="1"/>
  <c r="BC1740" i="12"/>
  <c r="BI1740" i="12" s="1"/>
  <c r="BC50" i="12"/>
  <c r="BI50" i="12" s="1"/>
  <c r="BC2356" i="12"/>
  <c r="BI2356" i="12" s="1"/>
  <c r="BC2257" i="12"/>
  <c r="BI2257" i="12" s="1"/>
  <c r="BC441" i="12"/>
  <c r="BI441" i="12" s="1"/>
  <c r="BC2952" i="12"/>
  <c r="BI2952" i="12" s="1"/>
  <c r="BE2995" i="12"/>
  <c r="BK2995" i="12" s="1"/>
  <c r="BC1914" i="12"/>
  <c r="BI1914" i="12" s="1"/>
  <c r="BC410" i="12"/>
  <c r="BI410" i="12" s="1"/>
  <c r="BD1073" i="12"/>
  <c r="BJ1073" i="12" s="1"/>
  <c r="BD1756" i="12"/>
  <c r="BJ1756" i="12" s="1"/>
  <c r="BD1890" i="12"/>
  <c r="BJ1890" i="12" s="1"/>
  <c r="BD1431" i="12"/>
  <c r="BJ1431" i="12" s="1"/>
  <c r="BD1827" i="12"/>
  <c r="BJ1827" i="12" s="1"/>
  <c r="BC310" i="12"/>
  <c r="BI310" i="12" s="1"/>
  <c r="BE2025" i="12"/>
  <c r="BK2025" i="12" s="1"/>
  <c r="BD1954" i="12"/>
  <c r="BJ1954" i="12" s="1"/>
  <c r="BE1193" i="12"/>
  <c r="BK1193" i="12" s="1"/>
  <c r="BC1431" i="12"/>
  <c r="BI1431" i="12" s="1"/>
  <c r="BE2266" i="12"/>
  <c r="BK2266" i="12" s="1"/>
  <c r="BD2294" i="12"/>
  <c r="BJ2294" i="12" s="1"/>
  <c r="BE2641" i="12"/>
  <c r="BK2641" i="12" s="1"/>
  <c r="BD1623" i="12"/>
  <c r="BJ1623" i="12" s="1"/>
  <c r="BE1775" i="12"/>
  <c r="BK1775" i="12" s="1"/>
  <c r="BE1540" i="12"/>
  <c r="BK1540" i="12" s="1"/>
  <c r="BD2008" i="12"/>
  <c r="BJ2008" i="12" s="1"/>
  <c r="BC806" i="12"/>
  <c r="BI806" i="12" s="1"/>
  <c r="BE859" i="12"/>
  <c r="BK859" i="12" s="1"/>
  <c r="BD3095" i="12"/>
  <c r="BJ3095" i="12" s="1"/>
  <c r="BD2662" i="12"/>
  <c r="BJ2662" i="12" s="1"/>
  <c r="BC1312" i="12"/>
  <c r="BI1312" i="12" s="1"/>
  <c r="BE200" i="12"/>
  <c r="BK200" i="12" s="1"/>
  <c r="BC1756" i="12"/>
  <c r="BI1756" i="12" s="1"/>
  <c r="BD2995" i="12"/>
  <c r="BJ2995" i="12" s="1"/>
  <c r="BE2150" i="12"/>
  <c r="BK2150" i="12" s="1"/>
  <c r="BC2708" i="12"/>
  <c r="BI2708" i="12" s="1"/>
  <c r="BD1441" i="12"/>
  <c r="BJ1441" i="12" s="1"/>
  <c r="BC3090" i="12"/>
  <c r="BI3090" i="12" s="1"/>
  <c r="BC1453" i="12"/>
  <c r="BI1453" i="12" s="1"/>
  <c r="BC853" i="12"/>
  <c r="BI853" i="12" s="1"/>
  <c r="BC749" i="12"/>
  <c r="BI749" i="12" s="1"/>
  <c r="BD513" i="12"/>
  <c r="BJ513" i="12" s="1"/>
  <c r="BC2076" i="12"/>
  <c r="BI2076" i="12" s="1"/>
  <c r="BE749" i="12"/>
  <c r="BK749" i="12" s="1"/>
  <c r="BE49" i="12"/>
  <c r="BK49" i="12" s="1"/>
  <c r="BC1755" i="12"/>
  <c r="BI1755" i="12" s="1"/>
  <c r="BD1391" i="12"/>
  <c r="BJ1391" i="12" s="1"/>
  <c r="BE1771" i="12"/>
  <c r="BK1771" i="12" s="1"/>
  <c r="BD2952" i="12"/>
  <c r="BJ2952" i="12" s="1"/>
  <c r="BE2325" i="12"/>
  <c r="BK2325" i="12" s="1"/>
  <c r="BD150" i="12"/>
  <c r="BJ150" i="12" s="1"/>
  <c r="BC1949" i="12"/>
  <c r="BI1949" i="12" s="1"/>
  <c r="BC159" i="12"/>
  <c r="BI159" i="12" s="1"/>
  <c r="BE1677" i="12"/>
  <c r="BK1677" i="12" s="1"/>
  <c r="BC3095" i="12"/>
  <c r="BI3095" i="12" s="1"/>
  <c r="BE853" i="12"/>
  <c r="BK853" i="12" s="1"/>
  <c r="BD1914" i="12"/>
  <c r="BJ1914" i="12" s="1"/>
  <c r="BE1557" i="12"/>
  <c r="BK1557" i="12" s="1"/>
  <c r="BC2330" i="12"/>
  <c r="BI2330" i="12" s="1"/>
  <c r="BC1608" i="12"/>
  <c r="BI1608" i="12" s="1"/>
  <c r="BE2281" i="12"/>
  <c r="BK2281" i="12" s="1"/>
  <c r="BC1762" i="12"/>
  <c r="BI1762" i="12" s="1"/>
  <c r="BD2663" i="12"/>
  <c r="BJ2663" i="12" s="1"/>
  <c r="BC1800" i="12"/>
  <c r="BI1800" i="12" s="1"/>
  <c r="BC1745" i="12"/>
  <c r="BI1745" i="12" s="1"/>
  <c r="BE1658" i="12"/>
  <c r="BK1658" i="12" s="1"/>
  <c r="BC902" i="12"/>
  <c r="BI902" i="12" s="1"/>
  <c r="BC1984" i="12"/>
  <c r="BI1984" i="12" s="1"/>
  <c r="BE2454" i="12"/>
  <c r="BK2454" i="12" s="1"/>
  <c r="BC982" i="12"/>
  <c r="BI982" i="12" s="1"/>
  <c r="BD106" i="12"/>
  <c r="BJ106" i="12" s="1"/>
  <c r="BE2948" i="12"/>
  <c r="BK2948" i="12" s="1"/>
  <c r="BE1751" i="12"/>
  <c r="BK1751" i="12" s="1"/>
  <c r="BC2357" i="12"/>
  <c r="BI2357" i="12" s="1"/>
  <c r="BE1984" i="12"/>
  <c r="BK1984" i="12" s="1"/>
  <c r="BC2281" i="12"/>
  <c r="BI2281" i="12" s="1"/>
  <c r="BE3114" i="12"/>
  <c r="BK3114" i="12" s="1"/>
  <c r="BC750" i="12"/>
  <c r="BI750" i="12" s="1"/>
  <c r="BD1644" i="12"/>
  <c r="BJ1644" i="12" s="1"/>
  <c r="BE1645" i="12"/>
  <c r="BK1645" i="12" s="1"/>
  <c r="BD2433" i="12"/>
  <c r="BJ2433" i="12" s="1"/>
  <c r="BE2345" i="12"/>
  <c r="BK2345" i="12" s="1"/>
  <c r="BE159" i="12"/>
  <c r="BK159" i="12" s="1"/>
  <c r="BC513" i="12"/>
  <c r="BI513" i="12" s="1"/>
  <c r="BD2150" i="12"/>
  <c r="BJ2150" i="12" s="1"/>
  <c r="BC1953" i="12"/>
  <c r="BI1953" i="12" s="1"/>
  <c r="BC622" i="12"/>
  <c r="BI622" i="12" s="1"/>
  <c r="BC1780" i="12"/>
  <c r="BI1780" i="12" s="1"/>
  <c r="BC2280" i="12"/>
  <c r="BI2280" i="12" s="1"/>
  <c r="BD1472" i="12"/>
  <c r="BJ1472" i="12" s="1"/>
  <c r="BE1317" i="12"/>
  <c r="BK1317" i="12" s="1"/>
  <c r="BC791" i="12"/>
  <c r="BI791" i="12" s="1"/>
  <c r="BD1553" i="12"/>
  <c r="BJ1553" i="12" s="1"/>
  <c r="BC2325" i="12"/>
  <c r="BI2325" i="12" s="1"/>
  <c r="BD2357" i="12"/>
  <c r="BJ2357" i="12" s="1"/>
  <c r="BD1695" i="12"/>
  <c r="BJ1695" i="12" s="1"/>
  <c r="BE1855" i="12"/>
  <c r="BK1855" i="12" s="1"/>
  <c r="BE653" i="12"/>
  <c r="BK653" i="12" s="1"/>
  <c r="BC343" i="12"/>
  <c r="BI343" i="12" s="1"/>
  <c r="BC264" i="12"/>
  <c r="BI264" i="12" s="1"/>
  <c r="BD2221" i="12"/>
  <c r="BJ2221" i="12" s="1"/>
  <c r="BE2129" i="12"/>
  <c r="BK2129" i="12" s="1"/>
  <c r="BD151" i="12"/>
  <c r="BJ151" i="12" s="1"/>
  <c r="BE1686" i="12"/>
  <c r="BK1686" i="12" s="1"/>
  <c r="BD1582" i="12"/>
  <c r="BJ1582" i="12" s="1"/>
  <c r="BD2345" i="12"/>
  <c r="BJ2345" i="12" s="1"/>
  <c r="BE844" i="12"/>
  <c r="BK844" i="12" s="1"/>
  <c r="BD2443" i="12"/>
  <c r="BJ2443" i="12" s="1"/>
  <c r="BD2272" i="12"/>
  <c r="BJ2272" i="12" s="1"/>
  <c r="BC1613" i="12"/>
  <c r="BI1613" i="12" s="1"/>
  <c r="BD1508" i="12"/>
  <c r="BJ1508" i="12" s="1"/>
  <c r="BD822" i="12"/>
  <c r="BJ822" i="12" s="1"/>
  <c r="BC265" i="12"/>
  <c r="BI265" i="12" s="1"/>
  <c r="BE943" i="12"/>
  <c r="BK943" i="12" s="1"/>
  <c r="BD1312" i="12"/>
  <c r="BJ1312" i="12" s="1"/>
  <c r="BC1954" i="12"/>
  <c r="BI1954" i="12" s="1"/>
  <c r="BC623" i="12"/>
  <c r="BI623" i="12" s="1"/>
  <c r="BC2351" i="12"/>
  <c r="BI2351" i="12" s="1"/>
  <c r="BD2257" i="12"/>
  <c r="BJ2257" i="12" s="1"/>
  <c r="BD159" i="12"/>
  <c r="BJ159" i="12" s="1"/>
  <c r="BC654" i="12"/>
  <c r="BI654" i="12" s="1"/>
  <c r="BC1751" i="12"/>
  <c r="BI1751" i="12" s="1"/>
  <c r="BD1925" i="12"/>
  <c r="BJ1925" i="12" s="1"/>
  <c r="BC18" i="12"/>
  <c r="BI18" i="12" s="1"/>
  <c r="BC653" i="12"/>
  <c r="BI653" i="12" s="1"/>
  <c r="BD310" i="12"/>
  <c r="BJ310" i="12" s="1"/>
  <c r="BD1645" i="12"/>
  <c r="BJ1645" i="12" s="1"/>
  <c r="BE2294" i="12"/>
  <c r="BK2294" i="12" s="1"/>
  <c r="BE3084" i="12"/>
  <c r="BK3084" i="12" s="1"/>
  <c r="BD1432" i="12"/>
  <c r="BJ1432" i="12" s="1"/>
  <c r="BD1828" i="12"/>
  <c r="BJ1828" i="12" s="1"/>
  <c r="BE2752" i="12"/>
  <c r="BK2752" i="12" s="1"/>
  <c r="BD1459" i="12"/>
  <c r="BJ1459" i="12" s="1"/>
  <c r="BE2064" i="12"/>
  <c r="BK2064" i="12" s="1"/>
  <c r="BC2443" i="12"/>
  <c r="BI2443" i="12" s="1"/>
  <c r="BC1934" i="12"/>
  <c r="BI1934" i="12" s="1"/>
  <c r="BE1432" i="12"/>
  <c r="BK1432" i="12" s="1"/>
  <c r="BD3085" i="12"/>
  <c r="BJ3085" i="12" s="1"/>
  <c r="BD1384" i="12"/>
  <c r="BJ1384" i="12" s="1"/>
  <c r="BE1889" i="12"/>
  <c r="BK1889" i="12" s="1"/>
  <c r="BE1599" i="12"/>
  <c r="BK1599" i="12" s="1"/>
  <c r="BD859" i="12"/>
  <c r="BJ859" i="12" s="1"/>
  <c r="BD2412" i="12"/>
  <c r="BJ2412" i="12" s="1"/>
  <c r="BE1746" i="12"/>
  <c r="BK1746" i="12" s="1"/>
  <c r="BC2939" i="12"/>
  <c r="BI2939" i="12" s="1"/>
  <c r="BE1745" i="12"/>
  <c r="BK1745" i="12" s="1"/>
  <c r="BC2948" i="12"/>
  <c r="BI2948" i="12" s="1"/>
  <c r="BC1948" i="12"/>
  <c r="BI1948" i="12" s="1"/>
  <c r="BE513" i="12"/>
  <c r="BK513" i="12" s="1"/>
  <c r="BE504" i="12"/>
  <c r="BK504" i="12" s="1"/>
  <c r="BD1599" i="12"/>
  <c r="BJ1599" i="12" s="1"/>
  <c r="BC2475" i="12"/>
  <c r="BI2475" i="12" s="1"/>
  <c r="BE2939" i="12"/>
  <c r="BK2939" i="12" s="1"/>
  <c r="BD1854" i="12"/>
  <c r="BJ1854" i="12" s="1"/>
  <c r="BD1051" i="12"/>
  <c r="BJ1051" i="12" s="1"/>
  <c r="BE1687" i="12"/>
  <c r="BK1687" i="12" s="1"/>
  <c r="BD410" i="12"/>
  <c r="BJ410" i="12" s="1"/>
  <c r="BC1490" i="12"/>
  <c r="BI1490" i="12" s="1"/>
  <c r="BE3085" i="12"/>
  <c r="BK3085" i="12" s="1"/>
  <c r="BD528" i="12"/>
  <c r="BJ528" i="12" s="1"/>
  <c r="BC1696" i="12"/>
  <c r="BI1696" i="12" s="1"/>
  <c r="BC2991" i="12"/>
  <c r="BI2991" i="12" s="1"/>
  <c r="BD797" i="12"/>
  <c r="BJ797" i="12" s="1"/>
  <c r="BE1741" i="12"/>
  <c r="BK1741" i="12" s="1"/>
  <c r="BD623" i="12"/>
  <c r="BJ623" i="12" s="1"/>
  <c r="BD1800" i="12"/>
  <c r="BJ1800" i="12" s="1"/>
  <c r="BE797" i="12"/>
  <c r="BK797" i="12" s="1"/>
  <c r="BD1770" i="12"/>
  <c r="BJ1770" i="12" s="1"/>
  <c r="BC2432" i="12"/>
  <c r="BI2432" i="12" s="1"/>
  <c r="BE1964" i="12"/>
  <c r="BK1964" i="12" s="1"/>
  <c r="BE2696" i="12"/>
  <c r="BK2696" i="12" s="1"/>
  <c r="BC200" i="12"/>
  <c r="BI200" i="12" s="1"/>
  <c r="BC1686" i="12"/>
  <c r="BI1686" i="12" s="1"/>
  <c r="BE3024" i="12"/>
  <c r="BK3024" i="12" s="1"/>
  <c r="BE709" i="12"/>
  <c r="BK709" i="12" s="1"/>
  <c r="BC1868" i="12"/>
  <c r="BI1868" i="12" s="1"/>
  <c r="BC1110" i="12"/>
  <c r="BI1110" i="12" s="1"/>
  <c r="BE1914" i="12"/>
  <c r="BK1914" i="12" s="1"/>
  <c r="BD902" i="12"/>
  <c r="BJ902" i="12" s="1"/>
  <c r="BE1756" i="12"/>
  <c r="BK1756" i="12" s="1"/>
  <c r="BE1391" i="12"/>
  <c r="BK1391" i="12" s="1"/>
  <c r="BC767" i="12"/>
  <c r="BI767" i="12" s="1"/>
  <c r="BE2213" i="12"/>
  <c r="BK2213" i="12" s="1"/>
  <c r="BE1948" i="12"/>
  <c r="BK1948" i="12" s="1"/>
  <c r="BC124" i="12"/>
  <c r="BI124" i="12" s="1"/>
  <c r="BD49" i="12"/>
  <c r="BJ49" i="12" s="1"/>
  <c r="BC1553" i="12"/>
  <c r="BI1553" i="12" s="1"/>
  <c r="BC2301" i="12"/>
  <c r="BI2301" i="12" s="1"/>
  <c r="BC1552" i="12"/>
  <c r="BI1552" i="12" s="1"/>
  <c r="BC1111" i="12"/>
  <c r="BI1111" i="12" s="1"/>
  <c r="BD1540" i="12"/>
  <c r="BJ1540" i="12" s="1"/>
  <c r="BE1491" i="12"/>
  <c r="BK1491" i="12" s="1"/>
  <c r="BE3057" i="12"/>
  <c r="BK3057" i="12" s="1"/>
  <c r="BC1938" i="12"/>
  <c r="BI1938" i="12" s="1"/>
  <c r="BD1785" i="12"/>
  <c r="BJ1785" i="12" s="1"/>
  <c r="BD3000" i="12"/>
  <c r="BJ3000" i="12" s="1"/>
  <c r="BC111" i="12"/>
  <c r="BI111" i="12" s="1"/>
  <c r="BE1472" i="12"/>
  <c r="BK1472" i="12" s="1"/>
  <c r="BD2708" i="12"/>
  <c r="BJ2708" i="12" s="1"/>
  <c r="BD1193" i="12"/>
  <c r="BJ1193" i="12" s="1"/>
  <c r="BE2695" i="12"/>
  <c r="BK2695" i="12" s="1"/>
  <c r="BC49" i="12"/>
  <c r="BI49" i="12" s="1"/>
  <c r="BE1640" i="12"/>
  <c r="BK1640" i="12" s="1"/>
  <c r="BE1762" i="12"/>
  <c r="BK1762" i="12" s="1"/>
  <c r="BD2118" i="12"/>
  <c r="BJ2118" i="12" s="1"/>
  <c r="BE1022" i="12"/>
  <c r="BK1022" i="12" s="1"/>
  <c r="BC150" i="12"/>
  <c r="BI150" i="12" s="1"/>
  <c r="BC1771" i="12"/>
  <c r="BI1771" i="12" s="1"/>
  <c r="BC1905" i="12"/>
  <c r="BI1905" i="12" s="1"/>
  <c r="BE2008" i="12"/>
  <c r="BK2008" i="12" s="1"/>
  <c r="BC2150" i="12"/>
  <c r="BI2150" i="12" s="1"/>
  <c r="BC2213" i="12"/>
  <c r="BI2213" i="12" s="1"/>
  <c r="BC1770" i="12"/>
  <c r="BI1770" i="12" s="1"/>
  <c r="BD1933" i="12"/>
  <c r="BJ1933" i="12" s="1"/>
  <c r="BE1750" i="12"/>
  <c r="BK1750" i="12" s="1"/>
  <c r="BC3010" i="12"/>
  <c r="BI3010" i="12" s="1"/>
  <c r="BC3072" i="12"/>
  <c r="BI3072" i="12" s="1"/>
  <c r="BE63" i="12"/>
  <c r="BK63" i="12" s="1"/>
  <c r="BC1969" i="12"/>
  <c r="BI1969" i="12" s="1"/>
  <c r="BD2213" i="12"/>
  <c r="BJ2213" i="12" s="1"/>
  <c r="BD1677" i="12"/>
  <c r="BJ1677" i="12" s="1"/>
  <c r="BE177" i="12"/>
  <c r="BK177" i="12" s="1"/>
  <c r="BE1442" i="12"/>
  <c r="BK1442" i="12" s="1"/>
  <c r="BD2266" i="12"/>
  <c r="BJ2266" i="12" s="1"/>
  <c r="BE2221" i="12"/>
  <c r="BK2221" i="12" s="1"/>
  <c r="BC1687" i="12"/>
  <c r="BI1687" i="12" s="1"/>
  <c r="BE3010" i="12"/>
  <c r="BK3010" i="12" s="1"/>
  <c r="BC1401" i="12"/>
  <c r="BI1401" i="12" s="1"/>
  <c r="BE3112" i="12"/>
  <c r="BK3112" i="12" s="1"/>
  <c r="BC1557" i="12"/>
  <c r="BI1557" i="12" s="1"/>
  <c r="BC2266" i="12"/>
  <c r="BI2266" i="12" s="1"/>
  <c r="BD1442" i="12"/>
  <c r="BJ1442" i="12" s="1"/>
  <c r="BE2272" i="12"/>
  <c r="BK2272" i="12" s="1"/>
  <c r="BD110" i="12"/>
  <c r="BJ110" i="12" s="1"/>
  <c r="BC2025" i="12"/>
  <c r="BI2025" i="12" s="1"/>
  <c r="BC2064" i="12"/>
  <c r="BI2064" i="12" s="1"/>
  <c r="BE1396" i="12"/>
  <c r="BK1396" i="12" s="1"/>
  <c r="BD653" i="12"/>
  <c r="BJ653" i="12" s="1"/>
  <c r="BE1985" i="12"/>
  <c r="BK1985" i="12" s="1"/>
  <c r="BE2395" i="12"/>
  <c r="BK2395" i="12" s="1"/>
  <c r="BE1780" i="12"/>
  <c r="BK1780" i="12" s="1"/>
  <c r="BE1934" i="12"/>
  <c r="BK1934" i="12" s="1"/>
  <c r="BC1682" i="12"/>
  <c r="BI1682" i="12" s="1"/>
  <c r="BD1775" i="12"/>
  <c r="BJ1775" i="12" s="1"/>
  <c r="BC3052" i="12"/>
  <c r="BI3052" i="12" s="1"/>
  <c r="BE587" i="12"/>
  <c r="BK587" i="12" s="1"/>
  <c r="BC845" i="12"/>
  <c r="BI845" i="12" s="1"/>
  <c r="BC523" i="12"/>
  <c r="BI523" i="12" s="1"/>
  <c r="BD879" i="12"/>
  <c r="BJ879" i="12" s="1"/>
  <c r="BD852" i="12"/>
  <c r="BJ852" i="12" s="1"/>
  <c r="BE2412" i="12"/>
  <c r="BK2412" i="12" s="1"/>
  <c r="BE1740" i="12"/>
  <c r="BK1740" i="12" s="1"/>
  <c r="BD409" i="12"/>
  <c r="BJ409" i="12" s="1"/>
  <c r="BD622" i="12"/>
  <c r="BJ622" i="12" s="1"/>
  <c r="BD1317" i="12"/>
  <c r="BJ1317" i="12" s="1"/>
  <c r="BD2968" i="12"/>
  <c r="BJ2968" i="12" s="1"/>
  <c r="BE1890" i="12"/>
  <c r="BK1890" i="12" s="1"/>
  <c r="BE2301" i="12"/>
  <c r="BK2301" i="12" s="1"/>
  <c r="BE563" i="12"/>
  <c r="BK563" i="12" s="1"/>
  <c r="BC1876" i="12"/>
  <c r="BI1876" i="12" s="1"/>
  <c r="BC63" i="12"/>
  <c r="BI63" i="12" s="1"/>
  <c r="BE796" i="12"/>
  <c r="BK796" i="12" s="1"/>
  <c r="BE2991" i="12"/>
  <c r="BK2991" i="12" s="1"/>
  <c r="BD2129" i="12"/>
  <c r="BJ2129" i="12" s="1"/>
  <c r="BE1776" i="12"/>
  <c r="BK1776" i="12" s="1"/>
  <c r="BC2408" i="12"/>
  <c r="BI2408" i="12" s="1"/>
  <c r="BD1905" i="12"/>
  <c r="BJ1905" i="12" s="1"/>
  <c r="BE528" i="12"/>
  <c r="BK528" i="12" s="1"/>
  <c r="BD124" i="12"/>
  <c r="BJ124" i="12" s="1"/>
  <c r="BD504" i="12"/>
  <c r="BJ504" i="12" s="1"/>
  <c r="BE2433" i="12"/>
  <c r="BK2433" i="12" s="1"/>
  <c r="BD2295" i="12"/>
  <c r="BJ2295" i="12" s="1"/>
  <c r="BC2222" i="12"/>
  <c r="BI2222" i="12" s="1"/>
  <c r="BE2973" i="12"/>
  <c r="BK2973" i="12" s="1"/>
  <c r="BE3071" i="12"/>
  <c r="BK3071" i="12" s="1"/>
  <c r="BC1507" i="12"/>
  <c r="BI1507" i="12" s="1"/>
  <c r="BE409" i="12"/>
  <c r="BK409" i="12" s="1"/>
  <c r="BC1397" i="12"/>
  <c r="BI1397" i="12" s="1"/>
  <c r="BC2362" i="12"/>
  <c r="BI2362" i="12" s="1"/>
  <c r="BC505" i="12"/>
  <c r="BI505" i="12" s="1"/>
  <c r="BC1890" i="12"/>
  <c r="BI1890" i="12" s="1"/>
  <c r="BE343" i="12"/>
  <c r="BK343" i="12" s="1"/>
  <c r="BE2257" i="12"/>
  <c r="BK2257" i="12" s="1"/>
  <c r="BC2081" i="12"/>
  <c r="BI2081" i="12" s="1"/>
  <c r="BD2325" i="12"/>
  <c r="BJ2325" i="12" s="1"/>
  <c r="BD1640" i="12"/>
  <c r="BJ1640" i="12" s="1"/>
  <c r="BD1740" i="12"/>
  <c r="BJ1740" i="12" s="1"/>
  <c r="BD844" i="12"/>
  <c r="BJ844" i="12" s="1"/>
  <c r="BC587" i="12"/>
  <c r="BI587" i="12" s="1"/>
  <c r="BC1081" i="12"/>
  <c r="BI1081" i="12" s="1"/>
  <c r="BC2214" i="12"/>
  <c r="BI2214" i="12" s="1"/>
  <c r="BE1384" i="12"/>
  <c r="BK1384" i="12" s="1"/>
  <c r="BC1913" i="12"/>
  <c r="BI1913" i="12" s="1"/>
  <c r="BC151" i="12"/>
  <c r="BI151" i="12" s="1"/>
  <c r="BC2272" i="12"/>
  <c r="BI2272" i="12" s="1"/>
  <c r="BC1390" i="12"/>
  <c r="BI1390" i="12" s="1"/>
  <c r="BE2285" i="12"/>
  <c r="BK2285" i="12" s="1"/>
  <c r="BC1491" i="12"/>
  <c r="BI1491" i="12" s="1"/>
  <c r="BE1696" i="12"/>
  <c r="BK1696" i="12" s="1"/>
  <c r="BE2214" i="12"/>
  <c r="BK2214" i="12" s="1"/>
  <c r="BC1530" i="12"/>
  <c r="BI1530" i="12" s="1"/>
  <c r="BD563" i="12"/>
  <c r="BJ563" i="12" s="1"/>
  <c r="BC797" i="12"/>
  <c r="BI797" i="12" s="1"/>
  <c r="BC2373" i="12"/>
  <c r="BI2373" i="12" s="1"/>
  <c r="BE1939" i="12"/>
  <c r="BK1939" i="12" s="1"/>
  <c r="BD1490" i="12"/>
  <c r="BJ1490" i="12" s="1"/>
  <c r="BD2454" i="12"/>
  <c r="BJ2454" i="12" s="1"/>
  <c r="BD1598" i="12"/>
  <c r="BJ1598" i="12" s="1"/>
  <c r="BE1954" i="12"/>
  <c r="BK1954" i="12" s="1"/>
  <c r="BE2351" i="12"/>
  <c r="BK2351" i="12" s="1"/>
  <c r="BE1770" i="12"/>
  <c r="BK1770" i="12" s="1"/>
  <c r="BC274" i="12"/>
  <c r="BI274" i="12" s="1"/>
  <c r="BE1800" i="12"/>
  <c r="BK1800" i="12" s="1"/>
  <c r="BD264" i="12"/>
  <c r="BJ264" i="12" s="1"/>
  <c r="BD1577" i="12"/>
  <c r="BJ1577" i="12" s="1"/>
  <c r="BC1607" i="12"/>
  <c r="BI1607" i="12" s="1"/>
  <c r="BE1194" i="12"/>
  <c r="BK1194" i="12" s="1"/>
  <c r="BE1453" i="12"/>
  <c r="BK1453" i="12" s="1"/>
  <c r="BD1612" i="12"/>
  <c r="BJ1612" i="12" s="1"/>
  <c r="BE1612" i="12"/>
  <c r="BK1612" i="12" s="1"/>
  <c r="BE199" i="12"/>
  <c r="BK199" i="12" s="1"/>
  <c r="BD1938" i="12"/>
  <c r="BJ1938" i="12" s="1"/>
  <c r="BD749" i="12"/>
  <c r="BJ749" i="12" s="1"/>
  <c r="BD2301" i="12"/>
  <c r="BJ2301" i="12" s="1"/>
  <c r="BD2973" i="12"/>
  <c r="BJ2973" i="12" s="1"/>
  <c r="BE1518" i="12"/>
  <c r="BK1518" i="12" s="1"/>
  <c r="BD2286" i="12"/>
  <c r="BJ2286" i="12" s="1"/>
  <c r="BC2969" i="12"/>
  <c r="BI2969" i="12" s="1"/>
  <c r="BD2969" i="12"/>
  <c r="BJ2969" i="12" s="1"/>
  <c r="BD2013" i="12"/>
  <c r="BJ2013" i="12" s="1"/>
  <c r="BC805" i="12"/>
  <c r="BI805" i="12" s="1"/>
  <c r="BD1401" i="12"/>
  <c r="BJ1401" i="12" s="1"/>
  <c r="BE1868" i="12"/>
  <c r="BK1868" i="12" s="1"/>
  <c r="BE310" i="12"/>
  <c r="BK310" i="12" s="1"/>
  <c r="BE3052" i="12"/>
  <c r="BK3052" i="12" s="1"/>
  <c r="BD767" i="12"/>
  <c r="BJ767" i="12" s="1"/>
  <c r="BD1745" i="12"/>
  <c r="BJ1745" i="12" s="1"/>
  <c r="BD2475" i="12"/>
  <c r="BJ2475" i="12" s="1"/>
  <c r="BE1681" i="12"/>
  <c r="BK1681" i="12" s="1"/>
  <c r="BD1111" i="12"/>
  <c r="BJ1111" i="12" s="1"/>
  <c r="BD1687" i="12"/>
  <c r="BJ1687" i="12" s="1"/>
  <c r="BE1925" i="12"/>
  <c r="BK1925" i="12" s="1"/>
  <c r="BC2346" i="12"/>
  <c r="BI2346" i="12" s="1"/>
  <c r="BE654" i="12"/>
  <c r="BK654" i="12" s="1"/>
  <c r="BE379" i="12"/>
  <c r="BK379" i="12" s="1"/>
  <c r="BE265" i="12"/>
  <c r="BK265" i="12" s="1"/>
  <c r="BC1384" i="12"/>
  <c r="BI1384" i="12" s="1"/>
  <c r="BC1828" i="12"/>
  <c r="BI1828" i="12" s="1"/>
  <c r="BD2346" i="12"/>
  <c r="BJ2346" i="12" s="1"/>
  <c r="BD1110" i="12"/>
  <c r="BJ1110" i="12" s="1"/>
  <c r="BC1939" i="12"/>
  <c r="BI1939" i="12" s="1"/>
  <c r="BD1780" i="12"/>
  <c r="BJ1780" i="12" s="1"/>
  <c r="BE878" i="12"/>
  <c r="BK878" i="12" s="1"/>
  <c r="BD3010" i="12"/>
  <c r="BJ3010" i="12" s="1"/>
  <c r="BE2329" i="12"/>
  <c r="BK2329" i="12" s="1"/>
  <c r="BE2261" i="12"/>
  <c r="BK2261" i="12" s="1"/>
  <c r="BC2926" i="12"/>
  <c r="BI2926" i="12" s="1"/>
  <c r="BE3072" i="12"/>
  <c r="BK3072" i="12" s="1"/>
  <c r="BE2432" i="12"/>
  <c r="BK2432" i="12" s="1"/>
  <c r="BE1938" i="12"/>
  <c r="BK1938" i="12" s="1"/>
  <c r="BC2261" i="12"/>
  <c r="BI2261" i="12" s="1"/>
  <c r="BD2696" i="12"/>
  <c r="BJ2696" i="12" s="1"/>
  <c r="BD1755" i="12"/>
  <c r="BJ1755" i="12" s="1"/>
  <c r="BD943" i="12"/>
  <c r="BJ943" i="12" s="1"/>
  <c r="BC105" i="12"/>
  <c r="BI105" i="12" s="1"/>
  <c r="BE1553" i="12"/>
  <c r="BK1553" i="12" s="1"/>
  <c r="BD192" i="12"/>
  <c r="BJ192" i="12" s="1"/>
  <c r="BD2395" i="12"/>
  <c r="BJ2395" i="12" s="1"/>
  <c r="BD199" i="12"/>
  <c r="BJ199" i="12" s="1"/>
  <c r="BE1682" i="12"/>
  <c r="BK1682" i="12" s="1"/>
  <c r="BD1686" i="12"/>
  <c r="BJ1686" i="12" s="1"/>
  <c r="BC2395" i="12"/>
  <c r="BI2395" i="12" s="1"/>
  <c r="BC1582" i="12"/>
  <c r="BI1582" i="12" s="1"/>
  <c r="BD3071" i="12"/>
  <c r="BJ3071" i="12" s="1"/>
  <c r="BC2412" i="12"/>
  <c r="BI2412" i="12" s="1"/>
  <c r="BD1876" i="12"/>
  <c r="BJ1876" i="12" s="1"/>
  <c r="BC1776" i="12"/>
  <c r="BI1776" i="12" s="1"/>
  <c r="BD62" i="12"/>
  <c r="BJ62" i="12" s="1"/>
  <c r="BD3089" i="12"/>
  <c r="BJ3089" i="12" s="1"/>
  <c r="BC1073" i="12"/>
  <c r="BI1073" i="12" s="1"/>
  <c r="BD1453" i="12"/>
  <c r="BJ1453" i="12" s="1"/>
  <c r="BD1948" i="12"/>
  <c r="BJ1948" i="12" s="1"/>
  <c r="BC1750" i="12"/>
  <c r="BI1750" i="12" s="1"/>
  <c r="BE2947" i="12"/>
  <c r="BK2947" i="12" s="1"/>
  <c r="BC1681" i="12"/>
  <c r="BI1681" i="12" s="1"/>
  <c r="BE1854" i="12"/>
  <c r="BK1854" i="12" s="1"/>
  <c r="BD116" i="12"/>
  <c r="BJ116" i="12" s="1"/>
  <c r="BE1401" i="12"/>
  <c r="BK1401" i="12" s="1"/>
  <c r="BD2372" i="12"/>
  <c r="BJ2372" i="12" s="1"/>
  <c r="BC2008" i="12"/>
  <c r="BI2008" i="12" s="1"/>
  <c r="BE2013" i="12"/>
  <c r="BK2013" i="12" s="1"/>
  <c r="BE2673" i="12"/>
  <c r="BK2673" i="12" s="1"/>
  <c r="BE1073" i="12"/>
  <c r="BK1073" i="12" s="1"/>
  <c r="BC1598" i="12"/>
  <c r="BI1598" i="12" s="1"/>
  <c r="BD792" i="12"/>
  <c r="BJ792" i="12" s="1"/>
  <c r="BC2345" i="12"/>
  <c r="BI2345" i="12" s="1"/>
  <c r="BC178" i="12"/>
  <c r="BI178" i="12" s="1"/>
  <c r="BD1022" i="12"/>
  <c r="BJ1022" i="12" s="1"/>
  <c r="BD177" i="12"/>
  <c r="BJ177" i="12" s="1"/>
  <c r="BE1582" i="12"/>
  <c r="BK1582" i="12" s="1"/>
  <c r="BD1964" i="12"/>
  <c r="BJ1964" i="12" s="1"/>
  <c r="BE1508" i="12"/>
  <c r="BK1508" i="12" s="1"/>
  <c r="BE2280" i="12"/>
  <c r="BK2280" i="12" s="1"/>
  <c r="BC1933" i="12"/>
  <c r="BI1933" i="12" s="1"/>
  <c r="BE1755" i="12"/>
  <c r="BK1755" i="12" s="1"/>
  <c r="BD3084" i="12"/>
  <c r="BJ3084" i="12" s="1"/>
  <c r="BD1377" i="12"/>
  <c r="BJ1377" i="12" s="1"/>
  <c r="BC1577" i="12"/>
  <c r="BI1577" i="12" s="1"/>
  <c r="BD1557" i="12"/>
  <c r="BJ1557" i="12" s="1"/>
  <c r="BC1022" i="12"/>
  <c r="BI1022" i="12" s="1"/>
  <c r="BC1454" i="12"/>
  <c r="BI1454" i="12" s="1"/>
  <c r="BE2286" i="12"/>
  <c r="BK2286" i="12" s="1"/>
  <c r="BD2752" i="12"/>
  <c r="BJ2752" i="12" s="1"/>
  <c r="BD1682" i="12"/>
  <c r="BJ1682" i="12" s="1"/>
  <c r="BC1612" i="12"/>
  <c r="BI1612" i="12" s="1"/>
  <c r="BD1855" i="12"/>
  <c r="BJ1855" i="12" s="1"/>
  <c r="BC822" i="12"/>
  <c r="BI822" i="12" s="1"/>
  <c r="BE264" i="12"/>
  <c r="BK264" i="12" s="1"/>
  <c r="BD1949" i="12"/>
  <c r="BJ1949" i="12" s="1"/>
  <c r="BE106" i="12"/>
  <c r="BK106" i="12" s="1"/>
  <c r="BC792" i="12"/>
  <c r="BI792" i="12" s="1"/>
  <c r="BE2362" i="12"/>
  <c r="BK2362" i="12" s="1"/>
  <c r="BC1775" i="12"/>
  <c r="BI1775" i="12" s="1"/>
  <c r="BC3089" i="12"/>
  <c r="BI3089" i="12" s="1"/>
  <c r="BD878" i="12"/>
  <c r="BJ878" i="12" s="1"/>
  <c r="BC2968" i="12"/>
  <c r="BI2968" i="12" s="1"/>
  <c r="BD1681" i="12"/>
  <c r="BJ1681" i="12" s="1"/>
  <c r="BE879" i="12"/>
  <c r="BK879" i="12" s="1"/>
  <c r="BE1949" i="12"/>
  <c r="BK1949" i="12" s="1"/>
  <c r="BE822" i="12"/>
  <c r="BK822" i="12" s="1"/>
  <c r="BE2357" i="12"/>
  <c r="BK2357" i="12" s="1"/>
  <c r="BE2346" i="12"/>
  <c r="BK2346" i="12" s="1"/>
  <c r="BC3000" i="12"/>
  <c r="BI3000" i="12" s="1"/>
  <c r="BC1508" i="12"/>
  <c r="BI1508" i="12" s="1"/>
  <c r="BE505" i="12"/>
  <c r="BK505" i="12" s="1"/>
  <c r="BC2696" i="12"/>
  <c r="BI2696" i="12" s="1"/>
  <c r="BD1939" i="12"/>
  <c r="BJ1939" i="12" s="1"/>
  <c r="BC878" i="12"/>
  <c r="BI878" i="12" s="1"/>
  <c r="BE3095" i="12"/>
  <c r="BK3095" i="12" s="1"/>
  <c r="BC74" i="12"/>
  <c r="BI74" i="12" s="1"/>
  <c r="BD1746" i="12"/>
  <c r="BJ1746" i="12" s="1"/>
  <c r="BD1607" i="12"/>
  <c r="BJ1607" i="12" s="1"/>
  <c r="BD111" i="12"/>
  <c r="BJ111" i="12" s="1"/>
  <c r="BE3113" i="12"/>
  <c r="BK3113" i="12" s="1"/>
  <c r="BC1827" i="12"/>
  <c r="BI1827" i="12" s="1"/>
  <c r="BC409" i="12"/>
  <c r="BI409" i="12" s="1"/>
  <c r="BD1072" i="12"/>
  <c r="BJ1072" i="12" s="1"/>
  <c r="BD2261" i="12"/>
  <c r="BJ2261" i="12" s="1"/>
  <c r="BD1889" i="12"/>
  <c r="BJ1889" i="12" s="1"/>
  <c r="BE852" i="12"/>
  <c r="BK852" i="12" s="1"/>
  <c r="BC2352" i="12"/>
  <c r="BI2352" i="12" s="1"/>
  <c r="BD1081" i="12"/>
  <c r="BJ1081" i="12" s="1"/>
  <c r="BC187" i="12"/>
  <c r="BI187" i="12" s="1"/>
  <c r="BD853" i="12"/>
  <c r="BJ853" i="12" s="1"/>
  <c r="BC116" i="12"/>
  <c r="BI116" i="12" s="1"/>
  <c r="BC1396" i="12"/>
  <c r="BI1396" i="12" s="1"/>
  <c r="BC1854" i="12"/>
  <c r="BI1854" i="12" s="1"/>
  <c r="BD1992" i="12"/>
  <c r="BJ1992" i="12" s="1"/>
  <c r="BC110" i="12"/>
  <c r="BI110" i="12" s="1"/>
  <c r="BC943" i="12"/>
  <c r="BI943" i="12" s="1"/>
  <c r="BD2991" i="12"/>
  <c r="BJ2991" i="12" s="1"/>
  <c r="BC1391" i="12"/>
  <c r="BI1391" i="12" s="1"/>
  <c r="BC1677" i="12"/>
  <c r="BI1677" i="12" s="1"/>
  <c r="BD1608" i="12"/>
  <c r="BJ1608" i="12" s="1"/>
  <c r="BC62" i="12"/>
  <c r="BI62" i="12" s="1"/>
  <c r="BD2362" i="12"/>
  <c r="BJ2362" i="12" s="1"/>
  <c r="BE1785" i="12"/>
  <c r="BK1785" i="12" s="1"/>
  <c r="BE1377" i="12"/>
  <c r="BK1377" i="12" s="1"/>
  <c r="BC1676" i="12"/>
  <c r="BI1676" i="12" s="1"/>
  <c r="BC1855" i="12"/>
  <c r="BI1855" i="12" s="1"/>
  <c r="BE1828" i="12"/>
  <c r="BK1828" i="12" s="1"/>
  <c r="BC177" i="12"/>
  <c r="BI177" i="12" s="1"/>
  <c r="BE1081" i="12"/>
  <c r="BK1081" i="12" s="1"/>
  <c r="BD1895" i="12"/>
  <c r="BJ1895" i="12" s="1"/>
  <c r="BD1454" i="12"/>
  <c r="BJ1454" i="12" s="1"/>
  <c r="BD1397" i="12"/>
  <c r="BJ1397" i="12" s="1"/>
  <c r="BD1613" i="12"/>
  <c r="BJ1613" i="12" s="1"/>
  <c r="BE441" i="12"/>
  <c r="BK441" i="12" s="1"/>
  <c r="BE50" i="12"/>
  <c r="BK50" i="12" s="1"/>
  <c r="BC106" i="12"/>
  <c r="BI106" i="12" s="1"/>
  <c r="BD1390" i="12"/>
  <c r="BJ1390" i="12" s="1"/>
  <c r="BD1082" i="12"/>
  <c r="BJ1082" i="12" s="1"/>
  <c r="BC2641" i="12"/>
  <c r="BI2641" i="12" s="1"/>
  <c r="BC1640" i="12"/>
  <c r="BI1640" i="12" s="1"/>
  <c r="BC852" i="12"/>
  <c r="BI852" i="12" s="1"/>
  <c r="BC1895" i="12"/>
  <c r="BI1895" i="12" s="1"/>
  <c r="BE1623" i="12"/>
  <c r="BK1623" i="12" s="1"/>
  <c r="BC2934" i="12"/>
  <c r="BI2934" i="12" s="1"/>
  <c r="BE178" i="12"/>
  <c r="BK178" i="12" s="1"/>
  <c r="BE1441" i="12"/>
  <c r="BK1441" i="12" s="1"/>
  <c r="BD2356" i="12"/>
  <c r="BJ2356" i="12" s="1"/>
  <c r="BE2222" i="12"/>
  <c r="BK2222" i="12" s="1"/>
  <c r="BC1964" i="12"/>
  <c r="BI1964" i="12" s="1"/>
  <c r="BC1695" i="12"/>
  <c r="BI1695" i="12" s="1"/>
  <c r="BC1925" i="12"/>
  <c r="BI1925" i="12" s="1"/>
  <c r="BE806" i="12"/>
  <c r="BK806" i="12" s="1"/>
  <c r="BE3089" i="12"/>
  <c r="BK3089" i="12" s="1"/>
  <c r="BC1459" i="12"/>
  <c r="BI1459" i="12" s="1"/>
  <c r="BE1905" i="12"/>
  <c r="BK1905" i="12" s="1"/>
  <c r="BC2295" i="12"/>
  <c r="BI2295" i="12" s="1"/>
  <c r="BE2934" i="12"/>
  <c r="BK2934" i="12" s="1"/>
  <c r="BD200" i="12"/>
  <c r="BJ200" i="12" s="1"/>
  <c r="BC1051" i="12"/>
  <c r="BI1051" i="12" s="1"/>
  <c r="BE1644" i="12"/>
  <c r="BK1644" i="12" s="1"/>
  <c r="BE150" i="12"/>
  <c r="BK150" i="12" s="1"/>
  <c r="BE2118" i="12"/>
  <c r="BK2118" i="12" s="1"/>
  <c r="BE1895" i="12"/>
  <c r="BK1895" i="12" s="1"/>
  <c r="BD805" i="12"/>
  <c r="BJ805" i="12" s="1"/>
  <c r="BD178" i="12"/>
  <c r="BJ178" i="12" s="1"/>
  <c r="BE124" i="12"/>
  <c r="BK124" i="12" s="1"/>
  <c r="BD2330" i="12"/>
  <c r="BJ2330" i="12" s="1"/>
  <c r="BC2695" i="12"/>
  <c r="BI2695" i="12" s="1"/>
  <c r="BC2294" i="12"/>
  <c r="BI2294" i="12" s="1"/>
  <c r="BC879" i="12"/>
  <c r="BI879" i="12" s="1"/>
  <c r="BE523" i="12"/>
  <c r="BK523" i="12" s="1"/>
  <c r="BC563" i="12"/>
  <c r="BI563" i="12" s="1"/>
  <c r="BE1608" i="12"/>
  <c r="BK1608" i="12" s="1"/>
  <c r="BC1442" i="12"/>
  <c r="BI1442" i="12" s="1"/>
  <c r="BC3085" i="12"/>
  <c r="BI3085" i="12" s="1"/>
  <c r="BD2695" i="12"/>
  <c r="BJ2695" i="12" s="1"/>
  <c r="BD2329" i="12"/>
  <c r="BJ2329" i="12" s="1"/>
  <c r="BD1984" i="12"/>
  <c r="BJ1984" i="12" s="1"/>
  <c r="BD654" i="12"/>
  <c r="BJ654" i="12" s="1"/>
  <c r="BC1645" i="12"/>
  <c r="BI1645" i="12" s="1"/>
  <c r="BD2352" i="12"/>
  <c r="BJ2352" i="12" s="1"/>
  <c r="BE2663" i="12"/>
  <c r="BK2663" i="12" s="1"/>
  <c r="BE623" i="12"/>
  <c r="BK623" i="12" s="1"/>
  <c r="BC1194" i="12"/>
  <c r="BI1194" i="12" s="1"/>
  <c r="BE1490" i="12"/>
  <c r="BK1490" i="12" s="1"/>
  <c r="BD505" i="12"/>
  <c r="BJ505" i="12" s="1"/>
  <c r="BC2995" i="12"/>
  <c r="BI2995" i="12" s="1"/>
  <c r="BD1552" i="12"/>
  <c r="BJ1552" i="12" s="1"/>
  <c r="BE1431" i="12"/>
  <c r="BK1431" i="12" s="1"/>
  <c r="BD2926" i="12"/>
  <c r="BJ2926" i="12" s="1"/>
  <c r="BD1696" i="12"/>
  <c r="BJ1696" i="12" s="1"/>
  <c r="BD523" i="12"/>
  <c r="BJ523" i="12" s="1"/>
  <c r="BD3072" i="12"/>
  <c r="BJ3072" i="12" s="1"/>
  <c r="BD2351" i="12"/>
  <c r="BJ2351" i="12" s="1"/>
  <c r="BE2036" i="12"/>
  <c r="BK2036" i="12" s="1"/>
  <c r="BD265" i="12"/>
  <c r="BJ265" i="12" s="1"/>
  <c r="BE1965" i="12"/>
  <c r="BK1965" i="12" s="1"/>
  <c r="BC2454" i="12"/>
  <c r="BI2454" i="12" s="1"/>
  <c r="BE1695" i="12"/>
  <c r="BK1695" i="12" s="1"/>
  <c r="BD2280" i="12"/>
  <c r="BJ2280" i="12" s="1"/>
  <c r="BD1507" i="12"/>
  <c r="BJ1507" i="12" s="1"/>
  <c r="BC1203" i="12"/>
  <c r="BI1203" i="12" s="1"/>
  <c r="BD1658" i="12"/>
  <c r="BJ1658" i="12" s="1"/>
  <c r="BC2433" i="12"/>
  <c r="BI2433" i="12" s="1"/>
  <c r="BE1657" i="12"/>
  <c r="BK1657" i="12" s="1"/>
  <c r="BD2076" i="12"/>
  <c r="BJ2076" i="12" s="1"/>
  <c r="BC2013" i="12"/>
  <c r="BI2013" i="12" s="1"/>
  <c r="BD1194" i="12"/>
  <c r="BJ1194" i="12" s="1"/>
  <c r="BE151" i="12"/>
  <c r="BK151" i="12" s="1"/>
  <c r="BE2957" i="12"/>
  <c r="BK2957" i="12" s="1"/>
  <c r="BE1933" i="12"/>
  <c r="BK1933" i="12" s="1"/>
  <c r="BC1992" i="12"/>
  <c r="BI1992" i="12" s="1"/>
  <c r="BE2352" i="12"/>
  <c r="BK2352" i="12" s="1"/>
  <c r="BE1598" i="12"/>
  <c r="BK1598" i="12" s="1"/>
  <c r="BD2641" i="12"/>
  <c r="BJ2641" i="12" s="1"/>
  <c r="BE2076" i="12"/>
  <c r="BK2076" i="12" s="1"/>
  <c r="BD1751" i="12"/>
  <c r="BJ1751" i="12" s="1"/>
  <c r="BC3114" i="12"/>
  <c r="BI3114" i="12" s="1"/>
  <c r="BC1746" i="12"/>
  <c r="BI1746" i="12" s="1"/>
  <c r="BE845" i="12"/>
  <c r="BK845" i="12" s="1"/>
  <c r="BC2752" i="12"/>
  <c r="BI2752" i="12" s="1"/>
  <c r="BC1985" i="12"/>
  <c r="BI1985" i="12" s="1"/>
  <c r="BE1827" i="12"/>
  <c r="BK1827" i="12" s="1"/>
  <c r="BE62" i="12"/>
  <c r="BK62" i="12" s="1"/>
  <c r="BD1868" i="12"/>
  <c r="BJ1868" i="12" s="1"/>
  <c r="BC1432" i="12"/>
  <c r="BI1432" i="12" s="1"/>
  <c r="BC463" i="12"/>
  <c r="BI463" i="12" s="1"/>
  <c r="BD2222" i="12"/>
  <c r="BJ2222" i="12" s="1"/>
  <c r="BE1312" i="12"/>
  <c r="BK1312" i="12" s="1"/>
  <c r="BC3084" i="12"/>
  <c r="BI3084" i="12" s="1"/>
  <c r="BD1491" i="12"/>
  <c r="BJ1491" i="12" s="1"/>
  <c r="BD1458" i="12"/>
  <c r="BJ1458" i="12" s="1"/>
  <c r="BD2064" i="12"/>
  <c r="BJ2064" i="12" s="1"/>
  <c r="BD1762" i="12"/>
  <c r="BJ1762" i="12" s="1"/>
  <c r="BD2281" i="12"/>
  <c r="BJ2281" i="12" s="1"/>
  <c r="BC784" i="12"/>
  <c r="BI784" i="12" s="1"/>
  <c r="BE1875" i="12"/>
  <c r="BK1875" i="12" s="1"/>
  <c r="AJ1969" i="12"/>
  <c r="AR1969" i="12" s="1"/>
  <c r="AX1969" i="12" s="1"/>
  <c r="AI2989" i="12"/>
  <c r="AM2989" i="12" s="1"/>
  <c r="AQ2989" i="12" s="1"/>
  <c r="AW2989" i="12" s="1"/>
  <c r="AK2952" i="12"/>
  <c r="AS2952" i="12" s="1"/>
  <c r="AY2952" i="12" s="1"/>
  <c r="AI2925" i="12"/>
  <c r="AM2925" i="12" s="1"/>
  <c r="AQ2925" i="12" s="1"/>
  <c r="AW2925" i="12" s="1"/>
  <c r="AI462" i="12"/>
  <c r="AM462" i="12" s="1"/>
  <c r="AQ462" i="12" s="1"/>
  <c r="AW462" i="12" s="1"/>
  <c r="AJ1676" i="12"/>
  <c r="AR1676" i="12" s="1"/>
  <c r="AX1676" i="12" s="1"/>
  <c r="AI1021" i="12"/>
  <c r="AM1021" i="12" s="1"/>
  <c r="AQ1021" i="12" s="1"/>
  <c r="AW1021" i="12" s="1"/>
  <c r="AI2441" i="12"/>
  <c r="AM2441" i="12" s="1"/>
  <c r="AQ2441" i="12" s="1"/>
  <c r="AW2441" i="12" s="1"/>
  <c r="AJ858" i="12"/>
  <c r="AR858" i="12" s="1"/>
  <c r="AX858" i="12" s="1"/>
  <c r="AK765" i="12"/>
  <c r="AS765" i="12" s="1"/>
  <c r="AY765" i="12" s="1"/>
  <c r="AI1539" i="12"/>
  <c r="AM1539" i="12" s="1"/>
  <c r="AQ1539" i="12" s="1"/>
  <c r="AW1539" i="12" s="1"/>
  <c r="AI1506" i="12"/>
  <c r="AM1506" i="12" s="1"/>
  <c r="AQ1506" i="12" s="1"/>
  <c r="AW1506" i="12" s="1"/>
  <c r="AI1395" i="12"/>
  <c r="AM1395" i="12" s="1"/>
  <c r="AQ1395" i="12" s="1"/>
  <c r="AW1395" i="12" s="1"/>
  <c r="AJ462" i="12"/>
  <c r="AR462" i="12" s="1"/>
  <c r="AX462" i="12" s="1"/>
  <c r="AJ3112" i="12"/>
  <c r="AR3112" i="12" s="1"/>
  <c r="AX3112" i="12" s="1"/>
  <c r="AK274" i="12"/>
  <c r="AS274" i="12" s="1"/>
  <c r="AY274" i="12" s="1"/>
  <c r="AJ1795" i="12"/>
  <c r="AR1795" i="12" s="1"/>
  <c r="AX1795" i="12" s="1"/>
  <c r="AK187" i="12"/>
  <c r="AS187" i="12" s="1"/>
  <c r="AY187" i="12" s="1"/>
  <c r="AK275" i="12"/>
  <c r="AS275" i="12" s="1"/>
  <c r="AY275" i="12" s="1"/>
  <c r="AI275" i="12"/>
  <c r="AM275" i="12" s="1"/>
  <c r="AQ275" i="12" s="1"/>
  <c r="AW275" i="12" s="1"/>
  <c r="AJ1963" i="12"/>
  <c r="AR1963" i="12" s="1"/>
  <c r="AX1963" i="12" s="1"/>
  <c r="AI2361" i="12"/>
  <c r="AM2361" i="12" s="1"/>
  <c r="AQ2361" i="12" s="1"/>
  <c r="AW2361" i="12" s="1"/>
  <c r="AK658" i="12"/>
  <c r="AS658" i="12" s="1"/>
  <c r="AY658" i="12" s="1"/>
  <c r="AJ511" i="12"/>
  <c r="AR511" i="12" s="1"/>
  <c r="AX511" i="12" s="1"/>
  <c r="AK2255" i="12"/>
  <c r="AS2255" i="12" s="1"/>
  <c r="AY2255" i="12" s="1"/>
  <c r="AK462" i="12"/>
  <c r="AS462" i="12" s="1"/>
  <c r="AY462" i="12" s="1"/>
  <c r="AJ2925" i="12"/>
  <c r="AR2925" i="12" s="1"/>
  <c r="AX2925" i="12" s="1"/>
  <c r="AI2473" i="12"/>
  <c r="AM2473" i="12" s="1"/>
  <c r="AQ2473" i="12" s="1"/>
  <c r="AW2473" i="12" s="1"/>
  <c r="AK1621" i="12"/>
  <c r="AS1621" i="12" s="1"/>
  <c r="AY1621" i="12" s="1"/>
  <c r="AI1900" i="12"/>
  <c r="AM1900" i="12" s="1"/>
  <c r="AQ1900" i="12" s="1"/>
  <c r="AW1900" i="12" s="1"/>
  <c r="AI1795" i="12"/>
  <c r="AM1795" i="12" s="1"/>
  <c r="AQ1795" i="12" s="1"/>
  <c r="AW1795" i="12" s="1"/>
  <c r="AK1676" i="12"/>
  <c r="AS1676" i="12" s="1"/>
  <c r="AY1676" i="12" s="1"/>
  <c r="AJ115" i="12"/>
  <c r="AR115" i="12" s="1"/>
  <c r="AX115" i="12" s="1"/>
  <c r="AK2924" i="12"/>
  <c r="AS2924" i="12" s="1"/>
  <c r="AY2924" i="12" s="1"/>
  <c r="AJ1506" i="12"/>
  <c r="AR1506" i="12" s="1"/>
  <c r="AX1506" i="12" s="1"/>
  <c r="AK2113" i="12"/>
  <c r="AS2113" i="12" s="1"/>
  <c r="AY2113" i="12" s="1"/>
  <c r="AI3113" i="12"/>
  <c r="AM3113" i="12" s="1"/>
  <c r="AQ3113" i="12" s="1"/>
  <c r="AW3113" i="12" s="1"/>
  <c r="AJ2149" i="12"/>
  <c r="AR2149" i="12" s="1"/>
  <c r="AX2149" i="12" s="1"/>
  <c r="AK2149" i="12"/>
  <c r="AS2149" i="12" s="1"/>
  <c r="AY2149" i="12" s="1"/>
  <c r="AI1894" i="12"/>
  <c r="AM1894" i="12" s="1"/>
  <c r="AQ1894" i="12" s="1"/>
  <c r="AW1894" i="12" s="1"/>
  <c r="AJ17" i="12"/>
  <c r="AR17" i="12" s="1"/>
  <c r="AX17" i="12" s="1"/>
  <c r="AJ2989" i="12"/>
  <c r="AR2989" i="12" s="1"/>
  <c r="AX2989" i="12" s="1"/>
  <c r="AK1969" i="12"/>
  <c r="AS1969" i="12" s="1"/>
  <c r="AY1969" i="12" s="1"/>
  <c r="AK858" i="12"/>
  <c r="AS858" i="12" s="1"/>
  <c r="AY858" i="12" s="1"/>
  <c r="AJ512" i="12"/>
  <c r="AR512" i="12" s="1"/>
  <c r="AX512" i="12" s="1"/>
  <c r="AJ1900" i="12"/>
  <c r="AR1900" i="12" s="1"/>
  <c r="AX1900" i="12" s="1"/>
  <c r="AI2372" i="12"/>
  <c r="AM2372" i="12" s="1"/>
  <c r="AQ2372" i="12" s="1"/>
  <c r="AW2372" i="12" s="1"/>
  <c r="AJ2442" i="12"/>
  <c r="AR2442" i="12" s="1"/>
  <c r="AX2442" i="12" s="1"/>
  <c r="AK1089" i="12"/>
  <c r="AS1089" i="12" s="1"/>
  <c r="AY1089" i="12" s="1"/>
  <c r="AK1622" i="12"/>
  <c r="AS1622" i="12" s="1"/>
  <c r="AY1622" i="12" s="1"/>
  <c r="AJ766" i="12"/>
  <c r="AR766" i="12" s="1"/>
  <c r="AX766" i="12" s="1"/>
  <c r="AI3094" i="12"/>
  <c r="AM3094" i="12" s="1"/>
  <c r="AQ3094" i="12" s="1"/>
  <c r="AW3094" i="12" s="1"/>
  <c r="AK2299" i="12"/>
  <c r="AS2299" i="12" s="1"/>
  <c r="AY2299" i="12" s="1"/>
  <c r="AI2271" i="12"/>
  <c r="AM2271" i="12" s="1"/>
  <c r="AQ2271" i="12" s="1"/>
  <c r="AW2271" i="12" s="1"/>
  <c r="AJ2640" i="12"/>
  <c r="AR2640" i="12" s="1"/>
  <c r="AX2640" i="12" s="1"/>
  <c r="AK1888" i="12"/>
  <c r="AS1888" i="12" s="1"/>
  <c r="AY1888" i="12" s="1"/>
  <c r="AI1090" i="12"/>
  <c r="AM1090" i="12" s="1"/>
  <c r="AQ1090" i="12" s="1"/>
  <c r="AW1090" i="12" s="1"/>
  <c r="AK2453" i="12"/>
  <c r="AS2453" i="12" s="1"/>
  <c r="AY2453" i="12" s="1"/>
  <c r="AK2925" i="12"/>
  <c r="AS2925" i="12" s="1"/>
  <c r="AY2925" i="12" s="1"/>
  <c r="AI3112" i="12"/>
  <c r="AM3112" i="12" s="1"/>
  <c r="AQ3112" i="12" s="1"/>
  <c r="AW3112" i="12" s="1"/>
  <c r="AK2035" i="12"/>
  <c r="AS2035" i="12" s="1"/>
  <c r="AY2035" i="12" s="1"/>
  <c r="AK2640" i="12"/>
  <c r="AS2640" i="12" s="1"/>
  <c r="AY2640" i="12" s="1"/>
  <c r="AI1667" i="12"/>
  <c r="AM1667" i="12" s="1"/>
  <c r="AQ1667" i="12" s="1"/>
  <c r="AW1667" i="12" s="1"/>
  <c r="AJ658" i="12"/>
  <c r="AR658" i="12" s="1"/>
  <c r="AX658" i="12" s="1"/>
  <c r="AI804" i="12"/>
  <c r="AM804" i="12" s="1"/>
  <c r="AQ804" i="12" s="1"/>
  <c r="AW804" i="12" s="1"/>
  <c r="AJ379" i="12"/>
  <c r="AR379" i="12" s="1"/>
  <c r="AX379" i="12" s="1"/>
  <c r="AI1963" i="12"/>
  <c r="AM1963" i="12" s="1"/>
  <c r="AQ1963" i="12" s="1"/>
  <c r="AW1963" i="12" s="1"/>
  <c r="AJ1127" i="12"/>
  <c r="AR1127" i="12" s="1"/>
  <c r="AX1127" i="12" s="1"/>
  <c r="AK791" i="12"/>
  <c r="AS791" i="12" s="1"/>
  <c r="AY791" i="12" s="1"/>
  <c r="AJ983" i="12"/>
  <c r="AR983" i="12" s="1"/>
  <c r="AX983" i="12" s="1"/>
  <c r="AI652" i="12"/>
  <c r="AM652" i="12" s="1"/>
  <c r="AQ652" i="12" s="1"/>
  <c r="AW652" i="12" s="1"/>
  <c r="AK2300" i="12"/>
  <c r="AS2300" i="12" s="1"/>
  <c r="AY2300" i="12" s="1"/>
  <c r="AI1458" i="12"/>
  <c r="AM1458" i="12" s="1"/>
  <c r="AQ1458" i="12" s="1"/>
  <c r="AW1458" i="12" s="1"/>
  <c r="AJ2990" i="12"/>
  <c r="AR2990" i="12" s="1"/>
  <c r="AX2990" i="12" s="1"/>
  <c r="AI1760" i="12"/>
  <c r="AM1760" i="12" s="1"/>
  <c r="AQ1760" i="12" s="1"/>
  <c r="AW1760" i="12" s="1"/>
  <c r="AI1888" i="12"/>
  <c r="AM1888" i="12" s="1"/>
  <c r="AQ1888" i="12" s="1"/>
  <c r="AW1888" i="12" s="1"/>
  <c r="AK1761" i="12"/>
  <c r="AS1761" i="12" s="1"/>
  <c r="AY1761" i="12" s="1"/>
  <c r="AJ2270" i="12"/>
  <c r="AR2270" i="12" s="1"/>
  <c r="AX2270" i="12" s="1"/>
  <c r="AI658" i="12"/>
  <c r="AM658" i="12" s="1"/>
  <c r="AQ658" i="12" s="1"/>
  <c r="AW658" i="12" s="1"/>
  <c r="AK2350" i="12"/>
  <c r="AS2350" i="12" s="1"/>
  <c r="AY2350" i="12" s="1"/>
  <c r="AK1924" i="12"/>
  <c r="AS1924" i="12" s="1"/>
  <c r="AY1924" i="12" s="1"/>
  <c r="AJ309" i="12"/>
  <c r="AR309" i="12" s="1"/>
  <c r="AX309" i="12" s="1"/>
  <c r="AJ2361" i="12"/>
  <c r="AR2361" i="12" s="1"/>
  <c r="AX2361" i="12" s="1"/>
  <c r="AK2256" i="12"/>
  <c r="AS2256" i="12" s="1"/>
  <c r="AY2256" i="12" s="1"/>
  <c r="AK461" i="12"/>
  <c r="AS461" i="12" s="1"/>
  <c r="AY461" i="12" s="1"/>
  <c r="AI2054" i="12"/>
  <c r="AM2054" i="12" s="1"/>
  <c r="AQ2054" i="12" s="1"/>
  <c r="AW2054" i="12" s="1"/>
  <c r="AJ477" i="12"/>
  <c r="AR477" i="12" s="1"/>
  <c r="AX477" i="12" s="1"/>
  <c r="AK2946" i="12"/>
  <c r="AS2946" i="12" s="1"/>
  <c r="AY2946" i="12" s="1"/>
  <c r="AJ2453" i="12"/>
  <c r="AR2453" i="12" s="1"/>
  <c r="AX2453" i="12" s="1"/>
  <c r="AK522" i="12"/>
  <c r="AS522" i="12" s="1"/>
  <c r="AY522" i="12" s="1"/>
  <c r="AI1638" i="12"/>
  <c r="AM1638" i="12" s="1"/>
  <c r="AQ1638" i="12" s="1"/>
  <c r="AW1638" i="12" s="1"/>
  <c r="AK477" i="12"/>
  <c r="AS477" i="12" s="1"/>
  <c r="AY477" i="12" s="1"/>
  <c r="AJ782" i="12"/>
  <c r="AR782" i="12" s="1"/>
  <c r="AX782" i="12" s="1"/>
  <c r="AK2271" i="12"/>
  <c r="AS2271" i="12" s="1"/>
  <c r="AY2271" i="12" s="1"/>
  <c r="AJ2127" i="12"/>
  <c r="AR2127" i="12" s="1"/>
  <c r="AX2127" i="12" s="1"/>
  <c r="AI186" i="12"/>
  <c r="AM186" i="12" s="1"/>
  <c r="AQ186" i="12" s="1"/>
  <c r="AW186" i="12" s="1"/>
  <c r="AJ709" i="12"/>
  <c r="AR709" i="12" s="1"/>
  <c r="AX709" i="12" s="1"/>
  <c r="AJ461" i="12"/>
  <c r="AR461" i="12" s="1"/>
  <c r="AX461" i="12" s="1"/>
  <c r="AI2474" i="12"/>
  <c r="AM2474" i="12" s="1"/>
  <c r="AQ2474" i="12" s="1"/>
  <c r="AW2474" i="12" s="1"/>
  <c r="AJ2946" i="12"/>
  <c r="AR2946" i="12" s="1"/>
  <c r="AX2946" i="12" s="1"/>
  <c r="AK1639" i="12"/>
  <c r="AS1639" i="12" s="1"/>
  <c r="AY1639" i="12" s="1"/>
  <c r="AK1395" i="12"/>
  <c r="AS1395" i="12" s="1"/>
  <c r="AY1395" i="12" s="1"/>
  <c r="AJ2350" i="12"/>
  <c r="AR2350" i="12" s="1"/>
  <c r="AX2350" i="12" s="1"/>
  <c r="AJ2063" i="12"/>
  <c r="AR2063" i="12" s="1"/>
  <c r="AX2063" i="12" s="1"/>
  <c r="AK17" i="12"/>
  <c r="AS17" i="12" s="1"/>
  <c r="AY17" i="12" s="1"/>
  <c r="AI2255" i="12"/>
  <c r="AM2255" i="12" s="1"/>
  <c r="AQ2255" i="12" s="1"/>
  <c r="AW2255" i="12" s="1"/>
  <c r="AI2300" i="12"/>
  <c r="AM2300" i="12" s="1"/>
  <c r="AQ2300" i="12" s="1"/>
  <c r="AW2300" i="12" s="1"/>
  <c r="AJ104" i="12"/>
  <c r="AR104" i="12" s="1"/>
  <c r="AX104" i="12" s="1"/>
  <c r="AK123" i="12"/>
  <c r="AS123" i="12" s="1"/>
  <c r="AY123" i="12" s="1"/>
  <c r="AI1639" i="12"/>
  <c r="AM1639" i="12" s="1"/>
  <c r="AQ1639" i="12" s="1"/>
  <c r="AW1639" i="12" s="1"/>
  <c r="AK2063" i="12"/>
  <c r="AS2063" i="12" s="1"/>
  <c r="AY2063" i="12" s="1"/>
  <c r="AK74" i="12"/>
  <c r="AS74" i="12" s="1"/>
  <c r="AY74" i="12" s="1"/>
  <c r="AK1021" i="12"/>
  <c r="AS1021" i="12" s="1"/>
  <c r="AY1021" i="12" s="1"/>
  <c r="AJ74" i="12"/>
  <c r="AR74" i="12" s="1"/>
  <c r="AX74" i="12" s="1"/>
  <c r="AJ2300" i="12"/>
  <c r="AR2300" i="12" s="1"/>
  <c r="AX2300" i="12" s="1"/>
  <c r="AK2990" i="12"/>
  <c r="AS2990" i="12" s="1"/>
  <c r="AY2990" i="12" s="1"/>
  <c r="AJ2441" i="12"/>
  <c r="AR2441" i="12" s="1"/>
  <c r="AX2441" i="12" s="1"/>
  <c r="AK1090" i="12"/>
  <c r="AS1090" i="12" s="1"/>
  <c r="AY1090" i="12" s="1"/>
  <c r="AK511" i="12"/>
  <c r="AS511" i="12" s="1"/>
  <c r="AY511" i="12" s="1"/>
  <c r="AJ423" i="12"/>
  <c r="AR423" i="12" s="1"/>
  <c r="AX423" i="12" s="1"/>
  <c r="AJ1395" i="12"/>
  <c r="AR1395" i="12" s="1"/>
  <c r="AX1395" i="12" s="1"/>
  <c r="AK1900" i="12"/>
  <c r="AS1900" i="12" s="1"/>
  <c r="AY1900" i="12" s="1"/>
  <c r="AI1518" i="12"/>
  <c r="AM1518" i="12" s="1"/>
  <c r="AQ1518" i="12" s="1"/>
  <c r="AW1518" i="12" s="1"/>
  <c r="AI1472" i="12"/>
  <c r="AM1472" i="12" s="1"/>
  <c r="AQ1472" i="12" s="1"/>
  <c r="AW1472" i="12" s="1"/>
  <c r="AJ1894" i="12"/>
  <c r="AR1894" i="12" s="1"/>
  <c r="AX1894" i="12" s="1"/>
  <c r="AK2474" i="12"/>
  <c r="AS2474" i="12" s="1"/>
  <c r="AY2474" i="12" s="1"/>
  <c r="AI2036" i="12"/>
  <c r="AM2036" i="12" s="1"/>
  <c r="AQ2036" i="12" s="1"/>
  <c r="AW2036" i="12" s="1"/>
  <c r="AI199" i="12"/>
  <c r="AM199" i="12" s="1"/>
  <c r="AQ199" i="12" s="1"/>
  <c r="AW199" i="12" s="1"/>
  <c r="AI858" i="12"/>
  <c r="AM858" i="12" s="1"/>
  <c r="AQ858" i="12" s="1"/>
  <c r="AW858" i="12" s="1"/>
  <c r="AK804" i="12"/>
  <c r="AS804" i="12" s="1"/>
  <c r="AY804" i="12" s="1"/>
  <c r="AK3094" i="12"/>
  <c r="AS3094" i="12" s="1"/>
  <c r="AY3094" i="12" s="1"/>
  <c r="AI461" i="12"/>
  <c r="AM461" i="12" s="1"/>
  <c r="AQ461" i="12" s="1"/>
  <c r="AW461" i="12" s="1"/>
  <c r="AK1506" i="12"/>
  <c r="AS1506" i="12" s="1"/>
  <c r="AY1506" i="12" s="1"/>
  <c r="AJ901" i="12"/>
  <c r="AR901" i="12" s="1"/>
  <c r="AX901" i="12" s="1"/>
  <c r="AJ75" i="12"/>
  <c r="AR75" i="12" s="1"/>
  <c r="AX75" i="12" s="1"/>
  <c r="AJ652" i="12"/>
  <c r="AR652" i="12" s="1"/>
  <c r="AX652" i="12" s="1"/>
  <c r="AK2989" i="12"/>
  <c r="AS2989" i="12" s="1"/>
  <c r="AY2989" i="12" s="1"/>
  <c r="AK1203" i="12"/>
  <c r="AS1203" i="12" s="1"/>
  <c r="AY1203" i="12" s="1"/>
  <c r="AK1452" i="12"/>
  <c r="AS1452" i="12" s="1"/>
  <c r="AY1452" i="12" s="1"/>
  <c r="AK512" i="12"/>
  <c r="AS512" i="12" s="1"/>
  <c r="AY512" i="12" s="1"/>
  <c r="AJ982" i="12"/>
  <c r="AR982" i="12" s="1"/>
  <c r="AX982" i="12" s="1"/>
  <c r="AI765" i="12"/>
  <c r="AM765" i="12" s="1"/>
  <c r="AQ765" i="12" s="1"/>
  <c r="AW765" i="12" s="1"/>
  <c r="AK2407" i="12"/>
  <c r="AS2407" i="12" s="1"/>
  <c r="AY2407" i="12" s="1"/>
  <c r="AI1452" i="12"/>
  <c r="AM1452" i="12" s="1"/>
  <c r="AQ1452" i="12" s="1"/>
  <c r="AW1452" i="12" s="1"/>
  <c r="AI2924" i="12"/>
  <c r="AM2924" i="12" s="1"/>
  <c r="AQ2924" i="12" s="1"/>
  <c r="AW2924" i="12" s="1"/>
  <c r="AK2270" i="12"/>
  <c r="AS2270" i="12" s="1"/>
  <c r="AY2270" i="12" s="1"/>
  <c r="AK2127" i="12"/>
  <c r="AS2127" i="12" s="1"/>
  <c r="AY2127" i="12" s="1"/>
  <c r="AI859" i="12"/>
  <c r="AM859" i="12" s="1"/>
  <c r="AQ859" i="12" s="1"/>
  <c r="AW859" i="12" s="1"/>
  <c r="AI2640" i="12"/>
  <c r="AM2640" i="12" s="1"/>
  <c r="AQ2640" i="12" s="1"/>
  <c r="AW2640" i="12" s="1"/>
  <c r="AJ275" i="12"/>
  <c r="AR275" i="12" s="1"/>
  <c r="AX275" i="12" s="1"/>
  <c r="AI75" i="12"/>
  <c r="AM75" i="12" s="1"/>
  <c r="AQ75" i="12" s="1"/>
  <c r="AW75" i="12" s="1"/>
  <c r="AK901" i="12"/>
  <c r="AS901" i="12" s="1"/>
  <c r="AY901" i="12" s="1"/>
  <c r="AJ2324" i="12"/>
  <c r="AR2324" i="12" s="1"/>
  <c r="AX2324" i="12" s="1"/>
  <c r="AJ186" i="12"/>
  <c r="AR186" i="12" s="1"/>
  <c r="AX186" i="12" s="1"/>
  <c r="AI2323" i="12"/>
  <c r="AM2323" i="12" s="1"/>
  <c r="AQ2323" i="12" s="1"/>
  <c r="AW2323" i="12" s="1"/>
  <c r="AK1539" i="12"/>
  <c r="AS1539" i="12" s="1"/>
  <c r="AY1539" i="12" s="1"/>
  <c r="AK1458" i="12"/>
  <c r="AS1458" i="12" s="1"/>
  <c r="AY1458" i="12" s="1"/>
  <c r="AJ1621" i="12"/>
  <c r="AR1621" i="12" s="1"/>
  <c r="AX1621" i="12" s="1"/>
  <c r="AI17" i="12"/>
  <c r="AM17" i="12" s="1"/>
  <c r="AQ17" i="12" s="1"/>
  <c r="AW17" i="12" s="1"/>
  <c r="AI512" i="12"/>
  <c r="AM512" i="12" s="1"/>
  <c r="AQ512" i="12" s="1"/>
  <c r="AW512" i="12" s="1"/>
  <c r="AI766" i="12"/>
  <c r="AM766" i="12" s="1"/>
  <c r="AQ766" i="12" s="1"/>
  <c r="AW766" i="12" s="1"/>
  <c r="AI424" i="12"/>
  <c r="AM424" i="12" s="1"/>
  <c r="AQ424" i="12" s="1"/>
  <c r="AW424" i="12" s="1"/>
  <c r="AK115" i="12"/>
  <c r="AS115" i="12" s="1"/>
  <c r="AY115" i="12" s="1"/>
  <c r="AK2324" i="12"/>
  <c r="AS2324" i="12" s="1"/>
  <c r="AY2324" i="12" s="1"/>
  <c r="AI1089" i="12"/>
  <c r="AM1089" i="12" s="1"/>
  <c r="AQ1089" i="12" s="1"/>
  <c r="AW1089" i="12" s="1"/>
  <c r="AJ274" i="12"/>
  <c r="AR274" i="12" s="1"/>
  <c r="AX274" i="12" s="1"/>
  <c r="AK2441" i="12"/>
  <c r="AS2441" i="12" s="1"/>
  <c r="AY2441" i="12" s="1"/>
  <c r="AI2973" i="12"/>
  <c r="AM2973" i="12" s="1"/>
  <c r="AQ2973" i="12" s="1"/>
  <c r="AW2973" i="12" s="1"/>
  <c r="AI2113" i="12"/>
  <c r="AM2113" i="12" s="1"/>
  <c r="AQ2113" i="12" s="1"/>
  <c r="AW2113" i="12" s="1"/>
  <c r="AK2323" i="12"/>
  <c r="AS2323" i="12" s="1"/>
  <c r="AY2323" i="12" s="1"/>
  <c r="AK1760" i="12"/>
  <c r="AS1760" i="12" s="1"/>
  <c r="AY1760" i="12" s="1"/>
  <c r="AJ522" i="12"/>
  <c r="AR522" i="12" s="1"/>
  <c r="AX522" i="12" s="1"/>
  <c r="AJ2323" i="12"/>
  <c r="AR2323" i="12" s="1"/>
  <c r="AX2323" i="12" s="1"/>
  <c r="AJ2299" i="12"/>
  <c r="AR2299" i="12" s="1"/>
  <c r="AX2299" i="12" s="1"/>
  <c r="AJ1203" i="12"/>
  <c r="AR1203" i="12" s="1"/>
  <c r="AX1203" i="12" s="1"/>
  <c r="AJ2054" i="12"/>
  <c r="AR2054" i="12" s="1"/>
  <c r="AX2054" i="12" s="1"/>
  <c r="AI2990" i="12"/>
  <c r="AM2990" i="12" s="1"/>
  <c r="AQ2990" i="12" s="1"/>
  <c r="AW2990" i="12" s="1"/>
  <c r="AJ791" i="12"/>
  <c r="AR791" i="12" s="1"/>
  <c r="AX791" i="12" s="1"/>
  <c r="AK2442" i="12"/>
  <c r="AS2442" i="12" s="1"/>
  <c r="AY2442" i="12" s="1"/>
  <c r="AJ2473" i="12"/>
  <c r="AR2473" i="12" s="1"/>
  <c r="AX2473" i="12" s="1"/>
  <c r="AI477" i="12"/>
  <c r="AM477" i="12" s="1"/>
  <c r="AQ477" i="12" s="1"/>
  <c r="AW477" i="12" s="1"/>
  <c r="AJ1761" i="12"/>
  <c r="AR1761" i="12" s="1"/>
  <c r="AX1761" i="12" s="1"/>
  <c r="AK1991" i="12"/>
  <c r="AS1991" i="12" s="1"/>
  <c r="AY1991" i="12" s="1"/>
  <c r="AK2361" i="12"/>
  <c r="AS2361" i="12" s="1"/>
  <c r="AY2361" i="12" s="1"/>
  <c r="AI2946" i="12"/>
  <c r="AM2946" i="12" s="1"/>
  <c r="AQ2946" i="12" s="1"/>
  <c r="AW2946" i="12" s="1"/>
  <c r="AI2127" i="12"/>
  <c r="AM2127" i="12" s="1"/>
  <c r="AQ2127" i="12" s="1"/>
  <c r="AW2127" i="12" s="1"/>
  <c r="AJ2474" i="12"/>
  <c r="AR2474" i="12" s="1"/>
  <c r="AX2474" i="12" s="1"/>
  <c r="AJ2924" i="12"/>
  <c r="AR2924" i="12" s="1"/>
  <c r="AX2924" i="12" s="1"/>
  <c r="AJ424" i="12"/>
  <c r="AR424" i="12" s="1"/>
  <c r="AX424" i="12" s="1"/>
  <c r="AI2256" i="12"/>
  <c r="AM2256" i="12" s="1"/>
  <c r="AQ2256" i="12" s="1"/>
  <c r="AW2256" i="12" s="1"/>
  <c r="AJ1888" i="12"/>
  <c r="AR1888" i="12" s="1"/>
  <c r="AX1888" i="12" s="1"/>
  <c r="AK1795" i="12"/>
  <c r="AS1795" i="12" s="1"/>
  <c r="AY1795" i="12" s="1"/>
  <c r="AK652" i="12"/>
  <c r="AS652" i="12" s="1"/>
  <c r="AY652" i="12" s="1"/>
  <c r="AJ1202" i="12"/>
  <c r="AR1202" i="12" s="1"/>
  <c r="AX1202" i="12" s="1"/>
  <c r="AI2350" i="12"/>
  <c r="AM2350" i="12" s="1"/>
  <c r="AQ2350" i="12" s="1"/>
  <c r="AW2350" i="12" s="1"/>
  <c r="AI2967" i="12"/>
  <c r="AM2967" i="12" s="1"/>
  <c r="AQ2967" i="12" s="1"/>
  <c r="AW2967" i="12" s="1"/>
  <c r="AI2270" i="12"/>
  <c r="AM2270" i="12" s="1"/>
  <c r="AQ2270" i="12" s="1"/>
  <c r="AW2270" i="12" s="1"/>
  <c r="AI901" i="12"/>
  <c r="AM901" i="12" s="1"/>
  <c r="AQ901" i="12" s="1"/>
  <c r="AW901" i="12" s="1"/>
  <c r="AI378" i="12"/>
  <c r="AM378" i="12" s="1"/>
  <c r="AQ378" i="12" s="1"/>
  <c r="AW378" i="12" s="1"/>
  <c r="AI2035" i="12"/>
  <c r="AM2035" i="12" s="1"/>
  <c r="AQ2035" i="12" s="1"/>
  <c r="AW2035" i="12" s="1"/>
  <c r="AI1202" i="12"/>
  <c r="AM1202" i="12" s="1"/>
  <c r="AQ1202" i="12" s="1"/>
  <c r="AW1202" i="12" s="1"/>
  <c r="AJ3113" i="12"/>
  <c r="AR3113" i="12" s="1"/>
  <c r="AX3113" i="12" s="1"/>
  <c r="AI309" i="12"/>
  <c r="AM309" i="12" s="1"/>
  <c r="AQ309" i="12" s="1"/>
  <c r="AW309" i="12" s="1"/>
  <c r="AJ1452" i="12"/>
  <c r="AR1452" i="12" s="1"/>
  <c r="AX1452" i="12" s="1"/>
  <c r="AJ1638" i="12"/>
  <c r="AR1638" i="12" s="1"/>
  <c r="AX1638" i="12" s="1"/>
  <c r="AI782" i="12"/>
  <c r="AM782" i="12" s="1"/>
  <c r="AQ782" i="12" s="1"/>
  <c r="AW782" i="12" s="1"/>
  <c r="AI1622" i="12"/>
  <c r="AM1622" i="12" s="1"/>
  <c r="AQ1622" i="12" s="1"/>
  <c r="AW1622" i="12" s="1"/>
  <c r="AK1202" i="12"/>
  <c r="AS1202" i="12" s="1"/>
  <c r="AY1202" i="12" s="1"/>
  <c r="AJ2113" i="12"/>
  <c r="AR2113" i="12" s="1"/>
  <c r="AX2113" i="12" s="1"/>
  <c r="AI104" i="12"/>
  <c r="AM104" i="12" s="1"/>
  <c r="AQ104" i="12" s="1"/>
  <c r="AW104" i="12" s="1"/>
  <c r="AJ765" i="12"/>
  <c r="AR765" i="12" s="1"/>
  <c r="AX765" i="12" s="1"/>
  <c r="AI709" i="12"/>
  <c r="AM709" i="12" s="1"/>
  <c r="AQ709" i="12" s="1"/>
  <c r="AW709" i="12" s="1"/>
  <c r="AI3070" i="12"/>
  <c r="AM3070" i="12" s="1"/>
  <c r="AQ3070" i="12" s="1"/>
  <c r="AW3070" i="12" s="1"/>
  <c r="AI1924" i="12"/>
  <c r="AM1924" i="12" s="1"/>
  <c r="AQ1924" i="12" s="1"/>
  <c r="AW1924" i="12" s="1"/>
  <c r="AI2128" i="12"/>
  <c r="AM2128" i="12" s="1"/>
  <c r="AQ2128" i="12" s="1"/>
  <c r="AW2128" i="12" s="1"/>
  <c r="AK1894" i="12"/>
  <c r="AS1894" i="12" s="1"/>
  <c r="AY1894" i="12" s="1"/>
  <c r="AK2054" i="12"/>
  <c r="AS2054" i="12" s="1"/>
  <c r="AY2054" i="12" s="1"/>
  <c r="AJ2967" i="12"/>
  <c r="AR2967" i="12" s="1"/>
  <c r="AX2967" i="12" s="1"/>
  <c r="AI1991" i="12"/>
  <c r="AM1991" i="12" s="1"/>
  <c r="AQ1991" i="12" s="1"/>
  <c r="AW1991" i="12" s="1"/>
  <c r="AK3070" i="12"/>
  <c r="AS3070" i="12" s="1"/>
  <c r="AY3070" i="12" s="1"/>
  <c r="AJ2128" i="12"/>
  <c r="AR2128" i="12" s="1"/>
  <c r="AX2128" i="12" s="1"/>
  <c r="AJ1924" i="12"/>
  <c r="AR1924" i="12" s="1"/>
  <c r="AX1924" i="12" s="1"/>
  <c r="AJ2407" i="12"/>
  <c r="AR2407" i="12" s="1"/>
  <c r="AX2407" i="12" s="1"/>
  <c r="AK982" i="12"/>
  <c r="AS982" i="12" s="1"/>
  <c r="AY982" i="12" s="1"/>
  <c r="AJ3070" i="12"/>
  <c r="AR3070" i="12" s="1"/>
  <c r="AX3070" i="12" s="1"/>
  <c r="AI2453" i="12"/>
  <c r="AM2453" i="12" s="1"/>
  <c r="AQ2453" i="12" s="1"/>
  <c r="AW2453" i="12" s="1"/>
  <c r="AJ187" i="12"/>
  <c r="AR187" i="12" s="1"/>
  <c r="AX187" i="12" s="1"/>
  <c r="AI2324" i="12"/>
  <c r="AM2324" i="12" s="1"/>
  <c r="AQ2324" i="12" s="1"/>
  <c r="AW2324" i="12" s="1"/>
  <c r="AJ1760" i="12"/>
  <c r="AR1760" i="12" s="1"/>
  <c r="AX1760" i="12" s="1"/>
  <c r="AJ2256" i="12"/>
  <c r="AR2256" i="12" s="1"/>
  <c r="AX2256" i="12" s="1"/>
  <c r="AI115" i="12"/>
  <c r="AM115" i="12" s="1"/>
  <c r="AQ115" i="12" s="1"/>
  <c r="AW115" i="12" s="1"/>
  <c r="AI511" i="12"/>
  <c r="AM511" i="12" s="1"/>
  <c r="AQ511" i="12" s="1"/>
  <c r="AW511" i="12" s="1"/>
  <c r="AK2968" i="12"/>
  <c r="AS2968" i="12" s="1"/>
  <c r="AY2968" i="12" s="1"/>
  <c r="AI423" i="12"/>
  <c r="AM423" i="12" s="1"/>
  <c r="AQ423" i="12" s="1"/>
  <c r="AW423" i="12" s="1"/>
  <c r="AK104" i="12"/>
  <c r="AS104" i="12" s="1"/>
  <c r="AY104" i="12" s="1"/>
  <c r="AJ1518" i="12"/>
  <c r="AR1518" i="12" s="1"/>
  <c r="AX1518" i="12" s="1"/>
  <c r="AI1761" i="12"/>
  <c r="AM1761" i="12" s="1"/>
  <c r="AQ1761" i="12" s="1"/>
  <c r="AW1761" i="12" s="1"/>
  <c r="AI2299" i="12"/>
  <c r="AM2299" i="12" s="1"/>
  <c r="AQ2299" i="12" s="1"/>
  <c r="AW2299" i="12" s="1"/>
  <c r="AK782" i="12"/>
  <c r="AS782" i="12" s="1"/>
  <c r="AY782" i="12" s="1"/>
  <c r="AJ1089" i="12"/>
  <c r="AR1089" i="12" s="1"/>
  <c r="AX1089" i="12" s="1"/>
  <c r="AK186" i="12"/>
  <c r="AS186" i="12" s="1"/>
  <c r="AY186" i="12" s="1"/>
  <c r="AI983" i="12"/>
  <c r="AM983" i="12" s="1"/>
  <c r="AQ983" i="12" s="1"/>
  <c r="AW983" i="12" s="1"/>
  <c r="AI2149" i="12"/>
  <c r="AM2149" i="12" s="1"/>
  <c r="AQ2149" i="12" s="1"/>
  <c r="AW2149" i="12" s="1"/>
  <c r="AJ804" i="12"/>
  <c r="AR804" i="12" s="1"/>
  <c r="AX804" i="12" s="1"/>
  <c r="AI2442" i="12"/>
  <c r="AM2442" i="12" s="1"/>
  <c r="AQ2442" i="12" s="1"/>
  <c r="AW2442" i="12" s="1"/>
  <c r="AI2063" i="12"/>
  <c r="AM2063" i="12" s="1"/>
  <c r="AQ2063" i="12" s="1"/>
  <c r="AW2063" i="12" s="1"/>
  <c r="AJ2271" i="12"/>
  <c r="AR2271" i="12" s="1"/>
  <c r="AX2271" i="12" s="1"/>
  <c r="AJ2255" i="12"/>
  <c r="AR2255" i="12" s="1"/>
  <c r="AX2255" i="12" s="1"/>
  <c r="AK1127" i="12"/>
  <c r="AS1127" i="12" s="1"/>
  <c r="AY1127" i="12" s="1"/>
  <c r="AJ1539" i="12"/>
  <c r="AR1539" i="12" s="1"/>
  <c r="AX1539" i="12" s="1"/>
  <c r="AK423" i="12"/>
  <c r="AS423" i="12" s="1"/>
  <c r="AY423" i="12" s="1"/>
  <c r="AK2967" i="12"/>
  <c r="AS2967" i="12" s="1"/>
  <c r="AY2967" i="12" s="1"/>
  <c r="AK766" i="12"/>
  <c r="AS766" i="12" s="1"/>
  <c r="AY766" i="12" s="1"/>
  <c r="AK1638" i="12"/>
  <c r="AS1638" i="12" s="1"/>
  <c r="AY1638" i="12" s="1"/>
  <c r="AJ1090" i="12"/>
  <c r="AR1090" i="12" s="1"/>
  <c r="AX1090" i="12" s="1"/>
  <c r="AK2128" i="12"/>
  <c r="AS2128" i="12" s="1"/>
  <c r="AY2128" i="12" s="1"/>
  <c r="AK1963" i="12"/>
  <c r="AS1963" i="12" s="1"/>
  <c r="AY1963" i="12" s="1"/>
  <c r="AI1127" i="12"/>
  <c r="AM1127" i="12" s="1"/>
  <c r="AQ1127" i="12" s="1"/>
  <c r="AW1127" i="12" s="1"/>
  <c r="AK424" i="12"/>
  <c r="AS424" i="12" s="1"/>
  <c r="AY424" i="12" s="1"/>
  <c r="AJ1991" i="12"/>
  <c r="AR1991" i="12" s="1"/>
  <c r="AX1991" i="12" s="1"/>
  <c r="AK2473" i="12"/>
  <c r="AS2473" i="12" s="1"/>
  <c r="AY2473" i="12" s="1"/>
  <c r="AJ2036" i="12"/>
  <c r="AR2036" i="12" s="1"/>
  <c r="AX2036" i="12" s="1"/>
  <c r="AJ1021" i="12"/>
  <c r="AR1021" i="12" s="1"/>
  <c r="AX1021" i="12" s="1"/>
  <c r="AJ1639" i="12"/>
  <c r="AR1639" i="12" s="1"/>
  <c r="AX1639" i="12" s="1"/>
  <c r="AI783" i="12"/>
  <c r="AM783" i="12" s="1"/>
  <c r="AQ783" i="12" s="1"/>
  <c r="AW783" i="12" s="1"/>
  <c r="AI1621" i="12"/>
  <c r="AM1621" i="12" s="1"/>
  <c r="AQ1621" i="12" s="1"/>
  <c r="AW1621" i="12" s="1"/>
  <c r="AJ378" i="12"/>
  <c r="AR378" i="12" s="1"/>
  <c r="AX378" i="12" s="1"/>
  <c r="AJ1622" i="12"/>
  <c r="AR1622" i="12" s="1"/>
  <c r="AX1622" i="12" s="1"/>
  <c r="AK378" i="12"/>
  <c r="AS378" i="12" s="1"/>
  <c r="AY378" i="12" s="1"/>
  <c r="AC1537" i="12"/>
  <c r="AE1126" i="12"/>
  <c r="AD2148" i="12"/>
  <c r="AE475" i="12"/>
  <c r="AD1538" i="12"/>
  <c r="AC1923" i="12"/>
  <c r="AE2452" i="12"/>
  <c r="AE1538" i="12"/>
  <c r="AE1990" i="12"/>
  <c r="AD1793" i="12"/>
  <c r="AC2370" i="12"/>
  <c r="AD1990" i="12"/>
  <c r="AC103" i="12"/>
  <c r="AD2371" i="12"/>
  <c r="AD2112" i="12"/>
  <c r="AC1887" i="12"/>
  <c r="AC857" i="12"/>
  <c r="AC521" i="12"/>
  <c r="AD273" i="12"/>
  <c r="AC2112" i="12"/>
  <c r="AE273" i="12"/>
  <c r="AC273" i="12"/>
  <c r="AC1538" i="12"/>
  <c r="AD2452" i="12"/>
  <c r="AD16" i="12"/>
  <c r="AE2111" i="12"/>
  <c r="AC1794" i="12"/>
  <c r="AC1471" i="12"/>
  <c r="AE2147" i="12"/>
  <c r="AC476" i="12"/>
  <c r="AC15" i="12"/>
  <c r="AC707" i="12"/>
  <c r="AC1125" i="12"/>
  <c r="AC2147" i="12"/>
  <c r="AE15" i="12"/>
  <c r="AE1899" i="12"/>
  <c r="AD1899" i="12"/>
  <c r="AE707" i="12"/>
  <c r="AE1471" i="12"/>
  <c r="AE1794" i="12"/>
  <c r="AC1665" i="12"/>
  <c r="AD1125" i="12"/>
  <c r="AC1989" i="12"/>
  <c r="AE857" i="12"/>
  <c r="AD521" i="12"/>
  <c r="AD475" i="12"/>
  <c r="AD15" i="12"/>
  <c r="AD1451" i="12"/>
  <c r="AD1923" i="12"/>
  <c r="AD1665" i="12"/>
  <c r="AD857" i="12"/>
  <c r="AE2112" i="12"/>
  <c r="AC1451" i="12"/>
  <c r="AE2148" i="12"/>
  <c r="AC16" i="12"/>
  <c r="AC708" i="12"/>
  <c r="AC1126" i="12"/>
  <c r="AC2148" i="12"/>
  <c r="AE16" i="12"/>
  <c r="AE1887" i="12"/>
  <c r="AD1887" i="12"/>
  <c r="AE708" i="12"/>
  <c r="AE1451" i="12"/>
  <c r="AE1793" i="12"/>
  <c r="AC1666" i="12"/>
  <c r="AD1126" i="12"/>
  <c r="AC1990" i="12"/>
  <c r="AE521" i="12"/>
  <c r="AD103" i="12"/>
  <c r="AD2451" i="12"/>
  <c r="AE1666" i="12"/>
  <c r="AC2451" i="12"/>
  <c r="AD1922" i="12"/>
  <c r="AE2371" i="12"/>
  <c r="AC2452" i="12"/>
  <c r="AE2370" i="12"/>
  <c r="AD707" i="12"/>
  <c r="AE1922" i="12"/>
  <c r="AC1793" i="12"/>
  <c r="AC475" i="12"/>
  <c r="AD476" i="12"/>
  <c r="AC2111" i="12"/>
  <c r="AD123" i="12"/>
  <c r="AD1666" i="12"/>
  <c r="AD708" i="12"/>
  <c r="AE1923" i="12"/>
  <c r="AE309" i="12"/>
  <c r="AE1125" i="12"/>
  <c r="AE1665" i="12"/>
  <c r="AD2147" i="12"/>
  <c r="AD1471" i="12"/>
  <c r="AE476" i="12"/>
  <c r="AD1537" i="12"/>
  <c r="AC1922" i="12"/>
  <c r="AE2451" i="12"/>
  <c r="AE1537" i="12"/>
  <c r="AE1989" i="12"/>
  <c r="AD1794" i="12"/>
  <c r="AC2371" i="12"/>
  <c r="AD1989" i="12"/>
  <c r="AC123" i="12"/>
  <c r="AD2370" i="12"/>
  <c r="AD2111" i="12"/>
  <c r="AC1899" i="12"/>
  <c r="AE103" i="12"/>
  <c r="AC522" i="12"/>
  <c r="H3125" i="12"/>
  <c r="N3125" i="12" s="1"/>
  <c r="V3125" i="12" s="1"/>
  <c r="AE3125" i="12" s="1"/>
  <c r="G3125" i="12"/>
  <c r="M3125" i="12" s="1"/>
  <c r="U3125" i="12" s="1"/>
  <c r="AD3125" i="12" s="1"/>
  <c r="F3125" i="12"/>
  <c r="L3125" i="12" s="1"/>
  <c r="T3125" i="12" s="1"/>
  <c r="AC3125" i="12" s="1"/>
  <c r="CD670" i="12"/>
  <c r="CD669" i="12" s="1"/>
  <c r="CD2763" i="12"/>
  <c r="CD2762" i="12" s="1"/>
  <c r="CD2761" i="12" s="1"/>
  <c r="CC2897" i="12" l="1"/>
  <c r="CA2812" i="12"/>
  <c r="CB1649" i="12"/>
  <c r="CB2182" i="12"/>
  <c r="CA1205" i="12"/>
  <c r="CB2400" i="12"/>
  <c r="CC1189" i="12"/>
  <c r="CA1981" i="12"/>
  <c r="CC2905" i="12"/>
  <c r="CC2884" i="12"/>
  <c r="CA1374" i="12"/>
  <c r="CB1966" i="12"/>
  <c r="CA2920" i="12"/>
  <c r="CC1288" i="12"/>
  <c r="CA933" i="12"/>
  <c r="CC26" i="12"/>
  <c r="CA1929" i="12"/>
  <c r="CB107" i="12"/>
  <c r="CA542" i="12"/>
  <c r="CB490" i="12"/>
  <c r="CA873" i="12"/>
  <c r="CA2068" i="12"/>
  <c r="CA556" i="12"/>
  <c r="CB311" i="12"/>
  <c r="CB703" i="12"/>
  <c r="CB2409" i="12"/>
  <c r="CB2480" i="12"/>
  <c r="CB2832" i="12"/>
  <c r="CB2979" i="12"/>
  <c r="CB201" i="12"/>
  <c r="CB2466" i="12"/>
  <c r="CA920" i="12"/>
  <c r="CC1268" i="12"/>
  <c r="CC2691" i="12"/>
  <c r="CB426" i="12"/>
  <c r="CC714" i="12"/>
  <c r="CC99" i="12"/>
  <c r="CB2097" i="12"/>
  <c r="CC1418" i="12"/>
  <c r="CA555" i="12"/>
  <c r="CC2315" i="12"/>
  <c r="CC1325" i="12"/>
  <c r="CA1143" i="12"/>
  <c r="CC1178" i="12"/>
  <c r="CA2841" i="12"/>
  <c r="CA1158" i="12"/>
  <c r="CB1801" i="12"/>
  <c r="CC594" i="12"/>
  <c r="CA1255" i="12"/>
  <c r="CB85" i="12"/>
  <c r="CA2931" i="12"/>
  <c r="CA669" i="12"/>
  <c r="CA2753" i="12"/>
  <c r="CA1204" i="12"/>
  <c r="CA2910" i="12"/>
  <c r="CC1728" i="12"/>
  <c r="CB59" i="12"/>
  <c r="CA479" i="12"/>
  <c r="CA2781" i="12"/>
  <c r="CC85" i="12"/>
  <c r="CB2935" i="12"/>
  <c r="CA345" i="12"/>
  <c r="CA2954" i="12"/>
  <c r="CC927" i="12"/>
  <c r="CA2267" i="12"/>
  <c r="CB2821" i="12"/>
  <c r="CB1158" i="12"/>
  <c r="CB1863" i="12"/>
  <c r="CB328" i="12"/>
  <c r="CC1305" i="12"/>
  <c r="CB1013" i="12"/>
  <c r="CA323" i="12"/>
  <c r="CA351" i="12"/>
  <c r="CA2047" i="12"/>
  <c r="CA2832" i="12"/>
  <c r="CC1329" i="12"/>
  <c r="CC2766" i="12"/>
  <c r="CB2975" i="12"/>
  <c r="CC696" i="12"/>
  <c r="CB1304" i="12"/>
  <c r="CA2190" i="12"/>
  <c r="CA2927" i="12"/>
  <c r="CA2992" i="12"/>
  <c r="CA2757" i="12"/>
  <c r="CC2097" i="12"/>
  <c r="CA1545" i="12"/>
  <c r="CC1023" i="12"/>
  <c r="CB2373" i="12"/>
  <c r="CA1181" i="12"/>
  <c r="CB1940" i="12"/>
  <c r="CA2975" i="12"/>
  <c r="CA1796" i="12"/>
  <c r="CB1057" i="12"/>
  <c r="CA2358" i="12"/>
  <c r="CA757" i="12"/>
  <c r="CC385" i="12"/>
  <c r="CA919" i="12"/>
  <c r="CC100" i="12"/>
  <c r="CB324" i="12"/>
  <c r="CB1570" i="12"/>
  <c r="CA2974" i="12"/>
  <c r="CB2887" i="12"/>
  <c r="CB2920" i="12"/>
  <c r="CB1981" i="12"/>
  <c r="CB2692" i="12"/>
  <c r="CA490" i="12"/>
  <c r="CA541" i="12"/>
  <c r="CB1098" i="12"/>
  <c r="CB25" i="12"/>
  <c r="CC1374" i="12"/>
  <c r="CC41" i="12"/>
  <c r="CC542" i="12"/>
  <c r="CC904" i="12"/>
  <c r="CB1250" i="12"/>
  <c r="CB2315" i="12"/>
  <c r="CB1614" i="12"/>
  <c r="CC1940" i="12"/>
  <c r="CC1530" i="12"/>
  <c r="CC2158" i="12"/>
  <c r="CB1289" i="12"/>
  <c r="CC1705" i="12"/>
  <c r="CA1649" i="12"/>
  <c r="CA1274" i="12"/>
  <c r="CC2936" i="12"/>
  <c r="CC823" i="12"/>
  <c r="CC1213" i="12"/>
  <c r="CC2806" i="12"/>
  <c r="CA2901" i="12"/>
  <c r="CB605" i="12"/>
  <c r="CA1159" i="12"/>
  <c r="CB429" i="12"/>
  <c r="CC2415" i="12"/>
  <c r="CB589" i="12"/>
  <c r="CC1246" i="12"/>
  <c r="CC1102" i="12"/>
  <c r="CA1603" i="12"/>
  <c r="CA1993" i="12"/>
  <c r="CA1318" i="12"/>
  <c r="CC783" i="12"/>
  <c r="CA1329" i="12"/>
  <c r="CC2434" i="12"/>
  <c r="CA928" i="12"/>
  <c r="CA1717" i="12"/>
  <c r="CB117" i="12"/>
  <c r="CB834" i="12"/>
  <c r="CB913" i="12"/>
  <c r="CA1859" i="12"/>
  <c r="CC1367" i="12"/>
  <c r="CC170" i="12"/>
  <c r="CB2166" i="12"/>
  <c r="CA529" i="12"/>
  <c r="CC1053" i="12"/>
  <c r="CC2684" i="12"/>
  <c r="CC588" i="12"/>
  <c r="CC1558" i="12"/>
  <c r="CC1410" i="12"/>
  <c r="CC1955" i="12"/>
  <c r="CB588" i="12"/>
  <c r="CA2829" i="12"/>
  <c r="CC1056" i="12"/>
  <c r="CB732" i="12"/>
  <c r="CA2193" i="12"/>
  <c r="CB1251" i="12"/>
  <c r="CB1747" i="12"/>
  <c r="CB1483" i="12"/>
  <c r="CA1278" i="12"/>
  <c r="CB1103" i="12"/>
  <c r="CA2728" i="12"/>
  <c r="CC1238" i="12"/>
  <c r="CC2777" i="12"/>
  <c r="CC514" i="12"/>
  <c r="CA1614" i="12"/>
  <c r="CA1600" i="12"/>
  <c r="CA2185" i="12"/>
  <c r="CB2762" i="12"/>
  <c r="CC1632" i="12"/>
  <c r="CC1499" i="12"/>
  <c r="CA433" i="12"/>
  <c r="CA2448" i="12"/>
  <c r="CB1777" i="12"/>
  <c r="CA1283" i="12"/>
  <c r="CC2913" i="12"/>
  <c r="CB1544" i="12"/>
  <c r="CC2738" i="12"/>
  <c r="CA514" i="12"/>
  <c r="CC2761" i="12"/>
  <c r="CC312" i="12"/>
  <c r="CC2970" i="12"/>
  <c r="CB1333" i="12"/>
  <c r="CA2691" i="12"/>
  <c r="CB2088" i="12"/>
  <c r="CB1513" i="12"/>
  <c r="CB1549" i="12"/>
  <c r="CA2400" i="12"/>
  <c r="CA1732" i="12"/>
  <c r="CB143" i="12"/>
  <c r="CB345" i="12"/>
  <c r="CC984" i="12"/>
  <c r="CC392" i="12"/>
  <c r="CC2910" i="12"/>
  <c r="CA1373" i="12"/>
  <c r="CB1254" i="12"/>
  <c r="CA1427" i="12"/>
  <c r="CB920" i="12"/>
  <c r="CC2930" i="12"/>
  <c r="CB1554" i="12"/>
  <c r="CA1646" i="12"/>
  <c r="CB1162" i="12"/>
  <c r="CC740" i="12"/>
  <c r="CC2088" i="12"/>
  <c r="CA1641" i="12"/>
  <c r="CA201" i="12"/>
  <c r="CC64" i="12"/>
  <c r="CB1137" i="12"/>
  <c r="CC1520" i="12"/>
  <c r="CC1349" i="12"/>
  <c r="CC1704" i="12"/>
  <c r="CA71" i="12"/>
  <c r="CA758" i="12"/>
  <c r="CC2709" i="12"/>
  <c r="CB2009" i="12"/>
  <c r="CB2774" i="12"/>
  <c r="CB1567" i="12"/>
  <c r="CA317" i="12"/>
  <c r="CA99" i="12"/>
  <c r="CB1950" i="12"/>
  <c r="CB2282" i="12"/>
  <c r="CA1742" i="12"/>
  <c r="CA2479" i="12"/>
  <c r="CB1766" i="12"/>
  <c r="CC793" i="12"/>
  <c r="CC1503" i="12"/>
  <c r="CB1142" i="12"/>
  <c r="CA762" i="12"/>
  <c r="CA430" i="12"/>
  <c r="CB1030" i="12"/>
  <c r="CA135" i="12"/>
  <c r="CA604" i="12"/>
  <c r="CC2921" i="12"/>
  <c r="CC2223" i="12"/>
  <c r="CC1045" i="12"/>
  <c r="CC2185" i="12"/>
  <c r="CC270" i="12"/>
  <c r="CB1293" i="12"/>
  <c r="CB2198" i="12"/>
  <c r="CB155" i="12"/>
  <c r="CB2155" i="12"/>
  <c r="CC107" i="12"/>
  <c r="CC18" i="12"/>
  <c r="CB2850" i="12"/>
  <c r="CC2397" i="12"/>
  <c r="CC117" i="12"/>
  <c r="CB1816" i="12"/>
  <c r="CB282" i="12"/>
  <c r="CC426" i="12"/>
  <c r="CA80" i="12"/>
  <c r="CC1158" i="12"/>
  <c r="CB1724" i="12"/>
  <c r="CA2705" i="12"/>
  <c r="CB3058" i="12"/>
  <c r="CC179" i="12"/>
  <c r="CB189" i="12"/>
  <c r="CB750" i="12"/>
  <c r="CC283" i="12"/>
  <c r="CB2905" i="12"/>
  <c r="CC1725" i="12"/>
  <c r="CB793" i="12"/>
  <c r="CC703" i="12"/>
  <c r="CC1559" i="12"/>
  <c r="CC1930" i="12"/>
  <c r="CC1716" i="12"/>
  <c r="CC500" i="12"/>
  <c r="CB556" i="12"/>
  <c r="CA1293" i="12"/>
  <c r="CB2226" i="12"/>
  <c r="CC1427" i="12"/>
  <c r="CB2931" i="12"/>
  <c r="CC1896" i="12"/>
  <c r="CC2974" i="12"/>
  <c r="CC2009" i="12"/>
  <c r="CC2997" i="12"/>
  <c r="CA1368" i="12"/>
  <c r="CC1935" i="12"/>
  <c r="CB2802" i="12"/>
  <c r="CB2367" i="12"/>
  <c r="CB948" i="12"/>
  <c r="CC2876" i="12"/>
  <c r="CA1548" i="12"/>
  <c r="CA179" i="12"/>
  <c r="CA2397" i="12"/>
  <c r="CA270" i="12"/>
  <c r="CA844" i="12"/>
  <c r="CC1063" i="12"/>
  <c r="CB1235" i="12"/>
  <c r="CB2731" i="12"/>
  <c r="CC1098" i="12"/>
  <c r="CA913" i="12"/>
  <c r="CB1155" i="12"/>
  <c r="CC1691" i="12"/>
  <c r="CC1298" i="12"/>
  <c r="CA1562" i="12"/>
  <c r="CA1812" i="12"/>
  <c r="CC1251" i="12"/>
  <c r="CC2037" i="12"/>
  <c r="CA374" i="12"/>
  <c r="CB2684" i="12"/>
  <c r="CA3096" i="12"/>
  <c r="CC2788" i="12"/>
  <c r="CC1591" i="12"/>
  <c r="CB2462" i="12"/>
  <c r="CA1224" i="12"/>
  <c r="CB933" i="12"/>
  <c r="CB1337" i="12"/>
  <c r="CB355" i="12"/>
  <c r="CC482" i="12"/>
  <c r="CC1182" i="12"/>
  <c r="CB1392" i="12"/>
  <c r="CB2957" i="12"/>
  <c r="CB1299" i="12"/>
  <c r="CB2719" i="12"/>
  <c r="CC160" i="12"/>
  <c r="CA2887" i="12"/>
  <c r="CA909" i="12"/>
  <c r="CA483" i="12"/>
  <c r="CA2821" i="12"/>
  <c r="CC1181" i="12"/>
  <c r="CC2816" i="12"/>
  <c r="CC609" i="12"/>
  <c r="CA889" i="12"/>
  <c r="CC2887" i="12"/>
  <c r="CC2396" i="12"/>
  <c r="CA266" i="12"/>
  <c r="CB2001" i="12"/>
  <c r="CB1052" i="12"/>
  <c r="CB2458" i="12"/>
  <c r="CC1772" i="12"/>
  <c r="CB2163" i="12"/>
  <c r="CB1650" i="12"/>
  <c r="CB2724" i="12"/>
  <c r="CC976" i="12"/>
  <c r="CC1330" i="12"/>
  <c r="CB2258" i="12"/>
  <c r="CC3011" i="12"/>
  <c r="CC2316" i="12"/>
  <c r="CC1729" i="12"/>
  <c r="CC1406" i="12"/>
  <c r="CA2709" i="12"/>
  <c r="CB478" i="12"/>
  <c r="CA2758" i="12"/>
  <c r="CA1997" i="12"/>
  <c r="CA2792" i="12"/>
  <c r="CB2824" i="12"/>
  <c r="CB957" i="12"/>
  <c r="CC866" i="12"/>
  <c r="CA2367" i="12"/>
  <c r="CC2055" i="12"/>
  <c r="CC1099" i="12"/>
  <c r="CA571" i="12"/>
  <c r="CC919" i="12"/>
  <c r="CA2114" i="12"/>
  <c r="CA1554" i="12"/>
  <c r="CA1766" i="12"/>
  <c r="CB1935" i="12"/>
  <c r="CA2921" i="12"/>
  <c r="CC860" i="12"/>
  <c r="CC1052" i="12"/>
  <c r="CB1708" i="12"/>
  <c r="CB2781" i="12"/>
  <c r="CA1346" i="12"/>
  <c r="CB2816" i="12"/>
  <c r="CB2363" i="12"/>
  <c r="CA2949" i="12"/>
  <c r="CC1308" i="12"/>
  <c r="CA2820" i="12"/>
  <c r="CA1891" i="12"/>
  <c r="CC2190" i="12"/>
  <c r="CC2400" i="12"/>
  <c r="CB1154" i="12"/>
  <c r="CB1346" i="12"/>
  <c r="CC1318" i="12"/>
  <c r="CC350" i="12"/>
  <c r="CC1150" i="12"/>
  <c r="CB1182" i="12"/>
  <c r="CB55" i="12"/>
  <c r="CB1875" i="12"/>
  <c r="CC1815" i="12"/>
  <c r="CB2470" i="12"/>
  <c r="CB1209" i="12"/>
  <c r="CB1045" i="12"/>
  <c r="CA54" i="12"/>
  <c r="CC1864" i="12"/>
  <c r="CC2218" i="12"/>
  <c r="CA1910" i="12"/>
  <c r="CB2302" i="12"/>
  <c r="CC624" i="12"/>
  <c r="CC1641" i="12"/>
  <c r="CB2353" i="12"/>
  <c r="CA1304" i="12"/>
  <c r="CC1350" i="12"/>
  <c r="CA779" i="12"/>
  <c r="CC685" i="12"/>
  <c r="CA2329" i="12"/>
  <c r="CA537" i="12"/>
  <c r="CC538" i="12"/>
  <c r="CB2448" i="12"/>
  <c r="CB699" i="12"/>
  <c r="CA2004" i="12"/>
  <c r="CC704" i="12"/>
  <c r="CC2092" i="12"/>
  <c r="CA2897" i="12"/>
  <c r="CA1353" i="12"/>
  <c r="CA1309" i="12"/>
  <c r="CC898" i="12"/>
  <c r="CC1223" i="12"/>
  <c r="CC923" i="12"/>
  <c r="CC1513" i="12"/>
  <c r="CA2041" i="12"/>
  <c r="CA2462" i="12"/>
  <c r="CB837" i="12"/>
  <c r="CB2807" i="12"/>
  <c r="CC2154" i="12"/>
  <c r="CB1688" i="12"/>
  <c r="CA559" i="12"/>
  <c r="CB2273" i="12"/>
  <c r="CB1321" i="12"/>
  <c r="CA1896" i="12"/>
  <c r="CB100" i="12"/>
  <c r="CB2738" i="12"/>
  <c r="CC824" i="12"/>
  <c r="CA1919" i="12"/>
  <c r="CC2898" i="12"/>
  <c r="CB984" i="12"/>
  <c r="CC380" i="12"/>
  <c r="CC1997" i="12"/>
  <c r="CA2194" i="12"/>
  <c r="CA25" i="12"/>
  <c r="CA2143" i="12"/>
  <c r="CA534" i="12"/>
  <c r="CB332" i="12"/>
  <c r="CA1013" i="12"/>
  <c r="CC2782" i="12"/>
  <c r="CA143" i="12"/>
  <c r="CC1801" i="12"/>
  <c r="CB2366" i="12"/>
  <c r="CB533" i="12"/>
  <c r="CB2347" i="12"/>
  <c r="CC2799" i="12"/>
  <c r="CC2005" i="12"/>
  <c r="CA2953" i="12"/>
  <c r="CC384" i="12"/>
  <c r="CC1243" i="12"/>
  <c r="CA1733" i="12"/>
  <c r="CB1373" i="12"/>
  <c r="CB1509" i="12"/>
  <c r="CB910" i="12"/>
  <c r="CB90" i="12"/>
  <c r="CC2026" i="12"/>
  <c r="CC991" i="12"/>
  <c r="CB1178" i="12"/>
  <c r="CC2470" i="12"/>
  <c r="CC2802" i="12"/>
  <c r="CA2719" i="12"/>
  <c r="CB538" i="12"/>
  <c r="CB331" i="12"/>
  <c r="CC2754" i="12"/>
  <c r="CB433" i="12"/>
  <c r="CC2821" i="12"/>
  <c r="CC411" i="12"/>
  <c r="CB1530" i="12"/>
  <c r="CA3053" i="12"/>
  <c r="CB2954" i="12"/>
  <c r="CB1929" i="12"/>
  <c r="CA2065" i="12"/>
  <c r="CC2774" i="12"/>
  <c r="CC1091" i="12"/>
  <c r="CB188" i="12"/>
  <c r="CC541" i="12"/>
  <c r="CC2862" i="12"/>
  <c r="CC1143" i="12"/>
  <c r="CC1282" i="12"/>
  <c r="CC2140" i="12"/>
  <c r="CC2014" i="12"/>
  <c r="CC2226" i="12"/>
  <c r="CC1796" i="12"/>
  <c r="CA205" i="12"/>
  <c r="CC1195" i="12"/>
  <c r="CB1970" i="12"/>
  <c r="CA1724" i="12"/>
  <c r="CB2906" i="12"/>
  <c r="CA854" i="12"/>
  <c r="CC1353" i="12"/>
  <c r="CC2276" i="12"/>
  <c r="CB411" i="12"/>
  <c r="CC1545" i="12"/>
  <c r="CC434" i="12"/>
  <c r="CA1230" i="12"/>
  <c r="CB2140" i="12"/>
  <c r="CB318" i="12"/>
  <c r="CB1350" i="12"/>
  <c r="CC2739" i="12"/>
  <c r="CA704" i="12"/>
  <c r="CC483" i="12"/>
  <c r="CC1566" i="12"/>
  <c r="CC1782" i="12"/>
  <c r="CC2155" i="12"/>
  <c r="CC294" i="12"/>
  <c r="CB391" i="12"/>
  <c r="CA2465" i="12"/>
  <c r="CA1023" i="12"/>
  <c r="CC3054" i="12"/>
  <c r="CC570" i="12"/>
  <c r="CA1650" i="12"/>
  <c r="CC1688" i="12"/>
  <c r="CA2858" i="12"/>
  <c r="CA1402" i="12"/>
  <c r="CA3091" i="12"/>
  <c r="CB501" i="12"/>
  <c r="CA2957" i="12"/>
  <c r="CC1198" i="12"/>
  <c r="CB1772" i="12"/>
  <c r="CB2978" i="12"/>
  <c r="CC761" i="12"/>
  <c r="CA1106" i="12"/>
  <c r="CA2697" i="12"/>
  <c r="CB2921" i="12"/>
  <c r="CC2296" i="12"/>
  <c r="CB551" i="12"/>
  <c r="CB1046" i="12"/>
  <c r="CB2859" i="12"/>
  <c r="CC2927" i="12"/>
  <c r="CB1691" i="12"/>
  <c r="CA2158" i="12"/>
  <c r="CB464" i="12"/>
  <c r="CA1045" i="12"/>
  <c r="CB3054" i="12"/>
  <c r="CA354" i="12"/>
  <c r="CB2005" i="12"/>
  <c r="CA938" i="12"/>
  <c r="CA2798" i="12"/>
  <c r="CC2469" i="12"/>
  <c r="CB1926" i="12"/>
  <c r="CC1819" i="12"/>
  <c r="CA2218" i="12"/>
  <c r="CA1721" i="12"/>
  <c r="CC2978" i="12"/>
  <c r="CA1417" i="12"/>
  <c r="CA2000" i="12"/>
  <c r="CA570" i="12"/>
  <c r="CB2970" i="12"/>
  <c r="CC331" i="12"/>
  <c r="CA42" i="12"/>
  <c r="CB344" i="12"/>
  <c r="CB2072" i="12"/>
  <c r="CB2396" i="12"/>
  <c r="CC143" i="12"/>
  <c r="CB924" i="12"/>
  <c r="CA2286" i="12"/>
  <c r="CA1150" i="12"/>
  <c r="CB1583" i="12"/>
  <c r="CB609" i="12"/>
  <c r="CC1146" i="12"/>
  <c r="CB570" i="12"/>
  <c r="CC1906" i="12"/>
  <c r="CC2906" i="12"/>
  <c r="CB872" i="12"/>
  <c r="CC1548" i="12"/>
  <c r="CA1567" i="12"/>
  <c r="CC328" i="12"/>
  <c r="CA2005" i="12"/>
  <c r="CB425" i="12"/>
  <c r="CC2151" i="12"/>
  <c r="CB1499" i="12"/>
  <c r="CB1190" i="12"/>
  <c r="CA1082" i="12"/>
  <c r="CA2366" i="12"/>
  <c r="CB46" i="12"/>
  <c r="CB660" i="12"/>
  <c r="CC2953" i="12"/>
  <c r="CC1299" i="12"/>
  <c r="CC928" i="12"/>
  <c r="CA1198" i="12"/>
  <c r="CB2901" i="12"/>
  <c r="CA2197" i="12"/>
  <c r="CB1683" i="12"/>
  <c r="CA1772" i="12"/>
  <c r="CB2709" i="12"/>
  <c r="CC1278" i="12"/>
  <c r="CA1725" i="12"/>
  <c r="CA2674" i="12"/>
  <c r="CA1182" i="12"/>
  <c r="CC2642" i="12"/>
  <c r="CB700" i="12"/>
  <c r="CB1074" i="12"/>
  <c r="CC478" i="12"/>
  <c r="CB2017" i="12"/>
  <c r="CC1334" i="12"/>
  <c r="CB2753" i="12"/>
  <c r="CC266" i="12"/>
  <c r="CC834" i="12"/>
  <c r="CB2655" i="12"/>
  <c r="CA588" i="12"/>
  <c r="CC1185" i="12"/>
  <c r="CC1981" i="12"/>
  <c r="CA1683" i="12"/>
  <c r="CC374" i="12"/>
  <c r="CB2720" i="12"/>
  <c r="CA2316" i="12"/>
  <c r="CC710" i="12"/>
  <c r="CB2000" i="12"/>
  <c r="CC430" i="12"/>
  <c r="CB1263" i="12"/>
  <c r="CA923" i="12"/>
  <c r="CC1700" i="12"/>
  <c r="CA3086" i="12"/>
  <c r="CB1705" i="12"/>
  <c r="CB2761" i="12"/>
  <c r="CB736" i="12"/>
  <c r="CA1398" i="12"/>
  <c r="CC1891" i="12"/>
  <c r="CC1398" i="12"/>
  <c r="CB1819" i="12"/>
  <c r="CC2048" i="12"/>
  <c r="CB534" i="12"/>
  <c r="CA2010" i="12"/>
  <c r="CC2461" i="12"/>
  <c r="CB2022" i="12"/>
  <c r="CA1499" i="12"/>
  <c r="CA305" i="12"/>
  <c r="CC1721" i="12"/>
  <c r="CB547" i="12"/>
  <c r="CC2762" i="12"/>
  <c r="CC59" i="12"/>
  <c r="CB63" i="12"/>
  <c r="CA2824" i="12"/>
  <c r="CC2326" i="12"/>
  <c r="CC2447" i="12"/>
  <c r="CA1604" i="12"/>
  <c r="CB2037" i="12"/>
  <c r="CA984" i="12"/>
  <c r="CB99" i="12"/>
  <c r="CA457" i="12"/>
  <c r="CA1056" i="12"/>
  <c r="CC1000" i="12"/>
  <c r="CA1406" i="12"/>
  <c r="CB351" i="12"/>
  <c r="CB1292" i="12"/>
  <c r="CA732" i="12"/>
  <c r="CB2866" i="12"/>
  <c r="CA729" i="12"/>
  <c r="CC1595" i="12"/>
  <c r="CA2738" i="12"/>
  <c r="CC1512" i="12"/>
  <c r="CA2227" i="12"/>
  <c r="CC1322" i="12"/>
  <c r="CA2170" i="12"/>
  <c r="CC732" i="12"/>
  <c r="CC2409" i="12"/>
  <c r="CA2055" i="12"/>
  <c r="CB2021" i="12"/>
  <c r="CB3011" i="12"/>
  <c r="CB1919" i="12"/>
  <c r="CA793" i="12"/>
  <c r="CA914" i="12"/>
  <c r="CB604" i="12"/>
  <c r="CB1255" i="12"/>
  <c r="CA1767" i="12"/>
  <c r="CC1326" i="12"/>
  <c r="CC861" i="12"/>
  <c r="CC2850" i="12"/>
  <c r="CC355" i="12"/>
  <c r="CC1107" i="12"/>
  <c r="CC323" i="12"/>
  <c r="CA2312" i="12"/>
  <c r="CA624" i="12"/>
  <c r="CA1558" i="12"/>
  <c r="CA699" i="12"/>
  <c r="CC2789" i="12"/>
  <c r="CA1986" i="12"/>
  <c r="CC1919" i="12"/>
  <c r="CB1867" i="12"/>
  <c r="CB1562" i="12"/>
  <c r="CC2159" i="12"/>
  <c r="CC564" i="12"/>
  <c r="CA1495" i="12"/>
  <c r="CC2674" i="12"/>
  <c r="CC1255" i="12"/>
  <c r="CB369" i="12"/>
  <c r="CA204" i="12"/>
  <c r="CB2185" i="12"/>
  <c r="CC1701" i="12"/>
  <c r="CB2765" i="12"/>
  <c r="CB2267" i="12"/>
  <c r="CA426" i="12"/>
  <c r="CC2122" i="12"/>
  <c r="CC699" i="12"/>
  <c r="CB1308" i="12"/>
  <c r="CC58" i="12"/>
  <c r="CC1541" i="12"/>
  <c r="CB1417" i="12"/>
  <c r="CC2720" i="12"/>
  <c r="CB2434" i="12"/>
  <c r="CC2017" i="12"/>
  <c r="CB2143" i="12"/>
  <c r="CA924" i="12"/>
  <c r="CC1692" i="12"/>
  <c r="CB714" i="12"/>
  <c r="CA2850" i="12"/>
  <c r="CC1354" i="12"/>
  <c r="CA1403" i="12"/>
  <c r="CC2824" i="12"/>
  <c r="CB317" i="12"/>
  <c r="CB1213" i="12"/>
  <c r="CB1906" i="12"/>
  <c r="CA1350" i="12"/>
  <c r="CA2088" i="12"/>
  <c r="CC2480" i="12"/>
  <c r="CA90" i="12"/>
  <c r="CB1697" i="12"/>
  <c r="CB196" i="12"/>
  <c r="CB1721" i="12"/>
  <c r="CB1186" i="12"/>
  <c r="CA355" i="12"/>
  <c r="CC3000" i="12"/>
  <c r="CB1815" i="12"/>
  <c r="CC2194" i="12"/>
  <c r="CA2906" i="12"/>
  <c r="CC1732" i="12"/>
  <c r="CA277" i="12"/>
  <c r="CA2167" i="12"/>
  <c r="CA1789" i="12"/>
  <c r="CA276" i="12"/>
  <c r="CB761" i="12"/>
  <c r="CB51" i="12"/>
  <c r="CB483" i="12"/>
  <c r="CC1162" i="12"/>
  <c r="CB448" i="12"/>
  <c r="CB458" i="12"/>
  <c r="CA1781" i="12"/>
  <c r="CB3086" i="12"/>
  <c r="CC276" i="12"/>
  <c r="CA2788" i="12"/>
  <c r="CA1288" i="12"/>
  <c r="CB2757" i="12"/>
  <c r="CC533" i="12"/>
  <c r="CB1763" i="12"/>
  <c r="CA778" i="12"/>
  <c r="CC711" i="12"/>
  <c r="CC744" i="12"/>
  <c r="CA1091" i="12"/>
  <c r="CB861" i="12"/>
  <c r="CB1102" i="12"/>
  <c r="CA1559" i="12"/>
  <c r="CA2182" i="12"/>
  <c r="CA331" i="12"/>
  <c r="CB179" i="12"/>
  <c r="CB927" i="12"/>
  <c r="CB374" i="12"/>
  <c r="CA2777" i="12"/>
  <c r="CC1786" i="12"/>
  <c r="CC2093" i="12"/>
  <c r="CB2674" i="12"/>
  <c r="CA1980" i="12"/>
  <c r="CA1950" i="12"/>
  <c r="CC3091" i="12"/>
  <c r="CB2773" i="12"/>
  <c r="CB937" i="12"/>
  <c r="CC1309" i="12"/>
  <c r="CB1993" i="12"/>
  <c r="CA2277" i="12"/>
  <c r="CC25" i="12"/>
  <c r="CC464" i="12"/>
  <c r="CC670" i="12"/>
  <c r="CA1752" i="12"/>
  <c r="CB1325" i="12"/>
  <c r="CA46" i="12"/>
  <c r="CB2069" i="12"/>
  <c r="CB156" i="12"/>
  <c r="CB2081" i="12"/>
  <c r="CB1909" i="12"/>
  <c r="CA160" i="12"/>
  <c r="CC924" i="12"/>
  <c r="CB182" i="12"/>
  <c r="CC2163" i="12"/>
  <c r="CC332" i="12"/>
  <c r="CC1980" i="12"/>
  <c r="CC142" i="12"/>
  <c r="CA2461" i="12"/>
  <c r="CB1786" i="12"/>
  <c r="CB1725" i="12"/>
  <c r="CA368" i="12"/>
  <c r="CA2096" i="12"/>
  <c r="CC381" i="12"/>
  <c r="CB928" i="12"/>
  <c r="CB1318" i="12"/>
  <c r="CA1473" i="12"/>
  <c r="CB1733" i="12"/>
  <c r="CA957" i="12"/>
  <c r="CC2765" i="12"/>
  <c r="CA1700" i="12"/>
  <c r="CA1906" i="12"/>
  <c r="CB710" i="12"/>
  <c r="CA1935" i="12"/>
  <c r="CC1986" i="12"/>
  <c r="CC1570" i="12"/>
  <c r="CA577" i="12"/>
  <c r="CC1909" i="12"/>
  <c r="CA744" i="12"/>
  <c r="CA2480" i="12"/>
  <c r="CC555" i="12"/>
  <c r="CC1455" i="12"/>
  <c r="CB1812" i="12"/>
  <c r="CA703" i="12"/>
  <c r="CC2000" i="12"/>
  <c r="CA548" i="12"/>
  <c r="CC1346" i="12"/>
  <c r="CA2913" i="12"/>
  <c r="CA58" i="12"/>
  <c r="CC1186" i="12"/>
  <c r="CC1231" i="12"/>
  <c r="CA2226" i="12"/>
  <c r="CC913" i="12"/>
  <c r="CA1747" i="12"/>
  <c r="CB2778" i="12"/>
  <c r="CB2444" i="12"/>
  <c r="CC2704" i="12"/>
  <c r="CC2282" i="12"/>
  <c r="CC2476" i="12"/>
  <c r="CB2825" i="12"/>
  <c r="CC1402" i="12"/>
  <c r="CA112" i="12"/>
  <c r="CB2167" i="12"/>
  <c r="CC458" i="12"/>
  <c r="CC2373" i="12"/>
  <c r="CA2276" i="12"/>
  <c r="CB302" i="12"/>
  <c r="CB1004" i="12"/>
  <c r="CA1337" i="12"/>
  <c r="CC944" i="12"/>
  <c r="CC1812" i="12"/>
  <c r="CC1594" i="12"/>
  <c r="CC311" i="12"/>
  <c r="CA1519" i="12"/>
  <c r="CA2476" i="12"/>
  <c r="CC1368" i="12"/>
  <c r="CB2047" i="12"/>
  <c r="CC1502" i="12"/>
  <c r="CA2978" i="12"/>
  <c r="CA2154" i="12"/>
  <c r="CA538" i="12"/>
  <c r="CB3076" i="12"/>
  <c r="CC2358" i="12"/>
  <c r="CA425" i="12"/>
  <c r="CB1781" i="12"/>
  <c r="CC1136" i="12"/>
  <c r="CC71" i="12"/>
  <c r="CA1498" i="12"/>
  <c r="CA601" i="12"/>
  <c r="CC90" i="12"/>
  <c r="CA1052" i="12"/>
  <c r="CB1811" i="12"/>
  <c r="CC736" i="12"/>
  <c r="CA2997" i="12"/>
  <c r="CC663" i="12"/>
  <c r="CA785" i="12"/>
  <c r="CB2476" i="12"/>
  <c r="CA2778" i="12"/>
  <c r="CB897" i="12"/>
  <c r="CA1003" i="12"/>
  <c r="CA2692" i="12"/>
  <c r="CC2841" i="12"/>
  <c r="CC2047" i="12"/>
  <c r="CB559" i="12"/>
  <c r="CB1654" i="12"/>
  <c r="CA1004" i="12"/>
  <c r="CB903" i="12"/>
  <c r="CC1242" i="12"/>
  <c r="CB1717" i="12"/>
  <c r="CB2115" i="12"/>
  <c r="CC2813" i="12"/>
  <c r="CC136" i="12"/>
  <c r="CA2884" i="12"/>
  <c r="CB1678" i="12"/>
  <c r="CA1251" i="12"/>
  <c r="CC2193" i="12"/>
  <c r="CC529" i="12"/>
  <c r="CC2931" i="12"/>
  <c r="CA518" i="12"/>
  <c r="CA721" i="12"/>
  <c r="CA1254" i="12"/>
  <c r="CB1692" i="12"/>
  <c r="CB2851" i="12"/>
  <c r="CA1590" i="12"/>
  <c r="CB823" i="12"/>
  <c r="CA1966" i="12"/>
  <c r="CA2765" i="12"/>
  <c r="CC2096" i="12"/>
  <c r="CC1781" i="12"/>
  <c r="CA2762" i="12"/>
  <c r="CA1428" i="12"/>
  <c r="CB18" i="12"/>
  <c r="CC715" i="12"/>
  <c r="CA324" i="12"/>
  <c r="CA1708" i="12"/>
  <c r="CA3012" i="12"/>
  <c r="CA312" i="12"/>
  <c r="CA1443" i="12"/>
  <c r="CC1590" i="12"/>
  <c r="CC1863" i="12"/>
  <c r="CB1548" i="12"/>
  <c r="CC1549" i="12"/>
  <c r="CB1185" i="12"/>
  <c r="CB2758" i="12"/>
  <c r="CC1763" i="12"/>
  <c r="CB1062" i="12"/>
  <c r="CC903" i="12"/>
  <c r="CA1246" i="12"/>
  <c r="CA824" i="12"/>
  <c r="CB1641" i="12"/>
  <c r="CA2166" i="12"/>
  <c r="CA1247" i="12"/>
  <c r="CA1195" i="12"/>
  <c r="CB867" i="12"/>
  <c r="CB608" i="12"/>
  <c r="CA1053" i="12"/>
  <c r="CA861" i="12"/>
  <c r="CC2081" i="12"/>
  <c r="CB2953" i="12"/>
  <c r="CC762" i="12"/>
  <c r="CA2444" i="12"/>
  <c r="CB1918" i="12"/>
  <c r="CC301" i="12"/>
  <c r="CC2144" i="12"/>
  <c r="CC2448" i="12"/>
  <c r="CA1816" i="12"/>
  <c r="CA1487" i="12"/>
  <c r="CB904" i="12"/>
  <c r="CC2010" i="12"/>
  <c r="CA2720" i="12"/>
  <c r="CB1234" i="12"/>
  <c r="CC2992" i="12"/>
  <c r="CC2022" i="12"/>
  <c r="CB548" i="12"/>
  <c r="CC750" i="12"/>
  <c r="CC2166" i="12"/>
  <c r="CA107" i="12"/>
  <c r="CB449" i="12"/>
  <c r="CC2366" i="12"/>
  <c r="CA595" i="12"/>
  <c r="CB2898" i="12"/>
  <c r="CB2828" i="12"/>
  <c r="CC2724" i="12"/>
  <c r="CB1189" i="12"/>
  <c r="CB270" i="12"/>
  <c r="CB729" i="12"/>
  <c r="CB2913" i="12"/>
  <c r="CA754" i="12"/>
  <c r="CA1362" i="12"/>
  <c r="CB2777" i="12"/>
  <c r="CC729" i="12"/>
  <c r="CB1023" i="12"/>
  <c r="CC1563" i="12"/>
  <c r="CA311" i="12"/>
  <c r="CA2802" i="12"/>
  <c r="CC897" i="12"/>
  <c r="CA2186" i="12"/>
  <c r="CC1234" i="12"/>
  <c r="CB1309" i="12"/>
  <c r="CA578" i="12"/>
  <c r="CA1970" i="12"/>
  <c r="CB2122" i="12"/>
  <c r="CB1288" i="12"/>
  <c r="CB80" i="12"/>
  <c r="CA2178" i="12"/>
  <c r="CA897" i="12"/>
  <c r="CA2273" i="12"/>
  <c r="CB2144" i="12"/>
  <c r="CC2901" i="12"/>
  <c r="CB1566" i="12"/>
  <c r="CC201" i="12"/>
  <c r="CB577" i="12"/>
  <c r="CA761" i="12"/>
  <c r="CC1208" i="12"/>
  <c r="CB1398" i="12"/>
  <c r="CC1263" i="12"/>
  <c r="CC1790" i="12"/>
  <c r="CC354" i="12"/>
  <c r="CC2018" i="12"/>
  <c r="CB1354" i="12"/>
  <c r="CB1279" i="12"/>
  <c r="CA282" i="12"/>
  <c r="CC1720" i="12"/>
  <c r="CC1004" i="12"/>
  <c r="CB1701" i="12"/>
  <c r="CB269" i="12"/>
  <c r="CC2258" i="12"/>
  <c r="CC1283" i="12"/>
  <c r="CA999" i="12"/>
  <c r="CA2021" i="12"/>
  <c r="CC2170" i="12"/>
  <c r="CA1856" i="12"/>
  <c r="CB1891" i="12"/>
  <c r="CC2311" i="12"/>
  <c r="CC2465" i="12"/>
  <c r="CB704" i="12"/>
  <c r="CC559" i="12"/>
  <c r="CC1910" i="12"/>
  <c r="CB1864" i="12"/>
  <c r="CB1345" i="12"/>
  <c r="CB1208" i="12"/>
  <c r="CA2876" i="12"/>
  <c r="CB860" i="12"/>
  <c r="CB664" i="12"/>
  <c r="CA301" i="12"/>
  <c r="CC737" i="12"/>
  <c r="CB938" i="12"/>
  <c r="CB1559" i="12"/>
  <c r="CB45" i="12"/>
  <c r="CB1243" i="12"/>
  <c r="CB711" i="12"/>
  <c r="CB1151" i="12"/>
  <c r="CC768" i="12"/>
  <c r="CC1204" i="12"/>
  <c r="CB737" i="12"/>
  <c r="CC1433" i="12"/>
  <c r="CC2820" i="12"/>
  <c r="CC80" i="12"/>
  <c r="CC571" i="12"/>
  <c r="CA2996" i="12"/>
  <c r="CB380" i="12"/>
  <c r="CA1909" i="12"/>
  <c r="CA1595" i="12"/>
  <c r="CC1752" i="12"/>
  <c r="CB2806" i="12"/>
  <c r="CB482" i="12"/>
  <c r="CA2089" i="12"/>
  <c r="CA1544" i="12"/>
  <c r="CB1099" i="12"/>
  <c r="CA565" i="12"/>
  <c r="CC957" i="12"/>
  <c r="CB1632" i="12"/>
  <c r="CB2469" i="12"/>
  <c r="CA1000" i="12"/>
  <c r="CB1269" i="12"/>
  <c r="CB537" i="12"/>
  <c r="CA1801" i="12"/>
  <c r="CC1797" i="12"/>
  <c r="CA695" i="12"/>
  <c r="CC1154" i="12"/>
  <c r="CA2770" i="12"/>
  <c r="CC565" i="12"/>
  <c r="CC2413" i="12"/>
  <c r="CC2290" i="12"/>
  <c r="CA2069" i="12"/>
  <c r="CC1155" i="12"/>
  <c r="CA866" i="12"/>
  <c r="CB301" i="12"/>
  <c r="CA1860" i="12"/>
  <c r="CB1275" i="12"/>
  <c r="CB1107" i="12"/>
  <c r="CB385" i="12"/>
  <c r="CB3053" i="12"/>
  <c r="CC934" i="12"/>
  <c r="CB1646" i="12"/>
  <c r="CA1234" i="12"/>
  <c r="CC1289" i="12"/>
  <c r="CA692" i="12"/>
  <c r="CB283" i="12"/>
  <c r="CA2663" i="12"/>
  <c r="CC728" i="12"/>
  <c r="CA434" i="12"/>
  <c r="CA2163" i="12"/>
  <c r="CB1732" i="12"/>
  <c r="CC1498" i="12"/>
  <c r="CC112" i="12"/>
  <c r="CB54" i="12"/>
  <c r="CA2970" i="12"/>
  <c r="CA1298" i="12"/>
  <c r="CA1433" i="12"/>
  <c r="CA1262" i="12"/>
  <c r="CA1502" i="12"/>
  <c r="CB2447" i="12"/>
  <c r="CC1816" i="12"/>
  <c r="CB2162" i="12"/>
  <c r="CC2174" i="12"/>
  <c r="CA737" i="12"/>
  <c r="CA369" i="12"/>
  <c r="CB2038" i="12"/>
  <c r="CA41" i="12"/>
  <c r="CB368" i="12"/>
  <c r="CB2705" i="12"/>
  <c r="CC1417" i="12"/>
  <c r="CC2902" i="12"/>
  <c r="CA927" i="12"/>
  <c r="CA533" i="12"/>
  <c r="CC1519" i="12"/>
  <c r="CB2884" i="12"/>
  <c r="CB2829" i="12"/>
  <c r="CC1269" i="12"/>
  <c r="CB2057" i="12"/>
  <c r="CC2089" i="12"/>
  <c r="CC501" i="12"/>
  <c r="CA142" i="12"/>
  <c r="CA85" i="12"/>
  <c r="CA1392" i="12"/>
  <c r="CA2037" i="12"/>
  <c r="CC1777" i="12"/>
  <c r="CC1373" i="12"/>
  <c r="CB1283" i="12"/>
  <c r="CC1767" i="12"/>
  <c r="CB2415" i="12"/>
  <c r="CC537" i="12"/>
  <c r="CA2754" i="12"/>
  <c r="CC1856" i="12"/>
  <c r="CA183" i="12"/>
  <c r="CB2642" i="12"/>
  <c r="CB1996" i="12"/>
  <c r="CB2949" i="12"/>
  <c r="CC548" i="12"/>
  <c r="CB833" i="12"/>
  <c r="CA2072" i="12"/>
  <c r="CA910" i="12"/>
  <c r="CB923" i="12"/>
  <c r="CC977" i="12"/>
  <c r="CA1242" i="12"/>
  <c r="CC1609" i="12"/>
  <c r="CB1231" i="12"/>
  <c r="CC1970" i="12"/>
  <c r="CA1238" i="12"/>
  <c r="CB2055" i="12"/>
  <c r="CB2068" i="12"/>
  <c r="CA26" i="12"/>
  <c r="CA381" i="12"/>
  <c r="CC2731" i="12"/>
  <c r="CA117" i="12"/>
  <c r="CA350" i="12"/>
  <c r="CB1428" i="12"/>
  <c r="CB1820" i="12"/>
  <c r="CA833" i="12"/>
  <c r="CA2174" i="12"/>
  <c r="CC2069" i="12"/>
  <c r="CC2719" i="12"/>
  <c r="CC1474" i="12"/>
  <c r="CC152" i="12"/>
  <c r="CA872" i="12"/>
  <c r="CC2177" i="12"/>
  <c r="CB1198" i="12"/>
  <c r="CC2347" i="12"/>
  <c r="CC1473" i="12"/>
  <c r="CB2139" i="12"/>
  <c r="CC517" i="12"/>
  <c r="CC1103" i="12"/>
  <c r="CC1650" i="12"/>
  <c r="CA1243" i="12"/>
  <c r="CC577" i="12"/>
  <c r="CA1534" i="12"/>
  <c r="CA100" i="12"/>
  <c r="CB1790" i="12"/>
  <c r="CA1594" i="12"/>
  <c r="CC1717" i="12"/>
  <c r="CA1186" i="12"/>
  <c r="CA2122" i="12"/>
  <c r="CB1473" i="12"/>
  <c r="CB1146" i="12"/>
  <c r="CB1326" i="12"/>
  <c r="CA2326" i="12"/>
  <c r="CC425" i="12"/>
  <c r="CA1918" i="12"/>
  <c r="CC556" i="12"/>
  <c r="CA659" i="12"/>
  <c r="CB1600" i="12"/>
  <c r="CA269" i="12"/>
  <c r="CB1896" i="12"/>
  <c r="CB26" i="12"/>
  <c r="CA192" i="12"/>
  <c r="CB2798" i="12"/>
  <c r="CA2223" i="12"/>
  <c r="CC2828" i="12"/>
  <c r="CA2415" i="12"/>
  <c r="CA1289" i="12"/>
  <c r="CC1654" i="12"/>
  <c r="CC2858" i="12"/>
  <c r="CC757" i="12"/>
  <c r="CC1292" i="12"/>
  <c r="CC721" i="12"/>
  <c r="CB976" i="12"/>
  <c r="CB266" i="12"/>
  <c r="CA589" i="12"/>
  <c r="CB327" i="12"/>
  <c r="CC2197" i="12"/>
  <c r="CA1819" i="12"/>
  <c r="CA464" i="12"/>
  <c r="CC2807" i="12"/>
  <c r="CB41" i="12"/>
  <c r="CC2825" i="12"/>
  <c r="CB2397" i="12"/>
  <c r="CB999" i="12"/>
  <c r="CA2048" i="12"/>
  <c r="CC479" i="12"/>
  <c r="CB565" i="12"/>
  <c r="CC2935" i="12"/>
  <c r="CA2704" i="12"/>
  <c r="CA1820" i="12"/>
  <c r="CB506" i="12"/>
  <c r="CB624" i="12"/>
  <c r="CA551" i="12"/>
  <c r="CB1159" i="12"/>
  <c r="CB1742" i="12"/>
  <c r="CC1443" i="12"/>
  <c r="CA2181" i="12"/>
  <c r="CC368" i="12"/>
  <c r="CA156" i="12"/>
  <c r="CC1839" i="12"/>
  <c r="CA1142" i="12"/>
  <c r="CA2803" i="12"/>
  <c r="CA1410" i="12"/>
  <c r="CB1427" i="12"/>
  <c r="CC429" i="12"/>
  <c r="CC2757" i="12"/>
  <c r="CA2296" i="12"/>
  <c r="CB2018" i="12"/>
  <c r="CC2909" i="12"/>
  <c r="CC2875" i="12"/>
  <c r="CA1137" i="12"/>
  <c r="CC506" i="12"/>
  <c r="CC2167" i="12"/>
  <c r="CB276" i="12"/>
  <c r="CA1190" i="12"/>
  <c r="CA948" i="12"/>
  <c r="CC305" i="12"/>
  <c r="CA1996" i="12"/>
  <c r="CC1275" i="12"/>
  <c r="CC909" i="12"/>
  <c r="CB898" i="12"/>
  <c r="CC700" i="12"/>
  <c r="CC2330" i="12"/>
  <c r="CB578" i="12"/>
  <c r="CC2114" i="12"/>
  <c r="CA76" i="12"/>
  <c r="CB2728" i="12"/>
  <c r="CC1811" i="12"/>
  <c r="CA2001" i="12"/>
  <c r="CB2316" i="12"/>
  <c r="CB1242" i="12"/>
  <c r="CC1321" i="12"/>
  <c r="CC920" i="12"/>
  <c r="CA385" i="12"/>
  <c r="CB1223" i="12"/>
  <c r="CB2158" i="12"/>
  <c r="CC189" i="12"/>
  <c r="CB2218" i="12"/>
  <c r="CB1653" i="12"/>
  <c r="CB944" i="12"/>
  <c r="CC1159" i="12"/>
  <c r="CA1782" i="12"/>
  <c r="CB555" i="12"/>
  <c r="CC1333" i="12"/>
  <c r="CB2190" i="12"/>
  <c r="CA1275" i="12"/>
  <c r="CB824" i="12"/>
  <c r="CC1003" i="12"/>
  <c r="CC1604" i="12"/>
  <c r="CB2014" i="12"/>
  <c r="CA1520" i="12"/>
  <c r="CB1268" i="12"/>
  <c r="CB1329" i="12"/>
  <c r="CA552" i="12"/>
  <c r="CC1279" i="12"/>
  <c r="CA1308" i="12"/>
  <c r="CA2859" i="12"/>
  <c r="CB1418" i="12"/>
  <c r="CC277" i="12"/>
  <c r="CA1704" i="12"/>
  <c r="CA3011" i="12"/>
  <c r="CA2363" i="12"/>
  <c r="CC2073" i="12"/>
  <c r="CC664" i="12"/>
  <c r="CC1838" i="12"/>
  <c r="CB3091" i="12"/>
  <c r="CA1632" i="12"/>
  <c r="CB1910" i="12"/>
  <c r="CA1263" i="12"/>
  <c r="CC1733" i="12"/>
  <c r="CC1293" i="12"/>
  <c r="CB160" i="12"/>
  <c r="CB2732" i="12"/>
  <c r="CB2010" i="12"/>
  <c r="CB2974" i="12"/>
  <c r="CC2758" i="12"/>
  <c r="CA1099" i="12"/>
  <c r="CC1046" i="12"/>
  <c r="CA1333" i="12"/>
  <c r="CB1367" i="12"/>
  <c r="CA448" i="12"/>
  <c r="CC1926" i="12"/>
  <c r="CA429" i="12"/>
  <c r="CB112" i="12"/>
  <c r="CA977" i="12"/>
  <c r="CC2996" i="12"/>
  <c r="CB2479" i="12"/>
  <c r="CA1705" i="12"/>
  <c r="CA2014" i="12"/>
  <c r="CC1013" i="12"/>
  <c r="CC182" i="12"/>
  <c r="CC1742" i="12"/>
  <c r="CC2001" i="12"/>
  <c r="CC2139" i="12"/>
  <c r="CC1262" i="12"/>
  <c r="CB1595" i="12"/>
  <c r="CB2277" i="12"/>
  <c r="CA2140" i="12"/>
  <c r="CA2909" i="12"/>
  <c r="CC2975" i="12"/>
  <c r="CC914" i="12"/>
  <c r="CA2073" i="12"/>
  <c r="CC448" i="12"/>
  <c r="CA2434" i="12"/>
  <c r="CC1567" i="12"/>
  <c r="CA1563" i="12"/>
  <c r="CA2177" i="12"/>
  <c r="CB1859" i="12"/>
  <c r="CA55" i="12"/>
  <c r="CB1563" i="12"/>
  <c r="CA1177" i="12"/>
  <c r="CA1209" i="12"/>
  <c r="CB529" i="12"/>
  <c r="CA344" i="12"/>
  <c r="CB1181" i="12"/>
  <c r="CC2004" i="12"/>
  <c r="CB1374" i="12"/>
  <c r="CA1701" i="12"/>
  <c r="CB744" i="12"/>
  <c r="CA2009" i="12"/>
  <c r="CA328" i="12"/>
  <c r="CC1385" i="12"/>
  <c r="CB2326" i="12"/>
  <c r="CA182" i="12"/>
  <c r="CA1797" i="12"/>
  <c r="CC1678" i="12"/>
  <c r="CB2311" i="12"/>
  <c r="CB1838" i="12"/>
  <c r="CC1747" i="12"/>
  <c r="CB541" i="12"/>
  <c r="CA1839" i="12"/>
  <c r="CB1915" i="12"/>
  <c r="CB135" i="12"/>
  <c r="CA380" i="12"/>
  <c r="CC659" i="12"/>
  <c r="CA937" i="12"/>
  <c r="CA1231" i="12"/>
  <c r="CA2732" i="12"/>
  <c r="CB1709" i="12"/>
  <c r="CC2065" i="12"/>
  <c r="CA2447" i="12"/>
  <c r="CB1603" i="12"/>
  <c r="CC46" i="12"/>
  <c r="CA660" i="12"/>
  <c r="CB796" i="12"/>
  <c r="CB2685" i="12"/>
  <c r="CC55" i="12"/>
  <c r="CC1509" i="12"/>
  <c r="CA2189" i="12"/>
  <c r="CA452" i="12"/>
  <c r="CB2194" i="12"/>
  <c r="CB2766" i="12"/>
  <c r="CC2697" i="12"/>
  <c r="CC722" i="12"/>
  <c r="CA318" i="12"/>
  <c r="CC2277" i="12"/>
  <c r="CC2770" i="12"/>
  <c r="CA1728" i="12"/>
  <c r="CB1782" i="12"/>
  <c r="CC1235" i="12"/>
  <c r="CB2788" i="12"/>
  <c r="CA1867" i="12"/>
  <c r="CA807" i="12"/>
  <c r="CC1403" i="12"/>
  <c r="CB2799" i="12"/>
  <c r="CC1254" i="12"/>
  <c r="CA1268" i="12"/>
  <c r="CB1729" i="12"/>
  <c r="CB294" i="12"/>
  <c r="CA3057" i="12"/>
  <c r="CC2832" i="12"/>
  <c r="CC2182" i="12"/>
  <c r="CB1839" i="12"/>
  <c r="CC1653" i="12"/>
  <c r="CB2413" i="12"/>
  <c r="CB655" i="12"/>
  <c r="CB1262" i="12"/>
  <c r="CB2065" i="12"/>
  <c r="CA903" i="12"/>
  <c r="CB2992" i="12"/>
  <c r="CA664" i="12"/>
  <c r="CA2769" i="12"/>
  <c r="CC1918" i="12"/>
  <c r="CB1199" i="12"/>
  <c r="CB1353" i="12"/>
  <c r="CB76" i="12"/>
  <c r="CA2353" i="12"/>
  <c r="CC2418" i="12"/>
  <c r="CA478" i="12"/>
  <c r="CA482" i="12"/>
  <c r="CA663" i="12"/>
  <c r="CA2409" i="12"/>
  <c r="CB1728" i="12"/>
  <c r="CA1777" i="12"/>
  <c r="CC2198" i="12"/>
  <c r="CA1325" i="12"/>
  <c r="CA2315" i="12"/>
  <c r="CA1503" i="12"/>
  <c r="CA1790" i="12"/>
  <c r="CA1875" i="12"/>
  <c r="CA327" i="12"/>
  <c r="CB1541" i="12"/>
  <c r="CB1604" i="12"/>
  <c r="CC1996" i="12"/>
  <c r="CC600" i="12"/>
  <c r="CB2312" i="12"/>
  <c r="CC872" i="12"/>
  <c r="CA1678" i="12"/>
  <c r="CC70" i="12"/>
  <c r="CA2838" i="12"/>
  <c r="CB768" i="12"/>
  <c r="CC3086" i="12"/>
  <c r="CB2092" i="12"/>
  <c r="CB381" i="12"/>
  <c r="CB2876" i="12"/>
  <c r="CA711" i="12"/>
  <c r="CC490" i="12"/>
  <c r="CC2812" i="12"/>
  <c r="CC518" i="12"/>
  <c r="CA1239" i="12"/>
  <c r="CB2004" i="12"/>
  <c r="CB873" i="12"/>
  <c r="CA2731" i="12"/>
  <c r="CC2189" i="12"/>
  <c r="CA1208" i="12"/>
  <c r="CC1708" i="12"/>
  <c r="CA1235" i="12"/>
  <c r="CB1591" i="12"/>
  <c r="CB312" i="12"/>
  <c r="CB1789" i="12"/>
  <c r="CC183" i="12"/>
  <c r="CB564" i="12"/>
  <c r="CC2692" i="12"/>
  <c r="CB70" i="12"/>
  <c r="CA1591" i="12"/>
  <c r="CA1030" i="12"/>
  <c r="CA70" i="12"/>
  <c r="CA2162" i="12"/>
  <c r="CC1646" i="12"/>
  <c r="CB1498" i="12"/>
  <c r="CA1669" i="12"/>
  <c r="CA1334" i="12"/>
  <c r="CC1082" i="12"/>
  <c r="CA681" i="12"/>
  <c r="CB1136" i="12"/>
  <c r="CA944" i="12"/>
  <c r="CA1483" i="12"/>
  <c r="CB2897" i="12"/>
  <c r="CA2466" i="12"/>
  <c r="CC318" i="12"/>
  <c r="CC2143" i="12"/>
  <c r="CC2068" i="12"/>
  <c r="CB2227" i="12"/>
  <c r="CA306" i="12"/>
  <c r="CC837" i="12"/>
  <c r="CB2888" i="12"/>
  <c r="CA655" i="12"/>
  <c r="CB2910" i="12"/>
  <c r="CC452" i="12"/>
  <c r="CC669" i="12"/>
  <c r="CC1495" i="12"/>
  <c r="CA2155" i="12"/>
  <c r="CC2949" i="12"/>
  <c r="CC1142" i="12"/>
  <c r="CA867" i="12"/>
  <c r="CA1915" i="12"/>
  <c r="CC2186" i="12"/>
  <c r="CC2920" i="12"/>
  <c r="CC2227" i="12"/>
  <c r="CA1688" i="12"/>
  <c r="CB277" i="12"/>
  <c r="CB721" i="12"/>
  <c r="CC433" i="12"/>
  <c r="CC2462" i="12"/>
  <c r="CA2115" i="12"/>
  <c r="CC1562" i="12"/>
  <c r="CB1349" i="12"/>
  <c r="CB42" i="12"/>
  <c r="CB500" i="12"/>
  <c r="CA1940" i="12"/>
  <c r="CB1150" i="12"/>
  <c r="CB183" i="12"/>
  <c r="CB696" i="12"/>
  <c r="CB1657" i="12"/>
  <c r="CB2769" i="12"/>
  <c r="CA1763" i="12"/>
  <c r="CB2114" i="12"/>
  <c r="CB2089" i="12"/>
  <c r="CB518" i="12"/>
  <c r="CC552" i="12"/>
  <c r="CC2773" i="12"/>
  <c r="CC2162" i="12"/>
  <c r="CB728" i="12"/>
  <c r="CB2803" i="12"/>
  <c r="CB2151" i="12"/>
  <c r="CC3053" i="12"/>
  <c r="CB663" i="12"/>
  <c r="CA1107" i="12"/>
  <c r="CC1966" i="12"/>
  <c r="CC2181" i="12"/>
  <c r="CC1950" i="12"/>
  <c r="CB1433" i="12"/>
  <c r="CA904" i="12"/>
  <c r="CA3024" i="12"/>
  <c r="CB2812" i="12"/>
  <c r="CA2093" i="12"/>
  <c r="CA1955" i="12"/>
  <c r="CB2461" i="12"/>
  <c r="CC2769" i="12"/>
  <c r="CA898" i="12"/>
  <c r="CA860" i="12"/>
  <c r="CB1403" i="12"/>
  <c r="CA710" i="12"/>
  <c r="CC2954" i="12"/>
  <c r="CA449" i="12"/>
  <c r="CA547" i="12"/>
  <c r="CA2374" i="12"/>
  <c r="CC1428" i="12"/>
  <c r="CC1649" i="12"/>
  <c r="CA1864" i="12"/>
  <c r="CC2859" i="12"/>
  <c r="CB1385" i="12"/>
  <c r="CA1720" i="12"/>
  <c r="CA733" i="12"/>
  <c r="CA1046" i="12"/>
  <c r="CA294" i="12"/>
  <c r="CB457" i="12"/>
  <c r="CC453" i="12"/>
  <c r="CA2144" i="12"/>
  <c r="CA2883" i="12"/>
  <c r="CC1766" i="12"/>
  <c r="CB2902" i="12"/>
  <c r="CB1239" i="12"/>
  <c r="CB2813" i="12"/>
  <c r="CB2704" i="12"/>
  <c r="CB866" i="12"/>
  <c r="CC302" i="12"/>
  <c r="CA1926" i="12"/>
  <c r="CA2092" i="12"/>
  <c r="CB1856" i="12"/>
  <c r="CB1322" i="12"/>
  <c r="CB2841" i="12"/>
  <c r="CC1867" i="12"/>
  <c r="CB1204" i="12"/>
  <c r="CA1549" i="12"/>
  <c r="CA2825" i="12"/>
  <c r="CA1212" i="12"/>
  <c r="CA1250" i="12"/>
  <c r="CA834" i="12"/>
  <c r="CA384" i="12"/>
  <c r="CB1330" i="12"/>
  <c r="CA608" i="12"/>
  <c r="CB152" i="12"/>
  <c r="CA560" i="12"/>
  <c r="CA1570" i="12"/>
  <c r="CB659" i="12"/>
  <c r="CC1199" i="12"/>
  <c r="CB691" i="12"/>
  <c r="CB1147" i="12"/>
  <c r="CA670" i="12"/>
  <c r="CA1213" i="12"/>
  <c r="CA1098" i="12"/>
  <c r="CB305" i="12"/>
  <c r="CC1250" i="12"/>
  <c r="CA302" i="12"/>
  <c r="CC2021" i="12"/>
  <c r="CB1000" i="12"/>
  <c r="CA506" i="12"/>
  <c r="CB2883" i="12"/>
  <c r="CB2820" i="12"/>
  <c r="CB2189" i="12"/>
  <c r="CB758" i="12"/>
  <c r="CA283" i="12"/>
  <c r="CA1136" i="12"/>
  <c r="CC3076" i="12"/>
  <c r="CB2997" i="12"/>
  <c r="CB1545" i="12"/>
  <c r="CB1361" i="12"/>
  <c r="CC51" i="12"/>
  <c r="CC282" i="12"/>
  <c r="CC76" i="12"/>
  <c r="CB2130" i="12"/>
  <c r="CC1993" i="12"/>
  <c r="CB1362" i="12"/>
  <c r="CB1282" i="12"/>
  <c r="CA155" i="12"/>
  <c r="CA2022" i="12"/>
  <c r="CA2347" i="12"/>
  <c r="CA1354" i="12"/>
  <c r="CA1146" i="12"/>
  <c r="CB1402" i="12"/>
  <c r="CB854" i="12"/>
  <c r="CA1330" i="12"/>
  <c r="CA1811" i="12"/>
  <c r="CA2898" i="12"/>
  <c r="CA332" i="12"/>
  <c r="CC1724" i="12"/>
  <c r="CB1212" i="12"/>
  <c r="CA1815" i="12"/>
  <c r="CB1143" i="12"/>
  <c r="CB1503" i="12"/>
  <c r="CA1657" i="12"/>
  <c r="CB1700" i="12"/>
  <c r="CA59" i="12"/>
  <c r="CA2807" i="12"/>
  <c r="CB1997" i="12"/>
  <c r="CA1282" i="12"/>
  <c r="CA1338" i="12"/>
  <c r="CA1057" i="12"/>
  <c r="CB2193" i="12"/>
  <c r="CB1590" i="12"/>
  <c r="CB560" i="12"/>
  <c r="CB2875" i="12"/>
  <c r="CB1368" i="12"/>
  <c r="CC1554" i="12"/>
  <c r="CB1091" i="12"/>
  <c r="CA564" i="12"/>
  <c r="CA2828" i="12"/>
  <c r="CC1030" i="12"/>
  <c r="CB552" i="12"/>
  <c r="CA1361" i="12"/>
  <c r="CC1338" i="12"/>
  <c r="CC2817" i="12"/>
  <c r="CA1321" i="12"/>
  <c r="CB2858" i="12"/>
  <c r="CB733" i="12"/>
  <c r="CA1709" i="12"/>
  <c r="CC1062" i="12"/>
  <c r="CC999" i="12"/>
  <c r="CB1406" i="12"/>
  <c r="CC854" i="12"/>
  <c r="CA2159" i="12"/>
  <c r="CA2816" i="12"/>
  <c r="CB2174" i="12"/>
  <c r="CA1583" i="12"/>
  <c r="CA1299" i="12"/>
  <c r="CB2025" i="12"/>
  <c r="CA1716" i="12"/>
  <c r="CA2018" i="12"/>
  <c r="CA3054" i="12"/>
  <c r="CA2469" i="12"/>
  <c r="CA1653" i="12"/>
  <c r="CC375" i="12"/>
  <c r="CC442" i="12"/>
  <c r="CB1767" i="12"/>
  <c r="CB1106" i="12"/>
  <c r="CB430" i="12"/>
  <c r="CA934" i="12"/>
  <c r="CB2418" i="12"/>
  <c r="CB1003" i="12"/>
  <c r="CA1609" i="12"/>
  <c r="CA1062" i="12"/>
  <c r="CC1392" i="12"/>
  <c r="CB914" i="12"/>
  <c r="CB2178" i="12"/>
  <c r="CB1519" i="12"/>
  <c r="CB1716" i="12"/>
  <c r="CB1502" i="12"/>
  <c r="CC1209" i="12"/>
  <c r="CB2465" i="12"/>
  <c r="CA2774" i="12"/>
  <c r="CB392" i="12"/>
  <c r="CC1876" i="12"/>
  <c r="CC873" i="12"/>
  <c r="CC188" i="12"/>
  <c r="CB1334" i="12"/>
  <c r="CA1147" i="12"/>
  <c r="CA188" i="12"/>
  <c r="CB1195" i="12"/>
  <c r="CC1583" i="12"/>
  <c r="CA2311" i="12"/>
  <c r="CA2724" i="12"/>
  <c r="CB375" i="12"/>
  <c r="CA1074" i="12"/>
  <c r="CA1512" i="12"/>
  <c r="CA1154" i="12"/>
  <c r="CB2296" i="12"/>
  <c r="CB1609" i="12"/>
  <c r="CC2479" i="12"/>
  <c r="CC604" i="12"/>
  <c r="CC2444" i="12"/>
  <c r="CC2829" i="12"/>
  <c r="CB1205" i="12"/>
  <c r="CC1859" i="12"/>
  <c r="CA1385" i="12"/>
  <c r="CC2778" i="12"/>
  <c r="CC2466" i="12"/>
  <c r="CB1177" i="12"/>
  <c r="CA2813" i="12"/>
  <c r="CA1930" i="12"/>
  <c r="CA51" i="12"/>
  <c r="CA714" i="12"/>
  <c r="CC695" i="12"/>
  <c r="CC3012" i="12"/>
  <c r="CA2282" i="12"/>
  <c r="CA2930" i="12"/>
  <c r="CC1789" i="12"/>
  <c r="CA501" i="12"/>
  <c r="CC1304" i="12"/>
  <c r="CC938" i="12"/>
  <c r="CB1278" i="12"/>
  <c r="CB779" i="12"/>
  <c r="CC1137" i="12"/>
  <c r="CA2642" i="12"/>
  <c r="CA2905" i="12"/>
  <c r="CB2159" i="12"/>
  <c r="CC2798" i="12"/>
  <c r="CB2358" i="12"/>
  <c r="CA1223" i="12"/>
  <c r="CC2803" i="12"/>
  <c r="CB517" i="12"/>
  <c r="CB2170" i="12"/>
  <c r="CC1177" i="12"/>
  <c r="CC135" i="12"/>
  <c r="CA691" i="12"/>
  <c r="CA458" i="12"/>
  <c r="CB670" i="12"/>
  <c r="CC45" i="12"/>
  <c r="CB2996" i="12"/>
  <c r="CA2799" i="12"/>
  <c r="CA2766" i="12"/>
  <c r="CA1162" i="12"/>
  <c r="CA2979" i="12"/>
  <c r="CC1147" i="12"/>
  <c r="CC1151" i="12"/>
  <c r="CC1337" i="12"/>
  <c r="CB594" i="12"/>
  <c r="CC1683" i="12"/>
  <c r="CC2353" i="12"/>
  <c r="CC1205" i="12"/>
  <c r="CC204" i="12"/>
  <c r="CA1322" i="12"/>
  <c r="CB571" i="12"/>
  <c r="CC1074" i="12"/>
  <c r="CA2017" i="12"/>
  <c r="CB306" i="12"/>
  <c r="CB2754" i="12"/>
  <c r="CB434" i="12"/>
  <c r="CC125" i="12"/>
  <c r="CB2197" i="12"/>
  <c r="CC449" i="12"/>
  <c r="CC1190" i="12"/>
  <c r="CB778" i="12"/>
  <c r="CC2728" i="12"/>
  <c r="CB977" i="12"/>
  <c r="CB71" i="12"/>
  <c r="CA125" i="12"/>
  <c r="CA1349" i="12"/>
  <c r="CA1757" i="12"/>
  <c r="CB2770" i="12"/>
  <c r="CA1189" i="12"/>
  <c r="CA391" i="12"/>
  <c r="CB1443" i="12"/>
  <c r="CC1345" i="12"/>
  <c r="CC369" i="12"/>
  <c r="CA517" i="12"/>
  <c r="CC2367" i="12"/>
  <c r="CB205" i="12"/>
  <c r="CA2418" i="12"/>
  <c r="CA2940" i="12"/>
  <c r="CC2781" i="12"/>
  <c r="CB1238" i="12"/>
  <c r="CC2838" i="12"/>
  <c r="CA1697" i="12"/>
  <c r="CA1455" i="12"/>
  <c r="CA736" i="12"/>
  <c r="CB58" i="12"/>
  <c r="CB204" i="12"/>
  <c r="CB1305" i="12"/>
  <c r="CC344" i="12"/>
  <c r="CB514" i="12"/>
  <c r="CA685" i="12"/>
  <c r="CB784" i="12"/>
  <c r="CC317" i="12"/>
  <c r="CB2930" i="12"/>
  <c r="CA1199" i="12"/>
  <c r="CA768" i="12"/>
  <c r="CA500" i="12"/>
  <c r="CA696" i="12"/>
  <c r="CB2862" i="12"/>
  <c r="CA594" i="12"/>
  <c r="CB2909" i="12"/>
  <c r="CA700" i="12"/>
  <c r="CC867" i="12"/>
  <c r="CA170" i="12"/>
  <c r="CC1274" i="12"/>
  <c r="CA2151" i="12"/>
  <c r="CC733" i="12"/>
  <c r="CC948" i="12"/>
  <c r="CC933" i="12"/>
  <c r="CB1495" i="12"/>
  <c r="CB1930" i="12"/>
  <c r="CC1709" i="12"/>
  <c r="CA2888" i="12"/>
  <c r="CC937" i="12"/>
  <c r="CC605" i="12"/>
  <c r="CA2097" i="12"/>
  <c r="CA2761" i="12"/>
  <c r="CC655" i="12"/>
  <c r="CC42" i="12"/>
  <c r="CA740" i="12"/>
  <c r="CA728" i="12"/>
  <c r="CC2883" i="12"/>
  <c r="CA2817" i="12"/>
  <c r="CB2186" i="12"/>
  <c r="CB2177" i="12"/>
  <c r="CB1558" i="12"/>
  <c r="CA189" i="12"/>
  <c r="CA1460" i="12"/>
  <c r="CB1410" i="12"/>
  <c r="CC1212" i="12"/>
  <c r="CC324" i="12"/>
  <c r="CC534" i="12"/>
  <c r="CC1483" i="12"/>
  <c r="CC547" i="12"/>
  <c r="CA1151" i="12"/>
  <c r="CA1367" i="12"/>
  <c r="CA2198" i="12"/>
  <c r="CA3076" i="12"/>
  <c r="CB783" i="12"/>
  <c r="CB1246" i="12"/>
  <c r="CB600" i="12"/>
  <c r="CB323" i="12"/>
  <c r="CC1860" i="12"/>
  <c r="CB909" i="12"/>
  <c r="CC758" i="12"/>
  <c r="CA1418" i="12"/>
  <c r="CB125" i="12"/>
  <c r="CA976" i="12"/>
  <c r="CB1986" i="12"/>
  <c r="CC2273" i="12"/>
  <c r="CC2662" i="12"/>
  <c r="CB142" i="12"/>
  <c r="CA1692" i="12"/>
  <c r="CC1915" i="12"/>
  <c r="CB350" i="12"/>
  <c r="CB1704" i="12"/>
  <c r="CC306" i="12"/>
  <c r="CB1298" i="12"/>
  <c r="CB1860" i="12"/>
  <c r="CB354" i="12"/>
  <c r="CB1053" i="12"/>
  <c r="CB595" i="12"/>
  <c r="CA1654" i="12"/>
  <c r="CA161" i="12"/>
  <c r="CA1513" i="12"/>
  <c r="CC910" i="12"/>
  <c r="CB762" i="12"/>
  <c r="CA2862" i="12"/>
  <c r="CA2139" i="12"/>
  <c r="CB2093" i="12"/>
  <c r="CA375" i="12"/>
  <c r="CB2154" i="12"/>
  <c r="CC2655" i="12"/>
  <c r="CB2817" i="12"/>
  <c r="CC155" i="12"/>
  <c r="CB1720" i="12"/>
  <c r="CB1980" i="12"/>
  <c r="CA1305" i="12"/>
  <c r="CC1614" i="12"/>
  <c r="CA2655" i="12"/>
  <c r="CC1106" i="12"/>
  <c r="CA1279" i="12"/>
  <c r="CB2276" i="12"/>
  <c r="CA605" i="12"/>
  <c r="CC681" i="12"/>
  <c r="CA2470" i="12"/>
  <c r="CC391" i="12"/>
  <c r="CB1594" i="12"/>
  <c r="CB1796" i="12"/>
  <c r="CB3012" i="12"/>
  <c r="CC1544" i="12"/>
  <c r="CB2927" i="12"/>
  <c r="CB1520" i="12"/>
  <c r="CC2312" i="12"/>
  <c r="CB2691" i="12"/>
  <c r="CB1056" i="12"/>
  <c r="CB695" i="12"/>
  <c r="CC2705" i="12"/>
  <c r="CA1102" i="12"/>
  <c r="CA411" i="12"/>
  <c r="CA2806" i="12"/>
  <c r="CA2875" i="12"/>
  <c r="CA2935" i="12"/>
  <c r="CB2697" i="12"/>
  <c r="CC2363" i="12"/>
  <c r="CC805" i="12"/>
  <c r="CA442" i="12"/>
  <c r="CC2115" i="12"/>
  <c r="CC2267" i="12"/>
  <c r="CA600" i="12"/>
  <c r="CC327" i="12"/>
  <c r="CB2073" i="12"/>
  <c r="CB692" i="12"/>
  <c r="CA2902" i="12"/>
  <c r="CC171" i="12"/>
  <c r="CC1239" i="12"/>
  <c r="CB453" i="12"/>
  <c r="CA392" i="12"/>
  <c r="CC691" i="12"/>
  <c r="CA1326" i="12"/>
  <c r="CC1820" i="12"/>
  <c r="CB1757" i="12"/>
  <c r="CA1345" i="12"/>
  <c r="CB681" i="12"/>
  <c r="CA453" i="12"/>
  <c r="CC1757" i="12"/>
  <c r="CB1512" i="12"/>
  <c r="CC1600" i="12"/>
  <c r="CA1103" i="12"/>
  <c r="CA823" i="12"/>
  <c r="CB441" i="12"/>
  <c r="CA2413" i="12"/>
  <c r="CA1729" i="12"/>
  <c r="CB1797" i="12"/>
  <c r="CC551" i="12"/>
  <c r="CA2302" i="12"/>
  <c r="CC560" i="12"/>
  <c r="CA1292" i="12"/>
  <c r="CC2851" i="12"/>
  <c r="CC457" i="12"/>
  <c r="CB2223" i="12"/>
  <c r="CB170" i="12"/>
  <c r="CC608" i="12"/>
  <c r="CC2072" i="12"/>
  <c r="CA1155" i="12"/>
  <c r="CB1274" i="12"/>
  <c r="CB2838" i="12"/>
  <c r="CA2258" i="12"/>
  <c r="CB384" i="12"/>
  <c r="CC833" i="12"/>
  <c r="CA2773" i="12"/>
  <c r="CB171" i="12"/>
  <c r="CC1697" i="12"/>
  <c r="CA1185" i="12"/>
  <c r="CC660" i="12"/>
  <c r="CC589" i="12"/>
  <c r="CA796" i="12"/>
  <c r="CC1929" i="12"/>
  <c r="CA1566" i="12"/>
  <c r="CC156" i="12"/>
  <c r="CB740" i="12"/>
  <c r="CC269" i="12"/>
  <c r="CB1455" i="12"/>
  <c r="CA1541" i="12"/>
  <c r="CA1691" i="12"/>
  <c r="CB452" i="12"/>
  <c r="CC2178" i="12"/>
  <c r="CC595" i="12"/>
  <c r="CB685" i="12"/>
  <c r="CB919" i="12"/>
  <c r="CB1752" i="12"/>
  <c r="CC601" i="12"/>
  <c r="CA1269" i="12"/>
  <c r="CB3035" i="12"/>
  <c r="CB934" i="12"/>
  <c r="CB542" i="12"/>
  <c r="CA609" i="12"/>
  <c r="CA837" i="12"/>
  <c r="CC2753" i="12"/>
  <c r="CC692" i="12"/>
  <c r="CC1362" i="12"/>
  <c r="CB2181" i="12"/>
  <c r="CC351" i="12"/>
  <c r="CC345" i="12"/>
  <c r="CB757" i="12"/>
  <c r="CC1603" i="12"/>
  <c r="CA1863" i="12"/>
  <c r="CA1178" i="12"/>
  <c r="CB1338" i="12"/>
  <c r="CC192" i="12"/>
  <c r="CC1361" i="12"/>
  <c r="CA2851" i="12"/>
  <c r="CC1057" i="12"/>
  <c r="CB479" i="12"/>
  <c r="CA1786" i="12"/>
  <c r="CB1955" i="12"/>
  <c r="CB841" i="12"/>
  <c r="CA45" i="12"/>
  <c r="CB1230" i="12"/>
  <c r="CC205" i="12"/>
  <c r="CA2396" i="12"/>
  <c r="CB601" i="12"/>
  <c r="CB1247" i="12"/>
  <c r="CA2684" i="12"/>
  <c r="CB669" i="12"/>
  <c r="CC54" i="12"/>
  <c r="CC1247" i="12"/>
  <c r="CC578" i="12"/>
  <c r="CB958" i="12"/>
  <c r="CB2936" i="12"/>
  <c r="CA2936" i="12"/>
  <c r="CB2096" i="12"/>
  <c r="CC1230" i="12"/>
  <c r="CA1509" i="12"/>
  <c r="CA152" i="12"/>
  <c r="CA2129" i="12"/>
  <c r="BP2352" i="12"/>
  <c r="BV2352" i="12" s="1"/>
  <c r="BO784" i="12"/>
  <c r="BU784" i="12" s="1"/>
  <c r="BP1458" i="12"/>
  <c r="BV1458" i="12" s="1"/>
  <c r="BP2222" i="12"/>
  <c r="BV2222" i="12" s="1"/>
  <c r="BQ62" i="12"/>
  <c r="BW62" i="12" s="1"/>
  <c r="BQ845" i="12"/>
  <c r="BW845" i="12" s="1"/>
  <c r="BQ2076" i="12"/>
  <c r="BW2076" i="12" s="1"/>
  <c r="BO1992" i="12"/>
  <c r="BU1992" i="12" s="1"/>
  <c r="BP1194" i="12"/>
  <c r="BV1194" i="12" s="1"/>
  <c r="BO2433" i="12"/>
  <c r="BU2433" i="12" s="1"/>
  <c r="BP2280" i="12"/>
  <c r="BV2280" i="12" s="1"/>
  <c r="BP265" i="12"/>
  <c r="BV265" i="12" s="1"/>
  <c r="BP523" i="12"/>
  <c r="BV523" i="12" s="1"/>
  <c r="BP1552" i="12"/>
  <c r="BV1552" i="12" s="1"/>
  <c r="BO1194" i="12"/>
  <c r="BU1194" i="12" s="1"/>
  <c r="BO1645" i="12"/>
  <c r="BU1645" i="12" s="1"/>
  <c r="BP2695" i="12"/>
  <c r="BV2695" i="12" s="1"/>
  <c r="BO563" i="12"/>
  <c r="BU563" i="12" s="1"/>
  <c r="BO2695" i="12"/>
  <c r="BU2695" i="12" s="1"/>
  <c r="BP805" i="12"/>
  <c r="BV805" i="12" s="1"/>
  <c r="BQ1644" i="12"/>
  <c r="BW1644" i="12" s="1"/>
  <c r="BO2295" i="12"/>
  <c r="BU2295" i="12" s="1"/>
  <c r="BQ806" i="12"/>
  <c r="BW806" i="12" s="1"/>
  <c r="BQ2222" i="12"/>
  <c r="BW2222" i="12" s="1"/>
  <c r="BO2934" i="12"/>
  <c r="BU2934" i="12" s="1"/>
  <c r="BO1640" i="12"/>
  <c r="BU1640" i="12" s="1"/>
  <c r="BO106" i="12"/>
  <c r="BU106" i="12" s="1"/>
  <c r="BP1397" i="12"/>
  <c r="BV1397" i="12" s="1"/>
  <c r="BO177" i="12"/>
  <c r="BU177" i="12" s="1"/>
  <c r="BQ1377" i="12"/>
  <c r="BW1377" i="12" s="1"/>
  <c r="BP1608" i="12"/>
  <c r="BV1608" i="12" s="1"/>
  <c r="BO943" i="12"/>
  <c r="BU943" i="12" s="1"/>
  <c r="BO1396" i="12"/>
  <c r="BU1396" i="12" s="1"/>
  <c r="BP1081" i="12"/>
  <c r="BV1081" i="12" s="1"/>
  <c r="BP2261" i="12"/>
  <c r="BV2261" i="12" s="1"/>
  <c r="BQ3113" i="12"/>
  <c r="BW3113" i="12" s="1"/>
  <c r="BO74" i="12"/>
  <c r="BU74" i="12" s="1"/>
  <c r="BO2696" i="12"/>
  <c r="BU2696" i="12" s="1"/>
  <c r="BQ2346" i="12"/>
  <c r="BW2346" i="12" s="1"/>
  <c r="BQ879" i="12"/>
  <c r="BW879" i="12" s="1"/>
  <c r="BO3089" i="12"/>
  <c r="BU3089" i="12" s="1"/>
  <c r="BQ106" i="12"/>
  <c r="BW106" i="12" s="1"/>
  <c r="BP1855" i="12"/>
  <c r="BV1855" i="12" s="1"/>
  <c r="BQ2286" i="12"/>
  <c r="BW2286" i="12" s="1"/>
  <c r="BO1577" i="12"/>
  <c r="BU1577" i="12" s="1"/>
  <c r="BO1933" i="12"/>
  <c r="BU1933" i="12" s="1"/>
  <c r="BQ1582" i="12"/>
  <c r="BW1582" i="12" s="1"/>
  <c r="BO2345" i="12"/>
  <c r="BU2345" i="12" s="1"/>
  <c r="BQ2673" i="12"/>
  <c r="BW2673" i="12" s="1"/>
  <c r="BQ1401" i="12"/>
  <c r="BW1401" i="12" s="1"/>
  <c r="BQ2947" i="12"/>
  <c r="BW2947" i="12" s="1"/>
  <c r="BO1073" i="12"/>
  <c r="BU1073" i="12" s="1"/>
  <c r="BP1876" i="12"/>
  <c r="BV1876" i="12" s="1"/>
  <c r="BO2395" i="12"/>
  <c r="BU2395" i="12" s="1"/>
  <c r="BP2395" i="12"/>
  <c r="BV2395" i="12" s="1"/>
  <c r="BP943" i="12"/>
  <c r="BV943" i="12" s="1"/>
  <c r="BQ1938" i="12"/>
  <c r="BW1938" i="12" s="1"/>
  <c r="BQ2261" i="12"/>
  <c r="BW2261" i="12" s="1"/>
  <c r="BP1780" i="12"/>
  <c r="BV1780" i="12" s="1"/>
  <c r="BO1828" i="12"/>
  <c r="BU1828" i="12" s="1"/>
  <c r="BQ654" i="12"/>
  <c r="BW654" i="12" s="1"/>
  <c r="BP1111" i="12"/>
  <c r="BV1111" i="12" s="1"/>
  <c r="BP767" i="12"/>
  <c r="BV767" i="12" s="1"/>
  <c r="BP1401" i="12"/>
  <c r="BV1401" i="12" s="1"/>
  <c r="BO2969" i="12"/>
  <c r="BU2969" i="12" s="1"/>
  <c r="BP2301" i="12"/>
  <c r="BV2301" i="12" s="1"/>
  <c r="BQ1612" i="12"/>
  <c r="BW1612" i="12" s="1"/>
  <c r="BO1607" i="12"/>
  <c r="BU1607" i="12" s="1"/>
  <c r="BO274" i="12"/>
  <c r="BU274" i="12" s="1"/>
  <c r="BP1598" i="12"/>
  <c r="BV1598" i="12" s="1"/>
  <c r="BO2373" i="12"/>
  <c r="BU2373" i="12" s="1"/>
  <c r="BQ2214" i="12"/>
  <c r="BW2214" i="12" s="1"/>
  <c r="BO1390" i="12"/>
  <c r="BU1390" i="12" s="1"/>
  <c r="BQ1384" i="12"/>
  <c r="BW1384" i="12" s="1"/>
  <c r="BP844" i="12"/>
  <c r="BV844" i="12" s="1"/>
  <c r="BO2081" i="12"/>
  <c r="BU2081" i="12" s="1"/>
  <c r="BO505" i="12"/>
  <c r="BU505" i="12" s="1"/>
  <c r="BO1507" i="12"/>
  <c r="BU1507" i="12" s="1"/>
  <c r="BP2295" i="12"/>
  <c r="BV2295" i="12" s="1"/>
  <c r="BQ528" i="12"/>
  <c r="BW528" i="12" s="1"/>
  <c r="BP2129" i="12"/>
  <c r="BV2129" i="12" s="1"/>
  <c r="BO1876" i="12"/>
  <c r="BU1876" i="12" s="1"/>
  <c r="BP2968" i="12"/>
  <c r="BV2968" i="12" s="1"/>
  <c r="BQ1740" i="12"/>
  <c r="BW1740" i="12" s="1"/>
  <c r="BO523" i="12"/>
  <c r="BU523" i="12" s="1"/>
  <c r="BP1775" i="12"/>
  <c r="BV1775" i="12" s="1"/>
  <c r="BQ2395" i="12"/>
  <c r="BW2395" i="12" s="1"/>
  <c r="BO2064" i="12"/>
  <c r="BU2064" i="12" s="1"/>
  <c r="BP1442" i="12"/>
  <c r="BV1442" i="12" s="1"/>
  <c r="BO1401" i="12"/>
  <c r="BU1401" i="12" s="1"/>
  <c r="BP2266" i="12"/>
  <c r="BV2266" i="12" s="1"/>
  <c r="BP2213" i="12"/>
  <c r="BV2213" i="12" s="1"/>
  <c r="BO3010" i="12"/>
  <c r="BU3010" i="12" s="1"/>
  <c r="BO2213" i="12"/>
  <c r="BU2213" i="12" s="1"/>
  <c r="BO1771" i="12"/>
  <c r="BU1771" i="12" s="1"/>
  <c r="BQ1762" i="12"/>
  <c r="BW1762" i="12" s="1"/>
  <c r="BP1193" i="12"/>
  <c r="BV1193" i="12" s="1"/>
  <c r="BP3000" i="12"/>
  <c r="BV3000" i="12" s="1"/>
  <c r="BQ1491" i="12"/>
  <c r="BW1491" i="12" s="1"/>
  <c r="BO2301" i="12"/>
  <c r="BU2301" i="12" s="1"/>
  <c r="BQ1948" i="12"/>
  <c r="BW1948" i="12" s="1"/>
  <c r="BQ1756" i="12"/>
  <c r="BW1756" i="12" s="1"/>
  <c r="BO1868" i="12"/>
  <c r="BU1868" i="12" s="1"/>
  <c r="BO200" i="12"/>
  <c r="BU200" i="12" s="1"/>
  <c r="BP1770" i="12"/>
  <c r="BV1770" i="12" s="1"/>
  <c r="BQ1741" i="12"/>
  <c r="BW1741" i="12" s="1"/>
  <c r="BP528" i="12"/>
  <c r="BV528" i="12" s="1"/>
  <c r="BQ1687" i="12"/>
  <c r="BW1687" i="12" s="1"/>
  <c r="BO2475" i="12"/>
  <c r="BU2475" i="12" s="1"/>
  <c r="BO1948" i="12"/>
  <c r="BU1948" i="12" s="1"/>
  <c r="BQ1746" i="12"/>
  <c r="BW1746" i="12" s="1"/>
  <c r="BQ1889" i="12"/>
  <c r="BW1889" i="12" s="1"/>
  <c r="BO1934" i="12"/>
  <c r="BU1934" i="12" s="1"/>
  <c r="BQ2752" i="12"/>
  <c r="BW2752" i="12" s="1"/>
  <c r="BQ2294" i="12"/>
  <c r="BW2294" i="12" s="1"/>
  <c r="BO18" i="12"/>
  <c r="BU18" i="12" s="1"/>
  <c r="BP159" i="12"/>
  <c r="BV159" i="12" s="1"/>
  <c r="BO1954" i="12"/>
  <c r="BU1954" i="12" s="1"/>
  <c r="BP822" i="12"/>
  <c r="BV822" i="12" s="1"/>
  <c r="BP2443" i="12"/>
  <c r="BV2443" i="12" s="1"/>
  <c r="BQ1686" i="12"/>
  <c r="BW1686" i="12" s="1"/>
  <c r="BO264" i="12"/>
  <c r="BU264" i="12" s="1"/>
  <c r="BP1695" i="12"/>
  <c r="BV1695" i="12" s="1"/>
  <c r="BO791" i="12"/>
  <c r="BU791" i="12" s="1"/>
  <c r="BO1780" i="12"/>
  <c r="BU1780" i="12" s="1"/>
  <c r="BO513" i="12"/>
  <c r="BU513" i="12" s="1"/>
  <c r="BQ1645" i="12"/>
  <c r="BW1645" i="12" s="1"/>
  <c r="BO2281" i="12"/>
  <c r="BU2281" i="12" s="1"/>
  <c r="BQ2948" i="12"/>
  <c r="BW2948" i="12" s="1"/>
  <c r="BO1984" i="12"/>
  <c r="BU1984" i="12" s="1"/>
  <c r="BO1800" i="12"/>
  <c r="BU1800" i="12" s="1"/>
  <c r="BO1608" i="12"/>
  <c r="BU1608" i="12" s="1"/>
  <c r="BQ853" i="12"/>
  <c r="BW853" i="12" s="1"/>
  <c r="BO1949" i="12"/>
  <c r="BU1949" i="12" s="1"/>
  <c r="BQ1771" i="12"/>
  <c r="BW1771" i="12" s="1"/>
  <c r="BQ749" i="12"/>
  <c r="BW749" i="12" s="1"/>
  <c r="BO853" i="12"/>
  <c r="BU853" i="12" s="1"/>
  <c r="BO2708" i="12"/>
  <c r="BU2708" i="12" s="1"/>
  <c r="BQ200" i="12"/>
  <c r="BW200" i="12" s="1"/>
  <c r="BQ859" i="12"/>
  <c r="BW859" i="12" s="1"/>
  <c r="BQ1775" i="12"/>
  <c r="BW1775" i="12" s="1"/>
  <c r="BQ2266" i="12"/>
  <c r="BW2266" i="12" s="1"/>
  <c r="BQ2025" i="12"/>
  <c r="BW2025" i="12" s="1"/>
  <c r="BP1890" i="12"/>
  <c r="BV1890" i="12" s="1"/>
  <c r="BO1914" i="12"/>
  <c r="BU1914" i="12" s="1"/>
  <c r="BO2257" i="12"/>
  <c r="BU2257" i="12" s="1"/>
  <c r="BP2285" i="12"/>
  <c r="BV2285" i="12" s="1"/>
  <c r="BQ1607" i="12"/>
  <c r="BW1607" i="12" s="1"/>
  <c r="BQ1459" i="12"/>
  <c r="BW1459" i="12" s="1"/>
  <c r="BQ2295" i="12"/>
  <c r="BW2295" i="12" s="1"/>
  <c r="BP845" i="12"/>
  <c r="BV845" i="12" s="1"/>
  <c r="BQ1072" i="12"/>
  <c r="BW1072" i="12" s="1"/>
  <c r="BO1441" i="12"/>
  <c r="BU1441" i="12" s="1"/>
  <c r="BP2673" i="12"/>
  <c r="BV2673" i="12" s="1"/>
  <c r="BQ1613" i="12"/>
  <c r="BW1613" i="12" s="1"/>
  <c r="BQ2475" i="12"/>
  <c r="BW2475" i="12" s="1"/>
  <c r="BQ110" i="12"/>
  <c r="BW110" i="12" s="1"/>
  <c r="BO528" i="12"/>
  <c r="BU528" i="12" s="1"/>
  <c r="BP2939" i="12"/>
  <c r="BV2939" i="12" s="1"/>
  <c r="BP3094" i="12"/>
  <c r="BV3094" i="12" s="1"/>
  <c r="BQ463" i="12"/>
  <c r="BW463" i="12" s="1"/>
  <c r="BP1776" i="12"/>
  <c r="BV1776" i="12" s="1"/>
  <c r="BO2673" i="12"/>
  <c r="BU2673" i="12" s="1"/>
  <c r="BP2432" i="12"/>
  <c r="BV2432" i="12" s="1"/>
  <c r="BO3071" i="12"/>
  <c r="BU3071" i="12" s="1"/>
  <c r="BO1623" i="12"/>
  <c r="BU1623" i="12" s="1"/>
  <c r="BO1658" i="12"/>
  <c r="BU1658" i="12" s="1"/>
  <c r="BP1985" i="12"/>
  <c r="BV1985" i="12" s="1"/>
  <c r="BQ622" i="12"/>
  <c r="BW622" i="12" s="1"/>
  <c r="BQ1507" i="12"/>
  <c r="BW1507" i="12" s="1"/>
  <c r="BP2948" i="12"/>
  <c r="BV2948" i="12" s="1"/>
  <c r="BP2281" i="12"/>
  <c r="BV2281" i="12" s="1"/>
  <c r="BP1491" i="12"/>
  <c r="BV1491" i="12" s="1"/>
  <c r="BO463" i="12"/>
  <c r="BU463" i="12" s="1"/>
  <c r="BQ1827" i="12"/>
  <c r="BW1827" i="12" s="1"/>
  <c r="BO1746" i="12"/>
  <c r="BU1746" i="12" s="1"/>
  <c r="BP2641" i="12"/>
  <c r="BV2641" i="12" s="1"/>
  <c r="BQ1933" i="12"/>
  <c r="BW1933" i="12" s="1"/>
  <c r="BO2013" i="12"/>
  <c r="BU2013" i="12" s="1"/>
  <c r="BP1658" i="12"/>
  <c r="BV1658" i="12" s="1"/>
  <c r="BQ1695" i="12"/>
  <c r="BW1695" i="12" s="1"/>
  <c r="BQ2036" i="12"/>
  <c r="BW2036" i="12" s="1"/>
  <c r="BP1696" i="12"/>
  <c r="BV1696" i="12" s="1"/>
  <c r="BO2995" i="12"/>
  <c r="BU2995" i="12" s="1"/>
  <c r="BQ623" i="12"/>
  <c r="BW623" i="12" s="1"/>
  <c r="BP654" i="12"/>
  <c r="BV654" i="12" s="1"/>
  <c r="BO3085" i="12"/>
  <c r="BU3085" i="12" s="1"/>
  <c r="BQ523" i="12"/>
  <c r="BW523" i="12" s="1"/>
  <c r="BP2330" i="12"/>
  <c r="BV2330" i="12" s="1"/>
  <c r="BQ1895" i="12"/>
  <c r="BW1895" i="12" s="1"/>
  <c r="BO1051" i="12"/>
  <c r="BU1051" i="12" s="1"/>
  <c r="BQ1905" i="12"/>
  <c r="BW1905" i="12" s="1"/>
  <c r="BO1925" i="12"/>
  <c r="BU1925" i="12" s="1"/>
  <c r="BP2356" i="12"/>
  <c r="BV2356" i="12" s="1"/>
  <c r="BQ1623" i="12"/>
  <c r="BW1623" i="12" s="1"/>
  <c r="BO2641" i="12"/>
  <c r="BU2641" i="12" s="1"/>
  <c r="BQ50" i="12"/>
  <c r="BW50" i="12" s="1"/>
  <c r="BP1454" i="12"/>
  <c r="BV1454" i="12" s="1"/>
  <c r="BQ1828" i="12"/>
  <c r="BW1828" i="12" s="1"/>
  <c r="BQ1785" i="12"/>
  <c r="BW1785" i="12" s="1"/>
  <c r="BO1677" i="12"/>
  <c r="BU1677" i="12" s="1"/>
  <c r="BO110" i="12"/>
  <c r="BU110" i="12" s="1"/>
  <c r="BO116" i="12"/>
  <c r="BU116" i="12" s="1"/>
  <c r="BO2352" i="12"/>
  <c r="BU2352" i="12" s="1"/>
  <c r="BP1072" i="12"/>
  <c r="BV1072" i="12" s="1"/>
  <c r="BP111" i="12"/>
  <c r="BV111" i="12" s="1"/>
  <c r="BQ3095" i="12"/>
  <c r="BW3095" i="12" s="1"/>
  <c r="BQ505" i="12"/>
  <c r="BW505" i="12" s="1"/>
  <c r="BQ2357" i="12"/>
  <c r="BW2357" i="12" s="1"/>
  <c r="BP1681" i="12"/>
  <c r="BV1681" i="12" s="1"/>
  <c r="BO1775" i="12"/>
  <c r="BU1775" i="12" s="1"/>
  <c r="BP1949" i="12"/>
  <c r="BV1949" i="12" s="1"/>
  <c r="BO1612" i="12"/>
  <c r="BU1612" i="12" s="1"/>
  <c r="BO1454" i="12"/>
  <c r="BU1454" i="12" s="1"/>
  <c r="BP1377" i="12"/>
  <c r="BV1377" i="12" s="1"/>
  <c r="BQ2280" i="12"/>
  <c r="BW2280" i="12" s="1"/>
  <c r="BP177" i="12"/>
  <c r="BV177" i="12" s="1"/>
  <c r="BP792" i="12"/>
  <c r="BV792" i="12" s="1"/>
  <c r="BQ2013" i="12"/>
  <c r="BW2013" i="12" s="1"/>
  <c r="BP116" i="12"/>
  <c r="BV116" i="12" s="1"/>
  <c r="BO1750" i="12"/>
  <c r="BU1750" i="12" s="1"/>
  <c r="BP3089" i="12"/>
  <c r="BV3089" i="12" s="1"/>
  <c r="BO2412" i="12"/>
  <c r="BU2412" i="12" s="1"/>
  <c r="BP1686" i="12"/>
  <c r="BV1686" i="12" s="1"/>
  <c r="BP192" i="12"/>
  <c r="BV192" i="12" s="1"/>
  <c r="BP1755" i="12"/>
  <c r="BV1755" i="12" s="1"/>
  <c r="BQ2432" i="12"/>
  <c r="BW2432" i="12" s="1"/>
  <c r="BQ2329" i="12"/>
  <c r="BW2329" i="12" s="1"/>
  <c r="BO1939" i="12"/>
  <c r="BU1939" i="12" s="1"/>
  <c r="BO1384" i="12"/>
  <c r="BU1384" i="12" s="1"/>
  <c r="BO2346" i="12"/>
  <c r="BU2346" i="12" s="1"/>
  <c r="BQ1681" i="12"/>
  <c r="BW1681" i="12" s="1"/>
  <c r="BQ3052" i="12"/>
  <c r="BW3052" i="12" s="1"/>
  <c r="BO805" i="12"/>
  <c r="BU805" i="12" s="1"/>
  <c r="BP2286" i="12"/>
  <c r="BV2286" i="12" s="1"/>
  <c r="BP749" i="12"/>
  <c r="BV749" i="12" s="1"/>
  <c r="BP1612" i="12"/>
  <c r="BV1612" i="12" s="1"/>
  <c r="BP1577" i="12"/>
  <c r="BV1577" i="12" s="1"/>
  <c r="BQ1770" i="12"/>
  <c r="BW1770" i="12" s="1"/>
  <c r="BP2454" i="12"/>
  <c r="BV2454" i="12" s="1"/>
  <c r="BO797" i="12"/>
  <c r="BU797" i="12" s="1"/>
  <c r="BQ1696" i="12"/>
  <c r="BW1696" i="12" s="1"/>
  <c r="BO2272" i="12"/>
  <c r="BU2272" i="12" s="1"/>
  <c r="BO2214" i="12"/>
  <c r="BU2214" i="12" s="1"/>
  <c r="BP1740" i="12"/>
  <c r="BV1740" i="12" s="1"/>
  <c r="BQ2257" i="12"/>
  <c r="BW2257" i="12" s="1"/>
  <c r="BO2362" i="12"/>
  <c r="BU2362" i="12" s="1"/>
  <c r="BQ3071" i="12"/>
  <c r="BW3071" i="12" s="1"/>
  <c r="BQ2433" i="12"/>
  <c r="BW2433" i="12" s="1"/>
  <c r="BP1905" i="12"/>
  <c r="BV1905" i="12" s="1"/>
  <c r="BQ2991" i="12"/>
  <c r="BW2991" i="12" s="1"/>
  <c r="BQ563" i="12"/>
  <c r="BW563" i="12" s="1"/>
  <c r="BP1317" i="12"/>
  <c r="BV1317" i="12" s="1"/>
  <c r="BQ2412" i="12"/>
  <c r="BW2412" i="12" s="1"/>
  <c r="BO845" i="12"/>
  <c r="BU845" i="12" s="1"/>
  <c r="BO1682" i="12"/>
  <c r="BU1682" i="12" s="1"/>
  <c r="BQ1985" i="12"/>
  <c r="BW1985" i="12" s="1"/>
  <c r="BO2025" i="12"/>
  <c r="BU2025" i="12" s="1"/>
  <c r="BO2266" i="12"/>
  <c r="BU2266" i="12" s="1"/>
  <c r="BQ3010" i="12"/>
  <c r="BW3010" i="12" s="1"/>
  <c r="BQ1442" i="12"/>
  <c r="BW1442" i="12" s="1"/>
  <c r="BO1969" i="12"/>
  <c r="BU1969" i="12" s="1"/>
  <c r="BQ1750" i="12"/>
  <c r="BW1750" i="12" s="1"/>
  <c r="BO2150" i="12"/>
  <c r="BU2150" i="12" s="1"/>
  <c r="BO150" i="12"/>
  <c r="BU150" i="12" s="1"/>
  <c r="BQ1640" i="12"/>
  <c r="BW1640" i="12" s="1"/>
  <c r="BP2708" i="12"/>
  <c r="BV2708" i="12" s="1"/>
  <c r="BP1785" i="12"/>
  <c r="BV1785" i="12" s="1"/>
  <c r="BP1540" i="12"/>
  <c r="BV1540" i="12" s="1"/>
  <c r="BO1553" i="12"/>
  <c r="BU1553" i="12" s="1"/>
  <c r="BQ2213" i="12"/>
  <c r="BW2213" i="12" s="1"/>
  <c r="BP902" i="12"/>
  <c r="BV902" i="12" s="1"/>
  <c r="BQ709" i="12"/>
  <c r="BW709" i="12" s="1"/>
  <c r="BQ2696" i="12"/>
  <c r="BW2696" i="12" s="1"/>
  <c r="BQ797" i="12"/>
  <c r="BW797" i="12" s="1"/>
  <c r="BP797" i="12"/>
  <c r="BV797" i="12" s="1"/>
  <c r="BQ3085" i="12"/>
  <c r="BW3085" i="12" s="1"/>
  <c r="BP1051" i="12"/>
  <c r="BV1051" i="12" s="1"/>
  <c r="BP1599" i="12"/>
  <c r="BV1599" i="12" s="1"/>
  <c r="BO2948" i="12"/>
  <c r="BU2948" i="12" s="1"/>
  <c r="BP2412" i="12"/>
  <c r="BV2412" i="12" s="1"/>
  <c r="BP1384" i="12"/>
  <c r="BV1384" i="12" s="1"/>
  <c r="BO2443" i="12"/>
  <c r="BU2443" i="12" s="1"/>
  <c r="BP1828" i="12"/>
  <c r="BV1828" i="12" s="1"/>
  <c r="BP1645" i="12"/>
  <c r="BV1645" i="12" s="1"/>
  <c r="BP1925" i="12"/>
  <c r="BV1925" i="12" s="1"/>
  <c r="BP2257" i="12"/>
  <c r="BV2257" i="12" s="1"/>
  <c r="BP1312" i="12"/>
  <c r="BV1312" i="12" s="1"/>
  <c r="BP1508" i="12"/>
  <c r="BV1508" i="12" s="1"/>
  <c r="BQ844" i="12"/>
  <c r="BW844" i="12" s="1"/>
  <c r="BP151" i="12"/>
  <c r="BV151" i="12" s="1"/>
  <c r="BO343" i="12"/>
  <c r="BU343" i="12" s="1"/>
  <c r="BP2357" i="12"/>
  <c r="BV2357" i="12" s="1"/>
  <c r="BQ1317" i="12"/>
  <c r="BW1317" i="12" s="1"/>
  <c r="BO622" i="12"/>
  <c r="BU622" i="12" s="1"/>
  <c r="BQ159" i="12"/>
  <c r="BW159" i="12" s="1"/>
  <c r="BP1644" i="12"/>
  <c r="BV1644" i="12" s="1"/>
  <c r="BQ1984" i="12"/>
  <c r="BW1984" i="12" s="1"/>
  <c r="BP106" i="12"/>
  <c r="BV106" i="12" s="1"/>
  <c r="BO902" i="12"/>
  <c r="BU902" i="12" s="1"/>
  <c r="BP2663" i="12"/>
  <c r="BV2663" i="12" s="1"/>
  <c r="BO2330" i="12"/>
  <c r="BU2330" i="12" s="1"/>
  <c r="BO3095" i="12"/>
  <c r="BU3095" i="12" s="1"/>
  <c r="BP150" i="12"/>
  <c r="BV150" i="12" s="1"/>
  <c r="BP1391" i="12"/>
  <c r="BV1391" i="12" s="1"/>
  <c r="BO2076" i="12"/>
  <c r="BU2076" i="12" s="1"/>
  <c r="BO1453" i="12"/>
  <c r="BU1453" i="12" s="1"/>
  <c r="BQ2150" i="12"/>
  <c r="BW2150" i="12" s="1"/>
  <c r="BO1312" i="12"/>
  <c r="BU1312" i="12" s="1"/>
  <c r="BO806" i="12"/>
  <c r="BU806" i="12" s="1"/>
  <c r="BP1623" i="12"/>
  <c r="BV1623" i="12" s="1"/>
  <c r="BO1431" i="12"/>
  <c r="BU1431" i="12" s="1"/>
  <c r="BO310" i="12"/>
  <c r="BU310" i="12" s="1"/>
  <c r="BP1756" i="12"/>
  <c r="BV1756" i="12" s="1"/>
  <c r="BQ2995" i="12"/>
  <c r="BW2995" i="12" s="1"/>
  <c r="BO2356" i="12"/>
  <c r="BU2356" i="12" s="1"/>
  <c r="BO1668" i="12"/>
  <c r="BU1668" i="12" s="1"/>
  <c r="BQ1111" i="12"/>
  <c r="BW1111" i="12" s="1"/>
  <c r="BQ1552" i="12"/>
  <c r="BW1552" i="12" s="1"/>
  <c r="BP1771" i="12"/>
  <c r="BV1771" i="12" s="1"/>
  <c r="BP1741" i="12"/>
  <c r="BV1741" i="12" s="1"/>
  <c r="BQ2708" i="12"/>
  <c r="BW2708" i="12" s="1"/>
  <c r="BO1072" i="12"/>
  <c r="BU1072" i="12" s="1"/>
  <c r="BO1785" i="12"/>
  <c r="BU1785" i="12" s="1"/>
  <c r="BO2026" i="12"/>
  <c r="BU2026" i="12" s="1"/>
  <c r="BP2035" i="12"/>
  <c r="BV2035" i="12" s="1"/>
  <c r="BP3052" i="12"/>
  <c r="BV3052" i="12" s="1"/>
  <c r="BO1377" i="12"/>
  <c r="BU1377" i="12" s="1"/>
  <c r="BO1540" i="12"/>
  <c r="BU1540" i="12" s="1"/>
  <c r="BP463" i="12"/>
  <c r="BV463" i="12" s="1"/>
  <c r="BQ2372" i="12"/>
  <c r="BW2372" i="12" s="1"/>
  <c r="BO2407" i="12"/>
  <c r="BU2407" i="12" s="1"/>
  <c r="BP1396" i="12"/>
  <c r="BV1396" i="12" s="1"/>
  <c r="BQ767" i="12"/>
  <c r="BW767" i="12" s="1"/>
  <c r="BO1965" i="12"/>
  <c r="BU1965" i="12" s="1"/>
  <c r="BP2408" i="12"/>
  <c r="BV2408" i="12" s="1"/>
  <c r="BQ2408" i="12"/>
  <c r="BW2408" i="12" s="1"/>
  <c r="BQ105" i="12"/>
  <c r="BW105" i="12" s="1"/>
  <c r="BQ1913" i="12"/>
  <c r="BW1913" i="12" s="1"/>
  <c r="BQ983" i="12"/>
  <c r="BW983" i="12" s="1"/>
  <c r="BQ1051" i="12"/>
  <c r="BW1051" i="12" s="1"/>
  <c r="BP1762" i="12"/>
  <c r="BV1762" i="12" s="1"/>
  <c r="BO3084" i="12"/>
  <c r="BU3084" i="12" s="1"/>
  <c r="BO1432" i="12"/>
  <c r="BU1432" i="12" s="1"/>
  <c r="BO1985" i="12"/>
  <c r="BU1985" i="12" s="1"/>
  <c r="BO3114" i="12"/>
  <c r="BU3114" i="12" s="1"/>
  <c r="BQ1598" i="12"/>
  <c r="BW1598" i="12" s="1"/>
  <c r="BQ2957" i="12"/>
  <c r="BW2957" i="12" s="1"/>
  <c r="BP2076" i="12"/>
  <c r="BV2076" i="12" s="1"/>
  <c r="BO1203" i="12"/>
  <c r="BU1203" i="12" s="1"/>
  <c r="BO2454" i="12"/>
  <c r="BU2454" i="12" s="1"/>
  <c r="BP2351" i="12"/>
  <c r="BV2351" i="12" s="1"/>
  <c r="BP2926" i="12"/>
  <c r="BV2926" i="12" s="1"/>
  <c r="BP505" i="12"/>
  <c r="BV505" i="12" s="1"/>
  <c r="BQ2663" i="12"/>
  <c r="BW2663" i="12" s="1"/>
  <c r="BP1984" i="12"/>
  <c r="BV1984" i="12" s="1"/>
  <c r="BO1442" i="12"/>
  <c r="BU1442" i="12" s="1"/>
  <c r="BO879" i="12"/>
  <c r="BU879" i="12" s="1"/>
  <c r="BQ124" i="12"/>
  <c r="BW124" i="12" s="1"/>
  <c r="BQ2118" i="12"/>
  <c r="BW2118" i="12" s="1"/>
  <c r="BP200" i="12"/>
  <c r="BV200" i="12" s="1"/>
  <c r="BO1459" i="12"/>
  <c r="BU1459" i="12" s="1"/>
  <c r="BO1695" i="12"/>
  <c r="BU1695" i="12" s="1"/>
  <c r="BQ1441" i="12"/>
  <c r="BW1441" i="12" s="1"/>
  <c r="BO1895" i="12"/>
  <c r="BU1895" i="12" s="1"/>
  <c r="BP1082" i="12"/>
  <c r="BV1082" i="12" s="1"/>
  <c r="BQ441" i="12"/>
  <c r="BW441" i="12" s="1"/>
  <c r="BP1895" i="12"/>
  <c r="BV1895" i="12" s="1"/>
  <c r="BO1855" i="12"/>
  <c r="BU1855" i="12" s="1"/>
  <c r="BP2362" i="12"/>
  <c r="BV2362" i="12" s="1"/>
  <c r="BO1391" i="12"/>
  <c r="BU1391" i="12" s="1"/>
  <c r="BP1992" i="12"/>
  <c r="BV1992" i="12" s="1"/>
  <c r="BP853" i="12"/>
  <c r="BV853" i="12" s="1"/>
  <c r="BQ852" i="12"/>
  <c r="BW852" i="12" s="1"/>
  <c r="BO409" i="12"/>
  <c r="BU409" i="12" s="1"/>
  <c r="BP1607" i="12"/>
  <c r="BV1607" i="12" s="1"/>
  <c r="BO878" i="12"/>
  <c r="BU878" i="12" s="1"/>
  <c r="BO1508" i="12"/>
  <c r="BU1508" i="12" s="1"/>
  <c r="BQ822" i="12"/>
  <c r="BW822" i="12" s="1"/>
  <c r="BO2968" i="12"/>
  <c r="BU2968" i="12" s="1"/>
  <c r="BQ2362" i="12"/>
  <c r="BW2362" i="12" s="1"/>
  <c r="BQ264" i="12"/>
  <c r="BW264" i="12" s="1"/>
  <c r="BP1682" i="12"/>
  <c r="BV1682" i="12" s="1"/>
  <c r="BO1022" i="12"/>
  <c r="BU1022" i="12" s="1"/>
  <c r="BP3084" i="12"/>
  <c r="BV3084" i="12" s="1"/>
  <c r="BQ1508" i="12"/>
  <c r="BW1508" i="12" s="1"/>
  <c r="BP1022" i="12"/>
  <c r="BV1022" i="12" s="1"/>
  <c r="BO1598" i="12"/>
  <c r="BU1598" i="12" s="1"/>
  <c r="BO2008" i="12"/>
  <c r="BU2008" i="12" s="1"/>
  <c r="BQ1854" i="12"/>
  <c r="BW1854" i="12" s="1"/>
  <c r="BP1948" i="12"/>
  <c r="BV1948" i="12" s="1"/>
  <c r="BP62" i="12"/>
  <c r="BV62" i="12" s="1"/>
  <c r="BP3071" i="12"/>
  <c r="BV3071" i="12" s="1"/>
  <c r="BQ1682" i="12"/>
  <c r="BW1682" i="12" s="1"/>
  <c r="BQ1553" i="12"/>
  <c r="BW1553" i="12" s="1"/>
  <c r="BP2696" i="12"/>
  <c r="BV2696" i="12" s="1"/>
  <c r="BQ3072" i="12"/>
  <c r="BW3072" i="12" s="1"/>
  <c r="BP3010" i="12"/>
  <c r="BV3010" i="12" s="1"/>
  <c r="BP1110" i="12"/>
  <c r="BV1110" i="12" s="1"/>
  <c r="BQ265" i="12"/>
  <c r="BW265" i="12" s="1"/>
  <c r="BQ1925" i="12"/>
  <c r="BW1925" i="12" s="1"/>
  <c r="BP2475" i="12"/>
  <c r="BV2475" i="12" s="1"/>
  <c r="BQ310" i="12"/>
  <c r="BW310" i="12" s="1"/>
  <c r="BP2013" i="12"/>
  <c r="BV2013" i="12" s="1"/>
  <c r="BQ1518" i="12"/>
  <c r="BW1518" i="12" s="1"/>
  <c r="BP1938" i="12"/>
  <c r="BV1938" i="12" s="1"/>
  <c r="BQ1453" i="12"/>
  <c r="BW1453" i="12" s="1"/>
  <c r="BP264" i="12"/>
  <c r="BV264" i="12" s="1"/>
  <c r="BQ2351" i="12"/>
  <c r="BW2351" i="12" s="1"/>
  <c r="BP1490" i="12"/>
  <c r="BV1490" i="12" s="1"/>
  <c r="BP563" i="12"/>
  <c r="BV563" i="12" s="1"/>
  <c r="BO1491" i="12"/>
  <c r="BU1491" i="12" s="1"/>
  <c r="BO151" i="12"/>
  <c r="BU151" i="12" s="1"/>
  <c r="BO1081" i="12"/>
  <c r="BU1081" i="12" s="1"/>
  <c r="BP1640" i="12"/>
  <c r="BV1640" i="12" s="1"/>
  <c r="BQ343" i="12"/>
  <c r="BW343" i="12" s="1"/>
  <c r="BO1397" i="12"/>
  <c r="BU1397" i="12" s="1"/>
  <c r="BQ2973" i="12"/>
  <c r="BW2973" i="12" s="1"/>
  <c r="BP504" i="12"/>
  <c r="BV504" i="12" s="1"/>
  <c r="BO2408" i="12"/>
  <c r="BU2408" i="12" s="1"/>
  <c r="BQ796" i="12"/>
  <c r="BW796" i="12" s="1"/>
  <c r="BQ2301" i="12"/>
  <c r="BW2301" i="12" s="1"/>
  <c r="BP622" i="12"/>
  <c r="BV622" i="12" s="1"/>
  <c r="BP852" i="12"/>
  <c r="BV852" i="12" s="1"/>
  <c r="BQ587" i="12"/>
  <c r="BW587" i="12" s="1"/>
  <c r="BQ1934" i="12"/>
  <c r="BW1934" i="12" s="1"/>
  <c r="BP653" i="12"/>
  <c r="BV653" i="12" s="1"/>
  <c r="BP110" i="12"/>
  <c r="BV110" i="12" s="1"/>
  <c r="BO1557" i="12"/>
  <c r="BU1557" i="12" s="1"/>
  <c r="BO1687" i="12"/>
  <c r="BU1687" i="12" s="1"/>
  <c r="BQ177" i="12"/>
  <c r="BW177" i="12" s="1"/>
  <c r="BQ63" i="12"/>
  <c r="BW63" i="12" s="1"/>
  <c r="BP1933" i="12"/>
  <c r="BV1933" i="12" s="1"/>
  <c r="BQ2008" i="12"/>
  <c r="BW2008" i="12" s="1"/>
  <c r="BQ1022" i="12"/>
  <c r="BW1022" i="12" s="1"/>
  <c r="BO49" i="12"/>
  <c r="BU49" i="12" s="1"/>
  <c r="BQ1472" i="12"/>
  <c r="BW1472" i="12" s="1"/>
  <c r="BO1938" i="12"/>
  <c r="BU1938" i="12" s="1"/>
  <c r="BO1111" i="12"/>
  <c r="BU1111" i="12" s="1"/>
  <c r="BP49" i="12"/>
  <c r="BV49" i="12" s="1"/>
  <c r="BO767" i="12"/>
  <c r="BU767" i="12" s="1"/>
  <c r="BQ1914" i="12"/>
  <c r="BW1914" i="12" s="1"/>
  <c r="BQ3024" i="12"/>
  <c r="BW3024" i="12" s="1"/>
  <c r="BQ1964" i="12"/>
  <c r="BW1964" i="12" s="1"/>
  <c r="BP1800" i="12"/>
  <c r="BV1800" i="12" s="1"/>
  <c r="BO2991" i="12"/>
  <c r="BU2991" i="12" s="1"/>
  <c r="BO1490" i="12"/>
  <c r="BU1490" i="12" s="1"/>
  <c r="BP1854" i="12"/>
  <c r="BV1854" i="12" s="1"/>
  <c r="BQ504" i="12"/>
  <c r="BW504" i="12" s="1"/>
  <c r="BQ1745" i="12"/>
  <c r="BW1745" i="12" s="1"/>
  <c r="BP859" i="12"/>
  <c r="BV859" i="12" s="1"/>
  <c r="BP3085" i="12"/>
  <c r="BV3085" i="12" s="1"/>
  <c r="BQ2064" i="12"/>
  <c r="BW2064" i="12" s="1"/>
  <c r="BP1432" i="12"/>
  <c r="BV1432" i="12" s="1"/>
  <c r="BP310" i="12"/>
  <c r="BV310" i="12" s="1"/>
  <c r="BO1751" i="12"/>
  <c r="BU1751" i="12" s="1"/>
  <c r="BO2351" i="12"/>
  <c r="BU2351" i="12" s="1"/>
  <c r="BQ943" i="12"/>
  <c r="BW943" i="12" s="1"/>
  <c r="BO1613" i="12"/>
  <c r="BU1613" i="12" s="1"/>
  <c r="BP2345" i="12"/>
  <c r="BV2345" i="12" s="1"/>
  <c r="BQ2129" i="12"/>
  <c r="BW2129" i="12" s="1"/>
  <c r="BQ653" i="12"/>
  <c r="BW653" i="12" s="1"/>
  <c r="BO2325" i="12"/>
  <c r="BU2325" i="12" s="1"/>
  <c r="BP1472" i="12"/>
  <c r="BV1472" i="12" s="1"/>
  <c r="BO1953" i="12"/>
  <c r="BU1953" i="12" s="1"/>
  <c r="BQ2345" i="12"/>
  <c r="BW2345" i="12" s="1"/>
  <c r="BO750" i="12"/>
  <c r="BU750" i="12" s="1"/>
  <c r="BO2357" i="12"/>
  <c r="BU2357" i="12" s="1"/>
  <c r="BO982" i="12"/>
  <c r="BU982" i="12" s="1"/>
  <c r="BQ1658" i="12"/>
  <c r="BW1658" i="12" s="1"/>
  <c r="BO1762" i="12"/>
  <c r="BU1762" i="12" s="1"/>
  <c r="BQ1557" i="12"/>
  <c r="BW1557" i="12" s="1"/>
  <c r="BQ1677" i="12"/>
  <c r="BW1677" i="12" s="1"/>
  <c r="BQ2325" i="12"/>
  <c r="BW2325" i="12" s="1"/>
  <c r="BO1755" i="12"/>
  <c r="BU1755" i="12" s="1"/>
  <c r="BP513" i="12"/>
  <c r="BV513" i="12" s="1"/>
  <c r="BO3090" i="12"/>
  <c r="BU3090" i="12" s="1"/>
  <c r="BP2995" i="12"/>
  <c r="BV2995" i="12" s="1"/>
  <c r="BP2662" i="12"/>
  <c r="BV2662" i="12" s="1"/>
  <c r="BP2008" i="12"/>
  <c r="BV2008" i="12" s="1"/>
  <c r="BQ2641" i="12"/>
  <c r="BW2641" i="12" s="1"/>
  <c r="BQ1193" i="12"/>
  <c r="BW1193" i="12" s="1"/>
  <c r="BP1827" i="12"/>
  <c r="BV1827" i="12" s="1"/>
  <c r="BP1073" i="12"/>
  <c r="BV1073" i="12" s="1"/>
  <c r="BO2952" i="12"/>
  <c r="BU2952" i="12" s="1"/>
  <c r="BO50" i="12"/>
  <c r="BU50" i="12" s="1"/>
  <c r="BP1750" i="12"/>
  <c r="BV1750" i="12" s="1"/>
  <c r="BO2947" i="12"/>
  <c r="BU2947" i="12" s="1"/>
  <c r="BQ111" i="12"/>
  <c r="BW111" i="12" s="1"/>
  <c r="BP2026" i="12"/>
  <c r="BV2026" i="12" s="1"/>
  <c r="BQ1953" i="12"/>
  <c r="BW1953" i="12" s="1"/>
  <c r="BQ1992" i="12"/>
  <c r="BW1992" i="12" s="1"/>
  <c r="BP1965" i="12"/>
  <c r="BV1965" i="12" s="1"/>
  <c r="BQ2969" i="12"/>
  <c r="BW2969" i="12" s="1"/>
  <c r="BQ1454" i="12"/>
  <c r="BW1454" i="12" s="1"/>
  <c r="BP3024" i="12"/>
  <c r="BV3024" i="12" s="1"/>
  <c r="BO1317" i="12"/>
  <c r="BU1317" i="12" s="1"/>
  <c r="BO1193" i="12"/>
  <c r="BU1193" i="12" s="1"/>
  <c r="BQ75" i="12"/>
  <c r="BW75" i="12" s="1"/>
  <c r="BP3057" i="12"/>
  <c r="BV3057" i="12" s="1"/>
  <c r="BQ902" i="12"/>
  <c r="BW902" i="12" s="1"/>
  <c r="BQ1390" i="12"/>
  <c r="BW1390" i="12" s="1"/>
  <c r="BP2214" i="12"/>
  <c r="BV2214" i="12" s="1"/>
  <c r="BO2285" i="12"/>
  <c r="BU2285" i="12" s="1"/>
  <c r="BO2118" i="12"/>
  <c r="BU2118" i="12" s="1"/>
  <c r="BO2221" i="12"/>
  <c r="BU2221" i="12" s="1"/>
  <c r="BO1644" i="12"/>
  <c r="BU1644" i="12" s="1"/>
  <c r="BP2934" i="12"/>
  <c r="BV2934" i="12" s="1"/>
  <c r="BQ2356" i="12"/>
  <c r="BW2356" i="12" s="1"/>
  <c r="BQ2443" i="12"/>
  <c r="BW2443" i="12" s="1"/>
  <c r="BO1741" i="12"/>
  <c r="BU1741" i="12" s="1"/>
  <c r="BQ1875" i="12"/>
  <c r="BW1875" i="12" s="1"/>
  <c r="BP2064" i="12"/>
  <c r="BV2064" i="12" s="1"/>
  <c r="BQ1312" i="12"/>
  <c r="BW1312" i="12" s="1"/>
  <c r="BP1868" i="12"/>
  <c r="BV1868" i="12" s="1"/>
  <c r="BO2752" i="12"/>
  <c r="BU2752" i="12" s="1"/>
  <c r="BP1751" i="12"/>
  <c r="BV1751" i="12" s="1"/>
  <c r="BQ2352" i="12"/>
  <c r="BW2352" i="12" s="1"/>
  <c r="BQ151" i="12"/>
  <c r="BW151" i="12" s="1"/>
  <c r="BQ1657" i="12"/>
  <c r="BW1657" i="12" s="1"/>
  <c r="BP1507" i="12"/>
  <c r="BV1507" i="12" s="1"/>
  <c r="BQ1965" i="12"/>
  <c r="BW1965" i="12" s="1"/>
  <c r="BP3072" i="12"/>
  <c r="BV3072" i="12" s="1"/>
  <c r="BQ1431" i="12"/>
  <c r="BW1431" i="12" s="1"/>
  <c r="BQ1490" i="12"/>
  <c r="BW1490" i="12" s="1"/>
  <c r="BP2329" i="12"/>
  <c r="BV2329" i="12" s="1"/>
  <c r="BQ1608" i="12"/>
  <c r="BW1608" i="12" s="1"/>
  <c r="BO2294" i="12"/>
  <c r="BU2294" i="12" s="1"/>
  <c r="BP178" i="12"/>
  <c r="BV178" i="12" s="1"/>
  <c r="BQ150" i="12"/>
  <c r="BW150" i="12" s="1"/>
  <c r="BQ2934" i="12"/>
  <c r="BW2934" i="12" s="1"/>
  <c r="BQ3089" i="12"/>
  <c r="BW3089" i="12" s="1"/>
  <c r="BO1964" i="12"/>
  <c r="BU1964" i="12" s="1"/>
  <c r="BQ178" i="12"/>
  <c r="BW178" i="12" s="1"/>
  <c r="BO852" i="12"/>
  <c r="BU852" i="12" s="1"/>
  <c r="BP1390" i="12"/>
  <c r="BV1390" i="12" s="1"/>
  <c r="BP1613" i="12"/>
  <c r="BV1613" i="12" s="1"/>
  <c r="BQ1081" i="12"/>
  <c r="BW1081" i="12" s="1"/>
  <c r="BO1676" i="12"/>
  <c r="BU1676" i="12" s="1"/>
  <c r="BO62" i="12"/>
  <c r="BU62" i="12" s="1"/>
  <c r="BP2991" i="12"/>
  <c r="BV2991" i="12" s="1"/>
  <c r="BO1854" i="12"/>
  <c r="BU1854" i="12" s="1"/>
  <c r="BO187" i="12"/>
  <c r="BU187" i="12" s="1"/>
  <c r="BP1889" i="12"/>
  <c r="BV1889" i="12" s="1"/>
  <c r="BO1827" i="12"/>
  <c r="BU1827" i="12" s="1"/>
  <c r="BP1746" i="12"/>
  <c r="BV1746" i="12" s="1"/>
  <c r="BP1939" i="12"/>
  <c r="BV1939" i="12" s="1"/>
  <c r="BO3000" i="12"/>
  <c r="BU3000" i="12" s="1"/>
  <c r="BQ1949" i="12"/>
  <c r="BW1949" i="12" s="1"/>
  <c r="BP878" i="12"/>
  <c r="BV878" i="12" s="1"/>
  <c r="BO792" i="12"/>
  <c r="BU792" i="12" s="1"/>
  <c r="BO822" i="12"/>
  <c r="BU822" i="12" s="1"/>
  <c r="BP2752" i="12"/>
  <c r="BV2752" i="12" s="1"/>
  <c r="BP1557" i="12"/>
  <c r="BV1557" i="12" s="1"/>
  <c r="BQ1755" i="12"/>
  <c r="BW1755" i="12" s="1"/>
  <c r="BP1964" i="12"/>
  <c r="BV1964" i="12" s="1"/>
  <c r="BO178" i="12"/>
  <c r="BU178" i="12" s="1"/>
  <c r="BQ1073" i="12"/>
  <c r="BW1073" i="12" s="1"/>
  <c r="BP2372" i="12"/>
  <c r="BV2372" i="12" s="1"/>
  <c r="BO1681" i="12"/>
  <c r="BU1681" i="12" s="1"/>
  <c r="BP1453" i="12"/>
  <c r="BV1453" i="12" s="1"/>
  <c r="BO1776" i="12"/>
  <c r="BU1776" i="12" s="1"/>
  <c r="BO1582" i="12"/>
  <c r="BU1582" i="12" s="1"/>
  <c r="BP199" i="12"/>
  <c r="BV199" i="12" s="1"/>
  <c r="BO105" i="12"/>
  <c r="BU105" i="12" s="1"/>
  <c r="BO2261" i="12"/>
  <c r="BU2261" i="12" s="1"/>
  <c r="BO2926" i="12"/>
  <c r="BU2926" i="12" s="1"/>
  <c r="BQ878" i="12"/>
  <c r="BW878" i="12" s="1"/>
  <c r="BP2346" i="12"/>
  <c r="BV2346" i="12" s="1"/>
  <c r="BQ379" i="12"/>
  <c r="BW379" i="12" s="1"/>
  <c r="BP1687" i="12"/>
  <c r="BV1687" i="12" s="1"/>
  <c r="BP1745" i="12"/>
  <c r="BV1745" i="12" s="1"/>
  <c r="BQ1868" i="12"/>
  <c r="BW1868" i="12" s="1"/>
  <c r="BP2969" i="12"/>
  <c r="BV2969" i="12" s="1"/>
  <c r="BP2973" i="12"/>
  <c r="BV2973" i="12" s="1"/>
  <c r="BQ199" i="12"/>
  <c r="BW199" i="12" s="1"/>
  <c r="BQ1194" i="12"/>
  <c r="BW1194" i="12" s="1"/>
  <c r="BQ1800" i="12"/>
  <c r="BW1800" i="12" s="1"/>
  <c r="BQ1954" i="12"/>
  <c r="BW1954" i="12" s="1"/>
  <c r="BQ1939" i="12"/>
  <c r="BW1939" i="12" s="1"/>
  <c r="BO1530" i="12"/>
  <c r="BU1530" i="12" s="1"/>
  <c r="BQ2285" i="12"/>
  <c r="BW2285" i="12" s="1"/>
  <c r="BO1913" i="12"/>
  <c r="BU1913" i="12" s="1"/>
  <c r="BO587" i="12"/>
  <c r="BU587" i="12" s="1"/>
  <c r="BP2325" i="12"/>
  <c r="BV2325" i="12" s="1"/>
  <c r="BO1890" i="12"/>
  <c r="BU1890" i="12" s="1"/>
  <c r="BQ409" i="12"/>
  <c r="BW409" i="12" s="1"/>
  <c r="BO2222" i="12"/>
  <c r="BU2222" i="12" s="1"/>
  <c r="BP124" i="12"/>
  <c r="BV124" i="12" s="1"/>
  <c r="BQ1776" i="12"/>
  <c r="BW1776" i="12" s="1"/>
  <c r="BO63" i="12"/>
  <c r="BU63" i="12" s="1"/>
  <c r="BQ1890" i="12"/>
  <c r="BW1890" i="12" s="1"/>
  <c r="BP409" i="12"/>
  <c r="BV409" i="12" s="1"/>
  <c r="BP879" i="12"/>
  <c r="BV879" i="12" s="1"/>
  <c r="BO3052" i="12"/>
  <c r="BU3052" i="12" s="1"/>
  <c r="BQ1780" i="12"/>
  <c r="BW1780" i="12" s="1"/>
  <c r="BQ1396" i="12"/>
  <c r="BW1396" i="12" s="1"/>
  <c r="BQ2272" i="12"/>
  <c r="BW2272" i="12" s="1"/>
  <c r="BQ3112" i="12"/>
  <c r="BW3112" i="12" s="1"/>
  <c r="BQ2221" i="12"/>
  <c r="BW2221" i="12" s="1"/>
  <c r="BP1677" i="12"/>
  <c r="BV1677" i="12" s="1"/>
  <c r="BO3072" i="12"/>
  <c r="BU3072" i="12" s="1"/>
  <c r="BO1770" i="12"/>
  <c r="BU1770" i="12" s="1"/>
  <c r="BO1905" i="12"/>
  <c r="BU1905" i="12" s="1"/>
  <c r="BP2118" i="12"/>
  <c r="BV2118" i="12" s="1"/>
  <c r="BQ2695" i="12"/>
  <c r="BW2695" i="12" s="1"/>
  <c r="BO111" i="12"/>
  <c r="BU111" i="12" s="1"/>
  <c r="BQ3057" i="12"/>
  <c r="BW3057" i="12" s="1"/>
  <c r="BO1552" i="12"/>
  <c r="BU1552" i="12" s="1"/>
  <c r="BO124" i="12"/>
  <c r="BU124" i="12" s="1"/>
  <c r="BQ1391" i="12"/>
  <c r="BW1391" i="12" s="1"/>
  <c r="BO1110" i="12"/>
  <c r="BU1110" i="12" s="1"/>
  <c r="BO1686" i="12"/>
  <c r="BU1686" i="12" s="1"/>
  <c r="BO2432" i="12"/>
  <c r="BU2432" i="12" s="1"/>
  <c r="BP623" i="12"/>
  <c r="BV623" i="12" s="1"/>
  <c r="BO1696" i="12"/>
  <c r="BU1696" i="12" s="1"/>
  <c r="BP410" i="12"/>
  <c r="BV410" i="12" s="1"/>
  <c r="BQ2939" i="12"/>
  <c r="BW2939" i="12" s="1"/>
  <c r="BQ513" i="12"/>
  <c r="BW513" i="12" s="1"/>
  <c r="BO2939" i="12"/>
  <c r="BU2939" i="12" s="1"/>
  <c r="BQ1599" i="12"/>
  <c r="BW1599" i="12" s="1"/>
  <c r="BQ1432" i="12"/>
  <c r="BW1432" i="12" s="1"/>
  <c r="BP1459" i="12"/>
  <c r="BV1459" i="12" s="1"/>
  <c r="BQ3084" i="12"/>
  <c r="BW3084" i="12" s="1"/>
  <c r="BO653" i="12"/>
  <c r="BU653" i="12" s="1"/>
  <c r="BO654" i="12"/>
  <c r="BU654" i="12" s="1"/>
  <c r="BO623" i="12"/>
  <c r="BU623" i="12" s="1"/>
  <c r="BO265" i="12"/>
  <c r="BU265" i="12" s="1"/>
  <c r="BP2272" i="12"/>
  <c r="BV2272" i="12" s="1"/>
  <c r="BP1582" i="12"/>
  <c r="BV1582" i="12" s="1"/>
  <c r="BP2221" i="12"/>
  <c r="BV2221" i="12" s="1"/>
  <c r="BQ1855" i="12"/>
  <c r="BW1855" i="12" s="1"/>
  <c r="BP1553" i="12"/>
  <c r="BV1553" i="12" s="1"/>
  <c r="BO2280" i="12"/>
  <c r="BU2280" i="12" s="1"/>
  <c r="BP2150" i="12"/>
  <c r="BV2150" i="12" s="1"/>
  <c r="BP2433" i="12"/>
  <c r="BV2433" i="12" s="1"/>
  <c r="BQ3114" i="12"/>
  <c r="BW3114" i="12" s="1"/>
  <c r="BQ1751" i="12"/>
  <c r="BW1751" i="12" s="1"/>
  <c r="BQ2454" i="12"/>
  <c r="BW2454" i="12" s="1"/>
  <c r="BO1745" i="12"/>
  <c r="BU1745" i="12" s="1"/>
  <c r="BQ2281" i="12"/>
  <c r="BW2281" i="12" s="1"/>
  <c r="BP1914" i="12"/>
  <c r="BV1914" i="12" s="1"/>
  <c r="BO159" i="12"/>
  <c r="BU159" i="12" s="1"/>
  <c r="BP2952" i="12"/>
  <c r="BV2952" i="12" s="1"/>
  <c r="BQ49" i="12"/>
  <c r="BW49" i="12" s="1"/>
  <c r="BO749" i="12"/>
  <c r="BU749" i="12" s="1"/>
  <c r="BP1441" i="12"/>
  <c r="BV1441" i="12" s="1"/>
  <c r="BO1756" i="12"/>
  <c r="BU1756" i="12" s="1"/>
  <c r="BP3095" i="12"/>
  <c r="BV3095" i="12" s="1"/>
  <c r="BQ1540" i="12"/>
  <c r="BW1540" i="12" s="1"/>
  <c r="BP2294" i="12"/>
  <c r="BV2294" i="12" s="1"/>
  <c r="BP1954" i="12"/>
  <c r="BV1954" i="12" s="1"/>
  <c r="BP1431" i="12"/>
  <c r="BV1431" i="12" s="1"/>
  <c r="BO410" i="12"/>
  <c r="BU410" i="12" s="1"/>
  <c r="BO441" i="12"/>
  <c r="BU441" i="12" s="1"/>
  <c r="BO1740" i="12"/>
  <c r="BU1740" i="12" s="1"/>
  <c r="BQ1577" i="12"/>
  <c r="BW1577" i="12" s="1"/>
  <c r="BQ784" i="12"/>
  <c r="BW784" i="12" s="1"/>
  <c r="BQ116" i="12"/>
  <c r="BW116" i="12" s="1"/>
  <c r="BO379" i="12"/>
  <c r="BU379" i="12" s="1"/>
  <c r="BO1599" i="12"/>
  <c r="BU1599" i="12" s="1"/>
  <c r="BQ3090" i="12"/>
  <c r="BW3090" i="12" s="1"/>
  <c r="BO2662" i="12"/>
  <c r="BU2662" i="12" s="1"/>
  <c r="BQ1397" i="12"/>
  <c r="BW1397" i="12" s="1"/>
  <c r="BQ792" i="12"/>
  <c r="BW792" i="12" s="1"/>
  <c r="BP1913" i="12"/>
  <c r="BV1913" i="12" s="1"/>
  <c r="BQ1110" i="12"/>
  <c r="BW1110" i="12" s="1"/>
  <c r="BP50" i="12"/>
  <c r="BV50" i="12" s="1"/>
  <c r="BO1889" i="12"/>
  <c r="BU1889" i="12" s="1"/>
  <c r="BP1934" i="12"/>
  <c r="BV1934" i="12" s="1"/>
  <c r="BP3114" i="12"/>
  <c r="BV3114" i="12" s="1"/>
  <c r="BQ2926" i="12"/>
  <c r="BW2926" i="12" s="1"/>
  <c r="BP1953" i="12"/>
  <c r="BV1953" i="12" s="1"/>
  <c r="BP587" i="12"/>
  <c r="BV587" i="12" s="1"/>
  <c r="BQ410" i="12"/>
  <c r="BW410" i="12" s="1"/>
  <c r="BP3090" i="12"/>
  <c r="BV3090" i="12" s="1"/>
  <c r="BP2947" i="12"/>
  <c r="BV2947" i="12" s="1"/>
  <c r="BP105" i="12"/>
  <c r="BV105" i="12" s="1"/>
  <c r="BP343" i="12"/>
  <c r="BV343" i="12" s="1"/>
  <c r="BO504" i="12"/>
  <c r="BU504" i="12" s="1"/>
  <c r="BP806" i="12"/>
  <c r="BV806" i="12" s="1"/>
  <c r="BC1621" i="12"/>
  <c r="BI1621" i="12" s="1"/>
  <c r="BD2036" i="12"/>
  <c r="BJ2036" i="12" s="1"/>
  <c r="BC1127" i="12"/>
  <c r="BI1127" i="12" s="1"/>
  <c r="BE1638" i="12"/>
  <c r="BK1638" i="12" s="1"/>
  <c r="BD1539" i="12"/>
  <c r="BJ1539" i="12" s="1"/>
  <c r="BC2063" i="12"/>
  <c r="BI2063" i="12" s="1"/>
  <c r="BC983" i="12"/>
  <c r="BI983" i="12" s="1"/>
  <c r="BC2299" i="12"/>
  <c r="BI2299" i="12" s="1"/>
  <c r="BC423" i="12"/>
  <c r="BI423" i="12" s="1"/>
  <c r="BD2256" i="12"/>
  <c r="BJ2256" i="12" s="1"/>
  <c r="BC2453" i="12"/>
  <c r="BI2453" i="12" s="1"/>
  <c r="BD1924" i="12"/>
  <c r="BJ1924" i="12" s="1"/>
  <c r="BD2967" i="12"/>
  <c r="BJ2967" i="12" s="1"/>
  <c r="BC1924" i="12"/>
  <c r="BI1924" i="12" s="1"/>
  <c r="BC104" i="12"/>
  <c r="BI104" i="12" s="1"/>
  <c r="BC782" i="12"/>
  <c r="BI782" i="12" s="1"/>
  <c r="BD3113" i="12"/>
  <c r="BJ3113" i="12" s="1"/>
  <c r="BC901" i="12"/>
  <c r="BI901" i="12" s="1"/>
  <c r="BD1202" i="12"/>
  <c r="BJ1202" i="12" s="1"/>
  <c r="BC2256" i="12"/>
  <c r="BI2256" i="12" s="1"/>
  <c r="BC2127" i="12"/>
  <c r="BI2127" i="12" s="1"/>
  <c r="BD1761" i="12"/>
  <c r="BJ1761" i="12" s="1"/>
  <c r="BD791" i="12"/>
  <c r="BJ791" i="12" s="1"/>
  <c r="BD2299" i="12"/>
  <c r="BJ2299" i="12" s="1"/>
  <c r="BE2323" i="12"/>
  <c r="BK2323" i="12" s="1"/>
  <c r="BD274" i="12"/>
  <c r="BJ274" i="12" s="1"/>
  <c r="BC424" i="12"/>
  <c r="BI424" i="12" s="1"/>
  <c r="BD1621" i="12"/>
  <c r="BJ1621" i="12" s="1"/>
  <c r="BD186" i="12"/>
  <c r="BJ186" i="12" s="1"/>
  <c r="BD275" i="12"/>
  <c r="BJ275" i="12" s="1"/>
  <c r="BE2270" i="12"/>
  <c r="BK2270" i="12" s="1"/>
  <c r="BC765" i="12"/>
  <c r="BI765" i="12" s="1"/>
  <c r="BE1203" i="12"/>
  <c r="BK1203" i="12" s="1"/>
  <c r="BD901" i="12"/>
  <c r="BJ901" i="12" s="1"/>
  <c r="BE804" i="12"/>
  <c r="BK804" i="12" s="1"/>
  <c r="BE2474" i="12"/>
  <c r="BK2474" i="12" s="1"/>
  <c r="BE1900" i="12"/>
  <c r="BK1900" i="12" s="1"/>
  <c r="BE1090" i="12"/>
  <c r="BK1090" i="12" s="1"/>
  <c r="BD74" i="12"/>
  <c r="BJ74" i="12" s="1"/>
  <c r="BC1639" i="12"/>
  <c r="BI1639" i="12" s="1"/>
  <c r="BC2255" i="12"/>
  <c r="BI2255" i="12" s="1"/>
  <c r="BE1395" i="12"/>
  <c r="BK1395" i="12" s="1"/>
  <c r="BD461" i="12"/>
  <c r="BJ461" i="12" s="1"/>
  <c r="BE2271" i="12"/>
  <c r="BK2271" i="12" s="1"/>
  <c r="BE522" i="12"/>
  <c r="BK522" i="12" s="1"/>
  <c r="BC2054" i="12"/>
  <c r="BI2054" i="12" s="1"/>
  <c r="BD309" i="12"/>
  <c r="BJ309" i="12" s="1"/>
  <c r="BD2270" i="12"/>
  <c r="BJ2270" i="12" s="1"/>
  <c r="BD2990" i="12"/>
  <c r="BJ2990" i="12" s="1"/>
  <c r="BD983" i="12"/>
  <c r="BJ983" i="12" s="1"/>
  <c r="BD379" i="12"/>
  <c r="BJ379" i="12" s="1"/>
  <c r="BE2640" i="12"/>
  <c r="BK2640" i="12" s="1"/>
  <c r="BE2453" i="12"/>
  <c r="BK2453" i="12" s="1"/>
  <c r="BC2271" i="12"/>
  <c r="BI2271" i="12" s="1"/>
  <c r="BE1622" i="12"/>
  <c r="BK1622" i="12" s="1"/>
  <c r="BD1900" i="12"/>
  <c r="BJ1900" i="12" s="1"/>
  <c r="BD2989" i="12"/>
  <c r="BJ2989" i="12" s="1"/>
  <c r="BD2149" i="12"/>
  <c r="BJ2149" i="12" s="1"/>
  <c r="BE2924" i="12"/>
  <c r="BK2924" i="12" s="1"/>
  <c r="BC1900" i="12"/>
  <c r="BI1900" i="12" s="1"/>
  <c r="BE462" i="12"/>
  <c r="BK462" i="12" s="1"/>
  <c r="BC2361" i="12"/>
  <c r="BI2361" i="12" s="1"/>
  <c r="BE187" i="12"/>
  <c r="BK187" i="12" s="1"/>
  <c r="BD462" i="12"/>
  <c r="BJ462" i="12" s="1"/>
  <c r="BE765" i="12"/>
  <c r="BK765" i="12" s="1"/>
  <c r="BD1676" i="12"/>
  <c r="BJ1676" i="12" s="1"/>
  <c r="BC2989" i="12"/>
  <c r="BI2989" i="12" s="1"/>
  <c r="BE378" i="12"/>
  <c r="BK378" i="12" s="1"/>
  <c r="BC783" i="12"/>
  <c r="BI783" i="12" s="1"/>
  <c r="BE2473" i="12"/>
  <c r="BK2473" i="12" s="1"/>
  <c r="BE1963" i="12"/>
  <c r="BK1963" i="12" s="1"/>
  <c r="BE766" i="12"/>
  <c r="BK766" i="12" s="1"/>
  <c r="BE1127" i="12"/>
  <c r="BK1127" i="12" s="1"/>
  <c r="BC2442" i="12"/>
  <c r="BI2442" i="12" s="1"/>
  <c r="BE186" i="12"/>
  <c r="BK186" i="12" s="1"/>
  <c r="BC1761" i="12"/>
  <c r="BI1761" i="12" s="1"/>
  <c r="BE2968" i="12"/>
  <c r="BK2968" i="12" s="1"/>
  <c r="BD1760" i="12"/>
  <c r="BJ1760" i="12" s="1"/>
  <c r="BD3070" i="12"/>
  <c r="BJ3070" i="12" s="1"/>
  <c r="BD2128" i="12"/>
  <c r="BJ2128" i="12" s="1"/>
  <c r="BE2054" i="12"/>
  <c r="BK2054" i="12" s="1"/>
  <c r="BC3070" i="12"/>
  <c r="BI3070" i="12" s="1"/>
  <c r="BD2113" i="12"/>
  <c r="BJ2113" i="12" s="1"/>
  <c r="BD1638" i="12"/>
  <c r="BJ1638" i="12" s="1"/>
  <c r="BC1202" i="12"/>
  <c r="BI1202" i="12" s="1"/>
  <c r="BC2270" i="12"/>
  <c r="BI2270" i="12" s="1"/>
  <c r="BE652" i="12"/>
  <c r="BK652" i="12" s="1"/>
  <c r="BD424" i="12"/>
  <c r="BJ424" i="12" s="1"/>
  <c r="BC2946" i="12"/>
  <c r="BI2946" i="12" s="1"/>
  <c r="BC477" i="12"/>
  <c r="BI477" i="12" s="1"/>
  <c r="BC2990" i="12"/>
  <c r="BI2990" i="12" s="1"/>
  <c r="BD2323" i="12"/>
  <c r="BJ2323" i="12" s="1"/>
  <c r="BC2113" i="12"/>
  <c r="BI2113" i="12" s="1"/>
  <c r="BC1089" i="12"/>
  <c r="BI1089" i="12" s="1"/>
  <c r="BC766" i="12"/>
  <c r="BI766" i="12" s="1"/>
  <c r="BE1458" i="12"/>
  <c r="BK1458" i="12" s="1"/>
  <c r="BD2324" i="12"/>
  <c r="BJ2324" i="12" s="1"/>
  <c r="BC2640" i="12"/>
  <c r="BI2640" i="12" s="1"/>
  <c r="BC2924" i="12"/>
  <c r="BI2924" i="12" s="1"/>
  <c r="BD982" i="12"/>
  <c r="BJ982" i="12" s="1"/>
  <c r="BE2989" i="12"/>
  <c r="BK2989" i="12" s="1"/>
  <c r="BE1506" i="12"/>
  <c r="BK1506" i="12" s="1"/>
  <c r="BC858" i="12"/>
  <c r="BI858" i="12" s="1"/>
  <c r="BD1894" i="12"/>
  <c r="BJ1894" i="12" s="1"/>
  <c r="BD1395" i="12"/>
  <c r="BJ1395" i="12" s="1"/>
  <c r="BD2441" i="12"/>
  <c r="BJ2441" i="12" s="1"/>
  <c r="BE1021" i="12"/>
  <c r="BK1021" i="12" s="1"/>
  <c r="BE123" i="12"/>
  <c r="BK123" i="12" s="1"/>
  <c r="BE17" i="12"/>
  <c r="BK17" i="12" s="1"/>
  <c r="BE1639" i="12"/>
  <c r="BK1639" i="12" s="1"/>
  <c r="BD709" i="12"/>
  <c r="BJ709" i="12" s="1"/>
  <c r="BD782" i="12"/>
  <c r="BJ782" i="12" s="1"/>
  <c r="BD2453" i="12"/>
  <c r="BJ2453" i="12" s="1"/>
  <c r="BE461" i="12"/>
  <c r="BK461" i="12" s="1"/>
  <c r="BE1924" i="12"/>
  <c r="BK1924" i="12" s="1"/>
  <c r="BE1761" i="12"/>
  <c r="BK1761" i="12" s="1"/>
  <c r="BC1458" i="12"/>
  <c r="BI1458" i="12" s="1"/>
  <c r="BE791" i="12"/>
  <c r="BK791" i="12" s="1"/>
  <c r="BC804" i="12"/>
  <c r="BI804" i="12" s="1"/>
  <c r="BE2035" i="12"/>
  <c r="BK2035" i="12" s="1"/>
  <c r="BC1090" i="12"/>
  <c r="BI1090" i="12" s="1"/>
  <c r="BE2299" i="12"/>
  <c r="BK2299" i="12" s="1"/>
  <c r="BE1089" i="12"/>
  <c r="BK1089" i="12" s="1"/>
  <c r="BD512" i="12"/>
  <c r="BJ512" i="12" s="1"/>
  <c r="BD17" i="12"/>
  <c r="BJ17" i="12" s="1"/>
  <c r="BC3113" i="12"/>
  <c r="BI3113" i="12" s="1"/>
  <c r="BD115" i="12"/>
  <c r="BJ115" i="12" s="1"/>
  <c r="BE1621" i="12"/>
  <c r="BK1621" i="12" s="1"/>
  <c r="BE2255" i="12"/>
  <c r="BK2255" i="12" s="1"/>
  <c r="BD1963" i="12"/>
  <c r="BJ1963" i="12" s="1"/>
  <c r="BD1795" i="12"/>
  <c r="BJ1795" i="12" s="1"/>
  <c r="BC1395" i="12"/>
  <c r="BI1395" i="12" s="1"/>
  <c r="BD858" i="12"/>
  <c r="BJ858" i="12" s="1"/>
  <c r="BC462" i="12"/>
  <c r="BI462" i="12" s="1"/>
  <c r="BD1969" i="12"/>
  <c r="BJ1969" i="12" s="1"/>
  <c r="BD1622" i="12"/>
  <c r="BJ1622" i="12" s="1"/>
  <c r="BD1991" i="12"/>
  <c r="BJ1991" i="12" s="1"/>
  <c r="BE2967" i="12"/>
  <c r="BK2967" i="12" s="1"/>
  <c r="BD804" i="12"/>
  <c r="BJ804" i="12" s="1"/>
  <c r="BD1089" i="12"/>
  <c r="BJ1089" i="12" s="1"/>
  <c r="BC511" i="12"/>
  <c r="BI511" i="12" s="1"/>
  <c r="BC2324" i="12"/>
  <c r="BI2324" i="12" s="1"/>
  <c r="BE982" i="12"/>
  <c r="BK982" i="12" s="1"/>
  <c r="BE3070" i="12"/>
  <c r="BK3070" i="12" s="1"/>
  <c r="BE1894" i="12"/>
  <c r="BK1894" i="12" s="1"/>
  <c r="BC709" i="12"/>
  <c r="BI709" i="12" s="1"/>
  <c r="BE1202" i="12"/>
  <c r="BK1202" i="12" s="1"/>
  <c r="BD1452" i="12"/>
  <c r="BJ1452" i="12" s="1"/>
  <c r="BC2035" i="12"/>
  <c r="BI2035" i="12" s="1"/>
  <c r="BC2967" i="12"/>
  <c r="BI2967" i="12" s="1"/>
  <c r="BE1795" i="12"/>
  <c r="BK1795" i="12" s="1"/>
  <c r="BD2924" i="12"/>
  <c r="BJ2924" i="12" s="1"/>
  <c r="BE2361" i="12"/>
  <c r="BK2361" i="12" s="1"/>
  <c r="BD2473" i="12"/>
  <c r="BJ2473" i="12" s="1"/>
  <c r="BD2054" i="12"/>
  <c r="BJ2054" i="12" s="1"/>
  <c r="BD522" i="12"/>
  <c r="BJ522" i="12" s="1"/>
  <c r="BC2973" i="12"/>
  <c r="BI2973" i="12" s="1"/>
  <c r="BE2324" i="12"/>
  <c r="BK2324" i="12" s="1"/>
  <c r="BC512" i="12"/>
  <c r="BI512" i="12" s="1"/>
  <c r="BE1539" i="12"/>
  <c r="BK1539" i="12" s="1"/>
  <c r="BE901" i="12"/>
  <c r="BK901" i="12" s="1"/>
  <c r="BC859" i="12"/>
  <c r="BI859" i="12" s="1"/>
  <c r="BC1452" i="12"/>
  <c r="BI1452" i="12" s="1"/>
  <c r="BE512" i="12"/>
  <c r="BK512" i="12" s="1"/>
  <c r="BD652" i="12"/>
  <c r="BJ652" i="12" s="1"/>
  <c r="BC461" i="12"/>
  <c r="BI461" i="12" s="1"/>
  <c r="BC199" i="12"/>
  <c r="BI199" i="12" s="1"/>
  <c r="BC1472" i="12"/>
  <c r="BI1472" i="12" s="1"/>
  <c r="BD423" i="12"/>
  <c r="BJ423" i="12" s="1"/>
  <c r="BE2990" i="12"/>
  <c r="BK2990" i="12" s="1"/>
  <c r="BE74" i="12"/>
  <c r="BK74" i="12" s="1"/>
  <c r="BD104" i="12"/>
  <c r="BJ104" i="12" s="1"/>
  <c r="BD2063" i="12"/>
  <c r="BJ2063" i="12" s="1"/>
  <c r="BD2946" i="12"/>
  <c r="BJ2946" i="12" s="1"/>
  <c r="BC186" i="12"/>
  <c r="BI186" i="12" s="1"/>
  <c r="BE477" i="12"/>
  <c r="BK477" i="12" s="1"/>
  <c r="BE2946" i="12"/>
  <c r="BK2946" i="12" s="1"/>
  <c r="BE2256" i="12"/>
  <c r="BK2256" i="12" s="1"/>
  <c r="BE2350" i="12"/>
  <c r="BK2350" i="12" s="1"/>
  <c r="BC1888" i="12"/>
  <c r="BI1888" i="12" s="1"/>
  <c r="BE2300" i="12"/>
  <c r="BK2300" i="12" s="1"/>
  <c r="BD1127" i="12"/>
  <c r="BJ1127" i="12" s="1"/>
  <c r="BD658" i="12"/>
  <c r="BJ658" i="12" s="1"/>
  <c r="BC3112" i="12"/>
  <c r="BI3112" i="12" s="1"/>
  <c r="BE1888" i="12"/>
  <c r="BK1888" i="12" s="1"/>
  <c r="BC3094" i="12"/>
  <c r="BI3094" i="12" s="1"/>
  <c r="BD2442" i="12"/>
  <c r="BJ2442" i="12" s="1"/>
  <c r="BE858" i="12"/>
  <c r="BK858" i="12" s="1"/>
  <c r="BC1894" i="12"/>
  <c r="BI1894" i="12" s="1"/>
  <c r="BE2113" i="12"/>
  <c r="BK2113" i="12" s="1"/>
  <c r="BE1676" i="12"/>
  <c r="BK1676" i="12" s="1"/>
  <c r="BC2473" i="12"/>
  <c r="BI2473" i="12" s="1"/>
  <c r="BD511" i="12"/>
  <c r="BJ511" i="12" s="1"/>
  <c r="BC275" i="12"/>
  <c r="BI275" i="12" s="1"/>
  <c r="BE274" i="12"/>
  <c r="BK274" i="12" s="1"/>
  <c r="BC1506" i="12"/>
  <c r="BI1506" i="12" s="1"/>
  <c r="BC2441" i="12"/>
  <c r="BI2441" i="12" s="1"/>
  <c r="BC2925" i="12"/>
  <c r="BI2925" i="12" s="1"/>
  <c r="BD1639" i="12"/>
  <c r="BJ1639" i="12" s="1"/>
  <c r="BE2128" i="12"/>
  <c r="BK2128" i="12" s="1"/>
  <c r="BD2255" i="12"/>
  <c r="BJ2255" i="12" s="1"/>
  <c r="BD1518" i="12"/>
  <c r="BJ1518" i="12" s="1"/>
  <c r="BD378" i="12"/>
  <c r="BJ378" i="12" s="1"/>
  <c r="BD1021" i="12"/>
  <c r="BJ1021" i="12" s="1"/>
  <c r="BE424" i="12"/>
  <c r="BK424" i="12" s="1"/>
  <c r="BD1090" i="12"/>
  <c r="BJ1090" i="12" s="1"/>
  <c r="BE423" i="12"/>
  <c r="BK423" i="12" s="1"/>
  <c r="BD2271" i="12"/>
  <c r="BJ2271" i="12" s="1"/>
  <c r="BC2149" i="12"/>
  <c r="BI2149" i="12" s="1"/>
  <c r="BE782" i="12"/>
  <c r="BK782" i="12" s="1"/>
  <c r="BE104" i="12"/>
  <c r="BK104" i="12" s="1"/>
  <c r="BC115" i="12"/>
  <c r="BI115" i="12" s="1"/>
  <c r="BD187" i="12"/>
  <c r="BJ187" i="12" s="1"/>
  <c r="BD2407" i="12"/>
  <c r="BJ2407" i="12" s="1"/>
  <c r="BC1991" i="12"/>
  <c r="BI1991" i="12" s="1"/>
  <c r="BC2128" i="12"/>
  <c r="BI2128" i="12" s="1"/>
  <c r="BD765" i="12"/>
  <c r="BJ765" i="12" s="1"/>
  <c r="BC1622" i="12"/>
  <c r="BI1622" i="12" s="1"/>
  <c r="BC309" i="12"/>
  <c r="BI309" i="12" s="1"/>
  <c r="BC378" i="12"/>
  <c r="BI378" i="12" s="1"/>
  <c r="BC2350" i="12"/>
  <c r="BI2350" i="12" s="1"/>
  <c r="BD1888" i="12"/>
  <c r="BJ1888" i="12" s="1"/>
  <c r="BD2474" i="12"/>
  <c r="BJ2474" i="12" s="1"/>
  <c r="BE1991" i="12"/>
  <c r="BK1991" i="12" s="1"/>
  <c r="BE2442" i="12"/>
  <c r="BK2442" i="12" s="1"/>
  <c r="BD1203" i="12"/>
  <c r="BJ1203" i="12" s="1"/>
  <c r="BE1760" i="12"/>
  <c r="BK1760" i="12" s="1"/>
  <c r="BE2441" i="12"/>
  <c r="BK2441" i="12" s="1"/>
  <c r="BE115" i="12"/>
  <c r="BK115" i="12" s="1"/>
  <c r="BC17" i="12"/>
  <c r="BI17" i="12" s="1"/>
  <c r="BC2323" i="12"/>
  <c r="BI2323" i="12" s="1"/>
  <c r="BC75" i="12"/>
  <c r="BI75" i="12" s="1"/>
  <c r="BE2127" i="12"/>
  <c r="BK2127" i="12" s="1"/>
  <c r="BE2407" i="12"/>
  <c r="BK2407" i="12" s="1"/>
  <c r="BE1452" i="12"/>
  <c r="BK1452" i="12" s="1"/>
  <c r="BD75" i="12"/>
  <c r="BJ75" i="12" s="1"/>
  <c r="BE3094" i="12"/>
  <c r="BK3094" i="12" s="1"/>
  <c r="BC2036" i="12"/>
  <c r="BI2036" i="12" s="1"/>
  <c r="BC1518" i="12"/>
  <c r="BI1518" i="12" s="1"/>
  <c r="BE511" i="12"/>
  <c r="BK511" i="12" s="1"/>
  <c r="BD2300" i="12"/>
  <c r="BJ2300" i="12" s="1"/>
  <c r="BE2063" i="12"/>
  <c r="BK2063" i="12" s="1"/>
  <c r="BC2300" i="12"/>
  <c r="BI2300" i="12" s="1"/>
  <c r="BD2350" i="12"/>
  <c r="BJ2350" i="12" s="1"/>
  <c r="BC2474" i="12"/>
  <c r="BI2474" i="12" s="1"/>
  <c r="BD2127" i="12"/>
  <c r="BJ2127" i="12" s="1"/>
  <c r="BC1638" i="12"/>
  <c r="BI1638" i="12" s="1"/>
  <c r="BD477" i="12"/>
  <c r="BJ477" i="12" s="1"/>
  <c r="BD2361" i="12"/>
  <c r="BJ2361" i="12" s="1"/>
  <c r="BC658" i="12"/>
  <c r="BI658" i="12" s="1"/>
  <c r="BC1760" i="12"/>
  <c r="BI1760" i="12" s="1"/>
  <c r="BC652" i="12"/>
  <c r="BI652" i="12" s="1"/>
  <c r="BC1963" i="12"/>
  <c r="BI1963" i="12" s="1"/>
  <c r="BC1667" i="12"/>
  <c r="BI1667" i="12" s="1"/>
  <c r="BE2925" i="12"/>
  <c r="BK2925" i="12" s="1"/>
  <c r="BD2640" i="12"/>
  <c r="BJ2640" i="12" s="1"/>
  <c r="BD766" i="12"/>
  <c r="BJ766" i="12" s="1"/>
  <c r="BC2372" i="12"/>
  <c r="BI2372" i="12" s="1"/>
  <c r="BE1969" i="12"/>
  <c r="BK1969" i="12" s="1"/>
  <c r="BE2149" i="12"/>
  <c r="BK2149" i="12" s="1"/>
  <c r="BD1506" i="12"/>
  <c r="BJ1506" i="12" s="1"/>
  <c r="BC1795" i="12"/>
  <c r="BI1795" i="12" s="1"/>
  <c r="BD2925" i="12"/>
  <c r="BJ2925" i="12" s="1"/>
  <c r="BE658" i="12"/>
  <c r="BK658" i="12" s="1"/>
  <c r="BE275" i="12"/>
  <c r="BK275" i="12" s="1"/>
  <c r="BD3112" i="12"/>
  <c r="BJ3112" i="12" s="1"/>
  <c r="BC1539" i="12"/>
  <c r="BI1539" i="12" s="1"/>
  <c r="BC1021" i="12"/>
  <c r="BI1021" i="12" s="1"/>
  <c r="BE2952" i="12"/>
  <c r="BK2952" i="12" s="1"/>
  <c r="AI522" i="12"/>
  <c r="AM522" i="12" s="1"/>
  <c r="AQ522" i="12" s="1"/>
  <c r="AW522" i="12" s="1"/>
  <c r="AJ2451" i="12"/>
  <c r="AR2451" i="12" s="1"/>
  <c r="AX2451" i="12" s="1"/>
  <c r="AI476" i="12"/>
  <c r="AM476" i="12" s="1"/>
  <c r="AQ476" i="12" s="1"/>
  <c r="AW476" i="12" s="1"/>
  <c r="AI1923" i="12"/>
  <c r="AM1923" i="12" s="1"/>
  <c r="AQ1923" i="12" s="1"/>
  <c r="AW1923" i="12" s="1"/>
  <c r="AJ2147" i="12"/>
  <c r="AR2147" i="12" s="1"/>
  <c r="AX2147" i="12" s="1"/>
  <c r="AK2371" i="12"/>
  <c r="AS2371" i="12" s="1"/>
  <c r="AY2371" i="12" s="1"/>
  <c r="AI2148" i="12"/>
  <c r="AM2148" i="12" s="1"/>
  <c r="AQ2148" i="12" s="1"/>
  <c r="AW2148" i="12" s="1"/>
  <c r="AJ1125" i="12"/>
  <c r="AR1125" i="12" s="1"/>
  <c r="AX1125" i="12" s="1"/>
  <c r="AK2111" i="12"/>
  <c r="AS2111" i="12" s="1"/>
  <c r="AY2111" i="12" s="1"/>
  <c r="AJ1793" i="12"/>
  <c r="AR1793" i="12" s="1"/>
  <c r="AX1793" i="12" s="1"/>
  <c r="AI3125" i="12"/>
  <c r="AM3125" i="12" s="1"/>
  <c r="AQ3125" i="12" s="1"/>
  <c r="AW3125" i="12" s="1"/>
  <c r="AK103" i="12"/>
  <c r="AS103" i="12" s="1"/>
  <c r="AY103" i="12" s="1"/>
  <c r="AI123" i="12"/>
  <c r="AM123" i="12" s="1"/>
  <c r="AQ123" i="12" s="1"/>
  <c r="AW123" i="12" s="1"/>
  <c r="AK1989" i="12"/>
  <c r="AS1989" i="12" s="1"/>
  <c r="AY1989" i="12" s="1"/>
  <c r="AJ1537" i="12"/>
  <c r="AR1537" i="12" s="1"/>
  <c r="AX1537" i="12" s="1"/>
  <c r="AK1665" i="12"/>
  <c r="AS1665" i="12" s="1"/>
  <c r="AY1665" i="12" s="1"/>
  <c r="AJ708" i="12"/>
  <c r="AR708" i="12" s="1"/>
  <c r="AX708" i="12" s="1"/>
  <c r="AJ476" i="12"/>
  <c r="AR476" i="12" s="1"/>
  <c r="AX476" i="12" s="1"/>
  <c r="AJ707" i="12"/>
  <c r="AR707" i="12" s="1"/>
  <c r="AX707" i="12" s="1"/>
  <c r="AJ1922" i="12"/>
  <c r="AR1922" i="12" s="1"/>
  <c r="AX1922" i="12" s="1"/>
  <c r="AJ103" i="12"/>
  <c r="AR103" i="12" s="1"/>
  <c r="AX103" i="12" s="1"/>
  <c r="AI1666" i="12"/>
  <c r="AM1666" i="12" s="1"/>
  <c r="AQ1666" i="12" s="1"/>
  <c r="AW1666" i="12" s="1"/>
  <c r="AJ1887" i="12"/>
  <c r="AR1887" i="12" s="1"/>
  <c r="AX1887" i="12" s="1"/>
  <c r="AI1126" i="12"/>
  <c r="AM1126" i="12" s="1"/>
  <c r="AQ1126" i="12" s="1"/>
  <c r="AW1126" i="12" s="1"/>
  <c r="AI1451" i="12"/>
  <c r="AM1451" i="12" s="1"/>
  <c r="AQ1451" i="12" s="1"/>
  <c r="AW1451" i="12" s="1"/>
  <c r="AJ1923" i="12"/>
  <c r="AR1923" i="12" s="1"/>
  <c r="AX1923" i="12" s="1"/>
  <c r="AJ521" i="12"/>
  <c r="AR521" i="12" s="1"/>
  <c r="AX521" i="12" s="1"/>
  <c r="AI1665" i="12"/>
  <c r="AM1665" i="12" s="1"/>
  <c r="AQ1665" i="12" s="1"/>
  <c r="AW1665" i="12" s="1"/>
  <c r="AJ1899" i="12"/>
  <c r="AR1899" i="12" s="1"/>
  <c r="AX1899" i="12" s="1"/>
  <c r="AI1125" i="12"/>
  <c r="AM1125" i="12" s="1"/>
  <c r="AQ1125" i="12" s="1"/>
  <c r="AW1125" i="12" s="1"/>
  <c r="AK2147" i="12"/>
  <c r="AS2147" i="12" s="1"/>
  <c r="AY2147" i="12" s="1"/>
  <c r="AJ16" i="12"/>
  <c r="AR16" i="12" s="1"/>
  <c r="AX16" i="12" s="1"/>
  <c r="AK273" i="12"/>
  <c r="AS273" i="12" s="1"/>
  <c r="AY273" i="12" s="1"/>
  <c r="AI857" i="12"/>
  <c r="AM857" i="12" s="1"/>
  <c r="AQ857" i="12" s="1"/>
  <c r="AW857" i="12" s="1"/>
  <c r="AI103" i="12"/>
  <c r="AM103" i="12" s="1"/>
  <c r="AQ103" i="12" s="1"/>
  <c r="AW103" i="12" s="1"/>
  <c r="AK1990" i="12"/>
  <c r="AS1990" i="12" s="1"/>
  <c r="AY1990" i="12" s="1"/>
  <c r="AJ1538" i="12"/>
  <c r="AR1538" i="12" s="1"/>
  <c r="AX1538" i="12" s="1"/>
  <c r="AI1537" i="12"/>
  <c r="AM1537" i="12" s="1"/>
  <c r="AQ1537" i="12" s="1"/>
  <c r="AW1537" i="12" s="1"/>
  <c r="AJ1794" i="12"/>
  <c r="AR1794" i="12" s="1"/>
  <c r="AX1794" i="12" s="1"/>
  <c r="AK1923" i="12"/>
  <c r="AS1923" i="12" s="1"/>
  <c r="AY1923" i="12" s="1"/>
  <c r="AK1922" i="12"/>
  <c r="AS1922" i="12" s="1"/>
  <c r="AY1922" i="12" s="1"/>
  <c r="AK708" i="12"/>
  <c r="AS708" i="12" s="1"/>
  <c r="AY708" i="12" s="1"/>
  <c r="AK2148" i="12"/>
  <c r="AS2148" i="12" s="1"/>
  <c r="AY2148" i="12" s="1"/>
  <c r="AJ475" i="12"/>
  <c r="AR475" i="12" s="1"/>
  <c r="AX475" i="12" s="1"/>
  <c r="AI2147" i="12"/>
  <c r="AM2147" i="12" s="1"/>
  <c r="AQ2147" i="12" s="1"/>
  <c r="AW2147" i="12" s="1"/>
  <c r="AI273" i="12"/>
  <c r="AM273" i="12" s="1"/>
  <c r="AQ273" i="12" s="1"/>
  <c r="AW273" i="12" s="1"/>
  <c r="AJ2371" i="12"/>
  <c r="AR2371" i="12" s="1"/>
  <c r="AX2371" i="12" s="1"/>
  <c r="AK1126" i="12"/>
  <c r="AS1126" i="12" s="1"/>
  <c r="AY1126" i="12" s="1"/>
  <c r="AJ3125" i="12"/>
  <c r="AR3125" i="12" s="1"/>
  <c r="AX3125" i="12" s="1"/>
  <c r="AI1899" i="12"/>
  <c r="AM1899" i="12" s="1"/>
  <c r="AQ1899" i="12" s="1"/>
  <c r="AW1899" i="12" s="1"/>
  <c r="AJ1989" i="12"/>
  <c r="AR1989" i="12" s="1"/>
  <c r="AX1989" i="12" s="1"/>
  <c r="AK1537" i="12"/>
  <c r="AS1537" i="12" s="1"/>
  <c r="AY1537" i="12" s="1"/>
  <c r="AK476" i="12"/>
  <c r="AS476" i="12" s="1"/>
  <c r="AY476" i="12" s="1"/>
  <c r="AK1125" i="12"/>
  <c r="AS1125" i="12" s="1"/>
  <c r="AY1125" i="12" s="1"/>
  <c r="AJ1666" i="12"/>
  <c r="AR1666" i="12" s="1"/>
  <c r="AX1666" i="12" s="1"/>
  <c r="AI475" i="12"/>
  <c r="AM475" i="12" s="1"/>
  <c r="AQ475" i="12" s="1"/>
  <c r="AW475" i="12" s="1"/>
  <c r="AK2370" i="12"/>
  <c r="AS2370" i="12" s="1"/>
  <c r="AY2370" i="12" s="1"/>
  <c r="AI2451" i="12"/>
  <c r="AM2451" i="12" s="1"/>
  <c r="AQ2451" i="12" s="1"/>
  <c r="AW2451" i="12" s="1"/>
  <c r="AK521" i="12"/>
  <c r="AS521" i="12" s="1"/>
  <c r="AY521" i="12" s="1"/>
  <c r="AK1793" i="12"/>
  <c r="AS1793" i="12" s="1"/>
  <c r="AY1793" i="12" s="1"/>
  <c r="AK1887" i="12"/>
  <c r="AS1887" i="12" s="1"/>
  <c r="AY1887" i="12" s="1"/>
  <c r="AI708" i="12"/>
  <c r="AM708" i="12" s="1"/>
  <c r="AQ708" i="12" s="1"/>
  <c r="AW708" i="12" s="1"/>
  <c r="AK2112" i="12"/>
  <c r="AS2112" i="12" s="1"/>
  <c r="AY2112" i="12" s="1"/>
  <c r="AJ1451" i="12"/>
  <c r="AR1451" i="12" s="1"/>
  <c r="AX1451" i="12" s="1"/>
  <c r="AK857" i="12"/>
  <c r="AS857" i="12" s="1"/>
  <c r="AY857" i="12" s="1"/>
  <c r="AK1794" i="12"/>
  <c r="AS1794" i="12" s="1"/>
  <c r="AY1794" i="12" s="1"/>
  <c r="AK1899" i="12"/>
  <c r="AS1899" i="12" s="1"/>
  <c r="AY1899" i="12" s="1"/>
  <c r="AI707" i="12"/>
  <c r="AM707" i="12" s="1"/>
  <c r="AQ707" i="12" s="1"/>
  <c r="AW707" i="12" s="1"/>
  <c r="AI1471" i="12"/>
  <c r="AM1471" i="12" s="1"/>
  <c r="AQ1471" i="12" s="1"/>
  <c r="AW1471" i="12" s="1"/>
  <c r="AJ2452" i="12"/>
  <c r="AR2452" i="12" s="1"/>
  <c r="AX2452" i="12" s="1"/>
  <c r="AI2112" i="12"/>
  <c r="AM2112" i="12" s="1"/>
  <c r="AQ2112" i="12" s="1"/>
  <c r="AW2112" i="12" s="1"/>
  <c r="AI1887" i="12"/>
  <c r="AM1887" i="12" s="1"/>
  <c r="AQ1887" i="12" s="1"/>
  <c r="AW1887" i="12" s="1"/>
  <c r="AJ1990" i="12"/>
  <c r="AR1990" i="12" s="1"/>
  <c r="AX1990" i="12" s="1"/>
  <c r="AK1538" i="12"/>
  <c r="AS1538" i="12" s="1"/>
  <c r="AY1538" i="12" s="1"/>
  <c r="AK475" i="12"/>
  <c r="AS475" i="12" s="1"/>
  <c r="AY475" i="12" s="1"/>
  <c r="AJ2370" i="12"/>
  <c r="AR2370" i="12" s="1"/>
  <c r="AX2370" i="12" s="1"/>
  <c r="AI1922" i="12"/>
  <c r="AM1922" i="12" s="1"/>
  <c r="AQ1922" i="12" s="1"/>
  <c r="AW1922" i="12" s="1"/>
  <c r="AI2111" i="12"/>
  <c r="AM2111" i="12" s="1"/>
  <c r="AQ2111" i="12" s="1"/>
  <c r="AW2111" i="12" s="1"/>
  <c r="AJ1126" i="12"/>
  <c r="AR1126" i="12" s="1"/>
  <c r="AX1126" i="12" s="1"/>
  <c r="AJ1665" i="12"/>
  <c r="AR1665" i="12" s="1"/>
  <c r="AX1665" i="12" s="1"/>
  <c r="AK707" i="12"/>
  <c r="AS707" i="12" s="1"/>
  <c r="AY707" i="12" s="1"/>
  <c r="AI521" i="12"/>
  <c r="AM521" i="12" s="1"/>
  <c r="AQ521" i="12" s="1"/>
  <c r="AW521" i="12" s="1"/>
  <c r="AK3125" i="12"/>
  <c r="AS3125" i="12" s="1"/>
  <c r="AY3125" i="12" s="1"/>
  <c r="AJ2111" i="12"/>
  <c r="AR2111" i="12" s="1"/>
  <c r="AX2111" i="12" s="1"/>
  <c r="AI2371" i="12"/>
  <c r="AM2371" i="12" s="1"/>
  <c r="AQ2371" i="12" s="1"/>
  <c r="AW2371" i="12" s="1"/>
  <c r="AK2451" i="12"/>
  <c r="AS2451" i="12" s="1"/>
  <c r="AY2451" i="12" s="1"/>
  <c r="AJ1471" i="12"/>
  <c r="AR1471" i="12" s="1"/>
  <c r="AX1471" i="12" s="1"/>
  <c r="AK309" i="12"/>
  <c r="AS309" i="12" s="1"/>
  <c r="AY309" i="12" s="1"/>
  <c r="AJ123" i="12"/>
  <c r="AR123" i="12" s="1"/>
  <c r="AX123" i="12" s="1"/>
  <c r="AI1793" i="12"/>
  <c r="AM1793" i="12" s="1"/>
  <c r="AQ1793" i="12" s="1"/>
  <c r="AW1793" i="12" s="1"/>
  <c r="AI2452" i="12"/>
  <c r="AM2452" i="12" s="1"/>
  <c r="AQ2452" i="12" s="1"/>
  <c r="AW2452" i="12" s="1"/>
  <c r="AK1666" i="12"/>
  <c r="AS1666" i="12" s="1"/>
  <c r="AY1666" i="12" s="1"/>
  <c r="AI1990" i="12"/>
  <c r="AM1990" i="12" s="1"/>
  <c r="AQ1990" i="12" s="1"/>
  <c r="AW1990" i="12" s="1"/>
  <c r="AK1451" i="12"/>
  <c r="AS1451" i="12" s="1"/>
  <c r="AY1451" i="12" s="1"/>
  <c r="AK16" i="12"/>
  <c r="AS16" i="12" s="1"/>
  <c r="AY16" i="12" s="1"/>
  <c r="AI16" i="12"/>
  <c r="AM16" i="12" s="1"/>
  <c r="AQ16" i="12" s="1"/>
  <c r="AW16" i="12" s="1"/>
  <c r="AJ857" i="12"/>
  <c r="AR857" i="12" s="1"/>
  <c r="AX857" i="12" s="1"/>
  <c r="AJ15" i="12"/>
  <c r="AI1989" i="12"/>
  <c r="AM1989" i="12" s="1"/>
  <c r="AQ1989" i="12" s="1"/>
  <c r="AW1989" i="12" s="1"/>
  <c r="AK1471" i="12"/>
  <c r="AS1471" i="12" s="1"/>
  <c r="AY1471" i="12" s="1"/>
  <c r="AK15" i="12"/>
  <c r="AI15" i="12"/>
  <c r="AM15" i="12" s="1"/>
  <c r="AI1794" i="12"/>
  <c r="AM1794" i="12" s="1"/>
  <c r="AQ1794" i="12" s="1"/>
  <c r="AW1794" i="12" s="1"/>
  <c r="AI1538" i="12"/>
  <c r="AM1538" i="12" s="1"/>
  <c r="AQ1538" i="12" s="1"/>
  <c r="AW1538" i="12" s="1"/>
  <c r="AJ273" i="12"/>
  <c r="AR273" i="12" s="1"/>
  <c r="AX273" i="12" s="1"/>
  <c r="AJ2112" i="12"/>
  <c r="AR2112" i="12" s="1"/>
  <c r="AX2112" i="12" s="1"/>
  <c r="AI2370" i="12"/>
  <c r="AM2370" i="12" s="1"/>
  <c r="AQ2370" i="12" s="1"/>
  <c r="AW2370" i="12" s="1"/>
  <c r="AK2452" i="12"/>
  <c r="AS2452" i="12" s="1"/>
  <c r="AY2452" i="12" s="1"/>
  <c r="AJ2148" i="12"/>
  <c r="AR2148" i="12" s="1"/>
  <c r="AX2148" i="12" s="1"/>
  <c r="CD1881" i="12"/>
  <c r="CD1880" i="12" s="1"/>
  <c r="CD1758" i="12"/>
  <c r="CD1757" i="12" s="1"/>
  <c r="CD1756" i="12" s="1"/>
  <c r="CD1755" i="12" s="1"/>
  <c r="CB105" i="12" l="1"/>
  <c r="CB587" i="12"/>
  <c r="CB1934" i="12"/>
  <c r="CB1913" i="12"/>
  <c r="CC3090" i="12"/>
  <c r="CC784" i="12"/>
  <c r="CA410" i="12"/>
  <c r="CC1540" i="12"/>
  <c r="CA749" i="12"/>
  <c r="CB1914" i="12"/>
  <c r="CC1751" i="12"/>
  <c r="CA2280" i="12"/>
  <c r="CB1582" i="12"/>
  <c r="CA654" i="12"/>
  <c r="CC1432" i="12"/>
  <c r="CC2939" i="12"/>
  <c r="CA2432" i="12"/>
  <c r="CA124" i="12"/>
  <c r="CC2695" i="12"/>
  <c r="CA3072" i="12"/>
  <c r="CC2272" i="12"/>
  <c r="CB879" i="12"/>
  <c r="CC1776" i="12"/>
  <c r="CA1890" i="12"/>
  <c r="CC2285" i="12"/>
  <c r="CC1800" i="12"/>
  <c r="CB2969" i="12"/>
  <c r="CC379" i="12"/>
  <c r="CA2261" i="12"/>
  <c r="CA1776" i="12"/>
  <c r="CC1073" i="12"/>
  <c r="CB1557" i="12"/>
  <c r="CB878" i="12"/>
  <c r="CB1746" i="12"/>
  <c r="CA1854" i="12"/>
  <c r="CC1081" i="12"/>
  <c r="CC178" i="12"/>
  <c r="CC150" i="12"/>
  <c r="CB2329" i="12"/>
  <c r="CC1965" i="12"/>
  <c r="CC2352" i="12"/>
  <c r="CC1312" i="12"/>
  <c r="CC2443" i="12"/>
  <c r="CA2221" i="12"/>
  <c r="CC1390" i="12"/>
  <c r="CA1193" i="12"/>
  <c r="CC2969" i="12"/>
  <c r="CB2026" i="12"/>
  <c r="CA50" i="12"/>
  <c r="CC1193" i="12"/>
  <c r="CB2995" i="12"/>
  <c r="CC2325" i="12"/>
  <c r="CC1658" i="12"/>
  <c r="CC2345" i="12"/>
  <c r="CC653" i="12"/>
  <c r="CC943" i="12"/>
  <c r="CB1432" i="12"/>
  <c r="CC1745" i="12"/>
  <c r="CA2991" i="12"/>
  <c r="CC1914" i="12"/>
  <c r="CA1938" i="12"/>
  <c r="CC2008" i="12"/>
  <c r="CA1687" i="12"/>
  <c r="CC1934" i="12"/>
  <c r="CC2301" i="12"/>
  <c r="CC2973" i="12"/>
  <c r="CA1081" i="12"/>
  <c r="CB1490" i="12"/>
  <c r="CB1938" i="12"/>
  <c r="CB2475" i="12"/>
  <c r="CB3010" i="12"/>
  <c r="CC1682" i="12"/>
  <c r="CC1854" i="12"/>
  <c r="CC1508" i="12"/>
  <c r="CC264" i="12"/>
  <c r="CA1508" i="12"/>
  <c r="CC852" i="12"/>
  <c r="CB2362" i="12"/>
  <c r="CB1082" i="12"/>
  <c r="CA1459" i="12"/>
  <c r="CA879" i="12"/>
  <c r="CB505" i="12"/>
  <c r="CA1203" i="12"/>
  <c r="CA3114" i="12"/>
  <c r="CB1762" i="12"/>
  <c r="CC105" i="12"/>
  <c r="CC767" i="12"/>
  <c r="CB463" i="12"/>
  <c r="CB2035" i="12"/>
  <c r="CC2708" i="12"/>
  <c r="CC1111" i="12"/>
  <c r="CB1756" i="12"/>
  <c r="CA806" i="12"/>
  <c r="CA2076" i="12"/>
  <c r="CA2330" i="12"/>
  <c r="CC1984" i="12"/>
  <c r="CC1317" i="12"/>
  <c r="CC844" i="12"/>
  <c r="CB1925" i="12"/>
  <c r="CB1384" i="12"/>
  <c r="CB1051" i="12"/>
  <c r="CC2696" i="12"/>
  <c r="CA1553" i="12"/>
  <c r="CC1640" i="12"/>
  <c r="CA1969" i="12"/>
  <c r="CA2025" i="12"/>
  <c r="CC2412" i="12"/>
  <c r="CB1905" i="12"/>
  <c r="CC2257" i="12"/>
  <c r="CC1696" i="12"/>
  <c r="CB1577" i="12"/>
  <c r="CA805" i="12"/>
  <c r="CA1384" i="12"/>
  <c r="CB1755" i="12"/>
  <c r="CB3089" i="12"/>
  <c r="CB792" i="12"/>
  <c r="CA1454" i="12"/>
  <c r="CB1681" i="12"/>
  <c r="CB111" i="12"/>
  <c r="CA110" i="12"/>
  <c r="CB1454" i="12"/>
  <c r="CB2356" i="12"/>
  <c r="CC1895" i="12"/>
  <c r="CB654" i="12"/>
  <c r="CC2036" i="12"/>
  <c r="CC1933" i="12"/>
  <c r="CA463" i="12"/>
  <c r="CC1507" i="12"/>
  <c r="CA1623" i="12"/>
  <c r="CB1776" i="12"/>
  <c r="CA528" i="12"/>
  <c r="CB2673" i="12"/>
  <c r="CC2295" i="12"/>
  <c r="CA2257" i="12"/>
  <c r="CC2266" i="12"/>
  <c r="CA2708" i="12"/>
  <c r="CA1949" i="12"/>
  <c r="CA1984" i="12"/>
  <c r="CA513" i="12"/>
  <c r="CA264" i="12"/>
  <c r="CA1954" i="12"/>
  <c r="CC2752" i="12"/>
  <c r="CA1948" i="12"/>
  <c r="CC1741" i="12"/>
  <c r="CC1756" i="12"/>
  <c r="CB3000" i="12"/>
  <c r="CA2213" i="12"/>
  <c r="CA1401" i="12"/>
  <c r="CB1775" i="12"/>
  <c r="CA1876" i="12"/>
  <c r="CA1507" i="12"/>
  <c r="CC1384" i="12"/>
  <c r="CB1598" i="12"/>
  <c r="CB2301" i="12"/>
  <c r="CB1111" i="12"/>
  <c r="CC2261" i="12"/>
  <c r="CA2395" i="12"/>
  <c r="CC1401" i="12"/>
  <c r="CA1933" i="12"/>
  <c r="CC106" i="12"/>
  <c r="CA2696" i="12"/>
  <c r="CB1081" i="12"/>
  <c r="CC1377" i="12"/>
  <c r="CA1640" i="12"/>
  <c r="CA2295" i="12"/>
  <c r="CA563" i="12"/>
  <c r="CB1552" i="12"/>
  <c r="CA2433" i="12"/>
  <c r="CC845" i="12"/>
  <c r="CA784" i="12"/>
  <c r="CB806" i="12"/>
  <c r="CB2947" i="12"/>
  <c r="CB1953" i="12"/>
  <c r="CA1889" i="12"/>
  <c r="CC792" i="12"/>
  <c r="CA1599" i="12"/>
  <c r="CC1577" i="12"/>
  <c r="CB1431" i="12"/>
  <c r="CB3095" i="12"/>
  <c r="CC49" i="12"/>
  <c r="CC2281" i="12"/>
  <c r="CC3114" i="12"/>
  <c r="CB1553" i="12"/>
  <c r="CB2272" i="12"/>
  <c r="CA653" i="12"/>
  <c r="CC1599" i="12"/>
  <c r="CB410" i="12"/>
  <c r="CA1686" i="12"/>
  <c r="CA1552" i="12"/>
  <c r="CB2118" i="12"/>
  <c r="CB1677" i="12"/>
  <c r="CC1396" i="12"/>
  <c r="CB409" i="12"/>
  <c r="CB124" i="12"/>
  <c r="CB2325" i="12"/>
  <c r="CA1530" i="12"/>
  <c r="CC1194" i="12"/>
  <c r="CC1868" i="12"/>
  <c r="CB2346" i="12"/>
  <c r="CA105" i="12"/>
  <c r="CB1453" i="12"/>
  <c r="CA178" i="12"/>
  <c r="CB2752" i="12"/>
  <c r="CC1949" i="12"/>
  <c r="CA1827" i="12"/>
  <c r="CB2991" i="12"/>
  <c r="CB1613" i="12"/>
  <c r="CA1964" i="12"/>
  <c r="CB178" i="12"/>
  <c r="CC1490" i="12"/>
  <c r="CB1507" i="12"/>
  <c r="CB1751" i="12"/>
  <c r="CB2064" i="12"/>
  <c r="CC2356" i="12"/>
  <c r="CA2118" i="12"/>
  <c r="CC902" i="12"/>
  <c r="CA1317" i="12"/>
  <c r="CB1965" i="12"/>
  <c r="CC111" i="12"/>
  <c r="CA2952" i="12"/>
  <c r="CC2641" i="12"/>
  <c r="CA3090" i="12"/>
  <c r="CC1677" i="12"/>
  <c r="CA982" i="12"/>
  <c r="CA1953" i="12"/>
  <c r="CC2129" i="12"/>
  <c r="CA2351" i="12"/>
  <c r="CC2064" i="12"/>
  <c r="CC504" i="12"/>
  <c r="CB1800" i="12"/>
  <c r="CA767" i="12"/>
  <c r="CC1472" i="12"/>
  <c r="CB1933" i="12"/>
  <c r="CA1557" i="12"/>
  <c r="CC587" i="12"/>
  <c r="CC796" i="12"/>
  <c r="CA1397" i="12"/>
  <c r="CA151" i="12"/>
  <c r="CC2351" i="12"/>
  <c r="CC1518" i="12"/>
  <c r="CC1925" i="12"/>
  <c r="CC3072" i="12"/>
  <c r="CB3071" i="12"/>
  <c r="CA2008" i="12"/>
  <c r="CB3084" i="12"/>
  <c r="CC2362" i="12"/>
  <c r="CA878" i="12"/>
  <c r="CB853" i="12"/>
  <c r="CA1855" i="12"/>
  <c r="CA1895" i="12"/>
  <c r="CB200" i="12"/>
  <c r="CA1442" i="12"/>
  <c r="CB2926" i="12"/>
  <c r="CB2076" i="12"/>
  <c r="CA1985" i="12"/>
  <c r="CC1051" i="12"/>
  <c r="CC2408" i="12"/>
  <c r="CB1396" i="12"/>
  <c r="CA1540" i="12"/>
  <c r="CA2026" i="12"/>
  <c r="CB1741" i="12"/>
  <c r="CA1668" i="12"/>
  <c r="CA310" i="12"/>
  <c r="CA1312" i="12"/>
  <c r="CB1391" i="12"/>
  <c r="CB2663" i="12"/>
  <c r="CB1644" i="12"/>
  <c r="CB2357" i="12"/>
  <c r="CB1508" i="12"/>
  <c r="CB1645" i="12"/>
  <c r="CB2412" i="12"/>
  <c r="CC3085" i="12"/>
  <c r="CC709" i="12"/>
  <c r="CB1540" i="12"/>
  <c r="CA150" i="12"/>
  <c r="CC1442" i="12"/>
  <c r="CC1985" i="12"/>
  <c r="CB1317" i="12"/>
  <c r="CC2433" i="12"/>
  <c r="CB1740" i="12"/>
  <c r="CA797" i="12"/>
  <c r="CB1612" i="12"/>
  <c r="CC3052" i="12"/>
  <c r="CA1939" i="12"/>
  <c r="CB192" i="12"/>
  <c r="CA1750" i="12"/>
  <c r="CB177" i="12"/>
  <c r="CA1612" i="12"/>
  <c r="CC2357" i="12"/>
  <c r="CB1072" i="12"/>
  <c r="CA1677" i="12"/>
  <c r="CC50" i="12"/>
  <c r="CA1925" i="12"/>
  <c r="CB2330" i="12"/>
  <c r="CC623" i="12"/>
  <c r="CC1695" i="12"/>
  <c r="CB2641" i="12"/>
  <c r="CB1491" i="12"/>
  <c r="CC622" i="12"/>
  <c r="CA3071" i="12"/>
  <c r="CC463" i="12"/>
  <c r="CC110" i="12"/>
  <c r="CA1441" i="12"/>
  <c r="CC1459" i="12"/>
  <c r="CA1914" i="12"/>
  <c r="CC1775" i="12"/>
  <c r="CA853" i="12"/>
  <c r="CC853" i="12"/>
  <c r="CC2948" i="12"/>
  <c r="CA1780" i="12"/>
  <c r="CC1686" i="12"/>
  <c r="CB159" i="12"/>
  <c r="CA1934" i="12"/>
  <c r="CA2475" i="12"/>
  <c r="CB1770" i="12"/>
  <c r="CC1948" i="12"/>
  <c r="CB1193" i="12"/>
  <c r="CA3010" i="12"/>
  <c r="CB1442" i="12"/>
  <c r="CA523" i="12"/>
  <c r="CB2129" i="12"/>
  <c r="CA505" i="12"/>
  <c r="CA1390" i="12"/>
  <c r="CA274" i="12"/>
  <c r="CA2969" i="12"/>
  <c r="CC654" i="12"/>
  <c r="CC1938" i="12"/>
  <c r="CB1876" i="12"/>
  <c r="CC2673" i="12"/>
  <c r="CA1577" i="12"/>
  <c r="CA3089" i="12"/>
  <c r="CA74" i="12"/>
  <c r="CA1396" i="12"/>
  <c r="CA177" i="12"/>
  <c r="CA2934" i="12"/>
  <c r="CC1644" i="12"/>
  <c r="CB2695" i="12"/>
  <c r="CB523" i="12"/>
  <c r="CB1194" i="12"/>
  <c r="CC62" i="12"/>
  <c r="CB2352" i="12"/>
  <c r="CA504" i="12"/>
  <c r="CB3090" i="12"/>
  <c r="CC2926" i="12"/>
  <c r="CB50" i="12"/>
  <c r="CC1397" i="12"/>
  <c r="CA379" i="12"/>
  <c r="CA1740" i="12"/>
  <c r="CB1954" i="12"/>
  <c r="CA1756" i="12"/>
  <c r="CB2952" i="12"/>
  <c r="CA1745" i="12"/>
  <c r="CB2433" i="12"/>
  <c r="CC1855" i="12"/>
  <c r="CA265" i="12"/>
  <c r="CC3084" i="12"/>
  <c r="CA2939" i="12"/>
  <c r="CA1696" i="12"/>
  <c r="CA1110" i="12"/>
  <c r="CC3057" i="12"/>
  <c r="CA1905" i="12"/>
  <c r="CC2221" i="12"/>
  <c r="CC1780" i="12"/>
  <c r="CC1890" i="12"/>
  <c r="CA2222" i="12"/>
  <c r="CA587" i="12"/>
  <c r="CC1939" i="12"/>
  <c r="CC199" i="12"/>
  <c r="CB1745" i="12"/>
  <c r="CC878" i="12"/>
  <c r="CB199" i="12"/>
  <c r="CA1681" i="12"/>
  <c r="CB1964" i="12"/>
  <c r="CA822" i="12"/>
  <c r="CA3000" i="12"/>
  <c r="CB1889" i="12"/>
  <c r="CA62" i="12"/>
  <c r="CB1390" i="12"/>
  <c r="CC3089" i="12"/>
  <c r="CA2294" i="12"/>
  <c r="CC1431" i="12"/>
  <c r="CC1657" i="12"/>
  <c r="CA2752" i="12"/>
  <c r="CC1875" i="12"/>
  <c r="CB2934" i="12"/>
  <c r="CA2285" i="12"/>
  <c r="CB3057" i="12"/>
  <c r="CB3024" i="12"/>
  <c r="CC1992" i="12"/>
  <c r="CA2947" i="12"/>
  <c r="CB1073" i="12"/>
  <c r="CB2008" i="12"/>
  <c r="CB513" i="12"/>
  <c r="CC1557" i="12"/>
  <c r="CA2357" i="12"/>
  <c r="CB1472" i="12"/>
  <c r="CB2345" i="12"/>
  <c r="CA1751" i="12"/>
  <c r="CB3085" i="12"/>
  <c r="CB1854" i="12"/>
  <c r="CC1964" i="12"/>
  <c r="CB49" i="12"/>
  <c r="CA49" i="12"/>
  <c r="CC63" i="12"/>
  <c r="CB110" i="12"/>
  <c r="CB852" i="12"/>
  <c r="CA2408" i="12"/>
  <c r="CC343" i="12"/>
  <c r="CA1491" i="12"/>
  <c r="CB264" i="12"/>
  <c r="CB2013" i="12"/>
  <c r="CC265" i="12"/>
  <c r="CB2696" i="12"/>
  <c r="CB62" i="12"/>
  <c r="CA1598" i="12"/>
  <c r="CA1022" i="12"/>
  <c r="CA2968" i="12"/>
  <c r="CB1607" i="12"/>
  <c r="CB1992" i="12"/>
  <c r="CB1895" i="12"/>
  <c r="CC1441" i="12"/>
  <c r="CC2118" i="12"/>
  <c r="CB1984" i="12"/>
  <c r="CB2351" i="12"/>
  <c r="CC2957" i="12"/>
  <c r="CA1432" i="12"/>
  <c r="CC983" i="12"/>
  <c r="CB2408" i="12"/>
  <c r="CA2407" i="12"/>
  <c r="CA1377" i="12"/>
  <c r="CA1785" i="12"/>
  <c r="CB1771" i="12"/>
  <c r="CA2356" i="12"/>
  <c r="CA1431" i="12"/>
  <c r="CC2150" i="12"/>
  <c r="CB150" i="12"/>
  <c r="CA902" i="12"/>
  <c r="CC159" i="12"/>
  <c r="CA343" i="12"/>
  <c r="CB1312" i="12"/>
  <c r="CB1828" i="12"/>
  <c r="CA2948" i="12"/>
  <c r="CB797" i="12"/>
  <c r="CB902" i="12"/>
  <c r="CB1785" i="12"/>
  <c r="CA2150" i="12"/>
  <c r="CC3010" i="12"/>
  <c r="CA1682" i="12"/>
  <c r="CC563" i="12"/>
  <c r="CC3071" i="12"/>
  <c r="CA2214" i="12"/>
  <c r="CB2454" i="12"/>
  <c r="CB749" i="12"/>
  <c r="CC1681" i="12"/>
  <c r="CC2329" i="12"/>
  <c r="CB1686" i="12"/>
  <c r="CB116" i="12"/>
  <c r="CC2280" i="12"/>
  <c r="CB1949" i="12"/>
  <c r="CC505" i="12"/>
  <c r="CA2352" i="12"/>
  <c r="CC1785" i="12"/>
  <c r="CA2641" i="12"/>
  <c r="CC1905" i="12"/>
  <c r="CC523" i="12"/>
  <c r="CA2995" i="12"/>
  <c r="CB1658" i="12"/>
  <c r="CA1746" i="12"/>
  <c r="CB2281" i="12"/>
  <c r="CB1985" i="12"/>
  <c r="CB2432" i="12"/>
  <c r="CB3094" i="12"/>
  <c r="CC2475" i="12"/>
  <c r="CC1072" i="12"/>
  <c r="CC1607" i="12"/>
  <c r="CB1890" i="12"/>
  <c r="CC859" i="12"/>
  <c r="CC749" i="12"/>
  <c r="CA1608" i="12"/>
  <c r="CA2281" i="12"/>
  <c r="CA791" i="12"/>
  <c r="CB2443" i="12"/>
  <c r="CA18" i="12"/>
  <c r="CC1889" i="12"/>
  <c r="CC1687" i="12"/>
  <c r="CA200" i="12"/>
  <c r="CA2301" i="12"/>
  <c r="CC1762" i="12"/>
  <c r="CB2213" i="12"/>
  <c r="CA2064" i="12"/>
  <c r="CC1740" i="12"/>
  <c r="CC528" i="12"/>
  <c r="CA2081" i="12"/>
  <c r="CC2214" i="12"/>
  <c r="CA1607" i="12"/>
  <c r="CB1401" i="12"/>
  <c r="CA1828" i="12"/>
  <c r="CB943" i="12"/>
  <c r="CA1073" i="12"/>
  <c r="CA2345" i="12"/>
  <c r="CC2286" i="12"/>
  <c r="CC879" i="12"/>
  <c r="CC3113" i="12"/>
  <c r="CA943" i="12"/>
  <c r="CB1397" i="12"/>
  <c r="CC2222" i="12"/>
  <c r="CB805" i="12"/>
  <c r="CA1645" i="12"/>
  <c r="CB265" i="12"/>
  <c r="CA1992" i="12"/>
  <c r="CB2222" i="12"/>
  <c r="CB343" i="12"/>
  <c r="CC410" i="12"/>
  <c r="CB3114" i="12"/>
  <c r="CC1110" i="12"/>
  <c r="CA2662" i="12"/>
  <c r="CC116" i="12"/>
  <c r="CA441" i="12"/>
  <c r="CB2294" i="12"/>
  <c r="CB1441" i="12"/>
  <c r="CA159" i="12"/>
  <c r="CC2454" i="12"/>
  <c r="CB2150" i="12"/>
  <c r="CB2221" i="12"/>
  <c r="CA623" i="12"/>
  <c r="CB1459" i="12"/>
  <c r="CC513" i="12"/>
  <c r="CB623" i="12"/>
  <c r="CC1391" i="12"/>
  <c r="CA111" i="12"/>
  <c r="CA1770" i="12"/>
  <c r="CC3112" i="12"/>
  <c r="CA3052" i="12"/>
  <c r="CA63" i="12"/>
  <c r="CC409" i="12"/>
  <c r="CA1913" i="12"/>
  <c r="CC1954" i="12"/>
  <c r="CB2973" i="12"/>
  <c r="CB1687" i="12"/>
  <c r="CA2926" i="12"/>
  <c r="CA1582" i="12"/>
  <c r="CB2372" i="12"/>
  <c r="CC1755" i="12"/>
  <c r="CA792" i="12"/>
  <c r="CB1939" i="12"/>
  <c r="CA187" i="12"/>
  <c r="CA1676" i="12"/>
  <c r="CA852" i="12"/>
  <c r="CC2934" i="12"/>
  <c r="CC1608" i="12"/>
  <c r="CB3072" i="12"/>
  <c r="CC151" i="12"/>
  <c r="CB1868" i="12"/>
  <c r="CA1741" i="12"/>
  <c r="CA1644" i="12"/>
  <c r="CB2214" i="12"/>
  <c r="CC75" i="12"/>
  <c r="CC1454" i="12"/>
  <c r="CC1953" i="12"/>
  <c r="CB1750" i="12"/>
  <c r="CB1827" i="12"/>
  <c r="CB2662" i="12"/>
  <c r="CA1755" i="12"/>
  <c r="CA1762" i="12"/>
  <c r="CA750" i="12"/>
  <c r="CA2325" i="12"/>
  <c r="CA1613" i="12"/>
  <c r="CB310" i="12"/>
  <c r="CB859" i="12"/>
  <c r="CA1490" i="12"/>
  <c r="CC3024" i="12"/>
  <c r="CA1111" i="12"/>
  <c r="CC1022" i="12"/>
  <c r="CC177" i="12"/>
  <c r="CB653" i="12"/>
  <c r="CB622" i="12"/>
  <c r="CB504" i="12"/>
  <c r="CB1640" i="12"/>
  <c r="CB563" i="12"/>
  <c r="CC1453" i="12"/>
  <c r="CC310" i="12"/>
  <c r="CB1110" i="12"/>
  <c r="CC1553" i="12"/>
  <c r="CB1948" i="12"/>
  <c r="CB1022" i="12"/>
  <c r="CB1682" i="12"/>
  <c r="CC822" i="12"/>
  <c r="CA409" i="12"/>
  <c r="CA1391" i="12"/>
  <c r="CC441" i="12"/>
  <c r="CA1695" i="12"/>
  <c r="CC124" i="12"/>
  <c r="CC2663" i="12"/>
  <c r="CA2454" i="12"/>
  <c r="CC1598" i="12"/>
  <c r="CA3084" i="12"/>
  <c r="CC1913" i="12"/>
  <c r="CA1965" i="12"/>
  <c r="CC2372" i="12"/>
  <c r="CB3052" i="12"/>
  <c r="CA1072" i="12"/>
  <c r="CC1552" i="12"/>
  <c r="CC2995" i="12"/>
  <c r="CB1623" i="12"/>
  <c r="CA1453" i="12"/>
  <c r="CA3095" i="12"/>
  <c r="CB106" i="12"/>
  <c r="CA622" i="12"/>
  <c r="CB151" i="12"/>
  <c r="CB2257" i="12"/>
  <c r="CA2443" i="12"/>
  <c r="CB1599" i="12"/>
  <c r="CC797" i="12"/>
  <c r="CC2213" i="12"/>
  <c r="CB2708" i="12"/>
  <c r="CC1750" i="12"/>
  <c r="CA2266" i="12"/>
  <c r="CA845" i="12"/>
  <c r="CC2991" i="12"/>
  <c r="CA2362" i="12"/>
  <c r="CA2272" i="12"/>
  <c r="CC1770" i="12"/>
  <c r="CB2286" i="12"/>
  <c r="CA2346" i="12"/>
  <c r="CC2432" i="12"/>
  <c r="CA2412" i="12"/>
  <c r="CC2013" i="12"/>
  <c r="CB1377" i="12"/>
  <c r="CA1775" i="12"/>
  <c r="CC3095" i="12"/>
  <c r="CA116" i="12"/>
  <c r="CC1828" i="12"/>
  <c r="CC1623" i="12"/>
  <c r="CA1051" i="12"/>
  <c r="CA3085" i="12"/>
  <c r="CB1696" i="12"/>
  <c r="CA2013" i="12"/>
  <c r="CC1827" i="12"/>
  <c r="CB2948" i="12"/>
  <c r="CA1658" i="12"/>
  <c r="CA2673" i="12"/>
  <c r="CB2939" i="12"/>
  <c r="CC1613" i="12"/>
  <c r="CB845" i="12"/>
  <c r="CB2285" i="12"/>
  <c r="CC2025" i="12"/>
  <c r="CC200" i="12"/>
  <c r="CC1771" i="12"/>
  <c r="CA1800" i="12"/>
  <c r="CC1645" i="12"/>
  <c r="CB1695" i="12"/>
  <c r="CB822" i="12"/>
  <c r="CC2294" i="12"/>
  <c r="CC1746" i="12"/>
  <c r="CB528" i="12"/>
  <c r="CA1868" i="12"/>
  <c r="CC1491" i="12"/>
  <c r="CA1771" i="12"/>
  <c r="CB2266" i="12"/>
  <c r="CC2395" i="12"/>
  <c r="CB2968" i="12"/>
  <c r="CB2295" i="12"/>
  <c r="CB844" i="12"/>
  <c r="CA2373" i="12"/>
  <c r="CC1612" i="12"/>
  <c r="CB767" i="12"/>
  <c r="CB1780" i="12"/>
  <c r="CB2395" i="12"/>
  <c r="CC2947" i="12"/>
  <c r="CC1582" i="12"/>
  <c r="CB1855" i="12"/>
  <c r="CC2346" i="12"/>
  <c r="CB2261" i="12"/>
  <c r="CB1608" i="12"/>
  <c r="CA106" i="12"/>
  <c r="CC806" i="12"/>
  <c r="CA2695" i="12"/>
  <c r="CA1194" i="12"/>
  <c r="CB2280" i="12"/>
  <c r="CC2076" i="12"/>
  <c r="CB1458" i="12"/>
  <c r="BP2925" i="12"/>
  <c r="BV2925" i="12" s="1"/>
  <c r="BQ1969" i="12"/>
  <c r="BW1969" i="12" s="1"/>
  <c r="BO1760" i="12"/>
  <c r="BU1760" i="12" s="1"/>
  <c r="BO2300" i="12"/>
  <c r="BU2300" i="12" s="1"/>
  <c r="BQ1452" i="12"/>
  <c r="BW1452" i="12" s="1"/>
  <c r="BQ1760" i="12"/>
  <c r="BW1760" i="12" s="1"/>
  <c r="BO309" i="12"/>
  <c r="BU309" i="12" s="1"/>
  <c r="BQ104" i="12"/>
  <c r="BW104" i="12" s="1"/>
  <c r="BP378" i="12"/>
  <c r="BV378" i="12" s="1"/>
  <c r="BQ274" i="12"/>
  <c r="BW274" i="12" s="1"/>
  <c r="BQ1676" i="12"/>
  <c r="BW1676" i="12" s="1"/>
  <c r="BP658" i="12"/>
  <c r="BV658" i="12" s="1"/>
  <c r="BO186" i="12"/>
  <c r="BU186" i="12" s="1"/>
  <c r="BO199" i="12"/>
  <c r="BU199" i="12" s="1"/>
  <c r="BO512" i="12"/>
  <c r="BU512" i="12" s="1"/>
  <c r="BQ1795" i="12"/>
  <c r="BW1795" i="12" s="1"/>
  <c r="BQ1202" i="12"/>
  <c r="BW1202" i="12" s="1"/>
  <c r="BP804" i="12"/>
  <c r="BV804" i="12" s="1"/>
  <c r="BP1795" i="12"/>
  <c r="BV1795" i="12" s="1"/>
  <c r="BP115" i="12"/>
  <c r="BV115" i="12" s="1"/>
  <c r="BO804" i="12"/>
  <c r="BU804" i="12" s="1"/>
  <c r="BQ1924" i="12"/>
  <c r="BW1924" i="12" s="1"/>
  <c r="BQ1021" i="12"/>
  <c r="BW1021" i="12" s="1"/>
  <c r="BO858" i="12"/>
  <c r="BU858" i="12" s="1"/>
  <c r="BO766" i="12"/>
  <c r="BU766" i="12" s="1"/>
  <c r="BQ652" i="12"/>
  <c r="BW652" i="12" s="1"/>
  <c r="BP3070" i="12"/>
  <c r="BV3070" i="12" s="1"/>
  <c r="BQ1963" i="12"/>
  <c r="BW1963" i="12" s="1"/>
  <c r="BO2989" i="12"/>
  <c r="BU2989" i="12" s="1"/>
  <c r="BQ2924" i="12"/>
  <c r="BW2924" i="12" s="1"/>
  <c r="BQ1622" i="12"/>
  <c r="BW1622" i="12" s="1"/>
  <c r="BP309" i="12"/>
  <c r="BV309" i="12" s="1"/>
  <c r="BP74" i="12"/>
  <c r="BV74" i="12" s="1"/>
  <c r="BQ804" i="12"/>
  <c r="BW804" i="12" s="1"/>
  <c r="BO424" i="12"/>
  <c r="BU424" i="12" s="1"/>
  <c r="BP1202" i="12"/>
  <c r="BV1202" i="12" s="1"/>
  <c r="BO2453" i="12"/>
  <c r="BU2453" i="12" s="1"/>
  <c r="BO983" i="12"/>
  <c r="BU983" i="12" s="1"/>
  <c r="BP3112" i="12"/>
  <c r="BV3112" i="12" s="1"/>
  <c r="BO1795" i="12"/>
  <c r="BU1795" i="12" s="1"/>
  <c r="BO2372" i="12"/>
  <c r="BU2372" i="12" s="1"/>
  <c r="BO1667" i="12"/>
  <c r="BU1667" i="12" s="1"/>
  <c r="BO658" i="12"/>
  <c r="BU658" i="12" s="1"/>
  <c r="BP2127" i="12"/>
  <c r="BV2127" i="12" s="1"/>
  <c r="BQ2063" i="12"/>
  <c r="BW2063" i="12" s="1"/>
  <c r="BO2036" i="12"/>
  <c r="BU2036" i="12" s="1"/>
  <c r="BQ2407" i="12"/>
  <c r="BW2407" i="12" s="1"/>
  <c r="BO17" i="12"/>
  <c r="BU17" i="12" s="1"/>
  <c r="BP1203" i="12"/>
  <c r="BV1203" i="12" s="1"/>
  <c r="BP1888" i="12"/>
  <c r="BV1888" i="12" s="1"/>
  <c r="BO1622" i="12"/>
  <c r="BU1622" i="12" s="1"/>
  <c r="BP2407" i="12"/>
  <c r="BV2407" i="12" s="1"/>
  <c r="BQ782" i="12"/>
  <c r="BW782" i="12" s="1"/>
  <c r="BP1090" i="12"/>
  <c r="BV1090" i="12" s="1"/>
  <c r="BP1518" i="12"/>
  <c r="BV1518" i="12" s="1"/>
  <c r="BO2925" i="12"/>
  <c r="BU2925" i="12" s="1"/>
  <c r="BO275" i="12"/>
  <c r="BU275" i="12" s="1"/>
  <c r="BQ2113" i="12"/>
  <c r="BW2113" i="12" s="1"/>
  <c r="BO3094" i="12"/>
  <c r="BU3094" i="12" s="1"/>
  <c r="BP1127" i="12"/>
  <c r="BV1127" i="12" s="1"/>
  <c r="BQ2256" i="12"/>
  <c r="BW2256" i="12" s="1"/>
  <c r="BP2946" i="12"/>
  <c r="BV2946" i="12" s="1"/>
  <c r="BQ2990" i="12"/>
  <c r="BW2990" i="12" s="1"/>
  <c r="BO461" i="12"/>
  <c r="BU461" i="12" s="1"/>
  <c r="BO859" i="12"/>
  <c r="BU859" i="12" s="1"/>
  <c r="BQ2324" i="12"/>
  <c r="BW2324" i="12" s="1"/>
  <c r="BP2473" i="12"/>
  <c r="BV2473" i="12" s="1"/>
  <c r="BO2967" i="12"/>
  <c r="BU2967" i="12" s="1"/>
  <c r="BO709" i="12"/>
  <c r="BU709" i="12" s="1"/>
  <c r="BO2324" i="12"/>
  <c r="BU2324" i="12" s="1"/>
  <c r="BQ2967" i="12"/>
  <c r="BW2967" i="12" s="1"/>
  <c r="BO462" i="12"/>
  <c r="BU462" i="12" s="1"/>
  <c r="BP1963" i="12"/>
  <c r="BV1963" i="12" s="1"/>
  <c r="BO3113" i="12"/>
  <c r="BU3113" i="12" s="1"/>
  <c r="BQ2299" i="12"/>
  <c r="BW2299" i="12" s="1"/>
  <c r="BQ791" i="12"/>
  <c r="BW791" i="12" s="1"/>
  <c r="BQ461" i="12"/>
  <c r="BW461" i="12" s="1"/>
  <c r="BQ1639" i="12"/>
  <c r="BW1639" i="12" s="1"/>
  <c r="BP2441" i="12"/>
  <c r="BV2441" i="12" s="1"/>
  <c r="BQ1506" i="12"/>
  <c r="BW1506" i="12" s="1"/>
  <c r="BO2640" i="12"/>
  <c r="BU2640" i="12" s="1"/>
  <c r="BO1089" i="12"/>
  <c r="BU1089" i="12" s="1"/>
  <c r="BO477" i="12"/>
  <c r="BU477" i="12" s="1"/>
  <c r="BO2270" i="12"/>
  <c r="BU2270" i="12" s="1"/>
  <c r="BO3070" i="12"/>
  <c r="BU3070" i="12" s="1"/>
  <c r="BP1760" i="12"/>
  <c r="BV1760" i="12" s="1"/>
  <c r="BO2442" i="12"/>
  <c r="BU2442" i="12" s="1"/>
  <c r="BQ2473" i="12"/>
  <c r="BW2473" i="12" s="1"/>
  <c r="BP1676" i="12"/>
  <c r="BV1676" i="12" s="1"/>
  <c r="BO2361" i="12"/>
  <c r="BU2361" i="12" s="1"/>
  <c r="BP2149" i="12"/>
  <c r="BV2149" i="12" s="1"/>
  <c r="BO2271" i="12"/>
  <c r="BU2271" i="12" s="1"/>
  <c r="BP983" i="12"/>
  <c r="BV983" i="12" s="1"/>
  <c r="BO2054" i="12"/>
  <c r="BU2054" i="12" s="1"/>
  <c r="BQ1395" i="12"/>
  <c r="BW1395" i="12" s="1"/>
  <c r="BQ1090" i="12"/>
  <c r="BW1090" i="12" s="1"/>
  <c r="BP901" i="12"/>
  <c r="BV901" i="12" s="1"/>
  <c r="BP275" i="12"/>
  <c r="BV275" i="12" s="1"/>
  <c r="BP274" i="12"/>
  <c r="BV274" i="12" s="1"/>
  <c r="BP1761" i="12"/>
  <c r="BV1761" i="12" s="1"/>
  <c r="BO901" i="12"/>
  <c r="BU901" i="12" s="1"/>
  <c r="BO1924" i="12"/>
  <c r="BU1924" i="12" s="1"/>
  <c r="BP2256" i="12"/>
  <c r="BV2256" i="12" s="1"/>
  <c r="BO2063" i="12"/>
  <c r="BU2063" i="12" s="1"/>
  <c r="BP2036" i="12"/>
  <c r="BV2036" i="12" s="1"/>
  <c r="BQ275" i="12"/>
  <c r="BW275" i="12" s="1"/>
  <c r="BP766" i="12"/>
  <c r="BV766" i="12" s="1"/>
  <c r="BP2361" i="12"/>
  <c r="BV2361" i="12" s="1"/>
  <c r="BP2300" i="12"/>
  <c r="BV2300" i="12" s="1"/>
  <c r="BQ2127" i="12"/>
  <c r="BW2127" i="12" s="1"/>
  <c r="BQ2442" i="12"/>
  <c r="BW2442" i="12" s="1"/>
  <c r="BP765" i="12"/>
  <c r="BV765" i="12" s="1"/>
  <c r="BO2149" i="12"/>
  <c r="BU2149" i="12" s="1"/>
  <c r="BO2441" i="12"/>
  <c r="BU2441" i="12" s="1"/>
  <c r="BQ1888" i="12"/>
  <c r="BW1888" i="12" s="1"/>
  <c r="BQ2946" i="12"/>
  <c r="BW2946" i="12" s="1"/>
  <c r="BP423" i="12"/>
  <c r="BV423" i="12" s="1"/>
  <c r="BQ901" i="12"/>
  <c r="BW901" i="12" s="1"/>
  <c r="BO2035" i="12"/>
  <c r="BU2035" i="12" s="1"/>
  <c r="BP1991" i="12"/>
  <c r="BV1991" i="12" s="1"/>
  <c r="BQ2255" i="12"/>
  <c r="BW2255" i="12" s="1"/>
  <c r="BO1458" i="12"/>
  <c r="BU1458" i="12" s="1"/>
  <c r="BQ17" i="12"/>
  <c r="BW17" i="12" s="1"/>
  <c r="BQ2989" i="12"/>
  <c r="BW2989" i="12" s="1"/>
  <c r="BP2324" i="12"/>
  <c r="BV2324" i="12" s="1"/>
  <c r="BO2113" i="12"/>
  <c r="BU2113" i="12" s="1"/>
  <c r="BO2946" i="12"/>
  <c r="BU2946" i="12" s="1"/>
  <c r="BO1202" i="12"/>
  <c r="BU1202" i="12" s="1"/>
  <c r="BQ2054" i="12"/>
  <c r="BW2054" i="12" s="1"/>
  <c r="BQ2968" i="12"/>
  <c r="BW2968" i="12" s="1"/>
  <c r="BQ1127" i="12"/>
  <c r="BW1127" i="12" s="1"/>
  <c r="BO783" i="12"/>
  <c r="BU783" i="12" s="1"/>
  <c r="BQ462" i="12"/>
  <c r="BW462" i="12" s="1"/>
  <c r="BP2989" i="12"/>
  <c r="BV2989" i="12" s="1"/>
  <c r="BQ2453" i="12"/>
  <c r="BW2453" i="12" s="1"/>
  <c r="BP2990" i="12"/>
  <c r="BV2990" i="12" s="1"/>
  <c r="BQ522" i="12"/>
  <c r="BW522" i="12" s="1"/>
  <c r="BO2255" i="12"/>
  <c r="BU2255" i="12" s="1"/>
  <c r="BQ1900" i="12"/>
  <c r="BW1900" i="12" s="1"/>
  <c r="BQ1203" i="12"/>
  <c r="BW1203" i="12" s="1"/>
  <c r="BP186" i="12"/>
  <c r="BV186" i="12" s="1"/>
  <c r="BQ2323" i="12"/>
  <c r="BW2323" i="12" s="1"/>
  <c r="BO2127" i="12"/>
  <c r="BU2127" i="12" s="1"/>
  <c r="BP3113" i="12"/>
  <c r="BV3113" i="12" s="1"/>
  <c r="BP2967" i="12"/>
  <c r="BV2967" i="12" s="1"/>
  <c r="BO423" i="12"/>
  <c r="BU423" i="12" s="1"/>
  <c r="BP1539" i="12"/>
  <c r="BV1539" i="12" s="1"/>
  <c r="BO1621" i="12"/>
  <c r="BU1621" i="12" s="1"/>
  <c r="BQ2952" i="12"/>
  <c r="BW2952" i="12" s="1"/>
  <c r="BP1506" i="12"/>
  <c r="BV1506" i="12" s="1"/>
  <c r="BO1963" i="12"/>
  <c r="BU1963" i="12" s="1"/>
  <c r="BO2474" i="12"/>
  <c r="BU2474" i="12" s="1"/>
  <c r="BQ3094" i="12"/>
  <c r="BW3094" i="12" s="1"/>
  <c r="BQ115" i="12"/>
  <c r="BW115" i="12" s="1"/>
  <c r="BO2350" i="12"/>
  <c r="BU2350" i="12" s="1"/>
  <c r="BP187" i="12"/>
  <c r="BV187" i="12" s="1"/>
  <c r="BQ424" i="12"/>
  <c r="BW424" i="12" s="1"/>
  <c r="BP2255" i="12"/>
  <c r="BV2255" i="12" s="1"/>
  <c r="BP511" i="12"/>
  <c r="BV511" i="12" s="1"/>
  <c r="BO1894" i="12"/>
  <c r="BU1894" i="12" s="1"/>
  <c r="BQ2300" i="12"/>
  <c r="BW2300" i="12" s="1"/>
  <c r="BP2063" i="12"/>
  <c r="BV2063" i="12" s="1"/>
  <c r="BP652" i="12"/>
  <c r="BV652" i="12" s="1"/>
  <c r="BO2973" i="12"/>
  <c r="BU2973" i="12" s="1"/>
  <c r="BQ2361" i="12"/>
  <c r="BW2361" i="12" s="1"/>
  <c r="BQ1894" i="12"/>
  <c r="BW1894" i="12" s="1"/>
  <c r="BO511" i="12"/>
  <c r="BU511" i="12" s="1"/>
  <c r="BP858" i="12"/>
  <c r="BV858" i="12" s="1"/>
  <c r="BP17" i="12"/>
  <c r="BV17" i="12" s="1"/>
  <c r="BO1090" i="12"/>
  <c r="BU1090" i="12" s="1"/>
  <c r="BP2453" i="12"/>
  <c r="BV2453" i="12" s="1"/>
  <c r="BP1395" i="12"/>
  <c r="BV1395" i="12" s="1"/>
  <c r="BQ765" i="12"/>
  <c r="BW765" i="12" s="1"/>
  <c r="BO1021" i="12"/>
  <c r="BU1021" i="12" s="1"/>
  <c r="BQ658" i="12"/>
  <c r="BW658" i="12" s="1"/>
  <c r="BQ2149" i="12"/>
  <c r="BW2149" i="12" s="1"/>
  <c r="BP2640" i="12"/>
  <c r="BV2640" i="12" s="1"/>
  <c r="BO652" i="12"/>
  <c r="BU652" i="12" s="1"/>
  <c r="BP477" i="12"/>
  <c r="BV477" i="12" s="1"/>
  <c r="BP2350" i="12"/>
  <c r="BV2350" i="12" s="1"/>
  <c r="BQ511" i="12"/>
  <c r="BW511" i="12" s="1"/>
  <c r="BP75" i="12"/>
  <c r="BV75" i="12" s="1"/>
  <c r="BO75" i="12"/>
  <c r="BU75" i="12" s="1"/>
  <c r="BQ2441" i="12"/>
  <c r="BW2441" i="12" s="1"/>
  <c r="BQ1991" i="12"/>
  <c r="BW1991" i="12" s="1"/>
  <c r="BO378" i="12"/>
  <c r="BU378" i="12" s="1"/>
  <c r="BO2128" i="12"/>
  <c r="BU2128" i="12" s="1"/>
  <c r="BO115" i="12"/>
  <c r="BU115" i="12" s="1"/>
  <c r="BP2271" i="12"/>
  <c r="BV2271" i="12" s="1"/>
  <c r="BP1021" i="12"/>
  <c r="BV1021" i="12" s="1"/>
  <c r="BQ2128" i="12"/>
  <c r="BW2128" i="12" s="1"/>
  <c r="BO1506" i="12"/>
  <c r="BU1506" i="12" s="1"/>
  <c r="BO2473" i="12"/>
  <c r="BU2473" i="12" s="1"/>
  <c r="BQ858" i="12"/>
  <c r="BW858" i="12" s="1"/>
  <c r="BO3112" i="12"/>
  <c r="BU3112" i="12" s="1"/>
  <c r="BO1888" i="12"/>
  <c r="BU1888" i="12" s="1"/>
  <c r="BQ477" i="12"/>
  <c r="BW477" i="12" s="1"/>
  <c r="BP104" i="12"/>
  <c r="BV104" i="12" s="1"/>
  <c r="BO1472" i="12"/>
  <c r="BU1472" i="12" s="1"/>
  <c r="BQ512" i="12"/>
  <c r="BW512" i="12" s="1"/>
  <c r="BQ1539" i="12"/>
  <c r="BW1539" i="12" s="1"/>
  <c r="BP522" i="12"/>
  <c r="BV522" i="12" s="1"/>
  <c r="BP2924" i="12"/>
  <c r="BV2924" i="12" s="1"/>
  <c r="BP1452" i="12"/>
  <c r="BV1452" i="12" s="1"/>
  <c r="BQ3070" i="12"/>
  <c r="BW3070" i="12" s="1"/>
  <c r="BP1089" i="12"/>
  <c r="BV1089" i="12" s="1"/>
  <c r="BP1622" i="12"/>
  <c r="BV1622" i="12" s="1"/>
  <c r="BO1395" i="12"/>
  <c r="BU1395" i="12" s="1"/>
  <c r="BQ1621" i="12"/>
  <c r="BW1621" i="12" s="1"/>
  <c r="BP512" i="12"/>
  <c r="BV512" i="12" s="1"/>
  <c r="BQ2035" i="12"/>
  <c r="BW2035" i="12" s="1"/>
  <c r="BQ1761" i="12"/>
  <c r="BW1761" i="12" s="1"/>
  <c r="BP782" i="12"/>
  <c r="BV782" i="12" s="1"/>
  <c r="BQ123" i="12"/>
  <c r="BW123" i="12" s="1"/>
  <c r="BP1894" i="12"/>
  <c r="BV1894" i="12" s="1"/>
  <c r="BP982" i="12"/>
  <c r="BV982" i="12" s="1"/>
  <c r="BQ1458" i="12"/>
  <c r="BW1458" i="12" s="1"/>
  <c r="BP2323" i="12"/>
  <c r="BV2323" i="12" s="1"/>
  <c r="BP424" i="12"/>
  <c r="BV424" i="12" s="1"/>
  <c r="BP1638" i="12"/>
  <c r="BV1638" i="12" s="1"/>
  <c r="BP2128" i="12"/>
  <c r="BV2128" i="12" s="1"/>
  <c r="BO1761" i="12"/>
  <c r="BU1761" i="12" s="1"/>
  <c r="BQ766" i="12"/>
  <c r="BW766" i="12" s="1"/>
  <c r="BQ378" i="12"/>
  <c r="BW378" i="12" s="1"/>
  <c r="BP462" i="12"/>
  <c r="BV462" i="12" s="1"/>
  <c r="BO1900" i="12"/>
  <c r="BU1900" i="12" s="1"/>
  <c r="BP1900" i="12"/>
  <c r="BV1900" i="12" s="1"/>
  <c r="BQ2640" i="12"/>
  <c r="BW2640" i="12" s="1"/>
  <c r="BP2270" i="12"/>
  <c r="BV2270" i="12" s="1"/>
  <c r="BQ2271" i="12"/>
  <c r="BW2271" i="12" s="1"/>
  <c r="BO1639" i="12"/>
  <c r="BU1639" i="12" s="1"/>
  <c r="BQ2474" i="12"/>
  <c r="BW2474" i="12" s="1"/>
  <c r="BO765" i="12"/>
  <c r="BU765" i="12" s="1"/>
  <c r="BP1621" i="12"/>
  <c r="BV1621" i="12" s="1"/>
  <c r="BP2299" i="12"/>
  <c r="BV2299" i="12" s="1"/>
  <c r="BO2256" i="12"/>
  <c r="BU2256" i="12" s="1"/>
  <c r="BO782" i="12"/>
  <c r="BU782" i="12" s="1"/>
  <c r="BP1924" i="12"/>
  <c r="BV1924" i="12" s="1"/>
  <c r="BO2299" i="12"/>
  <c r="BU2299" i="12" s="1"/>
  <c r="BQ1638" i="12"/>
  <c r="BW1638" i="12" s="1"/>
  <c r="BO1539" i="12"/>
  <c r="BU1539" i="12" s="1"/>
  <c r="BQ2925" i="12"/>
  <c r="BW2925" i="12" s="1"/>
  <c r="BO1638" i="12"/>
  <c r="BU1638" i="12" s="1"/>
  <c r="BO1518" i="12"/>
  <c r="BU1518" i="12" s="1"/>
  <c r="BO2323" i="12"/>
  <c r="BU2323" i="12" s="1"/>
  <c r="BP2474" i="12"/>
  <c r="BV2474" i="12" s="1"/>
  <c r="BO1991" i="12"/>
  <c r="BU1991" i="12" s="1"/>
  <c r="BQ423" i="12"/>
  <c r="BW423" i="12" s="1"/>
  <c r="BP1639" i="12"/>
  <c r="BV1639" i="12" s="1"/>
  <c r="BP2442" i="12"/>
  <c r="BV2442" i="12" s="1"/>
  <c r="BQ2350" i="12"/>
  <c r="BW2350" i="12" s="1"/>
  <c r="BQ74" i="12"/>
  <c r="BW74" i="12" s="1"/>
  <c r="BO1452" i="12"/>
  <c r="BU1452" i="12" s="1"/>
  <c r="BP2054" i="12"/>
  <c r="BV2054" i="12" s="1"/>
  <c r="BQ982" i="12"/>
  <c r="BW982" i="12" s="1"/>
  <c r="BP1969" i="12"/>
  <c r="BV1969" i="12" s="1"/>
  <c r="BQ1089" i="12"/>
  <c r="BW1089" i="12" s="1"/>
  <c r="BP709" i="12"/>
  <c r="BV709" i="12" s="1"/>
  <c r="BO2924" i="12"/>
  <c r="BU2924" i="12" s="1"/>
  <c r="BO2990" i="12"/>
  <c r="BU2990" i="12" s="1"/>
  <c r="BP2113" i="12"/>
  <c r="BV2113" i="12" s="1"/>
  <c r="BQ186" i="12"/>
  <c r="BW186" i="12" s="1"/>
  <c r="BQ187" i="12"/>
  <c r="BW187" i="12" s="1"/>
  <c r="BP379" i="12"/>
  <c r="BV379" i="12" s="1"/>
  <c r="BP461" i="12"/>
  <c r="BV461" i="12" s="1"/>
  <c r="BQ2270" i="12"/>
  <c r="BW2270" i="12" s="1"/>
  <c r="BP791" i="12"/>
  <c r="BV791" i="12" s="1"/>
  <c r="BO104" i="12"/>
  <c r="BU104" i="12" s="1"/>
  <c r="BO1127" i="12"/>
  <c r="BU1127" i="12" s="1"/>
  <c r="BD2112" i="12"/>
  <c r="BJ2112" i="12" s="1"/>
  <c r="BE1451" i="12"/>
  <c r="BK1451" i="12" s="1"/>
  <c r="BC1793" i="12"/>
  <c r="BI1793" i="12" s="1"/>
  <c r="BE2451" i="12"/>
  <c r="BK2451" i="12" s="1"/>
  <c r="BC521" i="12"/>
  <c r="BI521" i="12" s="1"/>
  <c r="BC2111" i="12"/>
  <c r="BI2111" i="12" s="1"/>
  <c r="BE1538" i="12"/>
  <c r="BK1538" i="12" s="1"/>
  <c r="BD2452" i="12"/>
  <c r="BJ2452" i="12" s="1"/>
  <c r="BE1794" i="12"/>
  <c r="BK1794" i="12" s="1"/>
  <c r="BC708" i="12"/>
  <c r="BI708" i="12" s="1"/>
  <c r="BC2451" i="12"/>
  <c r="BI2451" i="12" s="1"/>
  <c r="BE1125" i="12"/>
  <c r="BK1125" i="12" s="1"/>
  <c r="BC1899" i="12"/>
  <c r="BI1899" i="12" s="1"/>
  <c r="BC273" i="12"/>
  <c r="BI273" i="12" s="1"/>
  <c r="BE708" i="12"/>
  <c r="BK708" i="12" s="1"/>
  <c r="BC1537" i="12"/>
  <c r="BI1537" i="12" s="1"/>
  <c r="BC857" i="12"/>
  <c r="BI857" i="12" s="1"/>
  <c r="BC1125" i="12"/>
  <c r="BI1125" i="12" s="1"/>
  <c r="BD1923" i="12"/>
  <c r="BJ1923" i="12" s="1"/>
  <c r="BC1666" i="12"/>
  <c r="BI1666" i="12" s="1"/>
  <c r="BD476" i="12"/>
  <c r="BJ476" i="12" s="1"/>
  <c r="BE1989" i="12"/>
  <c r="BK1989" i="12" s="1"/>
  <c r="BD1793" i="12"/>
  <c r="BJ1793" i="12" s="1"/>
  <c r="BE2371" i="12"/>
  <c r="BK2371" i="12" s="1"/>
  <c r="BD2451" i="12"/>
  <c r="BJ2451" i="12" s="1"/>
  <c r="BD2148" i="12"/>
  <c r="BJ2148" i="12" s="1"/>
  <c r="BD273" i="12"/>
  <c r="BJ273" i="12" s="1"/>
  <c r="BD857" i="12"/>
  <c r="BJ857" i="12" s="1"/>
  <c r="BC1990" i="12"/>
  <c r="BI1990" i="12" s="1"/>
  <c r="BD123" i="12"/>
  <c r="BJ123" i="12" s="1"/>
  <c r="BC2371" i="12"/>
  <c r="BI2371" i="12" s="1"/>
  <c r="BE707" i="12"/>
  <c r="BK707" i="12" s="1"/>
  <c r="BC1922" i="12"/>
  <c r="BI1922" i="12" s="1"/>
  <c r="BD1990" i="12"/>
  <c r="BJ1990" i="12" s="1"/>
  <c r="BC1471" i="12"/>
  <c r="BI1471" i="12" s="1"/>
  <c r="BE857" i="12"/>
  <c r="BK857" i="12" s="1"/>
  <c r="BE1887" i="12"/>
  <c r="BK1887" i="12" s="1"/>
  <c r="BE2370" i="12"/>
  <c r="BK2370" i="12" s="1"/>
  <c r="BE476" i="12"/>
  <c r="BK476" i="12" s="1"/>
  <c r="BD3125" i="12"/>
  <c r="BJ3125" i="12" s="1"/>
  <c r="BC2147" i="12"/>
  <c r="BI2147" i="12" s="1"/>
  <c r="BE1922" i="12"/>
  <c r="BK1922" i="12" s="1"/>
  <c r="BD1538" i="12"/>
  <c r="BJ1538" i="12" s="1"/>
  <c r="BE273" i="12"/>
  <c r="BK273" i="12" s="1"/>
  <c r="BD1899" i="12"/>
  <c r="BJ1899" i="12" s="1"/>
  <c r="BC1451" i="12"/>
  <c r="BI1451" i="12" s="1"/>
  <c r="BD103" i="12"/>
  <c r="BJ103" i="12" s="1"/>
  <c r="BD708" i="12"/>
  <c r="BJ708" i="12" s="1"/>
  <c r="BC123" i="12"/>
  <c r="BI123" i="12" s="1"/>
  <c r="BE2111" i="12"/>
  <c r="BK2111" i="12" s="1"/>
  <c r="BD2147" i="12"/>
  <c r="BJ2147" i="12" s="1"/>
  <c r="BC522" i="12"/>
  <c r="BI522" i="12" s="1"/>
  <c r="BE2452" i="12"/>
  <c r="BK2452" i="12" s="1"/>
  <c r="BE1471" i="12"/>
  <c r="BK1471" i="12" s="1"/>
  <c r="BE1666" i="12"/>
  <c r="BK1666" i="12" s="1"/>
  <c r="BD2111" i="12"/>
  <c r="BJ2111" i="12" s="1"/>
  <c r="BD2370" i="12"/>
  <c r="BJ2370" i="12" s="1"/>
  <c r="BC707" i="12"/>
  <c r="BI707" i="12" s="1"/>
  <c r="BD1451" i="12"/>
  <c r="BJ1451" i="12" s="1"/>
  <c r="BE1793" i="12"/>
  <c r="BK1793" i="12" s="1"/>
  <c r="BC475" i="12"/>
  <c r="BI475" i="12" s="1"/>
  <c r="BE1537" i="12"/>
  <c r="BK1537" i="12" s="1"/>
  <c r="BE1126" i="12"/>
  <c r="BK1126" i="12" s="1"/>
  <c r="BD475" i="12"/>
  <c r="BJ475" i="12" s="1"/>
  <c r="BE1923" i="12"/>
  <c r="BK1923" i="12" s="1"/>
  <c r="BE1990" i="12"/>
  <c r="BK1990" i="12" s="1"/>
  <c r="BD16" i="12"/>
  <c r="BJ16" i="12" s="1"/>
  <c r="BC1665" i="12"/>
  <c r="BI1665" i="12" s="1"/>
  <c r="BC1126" i="12"/>
  <c r="BI1126" i="12" s="1"/>
  <c r="BD1922" i="12"/>
  <c r="BJ1922" i="12" s="1"/>
  <c r="BE1665" i="12"/>
  <c r="BK1665" i="12" s="1"/>
  <c r="BE103" i="12"/>
  <c r="BK103" i="12" s="1"/>
  <c r="BD1125" i="12"/>
  <c r="BJ1125" i="12" s="1"/>
  <c r="BC1923" i="12"/>
  <c r="BI1923" i="12" s="1"/>
  <c r="BC1538" i="12"/>
  <c r="BI1538" i="12" s="1"/>
  <c r="BC16" i="12"/>
  <c r="BI16" i="12" s="1"/>
  <c r="BE309" i="12"/>
  <c r="BK309" i="12" s="1"/>
  <c r="BD1665" i="12"/>
  <c r="BJ1665" i="12" s="1"/>
  <c r="BC1887" i="12"/>
  <c r="BI1887" i="12" s="1"/>
  <c r="BC2370" i="12"/>
  <c r="BI2370" i="12" s="1"/>
  <c r="BC1794" i="12"/>
  <c r="BI1794" i="12" s="1"/>
  <c r="BC1989" i="12"/>
  <c r="BI1989" i="12" s="1"/>
  <c r="BE16" i="12"/>
  <c r="BK16" i="12" s="1"/>
  <c r="BC2452" i="12"/>
  <c r="BI2452" i="12" s="1"/>
  <c r="BD1471" i="12"/>
  <c r="BJ1471" i="12" s="1"/>
  <c r="BE3125" i="12"/>
  <c r="BK3125" i="12" s="1"/>
  <c r="BD1126" i="12"/>
  <c r="BJ1126" i="12" s="1"/>
  <c r="BE475" i="12"/>
  <c r="BK475" i="12" s="1"/>
  <c r="BC2112" i="12"/>
  <c r="BI2112" i="12" s="1"/>
  <c r="BE1899" i="12"/>
  <c r="BK1899" i="12" s="1"/>
  <c r="BE2112" i="12"/>
  <c r="BK2112" i="12" s="1"/>
  <c r="BE521" i="12"/>
  <c r="BK521" i="12" s="1"/>
  <c r="BD1666" i="12"/>
  <c r="BJ1666" i="12" s="1"/>
  <c r="BD1989" i="12"/>
  <c r="BJ1989" i="12" s="1"/>
  <c r="BD2371" i="12"/>
  <c r="BJ2371" i="12" s="1"/>
  <c r="BE2148" i="12"/>
  <c r="BK2148" i="12" s="1"/>
  <c r="BD1794" i="12"/>
  <c r="BJ1794" i="12" s="1"/>
  <c r="BC103" i="12"/>
  <c r="BI103" i="12" s="1"/>
  <c r="BE2147" i="12"/>
  <c r="BK2147" i="12" s="1"/>
  <c r="BD521" i="12"/>
  <c r="BJ521" i="12" s="1"/>
  <c r="BD1887" i="12"/>
  <c r="BJ1887" i="12" s="1"/>
  <c r="BD707" i="12"/>
  <c r="BJ707" i="12" s="1"/>
  <c r="BD1537" i="12"/>
  <c r="BJ1537" i="12" s="1"/>
  <c r="BC3125" i="12"/>
  <c r="BI3125" i="12" s="1"/>
  <c r="BC2148" i="12"/>
  <c r="BI2148" i="12" s="1"/>
  <c r="BC476" i="12"/>
  <c r="BI476" i="12" s="1"/>
  <c r="AQ15" i="12"/>
  <c r="AW15" i="12" s="1"/>
  <c r="AR15" i="12"/>
  <c r="AX15" i="12" s="1"/>
  <c r="AS15" i="12"/>
  <c r="AY15" i="12" s="1"/>
  <c r="CD412" i="12"/>
  <c r="CD411" i="12" s="1"/>
  <c r="CD410" i="12" s="1"/>
  <c r="CD409" i="12" s="1"/>
  <c r="CB2113" i="12" l="1"/>
  <c r="CA2323" i="12"/>
  <c r="CA765" i="12"/>
  <c r="CB782" i="12"/>
  <c r="CB2271" i="12"/>
  <c r="CA2990" i="12"/>
  <c r="CC378" i="12"/>
  <c r="CC187" i="12"/>
  <c r="CA2924" i="12"/>
  <c r="CC2350" i="12"/>
  <c r="CA1638" i="12"/>
  <c r="CB2299" i="12"/>
  <c r="CB1900" i="12"/>
  <c r="CB424" i="12"/>
  <c r="CC2035" i="12"/>
  <c r="CB2924" i="12"/>
  <c r="CA3112" i="12"/>
  <c r="CC2128" i="12"/>
  <c r="CA75" i="12"/>
  <c r="CC658" i="12"/>
  <c r="CB652" i="12"/>
  <c r="CC1127" i="12"/>
  <c r="CC2270" i="12"/>
  <c r="CC186" i="12"/>
  <c r="CB709" i="12"/>
  <c r="CB2054" i="12"/>
  <c r="CB2442" i="12"/>
  <c r="CB2474" i="12"/>
  <c r="CC2925" i="12"/>
  <c r="CB1924" i="12"/>
  <c r="CB1621" i="12"/>
  <c r="CC2271" i="12"/>
  <c r="CA1900" i="12"/>
  <c r="CA1761" i="12"/>
  <c r="CB2323" i="12"/>
  <c r="CC123" i="12"/>
  <c r="CB512" i="12"/>
  <c r="CB1089" i="12"/>
  <c r="CB522" i="12"/>
  <c r="CB104" i="12"/>
  <c r="CC858" i="12"/>
  <c r="CB1021" i="12"/>
  <c r="CA378" i="12"/>
  <c r="CB75" i="12"/>
  <c r="CA652" i="12"/>
  <c r="CA1021" i="12"/>
  <c r="CA1090" i="12"/>
  <c r="CC1894" i="12"/>
  <c r="CB2063" i="12"/>
  <c r="CB2255" i="12"/>
  <c r="CC115" i="12"/>
  <c r="CB1506" i="12"/>
  <c r="CA423" i="12"/>
  <c r="CC2323" i="12"/>
  <c r="CA2255" i="12"/>
  <c r="CB2989" i="12"/>
  <c r="CC2968" i="12"/>
  <c r="CA2113" i="12"/>
  <c r="CA1458" i="12"/>
  <c r="CC901" i="12"/>
  <c r="CA2441" i="12"/>
  <c r="CC2127" i="12"/>
  <c r="CC275" i="12"/>
  <c r="CA1924" i="12"/>
  <c r="CB275" i="12"/>
  <c r="CA2054" i="12"/>
  <c r="CA2361" i="12"/>
  <c r="CB1760" i="12"/>
  <c r="CA1089" i="12"/>
  <c r="CC1639" i="12"/>
  <c r="CA3113" i="12"/>
  <c r="CA2324" i="12"/>
  <c r="CC2324" i="12"/>
  <c r="CB2946" i="12"/>
  <c r="CC2113" i="12"/>
  <c r="CB1090" i="12"/>
  <c r="CB1888" i="12"/>
  <c r="CA2036" i="12"/>
  <c r="CA1667" i="12"/>
  <c r="CA983" i="12"/>
  <c r="CC804" i="12"/>
  <c r="CC2924" i="12"/>
  <c r="CC652" i="12"/>
  <c r="CC1924" i="12"/>
  <c r="CB804" i="12"/>
  <c r="CA199" i="12"/>
  <c r="CC274" i="12"/>
  <c r="CC1760" i="12"/>
  <c r="CC1969" i="12"/>
  <c r="CB1639" i="12"/>
  <c r="CB462" i="12"/>
  <c r="CC1621" i="12"/>
  <c r="CC3070" i="12"/>
  <c r="CC1539" i="12"/>
  <c r="CA2473" i="12"/>
  <c r="CC511" i="12"/>
  <c r="CB2640" i="12"/>
  <c r="CC765" i="12"/>
  <c r="CB17" i="12"/>
  <c r="CC2361" i="12"/>
  <c r="CC2300" i="12"/>
  <c r="CC424" i="12"/>
  <c r="CC3094" i="12"/>
  <c r="CC2952" i="12"/>
  <c r="CB2967" i="12"/>
  <c r="CB186" i="12"/>
  <c r="CC522" i="12"/>
  <c r="CC462" i="12"/>
  <c r="CC2054" i="12"/>
  <c r="CB2324" i="12"/>
  <c r="CC2255" i="12"/>
  <c r="CB423" i="12"/>
  <c r="CA2149" i="12"/>
  <c r="CB2300" i="12"/>
  <c r="CB2036" i="12"/>
  <c r="CA901" i="12"/>
  <c r="CB901" i="12"/>
  <c r="CB983" i="12"/>
  <c r="CB1676" i="12"/>
  <c r="CA3070" i="12"/>
  <c r="CA2640" i="12"/>
  <c r="CC461" i="12"/>
  <c r="CB1963" i="12"/>
  <c r="CA709" i="12"/>
  <c r="CA859" i="12"/>
  <c r="CC2256" i="12"/>
  <c r="CA275" i="12"/>
  <c r="CC782" i="12"/>
  <c r="CB1203" i="12"/>
  <c r="CC2063" i="12"/>
  <c r="CA2372" i="12"/>
  <c r="CA2453" i="12"/>
  <c r="CB74" i="12"/>
  <c r="CA2989" i="12"/>
  <c r="CA766" i="12"/>
  <c r="CA804" i="12"/>
  <c r="CC1202" i="12"/>
  <c r="CA186" i="12"/>
  <c r="CB378" i="12"/>
  <c r="CC1452" i="12"/>
  <c r="CB2925" i="12"/>
  <c r="CA1127" i="12"/>
  <c r="CC1089" i="12"/>
  <c r="CA1539" i="12"/>
  <c r="CB2270" i="12"/>
  <c r="CB2128" i="12"/>
  <c r="CC477" i="12"/>
  <c r="CA104" i="12"/>
  <c r="CB1969" i="12"/>
  <c r="CC423" i="12"/>
  <c r="CA2256" i="12"/>
  <c r="CC2640" i="12"/>
  <c r="CB1638" i="12"/>
  <c r="CB982" i="12"/>
  <c r="CA1395" i="12"/>
  <c r="CB1452" i="12"/>
  <c r="CC512" i="12"/>
  <c r="CA1888" i="12"/>
  <c r="CA1506" i="12"/>
  <c r="CA115" i="12"/>
  <c r="CC2441" i="12"/>
  <c r="CB2350" i="12"/>
  <c r="CC2149" i="12"/>
  <c r="CB1395" i="12"/>
  <c r="CB858" i="12"/>
  <c r="CA2973" i="12"/>
  <c r="CA1894" i="12"/>
  <c r="CB187" i="12"/>
  <c r="CA2474" i="12"/>
  <c r="CA1621" i="12"/>
  <c r="CB3113" i="12"/>
  <c r="CC1203" i="12"/>
  <c r="CB2990" i="12"/>
  <c r="CA783" i="12"/>
  <c r="CA1202" i="12"/>
  <c r="CC2989" i="12"/>
  <c r="CB1991" i="12"/>
  <c r="CC2946" i="12"/>
  <c r="CB765" i="12"/>
  <c r="CB2361" i="12"/>
  <c r="CA2063" i="12"/>
  <c r="CB1761" i="12"/>
  <c r="CC1090" i="12"/>
  <c r="CA2271" i="12"/>
  <c r="CC2473" i="12"/>
  <c r="CA2270" i="12"/>
  <c r="CC1506" i="12"/>
  <c r="CC791" i="12"/>
  <c r="CA462" i="12"/>
  <c r="CA2967" i="12"/>
  <c r="CA461" i="12"/>
  <c r="CB1127" i="12"/>
  <c r="CA2925" i="12"/>
  <c r="CB2407" i="12"/>
  <c r="CA17" i="12"/>
  <c r="CB2127" i="12"/>
  <c r="CA1795" i="12"/>
  <c r="CB1202" i="12"/>
  <c r="CB309" i="12"/>
  <c r="CC1963" i="12"/>
  <c r="CA858" i="12"/>
  <c r="CB115" i="12"/>
  <c r="CC1795" i="12"/>
  <c r="CB658" i="12"/>
  <c r="CC104" i="12"/>
  <c r="CA2300" i="12"/>
  <c r="CB461" i="12"/>
  <c r="CA1452" i="12"/>
  <c r="CA782" i="12"/>
  <c r="CC1458" i="12"/>
  <c r="CC1991" i="12"/>
  <c r="CB379" i="12"/>
  <c r="CC74" i="12"/>
  <c r="CA1518" i="12"/>
  <c r="CC1638" i="12"/>
  <c r="CC2474" i="12"/>
  <c r="CC1761" i="12"/>
  <c r="CB791" i="12"/>
  <c r="CC982" i="12"/>
  <c r="CA1991" i="12"/>
  <c r="CA2299" i="12"/>
  <c r="CA1639" i="12"/>
  <c r="CC766" i="12"/>
  <c r="CB1894" i="12"/>
  <c r="CB1622" i="12"/>
  <c r="CA1472" i="12"/>
  <c r="CA2128" i="12"/>
  <c r="CB477" i="12"/>
  <c r="CB2453" i="12"/>
  <c r="CA511" i="12"/>
  <c r="CB511" i="12"/>
  <c r="CA2350" i="12"/>
  <c r="CA1963" i="12"/>
  <c r="CB1539" i="12"/>
  <c r="CA2127" i="12"/>
  <c r="CC1900" i="12"/>
  <c r="CC2453" i="12"/>
  <c r="CA2946" i="12"/>
  <c r="CC17" i="12"/>
  <c r="CA2035" i="12"/>
  <c r="CC1888" i="12"/>
  <c r="CC2442" i="12"/>
  <c r="CB766" i="12"/>
  <c r="CB2256" i="12"/>
  <c r="CB274" i="12"/>
  <c r="CC1395" i="12"/>
  <c r="CB2149" i="12"/>
  <c r="CA2442" i="12"/>
  <c r="CA477" i="12"/>
  <c r="CB2441" i="12"/>
  <c r="CC2299" i="12"/>
  <c r="CC2967" i="12"/>
  <c r="CB2473" i="12"/>
  <c r="CC2990" i="12"/>
  <c r="CA3094" i="12"/>
  <c r="CB1518" i="12"/>
  <c r="CA1622" i="12"/>
  <c r="CC2407" i="12"/>
  <c r="CA658" i="12"/>
  <c r="CB3112" i="12"/>
  <c r="CA424" i="12"/>
  <c r="CC1622" i="12"/>
  <c r="CB3070" i="12"/>
  <c r="CC1021" i="12"/>
  <c r="CB1795" i="12"/>
  <c r="CA512" i="12"/>
  <c r="CC1676" i="12"/>
  <c r="CA309" i="12"/>
  <c r="CA1760" i="12"/>
  <c r="BQ2112" i="12"/>
  <c r="BW2112" i="12" s="1"/>
  <c r="BQ1665" i="12"/>
  <c r="BW1665" i="12" s="1"/>
  <c r="BQ1666" i="12"/>
  <c r="BW1666" i="12" s="1"/>
  <c r="BO1471" i="12"/>
  <c r="BU1471" i="12" s="1"/>
  <c r="BP1793" i="12"/>
  <c r="BV1793" i="12" s="1"/>
  <c r="BQ708" i="12"/>
  <c r="BW708" i="12" s="1"/>
  <c r="BO476" i="12"/>
  <c r="BU476" i="12" s="1"/>
  <c r="BP707" i="12"/>
  <c r="BV707" i="12" s="1"/>
  <c r="BO103" i="12"/>
  <c r="BU103" i="12" s="1"/>
  <c r="BP1989" i="12"/>
  <c r="BV1989" i="12" s="1"/>
  <c r="BQ1899" i="12"/>
  <c r="BW1899" i="12" s="1"/>
  <c r="BQ3125" i="12"/>
  <c r="BW3125" i="12" s="1"/>
  <c r="BO1989" i="12"/>
  <c r="BU1989" i="12" s="1"/>
  <c r="BP1665" i="12"/>
  <c r="BV1665" i="12" s="1"/>
  <c r="BO1923" i="12"/>
  <c r="BU1923" i="12" s="1"/>
  <c r="BP1922" i="12"/>
  <c r="BV1922" i="12" s="1"/>
  <c r="BQ1990" i="12"/>
  <c r="BW1990" i="12" s="1"/>
  <c r="BQ1537" i="12"/>
  <c r="BW1537" i="12" s="1"/>
  <c r="BO707" i="12"/>
  <c r="BU707" i="12" s="1"/>
  <c r="BQ1471" i="12"/>
  <c r="BW1471" i="12" s="1"/>
  <c r="BQ2111" i="12"/>
  <c r="BW2111" i="12" s="1"/>
  <c r="BO1451" i="12"/>
  <c r="BU1451" i="12" s="1"/>
  <c r="BQ1922" i="12"/>
  <c r="BW1922" i="12" s="1"/>
  <c r="BQ2370" i="12"/>
  <c r="BW2370" i="12" s="1"/>
  <c r="BP1990" i="12"/>
  <c r="BV1990" i="12" s="1"/>
  <c r="BP123" i="12"/>
  <c r="BV123" i="12" s="1"/>
  <c r="BP2148" i="12"/>
  <c r="BV2148" i="12" s="1"/>
  <c r="BQ1989" i="12"/>
  <c r="BW1989" i="12" s="1"/>
  <c r="BO1125" i="12"/>
  <c r="BU1125" i="12" s="1"/>
  <c r="BO273" i="12"/>
  <c r="BU273" i="12" s="1"/>
  <c r="BO708" i="12"/>
  <c r="BU708" i="12" s="1"/>
  <c r="BO2111" i="12"/>
  <c r="BU2111" i="12" s="1"/>
  <c r="BQ1451" i="12"/>
  <c r="BW1451" i="12" s="1"/>
  <c r="BQ2147" i="12"/>
  <c r="BW2147" i="12" s="1"/>
  <c r="BP1126" i="12"/>
  <c r="BV1126" i="12" s="1"/>
  <c r="BP16" i="12"/>
  <c r="BV16" i="12" s="1"/>
  <c r="BP1451" i="12"/>
  <c r="BV1451" i="12" s="1"/>
  <c r="BP103" i="12"/>
  <c r="BV103" i="12" s="1"/>
  <c r="BP273" i="12"/>
  <c r="BV273" i="12" s="1"/>
  <c r="BP1923" i="12"/>
  <c r="BV1923" i="12" s="1"/>
  <c r="BO2451" i="12"/>
  <c r="BU2451" i="12" s="1"/>
  <c r="BO2148" i="12"/>
  <c r="BU2148" i="12" s="1"/>
  <c r="BP1794" i="12"/>
  <c r="BV1794" i="12" s="1"/>
  <c r="BO2112" i="12"/>
  <c r="BU2112" i="12" s="1"/>
  <c r="BO1794" i="12"/>
  <c r="BU1794" i="12" s="1"/>
  <c r="BO1126" i="12"/>
  <c r="BU1126" i="12" s="1"/>
  <c r="BO475" i="12"/>
  <c r="BU475" i="12" s="1"/>
  <c r="BQ2452" i="12"/>
  <c r="BW2452" i="12" s="1"/>
  <c r="BO2147" i="12"/>
  <c r="BU2147" i="12" s="1"/>
  <c r="BQ1887" i="12"/>
  <c r="BW1887" i="12" s="1"/>
  <c r="BO1990" i="12"/>
  <c r="BU1990" i="12" s="1"/>
  <c r="BP2451" i="12"/>
  <c r="BV2451" i="12" s="1"/>
  <c r="BP476" i="12"/>
  <c r="BV476" i="12" s="1"/>
  <c r="BO857" i="12"/>
  <c r="BU857" i="12" s="1"/>
  <c r="BO1899" i="12"/>
  <c r="BU1899" i="12" s="1"/>
  <c r="BQ1794" i="12"/>
  <c r="BW1794" i="12" s="1"/>
  <c r="BO521" i="12"/>
  <c r="BU521" i="12" s="1"/>
  <c r="BP2112" i="12"/>
  <c r="BV2112" i="12" s="1"/>
  <c r="BP1537" i="12"/>
  <c r="BV1537" i="12" s="1"/>
  <c r="BP2371" i="12"/>
  <c r="BV2371" i="12" s="1"/>
  <c r="BQ16" i="12"/>
  <c r="BW16" i="12" s="1"/>
  <c r="BO1538" i="12"/>
  <c r="BU1538" i="12" s="1"/>
  <c r="BQ1126" i="12"/>
  <c r="BW1126" i="12" s="1"/>
  <c r="BP2147" i="12"/>
  <c r="BV2147" i="12" s="1"/>
  <c r="BP1538" i="12"/>
  <c r="BV1538" i="12" s="1"/>
  <c r="BO2371" i="12"/>
  <c r="BU2371" i="12" s="1"/>
  <c r="BO1793" i="12"/>
  <c r="BU1793" i="12" s="1"/>
  <c r="BP1887" i="12"/>
  <c r="BV1887" i="12" s="1"/>
  <c r="BP1666" i="12"/>
  <c r="BV1666" i="12" s="1"/>
  <c r="BP1471" i="12"/>
  <c r="BV1471" i="12" s="1"/>
  <c r="BQ309" i="12"/>
  <c r="BW309" i="12" s="1"/>
  <c r="BP1125" i="12"/>
  <c r="BV1125" i="12" s="1"/>
  <c r="BQ1923" i="12"/>
  <c r="BW1923" i="12" s="1"/>
  <c r="BP2370" i="12"/>
  <c r="BV2370" i="12" s="1"/>
  <c r="BO123" i="12"/>
  <c r="BU123" i="12" s="1"/>
  <c r="BP1899" i="12"/>
  <c r="BV1899" i="12" s="1"/>
  <c r="BO1922" i="12"/>
  <c r="BU1922" i="12" s="1"/>
  <c r="BO3125" i="12"/>
  <c r="BU3125" i="12" s="1"/>
  <c r="BP521" i="12"/>
  <c r="BV521" i="12" s="1"/>
  <c r="BQ2148" i="12"/>
  <c r="BW2148" i="12" s="1"/>
  <c r="BQ521" i="12"/>
  <c r="BW521" i="12" s="1"/>
  <c r="BQ475" i="12"/>
  <c r="BW475" i="12" s="1"/>
  <c r="BO2452" i="12"/>
  <c r="BU2452" i="12" s="1"/>
  <c r="BO2370" i="12"/>
  <c r="BU2370" i="12" s="1"/>
  <c r="BO16" i="12"/>
  <c r="BU16" i="12" s="1"/>
  <c r="BQ103" i="12"/>
  <c r="BW103" i="12" s="1"/>
  <c r="BO1665" i="12"/>
  <c r="BU1665" i="12" s="1"/>
  <c r="BP475" i="12"/>
  <c r="BV475" i="12" s="1"/>
  <c r="BQ1793" i="12"/>
  <c r="BW1793" i="12" s="1"/>
  <c r="BP2111" i="12"/>
  <c r="BV2111" i="12" s="1"/>
  <c r="BO522" i="12"/>
  <c r="BU522" i="12" s="1"/>
  <c r="BP708" i="12"/>
  <c r="BV708" i="12" s="1"/>
  <c r="BQ273" i="12"/>
  <c r="BW273" i="12" s="1"/>
  <c r="BP3125" i="12"/>
  <c r="BV3125" i="12" s="1"/>
  <c r="BQ857" i="12"/>
  <c r="BW857" i="12" s="1"/>
  <c r="BQ707" i="12"/>
  <c r="BW707" i="12" s="1"/>
  <c r="BP857" i="12"/>
  <c r="BV857" i="12" s="1"/>
  <c r="BQ2371" i="12"/>
  <c r="BW2371" i="12" s="1"/>
  <c r="BO1666" i="12"/>
  <c r="BU1666" i="12" s="1"/>
  <c r="BO1537" i="12"/>
  <c r="BU1537" i="12" s="1"/>
  <c r="BQ1125" i="12"/>
  <c r="BW1125" i="12" s="1"/>
  <c r="BP2452" i="12"/>
  <c r="BV2452" i="12" s="1"/>
  <c r="BQ2451" i="12"/>
  <c r="BW2451" i="12" s="1"/>
  <c r="BO1887" i="12"/>
  <c r="BU1887" i="12" s="1"/>
  <c r="BQ476" i="12"/>
  <c r="BW476" i="12" s="1"/>
  <c r="BQ1538" i="12"/>
  <c r="BW1538" i="12" s="1"/>
  <c r="BD15" i="12"/>
  <c r="BJ15" i="12" s="1"/>
  <c r="BE15" i="12"/>
  <c r="BK15" i="12" s="1"/>
  <c r="BC15" i="12"/>
  <c r="BI15" i="12" s="1"/>
  <c r="CD2348" i="12"/>
  <c r="CD2347" i="12" s="1"/>
  <c r="CD2346" i="12" s="1"/>
  <c r="CD2345" i="12" s="1"/>
  <c r="CC1125" i="12" l="1"/>
  <c r="CC1793" i="12"/>
  <c r="CC521" i="12"/>
  <c r="CB1538" i="12"/>
  <c r="CA521" i="12"/>
  <c r="CC1451" i="12"/>
  <c r="CA1989" i="12"/>
  <c r="CA1537" i="12"/>
  <c r="CB708" i="12"/>
  <c r="CC2148" i="12"/>
  <c r="CB1899" i="12"/>
  <c r="CC2451" i="12"/>
  <c r="CC857" i="12"/>
  <c r="CA1665" i="12"/>
  <c r="CB521" i="12"/>
  <c r="CA123" i="12"/>
  <c r="CA1793" i="12"/>
  <c r="CC1126" i="12"/>
  <c r="CA1899" i="12"/>
  <c r="CA475" i="12"/>
  <c r="CB273" i="12"/>
  <c r="CA708" i="12"/>
  <c r="CC1538" i="12"/>
  <c r="CB2452" i="12"/>
  <c r="CC2371" i="12"/>
  <c r="CB3125" i="12"/>
  <c r="CB2111" i="12"/>
  <c r="CC103" i="12"/>
  <c r="CC475" i="12"/>
  <c r="CA3125" i="12"/>
  <c r="CB2370" i="12"/>
  <c r="CB1471" i="12"/>
  <c r="CA2371" i="12"/>
  <c r="CA1538" i="12"/>
  <c r="CB2112" i="12"/>
  <c r="CA857" i="12"/>
  <c r="CC1887" i="12"/>
  <c r="CA1126" i="12"/>
  <c r="CA2148" i="12"/>
  <c r="CB103" i="12"/>
  <c r="CC2147" i="12"/>
  <c r="CA273" i="12"/>
  <c r="CB123" i="12"/>
  <c r="CA1451" i="12"/>
  <c r="CC1537" i="12"/>
  <c r="CB1665" i="12"/>
  <c r="CB1989" i="12"/>
  <c r="CC708" i="12"/>
  <c r="CC1665" i="12"/>
  <c r="CC1923" i="12"/>
  <c r="CA1794" i="12"/>
  <c r="CA1125" i="12"/>
  <c r="CC1990" i="12"/>
  <c r="CA103" i="12"/>
  <c r="CB1793" i="12"/>
  <c r="CC2112" i="12"/>
  <c r="CC476" i="12"/>
  <c r="CC273" i="12"/>
  <c r="CA1922" i="12"/>
  <c r="CC16" i="12"/>
  <c r="CA2147" i="12"/>
  <c r="CA2451" i="12"/>
  <c r="CB1990" i="12"/>
  <c r="CA1887" i="12"/>
  <c r="CB475" i="12"/>
  <c r="CB1125" i="12"/>
  <c r="CB1887" i="12"/>
  <c r="CB2147" i="12"/>
  <c r="CB2371" i="12"/>
  <c r="CC1794" i="12"/>
  <c r="CB2451" i="12"/>
  <c r="CC2452" i="12"/>
  <c r="CA2112" i="12"/>
  <c r="CB1923" i="12"/>
  <c r="CB16" i="12"/>
  <c r="CA2111" i="12"/>
  <c r="CC1989" i="12"/>
  <c r="CC2370" i="12"/>
  <c r="CC1471" i="12"/>
  <c r="CB1922" i="12"/>
  <c r="CC3125" i="12"/>
  <c r="CB707" i="12"/>
  <c r="CA1471" i="12"/>
  <c r="CB857" i="12"/>
  <c r="CA16" i="12"/>
  <c r="CB1666" i="12"/>
  <c r="CB476" i="12"/>
  <c r="CB1451" i="12"/>
  <c r="CC2111" i="12"/>
  <c r="CC707" i="12"/>
  <c r="CA2370" i="12"/>
  <c r="CA1666" i="12"/>
  <c r="CA522" i="12"/>
  <c r="CA2452" i="12"/>
  <c r="CC309" i="12"/>
  <c r="CB1537" i="12"/>
  <c r="CA1990" i="12"/>
  <c r="CB1794" i="12"/>
  <c r="CB1126" i="12"/>
  <c r="CB2148" i="12"/>
  <c r="CC1922" i="12"/>
  <c r="CA707" i="12"/>
  <c r="CA1923" i="12"/>
  <c r="CC1899" i="12"/>
  <c r="CA476" i="12"/>
  <c r="CC1666" i="12"/>
  <c r="BO15" i="12"/>
  <c r="BU15" i="12" s="1"/>
  <c r="BQ15" i="12"/>
  <c r="BW15" i="12" s="1"/>
  <c r="BP15" i="12"/>
  <c r="BV15" i="12" s="1"/>
  <c r="CD3097" i="12"/>
  <c r="CB15" i="12" l="1"/>
  <c r="CC15" i="12"/>
  <c r="CA15" i="12"/>
  <c r="CD1702" i="12"/>
  <c r="CD1701" i="12" s="1"/>
  <c r="CD1700" i="12" s="1"/>
  <c r="CD1710" i="12"/>
  <c r="CD1709" i="12" s="1"/>
  <c r="CD1708" i="12" s="1"/>
  <c r="CD1878" i="12" l="1"/>
  <c r="CD1877" i="12" s="1"/>
  <c r="CD1876" i="12" l="1"/>
  <c r="CD1875" i="12" s="1"/>
  <c r="CD72" i="12" l="1"/>
  <c r="CD71" i="12" s="1"/>
  <c r="CD70" i="12" s="1"/>
  <c r="CD2410" i="12"/>
  <c r="CD2409" i="12" s="1"/>
  <c r="CD2408" i="12" s="1"/>
  <c r="CD2407" i="12" s="1"/>
  <c r="CD1840" i="12" l="1"/>
  <c r="CD1839" i="12" s="1"/>
  <c r="CD1838" i="12" s="1"/>
  <c r="CD1228" i="12"/>
  <c r="CD1227" i="12" s="1"/>
  <c r="CD1422" i="12" l="1"/>
  <c r="CD1404" i="12" l="1"/>
  <c r="CD1403" i="12" s="1"/>
  <c r="CD1402" i="12" s="1"/>
  <c r="CD1873" i="12" l="1"/>
  <c r="CD1872" i="12" s="1"/>
  <c r="CD1444" i="12" l="1"/>
  <c r="CD1443" i="12" s="1"/>
  <c r="CD1442" i="12" s="1"/>
  <c r="CD1441" i="12" s="1"/>
  <c r="CD1375" i="12"/>
  <c r="CD1374" i="12" s="1"/>
  <c r="CD1373" i="12" s="1"/>
  <c r="CD484" i="12" l="1"/>
  <c r="CD483" i="12" s="1"/>
  <c r="CD482" i="12" s="1"/>
  <c r="CD346" i="12"/>
  <c r="CD348" i="12"/>
  <c r="CD319" i="12"/>
  <c r="CD321" i="12"/>
  <c r="CD431" i="12"/>
  <c r="CD430" i="12" s="1"/>
  <c r="CD429" i="12" s="1"/>
  <c r="CD318" i="12" l="1"/>
  <c r="CD317" i="12" s="1"/>
  <c r="CD345" i="12"/>
  <c r="CD344" i="12" s="1"/>
  <c r="CD3110" i="12"/>
  <c r="CD3109" i="12" s="1"/>
  <c r="CD915" i="12" l="1"/>
  <c r="CD917" i="12"/>
  <c r="CD874" i="12"/>
  <c r="CD876" i="12"/>
  <c r="CD914" i="12" l="1"/>
  <c r="CD913" i="12" s="1"/>
  <c r="CD873" i="12"/>
  <c r="CD872" i="12" s="1"/>
  <c r="CD1156" i="12" l="1"/>
  <c r="CD1155" i="12" s="1"/>
  <c r="CD1154" i="12" s="1"/>
  <c r="CD2922" i="12" l="1"/>
  <c r="CD2921" i="12" s="1"/>
  <c r="CD2920" i="12" s="1"/>
  <c r="CD3096" i="12" l="1"/>
  <c r="CD3095" i="12" l="1"/>
  <c r="CD3094" i="12" s="1"/>
  <c r="CD1633" i="12" l="1"/>
  <c r="CD2381" i="12"/>
  <c r="CD2380" i="12" s="1"/>
  <c r="CD2826" i="12" l="1"/>
  <c r="CD2825" i="12" s="1"/>
  <c r="CD2824" i="12" s="1"/>
  <c r="CD1331" i="12" l="1"/>
  <c r="CD1330" i="12" s="1"/>
  <c r="CD1329" i="12" s="1"/>
  <c r="CD1300" i="12" l="1"/>
  <c r="CD1306" i="12"/>
  <c r="CD1305" i="12" s="1"/>
  <c r="CD1304" i="12" s="1"/>
  <c r="CD1310" i="12"/>
  <c r="CD1309" i="12" s="1"/>
  <c r="CD1308" i="12" s="1"/>
  <c r="CD1299" i="12" l="1"/>
  <c r="CD1298" i="12" s="1"/>
  <c r="CD352" i="12"/>
  <c r="CD351" i="12" s="1"/>
  <c r="CD350" i="12" s="1"/>
  <c r="CD1783" i="12" l="1"/>
  <c r="CD1782" i="12" s="1"/>
  <c r="CD1781" i="12" s="1"/>
  <c r="CD1693" i="12" l="1"/>
  <c r="CD1692" i="12" s="1"/>
  <c r="CD1691" i="12" s="1"/>
  <c r="CD1655" i="12"/>
  <c r="CD1654" i="12" s="1"/>
  <c r="CD1653" i="12" s="1"/>
  <c r="CD1865" i="12" l="1"/>
  <c r="CD1864" i="12" s="1"/>
  <c r="CD1863" i="12" s="1"/>
  <c r="CD1256" i="12" l="1"/>
  <c r="CD1255" i="12" s="1"/>
  <c r="CD1254" i="12" s="1"/>
  <c r="CD2002" i="12" l="1"/>
  <c r="CD2001" i="12" s="1"/>
  <c r="CD2000" i="12" s="1"/>
  <c r="CD2145" i="12" l="1"/>
  <c r="CD2144" i="12" s="1"/>
  <c r="CD2143" i="12" s="1"/>
  <c r="CD1911" i="12" l="1"/>
  <c r="CD1910" i="12" s="1"/>
  <c r="CD1909" i="12" s="1"/>
  <c r="CD1393" i="12" l="1"/>
  <c r="CD1392" i="12" s="1"/>
  <c r="CD1391" i="12" s="1"/>
  <c r="CD1390" i="12" s="1"/>
  <c r="CD1355" i="12"/>
  <c r="CD1354" i="12" s="1"/>
  <c r="CD1353" i="12" s="1"/>
  <c r="CD1225" i="12" l="1"/>
  <c r="CD1224" i="12" s="1"/>
  <c r="CD1223" i="12" s="1"/>
  <c r="CD1210" i="12" l="1"/>
  <c r="CD1209" i="12" s="1"/>
  <c r="CD1208" i="12" s="1"/>
  <c r="CD329" i="12"/>
  <c r="CD328" i="12" s="1"/>
  <c r="CD327" i="12" s="1"/>
  <c r="CD1429" i="12" l="1"/>
  <c r="CD1428" i="12" s="1"/>
  <c r="CD1427" i="12" s="1"/>
  <c r="CD398" i="12" l="1"/>
  <c r="CD2058" i="12" l="1"/>
  <c r="CD2057" i="12" s="1"/>
  <c r="CD2061" i="12"/>
  <c r="CD2060" i="12" s="1"/>
  <c r="CD2056" i="12" l="1"/>
  <c r="CD2055" i="12" s="1"/>
  <c r="CD2740" i="12"/>
  <c r="CD535" i="12"/>
  <c r="CD534" i="12" s="1"/>
  <c r="CD533" i="12" s="1"/>
  <c r="CD1236" i="12"/>
  <c r="CD1235" i="12" s="1"/>
  <c r="CD1234" i="12" s="1"/>
  <c r="CD1179" i="12"/>
  <c r="CD1178" i="12" s="1"/>
  <c r="CD1177" i="12" s="1"/>
  <c r="CD2332" i="12" l="1"/>
  <c r="CD2331" i="12" s="1"/>
  <c r="CD2317" i="12"/>
  <c r="CD2316" i="12" s="1"/>
  <c r="CD2315" i="12" s="1"/>
  <c r="CD2749" i="12" l="1"/>
  <c r="CD2748" i="12" s="1"/>
  <c r="CD1706" i="12" l="1"/>
  <c r="CD1705" i="12" s="1"/>
  <c r="CD1704" i="12" s="1"/>
  <c r="CD1718" i="12"/>
  <c r="CD1717" i="12" s="1"/>
  <c r="CD1716" i="12" s="1"/>
  <c r="CD1722" i="12"/>
  <c r="CD1721" i="12" s="1"/>
  <c r="CD1720" i="12" s="1"/>
  <c r="CD1753" i="12"/>
  <c r="CD1752" i="12" s="1"/>
  <c r="CD1751" i="12" s="1"/>
  <c r="CD1750" i="12" s="1"/>
  <c r="CD2759" i="12" l="1"/>
  <c r="CD2758" i="12" s="1"/>
  <c r="CD2757" i="12" s="1"/>
  <c r="CD1575" i="12" l="1"/>
  <c r="CD1574" i="12" s="1"/>
  <c r="CD1892" i="12"/>
  <c r="CD1891" i="12" s="1"/>
  <c r="CD1890" i="12" s="1"/>
  <c r="CD1889" i="12" s="1"/>
  <c r="CD2019" i="12" l="1"/>
  <c r="CD2018" i="12" s="1"/>
  <c r="CD2017" i="12" s="1"/>
  <c r="CD2023" i="12"/>
  <c r="CD2022" i="12" s="1"/>
  <c r="CD2021" i="12" s="1"/>
  <c r="CD1200" i="12" l="1"/>
  <c r="CD1199" i="12" s="1"/>
  <c r="CD1198" i="12" s="1"/>
  <c r="CD307" i="12" l="1"/>
  <c r="CD306" i="12" s="1"/>
  <c r="CD305" i="12" s="1"/>
  <c r="CD2720" i="12" l="1"/>
  <c r="CD2719" i="12" s="1"/>
  <c r="CD911" i="12"/>
  <c r="CD910" i="12" s="1"/>
  <c r="CD909" i="12" s="1"/>
  <c r="CD893" i="12"/>
  <c r="CD889" i="12" s="1"/>
  <c r="CD184" i="12" l="1"/>
  <c r="CD183" i="12" s="1"/>
  <c r="CD182" i="12" s="1"/>
  <c r="CD325" i="12" l="1"/>
  <c r="CD324" i="12" s="1"/>
  <c r="CD323" i="12" s="1"/>
  <c r="CD435" i="12" l="1"/>
  <c r="CD925" i="12"/>
  <c r="CD935" i="12"/>
  <c r="CD994" i="12"/>
  <c r="CD991" i="12" s="1"/>
  <c r="CD1956" i="12"/>
  <c r="CD2714" i="12"/>
  <c r="CD899" i="12" l="1"/>
  <c r="CD683" i="12" l="1"/>
  <c r="CD686" i="12"/>
  <c r="CD2775" i="12" l="1"/>
  <c r="CD2774" i="12" s="1"/>
  <c r="CD2773" i="12" s="1"/>
  <c r="CD2736" i="12" l="1"/>
  <c r="CD2735" i="12" s="1"/>
  <c r="CD2671" i="12"/>
  <c r="CD2670" i="12" s="1"/>
  <c r="CD2423" i="12"/>
  <c r="CD2422" i="12" s="1"/>
  <c r="CD2125" i="12" l="1"/>
  <c r="CD2083" i="12"/>
  <c r="CD2082" i="12" s="1"/>
  <c r="CD1870" i="12"/>
  <c r="CD1869" i="12" s="1"/>
  <c r="CD1868" i="12" s="1"/>
  <c r="CD1867" i="12" s="1"/>
  <c r="CD1734" i="12"/>
  <c r="CD1733" i="12" s="1"/>
  <c r="CD1732" i="12" s="1"/>
  <c r="CD1642" i="12"/>
  <c r="CD1641" i="12" s="1"/>
  <c r="CD1640" i="12" s="1"/>
  <c r="CD1639" i="12" s="1"/>
  <c r="CD1647" i="12"/>
  <c r="CD1646" i="12" s="1"/>
  <c r="CD1645" i="12" s="1"/>
  <c r="CD1651" i="12"/>
  <c r="CD1650" i="12" s="1"/>
  <c r="CD1649" i="12" s="1"/>
  <c r="CD1660" i="12"/>
  <c r="CD1659" i="12" s="1"/>
  <c r="CD1663" i="12"/>
  <c r="CD1662" i="12" s="1"/>
  <c r="CD1644" i="12" l="1"/>
  <c r="CD1658" i="12"/>
  <c r="CD1657" i="12" s="1"/>
  <c r="CD1638" i="12" l="1"/>
  <c r="CD1635" i="12" l="1"/>
  <c r="CD1632" i="12" s="1"/>
  <c r="CD1629" i="12"/>
  <c r="CD1625" i="12"/>
  <c r="CD1605" i="12" l="1"/>
  <c r="CD1604" i="12" s="1"/>
  <c r="CD1603" i="12" s="1"/>
  <c r="CD1601" i="12"/>
  <c r="CD1600" i="12" s="1"/>
  <c r="CD1599" i="12" s="1"/>
  <c r="CD1598" i="12" l="1"/>
  <c r="CD1596" i="12" l="1"/>
  <c r="CD1595" i="12" s="1"/>
  <c r="CD1594" i="12" s="1"/>
  <c r="CD1572" i="12"/>
  <c r="CD1571" i="12" s="1"/>
  <c r="CD1570" i="12" s="1"/>
  <c r="CD1564" i="12"/>
  <c r="CD1563" i="12" s="1"/>
  <c r="CD1562" i="12" s="1"/>
  <c r="CD1532" i="12" l="1"/>
  <c r="CD1531" i="12" s="1"/>
  <c r="CD1504" i="12"/>
  <c r="CD1503" i="12" s="1"/>
  <c r="CD1502" i="12" s="1"/>
  <c r="CD1500" i="12"/>
  <c r="CD1499" i="12" s="1"/>
  <c r="CD1498" i="12" s="1"/>
  <c r="CD1496" i="12"/>
  <c r="CD1495" i="12" s="1"/>
  <c r="CD1491" i="12" s="1"/>
  <c r="CD1485" i="12"/>
  <c r="CD1484" i="12" s="1"/>
  <c r="CD1386" i="12"/>
  <c r="CD1339" i="12"/>
  <c r="CD1338" i="12" s="1"/>
  <c r="CD1337" i="12" s="1"/>
  <c r="CD1335" i="12"/>
  <c r="CD1334" i="12" s="1"/>
  <c r="CD1333" i="12" s="1"/>
  <c r="CD1327" i="12"/>
  <c r="CD1326" i="12" s="1"/>
  <c r="CD1325" i="12" s="1"/>
  <c r="CD1490" i="12" l="1"/>
  <c r="CD1385" i="12"/>
  <c r="CD1384" i="12" s="1"/>
  <c r="CD1377" i="12" s="1"/>
  <c r="CD1294" i="12"/>
  <c r="CD1290" i="12"/>
  <c r="CD1289" i="12" s="1"/>
  <c r="CD1288" i="12" s="1"/>
  <c r="CD1284" i="12"/>
  <c r="CD1293" i="12" l="1"/>
  <c r="CD1292" i="12" s="1"/>
  <c r="CD1283" i="12"/>
  <c r="CD1282" i="12" s="1"/>
  <c r="CD1183" i="12"/>
  <c r="CD1182" i="12" s="1"/>
  <c r="CD1181" i="12" s="1"/>
  <c r="CD1187" i="12"/>
  <c r="CD1186" i="12" s="1"/>
  <c r="CD1185" i="12" s="1"/>
  <c r="CD1191" i="12"/>
  <c r="CD1190" i="12" s="1"/>
  <c r="CD1189" i="12" s="1"/>
  <c r="CD1160" i="12" l="1"/>
  <c r="CD1159" i="12" s="1"/>
  <c r="CD1158" i="12" s="1"/>
  <c r="CD1113" i="12" l="1"/>
  <c r="CD1112" i="12" s="1"/>
  <c r="CD1116" i="12"/>
  <c r="CD1115" i="12" s="1"/>
  <c r="CD1119" i="12"/>
  <c r="CD1118" i="12" s="1"/>
  <c r="CD1123" i="12"/>
  <c r="CD1122" i="12" s="1"/>
  <c r="CD1111" i="12" l="1"/>
  <c r="CD1110" i="12" s="1"/>
  <c r="CD1079" i="12"/>
  <c r="CD1067" i="12"/>
  <c r="CD1066" i="12" s="1"/>
  <c r="CD1070" i="12"/>
  <c r="CD1069" i="12" s="1"/>
  <c r="CD839" i="12" l="1"/>
  <c r="CD838" i="12" s="1"/>
  <c r="CD625" i="12" l="1"/>
  <c r="CD574" i="12"/>
  <c r="CD553" i="12"/>
  <c r="CD552" i="12" s="1"/>
  <c r="CD551" i="12" s="1"/>
  <c r="CD549" i="12"/>
  <c r="CD548" i="12" s="1"/>
  <c r="CD547" i="12" s="1"/>
  <c r="CD303" i="12" l="1"/>
  <c r="CD302" i="12" s="1"/>
  <c r="CD301" i="12" s="1"/>
  <c r="CD1897" i="12" l="1"/>
  <c r="CD1896" i="12" s="1"/>
  <c r="CD1895" i="12" s="1"/>
  <c r="CD1894" i="12" s="1"/>
  <c r="CD1888" i="12" s="1"/>
  <c r="CD1615" i="12" l="1"/>
  <c r="CD1614" i="12" s="1"/>
  <c r="CD1613" i="12" s="1"/>
  <c r="CD1612" i="12" s="1"/>
  <c r="CD2364" i="12" l="1"/>
  <c r="CD2363" i="12" s="1"/>
  <c r="CD2362" i="12" s="1"/>
  <c r="CD2368" i="12"/>
  <c r="CD2367" i="12" s="1"/>
  <c r="CD2366" i="12" s="1"/>
  <c r="CD2361" i="12" l="1"/>
  <c r="CD1351" i="12" l="1"/>
  <c r="CD1350" i="12" s="1"/>
  <c r="CD1349" i="12" s="1"/>
  <c r="CD1347" i="12"/>
  <c r="CD1346" i="12" s="1"/>
  <c r="CD1345" i="12" s="1"/>
  <c r="CD1252" i="12"/>
  <c r="CD1251" i="12" s="1"/>
  <c r="CD1250" i="12" s="1"/>
  <c r="CD2665" i="12" l="1"/>
  <c r="CD2664" i="12" s="1"/>
  <c r="CD2668" i="12"/>
  <c r="CD2667" i="12" s="1"/>
  <c r="CD2663" i="12" l="1"/>
  <c r="CD2662" i="12" s="1"/>
  <c r="CD1817" i="12" l="1"/>
  <c r="CD1816" i="12" s="1"/>
  <c r="CD1815" i="12" s="1"/>
  <c r="CD734" i="12" l="1"/>
  <c r="CD733" i="12" s="1"/>
  <c r="CD732" i="12" s="1"/>
  <c r="CD2011" i="12" l="1"/>
  <c r="CD2010" i="12" s="1"/>
  <c r="CD2009" i="12" s="1"/>
  <c r="CD2015" i="12"/>
  <c r="CD2014" i="12" s="1"/>
  <c r="CD2013" i="12" s="1"/>
  <c r="CD2008" i="12" l="1"/>
  <c r="CD1244" i="12"/>
  <c r="CD1243" i="12" s="1"/>
  <c r="CD1242" i="12" s="1"/>
  <c r="CD1248" i="12"/>
  <c r="CD1247" i="12" s="1"/>
  <c r="CD1246" i="12" s="1"/>
  <c r="CD1369" i="12" l="1"/>
  <c r="CD1368" i="12" s="1"/>
  <c r="CD1363" i="12"/>
  <c r="CD1362" i="12" s="1"/>
  <c r="CD1240" i="12" l="1"/>
  <c r="CD1239" i="12" s="1"/>
  <c r="CD1238" i="12" s="1"/>
  <c r="CD1196" i="12" l="1"/>
  <c r="CD1195" i="12" s="1"/>
  <c r="CD1194" i="12" s="1"/>
  <c r="CD1193" i="12" s="1"/>
  <c r="CD1955" i="12" l="1"/>
  <c r="CD1954" i="12" s="1"/>
  <c r="CD1953" i="12" s="1"/>
  <c r="CD661" i="12" l="1"/>
  <c r="CD660" i="12" s="1"/>
  <c r="CD659" i="12" s="1"/>
  <c r="CD180" i="12" l="1"/>
  <c r="CD179" i="12" s="1"/>
  <c r="CD178" i="12" s="1"/>
  <c r="CD177" i="12" s="1"/>
  <c r="CD284" i="12" l="1"/>
  <c r="CD2268" i="12" l="1"/>
  <c r="CD2267" i="12" s="1"/>
  <c r="CD2266" i="12" s="1"/>
  <c r="CD2261" i="12" s="1"/>
  <c r="CD1920" i="12" l="1"/>
  <c r="CD1919" i="12" s="1"/>
  <c r="CD1918" i="12" s="1"/>
  <c r="CD2903" i="12" l="1"/>
  <c r="CD2902" i="12" s="1"/>
  <c r="CD2901" i="12" s="1"/>
  <c r="CD2822" i="12"/>
  <c r="CD2821" i="12" s="1"/>
  <c r="CD2820" i="12" s="1"/>
  <c r="CD1280" i="12" l="1"/>
  <c r="CD1279" i="12" s="1"/>
  <c r="CD1278" i="12" s="1"/>
  <c r="CD450" i="12" l="1"/>
  <c r="CD449" i="12" s="1"/>
  <c r="CD448" i="12" s="1"/>
  <c r="CD2094" i="12" l="1"/>
  <c r="CD2093" i="12" s="1"/>
  <c r="CD2092" i="12" s="1"/>
  <c r="CD2090" i="12"/>
  <c r="CD2089" i="12" s="1"/>
  <c r="CD2088" i="12" s="1"/>
  <c r="CD2895" i="12" l="1"/>
  <c r="CD2894" i="12" s="1"/>
  <c r="CD2892" i="12"/>
  <c r="CD2891" i="12" s="1"/>
  <c r="CD2889" i="12"/>
  <c r="CD2888" i="12" s="1"/>
  <c r="CD2885" i="12"/>
  <c r="CD2884" i="12" s="1"/>
  <c r="CD2883" i="12" s="1"/>
  <c r="CD2887" i="12" l="1"/>
  <c r="CD1813" i="12" l="1"/>
  <c r="CD1812" i="12" s="1"/>
  <c r="CD1811" i="12" s="1"/>
  <c r="CD2877" i="12" l="1"/>
  <c r="CD2876" i="12" s="1"/>
  <c r="CD2875" i="12" s="1"/>
  <c r="CD1018" i="12" l="1"/>
  <c r="CD1017" i="12" l="1"/>
  <c r="CD1276" i="12" l="1"/>
  <c r="CD1275" i="12" s="1"/>
  <c r="CD1274" i="12" s="1"/>
  <c r="CD1270" i="12"/>
  <c r="CD1272" i="12"/>
  <c r="CD1269" i="12" l="1"/>
  <c r="CD1268" i="12" s="1"/>
  <c r="CD1475" i="12"/>
  <c r="CD1474" i="12" s="1"/>
  <c r="CD1478" i="12"/>
  <c r="CD1477" i="12" s="1"/>
  <c r="CD1481" i="12"/>
  <c r="CD1480" i="12" s="1"/>
  <c r="CD1473" i="12" l="1"/>
  <c r="CD2359" i="12"/>
  <c r="CD2358" i="12" s="1"/>
  <c r="CD2357" i="12" s="1"/>
  <c r="CD2356" i="12" s="1"/>
  <c r="CD1610" i="12" l="1"/>
  <c r="CD1609" i="12" s="1"/>
  <c r="CD1608" i="12" s="1"/>
  <c r="CD1607" i="12" s="1"/>
  <c r="CD2657" i="12" l="1"/>
  <c r="CD2656" i="12" s="1"/>
  <c r="CD2660" i="12"/>
  <c r="CD2659" i="12" s="1"/>
  <c r="CD2655" i="12" l="1"/>
  <c r="CD561" i="12"/>
  <c r="CD560" i="12" s="1"/>
  <c r="CD559" i="12" s="1"/>
  <c r="CD2843" i="12" l="1"/>
  <c r="CD2842" i="12" s="1"/>
  <c r="CD3116" i="12" l="1"/>
  <c r="CD3115" i="12" s="1"/>
  <c r="CD3119" i="12"/>
  <c r="CD3118" i="12" s="1"/>
  <c r="CD3122" i="12"/>
  <c r="CD3121" i="12" s="1"/>
  <c r="CD3092" i="12"/>
  <c r="CD3091" i="12" s="1"/>
  <c r="CD3090" i="12" s="1"/>
  <c r="CD3089" i="12" s="1"/>
  <c r="CD3087" i="12"/>
  <c r="CD3086" i="12" s="1"/>
  <c r="CD3085" i="12" s="1"/>
  <c r="CD3084" i="12" s="1"/>
  <c r="CD3076" i="12"/>
  <c r="CD3072" i="12" s="1"/>
  <c r="CD3055" i="12"/>
  <c r="CD3054" i="12" s="1"/>
  <c r="CD3053" i="12" s="1"/>
  <c r="CD3059" i="12"/>
  <c r="CD3058" i="12" s="1"/>
  <c r="CD3062" i="12"/>
  <c r="CD3061" i="12" s="1"/>
  <c r="CD3065" i="12"/>
  <c r="CD3064" i="12" s="1"/>
  <c r="CD3013" i="12"/>
  <c r="CD3012" i="12" s="1"/>
  <c r="CD3011" i="12" s="1"/>
  <c r="CD3025" i="12"/>
  <c r="CD3036" i="12"/>
  <c r="CD3035" i="12" s="1"/>
  <c r="CD3047" i="12"/>
  <c r="CD2998" i="12"/>
  <c r="CD2997" i="12" s="1"/>
  <c r="CD2996" i="12" s="1"/>
  <c r="CD3002" i="12"/>
  <c r="CD3001" i="12" s="1"/>
  <c r="CD3005" i="12"/>
  <c r="CD3004" i="12" s="1"/>
  <c r="CD3008" i="12"/>
  <c r="CD3007" i="12" s="1"/>
  <c r="CD2993" i="12"/>
  <c r="CD2992" i="12" s="1"/>
  <c r="CD2991" i="12" s="1"/>
  <c r="CD2990" i="12" s="1"/>
  <c r="CD2976" i="12"/>
  <c r="CD2975" i="12" s="1"/>
  <c r="CD2974" i="12" s="1"/>
  <c r="CD2980" i="12"/>
  <c r="CD2979" i="12" s="1"/>
  <c r="CD2983" i="12"/>
  <c r="CD2982" i="12" s="1"/>
  <c r="CD2971" i="12"/>
  <c r="CD2970" i="12" s="1"/>
  <c r="CD2969" i="12" s="1"/>
  <c r="CD2968" i="12" s="1"/>
  <c r="CD3057" i="12" l="1"/>
  <c r="CD3052" i="12" s="1"/>
  <c r="CD2978" i="12"/>
  <c r="CD3071" i="12"/>
  <c r="CD3070" i="12" s="1"/>
  <c r="CD3114" i="12"/>
  <c r="CD3113" i="12" s="1"/>
  <c r="CD3112" i="12" s="1"/>
  <c r="CD3024" i="12"/>
  <c r="CD3010" i="12" s="1"/>
  <c r="CD3000" i="12"/>
  <c r="CD2995" i="12" s="1"/>
  <c r="CD2973" i="12" l="1"/>
  <c r="CD2967" i="12" s="1"/>
  <c r="CD2989" i="12"/>
  <c r="CD2955" i="12" l="1"/>
  <c r="CD2954" i="12" s="1"/>
  <c r="CD2953" i="12" s="1"/>
  <c r="CD2959" i="12"/>
  <c r="CD2958" i="12" s="1"/>
  <c r="CD2962" i="12"/>
  <c r="CD2961" i="12" s="1"/>
  <c r="CD2965" i="12"/>
  <c r="CD2964" i="12" s="1"/>
  <c r="CD2950" i="12"/>
  <c r="CD2949" i="12" s="1"/>
  <c r="CD2948" i="12" s="1"/>
  <c r="CD2947" i="12" s="1"/>
  <c r="CD2937" i="12"/>
  <c r="CD2936" i="12" s="1"/>
  <c r="CD2935" i="12" s="1"/>
  <c r="CD2941" i="12"/>
  <c r="CD2940" i="12" s="1"/>
  <c r="CD2944" i="12"/>
  <c r="CD2943" i="12" s="1"/>
  <c r="CD2928" i="12"/>
  <c r="CD2927" i="12" s="1"/>
  <c r="CD2926" i="12" s="1"/>
  <c r="CD2932" i="12"/>
  <c r="CD2931" i="12" s="1"/>
  <c r="CD2930" i="12" s="1"/>
  <c r="CD2939" i="12" l="1"/>
  <c r="CD2934" i="12" s="1"/>
  <c r="CD2957" i="12"/>
  <c r="CD2952" i="12" s="1"/>
  <c r="CD2946" i="12" s="1"/>
  <c r="CD2925" i="12"/>
  <c r="CD2755" i="12"/>
  <c r="CD2754" i="12" s="1"/>
  <c r="CD2753" i="12" s="1"/>
  <c r="CD2767" i="12"/>
  <c r="CD2766" i="12" s="1"/>
  <c r="CD2765" i="12" s="1"/>
  <c r="CD2771" i="12"/>
  <c r="CD2770" i="12" s="1"/>
  <c r="CD2769" i="12" s="1"/>
  <c r="CD2779" i="12"/>
  <c r="CD2778" i="12" s="1"/>
  <c r="CD2777" i="12" s="1"/>
  <c r="CD2783" i="12"/>
  <c r="CD2782" i="12" s="1"/>
  <c r="CD2786" i="12"/>
  <c r="CD2785" i="12" s="1"/>
  <c r="CD2790" i="12"/>
  <c r="CD2789" i="12" s="1"/>
  <c r="CD2793" i="12"/>
  <c r="CD2792" i="12" s="1"/>
  <c r="CD2796" i="12"/>
  <c r="CD2795" i="12" s="1"/>
  <c r="CD2800" i="12"/>
  <c r="CD2799" i="12" s="1"/>
  <c r="CD2798" i="12" s="1"/>
  <c r="CD2804" i="12"/>
  <c r="CD2803" i="12" s="1"/>
  <c r="CD2802" i="12" s="1"/>
  <c r="CD2808" i="12"/>
  <c r="CD2810" i="12"/>
  <c r="CD2814" i="12"/>
  <c r="CD2813" i="12" s="1"/>
  <c r="CD2812" i="12" s="1"/>
  <c r="CD2818" i="12"/>
  <c r="CD2817" i="12" s="1"/>
  <c r="CD2816" i="12" s="1"/>
  <c r="CD2830" i="12"/>
  <c r="CD2829" i="12" s="1"/>
  <c r="CD2828" i="12" s="1"/>
  <c r="CD2839" i="12"/>
  <c r="CD2838" i="12" s="1"/>
  <c r="CD2832" i="12" s="1"/>
  <c r="CD2848" i="12"/>
  <c r="CD2847" i="12" s="1"/>
  <c r="CD2852" i="12"/>
  <c r="CD2851" i="12" s="1"/>
  <c r="CD2850" i="12" s="1"/>
  <c r="CD2860" i="12"/>
  <c r="CD2859" i="12" s="1"/>
  <c r="CD2858" i="12" s="1"/>
  <c r="CD2864" i="12"/>
  <c r="CD2863" i="12" s="1"/>
  <c r="CD2867" i="12"/>
  <c r="CD2866" i="12" s="1"/>
  <c r="CD2899" i="12"/>
  <c r="CD2898" i="12" s="1"/>
  <c r="CD2897" i="12" s="1"/>
  <c r="CD2907" i="12"/>
  <c r="CD2906" i="12" s="1"/>
  <c r="CD2905" i="12" s="1"/>
  <c r="CD2911" i="12"/>
  <c r="CD2910" i="12" s="1"/>
  <c r="CD2909" i="12" s="1"/>
  <c r="CD2915" i="12"/>
  <c r="CD2914" i="12" s="1"/>
  <c r="CD2918" i="12"/>
  <c r="CD2917" i="12" s="1"/>
  <c r="CD2739" i="12"/>
  <c r="CD2738" i="12" s="1"/>
  <c r="CD2710" i="12"/>
  <c r="CD2713" i="12"/>
  <c r="CD2717" i="12"/>
  <c r="CD2716" i="12" s="1"/>
  <c r="CD2729" i="12"/>
  <c r="CD2728" i="12" s="1"/>
  <c r="CD2724" i="12" s="1"/>
  <c r="CD2733" i="12"/>
  <c r="CD2732" i="12" s="1"/>
  <c r="CD2731" i="12" s="1"/>
  <c r="CD2698" i="12"/>
  <c r="CD2697" i="12" s="1"/>
  <c r="CD2696" i="12" s="1"/>
  <c r="CD2706" i="12"/>
  <c r="CD2705" i="12" s="1"/>
  <c r="CD2704" i="12" s="1"/>
  <c r="CD2676" i="12"/>
  <c r="CD2675" i="12" s="1"/>
  <c r="CD2679" i="12"/>
  <c r="CD2678" i="12" s="1"/>
  <c r="CD2682" i="12"/>
  <c r="CD2681" i="12" s="1"/>
  <c r="CD2686" i="12"/>
  <c r="CD2685" i="12" s="1"/>
  <c r="CD2689" i="12"/>
  <c r="CD2688" i="12" s="1"/>
  <c r="CD2693" i="12"/>
  <c r="CD2692" i="12" s="1"/>
  <c r="CD2691" i="12" s="1"/>
  <c r="CD2644" i="12"/>
  <c r="CD2643" i="12" s="1"/>
  <c r="CD2650" i="12"/>
  <c r="CD2649" i="12" s="1"/>
  <c r="CD2695" i="12" l="1"/>
  <c r="CD2642" i="12"/>
  <c r="CD2641" i="12" s="1"/>
  <c r="CD2924" i="12"/>
  <c r="CD2841" i="12"/>
  <c r="CD2913" i="12"/>
  <c r="CD2862" i="12"/>
  <c r="CD2788" i="12"/>
  <c r="CD2807" i="12"/>
  <c r="CD2806" i="12" s="1"/>
  <c r="CD2781" i="12"/>
  <c r="CD2709" i="12"/>
  <c r="CD2708" i="12" s="1"/>
  <c r="CD2684" i="12"/>
  <c r="CD2674" i="12"/>
  <c r="CD2477" i="12"/>
  <c r="CD2476" i="12" s="1"/>
  <c r="CD2475" i="12" s="1"/>
  <c r="CD2481" i="12"/>
  <c r="CD2480" i="12" s="1"/>
  <c r="CD2479" i="12" s="1"/>
  <c r="CD2456" i="12"/>
  <c r="CD2455" i="12" s="1"/>
  <c r="CD2459" i="12"/>
  <c r="CD2458" i="12" s="1"/>
  <c r="CD2463" i="12"/>
  <c r="CD2462" i="12" s="1"/>
  <c r="CD2461" i="12" s="1"/>
  <c r="CD2467" i="12"/>
  <c r="CD2466" i="12" s="1"/>
  <c r="CD2465" i="12" s="1"/>
  <c r="CD2445" i="12"/>
  <c r="CD2444" i="12" s="1"/>
  <c r="CD2443" i="12" s="1"/>
  <c r="CD2449" i="12"/>
  <c r="CD2448" i="12" s="1"/>
  <c r="CD2447" i="12" s="1"/>
  <c r="CD2435" i="12"/>
  <c r="CD2434" i="12" s="1"/>
  <c r="CD2420" i="12"/>
  <c r="CD2419" i="12" s="1"/>
  <c r="CD2418" i="12" s="1"/>
  <c r="CD2416" i="12"/>
  <c r="CD2415" i="12" s="1"/>
  <c r="CD2414" i="12" s="1"/>
  <c r="CD2413" i="12" s="1"/>
  <c r="CD2402" i="12"/>
  <c r="CD2401" i="12" s="1"/>
  <c r="CD2405" i="12"/>
  <c r="CD2404" i="12" s="1"/>
  <c r="CD2398" i="12"/>
  <c r="CD2397" i="12" s="1"/>
  <c r="CD2396" i="12" s="1"/>
  <c r="CD2375" i="12"/>
  <c r="CD2374" i="12" s="1"/>
  <c r="CD2378" i="12"/>
  <c r="CD2377" i="12" s="1"/>
  <c r="CD2384" i="12"/>
  <c r="CD2383" i="12" s="1"/>
  <c r="CD2354" i="12"/>
  <c r="CD2353" i="12" s="1"/>
  <c r="CD2352" i="12" s="1"/>
  <c r="CD2351" i="12" s="1"/>
  <c r="CD2350" i="12" s="1"/>
  <c r="CD2335" i="12"/>
  <c r="CD2334" i="12" s="1"/>
  <c r="CD2327" i="12"/>
  <c r="CD2326" i="12" s="1"/>
  <c r="CD2325" i="12" s="1"/>
  <c r="CD2324" i="12" s="1"/>
  <c r="CD2303" i="12"/>
  <c r="CD2302" i="12" s="1"/>
  <c r="CD2306" i="12"/>
  <c r="CD2305" i="12" s="1"/>
  <c r="CD2309" i="12"/>
  <c r="CD2308" i="12" s="1"/>
  <c r="CD2313" i="12"/>
  <c r="CD2312" i="12" s="1"/>
  <c r="CD2311" i="12" s="1"/>
  <c r="CD2297" i="12"/>
  <c r="CD2296" i="12" s="1"/>
  <c r="CD2295" i="12" s="1"/>
  <c r="CD2294" i="12" s="1"/>
  <c r="CD2290" i="12"/>
  <c r="CD2283" i="12"/>
  <c r="CD2282" i="12" s="1"/>
  <c r="CD2281" i="12" s="1"/>
  <c r="CD2280" i="12" s="1"/>
  <c r="CD2274" i="12"/>
  <c r="CD2273" i="12" s="1"/>
  <c r="CD2272" i="12" s="1"/>
  <c r="CD2278" i="12"/>
  <c r="CD2277" i="12" s="1"/>
  <c r="CD2276" i="12" s="1"/>
  <c r="CD2259" i="12"/>
  <c r="CD2258" i="12" s="1"/>
  <c r="CD2257" i="12" s="1"/>
  <c r="CD2256" i="12" s="1"/>
  <c r="CD2255" i="12" s="1"/>
  <c r="CD2224" i="12"/>
  <c r="CD2223" i="12" s="1"/>
  <c r="CD2222" i="12" s="1"/>
  <c r="CD2228" i="12"/>
  <c r="CD2227" i="12" s="1"/>
  <c r="CD2226" i="12" s="1"/>
  <c r="CD2219" i="12"/>
  <c r="CD2218" i="12" s="1"/>
  <c r="CD2214" i="12" s="1"/>
  <c r="CD2152" i="12"/>
  <c r="CD2151" i="12" s="1"/>
  <c r="CD2150" i="12" s="1"/>
  <c r="CD2156" i="12"/>
  <c r="CD2155" i="12" s="1"/>
  <c r="CD2154" i="12" s="1"/>
  <c r="CD2160" i="12"/>
  <c r="CD2159" i="12" s="1"/>
  <c r="CD2158" i="12" s="1"/>
  <c r="CD2164" i="12"/>
  <c r="CD2163" i="12" s="1"/>
  <c r="CD2162" i="12" s="1"/>
  <c r="CD2168" i="12"/>
  <c r="CD2167" i="12" s="1"/>
  <c r="CD2166" i="12" s="1"/>
  <c r="CD2175" i="12"/>
  <c r="CD2174" i="12" s="1"/>
  <c r="CD2170" i="12" s="1"/>
  <c r="CD2179" i="12"/>
  <c r="CD2178" i="12" s="1"/>
  <c r="CD2177" i="12" s="1"/>
  <c r="CD2183" i="12"/>
  <c r="CD2182" i="12" s="1"/>
  <c r="CD2181" i="12" s="1"/>
  <c r="CD2187" i="12"/>
  <c r="CD2186" i="12" s="1"/>
  <c r="CD2185" i="12" s="1"/>
  <c r="CD2191" i="12"/>
  <c r="CD2190" i="12" s="1"/>
  <c r="CD2189" i="12" s="1"/>
  <c r="CD2195" i="12"/>
  <c r="CD2194" i="12" s="1"/>
  <c r="CD2193" i="12" s="1"/>
  <c r="CD2199" i="12"/>
  <c r="CD2198" i="12" s="1"/>
  <c r="CD2197" i="12" s="1"/>
  <c r="CD2149" i="12" l="1"/>
  <c r="CD2752" i="12"/>
  <c r="CD2433" i="12"/>
  <c r="CD2432" i="12" s="1"/>
  <c r="CD2286" i="12"/>
  <c r="CD2285" i="12" s="1"/>
  <c r="CD2373" i="12"/>
  <c r="CD2372" i="12" s="1"/>
  <c r="CD2330" i="12"/>
  <c r="CD2329" i="12" s="1"/>
  <c r="CD2213" i="12"/>
  <c r="CD2673" i="12"/>
  <c r="CD2442" i="12"/>
  <c r="CD2441" i="12" s="1"/>
  <c r="CD2474" i="12"/>
  <c r="CD2473" i="12" s="1"/>
  <c r="CD2412" i="12"/>
  <c r="CD2454" i="12"/>
  <c r="CD2221" i="12"/>
  <c r="CD2271" i="12"/>
  <c r="CD2400" i="12"/>
  <c r="CD2395" i="12" s="1"/>
  <c r="CD2301" i="12"/>
  <c r="CD2300" i="12" s="1"/>
  <c r="CD2131" i="12"/>
  <c r="CD2130" i="12" s="1"/>
  <c r="CD2134" i="12"/>
  <c r="CD2133" i="12" s="1"/>
  <c r="CD2137" i="12"/>
  <c r="CD2136" i="12" s="1"/>
  <c r="CD2141" i="12"/>
  <c r="CD2140" i="12" s="1"/>
  <c r="CD2139" i="12" s="1"/>
  <c r="CD2116" i="12"/>
  <c r="CD2115" i="12" s="1"/>
  <c r="CD2114" i="12" s="1"/>
  <c r="CD2120" i="12"/>
  <c r="CD2119" i="12" s="1"/>
  <c r="CD2123" i="12"/>
  <c r="CD2122" i="12" s="1"/>
  <c r="CD2086" i="12"/>
  <c r="CD2085" i="12" s="1"/>
  <c r="CD2081" i="12" s="1"/>
  <c r="CD2098" i="12"/>
  <c r="CD2097" i="12" s="1"/>
  <c r="CD2096" i="12" s="1"/>
  <c r="CD2066" i="12"/>
  <c r="CD2065" i="12" s="1"/>
  <c r="CD2064" i="12" s="1"/>
  <c r="CD2070" i="12"/>
  <c r="CD2069" i="12" s="1"/>
  <c r="CD2068" i="12" s="1"/>
  <c r="CD2074" i="12"/>
  <c r="CD2073" i="12" s="1"/>
  <c r="CD2072" i="12" s="1"/>
  <c r="CD2039" i="12"/>
  <c r="CD2038" i="12" s="1"/>
  <c r="CD2042" i="12"/>
  <c r="CD2041" i="12" s="1"/>
  <c r="CD2045" i="12"/>
  <c r="CD2044" i="12" s="1"/>
  <c r="CD2049" i="12"/>
  <c r="CD2048" i="12" s="1"/>
  <c r="CD2052" i="12"/>
  <c r="CD2051" i="12" s="1"/>
  <c r="CD2028" i="12"/>
  <c r="CD2027" i="12" s="1"/>
  <c r="CD2033" i="12"/>
  <c r="CD2030" i="12" s="1"/>
  <c r="CD1994" i="12"/>
  <c r="CD1993" i="12" s="1"/>
  <c r="CD1992" i="12" s="1"/>
  <c r="CD1998" i="12"/>
  <c r="CD1997" i="12" s="1"/>
  <c r="CD1996" i="12" s="1"/>
  <c r="CD2006" i="12"/>
  <c r="CD2005" i="12" s="1"/>
  <c r="CD2004" i="12" s="1"/>
  <c r="CD1987" i="12"/>
  <c r="CD1986" i="12" s="1"/>
  <c r="CD1985" i="12" s="1"/>
  <c r="CD1984" i="12" s="1"/>
  <c r="CD1972" i="12"/>
  <c r="CD1971" i="12" s="1"/>
  <c r="CD1975" i="12"/>
  <c r="CD1974" i="12" s="1"/>
  <c r="CD1978" i="12"/>
  <c r="CD1977" i="12" s="1"/>
  <c r="CD1982" i="12"/>
  <c r="CD1981" i="12" s="1"/>
  <c r="CD1980" i="12" s="1"/>
  <c r="CD1967" i="12"/>
  <c r="CD1966" i="12" s="1"/>
  <c r="CD1965" i="12" s="1"/>
  <c r="CD1964" i="12" s="1"/>
  <c r="CD1951" i="12"/>
  <c r="CD1950" i="12" s="1"/>
  <c r="CD1949" i="12" s="1"/>
  <c r="CD1948" i="12" s="1"/>
  <c r="CD1940" i="12"/>
  <c r="CD1939" i="12" s="1"/>
  <c r="CD1938" i="12" s="1"/>
  <c r="CD1936" i="12"/>
  <c r="CD1935" i="12" s="1"/>
  <c r="CD1934" i="12" s="1"/>
  <c r="CD1933" i="12" s="1"/>
  <c r="CD1927" i="12"/>
  <c r="CD1926" i="12" s="1"/>
  <c r="CD1925" i="12" s="1"/>
  <c r="CD1931" i="12"/>
  <c r="CD1930" i="12" s="1"/>
  <c r="CD1929" i="12" s="1"/>
  <c r="CD2148" i="12" l="1"/>
  <c r="CD2076" i="12"/>
  <c r="CD2371" i="12"/>
  <c r="CD2370" i="12" s="1"/>
  <c r="CD2323" i="12"/>
  <c r="CD2270" i="12"/>
  <c r="CD2026" i="12"/>
  <c r="CD2025" i="12" s="1"/>
  <c r="CD2453" i="12"/>
  <c r="CD2452" i="12" s="1"/>
  <c r="CD2451" i="12" s="1"/>
  <c r="CD1991" i="12"/>
  <c r="CD2299" i="12"/>
  <c r="CD2640" i="12"/>
  <c r="CD2063" i="12"/>
  <c r="CD2118" i="12"/>
  <c r="CD2113" i="12" s="1"/>
  <c r="CD2112" i="12" s="1"/>
  <c r="CD2047" i="12"/>
  <c r="CD2037" i="12"/>
  <c r="CD2129" i="12"/>
  <c r="CD2128" i="12" s="1"/>
  <c r="CD1970" i="12"/>
  <c r="CD1969" i="12" s="1"/>
  <c r="CD1963" i="12" s="1"/>
  <c r="CD1924" i="12"/>
  <c r="CD1923" i="12" s="1"/>
  <c r="CD1916" i="12"/>
  <c r="CD1915" i="12" s="1"/>
  <c r="CD1914" i="12" s="1"/>
  <c r="CD1913" i="12" s="1"/>
  <c r="CD1907" i="12"/>
  <c r="CD1906" i="12" s="1"/>
  <c r="CD1905" i="12" s="1"/>
  <c r="CD1900" i="12" s="1"/>
  <c r="CD1857" i="12"/>
  <c r="CD1856" i="12" s="1"/>
  <c r="CD1855" i="12" s="1"/>
  <c r="CD1861" i="12"/>
  <c r="CD1860" i="12" s="1"/>
  <c r="CD1859" i="12" s="1"/>
  <c r="CD1830" i="12"/>
  <c r="CD1829" i="12" s="1"/>
  <c r="CD1833" i="12"/>
  <c r="CD1832" i="12" s="1"/>
  <c r="CD1836" i="12"/>
  <c r="CD1835" i="12" s="1"/>
  <c r="CD1802" i="12"/>
  <c r="CD1801" i="12" s="1"/>
  <c r="CD1800" i="12" s="1"/>
  <c r="CD1821" i="12"/>
  <c r="CD1820" i="12" s="1"/>
  <c r="CD1819" i="12" s="1"/>
  <c r="CD1795" i="12" l="1"/>
  <c r="CD1854" i="12"/>
  <c r="CD2054" i="12"/>
  <c r="CD1990" i="12"/>
  <c r="CD1899" i="12"/>
  <c r="CD2147" i="12"/>
  <c r="CD2036" i="12"/>
  <c r="CD2035" i="12" s="1"/>
  <c r="CD2127" i="12"/>
  <c r="CD2111" i="12" s="1"/>
  <c r="CD1922" i="12"/>
  <c r="CD1828" i="12"/>
  <c r="CD1827" i="12" s="1"/>
  <c r="CD1989" i="12" l="1"/>
  <c r="CD1794" i="12"/>
  <c r="CD1793" i="12" s="1"/>
  <c r="CD1887" i="12"/>
  <c r="CD1787" i="12" l="1"/>
  <c r="CD1786" i="12" s="1"/>
  <c r="CD1785" i="12" s="1"/>
  <c r="CD1791" i="12"/>
  <c r="CD1790" i="12" s="1"/>
  <c r="CD1789" i="12" s="1"/>
  <c r="CD1778" i="12"/>
  <c r="CD1777" i="12" s="1"/>
  <c r="CD1776" i="12" s="1"/>
  <c r="CD1775" i="12" s="1"/>
  <c r="CD1773" i="12"/>
  <c r="CD1772" i="12" s="1"/>
  <c r="CD1771" i="12" s="1"/>
  <c r="CD1770" i="12" s="1"/>
  <c r="CD1764" i="12"/>
  <c r="CD1763" i="12" s="1"/>
  <c r="CD1762" i="12" s="1"/>
  <c r="CD1768" i="12"/>
  <c r="CD1767" i="12" s="1"/>
  <c r="CD1766" i="12" s="1"/>
  <c r="CD1748" i="12"/>
  <c r="CD1747" i="12" s="1"/>
  <c r="CD1746" i="12" s="1"/>
  <c r="CD1745" i="12" s="1"/>
  <c r="CD1743" i="12"/>
  <c r="CD1742" i="12" s="1"/>
  <c r="CD1741" i="12" s="1"/>
  <c r="CD1740" i="12" s="1"/>
  <c r="CD1698" i="12"/>
  <c r="CD1697" i="12" s="1"/>
  <c r="CD1696" i="12" s="1"/>
  <c r="CD1726" i="12"/>
  <c r="CD1725" i="12" s="1"/>
  <c r="CD1724" i="12" s="1"/>
  <c r="CD1730" i="12"/>
  <c r="CD1729" i="12" s="1"/>
  <c r="CD1728" i="12" s="1"/>
  <c r="CD1689" i="12"/>
  <c r="CD1688" i="12" s="1"/>
  <c r="CD1687" i="12" s="1"/>
  <c r="CD1686" i="12" s="1"/>
  <c r="CD1684" i="12"/>
  <c r="CD1683" i="12" s="1"/>
  <c r="CD1682" i="12" s="1"/>
  <c r="CD1681" i="12" s="1"/>
  <c r="CD1679" i="12"/>
  <c r="CD1695" i="12" l="1"/>
  <c r="CD1678" i="12"/>
  <c r="CD1677" i="12" s="1"/>
  <c r="CD1676" i="12" s="1"/>
  <c r="CD1780" i="12"/>
  <c r="CD1761" i="12"/>
  <c r="CD1624" i="12"/>
  <c r="CD1628" i="12"/>
  <c r="CD1584" i="12"/>
  <c r="CD1583" i="12" s="1"/>
  <c r="CD1582" i="12" s="1"/>
  <c r="CD1592" i="12"/>
  <c r="CD1591" i="12" s="1"/>
  <c r="CD1590" i="12" s="1"/>
  <c r="CD1560" i="12"/>
  <c r="CD1559" i="12" s="1"/>
  <c r="CD1558" i="12" s="1"/>
  <c r="CD1568" i="12"/>
  <c r="CD1567" i="12" s="1"/>
  <c r="CD1566" i="12" s="1"/>
  <c r="CD1555" i="12"/>
  <c r="CD1554" i="12" s="1"/>
  <c r="CD1553" i="12" s="1"/>
  <c r="CD1552" i="12" s="1"/>
  <c r="CD1542" i="12"/>
  <c r="CD1541" i="12" s="1"/>
  <c r="CD1540" i="12" s="1"/>
  <c r="CD1546" i="12"/>
  <c r="CD1545" i="12" s="1"/>
  <c r="CD1544" i="12" s="1"/>
  <c r="CD1550" i="12"/>
  <c r="CD1549" i="12" s="1"/>
  <c r="CD1548" i="12" s="1"/>
  <c r="CD1521" i="12"/>
  <c r="CD1520" i="12" s="1"/>
  <c r="CD1519" i="12" s="1"/>
  <c r="CD1535" i="12"/>
  <c r="CD1534" i="12" s="1"/>
  <c r="CD1530" i="12" s="1"/>
  <c r="CD1514" i="12"/>
  <c r="CD1513" i="12" s="1"/>
  <c r="CD1512" i="12" s="1"/>
  <c r="CD1510" i="12"/>
  <c r="CD1509" i="12" s="1"/>
  <c r="CD1508" i="12" s="1"/>
  <c r="CD1507" i="12" s="1"/>
  <c r="CD1488" i="12"/>
  <c r="CD1487" i="12" s="1"/>
  <c r="CD1461" i="12"/>
  <c r="CD1460" i="12" s="1"/>
  <c r="CD1464" i="12"/>
  <c r="CD1463" i="12" s="1"/>
  <c r="CD1456" i="12"/>
  <c r="CD1455" i="12" s="1"/>
  <c r="CD1454" i="12" s="1"/>
  <c r="CD1453" i="12" s="1"/>
  <c r="CD1433" i="12"/>
  <c r="CD1432" i="12" s="1"/>
  <c r="CD1431" i="12" s="1"/>
  <c r="CD1408" i="12"/>
  <c r="CD1407" i="12" s="1"/>
  <c r="CD1411" i="12"/>
  <c r="CD1413" i="12"/>
  <c r="CD1399" i="12"/>
  <c r="CD1398" i="12" s="1"/>
  <c r="CD1397" i="12" s="1"/>
  <c r="CD1396" i="12" s="1"/>
  <c r="CD1319" i="12"/>
  <c r="CD1318" i="12" s="1"/>
  <c r="CD1317" i="12" s="1"/>
  <c r="CD1323" i="12"/>
  <c r="CD1322" i="12" s="1"/>
  <c r="CD1321" i="12" s="1"/>
  <c r="CD1206" i="12"/>
  <c r="CD1205" i="12" s="1"/>
  <c r="CD1204" i="12" s="1"/>
  <c r="CD1214" i="12"/>
  <c r="CD1213" i="12" s="1"/>
  <c r="CD1212" i="12" s="1"/>
  <c r="CD1232" i="12"/>
  <c r="CD1231" i="12" s="1"/>
  <c r="CD1230" i="12" s="1"/>
  <c r="CD1138" i="12"/>
  <c r="CD1144" i="12"/>
  <c r="CD1143" i="12" s="1"/>
  <c r="CD1142" i="12" s="1"/>
  <c r="CD1148" i="12"/>
  <c r="CD1147" i="12" s="1"/>
  <c r="CD1146" i="12" s="1"/>
  <c r="CD1152" i="12"/>
  <c r="CD1151" i="12" s="1"/>
  <c r="CD1150" i="12" s="1"/>
  <c r="CD1164" i="12"/>
  <c r="CD1163" i="12" s="1"/>
  <c r="CD1167" i="12"/>
  <c r="CD1166" i="12" s="1"/>
  <c r="CD1577" i="12" l="1"/>
  <c r="CD1518" i="12"/>
  <c r="CD1137" i="12"/>
  <c r="CD1136" i="12" s="1"/>
  <c r="CD1666" i="12"/>
  <c r="CD1557" i="12"/>
  <c r="CD1539" i="12"/>
  <c r="CD1483" i="12"/>
  <c r="CD1472" i="12" s="1"/>
  <c r="CD1471" i="12" s="1"/>
  <c r="CD1367" i="12"/>
  <c r="CD1361" i="12"/>
  <c r="CD1760" i="12"/>
  <c r="CD1623" i="12"/>
  <c r="CD1622" i="12" s="1"/>
  <c r="CD1621" i="12" s="1"/>
  <c r="CD1410" i="12"/>
  <c r="CD1406" i="12" s="1"/>
  <c r="CD1459" i="12"/>
  <c r="CD1458" i="12" s="1"/>
  <c r="CD1452" i="12" s="1"/>
  <c r="CD1262" i="12"/>
  <c r="CD1203" i="12" s="1"/>
  <c r="CD1418" i="12"/>
  <c r="CD1417" i="12" s="1"/>
  <c r="CD1162" i="12"/>
  <c r="CD1093" i="12"/>
  <c r="CD1092" i="12" s="1"/>
  <c r="CD1096" i="12"/>
  <c r="CD1095" i="12" s="1"/>
  <c r="CD1100" i="12"/>
  <c r="CD1099" i="12" s="1"/>
  <c r="CD1098" i="12" s="1"/>
  <c r="CD1104" i="12"/>
  <c r="CD1103" i="12" s="1"/>
  <c r="CD1102" i="12" s="1"/>
  <c r="CD1108" i="12"/>
  <c r="CD1107" i="12" s="1"/>
  <c r="CD1106" i="12" s="1"/>
  <c r="CD1084" i="12"/>
  <c r="CD1083" i="12" s="1"/>
  <c r="CD1087" i="12"/>
  <c r="CD1086" i="12" s="1"/>
  <c r="CD1075" i="12"/>
  <c r="CD1077" i="12"/>
  <c r="CD1054" i="12"/>
  <c r="CD1053" i="12" s="1"/>
  <c r="CD1052" i="12" s="1"/>
  <c r="CD1058" i="12"/>
  <c r="CD1060" i="12"/>
  <c r="CD1064" i="12"/>
  <c r="CD1063" i="12" s="1"/>
  <c r="CD1062" i="12" s="1"/>
  <c r="CD1025" i="12"/>
  <c r="CD1024" i="12" s="1"/>
  <c r="CD1028" i="12"/>
  <c r="CD1027" i="12" s="1"/>
  <c r="CD1031" i="12"/>
  <c r="CD1033" i="12"/>
  <c r="CD1037" i="12"/>
  <c r="CD1036" i="12" s="1"/>
  <c r="CD1047" i="12"/>
  <c r="CD1049" i="12"/>
  <c r="CD986" i="12"/>
  <c r="CD985" i="12" s="1"/>
  <c r="CD989" i="12"/>
  <c r="CD988" i="12" s="1"/>
  <c r="CD997" i="12"/>
  <c r="CD996" i="12" s="1"/>
  <c r="CD1001" i="12"/>
  <c r="CD1000" i="12" s="1"/>
  <c r="CD999" i="12" s="1"/>
  <c r="CD1005" i="12"/>
  <c r="CD1004" i="12" s="1"/>
  <c r="CD1003" i="12" s="1"/>
  <c r="CD1015" i="12"/>
  <c r="CD1014" i="12" s="1"/>
  <c r="CD1013" i="12" s="1"/>
  <c r="CD946" i="12"/>
  <c r="CD945" i="12" s="1"/>
  <c r="CD949" i="12"/>
  <c r="CD952" i="12"/>
  <c r="CD955" i="12"/>
  <c r="CD959" i="12"/>
  <c r="CD958" i="12" s="1"/>
  <c r="CD962" i="12"/>
  <c r="CD961" i="12" s="1"/>
  <c r="CD978" i="12"/>
  <c r="CD980" i="12"/>
  <c r="CD905" i="12"/>
  <c r="CD907" i="12"/>
  <c r="CD921" i="12"/>
  <c r="CD920" i="12" s="1"/>
  <c r="CD919" i="12" s="1"/>
  <c r="CD924" i="12"/>
  <c r="CD923" i="12" s="1"/>
  <c r="CD929" i="12"/>
  <c r="CD931" i="12"/>
  <c r="CD934" i="12"/>
  <c r="CD933" i="12" s="1"/>
  <c r="CD939" i="12"/>
  <c r="CD941" i="12"/>
  <c r="CD881" i="12"/>
  <c r="CD880" i="12" s="1"/>
  <c r="CD884" i="12"/>
  <c r="CD883" i="12" s="1"/>
  <c r="CD887" i="12"/>
  <c r="CD886" i="12" s="1"/>
  <c r="CD898" i="12"/>
  <c r="CD897" i="12" s="1"/>
  <c r="CD862" i="12"/>
  <c r="CD864" i="12"/>
  <c r="CD868" i="12"/>
  <c r="CD870" i="12"/>
  <c r="CD855" i="12"/>
  <c r="CD854" i="12" s="1"/>
  <c r="CD853" i="12" s="1"/>
  <c r="CD852" i="12" s="1"/>
  <c r="CD847" i="12"/>
  <c r="CD846" i="12" s="1"/>
  <c r="CD850" i="12"/>
  <c r="CD849" i="12" s="1"/>
  <c r="CD825" i="12"/>
  <c r="CD827" i="12"/>
  <c r="CD835" i="12"/>
  <c r="CD834" i="12" s="1"/>
  <c r="CD833" i="12" s="1"/>
  <c r="CD842" i="12"/>
  <c r="CD841" i="12" s="1"/>
  <c r="CD837" i="12" s="1"/>
  <c r="CD808" i="12"/>
  <c r="CD807" i="12" s="1"/>
  <c r="CD811" i="12"/>
  <c r="CD810" i="12" s="1"/>
  <c r="CD814" i="12"/>
  <c r="CD813" i="12" s="1"/>
  <c r="CD817" i="12"/>
  <c r="CD816" i="12" s="1"/>
  <c r="CD820" i="12"/>
  <c r="CD819" i="12" s="1"/>
  <c r="CD799" i="12"/>
  <c r="CD798" i="12" s="1"/>
  <c r="CD802" i="12"/>
  <c r="CD801" i="12" s="1"/>
  <c r="CD794" i="12"/>
  <c r="CD793" i="12" s="1"/>
  <c r="CD792" i="12" s="1"/>
  <c r="CD791" i="12" s="1"/>
  <c r="CD786" i="12"/>
  <c r="CD785" i="12" s="1"/>
  <c r="CD789" i="12"/>
  <c r="CD788" i="12" s="1"/>
  <c r="CD769" i="12"/>
  <c r="CD773" i="12"/>
  <c r="CD752" i="12"/>
  <c r="CD751" i="12" s="1"/>
  <c r="CD755" i="12"/>
  <c r="CD754" i="12" s="1"/>
  <c r="CD759" i="12"/>
  <c r="CD758" i="12" s="1"/>
  <c r="CD757" i="12" s="1"/>
  <c r="CD763" i="12"/>
  <c r="CD762" i="12" s="1"/>
  <c r="CD761" i="12" s="1"/>
  <c r="CD712" i="12"/>
  <c r="CD711" i="12" s="1"/>
  <c r="CD710" i="12" s="1"/>
  <c r="CD716" i="12"/>
  <c r="CD715" i="12" s="1"/>
  <c r="CD719" i="12"/>
  <c r="CD718" i="12" s="1"/>
  <c r="CD723" i="12"/>
  <c r="CD722" i="12" s="1"/>
  <c r="CD726" i="12"/>
  <c r="CD725" i="12" s="1"/>
  <c r="CD730" i="12"/>
  <c r="CD729" i="12" s="1"/>
  <c r="CD728" i="12" s="1"/>
  <c r="CD738" i="12"/>
  <c r="CD737" i="12" s="1"/>
  <c r="CD736" i="12" s="1"/>
  <c r="CD745" i="12"/>
  <c r="CD747" i="12"/>
  <c r="CD665" i="12"/>
  <c r="CD667" i="12"/>
  <c r="CD682" i="12"/>
  <c r="CD688" i="12"/>
  <c r="CD693" i="12"/>
  <c r="CD692" i="12" s="1"/>
  <c r="CD691" i="12" s="1"/>
  <c r="CD697" i="12"/>
  <c r="CD696" i="12" s="1"/>
  <c r="CD695" i="12" s="1"/>
  <c r="CD701" i="12"/>
  <c r="CD700" i="12" s="1"/>
  <c r="CD699" i="12" s="1"/>
  <c r="CD705" i="12"/>
  <c r="CD704" i="12" s="1"/>
  <c r="CD703" i="12" s="1"/>
  <c r="CD656" i="12"/>
  <c r="CD655" i="12" s="1"/>
  <c r="CD654" i="12" s="1"/>
  <c r="CD653" i="12" s="1"/>
  <c r="CD627" i="12"/>
  <c r="CD590" i="12"/>
  <c r="CD592" i="12"/>
  <c r="CD596" i="12"/>
  <c r="CD598" i="12"/>
  <c r="CD602" i="12"/>
  <c r="CD601" i="12" s="1"/>
  <c r="CD600" i="12" s="1"/>
  <c r="CD566" i="12"/>
  <c r="CD568" i="12"/>
  <c r="CD572" i="12"/>
  <c r="CD581" i="12"/>
  <c r="CD529" i="12"/>
  <c r="CD528" i="12" s="1"/>
  <c r="CD539" i="12"/>
  <c r="CD538" i="12" s="1"/>
  <c r="CD537" i="12" s="1"/>
  <c r="CD543" i="12"/>
  <c r="CD557" i="12"/>
  <c r="CD556" i="12" s="1"/>
  <c r="CD555" i="12" s="1"/>
  <c r="CD1127" i="12" l="1"/>
  <c r="CD1126" i="12" s="1"/>
  <c r="CD1312" i="12"/>
  <c r="CD1202" i="12" s="1"/>
  <c r="CD542" i="12"/>
  <c r="CD541" i="12" s="1"/>
  <c r="CD523" i="12" s="1"/>
  <c r="CD1538" i="12"/>
  <c r="CD1537" i="12" s="1"/>
  <c r="CD578" i="12"/>
  <c r="CD577" i="12" s="1"/>
  <c r="CD1401" i="12"/>
  <c r="CD1395" i="12" s="1"/>
  <c r="CD1074" i="12"/>
  <c r="CD624" i="12"/>
  <c r="CD623" i="12" s="1"/>
  <c r="CD622" i="12" s="1"/>
  <c r="CD977" i="12"/>
  <c r="CD976" i="12" s="1"/>
  <c r="CD1665" i="12"/>
  <c r="CD1506" i="12"/>
  <c r="CD1451" i="12" s="1"/>
  <c r="CD1091" i="12"/>
  <c r="CD1090" i="12" s="1"/>
  <c r="CD1089" i="12" s="1"/>
  <c r="CD1057" i="12"/>
  <c r="CD1056" i="12" s="1"/>
  <c r="CD1051" i="12" s="1"/>
  <c r="CD1082" i="12"/>
  <c r="CD1081" i="12" s="1"/>
  <c r="CD1046" i="12"/>
  <c r="CD1045" i="12" s="1"/>
  <c r="CD1030" i="12"/>
  <c r="CD1023" i="12" s="1"/>
  <c r="CD948" i="12"/>
  <c r="CD944" i="12" s="1"/>
  <c r="CD984" i="12"/>
  <c r="CD957" i="12"/>
  <c r="CD938" i="12"/>
  <c r="CD937" i="12" s="1"/>
  <c r="CD904" i="12"/>
  <c r="CD903" i="12" s="1"/>
  <c r="CD928" i="12"/>
  <c r="CD927" i="12" s="1"/>
  <c r="CD879" i="12"/>
  <c r="CD878" i="12" s="1"/>
  <c r="CD867" i="12"/>
  <c r="CD866" i="12" s="1"/>
  <c r="CD861" i="12"/>
  <c r="CD860" i="12" s="1"/>
  <c r="CD824" i="12"/>
  <c r="CD823" i="12" s="1"/>
  <c r="CD822" i="12" s="1"/>
  <c r="CD768" i="12"/>
  <c r="CD767" i="12" s="1"/>
  <c r="CD766" i="12" s="1"/>
  <c r="CD765" i="12" s="1"/>
  <c r="CD845" i="12"/>
  <c r="CD844" i="12" s="1"/>
  <c r="CD806" i="12"/>
  <c r="CD805" i="12" s="1"/>
  <c r="CD784" i="12"/>
  <c r="CD783" i="12" s="1"/>
  <c r="CD797" i="12"/>
  <c r="CD796" i="12" s="1"/>
  <c r="CD744" i="12"/>
  <c r="CD740" i="12" s="1"/>
  <c r="CD721" i="12"/>
  <c r="CD750" i="12"/>
  <c r="CD749" i="12" s="1"/>
  <c r="CD714" i="12"/>
  <c r="CD664" i="12"/>
  <c r="CD663" i="12" s="1"/>
  <c r="CD685" i="12"/>
  <c r="CD681" i="12" s="1"/>
  <c r="CD595" i="12"/>
  <c r="CD594" i="12" s="1"/>
  <c r="CD589" i="12"/>
  <c r="CD588" i="12" s="1"/>
  <c r="CD571" i="12"/>
  <c r="CD570" i="12" s="1"/>
  <c r="CD565" i="12"/>
  <c r="CD564" i="12" s="1"/>
  <c r="CD587" i="12" l="1"/>
  <c r="CD658" i="12"/>
  <c r="CD652" i="12" s="1"/>
  <c r="CD1022" i="12"/>
  <c r="CD983" i="12"/>
  <c r="CD982" i="12" s="1"/>
  <c r="CD563" i="12"/>
  <c r="CD943" i="12"/>
  <c r="CD859" i="12"/>
  <c r="CD858" i="12" s="1"/>
  <c r="CD902" i="12"/>
  <c r="CD1073" i="12"/>
  <c r="CD1072" i="12" s="1"/>
  <c r="CD709" i="12"/>
  <c r="CD708" i="12" s="1"/>
  <c r="CD1125" i="12"/>
  <c r="CD804" i="12"/>
  <c r="CD782" i="12"/>
  <c r="CD522" i="12" l="1"/>
  <c r="CD521" i="12" s="1"/>
  <c r="CD1021" i="12"/>
  <c r="CD901" i="12"/>
  <c r="CD707" i="12"/>
  <c r="CD857" i="12" l="1"/>
  <c r="CD515" i="12"/>
  <c r="CD514" i="12" s="1"/>
  <c r="CD513" i="12" s="1"/>
  <c r="CD519" i="12"/>
  <c r="CD518" i="12" s="1"/>
  <c r="CD517" i="12" s="1"/>
  <c r="CD507" i="12"/>
  <c r="CD480" i="12"/>
  <c r="CD479" i="12" s="1"/>
  <c r="CD478" i="12" s="1"/>
  <c r="CD492" i="12"/>
  <c r="CD491" i="12" s="1"/>
  <c r="CD495" i="12"/>
  <c r="CD494" i="12" s="1"/>
  <c r="CD498" i="12"/>
  <c r="CD497" i="12" s="1"/>
  <c r="CD502" i="12"/>
  <c r="CD501" i="12" s="1"/>
  <c r="CD500" i="12" s="1"/>
  <c r="CD506" i="12" l="1"/>
  <c r="CD505" i="12" s="1"/>
  <c r="CD504" i="12" s="1"/>
  <c r="CD512" i="12"/>
  <c r="CD511" i="12" s="1"/>
  <c r="CD490" i="12"/>
  <c r="CD477" i="12" s="1"/>
  <c r="CD465" i="12"/>
  <c r="CD464" i="12" s="1"/>
  <c r="CD463" i="12" s="1"/>
  <c r="CD462" i="12" s="1"/>
  <c r="CD427" i="12"/>
  <c r="CD426" i="12" s="1"/>
  <c r="CD425" i="12" s="1"/>
  <c r="CD434" i="12"/>
  <c r="CD433" i="12" s="1"/>
  <c r="CD443" i="12"/>
  <c r="CD442" i="12" s="1"/>
  <c r="CD446" i="12"/>
  <c r="CD445" i="12" s="1"/>
  <c r="CD454" i="12"/>
  <c r="CD453" i="12" s="1"/>
  <c r="CD452" i="12" s="1"/>
  <c r="CD459" i="12"/>
  <c r="CD458" i="12" s="1"/>
  <c r="CD457" i="12" s="1"/>
  <c r="CD382" i="12"/>
  <c r="CD381" i="12" s="1"/>
  <c r="CD380" i="12" s="1"/>
  <c r="CD386" i="12"/>
  <c r="CD388" i="12"/>
  <c r="CD393" i="12"/>
  <c r="CD395" i="12"/>
  <c r="CD356" i="12"/>
  <c r="CD355" i="12" s="1"/>
  <c r="CD354" i="12" s="1"/>
  <c r="CD370" i="12"/>
  <c r="CD372" i="12"/>
  <c r="CD376" i="12"/>
  <c r="CD375" i="12" s="1"/>
  <c r="CD374" i="12" s="1"/>
  <c r="CD313" i="12"/>
  <c r="CD315" i="12"/>
  <c r="CD333" i="12"/>
  <c r="CD335" i="12"/>
  <c r="CD278" i="12"/>
  <c r="CD280" i="12"/>
  <c r="CD286" i="12"/>
  <c r="CD296" i="12"/>
  <c r="CD295" i="12" s="1"/>
  <c r="CD299" i="12"/>
  <c r="CD298" i="12" s="1"/>
  <c r="CD267" i="12"/>
  <c r="CD266" i="12" s="1"/>
  <c r="CD265" i="12" s="1"/>
  <c r="CD271" i="12"/>
  <c r="CD270" i="12" s="1"/>
  <c r="CD269" i="12" s="1"/>
  <c r="CD202" i="12"/>
  <c r="CD201" i="12" s="1"/>
  <c r="CD200" i="12" s="1"/>
  <c r="CD206" i="12"/>
  <c r="CD205" i="12" s="1"/>
  <c r="CD204" i="12" s="1"/>
  <c r="CD190" i="12"/>
  <c r="CD189" i="12" s="1"/>
  <c r="CD188" i="12" s="1"/>
  <c r="CD194" i="12"/>
  <c r="CD193" i="12" s="1"/>
  <c r="CD197" i="12"/>
  <c r="CD196" i="12" s="1"/>
  <c r="CD162" i="12"/>
  <c r="CD161" i="12" s="1"/>
  <c r="CD165" i="12"/>
  <c r="CD164" i="12" s="1"/>
  <c r="CD168" i="12"/>
  <c r="CD167" i="12" s="1"/>
  <c r="CD172" i="12"/>
  <c r="CD171" i="12" s="1"/>
  <c r="CD175" i="12"/>
  <c r="CD174" i="12" s="1"/>
  <c r="CD153" i="12"/>
  <c r="CD152" i="12" s="1"/>
  <c r="CD151" i="12" s="1"/>
  <c r="CD157" i="12"/>
  <c r="CD156" i="12" s="1"/>
  <c r="CD155" i="12" s="1"/>
  <c r="CD264" i="12" l="1"/>
  <c r="CD199" i="12"/>
  <c r="CD150" i="12"/>
  <c r="CD294" i="12"/>
  <c r="CD476" i="12"/>
  <c r="CD475" i="12" s="1"/>
  <c r="CD283" i="12"/>
  <c r="CD282" i="12" s="1"/>
  <c r="CD385" i="12"/>
  <c r="CD384" i="12" s="1"/>
  <c r="CD461" i="12"/>
  <c r="CD392" i="12"/>
  <c r="CD391" i="12" s="1"/>
  <c r="CD441" i="12"/>
  <c r="CD424" i="12" s="1"/>
  <c r="CD369" i="12"/>
  <c r="CD368" i="12" s="1"/>
  <c r="CD343" i="12" s="1"/>
  <c r="CD332" i="12"/>
  <c r="CD331" i="12" s="1"/>
  <c r="CD312" i="12"/>
  <c r="CD311" i="12" s="1"/>
  <c r="CD277" i="12"/>
  <c r="CD276" i="12" s="1"/>
  <c r="CD170" i="12"/>
  <c r="CD192" i="12"/>
  <c r="CD187" i="12" s="1"/>
  <c r="CD160" i="12"/>
  <c r="CD127" i="12"/>
  <c r="CD126" i="12" s="1"/>
  <c r="CD130" i="12"/>
  <c r="CD129" i="12" s="1"/>
  <c r="CD133" i="12"/>
  <c r="CD132" i="12" s="1"/>
  <c r="CD137" i="12"/>
  <c r="CD136" i="12" s="1"/>
  <c r="CD140" i="12"/>
  <c r="CD139" i="12" s="1"/>
  <c r="CD144" i="12"/>
  <c r="CD143" i="12" s="1"/>
  <c r="CD142" i="12" s="1"/>
  <c r="CD310" i="12" l="1"/>
  <c r="CD275" i="12"/>
  <c r="CD274" i="12" s="1"/>
  <c r="CD379" i="12"/>
  <c r="CD378" i="12" s="1"/>
  <c r="CD423" i="12"/>
  <c r="CD186" i="12"/>
  <c r="CD159" i="12"/>
  <c r="CD125" i="12"/>
  <c r="CD135" i="12"/>
  <c r="CD124" i="12" l="1"/>
  <c r="CD123" i="12" s="1"/>
  <c r="CD309" i="12"/>
  <c r="CD273" i="12" s="1"/>
  <c r="CD118" i="12"/>
  <c r="CD120" i="12"/>
  <c r="CD113" i="12"/>
  <c r="CD112" i="12" s="1"/>
  <c r="CD111" i="12" s="1"/>
  <c r="CD110" i="12" s="1"/>
  <c r="CD108" i="12"/>
  <c r="CD107" i="12" s="1"/>
  <c r="CD106" i="12" s="1"/>
  <c r="CD105" i="12" s="1"/>
  <c r="CD94" i="12"/>
  <c r="CD87" i="12"/>
  <c r="CD86" i="12" s="1"/>
  <c r="CD78" i="12"/>
  <c r="CD77" i="12" s="1"/>
  <c r="CD81" i="12"/>
  <c r="CD83" i="12"/>
  <c r="CD91" i="12"/>
  <c r="CD97" i="12"/>
  <c r="CD101" i="12"/>
  <c r="CD100" i="12" s="1"/>
  <c r="CD99" i="12" s="1"/>
  <c r="CD65" i="12"/>
  <c r="CD64" i="12" s="1"/>
  <c r="CD68" i="12"/>
  <c r="CD67" i="12" s="1"/>
  <c r="CD52" i="12"/>
  <c r="CD51" i="12" s="1"/>
  <c r="CD50" i="12" s="1"/>
  <c r="CD56" i="12"/>
  <c r="CD55" i="12" s="1"/>
  <c r="CD54" i="12" s="1"/>
  <c r="CD60" i="12"/>
  <c r="CD59" i="12" s="1"/>
  <c r="CD58" i="12" s="1"/>
  <c r="CD20" i="12"/>
  <c r="CD19" i="12" s="1"/>
  <c r="CD23" i="12"/>
  <c r="CD22" i="12" s="1"/>
  <c r="CD27" i="12"/>
  <c r="CD26" i="12" s="1"/>
  <c r="CD25" i="12" s="1"/>
  <c r="CD43" i="12"/>
  <c r="CD42" i="12" s="1"/>
  <c r="CD41" i="12" s="1"/>
  <c r="CD47" i="12"/>
  <c r="CD46" i="12" s="1"/>
  <c r="CD45" i="12" s="1"/>
  <c r="CD80" i="12" l="1"/>
  <c r="CD76" i="12" s="1"/>
  <c r="CD117" i="12"/>
  <c r="CD116" i="12" s="1"/>
  <c r="CD115" i="12" s="1"/>
  <c r="CD104" i="12" s="1"/>
  <c r="CD90" i="12"/>
  <c r="CD85" i="12" s="1"/>
  <c r="CD63" i="12"/>
  <c r="CD62" i="12" s="1"/>
  <c r="CD18" i="12"/>
  <c r="CD17" i="12" s="1"/>
  <c r="CD49" i="12"/>
  <c r="CD103" i="12" l="1"/>
  <c r="CD75" i="12"/>
  <c r="CD74" i="12" s="1"/>
  <c r="CD16" i="12"/>
  <c r="CD15" i="12" l="1"/>
  <c r="CD3125" i="12" s="1"/>
</calcChain>
</file>

<file path=xl/sharedStrings.xml><?xml version="1.0" encoding="utf-8"?>
<sst xmlns="http://schemas.openxmlformats.org/spreadsheetml/2006/main" count="8526" uniqueCount="1664">
  <si>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</si>
  <si>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</si>
  <si>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</si>
  <si>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</si>
  <si>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</si>
  <si>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</si>
  <si>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</si>
  <si>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</si>
  <si>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</si>
  <si>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</si>
  <si>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</si>
  <si>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</si>
  <si>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</si>
  <si>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</si>
  <si>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</si>
  <si>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</si>
  <si>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</si>
  <si>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</si>
  <si>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</si>
  <si>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</si>
  <si>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</si>
  <si>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</si>
  <si>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</si>
  <si>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</si>
  <si>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</si>
  <si>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</si>
  <si>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</si>
  <si>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</si>
  <si>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</si>
  <si>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</si>
  <si>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</si>
  <si>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</si>
  <si>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</si>
  <si>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</si>
  <si>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</si>
  <si>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</si>
  <si>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</si>
  <si>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</si>
  <si>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</si>
  <si>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</si>
  <si>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</si>
  <si>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</si>
  <si>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</si>
  <si>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</si>
  <si>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</si>
  <si>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</si>
  <si>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</si>
  <si>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</si>
  <si>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</si>
  <si>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</si>
  <si>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</si>
  <si>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</si>
  <si>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</si>
  <si>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</si>
  <si>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</si>
  <si>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</si>
  <si>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</si>
  <si>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</si>
  <si>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</si>
  <si>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</si>
  <si>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</si>
  <si>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</si>
  <si>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</si>
  <si>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</si>
  <si>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</si>
  <si>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</si>
  <si>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</si>
  <si>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</si>
  <si>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</si>
  <si>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</si>
  <si>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</si>
  <si>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</si>
  <si>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</si>
  <si>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</si>
  <si>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</si>
  <si>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</si>
  <si>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</si>
  <si>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</si>
  <si>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</si>
  <si>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</si>
  <si>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</si>
  <si>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</si>
  <si>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</si>
  <si>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</si>
  <si>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</si>
  <si>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</si>
  <si>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</si>
  <si>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</si>
  <si>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</si>
  <si>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</si>
  <si>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</si>
  <si>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</si>
  <si>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</si>
  <si>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</si>
  <si>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</si>
  <si>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</si>
  <si>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</si>
  <si>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</si>
  <si>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</si>
  <si>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</si>
  <si>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</si>
  <si>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</si>
  <si>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</si>
  <si>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</si>
  <si>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</si>
  <si>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</si>
  <si>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</si>
  <si>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</si>
  <si>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</si>
  <si>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</si>
  <si>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</si>
  <si>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</si>
  <si>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</si>
  <si>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</si>
  <si>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</si>
  <si>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</si>
  <si>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</si>
  <si>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</si>
  <si>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</si>
  <si>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</si>
  <si>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</si>
  <si>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</si>
  <si>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</si>
  <si>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</si>
  <si>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</si>
  <si>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</si>
  <si>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</si>
  <si>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</si>
  <si>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</si>
  <si>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</si>
  <si>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</si>
  <si>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</si>
  <si>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</si>
  <si>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</si>
  <si>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</si>
  <si>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</si>
  <si>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</si>
  <si>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</si>
  <si>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</si>
  <si>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</si>
  <si>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</si>
  <si>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</si>
  <si>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</si>
  <si>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</si>
  <si>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</si>
  <si>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</si>
  <si>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</si>
  <si>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</si>
  <si>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</si>
  <si>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</si>
  <si>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</si>
  <si>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</si>
  <si>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</si>
  <si>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</si>
  <si>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</si>
  <si>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</si>
  <si>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</si>
  <si>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</si>
  <si>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</si>
  <si>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</si>
  <si>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</si>
  <si>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</si>
  <si>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</si>
  <si>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</si>
  <si>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</si>
  <si>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</si>
  <si>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</si>
  <si>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</si>
  <si>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</si>
  <si>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</si>
  <si>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</si>
  <si>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</si>
  <si>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</si>
  <si>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</si>
  <si>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</si>
  <si>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</si>
  <si>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</si>
  <si>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</si>
  <si>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</si>
  <si>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</si>
  <si>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</si>
  <si>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</si>
  <si>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</si>
  <si>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</si>
  <si>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</si>
  <si>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</si>
  <si>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</si>
  <si>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</si>
  <si>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</si>
  <si>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</si>
  <si>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</si>
  <si>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</si>
  <si>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</si>
  <si>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</si>
  <si>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</si>
  <si>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</si>
  <si>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</si>
  <si>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</si>
  <si>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</si>
  <si>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</si>
  <si>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</si>
  <si>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</si>
  <si>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</si>
  <si>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</si>
  <si>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</si>
  <si>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</si>
  <si>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</si>
  <si>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</si>
  <si>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</si>
  <si>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</si>
  <si>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</si>
  <si>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</si>
  <si>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</si>
  <si>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</si>
  <si>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</si>
  <si>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</si>
  <si>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</si>
  <si>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</si>
  <si>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</si>
  <si>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</si>
  <si>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</si>
  <si>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</si>
  <si>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</si>
  <si>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</si>
  <si>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</si>
  <si>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</si>
  <si>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</si>
  <si>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</si>
  <si>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</si>
  <si>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</si>
  <si>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</si>
  <si>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</si>
  <si>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</si>
  <si>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</si>
  <si>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</si>
  <si>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</si>
  <si>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</si>
  <si>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</si>
  <si>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</si>
  <si>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</si>
  <si>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</si>
  <si>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</si>
  <si>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</si>
  <si>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</si>
  <si>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</si>
  <si>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</si>
  <si>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</si>
  <si>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</si>
  <si>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</si>
  <si>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</si>
  <si>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</si>
  <si>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</si>
  <si>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</si>
  <si>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</si>
  <si>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</si>
  <si>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</si>
  <si>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</si>
  <si>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</si>
  <si>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</si>
  <si>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</si>
  <si>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</si>
  <si>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</si>
  <si>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</si>
  <si>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</si>
  <si>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</si>
  <si>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</si>
  <si>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</si>
  <si>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</si>
  <si>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</si>
  <si>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</si>
  <si>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</si>
  <si>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</si>
  <si>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</si>
  <si>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</si>
  <si>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</si>
  <si>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</si>
  <si>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</si>
  <si>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</si>
  <si>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</si>
  <si>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</si>
  <si>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</si>
  <si>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</si>
  <si>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</si>
  <si>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</si>
  <si>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</si>
  <si>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</si>
  <si>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</si>
  <si>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</si>
  <si>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</si>
  <si>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</si>
  <si>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</si>
  <si>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</si>
  <si>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</si>
  <si>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</si>
  <si>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</si>
  <si>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</si>
  <si>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</si>
  <si>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</si>
  <si>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</si>
  <si>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</si>
  <si>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</si>
  <si>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</si>
  <si>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</si>
  <si>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</si>
  <si>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</si>
  <si>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</si>
  <si>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</si>
  <si>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</si>
  <si>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</si>
  <si>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</si>
  <si>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</si>
  <si>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</si>
  <si>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</si>
  <si>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</si>
  <si>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</si>
  <si>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</si>
  <si>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</si>
  <si>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</si>
  <si>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</si>
  <si>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</si>
  <si>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</si>
  <si>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</si>
  <si>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</si>
  <si>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</si>
  <si>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</si>
  <si>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</si>
  <si>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</si>
  <si>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</si>
  <si>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</si>
  <si>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</si>
  <si>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</si>
  <si>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</si>
  <si>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</si>
  <si>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</si>
  <si>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</si>
  <si>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</si>
  <si>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</si>
  <si>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</si>
  <si>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</si>
  <si>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</si>
  <si>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</si>
  <si>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</si>
  <si>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</si>
  <si>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</si>
  <si>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</si>
  <si>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</si>
  <si>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</si>
  <si>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</si>
  <si>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</si>
  <si>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</si>
  <si>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</si>
  <si>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</si>
  <si>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</si>
  <si>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</si>
  <si>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</si>
  <si>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</si>
  <si>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</si>
  <si>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</si>
  <si>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</si>
  <si>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</si>
  <si>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</si>
  <si>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</si>
  <si>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</si>
  <si>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</si>
  <si>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</si>
  <si>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</si>
  <si>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</si>
  <si>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</si>
  <si>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</si>
  <si>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</si>
  <si>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</si>
  <si>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</si>
  <si>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</si>
  <si>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</si>
  <si>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</si>
  <si>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</si>
  <si>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</si>
  <si>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</si>
  <si>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</si>
  <si>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</si>
  <si>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</si>
  <si>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</si>
  <si>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</si>
  <si>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</si>
  <si>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</si>
  <si>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</si>
  <si>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</si>
  <si>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</si>
  <si>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</si>
  <si>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</si>
  <si>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</si>
  <si>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</si>
  <si>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</si>
  <si>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</si>
  <si>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</si>
  <si>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</si>
  <si>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</si>
  <si>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</si>
  <si>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</si>
  <si>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</si>
  <si>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</si>
  <si>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</si>
  <si>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</si>
  <si>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</si>
  <si>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</si>
  <si>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</si>
  <si>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</si>
  <si>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</si>
  <si>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</si>
  <si>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</si>
  <si>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</si>
  <si>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</si>
  <si>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</si>
  <si>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</si>
  <si>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</si>
  <si>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</si>
  <si>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</si>
  <si>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</si>
  <si>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</si>
  <si>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</si>
  <si>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</si>
  <si>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</si>
  <si>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</si>
  <si>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</si>
  <si>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</si>
  <si>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</si>
  <si>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</si>
  <si>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</si>
  <si>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</si>
  <si>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</si>
  <si>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</si>
  <si>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</si>
  <si>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</si>
  <si>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</si>
  <si>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</si>
  <si>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</si>
  <si>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</si>
  <si>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</si>
  <si>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</si>
  <si>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</si>
  <si>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</si>
  <si>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</si>
  <si>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</si>
  <si>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</si>
  <si>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</si>
  <si>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</si>
  <si>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</si>
  <si>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</si>
  <si>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</si>
  <si>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</si>
  <si>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</si>
  <si>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</si>
  <si>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</si>
  <si>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</si>
  <si>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</si>
  <si>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</si>
  <si>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</si>
  <si>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</si>
  <si>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</si>
  <si>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</si>
  <si>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</si>
  <si>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</si>
  <si>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</si>
  <si>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</si>
  <si>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</si>
  <si>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</si>
  <si>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</si>
  <si>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</si>
  <si>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</si>
  <si>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</si>
  <si>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</si>
  <si>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</si>
  <si>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</si>
  <si>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</si>
  <si>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</si>
  <si>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</si>
  <si>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</si>
  <si>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</si>
  <si>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</si>
  <si>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</si>
  <si>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</si>
  <si>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</si>
  <si>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</si>
  <si>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</si>
  <si>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</si>
  <si>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</si>
  <si>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</si>
  <si>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</si>
  <si>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</si>
  <si>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</si>
  <si>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</si>
  <si>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</si>
  <si>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</si>
  <si>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</si>
  <si>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</si>
  <si>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</si>
  <si>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</si>
  <si>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</si>
  <si>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</si>
  <si>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</si>
  <si>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</si>
  <si>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</si>
  <si>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</si>
  <si>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</si>
  <si>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</si>
  <si>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</si>
  <si>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</si>
  <si>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</si>
  <si>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</si>
  <si>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</si>
  <si>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</si>
  <si>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</si>
  <si>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</si>
  <si>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</si>
  <si>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</si>
  <si>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</si>
  <si>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</si>
  <si>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</si>
  <si>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</si>
  <si>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</si>
  <si>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</si>
  <si>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</si>
  <si>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</si>
  <si>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</si>
  <si>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</si>
  <si>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</si>
  <si>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</si>
  <si>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</si>
  <si>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</si>
  <si>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</si>
  <si>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</si>
  <si>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</si>
  <si>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</si>
  <si>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</si>
  <si>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</si>
  <si>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</si>
  <si>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</si>
  <si>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</si>
  <si>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</si>
  <si>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</si>
  <si>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</si>
  <si>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</si>
  <si>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</si>
  <si>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</si>
  <si>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</si>
  <si>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</si>
  <si>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</si>
  <si>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</si>
  <si>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</si>
  <si>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</si>
  <si>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</si>
  <si>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</si>
  <si>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</si>
  <si>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</si>
  <si>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</si>
  <si>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</si>
  <si>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</si>
  <si>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</si>
  <si>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</si>
  <si>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</si>
  <si>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</si>
  <si>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</si>
  <si>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</si>
  <si>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</si>
  <si>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</si>
  <si>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</si>
  <si>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</si>
  <si>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</si>
  <si>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</si>
  <si>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</si>
  <si>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</si>
  <si>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</si>
  <si>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</si>
  <si>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</si>
  <si>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</si>
  <si>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</si>
  <si>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</si>
  <si>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</si>
  <si>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</si>
  <si>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</si>
  <si>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</si>
  <si>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</si>
  <si>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</si>
  <si>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</si>
  <si>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</si>
  <si>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</si>
  <si>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</si>
  <si>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</si>
  <si>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</si>
  <si>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</si>
  <si>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</si>
  <si>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</si>
  <si>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</si>
  <si>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</si>
  <si>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</si>
  <si>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</si>
  <si>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</si>
  <si>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</si>
  <si>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</si>
  <si>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</si>
  <si>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</si>
  <si>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</si>
  <si>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</si>
  <si>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</si>
  <si>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</si>
  <si>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</si>
  <si>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</si>
  <si>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</si>
  <si>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</si>
  <si>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</si>
  <si>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</si>
  <si>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</si>
  <si>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</si>
  <si>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</si>
  <si>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</si>
  <si>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</si>
  <si>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</si>
  <si>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</si>
  <si>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</si>
  <si>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</si>
  <si>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</si>
  <si>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</si>
  <si>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</si>
  <si>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</si>
  <si>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</si>
  <si>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</si>
  <si>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</si>
  <si>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</si>
  <si>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</si>
  <si>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</si>
  <si>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</si>
  <si>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</si>
  <si>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</si>
  <si>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</si>
  <si>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</si>
  <si>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</si>
  <si>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</si>
  <si>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</si>
  <si>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</si>
  <si>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</si>
  <si>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</si>
  <si>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</si>
  <si>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</si>
  <si>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</si>
  <si>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</si>
  <si>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</si>
  <si>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</si>
  <si>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</si>
  <si>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</si>
  <si>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</si>
  <si>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</si>
  <si>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</si>
  <si>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</si>
  <si>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</si>
  <si>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</si>
  <si>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</si>
  <si>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</si>
  <si>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</si>
  <si>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</si>
  <si>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</si>
  <si>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</si>
  <si>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</si>
  <si>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</si>
  <si>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</si>
  <si>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</si>
  <si>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</si>
  <si>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</si>
  <si>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</si>
  <si>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</si>
  <si>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</si>
  <si>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</si>
  <si>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</si>
  <si>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</si>
  <si>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</si>
  <si>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</si>
  <si>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</si>
  <si>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</si>
  <si>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</si>
  <si>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</si>
  <si>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</si>
  <si>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</si>
  <si>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</si>
  <si>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</si>
  <si>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</si>
  <si>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</si>
  <si>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</si>
  <si>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</si>
  <si>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</si>
  <si>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</si>
  <si>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</si>
  <si>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</si>
  <si>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</si>
  <si>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</si>
  <si>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</si>
  <si>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</si>
  <si>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Содержание и ремонт остановочных пунктов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</si>
  <si>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</si>
  <si>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</si>
  <si>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</si>
  <si>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</si>
  <si>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</si>
  <si>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</si>
  <si>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</si>
  <si>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</si>
  <si>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</si>
  <si>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</si>
  <si>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</si>
  <si>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</si>
  <si>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</si>
  <si>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</si>
  <si>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</si>
  <si>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</si>
  <si>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</si>
  <si>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</si>
  <si>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</si>
  <si>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</si>
  <si>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</si>
  <si>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</si>
  <si>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</si>
  <si>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</si>
  <si>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</si>
  <si>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</si>
  <si>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</si>
  <si>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</si>
  <si>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</si>
  <si>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</si>
  <si>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</si>
  <si>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</si>
  <si>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</si>
  <si>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</si>
  <si>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</si>
  <si>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</si>
  <si>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</si>
  <si>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</si>
  <si>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</si>
  <si>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</si>
  <si>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</si>
  <si>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</si>
  <si>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</si>
  <si>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</si>
  <si>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</si>
  <si>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</si>
  <si>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</si>
  <si>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</si>
  <si>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</si>
  <si>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</si>
  <si>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</si>
  <si>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</si>
  <si>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</si>
  <si>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</si>
  <si>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</si>
  <si>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</si>
  <si>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</si>
  <si>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</si>
  <si>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</si>
  <si>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</si>
  <si>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</si>
  <si>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</si>
  <si>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</si>
  <si>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</si>
  <si>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</si>
  <si>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</si>
  <si>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</si>
  <si>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</si>
  <si>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</si>
  <si>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</si>
  <si>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</si>
  <si>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</si>
  <si>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</si>
  <si>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</si>
  <si>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</si>
  <si>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</si>
  <si>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</si>
  <si>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</si>
  <si>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</si>
  <si>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</si>
  <si>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</si>
  <si>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</si>
  <si>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</si>
  <si>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</si>
  <si>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</si>
  <si>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</si>
  <si>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</si>
  <si>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</si>
  <si>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</si>
  <si>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</si>
  <si>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</si>
  <si>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</si>
  <si>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</si>
  <si>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</si>
  <si>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</si>
  <si>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</si>
  <si>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</si>
  <si>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</si>
  <si>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</si>
  <si>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</si>
  <si>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</si>
  <si>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</si>
  <si>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</si>
  <si>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</si>
  <si>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</si>
  <si>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</si>
  <si>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</si>
  <si>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</si>
  <si>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</si>
  <si>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</si>
  <si>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</si>
  <si>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</si>
  <si>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</si>
  <si>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</si>
  <si>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</si>
  <si>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</si>
  <si>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</si>
  <si>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</si>
  <si>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</si>
  <si>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</si>
  <si>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</si>
  <si>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</si>
  <si>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</si>
  <si>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</si>
  <si>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</si>
  <si>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</si>
  <si>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</si>
  <si>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</si>
  <si>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</si>
  <si>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</si>
  <si>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</si>
  <si>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</si>
  <si>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</si>
  <si>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</si>
  <si>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</si>
  <si>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</si>
  <si>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</si>
  <si>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</si>
  <si>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</si>
  <si>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</si>
  <si>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</si>
  <si>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</si>
  <si>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</si>
  <si>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</si>
  <si>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</si>
  <si>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</si>
  <si>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</si>
  <si>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</si>
  <si>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</si>
  <si>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</si>
  <si>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</si>
  <si>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</si>
  <si>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</si>
  <si>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</si>
  <si>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</si>
  <si>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</si>
  <si>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</si>
  <si>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</si>
  <si>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</si>
  <si>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</si>
  <si>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</si>
  <si>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</si>
  <si>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</si>
  <si>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</si>
  <si>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</si>
  <si>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</si>
  <si>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</si>
  <si>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</si>
  <si>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</si>
  <si>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</si>
  <si>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</si>
  <si>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</si>
  <si>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</si>
  <si>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</si>
  <si>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</si>
  <si>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</si>
  <si>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</si>
  <si>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</si>
  <si>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</si>
  <si>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</si>
  <si>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</si>
  <si>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</si>
  <si>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</si>
  <si>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</si>
  <si>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</si>
  <si>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</si>
  <si>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</si>
  <si>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</si>
  <si>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</si>
  <si>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</si>
  <si>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</si>
  <si>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</si>
  <si>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</si>
  <si>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</si>
  <si>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</si>
  <si>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</si>
  <si>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</si>
  <si>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</si>
  <si>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</si>
  <si>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</si>
  <si>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</si>
  <si>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</si>
  <si>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</si>
  <si>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</si>
  <si>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</si>
  <si>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</si>
  <si>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</si>
  <si>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</si>
  <si>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</si>
  <si>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</si>
  <si>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</si>
  <si>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Строительство (реконструкция) сетей наружного освещения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</si>
  <si>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</si>
  <si>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</si>
  <si>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</si>
  <si>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</si>
  <si>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</si>
  <si>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</si>
  <si>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</si>
  <si>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</si>
  <si>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</si>
  <si>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</si>
  <si>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</si>
  <si>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</si>
  <si>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</si>
  <si>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</si>
  <si>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</si>
  <si>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</si>
  <si>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</si>
  <si>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</si>
  <si>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</si>
  <si>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</si>
  <si>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</si>
  <si>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</si>
  <si>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</si>
  <si>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</si>
  <si>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</si>
  <si>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</si>
  <si>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</si>
  <si>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</si>
  <si>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</si>
  <si>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</si>
  <si>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</si>
  <si>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</si>
  <si>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</si>
  <si>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</si>
  <si>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</si>
  <si>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</si>
  <si>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</si>
  <si>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</si>
  <si>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</si>
  <si>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</si>
  <si>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</si>
  <si>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</si>
  <si>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</si>
  <si>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</si>
  <si>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</si>
  <si>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</si>
  <si>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</si>
  <si>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</si>
  <si>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</si>
  <si>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</si>
  <si>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</si>
  <si>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</si>
  <si>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</si>
  <si>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</si>
  <si>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</si>
  <si>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</si>
  <si>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</si>
  <si>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</si>
  <si>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</si>
  <si>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</si>
  <si>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</si>
  <si>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</si>
  <si>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</si>
  <si>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</si>
  <si>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</si>
  <si>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</si>
  <si>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</si>
  <si>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</si>
  <si>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</si>
  <si>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</si>
  <si>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</si>
  <si>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</si>
  <si>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</si>
  <si>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</si>
  <si>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</si>
  <si>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</si>
  <si>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</si>
  <si>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</si>
  <si>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</si>
  <si>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</si>
  <si>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</si>
  <si>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</si>
  <si>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</si>
  <si>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</si>
  <si>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</si>
  <si>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</si>
  <si>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</si>
  <si>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</si>
  <si>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</si>
  <si>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</si>
  <si>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</si>
  <si>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</si>
  <si>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</si>
  <si>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</si>
  <si>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</si>
  <si>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</si>
  <si>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</si>
  <si>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</si>
  <si>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</si>
  <si>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</si>
  <si>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</si>
  <si>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</si>
  <si>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</si>
  <si>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</si>
  <si>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</si>
  <si>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</si>
  <si>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</si>
  <si>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</si>
  <si>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</si>
  <si>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</si>
  <si>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</si>
  <si>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</si>
  <si>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</si>
  <si>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</si>
  <si>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</si>
  <si>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</si>
  <si>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</si>
  <si>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</si>
  <si>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</si>
  <si>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</si>
  <si>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</si>
  <si>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</si>
  <si>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</si>
  <si>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</si>
  <si>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</si>
  <si>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</si>
  <si>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</si>
  <si>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</si>
  <si>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</si>
  <si>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</si>
  <si>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</si>
  <si>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</si>
  <si>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</si>
  <si>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</si>
  <si>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</si>
  <si>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</si>
  <si>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</si>
  <si>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</si>
  <si>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</si>
  <si>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</si>
  <si>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</si>
  <si>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</si>
  <si>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</si>
  <si>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</si>
  <si>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</si>
  <si>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</si>
  <si>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</si>
  <si>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</si>
  <si>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</si>
  <si>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</si>
  <si>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</si>
  <si>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</si>
  <si>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</si>
  <si>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</si>
  <si>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</si>
  <si>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</si>
  <si>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</si>
  <si>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</si>
  <si>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</si>
  <si>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</si>
  <si>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</si>
  <si>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</si>
  <si>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</si>
  <si>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</si>
  <si>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</si>
  <si>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</si>
  <si>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</si>
  <si>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</si>
  <si>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</si>
  <si>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</si>
  <si>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</si>
  <si>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</si>
  <si>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</si>
  <si>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</si>
  <si>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</si>
  <si>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</si>
  <si>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</si>
  <si>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</si>
  <si>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</si>
  <si>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</si>
  <si>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</si>
  <si>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</si>
  <si>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</si>
  <si>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</si>
  <si>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</si>
  <si>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</si>
  <si>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</si>
  <si>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</si>
  <si>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</si>
  <si>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</si>
  <si>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</si>
  <si>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</si>
  <si>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</si>
  <si>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</si>
  <si>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</si>
  <si>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</si>
  <si>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</si>
  <si>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</si>
  <si>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</si>
  <si>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</si>
  <si>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</si>
  <si>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</si>
  <si>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</si>
  <si>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</si>
  <si>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</si>
  <si>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</si>
  <si>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</si>
  <si>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</si>
  <si>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</si>
  <si>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</si>
  <si>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</si>
  <si>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</si>
  <si>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</si>
  <si>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</si>
  <si>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</si>
  <si>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</si>
  <si>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</si>
  <si>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</si>
  <si>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</si>
  <si>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</si>
  <si>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</si>
  <si>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</si>
  <si>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</si>
  <si>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</si>
  <si>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</si>
  <si>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</si>
  <si>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</si>
  <si>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</si>
  <si>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</si>
  <si>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</si>
  <si>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</si>
  <si>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</si>
  <si>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</si>
  <si>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</si>
  <si>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</si>
  <si>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</si>
  <si>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</si>
  <si>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</si>
  <si>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</si>
  <si>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</si>
  <si>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</si>
  <si>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</si>
  <si>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</si>
  <si>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</si>
  <si>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</si>
  <si>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</si>
  <si>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</si>
  <si>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</si>
  <si>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</si>
  <si>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</si>
  <si>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</si>
  <si>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</si>
  <si>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</si>
  <si>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</si>
  <si>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</si>
  <si>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</si>
  <si>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</si>
  <si>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</si>
  <si>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</si>
  <si>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Проведение на территории города Перми ярмарок и продажи товаров (выполнения работ, оказания услуг) на них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</si>
  <si>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</si>
  <si>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</si>
  <si>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</si>
  <si>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</si>
  <si>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</si>
  <si>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</si>
  <si>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</si>
  <si>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</si>
  <si>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</si>
  <si>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</si>
  <si>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</si>
  <si>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</si>
  <si>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9190021230</t>
  </si>
  <si>
    <t>Капитальный ремонт здания для размещения муниципального архива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</si>
  <si>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</si>
  <si>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</si>
  <si>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</si>
  <si>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</si>
  <si>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</si>
  <si>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</si>
  <si>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</si>
  <si>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</si>
  <si>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</si>
  <si>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</si>
  <si>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</si>
  <si>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</si>
  <si>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</si>
  <si>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</si>
  <si>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</si>
  <si>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</si>
  <si>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</si>
  <si>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</si>
  <si>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</si>
  <si>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</si>
  <si>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</si>
  <si>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</si>
  <si>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</si>
  <si>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</si>
  <si>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</si>
  <si>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</si>
  <si>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</si>
  <si>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</si>
  <si>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</si>
  <si>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</si>
  <si>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</si>
  <si>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</si>
  <si>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</si>
  <si>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</si>
  <si>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</si>
  <si>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</si>
  <si>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</si>
  <si>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</si>
  <si>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</si>
  <si>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</si>
  <si>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</si>
  <si>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</si>
  <si>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</si>
  <si>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</si>
  <si>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</si>
  <si>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</si>
  <si>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</si>
  <si>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</si>
  <si>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</si>
  <si>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</si>
  <si>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9190023730</t>
  </si>
  <si>
    <t>Информирование населения по подготовке к проведению общероссийского голосования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</si>
  <si>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</si>
  <si>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</si>
  <si>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</si>
  <si>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</si>
  <si>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</si>
  <si>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</si>
  <si>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</si>
  <si>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</si>
  <si>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</si>
  <si>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</si>
  <si>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</si>
  <si>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</si>
  <si>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</si>
  <si>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</si>
  <si>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</si>
  <si>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</si>
  <si>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</si>
  <si>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</si>
  <si>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</si>
  <si>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</si>
  <si>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</si>
  <si>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</si>
  <si>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</si>
  <si>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</si>
  <si>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</si>
  <si>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</si>
  <si>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</si>
  <si>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</si>
  <si>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</si>
  <si>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</si>
  <si>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</si>
  <si>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</si>
  <si>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</si>
  <si>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</si>
  <si>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</si>
  <si>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</si>
  <si>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</si>
  <si>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</si>
  <si>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</si>
  <si>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</si>
  <si>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</si>
  <si>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</si>
  <si>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</si>
  <si>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</si>
  <si>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</si>
  <si>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</si>
  <si>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</si>
  <si>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</si>
  <si>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</si>
  <si>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</si>
  <si>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</si>
  <si>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</si>
  <si>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</si>
  <si>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</si>
  <si>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</si>
  <si>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</si>
  <si>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</si>
  <si>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</si>
  <si>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</si>
  <si>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</si>
  <si>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</si>
  <si>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</si>
  <si>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</si>
  <si>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</si>
  <si>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</si>
  <si>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</si>
  <si>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</si>
  <si>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19101SЦ550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</si>
  <si>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2021 год и на плановый период 2022 и 2023 годов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</si>
  <si>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</si>
  <si>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</si>
  <si>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</si>
  <si>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</si>
  <si>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</si>
  <si>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Целевая субсидия  на проведение мероприятий "Уроки о бюджете"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</si>
  <si>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</si>
  <si>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</si>
  <si>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</si>
  <si>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Мероприятия по расселению жилищного фонда на территории города Перми, признанного аварийным после 01 января 2012 г.</t>
  </si>
  <si>
    <t>Исполнение обязанностей по уплате платежей в федеральный бюджет</t>
  </si>
  <si>
    <t>Строительство здания для размещения дошкольного образовательного учреждения по ул. Ветлужской, 89в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</si>
  <si>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</si>
  <si>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</si>
  <si>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</si>
  <si>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</si>
  <si>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</si>
  <si>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</si>
  <si>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</si>
  <si>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</si>
  <si>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</si>
  <si>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</si>
  <si>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</si>
  <si>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</si>
  <si>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</si>
  <si>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</si>
  <si>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</si>
  <si>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</si>
  <si>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</si>
  <si>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</si>
  <si>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</si>
  <si>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</si>
  <si>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082022Ф230</t>
  </si>
  <si>
    <t>Строительство (реконструкция) стадионов, межшкольных стадионов, спортивных площадок и иных спортивных объектов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</si>
  <si>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</si>
  <si>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</si>
  <si>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</si>
  <si>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</si>
  <si>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</si>
  <si>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</si>
  <si>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</si>
  <si>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</si>
  <si>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</si>
  <si>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</si>
  <si>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</si>
  <si>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</si>
  <si>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</si>
  <si>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</si>
  <si>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</si>
  <si>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</si>
  <si>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</si>
  <si>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</si>
  <si>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</si>
  <si>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</si>
  <si>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</si>
  <si>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</si>
  <si>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</si>
  <si>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</si>
  <si>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</si>
  <si>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</si>
  <si>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</si>
  <si>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</si>
  <si>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</si>
  <si>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</si>
  <si>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</si>
  <si>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</si>
  <si>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</si>
  <si>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</si>
  <si>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</si>
  <si>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</si>
  <si>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</si>
  <si>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</si>
  <si>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</si>
  <si>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</si>
  <si>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</si>
  <si>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</si>
  <si>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</si>
  <si>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</si>
  <si>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"Совершенствование системы муниципальных автомобильных дорог и дорожных сооружений в городе Перми"</t>
  </si>
  <si>
    <t>2010100000</t>
  </si>
  <si>
    <t>201012T260</t>
  </si>
  <si>
    <t>2010142580</t>
  </si>
  <si>
    <t>2010142600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</si>
  <si>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</si>
  <si>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</si>
  <si>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</si>
  <si>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</si>
  <si>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</si>
  <si>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</si>
  <si>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</si>
  <si>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</si>
  <si>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</si>
  <si>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</si>
  <si>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</si>
  <si>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</si>
  <si>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</si>
  <si>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20101ST040</t>
  </si>
  <si>
    <t>2010200000</t>
  </si>
  <si>
    <t>2010243670</t>
  </si>
  <si>
    <t>20102SЖ410</t>
  </si>
  <si>
    <t>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</si>
  <si>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</si>
  <si>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</si>
  <si>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</si>
  <si>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</si>
  <si>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</si>
  <si>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</si>
  <si>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</si>
  <si>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</si>
  <si>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</si>
  <si>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</si>
  <si>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</si>
  <si>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</si>
  <si>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9490020600</t>
  </si>
  <si>
    <t>Мероприятия по проведению выборов в Пермскую городскую Думу</t>
  </si>
  <si>
    <t>Специальные расходы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</si>
  <si>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</si>
  <si>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</si>
  <si>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</si>
  <si>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</si>
  <si>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</si>
  <si>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</si>
  <si>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</si>
  <si>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</si>
  <si>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</si>
  <si>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</si>
  <si>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№поправки</t>
  </si>
  <si>
    <t>Поправки ко 2 чтению</t>
  </si>
  <si>
    <t>89а</t>
  </si>
  <si>
    <t>89б</t>
  </si>
  <si>
    <t>109, 122</t>
  </si>
  <si>
    <t>101, 123</t>
  </si>
  <si>
    <t>133а</t>
  </si>
  <si>
    <t>134, 136а</t>
  </si>
  <si>
    <t>90,91,92,137,138,139</t>
  </si>
  <si>
    <t>86,87,118,140а,141а</t>
  </si>
  <si>
    <t>1220571210</t>
  </si>
  <si>
    <t>Финансовое обеспечение затрат по текущему ремонту трамвайных путей</t>
  </si>
  <si>
    <t>144а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</si>
  <si>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</si>
  <si>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</si>
  <si>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</si>
  <si>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</si>
  <si>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</si>
  <si>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</si>
  <si>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</si>
  <si>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</si>
  <si>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</si>
  <si>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81,82,83,84,85,154,155,156,157,158,159</t>
  </si>
  <si>
    <t>155,156,157,159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</si>
  <si>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</si>
  <si>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</si>
  <si>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</si>
  <si>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</si>
  <si>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</si>
  <si>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</si>
  <si>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</si>
  <si>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</si>
  <si>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</si>
  <si>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</si>
  <si>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</si>
  <si>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</si>
  <si>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</si>
  <si>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</si>
  <si>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</si>
  <si>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</si>
  <si>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</si>
  <si>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</si>
  <si>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</si>
  <si>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</si>
  <si>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</si>
  <si>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</si>
  <si>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</si>
  <si>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</si>
  <si>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</si>
  <si>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182-187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</si>
  <si>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</si>
  <si>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107, 126, 96</t>
  </si>
  <si>
    <t>Единовременные денежные вознаграждения и ежегодные денежные выплаты Почетным гражданам города Перми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</si>
  <si>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</si>
  <si>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</si>
  <si>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</si>
  <si>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</si>
  <si>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</si>
  <si>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</si>
  <si>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</si>
  <si>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Организация обучения муниципальных служащих администрации города Перми</t>
  </si>
  <si>
    <t>Изменения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</si>
  <si>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</si>
  <si>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</si>
  <si>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</si>
  <si>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</si>
  <si>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1710400000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</si>
  <si>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</si>
  <si>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</si>
  <si>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1710441240</t>
  </si>
  <si>
    <t>2020122010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</si>
  <si>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</si>
  <si>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</si>
  <si>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</si>
  <si>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</si>
  <si>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</si>
  <si>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</si>
  <si>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</si>
  <si>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</si>
  <si>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</si>
  <si>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</si>
  <si>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</si>
  <si>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1810200000</t>
  </si>
  <si>
    <t>Основное мероприятие "Разработка документации по планировке территории"</t>
  </si>
  <si>
    <t>Обеспечение разработки документации по планировке территории</t>
  </si>
  <si>
    <t>1810223300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</si>
  <si>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</si>
  <si>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</si>
  <si>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</si>
  <si>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</si>
  <si>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</si>
  <si>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</si>
  <si>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</si>
  <si>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</si>
  <si>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</si>
  <si>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</si>
  <si>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</si>
  <si>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</si>
  <si>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</si>
  <si>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</si>
  <si>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</si>
  <si>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</si>
  <si>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153032С020</t>
  </si>
  <si>
    <t>Обеспечение жильем молодых семей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</si>
  <si>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</si>
  <si>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Реш комитета</t>
  </si>
  <si>
    <t>1220222060</t>
  </si>
  <si>
    <t>Создание и сопровождение системы администрирования доходов</t>
  </si>
  <si>
    <t>Обустройство и содержание площадок для выгула и дрессировки собак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</si>
  <si>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</si>
  <si>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</si>
  <si>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1410722070</t>
  </si>
  <si>
    <t>Разработка информационной системы обеспечения озеленительной деятельности города Перми</t>
  </si>
  <si>
    <t>решение комитета</t>
  </si>
  <si>
    <t>Прикладные научные исследования в области охраны окружающей среды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</si>
  <si>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</si>
  <si>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</si>
  <si>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</si>
  <si>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</si>
  <si>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</si>
  <si>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171F500000</t>
  </si>
  <si>
    <t>171F552430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</si>
  <si>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</si>
  <si>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</si>
  <si>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</si>
  <si>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</si>
  <si>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</si>
  <si>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 xml:space="preserve">Реконструкция пересечения ул. Героев Хасана и Транссибирской магистрали (включая тоннель) 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</si>
  <si>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</si>
  <si>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</si>
  <si>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</si>
  <si>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1710143320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</si>
  <si>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</si>
  <si>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</si>
  <si>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</si>
  <si>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</si>
  <si>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</si>
  <si>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</si>
  <si>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</si>
  <si>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</si>
  <si>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</si>
  <si>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</si>
  <si>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</si>
  <si>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</si>
  <si>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Подпрограмма "Ликвидация аварийного и непригодного для проживания жилищного фонда"</t>
  </si>
  <si>
    <t>Строительство крематория на кладбище "Восточное"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</si>
  <si>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</si>
  <si>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</si>
  <si>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</si>
  <si>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</si>
  <si>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</si>
  <si>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</si>
  <si>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</si>
  <si>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Организация и выполнение мероприятий в сфере жилищных отношений</t>
  </si>
  <si>
    <t>2010500000</t>
  </si>
  <si>
    <t>Основное мероприятие "Выполнение комплекса мероприятий по строительству подпорной стенки"</t>
  </si>
  <si>
    <t>Строительство подпорной стенки с устройством противопожарного проезда по ул. Льва Шатрова, 35</t>
  </si>
  <si>
    <t>2010543340</t>
  </si>
  <si>
    <t>0810143330</t>
  </si>
  <si>
    <t>Приобретение земельных участков по ул. 3-я Ключевая, 11 с расположенными на них объектами недвижимости</t>
  </si>
  <si>
    <t>1810222100</t>
  </si>
  <si>
    <t>Подготовка документации по планировке территории в отношении земельного участка, расположенного в селе Гамово</t>
  </si>
  <si>
    <t>1220171230</t>
  </si>
  <si>
    <t>Строительство здания для размещения дошкольного образовательного учреждения МАДОУ «Легополис» г. Перми, в квартале, ограниченном улицами Хабаровской, Ветлужской, Заречной, Красноводской</t>
  </si>
  <si>
    <t>Финансовое обеспечение затрат юридическим лицам, индивидуальным предпринимателям, осуществляющим перевозки пассажиров автомобильным транспортом и городским наземным электрическим транспортом по муниципальным маршрутам регулярных перевозок города Перми по регулируемым тарифам, связанных с оплатой труда кондукторов</t>
  </si>
  <si>
    <t>Реконструкция общежития по ул. Уральской, 110  для размещения общеобразовательной организации</t>
  </si>
  <si>
    <t>решение комитета июнь</t>
  </si>
  <si>
    <t>Реконструкция самотечного коллектора Д-360 мм/450 мм по бульвару Гагарина до шахты №13 ГРК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</si>
  <si>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</si>
  <si>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</si>
  <si>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</si>
  <si>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2010243370</t>
  </si>
  <si>
    <t>0930322120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</si>
  <si>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</si>
  <si>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</si>
  <si>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</si>
  <si>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</si>
  <si>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</si>
  <si>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</si>
  <si>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Основное мероприятие "Организация горячего водоснабжения"</t>
  </si>
  <si>
    <t>Выполнение работ по организации горячего водоснабжения в многоквартирных домах в рамках исполнения судебных актов</t>
  </si>
  <si>
    <t>1710800000</t>
  </si>
  <si>
    <t>1710822150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</si>
  <si>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</si>
  <si>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</si>
  <si>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</si>
  <si>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</si>
  <si>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</si>
  <si>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</si>
  <si>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</si>
  <si>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</si>
  <si>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0640201060</t>
  </si>
  <si>
    <t>0730101060</t>
  </si>
  <si>
    <t>0740101060</t>
  </si>
  <si>
    <t>0220122180</t>
  </si>
  <si>
    <t>0510301060</t>
  </si>
  <si>
    <t>0510401060</t>
  </si>
  <si>
    <t>0520201060</t>
  </si>
  <si>
    <t>1010422190</t>
  </si>
  <si>
    <t>Содержание сетей наружного освещения на автомобильных дорогах города Перми».</t>
  </si>
  <si>
    <t>Материально-техническое оснащение имущества, находящегося в муниципальной собственности, в области предупреждения и ликвидации чрезвычайных ситуаций и обеспечения мер пожарной безопасности на территории города Перми</t>
  </si>
  <si>
    <t>Строительство (реконструкция) сетей наружного освещения на автомобильных дорогах города Перми</t>
  </si>
  <si>
    <t>Решение комитета от 19.08.2021</t>
  </si>
  <si>
    <t>2021 год (с учетом решения комитета от 19.08.2021)</t>
  </si>
  <si>
    <t>2022 год (с учетом решения комитета от 19.08.2021)</t>
  </si>
  <si>
    <t>2023 год (с учетом решения комитета от 19.08.2021)</t>
  </si>
  <si>
    <t>0350122260</t>
  </si>
  <si>
    <t>Подготовка документации, необходимой для принятия в муниципальную собственность бесхозяйных объектов монументального искусства</t>
  </si>
  <si>
    <t>1010423170</t>
  </si>
  <si>
    <t>Паспортизация, инвентаризация сетей наружного освещения</t>
  </si>
  <si>
    <t>Основное мероприятие «Выполнение комплекса мероприятий по ремонту и капитальному ремонту территорий общего пользования»</t>
  </si>
  <si>
    <t>1320122280</t>
  </si>
  <si>
    <t>Ремонт общественных территорий города Перми</t>
  </si>
  <si>
    <t>Целевая субсидия МАУ СШ «Урал-Грейт-Юниор» г. Перми на аренду земельного участка</t>
  </si>
  <si>
    <t>0510300940</t>
  </si>
  <si>
    <t>0320222290</t>
  </si>
  <si>
    <t>Целевая субсидия на обустройство мест массового отдыха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</si>
  <si>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</si>
  <si>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</si>
  <si>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</si>
  <si>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</si>
  <si>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1740122300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</si>
  <si>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</si>
  <si>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1220222210</t>
  </si>
  <si>
    <t>Обеспечение функционирования автоматизированных информационных систем по управлению транспортом</t>
  </si>
  <si>
    <t>Решение комитета 21.10.2021</t>
  </si>
  <si>
    <t>2021 год (с учетом решения комитета)</t>
  </si>
  <si>
    <t>2022 год (с учетом решения комитета)</t>
  </si>
  <si>
    <t>2023 год (с учетом решения комитета)</t>
  </si>
  <si>
    <t>0510400650</t>
  </si>
  <si>
    <t>Снос многоквартирных домов, признанных аварийными и подлежащими сносу</t>
  </si>
  <si>
    <t>Целевая субсидия на погашение задолженности по уплате земельного налога МАУ ФКиС "Стадион "Спутник"</t>
  </si>
  <si>
    <t>пустые</t>
  </si>
  <si>
    <t>от 15.12.2020 № 261</t>
  </si>
  <si>
    <t>ПРИЛОЖЕНИЕ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</si>
</sst>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EJ3131"/>
  <sheetViews>
    <sheetView tabSelected="1" topLeftCell="A3116" zoomScale="80" zoomScaleNormal="80" workbookViewId="0">
      <selection activeCell="CC3125" sqref="A1:CC3125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8" width="18.6640625" style="3" hidden="1" customWidth="1"/>
    <col min="49" max="51" width="15" style="3" hidden="1" customWidth="1"/>
    <col min="52" max="54" width="14.5546875" style="3" hidden="1" customWidth="1"/>
    <col min="55" max="57" width="15" style="3" hidden="1" customWidth="1"/>
    <col min="58" max="60" width="14.5546875" style="3" hidden="1" customWidth="1"/>
    <col min="61" max="63" width="18.6640625" style="3" hidden="1" customWidth="1"/>
    <col min="64" max="64" width="14.5546875" style="3" hidden="1" customWidth="1"/>
    <col min="65" max="66" width="15.44140625" style="3" hidden="1" customWidth="1"/>
    <col min="67" max="69" width="15" style="3" hidden="1" customWidth="1"/>
    <col min="70" max="78" width="18.6640625" style="3" hidden="1" customWidth="1"/>
    <col min="79" max="81" width="18.6640625" style="3" customWidth="1"/>
    <col min="82" max="82" width="15.109375" style="3" hidden="1" customWidth="1"/>
    <col min="83" max="83" width="7.6640625" style="3" hidden="1" customWidth="1"/>
    <col min="84" max="84" width="6" style="3" hidden="1" customWidth="1"/>
    <col min="85" max="119" width="9.109375" style="34"/>
    <col min="120" max="16384" width="9.109375" style="2"/>
  </cols>
  <sheetData>
    <row r="1" spans="1:119" x14ac:dyDescent="0.3">
      <c r="CB1" s="47" t="s">
        <v>1663</v>
      </c>
      <c r="CC1" s="47"/>
    </row>
    <row r="2" spans="1:119" x14ac:dyDescent="0.3">
      <c r="CB2" s="47" t="s">
        <v>902</v>
      </c>
      <c r="CC2" s="47"/>
    </row>
    <row r="3" spans="1:119" x14ac:dyDescent="0.3">
      <c r="CB3" s="47" t="s">
        <v>903</v>
      </c>
      <c r="CC3" s="47"/>
    </row>
    <row r="5" spans="1:119" x14ac:dyDescent="0.3">
      <c r="D5" s="47"/>
      <c r="E5" s="47"/>
      <c r="G5" s="47" t="s">
        <v>933</v>
      </c>
      <c r="H5" s="47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7" t="s">
        <v>933</v>
      </c>
      <c r="CC5" s="47"/>
    </row>
    <row r="6" spans="1:119" x14ac:dyDescent="0.3">
      <c r="D6" s="47"/>
      <c r="E6" s="47"/>
      <c r="G6" s="47" t="s">
        <v>902</v>
      </c>
      <c r="H6" s="47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7" t="s">
        <v>902</v>
      </c>
      <c r="CC6" s="47"/>
    </row>
    <row r="7" spans="1:119" x14ac:dyDescent="0.3">
      <c r="D7" s="47"/>
      <c r="E7" s="47"/>
      <c r="G7" s="47" t="s">
        <v>903</v>
      </c>
      <c r="H7" s="47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7" t="s">
        <v>903</v>
      </c>
      <c r="CC7" s="47"/>
    </row>
    <row r="8" spans="1:119" x14ac:dyDescent="0.3">
      <c r="D8" s="40"/>
      <c r="E8" s="40"/>
      <c r="CB8" s="47" t="s">
        <v>1662</v>
      </c>
      <c r="CC8" s="47"/>
    </row>
    <row r="9" spans="1:119" ht="21" customHeight="1" x14ac:dyDescent="0.3">
      <c r="A9" s="48" t="s">
        <v>1302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</row>
    <row r="10" spans="1:119" s="1" customFormat="1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6"/>
      <c r="CE10" s="6"/>
      <c r="CF10" s="6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</row>
    <row r="11" spans="1:119" s="1" customFormat="1" x14ac:dyDescent="0.3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7"/>
      <c r="CE11" s="7"/>
      <c r="CF11" s="7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</row>
    <row r="12" spans="1:119" x14ac:dyDescent="0.3">
      <c r="F12" s="21"/>
      <c r="G12" s="21"/>
      <c r="H12" s="21" t="s">
        <v>836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 t="s">
        <v>836</v>
      </c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 t="s">
        <v>836</v>
      </c>
      <c r="CD12" s="21"/>
      <c r="CE12" s="40"/>
      <c r="CF12" s="40"/>
    </row>
    <row r="13" spans="1:119" ht="25.2" customHeight="1" x14ac:dyDescent="0.3">
      <c r="A13" s="46" t="s">
        <v>0</v>
      </c>
      <c r="B13" s="42" t="s">
        <v>1</v>
      </c>
      <c r="C13" s="46" t="s">
        <v>3</v>
      </c>
      <c r="D13" s="46" t="s">
        <v>4</v>
      </c>
      <c r="E13" s="46" t="s">
        <v>10</v>
      </c>
      <c r="F13" s="42" t="s">
        <v>776</v>
      </c>
      <c r="G13" s="42" t="s">
        <v>853</v>
      </c>
      <c r="H13" s="42" t="s">
        <v>1303</v>
      </c>
      <c r="I13" s="43" t="s">
        <v>1430</v>
      </c>
      <c r="J13" s="44"/>
      <c r="K13" s="45"/>
      <c r="L13" s="42" t="s">
        <v>776</v>
      </c>
      <c r="M13" s="42" t="s">
        <v>853</v>
      </c>
      <c r="N13" s="42" t="s">
        <v>1303</v>
      </c>
      <c r="O13" s="39" t="s">
        <v>1490</v>
      </c>
      <c r="P13" s="39" t="s">
        <v>1490</v>
      </c>
      <c r="Q13" s="39" t="s">
        <v>1490</v>
      </c>
      <c r="R13" s="39" t="s">
        <v>1534</v>
      </c>
      <c r="S13" s="39" t="s">
        <v>1534</v>
      </c>
      <c r="T13" s="42" t="s">
        <v>776</v>
      </c>
      <c r="U13" s="42" t="s">
        <v>853</v>
      </c>
      <c r="V13" s="42" t="s">
        <v>1303</v>
      </c>
      <c r="W13" s="39" t="s">
        <v>1490</v>
      </c>
      <c r="X13" s="39" t="s">
        <v>1490</v>
      </c>
      <c r="Y13" s="39" t="s">
        <v>1490</v>
      </c>
      <c r="Z13" s="39" t="s">
        <v>1542</v>
      </c>
      <c r="AA13" s="39" t="s">
        <v>1542</v>
      </c>
      <c r="AB13" s="39" t="s">
        <v>1542</v>
      </c>
      <c r="AC13" s="42" t="s">
        <v>776</v>
      </c>
      <c r="AD13" s="42" t="s">
        <v>853</v>
      </c>
      <c r="AE13" s="42" t="s">
        <v>1303</v>
      </c>
      <c r="AF13" s="39" t="s">
        <v>1490</v>
      </c>
      <c r="AG13" s="39" t="s">
        <v>1490</v>
      </c>
      <c r="AH13" s="39" t="s">
        <v>1490</v>
      </c>
      <c r="AI13" s="42" t="s">
        <v>776</v>
      </c>
      <c r="AJ13" s="42" t="s">
        <v>853</v>
      </c>
      <c r="AK13" s="42" t="s">
        <v>1303</v>
      </c>
      <c r="AL13" s="39" t="s">
        <v>1542</v>
      </c>
      <c r="AM13" s="42" t="s">
        <v>776</v>
      </c>
      <c r="AN13" s="39" t="s">
        <v>1490</v>
      </c>
      <c r="AO13" s="39" t="s">
        <v>1490</v>
      </c>
      <c r="AP13" s="39" t="s">
        <v>1490</v>
      </c>
      <c r="AQ13" s="42" t="s">
        <v>776</v>
      </c>
      <c r="AR13" s="42" t="s">
        <v>853</v>
      </c>
      <c r="AS13" s="42" t="s">
        <v>1303</v>
      </c>
      <c r="AT13" s="39" t="s">
        <v>1595</v>
      </c>
      <c r="AU13" s="39" t="s">
        <v>1595</v>
      </c>
      <c r="AV13" s="39" t="s">
        <v>1595</v>
      </c>
      <c r="AW13" s="42" t="s">
        <v>776</v>
      </c>
      <c r="AX13" s="42" t="s">
        <v>853</v>
      </c>
      <c r="AY13" s="42" t="s">
        <v>1303</v>
      </c>
      <c r="AZ13" s="39" t="s">
        <v>1490</v>
      </c>
      <c r="BA13" s="39" t="s">
        <v>1490</v>
      </c>
      <c r="BB13" s="39" t="s">
        <v>1490</v>
      </c>
      <c r="BC13" s="42" t="s">
        <v>776</v>
      </c>
      <c r="BD13" s="42" t="s">
        <v>853</v>
      </c>
      <c r="BE13" s="42" t="s">
        <v>1303</v>
      </c>
      <c r="BF13" s="43" t="s">
        <v>1631</v>
      </c>
      <c r="BG13" s="44"/>
      <c r="BH13" s="45"/>
      <c r="BI13" s="42" t="s">
        <v>1632</v>
      </c>
      <c r="BJ13" s="42" t="s">
        <v>1633</v>
      </c>
      <c r="BK13" s="42" t="s">
        <v>1634</v>
      </c>
      <c r="BL13" s="39" t="s">
        <v>1490</v>
      </c>
      <c r="BM13" s="39" t="s">
        <v>1490</v>
      </c>
      <c r="BN13" s="39" t="s">
        <v>1490</v>
      </c>
      <c r="BO13" s="42" t="s">
        <v>776</v>
      </c>
      <c r="BP13" s="42" t="s">
        <v>853</v>
      </c>
      <c r="BQ13" s="42" t="s">
        <v>1303</v>
      </c>
      <c r="BR13" s="43" t="s">
        <v>1654</v>
      </c>
      <c r="BS13" s="44"/>
      <c r="BT13" s="45"/>
      <c r="BU13" s="42" t="s">
        <v>1655</v>
      </c>
      <c r="BV13" s="42" t="s">
        <v>1656</v>
      </c>
      <c r="BW13" s="42" t="s">
        <v>1657</v>
      </c>
      <c r="BX13" s="42" t="s">
        <v>776</v>
      </c>
      <c r="BY13" s="42" t="s">
        <v>853</v>
      </c>
      <c r="BZ13" s="42" t="s">
        <v>1303</v>
      </c>
      <c r="CA13" s="42" t="s">
        <v>776</v>
      </c>
      <c r="CB13" s="42" t="s">
        <v>853</v>
      </c>
      <c r="CC13" s="42" t="s">
        <v>1303</v>
      </c>
      <c r="CD13" s="42" t="s">
        <v>9</v>
      </c>
      <c r="CE13" s="20"/>
      <c r="CF13" s="20"/>
    </row>
    <row r="14" spans="1:119" ht="15" customHeight="1" x14ac:dyDescent="0.3">
      <c r="A14" s="46"/>
      <c r="B14" s="42"/>
      <c r="C14" s="46"/>
      <c r="D14" s="46"/>
      <c r="E14" s="46"/>
      <c r="F14" s="42"/>
      <c r="G14" s="42"/>
      <c r="H14" s="42"/>
      <c r="I14" s="39" t="s">
        <v>776</v>
      </c>
      <c r="J14" s="39" t="s">
        <v>853</v>
      </c>
      <c r="K14" s="39" t="s">
        <v>1303</v>
      </c>
      <c r="L14" s="42"/>
      <c r="M14" s="42"/>
      <c r="N14" s="42"/>
      <c r="O14" s="39" t="s">
        <v>776</v>
      </c>
      <c r="P14" s="39" t="s">
        <v>853</v>
      </c>
      <c r="Q14" s="39" t="s">
        <v>1303</v>
      </c>
      <c r="R14" s="39" t="s">
        <v>776</v>
      </c>
      <c r="S14" s="39" t="s">
        <v>853</v>
      </c>
      <c r="T14" s="42"/>
      <c r="U14" s="42"/>
      <c r="V14" s="42"/>
      <c r="W14" s="39" t="s">
        <v>776</v>
      </c>
      <c r="X14" s="39" t="s">
        <v>853</v>
      </c>
      <c r="Y14" s="39" t="s">
        <v>1303</v>
      </c>
      <c r="Z14" s="39" t="s">
        <v>776</v>
      </c>
      <c r="AA14" s="39" t="s">
        <v>853</v>
      </c>
      <c r="AB14" s="39" t="s">
        <v>1303</v>
      </c>
      <c r="AC14" s="42"/>
      <c r="AD14" s="42"/>
      <c r="AE14" s="42"/>
      <c r="AF14" s="39" t="s">
        <v>776</v>
      </c>
      <c r="AG14" s="39" t="s">
        <v>853</v>
      </c>
      <c r="AH14" s="39" t="s">
        <v>1303</v>
      </c>
      <c r="AI14" s="42"/>
      <c r="AJ14" s="42"/>
      <c r="AK14" s="42"/>
      <c r="AL14" s="39" t="s">
        <v>776</v>
      </c>
      <c r="AM14" s="42"/>
      <c r="AN14" s="39" t="s">
        <v>776</v>
      </c>
      <c r="AO14" s="39" t="s">
        <v>853</v>
      </c>
      <c r="AP14" s="39" t="s">
        <v>1303</v>
      </c>
      <c r="AQ14" s="42"/>
      <c r="AR14" s="42"/>
      <c r="AS14" s="42"/>
      <c r="AT14" s="39" t="s">
        <v>776</v>
      </c>
      <c r="AU14" s="39" t="s">
        <v>853</v>
      </c>
      <c r="AV14" s="39" t="s">
        <v>1303</v>
      </c>
      <c r="AW14" s="42"/>
      <c r="AX14" s="42"/>
      <c r="AY14" s="42"/>
      <c r="AZ14" s="39" t="s">
        <v>776</v>
      </c>
      <c r="BA14" s="39" t="s">
        <v>853</v>
      </c>
      <c r="BB14" s="39" t="s">
        <v>1303</v>
      </c>
      <c r="BC14" s="42"/>
      <c r="BD14" s="42"/>
      <c r="BE14" s="42"/>
      <c r="BF14" s="39" t="s">
        <v>776</v>
      </c>
      <c r="BG14" s="39" t="s">
        <v>853</v>
      </c>
      <c r="BH14" s="39" t="s">
        <v>1303</v>
      </c>
      <c r="BI14" s="42"/>
      <c r="BJ14" s="42"/>
      <c r="BK14" s="42"/>
      <c r="BL14" s="39" t="s">
        <v>776</v>
      </c>
      <c r="BM14" s="39" t="s">
        <v>853</v>
      </c>
      <c r="BN14" s="39" t="s">
        <v>1303</v>
      </c>
      <c r="BO14" s="42"/>
      <c r="BP14" s="42"/>
      <c r="BQ14" s="42"/>
      <c r="BR14" s="39" t="s">
        <v>776</v>
      </c>
      <c r="BS14" s="39" t="s">
        <v>853</v>
      </c>
      <c r="BT14" s="39" t="s">
        <v>1303</v>
      </c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20" t="s">
        <v>1661</v>
      </c>
      <c r="CF14" s="20" t="s">
        <v>1429</v>
      </c>
    </row>
    <row r="15" spans="1:119" s="9" customFormat="1" ht="31.2" x14ac:dyDescent="0.3">
      <c r="A15" s="8" t="s">
        <v>7</v>
      </c>
      <c r="B15" s="13"/>
      <c r="C15" s="8"/>
      <c r="D15" s="8"/>
      <c r="E15" s="38" t="s">
        <v>934</v>
      </c>
      <c r="F15" s="12">
        <f t="shared" ref="F15:K15" si="0">F16+F74</f>
        <v>145440.4</v>
      </c>
      <c r="G15" s="12">
        <f t="shared" si="0"/>
        <v>124890.39999999998</v>
      </c>
      <c r="H15" s="12">
        <f t="shared" si="0"/>
        <v>124890.4</v>
      </c>
      <c r="I15" s="12">
        <f t="shared" si="0"/>
        <v>0</v>
      </c>
      <c r="J15" s="12">
        <f t="shared" si="0"/>
        <v>0</v>
      </c>
      <c r="K15" s="12">
        <f t="shared" si="0"/>
        <v>0</v>
      </c>
      <c r="L15" s="12">
        <f>F15+I15</f>
        <v>145440.4</v>
      </c>
      <c r="M15" s="12">
        <f>G15+J15</f>
        <v>124890.39999999998</v>
      </c>
      <c r="N15" s="12">
        <f>H15+K15</f>
        <v>124890.4</v>
      </c>
      <c r="O15" s="12">
        <f t="shared" ref="O15:S15" si="1">O16+O74</f>
        <v>11546.981</v>
      </c>
      <c r="P15" s="12">
        <f t="shared" si="1"/>
        <v>0</v>
      </c>
      <c r="Q15" s="12">
        <f t="shared" si="1"/>
        <v>0</v>
      </c>
      <c r="R15" s="12">
        <f t="shared" si="1"/>
        <v>0</v>
      </c>
      <c r="S15" s="12">
        <f t="shared" si="1"/>
        <v>0</v>
      </c>
      <c r="T15" s="12">
        <f>L15+O15+R15</f>
        <v>156987.38099999999</v>
      </c>
      <c r="U15" s="12">
        <f>M15+P15+S15</f>
        <v>124890.39999999998</v>
      </c>
      <c r="V15" s="12">
        <f>N15+Q15</f>
        <v>124890.4</v>
      </c>
      <c r="W15" s="12">
        <f>W16+W74</f>
        <v>-1064.943</v>
      </c>
      <c r="X15" s="12">
        <f t="shared" ref="X15:AB15" si="2">X16+X74</f>
        <v>0</v>
      </c>
      <c r="Y15" s="12">
        <f t="shared" si="2"/>
        <v>0</v>
      </c>
      <c r="Z15" s="12">
        <f t="shared" si="2"/>
        <v>0</v>
      </c>
      <c r="AA15" s="12">
        <f t="shared" si="2"/>
        <v>0</v>
      </c>
      <c r="AB15" s="12">
        <f t="shared" si="2"/>
        <v>0</v>
      </c>
      <c r="AC15" s="12">
        <f>T15+W15+Z15</f>
        <v>155922.43799999999</v>
      </c>
      <c r="AD15" s="12">
        <f>U15+X15+AA15</f>
        <v>124890.39999999998</v>
      </c>
      <c r="AE15" s="12">
        <f>V15+Y15+AB15</f>
        <v>124890.4</v>
      </c>
      <c r="AF15" s="12">
        <f t="shared" ref="AF15:AH15" si="3">AF16+AF74</f>
        <v>1237.7530000000002</v>
      </c>
      <c r="AG15" s="12">
        <f t="shared" si="3"/>
        <v>0</v>
      </c>
      <c r="AH15" s="12">
        <f t="shared" si="3"/>
        <v>0</v>
      </c>
      <c r="AI15" s="12">
        <f>AC15+AF15</f>
        <v>157160.19099999999</v>
      </c>
      <c r="AJ15" s="12">
        <f>AD15+AG15</f>
        <v>124890.39999999998</v>
      </c>
      <c r="AK15" s="12">
        <f>AE15+AH15</f>
        <v>124890.4</v>
      </c>
      <c r="AL15" s="12">
        <f>AL16+AL74</f>
        <v>0</v>
      </c>
      <c r="AM15" s="12">
        <f>AI15+AL15</f>
        <v>157160.19099999999</v>
      </c>
      <c r="AN15" s="12">
        <f t="shared" ref="AN15:AP15" si="4">AN16+AN74</f>
        <v>-1014.48</v>
      </c>
      <c r="AO15" s="12">
        <f t="shared" si="4"/>
        <v>0</v>
      </c>
      <c r="AP15" s="12">
        <f t="shared" si="4"/>
        <v>0</v>
      </c>
      <c r="AQ15" s="12">
        <f>AM15+AN15</f>
        <v>156145.71099999998</v>
      </c>
      <c r="AR15" s="12">
        <f>AJ15+AO15</f>
        <v>124890.39999999998</v>
      </c>
      <c r="AS15" s="12">
        <f>AK15+AP15</f>
        <v>124890.4</v>
      </c>
      <c r="AT15" s="12">
        <f>AT16+AT74</f>
        <v>0</v>
      </c>
      <c r="AU15" s="12">
        <f>AU16+AU74</f>
        <v>0</v>
      </c>
      <c r="AV15" s="12">
        <f>AV16+AV74</f>
        <v>0</v>
      </c>
      <c r="AW15" s="12">
        <f>AQ15+AT15</f>
        <v>156145.71099999998</v>
      </c>
      <c r="AX15" s="12">
        <f>AR15+AU15</f>
        <v>124890.39999999998</v>
      </c>
      <c r="AY15" s="12">
        <f>AS15+AV15</f>
        <v>124890.4</v>
      </c>
      <c r="AZ15" s="12">
        <f t="shared" ref="AZ15:BB15" si="5">AZ16+AZ74</f>
        <v>-1689.277</v>
      </c>
      <c r="BA15" s="12">
        <f t="shared" si="5"/>
        <v>0</v>
      </c>
      <c r="BB15" s="12">
        <f t="shared" si="5"/>
        <v>0</v>
      </c>
      <c r="BC15" s="12">
        <f>AW15+AZ15</f>
        <v>154456.43399999998</v>
      </c>
      <c r="BD15" s="12">
        <f t="shared" ref="BD15:BE15" si="6">AX15+BA15</f>
        <v>124890.39999999998</v>
      </c>
      <c r="BE15" s="12">
        <f t="shared" si="6"/>
        <v>124890.4</v>
      </c>
      <c r="BF15" s="12">
        <f t="shared" ref="BF15:BH15" si="7">BF16+BF74</f>
        <v>0</v>
      </c>
      <c r="BG15" s="12">
        <f t="shared" si="7"/>
        <v>0</v>
      </c>
      <c r="BH15" s="12">
        <f t="shared" si="7"/>
        <v>0</v>
      </c>
      <c r="BI15" s="18">
        <f t="shared" ref="BI15:BI78" si="8">BC15+BF15</f>
        <v>154456.43399999998</v>
      </c>
      <c r="BJ15" s="18">
        <f t="shared" ref="BJ15:BJ78" si="9">BD15+BG15</f>
        <v>124890.39999999998</v>
      </c>
      <c r="BK15" s="18">
        <f t="shared" ref="BK15:BK78" si="10">BE15+BH15</f>
        <v>124890.4</v>
      </c>
      <c r="BL15" s="12">
        <f>BL16+BL74</f>
        <v>-8105.6319999999996</v>
      </c>
      <c r="BM15" s="12">
        <f>BM16+BM74</f>
        <v>0</v>
      </c>
      <c r="BN15" s="12">
        <f>BN16+BN74</f>
        <v>0</v>
      </c>
      <c r="BO15" s="12">
        <f>BI15+BL15</f>
        <v>146350.80199999997</v>
      </c>
      <c r="BP15" s="12">
        <f>BJ15+BM15</f>
        <v>124890.39999999998</v>
      </c>
      <c r="BQ15" s="12">
        <f>BK15+BN15</f>
        <v>124890.4</v>
      </c>
      <c r="BR15" s="12">
        <f>BR16+BR74</f>
        <v>0</v>
      </c>
      <c r="BS15" s="12">
        <f>BS16+BS74</f>
        <v>0</v>
      </c>
      <c r="BT15" s="12">
        <f>BT16+BT74</f>
        <v>0</v>
      </c>
      <c r="BU15" s="12">
        <f>BO15+BR15</f>
        <v>146350.80199999997</v>
      </c>
      <c r="BV15" s="12">
        <f>BP15+BS15</f>
        <v>124890.39999999998</v>
      </c>
      <c r="BW15" s="12">
        <f>BQ15+BT15</f>
        <v>124890.4</v>
      </c>
      <c r="BX15" s="12">
        <f t="shared" ref="BX15:BZ15" si="11">BX16+BX74</f>
        <v>-2906.2670000000003</v>
      </c>
      <c r="BY15" s="12">
        <f t="shared" si="11"/>
        <v>0</v>
      </c>
      <c r="BZ15" s="12">
        <f t="shared" si="11"/>
        <v>0</v>
      </c>
      <c r="CA15" s="12">
        <f>BU15+BX15</f>
        <v>143444.53499999997</v>
      </c>
      <c r="CB15" s="12">
        <f>BV15+BY15</f>
        <v>124890.39999999998</v>
      </c>
      <c r="CC15" s="12">
        <f>BW15+BZ15</f>
        <v>124890.4</v>
      </c>
      <c r="CD15" s="12">
        <f>CD16+CD74</f>
        <v>0</v>
      </c>
      <c r="CE15" s="25"/>
      <c r="CF15" s="33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</row>
    <row r="16" spans="1:119" s="11" customFormat="1" ht="31.2" x14ac:dyDescent="0.3">
      <c r="A16" s="10" t="s">
        <v>8</v>
      </c>
      <c r="B16" s="16"/>
      <c r="C16" s="10"/>
      <c r="D16" s="10"/>
      <c r="E16" s="15" t="s">
        <v>935</v>
      </c>
      <c r="F16" s="17">
        <f t="shared" ref="F16:K16" si="12">F17+F49+F62</f>
        <v>135031.69999999998</v>
      </c>
      <c r="G16" s="17">
        <f t="shared" si="12"/>
        <v>114481.69999999998</v>
      </c>
      <c r="H16" s="17">
        <f t="shared" si="12"/>
        <v>114481.7</v>
      </c>
      <c r="I16" s="17">
        <f t="shared" si="12"/>
        <v>0</v>
      </c>
      <c r="J16" s="17">
        <f t="shared" si="12"/>
        <v>0</v>
      </c>
      <c r="K16" s="17">
        <f t="shared" si="12"/>
        <v>0</v>
      </c>
      <c r="L16" s="17">
        <f t="shared" ref="L16:L87" si="13">F16+I16</f>
        <v>135031.69999999998</v>
      </c>
      <c r="M16" s="17">
        <f t="shared" ref="M16:M87" si="14">G16+J16</f>
        <v>114481.69999999998</v>
      </c>
      <c r="N16" s="17">
        <f t="shared" ref="N16:N87" si="15">H16+K16</f>
        <v>114481.7</v>
      </c>
      <c r="O16" s="17">
        <f t="shared" ref="O16:S16" si="16">O17+O49+O62</f>
        <v>11546.981</v>
      </c>
      <c r="P16" s="17">
        <f t="shared" si="16"/>
        <v>0</v>
      </c>
      <c r="Q16" s="17">
        <f t="shared" si="16"/>
        <v>0</v>
      </c>
      <c r="R16" s="17">
        <f t="shared" si="16"/>
        <v>0</v>
      </c>
      <c r="S16" s="17">
        <f t="shared" si="16"/>
        <v>0</v>
      </c>
      <c r="T16" s="17">
        <f t="shared" ref="T16:T79" si="17">L16+O16+R16</f>
        <v>146578.68099999998</v>
      </c>
      <c r="U16" s="17">
        <f t="shared" ref="U16:U79" si="18">M16+P16+S16</f>
        <v>114481.69999999998</v>
      </c>
      <c r="V16" s="17">
        <f t="shared" ref="V16:V79" si="19">N16+Q16</f>
        <v>114481.7</v>
      </c>
      <c r="W16" s="17">
        <f>W17+W49+W62</f>
        <v>-1064.943</v>
      </c>
      <c r="X16" s="17">
        <f t="shared" ref="X16:AB16" si="20">X17+X49+X62</f>
        <v>0</v>
      </c>
      <c r="Y16" s="17">
        <f t="shared" si="20"/>
        <v>0</v>
      </c>
      <c r="Z16" s="17">
        <f t="shared" si="20"/>
        <v>0</v>
      </c>
      <c r="AA16" s="17">
        <f t="shared" si="20"/>
        <v>0</v>
      </c>
      <c r="AB16" s="17">
        <f t="shared" si="20"/>
        <v>0</v>
      </c>
      <c r="AC16" s="17">
        <f t="shared" ref="AC16:AC79" si="21">T16+W16+Z16</f>
        <v>145513.73799999998</v>
      </c>
      <c r="AD16" s="17">
        <f t="shared" ref="AD16:AD79" si="22">U16+X16+AA16</f>
        <v>114481.69999999998</v>
      </c>
      <c r="AE16" s="17">
        <f t="shared" ref="AE16:AE79" si="23">V16+Y16+AB16</f>
        <v>114481.7</v>
      </c>
      <c r="AF16" s="17">
        <f t="shared" ref="AF16:AH16" si="24">AF17+AF49+AF62</f>
        <v>1436.2230000000002</v>
      </c>
      <c r="AG16" s="17">
        <f t="shared" si="24"/>
        <v>0</v>
      </c>
      <c r="AH16" s="17">
        <f t="shared" si="24"/>
        <v>0</v>
      </c>
      <c r="AI16" s="17">
        <f t="shared" ref="AI16:AI79" si="25">AC16+AF16</f>
        <v>146949.96099999998</v>
      </c>
      <c r="AJ16" s="17">
        <f t="shared" ref="AJ16:AJ79" si="26">AD16+AG16</f>
        <v>114481.69999999998</v>
      </c>
      <c r="AK16" s="17">
        <f t="shared" ref="AK16:AK79" si="27">AE16+AH16</f>
        <v>114481.7</v>
      </c>
      <c r="AL16" s="17">
        <f>AL17+AL49+AL62</f>
        <v>0</v>
      </c>
      <c r="AM16" s="17">
        <f t="shared" ref="AM16:AM79" si="28">AI16+AL16</f>
        <v>146949.96099999998</v>
      </c>
      <c r="AN16" s="17">
        <f t="shared" ref="AN16:AP16" si="29">AN17+AN49+AN62</f>
        <v>-991.48</v>
      </c>
      <c r="AO16" s="17">
        <f t="shared" si="29"/>
        <v>0</v>
      </c>
      <c r="AP16" s="17">
        <f t="shared" si="29"/>
        <v>0</v>
      </c>
      <c r="AQ16" s="17">
        <f t="shared" ref="AQ16:AQ79" si="30">AM16+AN16</f>
        <v>145958.48099999997</v>
      </c>
      <c r="AR16" s="17">
        <f t="shared" ref="AR16:AR79" si="31">AJ16+AO16</f>
        <v>114481.69999999998</v>
      </c>
      <c r="AS16" s="17">
        <f t="shared" ref="AS16:AS79" si="32">AK16+AP16</f>
        <v>114481.7</v>
      </c>
      <c r="AT16" s="17">
        <f>AT17+AT49+AT62</f>
        <v>0</v>
      </c>
      <c r="AU16" s="17">
        <f>AU17+AU49+AU62</f>
        <v>0</v>
      </c>
      <c r="AV16" s="17">
        <f>AV17+AV49+AV62</f>
        <v>0</v>
      </c>
      <c r="AW16" s="17">
        <f t="shared" ref="AW16:AW79" si="33">AQ16+AT16</f>
        <v>145958.48099999997</v>
      </c>
      <c r="AX16" s="17">
        <f t="shared" ref="AX16:AX79" si="34">AR16+AU16</f>
        <v>114481.69999999998</v>
      </c>
      <c r="AY16" s="17">
        <f t="shared" ref="AY16:AY79" si="35">AS16+AV16</f>
        <v>114481.7</v>
      </c>
      <c r="AZ16" s="17">
        <f t="shared" ref="AZ16:BB16" si="36">AZ17+AZ49+AZ62</f>
        <v>-1689.277</v>
      </c>
      <c r="BA16" s="17">
        <f t="shared" si="36"/>
        <v>0</v>
      </c>
      <c r="BB16" s="17">
        <f t="shared" si="36"/>
        <v>0</v>
      </c>
      <c r="BC16" s="17">
        <f t="shared" ref="BC16:BC79" si="37">AW16+AZ16</f>
        <v>144269.20399999997</v>
      </c>
      <c r="BD16" s="17">
        <f t="shared" ref="BD16:BD79" si="38">AX16+BA16</f>
        <v>114481.69999999998</v>
      </c>
      <c r="BE16" s="17">
        <f t="shared" ref="BE16:BE79" si="39">AY16+BB16</f>
        <v>114481.7</v>
      </c>
      <c r="BF16" s="17">
        <f t="shared" ref="BF16:BH16" si="40">BF17+BF49+BF62</f>
        <v>0</v>
      </c>
      <c r="BG16" s="17">
        <f t="shared" si="40"/>
        <v>0</v>
      </c>
      <c r="BH16" s="17">
        <f t="shared" si="40"/>
        <v>0</v>
      </c>
      <c r="BI16" s="18">
        <f t="shared" si="8"/>
        <v>144269.20399999997</v>
      </c>
      <c r="BJ16" s="18">
        <f t="shared" si="9"/>
        <v>114481.69999999998</v>
      </c>
      <c r="BK16" s="18">
        <f t="shared" si="10"/>
        <v>114481.7</v>
      </c>
      <c r="BL16" s="17">
        <f>BL17+BL49+BL62</f>
        <v>-8105.6319999999996</v>
      </c>
      <c r="BM16" s="17">
        <f>BM17+BM49+BM62</f>
        <v>0</v>
      </c>
      <c r="BN16" s="17">
        <f>BN17+BN49+BN62</f>
        <v>0</v>
      </c>
      <c r="BO16" s="17">
        <f t="shared" ref="BO16:BO79" si="41">BI16+BL16</f>
        <v>136163.57199999996</v>
      </c>
      <c r="BP16" s="17">
        <f t="shared" ref="BP16:BP79" si="42">BJ16+BM16</f>
        <v>114481.69999999998</v>
      </c>
      <c r="BQ16" s="17">
        <f t="shared" ref="BQ16:BQ79" si="43">BK16+BN16</f>
        <v>114481.7</v>
      </c>
      <c r="BR16" s="17">
        <f>BR17+BR49+BR62</f>
        <v>0</v>
      </c>
      <c r="BS16" s="17">
        <f>BS17+BS49+BS62</f>
        <v>0</v>
      </c>
      <c r="BT16" s="17">
        <f>BT17+BT49+BT62</f>
        <v>0</v>
      </c>
      <c r="BU16" s="17">
        <f t="shared" ref="BU16:BU79" si="44">BO16+BR16</f>
        <v>136163.57199999996</v>
      </c>
      <c r="BV16" s="17">
        <f t="shared" ref="BV16:BV79" si="45">BP16+BS16</f>
        <v>114481.69999999998</v>
      </c>
      <c r="BW16" s="17">
        <f t="shared" ref="BW16:BW79" si="46">BQ16+BT16</f>
        <v>114481.7</v>
      </c>
      <c r="BX16" s="17">
        <f t="shared" ref="BX16:BZ16" si="47">BX17+BX49+BX62</f>
        <v>-2906.2670000000003</v>
      </c>
      <c r="BY16" s="17">
        <f t="shared" si="47"/>
        <v>0</v>
      </c>
      <c r="BZ16" s="17">
        <f t="shared" si="47"/>
        <v>0</v>
      </c>
      <c r="CA16" s="17">
        <f t="shared" ref="CA16:CA79" si="48">BU16+BX16</f>
        <v>133257.30499999996</v>
      </c>
      <c r="CB16" s="17">
        <f t="shared" ref="CB16:CB79" si="49">BV16+BY16</f>
        <v>114481.69999999998</v>
      </c>
      <c r="CC16" s="17">
        <f t="shared" ref="CC16:CC79" si="50">BW16+BZ16</f>
        <v>114481.7</v>
      </c>
      <c r="CD16" s="17">
        <f>CD17+CD49+CD62</f>
        <v>0</v>
      </c>
      <c r="CE16" s="26"/>
      <c r="CF16" s="33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</row>
    <row r="17" spans="1:84" ht="78" x14ac:dyDescent="0.3">
      <c r="A17" s="41" t="s">
        <v>2</v>
      </c>
      <c r="B17" s="39"/>
      <c r="C17" s="41"/>
      <c r="D17" s="41"/>
      <c r="E17" s="14" t="s">
        <v>936</v>
      </c>
      <c r="F17" s="18">
        <f>F18+F25+F41+F45+F29</f>
        <v>61767</v>
      </c>
      <c r="G17" s="18">
        <f>G18+G25+G41+G45+G29</f>
        <v>39767</v>
      </c>
      <c r="H17" s="18">
        <f>H18+H25+H41+H45+H29</f>
        <v>39767</v>
      </c>
      <c r="I17" s="18">
        <f t="shared" ref="I17:K17" si="51">I18+I25+I41+I45+I29</f>
        <v>0</v>
      </c>
      <c r="J17" s="18">
        <f t="shared" si="51"/>
        <v>0</v>
      </c>
      <c r="K17" s="18">
        <f t="shared" si="51"/>
        <v>0</v>
      </c>
      <c r="L17" s="18">
        <f t="shared" si="13"/>
        <v>61767</v>
      </c>
      <c r="M17" s="18">
        <f t="shared" si="14"/>
        <v>39767</v>
      </c>
      <c r="N17" s="18">
        <f t="shared" si="15"/>
        <v>39767</v>
      </c>
      <c r="O17" s="18">
        <f>O18+O25+O41+O45+O29+O33</f>
        <v>633.322</v>
      </c>
      <c r="P17" s="18">
        <f t="shared" ref="P17:CD17" si="52">P18+P25+P41+P45+P29+P33</f>
        <v>0</v>
      </c>
      <c r="Q17" s="18">
        <f t="shared" si="52"/>
        <v>0</v>
      </c>
      <c r="R17" s="18">
        <f t="shared" ref="R17:S17" si="53">R18+R25+R41+R45+R29+R33</f>
        <v>0</v>
      </c>
      <c r="S17" s="18">
        <f t="shared" si="53"/>
        <v>0</v>
      </c>
      <c r="T17" s="18">
        <f t="shared" si="17"/>
        <v>62400.322</v>
      </c>
      <c r="U17" s="18">
        <f t="shared" si="18"/>
        <v>39767</v>
      </c>
      <c r="V17" s="18">
        <f t="shared" si="19"/>
        <v>39767</v>
      </c>
      <c r="W17" s="18">
        <f t="shared" ref="W17:AB17" si="54">W18+W25+W41+W45+W29+W33</f>
        <v>0</v>
      </c>
      <c r="X17" s="18">
        <f t="shared" si="54"/>
        <v>0</v>
      </c>
      <c r="Y17" s="18">
        <f t="shared" si="54"/>
        <v>0</v>
      </c>
      <c r="Z17" s="18">
        <f t="shared" si="54"/>
        <v>0</v>
      </c>
      <c r="AA17" s="18">
        <f t="shared" si="54"/>
        <v>0</v>
      </c>
      <c r="AB17" s="18">
        <f t="shared" si="54"/>
        <v>0</v>
      </c>
      <c r="AC17" s="18">
        <f t="shared" si="21"/>
        <v>62400.322</v>
      </c>
      <c r="AD17" s="18">
        <f t="shared" si="22"/>
        <v>39767</v>
      </c>
      <c r="AE17" s="18">
        <f t="shared" si="23"/>
        <v>39767</v>
      </c>
      <c r="AF17" s="18">
        <f t="shared" ref="AF17:AH17" si="55">AF18+AF25+AF41+AF45+AF29+AF33</f>
        <v>159.155</v>
      </c>
      <c r="AG17" s="18">
        <f t="shared" si="55"/>
        <v>0</v>
      </c>
      <c r="AH17" s="18">
        <f t="shared" si="55"/>
        <v>0</v>
      </c>
      <c r="AI17" s="18">
        <f t="shared" si="25"/>
        <v>62559.476999999999</v>
      </c>
      <c r="AJ17" s="18">
        <f t="shared" si="26"/>
        <v>39767</v>
      </c>
      <c r="AK17" s="18">
        <f t="shared" si="27"/>
        <v>39767</v>
      </c>
      <c r="AL17" s="18">
        <f t="shared" ref="AL17" si="56">AL18+AL25+AL41+AL45+AL29+AL33</f>
        <v>0</v>
      </c>
      <c r="AM17" s="18">
        <f t="shared" si="28"/>
        <v>62559.476999999999</v>
      </c>
      <c r="AN17" s="18">
        <f t="shared" ref="AN17:AP17" si="57">AN18+AN25+AN41+AN45+AN29+AN33</f>
        <v>-656.66700000000003</v>
      </c>
      <c r="AO17" s="18">
        <f t="shared" si="57"/>
        <v>0</v>
      </c>
      <c r="AP17" s="18">
        <f t="shared" si="57"/>
        <v>0</v>
      </c>
      <c r="AQ17" s="18">
        <f t="shared" si="30"/>
        <v>61902.81</v>
      </c>
      <c r="AR17" s="18">
        <f t="shared" si="31"/>
        <v>39767</v>
      </c>
      <c r="AS17" s="18">
        <f t="shared" si="32"/>
        <v>39767</v>
      </c>
      <c r="AT17" s="18">
        <f t="shared" ref="AT17:AV17" si="58">AT18+AT25+AT41+AT45+AT29+AT33</f>
        <v>0</v>
      </c>
      <c r="AU17" s="18">
        <f t="shared" si="58"/>
        <v>0</v>
      </c>
      <c r="AV17" s="18">
        <f t="shared" si="58"/>
        <v>0</v>
      </c>
      <c r="AW17" s="18">
        <f t="shared" si="33"/>
        <v>61902.81</v>
      </c>
      <c r="AX17" s="18">
        <f t="shared" si="34"/>
        <v>39767</v>
      </c>
      <c r="AY17" s="18">
        <f t="shared" si="35"/>
        <v>39767</v>
      </c>
      <c r="AZ17" s="18">
        <f t="shared" ref="AZ17:BB17" si="59">AZ18+AZ25+AZ41+AZ45+AZ29+AZ33</f>
        <v>-1689.277</v>
      </c>
      <c r="BA17" s="18">
        <f t="shared" si="59"/>
        <v>0</v>
      </c>
      <c r="BB17" s="18">
        <f t="shared" si="59"/>
        <v>0</v>
      </c>
      <c r="BC17" s="18">
        <f t="shared" si="37"/>
        <v>60213.532999999996</v>
      </c>
      <c r="BD17" s="18">
        <f t="shared" si="38"/>
        <v>39767</v>
      </c>
      <c r="BE17" s="18">
        <f t="shared" si="39"/>
        <v>39767</v>
      </c>
      <c r="BF17" s="18">
        <f t="shared" ref="BF17:BH17" si="60">BF18+BF25+BF41+BF45+BF29+BF33</f>
        <v>0</v>
      </c>
      <c r="BG17" s="18">
        <f t="shared" si="60"/>
        <v>0</v>
      </c>
      <c r="BH17" s="18">
        <f t="shared" si="60"/>
        <v>0</v>
      </c>
      <c r="BI17" s="18">
        <f t="shared" si="8"/>
        <v>60213.532999999996</v>
      </c>
      <c r="BJ17" s="18">
        <f t="shared" si="9"/>
        <v>39767</v>
      </c>
      <c r="BK17" s="18">
        <f t="shared" si="10"/>
        <v>39767</v>
      </c>
      <c r="BL17" s="18">
        <f t="shared" ref="BL17:BN17" si="61">BL18+BL25+BL41+BL45+BL29+BL33</f>
        <v>-7903.905999999999</v>
      </c>
      <c r="BM17" s="18">
        <f t="shared" si="61"/>
        <v>0</v>
      </c>
      <c r="BN17" s="18">
        <f t="shared" si="61"/>
        <v>0</v>
      </c>
      <c r="BO17" s="18">
        <f t="shared" si="41"/>
        <v>52309.626999999993</v>
      </c>
      <c r="BP17" s="18">
        <f t="shared" si="42"/>
        <v>39767</v>
      </c>
      <c r="BQ17" s="18">
        <f t="shared" si="43"/>
        <v>39767</v>
      </c>
      <c r="BR17" s="18">
        <f t="shared" ref="BR17:BT17" si="62">BR18+BR25+BR41+BR45+BR29+BR33</f>
        <v>0</v>
      </c>
      <c r="BS17" s="18">
        <f t="shared" si="62"/>
        <v>0</v>
      </c>
      <c r="BT17" s="18">
        <f t="shared" si="62"/>
        <v>0</v>
      </c>
      <c r="BU17" s="18">
        <f t="shared" si="44"/>
        <v>52309.626999999993</v>
      </c>
      <c r="BV17" s="18">
        <f t="shared" si="45"/>
        <v>39767</v>
      </c>
      <c r="BW17" s="18">
        <f t="shared" si="46"/>
        <v>39767</v>
      </c>
      <c r="BX17" s="18">
        <f t="shared" ref="BX17:BZ17" si="63">BX18+BX25+BX41+BX45+BX29+BX33</f>
        <v>-381.48500000000001</v>
      </c>
      <c r="BY17" s="18">
        <f t="shared" si="63"/>
        <v>0</v>
      </c>
      <c r="BZ17" s="18">
        <f t="shared" si="63"/>
        <v>0</v>
      </c>
      <c r="CA17" s="18">
        <f t="shared" si="48"/>
        <v>51928.141999999993</v>
      </c>
      <c r="CB17" s="18">
        <f t="shared" si="49"/>
        <v>39767</v>
      </c>
      <c r="CC17" s="18">
        <f t="shared" si="50"/>
        <v>39767</v>
      </c>
      <c r="CD17" s="18">
        <f t="shared" si="52"/>
        <v>0</v>
      </c>
      <c r="CE17" s="27"/>
      <c r="CF17" s="33"/>
    </row>
    <row r="18" spans="1:84" ht="62.4" x14ac:dyDescent="0.3">
      <c r="A18" s="41" t="s">
        <v>11</v>
      </c>
      <c r="B18" s="39"/>
      <c r="C18" s="41"/>
      <c r="D18" s="41"/>
      <c r="E18" s="14" t="s">
        <v>770</v>
      </c>
      <c r="F18" s="18">
        <f t="shared" ref="F18:K18" si="64">F19+F22</f>
        <v>3333.9</v>
      </c>
      <c r="G18" s="18">
        <f t="shared" si="64"/>
        <v>3333.9</v>
      </c>
      <c r="H18" s="18">
        <f t="shared" si="64"/>
        <v>3333.9</v>
      </c>
      <c r="I18" s="18">
        <f t="shared" si="64"/>
        <v>0</v>
      </c>
      <c r="J18" s="18">
        <f t="shared" si="64"/>
        <v>0</v>
      </c>
      <c r="K18" s="18">
        <f t="shared" si="64"/>
        <v>0</v>
      </c>
      <c r="L18" s="18">
        <f t="shared" si="13"/>
        <v>3333.9</v>
      </c>
      <c r="M18" s="18">
        <f t="shared" si="14"/>
        <v>3333.9</v>
      </c>
      <c r="N18" s="18">
        <f t="shared" si="15"/>
        <v>3333.9</v>
      </c>
      <c r="O18" s="18">
        <f t="shared" ref="O18:S18" si="65">O19+O22</f>
        <v>-7.0000000000000001E-3</v>
      </c>
      <c r="P18" s="18">
        <f t="shared" si="65"/>
        <v>0</v>
      </c>
      <c r="Q18" s="18">
        <f t="shared" si="65"/>
        <v>0</v>
      </c>
      <c r="R18" s="18">
        <f t="shared" si="65"/>
        <v>0</v>
      </c>
      <c r="S18" s="18">
        <f t="shared" si="65"/>
        <v>0</v>
      </c>
      <c r="T18" s="18">
        <f t="shared" si="17"/>
        <v>3333.893</v>
      </c>
      <c r="U18" s="18">
        <f t="shared" si="18"/>
        <v>3333.9</v>
      </c>
      <c r="V18" s="18">
        <f t="shared" si="19"/>
        <v>3333.9</v>
      </c>
      <c r="W18" s="18">
        <f t="shared" ref="W18:CD18" si="66">W19+W22</f>
        <v>0</v>
      </c>
      <c r="X18" s="18">
        <f t="shared" ref="X18:AB18" si="67">X19+X22</f>
        <v>0</v>
      </c>
      <c r="Y18" s="18">
        <f t="shared" si="67"/>
        <v>0</v>
      </c>
      <c r="Z18" s="18">
        <f t="shared" si="67"/>
        <v>0</v>
      </c>
      <c r="AA18" s="18">
        <f t="shared" si="67"/>
        <v>0</v>
      </c>
      <c r="AB18" s="18">
        <f t="shared" si="67"/>
        <v>0</v>
      </c>
      <c r="AC18" s="18">
        <f t="shared" si="21"/>
        <v>3333.893</v>
      </c>
      <c r="AD18" s="18">
        <f t="shared" si="22"/>
        <v>3333.9</v>
      </c>
      <c r="AE18" s="18">
        <f t="shared" si="23"/>
        <v>3333.9</v>
      </c>
      <c r="AF18" s="18">
        <f t="shared" ref="AF18:AH18" si="68">AF19+AF22</f>
        <v>0</v>
      </c>
      <c r="AG18" s="18">
        <f t="shared" si="68"/>
        <v>0</v>
      </c>
      <c r="AH18" s="18">
        <f t="shared" si="68"/>
        <v>0</v>
      </c>
      <c r="AI18" s="18">
        <f t="shared" si="25"/>
        <v>3333.893</v>
      </c>
      <c r="AJ18" s="18">
        <f t="shared" si="26"/>
        <v>3333.9</v>
      </c>
      <c r="AK18" s="18">
        <f t="shared" si="27"/>
        <v>3333.9</v>
      </c>
      <c r="AL18" s="18">
        <f t="shared" ref="AL18" si="69">AL19+AL22</f>
        <v>0</v>
      </c>
      <c r="AM18" s="18">
        <f t="shared" si="28"/>
        <v>3333.893</v>
      </c>
      <c r="AN18" s="18">
        <f t="shared" ref="AN18:AP18" si="70">AN19+AN22</f>
        <v>0</v>
      </c>
      <c r="AO18" s="18">
        <f t="shared" si="70"/>
        <v>0</v>
      </c>
      <c r="AP18" s="18">
        <f t="shared" si="70"/>
        <v>0</v>
      </c>
      <c r="AQ18" s="18">
        <f t="shared" si="30"/>
        <v>3333.893</v>
      </c>
      <c r="AR18" s="18">
        <f t="shared" si="31"/>
        <v>3333.9</v>
      </c>
      <c r="AS18" s="18">
        <f t="shared" si="32"/>
        <v>3333.9</v>
      </c>
      <c r="AT18" s="18">
        <f t="shared" ref="AT18:AV18" si="71">AT19+AT22</f>
        <v>0</v>
      </c>
      <c r="AU18" s="18">
        <f t="shared" si="71"/>
        <v>0</v>
      </c>
      <c r="AV18" s="18">
        <f t="shared" si="71"/>
        <v>0</v>
      </c>
      <c r="AW18" s="18">
        <f t="shared" si="33"/>
        <v>3333.893</v>
      </c>
      <c r="AX18" s="18">
        <f t="shared" si="34"/>
        <v>3333.9</v>
      </c>
      <c r="AY18" s="18">
        <f t="shared" si="35"/>
        <v>3333.9</v>
      </c>
      <c r="AZ18" s="18">
        <f t="shared" ref="AZ18:BB18" si="72">AZ19+AZ22</f>
        <v>0</v>
      </c>
      <c r="BA18" s="18">
        <f t="shared" si="72"/>
        <v>0</v>
      </c>
      <c r="BB18" s="18">
        <f t="shared" si="72"/>
        <v>0</v>
      </c>
      <c r="BC18" s="18">
        <f t="shared" si="37"/>
        <v>3333.893</v>
      </c>
      <c r="BD18" s="18">
        <f t="shared" si="38"/>
        <v>3333.9</v>
      </c>
      <c r="BE18" s="18">
        <f t="shared" si="39"/>
        <v>3333.9</v>
      </c>
      <c r="BF18" s="18">
        <f t="shared" ref="BF18:BH18" si="73">BF19+BF22</f>
        <v>0</v>
      </c>
      <c r="BG18" s="18">
        <f t="shared" si="73"/>
        <v>0</v>
      </c>
      <c r="BH18" s="18">
        <f t="shared" si="73"/>
        <v>0</v>
      </c>
      <c r="BI18" s="18">
        <f t="shared" si="8"/>
        <v>3333.893</v>
      </c>
      <c r="BJ18" s="18">
        <f t="shared" si="9"/>
        <v>3333.9</v>
      </c>
      <c r="BK18" s="18">
        <f t="shared" si="10"/>
        <v>3333.9</v>
      </c>
      <c r="BL18" s="18">
        <f t="shared" ref="BL18:BN18" si="74">BL19+BL22</f>
        <v>-540.75</v>
      </c>
      <c r="BM18" s="18">
        <f t="shared" si="74"/>
        <v>0</v>
      </c>
      <c r="BN18" s="18">
        <f t="shared" si="74"/>
        <v>0</v>
      </c>
      <c r="BO18" s="18">
        <f t="shared" si="41"/>
        <v>2793.143</v>
      </c>
      <c r="BP18" s="18">
        <f t="shared" si="42"/>
        <v>3333.9</v>
      </c>
      <c r="BQ18" s="18">
        <f t="shared" si="43"/>
        <v>3333.9</v>
      </c>
      <c r="BR18" s="18">
        <f t="shared" ref="BR18:BT18" si="75">BR19+BR22</f>
        <v>0</v>
      </c>
      <c r="BS18" s="18">
        <f t="shared" si="75"/>
        <v>0</v>
      </c>
      <c r="BT18" s="18">
        <f t="shared" si="75"/>
        <v>0</v>
      </c>
      <c r="BU18" s="18">
        <f t="shared" si="44"/>
        <v>2793.143</v>
      </c>
      <c r="BV18" s="18">
        <f t="shared" si="45"/>
        <v>3333.9</v>
      </c>
      <c r="BW18" s="18">
        <f t="shared" si="46"/>
        <v>3333.9</v>
      </c>
      <c r="BX18" s="18">
        <f t="shared" ref="BX18:BZ18" si="76">BX19+BX22</f>
        <v>-3.7949999999999999</v>
      </c>
      <c r="BY18" s="18">
        <f t="shared" si="76"/>
        <v>0</v>
      </c>
      <c r="BZ18" s="18">
        <f t="shared" si="76"/>
        <v>0</v>
      </c>
      <c r="CA18" s="18">
        <f t="shared" si="48"/>
        <v>2789.348</v>
      </c>
      <c r="CB18" s="18">
        <f t="shared" si="49"/>
        <v>3333.9</v>
      </c>
      <c r="CC18" s="18">
        <f t="shared" si="50"/>
        <v>3333.9</v>
      </c>
      <c r="CD18" s="18">
        <f t="shared" si="66"/>
        <v>0</v>
      </c>
      <c r="CE18" s="27"/>
      <c r="CF18" s="33"/>
    </row>
    <row r="19" spans="1:84" ht="31.2" x14ac:dyDescent="0.3">
      <c r="A19" s="41" t="s">
        <v>11</v>
      </c>
      <c r="B19" s="39">
        <v>200</v>
      </c>
      <c r="C19" s="41"/>
      <c r="D19" s="41"/>
      <c r="E19" s="14" t="s">
        <v>551</v>
      </c>
      <c r="F19" s="18">
        <f t="shared" ref="F19:K20" si="77">F20</f>
        <v>2498</v>
      </c>
      <c r="G19" s="18">
        <f t="shared" si="77"/>
        <v>2498</v>
      </c>
      <c r="H19" s="18">
        <f t="shared" si="77"/>
        <v>2498</v>
      </c>
      <c r="I19" s="18">
        <f t="shared" si="77"/>
        <v>0</v>
      </c>
      <c r="J19" s="18">
        <f t="shared" si="77"/>
        <v>0</v>
      </c>
      <c r="K19" s="18">
        <f t="shared" si="77"/>
        <v>0</v>
      </c>
      <c r="L19" s="18">
        <f t="shared" si="13"/>
        <v>2498</v>
      </c>
      <c r="M19" s="18">
        <f t="shared" si="14"/>
        <v>2498</v>
      </c>
      <c r="N19" s="18">
        <f t="shared" si="15"/>
        <v>2498</v>
      </c>
      <c r="O19" s="18">
        <f t="shared" ref="O19:S20" si="78">O20</f>
        <v>-7.0000000000000001E-3</v>
      </c>
      <c r="P19" s="18">
        <f t="shared" si="78"/>
        <v>0</v>
      </c>
      <c r="Q19" s="18">
        <f t="shared" si="78"/>
        <v>0</v>
      </c>
      <c r="R19" s="18">
        <f t="shared" si="78"/>
        <v>0</v>
      </c>
      <c r="S19" s="18">
        <f t="shared" si="78"/>
        <v>0</v>
      </c>
      <c r="T19" s="18">
        <f t="shared" si="17"/>
        <v>2497.9929999999999</v>
      </c>
      <c r="U19" s="18">
        <f t="shared" si="18"/>
        <v>2498</v>
      </c>
      <c r="V19" s="18">
        <f t="shared" si="19"/>
        <v>2498</v>
      </c>
      <c r="W19" s="18">
        <f t="shared" ref="W19:CD20" si="79">W20</f>
        <v>0</v>
      </c>
      <c r="X19" s="18">
        <f t="shared" si="79"/>
        <v>0</v>
      </c>
      <c r="Y19" s="18">
        <f t="shared" si="79"/>
        <v>0</v>
      </c>
      <c r="Z19" s="18">
        <f t="shared" si="79"/>
        <v>0</v>
      </c>
      <c r="AA19" s="18">
        <f t="shared" si="79"/>
        <v>0</v>
      </c>
      <c r="AB19" s="18">
        <f t="shared" si="79"/>
        <v>0</v>
      </c>
      <c r="AC19" s="18">
        <f t="shared" si="21"/>
        <v>2497.9929999999999</v>
      </c>
      <c r="AD19" s="18">
        <f t="shared" si="22"/>
        <v>2498</v>
      </c>
      <c r="AE19" s="18">
        <f t="shared" si="23"/>
        <v>2498</v>
      </c>
      <c r="AF19" s="18">
        <f t="shared" si="79"/>
        <v>0</v>
      </c>
      <c r="AG19" s="18">
        <f t="shared" si="79"/>
        <v>0</v>
      </c>
      <c r="AH19" s="18">
        <f t="shared" si="79"/>
        <v>0</v>
      </c>
      <c r="AI19" s="18">
        <f t="shared" si="25"/>
        <v>2497.9929999999999</v>
      </c>
      <c r="AJ19" s="18">
        <f t="shared" si="26"/>
        <v>2498</v>
      </c>
      <c r="AK19" s="18">
        <f t="shared" si="27"/>
        <v>2498</v>
      </c>
      <c r="AL19" s="18">
        <f t="shared" si="79"/>
        <v>0</v>
      </c>
      <c r="AM19" s="18">
        <f t="shared" si="28"/>
        <v>2497.9929999999999</v>
      </c>
      <c r="AN19" s="18">
        <f t="shared" si="79"/>
        <v>0</v>
      </c>
      <c r="AO19" s="18">
        <f t="shared" si="79"/>
        <v>0</v>
      </c>
      <c r="AP19" s="18">
        <f t="shared" si="79"/>
        <v>0</v>
      </c>
      <c r="AQ19" s="18">
        <f t="shared" si="30"/>
        <v>2497.9929999999999</v>
      </c>
      <c r="AR19" s="18">
        <f t="shared" si="31"/>
        <v>2498</v>
      </c>
      <c r="AS19" s="18">
        <f t="shared" si="32"/>
        <v>2498</v>
      </c>
      <c r="AT19" s="18">
        <f t="shared" si="79"/>
        <v>0</v>
      </c>
      <c r="AU19" s="18">
        <f t="shared" si="79"/>
        <v>0</v>
      </c>
      <c r="AV19" s="18">
        <f t="shared" si="79"/>
        <v>0</v>
      </c>
      <c r="AW19" s="18">
        <f t="shared" si="33"/>
        <v>2497.9929999999999</v>
      </c>
      <c r="AX19" s="18">
        <f t="shared" si="34"/>
        <v>2498</v>
      </c>
      <c r="AY19" s="18">
        <f t="shared" si="35"/>
        <v>2498</v>
      </c>
      <c r="AZ19" s="18">
        <f t="shared" si="79"/>
        <v>0</v>
      </c>
      <c r="BA19" s="18">
        <f t="shared" si="79"/>
        <v>0</v>
      </c>
      <c r="BB19" s="18">
        <f t="shared" si="79"/>
        <v>0</v>
      </c>
      <c r="BC19" s="18">
        <f t="shared" si="37"/>
        <v>2497.9929999999999</v>
      </c>
      <c r="BD19" s="18">
        <f t="shared" si="38"/>
        <v>2498</v>
      </c>
      <c r="BE19" s="18">
        <f t="shared" si="39"/>
        <v>2498</v>
      </c>
      <c r="BF19" s="18">
        <f t="shared" si="79"/>
        <v>0</v>
      </c>
      <c r="BG19" s="18">
        <f t="shared" si="79"/>
        <v>0</v>
      </c>
      <c r="BH19" s="18">
        <f t="shared" si="79"/>
        <v>0</v>
      </c>
      <c r="BI19" s="18">
        <f t="shared" si="8"/>
        <v>2497.9929999999999</v>
      </c>
      <c r="BJ19" s="18">
        <f t="shared" si="9"/>
        <v>2498</v>
      </c>
      <c r="BK19" s="18">
        <f t="shared" si="10"/>
        <v>2498</v>
      </c>
      <c r="BL19" s="18">
        <f t="shared" si="79"/>
        <v>-214.85</v>
      </c>
      <c r="BM19" s="18">
        <f t="shared" si="79"/>
        <v>0</v>
      </c>
      <c r="BN19" s="18">
        <f t="shared" si="79"/>
        <v>0</v>
      </c>
      <c r="BO19" s="18">
        <f t="shared" si="41"/>
        <v>2283.143</v>
      </c>
      <c r="BP19" s="18">
        <f t="shared" si="42"/>
        <v>2498</v>
      </c>
      <c r="BQ19" s="18">
        <f t="shared" si="43"/>
        <v>2498</v>
      </c>
      <c r="BR19" s="18">
        <f t="shared" si="79"/>
        <v>0</v>
      </c>
      <c r="BS19" s="18">
        <f t="shared" si="79"/>
        <v>0</v>
      </c>
      <c r="BT19" s="18">
        <f t="shared" si="79"/>
        <v>0</v>
      </c>
      <c r="BU19" s="18">
        <f t="shared" si="44"/>
        <v>2283.143</v>
      </c>
      <c r="BV19" s="18">
        <f t="shared" si="45"/>
        <v>2498</v>
      </c>
      <c r="BW19" s="18">
        <f t="shared" si="46"/>
        <v>2498</v>
      </c>
      <c r="BX19" s="18">
        <f t="shared" si="79"/>
        <v>-3.7949999999999999</v>
      </c>
      <c r="BY19" s="18">
        <f t="shared" si="79"/>
        <v>0</v>
      </c>
      <c r="BZ19" s="18">
        <f t="shared" si="79"/>
        <v>0</v>
      </c>
      <c r="CA19" s="18">
        <f t="shared" si="48"/>
        <v>2279.348</v>
      </c>
      <c r="CB19" s="18">
        <f t="shared" si="49"/>
        <v>2498</v>
      </c>
      <c r="CC19" s="18">
        <f t="shared" si="50"/>
        <v>2498</v>
      </c>
      <c r="CD19" s="18">
        <f t="shared" si="79"/>
        <v>0</v>
      </c>
      <c r="CE19" s="27"/>
      <c r="CF19" s="33"/>
    </row>
    <row r="20" spans="1:84" ht="46.8" x14ac:dyDescent="0.3">
      <c r="A20" s="41" t="s">
        <v>11</v>
      </c>
      <c r="B20" s="39">
        <v>240</v>
      </c>
      <c r="C20" s="41"/>
      <c r="D20" s="41"/>
      <c r="E20" s="14" t="s">
        <v>559</v>
      </c>
      <c r="F20" s="18">
        <f t="shared" si="77"/>
        <v>2498</v>
      </c>
      <c r="G20" s="18">
        <f t="shared" si="77"/>
        <v>2498</v>
      </c>
      <c r="H20" s="18">
        <f t="shared" si="77"/>
        <v>2498</v>
      </c>
      <c r="I20" s="18">
        <f t="shared" si="77"/>
        <v>0</v>
      </c>
      <c r="J20" s="18">
        <f t="shared" si="77"/>
        <v>0</v>
      </c>
      <c r="K20" s="18">
        <f t="shared" si="77"/>
        <v>0</v>
      </c>
      <c r="L20" s="18">
        <f t="shared" si="13"/>
        <v>2498</v>
      </c>
      <c r="M20" s="18">
        <f t="shared" si="14"/>
        <v>2498</v>
      </c>
      <c r="N20" s="18">
        <f t="shared" si="15"/>
        <v>2498</v>
      </c>
      <c r="O20" s="18">
        <f t="shared" si="78"/>
        <v>-7.0000000000000001E-3</v>
      </c>
      <c r="P20" s="18">
        <f t="shared" si="78"/>
        <v>0</v>
      </c>
      <c r="Q20" s="18">
        <f t="shared" si="78"/>
        <v>0</v>
      </c>
      <c r="R20" s="18">
        <f t="shared" si="78"/>
        <v>0</v>
      </c>
      <c r="S20" s="18">
        <f t="shared" si="78"/>
        <v>0</v>
      </c>
      <c r="T20" s="18">
        <f t="shared" si="17"/>
        <v>2497.9929999999999</v>
      </c>
      <c r="U20" s="18">
        <f t="shared" si="18"/>
        <v>2498</v>
      </c>
      <c r="V20" s="18">
        <f t="shared" si="19"/>
        <v>2498</v>
      </c>
      <c r="W20" s="18">
        <f t="shared" si="79"/>
        <v>0</v>
      </c>
      <c r="X20" s="18">
        <f t="shared" si="79"/>
        <v>0</v>
      </c>
      <c r="Y20" s="18">
        <f t="shared" si="79"/>
        <v>0</v>
      </c>
      <c r="Z20" s="18">
        <f t="shared" si="79"/>
        <v>0</v>
      </c>
      <c r="AA20" s="18">
        <f t="shared" si="79"/>
        <v>0</v>
      </c>
      <c r="AB20" s="18">
        <f t="shared" si="79"/>
        <v>0</v>
      </c>
      <c r="AC20" s="18">
        <f t="shared" si="21"/>
        <v>2497.9929999999999</v>
      </c>
      <c r="AD20" s="18">
        <f t="shared" si="22"/>
        <v>2498</v>
      </c>
      <c r="AE20" s="18">
        <f t="shared" si="23"/>
        <v>2498</v>
      </c>
      <c r="AF20" s="18">
        <f t="shared" si="79"/>
        <v>0</v>
      </c>
      <c r="AG20" s="18">
        <f t="shared" si="79"/>
        <v>0</v>
      </c>
      <c r="AH20" s="18">
        <f t="shared" si="79"/>
        <v>0</v>
      </c>
      <c r="AI20" s="18">
        <f t="shared" si="25"/>
        <v>2497.9929999999999</v>
      </c>
      <c r="AJ20" s="18">
        <f t="shared" si="26"/>
        <v>2498</v>
      </c>
      <c r="AK20" s="18">
        <f t="shared" si="27"/>
        <v>2498</v>
      </c>
      <c r="AL20" s="18">
        <f t="shared" si="79"/>
        <v>0</v>
      </c>
      <c r="AM20" s="18">
        <f t="shared" si="28"/>
        <v>2497.9929999999999</v>
      </c>
      <c r="AN20" s="18">
        <f t="shared" si="79"/>
        <v>0</v>
      </c>
      <c r="AO20" s="18">
        <f t="shared" si="79"/>
        <v>0</v>
      </c>
      <c r="AP20" s="18">
        <f t="shared" si="79"/>
        <v>0</v>
      </c>
      <c r="AQ20" s="18">
        <f t="shared" si="30"/>
        <v>2497.9929999999999</v>
      </c>
      <c r="AR20" s="18">
        <f t="shared" si="31"/>
        <v>2498</v>
      </c>
      <c r="AS20" s="18">
        <f t="shared" si="32"/>
        <v>2498</v>
      </c>
      <c r="AT20" s="18">
        <f t="shared" si="79"/>
        <v>0</v>
      </c>
      <c r="AU20" s="18">
        <f t="shared" si="79"/>
        <v>0</v>
      </c>
      <c r="AV20" s="18">
        <f t="shared" si="79"/>
        <v>0</v>
      </c>
      <c r="AW20" s="18">
        <f t="shared" si="33"/>
        <v>2497.9929999999999</v>
      </c>
      <c r="AX20" s="18">
        <f t="shared" si="34"/>
        <v>2498</v>
      </c>
      <c r="AY20" s="18">
        <f t="shared" si="35"/>
        <v>2498</v>
      </c>
      <c r="AZ20" s="18">
        <f t="shared" si="79"/>
        <v>0</v>
      </c>
      <c r="BA20" s="18">
        <f t="shared" si="79"/>
        <v>0</v>
      </c>
      <c r="BB20" s="18">
        <f t="shared" si="79"/>
        <v>0</v>
      </c>
      <c r="BC20" s="18">
        <f t="shared" si="37"/>
        <v>2497.9929999999999</v>
      </c>
      <c r="BD20" s="18">
        <f t="shared" si="38"/>
        <v>2498</v>
      </c>
      <c r="BE20" s="18">
        <f t="shared" si="39"/>
        <v>2498</v>
      </c>
      <c r="BF20" s="18">
        <f t="shared" si="79"/>
        <v>0</v>
      </c>
      <c r="BG20" s="18">
        <f t="shared" si="79"/>
        <v>0</v>
      </c>
      <c r="BH20" s="18">
        <f t="shared" si="79"/>
        <v>0</v>
      </c>
      <c r="BI20" s="18">
        <f t="shared" si="8"/>
        <v>2497.9929999999999</v>
      </c>
      <c r="BJ20" s="18">
        <f t="shared" si="9"/>
        <v>2498</v>
      </c>
      <c r="BK20" s="18">
        <f t="shared" si="10"/>
        <v>2498</v>
      </c>
      <c r="BL20" s="18">
        <f t="shared" si="79"/>
        <v>-214.85</v>
      </c>
      <c r="BM20" s="18">
        <f t="shared" si="79"/>
        <v>0</v>
      </c>
      <c r="BN20" s="18">
        <f t="shared" si="79"/>
        <v>0</v>
      </c>
      <c r="BO20" s="18">
        <f t="shared" si="41"/>
        <v>2283.143</v>
      </c>
      <c r="BP20" s="18">
        <f t="shared" si="42"/>
        <v>2498</v>
      </c>
      <c r="BQ20" s="18">
        <f t="shared" si="43"/>
        <v>2498</v>
      </c>
      <c r="BR20" s="18">
        <f t="shared" si="79"/>
        <v>0</v>
      </c>
      <c r="BS20" s="18">
        <f t="shared" si="79"/>
        <v>0</v>
      </c>
      <c r="BT20" s="18">
        <f t="shared" si="79"/>
        <v>0</v>
      </c>
      <c r="BU20" s="18">
        <f t="shared" si="44"/>
        <v>2283.143</v>
      </c>
      <c r="BV20" s="18">
        <f t="shared" si="45"/>
        <v>2498</v>
      </c>
      <c r="BW20" s="18">
        <f t="shared" si="46"/>
        <v>2498</v>
      </c>
      <c r="BX20" s="18">
        <f t="shared" si="79"/>
        <v>-3.7949999999999999</v>
      </c>
      <c r="BY20" s="18">
        <f t="shared" si="79"/>
        <v>0</v>
      </c>
      <c r="BZ20" s="18">
        <f t="shared" si="79"/>
        <v>0</v>
      </c>
      <c r="CA20" s="18">
        <f t="shared" si="48"/>
        <v>2279.348</v>
      </c>
      <c r="CB20" s="18">
        <f t="shared" si="49"/>
        <v>2498</v>
      </c>
      <c r="CC20" s="18">
        <f t="shared" si="50"/>
        <v>2498</v>
      </c>
      <c r="CD20" s="18">
        <f t="shared" si="79"/>
        <v>0</v>
      </c>
      <c r="CE20" s="27"/>
      <c r="CF20" s="33"/>
    </row>
    <row r="21" spans="1:84" x14ac:dyDescent="0.3">
      <c r="A21" s="41" t="s">
        <v>11</v>
      </c>
      <c r="B21" s="39">
        <v>240</v>
      </c>
      <c r="C21" s="41" t="s">
        <v>5</v>
      </c>
      <c r="D21" s="41" t="s">
        <v>6</v>
      </c>
      <c r="E21" s="14" t="s">
        <v>518</v>
      </c>
      <c r="F21" s="18">
        <v>2498</v>
      </c>
      <c r="G21" s="18">
        <v>2498</v>
      </c>
      <c r="H21" s="18">
        <v>2498</v>
      </c>
      <c r="I21" s="18"/>
      <c r="J21" s="18"/>
      <c r="K21" s="18"/>
      <c r="L21" s="18">
        <f t="shared" si="13"/>
        <v>2498</v>
      </c>
      <c r="M21" s="18">
        <f t="shared" si="14"/>
        <v>2498</v>
      </c>
      <c r="N21" s="18">
        <f t="shared" si="15"/>
        <v>2498</v>
      </c>
      <c r="O21" s="18">
        <v>-7.0000000000000001E-3</v>
      </c>
      <c r="P21" s="18"/>
      <c r="Q21" s="18"/>
      <c r="R21" s="18"/>
      <c r="S21" s="18"/>
      <c r="T21" s="18">
        <f t="shared" si="17"/>
        <v>2497.9929999999999</v>
      </c>
      <c r="U21" s="18">
        <f t="shared" si="18"/>
        <v>2498</v>
      </c>
      <c r="V21" s="18">
        <f t="shared" si="19"/>
        <v>2498</v>
      </c>
      <c r="W21" s="18"/>
      <c r="X21" s="18"/>
      <c r="Y21" s="18"/>
      <c r="Z21" s="18"/>
      <c r="AA21" s="18"/>
      <c r="AB21" s="18"/>
      <c r="AC21" s="18">
        <f t="shared" si="21"/>
        <v>2497.9929999999999</v>
      </c>
      <c r="AD21" s="18">
        <f t="shared" si="22"/>
        <v>2498</v>
      </c>
      <c r="AE21" s="18">
        <f t="shared" si="23"/>
        <v>2498</v>
      </c>
      <c r="AF21" s="18"/>
      <c r="AG21" s="18"/>
      <c r="AH21" s="18"/>
      <c r="AI21" s="18">
        <f t="shared" si="25"/>
        <v>2497.9929999999999</v>
      </c>
      <c r="AJ21" s="18">
        <f t="shared" si="26"/>
        <v>2498</v>
      </c>
      <c r="AK21" s="18">
        <f t="shared" si="27"/>
        <v>2498</v>
      </c>
      <c r="AL21" s="18"/>
      <c r="AM21" s="18">
        <f t="shared" si="28"/>
        <v>2497.9929999999999</v>
      </c>
      <c r="AN21" s="18"/>
      <c r="AO21" s="18"/>
      <c r="AP21" s="18"/>
      <c r="AQ21" s="18">
        <f t="shared" si="30"/>
        <v>2497.9929999999999</v>
      </c>
      <c r="AR21" s="18">
        <f t="shared" si="31"/>
        <v>2498</v>
      </c>
      <c r="AS21" s="18">
        <f t="shared" si="32"/>
        <v>2498</v>
      </c>
      <c r="AT21" s="18"/>
      <c r="AU21" s="18"/>
      <c r="AV21" s="18"/>
      <c r="AW21" s="18">
        <f t="shared" si="33"/>
        <v>2497.9929999999999</v>
      </c>
      <c r="AX21" s="18">
        <f t="shared" si="34"/>
        <v>2498</v>
      </c>
      <c r="AY21" s="18">
        <f t="shared" si="35"/>
        <v>2498</v>
      </c>
      <c r="AZ21" s="18"/>
      <c r="BA21" s="18"/>
      <c r="BB21" s="18"/>
      <c r="BC21" s="18">
        <f t="shared" si="37"/>
        <v>2497.9929999999999</v>
      </c>
      <c r="BD21" s="18">
        <f t="shared" si="38"/>
        <v>2498</v>
      </c>
      <c r="BE21" s="18">
        <f t="shared" si="39"/>
        <v>2498</v>
      </c>
      <c r="BF21" s="18"/>
      <c r="BG21" s="18"/>
      <c r="BH21" s="18"/>
      <c r="BI21" s="18">
        <f t="shared" si="8"/>
        <v>2497.9929999999999</v>
      </c>
      <c r="BJ21" s="18">
        <f t="shared" si="9"/>
        <v>2498</v>
      </c>
      <c r="BK21" s="18">
        <f t="shared" si="10"/>
        <v>2498</v>
      </c>
      <c r="BL21" s="18">
        <f>-99-115.85</f>
        <v>-214.85</v>
      </c>
      <c r="BM21" s="18"/>
      <c r="BN21" s="18"/>
      <c r="BO21" s="18">
        <f t="shared" si="41"/>
        <v>2283.143</v>
      </c>
      <c r="BP21" s="18">
        <f t="shared" si="42"/>
        <v>2498</v>
      </c>
      <c r="BQ21" s="18">
        <f t="shared" si="43"/>
        <v>2498</v>
      </c>
      <c r="BR21" s="18"/>
      <c r="BS21" s="18"/>
      <c r="BT21" s="18"/>
      <c r="BU21" s="18">
        <f t="shared" si="44"/>
        <v>2283.143</v>
      </c>
      <c r="BV21" s="18">
        <f t="shared" si="45"/>
        <v>2498</v>
      </c>
      <c r="BW21" s="18">
        <f t="shared" si="46"/>
        <v>2498</v>
      </c>
      <c r="BX21" s="18">
        <v>-3.7949999999999999</v>
      </c>
      <c r="BY21" s="18"/>
      <c r="BZ21" s="18"/>
      <c r="CA21" s="18">
        <f t="shared" si="48"/>
        <v>2279.348</v>
      </c>
      <c r="CB21" s="18">
        <f t="shared" si="49"/>
        <v>2498</v>
      </c>
      <c r="CC21" s="18">
        <f t="shared" si="50"/>
        <v>2498</v>
      </c>
      <c r="CD21" s="18"/>
      <c r="CE21" s="27"/>
      <c r="CF21" s="33"/>
    </row>
    <row r="22" spans="1:84" ht="46.8" x14ac:dyDescent="0.3">
      <c r="A22" s="41" t="s">
        <v>11</v>
      </c>
      <c r="B22" s="39">
        <v>600</v>
      </c>
      <c r="C22" s="41"/>
      <c r="D22" s="41"/>
      <c r="E22" s="14" t="s">
        <v>554</v>
      </c>
      <c r="F22" s="18">
        <f t="shared" ref="F22:K23" si="80">F23</f>
        <v>835.9</v>
      </c>
      <c r="G22" s="18">
        <f t="shared" si="80"/>
        <v>835.9</v>
      </c>
      <c r="H22" s="18">
        <f t="shared" si="80"/>
        <v>835.9</v>
      </c>
      <c r="I22" s="18">
        <f t="shared" si="80"/>
        <v>0</v>
      </c>
      <c r="J22" s="18">
        <f t="shared" si="80"/>
        <v>0</v>
      </c>
      <c r="K22" s="18">
        <f t="shared" si="80"/>
        <v>0</v>
      </c>
      <c r="L22" s="18">
        <f t="shared" si="13"/>
        <v>835.9</v>
      </c>
      <c r="M22" s="18">
        <f t="shared" si="14"/>
        <v>835.9</v>
      </c>
      <c r="N22" s="18">
        <f t="shared" si="15"/>
        <v>835.9</v>
      </c>
      <c r="O22" s="18">
        <f t="shared" ref="O22:S23" si="81">O23</f>
        <v>0</v>
      </c>
      <c r="P22" s="18">
        <f t="shared" si="81"/>
        <v>0</v>
      </c>
      <c r="Q22" s="18">
        <f t="shared" si="81"/>
        <v>0</v>
      </c>
      <c r="R22" s="18">
        <f t="shared" si="81"/>
        <v>0</v>
      </c>
      <c r="S22" s="18">
        <f t="shared" si="81"/>
        <v>0</v>
      </c>
      <c r="T22" s="18">
        <f t="shared" si="17"/>
        <v>835.9</v>
      </c>
      <c r="U22" s="18">
        <f t="shared" si="18"/>
        <v>835.9</v>
      </c>
      <c r="V22" s="18">
        <f t="shared" si="19"/>
        <v>835.9</v>
      </c>
      <c r="W22" s="18">
        <f t="shared" ref="W22:CD23" si="82">W23</f>
        <v>0</v>
      </c>
      <c r="X22" s="18">
        <f t="shared" si="82"/>
        <v>0</v>
      </c>
      <c r="Y22" s="18">
        <f t="shared" si="82"/>
        <v>0</v>
      </c>
      <c r="Z22" s="18">
        <f t="shared" si="82"/>
        <v>0</v>
      </c>
      <c r="AA22" s="18">
        <f t="shared" si="82"/>
        <v>0</v>
      </c>
      <c r="AB22" s="18">
        <f t="shared" si="82"/>
        <v>0</v>
      </c>
      <c r="AC22" s="18">
        <f t="shared" si="21"/>
        <v>835.9</v>
      </c>
      <c r="AD22" s="18">
        <f t="shared" si="22"/>
        <v>835.9</v>
      </c>
      <c r="AE22" s="18">
        <f t="shared" si="23"/>
        <v>835.9</v>
      </c>
      <c r="AF22" s="18">
        <f t="shared" si="82"/>
        <v>0</v>
      </c>
      <c r="AG22" s="18">
        <f t="shared" si="82"/>
        <v>0</v>
      </c>
      <c r="AH22" s="18">
        <f t="shared" si="82"/>
        <v>0</v>
      </c>
      <c r="AI22" s="18">
        <f t="shared" si="25"/>
        <v>835.9</v>
      </c>
      <c r="AJ22" s="18">
        <f t="shared" si="26"/>
        <v>835.9</v>
      </c>
      <c r="AK22" s="18">
        <f t="shared" si="27"/>
        <v>835.9</v>
      </c>
      <c r="AL22" s="18">
        <f t="shared" si="82"/>
        <v>0</v>
      </c>
      <c r="AM22" s="18">
        <f t="shared" si="28"/>
        <v>835.9</v>
      </c>
      <c r="AN22" s="18">
        <f t="shared" si="82"/>
        <v>0</v>
      </c>
      <c r="AO22" s="18">
        <f t="shared" si="82"/>
        <v>0</v>
      </c>
      <c r="AP22" s="18">
        <f t="shared" si="82"/>
        <v>0</v>
      </c>
      <c r="AQ22" s="18">
        <f t="shared" si="30"/>
        <v>835.9</v>
      </c>
      <c r="AR22" s="18">
        <f t="shared" si="31"/>
        <v>835.9</v>
      </c>
      <c r="AS22" s="18">
        <f t="shared" si="32"/>
        <v>835.9</v>
      </c>
      <c r="AT22" s="18">
        <f t="shared" si="82"/>
        <v>0</v>
      </c>
      <c r="AU22" s="18">
        <f t="shared" si="82"/>
        <v>0</v>
      </c>
      <c r="AV22" s="18">
        <f t="shared" si="82"/>
        <v>0</v>
      </c>
      <c r="AW22" s="18">
        <f t="shared" si="33"/>
        <v>835.9</v>
      </c>
      <c r="AX22" s="18">
        <f t="shared" si="34"/>
        <v>835.9</v>
      </c>
      <c r="AY22" s="18">
        <f t="shared" si="35"/>
        <v>835.9</v>
      </c>
      <c r="AZ22" s="18">
        <f t="shared" si="82"/>
        <v>0</v>
      </c>
      <c r="BA22" s="18">
        <f t="shared" si="82"/>
        <v>0</v>
      </c>
      <c r="BB22" s="18">
        <f t="shared" si="82"/>
        <v>0</v>
      </c>
      <c r="BC22" s="18">
        <f t="shared" si="37"/>
        <v>835.9</v>
      </c>
      <c r="BD22" s="18">
        <f t="shared" si="38"/>
        <v>835.9</v>
      </c>
      <c r="BE22" s="18">
        <f t="shared" si="39"/>
        <v>835.9</v>
      </c>
      <c r="BF22" s="18">
        <f t="shared" si="82"/>
        <v>0</v>
      </c>
      <c r="BG22" s="18">
        <f t="shared" si="82"/>
        <v>0</v>
      </c>
      <c r="BH22" s="18">
        <f t="shared" si="82"/>
        <v>0</v>
      </c>
      <c r="BI22" s="18">
        <f t="shared" si="8"/>
        <v>835.9</v>
      </c>
      <c r="BJ22" s="18">
        <f t="shared" si="9"/>
        <v>835.9</v>
      </c>
      <c r="BK22" s="18">
        <f t="shared" si="10"/>
        <v>835.9</v>
      </c>
      <c r="BL22" s="18">
        <f t="shared" si="82"/>
        <v>-325.89999999999998</v>
      </c>
      <c r="BM22" s="18">
        <f t="shared" si="82"/>
        <v>0</v>
      </c>
      <c r="BN22" s="18">
        <f t="shared" si="82"/>
        <v>0</v>
      </c>
      <c r="BO22" s="18">
        <f t="shared" si="41"/>
        <v>510</v>
      </c>
      <c r="BP22" s="18">
        <f t="shared" si="42"/>
        <v>835.9</v>
      </c>
      <c r="BQ22" s="18">
        <f t="shared" si="43"/>
        <v>835.9</v>
      </c>
      <c r="BR22" s="18">
        <f t="shared" si="82"/>
        <v>0</v>
      </c>
      <c r="BS22" s="18">
        <f t="shared" si="82"/>
        <v>0</v>
      </c>
      <c r="BT22" s="18">
        <f t="shared" si="82"/>
        <v>0</v>
      </c>
      <c r="BU22" s="18">
        <f t="shared" si="44"/>
        <v>510</v>
      </c>
      <c r="BV22" s="18">
        <f t="shared" si="45"/>
        <v>835.9</v>
      </c>
      <c r="BW22" s="18">
        <f t="shared" si="46"/>
        <v>835.9</v>
      </c>
      <c r="BX22" s="18">
        <f t="shared" si="82"/>
        <v>0</v>
      </c>
      <c r="BY22" s="18">
        <f t="shared" si="82"/>
        <v>0</v>
      </c>
      <c r="BZ22" s="18">
        <f t="shared" si="82"/>
        <v>0</v>
      </c>
      <c r="CA22" s="18">
        <f t="shared" si="48"/>
        <v>510</v>
      </c>
      <c r="CB22" s="18">
        <f t="shared" si="49"/>
        <v>835.9</v>
      </c>
      <c r="CC22" s="18">
        <f t="shared" si="50"/>
        <v>835.9</v>
      </c>
      <c r="CD22" s="18">
        <f t="shared" si="82"/>
        <v>0</v>
      </c>
      <c r="CE22" s="27"/>
      <c r="CF22" s="33"/>
    </row>
    <row r="23" spans="1:84" ht="78" x14ac:dyDescent="0.3">
      <c r="A23" s="41" t="s">
        <v>11</v>
      </c>
      <c r="B23" s="39">
        <v>630</v>
      </c>
      <c r="C23" s="41"/>
      <c r="D23" s="41"/>
      <c r="E23" s="14" t="s">
        <v>1427</v>
      </c>
      <c r="F23" s="18">
        <f t="shared" si="80"/>
        <v>835.9</v>
      </c>
      <c r="G23" s="18">
        <f t="shared" si="80"/>
        <v>835.9</v>
      </c>
      <c r="H23" s="18">
        <f t="shared" si="80"/>
        <v>835.9</v>
      </c>
      <c r="I23" s="18">
        <f t="shared" si="80"/>
        <v>0</v>
      </c>
      <c r="J23" s="18">
        <f t="shared" si="80"/>
        <v>0</v>
      </c>
      <c r="K23" s="18">
        <f t="shared" si="80"/>
        <v>0</v>
      </c>
      <c r="L23" s="18">
        <f t="shared" si="13"/>
        <v>835.9</v>
      </c>
      <c r="M23" s="18">
        <f t="shared" si="14"/>
        <v>835.9</v>
      </c>
      <c r="N23" s="18">
        <f t="shared" si="15"/>
        <v>835.9</v>
      </c>
      <c r="O23" s="18">
        <f t="shared" si="81"/>
        <v>0</v>
      </c>
      <c r="P23" s="18">
        <f t="shared" si="81"/>
        <v>0</v>
      </c>
      <c r="Q23" s="18">
        <f t="shared" si="81"/>
        <v>0</v>
      </c>
      <c r="R23" s="18">
        <f t="shared" si="81"/>
        <v>0</v>
      </c>
      <c r="S23" s="18">
        <f t="shared" si="81"/>
        <v>0</v>
      </c>
      <c r="T23" s="18">
        <f t="shared" si="17"/>
        <v>835.9</v>
      </c>
      <c r="U23" s="18">
        <f t="shared" si="18"/>
        <v>835.9</v>
      </c>
      <c r="V23" s="18">
        <f t="shared" si="19"/>
        <v>835.9</v>
      </c>
      <c r="W23" s="18">
        <f t="shared" si="82"/>
        <v>0</v>
      </c>
      <c r="X23" s="18">
        <f t="shared" si="82"/>
        <v>0</v>
      </c>
      <c r="Y23" s="18">
        <f t="shared" si="82"/>
        <v>0</v>
      </c>
      <c r="Z23" s="18">
        <f t="shared" si="82"/>
        <v>0</v>
      </c>
      <c r="AA23" s="18">
        <f t="shared" si="82"/>
        <v>0</v>
      </c>
      <c r="AB23" s="18">
        <f t="shared" si="82"/>
        <v>0</v>
      </c>
      <c r="AC23" s="18">
        <f t="shared" si="21"/>
        <v>835.9</v>
      </c>
      <c r="AD23" s="18">
        <f t="shared" si="22"/>
        <v>835.9</v>
      </c>
      <c r="AE23" s="18">
        <f t="shared" si="23"/>
        <v>835.9</v>
      </c>
      <c r="AF23" s="18">
        <f t="shared" si="82"/>
        <v>0</v>
      </c>
      <c r="AG23" s="18">
        <f t="shared" si="82"/>
        <v>0</v>
      </c>
      <c r="AH23" s="18">
        <f t="shared" si="82"/>
        <v>0</v>
      </c>
      <c r="AI23" s="18">
        <f t="shared" si="25"/>
        <v>835.9</v>
      </c>
      <c r="AJ23" s="18">
        <f t="shared" si="26"/>
        <v>835.9</v>
      </c>
      <c r="AK23" s="18">
        <f t="shared" si="27"/>
        <v>835.9</v>
      </c>
      <c r="AL23" s="18">
        <f t="shared" si="82"/>
        <v>0</v>
      </c>
      <c r="AM23" s="18">
        <f t="shared" si="28"/>
        <v>835.9</v>
      </c>
      <c r="AN23" s="18">
        <f t="shared" si="82"/>
        <v>0</v>
      </c>
      <c r="AO23" s="18">
        <f t="shared" si="82"/>
        <v>0</v>
      </c>
      <c r="AP23" s="18">
        <f t="shared" si="82"/>
        <v>0</v>
      </c>
      <c r="AQ23" s="18">
        <f t="shared" si="30"/>
        <v>835.9</v>
      </c>
      <c r="AR23" s="18">
        <f t="shared" si="31"/>
        <v>835.9</v>
      </c>
      <c r="AS23" s="18">
        <f t="shared" si="32"/>
        <v>835.9</v>
      </c>
      <c r="AT23" s="18">
        <f t="shared" si="82"/>
        <v>0</v>
      </c>
      <c r="AU23" s="18">
        <f t="shared" si="82"/>
        <v>0</v>
      </c>
      <c r="AV23" s="18">
        <f t="shared" si="82"/>
        <v>0</v>
      </c>
      <c r="AW23" s="18">
        <f t="shared" si="33"/>
        <v>835.9</v>
      </c>
      <c r="AX23" s="18">
        <f t="shared" si="34"/>
        <v>835.9</v>
      </c>
      <c r="AY23" s="18">
        <f t="shared" si="35"/>
        <v>835.9</v>
      </c>
      <c r="AZ23" s="18">
        <f t="shared" si="82"/>
        <v>0</v>
      </c>
      <c r="BA23" s="18">
        <f t="shared" si="82"/>
        <v>0</v>
      </c>
      <c r="BB23" s="18">
        <f t="shared" si="82"/>
        <v>0</v>
      </c>
      <c r="BC23" s="18">
        <f t="shared" si="37"/>
        <v>835.9</v>
      </c>
      <c r="BD23" s="18">
        <f t="shared" si="38"/>
        <v>835.9</v>
      </c>
      <c r="BE23" s="18">
        <f t="shared" si="39"/>
        <v>835.9</v>
      </c>
      <c r="BF23" s="18">
        <f t="shared" si="82"/>
        <v>0</v>
      </c>
      <c r="BG23" s="18">
        <f t="shared" si="82"/>
        <v>0</v>
      </c>
      <c r="BH23" s="18">
        <f t="shared" si="82"/>
        <v>0</v>
      </c>
      <c r="BI23" s="18">
        <f t="shared" si="8"/>
        <v>835.9</v>
      </c>
      <c r="BJ23" s="18">
        <f t="shared" si="9"/>
        <v>835.9</v>
      </c>
      <c r="BK23" s="18">
        <f t="shared" si="10"/>
        <v>835.9</v>
      </c>
      <c r="BL23" s="18">
        <f t="shared" si="82"/>
        <v>-325.89999999999998</v>
      </c>
      <c r="BM23" s="18">
        <f t="shared" si="82"/>
        <v>0</v>
      </c>
      <c r="BN23" s="18">
        <f t="shared" si="82"/>
        <v>0</v>
      </c>
      <c r="BO23" s="18">
        <f t="shared" si="41"/>
        <v>510</v>
      </c>
      <c r="BP23" s="18">
        <f t="shared" si="42"/>
        <v>835.9</v>
      </c>
      <c r="BQ23" s="18">
        <f t="shared" si="43"/>
        <v>835.9</v>
      </c>
      <c r="BR23" s="18">
        <f t="shared" si="82"/>
        <v>0</v>
      </c>
      <c r="BS23" s="18">
        <f t="shared" si="82"/>
        <v>0</v>
      </c>
      <c r="BT23" s="18">
        <f t="shared" si="82"/>
        <v>0</v>
      </c>
      <c r="BU23" s="18">
        <f t="shared" si="44"/>
        <v>510</v>
      </c>
      <c r="BV23" s="18">
        <f t="shared" si="45"/>
        <v>835.9</v>
      </c>
      <c r="BW23" s="18">
        <f t="shared" si="46"/>
        <v>835.9</v>
      </c>
      <c r="BX23" s="18">
        <f t="shared" si="82"/>
        <v>0</v>
      </c>
      <c r="BY23" s="18">
        <f t="shared" si="82"/>
        <v>0</v>
      </c>
      <c r="BZ23" s="18">
        <f t="shared" si="82"/>
        <v>0</v>
      </c>
      <c r="CA23" s="18">
        <f t="shared" si="48"/>
        <v>510</v>
      </c>
      <c r="CB23" s="18">
        <f t="shared" si="49"/>
        <v>835.9</v>
      </c>
      <c r="CC23" s="18">
        <f t="shared" si="50"/>
        <v>835.9</v>
      </c>
      <c r="CD23" s="18">
        <f t="shared" si="82"/>
        <v>0</v>
      </c>
      <c r="CE23" s="27"/>
      <c r="CF23" s="33"/>
    </row>
    <row r="24" spans="1:84" x14ac:dyDescent="0.3">
      <c r="A24" s="41" t="s">
        <v>11</v>
      </c>
      <c r="B24" s="39">
        <v>630</v>
      </c>
      <c r="C24" s="41" t="s">
        <v>5</v>
      </c>
      <c r="D24" s="41" t="s">
        <v>6</v>
      </c>
      <c r="E24" s="14" t="s">
        <v>518</v>
      </c>
      <c r="F24" s="18">
        <v>835.9</v>
      </c>
      <c r="G24" s="18">
        <v>835.9</v>
      </c>
      <c r="H24" s="18">
        <v>835.9</v>
      </c>
      <c r="I24" s="18"/>
      <c r="J24" s="18"/>
      <c r="K24" s="18"/>
      <c r="L24" s="18">
        <f t="shared" si="13"/>
        <v>835.9</v>
      </c>
      <c r="M24" s="18">
        <f t="shared" si="14"/>
        <v>835.9</v>
      </c>
      <c r="N24" s="18">
        <f t="shared" si="15"/>
        <v>835.9</v>
      </c>
      <c r="O24" s="18"/>
      <c r="P24" s="18"/>
      <c r="Q24" s="18"/>
      <c r="R24" s="18"/>
      <c r="S24" s="18"/>
      <c r="T24" s="18">
        <f t="shared" si="17"/>
        <v>835.9</v>
      </c>
      <c r="U24" s="18">
        <f t="shared" si="18"/>
        <v>835.9</v>
      </c>
      <c r="V24" s="18">
        <f t="shared" si="19"/>
        <v>835.9</v>
      </c>
      <c r="W24" s="18"/>
      <c r="X24" s="18"/>
      <c r="Y24" s="18"/>
      <c r="Z24" s="18"/>
      <c r="AA24" s="18"/>
      <c r="AB24" s="18"/>
      <c r="AC24" s="18">
        <f t="shared" si="21"/>
        <v>835.9</v>
      </c>
      <c r="AD24" s="18">
        <f t="shared" si="22"/>
        <v>835.9</v>
      </c>
      <c r="AE24" s="18">
        <f t="shared" si="23"/>
        <v>835.9</v>
      </c>
      <c r="AF24" s="18"/>
      <c r="AG24" s="18"/>
      <c r="AH24" s="18"/>
      <c r="AI24" s="18">
        <f t="shared" si="25"/>
        <v>835.9</v>
      </c>
      <c r="AJ24" s="18">
        <f t="shared" si="26"/>
        <v>835.9</v>
      </c>
      <c r="AK24" s="18">
        <f t="shared" si="27"/>
        <v>835.9</v>
      </c>
      <c r="AL24" s="18"/>
      <c r="AM24" s="18">
        <f t="shared" si="28"/>
        <v>835.9</v>
      </c>
      <c r="AN24" s="18"/>
      <c r="AO24" s="18"/>
      <c r="AP24" s="18"/>
      <c r="AQ24" s="18">
        <f t="shared" si="30"/>
        <v>835.9</v>
      </c>
      <c r="AR24" s="18">
        <f t="shared" si="31"/>
        <v>835.9</v>
      </c>
      <c r="AS24" s="18">
        <f t="shared" si="32"/>
        <v>835.9</v>
      </c>
      <c r="AT24" s="18"/>
      <c r="AU24" s="18"/>
      <c r="AV24" s="18"/>
      <c r="AW24" s="18">
        <f t="shared" si="33"/>
        <v>835.9</v>
      </c>
      <c r="AX24" s="18">
        <f t="shared" si="34"/>
        <v>835.9</v>
      </c>
      <c r="AY24" s="18">
        <f t="shared" si="35"/>
        <v>835.9</v>
      </c>
      <c r="AZ24" s="18"/>
      <c r="BA24" s="18"/>
      <c r="BB24" s="18"/>
      <c r="BC24" s="18">
        <f t="shared" si="37"/>
        <v>835.9</v>
      </c>
      <c r="BD24" s="18">
        <f t="shared" si="38"/>
        <v>835.9</v>
      </c>
      <c r="BE24" s="18">
        <f t="shared" si="39"/>
        <v>835.9</v>
      </c>
      <c r="BF24" s="18"/>
      <c r="BG24" s="18"/>
      <c r="BH24" s="18"/>
      <c r="BI24" s="18">
        <f t="shared" si="8"/>
        <v>835.9</v>
      </c>
      <c r="BJ24" s="18">
        <f t="shared" si="9"/>
        <v>835.9</v>
      </c>
      <c r="BK24" s="18">
        <f t="shared" si="10"/>
        <v>835.9</v>
      </c>
      <c r="BL24" s="18">
        <v>-325.89999999999998</v>
      </c>
      <c r="BM24" s="18"/>
      <c r="BN24" s="18"/>
      <c r="BO24" s="18">
        <f t="shared" si="41"/>
        <v>510</v>
      </c>
      <c r="BP24" s="18">
        <f t="shared" si="42"/>
        <v>835.9</v>
      </c>
      <c r="BQ24" s="18">
        <f t="shared" si="43"/>
        <v>835.9</v>
      </c>
      <c r="BR24" s="18"/>
      <c r="BS24" s="18"/>
      <c r="BT24" s="18"/>
      <c r="BU24" s="18">
        <f t="shared" si="44"/>
        <v>510</v>
      </c>
      <c r="BV24" s="18">
        <f t="shared" si="45"/>
        <v>835.9</v>
      </c>
      <c r="BW24" s="18">
        <f t="shared" si="46"/>
        <v>835.9</v>
      </c>
      <c r="BX24" s="18"/>
      <c r="BY24" s="18"/>
      <c r="BZ24" s="18"/>
      <c r="CA24" s="18">
        <f t="shared" si="48"/>
        <v>510</v>
      </c>
      <c r="CB24" s="18">
        <f t="shared" si="49"/>
        <v>835.9</v>
      </c>
      <c r="CC24" s="18">
        <f t="shared" si="50"/>
        <v>835.9</v>
      </c>
      <c r="CD24" s="18"/>
      <c r="CE24" s="27"/>
      <c r="CF24" s="33"/>
    </row>
    <row r="25" spans="1:84" ht="46.8" x14ac:dyDescent="0.3">
      <c r="A25" s="41" t="s">
        <v>12</v>
      </c>
      <c r="B25" s="39"/>
      <c r="C25" s="41"/>
      <c r="D25" s="41"/>
      <c r="E25" s="14" t="s">
        <v>597</v>
      </c>
      <c r="F25" s="18">
        <f t="shared" ref="F25:K27" si="83">F26</f>
        <v>200</v>
      </c>
      <c r="G25" s="18">
        <f t="shared" si="83"/>
        <v>200</v>
      </c>
      <c r="H25" s="18">
        <f t="shared" si="83"/>
        <v>200</v>
      </c>
      <c r="I25" s="18">
        <f t="shared" si="83"/>
        <v>0</v>
      </c>
      <c r="J25" s="18">
        <f t="shared" si="83"/>
        <v>0</v>
      </c>
      <c r="K25" s="18">
        <f t="shared" si="83"/>
        <v>0</v>
      </c>
      <c r="L25" s="18">
        <f t="shared" si="13"/>
        <v>200</v>
      </c>
      <c r="M25" s="18">
        <f t="shared" si="14"/>
        <v>200</v>
      </c>
      <c r="N25" s="18">
        <f t="shared" si="15"/>
        <v>200</v>
      </c>
      <c r="O25" s="18">
        <f t="shared" ref="O25:S27" si="84">O26</f>
        <v>0</v>
      </c>
      <c r="P25" s="18">
        <f t="shared" si="84"/>
        <v>0</v>
      </c>
      <c r="Q25" s="18">
        <f t="shared" si="84"/>
        <v>0</v>
      </c>
      <c r="R25" s="18">
        <f t="shared" si="84"/>
        <v>0</v>
      </c>
      <c r="S25" s="18">
        <f t="shared" si="84"/>
        <v>0</v>
      </c>
      <c r="T25" s="18">
        <f t="shared" si="17"/>
        <v>200</v>
      </c>
      <c r="U25" s="18">
        <f t="shared" si="18"/>
        <v>200</v>
      </c>
      <c r="V25" s="18">
        <f t="shared" si="19"/>
        <v>200</v>
      </c>
      <c r="W25" s="18">
        <f t="shared" ref="W25:CD27" si="85">W26</f>
        <v>0</v>
      </c>
      <c r="X25" s="18">
        <f t="shared" si="85"/>
        <v>0</v>
      </c>
      <c r="Y25" s="18">
        <f t="shared" si="85"/>
        <v>0</v>
      </c>
      <c r="Z25" s="18">
        <f t="shared" si="85"/>
        <v>0</v>
      </c>
      <c r="AA25" s="18">
        <f t="shared" si="85"/>
        <v>0</v>
      </c>
      <c r="AB25" s="18">
        <f t="shared" si="85"/>
        <v>0</v>
      </c>
      <c r="AC25" s="18">
        <f t="shared" si="21"/>
        <v>200</v>
      </c>
      <c r="AD25" s="18">
        <f t="shared" si="22"/>
        <v>200</v>
      </c>
      <c r="AE25" s="18">
        <f t="shared" si="23"/>
        <v>200</v>
      </c>
      <c r="AF25" s="18">
        <f t="shared" si="85"/>
        <v>0</v>
      </c>
      <c r="AG25" s="18">
        <f t="shared" si="85"/>
        <v>0</v>
      </c>
      <c r="AH25" s="18">
        <f t="shared" si="85"/>
        <v>0</v>
      </c>
      <c r="AI25" s="18">
        <f t="shared" si="25"/>
        <v>200</v>
      </c>
      <c r="AJ25" s="18">
        <f t="shared" si="26"/>
        <v>200</v>
      </c>
      <c r="AK25" s="18">
        <f t="shared" si="27"/>
        <v>200</v>
      </c>
      <c r="AL25" s="18">
        <f t="shared" si="85"/>
        <v>0</v>
      </c>
      <c r="AM25" s="18">
        <f t="shared" si="28"/>
        <v>200</v>
      </c>
      <c r="AN25" s="18">
        <f t="shared" si="85"/>
        <v>0</v>
      </c>
      <c r="AO25" s="18">
        <f t="shared" si="85"/>
        <v>0</v>
      </c>
      <c r="AP25" s="18">
        <f t="shared" si="85"/>
        <v>0</v>
      </c>
      <c r="AQ25" s="18">
        <f t="shared" si="30"/>
        <v>200</v>
      </c>
      <c r="AR25" s="18">
        <f t="shared" si="31"/>
        <v>200</v>
      </c>
      <c r="AS25" s="18">
        <f t="shared" si="32"/>
        <v>200</v>
      </c>
      <c r="AT25" s="18">
        <f t="shared" si="85"/>
        <v>0</v>
      </c>
      <c r="AU25" s="18">
        <f t="shared" si="85"/>
        <v>0</v>
      </c>
      <c r="AV25" s="18">
        <f t="shared" si="85"/>
        <v>0</v>
      </c>
      <c r="AW25" s="18">
        <f t="shared" si="33"/>
        <v>200</v>
      </c>
      <c r="AX25" s="18">
        <f t="shared" si="34"/>
        <v>200</v>
      </c>
      <c r="AY25" s="18">
        <f t="shared" si="35"/>
        <v>200</v>
      </c>
      <c r="AZ25" s="18">
        <f t="shared" si="85"/>
        <v>0</v>
      </c>
      <c r="BA25" s="18">
        <f t="shared" si="85"/>
        <v>0</v>
      </c>
      <c r="BB25" s="18">
        <f t="shared" si="85"/>
        <v>0</v>
      </c>
      <c r="BC25" s="18">
        <f t="shared" si="37"/>
        <v>200</v>
      </c>
      <c r="BD25" s="18">
        <f t="shared" si="38"/>
        <v>200</v>
      </c>
      <c r="BE25" s="18">
        <f t="shared" si="39"/>
        <v>200</v>
      </c>
      <c r="BF25" s="18">
        <f t="shared" si="85"/>
        <v>0</v>
      </c>
      <c r="BG25" s="18">
        <f t="shared" si="85"/>
        <v>0</v>
      </c>
      <c r="BH25" s="18">
        <f t="shared" si="85"/>
        <v>0</v>
      </c>
      <c r="BI25" s="18">
        <f t="shared" si="8"/>
        <v>200</v>
      </c>
      <c r="BJ25" s="18">
        <f t="shared" si="9"/>
        <v>200</v>
      </c>
      <c r="BK25" s="18">
        <f t="shared" si="10"/>
        <v>200</v>
      </c>
      <c r="BL25" s="18">
        <f t="shared" si="85"/>
        <v>-188.9</v>
      </c>
      <c r="BM25" s="18">
        <f t="shared" si="85"/>
        <v>0</v>
      </c>
      <c r="BN25" s="18">
        <f t="shared" si="85"/>
        <v>0</v>
      </c>
      <c r="BO25" s="18">
        <f t="shared" si="41"/>
        <v>11.099999999999994</v>
      </c>
      <c r="BP25" s="18">
        <f t="shared" si="42"/>
        <v>200</v>
      </c>
      <c r="BQ25" s="18">
        <f t="shared" si="43"/>
        <v>200</v>
      </c>
      <c r="BR25" s="18">
        <f t="shared" si="85"/>
        <v>0</v>
      </c>
      <c r="BS25" s="18">
        <f t="shared" si="85"/>
        <v>0</v>
      </c>
      <c r="BT25" s="18">
        <f t="shared" si="85"/>
        <v>0</v>
      </c>
      <c r="BU25" s="18">
        <f t="shared" si="44"/>
        <v>11.099999999999994</v>
      </c>
      <c r="BV25" s="18">
        <f t="shared" si="45"/>
        <v>200</v>
      </c>
      <c r="BW25" s="18">
        <f t="shared" si="46"/>
        <v>200</v>
      </c>
      <c r="BX25" s="18">
        <f t="shared" si="85"/>
        <v>0</v>
      </c>
      <c r="BY25" s="18">
        <f t="shared" si="85"/>
        <v>0</v>
      </c>
      <c r="BZ25" s="18">
        <f t="shared" si="85"/>
        <v>0</v>
      </c>
      <c r="CA25" s="18">
        <f t="shared" si="48"/>
        <v>11.099999999999994</v>
      </c>
      <c r="CB25" s="18">
        <f t="shared" si="49"/>
        <v>200</v>
      </c>
      <c r="CC25" s="18">
        <f t="shared" si="50"/>
        <v>200</v>
      </c>
      <c r="CD25" s="18">
        <f t="shared" si="85"/>
        <v>0</v>
      </c>
      <c r="CE25" s="27"/>
      <c r="CF25" s="33"/>
    </row>
    <row r="26" spans="1:84" ht="31.2" x14ac:dyDescent="0.3">
      <c r="A26" s="41" t="s">
        <v>12</v>
      </c>
      <c r="B26" s="39">
        <v>200</v>
      </c>
      <c r="C26" s="41"/>
      <c r="D26" s="41"/>
      <c r="E26" s="14" t="s">
        <v>551</v>
      </c>
      <c r="F26" s="18">
        <f t="shared" si="83"/>
        <v>200</v>
      </c>
      <c r="G26" s="18">
        <f t="shared" si="83"/>
        <v>200</v>
      </c>
      <c r="H26" s="18">
        <f t="shared" si="83"/>
        <v>200</v>
      </c>
      <c r="I26" s="18">
        <f t="shared" si="83"/>
        <v>0</v>
      </c>
      <c r="J26" s="18">
        <f t="shared" si="83"/>
        <v>0</v>
      </c>
      <c r="K26" s="18">
        <f t="shared" si="83"/>
        <v>0</v>
      </c>
      <c r="L26" s="18">
        <f t="shared" si="13"/>
        <v>200</v>
      </c>
      <c r="M26" s="18">
        <f t="shared" si="14"/>
        <v>200</v>
      </c>
      <c r="N26" s="18">
        <f t="shared" si="15"/>
        <v>200</v>
      </c>
      <c r="O26" s="18">
        <f t="shared" si="84"/>
        <v>0</v>
      </c>
      <c r="P26" s="18">
        <f t="shared" si="84"/>
        <v>0</v>
      </c>
      <c r="Q26" s="18">
        <f t="shared" si="84"/>
        <v>0</v>
      </c>
      <c r="R26" s="18">
        <f t="shared" si="84"/>
        <v>0</v>
      </c>
      <c r="S26" s="18">
        <f t="shared" si="84"/>
        <v>0</v>
      </c>
      <c r="T26" s="18">
        <f t="shared" si="17"/>
        <v>200</v>
      </c>
      <c r="U26" s="18">
        <f t="shared" si="18"/>
        <v>200</v>
      </c>
      <c r="V26" s="18">
        <f t="shared" si="19"/>
        <v>200</v>
      </c>
      <c r="W26" s="18">
        <f t="shared" si="85"/>
        <v>0</v>
      </c>
      <c r="X26" s="18">
        <f t="shared" si="85"/>
        <v>0</v>
      </c>
      <c r="Y26" s="18">
        <f t="shared" si="85"/>
        <v>0</v>
      </c>
      <c r="Z26" s="18">
        <f t="shared" si="85"/>
        <v>0</v>
      </c>
      <c r="AA26" s="18">
        <f t="shared" si="85"/>
        <v>0</v>
      </c>
      <c r="AB26" s="18">
        <f t="shared" si="85"/>
        <v>0</v>
      </c>
      <c r="AC26" s="18">
        <f t="shared" si="21"/>
        <v>200</v>
      </c>
      <c r="AD26" s="18">
        <f t="shared" si="22"/>
        <v>200</v>
      </c>
      <c r="AE26" s="18">
        <f t="shared" si="23"/>
        <v>200</v>
      </c>
      <c r="AF26" s="18">
        <f t="shared" si="85"/>
        <v>0</v>
      </c>
      <c r="AG26" s="18">
        <f t="shared" si="85"/>
        <v>0</v>
      </c>
      <c r="AH26" s="18">
        <f t="shared" si="85"/>
        <v>0</v>
      </c>
      <c r="AI26" s="18">
        <f t="shared" si="25"/>
        <v>200</v>
      </c>
      <c r="AJ26" s="18">
        <f t="shared" si="26"/>
        <v>200</v>
      </c>
      <c r="AK26" s="18">
        <f t="shared" si="27"/>
        <v>200</v>
      </c>
      <c r="AL26" s="18">
        <f t="shared" si="85"/>
        <v>0</v>
      </c>
      <c r="AM26" s="18">
        <f t="shared" si="28"/>
        <v>200</v>
      </c>
      <c r="AN26" s="18">
        <f t="shared" si="85"/>
        <v>0</v>
      </c>
      <c r="AO26" s="18">
        <f t="shared" si="85"/>
        <v>0</v>
      </c>
      <c r="AP26" s="18">
        <f t="shared" si="85"/>
        <v>0</v>
      </c>
      <c r="AQ26" s="18">
        <f t="shared" si="30"/>
        <v>200</v>
      </c>
      <c r="AR26" s="18">
        <f t="shared" si="31"/>
        <v>200</v>
      </c>
      <c r="AS26" s="18">
        <f t="shared" si="32"/>
        <v>200</v>
      </c>
      <c r="AT26" s="18">
        <f t="shared" si="85"/>
        <v>0</v>
      </c>
      <c r="AU26" s="18">
        <f t="shared" si="85"/>
        <v>0</v>
      </c>
      <c r="AV26" s="18">
        <f t="shared" si="85"/>
        <v>0</v>
      </c>
      <c r="AW26" s="18">
        <f t="shared" si="33"/>
        <v>200</v>
      </c>
      <c r="AX26" s="18">
        <f t="shared" si="34"/>
        <v>200</v>
      </c>
      <c r="AY26" s="18">
        <f t="shared" si="35"/>
        <v>200</v>
      </c>
      <c r="AZ26" s="18">
        <f t="shared" si="85"/>
        <v>0</v>
      </c>
      <c r="BA26" s="18">
        <f t="shared" si="85"/>
        <v>0</v>
      </c>
      <c r="BB26" s="18">
        <f t="shared" si="85"/>
        <v>0</v>
      </c>
      <c r="BC26" s="18">
        <f t="shared" si="37"/>
        <v>200</v>
      </c>
      <c r="BD26" s="18">
        <f t="shared" si="38"/>
        <v>200</v>
      </c>
      <c r="BE26" s="18">
        <f t="shared" si="39"/>
        <v>200</v>
      </c>
      <c r="BF26" s="18">
        <f t="shared" si="85"/>
        <v>0</v>
      </c>
      <c r="BG26" s="18">
        <f t="shared" si="85"/>
        <v>0</v>
      </c>
      <c r="BH26" s="18">
        <f t="shared" si="85"/>
        <v>0</v>
      </c>
      <c r="BI26" s="18">
        <f t="shared" si="8"/>
        <v>200</v>
      </c>
      <c r="BJ26" s="18">
        <f t="shared" si="9"/>
        <v>200</v>
      </c>
      <c r="BK26" s="18">
        <f t="shared" si="10"/>
        <v>200</v>
      </c>
      <c r="BL26" s="18">
        <f t="shared" si="85"/>
        <v>-188.9</v>
      </c>
      <c r="BM26" s="18">
        <f t="shared" si="85"/>
        <v>0</v>
      </c>
      <c r="BN26" s="18">
        <f t="shared" si="85"/>
        <v>0</v>
      </c>
      <c r="BO26" s="18">
        <f t="shared" si="41"/>
        <v>11.099999999999994</v>
      </c>
      <c r="BP26" s="18">
        <f t="shared" si="42"/>
        <v>200</v>
      </c>
      <c r="BQ26" s="18">
        <f t="shared" si="43"/>
        <v>200</v>
      </c>
      <c r="BR26" s="18">
        <f t="shared" si="85"/>
        <v>0</v>
      </c>
      <c r="BS26" s="18">
        <f t="shared" si="85"/>
        <v>0</v>
      </c>
      <c r="BT26" s="18">
        <f t="shared" si="85"/>
        <v>0</v>
      </c>
      <c r="BU26" s="18">
        <f t="shared" si="44"/>
        <v>11.099999999999994</v>
      </c>
      <c r="BV26" s="18">
        <f t="shared" si="45"/>
        <v>200</v>
      </c>
      <c r="BW26" s="18">
        <f t="shared" si="46"/>
        <v>200</v>
      </c>
      <c r="BX26" s="18">
        <f t="shared" si="85"/>
        <v>0</v>
      </c>
      <c r="BY26" s="18">
        <f t="shared" si="85"/>
        <v>0</v>
      </c>
      <c r="BZ26" s="18">
        <f t="shared" si="85"/>
        <v>0</v>
      </c>
      <c r="CA26" s="18">
        <f t="shared" si="48"/>
        <v>11.099999999999994</v>
      </c>
      <c r="CB26" s="18">
        <f t="shared" si="49"/>
        <v>200</v>
      </c>
      <c r="CC26" s="18">
        <f t="shared" si="50"/>
        <v>200</v>
      </c>
      <c r="CD26" s="18">
        <f t="shared" si="85"/>
        <v>0</v>
      </c>
      <c r="CE26" s="27"/>
      <c r="CF26" s="33"/>
    </row>
    <row r="27" spans="1:84" ht="46.8" x14ac:dyDescent="0.3">
      <c r="A27" s="41" t="s">
        <v>12</v>
      </c>
      <c r="B27" s="39">
        <v>240</v>
      </c>
      <c r="C27" s="41"/>
      <c r="D27" s="41"/>
      <c r="E27" s="14" t="s">
        <v>559</v>
      </c>
      <c r="F27" s="18">
        <f t="shared" si="83"/>
        <v>200</v>
      </c>
      <c r="G27" s="18">
        <f t="shared" si="83"/>
        <v>200</v>
      </c>
      <c r="H27" s="18">
        <f t="shared" si="83"/>
        <v>200</v>
      </c>
      <c r="I27" s="18">
        <f t="shared" si="83"/>
        <v>0</v>
      </c>
      <c r="J27" s="18">
        <f t="shared" si="83"/>
        <v>0</v>
      </c>
      <c r="K27" s="18">
        <f t="shared" si="83"/>
        <v>0</v>
      </c>
      <c r="L27" s="18">
        <f t="shared" si="13"/>
        <v>200</v>
      </c>
      <c r="M27" s="18">
        <f t="shared" si="14"/>
        <v>200</v>
      </c>
      <c r="N27" s="18">
        <f t="shared" si="15"/>
        <v>200</v>
      </c>
      <c r="O27" s="18">
        <f t="shared" si="84"/>
        <v>0</v>
      </c>
      <c r="P27" s="18">
        <f t="shared" si="84"/>
        <v>0</v>
      </c>
      <c r="Q27" s="18">
        <f t="shared" si="84"/>
        <v>0</v>
      </c>
      <c r="R27" s="18">
        <f t="shared" si="84"/>
        <v>0</v>
      </c>
      <c r="S27" s="18">
        <f t="shared" si="84"/>
        <v>0</v>
      </c>
      <c r="T27" s="18">
        <f t="shared" si="17"/>
        <v>200</v>
      </c>
      <c r="U27" s="18">
        <f t="shared" si="18"/>
        <v>200</v>
      </c>
      <c r="V27" s="18">
        <f t="shared" si="19"/>
        <v>200</v>
      </c>
      <c r="W27" s="18">
        <f t="shared" si="85"/>
        <v>0</v>
      </c>
      <c r="X27" s="18">
        <f t="shared" si="85"/>
        <v>0</v>
      </c>
      <c r="Y27" s="18">
        <f t="shared" si="85"/>
        <v>0</v>
      </c>
      <c r="Z27" s="18">
        <f t="shared" si="85"/>
        <v>0</v>
      </c>
      <c r="AA27" s="18">
        <f t="shared" si="85"/>
        <v>0</v>
      </c>
      <c r="AB27" s="18">
        <f t="shared" si="85"/>
        <v>0</v>
      </c>
      <c r="AC27" s="18">
        <f t="shared" si="21"/>
        <v>200</v>
      </c>
      <c r="AD27" s="18">
        <f t="shared" si="22"/>
        <v>200</v>
      </c>
      <c r="AE27" s="18">
        <f t="shared" si="23"/>
        <v>200</v>
      </c>
      <c r="AF27" s="18">
        <f t="shared" si="85"/>
        <v>0</v>
      </c>
      <c r="AG27" s="18">
        <f t="shared" si="85"/>
        <v>0</v>
      </c>
      <c r="AH27" s="18">
        <f t="shared" si="85"/>
        <v>0</v>
      </c>
      <c r="AI27" s="18">
        <f t="shared" si="25"/>
        <v>200</v>
      </c>
      <c r="AJ27" s="18">
        <f t="shared" si="26"/>
        <v>200</v>
      </c>
      <c r="AK27" s="18">
        <f t="shared" si="27"/>
        <v>200</v>
      </c>
      <c r="AL27" s="18">
        <f t="shared" si="85"/>
        <v>0</v>
      </c>
      <c r="AM27" s="18">
        <f t="shared" si="28"/>
        <v>200</v>
      </c>
      <c r="AN27" s="18">
        <f t="shared" si="85"/>
        <v>0</v>
      </c>
      <c r="AO27" s="18">
        <f t="shared" si="85"/>
        <v>0</v>
      </c>
      <c r="AP27" s="18">
        <f t="shared" si="85"/>
        <v>0</v>
      </c>
      <c r="AQ27" s="18">
        <f t="shared" si="30"/>
        <v>200</v>
      </c>
      <c r="AR27" s="18">
        <f t="shared" si="31"/>
        <v>200</v>
      </c>
      <c r="AS27" s="18">
        <f t="shared" si="32"/>
        <v>200</v>
      </c>
      <c r="AT27" s="18">
        <f t="shared" si="85"/>
        <v>0</v>
      </c>
      <c r="AU27" s="18">
        <f t="shared" si="85"/>
        <v>0</v>
      </c>
      <c r="AV27" s="18">
        <f t="shared" si="85"/>
        <v>0</v>
      </c>
      <c r="AW27" s="18">
        <f t="shared" si="33"/>
        <v>200</v>
      </c>
      <c r="AX27" s="18">
        <f t="shared" si="34"/>
        <v>200</v>
      </c>
      <c r="AY27" s="18">
        <f t="shared" si="35"/>
        <v>200</v>
      </c>
      <c r="AZ27" s="18">
        <f t="shared" si="85"/>
        <v>0</v>
      </c>
      <c r="BA27" s="18">
        <f t="shared" si="85"/>
        <v>0</v>
      </c>
      <c r="BB27" s="18">
        <f t="shared" si="85"/>
        <v>0</v>
      </c>
      <c r="BC27" s="18">
        <f t="shared" si="37"/>
        <v>200</v>
      </c>
      <c r="BD27" s="18">
        <f t="shared" si="38"/>
        <v>200</v>
      </c>
      <c r="BE27" s="18">
        <f t="shared" si="39"/>
        <v>200</v>
      </c>
      <c r="BF27" s="18">
        <f t="shared" si="85"/>
        <v>0</v>
      </c>
      <c r="BG27" s="18">
        <f t="shared" si="85"/>
        <v>0</v>
      </c>
      <c r="BH27" s="18">
        <f t="shared" si="85"/>
        <v>0</v>
      </c>
      <c r="BI27" s="18">
        <f t="shared" si="8"/>
        <v>200</v>
      </c>
      <c r="BJ27" s="18">
        <f t="shared" si="9"/>
        <v>200</v>
      </c>
      <c r="BK27" s="18">
        <f t="shared" si="10"/>
        <v>200</v>
      </c>
      <c r="BL27" s="18">
        <f t="shared" si="85"/>
        <v>-188.9</v>
      </c>
      <c r="BM27" s="18">
        <f t="shared" si="85"/>
        <v>0</v>
      </c>
      <c r="BN27" s="18">
        <f t="shared" si="85"/>
        <v>0</v>
      </c>
      <c r="BO27" s="18">
        <f t="shared" si="41"/>
        <v>11.099999999999994</v>
      </c>
      <c r="BP27" s="18">
        <f t="shared" si="42"/>
        <v>200</v>
      </c>
      <c r="BQ27" s="18">
        <f t="shared" si="43"/>
        <v>200</v>
      </c>
      <c r="BR27" s="18">
        <f t="shared" si="85"/>
        <v>0</v>
      </c>
      <c r="BS27" s="18">
        <f t="shared" si="85"/>
        <v>0</v>
      </c>
      <c r="BT27" s="18">
        <f t="shared" si="85"/>
        <v>0</v>
      </c>
      <c r="BU27" s="18">
        <f t="shared" si="44"/>
        <v>11.099999999999994</v>
      </c>
      <c r="BV27" s="18">
        <f t="shared" si="45"/>
        <v>200</v>
      </c>
      <c r="BW27" s="18">
        <f t="shared" si="46"/>
        <v>200</v>
      </c>
      <c r="BX27" s="18">
        <f t="shared" si="85"/>
        <v>0</v>
      </c>
      <c r="BY27" s="18">
        <f t="shared" si="85"/>
        <v>0</v>
      </c>
      <c r="BZ27" s="18">
        <f t="shared" si="85"/>
        <v>0</v>
      </c>
      <c r="CA27" s="18">
        <f t="shared" si="48"/>
        <v>11.099999999999994</v>
      </c>
      <c r="CB27" s="18">
        <f t="shared" si="49"/>
        <v>200</v>
      </c>
      <c r="CC27" s="18">
        <f t="shared" si="50"/>
        <v>200</v>
      </c>
      <c r="CD27" s="18">
        <f t="shared" si="85"/>
        <v>0</v>
      </c>
      <c r="CE27" s="27"/>
      <c r="CF27" s="33"/>
    </row>
    <row r="28" spans="1:84" x14ac:dyDescent="0.3">
      <c r="A28" s="41" t="s">
        <v>12</v>
      </c>
      <c r="B28" s="39">
        <v>240</v>
      </c>
      <c r="C28" s="41" t="s">
        <v>5</v>
      </c>
      <c r="D28" s="41" t="s">
        <v>6</v>
      </c>
      <c r="E28" s="14" t="s">
        <v>518</v>
      </c>
      <c r="F28" s="18">
        <v>200</v>
      </c>
      <c r="G28" s="18">
        <v>200</v>
      </c>
      <c r="H28" s="18">
        <v>200</v>
      </c>
      <c r="I28" s="18"/>
      <c r="J28" s="18"/>
      <c r="K28" s="18"/>
      <c r="L28" s="18">
        <f t="shared" si="13"/>
        <v>200</v>
      </c>
      <c r="M28" s="18">
        <f t="shared" si="14"/>
        <v>200</v>
      </c>
      <c r="N28" s="18">
        <f t="shared" si="15"/>
        <v>200</v>
      </c>
      <c r="O28" s="18"/>
      <c r="P28" s="18"/>
      <c r="Q28" s="18"/>
      <c r="R28" s="18"/>
      <c r="S28" s="18"/>
      <c r="T28" s="18">
        <f t="shared" si="17"/>
        <v>200</v>
      </c>
      <c r="U28" s="18">
        <f t="shared" si="18"/>
        <v>200</v>
      </c>
      <c r="V28" s="18">
        <f t="shared" si="19"/>
        <v>200</v>
      </c>
      <c r="W28" s="18"/>
      <c r="X28" s="18"/>
      <c r="Y28" s="18"/>
      <c r="Z28" s="18"/>
      <c r="AA28" s="18"/>
      <c r="AB28" s="18"/>
      <c r="AC28" s="18">
        <f t="shared" si="21"/>
        <v>200</v>
      </c>
      <c r="AD28" s="18">
        <f t="shared" si="22"/>
        <v>200</v>
      </c>
      <c r="AE28" s="18">
        <f t="shared" si="23"/>
        <v>200</v>
      </c>
      <c r="AF28" s="18"/>
      <c r="AG28" s="18"/>
      <c r="AH28" s="18"/>
      <c r="AI28" s="18">
        <f t="shared" si="25"/>
        <v>200</v>
      </c>
      <c r="AJ28" s="18">
        <f t="shared" si="26"/>
        <v>200</v>
      </c>
      <c r="AK28" s="18">
        <f t="shared" si="27"/>
        <v>200</v>
      </c>
      <c r="AL28" s="18"/>
      <c r="AM28" s="18">
        <f t="shared" si="28"/>
        <v>200</v>
      </c>
      <c r="AN28" s="18"/>
      <c r="AO28" s="18"/>
      <c r="AP28" s="18"/>
      <c r="AQ28" s="18">
        <f t="shared" si="30"/>
        <v>200</v>
      </c>
      <c r="AR28" s="18">
        <f t="shared" si="31"/>
        <v>200</v>
      </c>
      <c r="AS28" s="18">
        <f t="shared" si="32"/>
        <v>200</v>
      </c>
      <c r="AT28" s="18"/>
      <c r="AU28" s="18"/>
      <c r="AV28" s="18"/>
      <c r="AW28" s="18">
        <f t="shared" si="33"/>
        <v>200</v>
      </c>
      <c r="AX28" s="18">
        <f t="shared" si="34"/>
        <v>200</v>
      </c>
      <c r="AY28" s="18">
        <f t="shared" si="35"/>
        <v>200</v>
      </c>
      <c r="AZ28" s="18"/>
      <c r="BA28" s="18"/>
      <c r="BB28" s="18"/>
      <c r="BC28" s="18">
        <f t="shared" si="37"/>
        <v>200</v>
      </c>
      <c r="BD28" s="18">
        <f t="shared" si="38"/>
        <v>200</v>
      </c>
      <c r="BE28" s="18">
        <f t="shared" si="39"/>
        <v>200</v>
      </c>
      <c r="BF28" s="18"/>
      <c r="BG28" s="18"/>
      <c r="BH28" s="18"/>
      <c r="BI28" s="18">
        <f t="shared" si="8"/>
        <v>200</v>
      </c>
      <c r="BJ28" s="18">
        <f t="shared" si="9"/>
        <v>200</v>
      </c>
      <c r="BK28" s="18">
        <f t="shared" si="10"/>
        <v>200</v>
      </c>
      <c r="BL28" s="18">
        <v>-188.9</v>
      </c>
      <c r="BM28" s="18"/>
      <c r="BN28" s="18"/>
      <c r="BO28" s="18">
        <f t="shared" si="41"/>
        <v>11.099999999999994</v>
      </c>
      <c r="BP28" s="18">
        <f t="shared" si="42"/>
        <v>200</v>
      </c>
      <c r="BQ28" s="18">
        <f t="shared" si="43"/>
        <v>200</v>
      </c>
      <c r="BR28" s="18"/>
      <c r="BS28" s="18"/>
      <c r="BT28" s="18"/>
      <c r="BU28" s="18">
        <f t="shared" si="44"/>
        <v>11.099999999999994</v>
      </c>
      <c r="BV28" s="18">
        <f t="shared" si="45"/>
        <v>200</v>
      </c>
      <c r="BW28" s="18">
        <f t="shared" si="46"/>
        <v>200</v>
      </c>
      <c r="BX28" s="18"/>
      <c r="BY28" s="18"/>
      <c r="BZ28" s="18"/>
      <c r="CA28" s="18">
        <f t="shared" si="48"/>
        <v>11.099999999999994</v>
      </c>
      <c r="CB28" s="18">
        <f t="shared" si="49"/>
        <v>200</v>
      </c>
      <c r="CC28" s="18">
        <f t="shared" si="50"/>
        <v>200</v>
      </c>
      <c r="CD28" s="18"/>
      <c r="CE28" s="27"/>
      <c r="CF28" s="33"/>
    </row>
    <row r="29" spans="1:84" ht="46.8" x14ac:dyDescent="0.3">
      <c r="A29" s="41" t="s">
        <v>1316</v>
      </c>
      <c r="B29" s="39"/>
      <c r="C29" s="41"/>
      <c r="D29" s="41"/>
      <c r="E29" s="14" t="s">
        <v>1317</v>
      </c>
      <c r="F29" s="18">
        <f>F30</f>
        <v>22000</v>
      </c>
      <c r="G29" s="18">
        <f t="shared" ref="G29:CD31" si="86">G30</f>
        <v>0</v>
      </c>
      <c r="H29" s="18">
        <f t="shared" si="86"/>
        <v>0</v>
      </c>
      <c r="I29" s="18">
        <f t="shared" si="86"/>
        <v>0</v>
      </c>
      <c r="J29" s="18">
        <f t="shared" si="86"/>
        <v>0</v>
      </c>
      <c r="K29" s="18">
        <f t="shared" si="86"/>
        <v>0</v>
      </c>
      <c r="L29" s="18">
        <f t="shared" si="13"/>
        <v>22000</v>
      </c>
      <c r="M29" s="18">
        <f t="shared" si="14"/>
        <v>0</v>
      </c>
      <c r="N29" s="18">
        <f t="shared" si="15"/>
        <v>0</v>
      </c>
      <c r="O29" s="18">
        <f t="shared" si="86"/>
        <v>0</v>
      </c>
      <c r="P29" s="18">
        <f t="shared" si="86"/>
        <v>0</v>
      </c>
      <c r="Q29" s="18">
        <f t="shared" si="86"/>
        <v>0</v>
      </c>
      <c r="R29" s="18">
        <f t="shared" si="86"/>
        <v>0</v>
      </c>
      <c r="S29" s="18">
        <f t="shared" si="86"/>
        <v>0</v>
      </c>
      <c r="T29" s="18">
        <f t="shared" si="17"/>
        <v>22000</v>
      </c>
      <c r="U29" s="18">
        <f t="shared" si="18"/>
        <v>0</v>
      </c>
      <c r="V29" s="18">
        <f t="shared" si="19"/>
        <v>0</v>
      </c>
      <c r="W29" s="18">
        <f t="shared" si="86"/>
        <v>0</v>
      </c>
      <c r="X29" s="18">
        <f t="shared" si="86"/>
        <v>0</v>
      </c>
      <c r="Y29" s="18">
        <f t="shared" si="86"/>
        <v>0</v>
      </c>
      <c r="Z29" s="18">
        <f t="shared" si="86"/>
        <v>0</v>
      </c>
      <c r="AA29" s="18">
        <f t="shared" si="86"/>
        <v>0</v>
      </c>
      <c r="AB29" s="18">
        <f t="shared" si="86"/>
        <v>0</v>
      </c>
      <c r="AC29" s="18">
        <f t="shared" si="21"/>
        <v>22000</v>
      </c>
      <c r="AD29" s="18">
        <f t="shared" si="22"/>
        <v>0</v>
      </c>
      <c r="AE29" s="18">
        <f t="shared" si="23"/>
        <v>0</v>
      </c>
      <c r="AF29" s="18">
        <f t="shared" si="86"/>
        <v>0</v>
      </c>
      <c r="AG29" s="18">
        <f t="shared" si="86"/>
        <v>0</v>
      </c>
      <c r="AH29" s="18">
        <f t="shared" si="86"/>
        <v>0</v>
      </c>
      <c r="AI29" s="18">
        <f t="shared" si="25"/>
        <v>22000</v>
      </c>
      <c r="AJ29" s="18">
        <f t="shared" si="26"/>
        <v>0</v>
      </c>
      <c r="AK29" s="18">
        <f t="shared" si="27"/>
        <v>0</v>
      </c>
      <c r="AL29" s="18">
        <f t="shared" si="86"/>
        <v>0</v>
      </c>
      <c r="AM29" s="18">
        <f t="shared" si="28"/>
        <v>22000</v>
      </c>
      <c r="AN29" s="18">
        <f t="shared" si="86"/>
        <v>-679.66700000000003</v>
      </c>
      <c r="AO29" s="18">
        <f t="shared" si="86"/>
        <v>0</v>
      </c>
      <c r="AP29" s="18">
        <f t="shared" si="86"/>
        <v>0</v>
      </c>
      <c r="AQ29" s="18">
        <f t="shared" si="30"/>
        <v>21320.332999999999</v>
      </c>
      <c r="AR29" s="18">
        <f t="shared" si="31"/>
        <v>0</v>
      </c>
      <c r="AS29" s="18">
        <f t="shared" si="32"/>
        <v>0</v>
      </c>
      <c r="AT29" s="18">
        <f t="shared" si="86"/>
        <v>0</v>
      </c>
      <c r="AU29" s="18">
        <f t="shared" si="86"/>
        <v>0</v>
      </c>
      <c r="AV29" s="18">
        <f t="shared" si="86"/>
        <v>0</v>
      </c>
      <c r="AW29" s="18">
        <f t="shared" si="33"/>
        <v>21320.332999999999</v>
      </c>
      <c r="AX29" s="18">
        <f t="shared" si="34"/>
        <v>0</v>
      </c>
      <c r="AY29" s="18">
        <f t="shared" si="35"/>
        <v>0</v>
      </c>
      <c r="AZ29" s="18">
        <f t="shared" si="86"/>
        <v>-1688.211</v>
      </c>
      <c r="BA29" s="18">
        <f t="shared" si="86"/>
        <v>0</v>
      </c>
      <c r="BB29" s="18">
        <f t="shared" si="86"/>
        <v>0</v>
      </c>
      <c r="BC29" s="18">
        <f t="shared" si="37"/>
        <v>19632.121999999999</v>
      </c>
      <c r="BD29" s="18">
        <f t="shared" si="38"/>
        <v>0</v>
      </c>
      <c r="BE29" s="18">
        <f t="shared" si="39"/>
        <v>0</v>
      </c>
      <c r="BF29" s="18">
        <f t="shared" si="86"/>
        <v>0</v>
      </c>
      <c r="BG29" s="18">
        <f t="shared" si="86"/>
        <v>0</v>
      </c>
      <c r="BH29" s="18">
        <f t="shared" si="86"/>
        <v>0</v>
      </c>
      <c r="BI29" s="18">
        <f t="shared" si="8"/>
        <v>19632.121999999999</v>
      </c>
      <c r="BJ29" s="18">
        <f t="shared" si="9"/>
        <v>0</v>
      </c>
      <c r="BK29" s="18">
        <f t="shared" si="10"/>
        <v>0</v>
      </c>
      <c r="BL29" s="18">
        <f t="shared" si="86"/>
        <v>-227.68800000000002</v>
      </c>
      <c r="BM29" s="18">
        <f t="shared" si="86"/>
        <v>0</v>
      </c>
      <c r="BN29" s="18">
        <f t="shared" si="86"/>
        <v>0</v>
      </c>
      <c r="BO29" s="18">
        <f t="shared" si="41"/>
        <v>19404.434000000001</v>
      </c>
      <c r="BP29" s="18">
        <f t="shared" si="42"/>
        <v>0</v>
      </c>
      <c r="BQ29" s="18">
        <f t="shared" si="43"/>
        <v>0</v>
      </c>
      <c r="BR29" s="18">
        <f t="shared" si="86"/>
        <v>0</v>
      </c>
      <c r="BS29" s="18">
        <f t="shared" si="86"/>
        <v>0</v>
      </c>
      <c r="BT29" s="18">
        <f t="shared" si="86"/>
        <v>0</v>
      </c>
      <c r="BU29" s="18">
        <f t="shared" si="44"/>
        <v>19404.434000000001</v>
      </c>
      <c r="BV29" s="18">
        <f t="shared" si="45"/>
        <v>0</v>
      </c>
      <c r="BW29" s="18">
        <f t="shared" si="46"/>
        <v>0</v>
      </c>
      <c r="BX29" s="18">
        <f t="shared" si="86"/>
        <v>-377.69</v>
      </c>
      <c r="BY29" s="18">
        <f t="shared" si="86"/>
        <v>0</v>
      </c>
      <c r="BZ29" s="18">
        <f t="shared" si="86"/>
        <v>0</v>
      </c>
      <c r="CA29" s="18">
        <f t="shared" si="48"/>
        <v>19026.744000000002</v>
      </c>
      <c r="CB29" s="18">
        <f t="shared" si="49"/>
        <v>0</v>
      </c>
      <c r="CC29" s="18">
        <f t="shared" si="50"/>
        <v>0</v>
      </c>
      <c r="CD29" s="18">
        <f t="shared" si="86"/>
        <v>0</v>
      </c>
      <c r="CE29" s="27"/>
      <c r="CF29" s="33"/>
    </row>
    <row r="30" spans="1:84" ht="31.2" x14ac:dyDescent="0.3">
      <c r="A30" s="41" t="s">
        <v>1316</v>
      </c>
      <c r="B30" s="39">
        <v>200</v>
      </c>
      <c r="C30" s="41"/>
      <c r="D30" s="41"/>
      <c r="E30" s="14" t="s">
        <v>551</v>
      </c>
      <c r="F30" s="18">
        <f>F31</f>
        <v>22000</v>
      </c>
      <c r="G30" s="18">
        <f t="shared" si="86"/>
        <v>0</v>
      </c>
      <c r="H30" s="18">
        <f t="shared" si="86"/>
        <v>0</v>
      </c>
      <c r="I30" s="18">
        <f t="shared" si="86"/>
        <v>0</v>
      </c>
      <c r="J30" s="18">
        <f t="shared" si="86"/>
        <v>0</v>
      </c>
      <c r="K30" s="18">
        <f t="shared" si="86"/>
        <v>0</v>
      </c>
      <c r="L30" s="18">
        <f t="shared" si="13"/>
        <v>22000</v>
      </c>
      <c r="M30" s="18">
        <f t="shared" si="14"/>
        <v>0</v>
      </c>
      <c r="N30" s="18">
        <f t="shared" si="15"/>
        <v>0</v>
      </c>
      <c r="O30" s="18">
        <f t="shared" si="86"/>
        <v>0</v>
      </c>
      <c r="P30" s="18">
        <f t="shared" si="86"/>
        <v>0</v>
      </c>
      <c r="Q30" s="18">
        <f t="shared" si="86"/>
        <v>0</v>
      </c>
      <c r="R30" s="18">
        <f t="shared" si="86"/>
        <v>0</v>
      </c>
      <c r="S30" s="18">
        <f t="shared" si="86"/>
        <v>0</v>
      </c>
      <c r="T30" s="18">
        <f t="shared" si="17"/>
        <v>22000</v>
      </c>
      <c r="U30" s="18">
        <f t="shared" si="18"/>
        <v>0</v>
      </c>
      <c r="V30" s="18">
        <f t="shared" si="19"/>
        <v>0</v>
      </c>
      <c r="W30" s="18">
        <f t="shared" si="86"/>
        <v>0</v>
      </c>
      <c r="X30" s="18">
        <f t="shared" si="86"/>
        <v>0</v>
      </c>
      <c r="Y30" s="18">
        <f t="shared" si="86"/>
        <v>0</v>
      </c>
      <c r="Z30" s="18">
        <f t="shared" si="86"/>
        <v>0</v>
      </c>
      <c r="AA30" s="18">
        <f t="shared" si="86"/>
        <v>0</v>
      </c>
      <c r="AB30" s="18">
        <f t="shared" si="86"/>
        <v>0</v>
      </c>
      <c r="AC30" s="18">
        <f t="shared" si="21"/>
        <v>22000</v>
      </c>
      <c r="AD30" s="18">
        <f t="shared" si="22"/>
        <v>0</v>
      </c>
      <c r="AE30" s="18">
        <f t="shared" si="23"/>
        <v>0</v>
      </c>
      <c r="AF30" s="18">
        <f t="shared" si="86"/>
        <v>0</v>
      </c>
      <c r="AG30" s="18">
        <f t="shared" si="86"/>
        <v>0</v>
      </c>
      <c r="AH30" s="18">
        <f t="shared" si="86"/>
        <v>0</v>
      </c>
      <c r="AI30" s="18">
        <f t="shared" si="25"/>
        <v>22000</v>
      </c>
      <c r="AJ30" s="18">
        <f t="shared" si="26"/>
        <v>0</v>
      </c>
      <c r="AK30" s="18">
        <f t="shared" si="27"/>
        <v>0</v>
      </c>
      <c r="AL30" s="18">
        <f t="shared" si="86"/>
        <v>0</v>
      </c>
      <c r="AM30" s="18">
        <f t="shared" si="28"/>
        <v>22000</v>
      </c>
      <c r="AN30" s="18">
        <f t="shared" si="86"/>
        <v>-679.66700000000003</v>
      </c>
      <c r="AO30" s="18">
        <f t="shared" si="86"/>
        <v>0</v>
      </c>
      <c r="AP30" s="18">
        <f t="shared" si="86"/>
        <v>0</v>
      </c>
      <c r="AQ30" s="18">
        <f t="shared" si="30"/>
        <v>21320.332999999999</v>
      </c>
      <c r="AR30" s="18">
        <f t="shared" si="31"/>
        <v>0</v>
      </c>
      <c r="AS30" s="18">
        <f t="shared" si="32"/>
        <v>0</v>
      </c>
      <c r="AT30" s="18">
        <f t="shared" si="86"/>
        <v>0</v>
      </c>
      <c r="AU30" s="18">
        <f t="shared" si="86"/>
        <v>0</v>
      </c>
      <c r="AV30" s="18">
        <f t="shared" si="86"/>
        <v>0</v>
      </c>
      <c r="AW30" s="18">
        <f t="shared" si="33"/>
        <v>21320.332999999999</v>
      </c>
      <c r="AX30" s="18">
        <f t="shared" si="34"/>
        <v>0</v>
      </c>
      <c r="AY30" s="18">
        <f t="shared" si="35"/>
        <v>0</v>
      </c>
      <c r="AZ30" s="18">
        <f t="shared" si="86"/>
        <v>-1688.211</v>
      </c>
      <c r="BA30" s="18">
        <f t="shared" si="86"/>
        <v>0</v>
      </c>
      <c r="BB30" s="18">
        <f t="shared" si="86"/>
        <v>0</v>
      </c>
      <c r="BC30" s="18">
        <f t="shared" si="37"/>
        <v>19632.121999999999</v>
      </c>
      <c r="BD30" s="18">
        <f t="shared" si="38"/>
        <v>0</v>
      </c>
      <c r="BE30" s="18">
        <f t="shared" si="39"/>
        <v>0</v>
      </c>
      <c r="BF30" s="18">
        <f t="shared" si="86"/>
        <v>0</v>
      </c>
      <c r="BG30" s="18">
        <f t="shared" si="86"/>
        <v>0</v>
      </c>
      <c r="BH30" s="18">
        <f t="shared" si="86"/>
        <v>0</v>
      </c>
      <c r="BI30" s="18">
        <f t="shared" si="8"/>
        <v>19632.121999999999</v>
      </c>
      <c r="BJ30" s="18">
        <f t="shared" si="9"/>
        <v>0</v>
      </c>
      <c r="BK30" s="18">
        <f t="shared" si="10"/>
        <v>0</v>
      </c>
      <c r="BL30" s="18">
        <f t="shared" si="86"/>
        <v>-227.68800000000002</v>
      </c>
      <c r="BM30" s="18">
        <f t="shared" si="86"/>
        <v>0</v>
      </c>
      <c r="BN30" s="18">
        <f t="shared" si="86"/>
        <v>0</v>
      </c>
      <c r="BO30" s="18">
        <f t="shared" si="41"/>
        <v>19404.434000000001</v>
      </c>
      <c r="BP30" s="18">
        <f t="shared" si="42"/>
        <v>0</v>
      </c>
      <c r="BQ30" s="18">
        <f t="shared" si="43"/>
        <v>0</v>
      </c>
      <c r="BR30" s="18">
        <f t="shared" si="86"/>
        <v>0</v>
      </c>
      <c r="BS30" s="18">
        <f t="shared" si="86"/>
        <v>0</v>
      </c>
      <c r="BT30" s="18">
        <f t="shared" si="86"/>
        <v>0</v>
      </c>
      <c r="BU30" s="18">
        <f t="shared" si="44"/>
        <v>19404.434000000001</v>
      </c>
      <c r="BV30" s="18">
        <f t="shared" si="45"/>
        <v>0</v>
      </c>
      <c r="BW30" s="18">
        <f t="shared" si="46"/>
        <v>0</v>
      </c>
      <c r="BX30" s="18">
        <f t="shared" si="86"/>
        <v>-377.69</v>
      </c>
      <c r="BY30" s="18">
        <f t="shared" si="86"/>
        <v>0</v>
      </c>
      <c r="BZ30" s="18">
        <f t="shared" si="86"/>
        <v>0</v>
      </c>
      <c r="CA30" s="18">
        <f t="shared" si="48"/>
        <v>19026.744000000002</v>
      </c>
      <c r="CB30" s="18">
        <f t="shared" si="49"/>
        <v>0</v>
      </c>
      <c r="CC30" s="18">
        <f t="shared" si="50"/>
        <v>0</v>
      </c>
      <c r="CD30" s="18">
        <f t="shared" si="86"/>
        <v>0</v>
      </c>
      <c r="CE30" s="27"/>
      <c r="CF30" s="33"/>
    </row>
    <row r="31" spans="1:84" ht="46.8" x14ac:dyDescent="0.3">
      <c r="A31" s="41" t="s">
        <v>1316</v>
      </c>
      <c r="B31" s="39">
        <v>240</v>
      </c>
      <c r="C31" s="41"/>
      <c r="D31" s="41"/>
      <c r="E31" s="14" t="s">
        <v>559</v>
      </c>
      <c r="F31" s="18">
        <f>F32</f>
        <v>22000</v>
      </c>
      <c r="G31" s="18">
        <f t="shared" si="86"/>
        <v>0</v>
      </c>
      <c r="H31" s="18">
        <f t="shared" si="86"/>
        <v>0</v>
      </c>
      <c r="I31" s="18">
        <f t="shared" si="86"/>
        <v>0</v>
      </c>
      <c r="J31" s="18">
        <f t="shared" si="86"/>
        <v>0</v>
      </c>
      <c r="K31" s="18">
        <f t="shared" si="86"/>
        <v>0</v>
      </c>
      <c r="L31" s="18">
        <f t="shared" si="13"/>
        <v>22000</v>
      </c>
      <c r="M31" s="18">
        <f t="shared" si="14"/>
        <v>0</v>
      </c>
      <c r="N31" s="18">
        <f t="shared" si="15"/>
        <v>0</v>
      </c>
      <c r="O31" s="18">
        <f t="shared" si="86"/>
        <v>0</v>
      </c>
      <c r="P31" s="18">
        <f t="shared" si="86"/>
        <v>0</v>
      </c>
      <c r="Q31" s="18">
        <f t="shared" si="86"/>
        <v>0</v>
      </c>
      <c r="R31" s="18">
        <f t="shared" si="86"/>
        <v>0</v>
      </c>
      <c r="S31" s="18">
        <f t="shared" si="86"/>
        <v>0</v>
      </c>
      <c r="T31" s="18">
        <f t="shared" si="17"/>
        <v>22000</v>
      </c>
      <c r="U31" s="18">
        <f t="shared" si="18"/>
        <v>0</v>
      </c>
      <c r="V31" s="18">
        <f t="shared" si="19"/>
        <v>0</v>
      </c>
      <c r="W31" s="18">
        <f t="shared" si="86"/>
        <v>0</v>
      </c>
      <c r="X31" s="18">
        <f t="shared" si="86"/>
        <v>0</v>
      </c>
      <c r="Y31" s="18">
        <f t="shared" si="86"/>
        <v>0</v>
      </c>
      <c r="Z31" s="18">
        <f t="shared" si="86"/>
        <v>0</v>
      </c>
      <c r="AA31" s="18">
        <f t="shared" si="86"/>
        <v>0</v>
      </c>
      <c r="AB31" s="18">
        <f t="shared" si="86"/>
        <v>0</v>
      </c>
      <c r="AC31" s="18">
        <f t="shared" si="21"/>
        <v>22000</v>
      </c>
      <c r="AD31" s="18">
        <f t="shared" si="22"/>
        <v>0</v>
      </c>
      <c r="AE31" s="18">
        <f t="shared" si="23"/>
        <v>0</v>
      </c>
      <c r="AF31" s="18">
        <f t="shared" si="86"/>
        <v>0</v>
      </c>
      <c r="AG31" s="18">
        <f t="shared" si="86"/>
        <v>0</v>
      </c>
      <c r="AH31" s="18">
        <f t="shared" si="86"/>
        <v>0</v>
      </c>
      <c r="AI31" s="18">
        <f t="shared" si="25"/>
        <v>22000</v>
      </c>
      <c r="AJ31" s="18">
        <f t="shared" si="26"/>
        <v>0</v>
      </c>
      <c r="AK31" s="18">
        <f t="shared" si="27"/>
        <v>0</v>
      </c>
      <c r="AL31" s="18">
        <f t="shared" si="86"/>
        <v>0</v>
      </c>
      <c r="AM31" s="18">
        <f t="shared" si="28"/>
        <v>22000</v>
      </c>
      <c r="AN31" s="18">
        <f t="shared" si="86"/>
        <v>-679.66700000000003</v>
      </c>
      <c r="AO31" s="18">
        <f t="shared" si="86"/>
        <v>0</v>
      </c>
      <c r="AP31" s="18">
        <f t="shared" si="86"/>
        <v>0</v>
      </c>
      <c r="AQ31" s="18">
        <f t="shared" si="30"/>
        <v>21320.332999999999</v>
      </c>
      <c r="AR31" s="18">
        <f t="shared" si="31"/>
        <v>0</v>
      </c>
      <c r="AS31" s="18">
        <f t="shared" si="32"/>
        <v>0</v>
      </c>
      <c r="AT31" s="18">
        <f t="shared" si="86"/>
        <v>0</v>
      </c>
      <c r="AU31" s="18">
        <f t="shared" si="86"/>
        <v>0</v>
      </c>
      <c r="AV31" s="18">
        <f t="shared" si="86"/>
        <v>0</v>
      </c>
      <c r="AW31" s="18">
        <f t="shared" si="33"/>
        <v>21320.332999999999</v>
      </c>
      <c r="AX31" s="18">
        <f t="shared" si="34"/>
        <v>0</v>
      </c>
      <c r="AY31" s="18">
        <f t="shared" si="35"/>
        <v>0</v>
      </c>
      <c r="AZ31" s="18">
        <f t="shared" si="86"/>
        <v>-1688.211</v>
      </c>
      <c r="BA31" s="18">
        <f t="shared" si="86"/>
        <v>0</v>
      </c>
      <c r="BB31" s="18">
        <f t="shared" si="86"/>
        <v>0</v>
      </c>
      <c r="BC31" s="18">
        <f t="shared" si="37"/>
        <v>19632.121999999999</v>
      </c>
      <c r="BD31" s="18">
        <f t="shared" si="38"/>
        <v>0</v>
      </c>
      <c r="BE31" s="18">
        <f t="shared" si="39"/>
        <v>0</v>
      </c>
      <c r="BF31" s="18">
        <f t="shared" si="86"/>
        <v>0</v>
      </c>
      <c r="BG31" s="18">
        <f t="shared" si="86"/>
        <v>0</v>
      </c>
      <c r="BH31" s="18">
        <f t="shared" si="86"/>
        <v>0</v>
      </c>
      <c r="BI31" s="18">
        <f t="shared" si="8"/>
        <v>19632.121999999999</v>
      </c>
      <c r="BJ31" s="18">
        <f t="shared" si="9"/>
        <v>0</v>
      </c>
      <c r="BK31" s="18">
        <f t="shared" si="10"/>
        <v>0</v>
      </c>
      <c r="BL31" s="18">
        <f t="shared" si="86"/>
        <v>-227.68800000000002</v>
      </c>
      <c r="BM31" s="18">
        <f t="shared" si="86"/>
        <v>0</v>
      </c>
      <c r="BN31" s="18">
        <f t="shared" si="86"/>
        <v>0</v>
      </c>
      <c r="BO31" s="18">
        <f t="shared" si="41"/>
        <v>19404.434000000001</v>
      </c>
      <c r="BP31" s="18">
        <f t="shared" si="42"/>
        <v>0</v>
      </c>
      <c r="BQ31" s="18">
        <f t="shared" si="43"/>
        <v>0</v>
      </c>
      <c r="BR31" s="18">
        <f t="shared" si="86"/>
        <v>0</v>
      </c>
      <c r="BS31" s="18">
        <f t="shared" si="86"/>
        <v>0</v>
      </c>
      <c r="BT31" s="18">
        <f t="shared" si="86"/>
        <v>0</v>
      </c>
      <c r="BU31" s="18">
        <f t="shared" si="44"/>
        <v>19404.434000000001</v>
      </c>
      <c r="BV31" s="18">
        <f t="shared" si="45"/>
        <v>0</v>
      </c>
      <c r="BW31" s="18">
        <f t="shared" si="46"/>
        <v>0</v>
      </c>
      <c r="BX31" s="18">
        <f t="shared" si="86"/>
        <v>-377.69</v>
      </c>
      <c r="BY31" s="18">
        <f t="shared" si="86"/>
        <v>0</v>
      </c>
      <c r="BZ31" s="18">
        <f t="shared" si="86"/>
        <v>0</v>
      </c>
      <c r="CA31" s="18">
        <f t="shared" si="48"/>
        <v>19026.744000000002</v>
      </c>
      <c r="CB31" s="18">
        <f t="shared" si="49"/>
        <v>0</v>
      </c>
      <c r="CC31" s="18">
        <f t="shared" si="50"/>
        <v>0</v>
      </c>
      <c r="CD31" s="18">
        <f t="shared" si="86"/>
        <v>0</v>
      </c>
      <c r="CE31" s="27"/>
      <c r="CF31" s="33"/>
    </row>
    <row r="32" spans="1:84" x14ac:dyDescent="0.3">
      <c r="A32" s="41" t="s">
        <v>1316</v>
      </c>
      <c r="B32" s="39">
        <v>240</v>
      </c>
      <c r="C32" s="41" t="s">
        <v>5</v>
      </c>
      <c r="D32" s="41" t="s">
        <v>6</v>
      </c>
      <c r="E32" s="14" t="s">
        <v>518</v>
      </c>
      <c r="F32" s="18">
        <v>22000</v>
      </c>
      <c r="G32" s="18"/>
      <c r="H32" s="18"/>
      <c r="I32" s="18"/>
      <c r="J32" s="18"/>
      <c r="K32" s="18"/>
      <c r="L32" s="18">
        <f t="shared" si="13"/>
        <v>22000</v>
      </c>
      <c r="M32" s="18">
        <f t="shared" si="14"/>
        <v>0</v>
      </c>
      <c r="N32" s="18">
        <f t="shared" si="15"/>
        <v>0</v>
      </c>
      <c r="O32" s="18"/>
      <c r="P32" s="18"/>
      <c r="Q32" s="18"/>
      <c r="R32" s="18"/>
      <c r="S32" s="18"/>
      <c r="T32" s="18">
        <f t="shared" si="17"/>
        <v>22000</v>
      </c>
      <c r="U32" s="18">
        <f t="shared" si="18"/>
        <v>0</v>
      </c>
      <c r="V32" s="18">
        <f t="shared" si="19"/>
        <v>0</v>
      </c>
      <c r="W32" s="18"/>
      <c r="X32" s="18"/>
      <c r="Y32" s="18"/>
      <c r="Z32" s="18"/>
      <c r="AA32" s="18"/>
      <c r="AB32" s="18"/>
      <c r="AC32" s="18">
        <f t="shared" si="21"/>
        <v>22000</v>
      </c>
      <c r="AD32" s="18">
        <f t="shared" si="22"/>
        <v>0</v>
      </c>
      <c r="AE32" s="18">
        <f t="shared" si="23"/>
        <v>0</v>
      </c>
      <c r="AF32" s="18"/>
      <c r="AG32" s="18"/>
      <c r="AH32" s="18"/>
      <c r="AI32" s="18">
        <f t="shared" si="25"/>
        <v>22000</v>
      </c>
      <c r="AJ32" s="18">
        <f t="shared" si="26"/>
        <v>0</v>
      </c>
      <c r="AK32" s="18">
        <f t="shared" si="27"/>
        <v>0</v>
      </c>
      <c r="AL32" s="18"/>
      <c r="AM32" s="18">
        <f t="shared" si="28"/>
        <v>22000</v>
      </c>
      <c r="AN32" s="18">
        <v>-679.66700000000003</v>
      </c>
      <c r="AO32" s="18"/>
      <c r="AP32" s="18"/>
      <c r="AQ32" s="18">
        <f t="shared" si="30"/>
        <v>21320.332999999999</v>
      </c>
      <c r="AR32" s="18">
        <f t="shared" si="31"/>
        <v>0</v>
      </c>
      <c r="AS32" s="18">
        <f t="shared" si="32"/>
        <v>0</v>
      </c>
      <c r="AT32" s="18"/>
      <c r="AU32" s="18"/>
      <c r="AV32" s="18"/>
      <c r="AW32" s="18">
        <f t="shared" si="33"/>
        <v>21320.332999999999</v>
      </c>
      <c r="AX32" s="18">
        <f t="shared" si="34"/>
        <v>0</v>
      </c>
      <c r="AY32" s="18">
        <f t="shared" si="35"/>
        <v>0</v>
      </c>
      <c r="AZ32" s="18">
        <f>-809.875-878.336</f>
        <v>-1688.211</v>
      </c>
      <c r="BA32" s="18"/>
      <c r="BB32" s="18"/>
      <c r="BC32" s="18">
        <f t="shared" si="37"/>
        <v>19632.121999999999</v>
      </c>
      <c r="BD32" s="18">
        <f t="shared" si="38"/>
        <v>0</v>
      </c>
      <c r="BE32" s="18">
        <f t="shared" si="39"/>
        <v>0</v>
      </c>
      <c r="BF32" s="18"/>
      <c r="BG32" s="18"/>
      <c r="BH32" s="18"/>
      <c r="BI32" s="18">
        <f t="shared" si="8"/>
        <v>19632.121999999999</v>
      </c>
      <c r="BJ32" s="18">
        <f t="shared" si="9"/>
        <v>0</v>
      </c>
      <c r="BK32" s="18">
        <f t="shared" si="10"/>
        <v>0</v>
      </c>
      <c r="BL32" s="18">
        <f>-0.795-7.95-218.943</f>
        <v>-227.68800000000002</v>
      </c>
      <c r="BM32" s="18"/>
      <c r="BN32" s="18"/>
      <c r="BO32" s="18">
        <f t="shared" si="41"/>
        <v>19404.434000000001</v>
      </c>
      <c r="BP32" s="18">
        <f t="shared" si="42"/>
        <v>0</v>
      </c>
      <c r="BQ32" s="18">
        <f t="shared" si="43"/>
        <v>0</v>
      </c>
      <c r="BR32" s="18"/>
      <c r="BS32" s="18"/>
      <c r="BT32" s="18"/>
      <c r="BU32" s="18">
        <f t="shared" si="44"/>
        <v>19404.434000000001</v>
      </c>
      <c r="BV32" s="18">
        <f t="shared" si="45"/>
        <v>0</v>
      </c>
      <c r="BW32" s="18">
        <f t="shared" si="46"/>
        <v>0</v>
      </c>
      <c r="BX32" s="18">
        <f>-321.553-39.205-16.932</f>
        <v>-377.69</v>
      </c>
      <c r="BY32" s="18"/>
      <c r="BZ32" s="18"/>
      <c r="CA32" s="18">
        <f t="shared" si="48"/>
        <v>19026.744000000002</v>
      </c>
      <c r="CB32" s="18">
        <f t="shared" si="49"/>
        <v>0</v>
      </c>
      <c r="CC32" s="18">
        <f t="shared" si="50"/>
        <v>0</v>
      </c>
      <c r="CD32" s="18"/>
      <c r="CE32" s="27"/>
      <c r="CF32" s="33"/>
    </row>
    <row r="33" spans="1:84" ht="31.2" hidden="1" x14ac:dyDescent="0.3">
      <c r="A33" s="19" t="s">
        <v>1524</v>
      </c>
      <c r="B33" s="39"/>
      <c r="C33" s="41"/>
      <c r="D33" s="41"/>
      <c r="E33" s="14" t="s">
        <v>1525</v>
      </c>
      <c r="F33" s="18"/>
      <c r="G33" s="18"/>
      <c r="H33" s="18"/>
      <c r="I33" s="18"/>
      <c r="J33" s="18"/>
      <c r="K33" s="18"/>
      <c r="L33" s="18"/>
      <c r="M33" s="18"/>
      <c r="N33" s="18"/>
      <c r="O33" s="18">
        <f>O34+O38</f>
        <v>0</v>
      </c>
      <c r="P33" s="18">
        <f t="shared" ref="P33:CD33" si="87">P34+P38</f>
        <v>0</v>
      </c>
      <c r="Q33" s="18">
        <f t="shared" si="87"/>
        <v>0</v>
      </c>
      <c r="R33" s="18">
        <f t="shared" ref="R33:S33" si="88">R34+R38</f>
        <v>0</v>
      </c>
      <c r="S33" s="18">
        <f t="shared" si="88"/>
        <v>0</v>
      </c>
      <c r="T33" s="18">
        <f t="shared" si="17"/>
        <v>0</v>
      </c>
      <c r="U33" s="18">
        <f t="shared" si="18"/>
        <v>0</v>
      </c>
      <c r="V33" s="18">
        <f t="shared" si="19"/>
        <v>0</v>
      </c>
      <c r="W33" s="18">
        <f t="shared" ref="W33:AB33" si="89">W34+W38</f>
        <v>0</v>
      </c>
      <c r="X33" s="18">
        <f t="shared" si="89"/>
        <v>0</v>
      </c>
      <c r="Y33" s="18">
        <f t="shared" si="89"/>
        <v>0</v>
      </c>
      <c r="Z33" s="18">
        <f t="shared" si="89"/>
        <v>0</v>
      </c>
      <c r="AA33" s="18">
        <f t="shared" si="89"/>
        <v>0</v>
      </c>
      <c r="AB33" s="18">
        <f t="shared" si="89"/>
        <v>0</v>
      </c>
      <c r="AC33" s="18">
        <f t="shared" si="21"/>
        <v>0</v>
      </c>
      <c r="AD33" s="18">
        <f t="shared" si="22"/>
        <v>0</v>
      </c>
      <c r="AE33" s="18">
        <f t="shared" si="23"/>
        <v>0</v>
      </c>
      <c r="AF33" s="18">
        <f t="shared" ref="AF33:AH33" si="90">AF34+AF38</f>
        <v>0</v>
      </c>
      <c r="AG33" s="18">
        <f t="shared" si="90"/>
        <v>0</v>
      </c>
      <c r="AH33" s="18">
        <f t="shared" si="90"/>
        <v>0</v>
      </c>
      <c r="AI33" s="18">
        <f t="shared" si="25"/>
        <v>0</v>
      </c>
      <c r="AJ33" s="18">
        <f t="shared" si="26"/>
        <v>0</v>
      </c>
      <c r="AK33" s="18">
        <f t="shared" si="27"/>
        <v>0</v>
      </c>
      <c r="AL33" s="18">
        <f t="shared" ref="AL33" si="91">AL34+AL38</f>
        <v>0</v>
      </c>
      <c r="AM33" s="18">
        <f t="shared" si="28"/>
        <v>0</v>
      </c>
      <c r="AN33" s="18">
        <f t="shared" ref="AN33:AP33" si="92">AN34+AN38</f>
        <v>0</v>
      </c>
      <c r="AO33" s="18">
        <f t="shared" si="92"/>
        <v>0</v>
      </c>
      <c r="AP33" s="18">
        <f t="shared" si="92"/>
        <v>0</v>
      </c>
      <c r="AQ33" s="18">
        <f t="shared" si="30"/>
        <v>0</v>
      </c>
      <c r="AR33" s="18">
        <f t="shared" si="31"/>
        <v>0</v>
      </c>
      <c r="AS33" s="18">
        <f t="shared" si="32"/>
        <v>0</v>
      </c>
      <c r="AT33" s="18">
        <f t="shared" ref="AT33:AV33" si="93">AT34+AT38</f>
        <v>0</v>
      </c>
      <c r="AU33" s="18">
        <f t="shared" si="93"/>
        <v>0</v>
      </c>
      <c r="AV33" s="18">
        <f t="shared" si="93"/>
        <v>0</v>
      </c>
      <c r="AW33" s="18">
        <f t="shared" si="33"/>
        <v>0</v>
      </c>
      <c r="AX33" s="18">
        <f t="shared" si="34"/>
        <v>0</v>
      </c>
      <c r="AY33" s="18">
        <f t="shared" si="35"/>
        <v>0</v>
      </c>
      <c r="AZ33" s="18">
        <f t="shared" ref="AZ33:BB33" si="94">AZ34+AZ38</f>
        <v>0</v>
      </c>
      <c r="BA33" s="18">
        <f t="shared" si="94"/>
        <v>0</v>
      </c>
      <c r="BB33" s="18">
        <f t="shared" si="94"/>
        <v>0</v>
      </c>
      <c r="BC33" s="18">
        <f t="shared" si="37"/>
        <v>0</v>
      </c>
      <c r="BD33" s="18">
        <f t="shared" si="38"/>
        <v>0</v>
      </c>
      <c r="BE33" s="18">
        <f t="shared" si="39"/>
        <v>0</v>
      </c>
      <c r="BF33" s="18">
        <f t="shared" ref="BF33:BH33" si="95">BF34+BF38</f>
        <v>0</v>
      </c>
      <c r="BG33" s="18">
        <f t="shared" si="95"/>
        <v>0</v>
      </c>
      <c r="BH33" s="18">
        <f t="shared" si="95"/>
        <v>0</v>
      </c>
      <c r="BI33" s="18">
        <f t="shared" si="8"/>
        <v>0</v>
      </c>
      <c r="BJ33" s="18">
        <f t="shared" si="9"/>
        <v>0</v>
      </c>
      <c r="BK33" s="18">
        <f t="shared" si="10"/>
        <v>0</v>
      </c>
      <c r="BL33" s="18">
        <f t="shared" ref="BL33:BN33" si="96">BL34+BL38</f>
        <v>0</v>
      </c>
      <c r="BM33" s="18">
        <f t="shared" si="96"/>
        <v>0</v>
      </c>
      <c r="BN33" s="18">
        <f t="shared" si="96"/>
        <v>0</v>
      </c>
      <c r="BO33" s="18">
        <f t="shared" si="41"/>
        <v>0</v>
      </c>
      <c r="BP33" s="18">
        <f t="shared" si="42"/>
        <v>0</v>
      </c>
      <c r="BQ33" s="18">
        <f t="shared" si="43"/>
        <v>0</v>
      </c>
      <c r="BR33" s="18">
        <f t="shared" ref="BR33:BT33" si="97">BR34+BR38</f>
        <v>0</v>
      </c>
      <c r="BS33" s="18">
        <f t="shared" si="97"/>
        <v>0</v>
      </c>
      <c r="BT33" s="18">
        <f t="shared" si="97"/>
        <v>0</v>
      </c>
      <c r="BU33" s="18">
        <f t="shared" si="44"/>
        <v>0</v>
      </c>
      <c r="BV33" s="18">
        <f t="shared" si="45"/>
        <v>0</v>
      </c>
      <c r="BW33" s="18">
        <f t="shared" si="46"/>
        <v>0</v>
      </c>
      <c r="BX33" s="18">
        <f t="shared" ref="BX33:BZ33" si="98">BX34+BX38</f>
        <v>0</v>
      </c>
      <c r="BY33" s="18">
        <f t="shared" si="98"/>
        <v>0</v>
      </c>
      <c r="BZ33" s="18">
        <f t="shared" si="98"/>
        <v>0</v>
      </c>
      <c r="CA33" s="18">
        <f t="shared" si="48"/>
        <v>0</v>
      </c>
      <c r="CB33" s="18">
        <f t="shared" si="49"/>
        <v>0</v>
      </c>
      <c r="CC33" s="18">
        <f t="shared" si="50"/>
        <v>0</v>
      </c>
      <c r="CD33" s="18">
        <f t="shared" si="87"/>
        <v>0</v>
      </c>
      <c r="CE33" s="27" t="s">
        <v>1661</v>
      </c>
      <c r="CF33" s="33"/>
    </row>
    <row r="34" spans="1:84" ht="31.2" hidden="1" x14ac:dyDescent="0.3">
      <c r="A34" s="19" t="s">
        <v>1524</v>
      </c>
      <c r="B34" s="39">
        <v>200</v>
      </c>
      <c r="C34" s="41"/>
      <c r="D34" s="41"/>
      <c r="E34" s="14" t="s">
        <v>551</v>
      </c>
      <c r="F34" s="18"/>
      <c r="G34" s="18"/>
      <c r="H34" s="18"/>
      <c r="I34" s="18"/>
      <c r="J34" s="18"/>
      <c r="K34" s="18"/>
      <c r="L34" s="18"/>
      <c r="M34" s="18"/>
      <c r="N34" s="18"/>
      <c r="O34" s="18">
        <f>O35</f>
        <v>0</v>
      </c>
      <c r="P34" s="18">
        <f t="shared" ref="P34:CD34" si="99">P35</f>
        <v>0</v>
      </c>
      <c r="Q34" s="18">
        <f t="shared" si="99"/>
        <v>0</v>
      </c>
      <c r="R34" s="18">
        <f t="shared" si="99"/>
        <v>0</v>
      </c>
      <c r="S34" s="18">
        <f t="shared" si="99"/>
        <v>0</v>
      </c>
      <c r="T34" s="18">
        <f t="shared" si="17"/>
        <v>0</v>
      </c>
      <c r="U34" s="18">
        <f t="shared" si="18"/>
        <v>0</v>
      </c>
      <c r="V34" s="18">
        <f t="shared" si="19"/>
        <v>0</v>
      </c>
      <c r="W34" s="18">
        <f t="shared" si="99"/>
        <v>0</v>
      </c>
      <c r="X34" s="18">
        <f t="shared" si="99"/>
        <v>0</v>
      </c>
      <c r="Y34" s="18">
        <f t="shared" si="99"/>
        <v>0</v>
      </c>
      <c r="Z34" s="18">
        <f t="shared" si="99"/>
        <v>0</v>
      </c>
      <c r="AA34" s="18">
        <f t="shared" si="99"/>
        <v>0</v>
      </c>
      <c r="AB34" s="18">
        <f t="shared" si="99"/>
        <v>0</v>
      </c>
      <c r="AC34" s="18">
        <f t="shared" si="21"/>
        <v>0</v>
      </c>
      <c r="AD34" s="18">
        <f t="shared" si="22"/>
        <v>0</v>
      </c>
      <c r="AE34" s="18">
        <f t="shared" si="23"/>
        <v>0</v>
      </c>
      <c r="AF34" s="18">
        <f t="shared" si="99"/>
        <v>0</v>
      </c>
      <c r="AG34" s="18">
        <f t="shared" si="99"/>
        <v>0</v>
      </c>
      <c r="AH34" s="18">
        <f t="shared" si="99"/>
        <v>0</v>
      </c>
      <c r="AI34" s="18">
        <f t="shared" si="25"/>
        <v>0</v>
      </c>
      <c r="AJ34" s="18">
        <f t="shared" si="26"/>
        <v>0</v>
      </c>
      <c r="AK34" s="18">
        <f t="shared" si="27"/>
        <v>0</v>
      </c>
      <c r="AL34" s="18">
        <f t="shared" si="99"/>
        <v>0</v>
      </c>
      <c r="AM34" s="18">
        <f t="shared" si="28"/>
        <v>0</v>
      </c>
      <c r="AN34" s="18">
        <f t="shared" si="99"/>
        <v>0</v>
      </c>
      <c r="AO34" s="18">
        <f t="shared" si="99"/>
        <v>0</v>
      </c>
      <c r="AP34" s="18">
        <f t="shared" si="99"/>
        <v>0</v>
      </c>
      <c r="AQ34" s="18">
        <f t="shared" si="30"/>
        <v>0</v>
      </c>
      <c r="AR34" s="18">
        <f t="shared" si="31"/>
        <v>0</v>
      </c>
      <c r="AS34" s="18">
        <f t="shared" si="32"/>
        <v>0</v>
      </c>
      <c r="AT34" s="18">
        <f t="shared" si="99"/>
        <v>0</v>
      </c>
      <c r="AU34" s="18">
        <f t="shared" si="99"/>
        <v>0</v>
      </c>
      <c r="AV34" s="18">
        <f t="shared" si="99"/>
        <v>0</v>
      </c>
      <c r="AW34" s="18">
        <f t="shared" si="33"/>
        <v>0</v>
      </c>
      <c r="AX34" s="18">
        <f t="shared" si="34"/>
        <v>0</v>
      </c>
      <c r="AY34" s="18">
        <f t="shared" si="35"/>
        <v>0</v>
      </c>
      <c r="AZ34" s="18">
        <f t="shared" si="99"/>
        <v>0</v>
      </c>
      <c r="BA34" s="18">
        <f t="shared" si="99"/>
        <v>0</v>
      </c>
      <c r="BB34" s="18">
        <f t="shared" si="99"/>
        <v>0</v>
      </c>
      <c r="BC34" s="18">
        <f t="shared" si="37"/>
        <v>0</v>
      </c>
      <c r="BD34" s="18">
        <f t="shared" si="38"/>
        <v>0</v>
      </c>
      <c r="BE34" s="18">
        <f t="shared" si="39"/>
        <v>0</v>
      </c>
      <c r="BF34" s="18">
        <f t="shared" si="99"/>
        <v>0</v>
      </c>
      <c r="BG34" s="18">
        <f t="shared" si="99"/>
        <v>0</v>
      </c>
      <c r="BH34" s="18">
        <f t="shared" si="99"/>
        <v>0</v>
      </c>
      <c r="BI34" s="18">
        <f t="shared" si="8"/>
        <v>0</v>
      </c>
      <c r="BJ34" s="18">
        <f t="shared" si="9"/>
        <v>0</v>
      </c>
      <c r="BK34" s="18">
        <f t="shared" si="10"/>
        <v>0</v>
      </c>
      <c r="BL34" s="18">
        <f t="shared" si="99"/>
        <v>0</v>
      </c>
      <c r="BM34" s="18">
        <f t="shared" si="99"/>
        <v>0</v>
      </c>
      <c r="BN34" s="18">
        <f t="shared" si="99"/>
        <v>0</v>
      </c>
      <c r="BO34" s="18">
        <f t="shared" si="41"/>
        <v>0</v>
      </c>
      <c r="BP34" s="18">
        <f t="shared" si="42"/>
        <v>0</v>
      </c>
      <c r="BQ34" s="18">
        <f t="shared" si="43"/>
        <v>0</v>
      </c>
      <c r="BR34" s="18">
        <f t="shared" si="99"/>
        <v>0</v>
      </c>
      <c r="BS34" s="18">
        <f t="shared" si="99"/>
        <v>0</v>
      </c>
      <c r="BT34" s="18">
        <f t="shared" si="99"/>
        <v>0</v>
      </c>
      <c r="BU34" s="18">
        <f t="shared" si="44"/>
        <v>0</v>
      </c>
      <c r="BV34" s="18">
        <f t="shared" si="45"/>
        <v>0</v>
      </c>
      <c r="BW34" s="18">
        <f t="shared" si="46"/>
        <v>0</v>
      </c>
      <c r="BX34" s="18">
        <f t="shared" si="99"/>
        <v>0</v>
      </c>
      <c r="BY34" s="18">
        <f t="shared" si="99"/>
        <v>0</v>
      </c>
      <c r="BZ34" s="18">
        <f t="shared" si="99"/>
        <v>0</v>
      </c>
      <c r="CA34" s="18">
        <f t="shared" si="48"/>
        <v>0</v>
      </c>
      <c r="CB34" s="18">
        <f t="shared" si="49"/>
        <v>0</v>
      </c>
      <c r="CC34" s="18">
        <f t="shared" si="50"/>
        <v>0</v>
      </c>
      <c r="CD34" s="18">
        <f t="shared" si="99"/>
        <v>0</v>
      </c>
      <c r="CE34" s="27" t="s">
        <v>1661</v>
      </c>
      <c r="CF34" s="33"/>
    </row>
    <row r="35" spans="1:84" ht="46.8" hidden="1" x14ac:dyDescent="0.3">
      <c r="A35" s="19" t="s">
        <v>1524</v>
      </c>
      <c r="B35" s="39">
        <v>240</v>
      </c>
      <c r="C35" s="41"/>
      <c r="D35" s="41"/>
      <c r="E35" s="14" t="s">
        <v>559</v>
      </c>
      <c r="F35" s="18"/>
      <c r="G35" s="18"/>
      <c r="H35" s="18"/>
      <c r="I35" s="18"/>
      <c r="J35" s="18"/>
      <c r="K35" s="18"/>
      <c r="L35" s="18"/>
      <c r="M35" s="18"/>
      <c r="N35" s="18"/>
      <c r="O35" s="18">
        <f>O36+O37</f>
        <v>0</v>
      </c>
      <c r="P35" s="18">
        <f t="shared" ref="P35:CD35" si="100">P36+P37</f>
        <v>0</v>
      </c>
      <c r="Q35" s="18">
        <f t="shared" si="100"/>
        <v>0</v>
      </c>
      <c r="R35" s="18">
        <f t="shared" ref="R35:S35" si="101">R36+R37</f>
        <v>0</v>
      </c>
      <c r="S35" s="18">
        <f t="shared" si="101"/>
        <v>0</v>
      </c>
      <c r="T35" s="18">
        <f t="shared" si="17"/>
        <v>0</v>
      </c>
      <c r="U35" s="18">
        <f t="shared" si="18"/>
        <v>0</v>
      </c>
      <c r="V35" s="18">
        <f t="shared" si="19"/>
        <v>0</v>
      </c>
      <c r="W35" s="18">
        <f t="shared" ref="W35:AB35" si="102">W36+W37</f>
        <v>0</v>
      </c>
      <c r="X35" s="18">
        <f t="shared" si="102"/>
        <v>0</v>
      </c>
      <c r="Y35" s="18">
        <f t="shared" si="102"/>
        <v>0</v>
      </c>
      <c r="Z35" s="18">
        <f t="shared" si="102"/>
        <v>0</v>
      </c>
      <c r="AA35" s="18">
        <f t="shared" si="102"/>
        <v>0</v>
      </c>
      <c r="AB35" s="18">
        <f t="shared" si="102"/>
        <v>0</v>
      </c>
      <c r="AC35" s="18">
        <f t="shared" si="21"/>
        <v>0</v>
      </c>
      <c r="AD35" s="18">
        <f t="shared" si="22"/>
        <v>0</v>
      </c>
      <c r="AE35" s="18">
        <f t="shared" si="23"/>
        <v>0</v>
      </c>
      <c r="AF35" s="18">
        <f t="shared" ref="AF35:AH35" si="103">AF36+AF37</f>
        <v>0</v>
      </c>
      <c r="AG35" s="18">
        <f t="shared" si="103"/>
        <v>0</v>
      </c>
      <c r="AH35" s="18">
        <f t="shared" si="103"/>
        <v>0</v>
      </c>
      <c r="AI35" s="18">
        <f t="shared" si="25"/>
        <v>0</v>
      </c>
      <c r="AJ35" s="18">
        <f t="shared" si="26"/>
        <v>0</v>
      </c>
      <c r="AK35" s="18">
        <f t="shared" si="27"/>
        <v>0</v>
      </c>
      <c r="AL35" s="18">
        <f t="shared" ref="AL35" si="104">AL36+AL37</f>
        <v>0</v>
      </c>
      <c r="AM35" s="18">
        <f t="shared" si="28"/>
        <v>0</v>
      </c>
      <c r="AN35" s="18">
        <f t="shared" ref="AN35:AP35" si="105">AN36+AN37</f>
        <v>0</v>
      </c>
      <c r="AO35" s="18">
        <f t="shared" si="105"/>
        <v>0</v>
      </c>
      <c r="AP35" s="18">
        <f t="shared" si="105"/>
        <v>0</v>
      </c>
      <c r="AQ35" s="18">
        <f t="shared" si="30"/>
        <v>0</v>
      </c>
      <c r="AR35" s="18">
        <f t="shared" si="31"/>
        <v>0</v>
      </c>
      <c r="AS35" s="18">
        <f t="shared" si="32"/>
        <v>0</v>
      </c>
      <c r="AT35" s="18">
        <f t="shared" ref="AT35:AV35" si="106">AT36+AT37</f>
        <v>0</v>
      </c>
      <c r="AU35" s="18">
        <f t="shared" si="106"/>
        <v>0</v>
      </c>
      <c r="AV35" s="18">
        <f t="shared" si="106"/>
        <v>0</v>
      </c>
      <c r="AW35" s="18">
        <f t="shared" si="33"/>
        <v>0</v>
      </c>
      <c r="AX35" s="18">
        <f t="shared" si="34"/>
        <v>0</v>
      </c>
      <c r="AY35" s="18">
        <f t="shared" si="35"/>
        <v>0</v>
      </c>
      <c r="AZ35" s="18">
        <f t="shared" ref="AZ35:BB35" si="107">AZ36+AZ37</f>
        <v>0</v>
      </c>
      <c r="BA35" s="18">
        <f t="shared" si="107"/>
        <v>0</v>
      </c>
      <c r="BB35" s="18">
        <f t="shared" si="107"/>
        <v>0</v>
      </c>
      <c r="BC35" s="18">
        <f t="shared" si="37"/>
        <v>0</v>
      </c>
      <c r="BD35" s="18">
        <f t="shared" si="38"/>
        <v>0</v>
      </c>
      <c r="BE35" s="18">
        <f t="shared" si="39"/>
        <v>0</v>
      </c>
      <c r="BF35" s="18">
        <f t="shared" ref="BF35:BH35" si="108">BF36+BF37</f>
        <v>0</v>
      </c>
      <c r="BG35" s="18">
        <f t="shared" si="108"/>
        <v>0</v>
      </c>
      <c r="BH35" s="18">
        <f t="shared" si="108"/>
        <v>0</v>
      </c>
      <c r="BI35" s="18">
        <f t="shared" si="8"/>
        <v>0</v>
      </c>
      <c r="BJ35" s="18">
        <f t="shared" si="9"/>
        <v>0</v>
      </c>
      <c r="BK35" s="18">
        <f t="shared" si="10"/>
        <v>0</v>
      </c>
      <c r="BL35" s="18">
        <f t="shared" ref="BL35:BN35" si="109">BL36+BL37</f>
        <v>0</v>
      </c>
      <c r="BM35" s="18">
        <f t="shared" si="109"/>
        <v>0</v>
      </c>
      <c r="BN35" s="18">
        <f t="shared" si="109"/>
        <v>0</v>
      </c>
      <c r="BO35" s="18">
        <f t="shared" si="41"/>
        <v>0</v>
      </c>
      <c r="BP35" s="18">
        <f t="shared" si="42"/>
        <v>0</v>
      </c>
      <c r="BQ35" s="18">
        <f t="shared" si="43"/>
        <v>0</v>
      </c>
      <c r="BR35" s="18">
        <f t="shared" ref="BR35:BT35" si="110">BR36+BR37</f>
        <v>0</v>
      </c>
      <c r="BS35" s="18">
        <f t="shared" si="110"/>
        <v>0</v>
      </c>
      <c r="BT35" s="18">
        <f t="shared" si="110"/>
        <v>0</v>
      </c>
      <c r="BU35" s="18">
        <f t="shared" si="44"/>
        <v>0</v>
      </c>
      <c r="BV35" s="18">
        <f t="shared" si="45"/>
        <v>0</v>
      </c>
      <c r="BW35" s="18">
        <f t="shared" si="46"/>
        <v>0</v>
      </c>
      <c r="BX35" s="18">
        <f t="shared" ref="BX35:BZ35" si="111">BX36+BX37</f>
        <v>0</v>
      </c>
      <c r="BY35" s="18">
        <f t="shared" si="111"/>
        <v>0</v>
      </c>
      <c r="BZ35" s="18">
        <f t="shared" si="111"/>
        <v>0</v>
      </c>
      <c r="CA35" s="18">
        <f t="shared" si="48"/>
        <v>0</v>
      </c>
      <c r="CB35" s="18">
        <f t="shared" si="49"/>
        <v>0</v>
      </c>
      <c r="CC35" s="18">
        <f t="shared" si="50"/>
        <v>0</v>
      </c>
      <c r="CD35" s="18">
        <f t="shared" si="100"/>
        <v>0</v>
      </c>
      <c r="CE35" s="27" t="s">
        <v>1661</v>
      </c>
      <c r="CF35" s="33"/>
    </row>
    <row r="36" spans="1:84" hidden="1" x14ac:dyDescent="0.3">
      <c r="A36" s="19" t="s">
        <v>1524</v>
      </c>
      <c r="B36" s="39">
        <v>240</v>
      </c>
      <c r="C36" s="41" t="s">
        <v>5</v>
      </c>
      <c r="D36" s="41" t="s">
        <v>6</v>
      </c>
      <c r="E36" s="14" t="s">
        <v>518</v>
      </c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>
        <f t="shared" si="17"/>
        <v>0</v>
      </c>
      <c r="U36" s="18">
        <f t="shared" si="18"/>
        <v>0</v>
      </c>
      <c r="V36" s="18">
        <f t="shared" si="19"/>
        <v>0</v>
      </c>
      <c r="W36" s="18"/>
      <c r="X36" s="18"/>
      <c r="Y36" s="18"/>
      <c r="Z36" s="18"/>
      <c r="AA36" s="18"/>
      <c r="AB36" s="18"/>
      <c r="AC36" s="18">
        <f t="shared" si="21"/>
        <v>0</v>
      </c>
      <c r="AD36" s="18">
        <f t="shared" si="22"/>
        <v>0</v>
      </c>
      <c r="AE36" s="18">
        <f t="shared" si="23"/>
        <v>0</v>
      </c>
      <c r="AF36" s="18"/>
      <c r="AG36" s="18"/>
      <c r="AH36" s="18"/>
      <c r="AI36" s="18">
        <f t="shared" si="25"/>
        <v>0</v>
      </c>
      <c r="AJ36" s="18">
        <f t="shared" si="26"/>
        <v>0</v>
      </c>
      <c r="AK36" s="18">
        <f t="shared" si="27"/>
        <v>0</v>
      </c>
      <c r="AL36" s="18"/>
      <c r="AM36" s="18">
        <f t="shared" si="28"/>
        <v>0</v>
      </c>
      <c r="AN36" s="18"/>
      <c r="AO36" s="18"/>
      <c r="AP36" s="18"/>
      <c r="AQ36" s="18">
        <f t="shared" si="30"/>
        <v>0</v>
      </c>
      <c r="AR36" s="18">
        <f t="shared" si="31"/>
        <v>0</v>
      </c>
      <c r="AS36" s="18">
        <f t="shared" si="32"/>
        <v>0</v>
      </c>
      <c r="AT36" s="18"/>
      <c r="AU36" s="18"/>
      <c r="AV36" s="18"/>
      <c r="AW36" s="18">
        <f t="shared" si="33"/>
        <v>0</v>
      </c>
      <c r="AX36" s="18">
        <f t="shared" si="34"/>
        <v>0</v>
      </c>
      <c r="AY36" s="18">
        <f t="shared" si="35"/>
        <v>0</v>
      </c>
      <c r="AZ36" s="18"/>
      <c r="BA36" s="18"/>
      <c r="BB36" s="18"/>
      <c r="BC36" s="18">
        <f t="shared" si="37"/>
        <v>0</v>
      </c>
      <c r="BD36" s="18">
        <f t="shared" si="38"/>
        <v>0</v>
      </c>
      <c r="BE36" s="18">
        <f t="shared" si="39"/>
        <v>0</v>
      </c>
      <c r="BF36" s="18"/>
      <c r="BG36" s="18"/>
      <c r="BH36" s="18"/>
      <c r="BI36" s="18">
        <f t="shared" si="8"/>
        <v>0</v>
      </c>
      <c r="BJ36" s="18">
        <f t="shared" si="9"/>
        <v>0</v>
      </c>
      <c r="BK36" s="18">
        <f t="shared" si="10"/>
        <v>0</v>
      </c>
      <c r="BL36" s="18"/>
      <c r="BM36" s="18"/>
      <c r="BN36" s="18"/>
      <c r="BO36" s="18">
        <f t="shared" si="41"/>
        <v>0</v>
      </c>
      <c r="BP36" s="18">
        <f t="shared" si="42"/>
        <v>0</v>
      </c>
      <c r="BQ36" s="18">
        <f t="shared" si="43"/>
        <v>0</v>
      </c>
      <c r="BR36" s="18"/>
      <c r="BS36" s="18"/>
      <c r="BT36" s="18"/>
      <c r="BU36" s="18">
        <f t="shared" si="44"/>
        <v>0</v>
      </c>
      <c r="BV36" s="18">
        <f t="shared" si="45"/>
        <v>0</v>
      </c>
      <c r="BW36" s="18">
        <f t="shared" si="46"/>
        <v>0</v>
      </c>
      <c r="BX36" s="18"/>
      <c r="BY36" s="18"/>
      <c r="BZ36" s="18"/>
      <c r="CA36" s="18">
        <f t="shared" si="48"/>
        <v>0</v>
      </c>
      <c r="CB36" s="18">
        <f t="shared" si="49"/>
        <v>0</v>
      </c>
      <c r="CC36" s="18">
        <f t="shared" si="50"/>
        <v>0</v>
      </c>
      <c r="CD36" s="18"/>
      <c r="CE36" s="27" t="s">
        <v>1661</v>
      </c>
      <c r="CF36" s="33"/>
    </row>
    <row r="37" spans="1:84" hidden="1" x14ac:dyDescent="0.3">
      <c r="A37" s="19" t="s">
        <v>1524</v>
      </c>
      <c r="B37" s="39">
        <v>240</v>
      </c>
      <c r="C37" s="41" t="s">
        <v>198</v>
      </c>
      <c r="D37" s="41" t="s">
        <v>19</v>
      </c>
      <c r="E37" s="14" t="s">
        <v>527</v>
      </c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>
        <f t="shared" si="17"/>
        <v>0</v>
      </c>
      <c r="U37" s="18">
        <f t="shared" si="18"/>
        <v>0</v>
      </c>
      <c r="V37" s="18">
        <f t="shared" si="19"/>
        <v>0</v>
      </c>
      <c r="W37" s="18"/>
      <c r="X37" s="18"/>
      <c r="Y37" s="18"/>
      <c r="Z37" s="18"/>
      <c r="AA37" s="18"/>
      <c r="AB37" s="18"/>
      <c r="AC37" s="18">
        <f t="shared" si="21"/>
        <v>0</v>
      </c>
      <c r="AD37" s="18">
        <f t="shared" si="22"/>
        <v>0</v>
      </c>
      <c r="AE37" s="18">
        <f t="shared" si="23"/>
        <v>0</v>
      </c>
      <c r="AF37" s="18"/>
      <c r="AG37" s="18"/>
      <c r="AH37" s="18"/>
      <c r="AI37" s="18">
        <f t="shared" si="25"/>
        <v>0</v>
      </c>
      <c r="AJ37" s="18">
        <f t="shared" si="26"/>
        <v>0</v>
      </c>
      <c r="AK37" s="18">
        <f t="shared" si="27"/>
        <v>0</v>
      </c>
      <c r="AL37" s="18"/>
      <c r="AM37" s="18">
        <f t="shared" si="28"/>
        <v>0</v>
      </c>
      <c r="AN37" s="18"/>
      <c r="AO37" s="18"/>
      <c r="AP37" s="18"/>
      <c r="AQ37" s="18">
        <f t="shared" si="30"/>
        <v>0</v>
      </c>
      <c r="AR37" s="18">
        <f t="shared" si="31"/>
        <v>0</v>
      </c>
      <c r="AS37" s="18">
        <f t="shared" si="32"/>
        <v>0</v>
      </c>
      <c r="AT37" s="18"/>
      <c r="AU37" s="18"/>
      <c r="AV37" s="18"/>
      <c r="AW37" s="18">
        <f t="shared" si="33"/>
        <v>0</v>
      </c>
      <c r="AX37" s="18">
        <f t="shared" si="34"/>
        <v>0</v>
      </c>
      <c r="AY37" s="18">
        <f t="shared" si="35"/>
        <v>0</v>
      </c>
      <c r="AZ37" s="18"/>
      <c r="BA37" s="18"/>
      <c r="BB37" s="18"/>
      <c r="BC37" s="18">
        <f t="shared" si="37"/>
        <v>0</v>
      </c>
      <c r="BD37" s="18">
        <f t="shared" si="38"/>
        <v>0</v>
      </c>
      <c r="BE37" s="18">
        <f t="shared" si="39"/>
        <v>0</v>
      </c>
      <c r="BF37" s="18"/>
      <c r="BG37" s="18"/>
      <c r="BH37" s="18"/>
      <c r="BI37" s="18">
        <f t="shared" si="8"/>
        <v>0</v>
      </c>
      <c r="BJ37" s="18">
        <f t="shared" si="9"/>
        <v>0</v>
      </c>
      <c r="BK37" s="18">
        <f t="shared" si="10"/>
        <v>0</v>
      </c>
      <c r="BL37" s="18"/>
      <c r="BM37" s="18"/>
      <c r="BN37" s="18"/>
      <c r="BO37" s="18">
        <f t="shared" si="41"/>
        <v>0</v>
      </c>
      <c r="BP37" s="18">
        <f t="shared" si="42"/>
        <v>0</v>
      </c>
      <c r="BQ37" s="18">
        <f t="shared" si="43"/>
        <v>0</v>
      </c>
      <c r="BR37" s="18"/>
      <c r="BS37" s="18"/>
      <c r="BT37" s="18"/>
      <c r="BU37" s="18">
        <f t="shared" si="44"/>
        <v>0</v>
      </c>
      <c r="BV37" s="18">
        <f t="shared" si="45"/>
        <v>0</v>
      </c>
      <c r="BW37" s="18">
        <f t="shared" si="46"/>
        <v>0</v>
      </c>
      <c r="BX37" s="18"/>
      <c r="BY37" s="18"/>
      <c r="BZ37" s="18"/>
      <c r="CA37" s="18">
        <f t="shared" si="48"/>
        <v>0</v>
      </c>
      <c r="CB37" s="18">
        <f t="shared" si="49"/>
        <v>0</v>
      </c>
      <c r="CC37" s="18">
        <f t="shared" si="50"/>
        <v>0</v>
      </c>
      <c r="CD37" s="18"/>
      <c r="CE37" s="27" t="s">
        <v>1661</v>
      </c>
      <c r="CF37" s="33"/>
    </row>
    <row r="38" spans="1:84" ht="46.8" hidden="1" x14ac:dyDescent="0.3">
      <c r="A38" s="19" t="s">
        <v>1524</v>
      </c>
      <c r="B38" s="39">
        <v>600</v>
      </c>
      <c r="C38" s="41"/>
      <c r="D38" s="41"/>
      <c r="E38" s="14" t="s">
        <v>554</v>
      </c>
      <c r="F38" s="18"/>
      <c r="G38" s="18"/>
      <c r="H38" s="18"/>
      <c r="I38" s="18"/>
      <c r="J38" s="18"/>
      <c r="K38" s="18"/>
      <c r="L38" s="18"/>
      <c r="M38" s="18"/>
      <c r="N38" s="18"/>
      <c r="O38" s="18">
        <f>O39</f>
        <v>0</v>
      </c>
      <c r="P38" s="18">
        <f t="shared" ref="P38:CD39" si="112">P39</f>
        <v>0</v>
      </c>
      <c r="Q38" s="18">
        <f t="shared" si="112"/>
        <v>0</v>
      </c>
      <c r="R38" s="18">
        <f t="shared" si="112"/>
        <v>0</v>
      </c>
      <c r="S38" s="18">
        <f t="shared" si="112"/>
        <v>0</v>
      </c>
      <c r="T38" s="18">
        <f t="shared" si="17"/>
        <v>0</v>
      </c>
      <c r="U38" s="18">
        <f t="shared" si="18"/>
        <v>0</v>
      </c>
      <c r="V38" s="18">
        <f t="shared" si="19"/>
        <v>0</v>
      </c>
      <c r="W38" s="18">
        <f t="shared" si="112"/>
        <v>0</v>
      </c>
      <c r="X38" s="18">
        <f t="shared" si="112"/>
        <v>0</v>
      </c>
      <c r="Y38" s="18">
        <f t="shared" si="112"/>
        <v>0</v>
      </c>
      <c r="Z38" s="18">
        <f t="shared" si="112"/>
        <v>0</v>
      </c>
      <c r="AA38" s="18">
        <f t="shared" si="112"/>
        <v>0</v>
      </c>
      <c r="AB38" s="18">
        <f t="shared" si="112"/>
        <v>0</v>
      </c>
      <c r="AC38" s="18">
        <f t="shared" si="21"/>
        <v>0</v>
      </c>
      <c r="AD38" s="18">
        <f t="shared" si="22"/>
        <v>0</v>
      </c>
      <c r="AE38" s="18">
        <f t="shared" si="23"/>
        <v>0</v>
      </c>
      <c r="AF38" s="18">
        <f t="shared" si="112"/>
        <v>0</v>
      </c>
      <c r="AG38" s="18">
        <f t="shared" si="112"/>
        <v>0</v>
      </c>
      <c r="AH38" s="18">
        <f t="shared" si="112"/>
        <v>0</v>
      </c>
      <c r="AI38" s="18">
        <f t="shared" si="25"/>
        <v>0</v>
      </c>
      <c r="AJ38" s="18">
        <f t="shared" si="26"/>
        <v>0</v>
      </c>
      <c r="AK38" s="18">
        <f t="shared" si="27"/>
        <v>0</v>
      </c>
      <c r="AL38" s="18">
        <f t="shared" si="112"/>
        <v>0</v>
      </c>
      <c r="AM38" s="18">
        <f t="shared" si="28"/>
        <v>0</v>
      </c>
      <c r="AN38" s="18">
        <f t="shared" si="112"/>
        <v>0</v>
      </c>
      <c r="AO38" s="18">
        <f t="shared" si="112"/>
        <v>0</v>
      </c>
      <c r="AP38" s="18">
        <f t="shared" si="112"/>
        <v>0</v>
      </c>
      <c r="AQ38" s="18">
        <f t="shared" si="30"/>
        <v>0</v>
      </c>
      <c r="AR38" s="18">
        <f t="shared" si="31"/>
        <v>0</v>
      </c>
      <c r="AS38" s="18">
        <f t="shared" si="32"/>
        <v>0</v>
      </c>
      <c r="AT38" s="18">
        <f t="shared" si="112"/>
        <v>0</v>
      </c>
      <c r="AU38" s="18">
        <f t="shared" si="112"/>
        <v>0</v>
      </c>
      <c r="AV38" s="18">
        <f t="shared" si="112"/>
        <v>0</v>
      </c>
      <c r="AW38" s="18">
        <f t="shared" si="33"/>
        <v>0</v>
      </c>
      <c r="AX38" s="18">
        <f t="shared" si="34"/>
        <v>0</v>
      </c>
      <c r="AY38" s="18">
        <f t="shared" si="35"/>
        <v>0</v>
      </c>
      <c r="AZ38" s="18">
        <f t="shared" si="112"/>
        <v>0</v>
      </c>
      <c r="BA38" s="18">
        <f t="shared" si="112"/>
        <v>0</v>
      </c>
      <c r="BB38" s="18">
        <f t="shared" si="112"/>
        <v>0</v>
      </c>
      <c r="BC38" s="18">
        <f t="shared" si="37"/>
        <v>0</v>
      </c>
      <c r="BD38" s="18">
        <f t="shared" si="38"/>
        <v>0</v>
      </c>
      <c r="BE38" s="18">
        <f t="shared" si="39"/>
        <v>0</v>
      </c>
      <c r="BF38" s="18">
        <f t="shared" si="112"/>
        <v>0</v>
      </c>
      <c r="BG38" s="18">
        <f t="shared" si="112"/>
        <v>0</v>
      </c>
      <c r="BH38" s="18">
        <f t="shared" si="112"/>
        <v>0</v>
      </c>
      <c r="BI38" s="18">
        <f t="shared" si="8"/>
        <v>0</v>
      </c>
      <c r="BJ38" s="18">
        <f t="shared" si="9"/>
        <v>0</v>
      </c>
      <c r="BK38" s="18">
        <f t="shared" si="10"/>
        <v>0</v>
      </c>
      <c r="BL38" s="18">
        <f t="shared" si="112"/>
        <v>0</v>
      </c>
      <c r="BM38" s="18">
        <f t="shared" si="112"/>
        <v>0</v>
      </c>
      <c r="BN38" s="18">
        <f t="shared" si="112"/>
        <v>0</v>
      </c>
      <c r="BO38" s="18">
        <f t="shared" si="41"/>
        <v>0</v>
      </c>
      <c r="BP38" s="18">
        <f t="shared" si="42"/>
        <v>0</v>
      </c>
      <c r="BQ38" s="18">
        <f t="shared" si="43"/>
        <v>0</v>
      </c>
      <c r="BR38" s="18">
        <f t="shared" si="112"/>
        <v>0</v>
      </c>
      <c r="BS38" s="18">
        <f t="shared" si="112"/>
        <v>0</v>
      </c>
      <c r="BT38" s="18">
        <f t="shared" si="112"/>
        <v>0</v>
      </c>
      <c r="BU38" s="18">
        <f t="shared" si="44"/>
        <v>0</v>
      </c>
      <c r="BV38" s="18">
        <f t="shared" si="45"/>
        <v>0</v>
      </c>
      <c r="BW38" s="18">
        <f t="shared" si="46"/>
        <v>0</v>
      </c>
      <c r="BX38" s="18">
        <f t="shared" si="112"/>
        <v>0</v>
      </c>
      <c r="BY38" s="18">
        <f t="shared" si="112"/>
        <v>0</v>
      </c>
      <c r="BZ38" s="18">
        <f t="shared" si="112"/>
        <v>0</v>
      </c>
      <c r="CA38" s="18">
        <f t="shared" si="48"/>
        <v>0</v>
      </c>
      <c r="CB38" s="18">
        <f t="shared" si="49"/>
        <v>0</v>
      </c>
      <c r="CC38" s="18">
        <f t="shared" si="50"/>
        <v>0</v>
      </c>
      <c r="CD38" s="18">
        <f t="shared" si="112"/>
        <v>0</v>
      </c>
      <c r="CE38" s="27" t="s">
        <v>1661</v>
      </c>
      <c r="CF38" s="33"/>
    </row>
    <row r="39" spans="1:84" hidden="1" x14ac:dyDescent="0.3">
      <c r="A39" s="19" t="s">
        <v>1524</v>
      </c>
      <c r="B39" s="39">
        <v>620</v>
      </c>
      <c r="C39" s="41"/>
      <c r="D39" s="41"/>
      <c r="E39" s="14" t="s">
        <v>569</v>
      </c>
      <c r="F39" s="18"/>
      <c r="G39" s="18"/>
      <c r="H39" s="18"/>
      <c r="I39" s="18"/>
      <c r="J39" s="18"/>
      <c r="K39" s="18"/>
      <c r="L39" s="18"/>
      <c r="M39" s="18"/>
      <c r="N39" s="18"/>
      <c r="O39" s="18">
        <f>O40</f>
        <v>0</v>
      </c>
      <c r="P39" s="18">
        <f t="shared" si="112"/>
        <v>0</v>
      </c>
      <c r="Q39" s="18">
        <f t="shared" si="112"/>
        <v>0</v>
      </c>
      <c r="R39" s="18">
        <f t="shared" si="112"/>
        <v>0</v>
      </c>
      <c r="S39" s="18">
        <f t="shared" si="112"/>
        <v>0</v>
      </c>
      <c r="T39" s="18">
        <f t="shared" si="17"/>
        <v>0</v>
      </c>
      <c r="U39" s="18">
        <f t="shared" si="18"/>
        <v>0</v>
      </c>
      <c r="V39" s="18">
        <f t="shared" si="19"/>
        <v>0</v>
      </c>
      <c r="W39" s="18">
        <f t="shared" si="112"/>
        <v>0</v>
      </c>
      <c r="X39" s="18">
        <f t="shared" si="112"/>
        <v>0</v>
      </c>
      <c r="Y39" s="18">
        <f t="shared" si="112"/>
        <v>0</v>
      </c>
      <c r="Z39" s="18">
        <f t="shared" si="112"/>
        <v>0</v>
      </c>
      <c r="AA39" s="18">
        <f t="shared" si="112"/>
        <v>0</v>
      </c>
      <c r="AB39" s="18">
        <f t="shared" si="112"/>
        <v>0</v>
      </c>
      <c r="AC39" s="18">
        <f t="shared" si="21"/>
        <v>0</v>
      </c>
      <c r="AD39" s="18">
        <f t="shared" si="22"/>
        <v>0</v>
      </c>
      <c r="AE39" s="18">
        <f t="shared" si="23"/>
        <v>0</v>
      </c>
      <c r="AF39" s="18">
        <f t="shared" si="112"/>
        <v>0</v>
      </c>
      <c r="AG39" s="18">
        <f t="shared" si="112"/>
        <v>0</v>
      </c>
      <c r="AH39" s="18">
        <f t="shared" si="112"/>
        <v>0</v>
      </c>
      <c r="AI39" s="18">
        <f t="shared" si="25"/>
        <v>0</v>
      </c>
      <c r="AJ39" s="18">
        <f t="shared" si="26"/>
        <v>0</v>
      </c>
      <c r="AK39" s="18">
        <f t="shared" si="27"/>
        <v>0</v>
      </c>
      <c r="AL39" s="18">
        <f t="shared" si="112"/>
        <v>0</v>
      </c>
      <c r="AM39" s="18">
        <f t="shared" si="28"/>
        <v>0</v>
      </c>
      <c r="AN39" s="18">
        <f t="shared" si="112"/>
        <v>0</v>
      </c>
      <c r="AO39" s="18">
        <f t="shared" si="112"/>
        <v>0</v>
      </c>
      <c r="AP39" s="18">
        <f t="shared" si="112"/>
        <v>0</v>
      </c>
      <c r="AQ39" s="18">
        <f t="shared" si="30"/>
        <v>0</v>
      </c>
      <c r="AR39" s="18">
        <f t="shared" si="31"/>
        <v>0</v>
      </c>
      <c r="AS39" s="18">
        <f t="shared" si="32"/>
        <v>0</v>
      </c>
      <c r="AT39" s="18">
        <f t="shared" si="112"/>
        <v>0</v>
      </c>
      <c r="AU39" s="18">
        <f t="shared" si="112"/>
        <v>0</v>
      </c>
      <c r="AV39" s="18">
        <f t="shared" si="112"/>
        <v>0</v>
      </c>
      <c r="AW39" s="18">
        <f t="shared" si="33"/>
        <v>0</v>
      </c>
      <c r="AX39" s="18">
        <f t="shared" si="34"/>
        <v>0</v>
      </c>
      <c r="AY39" s="18">
        <f t="shared" si="35"/>
        <v>0</v>
      </c>
      <c r="AZ39" s="18">
        <f t="shared" si="112"/>
        <v>0</v>
      </c>
      <c r="BA39" s="18">
        <f t="shared" si="112"/>
        <v>0</v>
      </c>
      <c r="BB39" s="18">
        <f t="shared" si="112"/>
        <v>0</v>
      </c>
      <c r="BC39" s="18">
        <f t="shared" si="37"/>
        <v>0</v>
      </c>
      <c r="BD39" s="18">
        <f t="shared" si="38"/>
        <v>0</v>
      </c>
      <c r="BE39" s="18">
        <f t="shared" si="39"/>
        <v>0</v>
      </c>
      <c r="BF39" s="18">
        <f t="shared" si="112"/>
        <v>0</v>
      </c>
      <c r="BG39" s="18">
        <f t="shared" si="112"/>
        <v>0</v>
      </c>
      <c r="BH39" s="18">
        <f t="shared" si="112"/>
        <v>0</v>
      </c>
      <c r="BI39" s="18">
        <f t="shared" si="8"/>
        <v>0</v>
      </c>
      <c r="BJ39" s="18">
        <f t="shared" si="9"/>
        <v>0</v>
      </c>
      <c r="BK39" s="18">
        <f t="shared" si="10"/>
        <v>0</v>
      </c>
      <c r="BL39" s="18">
        <f t="shared" si="112"/>
        <v>0</v>
      </c>
      <c r="BM39" s="18">
        <f t="shared" si="112"/>
        <v>0</v>
      </c>
      <c r="BN39" s="18">
        <f t="shared" si="112"/>
        <v>0</v>
      </c>
      <c r="BO39" s="18">
        <f t="shared" si="41"/>
        <v>0</v>
      </c>
      <c r="BP39" s="18">
        <f t="shared" si="42"/>
        <v>0</v>
      </c>
      <c r="BQ39" s="18">
        <f t="shared" si="43"/>
        <v>0</v>
      </c>
      <c r="BR39" s="18">
        <f t="shared" si="112"/>
        <v>0</v>
      </c>
      <c r="BS39" s="18">
        <f t="shared" si="112"/>
        <v>0</v>
      </c>
      <c r="BT39" s="18">
        <f t="shared" si="112"/>
        <v>0</v>
      </c>
      <c r="BU39" s="18">
        <f t="shared" si="44"/>
        <v>0</v>
      </c>
      <c r="BV39" s="18">
        <f t="shared" si="45"/>
        <v>0</v>
      </c>
      <c r="BW39" s="18">
        <f t="shared" si="46"/>
        <v>0</v>
      </c>
      <c r="BX39" s="18">
        <f t="shared" si="112"/>
        <v>0</v>
      </c>
      <c r="BY39" s="18">
        <f t="shared" si="112"/>
        <v>0</v>
      </c>
      <c r="BZ39" s="18">
        <f t="shared" si="112"/>
        <v>0</v>
      </c>
      <c r="CA39" s="18">
        <f t="shared" si="48"/>
        <v>0</v>
      </c>
      <c r="CB39" s="18">
        <f t="shared" si="49"/>
        <v>0</v>
      </c>
      <c r="CC39" s="18">
        <f t="shared" si="50"/>
        <v>0</v>
      </c>
      <c r="CD39" s="18">
        <f t="shared" si="112"/>
        <v>0</v>
      </c>
      <c r="CE39" s="27" t="s">
        <v>1661</v>
      </c>
      <c r="CF39" s="33"/>
    </row>
    <row r="40" spans="1:84" hidden="1" x14ac:dyDescent="0.3">
      <c r="A40" s="19" t="s">
        <v>1524</v>
      </c>
      <c r="B40" s="39">
        <v>620</v>
      </c>
      <c r="C40" s="41" t="s">
        <v>27</v>
      </c>
      <c r="D40" s="41" t="s">
        <v>110</v>
      </c>
      <c r="E40" s="14" t="s">
        <v>532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>
        <f t="shared" si="17"/>
        <v>0</v>
      </c>
      <c r="U40" s="18">
        <f t="shared" si="18"/>
        <v>0</v>
      </c>
      <c r="V40" s="18">
        <f t="shared" si="19"/>
        <v>0</v>
      </c>
      <c r="W40" s="18"/>
      <c r="X40" s="18"/>
      <c r="Y40" s="18"/>
      <c r="Z40" s="18"/>
      <c r="AA40" s="18"/>
      <c r="AB40" s="18"/>
      <c r="AC40" s="18">
        <f t="shared" si="21"/>
        <v>0</v>
      </c>
      <c r="AD40" s="18">
        <f t="shared" si="22"/>
        <v>0</v>
      </c>
      <c r="AE40" s="18">
        <f t="shared" si="23"/>
        <v>0</v>
      </c>
      <c r="AF40" s="18"/>
      <c r="AG40" s="18"/>
      <c r="AH40" s="18"/>
      <c r="AI40" s="18">
        <f t="shared" si="25"/>
        <v>0</v>
      </c>
      <c r="AJ40" s="18">
        <f t="shared" si="26"/>
        <v>0</v>
      </c>
      <c r="AK40" s="18">
        <f t="shared" si="27"/>
        <v>0</v>
      </c>
      <c r="AL40" s="18"/>
      <c r="AM40" s="18">
        <f t="shared" si="28"/>
        <v>0</v>
      </c>
      <c r="AN40" s="18"/>
      <c r="AO40" s="18"/>
      <c r="AP40" s="18"/>
      <c r="AQ40" s="18">
        <f t="shared" si="30"/>
        <v>0</v>
      </c>
      <c r="AR40" s="18">
        <f t="shared" si="31"/>
        <v>0</v>
      </c>
      <c r="AS40" s="18">
        <f t="shared" si="32"/>
        <v>0</v>
      </c>
      <c r="AT40" s="18"/>
      <c r="AU40" s="18"/>
      <c r="AV40" s="18"/>
      <c r="AW40" s="18">
        <f t="shared" si="33"/>
        <v>0</v>
      </c>
      <c r="AX40" s="18">
        <f t="shared" si="34"/>
        <v>0</v>
      </c>
      <c r="AY40" s="18">
        <f t="shared" si="35"/>
        <v>0</v>
      </c>
      <c r="AZ40" s="18"/>
      <c r="BA40" s="18"/>
      <c r="BB40" s="18"/>
      <c r="BC40" s="18">
        <f t="shared" si="37"/>
        <v>0</v>
      </c>
      <c r="BD40" s="18">
        <f t="shared" si="38"/>
        <v>0</v>
      </c>
      <c r="BE40" s="18">
        <f t="shared" si="39"/>
        <v>0</v>
      </c>
      <c r="BF40" s="18"/>
      <c r="BG40" s="18"/>
      <c r="BH40" s="18"/>
      <c r="BI40" s="18">
        <f t="shared" si="8"/>
        <v>0</v>
      </c>
      <c r="BJ40" s="18">
        <f t="shared" si="9"/>
        <v>0</v>
      </c>
      <c r="BK40" s="18">
        <f t="shared" si="10"/>
        <v>0</v>
      </c>
      <c r="BL40" s="18"/>
      <c r="BM40" s="18"/>
      <c r="BN40" s="18"/>
      <c r="BO40" s="18">
        <f t="shared" si="41"/>
        <v>0</v>
      </c>
      <c r="BP40" s="18">
        <f t="shared" si="42"/>
        <v>0</v>
      </c>
      <c r="BQ40" s="18">
        <f t="shared" si="43"/>
        <v>0</v>
      </c>
      <c r="BR40" s="18"/>
      <c r="BS40" s="18"/>
      <c r="BT40" s="18"/>
      <c r="BU40" s="18">
        <f t="shared" si="44"/>
        <v>0</v>
      </c>
      <c r="BV40" s="18">
        <f t="shared" si="45"/>
        <v>0</v>
      </c>
      <c r="BW40" s="18">
        <f t="shared" si="46"/>
        <v>0</v>
      </c>
      <c r="BX40" s="18"/>
      <c r="BY40" s="18"/>
      <c r="BZ40" s="18"/>
      <c r="CA40" s="18">
        <f t="shared" si="48"/>
        <v>0</v>
      </c>
      <c r="CB40" s="18">
        <f t="shared" si="49"/>
        <v>0</v>
      </c>
      <c r="CC40" s="18">
        <f t="shared" si="50"/>
        <v>0</v>
      </c>
      <c r="CD40" s="18"/>
      <c r="CE40" s="27" t="s">
        <v>1661</v>
      </c>
      <c r="CF40" s="33"/>
    </row>
    <row r="41" spans="1:84" ht="46.8" x14ac:dyDescent="0.3">
      <c r="A41" s="41" t="s">
        <v>13</v>
      </c>
      <c r="B41" s="39"/>
      <c r="C41" s="41"/>
      <c r="D41" s="41"/>
      <c r="E41" s="14" t="s">
        <v>598</v>
      </c>
      <c r="F41" s="18">
        <f t="shared" ref="F41:K43" si="113">F42</f>
        <v>11007.399999999998</v>
      </c>
      <c r="G41" s="18">
        <f t="shared" si="113"/>
        <v>11007.399999999998</v>
      </c>
      <c r="H41" s="18">
        <f t="shared" si="113"/>
        <v>11007.399999999998</v>
      </c>
      <c r="I41" s="18">
        <f t="shared" si="113"/>
        <v>0</v>
      </c>
      <c r="J41" s="18">
        <f t="shared" si="113"/>
        <v>0</v>
      </c>
      <c r="K41" s="18">
        <f t="shared" si="113"/>
        <v>0</v>
      </c>
      <c r="L41" s="18">
        <f t="shared" si="13"/>
        <v>11007.399999999998</v>
      </c>
      <c r="M41" s="18">
        <f t="shared" si="14"/>
        <v>11007.399999999998</v>
      </c>
      <c r="N41" s="18">
        <f t="shared" si="15"/>
        <v>11007.399999999998</v>
      </c>
      <c r="O41" s="18">
        <f t="shared" ref="O41:S43" si="114">O42</f>
        <v>406.505</v>
      </c>
      <c r="P41" s="18">
        <f t="shared" si="114"/>
        <v>0</v>
      </c>
      <c r="Q41" s="18">
        <f t="shared" si="114"/>
        <v>0</v>
      </c>
      <c r="R41" s="18">
        <f t="shared" si="114"/>
        <v>0</v>
      </c>
      <c r="S41" s="18">
        <f t="shared" si="114"/>
        <v>0</v>
      </c>
      <c r="T41" s="18">
        <f t="shared" si="17"/>
        <v>11413.904999999997</v>
      </c>
      <c r="U41" s="18">
        <f t="shared" si="18"/>
        <v>11007.399999999998</v>
      </c>
      <c r="V41" s="18">
        <f t="shared" si="19"/>
        <v>11007.399999999998</v>
      </c>
      <c r="W41" s="18">
        <f t="shared" ref="W41:CD43" si="115">W42</f>
        <v>0</v>
      </c>
      <c r="X41" s="18">
        <f t="shared" si="115"/>
        <v>0</v>
      </c>
      <c r="Y41" s="18">
        <f t="shared" si="115"/>
        <v>0</v>
      </c>
      <c r="Z41" s="18">
        <f t="shared" si="115"/>
        <v>0</v>
      </c>
      <c r="AA41" s="18">
        <f t="shared" si="115"/>
        <v>0</v>
      </c>
      <c r="AB41" s="18">
        <f t="shared" si="115"/>
        <v>0</v>
      </c>
      <c r="AC41" s="18">
        <f t="shared" si="21"/>
        <v>11413.904999999997</v>
      </c>
      <c r="AD41" s="18">
        <f t="shared" si="22"/>
        <v>11007.399999999998</v>
      </c>
      <c r="AE41" s="18">
        <f t="shared" si="23"/>
        <v>11007.399999999998</v>
      </c>
      <c r="AF41" s="18">
        <f t="shared" si="115"/>
        <v>0</v>
      </c>
      <c r="AG41" s="18">
        <f t="shared" si="115"/>
        <v>0</v>
      </c>
      <c r="AH41" s="18">
        <f t="shared" si="115"/>
        <v>0</v>
      </c>
      <c r="AI41" s="18">
        <f t="shared" si="25"/>
        <v>11413.904999999997</v>
      </c>
      <c r="AJ41" s="18">
        <f t="shared" si="26"/>
        <v>11007.399999999998</v>
      </c>
      <c r="AK41" s="18">
        <f t="shared" si="27"/>
        <v>11007.399999999998</v>
      </c>
      <c r="AL41" s="18">
        <f t="shared" si="115"/>
        <v>0</v>
      </c>
      <c r="AM41" s="18">
        <f t="shared" si="28"/>
        <v>11413.904999999997</v>
      </c>
      <c r="AN41" s="18">
        <f t="shared" si="115"/>
        <v>0</v>
      </c>
      <c r="AO41" s="18">
        <f t="shared" si="115"/>
        <v>0</v>
      </c>
      <c r="AP41" s="18">
        <f t="shared" si="115"/>
        <v>0</v>
      </c>
      <c r="AQ41" s="18">
        <f t="shared" si="30"/>
        <v>11413.904999999997</v>
      </c>
      <c r="AR41" s="18">
        <f t="shared" si="31"/>
        <v>11007.399999999998</v>
      </c>
      <c r="AS41" s="18">
        <f t="shared" si="32"/>
        <v>11007.399999999998</v>
      </c>
      <c r="AT41" s="18">
        <f t="shared" si="115"/>
        <v>0</v>
      </c>
      <c r="AU41" s="18">
        <f t="shared" si="115"/>
        <v>0</v>
      </c>
      <c r="AV41" s="18">
        <f t="shared" si="115"/>
        <v>0</v>
      </c>
      <c r="AW41" s="18">
        <f t="shared" si="33"/>
        <v>11413.904999999997</v>
      </c>
      <c r="AX41" s="18">
        <f t="shared" si="34"/>
        <v>11007.399999999998</v>
      </c>
      <c r="AY41" s="18">
        <f t="shared" si="35"/>
        <v>11007.399999999998</v>
      </c>
      <c r="AZ41" s="18">
        <f t="shared" si="115"/>
        <v>0</v>
      </c>
      <c r="BA41" s="18">
        <f t="shared" si="115"/>
        <v>0</v>
      </c>
      <c r="BB41" s="18">
        <f t="shared" si="115"/>
        <v>0</v>
      </c>
      <c r="BC41" s="18">
        <f t="shared" si="37"/>
        <v>11413.904999999997</v>
      </c>
      <c r="BD41" s="18">
        <f t="shared" si="38"/>
        <v>11007.399999999998</v>
      </c>
      <c r="BE41" s="18">
        <f t="shared" si="39"/>
        <v>11007.399999999998</v>
      </c>
      <c r="BF41" s="18">
        <f t="shared" si="115"/>
        <v>0</v>
      </c>
      <c r="BG41" s="18">
        <f t="shared" si="115"/>
        <v>0</v>
      </c>
      <c r="BH41" s="18">
        <f t="shared" si="115"/>
        <v>0</v>
      </c>
      <c r="BI41" s="18">
        <f t="shared" si="8"/>
        <v>11413.904999999997</v>
      </c>
      <c r="BJ41" s="18">
        <f t="shared" si="9"/>
        <v>11007.399999999998</v>
      </c>
      <c r="BK41" s="18">
        <f t="shared" si="10"/>
        <v>11007.399999999998</v>
      </c>
      <c r="BL41" s="18">
        <f t="shared" si="115"/>
        <v>-5804.3559999999998</v>
      </c>
      <c r="BM41" s="18">
        <f t="shared" si="115"/>
        <v>0</v>
      </c>
      <c r="BN41" s="18">
        <f t="shared" si="115"/>
        <v>0</v>
      </c>
      <c r="BO41" s="18">
        <f t="shared" si="41"/>
        <v>5609.5489999999972</v>
      </c>
      <c r="BP41" s="18">
        <f t="shared" si="42"/>
        <v>11007.399999999998</v>
      </c>
      <c r="BQ41" s="18">
        <f t="shared" si="43"/>
        <v>11007.399999999998</v>
      </c>
      <c r="BR41" s="18">
        <f t="shared" si="115"/>
        <v>0</v>
      </c>
      <c r="BS41" s="18">
        <f t="shared" si="115"/>
        <v>0</v>
      </c>
      <c r="BT41" s="18">
        <f t="shared" si="115"/>
        <v>0</v>
      </c>
      <c r="BU41" s="18">
        <f t="shared" si="44"/>
        <v>5609.5489999999972</v>
      </c>
      <c r="BV41" s="18">
        <f t="shared" si="45"/>
        <v>11007.399999999998</v>
      </c>
      <c r="BW41" s="18">
        <f t="shared" si="46"/>
        <v>11007.399999999998</v>
      </c>
      <c r="BX41" s="18">
        <f t="shared" si="115"/>
        <v>0</v>
      </c>
      <c r="BY41" s="18">
        <f t="shared" si="115"/>
        <v>0</v>
      </c>
      <c r="BZ41" s="18">
        <f t="shared" si="115"/>
        <v>0</v>
      </c>
      <c r="CA41" s="18">
        <f t="shared" si="48"/>
        <v>5609.5489999999972</v>
      </c>
      <c r="CB41" s="18">
        <f t="shared" si="49"/>
        <v>11007.399999999998</v>
      </c>
      <c r="CC41" s="18">
        <f t="shared" si="50"/>
        <v>11007.399999999998</v>
      </c>
      <c r="CD41" s="18">
        <f t="shared" si="115"/>
        <v>0</v>
      </c>
      <c r="CE41" s="27"/>
      <c r="CF41" s="33"/>
    </row>
    <row r="42" spans="1:84" ht="46.8" x14ac:dyDescent="0.3">
      <c r="A42" s="41" t="s">
        <v>13</v>
      </c>
      <c r="B42" s="39">
        <v>600</v>
      </c>
      <c r="C42" s="41"/>
      <c r="D42" s="41"/>
      <c r="E42" s="14" t="s">
        <v>554</v>
      </c>
      <c r="F42" s="18">
        <f t="shared" si="113"/>
        <v>11007.399999999998</v>
      </c>
      <c r="G42" s="18">
        <f t="shared" si="113"/>
        <v>11007.399999999998</v>
      </c>
      <c r="H42" s="18">
        <f t="shared" si="113"/>
        <v>11007.399999999998</v>
      </c>
      <c r="I42" s="18">
        <f t="shared" si="113"/>
        <v>0</v>
      </c>
      <c r="J42" s="18">
        <f t="shared" si="113"/>
        <v>0</v>
      </c>
      <c r="K42" s="18">
        <f t="shared" si="113"/>
        <v>0</v>
      </c>
      <c r="L42" s="18">
        <f t="shared" si="13"/>
        <v>11007.399999999998</v>
      </c>
      <c r="M42" s="18">
        <f t="shared" si="14"/>
        <v>11007.399999999998</v>
      </c>
      <c r="N42" s="18">
        <f t="shared" si="15"/>
        <v>11007.399999999998</v>
      </c>
      <c r="O42" s="18">
        <f t="shared" si="114"/>
        <v>406.505</v>
      </c>
      <c r="P42" s="18">
        <f t="shared" si="114"/>
        <v>0</v>
      </c>
      <c r="Q42" s="18">
        <f t="shared" si="114"/>
        <v>0</v>
      </c>
      <c r="R42" s="18">
        <f t="shared" si="114"/>
        <v>0</v>
      </c>
      <c r="S42" s="18">
        <f t="shared" si="114"/>
        <v>0</v>
      </c>
      <c r="T42" s="18">
        <f t="shared" si="17"/>
        <v>11413.904999999997</v>
      </c>
      <c r="U42" s="18">
        <f t="shared" si="18"/>
        <v>11007.399999999998</v>
      </c>
      <c r="V42" s="18">
        <f t="shared" si="19"/>
        <v>11007.399999999998</v>
      </c>
      <c r="W42" s="18">
        <f t="shared" si="115"/>
        <v>0</v>
      </c>
      <c r="X42" s="18">
        <f t="shared" si="115"/>
        <v>0</v>
      </c>
      <c r="Y42" s="18">
        <f t="shared" si="115"/>
        <v>0</v>
      </c>
      <c r="Z42" s="18">
        <f t="shared" si="115"/>
        <v>0</v>
      </c>
      <c r="AA42" s="18">
        <f t="shared" si="115"/>
        <v>0</v>
      </c>
      <c r="AB42" s="18">
        <f t="shared" si="115"/>
        <v>0</v>
      </c>
      <c r="AC42" s="18">
        <f t="shared" si="21"/>
        <v>11413.904999999997</v>
      </c>
      <c r="AD42" s="18">
        <f t="shared" si="22"/>
        <v>11007.399999999998</v>
      </c>
      <c r="AE42" s="18">
        <f t="shared" si="23"/>
        <v>11007.399999999998</v>
      </c>
      <c r="AF42" s="18">
        <f t="shared" si="115"/>
        <v>0</v>
      </c>
      <c r="AG42" s="18">
        <f t="shared" si="115"/>
        <v>0</v>
      </c>
      <c r="AH42" s="18">
        <f t="shared" si="115"/>
        <v>0</v>
      </c>
      <c r="AI42" s="18">
        <f t="shared" si="25"/>
        <v>11413.904999999997</v>
      </c>
      <c r="AJ42" s="18">
        <f t="shared" si="26"/>
        <v>11007.399999999998</v>
      </c>
      <c r="AK42" s="18">
        <f t="shared" si="27"/>
        <v>11007.399999999998</v>
      </c>
      <c r="AL42" s="18">
        <f t="shared" si="115"/>
        <v>0</v>
      </c>
      <c r="AM42" s="18">
        <f t="shared" si="28"/>
        <v>11413.904999999997</v>
      </c>
      <c r="AN42" s="18">
        <f t="shared" si="115"/>
        <v>0</v>
      </c>
      <c r="AO42" s="18">
        <f t="shared" si="115"/>
        <v>0</v>
      </c>
      <c r="AP42" s="18">
        <f t="shared" si="115"/>
        <v>0</v>
      </c>
      <c r="AQ42" s="18">
        <f t="shared" si="30"/>
        <v>11413.904999999997</v>
      </c>
      <c r="AR42" s="18">
        <f t="shared" si="31"/>
        <v>11007.399999999998</v>
      </c>
      <c r="AS42" s="18">
        <f t="shared" si="32"/>
        <v>11007.399999999998</v>
      </c>
      <c r="AT42" s="18">
        <f t="shared" si="115"/>
        <v>0</v>
      </c>
      <c r="AU42" s="18">
        <f t="shared" si="115"/>
        <v>0</v>
      </c>
      <c r="AV42" s="18">
        <f t="shared" si="115"/>
        <v>0</v>
      </c>
      <c r="AW42" s="18">
        <f t="shared" si="33"/>
        <v>11413.904999999997</v>
      </c>
      <c r="AX42" s="18">
        <f t="shared" si="34"/>
        <v>11007.399999999998</v>
      </c>
      <c r="AY42" s="18">
        <f t="shared" si="35"/>
        <v>11007.399999999998</v>
      </c>
      <c r="AZ42" s="18">
        <f t="shared" si="115"/>
        <v>0</v>
      </c>
      <c r="BA42" s="18">
        <f t="shared" si="115"/>
        <v>0</v>
      </c>
      <c r="BB42" s="18">
        <f t="shared" si="115"/>
        <v>0</v>
      </c>
      <c r="BC42" s="18">
        <f t="shared" si="37"/>
        <v>11413.904999999997</v>
      </c>
      <c r="BD42" s="18">
        <f t="shared" si="38"/>
        <v>11007.399999999998</v>
      </c>
      <c r="BE42" s="18">
        <f t="shared" si="39"/>
        <v>11007.399999999998</v>
      </c>
      <c r="BF42" s="18">
        <f t="shared" si="115"/>
        <v>0</v>
      </c>
      <c r="BG42" s="18">
        <f t="shared" si="115"/>
        <v>0</v>
      </c>
      <c r="BH42" s="18">
        <f t="shared" si="115"/>
        <v>0</v>
      </c>
      <c r="BI42" s="18">
        <f t="shared" si="8"/>
        <v>11413.904999999997</v>
      </c>
      <c r="BJ42" s="18">
        <f t="shared" si="9"/>
        <v>11007.399999999998</v>
      </c>
      <c r="BK42" s="18">
        <f t="shared" si="10"/>
        <v>11007.399999999998</v>
      </c>
      <c r="BL42" s="18">
        <f t="shared" si="115"/>
        <v>-5804.3559999999998</v>
      </c>
      <c r="BM42" s="18">
        <f t="shared" si="115"/>
        <v>0</v>
      </c>
      <c r="BN42" s="18">
        <f t="shared" si="115"/>
        <v>0</v>
      </c>
      <c r="BO42" s="18">
        <f t="shared" si="41"/>
        <v>5609.5489999999972</v>
      </c>
      <c r="BP42" s="18">
        <f t="shared" si="42"/>
        <v>11007.399999999998</v>
      </c>
      <c r="BQ42" s="18">
        <f t="shared" si="43"/>
        <v>11007.399999999998</v>
      </c>
      <c r="BR42" s="18">
        <f t="shared" si="115"/>
        <v>0</v>
      </c>
      <c r="BS42" s="18">
        <f t="shared" si="115"/>
        <v>0</v>
      </c>
      <c r="BT42" s="18">
        <f t="shared" si="115"/>
        <v>0</v>
      </c>
      <c r="BU42" s="18">
        <f t="shared" si="44"/>
        <v>5609.5489999999972</v>
      </c>
      <c r="BV42" s="18">
        <f t="shared" si="45"/>
        <v>11007.399999999998</v>
      </c>
      <c r="BW42" s="18">
        <f t="shared" si="46"/>
        <v>11007.399999999998</v>
      </c>
      <c r="BX42" s="18">
        <f t="shared" si="115"/>
        <v>0</v>
      </c>
      <c r="BY42" s="18">
        <f t="shared" si="115"/>
        <v>0</v>
      </c>
      <c r="BZ42" s="18">
        <f t="shared" si="115"/>
        <v>0</v>
      </c>
      <c r="CA42" s="18">
        <f t="shared" si="48"/>
        <v>5609.5489999999972</v>
      </c>
      <c r="CB42" s="18">
        <f t="shared" si="49"/>
        <v>11007.399999999998</v>
      </c>
      <c r="CC42" s="18">
        <f t="shared" si="50"/>
        <v>11007.399999999998</v>
      </c>
      <c r="CD42" s="18">
        <f t="shared" si="115"/>
        <v>0</v>
      </c>
      <c r="CE42" s="27"/>
      <c r="CF42" s="33"/>
    </row>
    <row r="43" spans="1:84" ht="78" x14ac:dyDescent="0.3">
      <c r="A43" s="41" t="s">
        <v>13</v>
      </c>
      <c r="B43" s="39">
        <v>630</v>
      </c>
      <c r="C43" s="41"/>
      <c r="D43" s="41"/>
      <c r="E43" s="14" t="s">
        <v>1427</v>
      </c>
      <c r="F43" s="18">
        <f t="shared" si="113"/>
        <v>11007.399999999998</v>
      </c>
      <c r="G43" s="18">
        <f t="shared" si="113"/>
        <v>11007.399999999998</v>
      </c>
      <c r="H43" s="18">
        <f t="shared" si="113"/>
        <v>11007.399999999998</v>
      </c>
      <c r="I43" s="18">
        <f t="shared" si="113"/>
        <v>0</v>
      </c>
      <c r="J43" s="18">
        <f t="shared" si="113"/>
        <v>0</v>
      </c>
      <c r="K43" s="18">
        <f t="shared" si="113"/>
        <v>0</v>
      </c>
      <c r="L43" s="18">
        <f t="shared" si="13"/>
        <v>11007.399999999998</v>
      </c>
      <c r="M43" s="18">
        <f t="shared" si="14"/>
        <v>11007.399999999998</v>
      </c>
      <c r="N43" s="18">
        <f t="shared" si="15"/>
        <v>11007.399999999998</v>
      </c>
      <c r="O43" s="18">
        <f t="shared" si="114"/>
        <v>406.505</v>
      </c>
      <c r="P43" s="18">
        <f t="shared" si="114"/>
        <v>0</v>
      </c>
      <c r="Q43" s="18">
        <f t="shared" si="114"/>
        <v>0</v>
      </c>
      <c r="R43" s="18">
        <f t="shared" si="114"/>
        <v>0</v>
      </c>
      <c r="S43" s="18">
        <f t="shared" si="114"/>
        <v>0</v>
      </c>
      <c r="T43" s="18">
        <f t="shared" si="17"/>
        <v>11413.904999999997</v>
      </c>
      <c r="U43" s="18">
        <f t="shared" si="18"/>
        <v>11007.399999999998</v>
      </c>
      <c r="V43" s="18">
        <f t="shared" si="19"/>
        <v>11007.399999999998</v>
      </c>
      <c r="W43" s="18">
        <f t="shared" si="115"/>
        <v>0</v>
      </c>
      <c r="X43" s="18">
        <f t="shared" si="115"/>
        <v>0</v>
      </c>
      <c r="Y43" s="18">
        <f t="shared" si="115"/>
        <v>0</v>
      </c>
      <c r="Z43" s="18">
        <f t="shared" si="115"/>
        <v>0</v>
      </c>
      <c r="AA43" s="18">
        <f t="shared" si="115"/>
        <v>0</v>
      </c>
      <c r="AB43" s="18">
        <f t="shared" si="115"/>
        <v>0</v>
      </c>
      <c r="AC43" s="18">
        <f t="shared" si="21"/>
        <v>11413.904999999997</v>
      </c>
      <c r="AD43" s="18">
        <f t="shared" si="22"/>
        <v>11007.399999999998</v>
      </c>
      <c r="AE43" s="18">
        <f t="shared" si="23"/>
        <v>11007.399999999998</v>
      </c>
      <c r="AF43" s="18">
        <f t="shared" si="115"/>
        <v>0</v>
      </c>
      <c r="AG43" s="18">
        <f t="shared" si="115"/>
        <v>0</v>
      </c>
      <c r="AH43" s="18">
        <f t="shared" si="115"/>
        <v>0</v>
      </c>
      <c r="AI43" s="18">
        <f t="shared" si="25"/>
        <v>11413.904999999997</v>
      </c>
      <c r="AJ43" s="18">
        <f t="shared" si="26"/>
        <v>11007.399999999998</v>
      </c>
      <c r="AK43" s="18">
        <f t="shared" si="27"/>
        <v>11007.399999999998</v>
      </c>
      <c r="AL43" s="18">
        <f t="shared" si="115"/>
        <v>0</v>
      </c>
      <c r="AM43" s="18">
        <f t="shared" si="28"/>
        <v>11413.904999999997</v>
      </c>
      <c r="AN43" s="18">
        <f t="shared" si="115"/>
        <v>0</v>
      </c>
      <c r="AO43" s="18">
        <f t="shared" si="115"/>
        <v>0</v>
      </c>
      <c r="AP43" s="18">
        <f t="shared" si="115"/>
        <v>0</v>
      </c>
      <c r="AQ43" s="18">
        <f t="shared" si="30"/>
        <v>11413.904999999997</v>
      </c>
      <c r="AR43" s="18">
        <f t="shared" si="31"/>
        <v>11007.399999999998</v>
      </c>
      <c r="AS43" s="18">
        <f t="shared" si="32"/>
        <v>11007.399999999998</v>
      </c>
      <c r="AT43" s="18">
        <f t="shared" si="115"/>
        <v>0</v>
      </c>
      <c r="AU43" s="18">
        <f t="shared" si="115"/>
        <v>0</v>
      </c>
      <c r="AV43" s="18">
        <f t="shared" si="115"/>
        <v>0</v>
      </c>
      <c r="AW43" s="18">
        <f t="shared" si="33"/>
        <v>11413.904999999997</v>
      </c>
      <c r="AX43" s="18">
        <f t="shared" si="34"/>
        <v>11007.399999999998</v>
      </c>
      <c r="AY43" s="18">
        <f t="shared" si="35"/>
        <v>11007.399999999998</v>
      </c>
      <c r="AZ43" s="18">
        <f t="shared" si="115"/>
        <v>0</v>
      </c>
      <c r="BA43" s="18">
        <f t="shared" si="115"/>
        <v>0</v>
      </c>
      <c r="BB43" s="18">
        <f t="shared" si="115"/>
        <v>0</v>
      </c>
      <c r="BC43" s="18">
        <f t="shared" si="37"/>
        <v>11413.904999999997</v>
      </c>
      <c r="BD43" s="18">
        <f t="shared" si="38"/>
        <v>11007.399999999998</v>
      </c>
      <c r="BE43" s="18">
        <f t="shared" si="39"/>
        <v>11007.399999999998</v>
      </c>
      <c r="BF43" s="18">
        <f t="shared" si="115"/>
        <v>0</v>
      </c>
      <c r="BG43" s="18">
        <f t="shared" si="115"/>
        <v>0</v>
      </c>
      <c r="BH43" s="18">
        <f t="shared" si="115"/>
        <v>0</v>
      </c>
      <c r="BI43" s="18">
        <f t="shared" si="8"/>
        <v>11413.904999999997</v>
      </c>
      <c r="BJ43" s="18">
        <f t="shared" si="9"/>
        <v>11007.399999999998</v>
      </c>
      <c r="BK43" s="18">
        <f t="shared" si="10"/>
        <v>11007.399999999998</v>
      </c>
      <c r="BL43" s="18">
        <f t="shared" si="115"/>
        <v>-5804.3559999999998</v>
      </c>
      <c r="BM43" s="18">
        <f t="shared" si="115"/>
        <v>0</v>
      </c>
      <c r="BN43" s="18">
        <f t="shared" si="115"/>
        <v>0</v>
      </c>
      <c r="BO43" s="18">
        <f t="shared" si="41"/>
        <v>5609.5489999999972</v>
      </c>
      <c r="BP43" s="18">
        <f t="shared" si="42"/>
        <v>11007.399999999998</v>
      </c>
      <c r="BQ43" s="18">
        <f t="shared" si="43"/>
        <v>11007.399999999998</v>
      </c>
      <c r="BR43" s="18">
        <f t="shared" si="115"/>
        <v>0</v>
      </c>
      <c r="BS43" s="18">
        <f t="shared" si="115"/>
        <v>0</v>
      </c>
      <c r="BT43" s="18">
        <f t="shared" si="115"/>
        <v>0</v>
      </c>
      <c r="BU43" s="18">
        <f t="shared" si="44"/>
        <v>5609.5489999999972</v>
      </c>
      <c r="BV43" s="18">
        <f t="shared" si="45"/>
        <v>11007.399999999998</v>
      </c>
      <c r="BW43" s="18">
        <f t="shared" si="46"/>
        <v>11007.399999999998</v>
      </c>
      <c r="BX43" s="18">
        <f t="shared" si="115"/>
        <v>0</v>
      </c>
      <c r="BY43" s="18">
        <f t="shared" si="115"/>
        <v>0</v>
      </c>
      <c r="BZ43" s="18">
        <f t="shared" si="115"/>
        <v>0</v>
      </c>
      <c r="CA43" s="18">
        <f t="shared" si="48"/>
        <v>5609.5489999999972</v>
      </c>
      <c r="CB43" s="18">
        <f t="shared" si="49"/>
        <v>11007.399999999998</v>
      </c>
      <c r="CC43" s="18">
        <f t="shared" si="50"/>
        <v>11007.399999999998</v>
      </c>
      <c r="CD43" s="18">
        <f t="shared" si="115"/>
        <v>0</v>
      </c>
      <c r="CE43" s="27"/>
      <c r="CF43" s="33"/>
    </row>
    <row r="44" spans="1:84" x14ac:dyDescent="0.3">
      <c r="A44" s="41" t="s">
        <v>13</v>
      </c>
      <c r="B44" s="39">
        <v>630</v>
      </c>
      <c r="C44" s="41" t="s">
        <v>5</v>
      </c>
      <c r="D44" s="41" t="s">
        <v>6</v>
      </c>
      <c r="E44" s="14" t="s">
        <v>518</v>
      </c>
      <c r="F44" s="18">
        <v>11007.399999999998</v>
      </c>
      <c r="G44" s="18">
        <v>11007.399999999998</v>
      </c>
      <c r="H44" s="18">
        <v>11007.399999999998</v>
      </c>
      <c r="I44" s="18"/>
      <c r="J44" s="18"/>
      <c r="K44" s="18"/>
      <c r="L44" s="18">
        <f t="shared" si="13"/>
        <v>11007.399999999998</v>
      </c>
      <c r="M44" s="18">
        <f t="shared" si="14"/>
        <v>11007.399999999998</v>
      </c>
      <c r="N44" s="18">
        <f t="shared" si="15"/>
        <v>11007.399999999998</v>
      </c>
      <c r="O44" s="18">
        <f>266.985+139.52</f>
        <v>406.505</v>
      </c>
      <c r="P44" s="18"/>
      <c r="Q44" s="18"/>
      <c r="R44" s="18"/>
      <c r="S44" s="18"/>
      <c r="T44" s="18">
        <f t="shared" si="17"/>
        <v>11413.904999999997</v>
      </c>
      <c r="U44" s="18">
        <f t="shared" si="18"/>
        <v>11007.399999999998</v>
      </c>
      <c r="V44" s="18">
        <f t="shared" si="19"/>
        <v>11007.399999999998</v>
      </c>
      <c r="W44" s="18"/>
      <c r="X44" s="18"/>
      <c r="Y44" s="18"/>
      <c r="Z44" s="18"/>
      <c r="AA44" s="18"/>
      <c r="AB44" s="18"/>
      <c r="AC44" s="18">
        <f t="shared" si="21"/>
        <v>11413.904999999997</v>
      </c>
      <c r="AD44" s="18">
        <f t="shared" si="22"/>
        <v>11007.399999999998</v>
      </c>
      <c r="AE44" s="18">
        <f t="shared" si="23"/>
        <v>11007.399999999998</v>
      </c>
      <c r="AF44" s="18"/>
      <c r="AG44" s="18"/>
      <c r="AH44" s="18"/>
      <c r="AI44" s="18">
        <f t="shared" si="25"/>
        <v>11413.904999999997</v>
      </c>
      <c r="AJ44" s="18">
        <f t="shared" si="26"/>
        <v>11007.399999999998</v>
      </c>
      <c r="AK44" s="18">
        <f t="shared" si="27"/>
        <v>11007.399999999998</v>
      </c>
      <c r="AL44" s="18"/>
      <c r="AM44" s="18">
        <f t="shared" si="28"/>
        <v>11413.904999999997</v>
      </c>
      <c r="AN44" s="18"/>
      <c r="AO44" s="18"/>
      <c r="AP44" s="18"/>
      <c r="AQ44" s="18">
        <f t="shared" si="30"/>
        <v>11413.904999999997</v>
      </c>
      <c r="AR44" s="18">
        <f t="shared" si="31"/>
        <v>11007.399999999998</v>
      </c>
      <c r="AS44" s="18">
        <f t="shared" si="32"/>
        <v>11007.399999999998</v>
      </c>
      <c r="AT44" s="18"/>
      <c r="AU44" s="18"/>
      <c r="AV44" s="18"/>
      <c r="AW44" s="18">
        <f t="shared" si="33"/>
        <v>11413.904999999997</v>
      </c>
      <c r="AX44" s="18">
        <f t="shared" si="34"/>
        <v>11007.399999999998</v>
      </c>
      <c r="AY44" s="18">
        <f t="shared" si="35"/>
        <v>11007.399999999998</v>
      </c>
      <c r="AZ44" s="18"/>
      <c r="BA44" s="18"/>
      <c r="BB44" s="18"/>
      <c r="BC44" s="18">
        <f t="shared" si="37"/>
        <v>11413.904999999997</v>
      </c>
      <c r="BD44" s="18">
        <f t="shared" si="38"/>
        <v>11007.399999999998</v>
      </c>
      <c r="BE44" s="18">
        <f t="shared" si="39"/>
        <v>11007.399999999998</v>
      </c>
      <c r="BF44" s="18"/>
      <c r="BG44" s="18"/>
      <c r="BH44" s="18"/>
      <c r="BI44" s="18">
        <f t="shared" si="8"/>
        <v>11413.904999999997</v>
      </c>
      <c r="BJ44" s="18">
        <f t="shared" si="9"/>
        <v>11007.399999999998</v>
      </c>
      <c r="BK44" s="18">
        <f t="shared" si="10"/>
        <v>11007.399999999998</v>
      </c>
      <c r="BL44" s="18">
        <f>-6050.472+126.116+120</f>
        <v>-5804.3559999999998</v>
      </c>
      <c r="BM44" s="18"/>
      <c r="BN44" s="18"/>
      <c r="BO44" s="18">
        <f t="shared" si="41"/>
        <v>5609.5489999999972</v>
      </c>
      <c r="BP44" s="18">
        <f t="shared" si="42"/>
        <v>11007.399999999998</v>
      </c>
      <c r="BQ44" s="18">
        <f t="shared" si="43"/>
        <v>11007.399999999998</v>
      </c>
      <c r="BR44" s="18"/>
      <c r="BS44" s="18"/>
      <c r="BT44" s="18"/>
      <c r="BU44" s="18">
        <f t="shared" si="44"/>
        <v>5609.5489999999972</v>
      </c>
      <c r="BV44" s="18">
        <f t="shared" si="45"/>
        <v>11007.399999999998</v>
      </c>
      <c r="BW44" s="18">
        <f t="shared" si="46"/>
        <v>11007.399999999998</v>
      </c>
      <c r="BX44" s="18"/>
      <c r="BY44" s="18"/>
      <c r="BZ44" s="18"/>
      <c r="CA44" s="18">
        <f t="shared" si="48"/>
        <v>5609.5489999999972</v>
      </c>
      <c r="CB44" s="18">
        <f t="shared" si="49"/>
        <v>11007.399999999998</v>
      </c>
      <c r="CC44" s="18">
        <f t="shared" si="50"/>
        <v>11007.399999999998</v>
      </c>
      <c r="CD44" s="18"/>
      <c r="CE44" s="27"/>
      <c r="CF44" s="33"/>
    </row>
    <row r="45" spans="1:84" ht="62.4" x14ac:dyDescent="0.3">
      <c r="A45" s="41" t="s">
        <v>14</v>
      </c>
      <c r="B45" s="39"/>
      <c r="C45" s="41"/>
      <c r="D45" s="41"/>
      <c r="E45" s="14" t="s">
        <v>1488</v>
      </c>
      <c r="F45" s="18">
        <f t="shared" ref="F45:K47" si="116">F46</f>
        <v>25225.7</v>
      </c>
      <c r="G45" s="18">
        <f t="shared" si="116"/>
        <v>25225.7</v>
      </c>
      <c r="H45" s="18">
        <f t="shared" si="116"/>
        <v>25225.7</v>
      </c>
      <c r="I45" s="18">
        <f t="shared" si="116"/>
        <v>0</v>
      </c>
      <c r="J45" s="18">
        <f t="shared" si="116"/>
        <v>0</v>
      </c>
      <c r="K45" s="18">
        <f t="shared" si="116"/>
        <v>0</v>
      </c>
      <c r="L45" s="18">
        <f t="shared" si="13"/>
        <v>25225.7</v>
      </c>
      <c r="M45" s="18">
        <f t="shared" si="14"/>
        <v>25225.7</v>
      </c>
      <c r="N45" s="18">
        <f t="shared" si="15"/>
        <v>25225.7</v>
      </c>
      <c r="O45" s="18">
        <f t="shared" ref="O45:S47" si="117">O46</f>
        <v>226.82400000000001</v>
      </c>
      <c r="P45" s="18">
        <f t="shared" si="117"/>
        <v>0</v>
      </c>
      <c r="Q45" s="18">
        <f t="shared" si="117"/>
        <v>0</v>
      </c>
      <c r="R45" s="18">
        <f t="shared" si="117"/>
        <v>0</v>
      </c>
      <c r="S45" s="18">
        <f t="shared" si="117"/>
        <v>0</v>
      </c>
      <c r="T45" s="18">
        <f t="shared" si="17"/>
        <v>25452.524000000001</v>
      </c>
      <c r="U45" s="18">
        <f t="shared" si="18"/>
        <v>25225.7</v>
      </c>
      <c r="V45" s="18">
        <f t="shared" si="19"/>
        <v>25225.7</v>
      </c>
      <c r="W45" s="18">
        <f t="shared" ref="W45:CD47" si="118">W46</f>
        <v>0</v>
      </c>
      <c r="X45" s="18">
        <f t="shared" si="118"/>
        <v>0</v>
      </c>
      <c r="Y45" s="18">
        <f t="shared" si="118"/>
        <v>0</v>
      </c>
      <c r="Z45" s="18">
        <f t="shared" si="118"/>
        <v>0</v>
      </c>
      <c r="AA45" s="18">
        <f t="shared" si="118"/>
        <v>0</v>
      </c>
      <c r="AB45" s="18">
        <f t="shared" si="118"/>
        <v>0</v>
      </c>
      <c r="AC45" s="18">
        <f t="shared" si="21"/>
        <v>25452.524000000001</v>
      </c>
      <c r="AD45" s="18">
        <f t="shared" si="22"/>
        <v>25225.7</v>
      </c>
      <c r="AE45" s="18">
        <f t="shared" si="23"/>
        <v>25225.7</v>
      </c>
      <c r="AF45" s="18">
        <f t="shared" si="118"/>
        <v>159.155</v>
      </c>
      <c r="AG45" s="18">
        <f t="shared" si="118"/>
        <v>0</v>
      </c>
      <c r="AH45" s="18">
        <f t="shared" si="118"/>
        <v>0</v>
      </c>
      <c r="AI45" s="18">
        <f t="shared" si="25"/>
        <v>25611.679</v>
      </c>
      <c r="AJ45" s="18">
        <f t="shared" si="26"/>
        <v>25225.7</v>
      </c>
      <c r="AK45" s="18">
        <f t="shared" si="27"/>
        <v>25225.7</v>
      </c>
      <c r="AL45" s="18">
        <f t="shared" si="118"/>
        <v>0</v>
      </c>
      <c r="AM45" s="18">
        <f t="shared" si="28"/>
        <v>25611.679</v>
      </c>
      <c r="AN45" s="18">
        <f t="shared" si="118"/>
        <v>23</v>
      </c>
      <c r="AO45" s="18">
        <f t="shared" si="118"/>
        <v>0</v>
      </c>
      <c r="AP45" s="18">
        <f t="shared" si="118"/>
        <v>0</v>
      </c>
      <c r="AQ45" s="18">
        <f t="shared" si="30"/>
        <v>25634.679</v>
      </c>
      <c r="AR45" s="18">
        <f t="shared" si="31"/>
        <v>25225.7</v>
      </c>
      <c r="AS45" s="18">
        <f t="shared" si="32"/>
        <v>25225.7</v>
      </c>
      <c r="AT45" s="18">
        <f t="shared" si="118"/>
        <v>0</v>
      </c>
      <c r="AU45" s="18">
        <f t="shared" si="118"/>
        <v>0</v>
      </c>
      <c r="AV45" s="18">
        <f t="shared" si="118"/>
        <v>0</v>
      </c>
      <c r="AW45" s="18">
        <f t="shared" si="33"/>
        <v>25634.679</v>
      </c>
      <c r="AX45" s="18">
        <f t="shared" si="34"/>
        <v>25225.7</v>
      </c>
      <c r="AY45" s="18">
        <f t="shared" si="35"/>
        <v>25225.7</v>
      </c>
      <c r="AZ45" s="18">
        <f t="shared" si="118"/>
        <v>-1.0660000000000001</v>
      </c>
      <c r="BA45" s="18">
        <f t="shared" si="118"/>
        <v>0</v>
      </c>
      <c r="BB45" s="18">
        <f t="shared" si="118"/>
        <v>0</v>
      </c>
      <c r="BC45" s="18">
        <f t="shared" si="37"/>
        <v>25633.613000000001</v>
      </c>
      <c r="BD45" s="18">
        <f t="shared" si="38"/>
        <v>25225.7</v>
      </c>
      <c r="BE45" s="18">
        <f t="shared" si="39"/>
        <v>25225.7</v>
      </c>
      <c r="BF45" s="18">
        <f t="shared" si="118"/>
        <v>0</v>
      </c>
      <c r="BG45" s="18">
        <f t="shared" si="118"/>
        <v>0</v>
      </c>
      <c r="BH45" s="18">
        <f t="shared" si="118"/>
        <v>0</v>
      </c>
      <c r="BI45" s="18">
        <f t="shared" si="8"/>
        <v>25633.613000000001</v>
      </c>
      <c r="BJ45" s="18">
        <f t="shared" si="9"/>
        <v>25225.7</v>
      </c>
      <c r="BK45" s="18">
        <f t="shared" si="10"/>
        <v>25225.7</v>
      </c>
      <c r="BL45" s="18">
        <f t="shared" si="118"/>
        <v>-1142.212</v>
      </c>
      <c r="BM45" s="18">
        <f t="shared" si="118"/>
        <v>0</v>
      </c>
      <c r="BN45" s="18">
        <f t="shared" si="118"/>
        <v>0</v>
      </c>
      <c r="BO45" s="18">
        <f t="shared" si="41"/>
        <v>24491.401000000002</v>
      </c>
      <c r="BP45" s="18">
        <f t="shared" si="42"/>
        <v>25225.7</v>
      </c>
      <c r="BQ45" s="18">
        <f t="shared" si="43"/>
        <v>25225.7</v>
      </c>
      <c r="BR45" s="18">
        <f t="shared" si="118"/>
        <v>0</v>
      </c>
      <c r="BS45" s="18">
        <f t="shared" si="118"/>
        <v>0</v>
      </c>
      <c r="BT45" s="18">
        <f t="shared" si="118"/>
        <v>0</v>
      </c>
      <c r="BU45" s="18">
        <f t="shared" si="44"/>
        <v>24491.401000000002</v>
      </c>
      <c r="BV45" s="18">
        <f t="shared" si="45"/>
        <v>25225.7</v>
      </c>
      <c r="BW45" s="18">
        <f t="shared" si="46"/>
        <v>25225.7</v>
      </c>
      <c r="BX45" s="18">
        <f t="shared" si="118"/>
        <v>0</v>
      </c>
      <c r="BY45" s="18">
        <f t="shared" si="118"/>
        <v>0</v>
      </c>
      <c r="BZ45" s="18">
        <f t="shared" si="118"/>
        <v>0</v>
      </c>
      <c r="CA45" s="18">
        <f t="shared" si="48"/>
        <v>24491.401000000002</v>
      </c>
      <c r="CB45" s="18">
        <f t="shared" si="49"/>
        <v>25225.7</v>
      </c>
      <c r="CC45" s="18">
        <f t="shared" si="50"/>
        <v>25225.7</v>
      </c>
      <c r="CD45" s="18">
        <f t="shared" si="118"/>
        <v>0</v>
      </c>
      <c r="CE45" s="27"/>
      <c r="CF45" s="33"/>
    </row>
    <row r="46" spans="1:84" ht="46.8" x14ac:dyDescent="0.3">
      <c r="A46" s="41" t="s">
        <v>14</v>
      </c>
      <c r="B46" s="39">
        <v>600</v>
      </c>
      <c r="C46" s="41"/>
      <c r="D46" s="41"/>
      <c r="E46" s="14" t="s">
        <v>554</v>
      </c>
      <c r="F46" s="18">
        <f t="shared" si="116"/>
        <v>25225.7</v>
      </c>
      <c r="G46" s="18">
        <f t="shared" si="116"/>
        <v>25225.7</v>
      </c>
      <c r="H46" s="18">
        <f t="shared" si="116"/>
        <v>25225.7</v>
      </c>
      <c r="I46" s="18">
        <f t="shared" si="116"/>
        <v>0</v>
      </c>
      <c r="J46" s="18">
        <f t="shared" si="116"/>
        <v>0</v>
      </c>
      <c r="K46" s="18">
        <f t="shared" si="116"/>
        <v>0</v>
      </c>
      <c r="L46" s="18">
        <f t="shared" si="13"/>
        <v>25225.7</v>
      </c>
      <c r="M46" s="18">
        <f t="shared" si="14"/>
        <v>25225.7</v>
      </c>
      <c r="N46" s="18">
        <f t="shared" si="15"/>
        <v>25225.7</v>
      </c>
      <c r="O46" s="18">
        <f t="shared" si="117"/>
        <v>226.82400000000001</v>
      </c>
      <c r="P46" s="18">
        <f t="shared" si="117"/>
        <v>0</v>
      </c>
      <c r="Q46" s="18">
        <f t="shared" si="117"/>
        <v>0</v>
      </c>
      <c r="R46" s="18">
        <f t="shared" si="117"/>
        <v>0</v>
      </c>
      <c r="S46" s="18">
        <f t="shared" si="117"/>
        <v>0</v>
      </c>
      <c r="T46" s="18">
        <f t="shared" si="17"/>
        <v>25452.524000000001</v>
      </c>
      <c r="U46" s="18">
        <f t="shared" si="18"/>
        <v>25225.7</v>
      </c>
      <c r="V46" s="18">
        <f t="shared" si="19"/>
        <v>25225.7</v>
      </c>
      <c r="W46" s="18">
        <f t="shared" si="118"/>
        <v>0</v>
      </c>
      <c r="X46" s="18">
        <f t="shared" si="118"/>
        <v>0</v>
      </c>
      <c r="Y46" s="18">
        <f t="shared" si="118"/>
        <v>0</v>
      </c>
      <c r="Z46" s="18">
        <f t="shared" si="118"/>
        <v>0</v>
      </c>
      <c r="AA46" s="18">
        <f t="shared" si="118"/>
        <v>0</v>
      </c>
      <c r="AB46" s="18">
        <f t="shared" si="118"/>
        <v>0</v>
      </c>
      <c r="AC46" s="18">
        <f t="shared" si="21"/>
        <v>25452.524000000001</v>
      </c>
      <c r="AD46" s="18">
        <f t="shared" si="22"/>
        <v>25225.7</v>
      </c>
      <c r="AE46" s="18">
        <f t="shared" si="23"/>
        <v>25225.7</v>
      </c>
      <c r="AF46" s="18">
        <f t="shared" si="118"/>
        <v>159.155</v>
      </c>
      <c r="AG46" s="18">
        <f t="shared" si="118"/>
        <v>0</v>
      </c>
      <c r="AH46" s="18">
        <f t="shared" si="118"/>
        <v>0</v>
      </c>
      <c r="AI46" s="18">
        <f t="shared" si="25"/>
        <v>25611.679</v>
      </c>
      <c r="AJ46" s="18">
        <f t="shared" si="26"/>
        <v>25225.7</v>
      </c>
      <c r="AK46" s="18">
        <f t="shared" si="27"/>
        <v>25225.7</v>
      </c>
      <c r="AL46" s="18">
        <f t="shared" si="118"/>
        <v>0</v>
      </c>
      <c r="AM46" s="18">
        <f t="shared" si="28"/>
        <v>25611.679</v>
      </c>
      <c r="AN46" s="18">
        <f t="shared" si="118"/>
        <v>23</v>
      </c>
      <c r="AO46" s="18">
        <f t="shared" si="118"/>
        <v>0</v>
      </c>
      <c r="AP46" s="18">
        <f t="shared" si="118"/>
        <v>0</v>
      </c>
      <c r="AQ46" s="18">
        <f t="shared" si="30"/>
        <v>25634.679</v>
      </c>
      <c r="AR46" s="18">
        <f t="shared" si="31"/>
        <v>25225.7</v>
      </c>
      <c r="AS46" s="18">
        <f t="shared" si="32"/>
        <v>25225.7</v>
      </c>
      <c r="AT46" s="18">
        <f t="shared" si="118"/>
        <v>0</v>
      </c>
      <c r="AU46" s="18">
        <f t="shared" si="118"/>
        <v>0</v>
      </c>
      <c r="AV46" s="18">
        <f t="shared" si="118"/>
        <v>0</v>
      </c>
      <c r="AW46" s="18">
        <f t="shared" si="33"/>
        <v>25634.679</v>
      </c>
      <c r="AX46" s="18">
        <f t="shared" si="34"/>
        <v>25225.7</v>
      </c>
      <c r="AY46" s="18">
        <f t="shared" si="35"/>
        <v>25225.7</v>
      </c>
      <c r="AZ46" s="18">
        <f t="shared" si="118"/>
        <v>-1.0660000000000001</v>
      </c>
      <c r="BA46" s="18">
        <f t="shared" si="118"/>
        <v>0</v>
      </c>
      <c r="BB46" s="18">
        <f t="shared" si="118"/>
        <v>0</v>
      </c>
      <c r="BC46" s="18">
        <f t="shared" si="37"/>
        <v>25633.613000000001</v>
      </c>
      <c r="BD46" s="18">
        <f t="shared" si="38"/>
        <v>25225.7</v>
      </c>
      <c r="BE46" s="18">
        <f t="shared" si="39"/>
        <v>25225.7</v>
      </c>
      <c r="BF46" s="18">
        <f t="shared" si="118"/>
        <v>0</v>
      </c>
      <c r="BG46" s="18">
        <f t="shared" si="118"/>
        <v>0</v>
      </c>
      <c r="BH46" s="18">
        <f t="shared" si="118"/>
        <v>0</v>
      </c>
      <c r="BI46" s="18">
        <f t="shared" si="8"/>
        <v>25633.613000000001</v>
      </c>
      <c r="BJ46" s="18">
        <f t="shared" si="9"/>
        <v>25225.7</v>
      </c>
      <c r="BK46" s="18">
        <f t="shared" si="10"/>
        <v>25225.7</v>
      </c>
      <c r="BL46" s="18">
        <f t="shared" si="118"/>
        <v>-1142.212</v>
      </c>
      <c r="BM46" s="18">
        <f t="shared" si="118"/>
        <v>0</v>
      </c>
      <c r="BN46" s="18">
        <f t="shared" si="118"/>
        <v>0</v>
      </c>
      <c r="BO46" s="18">
        <f t="shared" si="41"/>
        <v>24491.401000000002</v>
      </c>
      <c r="BP46" s="18">
        <f t="shared" si="42"/>
        <v>25225.7</v>
      </c>
      <c r="BQ46" s="18">
        <f t="shared" si="43"/>
        <v>25225.7</v>
      </c>
      <c r="BR46" s="18">
        <f t="shared" si="118"/>
        <v>0</v>
      </c>
      <c r="BS46" s="18">
        <f t="shared" si="118"/>
        <v>0</v>
      </c>
      <c r="BT46" s="18">
        <f t="shared" si="118"/>
        <v>0</v>
      </c>
      <c r="BU46" s="18">
        <f t="shared" si="44"/>
        <v>24491.401000000002</v>
      </c>
      <c r="BV46" s="18">
        <f t="shared" si="45"/>
        <v>25225.7</v>
      </c>
      <c r="BW46" s="18">
        <f t="shared" si="46"/>
        <v>25225.7</v>
      </c>
      <c r="BX46" s="18">
        <f t="shared" si="118"/>
        <v>0</v>
      </c>
      <c r="BY46" s="18">
        <f t="shared" si="118"/>
        <v>0</v>
      </c>
      <c r="BZ46" s="18">
        <f t="shared" si="118"/>
        <v>0</v>
      </c>
      <c r="CA46" s="18">
        <f t="shared" si="48"/>
        <v>24491.401000000002</v>
      </c>
      <c r="CB46" s="18">
        <f t="shared" si="49"/>
        <v>25225.7</v>
      </c>
      <c r="CC46" s="18">
        <f t="shared" si="50"/>
        <v>25225.7</v>
      </c>
      <c r="CD46" s="18">
        <f t="shared" si="118"/>
        <v>0</v>
      </c>
      <c r="CE46" s="27"/>
      <c r="CF46" s="33"/>
    </row>
    <row r="47" spans="1:84" ht="78" x14ac:dyDescent="0.3">
      <c r="A47" s="41" t="s">
        <v>14</v>
      </c>
      <c r="B47" s="39">
        <v>630</v>
      </c>
      <c r="C47" s="41"/>
      <c r="D47" s="41"/>
      <c r="E47" s="14" t="s">
        <v>1427</v>
      </c>
      <c r="F47" s="18">
        <f t="shared" si="116"/>
        <v>25225.7</v>
      </c>
      <c r="G47" s="18">
        <f t="shared" si="116"/>
        <v>25225.7</v>
      </c>
      <c r="H47" s="18">
        <f t="shared" si="116"/>
        <v>25225.7</v>
      </c>
      <c r="I47" s="18">
        <f t="shared" si="116"/>
        <v>0</v>
      </c>
      <c r="J47" s="18">
        <f t="shared" si="116"/>
        <v>0</v>
      </c>
      <c r="K47" s="18">
        <f t="shared" si="116"/>
        <v>0</v>
      </c>
      <c r="L47" s="18">
        <f t="shared" si="13"/>
        <v>25225.7</v>
      </c>
      <c r="M47" s="18">
        <f t="shared" si="14"/>
        <v>25225.7</v>
      </c>
      <c r="N47" s="18">
        <f t="shared" si="15"/>
        <v>25225.7</v>
      </c>
      <c r="O47" s="18">
        <f t="shared" si="117"/>
        <v>226.82400000000001</v>
      </c>
      <c r="P47" s="18">
        <f t="shared" si="117"/>
        <v>0</v>
      </c>
      <c r="Q47" s="18">
        <f t="shared" si="117"/>
        <v>0</v>
      </c>
      <c r="R47" s="18">
        <f t="shared" si="117"/>
        <v>0</v>
      </c>
      <c r="S47" s="18">
        <f t="shared" si="117"/>
        <v>0</v>
      </c>
      <c r="T47" s="18">
        <f t="shared" si="17"/>
        <v>25452.524000000001</v>
      </c>
      <c r="U47" s="18">
        <f t="shared" si="18"/>
        <v>25225.7</v>
      </c>
      <c r="V47" s="18">
        <f t="shared" si="19"/>
        <v>25225.7</v>
      </c>
      <c r="W47" s="18">
        <f t="shared" si="118"/>
        <v>0</v>
      </c>
      <c r="X47" s="18">
        <f t="shared" si="118"/>
        <v>0</v>
      </c>
      <c r="Y47" s="18">
        <f t="shared" si="118"/>
        <v>0</v>
      </c>
      <c r="Z47" s="18">
        <f t="shared" si="118"/>
        <v>0</v>
      </c>
      <c r="AA47" s="18">
        <f t="shared" si="118"/>
        <v>0</v>
      </c>
      <c r="AB47" s="18">
        <f t="shared" si="118"/>
        <v>0</v>
      </c>
      <c r="AC47" s="18">
        <f t="shared" si="21"/>
        <v>25452.524000000001</v>
      </c>
      <c r="AD47" s="18">
        <f t="shared" si="22"/>
        <v>25225.7</v>
      </c>
      <c r="AE47" s="18">
        <f t="shared" si="23"/>
        <v>25225.7</v>
      </c>
      <c r="AF47" s="18">
        <f t="shared" si="118"/>
        <v>159.155</v>
      </c>
      <c r="AG47" s="18">
        <f t="shared" si="118"/>
        <v>0</v>
      </c>
      <c r="AH47" s="18">
        <f t="shared" si="118"/>
        <v>0</v>
      </c>
      <c r="AI47" s="18">
        <f t="shared" si="25"/>
        <v>25611.679</v>
      </c>
      <c r="AJ47" s="18">
        <f t="shared" si="26"/>
        <v>25225.7</v>
      </c>
      <c r="AK47" s="18">
        <f t="shared" si="27"/>
        <v>25225.7</v>
      </c>
      <c r="AL47" s="18">
        <f t="shared" si="118"/>
        <v>0</v>
      </c>
      <c r="AM47" s="18">
        <f t="shared" si="28"/>
        <v>25611.679</v>
      </c>
      <c r="AN47" s="18">
        <f t="shared" si="118"/>
        <v>23</v>
      </c>
      <c r="AO47" s="18">
        <f t="shared" si="118"/>
        <v>0</v>
      </c>
      <c r="AP47" s="18">
        <f t="shared" si="118"/>
        <v>0</v>
      </c>
      <c r="AQ47" s="18">
        <f t="shared" si="30"/>
        <v>25634.679</v>
      </c>
      <c r="AR47" s="18">
        <f t="shared" si="31"/>
        <v>25225.7</v>
      </c>
      <c r="AS47" s="18">
        <f t="shared" si="32"/>
        <v>25225.7</v>
      </c>
      <c r="AT47" s="18">
        <f t="shared" si="118"/>
        <v>0</v>
      </c>
      <c r="AU47" s="18">
        <f t="shared" si="118"/>
        <v>0</v>
      </c>
      <c r="AV47" s="18">
        <f t="shared" si="118"/>
        <v>0</v>
      </c>
      <c r="AW47" s="18">
        <f t="shared" si="33"/>
        <v>25634.679</v>
      </c>
      <c r="AX47" s="18">
        <f t="shared" si="34"/>
        <v>25225.7</v>
      </c>
      <c r="AY47" s="18">
        <f t="shared" si="35"/>
        <v>25225.7</v>
      </c>
      <c r="AZ47" s="18">
        <f t="shared" si="118"/>
        <v>-1.0660000000000001</v>
      </c>
      <c r="BA47" s="18">
        <f t="shared" si="118"/>
        <v>0</v>
      </c>
      <c r="BB47" s="18">
        <f t="shared" si="118"/>
        <v>0</v>
      </c>
      <c r="BC47" s="18">
        <f t="shared" si="37"/>
        <v>25633.613000000001</v>
      </c>
      <c r="BD47" s="18">
        <f t="shared" si="38"/>
        <v>25225.7</v>
      </c>
      <c r="BE47" s="18">
        <f t="shared" si="39"/>
        <v>25225.7</v>
      </c>
      <c r="BF47" s="18">
        <f t="shared" si="118"/>
        <v>0</v>
      </c>
      <c r="BG47" s="18">
        <f t="shared" si="118"/>
        <v>0</v>
      </c>
      <c r="BH47" s="18">
        <f t="shared" si="118"/>
        <v>0</v>
      </c>
      <c r="BI47" s="18">
        <f t="shared" si="8"/>
        <v>25633.613000000001</v>
      </c>
      <c r="BJ47" s="18">
        <f t="shared" si="9"/>
        <v>25225.7</v>
      </c>
      <c r="BK47" s="18">
        <f t="shared" si="10"/>
        <v>25225.7</v>
      </c>
      <c r="BL47" s="18">
        <f t="shared" si="118"/>
        <v>-1142.212</v>
      </c>
      <c r="BM47" s="18">
        <f t="shared" si="118"/>
        <v>0</v>
      </c>
      <c r="BN47" s="18">
        <f t="shared" si="118"/>
        <v>0</v>
      </c>
      <c r="BO47" s="18">
        <f t="shared" si="41"/>
        <v>24491.401000000002</v>
      </c>
      <c r="BP47" s="18">
        <f t="shared" si="42"/>
        <v>25225.7</v>
      </c>
      <c r="BQ47" s="18">
        <f t="shared" si="43"/>
        <v>25225.7</v>
      </c>
      <c r="BR47" s="18">
        <f t="shared" si="118"/>
        <v>0</v>
      </c>
      <c r="BS47" s="18">
        <f t="shared" si="118"/>
        <v>0</v>
      </c>
      <c r="BT47" s="18">
        <f t="shared" si="118"/>
        <v>0</v>
      </c>
      <c r="BU47" s="18">
        <f t="shared" si="44"/>
        <v>24491.401000000002</v>
      </c>
      <c r="BV47" s="18">
        <f t="shared" si="45"/>
        <v>25225.7</v>
      </c>
      <c r="BW47" s="18">
        <f t="shared" si="46"/>
        <v>25225.7</v>
      </c>
      <c r="BX47" s="18">
        <f t="shared" si="118"/>
        <v>0</v>
      </c>
      <c r="BY47" s="18">
        <f t="shared" si="118"/>
        <v>0</v>
      </c>
      <c r="BZ47" s="18">
        <f t="shared" si="118"/>
        <v>0</v>
      </c>
      <c r="CA47" s="18">
        <f t="shared" si="48"/>
        <v>24491.401000000002</v>
      </c>
      <c r="CB47" s="18">
        <f t="shared" si="49"/>
        <v>25225.7</v>
      </c>
      <c r="CC47" s="18">
        <f t="shared" si="50"/>
        <v>25225.7</v>
      </c>
      <c r="CD47" s="18">
        <f t="shared" si="118"/>
        <v>0</v>
      </c>
      <c r="CE47" s="27"/>
      <c r="CF47" s="33"/>
    </row>
    <row r="48" spans="1:84" x14ac:dyDescent="0.3">
      <c r="A48" s="41" t="s">
        <v>14</v>
      </c>
      <c r="B48" s="39">
        <v>630</v>
      </c>
      <c r="C48" s="41" t="s">
        <v>5</v>
      </c>
      <c r="D48" s="41" t="s">
        <v>6</v>
      </c>
      <c r="E48" s="14" t="s">
        <v>518</v>
      </c>
      <c r="F48" s="18">
        <v>25225.7</v>
      </c>
      <c r="G48" s="18">
        <v>25225.7</v>
      </c>
      <c r="H48" s="18">
        <v>25225.7</v>
      </c>
      <c r="I48" s="18"/>
      <c r="J48" s="18"/>
      <c r="K48" s="18"/>
      <c r="L48" s="18">
        <f t="shared" si="13"/>
        <v>25225.7</v>
      </c>
      <c r="M48" s="18">
        <f t="shared" si="14"/>
        <v>25225.7</v>
      </c>
      <c r="N48" s="18">
        <f t="shared" si="15"/>
        <v>25225.7</v>
      </c>
      <c r="O48" s="18">
        <v>226.82400000000001</v>
      </c>
      <c r="P48" s="18"/>
      <c r="Q48" s="18"/>
      <c r="R48" s="18"/>
      <c r="S48" s="18"/>
      <c r="T48" s="18">
        <f t="shared" si="17"/>
        <v>25452.524000000001</v>
      </c>
      <c r="U48" s="18">
        <f t="shared" si="18"/>
        <v>25225.7</v>
      </c>
      <c r="V48" s="18">
        <f t="shared" si="19"/>
        <v>25225.7</v>
      </c>
      <c r="W48" s="18"/>
      <c r="X48" s="18"/>
      <c r="Y48" s="18"/>
      <c r="Z48" s="18"/>
      <c r="AA48" s="18"/>
      <c r="AB48" s="18"/>
      <c r="AC48" s="18">
        <f t="shared" si="21"/>
        <v>25452.524000000001</v>
      </c>
      <c r="AD48" s="18">
        <f t="shared" si="22"/>
        <v>25225.7</v>
      </c>
      <c r="AE48" s="18">
        <f t="shared" si="23"/>
        <v>25225.7</v>
      </c>
      <c r="AF48" s="18">
        <v>159.155</v>
      </c>
      <c r="AG48" s="18"/>
      <c r="AH48" s="18"/>
      <c r="AI48" s="18">
        <f t="shared" si="25"/>
        <v>25611.679</v>
      </c>
      <c r="AJ48" s="18">
        <f t="shared" si="26"/>
        <v>25225.7</v>
      </c>
      <c r="AK48" s="18">
        <f t="shared" si="27"/>
        <v>25225.7</v>
      </c>
      <c r="AL48" s="18"/>
      <c r="AM48" s="18">
        <f t="shared" si="28"/>
        <v>25611.679</v>
      </c>
      <c r="AN48" s="18">
        <v>23</v>
      </c>
      <c r="AO48" s="18"/>
      <c r="AP48" s="18"/>
      <c r="AQ48" s="18">
        <f t="shared" si="30"/>
        <v>25634.679</v>
      </c>
      <c r="AR48" s="18">
        <f t="shared" si="31"/>
        <v>25225.7</v>
      </c>
      <c r="AS48" s="18">
        <f t="shared" si="32"/>
        <v>25225.7</v>
      </c>
      <c r="AT48" s="18"/>
      <c r="AU48" s="18"/>
      <c r="AV48" s="18"/>
      <c r="AW48" s="18">
        <f t="shared" si="33"/>
        <v>25634.679</v>
      </c>
      <c r="AX48" s="18">
        <f t="shared" si="34"/>
        <v>25225.7</v>
      </c>
      <c r="AY48" s="18">
        <f t="shared" si="35"/>
        <v>25225.7</v>
      </c>
      <c r="AZ48" s="18">
        <v>-1.0660000000000001</v>
      </c>
      <c r="BA48" s="18"/>
      <c r="BB48" s="18"/>
      <c r="BC48" s="18">
        <f t="shared" si="37"/>
        <v>25633.613000000001</v>
      </c>
      <c r="BD48" s="18">
        <f t="shared" si="38"/>
        <v>25225.7</v>
      </c>
      <c r="BE48" s="18">
        <f t="shared" si="39"/>
        <v>25225.7</v>
      </c>
      <c r="BF48" s="18"/>
      <c r="BG48" s="18"/>
      <c r="BH48" s="18"/>
      <c r="BI48" s="18">
        <f t="shared" si="8"/>
        <v>25633.613000000001</v>
      </c>
      <c r="BJ48" s="18">
        <f t="shared" si="9"/>
        <v>25225.7</v>
      </c>
      <c r="BK48" s="18">
        <f t="shared" si="10"/>
        <v>25225.7</v>
      </c>
      <c r="BL48" s="18">
        <v>-1142.212</v>
      </c>
      <c r="BM48" s="18"/>
      <c r="BN48" s="18"/>
      <c r="BO48" s="18">
        <f t="shared" si="41"/>
        <v>24491.401000000002</v>
      </c>
      <c r="BP48" s="18">
        <f t="shared" si="42"/>
        <v>25225.7</v>
      </c>
      <c r="BQ48" s="18">
        <f t="shared" si="43"/>
        <v>25225.7</v>
      </c>
      <c r="BR48" s="18"/>
      <c r="BS48" s="18"/>
      <c r="BT48" s="18"/>
      <c r="BU48" s="18">
        <f t="shared" si="44"/>
        <v>24491.401000000002</v>
      </c>
      <c r="BV48" s="18">
        <f t="shared" si="45"/>
        <v>25225.7</v>
      </c>
      <c r="BW48" s="18">
        <f t="shared" si="46"/>
        <v>25225.7</v>
      </c>
      <c r="BX48" s="18"/>
      <c r="BY48" s="18"/>
      <c r="BZ48" s="18"/>
      <c r="CA48" s="18">
        <f t="shared" si="48"/>
        <v>24491.401000000002</v>
      </c>
      <c r="CB48" s="18">
        <f t="shared" si="49"/>
        <v>25225.7</v>
      </c>
      <c r="CC48" s="18">
        <f t="shared" si="50"/>
        <v>25225.7</v>
      </c>
      <c r="CD48" s="18"/>
      <c r="CE48" s="27"/>
      <c r="CF48" s="33"/>
    </row>
    <row r="49" spans="1:84" ht="62.4" x14ac:dyDescent="0.3">
      <c r="A49" s="41" t="s">
        <v>18</v>
      </c>
      <c r="B49" s="39"/>
      <c r="C49" s="41"/>
      <c r="D49" s="41"/>
      <c r="E49" s="14" t="s">
        <v>937</v>
      </c>
      <c r="F49" s="18">
        <f t="shared" ref="F49:K49" si="119">F50+F54+F58</f>
        <v>34419.299999999996</v>
      </c>
      <c r="G49" s="18">
        <f t="shared" si="119"/>
        <v>35869.299999999996</v>
      </c>
      <c r="H49" s="18">
        <f t="shared" si="119"/>
        <v>35869.299999999996</v>
      </c>
      <c r="I49" s="18">
        <f t="shared" si="119"/>
        <v>0</v>
      </c>
      <c r="J49" s="18">
        <f t="shared" si="119"/>
        <v>0</v>
      </c>
      <c r="K49" s="18">
        <f t="shared" si="119"/>
        <v>0</v>
      </c>
      <c r="L49" s="18">
        <f t="shared" si="13"/>
        <v>34419.299999999996</v>
      </c>
      <c r="M49" s="18">
        <f t="shared" si="14"/>
        <v>35869.299999999996</v>
      </c>
      <c r="N49" s="18">
        <f t="shared" si="15"/>
        <v>35869.299999999996</v>
      </c>
      <c r="O49" s="18">
        <f t="shared" ref="O49:S49" si="120">O50+O54+O58</f>
        <v>-429.82</v>
      </c>
      <c r="P49" s="18">
        <f t="shared" si="120"/>
        <v>0</v>
      </c>
      <c r="Q49" s="18">
        <f t="shared" si="120"/>
        <v>0</v>
      </c>
      <c r="R49" s="18">
        <f t="shared" si="120"/>
        <v>0</v>
      </c>
      <c r="S49" s="18">
        <f t="shared" si="120"/>
        <v>0</v>
      </c>
      <c r="T49" s="18">
        <f t="shared" si="17"/>
        <v>33989.479999999996</v>
      </c>
      <c r="U49" s="18">
        <f t="shared" si="18"/>
        <v>35869.299999999996</v>
      </c>
      <c r="V49" s="18">
        <f t="shared" si="19"/>
        <v>35869.299999999996</v>
      </c>
      <c r="W49" s="18">
        <f t="shared" ref="W49:CD49" si="121">W50+W54+W58</f>
        <v>0</v>
      </c>
      <c r="X49" s="18">
        <f t="shared" ref="X49:AB49" si="122">X50+X54+X58</f>
        <v>0</v>
      </c>
      <c r="Y49" s="18">
        <f t="shared" si="122"/>
        <v>0</v>
      </c>
      <c r="Z49" s="18">
        <f t="shared" si="122"/>
        <v>0</v>
      </c>
      <c r="AA49" s="18">
        <f t="shared" si="122"/>
        <v>0</v>
      </c>
      <c r="AB49" s="18">
        <f t="shared" si="122"/>
        <v>0</v>
      </c>
      <c r="AC49" s="18">
        <f t="shared" si="21"/>
        <v>33989.479999999996</v>
      </c>
      <c r="AD49" s="18">
        <f t="shared" si="22"/>
        <v>35869.299999999996</v>
      </c>
      <c r="AE49" s="18">
        <f t="shared" si="23"/>
        <v>35869.299999999996</v>
      </c>
      <c r="AF49" s="18">
        <f t="shared" ref="AF49:AH49" si="123">AF50+AF54+AF58</f>
        <v>-63.079000000000001</v>
      </c>
      <c r="AG49" s="18">
        <f t="shared" si="123"/>
        <v>0</v>
      </c>
      <c r="AH49" s="18">
        <f t="shared" si="123"/>
        <v>0</v>
      </c>
      <c r="AI49" s="18">
        <f t="shared" si="25"/>
        <v>33926.400999999998</v>
      </c>
      <c r="AJ49" s="18">
        <f t="shared" si="26"/>
        <v>35869.299999999996</v>
      </c>
      <c r="AK49" s="18">
        <f t="shared" si="27"/>
        <v>35869.299999999996</v>
      </c>
      <c r="AL49" s="18">
        <f t="shared" ref="AL49" si="124">AL50+AL54+AL58</f>
        <v>0</v>
      </c>
      <c r="AM49" s="18">
        <f t="shared" si="28"/>
        <v>33926.400999999998</v>
      </c>
      <c r="AN49" s="18">
        <f t="shared" ref="AN49:AP49" si="125">AN50+AN54+AN58</f>
        <v>0</v>
      </c>
      <c r="AO49" s="18">
        <f t="shared" si="125"/>
        <v>0</v>
      </c>
      <c r="AP49" s="18">
        <f t="shared" si="125"/>
        <v>0</v>
      </c>
      <c r="AQ49" s="18">
        <f t="shared" si="30"/>
        <v>33926.400999999998</v>
      </c>
      <c r="AR49" s="18">
        <f t="shared" si="31"/>
        <v>35869.299999999996</v>
      </c>
      <c r="AS49" s="18">
        <f t="shared" si="32"/>
        <v>35869.299999999996</v>
      </c>
      <c r="AT49" s="18">
        <f t="shared" ref="AT49:AV49" si="126">AT50+AT54+AT58</f>
        <v>0</v>
      </c>
      <c r="AU49" s="18">
        <f t="shared" si="126"/>
        <v>0</v>
      </c>
      <c r="AV49" s="18">
        <f t="shared" si="126"/>
        <v>0</v>
      </c>
      <c r="AW49" s="18">
        <f t="shared" si="33"/>
        <v>33926.400999999998</v>
      </c>
      <c r="AX49" s="18">
        <f t="shared" si="34"/>
        <v>35869.299999999996</v>
      </c>
      <c r="AY49" s="18">
        <f t="shared" si="35"/>
        <v>35869.299999999996</v>
      </c>
      <c r="AZ49" s="18">
        <f t="shared" ref="AZ49:BB49" si="127">AZ50+AZ54+AZ58</f>
        <v>-359.61799999999999</v>
      </c>
      <c r="BA49" s="18">
        <f t="shared" si="127"/>
        <v>0</v>
      </c>
      <c r="BB49" s="18">
        <f t="shared" si="127"/>
        <v>0</v>
      </c>
      <c r="BC49" s="18">
        <f t="shared" si="37"/>
        <v>33566.782999999996</v>
      </c>
      <c r="BD49" s="18">
        <f t="shared" si="38"/>
        <v>35869.299999999996</v>
      </c>
      <c r="BE49" s="18">
        <f t="shared" si="39"/>
        <v>35869.299999999996</v>
      </c>
      <c r="BF49" s="18">
        <f t="shared" ref="BF49:BH49" si="128">BF50+BF54+BF58</f>
        <v>0</v>
      </c>
      <c r="BG49" s="18">
        <f t="shared" si="128"/>
        <v>0</v>
      </c>
      <c r="BH49" s="18">
        <f t="shared" si="128"/>
        <v>0</v>
      </c>
      <c r="BI49" s="18">
        <f t="shared" si="8"/>
        <v>33566.782999999996</v>
      </c>
      <c r="BJ49" s="18">
        <f t="shared" si="9"/>
        <v>35869.299999999996</v>
      </c>
      <c r="BK49" s="18">
        <f t="shared" si="10"/>
        <v>35869.299999999996</v>
      </c>
      <c r="BL49" s="18">
        <f t="shared" ref="BL49:BN49" si="129">BL50+BL54+BL58</f>
        <v>-174.53200000000001</v>
      </c>
      <c r="BM49" s="18">
        <f t="shared" si="129"/>
        <v>0</v>
      </c>
      <c r="BN49" s="18">
        <f t="shared" si="129"/>
        <v>0</v>
      </c>
      <c r="BO49" s="18">
        <f t="shared" si="41"/>
        <v>33392.250999999997</v>
      </c>
      <c r="BP49" s="18">
        <f t="shared" si="42"/>
        <v>35869.299999999996</v>
      </c>
      <c r="BQ49" s="18">
        <f t="shared" si="43"/>
        <v>35869.299999999996</v>
      </c>
      <c r="BR49" s="18">
        <f t="shared" ref="BR49:BT49" si="130">BR50+BR54+BR58</f>
        <v>0</v>
      </c>
      <c r="BS49" s="18">
        <f t="shared" si="130"/>
        <v>0</v>
      </c>
      <c r="BT49" s="18">
        <f t="shared" si="130"/>
        <v>0</v>
      </c>
      <c r="BU49" s="18">
        <f t="shared" si="44"/>
        <v>33392.250999999997</v>
      </c>
      <c r="BV49" s="18">
        <f t="shared" si="45"/>
        <v>35869.299999999996</v>
      </c>
      <c r="BW49" s="18">
        <f t="shared" si="46"/>
        <v>35869.299999999996</v>
      </c>
      <c r="BX49" s="18">
        <f t="shared" ref="BX49:BZ49" si="131">BX50+BX54+BX58</f>
        <v>0</v>
      </c>
      <c r="BY49" s="18">
        <f t="shared" si="131"/>
        <v>0</v>
      </c>
      <c r="BZ49" s="18">
        <f t="shared" si="131"/>
        <v>0</v>
      </c>
      <c r="CA49" s="18">
        <f t="shared" si="48"/>
        <v>33392.250999999997</v>
      </c>
      <c r="CB49" s="18">
        <f t="shared" si="49"/>
        <v>35869.299999999996</v>
      </c>
      <c r="CC49" s="18">
        <f t="shared" si="50"/>
        <v>35869.299999999996</v>
      </c>
      <c r="CD49" s="18">
        <f t="shared" si="121"/>
        <v>0</v>
      </c>
      <c r="CE49" s="27"/>
      <c r="CF49" s="33"/>
    </row>
    <row r="50" spans="1:84" ht="46.8" x14ac:dyDescent="0.3">
      <c r="A50" s="41" t="s">
        <v>15</v>
      </c>
      <c r="B50" s="39"/>
      <c r="C50" s="41"/>
      <c r="D50" s="41"/>
      <c r="E50" s="14" t="s">
        <v>602</v>
      </c>
      <c r="F50" s="18">
        <f t="shared" ref="F50:K52" si="132">F51</f>
        <v>915</v>
      </c>
      <c r="G50" s="18">
        <f t="shared" si="132"/>
        <v>915</v>
      </c>
      <c r="H50" s="18">
        <f t="shared" si="132"/>
        <v>915</v>
      </c>
      <c r="I50" s="18">
        <f t="shared" si="132"/>
        <v>0</v>
      </c>
      <c r="J50" s="18">
        <f t="shared" si="132"/>
        <v>0</v>
      </c>
      <c r="K50" s="18">
        <f t="shared" si="132"/>
        <v>0</v>
      </c>
      <c r="L50" s="18">
        <f t="shared" si="13"/>
        <v>915</v>
      </c>
      <c r="M50" s="18">
        <f t="shared" si="14"/>
        <v>915</v>
      </c>
      <c r="N50" s="18">
        <f t="shared" si="15"/>
        <v>915</v>
      </c>
      <c r="O50" s="18">
        <f t="shared" ref="O50:S52" si="133">O51</f>
        <v>-89.822999999999993</v>
      </c>
      <c r="P50" s="18">
        <f t="shared" si="133"/>
        <v>0</v>
      </c>
      <c r="Q50" s="18">
        <f t="shared" si="133"/>
        <v>0</v>
      </c>
      <c r="R50" s="18">
        <f t="shared" si="133"/>
        <v>0</v>
      </c>
      <c r="S50" s="18">
        <f t="shared" si="133"/>
        <v>0</v>
      </c>
      <c r="T50" s="18">
        <f t="shared" si="17"/>
        <v>825.17700000000002</v>
      </c>
      <c r="U50" s="18">
        <f t="shared" si="18"/>
        <v>915</v>
      </c>
      <c r="V50" s="18">
        <f t="shared" si="19"/>
        <v>915</v>
      </c>
      <c r="W50" s="18">
        <f t="shared" ref="W50:CD52" si="134">W51</f>
        <v>0</v>
      </c>
      <c r="X50" s="18">
        <f t="shared" si="134"/>
        <v>0</v>
      </c>
      <c r="Y50" s="18">
        <f t="shared" si="134"/>
        <v>0</v>
      </c>
      <c r="Z50" s="18">
        <f t="shared" si="134"/>
        <v>0</v>
      </c>
      <c r="AA50" s="18">
        <f t="shared" si="134"/>
        <v>0</v>
      </c>
      <c r="AB50" s="18">
        <f t="shared" si="134"/>
        <v>0</v>
      </c>
      <c r="AC50" s="18">
        <f t="shared" si="21"/>
        <v>825.17700000000002</v>
      </c>
      <c r="AD50" s="18">
        <f t="shared" si="22"/>
        <v>915</v>
      </c>
      <c r="AE50" s="18">
        <f t="shared" si="23"/>
        <v>915</v>
      </c>
      <c r="AF50" s="18">
        <f t="shared" si="134"/>
        <v>-63.079000000000001</v>
      </c>
      <c r="AG50" s="18">
        <f t="shared" si="134"/>
        <v>0</v>
      </c>
      <c r="AH50" s="18">
        <f t="shared" si="134"/>
        <v>0</v>
      </c>
      <c r="AI50" s="18">
        <f t="shared" si="25"/>
        <v>762.09800000000007</v>
      </c>
      <c r="AJ50" s="18">
        <f t="shared" si="26"/>
        <v>915</v>
      </c>
      <c r="AK50" s="18">
        <f t="shared" si="27"/>
        <v>915</v>
      </c>
      <c r="AL50" s="18">
        <f t="shared" si="134"/>
        <v>0</v>
      </c>
      <c r="AM50" s="18">
        <f t="shared" si="28"/>
        <v>762.09800000000007</v>
      </c>
      <c r="AN50" s="18">
        <f t="shared" si="134"/>
        <v>0</v>
      </c>
      <c r="AO50" s="18">
        <f t="shared" si="134"/>
        <v>0</v>
      </c>
      <c r="AP50" s="18">
        <f t="shared" si="134"/>
        <v>0</v>
      </c>
      <c r="AQ50" s="18">
        <f t="shared" si="30"/>
        <v>762.09800000000007</v>
      </c>
      <c r="AR50" s="18">
        <f t="shared" si="31"/>
        <v>915</v>
      </c>
      <c r="AS50" s="18">
        <f t="shared" si="32"/>
        <v>915</v>
      </c>
      <c r="AT50" s="18">
        <f t="shared" si="134"/>
        <v>0</v>
      </c>
      <c r="AU50" s="18">
        <f t="shared" si="134"/>
        <v>0</v>
      </c>
      <c r="AV50" s="18">
        <f t="shared" si="134"/>
        <v>0</v>
      </c>
      <c r="AW50" s="18">
        <f t="shared" si="33"/>
        <v>762.09800000000007</v>
      </c>
      <c r="AX50" s="18">
        <f t="shared" si="34"/>
        <v>915</v>
      </c>
      <c r="AY50" s="18">
        <f t="shared" si="35"/>
        <v>915</v>
      </c>
      <c r="AZ50" s="18">
        <f t="shared" si="134"/>
        <v>0</v>
      </c>
      <c r="BA50" s="18">
        <f t="shared" si="134"/>
        <v>0</v>
      </c>
      <c r="BB50" s="18">
        <f t="shared" si="134"/>
        <v>0</v>
      </c>
      <c r="BC50" s="18">
        <f t="shared" si="37"/>
        <v>762.09800000000007</v>
      </c>
      <c r="BD50" s="18">
        <f t="shared" si="38"/>
        <v>915</v>
      </c>
      <c r="BE50" s="18">
        <f t="shared" si="39"/>
        <v>915</v>
      </c>
      <c r="BF50" s="18">
        <f t="shared" si="134"/>
        <v>0</v>
      </c>
      <c r="BG50" s="18">
        <f t="shared" si="134"/>
        <v>0</v>
      </c>
      <c r="BH50" s="18">
        <f t="shared" si="134"/>
        <v>0</v>
      </c>
      <c r="BI50" s="18">
        <f t="shared" si="8"/>
        <v>762.09800000000007</v>
      </c>
      <c r="BJ50" s="18">
        <f t="shared" si="9"/>
        <v>915</v>
      </c>
      <c r="BK50" s="18">
        <f t="shared" si="10"/>
        <v>915</v>
      </c>
      <c r="BL50" s="18">
        <f t="shared" si="134"/>
        <v>0</v>
      </c>
      <c r="BM50" s="18">
        <f t="shared" si="134"/>
        <v>0</v>
      </c>
      <c r="BN50" s="18">
        <f t="shared" si="134"/>
        <v>0</v>
      </c>
      <c r="BO50" s="18">
        <f t="shared" si="41"/>
        <v>762.09800000000007</v>
      </c>
      <c r="BP50" s="18">
        <f t="shared" si="42"/>
        <v>915</v>
      </c>
      <c r="BQ50" s="18">
        <f t="shared" si="43"/>
        <v>915</v>
      </c>
      <c r="BR50" s="18">
        <f t="shared" si="134"/>
        <v>0</v>
      </c>
      <c r="BS50" s="18">
        <f t="shared" si="134"/>
        <v>0</v>
      </c>
      <c r="BT50" s="18">
        <f t="shared" si="134"/>
        <v>0</v>
      </c>
      <c r="BU50" s="18">
        <f t="shared" si="44"/>
        <v>762.09800000000007</v>
      </c>
      <c r="BV50" s="18">
        <f t="shared" si="45"/>
        <v>915</v>
      </c>
      <c r="BW50" s="18">
        <f t="shared" si="46"/>
        <v>915</v>
      </c>
      <c r="BX50" s="18">
        <f t="shared" si="134"/>
        <v>0</v>
      </c>
      <c r="BY50" s="18">
        <f t="shared" si="134"/>
        <v>0</v>
      </c>
      <c r="BZ50" s="18">
        <f t="shared" si="134"/>
        <v>0</v>
      </c>
      <c r="CA50" s="18">
        <f t="shared" si="48"/>
        <v>762.09800000000007</v>
      </c>
      <c r="CB50" s="18">
        <f t="shared" si="49"/>
        <v>915</v>
      </c>
      <c r="CC50" s="18">
        <f t="shared" si="50"/>
        <v>915</v>
      </c>
      <c r="CD50" s="18">
        <f t="shared" si="134"/>
        <v>0</v>
      </c>
      <c r="CE50" s="27"/>
      <c r="CF50" s="33"/>
    </row>
    <row r="51" spans="1:84" ht="31.2" x14ac:dyDescent="0.3">
      <c r="A51" s="41" t="s">
        <v>15</v>
      </c>
      <c r="B51" s="39">
        <v>200</v>
      </c>
      <c r="C51" s="41"/>
      <c r="D51" s="41"/>
      <c r="E51" s="14" t="s">
        <v>551</v>
      </c>
      <c r="F51" s="18">
        <f t="shared" si="132"/>
        <v>915</v>
      </c>
      <c r="G51" s="18">
        <f t="shared" si="132"/>
        <v>915</v>
      </c>
      <c r="H51" s="18">
        <f t="shared" si="132"/>
        <v>915</v>
      </c>
      <c r="I51" s="18">
        <f t="shared" si="132"/>
        <v>0</v>
      </c>
      <c r="J51" s="18">
        <f t="shared" si="132"/>
        <v>0</v>
      </c>
      <c r="K51" s="18">
        <f t="shared" si="132"/>
        <v>0</v>
      </c>
      <c r="L51" s="18">
        <f t="shared" si="13"/>
        <v>915</v>
      </c>
      <c r="M51" s="18">
        <f t="shared" si="14"/>
        <v>915</v>
      </c>
      <c r="N51" s="18">
        <f t="shared" si="15"/>
        <v>915</v>
      </c>
      <c r="O51" s="18">
        <f t="shared" si="133"/>
        <v>-89.822999999999993</v>
      </c>
      <c r="P51" s="18">
        <f t="shared" si="133"/>
        <v>0</v>
      </c>
      <c r="Q51" s="18">
        <f t="shared" si="133"/>
        <v>0</v>
      </c>
      <c r="R51" s="18">
        <f t="shared" si="133"/>
        <v>0</v>
      </c>
      <c r="S51" s="18">
        <f t="shared" si="133"/>
        <v>0</v>
      </c>
      <c r="T51" s="18">
        <f t="shared" si="17"/>
        <v>825.17700000000002</v>
      </c>
      <c r="U51" s="18">
        <f t="shared" si="18"/>
        <v>915</v>
      </c>
      <c r="V51" s="18">
        <f t="shared" si="19"/>
        <v>915</v>
      </c>
      <c r="W51" s="18">
        <f t="shared" si="134"/>
        <v>0</v>
      </c>
      <c r="X51" s="18">
        <f t="shared" si="134"/>
        <v>0</v>
      </c>
      <c r="Y51" s="18">
        <f t="shared" si="134"/>
        <v>0</v>
      </c>
      <c r="Z51" s="18">
        <f t="shared" si="134"/>
        <v>0</v>
      </c>
      <c r="AA51" s="18">
        <f t="shared" si="134"/>
        <v>0</v>
      </c>
      <c r="AB51" s="18">
        <f t="shared" si="134"/>
        <v>0</v>
      </c>
      <c r="AC51" s="18">
        <f t="shared" si="21"/>
        <v>825.17700000000002</v>
      </c>
      <c r="AD51" s="18">
        <f t="shared" si="22"/>
        <v>915</v>
      </c>
      <c r="AE51" s="18">
        <f t="shared" si="23"/>
        <v>915</v>
      </c>
      <c r="AF51" s="18">
        <f t="shared" si="134"/>
        <v>-63.079000000000001</v>
      </c>
      <c r="AG51" s="18">
        <f t="shared" si="134"/>
        <v>0</v>
      </c>
      <c r="AH51" s="18">
        <f t="shared" si="134"/>
        <v>0</v>
      </c>
      <c r="AI51" s="18">
        <f t="shared" si="25"/>
        <v>762.09800000000007</v>
      </c>
      <c r="AJ51" s="18">
        <f t="shared" si="26"/>
        <v>915</v>
      </c>
      <c r="AK51" s="18">
        <f t="shared" si="27"/>
        <v>915</v>
      </c>
      <c r="AL51" s="18">
        <f t="shared" si="134"/>
        <v>0</v>
      </c>
      <c r="AM51" s="18">
        <f t="shared" si="28"/>
        <v>762.09800000000007</v>
      </c>
      <c r="AN51" s="18">
        <f t="shared" si="134"/>
        <v>0</v>
      </c>
      <c r="AO51" s="18">
        <f t="shared" si="134"/>
        <v>0</v>
      </c>
      <c r="AP51" s="18">
        <f t="shared" si="134"/>
        <v>0</v>
      </c>
      <c r="AQ51" s="18">
        <f t="shared" si="30"/>
        <v>762.09800000000007</v>
      </c>
      <c r="AR51" s="18">
        <f t="shared" si="31"/>
        <v>915</v>
      </c>
      <c r="AS51" s="18">
        <f t="shared" si="32"/>
        <v>915</v>
      </c>
      <c r="AT51" s="18">
        <f t="shared" si="134"/>
        <v>0</v>
      </c>
      <c r="AU51" s="18">
        <f t="shared" si="134"/>
        <v>0</v>
      </c>
      <c r="AV51" s="18">
        <f t="shared" si="134"/>
        <v>0</v>
      </c>
      <c r="AW51" s="18">
        <f t="shared" si="33"/>
        <v>762.09800000000007</v>
      </c>
      <c r="AX51" s="18">
        <f t="shared" si="34"/>
        <v>915</v>
      </c>
      <c r="AY51" s="18">
        <f t="shared" si="35"/>
        <v>915</v>
      </c>
      <c r="AZ51" s="18">
        <f t="shared" si="134"/>
        <v>0</v>
      </c>
      <c r="BA51" s="18">
        <f t="shared" si="134"/>
        <v>0</v>
      </c>
      <c r="BB51" s="18">
        <f t="shared" si="134"/>
        <v>0</v>
      </c>
      <c r="BC51" s="18">
        <f t="shared" si="37"/>
        <v>762.09800000000007</v>
      </c>
      <c r="BD51" s="18">
        <f t="shared" si="38"/>
        <v>915</v>
      </c>
      <c r="BE51" s="18">
        <f t="shared" si="39"/>
        <v>915</v>
      </c>
      <c r="BF51" s="18">
        <f t="shared" si="134"/>
        <v>0</v>
      </c>
      <c r="BG51" s="18">
        <f t="shared" si="134"/>
        <v>0</v>
      </c>
      <c r="BH51" s="18">
        <f t="shared" si="134"/>
        <v>0</v>
      </c>
      <c r="BI51" s="18">
        <f t="shared" si="8"/>
        <v>762.09800000000007</v>
      </c>
      <c r="BJ51" s="18">
        <f t="shared" si="9"/>
        <v>915</v>
      </c>
      <c r="BK51" s="18">
        <f t="shared" si="10"/>
        <v>915</v>
      </c>
      <c r="BL51" s="18">
        <f t="shared" si="134"/>
        <v>0</v>
      </c>
      <c r="BM51" s="18">
        <f t="shared" si="134"/>
        <v>0</v>
      </c>
      <c r="BN51" s="18">
        <f t="shared" si="134"/>
        <v>0</v>
      </c>
      <c r="BO51" s="18">
        <f t="shared" si="41"/>
        <v>762.09800000000007</v>
      </c>
      <c r="BP51" s="18">
        <f t="shared" si="42"/>
        <v>915</v>
      </c>
      <c r="BQ51" s="18">
        <f t="shared" si="43"/>
        <v>915</v>
      </c>
      <c r="BR51" s="18">
        <f t="shared" si="134"/>
        <v>0</v>
      </c>
      <c r="BS51" s="18">
        <f t="shared" si="134"/>
        <v>0</v>
      </c>
      <c r="BT51" s="18">
        <f t="shared" si="134"/>
        <v>0</v>
      </c>
      <c r="BU51" s="18">
        <f t="shared" si="44"/>
        <v>762.09800000000007</v>
      </c>
      <c r="BV51" s="18">
        <f t="shared" si="45"/>
        <v>915</v>
      </c>
      <c r="BW51" s="18">
        <f t="shared" si="46"/>
        <v>915</v>
      </c>
      <c r="BX51" s="18">
        <f t="shared" si="134"/>
        <v>0</v>
      </c>
      <c r="BY51" s="18">
        <f t="shared" si="134"/>
        <v>0</v>
      </c>
      <c r="BZ51" s="18">
        <f t="shared" si="134"/>
        <v>0</v>
      </c>
      <c r="CA51" s="18">
        <f t="shared" si="48"/>
        <v>762.09800000000007</v>
      </c>
      <c r="CB51" s="18">
        <f t="shared" si="49"/>
        <v>915</v>
      </c>
      <c r="CC51" s="18">
        <f t="shared" si="50"/>
        <v>915</v>
      </c>
      <c r="CD51" s="18">
        <f t="shared" si="134"/>
        <v>0</v>
      </c>
      <c r="CE51" s="27"/>
      <c r="CF51" s="33"/>
    </row>
    <row r="52" spans="1:84" ht="46.8" x14ac:dyDescent="0.3">
      <c r="A52" s="41" t="s">
        <v>15</v>
      </c>
      <c r="B52" s="39">
        <v>240</v>
      </c>
      <c r="C52" s="41"/>
      <c r="D52" s="41"/>
      <c r="E52" s="14" t="s">
        <v>559</v>
      </c>
      <c r="F52" s="18">
        <f t="shared" si="132"/>
        <v>915</v>
      </c>
      <c r="G52" s="18">
        <f t="shared" si="132"/>
        <v>915</v>
      </c>
      <c r="H52" s="18">
        <f t="shared" si="132"/>
        <v>915</v>
      </c>
      <c r="I52" s="18">
        <f t="shared" si="132"/>
        <v>0</v>
      </c>
      <c r="J52" s="18">
        <f t="shared" si="132"/>
        <v>0</v>
      </c>
      <c r="K52" s="18">
        <f t="shared" si="132"/>
        <v>0</v>
      </c>
      <c r="L52" s="18">
        <f t="shared" si="13"/>
        <v>915</v>
      </c>
      <c r="M52" s="18">
        <f t="shared" si="14"/>
        <v>915</v>
      </c>
      <c r="N52" s="18">
        <f t="shared" si="15"/>
        <v>915</v>
      </c>
      <c r="O52" s="18">
        <f t="shared" si="133"/>
        <v>-89.822999999999993</v>
      </c>
      <c r="P52" s="18">
        <f t="shared" si="133"/>
        <v>0</v>
      </c>
      <c r="Q52" s="18">
        <f t="shared" si="133"/>
        <v>0</v>
      </c>
      <c r="R52" s="18">
        <f t="shared" si="133"/>
        <v>0</v>
      </c>
      <c r="S52" s="18">
        <f t="shared" si="133"/>
        <v>0</v>
      </c>
      <c r="T52" s="18">
        <f t="shared" si="17"/>
        <v>825.17700000000002</v>
      </c>
      <c r="U52" s="18">
        <f t="shared" si="18"/>
        <v>915</v>
      </c>
      <c r="V52" s="18">
        <f t="shared" si="19"/>
        <v>915</v>
      </c>
      <c r="W52" s="18">
        <f t="shared" si="134"/>
        <v>0</v>
      </c>
      <c r="X52" s="18">
        <f t="shared" si="134"/>
        <v>0</v>
      </c>
      <c r="Y52" s="18">
        <f t="shared" si="134"/>
        <v>0</v>
      </c>
      <c r="Z52" s="18">
        <f t="shared" si="134"/>
        <v>0</v>
      </c>
      <c r="AA52" s="18">
        <f t="shared" si="134"/>
        <v>0</v>
      </c>
      <c r="AB52" s="18">
        <f t="shared" si="134"/>
        <v>0</v>
      </c>
      <c r="AC52" s="18">
        <f t="shared" si="21"/>
        <v>825.17700000000002</v>
      </c>
      <c r="AD52" s="18">
        <f t="shared" si="22"/>
        <v>915</v>
      </c>
      <c r="AE52" s="18">
        <f t="shared" si="23"/>
        <v>915</v>
      </c>
      <c r="AF52" s="18">
        <f t="shared" si="134"/>
        <v>-63.079000000000001</v>
      </c>
      <c r="AG52" s="18">
        <f t="shared" si="134"/>
        <v>0</v>
      </c>
      <c r="AH52" s="18">
        <f t="shared" si="134"/>
        <v>0</v>
      </c>
      <c r="AI52" s="18">
        <f t="shared" si="25"/>
        <v>762.09800000000007</v>
      </c>
      <c r="AJ52" s="18">
        <f t="shared" si="26"/>
        <v>915</v>
      </c>
      <c r="AK52" s="18">
        <f t="shared" si="27"/>
        <v>915</v>
      </c>
      <c r="AL52" s="18">
        <f t="shared" si="134"/>
        <v>0</v>
      </c>
      <c r="AM52" s="18">
        <f t="shared" si="28"/>
        <v>762.09800000000007</v>
      </c>
      <c r="AN52" s="18">
        <f t="shared" si="134"/>
        <v>0</v>
      </c>
      <c r="AO52" s="18">
        <f t="shared" si="134"/>
        <v>0</v>
      </c>
      <c r="AP52" s="18">
        <f t="shared" si="134"/>
        <v>0</v>
      </c>
      <c r="AQ52" s="18">
        <f t="shared" si="30"/>
        <v>762.09800000000007</v>
      </c>
      <c r="AR52" s="18">
        <f t="shared" si="31"/>
        <v>915</v>
      </c>
      <c r="AS52" s="18">
        <f t="shared" si="32"/>
        <v>915</v>
      </c>
      <c r="AT52" s="18">
        <f t="shared" si="134"/>
        <v>0</v>
      </c>
      <c r="AU52" s="18">
        <f t="shared" si="134"/>
        <v>0</v>
      </c>
      <c r="AV52" s="18">
        <f t="shared" si="134"/>
        <v>0</v>
      </c>
      <c r="AW52" s="18">
        <f t="shared" si="33"/>
        <v>762.09800000000007</v>
      </c>
      <c r="AX52" s="18">
        <f t="shared" si="34"/>
        <v>915</v>
      </c>
      <c r="AY52" s="18">
        <f t="shared" si="35"/>
        <v>915</v>
      </c>
      <c r="AZ52" s="18">
        <f t="shared" si="134"/>
        <v>0</v>
      </c>
      <c r="BA52" s="18">
        <f t="shared" si="134"/>
        <v>0</v>
      </c>
      <c r="BB52" s="18">
        <f t="shared" si="134"/>
        <v>0</v>
      </c>
      <c r="BC52" s="18">
        <f t="shared" si="37"/>
        <v>762.09800000000007</v>
      </c>
      <c r="BD52" s="18">
        <f t="shared" si="38"/>
        <v>915</v>
      </c>
      <c r="BE52" s="18">
        <f t="shared" si="39"/>
        <v>915</v>
      </c>
      <c r="BF52" s="18">
        <f t="shared" si="134"/>
        <v>0</v>
      </c>
      <c r="BG52" s="18">
        <f t="shared" si="134"/>
        <v>0</v>
      </c>
      <c r="BH52" s="18">
        <f t="shared" si="134"/>
        <v>0</v>
      </c>
      <c r="BI52" s="18">
        <f t="shared" si="8"/>
        <v>762.09800000000007</v>
      </c>
      <c r="BJ52" s="18">
        <f t="shared" si="9"/>
        <v>915</v>
      </c>
      <c r="BK52" s="18">
        <f t="shared" si="10"/>
        <v>915</v>
      </c>
      <c r="BL52" s="18">
        <f t="shared" si="134"/>
        <v>0</v>
      </c>
      <c r="BM52" s="18">
        <f t="shared" si="134"/>
        <v>0</v>
      </c>
      <c r="BN52" s="18">
        <f t="shared" si="134"/>
        <v>0</v>
      </c>
      <c r="BO52" s="18">
        <f t="shared" si="41"/>
        <v>762.09800000000007</v>
      </c>
      <c r="BP52" s="18">
        <f t="shared" si="42"/>
        <v>915</v>
      </c>
      <c r="BQ52" s="18">
        <f t="shared" si="43"/>
        <v>915</v>
      </c>
      <c r="BR52" s="18">
        <f t="shared" si="134"/>
        <v>0</v>
      </c>
      <c r="BS52" s="18">
        <f t="shared" si="134"/>
        <v>0</v>
      </c>
      <c r="BT52" s="18">
        <f t="shared" si="134"/>
        <v>0</v>
      </c>
      <c r="BU52" s="18">
        <f t="shared" si="44"/>
        <v>762.09800000000007</v>
      </c>
      <c r="BV52" s="18">
        <f t="shared" si="45"/>
        <v>915</v>
      </c>
      <c r="BW52" s="18">
        <f t="shared" si="46"/>
        <v>915</v>
      </c>
      <c r="BX52" s="18">
        <f t="shared" si="134"/>
        <v>0</v>
      </c>
      <c r="BY52" s="18">
        <f t="shared" si="134"/>
        <v>0</v>
      </c>
      <c r="BZ52" s="18">
        <f t="shared" si="134"/>
        <v>0</v>
      </c>
      <c r="CA52" s="18">
        <f t="shared" si="48"/>
        <v>762.09800000000007</v>
      </c>
      <c r="CB52" s="18">
        <f t="shared" si="49"/>
        <v>915</v>
      </c>
      <c r="CC52" s="18">
        <f t="shared" si="50"/>
        <v>915</v>
      </c>
      <c r="CD52" s="18">
        <f t="shared" si="134"/>
        <v>0</v>
      </c>
      <c r="CE52" s="27"/>
      <c r="CF52" s="33"/>
    </row>
    <row r="53" spans="1:84" x14ac:dyDescent="0.3">
      <c r="A53" s="41" t="s">
        <v>15</v>
      </c>
      <c r="B53" s="39">
        <v>240</v>
      </c>
      <c r="C53" s="41" t="s">
        <v>5</v>
      </c>
      <c r="D53" s="41" t="s">
        <v>6</v>
      </c>
      <c r="E53" s="14" t="s">
        <v>518</v>
      </c>
      <c r="F53" s="18">
        <v>915</v>
      </c>
      <c r="G53" s="18">
        <v>915</v>
      </c>
      <c r="H53" s="18">
        <v>915</v>
      </c>
      <c r="I53" s="18"/>
      <c r="J53" s="18"/>
      <c r="K53" s="18"/>
      <c r="L53" s="18">
        <f t="shared" si="13"/>
        <v>915</v>
      </c>
      <c r="M53" s="18">
        <f t="shared" si="14"/>
        <v>915</v>
      </c>
      <c r="N53" s="18">
        <f t="shared" si="15"/>
        <v>915</v>
      </c>
      <c r="O53" s="18">
        <v>-89.822999999999993</v>
      </c>
      <c r="P53" s="18"/>
      <c r="Q53" s="18"/>
      <c r="R53" s="18"/>
      <c r="S53" s="18"/>
      <c r="T53" s="18">
        <f t="shared" si="17"/>
        <v>825.17700000000002</v>
      </c>
      <c r="U53" s="18">
        <f t="shared" si="18"/>
        <v>915</v>
      </c>
      <c r="V53" s="18">
        <f t="shared" si="19"/>
        <v>915</v>
      </c>
      <c r="W53" s="18"/>
      <c r="X53" s="18"/>
      <c r="Y53" s="18"/>
      <c r="Z53" s="18"/>
      <c r="AA53" s="18"/>
      <c r="AB53" s="18"/>
      <c r="AC53" s="18">
        <f t="shared" si="21"/>
        <v>825.17700000000002</v>
      </c>
      <c r="AD53" s="18">
        <f t="shared" si="22"/>
        <v>915</v>
      </c>
      <c r="AE53" s="18">
        <f t="shared" si="23"/>
        <v>915</v>
      </c>
      <c r="AF53" s="18">
        <v>-63.079000000000001</v>
      </c>
      <c r="AG53" s="18"/>
      <c r="AH53" s="18"/>
      <c r="AI53" s="18">
        <f t="shared" si="25"/>
        <v>762.09800000000007</v>
      </c>
      <c r="AJ53" s="18">
        <f t="shared" si="26"/>
        <v>915</v>
      </c>
      <c r="AK53" s="18">
        <f t="shared" si="27"/>
        <v>915</v>
      </c>
      <c r="AL53" s="18"/>
      <c r="AM53" s="18">
        <f t="shared" si="28"/>
        <v>762.09800000000007</v>
      </c>
      <c r="AN53" s="18"/>
      <c r="AO53" s="18"/>
      <c r="AP53" s="18"/>
      <c r="AQ53" s="18">
        <f t="shared" si="30"/>
        <v>762.09800000000007</v>
      </c>
      <c r="AR53" s="18">
        <f t="shared" si="31"/>
        <v>915</v>
      </c>
      <c r="AS53" s="18">
        <f t="shared" si="32"/>
        <v>915</v>
      </c>
      <c r="AT53" s="18"/>
      <c r="AU53" s="18"/>
      <c r="AV53" s="18"/>
      <c r="AW53" s="18">
        <f t="shared" si="33"/>
        <v>762.09800000000007</v>
      </c>
      <c r="AX53" s="18">
        <f t="shared" si="34"/>
        <v>915</v>
      </c>
      <c r="AY53" s="18">
        <f t="shared" si="35"/>
        <v>915</v>
      </c>
      <c r="AZ53" s="18"/>
      <c r="BA53" s="18"/>
      <c r="BB53" s="18"/>
      <c r="BC53" s="18">
        <f t="shared" si="37"/>
        <v>762.09800000000007</v>
      </c>
      <c r="BD53" s="18">
        <f t="shared" si="38"/>
        <v>915</v>
      </c>
      <c r="BE53" s="18">
        <f t="shared" si="39"/>
        <v>915</v>
      </c>
      <c r="BF53" s="18"/>
      <c r="BG53" s="18"/>
      <c r="BH53" s="18"/>
      <c r="BI53" s="18">
        <f t="shared" si="8"/>
        <v>762.09800000000007</v>
      </c>
      <c r="BJ53" s="18">
        <f t="shared" si="9"/>
        <v>915</v>
      </c>
      <c r="BK53" s="18">
        <f t="shared" si="10"/>
        <v>915</v>
      </c>
      <c r="BL53" s="18"/>
      <c r="BM53" s="18"/>
      <c r="BN53" s="18"/>
      <c r="BO53" s="18">
        <f t="shared" si="41"/>
        <v>762.09800000000007</v>
      </c>
      <c r="BP53" s="18">
        <f t="shared" si="42"/>
        <v>915</v>
      </c>
      <c r="BQ53" s="18">
        <f t="shared" si="43"/>
        <v>915</v>
      </c>
      <c r="BR53" s="18"/>
      <c r="BS53" s="18"/>
      <c r="BT53" s="18"/>
      <c r="BU53" s="18">
        <f t="shared" si="44"/>
        <v>762.09800000000007</v>
      </c>
      <c r="BV53" s="18">
        <f t="shared" si="45"/>
        <v>915</v>
      </c>
      <c r="BW53" s="18">
        <f t="shared" si="46"/>
        <v>915</v>
      </c>
      <c r="BX53" s="18"/>
      <c r="BY53" s="18"/>
      <c r="BZ53" s="18"/>
      <c r="CA53" s="18">
        <f t="shared" si="48"/>
        <v>762.09800000000007</v>
      </c>
      <c r="CB53" s="18">
        <f t="shared" si="49"/>
        <v>915</v>
      </c>
      <c r="CC53" s="18">
        <f t="shared" si="50"/>
        <v>915</v>
      </c>
      <c r="CD53" s="18"/>
      <c r="CE53" s="27"/>
      <c r="CF53" s="33"/>
    </row>
    <row r="54" spans="1:84" ht="46.8" x14ac:dyDescent="0.3">
      <c r="A54" s="41" t="s">
        <v>16</v>
      </c>
      <c r="B54" s="39"/>
      <c r="C54" s="41"/>
      <c r="D54" s="41"/>
      <c r="E54" s="14" t="s">
        <v>603</v>
      </c>
      <c r="F54" s="18">
        <f t="shared" ref="F54:K56" si="135">F55</f>
        <v>33504.299999999996</v>
      </c>
      <c r="G54" s="18">
        <f t="shared" si="135"/>
        <v>33504.299999999996</v>
      </c>
      <c r="H54" s="18">
        <f t="shared" si="135"/>
        <v>33504.299999999996</v>
      </c>
      <c r="I54" s="18">
        <f t="shared" si="135"/>
        <v>0</v>
      </c>
      <c r="J54" s="18">
        <f t="shared" si="135"/>
        <v>0</v>
      </c>
      <c r="K54" s="18">
        <f t="shared" si="135"/>
        <v>0</v>
      </c>
      <c r="L54" s="18">
        <f t="shared" si="13"/>
        <v>33504.299999999996</v>
      </c>
      <c r="M54" s="18">
        <f t="shared" si="14"/>
        <v>33504.299999999996</v>
      </c>
      <c r="N54" s="18">
        <f t="shared" si="15"/>
        <v>33504.299999999996</v>
      </c>
      <c r="O54" s="18">
        <f t="shared" ref="O54:S56" si="136">O55</f>
        <v>-339.99700000000001</v>
      </c>
      <c r="P54" s="18">
        <f t="shared" si="136"/>
        <v>0</v>
      </c>
      <c r="Q54" s="18">
        <f t="shared" si="136"/>
        <v>0</v>
      </c>
      <c r="R54" s="18">
        <f t="shared" si="136"/>
        <v>0</v>
      </c>
      <c r="S54" s="18">
        <f t="shared" si="136"/>
        <v>0</v>
      </c>
      <c r="T54" s="18">
        <f t="shared" si="17"/>
        <v>33164.302999999993</v>
      </c>
      <c r="U54" s="18">
        <f t="shared" si="18"/>
        <v>33504.299999999996</v>
      </c>
      <c r="V54" s="18">
        <f t="shared" si="19"/>
        <v>33504.299999999996</v>
      </c>
      <c r="W54" s="18">
        <f t="shared" ref="W54:CD56" si="137">W55</f>
        <v>0</v>
      </c>
      <c r="X54" s="18">
        <f t="shared" si="137"/>
        <v>0</v>
      </c>
      <c r="Y54" s="18">
        <f t="shared" si="137"/>
        <v>0</v>
      </c>
      <c r="Z54" s="18">
        <f t="shared" si="137"/>
        <v>0</v>
      </c>
      <c r="AA54" s="18">
        <f t="shared" si="137"/>
        <v>0</v>
      </c>
      <c r="AB54" s="18">
        <f t="shared" si="137"/>
        <v>0</v>
      </c>
      <c r="AC54" s="18">
        <f t="shared" si="21"/>
        <v>33164.302999999993</v>
      </c>
      <c r="AD54" s="18">
        <f t="shared" si="22"/>
        <v>33504.299999999996</v>
      </c>
      <c r="AE54" s="18">
        <f t="shared" si="23"/>
        <v>33504.299999999996</v>
      </c>
      <c r="AF54" s="18">
        <f t="shared" si="137"/>
        <v>0</v>
      </c>
      <c r="AG54" s="18">
        <f t="shared" si="137"/>
        <v>0</v>
      </c>
      <c r="AH54" s="18">
        <f t="shared" si="137"/>
        <v>0</v>
      </c>
      <c r="AI54" s="18">
        <f t="shared" si="25"/>
        <v>33164.302999999993</v>
      </c>
      <c r="AJ54" s="18">
        <f t="shared" si="26"/>
        <v>33504.299999999996</v>
      </c>
      <c r="AK54" s="18">
        <f t="shared" si="27"/>
        <v>33504.299999999996</v>
      </c>
      <c r="AL54" s="18">
        <f t="shared" si="137"/>
        <v>0</v>
      </c>
      <c r="AM54" s="18">
        <f t="shared" si="28"/>
        <v>33164.302999999993</v>
      </c>
      <c r="AN54" s="18">
        <f t="shared" si="137"/>
        <v>0</v>
      </c>
      <c r="AO54" s="18">
        <f t="shared" si="137"/>
        <v>0</v>
      </c>
      <c r="AP54" s="18">
        <f t="shared" si="137"/>
        <v>0</v>
      </c>
      <c r="AQ54" s="18">
        <f t="shared" si="30"/>
        <v>33164.302999999993</v>
      </c>
      <c r="AR54" s="18">
        <f t="shared" si="31"/>
        <v>33504.299999999996</v>
      </c>
      <c r="AS54" s="18">
        <f t="shared" si="32"/>
        <v>33504.299999999996</v>
      </c>
      <c r="AT54" s="18">
        <f t="shared" si="137"/>
        <v>0</v>
      </c>
      <c r="AU54" s="18">
        <f t="shared" si="137"/>
        <v>0</v>
      </c>
      <c r="AV54" s="18">
        <f t="shared" si="137"/>
        <v>0</v>
      </c>
      <c r="AW54" s="18">
        <f t="shared" si="33"/>
        <v>33164.302999999993</v>
      </c>
      <c r="AX54" s="18">
        <f t="shared" si="34"/>
        <v>33504.299999999996</v>
      </c>
      <c r="AY54" s="18">
        <f t="shared" si="35"/>
        <v>33504.299999999996</v>
      </c>
      <c r="AZ54" s="18">
        <f t="shared" si="137"/>
        <v>-359.61799999999999</v>
      </c>
      <c r="BA54" s="18">
        <f t="shared" si="137"/>
        <v>0</v>
      </c>
      <c r="BB54" s="18">
        <f t="shared" si="137"/>
        <v>0</v>
      </c>
      <c r="BC54" s="18">
        <f t="shared" si="37"/>
        <v>32804.68499999999</v>
      </c>
      <c r="BD54" s="18">
        <f t="shared" si="38"/>
        <v>33504.299999999996</v>
      </c>
      <c r="BE54" s="18">
        <f t="shared" si="39"/>
        <v>33504.299999999996</v>
      </c>
      <c r="BF54" s="18">
        <f t="shared" si="137"/>
        <v>0</v>
      </c>
      <c r="BG54" s="18">
        <f t="shared" si="137"/>
        <v>0</v>
      </c>
      <c r="BH54" s="18">
        <f t="shared" si="137"/>
        <v>0</v>
      </c>
      <c r="BI54" s="18">
        <f t="shared" si="8"/>
        <v>32804.68499999999</v>
      </c>
      <c r="BJ54" s="18">
        <f t="shared" si="9"/>
        <v>33504.299999999996</v>
      </c>
      <c r="BK54" s="18">
        <f t="shared" si="10"/>
        <v>33504.299999999996</v>
      </c>
      <c r="BL54" s="18">
        <f t="shared" si="137"/>
        <v>-174.53200000000001</v>
      </c>
      <c r="BM54" s="18">
        <f t="shared" si="137"/>
        <v>0</v>
      </c>
      <c r="BN54" s="18">
        <f t="shared" si="137"/>
        <v>0</v>
      </c>
      <c r="BO54" s="18">
        <f t="shared" si="41"/>
        <v>32630.152999999991</v>
      </c>
      <c r="BP54" s="18">
        <f t="shared" si="42"/>
        <v>33504.299999999996</v>
      </c>
      <c r="BQ54" s="18">
        <f t="shared" si="43"/>
        <v>33504.299999999996</v>
      </c>
      <c r="BR54" s="18">
        <f t="shared" si="137"/>
        <v>0</v>
      </c>
      <c r="BS54" s="18">
        <f t="shared" si="137"/>
        <v>0</v>
      </c>
      <c r="BT54" s="18">
        <f t="shared" si="137"/>
        <v>0</v>
      </c>
      <c r="BU54" s="18">
        <f t="shared" si="44"/>
        <v>32630.152999999991</v>
      </c>
      <c r="BV54" s="18">
        <f t="shared" si="45"/>
        <v>33504.299999999996</v>
      </c>
      <c r="BW54" s="18">
        <f t="shared" si="46"/>
        <v>33504.299999999996</v>
      </c>
      <c r="BX54" s="18">
        <f t="shared" si="137"/>
        <v>0</v>
      </c>
      <c r="BY54" s="18">
        <f t="shared" si="137"/>
        <v>0</v>
      </c>
      <c r="BZ54" s="18">
        <f t="shared" si="137"/>
        <v>0</v>
      </c>
      <c r="CA54" s="18">
        <f t="shared" si="48"/>
        <v>32630.152999999991</v>
      </c>
      <c r="CB54" s="18">
        <f t="shared" si="49"/>
        <v>33504.299999999996</v>
      </c>
      <c r="CC54" s="18">
        <f t="shared" si="50"/>
        <v>33504.299999999996</v>
      </c>
      <c r="CD54" s="18">
        <f t="shared" si="137"/>
        <v>0</v>
      </c>
      <c r="CE54" s="27"/>
      <c r="CF54" s="33"/>
    </row>
    <row r="55" spans="1:84" ht="46.8" x14ac:dyDescent="0.3">
      <c r="A55" s="41" t="s">
        <v>16</v>
      </c>
      <c r="B55" s="39">
        <v>600</v>
      </c>
      <c r="C55" s="41"/>
      <c r="D55" s="41"/>
      <c r="E55" s="14" t="s">
        <v>554</v>
      </c>
      <c r="F55" s="18">
        <f t="shared" si="135"/>
        <v>33504.299999999996</v>
      </c>
      <c r="G55" s="18">
        <f t="shared" si="135"/>
        <v>33504.299999999996</v>
      </c>
      <c r="H55" s="18">
        <f t="shared" si="135"/>
        <v>33504.299999999996</v>
      </c>
      <c r="I55" s="18">
        <f t="shared" si="135"/>
        <v>0</v>
      </c>
      <c r="J55" s="18">
        <f t="shared" si="135"/>
        <v>0</v>
      </c>
      <c r="K55" s="18">
        <f t="shared" si="135"/>
        <v>0</v>
      </c>
      <c r="L55" s="18">
        <f t="shared" si="13"/>
        <v>33504.299999999996</v>
      </c>
      <c r="M55" s="18">
        <f t="shared" si="14"/>
        <v>33504.299999999996</v>
      </c>
      <c r="N55" s="18">
        <f t="shared" si="15"/>
        <v>33504.299999999996</v>
      </c>
      <c r="O55" s="18">
        <f t="shared" si="136"/>
        <v>-339.99700000000001</v>
      </c>
      <c r="P55" s="18">
        <f t="shared" si="136"/>
        <v>0</v>
      </c>
      <c r="Q55" s="18">
        <f t="shared" si="136"/>
        <v>0</v>
      </c>
      <c r="R55" s="18">
        <f t="shared" si="136"/>
        <v>0</v>
      </c>
      <c r="S55" s="18">
        <f t="shared" si="136"/>
        <v>0</v>
      </c>
      <c r="T55" s="18">
        <f t="shared" si="17"/>
        <v>33164.302999999993</v>
      </c>
      <c r="U55" s="18">
        <f t="shared" si="18"/>
        <v>33504.299999999996</v>
      </c>
      <c r="V55" s="18">
        <f t="shared" si="19"/>
        <v>33504.299999999996</v>
      </c>
      <c r="W55" s="18">
        <f t="shared" si="137"/>
        <v>0</v>
      </c>
      <c r="X55" s="18">
        <f t="shared" si="137"/>
        <v>0</v>
      </c>
      <c r="Y55" s="18">
        <f t="shared" si="137"/>
        <v>0</v>
      </c>
      <c r="Z55" s="18">
        <f t="shared" si="137"/>
        <v>0</v>
      </c>
      <c r="AA55" s="18">
        <f t="shared" si="137"/>
        <v>0</v>
      </c>
      <c r="AB55" s="18">
        <f t="shared" si="137"/>
        <v>0</v>
      </c>
      <c r="AC55" s="18">
        <f t="shared" si="21"/>
        <v>33164.302999999993</v>
      </c>
      <c r="AD55" s="18">
        <f t="shared" si="22"/>
        <v>33504.299999999996</v>
      </c>
      <c r="AE55" s="18">
        <f t="shared" si="23"/>
        <v>33504.299999999996</v>
      </c>
      <c r="AF55" s="18">
        <f t="shared" si="137"/>
        <v>0</v>
      </c>
      <c r="AG55" s="18">
        <f t="shared" si="137"/>
        <v>0</v>
      </c>
      <c r="AH55" s="18">
        <f t="shared" si="137"/>
        <v>0</v>
      </c>
      <c r="AI55" s="18">
        <f t="shared" si="25"/>
        <v>33164.302999999993</v>
      </c>
      <c r="AJ55" s="18">
        <f t="shared" si="26"/>
        <v>33504.299999999996</v>
      </c>
      <c r="AK55" s="18">
        <f t="shared" si="27"/>
        <v>33504.299999999996</v>
      </c>
      <c r="AL55" s="18">
        <f t="shared" si="137"/>
        <v>0</v>
      </c>
      <c r="AM55" s="18">
        <f t="shared" si="28"/>
        <v>33164.302999999993</v>
      </c>
      <c r="AN55" s="18">
        <f t="shared" si="137"/>
        <v>0</v>
      </c>
      <c r="AO55" s="18">
        <f t="shared" si="137"/>
        <v>0</v>
      </c>
      <c r="AP55" s="18">
        <f t="shared" si="137"/>
        <v>0</v>
      </c>
      <c r="AQ55" s="18">
        <f t="shared" si="30"/>
        <v>33164.302999999993</v>
      </c>
      <c r="AR55" s="18">
        <f t="shared" si="31"/>
        <v>33504.299999999996</v>
      </c>
      <c r="AS55" s="18">
        <f t="shared" si="32"/>
        <v>33504.299999999996</v>
      </c>
      <c r="AT55" s="18">
        <f t="shared" si="137"/>
        <v>0</v>
      </c>
      <c r="AU55" s="18">
        <f t="shared" si="137"/>
        <v>0</v>
      </c>
      <c r="AV55" s="18">
        <f t="shared" si="137"/>
        <v>0</v>
      </c>
      <c r="AW55" s="18">
        <f t="shared" si="33"/>
        <v>33164.302999999993</v>
      </c>
      <c r="AX55" s="18">
        <f t="shared" si="34"/>
        <v>33504.299999999996</v>
      </c>
      <c r="AY55" s="18">
        <f t="shared" si="35"/>
        <v>33504.299999999996</v>
      </c>
      <c r="AZ55" s="18">
        <f t="shared" si="137"/>
        <v>-359.61799999999999</v>
      </c>
      <c r="BA55" s="18">
        <f t="shared" si="137"/>
        <v>0</v>
      </c>
      <c r="BB55" s="18">
        <f t="shared" si="137"/>
        <v>0</v>
      </c>
      <c r="BC55" s="18">
        <f t="shared" si="37"/>
        <v>32804.68499999999</v>
      </c>
      <c r="BD55" s="18">
        <f t="shared" si="38"/>
        <v>33504.299999999996</v>
      </c>
      <c r="BE55" s="18">
        <f t="shared" si="39"/>
        <v>33504.299999999996</v>
      </c>
      <c r="BF55" s="18">
        <f t="shared" si="137"/>
        <v>0</v>
      </c>
      <c r="BG55" s="18">
        <f t="shared" si="137"/>
        <v>0</v>
      </c>
      <c r="BH55" s="18">
        <f t="shared" si="137"/>
        <v>0</v>
      </c>
      <c r="BI55" s="18">
        <f t="shared" si="8"/>
        <v>32804.68499999999</v>
      </c>
      <c r="BJ55" s="18">
        <f t="shared" si="9"/>
        <v>33504.299999999996</v>
      </c>
      <c r="BK55" s="18">
        <f t="shared" si="10"/>
        <v>33504.299999999996</v>
      </c>
      <c r="BL55" s="18">
        <f t="shared" si="137"/>
        <v>-174.53200000000001</v>
      </c>
      <c r="BM55" s="18">
        <f t="shared" si="137"/>
        <v>0</v>
      </c>
      <c r="BN55" s="18">
        <f t="shared" si="137"/>
        <v>0</v>
      </c>
      <c r="BO55" s="18">
        <f t="shared" si="41"/>
        <v>32630.152999999991</v>
      </c>
      <c r="BP55" s="18">
        <f t="shared" si="42"/>
        <v>33504.299999999996</v>
      </c>
      <c r="BQ55" s="18">
        <f t="shared" si="43"/>
        <v>33504.299999999996</v>
      </c>
      <c r="BR55" s="18">
        <f t="shared" si="137"/>
        <v>0</v>
      </c>
      <c r="BS55" s="18">
        <f t="shared" si="137"/>
        <v>0</v>
      </c>
      <c r="BT55" s="18">
        <f t="shared" si="137"/>
        <v>0</v>
      </c>
      <c r="BU55" s="18">
        <f t="shared" si="44"/>
        <v>32630.152999999991</v>
      </c>
      <c r="BV55" s="18">
        <f t="shared" si="45"/>
        <v>33504.299999999996</v>
      </c>
      <c r="BW55" s="18">
        <f t="shared" si="46"/>
        <v>33504.299999999996</v>
      </c>
      <c r="BX55" s="18">
        <f t="shared" si="137"/>
        <v>0</v>
      </c>
      <c r="BY55" s="18">
        <f t="shared" si="137"/>
        <v>0</v>
      </c>
      <c r="BZ55" s="18">
        <f t="shared" si="137"/>
        <v>0</v>
      </c>
      <c r="CA55" s="18">
        <f t="shared" si="48"/>
        <v>32630.152999999991</v>
      </c>
      <c r="CB55" s="18">
        <f t="shared" si="49"/>
        <v>33504.299999999996</v>
      </c>
      <c r="CC55" s="18">
        <f t="shared" si="50"/>
        <v>33504.299999999996</v>
      </c>
      <c r="CD55" s="18">
        <f t="shared" si="137"/>
        <v>0</v>
      </c>
      <c r="CE55" s="27"/>
      <c r="CF55" s="33"/>
    </row>
    <row r="56" spans="1:84" ht="78" x14ac:dyDescent="0.3">
      <c r="A56" s="41" t="s">
        <v>16</v>
      </c>
      <c r="B56" s="39">
        <v>630</v>
      </c>
      <c r="C56" s="41"/>
      <c r="D56" s="41"/>
      <c r="E56" s="14" t="s">
        <v>1427</v>
      </c>
      <c r="F56" s="18">
        <f t="shared" si="135"/>
        <v>33504.299999999996</v>
      </c>
      <c r="G56" s="18">
        <f t="shared" si="135"/>
        <v>33504.299999999996</v>
      </c>
      <c r="H56" s="18">
        <f t="shared" si="135"/>
        <v>33504.299999999996</v>
      </c>
      <c r="I56" s="18">
        <f t="shared" si="135"/>
        <v>0</v>
      </c>
      <c r="J56" s="18">
        <f t="shared" si="135"/>
        <v>0</v>
      </c>
      <c r="K56" s="18">
        <f t="shared" si="135"/>
        <v>0</v>
      </c>
      <c r="L56" s="18">
        <f t="shared" si="13"/>
        <v>33504.299999999996</v>
      </c>
      <c r="M56" s="18">
        <f t="shared" si="14"/>
        <v>33504.299999999996</v>
      </c>
      <c r="N56" s="18">
        <f t="shared" si="15"/>
        <v>33504.299999999996</v>
      </c>
      <c r="O56" s="18">
        <f t="shared" si="136"/>
        <v>-339.99700000000001</v>
      </c>
      <c r="P56" s="18">
        <f t="shared" si="136"/>
        <v>0</v>
      </c>
      <c r="Q56" s="18">
        <f t="shared" si="136"/>
        <v>0</v>
      </c>
      <c r="R56" s="18">
        <f t="shared" si="136"/>
        <v>0</v>
      </c>
      <c r="S56" s="18">
        <f t="shared" si="136"/>
        <v>0</v>
      </c>
      <c r="T56" s="18">
        <f t="shared" si="17"/>
        <v>33164.302999999993</v>
      </c>
      <c r="U56" s="18">
        <f t="shared" si="18"/>
        <v>33504.299999999996</v>
      </c>
      <c r="V56" s="18">
        <f t="shared" si="19"/>
        <v>33504.299999999996</v>
      </c>
      <c r="W56" s="18">
        <f t="shared" si="137"/>
        <v>0</v>
      </c>
      <c r="X56" s="18">
        <f t="shared" si="137"/>
        <v>0</v>
      </c>
      <c r="Y56" s="18">
        <f t="shared" si="137"/>
        <v>0</v>
      </c>
      <c r="Z56" s="18">
        <f t="shared" si="137"/>
        <v>0</v>
      </c>
      <c r="AA56" s="18">
        <f t="shared" si="137"/>
        <v>0</v>
      </c>
      <c r="AB56" s="18">
        <f t="shared" si="137"/>
        <v>0</v>
      </c>
      <c r="AC56" s="18">
        <f t="shared" si="21"/>
        <v>33164.302999999993</v>
      </c>
      <c r="AD56" s="18">
        <f t="shared" si="22"/>
        <v>33504.299999999996</v>
      </c>
      <c r="AE56" s="18">
        <f t="shared" si="23"/>
        <v>33504.299999999996</v>
      </c>
      <c r="AF56" s="18">
        <f t="shared" si="137"/>
        <v>0</v>
      </c>
      <c r="AG56" s="18">
        <f t="shared" si="137"/>
        <v>0</v>
      </c>
      <c r="AH56" s="18">
        <f t="shared" si="137"/>
        <v>0</v>
      </c>
      <c r="AI56" s="18">
        <f t="shared" si="25"/>
        <v>33164.302999999993</v>
      </c>
      <c r="AJ56" s="18">
        <f t="shared" si="26"/>
        <v>33504.299999999996</v>
      </c>
      <c r="AK56" s="18">
        <f t="shared" si="27"/>
        <v>33504.299999999996</v>
      </c>
      <c r="AL56" s="18">
        <f t="shared" si="137"/>
        <v>0</v>
      </c>
      <c r="AM56" s="18">
        <f t="shared" si="28"/>
        <v>33164.302999999993</v>
      </c>
      <c r="AN56" s="18">
        <f t="shared" si="137"/>
        <v>0</v>
      </c>
      <c r="AO56" s="18">
        <f t="shared" si="137"/>
        <v>0</v>
      </c>
      <c r="AP56" s="18">
        <f t="shared" si="137"/>
        <v>0</v>
      </c>
      <c r="AQ56" s="18">
        <f t="shared" si="30"/>
        <v>33164.302999999993</v>
      </c>
      <c r="AR56" s="18">
        <f t="shared" si="31"/>
        <v>33504.299999999996</v>
      </c>
      <c r="AS56" s="18">
        <f t="shared" si="32"/>
        <v>33504.299999999996</v>
      </c>
      <c r="AT56" s="18">
        <f t="shared" si="137"/>
        <v>0</v>
      </c>
      <c r="AU56" s="18">
        <f t="shared" si="137"/>
        <v>0</v>
      </c>
      <c r="AV56" s="18">
        <f t="shared" si="137"/>
        <v>0</v>
      </c>
      <c r="AW56" s="18">
        <f t="shared" si="33"/>
        <v>33164.302999999993</v>
      </c>
      <c r="AX56" s="18">
        <f t="shared" si="34"/>
        <v>33504.299999999996</v>
      </c>
      <c r="AY56" s="18">
        <f t="shared" si="35"/>
        <v>33504.299999999996</v>
      </c>
      <c r="AZ56" s="18">
        <f t="shared" si="137"/>
        <v>-359.61799999999999</v>
      </c>
      <c r="BA56" s="18">
        <f t="shared" si="137"/>
        <v>0</v>
      </c>
      <c r="BB56" s="18">
        <f t="shared" si="137"/>
        <v>0</v>
      </c>
      <c r="BC56" s="18">
        <f t="shared" si="37"/>
        <v>32804.68499999999</v>
      </c>
      <c r="BD56" s="18">
        <f t="shared" si="38"/>
        <v>33504.299999999996</v>
      </c>
      <c r="BE56" s="18">
        <f t="shared" si="39"/>
        <v>33504.299999999996</v>
      </c>
      <c r="BF56" s="18">
        <f t="shared" si="137"/>
        <v>0</v>
      </c>
      <c r="BG56" s="18">
        <f t="shared" si="137"/>
        <v>0</v>
      </c>
      <c r="BH56" s="18">
        <f t="shared" si="137"/>
        <v>0</v>
      </c>
      <c r="BI56" s="18">
        <f t="shared" si="8"/>
        <v>32804.68499999999</v>
      </c>
      <c r="BJ56" s="18">
        <f t="shared" si="9"/>
        <v>33504.299999999996</v>
      </c>
      <c r="BK56" s="18">
        <f t="shared" si="10"/>
        <v>33504.299999999996</v>
      </c>
      <c r="BL56" s="18">
        <f t="shared" si="137"/>
        <v>-174.53200000000001</v>
      </c>
      <c r="BM56" s="18">
        <f t="shared" si="137"/>
        <v>0</v>
      </c>
      <c r="BN56" s="18">
        <f t="shared" si="137"/>
        <v>0</v>
      </c>
      <c r="BO56" s="18">
        <f t="shared" si="41"/>
        <v>32630.152999999991</v>
      </c>
      <c r="BP56" s="18">
        <f t="shared" si="42"/>
        <v>33504.299999999996</v>
      </c>
      <c r="BQ56" s="18">
        <f t="shared" si="43"/>
        <v>33504.299999999996</v>
      </c>
      <c r="BR56" s="18">
        <f t="shared" si="137"/>
        <v>0</v>
      </c>
      <c r="BS56" s="18">
        <f t="shared" si="137"/>
        <v>0</v>
      </c>
      <c r="BT56" s="18">
        <f t="shared" si="137"/>
        <v>0</v>
      </c>
      <c r="BU56" s="18">
        <f t="shared" si="44"/>
        <v>32630.152999999991</v>
      </c>
      <c r="BV56" s="18">
        <f t="shared" si="45"/>
        <v>33504.299999999996</v>
      </c>
      <c r="BW56" s="18">
        <f t="shared" si="46"/>
        <v>33504.299999999996</v>
      </c>
      <c r="BX56" s="18">
        <f t="shared" si="137"/>
        <v>0</v>
      </c>
      <c r="BY56" s="18">
        <f t="shared" si="137"/>
        <v>0</v>
      </c>
      <c r="BZ56" s="18">
        <f t="shared" si="137"/>
        <v>0</v>
      </c>
      <c r="CA56" s="18">
        <f t="shared" si="48"/>
        <v>32630.152999999991</v>
      </c>
      <c r="CB56" s="18">
        <f t="shared" si="49"/>
        <v>33504.299999999996</v>
      </c>
      <c r="CC56" s="18">
        <f t="shared" si="50"/>
        <v>33504.299999999996</v>
      </c>
      <c r="CD56" s="18">
        <f t="shared" si="137"/>
        <v>0</v>
      </c>
      <c r="CE56" s="27"/>
      <c r="CF56" s="33"/>
    </row>
    <row r="57" spans="1:84" x14ac:dyDescent="0.3">
      <c r="A57" s="41" t="s">
        <v>16</v>
      </c>
      <c r="B57" s="39">
        <v>630</v>
      </c>
      <c r="C57" s="41" t="s">
        <v>5</v>
      </c>
      <c r="D57" s="41" t="s">
        <v>6</v>
      </c>
      <c r="E57" s="14" t="s">
        <v>518</v>
      </c>
      <c r="F57" s="18">
        <v>33504.299999999996</v>
      </c>
      <c r="G57" s="18">
        <v>33504.299999999996</v>
      </c>
      <c r="H57" s="18">
        <v>33504.299999999996</v>
      </c>
      <c r="I57" s="18"/>
      <c r="J57" s="18"/>
      <c r="K57" s="18"/>
      <c r="L57" s="18">
        <f t="shared" si="13"/>
        <v>33504.299999999996</v>
      </c>
      <c r="M57" s="18">
        <f t="shared" si="14"/>
        <v>33504.299999999996</v>
      </c>
      <c r="N57" s="18">
        <f t="shared" si="15"/>
        <v>33504.299999999996</v>
      </c>
      <c r="O57" s="18">
        <v>-339.99700000000001</v>
      </c>
      <c r="P57" s="18"/>
      <c r="Q57" s="18"/>
      <c r="R57" s="18"/>
      <c r="S57" s="18"/>
      <c r="T57" s="18">
        <f t="shared" si="17"/>
        <v>33164.302999999993</v>
      </c>
      <c r="U57" s="18">
        <f t="shared" si="18"/>
        <v>33504.299999999996</v>
      </c>
      <c r="V57" s="18">
        <f t="shared" si="19"/>
        <v>33504.299999999996</v>
      </c>
      <c r="W57" s="18"/>
      <c r="X57" s="18"/>
      <c r="Y57" s="18"/>
      <c r="Z57" s="18"/>
      <c r="AA57" s="18"/>
      <c r="AB57" s="18"/>
      <c r="AC57" s="18">
        <f t="shared" si="21"/>
        <v>33164.302999999993</v>
      </c>
      <c r="AD57" s="18">
        <f t="shared" si="22"/>
        <v>33504.299999999996</v>
      </c>
      <c r="AE57" s="18">
        <f t="shared" si="23"/>
        <v>33504.299999999996</v>
      </c>
      <c r="AF57" s="18"/>
      <c r="AG57" s="18"/>
      <c r="AH57" s="18"/>
      <c r="AI57" s="18">
        <f t="shared" si="25"/>
        <v>33164.302999999993</v>
      </c>
      <c r="AJ57" s="18">
        <f t="shared" si="26"/>
        <v>33504.299999999996</v>
      </c>
      <c r="AK57" s="18">
        <f t="shared" si="27"/>
        <v>33504.299999999996</v>
      </c>
      <c r="AL57" s="18"/>
      <c r="AM57" s="18">
        <f t="shared" si="28"/>
        <v>33164.302999999993</v>
      </c>
      <c r="AN57" s="18"/>
      <c r="AO57" s="18"/>
      <c r="AP57" s="18"/>
      <c r="AQ57" s="18">
        <f t="shared" si="30"/>
        <v>33164.302999999993</v>
      </c>
      <c r="AR57" s="18">
        <f t="shared" si="31"/>
        <v>33504.299999999996</v>
      </c>
      <c r="AS57" s="18">
        <f t="shared" si="32"/>
        <v>33504.299999999996</v>
      </c>
      <c r="AT57" s="18"/>
      <c r="AU57" s="18"/>
      <c r="AV57" s="18"/>
      <c r="AW57" s="18">
        <f t="shared" si="33"/>
        <v>33164.302999999993</v>
      </c>
      <c r="AX57" s="18">
        <f t="shared" si="34"/>
        <v>33504.299999999996</v>
      </c>
      <c r="AY57" s="18">
        <f t="shared" si="35"/>
        <v>33504.299999999996</v>
      </c>
      <c r="AZ57" s="18">
        <v>-359.61799999999999</v>
      </c>
      <c r="BA57" s="18"/>
      <c r="BB57" s="18"/>
      <c r="BC57" s="18">
        <f t="shared" si="37"/>
        <v>32804.68499999999</v>
      </c>
      <c r="BD57" s="18">
        <f t="shared" si="38"/>
        <v>33504.299999999996</v>
      </c>
      <c r="BE57" s="18">
        <f t="shared" si="39"/>
        <v>33504.299999999996</v>
      </c>
      <c r="BF57" s="18"/>
      <c r="BG57" s="18"/>
      <c r="BH57" s="18"/>
      <c r="BI57" s="18">
        <f t="shared" si="8"/>
        <v>32804.68499999999</v>
      </c>
      <c r="BJ57" s="18">
        <f t="shared" si="9"/>
        <v>33504.299999999996</v>
      </c>
      <c r="BK57" s="18">
        <f t="shared" si="10"/>
        <v>33504.299999999996</v>
      </c>
      <c r="BL57" s="18">
        <v>-174.53200000000001</v>
      </c>
      <c r="BM57" s="18"/>
      <c r="BN57" s="18"/>
      <c r="BO57" s="18">
        <f t="shared" si="41"/>
        <v>32630.152999999991</v>
      </c>
      <c r="BP57" s="18">
        <f t="shared" si="42"/>
        <v>33504.299999999996</v>
      </c>
      <c r="BQ57" s="18">
        <f t="shared" si="43"/>
        <v>33504.299999999996</v>
      </c>
      <c r="BR57" s="18"/>
      <c r="BS57" s="18"/>
      <c r="BT57" s="18"/>
      <c r="BU57" s="18">
        <f t="shared" si="44"/>
        <v>32630.152999999991</v>
      </c>
      <c r="BV57" s="18">
        <f t="shared" si="45"/>
        <v>33504.299999999996</v>
      </c>
      <c r="BW57" s="18">
        <f t="shared" si="46"/>
        <v>33504.299999999996</v>
      </c>
      <c r="BX57" s="18"/>
      <c r="BY57" s="18"/>
      <c r="BZ57" s="18"/>
      <c r="CA57" s="18">
        <f t="shared" si="48"/>
        <v>32630.152999999991</v>
      </c>
      <c r="CB57" s="18">
        <f t="shared" si="49"/>
        <v>33504.299999999996</v>
      </c>
      <c r="CC57" s="18">
        <f t="shared" si="50"/>
        <v>33504.299999999996</v>
      </c>
      <c r="CD57" s="18"/>
      <c r="CE57" s="27"/>
      <c r="CF57" s="33"/>
    </row>
    <row r="58" spans="1:84" ht="46.8" x14ac:dyDescent="0.3">
      <c r="A58" s="41" t="s">
        <v>17</v>
      </c>
      <c r="B58" s="39"/>
      <c r="C58" s="41"/>
      <c r="D58" s="41"/>
      <c r="E58" s="14" t="s">
        <v>809</v>
      </c>
      <c r="F58" s="18">
        <f t="shared" ref="F58:K60" si="138">F59</f>
        <v>0</v>
      </c>
      <c r="G58" s="18">
        <f t="shared" si="138"/>
        <v>1450</v>
      </c>
      <c r="H58" s="18">
        <f t="shared" si="138"/>
        <v>1450</v>
      </c>
      <c r="I58" s="18">
        <f t="shared" si="138"/>
        <v>0</v>
      </c>
      <c r="J58" s="18">
        <f t="shared" si="138"/>
        <v>0</v>
      </c>
      <c r="K58" s="18">
        <f t="shared" si="138"/>
        <v>0</v>
      </c>
      <c r="L58" s="18">
        <f t="shared" si="13"/>
        <v>0</v>
      </c>
      <c r="M58" s="18">
        <f t="shared" si="14"/>
        <v>1450</v>
      </c>
      <c r="N58" s="18">
        <f t="shared" si="15"/>
        <v>1450</v>
      </c>
      <c r="O58" s="18">
        <f t="shared" ref="O58:S60" si="139">O59</f>
        <v>0</v>
      </c>
      <c r="P58" s="18">
        <f t="shared" si="139"/>
        <v>0</v>
      </c>
      <c r="Q58" s="18">
        <f t="shared" si="139"/>
        <v>0</v>
      </c>
      <c r="R58" s="18">
        <f t="shared" si="139"/>
        <v>0</v>
      </c>
      <c r="S58" s="18">
        <f t="shared" si="139"/>
        <v>0</v>
      </c>
      <c r="T58" s="18">
        <f t="shared" si="17"/>
        <v>0</v>
      </c>
      <c r="U58" s="18">
        <f t="shared" si="18"/>
        <v>1450</v>
      </c>
      <c r="V58" s="18">
        <f t="shared" si="19"/>
        <v>1450</v>
      </c>
      <c r="W58" s="18">
        <f t="shared" ref="W58:CD60" si="140">W59</f>
        <v>0</v>
      </c>
      <c r="X58" s="18">
        <f t="shared" si="140"/>
        <v>0</v>
      </c>
      <c r="Y58" s="18">
        <f t="shared" si="140"/>
        <v>0</v>
      </c>
      <c r="Z58" s="18">
        <f t="shared" si="140"/>
        <v>0</v>
      </c>
      <c r="AA58" s="18">
        <f t="shared" si="140"/>
        <v>0</v>
      </c>
      <c r="AB58" s="18">
        <f t="shared" si="140"/>
        <v>0</v>
      </c>
      <c r="AC58" s="18">
        <f t="shared" si="21"/>
        <v>0</v>
      </c>
      <c r="AD58" s="18">
        <f t="shared" si="22"/>
        <v>1450</v>
      </c>
      <c r="AE58" s="18">
        <f t="shared" si="23"/>
        <v>1450</v>
      </c>
      <c r="AF58" s="18">
        <f t="shared" si="140"/>
        <v>0</v>
      </c>
      <c r="AG58" s="18">
        <f t="shared" si="140"/>
        <v>0</v>
      </c>
      <c r="AH58" s="18">
        <f t="shared" si="140"/>
        <v>0</v>
      </c>
      <c r="AI58" s="18">
        <f t="shared" si="25"/>
        <v>0</v>
      </c>
      <c r="AJ58" s="18">
        <f t="shared" si="26"/>
        <v>1450</v>
      </c>
      <c r="AK58" s="18">
        <f t="shared" si="27"/>
        <v>1450</v>
      </c>
      <c r="AL58" s="18">
        <f t="shared" si="140"/>
        <v>0</v>
      </c>
      <c r="AM58" s="18">
        <f t="shared" si="28"/>
        <v>0</v>
      </c>
      <c r="AN58" s="18">
        <f t="shared" si="140"/>
        <v>0</v>
      </c>
      <c r="AO58" s="18">
        <f t="shared" si="140"/>
        <v>0</v>
      </c>
      <c r="AP58" s="18">
        <f t="shared" si="140"/>
        <v>0</v>
      </c>
      <c r="AQ58" s="18">
        <f t="shared" si="30"/>
        <v>0</v>
      </c>
      <c r="AR58" s="18">
        <f t="shared" si="31"/>
        <v>1450</v>
      </c>
      <c r="AS58" s="18">
        <f t="shared" si="32"/>
        <v>1450</v>
      </c>
      <c r="AT58" s="18">
        <f t="shared" si="140"/>
        <v>0</v>
      </c>
      <c r="AU58" s="18">
        <f t="shared" si="140"/>
        <v>0</v>
      </c>
      <c r="AV58" s="18">
        <f t="shared" si="140"/>
        <v>0</v>
      </c>
      <c r="AW58" s="18">
        <f t="shared" si="33"/>
        <v>0</v>
      </c>
      <c r="AX58" s="18">
        <f t="shared" si="34"/>
        <v>1450</v>
      </c>
      <c r="AY58" s="18">
        <f t="shared" si="35"/>
        <v>1450</v>
      </c>
      <c r="AZ58" s="18">
        <f t="shared" si="140"/>
        <v>0</v>
      </c>
      <c r="BA58" s="18">
        <f t="shared" si="140"/>
        <v>0</v>
      </c>
      <c r="BB58" s="18">
        <f t="shared" si="140"/>
        <v>0</v>
      </c>
      <c r="BC58" s="18">
        <f t="shared" si="37"/>
        <v>0</v>
      </c>
      <c r="BD58" s="18">
        <f t="shared" si="38"/>
        <v>1450</v>
      </c>
      <c r="BE58" s="18">
        <f t="shared" si="39"/>
        <v>1450</v>
      </c>
      <c r="BF58" s="18">
        <f t="shared" si="140"/>
        <v>0</v>
      </c>
      <c r="BG58" s="18">
        <f t="shared" si="140"/>
        <v>0</v>
      </c>
      <c r="BH58" s="18">
        <f t="shared" si="140"/>
        <v>0</v>
      </c>
      <c r="BI58" s="18">
        <f t="shared" si="8"/>
        <v>0</v>
      </c>
      <c r="BJ58" s="18">
        <f t="shared" si="9"/>
        <v>1450</v>
      </c>
      <c r="BK58" s="18">
        <f t="shared" si="10"/>
        <v>1450</v>
      </c>
      <c r="BL58" s="18">
        <f t="shared" si="140"/>
        <v>0</v>
      </c>
      <c r="BM58" s="18">
        <f t="shared" si="140"/>
        <v>0</v>
      </c>
      <c r="BN58" s="18">
        <f t="shared" si="140"/>
        <v>0</v>
      </c>
      <c r="BO58" s="18">
        <f t="shared" si="41"/>
        <v>0</v>
      </c>
      <c r="BP58" s="18">
        <f t="shared" si="42"/>
        <v>1450</v>
      </c>
      <c r="BQ58" s="18">
        <f t="shared" si="43"/>
        <v>1450</v>
      </c>
      <c r="BR58" s="18">
        <f t="shared" si="140"/>
        <v>0</v>
      </c>
      <c r="BS58" s="18">
        <f t="shared" si="140"/>
        <v>0</v>
      </c>
      <c r="BT58" s="18">
        <f t="shared" si="140"/>
        <v>0</v>
      </c>
      <c r="BU58" s="18">
        <f t="shared" si="44"/>
        <v>0</v>
      </c>
      <c r="BV58" s="18">
        <f t="shared" si="45"/>
        <v>1450</v>
      </c>
      <c r="BW58" s="18">
        <f t="shared" si="46"/>
        <v>1450</v>
      </c>
      <c r="BX58" s="18">
        <f t="shared" si="140"/>
        <v>0</v>
      </c>
      <c r="BY58" s="18">
        <f t="shared" si="140"/>
        <v>0</v>
      </c>
      <c r="BZ58" s="18">
        <f t="shared" si="140"/>
        <v>0</v>
      </c>
      <c r="CA58" s="18">
        <f t="shared" si="48"/>
        <v>0</v>
      </c>
      <c r="CB58" s="18">
        <f t="shared" si="49"/>
        <v>1450</v>
      </c>
      <c r="CC58" s="18">
        <f t="shared" si="50"/>
        <v>1450</v>
      </c>
      <c r="CD58" s="18">
        <f t="shared" si="140"/>
        <v>0</v>
      </c>
      <c r="CE58" s="27"/>
      <c r="CF58" s="33"/>
    </row>
    <row r="59" spans="1:84" ht="46.8" x14ac:dyDescent="0.3">
      <c r="A59" s="41" t="s">
        <v>17</v>
      </c>
      <c r="B59" s="39">
        <v>600</v>
      </c>
      <c r="C59" s="41"/>
      <c r="D59" s="41"/>
      <c r="E59" s="14" t="s">
        <v>554</v>
      </c>
      <c r="F59" s="18">
        <f t="shared" si="138"/>
        <v>0</v>
      </c>
      <c r="G59" s="18">
        <f t="shared" si="138"/>
        <v>1450</v>
      </c>
      <c r="H59" s="18">
        <f t="shared" si="138"/>
        <v>1450</v>
      </c>
      <c r="I59" s="18">
        <f t="shared" si="138"/>
        <v>0</v>
      </c>
      <c r="J59" s="18">
        <f t="shared" si="138"/>
        <v>0</v>
      </c>
      <c r="K59" s="18">
        <f t="shared" si="138"/>
        <v>0</v>
      </c>
      <c r="L59" s="18">
        <f t="shared" si="13"/>
        <v>0</v>
      </c>
      <c r="M59" s="18">
        <f t="shared" si="14"/>
        <v>1450</v>
      </c>
      <c r="N59" s="18">
        <f t="shared" si="15"/>
        <v>1450</v>
      </c>
      <c r="O59" s="18">
        <f t="shared" si="139"/>
        <v>0</v>
      </c>
      <c r="P59" s="18">
        <f t="shared" si="139"/>
        <v>0</v>
      </c>
      <c r="Q59" s="18">
        <f t="shared" si="139"/>
        <v>0</v>
      </c>
      <c r="R59" s="18">
        <f t="shared" si="139"/>
        <v>0</v>
      </c>
      <c r="S59" s="18">
        <f t="shared" si="139"/>
        <v>0</v>
      </c>
      <c r="T59" s="18">
        <f t="shared" si="17"/>
        <v>0</v>
      </c>
      <c r="U59" s="18">
        <f t="shared" si="18"/>
        <v>1450</v>
      </c>
      <c r="V59" s="18">
        <f t="shared" si="19"/>
        <v>1450</v>
      </c>
      <c r="W59" s="18">
        <f t="shared" si="140"/>
        <v>0</v>
      </c>
      <c r="X59" s="18">
        <f t="shared" si="140"/>
        <v>0</v>
      </c>
      <c r="Y59" s="18">
        <f t="shared" si="140"/>
        <v>0</v>
      </c>
      <c r="Z59" s="18">
        <f t="shared" si="140"/>
        <v>0</v>
      </c>
      <c r="AA59" s="18">
        <f t="shared" si="140"/>
        <v>0</v>
      </c>
      <c r="AB59" s="18">
        <f t="shared" si="140"/>
        <v>0</v>
      </c>
      <c r="AC59" s="18">
        <f t="shared" si="21"/>
        <v>0</v>
      </c>
      <c r="AD59" s="18">
        <f t="shared" si="22"/>
        <v>1450</v>
      </c>
      <c r="AE59" s="18">
        <f t="shared" si="23"/>
        <v>1450</v>
      </c>
      <c r="AF59" s="18">
        <f t="shared" si="140"/>
        <v>0</v>
      </c>
      <c r="AG59" s="18">
        <f t="shared" si="140"/>
        <v>0</v>
      </c>
      <c r="AH59" s="18">
        <f t="shared" si="140"/>
        <v>0</v>
      </c>
      <c r="AI59" s="18">
        <f t="shared" si="25"/>
        <v>0</v>
      </c>
      <c r="AJ59" s="18">
        <f t="shared" si="26"/>
        <v>1450</v>
      </c>
      <c r="AK59" s="18">
        <f t="shared" si="27"/>
        <v>1450</v>
      </c>
      <c r="AL59" s="18">
        <f t="shared" si="140"/>
        <v>0</v>
      </c>
      <c r="AM59" s="18">
        <f t="shared" si="28"/>
        <v>0</v>
      </c>
      <c r="AN59" s="18">
        <f t="shared" si="140"/>
        <v>0</v>
      </c>
      <c r="AO59" s="18">
        <f t="shared" si="140"/>
        <v>0</v>
      </c>
      <c r="AP59" s="18">
        <f t="shared" si="140"/>
        <v>0</v>
      </c>
      <c r="AQ59" s="18">
        <f t="shared" si="30"/>
        <v>0</v>
      </c>
      <c r="AR59" s="18">
        <f t="shared" si="31"/>
        <v>1450</v>
      </c>
      <c r="AS59" s="18">
        <f t="shared" si="32"/>
        <v>1450</v>
      </c>
      <c r="AT59" s="18">
        <f t="shared" si="140"/>
        <v>0</v>
      </c>
      <c r="AU59" s="18">
        <f t="shared" si="140"/>
        <v>0</v>
      </c>
      <c r="AV59" s="18">
        <f t="shared" si="140"/>
        <v>0</v>
      </c>
      <c r="AW59" s="18">
        <f t="shared" si="33"/>
        <v>0</v>
      </c>
      <c r="AX59" s="18">
        <f t="shared" si="34"/>
        <v>1450</v>
      </c>
      <c r="AY59" s="18">
        <f t="shared" si="35"/>
        <v>1450</v>
      </c>
      <c r="AZ59" s="18">
        <f t="shared" si="140"/>
        <v>0</v>
      </c>
      <c r="BA59" s="18">
        <f t="shared" si="140"/>
        <v>0</v>
      </c>
      <c r="BB59" s="18">
        <f t="shared" si="140"/>
        <v>0</v>
      </c>
      <c r="BC59" s="18">
        <f t="shared" si="37"/>
        <v>0</v>
      </c>
      <c r="BD59" s="18">
        <f t="shared" si="38"/>
        <v>1450</v>
      </c>
      <c r="BE59" s="18">
        <f t="shared" si="39"/>
        <v>1450</v>
      </c>
      <c r="BF59" s="18">
        <f t="shared" si="140"/>
        <v>0</v>
      </c>
      <c r="BG59" s="18">
        <f t="shared" si="140"/>
        <v>0</v>
      </c>
      <c r="BH59" s="18">
        <f t="shared" si="140"/>
        <v>0</v>
      </c>
      <c r="BI59" s="18">
        <f t="shared" si="8"/>
        <v>0</v>
      </c>
      <c r="BJ59" s="18">
        <f t="shared" si="9"/>
        <v>1450</v>
      </c>
      <c r="BK59" s="18">
        <f t="shared" si="10"/>
        <v>1450</v>
      </c>
      <c r="BL59" s="18">
        <f t="shared" si="140"/>
        <v>0</v>
      </c>
      <c r="BM59" s="18">
        <f t="shared" si="140"/>
        <v>0</v>
      </c>
      <c r="BN59" s="18">
        <f t="shared" si="140"/>
        <v>0</v>
      </c>
      <c r="BO59" s="18">
        <f t="shared" si="41"/>
        <v>0</v>
      </c>
      <c r="BP59" s="18">
        <f t="shared" si="42"/>
        <v>1450</v>
      </c>
      <c r="BQ59" s="18">
        <f t="shared" si="43"/>
        <v>1450</v>
      </c>
      <c r="BR59" s="18">
        <f t="shared" si="140"/>
        <v>0</v>
      </c>
      <c r="BS59" s="18">
        <f t="shared" si="140"/>
        <v>0</v>
      </c>
      <c r="BT59" s="18">
        <f t="shared" si="140"/>
        <v>0</v>
      </c>
      <c r="BU59" s="18">
        <f t="shared" si="44"/>
        <v>0</v>
      </c>
      <c r="BV59" s="18">
        <f t="shared" si="45"/>
        <v>1450</v>
      </c>
      <c r="BW59" s="18">
        <f t="shared" si="46"/>
        <v>1450</v>
      </c>
      <c r="BX59" s="18">
        <f t="shared" si="140"/>
        <v>0</v>
      </c>
      <c r="BY59" s="18">
        <f t="shared" si="140"/>
        <v>0</v>
      </c>
      <c r="BZ59" s="18">
        <f t="shared" si="140"/>
        <v>0</v>
      </c>
      <c r="CA59" s="18">
        <f t="shared" si="48"/>
        <v>0</v>
      </c>
      <c r="CB59" s="18">
        <f t="shared" si="49"/>
        <v>1450</v>
      </c>
      <c r="CC59" s="18">
        <f t="shared" si="50"/>
        <v>1450</v>
      </c>
      <c r="CD59" s="18">
        <f t="shared" si="140"/>
        <v>0</v>
      </c>
      <c r="CE59" s="27"/>
      <c r="CF59" s="33"/>
    </row>
    <row r="60" spans="1:84" ht="78" x14ac:dyDescent="0.3">
      <c r="A60" s="41" t="s">
        <v>17</v>
      </c>
      <c r="B60" s="39">
        <v>630</v>
      </c>
      <c r="C60" s="41"/>
      <c r="D60" s="41"/>
      <c r="E60" s="14" t="s">
        <v>1427</v>
      </c>
      <c r="F60" s="18">
        <f t="shared" si="138"/>
        <v>0</v>
      </c>
      <c r="G60" s="18">
        <f t="shared" si="138"/>
        <v>1450</v>
      </c>
      <c r="H60" s="18">
        <f t="shared" si="138"/>
        <v>1450</v>
      </c>
      <c r="I60" s="18">
        <f t="shared" si="138"/>
        <v>0</v>
      </c>
      <c r="J60" s="18">
        <f t="shared" si="138"/>
        <v>0</v>
      </c>
      <c r="K60" s="18">
        <f t="shared" si="138"/>
        <v>0</v>
      </c>
      <c r="L60" s="18">
        <f t="shared" si="13"/>
        <v>0</v>
      </c>
      <c r="M60" s="18">
        <f t="shared" si="14"/>
        <v>1450</v>
      </c>
      <c r="N60" s="18">
        <f t="shared" si="15"/>
        <v>1450</v>
      </c>
      <c r="O60" s="18">
        <f t="shared" si="139"/>
        <v>0</v>
      </c>
      <c r="P60" s="18">
        <f t="shared" si="139"/>
        <v>0</v>
      </c>
      <c r="Q60" s="18">
        <f t="shared" si="139"/>
        <v>0</v>
      </c>
      <c r="R60" s="18">
        <f t="shared" si="139"/>
        <v>0</v>
      </c>
      <c r="S60" s="18">
        <f t="shared" si="139"/>
        <v>0</v>
      </c>
      <c r="T60" s="18">
        <f t="shared" si="17"/>
        <v>0</v>
      </c>
      <c r="U60" s="18">
        <f t="shared" si="18"/>
        <v>1450</v>
      </c>
      <c r="V60" s="18">
        <f t="shared" si="19"/>
        <v>1450</v>
      </c>
      <c r="W60" s="18">
        <f t="shared" si="140"/>
        <v>0</v>
      </c>
      <c r="X60" s="18">
        <f t="shared" si="140"/>
        <v>0</v>
      </c>
      <c r="Y60" s="18">
        <f t="shared" si="140"/>
        <v>0</v>
      </c>
      <c r="Z60" s="18">
        <f t="shared" si="140"/>
        <v>0</v>
      </c>
      <c r="AA60" s="18">
        <f t="shared" si="140"/>
        <v>0</v>
      </c>
      <c r="AB60" s="18">
        <f t="shared" si="140"/>
        <v>0</v>
      </c>
      <c r="AC60" s="18">
        <f t="shared" si="21"/>
        <v>0</v>
      </c>
      <c r="AD60" s="18">
        <f t="shared" si="22"/>
        <v>1450</v>
      </c>
      <c r="AE60" s="18">
        <f t="shared" si="23"/>
        <v>1450</v>
      </c>
      <c r="AF60" s="18">
        <f t="shared" si="140"/>
        <v>0</v>
      </c>
      <c r="AG60" s="18">
        <f t="shared" si="140"/>
        <v>0</v>
      </c>
      <c r="AH60" s="18">
        <f t="shared" si="140"/>
        <v>0</v>
      </c>
      <c r="AI60" s="18">
        <f t="shared" si="25"/>
        <v>0</v>
      </c>
      <c r="AJ60" s="18">
        <f t="shared" si="26"/>
        <v>1450</v>
      </c>
      <c r="AK60" s="18">
        <f t="shared" si="27"/>
        <v>1450</v>
      </c>
      <c r="AL60" s="18">
        <f t="shared" si="140"/>
        <v>0</v>
      </c>
      <c r="AM60" s="18">
        <f t="shared" si="28"/>
        <v>0</v>
      </c>
      <c r="AN60" s="18">
        <f t="shared" si="140"/>
        <v>0</v>
      </c>
      <c r="AO60" s="18">
        <f t="shared" si="140"/>
        <v>0</v>
      </c>
      <c r="AP60" s="18">
        <f t="shared" si="140"/>
        <v>0</v>
      </c>
      <c r="AQ60" s="18">
        <f t="shared" si="30"/>
        <v>0</v>
      </c>
      <c r="AR60" s="18">
        <f t="shared" si="31"/>
        <v>1450</v>
      </c>
      <c r="AS60" s="18">
        <f t="shared" si="32"/>
        <v>1450</v>
      </c>
      <c r="AT60" s="18">
        <f t="shared" si="140"/>
        <v>0</v>
      </c>
      <c r="AU60" s="18">
        <f t="shared" si="140"/>
        <v>0</v>
      </c>
      <c r="AV60" s="18">
        <f t="shared" si="140"/>
        <v>0</v>
      </c>
      <c r="AW60" s="18">
        <f t="shared" si="33"/>
        <v>0</v>
      </c>
      <c r="AX60" s="18">
        <f t="shared" si="34"/>
        <v>1450</v>
      </c>
      <c r="AY60" s="18">
        <f t="shared" si="35"/>
        <v>1450</v>
      </c>
      <c r="AZ60" s="18">
        <f t="shared" si="140"/>
        <v>0</v>
      </c>
      <c r="BA60" s="18">
        <f t="shared" si="140"/>
        <v>0</v>
      </c>
      <c r="BB60" s="18">
        <f t="shared" si="140"/>
        <v>0</v>
      </c>
      <c r="BC60" s="18">
        <f t="shared" si="37"/>
        <v>0</v>
      </c>
      <c r="BD60" s="18">
        <f t="shared" si="38"/>
        <v>1450</v>
      </c>
      <c r="BE60" s="18">
        <f t="shared" si="39"/>
        <v>1450</v>
      </c>
      <c r="BF60" s="18">
        <f t="shared" si="140"/>
        <v>0</v>
      </c>
      <c r="BG60" s="18">
        <f t="shared" si="140"/>
        <v>0</v>
      </c>
      <c r="BH60" s="18">
        <f t="shared" si="140"/>
        <v>0</v>
      </c>
      <c r="BI60" s="18">
        <f t="shared" si="8"/>
        <v>0</v>
      </c>
      <c r="BJ60" s="18">
        <f t="shared" si="9"/>
        <v>1450</v>
      </c>
      <c r="BK60" s="18">
        <f t="shared" si="10"/>
        <v>1450</v>
      </c>
      <c r="BL60" s="18">
        <f t="shared" si="140"/>
        <v>0</v>
      </c>
      <c r="BM60" s="18">
        <f t="shared" si="140"/>
        <v>0</v>
      </c>
      <c r="BN60" s="18">
        <f t="shared" si="140"/>
        <v>0</v>
      </c>
      <c r="BO60" s="18">
        <f t="shared" si="41"/>
        <v>0</v>
      </c>
      <c r="BP60" s="18">
        <f t="shared" si="42"/>
        <v>1450</v>
      </c>
      <c r="BQ60" s="18">
        <f t="shared" si="43"/>
        <v>1450</v>
      </c>
      <c r="BR60" s="18">
        <f t="shared" si="140"/>
        <v>0</v>
      </c>
      <c r="BS60" s="18">
        <f t="shared" si="140"/>
        <v>0</v>
      </c>
      <c r="BT60" s="18">
        <f t="shared" si="140"/>
        <v>0</v>
      </c>
      <c r="BU60" s="18">
        <f t="shared" si="44"/>
        <v>0</v>
      </c>
      <c r="BV60" s="18">
        <f t="shared" si="45"/>
        <v>1450</v>
      </c>
      <c r="BW60" s="18">
        <f t="shared" si="46"/>
        <v>1450</v>
      </c>
      <c r="BX60" s="18">
        <f t="shared" si="140"/>
        <v>0</v>
      </c>
      <c r="BY60" s="18">
        <f t="shared" si="140"/>
        <v>0</v>
      </c>
      <c r="BZ60" s="18">
        <f t="shared" si="140"/>
        <v>0</v>
      </c>
      <c r="CA60" s="18">
        <f t="shared" si="48"/>
        <v>0</v>
      </c>
      <c r="CB60" s="18">
        <f t="shared" si="49"/>
        <v>1450</v>
      </c>
      <c r="CC60" s="18">
        <f t="shared" si="50"/>
        <v>1450</v>
      </c>
      <c r="CD60" s="18">
        <f t="shared" si="140"/>
        <v>0</v>
      </c>
      <c r="CE60" s="27"/>
      <c r="CF60" s="33"/>
    </row>
    <row r="61" spans="1:84" x14ac:dyDescent="0.3">
      <c r="A61" s="41" t="s">
        <v>17</v>
      </c>
      <c r="B61" s="39">
        <v>630</v>
      </c>
      <c r="C61" s="41" t="s">
        <v>5</v>
      </c>
      <c r="D61" s="41" t="s">
        <v>6</v>
      </c>
      <c r="E61" s="14" t="s">
        <v>518</v>
      </c>
      <c r="F61" s="18"/>
      <c r="G61" s="18">
        <v>1450</v>
      </c>
      <c r="H61" s="18">
        <v>1450</v>
      </c>
      <c r="I61" s="18"/>
      <c r="J61" s="18"/>
      <c r="K61" s="18"/>
      <c r="L61" s="18">
        <f t="shared" si="13"/>
        <v>0</v>
      </c>
      <c r="M61" s="18">
        <f t="shared" si="14"/>
        <v>1450</v>
      </c>
      <c r="N61" s="18">
        <f t="shared" si="15"/>
        <v>1450</v>
      </c>
      <c r="O61" s="18"/>
      <c r="P61" s="18"/>
      <c r="Q61" s="18"/>
      <c r="R61" s="18"/>
      <c r="S61" s="18"/>
      <c r="T61" s="18">
        <f t="shared" si="17"/>
        <v>0</v>
      </c>
      <c r="U61" s="18">
        <f t="shared" si="18"/>
        <v>1450</v>
      </c>
      <c r="V61" s="18">
        <f t="shared" si="19"/>
        <v>1450</v>
      </c>
      <c r="W61" s="18"/>
      <c r="X61" s="18"/>
      <c r="Y61" s="18"/>
      <c r="Z61" s="18"/>
      <c r="AA61" s="18"/>
      <c r="AB61" s="18"/>
      <c r="AC61" s="18">
        <f t="shared" si="21"/>
        <v>0</v>
      </c>
      <c r="AD61" s="18">
        <f t="shared" si="22"/>
        <v>1450</v>
      </c>
      <c r="AE61" s="18">
        <f t="shared" si="23"/>
        <v>1450</v>
      </c>
      <c r="AF61" s="18"/>
      <c r="AG61" s="18"/>
      <c r="AH61" s="18"/>
      <c r="AI61" s="18">
        <f t="shared" si="25"/>
        <v>0</v>
      </c>
      <c r="AJ61" s="18">
        <f t="shared" si="26"/>
        <v>1450</v>
      </c>
      <c r="AK61" s="18">
        <f t="shared" si="27"/>
        <v>1450</v>
      </c>
      <c r="AL61" s="18"/>
      <c r="AM61" s="18">
        <f t="shared" si="28"/>
        <v>0</v>
      </c>
      <c r="AN61" s="18"/>
      <c r="AO61" s="18"/>
      <c r="AP61" s="18"/>
      <c r="AQ61" s="18">
        <f t="shared" si="30"/>
        <v>0</v>
      </c>
      <c r="AR61" s="18">
        <f t="shared" si="31"/>
        <v>1450</v>
      </c>
      <c r="AS61" s="18">
        <f t="shared" si="32"/>
        <v>1450</v>
      </c>
      <c r="AT61" s="18"/>
      <c r="AU61" s="18"/>
      <c r="AV61" s="18"/>
      <c r="AW61" s="18">
        <f t="shared" si="33"/>
        <v>0</v>
      </c>
      <c r="AX61" s="18">
        <f t="shared" si="34"/>
        <v>1450</v>
      </c>
      <c r="AY61" s="18">
        <f t="shared" si="35"/>
        <v>1450</v>
      </c>
      <c r="AZ61" s="18"/>
      <c r="BA61" s="18"/>
      <c r="BB61" s="18"/>
      <c r="BC61" s="18">
        <f t="shared" si="37"/>
        <v>0</v>
      </c>
      <c r="BD61" s="18">
        <f t="shared" si="38"/>
        <v>1450</v>
      </c>
      <c r="BE61" s="18">
        <f t="shared" si="39"/>
        <v>1450</v>
      </c>
      <c r="BF61" s="18"/>
      <c r="BG61" s="18"/>
      <c r="BH61" s="18"/>
      <c r="BI61" s="18">
        <f t="shared" si="8"/>
        <v>0</v>
      </c>
      <c r="BJ61" s="18">
        <f t="shared" si="9"/>
        <v>1450</v>
      </c>
      <c r="BK61" s="18">
        <f t="shared" si="10"/>
        <v>1450</v>
      </c>
      <c r="BL61" s="18"/>
      <c r="BM61" s="18"/>
      <c r="BN61" s="18"/>
      <c r="BO61" s="18">
        <f t="shared" si="41"/>
        <v>0</v>
      </c>
      <c r="BP61" s="18">
        <f t="shared" si="42"/>
        <v>1450</v>
      </c>
      <c r="BQ61" s="18">
        <f t="shared" si="43"/>
        <v>1450</v>
      </c>
      <c r="BR61" s="18"/>
      <c r="BS61" s="18"/>
      <c r="BT61" s="18"/>
      <c r="BU61" s="18">
        <f t="shared" si="44"/>
        <v>0</v>
      </c>
      <c r="BV61" s="18">
        <f t="shared" si="45"/>
        <v>1450</v>
      </c>
      <c r="BW61" s="18">
        <f t="shared" si="46"/>
        <v>1450</v>
      </c>
      <c r="BX61" s="18"/>
      <c r="BY61" s="18"/>
      <c r="BZ61" s="18"/>
      <c r="CA61" s="18">
        <f t="shared" si="48"/>
        <v>0</v>
      </c>
      <c r="CB61" s="18">
        <f t="shared" si="49"/>
        <v>1450</v>
      </c>
      <c r="CC61" s="18">
        <f t="shared" si="50"/>
        <v>1450</v>
      </c>
      <c r="CD61" s="18"/>
      <c r="CE61" s="27"/>
      <c r="CF61" s="33"/>
    </row>
    <row r="62" spans="1:84" ht="62.4" x14ac:dyDescent="0.3">
      <c r="A62" s="41" t="s">
        <v>21</v>
      </c>
      <c r="B62" s="39"/>
      <c r="C62" s="41"/>
      <c r="D62" s="41"/>
      <c r="E62" s="14" t="s">
        <v>938</v>
      </c>
      <c r="F62" s="18">
        <f t="shared" ref="F62:K62" si="141">F63+F70</f>
        <v>38845.4</v>
      </c>
      <c r="G62" s="18">
        <f t="shared" si="141"/>
        <v>38845.4</v>
      </c>
      <c r="H62" s="18">
        <f t="shared" si="141"/>
        <v>38845.400000000009</v>
      </c>
      <c r="I62" s="18">
        <f t="shared" si="141"/>
        <v>0</v>
      </c>
      <c r="J62" s="18">
        <f t="shared" si="141"/>
        <v>0</v>
      </c>
      <c r="K62" s="18">
        <f t="shared" si="141"/>
        <v>0</v>
      </c>
      <c r="L62" s="18">
        <f t="shared" si="13"/>
        <v>38845.4</v>
      </c>
      <c r="M62" s="18">
        <f t="shared" si="14"/>
        <v>38845.4</v>
      </c>
      <c r="N62" s="18">
        <f t="shared" si="15"/>
        <v>38845.400000000009</v>
      </c>
      <c r="O62" s="18">
        <f t="shared" ref="O62:S62" si="142">O63+O70</f>
        <v>11343.478999999999</v>
      </c>
      <c r="P62" s="18">
        <f t="shared" si="142"/>
        <v>0</v>
      </c>
      <c r="Q62" s="18">
        <f t="shared" si="142"/>
        <v>0</v>
      </c>
      <c r="R62" s="18">
        <f t="shared" si="142"/>
        <v>0</v>
      </c>
      <c r="S62" s="18">
        <f t="shared" si="142"/>
        <v>0</v>
      </c>
      <c r="T62" s="18">
        <f t="shared" si="17"/>
        <v>50188.879000000001</v>
      </c>
      <c r="U62" s="18">
        <f t="shared" si="18"/>
        <v>38845.4</v>
      </c>
      <c r="V62" s="18">
        <f t="shared" si="19"/>
        <v>38845.400000000009</v>
      </c>
      <c r="W62" s="18">
        <f t="shared" ref="W62:CD62" si="143">W63+W70</f>
        <v>-1064.943</v>
      </c>
      <c r="X62" s="18">
        <f t="shared" ref="X62:AB62" si="144">X63+X70</f>
        <v>0</v>
      </c>
      <c r="Y62" s="18">
        <f t="shared" si="144"/>
        <v>0</v>
      </c>
      <c r="Z62" s="18">
        <f t="shared" si="144"/>
        <v>0</v>
      </c>
      <c r="AA62" s="18">
        <f t="shared" si="144"/>
        <v>0</v>
      </c>
      <c r="AB62" s="18">
        <f t="shared" si="144"/>
        <v>0</v>
      </c>
      <c r="AC62" s="18">
        <f t="shared" si="21"/>
        <v>49123.936000000002</v>
      </c>
      <c r="AD62" s="18">
        <f t="shared" si="22"/>
        <v>38845.4</v>
      </c>
      <c r="AE62" s="18">
        <f t="shared" si="23"/>
        <v>38845.400000000009</v>
      </c>
      <c r="AF62" s="18">
        <f t="shared" ref="AF62:AH62" si="145">AF63+AF70</f>
        <v>1340.1470000000002</v>
      </c>
      <c r="AG62" s="18">
        <f t="shared" si="145"/>
        <v>0</v>
      </c>
      <c r="AH62" s="18">
        <f t="shared" si="145"/>
        <v>0</v>
      </c>
      <c r="AI62" s="18">
        <f t="shared" si="25"/>
        <v>50464.082999999999</v>
      </c>
      <c r="AJ62" s="18">
        <f t="shared" si="26"/>
        <v>38845.4</v>
      </c>
      <c r="AK62" s="18">
        <f t="shared" si="27"/>
        <v>38845.400000000009</v>
      </c>
      <c r="AL62" s="18">
        <f t="shared" ref="AL62" si="146">AL63+AL70</f>
        <v>0</v>
      </c>
      <c r="AM62" s="18">
        <f t="shared" si="28"/>
        <v>50464.082999999999</v>
      </c>
      <c r="AN62" s="18">
        <f t="shared" ref="AN62:AP62" si="147">AN63+AN70</f>
        <v>-334.81299999999999</v>
      </c>
      <c r="AO62" s="18">
        <f t="shared" si="147"/>
        <v>0</v>
      </c>
      <c r="AP62" s="18">
        <f t="shared" si="147"/>
        <v>0</v>
      </c>
      <c r="AQ62" s="18">
        <f t="shared" si="30"/>
        <v>50129.27</v>
      </c>
      <c r="AR62" s="18">
        <f t="shared" si="31"/>
        <v>38845.4</v>
      </c>
      <c r="AS62" s="18">
        <f t="shared" si="32"/>
        <v>38845.400000000009</v>
      </c>
      <c r="AT62" s="18">
        <f t="shared" ref="AT62:AV62" si="148">AT63+AT70</f>
        <v>0</v>
      </c>
      <c r="AU62" s="18">
        <f t="shared" si="148"/>
        <v>0</v>
      </c>
      <c r="AV62" s="18">
        <f t="shared" si="148"/>
        <v>0</v>
      </c>
      <c r="AW62" s="18">
        <f t="shared" si="33"/>
        <v>50129.27</v>
      </c>
      <c r="AX62" s="18">
        <f t="shared" si="34"/>
        <v>38845.4</v>
      </c>
      <c r="AY62" s="18">
        <f t="shared" si="35"/>
        <v>38845.400000000009</v>
      </c>
      <c r="AZ62" s="18">
        <f t="shared" ref="AZ62:BB62" si="149">AZ63+AZ70</f>
        <v>359.61799999999999</v>
      </c>
      <c r="BA62" s="18">
        <f t="shared" si="149"/>
        <v>0</v>
      </c>
      <c r="BB62" s="18">
        <f t="shared" si="149"/>
        <v>0</v>
      </c>
      <c r="BC62" s="18">
        <f t="shared" si="37"/>
        <v>50488.887999999999</v>
      </c>
      <c r="BD62" s="18">
        <f t="shared" si="38"/>
        <v>38845.4</v>
      </c>
      <c r="BE62" s="18">
        <f t="shared" si="39"/>
        <v>38845.400000000009</v>
      </c>
      <c r="BF62" s="18">
        <f t="shared" ref="BF62:BH62" si="150">BF63+BF70</f>
        <v>0</v>
      </c>
      <c r="BG62" s="18">
        <f t="shared" si="150"/>
        <v>0</v>
      </c>
      <c r="BH62" s="18">
        <f t="shared" si="150"/>
        <v>0</v>
      </c>
      <c r="BI62" s="18">
        <f t="shared" si="8"/>
        <v>50488.887999999999</v>
      </c>
      <c r="BJ62" s="18">
        <f t="shared" si="9"/>
        <v>38845.4</v>
      </c>
      <c r="BK62" s="18">
        <f t="shared" si="10"/>
        <v>38845.400000000009</v>
      </c>
      <c r="BL62" s="18">
        <f t="shared" ref="BL62:BN62" si="151">BL63+BL70</f>
        <v>-27.193999999999999</v>
      </c>
      <c r="BM62" s="18">
        <f t="shared" si="151"/>
        <v>0</v>
      </c>
      <c r="BN62" s="18">
        <f t="shared" si="151"/>
        <v>0</v>
      </c>
      <c r="BO62" s="18">
        <f t="shared" si="41"/>
        <v>50461.693999999996</v>
      </c>
      <c r="BP62" s="18">
        <f t="shared" si="42"/>
        <v>38845.4</v>
      </c>
      <c r="BQ62" s="18">
        <f t="shared" si="43"/>
        <v>38845.400000000009</v>
      </c>
      <c r="BR62" s="18">
        <f t="shared" ref="BR62:BT62" si="152">BR63+BR70</f>
        <v>0</v>
      </c>
      <c r="BS62" s="18">
        <f t="shared" si="152"/>
        <v>0</v>
      </c>
      <c r="BT62" s="18">
        <f t="shared" si="152"/>
        <v>0</v>
      </c>
      <c r="BU62" s="18">
        <f t="shared" si="44"/>
        <v>50461.693999999996</v>
      </c>
      <c r="BV62" s="18">
        <f t="shared" si="45"/>
        <v>38845.4</v>
      </c>
      <c r="BW62" s="18">
        <f t="shared" si="46"/>
        <v>38845.400000000009</v>
      </c>
      <c r="BX62" s="18">
        <f t="shared" ref="BX62:BZ62" si="153">BX63+BX70</f>
        <v>-2524.7820000000002</v>
      </c>
      <c r="BY62" s="18">
        <f t="shared" si="153"/>
        <v>0</v>
      </c>
      <c r="BZ62" s="18">
        <f t="shared" si="153"/>
        <v>0</v>
      </c>
      <c r="CA62" s="18">
        <f t="shared" si="48"/>
        <v>47936.911999999997</v>
      </c>
      <c r="CB62" s="18">
        <f t="shared" si="49"/>
        <v>38845.4</v>
      </c>
      <c r="CC62" s="18">
        <f t="shared" si="50"/>
        <v>38845.400000000009</v>
      </c>
      <c r="CD62" s="18">
        <f t="shared" si="143"/>
        <v>0</v>
      </c>
      <c r="CE62" s="27"/>
      <c r="CF62" s="33"/>
    </row>
    <row r="63" spans="1:84" ht="31.2" x14ac:dyDescent="0.3">
      <c r="A63" s="41" t="s">
        <v>20</v>
      </c>
      <c r="B63" s="39"/>
      <c r="C63" s="41"/>
      <c r="D63" s="41"/>
      <c r="E63" s="14" t="s">
        <v>604</v>
      </c>
      <c r="F63" s="18">
        <f t="shared" ref="F63:K63" si="154">F64+F67</f>
        <v>38845.4</v>
      </c>
      <c r="G63" s="18">
        <f t="shared" si="154"/>
        <v>38845.4</v>
      </c>
      <c r="H63" s="18">
        <f t="shared" si="154"/>
        <v>38845.400000000009</v>
      </c>
      <c r="I63" s="18">
        <f t="shared" si="154"/>
        <v>0</v>
      </c>
      <c r="J63" s="18">
        <f t="shared" si="154"/>
        <v>0</v>
      </c>
      <c r="K63" s="18">
        <f t="shared" si="154"/>
        <v>0</v>
      </c>
      <c r="L63" s="18">
        <f t="shared" si="13"/>
        <v>38845.4</v>
      </c>
      <c r="M63" s="18">
        <f t="shared" si="14"/>
        <v>38845.4</v>
      </c>
      <c r="N63" s="18">
        <f t="shared" si="15"/>
        <v>38845.400000000009</v>
      </c>
      <c r="O63" s="18">
        <f t="shared" ref="O63:S63" si="155">O64+O67</f>
        <v>5127.107</v>
      </c>
      <c r="P63" s="18">
        <f t="shared" si="155"/>
        <v>0</v>
      </c>
      <c r="Q63" s="18">
        <f t="shared" si="155"/>
        <v>0</v>
      </c>
      <c r="R63" s="18">
        <f t="shared" si="155"/>
        <v>0</v>
      </c>
      <c r="S63" s="18">
        <f t="shared" si="155"/>
        <v>0</v>
      </c>
      <c r="T63" s="18">
        <f t="shared" si="17"/>
        <v>43972.506999999998</v>
      </c>
      <c r="U63" s="18">
        <f t="shared" si="18"/>
        <v>38845.4</v>
      </c>
      <c r="V63" s="18">
        <f t="shared" si="19"/>
        <v>38845.400000000009</v>
      </c>
      <c r="W63" s="18">
        <f t="shared" ref="W63:CD63" si="156">W64+W67</f>
        <v>-1064.943</v>
      </c>
      <c r="X63" s="18">
        <f t="shared" ref="X63:AB63" si="157">X64+X67</f>
        <v>0</v>
      </c>
      <c r="Y63" s="18">
        <f t="shared" si="157"/>
        <v>0</v>
      </c>
      <c r="Z63" s="18">
        <f t="shared" si="157"/>
        <v>0</v>
      </c>
      <c r="AA63" s="18">
        <f t="shared" si="157"/>
        <v>0</v>
      </c>
      <c r="AB63" s="18">
        <f t="shared" si="157"/>
        <v>0</v>
      </c>
      <c r="AC63" s="18">
        <f t="shared" si="21"/>
        <v>42907.563999999998</v>
      </c>
      <c r="AD63" s="18">
        <f t="shared" si="22"/>
        <v>38845.4</v>
      </c>
      <c r="AE63" s="18">
        <f t="shared" si="23"/>
        <v>38845.400000000009</v>
      </c>
      <c r="AF63" s="18">
        <f t="shared" ref="AF63:AH63" si="158">AF64+AF67</f>
        <v>1340.1470000000002</v>
      </c>
      <c r="AG63" s="18">
        <f t="shared" si="158"/>
        <v>0</v>
      </c>
      <c r="AH63" s="18">
        <f t="shared" si="158"/>
        <v>0</v>
      </c>
      <c r="AI63" s="18">
        <f t="shared" si="25"/>
        <v>44247.710999999996</v>
      </c>
      <c r="AJ63" s="18">
        <f t="shared" si="26"/>
        <v>38845.4</v>
      </c>
      <c r="AK63" s="18">
        <f t="shared" si="27"/>
        <v>38845.400000000009</v>
      </c>
      <c r="AL63" s="18">
        <f t="shared" ref="AL63" si="159">AL64+AL67</f>
        <v>0</v>
      </c>
      <c r="AM63" s="18">
        <f t="shared" si="28"/>
        <v>44247.710999999996</v>
      </c>
      <c r="AN63" s="18">
        <f t="shared" ref="AN63:AP63" si="160">AN64+AN67</f>
        <v>-334.81299999999999</v>
      </c>
      <c r="AO63" s="18">
        <f t="shared" si="160"/>
        <v>0</v>
      </c>
      <c r="AP63" s="18">
        <f t="shared" si="160"/>
        <v>0</v>
      </c>
      <c r="AQ63" s="18">
        <f t="shared" si="30"/>
        <v>43912.897999999994</v>
      </c>
      <c r="AR63" s="18">
        <f t="shared" si="31"/>
        <v>38845.4</v>
      </c>
      <c r="AS63" s="18">
        <f t="shared" si="32"/>
        <v>38845.400000000009</v>
      </c>
      <c r="AT63" s="18">
        <f t="shared" ref="AT63:AV63" si="161">AT64+AT67</f>
        <v>0</v>
      </c>
      <c r="AU63" s="18">
        <f t="shared" si="161"/>
        <v>0</v>
      </c>
      <c r="AV63" s="18">
        <f t="shared" si="161"/>
        <v>0</v>
      </c>
      <c r="AW63" s="18">
        <f t="shared" si="33"/>
        <v>43912.897999999994</v>
      </c>
      <c r="AX63" s="18">
        <f t="shared" si="34"/>
        <v>38845.4</v>
      </c>
      <c r="AY63" s="18">
        <f t="shared" si="35"/>
        <v>38845.400000000009</v>
      </c>
      <c r="AZ63" s="18">
        <f t="shared" ref="AZ63:BB63" si="162">AZ64+AZ67</f>
        <v>359.61799999999999</v>
      </c>
      <c r="BA63" s="18">
        <f t="shared" si="162"/>
        <v>0</v>
      </c>
      <c r="BB63" s="18">
        <f t="shared" si="162"/>
        <v>0</v>
      </c>
      <c r="BC63" s="18">
        <f t="shared" si="37"/>
        <v>44272.515999999996</v>
      </c>
      <c r="BD63" s="18">
        <f t="shared" si="38"/>
        <v>38845.4</v>
      </c>
      <c r="BE63" s="18">
        <f t="shared" si="39"/>
        <v>38845.400000000009</v>
      </c>
      <c r="BF63" s="18">
        <f t="shared" ref="BF63:BH63" si="163">BF64+BF67</f>
        <v>0</v>
      </c>
      <c r="BG63" s="18">
        <f t="shared" si="163"/>
        <v>0</v>
      </c>
      <c r="BH63" s="18">
        <f t="shared" si="163"/>
        <v>0</v>
      </c>
      <c r="BI63" s="18">
        <f t="shared" si="8"/>
        <v>44272.515999999996</v>
      </c>
      <c r="BJ63" s="18">
        <f t="shared" si="9"/>
        <v>38845.4</v>
      </c>
      <c r="BK63" s="18">
        <f t="shared" si="10"/>
        <v>38845.400000000009</v>
      </c>
      <c r="BL63" s="18">
        <f t="shared" ref="BL63:BN63" si="164">BL64+BL67</f>
        <v>-27.193999999999999</v>
      </c>
      <c r="BM63" s="18">
        <f t="shared" si="164"/>
        <v>0</v>
      </c>
      <c r="BN63" s="18">
        <f t="shared" si="164"/>
        <v>0</v>
      </c>
      <c r="BO63" s="18">
        <f t="shared" si="41"/>
        <v>44245.321999999993</v>
      </c>
      <c r="BP63" s="18">
        <f t="shared" si="42"/>
        <v>38845.4</v>
      </c>
      <c r="BQ63" s="18">
        <f t="shared" si="43"/>
        <v>38845.400000000009</v>
      </c>
      <c r="BR63" s="18">
        <f t="shared" ref="BR63:BT63" si="165">BR64+BR67</f>
        <v>0</v>
      </c>
      <c r="BS63" s="18">
        <f t="shared" si="165"/>
        <v>0</v>
      </c>
      <c r="BT63" s="18">
        <f t="shared" si="165"/>
        <v>0</v>
      </c>
      <c r="BU63" s="18">
        <f t="shared" si="44"/>
        <v>44245.321999999993</v>
      </c>
      <c r="BV63" s="18">
        <f t="shared" si="45"/>
        <v>38845.4</v>
      </c>
      <c r="BW63" s="18">
        <f t="shared" si="46"/>
        <v>38845.400000000009</v>
      </c>
      <c r="BX63" s="18">
        <f t="shared" ref="BX63:BZ63" si="166">BX64+BX67</f>
        <v>-2524.7820000000002</v>
      </c>
      <c r="BY63" s="18">
        <f t="shared" si="166"/>
        <v>0</v>
      </c>
      <c r="BZ63" s="18">
        <f t="shared" si="166"/>
        <v>0</v>
      </c>
      <c r="CA63" s="18">
        <f t="shared" si="48"/>
        <v>41720.539999999994</v>
      </c>
      <c r="CB63" s="18">
        <f t="shared" si="49"/>
        <v>38845.4</v>
      </c>
      <c r="CC63" s="18">
        <f t="shared" si="50"/>
        <v>38845.400000000009</v>
      </c>
      <c r="CD63" s="18">
        <f t="shared" si="156"/>
        <v>0</v>
      </c>
      <c r="CE63" s="27"/>
      <c r="CF63" s="33"/>
    </row>
    <row r="64" spans="1:84" ht="31.2" x14ac:dyDescent="0.3">
      <c r="A64" s="41" t="s">
        <v>20</v>
      </c>
      <c r="B64" s="39">
        <v>200</v>
      </c>
      <c r="C64" s="41"/>
      <c r="D64" s="41"/>
      <c r="E64" s="14" t="s">
        <v>551</v>
      </c>
      <c r="F64" s="18">
        <f t="shared" ref="F64:K65" si="167">F65</f>
        <v>37899.300000000003</v>
      </c>
      <c r="G64" s="18">
        <f t="shared" si="167"/>
        <v>37922.1</v>
      </c>
      <c r="H64" s="18">
        <f t="shared" si="167"/>
        <v>37945.000000000007</v>
      </c>
      <c r="I64" s="18">
        <f t="shared" si="167"/>
        <v>0</v>
      </c>
      <c r="J64" s="18">
        <f t="shared" si="167"/>
        <v>0</v>
      </c>
      <c r="K64" s="18">
        <f t="shared" si="167"/>
        <v>0</v>
      </c>
      <c r="L64" s="18">
        <f t="shared" si="13"/>
        <v>37899.300000000003</v>
      </c>
      <c r="M64" s="18">
        <f t="shared" si="14"/>
        <v>37922.1</v>
      </c>
      <c r="N64" s="18">
        <f t="shared" si="15"/>
        <v>37945.000000000007</v>
      </c>
      <c r="O64" s="18">
        <f t="shared" ref="O64:S65" si="168">O65</f>
        <v>5127.107</v>
      </c>
      <c r="P64" s="18">
        <f t="shared" si="168"/>
        <v>0</v>
      </c>
      <c r="Q64" s="18">
        <f t="shared" si="168"/>
        <v>0</v>
      </c>
      <c r="R64" s="18">
        <f t="shared" si="168"/>
        <v>0</v>
      </c>
      <c r="S64" s="18">
        <f t="shared" si="168"/>
        <v>0</v>
      </c>
      <c r="T64" s="18">
        <f t="shared" si="17"/>
        <v>43026.407000000007</v>
      </c>
      <c r="U64" s="18">
        <f t="shared" si="18"/>
        <v>37922.1</v>
      </c>
      <c r="V64" s="18">
        <f t="shared" si="19"/>
        <v>37945.000000000007</v>
      </c>
      <c r="W64" s="18">
        <f t="shared" ref="W64:CD65" si="169">W65</f>
        <v>-1064.943</v>
      </c>
      <c r="X64" s="18">
        <f t="shared" si="169"/>
        <v>0</v>
      </c>
      <c r="Y64" s="18">
        <f t="shared" si="169"/>
        <v>0</v>
      </c>
      <c r="Z64" s="18">
        <f t="shared" si="169"/>
        <v>0</v>
      </c>
      <c r="AA64" s="18">
        <f t="shared" si="169"/>
        <v>0</v>
      </c>
      <c r="AB64" s="18">
        <f t="shared" si="169"/>
        <v>0</v>
      </c>
      <c r="AC64" s="18">
        <f t="shared" si="21"/>
        <v>41961.464000000007</v>
      </c>
      <c r="AD64" s="18">
        <f t="shared" si="22"/>
        <v>37922.1</v>
      </c>
      <c r="AE64" s="18">
        <f t="shared" si="23"/>
        <v>37945.000000000007</v>
      </c>
      <c r="AF64" s="18">
        <f t="shared" si="169"/>
        <v>1340.1470000000002</v>
      </c>
      <c r="AG64" s="18">
        <f t="shared" si="169"/>
        <v>0</v>
      </c>
      <c r="AH64" s="18">
        <f t="shared" si="169"/>
        <v>0</v>
      </c>
      <c r="AI64" s="18">
        <f t="shared" si="25"/>
        <v>43301.611000000004</v>
      </c>
      <c r="AJ64" s="18">
        <f t="shared" si="26"/>
        <v>37922.1</v>
      </c>
      <c r="AK64" s="18">
        <f t="shared" si="27"/>
        <v>37945.000000000007</v>
      </c>
      <c r="AL64" s="18">
        <f t="shared" si="169"/>
        <v>0</v>
      </c>
      <c r="AM64" s="18">
        <f t="shared" si="28"/>
        <v>43301.611000000004</v>
      </c>
      <c r="AN64" s="18">
        <f t="shared" si="169"/>
        <v>-334.81299999999999</v>
      </c>
      <c r="AO64" s="18">
        <f t="shared" si="169"/>
        <v>0</v>
      </c>
      <c r="AP64" s="18">
        <f t="shared" si="169"/>
        <v>0</v>
      </c>
      <c r="AQ64" s="18">
        <f t="shared" si="30"/>
        <v>42966.798000000003</v>
      </c>
      <c r="AR64" s="18">
        <f t="shared" si="31"/>
        <v>37922.1</v>
      </c>
      <c r="AS64" s="18">
        <f t="shared" si="32"/>
        <v>37945.000000000007</v>
      </c>
      <c r="AT64" s="18">
        <f t="shared" si="169"/>
        <v>0</v>
      </c>
      <c r="AU64" s="18">
        <f t="shared" si="169"/>
        <v>0</v>
      </c>
      <c r="AV64" s="18">
        <f t="shared" si="169"/>
        <v>0</v>
      </c>
      <c r="AW64" s="18">
        <f t="shared" si="33"/>
        <v>42966.798000000003</v>
      </c>
      <c r="AX64" s="18">
        <f t="shared" si="34"/>
        <v>37922.1</v>
      </c>
      <c r="AY64" s="18">
        <f t="shared" si="35"/>
        <v>37945.000000000007</v>
      </c>
      <c r="AZ64" s="18">
        <f t="shared" si="169"/>
        <v>359.61799999999999</v>
      </c>
      <c r="BA64" s="18">
        <f t="shared" si="169"/>
        <v>0</v>
      </c>
      <c r="BB64" s="18">
        <f t="shared" si="169"/>
        <v>0</v>
      </c>
      <c r="BC64" s="18">
        <f t="shared" si="37"/>
        <v>43326.416000000005</v>
      </c>
      <c r="BD64" s="18">
        <f t="shared" si="38"/>
        <v>37922.1</v>
      </c>
      <c r="BE64" s="18">
        <f t="shared" si="39"/>
        <v>37945.000000000007</v>
      </c>
      <c r="BF64" s="18">
        <f t="shared" si="169"/>
        <v>0</v>
      </c>
      <c r="BG64" s="18">
        <f t="shared" si="169"/>
        <v>0</v>
      </c>
      <c r="BH64" s="18">
        <f t="shared" si="169"/>
        <v>0</v>
      </c>
      <c r="BI64" s="18">
        <f t="shared" si="8"/>
        <v>43326.416000000005</v>
      </c>
      <c r="BJ64" s="18">
        <f t="shared" si="9"/>
        <v>37922.1</v>
      </c>
      <c r="BK64" s="18">
        <f t="shared" si="10"/>
        <v>37945.000000000007</v>
      </c>
      <c r="BL64" s="18">
        <f t="shared" si="169"/>
        <v>-27.193999999999999</v>
      </c>
      <c r="BM64" s="18">
        <f t="shared" si="169"/>
        <v>0</v>
      </c>
      <c r="BN64" s="18">
        <f t="shared" si="169"/>
        <v>0</v>
      </c>
      <c r="BO64" s="18">
        <f t="shared" si="41"/>
        <v>43299.222000000002</v>
      </c>
      <c r="BP64" s="18">
        <f t="shared" si="42"/>
        <v>37922.1</v>
      </c>
      <c r="BQ64" s="18">
        <f t="shared" si="43"/>
        <v>37945.000000000007</v>
      </c>
      <c r="BR64" s="18">
        <f t="shared" si="169"/>
        <v>0</v>
      </c>
      <c r="BS64" s="18">
        <f t="shared" si="169"/>
        <v>0</v>
      </c>
      <c r="BT64" s="18">
        <f t="shared" si="169"/>
        <v>0</v>
      </c>
      <c r="BU64" s="18">
        <f t="shared" si="44"/>
        <v>43299.222000000002</v>
      </c>
      <c r="BV64" s="18">
        <f t="shared" si="45"/>
        <v>37922.1</v>
      </c>
      <c r="BW64" s="18">
        <f t="shared" si="46"/>
        <v>37945.000000000007</v>
      </c>
      <c r="BX64" s="18">
        <f t="shared" si="169"/>
        <v>-2524.7820000000002</v>
      </c>
      <c r="BY64" s="18">
        <f t="shared" si="169"/>
        <v>0</v>
      </c>
      <c r="BZ64" s="18">
        <f t="shared" si="169"/>
        <v>0</v>
      </c>
      <c r="CA64" s="18">
        <f t="shared" si="48"/>
        <v>40774.44</v>
      </c>
      <c r="CB64" s="18">
        <f t="shared" si="49"/>
        <v>37922.1</v>
      </c>
      <c r="CC64" s="18">
        <f t="shared" si="50"/>
        <v>37945.000000000007</v>
      </c>
      <c r="CD64" s="18">
        <f t="shared" si="169"/>
        <v>0</v>
      </c>
      <c r="CE64" s="27"/>
      <c r="CF64" s="33"/>
    </row>
    <row r="65" spans="1:119" ht="46.8" x14ac:dyDescent="0.3">
      <c r="A65" s="41" t="s">
        <v>20</v>
      </c>
      <c r="B65" s="39">
        <v>240</v>
      </c>
      <c r="C65" s="41"/>
      <c r="D65" s="41"/>
      <c r="E65" s="14" t="s">
        <v>559</v>
      </c>
      <c r="F65" s="18">
        <f t="shared" si="167"/>
        <v>37899.300000000003</v>
      </c>
      <c r="G65" s="18">
        <f t="shared" si="167"/>
        <v>37922.1</v>
      </c>
      <c r="H65" s="18">
        <f t="shared" si="167"/>
        <v>37945.000000000007</v>
      </c>
      <c r="I65" s="18">
        <f t="shared" si="167"/>
        <v>0</v>
      </c>
      <c r="J65" s="18">
        <f t="shared" si="167"/>
        <v>0</v>
      </c>
      <c r="K65" s="18">
        <f t="shared" si="167"/>
        <v>0</v>
      </c>
      <c r="L65" s="18">
        <f t="shared" si="13"/>
        <v>37899.300000000003</v>
      </c>
      <c r="M65" s="18">
        <f t="shared" si="14"/>
        <v>37922.1</v>
      </c>
      <c r="N65" s="18">
        <f t="shared" si="15"/>
        <v>37945.000000000007</v>
      </c>
      <c r="O65" s="18">
        <f t="shared" si="168"/>
        <v>5127.107</v>
      </c>
      <c r="P65" s="18">
        <f t="shared" si="168"/>
        <v>0</v>
      </c>
      <c r="Q65" s="18">
        <f t="shared" si="168"/>
        <v>0</v>
      </c>
      <c r="R65" s="18">
        <f t="shared" si="168"/>
        <v>0</v>
      </c>
      <c r="S65" s="18">
        <f t="shared" si="168"/>
        <v>0</v>
      </c>
      <c r="T65" s="18">
        <f t="shared" si="17"/>
        <v>43026.407000000007</v>
      </c>
      <c r="U65" s="18">
        <f t="shared" si="18"/>
        <v>37922.1</v>
      </c>
      <c r="V65" s="18">
        <f t="shared" si="19"/>
        <v>37945.000000000007</v>
      </c>
      <c r="W65" s="18">
        <f t="shared" si="169"/>
        <v>-1064.943</v>
      </c>
      <c r="X65" s="18">
        <f t="shared" si="169"/>
        <v>0</v>
      </c>
      <c r="Y65" s="18">
        <f t="shared" si="169"/>
        <v>0</v>
      </c>
      <c r="Z65" s="18">
        <f t="shared" si="169"/>
        <v>0</v>
      </c>
      <c r="AA65" s="18">
        <f t="shared" si="169"/>
        <v>0</v>
      </c>
      <c r="AB65" s="18">
        <f t="shared" si="169"/>
        <v>0</v>
      </c>
      <c r="AC65" s="18">
        <f t="shared" si="21"/>
        <v>41961.464000000007</v>
      </c>
      <c r="AD65" s="18">
        <f t="shared" si="22"/>
        <v>37922.1</v>
      </c>
      <c r="AE65" s="18">
        <f t="shared" si="23"/>
        <v>37945.000000000007</v>
      </c>
      <c r="AF65" s="18">
        <f t="shared" si="169"/>
        <v>1340.1470000000002</v>
      </c>
      <c r="AG65" s="18">
        <f t="shared" si="169"/>
        <v>0</v>
      </c>
      <c r="AH65" s="18">
        <f t="shared" si="169"/>
        <v>0</v>
      </c>
      <c r="AI65" s="18">
        <f t="shared" si="25"/>
        <v>43301.611000000004</v>
      </c>
      <c r="AJ65" s="18">
        <f t="shared" si="26"/>
        <v>37922.1</v>
      </c>
      <c r="AK65" s="18">
        <f t="shared" si="27"/>
        <v>37945.000000000007</v>
      </c>
      <c r="AL65" s="18">
        <f t="shared" si="169"/>
        <v>0</v>
      </c>
      <c r="AM65" s="18">
        <f t="shared" si="28"/>
        <v>43301.611000000004</v>
      </c>
      <c r="AN65" s="18">
        <f t="shared" si="169"/>
        <v>-334.81299999999999</v>
      </c>
      <c r="AO65" s="18">
        <f t="shared" si="169"/>
        <v>0</v>
      </c>
      <c r="AP65" s="18">
        <f t="shared" si="169"/>
        <v>0</v>
      </c>
      <c r="AQ65" s="18">
        <f t="shared" si="30"/>
        <v>42966.798000000003</v>
      </c>
      <c r="AR65" s="18">
        <f t="shared" si="31"/>
        <v>37922.1</v>
      </c>
      <c r="AS65" s="18">
        <f t="shared" si="32"/>
        <v>37945.000000000007</v>
      </c>
      <c r="AT65" s="18">
        <f t="shared" si="169"/>
        <v>0</v>
      </c>
      <c r="AU65" s="18">
        <f t="shared" si="169"/>
        <v>0</v>
      </c>
      <c r="AV65" s="18">
        <f t="shared" si="169"/>
        <v>0</v>
      </c>
      <c r="AW65" s="18">
        <f t="shared" si="33"/>
        <v>42966.798000000003</v>
      </c>
      <c r="AX65" s="18">
        <f t="shared" si="34"/>
        <v>37922.1</v>
      </c>
      <c r="AY65" s="18">
        <f t="shared" si="35"/>
        <v>37945.000000000007</v>
      </c>
      <c r="AZ65" s="18">
        <f t="shared" si="169"/>
        <v>359.61799999999999</v>
      </c>
      <c r="BA65" s="18">
        <f t="shared" si="169"/>
        <v>0</v>
      </c>
      <c r="BB65" s="18">
        <f t="shared" si="169"/>
        <v>0</v>
      </c>
      <c r="BC65" s="18">
        <f t="shared" si="37"/>
        <v>43326.416000000005</v>
      </c>
      <c r="BD65" s="18">
        <f t="shared" si="38"/>
        <v>37922.1</v>
      </c>
      <c r="BE65" s="18">
        <f t="shared" si="39"/>
        <v>37945.000000000007</v>
      </c>
      <c r="BF65" s="18">
        <f t="shared" si="169"/>
        <v>0</v>
      </c>
      <c r="BG65" s="18">
        <f t="shared" si="169"/>
        <v>0</v>
      </c>
      <c r="BH65" s="18">
        <f t="shared" si="169"/>
        <v>0</v>
      </c>
      <c r="BI65" s="18">
        <f t="shared" si="8"/>
        <v>43326.416000000005</v>
      </c>
      <c r="BJ65" s="18">
        <f t="shared" si="9"/>
        <v>37922.1</v>
      </c>
      <c r="BK65" s="18">
        <f t="shared" si="10"/>
        <v>37945.000000000007</v>
      </c>
      <c r="BL65" s="18">
        <f t="shared" si="169"/>
        <v>-27.193999999999999</v>
      </c>
      <c r="BM65" s="18">
        <f t="shared" si="169"/>
        <v>0</v>
      </c>
      <c r="BN65" s="18">
        <f t="shared" si="169"/>
        <v>0</v>
      </c>
      <c r="BO65" s="18">
        <f t="shared" si="41"/>
        <v>43299.222000000002</v>
      </c>
      <c r="BP65" s="18">
        <f t="shared" si="42"/>
        <v>37922.1</v>
      </c>
      <c r="BQ65" s="18">
        <f t="shared" si="43"/>
        <v>37945.000000000007</v>
      </c>
      <c r="BR65" s="18">
        <f t="shared" si="169"/>
        <v>0</v>
      </c>
      <c r="BS65" s="18">
        <f t="shared" si="169"/>
        <v>0</v>
      </c>
      <c r="BT65" s="18">
        <f t="shared" si="169"/>
        <v>0</v>
      </c>
      <c r="BU65" s="18">
        <f t="shared" si="44"/>
        <v>43299.222000000002</v>
      </c>
      <c r="BV65" s="18">
        <f t="shared" si="45"/>
        <v>37922.1</v>
      </c>
      <c r="BW65" s="18">
        <f t="shared" si="46"/>
        <v>37945.000000000007</v>
      </c>
      <c r="BX65" s="18">
        <f t="shared" si="169"/>
        <v>-2524.7820000000002</v>
      </c>
      <c r="BY65" s="18">
        <f t="shared" si="169"/>
        <v>0</v>
      </c>
      <c r="BZ65" s="18">
        <f t="shared" si="169"/>
        <v>0</v>
      </c>
      <c r="CA65" s="18">
        <f t="shared" si="48"/>
        <v>40774.44</v>
      </c>
      <c r="CB65" s="18">
        <f t="shared" si="49"/>
        <v>37922.1</v>
      </c>
      <c r="CC65" s="18">
        <f t="shared" si="50"/>
        <v>37945.000000000007</v>
      </c>
      <c r="CD65" s="18">
        <f t="shared" si="169"/>
        <v>0</v>
      </c>
      <c r="CE65" s="27"/>
      <c r="CF65" s="33"/>
    </row>
    <row r="66" spans="1:119" x14ac:dyDescent="0.3">
      <c r="A66" s="41" t="s">
        <v>20</v>
      </c>
      <c r="B66" s="39">
        <v>240</v>
      </c>
      <c r="C66" s="41" t="s">
        <v>5</v>
      </c>
      <c r="D66" s="41" t="s">
        <v>6</v>
      </c>
      <c r="E66" s="14" t="s">
        <v>518</v>
      </c>
      <c r="F66" s="18">
        <v>37899.300000000003</v>
      </c>
      <c r="G66" s="18">
        <v>37922.1</v>
      </c>
      <c r="H66" s="18">
        <v>37945.000000000007</v>
      </c>
      <c r="I66" s="18"/>
      <c r="J66" s="18"/>
      <c r="K66" s="18"/>
      <c r="L66" s="18">
        <f t="shared" si="13"/>
        <v>37899.300000000003</v>
      </c>
      <c r="M66" s="18">
        <f t="shared" si="14"/>
        <v>37922.1</v>
      </c>
      <c r="N66" s="18">
        <f t="shared" si="15"/>
        <v>37945.000000000007</v>
      </c>
      <c r="O66" s="18">
        <f>-203.502+321.928+152.184+4856.497</f>
        <v>5127.107</v>
      </c>
      <c r="P66" s="18"/>
      <c r="Q66" s="18"/>
      <c r="R66" s="18"/>
      <c r="S66" s="18"/>
      <c r="T66" s="18">
        <f t="shared" si="17"/>
        <v>43026.407000000007</v>
      </c>
      <c r="U66" s="18">
        <f t="shared" si="18"/>
        <v>37922.1</v>
      </c>
      <c r="V66" s="18">
        <f t="shared" si="19"/>
        <v>37945.000000000007</v>
      </c>
      <c r="W66" s="18">
        <f>-550.583-514.36</f>
        <v>-1064.943</v>
      </c>
      <c r="X66" s="18"/>
      <c r="Y66" s="18"/>
      <c r="Z66" s="18"/>
      <c r="AA66" s="18"/>
      <c r="AB66" s="18"/>
      <c r="AC66" s="18">
        <f t="shared" si="21"/>
        <v>41961.464000000007</v>
      </c>
      <c r="AD66" s="18">
        <f t="shared" si="22"/>
        <v>37922.1</v>
      </c>
      <c r="AE66" s="18">
        <f t="shared" si="23"/>
        <v>37945.000000000007</v>
      </c>
      <c r="AF66" s="18">
        <f>310.716+550.581+514.36-35.51</f>
        <v>1340.1470000000002</v>
      </c>
      <c r="AG66" s="18"/>
      <c r="AH66" s="18"/>
      <c r="AI66" s="18">
        <f t="shared" si="25"/>
        <v>43301.611000000004</v>
      </c>
      <c r="AJ66" s="18">
        <f t="shared" si="26"/>
        <v>37922.1</v>
      </c>
      <c r="AK66" s="18">
        <f t="shared" si="27"/>
        <v>37945.000000000007</v>
      </c>
      <c r="AL66" s="18"/>
      <c r="AM66" s="18">
        <f t="shared" si="28"/>
        <v>43301.611000000004</v>
      </c>
      <c r="AN66" s="18">
        <f>-308.238-26.575</f>
        <v>-334.81299999999999</v>
      </c>
      <c r="AO66" s="18"/>
      <c r="AP66" s="18"/>
      <c r="AQ66" s="18">
        <f t="shared" si="30"/>
        <v>42966.798000000003</v>
      </c>
      <c r="AR66" s="18">
        <f t="shared" si="31"/>
        <v>37922.1</v>
      </c>
      <c r="AS66" s="18">
        <f t="shared" si="32"/>
        <v>37945.000000000007</v>
      </c>
      <c r="AT66" s="18"/>
      <c r="AU66" s="18"/>
      <c r="AV66" s="18"/>
      <c r="AW66" s="18">
        <f t="shared" si="33"/>
        <v>42966.798000000003</v>
      </c>
      <c r="AX66" s="18">
        <f t="shared" si="34"/>
        <v>37922.1</v>
      </c>
      <c r="AY66" s="18">
        <f t="shared" si="35"/>
        <v>37945.000000000007</v>
      </c>
      <c r="AZ66" s="18">
        <v>359.61799999999999</v>
      </c>
      <c r="BA66" s="18"/>
      <c r="BB66" s="18"/>
      <c r="BC66" s="18">
        <f t="shared" si="37"/>
        <v>43326.416000000005</v>
      </c>
      <c r="BD66" s="18">
        <f t="shared" si="38"/>
        <v>37922.1</v>
      </c>
      <c r="BE66" s="18">
        <f t="shared" si="39"/>
        <v>37945.000000000007</v>
      </c>
      <c r="BF66" s="18"/>
      <c r="BG66" s="18"/>
      <c r="BH66" s="18"/>
      <c r="BI66" s="18">
        <f t="shared" si="8"/>
        <v>43326.416000000005</v>
      </c>
      <c r="BJ66" s="18">
        <f t="shared" si="9"/>
        <v>37922.1</v>
      </c>
      <c r="BK66" s="18">
        <f t="shared" si="10"/>
        <v>37945.000000000007</v>
      </c>
      <c r="BL66" s="18">
        <f>-0.021-27.173</f>
        <v>-27.193999999999999</v>
      </c>
      <c r="BM66" s="18"/>
      <c r="BN66" s="18"/>
      <c r="BO66" s="18">
        <f t="shared" si="41"/>
        <v>43299.222000000002</v>
      </c>
      <c r="BP66" s="18">
        <f t="shared" si="42"/>
        <v>37922.1</v>
      </c>
      <c r="BQ66" s="18">
        <f t="shared" si="43"/>
        <v>37945.000000000007</v>
      </c>
      <c r="BR66" s="18"/>
      <c r="BS66" s="18"/>
      <c r="BT66" s="18"/>
      <c r="BU66" s="18">
        <f t="shared" si="44"/>
        <v>43299.222000000002</v>
      </c>
      <c r="BV66" s="18">
        <f t="shared" si="45"/>
        <v>37922.1</v>
      </c>
      <c r="BW66" s="18">
        <f t="shared" si="46"/>
        <v>37945.000000000007</v>
      </c>
      <c r="BX66" s="18">
        <f>-265.963-2258.819</f>
        <v>-2524.7820000000002</v>
      </c>
      <c r="BY66" s="18"/>
      <c r="BZ66" s="18"/>
      <c r="CA66" s="18">
        <f t="shared" si="48"/>
        <v>40774.44</v>
      </c>
      <c r="CB66" s="18">
        <f t="shared" si="49"/>
        <v>37922.1</v>
      </c>
      <c r="CC66" s="18">
        <f t="shared" si="50"/>
        <v>37945.000000000007</v>
      </c>
      <c r="CD66" s="18"/>
      <c r="CE66" s="27"/>
      <c r="CF66" s="33"/>
    </row>
    <row r="67" spans="1:119" x14ac:dyDescent="0.3">
      <c r="A67" s="41" t="s">
        <v>20</v>
      </c>
      <c r="B67" s="39">
        <v>800</v>
      </c>
      <c r="C67" s="41"/>
      <c r="D67" s="41"/>
      <c r="E67" s="14" t="s">
        <v>556</v>
      </c>
      <c r="F67" s="18">
        <f t="shared" ref="F67:K68" si="170">F68</f>
        <v>946.09999999999991</v>
      </c>
      <c r="G67" s="18">
        <f t="shared" si="170"/>
        <v>923.30000000000007</v>
      </c>
      <c r="H67" s="18">
        <f t="shared" si="170"/>
        <v>900.40000000000009</v>
      </c>
      <c r="I67" s="18">
        <f t="shared" si="170"/>
        <v>0</v>
      </c>
      <c r="J67" s="18">
        <f t="shared" si="170"/>
        <v>0</v>
      </c>
      <c r="K67" s="18">
        <f t="shared" si="170"/>
        <v>0</v>
      </c>
      <c r="L67" s="18">
        <f t="shared" si="13"/>
        <v>946.09999999999991</v>
      </c>
      <c r="M67" s="18">
        <f t="shared" si="14"/>
        <v>923.30000000000007</v>
      </c>
      <c r="N67" s="18">
        <f t="shared" si="15"/>
        <v>900.40000000000009</v>
      </c>
      <c r="O67" s="18">
        <f t="shared" ref="O67:S68" si="171">O68</f>
        <v>0</v>
      </c>
      <c r="P67" s="18">
        <f t="shared" si="171"/>
        <v>0</v>
      </c>
      <c r="Q67" s="18">
        <f t="shared" si="171"/>
        <v>0</v>
      </c>
      <c r="R67" s="18">
        <f t="shared" si="171"/>
        <v>0</v>
      </c>
      <c r="S67" s="18">
        <f t="shared" si="171"/>
        <v>0</v>
      </c>
      <c r="T67" s="18">
        <f t="shared" si="17"/>
        <v>946.09999999999991</v>
      </c>
      <c r="U67" s="18">
        <f t="shared" si="18"/>
        <v>923.30000000000007</v>
      </c>
      <c r="V67" s="18">
        <f t="shared" si="19"/>
        <v>900.40000000000009</v>
      </c>
      <c r="W67" s="18">
        <f t="shared" ref="W67:CD68" si="172">W68</f>
        <v>0</v>
      </c>
      <c r="X67" s="18">
        <f t="shared" si="172"/>
        <v>0</v>
      </c>
      <c r="Y67" s="18">
        <f t="shared" si="172"/>
        <v>0</v>
      </c>
      <c r="Z67" s="18">
        <f t="shared" si="172"/>
        <v>0</v>
      </c>
      <c r="AA67" s="18">
        <f t="shared" si="172"/>
        <v>0</v>
      </c>
      <c r="AB67" s="18">
        <f t="shared" si="172"/>
        <v>0</v>
      </c>
      <c r="AC67" s="18">
        <f t="shared" si="21"/>
        <v>946.09999999999991</v>
      </c>
      <c r="AD67" s="18">
        <f t="shared" si="22"/>
        <v>923.30000000000007</v>
      </c>
      <c r="AE67" s="18">
        <f t="shared" si="23"/>
        <v>900.40000000000009</v>
      </c>
      <c r="AF67" s="18">
        <f t="shared" si="172"/>
        <v>0</v>
      </c>
      <c r="AG67" s="18">
        <f t="shared" si="172"/>
        <v>0</v>
      </c>
      <c r="AH67" s="18">
        <f t="shared" si="172"/>
        <v>0</v>
      </c>
      <c r="AI67" s="18">
        <f t="shared" si="25"/>
        <v>946.09999999999991</v>
      </c>
      <c r="AJ67" s="18">
        <f t="shared" si="26"/>
        <v>923.30000000000007</v>
      </c>
      <c r="AK67" s="18">
        <f t="shared" si="27"/>
        <v>900.40000000000009</v>
      </c>
      <c r="AL67" s="18">
        <f t="shared" si="172"/>
        <v>0</v>
      </c>
      <c r="AM67" s="18">
        <f t="shared" si="28"/>
        <v>946.09999999999991</v>
      </c>
      <c r="AN67" s="18">
        <f t="shared" si="172"/>
        <v>0</v>
      </c>
      <c r="AO67" s="18">
        <f t="shared" si="172"/>
        <v>0</v>
      </c>
      <c r="AP67" s="18">
        <f t="shared" si="172"/>
        <v>0</v>
      </c>
      <c r="AQ67" s="18">
        <f t="shared" si="30"/>
        <v>946.09999999999991</v>
      </c>
      <c r="AR67" s="18">
        <f t="shared" si="31"/>
        <v>923.30000000000007</v>
      </c>
      <c r="AS67" s="18">
        <f t="shared" si="32"/>
        <v>900.40000000000009</v>
      </c>
      <c r="AT67" s="18">
        <f t="shared" si="172"/>
        <v>0</v>
      </c>
      <c r="AU67" s="18">
        <f t="shared" si="172"/>
        <v>0</v>
      </c>
      <c r="AV67" s="18">
        <f t="shared" si="172"/>
        <v>0</v>
      </c>
      <c r="AW67" s="18">
        <f t="shared" si="33"/>
        <v>946.09999999999991</v>
      </c>
      <c r="AX67" s="18">
        <f t="shared" si="34"/>
        <v>923.30000000000007</v>
      </c>
      <c r="AY67" s="18">
        <f t="shared" si="35"/>
        <v>900.40000000000009</v>
      </c>
      <c r="AZ67" s="18">
        <f t="shared" si="172"/>
        <v>0</v>
      </c>
      <c r="BA67" s="18">
        <f t="shared" si="172"/>
        <v>0</v>
      </c>
      <c r="BB67" s="18">
        <f t="shared" si="172"/>
        <v>0</v>
      </c>
      <c r="BC67" s="18">
        <f t="shared" si="37"/>
        <v>946.09999999999991</v>
      </c>
      <c r="BD67" s="18">
        <f t="shared" si="38"/>
        <v>923.30000000000007</v>
      </c>
      <c r="BE67" s="18">
        <f t="shared" si="39"/>
        <v>900.40000000000009</v>
      </c>
      <c r="BF67" s="18">
        <f t="shared" si="172"/>
        <v>0</v>
      </c>
      <c r="BG67" s="18">
        <f t="shared" si="172"/>
        <v>0</v>
      </c>
      <c r="BH67" s="18">
        <f t="shared" si="172"/>
        <v>0</v>
      </c>
      <c r="BI67" s="18">
        <f t="shared" si="8"/>
        <v>946.09999999999991</v>
      </c>
      <c r="BJ67" s="18">
        <f t="shared" si="9"/>
        <v>923.30000000000007</v>
      </c>
      <c r="BK67" s="18">
        <f t="shared" si="10"/>
        <v>900.40000000000009</v>
      </c>
      <c r="BL67" s="18">
        <f t="shared" si="172"/>
        <v>0</v>
      </c>
      <c r="BM67" s="18">
        <f t="shared" si="172"/>
        <v>0</v>
      </c>
      <c r="BN67" s="18">
        <f t="shared" si="172"/>
        <v>0</v>
      </c>
      <c r="BO67" s="18">
        <f t="shared" si="41"/>
        <v>946.09999999999991</v>
      </c>
      <c r="BP67" s="18">
        <f t="shared" si="42"/>
        <v>923.30000000000007</v>
      </c>
      <c r="BQ67" s="18">
        <f t="shared" si="43"/>
        <v>900.40000000000009</v>
      </c>
      <c r="BR67" s="18">
        <f t="shared" si="172"/>
        <v>0</v>
      </c>
      <c r="BS67" s="18">
        <f t="shared" si="172"/>
        <v>0</v>
      </c>
      <c r="BT67" s="18">
        <f t="shared" si="172"/>
        <v>0</v>
      </c>
      <c r="BU67" s="18">
        <f t="shared" si="44"/>
        <v>946.09999999999991</v>
      </c>
      <c r="BV67" s="18">
        <f t="shared" si="45"/>
        <v>923.30000000000007</v>
      </c>
      <c r="BW67" s="18">
        <f t="shared" si="46"/>
        <v>900.40000000000009</v>
      </c>
      <c r="BX67" s="18">
        <f t="shared" si="172"/>
        <v>0</v>
      </c>
      <c r="BY67" s="18">
        <f t="shared" si="172"/>
        <v>0</v>
      </c>
      <c r="BZ67" s="18">
        <f t="shared" si="172"/>
        <v>0</v>
      </c>
      <c r="CA67" s="18">
        <f t="shared" si="48"/>
        <v>946.09999999999991</v>
      </c>
      <c r="CB67" s="18">
        <f t="shared" si="49"/>
        <v>923.30000000000007</v>
      </c>
      <c r="CC67" s="18">
        <f t="shared" si="50"/>
        <v>900.40000000000009</v>
      </c>
      <c r="CD67" s="18">
        <f t="shared" si="172"/>
        <v>0</v>
      </c>
      <c r="CE67" s="27"/>
      <c r="CF67" s="33"/>
    </row>
    <row r="68" spans="1:119" x14ac:dyDescent="0.3">
      <c r="A68" s="41" t="s">
        <v>20</v>
      </c>
      <c r="B68" s="39">
        <v>850</v>
      </c>
      <c r="C68" s="41"/>
      <c r="D68" s="41"/>
      <c r="E68" s="14" t="s">
        <v>573</v>
      </c>
      <c r="F68" s="18">
        <f t="shared" si="170"/>
        <v>946.09999999999991</v>
      </c>
      <c r="G68" s="18">
        <f t="shared" si="170"/>
        <v>923.30000000000007</v>
      </c>
      <c r="H68" s="18">
        <f t="shared" si="170"/>
        <v>900.40000000000009</v>
      </c>
      <c r="I68" s="18">
        <f t="shared" si="170"/>
        <v>0</v>
      </c>
      <c r="J68" s="18">
        <f t="shared" si="170"/>
        <v>0</v>
      </c>
      <c r="K68" s="18">
        <f t="shared" si="170"/>
        <v>0</v>
      </c>
      <c r="L68" s="18">
        <f t="shared" si="13"/>
        <v>946.09999999999991</v>
      </c>
      <c r="M68" s="18">
        <f t="shared" si="14"/>
        <v>923.30000000000007</v>
      </c>
      <c r="N68" s="18">
        <f t="shared" si="15"/>
        <v>900.40000000000009</v>
      </c>
      <c r="O68" s="18">
        <f t="shared" si="171"/>
        <v>0</v>
      </c>
      <c r="P68" s="18">
        <f t="shared" si="171"/>
        <v>0</v>
      </c>
      <c r="Q68" s="18">
        <f t="shared" si="171"/>
        <v>0</v>
      </c>
      <c r="R68" s="18">
        <f t="shared" si="171"/>
        <v>0</v>
      </c>
      <c r="S68" s="18">
        <f t="shared" si="171"/>
        <v>0</v>
      </c>
      <c r="T68" s="18">
        <f t="shared" si="17"/>
        <v>946.09999999999991</v>
      </c>
      <c r="U68" s="18">
        <f t="shared" si="18"/>
        <v>923.30000000000007</v>
      </c>
      <c r="V68" s="18">
        <f t="shared" si="19"/>
        <v>900.40000000000009</v>
      </c>
      <c r="W68" s="18">
        <f t="shared" si="172"/>
        <v>0</v>
      </c>
      <c r="X68" s="18">
        <f t="shared" si="172"/>
        <v>0</v>
      </c>
      <c r="Y68" s="18">
        <f t="shared" si="172"/>
        <v>0</v>
      </c>
      <c r="Z68" s="18">
        <f t="shared" si="172"/>
        <v>0</v>
      </c>
      <c r="AA68" s="18">
        <f t="shared" si="172"/>
        <v>0</v>
      </c>
      <c r="AB68" s="18">
        <f t="shared" si="172"/>
        <v>0</v>
      </c>
      <c r="AC68" s="18">
        <f t="shared" si="21"/>
        <v>946.09999999999991</v>
      </c>
      <c r="AD68" s="18">
        <f t="shared" si="22"/>
        <v>923.30000000000007</v>
      </c>
      <c r="AE68" s="18">
        <f t="shared" si="23"/>
        <v>900.40000000000009</v>
      </c>
      <c r="AF68" s="18">
        <f t="shared" si="172"/>
        <v>0</v>
      </c>
      <c r="AG68" s="18">
        <f t="shared" si="172"/>
        <v>0</v>
      </c>
      <c r="AH68" s="18">
        <f t="shared" si="172"/>
        <v>0</v>
      </c>
      <c r="AI68" s="18">
        <f t="shared" si="25"/>
        <v>946.09999999999991</v>
      </c>
      <c r="AJ68" s="18">
        <f t="shared" si="26"/>
        <v>923.30000000000007</v>
      </c>
      <c r="AK68" s="18">
        <f t="shared" si="27"/>
        <v>900.40000000000009</v>
      </c>
      <c r="AL68" s="18">
        <f t="shared" si="172"/>
        <v>0</v>
      </c>
      <c r="AM68" s="18">
        <f t="shared" si="28"/>
        <v>946.09999999999991</v>
      </c>
      <c r="AN68" s="18">
        <f t="shared" si="172"/>
        <v>0</v>
      </c>
      <c r="AO68" s="18">
        <f t="shared" si="172"/>
        <v>0</v>
      </c>
      <c r="AP68" s="18">
        <f t="shared" si="172"/>
        <v>0</v>
      </c>
      <c r="AQ68" s="18">
        <f t="shared" si="30"/>
        <v>946.09999999999991</v>
      </c>
      <c r="AR68" s="18">
        <f t="shared" si="31"/>
        <v>923.30000000000007</v>
      </c>
      <c r="AS68" s="18">
        <f t="shared" si="32"/>
        <v>900.40000000000009</v>
      </c>
      <c r="AT68" s="18">
        <f t="shared" si="172"/>
        <v>0</v>
      </c>
      <c r="AU68" s="18">
        <f t="shared" si="172"/>
        <v>0</v>
      </c>
      <c r="AV68" s="18">
        <f t="shared" si="172"/>
        <v>0</v>
      </c>
      <c r="AW68" s="18">
        <f t="shared" si="33"/>
        <v>946.09999999999991</v>
      </c>
      <c r="AX68" s="18">
        <f t="shared" si="34"/>
        <v>923.30000000000007</v>
      </c>
      <c r="AY68" s="18">
        <f t="shared" si="35"/>
        <v>900.40000000000009</v>
      </c>
      <c r="AZ68" s="18">
        <f t="shared" si="172"/>
        <v>0</v>
      </c>
      <c r="BA68" s="18">
        <f t="shared" si="172"/>
        <v>0</v>
      </c>
      <c r="BB68" s="18">
        <f t="shared" si="172"/>
        <v>0</v>
      </c>
      <c r="BC68" s="18">
        <f t="shared" si="37"/>
        <v>946.09999999999991</v>
      </c>
      <c r="BD68" s="18">
        <f t="shared" si="38"/>
        <v>923.30000000000007</v>
      </c>
      <c r="BE68" s="18">
        <f t="shared" si="39"/>
        <v>900.40000000000009</v>
      </c>
      <c r="BF68" s="18">
        <f t="shared" si="172"/>
        <v>0</v>
      </c>
      <c r="BG68" s="18">
        <f t="shared" si="172"/>
        <v>0</v>
      </c>
      <c r="BH68" s="18">
        <f t="shared" si="172"/>
        <v>0</v>
      </c>
      <c r="BI68" s="18">
        <f t="shared" si="8"/>
        <v>946.09999999999991</v>
      </c>
      <c r="BJ68" s="18">
        <f t="shared" si="9"/>
        <v>923.30000000000007</v>
      </c>
      <c r="BK68" s="18">
        <f t="shared" si="10"/>
        <v>900.40000000000009</v>
      </c>
      <c r="BL68" s="18">
        <f t="shared" si="172"/>
        <v>0</v>
      </c>
      <c r="BM68" s="18">
        <f t="shared" si="172"/>
        <v>0</v>
      </c>
      <c r="BN68" s="18">
        <f t="shared" si="172"/>
        <v>0</v>
      </c>
      <c r="BO68" s="18">
        <f t="shared" si="41"/>
        <v>946.09999999999991</v>
      </c>
      <c r="BP68" s="18">
        <f t="shared" si="42"/>
        <v>923.30000000000007</v>
      </c>
      <c r="BQ68" s="18">
        <f t="shared" si="43"/>
        <v>900.40000000000009</v>
      </c>
      <c r="BR68" s="18">
        <f t="shared" si="172"/>
        <v>0</v>
      </c>
      <c r="BS68" s="18">
        <f t="shared" si="172"/>
        <v>0</v>
      </c>
      <c r="BT68" s="18">
        <f t="shared" si="172"/>
        <v>0</v>
      </c>
      <c r="BU68" s="18">
        <f t="shared" si="44"/>
        <v>946.09999999999991</v>
      </c>
      <c r="BV68" s="18">
        <f t="shared" si="45"/>
        <v>923.30000000000007</v>
      </c>
      <c r="BW68" s="18">
        <f t="shared" si="46"/>
        <v>900.40000000000009</v>
      </c>
      <c r="BX68" s="18">
        <f t="shared" si="172"/>
        <v>0</v>
      </c>
      <c r="BY68" s="18">
        <f t="shared" si="172"/>
        <v>0</v>
      </c>
      <c r="BZ68" s="18">
        <f t="shared" si="172"/>
        <v>0</v>
      </c>
      <c r="CA68" s="18">
        <f t="shared" si="48"/>
        <v>946.09999999999991</v>
      </c>
      <c r="CB68" s="18">
        <f t="shared" si="49"/>
        <v>923.30000000000007</v>
      </c>
      <c r="CC68" s="18">
        <f t="shared" si="50"/>
        <v>900.40000000000009</v>
      </c>
      <c r="CD68" s="18">
        <f t="shared" si="172"/>
        <v>0</v>
      </c>
      <c r="CE68" s="27"/>
      <c r="CF68" s="33"/>
    </row>
    <row r="69" spans="1:119" x14ac:dyDescent="0.3">
      <c r="A69" s="41" t="s">
        <v>20</v>
      </c>
      <c r="B69" s="39">
        <v>850</v>
      </c>
      <c r="C69" s="41" t="s">
        <v>5</v>
      </c>
      <c r="D69" s="41" t="s">
        <v>6</v>
      </c>
      <c r="E69" s="14" t="s">
        <v>518</v>
      </c>
      <c r="F69" s="18">
        <v>946.09999999999991</v>
      </c>
      <c r="G69" s="18">
        <v>923.30000000000007</v>
      </c>
      <c r="H69" s="18">
        <v>900.40000000000009</v>
      </c>
      <c r="I69" s="18"/>
      <c r="J69" s="18"/>
      <c r="K69" s="18"/>
      <c r="L69" s="18">
        <f t="shared" si="13"/>
        <v>946.09999999999991</v>
      </c>
      <c r="M69" s="18">
        <f t="shared" si="14"/>
        <v>923.30000000000007</v>
      </c>
      <c r="N69" s="18">
        <f t="shared" si="15"/>
        <v>900.40000000000009</v>
      </c>
      <c r="O69" s="18"/>
      <c r="P69" s="18"/>
      <c r="Q69" s="18"/>
      <c r="R69" s="18"/>
      <c r="S69" s="18"/>
      <c r="T69" s="18">
        <f t="shared" si="17"/>
        <v>946.09999999999991</v>
      </c>
      <c r="U69" s="18">
        <f t="shared" si="18"/>
        <v>923.30000000000007</v>
      </c>
      <c r="V69" s="18">
        <f t="shared" si="19"/>
        <v>900.40000000000009</v>
      </c>
      <c r="W69" s="18"/>
      <c r="X69" s="18"/>
      <c r="Y69" s="18"/>
      <c r="Z69" s="18"/>
      <c r="AA69" s="18"/>
      <c r="AB69" s="18"/>
      <c r="AC69" s="18">
        <f t="shared" si="21"/>
        <v>946.09999999999991</v>
      </c>
      <c r="AD69" s="18">
        <f t="shared" si="22"/>
        <v>923.30000000000007</v>
      </c>
      <c r="AE69" s="18">
        <f t="shared" si="23"/>
        <v>900.40000000000009</v>
      </c>
      <c r="AF69" s="18"/>
      <c r="AG69" s="18"/>
      <c r="AH69" s="18"/>
      <c r="AI69" s="18">
        <f t="shared" si="25"/>
        <v>946.09999999999991</v>
      </c>
      <c r="AJ69" s="18">
        <f t="shared" si="26"/>
        <v>923.30000000000007</v>
      </c>
      <c r="AK69" s="18">
        <f t="shared" si="27"/>
        <v>900.40000000000009</v>
      </c>
      <c r="AL69" s="18"/>
      <c r="AM69" s="18">
        <f t="shared" si="28"/>
        <v>946.09999999999991</v>
      </c>
      <c r="AN69" s="18"/>
      <c r="AO69" s="18"/>
      <c r="AP69" s="18"/>
      <c r="AQ69" s="18">
        <f t="shared" si="30"/>
        <v>946.09999999999991</v>
      </c>
      <c r="AR69" s="18">
        <f t="shared" si="31"/>
        <v>923.30000000000007</v>
      </c>
      <c r="AS69" s="18">
        <f t="shared" si="32"/>
        <v>900.40000000000009</v>
      </c>
      <c r="AT69" s="18"/>
      <c r="AU69" s="18"/>
      <c r="AV69" s="18"/>
      <c r="AW69" s="18">
        <f t="shared" si="33"/>
        <v>946.09999999999991</v>
      </c>
      <c r="AX69" s="18">
        <f t="shared" si="34"/>
        <v>923.30000000000007</v>
      </c>
      <c r="AY69" s="18">
        <f t="shared" si="35"/>
        <v>900.40000000000009</v>
      </c>
      <c r="AZ69" s="18"/>
      <c r="BA69" s="18"/>
      <c r="BB69" s="18"/>
      <c r="BC69" s="18">
        <f t="shared" si="37"/>
        <v>946.09999999999991</v>
      </c>
      <c r="BD69" s="18">
        <f t="shared" si="38"/>
        <v>923.30000000000007</v>
      </c>
      <c r="BE69" s="18">
        <f t="shared" si="39"/>
        <v>900.40000000000009</v>
      </c>
      <c r="BF69" s="18"/>
      <c r="BG69" s="18"/>
      <c r="BH69" s="18"/>
      <c r="BI69" s="18">
        <f t="shared" si="8"/>
        <v>946.09999999999991</v>
      </c>
      <c r="BJ69" s="18">
        <f t="shared" si="9"/>
        <v>923.30000000000007</v>
      </c>
      <c r="BK69" s="18">
        <f t="shared" si="10"/>
        <v>900.40000000000009</v>
      </c>
      <c r="BL69" s="18"/>
      <c r="BM69" s="18"/>
      <c r="BN69" s="18"/>
      <c r="BO69" s="18">
        <f t="shared" si="41"/>
        <v>946.09999999999991</v>
      </c>
      <c r="BP69" s="18">
        <f t="shared" si="42"/>
        <v>923.30000000000007</v>
      </c>
      <c r="BQ69" s="18">
        <f t="shared" si="43"/>
        <v>900.40000000000009</v>
      </c>
      <c r="BR69" s="18"/>
      <c r="BS69" s="18"/>
      <c r="BT69" s="18"/>
      <c r="BU69" s="18">
        <f t="shared" si="44"/>
        <v>946.09999999999991</v>
      </c>
      <c r="BV69" s="18">
        <f t="shared" si="45"/>
        <v>923.30000000000007</v>
      </c>
      <c r="BW69" s="18">
        <f t="shared" si="46"/>
        <v>900.40000000000009</v>
      </c>
      <c r="BX69" s="18"/>
      <c r="BY69" s="18"/>
      <c r="BZ69" s="18"/>
      <c r="CA69" s="18">
        <f t="shared" si="48"/>
        <v>946.09999999999991</v>
      </c>
      <c r="CB69" s="18">
        <f t="shared" si="49"/>
        <v>923.30000000000007</v>
      </c>
      <c r="CC69" s="18">
        <f t="shared" si="50"/>
        <v>900.40000000000009</v>
      </c>
      <c r="CD69" s="18"/>
      <c r="CE69" s="27"/>
      <c r="CF69" s="33"/>
    </row>
    <row r="70" spans="1:119" ht="46.8" x14ac:dyDescent="0.3">
      <c r="A70" s="41" t="s">
        <v>1263</v>
      </c>
      <c r="B70" s="39"/>
      <c r="C70" s="41"/>
      <c r="D70" s="41"/>
      <c r="E70" s="14" t="s">
        <v>1300</v>
      </c>
      <c r="F70" s="18">
        <f t="shared" ref="F70:K72" si="173">F71</f>
        <v>0</v>
      </c>
      <c r="G70" s="18">
        <f t="shared" si="173"/>
        <v>0</v>
      </c>
      <c r="H70" s="18">
        <f t="shared" si="173"/>
        <v>0</v>
      </c>
      <c r="I70" s="18">
        <f t="shared" si="173"/>
        <v>0</v>
      </c>
      <c r="J70" s="18">
        <f t="shared" si="173"/>
        <v>0</v>
      </c>
      <c r="K70" s="18">
        <f t="shared" si="173"/>
        <v>0</v>
      </c>
      <c r="L70" s="18">
        <f t="shared" si="13"/>
        <v>0</v>
      </c>
      <c r="M70" s="18">
        <f t="shared" si="14"/>
        <v>0</v>
      </c>
      <c r="N70" s="18">
        <f t="shared" si="15"/>
        <v>0</v>
      </c>
      <c r="O70" s="18">
        <f t="shared" ref="O70:S72" si="174">O71</f>
        <v>6216.3720000000003</v>
      </c>
      <c r="P70" s="18">
        <f t="shared" si="174"/>
        <v>0</v>
      </c>
      <c r="Q70" s="18">
        <f t="shared" si="174"/>
        <v>0</v>
      </c>
      <c r="R70" s="18">
        <f t="shared" si="174"/>
        <v>0</v>
      </c>
      <c r="S70" s="18">
        <f t="shared" si="174"/>
        <v>0</v>
      </c>
      <c r="T70" s="18">
        <f t="shared" si="17"/>
        <v>6216.3720000000003</v>
      </c>
      <c r="U70" s="18">
        <f t="shared" si="18"/>
        <v>0</v>
      </c>
      <c r="V70" s="18">
        <f t="shared" si="19"/>
        <v>0</v>
      </c>
      <c r="W70" s="18">
        <f t="shared" ref="W70:CD72" si="175">W71</f>
        <v>0</v>
      </c>
      <c r="X70" s="18">
        <f t="shared" si="175"/>
        <v>0</v>
      </c>
      <c r="Y70" s="18">
        <f t="shared" si="175"/>
        <v>0</v>
      </c>
      <c r="Z70" s="18">
        <f t="shared" si="175"/>
        <v>0</v>
      </c>
      <c r="AA70" s="18">
        <f t="shared" si="175"/>
        <v>0</v>
      </c>
      <c r="AB70" s="18">
        <f t="shared" si="175"/>
        <v>0</v>
      </c>
      <c r="AC70" s="18">
        <f t="shared" si="21"/>
        <v>6216.3720000000003</v>
      </c>
      <c r="AD70" s="18">
        <f t="shared" si="22"/>
        <v>0</v>
      </c>
      <c r="AE70" s="18">
        <f t="shared" si="23"/>
        <v>0</v>
      </c>
      <c r="AF70" s="18">
        <f t="shared" si="175"/>
        <v>0</v>
      </c>
      <c r="AG70" s="18">
        <f t="shared" si="175"/>
        <v>0</v>
      </c>
      <c r="AH70" s="18">
        <f t="shared" si="175"/>
        <v>0</v>
      </c>
      <c r="AI70" s="18">
        <f t="shared" si="25"/>
        <v>6216.3720000000003</v>
      </c>
      <c r="AJ70" s="18">
        <f t="shared" si="26"/>
        <v>0</v>
      </c>
      <c r="AK70" s="18">
        <f t="shared" si="27"/>
        <v>0</v>
      </c>
      <c r="AL70" s="18">
        <f t="shared" si="175"/>
        <v>0</v>
      </c>
      <c r="AM70" s="18">
        <f t="shared" si="28"/>
        <v>6216.3720000000003</v>
      </c>
      <c r="AN70" s="18">
        <f t="shared" si="175"/>
        <v>0</v>
      </c>
      <c r="AO70" s="18">
        <f t="shared" si="175"/>
        <v>0</v>
      </c>
      <c r="AP70" s="18">
        <f t="shared" si="175"/>
        <v>0</v>
      </c>
      <c r="AQ70" s="18">
        <f t="shared" si="30"/>
        <v>6216.3720000000003</v>
      </c>
      <c r="AR70" s="18">
        <f t="shared" si="31"/>
        <v>0</v>
      </c>
      <c r="AS70" s="18">
        <f t="shared" si="32"/>
        <v>0</v>
      </c>
      <c r="AT70" s="18">
        <f t="shared" si="175"/>
        <v>0</v>
      </c>
      <c r="AU70" s="18">
        <f t="shared" si="175"/>
        <v>0</v>
      </c>
      <c r="AV70" s="18">
        <f t="shared" si="175"/>
        <v>0</v>
      </c>
      <c r="AW70" s="18">
        <f t="shared" si="33"/>
        <v>6216.3720000000003</v>
      </c>
      <c r="AX70" s="18">
        <f t="shared" si="34"/>
        <v>0</v>
      </c>
      <c r="AY70" s="18">
        <f t="shared" si="35"/>
        <v>0</v>
      </c>
      <c r="AZ70" s="18">
        <f t="shared" si="175"/>
        <v>0</v>
      </c>
      <c r="BA70" s="18">
        <f t="shared" si="175"/>
        <v>0</v>
      </c>
      <c r="BB70" s="18">
        <f t="shared" si="175"/>
        <v>0</v>
      </c>
      <c r="BC70" s="18">
        <f t="shared" si="37"/>
        <v>6216.3720000000003</v>
      </c>
      <c r="BD70" s="18">
        <f t="shared" si="38"/>
        <v>0</v>
      </c>
      <c r="BE70" s="18">
        <f t="shared" si="39"/>
        <v>0</v>
      </c>
      <c r="BF70" s="18">
        <f t="shared" si="175"/>
        <v>0</v>
      </c>
      <c r="BG70" s="18">
        <f t="shared" si="175"/>
        <v>0</v>
      </c>
      <c r="BH70" s="18">
        <f t="shared" si="175"/>
        <v>0</v>
      </c>
      <c r="BI70" s="18">
        <f t="shared" si="8"/>
        <v>6216.3720000000003</v>
      </c>
      <c r="BJ70" s="18">
        <f t="shared" si="9"/>
        <v>0</v>
      </c>
      <c r="BK70" s="18">
        <f t="shared" si="10"/>
        <v>0</v>
      </c>
      <c r="BL70" s="18">
        <f t="shared" si="175"/>
        <v>0</v>
      </c>
      <c r="BM70" s="18">
        <f t="shared" si="175"/>
        <v>0</v>
      </c>
      <c r="BN70" s="18">
        <f t="shared" si="175"/>
        <v>0</v>
      </c>
      <c r="BO70" s="18">
        <f t="shared" si="41"/>
        <v>6216.3720000000003</v>
      </c>
      <c r="BP70" s="18">
        <f t="shared" si="42"/>
        <v>0</v>
      </c>
      <c r="BQ70" s="18">
        <f t="shared" si="43"/>
        <v>0</v>
      </c>
      <c r="BR70" s="18">
        <f t="shared" si="175"/>
        <v>0</v>
      </c>
      <c r="BS70" s="18">
        <f t="shared" si="175"/>
        <v>0</v>
      </c>
      <c r="BT70" s="18">
        <f t="shared" si="175"/>
        <v>0</v>
      </c>
      <c r="BU70" s="18">
        <f t="shared" si="44"/>
        <v>6216.3720000000003</v>
      </c>
      <c r="BV70" s="18">
        <f t="shared" si="45"/>
        <v>0</v>
      </c>
      <c r="BW70" s="18">
        <f t="shared" si="46"/>
        <v>0</v>
      </c>
      <c r="BX70" s="18">
        <f t="shared" si="175"/>
        <v>0</v>
      </c>
      <c r="BY70" s="18">
        <f t="shared" si="175"/>
        <v>0</v>
      </c>
      <c r="BZ70" s="18">
        <f t="shared" si="175"/>
        <v>0</v>
      </c>
      <c r="CA70" s="18">
        <f t="shared" si="48"/>
        <v>6216.3720000000003</v>
      </c>
      <c r="CB70" s="18">
        <f t="shared" si="49"/>
        <v>0</v>
      </c>
      <c r="CC70" s="18">
        <f t="shared" si="50"/>
        <v>0</v>
      </c>
      <c r="CD70" s="18">
        <f t="shared" si="175"/>
        <v>0</v>
      </c>
      <c r="CE70" s="27"/>
      <c r="CF70" s="33"/>
    </row>
    <row r="71" spans="1:119" ht="31.2" x14ac:dyDescent="0.3">
      <c r="A71" s="41" t="s">
        <v>1263</v>
      </c>
      <c r="B71" s="39">
        <v>200</v>
      </c>
      <c r="C71" s="41"/>
      <c r="D71" s="41"/>
      <c r="E71" s="14" t="s">
        <v>551</v>
      </c>
      <c r="F71" s="18">
        <f t="shared" si="173"/>
        <v>0</v>
      </c>
      <c r="G71" s="18">
        <f t="shared" si="173"/>
        <v>0</v>
      </c>
      <c r="H71" s="18">
        <f t="shared" si="173"/>
        <v>0</v>
      </c>
      <c r="I71" s="18">
        <f t="shared" si="173"/>
        <v>0</v>
      </c>
      <c r="J71" s="18">
        <f t="shared" si="173"/>
        <v>0</v>
      </c>
      <c r="K71" s="18">
        <f t="shared" si="173"/>
        <v>0</v>
      </c>
      <c r="L71" s="18">
        <f t="shared" si="13"/>
        <v>0</v>
      </c>
      <c r="M71" s="18">
        <f t="shared" si="14"/>
        <v>0</v>
      </c>
      <c r="N71" s="18">
        <f t="shared" si="15"/>
        <v>0</v>
      </c>
      <c r="O71" s="18">
        <f t="shared" si="174"/>
        <v>6216.3720000000003</v>
      </c>
      <c r="P71" s="18">
        <f t="shared" si="174"/>
        <v>0</v>
      </c>
      <c r="Q71" s="18">
        <f t="shared" si="174"/>
        <v>0</v>
      </c>
      <c r="R71" s="18">
        <f t="shared" si="174"/>
        <v>0</v>
      </c>
      <c r="S71" s="18">
        <f t="shared" si="174"/>
        <v>0</v>
      </c>
      <c r="T71" s="18">
        <f t="shared" si="17"/>
        <v>6216.3720000000003</v>
      </c>
      <c r="U71" s="18">
        <f t="shared" si="18"/>
        <v>0</v>
      </c>
      <c r="V71" s="18">
        <f t="shared" si="19"/>
        <v>0</v>
      </c>
      <c r="W71" s="18">
        <f t="shared" si="175"/>
        <v>0</v>
      </c>
      <c r="X71" s="18">
        <f t="shared" si="175"/>
        <v>0</v>
      </c>
      <c r="Y71" s="18">
        <f t="shared" si="175"/>
        <v>0</v>
      </c>
      <c r="Z71" s="18">
        <f t="shared" si="175"/>
        <v>0</v>
      </c>
      <c r="AA71" s="18">
        <f t="shared" si="175"/>
        <v>0</v>
      </c>
      <c r="AB71" s="18">
        <f t="shared" si="175"/>
        <v>0</v>
      </c>
      <c r="AC71" s="18">
        <f t="shared" si="21"/>
        <v>6216.3720000000003</v>
      </c>
      <c r="AD71" s="18">
        <f t="shared" si="22"/>
        <v>0</v>
      </c>
      <c r="AE71" s="18">
        <f t="shared" si="23"/>
        <v>0</v>
      </c>
      <c r="AF71" s="18">
        <f t="shared" si="175"/>
        <v>0</v>
      </c>
      <c r="AG71" s="18">
        <f t="shared" si="175"/>
        <v>0</v>
      </c>
      <c r="AH71" s="18">
        <f t="shared" si="175"/>
        <v>0</v>
      </c>
      <c r="AI71" s="18">
        <f t="shared" si="25"/>
        <v>6216.3720000000003</v>
      </c>
      <c r="AJ71" s="18">
        <f t="shared" si="26"/>
        <v>0</v>
      </c>
      <c r="AK71" s="18">
        <f t="shared" si="27"/>
        <v>0</v>
      </c>
      <c r="AL71" s="18">
        <f t="shared" si="175"/>
        <v>0</v>
      </c>
      <c r="AM71" s="18">
        <f t="shared" si="28"/>
        <v>6216.3720000000003</v>
      </c>
      <c r="AN71" s="18">
        <f t="shared" si="175"/>
        <v>0</v>
      </c>
      <c r="AO71" s="18">
        <f t="shared" si="175"/>
        <v>0</v>
      </c>
      <c r="AP71" s="18">
        <f t="shared" si="175"/>
        <v>0</v>
      </c>
      <c r="AQ71" s="18">
        <f t="shared" si="30"/>
        <v>6216.3720000000003</v>
      </c>
      <c r="AR71" s="18">
        <f t="shared" si="31"/>
        <v>0</v>
      </c>
      <c r="AS71" s="18">
        <f t="shared" si="32"/>
        <v>0</v>
      </c>
      <c r="AT71" s="18">
        <f t="shared" si="175"/>
        <v>0</v>
      </c>
      <c r="AU71" s="18">
        <f t="shared" si="175"/>
        <v>0</v>
      </c>
      <c r="AV71" s="18">
        <f t="shared" si="175"/>
        <v>0</v>
      </c>
      <c r="AW71" s="18">
        <f t="shared" si="33"/>
        <v>6216.3720000000003</v>
      </c>
      <c r="AX71" s="18">
        <f t="shared" si="34"/>
        <v>0</v>
      </c>
      <c r="AY71" s="18">
        <f t="shared" si="35"/>
        <v>0</v>
      </c>
      <c r="AZ71" s="18">
        <f t="shared" si="175"/>
        <v>0</v>
      </c>
      <c r="BA71" s="18">
        <f t="shared" si="175"/>
        <v>0</v>
      </c>
      <c r="BB71" s="18">
        <f t="shared" si="175"/>
        <v>0</v>
      </c>
      <c r="BC71" s="18">
        <f t="shared" si="37"/>
        <v>6216.3720000000003</v>
      </c>
      <c r="BD71" s="18">
        <f t="shared" si="38"/>
        <v>0</v>
      </c>
      <c r="BE71" s="18">
        <f t="shared" si="39"/>
        <v>0</v>
      </c>
      <c r="BF71" s="18">
        <f t="shared" si="175"/>
        <v>0</v>
      </c>
      <c r="BG71" s="18">
        <f t="shared" si="175"/>
        <v>0</v>
      </c>
      <c r="BH71" s="18">
        <f t="shared" si="175"/>
        <v>0</v>
      </c>
      <c r="BI71" s="18">
        <f t="shared" si="8"/>
        <v>6216.3720000000003</v>
      </c>
      <c r="BJ71" s="18">
        <f t="shared" si="9"/>
        <v>0</v>
      </c>
      <c r="BK71" s="18">
        <f t="shared" si="10"/>
        <v>0</v>
      </c>
      <c r="BL71" s="18">
        <f t="shared" si="175"/>
        <v>0</v>
      </c>
      <c r="BM71" s="18">
        <f t="shared" si="175"/>
        <v>0</v>
      </c>
      <c r="BN71" s="18">
        <f t="shared" si="175"/>
        <v>0</v>
      </c>
      <c r="BO71" s="18">
        <f t="shared" si="41"/>
        <v>6216.3720000000003</v>
      </c>
      <c r="BP71" s="18">
        <f t="shared" si="42"/>
        <v>0</v>
      </c>
      <c r="BQ71" s="18">
        <f t="shared" si="43"/>
        <v>0</v>
      </c>
      <c r="BR71" s="18">
        <f t="shared" si="175"/>
        <v>0</v>
      </c>
      <c r="BS71" s="18">
        <f t="shared" si="175"/>
        <v>0</v>
      </c>
      <c r="BT71" s="18">
        <f t="shared" si="175"/>
        <v>0</v>
      </c>
      <c r="BU71" s="18">
        <f t="shared" si="44"/>
        <v>6216.3720000000003</v>
      </c>
      <c r="BV71" s="18">
        <f t="shared" si="45"/>
        <v>0</v>
      </c>
      <c r="BW71" s="18">
        <f t="shared" si="46"/>
        <v>0</v>
      </c>
      <c r="BX71" s="18">
        <f t="shared" si="175"/>
        <v>0</v>
      </c>
      <c r="BY71" s="18">
        <f t="shared" si="175"/>
        <v>0</v>
      </c>
      <c r="BZ71" s="18">
        <f t="shared" si="175"/>
        <v>0</v>
      </c>
      <c r="CA71" s="18">
        <f t="shared" si="48"/>
        <v>6216.3720000000003</v>
      </c>
      <c r="CB71" s="18">
        <f t="shared" si="49"/>
        <v>0</v>
      </c>
      <c r="CC71" s="18">
        <f t="shared" si="50"/>
        <v>0</v>
      </c>
      <c r="CD71" s="18">
        <f t="shared" si="175"/>
        <v>0</v>
      </c>
      <c r="CE71" s="27"/>
      <c r="CF71" s="33"/>
    </row>
    <row r="72" spans="1:119" ht="46.8" x14ac:dyDescent="0.3">
      <c r="A72" s="41" t="s">
        <v>1263</v>
      </c>
      <c r="B72" s="39">
        <v>240</v>
      </c>
      <c r="C72" s="41"/>
      <c r="D72" s="41"/>
      <c r="E72" s="14" t="s">
        <v>559</v>
      </c>
      <c r="F72" s="18">
        <f t="shared" si="173"/>
        <v>0</v>
      </c>
      <c r="G72" s="18">
        <f t="shared" si="173"/>
        <v>0</v>
      </c>
      <c r="H72" s="18">
        <f t="shared" si="173"/>
        <v>0</v>
      </c>
      <c r="I72" s="18">
        <f t="shared" si="173"/>
        <v>0</v>
      </c>
      <c r="J72" s="18">
        <f t="shared" si="173"/>
        <v>0</v>
      </c>
      <c r="K72" s="18">
        <f t="shared" si="173"/>
        <v>0</v>
      </c>
      <c r="L72" s="18">
        <f t="shared" si="13"/>
        <v>0</v>
      </c>
      <c r="M72" s="18">
        <f t="shared" si="14"/>
        <v>0</v>
      </c>
      <c r="N72" s="18">
        <f t="shared" si="15"/>
        <v>0</v>
      </c>
      <c r="O72" s="18">
        <f t="shared" si="174"/>
        <v>6216.3720000000003</v>
      </c>
      <c r="P72" s="18">
        <f t="shared" si="174"/>
        <v>0</v>
      </c>
      <c r="Q72" s="18">
        <f t="shared" si="174"/>
        <v>0</v>
      </c>
      <c r="R72" s="18">
        <f t="shared" si="174"/>
        <v>0</v>
      </c>
      <c r="S72" s="18">
        <f t="shared" si="174"/>
        <v>0</v>
      </c>
      <c r="T72" s="18">
        <f t="shared" si="17"/>
        <v>6216.3720000000003</v>
      </c>
      <c r="U72" s="18">
        <f t="shared" si="18"/>
        <v>0</v>
      </c>
      <c r="V72" s="18">
        <f t="shared" si="19"/>
        <v>0</v>
      </c>
      <c r="W72" s="18">
        <f t="shared" si="175"/>
        <v>0</v>
      </c>
      <c r="X72" s="18">
        <f t="shared" si="175"/>
        <v>0</v>
      </c>
      <c r="Y72" s="18">
        <f t="shared" si="175"/>
        <v>0</v>
      </c>
      <c r="Z72" s="18">
        <f t="shared" si="175"/>
        <v>0</v>
      </c>
      <c r="AA72" s="18">
        <f t="shared" si="175"/>
        <v>0</v>
      </c>
      <c r="AB72" s="18">
        <f t="shared" si="175"/>
        <v>0</v>
      </c>
      <c r="AC72" s="18">
        <f t="shared" si="21"/>
        <v>6216.3720000000003</v>
      </c>
      <c r="AD72" s="18">
        <f t="shared" si="22"/>
        <v>0</v>
      </c>
      <c r="AE72" s="18">
        <f t="shared" si="23"/>
        <v>0</v>
      </c>
      <c r="AF72" s="18">
        <f t="shared" si="175"/>
        <v>0</v>
      </c>
      <c r="AG72" s="18">
        <f t="shared" si="175"/>
        <v>0</v>
      </c>
      <c r="AH72" s="18">
        <f t="shared" si="175"/>
        <v>0</v>
      </c>
      <c r="AI72" s="18">
        <f t="shared" si="25"/>
        <v>6216.3720000000003</v>
      </c>
      <c r="AJ72" s="18">
        <f t="shared" si="26"/>
        <v>0</v>
      </c>
      <c r="AK72" s="18">
        <f t="shared" si="27"/>
        <v>0</v>
      </c>
      <c r="AL72" s="18">
        <f t="shared" si="175"/>
        <v>0</v>
      </c>
      <c r="AM72" s="18">
        <f t="shared" si="28"/>
        <v>6216.3720000000003</v>
      </c>
      <c r="AN72" s="18">
        <f t="shared" si="175"/>
        <v>0</v>
      </c>
      <c r="AO72" s="18">
        <f t="shared" si="175"/>
        <v>0</v>
      </c>
      <c r="AP72" s="18">
        <f t="shared" si="175"/>
        <v>0</v>
      </c>
      <c r="AQ72" s="18">
        <f t="shared" si="30"/>
        <v>6216.3720000000003</v>
      </c>
      <c r="AR72" s="18">
        <f t="shared" si="31"/>
        <v>0</v>
      </c>
      <c r="AS72" s="18">
        <f t="shared" si="32"/>
        <v>0</v>
      </c>
      <c r="AT72" s="18">
        <f t="shared" si="175"/>
        <v>0</v>
      </c>
      <c r="AU72" s="18">
        <f t="shared" si="175"/>
        <v>0</v>
      </c>
      <c r="AV72" s="18">
        <f t="shared" si="175"/>
        <v>0</v>
      </c>
      <c r="AW72" s="18">
        <f t="shared" si="33"/>
        <v>6216.3720000000003</v>
      </c>
      <c r="AX72" s="18">
        <f t="shared" si="34"/>
        <v>0</v>
      </c>
      <c r="AY72" s="18">
        <f t="shared" si="35"/>
        <v>0</v>
      </c>
      <c r="AZ72" s="18">
        <f t="shared" si="175"/>
        <v>0</v>
      </c>
      <c r="BA72" s="18">
        <f t="shared" si="175"/>
        <v>0</v>
      </c>
      <c r="BB72" s="18">
        <f t="shared" si="175"/>
        <v>0</v>
      </c>
      <c r="BC72" s="18">
        <f t="shared" si="37"/>
        <v>6216.3720000000003</v>
      </c>
      <c r="BD72" s="18">
        <f t="shared" si="38"/>
        <v>0</v>
      </c>
      <c r="BE72" s="18">
        <f t="shared" si="39"/>
        <v>0</v>
      </c>
      <c r="BF72" s="18">
        <f t="shared" si="175"/>
        <v>0</v>
      </c>
      <c r="BG72" s="18">
        <f t="shared" si="175"/>
        <v>0</v>
      </c>
      <c r="BH72" s="18">
        <f t="shared" si="175"/>
        <v>0</v>
      </c>
      <c r="BI72" s="18">
        <f t="shared" si="8"/>
        <v>6216.3720000000003</v>
      </c>
      <c r="BJ72" s="18">
        <f t="shared" si="9"/>
        <v>0</v>
      </c>
      <c r="BK72" s="18">
        <f t="shared" si="10"/>
        <v>0</v>
      </c>
      <c r="BL72" s="18">
        <f t="shared" si="175"/>
        <v>0</v>
      </c>
      <c r="BM72" s="18">
        <f t="shared" si="175"/>
        <v>0</v>
      </c>
      <c r="BN72" s="18">
        <f t="shared" si="175"/>
        <v>0</v>
      </c>
      <c r="BO72" s="18">
        <f t="shared" si="41"/>
        <v>6216.3720000000003</v>
      </c>
      <c r="BP72" s="18">
        <f t="shared" si="42"/>
        <v>0</v>
      </c>
      <c r="BQ72" s="18">
        <f t="shared" si="43"/>
        <v>0</v>
      </c>
      <c r="BR72" s="18">
        <f t="shared" si="175"/>
        <v>0</v>
      </c>
      <c r="BS72" s="18">
        <f t="shared" si="175"/>
        <v>0</v>
      </c>
      <c r="BT72" s="18">
        <f t="shared" si="175"/>
        <v>0</v>
      </c>
      <c r="BU72" s="18">
        <f t="shared" si="44"/>
        <v>6216.3720000000003</v>
      </c>
      <c r="BV72" s="18">
        <f t="shared" si="45"/>
        <v>0</v>
      </c>
      <c r="BW72" s="18">
        <f t="shared" si="46"/>
        <v>0</v>
      </c>
      <c r="BX72" s="18">
        <f t="shared" si="175"/>
        <v>0</v>
      </c>
      <c r="BY72" s="18">
        <f t="shared" si="175"/>
        <v>0</v>
      </c>
      <c r="BZ72" s="18">
        <f t="shared" si="175"/>
        <v>0</v>
      </c>
      <c r="CA72" s="18">
        <f t="shared" si="48"/>
        <v>6216.3720000000003</v>
      </c>
      <c r="CB72" s="18">
        <f t="shared" si="49"/>
        <v>0</v>
      </c>
      <c r="CC72" s="18">
        <f t="shared" si="50"/>
        <v>0</v>
      </c>
      <c r="CD72" s="18">
        <f t="shared" si="175"/>
        <v>0</v>
      </c>
      <c r="CE72" s="27"/>
      <c r="CF72" s="33"/>
    </row>
    <row r="73" spans="1:119" x14ac:dyDescent="0.3">
      <c r="A73" s="41" t="s">
        <v>1263</v>
      </c>
      <c r="B73" s="39">
        <v>240</v>
      </c>
      <c r="C73" s="41" t="s">
        <v>5</v>
      </c>
      <c r="D73" s="41" t="s">
        <v>6</v>
      </c>
      <c r="E73" s="14" t="s">
        <v>518</v>
      </c>
      <c r="F73" s="18"/>
      <c r="G73" s="18"/>
      <c r="H73" s="18"/>
      <c r="I73" s="18"/>
      <c r="J73" s="18"/>
      <c r="K73" s="18"/>
      <c r="L73" s="18">
        <f t="shared" si="13"/>
        <v>0</v>
      </c>
      <c r="M73" s="18">
        <f t="shared" si="14"/>
        <v>0</v>
      </c>
      <c r="N73" s="18">
        <f t="shared" si="15"/>
        <v>0</v>
      </c>
      <c r="O73" s="18">
        <v>6216.3720000000003</v>
      </c>
      <c r="P73" s="18"/>
      <c r="Q73" s="18"/>
      <c r="R73" s="18"/>
      <c r="S73" s="18"/>
      <c r="T73" s="18">
        <f t="shared" si="17"/>
        <v>6216.3720000000003</v>
      </c>
      <c r="U73" s="18">
        <f t="shared" si="18"/>
        <v>0</v>
      </c>
      <c r="V73" s="18">
        <f t="shared" si="19"/>
        <v>0</v>
      </c>
      <c r="W73" s="18"/>
      <c r="X73" s="18"/>
      <c r="Y73" s="18"/>
      <c r="Z73" s="18"/>
      <c r="AA73" s="18"/>
      <c r="AB73" s="18"/>
      <c r="AC73" s="18">
        <f t="shared" si="21"/>
        <v>6216.3720000000003</v>
      </c>
      <c r="AD73" s="18">
        <f t="shared" si="22"/>
        <v>0</v>
      </c>
      <c r="AE73" s="18">
        <f t="shared" si="23"/>
        <v>0</v>
      </c>
      <c r="AF73" s="18"/>
      <c r="AG73" s="18"/>
      <c r="AH73" s="18"/>
      <c r="AI73" s="18">
        <f t="shared" si="25"/>
        <v>6216.3720000000003</v>
      </c>
      <c r="AJ73" s="18">
        <f t="shared" si="26"/>
        <v>0</v>
      </c>
      <c r="AK73" s="18">
        <f t="shared" si="27"/>
        <v>0</v>
      </c>
      <c r="AL73" s="18"/>
      <c r="AM73" s="18">
        <f t="shared" si="28"/>
        <v>6216.3720000000003</v>
      </c>
      <c r="AN73" s="18"/>
      <c r="AO73" s="18"/>
      <c r="AP73" s="18"/>
      <c r="AQ73" s="18">
        <f t="shared" si="30"/>
        <v>6216.3720000000003</v>
      </c>
      <c r="AR73" s="18">
        <f t="shared" si="31"/>
        <v>0</v>
      </c>
      <c r="AS73" s="18">
        <f t="shared" si="32"/>
        <v>0</v>
      </c>
      <c r="AT73" s="18"/>
      <c r="AU73" s="18"/>
      <c r="AV73" s="18"/>
      <c r="AW73" s="18">
        <f t="shared" si="33"/>
        <v>6216.3720000000003</v>
      </c>
      <c r="AX73" s="18">
        <f t="shared" si="34"/>
        <v>0</v>
      </c>
      <c r="AY73" s="18">
        <f t="shared" si="35"/>
        <v>0</v>
      </c>
      <c r="AZ73" s="18"/>
      <c r="BA73" s="18"/>
      <c r="BB73" s="18"/>
      <c r="BC73" s="18">
        <f t="shared" si="37"/>
        <v>6216.3720000000003</v>
      </c>
      <c r="BD73" s="18">
        <f t="shared" si="38"/>
        <v>0</v>
      </c>
      <c r="BE73" s="18">
        <f t="shared" si="39"/>
        <v>0</v>
      </c>
      <c r="BF73" s="18"/>
      <c r="BG73" s="18"/>
      <c r="BH73" s="18"/>
      <c r="BI73" s="18">
        <f t="shared" si="8"/>
        <v>6216.3720000000003</v>
      </c>
      <c r="BJ73" s="18">
        <f t="shared" si="9"/>
        <v>0</v>
      </c>
      <c r="BK73" s="18">
        <f t="shared" si="10"/>
        <v>0</v>
      </c>
      <c r="BL73" s="18"/>
      <c r="BM73" s="18"/>
      <c r="BN73" s="18"/>
      <c r="BO73" s="18">
        <f t="shared" si="41"/>
        <v>6216.3720000000003</v>
      </c>
      <c r="BP73" s="18">
        <f t="shared" si="42"/>
        <v>0</v>
      </c>
      <c r="BQ73" s="18">
        <f t="shared" si="43"/>
        <v>0</v>
      </c>
      <c r="BR73" s="18"/>
      <c r="BS73" s="18"/>
      <c r="BT73" s="18"/>
      <c r="BU73" s="18">
        <f t="shared" si="44"/>
        <v>6216.3720000000003</v>
      </c>
      <c r="BV73" s="18">
        <f t="shared" si="45"/>
        <v>0</v>
      </c>
      <c r="BW73" s="18">
        <f t="shared" si="46"/>
        <v>0</v>
      </c>
      <c r="BX73" s="18"/>
      <c r="BY73" s="18"/>
      <c r="BZ73" s="18"/>
      <c r="CA73" s="18">
        <f t="shared" si="48"/>
        <v>6216.3720000000003</v>
      </c>
      <c r="CB73" s="18">
        <f t="shared" si="49"/>
        <v>0</v>
      </c>
      <c r="CC73" s="18">
        <f t="shared" si="50"/>
        <v>0</v>
      </c>
      <c r="CD73" s="18"/>
      <c r="CE73" s="27"/>
      <c r="CF73" s="33"/>
    </row>
    <row r="74" spans="1:119" s="11" customFormat="1" ht="46.8" x14ac:dyDescent="0.3">
      <c r="A74" s="10" t="s">
        <v>24</v>
      </c>
      <c r="B74" s="16"/>
      <c r="C74" s="10"/>
      <c r="D74" s="10"/>
      <c r="E74" s="15" t="s">
        <v>939</v>
      </c>
      <c r="F74" s="17">
        <f t="shared" ref="F74:K74" si="176">F75</f>
        <v>10408.700000000001</v>
      </c>
      <c r="G74" s="17">
        <f t="shared" si="176"/>
        <v>10408.700000000001</v>
      </c>
      <c r="H74" s="17">
        <f t="shared" si="176"/>
        <v>10408.700000000001</v>
      </c>
      <c r="I74" s="17">
        <f t="shared" si="176"/>
        <v>0</v>
      </c>
      <c r="J74" s="17">
        <f t="shared" si="176"/>
        <v>0</v>
      </c>
      <c r="K74" s="17">
        <f t="shared" si="176"/>
        <v>0</v>
      </c>
      <c r="L74" s="17">
        <f t="shared" si="13"/>
        <v>10408.700000000001</v>
      </c>
      <c r="M74" s="17">
        <f t="shared" si="14"/>
        <v>10408.700000000001</v>
      </c>
      <c r="N74" s="17">
        <f t="shared" si="15"/>
        <v>10408.700000000001</v>
      </c>
      <c r="O74" s="17">
        <f t="shared" ref="O74:S74" si="177">O75</f>
        <v>0</v>
      </c>
      <c r="P74" s="17">
        <f t="shared" si="177"/>
        <v>0</v>
      </c>
      <c r="Q74" s="17">
        <f t="shared" si="177"/>
        <v>0</v>
      </c>
      <c r="R74" s="17">
        <f t="shared" si="177"/>
        <v>0</v>
      </c>
      <c r="S74" s="17">
        <f t="shared" si="177"/>
        <v>0</v>
      </c>
      <c r="T74" s="17">
        <f t="shared" si="17"/>
        <v>10408.700000000001</v>
      </c>
      <c r="U74" s="17">
        <f t="shared" si="18"/>
        <v>10408.700000000001</v>
      </c>
      <c r="V74" s="17">
        <f t="shared" si="19"/>
        <v>10408.700000000001</v>
      </c>
      <c r="W74" s="17">
        <f t="shared" ref="W74:CD74" si="178">W75</f>
        <v>0</v>
      </c>
      <c r="X74" s="17">
        <f t="shared" si="178"/>
        <v>0</v>
      </c>
      <c r="Y74" s="17">
        <f t="shared" si="178"/>
        <v>0</v>
      </c>
      <c r="Z74" s="17">
        <f t="shared" si="178"/>
        <v>0</v>
      </c>
      <c r="AA74" s="17">
        <f t="shared" si="178"/>
        <v>0</v>
      </c>
      <c r="AB74" s="17">
        <f t="shared" si="178"/>
        <v>0</v>
      </c>
      <c r="AC74" s="17">
        <f t="shared" si="21"/>
        <v>10408.700000000001</v>
      </c>
      <c r="AD74" s="17">
        <f t="shared" si="22"/>
        <v>10408.700000000001</v>
      </c>
      <c r="AE74" s="17">
        <f t="shared" si="23"/>
        <v>10408.700000000001</v>
      </c>
      <c r="AF74" s="17">
        <f t="shared" si="178"/>
        <v>-198.47</v>
      </c>
      <c r="AG74" s="17">
        <f t="shared" si="178"/>
        <v>0</v>
      </c>
      <c r="AH74" s="17">
        <f t="shared" si="178"/>
        <v>0</v>
      </c>
      <c r="AI74" s="17">
        <f t="shared" si="25"/>
        <v>10210.230000000001</v>
      </c>
      <c r="AJ74" s="17">
        <f t="shared" si="26"/>
        <v>10408.700000000001</v>
      </c>
      <c r="AK74" s="17">
        <f t="shared" si="27"/>
        <v>10408.700000000001</v>
      </c>
      <c r="AL74" s="17">
        <f t="shared" si="178"/>
        <v>0</v>
      </c>
      <c r="AM74" s="17">
        <f t="shared" si="28"/>
        <v>10210.230000000001</v>
      </c>
      <c r="AN74" s="17">
        <f t="shared" si="178"/>
        <v>-23</v>
      </c>
      <c r="AO74" s="17">
        <f t="shared" si="178"/>
        <v>0</v>
      </c>
      <c r="AP74" s="17">
        <f t="shared" si="178"/>
        <v>0</v>
      </c>
      <c r="AQ74" s="17">
        <f t="shared" si="30"/>
        <v>10187.230000000001</v>
      </c>
      <c r="AR74" s="17">
        <f t="shared" si="31"/>
        <v>10408.700000000001</v>
      </c>
      <c r="AS74" s="17">
        <f t="shared" si="32"/>
        <v>10408.700000000001</v>
      </c>
      <c r="AT74" s="17">
        <f t="shared" si="178"/>
        <v>0</v>
      </c>
      <c r="AU74" s="17">
        <f t="shared" si="178"/>
        <v>0</v>
      </c>
      <c r="AV74" s="17">
        <f t="shared" si="178"/>
        <v>0</v>
      </c>
      <c r="AW74" s="17">
        <f t="shared" si="33"/>
        <v>10187.230000000001</v>
      </c>
      <c r="AX74" s="17">
        <f t="shared" si="34"/>
        <v>10408.700000000001</v>
      </c>
      <c r="AY74" s="17">
        <f t="shared" si="35"/>
        <v>10408.700000000001</v>
      </c>
      <c r="AZ74" s="17">
        <f t="shared" si="178"/>
        <v>0</v>
      </c>
      <c r="BA74" s="17">
        <f t="shared" si="178"/>
        <v>0</v>
      </c>
      <c r="BB74" s="17">
        <f t="shared" si="178"/>
        <v>0</v>
      </c>
      <c r="BC74" s="17">
        <f t="shared" si="37"/>
        <v>10187.230000000001</v>
      </c>
      <c r="BD74" s="17">
        <f t="shared" si="38"/>
        <v>10408.700000000001</v>
      </c>
      <c r="BE74" s="17">
        <f t="shared" si="39"/>
        <v>10408.700000000001</v>
      </c>
      <c r="BF74" s="17">
        <f t="shared" si="178"/>
        <v>0</v>
      </c>
      <c r="BG74" s="17">
        <f t="shared" si="178"/>
        <v>0</v>
      </c>
      <c r="BH74" s="17">
        <f t="shared" si="178"/>
        <v>0</v>
      </c>
      <c r="BI74" s="18">
        <f t="shared" si="8"/>
        <v>10187.230000000001</v>
      </c>
      <c r="BJ74" s="18">
        <f t="shared" si="9"/>
        <v>10408.700000000001</v>
      </c>
      <c r="BK74" s="18">
        <f t="shared" si="10"/>
        <v>10408.700000000001</v>
      </c>
      <c r="BL74" s="17">
        <f t="shared" si="178"/>
        <v>0</v>
      </c>
      <c r="BM74" s="17">
        <f t="shared" si="178"/>
        <v>0</v>
      </c>
      <c r="BN74" s="17">
        <f t="shared" si="178"/>
        <v>0</v>
      </c>
      <c r="BO74" s="17">
        <f t="shared" si="41"/>
        <v>10187.230000000001</v>
      </c>
      <c r="BP74" s="17">
        <f t="shared" si="42"/>
        <v>10408.700000000001</v>
      </c>
      <c r="BQ74" s="17">
        <f t="shared" si="43"/>
        <v>10408.700000000001</v>
      </c>
      <c r="BR74" s="17">
        <f t="shared" si="178"/>
        <v>0</v>
      </c>
      <c r="BS74" s="17">
        <f t="shared" si="178"/>
        <v>0</v>
      </c>
      <c r="BT74" s="17">
        <f t="shared" si="178"/>
        <v>0</v>
      </c>
      <c r="BU74" s="17">
        <f t="shared" si="44"/>
        <v>10187.230000000001</v>
      </c>
      <c r="BV74" s="17">
        <f t="shared" si="45"/>
        <v>10408.700000000001</v>
      </c>
      <c r="BW74" s="17">
        <f t="shared" si="46"/>
        <v>10408.700000000001</v>
      </c>
      <c r="BX74" s="17">
        <f t="shared" si="178"/>
        <v>0</v>
      </c>
      <c r="BY74" s="17">
        <f t="shared" si="178"/>
        <v>0</v>
      </c>
      <c r="BZ74" s="17">
        <f t="shared" si="178"/>
        <v>0</v>
      </c>
      <c r="CA74" s="17">
        <f t="shared" si="48"/>
        <v>10187.230000000001</v>
      </c>
      <c r="CB74" s="17">
        <f t="shared" si="49"/>
        <v>10408.700000000001</v>
      </c>
      <c r="CC74" s="17">
        <f t="shared" si="50"/>
        <v>10408.700000000001</v>
      </c>
      <c r="CD74" s="17">
        <f t="shared" si="178"/>
        <v>0</v>
      </c>
      <c r="CE74" s="26"/>
      <c r="CF74" s="33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</row>
    <row r="75" spans="1:119" ht="62.4" x14ac:dyDescent="0.3">
      <c r="A75" s="41" t="s">
        <v>25</v>
      </c>
      <c r="B75" s="39"/>
      <c r="C75" s="41"/>
      <c r="D75" s="41"/>
      <c r="E75" s="14" t="s">
        <v>940</v>
      </c>
      <c r="F75" s="18">
        <f t="shared" ref="F75:K75" si="179">F76+F85+F99</f>
        <v>10408.700000000001</v>
      </c>
      <c r="G75" s="18">
        <f t="shared" si="179"/>
        <v>10408.700000000001</v>
      </c>
      <c r="H75" s="18">
        <f t="shared" si="179"/>
        <v>10408.700000000001</v>
      </c>
      <c r="I75" s="18">
        <f t="shared" si="179"/>
        <v>0</v>
      </c>
      <c r="J75" s="18">
        <f t="shared" si="179"/>
        <v>0</v>
      </c>
      <c r="K75" s="18">
        <f t="shared" si="179"/>
        <v>0</v>
      </c>
      <c r="L75" s="18">
        <f t="shared" si="13"/>
        <v>10408.700000000001</v>
      </c>
      <c r="M75" s="18">
        <f t="shared" si="14"/>
        <v>10408.700000000001</v>
      </c>
      <c r="N75" s="18">
        <f t="shared" si="15"/>
        <v>10408.700000000001</v>
      </c>
      <c r="O75" s="18">
        <f t="shared" ref="O75:S75" si="180">O76+O85+O99</f>
        <v>0</v>
      </c>
      <c r="P75" s="18">
        <f t="shared" si="180"/>
        <v>0</v>
      </c>
      <c r="Q75" s="18">
        <f t="shared" si="180"/>
        <v>0</v>
      </c>
      <c r="R75" s="18">
        <f t="shared" si="180"/>
        <v>0</v>
      </c>
      <c r="S75" s="18">
        <f t="shared" si="180"/>
        <v>0</v>
      </c>
      <c r="T75" s="18">
        <f t="shared" si="17"/>
        <v>10408.700000000001</v>
      </c>
      <c r="U75" s="18">
        <f t="shared" si="18"/>
        <v>10408.700000000001</v>
      </c>
      <c r="V75" s="18">
        <f t="shared" si="19"/>
        <v>10408.700000000001</v>
      </c>
      <c r="W75" s="18">
        <f t="shared" ref="W75:CD75" si="181">W76+W85+W99</f>
        <v>0</v>
      </c>
      <c r="X75" s="18">
        <f t="shared" ref="X75:AB75" si="182">X76+X85+X99</f>
        <v>0</v>
      </c>
      <c r="Y75" s="18">
        <f t="shared" si="182"/>
        <v>0</v>
      </c>
      <c r="Z75" s="18">
        <f t="shared" si="182"/>
        <v>0</v>
      </c>
      <c r="AA75" s="18">
        <f t="shared" si="182"/>
        <v>0</v>
      </c>
      <c r="AB75" s="18">
        <f t="shared" si="182"/>
        <v>0</v>
      </c>
      <c r="AC75" s="18">
        <f t="shared" si="21"/>
        <v>10408.700000000001</v>
      </c>
      <c r="AD75" s="18">
        <f t="shared" si="22"/>
        <v>10408.700000000001</v>
      </c>
      <c r="AE75" s="18">
        <f t="shared" si="23"/>
        <v>10408.700000000001</v>
      </c>
      <c r="AF75" s="18">
        <f t="shared" ref="AF75:AH75" si="183">AF76+AF85+AF99</f>
        <v>-198.47</v>
      </c>
      <c r="AG75" s="18">
        <f t="shared" si="183"/>
        <v>0</v>
      </c>
      <c r="AH75" s="18">
        <f t="shared" si="183"/>
        <v>0</v>
      </c>
      <c r="AI75" s="18">
        <f t="shared" si="25"/>
        <v>10210.230000000001</v>
      </c>
      <c r="AJ75" s="18">
        <f t="shared" si="26"/>
        <v>10408.700000000001</v>
      </c>
      <c r="AK75" s="18">
        <f t="shared" si="27"/>
        <v>10408.700000000001</v>
      </c>
      <c r="AL75" s="18">
        <f t="shared" ref="AL75" si="184">AL76+AL85+AL99</f>
        <v>0</v>
      </c>
      <c r="AM75" s="18">
        <f t="shared" si="28"/>
        <v>10210.230000000001</v>
      </c>
      <c r="AN75" s="18">
        <f t="shared" ref="AN75:AP75" si="185">AN76+AN85+AN99</f>
        <v>-23</v>
      </c>
      <c r="AO75" s="18">
        <f t="shared" si="185"/>
        <v>0</v>
      </c>
      <c r="AP75" s="18">
        <f t="shared" si="185"/>
        <v>0</v>
      </c>
      <c r="AQ75" s="18">
        <f t="shared" si="30"/>
        <v>10187.230000000001</v>
      </c>
      <c r="AR75" s="18">
        <f t="shared" si="31"/>
        <v>10408.700000000001</v>
      </c>
      <c r="AS75" s="18">
        <f t="shared" si="32"/>
        <v>10408.700000000001</v>
      </c>
      <c r="AT75" s="18">
        <f t="shared" ref="AT75:AV75" si="186">AT76+AT85+AT99</f>
        <v>0</v>
      </c>
      <c r="AU75" s="18">
        <f t="shared" si="186"/>
        <v>0</v>
      </c>
      <c r="AV75" s="18">
        <f t="shared" si="186"/>
        <v>0</v>
      </c>
      <c r="AW75" s="18">
        <f t="shared" si="33"/>
        <v>10187.230000000001</v>
      </c>
      <c r="AX75" s="18">
        <f t="shared" si="34"/>
        <v>10408.700000000001</v>
      </c>
      <c r="AY75" s="18">
        <f t="shared" si="35"/>
        <v>10408.700000000001</v>
      </c>
      <c r="AZ75" s="18">
        <f t="shared" ref="AZ75:BB75" si="187">AZ76+AZ85+AZ99</f>
        <v>0</v>
      </c>
      <c r="BA75" s="18">
        <f t="shared" si="187"/>
        <v>0</v>
      </c>
      <c r="BB75" s="18">
        <f t="shared" si="187"/>
        <v>0</v>
      </c>
      <c r="BC75" s="18">
        <f t="shared" si="37"/>
        <v>10187.230000000001</v>
      </c>
      <c r="BD75" s="18">
        <f t="shared" si="38"/>
        <v>10408.700000000001</v>
      </c>
      <c r="BE75" s="18">
        <f t="shared" si="39"/>
        <v>10408.700000000001</v>
      </c>
      <c r="BF75" s="18">
        <f t="shared" ref="BF75:BH75" si="188">BF76+BF85+BF99</f>
        <v>0</v>
      </c>
      <c r="BG75" s="18">
        <f t="shared" si="188"/>
        <v>0</v>
      </c>
      <c r="BH75" s="18">
        <f t="shared" si="188"/>
        <v>0</v>
      </c>
      <c r="BI75" s="18">
        <f t="shared" si="8"/>
        <v>10187.230000000001</v>
      </c>
      <c r="BJ75" s="18">
        <f t="shared" si="9"/>
        <v>10408.700000000001</v>
      </c>
      <c r="BK75" s="18">
        <f t="shared" si="10"/>
        <v>10408.700000000001</v>
      </c>
      <c r="BL75" s="18">
        <f t="shared" ref="BL75:BN75" si="189">BL76+BL85+BL99</f>
        <v>0</v>
      </c>
      <c r="BM75" s="18">
        <f t="shared" si="189"/>
        <v>0</v>
      </c>
      <c r="BN75" s="18">
        <f t="shared" si="189"/>
        <v>0</v>
      </c>
      <c r="BO75" s="18">
        <f t="shared" si="41"/>
        <v>10187.230000000001</v>
      </c>
      <c r="BP75" s="18">
        <f t="shared" si="42"/>
        <v>10408.700000000001</v>
      </c>
      <c r="BQ75" s="18">
        <f t="shared" si="43"/>
        <v>10408.700000000001</v>
      </c>
      <c r="BR75" s="18">
        <f t="shared" ref="BR75:BT75" si="190">BR76+BR85+BR99</f>
        <v>0</v>
      </c>
      <c r="BS75" s="18">
        <f t="shared" si="190"/>
        <v>0</v>
      </c>
      <c r="BT75" s="18">
        <f t="shared" si="190"/>
        <v>0</v>
      </c>
      <c r="BU75" s="18">
        <f t="shared" si="44"/>
        <v>10187.230000000001</v>
      </c>
      <c r="BV75" s="18">
        <f t="shared" si="45"/>
        <v>10408.700000000001</v>
      </c>
      <c r="BW75" s="18">
        <f t="shared" si="46"/>
        <v>10408.700000000001</v>
      </c>
      <c r="BX75" s="18">
        <f t="shared" ref="BX75:BZ75" si="191">BX76+BX85+BX99</f>
        <v>0</v>
      </c>
      <c r="BY75" s="18">
        <f t="shared" si="191"/>
        <v>0</v>
      </c>
      <c r="BZ75" s="18">
        <f t="shared" si="191"/>
        <v>0</v>
      </c>
      <c r="CA75" s="18">
        <f t="shared" si="48"/>
        <v>10187.230000000001</v>
      </c>
      <c r="CB75" s="18">
        <f t="shared" si="49"/>
        <v>10408.700000000001</v>
      </c>
      <c r="CC75" s="18">
        <f t="shared" si="50"/>
        <v>10408.700000000001</v>
      </c>
      <c r="CD75" s="18">
        <f t="shared" si="181"/>
        <v>0</v>
      </c>
      <c r="CE75" s="27"/>
      <c r="CF75" s="33"/>
    </row>
    <row r="76" spans="1:119" ht="78" x14ac:dyDescent="0.3">
      <c r="A76" s="41" t="s">
        <v>22</v>
      </c>
      <c r="B76" s="39"/>
      <c r="C76" s="41"/>
      <c r="D76" s="41"/>
      <c r="E76" s="14" t="s">
        <v>605</v>
      </c>
      <c r="F76" s="18">
        <f t="shared" ref="F76:K76" si="192">F77+F80</f>
        <v>2188.6999999999998</v>
      </c>
      <c r="G76" s="18">
        <f t="shared" si="192"/>
        <v>2188.6999999999998</v>
      </c>
      <c r="H76" s="18">
        <f t="shared" si="192"/>
        <v>2188.6999999999998</v>
      </c>
      <c r="I76" s="18">
        <f t="shared" si="192"/>
        <v>0</v>
      </c>
      <c r="J76" s="18">
        <f t="shared" si="192"/>
        <v>0</v>
      </c>
      <c r="K76" s="18">
        <f t="shared" si="192"/>
        <v>0</v>
      </c>
      <c r="L76" s="18">
        <f t="shared" si="13"/>
        <v>2188.6999999999998</v>
      </c>
      <c r="M76" s="18">
        <f t="shared" si="14"/>
        <v>2188.6999999999998</v>
      </c>
      <c r="N76" s="18">
        <f t="shared" si="15"/>
        <v>2188.6999999999998</v>
      </c>
      <c r="O76" s="18">
        <f t="shared" ref="O76:S76" si="193">O77+O80</f>
        <v>0</v>
      </c>
      <c r="P76" s="18">
        <f t="shared" si="193"/>
        <v>0</v>
      </c>
      <c r="Q76" s="18">
        <f t="shared" si="193"/>
        <v>0</v>
      </c>
      <c r="R76" s="18">
        <f t="shared" si="193"/>
        <v>0</v>
      </c>
      <c r="S76" s="18">
        <f t="shared" si="193"/>
        <v>0</v>
      </c>
      <c r="T76" s="18">
        <f t="shared" si="17"/>
        <v>2188.6999999999998</v>
      </c>
      <c r="U76" s="18">
        <f t="shared" si="18"/>
        <v>2188.6999999999998</v>
      </c>
      <c r="V76" s="18">
        <f t="shared" si="19"/>
        <v>2188.6999999999998</v>
      </c>
      <c r="W76" s="18">
        <f t="shared" ref="W76:CD76" si="194">W77+W80</f>
        <v>0</v>
      </c>
      <c r="X76" s="18">
        <f t="shared" ref="X76:AB76" si="195">X77+X80</f>
        <v>0</v>
      </c>
      <c r="Y76" s="18">
        <f t="shared" si="195"/>
        <v>0</v>
      </c>
      <c r="Z76" s="18">
        <f t="shared" si="195"/>
        <v>0</v>
      </c>
      <c r="AA76" s="18">
        <f t="shared" si="195"/>
        <v>0</v>
      </c>
      <c r="AB76" s="18">
        <f t="shared" si="195"/>
        <v>0</v>
      </c>
      <c r="AC76" s="18">
        <f t="shared" si="21"/>
        <v>2188.6999999999998</v>
      </c>
      <c r="AD76" s="18">
        <f t="shared" si="22"/>
        <v>2188.6999999999998</v>
      </c>
      <c r="AE76" s="18">
        <f t="shared" si="23"/>
        <v>2188.6999999999998</v>
      </c>
      <c r="AF76" s="18">
        <f t="shared" ref="AF76:AH76" si="196">AF77+AF80</f>
        <v>0</v>
      </c>
      <c r="AG76" s="18">
        <f t="shared" si="196"/>
        <v>0</v>
      </c>
      <c r="AH76" s="18">
        <f t="shared" si="196"/>
        <v>0</v>
      </c>
      <c r="AI76" s="18">
        <f t="shared" si="25"/>
        <v>2188.6999999999998</v>
      </c>
      <c r="AJ76" s="18">
        <f t="shared" si="26"/>
        <v>2188.6999999999998</v>
      </c>
      <c r="AK76" s="18">
        <f t="shared" si="27"/>
        <v>2188.6999999999998</v>
      </c>
      <c r="AL76" s="18">
        <f t="shared" ref="AL76" si="197">AL77+AL80</f>
        <v>0</v>
      </c>
      <c r="AM76" s="18">
        <f t="shared" si="28"/>
        <v>2188.6999999999998</v>
      </c>
      <c r="AN76" s="18">
        <f t="shared" ref="AN76:AP76" si="198">AN77+AN80</f>
        <v>-11.5</v>
      </c>
      <c r="AO76" s="18">
        <f t="shared" si="198"/>
        <v>0</v>
      </c>
      <c r="AP76" s="18">
        <f t="shared" si="198"/>
        <v>0</v>
      </c>
      <c r="AQ76" s="18">
        <f t="shared" si="30"/>
        <v>2177.1999999999998</v>
      </c>
      <c r="AR76" s="18">
        <f t="shared" si="31"/>
        <v>2188.6999999999998</v>
      </c>
      <c r="AS76" s="18">
        <f t="shared" si="32"/>
        <v>2188.6999999999998</v>
      </c>
      <c r="AT76" s="18">
        <f t="shared" ref="AT76:AV76" si="199">AT77+AT80</f>
        <v>0</v>
      </c>
      <c r="AU76" s="18">
        <f t="shared" si="199"/>
        <v>0</v>
      </c>
      <c r="AV76" s="18">
        <f t="shared" si="199"/>
        <v>0</v>
      </c>
      <c r="AW76" s="18">
        <f t="shared" si="33"/>
        <v>2177.1999999999998</v>
      </c>
      <c r="AX76" s="18">
        <f t="shared" si="34"/>
        <v>2188.6999999999998</v>
      </c>
      <c r="AY76" s="18">
        <f t="shared" si="35"/>
        <v>2188.6999999999998</v>
      </c>
      <c r="AZ76" s="18">
        <f t="shared" ref="AZ76:BB76" si="200">AZ77+AZ80</f>
        <v>0</v>
      </c>
      <c r="BA76" s="18">
        <f t="shared" si="200"/>
        <v>0</v>
      </c>
      <c r="BB76" s="18">
        <f t="shared" si="200"/>
        <v>0</v>
      </c>
      <c r="BC76" s="18">
        <f t="shared" si="37"/>
        <v>2177.1999999999998</v>
      </c>
      <c r="BD76" s="18">
        <f t="shared" si="38"/>
        <v>2188.6999999999998</v>
      </c>
      <c r="BE76" s="18">
        <f t="shared" si="39"/>
        <v>2188.6999999999998</v>
      </c>
      <c r="BF76" s="18">
        <f t="shared" ref="BF76:BH76" si="201">BF77+BF80</f>
        <v>0</v>
      </c>
      <c r="BG76" s="18">
        <f t="shared" si="201"/>
        <v>0</v>
      </c>
      <c r="BH76" s="18">
        <f t="shared" si="201"/>
        <v>0</v>
      </c>
      <c r="BI76" s="18">
        <f t="shared" si="8"/>
        <v>2177.1999999999998</v>
      </c>
      <c r="BJ76" s="18">
        <f t="shared" si="9"/>
        <v>2188.6999999999998</v>
      </c>
      <c r="BK76" s="18">
        <f t="shared" si="10"/>
        <v>2188.6999999999998</v>
      </c>
      <c r="BL76" s="18">
        <f t="shared" ref="BL76:BN76" si="202">BL77+BL80</f>
        <v>0</v>
      </c>
      <c r="BM76" s="18">
        <f t="shared" si="202"/>
        <v>0</v>
      </c>
      <c r="BN76" s="18">
        <f t="shared" si="202"/>
        <v>0</v>
      </c>
      <c r="BO76" s="18">
        <f t="shared" si="41"/>
        <v>2177.1999999999998</v>
      </c>
      <c r="BP76" s="18">
        <f t="shared" si="42"/>
        <v>2188.6999999999998</v>
      </c>
      <c r="BQ76" s="18">
        <f t="shared" si="43"/>
        <v>2188.6999999999998</v>
      </c>
      <c r="BR76" s="18">
        <f t="shared" ref="BR76:BT76" si="203">BR77+BR80</f>
        <v>0</v>
      </c>
      <c r="BS76" s="18">
        <f t="shared" si="203"/>
        <v>0</v>
      </c>
      <c r="BT76" s="18">
        <f t="shared" si="203"/>
        <v>0</v>
      </c>
      <c r="BU76" s="18">
        <f t="shared" si="44"/>
        <v>2177.1999999999998</v>
      </c>
      <c r="BV76" s="18">
        <f t="shared" si="45"/>
        <v>2188.6999999999998</v>
      </c>
      <c r="BW76" s="18">
        <f t="shared" si="46"/>
        <v>2188.6999999999998</v>
      </c>
      <c r="BX76" s="18">
        <f t="shared" ref="BX76:BZ76" si="204">BX77+BX80</f>
        <v>0</v>
      </c>
      <c r="BY76" s="18">
        <f t="shared" si="204"/>
        <v>0</v>
      </c>
      <c r="BZ76" s="18">
        <f t="shared" si="204"/>
        <v>0</v>
      </c>
      <c r="CA76" s="18">
        <f t="shared" si="48"/>
        <v>2177.1999999999998</v>
      </c>
      <c r="CB76" s="18">
        <f t="shared" si="49"/>
        <v>2188.6999999999998</v>
      </c>
      <c r="CC76" s="18">
        <f t="shared" si="50"/>
        <v>2188.6999999999998</v>
      </c>
      <c r="CD76" s="18">
        <f t="shared" si="194"/>
        <v>0</v>
      </c>
      <c r="CE76" s="27"/>
      <c r="CF76" s="33"/>
    </row>
    <row r="77" spans="1:119" ht="31.2" x14ac:dyDescent="0.3">
      <c r="A77" s="41" t="s">
        <v>22</v>
      </c>
      <c r="B77" s="39">
        <v>200</v>
      </c>
      <c r="C77" s="41"/>
      <c r="D77" s="41"/>
      <c r="E77" s="14" t="s">
        <v>551</v>
      </c>
      <c r="F77" s="18">
        <f t="shared" ref="F77:K78" si="205">F78</f>
        <v>50</v>
      </c>
      <c r="G77" s="18">
        <f t="shared" si="205"/>
        <v>50</v>
      </c>
      <c r="H77" s="18">
        <f t="shared" si="205"/>
        <v>50</v>
      </c>
      <c r="I77" s="18">
        <f t="shared" si="205"/>
        <v>0</v>
      </c>
      <c r="J77" s="18">
        <f t="shared" si="205"/>
        <v>0</v>
      </c>
      <c r="K77" s="18">
        <f t="shared" si="205"/>
        <v>0</v>
      </c>
      <c r="L77" s="18">
        <f t="shared" si="13"/>
        <v>50</v>
      </c>
      <c r="M77" s="18">
        <f t="shared" si="14"/>
        <v>50</v>
      </c>
      <c r="N77" s="18">
        <f t="shared" si="15"/>
        <v>50</v>
      </c>
      <c r="O77" s="18">
        <f t="shared" ref="O77:S78" si="206">O78</f>
        <v>0</v>
      </c>
      <c r="P77" s="18">
        <f t="shared" si="206"/>
        <v>0</v>
      </c>
      <c r="Q77" s="18">
        <f t="shared" si="206"/>
        <v>0</v>
      </c>
      <c r="R77" s="18">
        <f t="shared" si="206"/>
        <v>0</v>
      </c>
      <c r="S77" s="18">
        <f t="shared" si="206"/>
        <v>0</v>
      </c>
      <c r="T77" s="18">
        <f t="shared" si="17"/>
        <v>50</v>
      </c>
      <c r="U77" s="18">
        <f t="shared" si="18"/>
        <v>50</v>
      </c>
      <c r="V77" s="18">
        <f t="shared" si="19"/>
        <v>50</v>
      </c>
      <c r="W77" s="18">
        <f t="shared" ref="W77:CD78" si="207">W78</f>
        <v>0</v>
      </c>
      <c r="X77" s="18">
        <f t="shared" si="207"/>
        <v>0</v>
      </c>
      <c r="Y77" s="18">
        <f t="shared" si="207"/>
        <v>0</v>
      </c>
      <c r="Z77" s="18">
        <f t="shared" si="207"/>
        <v>0</v>
      </c>
      <c r="AA77" s="18">
        <f t="shared" si="207"/>
        <v>0</v>
      </c>
      <c r="AB77" s="18">
        <f t="shared" si="207"/>
        <v>0</v>
      </c>
      <c r="AC77" s="18">
        <f t="shared" si="21"/>
        <v>50</v>
      </c>
      <c r="AD77" s="18">
        <f t="shared" si="22"/>
        <v>50</v>
      </c>
      <c r="AE77" s="18">
        <f t="shared" si="23"/>
        <v>50</v>
      </c>
      <c r="AF77" s="18">
        <f t="shared" si="207"/>
        <v>0</v>
      </c>
      <c r="AG77" s="18">
        <f t="shared" si="207"/>
        <v>0</v>
      </c>
      <c r="AH77" s="18">
        <f t="shared" si="207"/>
        <v>0</v>
      </c>
      <c r="AI77" s="18">
        <f t="shared" si="25"/>
        <v>50</v>
      </c>
      <c r="AJ77" s="18">
        <f t="shared" si="26"/>
        <v>50</v>
      </c>
      <c r="AK77" s="18">
        <f t="shared" si="27"/>
        <v>50</v>
      </c>
      <c r="AL77" s="18">
        <f t="shared" si="207"/>
        <v>0</v>
      </c>
      <c r="AM77" s="18">
        <f t="shared" si="28"/>
        <v>50</v>
      </c>
      <c r="AN77" s="18">
        <f t="shared" si="207"/>
        <v>-11.5</v>
      </c>
      <c r="AO77" s="18">
        <f t="shared" si="207"/>
        <v>0</v>
      </c>
      <c r="AP77" s="18">
        <f t="shared" si="207"/>
        <v>0</v>
      </c>
      <c r="AQ77" s="18">
        <f t="shared" si="30"/>
        <v>38.5</v>
      </c>
      <c r="AR77" s="18">
        <f t="shared" si="31"/>
        <v>50</v>
      </c>
      <c r="AS77" s="18">
        <f t="shared" si="32"/>
        <v>50</v>
      </c>
      <c r="AT77" s="18">
        <f t="shared" si="207"/>
        <v>0</v>
      </c>
      <c r="AU77" s="18">
        <f t="shared" si="207"/>
        <v>0</v>
      </c>
      <c r="AV77" s="18">
        <f t="shared" si="207"/>
        <v>0</v>
      </c>
      <c r="AW77" s="18">
        <f t="shared" si="33"/>
        <v>38.5</v>
      </c>
      <c r="AX77" s="18">
        <f t="shared" si="34"/>
        <v>50</v>
      </c>
      <c r="AY77" s="18">
        <f t="shared" si="35"/>
        <v>50</v>
      </c>
      <c r="AZ77" s="18">
        <f t="shared" si="207"/>
        <v>0</v>
      </c>
      <c r="BA77" s="18">
        <f t="shared" si="207"/>
        <v>0</v>
      </c>
      <c r="BB77" s="18">
        <f t="shared" si="207"/>
        <v>0</v>
      </c>
      <c r="BC77" s="18">
        <f t="shared" si="37"/>
        <v>38.5</v>
      </c>
      <c r="BD77" s="18">
        <f t="shared" si="38"/>
        <v>50</v>
      </c>
      <c r="BE77" s="18">
        <f t="shared" si="39"/>
        <v>50</v>
      </c>
      <c r="BF77" s="18">
        <f t="shared" si="207"/>
        <v>0</v>
      </c>
      <c r="BG77" s="18">
        <f t="shared" si="207"/>
        <v>0</v>
      </c>
      <c r="BH77" s="18">
        <f t="shared" si="207"/>
        <v>0</v>
      </c>
      <c r="BI77" s="18">
        <f t="shared" si="8"/>
        <v>38.5</v>
      </c>
      <c r="BJ77" s="18">
        <f t="shared" si="9"/>
        <v>50</v>
      </c>
      <c r="BK77" s="18">
        <f t="shared" si="10"/>
        <v>50</v>
      </c>
      <c r="BL77" s="18">
        <f t="shared" si="207"/>
        <v>0</v>
      </c>
      <c r="BM77" s="18">
        <f t="shared" si="207"/>
        <v>0</v>
      </c>
      <c r="BN77" s="18">
        <f t="shared" si="207"/>
        <v>0</v>
      </c>
      <c r="BO77" s="18">
        <f t="shared" si="41"/>
        <v>38.5</v>
      </c>
      <c r="BP77" s="18">
        <f t="shared" si="42"/>
        <v>50</v>
      </c>
      <c r="BQ77" s="18">
        <f t="shared" si="43"/>
        <v>50</v>
      </c>
      <c r="BR77" s="18">
        <f t="shared" si="207"/>
        <v>0</v>
      </c>
      <c r="BS77" s="18">
        <f t="shared" si="207"/>
        <v>0</v>
      </c>
      <c r="BT77" s="18">
        <f t="shared" si="207"/>
        <v>0</v>
      </c>
      <c r="BU77" s="18">
        <f t="shared" si="44"/>
        <v>38.5</v>
      </c>
      <c r="BV77" s="18">
        <f t="shared" si="45"/>
        <v>50</v>
      </c>
      <c r="BW77" s="18">
        <f t="shared" si="46"/>
        <v>50</v>
      </c>
      <c r="BX77" s="18">
        <f t="shared" si="207"/>
        <v>0</v>
      </c>
      <c r="BY77" s="18">
        <f t="shared" si="207"/>
        <v>0</v>
      </c>
      <c r="BZ77" s="18">
        <f t="shared" si="207"/>
        <v>0</v>
      </c>
      <c r="CA77" s="18">
        <f t="shared" si="48"/>
        <v>38.5</v>
      </c>
      <c r="CB77" s="18">
        <f t="shared" si="49"/>
        <v>50</v>
      </c>
      <c r="CC77" s="18">
        <f t="shared" si="50"/>
        <v>50</v>
      </c>
      <c r="CD77" s="18">
        <f t="shared" si="207"/>
        <v>0</v>
      </c>
      <c r="CE77" s="27"/>
      <c r="CF77" s="33"/>
    </row>
    <row r="78" spans="1:119" ht="46.8" x14ac:dyDescent="0.3">
      <c r="A78" s="41" t="s">
        <v>22</v>
      </c>
      <c r="B78" s="39">
        <v>240</v>
      </c>
      <c r="C78" s="41"/>
      <c r="D78" s="41"/>
      <c r="E78" s="14" t="s">
        <v>559</v>
      </c>
      <c r="F78" s="18">
        <f t="shared" si="205"/>
        <v>50</v>
      </c>
      <c r="G78" s="18">
        <f t="shared" si="205"/>
        <v>50</v>
      </c>
      <c r="H78" s="18">
        <f t="shared" si="205"/>
        <v>50</v>
      </c>
      <c r="I78" s="18">
        <f t="shared" si="205"/>
        <v>0</v>
      </c>
      <c r="J78" s="18">
        <f t="shared" si="205"/>
        <v>0</v>
      </c>
      <c r="K78" s="18">
        <f t="shared" si="205"/>
        <v>0</v>
      </c>
      <c r="L78" s="18">
        <f t="shared" si="13"/>
        <v>50</v>
      </c>
      <c r="M78" s="18">
        <f t="shared" si="14"/>
        <v>50</v>
      </c>
      <c r="N78" s="18">
        <f t="shared" si="15"/>
        <v>50</v>
      </c>
      <c r="O78" s="18">
        <f t="shared" si="206"/>
        <v>0</v>
      </c>
      <c r="P78" s="18">
        <f t="shared" si="206"/>
        <v>0</v>
      </c>
      <c r="Q78" s="18">
        <f t="shared" si="206"/>
        <v>0</v>
      </c>
      <c r="R78" s="18">
        <f t="shared" si="206"/>
        <v>0</v>
      </c>
      <c r="S78" s="18">
        <f t="shared" si="206"/>
        <v>0</v>
      </c>
      <c r="T78" s="18">
        <f t="shared" si="17"/>
        <v>50</v>
      </c>
      <c r="U78" s="18">
        <f t="shared" si="18"/>
        <v>50</v>
      </c>
      <c r="V78" s="18">
        <f t="shared" si="19"/>
        <v>50</v>
      </c>
      <c r="W78" s="18">
        <f t="shared" si="207"/>
        <v>0</v>
      </c>
      <c r="X78" s="18">
        <f t="shared" si="207"/>
        <v>0</v>
      </c>
      <c r="Y78" s="18">
        <f t="shared" si="207"/>
        <v>0</v>
      </c>
      <c r="Z78" s="18">
        <f t="shared" si="207"/>
        <v>0</v>
      </c>
      <c r="AA78" s="18">
        <f t="shared" si="207"/>
        <v>0</v>
      </c>
      <c r="AB78" s="18">
        <f t="shared" si="207"/>
        <v>0</v>
      </c>
      <c r="AC78" s="18">
        <f t="shared" si="21"/>
        <v>50</v>
      </c>
      <c r="AD78" s="18">
        <f t="shared" si="22"/>
        <v>50</v>
      </c>
      <c r="AE78" s="18">
        <f t="shared" si="23"/>
        <v>50</v>
      </c>
      <c r="AF78" s="18">
        <f t="shared" si="207"/>
        <v>0</v>
      </c>
      <c r="AG78" s="18">
        <f t="shared" si="207"/>
        <v>0</v>
      </c>
      <c r="AH78" s="18">
        <f t="shared" si="207"/>
        <v>0</v>
      </c>
      <c r="AI78" s="18">
        <f t="shared" si="25"/>
        <v>50</v>
      </c>
      <c r="AJ78" s="18">
        <f t="shared" si="26"/>
        <v>50</v>
      </c>
      <c r="AK78" s="18">
        <f t="shared" si="27"/>
        <v>50</v>
      </c>
      <c r="AL78" s="18">
        <f t="shared" si="207"/>
        <v>0</v>
      </c>
      <c r="AM78" s="18">
        <f t="shared" si="28"/>
        <v>50</v>
      </c>
      <c r="AN78" s="18">
        <f t="shared" si="207"/>
        <v>-11.5</v>
      </c>
      <c r="AO78" s="18">
        <f t="shared" si="207"/>
        <v>0</v>
      </c>
      <c r="AP78" s="18">
        <f t="shared" si="207"/>
        <v>0</v>
      </c>
      <c r="AQ78" s="18">
        <f t="shared" si="30"/>
        <v>38.5</v>
      </c>
      <c r="AR78" s="18">
        <f t="shared" si="31"/>
        <v>50</v>
      </c>
      <c r="AS78" s="18">
        <f t="shared" si="32"/>
        <v>50</v>
      </c>
      <c r="AT78" s="18">
        <f t="shared" si="207"/>
        <v>0</v>
      </c>
      <c r="AU78" s="18">
        <f t="shared" si="207"/>
        <v>0</v>
      </c>
      <c r="AV78" s="18">
        <f t="shared" si="207"/>
        <v>0</v>
      </c>
      <c r="AW78" s="18">
        <f t="shared" si="33"/>
        <v>38.5</v>
      </c>
      <c r="AX78" s="18">
        <f t="shared" si="34"/>
        <v>50</v>
      </c>
      <c r="AY78" s="18">
        <f t="shared" si="35"/>
        <v>50</v>
      </c>
      <c r="AZ78" s="18">
        <f t="shared" si="207"/>
        <v>0</v>
      </c>
      <c r="BA78" s="18">
        <f t="shared" si="207"/>
        <v>0</v>
      </c>
      <c r="BB78" s="18">
        <f t="shared" si="207"/>
        <v>0</v>
      </c>
      <c r="BC78" s="18">
        <f t="shared" si="37"/>
        <v>38.5</v>
      </c>
      <c r="BD78" s="18">
        <f t="shared" si="38"/>
        <v>50</v>
      </c>
      <c r="BE78" s="18">
        <f t="shared" si="39"/>
        <v>50</v>
      </c>
      <c r="BF78" s="18">
        <f t="shared" si="207"/>
        <v>0</v>
      </c>
      <c r="BG78" s="18">
        <f t="shared" si="207"/>
        <v>0</v>
      </c>
      <c r="BH78" s="18">
        <f t="shared" si="207"/>
        <v>0</v>
      </c>
      <c r="BI78" s="18">
        <f t="shared" si="8"/>
        <v>38.5</v>
      </c>
      <c r="BJ78" s="18">
        <f t="shared" si="9"/>
        <v>50</v>
      </c>
      <c r="BK78" s="18">
        <f t="shared" si="10"/>
        <v>50</v>
      </c>
      <c r="BL78" s="18">
        <f t="shared" si="207"/>
        <v>0</v>
      </c>
      <c r="BM78" s="18">
        <f t="shared" si="207"/>
        <v>0</v>
      </c>
      <c r="BN78" s="18">
        <f t="shared" si="207"/>
        <v>0</v>
      </c>
      <c r="BO78" s="18">
        <f t="shared" si="41"/>
        <v>38.5</v>
      </c>
      <c r="BP78" s="18">
        <f t="shared" si="42"/>
        <v>50</v>
      </c>
      <c r="BQ78" s="18">
        <f t="shared" si="43"/>
        <v>50</v>
      </c>
      <c r="BR78" s="18">
        <f t="shared" si="207"/>
        <v>0</v>
      </c>
      <c r="BS78" s="18">
        <f t="shared" si="207"/>
        <v>0</v>
      </c>
      <c r="BT78" s="18">
        <f t="shared" si="207"/>
        <v>0</v>
      </c>
      <c r="BU78" s="18">
        <f t="shared" si="44"/>
        <v>38.5</v>
      </c>
      <c r="BV78" s="18">
        <f t="shared" si="45"/>
        <v>50</v>
      </c>
      <c r="BW78" s="18">
        <f t="shared" si="46"/>
        <v>50</v>
      </c>
      <c r="BX78" s="18">
        <f t="shared" si="207"/>
        <v>0</v>
      </c>
      <c r="BY78" s="18">
        <f t="shared" si="207"/>
        <v>0</v>
      </c>
      <c r="BZ78" s="18">
        <f t="shared" si="207"/>
        <v>0</v>
      </c>
      <c r="CA78" s="18">
        <f t="shared" si="48"/>
        <v>38.5</v>
      </c>
      <c r="CB78" s="18">
        <f t="shared" si="49"/>
        <v>50</v>
      </c>
      <c r="CC78" s="18">
        <f t="shared" si="50"/>
        <v>50</v>
      </c>
      <c r="CD78" s="18">
        <f t="shared" si="207"/>
        <v>0</v>
      </c>
      <c r="CE78" s="27"/>
      <c r="CF78" s="33"/>
    </row>
    <row r="79" spans="1:119" x14ac:dyDescent="0.3">
      <c r="A79" s="41" t="s">
        <v>22</v>
      </c>
      <c r="B79" s="39">
        <v>240</v>
      </c>
      <c r="C79" s="41" t="s">
        <v>5</v>
      </c>
      <c r="D79" s="41" t="s">
        <v>6</v>
      </c>
      <c r="E79" s="14" t="s">
        <v>518</v>
      </c>
      <c r="F79" s="18">
        <v>50</v>
      </c>
      <c r="G79" s="18">
        <v>50</v>
      </c>
      <c r="H79" s="18">
        <v>50</v>
      </c>
      <c r="I79" s="18"/>
      <c r="J79" s="18"/>
      <c r="K79" s="18"/>
      <c r="L79" s="18">
        <f t="shared" si="13"/>
        <v>50</v>
      </c>
      <c r="M79" s="18">
        <f t="shared" si="14"/>
        <v>50</v>
      </c>
      <c r="N79" s="18">
        <f t="shared" si="15"/>
        <v>50</v>
      </c>
      <c r="O79" s="18"/>
      <c r="P79" s="18"/>
      <c r="Q79" s="18"/>
      <c r="R79" s="18"/>
      <c r="S79" s="18"/>
      <c r="T79" s="18">
        <f t="shared" si="17"/>
        <v>50</v>
      </c>
      <c r="U79" s="18">
        <f t="shared" si="18"/>
        <v>50</v>
      </c>
      <c r="V79" s="18">
        <f t="shared" si="19"/>
        <v>50</v>
      </c>
      <c r="W79" s="18"/>
      <c r="X79" s="18"/>
      <c r="Y79" s="18"/>
      <c r="Z79" s="18"/>
      <c r="AA79" s="18"/>
      <c r="AB79" s="18"/>
      <c r="AC79" s="18">
        <f t="shared" si="21"/>
        <v>50</v>
      </c>
      <c r="AD79" s="18">
        <f t="shared" si="22"/>
        <v>50</v>
      </c>
      <c r="AE79" s="18">
        <f t="shared" si="23"/>
        <v>50</v>
      </c>
      <c r="AF79" s="18"/>
      <c r="AG79" s="18"/>
      <c r="AH79" s="18"/>
      <c r="AI79" s="18">
        <f t="shared" si="25"/>
        <v>50</v>
      </c>
      <c r="AJ79" s="18">
        <f t="shared" si="26"/>
        <v>50</v>
      </c>
      <c r="AK79" s="18">
        <f t="shared" si="27"/>
        <v>50</v>
      </c>
      <c r="AL79" s="18"/>
      <c r="AM79" s="18">
        <f t="shared" si="28"/>
        <v>50</v>
      </c>
      <c r="AN79" s="18">
        <v>-11.5</v>
      </c>
      <c r="AO79" s="18"/>
      <c r="AP79" s="18"/>
      <c r="AQ79" s="18">
        <f t="shared" si="30"/>
        <v>38.5</v>
      </c>
      <c r="AR79" s="18">
        <f t="shared" si="31"/>
        <v>50</v>
      </c>
      <c r="AS79" s="18">
        <f t="shared" si="32"/>
        <v>50</v>
      </c>
      <c r="AT79" s="18"/>
      <c r="AU79" s="18"/>
      <c r="AV79" s="18"/>
      <c r="AW79" s="18">
        <f t="shared" si="33"/>
        <v>38.5</v>
      </c>
      <c r="AX79" s="18">
        <f t="shared" si="34"/>
        <v>50</v>
      </c>
      <c r="AY79" s="18">
        <f t="shared" si="35"/>
        <v>50</v>
      </c>
      <c r="AZ79" s="18"/>
      <c r="BA79" s="18"/>
      <c r="BB79" s="18"/>
      <c r="BC79" s="18">
        <f t="shared" si="37"/>
        <v>38.5</v>
      </c>
      <c r="BD79" s="18">
        <f t="shared" si="38"/>
        <v>50</v>
      </c>
      <c r="BE79" s="18">
        <f t="shared" si="39"/>
        <v>50</v>
      </c>
      <c r="BF79" s="18"/>
      <c r="BG79" s="18"/>
      <c r="BH79" s="18"/>
      <c r="BI79" s="18">
        <f t="shared" ref="BI79:BI142" si="208">BC79+BF79</f>
        <v>38.5</v>
      </c>
      <c r="BJ79" s="18">
        <f t="shared" ref="BJ79:BJ142" si="209">BD79+BG79</f>
        <v>50</v>
      </c>
      <c r="BK79" s="18">
        <f t="shared" ref="BK79:BK142" si="210">BE79+BH79</f>
        <v>50</v>
      </c>
      <c r="BL79" s="18"/>
      <c r="BM79" s="18"/>
      <c r="BN79" s="18"/>
      <c r="BO79" s="18">
        <f t="shared" si="41"/>
        <v>38.5</v>
      </c>
      <c r="BP79" s="18">
        <f t="shared" si="42"/>
        <v>50</v>
      </c>
      <c r="BQ79" s="18">
        <f t="shared" si="43"/>
        <v>50</v>
      </c>
      <c r="BR79" s="18"/>
      <c r="BS79" s="18"/>
      <c r="BT79" s="18"/>
      <c r="BU79" s="18">
        <f t="shared" si="44"/>
        <v>38.5</v>
      </c>
      <c r="BV79" s="18">
        <f t="shared" si="45"/>
        <v>50</v>
      </c>
      <c r="BW79" s="18">
        <f t="shared" si="46"/>
        <v>50</v>
      </c>
      <c r="BX79" s="18"/>
      <c r="BY79" s="18"/>
      <c r="BZ79" s="18"/>
      <c r="CA79" s="18">
        <f t="shared" si="48"/>
        <v>38.5</v>
      </c>
      <c r="CB79" s="18">
        <f t="shared" si="49"/>
        <v>50</v>
      </c>
      <c r="CC79" s="18">
        <f t="shared" si="50"/>
        <v>50</v>
      </c>
      <c r="CD79" s="18"/>
      <c r="CE79" s="27"/>
      <c r="CF79" s="33"/>
    </row>
    <row r="80" spans="1:119" ht="46.8" x14ac:dyDescent="0.3">
      <c r="A80" s="41" t="s">
        <v>22</v>
      </c>
      <c r="B80" s="39">
        <v>600</v>
      </c>
      <c r="C80" s="41"/>
      <c r="D80" s="41"/>
      <c r="E80" s="14" t="s">
        <v>554</v>
      </c>
      <c r="F80" s="18">
        <f t="shared" ref="F80:K80" si="211">F81+F83</f>
        <v>2138.6999999999998</v>
      </c>
      <c r="G80" s="18">
        <f t="shared" si="211"/>
        <v>2138.6999999999998</v>
      </c>
      <c r="H80" s="18">
        <f t="shared" si="211"/>
        <v>2138.6999999999998</v>
      </c>
      <c r="I80" s="18">
        <f t="shared" si="211"/>
        <v>0</v>
      </c>
      <c r="J80" s="18">
        <f t="shared" si="211"/>
        <v>0</v>
      </c>
      <c r="K80" s="18">
        <f t="shared" si="211"/>
        <v>0</v>
      </c>
      <c r="L80" s="18">
        <f t="shared" si="13"/>
        <v>2138.6999999999998</v>
      </c>
      <c r="M80" s="18">
        <f t="shared" si="14"/>
        <v>2138.6999999999998</v>
      </c>
      <c r="N80" s="18">
        <f t="shared" si="15"/>
        <v>2138.6999999999998</v>
      </c>
      <c r="O80" s="18">
        <f t="shared" ref="O80:S80" si="212">O81+O83</f>
        <v>0</v>
      </c>
      <c r="P80" s="18">
        <f t="shared" si="212"/>
        <v>0</v>
      </c>
      <c r="Q80" s="18">
        <f t="shared" si="212"/>
        <v>0</v>
      </c>
      <c r="R80" s="18">
        <f t="shared" si="212"/>
        <v>0</v>
      </c>
      <c r="S80" s="18">
        <f t="shared" si="212"/>
        <v>0</v>
      </c>
      <c r="T80" s="18">
        <f t="shared" ref="T80:T143" si="213">L80+O80+R80</f>
        <v>2138.6999999999998</v>
      </c>
      <c r="U80" s="18">
        <f t="shared" ref="U80:U143" si="214">M80+P80+S80</f>
        <v>2138.6999999999998</v>
      </c>
      <c r="V80" s="18">
        <f t="shared" ref="V80:V143" si="215">N80+Q80</f>
        <v>2138.6999999999998</v>
      </c>
      <c r="W80" s="18">
        <f t="shared" ref="W80:CD80" si="216">W81+W83</f>
        <v>0</v>
      </c>
      <c r="X80" s="18">
        <f t="shared" ref="X80:AB80" si="217">X81+X83</f>
        <v>0</v>
      </c>
      <c r="Y80" s="18">
        <f t="shared" si="217"/>
        <v>0</v>
      </c>
      <c r="Z80" s="18">
        <f t="shared" si="217"/>
        <v>0</v>
      </c>
      <c r="AA80" s="18">
        <f t="shared" si="217"/>
        <v>0</v>
      </c>
      <c r="AB80" s="18">
        <f t="shared" si="217"/>
        <v>0</v>
      </c>
      <c r="AC80" s="18">
        <f t="shared" ref="AC80:AC143" si="218">T80+W80+Z80</f>
        <v>2138.6999999999998</v>
      </c>
      <c r="AD80" s="18">
        <f t="shared" ref="AD80:AD143" si="219">U80+X80+AA80</f>
        <v>2138.6999999999998</v>
      </c>
      <c r="AE80" s="18">
        <f t="shared" ref="AE80:AE143" si="220">V80+Y80+AB80</f>
        <v>2138.6999999999998</v>
      </c>
      <c r="AF80" s="18">
        <f t="shared" ref="AF80:AH80" si="221">AF81+AF83</f>
        <v>0</v>
      </c>
      <c r="AG80" s="18">
        <f t="shared" si="221"/>
        <v>0</v>
      </c>
      <c r="AH80" s="18">
        <f t="shared" si="221"/>
        <v>0</v>
      </c>
      <c r="AI80" s="18">
        <f t="shared" ref="AI80:AI143" si="222">AC80+AF80</f>
        <v>2138.6999999999998</v>
      </c>
      <c r="AJ80" s="18">
        <f t="shared" ref="AJ80:AJ143" si="223">AD80+AG80</f>
        <v>2138.6999999999998</v>
      </c>
      <c r="AK80" s="18">
        <f t="shared" ref="AK80:AK143" si="224">AE80+AH80</f>
        <v>2138.6999999999998</v>
      </c>
      <c r="AL80" s="18">
        <f t="shared" ref="AL80" si="225">AL81+AL83</f>
        <v>0</v>
      </c>
      <c r="AM80" s="18">
        <f t="shared" ref="AM80:AM143" si="226">AI80+AL80</f>
        <v>2138.6999999999998</v>
      </c>
      <c r="AN80" s="18">
        <f t="shared" ref="AN80:AP80" si="227">AN81+AN83</f>
        <v>0</v>
      </c>
      <c r="AO80" s="18">
        <f t="shared" si="227"/>
        <v>0</v>
      </c>
      <c r="AP80" s="18">
        <f t="shared" si="227"/>
        <v>0</v>
      </c>
      <c r="AQ80" s="18">
        <f t="shared" ref="AQ80:AQ143" si="228">AM80+AN80</f>
        <v>2138.6999999999998</v>
      </c>
      <c r="AR80" s="18">
        <f t="shared" ref="AR80:AR143" si="229">AJ80+AO80</f>
        <v>2138.6999999999998</v>
      </c>
      <c r="AS80" s="18">
        <f t="shared" ref="AS80:AS143" si="230">AK80+AP80</f>
        <v>2138.6999999999998</v>
      </c>
      <c r="AT80" s="18">
        <f t="shared" ref="AT80:AV80" si="231">AT81+AT83</f>
        <v>0</v>
      </c>
      <c r="AU80" s="18">
        <f t="shared" si="231"/>
        <v>0</v>
      </c>
      <c r="AV80" s="18">
        <f t="shared" si="231"/>
        <v>0</v>
      </c>
      <c r="AW80" s="18">
        <f t="shared" ref="AW80:AW143" si="232">AQ80+AT80</f>
        <v>2138.6999999999998</v>
      </c>
      <c r="AX80" s="18">
        <f t="shared" ref="AX80:AX143" si="233">AR80+AU80</f>
        <v>2138.6999999999998</v>
      </c>
      <c r="AY80" s="18">
        <f t="shared" ref="AY80:AY143" si="234">AS80+AV80</f>
        <v>2138.6999999999998</v>
      </c>
      <c r="AZ80" s="18">
        <f t="shared" ref="AZ80:BB80" si="235">AZ81+AZ83</f>
        <v>0</v>
      </c>
      <c r="BA80" s="18">
        <f t="shared" si="235"/>
        <v>0</v>
      </c>
      <c r="BB80" s="18">
        <f t="shared" si="235"/>
        <v>0</v>
      </c>
      <c r="BC80" s="18">
        <f t="shared" ref="BC80:BC143" si="236">AW80+AZ80</f>
        <v>2138.6999999999998</v>
      </c>
      <c r="BD80" s="18">
        <f t="shared" ref="BD80:BD143" si="237">AX80+BA80</f>
        <v>2138.6999999999998</v>
      </c>
      <c r="BE80" s="18">
        <f t="shared" ref="BE80:BE143" si="238">AY80+BB80</f>
        <v>2138.6999999999998</v>
      </c>
      <c r="BF80" s="18">
        <f t="shared" ref="BF80:BH80" si="239">BF81+BF83</f>
        <v>0</v>
      </c>
      <c r="BG80" s="18">
        <f t="shared" si="239"/>
        <v>0</v>
      </c>
      <c r="BH80" s="18">
        <f t="shared" si="239"/>
        <v>0</v>
      </c>
      <c r="BI80" s="18">
        <f t="shared" si="208"/>
        <v>2138.6999999999998</v>
      </c>
      <c r="BJ80" s="18">
        <f t="shared" si="209"/>
        <v>2138.6999999999998</v>
      </c>
      <c r="BK80" s="18">
        <f t="shared" si="210"/>
        <v>2138.6999999999998</v>
      </c>
      <c r="BL80" s="18">
        <f t="shared" ref="BL80:BN80" si="240">BL81+BL83</f>
        <v>0</v>
      </c>
      <c r="BM80" s="18">
        <f t="shared" si="240"/>
        <v>0</v>
      </c>
      <c r="BN80" s="18">
        <f t="shared" si="240"/>
        <v>0</v>
      </c>
      <c r="BO80" s="18">
        <f t="shared" ref="BO80:BO143" si="241">BI80+BL80</f>
        <v>2138.6999999999998</v>
      </c>
      <c r="BP80" s="18">
        <f t="shared" ref="BP80:BP143" si="242">BJ80+BM80</f>
        <v>2138.6999999999998</v>
      </c>
      <c r="BQ80" s="18">
        <f t="shared" ref="BQ80:BQ143" si="243">BK80+BN80</f>
        <v>2138.6999999999998</v>
      </c>
      <c r="BR80" s="18">
        <f t="shared" ref="BR80:BT80" si="244">BR81+BR83</f>
        <v>0</v>
      </c>
      <c r="BS80" s="18">
        <f t="shared" si="244"/>
        <v>0</v>
      </c>
      <c r="BT80" s="18">
        <f t="shared" si="244"/>
        <v>0</v>
      </c>
      <c r="BU80" s="18">
        <f t="shared" ref="BU80:BU143" si="245">BO80+BR80</f>
        <v>2138.6999999999998</v>
      </c>
      <c r="BV80" s="18">
        <f t="shared" ref="BV80:BV143" si="246">BP80+BS80</f>
        <v>2138.6999999999998</v>
      </c>
      <c r="BW80" s="18">
        <f t="shared" ref="BW80:BW143" si="247">BQ80+BT80</f>
        <v>2138.6999999999998</v>
      </c>
      <c r="BX80" s="18">
        <f t="shared" ref="BX80:BZ80" si="248">BX81+BX83</f>
        <v>0</v>
      </c>
      <c r="BY80" s="18">
        <f t="shared" si="248"/>
        <v>0</v>
      </c>
      <c r="BZ80" s="18">
        <f t="shared" si="248"/>
        <v>0</v>
      </c>
      <c r="CA80" s="18">
        <f t="shared" ref="CA80:CA143" si="249">BU80+BX80</f>
        <v>2138.6999999999998</v>
      </c>
      <c r="CB80" s="18">
        <f t="shared" ref="CB80:CB143" si="250">BV80+BY80</f>
        <v>2138.6999999999998</v>
      </c>
      <c r="CC80" s="18">
        <f t="shared" ref="CC80:CC143" si="251">BW80+BZ80</f>
        <v>2138.6999999999998</v>
      </c>
      <c r="CD80" s="18">
        <f t="shared" si="216"/>
        <v>0</v>
      </c>
      <c r="CE80" s="27"/>
      <c r="CF80" s="33"/>
    </row>
    <row r="81" spans="1:84" x14ac:dyDescent="0.3">
      <c r="A81" s="41" t="s">
        <v>22</v>
      </c>
      <c r="B81" s="39">
        <v>620</v>
      </c>
      <c r="C81" s="41"/>
      <c r="D81" s="41"/>
      <c r="E81" s="14" t="s">
        <v>569</v>
      </c>
      <c r="F81" s="18">
        <f t="shared" ref="F81:K81" si="252">F82</f>
        <v>740</v>
      </c>
      <c r="G81" s="18">
        <f t="shared" si="252"/>
        <v>740</v>
      </c>
      <c r="H81" s="18">
        <f t="shared" si="252"/>
        <v>740</v>
      </c>
      <c r="I81" s="18">
        <f t="shared" si="252"/>
        <v>0</v>
      </c>
      <c r="J81" s="18">
        <f t="shared" si="252"/>
        <v>0</v>
      </c>
      <c r="K81" s="18">
        <f t="shared" si="252"/>
        <v>0</v>
      </c>
      <c r="L81" s="18">
        <f t="shared" si="13"/>
        <v>740</v>
      </c>
      <c r="M81" s="18">
        <f t="shared" si="14"/>
        <v>740</v>
      </c>
      <c r="N81" s="18">
        <f t="shared" si="15"/>
        <v>740</v>
      </c>
      <c r="O81" s="18">
        <f t="shared" ref="O81:S81" si="253">O82</f>
        <v>0</v>
      </c>
      <c r="P81" s="18">
        <f t="shared" si="253"/>
        <v>0</v>
      </c>
      <c r="Q81" s="18">
        <f t="shared" si="253"/>
        <v>0</v>
      </c>
      <c r="R81" s="18">
        <f t="shared" si="253"/>
        <v>0</v>
      </c>
      <c r="S81" s="18">
        <f t="shared" si="253"/>
        <v>0</v>
      </c>
      <c r="T81" s="18">
        <f t="shared" si="213"/>
        <v>740</v>
      </c>
      <c r="U81" s="18">
        <f t="shared" si="214"/>
        <v>740</v>
      </c>
      <c r="V81" s="18">
        <f t="shared" si="215"/>
        <v>740</v>
      </c>
      <c r="W81" s="18">
        <f t="shared" ref="W81:CD81" si="254">W82</f>
        <v>0</v>
      </c>
      <c r="X81" s="18">
        <f t="shared" si="254"/>
        <v>0</v>
      </c>
      <c r="Y81" s="18">
        <f t="shared" si="254"/>
        <v>0</v>
      </c>
      <c r="Z81" s="18">
        <f t="shared" si="254"/>
        <v>0</v>
      </c>
      <c r="AA81" s="18">
        <f t="shared" si="254"/>
        <v>0</v>
      </c>
      <c r="AB81" s="18">
        <f t="shared" si="254"/>
        <v>0</v>
      </c>
      <c r="AC81" s="18">
        <f t="shared" si="218"/>
        <v>740</v>
      </c>
      <c r="AD81" s="18">
        <f t="shared" si="219"/>
        <v>740</v>
      </c>
      <c r="AE81" s="18">
        <f t="shared" si="220"/>
        <v>740</v>
      </c>
      <c r="AF81" s="18">
        <f t="shared" si="254"/>
        <v>0</v>
      </c>
      <c r="AG81" s="18">
        <f t="shared" si="254"/>
        <v>0</v>
      </c>
      <c r="AH81" s="18">
        <f t="shared" si="254"/>
        <v>0</v>
      </c>
      <c r="AI81" s="18">
        <f t="shared" si="222"/>
        <v>740</v>
      </c>
      <c r="AJ81" s="18">
        <f t="shared" si="223"/>
        <v>740</v>
      </c>
      <c r="AK81" s="18">
        <f t="shared" si="224"/>
        <v>740</v>
      </c>
      <c r="AL81" s="18">
        <f t="shared" si="254"/>
        <v>0</v>
      </c>
      <c r="AM81" s="18">
        <f t="shared" si="226"/>
        <v>740</v>
      </c>
      <c r="AN81" s="18">
        <f t="shared" si="254"/>
        <v>0</v>
      </c>
      <c r="AO81" s="18">
        <f t="shared" si="254"/>
        <v>0</v>
      </c>
      <c r="AP81" s="18">
        <f t="shared" si="254"/>
        <v>0</v>
      </c>
      <c r="AQ81" s="18">
        <f t="shared" si="228"/>
        <v>740</v>
      </c>
      <c r="AR81" s="18">
        <f t="shared" si="229"/>
        <v>740</v>
      </c>
      <c r="AS81" s="18">
        <f t="shared" si="230"/>
        <v>740</v>
      </c>
      <c r="AT81" s="18">
        <f t="shared" si="254"/>
        <v>0</v>
      </c>
      <c r="AU81" s="18">
        <f t="shared" si="254"/>
        <v>0</v>
      </c>
      <c r="AV81" s="18">
        <f t="shared" si="254"/>
        <v>0</v>
      </c>
      <c r="AW81" s="18">
        <f t="shared" si="232"/>
        <v>740</v>
      </c>
      <c r="AX81" s="18">
        <f t="shared" si="233"/>
        <v>740</v>
      </c>
      <c r="AY81" s="18">
        <f t="shared" si="234"/>
        <v>740</v>
      </c>
      <c r="AZ81" s="18">
        <f t="shared" si="254"/>
        <v>0</v>
      </c>
      <c r="BA81" s="18">
        <f t="shared" si="254"/>
        <v>0</v>
      </c>
      <c r="BB81" s="18">
        <f t="shared" si="254"/>
        <v>0</v>
      </c>
      <c r="BC81" s="18">
        <f t="shared" si="236"/>
        <v>740</v>
      </c>
      <c r="BD81" s="18">
        <f t="shared" si="237"/>
        <v>740</v>
      </c>
      <c r="BE81" s="18">
        <f t="shared" si="238"/>
        <v>740</v>
      </c>
      <c r="BF81" s="18">
        <f t="shared" si="254"/>
        <v>0</v>
      </c>
      <c r="BG81" s="18">
        <f t="shared" si="254"/>
        <v>0</v>
      </c>
      <c r="BH81" s="18">
        <f t="shared" si="254"/>
        <v>0</v>
      </c>
      <c r="BI81" s="18">
        <f t="shared" si="208"/>
        <v>740</v>
      </c>
      <c r="BJ81" s="18">
        <f t="shared" si="209"/>
        <v>740</v>
      </c>
      <c r="BK81" s="18">
        <f t="shared" si="210"/>
        <v>740</v>
      </c>
      <c r="BL81" s="18">
        <f t="shared" si="254"/>
        <v>0</v>
      </c>
      <c r="BM81" s="18">
        <f t="shared" si="254"/>
        <v>0</v>
      </c>
      <c r="BN81" s="18">
        <f t="shared" si="254"/>
        <v>0</v>
      </c>
      <c r="BO81" s="18">
        <f t="shared" si="241"/>
        <v>740</v>
      </c>
      <c r="BP81" s="18">
        <f t="shared" si="242"/>
        <v>740</v>
      </c>
      <c r="BQ81" s="18">
        <f t="shared" si="243"/>
        <v>740</v>
      </c>
      <c r="BR81" s="18">
        <f t="shared" si="254"/>
        <v>0</v>
      </c>
      <c r="BS81" s="18">
        <f t="shared" si="254"/>
        <v>0</v>
      </c>
      <c r="BT81" s="18">
        <f t="shared" si="254"/>
        <v>0</v>
      </c>
      <c r="BU81" s="18">
        <f t="shared" si="245"/>
        <v>740</v>
      </c>
      <c r="BV81" s="18">
        <f t="shared" si="246"/>
        <v>740</v>
      </c>
      <c r="BW81" s="18">
        <f t="shared" si="247"/>
        <v>740</v>
      </c>
      <c r="BX81" s="18">
        <f t="shared" si="254"/>
        <v>0</v>
      </c>
      <c r="BY81" s="18">
        <f t="shared" si="254"/>
        <v>0</v>
      </c>
      <c r="BZ81" s="18">
        <f t="shared" si="254"/>
        <v>0</v>
      </c>
      <c r="CA81" s="18">
        <f t="shared" si="249"/>
        <v>740</v>
      </c>
      <c r="CB81" s="18">
        <f t="shared" si="250"/>
        <v>740</v>
      </c>
      <c r="CC81" s="18">
        <f t="shared" si="251"/>
        <v>740</v>
      </c>
      <c r="CD81" s="18">
        <f t="shared" si="254"/>
        <v>0</v>
      </c>
      <c r="CE81" s="27"/>
      <c r="CF81" s="33"/>
    </row>
    <row r="82" spans="1:84" x14ac:dyDescent="0.3">
      <c r="A82" s="41" t="s">
        <v>22</v>
      </c>
      <c r="B82" s="39">
        <v>620</v>
      </c>
      <c r="C82" s="41" t="s">
        <v>23</v>
      </c>
      <c r="D82" s="41" t="s">
        <v>5</v>
      </c>
      <c r="E82" s="14" t="s">
        <v>537</v>
      </c>
      <c r="F82" s="18">
        <v>740</v>
      </c>
      <c r="G82" s="18">
        <v>740</v>
      </c>
      <c r="H82" s="18">
        <v>740</v>
      </c>
      <c r="I82" s="18"/>
      <c r="J82" s="18"/>
      <c r="K82" s="18"/>
      <c r="L82" s="18">
        <f t="shared" si="13"/>
        <v>740</v>
      </c>
      <c r="M82" s="18">
        <f t="shared" si="14"/>
        <v>740</v>
      </c>
      <c r="N82" s="18">
        <f t="shared" si="15"/>
        <v>740</v>
      </c>
      <c r="O82" s="18"/>
      <c r="P82" s="18"/>
      <c r="Q82" s="18"/>
      <c r="R82" s="18"/>
      <c r="S82" s="18"/>
      <c r="T82" s="18">
        <f t="shared" si="213"/>
        <v>740</v>
      </c>
      <c r="U82" s="18">
        <f t="shared" si="214"/>
        <v>740</v>
      </c>
      <c r="V82" s="18">
        <f t="shared" si="215"/>
        <v>740</v>
      </c>
      <c r="W82" s="18"/>
      <c r="X82" s="18"/>
      <c r="Y82" s="18"/>
      <c r="Z82" s="18"/>
      <c r="AA82" s="18"/>
      <c r="AB82" s="18"/>
      <c r="AC82" s="18">
        <f t="shared" si="218"/>
        <v>740</v>
      </c>
      <c r="AD82" s="18">
        <f t="shared" si="219"/>
        <v>740</v>
      </c>
      <c r="AE82" s="18">
        <f t="shared" si="220"/>
        <v>740</v>
      </c>
      <c r="AF82" s="18"/>
      <c r="AG82" s="18"/>
      <c r="AH82" s="18"/>
      <c r="AI82" s="18">
        <f t="shared" si="222"/>
        <v>740</v>
      </c>
      <c r="AJ82" s="18">
        <f t="shared" si="223"/>
        <v>740</v>
      </c>
      <c r="AK82" s="18">
        <f t="shared" si="224"/>
        <v>740</v>
      </c>
      <c r="AL82" s="18"/>
      <c r="AM82" s="18">
        <f t="shared" si="226"/>
        <v>740</v>
      </c>
      <c r="AN82" s="18"/>
      <c r="AO82" s="18"/>
      <c r="AP82" s="18"/>
      <c r="AQ82" s="18">
        <f t="shared" si="228"/>
        <v>740</v>
      </c>
      <c r="AR82" s="18">
        <f t="shared" si="229"/>
        <v>740</v>
      </c>
      <c r="AS82" s="18">
        <f t="shared" si="230"/>
        <v>740</v>
      </c>
      <c r="AT82" s="18"/>
      <c r="AU82" s="18"/>
      <c r="AV82" s="18"/>
      <c r="AW82" s="18">
        <f t="shared" si="232"/>
        <v>740</v>
      </c>
      <c r="AX82" s="18">
        <f t="shared" si="233"/>
        <v>740</v>
      </c>
      <c r="AY82" s="18">
        <f t="shared" si="234"/>
        <v>740</v>
      </c>
      <c r="AZ82" s="18"/>
      <c r="BA82" s="18"/>
      <c r="BB82" s="18"/>
      <c r="BC82" s="18">
        <f t="shared" si="236"/>
        <v>740</v>
      </c>
      <c r="BD82" s="18">
        <f t="shared" si="237"/>
        <v>740</v>
      </c>
      <c r="BE82" s="18">
        <f t="shared" si="238"/>
        <v>740</v>
      </c>
      <c r="BF82" s="18"/>
      <c r="BG82" s="18"/>
      <c r="BH82" s="18"/>
      <c r="BI82" s="18">
        <f t="shared" si="208"/>
        <v>740</v>
      </c>
      <c r="BJ82" s="18">
        <f t="shared" si="209"/>
        <v>740</v>
      </c>
      <c r="BK82" s="18">
        <f t="shared" si="210"/>
        <v>740</v>
      </c>
      <c r="BL82" s="18"/>
      <c r="BM82" s="18"/>
      <c r="BN82" s="18"/>
      <c r="BO82" s="18">
        <f t="shared" si="241"/>
        <v>740</v>
      </c>
      <c r="BP82" s="18">
        <f t="shared" si="242"/>
        <v>740</v>
      </c>
      <c r="BQ82" s="18">
        <f t="shared" si="243"/>
        <v>740</v>
      </c>
      <c r="BR82" s="18"/>
      <c r="BS82" s="18"/>
      <c r="BT82" s="18"/>
      <c r="BU82" s="18">
        <f t="shared" si="245"/>
        <v>740</v>
      </c>
      <c r="BV82" s="18">
        <f t="shared" si="246"/>
        <v>740</v>
      </c>
      <c r="BW82" s="18">
        <f t="shared" si="247"/>
        <v>740</v>
      </c>
      <c r="BX82" s="18"/>
      <c r="BY82" s="18"/>
      <c r="BZ82" s="18"/>
      <c r="CA82" s="18">
        <f t="shared" si="249"/>
        <v>740</v>
      </c>
      <c r="CB82" s="18">
        <f t="shared" si="250"/>
        <v>740</v>
      </c>
      <c r="CC82" s="18">
        <f t="shared" si="251"/>
        <v>740</v>
      </c>
      <c r="CD82" s="18"/>
      <c r="CE82" s="27"/>
      <c r="CF82" s="33"/>
    </row>
    <row r="83" spans="1:84" ht="78" x14ac:dyDescent="0.3">
      <c r="A83" s="41" t="s">
        <v>22</v>
      </c>
      <c r="B83" s="39">
        <v>630</v>
      </c>
      <c r="C83" s="41"/>
      <c r="D83" s="41"/>
      <c r="E83" s="14" t="s">
        <v>1427</v>
      </c>
      <c r="F83" s="18">
        <f t="shared" ref="F83:K83" si="255">F84</f>
        <v>1398.7</v>
      </c>
      <c r="G83" s="18">
        <f t="shared" si="255"/>
        <v>1398.7</v>
      </c>
      <c r="H83" s="18">
        <f t="shared" si="255"/>
        <v>1398.7</v>
      </c>
      <c r="I83" s="18">
        <f t="shared" si="255"/>
        <v>0</v>
      </c>
      <c r="J83" s="18">
        <f t="shared" si="255"/>
        <v>0</v>
      </c>
      <c r="K83" s="18">
        <f t="shared" si="255"/>
        <v>0</v>
      </c>
      <c r="L83" s="18">
        <f t="shared" si="13"/>
        <v>1398.7</v>
      </c>
      <c r="M83" s="18">
        <f t="shared" si="14"/>
        <v>1398.7</v>
      </c>
      <c r="N83" s="18">
        <f t="shared" si="15"/>
        <v>1398.7</v>
      </c>
      <c r="O83" s="18">
        <f t="shared" ref="O83:S83" si="256">O84</f>
        <v>0</v>
      </c>
      <c r="P83" s="18">
        <f t="shared" si="256"/>
        <v>0</v>
      </c>
      <c r="Q83" s="18">
        <f t="shared" si="256"/>
        <v>0</v>
      </c>
      <c r="R83" s="18">
        <f t="shared" si="256"/>
        <v>0</v>
      </c>
      <c r="S83" s="18">
        <f t="shared" si="256"/>
        <v>0</v>
      </c>
      <c r="T83" s="18">
        <f t="shared" si="213"/>
        <v>1398.7</v>
      </c>
      <c r="U83" s="18">
        <f t="shared" si="214"/>
        <v>1398.7</v>
      </c>
      <c r="V83" s="18">
        <f t="shared" si="215"/>
        <v>1398.7</v>
      </c>
      <c r="W83" s="18">
        <f t="shared" ref="W83:CD83" si="257">W84</f>
        <v>0</v>
      </c>
      <c r="X83" s="18">
        <f t="shared" si="257"/>
        <v>0</v>
      </c>
      <c r="Y83" s="18">
        <f t="shared" si="257"/>
        <v>0</v>
      </c>
      <c r="Z83" s="18">
        <f t="shared" si="257"/>
        <v>0</v>
      </c>
      <c r="AA83" s="18">
        <f t="shared" si="257"/>
        <v>0</v>
      </c>
      <c r="AB83" s="18">
        <f t="shared" si="257"/>
        <v>0</v>
      </c>
      <c r="AC83" s="18">
        <f t="shared" si="218"/>
        <v>1398.7</v>
      </c>
      <c r="AD83" s="18">
        <f t="shared" si="219"/>
        <v>1398.7</v>
      </c>
      <c r="AE83" s="18">
        <f t="shared" si="220"/>
        <v>1398.7</v>
      </c>
      <c r="AF83" s="18">
        <f t="shared" si="257"/>
        <v>0</v>
      </c>
      <c r="AG83" s="18">
        <f t="shared" si="257"/>
        <v>0</v>
      </c>
      <c r="AH83" s="18">
        <f t="shared" si="257"/>
        <v>0</v>
      </c>
      <c r="AI83" s="18">
        <f t="shared" si="222"/>
        <v>1398.7</v>
      </c>
      <c r="AJ83" s="18">
        <f t="shared" si="223"/>
        <v>1398.7</v>
      </c>
      <c r="AK83" s="18">
        <f t="shared" si="224"/>
        <v>1398.7</v>
      </c>
      <c r="AL83" s="18">
        <f t="shared" si="257"/>
        <v>0</v>
      </c>
      <c r="AM83" s="18">
        <f t="shared" si="226"/>
        <v>1398.7</v>
      </c>
      <c r="AN83" s="18">
        <f t="shared" si="257"/>
        <v>0</v>
      </c>
      <c r="AO83" s="18">
        <f t="shared" si="257"/>
        <v>0</v>
      </c>
      <c r="AP83" s="18">
        <f t="shared" si="257"/>
        <v>0</v>
      </c>
      <c r="AQ83" s="18">
        <f t="shared" si="228"/>
        <v>1398.7</v>
      </c>
      <c r="AR83" s="18">
        <f t="shared" si="229"/>
        <v>1398.7</v>
      </c>
      <c r="AS83" s="18">
        <f t="shared" si="230"/>
        <v>1398.7</v>
      </c>
      <c r="AT83" s="18">
        <f t="shared" si="257"/>
        <v>0</v>
      </c>
      <c r="AU83" s="18">
        <f t="shared" si="257"/>
        <v>0</v>
      </c>
      <c r="AV83" s="18">
        <f t="shared" si="257"/>
        <v>0</v>
      </c>
      <c r="AW83" s="18">
        <f t="shared" si="232"/>
        <v>1398.7</v>
      </c>
      <c r="AX83" s="18">
        <f t="shared" si="233"/>
        <v>1398.7</v>
      </c>
      <c r="AY83" s="18">
        <f t="shared" si="234"/>
        <v>1398.7</v>
      </c>
      <c r="AZ83" s="18">
        <f t="shared" si="257"/>
        <v>0</v>
      </c>
      <c r="BA83" s="18">
        <f t="shared" si="257"/>
        <v>0</v>
      </c>
      <c r="BB83" s="18">
        <f t="shared" si="257"/>
        <v>0</v>
      </c>
      <c r="BC83" s="18">
        <f t="shared" si="236"/>
        <v>1398.7</v>
      </c>
      <c r="BD83" s="18">
        <f t="shared" si="237"/>
        <v>1398.7</v>
      </c>
      <c r="BE83" s="18">
        <f t="shared" si="238"/>
        <v>1398.7</v>
      </c>
      <c r="BF83" s="18">
        <f t="shared" si="257"/>
        <v>0</v>
      </c>
      <c r="BG83" s="18">
        <f t="shared" si="257"/>
        <v>0</v>
      </c>
      <c r="BH83" s="18">
        <f t="shared" si="257"/>
        <v>0</v>
      </c>
      <c r="BI83" s="18">
        <f t="shared" si="208"/>
        <v>1398.7</v>
      </c>
      <c r="BJ83" s="18">
        <f t="shared" si="209"/>
        <v>1398.7</v>
      </c>
      <c r="BK83" s="18">
        <f t="shared" si="210"/>
        <v>1398.7</v>
      </c>
      <c r="BL83" s="18">
        <f t="shared" si="257"/>
        <v>0</v>
      </c>
      <c r="BM83" s="18">
        <f t="shared" si="257"/>
        <v>0</v>
      </c>
      <c r="BN83" s="18">
        <f t="shared" si="257"/>
        <v>0</v>
      </c>
      <c r="BO83" s="18">
        <f t="shared" si="241"/>
        <v>1398.7</v>
      </c>
      <c r="BP83" s="18">
        <f t="shared" si="242"/>
        <v>1398.7</v>
      </c>
      <c r="BQ83" s="18">
        <f t="shared" si="243"/>
        <v>1398.7</v>
      </c>
      <c r="BR83" s="18">
        <f t="shared" si="257"/>
        <v>0</v>
      </c>
      <c r="BS83" s="18">
        <f t="shared" si="257"/>
        <v>0</v>
      </c>
      <c r="BT83" s="18">
        <f t="shared" si="257"/>
        <v>0</v>
      </c>
      <c r="BU83" s="18">
        <f t="shared" si="245"/>
        <v>1398.7</v>
      </c>
      <c r="BV83" s="18">
        <f t="shared" si="246"/>
        <v>1398.7</v>
      </c>
      <c r="BW83" s="18">
        <f t="shared" si="247"/>
        <v>1398.7</v>
      </c>
      <c r="BX83" s="18">
        <f t="shared" si="257"/>
        <v>0</v>
      </c>
      <c r="BY83" s="18">
        <f t="shared" si="257"/>
        <v>0</v>
      </c>
      <c r="BZ83" s="18">
        <f t="shared" si="257"/>
        <v>0</v>
      </c>
      <c r="CA83" s="18">
        <f t="shared" si="249"/>
        <v>1398.7</v>
      </c>
      <c r="CB83" s="18">
        <f t="shared" si="250"/>
        <v>1398.7</v>
      </c>
      <c r="CC83" s="18">
        <f t="shared" si="251"/>
        <v>1398.7</v>
      </c>
      <c r="CD83" s="18">
        <f t="shared" si="257"/>
        <v>0</v>
      </c>
      <c r="CE83" s="27"/>
      <c r="CF83" s="33"/>
    </row>
    <row r="84" spans="1:84" x14ac:dyDescent="0.3">
      <c r="A84" s="41" t="s">
        <v>22</v>
      </c>
      <c r="B84" s="39">
        <v>630</v>
      </c>
      <c r="C84" s="41" t="s">
        <v>5</v>
      </c>
      <c r="D84" s="41" t="s">
        <v>6</v>
      </c>
      <c r="E84" s="14" t="s">
        <v>518</v>
      </c>
      <c r="F84" s="18">
        <v>1398.7</v>
      </c>
      <c r="G84" s="18">
        <v>1398.7</v>
      </c>
      <c r="H84" s="18">
        <v>1398.7</v>
      </c>
      <c r="I84" s="18"/>
      <c r="J84" s="18"/>
      <c r="K84" s="18"/>
      <c r="L84" s="18">
        <f t="shared" si="13"/>
        <v>1398.7</v>
      </c>
      <c r="M84" s="18">
        <f t="shared" si="14"/>
        <v>1398.7</v>
      </c>
      <c r="N84" s="18">
        <f t="shared" si="15"/>
        <v>1398.7</v>
      </c>
      <c r="O84" s="18">
        <f>-200+200</f>
        <v>0</v>
      </c>
      <c r="P84" s="18"/>
      <c r="Q84" s="18"/>
      <c r="R84" s="18"/>
      <c r="S84" s="18"/>
      <c r="T84" s="18">
        <f t="shared" si="213"/>
        <v>1398.7</v>
      </c>
      <c r="U84" s="18">
        <f t="shared" si="214"/>
        <v>1398.7</v>
      </c>
      <c r="V84" s="18">
        <f t="shared" si="215"/>
        <v>1398.7</v>
      </c>
      <c r="W84" s="18"/>
      <c r="X84" s="18"/>
      <c r="Y84" s="18"/>
      <c r="Z84" s="18"/>
      <c r="AA84" s="18"/>
      <c r="AB84" s="18"/>
      <c r="AC84" s="18">
        <f t="shared" si="218"/>
        <v>1398.7</v>
      </c>
      <c r="AD84" s="18">
        <f t="shared" si="219"/>
        <v>1398.7</v>
      </c>
      <c r="AE84" s="18">
        <f t="shared" si="220"/>
        <v>1398.7</v>
      </c>
      <c r="AF84" s="18"/>
      <c r="AG84" s="18"/>
      <c r="AH84" s="18"/>
      <c r="AI84" s="18">
        <f t="shared" si="222"/>
        <v>1398.7</v>
      </c>
      <c r="AJ84" s="18">
        <f t="shared" si="223"/>
        <v>1398.7</v>
      </c>
      <c r="AK84" s="18">
        <f t="shared" si="224"/>
        <v>1398.7</v>
      </c>
      <c r="AL84" s="18"/>
      <c r="AM84" s="18">
        <f t="shared" si="226"/>
        <v>1398.7</v>
      </c>
      <c r="AN84" s="18"/>
      <c r="AO84" s="18"/>
      <c r="AP84" s="18"/>
      <c r="AQ84" s="18">
        <f t="shared" si="228"/>
        <v>1398.7</v>
      </c>
      <c r="AR84" s="18">
        <f t="shared" si="229"/>
        <v>1398.7</v>
      </c>
      <c r="AS84" s="18">
        <f t="shared" si="230"/>
        <v>1398.7</v>
      </c>
      <c r="AT84" s="18"/>
      <c r="AU84" s="18"/>
      <c r="AV84" s="18"/>
      <c r="AW84" s="18">
        <f t="shared" si="232"/>
        <v>1398.7</v>
      </c>
      <c r="AX84" s="18">
        <f t="shared" si="233"/>
        <v>1398.7</v>
      </c>
      <c r="AY84" s="18">
        <f t="shared" si="234"/>
        <v>1398.7</v>
      </c>
      <c r="AZ84" s="18"/>
      <c r="BA84" s="18"/>
      <c r="BB84" s="18"/>
      <c r="BC84" s="18">
        <f t="shared" si="236"/>
        <v>1398.7</v>
      </c>
      <c r="BD84" s="18">
        <f t="shared" si="237"/>
        <v>1398.7</v>
      </c>
      <c r="BE84" s="18">
        <f t="shared" si="238"/>
        <v>1398.7</v>
      </c>
      <c r="BF84" s="18"/>
      <c r="BG84" s="18"/>
      <c r="BH84" s="18"/>
      <c r="BI84" s="18">
        <f t="shared" si="208"/>
        <v>1398.7</v>
      </c>
      <c r="BJ84" s="18">
        <f t="shared" si="209"/>
        <v>1398.7</v>
      </c>
      <c r="BK84" s="18">
        <f t="shared" si="210"/>
        <v>1398.7</v>
      </c>
      <c r="BL84" s="18"/>
      <c r="BM84" s="18"/>
      <c r="BN84" s="18"/>
      <c r="BO84" s="18">
        <f t="shared" si="241"/>
        <v>1398.7</v>
      </c>
      <c r="BP84" s="18">
        <f t="shared" si="242"/>
        <v>1398.7</v>
      </c>
      <c r="BQ84" s="18">
        <f t="shared" si="243"/>
        <v>1398.7</v>
      </c>
      <c r="BR84" s="18"/>
      <c r="BS84" s="18"/>
      <c r="BT84" s="18"/>
      <c r="BU84" s="18">
        <f t="shared" si="245"/>
        <v>1398.7</v>
      </c>
      <c r="BV84" s="18">
        <f t="shared" si="246"/>
        <v>1398.7</v>
      </c>
      <c r="BW84" s="18">
        <f t="shared" si="247"/>
        <v>1398.7</v>
      </c>
      <c r="BX84" s="18"/>
      <c r="BY84" s="18"/>
      <c r="BZ84" s="18"/>
      <c r="CA84" s="18">
        <f t="shared" si="249"/>
        <v>1398.7</v>
      </c>
      <c r="CB84" s="18">
        <f t="shared" si="250"/>
        <v>1398.7</v>
      </c>
      <c r="CC84" s="18">
        <f t="shared" si="251"/>
        <v>1398.7</v>
      </c>
      <c r="CD84" s="18"/>
      <c r="CE84" s="27"/>
      <c r="CF84" s="33"/>
    </row>
    <row r="85" spans="1:84" ht="78" x14ac:dyDescent="0.3">
      <c r="A85" s="41" t="s">
        <v>26</v>
      </c>
      <c r="B85" s="39"/>
      <c r="C85" s="41"/>
      <c r="D85" s="41"/>
      <c r="E85" s="14" t="s">
        <v>606</v>
      </c>
      <c r="F85" s="18">
        <f t="shared" ref="F85:K85" si="258">F86+F90</f>
        <v>7970</v>
      </c>
      <c r="G85" s="18">
        <f t="shared" si="258"/>
        <v>7970</v>
      </c>
      <c r="H85" s="18">
        <f t="shared" si="258"/>
        <v>7970</v>
      </c>
      <c r="I85" s="18">
        <f t="shared" si="258"/>
        <v>0</v>
      </c>
      <c r="J85" s="18">
        <f t="shared" si="258"/>
        <v>0</v>
      </c>
      <c r="K85" s="18">
        <f t="shared" si="258"/>
        <v>0</v>
      </c>
      <c r="L85" s="18">
        <f t="shared" si="13"/>
        <v>7970</v>
      </c>
      <c r="M85" s="18">
        <f t="shared" si="14"/>
        <v>7970</v>
      </c>
      <c r="N85" s="18">
        <f t="shared" si="15"/>
        <v>7970</v>
      </c>
      <c r="O85" s="18">
        <f t="shared" ref="O85:S85" si="259">O86+O90</f>
        <v>0</v>
      </c>
      <c r="P85" s="18">
        <f t="shared" si="259"/>
        <v>0</v>
      </c>
      <c r="Q85" s="18">
        <f t="shared" si="259"/>
        <v>0</v>
      </c>
      <c r="R85" s="18">
        <f t="shared" si="259"/>
        <v>0</v>
      </c>
      <c r="S85" s="18">
        <f t="shared" si="259"/>
        <v>0</v>
      </c>
      <c r="T85" s="18">
        <f t="shared" si="213"/>
        <v>7970</v>
      </c>
      <c r="U85" s="18">
        <f t="shared" si="214"/>
        <v>7970</v>
      </c>
      <c r="V85" s="18">
        <f t="shared" si="215"/>
        <v>7970</v>
      </c>
      <c r="W85" s="18">
        <f t="shared" ref="W85:CD85" si="260">W86+W90</f>
        <v>0</v>
      </c>
      <c r="X85" s="18">
        <f t="shared" ref="X85:AB85" si="261">X86+X90</f>
        <v>0</v>
      </c>
      <c r="Y85" s="18">
        <f t="shared" si="261"/>
        <v>0</v>
      </c>
      <c r="Z85" s="18">
        <f t="shared" si="261"/>
        <v>0</v>
      </c>
      <c r="AA85" s="18">
        <f t="shared" si="261"/>
        <v>0</v>
      </c>
      <c r="AB85" s="18">
        <f t="shared" si="261"/>
        <v>0</v>
      </c>
      <c r="AC85" s="18">
        <f t="shared" si="218"/>
        <v>7970</v>
      </c>
      <c r="AD85" s="18">
        <f t="shared" si="219"/>
        <v>7970</v>
      </c>
      <c r="AE85" s="18">
        <f t="shared" si="220"/>
        <v>7970</v>
      </c>
      <c r="AF85" s="18">
        <f t="shared" ref="AF85:AH85" si="262">AF86+AF90</f>
        <v>0</v>
      </c>
      <c r="AG85" s="18">
        <f t="shared" si="262"/>
        <v>0</v>
      </c>
      <c r="AH85" s="18">
        <f t="shared" si="262"/>
        <v>0</v>
      </c>
      <c r="AI85" s="18">
        <f t="shared" si="222"/>
        <v>7970</v>
      </c>
      <c r="AJ85" s="18">
        <f t="shared" si="223"/>
        <v>7970</v>
      </c>
      <c r="AK85" s="18">
        <f t="shared" si="224"/>
        <v>7970</v>
      </c>
      <c r="AL85" s="18">
        <f t="shared" ref="AL85" si="263">AL86+AL90</f>
        <v>0</v>
      </c>
      <c r="AM85" s="18">
        <f t="shared" si="226"/>
        <v>7970</v>
      </c>
      <c r="AN85" s="18">
        <f t="shared" ref="AN85:AP85" si="264">AN86+AN90</f>
        <v>-11.5</v>
      </c>
      <c r="AO85" s="18">
        <f t="shared" si="264"/>
        <v>0</v>
      </c>
      <c r="AP85" s="18">
        <f t="shared" si="264"/>
        <v>0</v>
      </c>
      <c r="AQ85" s="18">
        <f t="shared" si="228"/>
        <v>7958.5</v>
      </c>
      <c r="AR85" s="18">
        <f t="shared" si="229"/>
        <v>7970</v>
      </c>
      <c r="AS85" s="18">
        <f t="shared" si="230"/>
        <v>7970</v>
      </c>
      <c r="AT85" s="18">
        <f t="shared" ref="AT85:AV85" si="265">AT86+AT90</f>
        <v>0</v>
      </c>
      <c r="AU85" s="18">
        <f t="shared" si="265"/>
        <v>0</v>
      </c>
      <c r="AV85" s="18">
        <f t="shared" si="265"/>
        <v>0</v>
      </c>
      <c r="AW85" s="18">
        <f t="shared" si="232"/>
        <v>7958.5</v>
      </c>
      <c r="AX85" s="18">
        <f t="shared" si="233"/>
        <v>7970</v>
      </c>
      <c r="AY85" s="18">
        <f t="shared" si="234"/>
        <v>7970</v>
      </c>
      <c r="AZ85" s="18">
        <f t="shared" ref="AZ85:BB85" si="266">AZ86+AZ90</f>
        <v>0</v>
      </c>
      <c r="BA85" s="18">
        <f t="shared" si="266"/>
        <v>0</v>
      </c>
      <c r="BB85" s="18">
        <f t="shared" si="266"/>
        <v>0</v>
      </c>
      <c r="BC85" s="18">
        <f t="shared" si="236"/>
        <v>7958.5</v>
      </c>
      <c r="BD85" s="18">
        <f t="shared" si="237"/>
        <v>7970</v>
      </c>
      <c r="BE85" s="18">
        <f t="shared" si="238"/>
        <v>7970</v>
      </c>
      <c r="BF85" s="18">
        <f t="shared" ref="BF85:BH85" si="267">BF86+BF90</f>
        <v>0</v>
      </c>
      <c r="BG85" s="18">
        <f t="shared" si="267"/>
        <v>0</v>
      </c>
      <c r="BH85" s="18">
        <f t="shared" si="267"/>
        <v>0</v>
      </c>
      <c r="BI85" s="18">
        <f t="shared" si="208"/>
        <v>7958.5</v>
      </c>
      <c r="BJ85" s="18">
        <f t="shared" si="209"/>
        <v>7970</v>
      </c>
      <c r="BK85" s="18">
        <f t="shared" si="210"/>
        <v>7970</v>
      </c>
      <c r="BL85" s="18">
        <f t="shared" ref="BL85:BN85" si="268">BL86+BL90</f>
        <v>0</v>
      </c>
      <c r="BM85" s="18">
        <f t="shared" si="268"/>
        <v>0</v>
      </c>
      <c r="BN85" s="18">
        <f t="shared" si="268"/>
        <v>0</v>
      </c>
      <c r="BO85" s="18">
        <f t="shared" si="241"/>
        <v>7958.5</v>
      </c>
      <c r="BP85" s="18">
        <f t="shared" si="242"/>
        <v>7970</v>
      </c>
      <c r="BQ85" s="18">
        <f t="shared" si="243"/>
        <v>7970</v>
      </c>
      <c r="BR85" s="18">
        <f t="shared" ref="BR85:BT85" si="269">BR86+BR90</f>
        <v>0</v>
      </c>
      <c r="BS85" s="18">
        <f t="shared" si="269"/>
        <v>0</v>
      </c>
      <c r="BT85" s="18">
        <f t="shared" si="269"/>
        <v>0</v>
      </c>
      <c r="BU85" s="18">
        <f t="shared" si="245"/>
        <v>7958.5</v>
      </c>
      <c r="BV85" s="18">
        <f t="shared" si="246"/>
        <v>7970</v>
      </c>
      <c r="BW85" s="18">
        <f t="shared" si="247"/>
        <v>7970</v>
      </c>
      <c r="BX85" s="18">
        <f t="shared" ref="BX85:BZ85" si="270">BX86+BX90</f>
        <v>0</v>
      </c>
      <c r="BY85" s="18">
        <f t="shared" si="270"/>
        <v>0</v>
      </c>
      <c r="BZ85" s="18">
        <f t="shared" si="270"/>
        <v>0</v>
      </c>
      <c r="CA85" s="18">
        <f t="shared" si="249"/>
        <v>7958.5</v>
      </c>
      <c r="CB85" s="18">
        <f t="shared" si="250"/>
        <v>7970</v>
      </c>
      <c r="CC85" s="18">
        <f t="shared" si="251"/>
        <v>7970</v>
      </c>
      <c r="CD85" s="18">
        <f t="shared" si="260"/>
        <v>0</v>
      </c>
      <c r="CE85" s="27"/>
      <c r="CF85" s="33"/>
    </row>
    <row r="86" spans="1:84" ht="31.2" x14ac:dyDescent="0.3">
      <c r="A86" s="41" t="s">
        <v>26</v>
      </c>
      <c r="B86" s="39">
        <v>200</v>
      </c>
      <c r="C86" s="41"/>
      <c r="D86" s="41"/>
      <c r="E86" s="14" t="s">
        <v>551</v>
      </c>
      <c r="F86" s="18">
        <f t="shared" ref="F86:K86" si="271">F87</f>
        <v>1640</v>
      </c>
      <c r="G86" s="18">
        <f t="shared" si="271"/>
        <v>1640</v>
      </c>
      <c r="H86" s="18">
        <f t="shared" si="271"/>
        <v>1640</v>
      </c>
      <c r="I86" s="18">
        <f t="shared" si="271"/>
        <v>0</v>
      </c>
      <c r="J86" s="18">
        <f t="shared" si="271"/>
        <v>0</v>
      </c>
      <c r="K86" s="18">
        <f t="shared" si="271"/>
        <v>0</v>
      </c>
      <c r="L86" s="18">
        <f t="shared" si="13"/>
        <v>1640</v>
      </c>
      <c r="M86" s="18">
        <f t="shared" si="14"/>
        <v>1640</v>
      </c>
      <c r="N86" s="18">
        <f t="shared" si="15"/>
        <v>1640</v>
      </c>
      <c r="O86" s="18">
        <f t="shared" ref="O86:S86" si="272">O87</f>
        <v>0</v>
      </c>
      <c r="P86" s="18">
        <f t="shared" si="272"/>
        <v>0</v>
      </c>
      <c r="Q86" s="18">
        <f t="shared" si="272"/>
        <v>0</v>
      </c>
      <c r="R86" s="18">
        <f t="shared" si="272"/>
        <v>0</v>
      </c>
      <c r="S86" s="18">
        <f t="shared" si="272"/>
        <v>0</v>
      </c>
      <c r="T86" s="18">
        <f t="shared" si="213"/>
        <v>1640</v>
      </c>
      <c r="U86" s="18">
        <f t="shared" si="214"/>
        <v>1640</v>
      </c>
      <c r="V86" s="18">
        <f t="shared" si="215"/>
        <v>1640</v>
      </c>
      <c r="W86" s="18">
        <f t="shared" ref="W86:CD86" si="273">W87</f>
        <v>0</v>
      </c>
      <c r="X86" s="18">
        <f t="shared" si="273"/>
        <v>0</v>
      </c>
      <c r="Y86" s="18">
        <f t="shared" si="273"/>
        <v>0</v>
      </c>
      <c r="Z86" s="18">
        <f t="shared" si="273"/>
        <v>0</v>
      </c>
      <c r="AA86" s="18">
        <f t="shared" si="273"/>
        <v>0</v>
      </c>
      <c r="AB86" s="18">
        <f t="shared" si="273"/>
        <v>0</v>
      </c>
      <c r="AC86" s="18">
        <f t="shared" si="218"/>
        <v>1640</v>
      </c>
      <c r="AD86" s="18">
        <f t="shared" si="219"/>
        <v>1640</v>
      </c>
      <c r="AE86" s="18">
        <f t="shared" si="220"/>
        <v>1640</v>
      </c>
      <c r="AF86" s="18">
        <f t="shared" si="273"/>
        <v>0</v>
      </c>
      <c r="AG86" s="18">
        <f t="shared" si="273"/>
        <v>0</v>
      </c>
      <c r="AH86" s="18">
        <f t="shared" si="273"/>
        <v>0</v>
      </c>
      <c r="AI86" s="18">
        <f t="shared" si="222"/>
        <v>1640</v>
      </c>
      <c r="AJ86" s="18">
        <f t="shared" si="223"/>
        <v>1640</v>
      </c>
      <c r="AK86" s="18">
        <f t="shared" si="224"/>
        <v>1640</v>
      </c>
      <c r="AL86" s="18">
        <f t="shared" si="273"/>
        <v>0</v>
      </c>
      <c r="AM86" s="18">
        <f t="shared" si="226"/>
        <v>1640</v>
      </c>
      <c r="AN86" s="18">
        <f t="shared" si="273"/>
        <v>-11.5</v>
      </c>
      <c r="AO86" s="18">
        <f t="shared" si="273"/>
        <v>0</v>
      </c>
      <c r="AP86" s="18">
        <f t="shared" si="273"/>
        <v>0</v>
      </c>
      <c r="AQ86" s="18">
        <f t="shared" si="228"/>
        <v>1628.5</v>
      </c>
      <c r="AR86" s="18">
        <f t="shared" si="229"/>
        <v>1640</v>
      </c>
      <c r="AS86" s="18">
        <f t="shared" si="230"/>
        <v>1640</v>
      </c>
      <c r="AT86" s="18">
        <f t="shared" si="273"/>
        <v>0</v>
      </c>
      <c r="AU86" s="18">
        <f t="shared" si="273"/>
        <v>0</v>
      </c>
      <c r="AV86" s="18">
        <f t="shared" si="273"/>
        <v>0</v>
      </c>
      <c r="AW86" s="18">
        <f t="shared" si="232"/>
        <v>1628.5</v>
      </c>
      <c r="AX86" s="18">
        <f t="shared" si="233"/>
        <v>1640</v>
      </c>
      <c r="AY86" s="18">
        <f t="shared" si="234"/>
        <v>1640</v>
      </c>
      <c r="AZ86" s="18">
        <f t="shared" si="273"/>
        <v>0</v>
      </c>
      <c r="BA86" s="18">
        <f t="shared" si="273"/>
        <v>0</v>
      </c>
      <c r="BB86" s="18">
        <f t="shared" si="273"/>
        <v>0</v>
      </c>
      <c r="BC86" s="18">
        <f t="shared" si="236"/>
        <v>1628.5</v>
      </c>
      <c r="BD86" s="18">
        <f t="shared" si="237"/>
        <v>1640</v>
      </c>
      <c r="BE86" s="18">
        <f t="shared" si="238"/>
        <v>1640</v>
      </c>
      <c r="BF86" s="18">
        <f t="shared" si="273"/>
        <v>0</v>
      </c>
      <c r="BG86" s="18">
        <f t="shared" si="273"/>
        <v>0</v>
      </c>
      <c r="BH86" s="18">
        <f t="shared" si="273"/>
        <v>0</v>
      </c>
      <c r="BI86" s="18">
        <f t="shared" si="208"/>
        <v>1628.5</v>
      </c>
      <c r="BJ86" s="18">
        <f t="shared" si="209"/>
        <v>1640</v>
      </c>
      <c r="BK86" s="18">
        <f t="shared" si="210"/>
        <v>1640</v>
      </c>
      <c r="BL86" s="18">
        <f t="shared" si="273"/>
        <v>0</v>
      </c>
      <c r="BM86" s="18">
        <f t="shared" si="273"/>
        <v>0</v>
      </c>
      <c r="BN86" s="18">
        <f t="shared" si="273"/>
        <v>0</v>
      </c>
      <c r="BO86" s="18">
        <f t="shared" si="241"/>
        <v>1628.5</v>
      </c>
      <c r="BP86" s="18">
        <f t="shared" si="242"/>
        <v>1640</v>
      </c>
      <c r="BQ86" s="18">
        <f t="shared" si="243"/>
        <v>1640</v>
      </c>
      <c r="BR86" s="18">
        <f t="shared" si="273"/>
        <v>0</v>
      </c>
      <c r="BS86" s="18">
        <f t="shared" si="273"/>
        <v>0</v>
      </c>
      <c r="BT86" s="18">
        <f t="shared" si="273"/>
        <v>0</v>
      </c>
      <c r="BU86" s="18">
        <f t="shared" si="245"/>
        <v>1628.5</v>
      </c>
      <c r="BV86" s="18">
        <f t="shared" si="246"/>
        <v>1640</v>
      </c>
      <c r="BW86" s="18">
        <f t="shared" si="247"/>
        <v>1640</v>
      </c>
      <c r="BX86" s="18">
        <f t="shared" si="273"/>
        <v>0</v>
      </c>
      <c r="BY86" s="18">
        <f t="shared" si="273"/>
        <v>0</v>
      </c>
      <c r="BZ86" s="18">
        <f t="shared" si="273"/>
        <v>0</v>
      </c>
      <c r="CA86" s="18">
        <f t="shared" si="249"/>
        <v>1628.5</v>
      </c>
      <c r="CB86" s="18">
        <f t="shared" si="250"/>
        <v>1640</v>
      </c>
      <c r="CC86" s="18">
        <f t="shared" si="251"/>
        <v>1640</v>
      </c>
      <c r="CD86" s="18">
        <f t="shared" si="273"/>
        <v>0</v>
      </c>
      <c r="CE86" s="27"/>
      <c r="CF86" s="33"/>
    </row>
    <row r="87" spans="1:84" ht="46.8" x14ac:dyDescent="0.3">
      <c r="A87" s="41" t="s">
        <v>26</v>
      </c>
      <c r="B87" s="39">
        <v>240</v>
      </c>
      <c r="C87" s="41"/>
      <c r="D87" s="41"/>
      <c r="E87" s="14" t="s">
        <v>559</v>
      </c>
      <c r="F87" s="18">
        <f t="shared" ref="F87:K87" si="274">F88+F89</f>
        <v>1640</v>
      </c>
      <c r="G87" s="18">
        <f t="shared" si="274"/>
        <v>1640</v>
      </c>
      <c r="H87" s="18">
        <f t="shared" si="274"/>
        <v>1640</v>
      </c>
      <c r="I87" s="18">
        <f t="shared" si="274"/>
        <v>0</v>
      </c>
      <c r="J87" s="18">
        <f t="shared" si="274"/>
        <v>0</v>
      </c>
      <c r="K87" s="18">
        <f t="shared" si="274"/>
        <v>0</v>
      </c>
      <c r="L87" s="18">
        <f t="shared" si="13"/>
        <v>1640</v>
      </c>
      <c r="M87" s="18">
        <f t="shared" si="14"/>
        <v>1640</v>
      </c>
      <c r="N87" s="18">
        <f t="shared" si="15"/>
        <v>1640</v>
      </c>
      <c r="O87" s="18">
        <f t="shared" ref="O87:S87" si="275">O88+O89</f>
        <v>0</v>
      </c>
      <c r="P87" s="18">
        <f t="shared" si="275"/>
        <v>0</v>
      </c>
      <c r="Q87" s="18">
        <f t="shared" si="275"/>
        <v>0</v>
      </c>
      <c r="R87" s="18">
        <f t="shared" si="275"/>
        <v>0</v>
      </c>
      <c r="S87" s="18">
        <f t="shared" si="275"/>
        <v>0</v>
      </c>
      <c r="T87" s="18">
        <f t="shared" si="213"/>
        <v>1640</v>
      </c>
      <c r="U87" s="18">
        <f t="shared" si="214"/>
        <v>1640</v>
      </c>
      <c r="V87" s="18">
        <f t="shared" si="215"/>
        <v>1640</v>
      </c>
      <c r="W87" s="18">
        <f t="shared" ref="W87:CD87" si="276">W88+W89</f>
        <v>0</v>
      </c>
      <c r="X87" s="18">
        <f t="shared" ref="X87:AB87" si="277">X88+X89</f>
        <v>0</v>
      </c>
      <c r="Y87" s="18">
        <f t="shared" si="277"/>
        <v>0</v>
      </c>
      <c r="Z87" s="18">
        <f t="shared" si="277"/>
        <v>0</v>
      </c>
      <c r="AA87" s="18">
        <f t="shared" si="277"/>
        <v>0</v>
      </c>
      <c r="AB87" s="18">
        <f t="shared" si="277"/>
        <v>0</v>
      </c>
      <c r="AC87" s="18">
        <f t="shared" si="218"/>
        <v>1640</v>
      </c>
      <c r="AD87" s="18">
        <f t="shared" si="219"/>
        <v>1640</v>
      </c>
      <c r="AE87" s="18">
        <f t="shared" si="220"/>
        <v>1640</v>
      </c>
      <c r="AF87" s="18">
        <f t="shared" ref="AF87:AH87" si="278">AF88+AF89</f>
        <v>0</v>
      </c>
      <c r="AG87" s="18">
        <f t="shared" si="278"/>
        <v>0</v>
      </c>
      <c r="AH87" s="18">
        <f t="shared" si="278"/>
        <v>0</v>
      </c>
      <c r="AI87" s="18">
        <f t="shared" si="222"/>
        <v>1640</v>
      </c>
      <c r="AJ87" s="18">
        <f t="shared" si="223"/>
        <v>1640</v>
      </c>
      <c r="AK87" s="18">
        <f t="shared" si="224"/>
        <v>1640</v>
      </c>
      <c r="AL87" s="18">
        <f t="shared" ref="AL87" si="279">AL88+AL89</f>
        <v>0</v>
      </c>
      <c r="AM87" s="18">
        <f t="shared" si="226"/>
        <v>1640</v>
      </c>
      <c r="AN87" s="18">
        <f t="shared" ref="AN87:AP87" si="280">AN88+AN89</f>
        <v>-11.5</v>
      </c>
      <c r="AO87" s="18">
        <f t="shared" si="280"/>
        <v>0</v>
      </c>
      <c r="AP87" s="18">
        <f t="shared" si="280"/>
        <v>0</v>
      </c>
      <c r="AQ87" s="18">
        <f t="shared" si="228"/>
        <v>1628.5</v>
      </c>
      <c r="AR87" s="18">
        <f t="shared" si="229"/>
        <v>1640</v>
      </c>
      <c r="AS87" s="18">
        <f t="shared" si="230"/>
        <v>1640</v>
      </c>
      <c r="AT87" s="18">
        <f t="shared" ref="AT87:AV87" si="281">AT88+AT89</f>
        <v>0</v>
      </c>
      <c r="AU87" s="18">
        <f t="shared" si="281"/>
        <v>0</v>
      </c>
      <c r="AV87" s="18">
        <f t="shared" si="281"/>
        <v>0</v>
      </c>
      <c r="AW87" s="18">
        <f t="shared" si="232"/>
        <v>1628.5</v>
      </c>
      <c r="AX87" s="18">
        <f t="shared" si="233"/>
        <v>1640</v>
      </c>
      <c r="AY87" s="18">
        <f t="shared" si="234"/>
        <v>1640</v>
      </c>
      <c r="AZ87" s="18">
        <f t="shared" ref="AZ87:BB87" si="282">AZ88+AZ89</f>
        <v>0</v>
      </c>
      <c r="BA87" s="18">
        <f t="shared" si="282"/>
        <v>0</v>
      </c>
      <c r="BB87" s="18">
        <f t="shared" si="282"/>
        <v>0</v>
      </c>
      <c r="BC87" s="18">
        <f t="shared" si="236"/>
        <v>1628.5</v>
      </c>
      <c r="BD87" s="18">
        <f t="shared" si="237"/>
        <v>1640</v>
      </c>
      <c r="BE87" s="18">
        <f t="shared" si="238"/>
        <v>1640</v>
      </c>
      <c r="BF87" s="18">
        <f t="shared" ref="BF87:BH87" si="283">BF88+BF89</f>
        <v>0</v>
      </c>
      <c r="BG87" s="18">
        <f t="shared" si="283"/>
        <v>0</v>
      </c>
      <c r="BH87" s="18">
        <f t="shared" si="283"/>
        <v>0</v>
      </c>
      <c r="BI87" s="18">
        <f t="shared" si="208"/>
        <v>1628.5</v>
      </c>
      <c r="BJ87" s="18">
        <f t="shared" si="209"/>
        <v>1640</v>
      </c>
      <c r="BK87" s="18">
        <f t="shared" si="210"/>
        <v>1640</v>
      </c>
      <c r="BL87" s="18">
        <f t="shared" ref="BL87:BN87" si="284">BL88+BL89</f>
        <v>0</v>
      </c>
      <c r="BM87" s="18">
        <f t="shared" si="284"/>
        <v>0</v>
      </c>
      <c r="BN87" s="18">
        <f t="shared" si="284"/>
        <v>0</v>
      </c>
      <c r="BO87" s="18">
        <f t="shared" si="241"/>
        <v>1628.5</v>
      </c>
      <c r="BP87" s="18">
        <f t="shared" si="242"/>
        <v>1640</v>
      </c>
      <c r="BQ87" s="18">
        <f t="shared" si="243"/>
        <v>1640</v>
      </c>
      <c r="BR87" s="18">
        <f t="shared" ref="BR87:BT87" si="285">BR88+BR89</f>
        <v>0</v>
      </c>
      <c r="BS87" s="18">
        <f t="shared" si="285"/>
        <v>0</v>
      </c>
      <c r="BT87" s="18">
        <f t="shared" si="285"/>
        <v>0</v>
      </c>
      <c r="BU87" s="18">
        <f t="shared" si="245"/>
        <v>1628.5</v>
      </c>
      <c r="BV87" s="18">
        <f t="shared" si="246"/>
        <v>1640</v>
      </c>
      <c r="BW87" s="18">
        <f t="shared" si="247"/>
        <v>1640</v>
      </c>
      <c r="BX87" s="18">
        <f t="shared" ref="BX87:BZ87" si="286">BX88+BX89</f>
        <v>0</v>
      </c>
      <c r="BY87" s="18">
        <f t="shared" si="286"/>
        <v>0</v>
      </c>
      <c r="BZ87" s="18">
        <f t="shared" si="286"/>
        <v>0</v>
      </c>
      <c r="CA87" s="18">
        <f t="shared" si="249"/>
        <v>1628.5</v>
      </c>
      <c r="CB87" s="18">
        <f t="shared" si="250"/>
        <v>1640</v>
      </c>
      <c r="CC87" s="18">
        <f t="shared" si="251"/>
        <v>1640</v>
      </c>
      <c r="CD87" s="18">
        <f t="shared" si="276"/>
        <v>0</v>
      </c>
      <c r="CE87" s="27"/>
      <c r="CF87" s="33"/>
    </row>
    <row r="88" spans="1:84" x14ac:dyDescent="0.3">
      <c r="A88" s="41" t="s">
        <v>26</v>
      </c>
      <c r="B88" s="39">
        <v>240</v>
      </c>
      <c r="C88" s="41" t="s">
        <v>5</v>
      </c>
      <c r="D88" s="41" t="s">
        <v>6</v>
      </c>
      <c r="E88" s="14" t="s">
        <v>518</v>
      </c>
      <c r="F88" s="18">
        <v>990</v>
      </c>
      <c r="G88" s="18">
        <v>990</v>
      </c>
      <c r="H88" s="18">
        <v>990</v>
      </c>
      <c r="I88" s="18"/>
      <c r="J88" s="18"/>
      <c r="K88" s="18"/>
      <c r="L88" s="18">
        <f t="shared" ref="L88:L155" si="287">F88+I88</f>
        <v>990</v>
      </c>
      <c r="M88" s="18">
        <f t="shared" ref="M88:M155" si="288">G88+J88</f>
        <v>990</v>
      </c>
      <c r="N88" s="18">
        <f t="shared" ref="N88:N155" si="289">H88+K88</f>
        <v>990</v>
      </c>
      <c r="O88" s="18"/>
      <c r="P88" s="18"/>
      <c r="Q88" s="18"/>
      <c r="R88" s="18"/>
      <c r="S88" s="18"/>
      <c r="T88" s="18">
        <f t="shared" si="213"/>
        <v>990</v>
      </c>
      <c r="U88" s="18">
        <f t="shared" si="214"/>
        <v>990</v>
      </c>
      <c r="V88" s="18">
        <f t="shared" si="215"/>
        <v>990</v>
      </c>
      <c r="W88" s="18"/>
      <c r="X88" s="18"/>
      <c r="Y88" s="18"/>
      <c r="Z88" s="18"/>
      <c r="AA88" s="18"/>
      <c r="AB88" s="18"/>
      <c r="AC88" s="18">
        <f t="shared" si="218"/>
        <v>990</v>
      </c>
      <c r="AD88" s="18">
        <f t="shared" si="219"/>
        <v>990</v>
      </c>
      <c r="AE88" s="18">
        <f t="shared" si="220"/>
        <v>990</v>
      </c>
      <c r="AF88" s="18"/>
      <c r="AG88" s="18"/>
      <c r="AH88" s="18"/>
      <c r="AI88" s="18">
        <f t="shared" si="222"/>
        <v>990</v>
      </c>
      <c r="AJ88" s="18">
        <f t="shared" si="223"/>
        <v>990</v>
      </c>
      <c r="AK88" s="18">
        <f t="shared" si="224"/>
        <v>990</v>
      </c>
      <c r="AL88" s="18"/>
      <c r="AM88" s="18">
        <f t="shared" si="226"/>
        <v>990</v>
      </c>
      <c r="AN88" s="18">
        <v>-11.5</v>
      </c>
      <c r="AO88" s="18"/>
      <c r="AP88" s="18"/>
      <c r="AQ88" s="18">
        <f t="shared" si="228"/>
        <v>978.5</v>
      </c>
      <c r="AR88" s="18">
        <f t="shared" si="229"/>
        <v>990</v>
      </c>
      <c r="AS88" s="18">
        <f t="shared" si="230"/>
        <v>990</v>
      </c>
      <c r="AT88" s="18"/>
      <c r="AU88" s="18"/>
      <c r="AV88" s="18"/>
      <c r="AW88" s="18">
        <f t="shared" si="232"/>
        <v>978.5</v>
      </c>
      <c r="AX88" s="18">
        <f t="shared" si="233"/>
        <v>990</v>
      </c>
      <c r="AY88" s="18">
        <f t="shared" si="234"/>
        <v>990</v>
      </c>
      <c r="AZ88" s="18"/>
      <c r="BA88" s="18"/>
      <c r="BB88" s="18"/>
      <c r="BC88" s="18">
        <f t="shared" si="236"/>
        <v>978.5</v>
      </c>
      <c r="BD88" s="18">
        <f t="shared" si="237"/>
        <v>990</v>
      </c>
      <c r="BE88" s="18">
        <f t="shared" si="238"/>
        <v>990</v>
      </c>
      <c r="BF88" s="18"/>
      <c r="BG88" s="18"/>
      <c r="BH88" s="18"/>
      <c r="BI88" s="18">
        <f t="shared" si="208"/>
        <v>978.5</v>
      </c>
      <c r="BJ88" s="18">
        <f t="shared" si="209"/>
        <v>990</v>
      </c>
      <c r="BK88" s="18">
        <f t="shared" si="210"/>
        <v>990</v>
      </c>
      <c r="BL88" s="18"/>
      <c r="BM88" s="18"/>
      <c r="BN88" s="18"/>
      <c r="BO88" s="18">
        <f t="shared" si="241"/>
        <v>978.5</v>
      </c>
      <c r="BP88" s="18">
        <f t="shared" si="242"/>
        <v>990</v>
      </c>
      <c r="BQ88" s="18">
        <f t="shared" si="243"/>
        <v>990</v>
      </c>
      <c r="BR88" s="18"/>
      <c r="BS88" s="18"/>
      <c r="BT88" s="18"/>
      <c r="BU88" s="18">
        <f t="shared" si="245"/>
        <v>978.5</v>
      </c>
      <c r="BV88" s="18">
        <f t="shared" si="246"/>
        <v>990</v>
      </c>
      <c r="BW88" s="18">
        <f t="shared" si="247"/>
        <v>990</v>
      </c>
      <c r="BX88" s="18"/>
      <c r="BY88" s="18"/>
      <c r="BZ88" s="18"/>
      <c r="CA88" s="18">
        <f t="shared" si="249"/>
        <v>978.5</v>
      </c>
      <c r="CB88" s="18">
        <f t="shared" si="250"/>
        <v>990</v>
      </c>
      <c r="CC88" s="18">
        <f t="shared" si="251"/>
        <v>990</v>
      </c>
      <c r="CD88" s="18"/>
      <c r="CE88" s="27"/>
      <c r="CF88" s="33"/>
    </row>
    <row r="89" spans="1:84" x14ac:dyDescent="0.3">
      <c r="A89" s="41" t="s">
        <v>26</v>
      </c>
      <c r="B89" s="39">
        <v>240</v>
      </c>
      <c r="C89" s="41" t="s">
        <v>23</v>
      </c>
      <c r="D89" s="41" t="s">
        <v>5</v>
      </c>
      <c r="E89" s="14" t="s">
        <v>537</v>
      </c>
      <c r="F89" s="18">
        <v>650</v>
      </c>
      <c r="G89" s="18">
        <v>650</v>
      </c>
      <c r="H89" s="18">
        <v>650</v>
      </c>
      <c r="I89" s="18"/>
      <c r="J89" s="18"/>
      <c r="K89" s="18"/>
      <c r="L89" s="18">
        <f t="shared" si="287"/>
        <v>650</v>
      </c>
      <c r="M89" s="18">
        <f t="shared" si="288"/>
        <v>650</v>
      </c>
      <c r="N89" s="18">
        <f t="shared" si="289"/>
        <v>650</v>
      </c>
      <c r="O89" s="18"/>
      <c r="P89" s="18"/>
      <c r="Q89" s="18"/>
      <c r="R89" s="18"/>
      <c r="S89" s="18"/>
      <c r="T89" s="18">
        <f t="shared" si="213"/>
        <v>650</v>
      </c>
      <c r="U89" s="18">
        <f t="shared" si="214"/>
        <v>650</v>
      </c>
      <c r="V89" s="18">
        <f t="shared" si="215"/>
        <v>650</v>
      </c>
      <c r="W89" s="18"/>
      <c r="X89" s="18"/>
      <c r="Y89" s="18"/>
      <c r="Z89" s="18"/>
      <c r="AA89" s="18"/>
      <c r="AB89" s="18"/>
      <c r="AC89" s="18">
        <f t="shared" si="218"/>
        <v>650</v>
      </c>
      <c r="AD89" s="18">
        <f t="shared" si="219"/>
        <v>650</v>
      </c>
      <c r="AE89" s="18">
        <f t="shared" si="220"/>
        <v>650</v>
      </c>
      <c r="AF89" s="18"/>
      <c r="AG89" s="18"/>
      <c r="AH89" s="18"/>
      <c r="AI89" s="18">
        <f t="shared" si="222"/>
        <v>650</v>
      </c>
      <c r="AJ89" s="18">
        <f t="shared" si="223"/>
        <v>650</v>
      </c>
      <c r="AK89" s="18">
        <f t="shared" si="224"/>
        <v>650</v>
      </c>
      <c r="AL89" s="18"/>
      <c r="AM89" s="18">
        <f t="shared" si="226"/>
        <v>650</v>
      </c>
      <c r="AN89" s="18"/>
      <c r="AO89" s="18"/>
      <c r="AP89" s="18"/>
      <c r="AQ89" s="18">
        <f t="shared" si="228"/>
        <v>650</v>
      </c>
      <c r="AR89" s="18">
        <f t="shared" si="229"/>
        <v>650</v>
      </c>
      <c r="AS89" s="18">
        <f t="shared" si="230"/>
        <v>650</v>
      </c>
      <c r="AT89" s="18"/>
      <c r="AU89" s="18"/>
      <c r="AV89" s="18"/>
      <c r="AW89" s="18">
        <f t="shared" si="232"/>
        <v>650</v>
      </c>
      <c r="AX89" s="18">
        <f t="shared" si="233"/>
        <v>650</v>
      </c>
      <c r="AY89" s="18">
        <f t="shared" si="234"/>
        <v>650</v>
      </c>
      <c r="AZ89" s="18"/>
      <c r="BA89" s="18"/>
      <c r="BB89" s="18"/>
      <c r="BC89" s="18">
        <f t="shared" si="236"/>
        <v>650</v>
      </c>
      <c r="BD89" s="18">
        <f t="shared" si="237"/>
        <v>650</v>
      </c>
      <c r="BE89" s="18">
        <f t="shared" si="238"/>
        <v>650</v>
      </c>
      <c r="BF89" s="18"/>
      <c r="BG89" s="18"/>
      <c r="BH89" s="18"/>
      <c r="BI89" s="18">
        <f t="shared" si="208"/>
        <v>650</v>
      </c>
      <c r="BJ89" s="18">
        <f t="shared" si="209"/>
        <v>650</v>
      </c>
      <c r="BK89" s="18">
        <f t="shared" si="210"/>
        <v>650</v>
      </c>
      <c r="BL89" s="18"/>
      <c r="BM89" s="18"/>
      <c r="BN89" s="18"/>
      <c r="BO89" s="18">
        <f t="shared" si="241"/>
        <v>650</v>
      </c>
      <c r="BP89" s="18">
        <f t="shared" si="242"/>
        <v>650</v>
      </c>
      <c r="BQ89" s="18">
        <f t="shared" si="243"/>
        <v>650</v>
      </c>
      <c r="BR89" s="18"/>
      <c r="BS89" s="18"/>
      <c r="BT89" s="18"/>
      <c r="BU89" s="18">
        <f t="shared" si="245"/>
        <v>650</v>
      </c>
      <c r="BV89" s="18">
        <f t="shared" si="246"/>
        <v>650</v>
      </c>
      <c r="BW89" s="18">
        <f t="shared" si="247"/>
        <v>650</v>
      </c>
      <c r="BX89" s="18"/>
      <c r="BY89" s="18"/>
      <c r="BZ89" s="18"/>
      <c r="CA89" s="18">
        <f t="shared" si="249"/>
        <v>650</v>
      </c>
      <c r="CB89" s="18">
        <f t="shared" si="250"/>
        <v>650</v>
      </c>
      <c r="CC89" s="18">
        <f t="shared" si="251"/>
        <v>650</v>
      </c>
      <c r="CD89" s="18"/>
      <c r="CE89" s="27"/>
      <c r="CF89" s="33"/>
    </row>
    <row r="90" spans="1:84" ht="46.8" x14ac:dyDescent="0.3">
      <c r="A90" s="41" t="s">
        <v>26</v>
      </c>
      <c r="B90" s="39">
        <v>600</v>
      </c>
      <c r="C90" s="41"/>
      <c r="D90" s="41"/>
      <c r="E90" s="14" t="s">
        <v>554</v>
      </c>
      <c r="F90" s="18">
        <f t="shared" ref="F90:K90" si="290">F91+F94+F97</f>
        <v>6330</v>
      </c>
      <c r="G90" s="18">
        <f t="shared" si="290"/>
        <v>6330</v>
      </c>
      <c r="H90" s="18">
        <f t="shared" si="290"/>
        <v>6330</v>
      </c>
      <c r="I90" s="18">
        <f t="shared" si="290"/>
        <v>0</v>
      </c>
      <c r="J90" s="18">
        <f t="shared" si="290"/>
        <v>0</v>
      </c>
      <c r="K90" s="18">
        <f t="shared" si="290"/>
        <v>0</v>
      </c>
      <c r="L90" s="18">
        <f t="shared" si="287"/>
        <v>6330</v>
      </c>
      <c r="M90" s="18">
        <f t="shared" si="288"/>
        <v>6330</v>
      </c>
      <c r="N90" s="18">
        <f t="shared" si="289"/>
        <v>6330</v>
      </c>
      <c r="O90" s="18">
        <f t="shared" ref="O90:S90" si="291">O91+O94+O97</f>
        <v>0</v>
      </c>
      <c r="P90" s="18">
        <f t="shared" si="291"/>
        <v>0</v>
      </c>
      <c r="Q90" s="18">
        <f t="shared" si="291"/>
        <v>0</v>
      </c>
      <c r="R90" s="18">
        <f t="shared" si="291"/>
        <v>0</v>
      </c>
      <c r="S90" s="18">
        <f t="shared" si="291"/>
        <v>0</v>
      </c>
      <c r="T90" s="18">
        <f t="shared" si="213"/>
        <v>6330</v>
      </c>
      <c r="U90" s="18">
        <f t="shared" si="214"/>
        <v>6330</v>
      </c>
      <c r="V90" s="18">
        <f t="shared" si="215"/>
        <v>6330</v>
      </c>
      <c r="W90" s="18">
        <f t="shared" ref="W90:CD90" si="292">W91+W94+W97</f>
        <v>0</v>
      </c>
      <c r="X90" s="18">
        <f t="shared" ref="X90:AB90" si="293">X91+X94+X97</f>
        <v>0</v>
      </c>
      <c r="Y90" s="18">
        <f t="shared" si="293"/>
        <v>0</v>
      </c>
      <c r="Z90" s="18">
        <f t="shared" si="293"/>
        <v>0</v>
      </c>
      <c r="AA90" s="18">
        <f t="shared" si="293"/>
        <v>0</v>
      </c>
      <c r="AB90" s="18">
        <f t="shared" si="293"/>
        <v>0</v>
      </c>
      <c r="AC90" s="18">
        <f t="shared" si="218"/>
        <v>6330</v>
      </c>
      <c r="AD90" s="18">
        <f t="shared" si="219"/>
        <v>6330</v>
      </c>
      <c r="AE90" s="18">
        <f t="shared" si="220"/>
        <v>6330</v>
      </c>
      <c r="AF90" s="18">
        <f t="shared" ref="AF90:AH90" si="294">AF91+AF94+AF97</f>
        <v>0</v>
      </c>
      <c r="AG90" s="18">
        <f t="shared" si="294"/>
        <v>0</v>
      </c>
      <c r="AH90" s="18">
        <f t="shared" si="294"/>
        <v>0</v>
      </c>
      <c r="AI90" s="18">
        <f t="shared" si="222"/>
        <v>6330</v>
      </c>
      <c r="AJ90" s="18">
        <f t="shared" si="223"/>
        <v>6330</v>
      </c>
      <c r="AK90" s="18">
        <f t="shared" si="224"/>
        <v>6330</v>
      </c>
      <c r="AL90" s="18">
        <f t="shared" ref="AL90" si="295">AL91+AL94+AL97</f>
        <v>0</v>
      </c>
      <c r="AM90" s="18">
        <f t="shared" si="226"/>
        <v>6330</v>
      </c>
      <c r="AN90" s="18">
        <f t="shared" ref="AN90:AP90" si="296">AN91+AN94+AN97</f>
        <v>0</v>
      </c>
      <c r="AO90" s="18">
        <f t="shared" si="296"/>
        <v>0</v>
      </c>
      <c r="AP90" s="18">
        <f t="shared" si="296"/>
        <v>0</v>
      </c>
      <c r="AQ90" s="18">
        <f t="shared" si="228"/>
        <v>6330</v>
      </c>
      <c r="AR90" s="18">
        <f t="shared" si="229"/>
        <v>6330</v>
      </c>
      <c r="AS90" s="18">
        <f t="shared" si="230"/>
        <v>6330</v>
      </c>
      <c r="AT90" s="18">
        <f t="shared" ref="AT90:AV90" si="297">AT91+AT94+AT97</f>
        <v>0</v>
      </c>
      <c r="AU90" s="18">
        <f t="shared" si="297"/>
        <v>0</v>
      </c>
      <c r="AV90" s="18">
        <f t="shared" si="297"/>
        <v>0</v>
      </c>
      <c r="AW90" s="18">
        <f t="shared" si="232"/>
        <v>6330</v>
      </c>
      <c r="AX90" s="18">
        <f t="shared" si="233"/>
        <v>6330</v>
      </c>
      <c r="AY90" s="18">
        <f t="shared" si="234"/>
        <v>6330</v>
      </c>
      <c r="AZ90" s="18">
        <f t="shared" ref="AZ90:BB90" si="298">AZ91+AZ94+AZ97</f>
        <v>0</v>
      </c>
      <c r="BA90" s="18">
        <f t="shared" si="298"/>
        <v>0</v>
      </c>
      <c r="BB90" s="18">
        <f t="shared" si="298"/>
        <v>0</v>
      </c>
      <c r="BC90" s="18">
        <f t="shared" si="236"/>
        <v>6330</v>
      </c>
      <c r="BD90" s="18">
        <f t="shared" si="237"/>
        <v>6330</v>
      </c>
      <c r="BE90" s="18">
        <f t="shared" si="238"/>
        <v>6330</v>
      </c>
      <c r="BF90" s="18">
        <f t="shared" ref="BF90:BH90" si="299">BF91+BF94+BF97</f>
        <v>0</v>
      </c>
      <c r="BG90" s="18">
        <f t="shared" si="299"/>
        <v>0</v>
      </c>
      <c r="BH90" s="18">
        <f t="shared" si="299"/>
        <v>0</v>
      </c>
      <c r="BI90" s="18">
        <f t="shared" si="208"/>
        <v>6330</v>
      </c>
      <c r="BJ90" s="18">
        <f t="shared" si="209"/>
        <v>6330</v>
      </c>
      <c r="BK90" s="18">
        <f t="shared" si="210"/>
        <v>6330</v>
      </c>
      <c r="BL90" s="18">
        <f t="shared" ref="BL90:BN90" si="300">BL91+BL94+BL97</f>
        <v>0</v>
      </c>
      <c r="BM90" s="18">
        <f t="shared" si="300"/>
        <v>0</v>
      </c>
      <c r="BN90" s="18">
        <f t="shared" si="300"/>
        <v>0</v>
      </c>
      <c r="BO90" s="18">
        <f t="shared" si="241"/>
        <v>6330</v>
      </c>
      <c r="BP90" s="18">
        <f t="shared" si="242"/>
        <v>6330</v>
      </c>
      <c r="BQ90" s="18">
        <f t="shared" si="243"/>
        <v>6330</v>
      </c>
      <c r="BR90" s="18">
        <f t="shared" ref="BR90:BT90" si="301">BR91+BR94+BR97</f>
        <v>0</v>
      </c>
      <c r="BS90" s="18">
        <f t="shared" si="301"/>
        <v>0</v>
      </c>
      <c r="BT90" s="18">
        <f t="shared" si="301"/>
        <v>0</v>
      </c>
      <c r="BU90" s="18">
        <f t="shared" si="245"/>
        <v>6330</v>
      </c>
      <c r="BV90" s="18">
        <f t="shared" si="246"/>
        <v>6330</v>
      </c>
      <c r="BW90" s="18">
        <f t="shared" si="247"/>
        <v>6330</v>
      </c>
      <c r="BX90" s="18">
        <f t="shared" ref="BX90:BZ90" si="302">BX91+BX94+BX97</f>
        <v>0</v>
      </c>
      <c r="BY90" s="18">
        <f t="shared" si="302"/>
        <v>0</v>
      </c>
      <c r="BZ90" s="18">
        <f t="shared" si="302"/>
        <v>0</v>
      </c>
      <c r="CA90" s="18">
        <f t="shared" si="249"/>
        <v>6330</v>
      </c>
      <c r="CB90" s="18">
        <f t="shared" si="250"/>
        <v>6330</v>
      </c>
      <c r="CC90" s="18">
        <f t="shared" si="251"/>
        <v>6330</v>
      </c>
      <c r="CD90" s="18">
        <f t="shared" si="292"/>
        <v>0</v>
      </c>
      <c r="CE90" s="27"/>
      <c r="CF90" s="33"/>
    </row>
    <row r="91" spans="1:84" x14ac:dyDescent="0.3">
      <c r="A91" s="41" t="s">
        <v>26</v>
      </c>
      <c r="B91" s="39">
        <v>610</v>
      </c>
      <c r="C91" s="41"/>
      <c r="D91" s="41"/>
      <c r="E91" s="14" t="s">
        <v>568</v>
      </c>
      <c r="F91" s="18">
        <f t="shared" ref="F91:K91" si="303">F92+F93</f>
        <v>543</v>
      </c>
      <c r="G91" s="18">
        <f t="shared" si="303"/>
        <v>543</v>
      </c>
      <c r="H91" s="18">
        <f t="shared" si="303"/>
        <v>543</v>
      </c>
      <c r="I91" s="18">
        <f t="shared" si="303"/>
        <v>0</v>
      </c>
      <c r="J91" s="18">
        <f t="shared" si="303"/>
        <v>0</v>
      </c>
      <c r="K91" s="18">
        <f t="shared" si="303"/>
        <v>0</v>
      </c>
      <c r="L91" s="18">
        <f t="shared" si="287"/>
        <v>543</v>
      </c>
      <c r="M91" s="18">
        <f t="shared" si="288"/>
        <v>543</v>
      </c>
      <c r="N91" s="18">
        <f t="shared" si="289"/>
        <v>543</v>
      </c>
      <c r="O91" s="18">
        <f t="shared" ref="O91:S91" si="304">O92+O93</f>
        <v>0</v>
      </c>
      <c r="P91" s="18">
        <f t="shared" si="304"/>
        <v>0</v>
      </c>
      <c r="Q91" s="18">
        <f t="shared" si="304"/>
        <v>0</v>
      </c>
      <c r="R91" s="18">
        <f t="shared" si="304"/>
        <v>0</v>
      </c>
      <c r="S91" s="18">
        <f t="shared" si="304"/>
        <v>0</v>
      </c>
      <c r="T91" s="18">
        <f t="shared" si="213"/>
        <v>543</v>
      </c>
      <c r="U91" s="18">
        <f t="shared" si="214"/>
        <v>543</v>
      </c>
      <c r="V91" s="18">
        <f t="shared" si="215"/>
        <v>543</v>
      </c>
      <c r="W91" s="18">
        <f t="shared" ref="W91:CD91" si="305">W92+W93</f>
        <v>0</v>
      </c>
      <c r="X91" s="18">
        <f t="shared" ref="X91:AB91" si="306">X92+X93</f>
        <v>0</v>
      </c>
      <c r="Y91" s="18">
        <f t="shared" si="306"/>
        <v>0</v>
      </c>
      <c r="Z91" s="18">
        <f t="shared" si="306"/>
        <v>0</v>
      </c>
      <c r="AA91" s="18">
        <f t="shared" si="306"/>
        <v>0</v>
      </c>
      <c r="AB91" s="18">
        <f t="shared" si="306"/>
        <v>0</v>
      </c>
      <c r="AC91" s="18">
        <f t="shared" si="218"/>
        <v>543</v>
      </c>
      <c r="AD91" s="18">
        <f t="shared" si="219"/>
        <v>543</v>
      </c>
      <c r="AE91" s="18">
        <f t="shared" si="220"/>
        <v>543</v>
      </c>
      <c r="AF91" s="18">
        <f t="shared" ref="AF91:AH91" si="307">AF92+AF93</f>
        <v>0</v>
      </c>
      <c r="AG91" s="18">
        <f t="shared" si="307"/>
        <v>0</v>
      </c>
      <c r="AH91" s="18">
        <f t="shared" si="307"/>
        <v>0</v>
      </c>
      <c r="AI91" s="18">
        <f t="shared" si="222"/>
        <v>543</v>
      </c>
      <c r="AJ91" s="18">
        <f t="shared" si="223"/>
        <v>543</v>
      </c>
      <c r="AK91" s="18">
        <f t="shared" si="224"/>
        <v>543</v>
      </c>
      <c r="AL91" s="18">
        <f t="shared" ref="AL91" si="308">AL92+AL93</f>
        <v>0</v>
      </c>
      <c r="AM91" s="18">
        <f t="shared" si="226"/>
        <v>543</v>
      </c>
      <c r="AN91" s="18">
        <f t="shared" ref="AN91:AP91" si="309">AN92+AN93</f>
        <v>0</v>
      </c>
      <c r="AO91" s="18">
        <f t="shared" si="309"/>
        <v>0</v>
      </c>
      <c r="AP91" s="18">
        <f t="shared" si="309"/>
        <v>0</v>
      </c>
      <c r="AQ91" s="18">
        <f t="shared" si="228"/>
        <v>543</v>
      </c>
      <c r="AR91" s="18">
        <f t="shared" si="229"/>
        <v>543</v>
      </c>
      <c r="AS91" s="18">
        <f t="shared" si="230"/>
        <v>543</v>
      </c>
      <c r="AT91" s="18">
        <f t="shared" ref="AT91:AV91" si="310">AT92+AT93</f>
        <v>0</v>
      </c>
      <c r="AU91" s="18">
        <f t="shared" si="310"/>
        <v>0</v>
      </c>
      <c r="AV91" s="18">
        <f t="shared" si="310"/>
        <v>0</v>
      </c>
      <c r="AW91" s="18">
        <f t="shared" si="232"/>
        <v>543</v>
      </c>
      <c r="AX91" s="18">
        <f t="shared" si="233"/>
        <v>543</v>
      </c>
      <c r="AY91" s="18">
        <f t="shared" si="234"/>
        <v>543</v>
      </c>
      <c r="AZ91" s="18">
        <f t="shared" ref="AZ91:BB91" si="311">AZ92+AZ93</f>
        <v>0</v>
      </c>
      <c r="BA91" s="18">
        <f t="shared" si="311"/>
        <v>0</v>
      </c>
      <c r="BB91" s="18">
        <f t="shared" si="311"/>
        <v>0</v>
      </c>
      <c r="BC91" s="18">
        <f t="shared" si="236"/>
        <v>543</v>
      </c>
      <c r="BD91" s="18">
        <f t="shared" si="237"/>
        <v>543</v>
      </c>
      <c r="BE91" s="18">
        <f t="shared" si="238"/>
        <v>543</v>
      </c>
      <c r="BF91" s="18">
        <f t="shared" ref="BF91:BH91" si="312">BF92+BF93</f>
        <v>0</v>
      </c>
      <c r="BG91" s="18">
        <f t="shared" si="312"/>
        <v>0</v>
      </c>
      <c r="BH91" s="18">
        <f t="shared" si="312"/>
        <v>0</v>
      </c>
      <c r="BI91" s="18">
        <f t="shared" si="208"/>
        <v>543</v>
      </c>
      <c r="BJ91" s="18">
        <f t="shared" si="209"/>
        <v>543</v>
      </c>
      <c r="BK91" s="18">
        <f t="shared" si="210"/>
        <v>543</v>
      </c>
      <c r="BL91" s="18">
        <f t="shared" ref="BL91:BN91" si="313">BL92+BL93</f>
        <v>0</v>
      </c>
      <c r="BM91" s="18">
        <f t="shared" si="313"/>
        <v>0</v>
      </c>
      <c r="BN91" s="18">
        <f t="shared" si="313"/>
        <v>0</v>
      </c>
      <c r="BO91" s="18">
        <f t="shared" si="241"/>
        <v>543</v>
      </c>
      <c r="BP91" s="18">
        <f t="shared" si="242"/>
        <v>543</v>
      </c>
      <c r="BQ91" s="18">
        <f t="shared" si="243"/>
        <v>543</v>
      </c>
      <c r="BR91" s="18">
        <f t="shared" ref="BR91:BT91" si="314">BR92+BR93</f>
        <v>0</v>
      </c>
      <c r="BS91" s="18">
        <f t="shared" si="314"/>
        <v>0</v>
      </c>
      <c r="BT91" s="18">
        <f t="shared" si="314"/>
        <v>0</v>
      </c>
      <c r="BU91" s="18">
        <f t="shared" si="245"/>
        <v>543</v>
      </c>
      <c r="BV91" s="18">
        <f t="shared" si="246"/>
        <v>543</v>
      </c>
      <c r="BW91" s="18">
        <f t="shared" si="247"/>
        <v>543</v>
      </c>
      <c r="BX91" s="18">
        <f t="shared" ref="BX91:BZ91" si="315">BX92+BX93</f>
        <v>0</v>
      </c>
      <c r="BY91" s="18">
        <f t="shared" si="315"/>
        <v>0</v>
      </c>
      <c r="BZ91" s="18">
        <f t="shared" si="315"/>
        <v>0</v>
      </c>
      <c r="CA91" s="18">
        <f t="shared" si="249"/>
        <v>543</v>
      </c>
      <c r="CB91" s="18">
        <f t="shared" si="250"/>
        <v>543</v>
      </c>
      <c r="CC91" s="18">
        <f t="shared" si="251"/>
        <v>543</v>
      </c>
      <c r="CD91" s="18">
        <f t="shared" si="305"/>
        <v>0</v>
      </c>
      <c r="CE91" s="27"/>
      <c r="CF91" s="33"/>
    </row>
    <row r="92" spans="1:84" x14ac:dyDescent="0.3">
      <c r="A92" s="41" t="s">
        <v>26</v>
      </c>
      <c r="B92" s="39">
        <v>610</v>
      </c>
      <c r="C92" s="41" t="s">
        <v>27</v>
      </c>
      <c r="D92" s="41" t="s">
        <v>29</v>
      </c>
      <c r="E92" s="14" t="s">
        <v>536</v>
      </c>
      <c r="F92" s="18">
        <v>200</v>
      </c>
      <c r="G92" s="18">
        <v>200</v>
      </c>
      <c r="H92" s="18">
        <v>200</v>
      </c>
      <c r="I92" s="18"/>
      <c r="J92" s="18"/>
      <c r="K92" s="18"/>
      <c r="L92" s="18">
        <f t="shared" si="287"/>
        <v>200</v>
      </c>
      <c r="M92" s="18">
        <f t="shared" si="288"/>
        <v>200</v>
      </c>
      <c r="N92" s="18">
        <f t="shared" si="289"/>
        <v>200</v>
      </c>
      <c r="O92" s="18"/>
      <c r="P92" s="18"/>
      <c r="Q92" s="18"/>
      <c r="R92" s="18"/>
      <c r="S92" s="18"/>
      <c r="T92" s="18">
        <f t="shared" si="213"/>
        <v>200</v>
      </c>
      <c r="U92" s="18">
        <f t="shared" si="214"/>
        <v>200</v>
      </c>
      <c r="V92" s="18">
        <f t="shared" si="215"/>
        <v>200</v>
      </c>
      <c r="W92" s="18"/>
      <c r="X92" s="18"/>
      <c r="Y92" s="18"/>
      <c r="Z92" s="18"/>
      <c r="AA92" s="18"/>
      <c r="AB92" s="18"/>
      <c r="AC92" s="18">
        <f t="shared" si="218"/>
        <v>200</v>
      </c>
      <c r="AD92" s="18">
        <f t="shared" si="219"/>
        <v>200</v>
      </c>
      <c r="AE92" s="18">
        <f t="shared" si="220"/>
        <v>200</v>
      </c>
      <c r="AF92" s="18"/>
      <c r="AG92" s="18"/>
      <c r="AH92" s="18"/>
      <c r="AI92" s="18">
        <f t="shared" si="222"/>
        <v>200</v>
      </c>
      <c r="AJ92" s="18">
        <f t="shared" si="223"/>
        <v>200</v>
      </c>
      <c r="AK92" s="18">
        <f t="shared" si="224"/>
        <v>200</v>
      </c>
      <c r="AL92" s="18"/>
      <c r="AM92" s="18">
        <f t="shared" si="226"/>
        <v>200</v>
      </c>
      <c r="AN92" s="18"/>
      <c r="AO92" s="18"/>
      <c r="AP92" s="18"/>
      <c r="AQ92" s="18">
        <f t="shared" si="228"/>
        <v>200</v>
      </c>
      <c r="AR92" s="18">
        <f t="shared" si="229"/>
        <v>200</v>
      </c>
      <c r="AS92" s="18">
        <f t="shared" si="230"/>
        <v>200</v>
      </c>
      <c r="AT92" s="18"/>
      <c r="AU92" s="18"/>
      <c r="AV92" s="18"/>
      <c r="AW92" s="18">
        <f t="shared" si="232"/>
        <v>200</v>
      </c>
      <c r="AX92" s="18">
        <f t="shared" si="233"/>
        <v>200</v>
      </c>
      <c r="AY92" s="18">
        <f t="shared" si="234"/>
        <v>200</v>
      </c>
      <c r="AZ92" s="18"/>
      <c r="BA92" s="18"/>
      <c r="BB92" s="18"/>
      <c r="BC92" s="18">
        <f t="shared" si="236"/>
        <v>200</v>
      </c>
      <c r="BD92" s="18">
        <f t="shared" si="237"/>
        <v>200</v>
      </c>
      <c r="BE92" s="18">
        <f t="shared" si="238"/>
        <v>200</v>
      </c>
      <c r="BF92" s="18"/>
      <c r="BG92" s="18"/>
      <c r="BH92" s="18"/>
      <c r="BI92" s="18">
        <f t="shared" si="208"/>
        <v>200</v>
      </c>
      <c r="BJ92" s="18">
        <f t="shared" si="209"/>
        <v>200</v>
      </c>
      <c r="BK92" s="18">
        <f t="shared" si="210"/>
        <v>200</v>
      </c>
      <c r="BL92" s="18"/>
      <c r="BM92" s="18"/>
      <c r="BN92" s="18"/>
      <c r="BO92" s="18">
        <f t="shared" si="241"/>
        <v>200</v>
      </c>
      <c r="BP92" s="18">
        <f t="shared" si="242"/>
        <v>200</v>
      </c>
      <c r="BQ92" s="18">
        <f t="shared" si="243"/>
        <v>200</v>
      </c>
      <c r="BR92" s="18"/>
      <c r="BS92" s="18"/>
      <c r="BT92" s="18"/>
      <c r="BU92" s="18">
        <f t="shared" si="245"/>
        <v>200</v>
      </c>
      <c r="BV92" s="18">
        <f t="shared" si="246"/>
        <v>200</v>
      </c>
      <c r="BW92" s="18">
        <f t="shared" si="247"/>
        <v>200</v>
      </c>
      <c r="BX92" s="18"/>
      <c r="BY92" s="18"/>
      <c r="BZ92" s="18"/>
      <c r="CA92" s="18">
        <f t="shared" si="249"/>
        <v>200</v>
      </c>
      <c r="CB92" s="18">
        <f t="shared" si="250"/>
        <v>200</v>
      </c>
      <c r="CC92" s="18">
        <f t="shared" si="251"/>
        <v>200</v>
      </c>
      <c r="CD92" s="18"/>
      <c r="CE92" s="27"/>
      <c r="CF92" s="33"/>
    </row>
    <row r="93" spans="1:84" x14ac:dyDescent="0.3">
      <c r="A93" s="41" t="s">
        <v>26</v>
      </c>
      <c r="B93" s="39">
        <v>610</v>
      </c>
      <c r="C93" s="41" t="s">
        <v>23</v>
      </c>
      <c r="D93" s="41" t="s">
        <v>5</v>
      </c>
      <c r="E93" s="14" t="s">
        <v>537</v>
      </c>
      <c r="F93" s="18">
        <v>343</v>
      </c>
      <c r="G93" s="18">
        <v>343</v>
      </c>
      <c r="H93" s="18">
        <v>343</v>
      </c>
      <c r="I93" s="18"/>
      <c r="J93" s="18"/>
      <c r="K93" s="18"/>
      <c r="L93" s="18">
        <f t="shared" si="287"/>
        <v>343</v>
      </c>
      <c r="M93" s="18">
        <f t="shared" si="288"/>
        <v>343</v>
      </c>
      <c r="N93" s="18">
        <f t="shared" si="289"/>
        <v>343</v>
      </c>
      <c r="O93" s="18"/>
      <c r="P93" s="18"/>
      <c r="Q93" s="18"/>
      <c r="R93" s="18"/>
      <c r="S93" s="18"/>
      <c r="T93" s="18">
        <f t="shared" si="213"/>
        <v>343</v>
      </c>
      <c r="U93" s="18">
        <f t="shared" si="214"/>
        <v>343</v>
      </c>
      <c r="V93" s="18">
        <f t="shared" si="215"/>
        <v>343</v>
      </c>
      <c r="W93" s="18"/>
      <c r="X93" s="18"/>
      <c r="Y93" s="18"/>
      <c r="Z93" s="18"/>
      <c r="AA93" s="18"/>
      <c r="AB93" s="18"/>
      <c r="AC93" s="18">
        <f t="shared" si="218"/>
        <v>343</v>
      </c>
      <c r="AD93" s="18">
        <f t="shared" si="219"/>
        <v>343</v>
      </c>
      <c r="AE93" s="18">
        <f t="shared" si="220"/>
        <v>343</v>
      </c>
      <c r="AF93" s="18"/>
      <c r="AG93" s="18"/>
      <c r="AH93" s="18"/>
      <c r="AI93" s="18">
        <f t="shared" si="222"/>
        <v>343</v>
      </c>
      <c r="AJ93" s="18">
        <f t="shared" si="223"/>
        <v>343</v>
      </c>
      <c r="AK93" s="18">
        <f t="shared" si="224"/>
        <v>343</v>
      </c>
      <c r="AL93" s="18"/>
      <c r="AM93" s="18">
        <f t="shared" si="226"/>
        <v>343</v>
      </c>
      <c r="AN93" s="18"/>
      <c r="AO93" s="18"/>
      <c r="AP93" s="18"/>
      <c r="AQ93" s="18">
        <f t="shared" si="228"/>
        <v>343</v>
      </c>
      <c r="AR93" s="18">
        <f t="shared" si="229"/>
        <v>343</v>
      </c>
      <c r="AS93" s="18">
        <f t="shared" si="230"/>
        <v>343</v>
      </c>
      <c r="AT93" s="18"/>
      <c r="AU93" s="18"/>
      <c r="AV93" s="18"/>
      <c r="AW93" s="18">
        <f t="shared" si="232"/>
        <v>343</v>
      </c>
      <c r="AX93" s="18">
        <f t="shared" si="233"/>
        <v>343</v>
      </c>
      <c r="AY93" s="18">
        <f t="shared" si="234"/>
        <v>343</v>
      </c>
      <c r="AZ93" s="18"/>
      <c r="BA93" s="18"/>
      <c r="BB93" s="18"/>
      <c r="BC93" s="18">
        <f t="shared" si="236"/>
        <v>343</v>
      </c>
      <c r="BD93" s="18">
        <f t="shared" si="237"/>
        <v>343</v>
      </c>
      <c r="BE93" s="18">
        <f t="shared" si="238"/>
        <v>343</v>
      </c>
      <c r="BF93" s="18"/>
      <c r="BG93" s="18"/>
      <c r="BH93" s="18"/>
      <c r="BI93" s="18">
        <f t="shared" si="208"/>
        <v>343</v>
      </c>
      <c r="BJ93" s="18">
        <f t="shared" si="209"/>
        <v>343</v>
      </c>
      <c r="BK93" s="18">
        <f t="shared" si="210"/>
        <v>343</v>
      </c>
      <c r="BL93" s="18"/>
      <c r="BM93" s="18"/>
      <c r="BN93" s="18"/>
      <c r="BO93" s="18">
        <f t="shared" si="241"/>
        <v>343</v>
      </c>
      <c r="BP93" s="18">
        <f t="shared" si="242"/>
        <v>343</v>
      </c>
      <c r="BQ93" s="18">
        <f t="shared" si="243"/>
        <v>343</v>
      </c>
      <c r="BR93" s="18"/>
      <c r="BS93" s="18"/>
      <c r="BT93" s="18"/>
      <c r="BU93" s="18">
        <f t="shared" si="245"/>
        <v>343</v>
      </c>
      <c r="BV93" s="18">
        <f t="shared" si="246"/>
        <v>343</v>
      </c>
      <c r="BW93" s="18">
        <f t="shared" si="247"/>
        <v>343</v>
      </c>
      <c r="BX93" s="18"/>
      <c r="BY93" s="18"/>
      <c r="BZ93" s="18"/>
      <c r="CA93" s="18">
        <f t="shared" si="249"/>
        <v>343</v>
      </c>
      <c r="CB93" s="18">
        <f t="shared" si="250"/>
        <v>343</v>
      </c>
      <c r="CC93" s="18">
        <f t="shared" si="251"/>
        <v>343</v>
      </c>
      <c r="CD93" s="18"/>
      <c r="CE93" s="27"/>
      <c r="CF93" s="33"/>
    </row>
    <row r="94" spans="1:84" x14ac:dyDescent="0.3">
      <c r="A94" s="41" t="s">
        <v>26</v>
      </c>
      <c r="B94" s="39">
        <v>620</v>
      </c>
      <c r="C94" s="41"/>
      <c r="D94" s="41"/>
      <c r="E94" s="14" t="s">
        <v>569</v>
      </c>
      <c r="F94" s="18">
        <f t="shared" ref="F94:K94" si="316">F95+F96</f>
        <v>1700</v>
      </c>
      <c r="G94" s="18">
        <f t="shared" si="316"/>
        <v>1700</v>
      </c>
      <c r="H94" s="18">
        <f t="shared" si="316"/>
        <v>1700</v>
      </c>
      <c r="I94" s="18">
        <f t="shared" si="316"/>
        <v>0</v>
      </c>
      <c r="J94" s="18">
        <f t="shared" si="316"/>
        <v>0</v>
      </c>
      <c r="K94" s="18">
        <f t="shared" si="316"/>
        <v>0</v>
      </c>
      <c r="L94" s="18">
        <f t="shared" si="287"/>
        <v>1700</v>
      </c>
      <c r="M94" s="18">
        <f t="shared" si="288"/>
        <v>1700</v>
      </c>
      <c r="N94" s="18">
        <f t="shared" si="289"/>
        <v>1700</v>
      </c>
      <c r="O94" s="18">
        <f t="shared" ref="O94:S94" si="317">O95+O96</f>
        <v>0</v>
      </c>
      <c r="P94" s="18">
        <f t="shared" si="317"/>
        <v>0</v>
      </c>
      <c r="Q94" s="18">
        <f t="shared" si="317"/>
        <v>0</v>
      </c>
      <c r="R94" s="18">
        <f t="shared" si="317"/>
        <v>0</v>
      </c>
      <c r="S94" s="18">
        <f t="shared" si="317"/>
        <v>0</v>
      </c>
      <c r="T94" s="18">
        <f t="shared" si="213"/>
        <v>1700</v>
      </c>
      <c r="U94" s="18">
        <f t="shared" si="214"/>
        <v>1700</v>
      </c>
      <c r="V94" s="18">
        <f t="shared" si="215"/>
        <v>1700</v>
      </c>
      <c r="W94" s="18">
        <f t="shared" ref="W94:CD94" si="318">W95+W96</f>
        <v>0</v>
      </c>
      <c r="X94" s="18">
        <f t="shared" ref="X94:AB94" si="319">X95+X96</f>
        <v>0</v>
      </c>
      <c r="Y94" s="18">
        <f t="shared" si="319"/>
        <v>0</v>
      </c>
      <c r="Z94" s="18">
        <f t="shared" si="319"/>
        <v>0</v>
      </c>
      <c r="AA94" s="18">
        <f t="shared" si="319"/>
        <v>0</v>
      </c>
      <c r="AB94" s="18">
        <f t="shared" si="319"/>
        <v>0</v>
      </c>
      <c r="AC94" s="18">
        <f t="shared" si="218"/>
        <v>1700</v>
      </c>
      <c r="AD94" s="18">
        <f t="shared" si="219"/>
        <v>1700</v>
      </c>
      <c r="AE94" s="18">
        <f t="shared" si="220"/>
        <v>1700</v>
      </c>
      <c r="AF94" s="18">
        <f t="shared" ref="AF94:AH94" si="320">AF95+AF96</f>
        <v>0</v>
      </c>
      <c r="AG94" s="18">
        <f t="shared" si="320"/>
        <v>0</v>
      </c>
      <c r="AH94" s="18">
        <f t="shared" si="320"/>
        <v>0</v>
      </c>
      <c r="AI94" s="18">
        <f t="shared" si="222"/>
        <v>1700</v>
      </c>
      <c r="AJ94" s="18">
        <f t="shared" si="223"/>
        <v>1700</v>
      </c>
      <c r="AK94" s="18">
        <f t="shared" si="224"/>
        <v>1700</v>
      </c>
      <c r="AL94" s="18">
        <f t="shared" ref="AL94" si="321">AL95+AL96</f>
        <v>0</v>
      </c>
      <c r="AM94" s="18">
        <f t="shared" si="226"/>
        <v>1700</v>
      </c>
      <c r="AN94" s="18">
        <f t="shared" ref="AN94:AP94" si="322">AN95+AN96</f>
        <v>0</v>
      </c>
      <c r="AO94" s="18">
        <f t="shared" si="322"/>
        <v>0</v>
      </c>
      <c r="AP94" s="18">
        <f t="shared" si="322"/>
        <v>0</v>
      </c>
      <c r="AQ94" s="18">
        <f t="shared" si="228"/>
        <v>1700</v>
      </c>
      <c r="AR94" s="18">
        <f t="shared" si="229"/>
        <v>1700</v>
      </c>
      <c r="AS94" s="18">
        <f t="shared" si="230"/>
        <v>1700</v>
      </c>
      <c r="AT94" s="18">
        <f t="shared" ref="AT94:AV94" si="323">AT95+AT96</f>
        <v>0</v>
      </c>
      <c r="AU94" s="18">
        <f t="shared" si="323"/>
        <v>0</v>
      </c>
      <c r="AV94" s="18">
        <f t="shared" si="323"/>
        <v>0</v>
      </c>
      <c r="AW94" s="18">
        <f t="shared" si="232"/>
        <v>1700</v>
      </c>
      <c r="AX94" s="18">
        <f t="shared" si="233"/>
        <v>1700</v>
      </c>
      <c r="AY94" s="18">
        <f t="shared" si="234"/>
        <v>1700</v>
      </c>
      <c r="AZ94" s="18">
        <f t="shared" ref="AZ94:BB94" si="324">AZ95+AZ96</f>
        <v>0</v>
      </c>
      <c r="BA94" s="18">
        <f t="shared" si="324"/>
        <v>0</v>
      </c>
      <c r="BB94" s="18">
        <f t="shared" si="324"/>
        <v>0</v>
      </c>
      <c r="BC94" s="18">
        <f t="shared" si="236"/>
        <v>1700</v>
      </c>
      <c r="BD94" s="18">
        <f t="shared" si="237"/>
        <v>1700</v>
      </c>
      <c r="BE94" s="18">
        <f t="shared" si="238"/>
        <v>1700</v>
      </c>
      <c r="BF94" s="18">
        <f t="shared" ref="BF94:BH94" si="325">BF95+BF96</f>
        <v>0</v>
      </c>
      <c r="BG94" s="18">
        <f t="shared" si="325"/>
        <v>0</v>
      </c>
      <c r="BH94" s="18">
        <f t="shared" si="325"/>
        <v>0</v>
      </c>
      <c r="BI94" s="18">
        <f t="shared" si="208"/>
        <v>1700</v>
      </c>
      <c r="BJ94" s="18">
        <f t="shared" si="209"/>
        <v>1700</v>
      </c>
      <c r="BK94" s="18">
        <f t="shared" si="210"/>
        <v>1700</v>
      </c>
      <c r="BL94" s="18">
        <f t="shared" ref="BL94:BN94" si="326">BL95+BL96</f>
        <v>0</v>
      </c>
      <c r="BM94" s="18">
        <f t="shared" si="326"/>
        <v>0</v>
      </c>
      <c r="BN94" s="18">
        <f t="shared" si="326"/>
        <v>0</v>
      </c>
      <c r="BO94" s="18">
        <f t="shared" si="241"/>
        <v>1700</v>
      </c>
      <c r="BP94" s="18">
        <f t="shared" si="242"/>
        <v>1700</v>
      </c>
      <c r="BQ94" s="18">
        <f t="shared" si="243"/>
        <v>1700</v>
      </c>
      <c r="BR94" s="18">
        <f t="shared" ref="BR94:BT94" si="327">BR95+BR96</f>
        <v>0</v>
      </c>
      <c r="BS94" s="18">
        <f t="shared" si="327"/>
        <v>0</v>
      </c>
      <c r="BT94" s="18">
        <f t="shared" si="327"/>
        <v>0</v>
      </c>
      <c r="BU94" s="18">
        <f t="shared" si="245"/>
        <v>1700</v>
      </c>
      <c r="BV94" s="18">
        <f t="shared" si="246"/>
        <v>1700</v>
      </c>
      <c r="BW94" s="18">
        <f t="shared" si="247"/>
        <v>1700</v>
      </c>
      <c r="BX94" s="18">
        <f t="shared" ref="BX94:BZ94" si="328">BX95+BX96</f>
        <v>0</v>
      </c>
      <c r="BY94" s="18">
        <f t="shared" si="328"/>
        <v>0</v>
      </c>
      <c r="BZ94" s="18">
        <f t="shared" si="328"/>
        <v>0</v>
      </c>
      <c r="CA94" s="18">
        <f t="shared" si="249"/>
        <v>1700</v>
      </c>
      <c r="CB94" s="18">
        <f t="shared" si="250"/>
        <v>1700</v>
      </c>
      <c r="CC94" s="18">
        <f t="shared" si="251"/>
        <v>1700</v>
      </c>
      <c r="CD94" s="18">
        <f t="shared" si="318"/>
        <v>0</v>
      </c>
      <c r="CE94" s="27"/>
      <c r="CF94" s="33"/>
    </row>
    <row r="95" spans="1:84" x14ac:dyDescent="0.3">
      <c r="A95" s="41" t="s">
        <v>26</v>
      </c>
      <c r="B95" s="39">
        <v>620</v>
      </c>
      <c r="C95" s="41" t="s">
        <v>27</v>
      </c>
      <c r="D95" s="41" t="s">
        <v>27</v>
      </c>
      <c r="E95" s="14" t="s">
        <v>535</v>
      </c>
      <c r="F95" s="18">
        <v>900</v>
      </c>
      <c r="G95" s="18">
        <v>900</v>
      </c>
      <c r="H95" s="18">
        <v>900</v>
      </c>
      <c r="I95" s="18"/>
      <c r="J95" s="18"/>
      <c r="K95" s="18"/>
      <c r="L95" s="18">
        <f t="shared" si="287"/>
        <v>900</v>
      </c>
      <c r="M95" s="18">
        <f t="shared" si="288"/>
        <v>900</v>
      </c>
      <c r="N95" s="18">
        <f t="shared" si="289"/>
        <v>900</v>
      </c>
      <c r="O95" s="18"/>
      <c r="P95" s="18"/>
      <c r="Q95" s="18"/>
      <c r="R95" s="18"/>
      <c r="S95" s="18"/>
      <c r="T95" s="18">
        <f t="shared" si="213"/>
        <v>900</v>
      </c>
      <c r="U95" s="18">
        <f t="shared" si="214"/>
        <v>900</v>
      </c>
      <c r="V95" s="18">
        <f t="shared" si="215"/>
        <v>900</v>
      </c>
      <c r="W95" s="18"/>
      <c r="X95" s="18"/>
      <c r="Y95" s="18"/>
      <c r="Z95" s="18"/>
      <c r="AA95" s="18"/>
      <c r="AB95" s="18"/>
      <c r="AC95" s="18">
        <f t="shared" si="218"/>
        <v>900</v>
      </c>
      <c r="AD95" s="18">
        <f t="shared" si="219"/>
        <v>900</v>
      </c>
      <c r="AE95" s="18">
        <f t="shared" si="220"/>
        <v>900</v>
      </c>
      <c r="AF95" s="18"/>
      <c r="AG95" s="18"/>
      <c r="AH95" s="18"/>
      <c r="AI95" s="18">
        <f t="shared" si="222"/>
        <v>900</v>
      </c>
      <c r="AJ95" s="18">
        <f t="shared" si="223"/>
        <v>900</v>
      </c>
      <c r="AK95" s="18">
        <f t="shared" si="224"/>
        <v>900</v>
      </c>
      <c r="AL95" s="18"/>
      <c r="AM95" s="18">
        <f t="shared" si="226"/>
        <v>900</v>
      </c>
      <c r="AN95" s="18"/>
      <c r="AO95" s="18"/>
      <c r="AP95" s="18"/>
      <c r="AQ95" s="18">
        <f t="shared" si="228"/>
        <v>900</v>
      </c>
      <c r="AR95" s="18">
        <f t="shared" si="229"/>
        <v>900</v>
      </c>
      <c r="AS95" s="18">
        <f t="shared" si="230"/>
        <v>900</v>
      </c>
      <c r="AT95" s="18"/>
      <c r="AU95" s="18"/>
      <c r="AV95" s="18"/>
      <c r="AW95" s="18">
        <f t="shared" si="232"/>
        <v>900</v>
      </c>
      <c r="AX95" s="18">
        <f t="shared" si="233"/>
        <v>900</v>
      </c>
      <c r="AY95" s="18">
        <f t="shared" si="234"/>
        <v>900</v>
      </c>
      <c r="AZ95" s="18"/>
      <c r="BA95" s="18"/>
      <c r="BB95" s="18"/>
      <c r="BC95" s="18">
        <f t="shared" si="236"/>
        <v>900</v>
      </c>
      <c r="BD95" s="18">
        <f t="shared" si="237"/>
        <v>900</v>
      </c>
      <c r="BE95" s="18">
        <f t="shared" si="238"/>
        <v>900</v>
      </c>
      <c r="BF95" s="18"/>
      <c r="BG95" s="18"/>
      <c r="BH95" s="18"/>
      <c r="BI95" s="18">
        <f t="shared" si="208"/>
        <v>900</v>
      </c>
      <c r="BJ95" s="18">
        <f t="shared" si="209"/>
        <v>900</v>
      </c>
      <c r="BK95" s="18">
        <f t="shared" si="210"/>
        <v>900</v>
      </c>
      <c r="BL95" s="18"/>
      <c r="BM95" s="18"/>
      <c r="BN95" s="18"/>
      <c r="BO95" s="18">
        <f t="shared" si="241"/>
        <v>900</v>
      </c>
      <c r="BP95" s="18">
        <f t="shared" si="242"/>
        <v>900</v>
      </c>
      <c r="BQ95" s="18">
        <f t="shared" si="243"/>
        <v>900</v>
      </c>
      <c r="BR95" s="18"/>
      <c r="BS95" s="18"/>
      <c r="BT95" s="18"/>
      <c r="BU95" s="18">
        <f t="shared" si="245"/>
        <v>900</v>
      </c>
      <c r="BV95" s="18">
        <f t="shared" si="246"/>
        <v>900</v>
      </c>
      <c r="BW95" s="18">
        <f t="shared" si="247"/>
        <v>900</v>
      </c>
      <c r="BX95" s="18"/>
      <c r="BY95" s="18"/>
      <c r="BZ95" s="18"/>
      <c r="CA95" s="18">
        <f t="shared" si="249"/>
        <v>900</v>
      </c>
      <c r="CB95" s="18">
        <f t="shared" si="250"/>
        <v>900</v>
      </c>
      <c r="CC95" s="18">
        <f t="shared" si="251"/>
        <v>900</v>
      </c>
      <c r="CD95" s="18"/>
      <c r="CE95" s="27"/>
      <c r="CF95" s="33"/>
    </row>
    <row r="96" spans="1:84" x14ac:dyDescent="0.3">
      <c r="A96" s="41" t="s">
        <v>26</v>
      </c>
      <c r="B96" s="39">
        <v>620</v>
      </c>
      <c r="C96" s="41" t="s">
        <v>23</v>
      </c>
      <c r="D96" s="41" t="s">
        <v>5</v>
      </c>
      <c r="E96" s="14" t="s">
        <v>537</v>
      </c>
      <c r="F96" s="18">
        <v>800</v>
      </c>
      <c r="G96" s="18">
        <v>800</v>
      </c>
      <c r="H96" s="18">
        <v>800</v>
      </c>
      <c r="I96" s="18"/>
      <c r="J96" s="18"/>
      <c r="K96" s="18"/>
      <c r="L96" s="18">
        <f t="shared" si="287"/>
        <v>800</v>
      </c>
      <c r="M96" s="18">
        <f t="shared" si="288"/>
        <v>800</v>
      </c>
      <c r="N96" s="18">
        <f t="shared" si="289"/>
        <v>800</v>
      </c>
      <c r="O96" s="18"/>
      <c r="P96" s="18"/>
      <c r="Q96" s="18"/>
      <c r="R96" s="18"/>
      <c r="S96" s="18"/>
      <c r="T96" s="18">
        <f t="shared" si="213"/>
        <v>800</v>
      </c>
      <c r="U96" s="18">
        <f t="shared" si="214"/>
        <v>800</v>
      </c>
      <c r="V96" s="18">
        <f t="shared" si="215"/>
        <v>800</v>
      </c>
      <c r="W96" s="18"/>
      <c r="X96" s="18"/>
      <c r="Y96" s="18"/>
      <c r="Z96" s="18"/>
      <c r="AA96" s="18"/>
      <c r="AB96" s="18"/>
      <c r="AC96" s="18">
        <f t="shared" si="218"/>
        <v>800</v>
      </c>
      <c r="AD96" s="18">
        <f t="shared" si="219"/>
        <v>800</v>
      </c>
      <c r="AE96" s="18">
        <f t="shared" si="220"/>
        <v>800</v>
      </c>
      <c r="AF96" s="18"/>
      <c r="AG96" s="18"/>
      <c r="AH96" s="18"/>
      <c r="AI96" s="18">
        <f t="shared" si="222"/>
        <v>800</v>
      </c>
      <c r="AJ96" s="18">
        <f t="shared" si="223"/>
        <v>800</v>
      </c>
      <c r="AK96" s="18">
        <f t="shared" si="224"/>
        <v>800</v>
      </c>
      <c r="AL96" s="18"/>
      <c r="AM96" s="18">
        <f t="shared" si="226"/>
        <v>800</v>
      </c>
      <c r="AN96" s="18"/>
      <c r="AO96" s="18"/>
      <c r="AP96" s="18"/>
      <c r="AQ96" s="18">
        <f t="shared" si="228"/>
        <v>800</v>
      </c>
      <c r="AR96" s="18">
        <f t="shared" si="229"/>
        <v>800</v>
      </c>
      <c r="AS96" s="18">
        <f t="shared" si="230"/>
        <v>800</v>
      </c>
      <c r="AT96" s="18"/>
      <c r="AU96" s="18"/>
      <c r="AV96" s="18"/>
      <c r="AW96" s="18">
        <f t="shared" si="232"/>
        <v>800</v>
      </c>
      <c r="AX96" s="18">
        <f t="shared" si="233"/>
        <v>800</v>
      </c>
      <c r="AY96" s="18">
        <f t="shared" si="234"/>
        <v>800</v>
      </c>
      <c r="AZ96" s="18"/>
      <c r="BA96" s="18"/>
      <c r="BB96" s="18"/>
      <c r="BC96" s="18">
        <f t="shared" si="236"/>
        <v>800</v>
      </c>
      <c r="BD96" s="18">
        <f t="shared" si="237"/>
        <v>800</v>
      </c>
      <c r="BE96" s="18">
        <f t="shared" si="238"/>
        <v>800</v>
      </c>
      <c r="BF96" s="18"/>
      <c r="BG96" s="18"/>
      <c r="BH96" s="18"/>
      <c r="BI96" s="18">
        <f t="shared" si="208"/>
        <v>800</v>
      </c>
      <c r="BJ96" s="18">
        <f t="shared" si="209"/>
        <v>800</v>
      </c>
      <c r="BK96" s="18">
        <f t="shared" si="210"/>
        <v>800</v>
      </c>
      <c r="BL96" s="18"/>
      <c r="BM96" s="18"/>
      <c r="BN96" s="18"/>
      <c r="BO96" s="18">
        <f t="shared" si="241"/>
        <v>800</v>
      </c>
      <c r="BP96" s="18">
        <f t="shared" si="242"/>
        <v>800</v>
      </c>
      <c r="BQ96" s="18">
        <f t="shared" si="243"/>
        <v>800</v>
      </c>
      <c r="BR96" s="18"/>
      <c r="BS96" s="18"/>
      <c r="BT96" s="18"/>
      <c r="BU96" s="18">
        <f t="shared" si="245"/>
        <v>800</v>
      </c>
      <c r="BV96" s="18">
        <f t="shared" si="246"/>
        <v>800</v>
      </c>
      <c r="BW96" s="18">
        <f t="shared" si="247"/>
        <v>800</v>
      </c>
      <c r="BX96" s="18"/>
      <c r="BY96" s="18"/>
      <c r="BZ96" s="18"/>
      <c r="CA96" s="18">
        <f t="shared" si="249"/>
        <v>800</v>
      </c>
      <c r="CB96" s="18">
        <f t="shared" si="250"/>
        <v>800</v>
      </c>
      <c r="CC96" s="18">
        <f t="shared" si="251"/>
        <v>800</v>
      </c>
      <c r="CD96" s="18"/>
      <c r="CE96" s="27"/>
      <c r="CF96" s="33"/>
    </row>
    <row r="97" spans="1:119" ht="78" x14ac:dyDescent="0.3">
      <c r="A97" s="41" t="s">
        <v>26</v>
      </c>
      <c r="B97" s="39">
        <v>630</v>
      </c>
      <c r="C97" s="41"/>
      <c r="D97" s="41"/>
      <c r="E97" s="14" t="s">
        <v>1427</v>
      </c>
      <c r="F97" s="18">
        <f t="shared" ref="F97:K97" si="329">F98</f>
        <v>4087</v>
      </c>
      <c r="G97" s="18">
        <f t="shared" si="329"/>
        <v>4087</v>
      </c>
      <c r="H97" s="18">
        <f t="shared" si="329"/>
        <v>4087</v>
      </c>
      <c r="I97" s="18">
        <f t="shared" si="329"/>
        <v>0</v>
      </c>
      <c r="J97" s="18">
        <f t="shared" si="329"/>
        <v>0</v>
      </c>
      <c r="K97" s="18">
        <f t="shared" si="329"/>
        <v>0</v>
      </c>
      <c r="L97" s="18">
        <f t="shared" si="287"/>
        <v>4087</v>
      </c>
      <c r="M97" s="18">
        <f t="shared" si="288"/>
        <v>4087</v>
      </c>
      <c r="N97" s="18">
        <f t="shared" si="289"/>
        <v>4087</v>
      </c>
      <c r="O97" s="18">
        <f t="shared" ref="O97:S97" si="330">O98</f>
        <v>0</v>
      </c>
      <c r="P97" s="18">
        <f t="shared" si="330"/>
        <v>0</v>
      </c>
      <c r="Q97" s="18">
        <f t="shared" si="330"/>
        <v>0</v>
      </c>
      <c r="R97" s="18">
        <f t="shared" si="330"/>
        <v>0</v>
      </c>
      <c r="S97" s="18">
        <f t="shared" si="330"/>
        <v>0</v>
      </c>
      <c r="T97" s="18">
        <f t="shared" si="213"/>
        <v>4087</v>
      </c>
      <c r="U97" s="18">
        <f t="shared" si="214"/>
        <v>4087</v>
      </c>
      <c r="V97" s="18">
        <f t="shared" si="215"/>
        <v>4087</v>
      </c>
      <c r="W97" s="18">
        <f t="shared" ref="W97:CD97" si="331">W98</f>
        <v>0</v>
      </c>
      <c r="X97" s="18">
        <f t="shared" si="331"/>
        <v>0</v>
      </c>
      <c r="Y97" s="18">
        <f t="shared" si="331"/>
        <v>0</v>
      </c>
      <c r="Z97" s="18">
        <f t="shared" si="331"/>
        <v>0</v>
      </c>
      <c r="AA97" s="18">
        <f t="shared" si="331"/>
        <v>0</v>
      </c>
      <c r="AB97" s="18">
        <f t="shared" si="331"/>
        <v>0</v>
      </c>
      <c r="AC97" s="18">
        <f t="shared" si="218"/>
        <v>4087</v>
      </c>
      <c r="AD97" s="18">
        <f t="shared" si="219"/>
        <v>4087</v>
      </c>
      <c r="AE97" s="18">
        <f t="shared" si="220"/>
        <v>4087</v>
      </c>
      <c r="AF97" s="18">
        <f t="shared" si="331"/>
        <v>0</v>
      </c>
      <c r="AG97" s="18">
        <f t="shared" si="331"/>
        <v>0</v>
      </c>
      <c r="AH97" s="18">
        <f t="shared" si="331"/>
        <v>0</v>
      </c>
      <c r="AI97" s="18">
        <f t="shared" si="222"/>
        <v>4087</v>
      </c>
      <c r="AJ97" s="18">
        <f t="shared" si="223"/>
        <v>4087</v>
      </c>
      <c r="AK97" s="18">
        <f t="shared" si="224"/>
        <v>4087</v>
      </c>
      <c r="AL97" s="18">
        <f t="shared" si="331"/>
        <v>0</v>
      </c>
      <c r="AM97" s="18">
        <f t="shared" si="226"/>
        <v>4087</v>
      </c>
      <c r="AN97" s="18">
        <f t="shared" si="331"/>
        <v>0</v>
      </c>
      <c r="AO97" s="18">
        <f t="shared" si="331"/>
        <v>0</v>
      </c>
      <c r="AP97" s="18">
        <f t="shared" si="331"/>
        <v>0</v>
      </c>
      <c r="AQ97" s="18">
        <f t="shared" si="228"/>
        <v>4087</v>
      </c>
      <c r="AR97" s="18">
        <f t="shared" si="229"/>
        <v>4087</v>
      </c>
      <c r="AS97" s="18">
        <f t="shared" si="230"/>
        <v>4087</v>
      </c>
      <c r="AT97" s="18">
        <f t="shared" si="331"/>
        <v>0</v>
      </c>
      <c r="AU97" s="18">
        <f t="shared" si="331"/>
        <v>0</v>
      </c>
      <c r="AV97" s="18">
        <f t="shared" si="331"/>
        <v>0</v>
      </c>
      <c r="AW97" s="18">
        <f t="shared" si="232"/>
        <v>4087</v>
      </c>
      <c r="AX97" s="18">
        <f t="shared" si="233"/>
        <v>4087</v>
      </c>
      <c r="AY97" s="18">
        <f t="shared" si="234"/>
        <v>4087</v>
      </c>
      <c r="AZ97" s="18">
        <f t="shared" si="331"/>
        <v>0</v>
      </c>
      <c r="BA97" s="18">
        <f t="shared" si="331"/>
        <v>0</v>
      </c>
      <c r="BB97" s="18">
        <f t="shared" si="331"/>
        <v>0</v>
      </c>
      <c r="BC97" s="18">
        <f t="shared" si="236"/>
        <v>4087</v>
      </c>
      <c r="BD97" s="18">
        <f t="shared" si="237"/>
        <v>4087</v>
      </c>
      <c r="BE97" s="18">
        <f t="shared" si="238"/>
        <v>4087</v>
      </c>
      <c r="BF97" s="18">
        <f t="shared" si="331"/>
        <v>0</v>
      </c>
      <c r="BG97" s="18">
        <f t="shared" si="331"/>
        <v>0</v>
      </c>
      <c r="BH97" s="18">
        <f t="shared" si="331"/>
        <v>0</v>
      </c>
      <c r="BI97" s="18">
        <f t="shared" si="208"/>
        <v>4087</v>
      </c>
      <c r="BJ97" s="18">
        <f t="shared" si="209"/>
        <v>4087</v>
      </c>
      <c r="BK97" s="18">
        <f t="shared" si="210"/>
        <v>4087</v>
      </c>
      <c r="BL97" s="18">
        <f t="shared" si="331"/>
        <v>0</v>
      </c>
      <c r="BM97" s="18">
        <f t="shared" si="331"/>
        <v>0</v>
      </c>
      <c r="BN97" s="18">
        <f t="shared" si="331"/>
        <v>0</v>
      </c>
      <c r="BO97" s="18">
        <f t="shared" si="241"/>
        <v>4087</v>
      </c>
      <c r="BP97" s="18">
        <f t="shared" si="242"/>
        <v>4087</v>
      </c>
      <c r="BQ97" s="18">
        <f t="shared" si="243"/>
        <v>4087</v>
      </c>
      <c r="BR97" s="18">
        <f t="shared" si="331"/>
        <v>0</v>
      </c>
      <c r="BS97" s="18">
        <f t="shared" si="331"/>
        <v>0</v>
      </c>
      <c r="BT97" s="18">
        <f t="shared" si="331"/>
        <v>0</v>
      </c>
      <c r="BU97" s="18">
        <f t="shared" si="245"/>
        <v>4087</v>
      </c>
      <c r="BV97" s="18">
        <f t="shared" si="246"/>
        <v>4087</v>
      </c>
      <c r="BW97" s="18">
        <f t="shared" si="247"/>
        <v>4087</v>
      </c>
      <c r="BX97" s="18">
        <f t="shared" si="331"/>
        <v>0</v>
      </c>
      <c r="BY97" s="18">
        <f t="shared" si="331"/>
        <v>0</v>
      </c>
      <c r="BZ97" s="18">
        <f t="shared" si="331"/>
        <v>0</v>
      </c>
      <c r="CA97" s="18">
        <f t="shared" si="249"/>
        <v>4087</v>
      </c>
      <c r="CB97" s="18">
        <f t="shared" si="250"/>
        <v>4087</v>
      </c>
      <c r="CC97" s="18">
        <f t="shared" si="251"/>
        <v>4087</v>
      </c>
      <c r="CD97" s="18">
        <f t="shared" si="331"/>
        <v>0</v>
      </c>
      <c r="CE97" s="27"/>
      <c r="CF97" s="33"/>
    </row>
    <row r="98" spans="1:119" x14ac:dyDescent="0.3">
      <c r="A98" s="41" t="s">
        <v>26</v>
      </c>
      <c r="B98" s="39">
        <v>630</v>
      </c>
      <c r="C98" s="41" t="s">
        <v>5</v>
      </c>
      <c r="D98" s="41" t="s">
        <v>6</v>
      </c>
      <c r="E98" s="14" t="s">
        <v>518</v>
      </c>
      <c r="F98" s="18">
        <v>4087</v>
      </c>
      <c r="G98" s="18">
        <v>4087</v>
      </c>
      <c r="H98" s="18">
        <v>4087</v>
      </c>
      <c r="I98" s="18"/>
      <c r="J98" s="18"/>
      <c r="K98" s="18"/>
      <c r="L98" s="18">
        <f t="shared" si="287"/>
        <v>4087</v>
      </c>
      <c r="M98" s="18">
        <f t="shared" si="288"/>
        <v>4087</v>
      </c>
      <c r="N98" s="18">
        <f t="shared" si="289"/>
        <v>4087</v>
      </c>
      <c r="O98" s="18"/>
      <c r="P98" s="18"/>
      <c r="Q98" s="18"/>
      <c r="R98" s="18"/>
      <c r="S98" s="18"/>
      <c r="T98" s="18">
        <f t="shared" si="213"/>
        <v>4087</v>
      </c>
      <c r="U98" s="18">
        <f t="shared" si="214"/>
        <v>4087</v>
      </c>
      <c r="V98" s="18">
        <f t="shared" si="215"/>
        <v>4087</v>
      </c>
      <c r="W98" s="18"/>
      <c r="X98" s="18"/>
      <c r="Y98" s="18"/>
      <c r="Z98" s="18"/>
      <c r="AA98" s="18"/>
      <c r="AB98" s="18"/>
      <c r="AC98" s="18">
        <f t="shared" si="218"/>
        <v>4087</v>
      </c>
      <c r="AD98" s="18">
        <f t="shared" si="219"/>
        <v>4087</v>
      </c>
      <c r="AE98" s="18">
        <f t="shared" si="220"/>
        <v>4087</v>
      </c>
      <c r="AF98" s="18"/>
      <c r="AG98" s="18"/>
      <c r="AH98" s="18"/>
      <c r="AI98" s="18">
        <f t="shared" si="222"/>
        <v>4087</v>
      </c>
      <c r="AJ98" s="18">
        <f t="shared" si="223"/>
        <v>4087</v>
      </c>
      <c r="AK98" s="18">
        <f t="shared" si="224"/>
        <v>4087</v>
      </c>
      <c r="AL98" s="18"/>
      <c r="AM98" s="18">
        <f t="shared" si="226"/>
        <v>4087</v>
      </c>
      <c r="AN98" s="18"/>
      <c r="AO98" s="18"/>
      <c r="AP98" s="18"/>
      <c r="AQ98" s="18">
        <f t="shared" si="228"/>
        <v>4087</v>
      </c>
      <c r="AR98" s="18">
        <f t="shared" si="229"/>
        <v>4087</v>
      </c>
      <c r="AS98" s="18">
        <f t="shared" si="230"/>
        <v>4087</v>
      </c>
      <c r="AT98" s="18"/>
      <c r="AU98" s="18"/>
      <c r="AV98" s="18"/>
      <c r="AW98" s="18">
        <f t="shared" si="232"/>
        <v>4087</v>
      </c>
      <c r="AX98" s="18">
        <f t="shared" si="233"/>
        <v>4087</v>
      </c>
      <c r="AY98" s="18">
        <f t="shared" si="234"/>
        <v>4087</v>
      </c>
      <c r="AZ98" s="18"/>
      <c r="BA98" s="18"/>
      <c r="BB98" s="18"/>
      <c r="BC98" s="18">
        <f t="shared" si="236"/>
        <v>4087</v>
      </c>
      <c r="BD98" s="18">
        <f t="shared" si="237"/>
        <v>4087</v>
      </c>
      <c r="BE98" s="18">
        <f t="shared" si="238"/>
        <v>4087</v>
      </c>
      <c r="BF98" s="18"/>
      <c r="BG98" s="18"/>
      <c r="BH98" s="18"/>
      <c r="BI98" s="18">
        <f t="shared" si="208"/>
        <v>4087</v>
      </c>
      <c r="BJ98" s="18">
        <f t="shared" si="209"/>
        <v>4087</v>
      </c>
      <c r="BK98" s="18">
        <f t="shared" si="210"/>
        <v>4087</v>
      </c>
      <c r="BL98" s="18"/>
      <c r="BM98" s="18"/>
      <c r="BN98" s="18"/>
      <c r="BO98" s="18">
        <f t="shared" si="241"/>
        <v>4087</v>
      </c>
      <c r="BP98" s="18">
        <f t="shared" si="242"/>
        <v>4087</v>
      </c>
      <c r="BQ98" s="18">
        <f t="shared" si="243"/>
        <v>4087</v>
      </c>
      <c r="BR98" s="18"/>
      <c r="BS98" s="18"/>
      <c r="BT98" s="18"/>
      <c r="BU98" s="18">
        <f t="shared" si="245"/>
        <v>4087</v>
      </c>
      <c r="BV98" s="18">
        <f t="shared" si="246"/>
        <v>4087</v>
      </c>
      <c r="BW98" s="18">
        <f t="shared" si="247"/>
        <v>4087</v>
      </c>
      <c r="BX98" s="18"/>
      <c r="BY98" s="18"/>
      <c r="BZ98" s="18"/>
      <c r="CA98" s="18">
        <f t="shared" si="249"/>
        <v>4087</v>
      </c>
      <c r="CB98" s="18">
        <f t="shared" si="250"/>
        <v>4087</v>
      </c>
      <c r="CC98" s="18">
        <f t="shared" si="251"/>
        <v>4087</v>
      </c>
      <c r="CD98" s="18"/>
      <c r="CE98" s="27"/>
      <c r="CF98" s="33"/>
    </row>
    <row r="99" spans="1:119" ht="46.8" x14ac:dyDescent="0.3">
      <c r="A99" s="41" t="s">
        <v>28</v>
      </c>
      <c r="B99" s="39"/>
      <c r="C99" s="41"/>
      <c r="D99" s="41"/>
      <c r="E99" s="14" t="s">
        <v>607</v>
      </c>
      <c r="F99" s="18">
        <f t="shared" ref="F99:K101" si="332">F100</f>
        <v>250</v>
      </c>
      <c r="G99" s="18">
        <f t="shared" si="332"/>
        <v>250</v>
      </c>
      <c r="H99" s="18">
        <f t="shared" si="332"/>
        <v>250</v>
      </c>
      <c r="I99" s="18">
        <f t="shared" si="332"/>
        <v>0</v>
      </c>
      <c r="J99" s="18">
        <f t="shared" si="332"/>
        <v>0</v>
      </c>
      <c r="K99" s="18">
        <f t="shared" si="332"/>
        <v>0</v>
      </c>
      <c r="L99" s="18">
        <f t="shared" si="287"/>
        <v>250</v>
      </c>
      <c r="M99" s="18">
        <f t="shared" si="288"/>
        <v>250</v>
      </c>
      <c r="N99" s="18">
        <f t="shared" si="289"/>
        <v>250</v>
      </c>
      <c r="O99" s="18">
        <f t="shared" ref="O99:S101" si="333">O100</f>
        <v>0</v>
      </c>
      <c r="P99" s="18">
        <f t="shared" si="333"/>
        <v>0</v>
      </c>
      <c r="Q99" s="18">
        <f t="shared" si="333"/>
        <v>0</v>
      </c>
      <c r="R99" s="18">
        <f t="shared" si="333"/>
        <v>0</v>
      </c>
      <c r="S99" s="18">
        <f t="shared" si="333"/>
        <v>0</v>
      </c>
      <c r="T99" s="18">
        <f t="shared" si="213"/>
        <v>250</v>
      </c>
      <c r="U99" s="18">
        <f t="shared" si="214"/>
        <v>250</v>
      </c>
      <c r="V99" s="18">
        <f t="shared" si="215"/>
        <v>250</v>
      </c>
      <c r="W99" s="18">
        <f t="shared" ref="W99:CD101" si="334">W100</f>
        <v>0</v>
      </c>
      <c r="X99" s="18">
        <f t="shared" si="334"/>
        <v>0</v>
      </c>
      <c r="Y99" s="18">
        <f t="shared" si="334"/>
        <v>0</v>
      </c>
      <c r="Z99" s="18">
        <f t="shared" si="334"/>
        <v>0</v>
      </c>
      <c r="AA99" s="18">
        <f t="shared" si="334"/>
        <v>0</v>
      </c>
      <c r="AB99" s="18">
        <f t="shared" si="334"/>
        <v>0</v>
      </c>
      <c r="AC99" s="18">
        <f t="shared" si="218"/>
        <v>250</v>
      </c>
      <c r="AD99" s="18">
        <f t="shared" si="219"/>
        <v>250</v>
      </c>
      <c r="AE99" s="18">
        <f t="shared" si="220"/>
        <v>250</v>
      </c>
      <c r="AF99" s="18">
        <f t="shared" si="334"/>
        <v>-198.47</v>
      </c>
      <c r="AG99" s="18">
        <f t="shared" si="334"/>
        <v>0</v>
      </c>
      <c r="AH99" s="18">
        <f t="shared" si="334"/>
        <v>0</v>
      </c>
      <c r="AI99" s="18">
        <f t="shared" si="222"/>
        <v>51.53</v>
      </c>
      <c r="AJ99" s="18">
        <f t="shared" si="223"/>
        <v>250</v>
      </c>
      <c r="AK99" s="18">
        <f t="shared" si="224"/>
        <v>250</v>
      </c>
      <c r="AL99" s="18">
        <f t="shared" si="334"/>
        <v>0</v>
      </c>
      <c r="AM99" s="18">
        <f t="shared" si="226"/>
        <v>51.53</v>
      </c>
      <c r="AN99" s="18">
        <f t="shared" si="334"/>
        <v>0</v>
      </c>
      <c r="AO99" s="18">
        <f t="shared" si="334"/>
        <v>0</v>
      </c>
      <c r="AP99" s="18">
        <f t="shared" si="334"/>
        <v>0</v>
      </c>
      <c r="AQ99" s="18">
        <f t="shared" si="228"/>
        <v>51.53</v>
      </c>
      <c r="AR99" s="18">
        <f t="shared" si="229"/>
        <v>250</v>
      </c>
      <c r="AS99" s="18">
        <f t="shared" si="230"/>
        <v>250</v>
      </c>
      <c r="AT99" s="18">
        <f t="shared" si="334"/>
        <v>0</v>
      </c>
      <c r="AU99" s="18">
        <f t="shared" si="334"/>
        <v>0</v>
      </c>
      <c r="AV99" s="18">
        <f t="shared" si="334"/>
        <v>0</v>
      </c>
      <c r="AW99" s="18">
        <f t="shared" si="232"/>
        <v>51.53</v>
      </c>
      <c r="AX99" s="18">
        <f t="shared" si="233"/>
        <v>250</v>
      </c>
      <c r="AY99" s="18">
        <f t="shared" si="234"/>
        <v>250</v>
      </c>
      <c r="AZ99" s="18">
        <f t="shared" si="334"/>
        <v>0</v>
      </c>
      <c r="BA99" s="18">
        <f t="shared" si="334"/>
        <v>0</v>
      </c>
      <c r="BB99" s="18">
        <f t="shared" si="334"/>
        <v>0</v>
      </c>
      <c r="BC99" s="18">
        <f t="shared" si="236"/>
        <v>51.53</v>
      </c>
      <c r="BD99" s="18">
        <f t="shared" si="237"/>
        <v>250</v>
      </c>
      <c r="BE99" s="18">
        <f t="shared" si="238"/>
        <v>250</v>
      </c>
      <c r="BF99" s="18">
        <f t="shared" si="334"/>
        <v>0</v>
      </c>
      <c r="BG99" s="18">
        <f t="shared" si="334"/>
        <v>0</v>
      </c>
      <c r="BH99" s="18">
        <f t="shared" si="334"/>
        <v>0</v>
      </c>
      <c r="BI99" s="18">
        <f t="shared" si="208"/>
        <v>51.53</v>
      </c>
      <c r="BJ99" s="18">
        <f t="shared" si="209"/>
        <v>250</v>
      </c>
      <c r="BK99" s="18">
        <f t="shared" si="210"/>
        <v>250</v>
      </c>
      <c r="BL99" s="18">
        <f t="shared" si="334"/>
        <v>0</v>
      </c>
      <c r="BM99" s="18">
        <f t="shared" si="334"/>
        <v>0</v>
      </c>
      <c r="BN99" s="18">
        <f t="shared" si="334"/>
        <v>0</v>
      </c>
      <c r="BO99" s="18">
        <f t="shared" si="241"/>
        <v>51.53</v>
      </c>
      <c r="BP99" s="18">
        <f t="shared" si="242"/>
        <v>250</v>
      </c>
      <c r="BQ99" s="18">
        <f t="shared" si="243"/>
        <v>250</v>
      </c>
      <c r="BR99" s="18">
        <f t="shared" si="334"/>
        <v>0</v>
      </c>
      <c r="BS99" s="18">
        <f t="shared" si="334"/>
        <v>0</v>
      </c>
      <c r="BT99" s="18">
        <f t="shared" si="334"/>
        <v>0</v>
      </c>
      <c r="BU99" s="18">
        <f t="shared" si="245"/>
        <v>51.53</v>
      </c>
      <c r="BV99" s="18">
        <f t="shared" si="246"/>
        <v>250</v>
      </c>
      <c r="BW99" s="18">
        <f t="shared" si="247"/>
        <v>250</v>
      </c>
      <c r="BX99" s="18">
        <f t="shared" si="334"/>
        <v>0</v>
      </c>
      <c r="BY99" s="18">
        <f t="shared" si="334"/>
        <v>0</v>
      </c>
      <c r="BZ99" s="18">
        <f t="shared" si="334"/>
        <v>0</v>
      </c>
      <c r="CA99" s="18">
        <f t="shared" si="249"/>
        <v>51.53</v>
      </c>
      <c r="CB99" s="18">
        <f t="shared" si="250"/>
        <v>250</v>
      </c>
      <c r="CC99" s="18">
        <f t="shared" si="251"/>
        <v>250</v>
      </c>
      <c r="CD99" s="18">
        <f t="shared" si="334"/>
        <v>0</v>
      </c>
      <c r="CE99" s="27"/>
      <c r="CF99" s="33"/>
    </row>
    <row r="100" spans="1:119" ht="31.2" x14ac:dyDescent="0.3">
      <c r="A100" s="41" t="s">
        <v>28</v>
      </c>
      <c r="B100" s="39">
        <v>200</v>
      </c>
      <c r="C100" s="41"/>
      <c r="D100" s="41"/>
      <c r="E100" s="14" t="s">
        <v>551</v>
      </c>
      <c r="F100" s="18">
        <f t="shared" si="332"/>
        <v>250</v>
      </c>
      <c r="G100" s="18">
        <f t="shared" si="332"/>
        <v>250</v>
      </c>
      <c r="H100" s="18">
        <f t="shared" si="332"/>
        <v>250</v>
      </c>
      <c r="I100" s="18">
        <f t="shared" si="332"/>
        <v>0</v>
      </c>
      <c r="J100" s="18">
        <f t="shared" si="332"/>
        <v>0</v>
      </c>
      <c r="K100" s="18">
        <f t="shared" si="332"/>
        <v>0</v>
      </c>
      <c r="L100" s="18">
        <f t="shared" si="287"/>
        <v>250</v>
      </c>
      <c r="M100" s="18">
        <f t="shared" si="288"/>
        <v>250</v>
      </c>
      <c r="N100" s="18">
        <f t="shared" si="289"/>
        <v>250</v>
      </c>
      <c r="O100" s="18">
        <f t="shared" si="333"/>
        <v>0</v>
      </c>
      <c r="P100" s="18">
        <f t="shared" si="333"/>
        <v>0</v>
      </c>
      <c r="Q100" s="18">
        <f t="shared" si="333"/>
        <v>0</v>
      </c>
      <c r="R100" s="18">
        <f t="shared" si="333"/>
        <v>0</v>
      </c>
      <c r="S100" s="18">
        <f t="shared" si="333"/>
        <v>0</v>
      </c>
      <c r="T100" s="18">
        <f t="shared" si="213"/>
        <v>250</v>
      </c>
      <c r="U100" s="18">
        <f t="shared" si="214"/>
        <v>250</v>
      </c>
      <c r="V100" s="18">
        <f t="shared" si="215"/>
        <v>250</v>
      </c>
      <c r="W100" s="18">
        <f t="shared" si="334"/>
        <v>0</v>
      </c>
      <c r="X100" s="18">
        <f t="shared" si="334"/>
        <v>0</v>
      </c>
      <c r="Y100" s="18">
        <f t="shared" si="334"/>
        <v>0</v>
      </c>
      <c r="Z100" s="18">
        <f t="shared" si="334"/>
        <v>0</v>
      </c>
      <c r="AA100" s="18">
        <f t="shared" si="334"/>
        <v>0</v>
      </c>
      <c r="AB100" s="18">
        <f t="shared" si="334"/>
        <v>0</v>
      </c>
      <c r="AC100" s="18">
        <f t="shared" si="218"/>
        <v>250</v>
      </c>
      <c r="AD100" s="18">
        <f t="shared" si="219"/>
        <v>250</v>
      </c>
      <c r="AE100" s="18">
        <f t="shared" si="220"/>
        <v>250</v>
      </c>
      <c r="AF100" s="18">
        <f t="shared" si="334"/>
        <v>-198.47</v>
      </c>
      <c r="AG100" s="18">
        <f t="shared" si="334"/>
        <v>0</v>
      </c>
      <c r="AH100" s="18">
        <f t="shared" si="334"/>
        <v>0</v>
      </c>
      <c r="AI100" s="18">
        <f t="shared" si="222"/>
        <v>51.53</v>
      </c>
      <c r="AJ100" s="18">
        <f t="shared" si="223"/>
        <v>250</v>
      </c>
      <c r="AK100" s="18">
        <f t="shared" si="224"/>
        <v>250</v>
      </c>
      <c r="AL100" s="18">
        <f t="shared" si="334"/>
        <v>0</v>
      </c>
      <c r="AM100" s="18">
        <f t="shared" si="226"/>
        <v>51.53</v>
      </c>
      <c r="AN100" s="18">
        <f t="shared" si="334"/>
        <v>0</v>
      </c>
      <c r="AO100" s="18">
        <f t="shared" si="334"/>
        <v>0</v>
      </c>
      <c r="AP100" s="18">
        <f t="shared" si="334"/>
        <v>0</v>
      </c>
      <c r="AQ100" s="18">
        <f t="shared" si="228"/>
        <v>51.53</v>
      </c>
      <c r="AR100" s="18">
        <f t="shared" si="229"/>
        <v>250</v>
      </c>
      <c r="AS100" s="18">
        <f t="shared" si="230"/>
        <v>250</v>
      </c>
      <c r="AT100" s="18">
        <f t="shared" si="334"/>
        <v>0</v>
      </c>
      <c r="AU100" s="18">
        <f t="shared" si="334"/>
        <v>0</v>
      </c>
      <c r="AV100" s="18">
        <f t="shared" si="334"/>
        <v>0</v>
      </c>
      <c r="AW100" s="18">
        <f t="shared" si="232"/>
        <v>51.53</v>
      </c>
      <c r="AX100" s="18">
        <f t="shared" si="233"/>
        <v>250</v>
      </c>
      <c r="AY100" s="18">
        <f t="shared" si="234"/>
        <v>250</v>
      </c>
      <c r="AZ100" s="18">
        <f t="shared" si="334"/>
        <v>0</v>
      </c>
      <c r="BA100" s="18">
        <f t="shared" si="334"/>
        <v>0</v>
      </c>
      <c r="BB100" s="18">
        <f t="shared" si="334"/>
        <v>0</v>
      </c>
      <c r="BC100" s="18">
        <f t="shared" si="236"/>
        <v>51.53</v>
      </c>
      <c r="BD100" s="18">
        <f t="shared" si="237"/>
        <v>250</v>
      </c>
      <c r="BE100" s="18">
        <f t="shared" si="238"/>
        <v>250</v>
      </c>
      <c r="BF100" s="18">
        <f t="shared" si="334"/>
        <v>0</v>
      </c>
      <c r="BG100" s="18">
        <f t="shared" si="334"/>
        <v>0</v>
      </c>
      <c r="BH100" s="18">
        <f t="shared" si="334"/>
        <v>0</v>
      </c>
      <c r="BI100" s="18">
        <f t="shared" si="208"/>
        <v>51.53</v>
      </c>
      <c r="BJ100" s="18">
        <f t="shared" si="209"/>
        <v>250</v>
      </c>
      <c r="BK100" s="18">
        <f t="shared" si="210"/>
        <v>250</v>
      </c>
      <c r="BL100" s="18">
        <f t="shared" si="334"/>
        <v>0</v>
      </c>
      <c r="BM100" s="18">
        <f t="shared" si="334"/>
        <v>0</v>
      </c>
      <c r="BN100" s="18">
        <f t="shared" si="334"/>
        <v>0</v>
      </c>
      <c r="BO100" s="18">
        <f t="shared" si="241"/>
        <v>51.53</v>
      </c>
      <c r="BP100" s="18">
        <f t="shared" si="242"/>
        <v>250</v>
      </c>
      <c r="BQ100" s="18">
        <f t="shared" si="243"/>
        <v>250</v>
      </c>
      <c r="BR100" s="18">
        <f t="shared" si="334"/>
        <v>0</v>
      </c>
      <c r="BS100" s="18">
        <f t="shared" si="334"/>
        <v>0</v>
      </c>
      <c r="BT100" s="18">
        <f t="shared" si="334"/>
        <v>0</v>
      </c>
      <c r="BU100" s="18">
        <f t="shared" si="245"/>
        <v>51.53</v>
      </c>
      <c r="BV100" s="18">
        <f t="shared" si="246"/>
        <v>250</v>
      </c>
      <c r="BW100" s="18">
        <f t="shared" si="247"/>
        <v>250</v>
      </c>
      <c r="BX100" s="18">
        <f t="shared" si="334"/>
        <v>0</v>
      </c>
      <c r="BY100" s="18">
        <f t="shared" si="334"/>
        <v>0</v>
      </c>
      <c r="BZ100" s="18">
        <f t="shared" si="334"/>
        <v>0</v>
      </c>
      <c r="CA100" s="18">
        <f t="shared" si="249"/>
        <v>51.53</v>
      </c>
      <c r="CB100" s="18">
        <f t="shared" si="250"/>
        <v>250</v>
      </c>
      <c r="CC100" s="18">
        <f t="shared" si="251"/>
        <v>250</v>
      </c>
      <c r="CD100" s="18">
        <f t="shared" si="334"/>
        <v>0</v>
      </c>
      <c r="CE100" s="27"/>
      <c r="CF100" s="33"/>
    </row>
    <row r="101" spans="1:119" ht="46.8" x14ac:dyDescent="0.3">
      <c r="A101" s="41" t="s">
        <v>28</v>
      </c>
      <c r="B101" s="39">
        <v>240</v>
      </c>
      <c r="C101" s="41"/>
      <c r="D101" s="41"/>
      <c r="E101" s="14" t="s">
        <v>559</v>
      </c>
      <c r="F101" s="18">
        <f t="shared" si="332"/>
        <v>250</v>
      </c>
      <c r="G101" s="18">
        <f t="shared" si="332"/>
        <v>250</v>
      </c>
      <c r="H101" s="18">
        <f t="shared" si="332"/>
        <v>250</v>
      </c>
      <c r="I101" s="18">
        <f t="shared" si="332"/>
        <v>0</v>
      </c>
      <c r="J101" s="18">
        <f t="shared" si="332"/>
        <v>0</v>
      </c>
      <c r="K101" s="18">
        <f t="shared" si="332"/>
        <v>0</v>
      </c>
      <c r="L101" s="18">
        <f t="shared" si="287"/>
        <v>250</v>
      </c>
      <c r="M101" s="18">
        <f t="shared" si="288"/>
        <v>250</v>
      </c>
      <c r="N101" s="18">
        <f t="shared" si="289"/>
        <v>250</v>
      </c>
      <c r="O101" s="18">
        <f t="shared" si="333"/>
        <v>0</v>
      </c>
      <c r="P101" s="18">
        <f t="shared" si="333"/>
        <v>0</v>
      </c>
      <c r="Q101" s="18">
        <f t="shared" si="333"/>
        <v>0</v>
      </c>
      <c r="R101" s="18">
        <f t="shared" si="333"/>
        <v>0</v>
      </c>
      <c r="S101" s="18">
        <f t="shared" si="333"/>
        <v>0</v>
      </c>
      <c r="T101" s="18">
        <f t="shared" si="213"/>
        <v>250</v>
      </c>
      <c r="U101" s="18">
        <f t="shared" si="214"/>
        <v>250</v>
      </c>
      <c r="V101" s="18">
        <f t="shared" si="215"/>
        <v>250</v>
      </c>
      <c r="W101" s="18">
        <f t="shared" si="334"/>
        <v>0</v>
      </c>
      <c r="X101" s="18">
        <f t="shared" si="334"/>
        <v>0</v>
      </c>
      <c r="Y101" s="18">
        <f t="shared" si="334"/>
        <v>0</v>
      </c>
      <c r="Z101" s="18">
        <f t="shared" si="334"/>
        <v>0</v>
      </c>
      <c r="AA101" s="18">
        <f t="shared" si="334"/>
        <v>0</v>
      </c>
      <c r="AB101" s="18">
        <f t="shared" si="334"/>
        <v>0</v>
      </c>
      <c r="AC101" s="18">
        <f t="shared" si="218"/>
        <v>250</v>
      </c>
      <c r="AD101" s="18">
        <f t="shared" si="219"/>
        <v>250</v>
      </c>
      <c r="AE101" s="18">
        <f t="shared" si="220"/>
        <v>250</v>
      </c>
      <c r="AF101" s="18">
        <f t="shared" si="334"/>
        <v>-198.47</v>
      </c>
      <c r="AG101" s="18">
        <f t="shared" si="334"/>
        <v>0</v>
      </c>
      <c r="AH101" s="18">
        <f t="shared" si="334"/>
        <v>0</v>
      </c>
      <c r="AI101" s="18">
        <f t="shared" si="222"/>
        <v>51.53</v>
      </c>
      <c r="AJ101" s="18">
        <f t="shared" si="223"/>
        <v>250</v>
      </c>
      <c r="AK101" s="18">
        <f t="shared" si="224"/>
        <v>250</v>
      </c>
      <c r="AL101" s="18">
        <f t="shared" si="334"/>
        <v>0</v>
      </c>
      <c r="AM101" s="18">
        <f t="shared" si="226"/>
        <v>51.53</v>
      </c>
      <c r="AN101" s="18">
        <f t="shared" si="334"/>
        <v>0</v>
      </c>
      <c r="AO101" s="18">
        <f t="shared" si="334"/>
        <v>0</v>
      </c>
      <c r="AP101" s="18">
        <f t="shared" si="334"/>
        <v>0</v>
      </c>
      <c r="AQ101" s="18">
        <f t="shared" si="228"/>
        <v>51.53</v>
      </c>
      <c r="AR101" s="18">
        <f t="shared" si="229"/>
        <v>250</v>
      </c>
      <c r="AS101" s="18">
        <f t="shared" si="230"/>
        <v>250</v>
      </c>
      <c r="AT101" s="18">
        <f t="shared" si="334"/>
        <v>0</v>
      </c>
      <c r="AU101" s="18">
        <f t="shared" si="334"/>
        <v>0</v>
      </c>
      <c r="AV101" s="18">
        <f t="shared" si="334"/>
        <v>0</v>
      </c>
      <c r="AW101" s="18">
        <f t="shared" si="232"/>
        <v>51.53</v>
      </c>
      <c r="AX101" s="18">
        <f t="shared" si="233"/>
        <v>250</v>
      </c>
      <c r="AY101" s="18">
        <f t="shared" si="234"/>
        <v>250</v>
      </c>
      <c r="AZ101" s="18">
        <f t="shared" si="334"/>
        <v>0</v>
      </c>
      <c r="BA101" s="18">
        <f t="shared" si="334"/>
        <v>0</v>
      </c>
      <c r="BB101" s="18">
        <f t="shared" si="334"/>
        <v>0</v>
      </c>
      <c r="BC101" s="18">
        <f t="shared" si="236"/>
        <v>51.53</v>
      </c>
      <c r="BD101" s="18">
        <f t="shared" si="237"/>
        <v>250</v>
      </c>
      <c r="BE101" s="18">
        <f t="shared" si="238"/>
        <v>250</v>
      </c>
      <c r="BF101" s="18">
        <f t="shared" si="334"/>
        <v>0</v>
      </c>
      <c r="BG101" s="18">
        <f t="shared" si="334"/>
        <v>0</v>
      </c>
      <c r="BH101" s="18">
        <f t="shared" si="334"/>
        <v>0</v>
      </c>
      <c r="BI101" s="18">
        <f t="shared" si="208"/>
        <v>51.53</v>
      </c>
      <c r="BJ101" s="18">
        <f t="shared" si="209"/>
        <v>250</v>
      </c>
      <c r="BK101" s="18">
        <f t="shared" si="210"/>
        <v>250</v>
      </c>
      <c r="BL101" s="18">
        <f t="shared" si="334"/>
        <v>0</v>
      </c>
      <c r="BM101" s="18">
        <f t="shared" si="334"/>
        <v>0</v>
      </c>
      <c r="BN101" s="18">
        <f t="shared" si="334"/>
        <v>0</v>
      </c>
      <c r="BO101" s="18">
        <f t="shared" si="241"/>
        <v>51.53</v>
      </c>
      <c r="BP101" s="18">
        <f t="shared" si="242"/>
        <v>250</v>
      </c>
      <c r="BQ101" s="18">
        <f t="shared" si="243"/>
        <v>250</v>
      </c>
      <c r="BR101" s="18">
        <f t="shared" si="334"/>
        <v>0</v>
      </c>
      <c r="BS101" s="18">
        <f t="shared" si="334"/>
        <v>0</v>
      </c>
      <c r="BT101" s="18">
        <f t="shared" si="334"/>
        <v>0</v>
      </c>
      <c r="BU101" s="18">
        <f t="shared" si="245"/>
        <v>51.53</v>
      </c>
      <c r="BV101" s="18">
        <f t="shared" si="246"/>
        <v>250</v>
      </c>
      <c r="BW101" s="18">
        <f t="shared" si="247"/>
        <v>250</v>
      </c>
      <c r="BX101" s="18">
        <f t="shared" si="334"/>
        <v>0</v>
      </c>
      <c r="BY101" s="18">
        <f t="shared" si="334"/>
        <v>0</v>
      </c>
      <c r="BZ101" s="18">
        <f t="shared" si="334"/>
        <v>0</v>
      </c>
      <c r="CA101" s="18">
        <f t="shared" si="249"/>
        <v>51.53</v>
      </c>
      <c r="CB101" s="18">
        <f t="shared" si="250"/>
        <v>250</v>
      </c>
      <c r="CC101" s="18">
        <f t="shared" si="251"/>
        <v>250</v>
      </c>
      <c r="CD101" s="18">
        <f t="shared" si="334"/>
        <v>0</v>
      </c>
      <c r="CE101" s="27"/>
      <c r="CF101" s="33"/>
    </row>
    <row r="102" spans="1:119" x14ac:dyDescent="0.3">
      <c r="A102" s="41" t="s">
        <v>28</v>
      </c>
      <c r="B102" s="39">
        <v>240</v>
      </c>
      <c r="C102" s="41" t="s">
        <v>5</v>
      </c>
      <c r="D102" s="41" t="s">
        <v>6</v>
      </c>
      <c r="E102" s="14" t="s">
        <v>518</v>
      </c>
      <c r="F102" s="18">
        <v>250</v>
      </c>
      <c r="G102" s="18">
        <v>250</v>
      </c>
      <c r="H102" s="18">
        <v>250</v>
      </c>
      <c r="I102" s="18"/>
      <c r="J102" s="18"/>
      <c r="K102" s="18"/>
      <c r="L102" s="18">
        <f t="shared" si="287"/>
        <v>250</v>
      </c>
      <c r="M102" s="18">
        <f t="shared" si="288"/>
        <v>250</v>
      </c>
      <c r="N102" s="18">
        <f t="shared" si="289"/>
        <v>250</v>
      </c>
      <c r="O102" s="18"/>
      <c r="P102" s="18"/>
      <c r="Q102" s="18"/>
      <c r="R102" s="18"/>
      <c r="S102" s="18"/>
      <c r="T102" s="18">
        <f t="shared" si="213"/>
        <v>250</v>
      </c>
      <c r="U102" s="18">
        <f t="shared" si="214"/>
        <v>250</v>
      </c>
      <c r="V102" s="18">
        <f t="shared" si="215"/>
        <v>250</v>
      </c>
      <c r="W102" s="18"/>
      <c r="X102" s="18"/>
      <c r="Y102" s="18"/>
      <c r="Z102" s="18"/>
      <c r="AA102" s="18"/>
      <c r="AB102" s="18"/>
      <c r="AC102" s="18">
        <f t="shared" si="218"/>
        <v>250</v>
      </c>
      <c r="AD102" s="18">
        <f t="shared" si="219"/>
        <v>250</v>
      </c>
      <c r="AE102" s="18">
        <f t="shared" si="220"/>
        <v>250</v>
      </c>
      <c r="AF102" s="18">
        <f>-96.076-102.394</f>
        <v>-198.47</v>
      </c>
      <c r="AG102" s="18"/>
      <c r="AH102" s="18"/>
      <c r="AI102" s="18">
        <f t="shared" si="222"/>
        <v>51.53</v>
      </c>
      <c r="AJ102" s="18">
        <f t="shared" si="223"/>
        <v>250</v>
      </c>
      <c r="AK102" s="18">
        <f t="shared" si="224"/>
        <v>250</v>
      </c>
      <c r="AL102" s="18"/>
      <c r="AM102" s="18">
        <f t="shared" si="226"/>
        <v>51.53</v>
      </c>
      <c r="AN102" s="18"/>
      <c r="AO102" s="18"/>
      <c r="AP102" s="18"/>
      <c r="AQ102" s="18">
        <f t="shared" si="228"/>
        <v>51.53</v>
      </c>
      <c r="AR102" s="18">
        <f t="shared" si="229"/>
        <v>250</v>
      </c>
      <c r="AS102" s="18">
        <f t="shared" si="230"/>
        <v>250</v>
      </c>
      <c r="AT102" s="18"/>
      <c r="AU102" s="18"/>
      <c r="AV102" s="18"/>
      <c r="AW102" s="18">
        <f t="shared" si="232"/>
        <v>51.53</v>
      </c>
      <c r="AX102" s="18">
        <f t="shared" si="233"/>
        <v>250</v>
      </c>
      <c r="AY102" s="18">
        <f t="shared" si="234"/>
        <v>250</v>
      </c>
      <c r="AZ102" s="18"/>
      <c r="BA102" s="18"/>
      <c r="BB102" s="18"/>
      <c r="BC102" s="18">
        <f t="shared" si="236"/>
        <v>51.53</v>
      </c>
      <c r="BD102" s="18">
        <f t="shared" si="237"/>
        <v>250</v>
      </c>
      <c r="BE102" s="18">
        <f t="shared" si="238"/>
        <v>250</v>
      </c>
      <c r="BF102" s="18"/>
      <c r="BG102" s="18"/>
      <c r="BH102" s="18"/>
      <c r="BI102" s="18">
        <f t="shared" si="208"/>
        <v>51.53</v>
      </c>
      <c r="BJ102" s="18">
        <f t="shared" si="209"/>
        <v>250</v>
      </c>
      <c r="BK102" s="18">
        <f t="shared" si="210"/>
        <v>250</v>
      </c>
      <c r="BL102" s="18"/>
      <c r="BM102" s="18"/>
      <c r="BN102" s="18"/>
      <c r="BO102" s="18">
        <f t="shared" si="241"/>
        <v>51.53</v>
      </c>
      <c r="BP102" s="18">
        <f t="shared" si="242"/>
        <v>250</v>
      </c>
      <c r="BQ102" s="18">
        <f t="shared" si="243"/>
        <v>250</v>
      </c>
      <c r="BR102" s="18"/>
      <c r="BS102" s="18"/>
      <c r="BT102" s="18"/>
      <c r="BU102" s="18">
        <f t="shared" si="245"/>
        <v>51.53</v>
      </c>
      <c r="BV102" s="18">
        <f t="shared" si="246"/>
        <v>250</v>
      </c>
      <c r="BW102" s="18">
        <f t="shared" si="247"/>
        <v>250</v>
      </c>
      <c r="BX102" s="18"/>
      <c r="BY102" s="18"/>
      <c r="BZ102" s="18"/>
      <c r="CA102" s="18">
        <f t="shared" si="249"/>
        <v>51.53</v>
      </c>
      <c r="CB102" s="18">
        <f t="shared" si="250"/>
        <v>250</v>
      </c>
      <c r="CC102" s="18">
        <f t="shared" si="251"/>
        <v>250</v>
      </c>
      <c r="CD102" s="18"/>
      <c r="CE102" s="27"/>
      <c r="CF102" s="33"/>
    </row>
    <row r="103" spans="1:119" s="9" customFormat="1" ht="31.2" x14ac:dyDescent="0.3">
      <c r="A103" s="8" t="s">
        <v>31</v>
      </c>
      <c r="B103" s="13"/>
      <c r="C103" s="8"/>
      <c r="D103" s="8"/>
      <c r="E103" s="38" t="s">
        <v>941</v>
      </c>
      <c r="F103" s="12">
        <f t="shared" ref="F103:K103" si="335">F104+F123+F186</f>
        <v>316838.5</v>
      </c>
      <c r="G103" s="12">
        <f t="shared" si="335"/>
        <v>189991.6</v>
      </c>
      <c r="H103" s="12">
        <f t="shared" si="335"/>
        <v>187706.1</v>
      </c>
      <c r="I103" s="12">
        <f t="shared" si="335"/>
        <v>50000</v>
      </c>
      <c r="J103" s="12">
        <f t="shared" si="335"/>
        <v>-7.9580786405131221E-13</v>
      </c>
      <c r="K103" s="12">
        <f t="shared" si="335"/>
        <v>0</v>
      </c>
      <c r="L103" s="12">
        <f t="shared" si="287"/>
        <v>366838.5</v>
      </c>
      <c r="M103" s="12">
        <f t="shared" si="288"/>
        <v>189991.6</v>
      </c>
      <c r="N103" s="12">
        <f t="shared" si="289"/>
        <v>187706.1</v>
      </c>
      <c r="O103" s="12">
        <f>O104+O123+O186</f>
        <v>23669.281999999999</v>
      </c>
      <c r="P103" s="12">
        <f>P104+P123+P186</f>
        <v>0</v>
      </c>
      <c r="Q103" s="12">
        <f>Q104+Q123+Q186</f>
        <v>0</v>
      </c>
      <c r="R103" s="12">
        <f>R104+R123+R186</f>
        <v>-187.56</v>
      </c>
      <c r="S103" s="12">
        <f>S104+S123+S186</f>
        <v>0</v>
      </c>
      <c r="T103" s="12">
        <f t="shared" si="213"/>
        <v>390320.22200000001</v>
      </c>
      <c r="U103" s="12">
        <f t="shared" si="214"/>
        <v>189991.6</v>
      </c>
      <c r="V103" s="12">
        <f t="shared" si="215"/>
        <v>187706.1</v>
      </c>
      <c r="W103" s="12">
        <f t="shared" ref="W103:AB103" si="336">W104+W123+W186</f>
        <v>-199.43</v>
      </c>
      <c r="X103" s="12">
        <f t="shared" si="336"/>
        <v>0</v>
      </c>
      <c r="Y103" s="12">
        <f t="shared" si="336"/>
        <v>0</v>
      </c>
      <c r="Z103" s="12">
        <f t="shared" si="336"/>
        <v>0</v>
      </c>
      <c r="AA103" s="12">
        <f t="shared" si="336"/>
        <v>0</v>
      </c>
      <c r="AB103" s="12">
        <f t="shared" si="336"/>
        <v>0</v>
      </c>
      <c r="AC103" s="12">
        <f t="shared" si="218"/>
        <v>390120.79200000002</v>
      </c>
      <c r="AD103" s="12">
        <f t="shared" si="219"/>
        <v>189991.6</v>
      </c>
      <c r="AE103" s="12">
        <f t="shared" si="220"/>
        <v>187706.1</v>
      </c>
      <c r="AF103" s="12">
        <f>AF104+AF123+AF186</f>
        <v>7688.5309999999999</v>
      </c>
      <c r="AG103" s="12">
        <f>AG104+AG123+AG186</f>
        <v>-4657.232</v>
      </c>
      <c r="AH103" s="12">
        <f>AH104+AH123+AH186</f>
        <v>-3.4106051316484809E-13</v>
      </c>
      <c r="AI103" s="12">
        <f t="shared" si="222"/>
        <v>397809.32300000003</v>
      </c>
      <c r="AJ103" s="12">
        <f t="shared" si="223"/>
        <v>185334.36800000002</v>
      </c>
      <c r="AK103" s="12">
        <f t="shared" si="224"/>
        <v>187706.1</v>
      </c>
      <c r="AL103" s="12">
        <f>AL104+AL123+AL186</f>
        <v>0</v>
      </c>
      <c r="AM103" s="12">
        <f t="shared" si="226"/>
        <v>397809.32300000003</v>
      </c>
      <c r="AN103" s="12">
        <f>AN104+AN123+AN186</f>
        <v>-759.24699999999996</v>
      </c>
      <c r="AO103" s="12">
        <f>AO104+AO123+AO186</f>
        <v>0</v>
      </c>
      <c r="AP103" s="12">
        <f>AP104+AP123+AP186</f>
        <v>0</v>
      </c>
      <c r="AQ103" s="12">
        <f t="shared" si="228"/>
        <v>397050.07600000006</v>
      </c>
      <c r="AR103" s="12">
        <f t="shared" si="229"/>
        <v>185334.36800000002</v>
      </c>
      <c r="AS103" s="12">
        <f t="shared" si="230"/>
        <v>187706.1</v>
      </c>
      <c r="AT103" s="12">
        <f>AT104+AT123+AT186</f>
        <v>0</v>
      </c>
      <c r="AU103" s="12">
        <f>AU104+AU123+AU186</f>
        <v>0</v>
      </c>
      <c r="AV103" s="12">
        <f>AV104+AV123+AV186</f>
        <v>0</v>
      </c>
      <c r="AW103" s="12">
        <f t="shared" si="232"/>
        <v>397050.07600000006</v>
      </c>
      <c r="AX103" s="12">
        <f t="shared" si="233"/>
        <v>185334.36800000002</v>
      </c>
      <c r="AY103" s="12">
        <f t="shared" si="234"/>
        <v>187706.1</v>
      </c>
      <c r="AZ103" s="12">
        <f>AZ104+AZ123+AZ186</f>
        <v>8057.4660000000003</v>
      </c>
      <c r="BA103" s="12">
        <f>BA104+BA123+BA186</f>
        <v>0</v>
      </c>
      <c r="BB103" s="12">
        <f>BB104+BB123+BB186</f>
        <v>0</v>
      </c>
      <c r="BC103" s="12">
        <f t="shared" si="236"/>
        <v>405107.54200000007</v>
      </c>
      <c r="BD103" s="12">
        <f t="shared" si="237"/>
        <v>185334.36800000002</v>
      </c>
      <c r="BE103" s="12">
        <f t="shared" si="238"/>
        <v>187706.1</v>
      </c>
      <c r="BF103" s="12">
        <f t="shared" ref="BF103:BH103" si="337">BF104+BF123+BF186</f>
        <v>15980.826999999999</v>
      </c>
      <c r="BG103" s="12">
        <f t="shared" si="337"/>
        <v>0</v>
      </c>
      <c r="BH103" s="12">
        <f t="shared" si="337"/>
        <v>0</v>
      </c>
      <c r="BI103" s="18">
        <f t="shared" si="208"/>
        <v>421088.36900000006</v>
      </c>
      <c r="BJ103" s="18">
        <f t="shared" si="209"/>
        <v>185334.36800000002</v>
      </c>
      <c r="BK103" s="18">
        <f t="shared" si="210"/>
        <v>187706.1</v>
      </c>
      <c r="BL103" s="12">
        <f>BL104+BL123+BL186</f>
        <v>-21604.344000000001</v>
      </c>
      <c r="BM103" s="12">
        <f>BM104+BM123+BM186</f>
        <v>20516.732</v>
      </c>
      <c r="BN103" s="12">
        <f>BN104+BN123+BN186</f>
        <v>0</v>
      </c>
      <c r="BO103" s="12">
        <f t="shared" si="241"/>
        <v>399484.02500000008</v>
      </c>
      <c r="BP103" s="12">
        <f t="shared" si="242"/>
        <v>205851.1</v>
      </c>
      <c r="BQ103" s="12">
        <f t="shared" si="243"/>
        <v>187706.1</v>
      </c>
      <c r="BR103" s="12">
        <f>BR104+BR123+BR186</f>
        <v>0</v>
      </c>
      <c r="BS103" s="12">
        <f>BS104+BS123+BS186</f>
        <v>0</v>
      </c>
      <c r="BT103" s="12">
        <f>BT104+BT123+BT186</f>
        <v>0</v>
      </c>
      <c r="BU103" s="12">
        <f t="shared" si="245"/>
        <v>399484.02500000008</v>
      </c>
      <c r="BV103" s="12">
        <f t="shared" si="246"/>
        <v>205851.1</v>
      </c>
      <c r="BW103" s="12">
        <f t="shared" si="247"/>
        <v>187706.1</v>
      </c>
      <c r="BX103" s="12">
        <f t="shared" ref="BX103:BZ103" si="338">BX104+BX123+BX186</f>
        <v>-18202.460000000003</v>
      </c>
      <c r="BY103" s="12">
        <f t="shared" si="338"/>
        <v>0</v>
      </c>
      <c r="BZ103" s="12">
        <f t="shared" si="338"/>
        <v>0</v>
      </c>
      <c r="CA103" s="12">
        <f t="shared" si="249"/>
        <v>381281.56500000006</v>
      </c>
      <c r="CB103" s="12">
        <f t="shared" si="250"/>
        <v>205851.1</v>
      </c>
      <c r="CC103" s="12">
        <f t="shared" si="251"/>
        <v>187706.1</v>
      </c>
      <c r="CD103" s="12">
        <f>CD104+CD123+CD186</f>
        <v>0</v>
      </c>
      <c r="CE103" s="25"/>
      <c r="CF103" s="33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</row>
    <row r="104" spans="1:119" s="11" customFormat="1" ht="31.2" x14ac:dyDescent="0.3">
      <c r="A104" s="10" t="s">
        <v>32</v>
      </c>
      <c r="B104" s="16"/>
      <c r="C104" s="10"/>
      <c r="D104" s="10"/>
      <c r="E104" s="15" t="s">
        <v>942</v>
      </c>
      <c r="F104" s="17">
        <f t="shared" ref="F104:K104" si="339">F105+F110+F115</f>
        <v>15958.2</v>
      </c>
      <c r="G104" s="17">
        <f t="shared" si="339"/>
        <v>12458.2</v>
      </c>
      <c r="H104" s="17">
        <f t="shared" si="339"/>
        <v>12458.2</v>
      </c>
      <c r="I104" s="17">
        <f t="shared" si="339"/>
        <v>0</v>
      </c>
      <c r="J104" s="17">
        <f t="shared" si="339"/>
        <v>0</v>
      </c>
      <c r="K104" s="17">
        <f t="shared" si="339"/>
        <v>0</v>
      </c>
      <c r="L104" s="17">
        <f t="shared" si="287"/>
        <v>15958.2</v>
      </c>
      <c r="M104" s="17">
        <f t="shared" si="288"/>
        <v>12458.2</v>
      </c>
      <c r="N104" s="17">
        <f t="shared" si="289"/>
        <v>12458.2</v>
      </c>
      <c r="O104" s="17">
        <f t="shared" ref="O104:S104" si="340">O105+O110+O115</f>
        <v>0</v>
      </c>
      <c r="P104" s="17">
        <f t="shared" si="340"/>
        <v>0</v>
      </c>
      <c r="Q104" s="17">
        <f t="shared" si="340"/>
        <v>0</v>
      </c>
      <c r="R104" s="17">
        <f t="shared" si="340"/>
        <v>0</v>
      </c>
      <c r="S104" s="17">
        <f t="shared" si="340"/>
        <v>0</v>
      </c>
      <c r="T104" s="17">
        <f t="shared" si="213"/>
        <v>15958.2</v>
      </c>
      <c r="U104" s="17">
        <f t="shared" si="214"/>
        <v>12458.2</v>
      </c>
      <c r="V104" s="17">
        <f t="shared" si="215"/>
        <v>12458.2</v>
      </c>
      <c r="W104" s="17">
        <f t="shared" ref="W104:CD104" si="341">W105+W110+W115</f>
        <v>0</v>
      </c>
      <c r="X104" s="17">
        <f t="shared" ref="X104:AB104" si="342">X105+X110+X115</f>
        <v>0</v>
      </c>
      <c r="Y104" s="17">
        <f t="shared" si="342"/>
        <v>0</v>
      </c>
      <c r="Z104" s="17">
        <f t="shared" si="342"/>
        <v>0</v>
      </c>
      <c r="AA104" s="17">
        <f t="shared" si="342"/>
        <v>0</v>
      </c>
      <c r="AB104" s="17">
        <f t="shared" si="342"/>
        <v>0</v>
      </c>
      <c r="AC104" s="17">
        <f t="shared" si="218"/>
        <v>15958.2</v>
      </c>
      <c r="AD104" s="17">
        <f t="shared" si="219"/>
        <v>12458.2</v>
      </c>
      <c r="AE104" s="17">
        <f t="shared" si="220"/>
        <v>12458.2</v>
      </c>
      <c r="AF104" s="17">
        <f t="shared" ref="AF104:AH104" si="343">AF105+AF110+AF115</f>
        <v>0</v>
      </c>
      <c r="AG104" s="17">
        <f t="shared" si="343"/>
        <v>0</v>
      </c>
      <c r="AH104" s="17">
        <f t="shared" si="343"/>
        <v>0</v>
      </c>
      <c r="AI104" s="17">
        <f t="shared" si="222"/>
        <v>15958.2</v>
      </c>
      <c r="AJ104" s="17">
        <f t="shared" si="223"/>
        <v>12458.2</v>
      </c>
      <c r="AK104" s="17">
        <f t="shared" si="224"/>
        <v>12458.2</v>
      </c>
      <c r="AL104" s="17">
        <f t="shared" ref="AL104" si="344">AL105+AL110+AL115</f>
        <v>0</v>
      </c>
      <c r="AM104" s="17">
        <f t="shared" si="226"/>
        <v>15958.2</v>
      </c>
      <c r="AN104" s="17">
        <f t="shared" ref="AN104:AP104" si="345">AN105+AN110+AN115</f>
        <v>0</v>
      </c>
      <c r="AO104" s="17">
        <f t="shared" si="345"/>
        <v>0</v>
      </c>
      <c r="AP104" s="17">
        <f t="shared" si="345"/>
        <v>0</v>
      </c>
      <c r="AQ104" s="17">
        <f t="shared" si="228"/>
        <v>15958.2</v>
      </c>
      <c r="AR104" s="17">
        <f t="shared" si="229"/>
        <v>12458.2</v>
      </c>
      <c r="AS104" s="17">
        <f t="shared" si="230"/>
        <v>12458.2</v>
      </c>
      <c r="AT104" s="17">
        <f t="shared" ref="AT104:AV104" si="346">AT105+AT110+AT115</f>
        <v>0</v>
      </c>
      <c r="AU104" s="17">
        <f t="shared" si="346"/>
        <v>0</v>
      </c>
      <c r="AV104" s="17">
        <f t="shared" si="346"/>
        <v>0</v>
      </c>
      <c r="AW104" s="17">
        <f t="shared" si="232"/>
        <v>15958.2</v>
      </c>
      <c r="AX104" s="17">
        <f t="shared" si="233"/>
        <v>12458.2</v>
      </c>
      <c r="AY104" s="17">
        <f t="shared" si="234"/>
        <v>12458.2</v>
      </c>
      <c r="AZ104" s="17">
        <f t="shared" ref="AZ104:BB104" si="347">AZ105+AZ110+AZ115</f>
        <v>0</v>
      </c>
      <c r="BA104" s="17">
        <f t="shared" si="347"/>
        <v>0</v>
      </c>
      <c r="BB104" s="17">
        <f t="shared" si="347"/>
        <v>0</v>
      </c>
      <c r="BC104" s="17">
        <f t="shared" si="236"/>
        <v>15958.2</v>
      </c>
      <c r="BD104" s="17">
        <f t="shared" si="237"/>
        <v>12458.2</v>
      </c>
      <c r="BE104" s="17">
        <f t="shared" si="238"/>
        <v>12458.2</v>
      </c>
      <c r="BF104" s="17">
        <f t="shared" ref="BF104:BH104" si="348">BF105+BF110+BF115</f>
        <v>0</v>
      </c>
      <c r="BG104" s="17">
        <f t="shared" si="348"/>
        <v>0</v>
      </c>
      <c r="BH104" s="17">
        <f t="shared" si="348"/>
        <v>0</v>
      </c>
      <c r="BI104" s="18">
        <f t="shared" si="208"/>
        <v>15958.2</v>
      </c>
      <c r="BJ104" s="18">
        <f t="shared" si="209"/>
        <v>12458.2</v>
      </c>
      <c r="BK104" s="18">
        <f t="shared" si="210"/>
        <v>12458.2</v>
      </c>
      <c r="BL104" s="17">
        <f t="shared" ref="BL104:BN104" si="349">BL105+BL110+BL115</f>
        <v>0</v>
      </c>
      <c r="BM104" s="17">
        <f t="shared" si="349"/>
        <v>0</v>
      </c>
      <c r="BN104" s="17">
        <f t="shared" si="349"/>
        <v>0</v>
      </c>
      <c r="BO104" s="17">
        <f t="shared" si="241"/>
        <v>15958.2</v>
      </c>
      <c r="BP104" s="17">
        <f t="shared" si="242"/>
        <v>12458.2</v>
      </c>
      <c r="BQ104" s="17">
        <f t="shared" si="243"/>
        <v>12458.2</v>
      </c>
      <c r="BR104" s="17">
        <f t="shared" ref="BR104:BT104" si="350">BR105+BR110+BR115</f>
        <v>0</v>
      </c>
      <c r="BS104" s="17">
        <f t="shared" si="350"/>
        <v>0</v>
      </c>
      <c r="BT104" s="17">
        <f t="shared" si="350"/>
        <v>0</v>
      </c>
      <c r="BU104" s="17">
        <f t="shared" si="245"/>
        <v>15958.2</v>
      </c>
      <c r="BV104" s="17">
        <f t="shared" si="246"/>
        <v>12458.2</v>
      </c>
      <c r="BW104" s="17">
        <f t="shared" si="247"/>
        <v>12458.2</v>
      </c>
      <c r="BX104" s="17">
        <f t="shared" ref="BX104:BZ104" si="351">BX105+BX110+BX115</f>
        <v>0</v>
      </c>
      <c r="BY104" s="17">
        <f t="shared" si="351"/>
        <v>0</v>
      </c>
      <c r="BZ104" s="17">
        <f t="shared" si="351"/>
        <v>0</v>
      </c>
      <c r="CA104" s="17">
        <f t="shared" si="249"/>
        <v>15958.2</v>
      </c>
      <c r="CB104" s="17">
        <f t="shared" si="250"/>
        <v>12458.2</v>
      </c>
      <c r="CC104" s="17">
        <f t="shared" si="251"/>
        <v>12458.2</v>
      </c>
      <c r="CD104" s="17">
        <f t="shared" si="341"/>
        <v>0</v>
      </c>
      <c r="CE104" s="26"/>
      <c r="CF104" s="33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</row>
    <row r="105" spans="1:119" ht="46.8" x14ac:dyDescent="0.3">
      <c r="A105" s="41" t="s">
        <v>33</v>
      </c>
      <c r="B105" s="39"/>
      <c r="C105" s="41"/>
      <c r="D105" s="41"/>
      <c r="E105" s="14" t="s">
        <v>943</v>
      </c>
      <c r="F105" s="18">
        <f t="shared" ref="F105:K108" si="352">F106</f>
        <v>5898.5</v>
      </c>
      <c r="G105" s="18">
        <f t="shared" si="352"/>
        <v>5898.5</v>
      </c>
      <c r="H105" s="18">
        <f t="shared" si="352"/>
        <v>5898.5</v>
      </c>
      <c r="I105" s="18">
        <f t="shared" si="352"/>
        <v>0</v>
      </c>
      <c r="J105" s="18">
        <f t="shared" si="352"/>
        <v>0</v>
      </c>
      <c r="K105" s="18">
        <f t="shared" si="352"/>
        <v>0</v>
      </c>
      <c r="L105" s="18">
        <f t="shared" si="287"/>
        <v>5898.5</v>
      </c>
      <c r="M105" s="18">
        <f t="shared" si="288"/>
        <v>5898.5</v>
      </c>
      <c r="N105" s="18">
        <f t="shared" si="289"/>
        <v>5898.5</v>
      </c>
      <c r="O105" s="18">
        <f t="shared" ref="O105:S108" si="353">O106</f>
        <v>0</v>
      </c>
      <c r="P105" s="18">
        <f t="shared" si="353"/>
        <v>0</v>
      </c>
      <c r="Q105" s="18">
        <f t="shared" si="353"/>
        <v>0</v>
      </c>
      <c r="R105" s="18">
        <f t="shared" si="353"/>
        <v>0</v>
      </c>
      <c r="S105" s="18">
        <f t="shared" si="353"/>
        <v>0</v>
      </c>
      <c r="T105" s="18">
        <f t="shared" si="213"/>
        <v>5898.5</v>
      </c>
      <c r="U105" s="18">
        <f t="shared" si="214"/>
        <v>5898.5</v>
      </c>
      <c r="V105" s="18">
        <f t="shared" si="215"/>
        <v>5898.5</v>
      </c>
      <c r="W105" s="18">
        <f t="shared" ref="W105:CD108" si="354">W106</f>
        <v>0</v>
      </c>
      <c r="X105" s="18">
        <f t="shared" si="354"/>
        <v>0</v>
      </c>
      <c r="Y105" s="18">
        <f t="shared" si="354"/>
        <v>0</v>
      </c>
      <c r="Z105" s="18">
        <f t="shared" si="354"/>
        <v>0</v>
      </c>
      <c r="AA105" s="18">
        <f t="shared" si="354"/>
        <v>0</v>
      </c>
      <c r="AB105" s="18">
        <f t="shared" si="354"/>
        <v>0</v>
      </c>
      <c r="AC105" s="18">
        <f t="shared" si="218"/>
        <v>5898.5</v>
      </c>
      <c r="AD105" s="18">
        <f t="shared" si="219"/>
        <v>5898.5</v>
      </c>
      <c r="AE105" s="18">
        <f t="shared" si="220"/>
        <v>5898.5</v>
      </c>
      <c r="AF105" s="18">
        <f t="shared" si="354"/>
        <v>0</v>
      </c>
      <c r="AG105" s="18">
        <f t="shared" si="354"/>
        <v>0</v>
      </c>
      <c r="AH105" s="18">
        <f t="shared" si="354"/>
        <v>0</v>
      </c>
      <c r="AI105" s="18">
        <f t="shared" si="222"/>
        <v>5898.5</v>
      </c>
      <c r="AJ105" s="18">
        <f t="shared" si="223"/>
        <v>5898.5</v>
      </c>
      <c r="AK105" s="18">
        <f t="shared" si="224"/>
        <v>5898.5</v>
      </c>
      <c r="AL105" s="18">
        <f t="shared" si="354"/>
        <v>0</v>
      </c>
      <c r="AM105" s="18">
        <f t="shared" si="226"/>
        <v>5898.5</v>
      </c>
      <c r="AN105" s="18">
        <f t="shared" si="354"/>
        <v>0</v>
      </c>
      <c r="AO105" s="18">
        <f t="shared" si="354"/>
        <v>0</v>
      </c>
      <c r="AP105" s="18">
        <f t="shared" si="354"/>
        <v>0</v>
      </c>
      <c r="AQ105" s="18">
        <f t="shared" si="228"/>
        <v>5898.5</v>
      </c>
      <c r="AR105" s="18">
        <f t="shared" si="229"/>
        <v>5898.5</v>
      </c>
      <c r="AS105" s="18">
        <f t="shared" si="230"/>
        <v>5898.5</v>
      </c>
      <c r="AT105" s="18">
        <f t="shared" si="354"/>
        <v>0</v>
      </c>
      <c r="AU105" s="18">
        <f t="shared" si="354"/>
        <v>0</v>
      </c>
      <c r="AV105" s="18">
        <f t="shared" si="354"/>
        <v>0</v>
      </c>
      <c r="AW105" s="18">
        <f t="shared" si="232"/>
        <v>5898.5</v>
      </c>
      <c r="AX105" s="18">
        <f t="shared" si="233"/>
        <v>5898.5</v>
      </c>
      <c r="AY105" s="18">
        <f t="shared" si="234"/>
        <v>5898.5</v>
      </c>
      <c r="AZ105" s="18">
        <f t="shared" si="354"/>
        <v>0</v>
      </c>
      <c r="BA105" s="18">
        <f t="shared" si="354"/>
        <v>0</v>
      </c>
      <c r="BB105" s="18">
        <f t="shared" si="354"/>
        <v>0</v>
      </c>
      <c r="BC105" s="18">
        <f t="shared" si="236"/>
        <v>5898.5</v>
      </c>
      <c r="BD105" s="18">
        <f t="shared" si="237"/>
        <v>5898.5</v>
      </c>
      <c r="BE105" s="18">
        <f t="shared" si="238"/>
        <v>5898.5</v>
      </c>
      <c r="BF105" s="18">
        <f t="shared" si="354"/>
        <v>0</v>
      </c>
      <c r="BG105" s="18">
        <f t="shared" si="354"/>
        <v>0</v>
      </c>
      <c r="BH105" s="18">
        <f t="shared" si="354"/>
        <v>0</v>
      </c>
      <c r="BI105" s="18">
        <f t="shared" si="208"/>
        <v>5898.5</v>
      </c>
      <c r="BJ105" s="18">
        <f t="shared" si="209"/>
        <v>5898.5</v>
      </c>
      <c r="BK105" s="18">
        <f t="shared" si="210"/>
        <v>5898.5</v>
      </c>
      <c r="BL105" s="18">
        <f t="shared" si="354"/>
        <v>0</v>
      </c>
      <c r="BM105" s="18">
        <f t="shared" si="354"/>
        <v>0</v>
      </c>
      <c r="BN105" s="18">
        <f t="shared" si="354"/>
        <v>0</v>
      </c>
      <c r="BO105" s="18">
        <f t="shared" si="241"/>
        <v>5898.5</v>
      </c>
      <c r="BP105" s="18">
        <f t="shared" si="242"/>
        <v>5898.5</v>
      </c>
      <c r="BQ105" s="18">
        <f t="shared" si="243"/>
        <v>5898.5</v>
      </c>
      <c r="BR105" s="18">
        <f t="shared" si="354"/>
        <v>0</v>
      </c>
      <c r="BS105" s="18">
        <f t="shared" si="354"/>
        <v>0</v>
      </c>
      <c r="BT105" s="18">
        <f t="shared" si="354"/>
        <v>0</v>
      </c>
      <c r="BU105" s="18">
        <f t="shared" si="245"/>
        <v>5898.5</v>
      </c>
      <c r="BV105" s="18">
        <f t="shared" si="246"/>
        <v>5898.5</v>
      </c>
      <c r="BW105" s="18">
        <f t="shared" si="247"/>
        <v>5898.5</v>
      </c>
      <c r="BX105" s="18">
        <f t="shared" si="354"/>
        <v>0</v>
      </c>
      <c r="BY105" s="18">
        <f t="shared" si="354"/>
        <v>0</v>
      </c>
      <c r="BZ105" s="18">
        <f t="shared" si="354"/>
        <v>0</v>
      </c>
      <c r="CA105" s="18">
        <f t="shared" si="249"/>
        <v>5898.5</v>
      </c>
      <c r="CB105" s="18">
        <f t="shared" si="250"/>
        <v>5898.5</v>
      </c>
      <c r="CC105" s="18">
        <f t="shared" si="251"/>
        <v>5898.5</v>
      </c>
      <c r="CD105" s="18">
        <f t="shared" si="354"/>
        <v>0</v>
      </c>
      <c r="CE105" s="27"/>
      <c r="CF105" s="33"/>
    </row>
    <row r="106" spans="1:119" ht="46.8" x14ac:dyDescent="0.3">
      <c r="A106" s="41" t="s">
        <v>30</v>
      </c>
      <c r="B106" s="39"/>
      <c r="C106" s="41"/>
      <c r="D106" s="41"/>
      <c r="E106" s="14" t="s">
        <v>608</v>
      </c>
      <c r="F106" s="18">
        <f t="shared" si="352"/>
        <v>5898.5</v>
      </c>
      <c r="G106" s="18">
        <f t="shared" si="352"/>
        <v>5898.5</v>
      </c>
      <c r="H106" s="18">
        <f t="shared" si="352"/>
        <v>5898.5</v>
      </c>
      <c r="I106" s="18">
        <f t="shared" si="352"/>
        <v>0</v>
      </c>
      <c r="J106" s="18">
        <f t="shared" si="352"/>
        <v>0</v>
      </c>
      <c r="K106" s="18">
        <f t="shared" si="352"/>
        <v>0</v>
      </c>
      <c r="L106" s="18">
        <f t="shared" si="287"/>
        <v>5898.5</v>
      </c>
      <c r="M106" s="18">
        <f t="shared" si="288"/>
        <v>5898.5</v>
      </c>
      <c r="N106" s="18">
        <f t="shared" si="289"/>
        <v>5898.5</v>
      </c>
      <c r="O106" s="18">
        <f t="shared" si="353"/>
        <v>0</v>
      </c>
      <c r="P106" s="18">
        <f t="shared" si="353"/>
        <v>0</v>
      </c>
      <c r="Q106" s="18">
        <f t="shared" si="353"/>
        <v>0</v>
      </c>
      <c r="R106" s="18">
        <f t="shared" si="353"/>
        <v>0</v>
      </c>
      <c r="S106" s="18">
        <f t="shared" si="353"/>
        <v>0</v>
      </c>
      <c r="T106" s="18">
        <f t="shared" si="213"/>
        <v>5898.5</v>
      </c>
      <c r="U106" s="18">
        <f t="shared" si="214"/>
        <v>5898.5</v>
      </c>
      <c r="V106" s="18">
        <f t="shared" si="215"/>
        <v>5898.5</v>
      </c>
      <c r="W106" s="18">
        <f t="shared" si="354"/>
        <v>0</v>
      </c>
      <c r="X106" s="18">
        <f t="shared" si="354"/>
        <v>0</v>
      </c>
      <c r="Y106" s="18">
        <f t="shared" si="354"/>
        <v>0</v>
      </c>
      <c r="Z106" s="18">
        <f t="shared" si="354"/>
        <v>0</v>
      </c>
      <c r="AA106" s="18">
        <f t="shared" si="354"/>
        <v>0</v>
      </c>
      <c r="AB106" s="18">
        <f t="shared" si="354"/>
        <v>0</v>
      </c>
      <c r="AC106" s="18">
        <f t="shared" si="218"/>
        <v>5898.5</v>
      </c>
      <c r="AD106" s="18">
        <f t="shared" si="219"/>
        <v>5898.5</v>
      </c>
      <c r="AE106" s="18">
        <f t="shared" si="220"/>
        <v>5898.5</v>
      </c>
      <c r="AF106" s="18">
        <f t="shared" si="354"/>
        <v>0</v>
      </c>
      <c r="AG106" s="18">
        <f t="shared" si="354"/>
        <v>0</v>
      </c>
      <c r="AH106" s="18">
        <f t="shared" si="354"/>
        <v>0</v>
      </c>
      <c r="AI106" s="18">
        <f t="shared" si="222"/>
        <v>5898.5</v>
      </c>
      <c r="AJ106" s="18">
        <f t="shared" si="223"/>
        <v>5898.5</v>
      </c>
      <c r="AK106" s="18">
        <f t="shared" si="224"/>
        <v>5898.5</v>
      </c>
      <c r="AL106" s="18">
        <f t="shared" si="354"/>
        <v>0</v>
      </c>
      <c r="AM106" s="18">
        <f t="shared" si="226"/>
        <v>5898.5</v>
      </c>
      <c r="AN106" s="18">
        <f t="shared" si="354"/>
        <v>0</v>
      </c>
      <c r="AO106" s="18">
        <f t="shared" si="354"/>
        <v>0</v>
      </c>
      <c r="AP106" s="18">
        <f t="shared" si="354"/>
        <v>0</v>
      </c>
      <c r="AQ106" s="18">
        <f t="shared" si="228"/>
        <v>5898.5</v>
      </c>
      <c r="AR106" s="18">
        <f t="shared" si="229"/>
        <v>5898.5</v>
      </c>
      <c r="AS106" s="18">
        <f t="shared" si="230"/>
        <v>5898.5</v>
      </c>
      <c r="AT106" s="18">
        <f t="shared" si="354"/>
        <v>0</v>
      </c>
      <c r="AU106" s="18">
        <f t="shared" si="354"/>
        <v>0</v>
      </c>
      <c r="AV106" s="18">
        <f t="shared" si="354"/>
        <v>0</v>
      </c>
      <c r="AW106" s="18">
        <f t="shared" si="232"/>
        <v>5898.5</v>
      </c>
      <c r="AX106" s="18">
        <f t="shared" si="233"/>
        <v>5898.5</v>
      </c>
      <c r="AY106" s="18">
        <f t="shared" si="234"/>
        <v>5898.5</v>
      </c>
      <c r="AZ106" s="18">
        <f t="shared" si="354"/>
        <v>0</v>
      </c>
      <c r="BA106" s="18">
        <f t="shared" si="354"/>
        <v>0</v>
      </c>
      <c r="BB106" s="18">
        <f t="shared" si="354"/>
        <v>0</v>
      </c>
      <c r="BC106" s="18">
        <f t="shared" si="236"/>
        <v>5898.5</v>
      </c>
      <c r="BD106" s="18">
        <f t="shared" si="237"/>
        <v>5898.5</v>
      </c>
      <c r="BE106" s="18">
        <f t="shared" si="238"/>
        <v>5898.5</v>
      </c>
      <c r="BF106" s="18">
        <f t="shared" si="354"/>
        <v>0</v>
      </c>
      <c r="BG106" s="18">
        <f t="shared" si="354"/>
        <v>0</v>
      </c>
      <c r="BH106" s="18">
        <f t="shared" si="354"/>
        <v>0</v>
      </c>
      <c r="BI106" s="18">
        <f t="shared" si="208"/>
        <v>5898.5</v>
      </c>
      <c r="BJ106" s="18">
        <f t="shared" si="209"/>
        <v>5898.5</v>
      </c>
      <c r="BK106" s="18">
        <f t="shared" si="210"/>
        <v>5898.5</v>
      </c>
      <c r="BL106" s="18">
        <f t="shared" si="354"/>
        <v>0</v>
      </c>
      <c r="BM106" s="18">
        <f t="shared" si="354"/>
        <v>0</v>
      </c>
      <c r="BN106" s="18">
        <f t="shared" si="354"/>
        <v>0</v>
      </c>
      <c r="BO106" s="18">
        <f t="shared" si="241"/>
        <v>5898.5</v>
      </c>
      <c r="BP106" s="18">
        <f t="shared" si="242"/>
        <v>5898.5</v>
      </c>
      <c r="BQ106" s="18">
        <f t="shared" si="243"/>
        <v>5898.5</v>
      </c>
      <c r="BR106" s="18">
        <f t="shared" si="354"/>
        <v>0</v>
      </c>
      <c r="BS106" s="18">
        <f t="shared" si="354"/>
        <v>0</v>
      </c>
      <c r="BT106" s="18">
        <f t="shared" si="354"/>
        <v>0</v>
      </c>
      <c r="BU106" s="18">
        <f t="shared" si="245"/>
        <v>5898.5</v>
      </c>
      <c r="BV106" s="18">
        <f t="shared" si="246"/>
        <v>5898.5</v>
      </c>
      <c r="BW106" s="18">
        <f t="shared" si="247"/>
        <v>5898.5</v>
      </c>
      <c r="BX106" s="18">
        <f t="shared" si="354"/>
        <v>0</v>
      </c>
      <c r="BY106" s="18">
        <f t="shared" si="354"/>
        <v>0</v>
      </c>
      <c r="BZ106" s="18">
        <f t="shared" si="354"/>
        <v>0</v>
      </c>
      <c r="CA106" s="18">
        <f t="shared" si="249"/>
        <v>5898.5</v>
      </c>
      <c r="CB106" s="18">
        <f t="shared" si="250"/>
        <v>5898.5</v>
      </c>
      <c r="CC106" s="18">
        <f t="shared" si="251"/>
        <v>5898.5</v>
      </c>
      <c r="CD106" s="18">
        <f t="shared" si="354"/>
        <v>0</v>
      </c>
      <c r="CE106" s="27"/>
      <c r="CF106" s="33"/>
    </row>
    <row r="107" spans="1:119" ht="46.8" x14ac:dyDescent="0.3">
      <c r="A107" s="41" t="s">
        <v>30</v>
      </c>
      <c r="B107" s="39">
        <v>600</v>
      </c>
      <c r="C107" s="41"/>
      <c r="D107" s="41"/>
      <c r="E107" s="14" t="s">
        <v>554</v>
      </c>
      <c r="F107" s="18">
        <f t="shared" si="352"/>
        <v>5898.5</v>
      </c>
      <c r="G107" s="18">
        <f t="shared" si="352"/>
        <v>5898.5</v>
      </c>
      <c r="H107" s="18">
        <f t="shared" si="352"/>
        <v>5898.5</v>
      </c>
      <c r="I107" s="18">
        <f t="shared" si="352"/>
        <v>0</v>
      </c>
      <c r="J107" s="18">
        <f t="shared" si="352"/>
        <v>0</v>
      </c>
      <c r="K107" s="18">
        <f t="shared" si="352"/>
        <v>0</v>
      </c>
      <c r="L107" s="18">
        <f t="shared" si="287"/>
        <v>5898.5</v>
      </c>
      <c r="M107" s="18">
        <f t="shared" si="288"/>
        <v>5898.5</v>
      </c>
      <c r="N107" s="18">
        <f t="shared" si="289"/>
        <v>5898.5</v>
      </c>
      <c r="O107" s="18">
        <f t="shared" si="353"/>
        <v>0</v>
      </c>
      <c r="P107" s="18">
        <f t="shared" si="353"/>
        <v>0</v>
      </c>
      <c r="Q107" s="18">
        <f t="shared" si="353"/>
        <v>0</v>
      </c>
      <c r="R107" s="18">
        <f t="shared" si="353"/>
        <v>0</v>
      </c>
      <c r="S107" s="18">
        <f t="shared" si="353"/>
        <v>0</v>
      </c>
      <c r="T107" s="18">
        <f t="shared" si="213"/>
        <v>5898.5</v>
      </c>
      <c r="U107" s="18">
        <f t="shared" si="214"/>
        <v>5898.5</v>
      </c>
      <c r="V107" s="18">
        <f t="shared" si="215"/>
        <v>5898.5</v>
      </c>
      <c r="W107" s="18">
        <f t="shared" si="354"/>
        <v>0</v>
      </c>
      <c r="X107" s="18">
        <f t="shared" si="354"/>
        <v>0</v>
      </c>
      <c r="Y107" s="18">
        <f t="shared" si="354"/>
        <v>0</v>
      </c>
      <c r="Z107" s="18">
        <f t="shared" si="354"/>
        <v>0</v>
      </c>
      <c r="AA107" s="18">
        <f t="shared" si="354"/>
        <v>0</v>
      </c>
      <c r="AB107" s="18">
        <f t="shared" si="354"/>
        <v>0</v>
      </c>
      <c r="AC107" s="18">
        <f t="shared" si="218"/>
        <v>5898.5</v>
      </c>
      <c r="AD107" s="18">
        <f t="shared" si="219"/>
        <v>5898.5</v>
      </c>
      <c r="AE107" s="18">
        <f t="shared" si="220"/>
        <v>5898.5</v>
      </c>
      <c r="AF107" s="18">
        <f t="shared" si="354"/>
        <v>0</v>
      </c>
      <c r="AG107" s="18">
        <f t="shared" si="354"/>
        <v>0</v>
      </c>
      <c r="AH107" s="18">
        <f t="shared" si="354"/>
        <v>0</v>
      </c>
      <c r="AI107" s="18">
        <f t="shared" si="222"/>
        <v>5898.5</v>
      </c>
      <c r="AJ107" s="18">
        <f t="shared" si="223"/>
        <v>5898.5</v>
      </c>
      <c r="AK107" s="18">
        <f t="shared" si="224"/>
        <v>5898.5</v>
      </c>
      <c r="AL107" s="18">
        <f t="shared" si="354"/>
        <v>0</v>
      </c>
      <c r="AM107" s="18">
        <f t="shared" si="226"/>
        <v>5898.5</v>
      </c>
      <c r="AN107" s="18">
        <f t="shared" si="354"/>
        <v>0</v>
      </c>
      <c r="AO107" s="18">
        <f t="shared" si="354"/>
        <v>0</v>
      </c>
      <c r="AP107" s="18">
        <f t="shared" si="354"/>
        <v>0</v>
      </c>
      <c r="AQ107" s="18">
        <f t="shared" si="228"/>
        <v>5898.5</v>
      </c>
      <c r="AR107" s="18">
        <f t="shared" si="229"/>
        <v>5898.5</v>
      </c>
      <c r="AS107" s="18">
        <f t="shared" si="230"/>
        <v>5898.5</v>
      </c>
      <c r="AT107" s="18">
        <f t="shared" si="354"/>
        <v>0</v>
      </c>
      <c r="AU107" s="18">
        <f t="shared" si="354"/>
        <v>0</v>
      </c>
      <c r="AV107" s="18">
        <f t="shared" si="354"/>
        <v>0</v>
      </c>
      <c r="AW107" s="18">
        <f t="shared" si="232"/>
        <v>5898.5</v>
      </c>
      <c r="AX107" s="18">
        <f t="shared" si="233"/>
        <v>5898.5</v>
      </c>
      <c r="AY107" s="18">
        <f t="shared" si="234"/>
        <v>5898.5</v>
      </c>
      <c r="AZ107" s="18">
        <f t="shared" si="354"/>
        <v>0</v>
      </c>
      <c r="BA107" s="18">
        <f t="shared" si="354"/>
        <v>0</v>
      </c>
      <c r="BB107" s="18">
        <f t="shared" si="354"/>
        <v>0</v>
      </c>
      <c r="BC107" s="18">
        <f t="shared" si="236"/>
        <v>5898.5</v>
      </c>
      <c r="BD107" s="18">
        <f t="shared" si="237"/>
        <v>5898.5</v>
      </c>
      <c r="BE107" s="18">
        <f t="shared" si="238"/>
        <v>5898.5</v>
      </c>
      <c r="BF107" s="18">
        <f t="shared" si="354"/>
        <v>0</v>
      </c>
      <c r="BG107" s="18">
        <f t="shared" si="354"/>
        <v>0</v>
      </c>
      <c r="BH107" s="18">
        <f t="shared" si="354"/>
        <v>0</v>
      </c>
      <c r="BI107" s="18">
        <f t="shared" si="208"/>
        <v>5898.5</v>
      </c>
      <c r="BJ107" s="18">
        <f t="shared" si="209"/>
        <v>5898.5</v>
      </c>
      <c r="BK107" s="18">
        <f t="shared" si="210"/>
        <v>5898.5</v>
      </c>
      <c r="BL107" s="18">
        <f t="shared" si="354"/>
        <v>0</v>
      </c>
      <c r="BM107" s="18">
        <f t="shared" si="354"/>
        <v>0</v>
      </c>
      <c r="BN107" s="18">
        <f t="shared" si="354"/>
        <v>0</v>
      </c>
      <c r="BO107" s="18">
        <f t="shared" si="241"/>
        <v>5898.5</v>
      </c>
      <c r="BP107" s="18">
        <f t="shared" si="242"/>
        <v>5898.5</v>
      </c>
      <c r="BQ107" s="18">
        <f t="shared" si="243"/>
        <v>5898.5</v>
      </c>
      <c r="BR107" s="18">
        <f t="shared" si="354"/>
        <v>0</v>
      </c>
      <c r="BS107" s="18">
        <f t="shared" si="354"/>
        <v>0</v>
      </c>
      <c r="BT107" s="18">
        <f t="shared" si="354"/>
        <v>0</v>
      </c>
      <c r="BU107" s="18">
        <f t="shared" si="245"/>
        <v>5898.5</v>
      </c>
      <c r="BV107" s="18">
        <f t="shared" si="246"/>
        <v>5898.5</v>
      </c>
      <c r="BW107" s="18">
        <f t="shared" si="247"/>
        <v>5898.5</v>
      </c>
      <c r="BX107" s="18">
        <f t="shared" si="354"/>
        <v>0</v>
      </c>
      <c r="BY107" s="18">
        <f t="shared" si="354"/>
        <v>0</v>
      </c>
      <c r="BZ107" s="18">
        <f t="shared" si="354"/>
        <v>0</v>
      </c>
      <c r="CA107" s="18">
        <f t="shared" si="249"/>
        <v>5898.5</v>
      </c>
      <c r="CB107" s="18">
        <f t="shared" si="250"/>
        <v>5898.5</v>
      </c>
      <c r="CC107" s="18">
        <f t="shared" si="251"/>
        <v>5898.5</v>
      </c>
      <c r="CD107" s="18">
        <f t="shared" si="354"/>
        <v>0</v>
      </c>
      <c r="CE107" s="27"/>
      <c r="CF107" s="33"/>
    </row>
    <row r="108" spans="1:119" ht="78" x14ac:dyDescent="0.3">
      <c r="A108" s="41" t="s">
        <v>30</v>
      </c>
      <c r="B108" s="39">
        <v>630</v>
      </c>
      <c r="C108" s="41"/>
      <c r="D108" s="41"/>
      <c r="E108" s="14" t="s">
        <v>1427</v>
      </c>
      <c r="F108" s="18">
        <f t="shared" si="352"/>
        <v>5898.5</v>
      </c>
      <c r="G108" s="18">
        <f t="shared" si="352"/>
        <v>5898.5</v>
      </c>
      <c r="H108" s="18">
        <f t="shared" si="352"/>
        <v>5898.5</v>
      </c>
      <c r="I108" s="18">
        <f t="shared" si="352"/>
        <v>0</v>
      </c>
      <c r="J108" s="18">
        <f t="shared" si="352"/>
        <v>0</v>
      </c>
      <c r="K108" s="18">
        <f t="shared" si="352"/>
        <v>0</v>
      </c>
      <c r="L108" s="18">
        <f t="shared" si="287"/>
        <v>5898.5</v>
      </c>
      <c r="M108" s="18">
        <f t="shared" si="288"/>
        <v>5898.5</v>
      </c>
      <c r="N108" s="18">
        <f t="shared" si="289"/>
        <v>5898.5</v>
      </c>
      <c r="O108" s="18">
        <f t="shared" si="353"/>
        <v>0</v>
      </c>
      <c r="P108" s="18">
        <f t="shared" si="353"/>
        <v>0</v>
      </c>
      <c r="Q108" s="18">
        <f t="shared" si="353"/>
        <v>0</v>
      </c>
      <c r="R108" s="18">
        <f t="shared" si="353"/>
        <v>0</v>
      </c>
      <c r="S108" s="18">
        <f t="shared" si="353"/>
        <v>0</v>
      </c>
      <c r="T108" s="18">
        <f t="shared" si="213"/>
        <v>5898.5</v>
      </c>
      <c r="U108" s="18">
        <f t="shared" si="214"/>
        <v>5898.5</v>
      </c>
      <c r="V108" s="18">
        <f t="shared" si="215"/>
        <v>5898.5</v>
      </c>
      <c r="W108" s="18">
        <f t="shared" si="354"/>
        <v>0</v>
      </c>
      <c r="X108" s="18">
        <f t="shared" si="354"/>
        <v>0</v>
      </c>
      <c r="Y108" s="18">
        <f t="shared" si="354"/>
        <v>0</v>
      </c>
      <c r="Z108" s="18">
        <f t="shared" si="354"/>
        <v>0</v>
      </c>
      <c r="AA108" s="18">
        <f t="shared" si="354"/>
        <v>0</v>
      </c>
      <c r="AB108" s="18">
        <f t="shared" si="354"/>
        <v>0</v>
      </c>
      <c r="AC108" s="18">
        <f t="shared" si="218"/>
        <v>5898.5</v>
      </c>
      <c r="AD108" s="18">
        <f t="shared" si="219"/>
        <v>5898.5</v>
      </c>
      <c r="AE108" s="18">
        <f t="shared" si="220"/>
        <v>5898.5</v>
      </c>
      <c r="AF108" s="18">
        <f t="shared" si="354"/>
        <v>0</v>
      </c>
      <c r="AG108" s="18">
        <f t="shared" si="354"/>
        <v>0</v>
      </c>
      <c r="AH108" s="18">
        <f t="shared" si="354"/>
        <v>0</v>
      </c>
      <c r="AI108" s="18">
        <f t="shared" si="222"/>
        <v>5898.5</v>
      </c>
      <c r="AJ108" s="18">
        <f t="shared" si="223"/>
        <v>5898.5</v>
      </c>
      <c r="AK108" s="18">
        <f t="shared" si="224"/>
        <v>5898.5</v>
      </c>
      <c r="AL108" s="18">
        <f t="shared" si="354"/>
        <v>0</v>
      </c>
      <c r="AM108" s="18">
        <f t="shared" si="226"/>
        <v>5898.5</v>
      </c>
      <c r="AN108" s="18">
        <f t="shared" si="354"/>
        <v>0</v>
      </c>
      <c r="AO108" s="18">
        <f t="shared" si="354"/>
        <v>0</v>
      </c>
      <c r="AP108" s="18">
        <f t="shared" si="354"/>
        <v>0</v>
      </c>
      <c r="AQ108" s="18">
        <f t="shared" si="228"/>
        <v>5898.5</v>
      </c>
      <c r="AR108" s="18">
        <f t="shared" si="229"/>
        <v>5898.5</v>
      </c>
      <c r="AS108" s="18">
        <f t="shared" si="230"/>
        <v>5898.5</v>
      </c>
      <c r="AT108" s="18">
        <f t="shared" si="354"/>
        <v>0</v>
      </c>
      <c r="AU108" s="18">
        <f t="shared" si="354"/>
        <v>0</v>
      </c>
      <c r="AV108" s="18">
        <f t="shared" si="354"/>
        <v>0</v>
      </c>
      <c r="AW108" s="18">
        <f t="shared" si="232"/>
        <v>5898.5</v>
      </c>
      <c r="AX108" s="18">
        <f t="shared" si="233"/>
        <v>5898.5</v>
      </c>
      <c r="AY108" s="18">
        <f t="shared" si="234"/>
        <v>5898.5</v>
      </c>
      <c r="AZ108" s="18">
        <f t="shared" si="354"/>
        <v>0</v>
      </c>
      <c r="BA108" s="18">
        <f t="shared" si="354"/>
        <v>0</v>
      </c>
      <c r="BB108" s="18">
        <f t="shared" si="354"/>
        <v>0</v>
      </c>
      <c r="BC108" s="18">
        <f t="shared" si="236"/>
        <v>5898.5</v>
      </c>
      <c r="BD108" s="18">
        <f t="shared" si="237"/>
        <v>5898.5</v>
      </c>
      <c r="BE108" s="18">
        <f t="shared" si="238"/>
        <v>5898.5</v>
      </c>
      <c r="BF108" s="18">
        <f t="shared" si="354"/>
        <v>0</v>
      </c>
      <c r="BG108" s="18">
        <f t="shared" si="354"/>
        <v>0</v>
      </c>
      <c r="BH108" s="18">
        <f t="shared" si="354"/>
        <v>0</v>
      </c>
      <c r="BI108" s="18">
        <f t="shared" si="208"/>
        <v>5898.5</v>
      </c>
      <c r="BJ108" s="18">
        <f t="shared" si="209"/>
        <v>5898.5</v>
      </c>
      <c r="BK108" s="18">
        <f t="shared" si="210"/>
        <v>5898.5</v>
      </c>
      <c r="BL108" s="18">
        <f t="shared" si="354"/>
        <v>0</v>
      </c>
      <c r="BM108" s="18">
        <f t="shared" si="354"/>
        <v>0</v>
      </c>
      <c r="BN108" s="18">
        <f t="shared" si="354"/>
        <v>0</v>
      </c>
      <c r="BO108" s="18">
        <f t="shared" si="241"/>
        <v>5898.5</v>
      </c>
      <c r="BP108" s="18">
        <f t="shared" si="242"/>
        <v>5898.5</v>
      </c>
      <c r="BQ108" s="18">
        <f t="shared" si="243"/>
        <v>5898.5</v>
      </c>
      <c r="BR108" s="18">
        <f t="shared" si="354"/>
        <v>0</v>
      </c>
      <c r="BS108" s="18">
        <f t="shared" si="354"/>
        <v>0</v>
      </c>
      <c r="BT108" s="18">
        <f t="shared" si="354"/>
        <v>0</v>
      </c>
      <c r="BU108" s="18">
        <f t="shared" si="245"/>
        <v>5898.5</v>
      </c>
      <c r="BV108" s="18">
        <f t="shared" si="246"/>
        <v>5898.5</v>
      </c>
      <c r="BW108" s="18">
        <f t="shared" si="247"/>
        <v>5898.5</v>
      </c>
      <c r="BX108" s="18">
        <f t="shared" si="354"/>
        <v>0</v>
      </c>
      <c r="BY108" s="18">
        <f t="shared" si="354"/>
        <v>0</v>
      </c>
      <c r="BZ108" s="18">
        <f t="shared" si="354"/>
        <v>0</v>
      </c>
      <c r="CA108" s="18">
        <f t="shared" si="249"/>
        <v>5898.5</v>
      </c>
      <c r="CB108" s="18">
        <f t="shared" si="250"/>
        <v>5898.5</v>
      </c>
      <c r="CC108" s="18">
        <f t="shared" si="251"/>
        <v>5898.5</v>
      </c>
      <c r="CD108" s="18">
        <f t="shared" si="354"/>
        <v>0</v>
      </c>
      <c r="CE108" s="27"/>
      <c r="CF108" s="33"/>
    </row>
    <row r="109" spans="1:119" ht="46.8" x14ac:dyDescent="0.3">
      <c r="A109" s="41" t="s">
        <v>30</v>
      </c>
      <c r="B109" s="39">
        <v>630</v>
      </c>
      <c r="C109" s="41" t="s">
        <v>19</v>
      </c>
      <c r="D109" s="41" t="s">
        <v>34</v>
      </c>
      <c r="E109" s="14" t="s">
        <v>520</v>
      </c>
      <c r="F109" s="18">
        <v>5898.5</v>
      </c>
      <c r="G109" s="18">
        <v>5898.5</v>
      </c>
      <c r="H109" s="18">
        <v>5898.5</v>
      </c>
      <c r="I109" s="18"/>
      <c r="J109" s="18"/>
      <c r="K109" s="18"/>
      <c r="L109" s="18">
        <f t="shared" si="287"/>
        <v>5898.5</v>
      </c>
      <c r="M109" s="18">
        <f t="shared" si="288"/>
        <v>5898.5</v>
      </c>
      <c r="N109" s="18">
        <f t="shared" si="289"/>
        <v>5898.5</v>
      </c>
      <c r="O109" s="18"/>
      <c r="P109" s="18"/>
      <c r="Q109" s="18"/>
      <c r="R109" s="18"/>
      <c r="S109" s="18"/>
      <c r="T109" s="18">
        <f t="shared" si="213"/>
        <v>5898.5</v>
      </c>
      <c r="U109" s="18">
        <f t="shared" si="214"/>
        <v>5898.5</v>
      </c>
      <c r="V109" s="18">
        <f t="shared" si="215"/>
        <v>5898.5</v>
      </c>
      <c r="W109" s="18"/>
      <c r="X109" s="18"/>
      <c r="Y109" s="18"/>
      <c r="Z109" s="18"/>
      <c r="AA109" s="18"/>
      <c r="AB109" s="18"/>
      <c r="AC109" s="18">
        <f t="shared" si="218"/>
        <v>5898.5</v>
      </c>
      <c r="AD109" s="18">
        <f t="shared" si="219"/>
        <v>5898.5</v>
      </c>
      <c r="AE109" s="18">
        <f t="shared" si="220"/>
        <v>5898.5</v>
      </c>
      <c r="AF109" s="18"/>
      <c r="AG109" s="18"/>
      <c r="AH109" s="18"/>
      <c r="AI109" s="18">
        <f t="shared" si="222"/>
        <v>5898.5</v>
      </c>
      <c r="AJ109" s="18">
        <f t="shared" si="223"/>
        <v>5898.5</v>
      </c>
      <c r="AK109" s="18">
        <f t="shared" si="224"/>
        <v>5898.5</v>
      </c>
      <c r="AL109" s="18"/>
      <c r="AM109" s="18">
        <f t="shared" si="226"/>
        <v>5898.5</v>
      </c>
      <c r="AN109" s="18"/>
      <c r="AO109" s="18"/>
      <c r="AP109" s="18"/>
      <c r="AQ109" s="18">
        <f t="shared" si="228"/>
        <v>5898.5</v>
      </c>
      <c r="AR109" s="18">
        <f t="shared" si="229"/>
        <v>5898.5</v>
      </c>
      <c r="AS109" s="18">
        <f t="shared" si="230"/>
        <v>5898.5</v>
      </c>
      <c r="AT109" s="18"/>
      <c r="AU109" s="18"/>
      <c r="AV109" s="18"/>
      <c r="AW109" s="18">
        <f t="shared" si="232"/>
        <v>5898.5</v>
      </c>
      <c r="AX109" s="18">
        <f t="shared" si="233"/>
        <v>5898.5</v>
      </c>
      <c r="AY109" s="18">
        <f t="shared" si="234"/>
        <v>5898.5</v>
      </c>
      <c r="AZ109" s="18"/>
      <c r="BA109" s="18"/>
      <c r="BB109" s="18"/>
      <c r="BC109" s="18">
        <f t="shared" si="236"/>
        <v>5898.5</v>
      </c>
      <c r="BD109" s="18">
        <f t="shared" si="237"/>
        <v>5898.5</v>
      </c>
      <c r="BE109" s="18">
        <f t="shared" si="238"/>
        <v>5898.5</v>
      </c>
      <c r="BF109" s="18"/>
      <c r="BG109" s="18"/>
      <c r="BH109" s="18"/>
      <c r="BI109" s="18">
        <f t="shared" si="208"/>
        <v>5898.5</v>
      </c>
      <c r="BJ109" s="18">
        <f t="shared" si="209"/>
        <v>5898.5</v>
      </c>
      <c r="BK109" s="18">
        <f t="shared" si="210"/>
        <v>5898.5</v>
      </c>
      <c r="BL109" s="18"/>
      <c r="BM109" s="18"/>
      <c r="BN109" s="18"/>
      <c r="BO109" s="18">
        <f t="shared" si="241"/>
        <v>5898.5</v>
      </c>
      <c r="BP109" s="18">
        <f t="shared" si="242"/>
        <v>5898.5</v>
      </c>
      <c r="BQ109" s="18">
        <f t="shared" si="243"/>
        <v>5898.5</v>
      </c>
      <c r="BR109" s="18"/>
      <c r="BS109" s="18"/>
      <c r="BT109" s="18"/>
      <c r="BU109" s="18">
        <f t="shared" si="245"/>
        <v>5898.5</v>
      </c>
      <c r="BV109" s="18">
        <f t="shared" si="246"/>
        <v>5898.5</v>
      </c>
      <c r="BW109" s="18">
        <f t="shared" si="247"/>
        <v>5898.5</v>
      </c>
      <c r="BX109" s="18"/>
      <c r="BY109" s="18"/>
      <c r="BZ109" s="18"/>
      <c r="CA109" s="18">
        <f t="shared" si="249"/>
        <v>5898.5</v>
      </c>
      <c r="CB109" s="18">
        <f t="shared" si="250"/>
        <v>5898.5</v>
      </c>
      <c r="CC109" s="18">
        <f t="shared" si="251"/>
        <v>5898.5</v>
      </c>
      <c r="CD109" s="18"/>
      <c r="CE109" s="27"/>
      <c r="CF109" s="33"/>
    </row>
    <row r="110" spans="1:119" ht="78" x14ac:dyDescent="0.3">
      <c r="A110" s="41" t="s">
        <v>36</v>
      </c>
      <c r="B110" s="39"/>
      <c r="C110" s="41"/>
      <c r="D110" s="41"/>
      <c r="E110" s="14" t="s">
        <v>944</v>
      </c>
      <c r="F110" s="18">
        <f t="shared" ref="F110:K113" si="355">F111</f>
        <v>100</v>
      </c>
      <c r="G110" s="18">
        <f t="shared" si="355"/>
        <v>100</v>
      </c>
      <c r="H110" s="18">
        <f t="shared" si="355"/>
        <v>100</v>
      </c>
      <c r="I110" s="18">
        <f t="shared" si="355"/>
        <v>0</v>
      </c>
      <c r="J110" s="18">
        <f t="shared" si="355"/>
        <v>0</v>
      </c>
      <c r="K110" s="18">
        <f t="shared" si="355"/>
        <v>0</v>
      </c>
      <c r="L110" s="18">
        <f t="shared" si="287"/>
        <v>100</v>
      </c>
      <c r="M110" s="18">
        <f t="shared" si="288"/>
        <v>100</v>
      </c>
      <c r="N110" s="18">
        <f t="shared" si="289"/>
        <v>100</v>
      </c>
      <c r="O110" s="18">
        <f t="shared" ref="O110:S113" si="356">O111</f>
        <v>0</v>
      </c>
      <c r="P110" s="18">
        <f t="shared" si="356"/>
        <v>0</v>
      </c>
      <c r="Q110" s="18">
        <f t="shared" si="356"/>
        <v>0</v>
      </c>
      <c r="R110" s="18">
        <f t="shared" si="356"/>
        <v>0</v>
      </c>
      <c r="S110" s="18">
        <f t="shared" si="356"/>
        <v>0</v>
      </c>
      <c r="T110" s="18">
        <f t="shared" si="213"/>
        <v>100</v>
      </c>
      <c r="U110" s="18">
        <f t="shared" si="214"/>
        <v>100</v>
      </c>
      <c r="V110" s="18">
        <f t="shared" si="215"/>
        <v>100</v>
      </c>
      <c r="W110" s="18">
        <f t="shared" ref="W110:CD113" si="357">W111</f>
        <v>0</v>
      </c>
      <c r="X110" s="18">
        <f t="shared" si="357"/>
        <v>0</v>
      </c>
      <c r="Y110" s="18">
        <f t="shared" si="357"/>
        <v>0</v>
      </c>
      <c r="Z110" s="18">
        <f t="shared" si="357"/>
        <v>0</v>
      </c>
      <c r="AA110" s="18">
        <f t="shared" si="357"/>
        <v>0</v>
      </c>
      <c r="AB110" s="18">
        <f t="shared" si="357"/>
        <v>0</v>
      </c>
      <c r="AC110" s="18">
        <f t="shared" si="218"/>
        <v>100</v>
      </c>
      <c r="AD110" s="18">
        <f t="shared" si="219"/>
        <v>100</v>
      </c>
      <c r="AE110" s="18">
        <f t="shared" si="220"/>
        <v>100</v>
      </c>
      <c r="AF110" s="18">
        <f t="shared" si="357"/>
        <v>0</v>
      </c>
      <c r="AG110" s="18">
        <f t="shared" si="357"/>
        <v>0</v>
      </c>
      <c r="AH110" s="18">
        <f t="shared" si="357"/>
        <v>0</v>
      </c>
      <c r="AI110" s="18">
        <f t="shared" si="222"/>
        <v>100</v>
      </c>
      <c r="AJ110" s="18">
        <f t="shared" si="223"/>
        <v>100</v>
      </c>
      <c r="AK110" s="18">
        <f t="shared" si="224"/>
        <v>100</v>
      </c>
      <c r="AL110" s="18">
        <f t="shared" si="357"/>
        <v>0</v>
      </c>
      <c r="AM110" s="18">
        <f t="shared" si="226"/>
        <v>100</v>
      </c>
      <c r="AN110" s="18">
        <f t="shared" si="357"/>
        <v>0</v>
      </c>
      <c r="AO110" s="18">
        <f t="shared" si="357"/>
        <v>0</v>
      </c>
      <c r="AP110" s="18">
        <f t="shared" si="357"/>
        <v>0</v>
      </c>
      <c r="AQ110" s="18">
        <f t="shared" si="228"/>
        <v>100</v>
      </c>
      <c r="AR110" s="18">
        <f t="shared" si="229"/>
        <v>100</v>
      </c>
      <c r="AS110" s="18">
        <f t="shared" si="230"/>
        <v>100</v>
      </c>
      <c r="AT110" s="18">
        <f t="shared" si="357"/>
        <v>0</v>
      </c>
      <c r="AU110" s="18">
        <f t="shared" si="357"/>
        <v>0</v>
      </c>
      <c r="AV110" s="18">
        <f t="shared" si="357"/>
        <v>0</v>
      </c>
      <c r="AW110" s="18">
        <f t="shared" si="232"/>
        <v>100</v>
      </c>
      <c r="AX110" s="18">
        <f t="shared" si="233"/>
        <v>100</v>
      </c>
      <c r="AY110" s="18">
        <f t="shared" si="234"/>
        <v>100</v>
      </c>
      <c r="AZ110" s="18">
        <f t="shared" si="357"/>
        <v>0</v>
      </c>
      <c r="BA110" s="18">
        <f t="shared" si="357"/>
        <v>0</v>
      </c>
      <c r="BB110" s="18">
        <f t="shared" si="357"/>
        <v>0</v>
      </c>
      <c r="BC110" s="18">
        <f t="shared" si="236"/>
        <v>100</v>
      </c>
      <c r="BD110" s="18">
        <f t="shared" si="237"/>
        <v>100</v>
      </c>
      <c r="BE110" s="18">
        <f t="shared" si="238"/>
        <v>100</v>
      </c>
      <c r="BF110" s="18">
        <f t="shared" si="357"/>
        <v>0</v>
      </c>
      <c r="BG110" s="18">
        <f t="shared" si="357"/>
        <v>0</v>
      </c>
      <c r="BH110" s="18">
        <f t="shared" si="357"/>
        <v>0</v>
      </c>
      <c r="BI110" s="18">
        <f t="shared" si="208"/>
        <v>100</v>
      </c>
      <c r="BJ110" s="18">
        <f t="shared" si="209"/>
        <v>100</v>
      </c>
      <c r="BK110" s="18">
        <f t="shared" si="210"/>
        <v>100</v>
      </c>
      <c r="BL110" s="18">
        <f t="shared" si="357"/>
        <v>0</v>
      </c>
      <c r="BM110" s="18">
        <f t="shared" si="357"/>
        <v>0</v>
      </c>
      <c r="BN110" s="18">
        <f t="shared" si="357"/>
        <v>0</v>
      </c>
      <c r="BO110" s="18">
        <f t="shared" si="241"/>
        <v>100</v>
      </c>
      <c r="BP110" s="18">
        <f t="shared" si="242"/>
        <v>100</v>
      </c>
      <c r="BQ110" s="18">
        <f t="shared" si="243"/>
        <v>100</v>
      </c>
      <c r="BR110" s="18">
        <f t="shared" si="357"/>
        <v>0</v>
      </c>
      <c r="BS110" s="18">
        <f t="shared" si="357"/>
        <v>0</v>
      </c>
      <c r="BT110" s="18">
        <f t="shared" si="357"/>
        <v>0</v>
      </c>
      <c r="BU110" s="18">
        <f t="shared" si="245"/>
        <v>100</v>
      </c>
      <c r="BV110" s="18">
        <f t="shared" si="246"/>
        <v>100</v>
      </c>
      <c r="BW110" s="18">
        <f t="shared" si="247"/>
        <v>100</v>
      </c>
      <c r="BX110" s="18">
        <f t="shared" si="357"/>
        <v>0</v>
      </c>
      <c r="BY110" s="18">
        <f t="shared" si="357"/>
        <v>0</v>
      </c>
      <c r="BZ110" s="18">
        <f t="shared" si="357"/>
        <v>0</v>
      </c>
      <c r="CA110" s="18">
        <f t="shared" si="249"/>
        <v>100</v>
      </c>
      <c r="CB110" s="18">
        <f t="shared" si="250"/>
        <v>100</v>
      </c>
      <c r="CC110" s="18">
        <f t="shared" si="251"/>
        <v>100</v>
      </c>
      <c r="CD110" s="18">
        <f t="shared" si="357"/>
        <v>0</v>
      </c>
      <c r="CE110" s="27"/>
      <c r="CF110" s="33"/>
    </row>
    <row r="111" spans="1:119" ht="31.2" x14ac:dyDescent="0.3">
      <c r="A111" s="41" t="s">
        <v>35</v>
      </c>
      <c r="B111" s="39"/>
      <c r="C111" s="41"/>
      <c r="D111" s="41"/>
      <c r="E111" s="14" t="s">
        <v>609</v>
      </c>
      <c r="F111" s="18">
        <f t="shared" si="355"/>
        <v>100</v>
      </c>
      <c r="G111" s="18">
        <f t="shared" si="355"/>
        <v>100</v>
      </c>
      <c r="H111" s="18">
        <f t="shared" si="355"/>
        <v>100</v>
      </c>
      <c r="I111" s="18">
        <f t="shared" si="355"/>
        <v>0</v>
      </c>
      <c r="J111" s="18">
        <f t="shared" si="355"/>
        <v>0</v>
      </c>
      <c r="K111" s="18">
        <f t="shared" si="355"/>
        <v>0</v>
      </c>
      <c r="L111" s="18">
        <f t="shared" si="287"/>
        <v>100</v>
      </c>
      <c r="M111" s="18">
        <f t="shared" si="288"/>
        <v>100</v>
      </c>
      <c r="N111" s="18">
        <f t="shared" si="289"/>
        <v>100</v>
      </c>
      <c r="O111" s="18">
        <f t="shared" si="356"/>
        <v>0</v>
      </c>
      <c r="P111" s="18">
        <f t="shared" si="356"/>
        <v>0</v>
      </c>
      <c r="Q111" s="18">
        <f t="shared" si="356"/>
        <v>0</v>
      </c>
      <c r="R111" s="18">
        <f t="shared" si="356"/>
        <v>0</v>
      </c>
      <c r="S111" s="18">
        <f t="shared" si="356"/>
        <v>0</v>
      </c>
      <c r="T111" s="18">
        <f t="shared" si="213"/>
        <v>100</v>
      </c>
      <c r="U111" s="18">
        <f t="shared" si="214"/>
        <v>100</v>
      </c>
      <c r="V111" s="18">
        <f t="shared" si="215"/>
        <v>100</v>
      </c>
      <c r="W111" s="18">
        <f t="shared" si="357"/>
        <v>0</v>
      </c>
      <c r="X111" s="18">
        <f t="shared" si="357"/>
        <v>0</v>
      </c>
      <c r="Y111" s="18">
        <f t="shared" si="357"/>
        <v>0</v>
      </c>
      <c r="Z111" s="18">
        <f t="shared" si="357"/>
        <v>0</v>
      </c>
      <c r="AA111" s="18">
        <f t="shared" si="357"/>
        <v>0</v>
      </c>
      <c r="AB111" s="18">
        <f t="shared" si="357"/>
        <v>0</v>
      </c>
      <c r="AC111" s="18">
        <f t="shared" si="218"/>
        <v>100</v>
      </c>
      <c r="AD111" s="18">
        <f t="shared" si="219"/>
        <v>100</v>
      </c>
      <c r="AE111" s="18">
        <f t="shared" si="220"/>
        <v>100</v>
      </c>
      <c r="AF111" s="18">
        <f t="shared" si="357"/>
        <v>0</v>
      </c>
      <c r="AG111" s="18">
        <f t="shared" si="357"/>
        <v>0</v>
      </c>
      <c r="AH111" s="18">
        <f t="shared" si="357"/>
        <v>0</v>
      </c>
      <c r="AI111" s="18">
        <f t="shared" si="222"/>
        <v>100</v>
      </c>
      <c r="AJ111" s="18">
        <f t="shared" si="223"/>
        <v>100</v>
      </c>
      <c r="AK111" s="18">
        <f t="shared" si="224"/>
        <v>100</v>
      </c>
      <c r="AL111" s="18">
        <f t="shared" si="357"/>
        <v>0</v>
      </c>
      <c r="AM111" s="18">
        <f t="shared" si="226"/>
        <v>100</v>
      </c>
      <c r="AN111" s="18">
        <f t="shared" si="357"/>
        <v>0</v>
      </c>
      <c r="AO111" s="18">
        <f t="shared" si="357"/>
        <v>0</v>
      </c>
      <c r="AP111" s="18">
        <f t="shared" si="357"/>
        <v>0</v>
      </c>
      <c r="AQ111" s="18">
        <f t="shared" si="228"/>
        <v>100</v>
      </c>
      <c r="AR111" s="18">
        <f t="shared" si="229"/>
        <v>100</v>
      </c>
      <c r="AS111" s="18">
        <f t="shared" si="230"/>
        <v>100</v>
      </c>
      <c r="AT111" s="18">
        <f t="shared" si="357"/>
        <v>0</v>
      </c>
      <c r="AU111" s="18">
        <f t="shared" si="357"/>
        <v>0</v>
      </c>
      <c r="AV111" s="18">
        <f t="shared" si="357"/>
        <v>0</v>
      </c>
      <c r="AW111" s="18">
        <f t="shared" si="232"/>
        <v>100</v>
      </c>
      <c r="AX111" s="18">
        <f t="shared" si="233"/>
        <v>100</v>
      </c>
      <c r="AY111" s="18">
        <f t="shared" si="234"/>
        <v>100</v>
      </c>
      <c r="AZ111" s="18">
        <f t="shared" si="357"/>
        <v>0</v>
      </c>
      <c r="BA111" s="18">
        <f t="shared" si="357"/>
        <v>0</v>
      </c>
      <c r="BB111" s="18">
        <f t="shared" si="357"/>
        <v>0</v>
      </c>
      <c r="BC111" s="18">
        <f t="shared" si="236"/>
        <v>100</v>
      </c>
      <c r="BD111" s="18">
        <f t="shared" si="237"/>
        <v>100</v>
      </c>
      <c r="BE111" s="18">
        <f t="shared" si="238"/>
        <v>100</v>
      </c>
      <c r="BF111" s="18">
        <f t="shared" si="357"/>
        <v>0</v>
      </c>
      <c r="BG111" s="18">
        <f t="shared" si="357"/>
        <v>0</v>
      </c>
      <c r="BH111" s="18">
        <f t="shared" si="357"/>
        <v>0</v>
      </c>
      <c r="BI111" s="18">
        <f t="shared" si="208"/>
        <v>100</v>
      </c>
      <c r="BJ111" s="18">
        <f t="shared" si="209"/>
        <v>100</v>
      </c>
      <c r="BK111" s="18">
        <f t="shared" si="210"/>
        <v>100</v>
      </c>
      <c r="BL111" s="18">
        <f t="shared" si="357"/>
        <v>0</v>
      </c>
      <c r="BM111" s="18">
        <f t="shared" si="357"/>
        <v>0</v>
      </c>
      <c r="BN111" s="18">
        <f t="shared" si="357"/>
        <v>0</v>
      </c>
      <c r="BO111" s="18">
        <f t="shared" si="241"/>
        <v>100</v>
      </c>
      <c r="BP111" s="18">
        <f t="shared" si="242"/>
        <v>100</v>
      </c>
      <c r="BQ111" s="18">
        <f t="shared" si="243"/>
        <v>100</v>
      </c>
      <c r="BR111" s="18">
        <f t="shared" si="357"/>
        <v>0</v>
      </c>
      <c r="BS111" s="18">
        <f t="shared" si="357"/>
        <v>0</v>
      </c>
      <c r="BT111" s="18">
        <f t="shared" si="357"/>
        <v>0</v>
      </c>
      <c r="BU111" s="18">
        <f t="shared" si="245"/>
        <v>100</v>
      </c>
      <c r="BV111" s="18">
        <f t="shared" si="246"/>
        <v>100</v>
      </c>
      <c r="BW111" s="18">
        <f t="shared" si="247"/>
        <v>100</v>
      </c>
      <c r="BX111" s="18">
        <f t="shared" si="357"/>
        <v>0</v>
      </c>
      <c r="BY111" s="18">
        <f t="shared" si="357"/>
        <v>0</v>
      </c>
      <c r="BZ111" s="18">
        <f t="shared" si="357"/>
        <v>0</v>
      </c>
      <c r="CA111" s="18">
        <f t="shared" si="249"/>
        <v>100</v>
      </c>
      <c r="CB111" s="18">
        <f t="shared" si="250"/>
        <v>100</v>
      </c>
      <c r="CC111" s="18">
        <f t="shared" si="251"/>
        <v>100</v>
      </c>
      <c r="CD111" s="18">
        <f t="shared" si="357"/>
        <v>0</v>
      </c>
      <c r="CE111" s="27"/>
      <c r="CF111" s="33"/>
    </row>
    <row r="112" spans="1:119" ht="31.2" x14ac:dyDescent="0.3">
      <c r="A112" s="41" t="s">
        <v>35</v>
      </c>
      <c r="B112" s="39">
        <v>200</v>
      </c>
      <c r="C112" s="41"/>
      <c r="D112" s="41"/>
      <c r="E112" s="14" t="s">
        <v>551</v>
      </c>
      <c r="F112" s="18">
        <f t="shared" si="355"/>
        <v>100</v>
      </c>
      <c r="G112" s="18">
        <f t="shared" si="355"/>
        <v>100</v>
      </c>
      <c r="H112" s="18">
        <f t="shared" si="355"/>
        <v>100</v>
      </c>
      <c r="I112" s="18">
        <f t="shared" si="355"/>
        <v>0</v>
      </c>
      <c r="J112" s="18">
        <f t="shared" si="355"/>
        <v>0</v>
      </c>
      <c r="K112" s="18">
        <f t="shared" si="355"/>
        <v>0</v>
      </c>
      <c r="L112" s="18">
        <f t="shared" si="287"/>
        <v>100</v>
      </c>
      <c r="M112" s="18">
        <f t="shared" si="288"/>
        <v>100</v>
      </c>
      <c r="N112" s="18">
        <f t="shared" si="289"/>
        <v>100</v>
      </c>
      <c r="O112" s="18">
        <f t="shared" si="356"/>
        <v>0</v>
      </c>
      <c r="P112" s="18">
        <f t="shared" si="356"/>
        <v>0</v>
      </c>
      <c r="Q112" s="18">
        <f t="shared" si="356"/>
        <v>0</v>
      </c>
      <c r="R112" s="18">
        <f t="shared" si="356"/>
        <v>0</v>
      </c>
      <c r="S112" s="18">
        <f t="shared" si="356"/>
        <v>0</v>
      </c>
      <c r="T112" s="18">
        <f t="shared" si="213"/>
        <v>100</v>
      </c>
      <c r="U112" s="18">
        <f t="shared" si="214"/>
        <v>100</v>
      </c>
      <c r="V112" s="18">
        <f t="shared" si="215"/>
        <v>100</v>
      </c>
      <c r="W112" s="18">
        <f t="shared" si="357"/>
        <v>0</v>
      </c>
      <c r="X112" s="18">
        <f t="shared" si="357"/>
        <v>0</v>
      </c>
      <c r="Y112" s="18">
        <f t="shared" si="357"/>
        <v>0</v>
      </c>
      <c r="Z112" s="18">
        <f t="shared" si="357"/>
        <v>0</v>
      </c>
      <c r="AA112" s="18">
        <f t="shared" si="357"/>
        <v>0</v>
      </c>
      <c r="AB112" s="18">
        <f t="shared" si="357"/>
        <v>0</v>
      </c>
      <c r="AC112" s="18">
        <f t="shared" si="218"/>
        <v>100</v>
      </c>
      <c r="AD112" s="18">
        <f t="shared" si="219"/>
        <v>100</v>
      </c>
      <c r="AE112" s="18">
        <f t="shared" si="220"/>
        <v>100</v>
      </c>
      <c r="AF112" s="18">
        <f t="shared" si="357"/>
        <v>0</v>
      </c>
      <c r="AG112" s="18">
        <f t="shared" si="357"/>
        <v>0</v>
      </c>
      <c r="AH112" s="18">
        <f t="shared" si="357"/>
        <v>0</v>
      </c>
      <c r="AI112" s="18">
        <f t="shared" si="222"/>
        <v>100</v>
      </c>
      <c r="AJ112" s="18">
        <f t="shared" si="223"/>
        <v>100</v>
      </c>
      <c r="AK112" s="18">
        <f t="shared" si="224"/>
        <v>100</v>
      </c>
      <c r="AL112" s="18">
        <f t="shared" si="357"/>
        <v>0</v>
      </c>
      <c r="AM112" s="18">
        <f t="shared" si="226"/>
        <v>100</v>
      </c>
      <c r="AN112" s="18">
        <f t="shared" si="357"/>
        <v>0</v>
      </c>
      <c r="AO112" s="18">
        <f t="shared" si="357"/>
        <v>0</v>
      </c>
      <c r="AP112" s="18">
        <f t="shared" si="357"/>
        <v>0</v>
      </c>
      <c r="AQ112" s="18">
        <f t="shared" si="228"/>
        <v>100</v>
      </c>
      <c r="AR112" s="18">
        <f t="shared" si="229"/>
        <v>100</v>
      </c>
      <c r="AS112" s="18">
        <f t="shared" si="230"/>
        <v>100</v>
      </c>
      <c r="AT112" s="18">
        <f t="shared" si="357"/>
        <v>0</v>
      </c>
      <c r="AU112" s="18">
        <f t="shared" si="357"/>
        <v>0</v>
      </c>
      <c r="AV112" s="18">
        <f t="shared" si="357"/>
        <v>0</v>
      </c>
      <c r="AW112" s="18">
        <f t="shared" si="232"/>
        <v>100</v>
      </c>
      <c r="AX112" s="18">
        <f t="shared" si="233"/>
        <v>100</v>
      </c>
      <c r="AY112" s="18">
        <f t="shared" si="234"/>
        <v>100</v>
      </c>
      <c r="AZ112" s="18">
        <f t="shared" si="357"/>
        <v>0</v>
      </c>
      <c r="BA112" s="18">
        <f t="shared" si="357"/>
        <v>0</v>
      </c>
      <c r="BB112" s="18">
        <f t="shared" si="357"/>
        <v>0</v>
      </c>
      <c r="BC112" s="18">
        <f t="shared" si="236"/>
        <v>100</v>
      </c>
      <c r="BD112" s="18">
        <f t="shared" si="237"/>
        <v>100</v>
      </c>
      <c r="BE112" s="18">
        <f t="shared" si="238"/>
        <v>100</v>
      </c>
      <c r="BF112" s="18">
        <f t="shared" si="357"/>
        <v>0</v>
      </c>
      <c r="BG112" s="18">
        <f t="shared" si="357"/>
        <v>0</v>
      </c>
      <c r="BH112" s="18">
        <f t="shared" si="357"/>
        <v>0</v>
      </c>
      <c r="BI112" s="18">
        <f t="shared" si="208"/>
        <v>100</v>
      </c>
      <c r="BJ112" s="18">
        <f t="shared" si="209"/>
        <v>100</v>
      </c>
      <c r="BK112" s="18">
        <f t="shared" si="210"/>
        <v>100</v>
      </c>
      <c r="BL112" s="18">
        <f t="shared" si="357"/>
        <v>0</v>
      </c>
      <c r="BM112" s="18">
        <f t="shared" si="357"/>
        <v>0</v>
      </c>
      <c r="BN112" s="18">
        <f t="shared" si="357"/>
        <v>0</v>
      </c>
      <c r="BO112" s="18">
        <f t="shared" si="241"/>
        <v>100</v>
      </c>
      <c r="BP112" s="18">
        <f t="shared" si="242"/>
        <v>100</v>
      </c>
      <c r="BQ112" s="18">
        <f t="shared" si="243"/>
        <v>100</v>
      </c>
      <c r="BR112" s="18">
        <f t="shared" si="357"/>
        <v>0</v>
      </c>
      <c r="BS112" s="18">
        <f t="shared" si="357"/>
        <v>0</v>
      </c>
      <c r="BT112" s="18">
        <f t="shared" si="357"/>
        <v>0</v>
      </c>
      <c r="BU112" s="18">
        <f t="shared" si="245"/>
        <v>100</v>
      </c>
      <c r="BV112" s="18">
        <f t="shared" si="246"/>
        <v>100</v>
      </c>
      <c r="BW112" s="18">
        <f t="shared" si="247"/>
        <v>100</v>
      </c>
      <c r="BX112" s="18">
        <f t="shared" si="357"/>
        <v>0</v>
      </c>
      <c r="BY112" s="18">
        <f t="shared" si="357"/>
        <v>0</v>
      </c>
      <c r="BZ112" s="18">
        <f t="shared" si="357"/>
        <v>0</v>
      </c>
      <c r="CA112" s="18">
        <f t="shared" si="249"/>
        <v>100</v>
      </c>
      <c r="CB112" s="18">
        <f t="shared" si="250"/>
        <v>100</v>
      </c>
      <c r="CC112" s="18">
        <f t="shared" si="251"/>
        <v>100</v>
      </c>
      <c r="CD112" s="18">
        <f t="shared" si="357"/>
        <v>0</v>
      </c>
      <c r="CE112" s="27"/>
      <c r="CF112" s="33"/>
    </row>
    <row r="113" spans="1:119" ht="46.8" x14ac:dyDescent="0.3">
      <c r="A113" s="41" t="s">
        <v>35</v>
      </c>
      <c r="B113" s="39">
        <v>240</v>
      </c>
      <c r="C113" s="41"/>
      <c r="D113" s="41"/>
      <c r="E113" s="14" t="s">
        <v>559</v>
      </c>
      <c r="F113" s="18">
        <f t="shared" si="355"/>
        <v>100</v>
      </c>
      <c r="G113" s="18">
        <f t="shared" si="355"/>
        <v>100</v>
      </c>
      <c r="H113" s="18">
        <f t="shared" si="355"/>
        <v>100</v>
      </c>
      <c r="I113" s="18">
        <f t="shared" si="355"/>
        <v>0</v>
      </c>
      <c r="J113" s="18">
        <f t="shared" si="355"/>
        <v>0</v>
      </c>
      <c r="K113" s="18">
        <f t="shared" si="355"/>
        <v>0</v>
      </c>
      <c r="L113" s="18">
        <f t="shared" si="287"/>
        <v>100</v>
      </c>
      <c r="M113" s="18">
        <f t="shared" si="288"/>
        <v>100</v>
      </c>
      <c r="N113" s="18">
        <f t="shared" si="289"/>
        <v>100</v>
      </c>
      <c r="O113" s="18">
        <f t="shared" si="356"/>
        <v>0</v>
      </c>
      <c r="P113" s="18">
        <f t="shared" si="356"/>
        <v>0</v>
      </c>
      <c r="Q113" s="18">
        <f t="shared" si="356"/>
        <v>0</v>
      </c>
      <c r="R113" s="18">
        <f t="shared" si="356"/>
        <v>0</v>
      </c>
      <c r="S113" s="18">
        <f t="shared" si="356"/>
        <v>0</v>
      </c>
      <c r="T113" s="18">
        <f t="shared" si="213"/>
        <v>100</v>
      </c>
      <c r="U113" s="18">
        <f t="shared" si="214"/>
        <v>100</v>
      </c>
      <c r="V113" s="18">
        <f t="shared" si="215"/>
        <v>100</v>
      </c>
      <c r="W113" s="18">
        <f t="shared" si="357"/>
        <v>0</v>
      </c>
      <c r="X113" s="18">
        <f t="shared" si="357"/>
        <v>0</v>
      </c>
      <c r="Y113" s="18">
        <f t="shared" si="357"/>
        <v>0</v>
      </c>
      <c r="Z113" s="18">
        <f t="shared" si="357"/>
        <v>0</v>
      </c>
      <c r="AA113" s="18">
        <f t="shared" si="357"/>
        <v>0</v>
      </c>
      <c r="AB113" s="18">
        <f t="shared" si="357"/>
        <v>0</v>
      </c>
      <c r="AC113" s="18">
        <f t="shared" si="218"/>
        <v>100</v>
      </c>
      <c r="AD113" s="18">
        <f t="shared" si="219"/>
        <v>100</v>
      </c>
      <c r="AE113" s="18">
        <f t="shared" si="220"/>
        <v>100</v>
      </c>
      <c r="AF113" s="18">
        <f t="shared" si="357"/>
        <v>0</v>
      </c>
      <c r="AG113" s="18">
        <f t="shared" si="357"/>
        <v>0</v>
      </c>
      <c r="AH113" s="18">
        <f t="shared" si="357"/>
        <v>0</v>
      </c>
      <c r="AI113" s="18">
        <f t="shared" si="222"/>
        <v>100</v>
      </c>
      <c r="AJ113" s="18">
        <f t="shared" si="223"/>
        <v>100</v>
      </c>
      <c r="AK113" s="18">
        <f t="shared" si="224"/>
        <v>100</v>
      </c>
      <c r="AL113" s="18">
        <f t="shared" si="357"/>
        <v>0</v>
      </c>
      <c r="AM113" s="18">
        <f t="shared" si="226"/>
        <v>100</v>
      </c>
      <c r="AN113" s="18">
        <f t="shared" si="357"/>
        <v>0</v>
      </c>
      <c r="AO113" s="18">
        <f t="shared" si="357"/>
        <v>0</v>
      </c>
      <c r="AP113" s="18">
        <f t="shared" si="357"/>
        <v>0</v>
      </c>
      <c r="AQ113" s="18">
        <f t="shared" si="228"/>
        <v>100</v>
      </c>
      <c r="AR113" s="18">
        <f t="shared" si="229"/>
        <v>100</v>
      </c>
      <c r="AS113" s="18">
        <f t="shared" si="230"/>
        <v>100</v>
      </c>
      <c r="AT113" s="18">
        <f t="shared" si="357"/>
        <v>0</v>
      </c>
      <c r="AU113" s="18">
        <f t="shared" si="357"/>
        <v>0</v>
      </c>
      <c r="AV113" s="18">
        <f t="shared" si="357"/>
        <v>0</v>
      </c>
      <c r="AW113" s="18">
        <f t="shared" si="232"/>
        <v>100</v>
      </c>
      <c r="AX113" s="18">
        <f t="shared" si="233"/>
        <v>100</v>
      </c>
      <c r="AY113" s="18">
        <f t="shared" si="234"/>
        <v>100</v>
      </c>
      <c r="AZ113" s="18">
        <f t="shared" si="357"/>
        <v>0</v>
      </c>
      <c r="BA113" s="18">
        <f t="shared" si="357"/>
        <v>0</v>
      </c>
      <c r="BB113" s="18">
        <f t="shared" si="357"/>
        <v>0</v>
      </c>
      <c r="BC113" s="18">
        <f t="shared" si="236"/>
        <v>100</v>
      </c>
      <c r="BD113" s="18">
        <f t="shared" si="237"/>
        <v>100</v>
      </c>
      <c r="BE113" s="18">
        <f t="shared" si="238"/>
        <v>100</v>
      </c>
      <c r="BF113" s="18">
        <f t="shared" si="357"/>
        <v>0</v>
      </c>
      <c r="BG113" s="18">
        <f t="shared" si="357"/>
        <v>0</v>
      </c>
      <c r="BH113" s="18">
        <f t="shared" si="357"/>
        <v>0</v>
      </c>
      <c r="BI113" s="18">
        <f t="shared" si="208"/>
        <v>100</v>
      </c>
      <c r="BJ113" s="18">
        <f t="shared" si="209"/>
        <v>100</v>
      </c>
      <c r="BK113" s="18">
        <f t="shared" si="210"/>
        <v>100</v>
      </c>
      <c r="BL113" s="18">
        <f t="shared" si="357"/>
        <v>0</v>
      </c>
      <c r="BM113" s="18">
        <f t="shared" si="357"/>
        <v>0</v>
      </c>
      <c r="BN113" s="18">
        <f t="shared" si="357"/>
        <v>0</v>
      </c>
      <c r="BO113" s="18">
        <f t="shared" si="241"/>
        <v>100</v>
      </c>
      <c r="BP113" s="18">
        <f t="shared" si="242"/>
        <v>100</v>
      </c>
      <c r="BQ113" s="18">
        <f t="shared" si="243"/>
        <v>100</v>
      </c>
      <c r="BR113" s="18">
        <f t="shared" si="357"/>
        <v>0</v>
      </c>
      <c r="BS113" s="18">
        <f t="shared" si="357"/>
        <v>0</v>
      </c>
      <c r="BT113" s="18">
        <f t="shared" si="357"/>
        <v>0</v>
      </c>
      <c r="BU113" s="18">
        <f t="shared" si="245"/>
        <v>100</v>
      </c>
      <c r="BV113" s="18">
        <f t="shared" si="246"/>
        <v>100</v>
      </c>
      <c r="BW113" s="18">
        <f t="shared" si="247"/>
        <v>100</v>
      </c>
      <c r="BX113" s="18">
        <f t="shared" si="357"/>
        <v>0</v>
      </c>
      <c r="BY113" s="18">
        <f t="shared" si="357"/>
        <v>0</v>
      </c>
      <c r="BZ113" s="18">
        <f t="shared" si="357"/>
        <v>0</v>
      </c>
      <c r="CA113" s="18">
        <f t="shared" si="249"/>
        <v>100</v>
      </c>
      <c r="CB113" s="18">
        <f t="shared" si="250"/>
        <v>100</v>
      </c>
      <c r="CC113" s="18">
        <f t="shared" si="251"/>
        <v>100</v>
      </c>
      <c r="CD113" s="18">
        <f t="shared" si="357"/>
        <v>0</v>
      </c>
      <c r="CE113" s="27"/>
      <c r="CF113" s="33"/>
    </row>
    <row r="114" spans="1:119" ht="46.8" x14ac:dyDescent="0.3">
      <c r="A114" s="41" t="s">
        <v>35</v>
      </c>
      <c r="B114" s="39">
        <v>240</v>
      </c>
      <c r="C114" s="41" t="s">
        <v>19</v>
      </c>
      <c r="D114" s="41" t="s">
        <v>34</v>
      </c>
      <c r="E114" s="14" t="s">
        <v>520</v>
      </c>
      <c r="F114" s="18">
        <v>100</v>
      </c>
      <c r="G114" s="18">
        <v>100</v>
      </c>
      <c r="H114" s="18">
        <v>100</v>
      </c>
      <c r="I114" s="18"/>
      <c r="J114" s="18"/>
      <c r="K114" s="18"/>
      <c r="L114" s="18">
        <f t="shared" si="287"/>
        <v>100</v>
      </c>
      <c r="M114" s="18">
        <f t="shared" si="288"/>
        <v>100</v>
      </c>
      <c r="N114" s="18">
        <f t="shared" si="289"/>
        <v>100</v>
      </c>
      <c r="O114" s="18"/>
      <c r="P114" s="18"/>
      <c r="Q114" s="18"/>
      <c r="R114" s="18"/>
      <c r="S114" s="18"/>
      <c r="T114" s="18">
        <f t="shared" si="213"/>
        <v>100</v>
      </c>
      <c r="U114" s="18">
        <f t="shared" si="214"/>
        <v>100</v>
      </c>
      <c r="V114" s="18">
        <f t="shared" si="215"/>
        <v>100</v>
      </c>
      <c r="W114" s="18"/>
      <c r="X114" s="18"/>
      <c r="Y114" s="18"/>
      <c r="Z114" s="18"/>
      <c r="AA114" s="18"/>
      <c r="AB114" s="18"/>
      <c r="AC114" s="18">
        <f t="shared" si="218"/>
        <v>100</v>
      </c>
      <c r="AD114" s="18">
        <f t="shared" si="219"/>
        <v>100</v>
      </c>
      <c r="AE114" s="18">
        <f t="shared" si="220"/>
        <v>100</v>
      </c>
      <c r="AF114" s="18"/>
      <c r="AG114" s="18"/>
      <c r="AH114" s="18"/>
      <c r="AI114" s="18">
        <f t="shared" si="222"/>
        <v>100</v>
      </c>
      <c r="AJ114" s="18">
        <f t="shared" si="223"/>
        <v>100</v>
      </c>
      <c r="AK114" s="18">
        <f t="shared" si="224"/>
        <v>100</v>
      </c>
      <c r="AL114" s="18"/>
      <c r="AM114" s="18">
        <f t="shared" si="226"/>
        <v>100</v>
      </c>
      <c r="AN114" s="18"/>
      <c r="AO114" s="18"/>
      <c r="AP114" s="18"/>
      <c r="AQ114" s="18">
        <f t="shared" si="228"/>
        <v>100</v>
      </c>
      <c r="AR114" s="18">
        <f t="shared" si="229"/>
        <v>100</v>
      </c>
      <c r="AS114" s="18">
        <f t="shared" si="230"/>
        <v>100</v>
      </c>
      <c r="AT114" s="18"/>
      <c r="AU114" s="18"/>
      <c r="AV114" s="18"/>
      <c r="AW114" s="18">
        <f t="shared" si="232"/>
        <v>100</v>
      </c>
      <c r="AX114" s="18">
        <f t="shared" si="233"/>
        <v>100</v>
      </c>
      <c r="AY114" s="18">
        <f t="shared" si="234"/>
        <v>100</v>
      </c>
      <c r="AZ114" s="18"/>
      <c r="BA114" s="18"/>
      <c r="BB114" s="18"/>
      <c r="BC114" s="18">
        <f t="shared" si="236"/>
        <v>100</v>
      </c>
      <c r="BD114" s="18">
        <f t="shared" si="237"/>
        <v>100</v>
      </c>
      <c r="BE114" s="18">
        <f t="shared" si="238"/>
        <v>100</v>
      </c>
      <c r="BF114" s="18"/>
      <c r="BG114" s="18"/>
      <c r="BH114" s="18"/>
      <c r="BI114" s="18">
        <f t="shared" si="208"/>
        <v>100</v>
      </c>
      <c r="BJ114" s="18">
        <f t="shared" si="209"/>
        <v>100</v>
      </c>
      <c r="BK114" s="18">
        <f t="shared" si="210"/>
        <v>100</v>
      </c>
      <c r="BL114" s="18"/>
      <c r="BM114" s="18"/>
      <c r="BN114" s="18"/>
      <c r="BO114" s="18">
        <f t="shared" si="241"/>
        <v>100</v>
      </c>
      <c r="BP114" s="18">
        <f t="shared" si="242"/>
        <v>100</v>
      </c>
      <c r="BQ114" s="18">
        <f t="shared" si="243"/>
        <v>100</v>
      </c>
      <c r="BR114" s="18"/>
      <c r="BS114" s="18"/>
      <c r="BT114" s="18"/>
      <c r="BU114" s="18">
        <f t="shared" si="245"/>
        <v>100</v>
      </c>
      <c r="BV114" s="18">
        <f t="shared" si="246"/>
        <v>100</v>
      </c>
      <c r="BW114" s="18">
        <f t="shared" si="247"/>
        <v>100</v>
      </c>
      <c r="BX114" s="18"/>
      <c r="BY114" s="18"/>
      <c r="BZ114" s="18"/>
      <c r="CA114" s="18">
        <f t="shared" si="249"/>
        <v>100</v>
      </c>
      <c r="CB114" s="18">
        <f t="shared" si="250"/>
        <v>100</v>
      </c>
      <c r="CC114" s="18">
        <f t="shared" si="251"/>
        <v>100</v>
      </c>
      <c r="CD114" s="18"/>
      <c r="CE114" s="27"/>
      <c r="CF114" s="33"/>
    </row>
    <row r="115" spans="1:119" ht="31.2" x14ac:dyDescent="0.3">
      <c r="A115" s="41" t="s">
        <v>38</v>
      </c>
      <c r="B115" s="39"/>
      <c r="C115" s="41"/>
      <c r="D115" s="41"/>
      <c r="E115" s="14" t="s">
        <v>945</v>
      </c>
      <c r="F115" s="18">
        <f t="shared" ref="F115:K116" si="358">F116</f>
        <v>9959.7000000000007</v>
      </c>
      <c r="G115" s="18">
        <f t="shared" si="358"/>
        <v>6459.7</v>
      </c>
      <c r="H115" s="18">
        <f t="shared" si="358"/>
        <v>6459.7</v>
      </c>
      <c r="I115" s="18">
        <f t="shared" si="358"/>
        <v>0</v>
      </c>
      <c r="J115" s="18">
        <f t="shared" si="358"/>
        <v>0</v>
      </c>
      <c r="K115" s="18">
        <f t="shared" si="358"/>
        <v>0</v>
      </c>
      <c r="L115" s="18">
        <f t="shared" si="287"/>
        <v>9959.7000000000007</v>
      </c>
      <c r="M115" s="18">
        <f t="shared" si="288"/>
        <v>6459.7</v>
      </c>
      <c r="N115" s="18">
        <f t="shared" si="289"/>
        <v>6459.7</v>
      </c>
      <c r="O115" s="18">
        <f t="shared" ref="O115:S116" si="359">O116</f>
        <v>0</v>
      </c>
      <c r="P115" s="18">
        <f t="shared" si="359"/>
        <v>0</v>
      </c>
      <c r="Q115" s="18">
        <f t="shared" si="359"/>
        <v>0</v>
      </c>
      <c r="R115" s="18">
        <f t="shared" si="359"/>
        <v>0</v>
      </c>
      <c r="S115" s="18">
        <f t="shared" si="359"/>
        <v>0</v>
      </c>
      <c r="T115" s="18">
        <f t="shared" si="213"/>
        <v>9959.7000000000007</v>
      </c>
      <c r="U115" s="18">
        <f t="shared" si="214"/>
        <v>6459.7</v>
      </c>
      <c r="V115" s="18">
        <f t="shared" si="215"/>
        <v>6459.7</v>
      </c>
      <c r="W115" s="18">
        <f t="shared" ref="W115:CD116" si="360">W116</f>
        <v>0</v>
      </c>
      <c r="X115" s="18">
        <f t="shared" si="360"/>
        <v>0</v>
      </c>
      <c r="Y115" s="18">
        <f t="shared" si="360"/>
        <v>0</v>
      </c>
      <c r="Z115" s="18">
        <f t="shared" si="360"/>
        <v>0</v>
      </c>
      <c r="AA115" s="18">
        <f t="shared" si="360"/>
        <v>0</v>
      </c>
      <c r="AB115" s="18">
        <f t="shared" si="360"/>
        <v>0</v>
      </c>
      <c r="AC115" s="18">
        <f t="shared" si="218"/>
        <v>9959.7000000000007</v>
      </c>
      <c r="AD115" s="18">
        <f t="shared" si="219"/>
        <v>6459.7</v>
      </c>
      <c r="AE115" s="18">
        <f t="shared" si="220"/>
        <v>6459.7</v>
      </c>
      <c r="AF115" s="18">
        <f t="shared" si="360"/>
        <v>0</v>
      </c>
      <c r="AG115" s="18">
        <f t="shared" si="360"/>
        <v>0</v>
      </c>
      <c r="AH115" s="18">
        <f t="shared" si="360"/>
        <v>0</v>
      </c>
      <c r="AI115" s="18">
        <f t="shared" si="222"/>
        <v>9959.7000000000007</v>
      </c>
      <c r="AJ115" s="18">
        <f t="shared" si="223"/>
        <v>6459.7</v>
      </c>
      <c r="AK115" s="18">
        <f t="shared" si="224"/>
        <v>6459.7</v>
      </c>
      <c r="AL115" s="18">
        <f t="shared" si="360"/>
        <v>0</v>
      </c>
      <c r="AM115" s="18">
        <f t="shared" si="226"/>
        <v>9959.7000000000007</v>
      </c>
      <c r="AN115" s="18">
        <f t="shared" si="360"/>
        <v>0</v>
      </c>
      <c r="AO115" s="18">
        <f t="shared" si="360"/>
        <v>0</v>
      </c>
      <c r="AP115" s="18">
        <f t="shared" si="360"/>
        <v>0</v>
      </c>
      <c r="AQ115" s="18">
        <f t="shared" si="228"/>
        <v>9959.7000000000007</v>
      </c>
      <c r="AR115" s="18">
        <f t="shared" si="229"/>
        <v>6459.7</v>
      </c>
      <c r="AS115" s="18">
        <f t="shared" si="230"/>
        <v>6459.7</v>
      </c>
      <c r="AT115" s="18">
        <f t="shared" si="360"/>
        <v>0</v>
      </c>
      <c r="AU115" s="18">
        <f t="shared" si="360"/>
        <v>0</v>
      </c>
      <c r="AV115" s="18">
        <f t="shared" si="360"/>
        <v>0</v>
      </c>
      <c r="AW115" s="18">
        <f t="shared" si="232"/>
        <v>9959.7000000000007</v>
      </c>
      <c r="AX115" s="18">
        <f t="shared" si="233"/>
        <v>6459.7</v>
      </c>
      <c r="AY115" s="18">
        <f t="shared" si="234"/>
        <v>6459.7</v>
      </c>
      <c r="AZ115" s="18">
        <f t="shared" si="360"/>
        <v>0</v>
      </c>
      <c r="BA115" s="18">
        <f t="shared" si="360"/>
        <v>0</v>
      </c>
      <c r="BB115" s="18">
        <f t="shared" si="360"/>
        <v>0</v>
      </c>
      <c r="BC115" s="18">
        <f t="shared" si="236"/>
        <v>9959.7000000000007</v>
      </c>
      <c r="BD115" s="18">
        <f t="shared" si="237"/>
        <v>6459.7</v>
      </c>
      <c r="BE115" s="18">
        <f t="shared" si="238"/>
        <v>6459.7</v>
      </c>
      <c r="BF115" s="18">
        <f t="shared" si="360"/>
        <v>0</v>
      </c>
      <c r="BG115" s="18">
        <f t="shared" si="360"/>
        <v>0</v>
      </c>
      <c r="BH115" s="18">
        <f t="shared" si="360"/>
        <v>0</v>
      </c>
      <c r="BI115" s="18">
        <f t="shared" si="208"/>
        <v>9959.7000000000007</v>
      </c>
      <c r="BJ115" s="18">
        <f t="shared" si="209"/>
        <v>6459.7</v>
      </c>
      <c r="BK115" s="18">
        <f t="shared" si="210"/>
        <v>6459.7</v>
      </c>
      <c r="BL115" s="18">
        <f t="shared" si="360"/>
        <v>0</v>
      </c>
      <c r="BM115" s="18">
        <f t="shared" si="360"/>
        <v>0</v>
      </c>
      <c r="BN115" s="18">
        <f t="shared" si="360"/>
        <v>0</v>
      </c>
      <c r="BO115" s="18">
        <f t="shared" si="241"/>
        <v>9959.7000000000007</v>
      </c>
      <c r="BP115" s="18">
        <f t="shared" si="242"/>
        <v>6459.7</v>
      </c>
      <c r="BQ115" s="18">
        <f t="shared" si="243"/>
        <v>6459.7</v>
      </c>
      <c r="BR115" s="18">
        <f t="shared" si="360"/>
        <v>0</v>
      </c>
      <c r="BS115" s="18">
        <f t="shared" si="360"/>
        <v>0</v>
      </c>
      <c r="BT115" s="18">
        <f t="shared" si="360"/>
        <v>0</v>
      </c>
      <c r="BU115" s="18">
        <f t="shared" si="245"/>
        <v>9959.7000000000007</v>
      </c>
      <c r="BV115" s="18">
        <f t="shared" si="246"/>
        <v>6459.7</v>
      </c>
      <c r="BW115" s="18">
        <f t="shared" si="247"/>
        <v>6459.7</v>
      </c>
      <c r="BX115" s="18">
        <f t="shared" si="360"/>
        <v>0</v>
      </c>
      <c r="BY115" s="18">
        <f t="shared" si="360"/>
        <v>0</v>
      </c>
      <c r="BZ115" s="18">
        <f t="shared" si="360"/>
        <v>0</v>
      </c>
      <c r="CA115" s="18">
        <f t="shared" si="249"/>
        <v>9959.7000000000007</v>
      </c>
      <c r="CB115" s="18">
        <f t="shared" si="250"/>
        <v>6459.7</v>
      </c>
      <c r="CC115" s="18">
        <f t="shared" si="251"/>
        <v>6459.7</v>
      </c>
      <c r="CD115" s="18">
        <f t="shared" si="360"/>
        <v>0</v>
      </c>
      <c r="CE115" s="27"/>
      <c r="CF115" s="33"/>
    </row>
    <row r="116" spans="1:119" ht="46.8" x14ac:dyDescent="0.3">
      <c r="A116" s="41" t="s">
        <v>37</v>
      </c>
      <c r="B116" s="39"/>
      <c r="C116" s="41"/>
      <c r="D116" s="41"/>
      <c r="E116" s="14" t="s">
        <v>610</v>
      </c>
      <c r="F116" s="18">
        <f t="shared" si="358"/>
        <v>9959.7000000000007</v>
      </c>
      <c r="G116" s="18">
        <f t="shared" si="358"/>
        <v>6459.7</v>
      </c>
      <c r="H116" s="18">
        <f t="shared" si="358"/>
        <v>6459.7</v>
      </c>
      <c r="I116" s="18">
        <f t="shared" si="358"/>
        <v>0</v>
      </c>
      <c r="J116" s="18">
        <f t="shared" si="358"/>
        <v>0</v>
      </c>
      <c r="K116" s="18">
        <f t="shared" si="358"/>
        <v>0</v>
      </c>
      <c r="L116" s="18">
        <f t="shared" si="287"/>
        <v>9959.7000000000007</v>
      </c>
      <c r="M116" s="18">
        <f t="shared" si="288"/>
        <v>6459.7</v>
      </c>
      <c r="N116" s="18">
        <f t="shared" si="289"/>
        <v>6459.7</v>
      </c>
      <c r="O116" s="18">
        <f t="shared" si="359"/>
        <v>0</v>
      </c>
      <c r="P116" s="18">
        <f t="shared" si="359"/>
        <v>0</v>
      </c>
      <c r="Q116" s="18">
        <f t="shared" si="359"/>
        <v>0</v>
      </c>
      <c r="R116" s="18">
        <f t="shared" si="359"/>
        <v>0</v>
      </c>
      <c r="S116" s="18">
        <f t="shared" si="359"/>
        <v>0</v>
      </c>
      <c r="T116" s="18">
        <f t="shared" si="213"/>
        <v>9959.7000000000007</v>
      </c>
      <c r="U116" s="18">
        <f t="shared" si="214"/>
        <v>6459.7</v>
      </c>
      <c r="V116" s="18">
        <f t="shared" si="215"/>
        <v>6459.7</v>
      </c>
      <c r="W116" s="18">
        <f t="shared" si="360"/>
        <v>0</v>
      </c>
      <c r="X116" s="18">
        <f t="shared" si="360"/>
        <v>0</v>
      </c>
      <c r="Y116" s="18">
        <f t="shared" si="360"/>
        <v>0</v>
      </c>
      <c r="Z116" s="18">
        <f t="shared" si="360"/>
        <v>0</v>
      </c>
      <c r="AA116" s="18">
        <f t="shared" si="360"/>
        <v>0</v>
      </c>
      <c r="AB116" s="18">
        <f t="shared" si="360"/>
        <v>0</v>
      </c>
      <c r="AC116" s="18">
        <f t="shared" si="218"/>
        <v>9959.7000000000007</v>
      </c>
      <c r="AD116" s="18">
        <f t="shared" si="219"/>
        <v>6459.7</v>
      </c>
      <c r="AE116" s="18">
        <f t="shared" si="220"/>
        <v>6459.7</v>
      </c>
      <c r="AF116" s="18">
        <f t="shared" si="360"/>
        <v>0</v>
      </c>
      <c r="AG116" s="18">
        <f t="shared" si="360"/>
        <v>0</v>
      </c>
      <c r="AH116" s="18">
        <f t="shared" si="360"/>
        <v>0</v>
      </c>
      <c r="AI116" s="18">
        <f t="shared" si="222"/>
        <v>9959.7000000000007</v>
      </c>
      <c r="AJ116" s="18">
        <f t="shared" si="223"/>
        <v>6459.7</v>
      </c>
      <c r="AK116" s="18">
        <f t="shared" si="224"/>
        <v>6459.7</v>
      </c>
      <c r="AL116" s="18">
        <f t="shared" si="360"/>
        <v>0</v>
      </c>
      <c r="AM116" s="18">
        <f t="shared" si="226"/>
        <v>9959.7000000000007</v>
      </c>
      <c r="AN116" s="18">
        <f t="shared" si="360"/>
        <v>0</v>
      </c>
      <c r="AO116" s="18">
        <f t="shared" si="360"/>
        <v>0</v>
      </c>
      <c r="AP116" s="18">
        <f t="shared" si="360"/>
        <v>0</v>
      </c>
      <c r="AQ116" s="18">
        <f t="shared" si="228"/>
        <v>9959.7000000000007</v>
      </c>
      <c r="AR116" s="18">
        <f t="shared" si="229"/>
        <v>6459.7</v>
      </c>
      <c r="AS116" s="18">
        <f t="shared" si="230"/>
        <v>6459.7</v>
      </c>
      <c r="AT116" s="18">
        <f t="shared" si="360"/>
        <v>0</v>
      </c>
      <c r="AU116" s="18">
        <f t="shared" si="360"/>
        <v>0</v>
      </c>
      <c r="AV116" s="18">
        <f t="shared" si="360"/>
        <v>0</v>
      </c>
      <c r="AW116" s="18">
        <f t="shared" si="232"/>
        <v>9959.7000000000007</v>
      </c>
      <c r="AX116" s="18">
        <f t="shared" si="233"/>
        <v>6459.7</v>
      </c>
      <c r="AY116" s="18">
        <f t="shared" si="234"/>
        <v>6459.7</v>
      </c>
      <c r="AZ116" s="18">
        <f t="shared" si="360"/>
        <v>0</v>
      </c>
      <c r="BA116" s="18">
        <f t="shared" si="360"/>
        <v>0</v>
      </c>
      <c r="BB116" s="18">
        <f t="shared" si="360"/>
        <v>0</v>
      </c>
      <c r="BC116" s="18">
        <f t="shared" si="236"/>
        <v>9959.7000000000007</v>
      </c>
      <c r="BD116" s="18">
        <f t="shared" si="237"/>
        <v>6459.7</v>
      </c>
      <c r="BE116" s="18">
        <f t="shared" si="238"/>
        <v>6459.7</v>
      </c>
      <c r="BF116" s="18">
        <f t="shared" si="360"/>
        <v>0</v>
      </c>
      <c r="BG116" s="18">
        <f t="shared" si="360"/>
        <v>0</v>
      </c>
      <c r="BH116" s="18">
        <f t="shared" si="360"/>
        <v>0</v>
      </c>
      <c r="BI116" s="18">
        <f t="shared" si="208"/>
        <v>9959.7000000000007</v>
      </c>
      <c r="BJ116" s="18">
        <f t="shared" si="209"/>
        <v>6459.7</v>
      </c>
      <c r="BK116" s="18">
        <f t="shared" si="210"/>
        <v>6459.7</v>
      </c>
      <c r="BL116" s="18">
        <f t="shared" si="360"/>
        <v>0</v>
      </c>
      <c r="BM116" s="18">
        <f t="shared" si="360"/>
        <v>0</v>
      </c>
      <c r="BN116" s="18">
        <f t="shared" si="360"/>
        <v>0</v>
      </c>
      <c r="BO116" s="18">
        <f t="shared" si="241"/>
        <v>9959.7000000000007</v>
      </c>
      <c r="BP116" s="18">
        <f t="shared" si="242"/>
        <v>6459.7</v>
      </c>
      <c r="BQ116" s="18">
        <f t="shared" si="243"/>
        <v>6459.7</v>
      </c>
      <c r="BR116" s="18">
        <f t="shared" si="360"/>
        <v>0</v>
      </c>
      <c r="BS116" s="18">
        <f t="shared" si="360"/>
        <v>0</v>
      </c>
      <c r="BT116" s="18">
        <f t="shared" si="360"/>
        <v>0</v>
      </c>
      <c r="BU116" s="18">
        <f t="shared" si="245"/>
        <v>9959.7000000000007</v>
      </c>
      <c r="BV116" s="18">
        <f t="shared" si="246"/>
        <v>6459.7</v>
      </c>
      <c r="BW116" s="18">
        <f t="shared" si="247"/>
        <v>6459.7</v>
      </c>
      <c r="BX116" s="18">
        <f t="shared" si="360"/>
        <v>0</v>
      </c>
      <c r="BY116" s="18">
        <f t="shared" si="360"/>
        <v>0</v>
      </c>
      <c r="BZ116" s="18">
        <f t="shared" si="360"/>
        <v>0</v>
      </c>
      <c r="CA116" s="18">
        <f t="shared" si="249"/>
        <v>9959.7000000000007</v>
      </c>
      <c r="CB116" s="18">
        <f t="shared" si="250"/>
        <v>6459.7</v>
      </c>
      <c r="CC116" s="18">
        <f t="shared" si="251"/>
        <v>6459.7</v>
      </c>
      <c r="CD116" s="18">
        <f t="shared" si="360"/>
        <v>0</v>
      </c>
      <c r="CE116" s="27"/>
      <c r="CF116" s="33"/>
    </row>
    <row r="117" spans="1:119" ht="46.8" x14ac:dyDescent="0.3">
      <c r="A117" s="41" t="s">
        <v>37</v>
      </c>
      <c r="B117" s="39">
        <v>600</v>
      </c>
      <c r="C117" s="41"/>
      <c r="D117" s="41"/>
      <c r="E117" s="14" t="s">
        <v>554</v>
      </c>
      <c r="F117" s="18">
        <f t="shared" ref="F117:K117" si="361">F118+F120</f>
        <v>9959.7000000000007</v>
      </c>
      <c r="G117" s="18">
        <f t="shared" si="361"/>
        <v>6459.7</v>
      </c>
      <c r="H117" s="18">
        <f t="shared" si="361"/>
        <v>6459.7</v>
      </c>
      <c r="I117" s="18">
        <f t="shared" si="361"/>
        <v>0</v>
      </c>
      <c r="J117" s="18">
        <f t="shared" si="361"/>
        <v>0</v>
      </c>
      <c r="K117" s="18">
        <f t="shared" si="361"/>
        <v>0</v>
      </c>
      <c r="L117" s="18">
        <f t="shared" si="287"/>
        <v>9959.7000000000007</v>
      </c>
      <c r="M117" s="18">
        <f t="shared" si="288"/>
        <v>6459.7</v>
      </c>
      <c r="N117" s="18">
        <f t="shared" si="289"/>
        <v>6459.7</v>
      </c>
      <c r="O117" s="18">
        <f t="shared" ref="O117:S117" si="362">O118+O120</f>
        <v>0</v>
      </c>
      <c r="P117" s="18">
        <f t="shared" si="362"/>
        <v>0</v>
      </c>
      <c r="Q117" s="18">
        <f t="shared" si="362"/>
        <v>0</v>
      </c>
      <c r="R117" s="18">
        <f t="shared" si="362"/>
        <v>0</v>
      </c>
      <c r="S117" s="18">
        <f t="shared" si="362"/>
        <v>0</v>
      </c>
      <c r="T117" s="18">
        <f t="shared" si="213"/>
        <v>9959.7000000000007</v>
      </c>
      <c r="U117" s="18">
        <f t="shared" si="214"/>
        <v>6459.7</v>
      </c>
      <c r="V117" s="18">
        <f t="shared" si="215"/>
        <v>6459.7</v>
      </c>
      <c r="W117" s="18">
        <f t="shared" ref="W117:CD117" si="363">W118+W120</f>
        <v>0</v>
      </c>
      <c r="X117" s="18">
        <f t="shared" ref="X117:AB117" si="364">X118+X120</f>
        <v>0</v>
      </c>
      <c r="Y117" s="18">
        <f t="shared" si="364"/>
        <v>0</v>
      </c>
      <c r="Z117" s="18">
        <f t="shared" si="364"/>
        <v>0</v>
      </c>
      <c r="AA117" s="18">
        <f t="shared" si="364"/>
        <v>0</v>
      </c>
      <c r="AB117" s="18">
        <f t="shared" si="364"/>
        <v>0</v>
      </c>
      <c r="AC117" s="18">
        <f t="shared" si="218"/>
        <v>9959.7000000000007</v>
      </c>
      <c r="AD117" s="18">
        <f t="shared" si="219"/>
        <v>6459.7</v>
      </c>
      <c r="AE117" s="18">
        <f t="shared" si="220"/>
        <v>6459.7</v>
      </c>
      <c r="AF117" s="18">
        <f t="shared" ref="AF117:AH117" si="365">AF118+AF120</f>
        <v>0</v>
      </c>
      <c r="AG117" s="18">
        <f t="shared" si="365"/>
        <v>0</v>
      </c>
      <c r="AH117" s="18">
        <f t="shared" si="365"/>
        <v>0</v>
      </c>
      <c r="AI117" s="18">
        <f t="shared" si="222"/>
        <v>9959.7000000000007</v>
      </c>
      <c r="AJ117" s="18">
        <f t="shared" si="223"/>
        <v>6459.7</v>
      </c>
      <c r="AK117" s="18">
        <f t="shared" si="224"/>
        <v>6459.7</v>
      </c>
      <c r="AL117" s="18">
        <f t="shared" ref="AL117" si="366">AL118+AL120</f>
        <v>0</v>
      </c>
      <c r="AM117" s="18">
        <f t="shared" si="226"/>
        <v>9959.7000000000007</v>
      </c>
      <c r="AN117" s="18">
        <f t="shared" ref="AN117:AP117" si="367">AN118+AN120</f>
        <v>0</v>
      </c>
      <c r="AO117" s="18">
        <f t="shared" si="367"/>
        <v>0</v>
      </c>
      <c r="AP117" s="18">
        <f t="shared" si="367"/>
        <v>0</v>
      </c>
      <c r="AQ117" s="18">
        <f t="shared" si="228"/>
        <v>9959.7000000000007</v>
      </c>
      <c r="AR117" s="18">
        <f t="shared" si="229"/>
        <v>6459.7</v>
      </c>
      <c r="AS117" s="18">
        <f t="shared" si="230"/>
        <v>6459.7</v>
      </c>
      <c r="AT117" s="18">
        <f t="shared" ref="AT117:AV117" si="368">AT118+AT120</f>
        <v>0</v>
      </c>
      <c r="AU117" s="18">
        <f t="shared" si="368"/>
        <v>0</v>
      </c>
      <c r="AV117" s="18">
        <f t="shared" si="368"/>
        <v>0</v>
      </c>
      <c r="AW117" s="18">
        <f t="shared" si="232"/>
        <v>9959.7000000000007</v>
      </c>
      <c r="AX117" s="18">
        <f t="shared" si="233"/>
        <v>6459.7</v>
      </c>
      <c r="AY117" s="18">
        <f t="shared" si="234"/>
        <v>6459.7</v>
      </c>
      <c r="AZ117" s="18">
        <f t="shared" ref="AZ117:BB117" si="369">AZ118+AZ120</f>
        <v>0</v>
      </c>
      <c r="BA117" s="18">
        <f t="shared" si="369"/>
        <v>0</v>
      </c>
      <c r="BB117" s="18">
        <f t="shared" si="369"/>
        <v>0</v>
      </c>
      <c r="BC117" s="18">
        <f t="shared" si="236"/>
        <v>9959.7000000000007</v>
      </c>
      <c r="BD117" s="18">
        <f t="shared" si="237"/>
        <v>6459.7</v>
      </c>
      <c r="BE117" s="18">
        <f t="shared" si="238"/>
        <v>6459.7</v>
      </c>
      <c r="BF117" s="18">
        <f t="shared" ref="BF117:BH117" si="370">BF118+BF120</f>
        <v>0</v>
      </c>
      <c r="BG117" s="18">
        <f t="shared" si="370"/>
        <v>0</v>
      </c>
      <c r="BH117" s="18">
        <f t="shared" si="370"/>
        <v>0</v>
      </c>
      <c r="BI117" s="18">
        <f t="shared" si="208"/>
        <v>9959.7000000000007</v>
      </c>
      <c r="BJ117" s="18">
        <f t="shared" si="209"/>
        <v>6459.7</v>
      </c>
      <c r="BK117" s="18">
        <f t="shared" si="210"/>
        <v>6459.7</v>
      </c>
      <c r="BL117" s="18">
        <f t="shared" ref="BL117:BN117" si="371">BL118+BL120</f>
        <v>0</v>
      </c>
      <c r="BM117" s="18">
        <f t="shared" si="371"/>
        <v>0</v>
      </c>
      <c r="BN117" s="18">
        <f t="shared" si="371"/>
        <v>0</v>
      </c>
      <c r="BO117" s="18">
        <f t="shared" si="241"/>
        <v>9959.7000000000007</v>
      </c>
      <c r="BP117" s="18">
        <f t="shared" si="242"/>
        <v>6459.7</v>
      </c>
      <c r="BQ117" s="18">
        <f t="shared" si="243"/>
        <v>6459.7</v>
      </c>
      <c r="BR117" s="18">
        <f t="shared" ref="BR117:BT117" si="372">BR118+BR120</f>
        <v>0</v>
      </c>
      <c r="BS117" s="18">
        <f t="shared" si="372"/>
        <v>0</v>
      </c>
      <c r="BT117" s="18">
        <f t="shared" si="372"/>
        <v>0</v>
      </c>
      <c r="BU117" s="18">
        <f t="shared" si="245"/>
        <v>9959.7000000000007</v>
      </c>
      <c r="BV117" s="18">
        <f t="shared" si="246"/>
        <v>6459.7</v>
      </c>
      <c r="BW117" s="18">
        <f t="shared" si="247"/>
        <v>6459.7</v>
      </c>
      <c r="BX117" s="18">
        <f t="shared" ref="BX117:BZ117" si="373">BX118+BX120</f>
        <v>0</v>
      </c>
      <c r="BY117" s="18">
        <f t="shared" si="373"/>
        <v>0</v>
      </c>
      <c r="BZ117" s="18">
        <f t="shared" si="373"/>
        <v>0</v>
      </c>
      <c r="CA117" s="18">
        <f t="shared" si="249"/>
        <v>9959.7000000000007</v>
      </c>
      <c r="CB117" s="18">
        <f t="shared" si="250"/>
        <v>6459.7</v>
      </c>
      <c r="CC117" s="18">
        <f t="shared" si="251"/>
        <v>6459.7</v>
      </c>
      <c r="CD117" s="18">
        <f t="shared" si="363"/>
        <v>0</v>
      </c>
      <c r="CE117" s="27"/>
      <c r="CF117" s="33"/>
    </row>
    <row r="118" spans="1:119" x14ac:dyDescent="0.3">
      <c r="A118" s="41" t="s">
        <v>37</v>
      </c>
      <c r="B118" s="39">
        <v>610</v>
      </c>
      <c r="C118" s="41"/>
      <c r="D118" s="41"/>
      <c r="E118" s="14" t="s">
        <v>568</v>
      </c>
      <c r="F118" s="18">
        <f t="shared" ref="F118:K118" si="374">F119</f>
        <v>3626.5</v>
      </c>
      <c r="G118" s="18">
        <f t="shared" si="374"/>
        <v>2629.5</v>
      </c>
      <c r="H118" s="18">
        <f t="shared" si="374"/>
        <v>2629.5</v>
      </c>
      <c r="I118" s="18">
        <f t="shared" si="374"/>
        <v>0</v>
      </c>
      <c r="J118" s="18">
        <f t="shared" si="374"/>
        <v>0</v>
      </c>
      <c r="K118" s="18">
        <f t="shared" si="374"/>
        <v>0</v>
      </c>
      <c r="L118" s="18">
        <f t="shared" si="287"/>
        <v>3626.5</v>
      </c>
      <c r="M118" s="18">
        <f t="shared" si="288"/>
        <v>2629.5</v>
      </c>
      <c r="N118" s="18">
        <f t="shared" si="289"/>
        <v>2629.5</v>
      </c>
      <c r="O118" s="18">
        <f t="shared" ref="O118:S118" si="375">O119</f>
        <v>0</v>
      </c>
      <c r="P118" s="18">
        <f t="shared" si="375"/>
        <v>0</v>
      </c>
      <c r="Q118" s="18">
        <f t="shared" si="375"/>
        <v>0</v>
      </c>
      <c r="R118" s="18">
        <f t="shared" si="375"/>
        <v>0</v>
      </c>
      <c r="S118" s="18">
        <f t="shared" si="375"/>
        <v>0</v>
      </c>
      <c r="T118" s="18">
        <f t="shared" si="213"/>
        <v>3626.5</v>
      </c>
      <c r="U118" s="18">
        <f t="shared" si="214"/>
        <v>2629.5</v>
      </c>
      <c r="V118" s="18">
        <f t="shared" si="215"/>
        <v>2629.5</v>
      </c>
      <c r="W118" s="18">
        <f t="shared" ref="W118:CD118" si="376">W119</f>
        <v>0</v>
      </c>
      <c r="X118" s="18">
        <f t="shared" si="376"/>
        <v>0</v>
      </c>
      <c r="Y118" s="18">
        <f t="shared" si="376"/>
        <v>0</v>
      </c>
      <c r="Z118" s="18">
        <f t="shared" si="376"/>
        <v>0</v>
      </c>
      <c r="AA118" s="18">
        <f t="shared" si="376"/>
        <v>0</v>
      </c>
      <c r="AB118" s="18">
        <f t="shared" si="376"/>
        <v>0</v>
      </c>
      <c r="AC118" s="18">
        <f t="shared" si="218"/>
        <v>3626.5</v>
      </c>
      <c r="AD118" s="18">
        <f t="shared" si="219"/>
        <v>2629.5</v>
      </c>
      <c r="AE118" s="18">
        <f t="shared" si="220"/>
        <v>2629.5</v>
      </c>
      <c r="AF118" s="18">
        <f t="shared" si="376"/>
        <v>0</v>
      </c>
      <c r="AG118" s="18">
        <f t="shared" si="376"/>
        <v>0</v>
      </c>
      <c r="AH118" s="18">
        <f t="shared" si="376"/>
        <v>0</v>
      </c>
      <c r="AI118" s="18">
        <f t="shared" si="222"/>
        <v>3626.5</v>
      </c>
      <c r="AJ118" s="18">
        <f t="shared" si="223"/>
        <v>2629.5</v>
      </c>
      <c r="AK118" s="18">
        <f t="shared" si="224"/>
        <v>2629.5</v>
      </c>
      <c r="AL118" s="18">
        <f t="shared" si="376"/>
        <v>0</v>
      </c>
      <c r="AM118" s="18">
        <f t="shared" si="226"/>
        <v>3626.5</v>
      </c>
      <c r="AN118" s="18">
        <f t="shared" si="376"/>
        <v>0</v>
      </c>
      <c r="AO118" s="18">
        <f t="shared" si="376"/>
        <v>0</v>
      </c>
      <c r="AP118" s="18">
        <f t="shared" si="376"/>
        <v>0</v>
      </c>
      <c r="AQ118" s="18">
        <f t="shared" si="228"/>
        <v>3626.5</v>
      </c>
      <c r="AR118" s="18">
        <f t="shared" si="229"/>
        <v>2629.5</v>
      </c>
      <c r="AS118" s="18">
        <f t="shared" si="230"/>
        <v>2629.5</v>
      </c>
      <c r="AT118" s="18">
        <f t="shared" si="376"/>
        <v>0</v>
      </c>
      <c r="AU118" s="18">
        <f t="shared" si="376"/>
        <v>0</v>
      </c>
      <c r="AV118" s="18">
        <f t="shared" si="376"/>
        <v>0</v>
      </c>
      <c r="AW118" s="18">
        <f t="shared" si="232"/>
        <v>3626.5</v>
      </c>
      <c r="AX118" s="18">
        <f t="shared" si="233"/>
        <v>2629.5</v>
      </c>
      <c r="AY118" s="18">
        <f t="shared" si="234"/>
        <v>2629.5</v>
      </c>
      <c r="AZ118" s="18">
        <f t="shared" si="376"/>
        <v>0</v>
      </c>
      <c r="BA118" s="18">
        <f t="shared" si="376"/>
        <v>0</v>
      </c>
      <c r="BB118" s="18">
        <f t="shared" si="376"/>
        <v>0</v>
      </c>
      <c r="BC118" s="18">
        <f t="shared" si="236"/>
        <v>3626.5</v>
      </c>
      <c r="BD118" s="18">
        <f t="shared" si="237"/>
        <v>2629.5</v>
      </c>
      <c r="BE118" s="18">
        <f t="shared" si="238"/>
        <v>2629.5</v>
      </c>
      <c r="BF118" s="18">
        <f t="shared" si="376"/>
        <v>0</v>
      </c>
      <c r="BG118" s="18">
        <f t="shared" si="376"/>
        <v>0</v>
      </c>
      <c r="BH118" s="18">
        <f t="shared" si="376"/>
        <v>0</v>
      </c>
      <c r="BI118" s="18">
        <f t="shared" si="208"/>
        <v>3626.5</v>
      </c>
      <c r="BJ118" s="18">
        <f t="shared" si="209"/>
        <v>2629.5</v>
      </c>
      <c r="BK118" s="18">
        <f t="shared" si="210"/>
        <v>2629.5</v>
      </c>
      <c r="BL118" s="18">
        <f t="shared" si="376"/>
        <v>0</v>
      </c>
      <c r="BM118" s="18">
        <f t="shared" si="376"/>
        <v>0</v>
      </c>
      <c r="BN118" s="18">
        <f t="shared" si="376"/>
        <v>0</v>
      </c>
      <c r="BO118" s="18">
        <f t="shared" si="241"/>
        <v>3626.5</v>
      </c>
      <c r="BP118" s="18">
        <f t="shared" si="242"/>
        <v>2629.5</v>
      </c>
      <c r="BQ118" s="18">
        <f t="shared" si="243"/>
        <v>2629.5</v>
      </c>
      <c r="BR118" s="18">
        <f t="shared" si="376"/>
        <v>0</v>
      </c>
      <c r="BS118" s="18">
        <f t="shared" si="376"/>
        <v>0</v>
      </c>
      <c r="BT118" s="18">
        <f t="shared" si="376"/>
        <v>0</v>
      </c>
      <c r="BU118" s="18">
        <f t="shared" si="245"/>
        <v>3626.5</v>
      </c>
      <c r="BV118" s="18">
        <f t="shared" si="246"/>
        <v>2629.5</v>
      </c>
      <c r="BW118" s="18">
        <f t="shared" si="247"/>
        <v>2629.5</v>
      </c>
      <c r="BX118" s="18">
        <f t="shared" si="376"/>
        <v>0</v>
      </c>
      <c r="BY118" s="18">
        <f t="shared" si="376"/>
        <v>0</v>
      </c>
      <c r="BZ118" s="18">
        <f t="shared" si="376"/>
        <v>0</v>
      </c>
      <c r="CA118" s="18">
        <f t="shared" si="249"/>
        <v>3626.5</v>
      </c>
      <c r="CB118" s="18">
        <f t="shared" si="250"/>
        <v>2629.5</v>
      </c>
      <c r="CC118" s="18">
        <f t="shared" si="251"/>
        <v>2629.5</v>
      </c>
      <c r="CD118" s="18">
        <f t="shared" si="376"/>
        <v>0</v>
      </c>
      <c r="CE118" s="27"/>
      <c r="CF118" s="33"/>
    </row>
    <row r="119" spans="1:119" x14ac:dyDescent="0.3">
      <c r="A119" s="41" t="s">
        <v>37</v>
      </c>
      <c r="B119" s="39">
        <v>610</v>
      </c>
      <c r="C119" s="41" t="s">
        <v>27</v>
      </c>
      <c r="D119" s="41" t="s">
        <v>29</v>
      </c>
      <c r="E119" s="14" t="s">
        <v>536</v>
      </c>
      <c r="F119" s="18">
        <v>3626.5</v>
      </c>
      <c r="G119" s="18">
        <v>2629.5</v>
      </c>
      <c r="H119" s="18">
        <v>2629.5</v>
      </c>
      <c r="I119" s="18"/>
      <c r="J119" s="18"/>
      <c r="K119" s="18"/>
      <c r="L119" s="18">
        <f t="shared" si="287"/>
        <v>3626.5</v>
      </c>
      <c r="M119" s="18">
        <f t="shared" si="288"/>
        <v>2629.5</v>
      </c>
      <c r="N119" s="18">
        <f t="shared" si="289"/>
        <v>2629.5</v>
      </c>
      <c r="O119" s="18"/>
      <c r="P119" s="18"/>
      <c r="Q119" s="18"/>
      <c r="R119" s="18"/>
      <c r="S119" s="18"/>
      <c r="T119" s="18">
        <f t="shared" si="213"/>
        <v>3626.5</v>
      </c>
      <c r="U119" s="18">
        <f t="shared" si="214"/>
        <v>2629.5</v>
      </c>
      <c r="V119" s="18">
        <f t="shared" si="215"/>
        <v>2629.5</v>
      </c>
      <c r="W119" s="18"/>
      <c r="X119" s="18"/>
      <c r="Y119" s="18"/>
      <c r="Z119" s="18"/>
      <c r="AA119" s="18"/>
      <c r="AB119" s="18"/>
      <c r="AC119" s="18">
        <f t="shared" si="218"/>
        <v>3626.5</v>
      </c>
      <c r="AD119" s="18">
        <f t="shared" si="219"/>
        <v>2629.5</v>
      </c>
      <c r="AE119" s="18">
        <f t="shared" si="220"/>
        <v>2629.5</v>
      </c>
      <c r="AF119" s="18"/>
      <c r="AG119" s="18"/>
      <c r="AH119" s="18"/>
      <c r="AI119" s="18">
        <f t="shared" si="222"/>
        <v>3626.5</v>
      </c>
      <c r="AJ119" s="18">
        <f t="shared" si="223"/>
        <v>2629.5</v>
      </c>
      <c r="AK119" s="18">
        <f t="shared" si="224"/>
        <v>2629.5</v>
      </c>
      <c r="AL119" s="18"/>
      <c r="AM119" s="18">
        <f t="shared" si="226"/>
        <v>3626.5</v>
      </c>
      <c r="AN119" s="18"/>
      <c r="AO119" s="18"/>
      <c r="AP119" s="18"/>
      <c r="AQ119" s="18">
        <f t="shared" si="228"/>
        <v>3626.5</v>
      </c>
      <c r="AR119" s="18">
        <f t="shared" si="229"/>
        <v>2629.5</v>
      </c>
      <c r="AS119" s="18">
        <f t="shared" si="230"/>
        <v>2629.5</v>
      </c>
      <c r="AT119" s="18"/>
      <c r="AU119" s="18"/>
      <c r="AV119" s="18"/>
      <c r="AW119" s="18">
        <f t="shared" si="232"/>
        <v>3626.5</v>
      </c>
      <c r="AX119" s="18">
        <f t="shared" si="233"/>
        <v>2629.5</v>
      </c>
      <c r="AY119" s="18">
        <f t="shared" si="234"/>
        <v>2629.5</v>
      </c>
      <c r="AZ119" s="18"/>
      <c r="BA119" s="18"/>
      <c r="BB119" s="18"/>
      <c r="BC119" s="18">
        <f t="shared" si="236"/>
        <v>3626.5</v>
      </c>
      <c r="BD119" s="18">
        <f t="shared" si="237"/>
        <v>2629.5</v>
      </c>
      <c r="BE119" s="18">
        <f t="shared" si="238"/>
        <v>2629.5</v>
      </c>
      <c r="BF119" s="18"/>
      <c r="BG119" s="18"/>
      <c r="BH119" s="18"/>
      <c r="BI119" s="18">
        <f t="shared" si="208"/>
        <v>3626.5</v>
      </c>
      <c r="BJ119" s="18">
        <f t="shared" si="209"/>
        <v>2629.5</v>
      </c>
      <c r="BK119" s="18">
        <f t="shared" si="210"/>
        <v>2629.5</v>
      </c>
      <c r="BL119" s="18"/>
      <c r="BM119" s="18"/>
      <c r="BN119" s="18"/>
      <c r="BO119" s="18">
        <f t="shared" si="241"/>
        <v>3626.5</v>
      </c>
      <c r="BP119" s="18">
        <f t="shared" si="242"/>
        <v>2629.5</v>
      </c>
      <c r="BQ119" s="18">
        <f t="shared" si="243"/>
        <v>2629.5</v>
      </c>
      <c r="BR119" s="18"/>
      <c r="BS119" s="18"/>
      <c r="BT119" s="18"/>
      <c r="BU119" s="18">
        <f t="shared" si="245"/>
        <v>3626.5</v>
      </c>
      <c r="BV119" s="18">
        <f t="shared" si="246"/>
        <v>2629.5</v>
      </c>
      <c r="BW119" s="18">
        <f t="shared" si="247"/>
        <v>2629.5</v>
      </c>
      <c r="BX119" s="18"/>
      <c r="BY119" s="18"/>
      <c r="BZ119" s="18"/>
      <c r="CA119" s="18">
        <f t="shared" si="249"/>
        <v>3626.5</v>
      </c>
      <c r="CB119" s="18">
        <f t="shared" si="250"/>
        <v>2629.5</v>
      </c>
      <c r="CC119" s="18">
        <f t="shared" si="251"/>
        <v>2629.5</v>
      </c>
      <c r="CD119" s="18"/>
      <c r="CE119" s="27"/>
      <c r="CF119" s="33"/>
    </row>
    <row r="120" spans="1:119" x14ac:dyDescent="0.3">
      <c r="A120" s="41" t="s">
        <v>37</v>
      </c>
      <c r="B120" s="39">
        <v>620</v>
      </c>
      <c r="C120" s="41"/>
      <c r="D120" s="41"/>
      <c r="E120" s="14" t="s">
        <v>569</v>
      </c>
      <c r="F120" s="18">
        <f t="shared" ref="F120:K120" si="377">F121+F122</f>
        <v>6333.2</v>
      </c>
      <c r="G120" s="18">
        <f t="shared" si="377"/>
        <v>3830.2</v>
      </c>
      <c r="H120" s="18">
        <f t="shared" si="377"/>
        <v>3830.2</v>
      </c>
      <c r="I120" s="18">
        <f t="shared" si="377"/>
        <v>0</v>
      </c>
      <c r="J120" s="18">
        <f t="shared" si="377"/>
        <v>0</v>
      </c>
      <c r="K120" s="18">
        <f t="shared" si="377"/>
        <v>0</v>
      </c>
      <c r="L120" s="18">
        <f t="shared" si="287"/>
        <v>6333.2</v>
      </c>
      <c r="M120" s="18">
        <f t="shared" si="288"/>
        <v>3830.2</v>
      </c>
      <c r="N120" s="18">
        <f t="shared" si="289"/>
        <v>3830.2</v>
      </c>
      <c r="O120" s="18">
        <f t="shared" ref="O120:S120" si="378">O121+O122</f>
        <v>0</v>
      </c>
      <c r="P120" s="18">
        <f t="shared" si="378"/>
        <v>0</v>
      </c>
      <c r="Q120" s="18">
        <f t="shared" si="378"/>
        <v>0</v>
      </c>
      <c r="R120" s="18">
        <f t="shared" si="378"/>
        <v>0</v>
      </c>
      <c r="S120" s="18">
        <f t="shared" si="378"/>
        <v>0</v>
      </c>
      <c r="T120" s="18">
        <f t="shared" si="213"/>
        <v>6333.2</v>
      </c>
      <c r="U120" s="18">
        <f t="shared" si="214"/>
        <v>3830.2</v>
      </c>
      <c r="V120" s="18">
        <f t="shared" si="215"/>
        <v>3830.2</v>
      </c>
      <c r="W120" s="18">
        <f t="shared" ref="W120:CD120" si="379">W121+W122</f>
        <v>0</v>
      </c>
      <c r="X120" s="18">
        <f t="shared" ref="X120:AB120" si="380">X121+X122</f>
        <v>0</v>
      </c>
      <c r="Y120" s="18">
        <f t="shared" si="380"/>
        <v>0</v>
      </c>
      <c r="Z120" s="18">
        <f t="shared" si="380"/>
        <v>0</v>
      </c>
      <c r="AA120" s="18">
        <f t="shared" si="380"/>
        <v>0</v>
      </c>
      <c r="AB120" s="18">
        <f t="shared" si="380"/>
        <v>0</v>
      </c>
      <c r="AC120" s="18">
        <f t="shared" si="218"/>
        <v>6333.2</v>
      </c>
      <c r="AD120" s="18">
        <f t="shared" si="219"/>
        <v>3830.2</v>
      </c>
      <c r="AE120" s="18">
        <f t="shared" si="220"/>
        <v>3830.2</v>
      </c>
      <c r="AF120" s="18">
        <f t="shared" ref="AF120:AH120" si="381">AF121+AF122</f>
        <v>0</v>
      </c>
      <c r="AG120" s="18">
        <f t="shared" si="381"/>
        <v>0</v>
      </c>
      <c r="AH120" s="18">
        <f t="shared" si="381"/>
        <v>0</v>
      </c>
      <c r="AI120" s="18">
        <f t="shared" si="222"/>
        <v>6333.2</v>
      </c>
      <c r="AJ120" s="18">
        <f t="shared" si="223"/>
        <v>3830.2</v>
      </c>
      <c r="AK120" s="18">
        <f t="shared" si="224"/>
        <v>3830.2</v>
      </c>
      <c r="AL120" s="18">
        <f t="shared" ref="AL120" si="382">AL121+AL122</f>
        <v>0</v>
      </c>
      <c r="AM120" s="18">
        <f t="shared" si="226"/>
        <v>6333.2</v>
      </c>
      <c r="AN120" s="18">
        <f t="shared" ref="AN120:AP120" si="383">AN121+AN122</f>
        <v>0</v>
      </c>
      <c r="AO120" s="18">
        <f t="shared" si="383"/>
        <v>0</v>
      </c>
      <c r="AP120" s="18">
        <f t="shared" si="383"/>
        <v>0</v>
      </c>
      <c r="AQ120" s="18">
        <f t="shared" si="228"/>
        <v>6333.2</v>
      </c>
      <c r="AR120" s="18">
        <f t="shared" si="229"/>
        <v>3830.2</v>
      </c>
      <c r="AS120" s="18">
        <f t="shared" si="230"/>
        <v>3830.2</v>
      </c>
      <c r="AT120" s="18">
        <f t="shared" ref="AT120:AV120" si="384">AT121+AT122</f>
        <v>0</v>
      </c>
      <c r="AU120" s="18">
        <f t="shared" si="384"/>
        <v>0</v>
      </c>
      <c r="AV120" s="18">
        <f t="shared" si="384"/>
        <v>0</v>
      </c>
      <c r="AW120" s="18">
        <f t="shared" si="232"/>
        <v>6333.2</v>
      </c>
      <c r="AX120" s="18">
        <f t="shared" si="233"/>
        <v>3830.2</v>
      </c>
      <c r="AY120" s="18">
        <f t="shared" si="234"/>
        <v>3830.2</v>
      </c>
      <c r="AZ120" s="18">
        <f t="shared" ref="AZ120:BB120" si="385">AZ121+AZ122</f>
        <v>0</v>
      </c>
      <c r="BA120" s="18">
        <f t="shared" si="385"/>
        <v>0</v>
      </c>
      <c r="BB120" s="18">
        <f t="shared" si="385"/>
        <v>0</v>
      </c>
      <c r="BC120" s="18">
        <f t="shared" si="236"/>
        <v>6333.2</v>
      </c>
      <c r="BD120" s="18">
        <f t="shared" si="237"/>
        <v>3830.2</v>
      </c>
      <c r="BE120" s="18">
        <f t="shared" si="238"/>
        <v>3830.2</v>
      </c>
      <c r="BF120" s="18">
        <f t="shared" ref="BF120:BH120" si="386">BF121+BF122</f>
        <v>0</v>
      </c>
      <c r="BG120" s="18">
        <f t="shared" si="386"/>
        <v>0</v>
      </c>
      <c r="BH120" s="18">
        <f t="shared" si="386"/>
        <v>0</v>
      </c>
      <c r="BI120" s="18">
        <f t="shared" si="208"/>
        <v>6333.2</v>
      </c>
      <c r="BJ120" s="18">
        <f t="shared" si="209"/>
        <v>3830.2</v>
      </c>
      <c r="BK120" s="18">
        <f t="shared" si="210"/>
        <v>3830.2</v>
      </c>
      <c r="BL120" s="18">
        <f t="shared" ref="BL120:BN120" si="387">BL121+BL122</f>
        <v>0</v>
      </c>
      <c r="BM120" s="18">
        <f t="shared" si="387"/>
        <v>0</v>
      </c>
      <c r="BN120" s="18">
        <f t="shared" si="387"/>
        <v>0</v>
      </c>
      <c r="BO120" s="18">
        <f t="shared" si="241"/>
        <v>6333.2</v>
      </c>
      <c r="BP120" s="18">
        <f t="shared" si="242"/>
        <v>3830.2</v>
      </c>
      <c r="BQ120" s="18">
        <f t="shared" si="243"/>
        <v>3830.2</v>
      </c>
      <c r="BR120" s="18">
        <f t="shared" ref="BR120:BT120" si="388">BR121+BR122</f>
        <v>0</v>
      </c>
      <c r="BS120" s="18">
        <f t="shared" si="388"/>
        <v>0</v>
      </c>
      <c r="BT120" s="18">
        <f t="shared" si="388"/>
        <v>0</v>
      </c>
      <c r="BU120" s="18">
        <f t="shared" si="245"/>
        <v>6333.2</v>
      </c>
      <c r="BV120" s="18">
        <f t="shared" si="246"/>
        <v>3830.2</v>
      </c>
      <c r="BW120" s="18">
        <f t="shared" si="247"/>
        <v>3830.2</v>
      </c>
      <c r="BX120" s="18">
        <f t="shared" ref="BX120:BZ120" si="389">BX121+BX122</f>
        <v>0</v>
      </c>
      <c r="BY120" s="18">
        <f t="shared" si="389"/>
        <v>0</v>
      </c>
      <c r="BZ120" s="18">
        <f t="shared" si="389"/>
        <v>0</v>
      </c>
      <c r="CA120" s="18">
        <f t="shared" si="249"/>
        <v>6333.2</v>
      </c>
      <c r="CB120" s="18">
        <f t="shared" si="250"/>
        <v>3830.2</v>
      </c>
      <c r="CC120" s="18">
        <f t="shared" si="251"/>
        <v>3830.2</v>
      </c>
      <c r="CD120" s="18">
        <f t="shared" si="379"/>
        <v>0</v>
      </c>
      <c r="CE120" s="27"/>
      <c r="CF120" s="33"/>
    </row>
    <row r="121" spans="1:119" x14ac:dyDescent="0.3">
      <c r="A121" s="41" t="s">
        <v>37</v>
      </c>
      <c r="B121" s="39">
        <v>620</v>
      </c>
      <c r="C121" s="41" t="s">
        <v>27</v>
      </c>
      <c r="D121" s="41" t="s">
        <v>27</v>
      </c>
      <c r="E121" s="14" t="s">
        <v>535</v>
      </c>
      <c r="F121" s="18">
        <v>4950.2</v>
      </c>
      <c r="G121" s="18">
        <v>2447.1999999999998</v>
      </c>
      <c r="H121" s="18">
        <v>2447.1999999999998</v>
      </c>
      <c r="I121" s="18"/>
      <c r="J121" s="18"/>
      <c r="K121" s="18"/>
      <c r="L121" s="18">
        <f t="shared" si="287"/>
        <v>4950.2</v>
      </c>
      <c r="M121" s="18">
        <f t="shared" si="288"/>
        <v>2447.1999999999998</v>
      </c>
      <c r="N121" s="18">
        <f t="shared" si="289"/>
        <v>2447.1999999999998</v>
      </c>
      <c r="O121" s="18"/>
      <c r="P121" s="18"/>
      <c r="Q121" s="18"/>
      <c r="R121" s="18"/>
      <c r="S121" s="18"/>
      <c r="T121" s="18">
        <f t="shared" si="213"/>
        <v>4950.2</v>
      </c>
      <c r="U121" s="18">
        <f t="shared" si="214"/>
        <v>2447.1999999999998</v>
      </c>
      <c r="V121" s="18">
        <f t="shared" si="215"/>
        <v>2447.1999999999998</v>
      </c>
      <c r="W121" s="18"/>
      <c r="X121" s="18"/>
      <c r="Y121" s="18"/>
      <c r="Z121" s="18"/>
      <c r="AA121" s="18"/>
      <c r="AB121" s="18"/>
      <c r="AC121" s="18">
        <f t="shared" si="218"/>
        <v>4950.2</v>
      </c>
      <c r="AD121" s="18">
        <f t="shared" si="219"/>
        <v>2447.1999999999998</v>
      </c>
      <c r="AE121" s="18">
        <f t="shared" si="220"/>
        <v>2447.1999999999998</v>
      </c>
      <c r="AF121" s="18"/>
      <c r="AG121" s="18"/>
      <c r="AH121" s="18"/>
      <c r="AI121" s="18">
        <f t="shared" si="222"/>
        <v>4950.2</v>
      </c>
      <c r="AJ121" s="18">
        <f t="shared" si="223"/>
        <v>2447.1999999999998</v>
      </c>
      <c r="AK121" s="18">
        <f t="shared" si="224"/>
        <v>2447.1999999999998</v>
      </c>
      <c r="AL121" s="18"/>
      <c r="AM121" s="18">
        <f t="shared" si="226"/>
        <v>4950.2</v>
      </c>
      <c r="AN121" s="18"/>
      <c r="AO121" s="18"/>
      <c r="AP121" s="18"/>
      <c r="AQ121" s="18">
        <f t="shared" si="228"/>
        <v>4950.2</v>
      </c>
      <c r="AR121" s="18">
        <f t="shared" si="229"/>
        <v>2447.1999999999998</v>
      </c>
      <c r="AS121" s="18">
        <f t="shared" si="230"/>
        <v>2447.1999999999998</v>
      </c>
      <c r="AT121" s="18"/>
      <c r="AU121" s="18"/>
      <c r="AV121" s="18"/>
      <c r="AW121" s="18">
        <f t="shared" si="232"/>
        <v>4950.2</v>
      </c>
      <c r="AX121" s="18">
        <f t="shared" si="233"/>
        <v>2447.1999999999998</v>
      </c>
      <c r="AY121" s="18">
        <f t="shared" si="234"/>
        <v>2447.1999999999998</v>
      </c>
      <c r="AZ121" s="18"/>
      <c r="BA121" s="18"/>
      <c r="BB121" s="18"/>
      <c r="BC121" s="18">
        <f t="shared" si="236"/>
        <v>4950.2</v>
      </c>
      <c r="BD121" s="18">
        <f t="shared" si="237"/>
        <v>2447.1999999999998</v>
      </c>
      <c r="BE121" s="18">
        <f t="shared" si="238"/>
        <v>2447.1999999999998</v>
      </c>
      <c r="BF121" s="18"/>
      <c r="BG121" s="18"/>
      <c r="BH121" s="18"/>
      <c r="BI121" s="18">
        <f t="shared" si="208"/>
        <v>4950.2</v>
      </c>
      <c r="BJ121" s="18">
        <f t="shared" si="209"/>
        <v>2447.1999999999998</v>
      </c>
      <c r="BK121" s="18">
        <f t="shared" si="210"/>
        <v>2447.1999999999998</v>
      </c>
      <c r="BL121" s="18"/>
      <c r="BM121" s="18"/>
      <c r="BN121" s="18"/>
      <c r="BO121" s="18">
        <f t="shared" si="241"/>
        <v>4950.2</v>
      </c>
      <c r="BP121" s="18">
        <f t="shared" si="242"/>
        <v>2447.1999999999998</v>
      </c>
      <c r="BQ121" s="18">
        <f t="shared" si="243"/>
        <v>2447.1999999999998</v>
      </c>
      <c r="BR121" s="18"/>
      <c r="BS121" s="18"/>
      <c r="BT121" s="18"/>
      <c r="BU121" s="18">
        <f t="shared" si="245"/>
        <v>4950.2</v>
      </c>
      <c r="BV121" s="18">
        <f t="shared" si="246"/>
        <v>2447.1999999999998</v>
      </c>
      <c r="BW121" s="18">
        <f t="shared" si="247"/>
        <v>2447.1999999999998</v>
      </c>
      <c r="BX121" s="18"/>
      <c r="BY121" s="18"/>
      <c r="BZ121" s="18"/>
      <c r="CA121" s="18">
        <f t="shared" si="249"/>
        <v>4950.2</v>
      </c>
      <c r="CB121" s="18">
        <f t="shared" si="250"/>
        <v>2447.1999999999998</v>
      </c>
      <c r="CC121" s="18">
        <f t="shared" si="251"/>
        <v>2447.1999999999998</v>
      </c>
      <c r="CD121" s="18"/>
      <c r="CE121" s="27"/>
      <c r="CF121" s="33"/>
    </row>
    <row r="122" spans="1:119" x14ac:dyDescent="0.3">
      <c r="A122" s="41" t="s">
        <v>37</v>
      </c>
      <c r="B122" s="39">
        <v>620</v>
      </c>
      <c r="C122" s="41" t="s">
        <v>27</v>
      </c>
      <c r="D122" s="41" t="s">
        <v>29</v>
      </c>
      <c r="E122" s="14" t="s">
        <v>536</v>
      </c>
      <c r="F122" s="18">
        <v>1383</v>
      </c>
      <c r="G122" s="18">
        <v>1383</v>
      </c>
      <c r="H122" s="18">
        <v>1383</v>
      </c>
      <c r="I122" s="18"/>
      <c r="J122" s="18"/>
      <c r="K122" s="18"/>
      <c r="L122" s="18">
        <f t="shared" si="287"/>
        <v>1383</v>
      </c>
      <c r="M122" s="18">
        <f t="shared" si="288"/>
        <v>1383</v>
      </c>
      <c r="N122" s="18">
        <f t="shared" si="289"/>
        <v>1383</v>
      </c>
      <c r="O122" s="18"/>
      <c r="P122" s="18"/>
      <c r="Q122" s="18"/>
      <c r="R122" s="18"/>
      <c r="S122" s="18"/>
      <c r="T122" s="18">
        <f t="shared" si="213"/>
        <v>1383</v>
      </c>
      <c r="U122" s="18">
        <f t="shared" si="214"/>
        <v>1383</v>
      </c>
      <c r="V122" s="18">
        <f t="shared" si="215"/>
        <v>1383</v>
      </c>
      <c r="W122" s="18"/>
      <c r="X122" s="18"/>
      <c r="Y122" s="18"/>
      <c r="Z122" s="18"/>
      <c r="AA122" s="18"/>
      <c r="AB122" s="18"/>
      <c r="AC122" s="18">
        <f t="shared" si="218"/>
        <v>1383</v>
      </c>
      <c r="AD122" s="18">
        <f t="shared" si="219"/>
        <v>1383</v>
      </c>
      <c r="AE122" s="18">
        <f t="shared" si="220"/>
        <v>1383</v>
      </c>
      <c r="AF122" s="18"/>
      <c r="AG122" s="18"/>
      <c r="AH122" s="18"/>
      <c r="AI122" s="18">
        <f t="shared" si="222"/>
        <v>1383</v>
      </c>
      <c r="AJ122" s="18">
        <f t="shared" si="223"/>
        <v>1383</v>
      </c>
      <c r="AK122" s="18">
        <f t="shared" si="224"/>
        <v>1383</v>
      </c>
      <c r="AL122" s="18"/>
      <c r="AM122" s="18">
        <f t="shared" si="226"/>
        <v>1383</v>
      </c>
      <c r="AN122" s="18"/>
      <c r="AO122" s="18"/>
      <c r="AP122" s="18"/>
      <c r="AQ122" s="18">
        <f t="shared" si="228"/>
        <v>1383</v>
      </c>
      <c r="AR122" s="18">
        <f t="shared" si="229"/>
        <v>1383</v>
      </c>
      <c r="AS122" s="18">
        <f t="shared" si="230"/>
        <v>1383</v>
      </c>
      <c r="AT122" s="18"/>
      <c r="AU122" s="18"/>
      <c r="AV122" s="18"/>
      <c r="AW122" s="18">
        <f t="shared" si="232"/>
        <v>1383</v>
      </c>
      <c r="AX122" s="18">
        <f t="shared" si="233"/>
        <v>1383</v>
      </c>
      <c r="AY122" s="18">
        <f t="shared" si="234"/>
        <v>1383</v>
      </c>
      <c r="AZ122" s="18"/>
      <c r="BA122" s="18"/>
      <c r="BB122" s="18"/>
      <c r="BC122" s="18">
        <f t="shared" si="236"/>
        <v>1383</v>
      </c>
      <c r="BD122" s="18">
        <f t="shared" si="237"/>
        <v>1383</v>
      </c>
      <c r="BE122" s="18">
        <f t="shared" si="238"/>
        <v>1383</v>
      </c>
      <c r="BF122" s="18"/>
      <c r="BG122" s="18"/>
      <c r="BH122" s="18"/>
      <c r="BI122" s="18">
        <f t="shared" si="208"/>
        <v>1383</v>
      </c>
      <c r="BJ122" s="18">
        <f t="shared" si="209"/>
        <v>1383</v>
      </c>
      <c r="BK122" s="18">
        <f t="shared" si="210"/>
        <v>1383</v>
      </c>
      <c r="BL122" s="18"/>
      <c r="BM122" s="18"/>
      <c r="BN122" s="18"/>
      <c r="BO122" s="18">
        <f t="shared" si="241"/>
        <v>1383</v>
      </c>
      <c r="BP122" s="18">
        <f t="shared" si="242"/>
        <v>1383</v>
      </c>
      <c r="BQ122" s="18">
        <f t="shared" si="243"/>
        <v>1383</v>
      </c>
      <c r="BR122" s="18"/>
      <c r="BS122" s="18"/>
      <c r="BT122" s="18"/>
      <c r="BU122" s="18">
        <f t="shared" si="245"/>
        <v>1383</v>
      </c>
      <c r="BV122" s="18">
        <f t="shared" si="246"/>
        <v>1383</v>
      </c>
      <c r="BW122" s="18">
        <f t="shared" si="247"/>
        <v>1383</v>
      </c>
      <c r="BX122" s="18"/>
      <c r="BY122" s="18"/>
      <c r="BZ122" s="18"/>
      <c r="CA122" s="18">
        <f t="shared" si="249"/>
        <v>1383</v>
      </c>
      <c r="CB122" s="18">
        <f t="shared" si="250"/>
        <v>1383</v>
      </c>
      <c r="CC122" s="18">
        <f t="shared" si="251"/>
        <v>1383</v>
      </c>
      <c r="CD122" s="18"/>
      <c r="CE122" s="27"/>
      <c r="CF122" s="33"/>
    </row>
    <row r="123" spans="1:119" s="11" customFormat="1" ht="78" x14ac:dyDescent="0.3">
      <c r="A123" s="10" t="s">
        <v>42</v>
      </c>
      <c r="B123" s="16"/>
      <c r="C123" s="10"/>
      <c r="D123" s="10"/>
      <c r="E123" s="15" t="s">
        <v>946</v>
      </c>
      <c r="F123" s="17">
        <f t="shared" ref="F123:K123" si="390">F124+F150+F159+F177</f>
        <v>279852.3</v>
      </c>
      <c r="G123" s="17">
        <f t="shared" si="390"/>
        <v>160228.6</v>
      </c>
      <c r="H123" s="17">
        <f t="shared" si="390"/>
        <v>160228.6</v>
      </c>
      <c r="I123" s="17">
        <f t="shared" si="390"/>
        <v>50000</v>
      </c>
      <c r="J123" s="17">
        <f t="shared" si="390"/>
        <v>0</v>
      </c>
      <c r="K123" s="17">
        <f t="shared" si="390"/>
        <v>0</v>
      </c>
      <c r="L123" s="17">
        <f t="shared" si="287"/>
        <v>329852.3</v>
      </c>
      <c r="M123" s="17">
        <f t="shared" si="288"/>
        <v>160228.6</v>
      </c>
      <c r="N123" s="17">
        <f t="shared" si="289"/>
        <v>160228.6</v>
      </c>
      <c r="O123" s="17">
        <f>O124+O150+O159+O177</f>
        <v>17490.278999999999</v>
      </c>
      <c r="P123" s="17">
        <f>P124+P150+P159+P177</f>
        <v>0</v>
      </c>
      <c r="Q123" s="17">
        <f>Q124+Q150+Q159+Q177</f>
        <v>0</v>
      </c>
      <c r="R123" s="17">
        <f>R124+R150+R159+R177</f>
        <v>-187.56</v>
      </c>
      <c r="S123" s="17">
        <f>S124+S150+S159+S177</f>
        <v>0</v>
      </c>
      <c r="T123" s="17">
        <f t="shared" si="213"/>
        <v>347155.01899999997</v>
      </c>
      <c r="U123" s="17">
        <f t="shared" si="214"/>
        <v>160228.6</v>
      </c>
      <c r="V123" s="17">
        <f t="shared" si="215"/>
        <v>160228.6</v>
      </c>
      <c r="W123" s="17">
        <f t="shared" ref="W123:AB123" si="391">W124+W150+W159+W177</f>
        <v>-199.43</v>
      </c>
      <c r="X123" s="17">
        <f t="shared" si="391"/>
        <v>0</v>
      </c>
      <c r="Y123" s="17">
        <f t="shared" si="391"/>
        <v>0</v>
      </c>
      <c r="Z123" s="17">
        <f t="shared" si="391"/>
        <v>0</v>
      </c>
      <c r="AA123" s="17">
        <f t="shared" si="391"/>
        <v>0</v>
      </c>
      <c r="AB123" s="17">
        <f t="shared" si="391"/>
        <v>0</v>
      </c>
      <c r="AC123" s="17">
        <f t="shared" si="218"/>
        <v>346955.58899999998</v>
      </c>
      <c r="AD123" s="17">
        <f t="shared" si="219"/>
        <v>160228.6</v>
      </c>
      <c r="AE123" s="17">
        <f t="shared" si="220"/>
        <v>160228.6</v>
      </c>
      <c r="AF123" s="17">
        <f>AF124+AF150+AF159+AF177</f>
        <v>1630.903</v>
      </c>
      <c r="AG123" s="17">
        <f>AG124+AG150+AG159+AG177</f>
        <v>0</v>
      </c>
      <c r="AH123" s="17">
        <f>AH124+AH150+AH159+AH177</f>
        <v>0</v>
      </c>
      <c r="AI123" s="17">
        <f t="shared" si="222"/>
        <v>348586.49199999997</v>
      </c>
      <c r="AJ123" s="17">
        <f t="shared" si="223"/>
        <v>160228.6</v>
      </c>
      <c r="AK123" s="17">
        <f t="shared" si="224"/>
        <v>160228.6</v>
      </c>
      <c r="AL123" s="17">
        <f>AL124+AL150+AL159+AL177</f>
        <v>0</v>
      </c>
      <c r="AM123" s="17">
        <f t="shared" si="226"/>
        <v>348586.49199999997</v>
      </c>
      <c r="AN123" s="17">
        <f>AN124+AN150+AN159+AN177</f>
        <v>-468.572</v>
      </c>
      <c r="AO123" s="17">
        <f>AO124+AO150+AO159+AO177</f>
        <v>0</v>
      </c>
      <c r="AP123" s="17">
        <f>AP124+AP150+AP159+AP177</f>
        <v>0</v>
      </c>
      <c r="AQ123" s="17">
        <f t="shared" si="228"/>
        <v>348117.92</v>
      </c>
      <c r="AR123" s="17">
        <f t="shared" si="229"/>
        <v>160228.6</v>
      </c>
      <c r="AS123" s="17">
        <f t="shared" si="230"/>
        <v>160228.6</v>
      </c>
      <c r="AT123" s="17">
        <f>AT124+AT150+AT159+AT177</f>
        <v>0</v>
      </c>
      <c r="AU123" s="17">
        <f>AU124+AU150+AU159+AU177</f>
        <v>0</v>
      </c>
      <c r="AV123" s="17">
        <f>AV124+AV150+AV159+AV177</f>
        <v>0</v>
      </c>
      <c r="AW123" s="17">
        <f t="shared" si="232"/>
        <v>348117.92</v>
      </c>
      <c r="AX123" s="17">
        <f t="shared" si="233"/>
        <v>160228.6</v>
      </c>
      <c r="AY123" s="17">
        <f t="shared" si="234"/>
        <v>160228.6</v>
      </c>
      <c r="AZ123" s="17">
        <f>AZ124+AZ150+AZ159+AZ177</f>
        <v>8183.1550000000007</v>
      </c>
      <c r="BA123" s="17">
        <f>BA124+BA150+BA159+BA177</f>
        <v>0</v>
      </c>
      <c r="BB123" s="17">
        <f>BB124+BB150+BB159+BB177</f>
        <v>0</v>
      </c>
      <c r="BC123" s="17">
        <f t="shared" si="236"/>
        <v>356301.07500000001</v>
      </c>
      <c r="BD123" s="17">
        <f t="shared" si="237"/>
        <v>160228.6</v>
      </c>
      <c r="BE123" s="17">
        <f t="shared" si="238"/>
        <v>160228.6</v>
      </c>
      <c r="BF123" s="17">
        <f t="shared" ref="BF123:BH123" si="392">BF124+BF150+BF159+BF177</f>
        <v>15980.826999999999</v>
      </c>
      <c r="BG123" s="17">
        <f t="shared" si="392"/>
        <v>0</v>
      </c>
      <c r="BH123" s="17">
        <f t="shared" si="392"/>
        <v>0</v>
      </c>
      <c r="BI123" s="18">
        <f t="shared" si="208"/>
        <v>372281.902</v>
      </c>
      <c r="BJ123" s="18">
        <f t="shared" si="209"/>
        <v>160228.6</v>
      </c>
      <c r="BK123" s="18">
        <f t="shared" si="210"/>
        <v>160228.6</v>
      </c>
      <c r="BL123" s="17">
        <f>BL124+BL150+BL159+BL177</f>
        <v>-1087.6120000000001</v>
      </c>
      <c r="BM123" s="17">
        <f>BM124+BM150+BM159+BM177</f>
        <v>0</v>
      </c>
      <c r="BN123" s="17">
        <f>BN124+BN150+BN159+BN177</f>
        <v>0</v>
      </c>
      <c r="BO123" s="17">
        <f t="shared" si="241"/>
        <v>371194.29</v>
      </c>
      <c r="BP123" s="17">
        <f t="shared" si="242"/>
        <v>160228.6</v>
      </c>
      <c r="BQ123" s="17">
        <f t="shared" si="243"/>
        <v>160228.6</v>
      </c>
      <c r="BR123" s="17">
        <f>BR124+BR150+BR159+BR177</f>
        <v>0</v>
      </c>
      <c r="BS123" s="17">
        <f>BS124+BS150+BS159+BS177</f>
        <v>0</v>
      </c>
      <c r="BT123" s="17">
        <f>BT124+BT150+BT159+BT177</f>
        <v>0</v>
      </c>
      <c r="BU123" s="17">
        <f t="shared" si="245"/>
        <v>371194.29</v>
      </c>
      <c r="BV123" s="17">
        <f t="shared" si="246"/>
        <v>160228.6</v>
      </c>
      <c r="BW123" s="17">
        <f t="shared" si="247"/>
        <v>160228.6</v>
      </c>
      <c r="BX123" s="17">
        <f t="shared" ref="BX123:BZ123" si="393">BX124+BX150+BX159+BX177</f>
        <v>-18170.315000000002</v>
      </c>
      <c r="BY123" s="17">
        <f t="shared" si="393"/>
        <v>0</v>
      </c>
      <c r="BZ123" s="17">
        <f t="shared" si="393"/>
        <v>0</v>
      </c>
      <c r="CA123" s="17">
        <f t="shared" si="249"/>
        <v>353023.97499999998</v>
      </c>
      <c r="CB123" s="17">
        <f t="shared" si="250"/>
        <v>160228.6</v>
      </c>
      <c r="CC123" s="17">
        <f t="shared" si="251"/>
        <v>160228.6</v>
      </c>
      <c r="CD123" s="17">
        <f>CD124+CD150+CD159+CD177</f>
        <v>0</v>
      </c>
      <c r="CE123" s="26"/>
      <c r="CF123" s="33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</row>
    <row r="124" spans="1:119" ht="78" x14ac:dyDescent="0.3">
      <c r="A124" s="41" t="s">
        <v>43</v>
      </c>
      <c r="B124" s="39"/>
      <c r="C124" s="41"/>
      <c r="D124" s="41"/>
      <c r="E124" s="14" t="s">
        <v>947</v>
      </c>
      <c r="F124" s="18">
        <f t="shared" ref="F124:K124" si="394">F125+F135+F142</f>
        <v>53943.700000000012</v>
      </c>
      <c r="G124" s="18">
        <f t="shared" si="394"/>
        <v>53943.700000000012</v>
      </c>
      <c r="H124" s="18">
        <f t="shared" si="394"/>
        <v>53943.700000000012</v>
      </c>
      <c r="I124" s="18">
        <f t="shared" si="394"/>
        <v>0</v>
      </c>
      <c r="J124" s="18">
        <f t="shared" si="394"/>
        <v>0</v>
      </c>
      <c r="K124" s="18">
        <f t="shared" si="394"/>
        <v>0</v>
      </c>
      <c r="L124" s="18">
        <f t="shared" si="287"/>
        <v>53943.700000000012</v>
      </c>
      <c r="M124" s="18">
        <f t="shared" si="288"/>
        <v>53943.700000000012</v>
      </c>
      <c r="N124" s="18">
        <f t="shared" si="289"/>
        <v>53943.700000000012</v>
      </c>
      <c r="O124" s="18">
        <f>O125+O135+O142</f>
        <v>3015.2089999999998</v>
      </c>
      <c r="P124" s="18">
        <f>P125+P135+P142</f>
        <v>0</v>
      </c>
      <c r="Q124" s="18">
        <f>Q125+Q135+Q142</f>
        <v>0</v>
      </c>
      <c r="R124" s="18">
        <f>R125+R135+R142</f>
        <v>-187.56</v>
      </c>
      <c r="S124" s="18">
        <f>S125+S135+S142</f>
        <v>0</v>
      </c>
      <c r="T124" s="18">
        <f t="shared" si="213"/>
        <v>56771.349000000017</v>
      </c>
      <c r="U124" s="18">
        <f t="shared" si="214"/>
        <v>53943.700000000012</v>
      </c>
      <c r="V124" s="18">
        <f t="shared" si="215"/>
        <v>53943.700000000012</v>
      </c>
      <c r="W124" s="18">
        <f t="shared" ref="W124:AB124" si="395">W125+W135+W142</f>
        <v>-199.43</v>
      </c>
      <c r="X124" s="18">
        <f t="shared" si="395"/>
        <v>0</v>
      </c>
      <c r="Y124" s="18">
        <f t="shared" si="395"/>
        <v>0</v>
      </c>
      <c r="Z124" s="18">
        <f t="shared" si="395"/>
        <v>0</v>
      </c>
      <c r="AA124" s="18">
        <f t="shared" si="395"/>
        <v>0</v>
      </c>
      <c r="AB124" s="18">
        <f t="shared" si="395"/>
        <v>0</v>
      </c>
      <c r="AC124" s="18">
        <f t="shared" si="218"/>
        <v>56571.919000000016</v>
      </c>
      <c r="AD124" s="18">
        <f t="shared" si="219"/>
        <v>53943.700000000012</v>
      </c>
      <c r="AE124" s="18">
        <f t="shared" si="220"/>
        <v>53943.700000000012</v>
      </c>
      <c r="AF124" s="18">
        <f>AF125+AF135+AF142</f>
        <v>97.584999999999994</v>
      </c>
      <c r="AG124" s="18">
        <f>AG125+AG135+AG142</f>
        <v>0</v>
      </c>
      <c r="AH124" s="18">
        <f>AH125+AH135+AH142</f>
        <v>0</v>
      </c>
      <c r="AI124" s="18">
        <f t="shared" si="222"/>
        <v>56669.504000000015</v>
      </c>
      <c r="AJ124" s="18">
        <f t="shared" si="223"/>
        <v>53943.700000000012</v>
      </c>
      <c r="AK124" s="18">
        <f t="shared" si="224"/>
        <v>53943.700000000012</v>
      </c>
      <c r="AL124" s="18">
        <f>AL125+AL135+AL142</f>
        <v>0</v>
      </c>
      <c r="AM124" s="18">
        <f t="shared" si="226"/>
        <v>56669.504000000015</v>
      </c>
      <c r="AN124" s="18">
        <f>AN125+AN135+AN142</f>
        <v>-1.629</v>
      </c>
      <c r="AO124" s="18">
        <f>AO125+AO135+AO142</f>
        <v>0</v>
      </c>
      <c r="AP124" s="18">
        <f>AP125+AP135+AP142</f>
        <v>0</v>
      </c>
      <c r="AQ124" s="18">
        <f t="shared" si="228"/>
        <v>56667.875000000015</v>
      </c>
      <c r="AR124" s="18">
        <f t="shared" si="229"/>
        <v>53943.700000000012</v>
      </c>
      <c r="AS124" s="18">
        <f t="shared" si="230"/>
        <v>53943.700000000012</v>
      </c>
      <c r="AT124" s="18">
        <f>AT125+AT135+AT142</f>
        <v>0</v>
      </c>
      <c r="AU124" s="18">
        <f>AU125+AU135+AU142</f>
        <v>0</v>
      </c>
      <c r="AV124" s="18">
        <f>AV125+AV135+AV142</f>
        <v>0</v>
      </c>
      <c r="AW124" s="18">
        <f t="shared" si="232"/>
        <v>56667.875000000015</v>
      </c>
      <c r="AX124" s="18">
        <f t="shared" si="233"/>
        <v>53943.700000000012</v>
      </c>
      <c r="AY124" s="18">
        <f t="shared" si="234"/>
        <v>53943.700000000012</v>
      </c>
      <c r="AZ124" s="18">
        <f>AZ125+AZ135+AZ142+AZ146</f>
        <v>7302.5220000000008</v>
      </c>
      <c r="BA124" s="18">
        <f t="shared" ref="BA124:CD124" si="396">BA125+BA135+BA142+BA146</f>
        <v>0</v>
      </c>
      <c r="BB124" s="18">
        <f t="shared" si="396"/>
        <v>0</v>
      </c>
      <c r="BC124" s="18">
        <f t="shared" si="236"/>
        <v>63970.397000000012</v>
      </c>
      <c r="BD124" s="18">
        <f t="shared" si="237"/>
        <v>53943.700000000012</v>
      </c>
      <c r="BE124" s="18">
        <f t="shared" si="238"/>
        <v>53943.700000000012</v>
      </c>
      <c r="BF124" s="18">
        <f t="shared" ref="BF124:BH124" si="397">BF125+BF135+BF142+BF146</f>
        <v>0</v>
      </c>
      <c r="BG124" s="18">
        <f t="shared" si="397"/>
        <v>0</v>
      </c>
      <c r="BH124" s="18">
        <f t="shared" si="397"/>
        <v>0</v>
      </c>
      <c r="BI124" s="18">
        <f t="shared" si="208"/>
        <v>63970.397000000012</v>
      </c>
      <c r="BJ124" s="18">
        <f t="shared" si="209"/>
        <v>53943.700000000012</v>
      </c>
      <c r="BK124" s="18">
        <f t="shared" si="210"/>
        <v>53943.700000000012</v>
      </c>
      <c r="BL124" s="18">
        <f t="shared" ref="BL124:BN124" si="398">BL125+BL135+BL142+BL146</f>
        <v>-948.17100000000005</v>
      </c>
      <c r="BM124" s="18">
        <f t="shared" si="398"/>
        <v>0</v>
      </c>
      <c r="BN124" s="18">
        <f t="shared" si="398"/>
        <v>0</v>
      </c>
      <c r="BO124" s="18">
        <f t="shared" si="241"/>
        <v>63022.22600000001</v>
      </c>
      <c r="BP124" s="18">
        <f t="shared" si="242"/>
        <v>53943.700000000012</v>
      </c>
      <c r="BQ124" s="18">
        <f t="shared" si="243"/>
        <v>53943.700000000012</v>
      </c>
      <c r="BR124" s="18">
        <f t="shared" ref="BR124:BT124" si="399">BR125+BR135+BR142+BR146</f>
        <v>0</v>
      </c>
      <c r="BS124" s="18">
        <f t="shared" si="399"/>
        <v>0</v>
      </c>
      <c r="BT124" s="18">
        <f t="shared" si="399"/>
        <v>0</v>
      </c>
      <c r="BU124" s="18">
        <f t="shared" si="245"/>
        <v>63022.22600000001</v>
      </c>
      <c r="BV124" s="18">
        <f t="shared" si="246"/>
        <v>53943.700000000012</v>
      </c>
      <c r="BW124" s="18">
        <f t="shared" si="247"/>
        <v>53943.700000000012</v>
      </c>
      <c r="BX124" s="18">
        <f t="shared" ref="BX124:BZ124" si="400">BX125+BX135+BX142+BX146</f>
        <v>-291.39100000000002</v>
      </c>
      <c r="BY124" s="18">
        <f t="shared" si="400"/>
        <v>0</v>
      </c>
      <c r="BZ124" s="18">
        <f t="shared" si="400"/>
        <v>0</v>
      </c>
      <c r="CA124" s="18">
        <f t="shared" si="249"/>
        <v>62730.835000000006</v>
      </c>
      <c r="CB124" s="18">
        <f t="shared" si="250"/>
        <v>53943.700000000012</v>
      </c>
      <c r="CC124" s="18">
        <f t="shared" si="251"/>
        <v>53943.700000000012</v>
      </c>
      <c r="CD124" s="18">
        <f t="shared" si="396"/>
        <v>0</v>
      </c>
      <c r="CE124" s="27"/>
      <c r="CF124" s="33"/>
    </row>
    <row r="125" spans="1:119" ht="46.8" x14ac:dyDescent="0.3">
      <c r="A125" s="41" t="s">
        <v>39</v>
      </c>
      <c r="B125" s="39"/>
      <c r="C125" s="41"/>
      <c r="D125" s="41"/>
      <c r="E125" s="14" t="s">
        <v>599</v>
      </c>
      <c r="F125" s="18">
        <f t="shared" ref="F125:K125" si="401">F126+F129+F132</f>
        <v>48599.80000000001</v>
      </c>
      <c r="G125" s="18">
        <f t="shared" si="401"/>
        <v>48599.80000000001</v>
      </c>
      <c r="H125" s="18">
        <f t="shared" si="401"/>
        <v>48599.80000000001</v>
      </c>
      <c r="I125" s="18">
        <f t="shared" si="401"/>
        <v>0</v>
      </c>
      <c r="J125" s="18">
        <f t="shared" si="401"/>
        <v>0</v>
      </c>
      <c r="K125" s="18">
        <f t="shared" si="401"/>
        <v>0</v>
      </c>
      <c r="L125" s="18">
        <f t="shared" si="287"/>
        <v>48599.80000000001</v>
      </c>
      <c r="M125" s="18">
        <f t="shared" si="288"/>
        <v>48599.80000000001</v>
      </c>
      <c r="N125" s="18">
        <f t="shared" si="289"/>
        <v>48599.80000000001</v>
      </c>
      <c r="O125" s="18">
        <f t="shared" ref="O125:S125" si="402">O126+O129+O132</f>
        <v>0</v>
      </c>
      <c r="P125" s="18">
        <f t="shared" si="402"/>
        <v>0</v>
      </c>
      <c r="Q125" s="18">
        <f t="shared" si="402"/>
        <v>0</v>
      </c>
      <c r="R125" s="18">
        <f t="shared" si="402"/>
        <v>0</v>
      </c>
      <c r="S125" s="18">
        <f t="shared" si="402"/>
        <v>0</v>
      </c>
      <c r="T125" s="18">
        <f t="shared" si="213"/>
        <v>48599.80000000001</v>
      </c>
      <c r="U125" s="18">
        <f t="shared" si="214"/>
        <v>48599.80000000001</v>
      </c>
      <c r="V125" s="18">
        <f t="shared" si="215"/>
        <v>48599.80000000001</v>
      </c>
      <c r="W125" s="18">
        <f t="shared" ref="W125:CD125" si="403">W126+W129+W132</f>
        <v>-32.509</v>
      </c>
      <c r="X125" s="18">
        <f t="shared" ref="X125:AB125" si="404">X126+X129+X132</f>
        <v>0</v>
      </c>
      <c r="Y125" s="18">
        <f t="shared" si="404"/>
        <v>0</v>
      </c>
      <c r="Z125" s="18">
        <f t="shared" si="404"/>
        <v>0</v>
      </c>
      <c r="AA125" s="18">
        <f t="shared" si="404"/>
        <v>0</v>
      </c>
      <c r="AB125" s="18">
        <f t="shared" si="404"/>
        <v>0</v>
      </c>
      <c r="AC125" s="18">
        <f t="shared" si="218"/>
        <v>48567.291000000012</v>
      </c>
      <c r="AD125" s="18">
        <f t="shared" si="219"/>
        <v>48599.80000000001</v>
      </c>
      <c r="AE125" s="18">
        <f t="shared" si="220"/>
        <v>48599.80000000001</v>
      </c>
      <c r="AF125" s="18">
        <f t="shared" ref="AF125:AH125" si="405">AF126+AF129+AF132</f>
        <v>97.584999999999994</v>
      </c>
      <c r="AG125" s="18">
        <f t="shared" si="405"/>
        <v>0</v>
      </c>
      <c r="AH125" s="18">
        <f t="shared" si="405"/>
        <v>0</v>
      </c>
      <c r="AI125" s="18">
        <f t="shared" si="222"/>
        <v>48664.876000000011</v>
      </c>
      <c r="AJ125" s="18">
        <f t="shared" si="223"/>
        <v>48599.80000000001</v>
      </c>
      <c r="AK125" s="18">
        <f t="shared" si="224"/>
        <v>48599.80000000001</v>
      </c>
      <c r="AL125" s="18">
        <f t="shared" ref="AL125" si="406">AL126+AL129+AL132</f>
        <v>0</v>
      </c>
      <c r="AM125" s="18">
        <f t="shared" si="226"/>
        <v>48664.876000000011</v>
      </c>
      <c r="AN125" s="18">
        <f t="shared" ref="AN125:AP125" si="407">AN126+AN129+AN132</f>
        <v>0</v>
      </c>
      <c r="AO125" s="18">
        <f t="shared" si="407"/>
        <v>0</v>
      </c>
      <c r="AP125" s="18">
        <f t="shared" si="407"/>
        <v>0</v>
      </c>
      <c r="AQ125" s="18">
        <f t="shared" si="228"/>
        <v>48664.876000000011</v>
      </c>
      <c r="AR125" s="18">
        <f t="shared" si="229"/>
        <v>48599.80000000001</v>
      </c>
      <c r="AS125" s="18">
        <f t="shared" si="230"/>
        <v>48599.80000000001</v>
      </c>
      <c r="AT125" s="18">
        <f t="shared" ref="AT125:AV125" si="408">AT126+AT129+AT132</f>
        <v>0</v>
      </c>
      <c r="AU125" s="18">
        <f t="shared" si="408"/>
        <v>0</v>
      </c>
      <c r="AV125" s="18">
        <f t="shared" si="408"/>
        <v>0</v>
      </c>
      <c r="AW125" s="18">
        <f t="shared" si="232"/>
        <v>48664.876000000011</v>
      </c>
      <c r="AX125" s="18">
        <f t="shared" si="233"/>
        <v>48599.80000000001</v>
      </c>
      <c r="AY125" s="18">
        <f t="shared" si="234"/>
        <v>48599.80000000001</v>
      </c>
      <c r="AZ125" s="18">
        <f t="shared" ref="AZ125:BB125" si="409">AZ126+AZ129+AZ132</f>
        <v>377.12400000000002</v>
      </c>
      <c r="BA125" s="18">
        <f t="shared" si="409"/>
        <v>0</v>
      </c>
      <c r="BB125" s="18">
        <f t="shared" si="409"/>
        <v>0</v>
      </c>
      <c r="BC125" s="18">
        <f t="shared" si="236"/>
        <v>49042.000000000015</v>
      </c>
      <c r="BD125" s="18">
        <f t="shared" si="237"/>
        <v>48599.80000000001</v>
      </c>
      <c r="BE125" s="18">
        <f t="shared" si="238"/>
        <v>48599.80000000001</v>
      </c>
      <c r="BF125" s="18">
        <f t="shared" ref="BF125:BH125" si="410">BF126+BF129+BF132</f>
        <v>0</v>
      </c>
      <c r="BG125" s="18">
        <f t="shared" si="410"/>
        <v>0</v>
      </c>
      <c r="BH125" s="18">
        <f t="shared" si="410"/>
        <v>0</v>
      </c>
      <c r="BI125" s="18">
        <f t="shared" si="208"/>
        <v>49042.000000000015</v>
      </c>
      <c r="BJ125" s="18">
        <f t="shared" si="209"/>
        <v>48599.80000000001</v>
      </c>
      <c r="BK125" s="18">
        <f t="shared" si="210"/>
        <v>48599.80000000001</v>
      </c>
      <c r="BL125" s="18">
        <f t="shared" ref="BL125:BN125" si="411">BL126+BL129+BL132</f>
        <v>0</v>
      </c>
      <c r="BM125" s="18">
        <f t="shared" si="411"/>
        <v>0</v>
      </c>
      <c r="BN125" s="18">
        <f t="shared" si="411"/>
        <v>0</v>
      </c>
      <c r="BO125" s="18">
        <f t="shared" si="241"/>
        <v>49042.000000000015</v>
      </c>
      <c r="BP125" s="18">
        <f t="shared" si="242"/>
        <v>48599.80000000001</v>
      </c>
      <c r="BQ125" s="18">
        <f t="shared" si="243"/>
        <v>48599.80000000001</v>
      </c>
      <c r="BR125" s="18">
        <f t="shared" ref="BR125:BT125" si="412">BR126+BR129+BR132</f>
        <v>0</v>
      </c>
      <c r="BS125" s="18">
        <f t="shared" si="412"/>
        <v>0</v>
      </c>
      <c r="BT125" s="18">
        <f t="shared" si="412"/>
        <v>0</v>
      </c>
      <c r="BU125" s="18">
        <f t="shared" si="245"/>
        <v>49042.000000000015</v>
      </c>
      <c r="BV125" s="18">
        <f t="shared" si="246"/>
        <v>48599.80000000001</v>
      </c>
      <c r="BW125" s="18">
        <f t="shared" si="247"/>
        <v>48599.80000000001</v>
      </c>
      <c r="BX125" s="18">
        <f t="shared" ref="BX125:BZ125" si="413">BX126+BX129+BX132</f>
        <v>0</v>
      </c>
      <c r="BY125" s="18">
        <f t="shared" si="413"/>
        <v>0</v>
      </c>
      <c r="BZ125" s="18">
        <f t="shared" si="413"/>
        <v>0</v>
      </c>
      <c r="CA125" s="18">
        <f t="shared" si="249"/>
        <v>49042.000000000015</v>
      </c>
      <c r="CB125" s="18">
        <f t="shared" si="250"/>
        <v>48599.80000000001</v>
      </c>
      <c r="CC125" s="18">
        <f t="shared" si="251"/>
        <v>48599.80000000001</v>
      </c>
      <c r="CD125" s="18">
        <f t="shared" si="403"/>
        <v>0</v>
      </c>
      <c r="CE125" s="27"/>
      <c r="CF125" s="33"/>
    </row>
    <row r="126" spans="1:119" ht="93.6" x14ac:dyDescent="0.3">
      <c r="A126" s="41" t="s">
        <v>39</v>
      </c>
      <c r="B126" s="39">
        <v>100</v>
      </c>
      <c r="C126" s="41"/>
      <c r="D126" s="41"/>
      <c r="E126" s="14" t="s">
        <v>550</v>
      </c>
      <c r="F126" s="18">
        <f t="shared" ref="F126:K127" si="414">F127</f>
        <v>42154.100000000006</v>
      </c>
      <c r="G126" s="18">
        <f t="shared" si="414"/>
        <v>42154.100000000006</v>
      </c>
      <c r="H126" s="18">
        <f t="shared" si="414"/>
        <v>42154.100000000006</v>
      </c>
      <c r="I126" s="18">
        <f t="shared" si="414"/>
        <v>0</v>
      </c>
      <c r="J126" s="18">
        <f t="shared" si="414"/>
        <v>0</v>
      </c>
      <c r="K126" s="18">
        <f t="shared" si="414"/>
        <v>0</v>
      </c>
      <c r="L126" s="18">
        <f t="shared" si="287"/>
        <v>42154.100000000006</v>
      </c>
      <c r="M126" s="18">
        <f t="shared" si="288"/>
        <v>42154.100000000006</v>
      </c>
      <c r="N126" s="18">
        <f t="shared" si="289"/>
        <v>42154.100000000006</v>
      </c>
      <c r="O126" s="18">
        <f t="shared" ref="O126:S127" si="415">O127</f>
        <v>0</v>
      </c>
      <c r="P126" s="18">
        <f t="shared" si="415"/>
        <v>0</v>
      </c>
      <c r="Q126" s="18">
        <f t="shared" si="415"/>
        <v>0</v>
      </c>
      <c r="R126" s="18">
        <f t="shared" si="415"/>
        <v>0</v>
      </c>
      <c r="S126" s="18">
        <f t="shared" si="415"/>
        <v>0</v>
      </c>
      <c r="T126" s="18">
        <f t="shared" si="213"/>
        <v>42154.100000000006</v>
      </c>
      <c r="U126" s="18">
        <f t="shared" si="214"/>
        <v>42154.100000000006</v>
      </c>
      <c r="V126" s="18">
        <f t="shared" si="215"/>
        <v>42154.100000000006</v>
      </c>
      <c r="W126" s="18">
        <f t="shared" ref="W126:CD127" si="416">W127</f>
        <v>0</v>
      </c>
      <c r="X126" s="18">
        <f t="shared" si="416"/>
        <v>0</v>
      </c>
      <c r="Y126" s="18">
        <f t="shared" si="416"/>
        <v>0</v>
      </c>
      <c r="Z126" s="18">
        <f t="shared" si="416"/>
        <v>0</v>
      </c>
      <c r="AA126" s="18">
        <f t="shared" si="416"/>
        <v>0</v>
      </c>
      <c r="AB126" s="18">
        <f t="shared" si="416"/>
        <v>0</v>
      </c>
      <c r="AC126" s="18">
        <f t="shared" si="218"/>
        <v>42154.100000000006</v>
      </c>
      <c r="AD126" s="18">
        <f t="shared" si="219"/>
        <v>42154.100000000006</v>
      </c>
      <c r="AE126" s="18">
        <f t="shared" si="220"/>
        <v>42154.100000000006</v>
      </c>
      <c r="AF126" s="18">
        <f t="shared" si="416"/>
        <v>0</v>
      </c>
      <c r="AG126" s="18">
        <f t="shared" si="416"/>
        <v>0</v>
      </c>
      <c r="AH126" s="18">
        <f t="shared" si="416"/>
        <v>0</v>
      </c>
      <c r="AI126" s="18">
        <f t="shared" si="222"/>
        <v>42154.100000000006</v>
      </c>
      <c r="AJ126" s="18">
        <f t="shared" si="223"/>
        <v>42154.100000000006</v>
      </c>
      <c r="AK126" s="18">
        <f t="shared" si="224"/>
        <v>42154.100000000006</v>
      </c>
      <c r="AL126" s="18">
        <f t="shared" si="416"/>
        <v>0</v>
      </c>
      <c r="AM126" s="18">
        <f t="shared" si="226"/>
        <v>42154.100000000006</v>
      </c>
      <c r="AN126" s="18">
        <f t="shared" si="416"/>
        <v>0</v>
      </c>
      <c r="AO126" s="18">
        <f t="shared" si="416"/>
        <v>0</v>
      </c>
      <c r="AP126" s="18">
        <f t="shared" si="416"/>
        <v>0</v>
      </c>
      <c r="AQ126" s="18">
        <f t="shared" si="228"/>
        <v>42154.100000000006</v>
      </c>
      <c r="AR126" s="18">
        <f t="shared" si="229"/>
        <v>42154.100000000006</v>
      </c>
      <c r="AS126" s="18">
        <f t="shared" si="230"/>
        <v>42154.100000000006</v>
      </c>
      <c r="AT126" s="18">
        <f t="shared" si="416"/>
        <v>0</v>
      </c>
      <c r="AU126" s="18">
        <f t="shared" si="416"/>
        <v>0</v>
      </c>
      <c r="AV126" s="18">
        <f t="shared" si="416"/>
        <v>0</v>
      </c>
      <c r="AW126" s="18">
        <f t="shared" si="232"/>
        <v>42154.100000000006</v>
      </c>
      <c r="AX126" s="18">
        <f t="shared" si="233"/>
        <v>42154.100000000006</v>
      </c>
      <c r="AY126" s="18">
        <f t="shared" si="234"/>
        <v>42154.100000000006</v>
      </c>
      <c r="AZ126" s="18">
        <f t="shared" si="416"/>
        <v>442.61799999999999</v>
      </c>
      <c r="BA126" s="18">
        <f t="shared" si="416"/>
        <v>0</v>
      </c>
      <c r="BB126" s="18">
        <f t="shared" si="416"/>
        <v>0</v>
      </c>
      <c r="BC126" s="18">
        <f t="shared" si="236"/>
        <v>42596.718000000008</v>
      </c>
      <c r="BD126" s="18">
        <f t="shared" si="237"/>
        <v>42154.100000000006</v>
      </c>
      <c r="BE126" s="18">
        <f t="shared" si="238"/>
        <v>42154.100000000006</v>
      </c>
      <c r="BF126" s="18">
        <f t="shared" si="416"/>
        <v>0</v>
      </c>
      <c r="BG126" s="18">
        <f t="shared" si="416"/>
        <v>0</v>
      </c>
      <c r="BH126" s="18">
        <f t="shared" si="416"/>
        <v>0</v>
      </c>
      <c r="BI126" s="18">
        <f t="shared" si="208"/>
        <v>42596.718000000008</v>
      </c>
      <c r="BJ126" s="18">
        <f t="shared" si="209"/>
        <v>42154.100000000006</v>
      </c>
      <c r="BK126" s="18">
        <f t="shared" si="210"/>
        <v>42154.100000000006</v>
      </c>
      <c r="BL126" s="18">
        <f t="shared" si="416"/>
        <v>0</v>
      </c>
      <c r="BM126" s="18">
        <f t="shared" si="416"/>
        <v>0</v>
      </c>
      <c r="BN126" s="18">
        <f t="shared" si="416"/>
        <v>0</v>
      </c>
      <c r="BO126" s="18">
        <f t="shared" si="241"/>
        <v>42596.718000000008</v>
      </c>
      <c r="BP126" s="18">
        <f t="shared" si="242"/>
        <v>42154.100000000006</v>
      </c>
      <c r="BQ126" s="18">
        <f t="shared" si="243"/>
        <v>42154.100000000006</v>
      </c>
      <c r="BR126" s="18">
        <f t="shared" si="416"/>
        <v>0</v>
      </c>
      <c r="BS126" s="18">
        <f t="shared" si="416"/>
        <v>0</v>
      </c>
      <c r="BT126" s="18">
        <f t="shared" si="416"/>
        <v>0</v>
      </c>
      <c r="BU126" s="18">
        <f t="shared" si="245"/>
        <v>42596.718000000008</v>
      </c>
      <c r="BV126" s="18">
        <f t="shared" si="246"/>
        <v>42154.100000000006</v>
      </c>
      <c r="BW126" s="18">
        <f t="shared" si="247"/>
        <v>42154.100000000006</v>
      </c>
      <c r="BX126" s="18">
        <f t="shared" si="416"/>
        <v>0</v>
      </c>
      <c r="BY126" s="18">
        <f t="shared" si="416"/>
        <v>0</v>
      </c>
      <c r="BZ126" s="18">
        <f t="shared" si="416"/>
        <v>0</v>
      </c>
      <c r="CA126" s="18">
        <f t="shared" si="249"/>
        <v>42596.718000000008</v>
      </c>
      <c r="CB126" s="18">
        <f t="shared" si="250"/>
        <v>42154.100000000006</v>
      </c>
      <c r="CC126" s="18">
        <f t="shared" si="251"/>
        <v>42154.100000000006</v>
      </c>
      <c r="CD126" s="18">
        <f t="shared" si="416"/>
        <v>0</v>
      </c>
      <c r="CE126" s="27"/>
      <c r="CF126" s="33"/>
    </row>
    <row r="127" spans="1:119" ht="31.2" x14ac:dyDescent="0.3">
      <c r="A127" s="41" t="s">
        <v>39</v>
      </c>
      <c r="B127" s="39">
        <v>110</v>
      </c>
      <c r="C127" s="41"/>
      <c r="D127" s="41"/>
      <c r="E127" s="14" t="s">
        <v>557</v>
      </c>
      <c r="F127" s="18">
        <f t="shared" si="414"/>
        <v>42154.100000000006</v>
      </c>
      <c r="G127" s="18">
        <f t="shared" si="414"/>
        <v>42154.100000000006</v>
      </c>
      <c r="H127" s="18">
        <f t="shared" si="414"/>
        <v>42154.100000000006</v>
      </c>
      <c r="I127" s="18">
        <f t="shared" si="414"/>
        <v>0</v>
      </c>
      <c r="J127" s="18">
        <f t="shared" si="414"/>
        <v>0</v>
      </c>
      <c r="K127" s="18">
        <f t="shared" si="414"/>
        <v>0</v>
      </c>
      <c r="L127" s="18">
        <f t="shared" si="287"/>
        <v>42154.100000000006</v>
      </c>
      <c r="M127" s="18">
        <f t="shared" si="288"/>
        <v>42154.100000000006</v>
      </c>
      <c r="N127" s="18">
        <f t="shared" si="289"/>
        <v>42154.100000000006</v>
      </c>
      <c r="O127" s="18">
        <f t="shared" si="415"/>
        <v>0</v>
      </c>
      <c r="P127" s="18">
        <f t="shared" si="415"/>
        <v>0</v>
      </c>
      <c r="Q127" s="18">
        <f t="shared" si="415"/>
        <v>0</v>
      </c>
      <c r="R127" s="18">
        <f t="shared" si="415"/>
        <v>0</v>
      </c>
      <c r="S127" s="18">
        <f t="shared" si="415"/>
        <v>0</v>
      </c>
      <c r="T127" s="18">
        <f t="shared" si="213"/>
        <v>42154.100000000006</v>
      </c>
      <c r="U127" s="18">
        <f t="shared" si="214"/>
        <v>42154.100000000006</v>
      </c>
      <c r="V127" s="18">
        <f t="shared" si="215"/>
        <v>42154.100000000006</v>
      </c>
      <c r="W127" s="18">
        <f t="shared" si="416"/>
        <v>0</v>
      </c>
      <c r="X127" s="18">
        <f t="shared" si="416"/>
        <v>0</v>
      </c>
      <c r="Y127" s="18">
        <f t="shared" si="416"/>
        <v>0</v>
      </c>
      <c r="Z127" s="18">
        <f t="shared" si="416"/>
        <v>0</v>
      </c>
      <c r="AA127" s="18">
        <f t="shared" si="416"/>
        <v>0</v>
      </c>
      <c r="AB127" s="18">
        <f t="shared" si="416"/>
        <v>0</v>
      </c>
      <c r="AC127" s="18">
        <f t="shared" si="218"/>
        <v>42154.100000000006</v>
      </c>
      <c r="AD127" s="18">
        <f t="shared" si="219"/>
        <v>42154.100000000006</v>
      </c>
      <c r="AE127" s="18">
        <f t="shared" si="220"/>
        <v>42154.100000000006</v>
      </c>
      <c r="AF127" s="18">
        <f t="shared" si="416"/>
        <v>0</v>
      </c>
      <c r="AG127" s="18">
        <f t="shared" si="416"/>
        <v>0</v>
      </c>
      <c r="AH127" s="18">
        <f t="shared" si="416"/>
        <v>0</v>
      </c>
      <c r="AI127" s="18">
        <f t="shared" si="222"/>
        <v>42154.100000000006</v>
      </c>
      <c r="AJ127" s="18">
        <f t="shared" si="223"/>
        <v>42154.100000000006</v>
      </c>
      <c r="AK127" s="18">
        <f t="shared" si="224"/>
        <v>42154.100000000006</v>
      </c>
      <c r="AL127" s="18">
        <f t="shared" si="416"/>
        <v>0</v>
      </c>
      <c r="AM127" s="18">
        <f t="shared" si="226"/>
        <v>42154.100000000006</v>
      </c>
      <c r="AN127" s="18">
        <f t="shared" si="416"/>
        <v>0</v>
      </c>
      <c r="AO127" s="18">
        <f t="shared" si="416"/>
        <v>0</v>
      </c>
      <c r="AP127" s="18">
        <f t="shared" si="416"/>
        <v>0</v>
      </c>
      <c r="AQ127" s="18">
        <f t="shared" si="228"/>
        <v>42154.100000000006</v>
      </c>
      <c r="AR127" s="18">
        <f t="shared" si="229"/>
        <v>42154.100000000006</v>
      </c>
      <c r="AS127" s="18">
        <f t="shared" si="230"/>
        <v>42154.100000000006</v>
      </c>
      <c r="AT127" s="18">
        <f t="shared" si="416"/>
        <v>0</v>
      </c>
      <c r="AU127" s="18">
        <f t="shared" si="416"/>
        <v>0</v>
      </c>
      <c r="AV127" s="18">
        <f t="shared" si="416"/>
        <v>0</v>
      </c>
      <c r="AW127" s="18">
        <f t="shared" si="232"/>
        <v>42154.100000000006</v>
      </c>
      <c r="AX127" s="18">
        <f t="shared" si="233"/>
        <v>42154.100000000006</v>
      </c>
      <c r="AY127" s="18">
        <f t="shared" si="234"/>
        <v>42154.100000000006</v>
      </c>
      <c r="AZ127" s="18">
        <f t="shared" si="416"/>
        <v>442.61799999999999</v>
      </c>
      <c r="BA127" s="18">
        <f t="shared" si="416"/>
        <v>0</v>
      </c>
      <c r="BB127" s="18">
        <f t="shared" si="416"/>
        <v>0</v>
      </c>
      <c r="BC127" s="18">
        <f t="shared" si="236"/>
        <v>42596.718000000008</v>
      </c>
      <c r="BD127" s="18">
        <f t="shared" si="237"/>
        <v>42154.100000000006</v>
      </c>
      <c r="BE127" s="18">
        <f t="shared" si="238"/>
        <v>42154.100000000006</v>
      </c>
      <c r="BF127" s="18">
        <f t="shared" si="416"/>
        <v>0</v>
      </c>
      <c r="BG127" s="18">
        <f t="shared" si="416"/>
        <v>0</v>
      </c>
      <c r="BH127" s="18">
        <f t="shared" si="416"/>
        <v>0</v>
      </c>
      <c r="BI127" s="18">
        <f t="shared" si="208"/>
        <v>42596.718000000008</v>
      </c>
      <c r="BJ127" s="18">
        <f t="shared" si="209"/>
        <v>42154.100000000006</v>
      </c>
      <c r="BK127" s="18">
        <f t="shared" si="210"/>
        <v>42154.100000000006</v>
      </c>
      <c r="BL127" s="18">
        <f t="shared" si="416"/>
        <v>0</v>
      </c>
      <c r="BM127" s="18">
        <f t="shared" si="416"/>
        <v>0</v>
      </c>
      <c r="BN127" s="18">
        <f t="shared" si="416"/>
        <v>0</v>
      </c>
      <c r="BO127" s="18">
        <f t="shared" si="241"/>
        <v>42596.718000000008</v>
      </c>
      <c r="BP127" s="18">
        <f t="shared" si="242"/>
        <v>42154.100000000006</v>
      </c>
      <c r="BQ127" s="18">
        <f t="shared" si="243"/>
        <v>42154.100000000006</v>
      </c>
      <c r="BR127" s="18">
        <f t="shared" si="416"/>
        <v>0</v>
      </c>
      <c r="BS127" s="18">
        <f t="shared" si="416"/>
        <v>0</v>
      </c>
      <c r="BT127" s="18">
        <f t="shared" si="416"/>
        <v>0</v>
      </c>
      <c r="BU127" s="18">
        <f t="shared" si="245"/>
        <v>42596.718000000008</v>
      </c>
      <c r="BV127" s="18">
        <f t="shared" si="246"/>
        <v>42154.100000000006</v>
      </c>
      <c r="BW127" s="18">
        <f t="shared" si="247"/>
        <v>42154.100000000006</v>
      </c>
      <c r="BX127" s="18">
        <f t="shared" si="416"/>
        <v>0</v>
      </c>
      <c r="BY127" s="18">
        <f t="shared" si="416"/>
        <v>0</v>
      </c>
      <c r="BZ127" s="18">
        <f t="shared" si="416"/>
        <v>0</v>
      </c>
      <c r="CA127" s="18">
        <f t="shared" si="249"/>
        <v>42596.718000000008</v>
      </c>
      <c r="CB127" s="18">
        <f t="shared" si="250"/>
        <v>42154.100000000006</v>
      </c>
      <c r="CC127" s="18">
        <f t="shared" si="251"/>
        <v>42154.100000000006</v>
      </c>
      <c r="CD127" s="18">
        <f t="shared" si="416"/>
        <v>0</v>
      </c>
      <c r="CE127" s="27"/>
      <c r="CF127" s="33"/>
    </row>
    <row r="128" spans="1:119" x14ac:dyDescent="0.3">
      <c r="A128" s="41" t="s">
        <v>39</v>
      </c>
      <c r="B128" s="39">
        <v>110</v>
      </c>
      <c r="C128" s="41" t="s">
        <v>19</v>
      </c>
      <c r="D128" s="41" t="s">
        <v>29</v>
      </c>
      <c r="E128" s="14" t="s">
        <v>1425</v>
      </c>
      <c r="F128" s="18">
        <v>42154.100000000006</v>
      </c>
      <c r="G128" s="18">
        <v>42154.100000000006</v>
      </c>
      <c r="H128" s="18">
        <v>42154.100000000006</v>
      </c>
      <c r="I128" s="18"/>
      <c r="J128" s="18"/>
      <c r="K128" s="18"/>
      <c r="L128" s="18">
        <f t="shared" si="287"/>
        <v>42154.100000000006</v>
      </c>
      <c r="M128" s="18">
        <f t="shared" si="288"/>
        <v>42154.100000000006</v>
      </c>
      <c r="N128" s="18">
        <f t="shared" si="289"/>
        <v>42154.100000000006</v>
      </c>
      <c r="O128" s="18"/>
      <c r="P128" s="18"/>
      <c r="Q128" s="18"/>
      <c r="R128" s="18"/>
      <c r="S128" s="18"/>
      <c r="T128" s="18">
        <f t="shared" si="213"/>
        <v>42154.100000000006</v>
      </c>
      <c r="U128" s="18">
        <f t="shared" si="214"/>
        <v>42154.100000000006</v>
      </c>
      <c r="V128" s="18">
        <f t="shared" si="215"/>
        <v>42154.100000000006</v>
      </c>
      <c r="W128" s="18"/>
      <c r="X128" s="18"/>
      <c r="Y128" s="18"/>
      <c r="Z128" s="18"/>
      <c r="AA128" s="18"/>
      <c r="AB128" s="18"/>
      <c r="AC128" s="18">
        <f t="shared" si="218"/>
        <v>42154.100000000006</v>
      </c>
      <c r="AD128" s="18">
        <f t="shared" si="219"/>
        <v>42154.100000000006</v>
      </c>
      <c r="AE128" s="18">
        <f t="shared" si="220"/>
        <v>42154.100000000006</v>
      </c>
      <c r="AF128" s="18"/>
      <c r="AG128" s="18"/>
      <c r="AH128" s="18"/>
      <c r="AI128" s="18">
        <f t="shared" si="222"/>
        <v>42154.100000000006</v>
      </c>
      <c r="AJ128" s="18">
        <f t="shared" si="223"/>
        <v>42154.100000000006</v>
      </c>
      <c r="AK128" s="18">
        <f t="shared" si="224"/>
        <v>42154.100000000006</v>
      </c>
      <c r="AL128" s="18"/>
      <c r="AM128" s="18">
        <f t="shared" si="226"/>
        <v>42154.100000000006</v>
      </c>
      <c r="AN128" s="18"/>
      <c r="AO128" s="18"/>
      <c r="AP128" s="18"/>
      <c r="AQ128" s="18">
        <f t="shared" si="228"/>
        <v>42154.100000000006</v>
      </c>
      <c r="AR128" s="18">
        <f t="shared" si="229"/>
        <v>42154.100000000006</v>
      </c>
      <c r="AS128" s="18">
        <f t="shared" si="230"/>
        <v>42154.100000000006</v>
      </c>
      <c r="AT128" s="18"/>
      <c r="AU128" s="18"/>
      <c r="AV128" s="18"/>
      <c r="AW128" s="18">
        <f t="shared" si="232"/>
        <v>42154.100000000006</v>
      </c>
      <c r="AX128" s="18">
        <f t="shared" si="233"/>
        <v>42154.100000000006</v>
      </c>
      <c r="AY128" s="18">
        <f t="shared" si="234"/>
        <v>42154.100000000006</v>
      </c>
      <c r="AZ128" s="18">
        <v>442.61799999999999</v>
      </c>
      <c r="BA128" s="18"/>
      <c r="BB128" s="18"/>
      <c r="BC128" s="18">
        <f t="shared" si="236"/>
        <v>42596.718000000008</v>
      </c>
      <c r="BD128" s="18">
        <f t="shared" si="237"/>
        <v>42154.100000000006</v>
      </c>
      <c r="BE128" s="18">
        <f t="shared" si="238"/>
        <v>42154.100000000006</v>
      </c>
      <c r="BF128" s="18"/>
      <c r="BG128" s="18"/>
      <c r="BH128" s="18"/>
      <c r="BI128" s="18">
        <f t="shared" si="208"/>
        <v>42596.718000000008</v>
      </c>
      <c r="BJ128" s="18">
        <f t="shared" si="209"/>
        <v>42154.100000000006</v>
      </c>
      <c r="BK128" s="18">
        <f t="shared" si="210"/>
        <v>42154.100000000006</v>
      </c>
      <c r="BL128" s="18"/>
      <c r="BM128" s="18"/>
      <c r="BN128" s="18"/>
      <c r="BO128" s="18">
        <f t="shared" si="241"/>
        <v>42596.718000000008</v>
      </c>
      <c r="BP128" s="18">
        <f t="shared" si="242"/>
        <v>42154.100000000006</v>
      </c>
      <c r="BQ128" s="18">
        <f t="shared" si="243"/>
        <v>42154.100000000006</v>
      </c>
      <c r="BR128" s="18"/>
      <c r="BS128" s="18"/>
      <c r="BT128" s="18"/>
      <c r="BU128" s="18">
        <f t="shared" si="245"/>
        <v>42596.718000000008</v>
      </c>
      <c r="BV128" s="18">
        <f t="shared" si="246"/>
        <v>42154.100000000006</v>
      </c>
      <c r="BW128" s="18">
        <f t="shared" si="247"/>
        <v>42154.100000000006</v>
      </c>
      <c r="BX128" s="18"/>
      <c r="BY128" s="18"/>
      <c r="BZ128" s="18"/>
      <c r="CA128" s="18">
        <f t="shared" si="249"/>
        <v>42596.718000000008</v>
      </c>
      <c r="CB128" s="18">
        <f t="shared" si="250"/>
        <v>42154.100000000006</v>
      </c>
      <c r="CC128" s="18">
        <f t="shared" si="251"/>
        <v>42154.100000000006</v>
      </c>
      <c r="CD128" s="18"/>
      <c r="CE128" s="27"/>
      <c r="CF128" s="33"/>
    </row>
    <row r="129" spans="1:84" ht="31.2" x14ac:dyDescent="0.3">
      <c r="A129" s="41" t="s">
        <v>39</v>
      </c>
      <c r="B129" s="39">
        <v>200</v>
      </c>
      <c r="C129" s="41"/>
      <c r="D129" s="41"/>
      <c r="E129" s="14" t="s">
        <v>551</v>
      </c>
      <c r="F129" s="18">
        <f t="shared" ref="F129:K130" si="417">F130</f>
        <v>6416.9</v>
      </c>
      <c r="G129" s="18">
        <f t="shared" si="417"/>
        <v>6416.9</v>
      </c>
      <c r="H129" s="18">
        <f t="shared" si="417"/>
        <v>6416.9</v>
      </c>
      <c r="I129" s="18">
        <f t="shared" si="417"/>
        <v>0</v>
      </c>
      <c r="J129" s="18">
        <f t="shared" si="417"/>
        <v>0</v>
      </c>
      <c r="K129" s="18">
        <f t="shared" si="417"/>
        <v>0</v>
      </c>
      <c r="L129" s="18">
        <f t="shared" si="287"/>
        <v>6416.9</v>
      </c>
      <c r="M129" s="18">
        <f t="shared" si="288"/>
        <v>6416.9</v>
      </c>
      <c r="N129" s="18">
        <f t="shared" si="289"/>
        <v>6416.9</v>
      </c>
      <c r="O129" s="18">
        <f t="shared" ref="O129:S130" si="418">O130</f>
        <v>0</v>
      </c>
      <c r="P129" s="18">
        <f t="shared" si="418"/>
        <v>0</v>
      </c>
      <c r="Q129" s="18">
        <f t="shared" si="418"/>
        <v>0</v>
      </c>
      <c r="R129" s="18">
        <f t="shared" si="418"/>
        <v>0</v>
      </c>
      <c r="S129" s="18">
        <f t="shared" si="418"/>
        <v>0</v>
      </c>
      <c r="T129" s="18">
        <f t="shared" si="213"/>
        <v>6416.9</v>
      </c>
      <c r="U129" s="18">
        <f t="shared" si="214"/>
        <v>6416.9</v>
      </c>
      <c r="V129" s="18">
        <f t="shared" si="215"/>
        <v>6416.9</v>
      </c>
      <c r="W129" s="18">
        <f t="shared" ref="W129:CD130" si="419">W130</f>
        <v>-32.509</v>
      </c>
      <c r="X129" s="18">
        <f t="shared" si="419"/>
        <v>0</v>
      </c>
      <c r="Y129" s="18">
        <f t="shared" si="419"/>
        <v>0</v>
      </c>
      <c r="Z129" s="18">
        <f t="shared" si="419"/>
        <v>0</v>
      </c>
      <c r="AA129" s="18">
        <f t="shared" si="419"/>
        <v>0</v>
      </c>
      <c r="AB129" s="18">
        <f t="shared" si="419"/>
        <v>0</v>
      </c>
      <c r="AC129" s="18">
        <f t="shared" si="218"/>
        <v>6384.3909999999996</v>
      </c>
      <c r="AD129" s="18">
        <f t="shared" si="219"/>
        <v>6416.9</v>
      </c>
      <c r="AE129" s="18">
        <f t="shared" si="220"/>
        <v>6416.9</v>
      </c>
      <c r="AF129" s="18">
        <f t="shared" si="419"/>
        <v>94.734999999999999</v>
      </c>
      <c r="AG129" s="18">
        <f t="shared" si="419"/>
        <v>0</v>
      </c>
      <c r="AH129" s="18">
        <f t="shared" si="419"/>
        <v>0</v>
      </c>
      <c r="AI129" s="18">
        <f t="shared" si="222"/>
        <v>6479.1259999999993</v>
      </c>
      <c r="AJ129" s="18">
        <f t="shared" si="223"/>
        <v>6416.9</v>
      </c>
      <c r="AK129" s="18">
        <f t="shared" si="224"/>
        <v>6416.9</v>
      </c>
      <c r="AL129" s="18">
        <f t="shared" si="419"/>
        <v>0</v>
      </c>
      <c r="AM129" s="18">
        <f t="shared" si="226"/>
        <v>6479.1259999999993</v>
      </c>
      <c r="AN129" s="18">
        <f t="shared" si="419"/>
        <v>0</v>
      </c>
      <c r="AO129" s="18">
        <f t="shared" si="419"/>
        <v>0</v>
      </c>
      <c r="AP129" s="18">
        <f t="shared" si="419"/>
        <v>0</v>
      </c>
      <c r="AQ129" s="18">
        <f t="shared" si="228"/>
        <v>6479.1259999999993</v>
      </c>
      <c r="AR129" s="18">
        <f t="shared" si="229"/>
        <v>6416.9</v>
      </c>
      <c r="AS129" s="18">
        <f t="shared" si="230"/>
        <v>6416.9</v>
      </c>
      <c r="AT129" s="18">
        <f t="shared" si="419"/>
        <v>0</v>
      </c>
      <c r="AU129" s="18">
        <f t="shared" si="419"/>
        <v>0</v>
      </c>
      <c r="AV129" s="18">
        <f t="shared" si="419"/>
        <v>0</v>
      </c>
      <c r="AW129" s="18">
        <f t="shared" si="232"/>
        <v>6479.1259999999993</v>
      </c>
      <c r="AX129" s="18">
        <f t="shared" si="233"/>
        <v>6416.9</v>
      </c>
      <c r="AY129" s="18">
        <f t="shared" si="234"/>
        <v>6416.9</v>
      </c>
      <c r="AZ129" s="18">
        <f t="shared" si="419"/>
        <v>-65.494</v>
      </c>
      <c r="BA129" s="18">
        <f t="shared" si="419"/>
        <v>0</v>
      </c>
      <c r="BB129" s="18">
        <f t="shared" si="419"/>
        <v>0</v>
      </c>
      <c r="BC129" s="18">
        <f t="shared" si="236"/>
        <v>6413.6319999999996</v>
      </c>
      <c r="BD129" s="18">
        <f t="shared" si="237"/>
        <v>6416.9</v>
      </c>
      <c r="BE129" s="18">
        <f t="shared" si="238"/>
        <v>6416.9</v>
      </c>
      <c r="BF129" s="18">
        <f t="shared" si="419"/>
        <v>0</v>
      </c>
      <c r="BG129" s="18">
        <f t="shared" si="419"/>
        <v>0</v>
      </c>
      <c r="BH129" s="18">
        <f t="shared" si="419"/>
        <v>0</v>
      </c>
      <c r="BI129" s="18">
        <f t="shared" si="208"/>
        <v>6413.6319999999996</v>
      </c>
      <c r="BJ129" s="18">
        <f t="shared" si="209"/>
        <v>6416.9</v>
      </c>
      <c r="BK129" s="18">
        <f t="shared" si="210"/>
        <v>6416.9</v>
      </c>
      <c r="BL129" s="18">
        <f t="shared" si="419"/>
        <v>0</v>
      </c>
      <c r="BM129" s="18">
        <f t="shared" si="419"/>
        <v>0</v>
      </c>
      <c r="BN129" s="18">
        <f t="shared" si="419"/>
        <v>0</v>
      </c>
      <c r="BO129" s="18">
        <f t="shared" si="241"/>
        <v>6413.6319999999996</v>
      </c>
      <c r="BP129" s="18">
        <f t="shared" si="242"/>
        <v>6416.9</v>
      </c>
      <c r="BQ129" s="18">
        <f t="shared" si="243"/>
        <v>6416.9</v>
      </c>
      <c r="BR129" s="18">
        <f t="shared" si="419"/>
        <v>0</v>
      </c>
      <c r="BS129" s="18">
        <f t="shared" si="419"/>
        <v>0</v>
      </c>
      <c r="BT129" s="18">
        <f t="shared" si="419"/>
        <v>0</v>
      </c>
      <c r="BU129" s="18">
        <f t="shared" si="245"/>
        <v>6413.6319999999996</v>
      </c>
      <c r="BV129" s="18">
        <f t="shared" si="246"/>
        <v>6416.9</v>
      </c>
      <c r="BW129" s="18">
        <f t="shared" si="247"/>
        <v>6416.9</v>
      </c>
      <c r="BX129" s="18">
        <f t="shared" si="419"/>
        <v>0</v>
      </c>
      <c r="BY129" s="18">
        <f t="shared" si="419"/>
        <v>0</v>
      </c>
      <c r="BZ129" s="18">
        <f t="shared" si="419"/>
        <v>0</v>
      </c>
      <c r="CA129" s="18">
        <f t="shared" si="249"/>
        <v>6413.6319999999996</v>
      </c>
      <c r="CB129" s="18">
        <f t="shared" si="250"/>
        <v>6416.9</v>
      </c>
      <c r="CC129" s="18">
        <f t="shared" si="251"/>
        <v>6416.9</v>
      </c>
      <c r="CD129" s="18">
        <f t="shared" si="419"/>
        <v>0</v>
      </c>
      <c r="CE129" s="27"/>
      <c r="CF129" s="33"/>
    </row>
    <row r="130" spans="1:84" ht="46.8" x14ac:dyDescent="0.3">
      <c r="A130" s="41" t="s">
        <v>39</v>
      </c>
      <c r="B130" s="39">
        <v>240</v>
      </c>
      <c r="C130" s="41"/>
      <c r="D130" s="41"/>
      <c r="E130" s="14" t="s">
        <v>559</v>
      </c>
      <c r="F130" s="18">
        <f t="shared" si="417"/>
        <v>6416.9</v>
      </c>
      <c r="G130" s="18">
        <f t="shared" si="417"/>
        <v>6416.9</v>
      </c>
      <c r="H130" s="18">
        <f t="shared" si="417"/>
        <v>6416.9</v>
      </c>
      <c r="I130" s="18">
        <f t="shared" si="417"/>
        <v>0</v>
      </c>
      <c r="J130" s="18">
        <f t="shared" si="417"/>
        <v>0</v>
      </c>
      <c r="K130" s="18">
        <f t="shared" si="417"/>
        <v>0</v>
      </c>
      <c r="L130" s="18">
        <f t="shared" si="287"/>
        <v>6416.9</v>
      </c>
      <c r="M130" s="18">
        <f t="shared" si="288"/>
        <v>6416.9</v>
      </c>
      <c r="N130" s="18">
        <f t="shared" si="289"/>
        <v>6416.9</v>
      </c>
      <c r="O130" s="18">
        <f t="shared" si="418"/>
        <v>0</v>
      </c>
      <c r="P130" s="18">
        <f t="shared" si="418"/>
        <v>0</v>
      </c>
      <c r="Q130" s="18">
        <f t="shared" si="418"/>
        <v>0</v>
      </c>
      <c r="R130" s="18">
        <f t="shared" si="418"/>
        <v>0</v>
      </c>
      <c r="S130" s="18">
        <f t="shared" si="418"/>
        <v>0</v>
      </c>
      <c r="T130" s="18">
        <f t="shared" si="213"/>
        <v>6416.9</v>
      </c>
      <c r="U130" s="18">
        <f t="shared" si="214"/>
        <v>6416.9</v>
      </c>
      <c r="V130" s="18">
        <f t="shared" si="215"/>
        <v>6416.9</v>
      </c>
      <c r="W130" s="18">
        <f t="shared" si="419"/>
        <v>-32.509</v>
      </c>
      <c r="X130" s="18">
        <f t="shared" si="419"/>
        <v>0</v>
      </c>
      <c r="Y130" s="18">
        <f t="shared" si="419"/>
        <v>0</v>
      </c>
      <c r="Z130" s="18">
        <f t="shared" si="419"/>
        <v>0</v>
      </c>
      <c r="AA130" s="18">
        <f t="shared" si="419"/>
        <v>0</v>
      </c>
      <c r="AB130" s="18">
        <f t="shared" si="419"/>
        <v>0</v>
      </c>
      <c r="AC130" s="18">
        <f t="shared" si="218"/>
        <v>6384.3909999999996</v>
      </c>
      <c r="AD130" s="18">
        <f t="shared" si="219"/>
        <v>6416.9</v>
      </c>
      <c r="AE130" s="18">
        <f t="shared" si="220"/>
        <v>6416.9</v>
      </c>
      <c r="AF130" s="18">
        <f t="shared" si="419"/>
        <v>94.734999999999999</v>
      </c>
      <c r="AG130" s="18">
        <f t="shared" si="419"/>
        <v>0</v>
      </c>
      <c r="AH130" s="18">
        <f t="shared" si="419"/>
        <v>0</v>
      </c>
      <c r="AI130" s="18">
        <f t="shared" si="222"/>
        <v>6479.1259999999993</v>
      </c>
      <c r="AJ130" s="18">
        <f t="shared" si="223"/>
        <v>6416.9</v>
      </c>
      <c r="AK130" s="18">
        <f t="shared" si="224"/>
        <v>6416.9</v>
      </c>
      <c r="AL130" s="18">
        <f t="shared" si="419"/>
        <v>0</v>
      </c>
      <c r="AM130" s="18">
        <f t="shared" si="226"/>
        <v>6479.1259999999993</v>
      </c>
      <c r="AN130" s="18">
        <f t="shared" si="419"/>
        <v>0</v>
      </c>
      <c r="AO130" s="18">
        <f t="shared" si="419"/>
        <v>0</v>
      </c>
      <c r="AP130" s="18">
        <f t="shared" si="419"/>
        <v>0</v>
      </c>
      <c r="AQ130" s="18">
        <f t="shared" si="228"/>
        <v>6479.1259999999993</v>
      </c>
      <c r="AR130" s="18">
        <f t="shared" si="229"/>
        <v>6416.9</v>
      </c>
      <c r="AS130" s="18">
        <f t="shared" si="230"/>
        <v>6416.9</v>
      </c>
      <c r="AT130" s="18">
        <f t="shared" si="419"/>
        <v>0</v>
      </c>
      <c r="AU130" s="18">
        <f t="shared" si="419"/>
        <v>0</v>
      </c>
      <c r="AV130" s="18">
        <f t="shared" si="419"/>
        <v>0</v>
      </c>
      <c r="AW130" s="18">
        <f t="shared" si="232"/>
        <v>6479.1259999999993</v>
      </c>
      <c r="AX130" s="18">
        <f t="shared" si="233"/>
        <v>6416.9</v>
      </c>
      <c r="AY130" s="18">
        <f t="shared" si="234"/>
        <v>6416.9</v>
      </c>
      <c r="AZ130" s="18">
        <f t="shared" si="419"/>
        <v>-65.494</v>
      </c>
      <c r="BA130" s="18">
        <f t="shared" si="419"/>
        <v>0</v>
      </c>
      <c r="BB130" s="18">
        <f t="shared" si="419"/>
        <v>0</v>
      </c>
      <c r="BC130" s="18">
        <f t="shared" si="236"/>
        <v>6413.6319999999996</v>
      </c>
      <c r="BD130" s="18">
        <f t="shared" si="237"/>
        <v>6416.9</v>
      </c>
      <c r="BE130" s="18">
        <f t="shared" si="238"/>
        <v>6416.9</v>
      </c>
      <c r="BF130" s="18">
        <f t="shared" si="419"/>
        <v>0</v>
      </c>
      <c r="BG130" s="18">
        <f t="shared" si="419"/>
        <v>0</v>
      </c>
      <c r="BH130" s="18">
        <f t="shared" si="419"/>
        <v>0</v>
      </c>
      <c r="BI130" s="18">
        <f t="shared" si="208"/>
        <v>6413.6319999999996</v>
      </c>
      <c r="BJ130" s="18">
        <f t="shared" si="209"/>
        <v>6416.9</v>
      </c>
      <c r="BK130" s="18">
        <f t="shared" si="210"/>
        <v>6416.9</v>
      </c>
      <c r="BL130" s="18">
        <f t="shared" si="419"/>
        <v>0</v>
      </c>
      <c r="BM130" s="18">
        <f t="shared" si="419"/>
        <v>0</v>
      </c>
      <c r="BN130" s="18">
        <f t="shared" si="419"/>
        <v>0</v>
      </c>
      <c r="BO130" s="18">
        <f t="shared" si="241"/>
        <v>6413.6319999999996</v>
      </c>
      <c r="BP130" s="18">
        <f t="shared" si="242"/>
        <v>6416.9</v>
      </c>
      <c r="BQ130" s="18">
        <f t="shared" si="243"/>
        <v>6416.9</v>
      </c>
      <c r="BR130" s="18">
        <f t="shared" si="419"/>
        <v>0</v>
      </c>
      <c r="BS130" s="18">
        <f t="shared" si="419"/>
        <v>0</v>
      </c>
      <c r="BT130" s="18">
        <f t="shared" si="419"/>
        <v>0</v>
      </c>
      <c r="BU130" s="18">
        <f t="shared" si="245"/>
        <v>6413.6319999999996</v>
      </c>
      <c r="BV130" s="18">
        <f t="shared" si="246"/>
        <v>6416.9</v>
      </c>
      <c r="BW130" s="18">
        <f t="shared" si="247"/>
        <v>6416.9</v>
      </c>
      <c r="BX130" s="18">
        <f t="shared" si="419"/>
        <v>0</v>
      </c>
      <c r="BY130" s="18">
        <f t="shared" si="419"/>
        <v>0</v>
      </c>
      <c r="BZ130" s="18">
        <f t="shared" si="419"/>
        <v>0</v>
      </c>
      <c r="CA130" s="18">
        <f t="shared" si="249"/>
        <v>6413.6319999999996</v>
      </c>
      <c r="CB130" s="18">
        <f t="shared" si="250"/>
        <v>6416.9</v>
      </c>
      <c r="CC130" s="18">
        <f t="shared" si="251"/>
        <v>6416.9</v>
      </c>
      <c r="CD130" s="18">
        <f t="shared" si="419"/>
        <v>0</v>
      </c>
      <c r="CE130" s="27"/>
      <c r="CF130" s="33"/>
    </row>
    <row r="131" spans="1:84" x14ac:dyDescent="0.3">
      <c r="A131" s="41" t="s">
        <v>39</v>
      </c>
      <c r="B131" s="39">
        <v>240</v>
      </c>
      <c r="C131" s="41" t="s">
        <v>19</v>
      </c>
      <c r="D131" s="41" t="s">
        <v>29</v>
      </c>
      <c r="E131" s="14" t="s">
        <v>1425</v>
      </c>
      <c r="F131" s="18">
        <v>6416.9</v>
      </c>
      <c r="G131" s="18">
        <v>6416.9</v>
      </c>
      <c r="H131" s="18">
        <v>6416.9</v>
      </c>
      <c r="I131" s="18"/>
      <c r="J131" s="18"/>
      <c r="K131" s="18"/>
      <c r="L131" s="18">
        <f t="shared" si="287"/>
        <v>6416.9</v>
      </c>
      <c r="M131" s="18">
        <f t="shared" si="288"/>
        <v>6416.9</v>
      </c>
      <c r="N131" s="18">
        <f t="shared" si="289"/>
        <v>6416.9</v>
      </c>
      <c r="O131" s="18"/>
      <c r="P131" s="18"/>
      <c r="Q131" s="18"/>
      <c r="R131" s="18"/>
      <c r="S131" s="18"/>
      <c r="T131" s="18">
        <f t="shared" si="213"/>
        <v>6416.9</v>
      </c>
      <c r="U131" s="18">
        <f t="shared" si="214"/>
        <v>6416.9</v>
      </c>
      <c r="V131" s="18">
        <f t="shared" si="215"/>
        <v>6416.9</v>
      </c>
      <c r="W131" s="18">
        <v>-32.509</v>
      </c>
      <c r="X131" s="18"/>
      <c r="Y131" s="18"/>
      <c r="Z131" s="18"/>
      <c r="AA131" s="18"/>
      <c r="AB131" s="18"/>
      <c r="AC131" s="18">
        <f t="shared" si="218"/>
        <v>6384.3909999999996</v>
      </c>
      <c r="AD131" s="18">
        <f t="shared" si="219"/>
        <v>6416.9</v>
      </c>
      <c r="AE131" s="18">
        <f t="shared" si="220"/>
        <v>6416.9</v>
      </c>
      <c r="AF131" s="18">
        <f>70.786-5.931+29.88</f>
        <v>94.734999999999999</v>
      </c>
      <c r="AG131" s="18"/>
      <c r="AH131" s="18"/>
      <c r="AI131" s="18">
        <f t="shared" si="222"/>
        <v>6479.1259999999993</v>
      </c>
      <c r="AJ131" s="18">
        <f t="shared" si="223"/>
        <v>6416.9</v>
      </c>
      <c r="AK131" s="18">
        <f t="shared" si="224"/>
        <v>6416.9</v>
      </c>
      <c r="AL131" s="18"/>
      <c r="AM131" s="18">
        <f t="shared" si="226"/>
        <v>6479.1259999999993</v>
      </c>
      <c r="AN131" s="18"/>
      <c r="AO131" s="18"/>
      <c r="AP131" s="18"/>
      <c r="AQ131" s="18">
        <f t="shared" si="228"/>
        <v>6479.1259999999993</v>
      </c>
      <c r="AR131" s="18">
        <f t="shared" si="229"/>
        <v>6416.9</v>
      </c>
      <c r="AS131" s="18">
        <f t="shared" si="230"/>
        <v>6416.9</v>
      </c>
      <c r="AT131" s="18"/>
      <c r="AU131" s="18"/>
      <c r="AV131" s="18"/>
      <c r="AW131" s="18">
        <f t="shared" si="232"/>
        <v>6479.1259999999993</v>
      </c>
      <c r="AX131" s="18">
        <f t="shared" si="233"/>
        <v>6416.9</v>
      </c>
      <c r="AY131" s="18">
        <f t="shared" si="234"/>
        <v>6416.9</v>
      </c>
      <c r="AZ131" s="18">
        <v>-65.494</v>
      </c>
      <c r="BA131" s="18"/>
      <c r="BB131" s="18"/>
      <c r="BC131" s="18">
        <f t="shared" si="236"/>
        <v>6413.6319999999996</v>
      </c>
      <c r="BD131" s="18">
        <f t="shared" si="237"/>
        <v>6416.9</v>
      </c>
      <c r="BE131" s="18">
        <f t="shared" si="238"/>
        <v>6416.9</v>
      </c>
      <c r="BF131" s="18"/>
      <c r="BG131" s="18"/>
      <c r="BH131" s="18"/>
      <c r="BI131" s="18">
        <f t="shared" si="208"/>
        <v>6413.6319999999996</v>
      </c>
      <c r="BJ131" s="18">
        <f t="shared" si="209"/>
        <v>6416.9</v>
      </c>
      <c r="BK131" s="18">
        <f t="shared" si="210"/>
        <v>6416.9</v>
      </c>
      <c r="BL131" s="18"/>
      <c r="BM131" s="18"/>
      <c r="BN131" s="18"/>
      <c r="BO131" s="18">
        <f t="shared" si="241"/>
        <v>6413.6319999999996</v>
      </c>
      <c r="BP131" s="18">
        <f t="shared" si="242"/>
        <v>6416.9</v>
      </c>
      <c r="BQ131" s="18">
        <f t="shared" si="243"/>
        <v>6416.9</v>
      </c>
      <c r="BR131" s="18"/>
      <c r="BS131" s="18"/>
      <c r="BT131" s="18"/>
      <c r="BU131" s="18">
        <f t="shared" si="245"/>
        <v>6413.6319999999996</v>
      </c>
      <c r="BV131" s="18">
        <f t="shared" si="246"/>
        <v>6416.9</v>
      </c>
      <c r="BW131" s="18">
        <f t="shared" si="247"/>
        <v>6416.9</v>
      </c>
      <c r="BX131" s="18"/>
      <c r="BY131" s="18"/>
      <c r="BZ131" s="18"/>
      <c r="CA131" s="18">
        <f t="shared" si="249"/>
        <v>6413.6319999999996</v>
      </c>
      <c r="CB131" s="18">
        <f t="shared" si="250"/>
        <v>6416.9</v>
      </c>
      <c r="CC131" s="18">
        <f t="shared" si="251"/>
        <v>6416.9</v>
      </c>
      <c r="CD131" s="18"/>
      <c r="CE131" s="27"/>
      <c r="CF131" s="33"/>
    </row>
    <row r="132" spans="1:84" x14ac:dyDescent="0.3">
      <c r="A132" s="41" t="s">
        <v>39</v>
      </c>
      <c r="B132" s="39">
        <v>800</v>
      </c>
      <c r="C132" s="41"/>
      <c r="D132" s="41"/>
      <c r="E132" s="14" t="s">
        <v>556</v>
      </c>
      <c r="F132" s="18">
        <f t="shared" ref="F132:K133" si="420">F133</f>
        <v>28.8</v>
      </c>
      <c r="G132" s="18">
        <f t="shared" si="420"/>
        <v>28.8</v>
      </c>
      <c r="H132" s="18">
        <f t="shared" si="420"/>
        <v>28.8</v>
      </c>
      <c r="I132" s="18">
        <f t="shared" si="420"/>
        <v>0</v>
      </c>
      <c r="J132" s="18">
        <f t="shared" si="420"/>
        <v>0</v>
      </c>
      <c r="K132" s="18">
        <f t="shared" si="420"/>
        <v>0</v>
      </c>
      <c r="L132" s="18">
        <f t="shared" si="287"/>
        <v>28.8</v>
      </c>
      <c r="M132" s="18">
        <f t="shared" si="288"/>
        <v>28.8</v>
      </c>
      <c r="N132" s="18">
        <f t="shared" si="289"/>
        <v>28.8</v>
      </c>
      <c r="O132" s="18">
        <f t="shared" ref="O132:S133" si="421">O133</f>
        <v>0</v>
      </c>
      <c r="P132" s="18">
        <f t="shared" si="421"/>
        <v>0</v>
      </c>
      <c r="Q132" s="18">
        <f t="shared" si="421"/>
        <v>0</v>
      </c>
      <c r="R132" s="18">
        <f t="shared" si="421"/>
        <v>0</v>
      </c>
      <c r="S132" s="18">
        <f t="shared" si="421"/>
        <v>0</v>
      </c>
      <c r="T132" s="18">
        <f t="shared" si="213"/>
        <v>28.8</v>
      </c>
      <c r="U132" s="18">
        <f t="shared" si="214"/>
        <v>28.8</v>
      </c>
      <c r="V132" s="18">
        <f t="shared" si="215"/>
        <v>28.8</v>
      </c>
      <c r="W132" s="18">
        <f t="shared" ref="W132:CD133" si="422">W133</f>
        <v>0</v>
      </c>
      <c r="X132" s="18">
        <f t="shared" si="422"/>
        <v>0</v>
      </c>
      <c r="Y132" s="18">
        <f t="shared" si="422"/>
        <v>0</v>
      </c>
      <c r="Z132" s="18">
        <f t="shared" si="422"/>
        <v>0</v>
      </c>
      <c r="AA132" s="18">
        <f t="shared" si="422"/>
        <v>0</v>
      </c>
      <c r="AB132" s="18">
        <f t="shared" si="422"/>
        <v>0</v>
      </c>
      <c r="AC132" s="18">
        <f t="shared" si="218"/>
        <v>28.8</v>
      </c>
      <c r="AD132" s="18">
        <f t="shared" si="219"/>
        <v>28.8</v>
      </c>
      <c r="AE132" s="18">
        <f t="shared" si="220"/>
        <v>28.8</v>
      </c>
      <c r="AF132" s="18">
        <f t="shared" si="422"/>
        <v>2.85</v>
      </c>
      <c r="AG132" s="18">
        <f t="shared" si="422"/>
        <v>0</v>
      </c>
      <c r="AH132" s="18">
        <f t="shared" si="422"/>
        <v>0</v>
      </c>
      <c r="AI132" s="18">
        <f t="shared" si="222"/>
        <v>31.650000000000002</v>
      </c>
      <c r="AJ132" s="18">
        <f t="shared" si="223"/>
        <v>28.8</v>
      </c>
      <c r="AK132" s="18">
        <f t="shared" si="224"/>
        <v>28.8</v>
      </c>
      <c r="AL132" s="18">
        <f t="shared" si="422"/>
        <v>0</v>
      </c>
      <c r="AM132" s="18">
        <f t="shared" si="226"/>
        <v>31.650000000000002</v>
      </c>
      <c r="AN132" s="18">
        <f t="shared" si="422"/>
        <v>0</v>
      </c>
      <c r="AO132" s="18">
        <f t="shared" si="422"/>
        <v>0</v>
      </c>
      <c r="AP132" s="18">
        <f t="shared" si="422"/>
        <v>0</v>
      </c>
      <c r="AQ132" s="18">
        <f t="shared" si="228"/>
        <v>31.650000000000002</v>
      </c>
      <c r="AR132" s="18">
        <f t="shared" si="229"/>
        <v>28.8</v>
      </c>
      <c r="AS132" s="18">
        <f t="shared" si="230"/>
        <v>28.8</v>
      </c>
      <c r="AT132" s="18">
        <f t="shared" si="422"/>
        <v>0</v>
      </c>
      <c r="AU132" s="18">
        <f t="shared" si="422"/>
        <v>0</v>
      </c>
      <c r="AV132" s="18">
        <f t="shared" si="422"/>
        <v>0</v>
      </c>
      <c r="AW132" s="18">
        <f t="shared" si="232"/>
        <v>31.650000000000002</v>
      </c>
      <c r="AX132" s="18">
        <f t="shared" si="233"/>
        <v>28.8</v>
      </c>
      <c r="AY132" s="18">
        <f t="shared" si="234"/>
        <v>28.8</v>
      </c>
      <c r="AZ132" s="18">
        <f t="shared" si="422"/>
        <v>0</v>
      </c>
      <c r="BA132" s="18">
        <f t="shared" si="422"/>
        <v>0</v>
      </c>
      <c r="BB132" s="18">
        <f t="shared" si="422"/>
        <v>0</v>
      </c>
      <c r="BC132" s="18">
        <f t="shared" si="236"/>
        <v>31.650000000000002</v>
      </c>
      <c r="BD132" s="18">
        <f t="shared" si="237"/>
        <v>28.8</v>
      </c>
      <c r="BE132" s="18">
        <f t="shared" si="238"/>
        <v>28.8</v>
      </c>
      <c r="BF132" s="18">
        <f t="shared" si="422"/>
        <v>0</v>
      </c>
      <c r="BG132" s="18">
        <f t="shared" si="422"/>
        <v>0</v>
      </c>
      <c r="BH132" s="18">
        <f t="shared" si="422"/>
        <v>0</v>
      </c>
      <c r="BI132" s="18">
        <f t="shared" si="208"/>
        <v>31.650000000000002</v>
      </c>
      <c r="BJ132" s="18">
        <f t="shared" si="209"/>
        <v>28.8</v>
      </c>
      <c r="BK132" s="18">
        <f t="shared" si="210"/>
        <v>28.8</v>
      </c>
      <c r="BL132" s="18">
        <f t="shared" si="422"/>
        <v>0</v>
      </c>
      <c r="BM132" s="18">
        <f t="shared" si="422"/>
        <v>0</v>
      </c>
      <c r="BN132" s="18">
        <f t="shared" si="422"/>
        <v>0</v>
      </c>
      <c r="BO132" s="18">
        <f t="shared" si="241"/>
        <v>31.650000000000002</v>
      </c>
      <c r="BP132" s="18">
        <f t="shared" si="242"/>
        <v>28.8</v>
      </c>
      <c r="BQ132" s="18">
        <f t="shared" si="243"/>
        <v>28.8</v>
      </c>
      <c r="BR132" s="18">
        <f t="shared" si="422"/>
        <v>0</v>
      </c>
      <c r="BS132" s="18">
        <f t="shared" si="422"/>
        <v>0</v>
      </c>
      <c r="BT132" s="18">
        <f t="shared" si="422"/>
        <v>0</v>
      </c>
      <c r="BU132" s="18">
        <f t="shared" si="245"/>
        <v>31.650000000000002</v>
      </c>
      <c r="BV132" s="18">
        <f t="shared" si="246"/>
        <v>28.8</v>
      </c>
      <c r="BW132" s="18">
        <f t="shared" si="247"/>
        <v>28.8</v>
      </c>
      <c r="BX132" s="18">
        <f t="shared" si="422"/>
        <v>0</v>
      </c>
      <c r="BY132" s="18">
        <f t="shared" si="422"/>
        <v>0</v>
      </c>
      <c r="BZ132" s="18">
        <f t="shared" si="422"/>
        <v>0</v>
      </c>
      <c r="CA132" s="18">
        <f t="shared" si="249"/>
        <v>31.650000000000002</v>
      </c>
      <c r="CB132" s="18">
        <f t="shared" si="250"/>
        <v>28.8</v>
      </c>
      <c r="CC132" s="18">
        <f t="shared" si="251"/>
        <v>28.8</v>
      </c>
      <c r="CD132" s="18">
        <f t="shared" si="422"/>
        <v>0</v>
      </c>
      <c r="CE132" s="27"/>
      <c r="CF132" s="33"/>
    </row>
    <row r="133" spans="1:84" x14ac:dyDescent="0.3">
      <c r="A133" s="41" t="s">
        <v>39</v>
      </c>
      <c r="B133" s="39">
        <v>850</v>
      </c>
      <c r="C133" s="41"/>
      <c r="D133" s="41"/>
      <c r="E133" s="14" t="s">
        <v>573</v>
      </c>
      <c r="F133" s="18">
        <f t="shared" si="420"/>
        <v>28.8</v>
      </c>
      <c r="G133" s="18">
        <f t="shared" si="420"/>
        <v>28.8</v>
      </c>
      <c r="H133" s="18">
        <f t="shared" si="420"/>
        <v>28.8</v>
      </c>
      <c r="I133" s="18">
        <f t="shared" si="420"/>
        <v>0</v>
      </c>
      <c r="J133" s="18">
        <f t="shared" si="420"/>
        <v>0</v>
      </c>
      <c r="K133" s="18">
        <f t="shared" si="420"/>
        <v>0</v>
      </c>
      <c r="L133" s="18">
        <f t="shared" si="287"/>
        <v>28.8</v>
      </c>
      <c r="M133" s="18">
        <f t="shared" si="288"/>
        <v>28.8</v>
      </c>
      <c r="N133" s="18">
        <f t="shared" si="289"/>
        <v>28.8</v>
      </c>
      <c r="O133" s="18">
        <f t="shared" si="421"/>
        <v>0</v>
      </c>
      <c r="P133" s="18">
        <f t="shared" si="421"/>
        <v>0</v>
      </c>
      <c r="Q133" s="18">
        <f t="shared" si="421"/>
        <v>0</v>
      </c>
      <c r="R133" s="18">
        <f t="shared" si="421"/>
        <v>0</v>
      </c>
      <c r="S133" s="18">
        <f t="shared" si="421"/>
        <v>0</v>
      </c>
      <c r="T133" s="18">
        <f t="shared" si="213"/>
        <v>28.8</v>
      </c>
      <c r="U133" s="18">
        <f t="shared" si="214"/>
        <v>28.8</v>
      </c>
      <c r="V133" s="18">
        <f t="shared" si="215"/>
        <v>28.8</v>
      </c>
      <c r="W133" s="18">
        <f t="shared" si="422"/>
        <v>0</v>
      </c>
      <c r="X133" s="18">
        <f t="shared" si="422"/>
        <v>0</v>
      </c>
      <c r="Y133" s="18">
        <f t="shared" si="422"/>
        <v>0</v>
      </c>
      <c r="Z133" s="18">
        <f t="shared" si="422"/>
        <v>0</v>
      </c>
      <c r="AA133" s="18">
        <f t="shared" si="422"/>
        <v>0</v>
      </c>
      <c r="AB133" s="18">
        <f t="shared" si="422"/>
        <v>0</v>
      </c>
      <c r="AC133" s="18">
        <f t="shared" si="218"/>
        <v>28.8</v>
      </c>
      <c r="AD133" s="18">
        <f t="shared" si="219"/>
        <v>28.8</v>
      </c>
      <c r="AE133" s="18">
        <f t="shared" si="220"/>
        <v>28.8</v>
      </c>
      <c r="AF133" s="18">
        <f t="shared" si="422"/>
        <v>2.85</v>
      </c>
      <c r="AG133" s="18">
        <f t="shared" si="422"/>
        <v>0</v>
      </c>
      <c r="AH133" s="18">
        <f t="shared" si="422"/>
        <v>0</v>
      </c>
      <c r="AI133" s="18">
        <f t="shared" si="222"/>
        <v>31.650000000000002</v>
      </c>
      <c r="AJ133" s="18">
        <f t="shared" si="223"/>
        <v>28.8</v>
      </c>
      <c r="AK133" s="18">
        <f t="shared" si="224"/>
        <v>28.8</v>
      </c>
      <c r="AL133" s="18">
        <f t="shared" si="422"/>
        <v>0</v>
      </c>
      <c r="AM133" s="18">
        <f t="shared" si="226"/>
        <v>31.650000000000002</v>
      </c>
      <c r="AN133" s="18">
        <f t="shared" si="422"/>
        <v>0</v>
      </c>
      <c r="AO133" s="18">
        <f t="shared" si="422"/>
        <v>0</v>
      </c>
      <c r="AP133" s="18">
        <f t="shared" si="422"/>
        <v>0</v>
      </c>
      <c r="AQ133" s="18">
        <f t="shared" si="228"/>
        <v>31.650000000000002</v>
      </c>
      <c r="AR133" s="18">
        <f t="shared" si="229"/>
        <v>28.8</v>
      </c>
      <c r="AS133" s="18">
        <f t="shared" si="230"/>
        <v>28.8</v>
      </c>
      <c r="AT133" s="18">
        <f t="shared" si="422"/>
        <v>0</v>
      </c>
      <c r="AU133" s="18">
        <f t="shared" si="422"/>
        <v>0</v>
      </c>
      <c r="AV133" s="18">
        <f t="shared" si="422"/>
        <v>0</v>
      </c>
      <c r="AW133" s="18">
        <f t="shared" si="232"/>
        <v>31.650000000000002</v>
      </c>
      <c r="AX133" s="18">
        <f t="shared" si="233"/>
        <v>28.8</v>
      </c>
      <c r="AY133" s="18">
        <f t="shared" si="234"/>
        <v>28.8</v>
      </c>
      <c r="AZ133" s="18">
        <f t="shared" si="422"/>
        <v>0</v>
      </c>
      <c r="BA133" s="18">
        <f t="shared" si="422"/>
        <v>0</v>
      </c>
      <c r="BB133" s="18">
        <f t="shared" si="422"/>
        <v>0</v>
      </c>
      <c r="BC133" s="18">
        <f t="shared" si="236"/>
        <v>31.650000000000002</v>
      </c>
      <c r="BD133" s="18">
        <f t="shared" si="237"/>
        <v>28.8</v>
      </c>
      <c r="BE133" s="18">
        <f t="shared" si="238"/>
        <v>28.8</v>
      </c>
      <c r="BF133" s="18">
        <f t="shared" si="422"/>
        <v>0</v>
      </c>
      <c r="BG133" s="18">
        <f t="shared" si="422"/>
        <v>0</v>
      </c>
      <c r="BH133" s="18">
        <f t="shared" si="422"/>
        <v>0</v>
      </c>
      <c r="BI133" s="18">
        <f t="shared" si="208"/>
        <v>31.650000000000002</v>
      </c>
      <c r="BJ133" s="18">
        <f t="shared" si="209"/>
        <v>28.8</v>
      </c>
      <c r="BK133" s="18">
        <f t="shared" si="210"/>
        <v>28.8</v>
      </c>
      <c r="BL133" s="18">
        <f t="shared" si="422"/>
        <v>0</v>
      </c>
      <c r="BM133" s="18">
        <f t="shared" si="422"/>
        <v>0</v>
      </c>
      <c r="BN133" s="18">
        <f t="shared" si="422"/>
        <v>0</v>
      </c>
      <c r="BO133" s="18">
        <f t="shared" si="241"/>
        <v>31.650000000000002</v>
      </c>
      <c r="BP133" s="18">
        <f t="shared" si="242"/>
        <v>28.8</v>
      </c>
      <c r="BQ133" s="18">
        <f t="shared" si="243"/>
        <v>28.8</v>
      </c>
      <c r="BR133" s="18">
        <f t="shared" si="422"/>
        <v>0</v>
      </c>
      <c r="BS133" s="18">
        <f t="shared" si="422"/>
        <v>0</v>
      </c>
      <c r="BT133" s="18">
        <f t="shared" si="422"/>
        <v>0</v>
      </c>
      <c r="BU133" s="18">
        <f t="shared" si="245"/>
        <v>31.650000000000002</v>
      </c>
      <c r="BV133" s="18">
        <f t="shared" si="246"/>
        <v>28.8</v>
      </c>
      <c r="BW133" s="18">
        <f t="shared" si="247"/>
        <v>28.8</v>
      </c>
      <c r="BX133" s="18">
        <f t="shared" si="422"/>
        <v>0</v>
      </c>
      <c r="BY133" s="18">
        <f t="shared" si="422"/>
        <v>0</v>
      </c>
      <c r="BZ133" s="18">
        <f t="shared" si="422"/>
        <v>0</v>
      </c>
      <c r="CA133" s="18">
        <f t="shared" si="249"/>
        <v>31.650000000000002</v>
      </c>
      <c r="CB133" s="18">
        <f t="shared" si="250"/>
        <v>28.8</v>
      </c>
      <c r="CC133" s="18">
        <f t="shared" si="251"/>
        <v>28.8</v>
      </c>
      <c r="CD133" s="18">
        <f t="shared" si="422"/>
        <v>0</v>
      </c>
      <c r="CE133" s="27"/>
      <c r="CF133" s="33"/>
    </row>
    <row r="134" spans="1:84" x14ac:dyDescent="0.3">
      <c r="A134" s="41" t="s">
        <v>39</v>
      </c>
      <c r="B134" s="39">
        <v>850</v>
      </c>
      <c r="C134" s="41" t="s">
        <v>19</v>
      </c>
      <c r="D134" s="41" t="s">
        <v>29</v>
      </c>
      <c r="E134" s="14" t="s">
        <v>1425</v>
      </c>
      <c r="F134" s="18">
        <v>28.8</v>
      </c>
      <c r="G134" s="18">
        <v>28.8</v>
      </c>
      <c r="H134" s="18">
        <v>28.8</v>
      </c>
      <c r="I134" s="18"/>
      <c r="J134" s="18"/>
      <c r="K134" s="18"/>
      <c r="L134" s="18">
        <f t="shared" si="287"/>
        <v>28.8</v>
      </c>
      <c r="M134" s="18">
        <f t="shared" si="288"/>
        <v>28.8</v>
      </c>
      <c r="N134" s="18">
        <f t="shared" si="289"/>
        <v>28.8</v>
      </c>
      <c r="O134" s="18"/>
      <c r="P134" s="18"/>
      <c r="Q134" s="18"/>
      <c r="R134" s="18"/>
      <c r="S134" s="18"/>
      <c r="T134" s="18">
        <f t="shared" si="213"/>
        <v>28.8</v>
      </c>
      <c r="U134" s="18">
        <f t="shared" si="214"/>
        <v>28.8</v>
      </c>
      <c r="V134" s="18">
        <f t="shared" si="215"/>
        <v>28.8</v>
      </c>
      <c r="W134" s="18"/>
      <c r="X134" s="18"/>
      <c r="Y134" s="18"/>
      <c r="Z134" s="18"/>
      <c r="AA134" s="18"/>
      <c r="AB134" s="18"/>
      <c r="AC134" s="18">
        <f t="shared" si="218"/>
        <v>28.8</v>
      </c>
      <c r="AD134" s="18">
        <f t="shared" si="219"/>
        <v>28.8</v>
      </c>
      <c r="AE134" s="18">
        <f t="shared" si="220"/>
        <v>28.8</v>
      </c>
      <c r="AF134" s="18">
        <v>2.85</v>
      </c>
      <c r="AG134" s="18"/>
      <c r="AH134" s="18"/>
      <c r="AI134" s="18">
        <f t="shared" si="222"/>
        <v>31.650000000000002</v>
      </c>
      <c r="AJ134" s="18">
        <f t="shared" si="223"/>
        <v>28.8</v>
      </c>
      <c r="AK134" s="18">
        <f t="shared" si="224"/>
        <v>28.8</v>
      </c>
      <c r="AL134" s="18"/>
      <c r="AM134" s="18">
        <f t="shared" si="226"/>
        <v>31.650000000000002</v>
      </c>
      <c r="AN134" s="18"/>
      <c r="AO134" s="18"/>
      <c r="AP134" s="18"/>
      <c r="AQ134" s="18">
        <f t="shared" si="228"/>
        <v>31.650000000000002</v>
      </c>
      <c r="AR134" s="18">
        <f t="shared" si="229"/>
        <v>28.8</v>
      </c>
      <c r="AS134" s="18">
        <f t="shared" si="230"/>
        <v>28.8</v>
      </c>
      <c r="AT134" s="18"/>
      <c r="AU134" s="18"/>
      <c r="AV134" s="18"/>
      <c r="AW134" s="18">
        <f t="shared" si="232"/>
        <v>31.650000000000002</v>
      </c>
      <c r="AX134" s="18">
        <f t="shared" si="233"/>
        <v>28.8</v>
      </c>
      <c r="AY134" s="18">
        <f t="shared" si="234"/>
        <v>28.8</v>
      </c>
      <c r="AZ134" s="18"/>
      <c r="BA134" s="18"/>
      <c r="BB134" s="18"/>
      <c r="BC134" s="18">
        <f t="shared" si="236"/>
        <v>31.650000000000002</v>
      </c>
      <c r="BD134" s="18">
        <f t="shared" si="237"/>
        <v>28.8</v>
      </c>
      <c r="BE134" s="18">
        <f t="shared" si="238"/>
        <v>28.8</v>
      </c>
      <c r="BF134" s="18"/>
      <c r="BG134" s="18"/>
      <c r="BH134" s="18"/>
      <c r="BI134" s="18">
        <f t="shared" si="208"/>
        <v>31.650000000000002</v>
      </c>
      <c r="BJ134" s="18">
        <f t="shared" si="209"/>
        <v>28.8</v>
      </c>
      <c r="BK134" s="18">
        <f t="shared" si="210"/>
        <v>28.8</v>
      </c>
      <c r="BL134" s="18"/>
      <c r="BM134" s="18"/>
      <c r="BN134" s="18"/>
      <c r="BO134" s="18">
        <f t="shared" si="241"/>
        <v>31.650000000000002</v>
      </c>
      <c r="BP134" s="18">
        <f t="shared" si="242"/>
        <v>28.8</v>
      </c>
      <c r="BQ134" s="18">
        <f t="shared" si="243"/>
        <v>28.8</v>
      </c>
      <c r="BR134" s="18"/>
      <c r="BS134" s="18"/>
      <c r="BT134" s="18"/>
      <c r="BU134" s="18">
        <f t="shared" si="245"/>
        <v>31.650000000000002</v>
      </c>
      <c r="BV134" s="18">
        <f t="shared" si="246"/>
        <v>28.8</v>
      </c>
      <c r="BW134" s="18">
        <f t="shared" si="247"/>
        <v>28.8</v>
      </c>
      <c r="BX134" s="18"/>
      <c r="BY134" s="18"/>
      <c r="BZ134" s="18"/>
      <c r="CA134" s="18">
        <f t="shared" si="249"/>
        <v>31.650000000000002</v>
      </c>
      <c r="CB134" s="18">
        <f t="shared" si="250"/>
        <v>28.8</v>
      </c>
      <c r="CC134" s="18">
        <f t="shared" si="251"/>
        <v>28.8</v>
      </c>
      <c r="CD134" s="18"/>
      <c r="CE134" s="27"/>
      <c r="CF134" s="33"/>
    </row>
    <row r="135" spans="1:84" ht="62.4" x14ac:dyDescent="0.3">
      <c r="A135" s="41" t="s">
        <v>40</v>
      </c>
      <c r="B135" s="39"/>
      <c r="C135" s="41"/>
      <c r="D135" s="41"/>
      <c r="E135" s="14" t="s">
        <v>611</v>
      </c>
      <c r="F135" s="18">
        <f t="shared" ref="F135:K135" si="423">F136+F139</f>
        <v>2910</v>
      </c>
      <c r="G135" s="18">
        <f t="shared" si="423"/>
        <v>2910</v>
      </c>
      <c r="H135" s="18">
        <f t="shared" si="423"/>
        <v>2910</v>
      </c>
      <c r="I135" s="18">
        <f t="shared" si="423"/>
        <v>0</v>
      </c>
      <c r="J135" s="18">
        <f t="shared" si="423"/>
        <v>0</v>
      </c>
      <c r="K135" s="18">
        <f t="shared" si="423"/>
        <v>0</v>
      </c>
      <c r="L135" s="18">
        <f t="shared" si="287"/>
        <v>2910</v>
      </c>
      <c r="M135" s="18">
        <f t="shared" si="288"/>
        <v>2910</v>
      </c>
      <c r="N135" s="18">
        <f t="shared" si="289"/>
        <v>2910</v>
      </c>
      <c r="O135" s="18">
        <f t="shared" ref="O135:S135" si="424">O136+O139</f>
        <v>0</v>
      </c>
      <c r="P135" s="18">
        <f t="shared" si="424"/>
        <v>0</v>
      </c>
      <c r="Q135" s="18">
        <f t="shared" si="424"/>
        <v>0</v>
      </c>
      <c r="R135" s="18">
        <f t="shared" si="424"/>
        <v>0</v>
      </c>
      <c r="S135" s="18">
        <f t="shared" si="424"/>
        <v>0</v>
      </c>
      <c r="T135" s="18">
        <f t="shared" si="213"/>
        <v>2910</v>
      </c>
      <c r="U135" s="18">
        <f t="shared" si="214"/>
        <v>2910</v>
      </c>
      <c r="V135" s="18">
        <f t="shared" si="215"/>
        <v>2910</v>
      </c>
      <c r="W135" s="18">
        <f t="shared" ref="W135:CD135" si="425">W136+W139</f>
        <v>-166.92099999999999</v>
      </c>
      <c r="X135" s="18">
        <f t="shared" ref="X135:AB135" si="426">X136+X139</f>
        <v>0</v>
      </c>
      <c r="Y135" s="18">
        <f t="shared" si="426"/>
        <v>0</v>
      </c>
      <c r="Z135" s="18">
        <f t="shared" si="426"/>
        <v>0</v>
      </c>
      <c r="AA135" s="18">
        <f t="shared" si="426"/>
        <v>0</v>
      </c>
      <c r="AB135" s="18">
        <f t="shared" si="426"/>
        <v>0</v>
      </c>
      <c r="AC135" s="18">
        <f t="shared" si="218"/>
        <v>2743.0790000000002</v>
      </c>
      <c r="AD135" s="18">
        <f t="shared" si="219"/>
        <v>2910</v>
      </c>
      <c r="AE135" s="18">
        <f t="shared" si="220"/>
        <v>2910</v>
      </c>
      <c r="AF135" s="18">
        <f t="shared" ref="AF135:AH135" si="427">AF136+AF139</f>
        <v>0</v>
      </c>
      <c r="AG135" s="18">
        <f t="shared" si="427"/>
        <v>0</v>
      </c>
      <c r="AH135" s="18">
        <f t="shared" si="427"/>
        <v>0</v>
      </c>
      <c r="AI135" s="18">
        <f t="shared" si="222"/>
        <v>2743.0790000000002</v>
      </c>
      <c r="AJ135" s="18">
        <f t="shared" si="223"/>
        <v>2910</v>
      </c>
      <c r="AK135" s="18">
        <f t="shared" si="224"/>
        <v>2910</v>
      </c>
      <c r="AL135" s="18">
        <f t="shared" ref="AL135" si="428">AL136+AL139</f>
        <v>0</v>
      </c>
      <c r="AM135" s="18">
        <f t="shared" si="226"/>
        <v>2743.0790000000002</v>
      </c>
      <c r="AN135" s="18">
        <f t="shared" ref="AN135:AP135" si="429">AN136+AN139</f>
        <v>0</v>
      </c>
      <c r="AO135" s="18">
        <f t="shared" si="429"/>
        <v>0</v>
      </c>
      <c r="AP135" s="18">
        <f t="shared" si="429"/>
        <v>0</v>
      </c>
      <c r="AQ135" s="18">
        <f t="shared" si="228"/>
        <v>2743.0790000000002</v>
      </c>
      <c r="AR135" s="18">
        <f t="shared" si="229"/>
        <v>2910</v>
      </c>
      <c r="AS135" s="18">
        <f t="shared" si="230"/>
        <v>2910</v>
      </c>
      <c r="AT135" s="18">
        <f t="shared" ref="AT135:AV135" si="430">AT136+AT139</f>
        <v>0</v>
      </c>
      <c r="AU135" s="18">
        <f t="shared" si="430"/>
        <v>0</v>
      </c>
      <c r="AV135" s="18">
        <f t="shared" si="430"/>
        <v>0</v>
      </c>
      <c r="AW135" s="18">
        <f t="shared" si="232"/>
        <v>2743.0790000000002</v>
      </c>
      <c r="AX135" s="18">
        <f t="shared" si="233"/>
        <v>2910</v>
      </c>
      <c r="AY135" s="18">
        <f t="shared" si="234"/>
        <v>2910</v>
      </c>
      <c r="AZ135" s="18">
        <f t="shared" ref="AZ135:BB135" si="431">AZ136+AZ139</f>
        <v>-88.201999999999998</v>
      </c>
      <c r="BA135" s="18">
        <f t="shared" si="431"/>
        <v>0</v>
      </c>
      <c r="BB135" s="18">
        <f t="shared" si="431"/>
        <v>0</v>
      </c>
      <c r="BC135" s="18">
        <f t="shared" si="236"/>
        <v>2654.8770000000004</v>
      </c>
      <c r="BD135" s="18">
        <f t="shared" si="237"/>
        <v>2910</v>
      </c>
      <c r="BE135" s="18">
        <f t="shared" si="238"/>
        <v>2910</v>
      </c>
      <c r="BF135" s="18">
        <f t="shared" ref="BF135:BH135" si="432">BF136+BF139</f>
        <v>0</v>
      </c>
      <c r="BG135" s="18">
        <f t="shared" si="432"/>
        <v>0</v>
      </c>
      <c r="BH135" s="18">
        <f t="shared" si="432"/>
        <v>0</v>
      </c>
      <c r="BI135" s="18">
        <f t="shared" si="208"/>
        <v>2654.8770000000004</v>
      </c>
      <c r="BJ135" s="18">
        <f t="shared" si="209"/>
        <v>2910</v>
      </c>
      <c r="BK135" s="18">
        <f t="shared" si="210"/>
        <v>2910</v>
      </c>
      <c r="BL135" s="18">
        <f t="shared" ref="BL135:BN135" si="433">BL136+BL139</f>
        <v>-948.17100000000005</v>
      </c>
      <c r="BM135" s="18">
        <f t="shared" si="433"/>
        <v>0</v>
      </c>
      <c r="BN135" s="18">
        <f t="shared" si="433"/>
        <v>0</v>
      </c>
      <c r="BO135" s="18">
        <f t="shared" si="241"/>
        <v>1706.7060000000004</v>
      </c>
      <c r="BP135" s="18">
        <f t="shared" si="242"/>
        <v>2910</v>
      </c>
      <c r="BQ135" s="18">
        <f t="shared" si="243"/>
        <v>2910</v>
      </c>
      <c r="BR135" s="18">
        <f t="shared" ref="BR135:BT135" si="434">BR136+BR139</f>
        <v>0</v>
      </c>
      <c r="BS135" s="18">
        <f t="shared" si="434"/>
        <v>0</v>
      </c>
      <c r="BT135" s="18">
        <f t="shared" si="434"/>
        <v>0</v>
      </c>
      <c r="BU135" s="18">
        <f t="shared" si="245"/>
        <v>1706.7060000000004</v>
      </c>
      <c r="BV135" s="18">
        <f t="shared" si="246"/>
        <v>2910</v>
      </c>
      <c r="BW135" s="18">
        <f t="shared" si="247"/>
        <v>2910</v>
      </c>
      <c r="BX135" s="18">
        <f t="shared" ref="BX135:BZ135" si="435">BX136+BX139</f>
        <v>0</v>
      </c>
      <c r="BY135" s="18">
        <f t="shared" si="435"/>
        <v>0</v>
      </c>
      <c r="BZ135" s="18">
        <f t="shared" si="435"/>
        <v>0</v>
      </c>
      <c r="CA135" s="18">
        <f t="shared" si="249"/>
        <v>1706.7060000000004</v>
      </c>
      <c r="CB135" s="18">
        <f t="shared" si="250"/>
        <v>2910</v>
      </c>
      <c r="CC135" s="18">
        <f t="shared" si="251"/>
        <v>2910</v>
      </c>
      <c r="CD135" s="18">
        <f t="shared" si="425"/>
        <v>0</v>
      </c>
      <c r="CE135" s="27"/>
      <c r="CF135" s="33"/>
    </row>
    <row r="136" spans="1:84" ht="93.6" hidden="1" x14ac:dyDescent="0.3">
      <c r="A136" s="41" t="s">
        <v>40</v>
      </c>
      <c r="B136" s="39">
        <v>100</v>
      </c>
      <c r="C136" s="41"/>
      <c r="D136" s="41"/>
      <c r="E136" s="14" t="s">
        <v>550</v>
      </c>
      <c r="F136" s="18">
        <f t="shared" ref="F136:K137" si="436">F137</f>
        <v>0</v>
      </c>
      <c r="G136" s="18">
        <f t="shared" si="436"/>
        <v>0</v>
      </c>
      <c r="H136" s="18">
        <f t="shared" si="436"/>
        <v>0</v>
      </c>
      <c r="I136" s="18">
        <f t="shared" si="436"/>
        <v>0</v>
      </c>
      <c r="J136" s="18">
        <f t="shared" si="436"/>
        <v>0</v>
      </c>
      <c r="K136" s="18">
        <f t="shared" si="436"/>
        <v>0</v>
      </c>
      <c r="L136" s="18">
        <f t="shared" si="287"/>
        <v>0</v>
      </c>
      <c r="M136" s="18">
        <f t="shared" si="288"/>
        <v>0</v>
      </c>
      <c r="N136" s="18">
        <f t="shared" si="289"/>
        <v>0</v>
      </c>
      <c r="O136" s="18">
        <f t="shared" ref="O136:S137" si="437">O137</f>
        <v>0</v>
      </c>
      <c r="P136" s="18">
        <f t="shared" si="437"/>
        <v>0</v>
      </c>
      <c r="Q136" s="18">
        <f t="shared" si="437"/>
        <v>0</v>
      </c>
      <c r="R136" s="18">
        <f t="shared" si="437"/>
        <v>0</v>
      </c>
      <c r="S136" s="18">
        <f t="shared" si="437"/>
        <v>0</v>
      </c>
      <c r="T136" s="18">
        <f t="shared" si="213"/>
        <v>0</v>
      </c>
      <c r="U136" s="18">
        <f t="shared" si="214"/>
        <v>0</v>
      </c>
      <c r="V136" s="18">
        <f t="shared" si="215"/>
        <v>0</v>
      </c>
      <c r="W136" s="18">
        <f t="shared" ref="W136:CD137" si="438">W137</f>
        <v>0</v>
      </c>
      <c r="X136" s="18">
        <f t="shared" si="438"/>
        <v>0</v>
      </c>
      <c r="Y136" s="18">
        <f t="shared" si="438"/>
        <v>0</v>
      </c>
      <c r="Z136" s="18">
        <f t="shared" si="438"/>
        <v>0</v>
      </c>
      <c r="AA136" s="18">
        <f t="shared" si="438"/>
        <v>0</v>
      </c>
      <c r="AB136" s="18">
        <f t="shared" si="438"/>
        <v>0</v>
      </c>
      <c r="AC136" s="18">
        <f t="shared" si="218"/>
        <v>0</v>
      </c>
      <c r="AD136" s="18">
        <f t="shared" si="219"/>
        <v>0</v>
      </c>
      <c r="AE136" s="18">
        <f t="shared" si="220"/>
        <v>0</v>
      </c>
      <c r="AF136" s="18">
        <f t="shared" si="438"/>
        <v>0</v>
      </c>
      <c r="AG136" s="18">
        <f t="shared" si="438"/>
        <v>0</v>
      </c>
      <c r="AH136" s="18">
        <f t="shared" si="438"/>
        <v>0</v>
      </c>
      <c r="AI136" s="18">
        <f t="shared" si="222"/>
        <v>0</v>
      </c>
      <c r="AJ136" s="18">
        <f t="shared" si="223"/>
        <v>0</v>
      </c>
      <c r="AK136" s="18">
        <f t="shared" si="224"/>
        <v>0</v>
      </c>
      <c r="AL136" s="18">
        <f t="shared" si="438"/>
        <v>0</v>
      </c>
      <c r="AM136" s="18">
        <f t="shared" si="226"/>
        <v>0</v>
      </c>
      <c r="AN136" s="18">
        <f t="shared" si="438"/>
        <v>0</v>
      </c>
      <c r="AO136" s="18">
        <f t="shared" si="438"/>
        <v>0</v>
      </c>
      <c r="AP136" s="18">
        <f t="shared" si="438"/>
        <v>0</v>
      </c>
      <c r="AQ136" s="18">
        <f t="shared" si="228"/>
        <v>0</v>
      </c>
      <c r="AR136" s="18">
        <f t="shared" si="229"/>
        <v>0</v>
      </c>
      <c r="AS136" s="18">
        <f t="shared" si="230"/>
        <v>0</v>
      </c>
      <c r="AT136" s="18">
        <f t="shared" si="438"/>
        <v>0</v>
      </c>
      <c r="AU136" s="18">
        <f t="shared" si="438"/>
        <v>0</v>
      </c>
      <c r="AV136" s="18">
        <f t="shared" si="438"/>
        <v>0</v>
      </c>
      <c r="AW136" s="18">
        <f t="shared" si="232"/>
        <v>0</v>
      </c>
      <c r="AX136" s="18">
        <f t="shared" si="233"/>
        <v>0</v>
      </c>
      <c r="AY136" s="18">
        <f t="shared" si="234"/>
        <v>0</v>
      </c>
      <c r="AZ136" s="18">
        <f t="shared" si="438"/>
        <v>0</v>
      </c>
      <c r="BA136" s="18">
        <f t="shared" si="438"/>
        <v>0</v>
      </c>
      <c r="BB136" s="18">
        <f t="shared" si="438"/>
        <v>0</v>
      </c>
      <c r="BC136" s="18">
        <f t="shared" si="236"/>
        <v>0</v>
      </c>
      <c r="BD136" s="18">
        <f t="shared" si="237"/>
        <v>0</v>
      </c>
      <c r="BE136" s="18">
        <f t="shared" si="238"/>
        <v>0</v>
      </c>
      <c r="BF136" s="18">
        <f t="shared" si="438"/>
        <v>0</v>
      </c>
      <c r="BG136" s="18">
        <f t="shared" si="438"/>
        <v>0</v>
      </c>
      <c r="BH136" s="18">
        <f t="shared" si="438"/>
        <v>0</v>
      </c>
      <c r="BI136" s="18">
        <f t="shared" si="208"/>
        <v>0</v>
      </c>
      <c r="BJ136" s="18">
        <f t="shared" si="209"/>
        <v>0</v>
      </c>
      <c r="BK136" s="18">
        <f t="shared" si="210"/>
        <v>0</v>
      </c>
      <c r="BL136" s="18">
        <f t="shared" si="438"/>
        <v>0</v>
      </c>
      <c r="BM136" s="18">
        <f t="shared" si="438"/>
        <v>0</v>
      </c>
      <c r="BN136" s="18">
        <f t="shared" si="438"/>
        <v>0</v>
      </c>
      <c r="BO136" s="18">
        <f t="shared" si="241"/>
        <v>0</v>
      </c>
      <c r="BP136" s="18">
        <f t="shared" si="242"/>
        <v>0</v>
      </c>
      <c r="BQ136" s="18">
        <f t="shared" si="243"/>
        <v>0</v>
      </c>
      <c r="BR136" s="18">
        <f t="shared" si="438"/>
        <v>0</v>
      </c>
      <c r="BS136" s="18">
        <f t="shared" si="438"/>
        <v>0</v>
      </c>
      <c r="BT136" s="18">
        <f t="shared" si="438"/>
        <v>0</v>
      </c>
      <c r="BU136" s="18">
        <f t="shared" si="245"/>
        <v>0</v>
      </c>
      <c r="BV136" s="18">
        <f t="shared" si="246"/>
        <v>0</v>
      </c>
      <c r="BW136" s="18">
        <f t="shared" si="247"/>
        <v>0</v>
      </c>
      <c r="BX136" s="18">
        <f t="shared" si="438"/>
        <v>0</v>
      </c>
      <c r="BY136" s="18">
        <f t="shared" si="438"/>
        <v>0</v>
      </c>
      <c r="BZ136" s="18">
        <f t="shared" si="438"/>
        <v>0</v>
      </c>
      <c r="CA136" s="18">
        <f t="shared" si="249"/>
        <v>0</v>
      </c>
      <c r="CB136" s="18">
        <f t="shared" si="250"/>
        <v>0</v>
      </c>
      <c r="CC136" s="18">
        <f t="shared" si="251"/>
        <v>0</v>
      </c>
      <c r="CD136" s="18">
        <f t="shared" si="438"/>
        <v>0</v>
      </c>
      <c r="CE136" s="27" t="s">
        <v>1661</v>
      </c>
      <c r="CF136" s="33"/>
    </row>
    <row r="137" spans="1:84" ht="31.2" hidden="1" x14ac:dyDescent="0.3">
      <c r="A137" s="41" t="s">
        <v>40</v>
      </c>
      <c r="B137" s="39">
        <v>110</v>
      </c>
      <c r="C137" s="41"/>
      <c r="D137" s="41"/>
      <c r="E137" s="14" t="s">
        <v>557</v>
      </c>
      <c r="F137" s="18">
        <f t="shared" si="436"/>
        <v>0</v>
      </c>
      <c r="G137" s="18">
        <f t="shared" si="436"/>
        <v>0</v>
      </c>
      <c r="H137" s="18">
        <f t="shared" si="436"/>
        <v>0</v>
      </c>
      <c r="I137" s="18">
        <f t="shared" si="436"/>
        <v>0</v>
      </c>
      <c r="J137" s="18">
        <f t="shared" si="436"/>
        <v>0</v>
      </c>
      <c r="K137" s="18">
        <f t="shared" si="436"/>
        <v>0</v>
      </c>
      <c r="L137" s="18">
        <f t="shared" si="287"/>
        <v>0</v>
      </c>
      <c r="M137" s="18">
        <f t="shared" si="288"/>
        <v>0</v>
      </c>
      <c r="N137" s="18">
        <f t="shared" si="289"/>
        <v>0</v>
      </c>
      <c r="O137" s="18">
        <f t="shared" si="437"/>
        <v>0</v>
      </c>
      <c r="P137" s="18">
        <f t="shared" si="437"/>
        <v>0</v>
      </c>
      <c r="Q137" s="18">
        <f t="shared" si="437"/>
        <v>0</v>
      </c>
      <c r="R137" s="18">
        <f t="shared" si="437"/>
        <v>0</v>
      </c>
      <c r="S137" s="18">
        <f t="shared" si="437"/>
        <v>0</v>
      </c>
      <c r="T137" s="18">
        <f t="shared" si="213"/>
        <v>0</v>
      </c>
      <c r="U137" s="18">
        <f t="shared" si="214"/>
        <v>0</v>
      </c>
      <c r="V137" s="18">
        <f t="shared" si="215"/>
        <v>0</v>
      </c>
      <c r="W137" s="18">
        <f t="shared" si="438"/>
        <v>0</v>
      </c>
      <c r="X137" s="18">
        <f t="shared" si="438"/>
        <v>0</v>
      </c>
      <c r="Y137" s="18">
        <f t="shared" si="438"/>
        <v>0</v>
      </c>
      <c r="Z137" s="18">
        <f t="shared" si="438"/>
        <v>0</v>
      </c>
      <c r="AA137" s="18">
        <f t="shared" si="438"/>
        <v>0</v>
      </c>
      <c r="AB137" s="18">
        <f t="shared" si="438"/>
        <v>0</v>
      </c>
      <c r="AC137" s="18">
        <f t="shared" si="218"/>
        <v>0</v>
      </c>
      <c r="AD137" s="18">
        <f t="shared" si="219"/>
        <v>0</v>
      </c>
      <c r="AE137" s="18">
        <f t="shared" si="220"/>
        <v>0</v>
      </c>
      <c r="AF137" s="18">
        <f t="shared" si="438"/>
        <v>0</v>
      </c>
      <c r="AG137" s="18">
        <f t="shared" si="438"/>
        <v>0</v>
      </c>
      <c r="AH137" s="18">
        <f t="shared" si="438"/>
        <v>0</v>
      </c>
      <c r="AI137" s="18">
        <f t="shared" si="222"/>
        <v>0</v>
      </c>
      <c r="AJ137" s="18">
        <f t="shared" si="223"/>
        <v>0</v>
      </c>
      <c r="AK137" s="18">
        <f t="shared" si="224"/>
        <v>0</v>
      </c>
      <c r="AL137" s="18">
        <f t="shared" si="438"/>
        <v>0</v>
      </c>
      <c r="AM137" s="18">
        <f t="shared" si="226"/>
        <v>0</v>
      </c>
      <c r="AN137" s="18">
        <f t="shared" si="438"/>
        <v>0</v>
      </c>
      <c r="AO137" s="18">
        <f t="shared" si="438"/>
        <v>0</v>
      </c>
      <c r="AP137" s="18">
        <f t="shared" si="438"/>
        <v>0</v>
      </c>
      <c r="AQ137" s="18">
        <f t="shared" si="228"/>
        <v>0</v>
      </c>
      <c r="AR137" s="18">
        <f t="shared" si="229"/>
        <v>0</v>
      </c>
      <c r="AS137" s="18">
        <f t="shared" si="230"/>
        <v>0</v>
      </c>
      <c r="AT137" s="18">
        <f t="shared" si="438"/>
        <v>0</v>
      </c>
      <c r="AU137" s="18">
        <f t="shared" si="438"/>
        <v>0</v>
      </c>
      <c r="AV137" s="18">
        <f t="shared" si="438"/>
        <v>0</v>
      </c>
      <c r="AW137" s="18">
        <f t="shared" si="232"/>
        <v>0</v>
      </c>
      <c r="AX137" s="18">
        <f t="shared" si="233"/>
        <v>0</v>
      </c>
      <c r="AY137" s="18">
        <f t="shared" si="234"/>
        <v>0</v>
      </c>
      <c r="AZ137" s="18">
        <f t="shared" si="438"/>
        <v>0</v>
      </c>
      <c r="BA137" s="18">
        <f t="shared" si="438"/>
        <v>0</v>
      </c>
      <c r="BB137" s="18">
        <f t="shared" si="438"/>
        <v>0</v>
      </c>
      <c r="BC137" s="18">
        <f t="shared" si="236"/>
        <v>0</v>
      </c>
      <c r="BD137" s="18">
        <f t="shared" si="237"/>
        <v>0</v>
      </c>
      <c r="BE137" s="18">
        <f t="shared" si="238"/>
        <v>0</v>
      </c>
      <c r="BF137" s="18">
        <f t="shared" si="438"/>
        <v>0</v>
      </c>
      <c r="BG137" s="18">
        <f t="shared" si="438"/>
        <v>0</v>
      </c>
      <c r="BH137" s="18">
        <f t="shared" si="438"/>
        <v>0</v>
      </c>
      <c r="BI137" s="18">
        <f t="shared" si="208"/>
        <v>0</v>
      </c>
      <c r="BJ137" s="18">
        <f t="shared" si="209"/>
        <v>0</v>
      </c>
      <c r="BK137" s="18">
        <f t="shared" si="210"/>
        <v>0</v>
      </c>
      <c r="BL137" s="18">
        <f t="shared" si="438"/>
        <v>0</v>
      </c>
      <c r="BM137" s="18">
        <f t="shared" si="438"/>
        <v>0</v>
      </c>
      <c r="BN137" s="18">
        <f t="shared" si="438"/>
        <v>0</v>
      </c>
      <c r="BO137" s="18">
        <f t="shared" si="241"/>
        <v>0</v>
      </c>
      <c r="BP137" s="18">
        <f t="shared" si="242"/>
        <v>0</v>
      </c>
      <c r="BQ137" s="18">
        <f t="shared" si="243"/>
        <v>0</v>
      </c>
      <c r="BR137" s="18">
        <f t="shared" si="438"/>
        <v>0</v>
      </c>
      <c r="BS137" s="18">
        <f t="shared" si="438"/>
        <v>0</v>
      </c>
      <c r="BT137" s="18">
        <f t="shared" si="438"/>
        <v>0</v>
      </c>
      <c r="BU137" s="18">
        <f t="shared" si="245"/>
        <v>0</v>
      </c>
      <c r="BV137" s="18">
        <f t="shared" si="246"/>
        <v>0</v>
      </c>
      <c r="BW137" s="18">
        <f t="shared" si="247"/>
        <v>0</v>
      </c>
      <c r="BX137" s="18">
        <f t="shared" si="438"/>
        <v>0</v>
      </c>
      <c r="BY137" s="18">
        <f t="shared" si="438"/>
        <v>0</v>
      </c>
      <c r="BZ137" s="18">
        <f t="shared" si="438"/>
        <v>0</v>
      </c>
      <c r="CA137" s="18">
        <f t="shared" si="249"/>
        <v>0</v>
      </c>
      <c r="CB137" s="18">
        <f t="shared" si="250"/>
        <v>0</v>
      </c>
      <c r="CC137" s="18">
        <f t="shared" si="251"/>
        <v>0</v>
      </c>
      <c r="CD137" s="18">
        <f t="shared" si="438"/>
        <v>0</v>
      </c>
      <c r="CE137" s="27" t="s">
        <v>1661</v>
      </c>
      <c r="CF137" s="33"/>
    </row>
    <row r="138" spans="1:84" ht="46.8" hidden="1" x14ac:dyDescent="0.3">
      <c r="A138" s="41" t="s">
        <v>40</v>
      </c>
      <c r="B138" s="39">
        <v>110</v>
      </c>
      <c r="C138" s="41" t="s">
        <v>19</v>
      </c>
      <c r="D138" s="41" t="s">
        <v>29</v>
      </c>
      <c r="E138" s="14" t="s">
        <v>519</v>
      </c>
      <c r="F138" s="18"/>
      <c r="G138" s="18"/>
      <c r="H138" s="18"/>
      <c r="I138" s="18"/>
      <c r="J138" s="18"/>
      <c r="K138" s="18"/>
      <c r="L138" s="18">
        <f t="shared" si="287"/>
        <v>0</v>
      </c>
      <c r="M138" s="18">
        <f t="shared" si="288"/>
        <v>0</v>
      </c>
      <c r="N138" s="18">
        <f t="shared" si="289"/>
        <v>0</v>
      </c>
      <c r="O138" s="18"/>
      <c r="P138" s="18"/>
      <c r="Q138" s="18"/>
      <c r="R138" s="18"/>
      <c r="S138" s="18"/>
      <c r="T138" s="18">
        <f t="shared" si="213"/>
        <v>0</v>
      </c>
      <c r="U138" s="18">
        <f t="shared" si="214"/>
        <v>0</v>
      </c>
      <c r="V138" s="18">
        <f t="shared" si="215"/>
        <v>0</v>
      </c>
      <c r="W138" s="18"/>
      <c r="X138" s="18"/>
      <c r="Y138" s="18"/>
      <c r="Z138" s="18"/>
      <c r="AA138" s="18"/>
      <c r="AB138" s="18"/>
      <c r="AC138" s="18">
        <f t="shared" si="218"/>
        <v>0</v>
      </c>
      <c r="AD138" s="18">
        <f t="shared" si="219"/>
        <v>0</v>
      </c>
      <c r="AE138" s="18">
        <f t="shared" si="220"/>
        <v>0</v>
      </c>
      <c r="AF138" s="18"/>
      <c r="AG138" s="18"/>
      <c r="AH138" s="18"/>
      <c r="AI138" s="18">
        <f t="shared" si="222"/>
        <v>0</v>
      </c>
      <c r="AJ138" s="18">
        <f t="shared" si="223"/>
        <v>0</v>
      </c>
      <c r="AK138" s="18">
        <f t="shared" si="224"/>
        <v>0</v>
      </c>
      <c r="AL138" s="18"/>
      <c r="AM138" s="18">
        <f t="shared" si="226"/>
        <v>0</v>
      </c>
      <c r="AN138" s="18"/>
      <c r="AO138" s="18"/>
      <c r="AP138" s="18"/>
      <c r="AQ138" s="18">
        <f t="shared" si="228"/>
        <v>0</v>
      </c>
      <c r="AR138" s="18">
        <f t="shared" si="229"/>
        <v>0</v>
      </c>
      <c r="AS138" s="18">
        <f t="shared" si="230"/>
        <v>0</v>
      </c>
      <c r="AT138" s="18"/>
      <c r="AU138" s="18"/>
      <c r="AV138" s="18"/>
      <c r="AW138" s="18">
        <f t="shared" si="232"/>
        <v>0</v>
      </c>
      <c r="AX138" s="18">
        <f t="shared" si="233"/>
        <v>0</v>
      </c>
      <c r="AY138" s="18">
        <f t="shared" si="234"/>
        <v>0</v>
      </c>
      <c r="AZ138" s="18"/>
      <c r="BA138" s="18"/>
      <c r="BB138" s="18"/>
      <c r="BC138" s="18">
        <f t="shared" si="236"/>
        <v>0</v>
      </c>
      <c r="BD138" s="18">
        <f t="shared" si="237"/>
        <v>0</v>
      </c>
      <c r="BE138" s="18">
        <f t="shared" si="238"/>
        <v>0</v>
      </c>
      <c r="BF138" s="18"/>
      <c r="BG138" s="18"/>
      <c r="BH138" s="18"/>
      <c r="BI138" s="18">
        <f t="shared" si="208"/>
        <v>0</v>
      </c>
      <c r="BJ138" s="18">
        <f t="shared" si="209"/>
        <v>0</v>
      </c>
      <c r="BK138" s="18">
        <f t="shared" si="210"/>
        <v>0</v>
      </c>
      <c r="BL138" s="18"/>
      <c r="BM138" s="18"/>
      <c r="BN138" s="18"/>
      <c r="BO138" s="18">
        <f t="shared" si="241"/>
        <v>0</v>
      </c>
      <c r="BP138" s="18">
        <f t="shared" si="242"/>
        <v>0</v>
      </c>
      <c r="BQ138" s="18">
        <f t="shared" si="243"/>
        <v>0</v>
      </c>
      <c r="BR138" s="18"/>
      <c r="BS138" s="18"/>
      <c r="BT138" s="18"/>
      <c r="BU138" s="18">
        <f t="shared" si="245"/>
        <v>0</v>
      </c>
      <c r="BV138" s="18">
        <f t="shared" si="246"/>
        <v>0</v>
      </c>
      <c r="BW138" s="18">
        <f t="shared" si="247"/>
        <v>0</v>
      </c>
      <c r="BX138" s="18"/>
      <c r="BY138" s="18"/>
      <c r="BZ138" s="18"/>
      <c r="CA138" s="18">
        <f t="shared" si="249"/>
        <v>0</v>
      </c>
      <c r="CB138" s="18">
        <f t="shared" si="250"/>
        <v>0</v>
      </c>
      <c r="CC138" s="18">
        <f t="shared" si="251"/>
        <v>0</v>
      </c>
      <c r="CD138" s="18"/>
      <c r="CE138" s="27" t="s">
        <v>1661</v>
      </c>
      <c r="CF138" s="33"/>
    </row>
    <row r="139" spans="1:84" ht="31.2" x14ac:dyDescent="0.3">
      <c r="A139" s="41" t="s">
        <v>40</v>
      </c>
      <c r="B139" s="39">
        <v>200</v>
      </c>
      <c r="C139" s="41"/>
      <c r="D139" s="41"/>
      <c r="E139" s="14" t="s">
        <v>551</v>
      </c>
      <c r="F139" s="18">
        <f t="shared" ref="F139:K140" si="439">F140</f>
        <v>2910</v>
      </c>
      <c r="G139" s="18">
        <f t="shared" si="439"/>
        <v>2910</v>
      </c>
      <c r="H139" s="18">
        <f t="shared" si="439"/>
        <v>2910</v>
      </c>
      <c r="I139" s="18">
        <f t="shared" si="439"/>
        <v>0</v>
      </c>
      <c r="J139" s="18">
        <f t="shared" si="439"/>
        <v>0</v>
      </c>
      <c r="K139" s="18">
        <f t="shared" si="439"/>
        <v>0</v>
      </c>
      <c r="L139" s="18">
        <f t="shared" si="287"/>
        <v>2910</v>
      </c>
      <c r="M139" s="18">
        <f t="shared" si="288"/>
        <v>2910</v>
      </c>
      <c r="N139" s="18">
        <f t="shared" si="289"/>
        <v>2910</v>
      </c>
      <c r="O139" s="18">
        <f t="shared" ref="O139:S140" si="440">O140</f>
        <v>0</v>
      </c>
      <c r="P139" s="18">
        <f t="shared" si="440"/>
        <v>0</v>
      </c>
      <c r="Q139" s="18">
        <f t="shared" si="440"/>
        <v>0</v>
      </c>
      <c r="R139" s="18">
        <f t="shared" si="440"/>
        <v>0</v>
      </c>
      <c r="S139" s="18">
        <f t="shared" si="440"/>
        <v>0</v>
      </c>
      <c r="T139" s="18">
        <f t="shared" si="213"/>
        <v>2910</v>
      </c>
      <c r="U139" s="18">
        <f t="shared" si="214"/>
        <v>2910</v>
      </c>
      <c r="V139" s="18">
        <f t="shared" si="215"/>
        <v>2910</v>
      </c>
      <c r="W139" s="18">
        <f t="shared" ref="W139:CD140" si="441">W140</f>
        <v>-166.92099999999999</v>
      </c>
      <c r="X139" s="18">
        <f t="shared" si="441"/>
        <v>0</v>
      </c>
      <c r="Y139" s="18">
        <f t="shared" si="441"/>
        <v>0</v>
      </c>
      <c r="Z139" s="18">
        <f t="shared" si="441"/>
        <v>0</v>
      </c>
      <c r="AA139" s="18">
        <f t="shared" si="441"/>
        <v>0</v>
      </c>
      <c r="AB139" s="18">
        <f t="shared" si="441"/>
        <v>0</v>
      </c>
      <c r="AC139" s="18">
        <f t="shared" si="218"/>
        <v>2743.0790000000002</v>
      </c>
      <c r="AD139" s="18">
        <f t="shared" si="219"/>
        <v>2910</v>
      </c>
      <c r="AE139" s="18">
        <f t="shared" si="220"/>
        <v>2910</v>
      </c>
      <c r="AF139" s="18">
        <f t="shared" si="441"/>
        <v>0</v>
      </c>
      <c r="AG139" s="18">
        <f t="shared" si="441"/>
        <v>0</v>
      </c>
      <c r="AH139" s="18">
        <f t="shared" si="441"/>
        <v>0</v>
      </c>
      <c r="AI139" s="18">
        <f t="shared" si="222"/>
        <v>2743.0790000000002</v>
      </c>
      <c r="AJ139" s="18">
        <f t="shared" si="223"/>
        <v>2910</v>
      </c>
      <c r="AK139" s="18">
        <f t="shared" si="224"/>
        <v>2910</v>
      </c>
      <c r="AL139" s="18">
        <f t="shared" si="441"/>
        <v>0</v>
      </c>
      <c r="AM139" s="18">
        <f t="shared" si="226"/>
        <v>2743.0790000000002</v>
      </c>
      <c r="AN139" s="18">
        <f t="shared" si="441"/>
        <v>0</v>
      </c>
      <c r="AO139" s="18">
        <f t="shared" si="441"/>
        <v>0</v>
      </c>
      <c r="AP139" s="18">
        <f t="shared" si="441"/>
        <v>0</v>
      </c>
      <c r="AQ139" s="18">
        <f t="shared" si="228"/>
        <v>2743.0790000000002</v>
      </c>
      <c r="AR139" s="18">
        <f t="shared" si="229"/>
        <v>2910</v>
      </c>
      <c r="AS139" s="18">
        <f t="shared" si="230"/>
        <v>2910</v>
      </c>
      <c r="AT139" s="18">
        <f t="shared" si="441"/>
        <v>0</v>
      </c>
      <c r="AU139" s="18">
        <f t="shared" si="441"/>
        <v>0</v>
      </c>
      <c r="AV139" s="18">
        <f t="shared" si="441"/>
        <v>0</v>
      </c>
      <c r="AW139" s="18">
        <f t="shared" si="232"/>
        <v>2743.0790000000002</v>
      </c>
      <c r="AX139" s="18">
        <f t="shared" si="233"/>
        <v>2910</v>
      </c>
      <c r="AY139" s="18">
        <f t="shared" si="234"/>
        <v>2910</v>
      </c>
      <c r="AZ139" s="18">
        <f t="shared" si="441"/>
        <v>-88.201999999999998</v>
      </c>
      <c r="BA139" s="18">
        <f t="shared" si="441"/>
        <v>0</v>
      </c>
      <c r="BB139" s="18">
        <f t="shared" si="441"/>
        <v>0</v>
      </c>
      <c r="BC139" s="18">
        <f t="shared" si="236"/>
        <v>2654.8770000000004</v>
      </c>
      <c r="BD139" s="18">
        <f t="shared" si="237"/>
        <v>2910</v>
      </c>
      <c r="BE139" s="18">
        <f t="shared" si="238"/>
        <v>2910</v>
      </c>
      <c r="BF139" s="18">
        <f t="shared" si="441"/>
        <v>0</v>
      </c>
      <c r="BG139" s="18">
        <f t="shared" si="441"/>
        <v>0</v>
      </c>
      <c r="BH139" s="18">
        <f t="shared" si="441"/>
        <v>0</v>
      </c>
      <c r="BI139" s="18">
        <f t="shared" si="208"/>
        <v>2654.8770000000004</v>
      </c>
      <c r="BJ139" s="18">
        <f t="shared" si="209"/>
        <v>2910</v>
      </c>
      <c r="BK139" s="18">
        <f t="shared" si="210"/>
        <v>2910</v>
      </c>
      <c r="BL139" s="18">
        <f t="shared" si="441"/>
        <v>-948.17100000000005</v>
      </c>
      <c r="BM139" s="18">
        <f t="shared" si="441"/>
        <v>0</v>
      </c>
      <c r="BN139" s="18">
        <f t="shared" si="441"/>
        <v>0</v>
      </c>
      <c r="BO139" s="18">
        <f t="shared" si="241"/>
        <v>1706.7060000000004</v>
      </c>
      <c r="BP139" s="18">
        <f t="shared" si="242"/>
        <v>2910</v>
      </c>
      <c r="BQ139" s="18">
        <f t="shared" si="243"/>
        <v>2910</v>
      </c>
      <c r="BR139" s="18">
        <f t="shared" si="441"/>
        <v>0</v>
      </c>
      <c r="BS139" s="18">
        <f t="shared" si="441"/>
        <v>0</v>
      </c>
      <c r="BT139" s="18">
        <f t="shared" si="441"/>
        <v>0</v>
      </c>
      <c r="BU139" s="18">
        <f t="shared" si="245"/>
        <v>1706.7060000000004</v>
      </c>
      <c r="BV139" s="18">
        <f t="shared" si="246"/>
        <v>2910</v>
      </c>
      <c r="BW139" s="18">
        <f t="shared" si="247"/>
        <v>2910</v>
      </c>
      <c r="BX139" s="18">
        <f t="shared" si="441"/>
        <v>0</v>
      </c>
      <c r="BY139" s="18">
        <f t="shared" si="441"/>
        <v>0</v>
      </c>
      <c r="BZ139" s="18">
        <f t="shared" si="441"/>
        <v>0</v>
      </c>
      <c r="CA139" s="18">
        <f t="shared" si="249"/>
        <v>1706.7060000000004</v>
      </c>
      <c r="CB139" s="18">
        <f t="shared" si="250"/>
        <v>2910</v>
      </c>
      <c r="CC139" s="18">
        <f t="shared" si="251"/>
        <v>2910</v>
      </c>
      <c r="CD139" s="18">
        <f t="shared" si="441"/>
        <v>0</v>
      </c>
      <c r="CE139" s="27"/>
      <c r="CF139" s="33"/>
    </row>
    <row r="140" spans="1:84" ht="46.8" x14ac:dyDescent="0.3">
      <c r="A140" s="41" t="s">
        <v>40</v>
      </c>
      <c r="B140" s="39">
        <v>240</v>
      </c>
      <c r="C140" s="41"/>
      <c r="D140" s="41"/>
      <c r="E140" s="14" t="s">
        <v>559</v>
      </c>
      <c r="F140" s="18">
        <f t="shared" si="439"/>
        <v>2910</v>
      </c>
      <c r="G140" s="18">
        <f t="shared" si="439"/>
        <v>2910</v>
      </c>
      <c r="H140" s="18">
        <f t="shared" si="439"/>
        <v>2910</v>
      </c>
      <c r="I140" s="18">
        <f t="shared" si="439"/>
        <v>0</v>
      </c>
      <c r="J140" s="18">
        <f t="shared" si="439"/>
        <v>0</v>
      </c>
      <c r="K140" s="18">
        <f t="shared" si="439"/>
        <v>0</v>
      </c>
      <c r="L140" s="18">
        <f t="shared" si="287"/>
        <v>2910</v>
      </c>
      <c r="M140" s="18">
        <f t="shared" si="288"/>
        <v>2910</v>
      </c>
      <c r="N140" s="18">
        <f t="shared" si="289"/>
        <v>2910</v>
      </c>
      <c r="O140" s="18">
        <f t="shared" si="440"/>
        <v>0</v>
      </c>
      <c r="P140" s="18">
        <f t="shared" si="440"/>
        <v>0</v>
      </c>
      <c r="Q140" s="18">
        <f t="shared" si="440"/>
        <v>0</v>
      </c>
      <c r="R140" s="18">
        <f t="shared" si="440"/>
        <v>0</v>
      </c>
      <c r="S140" s="18">
        <f t="shared" si="440"/>
        <v>0</v>
      </c>
      <c r="T140" s="18">
        <f t="shared" si="213"/>
        <v>2910</v>
      </c>
      <c r="U140" s="18">
        <f t="shared" si="214"/>
        <v>2910</v>
      </c>
      <c r="V140" s="18">
        <f t="shared" si="215"/>
        <v>2910</v>
      </c>
      <c r="W140" s="18">
        <f t="shared" si="441"/>
        <v>-166.92099999999999</v>
      </c>
      <c r="X140" s="18">
        <f t="shared" si="441"/>
        <v>0</v>
      </c>
      <c r="Y140" s="18">
        <f t="shared" si="441"/>
        <v>0</v>
      </c>
      <c r="Z140" s="18">
        <f t="shared" si="441"/>
        <v>0</v>
      </c>
      <c r="AA140" s="18">
        <f t="shared" si="441"/>
        <v>0</v>
      </c>
      <c r="AB140" s="18">
        <f t="shared" si="441"/>
        <v>0</v>
      </c>
      <c r="AC140" s="18">
        <f t="shared" si="218"/>
        <v>2743.0790000000002</v>
      </c>
      <c r="AD140" s="18">
        <f t="shared" si="219"/>
        <v>2910</v>
      </c>
      <c r="AE140" s="18">
        <f t="shared" si="220"/>
        <v>2910</v>
      </c>
      <c r="AF140" s="18">
        <f t="shared" si="441"/>
        <v>0</v>
      </c>
      <c r="AG140" s="18">
        <f t="shared" si="441"/>
        <v>0</v>
      </c>
      <c r="AH140" s="18">
        <f t="shared" si="441"/>
        <v>0</v>
      </c>
      <c r="AI140" s="18">
        <f t="shared" si="222"/>
        <v>2743.0790000000002</v>
      </c>
      <c r="AJ140" s="18">
        <f t="shared" si="223"/>
        <v>2910</v>
      </c>
      <c r="AK140" s="18">
        <f t="shared" si="224"/>
        <v>2910</v>
      </c>
      <c r="AL140" s="18">
        <f t="shared" si="441"/>
        <v>0</v>
      </c>
      <c r="AM140" s="18">
        <f t="shared" si="226"/>
        <v>2743.0790000000002</v>
      </c>
      <c r="AN140" s="18">
        <f t="shared" si="441"/>
        <v>0</v>
      </c>
      <c r="AO140" s="18">
        <f t="shared" si="441"/>
        <v>0</v>
      </c>
      <c r="AP140" s="18">
        <f t="shared" si="441"/>
        <v>0</v>
      </c>
      <c r="AQ140" s="18">
        <f t="shared" si="228"/>
        <v>2743.0790000000002</v>
      </c>
      <c r="AR140" s="18">
        <f t="shared" si="229"/>
        <v>2910</v>
      </c>
      <c r="AS140" s="18">
        <f t="shared" si="230"/>
        <v>2910</v>
      </c>
      <c r="AT140" s="18">
        <f t="shared" si="441"/>
        <v>0</v>
      </c>
      <c r="AU140" s="18">
        <f t="shared" si="441"/>
        <v>0</v>
      </c>
      <c r="AV140" s="18">
        <f t="shared" si="441"/>
        <v>0</v>
      </c>
      <c r="AW140" s="18">
        <f t="shared" si="232"/>
        <v>2743.0790000000002</v>
      </c>
      <c r="AX140" s="18">
        <f t="shared" si="233"/>
        <v>2910</v>
      </c>
      <c r="AY140" s="18">
        <f t="shared" si="234"/>
        <v>2910</v>
      </c>
      <c r="AZ140" s="18">
        <f t="shared" si="441"/>
        <v>-88.201999999999998</v>
      </c>
      <c r="BA140" s="18">
        <f t="shared" si="441"/>
        <v>0</v>
      </c>
      <c r="BB140" s="18">
        <f t="shared" si="441"/>
        <v>0</v>
      </c>
      <c r="BC140" s="18">
        <f t="shared" si="236"/>
        <v>2654.8770000000004</v>
      </c>
      <c r="BD140" s="18">
        <f t="shared" si="237"/>
        <v>2910</v>
      </c>
      <c r="BE140" s="18">
        <f t="shared" si="238"/>
        <v>2910</v>
      </c>
      <c r="BF140" s="18">
        <f t="shared" si="441"/>
        <v>0</v>
      </c>
      <c r="BG140" s="18">
        <f t="shared" si="441"/>
        <v>0</v>
      </c>
      <c r="BH140" s="18">
        <f t="shared" si="441"/>
        <v>0</v>
      </c>
      <c r="BI140" s="18">
        <f t="shared" si="208"/>
        <v>2654.8770000000004</v>
      </c>
      <c r="BJ140" s="18">
        <f t="shared" si="209"/>
        <v>2910</v>
      </c>
      <c r="BK140" s="18">
        <f t="shared" si="210"/>
        <v>2910</v>
      </c>
      <c r="BL140" s="18">
        <f t="shared" si="441"/>
        <v>-948.17100000000005</v>
      </c>
      <c r="BM140" s="18">
        <f t="shared" si="441"/>
        <v>0</v>
      </c>
      <c r="BN140" s="18">
        <f t="shared" si="441"/>
        <v>0</v>
      </c>
      <c r="BO140" s="18">
        <f t="shared" si="241"/>
        <v>1706.7060000000004</v>
      </c>
      <c r="BP140" s="18">
        <f t="shared" si="242"/>
        <v>2910</v>
      </c>
      <c r="BQ140" s="18">
        <f t="shared" si="243"/>
        <v>2910</v>
      </c>
      <c r="BR140" s="18">
        <f t="shared" si="441"/>
        <v>0</v>
      </c>
      <c r="BS140" s="18">
        <f t="shared" si="441"/>
        <v>0</v>
      </c>
      <c r="BT140" s="18">
        <f t="shared" si="441"/>
        <v>0</v>
      </c>
      <c r="BU140" s="18">
        <f t="shared" si="245"/>
        <v>1706.7060000000004</v>
      </c>
      <c r="BV140" s="18">
        <f t="shared" si="246"/>
        <v>2910</v>
      </c>
      <c r="BW140" s="18">
        <f t="shared" si="247"/>
        <v>2910</v>
      </c>
      <c r="BX140" s="18">
        <f t="shared" si="441"/>
        <v>0</v>
      </c>
      <c r="BY140" s="18">
        <f t="shared" si="441"/>
        <v>0</v>
      </c>
      <c r="BZ140" s="18">
        <f t="shared" si="441"/>
        <v>0</v>
      </c>
      <c r="CA140" s="18">
        <f t="shared" si="249"/>
        <v>1706.7060000000004</v>
      </c>
      <c r="CB140" s="18">
        <f t="shared" si="250"/>
        <v>2910</v>
      </c>
      <c r="CC140" s="18">
        <f t="shared" si="251"/>
        <v>2910</v>
      </c>
      <c r="CD140" s="18">
        <f t="shared" si="441"/>
        <v>0</v>
      </c>
      <c r="CE140" s="27"/>
      <c r="CF140" s="33"/>
    </row>
    <row r="141" spans="1:84" x14ac:dyDescent="0.3">
      <c r="A141" s="41" t="s">
        <v>40</v>
      </c>
      <c r="B141" s="39">
        <v>240</v>
      </c>
      <c r="C141" s="41" t="s">
        <v>19</v>
      </c>
      <c r="D141" s="41" t="s">
        <v>29</v>
      </c>
      <c r="E141" s="14" t="s">
        <v>1425</v>
      </c>
      <c r="F141" s="18">
        <v>2910</v>
      </c>
      <c r="G141" s="18">
        <v>2910</v>
      </c>
      <c r="H141" s="18">
        <v>2910</v>
      </c>
      <c r="I141" s="18"/>
      <c r="J141" s="18"/>
      <c r="K141" s="18"/>
      <c r="L141" s="18">
        <f t="shared" si="287"/>
        <v>2910</v>
      </c>
      <c r="M141" s="18">
        <f t="shared" si="288"/>
        <v>2910</v>
      </c>
      <c r="N141" s="18">
        <f t="shared" si="289"/>
        <v>2910</v>
      </c>
      <c r="O141" s="18"/>
      <c r="P141" s="18"/>
      <c r="Q141" s="18"/>
      <c r="R141" s="18"/>
      <c r="S141" s="18"/>
      <c r="T141" s="18">
        <f t="shared" si="213"/>
        <v>2910</v>
      </c>
      <c r="U141" s="18">
        <f t="shared" si="214"/>
        <v>2910</v>
      </c>
      <c r="V141" s="18">
        <f t="shared" si="215"/>
        <v>2910</v>
      </c>
      <c r="W141" s="18">
        <v>-166.92099999999999</v>
      </c>
      <c r="X141" s="18"/>
      <c r="Y141" s="18"/>
      <c r="Z141" s="18"/>
      <c r="AA141" s="18"/>
      <c r="AB141" s="18"/>
      <c r="AC141" s="18">
        <f t="shared" si="218"/>
        <v>2743.0790000000002</v>
      </c>
      <c r="AD141" s="18">
        <f t="shared" si="219"/>
        <v>2910</v>
      </c>
      <c r="AE141" s="18">
        <f t="shared" si="220"/>
        <v>2910</v>
      </c>
      <c r="AF141" s="18"/>
      <c r="AG141" s="18"/>
      <c r="AH141" s="18"/>
      <c r="AI141" s="18">
        <f t="shared" si="222"/>
        <v>2743.0790000000002</v>
      </c>
      <c r="AJ141" s="18">
        <f t="shared" si="223"/>
        <v>2910</v>
      </c>
      <c r="AK141" s="18">
        <f t="shared" si="224"/>
        <v>2910</v>
      </c>
      <c r="AL141" s="18"/>
      <c r="AM141" s="18">
        <f t="shared" si="226"/>
        <v>2743.0790000000002</v>
      </c>
      <c r="AN141" s="18"/>
      <c r="AO141" s="18"/>
      <c r="AP141" s="18"/>
      <c r="AQ141" s="18">
        <f t="shared" si="228"/>
        <v>2743.0790000000002</v>
      </c>
      <c r="AR141" s="18">
        <f t="shared" si="229"/>
        <v>2910</v>
      </c>
      <c r="AS141" s="18">
        <f t="shared" si="230"/>
        <v>2910</v>
      </c>
      <c r="AT141" s="18"/>
      <c r="AU141" s="18"/>
      <c r="AV141" s="18"/>
      <c r="AW141" s="18">
        <f t="shared" si="232"/>
        <v>2743.0790000000002</v>
      </c>
      <c r="AX141" s="18">
        <f t="shared" si="233"/>
        <v>2910</v>
      </c>
      <c r="AY141" s="18">
        <f t="shared" si="234"/>
        <v>2910</v>
      </c>
      <c r="AZ141" s="18">
        <v>-88.201999999999998</v>
      </c>
      <c r="BA141" s="18"/>
      <c r="BB141" s="18"/>
      <c r="BC141" s="18">
        <f t="shared" si="236"/>
        <v>2654.8770000000004</v>
      </c>
      <c r="BD141" s="18">
        <f t="shared" si="237"/>
        <v>2910</v>
      </c>
      <c r="BE141" s="18">
        <f t="shared" si="238"/>
        <v>2910</v>
      </c>
      <c r="BF141" s="18"/>
      <c r="BG141" s="18"/>
      <c r="BH141" s="18"/>
      <c r="BI141" s="18">
        <f t="shared" si="208"/>
        <v>2654.8770000000004</v>
      </c>
      <c r="BJ141" s="18">
        <f t="shared" si="209"/>
        <v>2910</v>
      </c>
      <c r="BK141" s="18">
        <f t="shared" si="210"/>
        <v>2910</v>
      </c>
      <c r="BL141" s="18">
        <v>-948.17100000000005</v>
      </c>
      <c r="BM141" s="18"/>
      <c r="BN141" s="18"/>
      <c r="BO141" s="18">
        <f t="shared" si="241"/>
        <v>1706.7060000000004</v>
      </c>
      <c r="BP141" s="18">
        <f t="shared" si="242"/>
        <v>2910</v>
      </c>
      <c r="BQ141" s="18">
        <f t="shared" si="243"/>
        <v>2910</v>
      </c>
      <c r="BR141" s="18"/>
      <c r="BS141" s="18"/>
      <c r="BT141" s="18"/>
      <c r="BU141" s="18">
        <f t="shared" si="245"/>
        <v>1706.7060000000004</v>
      </c>
      <c r="BV141" s="18">
        <f t="shared" si="246"/>
        <v>2910</v>
      </c>
      <c r="BW141" s="18">
        <f t="shared" si="247"/>
        <v>2910</v>
      </c>
      <c r="BX141" s="18"/>
      <c r="BY141" s="18"/>
      <c r="BZ141" s="18"/>
      <c r="CA141" s="18">
        <f t="shared" si="249"/>
        <v>1706.7060000000004</v>
      </c>
      <c r="CB141" s="18">
        <f t="shared" si="250"/>
        <v>2910</v>
      </c>
      <c r="CC141" s="18">
        <f t="shared" si="251"/>
        <v>2910</v>
      </c>
      <c r="CD141" s="18"/>
      <c r="CE141" s="27"/>
      <c r="CF141" s="33"/>
    </row>
    <row r="142" spans="1:84" ht="46.8" x14ac:dyDescent="0.3">
      <c r="A142" s="41" t="s">
        <v>41</v>
      </c>
      <c r="B142" s="39"/>
      <c r="C142" s="41"/>
      <c r="D142" s="41"/>
      <c r="E142" s="14" t="s">
        <v>612</v>
      </c>
      <c r="F142" s="18">
        <f t="shared" ref="F142:K144" si="442">F143</f>
        <v>2433.9</v>
      </c>
      <c r="G142" s="18">
        <f t="shared" si="442"/>
        <v>2433.9</v>
      </c>
      <c r="H142" s="18">
        <f t="shared" si="442"/>
        <v>2433.9</v>
      </c>
      <c r="I142" s="18">
        <f t="shared" si="442"/>
        <v>0</v>
      </c>
      <c r="J142" s="18">
        <f t="shared" si="442"/>
        <v>0</v>
      </c>
      <c r="K142" s="18">
        <f t="shared" si="442"/>
        <v>0</v>
      </c>
      <c r="L142" s="18">
        <f t="shared" si="287"/>
        <v>2433.9</v>
      </c>
      <c r="M142" s="18">
        <f t="shared" si="288"/>
        <v>2433.9</v>
      </c>
      <c r="N142" s="18">
        <f t="shared" si="289"/>
        <v>2433.9</v>
      </c>
      <c r="O142" s="18">
        <f t="shared" ref="O142:S144" si="443">O143</f>
        <v>3015.2089999999998</v>
      </c>
      <c r="P142" s="18">
        <f t="shared" si="443"/>
        <v>0</v>
      </c>
      <c r="Q142" s="18">
        <f t="shared" si="443"/>
        <v>0</v>
      </c>
      <c r="R142" s="18">
        <f t="shared" si="443"/>
        <v>-187.56</v>
      </c>
      <c r="S142" s="18">
        <f t="shared" si="443"/>
        <v>0</v>
      </c>
      <c r="T142" s="18">
        <f t="shared" si="213"/>
        <v>5261.549</v>
      </c>
      <c r="U142" s="18">
        <f t="shared" si="214"/>
        <v>2433.9</v>
      </c>
      <c r="V142" s="18">
        <f t="shared" si="215"/>
        <v>2433.9</v>
      </c>
      <c r="W142" s="18">
        <f t="shared" ref="W142:CD144" si="444">W143</f>
        <v>0</v>
      </c>
      <c r="X142" s="18">
        <f t="shared" si="444"/>
        <v>0</v>
      </c>
      <c r="Y142" s="18">
        <f t="shared" si="444"/>
        <v>0</v>
      </c>
      <c r="Z142" s="18">
        <f t="shared" si="444"/>
        <v>0</v>
      </c>
      <c r="AA142" s="18">
        <f t="shared" si="444"/>
        <v>0</v>
      </c>
      <c r="AB142" s="18">
        <f t="shared" si="444"/>
        <v>0</v>
      </c>
      <c r="AC142" s="18">
        <f t="shared" si="218"/>
        <v>5261.549</v>
      </c>
      <c r="AD142" s="18">
        <f t="shared" si="219"/>
        <v>2433.9</v>
      </c>
      <c r="AE142" s="18">
        <f t="shared" si="220"/>
        <v>2433.9</v>
      </c>
      <c r="AF142" s="18">
        <f t="shared" si="444"/>
        <v>0</v>
      </c>
      <c r="AG142" s="18">
        <f t="shared" si="444"/>
        <v>0</v>
      </c>
      <c r="AH142" s="18">
        <f t="shared" si="444"/>
        <v>0</v>
      </c>
      <c r="AI142" s="18">
        <f t="shared" si="222"/>
        <v>5261.549</v>
      </c>
      <c r="AJ142" s="18">
        <f t="shared" si="223"/>
        <v>2433.9</v>
      </c>
      <c r="AK142" s="18">
        <f t="shared" si="224"/>
        <v>2433.9</v>
      </c>
      <c r="AL142" s="18">
        <f t="shared" si="444"/>
        <v>0</v>
      </c>
      <c r="AM142" s="18">
        <f t="shared" si="226"/>
        <v>5261.549</v>
      </c>
      <c r="AN142" s="18">
        <f t="shared" si="444"/>
        <v>-1.629</v>
      </c>
      <c r="AO142" s="18">
        <f t="shared" si="444"/>
        <v>0</v>
      </c>
      <c r="AP142" s="18">
        <f t="shared" si="444"/>
        <v>0</v>
      </c>
      <c r="AQ142" s="18">
        <f t="shared" si="228"/>
        <v>5259.92</v>
      </c>
      <c r="AR142" s="18">
        <f t="shared" si="229"/>
        <v>2433.9</v>
      </c>
      <c r="AS142" s="18">
        <f t="shared" si="230"/>
        <v>2433.9</v>
      </c>
      <c r="AT142" s="18">
        <f t="shared" si="444"/>
        <v>0</v>
      </c>
      <c r="AU142" s="18">
        <f t="shared" si="444"/>
        <v>0</v>
      </c>
      <c r="AV142" s="18">
        <f t="shared" si="444"/>
        <v>0</v>
      </c>
      <c r="AW142" s="18">
        <f t="shared" si="232"/>
        <v>5259.92</v>
      </c>
      <c r="AX142" s="18">
        <f t="shared" si="233"/>
        <v>2433.9</v>
      </c>
      <c r="AY142" s="18">
        <f t="shared" si="234"/>
        <v>2433.9</v>
      </c>
      <c r="AZ142" s="18">
        <f t="shared" si="444"/>
        <v>0</v>
      </c>
      <c r="BA142" s="18">
        <f t="shared" si="444"/>
        <v>0</v>
      </c>
      <c r="BB142" s="18">
        <f t="shared" si="444"/>
        <v>0</v>
      </c>
      <c r="BC142" s="18">
        <f t="shared" si="236"/>
        <v>5259.92</v>
      </c>
      <c r="BD142" s="18">
        <f t="shared" si="237"/>
        <v>2433.9</v>
      </c>
      <c r="BE142" s="18">
        <f t="shared" si="238"/>
        <v>2433.9</v>
      </c>
      <c r="BF142" s="18">
        <f t="shared" si="444"/>
        <v>0</v>
      </c>
      <c r="BG142" s="18">
        <f t="shared" si="444"/>
        <v>0</v>
      </c>
      <c r="BH142" s="18">
        <f t="shared" si="444"/>
        <v>0</v>
      </c>
      <c r="BI142" s="18">
        <f t="shared" si="208"/>
        <v>5259.92</v>
      </c>
      <c r="BJ142" s="18">
        <f t="shared" si="209"/>
        <v>2433.9</v>
      </c>
      <c r="BK142" s="18">
        <f t="shared" si="210"/>
        <v>2433.9</v>
      </c>
      <c r="BL142" s="18">
        <f t="shared" si="444"/>
        <v>0</v>
      </c>
      <c r="BM142" s="18">
        <f t="shared" si="444"/>
        <v>0</v>
      </c>
      <c r="BN142" s="18">
        <f t="shared" si="444"/>
        <v>0</v>
      </c>
      <c r="BO142" s="18">
        <f t="shared" si="241"/>
        <v>5259.92</v>
      </c>
      <c r="BP142" s="18">
        <f t="shared" si="242"/>
        <v>2433.9</v>
      </c>
      <c r="BQ142" s="18">
        <f t="shared" si="243"/>
        <v>2433.9</v>
      </c>
      <c r="BR142" s="18">
        <f t="shared" si="444"/>
        <v>0</v>
      </c>
      <c r="BS142" s="18">
        <f t="shared" si="444"/>
        <v>0</v>
      </c>
      <c r="BT142" s="18">
        <f t="shared" si="444"/>
        <v>0</v>
      </c>
      <c r="BU142" s="18">
        <f t="shared" si="245"/>
        <v>5259.92</v>
      </c>
      <c r="BV142" s="18">
        <f t="shared" si="246"/>
        <v>2433.9</v>
      </c>
      <c r="BW142" s="18">
        <f t="shared" si="247"/>
        <v>2433.9</v>
      </c>
      <c r="BX142" s="18">
        <f t="shared" si="444"/>
        <v>-0.24</v>
      </c>
      <c r="BY142" s="18">
        <f t="shared" si="444"/>
        <v>0</v>
      </c>
      <c r="BZ142" s="18">
        <f t="shared" si="444"/>
        <v>0</v>
      </c>
      <c r="CA142" s="18">
        <f t="shared" si="249"/>
        <v>5259.68</v>
      </c>
      <c r="CB142" s="18">
        <f t="shared" si="250"/>
        <v>2433.9</v>
      </c>
      <c r="CC142" s="18">
        <f t="shared" si="251"/>
        <v>2433.9</v>
      </c>
      <c r="CD142" s="18">
        <f t="shared" si="444"/>
        <v>0</v>
      </c>
      <c r="CE142" s="27"/>
      <c r="CF142" s="33"/>
    </row>
    <row r="143" spans="1:84" ht="31.2" x14ac:dyDescent="0.3">
      <c r="A143" s="41" t="s">
        <v>41</v>
      </c>
      <c r="B143" s="39">
        <v>200</v>
      </c>
      <c r="C143" s="41"/>
      <c r="D143" s="41"/>
      <c r="E143" s="14" t="s">
        <v>551</v>
      </c>
      <c r="F143" s="18">
        <f t="shared" si="442"/>
        <v>2433.9</v>
      </c>
      <c r="G143" s="18">
        <f t="shared" si="442"/>
        <v>2433.9</v>
      </c>
      <c r="H143" s="18">
        <f t="shared" si="442"/>
        <v>2433.9</v>
      </c>
      <c r="I143" s="18">
        <f t="shared" si="442"/>
        <v>0</v>
      </c>
      <c r="J143" s="18">
        <f t="shared" si="442"/>
        <v>0</v>
      </c>
      <c r="K143" s="18">
        <f t="shared" si="442"/>
        <v>0</v>
      </c>
      <c r="L143" s="18">
        <f t="shared" si="287"/>
        <v>2433.9</v>
      </c>
      <c r="M143" s="18">
        <f t="shared" si="288"/>
        <v>2433.9</v>
      </c>
      <c r="N143" s="18">
        <f t="shared" si="289"/>
        <v>2433.9</v>
      </c>
      <c r="O143" s="18">
        <f t="shared" si="443"/>
        <v>3015.2089999999998</v>
      </c>
      <c r="P143" s="18">
        <f t="shared" si="443"/>
        <v>0</v>
      </c>
      <c r="Q143" s="18">
        <f t="shared" si="443"/>
        <v>0</v>
      </c>
      <c r="R143" s="18">
        <f t="shared" si="443"/>
        <v>-187.56</v>
      </c>
      <c r="S143" s="18">
        <f t="shared" si="443"/>
        <v>0</v>
      </c>
      <c r="T143" s="18">
        <f t="shared" si="213"/>
        <v>5261.549</v>
      </c>
      <c r="U143" s="18">
        <f t="shared" si="214"/>
        <v>2433.9</v>
      </c>
      <c r="V143" s="18">
        <f t="shared" si="215"/>
        <v>2433.9</v>
      </c>
      <c r="W143" s="18">
        <f t="shared" si="444"/>
        <v>0</v>
      </c>
      <c r="X143" s="18">
        <f t="shared" si="444"/>
        <v>0</v>
      </c>
      <c r="Y143" s="18">
        <f t="shared" si="444"/>
        <v>0</v>
      </c>
      <c r="Z143" s="18">
        <f t="shared" si="444"/>
        <v>0</v>
      </c>
      <c r="AA143" s="18">
        <f t="shared" si="444"/>
        <v>0</v>
      </c>
      <c r="AB143" s="18">
        <f t="shared" si="444"/>
        <v>0</v>
      </c>
      <c r="AC143" s="18">
        <f t="shared" si="218"/>
        <v>5261.549</v>
      </c>
      <c r="AD143" s="18">
        <f t="shared" si="219"/>
        <v>2433.9</v>
      </c>
      <c r="AE143" s="18">
        <f t="shared" si="220"/>
        <v>2433.9</v>
      </c>
      <c r="AF143" s="18">
        <f t="shared" si="444"/>
        <v>0</v>
      </c>
      <c r="AG143" s="18">
        <f t="shared" si="444"/>
        <v>0</v>
      </c>
      <c r="AH143" s="18">
        <f t="shared" si="444"/>
        <v>0</v>
      </c>
      <c r="AI143" s="18">
        <f t="shared" si="222"/>
        <v>5261.549</v>
      </c>
      <c r="AJ143" s="18">
        <f t="shared" si="223"/>
        <v>2433.9</v>
      </c>
      <c r="AK143" s="18">
        <f t="shared" si="224"/>
        <v>2433.9</v>
      </c>
      <c r="AL143" s="18">
        <f t="shared" si="444"/>
        <v>0</v>
      </c>
      <c r="AM143" s="18">
        <f t="shared" si="226"/>
        <v>5261.549</v>
      </c>
      <c r="AN143" s="18">
        <f t="shared" si="444"/>
        <v>-1.629</v>
      </c>
      <c r="AO143" s="18">
        <f t="shared" si="444"/>
        <v>0</v>
      </c>
      <c r="AP143" s="18">
        <f t="shared" si="444"/>
        <v>0</v>
      </c>
      <c r="AQ143" s="18">
        <f t="shared" si="228"/>
        <v>5259.92</v>
      </c>
      <c r="AR143" s="18">
        <f t="shared" si="229"/>
        <v>2433.9</v>
      </c>
      <c r="AS143" s="18">
        <f t="shared" si="230"/>
        <v>2433.9</v>
      </c>
      <c r="AT143" s="18">
        <f t="shared" si="444"/>
        <v>0</v>
      </c>
      <c r="AU143" s="18">
        <f t="shared" si="444"/>
        <v>0</v>
      </c>
      <c r="AV143" s="18">
        <f t="shared" si="444"/>
        <v>0</v>
      </c>
      <c r="AW143" s="18">
        <f t="shared" si="232"/>
        <v>5259.92</v>
      </c>
      <c r="AX143" s="18">
        <f t="shared" si="233"/>
        <v>2433.9</v>
      </c>
      <c r="AY143" s="18">
        <f t="shared" si="234"/>
        <v>2433.9</v>
      </c>
      <c r="AZ143" s="18">
        <f t="shared" si="444"/>
        <v>0</v>
      </c>
      <c r="BA143" s="18">
        <f t="shared" si="444"/>
        <v>0</v>
      </c>
      <c r="BB143" s="18">
        <f t="shared" si="444"/>
        <v>0</v>
      </c>
      <c r="BC143" s="18">
        <f t="shared" si="236"/>
        <v>5259.92</v>
      </c>
      <c r="BD143" s="18">
        <f t="shared" si="237"/>
        <v>2433.9</v>
      </c>
      <c r="BE143" s="18">
        <f t="shared" si="238"/>
        <v>2433.9</v>
      </c>
      <c r="BF143" s="18">
        <f t="shared" si="444"/>
        <v>0</v>
      </c>
      <c r="BG143" s="18">
        <f t="shared" si="444"/>
        <v>0</v>
      </c>
      <c r="BH143" s="18">
        <f t="shared" si="444"/>
        <v>0</v>
      </c>
      <c r="BI143" s="18">
        <f t="shared" ref="BI143:BI206" si="445">BC143+BF143</f>
        <v>5259.92</v>
      </c>
      <c r="BJ143" s="18">
        <f t="shared" ref="BJ143:BJ206" si="446">BD143+BG143</f>
        <v>2433.9</v>
      </c>
      <c r="BK143" s="18">
        <f t="shared" ref="BK143:BK206" si="447">BE143+BH143</f>
        <v>2433.9</v>
      </c>
      <c r="BL143" s="18">
        <f t="shared" si="444"/>
        <v>0</v>
      </c>
      <c r="BM143" s="18">
        <f t="shared" si="444"/>
        <v>0</v>
      </c>
      <c r="BN143" s="18">
        <f t="shared" si="444"/>
        <v>0</v>
      </c>
      <c r="BO143" s="18">
        <f t="shared" si="241"/>
        <v>5259.92</v>
      </c>
      <c r="BP143" s="18">
        <f t="shared" si="242"/>
        <v>2433.9</v>
      </c>
      <c r="BQ143" s="18">
        <f t="shared" si="243"/>
        <v>2433.9</v>
      </c>
      <c r="BR143" s="18">
        <f t="shared" si="444"/>
        <v>0</v>
      </c>
      <c r="BS143" s="18">
        <f t="shared" si="444"/>
        <v>0</v>
      </c>
      <c r="BT143" s="18">
        <f t="shared" si="444"/>
        <v>0</v>
      </c>
      <c r="BU143" s="18">
        <f t="shared" si="245"/>
        <v>5259.92</v>
      </c>
      <c r="BV143" s="18">
        <f t="shared" si="246"/>
        <v>2433.9</v>
      </c>
      <c r="BW143" s="18">
        <f t="shared" si="247"/>
        <v>2433.9</v>
      </c>
      <c r="BX143" s="18">
        <f t="shared" si="444"/>
        <v>-0.24</v>
      </c>
      <c r="BY143" s="18">
        <f t="shared" si="444"/>
        <v>0</v>
      </c>
      <c r="BZ143" s="18">
        <f t="shared" si="444"/>
        <v>0</v>
      </c>
      <c r="CA143" s="18">
        <f t="shared" si="249"/>
        <v>5259.68</v>
      </c>
      <c r="CB143" s="18">
        <f t="shared" si="250"/>
        <v>2433.9</v>
      </c>
      <c r="CC143" s="18">
        <f t="shared" si="251"/>
        <v>2433.9</v>
      </c>
      <c r="CD143" s="18">
        <f t="shared" si="444"/>
        <v>0</v>
      </c>
      <c r="CE143" s="27"/>
      <c r="CF143" s="33"/>
    </row>
    <row r="144" spans="1:84" ht="46.8" x14ac:dyDescent="0.3">
      <c r="A144" s="41" t="s">
        <v>41</v>
      </c>
      <c r="B144" s="39">
        <v>240</v>
      </c>
      <c r="C144" s="41"/>
      <c r="D144" s="41"/>
      <c r="E144" s="14" t="s">
        <v>559</v>
      </c>
      <c r="F144" s="18">
        <f t="shared" si="442"/>
        <v>2433.9</v>
      </c>
      <c r="G144" s="18">
        <f t="shared" si="442"/>
        <v>2433.9</v>
      </c>
      <c r="H144" s="18">
        <f t="shared" si="442"/>
        <v>2433.9</v>
      </c>
      <c r="I144" s="18">
        <f t="shared" si="442"/>
        <v>0</v>
      </c>
      <c r="J144" s="18">
        <f t="shared" si="442"/>
        <v>0</v>
      </c>
      <c r="K144" s="18">
        <f t="shared" si="442"/>
        <v>0</v>
      </c>
      <c r="L144" s="18">
        <f t="shared" si="287"/>
        <v>2433.9</v>
      </c>
      <c r="M144" s="18">
        <f t="shared" si="288"/>
        <v>2433.9</v>
      </c>
      <c r="N144" s="18">
        <f t="shared" si="289"/>
        <v>2433.9</v>
      </c>
      <c r="O144" s="18">
        <f t="shared" si="443"/>
        <v>3015.2089999999998</v>
      </c>
      <c r="P144" s="18">
        <f t="shared" si="443"/>
        <v>0</v>
      </c>
      <c r="Q144" s="18">
        <f t="shared" si="443"/>
        <v>0</v>
      </c>
      <c r="R144" s="18">
        <f t="shared" si="443"/>
        <v>-187.56</v>
      </c>
      <c r="S144" s="18">
        <f t="shared" si="443"/>
        <v>0</v>
      </c>
      <c r="T144" s="18">
        <f t="shared" ref="T144:T211" si="448">L144+O144+R144</f>
        <v>5261.549</v>
      </c>
      <c r="U144" s="18">
        <f t="shared" ref="U144:U211" si="449">M144+P144+S144</f>
        <v>2433.9</v>
      </c>
      <c r="V144" s="18">
        <f t="shared" ref="V144:V211" si="450">N144+Q144</f>
        <v>2433.9</v>
      </c>
      <c r="W144" s="18">
        <f t="shared" si="444"/>
        <v>0</v>
      </c>
      <c r="X144" s="18">
        <f t="shared" si="444"/>
        <v>0</v>
      </c>
      <c r="Y144" s="18">
        <f t="shared" si="444"/>
        <v>0</v>
      </c>
      <c r="Z144" s="18">
        <f t="shared" si="444"/>
        <v>0</v>
      </c>
      <c r="AA144" s="18">
        <f t="shared" si="444"/>
        <v>0</v>
      </c>
      <c r="AB144" s="18">
        <f t="shared" si="444"/>
        <v>0</v>
      </c>
      <c r="AC144" s="18">
        <f t="shared" ref="AC144:AC211" si="451">T144+W144+Z144</f>
        <v>5261.549</v>
      </c>
      <c r="AD144" s="18">
        <f t="shared" ref="AD144:AD211" si="452">U144+X144+AA144</f>
        <v>2433.9</v>
      </c>
      <c r="AE144" s="18">
        <f t="shared" ref="AE144:AE211" si="453">V144+Y144+AB144</f>
        <v>2433.9</v>
      </c>
      <c r="AF144" s="18">
        <f t="shared" si="444"/>
        <v>0</v>
      </c>
      <c r="AG144" s="18">
        <f t="shared" si="444"/>
        <v>0</v>
      </c>
      <c r="AH144" s="18">
        <f t="shared" si="444"/>
        <v>0</v>
      </c>
      <c r="AI144" s="18">
        <f t="shared" ref="AI144:AI211" si="454">AC144+AF144</f>
        <v>5261.549</v>
      </c>
      <c r="AJ144" s="18">
        <f t="shared" ref="AJ144:AJ211" si="455">AD144+AG144</f>
        <v>2433.9</v>
      </c>
      <c r="AK144" s="18">
        <f t="shared" ref="AK144:AK211" si="456">AE144+AH144</f>
        <v>2433.9</v>
      </c>
      <c r="AL144" s="18">
        <f t="shared" si="444"/>
        <v>0</v>
      </c>
      <c r="AM144" s="18">
        <f t="shared" ref="AM144:AM211" si="457">AI144+AL144</f>
        <v>5261.549</v>
      </c>
      <c r="AN144" s="18">
        <f t="shared" si="444"/>
        <v>-1.629</v>
      </c>
      <c r="AO144" s="18">
        <f t="shared" si="444"/>
        <v>0</v>
      </c>
      <c r="AP144" s="18">
        <f t="shared" si="444"/>
        <v>0</v>
      </c>
      <c r="AQ144" s="18">
        <f t="shared" ref="AQ144:AQ211" si="458">AM144+AN144</f>
        <v>5259.92</v>
      </c>
      <c r="AR144" s="18">
        <f t="shared" ref="AR144:AR211" si="459">AJ144+AO144</f>
        <v>2433.9</v>
      </c>
      <c r="AS144" s="18">
        <f t="shared" ref="AS144:AS211" si="460">AK144+AP144</f>
        <v>2433.9</v>
      </c>
      <c r="AT144" s="18">
        <f t="shared" si="444"/>
        <v>0</v>
      </c>
      <c r="AU144" s="18">
        <f t="shared" si="444"/>
        <v>0</v>
      </c>
      <c r="AV144" s="18">
        <f t="shared" si="444"/>
        <v>0</v>
      </c>
      <c r="AW144" s="18">
        <f t="shared" ref="AW144:AW211" si="461">AQ144+AT144</f>
        <v>5259.92</v>
      </c>
      <c r="AX144" s="18">
        <f t="shared" ref="AX144:AX211" si="462">AR144+AU144</f>
        <v>2433.9</v>
      </c>
      <c r="AY144" s="18">
        <f t="shared" ref="AY144:AY211" si="463">AS144+AV144</f>
        <v>2433.9</v>
      </c>
      <c r="AZ144" s="18">
        <f t="shared" si="444"/>
        <v>0</v>
      </c>
      <c r="BA144" s="18">
        <f t="shared" si="444"/>
        <v>0</v>
      </c>
      <c r="BB144" s="18">
        <f t="shared" si="444"/>
        <v>0</v>
      </c>
      <c r="BC144" s="18">
        <f t="shared" ref="BC144:BC207" si="464">AW144+AZ144</f>
        <v>5259.92</v>
      </c>
      <c r="BD144" s="18">
        <f t="shared" ref="BD144:BD207" si="465">AX144+BA144</f>
        <v>2433.9</v>
      </c>
      <c r="BE144" s="18">
        <f t="shared" ref="BE144:BE207" si="466">AY144+BB144</f>
        <v>2433.9</v>
      </c>
      <c r="BF144" s="18">
        <f t="shared" si="444"/>
        <v>0</v>
      </c>
      <c r="BG144" s="18">
        <f t="shared" si="444"/>
        <v>0</v>
      </c>
      <c r="BH144" s="18">
        <f t="shared" si="444"/>
        <v>0</v>
      </c>
      <c r="BI144" s="18">
        <f t="shared" si="445"/>
        <v>5259.92</v>
      </c>
      <c r="BJ144" s="18">
        <f t="shared" si="446"/>
        <v>2433.9</v>
      </c>
      <c r="BK144" s="18">
        <f t="shared" si="447"/>
        <v>2433.9</v>
      </c>
      <c r="BL144" s="18">
        <f t="shared" si="444"/>
        <v>0</v>
      </c>
      <c r="BM144" s="18">
        <f t="shared" si="444"/>
        <v>0</v>
      </c>
      <c r="BN144" s="18">
        <f t="shared" si="444"/>
        <v>0</v>
      </c>
      <c r="BO144" s="18">
        <f t="shared" ref="BO144:BO207" si="467">BI144+BL144</f>
        <v>5259.92</v>
      </c>
      <c r="BP144" s="18">
        <f t="shared" ref="BP144:BP207" si="468">BJ144+BM144</f>
        <v>2433.9</v>
      </c>
      <c r="BQ144" s="18">
        <f t="shared" ref="BQ144:BQ207" si="469">BK144+BN144</f>
        <v>2433.9</v>
      </c>
      <c r="BR144" s="18">
        <f t="shared" si="444"/>
        <v>0</v>
      </c>
      <c r="BS144" s="18">
        <f t="shared" si="444"/>
        <v>0</v>
      </c>
      <c r="BT144" s="18">
        <f t="shared" si="444"/>
        <v>0</v>
      </c>
      <c r="BU144" s="18">
        <f t="shared" ref="BU144:BU207" si="470">BO144+BR144</f>
        <v>5259.92</v>
      </c>
      <c r="BV144" s="18">
        <f t="shared" ref="BV144:BV207" si="471">BP144+BS144</f>
        <v>2433.9</v>
      </c>
      <c r="BW144" s="18">
        <f t="shared" ref="BW144:BW207" si="472">BQ144+BT144</f>
        <v>2433.9</v>
      </c>
      <c r="BX144" s="18">
        <f t="shared" si="444"/>
        <v>-0.24</v>
      </c>
      <c r="BY144" s="18">
        <f t="shared" si="444"/>
        <v>0</v>
      </c>
      <c r="BZ144" s="18">
        <f t="shared" si="444"/>
        <v>0</v>
      </c>
      <c r="CA144" s="18">
        <f t="shared" ref="CA144:CA207" si="473">BU144+BX144</f>
        <v>5259.68</v>
      </c>
      <c r="CB144" s="18">
        <f t="shared" ref="CB144:CB207" si="474">BV144+BY144</f>
        <v>2433.9</v>
      </c>
      <c r="CC144" s="18">
        <f t="shared" ref="CC144:CC207" si="475">BW144+BZ144</f>
        <v>2433.9</v>
      </c>
      <c r="CD144" s="18">
        <f t="shared" si="444"/>
        <v>0</v>
      </c>
      <c r="CE144" s="27"/>
      <c r="CF144" s="33"/>
    </row>
    <row r="145" spans="1:84" x14ac:dyDescent="0.3">
      <c r="A145" s="41" t="s">
        <v>41</v>
      </c>
      <c r="B145" s="39">
        <v>240</v>
      </c>
      <c r="C145" s="41" t="s">
        <v>19</v>
      </c>
      <c r="D145" s="41" t="s">
        <v>29</v>
      </c>
      <c r="E145" s="14" t="s">
        <v>1425</v>
      </c>
      <c r="F145" s="18">
        <v>2433.9</v>
      </c>
      <c r="G145" s="18">
        <v>2433.9</v>
      </c>
      <c r="H145" s="18">
        <v>2433.9</v>
      </c>
      <c r="I145" s="18"/>
      <c r="J145" s="18"/>
      <c r="K145" s="18"/>
      <c r="L145" s="18">
        <f t="shared" si="287"/>
        <v>2433.9</v>
      </c>
      <c r="M145" s="18">
        <f t="shared" si="288"/>
        <v>2433.9</v>
      </c>
      <c r="N145" s="18">
        <f t="shared" si="289"/>
        <v>2433.9</v>
      </c>
      <c r="O145" s="18">
        <v>3015.2089999999998</v>
      </c>
      <c r="P145" s="18"/>
      <c r="Q145" s="18"/>
      <c r="R145" s="18">
        <v>-187.56</v>
      </c>
      <c r="S145" s="18"/>
      <c r="T145" s="18">
        <f t="shared" si="448"/>
        <v>5261.549</v>
      </c>
      <c r="U145" s="18">
        <f t="shared" si="449"/>
        <v>2433.9</v>
      </c>
      <c r="V145" s="18">
        <f t="shared" si="450"/>
        <v>2433.9</v>
      </c>
      <c r="W145" s="18"/>
      <c r="X145" s="18"/>
      <c r="Y145" s="18"/>
      <c r="Z145" s="18"/>
      <c r="AA145" s="18"/>
      <c r="AB145" s="18"/>
      <c r="AC145" s="18">
        <f t="shared" si="451"/>
        <v>5261.549</v>
      </c>
      <c r="AD145" s="18">
        <f t="shared" si="452"/>
        <v>2433.9</v>
      </c>
      <c r="AE145" s="18">
        <f t="shared" si="453"/>
        <v>2433.9</v>
      </c>
      <c r="AF145" s="18"/>
      <c r="AG145" s="18"/>
      <c r="AH145" s="18"/>
      <c r="AI145" s="18">
        <f t="shared" si="454"/>
        <v>5261.549</v>
      </c>
      <c r="AJ145" s="18">
        <f t="shared" si="455"/>
        <v>2433.9</v>
      </c>
      <c r="AK145" s="18">
        <f t="shared" si="456"/>
        <v>2433.9</v>
      </c>
      <c r="AL145" s="18"/>
      <c r="AM145" s="18">
        <f t="shared" si="457"/>
        <v>5261.549</v>
      </c>
      <c r="AN145" s="18">
        <v>-1.629</v>
      </c>
      <c r="AO145" s="18"/>
      <c r="AP145" s="18"/>
      <c r="AQ145" s="18">
        <f t="shared" si="458"/>
        <v>5259.92</v>
      </c>
      <c r="AR145" s="18">
        <f t="shared" si="459"/>
        <v>2433.9</v>
      </c>
      <c r="AS145" s="18">
        <f t="shared" si="460"/>
        <v>2433.9</v>
      </c>
      <c r="AT145" s="18"/>
      <c r="AU145" s="18"/>
      <c r="AV145" s="18"/>
      <c r="AW145" s="18">
        <f t="shared" si="461"/>
        <v>5259.92</v>
      </c>
      <c r="AX145" s="18">
        <f t="shared" si="462"/>
        <v>2433.9</v>
      </c>
      <c r="AY145" s="18">
        <f t="shared" si="463"/>
        <v>2433.9</v>
      </c>
      <c r="AZ145" s="18"/>
      <c r="BA145" s="18"/>
      <c r="BB145" s="18"/>
      <c r="BC145" s="18">
        <f t="shared" si="464"/>
        <v>5259.92</v>
      </c>
      <c r="BD145" s="18">
        <f t="shared" si="465"/>
        <v>2433.9</v>
      </c>
      <c r="BE145" s="18">
        <f t="shared" si="466"/>
        <v>2433.9</v>
      </c>
      <c r="BF145" s="18"/>
      <c r="BG145" s="18"/>
      <c r="BH145" s="18"/>
      <c r="BI145" s="18">
        <f t="shared" si="445"/>
        <v>5259.92</v>
      </c>
      <c r="BJ145" s="18">
        <f t="shared" si="446"/>
        <v>2433.9</v>
      </c>
      <c r="BK145" s="18">
        <f t="shared" si="447"/>
        <v>2433.9</v>
      </c>
      <c r="BL145" s="18"/>
      <c r="BM145" s="18"/>
      <c r="BN145" s="18"/>
      <c r="BO145" s="18">
        <f t="shared" si="467"/>
        <v>5259.92</v>
      </c>
      <c r="BP145" s="18">
        <f t="shared" si="468"/>
        <v>2433.9</v>
      </c>
      <c r="BQ145" s="18">
        <f t="shared" si="469"/>
        <v>2433.9</v>
      </c>
      <c r="BR145" s="18"/>
      <c r="BS145" s="18"/>
      <c r="BT145" s="18"/>
      <c r="BU145" s="18">
        <f t="shared" si="470"/>
        <v>5259.92</v>
      </c>
      <c r="BV145" s="18">
        <f t="shared" si="471"/>
        <v>2433.9</v>
      </c>
      <c r="BW145" s="18">
        <f t="shared" si="472"/>
        <v>2433.9</v>
      </c>
      <c r="BX145" s="18">
        <v>-0.24</v>
      </c>
      <c r="BY145" s="18"/>
      <c r="BZ145" s="18"/>
      <c r="CA145" s="18">
        <f t="shared" si="473"/>
        <v>5259.68</v>
      </c>
      <c r="CB145" s="18">
        <f t="shared" si="474"/>
        <v>2433.9</v>
      </c>
      <c r="CC145" s="18">
        <f t="shared" si="475"/>
        <v>2433.9</v>
      </c>
      <c r="CD145" s="18"/>
      <c r="CE145" s="27"/>
      <c r="CF145" s="33"/>
    </row>
    <row r="146" spans="1:84" ht="93.6" x14ac:dyDescent="0.3">
      <c r="A146" s="41" t="s">
        <v>1623</v>
      </c>
      <c r="B146" s="39"/>
      <c r="C146" s="41"/>
      <c r="D146" s="41"/>
      <c r="E146" s="14" t="s">
        <v>1629</v>
      </c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>
        <f>AZ147</f>
        <v>7013.6</v>
      </c>
      <c r="BA146" s="18">
        <f t="shared" ref="BA146:CD148" si="476">BA147</f>
        <v>0</v>
      </c>
      <c r="BB146" s="18">
        <f t="shared" si="476"/>
        <v>0</v>
      </c>
      <c r="BC146" s="18">
        <f t="shared" si="464"/>
        <v>7013.6</v>
      </c>
      <c r="BD146" s="18">
        <f t="shared" si="465"/>
        <v>0</v>
      </c>
      <c r="BE146" s="18">
        <f t="shared" si="466"/>
        <v>0</v>
      </c>
      <c r="BF146" s="18">
        <f t="shared" si="476"/>
        <v>0</v>
      </c>
      <c r="BG146" s="18">
        <f t="shared" si="476"/>
        <v>0</v>
      </c>
      <c r="BH146" s="18">
        <f t="shared" si="476"/>
        <v>0</v>
      </c>
      <c r="BI146" s="18">
        <f t="shared" si="445"/>
        <v>7013.6</v>
      </c>
      <c r="BJ146" s="18">
        <f t="shared" si="446"/>
        <v>0</v>
      </c>
      <c r="BK146" s="18">
        <f t="shared" si="447"/>
        <v>0</v>
      </c>
      <c r="BL146" s="18">
        <f t="shared" si="476"/>
        <v>0</v>
      </c>
      <c r="BM146" s="18">
        <f t="shared" si="476"/>
        <v>0</v>
      </c>
      <c r="BN146" s="18">
        <f t="shared" si="476"/>
        <v>0</v>
      </c>
      <c r="BO146" s="18">
        <f t="shared" si="467"/>
        <v>7013.6</v>
      </c>
      <c r="BP146" s="18">
        <f t="shared" si="468"/>
        <v>0</v>
      </c>
      <c r="BQ146" s="18">
        <f t="shared" si="469"/>
        <v>0</v>
      </c>
      <c r="BR146" s="18">
        <f t="shared" si="476"/>
        <v>0</v>
      </c>
      <c r="BS146" s="18">
        <f t="shared" si="476"/>
        <v>0</v>
      </c>
      <c r="BT146" s="18">
        <f t="shared" si="476"/>
        <v>0</v>
      </c>
      <c r="BU146" s="18">
        <f t="shared" si="470"/>
        <v>7013.6</v>
      </c>
      <c r="BV146" s="18">
        <f t="shared" si="471"/>
        <v>0</v>
      </c>
      <c r="BW146" s="18">
        <f t="shared" si="472"/>
        <v>0</v>
      </c>
      <c r="BX146" s="18">
        <f t="shared" si="476"/>
        <v>-291.15100000000001</v>
      </c>
      <c r="BY146" s="18">
        <f t="shared" si="476"/>
        <v>0</v>
      </c>
      <c r="BZ146" s="18">
        <f t="shared" si="476"/>
        <v>0</v>
      </c>
      <c r="CA146" s="18">
        <f t="shared" si="473"/>
        <v>6722.4490000000005</v>
      </c>
      <c r="CB146" s="18">
        <f t="shared" si="474"/>
        <v>0</v>
      </c>
      <c r="CC146" s="18">
        <f t="shared" si="475"/>
        <v>0</v>
      </c>
      <c r="CD146" s="18">
        <f t="shared" si="476"/>
        <v>0</v>
      </c>
      <c r="CE146" s="27"/>
      <c r="CF146" s="33"/>
    </row>
    <row r="147" spans="1:84" ht="31.2" x14ac:dyDescent="0.3">
      <c r="A147" s="41" t="s">
        <v>1623</v>
      </c>
      <c r="B147" s="39">
        <v>200</v>
      </c>
      <c r="C147" s="41"/>
      <c r="D147" s="41"/>
      <c r="E147" s="14" t="s">
        <v>551</v>
      </c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>
        <f>AZ148</f>
        <v>7013.6</v>
      </c>
      <c r="BA147" s="18">
        <f t="shared" si="476"/>
        <v>0</v>
      </c>
      <c r="BB147" s="18">
        <f t="shared" si="476"/>
        <v>0</v>
      </c>
      <c r="BC147" s="18">
        <f t="shared" si="464"/>
        <v>7013.6</v>
      </c>
      <c r="BD147" s="18">
        <f t="shared" si="465"/>
        <v>0</v>
      </c>
      <c r="BE147" s="18">
        <f t="shared" si="466"/>
        <v>0</v>
      </c>
      <c r="BF147" s="18">
        <f t="shared" si="476"/>
        <v>0</v>
      </c>
      <c r="BG147" s="18">
        <f t="shared" si="476"/>
        <v>0</v>
      </c>
      <c r="BH147" s="18">
        <f t="shared" si="476"/>
        <v>0</v>
      </c>
      <c r="BI147" s="18">
        <f t="shared" si="445"/>
        <v>7013.6</v>
      </c>
      <c r="BJ147" s="18">
        <f t="shared" si="446"/>
        <v>0</v>
      </c>
      <c r="BK147" s="18">
        <f t="shared" si="447"/>
        <v>0</v>
      </c>
      <c r="BL147" s="18">
        <f t="shared" si="476"/>
        <v>0</v>
      </c>
      <c r="BM147" s="18">
        <f t="shared" si="476"/>
        <v>0</v>
      </c>
      <c r="BN147" s="18">
        <f t="shared" si="476"/>
        <v>0</v>
      </c>
      <c r="BO147" s="18">
        <f t="shared" si="467"/>
        <v>7013.6</v>
      </c>
      <c r="BP147" s="18">
        <f t="shared" si="468"/>
        <v>0</v>
      </c>
      <c r="BQ147" s="18">
        <f t="shared" si="469"/>
        <v>0</v>
      </c>
      <c r="BR147" s="18">
        <f t="shared" si="476"/>
        <v>0</v>
      </c>
      <c r="BS147" s="18">
        <f t="shared" si="476"/>
        <v>0</v>
      </c>
      <c r="BT147" s="18">
        <f t="shared" si="476"/>
        <v>0</v>
      </c>
      <c r="BU147" s="18">
        <f t="shared" si="470"/>
        <v>7013.6</v>
      </c>
      <c r="BV147" s="18">
        <f t="shared" si="471"/>
        <v>0</v>
      </c>
      <c r="BW147" s="18">
        <f t="shared" si="472"/>
        <v>0</v>
      </c>
      <c r="BX147" s="18">
        <f t="shared" si="476"/>
        <v>-291.15100000000001</v>
      </c>
      <c r="BY147" s="18">
        <f t="shared" si="476"/>
        <v>0</v>
      </c>
      <c r="BZ147" s="18">
        <f t="shared" si="476"/>
        <v>0</v>
      </c>
      <c r="CA147" s="18">
        <f t="shared" si="473"/>
        <v>6722.4490000000005</v>
      </c>
      <c r="CB147" s="18">
        <f t="shared" si="474"/>
        <v>0</v>
      </c>
      <c r="CC147" s="18">
        <f t="shared" si="475"/>
        <v>0</v>
      </c>
      <c r="CD147" s="18">
        <f t="shared" si="476"/>
        <v>0</v>
      </c>
      <c r="CE147" s="27"/>
      <c r="CF147" s="33"/>
    </row>
    <row r="148" spans="1:84" ht="46.8" x14ac:dyDescent="0.3">
      <c r="A148" s="41" t="s">
        <v>1623</v>
      </c>
      <c r="B148" s="39">
        <v>240</v>
      </c>
      <c r="C148" s="41"/>
      <c r="D148" s="41"/>
      <c r="E148" s="14" t="s">
        <v>559</v>
      </c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>
        <f>AZ149</f>
        <v>7013.6</v>
      </c>
      <c r="BA148" s="18">
        <f t="shared" si="476"/>
        <v>0</v>
      </c>
      <c r="BB148" s="18">
        <f t="shared" si="476"/>
        <v>0</v>
      </c>
      <c r="BC148" s="18">
        <f t="shared" si="464"/>
        <v>7013.6</v>
      </c>
      <c r="BD148" s="18">
        <f t="shared" si="465"/>
        <v>0</v>
      </c>
      <c r="BE148" s="18">
        <f t="shared" si="466"/>
        <v>0</v>
      </c>
      <c r="BF148" s="18">
        <f t="shared" si="476"/>
        <v>0</v>
      </c>
      <c r="BG148" s="18">
        <f t="shared" si="476"/>
        <v>0</v>
      </c>
      <c r="BH148" s="18">
        <f t="shared" si="476"/>
        <v>0</v>
      </c>
      <c r="BI148" s="18">
        <f t="shared" si="445"/>
        <v>7013.6</v>
      </c>
      <c r="BJ148" s="18">
        <f t="shared" si="446"/>
        <v>0</v>
      </c>
      <c r="BK148" s="18">
        <f t="shared" si="447"/>
        <v>0</v>
      </c>
      <c r="BL148" s="18">
        <f t="shared" si="476"/>
        <v>0</v>
      </c>
      <c r="BM148" s="18">
        <f t="shared" si="476"/>
        <v>0</v>
      </c>
      <c r="BN148" s="18">
        <f t="shared" si="476"/>
        <v>0</v>
      </c>
      <c r="BO148" s="18">
        <f t="shared" si="467"/>
        <v>7013.6</v>
      </c>
      <c r="BP148" s="18">
        <f t="shared" si="468"/>
        <v>0</v>
      </c>
      <c r="BQ148" s="18">
        <f t="shared" si="469"/>
        <v>0</v>
      </c>
      <c r="BR148" s="18">
        <f t="shared" si="476"/>
        <v>0</v>
      </c>
      <c r="BS148" s="18">
        <f t="shared" si="476"/>
        <v>0</v>
      </c>
      <c r="BT148" s="18">
        <f t="shared" si="476"/>
        <v>0</v>
      </c>
      <c r="BU148" s="18">
        <f t="shared" si="470"/>
        <v>7013.6</v>
      </c>
      <c r="BV148" s="18">
        <f t="shared" si="471"/>
        <v>0</v>
      </c>
      <c r="BW148" s="18">
        <f t="shared" si="472"/>
        <v>0</v>
      </c>
      <c r="BX148" s="18">
        <f t="shared" si="476"/>
        <v>-291.15100000000001</v>
      </c>
      <c r="BY148" s="18">
        <f t="shared" si="476"/>
        <v>0</v>
      </c>
      <c r="BZ148" s="18">
        <f t="shared" si="476"/>
        <v>0</v>
      </c>
      <c r="CA148" s="18">
        <f t="shared" si="473"/>
        <v>6722.4490000000005</v>
      </c>
      <c r="CB148" s="18">
        <f t="shared" si="474"/>
        <v>0</v>
      </c>
      <c r="CC148" s="18">
        <f t="shared" si="475"/>
        <v>0</v>
      </c>
      <c r="CD148" s="18">
        <f t="shared" si="476"/>
        <v>0</v>
      </c>
      <c r="CE148" s="27"/>
      <c r="CF148" s="33"/>
    </row>
    <row r="149" spans="1:84" x14ac:dyDescent="0.3">
      <c r="A149" s="41" t="s">
        <v>1623</v>
      </c>
      <c r="B149" s="39">
        <v>240</v>
      </c>
      <c r="C149" s="41" t="s">
        <v>19</v>
      </c>
      <c r="D149" s="41" t="s">
        <v>29</v>
      </c>
      <c r="E149" s="14" t="s">
        <v>1425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>
        <v>7013.6</v>
      </c>
      <c r="BA149" s="18"/>
      <c r="BB149" s="18"/>
      <c r="BC149" s="18">
        <f t="shared" si="464"/>
        <v>7013.6</v>
      </c>
      <c r="BD149" s="18">
        <f t="shared" si="465"/>
        <v>0</v>
      </c>
      <c r="BE149" s="18">
        <f t="shared" si="466"/>
        <v>0</v>
      </c>
      <c r="BF149" s="18"/>
      <c r="BG149" s="18"/>
      <c r="BH149" s="18"/>
      <c r="BI149" s="18">
        <f t="shared" si="445"/>
        <v>7013.6</v>
      </c>
      <c r="BJ149" s="18">
        <f t="shared" si="446"/>
        <v>0</v>
      </c>
      <c r="BK149" s="18">
        <f t="shared" si="447"/>
        <v>0</v>
      </c>
      <c r="BL149" s="18"/>
      <c r="BM149" s="18"/>
      <c r="BN149" s="18"/>
      <c r="BO149" s="18">
        <f t="shared" si="467"/>
        <v>7013.6</v>
      </c>
      <c r="BP149" s="18">
        <f t="shared" si="468"/>
        <v>0</v>
      </c>
      <c r="BQ149" s="18">
        <f t="shared" si="469"/>
        <v>0</v>
      </c>
      <c r="BR149" s="18"/>
      <c r="BS149" s="18"/>
      <c r="BT149" s="18"/>
      <c r="BU149" s="18">
        <f t="shared" si="470"/>
        <v>7013.6</v>
      </c>
      <c r="BV149" s="18">
        <f t="shared" si="471"/>
        <v>0</v>
      </c>
      <c r="BW149" s="18">
        <f t="shared" si="472"/>
        <v>0</v>
      </c>
      <c r="BX149" s="18">
        <v>-291.15100000000001</v>
      </c>
      <c r="BY149" s="18"/>
      <c r="BZ149" s="18"/>
      <c r="CA149" s="18">
        <f t="shared" si="473"/>
        <v>6722.4490000000005</v>
      </c>
      <c r="CB149" s="18">
        <f t="shared" si="474"/>
        <v>0</v>
      </c>
      <c r="CC149" s="18">
        <f t="shared" si="475"/>
        <v>0</v>
      </c>
      <c r="CD149" s="18"/>
      <c r="CE149" s="27"/>
      <c r="CF149" s="33"/>
    </row>
    <row r="150" spans="1:84" ht="31.2" x14ac:dyDescent="0.3">
      <c r="A150" s="41" t="s">
        <v>46</v>
      </c>
      <c r="B150" s="39"/>
      <c r="C150" s="41"/>
      <c r="D150" s="41"/>
      <c r="E150" s="14" t="s">
        <v>948</v>
      </c>
      <c r="F150" s="18">
        <f t="shared" ref="F150:K150" si="477">F151+F155</f>
        <v>24933.9</v>
      </c>
      <c r="G150" s="18">
        <f t="shared" si="477"/>
        <v>0</v>
      </c>
      <c r="H150" s="18">
        <f t="shared" si="477"/>
        <v>0</v>
      </c>
      <c r="I150" s="18">
        <f t="shared" si="477"/>
        <v>0</v>
      </c>
      <c r="J150" s="18">
        <f t="shared" si="477"/>
        <v>0</v>
      </c>
      <c r="K150" s="18">
        <f t="shared" si="477"/>
        <v>0</v>
      </c>
      <c r="L150" s="18">
        <f t="shared" si="287"/>
        <v>24933.9</v>
      </c>
      <c r="M150" s="18">
        <f t="shared" si="288"/>
        <v>0</v>
      </c>
      <c r="N150" s="18">
        <f t="shared" si="289"/>
        <v>0</v>
      </c>
      <c r="O150" s="18">
        <f t="shared" ref="O150:S150" si="478">O151+O155</f>
        <v>11061.502</v>
      </c>
      <c r="P150" s="18">
        <f t="shared" si="478"/>
        <v>0</v>
      </c>
      <c r="Q150" s="18">
        <f t="shared" si="478"/>
        <v>0</v>
      </c>
      <c r="R150" s="18">
        <f t="shared" si="478"/>
        <v>0</v>
      </c>
      <c r="S150" s="18">
        <f t="shared" si="478"/>
        <v>0</v>
      </c>
      <c r="T150" s="18">
        <f t="shared" si="448"/>
        <v>35995.402000000002</v>
      </c>
      <c r="U150" s="18">
        <f t="shared" si="449"/>
        <v>0</v>
      </c>
      <c r="V150" s="18">
        <f t="shared" si="450"/>
        <v>0</v>
      </c>
      <c r="W150" s="18">
        <f t="shared" ref="W150:CD150" si="479">W151+W155</f>
        <v>0</v>
      </c>
      <c r="X150" s="18">
        <f t="shared" ref="X150:AB150" si="480">X151+X155</f>
        <v>0</v>
      </c>
      <c r="Y150" s="18">
        <f t="shared" si="480"/>
        <v>0</v>
      </c>
      <c r="Z150" s="18">
        <f t="shared" si="480"/>
        <v>0</v>
      </c>
      <c r="AA150" s="18">
        <f t="shared" si="480"/>
        <v>0</v>
      </c>
      <c r="AB150" s="18">
        <f t="shared" si="480"/>
        <v>0</v>
      </c>
      <c r="AC150" s="18">
        <f t="shared" si="451"/>
        <v>35995.402000000002</v>
      </c>
      <c r="AD150" s="18">
        <f t="shared" si="452"/>
        <v>0</v>
      </c>
      <c r="AE150" s="18">
        <f t="shared" si="453"/>
        <v>0</v>
      </c>
      <c r="AF150" s="18">
        <f t="shared" ref="AF150:AH150" si="481">AF151+AF155</f>
        <v>295.31</v>
      </c>
      <c r="AG150" s="18">
        <f t="shared" si="481"/>
        <v>0</v>
      </c>
      <c r="AH150" s="18">
        <f t="shared" si="481"/>
        <v>0</v>
      </c>
      <c r="AI150" s="18">
        <f t="shared" si="454"/>
        <v>36290.712</v>
      </c>
      <c r="AJ150" s="18">
        <f t="shared" si="455"/>
        <v>0</v>
      </c>
      <c r="AK150" s="18">
        <f t="shared" si="456"/>
        <v>0</v>
      </c>
      <c r="AL150" s="18">
        <f t="shared" ref="AL150" si="482">AL151+AL155</f>
        <v>0</v>
      </c>
      <c r="AM150" s="18">
        <f t="shared" si="457"/>
        <v>36290.712</v>
      </c>
      <c r="AN150" s="18">
        <f t="shared" ref="AN150:AP150" si="483">AN151+AN155</f>
        <v>0</v>
      </c>
      <c r="AO150" s="18">
        <f t="shared" si="483"/>
        <v>0</v>
      </c>
      <c r="AP150" s="18">
        <f t="shared" si="483"/>
        <v>0</v>
      </c>
      <c r="AQ150" s="18">
        <f t="shared" si="458"/>
        <v>36290.712</v>
      </c>
      <c r="AR150" s="18">
        <f t="shared" si="459"/>
        <v>0</v>
      </c>
      <c r="AS150" s="18">
        <f t="shared" si="460"/>
        <v>0</v>
      </c>
      <c r="AT150" s="18">
        <f t="shared" ref="AT150:AV150" si="484">AT151+AT155</f>
        <v>0</v>
      </c>
      <c r="AU150" s="18">
        <f t="shared" si="484"/>
        <v>0</v>
      </c>
      <c r="AV150" s="18">
        <f t="shared" si="484"/>
        <v>0</v>
      </c>
      <c r="AW150" s="18">
        <f t="shared" si="461"/>
        <v>36290.712</v>
      </c>
      <c r="AX150" s="18">
        <f t="shared" si="462"/>
        <v>0</v>
      </c>
      <c r="AY150" s="18">
        <f t="shared" si="463"/>
        <v>0</v>
      </c>
      <c r="AZ150" s="18">
        <f t="shared" ref="AZ150:BB150" si="485">AZ151+AZ155</f>
        <v>-15980.826999999999</v>
      </c>
      <c r="BA150" s="18">
        <f t="shared" si="485"/>
        <v>0</v>
      </c>
      <c r="BB150" s="18">
        <f t="shared" si="485"/>
        <v>0</v>
      </c>
      <c r="BC150" s="18">
        <f t="shared" si="464"/>
        <v>20309.885000000002</v>
      </c>
      <c r="BD150" s="18">
        <f t="shared" si="465"/>
        <v>0</v>
      </c>
      <c r="BE150" s="18">
        <f t="shared" si="466"/>
        <v>0</v>
      </c>
      <c r="BF150" s="18">
        <f t="shared" ref="BF150:BH150" si="486">BF151+BF155</f>
        <v>15980.826999999999</v>
      </c>
      <c r="BG150" s="18">
        <f t="shared" si="486"/>
        <v>0</v>
      </c>
      <c r="BH150" s="18">
        <f t="shared" si="486"/>
        <v>0</v>
      </c>
      <c r="BI150" s="18">
        <f t="shared" si="445"/>
        <v>36290.712</v>
      </c>
      <c r="BJ150" s="18">
        <f t="shared" si="446"/>
        <v>0</v>
      </c>
      <c r="BK150" s="18">
        <f t="shared" si="447"/>
        <v>0</v>
      </c>
      <c r="BL150" s="18">
        <f t="shared" ref="BL150:BN150" si="487">BL151+BL155</f>
        <v>0</v>
      </c>
      <c r="BM150" s="18">
        <f t="shared" si="487"/>
        <v>0</v>
      </c>
      <c r="BN150" s="18">
        <f t="shared" si="487"/>
        <v>0</v>
      </c>
      <c r="BO150" s="18">
        <f t="shared" si="467"/>
        <v>36290.712</v>
      </c>
      <c r="BP150" s="18">
        <f t="shared" si="468"/>
        <v>0</v>
      </c>
      <c r="BQ150" s="18">
        <f t="shared" si="469"/>
        <v>0</v>
      </c>
      <c r="BR150" s="18">
        <f t="shared" ref="BR150:BT150" si="488">BR151+BR155</f>
        <v>0</v>
      </c>
      <c r="BS150" s="18">
        <f t="shared" si="488"/>
        <v>0</v>
      </c>
      <c r="BT150" s="18">
        <f t="shared" si="488"/>
        <v>0</v>
      </c>
      <c r="BU150" s="18">
        <f t="shared" si="470"/>
        <v>36290.712</v>
      </c>
      <c r="BV150" s="18">
        <f t="shared" si="471"/>
        <v>0</v>
      </c>
      <c r="BW150" s="18">
        <f t="shared" si="472"/>
        <v>0</v>
      </c>
      <c r="BX150" s="18">
        <f t="shared" ref="BX150:BZ150" si="489">BX151+BX155</f>
        <v>-17133.167000000001</v>
      </c>
      <c r="BY150" s="18">
        <f t="shared" si="489"/>
        <v>0</v>
      </c>
      <c r="BZ150" s="18">
        <f t="shared" si="489"/>
        <v>0</v>
      </c>
      <c r="CA150" s="18">
        <f t="shared" si="473"/>
        <v>19157.544999999998</v>
      </c>
      <c r="CB150" s="18">
        <f t="shared" si="474"/>
        <v>0</v>
      </c>
      <c r="CC150" s="18">
        <f t="shared" si="475"/>
        <v>0</v>
      </c>
      <c r="CD150" s="18">
        <f t="shared" si="479"/>
        <v>0</v>
      </c>
      <c r="CE150" s="27"/>
      <c r="CF150" s="33"/>
    </row>
    <row r="151" spans="1:84" x14ac:dyDescent="0.3">
      <c r="A151" s="41" t="s">
        <v>44</v>
      </c>
      <c r="B151" s="39"/>
      <c r="C151" s="41"/>
      <c r="D151" s="41"/>
      <c r="E151" s="14" t="s">
        <v>613</v>
      </c>
      <c r="F151" s="18">
        <f t="shared" ref="F151:K153" si="490">F152</f>
        <v>0</v>
      </c>
      <c r="G151" s="18">
        <f t="shared" si="490"/>
        <v>0</v>
      </c>
      <c r="H151" s="18">
        <f t="shared" si="490"/>
        <v>0</v>
      </c>
      <c r="I151" s="18">
        <f t="shared" si="490"/>
        <v>0</v>
      </c>
      <c r="J151" s="18">
        <f t="shared" si="490"/>
        <v>0</v>
      </c>
      <c r="K151" s="18">
        <f t="shared" si="490"/>
        <v>0</v>
      </c>
      <c r="L151" s="18">
        <f t="shared" si="287"/>
        <v>0</v>
      </c>
      <c r="M151" s="18">
        <f t="shared" si="288"/>
        <v>0</v>
      </c>
      <c r="N151" s="18">
        <f t="shared" si="289"/>
        <v>0</v>
      </c>
      <c r="O151" s="18">
        <f t="shared" ref="O151:S153" si="491">O152</f>
        <v>0</v>
      </c>
      <c r="P151" s="18">
        <f t="shared" si="491"/>
        <v>0</v>
      </c>
      <c r="Q151" s="18">
        <f t="shared" si="491"/>
        <v>0</v>
      </c>
      <c r="R151" s="18">
        <f t="shared" si="491"/>
        <v>0</v>
      </c>
      <c r="S151" s="18">
        <f t="shared" si="491"/>
        <v>0</v>
      </c>
      <c r="T151" s="18">
        <f t="shared" si="448"/>
        <v>0</v>
      </c>
      <c r="U151" s="18">
        <f t="shared" si="449"/>
        <v>0</v>
      </c>
      <c r="V151" s="18">
        <f t="shared" si="450"/>
        <v>0</v>
      </c>
      <c r="W151" s="18">
        <f t="shared" ref="W151:CD153" si="492">W152</f>
        <v>0</v>
      </c>
      <c r="X151" s="18">
        <f t="shared" si="492"/>
        <v>0</v>
      </c>
      <c r="Y151" s="18">
        <f t="shared" si="492"/>
        <v>0</v>
      </c>
      <c r="Z151" s="18">
        <f t="shared" si="492"/>
        <v>0</v>
      </c>
      <c r="AA151" s="18">
        <f t="shared" si="492"/>
        <v>0</v>
      </c>
      <c r="AB151" s="18">
        <f t="shared" si="492"/>
        <v>0</v>
      </c>
      <c r="AC151" s="18">
        <f t="shared" si="451"/>
        <v>0</v>
      </c>
      <c r="AD151" s="18">
        <f t="shared" si="452"/>
        <v>0</v>
      </c>
      <c r="AE151" s="18">
        <f t="shared" si="453"/>
        <v>0</v>
      </c>
      <c r="AF151" s="18">
        <f t="shared" si="492"/>
        <v>295.31</v>
      </c>
      <c r="AG151" s="18">
        <f t="shared" si="492"/>
        <v>0</v>
      </c>
      <c r="AH151" s="18">
        <f t="shared" si="492"/>
        <v>0</v>
      </c>
      <c r="AI151" s="18">
        <f t="shared" si="454"/>
        <v>295.31</v>
      </c>
      <c r="AJ151" s="18">
        <f t="shared" si="455"/>
        <v>0</v>
      </c>
      <c r="AK151" s="18">
        <f t="shared" si="456"/>
        <v>0</v>
      </c>
      <c r="AL151" s="18">
        <f t="shared" si="492"/>
        <v>0</v>
      </c>
      <c r="AM151" s="18">
        <f t="shared" si="457"/>
        <v>295.31</v>
      </c>
      <c r="AN151" s="18">
        <f t="shared" si="492"/>
        <v>0</v>
      </c>
      <c r="AO151" s="18">
        <f t="shared" si="492"/>
        <v>0</v>
      </c>
      <c r="AP151" s="18">
        <f t="shared" si="492"/>
        <v>0</v>
      </c>
      <c r="AQ151" s="18">
        <f t="shared" si="458"/>
        <v>295.31</v>
      </c>
      <c r="AR151" s="18">
        <f t="shared" si="459"/>
        <v>0</v>
      </c>
      <c r="AS151" s="18">
        <f t="shared" si="460"/>
        <v>0</v>
      </c>
      <c r="AT151" s="18">
        <f t="shared" si="492"/>
        <v>0</v>
      </c>
      <c r="AU151" s="18">
        <f t="shared" si="492"/>
        <v>0</v>
      </c>
      <c r="AV151" s="18">
        <f t="shared" si="492"/>
        <v>0</v>
      </c>
      <c r="AW151" s="18">
        <f t="shared" si="461"/>
        <v>295.31</v>
      </c>
      <c r="AX151" s="18">
        <f t="shared" si="462"/>
        <v>0</v>
      </c>
      <c r="AY151" s="18">
        <f t="shared" si="463"/>
        <v>0</v>
      </c>
      <c r="AZ151" s="18">
        <f t="shared" si="492"/>
        <v>0</v>
      </c>
      <c r="BA151" s="18">
        <f t="shared" si="492"/>
        <v>0</v>
      </c>
      <c r="BB151" s="18">
        <f t="shared" si="492"/>
        <v>0</v>
      </c>
      <c r="BC151" s="18">
        <f t="shared" si="464"/>
        <v>295.31</v>
      </c>
      <c r="BD151" s="18">
        <f t="shared" si="465"/>
        <v>0</v>
      </c>
      <c r="BE151" s="18">
        <f t="shared" si="466"/>
        <v>0</v>
      </c>
      <c r="BF151" s="18">
        <f t="shared" si="492"/>
        <v>0</v>
      </c>
      <c r="BG151" s="18">
        <f t="shared" si="492"/>
        <v>0</v>
      </c>
      <c r="BH151" s="18">
        <f t="shared" si="492"/>
        <v>0</v>
      </c>
      <c r="BI151" s="18">
        <f t="shared" si="445"/>
        <v>295.31</v>
      </c>
      <c r="BJ151" s="18">
        <f t="shared" si="446"/>
        <v>0</v>
      </c>
      <c r="BK151" s="18">
        <f t="shared" si="447"/>
        <v>0</v>
      </c>
      <c r="BL151" s="18">
        <f t="shared" si="492"/>
        <v>0</v>
      </c>
      <c r="BM151" s="18">
        <f t="shared" si="492"/>
        <v>0</v>
      </c>
      <c r="BN151" s="18">
        <f t="shared" si="492"/>
        <v>0</v>
      </c>
      <c r="BO151" s="18">
        <f t="shared" si="467"/>
        <v>295.31</v>
      </c>
      <c r="BP151" s="18">
        <f t="shared" si="468"/>
        <v>0</v>
      </c>
      <c r="BQ151" s="18">
        <f t="shared" si="469"/>
        <v>0</v>
      </c>
      <c r="BR151" s="18">
        <f t="shared" si="492"/>
        <v>0</v>
      </c>
      <c r="BS151" s="18">
        <f t="shared" si="492"/>
        <v>0</v>
      </c>
      <c r="BT151" s="18">
        <f t="shared" si="492"/>
        <v>0</v>
      </c>
      <c r="BU151" s="18">
        <f t="shared" si="470"/>
        <v>295.31</v>
      </c>
      <c r="BV151" s="18">
        <f t="shared" si="471"/>
        <v>0</v>
      </c>
      <c r="BW151" s="18">
        <f t="shared" si="472"/>
        <v>0</v>
      </c>
      <c r="BX151" s="18">
        <f t="shared" si="492"/>
        <v>0</v>
      </c>
      <c r="BY151" s="18">
        <f t="shared" si="492"/>
        <v>0</v>
      </c>
      <c r="BZ151" s="18">
        <f t="shared" si="492"/>
        <v>0</v>
      </c>
      <c r="CA151" s="18">
        <f t="shared" si="473"/>
        <v>295.31</v>
      </c>
      <c r="CB151" s="18">
        <f t="shared" si="474"/>
        <v>0</v>
      </c>
      <c r="CC151" s="18">
        <f t="shared" si="475"/>
        <v>0</v>
      </c>
      <c r="CD151" s="18">
        <f t="shared" si="492"/>
        <v>0</v>
      </c>
      <c r="CE151" s="27"/>
      <c r="CF151" s="33"/>
    </row>
    <row r="152" spans="1:84" x14ac:dyDescent="0.3">
      <c r="A152" s="41" t="s">
        <v>44</v>
      </c>
      <c r="B152" s="39">
        <v>800</v>
      </c>
      <c r="C152" s="41"/>
      <c r="D152" s="41"/>
      <c r="E152" s="14" t="s">
        <v>556</v>
      </c>
      <c r="F152" s="18">
        <f t="shared" si="490"/>
        <v>0</v>
      </c>
      <c r="G152" s="18">
        <f t="shared" si="490"/>
        <v>0</v>
      </c>
      <c r="H152" s="18">
        <f t="shared" si="490"/>
        <v>0</v>
      </c>
      <c r="I152" s="18">
        <f t="shared" si="490"/>
        <v>0</v>
      </c>
      <c r="J152" s="18">
        <f t="shared" si="490"/>
        <v>0</v>
      </c>
      <c r="K152" s="18">
        <f t="shared" si="490"/>
        <v>0</v>
      </c>
      <c r="L152" s="18">
        <f t="shared" si="287"/>
        <v>0</v>
      </c>
      <c r="M152" s="18">
        <f t="shared" si="288"/>
        <v>0</v>
      </c>
      <c r="N152" s="18">
        <f t="shared" si="289"/>
        <v>0</v>
      </c>
      <c r="O152" s="18">
        <f t="shared" si="491"/>
        <v>0</v>
      </c>
      <c r="P152" s="18">
        <f t="shared" si="491"/>
        <v>0</v>
      </c>
      <c r="Q152" s="18">
        <f t="shared" si="491"/>
        <v>0</v>
      </c>
      <c r="R152" s="18">
        <f t="shared" si="491"/>
        <v>0</v>
      </c>
      <c r="S152" s="18">
        <f t="shared" si="491"/>
        <v>0</v>
      </c>
      <c r="T152" s="18">
        <f t="shared" si="448"/>
        <v>0</v>
      </c>
      <c r="U152" s="18">
        <f t="shared" si="449"/>
        <v>0</v>
      </c>
      <c r="V152" s="18">
        <f t="shared" si="450"/>
        <v>0</v>
      </c>
      <c r="W152" s="18">
        <f t="shared" si="492"/>
        <v>0</v>
      </c>
      <c r="X152" s="18">
        <f t="shared" si="492"/>
        <v>0</v>
      </c>
      <c r="Y152" s="18">
        <f t="shared" si="492"/>
        <v>0</v>
      </c>
      <c r="Z152" s="18">
        <f t="shared" si="492"/>
        <v>0</v>
      </c>
      <c r="AA152" s="18">
        <f t="shared" si="492"/>
        <v>0</v>
      </c>
      <c r="AB152" s="18">
        <f t="shared" si="492"/>
        <v>0</v>
      </c>
      <c r="AC152" s="18">
        <f t="shared" si="451"/>
        <v>0</v>
      </c>
      <c r="AD152" s="18">
        <f t="shared" si="452"/>
        <v>0</v>
      </c>
      <c r="AE152" s="18">
        <f t="shared" si="453"/>
        <v>0</v>
      </c>
      <c r="AF152" s="18">
        <f t="shared" si="492"/>
        <v>295.31</v>
      </c>
      <c r="AG152" s="18">
        <f t="shared" si="492"/>
        <v>0</v>
      </c>
      <c r="AH152" s="18">
        <f t="shared" si="492"/>
        <v>0</v>
      </c>
      <c r="AI152" s="18">
        <f t="shared" si="454"/>
        <v>295.31</v>
      </c>
      <c r="AJ152" s="18">
        <f t="shared" si="455"/>
        <v>0</v>
      </c>
      <c r="AK152" s="18">
        <f t="shared" si="456"/>
        <v>0</v>
      </c>
      <c r="AL152" s="18">
        <f t="shared" si="492"/>
        <v>0</v>
      </c>
      <c r="AM152" s="18">
        <f t="shared" si="457"/>
        <v>295.31</v>
      </c>
      <c r="AN152" s="18">
        <f t="shared" si="492"/>
        <v>0</v>
      </c>
      <c r="AO152" s="18">
        <f t="shared" si="492"/>
        <v>0</v>
      </c>
      <c r="AP152" s="18">
        <f t="shared" si="492"/>
        <v>0</v>
      </c>
      <c r="AQ152" s="18">
        <f t="shared" si="458"/>
        <v>295.31</v>
      </c>
      <c r="AR152" s="18">
        <f t="shared" si="459"/>
        <v>0</v>
      </c>
      <c r="AS152" s="18">
        <f t="shared" si="460"/>
        <v>0</v>
      </c>
      <c r="AT152" s="18">
        <f t="shared" si="492"/>
        <v>0</v>
      </c>
      <c r="AU152" s="18">
        <f t="shared" si="492"/>
        <v>0</v>
      </c>
      <c r="AV152" s="18">
        <f t="shared" si="492"/>
        <v>0</v>
      </c>
      <c r="AW152" s="18">
        <f t="shared" si="461"/>
        <v>295.31</v>
      </c>
      <c r="AX152" s="18">
        <f t="shared" si="462"/>
        <v>0</v>
      </c>
      <c r="AY152" s="18">
        <f t="shared" si="463"/>
        <v>0</v>
      </c>
      <c r="AZ152" s="18">
        <f t="shared" si="492"/>
        <v>0</v>
      </c>
      <c r="BA152" s="18">
        <f t="shared" si="492"/>
        <v>0</v>
      </c>
      <c r="BB152" s="18">
        <f t="shared" si="492"/>
        <v>0</v>
      </c>
      <c r="BC152" s="18">
        <f t="shared" si="464"/>
        <v>295.31</v>
      </c>
      <c r="BD152" s="18">
        <f t="shared" si="465"/>
        <v>0</v>
      </c>
      <c r="BE152" s="18">
        <f t="shared" si="466"/>
        <v>0</v>
      </c>
      <c r="BF152" s="18">
        <f t="shared" si="492"/>
        <v>0</v>
      </c>
      <c r="BG152" s="18">
        <f t="shared" si="492"/>
        <v>0</v>
      </c>
      <c r="BH152" s="18">
        <f t="shared" si="492"/>
        <v>0</v>
      </c>
      <c r="BI152" s="18">
        <f t="shared" si="445"/>
        <v>295.31</v>
      </c>
      <c r="BJ152" s="18">
        <f t="shared" si="446"/>
        <v>0</v>
      </c>
      <c r="BK152" s="18">
        <f t="shared" si="447"/>
        <v>0</v>
      </c>
      <c r="BL152" s="18">
        <f t="shared" si="492"/>
        <v>0</v>
      </c>
      <c r="BM152" s="18">
        <f t="shared" si="492"/>
        <v>0</v>
      </c>
      <c r="BN152" s="18">
        <f t="shared" si="492"/>
        <v>0</v>
      </c>
      <c r="BO152" s="18">
        <f t="shared" si="467"/>
        <v>295.31</v>
      </c>
      <c r="BP152" s="18">
        <f t="shared" si="468"/>
        <v>0</v>
      </c>
      <c r="BQ152" s="18">
        <f t="shared" si="469"/>
        <v>0</v>
      </c>
      <c r="BR152" s="18">
        <f t="shared" si="492"/>
        <v>0</v>
      </c>
      <c r="BS152" s="18">
        <f t="shared" si="492"/>
        <v>0</v>
      </c>
      <c r="BT152" s="18">
        <f t="shared" si="492"/>
        <v>0</v>
      </c>
      <c r="BU152" s="18">
        <f t="shared" si="470"/>
        <v>295.31</v>
      </c>
      <c r="BV152" s="18">
        <f t="shared" si="471"/>
        <v>0</v>
      </c>
      <c r="BW152" s="18">
        <f t="shared" si="472"/>
        <v>0</v>
      </c>
      <c r="BX152" s="18">
        <f t="shared" si="492"/>
        <v>0</v>
      </c>
      <c r="BY152" s="18">
        <f t="shared" si="492"/>
        <v>0</v>
      </c>
      <c r="BZ152" s="18">
        <f t="shared" si="492"/>
        <v>0</v>
      </c>
      <c r="CA152" s="18">
        <f t="shared" si="473"/>
        <v>295.31</v>
      </c>
      <c r="CB152" s="18">
        <f t="shared" si="474"/>
        <v>0</v>
      </c>
      <c r="CC152" s="18">
        <f t="shared" si="475"/>
        <v>0</v>
      </c>
      <c r="CD152" s="18">
        <f t="shared" si="492"/>
        <v>0</v>
      </c>
      <c r="CE152" s="27"/>
      <c r="CF152" s="33"/>
    </row>
    <row r="153" spans="1:84" x14ac:dyDescent="0.3">
      <c r="A153" s="41" t="s">
        <v>44</v>
      </c>
      <c r="B153" s="39">
        <v>850</v>
      </c>
      <c r="C153" s="41"/>
      <c r="D153" s="41"/>
      <c r="E153" s="14" t="s">
        <v>573</v>
      </c>
      <c r="F153" s="18">
        <f t="shared" si="490"/>
        <v>0</v>
      </c>
      <c r="G153" s="18">
        <f t="shared" si="490"/>
        <v>0</v>
      </c>
      <c r="H153" s="18">
        <f t="shared" si="490"/>
        <v>0</v>
      </c>
      <c r="I153" s="18">
        <f t="shared" si="490"/>
        <v>0</v>
      </c>
      <c r="J153" s="18">
        <f t="shared" si="490"/>
        <v>0</v>
      </c>
      <c r="K153" s="18">
        <f t="shared" si="490"/>
        <v>0</v>
      </c>
      <c r="L153" s="18">
        <f t="shared" si="287"/>
        <v>0</v>
      </c>
      <c r="M153" s="18">
        <f t="shared" si="288"/>
        <v>0</v>
      </c>
      <c r="N153" s="18">
        <f t="shared" si="289"/>
        <v>0</v>
      </c>
      <c r="O153" s="18">
        <f t="shared" si="491"/>
        <v>0</v>
      </c>
      <c r="P153" s="18">
        <f t="shared" si="491"/>
        <v>0</v>
      </c>
      <c r="Q153" s="18">
        <f t="shared" si="491"/>
        <v>0</v>
      </c>
      <c r="R153" s="18">
        <f t="shared" si="491"/>
        <v>0</v>
      </c>
      <c r="S153" s="18">
        <f t="shared" si="491"/>
        <v>0</v>
      </c>
      <c r="T153" s="18">
        <f t="shared" si="448"/>
        <v>0</v>
      </c>
      <c r="U153" s="18">
        <f t="shared" si="449"/>
        <v>0</v>
      </c>
      <c r="V153" s="18">
        <f t="shared" si="450"/>
        <v>0</v>
      </c>
      <c r="W153" s="18">
        <f t="shared" si="492"/>
        <v>0</v>
      </c>
      <c r="X153" s="18">
        <f t="shared" si="492"/>
        <v>0</v>
      </c>
      <c r="Y153" s="18">
        <f t="shared" si="492"/>
        <v>0</v>
      </c>
      <c r="Z153" s="18">
        <f t="shared" si="492"/>
        <v>0</v>
      </c>
      <c r="AA153" s="18">
        <f t="shared" si="492"/>
        <v>0</v>
      </c>
      <c r="AB153" s="18">
        <f t="shared" si="492"/>
        <v>0</v>
      </c>
      <c r="AC153" s="18">
        <f t="shared" si="451"/>
        <v>0</v>
      </c>
      <c r="AD153" s="18">
        <f t="shared" si="452"/>
        <v>0</v>
      </c>
      <c r="AE153" s="18">
        <f t="shared" si="453"/>
        <v>0</v>
      </c>
      <c r="AF153" s="18">
        <f t="shared" si="492"/>
        <v>295.31</v>
      </c>
      <c r="AG153" s="18">
        <f t="shared" si="492"/>
        <v>0</v>
      </c>
      <c r="AH153" s="18">
        <f t="shared" si="492"/>
        <v>0</v>
      </c>
      <c r="AI153" s="18">
        <f t="shared" si="454"/>
        <v>295.31</v>
      </c>
      <c r="AJ153" s="18">
        <f t="shared" si="455"/>
        <v>0</v>
      </c>
      <c r="AK153" s="18">
        <f t="shared" si="456"/>
        <v>0</v>
      </c>
      <c r="AL153" s="18">
        <f t="shared" si="492"/>
        <v>0</v>
      </c>
      <c r="AM153" s="18">
        <f t="shared" si="457"/>
        <v>295.31</v>
      </c>
      <c r="AN153" s="18">
        <f t="shared" si="492"/>
        <v>0</v>
      </c>
      <c r="AO153" s="18">
        <f t="shared" si="492"/>
        <v>0</v>
      </c>
      <c r="AP153" s="18">
        <f t="shared" si="492"/>
        <v>0</v>
      </c>
      <c r="AQ153" s="18">
        <f t="shared" si="458"/>
        <v>295.31</v>
      </c>
      <c r="AR153" s="18">
        <f t="shared" si="459"/>
        <v>0</v>
      </c>
      <c r="AS153" s="18">
        <f t="shared" si="460"/>
        <v>0</v>
      </c>
      <c r="AT153" s="18">
        <f t="shared" si="492"/>
        <v>0</v>
      </c>
      <c r="AU153" s="18">
        <f t="shared" si="492"/>
        <v>0</v>
      </c>
      <c r="AV153" s="18">
        <f t="shared" si="492"/>
        <v>0</v>
      </c>
      <c r="AW153" s="18">
        <f t="shared" si="461"/>
        <v>295.31</v>
      </c>
      <c r="AX153" s="18">
        <f t="shared" si="462"/>
        <v>0</v>
      </c>
      <c r="AY153" s="18">
        <f t="shared" si="463"/>
        <v>0</v>
      </c>
      <c r="AZ153" s="18">
        <f t="shared" si="492"/>
        <v>0</v>
      </c>
      <c r="BA153" s="18">
        <f t="shared" si="492"/>
        <v>0</v>
      </c>
      <c r="BB153" s="18">
        <f t="shared" si="492"/>
        <v>0</v>
      </c>
      <c r="BC153" s="18">
        <f t="shared" si="464"/>
        <v>295.31</v>
      </c>
      <c r="BD153" s="18">
        <f t="shared" si="465"/>
        <v>0</v>
      </c>
      <c r="BE153" s="18">
        <f t="shared" si="466"/>
        <v>0</v>
      </c>
      <c r="BF153" s="18">
        <f t="shared" si="492"/>
        <v>0</v>
      </c>
      <c r="BG153" s="18">
        <f t="shared" si="492"/>
        <v>0</v>
      </c>
      <c r="BH153" s="18">
        <f t="shared" si="492"/>
        <v>0</v>
      </c>
      <c r="BI153" s="18">
        <f t="shared" si="445"/>
        <v>295.31</v>
      </c>
      <c r="BJ153" s="18">
        <f t="shared" si="446"/>
        <v>0</v>
      </c>
      <c r="BK153" s="18">
        <f t="shared" si="447"/>
        <v>0</v>
      </c>
      <c r="BL153" s="18">
        <f t="shared" si="492"/>
        <v>0</v>
      </c>
      <c r="BM153" s="18">
        <f t="shared" si="492"/>
        <v>0</v>
      </c>
      <c r="BN153" s="18">
        <f t="shared" si="492"/>
        <v>0</v>
      </c>
      <c r="BO153" s="18">
        <f t="shared" si="467"/>
        <v>295.31</v>
      </c>
      <c r="BP153" s="18">
        <f t="shared" si="468"/>
        <v>0</v>
      </c>
      <c r="BQ153" s="18">
        <f t="shared" si="469"/>
        <v>0</v>
      </c>
      <c r="BR153" s="18">
        <f t="shared" si="492"/>
        <v>0</v>
      </c>
      <c r="BS153" s="18">
        <f t="shared" si="492"/>
        <v>0</v>
      </c>
      <c r="BT153" s="18">
        <f t="shared" si="492"/>
        <v>0</v>
      </c>
      <c r="BU153" s="18">
        <f t="shared" si="470"/>
        <v>295.31</v>
      </c>
      <c r="BV153" s="18">
        <f t="shared" si="471"/>
        <v>0</v>
      </c>
      <c r="BW153" s="18">
        <f t="shared" si="472"/>
        <v>0</v>
      </c>
      <c r="BX153" s="18">
        <f t="shared" si="492"/>
        <v>0</v>
      </c>
      <c r="BY153" s="18">
        <f t="shared" si="492"/>
        <v>0</v>
      </c>
      <c r="BZ153" s="18">
        <f t="shared" si="492"/>
        <v>0</v>
      </c>
      <c r="CA153" s="18">
        <f t="shared" si="473"/>
        <v>295.31</v>
      </c>
      <c r="CB153" s="18">
        <f t="shared" si="474"/>
        <v>0</v>
      </c>
      <c r="CC153" s="18">
        <f t="shared" si="475"/>
        <v>0</v>
      </c>
      <c r="CD153" s="18">
        <f t="shared" si="492"/>
        <v>0</v>
      </c>
      <c r="CE153" s="27"/>
      <c r="CF153" s="33"/>
    </row>
    <row r="154" spans="1:84" ht="46.8" x14ac:dyDescent="0.3">
      <c r="A154" s="41" t="s">
        <v>44</v>
      </c>
      <c r="B154" s="39">
        <v>850</v>
      </c>
      <c r="C154" s="41" t="s">
        <v>19</v>
      </c>
      <c r="D154" s="41" t="s">
        <v>29</v>
      </c>
      <c r="E154" s="14" t="s">
        <v>519</v>
      </c>
      <c r="F154" s="18"/>
      <c r="G154" s="18"/>
      <c r="H154" s="18"/>
      <c r="I154" s="18"/>
      <c r="J154" s="18"/>
      <c r="K154" s="18"/>
      <c r="L154" s="18">
        <f t="shared" si="287"/>
        <v>0</v>
      </c>
      <c r="M154" s="18">
        <f t="shared" si="288"/>
        <v>0</v>
      </c>
      <c r="N154" s="18">
        <f t="shared" si="289"/>
        <v>0</v>
      </c>
      <c r="O154" s="18"/>
      <c r="P154" s="18"/>
      <c r="Q154" s="18"/>
      <c r="R154" s="18"/>
      <c r="S154" s="18"/>
      <c r="T154" s="18">
        <f t="shared" si="448"/>
        <v>0</v>
      </c>
      <c r="U154" s="18">
        <f t="shared" si="449"/>
        <v>0</v>
      </c>
      <c r="V154" s="18">
        <f t="shared" si="450"/>
        <v>0</v>
      </c>
      <c r="W154" s="18"/>
      <c r="X154" s="18"/>
      <c r="Y154" s="18"/>
      <c r="Z154" s="18"/>
      <c r="AA154" s="18"/>
      <c r="AB154" s="18"/>
      <c r="AC154" s="18">
        <f t="shared" si="451"/>
        <v>0</v>
      </c>
      <c r="AD154" s="18">
        <f t="shared" si="452"/>
        <v>0</v>
      </c>
      <c r="AE154" s="18">
        <f t="shared" si="453"/>
        <v>0</v>
      </c>
      <c r="AF154" s="18">
        <v>295.31</v>
      </c>
      <c r="AG154" s="18"/>
      <c r="AH154" s="18"/>
      <c r="AI154" s="18">
        <f t="shared" si="454"/>
        <v>295.31</v>
      </c>
      <c r="AJ154" s="18">
        <f t="shared" si="455"/>
        <v>0</v>
      </c>
      <c r="AK154" s="18">
        <f t="shared" si="456"/>
        <v>0</v>
      </c>
      <c r="AL154" s="18"/>
      <c r="AM154" s="18">
        <f t="shared" si="457"/>
        <v>295.31</v>
      </c>
      <c r="AN154" s="18"/>
      <c r="AO154" s="18"/>
      <c r="AP154" s="18"/>
      <c r="AQ154" s="18">
        <f t="shared" si="458"/>
        <v>295.31</v>
      </c>
      <c r="AR154" s="18">
        <f t="shared" si="459"/>
        <v>0</v>
      </c>
      <c r="AS154" s="18">
        <f t="shared" si="460"/>
        <v>0</v>
      </c>
      <c r="AT154" s="18"/>
      <c r="AU154" s="18"/>
      <c r="AV154" s="18"/>
      <c r="AW154" s="18">
        <f t="shared" si="461"/>
        <v>295.31</v>
      </c>
      <c r="AX154" s="18">
        <f t="shared" si="462"/>
        <v>0</v>
      </c>
      <c r="AY154" s="18">
        <f t="shared" si="463"/>
        <v>0</v>
      </c>
      <c r="AZ154" s="18"/>
      <c r="BA154" s="18"/>
      <c r="BB154" s="18"/>
      <c r="BC154" s="18">
        <f t="shared" si="464"/>
        <v>295.31</v>
      </c>
      <c r="BD154" s="18">
        <f t="shared" si="465"/>
        <v>0</v>
      </c>
      <c r="BE154" s="18">
        <f t="shared" si="466"/>
        <v>0</v>
      </c>
      <c r="BF154" s="18"/>
      <c r="BG154" s="18"/>
      <c r="BH154" s="18"/>
      <c r="BI154" s="18">
        <f t="shared" si="445"/>
        <v>295.31</v>
      </c>
      <c r="BJ154" s="18">
        <f t="shared" si="446"/>
        <v>0</v>
      </c>
      <c r="BK154" s="18">
        <f t="shared" si="447"/>
        <v>0</v>
      </c>
      <c r="BL154" s="18"/>
      <c r="BM154" s="18"/>
      <c r="BN154" s="18"/>
      <c r="BO154" s="18">
        <f t="shared" si="467"/>
        <v>295.31</v>
      </c>
      <c r="BP154" s="18">
        <f t="shared" si="468"/>
        <v>0</v>
      </c>
      <c r="BQ154" s="18">
        <f t="shared" si="469"/>
        <v>0</v>
      </c>
      <c r="BR154" s="18"/>
      <c r="BS154" s="18"/>
      <c r="BT154" s="18"/>
      <c r="BU154" s="18">
        <f t="shared" si="470"/>
        <v>295.31</v>
      </c>
      <c r="BV154" s="18">
        <f t="shared" si="471"/>
        <v>0</v>
      </c>
      <c r="BW154" s="18">
        <f t="shared" si="472"/>
        <v>0</v>
      </c>
      <c r="BX154" s="18"/>
      <c r="BY154" s="18"/>
      <c r="BZ154" s="18"/>
      <c r="CA154" s="18">
        <f t="shared" si="473"/>
        <v>295.31</v>
      </c>
      <c r="CB154" s="18">
        <f t="shared" si="474"/>
        <v>0</v>
      </c>
      <c r="CC154" s="18">
        <f t="shared" si="475"/>
        <v>0</v>
      </c>
      <c r="CD154" s="18"/>
      <c r="CE154" s="27"/>
      <c r="CF154" s="33"/>
    </row>
    <row r="155" spans="1:84" ht="46.8" x14ac:dyDescent="0.3">
      <c r="A155" s="41" t="s">
        <v>45</v>
      </c>
      <c r="B155" s="39"/>
      <c r="C155" s="41"/>
      <c r="D155" s="41"/>
      <c r="E155" s="14" t="s">
        <v>614</v>
      </c>
      <c r="F155" s="18">
        <f t="shared" ref="F155:K157" si="493">F156</f>
        <v>24933.9</v>
      </c>
      <c r="G155" s="18">
        <f t="shared" si="493"/>
        <v>0</v>
      </c>
      <c r="H155" s="18">
        <f t="shared" si="493"/>
        <v>0</v>
      </c>
      <c r="I155" s="18">
        <f t="shared" si="493"/>
        <v>0</v>
      </c>
      <c r="J155" s="18">
        <f t="shared" si="493"/>
        <v>0</v>
      </c>
      <c r="K155" s="18">
        <f t="shared" si="493"/>
        <v>0</v>
      </c>
      <c r="L155" s="18">
        <f t="shared" si="287"/>
        <v>24933.9</v>
      </c>
      <c r="M155" s="18">
        <f t="shared" si="288"/>
        <v>0</v>
      </c>
      <c r="N155" s="18">
        <f t="shared" si="289"/>
        <v>0</v>
      </c>
      <c r="O155" s="18">
        <f t="shared" ref="O155:S157" si="494">O156</f>
        <v>11061.502</v>
      </c>
      <c r="P155" s="18">
        <f t="shared" si="494"/>
        <v>0</v>
      </c>
      <c r="Q155" s="18">
        <f t="shared" si="494"/>
        <v>0</v>
      </c>
      <c r="R155" s="18">
        <f t="shared" si="494"/>
        <v>0</v>
      </c>
      <c r="S155" s="18">
        <f t="shared" si="494"/>
        <v>0</v>
      </c>
      <c r="T155" s="18">
        <f t="shared" si="448"/>
        <v>35995.402000000002</v>
      </c>
      <c r="U155" s="18">
        <f t="shared" si="449"/>
        <v>0</v>
      </c>
      <c r="V155" s="18">
        <f t="shared" si="450"/>
        <v>0</v>
      </c>
      <c r="W155" s="18">
        <f t="shared" ref="W155:CD157" si="495">W156</f>
        <v>0</v>
      </c>
      <c r="X155" s="18">
        <f t="shared" si="495"/>
        <v>0</v>
      </c>
      <c r="Y155" s="18">
        <f t="shared" si="495"/>
        <v>0</v>
      </c>
      <c r="Z155" s="18">
        <f t="shared" si="495"/>
        <v>0</v>
      </c>
      <c r="AA155" s="18">
        <f t="shared" si="495"/>
        <v>0</v>
      </c>
      <c r="AB155" s="18">
        <f t="shared" si="495"/>
        <v>0</v>
      </c>
      <c r="AC155" s="18">
        <f t="shared" si="451"/>
        <v>35995.402000000002</v>
      </c>
      <c r="AD155" s="18">
        <f t="shared" si="452"/>
        <v>0</v>
      </c>
      <c r="AE155" s="18">
        <f t="shared" si="453"/>
        <v>0</v>
      </c>
      <c r="AF155" s="18">
        <f t="shared" si="495"/>
        <v>0</v>
      </c>
      <c r="AG155" s="18">
        <f t="shared" si="495"/>
        <v>0</v>
      </c>
      <c r="AH155" s="18">
        <f t="shared" si="495"/>
        <v>0</v>
      </c>
      <c r="AI155" s="18">
        <f t="shared" si="454"/>
        <v>35995.402000000002</v>
      </c>
      <c r="AJ155" s="18">
        <f t="shared" si="455"/>
        <v>0</v>
      </c>
      <c r="AK155" s="18">
        <f t="shared" si="456"/>
        <v>0</v>
      </c>
      <c r="AL155" s="18">
        <f t="shared" si="495"/>
        <v>0</v>
      </c>
      <c r="AM155" s="18">
        <f t="shared" si="457"/>
        <v>35995.402000000002</v>
      </c>
      <c r="AN155" s="18">
        <f t="shared" si="495"/>
        <v>0</v>
      </c>
      <c r="AO155" s="18">
        <f t="shared" si="495"/>
        <v>0</v>
      </c>
      <c r="AP155" s="18">
        <f t="shared" si="495"/>
        <v>0</v>
      </c>
      <c r="AQ155" s="18">
        <f t="shared" si="458"/>
        <v>35995.402000000002</v>
      </c>
      <c r="AR155" s="18">
        <f t="shared" si="459"/>
        <v>0</v>
      </c>
      <c r="AS155" s="18">
        <f t="shared" si="460"/>
        <v>0</v>
      </c>
      <c r="AT155" s="18">
        <f t="shared" si="495"/>
        <v>0</v>
      </c>
      <c r="AU155" s="18">
        <f t="shared" si="495"/>
        <v>0</v>
      </c>
      <c r="AV155" s="18">
        <f t="shared" si="495"/>
        <v>0</v>
      </c>
      <c r="AW155" s="18">
        <f t="shared" si="461"/>
        <v>35995.402000000002</v>
      </c>
      <c r="AX155" s="18">
        <f t="shared" si="462"/>
        <v>0</v>
      </c>
      <c r="AY155" s="18">
        <f t="shared" si="463"/>
        <v>0</v>
      </c>
      <c r="AZ155" s="18">
        <f t="shared" si="495"/>
        <v>-15980.826999999999</v>
      </c>
      <c r="BA155" s="18">
        <f t="shared" si="495"/>
        <v>0</v>
      </c>
      <c r="BB155" s="18">
        <f t="shared" si="495"/>
        <v>0</v>
      </c>
      <c r="BC155" s="18">
        <f t="shared" si="464"/>
        <v>20014.575000000004</v>
      </c>
      <c r="BD155" s="18">
        <f t="shared" si="465"/>
        <v>0</v>
      </c>
      <c r="BE155" s="18">
        <f t="shared" si="466"/>
        <v>0</v>
      </c>
      <c r="BF155" s="18">
        <f t="shared" si="495"/>
        <v>15980.826999999999</v>
      </c>
      <c r="BG155" s="18">
        <f t="shared" si="495"/>
        <v>0</v>
      </c>
      <c r="BH155" s="18">
        <f t="shared" si="495"/>
        <v>0</v>
      </c>
      <c r="BI155" s="18">
        <f t="shared" si="445"/>
        <v>35995.402000000002</v>
      </c>
      <c r="BJ155" s="18">
        <f t="shared" si="446"/>
        <v>0</v>
      </c>
      <c r="BK155" s="18">
        <f t="shared" si="447"/>
        <v>0</v>
      </c>
      <c r="BL155" s="18">
        <f t="shared" si="495"/>
        <v>0</v>
      </c>
      <c r="BM155" s="18">
        <f t="shared" si="495"/>
        <v>0</v>
      </c>
      <c r="BN155" s="18">
        <f t="shared" si="495"/>
        <v>0</v>
      </c>
      <c r="BO155" s="18">
        <f t="shared" si="467"/>
        <v>35995.402000000002</v>
      </c>
      <c r="BP155" s="18">
        <f t="shared" si="468"/>
        <v>0</v>
      </c>
      <c r="BQ155" s="18">
        <f t="shared" si="469"/>
        <v>0</v>
      </c>
      <c r="BR155" s="18">
        <f t="shared" si="495"/>
        <v>0</v>
      </c>
      <c r="BS155" s="18">
        <f t="shared" si="495"/>
        <v>0</v>
      </c>
      <c r="BT155" s="18">
        <f t="shared" si="495"/>
        <v>0</v>
      </c>
      <c r="BU155" s="18">
        <f t="shared" si="470"/>
        <v>35995.402000000002</v>
      </c>
      <c r="BV155" s="18">
        <f t="shared" si="471"/>
        <v>0</v>
      </c>
      <c r="BW155" s="18">
        <f t="shared" si="472"/>
        <v>0</v>
      </c>
      <c r="BX155" s="18">
        <f t="shared" si="495"/>
        <v>-17133.167000000001</v>
      </c>
      <c r="BY155" s="18">
        <f t="shared" si="495"/>
        <v>0</v>
      </c>
      <c r="BZ155" s="18">
        <f t="shared" si="495"/>
        <v>0</v>
      </c>
      <c r="CA155" s="18">
        <f t="shared" si="473"/>
        <v>18862.235000000001</v>
      </c>
      <c r="CB155" s="18">
        <f t="shared" si="474"/>
        <v>0</v>
      </c>
      <c r="CC155" s="18">
        <f t="shared" si="475"/>
        <v>0</v>
      </c>
      <c r="CD155" s="18">
        <f t="shared" si="495"/>
        <v>0</v>
      </c>
      <c r="CE155" s="27"/>
      <c r="CF155" s="33"/>
    </row>
    <row r="156" spans="1:84" ht="46.8" x14ac:dyDescent="0.3">
      <c r="A156" s="41" t="s">
        <v>45</v>
      </c>
      <c r="B156" s="39">
        <v>400</v>
      </c>
      <c r="C156" s="41"/>
      <c r="D156" s="41"/>
      <c r="E156" s="14" t="s">
        <v>553</v>
      </c>
      <c r="F156" s="18">
        <f t="shared" si="493"/>
        <v>24933.9</v>
      </c>
      <c r="G156" s="18">
        <f t="shared" si="493"/>
        <v>0</v>
      </c>
      <c r="H156" s="18">
        <f t="shared" si="493"/>
        <v>0</v>
      </c>
      <c r="I156" s="18">
        <f t="shared" si="493"/>
        <v>0</v>
      </c>
      <c r="J156" s="18">
        <f t="shared" si="493"/>
        <v>0</v>
      </c>
      <c r="K156" s="18">
        <f t="shared" si="493"/>
        <v>0</v>
      </c>
      <c r="L156" s="18">
        <f t="shared" ref="L156:L219" si="496">F156+I156</f>
        <v>24933.9</v>
      </c>
      <c r="M156" s="18">
        <f t="shared" ref="M156:M219" si="497">G156+J156</f>
        <v>0</v>
      </c>
      <c r="N156" s="18">
        <f t="shared" ref="N156:N219" si="498">H156+K156</f>
        <v>0</v>
      </c>
      <c r="O156" s="18">
        <f t="shared" si="494"/>
        <v>11061.502</v>
      </c>
      <c r="P156" s="18">
        <f t="shared" si="494"/>
        <v>0</v>
      </c>
      <c r="Q156" s="18">
        <f t="shared" si="494"/>
        <v>0</v>
      </c>
      <c r="R156" s="18">
        <f t="shared" si="494"/>
        <v>0</v>
      </c>
      <c r="S156" s="18">
        <f t="shared" si="494"/>
        <v>0</v>
      </c>
      <c r="T156" s="18">
        <f t="shared" si="448"/>
        <v>35995.402000000002</v>
      </c>
      <c r="U156" s="18">
        <f t="shared" si="449"/>
        <v>0</v>
      </c>
      <c r="V156" s="18">
        <f t="shared" si="450"/>
        <v>0</v>
      </c>
      <c r="W156" s="18">
        <f t="shared" si="495"/>
        <v>0</v>
      </c>
      <c r="X156" s="18">
        <f t="shared" si="495"/>
        <v>0</v>
      </c>
      <c r="Y156" s="18">
        <f t="shared" si="495"/>
        <v>0</v>
      </c>
      <c r="Z156" s="18">
        <f t="shared" si="495"/>
        <v>0</v>
      </c>
      <c r="AA156" s="18">
        <f t="shared" si="495"/>
        <v>0</v>
      </c>
      <c r="AB156" s="18">
        <f t="shared" si="495"/>
        <v>0</v>
      </c>
      <c r="AC156" s="18">
        <f t="shared" si="451"/>
        <v>35995.402000000002</v>
      </c>
      <c r="AD156" s="18">
        <f t="shared" si="452"/>
        <v>0</v>
      </c>
      <c r="AE156" s="18">
        <f t="shared" si="453"/>
        <v>0</v>
      </c>
      <c r="AF156" s="18">
        <f t="shared" si="495"/>
        <v>0</v>
      </c>
      <c r="AG156" s="18">
        <f t="shared" si="495"/>
        <v>0</v>
      </c>
      <c r="AH156" s="18">
        <f t="shared" si="495"/>
        <v>0</v>
      </c>
      <c r="AI156" s="18">
        <f t="shared" si="454"/>
        <v>35995.402000000002</v>
      </c>
      <c r="AJ156" s="18">
        <f t="shared" si="455"/>
        <v>0</v>
      </c>
      <c r="AK156" s="18">
        <f t="shared" si="456"/>
        <v>0</v>
      </c>
      <c r="AL156" s="18">
        <f t="shared" si="495"/>
        <v>0</v>
      </c>
      <c r="AM156" s="18">
        <f t="shared" si="457"/>
        <v>35995.402000000002</v>
      </c>
      <c r="AN156" s="18">
        <f t="shared" si="495"/>
        <v>0</v>
      </c>
      <c r="AO156" s="18">
        <f t="shared" si="495"/>
        <v>0</v>
      </c>
      <c r="AP156" s="18">
        <f t="shared" si="495"/>
        <v>0</v>
      </c>
      <c r="AQ156" s="18">
        <f t="shared" si="458"/>
        <v>35995.402000000002</v>
      </c>
      <c r="AR156" s="18">
        <f t="shared" si="459"/>
        <v>0</v>
      </c>
      <c r="AS156" s="18">
        <f t="shared" si="460"/>
        <v>0</v>
      </c>
      <c r="AT156" s="18">
        <f t="shared" si="495"/>
        <v>0</v>
      </c>
      <c r="AU156" s="18">
        <f t="shared" si="495"/>
        <v>0</v>
      </c>
      <c r="AV156" s="18">
        <f t="shared" si="495"/>
        <v>0</v>
      </c>
      <c r="AW156" s="18">
        <f t="shared" si="461"/>
        <v>35995.402000000002</v>
      </c>
      <c r="AX156" s="18">
        <f t="shared" si="462"/>
        <v>0</v>
      </c>
      <c r="AY156" s="18">
        <f t="shared" si="463"/>
        <v>0</v>
      </c>
      <c r="AZ156" s="18">
        <f t="shared" si="495"/>
        <v>-15980.826999999999</v>
      </c>
      <c r="BA156" s="18">
        <f t="shared" si="495"/>
        <v>0</v>
      </c>
      <c r="BB156" s="18">
        <f t="shared" si="495"/>
        <v>0</v>
      </c>
      <c r="BC156" s="18">
        <f t="shared" si="464"/>
        <v>20014.575000000004</v>
      </c>
      <c r="BD156" s="18">
        <f t="shared" si="465"/>
        <v>0</v>
      </c>
      <c r="BE156" s="18">
        <f t="shared" si="466"/>
        <v>0</v>
      </c>
      <c r="BF156" s="18">
        <f t="shared" si="495"/>
        <v>15980.826999999999</v>
      </c>
      <c r="BG156" s="18">
        <f t="shared" si="495"/>
        <v>0</v>
      </c>
      <c r="BH156" s="18">
        <f t="shared" si="495"/>
        <v>0</v>
      </c>
      <c r="BI156" s="18">
        <f t="shared" si="445"/>
        <v>35995.402000000002</v>
      </c>
      <c r="BJ156" s="18">
        <f t="shared" si="446"/>
        <v>0</v>
      </c>
      <c r="BK156" s="18">
        <f t="shared" si="447"/>
        <v>0</v>
      </c>
      <c r="BL156" s="18">
        <f t="shared" si="495"/>
        <v>0</v>
      </c>
      <c r="BM156" s="18">
        <f t="shared" si="495"/>
        <v>0</v>
      </c>
      <c r="BN156" s="18">
        <f t="shared" si="495"/>
        <v>0</v>
      </c>
      <c r="BO156" s="18">
        <f t="shared" si="467"/>
        <v>35995.402000000002</v>
      </c>
      <c r="BP156" s="18">
        <f t="shared" si="468"/>
        <v>0</v>
      </c>
      <c r="BQ156" s="18">
        <f t="shared" si="469"/>
        <v>0</v>
      </c>
      <c r="BR156" s="18">
        <f t="shared" si="495"/>
        <v>0</v>
      </c>
      <c r="BS156" s="18">
        <f t="shared" si="495"/>
        <v>0</v>
      </c>
      <c r="BT156" s="18">
        <f t="shared" si="495"/>
        <v>0</v>
      </c>
      <c r="BU156" s="18">
        <f t="shared" si="470"/>
        <v>35995.402000000002</v>
      </c>
      <c r="BV156" s="18">
        <f t="shared" si="471"/>
        <v>0</v>
      </c>
      <c r="BW156" s="18">
        <f t="shared" si="472"/>
        <v>0</v>
      </c>
      <c r="BX156" s="18">
        <f t="shared" si="495"/>
        <v>-17133.167000000001</v>
      </c>
      <c r="BY156" s="18">
        <f t="shared" si="495"/>
        <v>0</v>
      </c>
      <c r="BZ156" s="18">
        <f t="shared" si="495"/>
        <v>0</v>
      </c>
      <c r="CA156" s="18">
        <f t="shared" si="473"/>
        <v>18862.235000000001</v>
      </c>
      <c r="CB156" s="18">
        <f t="shared" si="474"/>
        <v>0</v>
      </c>
      <c r="CC156" s="18">
        <f t="shared" si="475"/>
        <v>0</v>
      </c>
      <c r="CD156" s="18">
        <f t="shared" si="495"/>
        <v>0</v>
      </c>
      <c r="CE156" s="27"/>
      <c r="CF156" s="33"/>
    </row>
    <row r="157" spans="1:84" x14ac:dyDescent="0.3">
      <c r="A157" s="41" t="s">
        <v>45</v>
      </c>
      <c r="B157" s="39">
        <v>410</v>
      </c>
      <c r="C157" s="41"/>
      <c r="D157" s="41"/>
      <c r="E157" s="14" t="s">
        <v>566</v>
      </c>
      <c r="F157" s="18">
        <f t="shared" si="493"/>
        <v>24933.9</v>
      </c>
      <c r="G157" s="18">
        <f t="shared" si="493"/>
        <v>0</v>
      </c>
      <c r="H157" s="18">
        <f t="shared" si="493"/>
        <v>0</v>
      </c>
      <c r="I157" s="18">
        <f t="shared" si="493"/>
        <v>0</v>
      </c>
      <c r="J157" s="18">
        <f t="shared" si="493"/>
        <v>0</v>
      </c>
      <c r="K157" s="18">
        <f t="shared" si="493"/>
        <v>0</v>
      </c>
      <c r="L157" s="18">
        <f t="shared" si="496"/>
        <v>24933.9</v>
      </c>
      <c r="M157" s="18">
        <f t="shared" si="497"/>
        <v>0</v>
      </c>
      <c r="N157" s="18">
        <f t="shared" si="498"/>
        <v>0</v>
      </c>
      <c r="O157" s="18">
        <f t="shared" si="494"/>
        <v>11061.502</v>
      </c>
      <c r="P157" s="18">
        <f t="shared" si="494"/>
        <v>0</v>
      </c>
      <c r="Q157" s="18">
        <f t="shared" si="494"/>
        <v>0</v>
      </c>
      <c r="R157" s="18">
        <f t="shared" si="494"/>
        <v>0</v>
      </c>
      <c r="S157" s="18">
        <f t="shared" si="494"/>
        <v>0</v>
      </c>
      <c r="T157" s="18">
        <f t="shared" si="448"/>
        <v>35995.402000000002</v>
      </c>
      <c r="U157" s="18">
        <f t="shared" si="449"/>
        <v>0</v>
      </c>
      <c r="V157" s="18">
        <f t="shared" si="450"/>
        <v>0</v>
      </c>
      <c r="W157" s="18">
        <f t="shared" si="495"/>
        <v>0</v>
      </c>
      <c r="X157" s="18">
        <f t="shared" si="495"/>
        <v>0</v>
      </c>
      <c r="Y157" s="18">
        <f t="shared" si="495"/>
        <v>0</v>
      </c>
      <c r="Z157" s="18">
        <f t="shared" si="495"/>
        <v>0</v>
      </c>
      <c r="AA157" s="18">
        <f t="shared" si="495"/>
        <v>0</v>
      </c>
      <c r="AB157" s="18">
        <f t="shared" si="495"/>
        <v>0</v>
      </c>
      <c r="AC157" s="18">
        <f t="shared" si="451"/>
        <v>35995.402000000002</v>
      </c>
      <c r="AD157" s="18">
        <f t="shared" si="452"/>
        <v>0</v>
      </c>
      <c r="AE157" s="18">
        <f t="shared" si="453"/>
        <v>0</v>
      </c>
      <c r="AF157" s="18">
        <f t="shared" si="495"/>
        <v>0</v>
      </c>
      <c r="AG157" s="18">
        <f t="shared" si="495"/>
        <v>0</v>
      </c>
      <c r="AH157" s="18">
        <f t="shared" si="495"/>
        <v>0</v>
      </c>
      <c r="AI157" s="18">
        <f t="shared" si="454"/>
        <v>35995.402000000002</v>
      </c>
      <c r="AJ157" s="18">
        <f t="shared" si="455"/>
        <v>0</v>
      </c>
      <c r="AK157" s="18">
        <f t="shared" si="456"/>
        <v>0</v>
      </c>
      <c r="AL157" s="18">
        <f t="shared" si="495"/>
        <v>0</v>
      </c>
      <c r="AM157" s="18">
        <f t="shared" si="457"/>
        <v>35995.402000000002</v>
      </c>
      <c r="AN157" s="18">
        <f t="shared" si="495"/>
        <v>0</v>
      </c>
      <c r="AO157" s="18">
        <f t="shared" si="495"/>
        <v>0</v>
      </c>
      <c r="AP157" s="18">
        <f t="shared" si="495"/>
        <v>0</v>
      </c>
      <c r="AQ157" s="18">
        <f t="shared" si="458"/>
        <v>35995.402000000002</v>
      </c>
      <c r="AR157" s="18">
        <f t="shared" si="459"/>
        <v>0</v>
      </c>
      <c r="AS157" s="18">
        <f t="shared" si="460"/>
        <v>0</v>
      </c>
      <c r="AT157" s="18">
        <f t="shared" si="495"/>
        <v>0</v>
      </c>
      <c r="AU157" s="18">
        <f t="shared" si="495"/>
        <v>0</v>
      </c>
      <c r="AV157" s="18">
        <f t="shared" si="495"/>
        <v>0</v>
      </c>
      <c r="AW157" s="18">
        <f t="shared" si="461"/>
        <v>35995.402000000002</v>
      </c>
      <c r="AX157" s="18">
        <f t="shared" si="462"/>
        <v>0</v>
      </c>
      <c r="AY157" s="18">
        <f t="shared" si="463"/>
        <v>0</v>
      </c>
      <c r="AZ157" s="18">
        <f t="shared" si="495"/>
        <v>-15980.826999999999</v>
      </c>
      <c r="BA157" s="18">
        <f t="shared" si="495"/>
        <v>0</v>
      </c>
      <c r="BB157" s="18">
        <f t="shared" si="495"/>
        <v>0</v>
      </c>
      <c r="BC157" s="18">
        <f t="shared" si="464"/>
        <v>20014.575000000004</v>
      </c>
      <c r="BD157" s="18">
        <f t="shared" si="465"/>
        <v>0</v>
      </c>
      <c r="BE157" s="18">
        <f t="shared" si="466"/>
        <v>0</v>
      </c>
      <c r="BF157" s="18">
        <f t="shared" si="495"/>
        <v>15980.826999999999</v>
      </c>
      <c r="BG157" s="18">
        <f t="shared" si="495"/>
        <v>0</v>
      </c>
      <c r="BH157" s="18">
        <f t="shared" si="495"/>
        <v>0</v>
      </c>
      <c r="BI157" s="18">
        <f t="shared" si="445"/>
        <v>35995.402000000002</v>
      </c>
      <c r="BJ157" s="18">
        <f t="shared" si="446"/>
        <v>0</v>
      </c>
      <c r="BK157" s="18">
        <f t="shared" si="447"/>
        <v>0</v>
      </c>
      <c r="BL157" s="18">
        <f t="shared" si="495"/>
        <v>0</v>
      </c>
      <c r="BM157" s="18">
        <f t="shared" si="495"/>
        <v>0</v>
      </c>
      <c r="BN157" s="18">
        <f t="shared" si="495"/>
        <v>0</v>
      </c>
      <c r="BO157" s="18">
        <f t="shared" si="467"/>
        <v>35995.402000000002</v>
      </c>
      <c r="BP157" s="18">
        <f t="shared" si="468"/>
        <v>0</v>
      </c>
      <c r="BQ157" s="18">
        <f t="shared" si="469"/>
        <v>0</v>
      </c>
      <c r="BR157" s="18">
        <f t="shared" si="495"/>
        <v>0</v>
      </c>
      <c r="BS157" s="18">
        <f t="shared" si="495"/>
        <v>0</v>
      </c>
      <c r="BT157" s="18">
        <f t="shared" si="495"/>
        <v>0</v>
      </c>
      <c r="BU157" s="18">
        <f t="shared" si="470"/>
        <v>35995.402000000002</v>
      </c>
      <c r="BV157" s="18">
        <f t="shared" si="471"/>
        <v>0</v>
      </c>
      <c r="BW157" s="18">
        <f t="shared" si="472"/>
        <v>0</v>
      </c>
      <c r="BX157" s="18">
        <f t="shared" si="495"/>
        <v>-17133.167000000001</v>
      </c>
      <c r="BY157" s="18">
        <f t="shared" si="495"/>
        <v>0</v>
      </c>
      <c r="BZ157" s="18">
        <f t="shared" si="495"/>
        <v>0</v>
      </c>
      <c r="CA157" s="18">
        <f t="shared" si="473"/>
        <v>18862.235000000001</v>
      </c>
      <c r="CB157" s="18">
        <f t="shared" si="474"/>
        <v>0</v>
      </c>
      <c r="CC157" s="18">
        <f t="shared" si="475"/>
        <v>0</v>
      </c>
      <c r="CD157" s="18">
        <f t="shared" si="495"/>
        <v>0</v>
      </c>
      <c r="CE157" s="27"/>
      <c r="CF157" s="33"/>
    </row>
    <row r="158" spans="1:84" x14ac:dyDescent="0.3">
      <c r="A158" s="41" t="s">
        <v>45</v>
      </c>
      <c r="B158" s="39">
        <v>410</v>
      </c>
      <c r="C158" s="41" t="s">
        <v>19</v>
      </c>
      <c r="D158" s="41" t="s">
        <v>29</v>
      </c>
      <c r="E158" s="14" t="s">
        <v>1425</v>
      </c>
      <c r="F158" s="18">
        <v>24933.9</v>
      </c>
      <c r="G158" s="18"/>
      <c r="H158" s="18"/>
      <c r="I158" s="18"/>
      <c r="J158" s="18"/>
      <c r="K158" s="18"/>
      <c r="L158" s="18">
        <f t="shared" si="496"/>
        <v>24933.9</v>
      </c>
      <c r="M158" s="18">
        <f t="shared" si="497"/>
        <v>0</v>
      </c>
      <c r="N158" s="18">
        <f t="shared" si="498"/>
        <v>0</v>
      </c>
      <c r="O158" s="18">
        <v>11061.502</v>
      </c>
      <c r="P158" s="18"/>
      <c r="Q158" s="18"/>
      <c r="R158" s="18"/>
      <c r="S158" s="18"/>
      <c r="T158" s="18">
        <f t="shared" si="448"/>
        <v>35995.402000000002</v>
      </c>
      <c r="U158" s="18">
        <f t="shared" si="449"/>
        <v>0</v>
      </c>
      <c r="V158" s="18">
        <f t="shared" si="450"/>
        <v>0</v>
      </c>
      <c r="W158" s="18"/>
      <c r="X158" s="18"/>
      <c r="Y158" s="18"/>
      <c r="Z158" s="18"/>
      <c r="AA158" s="18"/>
      <c r="AB158" s="18"/>
      <c r="AC158" s="18">
        <f t="shared" si="451"/>
        <v>35995.402000000002</v>
      </c>
      <c r="AD158" s="18">
        <f t="shared" si="452"/>
        <v>0</v>
      </c>
      <c r="AE158" s="18">
        <f t="shared" si="453"/>
        <v>0</v>
      </c>
      <c r="AF158" s="18"/>
      <c r="AG158" s="18"/>
      <c r="AH158" s="18"/>
      <c r="AI158" s="18">
        <f t="shared" si="454"/>
        <v>35995.402000000002</v>
      </c>
      <c r="AJ158" s="18">
        <f t="shared" si="455"/>
        <v>0</v>
      </c>
      <c r="AK158" s="18">
        <f t="shared" si="456"/>
        <v>0</v>
      </c>
      <c r="AL158" s="18"/>
      <c r="AM158" s="18">
        <f t="shared" si="457"/>
        <v>35995.402000000002</v>
      </c>
      <c r="AN158" s="18"/>
      <c r="AO158" s="18"/>
      <c r="AP158" s="18"/>
      <c r="AQ158" s="18">
        <f t="shared" si="458"/>
        <v>35995.402000000002</v>
      </c>
      <c r="AR158" s="18">
        <f t="shared" si="459"/>
        <v>0</v>
      </c>
      <c r="AS158" s="18">
        <f t="shared" si="460"/>
        <v>0</v>
      </c>
      <c r="AT158" s="18"/>
      <c r="AU158" s="18"/>
      <c r="AV158" s="18"/>
      <c r="AW158" s="18">
        <f t="shared" si="461"/>
        <v>35995.402000000002</v>
      </c>
      <c r="AX158" s="18">
        <f t="shared" si="462"/>
        <v>0</v>
      </c>
      <c r="AY158" s="18">
        <f t="shared" si="463"/>
        <v>0</v>
      </c>
      <c r="AZ158" s="18">
        <v>-15980.826999999999</v>
      </c>
      <c r="BA158" s="18"/>
      <c r="BB158" s="18"/>
      <c r="BC158" s="18">
        <f t="shared" si="464"/>
        <v>20014.575000000004</v>
      </c>
      <c r="BD158" s="18">
        <f t="shared" si="465"/>
        <v>0</v>
      </c>
      <c r="BE158" s="18">
        <f t="shared" si="466"/>
        <v>0</v>
      </c>
      <c r="BF158" s="18">
        <v>15980.826999999999</v>
      </c>
      <c r="BG158" s="18"/>
      <c r="BH158" s="18"/>
      <c r="BI158" s="18">
        <f t="shared" si="445"/>
        <v>35995.402000000002</v>
      </c>
      <c r="BJ158" s="18">
        <f t="shared" si="446"/>
        <v>0</v>
      </c>
      <c r="BK158" s="18">
        <f t="shared" si="447"/>
        <v>0</v>
      </c>
      <c r="BL158" s="18"/>
      <c r="BM158" s="18"/>
      <c r="BN158" s="18"/>
      <c r="BO158" s="18">
        <f t="shared" si="467"/>
        <v>35995.402000000002</v>
      </c>
      <c r="BP158" s="18">
        <f t="shared" si="468"/>
        <v>0</v>
      </c>
      <c r="BQ158" s="18">
        <f t="shared" si="469"/>
        <v>0</v>
      </c>
      <c r="BR158" s="18"/>
      <c r="BS158" s="18"/>
      <c r="BT158" s="18"/>
      <c r="BU158" s="18">
        <f t="shared" si="470"/>
        <v>35995.402000000002</v>
      </c>
      <c r="BV158" s="18">
        <f t="shared" si="471"/>
        <v>0</v>
      </c>
      <c r="BW158" s="18">
        <f t="shared" si="472"/>
        <v>0</v>
      </c>
      <c r="BX158" s="18">
        <v>-17133.167000000001</v>
      </c>
      <c r="BY158" s="18"/>
      <c r="BZ158" s="18"/>
      <c r="CA158" s="18">
        <f t="shared" si="473"/>
        <v>18862.235000000001</v>
      </c>
      <c r="CB158" s="18">
        <f t="shared" si="474"/>
        <v>0</v>
      </c>
      <c r="CC158" s="18">
        <f t="shared" si="475"/>
        <v>0</v>
      </c>
      <c r="CD158" s="18"/>
      <c r="CE158" s="27"/>
      <c r="CF158" s="33"/>
    </row>
    <row r="159" spans="1:84" ht="62.4" x14ac:dyDescent="0.3">
      <c r="A159" s="41" t="s">
        <v>49</v>
      </c>
      <c r="B159" s="39"/>
      <c r="C159" s="41"/>
      <c r="D159" s="41"/>
      <c r="E159" s="14" t="s">
        <v>949</v>
      </c>
      <c r="F159" s="18">
        <f t="shared" ref="F159:K159" si="499">F160+F170</f>
        <v>108491.69999999998</v>
      </c>
      <c r="G159" s="18">
        <f t="shared" si="499"/>
        <v>106284.9</v>
      </c>
      <c r="H159" s="18">
        <f t="shared" si="499"/>
        <v>106284.9</v>
      </c>
      <c r="I159" s="18">
        <f t="shared" si="499"/>
        <v>0</v>
      </c>
      <c r="J159" s="18">
        <f t="shared" si="499"/>
        <v>0</v>
      </c>
      <c r="K159" s="18">
        <f t="shared" si="499"/>
        <v>0</v>
      </c>
      <c r="L159" s="18">
        <f t="shared" si="496"/>
        <v>108491.69999999998</v>
      </c>
      <c r="M159" s="18">
        <f t="shared" si="497"/>
        <v>106284.9</v>
      </c>
      <c r="N159" s="18">
        <f t="shared" si="498"/>
        <v>106284.9</v>
      </c>
      <c r="O159" s="18">
        <f t="shared" ref="O159:S159" si="500">O160+O170</f>
        <v>0</v>
      </c>
      <c r="P159" s="18">
        <f t="shared" si="500"/>
        <v>0</v>
      </c>
      <c r="Q159" s="18">
        <f t="shared" si="500"/>
        <v>0</v>
      </c>
      <c r="R159" s="18">
        <f t="shared" si="500"/>
        <v>0</v>
      </c>
      <c r="S159" s="18">
        <f t="shared" si="500"/>
        <v>0</v>
      </c>
      <c r="T159" s="18">
        <f t="shared" si="448"/>
        <v>108491.69999999998</v>
      </c>
      <c r="U159" s="18">
        <f t="shared" si="449"/>
        <v>106284.9</v>
      </c>
      <c r="V159" s="18">
        <f t="shared" si="450"/>
        <v>106284.9</v>
      </c>
      <c r="W159" s="18">
        <f t="shared" ref="W159:CD159" si="501">W160+W170</f>
        <v>0</v>
      </c>
      <c r="X159" s="18">
        <f t="shared" ref="X159:AB159" si="502">X160+X170</f>
        <v>0</v>
      </c>
      <c r="Y159" s="18">
        <f t="shared" si="502"/>
        <v>0</v>
      </c>
      <c r="Z159" s="18">
        <f t="shared" si="502"/>
        <v>0</v>
      </c>
      <c r="AA159" s="18">
        <f t="shared" si="502"/>
        <v>0</v>
      </c>
      <c r="AB159" s="18">
        <f t="shared" si="502"/>
        <v>0</v>
      </c>
      <c r="AC159" s="18">
        <f t="shared" si="451"/>
        <v>108491.69999999998</v>
      </c>
      <c r="AD159" s="18">
        <f t="shared" si="452"/>
        <v>106284.9</v>
      </c>
      <c r="AE159" s="18">
        <f t="shared" si="453"/>
        <v>106284.9</v>
      </c>
      <c r="AF159" s="18">
        <f t="shared" ref="AF159:AH159" si="503">AF160+AF170</f>
        <v>1262.951</v>
      </c>
      <c r="AG159" s="18">
        <f t="shared" si="503"/>
        <v>0</v>
      </c>
      <c r="AH159" s="18">
        <f t="shared" si="503"/>
        <v>0</v>
      </c>
      <c r="AI159" s="18">
        <f t="shared" si="454"/>
        <v>109754.65099999998</v>
      </c>
      <c r="AJ159" s="18">
        <f t="shared" si="455"/>
        <v>106284.9</v>
      </c>
      <c r="AK159" s="18">
        <f t="shared" si="456"/>
        <v>106284.9</v>
      </c>
      <c r="AL159" s="18">
        <f t="shared" ref="AL159" si="504">AL160+AL170</f>
        <v>0</v>
      </c>
      <c r="AM159" s="18">
        <f t="shared" si="457"/>
        <v>109754.65099999998</v>
      </c>
      <c r="AN159" s="18">
        <f t="shared" ref="AN159:AP159" si="505">AN160+AN170</f>
        <v>0</v>
      </c>
      <c r="AO159" s="18">
        <f t="shared" si="505"/>
        <v>0</v>
      </c>
      <c r="AP159" s="18">
        <f t="shared" si="505"/>
        <v>0</v>
      </c>
      <c r="AQ159" s="18">
        <f t="shared" si="458"/>
        <v>109754.65099999998</v>
      </c>
      <c r="AR159" s="18">
        <f t="shared" si="459"/>
        <v>106284.9</v>
      </c>
      <c r="AS159" s="18">
        <f t="shared" si="460"/>
        <v>106284.9</v>
      </c>
      <c r="AT159" s="18">
        <f t="shared" ref="AT159:AV159" si="506">AT160+AT170</f>
        <v>0</v>
      </c>
      <c r="AU159" s="18">
        <f t="shared" si="506"/>
        <v>0</v>
      </c>
      <c r="AV159" s="18">
        <f t="shared" si="506"/>
        <v>0</v>
      </c>
      <c r="AW159" s="18">
        <f t="shared" si="461"/>
        <v>109754.65099999998</v>
      </c>
      <c r="AX159" s="18">
        <f t="shared" si="462"/>
        <v>106284.9</v>
      </c>
      <c r="AY159" s="18">
        <f t="shared" si="463"/>
        <v>106284.9</v>
      </c>
      <c r="AZ159" s="18">
        <f t="shared" ref="AZ159:BB159" si="507">AZ160+AZ170</f>
        <v>880.803</v>
      </c>
      <c r="BA159" s="18">
        <f t="shared" si="507"/>
        <v>0</v>
      </c>
      <c r="BB159" s="18">
        <f t="shared" si="507"/>
        <v>0</v>
      </c>
      <c r="BC159" s="18">
        <f t="shared" si="464"/>
        <v>110635.45399999998</v>
      </c>
      <c r="BD159" s="18">
        <f t="shared" si="465"/>
        <v>106284.9</v>
      </c>
      <c r="BE159" s="18">
        <f t="shared" si="466"/>
        <v>106284.9</v>
      </c>
      <c r="BF159" s="18">
        <f t="shared" ref="BF159:BH159" si="508">BF160+BF170</f>
        <v>0</v>
      </c>
      <c r="BG159" s="18">
        <f t="shared" si="508"/>
        <v>0</v>
      </c>
      <c r="BH159" s="18">
        <f t="shared" si="508"/>
        <v>0</v>
      </c>
      <c r="BI159" s="18">
        <f t="shared" si="445"/>
        <v>110635.45399999998</v>
      </c>
      <c r="BJ159" s="18">
        <f t="shared" si="446"/>
        <v>106284.9</v>
      </c>
      <c r="BK159" s="18">
        <f t="shared" si="447"/>
        <v>106284.9</v>
      </c>
      <c r="BL159" s="18">
        <f t="shared" ref="BL159:BN159" si="509">BL160+BL170</f>
        <v>-7.9009999999999998</v>
      </c>
      <c r="BM159" s="18">
        <f t="shared" si="509"/>
        <v>0</v>
      </c>
      <c r="BN159" s="18">
        <f t="shared" si="509"/>
        <v>0</v>
      </c>
      <c r="BO159" s="18">
        <f t="shared" si="467"/>
        <v>110627.55299999999</v>
      </c>
      <c r="BP159" s="18">
        <f t="shared" si="468"/>
        <v>106284.9</v>
      </c>
      <c r="BQ159" s="18">
        <f t="shared" si="469"/>
        <v>106284.9</v>
      </c>
      <c r="BR159" s="18">
        <f t="shared" ref="BR159:BT159" si="510">BR160+BR170</f>
        <v>0</v>
      </c>
      <c r="BS159" s="18">
        <f t="shared" si="510"/>
        <v>0</v>
      </c>
      <c r="BT159" s="18">
        <f t="shared" si="510"/>
        <v>0</v>
      </c>
      <c r="BU159" s="18">
        <f t="shared" si="470"/>
        <v>110627.55299999999</v>
      </c>
      <c r="BV159" s="18">
        <f t="shared" si="471"/>
        <v>106284.9</v>
      </c>
      <c r="BW159" s="18">
        <f t="shared" si="472"/>
        <v>106284.9</v>
      </c>
      <c r="BX159" s="18">
        <f t="shared" ref="BX159:BZ159" si="511">BX160+BX170</f>
        <v>-75.542000000000002</v>
      </c>
      <c r="BY159" s="18">
        <f t="shared" si="511"/>
        <v>0</v>
      </c>
      <c r="BZ159" s="18">
        <f t="shared" si="511"/>
        <v>0</v>
      </c>
      <c r="CA159" s="18">
        <f t="shared" si="473"/>
        <v>110552.01099999998</v>
      </c>
      <c r="CB159" s="18">
        <f t="shared" si="474"/>
        <v>106284.9</v>
      </c>
      <c r="CC159" s="18">
        <f t="shared" si="475"/>
        <v>106284.9</v>
      </c>
      <c r="CD159" s="18">
        <f t="shared" si="501"/>
        <v>0</v>
      </c>
      <c r="CE159" s="27"/>
      <c r="CF159" s="33"/>
    </row>
    <row r="160" spans="1:84" ht="46.8" x14ac:dyDescent="0.3">
      <c r="A160" s="41" t="s">
        <v>47</v>
      </c>
      <c r="B160" s="39"/>
      <c r="C160" s="41"/>
      <c r="D160" s="41"/>
      <c r="E160" s="14" t="s">
        <v>599</v>
      </c>
      <c r="F160" s="18">
        <f t="shared" ref="F160:K160" si="512">F161+F164+F167</f>
        <v>102364.79999999999</v>
      </c>
      <c r="G160" s="18">
        <f t="shared" si="512"/>
        <v>100158</v>
      </c>
      <c r="H160" s="18">
        <f t="shared" si="512"/>
        <v>100158</v>
      </c>
      <c r="I160" s="18">
        <f t="shared" si="512"/>
        <v>0</v>
      </c>
      <c r="J160" s="18">
        <f t="shared" si="512"/>
        <v>0</v>
      </c>
      <c r="K160" s="18">
        <f t="shared" si="512"/>
        <v>0</v>
      </c>
      <c r="L160" s="18">
        <f t="shared" si="496"/>
        <v>102364.79999999999</v>
      </c>
      <c r="M160" s="18">
        <f t="shared" si="497"/>
        <v>100158</v>
      </c>
      <c r="N160" s="18">
        <f t="shared" si="498"/>
        <v>100158</v>
      </c>
      <c r="O160" s="18">
        <f t="shared" ref="O160:S160" si="513">O161+O164+O167</f>
        <v>0</v>
      </c>
      <c r="P160" s="18">
        <f t="shared" si="513"/>
        <v>0</v>
      </c>
      <c r="Q160" s="18">
        <f t="shared" si="513"/>
        <v>0</v>
      </c>
      <c r="R160" s="18">
        <f t="shared" si="513"/>
        <v>0</v>
      </c>
      <c r="S160" s="18">
        <f t="shared" si="513"/>
        <v>0</v>
      </c>
      <c r="T160" s="18">
        <f t="shared" si="448"/>
        <v>102364.79999999999</v>
      </c>
      <c r="U160" s="18">
        <f t="shared" si="449"/>
        <v>100158</v>
      </c>
      <c r="V160" s="18">
        <f t="shared" si="450"/>
        <v>100158</v>
      </c>
      <c r="W160" s="18">
        <f t="shared" ref="W160:CD160" si="514">W161+W164+W167</f>
        <v>0</v>
      </c>
      <c r="X160" s="18">
        <f t="shared" ref="X160:AB160" si="515">X161+X164+X167</f>
        <v>0</v>
      </c>
      <c r="Y160" s="18">
        <f t="shared" si="515"/>
        <v>0</v>
      </c>
      <c r="Z160" s="18">
        <f t="shared" si="515"/>
        <v>0</v>
      </c>
      <c r="AA160" s="18">
        <f t="shared" si="515"/>
        <v>0</v>
      </c>
      <c r="AB160" s="18">
        <f t="shared" si="515"/>
        <v>0</v>
      </c>
      <c r="AC160" s="18">
        <f t="shared" si="451"/>
        <v>102364.79999999999</v>
      </c>
      <c r="AD160" s="18">
        <f t="shared" si="452"/>
        <v>100158</v>
      </c>
      <c r="AE160" s="18">
        <f t="shared" si="453"/>
        <v>100158</v>
      </c>
      <c r="AF160" s="18">
        <f t="shared" ref="AF160:AH160" si="516">AF161+AF164+AF167</f>
        <v>1262.951</v>
      </c>
      <c r="AG160" s="18">
        <f t="shared" si="516"/>
        <v>0</v>
      </c>
      <c r="AH160" s="18">
        <f t="shared" si="516"/>
        <v>0</v>
      </c>
      <c r="AI160" s="18">
        <f t="shared" si="454"/>
        <v>103627.75099999999</v>
      </c>
      <c r="AJ160" s="18">
        <f t="shared" si="455"/>
        <v>100158</v>
      </c>
      <c r="AK160" s="18">
        <f t="shared" si="456"/>
        <v>100158</v>
      </c>
      <c r="AL160" s="18">
        <f t="shared" ref="AL160" si="517">AL161+AL164+AL167</f>
        <v>0</v>
      </c>
      <c r="AM160" s="18">
        <f t="shared" si="457"/>
        <v>103627.75099999999</v>
      </c>
      <c r="AN160" s="18">
        <f t="shared" ref="AN160:AP160" si="518">AN161+AN164+AN167</f>
        <v>0</v>
      </c>
      <c r="AO160" s="18">
        <f t="shared" si="518"/>
        <v>0</v>
      </c>
      <c r="AP160" s="18">
        <f t="shared" si="518"/>
        <v>0</v>
      </c>
      <c r="AQ160" s="18">
        <f t="shared" si="458"/>
        <v>103627.75099999999</v>
      </c>
      <c r="AR160" s="18">
        <f t="shared" si="459"/>
        <v>100158</v>
      </c>
      <c r="AS160" s="18">
        <f t="shared" si="460"/>
        <v>100158</v>
      </c>
      <c r="AT160" s="18">
        <f t="shared" ref="AT160:AV160" si="519">AT161+AT164+AT167</f>
        <v>0</v>
      </c>
      <c r="AU160" s="18">
        <f t="shared" si="519"/>
        <v>0</v>
      </c>
      <c r="AV160" s="18">
        <f t="shared" si="519"/>
        <v>0</v>
      </c>
      <c r="AW160" s="18">
        <f t="shared" si="461"/>
        <v>103627.75099999999</v>
      </c>
      <c r="AX160" s="18">
        <f t="shared" si="462"/>
        <v>100158</v>
      </c>
      <c r="AY160" s="18">
        <f t="shared" si="463"/>
        <v>100158</v>
      </c>
      <c r="AZ160" s="18">
        <f t="shared" ref="AZ160:BB160" si="520">AZ161+AZ164+AZ167</f>
        <v>880.803</v>
      </c>
      <c r="BA160" s="18">
        <f t="shared" si="520"/>
        <v>0</v>
      </c>
      <c r="BB160" s="18">
        <f t="shared" si="520"/>
        <v>0</v>
      </c>
      <c r="BC160" s="18">
        <f t="shared" si="464"/>
        <v>104508.55399999999</v>
      </c>
      <c r="BD160" s="18">
        <f t="shared" si="465"/>
        <v>100158</v>
      </c>
      <c r="BE160" s="18">
        <f t="shared" si="466"/>
        <v>100158</v>
      </c>
      <c r="BF160" s="18">
        <f t="shared" ref="BF160:BH160" si="521">BF161+BF164+BF167</f>
        <v>0</v>
      </c>
      <c r="BG160" s="18">
        <f t="shared" si="521"/>
        <v>0</v>
      </c>
      <c r="BH160" s="18">
        <f t="shared" si="521"/>
        <v>0</v>
      </c>
      <c r="BI160" s="18">
        <f t="shared" si="445"/>
        <v>104508.55399999999</v>
      </c>
      <c r="BJ160" s="18">
        <f t="shared" si="446"/>
        <v>100158</v>
      </c>
      <c r="BK160" s="18">
        <f t="shared" si="447"/>
        <v>100158</v>
      </c>
      <c r="BL160" s="18">
        <f t="shared" ref="BL160:BN160" si="522">BL161+BL164+BL167</f>
        <v>-7.9009999999999998</v>
      </c>
      <c r="BM160" s="18">
        <f t="shared" si="522"/>
        <v>0</v>
      </c>
      <c r="BN160" s="18">
        <f t="shared" si="522"/>
        <v>0</v>
      </c>
      <c r="BO160" s="18">
        <f t="shared" si="467"/>
        <v>104500.65299999999</v>
      </c>
      <c r="BP160" s="18">
        <f t="shared" si="468"/>
        <v>100158</v>
      </c>
      <c r="BQ160" s="18">
        <f t="shared" si="469"/>
        <v>100158</v>
      </c>
      <c r="BR160" s="18">
        <f t="shared" ref="BR160:BT160" si="523">BR161+BR164+BR167</f>
        <v>0</v>
      </c>
      <c r="BS160" s="18">
        <f t="shared" si="523"/>
        <v>0</v>
      </c>
      <c r="BT160" s="18">
        <f t="shared" si="523"/>
        <v>0</v>
      </c>
      <c r="BU160" s="18">
        <f t="shared" si="470"/>
        <v>104500.65299999999</v>
      </c>
      <c r="BV160" s="18">
        <f t="shared" si="471"/>
        <v>100158</v>
      </c>
      <c r="BW160" s="18">
        <f t="shared" si="472"/>
        <v>100158</v>
      </c>
      <c r="BX160" s="18">
        <f t="shared" ref="BX160:BZ160" si="524">BX161+BX164+BX167</f>
        <v>-30.021999999999998</v>
      </c>
      <c r="BY160" s="18">
        <f t="shared" si="524"/>
        <v>0</v>
      </c>
      <c r="BZ160" s="18">
        <f t="shared" si="524"/>
        <v>0</v>
      </c>
      <c r="CA160" s="18">
        <f t="shared" si="473"/>
        <v>104470.63099999999</v>
      </c>
      <c r="CB160" s="18">
        <f t="shared" si="474"/>
        <v>100158</v>
      </c>
      <c r="CC160" s="18">
        <f t="shared" si="475"/>
        <v>100158</v>
      </c>
      <c r="CD160" s="18">
        <f t="shared" si="514"/>
        <v>0</v>
      </c>
      <c r="CE160" s="27"/>
      <c r="CF160" s="33"/>
    </row>
    <row r="161" spans="1:84" ht="93.6" x14ac:dyDescent="0.3">
      <c r="A161" s="41" t="s">
        <v>47</v>
      </c>
      <c r="B161" s="39">
        <v>100</v>
      </c>
      <c r="C161" s="41"/>
      <c r="D161" s="41"/>
      <c r="E161" s="14" t="s">
        <v>550</v>
      </c>
      <c r="F161" s="18">
        <f t="shared" ref="F161:K162" si="525">F162</f>
        <v>87309.2</v>
      </c>
      <c r="G161" s="18">
        <f t="shared" si="525"/>
        <v>87309.2</v>
      </c>
      <c r="H161" s="18">
        <f t="shared" si="525"/>
        <v>87309.2</v>
      </c>
      <c r="I161" s="18">
        <f t="shared" si="525"/>
        <v>0</v>
      </c>
      <c r="J161" s="18">
        <f t="shared" si="525"/>
        <v>0</v>
      </c>
      <c r="K161" s="18">
        <f t="shared" si="525"/>
        <v>0</v>
      </c>
      <c r="L161" s="18">
        <f t="shared" si="496"/>
        <v>87309.2</v>
      </c>
      <c r="M161" s="18">
        <f t="shared" si="497"/>
        <v>87309.2</v>
      </c>
      <c r="N161" s="18">
        <f t="shared" si="498"/>
        <v>87309.2</v>
      </c>
      <c r="O161" s="18">
        <f t="shared" ref="O161:S162" si="526">O162</f>
        <v>0</v>
      </c>
      <c r="P161" s="18">
        <f t="shared" si="526"/>
        <v>0</v>
      </c>
      <c r="Q161" s="18">
        <f t="shared" si="526"/>
        <v>0</v>
      </c>
      <c r="R161" s="18">
        <f t="shared" si="526"/>
        <v>0</v>
      </c>
      <c r="S161" s="18">
        <f t="shared" si="526"/>
        <v>0</v>
      </c>
      <c r="T161" s="18">
        <f t="shared" si="448"/>
        <v>87309.2</v>
      </c>
      <c r="U161" s="18">
        <f t="shared" si="449"/>
        <v>87309.2</v>
      </c>
      <c r="V161" s="18">
        <f t="shared" si="450"/>
        <v>87309.2</v>
      </c>
      <c r="W161" s="18">
        <f t="shared" ref="W161:CD162" si="527">W162</f>
        <v>0</v>
      </c>
      <c r="X161" s="18">
        <f t="shared" si="527"/>
        <v>0</v>
      </c>
      <c r="Y161" s="18">
        <f t="shared" si="527"/>
        <v>0</v>
      </c>
      <c r="Z161" s="18">
        <f t="shared" si="527"/>
        <v>0</v>
      </c>
      <c r="AA161" s="18">
        <f t="shared" si="527"/>
        <v>0</v>
      </c>
      <c r="AB161" s="18">
        <f t="shared" si="527"/>
        <v>0</v>
      </c>
      <c r="AC161" s="18">
        <f t="shared" si="451"/>
        <v>87309.2</v>
      </c>
      <c r="AD161" s="18">
        <f t="shared" si="452"/>
        <v>87309.2</v>
      </c>
      <c r="AE161" s="18">
        <f t="shared" si="453"/>
        <v>87309.2</v>
      </c>
      <c r="AF161" s="18">
        <f t="shared" si="527"/>
        <v>0</v>
      </c>
      <c r="AG161" s="18">
        <f t="shared" si="527"/>
        <v>0</v>
      </c>
      <c r="AH161" s="18">
        <f t="shared" si="527"/>
        <v>0</v>
      </c>
      <c r="AI161" s="18">
        <f t="shared" si="454"/>
        <v>87309.2</v>
      </c>
      <c r="AJ161" s="18">
        <f t="shared" si="455"/>
        <v>87309.2</v>
      </c>
      <c r="AK161" s="18">
        <f t="shared" si="456"/>
        <v>87309.2</v>
      </c>
      <c r="AL161" s="18">
        <f t="shared" si="527"/>
        <v>0</v>
      </c>
      <c r="AM161" s="18">
        <f t="shared" si="457"/>
        <v>87309.2</v>
      </c>
      <c r="AN161" s="18">
        <f t="shared" si="527"/>
        <v>0</v>
      </c>
      <c r="AO161" s="18">
        <f t="shared" si="527"/>
        <v>0</v>
      </c>
      <c r="AP161" s="18">
        <f t="shared" si="527"/>
        <v>0</v>
      </c>
      <c r="AQ161" s="18">
        <f t="shared" si="458"/>
        <v>87309.2</v>
      </c>
      <c r="AR161" s="18">
        <f t="shared" si="459"/>
        <v>87309.2</v>
      </c>
      <c r="AS161" s="18">
        <f t="shared" si="460"/>
        <v>87309.2</v>
      </c>
      <c r="AT161" s="18">
        <f t="shared" si="527"/>
        <v>0</v>
      </c>
      <c r="AU161" s="18">
        <f t="shared" si="527"/>
        <v>0</v>
      </c>
      <c r="AV161" s="18">
        <f t="shared" si="527"/>
        <v>0</v>
      </c>
      <c r="AW161" s="18">
        <f t="shared" si="461"/>
        <v>87309.2</v>
      </c>
      <c r="AX161" s="18">
        <f t="shared" si="462"/>
        <v>87309.2</v>
      </c>
      <c r="AY161" s="18">
        <f t="shared" si="463"/>
        <v>87309.2</v>
      </c>
      <c r="AZ161" s="18">
        <f t="shared" si="527"/>
        <v>911.98400000000004</v>
      </c>
      <c r="BA161" s="18">
        <f t="shared" si="527"/>
        <v>0</v>
      </c>
      <c r="BB161" s="18">
        <f t="shared" si="527"/>
        <v>0</v>
      </c>
      <c r="BC161" s="18">
        <f t="shared" si="464"/>
        <v>88221.183999999994</v>
      </c>
      <c r="BD161" s="18">
        <f t="shared" si="465"/>
        <v>87309.2</v>
      </c>
      <c r="BE161" s="18">
        <f t="shared" si="466"/>
        <v>87309.2</v>
      </c>
      <c r="BF161" s="18">
        <f t="shared" si="527"/>
        <v>0</v>
      </c>
      <c r="BG161" s="18">
        <f t="shared" si="527"/>
        <v>0</v>
      </c>
      <c r="BH161" s="18">
        <f t="shared" si="527"/>
        <v>0</v>
      </c>
      <c r="BI161" s="18">
        <f t="shared" si="445"/>
        <v>88221.183999999994</v>
      </c>
      <c r="BJ161" s="18">
        <f t="shared" si="446"/>
        <v>87309.2</v>
      </c>
      <c r="BK161" s="18">
        <f t="shared" si="447"/>
        <v>87309.2</v>
      </c>
      <c r="BL161" s="18">
        <f t="shared" si="527"/>
        <v>0</v>
      </c>
      <c r="BM161" s="18">
        <f t="shared" si="527"/>
        <v>0</v>
      </c>
      <c r="BN161" s="18">
        <f t="shared" si="527"/>
        <v>0</v>
      </c>
      <c r="BO161" s="18">
        <f t="shared" si="467"/>
        <v>88221.183999999994</v>
      </c>
      <c r="BP161" s="18">
        <f t="shared" si="468"/>
        <v>87309.2</v>
      </c>
      <c r="BQ161" s="18">
        <f t="shared" si="469"/>
        <v>87309.2</v>
      </c>
      <c r="BR161" s="18">
        <f t="shared" si="527"/>
        <v>0</v>
      </c>
      <c r="BS161" s="18">
        <f t="shared" si="527"/>
        <v>0</v>
      </c>
      <c r="BT161" s="18">
        <f t="shared" si="527"/>
        <v>0</v>
      </c>
      <c r="BU161" s="18">
        <f t="shared" si="470"/>
        <v>88221.183999999994</v>
      </c>
      <c r="BV161" s="18">
        <f t="shared" si="471"/>
        <v>87309.2</v>
      </c>
      <c r="BW161" s="18">
        <f t="shared" si="472"/>
        <v>87309.2</v>
      </c>
      <c r="BX161" s="18">
        <f t="shared" si="527"/>
        <v>0</v>
      </c>
      <c r="BY161" s="18">
        <f t="shared" si="527"/>
        <v>0</v>
      </c>
      <c r="BZ161" s="18">
        <f t="shared" si="527"/>
        <v>0</v>
      </c>
      <c r="CA161" s="18">
        <f t="shared" si="473"/>
        <v>88221.183999999994</v>
      </c>
      <c r="CB161" s="18">
        <f t="shared" si="474"/>
        <v>87309.2</v>
      </c>
      <c r="CC161" s="18">
        <f t="shared" si="475"/>
        <v>87309.2</v>
      </c>
      <c r="CD161" s="18">
        <f t="shared" si="527"/>
        <v>0</v>
      </c>
      <c r="CE161" s="27"/>
      <c r="CF161" s="33"/>
    </row>
    <row r="162" spans="1:84" ht="31.2" x14ac:dyDescent="0.3">
      <c r="A162" s="41" t="s">
        <v>47</v>
      </c>
      <c r="B162" s="39">
        <v>110</v>
      </c>
      <c r="C162" s="41"/>
      <c r="D162" s="41"/>
      <c r="E162" s="14" t="s">
        <v>557</v>
      </c>
      <c r="F162" s="18">
        <f t="shared" si="525"/>
        <v>87309.2</v>
      </c>
      <c r="G162" s="18">
        <f t="shared" si="525"/>
        <v>87309.2</v>
      </c>
      <c r="H162" s="18">
        <f t="shared" si="525"/>
        <v>87309.2</v>
      </c>
      <c r="I162" s="18">
        <f t="shared" si="525"/>
        <v>0</v>
      </c>
      <c r="J162" s="18">
        <f t="shared" si="525"/>
        <v>0</v>
      </c>
      <c r="K162" s="18">
        <f t="shared" si="525"/>
        <v>0</v>
      </c>
      <c r="L162" s="18">
        <f t="shared" si="496"/>
        <v>87309.2</v>
      </c>
      <c r="M162" s="18">
        <f t="shared" si="497"/>
        <v>87309.2</v>
      </c>
      <c r="N162" s="18">
        <f t="shared" si="498"/>
        <v>87309.2</v>
      </c>
      <c r="O162" s="18">
        <f t="shared" si="526"/>
        <v>0</v>
      </c>
      <c r="P162" s="18">
        <f t="shared" si="526"/>
        <v>0</v>
      </c>
      <c r="Q162" s="18">
        <f t="shared" si="526"/>
        <v>0</v>
      </c>
      <c r="R162" s="18">
        <f t="shared" si="526"/>
        <v>0</v>
      </c>
      <c r="S162" s="18">
        <f t="shared" si="526"/>
        <v>0</v>
      </c>
      <c r="T162" s="18">
        <f t="shared" si="448"/>
        <v>87309.2</v>
      </c>
      <c r="U162" s="18">
        <f t="shared" si="449"/>
        <v>87309.2</v>
      </c>
      <c r="V162" s="18">
        <f t="shared" si="450"/>
        <v>87309.2</v>
      </c>
      <c r="W162" s="18">
        <f t="shared" si="527"/>
        <v>0</v>
      </c>
      <c r="X162" s="18">
        <f t="shared" si="527"/>
        <v>0</v>
      </c>
      <c r="Y162" s="18">
        <f t="shared" si="527"/>
        <v>0</v>
      </c>
      <c r="Z162" s="18">
        <f t="shared" si="527"/>
        <v>0</v>
      </c>
      <c r="AA162" s="18">
        <f t="shared" si="527"/>
        <v>0</v>
      </c>
      <c r="AB162" s="18">
        <f t="shared" si="527"/>
        <v>0</v>
      </c>
      <c r="AC162" s="18">
        <f t="shared" si="451"/>
        <v>87309.2</v>
      </c>
      <c r="AD162" s="18">
        <f t="shared" si="452"/>
        <v>87309.2</v>
      </c>
      <c r="AE162" s="18">
        <f t="shared" si="453"/>
        <v>87309.2</v>
      </c>
      <c r="AF162" s="18">
        <f t="shared" si="527"/>
        <v>0</v>
      </c>
      <c r="AG162" s="18">
        <f t="shared" si="527"/>
        <v>0</v>
      </c>
      <c r="AH162" s="18">
        <f t="shared" si="527"/>
        <v>0</v>
      </c>
      <c r="AI162" s="18">
        <f t="shared" si="454"/>
        <v>87309.2</v>
      </c>
      <c r="AJ162" s="18">
        <f t="shared" si="455"/>
        <v>87309.2</v>
      </c>
      <c r="AK162" s="18">
        <f t="shared" si="456"/>
        <v>87309.2</v>
      </c>
      <c r="AL162" s="18">
        <f t="shared" si="527"/>
        <v>0</v>
      </c>
      <c r="AM162" s="18">
        <f t="shared" si="457"/>
        <v>87309.2</v>
      </c>
      <c r="AN162" s="18">
        <f t="shared" si="527"/>
        <v>0</v>
      </c>
      <c r="AO162" s="18">
        <f t="shared" si="527"/>
        <v>0</v>
      </c>
      <c r="AP162" s="18">
        <f t="shared" si="527"/>
        <v>0</v>
      </c>
      <c r="AQ162" s="18">
        <f t="shared" si="458"/>
        <v>87309.2</v>
      </c>
      <c r="AR162" s="18">
        <f t="shared" si="459"/>
        <v>87309.2</v>
      </c>
      <c r="AS162" s="18">
        <f t="shared" si="460"/>
        <v>87309.2</v>
      </c>
      <c r="AT162" s="18">
        <f t="shared" si="527"/>
        <v>0</v>
      </c>
      <c r="AU162" s="18">
        <f t="shared" si="527"/>
        <v>0</v>
      </c>
      <c r="AV162" s="18">
        <f t="shared" si="527"/>
        <v>0</v>
      </c>
      <c r="AW162" s="18">
        <f t="shared" si="461"/>
        <v>87309.2</v>
      </c>
      <c r="AX162" s="18">
        <f t="shared" si="462"/>
        <v>87309.2</v>
      </c>
      <c r="AY162" s="18">
        <f t="shared" si="463"/>
        <v>87309.2</v>
      </c>
      <c r="AZ162" s="18">
        <f t="shared" si="527"/>
        <v>911.98400000000004</v>
      </c>
      <c r="BA162" s="18">
        <f t="shared" si="527"/>
        <v>0</v>
      </c>
      <c r="BB162" s="18">
        <f t="shared" si="527"/>
        <v>0</v>
      </c>
      <c r="BC162" s="18">
        <f t="shared" si="464"/>
        <v>88221.183999999994</v>
      </c>
      <c r="BD162" s="18">
        <f t="shared" si="465"/>
        <v>87309.2</v>
      </c>
      <c r="BE162" s="18">
        <f t="shared" si="466"/>
        <v>87309.2</v>
      </c>
      <c r="BF162" s="18">
        <f t="shared" si="527"/>
        <v>0</v>
      </c>
      <c r="BG162" s="18">
        <f t="shared" si="527"/>
        <v>0</v>
      </c>
      <c r="BH162" s="18">
        <f t="shared" si="527"/>
        <v>0</v>
      </c>
      <c r="BI162" s="18">
        <f t="shared" si="445"/>
        <v>88221.183999999994</v>
      </c>
      <c r="BJ162" s="18">
        <f t="shared" si="446"/>
        <v>87309.2</v>
      </c>
      <c r="BK162" s="18">
        <f t="shared" si="447"/>
        <v>87309.2</v>
      </c>
      <c r="BL162" s="18">
        <f t="shared" si="527"/>
        <v>0</v>
      </c>
      <c r="BM162" s="18">
        <f t="shared" si="527"/>
        <v>0</v>
      </c>
      <c r="BN162" s="18">
        <f t="shared" si="527"/>
        <v>0</v>
      </c>
      <c r="BO162" s="18">
        <f t="shared" si="467"/>
        <v>88221.183999999994</v>
      </c>
      <c r="BP162" s="18">
        <f t="shared" si="468"/>
        <v>87309.2</v>
      </c>
      <c r="BQ162" s="18">
        <f t="shared" si="469"/>
        <v>87309.2</v>
      </c>
      <c r="BR162" s="18">
        <f t="shared" si="527"/>
        <v>0</v>
      </c>
      <c r="BS162" s="18">
        <f t="shared" si="527"/>
        <v>0</v>
      </c>
      <c r="BT162" s="18">
        <f t="shared" si="527"/>
        <v>0</v>
      </c>
      <c r="BU162" s="18">
        <f t="shared" si="470"/>
        <v>88221.183999999994</v>
      </c>
      <c r="BV162" s="18">
        <f t="shared" si="471"/>
        <v>87309.2</v>
      </c>
      <c r="BW162" s="18">
        <f t="shared" si="472"/>
        <v>87309.2</v>
      </c>
      <c r="BX162" s="18">
        <f t="shared" si="527"/>
        <v>0</v>
      </c>
      <c r="BY162" s="18">
        <f t="shared" si="527"/>
        <v>0</v>
      </c>
      <c r="BZ162" s="18">
        <f t="shared" si="527"/>
        <v>0</v>
      </c>
      <c r="CA162" s="18">
        <f t="shared" si="473"/>
        <v>88221.183999999994</v>
      </c>
      <c r="CB162" s="18">
        <f t="shared" si="474"/>
        <v>87309.2</v>
      </c>
      <c r="CC162" s="18">
        <f t="shared" si="475"/>
        <v>87309.2</v>
      </c>
      <c r="CD162" s="18">
        <f t="shared" si="527"/>
        <v>0</v>
      </c>
      <c r="CE162" s="27"/>
      <c r="CF162" s="33"/>
    </row>
    <row r="163" spans="1:84" x14ac:dyDescent="0.3">
      <c r="A163" s="41" t="s">
        <v>47</v>
      </c>
      <c r="B163" s="39">
        <v>110</v>
      </c>
      <c r="C163" s="41" t="s">
        <v>19</v>
      </c>
      <c r="D163" s="41" t="s">
        <v>29</v>
      </c>
      <c r="E163" s="14" t="s">
        <v>1425</v>
      </c>
      <c r="F163" s="18">
        <v>87309.2</v>
      </c>
      <c r="G163" s="18">
        <v>87309.2</v>
      </c>
      <c r="H163" s="18">
        <v>87309.2</v>
      </c>
      <c r="I163" s="18"/>
      <c r="J163" s="18"/>
      <c r="K163" s="18"/>
      <c r="L163" s="18">
        <f t="shared" si="496"/>
        <v>87309.2</v>
      </c>
      <c r="M163" s="18">
        <f t="shared" si="497"/>
        <v>87309.2</v>
      </c>
      <c r="N163" s="18">
        <f t="shared" si="498"/>
        <v>87309.2</v>
      </c>
      <c r="O163" s="18"/>
      <c r="P163" s="18"/>
      <c r="Q163" s="18"/>
      <c r="R163" s="18"/>
      <c r="S163" s="18"/>
      <c r="T163" s="18">
        <f t="shared" si="448"/>
        <v>87309.2</v>
      </c>
      <c r="U163" s="18">
        <f t="shared" si="449"/>
        <v>87309.2</v>
      </c>
      <c r="V163" s="18">
        <f t="shared" si="450"/>
        <v>87309.2</v>
      </c>
      <c r="W163" s="18"/>
      <c r="X163" s="18"/>
      <c r="Y163" s="18"/>
      <c r="Z163" s="18"/>
      <c r="AA163" s="18"/>
      <c r="AB163" s="18"/>
      <c r="AC163" s="18">
        <f t="shared" si="451"/>
        <v>87309.2</v>
      </c>
      <c r="AD163" s="18">
        <f t="shared" si="452"/>
        <v>87309.2</v>
      </c>
      <c r="AE163" s="18">
        <f t="shared" si="453"/>
        <v>87309.2</v>
      </c>
      <c r="AF163" s="18"/>
      <c r="AG163" s="18"/>
      <c r="AH163" s="18"/>
      <c r="AI163" s="18">
        <f t="shared" si="454"/>
        <v>87309.2</v>
      </c>
      <c r="AJ163" s="18">
        <f t="shared" si="455"/>
        <v>87309.2</v>
      </c>
      <c r="AK163" s="18">
        <f t="shared" si="456"/>
        <v>87309.2</v>
      </c>
      <c r="AL163" s="18"/>
      <c r="AM163" s="18">
        <f t="shared" si="457"/>
        <v>87309.2</v>
      </c>
      <c r="AN163" s="18"/>
      <c r="AO163" s="18"/>
      <c r="AP163" s="18"/>
      <c r="AQ163" s="18">
        <f t="shared" si="458"/>
        <v>87309.2</v>
      </c>
      <c r="AR163" s="18">
        <f t="shared" si="459"/>
        <v>87309.2</v>
      </c>
      <c r="AS163" s="18">
        <f t="shared" si="460"/>
        <v>87309.2</v>
      </c>
      <c r="AT163" s="18"/>
      <c r="AU163" s="18"/>
      <c r="AV163" s="18"/>
      <c r="AW163" s="18">
        <f t="shared" si="461"/>
        <v>87309.2</v>
      </c>
      <c r="AX163" s="18">
        <f t="shared" si="462"/>
        <v>87309.2</v>
      </c>
      <c r="AY163" s="18">
        <f t="shared" si="463"/>
        <v>87309.2</v>
      </c>
      <c r="AZ163" s="18">
        <v>911.98400000000004</v>
      </c>
      <c r="BA163" s="18"/>
      <c r="BB163" s="18"/>
      <c r="BC163" s="18">
        <f t="shared" si="464"/>
        <v>88221.183999999994</v>
      </c>
      <c r="BD163" s="18">
        <f t="shared" si="465"/>
        <v>87309.2</v>
      </c>
      <c r="BE163" s="18">
        <f t="shared" si="466"/>
        <v>87309.2</v>
      </c>
      <c r="BF163" s="18"/>
      <c r="BG163" s="18"/>
      <c r="BH163" s="18"/>
      <c r="BI163" s="18">
        <f t="shared" si="445"/>
        <v>88221.183999999994</v>
      </c>
      <c r="BJ163" s="18">
        <f t="shared" si="446"/>
        <v>87309.2</v>
      </c>
      <c r="BK163" s="18">
        <f t="shared" si="447"/>
        <v>87309.2</v>
      </c>
      <c r="BL163" s="18"/>
      <c r="BM163" s="18"/>
      <c r="BN163" s="18"/>
      <c r="BO163" s="18">
        <f t="shared" si="467"/>
        <v>88221.183999999994</v>
      </c>
      <c r="BP163" s="18">
        <f t="shared" si="468"/>
        <v>87309.2</v>
      </c>
      <c r="BQ163" s="18">
        <f t="shared" si="469"/>
        <v>87309.2</v>
      </c>
      <c r="BR163" s="18"/>
      <c r="BS163" s="18"/>
      <c r="BT163" s="18"/>
      <c r="BU163" s="18">
        <f t="shared" si="470"/>
        <v>88221.183999999994</v>
      </c>
      <c r="BV163" s="18">
        <f t="shared" si="471"/>
        <v>87309.2</v>
      </c>
      <c r="BW163" s="18">
        <f t="shared" si="472"/>
        <v>87309.2</v>
      </c>
      <c r="BX163" s="18"/>
      <c r="BY163" s="18"/>
      <c r="BZ163" s="18"/>
      <c r="CA163" s="18">
        <f t="shared" si="473"/>
        <v>88221.183999999994</v>
      </c>
      <c r="CB163" s="18">
        <f t="shared" si="474"/>
        <v>87309.2</v>
      </c>
      <c r="CC163" s="18">
        <f t="shared" si="475"/>
        <v>87309.2</v>
      </c>
      <c r="CD163" s="18"/>
      <c r="CE163" s="27"/>
      <c r="CF163" s="33"/>
    </row>
    <row r="164" spans="1:84" ht="31.2" x14ac:dyDescent="0.3">
      <c r="A164" s="41" t="s">
        <v>47</v>
      </c>
      <c r="B164" s="39">
        <v>200</v>
      </c>
      <c r="C164" s="41"/>
      <c r="D164" s="41"/>
      <c r="E164" s="14" t="s">
        <v>551</v>
      </c>
      <c r="F164" s="18">
        <f t="shared" ref="F164:K165" si="528">F165</f>
        <v>14971.9</v>
      </c>
      <c r="G164" s="18">
        <f t="shared" si="528"/>
        <v>12765.1</v>
      </c>
      <c r="H164" s="18">
        <f t="shared" si="528"/>
        <v>12765.1</v>
      </c>
      <c r="I164" s="18">
        <f t="shared" si="528"/>
        <v>0</v>
      </c>
      <c r="J164" s="18">
        <f t="shared" si="528"/>
        <v>0</v>
      </c>
      <c r="K164" s="18">
        <f t="shared" si="528"/>
        <v>0</v>
      </c>
      <c r="L164" s="18">
        <f t="shared" si="496"/>
        <v>14971.9</v>
      </c>
      <c r="M164" s="18">
        <f t="shared" si="497"/>
        <v>12765.1</v>
      </c>
      <c r="N164" s="18">
        <f t="shared" si="498"/>
        <v>12765.1</v>
      </c>
      <c r="O164" s="18">
        <f t="shared" ref="O164:S165" si="529">O165</f>
        <v>0</v>
      </c>
      <c r="P164" s="18">
        <f t="shared" si="529"/>
        <v>0</v>
      </c>
      <c r="Q164" s="18">
        <f t="shared" si="529"/>
        <v>0</v>
      </c>
      <c r="R164" s="18">
        <f t="shared" si="529"/>
        <v>0</v>
      </c>
      <c r="S164" s="18">
        <f t="shared" si="529"/>
        <v>0</v>
      </c>
      <c r="T164" s="18">
        <f t="shared" si="448"/>
        <v>14971.9</v>
      </c>
      <c r="U164" s="18">
        <f t="shared" si="449"/>
        <v>12765.1</v>
      </c>
      <c r="V164" s="18">
        <f t="shared" si="450"/>
        <v>12765.1</v>
      </c>
      <c r="W164" s="18">
        <f t="shared" ref="W164:CD165" si="530">W165</f>
        <v>0</v>
      </c>
      <c r="X164" s="18">
        <f t="shared" si="530"/>
        <v>0</v>
      </c>
      <c r="Y164" s="18">
        <f t="shared" si="530"/>
        <v>0</v>
      </c>
      <c r="Z164" s="18">
        <f t="shared" si="530"/>
        <v>0</v>
      </c>
      <c r="AA164" s="18">
        <f t="shared" si="530"/>
        <v>0</v>
      </c>
      <c r="AB164" s="18">
        <f t="shared" si="530"/>
        <v>0</v>
      </c>
      <c r="AC164" s="18">
        <f t="shared" si="451"/>
        <v>14971.9</v>
      </c>
      <c r="AD164" s="18">
        <f t="shared" si="452"/>
        <v>12765.1</v>
      </c>
      <c r="AE164" s="18">
        <f t="shared" si="453"/>
        <v>12765.1</v>
      </c>
      <c r="AF164" s="18">
        <f t="shared" si="530"/>
        <v>1262.951</v>
      </c>
      <c r="AG164" s="18">
        <f t="shared" si="530"/>
        <v>0</v>
      </c>
      <c r="AH164" s="18">
        <f t="shared" si="530"/>
        <v>0</v>
      </c>
      <c r="AI164" s="18">
        <f t="shared" si="454"/>
        <v>16234.850999999999</v>
      </c>
      <c r="AJ164" s="18">
        <f t="shared" si="455"/>
        <v>12765.1</v>
      </c>
      <c r="AK164" s="18">
        <f t="shared" si="456"/>
        <v>12765.1</v>
      </c>
      <c r="AL164" s="18">
        <f t="shared" si="530"/>
        <v>0</v>
      </c>
      <c r="AM164" s="18">
        <f t="shared" si="457"/>
        <v>16234.850999999999</v>
      </c>
      <c r="AN164" s="18">
        <f t="shared" si="530"/>
        <v>0</v>
      </c>
      <c r="AO164" s="18">
        <f t="shared" si="530"/>
        <v>0</v>
      </c>
      <c r="AP164" s="18">
        <f t="shared" si="530"/>
        <v>0</v>
      </c>
      <c r="AQ164" s="18">
        <f t="shared" si="458"/>
        <v>16234.850999999999</v>
      </c>
      <c r="AR164" s="18">
        <f t="shared" si="459"/>
        <v>12765.1</v>
      </c>
      <c r="AS164" s="18">
        <f t="shared" si="460"/>
        <v>12765.1</v>
      </c>
      <c r="AT164" s="18">
        <f t="shared" si="530"/>
        <v>0</v>
      </c>
      <c r="AU164" s="18">
        <f t="shared" si="530"/>
        <v>0</v>
      </c>
      <c r="AV164" s="18">
        <f t="shared" si="530"/>
        <v>0</v>
      </c>
      <c r="AW164" s="18">
        <f t="shared" si="461"/>
        <v>16234.850999999999</v>
      </c>
      <c r="AX164" s="18">
        <f t="shared" si="462"/>
        <v>12765.1</v>
      </c>
      <c r="AY164" s="18">
        <f t="shared" si="463"/>
        <v>12765.1</v>
      </c>
      <c r="AZ164" s="18">
        <f t="shared" si="530"/>
        <v>-31.181000000000001</v>
      </c>
      <c r="BA164" s="18">
        <f t="shared" si="530"/>
        <v>0</v>
      </c>
      <c r="BB164" s="18">
        <f t="shared" si="530"/>
        <v>0</v>
      </c>
      <c r="BC164" s="18">
        <f t="shared" si="464"/>
        <v>16203.669999999998</v>
      </c>
      <c r="BD164" s="18">
        <f t="shared" si="465"/>
        <v>12765.1</v>
      </c>
      <c r="BE164" s="18">
        <f t="shared" si="466"/>
        <v>12765.1</v>
      </c>
      <c r="BF164" s="18">
        <f t="shared" si="530"/>
        <v>0</v>
      </c>
      <c r="BG164" s="18">
        <f t="shared" si="530"/>
        <v>0</v>
      </c>
      <c r="BH164" s="18">
        <f t="shared" si="530"/>
        <v>0</v>
      </c>
      <c r="BI164" s="18">
        <f t="shared" si="445"/>
        <v>16203.669999999998</v>
      </c>
      <c r="BJ164" s="18">
        <f t="shared" si="446"/>
        <v>12765.1</v>
      </c>
      <c r="BK164" s="18">
        <f t="shared" si="447"/>
        <v>12765.1</v>
      </c>
      <c r="BL164" s="18">
        <f t="shared" si="530"/>
        <v>-7.9009999999999998</v>
      </c>
      <c r="BM164" s="18">
        <f t="shared" si="530"/>
        <v>0</v>
      </c>
      <c r="BN164" s="18">
        <f t="shared" si="530"/>
        <v>0</v>
      </c>
      <c r="BO164" s="18">
        <f t="shared" si="467"/>
        <v>16195.768999999998</v>
      </c>
      <c r="BP164" s="18">
        <f t="shared" si="468"/>
        <v>12765.1</v>
      </c>
      <c r="BQ164" s="18">
        <f t="shared" si="469"/>
        <v>12765.1</v>
      </c>
      <c r="BR164" s="18">
        <f t="shared" si="530"/>
        <v>0</v>
      </c>
      <c r="BS164" s="18">
        <f t="shared" si="530"/>
        <v>0</v>
      </c>
      <c r="BT164" s="18">
        <f t="shared" si="530"/>
        <v>0</v>
      </c>
      <c r="BU164" s="18">
        <f t="shared" si="470"/>
        <v>16195.768999999998</v>
      </c>
      <c r="BV164" s="18">
        <f t="shared" si="471"/>
        <v>12765.1</v>
      </c>
      <c r="BW164" s="18">
        <f t="shared" si="472"/>
        <v>12765.1</v>
      </c>
      <c r="BX164" s="18">
        <f t="shared" si="530"/>
        <v>-30.021999999999998</v>
      </c>
      <c r="BY164" s="18">
        <f t="shared" si="530"/>
        <v>0</v>
      </c>
      <c r="BZ164" s="18">
        <f t="shared" si="530"/>
        <v>0</v>
      </c>
      <c r="CA164" s="18">
        <f t="shared" si="473"/>
        <v>16165.746999999998</v>
      </c>
      <c r="CB164" s="18">
        <f t="shared" si="474"/>
        <v>12765.1</v>
      </c>
      <c r="CC164" s="18">
        <f t="shared" si="475"/>
        <v>12765.1</v>
      </c>
      <c r="CD164" s="18">
        <f t="shared" si="530"/>
        <v>0</v>
      </c>
      <c r="CE164" s="27"/>
      <c r="CF164" s="33"/>
    </row>
    <row r="165" spans="1:84" ht="46.8" x14ac:dyDescent="0.3">
      <c r="A165" s="41" t="s">
        <v>47</v>
      </c>
      <c r="B165" s="39">
        <v>240</v>
      </c>
      <c r="C165" s="41"/>
      <c r="D165" s="41"/>
      <c r="E165" s="14" t="s">
        <v>559</v>
      </c>
      <c r="F165" s="18">
        <f t="shared" si="528"/>
        <v>14971.9</v>
      </c>
      <c r="G165" s="18">
        <f t="shared" si="528"/>
        <v>12765.1</v>
      </c>
      <c r="H165" s="18">
        <f t="shared" si="528"/>
        <v>12765.1</v>
      </c>
      <c r="I165" s="18">
        <f t="shared" si="528"/>
        <v>0</v>
      </c>
      <c r="J165" s="18">
        <f t="shared" si="528"/>
        <v>0</v>
      </c>
      <c r="K165" s="18">
        <f t="shared" si="528"/>
        <v>0</v>
      </c>
      <c r="L165" s="18">
        <f t="shared" si="496"/>
        <v>14971.9</v>
      </c>
      <c r="M165" s="18">
        <f t="shared" si="497"/>
        <v>12765.1</v>
      </c>
      <c r="N165" s="18">
        <f t="shared" si="498"/>
        <v>12765.1</v>
      </c>
      <c r="O165" s="18">
        <f t="shared" si="529"/>
        <v>0</v>
      </c>
      <c r="P165" s="18">
        <f t="shared" si="529"/>
        <v>0</v>
      </c>
      <c r="Q165" s="18">
        <f t="shared" si="529"/>
        <v>0</v>
      </c>
      <c r="R165" s="18">
        <f t="shared" si="529"/>
        <v>0</v>
      </c>
      <c r="S165" s="18">
        <f t="shared" si="529"/>
        <v>0</v>
      </c>
      <c r="T165" s="18">
        <f t="shared" si="448"/>
        <v>14971.9</v>
      </c>
      <c r="U165" s="18">
        <f t="shared" si="449"/>
        <v>12765.1</v>
      </c>
      <c r="V165" s="18">
        <f t="shared" si="450"/>
        <v>12765.1</v>
      </c>
      <c r="W165" s="18">
        <f t="shared" si="530"/>
        <v>0</v>
      </c>
      <c r="X165" s="18">
        <f t="shared" si="530"/>
        <v>0</v>
      </c>
      <c r="Y165" s="18">
        <f t="shared" si="530"/>
        <v>0</v>
      </c>
      <c r="Z165" s="18">
        <f t="shared" si="530"/>
        <v>0</v>
      </c>
      <c r="AA165" s="18">
        <f t="shared" si="530"/>
        <v>0</v>
      </c>
      <c r="AB165" s="18">
        <f t="shared" si="530"/>
        <v>0</v>
      </c>
      <c r="AC165" s="18">
        <f t="shared" si="451"/>
        <v>14971.9</v>
      </c>
      <c r="AD165" s="18">
        <f t="shared" si="452"/>
        <v>12765.1</v>
      </c>
      <c r="AE165" s="18">
        <f t="shared" si="453"/>
        <v>12765.1</v>
      </c>
      <c r="AF165" s="18">
        <f t="shared" si="530"/>
        <v>1262.951</v>
      </c>
      <c r="AG165" s="18">
        <f t="shared" si="530"/>
        <v>0</v>
      </c>
      <c r="AH165" s="18">
        <f t="shared" si="530"/>
        <v>0</v>
      </c>
      <c r="AI165" s="18">
        <f t="shared" si="454"/>
        <v>16234.850999999999</v>
      </c>
      <c r="AJ165" s="18">
        <f t="shared" si="455"/>
        <v>12765.1</v>
      </c>
      <c r="AK165" s="18">
        <f t="shared" si="456"/>
        <v>12765.1</v>
      </c>
      <c r="AL165" s="18">
        <f t="shared" si="530"/>
        <v>0</v>
      </c>
      <c r="AM165" s="18">
        <f t="shared" si="457"/>
        <v>16234.850999999999</v>
      </c>
      <c r="AN165" s="18">
        <f t="shared" si="530"/>
        <v>0</v>
      </c>
      <c r="AO165" s="18">
        <f t="shared" si="530"/>
        <v>0</v>
      </c>
      <c r="AP165" s="18">
        <f t="shared" si="530"/>
        <v>0</v>
      </c>
      <c r="AQ165" s="18">
        <f t="shared" si="458"/>
        <v>16234.850999999999</v>
      </c>
      <c r="AR165" s="18">
        <f t="shared" si="459"/>
        <v>12765.1</v>
      </c>
      <c r="AS165" s="18">
        <f t="shared" si="460"/>
        <v>12765.1</v>
      </c>
      <c r="AT165" s="18">
        <f t="shared" si="530"/>
        <v>0</v>
      </c>
      <c r="AU165" s="18">
        <f t="shared" si="530"/>
        <v>0</v>
      </c>
      <c r="AV165" s="18">
        <f t="shared" si="530"/>
        <v>0</v>
      </c>
      <c r="AW165" s="18">
        <f t="shared" si="461"/>
        <v>16234.850999999999</v>
      </c>
      <c r="AX165" s="18">
        <f t="shared" si="462"/>
        <v>12765.1</v>
      </c>
      <c r="AY165" s="18">
        <f t="shared" si="463"/>
        <v>12765.1</v>
      </c>
      <c r="AZ165" s="18">
        <f t="shared" si="530"/>
        <v>-31.181000000000001</v>
      </c>
      <c r="BA165" s="18">
        <f t="shared" si="530"/>
        <v>0</v>
      </c>
      <c r="BB165" s="18">
        <f t="shared" si="530"/>
        <v>0</v>
      </c>
      <c r="BC165" s="18">
        <f t="shared" si="464"/>
        <v>16203.669999999998</v>
      </c>
      <c r="BD165" s="18">
        <f t="shared" si="465"/>
        <v>12765.1</v>
      </c>
      <c r="BE165" s="18">
        <f t="shared" si="466"/>
        <v>12765.1</v>
      </c>
      <c r="BF165" s="18">
        <f t="shared" si="530"/>
        <v>0</v>
      </c>
      <c r="BG165" s="18">
        <f t="shared" si="530"/>
        <v>0</v>
      </c>
      <c r="BH165" s="18">
        <f t="shared" si="530"/>
        <v>0</v>
      </c>
      <c r="BI165" s="18">
        <f t="shared" si="445"/>
        <v>16203.669999999998</v>
      </c>
      <c r="BJ165" s="18">
        <f t="shared" si="446"/>
        <v>12765.1</v>
      </c>
      <c r="BK165" s="18">
        <f t="shared" si="447"/>
        <v>12765.1</v>
      </c>
      <c r="BL165" s="18">
        <f t="shared" si="530"/>
        <v>-7.9009999999999998</v>
      </c>
      <c r="BM165" s="18">
        <f t="shared" si="530"/>
        <v>0</v>
      </c>
      <c r="BN165" s="18">
        <f t="shared" si="530"/>
        <v>0</v>
      </c>
      <c r="BO165" s="18">
        <f t="shared" si="467"/>
        <v>16195.768999999998</v>
      </c>
      <c r="BP165" s="18">
        <f t="shared" si="468"/>
        <v>12765.1</v>
      </c>
      <c r="BQ165" s="18">
        <f t="shared" si="469"/>
        <v>12765.1</v>
      </c>
      <c r="BR165" s="18">
        <f t="shared" si="530"/>
        <v>0</v>
      </c>
      <c r="BS165" s="18">
        <f t="shared" si="530"/>
        <v>0</v>
      </c>
      <c r="BT165" s="18">
        <f t="shared" si="530"/>
        <v>0</v>
      </c>
      <c r="BU165" s="18">
        <f t="shared" si="470"/>
        <v>16195.768999999998</v>
      </c>
      <c r="BV165" s="18">
        <f t="shared" si="471"/>
        <v>12765.1</v>
      </c>
      <c r="BW165" s="18">
        <f t="shared" si="472"/>
        <v>12765.1</v>
      </c>
      <c r="BX165" s="18">
        <f t="shared" si="530"/>
        <v>-30.021999999999998</v>
      </c>
      <c r="BY165" s="18">
        <f t="shared" si="530"/>
        <v>0</v>
      </c>
      <c r="BZ165" s="18">
        <f t="shared" si="530"/>
        <v>0</v>
      </c>
      <c r="CA165" s="18">
        <f t="shared" si="473"/>
        <v>16165.746999999998</v>
      </c>
      <c r="CB165" s="18">
        <f t="shared" si="474"/>
        <v>12765.1</v>
      </c>
      <c r="CC165" s="18">
        <f t="shared" si="475"/>
        <v>12765.1</v>
      </c>
      <c r="CD165" s="18">
        <f t="shared" si="530"/>
        <v>0</v>
      </c>
      <c r="CE165" s="27"/>
      <c r="CF165" s="33"/>
    </row>
    <row r="166" spans="1:84" x14ac:dyDescent="0.3">
      <c r="A166" s="41" t="s">
        <v>47</v>
      </c>
      <c r="B166" s="39">
        <v>240</v>
      </c>
      <c r="C166" s="41" t="s">
        <v>19</v>
      </c>
      <c r="D166" s="41" t="s">
        <v>29</v>
      </c>
      <c r="E166" s="14" t="s">
        <v>1425</v>
      </c>
      <c r="F166" s="18">
        <v>14971.9</v>
      </c>
      <c r="G166" s="18">
        <v>12765.1</v>
      </c>
      <c r="H166" s="18">
        <v>12765.1</v>
      </c>
      <c r="I166" s="18"/>
      <c r="J166" s="18"/>
      <c r="K166" s="18"/>
      <c r="L166" s="18">
        <f t="shared" si="496"/>
        <v>14971.9</v>
      </c>
      <c r="M166" s="18">
        <f t="shared" si="497"/>
        <v>12765.1</v>
      </c>
      <c r="N166" s="18">
        <f t="shared" si="498"/>
        <v>12765.1</v>
      </c>
      <c r="O166" s="18"/>
      <c r="P166" s="18"/>
      <c r="Q166" s="18"/>
      <c r="R166" s="18"/>
      <c r="S166" s="18"/>
      <c r="T166" s="18">
        <f t="shared" si="448"/>
        <v>14971.9</v>
      </c>
      <c r="U166" s="18">
        <f t="shared" si="449"/>
        <v>12765.1</v>
      </c>
      <c r="V166" s="18">
        <f t="shared" si="450"/>
        <v>12765.1</v>
      </c>
      <c r="W166" s="18"/>
      <c r="X166" s="18"/>
      <c r="Y166" s="18"/>
      <c r="Z166" s="18"/>
      <c r="AA166" s="18"/>
      <c r="AB166" s="18"/>
      <c r="AC166" s="18">
        <f t="shared" si="451"/>
        <v>14971.9</v>
      </c>
      <c r="AD166" s="18">
        <f t="shared" si="452"/>
        <v>12765.1</v>
      </c>
      <c r="AE166" s="18">
        <f t="shared" si="453"/>
        <v>12765.1</v>
      </c>
      <c r="AF166" s="18">
        <f>-380.08+1643.031</f>
        <v>1262.951</v>
      </c>
      <c r="AG166" s="18"/>
      <c r="AH166" s="18"/>
      <c r="AI166" s="18">
        <f t="shared" si="454"/>
        <v>16234.850999999999</v>
      </c>
      <c r="AJ166" s="18">
        <f t="shared" si="455"/>
        <v>12765.1</v>
      </c>
      <c r="AK166" s="18">
        <f t="shared" si="456"/>
        <v>12765.1</v>
      </c>
      <c r="AL166" s="18"/>
      <c r="AM166" s="18">
        <f t="shared" si="457"/>
        <v>16234.850999999999</v>
      </c>
      <c r="AN166" s="18"/>
      <c r="AO166" s="18"/>
      <c r="AP166" s="18"/>
      <c r="AQ166" s="18">
        <f t="shared" si="458"/>
        <v>16234.850999999999</v>
      </c>
      <c r="AR166" s="18">
        <f t="shared" si="459"/>
        <v>12765.1</v>
      </c>
      <c r="AS166" s="18">
        <f t="shared" si="460"/>
        <v>12765.1</v>
      </c>
      <c r="AT166" s="18"/>
      <c r="AU166" s="18"/>
      <c r="AV166" s="18"/>
      <c r="AW166" s="18">
        <f t="shared" si="461"/>
        <v>16234.850999999999</v>
      </c>
      <c r="AX166" s="18">
        <f t="shared" si="462"/>
        <v>12765.1</v>
      </c>
      <c r="AY166" s="18">
        <f t="shared" si="463"/>
        <v>12765.1</v>
      </c>
      <c r="AZ166" s="18">
        <v>-31.181000000000001</v>
      </c>
      <c r="BA166" s="18"/>
      <c r="BB166" s="18"/>
      <c r="BC166" s="18">
        <f t="shared" si="464"/>
        <v>16203.669999999998</v>
      </c>
      <c r="BD166" s="18">
        <f t="shared" si="465"/>
        <v>12765.1</v>
      </c>
      <c r="BE166" s="18">
        <f t="shared" si="466"/>
        <v>12765.1</v>
      </c>
      <c r="BF166" s="18"/>
      <c r="BG166" s="18"/>
      <c r="BH166" s="18"/>
      <c r="BI166" s="18">
        <f t="shared" si="445"/>
        <v>16203.669999999998</v>
      </c>
      <c r="BJ166" s="18">
        <f t="shared" si="446"/>
        <v>12765.1</v>
      </c>
      <c r="BK166" s="18">
        <f t="shared" si="447"/>
        <v>12765.1</v>
      </c>
      <c r="BL166" s="18">
        <v>-7.9009999999999998</v>
      </c>
      <c r="BM166" s="18"/>
      <c r="BN166" s="18"/>
      <c r="BO166" s="18">
        <f t="shared" si="467"/>
        <v>16195.768999999998</v>
      </c>
      <c r="BP166" s="18">
        <f t="shared" si="468"/>
        <v>12765.1</v>
      </c>
      <c r="BQ166" s="18">
        <f t="shared" si="469"/>
        <v>12765.1</v>
      </c>
      <c r="BR166" s="18"/>
      <c r="BS166" s="18"/>
      <c r="BT166" s="18"/>
      <c r="BU166" s="18">
        <f t="shared" si="470"/>
        <v>16195.768999999998</v>
      </c>
      <c r="BV166" s="18">
        <f t="shared" si="471"/>
        <v>12765.1</v>
      </c>
      <c r="BW166" s="18">
        <f t="shared" si="472"/>
        <v>12765.1</v>
      </c>
      <c r="BX166" s="18">
        <f>-1.842-28.18</f>
        <v>-30.021999999999998</v>
      </c>
      <c r="BY166" s="18"/>
      <c r="BZ166" s="18"/>
      <c r="CA166" s="18">
        <f t="shared" si="473"/>
        <v>16165.746999999998</v>
      </c>
      <c r="CB166" s="18">
        <f t="shared" si="474"/>
        <v>12765.1</v>
      </c>
      <c r="CC166" s="18">
        <f t="shared" si="475"/>
        <v>12765.1</v>
      </c>
      <c r="CD166" s="18"/>
      <c r="CE166" s="27"/>
      <c r="CF166" s="33"/>
    </row>
    <row r="167" spans="1:84" x14ac:dyDescent="0.3">
      <c r="A167" s="41" t="s">
        <v>47</v>
      </c>
      <c r="B167" s="39">
        <v>800</v>
      </c>
      <c r="C167" s="41"/>
      <c r="D167" s="41"/>
      <c r="E167" s="14" t="s">
        <v>556</v>
      </c>
      <c r="F167" s="18">
        <f t="shared" ref="F167:K168" si="531">F168</f>
        <v>83.7</v>
      </c>
      <c r="G167" s="18">
        <f t="shared" si="531"/>
        <v>83.7</v>
      </c>
      <c r="H167" s="18">
        <f t="shared" si="531"/>
        <v>83.7</v>
      </c>
      <c r="I167" s="18">
        <f t="shared" si="531"/>
        <v>0</v>
      </c>
      <c r="J167" s="18">
        <f t="shared" si="531"/>
        <v>0</v>
      </c>
      <c r="K167" s="18">
        <f t="shared" si="531"/>
        <v>0</v>
      </c>
      <c r="L167" s="18">
        <f t="shared" si="496"/>
        <v>83.7</v>
      </c>
      <c r="M167" s="18">
        <f t="shared" si="497"/>
        <v>83.7</v>
      </c>
      <c r="N167" s="18">
        <f t="shared" si="498"/>
        <v>83.7</v>
      </c>
      <c r="O167" s="18">
        <f t="shared" ref="O167:S168" si="532">O168</f>
        <v>0</v>
      </c>
      <c r="P167" s="18">
        <f t="shared" si="532"/>
        <v>0</v>
      </c>
      <c r="Q167" s="18">
        <f t="shared" si="532"/>
        <v>0</v>
      </c>
      <c r="R167" s="18">
        <f t="shared" si="532"/>
        <v>0</v>
      </c>
      <c r="S167" s="18">
        <f t="shared" si="532"/>
        <v>0</v>
      </c>
      <c r="T167" s="18">
        <f t="shared" si="448"/>
        <v>83.7</v>
      </c>
      <c r="U167" s="18">
        <f t="shared" si="449"/>
        <v>83.7</v>
      </c>
      <c r="V167" s="18">
        <f t="shared" si="450"/>
        <v>83.7</v>
      </c>
      <c r="W167" s="18">
        <f t="shared" ref="W167:CD168" si="533">W168</f>
        <v>0</v>
      </c>
      <c r="X167" s="18">
        <f t="shared" si="533"/>
        <v>0</v>
      </c>
      <c r="Y167" s="18">
        <f t="shared" si="533"/>
        <v>0</v>
      </c>
      <c r="Z167" s="18">
        <f t="shared" si="533"/>
        <v>0</v>
      </c>
      <c r="AA167" s="18">
        <f t="shared" si="533"/>
        <v>0</v>
      </c>
      <c r="AB167" s="18">
        <f t="shared" si="533"/>
        <v>0</v>
      </c>
      <c r="AC167" s="18">
        <f t="shared" si="451"/>
        <v>83.7</v>
      </c>
      <c r="AD167" s="18">
        <f t="shared" si="452"/>
        <v>83.7</v>
      </c>
      <c r="AE167" s="18">
        <f t="shared" si="453"/>
        <v>83.7</v>
      </c>
      <c r="AF167" s="18">
        <f t="shared" si="533"/>
        <v>0</v>
      </c>
      <c r="AG167" s="18">
        <f t="shared" si="533"/>
        <v>0</v>
      </c>
      <c r="AH167" s="18">
        <f t="shared" si="533"/>
        <v>0</v>
      </c>
      <c r="AI167" s="18">
        <f t="shared" si="454"/>
        <v>83.7</v>
      </c>
      <c r="AJ167" s="18">
        <f t="shared" si="455"/>
        <v>83.7</v>
      </c>
      <c r="AK167" s="18">
        <f t="shared" si="456"/>
        <v>83.7</v>
      </c>
      <c r="AL167" s="18">
        <f t="shared" si="533"/>
        <v>0</v>
      </c>
      <c r="AM167" s="18">
        <f t="shared" si="457"/>
        <v>83.7</v>
      </c>
      <c r="AN167" s="18">
        <f t="shared" si="533"/>
        <v>0</v>
      </c>
      <c r="AO167" s="18">
        <f t="shared" si="533"/>
        <v>0</v>
      </c>
      <c r="AP167" s="18">
        <f t="shared" si="533"/>
        <v>0</v>
      </c>
      <c r="AQ167" s="18">
        <f t="shared" si="458"/>
        <v>83.7</v>
      </c>
      <c r="AR167" s="18">
        <f t="shared" si="459"/>
        <v>83.7</v>
      </c>
      <c r="AS167" s="18">
        <f t="shared" si="460"/>
        <v>83.7</v>
      </c>
      <c r="AT167" s="18">
        <f t="shared" si="533"/>
        <v>0</v>
      </c>
      <c r="AU167" s="18">
        <f t="shared" si="533"/>
        <v>0</v>
      </c>
      <c r="AV167" s="18">
        <f t="shared" si="533"/>
        <v>0</v>
      </c>
      <c r="AW167" s="18">
        <f t="shared" si="461"/>
        <v>83.7</v>
      </c>
      <c r="AX167" s="18">
        <f t="shared" si="462"/>
        <v>83.7</v>
      </c>
      <c r="AY167" s="18">
        <f t="shared" si="463"/>
        <v>83.7</v>
      </c>
      <c r="AZ167" s="18">
        <f t="shared" si="533"/>
        <v>0</v>
      </c>
      <c r="BA167" s="18">
        <f t="shared" si="533"/>
        <v>0</v>
      </c>
      <c r="BB167" s="18">
        <f t="shared" si="533"/>
        <v>0</v>
      </c>
      <c r="BC167" s="18">
        <f t="shared" si="464"/>
        <v>83.7</v>
      </c>
      <c r="BD167" s="18">
        <f t="shared" si="465"/>
        <v>83.7</v>
      </c>
      <c r="BE167" s="18">
        <f t="shared" si="466"/>
        <v>83.7</v>
      </c>
      <c r="BF167" s="18">
        <f t="shared" si="533"/>
        <v>0</v>
      </c>
      <c r="BG167" s="18">
        <f t="shared" si="533"/>
        <v>0</v>
      </c>
      <c r="BH167" s="18">
        <f t="shared" si="533"/>
        <v>0</v>
      </c>
      <c r="BI167" s="18">
        <f t="shared" si="445"/>
        <v>83.7</v>
      </c>
      <c r="BJ167" s="18">
        <f t="shared" si="446"/>
        <v>83.7</v>
      </c>
      <c r="BK167" s="18">
        <f t="shared" si="447"/>
        <v>83.7</v>
      </c>
      <c r="BL167" s="18">
        <f t="shared" si="533"/>
        <v>0</v>
      </c>
      <c r="BM167" s="18">
        <f t="shared" si="533"/>
        <v>0</v>
      </c>
      <c r="BN167" s="18">
        <f t="shared" si="533"/>
        <v>0</v>
      </c>
      <c r="BO167" s="18">
        <f t="shared" si="467"/>
        <v>83.7</v>
      </c>
      <c r="BP167" s="18">
        <f t="shared" si="468"/>
        <v>83.7</v>
      </c>
      <c r="BQ167" s="18">
        <f t="shared" si="469"/>
        <v>83.7</v>
      </c>
      <c r="BR167" s="18">
        <f t="shared" si="533"/>
        <v>0</v>
      </c>
      <c r="BS167" s="18">
        <f t="shared" si="533"/>
        <v>0</v>
      </c>
      <c r="BT167" s="18">
        <f t="shared" si="533"/>
        <v>0</v>
      </c>
      <c r="BU167" s="18">
        <f t="shared" si="470"/>
        <v>83.7</v>
      </c>
      <c r="BV167" s="18">
        <f t="shared" si="471"/>
        <v>83.7</v>
      </c>
      <c r="BW167" s="18">
        <f t="shared" si="472"/>
        <v>83.7</v>
      </c>
      <c r="BX167" s="18">
        <f t="shared" si="533"/>
        <v>0</v>
      </c>
      <c r="BY167" s="18">
        <f t="shared" si="533"/>
        <v>0</v>
      </c>
      <c r="BZ167" s="18">
        <f t="shared" si="533"/>
        <v>0</v>
      </c>
      <c r="CA167" s="18">
        <f t="shared" si="473"/>
        <v>83.7</v>
      </c>
      <c r="CB167" s="18">
        <f t="shared" si="474"/>
        <v>83.7</v>
      </c>
      <c r="CC167" s="18">
        <f t="shared" si="475"/>
        <v>83.7</v>
      </c>
      <c r="CD167" s="18">
        <f t="shared" si="533"/>
        <v>0</v>
      </c>
      <c r="CE167" s="27"/>
      <c r="CF167" s="33"/>
    </row>
    <row r="168" spans="1:84" x14ac:dyDescent="0.3">
      <c r="A168" s="41" t="s">
        <v>47</v>
      </c>
      <c r="B168" s="39">
        <v>850</v>
      </c>
      <c r="C168" s="41"/>
      <c r="D168" s="41"/>
      <c r="E168" s="14" t="s">
        <v>573</v>
      </c>
      <c r="F168" s="18">
        <f t="shared" si="531"/>
        <v>83.7</v>
      </c>
      <c r="G168" s="18">
        <f t="shared" si="531"/>
        <v>83.7</v>
      </c>
      <c r="H168" s="18">
        <f t="shared" si="531"/>
        <v>83.7</v>
      </c>
      <c r="I168" s="18">
        <f t="shared" si="531"/>
        <v>0</v>
      </c>
      <c r="J168" s="18">
        <f t="shared" si="531"/>
        <v>0</v>
      </c>
      <c r="K168" s="18">
        <f t="shared" si="531"/>
        <v>0</v>
      </c>
      <c r="L168" s="18">
        <f t="shared" si="496"/>
        <v>83.7</v>
      </c>
      <c r="M168" s="18">
        <f t="shared" si="497"/>
        <v>83.7</v>
      </c>
      <c r="N168" s="18">
        <f t="shared" si="498"/>
        <v>83.7</v>
      </c>
      <c r="O168" s="18">
        <f t="shared" si="532"/>
        <v>0</v>
      </c>
      <c r="P168" s="18">
        <f t="shared" si="532"/>
        <v>0</v>
      </c>
      <c r="Q168" s="18">
        <f t="shared" si="532"/>
        <v>0</v>
      </c>
      <c r="R168" s="18">
        <f t="shared" si="532"/>
        <v>0</v>
      </c>
      <c r="S168" s="18">
        <f t="shared" si="532"/>
        <v>0</v>
      </c>
      <c r="T168" s="18">
        <f t="shared" si="448"/>
        <v>83.7</v>
      </c>
      <c r="U168" s="18">
        <f t="shared" si="449"/>
        <v>83.7</v>
      </c>
      <c r="V168" s="18">
        <f t="shared" si="450"/>
        <v>83.7</v>
      </c>
      <c r="W168" s="18">
        <f t="shared" si="533"/>
        <v>0</v>
      </c>
      <c r="X168" s="18">
        <f t="shared" si="533"/>
        <v>0</v>
      </c>
      <c r="Y168" s="18">
        <f t="shared" si="533"/>
        <v>0</v>
      </c>
      <c r="Z168" s="18">
        <f t="shared" si="533"/>
        <v>0</v>
      </c>
      <c r="AA168" s="18">
        <f t="shared" si="533"/>
        <v>0</v>
      </c>
      <c r="AB168" s="18">
        <f t="shared" si="533"/>
        <v>0</v>
      </c>
      <c r="AC168" s="18">
        <f t="shared" si="451"/>
        <v>83.7</v>
      </c>
      <c r="AD168" s="18">
        <f t="shared" si="452"/>
        <v>83.7</v>
      </c>
      <c r="AE168" s="18">
        <f t="shared" si="453"/>
        <v>83.7</v>
      </c>
      <c r="AF168" s="18">
        <f t="shared" si="533"/>
        <v>0</v>
      </c>
      <c r="AG168" s="18">
        <f t="shared" si="533"/>
        <v>0</v>
      </c>
      <c r="AH168" s="18">
        <f t="shared" si="533"/>
        <v>0</v>
      </c>
      <c r="AI168" s="18">
        <f t="shared" si="454"/>
        <v>83.7</v>
      </c>
      <c r="AJ168" s="18">
        <f t="shared" si="455"/>
        <v>83.7</v>
      </c>
      <c r="AK168" s="18">
        <f t="shared" si="456"/>
        <v>83.7</v>
      </c>
      <c r="AL168" s="18">
        <f t="shared" si="533"/>
        <v>0</v>
      </c>
      <c r="AM168" s="18">
        <f t="shared" si="457"/>
        <v>83.7</v>
      </c>
      <c r="AN168" s="18">
        <f t="shared" si="533"/>
        <v>0</v>
      </c>
      <c r="AO168" s="18">
        <f t="shared" si="533"/>
        <v>0</v>
      </c>
      <c r="AP168" s="18">
        <f t="shared" si="533"/>
        <v>0</v>
      </c>
      <c r="AQ168" s="18">
        <f t="shared" si="458"/>
        <v>83.7</v>
      </c>
      <c r="AR168" s="18">
        <f t="shared" si="459"/>
        <v>83.7</v>
      </c>
      <c r="AS168" s="18">
        <f t="shared" si="460"/>
        <v>83.7</v>
      </c>
      <c r="AT168" s="18">
        <f t="shared" si="533"/>
        <v>0</v>
      </c>
      <c r="AU168" s="18">
        <f t="shared" si="533"/>
        <v>0</v>
      </c>
      <c r="AV168" s="18">
        <f t="shared" si="533"/>
        <v>0</v>
      </c>
      <c r="AW168" s="18">
        <f t="shared" si="461"/>
        <v>83.7</v>
      </c>
      <c r="AX168" s="18">
        <f t="shared" si="462"/>
        <v>83.7</v>
      </c>
      <c r="AY168" s="18">
        <f t="shared" si="463"/>
        <v>83.7</v>
      </c>
      <c r="AZ168" s="18">
        <f t="shared" si="533"/>
        <v>0</v>
      </c>
      <c r="BA168" s="18">
        <f t="shared" si="533"/>
        <v>0</v>
      </c>
      <c r="BB168" s="18">
        <f t="shared" si="533"/>
        <v>0</v>
      </c>
      <c r="BC168" s="18">
        <f t="shared" si="464"/>
        <v>83.7</v>
      </c>
      <c r="BD168" s="18">
        <f t="shared" si="465"/>
        <v>83.7</v>
      </c>
      <c r="BE168" s="18">
        <f t="shared" si="466"/>
        <v>83.7</v>
      </c>
      <c r="BF168" s="18">
        <f t="shared" si="533"/>
        <v>0</v>
      </c>
      <c r="BG168" s="18">
        <f t="shared" si="533"/>
        <v>0</v>
      </c>
      <c r="BH168" s="18">
        <f t="shared" si="533"/>
        <v>0</v>
      </c>
      <c r="BI168" s="18">
        <f t="shared" si="445"/>
        <v>83.7</v>
      </c>
      <c r="BJ168" s="18">
        <f t="shared" si="446"/>
        <v>83.7</v>
      </c>
      <c r="BK168" s="18">
        <f t="shared" si="447"/>
        <v>83.7</v>
      </c>
      <c r="BL168" s="18">
        <f t="shared" si="533"/>
        <v>0</v>
      </c>
      <c r="BM168" s="18">
        <f t="shared" si="533"/>
        <v>0</v>
      </c>
      <c r="BN168" s="18">
        <f t="shared" si="533"/>
        <v>0</v>
      </c>
      <c r="BO168" s="18">
        <f t="shared" si="467"/>
        <v>83.7</v>
      </c>
      <c r="BP168" s="18">
        <f t="shared" si="468"/>
        <v>83.7</v>
      </c>
      <c r="BQ168" s="18">
        <f t="shared" si="469"/>
        <v>83.7</v>
      </c>
      <c r="BR168" s="18">
        <f t="shared" si="533"/>
        <v>0</v>
      </c>
      <c r="BS168" s="18">
        <f t="shared" si="533"/>
        <v>0</v>
      </c>
      <c r="BT168" s="18">
        <f t="shared" si="533"/>
        <v>0</v>
      </c>
      <c r="BU168" s="18">
        <f t="shared" si="470"/>
        <v>83.7</v>
      </c>
      <c r="BV168" s="18">
        <f t="shared" si="471"/>
        <v>83.7</v>
      </c>
      <c r="BW168" s="18">
        <f t="shared" si="472"/>
        <v>83.7</v>
      </c>
      <c r="BX168" s="18">
        <f t="shared" si="533"/>
        <v>0</v>
      </c>
      <c r="BY168" s="18">
        <f t="shared" si="533"/>
        <v>0</v>
      </c>
      <c r="BZ168" s="18">
        <f t="shared" si="533"/>
        <v>0</v>
      </c>
      <c r="CA168" s="18">
        <f t="shared" si="473"/>
        <v>83.7</v>
      </c>
      <c r="CB168" s="18">
        <f t="shared" si="474"/>
        <v>83.7</v>
      </c>
      <c r="CC168" s="18">
        <f t="shared" si="475"/>
        <v>83.7</v>
      </c>
      <c r="CD168" s="18">
        <f t="shared" si="533"/>
        <v>0</v>
      </c>
      <c r="CE168" s="27"/>
      <c r="CF168" s="33"/>
    </row>
    <row r="169" spans="1:84" x14ac:dyDescent="0.3">
      <c r="A169" s="41" t="s">
        <v>47</v>
      </c>
      <c r="B169" s="39">
        <v>850</v>
      </c>
      <c r="C169" s="41" t="s">
        <v>19</v>
      </c>
      <c r="D169" s="41" t="s">
        <v>29</v>
      </c>
      <c r="E169" s="14" t="s">
        <v>1425</v>
      </c>
      <c r="F169" s="18">
        <v>83.7</v>
      </c>
      <c r="G169" s="18">
        <v>83.7</v>
      </c>
      <c r="H169" s="18">
        <v>83.7</v>
      </c>
      <c r="I169" s="18"/>
      <c r="J169" s="18"/>
      <c r="K169" s="18"/>
      <c r="L169" s="18">
        <f t="shared" si="496"/>
        <v>83.7</v>
      </c>
      <c r="M169" s="18">
        <f t="shared" si="497"/>
        <v>83.7</v>
      </c>
      <c r="N169" s="18">
        <f t="shared" si="498"/>
        <v>83.7</v>
      </c>
      <c r="O169" s="18"/>
      <c r="P169" s="18"/>
      <c r="Q169" s="18"/>
      <c r="R169" s="18"/>
      <c r="S169" s="18"/>
      <c r="T169" s="18">
        <f t="shared" si="448"/>
        <v>83.7</v>
      </c>
      <c r="U169" s="18">
        <f t="shared" si="449"/>
        <v>83.7</v>
      </c>
      <c r="V169" s="18">
        <f t="shared" si="450"/>
        <v>83.7</v>
      </c>
      <c r="W169" s="18"/>
      <c r="X169" s="18"/>
      <c r="Y169" s="18"/>
      <c r="Z169" s="18"/>
      <c r="AA169" s="18"/>
      <c r="AB169" s="18"/>
      <c r="AC169" s="18">
        <f t="shared" si="451"/>
        <v>83.7</v>
      </c>
      <c r="AD169" s="18">
        <f t="shared" si="452"/>
        <v>83.7</v>
      </c>
      <c r="AE169" s="18">
        <f t="shared" si="453"/>
        <v>83.7</v>
      </c>
      <c r="AF169" s="18"/>
      <c r="AG169" s="18"/>
      <c r="AH169" s="18"/>
      <c r="AI169" s="18">
        <f t="shared" si="454"/>
        <v>83.7</v>
      </c>
      <c r="AJ169" s="18">
        <f t="shared" si="455"/>
        <v>83.7</v>
      </c>
      <c r="AK169" s="18">
        <f t="shared" si="456"/>
        <v>83.7</v>
      </c>
      <c r="AL169" s="18"/>
      <c r="AM169" s="18">
        <f t="shared" si="457"/>
        <v>83.7</v>
      </c>
      <c r="AN169" s="18"/>
      <c r="AO169" s="18"/>
      <c r="AP169" s="18"/>
      <c r="AQ169" s="18">
        <f t="shared" si="458"/>
        <v>83.7</v>
      </c>
      <c r="AR169" s="18">
        <f t="shared" si="459"/>
        <v>83.7</v>
      </c>
      <c r="AS169" s="18">
        <f t="shared" si="460"/>
        <v>83.7</v>
      </c>
      <c r="AT169" s="18"/>
      <c r="AU169" s="18"/>
      <c r="AV169" s="18"/>
      <c r="AW169" s="18">
        <f t="shared" si="461"/>
        <v>83.7</v>
      </c>
      <c r="AX169" s="18">
        <f t="shared" si="462"/>
        <v>83.7</v>
      </c>
      <c r="AY169" s="18">
        <f t="shared" si="463"/>
        <v>83.7</v>
      </c>
      <c r="AZ169" s="18"/>
      <c r="BA169" s="18"/>
      <c r="BB169" s="18"/>
      <c r="BC169" s="18">
        <f t="shared" si="464"/>
        <v>83.7</v>
      </c>
      <c r="BD169" s="18">
        <f t="shared" si="465"/>
        <v>83.7</v>
      </c>
      <c r="BE169" s="18">
        <f t="shared" si="466"/>
        <v>83.7</v>
      </c>
      <c r="BF169" s="18"/>
      <c r="BG169" s="18"/>
      <c r="BH169" s="18"/>
      <c r="BI169" s="18">
        <f t="shared" si="445"/>
        <v>83.7</v>
      </c>
      <c r="BJ169" s="18">
        <f t="shared" si="446"/>
        <v>83.7</v>
      </c>
      <c r="BK169" s="18">
        <f t="shared" si="447"/>
        <v>83.7</v>
      </c>
      <c r="BL169" s="18"/>
      <c r="BM169" s="18"/>
      <c r="BN169" s="18"/>
      <c r="BO169" s="18">
        <f t="shared" si="467"/>
        <v>83.7</v>
      </c>
      <c r="BP169" s="18">
        <f t="shared" si="468"/>
        <v>83.7</v>
      </c>
      <c r="BQ169" s="18">
        <f t="shared" si="469"/>
        <v>83.7</v>
      </c>
      <c r="BR169" s="18"/>
      <c r="BS169" s="18"/>
      <c r="BT169" s="18"/>
      <c r="BU169" s="18">
        <f t="shared" si="470"/>
        <v>83.7</v>
      </c>
      <c r="BV169" s="18">
        <f t="shared" si="471"/>
        <v>83.7</v>
      </c>
      <c r="BW169" s="18">
        <f t="shared" si="472"/>
        <v>83.7</v>
      </c>
      <c r="BX169" s="18"/>
      <c r="BY169" s="18"/>
      <c r="BZ169" s="18"/>
      <c r="CA169" s="18">
        <f t="shared" si="473"/>
        <v>83.7</v>
      </c>
      <c r="CB169" s="18">
        <f t="shared" si="474"/>
        <v>83.7</v>
      </c>
      <c r="CC169" s="18">
        <f t="shared" si="475"/>
        <v>83.7</v>
      </c>
      <c r="CD169" s="18"/>
      <c r="CE169" s="27"/>
      <c r="CF169" s="33"/>
    </row>
    <row r="170" spans="1:84" ht="31.2" x14ac:dyDescent="0.3">
      <c r="A170" s="41" t="s">
        <v>48</v>
      </c>
      <c r="B170" s="39"/>
      <c r="C170" s="41"/>
      <c r="D170" s="41"/>
      <c r="E170" s="14" t="s">
        <v>615</v>
      </c>
      <c r="F170" s="18">
        <f t="shared" ref="F170:K170" si="534">F171+F174</f>
        <v>6126.9</v>
      </c>
      <c r="G170" s="18">
        <f t="shared" si="534"/>
        <v>6126.9</v>
      </c>
      <c r="H170" s="18">
        <f t="shared" si="534"/>
        <v>6126.9</v>
      </c>
      <c r="I170" s="18">
        <f t="shared" si="534"/>
        <v>0</v>
      </c>
      <c r="J170" s="18">
        <f t="shared" si="534"/>
        <v>0</v>
      </c>
      <c r="K170" s="18">
        <f t="shared" si="534"/>
        <v>0</v>
      </c>
      <c r="L170" s="18">
        <f t="shared" si="496"/>
        <v>6126.9</v>
      </c>
      <c r="M170" s="18">
        <f t="shared" si="497"/>
        <v>6126.9</v>
      </c>
      <c r="N170" s="18">
        <f t="shared" si="498"/>
        <v>6126.9</v>
      </c>
      <c r="O170" s="18">
        <f t="shared" ref="O170:S170" si="535">O171+O174</f>
        <v>0</v>
      </c>
      <c r="P170" s="18">
        <f t="shared" si="535"/>
        <v>0</v>
      </c>
      <c r="Q170" s="18">
        <f t="shared" si="535"/>
        <v>0</v>
      </c>
      <c r="R170" s="18">
        <f t="shared" si="535"/>
        <v>0</v>
      </c>
      <c r="S170" s="18">
        <f t="shared" si="535"/>
        <v>0</v>
      </c>
      <c r="T170" s="18">
        <f t="shared" si="448"/>
        <v>6126.9</v>
      </c>
      <c r="U170" s="18">
        <f t="shared" si="449"/>
        <v>6126.9</v>
      </c>
      <c r="V170" s="18">
        <f t="shared" si="450"/>
        <v>6126.9</v>
      </c>
      <c r="W170" s="18">
        <f t="shared" ref="W170:CD170" si="536">W171+W174</f>
        <v>0</v>
      </c>
      <c r="X170" s="18">
        <f t="shared" ref="X170:AB170" si="537">X171+X174</f>
        <v>0</v>
      </c>
      <c r="Y170" s="18">
        <f t="shared" si="537"/>
        <v>0</v>
      </c>
      <c r="Z170" s="18">
        <f t="shared" si="537"/>
        <v>0</v>
      </c>
      <c r="AA170" s="18">
        <f t="shared" si="537"/>
        <v>0</v>
      </c>
      <c r="AB170" s="18">
        <f t="shared" si="537"/>
        <v>0</v>
      </c>
      <c r="AC170" s="18">
        <f t="shared" si="451"/>
        <v>6126.9</v>
      </c>
      <c r="AD170" s="18">
        <f t="shared" si="452"/>
        <v>6126.9</v>
      </c>
      <c r="AE170" s="18">
        <f t="shared" si="453"/>
        <v>6126.9</v>
      </c>
      <c r="AF170" s="18">
        <f t="shared" ref="AF170:AH170" si="538">AF171+AF174</f>
        <v>0</v>
      </c>
      <c r="AG170" s="18">
        <f t="shared" si="538"/>
        <v>0</v>
      </c>
      <c r="AH170" s="18">
        <f t="shared" si="538"/>
        <v>0</v>
      </c>
      <c r="AI170" s="18">
        <f t="shared" si="454"/>
        <v>6126.9</v>
      </c>
      <c r="AJ170" s="18">
        <f t="shared" si="455"/>
        <v>6126.9</v>
      </c>
      <c r="AK170" s="18">
        <f t="shared" si="456"/>
        <v>6126.9</v>
      </c>
      <c r="AL170" s="18">
        <f t="shared" ref="AL170" si="539">AL171+AL174</f>
        <v>0</v>
      </c>
      <c r="AM170" s="18">
        <f t="shared" si="457"/>
        <v>6126.9</v>
      </c>
      <c r="AN170" s="18">
        <f t="shared" ref="AN170:AP170" si="540">AN171+AN174</f>
        <v>0</v>
      </c>
      <c r="AO170" s="18">
        <f t="shared" si="540"/>
        <v>0</v>
      </c>
      <c r="AP170" s="18">
        <f t="shared" si="540"/>
        <v>0</v>
      </c>
      <c r="AQ170" s="18">
        <f t="shared" si="458"/>
        <v>6126.9</v>
      </c>
      <c r="AR170" s="18">
        <f t="shared" si="459"/>
        <v>6126.9</v>
      </c>
      <c r="AS170" s="18">
        <f t="shared" si="460"/>
        <v>6126.9</v>
      </c>
      <c r="AT170" s="18">
        <f t="shared" ref="AT170:AV170" si="541">AT171+AT174</f>
        <v>0</v>
      </c>
      <c r="AU170" s="18">
        <f t="shared" si="541"/>
        <v>0</v>
      </c>
      <c r="AV170" s="18">
        <f t="shared" si="541"/>
        <v>0</v>
      </c>
      <c r="AW170" s="18">
        <f t="shared" si="461"/>
        <v>6126.9</v>
      </c>
      <c r="AX170" s="18">
        <f t="shared" si="462"/>
        <v>6126.9</v>
      </c>
      <c r="AY170" s="18">
        <f t="shared" si="463"/>
        <v>6126.9</v>
      </c>
      <c r="AZ170" s="18">
        <f t="shared" ref="AZ170:BB170" si="542">AZ171+AZ174</f>
        <v>0</v>
      </c>
      <c r="BA170" s="18">
        <f t="shared" si="542"/>
        <v>0</v>
      </c>
      <c r="BB170" s="18">
        <f t="shared" si="542"/>
        <v>0</v>
      </c>
      <c r="BC170" s="18">
        <f t="shared" si="464"/>
        <v>6126.9</v>
      </c>
      <c r="BD170" s="18">
        <f t="shared" si="465"/>
        <v>6126.9</v>
      </c>
      <c r="BE170" s="18">
        <f t="shared" si="466"/>
        <v>6126.9</v>
      </c>
      <c r="BF170" s="18">
        <f t="shared" ref="BF170:BH170" si="543">BF171+BF174</f>
        <v>0</v>
      </c>
      <c r="BG170" s="18">
        <f t="shared" si="543"/>
        <v>0</v>
      </c>
      <c r="BH170" s="18">
        <f t="shared" si="543"/>
        <v>0</v>
      </c>
      <c r="BI170" s="18">
        <f t="shared" si="445"/>
        <v>6126.9</v>
      </c>
      <c r="BJ170" s="18">
        <f t="shared" si="446"/>
        <v>6126.9</v>
      </c>
      <c r="BK170" s="18">
        <f t="shared" si="447"/>
        <v>6126.9</v>
      </c>
      <c r="BL170" s="18">
        <f t="shared" ref="BL170:BN170" si="544">BL171+BL174</f>
        <v>0</v>
      </c>
      <c r="BM170" s="18">
        <f t="shared" si="544"/>
        <v>0</v>
      </c>
      <c r="BN170" s="18">
        <f t="shared" si="544"/>
        <v>0</v>
      </c>
      <c r="BO170" s="18">
        <f t="shared" si="467"/>
        <v>6126.9</v>
      </c>
      <c r="BP170" s="18">
        <f t="shared" si="468"/>
        <v>6126.9</v>
      </c>
      <c r="BQ170" s="18">
        <f t="shared" si="469"/>
        <v>6126.9</v>
      </c>
      <c r="BR170" s="18">
        <f t="shared" ref="BR170:BT170" si="545">BR171+BR174</f>
        <v>0</v>
      </c>
      <c r="BS170" s="18">
        <f t="shared" si="545"/>
        <v>0</v>
      </c>
      <c r="BT170" s="18">
        <f t="shared" si="545"/>
        <v>0</v>
      </c>
      <c r="BU170" s="18">
        <f t="shared" si="470"/>
        <v>6126.9</v>
      </c>
      <c r="BV170" s="18">
        <f t="shared" si="471"/>
        <v>6126.9</v>
      </c>
      <c r="BW170" s="18">
        <f t="shared" si="472"/>
        <v>6126.9</v>
      </c>
      <c r="BX170" s="18">
        <f t="shared" ref="BX170:BZ170" si="546">BX171+BX174</f>
        <v>-45.519999999999996</v>
      </c>
      <c r="BY170" s="18">
        <f t="shared" si="546"/>
        <v>0</v>
      </c>
      <c r="BZ170" s="18">
        <f t="shared" si="546"/>
        <v>0</v>
      </c>
      <c r="CA170" s="18">
        <f t="shared" si="473"/>
        <v>6081.3799999999992</v>
      </c>
      <c r="CB170" s="18">
        <f t="shared" si="474"/>
        <v>6126.9</v>
      </c>
      <c r="CC170" s="18">
        <f t="shared" si="475"/>
        <v>6126.9</v>
      </c>
      <c r="CD170" s="18">
        <f t="shared" si="536"/>
        <v>0</v>
      </c>
      <c r="CE170" s="27"/>
      <c r="CF170" s="33"/>
    </row>
    <row r="171" spans="1:84" ht="93.6" x14ac:dyDescent="0.3">
      <c r="A171" s="41" t="s">
        <v>48</v>
      </c>
      <c r="B171" s="39">
        <v>100</v>
      </c>
      <c r="C171" s="41"/>
      <c r="D171" s="41"/>
      <c r="E171" s="14" t="s">
        <v>550</v>
      </c>
      <c r="F171" s="18">
        <f t="shared" ref="F171:K172" si="547">F172</f>
        <v>5067.3</v>
      </c>
      <c r="G171" s="18">
        <f t="shared" si="547"/>
        <v>5067.3</v>
      </c>
      <c r="H171" s="18">
        <f t="shared" si="547"/>
        <v>5067.3</v>
      </c>
      <c r="I171" s="18">
        <f t="shared" si="547"/>
        <v>0</v>
      </c>
      <c r="J171" s="18">
        <f t="shared" si="547"/>
        <v>0</v>
      </c>
      <c r="K171" s="18">
        <f t="shared" si="547"/>
        <v>0</v>
      </c>
      <c r="L171" s="18">
        <f t="shared" si="496"/>
        <v>5067.3</v>
      </c>
      <c r="M171" s="18">
        <f t="shared" si="497"/>
        <v>5067.3</v>
      </c>
      <c r="N171" s="18">
        <f t="shared" si="498"/>
        <v>5067.3</v>
      </c>
      <c r="O171" s="18">
        <f t="shared" ref="O171:S172" si="548">O172</f>
        <v>0</v>
      </c>
      <c r="P171" s="18">
        <f t="shared" si="548"/>
        <v>0</v>
      </c>
      <c r="Q171" s="18">
        <f t="shared" si="548"/>
        <v>0</v>
      </c>
      <c r="R171" s="18">
        <f t="shared" si="548"/>
        <v>0</v>
      </c>
      <c r="S171" s="18">
        <f t="shared" si="548"/>
        <v>0</v>
      </c>
      <c r="T171" s="18">
        <f t="shared" si="448"/>
        <v>5067.3</v>
      </c>
      <c r="U171" s="18">
        <f t="shared" si="449"/>
        <v>5067.3</v>
      </c>
      <c r="V171" s="18">
        <f t="shared" si="450"/>
        <v>5067.3</v>
      </c>
      <c r="W171" s="18">
        <f t="shared" ref="W171:CD172" si="549">W172</f>
        <v>0</v>
      </c>
      <c r="X171" s="18">
        <f t="shared" si="549"/>
        <v>0</v>
      </c>
      <c r="Y171" s="18">
        <f t="shared" si="549"/>
        <v>0</v>
      </c>
      <c r="Z171" s="18">
        <f t="shared" si="549"/>
        <v>0</v>
      </c>
      <c r="AA171" s="18">
        <f t="shared" si="549"/>
        <v>0</v>
      </c>
      <c r="AB171" s="18">
        <f t="shared" si="549"/>
        <v>0</v>
      </c>
      <c r="AC171" s="18">
        <f t="shared" si="451"/>
        <v>5067.3</v>
      </c>
      <c r="AD171" s="18">
        <f t="shared" si="452"/>
        <v>5067.3</v>
      </c>
      <c r="AE171" s="18">
        <f t="shared" si="453"/>
        <v>5067.3</v>
      </c>
      <c r="AF171" s="18">
        <f t="shared" si="549"/>
        <v>0</v>
      </c>
      <c r="AG171" s="18">
        <f t="shared" si="549"/>
        <v>0</v>
      </c>
      <c r="AH171" s="18">
        <f t="shared" si="549"/>
        <v>0</v>
      </c>
      <c r="AI171" s="18">
        <f t="shared" si="454"/>
        <v>5067.3</v>
      </c>
      <c r="AJ171" s="18">
        <f t="shared" si="455"/>
        <v>5067.3</v>
      </c>
      <c r="AK171" s="18">
        <f t="shared" si="456"/>
        <v>5067.3</v>
      </c>
      <c r="AL171" s="18">
        <f t="shared" si="549"/>
        <v>0</v>
      </c>
      <c r="AM171" s="18">
        <f t="shared" si="457"/>
        <v>5067.3</v>
      </c>
      <c r="AN171" s="18">
        <f t="shared" si="549"/>
        <v>0</v>
      </c>
      <c r="AO171" s="18">
        <f t="shared" si="549"/>
        <v>0</v>
      </c>
      <c r="AP171" s="18">
        <f t="shared" si="549"/>
        <v>0</v>
      </c>
      <c r="AQ171" s="18">
        <f t="shared" si="458"/>
        <v>5067.3</v>
      </c>
      <c r="AR171" s="18">
        <f t="shared" si="459"/>
        <v>5067.3</v>
      </c>
      <c r="AS171" s="18">
        <f t="shared" si="460"/>
        <v>5067.3</v>
      </c>
      <c r="AT171" s="18">
        <f t="shared" si="549"/>
        <v>0</v>
      </c>
      <c r="AU171" s="18">
        <f t="shared" si="549"/>
        <v>0</v>
      </c>
      <c r="AV171" s="18">
        <f t="shared" si="549"/>
        <v>0</v>
      </c>
      <c r="AW171" s="18">
        <f t="shared" si="461"/>
        <v>5067.3</v>
      </c>
      <c r="AX171" s="18">
        <f t="shared" si="462"/>
        <v>5067.3</v>
      </c>
      <c r="AY171" s="18">
        <f t="shared" si="463"/>
        <v>5067.3</v>
      </c>
      <c r="AZ171" s="18">
        <f t="shared" si="549"/>
        <v>0</v>
      </c>
      <c r="BA171" s="18">
        <f t="shared" si="549"/>
        <v>0</v>
      </c>
      <c r="BB171" s="18">
        <f t="shared" si="549"/>
        <v>0</v>
      </c>
      <c r="BC171" s="18">
        <f t="shared" si="464"/>
        <v>5067.3</v>
      </c>
      <c r="BD171" s="18">
        <f t="shared" si="465"/>
        <v>5067.3</v>
      </c>
      <c r="BE171" s="18">
        <f t="shared" si="466"/>
        <v>5067.3</v>
      </c>
      <c r="BF171" s="18">
        <f t="shared" si="549"/>
        <v>0</v>
      </c>
      <c r="BG171" s="18">
        <f t="shared" si="549"/>
        <v>0</v>
      </c>
      <c r="BH171" s="18">
        <f t="shared" si="549"/>
        <v>0</v>
      </c>
      <c r="BI171" s="18">
        <f t="shared" si="445"/>
        <v>5067.3</v>
      </c>
      <c r="BJ171" s="18">
        <f t="shared" si="446"/>
        <v>5067.3</v>
      </c>
      <c r="BK171" s="18">
        <f t="shared" si="447"/>
        <v>5067.3</v>
      </c>
      <c r="BL171" s="18">
        <f t="shared" si="549"/>
        <v>0</v>
      </c>
      <c r="BM171" s="18">
        <f t="shared" si="549"/>
        <v>0</v>
      </c>
      <c r="BN171" s="18">
        <f t="shared" si="549"/>
        <v>0</v>
      </c>
      <c r="BO171" s="18">
        <f t="shared" si="467"/>
        <v>5067.3</v>
      </c>
      <c r="BP171" s="18">
        <f t="shared" si="468"/>
        <v>5067.3</v>
      </c>
      <c r="BQ171" s="18">
        <f t="shared" si="469"/>
        <v>5067.3</v>
      </c>
      <c r="BR171" s="18">
        <f t="shared" si="549"/>
        <v>0</v>
      </c>
      <c r="BS171" s="18">
        <f t="shared" si="549"/>
        <v>0</v>
      </c>
      <c r="BT171" s="18">
        <f t="shared" si="549"/>
        <v>0</v>
      </c>
      <c r="BU171" s="18">
        <f t="shared" si="470"/>
        <v>5067.3</v>
      </c>
      <c r="BV171" s="18">
        <f t="shared" si="471"/>
        <v>5067.3</v>
      </c>
      <c r="BW171" s="18">
        <f t="shared" si="472"/>
        <v>5067.3</v>
      </c>
      <c r="BX171" s="18">
        <f t="shared" si="549"/>
        <v>0</v>
      </c>
      <c r="BY171" s="18">
        <f t="shared" si="549"/>
        <v>0</v>
      </c>
      <c r="BZ171" s="18">
        <f t="shared" si="549"/>
        <v>0</v>
      </c>
      <c r="CA171" s="18">
        <f t="shared" si="473"/>
        <v>5067.3</v>
      </c>
      <c r="CB171" s="18">
        <f t="shared" si="474"/>
        <v>5067.3</v>
      </c>
      <c r="CC171" s="18">
        <f t="shared" si="475"/>
        <v>5067.3</v>
      </c>
      <c r="CD171" s="18">
        <f t="shared" si="549"/>
        <v>0</v>
      </c>
      <c r="CE171" s="27"/>
      <c r="CF171" s="33"/>
    </row>
    <row r="172" spans="1:84" ht="31.2" x14ac:dyDescent="0.3">
      <c r="A172" s="41" t="s">
        <v>48</v>
      </c>
      <c r="B172" s="39">
        <v>110</v>
      </c>
      <c r="C172" s="41"/>
      <c r="D172" s="41"/>
      <c r="E172" s="14" t="s">
        <v>557</v>
      </c>
      <c r="F172" s="18">
        <f t="shared" si="547"/>
        <v>5067.3</v>
      </c>
      <c r="G172" s="18">
        <f t="shared" si="547"/>
        <v>5067.3</v>
      </c>
      <c r="H172" s="18">
        <f t="shared" si="547"/>
        <v>5067.3</v>
      </c>
      <c r="I172" s="18">
        <f t="shared" si="547"/>
        <v>0</v>
      </c>
      <c r="J172" s="18">
        <f t="shared" si="547"/>
        <v>0</v>
      </c>
      <c r="K172" s="18">
        <f t="shared" si="547"/>
        <v>0</v>
      </c>
      <c r="L172" s="18">
        <f t="shared" si="496"/>
        <v>5067.3</v>
      </c>
      <c r="M172" s="18">
        <f t="shared" si="497"/>
        <v>5067.3</v>
      </c>
      <c r="N172" s="18">
        <f t="shared" si="498"/>
        <v>5067.3</v>
      </c>
      <c r="O172" s="18">
        <f t="shared" si="548"/>
        <v>0</v>
      </c>
      <c r="P172" s="18">
        <f t="shared" si="548"/>
        <v>0</v>
      </c>
      <c r="Q172" s="18">
        <f t="shared" si="548"/>
        <v>0</v>
      </c>
      <c r="R172" s="18">
        <f t="shared" si="548"/>
        <v>0</v>
      </c>
      <c r="S172" s="18">
        <f t="shared" si="548"/>
        <v>0</v>
      </c>
      <c r="T172" s="18">
        <f t="shared" si="448"/>
        <v>5067.3</v>
      </c>
      <c r="U172" s="18">
        <f t="shared" si="449"/>
        <v>5067.3</v>
      </c>
      <c r="V172" s="18">
        <f t="shared" si="450"/>
        <v>5067.3</v>
      </c>
      <c r="W172" s="18">
        <f t="shared" si="549"/>
        <v>0</v>
      </c>
      <c r="X172" s="18">
        <f t="shared" si="549"/>
        <v>0</v>
      </c>
      <c r="Y172" s="18">
        <f t="shared" si="549"/>
        <v>0</v>
      </c>
      <c r="Z172" s="18">
        <f t="shared" si="549"/>
        <v>0</v>
      </c>
      <c r="AA172" s="18">
        <f t="shared" si="549"/>
        <v>0</v>
      </c>
      <c r="AB172" s="18">
        <f t="shared" si="549"/>
        <v>0</v>
      </c>
      <c r="AC172" s="18">
        <f t="shared" si="451"/>
        <v>5067.3</v>
      </c>
      <c r="AD172" s="18">
        <f t="shared" si="452"/>
        <v>5067.3</v>
      </c>
      <c r="AE172" s="18">
        <f t="shared" si="453"/>
        <v>5067.3</v>
      </c>
      <c r="AF172" s="18">
        <f t="shared" si="549"/>
        <v>0</v>
      </c>
      <c r="AG172" s="18">
        <f t="shared" si="549"/>
        <v>0</v>
      </c>
      <c r="AH172" s="18">
        <f t="shared" si="549"/>
        <v>0</v>
      </c>
      <c r="AI172" s="18">
        <f t="shared" si="454"/>
        <v>5067.3</v>
      </c>
      <c r="AJ172" s="18">
        <f t="shared" si="455"/>
        <v>5067.3</v>
      </c>
      <c r="AK172" s="18">
        <f t="shared" si="456"/>
        <v>5067.3</v>
      </c>
      <c r="AL172" s="18">
        <f t="shared" si="549"/>
        <v>0</v>
      </c>
      <c r="AM172" s="18">
        <f t="shared" si="457"/>
        <v>5067.3</v>
      </c>
      <c r="AN172" s="18">
        <f t="shared" si="549"/>
        <v>0</v>
      </c>
      <c r="AO172" s="18">
        <f t="shared" si="549"/>
        <v>0</v>
      </c>
      <c r="AP172" s="18">
        <f t="shared" si="549"/>
        <v>0</v>
      </c>
      <c r="AQ172" s="18">
        <f t="shared" si="458"/>
        <v>5067.3</v>
      </c>
      <c r="AR172" s="18">
        <f t="shared" si="459"/>
        <v>5067.3</v>
      </c>
      <c r="AS172" s="18">
        <f t="shared" si="460"/>
        <v>5067.3</v>
      </c>
      <c r="AT172" s="18">
        <f t="shared" si="549"/>
        <v>0</v>
      </c>
      <c r="AU172" s="18">
        <f t="shared" si="549"/>
        <v>0</v>
      </c>
      <c r="AV172" s="18">
        <f t="shared" si="549"/>
        <v>0</v>
      </c>
      <c r="AW172" s="18">
        <f t="shared" si="461"/>
        <v>5067.3</v>
      </c>
      <c r="AX172" s="18">
        <f t="shared" si="462"/>
        <v>5067.3</v>
      </c>
      <c r="AY172" s="18">
        <f t="shared" si="463"/>
        <v>5067.3</v>
      </c>
      <c r="AZ172" s="18">
        <f t="shared" si="549"/>
        <v>0</v>
      </c>
      <c r="BA172" s="18">
        <f t="shared" si="549"/>
        <v>0</v>
      </c>
      <c r="BB172" s="18">
        <f t="shared" si="549"/>
        <v>0</v>
      </c>
      <c r="BC172" s="18">
        <f t="shared" si="464"/>
        <v>5067.3</v>
      </c>
      <c r="BD172" s="18">
        <f t="shared" si="465"/>
        <v>5067.3</v>
      </c>
      <c r="BE172" s="18">
        <f t="shared" si="466"/>
        <v>5067.3</v>
      </c>
      <c r="BF172" s="18">
        <f t="shared" si="549"/>
        <v>0</v>
      </c>
      <c r="BG172" s="18">
        <f t="shared" si="549"/>
        <v>0</v>
      </c>
      <c r="BH172" s="18">
        <f t="shared" si="549"/>
        <v>0</v>
      </c>
      <c r="BI172" s="18">
        <f t="shared" si="445"/>
        <v>5067.3</v>
      </c>
      <c r="BJ172" s="18">
        <f t="shared" si="446"/>
        <v>5067.3</v>
      </c>
      <c r="BK172" s="18">
        <f t="shared" si="447"/>
        <v>5067.3</v>
      </c>
      <c r="BL172" s="18">
        <f t="shared" si="549"/>
        <v>0</v>
      </c>
      <c r="BM172" s="18">
        <f t="shared" si="549"/>
        <v>0</v>
      </c>
      <c r="BN172" s="18">
        <f t="shared" si="549"/>
        <v>0</v>
      </c>
      <c r="BO172" s="18">
        <f t="shared" si="467"/>
        <v>5067.3</v>
      </c>
      <c r="BP172" s="18">
        <f t="shared" si="468"/>
        <v>5067.3</v>
      </c>
      <c r="BQ172" s="18">
        <f t="shared" si="469"/>
        <v>5067.3</v>
      </c>
      <c r="BR172" s="18">
        <f t="shared" si="549"/>
        <v>0</v>
      </c>
      <c r="BS172" s="18">
        <f t="shared" si="549"/>
        <v>0</v>
      </c>
      <c r="BT172" s="18">
        <f t="shared" si="549"/>
        <v>0</v>
      </c>
      <c r="BU172" s="18">
        <f t="shared" si="470"/>
        <v>5067.3</v>
      </c>
      <c r="BV172" s="18">
        <f t="shared" si="471"/>
        <v>5067.3</v>
      </c>
      <c r="BW172" s="18">
        <f t="shared" si="472"/>
        <v>5067.3</v>
      </c>
      <c r="BX172" s="18">
        <f t="shared" si="549"/>
        <v>0</v>
      </c>
      <c r="BY172" s="18">
        <f t="shared" si="549"/>
        <v>0</v>
      </c>
      <c r="BZ172" s="18">
        <f t="shared" si="549"/>
        <v>0</v>
      </c>
      <c r="CA172" s="18">
        <f t="shared" si="473"/>
        <v>5067.3</v>
      </c>
      <c r="CB172" s="18">
        <f t="shared" si="474"/>
        <v>5067.3</v>
      </c>
      <c r="CC172" s="18">
        <f t="shared" si="475"/>
        <v>5067.3</v>
      </c>
      <c r="CD172" s="18">
        <f t="shared" si="549"/>
        <v>0</v>
      </c>
      <c r="CE172" s="27"/>
      <c r="CF172" s="33"/>
    </row>
    <row r="173" spans="1:84" x14ac:dyDescent="0.3">
      <c r="A173" s="41" t="s">
        <v>48</v>
      </c>
      <c r="B173" s="39">
        <v>110</v>
      </c>
      <c r="C173" s="41" t="s">
        <v>19</v>
      </c>
      <c r="D173" s="41" t="s">
        <v>29</v>
      </c>
      <c r="E173" s="14" t="s">
        <v>1425</v>
      </c>
      <c r="F173" s="18">
        <v>5067.3</v>
      </c>
      <c r="G173" s="18">
        <v>5067.3</v>
      </c>
      <c r="H173" s="18">
        <v>5067.3</v>
      </c>
      <c r="I173" s="18"/>
      <c r="J173" s="18"/>
      <c r="K173" s="18"/>
      <c r="L173" s="18">
        <f t="shared" si="496"/>
        <v>5067.3</v>
      </c>
      <c r="M173" s="18">
        <f t="shared" si="497"/>
        <v>5067.3</v>
      </c>
      <c r="N173" s="18">
        <f t="shared" si="498"/>
        <v>5067.3</v>
      </c>
      <c r="O173" s="18"/>
      <c r="P173" s="18"/>
      <c r="Q173" s="18"/>
      <c r="R173" s="18"/>
      <c r="S173" s="18"/>
      <c r="T173" s="18">
        <f t="shared" si="448"/>
        <v>5067.3</v>
      </c>
      <c r="U173" s="18">
        <f t="shared" si="449"/>
        <v>5067.3</v>
      </c>
      <c r="V173" s="18">
        <f t="shared" si="450"/>
        <v>5067.3</v>
      </c>
      <c r="W173" s="18"/>
      <c r="X173" s="18"/>
      <c r="Y173" s="18"/>
      <c r="Z173" s="18"/>
      <c r="AA173" s="18"/>
      <c r="AB173" s="18"/>
      <c r="AC173" s="18">
        <f t="shared" si="451"/>
        <v>5067.3</v>
      </c>
      <c r="AD173" s="18">
        <f t="shared" si="452"/>
        <v>5067.3</v>
      </c>
      <c r="AE173" s="18">
        <f t="shared" si="453"/>
        <v>5067.3</v>
      </c>
      <c r="AF173" s="18"/>
      <c r="AG173" s="18"/>
      <c r="AH173" s="18"/>
      <c r="AI173" s="18">
        <f t="shared" si="454"/>
        <v>5067.3</v>
      </c>
      <c r="AJ173" s="18">
        <f t="shared" si="455"/>
        <v>5067.3</v>
      </c>
      <c r="AK173" s="18">
        <f t="shared" si="456"/>
        <v>5067.3</v>
      </c>
      <c r="AL173" s="18"/>
      <c r="AM173" s="18">
        <f t="shared" si="457"/>
        <v>5067.3</v>
      </c>
      <c r="AN173" s="18"/>
      <c r="AO173" s="18"/>
      <c r="AP173" s="18"/>
      <c r="AQ173" s="18">
        <f t="shared" si="458"/>
        <v>5067.3</v>
      </c>
      <c r="AR173" s="18">
        <f t="shared" si="459"/>
        <v>5067.3</v>
      </c>
      <c r="AS173" s="18">
        <f t="shared" si="460"/>
        <v>5067.3</v>
      </c>
      <c r="AT173" s="18"/>
      <c r="AU173" s="18"/>
      <c r="AV173" s="18"/>
      <c r="AW173" s="18">
        <f t="shared" si="461"/>
        <v>5067.3</v>
      </c>
      <c r="AX173" s="18">
        <f t="shared" si="462"/>
        <v>5067.3</v>
      </c>
      <c r="AY173" s="18">
        <f t="shared" si="463"/>
        <v>5067.3</v>
      </c>
      <c r="AZ173" s="18"/>
      <c r="BA173" s="18"/>
      <c r="BB173" s="18"/>
      <c r="BC173" s="18">
        <f t="shared" si="464"/>
        <v>5067.3</v>
      </c>
      <c r="BD173" s="18">
        <f t="shared" si="465"/>
        <v>5067.3</v>
      </c>
      <c r="BE173" s="18">
        <f t="shared" si="466"/>
        <v>5067.3</v>
      </c>
      <c r="BF173" s="18"/>
      <c r="BG173" s="18"/>
      <c r="BH173" s="18"/>
      <c r="BI173" s="18">
        <f t="shared" si="445"/>
        <v>5067.3</v>
      </c>
      <c r="BJ173" s="18">
        <f t="shared" si="446"/>
        <v>5067.3</v>
      </c>
      <c r="BK173" s="18">
        <f t="shared" si="447"/>
        <v>5067.3</v>
      </c>
      <c r="BL173" s="18"/>
      <c r="BM173" s="18"/>
      <c r="BN173" s="18"/>
      <c r="BO173" s="18">
        <f t="shared" si="467"/>
        <v>5067.3</v>
      </c>
      <c r="BP173" s="18">
        <f t="shared" si="468"/>
        <v>5067.3</v>
      </c>
      <c r="BQ173" s="18">
        <f t="shared" si="469"/>
        <v>5067.3</v>
      </c>
      <c r="BR173" s="18"/>
      <c r="BS173" s="18"/>
      <c r="BT173" s="18"/>
      <c r="BU173" s="18">
        <f t="shared" si="470"/>
        <v>5067.3</v>
      </c>
      <c r="BV173" s="18">
        <f t="shared" si="471"/>
        <v>5067.3</v>
      </c>
      <c r="BW173" s="18">
        <f t="shared" si="472"/>
        <v>5067.3</v>
      </c>
      <c r="BX173" s="18"/>
      <c r="BY173" s="18"/>
      <c r="BZ173" s="18"/>
      <c r="CA173" s="18">
        <f t="shared" si="473"/>
        <v>5067.3</v>
      </c>
      <c r="CB173" s="18">
        <f t="shared" si="474"/>
        <v>5067.3</v>
      </c>
      <c r="CC173" s="18">
        <f t="shared" si="475"/>
        <v>5067.3</v>
      </c>
      <c r="CD173" s="18"/>
      <c r="CE173" s="27"/>
      <c r="CF173" s="33"/>
    </row>
    <row r="174" spans="1:84" ht="31.2" x14ac:dyDescent="0.3">
      <c r="A174" s="41" t="s">
        <v>48</v>
      </c>
      <c r="B174" s="39">
        <v>200</v>
      </c>
      <c r="C174" s="41"/>
      <c r="D174" s="41"/>
      <c r="E174" s="14" t="s">
        <v>551</v>
      </c>
      <c r="F174" s="18">
        <f t="shared" ref="F174:K175" si="550">F175</f>
        <v>1059.5999999999999</v>
      </c>
      <c r="G174" s="18">
        <f t="shared" si="550"/>
        <v>1059.5999999999999</v>
      </c>
      <c r="H174" s="18">
        <f t="shared" si="550"/>
        <v>1059.5999999999999</v>
      </c>
      <c r="I174" s="18">
        <f t="shared" si="550"/>
        <v>0</v>
      </c>
      <c r="J174" s="18">
        <f t="shared" si="550"/>
        <v>0</v>
      </c>
      <c r="K174" s="18">
        <f t="shared" si="550"/>
        <v>0</v>
      </c>
      <c r="L174" s="18">
        <f t="shared" si="496"/>
        <v>1059.5999999999999</v>
      </c>
      <c r="M174" s="18">
        <f t="shared" si="497"/>
        <v>1059.5999999999999</v>
      </c>
      <c r="N174" s="18">
        <f t="shared" si="498"/>
        <v>1059.5999999999999</v>
      </c>
      <c r="O174" s="18">
        <f t="shared" ref="O174:S175" si="551">O175</f>
        <v>0</v>
      </c>
      <c r="P174" s="18">
        <f t="shared" si="551"/>
        <v>0</v>
      </c>
      <c r="Q174" s="18">
        <f t="shared" si="551"/>
        <v>0</v>
      </c>
      <c r="R174" s="18">
        <f t="shared" si="551"/>
        <v>0</v>
      </c>
      <c r="S174" s="18">
        <f t="shared" si="551"/>
        <v>0</v>
      </c>
      <c r="T174" s="18">
        <f t="shared" si="448"/>
        <v>1059.5999999999999</v>
      </c>
      <c r="U174" s="18">
        <f t="shared" si="449"/>
        <v>1059.5999999999999</v>
      </c>
      <c r="V174" s="18">
        <f t="shared" si="450"/>
        <v>1059.5999999999999</v>
      </c>
      <c r="W174" s="18">
        <f t="shared" ref="W174:CD175" si="552">W175</f>
        <v>0</v>
      </c>
      <c r="X174" s="18">
        <f t="shared" si="552"/>
        <v>0</v>
      </c>
      <c r="Y174" s="18">
        <f t="shared" si="552"/>
        <v>0</v>
      </c>
      <c r="Z174" s="18">
        <f t="shared" si="552"/>
        <v>0</v>
      </c>
      <c r="AA174" s="18">
        <f t="shared" si="552"/>
        <v>0</v>
      </c>
      <c r="AB174" s="18">
        <f t="shared" si="552"/>
        <v>0</v>
      </c>
      <c r="AC174" s="18">
        <f t="shared" si="451"/>
        <v>1059.5999999999999</v>
      </c>
      <c r="AD174" s="18">
        <f t="shared" si="452"/>
        <v>1059.5999999999999</v>
      </c>
      <c r="AE174" s="18">
        <f t="shared" si="453"/>
        <v>1059.5999999999999</v>
      </c>
      <c r="AF174" s="18">
        <f t="shared" si="552"/>
        <v>0</v>
      </c>
      <c r="AG174" s="18">
        <f t="shared" si="552"/>
        <v>0</v>
      </c>
      <c r="AH174" s="18">
        <f t="shared" si="552"/>
        <v>0</v>
      </c>
      <c r="AI174" s="18">
        <f t="shared" si="454"/>
        <v>1059.5999999999999</v>
      </c>
      <c r="AJ174" s="18">
        <f t="shared" si="455"/>
        <v>1059.5999999999999</v>
      </c>
      <c r="AK174" s="18">
        <f t="shared" si="456"/>
        <v>1059.5999999999999</v>
      </c>
      <c r="AL174" s="18">
        <f t="shared" si="552"/>
        <v>0</v>
      </c>
      <c r="AM174" s="18">
        <f t="shared" si="457"/>
        <v>1059.5999999999999</v>
      </c>
      <c r="AN174" s="18">
        <f t="shared" si="552"/>
        <v>0</v>
      </c>
      <c r="AO174" s="18">
        <f t="shared" si="552"/>
        <v>0</v>
      </c>
      <c r="AP174" s="18">
        <f t="shared" si="552"/>
        <v>0</v>
      </c>
      <c r="AQ174" s="18">
        <f t="shared" si="458"/>
        <v>1059.5999999999999</v>
      </c>
      <c r="AR174" s="18">
        <f t="shared" si="459"/>
        <v>1059.5999999999999</v>
      </c>
      <c r="AS174" s="18">
        <f t="shared" si="460"/>
        <v>1059.5999999999999</v>
      </c>
      <c r="AT174" s="18">
        <f t="shared" si="552"/>
        <v>0</v>
      </c>
      <c r="AU174" s="18">
        <f t="shared" si="552"/>
        <v>0</v>
      </c>
      <c r="AV174" s="18">
        <f t="shared" si="552"/>
        <v>0</v>
      </c>
      <c r="AW174" s="18">
        <f t="shared" si="461"/>
        <v>1059.5999999999999</v>
      </c>
      <c r="AX174" s="18">
        <f t="shared" si="462"/>
        <v>1059.5999999999999</v>
      </c>
      <c r="AY174" s="18">
        <f t="shared" si="463"/>
        <v>1059.5999999999999</v>
      </c>
      <c r="AZ174" s="18">
        <f t="shared" si="552"/>
        <v>0</v>
      </c>
      <c r="BA174" s="18">
        <f t="shared" si="552"/>
        <v>0</v>
      </c>
      <c r="BB174" s="18">
        <f t="shared" si="552"/>
        <v>0</v>
      </c>
      <c r="BC174" s="18">
        <f t="shared" si="464"/>
        <v>1059.5999999999999</v>
      </c>
      <c r="BD174" s="18">
        <f t="shared" si="465"/>
        <v>1059.5999999999999</v>
      </c>
      <c r="BE174" s="18">
        <f t="shared" si="466"/>
        <v>1059.5999999999999</v>
      </c>
      <c r="BF174" s="18">
        <f t="shared" si="552"/>
        <v>0</v>
      </c>
      <c r="BG174" s="18">
        <f t="shared" si="552"/>
        <v>0</v>
      </c>
      <c r="BH174" s="18">
        <f t="shared" si="552"/>
        <v>0</v>
      </c>
      <c r="BI174" s="18">
        <f t="shared" si="445"/>
        <v>1059.5999999999999</v>
      </c>
      <c r="BJ174" s="18">
        <f t="shared" si="446"/>
        <v>1059.5999999999999</v>
      </c>
      <c r="BK174" s="18">
        <f t="shared" si="447"/>
        <v>1059.5999999999999</v>
      </c>
      <c r="BL174" s="18">
        <f t="shared" si="552"/>
        <v>0</v>
      </c>
      <c r="BM174" s="18">
        <f t="shared" si="552"/>
        <v>0</v>
      </c>
      <c r="BN174" s="18">
        <f t="shared" si="552"/>
        <v>0</v>
      </c>
      <c r="BO174" s="18">
        <f t="shared" si="467"/>
        <v>1059.5999999999999</v>
      </c>
      <c r="BP174" s="18">
        <f t="shared" si="468"/>
        <v>1059.5999999999999</v>
      </c>
      <c r="BQ174" s="18">
        <f t="shared" si="469"/>
        <v>1059.5999999999999</v>
      </c>
      <c r="BR174" s="18">
        <f t="shared" si="552"/>
        <v>0</v>
      </c>
      <c r="BS174" s="18">
        <f t="shared" si="552"/>
        <v>0</v>
      </c>
      <c r="BT174" s="18">
        <f t="shared" si="552"/>
        <v>0</v>
      </c>
      <c r="BU174" s="18">
        <f t="shared" si="470"/>
        <v>1059.5999999999999</v>
      </c>
      <c r="BV174" s="18">
        <f t="shared" si="471"/>
        <v>1059.5999999999999</v>
      </c>
      <c r="BW174" s="18">
        <f t="shared" si="472"/>
        <v>1059.5999999999999</v>
      </c>
      <c r="BX174" s="18">
        <f t="shared" si="552"/>
        <v>-45.519999999999996</v>
      </c>
      <c r="BY174" s="18">
        <f t="shared" si="552"/>
        <v>0</v>
      </c>
      <c r="BZ174" s="18">
        <f t="shared" si="552"/>
        <v>0</v>
      </c>
      <c r="CA174" s="18">
        <f t="shared" si="473"/>
        <v>1014.0799999999999</v>
      </c>
      <c r="CB174" s="18">
        <f t="shared" si="474"/>
        <v>1059.5999999999999</v>
      </c>
      <c r="CC174" s="18">
        <f t="shared" si="475"/>
        <v>1059.5999999999999</v>
      </c>
      <c r="CD174" s="18">
        <f t="shared" si="552"/>
        <v>0</v>
      </c>
      <c r="CE174" s="27"/>
      <c r="CF174" s="33"/>
    </row>
    <row r="175" spans="1:84" ht="46.8" x14ac:dyDescent="0.3">
      <c r="A175" s="41" t="s">
        <v>48</v>
      </c>
      <c r="B175" s="39">
        <v>240</v>
      </c>
      <c r="C175" s="41"/>
      <c r="D175" s="41"/>
      <c r="E175" s="14" t="s">
        <v>559</v>
      </c>
      <c r="F175" s="18">
        <f t="shared" si="550"/>
        <v>1059.5999999999999</v>
      </c>
      <c r="G175" s="18">
        <f t="shared" si="550"/>
        <v>1059.5999999999999</v>
      </c>
      <c r="H175" s="18">
        <f t="shared" si="550"/>
        <v>1059.5999999999999</v>
      </c>
      <c r="I175" s="18">
        <f t="shared" si="550"/>
        <v>0</v>
      </c>
      <c r="J175" s="18">
        <f t="shared" si="550"/>
        <v>0</v>
      </c>
      <c r="K175" s="18">
        <f t="shared" si="550"/>
        <v>0</v>
      </c>
      <c r="L175" s="18">
        <f t="shared" si="496"/>
        <v>1059.5999999999999</v>
      </c>
      <c r="M175" s="18">
        <f t="shared" si="497"/>
        <v>1059.5999999999999</v>
      </c>
      <c r="N175" s="18">
        <f t="shared" si="498"/>
        <v>1059.5999999999999</v>
      </c>
      <c r="O175" s="18">
        <f t="shared" si="551"/>
        <v>0</v>
      </c>
      <c r="P175" s="18">
        <f t="shared" si="551"/>
        <v>0</v>
      </c>
      <c r="Q175" s="18">
        <f t="shared" si="551"/>
        <v>0</v>
      </c>
      <c r="R175" s="18">
        <f t="shared" si="551"/>
        <v>0</v>
      </c>
      <c r="S175" s="18">
        <f t="shared" si="551"/>
        <v>0</v>
      </c>
      <c r="T175" s="18">
        <f t="shared" si="448"/>
        <v>1059.5999999999999</v>
      </c>
      <c r="U175" s="18">
        <f t="shared" si="449"/>
        <v>1059.5999999999999</v>
      </c>
      <c r="V175" s="18">
        <f t="shared" si="450"/>
        <v>1059.5999999999999</v>
      </c>
      <c r="W175" s="18">
        <f t="shared" si="552"/>
        <v>0</v>
      </c>
      <c r="X175" s="18">
        <f t="shared" si="552"/>
        <v>0</v>
      </c>
      <c r="Y175" s="18">
        <f t="shared" si="552"/>
        <v>0</v>
      </c>
      <c r="Z175" s="18">
        <f t="shared" si="552"/>
        <v>0</v>
      </c>
      <c r="AA175" s="18">
        <f t="shared" si="552"/>
        <v>0</v>
      </c>
      <c r="AB175" s="18">
        <f t="shared" si="552"/>
        <v>0</v>
      </c>
      <c r="AC175" s="18">
        <f t="shared" si="451"/>
        <v>1059.5999999999999</v>
      </c>
      <c r="AD175" s="18">
        <f t="shared" si="452"/>
        <v>1059.5999999999999</v>
      </c>
      <c r="AE175" s="18">
        <f t="shared" si="453"/>
        <v>1059.5999999999999</v>
      </c>
      <c r="AF175" s="18">
        <f t="shared" si="552"/>
        <v>0</v>
      </c>
      <c r="AG175" s="18">
        <f t="shared" si="552"/>
        <v>0</v>
      </c>
      <c r="AH175" s="18">
        <f t="shared" si="552"/>
        <v>0</v>
      </c>
      <c r="AI175" s="18">
        <f t="shared" si="454"/>
        <v>1059.5999999999999</v>
      </c>
      <c r="AJ175" s="18">
        <f t="shared" si="455"/>
        <v>1059.5999999999999</v>
      </c>
      <c r="AK175" s="18">
        <f t="shared" si="456"/>
        <v>1059.5999999999999</v>
      </c>
      <c r="AL175" s="18">
        <f t="shared" si="552"/>
        <v>0</v>
      </c>
      <c r="AM175" s="18">
        <f t="shared" si="457"/>
        <v>1059.5999999999999</v>
      </c>
      <c r="AN175" s="18">
        <f t="shared" si="552"/>
        <v>0</v>
      </c>
      <c r="AO175" s="18">
        <f t="shared" si="552"/>
        <v>0</v>
      </c>
      <c r="AP175" s="18">
        <f t="shared" si="552"/>
        <v>0</v>
      </c>
      <c r="AQ175" s="18">
        <f t="shared" si="458"/>
        <v>1059.5999999999999</v>
      </c>
      <c r="AR175" s="18">
        <f t="shared" si="459"/>
        <v>1059.5999999999999</v>
      </c>
      <c r="AS175" s="18">
        <f t="shared" si="460"/>
        <v>1059.5999999999999</v>
      </c>
      <c r="AT175" s="18">
        <f t="shared" si="552"/>
        <v>0</v>
      </c>
      <c r="AU175" s="18">
        <f t="shared" si="552"/>
        <v>0</v>
      </c>
      <c r="AV175" s="18">
        <f t="shared" si="552"/>
        <v>0</v>
      </c>
      <c r="AW175" s="18">
        <f t="shared" si="461"/>
        <v>1059.5999999999999</v>
      </c>
      <c r="AX175" s="18">
        <f t="shared" si="462"/>
        <v>1059.5999999999999</v>
      </c>
      <c r="AY175" s="18">
        <f t="shared" si="463"/>
        <v>1059.5999999999999</v>
      </c>
      <c r="AZ175" s="18">
        <f t="shared" si="552"/>
        <v>0</v>
      </c>
      <c r="BA175" s="18">
        <f t="shared" si="552"/>
        <v>0</v>
      </c>
      <c r="BB175" s="18">
        <f t="shared" si="552"/>
        <v>0</v>
      </c>
      <c r="BC175" s="18">
        <f t="shared" si="464"/>
        <v>1059.5999999999999</v>
      </c>
      <c r="BD175" s="18">
        <f t="shared" si="465"/>
        <v>1059.5999999999999</v>
      </c>
      <c r="BE175" s="18">
        <f t="shared" si="466"/>
        <v>1059.5999999999999</v>
      </c>
      <c r="BF175" s="18">
        <f t="shared" si="552"/>
        <v>0</v>
      </c>
      <c r="BG175" s="18">
        <f t="shared" si="552"/>
        <v>0</v>
      </c>
      <c r="BH175" s="18">
        <f t="shared" si="552"/>
        <v>0</v>
      </c>
      <c r="BI175" s="18">
        <f t="shared" si="445"/>
        <v>1059.5999999999999</v>
      </c>
      <c r="BJ175" s="18">
        <f t="shared" si="446"/>
        <v>1059.5999999999999</v>
      </c>
      <c r="BK175" s="18">
        <f t="shared" si="447"/>
        <v>1059.5999999999999</v>
      </c>
      <c r="BL175" s="18">
        <f t="shared" si="552"/>
        <v>0</v>
      </c>
      <c r="BM175" s="18">
        <f t="shared" si="552"/>
        <v>0</v>
      </c>
      <c r="BN175" s="18">
        <f t="shared" si="552"/>
        <v>0</v>
      </c>
      <c r="BO175" s="18">
        <f t="shared" si="467"/>
        <v>1059.5999999999999</v>
      </c>
      <c r="BP175" s="18">
        <f t="shared" si="468"/>
        <v>1059.5999999999999</v>
      </c>
      <c r="BQ175" s="18">
        <f t="shared" si="469"/>
        <v>1059.5999999999999</v>
      </c>
      <c r="BR175" s="18">
        <f t="shared" si="552"/>
        <v>0</v>
      </c>
      <c r="BS175" s="18">
        <f t="shared" si="552"/>
        <v>0</v>
      </c>
      <c r="BT175" s="18">
        <f t="shared" si="552"/>
        <v>0</v>
      </c>
      <c r="BU175" s="18">
        <f t="shared" si="470"/>
        <v>1059.5999999999999</v>
      </c>
      <c r="BV175" s="18">
        <f t="shared" si="471"/>
        <v>1059.5999999999999</v>
      </c>
      <c r="BW175" s="18">
        <f t="shared" si="472"/>
        <v>1059.5999999999999</v>
      </c>
      <c r="BX175" s="18">
        <f t="shared" si="552"/>
        <v>-45.519999999999996</v>
      </c>
      <c r="BY175" s="18">
        <f t="shared" si="552"/>
        <v>0</v>
      </c>
      <c r="BZ175" s="18">
        <f t="shared" si="552"/>
        <v>0</v>
      </c>
      <c r="CA175" s="18">
        <f t="shared" si="473"/>
        <v>1014.0799999999999</v>
      </c>
      <c r="CB175" s="18">
        <f t="shared" si="474"/>
        <v>1059.5999999999999</v>
      </c>
      <c r="CC175" s="18">
        <f t="shared" si="475"/>
        <v>1059.5999999999999</v>
      </c>
      <c r="CD175" s="18">
        <f t="shared" si="552"/>
        <v>0</v>
      </c>
      <c r="CE175" s="27"/>
      <c r="CF175" s="33"/>
    </row>
    <row r="176" spans="1:84" x14ac:dyDescent="0.3">
      <c r="A176" s="41" t="s">
        <v>48</v>
      </c>
      <c r="B176" s="39">
        <v>240</v>
      </c>
      <c r="C176" s="41" t="s">
        <v>19</v>
      </c>
      <c r="D176" s="41" t="s">
        <v>29</v>
      </c>
      <c r="E176" s="14" t="s">
        <v>1425</v>
      </c>
      <c r="F176" s="18">
        <v>1059.5999999999999</v>
      </c>
      <c r="G176" s="18">
        <v>1059.5999999999999</v>
      </c>
      <c r="H176" s="18">
        <v>1059.5999999999999</v>
      </c>
      <c r="I176" s="18"/>
      <c r="J176" s="18"/>
      <c r="K176" s="18"/>
      <c r="L176" s="18">
        <f t="shared" si="496"/>
        <v>1059.5999999999999</v>
      </c>
      <c r="M176" s="18">
        <f t="shared" si="497"/>
        <v>1059.5999999999999</v>
      </c>
      <c r="N176" s="18">
        <f t="shared" si="498"/>
        <v>1059.5999999999999</v>
      </c>
      <c r="O176" s="18"/>
      <c r="P176" s="18"/>
      <c r="Q176" s="18"/>
      <c r="R176" s="18"/>
      <c r="S176" s="18"/>
      <c r="T176" s="18">
        <f t="shared" si="448"/>
        <v>1059.5999999999999</v>
      </c>
      <c r="U176" s="18">
        <f t="shared" si="449"/>
        <v>1059.5999999999999</v>
      </c>
      <c r="V176" s="18">
        <f t="shared" si="450"/>
        <v>1059.5999999999999</v>
      </c>
      <c r="W176" s="18"/>
      <c r="X176" s="18"/>
      <c r="Y176" s="18"/>
      <c r="Z176" s="18"/>
      <c r="AA176" s="18"/>
      <c r="AB176" s="18"/>
      <c r="AC176" s="18">
        <f t="shared" si="451"/>
        <v>1059.5999999999999</v>
      </c>
      <c r="AD176" s="18">
        <f t="shared" si="452"/>
        <v>1059.5999999999999</v>
      </c>
      <c r="AE176" s="18">
        <f t="shared" si="453"/>
        <v>1059.5999999999999</v>
      </c>
      <c r="AF176" s="18"/>
      <c r="AG176" s="18"/>
      <c r="AH176" s="18"/>
      <c r="AI176" s="18">
        <f t="shared" si="454"/>
        <v>1059.5999999999999</v>
      </c>
      <c r="AJ176" s="18">
        <f t="shared" si="455"/>
        <v>1059.5999999999999</v>
      </c>
      <c r="AK176" s="18">
        <f t="shared" si="456"/>
        <v>1059.5999999999999</v>
      </c>
      <c r="AL176" s="18"/>
      <c r="AM176" s="18">
        <f t="shared" si="457"/>
        <v>1059.5999999999999</v>
      </c>
      <c r="AN176" s="18"/>
      <c r="AO176" s="18"/>
      <c r="AP176" s="18"/>
      <c r="AQ176" s="18">
        <f t="shared" si="458"/>
        <v>1059.5999999999999</v>
      </c>
      <c r="AR176" s="18">
        <f t="shared" si="459"/>
        <v>1059.5999999999999</v>
      </c>
      <c r="AS176" s="18">
        <f t="shared" si="460"/>
        <v>1059.5999999999999</v>
      </c>
      <c r="AT176" s="18"/>
      <c r="AU176" s="18"/>
      <c r="AV176" s="18"/>
      <c r="AW176" s="18">
        <f t="shared" si="461"/>
        <v>1059.5999999999999</v>
      </c>
      <c r="AX176" s="18">
        <f t="shared" si="462"/>
        <v>1059.5999999999999</v>
      </c>
      <c r="AY176" s="18">
        <f t="shared" si="463"/>
        <v>1059.5999999999999</v>
      </c>
      <c r="AZ176" s="18"/>
      <c r="BA176" s="18"/>
      <c r="BB176" s="18"/>
      <c r="BC176" s="18">
        <f t="shared" si="464"/>
        <v>1059.5999999999999</v>
      </c>
      <c r="BD176" s="18">
        <f t="shared" si="465"/>
        <v>1059.5999999999999</v>
      </c>
      <c r="BE176" s="18">
        <f t="shared" si="466"/>
        <v>1059.5999999999999</v>
      </c>
      <c r="BF176" s="18"/>
      <c r="BG176" s="18"/>
      <c r="BH176" s="18"/>
      <c r="BI176" s="18">
        <f t="shared" si="445"/>
        <v>1059.5999999999999</v>
      </c>
      <c r="BJ176" s="18">
        <f t="shared" si="446"/>
        <v>1059.5999999999999</v>
      </c>
      <c r="BK176" s="18">
        <f t="shared" si="447"/>
        <v>1059.5999999999999</v>
      </c>
      <c r="BL176" s="18"/>
      <c r="BM176" s="18"/>
      <c r="BN176" s="18"/>
      <c r="BO176" s="18">
        <f t="shared" si="467"/>
        <v>1059.5999999999999</v>
      </c>
      <c r="BP176" s="18">
        <f t="shared" si="468"/>
        <v>1059.5999999999999</v>
      </c>
      <c r="BQ176" s="18">
        <f t="shared" si="469"/>
        <v>1059.5999999999999</v>
      </c>
      <c r="BR176" s="18"/>
      <c r="BS176" s="18"/>
      <c r="BT176" s="18"/>
      <c r="BU176" s="18">
        <f t="shared" si="470"/>
        <v>1059.5999999999999</v>
      </c>
      <c r="BV176" s="18">
        <f t="shared" si="471"/>
        <v>1059.5999999999999</v>
      </c>
      <c r="BW176" s="18">
        <f t="shared" si="472"/>
        <v>1059.5999999999999</v>
      </c>
      <c r="BX176" s="18">
        <f>-7.013-38.507</f>
        <v>-45.519999999999996</v>
      </c>
      <c r="BY176" s="18"/>
      <c r="BZ176" s="18"/>
      <c r="CA176" s="18">
        <f t="shared" si="473"/>
        <v>1014.0799999999999</v>
      </c>
      <c r="CB176" s="18">
        <f t="shared" si="474"/>
        <v>1059.5999999999999</v>
      </c>
      <c r="CC176" s="18">
        <f t="shared" si="475"/>
        <v>1059.5999999999999</v>
      </c>
      <c r="CD176" s="18"/>
      <c r="CE176" s="27"/>
      <c r="CF176" s="33"/>
    </row>
    <row r="177" spans="1:119" ht="62.4" x14ac:dyDescent="0.3">
      <c r="A177" s="41" t="s">
        <v>805</v>
      </c>
      <c r="B177" s="39"/>
      <c r="C177" s="41"/>
      <c r="D177" s="41"/>
      <c r="E177" s="14" t="s">
        <v>950</v>
      </c>
      <c r="F177" s="18">
        <f t="shared" ref="F177:K177" si="553">F178+F182</f>
        <v>92483</v>
      </c>
      <c r="G177" s="18">
        <f t="shared" si="553"/>
        <v>0</v>
      </c>
      <c r="H177" s="18">
        <f t="shared" si="553"/>
        <v>0</v>
      </c>
      <c r="I177" s="18">
        <f t="shared" si="553"/>
        <v>50000</v>
      </c>
      <c r="J177" s="18">
        <f t="shared" si="553"/>
        <v>0</v>
      </c>
      <c r="K177" s="18">
        <f t="shared" si="553"/>
        <v>0</v>
      </c>
      <c r="L177" s="18">
        <f t="shared" si="496"/>
        <v>142483</v>
      </c>
      <c r="M177" s="18">
        <f t="shared" si="497"/>
        <v>0</v>
      </c>
      <c r="N177" s="18">
        <f t="shared" si="498"/>
        <v>0</v>
      </c>
      <c r="O177" s="18">
        <f t="shared" ref="O177:S177" si="554">O178+O182</f>
        <v>3413.5680000000002</v>
      </c>
      <c r="P177" s="18">
        <f t="shared" si="554"/>
        <v>0</v>
      </c>
      <c r="Q177" s="18">
        <f t="shared" si="554"/>
        <v>0</v>
      </c>
      <c r="R177" s="18">
        <f t="shared" si="554"/>
        <v>0</v>
      </c>
      <c r="S177" s="18">
        <f t="shared" si="554"/>
        <v>0</v>
      </c>
      <c r="T177" s="18">
        <f t="shared" si="448"/>
        <v>145896.568</v>
      </c>
      <c r="U177" s="18">
        <f t="shared" si="449"/>
        <v>0</v>
      </c>
      <c r="V177" s="18">
        <f t="shared" si="450"/>
        <v>0</v>
      </c>
      <c r="W177" s="18">
        <f t="shared" ref="W177:CD177" si="555">W178+W182</f>
        <v>0</v>
      </c>
      <c r="X177" s="18">
        <f t="shared" ref="X177:AB177" si="556">X178+X182</f>
        <v>0</v>
      </c>
      <c r="Y177" s="18">
        <f t="shared" si="556"/>
        <v>0</v>
      </c>
      <c r="Z177" s="18">
        <f t="shared" si="556"/>
        <v>0</v>
      </c>
      <c r="AA177" s="18">
        <f t="shared" si="556"/>
        <v>0</v>
      </c>
      <c r="AB177" s="18">
        <f t="shared" si="556"/>
        <v>0</v>
      </c>
      <c r="AC177" s="18">
        <f t="shared" si="451"/>
        <v>145896.568</v>
      </c>
      <c r="AD177" s="18">
        <f t="shared" si="452"/>
        <v>0</v>
      </c>
      <c r="AE177" s="18">
        <f t="shared" si="453"/>
        <v>0</v>
      </c>
      <c r="AF177" s="18">
        <f t="shared" ref="AF177:AH177" si="557">AF178+AF182</f>
        <v>-24.943000000000001</v>
      </c>
      <c r="AG177" s="18">
        <f t="shared" si="557"/>
        <v>0</v>
      </c>
      <c r="AH177" s="18">
        <f t="shared" si="557"/>
        <v>0</v>
      </c>
      <c r="AI177" s="18">
        <f t="shared" si="454"/>
        <v>145871.625</v>
      </c>
      <c r="AJ177" s="18">
        <f t="shared" si="455"/>
        <v>0</v>
      </c>
      <c r="AK177" s="18">
        <f t="shared" si="456"/>
        <v>0</v>
      </c>
      <c r="AL177" s="18">
        <f t="shared" ref="AL177" si="558">AL178+AL182</f>
        <v>0</v>
      </c>
      <c r="AM177" s="18">
        <f t="shared" si="457"/>
        <v>145871.625</v>
      </c>
      <c r="AN177" s="18">
        <f t="shared" ref="AN177:AP177" si="559">AN178+AN182</f>
        <v>-466.94299999999998</v>
      </c>
      <c r="AO177" s="18">
        <f t="shared" si="559"/>
        <v>0</v>
      </c>
      <c r="AP177" s="18">
        <f t="shared" si="559"/>
        <v>0</v>
      </c>
      <c r="AQ177" s="18">
        <f t="shared" si="458"/>
        <v>145404.682</v>
      </c>
      <c r="AR177" s="18">
        <f t="shared" si="459"/>
        <v>0</v>
      </c>
      <c r="AS177" s="18">
        <f t="shared" si="460"/>
        <v>0</v>
      </c>
      <c r="AT177" s="18">
        <f t="shared" ref="AT177:AV177" si="560">AT178+AT182</f>
        <v>0</v>
      </c>
      <c r="AU177" s="18">
        <f t="shared" si="560"/>
        <v>0</v>
      </c>
      <c r="AV177" s="18">
        <f t="shared" si="560"/>
        <v>0</v>
      </c>
      <c r="AW177" s="18">
        <f t="shared" si="461"/>
        <v>145404.682</v>
      </c>
      <c r="AX177" s="18">
        <f t="shared" si="462"/>
        <v>0</v>
      </c>
      <c r="AY177" s="18">
        <f t="shared" si="463"/>
        <v>0</v>
      </c>
      <c r="AZ177" s="18">
        <f t="shared" ref="AZ177:BB177" si="561">AZ178+AZ182</f>
        <v>15980.656999999999</v>
      </c>
      <c r="BA177" s="18">
        <f t="shared" si="561"/>
        <v>0</v>
      </c>
      <c r="BB177" s="18">
        <f t="shared" si="561"/>
        <v>0</v>
      </c>
      <c r="BC177" s="18">
        <f t="shared" si="464"/>
        <v>161385.33900000001</v>
      </c>
      <c r="BD177" s="18">
        <f t="shared" si="465"/>
        <v>0</v>
      </c>
      <c r="BE177" s="18">
        <f t="shared" si="466"/>
        <v>0</v>
      </c>
      <c r="BF177" s="18">
        <f t="shared" ref="BF177:BH177" si="562">BF178+BF182</f>
        <v>0</v>
      </c>
      <c r="BG177" s="18">
        <f t="shared" si="562"/>
        <v>0</v>
      </c>
      <c r="BH177" s="18">
        <f t="shared" si="562"/>
        <v>0</v>
      </c>
      <c r="BI177" s="18">
        <f t="shared" si="445"/>
        <v>161385.33900000001</v>
      </c>
      <c r="BJ177" s="18">
        <f t="shared" si="446"/>
        <v>0</v>
      </c>
      <c r="BK177" s="18">
        <f t="shared" si="447"/>
        <v>0</v>
      </c>
      <c r="BL177" s="18">
        <f t="shared" ref="BL177:BN177" si="563">BL178+BL182</f>
        <v>-131.54</v>
      </c>
      <c r="BM177" s="18">
        <f t="shared" si="563"/>
        <v>0</v>
      </c>
      <c r="BN177" s="18">
        <f t="shared" si="563"/>
        <v>0</v>
      </c>
      <c r="BO177" s="18">
        <f t="shared" si="467"/>
        <v>161253.799</v>
      </c>
      <c r="BP177" s="18">
        <f t="shared" si="468"/>
        <v>0</v>
      </c>
      <c r="BQ177" s="18">
        <f t="shared" si="469"/>
        <v>0</v>
      </c>
      <c r="BR177" s="18">
        <f t="shared" ref="BR177:BT177" si="564">BR178+BR182</f>
        <v>0</v>
      </c>
      <c r="BS177" s="18">
        <f t="shared" si="564"/>
        <v>0</v>
      </c>
      <c r="BT177" s="18">
        <f t="shared" si="564"/>
        <v>0</v>
      </c>
      <c r="BU177" s="18">
        <f t="shared" si="470"/>
        <v>161253.799</v>
      </c>
      <c r="BV177" s="18">
        <f t="shared" si="471"/>
        <v>0</v>
      </c>
      <c r="BW177" s="18">
        <f t="shared" si="472"/>
        <v>0</v>
      </c>
      <c r="BX177" s="18">
        <f t="shared" ref="BX177:BZ177" si="565">BX178+BX182</f>
        <v>-670.21500000000003</v>
      </c>
      <c r="BY177" s="18">
        <f t="shared" si="565"/>
        <v>0</v>
      </c>
      <c r="BZ177" s="18">
        <f t="shared" si="565"/>
        <v>0</v>
      </c>
      <c r="CA177" s="18">
        <f t="shared" si="473"/>
        <v>160583.584</v>
      </c>
      <c r="CB177" s="18">
        <f t="shared" si="474"/>
        <v>0</v>
      </c>
      <c r="CC177" s="18">
        <f t="shared" si="475"/>
        <v>0</v>
      </c>
      <c r="CD177" s="18">
        <f t="shared" si="555"/>
        <v>0</v>
      </c>
      <c r="CE177" s="27"/>
      <c r="CF177" s="33"/>
    </row>
    <row r="178" spans="1:119" ht="31.2" x14ac:dyDescent="0.3">
      <c r="A178" s="41" t="s">
        <v>806</v>
      </c>
      <c r="B178" s="39"/>
      <c r="C178" s="41"/>
      <c r="D178" s="41"/>
      <c r="E178" s="14" t="s">
        <v>1166</v>
      </c>
      <c r="F178" s="18">
        <f t="shared" ref="F178:K180" si="566">F179</f>
        <v>92483</v>
      </c>
      <c r="G178" s="18">
        <f t="shared" si="566"/>
        <v>0</v>
      </c>
      <c r="H178" s="18">
        <f t="shared" si="566"/>
        <v>0</v>
      </c>
      <c r="I178" s="18">
        <f t="shared" si="566"/>
        <v>50000</v>
      </c>
      <c r="J178" s="18">
        <f t="shared" si="566"/>
        <v>0</v>
      </c>
      <c r="K178" s="18">
        <f t="shared" si="566"/>
        <v>0</v>
      </c>
      <c r="L178" s="18">
        <f t="shared" si="496"/>
        <v>142483</v>
      </c>
      <c r="M178" s="18">
        <f t="shared" si="497"/>
        <v>0</v>
      </c>
      <c r="N178" s="18">
        <f t="shared" si="498"/>
        <v>0</v>
      </c>
      <c r="O178" s="18">
        <f t="shared" ref="O178:S180" si="567">O179</f>
        <v>0</v>
      </c>
      <c r="P178" s="18">
        <f t="shared" si="567"/>
        <v>0</v>
      </c>
      <c r="Q178" s="18">
        <f t="shared" si="567"/>
        <v>0</v>
      </c>
      <c r="R178" s="18">
        <f t="shared" si="567"/>
        <v>0</v>
      </c>
      <c r="S178" s="18">
        <f t="shared" si="567"/>
        <v>0</v>
      </c>
      <c r="T178" s="18">
        <f t="shared" si="448"/>
        <v>142483</v>
      </c>
      <c r="U178" s="18">
        <f t="shared" si="449"/>
        <v>0</v>
      </c>
      <c r="V178" s="18">
        <f t="shared" si="450"/>
        <v>0</v>
      </c>
      <c r="W178" s="18">
        <f t="shared" ref="W178:CD180" si="568">W179</f>
        <v>0</v>
      </c>
      <c r="X178" s="18">
        <f t="shared" si="568"/>
        <v>0</v>
      </c>
      <c r="Y178" s="18">
        <f t="shared" si="568"/>
        <v>0</v>
      </c>
      <c r="Z178" s="18">
        <f t="shared" si="568"/>
        <v>0</v>
      </c>
      <c r="AA178" s="18">
        <f t="shared" si="568"/>
        <v>0</v>
      </c>
      <c r="AB178" s="18">
        <f t="shared" si="568"/>
        <v>0</v>
      </c>
      <c r="AC178" s="18">
        <f t="shared" si="451"/>
        <v>142483</v>
      </c>
      <c r="AD178" s="18">
        <f t="shared" si="452"/>
        <v>0</v>
      </c>
      <c r="AE178" s="18">
        <f t="shared" si="453"/>
        <v>0</v>
      </c>
      <c r="AF178" s="18">
        <f t="shared" si="568"/>
        <v>-24.943000000000001</v>
      </c>
      <c r="AG178" s="18">
        <f t="shared" si="568"/>
        <v>0</v>
      </c>
      <c r="AH178" s="18">
        <f t="shared" si="568"/>
        <v>0</v>
      </c>
      <c r="AI178" s="18">
        <f t="shared" si="454"/>
        <v>142458.057</v>
      </c>
      <c r="AJ178" s="18">
        <f t="shared" si="455"/>
        <v>0</v>
      </c>
      <c r="AK178" s="18">
        <f t="shared" si="456"/>
        <v>0</v>
      </c>
      <c r="AL178" s="18">
        <f t="shared" si="568"/>
        <v>0</v>
      </c>
      <c r="AM178" s="18">
        <f t="shared" si="457"/>
        <v>142458.057</v>
      </c>
      <c r="AN178" s="18">
        <f t="shared" si="568"/>
        <v>-466.94299999999998</v>
      </c>
      <c r="AO178" s="18">
        <f t="shared" si="568"/>
        <v>0</v>
      </c>
      <c r="AP178" s="18">
        <f t="shared" si="568"/>
        <v>0</v>
      </c>
      <c r="AQ178" s="18">
        <f t="shared" si="458"/>
        <v>141991.114</v>
      </c>
      <c r="AR178" s="18">
        <f t="shared" si="459"/>
        <v>0</v>
      </c>
      <c r="AS178" s="18">
        <f t="shared" si="460"/>
        <v>0</v>
      </c>
      <c r="AT178" s="18">
        <f t="shared" si="568"/>
        <v>0</v>
      </c>
      <c r="AU178" s="18">
        <f t="shared" si="568"/>
        <v>0</v>
      </c>
      <c r="AV178" s="18">
        <f t="shared" si="568"/>
        <v>0</v>
      </c>
      <c r="AW178" s="18">
        <f t="shared" si="461"/>
        <v>141991.114</v>
      </c>
      <c r="AX178" s="18">
        <f t="shared" si="462"/>
        <v>0</v>
      </c>
      <c r="AY178" s="18">
        <f t="shared" si="463"/>
        <v>0</v>
      </c>
      <c r="AZ178" s="18">
        <f t="shared" si="568"/>
        <v>15980.656999999999</v>
      </c>
      <c r="BA178" s="18">
        <f t="shared" si="568"/>
        <v>0</v>
      </c>
      <c r="BB178" s="18">
        <f t="shared" si="568"/>
        <v>0</v>
      </c>
      <c r="BC178" s="18">
        <f t="shared" si="464"/>
        <v>157971.77100000001</v>
      </c>
      <c r="BD178" s="18">
        <f t="shared" si="465"/>
        <v>0</v>
      </c>
      <c r="BE178" s="18">
        <f t="shared" si="466"/>
        <v>0</v>
      </c>
      <c r="BF178" s="18">
        <f t="shared" si="568"/>
        <v>0</v>
      </c>
      <c r="BG178" s="18">
        <f t="shared" si="568"/>
        <v>0</v>
      </c>
      <c r="BH178" s="18">
        <f t="shared" si="568"/>
        <v>0</v>
      </c>
      <c r="BI178" s="18">
        <f t="shared" si="445"/>
        <v>157971.77100000001</v>
      </c>
      <c r="BJ178" s="18">
        <f t="shared" si="446"/>
        <v>0</v>
      </c>
      <c r="BK178" s="18">
        <f t="shared" si="447"/>
        <v>0</v>
      </c>
      <c r="BL178" s="18">
        <f t="shared" si="568"/>
        <v>-131.54</v>
      </c>
      <c r="BM178" s="18">
        <f t="shared" si="568"/>
        <v>0</v>
      </c>
      <c r="BN178" s="18">
        <f t="shared" si="568"/>
        <v>0</v>
      </c>
      <c r="BO178" s="18">
        <f t="shared" si="467"/>
        <v>157840.231</v>
      </c>
      <c r="BP178" s="18">
        <f t="shared" si="468"/>
        <v>0</v>
      </c>
      <c r="BQ178" s="18">
        <f t="shared" si="469"/>
        <v>0</v>
      </c>
      <c r="BR178" s="18">
        <f t="shared" si="568"/>
        <v>0</v>
      </c>
      <c r="BS178" s="18">
        <f t="shared" si="568"/>
        <v>0</v>
      </c>
      <c r="BT178" s="18">
        <f t="shared" si="568"/>
        <v>0</v>
      </c>
      <c r="BU178" s="18">
        <f t="shared" si="470"/>
        <v>157840.231</v>
      </c>
      <c r="BV178" s="18">
        <f t="shared" si="471"/>
        <v>0</v>
      </c>
      <c r="BW178" s="18">
        <f t="shared" si="472"/>
        <v>0</v>
      </c>
      <c r="BX178" s="18">
        <f t="shared" si="568"/>
        <v>-670.21500000000003</v>
      </c>
      <c r="BY178" s="18">
        <f t="shared" si="568"/>
        <v>0</v>
      </c>
      <c r="BZ178" s="18">
        <f t="shared" si="568"/>
        <v>0</v>
      </c>
      <c r="CA178" s="18">
        <f t="shared" si="473"/>
        <v>157170.016</v>
      </c>
      <c r="CB178" s="18">
        <f t="shared" si="474"/>
        <v>0</v>
      </c>
      <c r="CC178" s="18">
        <f t="shared" si="475"/>
        <v>0</v>
      </c>
      <c r="CD178" s="18">
        <f t="shared" si="568"/>
        <v>0</v>
      </c>
      <c r="CE178" s="27"/>
      <c r="CF178" s="33"/>
    </row>
    <row r="179" spans="1:119" ht="46.8" x14ac:dyDescent="0.3">
      <c r="A179" s="41" t="s">
        <v>806</v>
      </c>
      <c r="B179" s="39">
        <v>400</v>
      </c>
      <c r="C179" s="41"/>
      <c r="D179" s="41"/>
      <c r="E179" s="14" t="s">
        <v>553</v>
      </c>
      <c r="F179" s="18">
        <f t="shared" si="566"/>
        <v>92483</v>
      </c>
      <c r="G179" s="18">
        <f t="shared" si="566"/>
        <v>0</v>
      </c>
      <c r="H179" s="18">
        <f t="shared" si="566"/>
        <v>0</v>
      </c>
      <c r="I179" s="18">
        <f t="shared" si="566"/>
        <v>50000</v>
      </c>
      <c r="J179" s="18">
        <f t="shared" si="566"/>
        <v>0</v>
      </c>
      <c r="K179" s="18">
        <f t="shared" si="566"/>
        <v>0</v>
      </c>
      <c r="L179" s="18">
        <f t="shared" si="496"/>
        <v>142483</v>
      </c>
      <c r="M179" s="18">
        <f t="shared" si="497"/>
        <v>0</v>
      </c>
      <c r="N179" s="18">
        <f t="shared" si="498"/>
        <v>0</v>
      </c>
      <c r="O179" s="18">
        <f t="shared" si="567"/>
        <v>0</v>
      </c>
      <c r="P179" s="18">
        <f t="shared" si="567"/>
        <v>0</v>
      </c>
      <c r="Q179" s="18">
        <f t="shared" si="567"/>
        <v>0</v>
      </c>
      <c r="R179" s="18">
        <f t="shared" si="567"/>
        <v>0</v>
      </c>
      <c r="S179" s="18">
        <f t="shared" si="567"/>
        <v>0</v>
      </c>
      <c r="T179" s="18">
        <f t="shared" si="448"/>
        <v>142483</v>
      </c>
      <c r="U179" s="18">
        <f t="shared" si="449"/>
        <v>0</v>
      </c>
      <c r="V179" s="18">
        <f t="shared" si="450"/>
        <v>0</v>
      </c>
      <c r="W179" s="18">
        <f t="shared" si="568"/>
        <v>0</v>
      </c>
      <c r="X179" s="18">
        <f t="shared" si="568"/>
        <v>0</v>
      </c>
      <c r="Y179" s="18">
        <f t="shared" si="568"/>
        <v>0</v>
      </c>
      <c r="Z179" s="18">
        <f t="shared" si="568"/>
        <v>0</v>
      </c>
      <c r="AA179" s="18">
        <f t="shared" si="568"/>
        <v>0</v>
      </c>
      <c r="AB179" s="18">
        <f t="shared" si="568"/>
        <v>0</v>
      </c>
      <c r="AC179" s="18">
        <f t="shared" si="451"/>
        <v>142483</v>
      </c>
      <c r="AD179" s="18">
        <f t="shared" si="452"/>
        <v>0</v>
      </c>
      <c r="AE179" s="18">
        <f t="shared" si="453"/>
        <v>0</v>
      </c>
      <c r="AF179" s="18">
        <f t="shared" si="568"/>
        <v>-24.943000000000001</v>
      </c>
      <c r="AG179" s="18">
        <f t="shared" si="568"/>
        <v>0</v>
      </c>
      <c r="AH179" s="18">
        <f t="shared" si="568"/>
        <v>0</v>
      </c>
      <c r="AI179" s="18">
        <f t="shared" si="454"/>
        <v>142458.057</v>
      </c>
      <c r="AJ179" s="18">
        <f t="shared" si="455"/>
        <v>0</v>
      </c>
      <c r="AK179" s="18">
        <f t="shared" si="456"/>
        <v>0</v>
      </c>
      <c r="AL179" s="18">
        <f t="shared" si="568"/>
        <v>0</v>
      </c>
      <c r="AM179" s="18">
        <f t="shared" si="457"/>
        <v>142458.057</v>
      </c>
      <c r="AN179" s="18">
        <f t="shared" si="568"/>
        <v>-466.94299999999998</v>
      </c>
      <c r="AO179" s="18">
        <f t="shared" si="568"/>
        <v>0</v>
      </c>
      <c r="AP179" s="18">
        <f t="shared" si="568"/>
        <v>0</v>
      </c>
      <c r="AQ179" s="18">
        <f t="shared" si="458"/>
        <v>141991.114</v>
      </c>
      <c r="AR179" s="18">
        <f t="shared" si="459"/>
        <v>0</v>
      </c>
      <c r="AS179" s="18">
        <f t="shared" si="460"/>
        <v>0</v>
      </c>
      <c r="AT179" s="18">
        <f t="shared" si="568"/>
        <v>0</v>
      </c>
      <c r="AU179" s="18">
        <f t="shared" si="568"/>
        <v>0</v>
      </c>
      <c r="AV179" s="18">
        <f t="shared" si="568"/>
        <v>0</v>
      </c>
      <c r="AW179" s="18">
        <f t="shared" si="461"/>
        <v>141991.114</v>
      </c>
      <c r="AX179" s="18">
        <f t="shared" si="462"/>
        <v>0</v>
      </c>
      <c r="AY179" s="18">
        <f t="shared" si="463"/>
        <v>0</v>
      </c>
      <c r="AZ179" s="18">
        <f t="shared" si="568"/>
        <v>15980.656999999999</v>
      </c>
      <c r="BA179" s="18">
        <f t="shared" si="568"/>
        <v>0</v>
      </c>
      <c r="BB179" s="18">
        <f t="shared" si="568"/>
        <v>0</v>
      </c>
      <c r="BC179" s="18">
        <f t="shared" si="464"/>
        <v>157971.77100000001</v>
      </c>
      <c r="BD179" s="18">
        <f t="shared" si="465"/>
        <v>0</v>
      </c>
      <c r="BE179" s="18">
        <f t="shared" si="466"/>
        <v>0</v>
      </c>
      <c r="BF179" s="18">
        <f t="shared" si="568"/>
        <v>0</v>
      </c>
      <c r="BG179" s="18">
        <f t="shared" si="568"/>
        <v>0</v>
      </c>
      <c r="BH179" s="18">
        <f t="shared" si="568"/>
        <v>0</v>
      </c>
      <c r="BI179" s="18">
        <f t="shared" si="445"/>
        <v>157971.77100000001</v>
      </c>
      <c r="BJ179" s="18">
        <f t="shared" si="446"/>
        <v>0</v>
      </c>
      <c r="BK179" s="18">
        <f t="shared" si="447"/>
        <v>0</v>
      </c>
      <c r="BL179" s="18">
        <f t="shared" si="568"/>
        <v>-131.54</v>
      </c>
      <c r="BM179" s="18">
        <f t="shared" si="568"/>
        <v>0</v>
      </c>
      <c r="BN179" s="18">
        <f t="shared" si="568"/>
        <v>0</v>
      </c>
      <c r="BO179" s="18">
        <f t="shared" si="467"/>
        <v>157840.231</v>
      </c>
      <c r="BP179" s="18">
        <f t="shared" si="468"/>
        <v>0</v>
      </c>
      <c r="BQ179" s="18">
        <f t="shared" si="469"/>
        <v>0</v>
      </c>
      <c r="BR179" s="18">
        <f t="shared" si="568"/>
        <v>0</v>
      </c>
      <c r="BS179" s="18">
        <f t="shared" si="568"/>
        <v>0</v>
      </c>
      <c r="BT179" s="18">
        <f t="shared" si="568"/>
        <v>0</v>
      </c>
      <c r="BU179" s="18">
        <f t="shared" si="470"/>
        <v>157840.231</v>
      </c>
      <c r="BV179" s="18">
        <f t="shared" si="471"/>
        <v>0</v>
      </c>
      <c r="BW179" s="18">
        <f t="shared" si="472"/>
        <v>0</v>
      </c>
      <c r="BX179" s="18">
        <f t="shared" si="568"/>
        <v>-670.21500000000003</v>
      </c>
      <c r="BY179" s="18">
        <f t="shared" si="568"/>
        <v>0</v>
      </c>
      <c r="BZ179" s="18">
        <f t="shared" si="568"/>
        <v>0</v>
      </c>
      <c r="CA179" s="18">
        <f t="shared" si="473"/>
        <v>157170.016</v>
      </c>
      <c r="CB179" s="18">
        <f t="shared" si="474"/>
        <v>0</v>
      </c>
      <c r="CC179" s="18">
        <f t="shared" si="475"/>
        <v>0</v>
      </c>
      <c r="CD179" s="18">
        <f t="shared" si="568"/>
        <v>0</v>
      </c>
      <c r="CE179" s="27"/>
      <c r="CF179" s="33"/>
    </row>
    <row r="180" spans="1:119" x14ac:dyDescent="0.3">
      <c r="A180" s="41" t="s">
        <v>806</v>
      </c>
      <c r="B180" s="39">
        <v>410</v>
      </c>
      <c r="C180" s="41"/>
      <c r="D180" s="41"/>
      <c r="E180" s="14" t="s">
        <v>566</v>
      </c>
      <c r="F180" s="18">
        <f t="shared" si="566"/>
        <v>92483</v>
      </c>
      <c r="G180" s="18">
        <f t="shared" si="566"/>
        <v>0</v>
      </c>
      <c r="H180" s="18">
        <f t="shared" si="566"/>
        <v>0</v>
      </c>
      <c r="I180" s="18">
        <f t="shared" si="566"/>
        <v>50000</v>
      </c>
      <c r="J180" s="18">
        <f t="shared" si="566"/>
        <v>0</v>
      </c>
      <c r="K180" s="18">
        <f t="shared" si="566"/>
        <v>0</v>
      </c>
      <c r="L180" s="18">
        <f t="shared" si="496"/>
        <v>142483</v>
      </c>
      <c r="M180" s="18">
        <f t="shared" si="497"/>
        <v>0</v>
      </c>
      <c r="N180" s="18">
        <f t="shared" si="498"/>
        <v>0</v>
      </c>
      <c r="O180" s="18">
        <f t="shared" si="567"/>
        <v>0</v>
      </c>
      <c r="P180" s="18">
        <f t="shared" si="567"/>
        <v>0</v>
      </c>
      <c r="Q180" s="18">
        <f t="shared" si="567"/>
        <v>0</v>
      </c>
      <c r="R180" s="18">
        <f t="shared" si="567"/>
        <v>0</v>
      </c>
      <c r="S180" s="18">
        <f t="shared" si="567"/>
        <v>0</v>
      </c>
      <c r="T180" s="18">
        <f t="shared" si="448"/>
        <v>142483</v>
      </c>
      <c r="U180" s="18">
        <f t="shared" si="449"/>
        <v>0</v>
      </c>
      <c r="V180" s="18">
        <f t="shared" si="450"/>
        <v>0</v>
      </c>
      <c r="W180" s="18">
        <f t="shared" si="568"/>
        <v>0</v>
      </c>
      <c r="X180" s="18">
        <f t="shared" si="568"/>
        <v>0</v>
      </c>
      <c r="Y180" s="18">
        <f t="shared" si="568"/>
        <v>0</v>
      </c>
      <c r="Z180" s="18">
        <f t="shared" si="568"/>
        <v>0</v>
      </c>
      <c r="AA180" s="18">
        <f t="shared" si="568"/>
        <v>0</v>
      </c>
      <c r="AB180" s="18">
        <f t="shared" si="568"/>
        <v>0</v>
      </c>
      <c r="AC180" s="18">
        <f t="shared" si="451"/>
        <v>142483</v>
      </c>
      <c r="AD180" s="18">
        <f t="shared" si="452"/>
        <v>0</v>
      </c>
      <c r="AE180" s="18">
        <f t="shared" si="453"/>
        <v>0</v>
      </c>
      <c r="AF180" s="18">
        <f t="shared" si="568"/>
        <v>-24.943000000000001</v>
      </c>
      <c r="AG180" s="18">
        <f t="shared" si="568"/>
        <v>0</v>
      </c>
      <c r="AH180" s="18">
        <f t="shared" si="568"/>
        <v>0</v>
      </c>
      <c r="AI180" s="18">
        <f t="shared" si="454"/>
        <v>142458.057</v>
      </c>
      <c r="AJ180" s="18">
        <f t="shared" si="455"/>
        <v>0</v>
      </c>
      <c r="AK180" s="18">
        <f t="shared" si="456"/>
        <v>0</v>
      </c>
      <c r="AL180" s="18">
        <f t="shared" si="568"/>
        <v>0</v>
      </c>
      <c r="AM180" s="18">
        <f t="shared" si="457"/>
        <v>142458.057</v>
      </c>
      <c r="AN180" s="18">
        <f t="shared" si="568"/>
        <v>-466.94299999999998</v>
      </c>
      <c r="AO180" s="18">
        <f t="shared" si="568"/>
        <v>0</v>
      </c>
      <c r="AP180" s="18">
        <f t="shared" si="568"/>
        <v>0</v>
      </c>
      <c r="AQ180" s="18">
        <f t="shared" si="458"/>
        <v>141991.114</v>
      </c>
      <c r="AR180" s="18">
        <f t="shared" si="459"/>
        <v>0</v>
      </c>
      <c r="AS180" s="18">
        <f t="shared" si="460"/>
        <v>0</v>
      </c>
      <c r="AT180" s="18">
        <f t="shared" si="568"/>
        <v>0</v>
      </c>
      <c r="AU180" s="18">
        <f t="shared" si="568"/>
        <v>0</v>
      </c>
      <c r="AV180" s="18">
        <f t="shared" si="568"/>
        <v>0</v>
      </c>
      <c r="AW180" s="18">
        <f t="shared" si="461"/>
        <v>141991.114</v>
      </c>
      <c r="AX180" s="18">
        <f t="shared" si="462"/>
        <v>0</v>
      </c>
      <c r="AY180" s="18">
        <f t="shared" si="463"/>
        <v>0</v>
      </c>
      <c r="AZ180" s="18">
        <f t="shared" si="568"/>
        <v>15980.656999999999</v>
      </c>
      <c r="BA180" s="18">
        <f t="shared" si="568"/>
        <v>0</v>
      </c>
      <c r="BB180" s="18">
        <f t="shared" si="568"/>
        <v>0</v>
      </c>
      <c r="BC180" s="18">
        <f t="shared" si="464"/>
        <v>157971.77100000001</v>
      </c>
      <c r="BD180" s="18">
        <f t="shared" si="465"/>
        <v>0</v>
      </c>
      <c r="BE180" s="18">
        <f t="shared" si="466"/>
        <v>0</v>
      </c>
      <c r="BF180" s="18">
        <f t="shared" si="568"/>
        <v>0</v>
      </c>
      <c r="BG180" s="18">
        <f t="shared" si="568"/>
        <v>0</v>
      </c>
      <c r="BH180" s="18">
        <f t="shared" si="568"/>
        <v>0</v>
      </c>
      <c r="BI180" s="18">
        <f t="shared" si="445"/>
        <v>157971.77100000001</v>
      </c>
      <c r="BJ180" s="18">
        <f t="shared" si="446"/>
        <v>0</v>
      </c>
      <c r="BK180" s="18">
        <f t="shared" si="447"/>
        <v>0</v>
      </c>
      <c r="BL180" s="18">
        <f t="shared" si="568"/>
        <v>-131.54</v>
      </c>
      <c r="BM180" s="18">
        <f t="shared" si="568"/>
        <v>0</v>
      </c>
      <c r="BN180" s="18">
        <f t="shared" si="568"/>
        <v>0</v>
      </c>
      <c r="BO180" s="18">
        <f t="shared" si="467"/>
        <v>157840.231</v>
      </c>
      <c r="BP180" s="18">
        <f t="shared" si="468"/>
        <v>0</v>
      </c>
      <c r="BQ180" s="18">
        <f t="shared" si="469"/>
        <v>0</v>
      </c>
      <c r="BR180" s="18">
        <f t="shared" si="568"/>
        <v>0</v>
      </c>
      <c r="BS180" s="18">
        <f t="shared" si="568"/>
        <v>0</v>
      </c>
      <c r="BT180" s="18">
        <f t="shared" si="568"/>
        <v>0</v>
      </c>
      <c r="BU180" s="18">
        <f t="shared" si="470"/>
        <v>157840.231</v>
      </c>
      <c r="BV180" s="18">
        <f t="shared" si="471"/>
        <v>0</v>
      </c>
      <c r="BW180" s="18">
        <f t="shared" si="472"/>
        <v>0</v>
      </c>
      <c r="BX180" s="18">
        <f t="shared" si="568"/>
        <v>-670.21500000000003</v>
      </c>
      <c r="BY180" s="18">
        <f t="shared" si="568"/>
        <v>0</v>
      </c>
      <c r="BZ180" s="18">
        <f t="shared" si="568"/>
        <v>0</v>
      </c>
      <c r="CA180" s="18">
        <f t="shared" si="473"/>
        <v>157170.016</v>
      </c>
      <c r="CB180" s="18">
        <f t="shared" si="474"/>
        <v>0</v>
      </c>
      <c r="CC180" s="18">
        <f t="shared" si="475"/>
        <v>0</v>
      </c>
      <c r="CD180" s="18">
        <f t="shared" si="568"/>
        <v>0</v>
      </c>
      <c r="CE180" s="27"/>
      <c r="CF180" s="33"/>
    </row>
    <row r="181" spans="1:119" x14ac:dyDescent="0.3">
      <c r="A181" s="41" t="s">
        <v>806</v>
      </c>
      <c r="B181" s="39">
        <v>410</v>
      </c>
      <c r="C181" s="41" t="s">
        <v>19</v>
      </c>
      <c r="D181" s="41" t="s">
        <v>29</v>
      </c>
      <c r="E181" s="14" t="s">
        <v>1425</v>
      </c>
      <c r="F181" s="18">
        <v>92483</v>
      </c>
      <c r="G181" s="18"/>
      <c r="H181" s="18"/>
      <c r="I181" s="18">
        <v>50000</v>
      </c>
      <c r="J181" s="18"/>
      <c r="K181" s="18"/>
      <c r="L181" s="18">
        <f t="shared" si="496"/>
        <v>142483</v>
      </c>
      <c r="M181" s="18">
        <f t="shared" si="497"/>
        <v>0</v>
      </c>
      <c r="N181" s="18">
        <f t="shared" si="498"/>
        <v>0</v>
      </c>
      <c r="O181" s="18"/>
      <c r="P181" s="18"/>
      <c r="Q181" s="18"/>
      <c r="R181" s="18"/>
      <c r="S181" s="18"/>
      <c r="T181" s="18">
        <f t="shared" si="448"/>
        <v>142483</v>
      </c>
      <c r="U181" s="18">
        <f t="shared" si="449"/>
        <v>0</v>
      </c>
      <c r="V181" s="18">
        <f t="shared" si="450"/>
        <v>0</v>
      </c>
      <c r="W181" s="18"/>
      <c r="X181" s="18"/>
      <c r="Y181" s="18"/>
      <c r="Z181" s="18"/>
      <c r="AA181" s="18"/>
      <c r="AB181" s="18"/>
      <c r="AC181" s="18">
        <f t="shared" si="451"/>
        <v>142483</v>
      </c>
      <c r="AD181" s="18">
        <f t="shared" si="452"/>
        <v>0</v>
      </c>
      <c r="AE181" s="18">
        <f t="shared" si="453"/>
        <v>0</v>
      </c>
      <c r="AF181" s="18">
        <v>-24.943000000000001</v>
      </c>
      <c r="AG181" s="18"/>
      <c r="AH181" s="18"/>
      <c r="AI181" s="18">
        <f t="shared" si="454"/>
        <v>142458.057</v>
      </c>
      <c r="AJ181" s="18">
        <f t="shared" si="455"/>
        <v>0</v>
      </c>
      <c r="AK181" s="18">
        <f t="shared" si="456"/>
        <v>0</v>
      </c>
      <c r="AL181" s="18"/>
      <c r="AM181" s="18">
        <f t="shared" si="457"/>
        <v>142458.057</v>
      </c>
      <c r="AN181" s="18">
        <v>-466.94299999999998</v>
      </c>
      <c r="AO181" s="18"/>
      <c r="AP181" s="18"/>
      <c r="AQ181" s="18">
        <f t="shared" si="458"/>
        <v>141991.114</v>
      </c>
      <c r="AR181" s="18">
        <f t="shared" si="459"/>
        <v>0</v>
      </c>
      <c r="AS181" s="18">
        <f t="shared" si="460"/>
        <v>0</v>
      </c>
      <c r="AT181" s="18"/>
      <c r="AU181" s="18"/>
      <c r="AV181" s="18"/>
      <c r="AW181" s="18">
        <f t="shared" si="461"/>
        <v>141991.114</v>
      </c>
      <c r="AX181" s="18">
        <f t="shared" si="462"/>
        <v>0</v>
      </c>
      <c r="AY181" s="18">
        <f t="shared" si="463"/>
        <v>0</v>
      </c>
      <c r="AZ181" s="18">
        <f>15980.827-0.17</f>
        <v>15980.656999999999</v>
      </c>
      <c r="BA181" s="18"/>
      <c r="BB181" s="18"/>
      <c r="BC181" s="18">
        <f t="shared" si="464"/>
        <v>157971.77100000001</v>
      </c>
      <c r="BD181" s="18">
        <f t="shared" si="465"/>
        <v>0</v>
      </c>
      <c r="BE181" s="18">
        <f t="shared" si="466"/>
        <v>0</v>
      </c>
      <c r="BF181" s="18"/>
      <c r="BG181" s="18"/>
      <c r="BH181" s="18"/>
      <c r="BI181" s="18">
        <f t="shared" si="445"/>
        <v>157971.77100000001</v>
      </c>
      <c r="BJ181" s="18">
        <f t="shared" si="446"/>
        <v>0</v>
      </c>
      <c r="BK181" s="18">
        <f t="shared" si="447"/>
        <v>0</v>
      </c>
      <c r="BL181" s="18">
        <v>-131.54</v>
      </c>
      <c r="BM181" s="18"/>
      <c r="BN181" s="18"/>
      <c r="BO181" s="18">
        <f t="shared" si="467"/>
        <v>157840.231</v>
      </c>
      <c r="BP181" s="18">
        <f t="shared" si="468"/>
        <v>0</v>
      </c>
      <c r="BQ181" s="18">
        <f t="shared" si="469"/>
        <v>0</v>
      </c>
      <c r="BR181" s="18"/>
      <c r="BS181" s="18"/>
      <c r="BT181" s="18"/>
      <c r="BU181" s="18">
        <f t="shared" si="470"/>
        <v>157840.231</v>
      </c>
      <c r="BV181" s="18">
        <f t="shared" si="471"/>
        <v>0</v>
      </c>
      <c r="BW181" s="18">
        <f t="shared" si="472"/>
        <v>0</v>
      </c>
      <c r="BX181" s="18">
        <v>-670.21500000000003</v>
      </c>
      <c r="BY181" s="18"/>
      <c r="BZ181" s="18"/>
      <c r="CA181" s="18">
        <f t="shared" si="473"/>
        <v>157170.016</v>
      </c>
      <c r="CB181" s="18">
        <f t="shared" si="474"/>
        <v>0</v>
      </c>
      <c r="CC181" s="18">
        <f t="shared" si="475"/>
        <v>0</v>
      </c>
      <c r="CD181" s="18"/>
      <c r="CE181" s="27"/>
      <c r="CF181" s="33">
        <v>103</v>
      </c>
    </row>
    <row r="182" spans="1:119" ht="31.2" x14ac:dyDescent="0.3">
      <c r="A182" s="41" t="s">
        <v>1161</v>
      </c>
      <c r="B182" s="39"/>
      <c r="C182" s="41"/>
      <c r="D182" s="41"/>
      <c r="E182" s="14" t="s">
        <v>1162</v>
      </c>
      <c r="F182" s="18">
        <f t="shared" ref="F182:K184" si="569">F183</f>
        <v>0</v>
      </c>
      <c r="G182" s="18">
        <f t="shared" si="569"/>
        <v>0</v>
      </c>
      <c r="H182" s="18">
        <f t="shared" si="569"/>
        <v>0</v>
      </c>
      <c r="I182" s="18">
        <f t="shared" si="569"/>
        <v>0</v>
      </c>
      <c r="J182" s="18">
        <f t="shared" si="569"/>
        <v>0</v>
      </c>
      <c r="K182" s="18">
        <f t="shared" si="569"/>
        <v>0</v>
      </c>
      <c r="L182" s="18">
        <f t="shared" si="496"/>
        <v>0</v>
      </c>
      <c r="M182" s="18">
        <f t="shared" si="497"/>
        <v>0</v>
      </c>
      <c r="N182" s="18">
        <f t="shared" si="498"/>
        <v>0</v>
      </c>
      <c r="O182" s="18">
        <f t="shared" ref="O182:S184" si="570">O183</f>
        <v>3413.5680000000002</v>
      </c>
      <c r="P182" s="18">
        <f t="shared" si="570"/>
        <v>0</v>
      </c>
      <c r="Q182" s="18">
        <f t="shared" si="570"/>
        <v>0</v>
      </c>
      <c r="R182" s="18">
        <f t="shared" si="570"/>
        <v>0</v>
      </c>
      <c r="S182" s="18">
        <f t="shared" si="570"/>
        <v>0</v>
      </c>
      <c r="T182" s="18">
        <f t="shared" si="448"/>
        <v>3413.5680000000002</v>
      </c>
      <c r="U182" s="18">
        <f t="shared" si="449"/>
        <v>0</v>
      </c>
      <c r="V182" s="18">
        <f t="shared" si="450"/>
        <v>0</v>
      </c>
      <c r="W182" s="18">
        <f t="shared" ref="W182:CD184" si="571">W183</f>
        <v>0</v>
      </c>
      <c r="X182" s="18">
        <f t="shared" si="571"/>
        <v>0</v>
      </c>
      <c r="Y182" s="18">
        <f t="shared" si="571"/>
        <v>0</v>
      </c>
      <c r="Z182" s="18">
        <f t="shared" si="571"/>
        <v>0</v>
      </c>
      <c r="AA182" s="18">
        <f t="shared" si="571"/>
        <v>0</v>
      </c>
      <c r="AB182" s="18">
        <f t="shared" si="571"/>
        <v>0</v>
      </c>
      <c r="AC182" s="18">
        <f t="shared" si="451"/>
        <v>3413.5680000000002</v>
      </c>
      <c r="AD182" s="18">
        <f t="shared" si="452"/>
        <v>0</v>
      </c>
      <c r="AE182" s="18">
        <f t="shared" si="453"/>
        <v>0</v>
      </c>
      <c r="AF182" s="18">
        <f t="shared" si="571"/>
        <v>0</v>
      </c>
      <c r="AG182" s="18">
        <f t="shared" si="571"/>
        <v>0</v>
      </c>
      <c r="AH182" s="18">
        <f t="shared" si="571"/>
        <v>0</v>
      </c>
      <c r="AI182" s="18">
        <f t="shared" si="454"/>
        <v>3413.5680000000002</v>
      </c>
      <c r="AJ182" s="18">
        <f t="shared" si="455"/>
        <v>0</v>
      </c>
      <c r="AK182" s="18">
        <f t="shared" si="456"/>
        <v>0</v>
      </c>
      <c r="AL182" s="18">
        <f t="shared" si="571"/>
        <v>0</v>
      </c>
      <c r="AM182" s="18">
        <f t="shared" si="457"/>
        <v>3413.5680000000002</v>
      </c>
      <c r="AN182" s="18">
        <f t="shared" si="571"/>
        <v>0</v>
      </c>
      <c r="AO182" s="18">
        <f t="shared" si="571"/>
        <v>0</v>
      </c>
      <c r="AP182" s="18">
        <f t="shared" si="571"/>
        <v>0</v>
      </c>
      <c r="AQ182" s="18">
        <f t="shared" si="458"/>
        <v>3413.5680000000002</v>
      </c>
      <c r="AR182" s="18">
        <f t="shared" si="459"/>
        <v>0</v>
      </c>
      <c r="AS182" s="18">
        <f t="shared" si="460"/>
        <v>0</v>
      </c>
      <c r="AT182" s="18">
        <f t="shared" si="571"/>
        <v>0</v>
      </c>
      <c r="AU182" s="18">
        <f t="shared" si="571"/>
        <v>0</v>
      </c>
      <c r="AV182" s="18">
        <f t="shared" si="571"/>
        <v>0</v>
      </c>
      <c r="AW182" s="18">
        <f t="shared" si="461"/>
        <v>3413.5680000000002</v>
      </c>
      <c r="AX182" s="18">
        <f t="shared" si="462"/>
        <v>0</v>
      </c>
      <c r="AY182" s="18">
        <f t="shared" si="463"/>
        <v>0</v>
      </c>
      <c r="AZ182" s="18">
        <f t="shared" si="571"/>
        <v>0</v>
      </c>
      <c r="BA182" s="18">
        <f t="shared" si="571"/>
        <v>0</v>
      </c>
      <c r="BB182" s="18">
        <f t="shared" si="571"/>
        <v>0</v>
      </c>
      <c r="BC182" s="18">
        <f t="shared" si="464"/>
        <v>3413.5680000000002</v>
      </c>
      <c r="BD182" s="18">
        <f t="shared" si="465"/>
        <v>0</v>
      </c>
      <c r="BE182" s="18">
        <f t="shared" si="466"/>
        <v>0</v>
      </c>
      <c r="BF182" s="18">
        <f t="shared" si="571"/>
        <v>0</v>
      </c>
      <c r="BG182" s="18">
        <f t="shared" si="571"/>
        <v>0</v>
      </c>
      <c r="BH182" s="18">
        <f t="shared" si="571"/>
        <v>0</v>
      </c>
      <c r="BI182" s="18">
        <f t="shared" si="445"/>
        <v>3413.5680000000002</v>
      </c>
      <c r="BJ182" s="18">
        <f t="shared" si="446"/>
        <v>0</v>
      </c>
      <c r="BK182" s="18">
        <f t="shared" si="447"/>
        <v>0</v>
      </c>
      <c r="BL182" s="18">
        <f t="shared" si="571"/>
        <v>0</v>
      </c>
      <c r="BM182" s="18">
        <f t="shared" si="571"/>
        <v>0</v>
      </c>
      <c r="BN182" s="18">
        <f t="shared" si="571"/>
        <v>0</v>
      </c>
      <c r="BO182" s="18">
        <f t="shared" si="467"/>
        <v>3413.5680000000002</v>
      </c>
      <c r="BP182" s="18">
        <f t="shared" si="468"/>
        <v>0</v>
      </c>
      <c r="BQ182" s="18">
        <f t="shared" si="469"/>
        <v>0</v>
      </c>
      <c r="BR182" s="18">
        <f t="shared" si="571"/>
        <v>0</v>
      </c>
      <c r="BS182" s="18">
        <f t="shared" si="571"/>
        <v>0</v>
      </c>
      <c r="BT182" s="18">
        <f t="shared" si="571"/>
        <v>0</v>
      </c>
      <c r="BU182" s="18">
        <f t="shared" si="470"/>
        <v>3413.5680000000002</v>
      </c>
      <c r="BV182" s="18">
        <f t="shared" si="471"/>
        <v>0</v>
      </c>
      <c r="BW182" s="18">
        <f t="shared" si="472"/>
        <v>0</v>
      </c>
      <c r="BX182" s="18">
        <f t="shared" si="571"/>
        <v>0</v>
      </c>
      <c r="BY182" s="18">
        <f t="shared" si="571"/>
        <v>0</v>
      </c>
      <c r="BZ182" s="18">
        <f t="shared" si="571"/>
        <v>0</v>
      </c>
      <c r="CA182" s="18">
        <f t="shared" si="473"/>
        <v>3413.5680000000002</v>
      </c>
      <c r="CB182" s="18">
        <f t="shared" si="474"/>
        <v>0</v>
      </c>
      <c r="CC182" s="18">
        <f t="shared" si="475"/>
        <v>0</v>
      </c>
      <c r="CD182" s="18">
        <f t="shared" si="571"/>
        <v>0</v>
      </c>
      <c r="CE182" s="27"/>
      <c r="CF182" s="33"/>
    </row>
    <row r="183" spans="1:119" ht="46.8" x14ac:dyDescent="0.3">
      <c r="A183" s="41" t="s">
        <v>1161</v>
      </c>
      <c r="B183" s="39">
        <v>400</v>
      </c>
      <c r="C183" s="41"/>
      <c r="D183" s="41"/>
      <c r="E183" s="14" t="s">
        <v>553</v>
      </c>
      <c r="F183" s="18">
        <f t="shared" si="569"/>
        <v>0</v>
      </c>
      <c r="G183" s="18">
        <f t="shared" si="569"/>
        <v>0</v>
      </c>
      <c r="H183" s="18">
        <f t="shared" si="569"/>
        <v>0</v>
      </c>
      <c r="I183" s="18">
        <f t="shared" si="569"/>
        <v>0</v>
      </c>
      <c r="J183" s="18">
        <f t="shared" si="569"/>
        <v>0</v>
      </c>
      <c r="K183" s="18">
        <f t="shared" si="569"/>
        <v>0</v>
      </c>
      <c r="L183" s="18">
        <f t="shared" si="496"/>
        <v>0</v>
      </c>
      <c r="M183" s="18">
        <f t="shared" si="497"/>
        <v>0</v>
      </c>
      <c r="N183" s="18">
        <f t="shared" si="498"/>
        <v>0</v>
      </c>
      <c r="O183" s="18">
        <f t="shared" si="570"/>
        <v>3413.5680000000002</v>
      </c>
      <c r="P183" s="18">
        <f t="shared" si="570"/>
        <v>0</v>
      </c>
      <c r="Q183" s="18">
        <f t="shared" si="570"/>
        <v>0</v>
      </c>
      <c r="R183" s="18">
        <f t="shared" si="570"/>
        <v>0</v>
      </c>
      <c r="S183" s="18">
        <f t="shared" si="570"/>
        <v>0</v>
      </c>
      <c r="T183" s="18">
        <f t="shared" si="448"/>
        <v>3413.5680000000002</v>
      </c>
      <c r="U183" s="18">
        <f t="shared" si="449"/>
        <v>0</v>
      </c>
      <c r="V183" s="18">
        <f t="shared" si="450"/>
        <v>0</v>
      </c>
      <c r="W183" s="18">
        <f t="shared" si="571"/>
        <v>0</v>
      </c>
      <c r="X183" s="18">
        <f t="shared" si="571"/>
        <v>0</v>
      </c>
      <c r="Y183" s="18">
        <f t="shared" si="571"/>
        <v>0</v>
      </c>
      <c r="Z183" s="18">
        <f t="shared" si="571"/>
        <v>0</v>
      </c>
      <c r="AA183" s="18">
        <f t="shared" si="571"/>
        <v>0</v>
      </c>
      <c r="AB183" s="18">
        <f t="shared" si="571"/>
        <v>0</v>
      </c>
      <c r="AC183" s="18">
        <f t="shared" si="451"/>
        <v>3413.5680000000002</v>
      </c>
      <c r="AD183" s="18">
        <f t="shared" si="452"/>
        <v>0</v>
      </c>
      <c r="AE183" s="18">
        <f t="shared" si="453"/>
        <v>0</v>
      </c>
      <c r="AF183" s="18">
        <f t="shared" si="571"/>
        <v>0</v>
      </c>
      <c r="AG183" s="18">
        <f t="shared" si="571"/>
        <v>0</v>
      </c>
      <c r="AH183" s="18">
        <f t="shared" si="571"/>
        <v>0</v>
      </c>
      <c r="AI183" s="18">
        <f t="shared" si="454"/>
        <v>3413.5680000000002</v>
      </c>
      <c r="AJ183" s="18">
        <f t="shared" si="455"/>
        <v>0</v>
      </c>
      <c r="AK183" s="18">
        <f t="shared" si="456"/>
        <v>0</v>
      </c>
      <c r="AL183" s="18">
        <f t="shared" si="571"/>
        <v>0</v>
      </c>
      <c r="AM183" s="18">
        <f t="shared" si="457"/>
        <v>3413.5680000000002</v>
      </c>
      <c r="AN183" s="18">
        <f t="shared" si="571"/>
        <v>0</v>
      </c>
      <c r="AO183" s="18">
        <f t="shared" si="571"/>
        <v>0</v>
      </c>
      <c r="AP183" s="18">
        <f t="shared" si="571"/>
        <v>0</v>
      </c>
      <c r="AQ183" s="18">
        <f t="shared" si="458"/>
        <v>3413.5680000000002</v>
      </c>
      <c r="AR183" s="18">
        <f t="shared" si="459"/>
        <v>0</v>
      </c>
      <c r="AS183" s="18">
        <f t="shared" si="460"/>
        <v>0</v>
      </c>
      <c r="AT183" s="18">
        <f t="shared" si="571"/>
        <v>0</v>
      </c>
      <c r="AU183" s="18">
        <f t="shared" si="571"/>
        <v>0</v>
      </c>
      <c r="AV183" s="18">
        <f t="shared" si="571"/>
        <v>0</v>
      </c>
      <c r="AW183" s="18">
        <f t="shared" si="461"/>
        <v>3413.5680000000002</v>
      </c>
      <c r="AX183" s="18">
        <f t="shared" si="462"/>
        <v>0</v>
      </c>
      <c r="AY183" s="18">
        <f t="shared" si="463"/>
        <v>0</v>
      </c>
      <c r="AZ183" s="18">
        <f t="shared" si="571"/>
        <v>0</v>
      </c>
      <c r="BA183" s="18">
        <f t="shared" si="571"/>
        <v>0</v>
      </c>
      <c r="BB183" s="18">
        <f t="shared" si="571"/>
        <v>0</v>
      </c>
      <c r="BC183" s="18">
        <f t="shared" si="464"/>
        <v>3413.5680000000002</v>
      </c>
      <c r="BD183" s="18">
        <f t="shared" si="465"/>
        <v>0</v>
      </c>
      <c r="BE183" s="18">
        <f t="shared" si="466"/>
        <v>0</v>
      </c>
      <c r="BF183" s="18">
        <f t="shared" si="571"/>
        <v>0</v>
      </c>
      <c r="BG183" s="18">
        <f t="shared" si="571"/>
        <v>0</v>
      </c>
      <c r="BH183" s="18">
        <f t="shared" si="571"/>
        <v>0</v>
      </c>
      <c r="BI183" s="18">
        <f t="shared" si="445"/>
        <v>3413.5680000000002</v>
      </c>
      <c r="BJ183" s="18">
        <f t="shared" si="446"/>
        <v>0</v>
      </c>
      <c r="BK183" s="18">
        <f t="shared" si="447"/>
        <v>0</v>
      </c>
      <c r="BL183" s="18">
        <f t="shared" si="571"/>
        <v>0</v>
      </c>
      <c r="BM183" s="18">
        <f t="shared" si="571"/>
        <v>0</v>
      </c>
      <c r="BN183" s="18">
        <f t="shared" si="571"/>
        <v>0</v>
      </c>
      <c r="BO183" s="18">
        <f t="shared" si="467"/>
        <v>3413.5680000000002</v>
      </c>
      <c r="BP183" s="18">
        <f t="shared" si="468"/>
        <v>0</v>
      </c>
      <c r="BQ183" s="18">
        <f t="shared" si="469"/>
        <v>0</v>
      </c>
      <c r="BR183" s="18">
        <f t="shared" si="571"/>
        <v>0</v>
      </c>
      <c r="BS183" s="18">
        <f t="shared" si="571"/>
        <v>0</v>
      </c>
      <c r="BT183" s="18">
        <f t="shared" si="571"/>
        <v>0</v>
      </c>
      <c r="BU183" s="18">
        <f t="shared" si="470"/>
        <v>3413.5680000000002</v>
      </c>
      <c r="BV183" s="18">
        <f t="shared" si="471"/>
        <v>0</v>
      </c>
      <c r="BW183" s="18">
        <f t="shared" si="472"/>
        <v>0</v>
      </c>
      <c r="BX183" s="18">
        <f t="shared" si="571"/>
        <v>0</v>
      </c>
      <c r="BY183" s="18">
        <f t="shared" si="571"/>
        <v>0</v>
      </c>
      <c r="BZ183" s="18">
        <f t="shared" si="571"/>
        <v>0</v>
      </c>
      <c r="CA183" s="18">
        <f t="shared" si="473"/>
        <v>3413.5680000000002</v>
      </c>
      <c r="CB183" s="18">
        <f t="shared" si="474"/>
        <v>0</v>
      </c>
      <c r="CC183" s="18">
        <f t="shared" si="475"/>
        <v>0</v>
      </c>
      <c r="CD183" s="18">
        <f t="shared" si="571"/>
        <v>0</v>
      </c>
      <c r="CE183" s="27"/>
      <c r="CF183" s="33"/>
    </row>
    <row r="184" spans="1:119" x14ac:dyDescent="0.3">
      <c r="A184" s="41" t="s">
        <v>1161</v>
      </c>
      <c r="B184" s="39">
        <v>410</v>
      </c>
      <c r="C184" s="41"/>
      <c r="D184" s="41"/>
      <c r="E184" s="14" t="s">
        <v>566</v>
      </c>
      <c r="F184" s="18">
        <f t="shared" si="569"/>
        <v>0</v>
      </c>
      <c r="G184" s="18">
        <f t="shared" si="569"/>
        <v>0</v>
      </c>
      <c r="H184" s="18">
        <f t="shared" si="569"/>
        <v>0</v>
      </c>
      <c r="I184" s="18">
        <f t="shared" si="569"/>
        <v>0</v>
      </c>
      <c r="J184" s="18">
        <f t="shared" si="569"/>
        <v>0</v>
      </c>
      <c r="K184" s="18">
        <f t="shared" si="569"/>
        <v>0</v>
      </c>
      <c r="L184" s="18">
        <f t="shared" si="496"/>
        <v>0</v>
      </c>
      <c r="M184" s="18">
        <f t="shared" si="497"/>
        <v>0</v>
      </c>
      <c r="N184" s="18">
        <f t="shared" si="498"/>
        <v>0</v>
      </c>
      <c r="O184" s="18">
        <f t="shared" si="570"/>
        <v>3413.5680000000002</v>
      </c>
      <c r="P184" s="18">
        <f t="shared" si="570"/>
        <v>0</v>
      </c>
      <c r="Q184" s="18">
        <f t="shared" si="570"/>
        <v>0</v>
      </c>
      <c r="R184" s="18">
        <f t="shared" si="570"/>
        <v>0</v>
      </c>
      <c r="S184" s="18">
        <f t="shared" si="570"/>
        <v>0</v>
      </c>
      <c r="T184" s="18">
        <f t="shared" si="448"/>
        <v>3413.5680000000002</v>
      </c>
      <c r="U184" s="18">
        <f t="shared" si="449"/>
        <v>0</v>
      </c>
      <c r="V184" s="18">
        <f t="shared" si="450"/>
        <v>0</v>
      </c>
      <c r="W184" s="18">
        <f t="shared" si="571"/>
        <v>0</v>
      </c>
      <c r="X184" s="18">
        <f t="shared" si="571"/>
        <v>0</v>
      </c>
      <c r="Y184" s="18">
        <f t="shared" si="571"/>
        <v>0</v>
      </c>
      <c r="Z184" s="18">
        <f t="shared" si="571"/>
        <v>0</v>
      </c>
      <c r="AA184" s="18">
        <f t="shared" si="571"/>
        <v>0</v>
      </c>
      <c r="AB184" s="18">
        <f t="shared" si="571"/>
        <v>0</v>
      </c>
      <c r="AC184" s="18">
        <f t="shared" si="451"/>
        <v>3413.5680000000002</v>
      </c>
      <c r="AD184" s="18">
        <f t="shared" si="452"/>
        <v>0</v>
      </c>
      <c r="AE184" s="18">
        <f t="shared" si="453"/>
        <v>0</v>
      </c>
      <c r="AF184" s="18">
        <f t="shared" si="571"/>
        <v>0</v>
      </c>
      <c r="AG184" s="18">
        <f t="shared" si="571"/>
        <v>0</v>
      </c>
      <c r="AH184" s="18">
        <f t="shared" si="571"/>
        <v>0</v>
      </c>
      <c r="AI184" s="18">
        <f t="shared" si="454"/>
        <v>3413.5680000000002</v>
      </c>
      <c r="AJ184" s="18">
        <f t="shared" si="455"/>
        <v>0</v>
      </c>
      <c r="AK184" s="18">
        <f t="shared" si="456"/>
        <v>0</v>
      </c>
      <c r="AL184" s="18">
        <f t="shared" si="571"/>
        <v>0</v>
      </c>
      <c r="AM184" s="18">
        <f t="shared" si="457"/>
        <v>3413.5680000000002</v>
      </c>
      <c r="AN184" s="18">
        <f t="shared" si="571"/>
        <v>0</v>
      </c>
      <c r="AO184" s="18">
        <f t="shared" si="571"/>
        <v>0</v>
      </c>
      <c r="AP184" s="18">
        <f t="shared" si="571"/>
        <v>0</v>
      </c>
      <c r="AQ184" s="18">
        <f t="shared" si="458"/>
        <v>3413.5680000000002</v>
      </c>
      <c r="AR184" s="18">
        <f t="shared" si="459"/>
        <v>0</v>
      </c>
      <c r="AS184" s="18">
        <f t="shared" si="460"/>
        <v>0</v>
      </c>
      <c r="AT184" s="18">
        <f t="shared" si="571"/>
        <v>0</v>
      </c>
      <c r="AU184" s="18">
        <f t="shared" si="571"/>
        <v>0</v>
      </c>
      <c r="AV184" s="18">
        <f t="shared" si="571"/>
        <v>0</v>
      </c>
      <c r="AW184" s="18">
        <f t="shared" si="461"/>
        <v>3413.5680000000002</v>
      </c>
      <c r="AX184" s="18">
        <f t="shared" si="462"/>
        <v>0</v>
      </c>
      <c r="AY184" s="18">
        <f t="shared" si="463"/>
        <v>0</v>
      </c>
      <c r="AZ184" s="18">
        <f t="shared" si="571"/>
        <v>0</v>
      </c>
      <c r="BA184" s="18">
        <f t="shared" si="571"/>
        <v>0</v>
      </c>
      <c r="BB184" s="18">
        <f t="shared" si="571"/>
        <v>0</v>
      </c>
      <c r="BC184" s="18">
        <f t="shared" si="464"/>
        <v>3413.5680000000002</v>
      </c>
      <c r="BD184" s="18">
        <f t="shared" si="465"/>
        <v>0</v>
      </c>
      <c r="BE184" s="18">
        <f t="shared" si="466"/>
        <v>0</v>
      </c>
      <c r="BF184" s="18">
        <f t="shared" si="571"/>
        <v>0</v>
      </c>
      <c r="BG184" s="18">
        <f t="shared" si="571"/>
        <v>0</v>
      </c>
      <c r="BH184" s="18">
        <f t="shared" si="571"/>
        <v>0</v>
      </c>
      <c r="BI184" s="18">
        <f t="shared" si="445"/>
        <v>3413.5680000000002</v>
      </c>
      <c r="BJ184" s="18">
        <f t="shared" si="446"/>
        <v>0</v>
      </c>
      <c r="BK184" s="18">
        <f t="shared" si="447"/>
        <v>0</v>
      </c>
      <c r="BL184" s="18">
        <f t="shared" si="571"/>
        <v>0</v>
      </c>
      <c r="BM184" s="18">
        <f t="shared" si="571"/>
        <v>0</v>
      </c>
      <c r="BN184" s="18">
        <f t="shared" si="571"/>
        <v>0</v>
      </c>
      <c r="BO184" s="18">
        <f t="shared" si="467"/>
        <v>3413.5680000000002</v>
      </c>
      <c r="BP184" s="18">
        <f t="shared" si="468"/>
        <v>0</v>
      </c>
      <c r="BQ184" s="18">
        <f t="shared" si="469"/>
        <v>0</v>
      </c>
      <c r="BR184" s="18">
        <f t="shared" si="571"/>
        <v>0</v>
      </c>
      <c r="BS184" s="18">
        <f t="shared" si="571"/>
        <v>0</v>
      </c>
      <c r="BT184" s="18">
        <f t="shared" si="571"/>
        <v>0</v>
      </c>
      <c r="BU184" s="18">
        <f t="shared" si="470"/>
        <v>3413.5680000000002</v>
      </c>
      <c r="BV184" s="18">
        <f t="shared" si="471"/>
        <v>0</v>
      </c>
      <c r="BW184" s="18">
        <f t="shared" si="472"/>
        <v>0</v>
      </c>
      <c r="BX184" s="18">
        <f t="shared" si="571"/>
        <v>0</v>
      </c>
      <c r="BY184" s="18">
        <f t="shared" si="571"/>
        <v>0</v>
      </c>
      <c r="BZ184" s="18">
        <f t="shared" si="571"/>
        <v>0</v>
      </c>
      <c r="CA184" s="18">
        <f t="shared" si="473"/>
        <v>3413.5680000000002</v>
      </c>
      <c r="CB184" s="18">
        <f t="shared" si="474"/>
        <v>0</v>
      </c>
      <c r="CC184" s="18">
        <f t="shared" si="475"/>
        <v>0</v>
      </c>
      <c r="CD184" s="18">
        <f t="shared" si="571"/>
        <v>0</v>
      </c>
      <c r="CE184" s="27"/>
      <c r="CF184" s="33"/>
    </row>
    <row r="185" spans="1:119" ht="46.8" x14ac:dyDescent="0.3">
      <c r="A185" s="41" t="s">
        <v>1161</v>
      </c>
      <c r="B185" s="39">
        <v>410</v>
      </c>
      <c r="C185" s="41" t="s">
        <v>19</v>
      </c>
      <c r="D185" s="41" t="s">
        <v>29</v>
      </c>
      <c r="E185" s="14" t="s">
        <v>519</v>
      </c>
      <c r="F185" s="18"/>
      <c r="G185" s="18"/>
      <c r="H185" s="18"/>
      <c r="I185" s="18"/>
      <c r="J185" s="18"/>
      <c r="K185" s="18"/>
      <c r="L185" s="18">
        <f t="shared" si="496"/>
        <v>0</v>
      </c>
      <c r="M185" s="18">
        <f t="shared" si="497"/>
        <v>0</v>
      </c>
      <c r="N185" s="18">
        <f t="shared" si="498"/>
        <v>0</v>
      </c>
      <c r="O185" s="18">
        <v>3413.5680000000002</v>
      </c>
      <c r="P185" s="18"/>
      <c r="Q185" s="18"/>
      <c r="R185" s="18"/>
      <c r="S185" s="18"/>
      <c r="T185" s="18">
        <f t="shared" si="448"/>
        <v>3413.5680000000002</v>
      </c>
      <c r="U185" s="18">
        <f t="shared" si="449"/>
        <v>0</v>
      </c>
      <c r="V185" s="18">
        <f t="shared" si="450"/>
        <v>0</v>
      </c>
      <c r="W185" s="18"/>
      <c r="X185" s="18"/>
      <c r="Y185" s="18"/>
      <c r="Z185" s="18"/>
      <c r="AA185" s="18"/>
      <c r="AB185" s="18"/>
      <c r="AC185" s="18">
        <f t="shared" si="451"/>
        <v>3413.5680000000002</v>
      </c>
      <c r="AD185" s="18">
        <f t="shared" si="452"/>
        <v>0</v>
      </c>
      <c r="AE185" s="18">
        <f t="shared" si="453"/>
        <v>0</v>
      </c>
      <c r="AF185" s="18"/>
      <c r="AG185" s="18"/>
      <c r="AH185" s="18"/>
      <c r="AI185" s="18">
        <f t="shared" si="454"/>
        <v>3413.5680000000002</v>
      </c>
      <c r="AJ185" s="18">
        <f t="shared" si="455"/>
        <v>0</v>
      </c>
      <c r="AK185" s="18">
        <f t="shared" si="456"/>
        <v>0</v>
      </c>
      <c r="AL185" s="18"/>
      <c r="AM185" s="18">
        <f t="shared" si="457"/>
        <v>3413.5680000000002</v>
      </c>
      <c r="AN185" s="18"/>
      <c r="AO185" s="18"/>
      <c r="AP185" s="18"/>
      <c r="AQ185" s="18">
        <f t="shared" si="458"/>
        <v>3413.5680000000002</v>
      </c>
      <c r="AR185" s="18">
        <f t="shared" si="459"/>
        <v>0</v>
      </c>
      <c r="AS185" s="18">
        <f t="shared" si="460"/>
        <v>0</v>
      </c>
      <c r="AT185" s="18"/>
      <c r="AU185" s="18"/>
      <c r="AV185" s="18"/>
      <c r="AW185" s="18">
        <f t="shared" si="461"/>
        <v>3413.5680000000002</v>
      </c>
      <c r="AX185" s="18">
        <f t="shared" si="462"/>
        <v>0</v>
      </c>
      <c r="AY185" s="18">
        <f t="shared" si="463"/>
        <v>0</v>
      </c>
      <c r="AZ185" s="18"/>
      <c r="BA185" s="18"/>
      <c r="BB185" s="18"/>
      <c r="BC185" s="18">
        <f t="shared" si="464"/>
        <v>3413.5680000000002</v>
      </c>
      <c r="BD185" s="18">
        <f t="shared" si="465"/>
        <v>0</v>
      </c>
      <c r="BE185" s="18">
        <f t="shared" si="466"/>
        <v>0</v>
      </c>
      <c r="BF185" s="18"/>
      <c r="BG185" s="18"/>
      <c r="BH185" s="18"/>
      <c r="BI185" s="18">
        <f t="shared" si="445"/>
        <v>3413.5680000000002</v>
      </c>
      <c r="BJ185" s="18">
        <f t="shared" si="446"/>
        <v>0</v>
      </c>
      <c r="BK185" s="18">
        <f t="shared" si="447"/>
        <v>0</v>
      </c>
      <c r="BL185" s="18"/>
      <c r="BM185" s="18"/>
      <c r="BN185" s="18"/>
      <c r="BO185" s="18">
        <f t="shared" si="467"/>
        <v>3413.5680000000002</v>
      </c>
      <c r="BP185" s="18">
        <f t="shared" si="468"/>
        <v>0</v>
      </c>
      <c r="BQ185" s="18">
        <f t="shared" si="469"/>
        <v>0</v>
      </c>
      <c r="BR185" s="18"/>
      <c r="BS185" s="18"/>
      <c r="BT185" s="18"/>
      <c r="BU185" s="18">
        <f t="shared" si="470"/>
        <v>3413.5680000000002</v>
      </c>
      <c r="BV185" s="18">
        <f t="shared" si="471"/>
        <v>0</v>
      </c>
      <c r="BW185" s="18">
        <f t="shared" si="472"/>
        <v>0</v>
      </c>
      <c r="BX185" s="18"/>
      <c r="BY185" s="18"/>
      <c r="BZ185" s="18"/>
      <c r="CA185" s="18">
        <f t="shared" si="473"/>
        <v>3413.5680000000002</v>
      </c>
      <c r="CB185" s="18">
        <f t="shared" si="474"/>
        <v>0</v>
      </c>
      <c r="CC185" s="18">
        <f t="shared" si="475"/>
        <v>0</v>
      </c>
      <c r="CD185" s="18"/>
      <c r="CE185" s="27"/>
      <c r="CF185" s="33"/>
    </row>
    <row r="186" spans="1:119" s="11" customFormat="1" ht="46.8" x14ac:dyDescent="0.3">
      <c r="A186" s="10" t="s">
        <v>52</v>
      </c>
      <c r="B186" s="16"/>
      <c r="C186" s="10"/>
      <c r="D186" s="10"/>
      <c r="E186" s="15" t="s">
        <v>951</v>
      </c>
      <c r="F186" s="17">
        <f t="shared" ref="F186:K186" si="572">F187+F199+F264</f>
        <v>21028</v>
      </c>
      <c r="G186" s="17">
        <f t="shared" si="572"/>
        <v>17304.8</v>
      </c>
      <c r="H186" s="17">
        <f t="shared" si="572"/>
        <v>15019.3</v>
      </c>
      <c r="I186" s="17">
        <f t="shared" si="572"/>
        <v>-1.7053025658242404E-13</v>
      </c>
      <c r="J186" s="17">
        <f t="shared" si="572"/>
        <v>-7.9580786405131221E-13</v>
      </c>
      <c r="K186" s="17">
        <f t="shared" si="572"/>
        <v>0</v>
      </c>
      <c r="L186" s="17">
        <f t="shared" si="496"/>
        <v>21028</v>
      </c>
      <c r="M186" s="17">
        <f t="shared" si="497"/>
        <v>17304.8</v>
      </c>
      <c r="N186" s="17">
        <f t="shared" si="498"/>
        <v>15019.3</v>
      </c>
      <c r="O186" s="17">
        <f t="shared" ref="O186:S186" si="573">O187+O199+O264</f>
        <v>6179.0029999999997</v>
      </c>
      <c r="P186" s="17">
        <f t="shared" si="573"/>
        <v>0</v>
      </c>
      <c r="Q186" s="17">
        <f t="shared" si="573"/>
        <v>0</v>
      </c>
      <c r="R186" s="17">
        <f t="shared" si="573"/>
        <v>0</v>
      </c>
      <c r="S186" s="17">
        <f t="shared" si="573"/>
        <v>0</v>
      </c>
      <c r="T186" s="17">
        <f t="shared" si="448"/>
        <v>27207.003000000001</v>
      </c>
      <c r="U186" s="17">
        <f t="shared" si="449"/>
        <v>17304.8</v>
      </c>
      <c r="V186" s="17">
        <f t="shared" si="450"/>
        <v>15019.3</v>
      </c>
      <c r="W186" s="17">
        <f t="shared" ref="W186:CD186" si="574">W187+W199+W264</f>
        <v>0</v>
      </c>
      <c r="X186" s="17">
        <f t="shared" ref="X186:AB186" si="575">X187+X199+X264</f>
        <v>0</v>
      </c>
      <c r="Y186" s="17">
        <f t="shared" si="575"/>
        <v>0</v>
      </c>
      <c r="Z186" s="17">
        <f t="shared" si="575"/>
        <v>0</v>
      </c>
      <c r="AA186" s="17">
        <f t="shared" si="575"/>
        <v>0</v>
      </c>
      <c r="AB186" s="17">
        <f t="shared" si="575"/>
        <v>0</v>
      </c>
      <c r="AC186" s="17">
        <f t="shared" si="451"/>
        <v>27207.003000000001</v>
      </c>
      <c r="AD186" s="17">
        <f t="shared" si="452"/>
        <v>17304.8</v>
      </c>
      <c r="AE186" s="17">
        <f t="shared" si="453"/>
        <v>15019.3</v>
      </c>
      <c r="AF186" s="17">
        <f t="shared" ref="AF186:AH186" si="576">AF187+AF199+AF264</f>
        <v>6057.6279999999997</v>
      </c>
      <c r="AG186" s="17">
        <f t="shared" si="576"/>
        <v>-4657.232</v>
      </c>
      <c r="AH186" s="17">
        <f t="shared" si="576"/>
        <v>-3.4106051316484809E-13</v>
      </c>
      <c r="AI186" s="17">
        <f t="shared" si="454"/>
        <v>33264.631000000001</v>
      </c>
      <c r="AJ186" s="17">
        <f t="shared" si="455"/>
        <v>12647.567999999999</v>
      </c>
      <c r="AK186" s="17">
        <f t="shared" si="456"/>
        <v>15019.3</v>
      </c>
      <c r="AL186" s="17">
        <f t="shared" ref="AL186" si="577">AL187+AL199+AL264</f>
        <v>0</v>
      </c>
      <c r="AM186" s="17">
        <f t="shared" si="457"/>
        <v>33264.631000000001</v>
      </c>
      <c r="AN186" s="17">
        <f t="shared" ref="AN186:AP186" si="578">AN187+AN199+AN264</f>
        <v>-290.67499999999995</v>
      </c>
      <c r="AO186" s="17">
        <f t="shared" si="578"/>
        <v>0</v>
      </c>
      <c r="AP186" s="17">
        <f t="shared" si="578"/>
        <v>0</v>
      </c>
      <c r="AQ186" s="17">
        <f t="shared" si="458"/>
        <v>32973.955999999998</v>
      </c>
      <c r="AR186" s="17">
        <f t="shared" si="459"/>
        <v>12647.567999999999</v>
      </c>
      <c r="AS186" s="17">
        <f t="shared" si="460"/>
        <v>15019.3</v>
      </c>
      <c r="AT186" s="17">
        <f t="shared" ref="AT186:AV186" si="579">AT187+AT199+AT264</f>
        <v>0</v>
      </c>
      <c r="AU186" s="17">
        <f t="shared" si="579"/>
        <v>0</v>
      </c>
      <c r="AV186" s="17">
        <f t="shared" si="579"/>
        <v>0</v>
      </c>
      <c r="AW186" s="17">
        <f t="shared" si="461"/>
        <v>32973.955999999998</v>
      </c>
      <c r="AX186" s="17">
        <f t="shared" si="462"/>
        <v>12647.567999999999</v>
      </c>
      <c r="AY186" s="17">
        <f t="shared" si="463"/>
        <v>15019.3</v>
      </c>
      <c r="AZ186" s="17">
        <f t="shared" ref="AZ186:BB186" si="580">AZ187+AZ199+AZ264</f>
        <v>-125.68899999999999</v>
      </c>
      <c r="BA186" s="17">
        <f t="shared" si="580"/>
        <v>0</v>
      </c>
      <c r="BB186" s="17">
        <f t="shared" si="580"/>
        <v>0</v>
      </c>
      <c r="BC186" s="17">
        <f t="shared" si="464"/>
        <v>32848.267</v>
      </c>
      <c r="BD186" s="17">
        <f t="shared" si="465"/>
        <v>12647.567999999999</v>
      </c>
      <c r="BE186" s="17">
        <f t="shared" si="466"/>
        <v>15019.3</v>
      </c>
      <c r="BF186" s="17">
        <f t="shared" ref="BF186:BH186" si="581">BF187+BF199+BF264</f>
        <v>0</v>
      </c>
      <c r="BG186" s="17">
        <f t="shared" si="581"/>
        <v>0</v>
      </c>
      <c r="BH186" s="17">
        <f t="shared" si="581"/>
        <v>0</v>
      </c>
      <c r="BI186" s="18">
        <f t="shared" si="445"/>
        <v>32848.267</v>
      </c>
      <c r="BJ186" s="18">
        <f t="shared" si="446"/>
        <v>12647.567999999999</v>
      </c>
      <c r="BK186" s="18">
        <f t="shared" si="447"/>
        <v>15019.3</v>
      </c>
      <c r="BL186" s="17">
        <f t="shared" ref="BL186:BN186" si="582">BL187+BL199+BL264</f>
        <v>-20516.732</v>
      </c>
      <c r="BM186" s="17">
        <f t="shared" si="582"/>
        <v>20516.732</v>
      </c>
      <c r="BN186" s="17">
        <f t="shared" si="582"/>
        <v>0</v>
      </c>
      <c r="BO186" s="17">
        <f t="shared" si="467"/>
        <v>12331.535</v>
      </c>
      <c r="BP186" s="17">
        <f t="shared" si="468"/>
        <v>33164.300000000003</v>
      </c>
      <c r="BQ186" s="17">
        <f t="shared" si="469"/>
        <v>15019.3</v>
      </c>
      <c r="BR186" s="17">
        <f t="shared" ref="BR186:BT186" si="583">BR187+BR199+BR264</f>
        <v>0</v>
      </c>
      <c r="BS186" s="17">
        <f t="shared" si="583"/>
        <v>0</v>
      </c>
      <c r="BT186" s="17">
        <f t="shared" si="583"/>
        <v>0</v>
      </c>
      <c r="BU186" s="17">
        <f t="shared" si="470"/>
        <v>12331.535</v>
      </c>
      <c r="BV186" s="17">
        <f t="shared" si="471"/>
        <v>33164.300000000003</v>
      </c>
      <c r="BW186" s="17">
        <f t="shared" si="472"/>
        <v>15019.3</v>
      </c>
      <c r="BX186" s="17">
        <f t="shared" ref="BX186:BZ186" si="584">BX187+BX199+BX264</f>
        <v>-32.144999999999996</v>
      </c>
      <c r="BY186" s="17">
        <f t="shared" si="584"/>
        <v>0</v>
      </c>
      <c r="BZ186" s="17">
        <f t="shared" si="584"/>
        <v>0</v>
      </c>
      <c r="CA186" s="17">
        <f t="shared" si="473"/>
        <v>12299.39</v>
      </c>
      <c r="CB186" s="17">
        <f t="shared" si="474"/>
        <v>33164.300000000003</v>
      </c>
      <c r="CC186" s="17">
        <f t="shared" si="475"/>
        <v>15019.3</v>
      </c>
      <c r="CD186" s="17">
        <f t="shared" si="574"/>
        <v>0</v>
      </c>
      <c r="CE186" s="26"/>
      <c r="CF186" s="33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</row>
    <row r="187" spans="1:119" ht="31.2" x14ac:dyDescent="0.3">
      <c r="A187" s="41" t="s">
        <v>53</v>
      </c>
      <c r="B187" s="39"/>
      <c r="C187" s="41"/>
      <c r="D187" s="41"/>
      <c r="E187" s="14" t="s">
        <v>952</v>
      </c>
      <c r="F187" s="18">
        <f t="shared" ref="F187:K187" si="585">F188+F192</f>
        <v>4432.5</v>
      </c>
      <c r="G187" s="18">
        <f t="shared" si="585"/>
        <v>4432.5</v>
      </c>
      <c r="H187" s="18">
        <f t="shared" si="585"/>
        <v>4432.5</v>
      </c>
      <c r="I187" s="18">
        <f t="shared" si="585"/>
        <v>0</v>
      </c>
      <c r="J187" s="18">
        <f t="shared" si="585"/>
        <v>0</v>
      </c>
      <c r="K187" s="18">
        <f t="shared" si="585"/>
        <v>0</v>
      </c>
      <c r="L187" s="18">
        <f t="shared" si="496"/>
        <v>4432.5</v>
      </c>
      <c r="M187" s="18">
        <f t="shared" si="497"/>
        <v>4432.5</v>
      </c>
      <c r="N187" s="18">
        <f t="shared" si="498"/>
        <v>4432.5</v>
      </c>
      <c r="O187" s="18">
        <f t="shared" ref="O187:S187" si="586">O188+O192</f>
        <v>0</v>
      </c>
      <c r="P187" s="18">
        <f t="shared" si="586"/>
        <v>0</v>
      </c>
      <c r="Q187" s="18">
        <f t="shared" si="586"/>
        <v>0</v>
      </c>
      <c r="R187" s="18">
        <f t="shared" si="586"/>
        <v>0</v>
      </c>
      <c r="S187" s="18">
        <f t="shared" si="586"/>
        <v>0</v>
      </c>
      <c r="T187" s="18">
        <f t="shared" si="448"/>
        <v>4432.5</v>
      </c>
      <c r="U187" s="18">
        <f t="shared" si="449"/>
        <v>4432.5</v>
      </c>
      <c r="V187" s="18">
        <f t="shared" si="450"/>
        <v>4432.5</v>
      </c>
      <c r="W187" s="18">
        <f t="shared" ref="W187:CD187" si="587">W188+W192</f>
        <v>0</v>
      </c>
      <c r="X187" s="18">
        <f t="shared" ref="X187:AB187" si="588">X188+X192</f>
        <v>0</v>
      </c>
      <c r="Y187" s="18">
        <f t="shared" si="588"/>
        <v>0</v>
      </c>
      <c r="Z187" s="18">
        <f t="shared" si="588"/>
        <v>0</v>
      </c>
      <c r="AA187" s="18">
        <f t="shared" si="588"/>
        <v>0</v>
      </c>
      <c r="AB187" s="18">
        <f t="shared" si="588"/>
        <v>0</v>
      </c>
      <c r="AC187" s="18">
        <f t="shared" si="451"/>
        <v>4432.5</v>
      </c>
      <c r="AD187" s="18">
        <f t="shared" si="452"/>
        <v>4432.5</v>
      </c>
      <c r="AE187" s="18">
        <f t="shared" si="453"/>
        <v>4432.5</v>
      </c>
      <c r="AF187" s="18">
        <f t="shared" ref="AF187:AH187" si="589">AF188+AF192</f>
        <v>1595.809</v>
      </c>
      <c r="AG187" s="18">
        <f t="shared" si="589"/>
        <v>0</v>
      </c>
      <c r="AH187" s="18">
        <f t="shared" si="589"/>
        <v>0</v>
      </c>
      <c r="AI187" s="18">
        <f t="shared" si="454"/>
        <v>6028.3090000000002</v>
      </c>
      <c r="AJ187" s="18">
        <f t="shared" si="455"/>
        <v>4432.5</v>
      </c>
      <c r="AK187" s="18">
        <f t="shared" si="456"/>
        <v>4432.5</v>
      </c>
      <c r="AL187" s="18">
        <f t="shared" ref="AL187" si="590">AL188+AL192</f>
        <v>0</v>
      </c>
      <c r="AM187" s="18">
        <f t="shared" si="457"/>
        <v>6028.3090000000002</v>
      </c>
      <c r="AN187" s="18">
        <f t="shared" ref="AN187:AP187" si="591">AN188+AN192</f>
        <v>-290.67499999999995</v>
      </c>
      <c r="AO187" s="18">
        <f t="shared" si="591"/>
        <v>0</v>
      </c>
      <c r="AP187" s="18">
        <f t="shared" si="591"/>
        <v>0</v>
      </c>
      <c r="AQ187" s="18">
        <f t="shared" si="458"/>
        <v>5737.634</v>
      </c>
      <c r="AR187" s="18">
        <f t="shared" si="459"/>
        <v>4432.5</v>
      </c>
      <c r="AS187" s="18">
        <f t="shared" si="460"/>
        <v>4432.5</v>
      </c>
      <c r="AT187" s="18">
        <f t="shared" ref="AT187:AV187" si="592">AT188+AT192</f>
        <v>0</v>
      </c>
      <c r="AU187" s="18">
        <f t="shared" si="592"/>
        <v>0</v>
      </c>
      <c r="AV187" s="18">
        <f t="shared" si="592"/>
        <v>0</v>
      </c>
      <c r="AW187" s="18">
        <f t="shared" si="461"/>
        <v>5737.634</v>
      </c>
      <c r="AX187" s="18">
        <f t="shared" si="462"/>
        <v>4432.5</v>
      </c>
      <c r="AY187" s="18">
        <f t="shared" si="463"/>
        <v>4432.5</v>
      </c>
      <c r="AZ187" s="18">
        <f t="shared" ref="AZ187:BB187" si="593">AZ188+AZ192</f>
        <v>-125.68899999999999</v>
      </c>
      <c r="BA187" s="18">
        <f t="shared" si="593"/>
        <v>0</v>
      </c>
      <c r="BB187" s="18">
        <f t="shared" si="593"/>
        <v>0</v>
      </c>
      <c r="BC187" s="18">
        <f t="shared" si="464"/>
        <v>5611.9449999999997</v>
      </c>
      <c r="BD187" s="18">
        <f t="shared" si="465"/>
        <v>4432.5</v>
      </c>
      <c r="BE187" s="18">
        <f t="shared" si="466"/>
        <v>4432.5</v>
      </c>
      <c r="BF187" s="18">
        <f t="shared" ref="BF187:BH187" si="594">BF188+BF192</f>
        <v>0</v>
      </c>
      <c r="BG187" s="18">
        <f t="shared" si="594"/>
        <v>0</v>
      </c>
      <c r="BH187" s="18">
        <f t="shared" si="594"/>
        <v>0</v>
      </c>
      <c r="BI187" s="18">
        <f t="shared" si="445"/>
        <v>5611.9449999999997</v>
      </c>
      <c r="BJ187" s="18">
        <f t="shared" si="446"/>
        <v>4432.5</v>
      </c>
      <c r="BK187" s="18">
        <f t="shared" si="447"/>
        <v>4432.5</v>
      </c>
      <c r="BL187" s="18">
        <f t="shared" ref="BL187:BN187" si="595">BL188+BL192</f>
        <v>0</v>
      </c>
      <c r="BM187" s="18">
        <f t="shared" si="595"/>
        <v>0</v>
      </c>
      <c r="BN187" s="18">
        <f t="shared" si="595"/>
        <v>0</v>
      </c>
      <c r="BO187" s="18">
        <f t="shared" si="467"/>
        <v>5611.9449999999997</v>
      </c>
      <c r="BP187" s="18">
        <f t="shared" si="468"/>
        <v>4432.5</v>
      </c>
      <c r="BQ187" s="18">
        <f t="shared" si="469"/>
        <v>4432.5</v>
      </c>
      <c r="BR187" s="18">
        <f t="shared" ref="BR187:BT187" si="596">BR188+BR192</f>
        <v>0</v>
      </c>
      <c r="BS187" s="18">
        <f t="shared" si="596"/>
        <v>0</v>
      </c>
      <c r="BT187" s="18">
        <f t="shared" si="596"/>
        <v>0</v>
      </c>
      <c r="BU187" s="18">
        <f t="shared" si="470"/>
        <v>5611.9449999999997</v>
      </c>
      <c r="BV187" s="18">
        <f t="shared" si="471"/>
        <v>4432.5</v>
      </c>
      <c r="BW187" s="18">
        <f t="shared" si="472"/>
        <v>4432.5</v>
      </c>
      <c r="BX187" s="18">
        <f t="shared" ref="BX187:BZ187" si="597">BX188+BX192</f>
        <v>-41</v>
      </c>
      <c r="BY187" s="18">
        <f t="shared" si="597"/>
        <v>0</v>
      </c>
      <c r="BZ187" s="18">
        <f t="shared" si="597"/>
        <v>0</v>
      </c>
      <c r="CA187" s="18">
        <f t="shared" si="473"/>
        <v>5570.9449999999997</v>
      </c>
      <c r="CB187" s="18">
        <f t="shared" si="474"/>
        <v>4432.5</v>
      </c>
      <c r="CC187" s="18">
        <f t="shared" si="475"/>
        <v>4432.5</v>
      </c>
      <c r="CD187" s="18">
        <f t="shared" si="587"/>
        <v>0</v>
      </c>
      <c r="CE187" s="27"/>
      <c r="CF187" s="33"/>
    </row>
    <row r="188" spans="1:119" ht="46.8" x14ac:dyDescent="0.3">
      <c r="A188" s="41" t="s">
        <v>50</v>
      </c>
      <c r="B188" s="39"/>
      <c r="C188" s="41"/>
      <c r="D188" s="41"/>
      <c r="E188" s="14" t="s">
        <v>616</v>
      </c>
      <c r="F188" s="18">
        <f t="shared" ref="F188:K190" si="598">F189</f>
        <v>1249.0999999999999</v>
      </c>
      <c r="G188" s="18">
        <f t="shared" si="598"/>
        <v>1249.0999999999999</v>
      </c>
      <c r="H188" s="18">
        <f t="shared" si="598"/>
        <v>1249.0999999999999</v>
      </c>
      <c r="I188" s="18">
        <f t="shared" si="598"/>
        <v>0</v>
      </c>
      <c r="J188" s="18">
        <f t="shared" si="598"/>
        <v>0</v>
      </c>
      <c r="K188" s="18">
        <f t="shared" si="598"/>
        <v>0</v>
      </c>
      <c r="L188" s="18">
        <f t="shared" si="496"/>
        <v>1249.0999999999999</v>
      </c>
      <c r="M188" s="18">
        <f t="shared" si="497"/>
        <v>1249.0999999999999</v>
      </c>
      <c r="N188" s="18">
        <f t="shared" si="498"/>
        <v>1249.0999999999999</v>
      </c>
      <c r="O188" s="18">
        <f t="shared" ref="O188:S190" si="599">O189</f>
        <v>0</v>
      </c>
      <c r="P188" s="18">
        <f t="shared" si="599"/>
        <v>0</v>
      </c>
      <c r="Q188" s="18">
        <f t="shared" si="599"/>
        <v>0</v>
      </c>
      <c r="R188" s="18">
        <f t="shared" si="599"/>
        <v>0</v>
      </c>
      <c r="S188" s="18">
        <f t="shared" si="599"/>
        <v>0</v>
      </c>
      <c r="T188" s="18">
        <f t="shared" si="448"/>
        <v>1249.0999999999999</v>
      </c>
      <c r="U188" s="18">
        <f t="shared" si="449"/>
        <v>1249.0999999999999</v>
      </c>
      <c r="V188" s="18">
        <f t="shared" si="450"/>
        <v>1249.0999999999999</v>
      </c>
      <c r="W188" s="18">
        <f t="shared" ref="W188:CD190" si="600">W189</f>
        <v>0</v>
      </c>
      <c r="X188" s="18">
        <f t="shared" si="600"/>
        <v>0</v>
      </c>
      <c r="Y188" s="18">
        <f t="shared" si="600"/>
        <v>0</v>
      </c>
      <c r="Z188" s="18">
        <f t="shared" si="600"/>
        <v>0</v>
      </c>
      <c r="AA188" s="18">
        <f t="shared" si="600"/>
        <v>0</v>
      </c>
      <c r="AB188" s="18">
        <f t="shared" si="600"/>
        <v>0</v>
      </c>
      <c r="AC188" s="18">
        <f t="shared" si="451"/>
        <v>1249.0999999999999</v>
      </c>
      <c r="AD188" s="18">
        <f t="shared" si="452"/>
        <v>1249.0999999999999</v>
      </c>
      <c r="AE188" s="18">
        <f t="shared" si="453"/>
        <v>1249.0999999999999</v>
      </c>
      <c r="AF188" s="18">
        <f t="shared" si="600"/>
        <v>193.2</v>
      </c>
      <c r="AG188" s="18">
        <f t="shared" si="600"/>
        <v>0</v>
      </c>
      <c r="AH188" s="18">
        <f t="shared" si="600"/>
        <v>0</v>
      </c>
      <c r="AI188" s="18">
        <f t="shared" si="454"/>
        <v>1442.3</v>
      </c>
      <c r="AJ188" s="18">
        <f t="shared" si="455"/>
        <v>1249.0999999999999</v>
      </c>
      <c r="AK188" s="18">
        <f t="shared" si="456"/>
        <v>1249.0999999999999</v>
      </c>
      <c r="AL188" s="18">
        <f t="shared" si="600"/>
        <v>0</v>
      </c>
      <c r="AM188" s="18">
        <f t="shared" si="457"/>
        <v>1442.3</v>
      </c>
      <c r="AN188" s="18">
        <f t="shared" si="600"/>
        <v>0</v>
      </c>
      <c r="AO188" s="18">
        <f t="shared" si="600"/>
        <v>0</v>
      </c>
      <c r="AP188" s="18">
        <f t="shared" si="600"/>
        <v>0</v>
      </c>
      <c r="AQ188" s="18">
        <f t="shared" si="458"/>
        <v>1442.3</v>
      </c>
      <c r="AR188" s="18">
        <f t="shared" si="459"/>
        <v>1249.0999999999999</v>
      </c>
      <c r="AS188" s="18">
        <f t="shared" si="460"/>
        <v>1249.0999999999999</v>
      </c>
      <c r="AT188" s="18">
        <f t="shared" si="600"/>
        <v>0</v>
      </c>
      <c r="AU188" s="18">
        <f t="shared" si="600"/>
        <v>0</v>
      </c>
      <c r="AV188" s="18">
        <f t="shared" si="600"/>
        <v>0</v>
      </c>
      <c r="AW188" s="18">
        <f t="shared" si="461"/>
        <v>1442.3</v>
      </c>
      <c r="AX188" s="18">
        <f t="shared" si="462"/>
        <v>1249.0999999999999</v>
      </c>
      <c r="AY188" s="18">
        <f t="shared" si="463"/>
        <v>1249.0999999999999</v>
      </c>
      <c r="AZ188" s="18">
        <f t="shared" si="600"/>
        <v>0</v>
      </c>
      <c r="BA188" s="18">
        <f t="shared" si="600"/>
        <v>0</v>
      </c>
      <c r="BB188" s="18">
        <f t="shared" si="600"/>
        <v>0</v>
      </c>
      <c r="BC188" s="18">
        <f t="shared" si="464"/>
        <v>1442.3</v>
      </c>
      <c r="BD188" s="18">
        <f t="shared" si="465"/>
        <v>1249.0999999999999</v>
      </c>
      <c r="BE188" s="18">
        <f t="shared" si="466"/>
        <v>1249.0999999999999</v>
      </c>
      <c r="BF188" s="18">
        <f t="shared" si="600"/>
        <v>0</v>
      </c>
      <c r="BG188" s="18">
        <f t="shared" si="600"/>
        <v>0</v>
      </c>
      <c r="BH188" s="18">
        <f t="shared" si="600"/>
        <v>0</v>
      </c>
      <c r="BI188" s="18">
        <f t="shared" si="445"/>
        <v>1442.3</v>
      </c>
      <c r="BJ188" s="18">
        <f t="shared" si="446"/>
        <v>1249.0999999999999</v>
      </c>
      <c r="BK188" s="18">
        <f t="shared" si="447"/>
        <v>1249.0999999999999</v>
      </c>
      <c r="BL188" s="18">
        <f t="shared" si="600"/>
        <v>0</v>
      </c>
      <c r="BM188" s="18">
        <f t="shared" si="600"/>
        <v>0</v>
      </c>
      <c r="BN188" s="18">
        <f t="shared" si="600"/>
        <v>0</v>
      </c>
      <c r="BO188" s="18">
        <f t="shared" si="467"/>
        <v>1442.3</v>
      </c>
      <c r="BP188" s="18">
        <f t="shared" si="468"/>
        <v>1249.0999999999999</v>
      </c>
      <c r="BQ188" s="18">
        <f t="shared" si="469"/>
        <v>1249.0999999999999</v>
      </c>
      <c r="BR188" s="18">
        <f t="shared" si="600"/>
        <v>0</v>
      </c>
      <c r="BS188" s="18">
        <f t="shared" si="600"/>
        <v>0</v>
      </c>
      <c r="BT188" s="18">
        <f t="shared" si="600"/>
        <v>0</v>
      </c>
      <c r="BU188" s="18">
        <f t="shared" si="470"/>
        <v>1442.3</v>
      </c>
      <c r="BV188" s="18">
        <f t="shared" si="471"/>
        <v>1249.0999999999999</v>
      </c>
      <c r="BW188" s="18">
        <f t="shared" si="472"/>
        <v>1249.0999999999999</v>
      </c>
      <c r="BX188" s="18">
        <f t="shared" si="600"/>
        <v>0</v>
      </c>
      <c r="BY188" s="18">
        <f t="shared" si="600"/>
        <v>0</v>
      </c>
      <c r="BZ188" s="18">
        <f t="shared" si="600"/>
        <v>0</v>
      </c>
      <c r="CA188" s="18">
        <f t="shared" si="473"/>
        <v>1442.3</v>
      </c>
      <c r="CB188" s="18">
        <f t="shared" si="474"/>
        <v>1249.0999999999999</v>
      </c>
      <c r="CC188" s="18">
        <f t="shared" si="475"/>
        <v>1249.0999999999999</v>
      </c>
      <c r="CD188" s="18">
        <f t="shared" si="600"/>
        <v>0</v>
      </c>
      <c r="CE188" s="27"/>
      <c r="CF188" s="33"/>
    </row>
    <row r="189" spans="1:119" ht="31.2" x14ac:dyDescent="0.3">
      <c r="A189" s="41" t="s">
        <v>50</v>
      </c>
      <c r="B189" s="39">
        <v>200</v>
      </c>
      <c r="C189" s="41"/>
      <c r="D189" s="41"/>
      <c r="E189" s="14" t="s">
        <v>551</v>
      </c>
      <c r="F189" s="18">
        <f t="shared" si="598"/>
        <v>1249.0999999999999</v>
      </c>
      <c r="G189" s="18">
        <f t="shared" si="598"/>
        <v>1249.0999999999999</v>
      </c>
      <c r="H189" s="18">
        <f t="shared" si="598"/>
        <v>1249.0999999999999</v>
      </c>
      <c r="I189" s="18">
        <f t="shared" si="598"/>
        <v>0</v>
      </c>
      <c r="J189" s="18">
        <f t="shared" si="598"/>
        <v>0</v>
      </c>
      <c r="K189" s="18">
        <f t="shared" si="598"/>
        <v>0</v>
      </c>
      <c r="L189" s="18">
        <f t="shared" si="496"/>
        <v>1249.0999999999999</v>
      </c>
      <c r="M189" s="18">
        <f t="shared" si="497"/>
        <v>1249.0999999999999</v>
      </c>
      <c r="N189" s="18">
        <f t="shared" si="498"/>
        <v>1249.0999999999999</v>
      </c>
      <c r="O189" s="18">
        <f t="shared" si="599"/>
        <v>0</v>
      </c>
      <c r="P189" s="18">
        <f t="shared" si="599"/>
        <v>0</v>
      </c>
      <c r="Q189" s="18">
        <f t="shared" si="599"/>
        <v>0</v>
      </c>
      <c r="R189" s="18">
        <f t="shared" si="599"/>
        <v>0</v>
      </c>
      <c r="S189" s="18">
        <f t="shared" si="599"/>
        <v>0</v>
      </c>
      <c r="T189" s="18">
        <f t="shared" si="448"/>
        <v>1249.0999999999999</v>
      </c>
      <c r="U189" s="18">
        <f t="shared" si="449"/>
        <v>1249.0999999999999</v>
      </c>
      <c r="V189" s="18">
        <f t="shared" si="450"/>
        <v>1249.0999999999999</v>
      </c>
      <c r="W189" s="18">
        <f t="shared" si="600"/>
        <v>0</v>
      </c>
      <c r="X189" s="18">
        <f t="shared" si="600"/>
        <v>0</v>
      </c>
      <c r="Y189" s="18">
        <f t="shared" si="600"/>
        <v>0</v>
      </c>
      <c r="Z189" s="18">
        <f t="shared" si="600"/>
        <v>0</v>
      </c>
      <c r="AA189" s="18">
        <f t="shared" si="600"/>
        <v>0</v>
      </c>
      <c r="AB189" s="18">
        <f t="shared" si="600"/>
        <v>0</v>
      </c>
      <c r="AC189" s="18">
        <f t="shared" si="451"/>
        <v>1249.0999999999999</v>
      </c>
      <c r="AD189" s="18">
        <f t="shared" si="452"/>
        <v>1249.0999999999999</v>
      </c>
      <c r="AE189" s="18">
        <f t="shared" si="453"/>
        <v>1249.0999999999999</v>
      </c>
      <c r="AF189" s="18">
        <f t="shared" si="600"/>
        <v>193.2</v>
      </c>
      <c r="AG189" s="18">
        <f t="shared" si="600"/>
        <v>0</v>
      </c>
      <c r="AH189" s="18">
        <f t="shared" si="600"/>
        <v>0</v>
      </c>
      <c r="AI189" s="18">
        <f t="shared" si="454"/>
        <v>1442.3</v>
      </c>
      <c r="AJ189" s="18">
        <f t="shared" si="455"/>
        <v>1249.0999999999999</v>
      </c>
      <c r="AK189" s="18">
        <f t="shared" si="456"/>
        <v>1249.0999999999999</v>
      </c>
      <c r="AL189" s="18">
        <f t="shared" si="600"/>
        <v>0</v>
      </c>
      <c r="AM189" s="18">
        <f t="shared" si="457"/>
        <v>1442.3</v>
      </c>
      <c r="AN189" s="18">
        <f t="shared" si="600"/>
        <v>0</v>
      </c>
      <c r="AO189" s="18">
        <f t="shared" si="600"/>
        <v>0</v>
      </c>
      <c r="AP189" s="18">
        <f t="shared" si="600"/>
        <v>0</v>
      </c>
      <c r="AQ189" s="18">
        <f t="shared" si="458"/>
        <v>1442.3</v>
      </c>
      <c r="AR189" s="18">
        <f t="shared" si="459"/>
        <v>1249.0999999999999</v>
      </c>
      <c r="AS189" s="18">
        <f t="shared" si="460"/>
        <v>1249.0999999999999</v>
      </c>
      <c r="AT189" s="18">
        <f t="shared" si="600"/>
        <v>0</v>
      </c>
      <c r="AU189" s="18">
        <f t="shared" si="600"/>
        <v>0</v>
      </c>
      <c r="AV189" s="18">
        <f t="shared" si="600"/>
        <v>0</v>
      </c>
      <c r="AW189" s="18">
        <f t="shared" si="461"/>
        <v>1442.3</v>
      </c>
      <c r="AX189" s="18">
        <f t="shared" si="462"/>
        <v>1249.0999999999999</v>
      </c>
      <c r="AY189" s="18">
        <f t="shared" si="463"/>
        <v>1249.0999999999999</v>
      </c>
      <c r="AZ189" s="18">
        <f t="shared" si="600"/>
        <v>0</v>
      </c>
      <c r="BA189" s="18">
        <f t="shared" si="600"/>
        <v>0</v>
      </c>
      <c r="BB189" s="18">
        <f t="shared" si="600"/>
        <v>0</v>
      </c>
      <c r="BC189" s="18">
        <f t="shared" si="464"/>
        <v>1442.3</v>
      </c>
      <c r="BD189" s="18">
        <f t="shared" si="465"/>
        <v>1249.0999999999999</v>
      </c>
      <c r="BE189" s="18">
        <f t="shared" si="466"/>
        <v>1249.0999999999999</v>
      </c>
      <c r="BF189" s="18">
        <f t="shared" si="600"/>
        <v>0</v>
      </c>
      <c r="BG189" s="18">
        <f t="shared" si="600"/>
        <v>0</v>
      </c>
      <c r="BH189" s="18">
        <f t="shared" si="600"/>
        <v>0</v>
      </c>
      <c r="BI189" s="18">
        <f t="shared" si="445"/>
        <v>1442.3</v>
      </c>
      <c r="BJ189" s="18">
        <f t="shared" si="446"/>
        <v>1249.0999999999999</v>
      </c>
      <c r="BK189" s="18">
        <f t="shared" si="447"/>
        <v>1249.0999999999999</v>
      </c>
      <c r="BL189" s="18">
        <f t="shared" si="600"/>
        <v>0</v>
      </c>
      <c r="BM189" s="18">
        <f t="shared" si="600"/>
        <v>0</v>
      </c>
      <c r="BN189" s="18">
        <f t="shared" si="600"/>
        <v>0</v>
      </c>
      <c r="BO189" s="18">
        <f t="shared" si="467"/>
        <v>1442.3</v>
      </c>
      <c r="BP189" s="18">
        <f t="shared" si="468"/>
        <v>1249.0999999999999</v>
      </c>
      <c r="BQ189" s="18">
        <f t="shared" si="469"/>
        <v>1249.0999999999999</v>
      </c>
      <c r="BR189" s="18">
        <f t="shared" si="600"/>
        <v>0</v>
      </c>
      <c r="BS189" s="18">
        <f t="shared" si="600"/>
        <v>0</v>
      </c>
      <c r="BT189" s="18">
        <f t="shared" si="600"/>
        <v>0</v>
      </c>
      <c r="BU189" s="18">
        <f t="shared" si="470"/>
        <v>1442.3</v>
      </c>
      <c r="BV189" s="18">
        <f t="shared" si="471"/>
        <v>1249.0999999999999</v>
      </c>
      <c r="BW189" s="18">
        <f t="shared" si="472"/>
        <v>1249.0999999999999</v>
      </c>
      <c r="BX189" s="18">
        <f t="shared" si="600"/>
        <v>0</v>
      </c>
      <c r="BY189" s="18">
        <f t="shared" si="600"/>
        <v>0</v>
      </c>
      <c r="BZ189" s="18">
        <f t="shared" si="600"/>
        <v>0</v>
      </c>
      <c r="CA189" s="18">
        <f t="shared" si="473"/>
        <v>1442.3</v>
      </c>
      <c r="CB189" s="18">
        <f t="shared" si="474"/>
        <v>1249.0999999999999</v>
      </c>
      <c r="CC189" s="18">
        <f t="shared" si="475"/>
        <v>1249.0999999999999</v>
      </c>
      <c r="CD189" s="18">
        <f t="shared" si="600"/>
        <v>0</v>
      </c>
      <c r="CE189" s="27"/>
      <c r="CF189" s="33"/>
    </row>
    <row r="190" spans="1:119" ht="46.8" x14ac:dyDescent="0.3">
      <c r="A190" s="41" t="s">
        <v>50</v>
      </c>
      <c r="B190" s="39">
        <v>240</v>
      </c>
      <c r="C190" s="41"/>
      <c r="D190" s="41"/>
      <c r="E190" s="14" t="s">
        <v>559</v>
      </c>
      <c r="F190" s="18">
        <f t="shared" si="598"/>
        <v>1249.0999999999999</v>
      </c>
      <c r="G190" s="18">
        <f t="shared" si="598"/>
        <v>1249.0999999999999</v>
      </c>
      <c r="H190" s="18">
        <f t="shared" si="598"/>
        <v>1249.0999999999999</v>
      </c>
      <c r="I190" s="18">
        <f t="shared" si="598"/>
        <v>0</v>
      </c>
      <c r="J190" s="18">
        <f t="shared" si="598"/>
        <v>0</v>
      </c>
      <c r="K190" s="18">
        <f t="shared" si="598"/>
        <v>0</v>
      </c>
      <c r="L190" s="18">
        <f t="shared" si="496"/>
        <v>1249.0999999999999</v>
      </c>
      <c r="M190" s="18">
        <f t="shared" si="497"/>
        <v>1249.0999999999999</v>
      </c>
      <c r="N190" s="18">
        <f t="shared" si="498"/>
        <v>1249.0999999999999</v>
      </c>
      <c r="O190" s="18">
        <f t="shared" si="599"/>
        <v>0</v>
      </c>
      <c r="P190" s="18">
        <f t="shared" si="599"/>
        <v>0</v>
      </c>
      <c r="Q190" s="18">
        <f t="shared" si="599"/>
        <v>0</v>
      </c>
      <c r="R190" s="18">
        <f t="shared" si="599"/>
        <v>0</v>
      </c>
      <c r="S190" s="18">
        <f t="shared" si="599"/>
        <v>0</v>
      </c>
      <c r="T190" s="18">
        <f t="shared" si="448"/>
        <v>1249.0999999999999</v>
      </c>
      <c r="U190" s="18">
        <f t="shared" si="449"/>
        <v>1249.0999999999999</v>
      </c>
      <c r="V190" s="18">
        <f t="shared" si="450"/>
        <v>1249.0999999999999</v>
      </c>
      <c r="W190" s="18">
        <f t="shared" si="600"/>
        <v>0</v>
      </c>
      <c r="X190" s="18">
        <f t="shared" si="600"/>
        <v>0</v>
      </c>
      <c r="Y190" s="18">
        <f t="shared" si="600"/>
        <v>0</v>
      </c>
      <c r="Z190" s="18">
        <f t="shared" si="600"/>
        <v>0</v>
      </c>
      <c r="AA190" s="18">
        <f t="shared" si="600"/>
        <v>0</v>
      </c>
      <c r="AB190" s="18">
        <f t="shared" si="600"/>
        <v>0</v>
      </c>
      <c r="AC190" s="18">
        <f t="shared" si="451"/>
        <v>1249.0999999999999</v>
      </c>
      <c r="AD190" s="18">
        <f t="shared" si="452"/>
        <v>1249.0999999999999</v>
      </c>
      <c r="AE190" s="18">
        <f t="shared" si="453"/>
        <v>1249.0999999999999</v>
      </c>
      <c r="AF190" s="18">
        <f t="shared" si="600"/>
        <v>193.2</v>
      </c>
      <c r="AG190" s="18">
        <f t="shared" si="600"/>
        <v>0</v>
      </c>
      <c r="AH190" s="18">
        <f t="shared" si="600"/>
        <v>0</v>
      </c>
      <c r="AI190" s="18">
        <f t="shared" si="454"/>
        <v>1442.3</v>
      </c>
      <c r="AJ190" s="18">
        <f t="shared" si="455"/>
        <v>1249.0999999999999</v>
      </c>
      <c r="AK190" s="18">
        <f t="shared" si="456"/>
        <v>1249.0999999999999</v>
      </c>
      <c r="AL190" s="18">
        <f t="shared" si="600"/>
        <v>0</v>
      </c>
      <c r="AM190" s="18">
        <f t="shared" si="457"/>
        <v>1442.3</v>
      </c>
      <c r="AN190" s="18">
        <f t="shared" si="600"/>
        <v>0</v>
      </c>
      <c r="AO190" s="18">
        <f t="shared" si="600"/>
        <v>0</v>
      </c>
      <c r="AP190" s="18">
        <f t="shared" si="600"/>
        <v>0</v>
      </c>
      <c r="AQ190" s="18">
        <f t="shared" si="458"/>
        <v>1442.3</v>
      </c>
      <c r="AR190" s="18">
        <f t="shared" si="459"/>
        <v>1249.0999999999999</v>
      </c>
      <c r="AS190" s="18">
        <f t="shared" si="460"/>
        <v>1249.0999999999999</v>
      </c>
      <c r="AT190" s="18">
        <f t="shared" si="600"/>
        <v>0</v>
      </c>
      <c r="AU190" s="18">
        <f t="shared" si="600"/>
        <v>0</v>
      </c>
      <c r="AV190" s="18">
        <f t="shared" si="600"/>
        <v>0</v>
      </c>
      <c r="AW190" s="18">
        <f t="shared" si="461"/>
        <v>1442.3</v>
      </c>
      <c r="AX190" s="18">
        <f t="shared" si="462"/>
        <v>1249.0999999999999</v>
      </c>
      <c r="AY190" s="18">
        <f t="shared" si="463"/>
        <v>1249.0999999999999</v>
      </c>
      <c r="AZ190" s="18">
        <f t="shared" si="600"/>
        <v>0</v>
      </c>
      <c r="BA190" s="18">
        <f t="shared" si="600"/>
        <v>0</v>
      </c>
      <c r="BB190" s="18">
        <f t="shared" si="600"/>
        <v>0</v>
      </c>
      <c r="BC190" s="18">
        <f t="shared" si="464"/>
        <v>1442.3</v>
      </c>
      <c r="BD190" s="18">
        <f t="shared" si="465"/>
        <v>1249.0999999999999</v>
      </c>
      <c r="BE190" s="18">
        <f t="shared" si="466"/>
        <v>1249.0999999999999</v>
      </c>
      <c r="BF190" s="18">
        <f t="shared" si="600"/>
        <v>0</v>
      </c>
      <c r="BG190" s="18">
        <f t="shared" si="600"/>
        <v>0</v>
      </c>
      <c r="BH190" s="18">
        <f t="shared" si="600"/>
        <v>0</v>
      </c>
      <c r="BI190" s="18">
        <f t="shared" si="445"/>
        <v>1442.3</v>
      </c>
      <c r="BJ190" s="18">
        <f t="shared" si="446"/>
        <v>1249.0999999999999</v>
      </c>
      <c r="BK190" s="18">
        <f t="shared" si="447"/>
        <v>1249.0999999999999</v>
      </c>
      <c r="BL190" s="18">
        <f t="shared" si="600"/>
        <v>0</v>
      </c>
      <c r="BM190" s="18">
        <f t="shared" si="600"/>
        <v>0</v>
      </c>
      <c r="BN190" s="18">
        <f t="shared" si="600"/>
        <v>0</v>
      </c>
      <c r="BO190" s="18">
        <f t="shared" si="467"/>
        <v>1442.3</v>
      </c>
      <c r="BP190" s="18">
        <f t="shared" si="468"/>
        <v>1249.0999999999999</v>
      </c>
      <c r="BQ190" s="18">
        <f t="shared" si="469"/>
        <v>1249.0999999999999</v>
      </c>
      <c r="BR190" s="18">
        <f t="shared" si="600"/>
        <v>0</v>
      </c>
      <c r="BS190" s="18">
        <f t="shared" si="600"/>
        <v>0</v>
      </c>
      <c r="BT190" s="18">
        <f t="shared" si="600"/>
        <v>0</v>
      </c>
      <c r="BU190" s="18">
        <f t="shared" si="470"/>
        <v>1442.3</v>
      </c>
      <c r="BV190" s="18">
        <f t="shared" si="471"/>
        <v>1249.0999999999999</v>
      </c>
      <c r="BW190" s="18">
        <f t="shared" si="472"/>
        <v>1249.0999999999999</v>
      </c>
      <c r="BX190" s="18">
        <f t="shared" si="600"/>
        <v>0</v>
      </c>
      <c r="BY190" s="18">
        <f t="shared" si="600"/>
        <v>0</v>
      </c>
      <c r="BZ190" s="18">
        <f t="shared" si="600"/>
        <v>0</v>
      </c>
      <c r="CA190" s="18">
        <f t="shared" si="473"/>
        <v>1442.3</v>
      </c>
      <c r="CB190" s="18">
        <f t="shared" si="474"/>
        <v>1249.0999999999999</v>
      </c>
      <c r="CC190" s="18">
        <f t="shared" si="475"/>
        <v>1249.0999999999999</v>
      </c>
      <c r="CD190" s="18">
        <f t="shared" si="600"/>
        <v>0</v>
      </c>
      <c r="CE190" s="27"/>
      <c r="CF190" s="33"/>
    </row>
    <row r="191" spans="1:119" ht="46.8" x14ac:dyDescent="0.3">
      <c r="A191" s="41" t="s">
        <v>50</v>
      </c>
      <c r="B191" s="39">
        <v>240</v>
      </c>
      <c r="C191" s="41" t="s">
        <v>19</v>
      </c>
      <c r="D191" s="41" t="s">
        <v>34</v>
      </c>
      <c r="E191" s="14" t="s">
        <v>520</v>
      </c>
      <c r="F191" s="18">
        <v>1249.0999999999999</v>
      </c>
      <c r="G191" s="18">
        <v>1249.0999999999999</v>
      </c>
      <c r="H191" s="18">
        <v>1249.0999999999999</v>
      </c>
      <c r="I191" s="18"/>
      <c r="J191" s="18"/>
      <c r="K191" s="18"/>
      <c r="L191" s="18">
        <f t="shared" si="496"/>
        <v>1249.0999999999999</v>
      </c>
      <c r="M191" s="18">
        <f t="shared" si="497"/>
        <v>1249.0999999999999</v>
      </c>
      <c r="N191" s="18">
        <f t="shared" si="498"/>
        <v>1249.0999999999999</v>
      </c>
      <c r="O191" s="18"/>
      <c r="P191" s="18"/>
      <c r="Q191" s="18"/>
      <c r="R191" s="18"/>
      <c r="S191" s="18"/>
      <c r="T191" s="18">
        <f t="shared" si="448"/>
        <v>1249.0999999999999</v>
      </c>
      <c r="U191" s="18">
        <f t="shared" si="449"/>
        <v>1249.0999999999999</v>
      </c>
      <c r="V191" s="18">
        <f t="shared" si="450"/>
        <v>1249.0999999999999</v>
      </c>
      <c r="W191" s="18"/>
      <c r="X191" s="18"/>
      <c r="Y191" s="18"/>
      <c r="Z191" s="18"/>
      <c r="AA191" s="18"/>
      <c r="AB191" s="18"/>
      <c r="AC191" s="18">
        <f t="shared" si="451"/>
        <v>1249.0999999999999</v>
      </c>
      <c r="AD191" s="18">
        <f t="shared" si="452"/>
        <v>1249.0999999999999</v>
      </c>
      <c r="AE191" s="18">
        <f t="shared" si="453"/>
        <v>1249.0999999999999</v>
      </c>
      <c r="AF191" s="18">
        <v>193.2</v>
      </c>
      <c r="AG191" s="18"/>
      <c r="AH191" s="18"/>
      <c r="AI191" s="18">
        <f t="shared" si="454"/>
        <v>1442.3</v>
      </c>
      <c r="AJ191" s="18">
        <f t="shared" si="455"/>
        <v>1249.0999999999999</v>
      </c>
      <c r="AK191" s="18">
        <f t="shared" si="456"/>
        <v>1249.0999999999999</v>
      </c>
      <c r="AL191" s="18"/>
      <c r="AM191" s="18">
        <f t="shared" si="457"/>
        <v>1442.3</v>
      </c>
      <c r="AN191" s="18"/>
      <c r="AO191" s="18"/>
      <c r="AP191" s="18"/>
      <c r="AQ191" s="18">
        <f t="shared" si="458"/>
        <v>1442.3</v>
      </c>
      <c r="AR191" s="18">
        <f t="shared" si="459"/>
        <v>1249.0999999999999</v>
      </c>
      <c r="AS191" s="18">
        <f t="shared" si="460"/>
        <v>1249.0999999999999</v>
      </c>
      <c r="AT191" s="18"/>
      <c r="AU191" s="18"/>
      <c r="AV191" s="18"/>
      <c r="AW191" s="18">
        <f t="shared" si="461"/>
        <v>1442.3</v>
      </c>
      <c r="AX191" s="18">
        <f t="shared" si="462"/>
        <v>1249.0999999999999</v>
      </c>
      <c r="AY191" s="18">
        <f t="shared" si="463"/>
        <v>1249.0999999999999</v>
      </c>
      <c r="AZ191" s="18"/>
      <c r="BA191" s="18"/>
      <c r="BB191" s="18"/>
      <c r="BC191" s="18">
        <f t="shared" si="464"/>
        <v>1442.3</v>
      </c>
      <c r="BD191" s="18">
        <f t="shared" si="465"/>
        <v>1249.0999999999999</v>
      </c>
      <c r="BE191" s="18">
        <f t="shared" si="466"/>
        <v>1249.0999999999999</v>
      </c>
      <c r="BF191" s="18"/>
      <c r="BG191" s="18"/>
      <c r="BH191" s="18"/>
      <c r="BI191" s="18">
        <f t="shared" si="445"/>
        <v>1442.3</v>
      </c>
      <c r="BJ191" s="18">
        <f t="shared" si="446"/>
        <v>1249.0999999999999</v>
      </c>
      <c r="BK191" s="18">
        <f t="shared" si="447"/>
        <v>1249.0999999999999</v>
      </c>
      <c r="BL191" s="18"/>
      <c r="BM191" s="18"/>
      <c r="BN191" s="18"/>
      <c r="BO191" s="18">
        <f t="shared" si="467"/>
        <v>1442.3</v>
      </c>
      <c r="BP191" s="18">
        <f t="shared" si="468"/>
        <v>1249.0999999999999</v>
      </c>
      <c r="BQ191" s="18">
        <f t="shared" si="469"/>
        <v>1249.0999999999999</v>
      </c>
      <c r="BR191" s="18"/>
      <c r="BS191" s="18"/>
      <c r="BT191" s="18"/>
      <c r="BU191" s="18">
        <f t="shared" si="470"/>
        <v>1442.3</v>
      </c>
      <c r="BV191" s="18">
        <f t="shared" si="471"/>
        <v>1249.0999999999999</v>
      </c>
      <c r="BW191" s="18">
        <f t="shared" si="472"/>
        <v>1249.0999999999999</v>
      </c>
      <c r="BX191" s="18"/>
      <c r="BY191" s="18"/>
      <c r="BZ191" s="18"/>
      <c r="CA191" s="18">
        <f t="shared" si="473"/>
        <v>1442.3</v>
      </c>
      <c r="CB191" s="18">
        <f t="shared" si="474"/>
        <v>1249.0999999999999</v>
      </c>
      <c r="CC191" s="18">
        <f t="shared" si="475"/>
        <v>1249.0999999999999</v>
      </c>
      <c r="CD191" s="18"/>
      <c r="CE191" s="27"/>
      <c r="CF191" s="33"/>
    </row>
    <row r="192" spans="1:119" ht="46.8" x14ac:dyDescent="0.3">
      <c r="A192" s="41" t="s">
        <v>51</v>
      </c>
      <c r="B192" s="39"/>
      <c r="C192" s="41"/>
      <c r="D192" s="41"/>
      <c r="E192" s="14" t="s">
        <v>617</v>
      </c>
      <c r="F192" s="18">
        <f t="shared" ref="F192:K192" si="601">F193+F196</f>
        <v>3183.4</v>
      </c>
      <c r="G192" s="18">
        <f t="shared" si="601"/>
        <v>3183.4</v>
      </c>
      <c r="H192" s="18">
        <f t="shared" si="601"/>
        <v>3183.4</v>
      </c>
      <c r="I192" s="18">
        <f t="shared" si="601"/>
        <v>0</v>
      </c>
      <c r="J192" s="18">
        <f t="shared" si="601"/>
        <v>0</v>
      </c>
      <c r="K192" s="18">
        <f t="shared" si="601"/>
        <v>0</v>
      </c>
      <c r="L192" s="18">
        <f t="shared" si="496"/>
        <v>3183.4</v>
      </c>
      <c r="M192" s="18">
        <f t="shared" si="497"/>
        <v>3183.4</v>
      </c>
      <c r="N192" s="18">
        <f t="shared" si="498"/>
        <v>3183.4</v>
      </c>
      <c r="O192" s="18">
        <f t="shared" ref="O192:S192" si="602">O193+O196</f>
        <v>0</v>
      </c>
      <c r="P192" s="18">
        <f t="shared" si="602"/>
        <v>0</v>
      </c>
      <c r="Q192" s="18">
        <f t="shared" si="602"/>
        <v>0</v>
      </c>
      <c r="R192" s="18">
        <f t="shared" si="602"/>
        <v>0</v>
      </c>
      <c r="S192" s="18">
        <f t="shared" si="602"/>
        <v>0</v>
      </c>
      <c r="T192" s="18">
        <f t="shared" si="448"/>
        <v>3183.4</v>
      </c>
      <c r="U192" s="18">
        <f t="shared" si="449"/>
        <v>3183.4</v>
      </c>
      <c r="V192" s="18">
        <f t="shared" si="450"/>
        <v>3183.4</v>
      </c>
      <c r="W192" s="18">
        <f t="shared" ref="W192:CD192" si="603">W193+W196</f>
        <v>0</v>
      </c>
      <c r="X192" s="18">
        <f t="shared" ref="X192:AB192" si="604">X193+X196</f>
        <v>0</v>
      </c>
      <c r="Y192" s="18">
        <f t="shared" si="604"/>
        <v>0</v>
      </c>
      <c r="Z192" s="18">
        <f t="shared" si="604"/>
        <v>0</v>
      </c>
      <c r="AA192" s="18">
        <f t="shared" si="604"/>
        <v>0</v>
      </c>
      <c r="AB192" s="18">
        <f t="shared" si="604"/>
        <v>0</v>
      </c>
      <c r="AC192" s="18">
        <f t="shared" si="451"/>
        <v>3183.4</v>
      </c>
      <c r="AD192" s="18">
        <f t="shared" si="452"/>
        <v>3183.4</v>
      </c>
      <c r="AE192" s="18">
        <f t="shared" si="453"/>
        <v>3183.4</v>
      </c>
      <c r="AF192" s="18">
        <f t="shared" ref="AF192:AH192" si="605">AF193+AF196</f>
        <v>1402.6089999999999</v>
      </c>
      <c r="AG192" s="18">
        <f t="shared" si="605"/>
        <v>0</v>
      </c>
      <c r="AH192" s="18">
        <f t="shared" si="605"/>
        <v>0</v>
      </c>
      <c r="AI192" s="18">
        <f t="shared" si="454"/>
        <v>4586.009</v>
      </c>
      <c r="AJ192" s="18">
        <f t="shared" si="455"/>
        <v>3183.4</v>
      </c>
      <c r="AK192" s="18">
        <f t="shared" si="456"/>
        <v>3183.4</v>
      </c>
      <c r="AL192" s="18">
        <f t="shared" ref="AL192" si="606">AL193+AL196</f>
        <v>0</v>
      </c>
      <c r="AM192" s="18">
        <f t="shared" si="457"/>
        <v>4586.009</v>
      </c>
      <c r="AN192" s="18">
        <f t="shared" ref="AN192:AP192" si="607">AN193+AN196</f>
        <v>-290.67499999999995</v>
      </c>
      <c r="AO192" s="18">
        <f t="shared" si="607"/>
        <v>0</v>
      </c>
      <c r="AP192" s="18">
        <f t="shared" si="607"/>
        <v>0</v>
      </c>
      <c r="AQ192" s="18">
        <f t="shared" si="458"/>
        <v>4295.3339999999998</v>
      </c>
      <c r="AR192" s="18">
        <f t="shared" si="459"/>
        <v>3183.4</v>
      </c>
      <c r="AS192" s="18">
        <f t="shared" si="460"/>
        <v>3183.4</v>
      </c>
      <c r="AT192" s="18">
        <f t="shared" ref="AT192:AV192" si="608">AT193+AT196</f>
        <v>0</v>
      </c>
      <c r="AU192" s="18">
        <f t="shared" si="608"/>
        <v>0</v>
      </c>
      <c r="AV192" s="18">
        <f t="shared" si="608"/>
        <v>0</v>
      </c>
      <c r="AW192" s="18">
        <f t="shared" si="461"/>
        <v>4295.3339999999998</v>
      </c>
      <c r="AX192" s="18">
        <f t="shared" si="462"/>
        <v>3183.4</v>
      </c>
      <c r="AY192" s="18">
        <f t="shared" si="463"/>
        <v>3183.4</v>
      </c>
      <c r="AZ192" s="18">
        <f t="shared" ref="AZ192:BB192" si="609">AZ193+AZ196</f>
        <v>-125.68899999999999</v>
      </c>
      <c r="BA192" s="18">
        <f t="shared" si="609"/>
        <v>0</v>
      </c>
      <c r="BB192" s="18">
        <f t="shared" si="609"/>
        <v>0</v>
      </c>
      <c r="BC192" s="18">
        <f t="shared" si="464"/>
        <v>4169.6449999999995</v>
      </c>
      <c r="BD192" s="18">
        <f t="shared" si="465"/>
        <v>3183.4</v>
      </c>
      <c r="BE192" s="18">
        <f t="shared" si="466"/>
        <v>3183.4</v>
      </c>
      <c r="BF192" s="18">
        <f t="shared" ref="BF192:BH192" si="610">BF193+BF196</f>
        <v>0</v>
      </c>
      <c r="BG192" s="18">
        <f t="shared" si="610"/>
        <v>0</v>
      </c>
      <c r="BH192" s="18">
        <f t="shared" si="610"/>
        <v>0</v>
      </c>
      <c r="BI192" s="18">
        <f t="shared" si="445"/>
        <v>4169.6449999999995</v>
      </c>
      <c r="BJ192" s="18">
        <f t="shared" si="446"/>
        <v>3183.4</v>
      </c>
      <c r="BK192" s="18">
        <f t="shared" si="447"/>
        <v>3183.4</v>
      </c>
      <c r="BL192" s="18">
        <f t="shared" ref="BL192:BN192" si="611">BL193+BL196</f>
        <v>0</v>
      </c>
      <c r="BM192" s="18">
        <f t="shared" si="611"/>
        <v>0</v>
      </c>
      <c r="BN192" s="18">
        <f t="shared" si="611"/>
        <v>0</v>
      </c>
      <c r="BO192" s="18">
        <f t="shared" si="467"/>
        <v>4169.6449999999995</v>
      </c>
      <c r="BP192" s="18">
        <f t="shared" si="468"/>
        <v>3183.4</v>
      </c>
      <c r="BQ192" s="18">
        <f t="shared" si="469"/>
        <v>3183.4</v>
      </c>
      <c r="BR192" s="18">
        <f t="shared" ref="BR192:BT192" si="612">BR193+BR196</f>
        <v>0</v>
      </c>
      <c r="BS192" s="18">
        <f t="shared" si="612"/>
        <v>0</v>
      </c>
      <c r="BT192" s="18">
        <f t="shared" si="612"/>
        <v>0</v>
      </c>
      <c r="BU192" s="18">
        <f t="shared" si="470"/>
        <v>4169.6449999999995</v>
      </c>
      <c r="BV192" s="18">
        <f t="shared" si="471"/>
        <v>3183.4</v>
      </c>
      <c r="BW192" s="18">
        <f t="shared" si="472"/>
        <v>3183.4</v>
      </c>
      <c r="BX192" s="18">
        <f t="shared" ref="BX192:BZ192" si="613">BX193+BX196</f>
        <v>-41</v>
      </c>
      <c r="BY192" s="18">
        <f t="shared" si="613"/>
        <v>0</v>
      </c>
      <c r="BZ192" s="18">
        <f t="shared" si="613"/>
        <v>0</v>
      </c>
      <c r="CA192" s="18">
        <f t="shared" si="473"/>
        <v>4128.6449999999995</v>
      </c>
      <c r="CB192" s="18">
        <f t="shared" si="474"/>
        <v>3183.4</v>
      </c>
      <c r="CC192" s="18">
        <f t="shared" si="475"/>
        <v>3183.4</v>
      </c>
      <c r="CD192" s="18">
        <f t="shared" si="603"/>
        <v>0</v>
      </c>
      <c r="CE192" s="27"/>
      <c r="CF192" s="33"/>
    </row>
    <row r="193" spans="1:84" ht="31.2" x14ac:dyDescent="0.3">
      <c r="A193" s="41" t="s">
        <v>51</v>
      </c>
      <c r="B193" s="39">
        <v>200</v>
      </c>
      <c r="C193" s="41"/>
      <c r="D193" s="41"/>
      <c r="E193" s="14" t="s">
        <v>551</v>
      </c>
      <c r="F193" s="18">
        <f t="shared" ref="F193:K194" si="614">F194</f>
        <v>3115.5</v>
      </c>
      <c r="G193" s="18">
        <f t="shared" si="614"/>
        <v>3115.5</v>
      </c>
      <c r="H193" s="18">
        <f t="shared" si="614"/>
        <v>3115.5</v>
      </c>
      <c r="I193" s="18">
        <f t="shared" si="614"/>
        <v>0</v>
      </c>
      <c r="J193" s="18">
        <f t="shared" si="614"/>
        <v>0</v>
      </c>
      <c r="K193" s="18">
        <f t="shared" si="614"/>
        <v>0</v>
      </c>
      <c r="L193" s="18">
        <f t="shared" si="496"/>
        <v>3115.5</v>
      </c>
      <c r="M193" s="18">
        <f t="shared" si="497"/>
        <v>3115.5</v>
      </c>
      <c r="N193" s="18">
        <f t="shared" si="498"/>
        <v>3115.5</v>
      </c>
      <c r="O193" s="18">
        <f t="shared" ref="O193:S194" si="615">O194</f>
        <v>0</v>
      </c>
      <c r="P193" s="18">
        <f t="shared" si="615"/>
        <v>0</v>
      </c>
      <c r="Q193" s="18">
        <f t="shared" si="615"/>
        <v>0</v>
      </c>
      <c r="R193" s="18">
        <f t="shared" si="615"/>
        <v>0</v>
      </c>
      <c r="S193" s="18">
        <f t="shared" si="615"/>
        <v>0</v>
      </c>
      <c r="T193" s="18">
        <f t="shared" si="448"/>
        <v>3115.5</v>
      </c>
      <c r="U193" s="18">
        <f t="shared" si="449"/>
        <v>3115.5</v>
      </c>
      <c r="V193" s="18">
        <f t="shared" si="450"/>
        <v>3115.5</v>
      </c>
      <c r="W193" s="18">
        <f t="shared" ref="W193:CD194" si="616">W194</f>
        <v>0</v>
      </c>
      <c r="X193" s="18">
        <f t="shared" si="616"/>
        <v>0</v>
      </c>
      <c r="Y193" s="18">
        <f t="shared" si="616"/>
        <v>0</v>
      </c>
      <c r="Z193" s="18">
        <f t="shared" si="616"/>
        <v>0</v>
      </c>
      <c r="AA193" s="18">
        <f t="shared" si="616"/>
        <v>0</v>
      </c>
      <c r="AB193" s="18">
        <f t="shared" si="616"/>
        <v>0</v>
      </c>
      <c r="AC193" s="18">
        <f t="shared" si="451"/>
        <v>3115.5</v>
      </c>
      <c r="AD193" s="18">
        <f t="shared" si="452"/>
        <v>3115.5</v>
      </c>
      <c r="AE193" s="18">
        <f t="shared" si="453"/>
        <v>3115.5</v>
      </c>
      <c r="AF193" s="18">
        <f t="shared" si="616"/>
        <v>1358.3879999999999</v>
      </c>
      <c r="AG193" s="18">
        <f t="shared" si="616"/>
        <v>0</v>
      </c>
      <c r="AH193" s="18">
        <f t="shared" si="616"/>
        <v>0</v>
      </c>
      <c r="AI193" s="18">
        <f t="shared" si="454"/>
        <v>4473.8879999999999</v>
      </c>
      <c r="AJ193" s="18">
        <f t="shared" si="455"/>
        <v>3115.5</v>
      </c>
      <c r="AK193" s="18">
        <f t="shared" si="456"/>
        <v>3115.5</v>
      </c>
      <c r="AL193" s="18">
        <f t="shared" si="616"/>
        <v>0</v>
      </c>
      <c r="AM193" s="18">
        <f t="shared" si="457"/>
        <v>4473.8879999999999</v>
      </c>
      <c r="AN193" s="18">
        <f t="shared" si="616"/>
        <v>-290.67499999999995</v>
      </c>
      <c r="AO193" s="18">
        <f t="shared" si="616"/>
        <v>0</v>
      </c>
      <c r="AP193" s="18">
        <f t="shared" si="616"/>
        <v>0</v>
      </c>
      <c r="AQ193" s="18">
        <f t="shared" si="458"/>
        <v>4183.2129999999997</v>
      </c>
      <c r="AR193" s="18">
        <f t="shared" si="459"/>
        <v>3115.5</v>
      </c>
      <c r="AS193" s="18">
        <f t="shared" si="460"/>
        <v>3115.5</v>
      </c>
      <c r="AT193" s="18">
        <f t="shared" si="616"/>
        <v>0</v>
      </c>
      <c r="AU193" s="18">
        <f t="shared" si="616"/>
        <v>0</v>
      </c>
      <c r="AV193" s="18">
        <f t="shared" si="616"/>
        <v>0</v>
      </c>
      <c r="AW193" s="18">
        <f t="shared" si="461"/>
        <v>4183.2129999999997</v>
      </c>
      <c r="AX193" s="18">
        <f t="shared" si="462"/>
        <v>3115.5</v>
      </c>
      <c r="AY193" s="18">
        <f t="shared" si="463"/>
        <v>3115.5</v>
      </c>
      <c r="AZ193" s="18">
        <f t="shared" si="616"/>
        <v>-125.68899999999999</v>
      </c>
      <c r="BA193" s="18">
        <f t="shared" si="616"/>
        <v>0</v>
      </c>
      <c r="BB193" s="18">
        <f t="shared" si="616"/>
        <v>0</v>
      </c>
      <c r="BC193" s="18">
        <f t="shared" si="464"/>
        <v>4057.5239999999999</v>
      </c>
      <c r="BD193" s="18">
        <f t="shared" si="465"/>
        <v>3115.5</v>
      </c>
      <c r="BE193" s="18">
        <f t="shared" si="466"/>
        <v>3115.5</v>
      </c>
      <c r="BF193" s="18">
        <f t="shared" si="616"/>
        <v>0</v>
      </c>
      <c r="BG193" s="18">
        <f t="shared" si="616"/>
        <v>0</v>
      </c>
      <c r="BH193" s="18">
        <f t="shared" si="616"/>
        <v>0</v>
      </c>
      <c r="BI193" s="18">
        <f t="shared" si="445"/>
        <v>4057.5239999999999</v>
      </c>
      <c r="BJ193" s="18">
        <f t="shared" si="446"/>
        <v>3115.5</v>
      </c>
      <c r="BK193" s="18">
        <f t="shared" si="447"/>
        <v>3115.5</v>
      </c>
      <c r="BL193" s="18">
        <f t="shared" si="616"/>
        <v>0</v>
      </c>
      <c r="BM193" s="18">
        <f t="shared" si="616"/>
        <v>0</v>
      </c>
      <c r="BN193" s="18">
        <f t="shared" si="616"/>
        <v>0</v>
      </c>
      <c r="BO193" s="18">
        <f t="shared" si="467"/>
        <v>4057.5239999999999</v>
      </c>
      <c r="BP193" s="18">
        <f t="shared" si="468"/>
        <v>3115.5</v>
      </c>
      <c r="BQ193" s="18">
        <f t="shared" si="469"/>
        <v>3115.5</v>
      </c>
      <c r="BR193" s="18">
        <f t="shared" si="616"/>
        <v>0</v>
      </c>
      <c r="BS193" s="18">
        <f t="shared" si="616"/>
        <v>0</v>
      </c>
      <c r="BT193" s="18">
        <f t="shared" si="616"/>
        <v>0</v>
      </c>
      <c r="BU193" s="18">
        <f t="shared" si="470"/>
        <v>4057.5239999999999</v>
      </c>
      <c r="BV193" s="18">
        <f t="shared" si="471"/>
        <v>3115.5</v>
      </c>
      <c r="BW193" s="18">
        <f t="shared" si="472"/>
        <v>3115.5</v>
      </c>
      <c r="BX193" s="18">
        <f t="shared" si="616"/>
        <v>-41</v>
      </c>
      <c r="BY193" s="18">
        <f t="shared" si="616"/>
        <v>0</v>
      </c>
      <c r="BZ193" s="18">
        <f t="shared" si="616"/>
        <v>0</v>
      </c>
      <c r="CA193" s="18">
        <f t="shared" si="473"/>
        <v>4016.5239999999999</v>
      </c>
      <c r="CB193" s="18">
        <f t="shared" si="474"/>
        <v>3115.5</v>
      </c>
      <c r="CC193" s="18">
        <f t="shared" si="475"/>
        <v>3115.5</v>
      </c>
      <c r="CD193" s="18">
        <f t="shared" si="616"/>
        <v>0</v>
      </c>
      <c r="CE193" s="27"/>
      <c r="CF193" s="33"/>
    </row>
    <row r="194" spans="1:84" ht="46.8" x14ac:dyDescent="0.3">
      <c r="A194" s="41" t="s">
        <v>51</v>
      </c>
      <c r="B194" s="39">
        <v>240</v>
      </c>
      <c r="C194" s="41"/>
      <c r="D194" s="41"/>
      <c r="E194" s="14" t="s">
        <v>559</v>
      </c>
      <c r="F194" s="18">
        <f t="shared" si="614"/>
        <v>3115.5</v>
      </c>
      <c r="G194" s="18">
        <f t="shared" si="614"/>
        <v>3115.5</v>
      </c>
      <c r="H194" s="18">
        <f t="shared" si="614"/>
        <v>3115.5</v>
      </c>
      <c r="I194" s="18">
        <f t="shared" si="614"/>
        <v>0</v>
      </c>
      <c r="J194" s="18">
        <f t="shared" si="614"/>
        <v>0</v>
      </c>
      <c r="K194" s="18">
        <f t="shared" si="614"/>
        <v>0</v>
      </c>
      <c r="L194" s="18">
        <f t="shared" si="496"/>
        <v>3115.5</v>
      </c>
      <c r="M194" s="18">
        <f t="shared" si="497"/>
        <v>3115.5</v>
      </c>
      <c r="N194" s="18">
        <f t="shared" si="498"/>
        <v>3115.5</v>
      </c>
      <c r="O194" s="18">
        <f t="shared" si="615"/>
        <v>0</v>
      </c>
      <c r="P194" s="18">
        <f t="shared" si="615"/>
        <v>0</v>
      </c>
      <c r="Q194" s="18">
        <f t="shared" si="615"/>
        <v>0</v>
      </c>
      <c r="R194" s="18">
        <f t="shared" si="615"/>
        <v>0</v>
      </c>
      <c r="S194" s="18">
        <f t="shared" si="615"/>
        <v>0</v>
      </c>
      <c r="T194" s="18">
        <f t="shared" si="448"/>
        <v>3115.5</v>
      </c>
      <c r="U194" s="18">
        <f t="shared" si="449"/>
        <v>3115.5</v>
      </c>
      <c r="V194" s="18">
        <f t="shared" si="450"/>
        <v>3115.5</v>
      </c>
      <c r="W194" s="18">
        <f t="shared" si="616"/>
        <v>0</v>
      </c>
      <c r="X194" s="18">
        <f t="shared" si="616"/>
        <v>0</v>
      </c>
      <c r="Y194" s="18">
        <f t="shared" si="616"/>
        <v>0</v>
      </c>
      <c r="Z194" s="18">
        <f t="shared" si="616"/>
        <v>0</v>
      </c>
      <c r="AA194" s="18">
        <f t="shared" si="616"/>
        <v>0</v>
      </c>
      <c r="AB194" s="18">
        <f t="shared" si="616"/>
        <v>0</v>
      </c>
      <c r="AC194" s="18">
        <f t="shared" si="451"/>
        <v>3115.5</v>
      </c>
      <c r="AD194" s="18">
        <f t="shared" si="452"/>
        <v>3115.5</v>
      </c>
      <c r="AE194" s="18">
        <f t="shared" si="453"/>
        <v>3115.5</v>
      </c>
      <c r="AF194" s="18">
        <f t="shared" si="616"/>
        <v>1358.3879999999999</v>
      </c>
      <c r="AG194" s="18">
        <f t="shared" si="616"/>
        <v>0</v>
      </c>
      <c r="AH194" s="18">
        <f t="shared" si="616"/>
        <v>0</v>
      </c>
      <c r="AI194" s="18">
        <f t="shared" si="454"/>
        <v>4473.8879999999999</v>
      </c>
      <c r="AJ194" s="18">
        <f t="shared" si="455"/>
        <v>3115.5</v>
      </c>
      <c r="AK194" s="18">
        <f t="shared" si="456"/>
        <v>3115.5</v>
      </c>
      <c r="AL194" s="18">
        <f t="shared" si="616"/>
        <v>0</v>
      </c>
      <c r="AM194" s="18">
        <f t="shared" si="457"/>
        <v>4473.8879999999999</v>
      </c>
      <c r="AN194" s="18">
        <f t="shared" si="616"/>
        <v>-290.67499999999995</v>
      </c>
      <c r="AO194" s="18">
        <f t="shared" si="616"/>
        <v>0</v>
      </c>
      <c r="AP194" s="18">
        <f t="shared" si="616"/>
        <v>0</v>
      </c>
      <c r="AQ194" s="18">
        <f t="shared" si="458"/>
        <v>4183.2129999999997</v>
      </c>
      <c r="AR194" s="18">
        <f t="shared" si="459"/>
        <v>3115.5</v>
      </c>
      <c r="AS194" s="18">
        <f t="shared" si="460"/>
        <v>3115.5</v>
      </c>
      <c r="AT194" s="18">
        <f t="shared" si="616"/>
        <v>0</v>
      </c>
      <c r="AU194" s="18">
        <f t="shared" si="616"/>
        <v>0</v>
      </c>
      <c r="AV194" s="18">
        <f t="shared" si="616"/>
        <v>0</v>
      </c>
      <c r="AW194" s="18">
        <f t="shared" si="461"/>
        <v>4183.2129999999997</v>
      </c>
      <c r="AX194" s="18">
        <f t="shared" si="462"/>
        <v>3115.5</v>
      </c>
      <c r="AY194" s="18">
        <f t="shared" si="463"/>
        <v>3115.5</v>
      </c>
      <c r="AZ194" s="18">
        <f t="shared" si="616"/>
        <v>-125.68899999999999</v>
      </c>
      <c r="BA194" s="18">
        <f t="shared" si="616"/>
        <v>0</v>
      </c>
      <c r="BB194" s="18">
        <f t="shared" si="616"/>
        <v>0</v>
      </c>
      <c r="BC194" s="18">
        <f t="shared" si="464"/>
        <v>4057.5239999999999</v>
      </c>
      <c r="BD194" s="18">
        <f t="shared" si="465"/>
        <v>3115.5</v>
      </c>
      <c r="BE194" s="18">
        <f t="shared" si="466"/>
        <v>3115.5</v>
      </c>
      <c r="BF194" s="18">
        <f t="shared" si="616"/>
        <v>0</v>
      </c>
      <c r="BG194" s="18">
        <f t="shared" si="616"/>
        <v>0</v>
      </c>
      <c r="BH194" s="18">
        <f t="shared" si="616"/>
        <v>0</v>
      </c>
      <c r="BI194" s="18">
        <f t="shared" si="445"/>
        <v>4057.5239999999999</v>
      </c>
      <c r="BJ194" s="18">
        <f t="shared" si="446"/>
        <v>3115.5</v>
      </c>
      <c r="BK194" s="18">
        <f t="shared" si="447"/>
        <v>3115.5</v>
      </c>
      <c r="BL194" s="18">
        <f t="shared" si="616"/>
        <v>0</v>
      </c>
      <c r="BM194" s="18">
        <f t="shared" si="616"/>
        <v>0</v>
      </c>
      <c r="BN194" s="18">
        <f t="shared" si="616"/>
        <v>0</v>
      </c>
      <c r="BO194" s="18">
        <f t="shared" si="467"/>
        <v>4057.5239999999999</v>
      </c>
      <c r="BP194" s="18">
        <f t="shared" si="468"/>
        <v>3115.5</v>
      </c>
      <c r="BQ194" s="18">
        <f t="shared" si="469"/>
        <v>3115.5</v>
      </c>
      <c r="BR194" s="18">
        <f t="shared" si="616"/>
        <v>0</v>
      </c>
      <c r="BS194" s="18">
        <f t="shared" si="616"/>
        <v>0</v>
      </c>
      <c r="BT194" s="18">
        <f t="shared" si="616"/>
        <v>0</v>
      </c>
      <c r="BU194" s="18">
        <f t="shared" si="470"/>
        <v>4057.5239999999999</v>
      </c>
      <c r="BV194" s="18">
        <f t="shared" si="471"/>
        <v>3115.5</v>
      </c>
      <c r="BW194" s="18">
        <f t="shared" si="472"/>
        <v>3115.5</v>
      </c>
      <c r="BX194" s="18">
        <f t="shared" si="616"/>
        <v>-41</v>
      </c>
      <c r="BY194" s="18">
        <f t="shared" si="616"/>
        <v>0</v>
      </c>
      <c r="BZ194" s="18">
        <f t="shared" si="616"/>
        <v>0</v>
      </c>
      <c r="CA194" s="18">
        <f t="shared" si="473"/>
        <v>4016.5239999999999</v>
      </c>
      <c r="CB194" s="18">
        <f t="shared" si="474"/>
        <v>3115.5</v>
      </c>
      <c r="CC194" s="18">
        <f t="shared" si="475"/>
        <v>3115.5</v>
      </c>
      <c r="CD194" s="18">
        <f t="shared" si="616"/>
        <v>0</v>
      </c>
      <c r="CE194" s="27"/>
      <c r="CF194" s="33"/>
    </row>
    <row r="195" spans="1:84" ht="46.8" x14ac:dyDescent="0.3">
      <c r="A195" s="41" t="s">
        <v>51</v>
      </c>
      <c r="B195" s="39">
        <v>240</v>
      </c>
      <c r="C195" s="41" t="s">
        <v>19</v>
      </c>
      <c r="D195" s="41" t="s">
        <v>34</v>
      </c>
      <c r="E195" s="14" t="s">
        <v>520</v>
      </c>
      <c r="F195" s="18">
        <v>3115.5</v>
      </c>
      <c r="G195" s="18">
        <v>3115.5</v>
      </c>
      <c r="H195" s="18">
        <v>3115.5</v>
      </c>
      <c r="I195" s="18"/>
      <c r="J195" s="18"/>
      <c r="K195" s="18"/>
      <c r="L195" s="18">
        <f t="shared" si="496"/>
        <v>3115.5</v>
      </c>
      <c r="M195" s="18">
        <f t="shared" si="497"/>
        <v>3115.5</v>
      </c>
      <c r="N195" s="18">
        <f t="shared" si="498"/>
        <v>3115.5</v>
      </c>
      <c r="O195" s="18"/>
      <c r="P195" s="18"/>
      <c r="Q195" s="18"/>
      <c r="R195" s="18"/>
      <c r="S195" s="18"/>
      <c r="T195" s="18">
        <f t="shared" si="448"/>
        <v>3115.5</v>
      </c>
      <c r="U195" s="18">
        <f t="shared" si="449"/>
        <v>3115.5</v>
      </c>
      <c r="V195" s="18">
        <f t="shared" si="450"/>
        <v>3115.5</v>
      </c>
      <c r="W195" s="18"/>
      <c r="X195" s="18"/>
      <c r="Y195" s="18"/>
      <c r="Z195" s="18"/>
      <c r="AA195" s="18"/>
      <c r="AB195" s="18"/>
      <c r="AC195" s="18">
        <f t="shared" si="451"/>
        <v>3115.5</v>
      </c>
      <c r="AD195" s="18">
        <f t="shared" si="452"/>
        <v>3115.5</v>
      </c>
      <c r="AE195" s="18">
        <f t="shared" si="453"/>
        <v>3115.5</v>
      </c>
      <c r="AF195" s="18">
        <f>69.334+366.19+922.864</f>
        <v>1358.3879999999999</v>
      </c>
      <c r="AG195" s="18"/>
      <c r="AH195" s="18"/>
      <c r="AI195" s="18">
        <f t="shared" si="454"/>
        <v>4473.8879999999999</v>
      </c>
      <c r="AJ195" s="18">
        <f t="shared" si="455"/>
        <v>3115.5</v>
      </c>
      <c r="AK195" s="18">
        <f t="shared" si="456"/>
        <v>3115.5</v>
      </c>
      <c r="AL195" s="18"/>
      <c r="AM195" s="18">
        <f t="shared" si="457"/>
        <v>4473.8879999999999</v>
      </c>
      <c r="AN195" s="18">
        <f>-114.475-176.2</f>
        <v>-290.67499999999995</v>
      </c>
      <c r="AO195" s="18"/>
      <c r="AP195" s="18"/>
      <c r="AQ195" s="18">
        <f t="shared" si="458"/>
        <v>4183.2129999999997</v>
      </c>
      <c r="AR195" s="18">
        <f t="shared" si="459"/>
        <v>3115.5</v>
      </c>
      <c r="AS195" s="18">
        <f t="shared" si="460"/>
        <v>3115.5</v>
      </c>
      <c r="AT195" s="18"/>
      <c r="AU195" s="18"/>
      <c r="AV195" s="18"/>
      <c r="AW195" s="18">
        <f t="shared" si="461"/>
        <v>4183.2129999999997</v>
      </c>
      <c r="AX195" s="18">
        <f t="shared" si="462"/>
        <v>3115.5</v>
      </c>
      <c r="AY195" s="18">
        <f t="shared" si="463"/>
        <v>3115.5</v>
      </c>
      <c r="AZ195" s="18">
        <v>-125.68899999999999</v>
      </c>
      <c r="BA195" s="18"/>
      <c r="BB195" s="18"/>
      <c r="BC195" s="18">
        <f t="shared" si="464"/>
        <v>4057.5239999999999</v>
      </c>
      <c r="BD195" s="18">
        <f t="shared" si="465"/>
        <v>3115.5</v>
      </c>
      <c r="BE195" s="18">
        <f t="shared" si="466"/>
        <v>3115.5</v>
      </c>
      <c r="BF195" s="18"/>
      <c r="BG195" s="18"/>
      <c r="BH195" s="18"/>
      <c r="BI195" s="18">
        <f t="shared" si="445"/>
        <v>4057.5239999999999</v>
      </c>
      <c r="BJ195" s="18">
        <f t="shared" si="446"/>
        <v>3115.5</v>
      </c>
      <c r="BK195" s="18">
        <f t="shared" si="447"/>
        <v>3115.5</v>
      </c>
      <c r="BL195" s="18"/>
      <c r="BM195" s="18"/>
      <c r="BN195" s="18"/>
      <c r="BO195" s="18">
        <f t="shared" si="467"/>
        <v>4057.5239999999999</v>
      </c>
      <c r="BP195" s="18">
        <f t="shared" si="468"/>
        <v>3115.5</v>
      </c>
      <c r="BQ195" s="18">
        <f t="shared" si="469"/>
        <v>3115.5</v>
      </c>
      <c r="BR195" s="18"/>
      <c r="BS195" s="18"/>
      <c r="BT195" s="18"/>
      <c r="BU195" s="18">
        <f t="shared" si="470"/>
        <v>4057.5239999999999</v>
      </c>
      <c r="BV195" s="18">
        <f t="shared" si="471"/>
        <v>3115.5</v>
      </c>
      <c r="BW195" s="18">
        <f t="shared" si="472"/>
        <v>3115.5</v>
      </c>
      <c r="BX195" s="18">
        <f>-39-2</f>
        <v>-41</v>
      </c>
      <c r="BY195" s="18"/>
      <c r="BZ195" s="18"/>
      <c r="CA195" s="18">
        <f t="shared" si="473"/>
        <v>4016.5239999999999</v>
      </c>
      <c r="CB195" s="18">
        <f t="shared" si="474"/>
        <v>3115.5</v>
      </c>
      <c r="CC195" s="18">
        <f t="shared" si="475"/>
        <v>3115.5</v>
      </c>
      <c r="CD195" s="18"/>
      <c r="CE195" s="27"/>
      <c r="CF195" s="33"/>
    </row>
    <row r="196" spans="1:84" x14ac:dyDescent="0.3">
      <c r="A196" s="41" t="s">
        <v>51</v>
      </c>
      <c r="B196" s="39">
        <v>800</v>
      </c>
      <c r="C196" s="41"/>
      <c r="D196" s="41"/>
      <c r="E196" s="14" t="s">
        <v>556</v>
      </c>
      <c r="F196" s="18">
        <f t="shared" ref="F196:K197" si="617">F197</f>
        <v>67.899999999999991</v>
      </c>
      <c r="G196" s="18">
        <f t="shared" si="617"/>
        <v>67.899999999999991</v>
      </c>
      <c r="H196" s="18">
        <f t="shared" si="617"/>
        <v>67.899999999999991</v>
      </c>
      <c r="I196" s="18">
        <f t="shared" si="617"/>
        <v>0</v>
      </c>
      <c r="J196" s="18">
        <f t="shared" si="617"/>
        <v>0</v>
      </c>
      <c r="K196" s="18">
        <f t="shared" si="617"/>
        <v>0</v>
      </c>
      <c r="L196" s="18">
        <f t="shared" si="496"/>
        <v>67.899999999999991</v>
      </c>
      <c r="M196" s="18">
        <f t="shared" si="497"/>
        <v>67.899999999999991</v>
      </c>
      <c r="N196" s="18">
        <f t="shared" si="498"/>
        <v>67.899999999999991</v>
      </c>
      <c r="O196" s="18">
        <f t="shared" ref="O196:S197" si="618">O197</f>
        <v>0</v>
      </c>
      <c r="P196" s="18">
        <f t="shared" si="618"/>
        <v>0</v>
      </c>
      <c r="Q196" s="18">
        <f t="shared" si="618"/>
        <v>0</v>
      </c>
      <c r="R196" s="18">
        <f t="shared" si="618"/>
        <v>0</v>
      </c>
      <c r="S196" s="18">
        <f t="shared" si="618"/>
        <v>0</v>
      </c>
      <c r="T196" s="18">
        <f t="shared" si="448"/>
        <v>67.899999999999991</v>
      </c>
      <c r="U196" s="18">
        <f t="shared" si="449"/>
        <v>67.899999999999991</v>
      </c>
      <c r="V196" s="18">
        <f t="shared" si="450"/>
        <v>67.899999999999991</v>
      </c>
      <c r="W196" s="18">
        <f t="shared" ref="W196:CD197" si="619">W197</f>
        <v>0</v>
      </c>
      <c r="X196" s="18">
        <f t="shared" si="619"/>
        <v>0</v>
      </c>
      <c r="Y196" s="18">
        <f t="shared" si="619"/>
        <v>0</v>
      </c>
      <c r="Z196" s="18">
        <f t="shared" si="619"/>
        <v>0</v>
      </c>
      <c r="AA196" s="18">
        <f t="shared" si="619"/>
        <v>0</v>
      </c>
      <c r="AB196" s="18">
        <f t="shared" si="619"/>
        <v>0</v>
      </c>
      <c r="AC196" s="18">
        <f t="shared" si="451"/>
        <v>67.899999999999991</v>
      </c>
      <c r="AD196" s="18">
        <f t="shared" si="452"/>
        <v>67.899999999999991</v>
      </c>
      <c r="AE196" s="18">
        <f t="shared" si="453"/>
        <v>67.899999999999991</v>
      </c>
      <c r="AF196" s="18">
        <f t="shared" si="619"/>
        <v>44.221000000000004</v>
      </c>
      <c r="AG196" s="18">
        <f t="shared" si="619"/>
        <v>0</v>
      </c>
      <c r="AH196" s="18">
        <f t="shared" si="619"/>
        <v>0</v>
      </c>
      <c r="AI196" s="18">
        <f t="shared" si="454"/>
        <v>112.121</v>
      </c>
      <c r="AJ196" s="18">
        <f t="shared" si="455"/>
        <v>67.899999999999991</v>
      </c>
      <c r="AK196" s="18">
        <f t="shared" si="456"/>
        <v>67.899999999999991</v>
      </c>
      <c r="AL196" s="18">
        <f t="shared" si="619"/>
        <v>0</v>
      </c>
      <c r="AM196" s="18">
        <f t="shared" si="457"/>
        <v>112.121</v>
      </c>
      <c r="AN196" s="18">
        <f t="shared" si="619"/>
        <v>0</v>
      </c>
      <c r="AO196" s="18">
        <f t="shared" si="619"/>
        <v>0</v>
      </c>
      <c r="AP196" s="18">
        <f t="shared" si="619"/>
        <v>0</v>
      </c>
      <c r="AQ196" s="18">
        <f t="shared" si="458"/>
        <v>112.121</v>
      </c>
      <c r="AR196" s="18">
        <f t="shared" si="459"/>
        <v>67.899999999999991</v>
      </c>
      <c r="AS196" s="18">
        <f t="shared" si="460"/>
        <v>67.899999999999991</v>
      </c>
      <c r="AT196" s="18">
        <f t="shared" si="619"/>
        <v>0</v>
      </c>
      <c r="AU196" s="18">
        <f t="shared" si="619"/>
        <v>0</v>
      </c>
      <c r="AV196" s="18">
        <f t="shared" si="619"/>
        <v>0</v>
      </c>
      <c r="AW196" s="18">
        <f t="shared" si="461"/>
        <v>112.121</v>
      </c>
      <c r="AX196" s="18">
        <f t="shared" si="462"/>
        <v>67.899999999999991</v>
      </c>
      <c r="AY196" s="18">
        <f t="shared" si="463"/>
        <v>67.899999999999991</v>
      </c>
      <c r="AZ196" s="18">
        <f t="shared" si="619"/>
        <v>0</v>
      </c>
      <c r="BA196" s="18">
        <f t="shared" si="619"/>
        <v>0</v>
      </c>
      <c r="BB196" s="18">
        <f t="shared" si="619"/>
        <v>0</v>
      </c>
      <c r="BC196" s="18">
        <f t="shared" si="464"/>
        <v>112.121</v>
      </c>
      <c r="BD196" s="18">
        <f t="shared" si="465"/>
        <v>67.899999999999991</v>
      </c>
      <c r="BE196" s="18">
        <f t="shared" si="466"/>
        <v>67.899999999999991</v>
      </c>
      <c r="BF196" s="18">
        <f t="shared" si="619"/>
        <v>0</v>
      </c>
      <c r="BG196" s="18">
        <f t="shared" si="619"/>
        <v>0</v>
      </c>
      <c r="BH196" s="18">
        <f t="shared" si="619"/>
        <v>0</v>
      </c>
      <c r="BI196" s="18">
        <f t="shared" si="445"/>
        <v>112.121</v>
      </c>
      <c r="BJ196" s="18">
        <f t="shared" si="446"/>
        <v>67.899999999999991</v>
      </c>
      <c r="BK196" s="18">
        <f t="shared" si="447"/>
        <v>67.899999999999991</v>
      </c>
      <c r="BL196" s="18">
        <f t="shared" si="619"/>
        <v>0</v>
      </c>
      <c r="BM196" s="18">
        <f t="shared" si="619"/>
        <v>0</v>
      </c>
      <c r="BN196" s="18">
        <f t="shared" si="619"/>
        <v>0</v>
      </c>
      <c r="BO196" s="18">
        <f t="shared" si="467"/>
        <v>112.121</v>
      </c>
      <c r="BP196" s="18">
        <f t="shared" si="468"/>
        <v>67.899999999999991</v>
      </c>
      <c r="BQ196" s="18">
        <f t="shared" si="469"/>
        <v>67.899999999999991</v>
      </c>
      <c r="BR196" s="18">
        <f t="shared" si="619"/>
        <v>0</v>
      </c>
      <c r="BS196" s="18">
        <f t="shared" si="619"/>
        <v>0</v>
      </c>
      <c r="BT196" s="18">
        <f t="shared" si="619"/>
        <v>0</v>
      </c>
      <c r="BU196" s="18">
        <f t="shared" si="470"/>
        <v>112.121</v>
      </c>
      <c r="BV196" s="18">
        <f t="shared" si="471"/>
        <v>67.899999999999991</v>
      </c>
      <c r="BW196" s="18">
        <f t="shared" si="472"/>
        <v>67.899999999999991</v>
      </c>
      <c r="BX196" s="18">
        <f t="shared" si="619"/>
        <v>0</v>
      </c>
      <c r="BY196" s="18">
        <f t="shared" si="619"/>
        <v>0</v>
      </c>
      <c r="BZ196" s="18">
        <f t="shared" si="619"/>
        <v>0</v>
      </c>
      <c r="CA196" s="18">
        <f t="shared" si="473"/>
        <v>112.121</v>
      </c>
      <c r="CB196" s="18">
        <f t="shared" si="474"/>
        <v>67.899999999999991</v>
      </c>
      <c r="CC196" s="18">
        <f t="shared" si="475"/>
        <v>67.899999999999991</v>
      </c>
      <c r="CD196" s="18">
        <f t="shared" si="619"/>
        <v>0</v>
      </c>
      <c r="CE196" s="27"/>
      <c r="CF196" s="33"/>
    </row>
    <row r="197" spans="1:84" x14ac:dyDescent="0.3">
      <c r="A197" s="41" t="s">
        <v>51</v>
      </c>
      <c r="B197" s="39">
        <v>850</v>
      </c>
      <c r="C197" s="41"/>
      <c r="D197" s="41"/>
      <c r="E197" s="14" t="s">
        <v>573</v>
      </c>
      <c r="F197" s="18">
        <f t="shared" si="617"/>
        <v>67.899999999999991</v>
      </c>
      <c r="G197" s="18">
        <f t="shared" si="617"/>
        <v>67.899999999999991</v>
      </c>
      <c r="H197" s="18">
        <f t="shared" si="617"/>
        <v>67.899999999999991</v>
      </c>
      <c r="I197" s="18">
        <f t="shared" si="617"/>
        <v>0</v>
      </c>
      <c r="J197" s="18">
        <f t="shared" si="617"/>
        <v>0</v>
      </c>
      <c r="K197" s="18">
        <f t="shared" si="617"/>
        <v>0</v>
      </c>
      <c r="L197" s="18">
        <f t="shared" si="496"/>
        <v>67.899999999999991</v>
      </c>
      <c r="M197" s="18">
        <f t="shared" si="497"/>
        <v>67.899999999999991</v>
      </c>
      <c r="N197" s="18">
        <f t="shared" si="498"/>
        <v>67.899999999999991</v>
      </c>
      <c r="O197" s="18">
        <f t="shared" si="618"/>
        <v>0</v>
      </c>
      <c r="P197" s="18">
        <f t="shared" si="618"/>
        <v>0</v>
      </c>
      <c r="Q197" s="18">
        <f t="shared" si="618"/>
        <v>0</v>
      </c>
      <c r="R197" s="18">
        <f t="shared" si="618"/>
        <v>0</v>
      </c>
      <c r="S197" s="18">
        <f t="shared" si="618"/>
        <v>0</v>
      </c>
      <c r="T197" s="18">
        <f t="shared" si="448"/>
        <v>67.899999999999991</v>
      </c>
      <c r="U197" s="18">
        <f t="shared" si="449"/>
        <v>67.899999999999991</v>
      </c>
      <c r="V197" s="18">
        <f t="shared" si="450"/>
        <v>67.899999999999991</v>
      </c>
      <c r="W197" s="18">
        <f t="shared" si="619"/>
        <v>0</v>
      </c>
      <c r="X197" s="18">
        <f t="shared" si="619"/>
        <v>0</v>
      </c>
      <c r="Y197" s="18">
        <f t="shared" si="619"/>
        <v>0</v>
      </c>
      <c r="Z197" s="18">
        <f t="shared" si="619"/>
        <v>0</v>
      </c>
      <c r="AA197" s="18">
        <f t="shared" si="619"/>
        <v>0</v>
      </c>
      <c r="AB197" s="18">
        <f t="shared" si="619"/>
        <v>0</v>
      </c>
      <c r="AC197" s="18">
        <f t="shared" si="451"/>
        <v>67.899999999999991</v>
      </c>
      <c r="AD197" s="18">
        <f t="shared" si="452"/>
        <v>67.899999999999991</v>
      </c>
      <c r="AE197" s="18">
        <f t="shared" si="453"/>
        <v>67.899999999999991</v>
      </c>
      <c r="AF197" s="18">
        <f t="shared" si="619"/>
        <v>44.221000000000004</v>
      </c>
      <c r="AG197" s="18">
        <f t="shared" si="619"/>
        <v>0</v>
      </c>
      <c r="AH197" s="18">
        <f t="shared" si="619"/>
        <v>0</v>
      </c>
      <c r="AI197" s="18">
        <f t="shared" si="454"/>
        <v>112.121</v>
      </c>
      <c r="AJ197" s="18">
        <f t="shared" si="455"/>
        <v>67.899999999999991</v>
      </c>
      <c r="AK197" s="18">
        <f t="shared" si="456"/>
        <v>67.899999999999991</v>
      </c>
      <c r="AL197" s="18">
        <f t="shared" si="619"/>
        <v>0</v>
      </c>
      <c r="AM197" s="18">
        <f t="shared" si="457"/>
        <v>112.121</v>
      </c>
      <c r="AN197" s="18">
        <f t="shared" si="619"/>
        <v>0</v>
      </c>
      <c r="AO197" s="18">
        <f t="shared" si="619"/>
        <v>0</v>
      </c>
      <c r="AP197" s="18">
        <f t="shared" si="619"/>
        <v>0</v>
      </c>
      <c r="AQ197" s="18">
        <f t="shared" si="458"/>
        <v>112.121</v>
      </c>
      <c r="AR197" s="18">
        <f t="shared" si="459"/>
        <v>67.899999999999991</v>
      </c>
      <c r="AS197" s="18">
        <f t="shared" si="460"/>
        <v>67.899999999999991</v>
      </c>
      <c r="AT197" s="18">
        <f t="shared" si="619"/>
        <v>0</v>
      </c>
      <c r="AU197" s="18">
        <f t="shared" si="619"/>
        <v>0</v>
      </c>
      <c r="AV197" s="18">
        <f t="shared" si="619"/>
        <v>0</v>
      </c>
      <c r="AW197" s="18">
        <f t="shared" si="461"/>
        <v>112.121</v>
      </c>
      <c r="AX197" s="18">
        <f t="shared" si="462"/>
        <v>67.899999999999991</v>
      </c>
      <c r="AY197" s="18">
        <f t="shared" si="463"/>
        <v>67.899999999999991</v>
      </c>
      <c r="AZ197" s="18">
        <f t="shared" si="619"/>
        <v>0</v>
      </c>
      <c r="BA197" s="18">
        <f t="shared" si="619"/>
        <v>0</v>
      </c>
      <c r="BB197" s="18">
        <f t="shared" si="619"/>
        <v>0</v>
      </c>
      <c r="BC197" s="18">
        <f t="shared" si="464"/>
        <v>112.121</v>
      </c>
      <c r="BD197" s="18">
        <f t="shared" si="465"/>
        <v>67.899999999999991</v>
      </c>
      <c r="BE197" s="18">
        <f t="shared" si="466"/>
        <v>67.899999999999991</v>
      </c>
      <c r="BF197" s="18">
        <f t="shared" si="619"/>
        <v>0</v>
      </c>
      <c r="BG197" s="18">
        <f t="shared" si="619"/>
        <v>0</v>
      </c>
      <c r="BH197" s="18">
        <f t="shared" si="619"/>
        <v>0</v>
      </c>
      <c r="BI197" s="18">
        <f t="shared" si="445"/>
        <v>112.121</v>
      </c>
      <c r="BJ197" s="18">
        <f t="shared" si="446"/>
        <v>67.899999999999991</v>
      </c>
      <c r="BK197" s="18">
        <f t="shared" si="447"/>
        <v>67.899999999999991</v>
      </c>
      <c r="BL197" s="18">
        <f t="shared" si="619"/>
        <v>0</v>
      </c>
      <c r="BM197" s="18">
        <f t="shared" si="619"/>
        <v>0</v>
      </c>
      <c r="BN197" s="18">
        <f t="shared" si="619"/>
        <v>0</v>
      </c>
      <c r="BO197" s="18">
        <f t="shared" si="467"/>
        <v>112.121</v>
      </c>
      <c r="BP197" s="18">
        <f t="shared" si="468"/>
        <v>67.899999999999991</v>
      </c>
      <c r="BQ197" s="18">
        <f t="shared" si="469"/>
        <v>67.899999999999991</v>
      </c>
      <c r="BR197" s="18">
        <f t="shared" si="619"/>
        <v>0</v>
      </c>
      <c r="BS197" s="18">
        <f t="shared" si="619"/>
        <v>0</v>
      </c>
      <c r="BT197" s="18">
        <f t="shared" si="619"/>
        <v>0</v>
      </c>
      <c r="BU197" s="18">
        <f t="shared" si="470"/>
        <v>112.121</v>
      </c>
      <c r="BV197" s="18">
        <f t="shared" si="471"/>
        <v>67.899999999999991</v>
      </c>
      <c r="BW197" s="18">
        <f t="shared" si="472"/>
        <v>67.899999999999991</v>
      </c>
      <c r="BX197" s="18">
        <f t="shared" si="619"/>
        <v>0</v>
      </c>
      <c r="BY197" s="18">
        <f t="shared" si="619"/>
        <v>0</v>
      </c>
      <c r="BZ197" s="18">
        <f t="shared" si="619"/>
        <v>0</v>
      </c>
      <c r="CA197" s="18">
        <f t="shared" si="473"/>
        <v>112.121</v>
      </c>
      <c r="CB197" s="18">
        <f t="shared" si="474"/>
        <v>67.899999999999991</v>
      </c>
      <c r="CC197" s="18">
        <f t="shared" si="475"/>
        <v>67.899999999999991</v>
      </c>
      <c r="CD197" s="18">
        <f t="shared" si="619"/>
        <v>0</v>
      </c>
      <c r="CE197" s="27"/>
      <c r="CF197" s="33"/>
    </row>
    <row r="198" spans="1:84" ht="46.8" x14ac:dyDescent="0.3">
      <c r="A198" s="41" t="s">
        <v>51</v>
      </c>
      <c r="B198" s="39">
        <v>850</v>
      </c>
      <c r="C198" s="41" t="s">
        <v>19</v>
      </c>
      <c r="D198" s="41" t="s">
        <v>34</v>
      </c>
      <c r="E198" s="14" t="s">
        <v>520</v>
      </c>
      <c r="F198" s="18">
        <v>67.899999999999991</v>
      </c>
      <c r="G198" s="18">
        <v>67.899999999999991</v>
      </c>
      <c r="H198" s="18">
        <v>67.899999999999991</v>
      </c>
      <c r="I198" s="18"/>
      <c r="J198" s="18"/>
      <c r="K198" s="18"/>
      <c r="L198" s="18">
        <f t="shared" si="496"/>
        <v>67.899999999999991</v>
      </c>
      <c r="M198" s="18">
        <f t="shared" si="497"/>
        <v>67.899999999999991</v>
      </c>
      <c r="N198" s="18">
        <f t="shared" si="498"/>
        <v>67.899999999999991</v>
      </c>
      <c r="O198" s="18"/>
      <c r="P198" s="18"/>
      <c r="Q198" s="18"/>
      <c r="R198" s="18"/>
      <c r="S198" s="18"/>
      <c r="T198" s="18">
        <f t="shared" si="448"/>
        <v>67.899999999999991</v>
      </c>
      <c r="U198" s="18">
        <f t="shared" si="449"/>
        <v>67.899999999999991</v>
      </c>
      <c r="V198" s="18">
        <f t="shared" si="450"/>
        <v>67.899999999999991</v>
      </c>
      <c r="W198" s="18"/>
      <c r="X198" s="18"/>
      <c r="Y198" s="18"/>
      <c r="Z198" s="18"/>
      <c r="AA198" s="18"/>
      <c r="AB198" s="18"/>
      <c r="AC198" s="18">
        <f t="shared" si="451"/>
        <v>67.899999999999991</v>
      </c>
      <c r="AD198" s="18">
        <f t="shared" si="452"/>
        <v>67.899999999999991</v>
      </c>
      <c r="AE198" s="18">
        <f t="shared" si="453"/>
        <v>67.899999999999991</v>
      </c>
      <c r="AF198" s="18">
        <f>0.019+27.078+13.674+3.45</f>
        <v>44.221000000000004</v>
      </c>
      <c r="AG198" s="18"/>
      <c r="AH198" s="18"/>
      <c r="AI198" s="18">
        <f t="shared" si="454"/>
        <v>112.121</v>
      </c>
      <c r="AJ198" s="18">
        <f t="shared" si="455"/>
        <v>67.899999999999991</v>
      </c>
      <c r="AK198" s="18">
        <f t="shared" si="456"/>
        <v>67.899999999999991</v>
      </c>
      <c r="AL198" s="18"/>
      <c r="AM198" s="18">
        <f t="shared" si="457"/>
        <v>112.121</v>
      </c>
      <c r="AN198" s="18"/>
      <c r="AO198" s="18"/>
      <c r="AP198" s="18"/>
      <c r="AQ198" s="18">
        <f t="shared" si="458"/>
        <v>112.121</v>
      </c>
      <c r="AR198" s="18">
        <f t="shared" si="459"/>
        <v>67.899999999999991</v>
      </c>
      <c r="AS198" s="18">
        <f t="shared" si="460"/>
        <v>67.899999999999991</v>
      </c>
      <c r="AT198" s="18"/>
      <c r="AU198" s="18"/>
      <c r="AV198" s="18"/>
      <c r="AW198" s="18">
        <f t="shared" si="461"/>
        <v>112.121</v>
      </c>
      <c r="AX198" s="18">
        <f t="shared" si="462"/>
        <v>67.899999999999991</v>
      </c>
      <c r="AY198" s="18">
        <f t="shared" si="463"/>
        <v>67.899999999999991</v>
      </c>
      <c r="AZ198" s="18"/>
      <c r="BA198" s="18"/>
      <c r="BB198" s="18"/>
      <c r="BC198" s="18">
        <f t="shared" si="464"/>
        <v>112.121</v>
      </c>
      <c r="BD198" s="18">
        <f t="shared" si="465"/>
        <v>67.899999999999991</v>
      </c>
      <c r="BE198" s="18">
        <f t="shared" si="466"/>
        <v>67.899999999999991</v>
      </c>
      <c r="BF198" s="18"/>
      <c r="BG198" s="18"/>
      <c r="BH198" s="18"/>
      <c r="BI198" s="18">
        <f t="shared" si="445"/>
        <v>112.121</v>
      </c>
      <c r="BJ198" s="18">
        <f t="shared" si="446"/>
        <v>67.899999999999991</v>
      </c>
      <c r="BK198" s="18">
        <f t="shared" si="447"/>
        <v>67.899999999999991</v>
      </c>
      <c r="BL198" s="18"/>
      <c r="BM198" s="18"/>
      <c r="BN198" s="18"/>
      <c r="BO198" s="18">
        <f t="shared" si="467"/>
        <v>112.121</v>
      </c>
      <c r="BP198" s="18">
        <f t="shared" si="468"/>
        <v>67.899999999999991</v>
      </c>
      <c r="BQ198" s="18">
        <f t="shared" si="469"/>
        <v>67.899999999999991</v>
      </c>
      <c r="BR198" s="18"/>
      <c r="BS198" s="18"/>
      <c r="BT198" s="18"/>
      <c r="BU198" s="18">
        <f t="shared" si="470"/>
        <v>112.121</v>
      </c>
      <c r="BV198" s="18">
        <f t="shared" si="471"/>
        <v>67.899999999999991</v>
      </c>
      <c r="BW198" s="18">
        <f t="shared" si="472"/>
        <v>67.899999999999991</v>
      </c>
      <c r="BX198" s="18"/>
      <c r="BY198" s="18"/>
      <c r="BZ198" s="18"/>
      <c r="CA198" s="18">
        <f t="shared" si="473"/>
        <v>112.121</v>
      </c>
      <c r="CB198" s="18">
        <f t="shared" si="474"/>
        <v>67.899999999999991</v>
      </c>
      <c r="CC198" s="18">
        <f t="shared" si="475"/>
        <v>67.899999999999991</v>
      </c>
      <c r="CD198" s="18"/>
      <c r="CE198" s="27"/>
      <c r="CF198" s="33"/>
    </row>
    <row r="199" spans="1:84" ht="62.4" x14ac:dyDescent="0.3">
      <c r="A199" s="41" t="s">
        <v>56</v>
      </c>
      <c r="B199" s="39"/>
      <c r="C199" s="41"/>
      <c r="D199" s="41"/>
      <c r="E199" s="14" t="s">
        <v>953</v>
      </c>
      <c r="F199" s="18">
        <f t="shared" ref="F199:H199" si="620">F200+F204</f>
        <v>16071.2</v>
      </c>
      <c r="G199" s="18">
        <f t="shared" si="620"/>
        <v>12348</v>
      </c>
      <c r="H199" s="18">
        <f t="shared" si="620"/>
        <v>10062.5</v>
      </c>
      <c r="I199" s="18">
        <f>I200+I204+I208+I212+I216+I220+I224+I228+I232+I236+I240+I244+I248+I252</f>
        <v>-1.7053025658242404E-13</v>
      </c>
      <c r="J199" s="18">
        <f t="shared" ref="J199:K199" si="621">J200+J204+J208+J212+J216+J220+J224+J228+J232+J236+J240+J244+J248+J252</f>
        <v>-7.9580786405131221E-13</v>
      </c>
      <c r="K199" s="18">
        <f t="shared" si="621"/>
        <v>0</v>
      </c>
      <c r="L199" s="18">
        <f t="shared" si="496"/>
        <v>16071.2</v>
      </c>
      <c r="M199" s="18">
        <f t="shared" si="497"/>
        <v>12348</v>
      </c>
      <c r="N199" s="18">
        <f t="shared" si="498"/>
        <v>10062.5</v>
      </c>
      <c r="O199" s="18">
        <f>O200+O204+O208+O212+O216+O220+O224+O228+O232+O236+O240+O244+O248+O252+O256+O260</f>
        <v>6179.0029999999997</v>
      </c>
      <c r="P199" s="18">
        <f t="shared" ref="P199:CD199" si="622">P200+P204+P208+P212+P216+P220+P224+P228+P232+P236+P240+P244+P248+P252+P256+P260</f>
        <v>0</v>
      </c>
      <c r="Q199" s="18">
        <f t="shared" si="622"/>
        <v>0</v>
      </c>
      <c r="R199" s="18">
        <f t="shared" ref="R199:S199" si="623">R200+R204+R208+R212+R216+R220+R224+R228+R232+R236+R240+R244+R248+R252+R256+R260</f>
        <v>0</v>
      </c>
      <c r="S199" s="18">
        <f t="shared" si="623"/>
        <v>0</v>
      </c>
      <c r="T199" s="18">
        <f t="shared" si="448"/>
        <v>22250.203000000001</v>
      </c>
      <c r="U199" s="18">
        <f t="shared" si="449"/>
        <v>12348</v>
      </c>
      <c r="V199" s="18">
        <f t="shared" si="450"/>
        <v>10062.5</v>
      </c>
      <c r="W199" s="18">
        <f t="shared" ref="W199:AB199" si="624">W200+W204+W208+W212+W216+W220+W224+W228+W232+W236+W240+W244+W248+W252+W256+W260</f>
        <v>0</v>
      </c>
      <c r="X199" s="18">
        <f t="shared" si="624"/>
        <v>0</v>
      </c>
      <c r="Y199" s="18">
        <f t="shared" si="624"/>
        <v>0</v>
      </c>
      <c r="Z199" s="18">
        <f t="shared" si="624"/>
        <v>0</v>
      </c>
      <c r="AA199" s="18">
        <f t="shared" si="624"/>
        <v>0</v>
      </c>
      <c r="AB199" s="18">
        <f t="shared" si="624"/>
        <v>0</v>
      </c>
      <c r="AC199" s="18">
        <f t="shared" si="451"/>
        <v>22250.203000000001</v>
      </c>
      <c r="AD199" s="18">
        <f t="shared" si="452"/>
        <v>12348</v>
      </c>
      <c r="AE199" s="18">
        <f t="shared" si="453"/>
        <v>10062.5</v>
      </c>
      <c r="AF199" s="18">
        <f>AF200+AF204+AF208+AF212+AF216+AF220+AF224+AF228+AF232+AF236+AF240+AF244+AF248+AF252+AF256+AF260</f>
        <v>4636.6149999999998</v>
      </c>
      <c r="AG199" s="18">
        <f t="shared" ref="AG199:AH199" si="625">AG200+AG204+AG208+AG212+AG216+AG220+AG224+AG228+AG232+AG236+AG240+AG244+AG248+AG252+AG256+AG260</f>
        <v>-4657.232</v>
      </c>
      <c r="AH199" s="18">
        <f t="shared" si="625"/>
        <v>-3.4106051316484809E-13</v>
      </c>
      <c r="AI199" s="18">
        <f t="shared" si="454"/>
        <v>26886.817999999999</v>
      </c>
      <c r="AJ199" s="18">
        <f t="shared" si="455"/>
        <v>7690.768</v>
      </c>
      <c r="AK199" s="18">
        <f t="shared" si="456"/>
        <v>10062.5</v>
      </c>
      <c r="AL199" s="18">
        <f t="shared" ref="AL199" si="626">AL200+AL204+AL208+AL212+AL216+AL220+AL224+AL228+AL232+AL236+AL240+AL244+AL248+AL252+AL256+AL260</f>
        <v>0</v>
      </c>
      <c r="AM199" s="18">
        <f t="shared" si="457"/>
        <v>26886.817999999999</v>
      </c>
      <c r="AN199" s="18">
        <f t="shared" ref="AN199:AP199" si="627">AN200+AN204+AN208+AN212+AN216+AN220+AN224+AN228+AN232+AN236+AN240+AN244+AN248+AN252+AN256+AN260</f>
        <v>0</v>
      </c>
      <c r="AO199" s="18">
        <f t="shared" si="627"/>
        <v>0</v>
      </c>
      <c r="AP199" s="18">
        <f t="shared" si="627"/>
        <v>0</v>
      </c>
      <c r="AQ199" s="18">
        <f t="shared" si="458"/>
        <v>26886.817999999999</v>
      </c>
      <c r="AR199" s="18">
        <f t="shared" si="459"/>
        <v>7690.768</v>
      </c>
      <c r="AS199" s="18">
        <f t="shared" si="460"/>
        <v>10062.5</v>
      </c>
      <c r="AT199" s="18">
        <f t="shared" ref="AT199:AV199" si="628">AT200+AT204+AT208+AT212+AT216+AT220+AT224+AT228+AT232+AT236+AT240+AT244+AT248+AT252+AT256+AT260</f>
        <v>0</v>
      </c>
      <c r="AU199" s="18">
        <f t="shared" si="628"/>
        <v>0</v>
      </c>
      <c r="AV199" s="18">
        <f t="shared" si="628"/>
        <v>0</v>
      </c>
      <c r="AW199" s="18">
        <f t="shared" si="461"/>
        <v>26886.817999999999</v>
      </c>
      <c r="AX199" s="18">
        <f t="shared" si="462"/>
        <v>7690.768</v>
      </c>
      <c r="AY199" s="18">
        <f t="shared" si="463"/>
        <v>10062.5</v>
      </c>
      <c r="AZ199" s="18">
        <f t="shared" ref="AZ199:BB199" si="629">AZ200+AZ204+AZ208+AZ212+AZ216+AZ220+AZ224+AZ228+AZ232+AZ236+AZ240+AZ244+AZ248+AZ252+AZ256+AZ260</f>
        <v>0</v>
      </c>
      <c r="BA199" s="18">
        <f t="shared" si="629"/>
        <v>0</v>
      </c>
      <c r="BB199" s="18">
        <f t="shared" si="629"/>
        <v>0</v>
      </c>
      <c r="BC199" s="18">
        <f t="shared" si="464"/>
        <v>26886.817999999999</v>
      </c>
      <c r="BD199" s="18">
        <f t="shared" si="465"/>
        <v>7690.768</v>
      </c>
      <c r="BE199" s="18">
        <f t="shared" si="466"/>
        <v>10062.5</v>
      </c>
      <c r="BF199" s="18">
        <f t="shared" ref="BF199:BH199" si="630">BF200+BF204+BF208+BF212+BF216+BF220+BF224+BF228+BF232+BF236+BF240+BF244+BF248+BF252+BF256+BF260</f>
        <v>0</v>
      </c>
      <c r="BG199" s="18">
        <f t="shared" si="630"/>
        <v>0</v>
      </c>
      <c r="BH199" s="18">
        <f t="shared" si="630"/>
        <v>0</v>
      </c>
      <c r="BI199" s="18">
        <f t="shared" si="445"/>
        <v>26886.817999999999</v>
      </c>
      <c r="BJ199" s="18">
        <f t="shared" si="446"/>
        <v>7690.768</v>
      </c>
      <c r="BK199" s="18">
        <f t="shared" si="447"/>
        <v>10062.5</v>
      </c>
      <c r="BL199" s="18">
        <f t="shared" ref="BL199:BN199" si="631">BL200+BL204+BL208+BL212+BL216+BL220+BL224+BL228+BL232+BL236+BL240+BL244+BL248+BL252+BL256+BL260</f>
        <v>-20516.732</v>
      </c>
      <c r="BM199" s="18">
        <f t="shared" si="631"/>
        <v>20516.732</v>
      </c>
      <c r="BN199" s="18">
        <f t="shared" si="631"/>
        <v>0</v>
      </c>
      <c r="BO199" s="18">
        <f t="shared" si="467"/>
        <v>6370.0859999999993</v>
      </c>
      <c r="BP199" s="18">
        <f t="shared" si="468"/>
        <v>28207.5</v>
      </c>
      <c r="BQ199" s="18">
        <f t="shared" si="469"/>
        <v>10062.5</v>
      </c>
      <c r="BR199" s="18">
        <f t="shared" ref="BR199:BT199" si="632">BR200+BR204+BR208+BR212+BR216+BR220+BR224+BR228+BR232+BR236+BR240+BR244+BR248+BR252+BR256+BR260</f>
        <v>0</v>
      </c>
      <c r="BS199" s="18">
        <f t="shared" si="632"/>
        <v>0</v>
      </c>
      <c r="BT199" s="18">
        <f t="shared" si="632"/>
        <v>0</v>
      </c>
      <c r="BU199" s="18">
        <f t="shared" si="470"/>
        <v>6370.0859999999993</v>
      </c>
      <c r="BV199" s="18">
        <f t="shared" si="471"/>
        <v>28207.5</v>
      </c>
      <c r="BW199" s="18">
        <f t="shared" si="472"/>
        <v>10062.5</v>
      </c>
      <c r="BX199" s="18">
        <f t="shared" ref="BX199:BZ199" si="633">BX200+BX204+BX208+BX212+BX216+BX220+BX224+BX228+BX232+BX236+BX240+BX244+BX248+BX252+BX256+BX260</f>
        <v>8.8550000000000004</v>
      </c>
      <c r="BY199" s="18">
        <f t="shared" si="633"/>
        <v>0</v>
      </c>
      <c r="BZ199" s="18">
        <f t="shared" si="633"/>
        <v>0</v>
      </c>
      <c r="CA199" s="18">
        <f t="shared" si="473"/>
        <v>6378.9409999999989</v>
      </c>
      <c r="CB199" s="18">
        <f t="shared" si="474"/>
        <v>28207.5</v>
      </c>
      <c r="CC199" s="18">
        <f t="shared" si="475"/>
        <v>10062.5</v>
      </c>
      <c r="CD199" s="18">
        <f t="shared" si="622"/>
        <v>0</v>
      </c>
      <c r="CE199" s="27"/>
      <c r="CF199" s="33"/>
    </row>
    <row r="200" spans="1:84" ht="31.2" x14ac:dyDescent="0.3">
      <c r="A200" s="41" t="s">
        <v>54</v>
      </c>
      <c r="B200" s="39"/>
      <c r="C200" s="41"/>
      <c r="D200" s="41"/>
      <c r="E200" s="14" t="s">
        <v>618</v>
      </c>
      <c r="F200" s="18">
        <f t="shared" ref="F200:K202" si="634">F201</f>
        <v>62.5</v>
      </c>
      <c r="G200" s="18">
        <f t="shared" si="634"/>
        <v>62.5</v>
      </c>
      <c r="H200" s="18">
        <f t="shared" si="634"/>
        <v>62.5</v>
      </c>
      <c r="I200" s="18">
        <f t="shared" si="634"/>
        <v>0</v>
      </c>
      <c r="J200" s="18">
        <f t="shared" si="634"/>
        <v>0</v>
      </c>
      <c r="K200" s="18">
        <f t="shared" si="634"/>
        <v>0</v>
      </c>
      <c r="L200" s="18">
        <f t="shared" si="496"/>
        <v>62.5</v>
      </c>
      <c r="M200" s="18">
        <f t="shared" si="497"/>
        <v>62.5</v>
      </c>
      <c r="N200" s="18">
        <f t="shared" si="498"/>
        <v>62.5</v>
      </c>
      <c r="O200" s="18">
        <f t="shared" ref="O200:S202" si="635">O201</f>
        <v>0</v>
      </c>
      <c r="P200" s="18">
        <f t="shared" si="635"/>
        <v>0</v>
      </c>
      <c r="Q200" s="18">
        <f t="shared" si="635"/>
        <v>0</v>
      </c>
      <c r="R200" s="18">
        <f t="shared" si="635"/>
        <v>0</v>
      </c>
      <c r="S200" s="18">
        <f t="shared" si="635"/>
        <v>0</v>
      </c>
      <c r="T200" s="18">
        <f t="shared" si="448"/>
        <v>62.5</v>
      </c>
      <c r="U200" s="18">
        <f t="shared" si="449"/>
        <v>62.5</v>
      </c>
      <c r="V200" s="18">
        <f t="shared" si="450"/>
        <v>62.5</v>
      </c>
      <c r="W200" s="18">
        <f t="shared" ref="W200:CD202" si="636">W201</f>
        <v>0</v>
      </c>
      <c r="X200" s="18">
        <f t="shared" si="636"/>
        <v>0</v>
      </c>
      <c r="Y200" s="18">
        <f t="shared" si="636"/>
        <v>0</v>
      </c>
      <c r="Z200" s="18">
        <f t="shared" si="636"/>
        <v>0</v>
      </c>
      <c r="AA200" s="18">
        <f t="shared" si="636"/>
        <v>0</v>
      </c>
      <c r="AB200" s="18">
        <f t="shared" si="636"/>
        <v>0</v>
      </c>
      <c r="AC200" s="18">
        <f t="shared" si="451"/>
        <v>62.5</v>
      </c>
      <c r="AD200" s="18">
        <f t="shared" si="452"/>
        <v>62.5</v>
      </c>
      <c r="AE200" s="18">
        <f t="shared" si="453"/>
        <v>62.5</v>
      </c>
      <c r="AF200" s="18">
        <f t="shared" si="636"/>
        <v>-20.617000000000001</v>
      </c>
      <c r="AG200" s="18">
        <f t="shared" si="636"/>
        <v>0</v>
      </c>
      <c r="AH200" s="18">
        <f t="shared" si="636"/>
        <v>0</v>
      </c>
      <c r="AI200" s="18">
        <f t="shared" si="454"/>
        <v>41.882999999999996</v>
      </c>
      <c r="AJ200" s="18">
        <f t="shared" si="455"/>
        <v>62.5</v>
      </c>
      <c r="AK200" s="18">
        <f t="shared" si="456"/>
        <v>62.5</v>
      </c>
      <c r="AL200" s="18">
        <f t="shared" si="636"/>
        <v>0</v>
      </c>
      <c r="AM200" s="18">
        <f t="shared" si="457"/>
        <v>41.882999999999996</v>
      </c>
      <c r="AN200" s="18">
        <f t="shared" si="636"/>
        <v>0</v>
      </c>
      <c r="AO200" s="18">
        <f t="shared" si="636"/>
        <v>0</v>
      </c>
      <c r="AP200" s="18">
        <f t="shared" si="636"/>
        <v>0</v>
      </c>
      <c r="AQ200" s="18">
        <f t="shared" si="458"/>
        <v>41.882999999999996</v>
      </c>
      <c r="AR200" s="18">
        <f t="shared" si="459"/>
        <v>62.5</v>
      </c>
      <c r="AS200" s="18">
        <f t="shared" si="460"/>
        <v>62.5</v>
      </c>
      <c r="AT200" s="18">
        <f t="shared" si="636"/>
        <v>0</v>
      </c>
      <c r="AU200" s="18">
        <f t="shared" si="636"/>
        <v>0</v>
      </c>
      <c r="AV200" s="18">
        <f t="shared" si="636"/>
        <v>0</v>
      </c>
      <c r="AW200" s="18">
        <f t="shared" si="461"/>
        <v>41.882999999999996</v>
      </c>
      <c r="AX200" s="18">
        <f t="shared" si="462"/>
        <v>62.5</v>
      </c>
      <c r="AY200" s="18">
        <f t="shared" si="463"/>
        <v>62.5</v>
      </c>
      <c r="AZ200" s="18">
        <f t="shared" si="636"/>
        <v>0</v>
      </c>
      <c r="BA200" s="18">
        <f t="shared" si="636"/>
        <v>0</v>
      </c>
      <c r="BB200" s="18">
        <f t="shared" si="636"/>
        <v>0</v>
      </c>
      <c r="BC200" s="18">
        <f t="shared" si="464"/>
        <v>41.882999999999996</v>
      </c>
      <c r="BD200" s="18">
        <f t="shared" si="465"/>
        <v>62.5</v>
      </c>
      <c r="BE200" s="18">
        <f t="shared" si="466"/>
        <v>62.5</v>
      </c>
      <c r="BF200" s="18">
        <f t="shared" si="636"/>
        <v>0</v>
      </c>
      <c r="BG200" s="18">
        <f t="shared" si="636"/>
        <v>0</v>
      </c>
      <c r="BH200" s="18">
        <f t="shared" si="636"/>
        <v>0</v>
      </c>
      <c r="BI200" s="18">
        <f t="shared" si="445"/>
        <v>41.882999999999996</v>
      </c>
      <c r="BJ200" s="18">
        <f t="shared" si="446"/>
        <v>62.5</v>
      </c>
      <c r="BK200" s="18">
        <f t="shared" si="447"/>
        <v>62.5</v>
      </c>
      <c r="BL200" s="18">
        <f t="shared" si="636"/>
        <v>0</v>
      </c>
      <c r="BM200" s="18">
        <f t="shared" si="636"/>
        <v>0</v>
      </c>
      <c r="BN200" s="18">
        <f t="shared" si="636"/>
        <v>0</v>
      </c>
      <c r="BO200" s="18">
        <f t="shared" si="467"/>
        <v>41.882999999999996</v>
      </c>
      <c r="BP200" s="18">
        <f t="shared" si="468"/>
        <v>62.5</v>
      </c>
      <c r="BQ200" s="18">
        <f t="shared" si="469"/>
        <v>62.5</v>
      </c>
      <c r="BR200" s="18">
        <f t="shared" si="636"/>
        <v>0</v>
      </c>
      <c r="BS200" s="18">
        <f t="shared" si="636"/>
        <v>0</v>
      </c>
      <c r="BT200" s="18">
        <f t="shared" si="636"/>
        <v>0</v>
      </c>
      <c r="BU200" s="18">
        <f t="shared" si="470"/>
        <v>41.882999999999996</v>
      </c>
      <c r="BV200" s="18">
        <f t="shared" si="471"/>
        <v>62.5</v>
      </c>
      <c r="BW200" s="18">
        <f t="shared" si="472"/>
        <v>62.5</v>
      </c>
      <c r="BX200" s="18">
        <f t="shared" si="636"/>
        <v>8.8550000000000004</v>
      </c>
      <c r="BY200" s="18">
        <f t="shared" si="636"/>
        <v>0</v>
      </c>
      <c r="BZ200" s="18">
        <f t="shared" si="636"/>
        <v>0</v>
      </c>
      <c r="CA200" s="18">
        <f t="shared" si="473"/>
        <v>50.738</v>
      </c>
      <c r="CB200" s="18">
        <f t="shared" si="474"/>
        <v>62.5</v>
      </c>
      <c r="CC200" s="18">
        <f t="shared" si="475"/>
        <v>62.5</v>
      </c>
      <c r="CD200" s="18">
        <f t="shared" si="636"/>
        <v>0</v>
      </c>
      <c r="CE200" s="27"/>
      <c r="CF200" s="33"/>
    </row>
    <row r="201" spans="1:84" x14ac:dyDescent="0.3">
      <c r="A201" s="41" t="s">
        <v>54</v>
      </c>
      <c r="B201" s="39">
        <v>800</v>
      </c>
      <c r="C201" s="41"/>
      <c r="D201" s="41"/>
      <c r="E201" s="14" t="s">
        <v>556</v>
      </c>
      <c r="F201" s="18">
        <f t="shared" si="634"/>
        <v>62.5</v>
      </c>
      <c r="G201" s="18">
        <f t="shared" si="634"/>
        <v>62.5</v>
      </c>
      <c r="H201" s="18">
        <f t="shared" si="634"/>
        <v>62.5</v>
      </c>
      <c r="I201" s="18">
        <f t="shared" si="634"/>
        <v>0</v>
      </c>
      <c r="J201" s="18">
        <f t="shared" si="634"/>
        <v>0</v>
      </c>
      <c r="K201" s="18">
        <f t="shared" si="634"/>
        <v>0</v>
      </c>
      <c r="L201" s="18">
        <f t="shared" si="496"/>
        <v>62.5</v>
      </c>
      <c r="M201" s="18">
        <f t="shared" si="497"/>
        <v>62.5</v>
      </c>
      <c r="N201" s="18">
        <f t="shared" si="498"/>
        <v>62.5</v>
      </c>
      <c r="O201" s="18">
        <f t="shared" si="635"/>
        <v>0</v>
      </c>
      <c r="P201" s="18">
        <f t="shared" si="635"/>
        <v>0</v>
      </c>
      <c r="Q201" s="18">
        <f t="shared" si="635"/>
        <v>0</v>
      </c>
      <c r="R201" s="18">
        <f t="shared" si="635"/>
        <v>0</v>
      </c>
      <c r="S201" s="18">
        <f t="shared" si="635"/>
        <v>0</v>
      </c>
      <c r="T201" s="18">
        <f t="shared" si="448"/>
        <v>62.5</v>
      </c>
      <c r="U201" s="18">
        <f t="shared" si="449"/>
        <v>62.5</v>
      </c>
      <c r="V201" s="18">
        <f t="shared" si="450"/>
        <v>62.5</v>
      </c>
      <c r="W201" s="18">
        <f t="shared" si="636"/>
        <v>0</v>
      </c>
      <c r="X201" s="18">
        <f t="shared" si="636"/>
        <v>0</v>
      </c>
      <c r="Y201" s="18">
        <f t="shared" si="636"/>
        <v>0</v>
      </c>
      <c r="Z201" s="18">
        <f t="shared" si="636"/>
        <v>0</v>
      </c>
      <c r="AA201" s="18">
        <f t="shared" si="636"/>
        <v>0</v>
      </c>
      <c r="AB201" s="18">
        <f t="shared" si="636"/>
        <v>0</v>
      </c>
      <c r="AC201" s="18">
        <f t="shared" si="451"/>
        <v>62.5</v>
      </c>
      <c r="AD201" s="18">
        <f t="shared" si="452"/>
        <v>62.5</v>
      </c>
      <c r="AE201" s="18">
        <f t="shared" si="453"/>
        <v>62.5</v>
      </c>
      <c r="AF201" s="18">
        <f t="shared" si="636"/>
        <v>-20.617000000000001</v>
      </c>
      <c r="AG201" s="18">
        <f t="shared" si="636"/>
        <v>0</v>
      </c>
      <c r="AH201" s="18">
        <f t="shared" si="636"/>
        <v>0</v>
      </c>
      <c r="AI201" s="18">
        <f t="shared" si="454"/>
        <v>41.882999999999996</v>
      </c>
      <c r="AJ201" s="18">
        <f t="shared" si="455"/>
        <v>62.5</v>
      </c>
      <c r="AK201" s="18">
        <f t="shared" si="456"/>
        <v>62.5</v>
      </c>
      <c r="AL201" s="18">
        <f t="shared" si="636"/>
        <v>0</v>
      </c>
      <c r="AM201" s="18">
        <f t="shared" si="457"/>
        <v>41.882999999999996</v>
      </c>
      <c r="AN201" s="18">
        <f t="shared" si="636"/>
        <v>0</v>
      </c>
      <c r="AO201" s="18">
        <f t="shared" si="636"/>
        <v>0</v>
      </c>
      <c r="AP201" s="18">
        <f t="shared" si="636"/>
        <v>0</v>
      </c>
      <c r="AQ201" s="18">
        <f t="shared" si="458"/>
        <v>41.882999999999996</v>
      </c>
      <c r="AR201" s="18">
        <f t="shared" si="459"/>
        <v>62.5</v>
      </c>
      <c r="AS201" s="18">
        <f t="shared" si="460"/>
        <v>62.5</v>
      </c>
      <c r="AT201" s="18">
        <f t="shared" si="636"/>
        <v>0</v>
      </c>
      <c r="AU201" s="18">
        <f t="shared" si="636"/>
        <v>0</v>
      </c>
      <c r="AV201" s="18">
        <f t="shared" si="636"/>
        <v>0</v>
      </c>
      <c r="AW201" s="18">
        <f t="shared" si="461"/>
        <v>41.882999999999996</v>
      </c>
      <c r="AX201" s="18">
        <f t="shared" si="462"/>
        <v>62.5</v>
      </c>
      <c r="AY201" s="18">
        <f t="shared" si="463"/>
        <v>62.5</v>
      </c>
      <c r="AZ201" s="18">
        <f t="shared" si="636"/>
        <v>0</v>
      </c>
      <c r="BA201" s="18">
        <f t="shared" si="636"/>
        <v>0</v>
      </c>
      <c r="BB201" s="18">
        <f t="shared" si="636"/>
        <v>0</v>
      </c>
      <c r="BC201" s="18">
        <f t="shared" si="464"/>
        <v>41.882999999999996</v>
      </c>
      <c r="BD201" s="18">
        <f t="shared" si="465"/>
        <v>62.5</v>
      </c>
      <c r="BE201" s="18">
        <f t="shared" si="466"/>
        <v>62.5</v>
      </c>
      <c r="BF201" s="18">
        <f t="shared" si="636"/>
        <v>0</v>
      </c>
      <c r="BG201" s="18">
        <f t="shared" si="636"/>
        <v>0</v>
      </c>
      <c r="BH201" s="18">
        <f t="shared" si="636"/>
        <v>0</v>
      </c>
      <c r="BI201" s="18">
        <f t="shared" si="445"/>
        <v>41.882999999999996</v>
      </c>
      <c r="BJ201" s="18">
        <f t="shared" si="446"/>
        <v>62.5</v>
      </c>
      <c r="BK201" s="18">
        <f t="shared" si="447"/>
        <v>62.5</v>
      </c>
      <c r="BL201" s="18">
        <f t="shared" si="636"/>
        <v>0</v>
      </c>
      <c r="BM201" s="18">
        <f t="shared" si="636"/>
        <v>0</v>
      </c>
      <c r="BN201" s="18">
        <f t="shared" si="636"/>
        <v>0</v>
      </c>
      <c r="BO201" s="18">
        <f t="shared" si="467"/>
        <v>41.882999999999996</v>
      </c>
      <c r="BP201" s="18">
        <f t="shared" si="468"/>
        <v>62.5</v>
      </c>
      <c r="BQ201" s="18">
        <f t="shared" si="469"/>
        <v>62.5</v>
      </c>
      <c r="BR201" s="18">
        <f t="shared" si="636"/>
        <v>0</v>
      </c>
      <c r="BS201" s="18">
        <f t="shared" si="636"/>
        <v>0</v>
      </c>
      <c r="BT201" s="18">
        <f t="shared" si="636"/>
        <v>0</v>
      </c>
      <c r="BU201" s="18">
        <f t="shared" si="470"/>
        <v>41.882999999999996</v>
      </c>
      <c r="BV201" s="18">
        <f t="shared" si="471"/>
        <v>62.5</v>
      </c>
      <c r="BW201" s="18">
        <f t="shared" si="472"/>
        <v>62.5</v>
      </c>
      <c r="BX201" s="18">
        <f t="shared" si="636"/>
        <v>8.8550000000000004</v>
      </c>
      <c r="BY201" s="18">
        <f t="shared" si="636"/>
        <v>0</v>
      </c>
      <c r="BZ201" s="18">
        <f t="shared" si="636"/>
        <v>0</v>
      </c>
      <c r="CA201" s="18">
        <f t="shared" si="473"/>
        <v>50.738</v>
      </c>
      <c r="CB201" s="18">
        <f t="shared" si="474"/>
        <v>62.5</v>
      </c>
      <c r="CC201" s="18">
        <f t="shared" si="475"/>
        <v>62.5</v>
      </c>
      <c r="CD201" s="18">
        <f t="shared" si="636"/>
        <v>0</v>
      </c>
      <c r="CE201" s="27"/>
      <c r="CF201" s="33"/>
    </row>
    <row r="202" spans="1:84" x14ac:dyDescent="0.3">
      <c r="A202" s="41" t="s">
        <v>54</v>
      </c>
      <c r="B202" s="39">
        <v>850</v>
      </c>
      <c r="C202" s="41"/>
      <c r="D202" s="41"/>
      <c r="E202" s="14" t="s">
        <v>573</v>
      </c>
      <c r="F202" s="18">
        <f t="shared" si="634"/>
        <v>62.5</v>
      </c>
      <c r="G202" s="18">
        <f t="shared" si="634"/>
        <v>62.5</v>
      </c>
      <c r="H202" s="18">
        <f t="shared" si="634"/>
        <v>62.5</v>
      </c>
      <c r="I202" s="18">
        <f t="shared" si="634"/>
        <v>0</v>
      </c>
      <c r="J202" s="18">
        <f t="shared" si="634"/>
        <v>0</v>
      </c>
      <c r="K202" s="18">
        <f t="shared" si="634"/>
        <v>0</v>
      </c>
      <c r="L202" s="18">
        <f t="shared" si="496"/>
        <v>62.5</v>
      </c>
      <c r="M202" s="18">
        <f t="shared" si="497"/>
        <v>62.5</v>
      </c>
      <c r="N202" s="18">
        <f t="shared" si="498"/>
        <v>62.5</v>
      </c>
      <c r="O202" s="18">
        <f t="shared" si="635"/>
        <v>0</v>
      </c>
      <c r="P202" s="18">
        <f t="shared" si="635"/>
        <v>0</v>
      </c>
      <c r="Q202" s="18">
        <f t="shared" si="635"/>
        <v>0</v>
      </c>
      <c r="R202" s="18">
        <f t="shared" si="635"/>
        <v>0</v>
      </c>
      <c r="S202" s="18">
        <f t="shared" si="635"/>
        <v>0</v>
      </c>
      <c r="T202" s="18">
        <f t="shared" si="448"/>
        <v>62.5</v>
      </c>
      <c r="U202" s="18">
        <f t="shared" si="449"/>
        <v>62.5</v>
      </c>
      <c r="V202" s="18">
        <f t="shared" si="450"/>
        <v>62.5</v>
      </c>
      <c r="W202" s="18">
        <f t="shared" si="636"/>
        <v>0</v>
      </c>
      <c r="X202" s="18">
        <f t="shared" si="636"/>
        <v>0</v>
      </c>
      <c r="Y202" s="18">
        <f t="shared" si="636"/>
        <v>0</v>
      </c>
      <c r="Z202" s="18">
        <f t="shared" si="636"/>
        <v>0</v>
      </c>
      <c r="AA202" s="18">
        <f t="shared" si="636"/>
        <v>0</v>
      </c>
      <c r="AB202" s="18">
        <f t="shared" si="636"/>
        <v>0</v>
      </c>
      <c r="AC202" s="18">
        <f t="shared" si="451"/>
        <v>62.5</v>
      </c>
      <c r="AD202" s="18">
        <f t="shared" si="452"/>
        <v>62.5</v>
      </c>
      <c r="AE202" s="18">
        <f t="shared" si="453"/>
        <v>62.5</v>
      </c>
      <c r="AF202" s="18">
        <f t="shared" si="636"/>
        <v>-20.617000000000001</v>
      </c>
      <c r="AG202" s="18">
        <f t="shared" si="636"/>
        <v>0</v>
      </c>
      <c r="AH202" s="18">
        <f t="shared" si="636"/>
        <v>0</v>
      </c>
      <c r="AI202" s="18">
        <f t="shared" si="454"/>
        <v>41.882999999999996</v>
      </c>
      <c r="AJ202" s="18">
        <f t="shared" si="455"/>
        <v>62.5</v>
      </c>
      <c r="AK202" s="18">
        <f t="shared" si="456"/>
        <v>62.5</v>
      </c>
      <c r="AL202" s="18">
        <f t="shared" si="636"/>
        <v>0</v>
      </c>
      <c r="AM202" s="18">
        <f t="shared" si="457"/>
        <v>41.882999999999996</v>
      </c>
      <c r="AN202" s="18">
        <f t="shared" si="636"/>
        <v>0</v>
      </c>
      <c r="AO202" s="18">
        <f t="shared" si="636"/>
        <v>0</v>
      </c>
      <c r="AP202" s="18">
        <f t="shared" si="636"/>
        <v>0</v>
      </c>
      <c r="AQ202" s="18">
        <f t="shared" si="458"/>
        <v>41.882999999999996</v>
      </c>
      <c r="AR202" s="18">
        <f t="shared" si="459"/>
        <v>62.5</v>
      </c>
      <c r="AS202" s="18">
        <f t="shared" si="460"/>
        <v>62.5</v>
      </c>
      <c r="AT202" s="18">
        <f t="shared" si="636"/>
        <v>0</v>
      </c>
      <c r="AU202" s="18">
        <f t="shared" si="636"/>
        <v>0</v>
      </c>
      <c r="AV202" s="18">
        <f t="shared" si="636"/>
        <v>0</v>
      </c>
      <c r="AW202" s="18">
        <f t="shared" si="461"/>
        <v>41.882999999999996</v>
      </c>
      <c r="AX202" s="18">
        <f t="shared" si="462"/>
        <v>62.5</v>
      </c>
      <c r="AY202" s="18">
        <f t="shared" si="463"/>
        <v>62.5</v>
      </c>
      <c r="AZ202" s="18">
        <f t="shared" si="636"/>
        <v>0</v>
      </c>
      <c r="BA202" s="18">
        <f t="shared" si="636"/>
        <v>0</v>
      </c>
      <c r="BB202" s="18">
        <f t="shared" si="636"/>
        <v>0</v>
      </c>
      <c r="BC202" s="18">
        <f t="shared" si="464"/>
        <v>41.882999999999996</v>
      </c>
      <c r="BD202" s="18">
        <f t="shared" si="465"/>
        <v>62.5</v>
      </c>
      <c r="BE202" s="18">
        <f t="shared" si="466"/>
        <v>62.5</v>
      </c>
      <c r="BF202" s="18">
        <f t="shared" si="636"/>
        <v>0</v>
      </c>
      <c r="BG202" s="18">
        <f t="shared" si="636"/>
        <v>0</v>
      </c>
      <c r="BH202" s="18">
        <f t="shared" si="636"/>
        <v>0</v>
      </c>
      <c r="BI202" s="18">
        <f t="shared" si="445"/>
        <v>41.882999999999996</v>
      </c>
      <c r="BJ202" s="18">
        <f t="shared" si="446"/>
        <v>62.5</v>
      </c>
      <c r="BK202" s="18">
        <f t="shared" si="447"/>
        <v>62.5</v>
      </c>
      <c r="BL202" s="18">
        <f t="shared" si="636"/>
        <v>0</v>
      </c>
      <c r="BM202" s="18">
        <f t="shared" si="636"/>
        <v>0</v>
      </c>
      <c r="BN202" s="18">
        <f t="shared" si="636"/>
        <v>0</v>
      </c>
      <c r="BO202" s="18">
        <f t="shared" si="467"/>
        <v>41.882999999999996</v>
      </c>
      <c r="BP202" s="18">
        <f t="shared" si="468"/>
        <v>62.5</v>
      </c>
      <c r="BQ202" s="18">
        <f t="shared" si="469"/>
        <v>62.5</v>
      </c>
      <c r="BR202" s="18">
        <f t="shared" si="636"/>
        <v>0</v>
      </c>
      <c r="BS202" s="18">
        <f t="shared" si="636"/>
        <v>0</v>
      </c>
      <c r="BT202" s="18">
        <f t="shared" si="636"/>
        <v>0</v>
      </c>
      <c r="BU202" s="18">
        <f t="shared" si="470"/>
        <v>41.882999999999996</v>
      </c>
      <c r="BV202" s="18">
        <f t="shared" si="471"/>
        <v>62.5</v>
      </c>
      <c r="BW202" s="18">
        <f t="shared" si="472"/>
        <v>62.5</v>
      </c>
      <c r="BX202" s="18">
        <f t="shared" si="636"/>
        <v>8.8550000000000004</v>
      </c>
      <c r="BY202" s="18">
        <f t="shared" si="636"/>
        <v>0</v>
      </c>
      <c r="BZ202" s="18">
        <f t="shared" si="636"/>
        <v>0</v>
      </c>
      <c r="CA202" s="18">
        <f t="shared" si="473"/>
        <v>50.738</v>
      </c>
      <c r="CB202" s="18">
        <f t="shared" si="474"/>
        <v>62.5</v>
      </c>
      <c r="CC202" s="18">
        <f t="shared" si="475"/>
        <v>62.5</v>
      </c>
      <c r="CD202" s="18">
        <f t="shared" si="636"/>
        <v>0</v>
      </c>
      <c r="CE202" s="27"/>
      <c r="CF202" s="33"/>
    </row>
    <row r="203" spans="1:84" ht="46.8" x14ac:dyDescent="0.3">
      <c r="A203" s="41" t="s">
        <v>54</v>
      </c>
      <c r="B203" s="39">
        <v>850</v>
      </c>
      <c r="C203" s="41" t="s">
        <v>19</v>
      </c>
      <c r="D203" s="41" t="s">
        <v>34</v>
      </c>
      <c r="E203" s="14" t="s">
        <v>520</v>
      </c>
      <c r="F203" s="18">
        <v>62.5</v>
      </c>
      <c r="G203" s="18">
        <v>62.5</v>
      </c>
      <c r="H203" s="18">
        <v>62.5</v>
      </c>
      <c r="I203" s="18"/>
      <c r="J203" s="18"/>
      <c r="K203" s="18"/>
      <c r="L203" s="18">
        <f t="shared" si="496"/>
        <v>62.5</v>
      </c>
      <c r="M203" s="18">
        <f t="shared" si="497"/>
        <v>62.5</v>
      </c>
      <c r="N203" s="18">
        <f t="shared" si="498"/>
        <v>62.5</v>
      </c>
      <c r="O203" s="18"/>
      <c r="P203" s="18"/>
      <c r="Q203" s="18"/>
      <c r="R203" s="18"/>
      <c r="S203" s="18"/>
      <c r="T203" s="18">
        <f t="shared" si="448"/>
        <v>62.5</v>
      </c>
      <c r="U203" s="18">
        <f t="shared" si="449"/>
        <v>62.5</v>
      </c>
      <c r="V203" s="18">
        <f t="shared" si="450"/>
        <v>62.5</v>
      </c>
      <c r="W203" s="18"/>
      <c r="X203" s="18"/>
      <c r="Y203" s="18"/>
      <c r="Z203" s="18"/>
      <c r="AA203" s="18"/>
      <c r="AB203" s="18"/>
      <c r="AC203" s="18">
        <f t="shared" si="451"/>
        <v>62.5</v>
      </c>
      <c r="AD203" s="18">
        <f t="shared" si="452"/>
        <v>62.5</v>
      </c>
      <c r="AE203" s="18">
        <f t="shared" si="453"/>
        <v>62.5</v>
      </c>
      <c r="AF203" s="18">
        <v>-20.617000000000001</v>
      </c>
      <c r="AG203" s="18"/>
      <c r="AH203" s="18"/>
      <c r="AI203" s="18">
        <f t="shared" si="454"/>
        <v>41.882999999999996</v>
      </c>
      <c r="AJ203" s="18">
        <f t="shared" si="455"/>
        <v>62.5</v>
      </c>
      <c r="AK203" s="18">
        <f t="shared" si="456"/>
        <v>62.5</v>
      </c>
      <c r="AL203" s="18"/>
      <c r="AM203" s="18">
        <f t="shared" si="457"/>
        <v>41.882999999999996</v>
      </c>
      <c r="AN203" s="18"/>
      <c r="AO203" s="18"/>
      <c r="AP203" s="18"/>
      <c r="AQ203" s="18">
        <f t="shared" si="458"/>
        <v>41.882999999999996</v>
      </c>
      <c r="AR203" s="18">
        <f t="shared" si="459"/>
        <v>62.5</v>
      </c>
      <c r="AS203" s="18">
        <f t="shared" si="460"/>
        <v>62.5</v>
      </c>
      <c r="AT203" s="18"/>
      <c r="AU203" s="18"/>
      <c r="AV203" s="18"/>
      <c r="AW203" s="18">
        <f t="shared" si="461"/>
        <v>41.882999999999996</v>
      </c>
      <c r="AX203" s="18">
        <f t="shared" si="462"/>
        <v>62.5</v>
      </c>
      <c r="AY203" s="18">
        <f t="shared" si="463"/>
        <v>62.5</v>
      </c>
      <c r="AZ203" s="18"/>
      <c r="BA203" s="18"/>
      <c r="BB203" s="18"/>
      <c r="BC203" s="18">
        <f t="shared" si="464"/>
        <v>41.882999999999996</v>
      </c>
      <c r="BD203" s="18">
        <f t="shared" si="465"/>
        <v>62.5</v>
      </c>
      <c r="BE203" s="18">
        <f t="shared" si="466"/>
        <v>62.5</v>
      </c>
      <c r="BF203" s="18"/>
      <c r="BG203" s="18"/>
      <c r="BH203" s="18"/>
      <c r="BI203" s="18">
        <f t="shared" si="445"/>
        <v>41.882999999999996</v>
      </c>
      <c r="BJ203" s="18">
        <f t="shared" si="446"/>
        <v>62.5</v>
      </c>
      <c r="BK203" s="18">
        <f t="shared" si="447"/>
        <v>62.5</v>
      </c>
      <c r="BL203" s="18"/>
      <c r="BM203" s="18"/>
      <c r="BN203" s="18"/>
      <c r="BO203" s="18">
        <f t="shared" si="467"/>
        <v>41.882999999999996</v>
      </c>
      <c r="BP203" s="18">
        <f t="shared" si="468"/>
        <v>62.5</v>
      </c>
      <c r="BQ203" s="18">
        <f t="shared" si="469"/>
        <v>62.5</v>
      </c>
      <c r="BR203" s="18"/>
      <c r="BS203" s="18"/>
      <c r="BT203" s="18"/>
      <c r="BU203" s="18">
        <f t="shared" si="470"/>
        <v>41.882999999999996</v>
      </c>
      <c r="BV203" s="18">
        <f t="shared" si="471"/>
        <v>62.5</v>
      </c>
      <c r="BW203" s="18">
        <f t="shared" si="472"/>
        <v>62.5</v>
      </c>
      <c r="BX203" s="18">
        <v>8.8550000000000004</v>
      </c>
      <c r="BY203" s="18"/>
      <c r="BZ203" s="18"/>
      <c r="CA203" s="18">
        <f t="shared" si="473"/>
        <v>50.738</v>
      </c>
      <c r="CB203" s="18">
        <f t="shared" si="474"/>
        <v>62.5</v>
      </c>
      <c r="CC203" s="18">
        <f t="shared" si="475"/>
        <v>62.5</v>
      </c>
      <c r="CD203" s="18"/>
      <c r="CE203" s="27"/>
      <c r="CF203" s="33"/>
    </row>
    <row r="204" spans="1:84" ht="31.2" hidden="1" x14ac:dyDescent="0.3">
      <c r="A204" s="41" t="s">
        <v>55</v>
      </c>
      <c r="B204" s="39"/>
      <c r="C204" s="41"/>
      <c r="D204" s="41"/>
      <c r="E204" s="14" t="s">
        <v>619</v>
      </c>
      <c r="F204" s="18">
        <f t="shared" ref="F204:K206" si="637">F205</f>
        <v>16008.7</v>
      </c>
      <c r="G204" s="18">
        <f t="shared" si="637"/>
        <v>12285.5</v>
      </c>
      <c r="H204" s="18">
        <f t="shared" si="637"/>
        <v>10000</v>
      </c>
      <c r="I204" s="18">
        <f t="shared" si="637"/>
        <v>-16008.7</v>
      </c>
      <c r="J204" s="18">
        <f t="shared" si="637"/>
        <v>-12285.5</v>
      </c>
      <c r="K204" s="18">
        <f t="shared" si="637"/>
        <v>-10000</v>
      </c>
      <c r="L204" s="18">
        <f t="shared" si="496"/>
        <v>0</v>
      </c>
      <c r="M204" s="18">
        <f t="shared" si="497"/>
        <v>0</v>
      </c>
      <c r="N204" s="18">
        <f t="shared" si="498"/>
        <v>0</v>
      </c>
      <c r="O204" s="18">
        <f t="shared" ref="O204:S206" si="638">O205</f>
        <v>0</v>
      </c>
      <c r="P204" s="18">
        <f t="shared" si="638"/>
        <v>0</v>
      </c>
      <c r="Q204" s="18">
        <f t="shared" si="638"/>
        <v>0</v>
      </c>
      <c r="R204" s="18">
        <f t="shared" si="638"/>
        <v>0</v>
      </c>
      <c r="S204" s="18">
        <f t="shared" si="638"/>
        <v>0</v>
      </c>
      <c r="T204" s="18">
        <f t="shared" si="448"/>
        <v>0</v>
      </c>
      <c r="U204" s="18">
        <f t="shared" si="449"/>
        <v>0</v>
      </c>
      <c r="V204" s="18">
        <f t="shared" si="450"/>
        <v>0</v>
      </c>
      <c r="W204" s="18">
        <f t="shared" ref="W204:CD206" si="639">W205</f>
        <v>0</v>
      </c>
      <c r="X204" s="18">
        <f t="shared" si="639"/>
        <v>0</v>
      </c>
      <c r="Y204" s="18">
        <f t="shared" si="639"/>
        <v>0</v>
      </c>
      <c r="Z204" s="18">
        <f t="shared" si="639"/>
        <v>0</v>
      </c>
      <c r="AA204" s="18">
        <f t="shared" si="639"/>
        <v>0</v>
      </c>
      <c r="AB204" s="18">
        <f t="shared" si="639"/>
        <v>0</v>
      </c>
      <c r="AC204" s="18">
        <f t="shared" si="451"/>
        <v>0</v>
      </c>
      <c r="AD204" s="18">
        <f t="shared" si="452"/>
        <v>0</v>
      </c>
      <c r="AE204" s="18">
        <f t="shared" si="453"/>
        <v>0</v>
      </c>
      <c r="AF204" s="18">
        <f t="shared" si="639"/>
        <v>0</v>
      </c>
      <c r="AG204" s="18">
        <f t="shared" si="639"/>
        <v>0</v>
      </c>
      <c r="AH204" s="18">
        <f t="shared" si="639"/>
        <v>0</v>
      </c>
      <c r="AI204" s="18">
        <f t="shared" si="454"/>
        <v>0</v>
      </c>
      <c r="AJ204" s="18">
        <f t="shared" si="455"/>
        <v>0</v>
      </c>
      <c r="AK204" s="18">
        <f t="shared" si="456"/>
        <v>0</v>
      </c>
      <c r="AL204" s="18">
        <f t="shared" si="639"/>
        <v>0</v>
      </c>
      <c r="AM204" s="18">
        <f t="shared" si="457"/>
        <v>0</v>
      </c>
      <c r="AN204" s="18">
        <f t="shared" si="639"/>
        <v>0</v>
      </c>
      <c r="AO204" s="18">
        <f t="shared" si="639"/>
        <v>0</v>
      </c>
      <c r="AP204" s="18">
        <f t="shared" si="639"/>
        <v>0</v>
      </c>
      <c r="AQ204" s="18">
        <f t="shared" si="458"/>
        <v>0</v>
      </c>
      <c r="AR204" s="18">
        <f t="shared" si="459"/>
        <v>0</v>
      </c>
      <c r="AS204" s="18">
        <f t="shared" si="460"/>
        <v>0</v>
      </c>
      <c r="AT204" s="18">
        <f t="shared" si="639"/>
        <v>0</v>
      </c>
      <c r="AU204" s="18">
        <f t="shared" si="639"/>
        <v>0</v>
      </c>
      <c r="AV204" s="18">
        <f t="shared" si="639"/>
        <v>0</v>
      </c>
      <c r="AW204" s="18">
        <f t="shared" si="461"/>
        <v>0</v>
      </c>
      <c r="AX204" s="18">
        <f t="shared" si="462"/>
        <v>0</v>
      </c>
      <c r="AY204" s="18">
        <f t="shared" si="463"/>
        <v>0</v>
      </c>
      <c r="AZ204" s="18">
        <f t="shared" si="639"/>
        <v>0</v>
      </c>
      <c r="BA204" s="18">
        <f t="shared" si="639"/>
        <v>0</v>
      </c>
      <c r="BB204" s="18">
        <f t="shared" si="639"/>
        <v>0</v>
      </c>
      <c r="BC204" s="18">
        <f t="shared" si="464"/>
        <v>0</v>
      </c>
      <c r="BD204" s="18">
        <f t="shared" si="465"/>
        <v>0</v>
      </c>
      <c r="BE204" s="18">
        <f t="shared" si="466"/>
        <v>0</v>
      </c>
      <c r="BF204" s="18">
        <f t="shared" si="639"/>
        <v>0</v>
      </c>
      <c r="BG204" s="18">
        <f t="shared" si="639"/>
        <v>0</v>
      </c>
      <c r="BH204" s="18">
        <f t="shared" si="639"/>
        <v>0</v>
      </c>
      <c r="BI204" s="18">
        <f t="shared" si="445"/>
        <v>0</v>
      </c>
      <c r="BJ204" s="18">
        <f t="shared" si="446"/>
        <v>0</v>
      </c>
      <c r="BK204" s="18">
        <f t="shared" si="447"/>
        <v>0</v>
      </c>
      <c r="BL204" s="18">
        <f t="shared" si="639"/>
        <v>0</v>
      </c>
      <c r="BM204" s="18">
        <f t="shared" si="639"/>
        <v>0</v>
      </c>
      <c r="BN204" s="18">
        <f t="shared" si="639"/>
        <v>0</v>
      </c>
      <c r="BO204" s="18">
        <f t="shared" si="467"/>
        <v>0</v>
      </c>
      <c r="BP204" s="18">
        <f t="shared" si="468"/>
        <v>0</v>
      </c>
      <c r="BQ204" s="18">
        <f t="shared" si="469"/>
        <v>0</v>
      </c>
      <c r="BR204" s="18">
        <f t="shared" si="639"/>
        <v>0</v>
      </c>
      <c r="BS204" s="18">
        <f t="shared" si="639"/>
        <v>0</v>
      </c>
      <c r="BT204" s="18">
        <f t="shared" si="639"/>
        <v>0</v>
      </c>
      <c r="BU204" s="18">
        <f t="shared" si="470"/>
        <v>0</v>
      </c>
      <c r="BV204" s="18">
        <f t="shared" si="471"/>
        <v>0</v>
      </c>
      <c r="BW204" s="18">
        <f t="shared" si="472"/>
        <v>0</v>
      </c>
      <c r="BX204" s="18">
        <f t="shared" si="639"/>
        <v>0</v>
      </c>
      <c r="BY204" s="18">
        <f t="shared" si="639"/>
        <v>0</v>
      </c>
      <c r="BZ204" s="18">
        <f t="shared" si="639"/>
        <v>0</v>
      </c>
      <c r="CA204" s="18">
        <f t="shared" si="473"/>
        <v>0</v>
      </c>
      <c r="CB204" s="18">
        <f t="shared" si="474"/>
        <v>0</v>
      </c>
      <c r="CC204" s="18">
        <f t="shared" si="475"/>
        <v>0</v>
      </c>
      <c r="CD204" s="18">
        <f t="shared" si="639"/>
        <v>0</v>
      </c>
      <c r="CE204" s="27" t="s">
        <v>1661</v>
      </c>
      <c r="CF204" s="33"/>
    </row>
    <row r="205" spans="1:84" ht="46.8" hidden="1" x14ac:dyDescent="0.3">
      <c r="A205" s="41" t="s">
        <v>55</v>
      </c>
      <c r="B205" s="39">
        <v>400</v>
      </c>
      <c r="C205" s="41"/>
      <c r="D205" s="41"/>
      <c r="E205" s="14" t="s">
        <v>553</v>
      </c>
      <c r="F205" s="18">
        <f t="shared" si="637"/>
        <v>16008.7</v>
      </c>
      <c r="G205" s="18">
        <f t="shared" si="637"/>
        <v>12285.5</v>
      </c>
      <c r="H205" s="18">
        <f t="shared" si="637"/>
        <v>10000</v>
      </c>
      <c r="I205" s="18">
        <f t="shared" si="637"/>
        <v>-16008.7</v>
      </c>
      <c r="J205" s="18">
        <f t="shared" si="637"/>
        <v>-12285.5</v>
      </c>
      <c r="K205" s="18">
        <f t="shared" si="637"/>
        <v>-10000</v>
      </c>
      <c r="L205" s="18">
        <f t="shared" si="496"/>
        <v>0</v>
      </c>
      <c r="M205" s="18">
        <f t="shared" si="497"/>
        <v>0</v>
      </c>
      <c r="N205" s="18">
        <f t="shared" si="498"/>
        <v>0</v>
      </c>
      <c r="O205" s="18">
        <f t="shared" si="638"/>
        <v>0</v>
      </c>
      <c r="P205" s="18">
        <f t="shared" si="638"/>
        <v>0</v>
      </c>
      <c r="Q205" s="18">
        <f t="shared" si="638"/>
        <v>0</v>
      </c>
      <c r="R205" s="18">
        <f t="shared" si="638"/>
        <v>0</v>
      </c>
      <c r="S205" s="18">
        <f t="shared" si="638"/>
        <v>0</v>
      </c>
      <c r="T205" s="18">
        <f t="shared" si="448"/>
        <v>0</v>
      </c>
      <c r="U205" s="18">
        <f t="shared" si="449"/>
        <v>0</v>
      </c>
      <c r="V205" s="18">
        <f t="shared" si="450"/>
        <v>0</v>
      </c>
      <c r="W205" s="18">
        <f t="shared" si="639"/>
        <v>0</v>
      </c>
      <c r="X205" s="18">
        <f t="shared" si="639"/>
        <v>0</v>
      </c>
      <c r="Y205" s="18">
        <f t="shared" si="639"/>
        <v>0</v>
      </c>
      <c r="Z205" s="18">
        <f t="shared" si="639"/>
        <v>0</v>
      </c>
      <c r="AA205" s="18">
        <f t="shared" si="639"/>
        <v>0</v>
      </c>
      <c r="AB205" s="18">
        <f t="shared" si="639"/>
        <v>0</v>
      </c>
      <c r="AC205" s="18">
        <f t="shared" si="451"/>
        <v>0</v>
      </c>
      <c r="AD205" s="18">
        <f t="shared" si="452"/>
        <v>0</v>
      </c>
      <c r="AE205" s="18">
        <f t="shared" si="453"/>
        <v>0</v>
      </c>
      <c r="AF205" s="18">
        <f t="shared" si="639"/>
        <v>0</v>
      </c>
      <c r="AG205" s="18">
        <f t="shared" si="639"/>
        <v>0</v>
      </c>
      <c r="AH205" s="18">
        <f t="shared" si="639"/>
        <v>0</v>
      </c>
      <c r="AI205" s="18">
        <f t="shared" si="454"/>
        <v>0</v>
      </c>
      <c r="AJ205" s="18">
        <f t="shared" si="455"/>
        <v>0</v>
      </c>
      <c r="AK205" s="18">
        <f t="shared" si="456"/>
        <v>0</v>
      </c>
      <c r="AL205" s="18">
        <f t="shared" si="639"/>
        <v>0</v>
      </c>
      <c r="AM205" s="18">
        <f t="shared" si="457"/>
        <v>0</v>
      </c>
      <c r="AN205" s="18">
        <f t="shared" si="639"/>
        <v>0</v>
      </c>
      <c r="AO205" s="18">
        <f t="shared" si="639"/>
        <v>0</v>
      </c>
      <c r="AP205" s="18">
        <f t="shared" si="639"/>
        <v>0</v>
      </c>
      <c r="AQ205" s="18">
        <f t="shared" si="458"/>
        <v>0</v>
      </c>
      <c r="AR205" s="18">
        <f t="shared" si="459"/>
        <v>0</v>
      </c>
      <c r="AS205" s="18">
        <f t="shared" si="460"/>
        <v>0</v>
      </c>
      <c r="AT205" s="18">
        <f t="shared" si="639"/>
        <v>0</v>
      </c>
      <c r="AU205" s="18">
        <f t="shared" si="639"/>
        <v>0</v>
      </c>
      <c r="AV205" s="18">
        <f t="shared" si="639"/>
        <v>0</v>
      </c>
      <c r="AW205" s="18">
        <f t="shared" si="461"/>
        <v>0</v>
      </c>
      <c r="AX205" s="18">
        <f t="shared" si="462"/>
        <v>0</v>
      </c>
      <c r="AY205" s="18">
        <f t="shared" si="463"/>
        <v>0</v>
      </c>
      <c r="AZ205" s="18">
        <f t="shared" si="639"/>
        <v>0</v>
      </c>
      <c r="BA205" s="18">
        <f t="shared" si="639"/>
        <v>0</v>
      </c>
      <c r="BB205" s="18">
        <f t="shared" si="639"/>
        <v>0</v>
      </c>
      <c r="BC205" s="18">
        <f t="shared" si="464"/>
        <v>0</v>
      </c>
      <c r="BD205" s="18">
        <f t="shared" si="465"/>
        <v>0</v>
      </c>
      <c r="BE205" s="18">
        <f t="shared" si="466"/>
        <v>0</v>
      </c>
      <c r="BF205" s="18">
        <f t="shared" si="639"/>
        <v>0</v>
      </c>
      <c r="BG205" s="18">
        <f t="shared" si="639"/>
        <v>0</v>
      </c>
      <c r="BH205" s="18">
        <f t="shared" si="639"/>
        <v>0</v>
      </c>
      <c r="BI205" s="18">
        <f t="shared" si="445"/>
        <v>0</v>
      </c>
      <c r="BJ205" s="18">
        <f t="shared" si="446"/>
        <v>0</v>
      </c>
      <c r="BK205" s="18">
        <f t="shared" si="447"/>
        <v>0</v>
      </c>
      <c r="BL205" s="18">
        <f t="shared" si="639"/>
        <v>0</v>
      </c>
      <c r="BM205" s="18">
        <f t="shared" si="639"/>
        <v>0</v>
      </c>
      <c r="BN205" s="18">
        <f t="shared" si="639"/>
        <v>0</v>
      </c>
      <c r="BO205" s="18">
        <f t="shared" si="467"/>
        <v>0</v>
      </c>
      <c r="BP205" s="18">
        <f t="shared" si="468"/>
        <v>0</v>
      </c>
      <c r="BQ205" s="18">
        <f t="shared" si="469"/>
        <v>0</v>
      </c>
      <c r="BR205" s="18">
        <f t="shared" si="639"/>
        <v>0</v>
      </c>
      <c r="BS205" s="18">
        <f t="shared" si="639"/>
        <v>0</v>
      </c>
      <c r="BT205" s="18">
        <f t="shared" si="639"/>
        <v>0</v>
      </c>
      <c r="BU205" s="18">
        <f t="shared" si="470"/>
        <v>0</v>
      </c>
      <c r="BV205" s="18">
        <f t="shared" si="471"/>
        <v>0</v>
      </c>
      <c r="BW205" s="18">
        <f t="shared" si="472"/>
        <v>0</v>
      </c>
      <c r="BX205" s="18">
        <f t="shared" si="639"/>
        <v>0</v>
      </c>
      <c r="BY205" s="18">
        <f t="shared" si="639"/>
        <v>0</v>
      </c>
      <c r="BZ205" s="18">
        <f t="shared" si="639"/>
        <v>0</v>
      </c>
      <c r="CA205" s="18">
        <f t="shared" si="473"/>
        <v>0</v>
      </c>
      <c r="CB205" s="18">
        <f t="shared" si="474"/>
        <v>0</v>
      </c>
      <c r="CC205" s="18">
        <f t="shared" si="475"/>
        <v>0</v>
      </c>
      <c r="CD205" s="18">
        <f t="shared" si="639"/>
        <v>0</v>
      </c>
      <c r="CE205" s="27" t="s">
        <v>1661</v>
      </c>
      <c r="CF205" s="33"/>
    </row>
    <row r="206" spans="1:84" hidden="1" x14ac:dyDescent="0.3">
      <c r="A206" s="41" t="s">
        <v>55</v>
      </c>
      <c r="B206" s="39">
        <v>410</v>
      </c>
      <c r="C206" s="41"/>
      <c r="D206" s="41"/>
      <c r="E206" s="14" t="s">
        <v>566</v>
      </c>
      <c r="F206" s="18">
        <f t="shared" si="637"/>
        <v>16008.7</v>
      </c>
      <c r="G206" s="18">
        <f t="shared" si="637"/>
        <v>12285.5</v>
      </c>
      <c r="H206" s="18">
        <f t="shared" si="637"/>
        <v>10000</v>
      </c>
      <c r="I206" s="18">
        <f t="shared" si="637"/>
        <v>-16008.7</v>
      </c>
      <c r="J206" s="18">
        <f t="shared" si="637"/>
        <v>-12285.5</v>
      </c>
      <c r="K206" s="18">
        <f t="shared" si="637"/>
        <v>-10000</v>
      </c>
      <c r="L206" s="18">
        <f t="shared" si="496"/>
        <v>0</v>
      </c>
      <c r="M206" s="18">
        <f t="shared" si="497"/>
        <v>0</v>
      </c>
      <c r="N206" s="18">
        <f t="shared" si="498"/>
        <v>0</v>
      </c>
      <c r="O206" s="18">
        <f t="shared" si="638"/>
        <v>0</v>
      </c>
      <c r="P206" s="18">
        <f t="shared" si="638"/>
        <v>0</v>
      </c>
      <c r="Q206" s="18">
        <f t="shared" si="638"/>
        <v>0</v>
      </c>
      <c r="R206" s="18">
        <f t="shared" si="638"/>
        <v>0</v>
      </c>
      <c r="S206" s="18">
        <f t="shared" si="638"/>
        <v>0</v>
      </c>
      <c r="T206" s="18">
        <f t="shared" si="448"/>
        <v>0</v>
      </c>
      <c r="U206" s="18">
        <f t="shared" si="449"/>
        <v>0</v>
      </c>
      <c r="V206" s="18">
        <f t="shared" si="450"/>
        <v>0</v>
      </c>
      <c r="W206" s="18">
        <f t="shared" si="639"/>
        <v>0</v>
      </c>
      <c r="X206" s="18">
        <f t="shared" si="639"/>
        <v>0</v>
      </c>
      <c r="Y206" s="18">
        <f t="shared" si="639"/>
        <v>0</v>
      </c>
      <c r="Z206" s="18">
        <f t="shared" si="639"/>
        <v>0</v>
      </c>
      <c r="AA206" s="18">
        <f t="shared" si="639"/>
        <v>0</v>
      </c>
      <c r="AB206" s="18">
        <f t="shared" si="639"/>
        <v>0</v>
      </c>
      <c r="AC206" s="18">
        <f t="shared" si="451"/>
        <v>0</v>
      </c>
      <c r="AD206" s="18">
        <f t="shared" si="452"/>
        <v>0</v>
      </c>
      <c r="AE206" s="18">
        <f t="shared" si="453"/>
        <v>0</v>
      </c>
      <c r="AF206" s="18">
        <f t="shared" si="639"/>
        <v>0</v>
      </c>
      <c r="AG206" s="18">
        <f t="shared" si="639"/>
        <v>0</v>
      </c>
      <c r="AH206" s="18">
        <f t="shared" si="639"/>
        <v>0</v>
      </c>
      <c r="AI206" s="18">
        <f t="shared" si="454"/>
        <v>0</v>
      </c>
      <c r="AJ206" s="18">
        <f t="shared" si="455"/>
        <v>0</v>
      </c>
      <c r="AK206" s="18">
        <f t="shared" si="456"/>
        <v>0</v>
      </c>
      <c r="AL206" s="18">
        <f t="shared" si="639"/>
        <v>0</v>
      </c>
      <c r="AM206" s="18">
        <f t="shared" si="457"/>
        <v>0</v>
      </c>
      <c r="AN206" s="18">
        <f t="shared" si="639"/>
        <v>0</v>
      </c>
      <c r="AO206" s="18">
        <f t="shared" si="639"/>
        <v>0</v>
      </c>
      <c r="AP206" s="18">
        <f t="shared" si="639"/>
        <v>0</v>
      </c>
      <c r="AQ206" s="18">
        <f t="shared" si="458"/>
        <v>0</v>
      </c>
      <c r="AR206" s="18">
        <f t="shared" si="459"/>
        <v>0</v>
      </c>
      <c r="AS206" s="18">
        <f t="shared" si="460"/>
        <v>0</v>
      </c>
      <c r="AT206" s="18">
        <f t="shared" si="639"/>
        <v>0</v>
      </c>
      <c r="AU206" s="18">
        <f t="shared" si="639"/>
        <v>0</v>
      </c>
      <c r="AV206" s="18">
        <f t="shared" si="639"/>
        <v>0</v>
      </c>
      <c r="AW206" s="18">
        <f t="shared" si="461"/>
        <v>0</v>
      </c>
      <c r="AX206" s="18">
        <f t="shared" si="462"/>
        <v>0</v>
      </c>
      <c r="AY206" s="18">
        <f t="shared" si="463"/>
        <v>0</v>
      </c>
      <c r="AZ206" s="18">
        <f t="shared" si="639"/>
        <v>0</v>
      </c>
      <c r="BA206" s="18">
        <f t="shared" si="639"/>
        <v>0</v>
      </c>
      <c r="BB206" s="18">
        <f t="shared" si="639"/>
        <v>0</v>
      </c>
      <c r="BC206" s="18">
        <f t="shared" si="464"/>
        <v>0</v>
      </c>
      <c r="BD206" s="18">
        <f t="shared" si="465"/>
        <v>0</v>
      </c>
      <c r="BE206" s="18">
        <f t="shared" si="466"/>
        <v>0</v>
      </c>
      <c r="BF206" s="18">
        <f t="shared" si="639"/>
        <v>0</v>
      </c>
      <c r="BG206" s="18">
        <f t="shared" si="639"/>
        <v>0</v>
      </c>
      <c r="BH206" s="18">
        <f t="shared" si="639"/>
        <v>0</v>
      </c>
      <c r="BI206" s="18">
        <f t="shared" si="445"/>
        <v>0</v>
      </c>
      <c r="BJ206" s="18">
        <f t="shared" si="446"/>
        <v>0</v>
      </c>
      <c r="BK206" s="18">
        <f t="shared" si="447"/>
        <v>0</v>
      </c>
      <c r="BL206" s="18">
        <f t="shared" si="639"/>
        <v>0</v>
      </c>
      <c r="BM206" s="18">
        <f t="shared" si="639"/>
        <v>0</v>
      </c>
      <c r="BN206" s="18">
        <f t="shared" si="639"/>
        <v>0</v>
      </c>
      <c r="BO206" s="18">
        <f t="shared" si="467"/>
        <v>0</v>
      </c>
      <c r="BP206" s="18">
        <f t="shared" si="468"/>
        <v>0</v>
      </c>
      <c r="BQ206" s="18">
        <f t="shared" si="469"/>
        <v>0</v>
      </c>
      <c r="BR206" s="18">
        <f t="shared" si="639"/>
        <v>0</v>
      </c>
      <c r="BS206" s="18">
        <f t="shared" si="639"/>
        <v>0</v>
      </c>
      <c r="BT206" s="18">
        <f t="shared" si="639"/>
        <v>0</v>
      </c>
      <c r="BU206" s="18">
        <f t="shared" si="470"/>
        <v>0</v>
      </c>
      <c r="BV206" s="18">
        <f t="shared" si="471"/>
        <v>0</v>
      </c>
      <c r="BW206" s="18">
        <f t="shared" si="472"/>
        <v>0</v>
      </c>
      <c r="BX206" s="18">
        <f t="shared" si="639"/>
        <v>0</v>
      </c>
      <c r="BY206" s="18">
        <f t="shared" si="639"/>
        <v>0</v>
      </c>
      <c r="BZ206" s="18">
        <f t="shared" si="639"/>
        <v>0</v>
      </c>
      <c r="CA206" s="18">
        <f t="shared" si="473"/>
        <v>0</v>
      </c>
      <c r="CB206" s="18">
        <f t="shared" si="474"/>
        <v>0</v>
      </c>
      <c r="CC206" s="18">
        <f t="shared" si="475"/>
        <v>0</v>
      </c>
      <c r="CD206" s="18">
        <f t="shared" si="639"/>
        <v>0</v>
      </c>
      <c r="CE206" s="27" t="s">
        <v>1661</v>
      </c>
      <c r="CF206" s="33"/>
    </row>
    <row r="207" spans="1:84" ht="46.8" hidden="1" x14ac:dyDescent="0.3">
      <c r="A207" s="41" t="s">
        <v>55</v>
      </c>
      <c r="B207" s="39">
        <v>410</v>
      </c>
      <c r="C207" s="41" t="s">
        <v>19</v>
      </c>
      <c r="D207" s="41" t="s">
        <v>34</v>
      </c>
      <c r="E207" s="14" t="s">
        <v>520</v>
      </c>
      <c r="F207" s="18">
        <v>16008.7</v>
      </c>
      <c r="G207" s="18">
        <v>12285.5</v>
      </c>
      <c r="H207" s="18">
        <v>10000</v>
      </c>
      <c r="I207" s="18">
        <v>-16008.7</v>
      </c>
      <c r="J207" s="18">
        <v>-12285.5</v>
      </c>
      <c r="K207" s="18">
        <v>-10000</v>
      </c>
      <c r="L207" s="18">
        <f t="shared" si="496"/>
        <v>0</v>
      </c>
      <c r="M207" s="18">
        <f t="shared" si="497"/>
        <v>0</v>
      </c>
      <c r="N207" s="18">
        <f t="shared" si="498"/>
        <v>0</v>
      </c>
      <c r="O207" s="18"/>
      <c r="P207" s="18"/>
      <c r="Q207" s="18"/>
      <c r="R207" s="18"/>
      <c r="S207" s="18"/>
      <c r="T207" s="18">
        <f t="shared" si="448"/>
        <v>0</v>
      </c>
      <c r="U207" s="18">
        <f t="shared" si="449"/>
        <v>0</v>
      </c>
      <c r="V207" s="18">
        <f t="shared" si="450"/>
        <v>0</v>
      </c>
      <c r="W207" s="18"/>
      <c r="X207" s="18"/>
      <c r="Y207" s="18"/>
      <c r="Z207" s="18"/>
      <c r="AA207" s="18"/>
      <c r="AB207" s="18"/>
      <c r="AC207" s="18">
        <f t="shared" si="451"/>
        <v>0</v>
      </c>
      <c r="AD207" s="18">
        <f t="shared" si="452"/>
        <v>0</v>
      </c>
      <c r="AE207" s="18">
        <f t="shared" si="453"/>
        <v>0</v>
      </c>
      <c r="AF207" s="18"/>
      <c r="AG207" s="18"/>
      <c r="AH207" s="18"/>
      <c r="AI207" s="18">
        <f t="shared" si="454"/>
        <v>0</v>
      </c>
      <c r="AJ207" s="18">
        <f t="shared" si="455"/>
        <v>0</v>
      </c>
      <c r="AK207" s="18">
        <f t="shared" si="456"/>
        <v>0</v>
      </c>
      <c r="AL207" s="18"/>
      <c r="AM207" s="18">
        <f t="shared" si="457"/>
        <v>0</v>
      </c>
      <c r="AN207" s="18"/>
      <c r="AO207" s="18"/>
      <c r="AP207" s="18"/>
      <c r="AQ207" s="18">
        <f t="shared" si="458"/>
        <v>0</v>
      </c>
      <c r="AR207" s="18">
        <f t="shared" si="459"/>
        <v>0</v>
      </c>
      <c r="AS207" s="18">
        <f t="shared" si="460"/>
        <v>0</v>
      </c>
      <c r="AT207" s="18"/>
      <c r="AU207" s="18"/>
      <c r="AV207" s="18"/>
      <c r="AW207" s="18">
        <f t="shared" si="461"/>
        <v>0</v>
      </c>
      <c r="AX207" s="18">
        <f t="shared" si="462"/>
        <v>0</v>
      </c>
      <c r="AY207" s="18">
        <f t="shared" si="463"/>
        <v>0</v>
      </c>
      <c r="AZ207" s="18"/>
      <c r="BA207" s="18"/>
      <c r="BB207" s="18"/>
      <c r="BC207" s="18">
        <f t="shared" si="464"/>
        <v>0</v>
      </c>
      <c r="BD207" s="18">
        <f t="shared" si="465"/>
        <v>0</v>
      </c>
      <c r="BE207" s="18">
        <f t="shared" si="466"/>
        <v>0</v>
      </c>
      <c r="BF207" s="18"/>
      <c r="BG207" s="18"/>
      <c r="BH207" s="18"/>
      <c r="BI207" s="18">
        <f t="shared" ref="BI207:BI270" si="640">BC207+BF207</f>
        <v>0</v>
      </c>
      <c r="BJ207" s="18">
        <f t="shared" ref="BJ207:BJ270" si="641">BD207+BG207</f>
        <v>0</v>
      </c>
      <c r="BK207" s="18">
        <f t="shared" ref="BK207:BK270" si="642">BE207+BH207</f>
        <v>0</v>
      </c>
      <c r="BL207" s="18"/>
      <c r="BM207" s="18"/>
      <c r="BN207" s="18"/>
      <c r="BO207" s="18">
        <f t="shared" si="467"/>
        <v>0</v>
      </c>
      <c r="BP207" s="18">
        <f t="shared" si="468"/>
        <v>0</v>
      </c>
      <c r="BQ207" s="18">
        <f t="shared" si="469"/>
        <v>0</v>
      </c>
      <c r="BR207" s="18"/>
      <c r="BS207" s="18"/>
      <c r="BT207" s="18"/>
      <c r="BU207" s="18">
        <f t="shared" si="470"/>
        <v>0</v>
      </c>
      <c r="BV207" s="18">
        <f t="shared" si="471"/>
        <v>0</v>
      </c>
      <c r="BW207" s="18">
        <f t="shared" si="472"/>
        <v>0</v>
      </c>
      <c r="BX207" s="18"/>
      <c r="BY207" s="18"/>
      <c r="BZ207" s="18"/>
      <c r="CA207" s="18">
        <f t="shared" si="473"/>
        <v>0</v>
      </c>
      <c r="CB207" s="18">
        <f t="shared" si="474"/>
        <v>0</v>
      </c>
      <c r="CC207" s="18">
        <f t="shared" si="475"/>
        <v>0</v>
      </c>
      <c r="CD207" s="18"/>
      <c r="CE207" s="27" t="s">
        <v>1661</v>
      </c>
      <c r="CF207" s="33">
        <v>160</v>
      </c>
    </row>
    <row r="208" spans="1:84" ht="46.8" x14ac:dyDescent="0.3">
      <c r="A208" s="19" t="s">
        <v>1453</v>
      </c>
      <c r="B208" s="39"/>
      <c r="C208" s="41"/>
      <c r="D208" s="41"/>
      <c r="E208" s="14" t="s">
        <v>1454</v>
      </c>
      <c r="F208" s="18"/>
      <c r="G208" s="18"/>
      <c r="H208" s="18"/>
      <c r="I208" s="18">
        <f>I209</f>
        <v>3660.7</v>
      </c>
      <c r="J208" s="18">
        <f t="shared" ref="J208:CD210" si="643">J209</f>
        <v>0</v>
      </c>
      <c r="K208" s="18">
        <f t="shared" si="643"/>
        <v>0</v>
      </c>
      <c r="L208" s="18">
        <f t="shared" si="496"/>
        <v>3660.7</v>
      </c>
      <c r="M208" s="18">
        <f t="shared" si="497"/>
        <v>0</v>
      </c>
      <c r="N208" s="18">
        <f t="shared" si="498"/>
        <v>0</v>
      </c>
      <c r="O208" s="18">
        <f t="shared" si="643"/>
        <v>305.8</v>
      </c>
      <c r="P208" s="18">
        <f t="shared" si="643"/>
        <v>0</v>
      </c>
      <c r="Q208" s="18">
        <f t="shared" si="643"/>
        <v>0</v>
      </c>
      <c r="R208" s="18">
        <f t="shared" si="643"/>
        <v>0</v>
      </c>
      <c r="S208" s="18">
        <f t="shared" si="643"/>
        <v>0</v>
      </c>
      <c r="T208" s="18">
        <f t="shared" si="448"/>
        <v>3966.5</v>
      </c>
      <c r="U208" s="18">
        <f t="shared" si="449"/>
        <v>0</v>
      </c>
      <c r="V208" s="18">
        <f t="shared" si="450"/>
        <v>0</v>
      </c>
      <c r="W208" s="18">
        <f t="shared" si="643"/>
        <v>0</v>
      </c>
      <c r="X208" s="18">
        <f t="shared" si="643"/>
        <v>0</v>
      </c>
      <c r="Y208" s="18">
        <f t="shared" si="643"/>
        <v>0</v>
      </c>
      <c r="Z208" s="18">
        <f t="shared" si="643"/>
        <v>0</v>
      </c>
      <c r="AA208" s="18">
        <f t="shared" si="643"/>
        <v>0</v>
      </c>
      <c r="AB208" s="18">
        <f t="shared" si="643"/>
        <v>0</v>
      </c>
      <c r="AC208" s="18">
        <f t="shared" si="451"/>
        <v>3966.5</v>
      </c>
      <c r="AD208" s="18">
        <f t="shared" si="452"/>
        <v>0</v>
      </c>
      <c r="AE208" s="18">
        <f t="shared" si="453"/>
        <v>0</v>
      </c>
      <c r="AF208" s="18">
        <f t="shared" si="643"/>
        <v>-3660.7</v>
      </c>
      <c r="AG208" s="18">
        <f t="shared" si="643"/>
        <v>0</v>
      </c>
      <c r="AH208" s="18">
        <f t="shared" si="643"/>
        <v>5372.5</v>
      </c>
      <c r="AI208" s="18">
        <f t="shared" si="454"/>
        <v>305.80000000000018</v>
      </c>
      <c r="AJ208" s="18">
        <f t="shared" si="455"/>
        <v>0</v>
      </c>
      <c r="AK208" s="18">
        <f t="shared" si="456"/>
        <v>5372.5</v>
      </c>
      <c r="AL208" s="18">
        <f t="shared" si="643"/>
        <v>0</v>
      </c>
      <c r="AM208" s="18">
        <f t="shared" si="457"/>
        <v>305.80000000000018</v>
      </c>
      <c r="AN208" s="18">
        <f t="shared" si="643"/>
        <v>0</v>
      </c>
      <c r="AO208" s="18">
        <f t="shared" si="643"/>
        <v>0</v>
      </c>
      <c r="AP208" s="18">
        <f t="shared" si="643"/>
        <v>0</v>
      </c>
      <c r="AQ208" s="18">
        <f t="shared" si="458"/>
        <v>305.80000000000018</v>
      </c>
      <c r="AR208" s="18">
        <f t="shared" si="459"/>
        <v>0</v>
      </c>
      <c r="AS208" s="18">
        <f t="shared" si="460"/>
        <v>5372.5</v>
      </c>
      <c r="AT208" s="18">
        <f t="shared" si="643"/>
        <v>0</v>
      </c>
      <c r="AU208" s="18">
        <f t="shared" si="643"/>
        <v>0</v>
      </c>
      <c r="AV208" s="18">
        <f t="shared" si="643"/>
        <v>0</v>
      </c>
      <c r="AW208" s="18">
        <f t="shared" si="461"/>
        <v>305.80000000000018</v>
      </c>
      <c r="AX208" s="18">
        <f t="shared" si="462"/>
        <v>0</v>
      </c>
      <c r="AY208" s="18">
        <f t="shared" si="463"/>
        <v>5372.5</v>
      </c>
      <c r="AZ208" s="18">
        <f t="shared" si="643"/>
        <v>0</v>
      </c>
      <c r="BA208" s="18">
        <f t="shared" si="643"/>
        <v>0</v>
      </c>
      <c r="BB208" s="18">
        <f t="shared" si="643"/>
        <v>0</v>
      </c>
      <c r="BC208" s="18">
        <f t="shared" ref="BC208:BC271" si="644">AW208+AZ208</f>
        <v>305.80000000000018</v>
      </c>
      <c r="BD208" s="18">
        <f t="shared" ref="BD208:BD271" si="645">AX208+BA208</f>
        <v>0</v>
      </c>
      <c r="BE208" s="18">
        <f t="shared" ref="BE208:BE271" si="646">AY208+BB208</f>
        <v>5372.5</v>
      </c>
      <c r="BF208" s="18">
        <f t="shared" si="643"/>
        <v>0</v>
      </c>
      <c r="BG208" s="18">
        <f t="shared" si="643"/>
        <v>0</v>
      </c>
      <c r="BH208" s="18">
        <f t="shared" si="643"/>
        <v>0</v>
      </c>
      <c r="BI208" s="18">
        <f t="shared" si="640"/>
        <v>305.80000000000018</v>
      </c>
      <c r="BJ208" s="18">
        <f t="shared" si="641"/>
        <v>0</v>
      </c>
      <c r="BK208" s="18">
        <f t="shared" si="642"/>
        <v>5372.5</v>
      </c>
      <c r="BL208" s="18">
        <f t="shared" si="643"/>
        <v>-305.8</v>
      </c>
      <c r="BM208" s="18">
        <f t="shared" si="643"/>
        <v>305.8</v>
      </c>
      <c r="BN208" s="18">
        <f t="shared" si="643"/>
        <v>0</v>
      </c>
      <c r="BO208" s="18">
        <f t="shared" ref="BO208:BO271" si="647">BI208+BL208</f>
        <v>0</v>
      </c>
      <c r="BP208" s="18">
        <f t="shared" ref="BP208:BP271" si="648">BJ208+BM208</f>
        <v>305.8</v>
      </c>
      <c r="BQ208" s="18">
        <f t="shared" ref="BQ208:BQ271" si="649">BK208+BN208</f>
        <v>5372.5</v>
      </c>
      <c r="BR208" s="18">
        <f t="shared" si="643"/>
        <v>0</v>
      </c>
      <c r="BS208" s="18">
        <f t="shared" si="643"/>
        <v>0</v>
      </c>
      <c r="BT208" s="18">
        <f t="shared" si="643"/>
        <v>0</v>
      </c>
      <c r="BU208" s="18">
        <f t="shared" ref="BU208:BU271" si="650">BO208+BR208</f>
        <v>0</v>
      </c>
      <c r="BV208" s="18">
        <f t="shared" ref="BV208:BV271" si="651">BP208+BS208</f>
        <v>305.8</v>
      </c>
      <c r="BW208" s="18">
        <f t="shared" ref="BW208:BW271" si="652">BQ208+BT208</f>
        <v>5372.5</v>
      </c>
      <c r="BX208" s="18">
        <f t="shared" si="643"/>
        <v>0</v>
      </c>
      <c r="BY208" s="18">
        <f t="shared" si="643"/>
        <v>0</v>
      </c>
      <c r="BZ208" s="18">
        <f t="shared" si="643"/>
        <v>0</v>
      </c>
      <c r="CA208" s="18">
        <f t="shared" ref="CA208:CA271" si="653">BU208+BX208</f>
        <v>0</v>
      </c>
      <c r="CB208" s="18">
        <f t="shared" ref="CB208:CB271" si="654">BV208+BY208</f>
        <v>305.8</v>
      </c>
      <c r="CC208" s="18">
        <f t="shared" ref="CC208:CC271" si="655">BW208+BZ208</f>
        <v>5372.5</v>
      </c>
      <c r="CD208" s="18">
        <f t="shared" si="643"/>
        <v>0</v>
      </c>
      <c r="CE208" s="27"/>
      <c r="CF208" s="33"/>
    </row>
    <row r="209" spans="1:84" ht="46.8" x14ac:dyDescent="0.3">
      <c r="A209" s="19" t="s">
        <v>1453</v>
      </c>
      <c r="B209" s="39">
        <v>400</v>
      </c>
      <c r="C209" s="41"/>
      <c r="D209" s="41"/>
      <c r="E209" s="14" t="s">
        <v>553</v>
      </c>
      <c r="F209" s="18"/>
      <c r="G209" s="18"/>
      <c r="H209" s="18"/>
      <c r="I209" s="18">
        <f>I210</f>
        <v>3660.7</v>
      </c>
      <c r="J209" s="18">
        <f t="shared" si="643"/>
        <v>0</v>
      </c>
      <c r="K209" s="18">
        <f t="shared" si="643"/>
        <v>0</v>
      </c>
      <c r="L209" s="18">
        <f t="shared" si="496"/>
        <v>3660.7</v>
      </c>
      <c r="M209" s="18">
        <f t="shared" si="497"/>
        <v>0</v>
      </c>
      <c r="N209" s="18">
        <f t="shared" si="498"/>
        <v>0</v>
      </c>
      <c r="O209" s="18">
        <f t="shared" si="643"/>
        <v>305.8</v>
      </c>
      <c r="P209" s="18">
        <f t="shared" si="643"/>
        <v>0</v>
      </c>
      <c r="Q209" s="18">
        <f t="shared" si="643"/>
        <v>0</v>
      </c>
      <c r="R209" s="18">
        <f t="shared" si="643"/>
        <v>0</v>
      </c>
      <c r="S209" s="18">
        <f t="shared" si="643"/>
        <v>0</v>
      </c>
      <c r="T209" s="18">
        <f t="shared" si="448"/>
        <v>3966.5</v>
      </c>
      <c r="U209" s="18">
        <f t="shared" si="449"/>
        <v>0</v>
      </c>
      <c r="V209" s="18">
        <f t="shared" si="450"/>
        <v>0</v>
      </c>
      <c r="W209" s="18">
        <f t="shared" si="643"/>
        <v>0</v>
      </c>
      <c r="X209" s="18">
        <f t="shared" si="643"/>
        <v>0</v>
      </c>
      <c r="Y209" s="18">
        <f t="shared" si="643"/>
        <v>0</v>
      </c>
      <c r="Z209" s="18">
        <f t="shared" si="643"/>
        <v>0</v>
      </c>
      <c r="AA209" s="18">
        <f t="shared" si="643"/>
        <v>0</v>
      </c>
      <c r="AB209" s="18">
        <f t="shared" si="643"/>
        <v>0</v>
      </c>
      <c r="AC209" s="18">
        <f t="shared" si="451"/>
        <v>3966.5</v>
      </c>
      <c r="AD209" s="18">
        <f t="shared" si="452"/>
        <v>0</v>
      </c>
      <c r="AE209" s="18">
        <f t="shared" si="453"/>
        <v>0</v>
      </c>
      <c r="AF209" s="18">
        <f t="shared" si="643"/>
        <v>-3660.7</v>
      </c>
      <c r="AG209" s="18">
        <f t="shared" si="643"/>
        <v>0</v>
      </c>
      <c r="AH209" s="18">
        <f t="shared" si="643"/>
        <v>5372.5</v>
      </c>
      <c r="AI209" s="18">
        <f t="shared" si="454"/>
        <v>305.80000000000018</v>
      </c>
      <c r="AJ209" s="18">
        <f t="shared" si="455"/>
        <v>0</v>
      </c>
      <c r="AK209" s="18">
        <f t="shared" si="456"/>
        <v>5372.5</v>
      </c>
      <c r="AL209" s="18">
        <f t="shared" si="643"/>
        <v>0</v>
      </c>
      <c r="AM209" s="18">
        <f t="shared" si="457"/>
        <v>305.80000000000018</v>
      </c>
      <c r="AN209" s="18">
        <f t="shared" si="643"/>
        <v>0</v>
      </c>
      <c r="AO209" s="18">
        <f t="shared" si="643"/>
        <v>0</v>
      </c>
      <c r="AP209" s="18">
        <f t="shared" si="643"/>
        <v>0</v>
      </c>
      <c r="AQ209" s="18">
        <f t="shared" si="458"/>
        <v>305.80000000000018</v>
      </c>
      <c r="AR209" s="18">
        <f t="shared" si="459"/>
        <v>0</v>
      </c>
      <c r="AS209" s="18">
        <f t="shared" si="460"/>
        <v>5372.5</v>
      </c>
      <c r="AT209" s="18">
        <f t="shared" si="643"/>
        <v>0</v>
      </c>
      <c r="AU209" s="18">
        <f t="shared" si="643"/>
        <v>0</v>
      </c>
      <c r="AV209" s="18">
        <f t="shared" si="643"/>
        <v>0</v>
      </c>
      <c r="AW209" s="18">
        <f t="shared" si="461"/>
        <v>305.80000000000018</v>
      </c>
      <c r="AX209" s="18">
        <f t="shared" si="462"/>
        <v>0</v>
      </c>
      <c r="AY209" s="18">
        <f t="shared" si="463"/>
        <v>5372.5</v>
      </c>
      <c r="AZ209" s="18">
        <f t="shared" si="643"/>
        <v>0</v>
      </c>
      <c r="BA209" s="18">
        <f t="shared" si="643"/>
        <v>0</v>
      </c>
      <c r="BB209" s="18">
        <f t="shared" si="643"/>
        <v>0</v>
      </c>
      <c r="BC209" s="18">
        <f t="shared" si="644"/>
        <v>305.80000000000018</v>
      </c>
      <c r="BD209" s="18">
        <f t="shared" si="645"/>
        <v>0</v>
      </c>
      <c r="BE209" s="18">
        <f t="shared" si="646"/>
        <v>5372.5</v>
      </c>
      <c r="BF209" s="18">
        <f t="shared" si="643"/>
        <v>0</v>
      </c>
      <c r="BG209" s="18">
        <f t="shared" si="643"/>
        <v>0</v>
      </c>
      <c r="BH209" s="18">
        <f t="shared" si="643"/>
        <v>0</v>
      </c>
      <c r="BI209" s="18">
        <f t="shared" si="640"/>
        <v>305.80000000000018</v>
      </c>
      <c r="BJ209" s="18">
        <f t="shared" si="641"/>
        <v>0</v>
      </c>
      <c r="BK209" s="18">
        <f t="shared" si="642"/>
        <v>5372.5</v>
      </c>
      <c r="BL209" s="18">
        <f t="shared" si="643"/>
        <v>-305.8</v>
      </c>
      <c r="BM209" s="18">
        <f t="shared" si="643"/>
        <v>305.8</v>
      </c>
      <c r="BN209" s="18">
        <f t="shared" si="643"/>
        <v>0</v>
      </c>
      <c r="BO209" s="18">
        <f t="shared" si="647"/>
        <v>0</v>
      </c>
      <c r="BP209" s="18">
        <f t="shared" si="648"/>
        <v>305.8</v>
      </c>
      <c r="BQ209" s="18">
        <f t="shared" si="649"/>
        <v>5372.5</v>
      </c>
      <c r="BR209" s="18">
        <f t="shared" si="643"/>
        <v>0</v>
      </c>
      <c r="BS209" s="18">
        <f t="shared" si="643"/>
        <v>0</v>
      </c>
      <c r="BT209" s="18">
        <f t="shared" si="643"/>
        <v>0</v>
      </c>
      <c r="BU209" s="18">
        <f t="shared" si="650"/>
        <v>0</v>
      </c>
      <c r="BV209" s="18">
        <f t="shared" si="651"/>
        <v>305.8</v>
      </c>
      <c r="BW209" s="18">
        <f t="shared" si="652"/>
        <v>5372.5</v>
      </c>
      <c r="BX209" s="18">
        <f t="shared" si="643"/>
        <v>0</v>
      </c>
      <c r="BY209" s="18">
        <f t="shared" si="643"/>
        <v>0</v>
      </c>
      <c r="BZ209" s="18">
        <f t="shared" si="643"/>
        <v>0</v>
      </c>
      <c r="CA209" s="18">
        <f t="shared" si="653"/>
        <v>0</v>
      </c>
      <c r="CB209" s="18">
        <f t="shared" si="654"/>
        <v>305.8</v>
      </c>
      <c r="CC209" s="18">
        <f t="shared" si="655"/>
        <v>5372.5</v>
      </c>
      <c r="CD209" s="18">
        <f t="shared" si="643"/>
        <v>0</v>
      </c>
      <c r="CE209" s="27"/>
      <c r="CF209" s="33"/>
    </row>
    <row r="210" spans="1:84" x14ac:dyDescent="0.3">
      <c r="A210" s="19" t="s">
        <v>1453</v>
      </c>
      <c r="B210" s="39">
        <v>410</v>
      </c>
      <c r="C210" s="41"/>
      <c r="D210" s="41"/>
      <c r="E210" s="14" t="s">
        <v>566</v>
      </c>
      <c r="F210" s="18"/>
      <c r="G210" s="18"/>
      <c r="H210" s="18"/>
      <c r="I210" s="18">
        <f>I211</f>
        <v>3660.7</v>
      </c>
      <c r="J210" s="18">
        <f t="shared" si="643"/>
        <v>0</v>
      </c>
      <c r="K210" s="18">
        <f t="shared" si="643"/>
        <v>0</v>
      </c>
      <c r="L210" s="18">
        <f t="shared" si="496"/>
        <v>3660.7</v>
      </c>
      <c r="M210" s="18">
        <f t="shared" si="497"/>
        <v>0</v>
      </c>
      <c r="N210" s="18">
        <f t="shared" si="498"/>
        <v>0</v>
      </c>
      <c r="O210" s="18">
        <f t="shared" si="643"/>
        <v>305.8</v>
      </c>
      <c r="P210" s="18">
        <f t="shared" si="643"/>
        <v>0</v>
      </c>
      <c r="Q210" s="18">
        <f t="shared" si="643"/>
        <v>0</v>
      </c>
      <c r="R210" s="18">
        <f t="shared" si="643"/>
        <v>0</v>
      </c>
      <c r="S210" s="18">
        <f t="shared" si="643"/>
        <v>0</v>
      </c>
      <c r="T210" s="18">
        <f t="shared" si="448"/>
        <v>3966.5</v>
      </c>
      <c r="U210" s="18">
        <f t="shared" si="449"/>
        <v>0</v>
      </c>
      <c r="V210" s="18">
        <f t="shared" si="450"/>
        <v>0</v>
      </c>
      <c r="W210" s="18">
        <f t="shared" si="643"/>
        <v>0</v>
      </c>
      <c r="X210" s="18">
        <f t="shared" si="643"/>
        <v>0</v>
      </c>
      <c r="Y210" s="18">
        <f t="shared" si="643"/>
        <v>0</v>
      </c>
      <c r="Z210" s="18">
        <f t="shared" si="643"/>
        <v>0</v>
      </c>
      <c r="AA210" s="18">
        <f t="shared" si="643"/>
        <v>0</v>
      </c>
      <c r="AB210" s="18">
        <f t="shared" si="643"/>
        <v>0</v>
      </c>
      <c r="AC210" s="18">
        <f t="shared" si="451"/>
        <v>3966.5</v>
      </c>
      <c r="AD210" s="18">
        <f t="shared" si="452"/>
        <v>0</v>
      </c>
      <c r="AE210" s="18">
        <f t="shared" si="453"/>
        <v>0</v>
      </c>
      <c r="AF210" s="18">
        <f t="shared" si="643"/>
        <v>-3660.7</v>
      </c>
      <c r="AG210" s="18">
        <f t="shared" si="643"/>
        <v>0</v>
      </c>
      <c r="AH210" s="18">
        <f t="shared" si="643"/>
        <v>5372.5</v>
      </c>
      <c r="AI210" s="18">
        <f t="shared" si="454"/>
        <v>305.80000000000018</v>
      </c>
      <c r="AJ210" s="18">
        <f t="shared" si="455"/>
        <v>0</v>
      </c>
      <c r="AK210" s="18">
        <f t="shared" si="456"/>
        <v>5372.5</v>
      </c>
      <c r="AL210" s="18">
        <f t="shared" si="643"/>
        <v>0</v>
      </c>
      <c r="AM210" s="18">
        <f t="shared" si="457"/>
        <v>305.80000000000018</v>
      </c>
      <c r="AN210" s="18">
        <f t="shared" si="643"/>
        <v>0</v>
      </c>
      <c r="AO210" s="18">
        <f t="shared" si="643"/>
        <v>0</v>
      </c>
      <c r="AP210" s="18">
        <f t="shared" si="643"/>
        <v>0</v>
      </c>
      <c r="AQ210" s="18">
        <f t="shared" si="458"/>
        <v>305.80000000000018</v>
      </c>
      <c r="AR210" s="18">
        <f t="shared" si="459"/>
        <v>0</v>
      </c>
      <c r="AS210" s="18">
        <f t="shared" si="460"/>
        <v>5372.5</v>
      </c>
      <c r="AT210" s="18">
        <f t="shared" si="643"/>
        <v>0</v>
      </c>
      <c r="AU210" s="18">
        <f t="shared" si="643"/>
        <v>0</v>
      </c>
      <c r="AV210" s="18">
        <f t="shared" si="643"/>
        <v>0</v>
      </c>
      <c r="AW210" s="18">
        <f t="shared" si="461"/>
        <v>305.80000000000018</v>
      </c>
      <c r="AX210" s="18">
        <f t="shared" si="462"/>
        <v>0</v>
      </c>
      <c r="AY210" s="18">
        <f t="shared" si="463"/>
        <v>5372.5</v>
      </c>
      <c r="AZ210" s="18">
        <f t="shared" si="643"/>
        <v>0</v>
      </c>
      <c r="BA210" s="18">
        <f t="shared" si="643"/>
        <v>0</v>
      </c>
      <c r="BB210" s="18">
        <f t="shared" si="643"/>
        <v>0</v>
      </c>
      <c r="BC210" s="18">
        <f t="shared" si="644"/>
        <v>305.80000000000018</v>
      </c>
      <c r="BD210" s="18">
        <f t="shared" si="645"/>
        <v>0</v>
      </c>
      <c r="BE210" s="18">
        <f t="shared" si="646"/>
        <v>5372.5</v>
      </c>
      <c r="BF210" s="18">
        <f t="shared" si="643"/>
        <v>0</v>
      </c>
      <c r="BG210" s="18">
        <f t="shared" si="643"/>
        <v>0</v>
      </c>
      <c r="BH210" s="18">
        <f t="shared" si="643"/>
        <v>0</v>
      </c>
      <c r="BI210" s="18">
        <f t="shared" si="640"/>
        <v>305.80000000000018</v>
      </c>
      <c r="BJ210" s="18">
        <f t="shared" si="641"/>
        <v>0</v>
      </c>
      <c r="BK210" s="18">
        <f t="shared" si="642"/>
        <v>5372.5</v>
      </c>
      <c r="BL210" s="18">
        <f t="shared" si="643"/>
        <v>-305.8</v>
      </c>
      <c r="BM210" s="18">
        <f t="shared" si="643"/>
        <v>305.8</v>
      </c>
      <c r="BN210" s="18">
        <f t="shared" si="643"/>
        <v>0</v>
      </c>
      <c r="BO210" s="18">
        <f t="shared" si="647"/>
        <v>0</v>
      </c>
      <c r="BP210" s="18">
        <f t="shared" si="648"/>
        <v>305.8</v>
      </c>
      <c r="BQ210" s="18">
        <f t="shared" si="649"/>
        <v>5372.5</v>
      </c>
      <c r="BR210" s="18">
        <f t="shared" si="643"/>
        <v>0</v>
      </c>
      <c r="BS210" s="18">
        <f t="shared" si="643"/>
        <v>0</v>
      </c>
      <c r="BT210" s="18">
        <f t="shared" si="643"/>
        <v>0</v>
      </c>
      <c r="BU210" s="18">
        <f t="shared" si="650"/>
        <v>0</v>
      </c>
      <c r="BV210" s="18">
        <f t="shared" si="651"/>
        <v>305.8</v>
      </c>
      <c r="BW210" s="18">
        <f t="shared" si="652"/>
        <v>5372.5</v>
      </c>
      <c r="BX210" s="18">
        <f t="shared" si="643"/>
        <v>0</v>
      </c>
      <c r="BY210" s="18">
        <f t="shared" si="643"/>
        <v>0</v>
      </c>
      <c r="BZ210" s="18">
        <f t="shared" si="643"/>
        <v>0</v>
      </c>
      <c r="CA210" s="18">
        <f t="shared" si="653"/>
        <v>0</v>
      </c>
      <c r="CB210" s="18">
        <f t="shared" si="654"/>
        <v>305.8</v>
      </c>
      <c r="CC210" s="18">
        <f t="shared" si="655"/>
        <v>5372.5</v>
      </c>
      <c r="CD210" s="18">
        <f t="shared" si="643"/>
        <v>0</v>
      </c>
      <c r="CE210" s="27"/>
      <c r="CF210" s="33"/>
    </row>
    <row r="211" spans="1:84" ht="46.8" x14ac:dyDescent="0.3">
      <c r="A211" s="19" t="s">
        <v>1453</v>
      </c>
      <c r="B211" s="39">
        <v>410</v>
      </c>
      <c r="C211" s="41" t="s">
        <v>19</v>
      </c>
      <c r="D211" s="41" t="s">
        <v>34</v>
      </c>
      <c r="E211" s="14" t="s">
        <v>520</v>
      </c>
      <c r="F211" s="18"/>
      <c r="G211" s="18"/>
      <c r="H211" s="18"/>
      <c r="I211" s="18">
        <v>3660.7</v>
      </c>
      <c r="J211" s="18"/>
      <c r="K211" s="18"/>
      <c r="L211" s="18">
        <f t="shared" si="496"/>
        <v>3660.7</v>
      </c>
      <c r="M211" s="18">
        <f t="shared" si="497"/>
        <v>0</v>
      </c>
      <c r="N211" s="18">
        <f t="shared" si="498"/>
        <v>0</v>
      </c>
      <c r="O211" s="18">
        <v>305.8</v>
      </c>
      <c r="P211" s="18"/>
      <c r="Q211" s="18"/>
      <c r="R211" s="18"/>
      <c r="S211" s="18"/>
      <c r="T211" s="18">
        <f t="shared" si="448"/>
        <v>3966.5</v>
      </c>
      <c r="U211" s="18">
        <f t="shared" si="449"/>
        <v>0</v>
      </c>
      <c r="V211" s="18">
        <f t="shared" si="450"/>
        <v>0</v>
      </c>
      <c r="W211" s="18"/>
      <c r="X211" s="18"/>
      <c r="Y211" s="18"/>
      <c r="Z211" s="18"/>
      <c r="AA211" s="18"/>
      <c r="AB211" s="18"/>
      <c r="AC211" s="18">
        <f t="shared" si="451"/>
        <v>3966.5</v>
      </c>
      <c r="AD211" s="18">
        <f t="shared" si="452"/>
        <v>0</v>
      </c>
      <c r="AE211" s="18">
        <f t="shared" si="453"/>
        <v>0</v>
      </c>
      <c r="AF211" s="18">
        <v>-3660.7</v>
      </c>
      <c r="AG211" s="18"/>
      <c r="AH211" s="18">
        <v>5372.5</v>
      </c>
      <c r="AI211" s="18">
        <f t="shared" si="454"/>
        <v>305.80000000000018</v>
      </c>
      <c r="AJ211" s="18">
        <f t="shared" si="455"/>
        <v>0</v>
      </c>
      <c r="AK211" s="18">
        <f t="shared" si="456"/>
        <v>5372.5</v>
      </c>
      <c r="AL211" s="18"/>
      <c r="AM211" s="18">
        <f t="shared" si="457"/>
        <v>305.80000000000018</v>
      </c>
      <c r="AN211" s="18"/>
      <c r="AO211" s="18"/>
      <c r="AP211" s="18"/>
      <c r="AQ211" s="18">
        <f t="shared" si="458"/>
        <v>305.80000000000018</v>
      </c>
      <c r="AR211" s="18">
        <f t="shared" si="459"/>
        <v>0</v>
      </c>
      <c r="AS211" s="18">
        <f t="shared" si="460"/>
        <v>5372.5</v>
      </c>
      <c r="AT211" s="18"/>
      <c r="AU211" s="18"/>
      <c r="AV211" s="18"/>
      <c r="AW211" s="18">
        <f t="shared" si="461"/>
        <v>305.80000000000018</v>
      </c>
      <c r="AX211" s="18">
        <f t="shared" si="462"/>
        <v>0</v>
      </c>
      <c r="AY211" s="18">
        <f t="shared" si="463"/>
        <v>5372.5</v>
      </c>
      <c r="AZ211" s="18"/>
      <c r="BA211" s="18"/>
      <c r="BB211" s="18"/>
      <c r="BC211" s="18">
        <f t="shared" si="644"/>
        <v>305.80000000000018</v>
      </c>
      <c r="BD211" s="18">
        <f t="shared" si="645"/>
        <v>0</v>
      </c>
      <c r="BE211" s="18">
        <f t="shared" si="646"/>
        <v>5372.5</v>
      </c>
      <c r="BF211" s="18"/>
      <c r="BG211" s="18"/>
      <c r="BH211" s="18"/>
      <c r="BI211" s="18">
        <f t="shared" si="640"/>
        <v>305.80000000000018</v>
      </c>
      <c r="BJ211" s="18">
        <f t="shared" si="641"/>
        <v>0</v>
      </c>
      <c r="BK211" s="18">
        <f t="shared" si="642"/>
        <v>5372.5</v>
      </c>
      <c r="BL211" s="18">
        <v>-305.8</v>
      </c>
      <c r="BM211" s="18">
        <v>305.8</v>
      </c>
      <c r="BN211" s="18"/>
      <c r="BO211" s="18">
        <f t="shared" si="647"/>
        <v>0</v>
      </c>
      <c r="BP211" s="18">
        <f t="shared" si="648"/>
        <v>305.8</v>
      </c>
      <c r="BQ211" s="18">
        <f t="shared" si="649"/>
        <v>5372.5</v>
      </c>
      <c r="BR211" s="18"/>
      <c r="BS211" s="18"/>
      <c r="BT211" s="18"/>
      <c r="BU211" s="18">
        <f t="shared" si="650"/>
        <v>0</v>
      </c>
      <c r="BV211" s="18">
        <f t="shared" si="651"/>
        <v>305.8</v>
      </c>
      <c r="BW211" s="18">
        <f t="shared" si="652"/>
        <v>5372.5</v>
      </c>
      <c r="BX211" s="18"/>
      <c r="BY211" s="18"/>
      <c r="BZ211" s="18"/>
      <c r="CA211" s="18">
        <f t="shared" si="653"/>
        <v>0</v>
      </c>
      <c r="CB211" s="18">
        <f t="shared" si="654"/>
        <v>305.8</v>
      </c>
      <c r="CC211" s="18">
        <f t="shared" si="655"/>
        <v>5372.5</v>
      </c>
      <c r="CD211" s="18"/>
      <c r="CE211" s="27"/>
      <c r="CF211" s="33">
        <v>161</v>
      </c>
    </row>
    <row r="212" spans="1:84" ht="46.8" x14ac:dyDescent="0.3">
      <c r="A212" s="19" t="s">
        <v>1455</v>
      </c>
      <c r="B212" s="39"/>
      <c r="C212" s="19"/>
      <c r="D212" s="19"/>
      <c r="E212" s="14" t="s">
        <v>1456</v>
      </c>
      <c r="F212" s="18"/>
      <c r="G212" s="18"/>
      <c r="H212" s="18"/>
      <c r="I212" s="18">
        <f>I213</f>
        <v>3660.7</v>
      </c>
      <c r="J212" s="18">
        <f t="shared" ref="J212:CD214" si="656">J213</f>
        <v>0</v>
      </c>
      <c r="K212" s="18">
        <f t="shared" si="656"/>
        <v>0</v>
      </c>
      <c r="L212" s="18">
        <f t="shared" si="496"/>
        <v>3660.7</v>
      </c>
      <c r="M212" s="18">
        <f t="shared" si="497"/>
        <v>0</v>
      </c>
      <c r="N212" s="18">
        <f t="shared" si="498"/>
        <v>0</v>
      </c>
      <c r="O212" s="18">
        <f t="shared" si="656"/>
        <v>305.8</v>
      </c>
      <c r="P212" s="18">
        <f t="shared" si="656"/>
        <v>0</v>
      </c>
      <c r="Q212" s="18">
        <f t="shared" si="656"/>
        <v>0</v>
      </c>
      <c r="R212" s="18">
        <f t="shared" si="656"/>
        <v>0</v>
      </c>
      <c r="S212" s="18">
        <f t="shared" si="656"/>
        <v>0</v>
      </c>
      <c r="T212" s="18">
        <f t="shared" ref="T212:T271" si="657">L212+O212+R212</f>
        <v>3966.5</v>
      </c>
      <c r="U212" s="18">
        <f t="shared" ref="U212:U271" si="658">M212+P212+S212</f>
        <v>0</v>
      </c>
      <c r="V212" s="18">
        <f t="shared" ref="V212:V271" si="659">N212+Q212</f>
        <v>0</v>
      </c>
      <c r="W212" s="18">
        <f t="shared" si="656"/>
        <v>0</v>
      </c>
      <c r="X212" s="18">
        <f t="shared" si="656"/>
        <v>0</v>
      </c>
      <c r="Y212" s="18">
        <f t="shared" si="656"/>
        <v>0</v>
      </c>
      <c r="Z212" s="18">
        <f t="shared" si="656"/>
        <v>0</v>
      </c>
      <c r="AA212" s="18">
        <f t="shared" si="656"/>
        <v>0</v>
      </c>
      <c r="AB212" s="18">
        <f t="shared" si="656"/>
        <v>0</v>
      </c>
      <c r="AC212" s="18">
        <f t="shared" ref="AC212:AC275" si="660">T212+W212+Z212</f>
        <v>3966.5</v>
      </c>
      <c r="AD212" s="18">
        <f t="shared" ref="AD212:AD275" si="661">U212+X212+AA212</f>
        <v>0</v>
      </c>
      <c r="AE212" s="18">
        <f t="shared" ref="AE212:AE275" si="662">V212+Y212+AB212</f>
        <v>0</v>
      </c>
      <c r="AF212" s="18">
        <f t="shared" si="656"/>
        <v>3170.1289999999999</v>
      </c>
      <c r="AG212" s="18">
        <f t="shared" si="656"/>
        <v>0</v>
      </c>
      <c r="AH212" s="18">
        <f t="shared" si="656"/>
        <v>0</v>
      </c>
      <c r="AI212" s="18">
        <f t="shared" ref="AI212:AI275" si="663">AC212+AF212</f>
        <v>7136.6289999999999</v>
      </c>
      <c r="AJ212" s="18">
        <f t="shared" ref="AJ212:AJ275" si="664">AD212+AG212</f>
        <v>0</v>
      </c>
      <c r="AK212" s="18">
        <f t="shared" ref="AK212:AK275" si="665">AE212+AH212</f>
        <v>0</v>
      </c>
      <c r="AL212" s="18">
        <f t="shared" si="656"/>
        <v>0</v>
      </c>
      <c r="AM212" s="18">
        <f t="shared" ref="AM212:AM275" si="666">AI212+AL212</f>
        <v>7136.6289999999999</v>
      </c>
      <c r="AN212" s="18">
        <f t="shared" si="656"/>
        <v>0</v>
      </c>
      <c r="AO212" s="18">
        <f t="shared" si="656"/>
        <v>0</v>
      </c>
      <c r="AP212" s="18">
        <f t="shared" si="656"/>
        <v>0</v>
      </c>
      <c r="AQ212" s="18">
        <f t="shared" ref="AQ212:AQ275" si="667">AM212+AN212</f>
        <v>7136.6289999999999</v>
      </c>
      <c r="AR212" s="18">
        <f t="shared" ref="AR212:AR275" si="668">AJ212+AO212</f>
        <v>0</v>
      </c>
      <c r="AS212" s="18">
        <f t="shared" ref="AS212:AS275" si="669">AK212+AP212</f>
        <v>0</v>
      </c>
      <c r="AT212" s="18">
        <f t="shared" si="656"/>
        <v>0</v>
      </c>
      <c r="AU212" s="18">
        <f t="shared" si="656"/>
        <v>0</v>
      </c>
      <c r="AV212" s="18">
        <f t="shared" si="656"/>
        <v>0</v>
      </c>
      <c r="AW212" s="18">
        <f t="shared" ref="AW212:AW275" si="670">AQ212+AT212</f>
        <v>7136.6289999999999</v>
      </c>
      <c r="AX212" s="18">
        <f t="shared" ref="AX212:AX275" si="671">AR212+AU212</f>
        <v>0</v>
      </c>
      <c r="AY212" s="18">
        <f t="shared" ref="AY212:AY275" si="672">AS212+AV212</f>
        <v>0</v>
      </c>
      <c r="AZ212" s="18">
        <f t="shared" si="656"/>
        <v>0</v>
      </c>
      <c r="BA212" s="18">
        <f t="shared" si="656"/>
        <v>0</v>
      </c>
      <c r="BB212" s="18">
        <f t="shared" si="656"/>
        <v>0</v>
      </c>
      <c r="BC212" s="18">
        <f t="shared" si="644"/>
        <v>7136.6289999999999</v>
      </c>
      <c r="BD212" s="18">
        <f t="shared" si="645"/>
        <v>0</v>
      </c>
      <c r="BE212" s="18">
        <f t="shared" si="646"/>
        <v>0</v>
      </c>
      <c r="BF212" s="18">
        <f t="shared" si="656"/>
        <v>0</v>
      </c>
      <c r="BG212" s="18">
        <f t="shared" si="656"/>
        <v>0</v>
      </c>
      <c r="BH212" s="18">
        <f t="shared" si="656"/>
        <v>0</v>
      </c>
      <c r="BI212" s="18">
        <f t="shared" si="640"/>
        <v>7136.6289999999999</v>
      </c>
      <c r="BJ212" s="18">
        <f t="shared" si="641"/>
        <v>0</v>
      </c>
      <c r="BK212" s="18">
        <f t="shared" si="642"/>
        <v>0</v>
      </c>
      <c r="BL212" s="18">
        <f t="shared" si="656"/>
        <v>-6830.8289999999997</v>
      </c>
      <c r="BM212" s="18">
        <f t="shared" si="656"/>
        <v>6830.8289999999997</v>
      </c>
      <c r="BN212" s="18">
        <f t="shared" si="656"/>
        <v>0</v>
      </c>
      <c r="BO212" s="18">
        <f t="shared" si="647"/>
        <v>305.80000000000018</v>
      </c>
      <c r="BP212" s="18">
        <f t="shared" si="648"/>
        <v>6830.8289999999997</v>
      </c>
      <c r="BQ212" s="18">
        <f t="shared" si="649"/>
        <v>0</v>
      </c>
      <c r="BR212" s="18">
        <f t="shared" si="656"/>
        <v>0</v>
      </c>
      <c r="BS212" s="18">
        <f t="shared" si="656"/>
        <v>0</v>
      </c>
      <c r="BT212" s="18">
        <f t="shared" si="656"/>
        <v>0</v>
      </c>
      <c r="BU212" s="18">
        <f t="shared" si="650"/>
        <v>305.80000000000018</v>
      </c>
      <c r="BV212" s="18">
        <f t="shared" si="651"/>
        <v>6830.8289999999997</v>
      </c>
      <c r="BW212" s="18">
        <f t="shared" si="652"/>
        <v>0</v>
      </c>
      <c r="BX212" s="18">
        <f t="shared" si="656"/>
        <v>0</v>
      </c>
      <c r="BY212" s="18">
        <f t="shared" si="656"/>
        <v>0</v>
      </c>
      <c r="BZ212" s="18">
        <f t="shared" si="656"/>
        <v>0</v>
      </c>
      <c r="CA212" s="18">
        <f t="shared" si="653"/>
        <v>305.80000000000018</v>
      </c>
      <c r="CB212" s="18">
        <f t="shared" si="654"/>
        <v>6830.8289999999997</v>
      </c>
      <c r="CC212" s="18">
        <f t="shared" si="655"/>
        <v>0</v>
      </c>
      <c r="CD212" s="18">
        <f t="shared" si="656"/>
        <v>0</v>
      </c>
      <c r="CE212" s="27"/>
      <c r="CF212" s="33"/>
    </row>
    <row r="213" spans="1:84" ht="46.8" x14ac:dyDescent="0.3">
      <c r="A213" s="19" t="s">
        <v>1455</v>
      </c>
      <c r="B213" s="39">
        <v>400</v>
      </c>
      <c r="C213" s="41"/>
      <c r="D213" s="41"/>
      <c r="E213" s="14" t="s">
        <v>553</v>
      </c>
      <c r="F213" s="18"/>
      <c r="G213" s="18"/>
      <c r="H213" s="18"/>
      <c r="I213" s="18">
        <f>I214</f>
        <v>3660.7</v>
      </c>
      <c r="J213" s="18">
        <f t="shared" si="656"/>
        <v>0</v>
      </c>
      <c r="K213" s="18">
        <f t="shared" si="656"/>
        <v>0</v>
      </c>
      <c r="L213" s="18">
        <f t="shared" si="496"/>
        <v>3660.7</v>
      </c>
      <c r="M213" s="18">
        <f t="shared" si="497"/>
        <v>0</v>
      </c>
      <c r="N213" s="18">
        <f t="shared" si="498"/>
        <v>0</v>
      </c>
      <c r="O213" s="18">
        <f t="shared" si="656"/>
        <v>305.8</v>
      </c>
      <c r="P213" s="18">
        <f t="shared" si="656"/>
        <v>0</v>
      </c>
      <c r="Q213" s="18">
        <f t="shared" si="656"/>
        <v>0</v>
      </c>
      <c r="R213" s="18">
        <f t="shared" si="656"/>
        <v>0</v>
      </c>
      <c r="S213" s="18">
        <f t="shared" si="656"/>
        <v>0</v>
      </c>
      <c r="T213" s="18">
        <f t="shared" si="657"/>
        <v>3966.5</v>
      </c>
      <c r="U213" s="18">
        <f t="shared" si="658"/>
        <v>0</v>
      </c>
      <c r="V213" s="18">
        <f t="shared" si="659"/>
        <v>0</v>
      </c>
      <c r="W213" s="18">
        <f t="shared" si="656"/>
        <v>0</v>
      </c>
      <c r="X213" s="18">
        <f t="shared" si="656"/>
        <v>0</v>
      </c>
      <c r="Y213" s="18">
        <f t="shared" si="656"/>
        <v>0</v>
      </c>
      <c r="Z213" s="18">
        <f t="shared" si="656"/>
        <v>0</v>
      </c>
      <c r="AA213" s="18">
        <f t="shared" si="656"/>
        <v>0</v>
      </c>
      <c r="AB213" s="18">
        <f t="shared" si="656"/>
        <v>0</v>
      </c>
      <c r="AC213" s="18">
        <f t="shared" si="660"/>
        <v>3966.5</v>
      </c>
      <c r="AD213" s="18">
        <f t="shared" si="661"/>
        <v>0</v>
      </c>
      <c r="AE213" s="18">
        <f t="shared" si="662"/>
        <v>0</v>
      </c>
      <c r="AF213" s="18">
        <f t="shared" si="656"/>
        <v>3170.1289999999999</v>
      </c>
      <c r="AG213" s="18">
        <f t="shared" si="656"/>
        <v>0</v>
      </c>
      <c r="AH213" s="18">
        <f t="shared" si="656"/>
        <v>0</v>
      </c>
      <c r="AI213" s="18">
        <f t="shared" si="663"/>
        <v>7136.6289999999999</v>
      </c>
      <c r="AJ213" s="18">
        <f t="shared" si="664"/>
        <v>0</v>
      </c>
      <c r="AK213" s="18">
        <f t="shared" si="665"/>
        <v>0</v>
      </c>
      <c r="AL213" s="18">
        <f t="shared" si="656"/>
        <v>0</v>
      </c>
      <c r="AM213" s="18">
        <f t="shared" si="666"/>
        <v>7136.6289999999999</v>
      </c>
      <c r="AN213" s="18">
        <f t="shared" si="656"/>
        <v>0</v>
      </c>
      <c r="AO213" s="18">
        <f t="shared" si="656"/>
        <v>0</v>
      </c>
      <c r="AP213" s="18">
        <f t="shared" si="656"/>
        <v>0</v>
      </c>
      <c r="AQ213" s="18">
        <f t="shared" si="667"/>
        <v>7136.6289999999999</v>
      </c>
      <c r="AR213" s="18">
        <f t="shared" si="668"/>
        <v>0</v>
      </c>
      <c r="AS213" s="18">
        <f t="shared" si="669"/>
        <v>0</v>
      </c>
      <c r="AT213" s="18">
        <f t="shared" si="656"/>
        <v>0</v>
      </c>
      <c r="AU213" s="18">
        <f t="shared" si="656"/>
        <v>0</v>
      </c>
      <c r="AV213" s="18">
        <f t="shared" si="656"/>
        <v>0</v>
      </c>
      <c r="AW213" s="18">
        <f t="shared" si="670"/>
        <v>7136.6289999999999</v>
      </c>
      <c r="AX213" s="18">
        <f t="shared" si="671"/>
        <v>0</v>
      </c>
      <c r="AY213" s="18">
        <f t="shared" si="672"/>
        <v>0</v>
      </c>
      <c r="AZ213" s="18">
        <f t="shared" si="656"/>
        <v>0</v>
      </c>
      <c r="BA213" s="18">
        <f t="shared" si="656"/>
        <v>0</v>
      </c>
      <c r="BB213" s="18">
        <f t="shared" si="656"/>
        <v>0</v>
      </c>
      <c r="BC213" s="18">
        <f t="shared" si="644"/>
        <v>7136.6289999999999</v>
      </c>
      <c r="BD213" s="18">
        <f t="shared" si="645"/>
        <v>0</v>
      </c>
      <c r="BE213" s="18">
        <f t="shared" si="646"/>
        <v>0</v>
      </c>
      <c r="BF213" s="18">
        <f t="shared" si="656"/>
        <v>0</v>
      </c>
      <c r="BG213" s="18">
        <f t="shared" si="656"/>
        <v>0</v>
      </c>
      <c r="BH213" s="18">
        <f t="shared" si="656"/>
        <v>0</v>
      </c>
      <c r="BI213" s="18">
        <f t="shared" si="640"/>
        <v>7136.6289999999999</v>
      </c>
      <c r="BJ213" s="18">
        <f t="shared" si="641"/>
        <v>0</v>
      </c>
      <c r="BK213" s="18">
        <f t="shared" si="642"/>
        <v>0</v>
      </c>
      <c r="BL213" s="18">
        <f t="shared" si="656"/>
        <v>-6830.8289999999997</v>
      </c>
      <c r="BM213" s="18">
        <f t="shared" si="656"/>
        <v>6830.8289999999997</v>
      </c>
      <c r="BN213" s="18">
        <f t="shared" si="656"/>
        <v>0</v>
      </c>
      <c r="BO213" s="18">
        <f t="shared" si="647"/>
        <v>305.80000000000018</v>
      </c>
      <c r="BP213" s="18">
        <f t="shared" si="648"/>
        <v>6830.8289999999997</v>
      </c>
      <c r="BQ213" s="18">
        <f t="shared" si="649"/>
        <v>0</v>
      </c>
      <c r="BR213" s="18">
        <f t="shared" si="656"/>
        <v>0</v>
      </c>
      <c r="BS213" s="18">
        <f t="shared" si="656"/>
        <v>0</v>
      </c>
      <c r="BT213" s="18">
        <f t="shared" si="656"/>
        <v>0</v>
      </c>
      <c r="BU213" s="18">
        <f t="shared" si="650"/>
        <v>305.80000000000018</v>
      </c>
      <c r="BV213" s="18">
        <f t="shared" si="651"/>
        <v>6830.8289999999997</v>
      </c>
      <c r="BW213" s="18">
        <f t="shared" si="652"/>
        <v>0</v>
      </c>
      <c r="BX213" s="18">
        <f t="shared" si="656"/>
        <v>0</v>
      </c>
      <c r="BY213" s="18">
        <f t="shared" si="656"/>
        <v>0</v>
      </c>
      <c r="BZ213" s="18">
        <f t="shared" si="656"/>
        <v>0</v>
      </c>
      <c r="CA213" s="18">
        <f t="shared" si="653"/>
        <v>305.80000000000018</v>
      </c>
      <c r="CB213" s="18">
        <f t="shared" si="654"/>
        <v>6830.8289999999997</v>
      </c>
      <c r="CC213" s="18">
        <f t="shared" si="655"/>
        <v>0</v>
      </c>
      <c r="CD213" s="18">
        <f t="shared" si="656"/>
        <v>0</v>
      </c>
      <c r="CE213" s="27"/>
      <c r="CF213" s="33"/>
    </row>
    <row r="214" spans="1:84" x14ac:dyDescent="0.3">
      <c r="A214" s="19" t="s">
        <v>1455</v>
      </c>
      <c r="B214" s="39">
        <v>410</v>
      </c>
      <c r="C214" s="41"/>
      <c r="D214" s="41"/>
      <c r="E214" s="14" t="s">
        <v>566</v>
      </c>
      <c r="F214" s="18"/>
      <c r="G214" s="18"/>
      <c r="H214" s="18"/>
      <c r="I214" s="18">
        <f>I215</f>
        <v>3660.7</v>
      </c>
      <c r="J214" s="18">
        <f t="shared" si="656"/>
        <v>0</v>
      </c>
      <c r="K214" s="18">
        <f t="shared" si="656"/>
        <v>0</v>
      </c>
      <c r="L214" s="18">
        <f t="shared" si="496"/>
        <v>3660.7</v>
      </c>
      <c r="M214" s="18">
        <f t="shared" si="497"/>
        <v>0</v>
      </c>
      <c r="N214" s="18">
        <f t="shared" si="498"/>
        <v>0</v>
      </c>
      <c r="O214" s="18">
        <f t="shared" si="656"/>
        <v>305.8</v>
      </c>
      <c r="P214" s="18">
        <f t="shared" si="656"/>
        <v>0</v>
      </c>
      <c r="Q214" s="18">
        <f t="shared" si="656"/>
        <v>0</v>
      </c>
      <c r="R214" s="18">
        <f t="shared" si="656"/>
        <v>0</v>
      </c>
      <c r="S214" s="18">
        <f t="shared" si="656"/>
        <v>0</v>
      </c>
      <c r="T214" s="18">
        <f t="shared" si="657"/>
        <v>3966.5</v>
      </c>
      <c r="U214" s="18">
        <f t="shared" si="658"/>
        <v>0</v>
      </c>
      <c r="V214" s="18">
        <f t="shared" si="659"/>
        <v>0</v>
      </c>
      <c r="W214" s="18">
        <f t="shared" si="656"/>
        <v>0</v>
      </c>
      <c r="X214" s="18">
        <f t="shared" si="656"/>
        <v>0</v>
      </c>
      <c r="Y214" s="18">
        <f t="shared" si="656"/>
        <v>0</v>
      </c>
      <c r="Z214" s="18">
        <f t="shared" si="656"/>
        <v>0</v>
      </c>
      <c r="AA214" s="18">
        <f t="shared" si="656"/>
        <v>0</v>
      </c>
      <c r="AB214" s="18">
        <f t="shared" si="656"/>
        <v>0</v>
      </c>
      <c r="AC214" s="18">
        <f t="shared" si="660"/>
        <v>3966.5</v>
      </c>
      <c r="AD214" s="18">
        <f t="shared" si="661"/>
        <v>0</v>
      </c>
      <c r="AE214" s="18">
        <f t="shared" si="662"/>
        <v>0</v>
      </c>
      <c r="AF214" s="18">
        <f t="shared" si="656"/>
        <v>3170.1289999999999</v>
      </c>
      <c r="AG214" s="18">
        <f t="shared" si="656"/>
        <v>0</v>
      </c>
      <c r="AH214" s="18">
        <f t="shared" si="656"/>
        <v>0</v>
      </c>
      <c r="AI214" s="18">
        <f t="shared" si="663"/>
        <v>7136.6289999999999</v>
      </c>
      <c r="AJ214" s="18">
        <f t="shared" si="664"/>
        <v>0</v>
      </c>
      <c r="AK214" s="18">
        <f t="shared" si="665"/>
        <v>0</v>
      </c>
      <c r="AL214" s="18">
        <f t="shared" si="656"/>
        <v>0</v>
      </c>
      <c r="AM214" s="18">
        <f t="shared" si="666"/>
        <v>7136.6289999999999</v>
      </c>
      <c r="AN214" s="18">
        <f t="shared" si="656"/>
        <v>0</v>
      </c>
      <c r="AO214" s="18">
        <f t="shared" si="656"/>
        <v>0</v>
      </c>
      <c r="AP214" s="18">
        <f t="shared" si="656"/>
        <v>0</v>
      </c>
      <c r="AQ214" s="18">
        <f t="shared" si="667"/>
        <v>7136.6289999999999</v>
      </c>
      <c r="AR214" s="18">
        <f t="shared" si="668"/>
        <v>0</v>
      </c>
      <c r="AS214" s="18">
        <f t="shared" si="669"/>
        <v>0</v>
      </c>
      <c r="AT214" s="18">
        <f t="shared" si="656"/>
        <v>0</v>
      </c>
      <c r="AU214" s="18">
        <f t="shared" si="656"/>
        <v>0</v>
      </c>
      <c r="AV214" s="18">
        <f t="shared" si="656"/>
        <v>0</v>
      </c>
      <c r="AW214" s="18">
        <f t="shared" si="670"/>
        <v>7136.6289999999999</v>
      </c>
      <c r="AX214" s="18">
        <f t="shared" si="671"/>
        <v>0</v>
      </c>
      <c r="AY214" s="18">
        <f t="shared" si="672"/>
        <v>0</v>
      </c>
      <c r="AZ214" s="18">
        <f t="shared" si="656"/>
        <v>0</v>
      </c>
      <c r="BA214" s="18">
        <f t="shared" si="656"/>
        <v>0</v>
      </c>
      <c r="BB214" s="18">
        <f t="shared" si="656"/>
        <v>0</v>
      </c>
      <c r="BC214" s="18">
        <f t="shared" si="644"/>
        <v>7136.6289999999999</v>
      </c>
      <c r="BD214" s="18">
        <f t="shared" si="645"/>
        <v>0</v>
      </c>
      <c r="BE214" s="18">
        <f t="shared" si="646"/>
        <v>0</v>
      </c>
      <c r="BF214" s="18">
        <f t="shared" si="656"/>
        <v>0</v>
      </c>
      <c r="BG214" s="18">
        <f t="shared" si="656"/>
        <v>0</v>
      </c>
      <c r="BH214" s="18">
        <f t="shared" si="656"/>
        <v>0</v>
      </c>
      <c r="BI214" s="18">
        <f t="shared" si="640"/>
        <v>7136.6289999999999</v>
      </c>
      <c r="BJ214" s="18">
        <f t="shared" si="641"/>
        <v>0</v>
      </c>
      <c r="BK214" s="18">
        <f t="shared" si="642"/>
        <v>0</v>
      </c>
      <c r="BL214" s="18">
        <f t="shared" si="656"/>
        <v>-6830.8289999999997</v>
      </c>
      <c r="BM214" s="18">
        <f t="shared" si="656"/>
        <v>6830.8289999999997</v>
      </c>
      <c r="BN214" s="18">
        <f t="shared" si="656"/>
        <v>0</v>
      </c>
      <c r="BO214" s="18">
        <f t="shared" si="647"/>
        <v>305.80000000000018</v>
      </c>
      <c r="BP214" s="18">
        <f t="shared" si="648"/>
        <v>6830.8289999999997</v>
      </c>
      <c r="BQ214" s="18">
        <f t="shared" si="649"/>
        <v>0</v>
      </c>
      <c r="BR214" s="18">
        <f t="shared" si="656"/>
        <v>0</v>
      </c>
      <c r="BS214" s="18">
        <f t="shared" si="656"/>
        <v>0</v>
      </c>
      <c r="BT214" s="18">
        <f t="shared" si="656"/>
        <v>0</v>
      </c>
      <c r="BU214" s="18">
        <f t="shared" si="650"/>
        <v>305.80000000000018</v>
      </c>
      <c r="BV214" s="18">
        <f t="shared" si="651"/>
        <v>6830.8289999999997</v>
      </c>
      <c r="BW214" s="18">
        <f t="shared" si="652"/>
        <v>0</v>
      </c>
      <c r="BX214" s="18">
        <f t="shared" si="656"/>
        <v>0</v>
      </c>
      <c r="BY214" s="18">
        <f t="shared" si="656"/>
        <v>0</v>
      </c>
      <c r="BZ214" s="18">
        <f t="shared" si="656"/>
        <v>0</v>
      </c>
      <c r="CA214" s="18">
        <f t="shared" si="653"/>
        <v>305.80000000000018</v>
      </c>
      <c r="CB214" s="18">
        <f t="shared" si="654"/>
        <v>6830.8289999999997</v>
      </c>
      <c r="CC214" s="18">
        <f t="shared" si="655"/>
        <v>0</v>
      </c>
      <c r="CD214" s="18">
        <f t="shared" si="656"/>
        <v>0</v>
      </c>
      <c r="CE214" s="27"/>
      <c r="CF214" s="33"/>
    </row>
    <row r="215" spans="1:84" ht="46.8" x14ac:dyDescent="0.3">
      <c r="A215" s="19" t="s">
        <v>1455</v>
      </c>
      <c r="B215" s="39">
        <v>410</v>
      </c>
      <c r="C215" s="41" t="s">
        <v>19</v>
      </c>
      <c r="D215" s="41" t="s">
        <v>34</v>
      </c>
      <c r="E215" s="14" t="s">
        <v>520</v>
      </c>
      <c r="F215" s="18"/>
      <c r="G215" s="18"/>
      <c r="H215" s="18"/>
      <c r="I215" s="18">
        <v>3660.7</v>
      </c>
      <c r="J215" s="18"/>
      <c r="K215" s="18"/>
      <c r="L215" s="18">
        <f t="shared" si="496"/>
        <v>3660.7</v>
      </c>
      <c r="M215" s="18">
        <f t="shared" si="497"/>
        <v>0</v>
      </c>
      <c r="N215" s="18">
        <f t="shared" si="498"/>
        <v>0</v>
      </c>
      <c r="O215" s="18">
        <v>305.8</v>
      </c>
      <c r="P215" s="18"/>
      <c r="Q215" s="18"/>
      <c r="R215" s="18"/>
      <c r="S215" s="18"/>
      <c r="T215" s="18">
        <f t="shared" si="657"/>
        <v>3966.5</v>
      </c>
      <c r="U215" s="18">
        <f t="shared" si="658"/>
        <v>0</v>
      </c>
      <c r="V215" s="18">
        <f t="shared" si="659"/>
        <v>0</v>
      </c>
      <c r="W215" s="18"/>
      <c r="X215" s="18"/>
      <c r="Y215" s="18"/>
      <c r="Z215" s="18"/>
      <c r="AA215" s="18"/>
      <c r="AB215" s="18"/>
      <c r="AC215" s="18">
        <f t="shared" si="660"/>
        <v>3966.5</v>
      </c>
      <c r="AD215" s="18">
        <f t="shared" si="661"/>
        <v>0</v>
      </c>
      <c r="AE215" s="18">
        <f t="shared" si="662"/>
        <v>0</v>
      </c>
      <c r="AF215" s="18">
        <v>3170.1289999999999</v>
      </c>
      <c r="AG215" s="18"/>
      <c r="AH215" s="18"/>
      <c r="AI215" s="18">
        <f t="shared" si="663"/>
        <v>7136.6289999999999</v>
      </c>
      <c r="AJ215" s="18">
        <f t="shared" si="664"/>
        <v>0</v>
      </c>
      <c r="AK215" s="18">
        <f t="shared" si="665"/>
        <v>0</v>
      </c>
      <c r="AL215" s="18"/>
      <c r="AM215" s="18">
        <f t="shared" si="666"/>
        <v>7136.6289999999999</v>
      </c>
      <c r="AN215" s="18"/>
      <c r="AO215" s="18"/>
      <c r="AP215" s="18"/>
      <c r="AQ215" s="18">
        <f t="shared" si="667"/>
        <v>7136.6289999999999</v>
      </c>
      <c r="AR215" s="18">
        <f t="shared" si="668"/>
        <v>0</v>
      </c>
      <c r="AS215" s="18">
        <f t="shared" si="669"/>
        <v>0</v>
      </c>
      <c r="AT215" s="18"/>
      <c r="AU215" s="18"/>
      <c r="AV215" s="18"/>
      <c r="AW215" s="18">
        <f t="shared" si="670"/>
        <v>7136.6289999999999</v>
      </c>
      <c r="AX215" s="18">
        <f t="shared" si="671"/>
        <v>0</v>
      </c>
      <c r="AY215" s="18">
        <f t="shared" si="672"/>
        <v>0</v>
      </c>
      <c r="AZ215" s="18"/>
      <c r="BA215" s="18"/>
      <c r="BB215" s="18"/>
      <c r="BC215" s="18">
        <f t="shared" si="644"/>
        <v>7136.6289999999999</v>
      </c>
      <c r="BD215" s="18">
        <f t="shared" si="645"/>
        <v>0</v>
      </c>
      <c r="BE215" s="18">
        <f t="shared" si="646"/>
        <v>0</v>
      </c>
      <c r="BF215" s="18"/>
      <c r="BG215" s="18"/>
      <c r="BH215" s="18"/>
      <c r="BI215" s="18">
        <f t="shared" si="640"/>
        <v>7136.6289999999999</v>
      </c>
      <c r="BJ215" s="18">
        <f t="shared" si="641"/>
        <v>0</v>
      </c>
      <c r="BK215" s="18">
        <f t="shared" si="642"/>
        <v>0</v>
      </c>
      <c r="BL215" s="18">
        <v>-6830.8289999999997</v>
      </c>
      <c r="BM215" s="18">
        <v>6830.8289999999997</v>
      </c>
      <c r="BN215" s="18"/>
      <c r="BO215" s="18">
        <f t="shared" si="647"/>
        <v>305.80000000000018</v>
      </c>
      <c r="BP215" s="18">
        <f t="shared" si="648"/>
        <v>6830.8289999999997</v>
      </c>
      <c r="BQ215" s="18">
        <f t="shared" si="649"/>
        <v>0</v>
      </c>
      <c r="BR215" s="18"/>
      <c r="BS215" s="18"/>
      <c r="BT215" s="18"/>
      <c r="BU215" s="18">
        <f t="shared" si="650"/>
        <v>305.80000000000018</v>
      </c>
      <c r="BV215" s="18">
        <f t="shared" si="651"/>
        <v>6830.8289999999997</v>
      </c>
      <c r="BW215" s="18">
        <f t="shared" si="652"/>
        <v>0</v>
      </c>
      <c r="BX215" s="18"/>
      <c r="BY215" s="18"/>
      <c r="BZ215" s="18"/>
      <c r="CA215" s="18">
        <f t="shared" si="653"/>
        <v>305.80000000000018</v>
      </c>
      <c r="CB215" s="18">
        <f t="shared" si="654"/>
        <v>6830.8289999999997</v>
      </c>
      <c r="CC215" s="18">
        <f t="shared" si="655"/>
        <v>0</v>
      </c>
      <c r="CD215" s="18"/>
      <c r="CE215" s="27"/>
      <c r="CF215" s="33">
        <v>162</v>
      </c>
    </row>
    <row r="216" spans="1:84" ht="46.8" x14ac:dyDescent="0.3">
      <c r="A216" s="19" t="s">
        <v>1457</v>
      </c>
      <c r="B216" s="39"/>
      <c r="C216" s="41"/>
      <c r="D216" s="41"/>
      <c r="E216" s="14" t="s">
        <v>1458</v>
      </c>
      <c r="F216" s="18"/>
      <c r="G216" s="18"/>
      <c r="H216" s="18"/>
      <c r="I216" s="18">
        <f>I217</f>
        <v>455.3</v>
      </c>
      <c r="J216" s="18">
        <f t="shared" ref="J216:CD218" si="673">J217</f>
        <v>3780.4</v>
      </c>
      <c r="K216" s="18">
        <f t="shared" si="673"/>
        <v>0</v>
      </c>
      <c r="L216" s="18">
        <f t="shared" si="496"/>
        <v>455.3</v>
      </c>
      <c r="M216" s="18">
        <f t="shared" si="497"/>
        <v>3780.4</v>
      </c>
      <c r="N216" s="18">
        <f t="shared" si="498"/>
        <v>0</v>
      </c>
      <c r="O216" s="18">
        <f t="shared" si="673"/>
        <v>0</v>
      </c>
      <c r="P216" s="18">
        <f t="shared" si="673"/>
        <v>0</v>
      </c>
      <c r="Q216" s="18">
        <f t="shared" si="673"/>
        <v>0</v>
      </c>
      <c r="R216" s="18">
        <f t="shared" si="673"/>
        <v>0</v>
      </c>
      <c r="S216" s="18">
        <f t="shared" si="673"/>
        <v>0</v>
      </c>
      <c r="T216" s="18">
        <f t="shared" si="657"/>
        <v>455.3</v>
      </c>
      <c r="U216" s="18">
        <f t="shared" si="658"/>
        <v>3780.4</v>
      </c>
      <c r="V216" s="18">
        <f t="shared" si="659"/>
        <v>0</v>
      </c>
      <c r="W216" s="18">
        <f t="shared" si="673"/>
        <v>0</v>
      </c>
      <c r="X216" s="18">
        <f t="shared" si="673"/>
        <v>0</v>
      </c>
      <c r="Y216" s="18">
        <f t="shared" si="673"/>
        <v>0</v>
      </c>
      <c r="Z216" s="18">
        <f t="shared" si="673"/>
        <v>0</v>
      </c>
      <c r="AA216" s="18">
        <f t="shared" si="673"/>
        <v>0</v>
      </c>
      <c r="AB216" s="18">
        <f t="shared" si="673"/>
        <v>0</v>
      </c>
      <c r="AC216" s="18">
        <f t="shared" si="660"/>
        <v>455.3</v>
      </c>
      <c r="AD216" s="18">
        <f t="shared" si="661"/>
        <v>3780.4</v>
      </c>
      <c r="AE216" s="18">
        <f t="shared" si="662"/>
        <v>0</v>
      </c>
      <c r="AF216" s="18">
        <f t="shared" si="673"/>
        <v>-0.3</v>
      </c>
      <c r="AG216" s="18">
        <f t="shared" si="673"/>
        <v>-2934.7649999999999</v>
      </c>
      <c r="AH216" s="18">
        <f t="shared" si="673"/>
        <v>4137.3</v>
      </c>
      <c r="AI216" s="18">
        <f t="shared" si="663"/>
        <v>455</v>
      </c>
      <c r="AJ216" s="18">
        <f t="shared" si="664"/>
        <v>845.63500000000022</v>
      </c>
      <c r="AK216" s="18">
        <f t="shared" si="665"/>
        <v>4137.3</v>
      </c>
      <c r="AL216" s="18">
        <f t="shared" si="673"/>
        <v>0</v>
      </c>
      <c r="AM216" s="18">
        <f t="shared" si="666"/>
        <v>455</v>
      </c>
      <c r="AN216" s="18">
        <f t="shared" si="673"/>
        <v>0</v>
      </c>
      <c r="AO216" s="18">
        <f t="shared" si="673"/>
        <v>0</v>
      </c>
      <c r="AP216" s="18">
        <f t="shared" si="673"/>
        <v>0</v>
      </c>
      <c r="AQ216" s="18">
        <f t="shared" si="667"/>
        <v>455</v>
      </c>
      <c r="AR216" s="18">
        <f t="shared" si="668"/>
        <v>845.63500000000022</v>
      </c>
      <c r="AS216" s="18">
        <f t="shared" si="669"/>
        <v>4137.3</v>
      </c>
      <c r="AT216" s="18">
        <f t="shared" si="673"/>
        <v>0</v>
      </c>
      <c r="AU216" s="18">
        <f t="shared" si="673"/>
        <v>0</v>
      </c>
      <c r="AV216" s="18">
        <f t="shared" si="673"/>
        <v>0</v>
      </c>
      <c r="AW216" s="18">
        <f t="shared" si="670"/>
        <v>455</v>
      </c>
      <c r="AX216" s="18">
        <f t="shared" si="671"/>
        <v>845.63500000000022</v>
      </c>
      <c r="AY216" s="18">
        <f t="shared" si="672"/>
        <v>4137.3</v>
      </c>
      <c r="AZ216" s="18">
        <f t="shared" si="673"/>
        <v>0</v>
      </c>
      <c r="BA216" s="18">
        <f t="shared" si="673"/>
        <v>0</v>
      </c>
      <c r="BB216" s="18">
        <f t="shared" si="673"/>
        <v>0</v>
      </c>
      <c r="BC216" s="18">
        <f t="shared" si="644"/>
        <v>455</v>
      </c>
      <c r="BD216" s="18">
        <f t="shared" si="645"/>
        <v>845.63500000000022</v>
      </c>
      <c r="BE216" s="18">
        <f t="shared" si="646"/>
        <v>4137.3</v>
      </c>
      <c r="BF216" s="18">
        <f t="shared" si="673"/>
        <v>0</v>
      </c>
      <c r="BG216" s="18">
        <f t="shared" si="673"/>
        <v>0</v>
      </c>
      <c r="BH216" s="18">
        <f t="shared" si="673"/>
        <v>0</v>
      </c>
      <c r="BI216" s="18">
        <f t="shared" si="640"/>
        <v>455</v>
      </c>
      <c r="BJ216" s="18">
        <f t="shared" si="641"/>
        <v>845.63500000000022</v>
      </c>
      <c r="BK216" s="18">
        <f t="shared" si="642"/>
        <v>4137.3</v>
      </c>
      <c r="BL216" s="18">
        <f t="shared" si="673"/>
        <v>0</v>
      </c>
      <c r="BM216" s="18">
        <f t="shared" si="673"/>
        <v>0</v>
      </c>
      <c r="BN216" s="18">
        <f t="shared" si="673"/>
        <v>0</v>
      </c>
      <c r="BO216" s="18">
        <f t="shared" si="647"/>
        <v>455</v>
      </c>
      <c r="BP216" s="18">
        <f t="shared" si="648"/>
        <v>845.63500000000022</v>
      </c>
      <c r="BQ216" s="18">
        <f t="shared" si="649"/>
        <v>4137.3</v>
      </c>
      <c r="BR216" s="18">
        <f t="shared" si="673"/>
        <v>0</v>
      </c>
      <c r="BS216" s="18">
        <f t="shared" si="673"/>
        <v>0</v>
      </c>
      <c r="BT216" s="18">
        <f t="shared" si="673"/>
        <v>0</v>
      </c>
      <c r="BU216" s="18">
        <f t="shared" si="650"/>
        <v>455</v>
      </c>
      <c r="BV216" s="18">
        <f t="shared" si="651"/>
        <v>845.63500000000022</v>
      </c>
      <c r="BW216" s="18">
        <f t="shared" si="652"/>
        <v>4137.3</v>
      </c>
      <c r="BX216" s="18">
        <f t="shared" si="673"/>
        <v>0</v>
      </c>
      <c r="BY216" s="18">
        <f t="shared" si="673"/>
        <v>0</v>
      </c>
      <c r="BZ216" s="18">
        <f t="shared" si="673"/>
        <v>0</v>
      </c>
      <c r="CA216" s="18">
        <f t="shared" si="653"/>
        <v>455</v>
      </c>
      <c r="CB216" s="18">
        <f t="shared" si="654"/>
        <v>845.63500000000022</v>
      </c>
      <c r="CC216" s="18">
        <f t="shared" si="655"/>
        <v>4137.3</v>
      </c>
      <c r="CD216" s="18">
        <f t="shared" si="673"/>
        <v>0</v>
      </c>
      <c r="CE216" s="27"/>
      <c r="CF216" s="33"/>
    </row>
    <row r="217" spans="1:84" ht="46.8" x14ac:dyDescent="0.3">
      <c r="A217" s="19" t="s">
        <v>1457</v>
      </c>
      <c r="B217" s="39">
        <v>400</v>
      </c>
      <c r="C217" s="41"/>
      <c r="D217" s="41"/>
      <c r="E217" s="14" t="s">
        <v>553</v>
      </c>
      <c r="F217" s="18"/>
      <c r="G217" s="18"/>
      <c r="H217" s="18"/>
      <c r="I217" s="18">
        <f>I218</f>
        <v>455.3</v>
      </c>
      <c r="J217" s="18">
        <f t="shared" si="673"/>
        <v>3780.4</v>
      </c>
      <c r="K217" s="18">
        <f t="shared" si="673"/>
        <v>0</v>
      </c>
      <c r="L217" s="18">
        <f t="shared" si="496"/>
        <v>455.3</v>
      </c>
      <c r="M217" s="18">
        <f t="shared" si="497"/>
        <v>3780.4</v>
      </c>
      <c r="N217" s="18">
        <f t="shared" si="498"/>
        <v>0</v>
      </c>
      <c r="O217" s="18">
        <f t="shared" si="673"/>
        <v>0</v>
      </c>
      <c r="P217" s="18">
        <f t="shared" si="673"/>
        <v>0</v>
      </c>
      <c r="Q217" s="18">
        <f t="shared" si="673"/>
        <v>0</v>
      </c>
      <c r="R217" s="18">
        <f t="shared" si="673"/>
        <v>0</v>
      </c>
      <c r="S217" s="18">
        <f t="shared" si="673"/>
        <v>0</v>
      </c>
      <c r="T217" s="18">
        <f t="shared" si="657"/>
        <v>455.3</v>
      </c>
      <c r="U217" s="18">
        <f t="shared" si="658"/>
        <v>3780.4</v>
      </c>
      <c r="V217" s="18">
        <f t="shared" si="659"/>
        <v>0</v>
      </c>
      <c r="W217" s="18">
        <f t="shared" si="673"/>
        <v>0</v>
      </c>
      <c r="X217" s="18">
        <f t="shared" si="673"/>
        <v>0</v>
      </c>
      <c r="Y217" s="18">
        <f t="shared" si="673"/>
        <v>0</v>
      </c>
      <c r="Z217" s="18">
        <f t="shared" si="673"/>
        <v>0</v>
      </c>
      <c r="AA217" s="18">
        <f t="shared" si="673"/>
        <v>0</v>
      </c>
      <c r="AB217" s="18">
        <f t="shared" si="673"/>
        <v>0</v>
      </c>
      <c r="AC217" s="18">
        <f t="shared" si="660"/>
        <v>455.3</v>
      </c>
      <c r="AD217" s="18">
        <f t="shared" si="661"/>
        <v>3780.4</v>
      </c>
      <c r="AE217" s="18">
        <f t="shared" si="662"/>
        <v>0</v>
      </c>
      <c r="AF217" s="18">
        <f t="shared" si="673"/>
        <v>-0.3</v>
      </c>
      <c r="AG217" s="18">
        <f t="shared" si="673"/>
        <v>-2934.7649999999999</v>
      </c>
      <c r="AH217" s="18">
        <f t="shared" si="673"/>
        <v>4137.3</v>
      </c>
      <c r="AI217" s="18">
        <f t="shared" si="663"/>
        <v>455</v>
      </c>
      <c r="AJ217" s="18">
        <f t="shared" si="664"/>
        <v>845.63500000000022</v>
      </c>
      <c r="AK217" s="18">
        <f t="shared" si="665"/>
        <v>4137.3</v>
      </c>
      <c r="AL217" s="18">
        <f t="shared" si="673"/>
        <v>0</v>
      </c>
      <c r="AM217" s="18">
        <f t="shared" si="666"/>
        <v>455</v>
      </c>
      <c r="AN217" s="18">
        <f t="shared" si="673"/>
        <v>0</v>
      </c>
      <c r="AO217" s="18">
        <f t="shared" si="673"/>
        <v>0</v>
      </c>
      <c r="AP217" s="18">
        <f t="shared" si="673"/>
        <v>0</v>
      </c>
      <c r="AQ217" s="18">
        <f t="shared" si="667"/>
        <v>455</v>
      </c>
      <c r="AR217" s="18">
        <f t="shared" si="668"/>
        <v>845.63500000000022</v>
      </c>
      <c r="AS217" s="18">
        <f t="shared" si="669"/>
        <v>4137.3</v>
      </c>
      <c r="AT217" s="18">
        <f t="shared" si="673"/>
        <v>0</v>
      </c>
      <c r="AU217" s="18">
        <f t="shared" si="673"/>
        <v>0</v>
      </c>
      <c r="AV217" s="18">
        <f t="shared" si="673"/>
        <v>0</v>
      </c>
      <c r="AW217" s="18">
        <f t="shared" si="670"/>
        <v>455</v>
      </c>
      <c r="AX217" s="18">
        <f t="shared" si="671"/>
        <v>845.63500000000022</v>
      </c>
      <c r="AY217" s="18">
        <f t="shared" si="672"/>
        <v>4137.3</v>
      </c>
      <c r="AZ217" s="18">
        <f t="shared" si="673"/>
        <v>0</v>
      </c>
      <c r="BA217" s="18">
        <f t="shared" si="673"/>
        <v>0</v>
      </c>
      <c r="BB217" s="18">
        <f t="shared" si="673"/>
        <v>0</v>
      </c>
      <c r="BC217" s="18">
        <f t="shared" si="644"/>
        <v>455</v>
      </c>
      <c r="BD217" s="18">
        <f t="shared" si="645"/>
        <v>845.63500000000022</v>
      </c>
      <c r="BE217" s="18">
        <f t="shared" si="646"/>
        <v>4137.3</v>
      </c>
      <c r="BF217" s="18">
        <f t="shared" si="673"/>
        <v>0</v>
      </c>
      <c r="BG217" s="18">
        <f t="shared" si="673"/>
        <v>0</v>
      </c>
      <c r="BH217" s="18">
        <f t="shared" si="673"/>
        <v>0</v>
      </c>
      <c r="BI217" s="18">
        <f t="shared" si="640"/>
        <v>455</v>
      </c>
      <c r="BJ217" s="18">
        <f t="shared" si="641"/>
        <v>845.63500000000022</v>
      </c>
      <c r="BK217" s="18">
        <f t="shared" si="642"/>
        <v>4137.3</v>
      </c>
      <c r="BL217" s="18">
        <f t="shared" si="673"/>
        <v>0</v>
      </c>
      <c r="BM217" s="18">
        <f t="shared" si="673"/>
        <v>0</v>
      </c>
      <c r="BN217" s="18">
        <f t="shared" si="673"/>
        <v>0</v>
      </c>
      <c r="BO217" s="18">
        <f t="shared" si="647"/>
        <v>455</v>
      </c>
      <c r="BP217" s="18">
        <f t="shared" si="648"/>
        <v>845.63500000000022</v>
      </c>
      <c r="BQ217" s="18">
        <f t="shared" si="649"/>
        <v>4137.3</v>
      </c>
      <c r="BR217" s="18">
        <f t="shared" si="673"/>
        <v>0</v>
      </c>
      <c r="BS217" s="18">
        <f t="shared" si="673"/>
        <v>0</v>
      </c>
      <c r="BT217" s="18">
        <f t="shared" si="673"/>
        <v>0</v>
      </c>
      <c r="BU217" s="18">
        <f t="shared" si="650"/>
        <v>455</v>
      </c>
      <c r="BV217" s="18">
        <f t="shared" si="651"/>
        <v>845.63500000000022</v>
      </c>
      <c r="BW217" s="18">
        <f t="shared" si="652"/>
        <v>4137.3</v>
      </c>
      <c r="BX217" s="18">
        <f t="shared" si="673"/>
        <v>0</v>
      </c>
      <c r="BY217" s="18">
        <f t="shared" si="673"/>
        <v>0</v>
      </c>
      <c r="BZ217" s="18">
        <f t="shared" si="673"/>
        <v>0</v>
      </c>
      <c r="CA217" s="18">
        <f t="shared" si="653"/>
        <v>455</v>
      </c>
      <c r="CB217" s="18">
        <f t="shared" si="654"/>
        <v>845.63500000000022</v>
      </c>
      <c r="CC217" s="18">
        <f t="shared" si="655"/>
        <v>4137.3</v>
      </c>
      <c r="CD217" s="18">
        <f t="shared" si="673"/>
        <v>0</v>
      </c>
      <c r="CE217" s="27"/>
      <c r="CF217" s="33"/>
    </row>
    <row r="218" spans="1:84" x14ac:dyDescent="0.3">
      <c r="A218" s="19" t="s">
        <v>1457</v>
      </c>
      <c r="B218" s="39">
        <v>410</v>
      </c>
      <c r="C218" s="41"/>
      <c r="D218" s="41"/>
      <c r="E218" s="14" t="s">
        <v>566</v>
      </c>
      <c r="F218" s="18"/>
      <c r="G218" s="18"/>
      <c r="H218" s="18"/>
      <c r="I218" s="18">
        <f>I219</f>
        <v>455.3</v>
      </c>
      <c r="J218" s="18">
        <f t="shared" si="673"/>
        <v>3780.4</v>
      </c>
      <c r="K218" s="18">
        <f t="shared" si="673"/>
        <v>0</v>
      </c>
      <c r="L218" s="18">
        <f t="shared" si="496"/>
        <v>455.3</v>
      </c>
      <c r="M218" s="18">
        <f t="shared" si="497"/>
        <v>3780.4</v>
      </c>
      <c r="N218" s="18">
        <f t="shared" si="498"/>
        <v>0</v>
      </c>
      <c r="O218" s="18">
        <f t="shared" si="673"/>
        <v>0</v>
      </c>
      <c r="P218" s="18">
        <f t="shared" si="673"/>
        <v>0</v>
      </c>
      <c r="Q218" s="18">
        <f t="shared" si="673"/>
        <v>0</v>
      </c>
      <c r="R218" s="18">
        <f t="shared" si="673"/>
        <v>0</v>
      </c>
      <c r="S218" s="18">
        <f t="shared" si="673"/>
        <v>0</v>
      </c>
      <c r="T218" s="18">
        <f t="shared" si="657"/>
        <v>455.3</v>
      </c>
      <c r="U218" s="18">
        <f t="shared" si="658"/>
        <v>3780.4</v>
      </c>
      <c r="V218" s="18">
        <f t="shared" si="659"/>
        <v>0</v>
      </c>
      <c r="W218" s="18">
        <f t="shared" si="673"/>
        <v>0</v>
      </c>
      <c r="X218" s="18">
        <f t="shared" si="673"/>
        <v>0</v>
      </c>
      <c r="Y218" s="18">
        <f t="shared" si="673"/>
        <v>0</v>
      </c>
      <c r="Z218" s="18">
        <f t="shared" si="673"/>
        <v>0</v>
      </c>
      <c r="AA218" s="18">
        <f t="shared" si="673"/>
        <v>0</v>
      </c>
      <c r="AB218" s="18">
        <f t="shared" si="673"/>
        <v>0</v>
      </c>
      <c r="AC218" s="18">
        <f t="shared" si="660"/>
        <v>455.3</v>
      </c>
      <c r="AD218" s="18">
        <f t="shared" si="661"/>
        <v>3780.4</v>
      </c>
      <c r="AE218" s="18">
        <f t="shared" si="662"/>
        <v>0</v>
      </c>
      <c r="AF218" s="18">
        <f t="shared" si="673"/>
        <v>-0.3</v>
      </c>
      <c r="AG218" s="18">
        <f t="shared" si="673"/>
        <v>-2934.7649999999999</v>
      </c>
      <c r="AH218" s="18">
        <f t="shared" si="673"/>
        <v>4137.3</v>
      </c>
      <c r="AI218" s="18">
        <f t="shared" si="663"/>
        <v>455</v>
      </c>
      <c r="AJ218" s="18">
        <f t="shared" si="664"/>
        <v>845.63500000000022</v>
      </c>
      <c r="AK218" s="18">
        <f t="shared" si="665"/>
        <v>4137.3</v>
      </c>
      <c r="AL218" s="18">
        <f t="shared" si="673"/>
        <v>0</v>
      </c>
      <c r="AM218" s="18">
        <f t="shared" si="666"/>
        <v>455</v>
      </c>
      <c r="AN218" s="18">
        <f t="shared" si="673"/>
        <v>0</v>
      </c>
      <c r="AO218" s="18">
        <f t="shared" si="673"/>
        <v>0</v>
      </c>
      <c r="AP218" s="18">
        <f t="shared" si="673"/>
        <v>0</v>
      </c>
      <c r="AQ218" s="18">
        <f t="shared" si="667"/>
        <v>455</v>
      </c>
      <c r="AR218" s="18">
        <f t="shared" si="668"/>
        <v>845.63500000000022</v>
      </c>
      <c r="AS218" s="18">
        <f t="shared" si="669"/>
        <v>4137.3</v>
      </c>
      <c r="AT218" s="18">
        <f t="shared" si="673"/>
        <v>0</v>
      </c>
      <c r="AU218" s="18">
        <f t="shared" si="673"/>
        <v>0</v>
      </c>
      <c r="AV218" s="18">
        <f t="shared" si="673"/>
        <v>0</v>
      </c>
      <c r="AW218" s="18">
        <f t="shared" si="670"/>
        <v>455</v>
      </c>
      <c r="AX218" s="18">
        <f t="shared" si="671"/>
        <v>845.63500000000022</v>
      </c>
      <c r="AY218" s="18">
        <f t="shared" si="672"/>
        <v>4137.3</v>
      </c>
      <c r="AZ218" s="18">
        <f t="shared" si="673"/>
        <v>0</v>
      </c>
      <c r="BA218" s="18">
        <f t="shared" si="673"/>
        <v>0</v>
      </c>
      <c r="BB218" s="18">
        <f t="shared" si="673"/>
        <v>0</v>
      </c>
      <c r="BC218" s="18">
        <f t="shared" si="644"/>
        <v>455</v>
      </c>
      <c r="BD218" s="18">
        <f t="shared" si="645"/>
        <v>845.63500000000022</v>
      </c>
      <c r="BE218" s="18">
        <f t="shared" si="646"/>
        <v>4137.3</v>
      </c>
      <c r="BF218" s="18">
        <f t="shared" si="673"/>
        <v>0</v>
      </c>
      <c r="BG218" s="18">
        <f t="shared" si="673"/>
        <v>0</v>
      </c>
      <c r="BH218" s="18">
        <f t="shared" si="673"/>
        <v>0</v>
      </c>
      <c r="BI218" s="18">
        <f t="shared" si="640"/>
        <v>455</v>
      </c>
      <c r="BJ218" s="18">
        <f t="shared" si="641"/>
        <v>845.63500000000022</v>
      </c>
      <c r="BK218" s="18">
        <f t="shared" si="642"/>
        <v>4137.3</v>
      </c>
      <c r="BL218" s="18">
        <f t="shared" si="673"/>
        <v>0</v>
      </c>
      <c r="BM218" s="18">
        <f t="shared" si="673"/>
        <v>0</v>
      </c>
      <c r="BN218" s="18">
        <f t="shared" si="673"/>
        <v>0</v>
      </c>
      <c r="BO218" s="18">
        <f t="shared" si="647"/>
        <v>455</v>
      </c>
      <c r="BP218" s="18">
        <f t="shared" si="648"/>
        <v>845.63500000000022</v>
      </c>
      <c r="BQ218" s="18">
        <f t="shared" si="649"/>
        <v>4137.3</v>
      </c>
      <c r="BR218" s="18">
        <f t="shared" si="673"/>
        <v>0</v>
      </c>
      <c r="BS218" s="18">
        <f t="shared" si="673"/>
        <v>0</v>
      </c>
      <c r="BT218" s="18">
        <f t="shared" si="673"/>
        <v>0</v>
      </c>
      <c r="BU218" s="18">
        <f t="shared" si="650"/>
        <v>455</v>
      </c>
      <c r="BV218" s="18">
        <f t="shared" si="651"/>
        <v>845.63500000000022</v>
      </c>
      <c r="BW218" s="18">
        <f t="shared" si="652"/>
        <v>4137.3</v>
      </c>
      <c r="BX218" s="18">
        <f t="shared" si="673"/>
        <v>0</v>
      </c>
      <c r="BY218" s="18">
        <f t="shared" si="673"/>
        <v>0</v>
      </c>
      <c r="BZ218" s="18">
        <f t="shared" si="673"/>
        <v>0</v>
      </c>
      <c r="CA218" s="18">
        <f t="shared" si="653"/>
        <v>455</v>
      </c>
      <c r="CB218" s="18">
        <f t="shared" si="654"/>
        <v>845.63500000000022</v>
      </c>
      <c r="CC218" s="18">
        <f t="shared" si="655"/>
        <v>4137.3</v>
      </c>
      <c r="CD218" s="18">
        <f t="shared" si="673"/>
        <v>0</v>
      </c>
      <c r="CE218" s="27"/>
      <c r="CF218" s="33"/>
    </row>
    <row r="219" spans="1:84" ht="46.8" x14ac:dyDescent="0.3">
      <c r="A219" s="19" t="s">
        <v>1457</v>
      </c>
      <c r="B219" s="39">
        <v>410</v>
      </c>
      <c r="C219" s="41" t="s">
        <v>19</v>
      </c>
      <c r="D219" s="41" t="s">
        <v>34</v>
      </c>
      <c r="E219" s="14" t="s">
        <v>520</v>
      </c>
      <c r="F219" s="18"/>
      <c r="G219" s="18"/>
      <c r="H219" s="18"/>
      <c r="I219" s="23">
        <v>455.3</v>
      </c>
      <c r="J219" s="23">
        <v>3780.4</v>
      </c>
      <c r="K219" s="18"/>
      <c r="L219" s="18">
        <f t="shared" si="496"/>
        <v>455.3</v>
      </c>
      <c r="M219" s="18">
        <f t="shared" si="497"/>
        <v>3780.4</v>
      </c>
      <c r="N219" s="18">
        <f t="shared" si="498"/>
        <v>0</v>
      </c>
      <c r="O219" s="18"/>
      <c r="P219" s="18"/>
      <c r="Q219" s="18"/>
      <c r="R219" s="18"/>
      <c r="S219" s="18"/>
      <c r="T219" s="18">
        <f t="shared" si="657"/>
        <v>455.3</v>
      </c>
      <c r="U219" s="18">
        <f t="shared" si="658"/>
        <v>3780.4</v>
      </c>
      <c r="V219" s="18">
        <f t="shared" si="659"/>
        <v>0</v>
      </c>
      <c r="W219" s="18"/>
      <c r="X219" s="18"/>
      <c r="Y219" s="18"/>
      <c r="Z219" s="18"/>
      <c r="AA219" s="18"/>
      <c r="AB219" s="18"/>
      <c r="AC219" s="18">
        <f t="shared" si="660"/>
        <v>455.3</v>
      </c>
      <c r="AD219" s="18">
        <f t="shared" si="661"/>
        <v>3780.4</v>
      </c>
      <c r="AE219" s="18">
        <f t="shared" si="662"/>
        <v>0</v>
      </c>
      <c r="AF219" s="18">
        <v>-0.3</v>
      </c>
      <c r="AG219" s="18">
        <v>-2934.7649999999999</v>
      </c>
      <c r="AH219" s="18">
        <v>4137.3</v>
      </c>
      <c r="AI219" s="18">
        <f t="shared" si="663"/>
        <v>455</v>
      </c>
      <c r="AJ219" s="18">
        <f t="shared" si="664"/>
        <v>845.63500000000022</v>
      </c>
      <c r="AK219" s="18">
        <f t="shared" si="665"/>
        <v>4137.3</v>
      </c>
      <c r="AL219" s="18"/>
      <c r="AM219" s="18">
        <f t="shared" si="666"/>
        <v>455</v>
      </c>
      <c r="AN219" s="18"/>
      <c r="AO219" s="18"/>
      <c r="AP219" s="18"/>
      <c r="AQ219" s="18">
        <f t="shared" si="667"/>
        <v>455</v>
      </c>
      <c r="AR219" s="18">
        <f t="shared" si="668"/>
        <v>845.63500000000022</v>
      </c>
      <c r="AS219" s="18">
        <f t="shared" si="669"/>
        <v>4137.3</v>
      </c>
      <c r="AT219" s="18"/>
      <c r="AU219" s="18"/>
      <c r="AV219" s="18"/>
      <c r="AW219" s="18">
        <f t="shared" si="670"/>
        <v>455</v>
      </c>
      <c r="AX219" s="18">
        <f t="shared" si="671"/>
        <v>845.63500000000022</v>
      </c>
      <c r="AY219" s="18">
        <f t="shared" si="672"/>
        <v>4137.3</v>
      </c>
      <c r="AZ219" s="18"/>
      <c r="BA219" s="18"/>
      <c r="BB219" s="18"/>
      <c r="BC219" s="18">
        <f t="shared" si="644"/>
        <v>455</v>
      </c>
      <c r="BD219" s="18">
        <f t="shared" si="645"/>
        <v>845.63500000000022</v>
      </c>
      <c r="BE219" s="18">
        <f t="shared" si="646"/>
        <v>4137.3</v>
      </c>
      <c r="BF219" s="18"/>
      <c r="BG219" s="18"/>
      <c r="BH219" s="18"/>
      <c r="BI219" s="18">
        <f t="shared" si="640"/>
        <v>455</v>
      </c>
      <c r="BJ219" s="18">
        <f t="shared" si="641"/>
        <v>845.63500000000022</v>
      </c>
      <c r="BK219" s="18">
        <f t="shared" si="642"/>
        <v>4137.3</v>
      </c>
      <c r="BL219" s="18"/>
      <c r="BM219" s="18"/>
      <c r="BN219" s="18"/>
      <c r="BO219" s="18">
        <f t="shared" si="647"/>
        <v>455</v>
      </c>
      <c r="BP219" s="18">
        <f t="shared" si="648"/>
        <v>845.63500000000022</v>
      </c>
      <c r="BQ219" s="18">
        <f t="shared" si="649"/>
        <v>4137.3</v>
      </c>
      <c r="BR219" s="18"/>
      <c r="BS219" s="18"/>
      <c r="BT219" s="18"/>
      <c r="BU219" s="18">
        <f t="shared" si="650"/>
        <v>455</v>
      </c>
      <c r="BV219" s="18">
        <f t="shared" si="651"/>
        <v>845.63500000000022</v>
      </c>
      <c r="BW219" s="18">
        <f t="shared" si="652"/>
        <v>4137.3</v>
      </c>
      <c r="BX219" s="18"/>
      <c r="BY219" s="18"/>
      <c r="BZ219" s="18"/>
      <c r="CA219" s="18">
        <f t="shared" si="653"/>
        <v>455</v>
      </c>
      <c r="CB219" s="18">
        <f t="shared" si="654"/>
        <v>845.63500000000022</v>
      </c>
      <c r="CC219" s="18">
        <f t="shared" si="655"/>
        <v>4137.3</v>
      </c>
      <c r="CD219" s="18"/>
      <c r="CE219" s="27"/>
      <c r="CF219" s="33">
        <v>163</v>
      </c>
    </row>
    <row r="220" spans="1:84" ht="46.8" x14ac:dyDescent="0.3">
      <c r="A220" s="19" t="s">
        <v>1459</v>
      </c>
      <c r="B220" s="39"/>
      <c r="C220" s="41"/>
      <c r="D220" s="41"/>
      <c r="E220" s="14" t="s">
        <v>1460</v>
      </c>
      <c r="F220" s="18"/>
      <c r="G220" s="18"/>
      <c r="H220" s="18"/>
      <c r="I220" s="18">
        <f>I221</f>
        <v>3660.7</v>
      </c>
      <c r="J220" s="18">
        <f t="shared" ref="J220:CD222" si="674">J221</f>
        <v>0</v>
      </c>
      <c r="K220" s="18">
        <f t="shared" si="674"/>
        <v>0</v>
      </c>
      <c r="L220" s="18">
        <f t="shared" ref="L220:L287" si="675">F220+I220</f>
        <v>3660.7</v>
      </c>
      <c r="M220" s="18">
        <f t="shared" ref="M220:M287" si="676">G220+J220</f>
        <v>0</v>
      </c>
      <c r="N220" s="18">
        <f t="shared" ref="N220:N287" si="677">H220+K220</f>
        <v>0</v>
      </c>
      <c r="O220" s="18">
        <f t="shared" si="674"/>
        <v>305.8</v>
      </c>
      <c r="P220" s="18">
        <f t="shared" si="674"/>
        <v>0</v>
      </c>
      <c r="Q220" s="18">
        <f t="shared" si="674"/>
        <v>0</v>
      </c>
      <c r="R220" s="18">
        <f t="shared" si="674"/>
        <v>0</v>
      </c>
      <c r="S220" s="18">
        <f t="shared" si="674"/>
        <v>0</v>
      </c>
      <c r="T220" s="18">
        <f t="shared" si="657"/>
        <v>3966.5</v>
      </c>
      <c r="U220" s="18">
        <f t="shared" si="658"/>
        <v>0</v>
      </c>
      <c r="V220" s="18">
        <f t="shared" si="659"/>
        <v>0</v>
      </c>
      <c r="W220" s="18">
        <f t="shared" si="674"/>
        <v>0</v>
      </c>
      <c r="X220" s="18">
        <f t="shared" si="674"/>
        <v>0</v>
      </c>
      <c r="Y220" s="18">
        <f t="shared" si="674"/>
        <v>0</v>
      </c>
      <c r="Z220" s="18">
        <f t="shared" si="674"/>
        <v>0</v>
      </c>
      <c r="AA220" s="18">
        <f t="shared" si="674"/>
        <v>0</v>
      </c>
      <c r="AB220" s="18">
        <f t="shared" si="674"/>
        <v>0</v>
      </c>
      <c r="AC220" s="18">
        <f t="shared" si="660"/>
        <v>3966.5</v>
      </c>
      <c r="AD220" s="18">
        <f t="shared" si="661"/>
        <v>0</v>
      </c>
      <c r="AE220" s="18">
        <f t="shared" si="662"/>
        <v>0</v>
      </c>
      <c r="AF220" s="18">
        <f t="shared" si="674"/>
        <v>-3660.7</v>
      </c>
      <c r="AG220" s="18">
        <f t="shared" si="674"/>
        <v>5838.3329999999996</v>
      </c>
      <c r="AH220" s="18">
        <f t="shared" si="674"/>
        <v>0</v>
      </c>
      <c r="AI220" s="18">
        <f t="shared" si="663"/>
        <v>305.80000000000018</v>
      </c>
      <c r="AJ220" s="18">
        <f t="shared" si="664"/>
        <v>5838.3329999999996</v>
      </c>
      <c r="AK220" s="18">
        <f t="shared" si="665"/>
        <v>0</v>
      </c>
      <c r="AL220" s="18">
        <f t="shared" si="674"/>
        <v>0</v>
      </c>
      <c r="AM220" s="18">
        <f t="shared" si="666"/>
        <v>305.80000000000018</v>
      </c>
      <c r="AN220" s="18">
        <f t="shared" si="674"/>
        <v>0</v>
      </c>
      <c r="AO220" s="18">
        <f t="shared" si="674"/>
        <v>0</v>
      </c>
      <c r="AP220" s="18">
        <f t="shared" si="674"/>
        <v>0</v>
      </c>
      <c r="AQ220" s="18">
        <f t="shared" si="667"/>
        <v>305.80000000000018</v>
      </c>
      <c r="AR220" s="18">
        <f t="shared" si="668"/>
        <v>5838.3329999999996</v>
      </c>
      <c r="AS220" s="18">
        <f t="shared" si="669"/>
        <v>0</v>
      </c>
      <c r="AT220" s="18">
        <f t="shared" si="674"/>
        <v>0</v>
      </c>
      <c r="AU220" s="18">
        <f t="shared" si="674"/>
        <v>0</v>
      </c>
      <c r="AV220" s="18">
        <f t="shared" si="674"/>
        <v>0</v>
      </c>
      <c r="AW220" s="18">
        <f t="shared" si="670"/>
        <v>305.80000000000018</v>
      </c>
      <c r="AX220" s="18">
        <f t="shared" si="671"/>
        <v>5838.3329999999996</v>
      </c>
      <c r="AY220" s="18">
        <f t="shared" si="672"/>
        <v>0</v>
      </c>
      <c r="AZ220" s="18">
        <f t="shared" si="674"/>
        <v>0</v>
      </c>
      <c r="BA220" s="18">
        <f t="shared" si="674"/>
        <v>0</v>
      </c>
      <c r="BB220" s="18">
        <f t="shared" si="674"/>
        <v>0</v>
      </c>
      <c r="BC220" s="18">
        <f t="shared" si="644"/>
        <v>305.80000000000018</v>
      </c>
      <c r="BD220" s="18">
        <f t="shared" si="645"/>
        <v>5838.3329999999996</v>
      </c>
      <c r="BE220" s="18">
        <f t="shared" si="646"/>
        <v>0</v>
      </c>
      <c r="BF220" s="18">
        <f t="shared" si="674"/>
        <v>0</v>
      </c>
      <c r="BG220" s="18">
        <f t="shared" si="674"/>
        <v>0</v>
      </c>
      <c r="BH220" s="18">
        <f t="shared" si="674"/>
        <v>0</v>
      </c>
      <c r="BI220" s="18">
        <f t="shared" si="640"/>
        <v>305.80000000000018</v>
      </c>
      <c r="BJ220" s="18">
        <f t="shared" si="641"/>
        <v>5838.3329999999996</v>
      </c>
      <c r="BK220" s="18">
        <f t="shared" si="642"/>
        <v>0</v>
      </c>
      <c r="BL220" s="18">
        <f t="shared" si="674"/>
        <v>0</v>
      </c>
      <c r="BM220" s="18">
        <f t="shared" si="674"/>
        <v>0</v>
      </c>
      <c r="BN220" s="18">
        <f t="shared" si="674"/>
        <v>0</v>
      </c>
      <c r="BO220" s="18">
        <f t="shared" si="647"/>
        <v>305.80000000000018</v>
      </c>
      <c r="BP220" s="18">
        <f t="shared" si="648"/>
        <v>5838.3329999999996</v>
      </c>
      <c r="BQ220" s="18">
        <f t="shared" si="649"/>
        <v>0</v>
      </c>
      <c r="BR220" s="18">
        <f t="shared" si="674"/>
        <v>0</v>
      </c>
      <c r="BS220" s="18">
        <f t="shared" si="674"/>
        <v>0</v>
      </c>
      <c r="BT220" s="18">
        <f t="shared" si="674"/>
        <v>0</v>
      </c>
      <c r="BU220" s="18">
        <f t="shared" si="650"/>
        <v>305.80000000000018</v>
      </c>
      <c r="BV220" s="18">
        <f t="shared" si="651"/>
        <v>5838.3329999999996</v>
      </c>
      <c r="BW220" s="18">
        <f t="shared" si="652"/>
        <v>0</v>
      </c>
      <c r="BX220" s="18">
        <f t="shared" si="674"/>
        <v>0</v>
      </c>
      <c r="BY220" s="18">
        <f t="shared" si="674"/>
        <v>0</v>
      </c>
      <c r="BZ220" s="18">
        <f t="shared" si="674"/>
        <v>0</v>
      </c>
      <c r="CA220" s="18">
        <f t="shared" si="653"/>
        <v>305.80000000000018</v>
      </c>
      <c r="CB220" s="18">
        <f t="shared" si="654"/>
        <v>5838.3329999999996</v>
      </c>
      <c r="CC220" s="18">
        <f t="shared" si="655"/>
        <v>0</v>
      </c>
      <c r="CD220" s="18">
        <f t="shared" si="674"/>
        <v>0</v>
      </c>
      <c r="CE220" s="27"/>
      <c r="CF220" s="33"/>
    </row>
    <row r="221" spans="1:84" ht="46.8" x14ac:dyDescent="0.3">
      <c r="A221" s="19" t="s">
        <v>1459</v>
      </c>
      <c r="B221" s="39">
        <v>400</v>
      </c>
      <c r="C221" s="41"/>
      <c r="D221" s="41"/>
      <c r="E221" s="14" t="s">
        <v>553</v>
      </c>
      <c r="F221" s="18"/>
      <c r="G221" s="18"/>
      <c r="H221" s="18"/>
      <c r="I221" s="18">
        <f>I222</f>
        <v>3660.7</v>
      </c>
      <c r="J221" s="18">
        <f t="shared" si="674"/>
        <v>0</v>
      </c>
      <c r="K221" s="18">
        <f t="shared" si="674"/>
        <v>0</v>
      </c>
      <c r="L221" s="18">
        <f t="shared" si="675"/>
        <v>3660.7</v>
      </c>
      <c r="M221" s="18">
        <f t="shared" si="676"/>
        <v>0</v>
      </c>
      <c r="N221" s="18">
        <f t="shared" si="677"/>
        <v>0</v>
      </c>
      <c r="O221" s="18">
        <f t="shared" si="674"/>
        <v>305.8</v>
      </c>
      <c r="P221" s="18">
        <f t="shared" si="674"/>
        <v>0</v>
      </c>
      <c r="Q221" s="18">
        <f t="shared" si="674"/>
        <v>0</v>
      </c>
      <c r="R221" s="18">
        <f t="shared" si="674"/>
        <v>0</v>
      </c>
      <c r="S221" s="18">
        <f t="shared" si="674"/>
        <v>0</v>
      </c>
      <c r="T221" s="18">
        <f t="shared" si="657"/>
        <v>3966.5</v>
      </c>
      <c r="U221" s="18">
        <f t="shared" si="658"/>
        <v>0</v>
      </c>
      <c r="V221" s="18">
        <f t="shared" si="659"/>
        <v>0</v>
      </c>
      <c r="W221" s="18">
        <f t="shared" si="674"/>
        <v>0</v>
      </c>
      <c r="X221" s="18">
        <f t="shared" si="674"/>
        <v>0</v>
      </c>
      <c r="Y221" s="18">
        <f t="shared" si="674"/>
        <v>0</v>
      </c>
      <c r="Z221" s="18">
        <f t="shared" si="674"/>
        <v>0</v>
      </c>
      <c r="AA221" s="18">
        <f t="shared" si="674"/>
        <v>0</v>
      </c>
      <c r="AB221" s="18">
        <f t="shared" si="674"/>
        <v>0</v>
      </c>
      <c r="AC221" s="18">
        <f t="shared" si="660"/>
        <v>3966.5</v>
      </c>
      <c r="AD221" s="18">
        <f t="shared" si="661"/>
        <v>0</v>
      </c>
      <c r="AE221" s="18">
        <f t="shared" si="662"/>
        <v>0</v>
      </c>
      <c r="AF221" s="18">
        <f t="shared" si="674"/>
        <v>-3660.7</v>
      </c>
      <c r="AG221" s="18">
        <f t="shared" si="674"/>
        <v>5838.3329999999996</v>
      </c>
      <c r="AH221" s="18">
        <f t="shared" si="674"/>
        <v>0</v>
      </c>
      <c r="AI221" s="18">
        <f t="shared" si="663"/>
        <v>305.80000000000018</v>
      </c>
      <c r="AJ221" s="18">
        <f t="shared" si="664"/>
        <v>5838.3329999999996</v>
      </c>
      <c r="AK221" s="18">
        <f t="shared" si="665"/>
        <v>0</v>
      </c>
      <c r="AL221" s="18">
        <f t="shared" si="674"/>
        <v>0</v>
      </c>
      <c r="AM221" s="18">
        <f t="shared" si="666"/>
        <v>305.80000000000018</v>
      </c>
      <c r="AN221" s="18">
        <f t="shared" si="674"/>
        <v>0</v>
      </c>
      <c r="AO221" s="18">
        <f t="shared" si="674"/>
        <v>0</v>
      </c>
      <c r="AP221" s="18">
        <f t="shared" si="674"/>
        <v>0</v>
      </c>
      <c r="AQ221" s="18">
        <f t="shared" si="667"/>
        <v>305.80000000000018</v>
      </c>
      <c r="AR221" s="18">
        <f t="shared" si="668"/>
        <v>5838.3329999999996</v>
      </c>
      <c r="AS221" s="18">
        <f t="shared" si="669"/>
        <v>0</v>
      </c>
      <c r="AT221" s="18">
        <f t="shared" si="674"/>
        <v>0</v>
      </c>
      <c r="AU221" s="18">
        <f t="shared" si="674"/>
        <v>0</v>
      </c>
      <c r="AV221" s="18">
        <f t="shared" si="674"/>
        <v>0</v>
      </c>
      <c r="AW221" s="18">
        <f t="shared" si="670"/>
        <v>305.80000000000018</v>
      </c>
      <c r="AX221" s="18">
        <f t="shared" si="671"/>
        <v>5838.3329999999996</v>
      </c>
      <c r="AY221" s="18">
        <f t="shared" si="672"/>
        <v>0</v>
      </c>
      <c r="AZ221" s="18">
        <f t="shared" si="674"/>
        <v>0</v>
      </c>
      <c r="BA221" s="18">
        <f t="shared" si="674"/>
        <v>0</v>
      </c>
      <c r="BB221" s="18">
        <f t="shared" si="674"/>
        <v>0</v>
      </c>
      <c r="BC221" s="18">
        <f t="shared" si="644"/>
        <v>305.80000000000018</v>
      </c>
      <c r="BD221" s="18">
        <f t="shared" si="645"/>
        <v>5838.3329999999996</v>
      </c>
      <c r="BE221" s="18">
        <f t="shared" si="646"/>
        <v>0</v>
      </c>
      <c r="BF221" s="18">
        <f t="shared" si="674"/>
        <v>0</v>
      </c>
      <c r="BG221" s="18">
        <f t="shared" si="674"/>
        <v>0</v>
      </c>
      <c r="BH221" s="18">
        <f t="shared" si="674"/>
        <v>0</v>
      </c>
      <c r="BI221" s="18">
        <f t="shared" si="640"/>
        <v>305.80000000000018</v>
      </c>
      <c r="BJ221" s="18">
        <f t="shared" si="641"/>
        <v>5838.3329999999996</v>
      </c>
      <c r="BK221" s="18">
        <f t="shared" si="642"/>
        <v>0</v>
      </c>
      <c r="BL221" s="18">
        <f t="shared" si="674"/>
        <v>0</v>
      </c>
      <c r="BM221" s="18">
        <f t="shared" si="674"/>
        <v>0</v>
      </c>
      <c r="BN221" s="18">
        <f t="shared" si="674"/>
        <v>0</v>
      </c>
      <c r="BO221" s="18">
        <f t="shared" si="647"/>
        <v>305.80000000000018</v>
      </c>
      <c r="BP221" s="18">
        <f t="shared" si="648"/>
        <v>5838.3329999999996</v>
      </c>
      <c r="BQ221" s="18">
        <f t="shared" si="649"/>
        <v>0</v>
      </c>
      <c r="BR221" s="18">
        <f t="shared" si="674"/>
        <v>0</v>
      </c>
      <c r="BS221" s="18">
        <f t="shared" si="674"/>
        <v>0</v>
      </c>
      <c r="BT221" s="18">
        <f t="shared" si="674"/>
        <v>0</v>
      </c>
      <c r="BU221" s="18">
        <f t="shared" si="650"/>
        <v>305.80000000000018</v>
      </c>
      <c r="BV221" s="18">
        <f t="shared" si="651"/>
        <v>5838.3329999999996</v>
      </c>
      <c r="BW221" s="18">
        <f t="shared" si="652"/>
        <v>0</v>
      </c>
      <c r="BX221" s="18">
        <f t="shared" si="674"/>
        <v>0</v>
      </c>
      <c r="BY221" s="18">
        <f t="shared" si="674"/>
        <v>0</v>
      </c>
      <c r="BZ221" s="18">
        <f t="shared" si="674"/>
        <v>0</v>
      </c>
      <c r="CA221" s="18">
        <f t="shared" si="653"/>
        <v>305.80000000000018</v>
      </c>
      <c r="CB221" s="18">
        <f t="shared" si="654"/>
        <v>5838.3329999999996</v>
      </c>
      <c r="CC221" s="18">
        <f t="shared" si="655"/>
        <v>0</v>
      </c>
      <c r="CD221" s="18">
        <f t="shared" si="674"/>
        <v>0</v>
      </c>
      <c r="CE221" s="27"/>
      <c r="CF221" s="33"/>
    </row>
    <row r="222" spans="1:84" x14ac:dyDescent="0.3">
      <c r="A222" s="19" t="s">
        <v>1459</v>
      </c>
      <c r="B222" s="39">
        <v>410</v>
      </c>
      <c r="C222" s="41"/>
      <c r="D222" s="41"/>
      <c r="E222" s="14" t="s">
        <v>566</v>
      </c>
      <c r="F222" s="18"/>
      <c r="G222" s="18"/>
      <c r="H222" s="18"/>
      <c r="I222" s="18">
        <f>I223</f>
        <v>3660.7</v>
      </c>
      <c r="J222" s="18">
        <f t="shared" si="674"/>
        <v>0</v>
      </c>
      <c r="K222" s="18">
        <f t="shared" si="674"/>
        <v>0</v>
      </c>
      <c r="L222" s="18">
        <f t="shared" si="675"/>
        <v>3660.7</v>
      </c>
      <c r="M222" s="18">
        <f t="shared" si="676"/>
        <v>0</v>
      </c>
      <c r="N222" s="18">
        <f t="shared" si="677"/>
        <v>0</v>
      </c>
      <c r="O222" s="18">
        <f t="shared" si="674"/>
        <v>305.8</v>
      </c>
      <c r="P222" s="18">
        <f t="shared" si="674"/>
        <v>0</v>
      </c>
      <c r="Q222" s="18">
        <f t="shared" si="674"/>
        <v>0</v>
      </c>
      <c r="R222" s="18">
        <f t="shared" si="674"/>
        <v>0</v>
      </c>
      <c r="S222" s="18">
        <f t="shared" si="674"/>
        <v>0</v>
      </c>
      <c r="T222" s="18">
        <f t="shared" si="657"/>
        <v>3966.5</v>
      </c>
      <c r="U222" s="18">
        <f t="shared" si="658"/>
        <v>0</v>
      </c>
      <c r="V222" s="18">
        <f t="shared" si="659"/>
        <v>0</v>
      </c>
      <c r="W222" s="18">
        <f t="shared" si="674"/>
        <v>0</v>
      </c>
      <c r="X222" s="18">
        <f t="shared" si="674"/>
        <v>0</v>
      </c>
      <c r="Y222" s="18">
        <f t="shared" si="674"/>
        <v>0</v>
      </c>
      <c r="Z222" s="18">
        <f t="shared" si="674"/>
        <v>0</v>
      </c>
      <c r="AA222" s="18">
        <f t="shared" si="674"/>
        <v>0</v>
      </c>
      <c r="AB222" s="18">
        <f t="shared" si="674"/>
        <v>0</v>
      </c>
      <c r="AC222" s="18">
        <f t="shared" si="660"/>
        <v>3966.5</v>
      </c>
      <c r="AD222" s="18">
        <f t="shared" si="661"/>
        <v>0</v>
      </c>
      <c r="AE222" s="18">
        <f t="shared" si="662"/>
        <v>0</v>
      </c>
      <c r="AF222" s="18">
        <f t="shared" si="674"/>
        <v>-3660.7</v>
      </c>
      <c r="AG222" s="18">
        <f t="shared" si="674"/>
        <v>5838.3329999999996</v>
      </c>
      <c r="AH222" s="18">
        <f t="shared" si="674"/>
        <v>0</v>
      </c>
      <c r="AI222" s="18">
        <f t="shared" si="663"/>
        <v>305.80000000000018</v>
      </c>
      <c r="AJ222" s="18">
        <f t="shared" si="664"/>
        <v>5838.3329999999996</v>
      </c>
      <c r="AK222" s="18">
        <f t="shared" si="665"/>
        <v>0</v>
      </c>
      <c r="AL222" s="18">
        <f t="shared" si="674"/>
        <v>0</v>
      </c>
      <c r="AM222" s="18">
        <f t="shared" si="666"/>
        <v>305.80000000000018</v>
      </c>
      <c r="AN222" s="18">
        <f t="shared" si="674"/>
        <v>0</v>
      </c>
      <c r="AO222" s="18">
        <f t="shared" si="674"/>
        <v>0</v>
      </c>
      <c r="AP222" s="18">
        <f t="shared" si="674"/>
        <v>0</v>
      </c>
      <c r="AQ222" s="18">
        <f t="shared" si="667"/>
        <v>305.80000000000018</v>
      </c>
      <c r="AR222" s="18">
        <f t="shared" si="668"/>
        <v>5838.3329999999996</v>
      </c>
      <c r="AS222" s="18">
        <f t="shared" si="669"/>
        <v>0</v>
      </c>
      <c r="AT222" s="18">
        <f t="shared" si="674"/>
        <v>0</v>
      </c>
      <c r="AU222" s="18">
        <f t="shared" si="674"/>
        <v>0</v>
      </c>
      <c r="AV222" s="18">
        <f t="shared" si="674"/>
        <v>0</v>
      </c>
      <c r="AW222" s="18">
        <f t="shared" si="670"/>
        <v>305.80000000000018</v>
      </c>
      <c r="AX222" s="18">
        <f t="shared" si="671"/>
        <v>5838.3329999999996</v>
      </c>
      <c r="AY222" s="18">
        <f t="shared" si="672"/>
        <v>0</v>
      </c>
      <c r="AZ222" s="18">
        <f t="shared" si="674"/>
        <v>0</v>
      </c>
      <c r="BA222" s="18">
        <f t="shared" si="674"/>
        <v>0</v>
      </c>
      <c r="BB222" s="18">
        <f t="shared" si="674"/>
        <v>0</v>
      </c>
      <c r="BC222" s="18">
        <f t="shared" si="644"/>
        <v>305.80000000000018</v>
      </c>
      <c r="BD222" s="18">
        <f t="shared" si="645"/>
        <v>5838.3329999999996</v>
      </c>
      <c r="BE222" s="18">
        <f t="shared" si="646"/>
        <v>0</v>
      </c>
      <c r="BF222" s="18">
        <f t="shared" si="674"/>
        <v>0</v>
      </c>
      <c r="BG222" s="18">
        <f t="shared" si="674"/>
        <v>0</v>
      </c>
      <c r="BH222" s="18">
        <f t="shared" si="674"/>
        <v>0</v>
      </c>
      <c r="BI222" s="18">
        <f t="shared" si="640"/>
        <v>305.80000000000018</v>
      </c>
      <c r="BJ222" s="18">
        <f t="shared" si="641"/>
        <v>5838.3329999999996</v>
      </c>
      <c r="BK222" s="18">
        <f t="shared" si="642"/>
        <v>0</v>
      </c>
      <c r="BL222" s="18">
        <f t="shared" si="674"/>
        <v>0</v>
      </c>
      <c r="BM222" s="18">
        <f t="shared" si="674"/>
        <v>0</v>
      </c>
      <c r="BN222" s="18">
        <f t="shared" si="674"/>
        <v>0</v>
      </c>
      <c r="BO222" s="18">
        <f t="shared" si="647"/>
        <v>305.80000000000018</v>
      </c>
      <c r="BP222" s="18">
        <f t="shared" si="648"/>
        <v>5838.3329999999996</v>
      </c>
      <c r="BQ222" s="18">
        <f t="shared" si="649"/>
        <v>0</v>
      </c>
      <c r="BR222" s="18">
        <f t="shared" si="674"/>
        <v>0</v>
      </c>
      <c r="BS222" s="18">
        <f t="shared" si="674"/>
        <v>0</v>
      </c>
      <c r="BT222" s="18">
        <f t="shared" si="674"/>
        <v>0</v>
      </c>
      <c r="BU222" s="18">
        <f t="shared" si="650"/>
        <v>305.80000000000018</v>
      </c>
      <c r="BV222" s="18">
        <f t="shared" si="651"/>
        <v>5838.3329999999996</v>
      </c>
      <c r="BW222" s="18">
        <f t="shared" si="652"/>
        <v>0</v>
      </c>
      <c r="BX222" s="18">
        <f t="shared" si="674"/>
        <v>0</v>
      </c>
      <c r="BY222" s="18">
        <f t="shared" si="674"/>
        <v>0</v>
      </c>
      <c r="BZ222" s="18">
        <f t="shared" si="674"/>
        <v>0</v>
      </c>
      <c r="CA222" s="18">
        <f t="shared" si="653"/>
        <v>305.80000000000018</v>
      </c>
      <c r="CB222" s="18">
        <f t="shared" si="654"/>
        <v>5838.3329999999996</v>
      </c>
      <c r="CC222" s="18">
        <f t="shared" si="655"/>
        <v>0</v>
      </c>
      <c r="CD222" s="18">
        <f t="shared" si="674"/>
        <v>0</v>
      </c>
      <c r="CE222" s="27"/>
      <c r="CF222" s="33"/>
    </row>
    <row r="223" spans="1:84" ht="46.8" x14ac:dyDescent="0.3">
      <c r="A223" s="19" t="s">
        <v>1459</v>
      </c>
      <c r="B223" s="39">
        <v>410</v>
      </c>
      <c r="C223" s="41" t="s">
        <v>19</v>
      </c>
      <c r="D223" s="41" t="s">
        <v>34</v>
      </c>
      <c r="E223" s="14" t="s">
        <v>520</v>
      </c>
      <c r="F223" s="18"/>
      <c r="G223" s="18"/>
      <c r="H223" s="18"/>
      <c r="I223" s="18">
        <v>3660.7</v>
      </c>
      <c r="J223" s="18"/>
      <c r="K223" s="18"/>
      <c r="L223" s="18">
        <f t="shared" si="675"/>
        <v>3660.7</v>
      </c>
      <c r="M223" s="18">
        <f t="shared" si="676"/>
        <v>0</v>
      </c>
      <c r="N223" s="18">
        <f t="shared" si="677"/>
        <v>0</v>
      </c>
      <c r="O223" s="18">
        <v>305.8</v>
      </c>
      <c r="P223" s="18"/>
      <c r="Q223" s="18"/>
      <c r="R223" s="18"/>
      <c r="S223" s="18"/>
      <c r="T223" s="18">
        <f t="shared" si="657"/>
        <v>3966.5</v>
      </c>
      <c r="U223" s="18">
        <f t="shared" si="658"/>
        <v>0</v>
      </c>
      <c r="V223" s="18">
        <f t="shared" si="659"/>
        <v>0</v>
      </c>
      <c r="W223" s="18"/>
      <c r="X223" s="18"/>
      <c r="Y223" s="18"/>
      <c r="Z223" s="18"/>
      <c r="AA223" s="18"/>
      <c r="AB223" s="18"/>
      <c r="AC223" s="18">
        <f t="shared" si="660"/>
        <v>3966.5</v>
      </c>
      <c r="AD223" s="18">
        <f t="shared" si="661"/>
        <v>0</v>
      </c>
      <c r="AE223" s="18">
        <f t="shared" si="662"/>
        <v>0</v>
      </c>
      <c r="AF223" s="18">
        <v>-3660.7</v>
      </c>
      <c r="AG223" s="18">
        <v>5838.3329999999996</v>
      </c>
      <c r="AH223" s="18"/>
      <c r="AI223" s="18">
        <f t="shared" si="663"/>
        <v>305.80000000000018</v>
      </c>
      <c r="AJ223" s="18">
        <f t="shared" si="664"/>
        <v>5838.3329999999996</v>
      </c>
      <c r="AK223" s="18">
        <f t="shared" si="665"/>
        <v>0</v>
      </c>
      <c r="AL223" s="18"/>
      <c r="AM223" s="18">
        <f t="shared" si="666"/>
        <v>305.80000000000018</v>
      </c>
      <c r="AN223" s="18"/>
      <c r="AO223" s="18"/>
      <c r="AP223" s="18"/>
      <c r="AQ223" s="18">
        <f t="shared" si="667"/>
        <v>305.80000000000018</v>
      </c>
      <c r="AR223" s="18">
        <f t="shared" si="668"/>
        <v>5838.3329999999996</v>
      </c>
      <c r="AS223" s="18">
        <f t="shared" si="669"/>
        <v>0</v>
      </c>
      <c r="AT223" s="18"/>
      <c r="AU223" s="18"/>
      <c r="AV223" s="18"/>
      <c r="AW223" s="18">
        <f t="shared" si="670"/>
        <v>305.80000000000018</v>
      </c>
      <c r="AX223" s="18">
        <f t="shared" si="671"/>
        <v>5838.3329999999996</v>
      </c>
      <c r="AY223" s="18">
        <f t="shared" si="672"/>
        <v>0</v>
      </c>
      <c r="AZ223" s="18"/>
      <c r="BA223" s="18"/>
      <c r="BB223" s="18"/>
      <c r="BC223" s="18">
        <f t="shared" si="644"/>
        <v>305.80000000000018</v>
      </c>
      <c r="BD223" s="18">
        <f t="shared" si="645"/>
        <v>5838.3329999999996</v>
      </c>
      <c r="BE223" s="18">
        <f t="shared" si="646"/>
        <v>0</v>
      </c>
      <c r="BF223" s="18"/>
      <c r="BG223" s="18"/>
      <c r="BH223" s="18"/>
      <c r="BI223" s="18">
        <f t="shared" si="640"/>
        <v>305.80000000000018</v>
      </c>
      <c r="BJ223" s="18">
        <f t="shared" si="641"/>
        <v>5838.3329999999996</v>
      </c>
      <c r="BK223" s="18">
        <f t="shared" si="642"/>
        <v>0</v>
      </c>
      <c r="BL223" s="18"/>
      <c r="BM223" s="18"/>
      <c r="BN223" s="18"/>
      <c r="BO223" s="18">
        <f t="shared" si="647"/>
        <v>305.80000000000018</v>
      </c>
      <c r="BP223" s="18">
        <f t="shared" si="648"/>
        <v>5838.3329999999996</v>
      </c>
      <c r="BQ223" s="18">
        <f t="shared" si="649"/>
        <v>0</v>
      </c>
      <c r="BR223" s="18"/>
      <c r="BS223" s="18"/>
      <c r="BT223" s="18"/>
      <c r="BU223" s="18">
        <f t="shared" si="650"/>
        <v>305.80000000000018</v>
      </c>
      <c r="BV223" s="18">
        <f t="shared" si="651"/>
        <v>5838.3329999999996</v>
      </c>
      <c r="BW223" s="18">
        <f t="shared" si="652"/>
        <v>0</v>
      </c>
      <c r="BX223" s="18"/>
      <c r="BY223" s="18"/>
      <c r="BZ223" s="18"/>
      <c r="CA223" s="18">
        <f t="shared" si="653"/>
        <v>305.80000000000018</v>
      </c>
      <c r="CB223" s="18">
        <f t="shared" si="654"/>
        <v>5838.3329999999996</v>
      </c>
      <c r="CC223" s="18">
        <f t="shared" si="655"/>
        <v>0</v>
      </c>
      <c r="CD223" s="18"/>
      <c r="CE223" s="27"/>
      <c r="CF223" s="33">
        <v>164</v>
      </c>
    </row>
    <row r="224" spans="1:84" ht="46.8" hidden="1" x14ac:dyDescent="0.3">
      <c r="A224" s="19" t="s">
        <v>1461</v>
      </c>
      <c r="B224" s="39"/>
      <c r="C224" s="41"/>
      <c r="D224" s="41"/>
      <c r="E224" s="14" t="s">
        <v>1462</v>
      </c>
      <c r="F224" s="18"/>
      <c r="G224" s="18"/>
      <c r="H224" s="18"/>
      <c r="I224" s="18">
        <f>I225</f>
        <v>455.3</v>
      </c>
      <c r="J224" s="18">
        <f t="shared" ref="J224:CD226" si="678">J225</f>
        <v>3780.4</v>
      </c>
      <c r="K224" s="18">
        <f t="shared" si="678"/>
        <v>0</v>
      </c>
      <c r="L224" s="18">
        <f t="shared" si="675"/>
        <v>455.3</v>
      </c>
      <c r="M224" s="18">
        <f t="shared" si="676"/>
        <v>3780.4</v>
      </c>
      <c r="N224" s="18">
        <f t="shared" si="677"/>
        <v>0</v>
      </c>
      <c r="O224" s="18">
        <f t="shared" si="678"/>
        <v>0</v>
      </c>
      <c r="P224" s="18">
        <f t="shared" si="678"/>
        <v>0</v>
      </c>
      <c r="Q224" s="18">
        <f t="shared" si="678"/>
        <v>0</v>
      </c>
      <c r="R224" s="18">
        <f t="shared" si="678"/>
        <v>0</v>
      </c>
      <c r="S224" s="18">
        <f t="shared" si="678"/>
        <v>0</v>
      </c>
      <c r="T224" s="18">
        <f t="shared" si="657"/>
        <v>455.3</v>
      </c>
      <c r="U224" s="18">
        <f t="shared" si="658"/>
        <v>3780.4</v>
      </c>
      <c r="V224" s="18">
        <f t="shared" si="659"/>
        <v>0</v>
      </c>
      <c r="W224" s="18">
        <f t="shared" si="678"/>
        <v>0</v>
      </c>
      <c r="X224" s="18">
        <f t="shared" si="678"/>
        <v>0</v>
      </c>
      <c r="Y224" s="18">
        <f t="shared" si="678"/>
        <v>0</v>
      </c>
      <c r="Z224" s="18">
        <f t="shared" si="678"/>
        <v>0</v>
      </c>
      <c r="AA224" s="18">
        <f t="shared" si="678"/>
        <v>0</v>
      </c>
      <c r="AB224" s="18">
        <f t="shared" si="678"/>
        <v>0</v>
      </c>
      <c r="AC224" s="18">
        <f t="shared" si="660"/>
        <v>455.3</v>
      </c>
      <c r="AD224" s="18">
        <f t="shared" si="661"/>
        <v>3780.4</v>
      </c>
      <c r="AE224" s="18">
        <f t="shared" si="662"/>
        <v>0</v>
      </c>
      <c r="AF224" s="18">
        <f t="shared" si="678"/>
        <v>-455.3</v>
      </c>
      <c r="AG224" s="18">
        <f t="shared" si="678"/>
        <v>-3780.4</v>
      </c>
      <c r="AH224" s="18">
        <f t="shared" si="678"/>
        <v>0</v>
      </c>
      <c r="AI224" s="18">
        <f t="shared" si="663"/>
        <v>0</v>
      </c>
      <c r="AJ224" s="18">
        <f t="shared" si="664"/>
        <v>0</v>
      </c>
      <c r="AK224" s="18">
        <f t="shared" si="665"/>
        <v>0</v>
      </c>
      <c r="AL224" s="18">
        <f t="shared" si="678"/>
        <v>0</v>
      </c>
      <c r="AM224" s="18">
        <f t="shared" si="666"/>
        <v>0</v>
      </c>
      <c r="AN224" s="18">
        <f t="shared" si="678"/>
        <v>0</v>
      </c>
      <c r="AO224" s="18">
        <f t="shared" si="678"/>
        <v>0</v>
      </c>
      <c r="AP224" s="18">
        <f t="shared" si="678"/>
        <v>0</v>
      </c>
      <c r="AQ224" s="18">
        <f t="shared" si="667"/>
        <v>0</v>
      </c>
      <c r="AR224" s="18">
        <f t="shared" si="668"/>
        <v>0</v>
      </c>
      <c r="AS224" s="18">
        <f t="shared" si="669"/>
        <v>0</v>
      </c>
      <c r="AT224" s="18">
        <f t="shared" si="678"/>
        <v>0</v>
      </c>
      <c r="AU224" s="18">
        <f t="shared" si="678"/>
        <v>0</v>
      </c>
      <c r="AV224" s="18">
        <f t="shared" si="678"/>
        <v>0</v>
      </c>
      <c r="AW224" s="18">
        <f t="shared" si="670"/>
        <v>0</v>
      </c>
      <c r="AX224" s="18">
        <f t="shared" si="671"/>
        <v>0</v>
      </c>
      <c r="AY224" s="18">
        <f t="shared" si="672"/>
        <v>0</v>
      </c>
      <c r="AZ224" s="18">
        <f t="shared" si="678"/>
        <v>0</v>
      </c>
      <c r="BA224" s="18">
        <f t="shared" si="678"/>
        <v>0</v>
      </c>
      <c r="BB224" s="18">
        <f t="shared" si="678"/>
        <v>0</v>
      </c>
      <c r="BC224" s="18">
        <f t="shared" si="644"/>
        <v>0</v>
      </c>
      <c r="BD224" s="18">
        <f t="shared" si="645"/>
        <v>0</v>
      </c>
      <c r="BE224" s="18">
        <f t="shared" si="646"/>
        <v>0</v>
      </c>
      <c r="BF224" s="18">
        <f t="shared" si="678"/>
        <v>0</v>
      </c>
      <c r="BG224" s="18">
        <f t="shared" si="678"/>
        <v>0</v>
      </c>
      <c r="BH224" s="18">
        <f t="shared" si="678"/>
        <v>0</v>
      </c>
      <c r="BI224" s="18">
        <f t="shared" si="640"/>
        <v>0</v>
      </c>
      <c r="BJ224" s="18">
        <f t="shared" si="641"/>
        <v>0</v>
      </c>
      <c r="BK224" s="18">
        <f t="shared" si="642"/>
        <v>0</v>
      </c>
      <c r="BL224" s="18">
        <f t="shared" si="678"/>
        <v>0</v>
      </c>
      <c r="BM224" s="18">
        <f t="shared" si="678"/>
        <v>0</v>
      </c>
      <c r="BN224" s="18">
        <f t="shared" si="678"/>
        <v>0</v>
      </c>
      <c r="BO224" s="18">
        <f t="shared" si="647"/>
        <v>0</v>
      </c>
      <c r="BP224" s="18">
        <f t="shared" si="648"/>
        <v>0</v>
      </c>
      <c r="BQ224" s="18">
        <f t="shared" si="649"/>
        <v>0</v>
      </c>
      <c r="BR224" s="18">
        <f t="shared" si="678"/>
        <v>0</v>
      </c>
      <c r="BS224" s="18">
        <f t="shared" si="678"/>
        <v>0</v>
      </c>
      <c r="BT224" s="18">
        <f t="shared" si="678"/>
        <v>0</v>
      </c>
      <c r="BU224" s="18">
        <f t="shared" si="650"/>
        <v>0</v>
      </c>
      <c r="BV224" s="18">
        <f t="shared" si="651"/>
        <v>0</v>
      </c>
      <c r="BW224" s="18">
        <f t="shared" si="652"/>
        <v>0</v>
      </c>
      <c r="BX224" s="18">
        <f t="shared" si="678"/>
        <v>0</v>
      </c>
      <c r="BY224" s="18">
        <f t="shared" si="678"/>
        <v>0</v>
      </c>
      <c r="BZ224" s="18">
        <f t="shared" si="678"/>
        <v>0</v>
      </c>
      <c r="CA224" s="18">
        <f t="shared" si="653"/>
        <v>0</v>
      </c>
      <c r="CB224" s="18">
        <f t="shared" si="654"/>
        <v>0</v>
      </c>
      <c r="CC224" s="18">
        <f t="shared" si="655"/>
        <v>0</v>
      </c>
      <c r="CD224" s="18">
        <f t="shared" si="678"/>
        <v>0</v>
      </c>
      <c r="CE224" s="27" t="s">
        <v>1661</v>
      </c>
      <c r="CF224" s="33"/>
    </row>
    <row r="225" spans="1:84" ht="46.8" hidden="1" x14ac:dyDescent="0.3">
      <c r="A225" s="19" t="s">
        <v>1461</v>
      </c>
      <c r="B225" s="39">
        <v>400</v>
      </c>
      <c r="C225" s="41"/>
      <c r="D225" s="41"/>
      <c r="E225" s="14" t="s">
        <v>553</v>
      </c>
      <c r="F225" s="18"/>
      <c r="G225" s="18"/>
      <c r="H225" s="18"/>
      <c r="I225" s="18">
        <f>I226</f>
        <v>455.3</v>
      </c>
      <c r="J225" s="18">
        <f t="shared" si="678"/>
        <v>3780.4</v>
      </c>
      <c r="K225" s="18">
        <f t="shared" si="678"/>
        <v>0</v>
      </c>
      <c r="L225" s="18">
        <f t="shared" si="675"/>
        <v>455.3</v>
      </c>
      <c r="M225" s="18">
        <f t="shared" si="676"/>
        <v>3780.4</v>
      </c>
      <c r="N225" s="18">
        <f t="shared" si="677"/>
        <v>0</v>
      </c>
      <c r="O225" s="18">
        <f t="shared" si="678"/>
        <v>0</v>
      </c>
      <c r="P225" s="18">
        <f t="shared" si="678"/>
        <v>0</v>
      </c>
      <c r="Q225" s="18">
        <f t="shared" si="678"/>
        <v>0</v>
      </c>
      <c r="R225" s="18">
        <f t="shared" si="678"/>
        <v>0</v>
      </c>
      <c r="S225" s="18">
        <f t="shared" si="678"/>
        <v>0</v>
      </c>
      <c r="T225" s="18">
        <f t="shared" si="657"/>
        <v>455.3</v>
      </c>
      <c r="U225" s="18">
        <f t="shared" si="658"/>
        <v>3780.4</v>
      </c>
      <c r="V225" s="18">
        <f t="shared" si="659"/>
        <v>0</v>
      </c>
      <c r="W225" s="18">
        <f t="shared" si="678"/>
        <v>0</v>
      </c>
      <c r="X225" s="18">
        <f t="shared" si="678"/>
        <v>0</v>
      </c>
      <c r="Y225" s="18">
        <f t="shared" si="678"/>
        <v>0</v>
      </c>
      <c r="Z225" s="18">
        <f t="shared" si="678"/>
        <v>0</v>
      </c>
      <c r="AA225" s="18">
        <f t="shared" si="678"/>
        <v>0</v>
      </c>
      <c r="AB225" s="18">
        <f t="shared" si="678"/>
        <v>0</v>
      </c>
      <c r="AC225" s="18">
        <f t="shared" si="660"/>
        <v>455.3</v>
      </c>
      <c r="AD225" s="18">
        <f t="shared" si="661"/>
        <v>3780.4</v>
      </c>
      <c r="AE225" s="18">
        <f t="shared" si="662"/>
        <v>0</v>
      </c>
      <c r="AF225" s="18">
        <f t="shared" si="678"/>
        <v>-455.3</v>
      </c>
      <c r="AG225" s="18">
        <f t="shared" si="678"/>
        <v>-3780.4</v>
      </c>
      <c r="AH225" s="18">
        <f t="shared" si="678"/>
        <v>0</v>
      </c>
      <c r="AI225" s="18">
        <f t="shared" si="663"/>
        <v>0</v>
      </c>
      <c r="AJ225" s="18">
        <f t="shared" si="664"/>
        <v>0</v>
      </c>
      <c r="AK225" s="18">
        <f t="shared" si="665"/>
        <v>0</v>
      </c>
      <c r="AL225" s="18">
        <f t="shared" si="678"/>
        <v>0</v>
      </c>
      <c r="AM225" s="18">
        <f t="shared" si="666"/>
        <v>0</v>
      </c>
      <c r="AN225" s="18">
        <f t="shared" si="678"/>
        <v>0</v>
      </c>
      <c r="AO225" s="18">
        <f t="shared" si="678"/>
        <v>0</v>
      </c>
      <c r="AP225" s="18">
        <f t="shared" si="678"/>
        <v>0</v>
      </c>
      <c r="AQ225" s="18">
        <f t="shared" si="667"/>
        <v>0</v>
      </c>
      <c r="AR225" s="18">
        <f t="shared" si="668"/>
        <v>0</v>
      </c>
      <c r="AS225" s="18">
        <f t="shared" si="669"/>
        <v>0</v>
      </c>
      <c r="AT225" s="18">
        <f t="shared" si="678"/>
        <v>0</v>
      </c>
      <c r="AU225" s="18">
        <f t="shared" si="678"/>
        <v>0</v>
      </c>
      <c r="AV225" s="18">
        <f t="shared" si="678"/>
        <v>0</v>
      </c>
      <c r="AW225" s="18">
        <f t="shared" si="670"/>
        <v>0</v>
      </c>
      <c r="AX225" s="18">
        <f t="shared" si="671"/>
        <v>0</v>
      </c>
      <c r="AY225" s="18">
        <f t="shared" si="672"/>
        <v>0</v>
      </c>
      <c r="AZ225" s="18">
        <f t="shared" si="678"/>
        <v>0</v>
      </c>
      <c r="BA225" s="18">
        <f t="shared" si="678"/>
        <v>0</v>
      </c>
      <c r="BB225" s="18">
        <f t="shared" si="678"/>
        <v>0</v>
      </c>
      <c r="BC225" s="18">
        <f t="shared" si="644"/>
        <v>0</v>
      </c>
      <c r="BD225" s="18">
        <f t="shared" si="645"/>
        <v>0</v>
      </c>
      <c r="BE225" s="18">
        <f t="shared" si="646"/>
        <v>0</v>
      </c>
      <c r="BF225" s="18">
        <f t="shared" si="678"/>
        <v>0</v>
      </c>
      <c r="BG225" s="18">
        <f t="shared" si="678"/>
        <v>0</v>
      </c>
      <c r="BH225" s="18">
        <f t="shared" si="678"/>
        <v>0</v>
      </c>
      <c r="BI225" s="18">
        <f t="shared" si="640"/>
        <v>0</v>
      </c>
      <c r="BJ225" s="18">
        <f t="shared" si="641"/>
        <v>0</v>
      </c>
      <c r="BK225" s="18">
        <f t="shared" si="642"/>
        <v>0</v>
      </c>
      <c r="BL225" s="18">
        <f t="shared" si="678"/>
        <v>0</v>
      </c>
      <c r="BM225" s="18">
        <f t="shared" si="678"/>
        <v>0</v>
      </c>
      <c r="BN225" s="18">
        <f t="shared" si="678"/>
        <v>0</v>
      </c>
      <c r="BO225" s="18">
        <f t="shared" si="647"/>
        <v>0</v>
      </c>
      <c r="BP225" s="18">
        <f t="shared" si="648"/>
        <v>0</v>
      </c>
      <c r="BQ225" s="18">
        <f t="shared" si="649"/>
        <v>0</v>
      </c>
      <c r="BR225" s="18">
        <f t="shared" si="678"/>
        <v>0</v>
      </c>
      <c r="BS225" s="18">
        <f t="shared" si="678"/>
        <v>0</v>
      </c>
      <c r="BT225" s="18">
        <f t="shared" si="678"/>
        <v>0</v>
      </c>
      <c r="BU225" s="18">
        <f t="shared" si="650"/>
        <v>0</v>
      </c>
      <c r="BV225" s="18">
        <f t="shared" si="651"/>
        <v>0</v>
      </c>
      <c r="BW225" s="18">
        <f t="shared" si="652"/>
        <v>0</v>
      </c>
      <c r="BX225" s="18">
        <f t="shared" si="678"/>
        <v>0</v>
      </c>
      <c r="BY225" s="18">
        <f t="shared" si="678"/>
        <v>0</v>
      </c>
      <c r="BZ225" s="18">
        <f t="shared" si="678"/>
        <v>0</v>
      </c>
      <c r="CA225" s="18">
        <f t="shared" si="653"/>
        <v>0</v>
      </c>
      <c r="CB225" s="18">
        <f t="shared" si="654"/>
        <v>0</v>
      </c>
      <c r="CC225" s="18">
        <f t="shared" si="655"/>
        <v>0</v>
      </c>
      <c r="CD225" s="18">
        <f t="shared" si="678"/>
        <v>0</v>
      </c>
      <c r="CE225" s="27" t="s">
        <v>1661</v>
      </c>
      <c r="CF225" s="33"/>
    </row>
    <row r="226" spans="1:84" hidden="1" x14ac:dyDescent="0.3">
      <c r="A226" s="19" t="s">
        <v>1461</v>
      </c>
      <c r="B226" s="39">
        <v>410</v>
      </c>
      <c r="C226" s="41"/>
      <c r="D226" s="41"/>
      <c r="E226" s="14" t="s">
        <v>566</v>
      </c>
      <c r="F226" s="18"/>
      <c r="G226" s="18"/>
      <c r="H226" s="18"/>
      <c r="I226" s="18">
        <f>I227</f>
        <v>455.3</v>
      </c>
      <c r="J226" s="18">
        <f t="shared" si="678"/>
        <v>3780.4</v>
      </c>
      <c r="K226" s="18">
        <f t="shared" si="678"/>
        <v>0</v>
      </c>
      <c r="L226" s="18">
        <f t="shared" si="675"/>
        <v>455.3</v>
      </c>
      <c r="M226" s="18">
        <f t="shared" si="676"/>
        <v>3780.4</v>
      </c>
      <c r="N226" s="18">
        <f t="shared" si="677"/>
        <v>0</v>
      </c>
      <c r="O226" s="18">
        <f t="shared" si="678"/>
        <v>0</v>
      </c>
      <c r="P226" s="18">
        <f t="shared" si="678"/>
        <v>0</v>
      </c>
      <c r="Q226" s="18">
        <f t="shared" si="678"/>
        <v>0</v>
      </c>
      <c r="R226" s="18">
        <f t="shared" si="678"/>
        <v>0</v>
      </c>
      <c r="S226" s="18">
        <f t="shared" si="678"/>
        <v>0</v>
      </c>
      <c r="T226" s="18">
        <f t="shared" si="657"/>
        <v>455.3</v>
      </c>
      <c r="U226" s="18">
        <f t="shared" si="658"/>
        <v>3780.4</v>
      </c>
      <c r="V226" s="18">
        <f t="shared" si="659"/>
        <v>0</v>
      </c>
      <c r="W226" s="18">
        <f t="shared" si="678"/>
        <v>0</v>
      </c>
      <c r="X226" s="18">
        <f t="shared" si="678"/>
        <v>0</v>
      </c>
      <c r="Y226" s="18">
        <f t="shared" si="678"/>
        <v>0</v>
      </c>
      <c r="Z226" s="18">
        <f t="shared" si="678"/>
        <v>0</v>
      </c>
      <c r="AA226" s="18">
        <f t="shared" si="678"/>
        <v>0</v>
      </c>
      <c r="AB226" s="18">
        <f t="shared" si="678"/>
        <v>0</v>
      </c>
      <c r="AC226" s="18">
        <f t="shared" si="660"/>
        <v>455.3</v>
      </c>
      <c r="AD226" s="18">
        <f t="shared" si="661"/>
        <v>3780.4</v>
      </c>
      <c r="AE226" s="18">
        <f t="shared" si="662"/>
        <v>0</v>
      </c>
      <c r="AF226" s="18">
        <f t="shared" si="678"/>
        <v>-455.3</v>
      </c>
      <c r="AG226" s="18">
        <f t="shared" si="678"/>
        <v>-3780.4</v>
      </c>
      <c r="AH226" s="18">
        <f t="shared" si="678"/>
        <v>0</v>
      </c>
      <c r="AI226" s="18">
        <f t="shared" si="663"/>
        <v>0</v>
      </c>
      <c r="AJ226" s="18">
        <f t="shared" si="664"/>
        <v>0</v>
      </c>
      <c r="AK226" s="18">
        <f t="shared" si="665"/>
        <v>0</v>
      </c>
      <c r="AL226" s="18">
        <f t="shared" si="678"/>
        <v>0</v>
      </c>
      <c r="AM226" s="18">
        <f t="shared" si="666"/>
        <v>0</v>
      </c>
      <c r="AN226" s="18">
        <f t="shared" si="678"/>
        <v>0</v>
      </c>
      <c r="AO226" s="18">
        <f t="shared" si="678"/>
        <v>0</v>
      </c>
      <c r="AP226" s="18">
        <f t="shared" si="678"/>
        <v>0</v>
      </c>
      <c r="AQ226" s="18">
        <f t="shared" si="667"/>
        <v>0</v>
      </c>
      <c r="AR226" s="18">
        <f t="shared" si="668"/>
        <v>0</v>
      </c>
      <c r="AS226" s="18">
        <f t="shared" si="669"/>
        <v>0</v>
      </c>
      <c r="AT226" s="18">
        <f t="shared" si="678"/>
        <v>0</v>
      </c>
      <c r="AU226" s="18">
        <f t="shared" si="678"/>
        <v>0</v>
      </c>
      <c r="AV226" s="18">
        <f t="shared" si="678"/>
        <v>0</v>
      </c>
      <c r="AW226" s="18">
        <f t="shared" si="670"/>
        <v>0</v>
      </c>
      <c r="AX226" s="18">
        <f t="shared" si="671"/>
        <v>0</v>
      </c>
      <c r="AY226" s="18">
        <f t="shared" si="672"/>
        <v>0</v>
      </c>
      <c r="AZ226" s="18">
        <f t="shared" si="678"/>
        <v>0</v>
      </c>
      <c r="BA226" s="18">
        <f t="shared" si="678"/>
        <v>0</v>
      </c>
      <c r="BB226" s="18">
        <f t="shared" si="678"/>
        <v>0</v>
      </c>
      <c r="BC226" s="18">
        <f t="shared" si="644"/>
        <v>0</v>
      </c>
      <c r="BD226" s="18">
        <f t="shared" si="645"/>
        <v>0</v>
      </c>
      <c r="BE226" s="18">
        <f t="shared" si="646"/>
        <v>0</v>
      </c>
      <c r="BF226" s="18">
        <f t="shared" si="678"/>
        <v>0</v>
      </c>
      <c r="BG226" s="18">
        <f t="shared" si="678"/>
        <v>0</v>
      </c>
      <c r="BH226" s="18">
        <f t="shared" si="678"/>
        <v>0</v>
      </c>
      <c r="BI226" s="18">
        <f t="shared" si="640"/>
        <v>0</v>
      </c>
      <c r="BJ226" s="18">
        <f t="shared" si="641"/>
        <v>0</v>
      </c>
      <c r="BK226" s="18">
        <f t="shared" si="642"/>
        <v>0</v>
      </c>
      <c r="BL226" s="18">
        <f t="shared" si="678"/>
        <v>0</v>
      </c>
      <c r="BM226" s="18">
        <f t="shared" si="678"/>
        <v>0</v>
      </c>
      <c r="BN226" s="18">
        <f t="shared" si="678"/>
        <v>0</v>
      </c>
      <c r="BO226" s="18">
        <f t="shared" si="647"/>
        <v>0</v>
      </c>
      <c r="BP226" s="18">
        <f t="shared" si="648"/>
        <v>0</v>
      </c>
      <c r="BQ226" s="18">
        <f t="shared" si="649"/>
        <v>0</v>
      </c>
      <c r="BR226" s="18">
        <f t="shared" si="678"/>
        <v>0</v>
      </c>
      <c r="BS226" s="18">
        <f t="shared" si="678"/>
        <v>0</v>
      </c>
      <c r="BT226" s="18">
        <f t="shared" si="678"/>
        <v>0</v>
      </c>
      <c r="BU226" s="18">
        <f t="shared" si="650"/>
        <v>0</v>
      </c>
      <c r="BV226" s="18">
        <f t="shared" si="651"/>
        <v>0</v>
      </c>
      <c r="BW226" s="18">
        <f t="shared" si="652"/>
        <v>0</v>
      </c>
      <c r="BX226" s="18">
        <f t="shared" si="678"/>
        <v>0</v>
      </c>
      <c r="BY226" s="18">
        <f t="shared" si="678"/>
        <v>0</v>
      </c>
      <c r="BZ226" s="18">
        <f t="shared" si="678"/>
        <v>0</v>
      </c>
      <c r="CA226" s="18">
        <f t="shared" si="653"/>
        <v>0</v>
      </c>
      <c r="CB226" s="18">
        <f t="shared" si="654"/>
        <v>0</v>
      </c>
      <c r="CC226" s="18">
        <f t="shared" si="655"/>
        <v>0</v>
      </c>
      <c r="CD226" s="18">
        <f t="shared" si="678"/>
        <v>0</v>
      </c>
      <c r="CE226" s="27" t="s">
        <v>1661</v>
      </c>
      <c r="CF226" s="33"/>
    </row>
    <row r="227" spans="1:84" ht="46.8" hidden="1" x14ac:dyDescent="0.3">
      <c r="A227" s="19" t="s">
        <v>1461</v>
      </c>
      <c r="B227" s="39">
        <v>410</v>
      </c>
      <c r="C227" s="41" t="s">
        <v>19</v>
      </c>
      <c r="D227" s="41" t="s">
        <v>34</v>
      </c>
      <c r="E227" s="14" t="s">
        <v>520</v>
      </c>
      <c r="F227" s="18"/>
      <c r="G227" s="18"/>
      <c r="H227" s="18"/>
      <c r="I227" s="18">
        <v>455.3</v>
      </c>
      <c r="J227" s="18">
        <v>3780.4</v>
      </c>
      <c r="K227" s="18"/>
      <c r="L227" s="18">
        <f t="shared" si="675"/>
        <v>455.3</v>
      </c>
      <c r="M227" s="18">
        <f t="shared" si="676"/>
        <v>3780.4</v>
      </c>
      <c r="N227" s="18">
        <f t="shared" si="677"/>
        <v>0</v>
      </c>
      <c r="O227" s="18"/>
      <c r="P227" s="18"/>
      <c r="Q227" s="18"/>
      <c r="R227" s="18"/>
      <c r="S227" s="18"/>
      <c r="T227" s="18">
        <f t="shared" si="657"/>
        <v>455.3</v>
      </c>
      <c r="U227" s="18">
        <f t="shared" si="658"/>
        <v>3780.4</v>
      </c>
      <c r="V227" s="18">
        <f t="shared" si="659"/>
        <v>0</v>
      </c>
      <c r="W227" s="18"/>
      <c r="X227" s="18"/>
      <c r="Y227" s="18"/>
      <c r="Z227" s="18"/>
      <c r="AA227" s="18"/>
      <c r="AB227" s="18"/>
      <c r="AC227" s="18">
        <f t="shared" si="660"/>
        <v>455.3</v>
      </c>
      <c r="AD227" s="18">
        <f t="shared" si="661"/>
        <v>3780.4</v>
      </c>
      <c r="AE227" s="18">
        <f t="shared" si="662"/>
        <v>0</v>
      </c>
      <c r="AF227" s="18">
        <v>-455.3</v>
      </c>
      <c r="AG227" s="18">
        <v>-3780.4</v>
      </c>
      <c r="AH227" s="18"/>
      <c r="AI227" s="18">
        <f t="shared" si="663"/>
        <v>0</v>
      </c>
      <c r="AJ227" s="18">
        <f t="shared" si="664"/>
        <v>0</v>
      </c>
      <c r="AK227" s="18">
        <f t="shared" si="665"/>
        <v>0</v>
      </c>
      <c r="AL227" s="18"/>
      <c r="AM227" s="18">
        <f t="shared" si="666"/>
        <v>0</v>
      </c>
      <c r="AN227" s="18"/>
      <c r="AO227" s="18"/>
      <c r="AP227" s="18"/>
      <c r="AQ227" s="18">
        <f t="shared" si="667"/>
        <v>0</v>
      </c>
      <c r="AR227" s="18">
        <f t="shared" si="668"/>
        <v>0</v>
      </c>
      <c r="AS227" s="18">
        <f t="shared" si="669"/>
        <v>0</v>
      </c>
      <c r="AT227" s="18"/>
      <c r="AU227" s="18"/>
      <c r="AV227" s="18"/>
      <c r="AW227" s="18">
        <f t="shared" si="670"/>
        <v>0</v>
      </c>
      <c r="AX227" s="18">
        <f t="shared" si="671"/>
        <v>0</v>
      </c>
      <c r="AY227" s="18">
        <f t="shared" si="672"/>
        <v>0</v>
      </c>
      <c r="AZ227" s="18"/>
      <c r="BA227" s="18"/>
      <c r="BB227" s="18"/>
      <c r="BC227" s="18">
        <f t="shared" si="644"/>
        <v>0</v>
      </c>
      <c r="BD227" s="18">
        <f t="shared" si="645"/>
        <v>0</v>
      </c>
      <c r="BE227" s="18">
        <f t="shared" si="646"/>
        <v>0</v>
      </c>
      <c r="BF227" s="18"/>
      <c r="BG227" s="18"/>
      <c r="BH227" s="18"/>
      <c r="BI227" s="18">
        <f t="shared" si="640"/>
        <v>0</v>
      </c>
      <c r="BJ227" s="18">
        <f t="shared" si="641"/>
        <v>0</v>
      </c>
      <c r="BK227" s="18">
        <f t="shared" si="642"/>
        <v>0</v>
      </c>
      <c r="BL227" s="18"/>
      <c r="BM227" s="18"/>
      <c r="BN227" s="18"/>
      <c r="BO227" s="18">
        <f t="shared" si="647"/>
        <v>0</v>
      </c>
      <c r="BP227" s="18">
        <f t="shared" si="648"/>
        <v>0</v>
      </c>
      <c r="BQ227" s="18">
        <f t="shared" si="649"/>
        <v>0</v>
      </c>
      <c r="BR227" s="18"/>
      <c r="BS227" s="18"/>
      <c r="BT227" s="18"/>
      <c r="BU227" s="18">
        <f t="shared" si="650"/>
        <v>0</v>
      </c>
      <c r="BV227" s="18">
        <f t="shared" si="651"/>
        <v>0</v>
      </c>
      <c r="BW227" s="18">
        <f t="shared" si="652"/>
        <v>0</v>
      </c>
      <c r="BX227" s="18"/>
      <c r="BY227" s="18"/>
      <c r="BZ227" s="18"/>
      <c r="CA227" s="18">
        <f t="shared" si="653"/>
        <v>0</v>
      </c>
      <c r="CB227" s="18">
        <f t="shared" si="654"/>
        <v>0</v>
      </c>
      <c r="CC227" s="18">
        <f t="shared" si="655"/>
        <v>0</v>
      </c>
      <c r="CD227" s="18"/>
      <c r="CE227" s="27" t="s">
        <v>1661</v>
      </c>
      <c r="CF227" s="33">
        <v>165</v>
      </c>
    </row>
    <row r="228" spans="1:84" ht="46.8" hidden="1" x14ac:dyDescent="0.3">
      <c r="A228" s="19" t="s">
        <v>1463</v>
      </c>
      <c r="B228" s="39"/>
      <c r="C228" s="41"/>
      <c r="D228" s="41"/>
      <c r="E228" s="14" t="s">
        <v>1464</v>
      </c>
      <c r="F228" s="18"/>
      <c r="G228" s="18"/>
      <c r="H228" s="18"/>
      <c r="I228" s="18">
        <f>I229</f>
        <v>0</v>
      </c>
      <c r="J228" s="18">
        <f t="shared" ref="J228:CD230" si="679">J229</f>
        <v>472.2</v>
      </c>
      <c r="K228" s="18">
        <f t="shared" si="679"/>
        <v>4264.7</v>
      </c>
      <c r="L228" s="18">
        <f t="shared" si="675"/>
        <v>0</v>
      </c>
      <c r="M228" s="18">
        <f t="shared" si="676"/>
        <v>472.2</v>
      </c>
      <c r="N228" s="18">
        <f t="shared" si="677"/>
        <v>4264.7</v>
      </c>
      <c r="O228" s="18">
        <f t="shared" si="679"/>
        <v>0</v>
      </c>
      <c r="P228" s="18">
        <f t="shared" si="679"/>
        <v>0</v>
      </c>
      <c r="Q228" s="18">
        <f t="shared" si="679"/>
        <v>0</v>
      </c>
      <c r="R228" s="18">
        <f t="shared" si="679"/>
        <v>0</v>
      </c>
      <c r="S228" s="18">
        <f t="shared" si="679"/>
        <v>0</v>
      </c>
      <c r="T228" s="18">
        <f t="shared" si="657"/>
        <v>0</v>
      </c>
      <c r="U228" s="18">
        <f t="shared" si="658"/>
        <v>472.2</v>
      </c>
      <c r="V228" s="18">
        <f t="shared" si="659"/>
        <v>4264.7</v>
      </c>
      <c r="W228" s="18">
        <f t="shared" si="679"/>
        <v>0</v>
      </c>
      <c r="X228" s="18">
        <f t="shared" si="679"/>
        <v>0</v>
      </c>
      <c r="Y228" s="18">
        <f t="shared" si="679"/>
        <v>0</v>
      </c>
      <c r="Z228" s="18">
        <f t="shared" si="679"/>
        <v>0</v>
      </c>
      <c r="AA228" s="18">
        <f t="shared" si="679"/>
        <v>0</v>
      </c>
      <c r="AB228" s="18">
        <f t="shared" si="679"/>
        <v>0</v>
      </c>
      <c r="AC228" s="18">
        <f t="shared" si="660"/>
        <v>0</v>
      </c>
      <c r="AD228" s="18">
        <f t="shared" si="661"/>
        <v>472.2</v>
      </c>
      <c r="AE228" s="18">
        <f t="shared" si="662"/>
        <v>4264.7</v>
      </c>
      <c r="AF228" s="18">
        <f t="shared" si="679"/>
        <v>0</v>
      </c>
      <c r="AG228" s="18">
        <f t="shared" si="679"/>
        <v>-472.2</v>
      </c>
      <c r="AH228" s="18">
        <f t="shared" si="679"/>
        <v>-4264.7</v>
      </c>
      <c r="AI228" s="18">
        <f t="shared" si="663"/>
        <v>0</v>
      </c>
      <c r="AJ228" s="18">
        <f t="shared" si="664"/>
        <v>0</v>
      </c>
      <c r="AK228" s="18">
        <f t="shared" si="665"/>
        <v>0</v>
      </c>
      <c r="AL228" s="18">
        <f t="shared" si="679"/>
        <v>0</v>
      </c>
      <c r="AM228" s="18">
        <f t="shared" si="666"/>
        <v>0</v>
      </c>
      <c r="AN228" s="18">
        <f t="shared" si="679"/>
        <v>0</v>
      </c>
      <c r="AO228" s="18">
        <f t="shared" si="679"/>
        <v>0</v>
      </c>
      <c r="AP228" s="18">
        <f t="shared" si="679"/>
        <v>0</v>
      </c>
      <c r="AQ228" s="18">
        <f t="shared" si="667"/>
        <v>0</v>
      </c>
      <c r="AR228" s="18">
        <f t="shared" si="668"/>
        <v>0</v>
      </c>
      <c r="AS228" s="18">
        <f t="shared" si="669"/>
        <v>0</v>
      </c>
      <c r="AT228" s="18">
        <f t="shared" si="679"/>
        <v>0</v>
      </c>
      <c r="AU228" s="18">
        <f t="shared" si="679"/>
        <v>0</v>
      </c>
      <c r="AV228" s="18">
        <f t="shared" si="679"/>
        <v>0</v>
      </c>
      <c r="AW228" s="18">
        <f t="shared" si="670"/>
        <v>0</v>
      </c>
      <c r="AX228" s="18">
        <f t="shared" si="671"/>
        <v>0</v>
      </c>
      <c r="AY228" s="18">
        <f t="shared" si="672"/>
        <v>0</v>
      </c>
      <c r="AZ228" s="18">
        <f t="shared" si="679"/>
        <v>0</v>
      </c>
      <c r="BA228" s="18">
        <f t="shared" si="679"/>
        <v>0</v>
      </c>
      <c r="BB228" s="18">
        <f t="shared" si="679"/>
        <v>0</v>
      </c>
      <c r="BC228" s="18">
        <f t="shared" si="644"/>
        <v>0</v>
      </c>
      <c r="BD228" s="18">
        <f t="shared" si="645"/>
        <v>0</v>
      </c>
      <c r="BE228" s="18">
        <f t="shared" si="646"/>
        <v>0</v>
      </c>
      <c r="BF228" s="18">
        <f t="shared" si="679"/>
        <v>0</v>
      </c>
      <c r="BG228" s="18">
        <f t="shared" si="679"/>
        <v>0</v>
      </c>
      <c r="BH228" s="18">
        <f t="shared" si="679"/>
        <v>0</v>
      </c>
      <c r="BI228" s="18">
        <f t="shared" si="640"/>
        <v>0</v>
      </c>
      <c r="BJ228" s="18">
        <f t="shared" si="641"/>
        <v>0</v>
      </c>
      <c r="BK228" s="18">
        <f t="shared" si="642"/>
        <v>0</v>
      </c>
      <c r="BL228" s="18">
        <f t="shared" si="679"/>
        <v>0</v>
      </c>
      <c r="BM228" s="18">
        <f t="shared" si="679"/>
        <v>0</v>
      </c>
      <c r="BN228" s="18">
        <f t="shared" si="679"/>
        <v>0</v>
      </c>
      <c r="BO228" s="18">
        <f t="shared" si="647"/>
        <v>0</v>
      </c>
      <c r="BP228" s="18">
        <f t="shared" si="648"/>
        <v>0</v>
      </c>
      <c r="BQ228" s="18">
        <f t="shared" si="649"/>
        <v>0</v>
      </c>
      <c r="BR228" s="18">
        <f t="shared" si="679"/>
        <v>0</v>
      </c>
      <c r="BS228" s="18">
        <f t="shared" si="679"/>
        <v>0</v>
      </c>
      <c r="BT228" s="18">
        <f t="shared" si="679"/>
        <v>0</v>
      </c>
      <c r="BU228" s="18">
        <f t="shared" si="650"/>
        <v>0</v>
      </c>
      <c r="BV228" s="18">
        <f t="shared" si="651"/>
        <v>0</v>
      </c>
      <c r="BW228" s="18">
        <f t="shared" si="652"/>
        <v>0</v>
      </c>
      <c r="BX228" s="18">
        <f t="shared" si="679"/>
        <v>0</v>
      </c>
      <c r="BY228" s="18">
        <f t="shared" si="679"/>
        <v>0</v>
      </c>
      <c r="BZ228" s="18">
        <f t="shared" si="679"/>
        <v>0</v>
      </c>
      <c r="CA228" s="18">
        <f t="shared" si="653"/>
        <v>0</v>
      </c>
      <c r="CB228" s="18">
        <f t="shared" si="654"/>
        <v>0</v>
      </c>
      <c r="CC228" s="18">
        <f t="shared" si="655"/>
        <v>0</v>
      </c>
      <c r="CD228" s="18">
        <f t="shared" si="679"/>
        <v>0</v>
      </c>
      <c r="CE228" s="27" t="s">
        <v>1661</v>
      </c>
      <c r="CF228" s="33"/>
    </row>
    <row r="229" spans="1:84" ht="46.8" hidden="1" x14ac:dyDescent="0.3">
      <c r="A229" s="19" t="s">
        <v>1463</v>
      </c>
      <c r="B229" s="39">
        <v>400</v>
      </c>
      <c r="C229" s="41"/>
      <c r="D229" s="41"/>
      <c r="E229" s="14" t="s">
        <v>553</v>
      </c>
      <c r="F229" s="18"/>
      <c r="G229" s="18"/>
      <c r="H229" s="18"/>
      <c r="I229" s="18">
        <f>I230</f>
        <v>0</v>
      </c>
      <c r="J229" s="18">
        <f t="shared" si="679"/>
        <v>472.2</v>
      </c>
      <c r="K229" s="18">
        <f t="shared" si="679"/>
        <v>4264.7</v>
      </c>
      <c r="L229" s="18">
        <f t="shared" si="675"/>
        <v>0</v>
      </c>
      <c r="M229" s="18">
        <f t="shared" si="676"/>
        <v>472.2</v>
      </c>
      <c r="N229" s="18">
        <f t="shared" si="677"/>
        <v>4264.7</v>
      </c>
      <c r="O229" s="18">
        <f t="shared" si="679"/>
        <v>0</v>
      </c>
      <c r="P229" s="18">
        <f t="shared" si="679"/>
        <v>0</v>
      </c>
      <c r="Q229" s="18">
        <f t="shared" si="679"/>
        <v>0</v>
      </c>
      <c r="R229" s="18">
        <f t="shared" si="679"/>
        <v>0</v>
      </c>
      <c r="S229" s="18">
        <f t="shared" si="679"/>
        <v>0</v>
      </c>
      <c r="T229" s="18">
        <f t="shared" si="657"/>
        <v>0</v>
      </c>
      <c r="U229" s="18">
        <f t="shared" si="658"/>
        <v>472.2</v>
      </c>
      <c r="V229" s="18">
        <f t="shared" si="659"/>
        <v>4264.7</v>
      </c>
      <c r="W229" s="18">
        <f t="shared" si="679"/>
        <v>0</v>
      </c>
      <c r="X229" s="18">
        <f t="shared" si="679"/>
        <v>0</v>
      </c>
      <c r="Y229" s="18">
        <f t="shared" si="679"/>
        <v>0</v>
      </c>
      <c r="Z229" s="18">
        <f t="shared" si="679"/>
        <v>0</v>
      </c>
      <c r="AA229" s="18">
        <f t="shared" si="679"/>
        <v>0</v>
      </c>
      <c r="AB229" s="18">
        <f t="shared" si="679"/>
        <v>0</v>
      </c>
      <c r="AC229" s="18">
        <f t="shared" si="660"/>
        <v>0</v>
      </c>
      <c r="AD229" s="18">
        <f t="shared" si="661"/>
        <v>472.2</v>
      </c>
      <c r="AE229" s="18">
        <f t="shared" si="662"/>
        <v>4264.7</v>
      </c>
      <c r="AF229" s="18">
        <f t="shared" si="679"/>
        <v>0</v>
      </c>
      <c r="AG229" s="18">
        <f t="shared" si="679"/>
        <v>-472.2</v>
      </c>
      <c r="AH229" s="18">
        <f t="shared" si="679"/>
        <v>-4264.7</v>
      </c>
      <c r="AI229" s="18">
        <f t="shared" si="663"/>
        <v>0</v>
      </c>
      <c r="AJ229" s="18">
        <f t="shared" si="664"/>
        <v>0</v>
      </c>
      <c r="AK229" s="18">
        <f t="shared" si="665"/>
        <v>0</v>
      </c>
      <c r="AL229" s="18">
        <f t="shared" si="679"/>
        <v>0</v>
      </c>
      <c r="AM229" s="18">
        <f t="shared" si="666"/>
        <v>0</v>
      </c>
      <c r="AN229" s="18">
        <f t="shared" si="679"/>
        <v>0</v>
      </c>
      <c r="AO229" s="18">
        <f t="shared" si="679"/>
        <v>0</v>
      </c>
      <c r="AP229" s="18">
        <f t="shared" si="679"/>
        <v>0</v>
      </c>
      <c r="AQ229" s="18">
        <f t="shared" si="667"/>
        <v>0</v>
      </c>
      <c r="AR229" s="18">
        <f t="shared" si="668"/>
        <v>0</v>
      </c>
      <c r="AS229" s="18">
        <f t="shared" si="669"/>
        <v>0</v>
      </c>
      <c r="AT229" s="18">
        <f t="shared" si="679"/>
        <v>0</v>
      </c>
      <c r="AU229" s="18">
        <f t="shared" si="679"/>
        <v>0</v>
      </c>
      <c r="AV229" s="18">
        <f t="shared" si="679"/>
        <v>0</v>
      </c>
      <c r="AW229" s="18">
        <f t="shared" si="670"/>
        <v>0</v>
      </c>
      <c r="AX229" s="18">
        <f t="shared" si="671"/>
        <v>0</v>
      </c>
      <c r="AY229" s="18">
        <f t="shared" si="672"/>
        <v>0</v>
      </c>
      <c r="AZ229" s="18">
        <f t="shared" si="679"/>
        <v>0</v>
      </c>
      <c r="BA229" s="18">
        <f t="shared" si="679"/>
        <v>0</v>
      </c>
      <c r="BB229" s="18">
        <f t="shared" si="679"/>
        <v>0</v>
      </c>
      <c r="BC229" s="18">
        <f t="shared" si="644"/>
        <v>0</v>
      </c>
      <c r="BD229" s="18">
        <f t="shared" si="645"/>
        <v>0</v>
      </c>
      <c r="BE229" s="18">
        <f t="shared" si="646"/>
        <v>0</v>
      </c>
      <c r="BF229" s="18">
        <f t="shared" si="679"/>
        <v>0</v>
      </c>
      <c r="BG229" s="18">
        <f t="shared" si="679"/>
        <v>0</v>
      </c>
      <c r="BH229" s="18">
        <f t="shared" si="679"/>
        <v>0</v>
      </c>
      <c r="BI229" s="18">
        <f t="shared" si="640"/>
        <v>0</v>
      </c>
      <c r="BJ229" s="18">
        <f t="shared" si="641"/>
        <v>0</v>
      </c>
      <c r="BK229" s="18">
        <f t="shared" si="642"/>
        <v>0</v>
      </c>
      <c r="BL229" s="18">
        <f t="shared" si="679"/>
        <v>0</v>
      </c>
      <c r="BM229" s="18">
        <f t="shared" si="679"/>
        <v>0</v>
      </c>
      <c r="BN229" s="18">
        <f t="shared" si="679"/>
        <v>0</v>
      </c>
      <c r="BO229" s="18">
        <f t="shared" si="647"/>
        <v>0</v>
      </c>
      <c r="BP229" s="18">
        <f t="shared" si="648"/>
        <v>0</v>
      </c>
      <c r="BQ229" s="18">
        <f t="shared" si="649"/>
        <v>0</v>
      </c>
      <c r="BR229" s="18">
        <f t="shared" si="679"/>
        <v>0</v>
      </c>
      <c r="BS229" s="18">
        <f t="shared" si="679"/>
        <v>0</v>
      </c>
      <c r="BT229" s="18">
        <f t="shared" si="679"/>
        <v>0</v>
      </c>
      <c r="BU229" s="18">
        <f t="shared" si="650"/>
        <v>0</v>
      </c>
      <c r="BV229" s="18">
        <f t="shared" si="651"/>
        <v>0</v>
      </c>
      <c r="BW229" s="18">
        <f t="shared" si="652"/>
        <v>0</v>
      </c>
      <c r="BX229" s="18">
        <f t="shared" si="679"/>
        <v>0</v>
      </c>
      <c r="BY229" s="18">
        <f t="shared" si="679"/>
        <v>0</v>
      </c>
      <c r="BZ229" s="18">
        <f t="shared" si="679"/>
        <v>0</v>
      </c>
      <c r="CA229" s="18">
        <f t="shared" si="653"/>
        <v>0</v>
      </c>
      <c r="CB229" s="18">
        <f t="shared" si="654"/>
        <v>0</v>
      </c>
      <c r="CC229" s="18">
        <f t="shared" si="655"/>
        <v>0</v>
      </c>
      <c r="CD229" s="18">
        <f t="shared" si="679"/>
        <v>0</v>
      </c>
      <c r="CE229" s="27" t="s">
        <v>1661</v>
      </c>
      <c r="CF229" s="33"/>
    </row>
    <row r="230" spans="1:84" hidden="1" x14ac:dyDescent="0.3">
      <c r="A230" s="19" t="s">
        <v>1463</v>
      </c>
      <c r="B230" s="39">
        <v>410</v>
      </c>
      <c r="C230" s="41"/>
      <c r="D230" s="41"/>
      <c r="E230" s="14" t="s">
        <v>566</v>
      </c>
      <c r="F230" s="18"/>
      <c r="G230" s="18"/>
      <c r="H230" s="18"/>
      <c r="I230" s="18">
        <f>I231</f>
        <v>0</v>
      </c>
      <c r="J230" s="18">
        <f t="shared" si="679"/>
        <v>472.2</v>
      </c>
      <c r="K230" s="18">
        <f t="shared" si="679"/>
        <v>4264.7</v>
      </c>
      <c r="L230" s="18">
        <f t="shared" si="675"/>
        <v>0</v>
      </c>
      <c r="M230" s="18">
        <f t="shared" si="676"/>
        <v>472.2</v>
      </c>
      <c r="N230" s="18">
        <f t="shared" si="677"/>
        <v>4264.7</v>
      </c>
      <c r="O230" s="18">
        <f t="shared" si="679"/>
        <v>0</v>
      </c>
      <c r="P230" s="18">
        <f t="shared" si="679"/>
        <v>0</v>
      </c>
      <c r="Q230" s="18">
        <f t="shared" si="679"/>
        <v>0</v>
      </c>
      <c r="R230" s="18">
        <f t="shared" si="679"/>
        <v>0</v>
      </c>
      <c r="S230" s="18">
        <f t="shared" si="679"/>
        <v>0</v>
      </c>
      <c r="T230" s="18">
        <f t="shared" si="657"/>
        <v>0</v>
      </c>
      <c r="U230" s="18">
        <f t="shared" si="658"/>
        <v>472.2</v>
      </c>
      <c r="V230" s="18">
        <f t="shared" si="659"/>
        <v>4264.7</v>
      </c>
      <c r="W230" s="18">
        <f t="shared" si="679"/>
        <v>0</v>
      </c>
      <c r="X230" s="18">
        <f t="shared" si="679"/>
        <v>0</v>
      </c>
      <c r="Y230" s="18">
        <f t="shared" si="679"/>
        <v>0</v>
      </c>
      <c r="Z230" s="18">
        <f t="shared" si="679"/>
        <v>0</v>
      </c>
      <c r="AA230" s="18">
        <f t="shared" si="679"/>
        <v>0</v>
      </c>
      <c r="AB230" s="18">
        <f t="shared" si="679"/>
        <v>0</v>
      </c>
      <c r="AC230" s="18">
        <f t="shared" si="660"/>
        <v>0</v>
      </c>
      <c r="AD230" s="18">
        <f t="shared" si="661"/>
        <v>472.2</v>
      </c>
      <c r="AE230" s="18">
        <f t="shared" si="662"/>
        <v>4264.7</v>
      </c>
      <c r="AF230" s="18">
        <f t="shared" si="679"/>
        <v>0</v>
      </c>
      <c r="AG230" s="18">
        <f t="shared" si="679"/>
        <v>-472.2</v>
      </c>
      <c r="AH230" s="18">
        <f t="shared" si="679"/>
        <v>-4264.7</v>
      </c>
      <c r="AI230" s="18">
        <f t="shared" si="663"/>
        <v>0</v>
      </c>
      <c r="AJ230" s="18">
        <f t="shared" si="664"/>
        <v>0</v>
      </c>
      <c r="AK230" s="18">
        <f t="shared" si="665"/>
        <v>0</v>
      </c>
      <c r="AL230" s="18">
        <f t="shared" si="679"/>
        <v>0</v>
      </c>
      <c r="AM230" s="18">
        <f t="shared" si="666"/>
        <v>0</v>
      </c>
      <c r="AN230" s="18">
        <f t="shared" si="679"/>
        <v>0</v>
      </c>
      <c r="AO230" s="18">
        <f t="shared" si="679"/>
        <v>0</v>
      </c>
      <c r="AP230" s="18">
        <f t="shared" si="679"/>
        <v>0</v>
      </c>
      <c r="AQ230" s="18">
        <f t="shared" si="667"/>
        <v>0</v>
      </c>
      <c r="AR230" s="18">
        <f t="shared" si="668"/>
        <v>0</v>
      </c>
      <c r="AS230" s="18">
        <f t="shared" si="669"/>
        <v>0</v>
      </c>
      <c r="AT230" s="18">
        <f t="shared" si="679"/>
        <v>0</v>
      </c>
      <c r="AU230" s="18">
        <f t="shared" si="679"/>
        <v>0</v>
      </c>
      <c r="AV230" s="18">
        <f t="shared" si="679"/>
        <v>0</v>
      </c>
      <c r="AW230" s="18">
        <f t="shared" si="670"/>
        <v>0</v>
      </c>
      <c r="AX230" s="18">
        <f t="shared" si="671"/>
        <v>0</v>
      </c>
      <c r="AY230" s="18">
        <f t="shared" si="672"/>
        <v>0</v>
      </c>
      <c r="AZ230" s="18">
        <f t="shared" si="679"/>
        <v>0</v>
      </c>
      <c r="BA230" s="18">
        <f t="shared" si="679"/>
        <v>0</v>
      </c>
      <c r="BB230" s="18">
        <f t="shared" si="679"/>
        <v>0</v>
      </c>
      <c r="BC230" s="18">
        <f t="shared" si="644"/>
        <v>0</v>
      </c>
      <c r="BD230" s="18">
        <f t="shared" si="645"/>
        <v>0</v>
      </c>
      <c r="BE230" s="18">
        <f t="shared" si="646"/>
        <v>0</v>
      </c>
      <c r="BF230" s="18">
        <f t="shared" si="679"/>
        <v>0</v>
      </c>
      <c r="BG230" s="18">
        <f t="shared" si="679"/>
        <v>0</v>
      </c>
      <c r="BH230" s="18">
        <f t="shared" si="679"/>
        <v>0</v>
      </c>
      <c r="BI230" s="18">
        <f t="shared" si="640"/>
        <v>0</v>
      </c>
      <c r="BJ230" s="18">
        <f t="shared" si="641"/>
        <v>0</v>
      </c>
      <c r="BK230" s="18">
        <f t="shared" si="642"/>
        <v>0</v>
      </c>
      <c r="BL230" s="18">
        <f t="shared" si="679"/>
        <v>0</v>
      </c>
      <c r="BM230" s="18">
        <f t="shared" si="679"/>
        <v>0</v>
      </c>
      <c r="BN230" s="18">
        <f t="shared" si="679"/>
        <v>0</v>
      </c>
      <c r="BO230" s="18">
        <f t="shared" si="647"/>
        <v>0</v>
      </c>
      <c r="BP230" s="18">
        <f t="shared" si="648"/>
        <v>0</v>
      </c>
      <c r="BQ230" s="18">
        <f t="shared" si="649"/>
        <v>0</v>
      </c>
      <c r="BR230" s="18">
        <f t="shared" si="679"/>
        <v>0</v>
      </c>
      <c r="BS230" s="18">
        <f t="shared" si="679"/>
        <v>0</v>
      </c>
      <c r="BT230" s="18">
        <f t="shared" si="679"/>
        <v>0</v>
      </c>
      <c r="BU230" s="18">
        <f t="shared" si="650"/>
        <v>0</v>
      </c>
      <c r="BV230" s="18">
        <f t="shared" si="651"/>
        <v>0</v>
      </c>
      <c r="BW230" s="18">
        <f t="shared" si="652"/>
        <v>0</v>
      </c>
      <c r="BX230" s="18">
        <f t="shared" si="679"/>
        <v>0</v>
      </c>
      <c r="BY230" s="18">
        <f t="shared" si="679"/>
        <v>0</v>
      </c>
      <c r="BZ230" s="18">
        <f t="shared" si="679"/>
        <v>0</v>
      </c>
      <c r="CA230" s="18">
        <f t="shared" si="653"/>
        <v>0</v>
      </c>
      <c r="CB230" s="18">
        <f t="shared" si="654"/>
        <v>0</v>
      </c>
      <c r="CC230" s="18">
        <f t="shared" si="655"/>
        <v>0</v>
      </c>
      <c r="CD230" s="18">
        <f t="shared" si="679"/>
        <v>0</v>
      </c>
      <c r="CE230" s="27" t="s">
        <v>1661</v>
      </c>
      <c r="CF230" s="33"/>
    </row>
    <row r="231" spans="1:84" ht="46.8" hidden="1" x14ac:dyDescent="0.3">
      <c r="A231" s="19" t="s">
        <v>1463</v>
      </c>
      <c r="B231" s="39">
        <v>410</v>
      </c>
      <c r="C231" s="41" t="s">
        <v>19</v>
      </c>
      <c r="D231" s="41" t="s">
        <v>34</v>
      </c>
      <c r="E231" s="14" t="s">
        <v>520</v>
      </c>
      <c r="F231" s="18"/>
      <c r="G231" s="18"/>
      <c r="H231" s="18"/>
      <c r="I231" s="18"/>
      <c r="J231" s="18">
        <v>472.2</v>
      </c>
      <c r="K231" s="18">
        <v>4264.7</v>
      </c>
      <c r="L231" s="18">
        <f t="shared" si="675"/>
        <v>0</v>
      </c>
      <c r="M231" s="18">
        <f t="shared" si="676"/>
        <v>472.2</v>
      </c>
      <c r="N231" s="18">
        <f t="shared" si="677"/>
        <v>4264.7</v>
      </c>
      <c r="O231" s="18"/>
      <c r="P231" s="18"/>
      <c r="Q231" s="18"/>
      <c r="R231" s="18"/>
      <c r="S231" s="18"/>
      <c r="T231" s="18">
        <f t="shared" si="657"/>
        <v>0</v>
      </c>
      <c r="U231" s="18">
        <f t="shared" si="658"/>
        <v>472.2</v>
      </c>
      <c r="V231" s="18">
        <f t="shared" si="659"/>
        <v>4264.7</v>
      </c>
      <c r="W231" s="18"/>
      <c r="X231" s="18"/>
      <c r="Y231" s="18"/>
      <c r="Z231" s="18"/>
      <c r="AA231" s="18"/>
      <c r="AB231" s="18"/>
      <c r="AC231" s="18">
        <f t="shared" si="660"/>
        <v>0</v>
      </c>
      <c r="AD231" s="18">
        <f t="shared" si="661"/>
        <v>472.2</v>
      </c>
      <c r="AE231" s="18">
        <f t="shared" si="662"/>
        <v>4264.7</v>
      </c>
      <c r="AF231" s="18"/>
      <c r="AG231" s="18">
        <v>-472.2</v>
      </c>
      <c r="AH231" s="18">
        <v>-4264.7</v>
      </c>
      <c r="AI231" s="18">
        <f t="shared" si="663"/>
        <v>0</v>
      </c>
      <c r="AJ231" s="18">
        <f t="shared" si="664"/>
        <v>0</v>
      </c>
      <c r="AK231" s="18">
        <f t="shared" si="665"/>
        <v>0</v>
      </c>
      <c r="AL231" s="18"/>
      <c r="AM231" s="18">
        <f t="shared" si="666"/>
        <v>0</v>
      </c>
      <c r="AN231" s="18"/>
      <c r="AO231" s="18"/>
      <c r="AP231" s="18"/>
      <c r="AQ231" s="18">
        <f t="shared" si="667"/>
        <v>0</v>
      </c>
      <c r="AR231" s="18">
        <f t="shared" si="668"/>
        <v>0</v>
      </c>
      <c r="AS231" s="18">
        <f t="shared" si="669"/>
        <v>0</v>
      </c>
      <c r="AT231" s="18"/>
      <c r="AU231" s="18"/>
      <c r="AV231" s="18"/>
      <c r="AW231" s="18">
        <f t="shared" si="670"/>
        <v>0</v>
      </c>
      <c r="AX231" s="18">
        <f t="shared" si="671"/>
        <v>0</v>
      </c>
      <c r="AY231" s="18">
        <f t="shared" si="672"/>
        <v>0</v>
      </c>
      <c r="AZ231" s="18"/>
      <c r="BA231" s="18"/>
      <c r="BB231" s="18"/>
      <c r="BC231" s="18">
        <f t="shared" si="644"/>
        <v>0</v>
      </c>
      <c r="BD231" s="18">
        <f t="shared" si="645"/>
        <v>0</v>
      </c>
      <c r="BE231" s="18">
        <f t="shared" si="646"/>
        <v>0</v>
      </c>
      <c r="BF231" s="18"/>
      <c r="BG231" s="18"/>
      <c r="BH231" s="18"/>
      <c r="BI231" s="18">
        <f t="shared" si="640"/>
        <v>0</v>
      </c>
      <c r="BJ231" s="18">
        <f t="shared" si="641"/>
        <v>0</v>
      </c>
      <c r="BK231" s="18">
        <f t="shared" si="642"/>
        <v>0</v>
      </c>
      <c r="BL231" s="18"/>
      <c r="BM231" s="18"/>
      <c r="BN231" s="18"/>
      <c r="BO231" s="18">
        <f t="shared" si="647"/>
        <v>0</v>
      </c>
      <c r="BP231" s="18">
        <f t="shared" si="648"/>
        <v>0</v>
      </c>
      <c r="BQ231" s="18">
        <f t="shared" si="649"/>
        <v>0</v>
      </c>
      <c r="BR231" s="18"/>
      <c r="BS231" s="18"/>
      <c r="BT231" s="18"/>
      <c r="BU231" s="18">
        <f t="shared" si="650"/>
        <v>0</v>
      </c>
      <c r="BV231" s="18">
        <f t="shared" si="651"/>
        <v>0</v>
      </c>
      <c r="BW231" s="18">
        <f t="shared" si="652"/>
        <v>0</v>
      </c>
      <c r="BX231" s="18"/>
      <c r="BY231" s="18"/>
      <c r="BZ231" s="18"/>
      <c r="CA231" s="18">
        <f t="shared" si="653"/>
        <v>0</v>
      </c>
      <c r="CB231" s="18">
        <f t="shared" si="654"/>
        <v>0</v>
      </c>
      <c r="CC231" s="18">
        <f t="shared" si="655"/>
        <v>0</v>
      </c>
      <c r="CD231" s="18"/>
      <c r="CE231" s="27" t="s">
        <v>1661</v>
      </c>
      <c r="CF231" s="33">
        <v>166</v>
      </c>
    </row>
    <row r="232" spans="1:84" ht="62.4" x14ac:dyDescent="0.3">
      <c r="A232" s="19" t="s">
        <v>1465</v>
      </c>
      <c r="B232" s="39"/>
      <c r="C232" s="41"/>
      <c r="D232" s="41"/>
      <c r="E232" s="14" t="s">
        <v>1466</v>
      </c>
      <c r="F232" s="18"/>
      <c r="G232" s="18"/>
      <c r="H232" s="18"/>
      <c r="I232" s="18">
        <f>I233</f>
        <v>3660.7</v>
      </c>
      <c r="J232" s="18">
        <f t="shared" ref="J232:CD234" si="680">J233</f>
        <v>0</v>
      </c>
      <c r="K232" s="18">
        <f t="shared" si="680"/>
        <v>0</v>
      </c>
      <c r="L232" s="18">
        <f t="shared" si="675"/>
        <v>3660.7</v>
      </c>
      <c r="M232" s="18">
        <f t="shared" si="676"/>
        <v>0</v>
      </c>
      <c r="N232" s="18">
        <f t="shared" si="677"/>
        <v>0</v>
      </c>
      <c r="O232" s="18">
        <f t="shared" si="680"/>
        <v>305.8</v>
      </c>
      <c r="P232" s="18">
        <f t="shared" si="680"/>
        <v>0</v>
      </c>
      <c r="Q232" s="18">
        <f t="shared" si="680"/>
        <v>0</v>
      </c>
      <c r="R232" s="18">
        <f t="shared" si="680"/>
        <v>0</v>
      </c>
      <c r="S232" s="18">
        <f t="shared" si="680"/>
        <v>0</v>
      </c>
      <c r="T232" s="18">
        <f t="shared" si="657"/>
        <v>3966.5</v>
      </c>
      <c r="U232" s="18">
        <f t="shared" si="658"/>
        <v>0</v>
      </c>
      <c r="V232" s="18">
        <f t="shared" si="659"/>
        <v>0</v>
      </c>
      <c r="W232" s="18">
        <f t="shared" si="680"/>
        <v>0</v>
      </c>
      <c r="X232" s="18">
        <f t="shared" si="680"/>
        <v>0</v>
      </c>
      <c r="Y232" s="18">
        <f t="shared" si="680"/>
        <v>0</v>
      </c>
      <c r="Z232" s="18">
        <f t="shared" si="680"/>
        <v>0</v>
      </c>
      <c r="AA232" s="18">
        <f t="shared" si="680"/>
        <v>0</v>
      </c>
      <c r="AB232" s="18">
        <f t="shared" si="680"/>
        <v>0</v>
      </c>
      <c r="AC232" s="18">
        <f t="shared" si="660"/>
        <v>3966.5</v>
      </c>
      <c r="AD232" s="18">
        <f t="shared" si="661"/>
        <v>0</v>
      </c>
      <c r="AE232" s="18">
        <f t="shared" si="662"/>
        <v>0</v>
      </c>
      <c r="AF232" s="18">
        <f t="shared" si="680"/>
        <v>3543.6320000000001</v>
      </c>
      <c r="AG232" s="18">
        <f t="shared" si="680"/>
        <v>0</v>
      </c>
      <c r="AH232" s="18">
        <f t="shared" si="680"/>
        <v>0</v>
      </c>
      <c r="AI232" s="18">
        <f t="shared" si="663"/>
        <v>7510.1319999999996</v>
      </c>
      <c r="AJ232" s="18">
        <f t="shared" si="664"/>
        <v>0</v>
      </c>
      <c r="AK232" s="18">
        <f t="shared" si="665"/>
        <v>0</v>
      </c>
      <c r="AL232" s="18">
        <f t="shared" si="680"/>
        <v>0</v>
      </c>
      <c r="AM232" s="18">
        <f t="shared" si="666"/>
        <v>7510.1319999999996</v>
      </c>
      <c r="AN232" s="18">
        <f t="shared" si="680"/>
        <v>0</v>
      </c>
      <c r="AO232" s="18">
        <f t="shared" si="680"/>
        <v>0</v>
      </c>
      <c r="AP232" s="18">
        <f t="shared" si="680"/>
        <v>0</v>
      </c>
      <c r="AQ232" s="18">
        <f t="shared" si="667"/>
        <v>7510.1319999999996</v>
      </c>
      <c r="AR232" s="18">
        <f t="shared" si="668"/>
        <v>0</v>
      </c>
      <c r="AS232" s="18">
        <f t="shared" si="669"/>
        <v>0</v>
      </c>
      <c r="AT232" s="18">
        <f t="shared" si="680"/>
        <v>0</v>
      </c>
      <c r="AU232" s="18">
        <f t="shared" si="680"/>
        <v>0</v>
      </c>
      <c r="AV232" s="18">
        <f t="shared" si="680"/>
        <v>0</v>
      </c>
      <c r="AW232" s="18">
        <f t="shared" si="670"/>
        <v>7510.1319999999996</v>
      </c>
      <c r="AX232" s="18">
        <f t="shared" si="671"/>
        <v>0</v>
      </c>
      <c r="AY232" s="18">
        <f t="shared" si="672"/>
        <v>0</v>
      </c>
      <c r="AZ232" s="18">
        <f t="shared" si="680"/>
        <v>0</v>
      </c>
      <c r="BA232" s="18">
        <f t="shared" si="680"/>
        <v>0</v>
      </c>
      <c r="BB232" s="18">
        <f t="shared" si="680"/>
        <v>0</v>
      </c>
      <c r="BC232" s="18">
        <f t="shared" si="644"/>
        <v>7510.1319999999996</v>
      </c>
      <c r="BD232" s="18">
        <f t="shared" si="645"/>
        <v>0</v>
      </c>
      <c r="BE232" s="18">
        <f t="shared" si="646"/>
        <v>0</v>
      </c>
      <c r="BF232" s="18">
        <f t="shared" si="680"/>
        <v>0</v>
      </c>
      <c r="BG232" s="18">
        <f t="shared" si="680"/>
        <v>0</v>
      </c>
      <c r="BH232" s="18">
        <f t="shared" si="680"/>
        <v>0</v>
      </c>
      <c r="BI232" s="18">
        <f t="shared" si="640"/>
        <v>7510.1319999999996</v>
      </c>
      <c r="BJ232" s="18">
        <f t="shared" si="641"/>
        <v>0</v>
      </c>
      <c r="BK232" s="18">
        <f t="shared" si="642"/>
        <v>0</v>
      </c>
      <c r="BL232" s="18">
        <f t="shared" si="680"/>
        <v>-7204.3320000000003</v>
      </c>
      <c r="BM232" s="18">
        <f t="shared" si="680"/>
        <v>7204.3320000000003</v>
      </c>
      <c r="BN232" s="18">
        <f t="shared" si="680"/>
        <v>0</v>
      </c>
      <c r="BO232" s="18">
        <f t="shared" si="647"/>
        <v>305.79999999999927</v>
      </c>
      <c r="BP232" s="18">
        <f t="shared" si="648"/>
        <v>7204.3320000000003</v>
      </c>
      <c r="BQ232" s="18">
        <f t="shared" si="649"/>
        <v>0</v>
      </c>
      <c r="BR232" s="18">
        <f t="shared" si="680"/>
        <v>0</v>
      </c>
      <c r="BS232" s="18">
        <f t="shared" si="680"/>
        <v>0</v>
      </c>
      <c r="BT232" s="18">
        <f t="shared" si="680"/>
        <v>0</v>
      </c>
      <c r="BU232" s="18">
        <f t="shared" si="650"/>
        <v>305.79999999999927</v>
      </c>
      <c r="BV232" s="18">
        <f t="shared" si="651"/>
        <v>7204.3320000000003</v>
      </c>
      <c r="BW232" s="18">
        <f t="shared" si="652"/>
        <v>0</v>
      </c>
      <c r="BX232" s="18">
        <f t="shared" si="680"/>
        <v>0</v>
      </c>
      <c r="BY232" s="18">
        <f t="shared" si="680"/>
        <v>0</v>
      </c>
      <c r="BZ232" s="18">
        <f t="shared" si="680"/>
        <v>0</v>
      </c>
      <c r="CA232" s="18">
        <f t="shared" si="653"/>
        <v>305.79999999999927</v>
      </c>
      <c r="CB232" s="18">
        <f t="shared" si="654"/>
        <v>7204.3320000000003</v>
      </c>
      <c r="CC232" s="18">
        <f t="shared" si="655"/>
        <v>0</v>
      </c>
      <c r="CD232" s="18">
        <f t="shared" si="680"/>
        <v>0</v>
      </c>
      <c r="CE232" s="27"/>
      <c r="CF232" s="33"/>
    </row>
    <row r="233" spans="1:84" ht="46.8" x14ac:dyDescent="0.3">
      <c r="A233" s="19" t="s">
        <v>1465</v>
      </c>
      <c r="B233" s="39">
        <v>400</v>
      </c>
      <c r="C233" s="41"/>
      <c r="D233" s="41"/>
      <c r="E233" s="14" t="s">
        <v>553</v>
      </c>
      <c r="F233" s="18"/>
      <c r="G233" s="18"/>
      <c r="H233" s="18"/>
      <c r="I233" s="18">
        <f>I234</f>
        <v>3660.7</v>
      </c>
      <c r="J233" s="18">
        <f t="shared" si="680"/>
        <v>0</v>
      </c>
      <c r="K233" s="18">
        <f t="shared" si="680"/>
        <v>0</v>
      </c>
      <c r="L233" s="18">
        <f t="shared" si="675"/>
        <v>3660.7</v>
      </c>
      <c r="M233" s="18">
        <f t="shared" si="676"/>
        <v>0</v>
      </c>
      <c r="N233" s="18">
        <f t="shared" si="677"/>
        <v>0</v>
      </c>
      <c r="O233" s="18">
        <f t="shared" si="680"/>
        <v>305.8</v>
      </c>
      <c r="P233" s="18">
        <f t="shared" si="680"/>
        <v>0</v>
      </c>
      <c r="Q233" s="18">
        <f t="shared" si="680"/>
        <v>0</v>
      </c>
      <c r="R233" s="18">
        <f t="shared" si="680"/>
        <v>0</v>
      </c>
      <c r="S233" s="18">
        <f t="shared" si="680"/>
        <v>0</v>
      </c>
      <c r="T233" s="18">
        <f t="shared" si="657"/>
        <v>3966.5</v>
      </c>
      <c r="U233" s="18">
        <f t="shared" si="658"/>
        <v>0</v>
      </c>
      <c r="V233" s="18">
        <f t="shared" si="659"/>
        <v>0</v>
      </c>
      <c r="W233" s="18">
        <f t="shared" si="680"/>
        <v>0</v>
      </c>
      <c r="X233" s="18">
        <f t="shared" si="680"/>
        <v>0</v>
      </c>
      <c r="Y233" s="18">
        <f t="shared" si="680"/>
        <v>0</v>
      </c>
      <c r="Z233" s="18">
        <f t="shared" si="680"/>
        <v>0</v>
      </c>
      <c r="AA233" s="18">
        <f t="shared" si="680"/>
        <v>0</v>
      </c>
      <c r="AB233" s="18">
        <f t="shared" si="680"/>
        <v>0</v>
      </c>
      <c r="AC233" s="18">
        <f t="shared" si="660"/>
        <v>3966.5</v>
      </c>
      <c r="AD233" s="18">
        <f t="shared" si="661"/>
        <v>0</v>
      </c>
      <c r="AE233" s="18">
        <f t="shared" si="662"/>
        <v>0</v>
      </c>
      <c r="AF233" s="18">
        <f t="shared" si="680"/>
        <v>3543.6320000000001</v>
      </c>
      <c r="AG233" s="18">
        <f t="shared" si="680"/>
        <v>0</v>
      </c>
      <c r="AH233" s="18">
        <f t="shared" si="680"/>
        <v>0</v>
      </c>
      <c r="AI233" s="18">
        <f t="shared" si="663"/>
        <v>7510.1319999999996</v>
      </c>
      <c r="AJ233" s="18">
        <f t="shared" si="664"/>
        <v>0</v>
      </c>
      <c r="AK233" s="18">
        <f t="shared" si="665"/>
        <v>0</v>
      </c>
      <c r="AL233" s="18">
        <f t="shared" si="680"/>
        <v>0</v>
      </c>
      <c r="AM233" s="18">
        <f t="shared" si="666"/>
        <v>7510.1319999999996</v>
      </c>
      <c r="AN233" s="18">
        <f t="shared" si="680"/>
        <v>0</v>
      </c>
      <c r="AO233" s="18">
        <f t="shared" si="680"/>
        <v>0</v>
      </c>
      <c r="AP233" s="18">
        <f t="shared" si="680"/>
        <v>0</v>
      </c>
      <c r="AQ233" s="18">
        <f t="shared" si="667"/>
        <v>7510.1319999999996</v>
      </c>
      <c r="AR233" s="18">
        <f t="shared" si="668"/>
        <v>0</v>
      </c>
      <c r="AS233" s="18">
        <f t="shared" si="669"/>
        <v>0</v>
      </c>
      <c r="AT233" s="18">
        <f t="shared" si="680"/>
        <v>0</v>
      </c>
      <c r="AU233" s="18">
        <f t="shared" si="680"/>
        <v>0</v>
      </c>
      <c r="AV233" s="18">
        <f t="shared" si="680"/>
        <v>0</v>
      </c>
      <c r="AW233" s="18">
        <f t="shared" si="670"/>
        <v>7510.1319999999996</v>
      </c>
      <c r="AX233" s="18">
        <f t="shared" si="671"/>
        <v>0</v>
      </c>
      <c r="AY233" s="18">
        <f t="shared" si="672"/>
        <v>0</v>
      </c>
      <c r="AZ233" s="18">
        <f t="shared" si="680"/>
        <v>0</v>
      </c>
      <c r="BA233" s="18">
        <f t="shared" si="680"/>
        <v>0</v>
      </c>
      <c r="BB233" s="18">
        <f t="shared" si="680"/>
        <v>0</v>
      </c>
      <c r="BC233" s="18">
        <f t="shared" si="644"/>
        <v>7510.1319999999996</v>
      </c>
      <c r="BD233" s="18">
        <f t="shared" si="645"/>
        <v>0</v>
      </c>
      <c r="BE233" s="18">
        <f t="shared" si="646"/>
        <v>0</v>
      </c>
      <c r="BF233" s="18">
        <f t="shared" si="680"/>
        <v>0</v>
      </c>
      <c r="BG233" s="18">
        <f t="shared" si="680"/>
        <v>0</v>
      </c>
      <c r="BH233" s="18">
        <f t="shared" si="680"/>
        <v>0</v>
      </c>
      <c r="BI233" s="18">
        <f t="shared" si="640"/>
        <v>7510.1319999999996</v>
      </c>
      <c r="BJ233" s="18">
        <f t="shared" si="641"/>
        <v>0</v>
      </c>
      <c r="BK233" s="18">
        <f t="shared" si="642"/>
        <v>0</v>
      </c>
      <c r="BL233" s="18">
        <f t="shared" si="680"/>
        <v>-7204.3320000000003</v>
      </c>
      <c r="BM233" s="18">
        <f t="shared" si="680"/>
        <v>7204.3320000000003</v>
      </c>
      <c r="BN233" s="18">
        <f t="shared" si="680"/>
        <v>0</v>
      </c>
      <c r="BO233" s="18">
        <f t="shared" si="647"/>
        <v>305.79999999999927</v>
      </c>
      <c r="BP233" s="18">
        <f t="shared" si="648"/>
        <v>7204.3320000000003</v>
      </c>
      <c r="BQ233" s="18">
        <f t="shared" si="649"/>
        <v>0</v>
      </c>
      <c r="BR233" s="18">
        <f t="shared" si="680"/>
        <v>0</v>
      </c>
      <c r="BS233" s="18">
        <f t="shared" si="680"/>
        <v>0</v>
      </c>
      <c r="BT233" s="18">
        <f t="shared" si="680"/>
        <v>0</v>
      </c>
      <c r="BU233" s="18">
        <f t="shared" si="650"/>
        <v>305.79999999999927</v>
      </c>
      <c r="BV233" s="18">
        <f t="shared" si="651"/>
        <v>7204.3320000000003</v>
      </c>
      <c r="BW233" s="18">
        <f t="shared" si="652"/>
        <v>0</v>
      </c>
      <c r="BX233" s="18">
        <f t="shared" si="680"/>
        <v>0</v>
      </c>
      <c r="BY233" s="18">
        <f t="shared" si="680"/>
        <v>0</v>
      </c>
      <c r="BZ233" s="18">
        <f t="shared" si="680"/>
        <v>0</v>
      </c>
      <c r="CA233" s="18">
        <f t="shared" si="653"/>
        <v>305.79999999999927</v>
      </c>
      <c r="CB233" s="18">
        <f t="shared" si="654"/>
        <v>7204.3320000000003</v>
      </c>
      <c r="CC233" s="18">
        <f t="shared" si="655"/>
        <v>0</v>
      </c>
      <c r="CD233" s="18">
        <f t="shared" si="680"/>
        <v>0</v>
      </c>
      <c r="CE233" s="27"/>
      <c r="CF233" s="33"/>
    </row>
    <row r="234" spans="1:84" x14ac:dyDescent="0.3">
      <c r="A234" s="19" t="s">
        <v>1465</v>
      </c>
      <c r="B234" s="39">
        <v>410</v>
      </c>
      <c r="C234" s="41"/>
      <c r="D234" s="41"/>
      <c r="E234" s="14" t="s">
        <v>566</v>
      </c>
      <c r="F234" s="18"/>
      <c r="G234" s="18"/>
      <c r="H234" s="18"/>
      <c r="I234" s="18">
        <f>I235</f>
        <v>3660.7</v>
      </c>
      <c r="J234" s="18">
        <f t="shared" si="680"/>
        <v>0</v>
      </c>
      <c r="K234" s="18">
        <f t="shared" si="680"/>
        <v>0</v>
      </c>
      <c r="L234" s="18">
        <f t="shared" si="675"/>
        <v>3660.7</v>
      </c>
      <c r="M234" s="18">
        <f t="shared" si="676"/>
        <v>0</v>
      </c>
      <c r="N234" s="18">
        <f t="shared" si="677"/>
        <v>0</v>
      </c>
      <c r="O234" s="18">
        <f t="shared" si="680"/>
        <v>305.8</v>
      </c>
      <c r="P234" s="18">
        <f t="shared" si="680"/>
        <v>0</v>
      </c>
      <c r="Q234" s="18">
        <f t="shared" si="680"/>
        <v>0</v>
      </c>
      <c r="R234" s="18">
        <f t="shared" si="680"/>
        <v>0</v>
      </c>
      <c r="S234" s="18">
        <f t="shared" si="680"/>
        <v>0</v>
      </c>
      <c r="T234" s="18">
        <f t="shared" si="657"/>
        <v>3966.5</v>
      </c>
      <c r="U234" s="18">
        <f t="shared" si="658"/>
        <v>0</v>
      </c>
      <c r="V234" s="18">
        <f t="shared" si="659"/>
        <v>0</v>
      </c>
      <c r="W234" s="18">
        <f t="shared" si="680"/>
        <v>0</v>
      </c>
      <c r="X234" s="18">
        <f t="shared" si="680"/>
        <v>0</v>
      </c>
      <c r="Y234" s="18">
        <f t="shared" si="680"/>
        <v>0</v>
      </c>
      <c r="Z234" s="18">
        <f t="shared" si="680"/>
        <v>0</v>
      </c>
      <c r="AA234" s="18">
        <f t="shared" si="680"/>
        <v>0</v>
      </c>
      <c r="AB234" s="18">
        <f t="shared" si="680"/>
        <v>0</v>
      </c>
      <c r="AC234" s="18">
        <f t="shared" si="660"/>
        <v>3966.5</v>
      </c>
      <c r="AD234" s="18">
        <f t="shared" si="661"/>
        <v>0</v>
      </c>
      <c r="AE234" s="18">
        <f t="shared" si="662"/>
        <v>0</v>
      </c>
      <c r="AF234" s="18">
        <f t="shared" si="680"/>
        <v>3543.6320000000001</v>
      </c>
      <c r="AG234" s="18">
        <f t="shared" si="680"/>
        <v>0</v>
      </c>
      <c r="AH234" s="18">
        <f t="shared" si="680"/>
        <v>0</v>
      </c>
      <c r="AI234" s="18">
        <f t="shared" si="663"/>
        <v>7510.1319999999996</v>
      </c>
      <c r="AJ234" s="18">
        <f t="shared" si="664"/>
        <v>0</v>
      </c>
      <c r="AK234" s="18">
        <f t="shared" si="665"/>
        <v>0</v>
      </c>
      <c r="AL234" s="18">
        <f t="shared" si="680"/>
        <v>0</v>
      </c>
      <c r="AM234" s="18">
        <f t="shared" si="666"/>
        <v>7510.1319999999996</v>
      </c>
      <c r="AN234" s="18">
        <f t="shared" si="680"/>
        <v>0</v>
      </c>
      <c r="AO234" s="18">
        <f t="shared" si="680"/>
        <v>0</v>
      </c>
      <c r="AP234" s="18">
        <f t="shared" si="680"/>
        <v>0</v>
      </c>
      <c r="AQ234" s="18">
        <f t="shared" si="667"/>
        <v>7510.1319999999996</v>
      </c>
      <c r="AR234" s="18">
        <f t="shared" si="668"/>
        <v>0</v>
      </c>
      <c r="AS234" s="18">
        <f t="shared" si="669"/>
        <v>0</v>
      </c>
      <c r="AT234" s="18">
        <f t="shared" si="680"/>
        <v>0</v>
      </c>
      <c r="AU234" s="18">
        <f t="shared" si="680"/>
        <v>0</v>
      </c>
      <c r="AV234" s="18">
        <f t="shared" si="680"/>
        <v>0</v>
      </c>
      <c r="AW234" s="18">
        <f t="shared" si="670"/>
        <v>7510.1319999999996</v>
      </c>
      <c r="AX234" s="18">
        <f t="shared" si="671"/>
        <v>0</v>
      </c>
      <c r="AY234" s="18">
        <f t="shared" si="672"/>
        <v>0</v>
      </c>
      <c r="AZ234" s="18">
        <f t="shared" si="680"/>
        <v>0</v>
      </c>
      <c r="BA234" s="18">
        <f t="shared" si="680"/>
        <v>0</v>
      </c>
      <c r="BB234" s="18">
        <f t="shared" si="680"/>
        <v>0</v>
      </c>
      <c r="BC234" s="18">
        <f t="shared" si="644"/>
        <v>7510.1319999999996</v>
      </c>
      <c r="BD234" s="18">
        <f t="shared" si="645"/>
        <v>0</v>
      </c>
      <c r="BE234" s="18">
        <f t="shared" si="646"/>
        <v>0</v>
      </c>
      <c r="BF234" s="18">
        <f t="shared" si="680"/>
        <v>0</v>
      </c>
      <c r="BG234" s="18">
        <f t="shared" si="680"/>
        <v>0</v>
      </c>
      <c r="BH234" s="18">
        <f t="shared" si="680"/>
        <v>0</v>
      </c>
      <c r="BI234" s="18">
        <f t="shared" si="640"/>
        <v>7510.1319999999996</v>
      </c>
      <c r="BJ234" s="18">
        <f t="shared" si="641"/>
        <v>0</v>
      </c>
      <c r="BK234" s="18">
        <f t="shared" si="642"/>
        <v>0</v>
      </c>
      <c r="BL234" s="18">
        <f t="shared" si="680"/>
        <v>-7204.3320000000003</v>
      </c>
      <c r="BM234" s="18">
        <f t="shared" si="680"/>
        <v>7204.3320000000003</v>
      </c>
      <c r="BN234" s="18">
        <f t="shared" si="680"/>
        <v>0</v>
      </c>
      <c r="BO234" s="18">
        <f t="shared" si="647"/>
        <v>305.79999999999927</v>
      </c>
      <c r="BP234" s="18">
        <f t="shared" si="648"/>
        <v>7204.3320000000003</v>
      </c>
      <c r="BQ234" s="18">
        <f t="shared" si="649"/>
        <v>0</v>
      </c>
      <c r="BR234" s="18">
        <f t="shared" si="680"/>
        <v>0</v>
      </c>
      <c r="BS234" s="18">
        <f t="shared" si="680"/>
        <v>0</v>
      </c>
      <c r="BT234" s="18">
        <f t="shared" si="680"/>
        <v>0</v>
      </c>
      <c r="BU234" s="18">
        <f t="shared" si="650"/>
        <v>305.79999999999927</v>
      </c>
      <c r="BV234" s="18">
        <f t="shared" si="651"/>
        <v>7204.3320000000003</v>
      </c>
      <c r="BW234" s="18">
        <f t="shared" si="652"/>
        <v>0</v>
      </c>
      <c r="BX234" s="18">
        <f t="shared" si="680"/>
        <v>0</v>
      </c>
      <c r="BY234" s="18">
        <f t="shared" si="680"/>
        <v>0</v>
      </c>
      <c r="BZ234" s="18">
        <f t="shared" si="680"/>
        <v>0</v>
      </c>
      <c r="CA234" s="18">
        <f t="shared" si="653"/>
        <v>305.79999999999927</v>
      </c>
      <c r="CB234" s="18">
        <f t="shared" si="654"/>
        <v>7204.3320000000003</v>
      </c>
      <c r="CC234" s="18">
        <f t="shared" si="655"/>
        <v>0</v>
      </c>
      <c r="CD234" s="18">
        <f t="shared" si="680"/>
        <v>0</v>
      </c>
      <c r="CE234" s="27"/>
      <c r="CF234" s="33"/>
    </row>
    <row r="235" spans="1:84" ht="46.8" x14ac:dyDescent="0.3">
      <c r="A235" s="19" t="s">
        <v>1465</v>
      </c>
      <c r="B235" s="39">
        <v>410</v>
      </c>
      <c r="C235" s="41" t="s">
        <v>19</v>
      </c>
      <c r="D235" s="41" t="s">
        <v>34</v>
      </c>
      <c r="E235" s="14" t="s">
        <v>520</v>
      </c>
      <c r="F235" s="18"/>
      <c r="G235" s="18"/>
      <c r="H235" s="18"/>
      <c r="I235" s="18">
        <v>3660.7</v>
      </c>
      <c r="J235" s="18"/>
      <c r="K235" s="18"/>
      <c r="L235" s="18">
        <f t="shared" si="675"/>
        <v>3660.7</v>
      </c>
      <c r="M235" s="18">
        <f t="shared" si="676"/>
        <v>0</v>
      </c>
      <c r="N235" s="18">
        <f t="shared" si="677"/>
        <v>0</v>
      </c>
      <c r="O235" s="18">
        <v>305.8</v>
      </c>
      <c r="P235" s="18"/>
      <c r="Q235" s="18"/>
      <c r="R235" s="18"/>
      <c r="S235" s="18"/>
      <c r="T235" s="18">
        <f t="shared" si="657"/>
        <v>3966.5</v>
      </c>
      <c r="U235" s="18">
        <f t="shared" si="658"/>
        <v>0</v>
      </c>
      <c r="V235" s="18">
        <f t="shared" si="659"/>
        <v>0</v>
      </c>
      <c r="W235" s="18"/>
      <c r="X235" s="18"/>
      <c r="Y235" s="18"/>
      <c r="Z235" s="18"/>
      <c r="AA235" s="18"/>
      <c r="AB235" s="18"/>
      <c r="AC235" s="18">
        <f t="shared" si="660"/>
        <v>3966.5</v>
      </c>
      <c r="AD235" s="18">
        <f t="shared" si="661"/>
        <v>0</v>
      </c>
      <c r="AE235" s="18">
        <f t="shared" si="662"/>
        <v>0</v>
      </c>
      <c r="AF235" s="18">
        <v>3543.6320000000001</v>
      </c>
      <c r="AG235" s="18"/>
      <c r="AH235" s="18"/>
      <c r="AI235" s="18">
        <f t="shared" si="663"/>
        <v>7510.1319999999996</v>
      </c>
      <c r="AJ235" s="18">
        <f t="shared" si="664"/>
        <v>0</v>
      </c>
      <c r="AK235" s="18">
        <f t="shared" si="665"/>
        <v>0</v>
      </c>
      <c r="AL235" s="18"/>
      <c r="AM235" s="18">
        <f t="shared" si="666"/>
        <v>7510.1319999999996</v>
      </c>
      <c r="AN235" s="18"/>
      <c r="AO235" s="18"/>
      <c r="AP235" s="18"/>
      <c r="AQ235" s="18">
        <f t="shared" si="667"/>
        <v>7510.1319999999996</v>
      </c>
      <c r="AR235" s="18">
        <f t="shared" si="668"/>
        <v>0</v>
      </c>
      <c r="AS235" s="18">
        <f t="shared" si="669"/>
        <v>0</v>
      </c>
      <c r="AT235" s="18"/>
      <c r="AU235" s="18"/>
      <c r="AV235" s="18"/>
      <c r="AW235" s="18">
        <f t="shared" si="670"/>
        <v>7510.1319999999996</v>
      </c>
      <c r="AX235" s="18">
        <f t="shared" si="671"/>
        <v>0</v>
      </c>
      <c r="AY235" s="18">
        <f t="shared" si="672"/>
        <v>0</v>
      </c>
      <c r="AZ235" s="18"/>
      <c r="BA235" s="18"/>
      <c r="BB235" s="18"/>
      <c r="BC235" s="18">
        <f t="shared" si="644"/>
        <v>7510.1319999999996</v>
      </c>
      <c r="BD235" s="18">
        <f t="shared" si="645"/>
        <v>0</v>
      </c>
      <c r="BE235" s="18">
        <f t="shared" si="646"/>
        <v>0</v>
      </c>
      <c r="BF235" s="18"/>
      <c r="BG235" s="18"/>
      <c r="BH235" s="18"/>
      <c r="BI235" s="18">
        <f t="shared" si="640"/>
        <v>7510.1319999999996</v>
      </c>
      <c r="BJ235" s="18">
        <f t="shared" si="641"/>
        <v>0</v>
      </c>
      <c r="BK235" s="18">
        <f t="shared" si="642"/>
        <v>0</v>
      </c>
      <c r="BL235" s="18">
        <v>-7204.3320000000003</v>
      </c>
      <c r="BM235" s="18">
        <v>7204.3320000000003</v>
      </c>
      <c r="BN235" s="18"/>
      <c r="BO235" s="18">
        <f t="shared" si="647"/>
        <v>305.79999999999927</v>
      </c>
      <c r="BP235" s="18">
        <f t="shared" si="648"/>
        <v>7204.3320000000003</v>
      </c>
      <c r="BQ235" s="18">
        <f t="shared" si="649"/>
        <v>0</v>
      </c>
      <c r="BR235" s="18"/>
      <c r="BS235" s="18"/>
      <c r="BT235" s="18"/>
      <c r="BU235" s="18">
        <f t="shared" si="650"/>
        <v>305.79999999999927</v>
      </c>
      <c r="BV235" s="18">
        <f t="shared" si="651"/>
        <v>7204.3320000000003</v>
      </c>
      <c r="BW235" s="18">
        <f t="shared" si="652"/>
        <v>0</v>
      </c>
      <c r="BX235" s="18"/>
      <c r="BY235" s="18"/>
      <c r="BZ235" s="18"/>
      <c r="CA235" s="18">
        <f t="shared" si="653"/>
        <v>305.79999999999927</v>
      </c>
      <c r="CB235" s="18">
        <f t="shared" si="654"/>
        <v>7204.3320000000003</v>
      </c>
      <c r="CC235" s="18">
        <f t="shared" si="655"/>
        <v>0</v>
      </c>
      <c r="CD235" s="18"/>
      <c r="CE235" s="27"/>
      <c r="CF235" s="33">
        <v>167</v>
      </c>
    </row>
    <row r="236" spans="1:84" ht="46.8" x14ac:dyDescent="0.3">
      <c r="A236" s="19" t="s">
        <v>1467</v>
      </c>
      <c r="B236" s="39"/>
      <c r="C236" s="41"/>
      <c r="D236" s="41"/>
      <c r="E236" s="14" t="s">
        <v>1468</v>
      </c>
      <c r="F236" s="18"/>
      <c r="G236" s="18"/>
      <c r="H236" s="18"/>
      <c r="I236" s="18">
        <f>I237</f>
        <v>455.3</v>
      </c>
      <c r="J236" s="18">
        <f t="shared" ref="J236:K238" si="681">J237</f>
        <v>3780.4</v>
      </c>
      <c r="K236" s="18">
        <f t="shared" si="681"/>
        <v>0</v>
      </c>
      <c r="L236" s="18">
        <f t="shared" si="675"/>
        <v>455.3</v>
      </c>
      <c r="M236" s="18">
        <f t="shared" si="676"/>
        <v>3780.4</v>
      </c>
      <c r="N236" s="18">
        <f t="shared" si="677"/>
        <v>0</v>
      </c>
      <c r="O236" s="18"/>
      <c r="P236" s="18"/>
      <c r="Q236" s="18"/>
      <c r="R236" s="18"/>
      <c r="S236" s="18"/>
      <c r="T236" s="18">
        <f t="shared" si="657"/>
        <v>455.3</v>
      </c>
      <c r="U236" s="18">
        <f t="shared" si="658"/>
        <v>3780.4</v>
      </c>
      <c r="V236" s="18">
        <f t="shared" si="659"/>
        <v>0</v>
      </c>
      <c r="W236" s="18"/>
      <c r="X236" s="18"/>
      <c r="Y236" s="18"/>
      <c r="Z236" s="18"/>
      <c r="AA236" s="18"/>
      <c r="AB236" s="18"/>
      <c r="AC236" s="18">
        <f t="shared" si="660"/>
        <v>455.3</v>
      </c>
      <c r="AD236" s="18">
        <f t="shared" si="661"/>
        <v>3780.4</v>
      </c>
      <c r="AE236" s="18">
        <f t="shared" si="662"/>
        <v>0</v>
      </c>
      <c r="AF236" s="18">
        <f>AF237</f>
        <v>-455.3</v>
      </c>
      <c r="AG236" s="18">
        <f t="shared" ref="AG236:CD238" si="682">AG237</f>
        <v>-3308.2</v>
      </c>
      <c r="AH236" s="18">
        <f t="shared" si="682"/>
        <v>0</v>
      </c>
      <c r="AI236" s="18">
        <f t="shared" si="663"/>
        <v>0</v>
      </c>
      <c r="AJ236" s="18">
        <f t="shared" si="664"/>
        <v>472.20000000000027</v>
      </c>
      <c r="AK236" s="18">
        <f t="shared" si="665"/>
        <v>0</v>
      </c>
      <c r="AL236" s="18">
        <f t="shared" si="682"/>
        <v>0</v>
      </c>
      <c r="AM236" s="18">
        <f t="shared" si="666"/>
        <v>0</v>
      </c>
      <c r="AN236" s="18">
        <f t="shared" si="682"/>
        <v>0</v>
      </c>
      <c r="AO236" s="18">
        <f t="shared" si="682"/>
        <v>0</v>
      </c>
      <c r="AP236" s="18">
        <f t="shared" si="682"/>
        <v>0</v>
      </c>
      <c r="AQ236" s="18">
        <f t="shared" si="667"/>
        <v>0</v>
      </c>
      <c r="AR236" s="18">
        <f t="shared" si="668"/>
        <v>472.20000000000027</v>
      </c>
      <c r="AS236" s="18">
        <f t="shared" si="669"/>
        <v>0</v>
      </c>
      <c r="AT236" s="18">
        <f t="shared" si="682"/>
        <v>0</v>
      </c>
      <c r="AU236" s="18">
        <f t="shared" si="682"/>
        <v>0</v>
      </c>
      <c r="AV236" s="18">
        <f t="shared" si="682"/>
        <v>0</v>
      </c>
      <c r="AW236" s="18">
        <f t="shared" si="670"/>
        <v>0</v>
      </c>
      <c r="AX236" s="18">
        <f t="shared" si="671"/>
        <v>472.20000000000027</v>
      </c>
      <c r="AY236" s="18">
        <f t="shared" si="672"/>
        <v>0</v>
      </c>
      <c r="AZ236" s="18">
        <f t="shared" si="682"/>
        <v>0</v>
      </c>
      <c r="BA236" s="18">
        <f t="shared" si="682"/>
        <v>0</v>
      </c>
      <c r="BB236" s="18">
        <f t="shared" si="682"/>
        <v>0</v>
      </c>
      <c r="BC236" s="18">
        <f t="shared" si="644"/>
        <v>0</v>
      </c>
      <c r="BD236" s="18">
        <f t="shared" si="645"/>
        <v>472.20000000000027</v>
      </c>
      <c r="BE236" s="18">
        <f t="shared" si="646"/>
        <v>0</v>
      </c>
      <c r="BF236" s="18">
        <f t="shared" si="682"/>
        <v>0</v>
      </c>
      <c r="BG236" s="18">
        <f t="shared" si="682"/>
        <v>0</v>
      </c>
      <c r="BH236" s="18">
        <f t="shared" si="682"/>
        <v>0</v>
      </c>
      <c r="BI236" s="18">
        <f t="shared" si="640"/>
        <v>0</v>
      </c>
      <c r="BJ236" s="18">
        <f t="shared" si="641"/>
        <v>472.20000000000027</v>
      </c>
      <c r="BK236" s="18">
        <f t="shared" si="642"/>
        <v>0</v>
      </c>
      <c r="BL236" s="18">
        <f t="shared" si="682"/>
        <v>0</v>
      </c>
      <c r="BM236" s="18">
        <f t="shared" si="682"/>
        <v>0</v>
      </c>
      <c r="BN236" s="18">
        <f t="shared" si="682"/>
        <v>0</v>
      </c>
      <c r="BO236" s="18">
        <f t="shared" si="647"/>
        <v>0</v>
      </c>
      <c r="BP236" s="18">
        <f t="shared" si="648"/>
        <v>472.20000000000027</v>
      </c>
      <c r="BQ236" s="18">
        <f t="shared" si="649"/>
        <v>0</v>
      </c>
      <c r="BR236" s="18">
        <f t="shared" si="682"/>
        <v>0</v>
      </c>
      <c r="BS236" s="18">
        <f t="shared" si="682"/>
        <v>0</v>
      </c>
      <c r="BT236" s="18">
        <f t="shared" si="682"/>
        <v>0</v>
      </c>
      <c r="BU236" s="18">
        <f t="shared" si="650"/>
        <v>0</v>
      </c>
      <c r="BV236" s="18">
        <f t="shared" si="651"/>
        <v>472.20000000000027</v>
      </c>
      <c r="BW236" s="18">
        <f t="shared" si="652"/>
        <v>0</v>
      </c>
      <c r="BX236" s="18">
        <f t="shared" si="682"/>
        <v>0</v>
      </c>
      <c r="BY236" s="18">
        <f t="shared" si="682"/>
        <v>0</v>
      </c>
      <c r="BZ236" s="18">
        <f t="shared" si="682"/>
        <v>0</v>
      </c>
      <c r="CA236" s="18">
        <f t="shared" si="653"/>
        <v>0</v>
      </c>
      <c r="CB236" s="18">
        <f t="shared" si="654"/>
        <v>472.20000000000027</v>
      </c>
      <c r="CC236" s="18">
        <f t="shared" si="655"/>
        <v>0</v>
      </c>
      <c r="CD236" s="18">
        <f t="shared" si="682"/>
        <v>0</v>
      </c>
      <c r="CE236" s="27"/>
      <c r="CF236" s="33"/>
    </row>
    <row r="237" spans="1:84" ht="46.8" x14ac:dyDescent="0.3">
      <c r="A237" s="19" t="s">
        <v>1467</v>
      </c>
      <c r="B237" s="39">
        <v>400</v>
      </c>
      <c r="C237" s="41"/>
      <c r="D237" s="41"/>
      <c r="E237" s="14" t="s">
        <v>553</v>
      </c>
      <c r="F237" s="18"/>
      <c r="G237" s="18"/>
      <c r="H237" s="18"/>
      <c r="I237" s="18">
        <f>I238</f>
        <v>455.3</v>
      </c>
      <c r="J237" s="18">
        <f t="shared" si="681"/>
        <v>3780.4</v>
      </c>
      <c r="K237" s="18">
        <f t="shared" si="681"/>
        <v>0</v>
      </c>
      <c r="L237" s="18">
        <f t="shared" si="675"/>
        <v>455.3</v>
      </c>
      <c r="M237" s="18">
        <f t="shared" si="676"/>
        <v>3780.4</v>
      </c>
      <c r="N237" s="18">
        <f t="shared" si="677"/>
        <v>0</v>
      </c>
      <c r="O237" s="18"/>
      <c r="P237" s="18"/>
      <c r="Q237" s="18"/>
      <c r="R237" s="18"/>
      <c r="S237" s="18"/>
      <c r="T237" s="18">
        <f t="shared" si="657"/>
        <v>455.3</v>
      </c>
      <c r="U237" s="18">
        <f t="shared" si="658"/>
        <v>3780.4</v>
      </c>
      <c r="V237" s="18">
        <f t="shared" si="659"/>
        <v>0</v>
      </c>
      <c r="W237" s="18"/>
      <c r="X237" s="18"/>
      <c r="Y237" s="18"/>
      <c r="Z237" s="18"/>
      <c r="AA237" s="18"/>
      <c r="AB237" s="18"/>
      <c r="AC237" s="18">
        <f t="shared" si="660"/>
        <v>455.3</v>
      </c>
      <c r="AD237" s="18">
        <f t="shared" si="661"/>
        <v>3780.4</v>
      </c>
      <c r="AE237" s="18">
        <f t="shared" si="662"/>
        <v>0</v>
      </c>
      <c r="AF237" s="18">
        <f>AF238</f>
        <v>-455.3</v>
      </c>
      <c r="AG237" s="18">
        <f t="shared" si="682"/>
        <v>-3308.2</v>
      </c>
      <c r="AH237" s="18">
        <f t="shared" si="682"/>
        <v>0</v>
      </c>
      <c r="AI237" s="18">
        <f t="shared" si="663"/>
        <v>0</v>
      </c>
      <c r="AJ237" s="18">
        <f t="shared" si="664"/>
        <v>472.20000000000027</v>
      </c>
      <c r="AK237" s="18">
        <f t="shared" si="665"/>
        <v>0</v>
      </c>
      <c r="AL237" s="18">
        <f t="shared" si="682"/>
        <v>0</v>
      </c>
      <c r="AM237" s="18">
        <f t="shared" si="666"/>
        <v>0</v>
      </c>
      <c r="AN237" s="18">
        <f t="shared" si="682"/>
        <v>0</v>
      </c>
      <c r="AO237" s="18">
        <f t="shared" si="682"/>
        <v>0</v>
      </c>
      <c r="AP237" s="18">
        <f t="shared" si="682"/>
        <v>0</v>
      </c>
      <c r="AQ237" s="18">
        <f t="shared" si="667"/>
        <v>0</v>
      </c>
      <c r="AR237" s="18">
        <f t="shared" si="668"/>
        <v>472.20000000000027</v>
      </c>
      <c r="AS237" s="18">
        <f t="shared" si="669"/>
        <v>0</v>
      </c>
      <c r="AT237" s="18">
        <f t="shared" si="682"/>
        <v>0</v>
      </c>
      <c r="AU237" s="18">
        <f t="shared" si="682"/>
        <v>0</v>
      </c>
      <c r="AV237" s="18">
        <f t="shared" si="682"/>
        <v>0</v>
      </c>
      <c r="AW237" s="18">
        <f t="shared" si="670"/>
        <v>0</v>
      </c>
      <c r="AX237" s="18">
        <f t="shared" si="671"/>
        <v>472.20000000000027</v>
      </c>
      <c r="AY237" s="18">
        <f t="shared" si="672"/>
        <v>0</v>
      </c>
      <c r="AZ237" s="18">
        <f t="shared" si="682"/>
        <v>0</v>
      </c>
      <c r="BA237" s="18">
        <f t="shared" si="682"/>
        <v>0</v>
      </c>
      <c r="BB237" s="18">
        <f t="shared" si="682"/>
        <v>0</v>
      </c>
      <c r="BC237" s="18">
        <f t="shared" si="644"/>
        <v>0</v>
      </c>
      <c r="BD237" s="18">
        <f t="shared" si="645"/>
        <v>472.20000000000027</v>
      </c>
      <c r="BE237" s="18">
        <f t="shared" si="646"/>
        <v>0</v>
      </c>
      <c r="BF237" s="18">
        <f t="shared" si="682"/>
        <v>0</v>
      </c>
      <c r="BG237" s="18">
        <f t="shared" si="682"/>
        <v>0</v>
      </c>
      <c r="BH237" s="18">
        <f t="shared" si="682"/>
        <v>0</v>
      </c>
      <c r="BI237" s="18">
        <f t="shared" si="640"/>
        <v>0</v>
      </c>
      <c r="BJ237" s="18">
        <f t="shared" si="641"/>
        <v>472.20000000000027</v>
      </c>
      <c r="BK237" s="18">
        <f t="shared" si="642"/>
        <v>0</v>
      </c>
      <c r="BL237" s="18">
        <f t="shared" si="682"/>
        <v>0</v>
      </c>
      <c r="BM237" s="18">
        <f t="shared" si="682"/>
        <v>0</v>
      </c>
      <c r="BN237" s="18">
        <f t="shared" si="682"/>
        <v>0</v>
      </c>
      <c r="BO237" s="18">
        <f t="shared" si="647"/>
        <v>0</v>
      </c>
      <c r="BP237" s="18">
        <f t="shared" si="648"/>
        <v>472.20000000000027</v>
      </c>
      <c r="BQ237" s="18">
        <f t="shared" si="649"/>
        <v>0</v>
      </c>
      <c r="BR237" s="18">
        <f t="shared" si="682"/>
        <v>0</v>
      </c>
      <c r="BS237" s="18">
        <f t="shared" si="682"/>
        <v>0</v>
      </c>
      <c r="BT237" s="18">
        <f t="shared" si="682"/>
        <v>0</v>
      </c>
      <c r="BU237" s="18">
        <f t="shared" si="650"/>
        <v>0</v>
      </c>
      <c r="BV237" s="18">
        <f t="shared" si="651"/>
        <v>472.20000000000027</v>
      </c>
      <c r="BW237" s="18">
        <f t="shared" si="652"/>
        <v>0</v>
      </c>
      <c r="BX237" s="18">
        <f t="shared" si="682"/>
        <v>0</v>
      </c>
      <c r="BY237" s="18">
        <f t="shared" si="682"/>
        <v>0</v>
      </c>
      <c r="BZ237" s="18">
        <f t="shared" si="682"/>
        <v>0</v>
      </c>
      <c r="CA237" s="18">
        <f t="shared" si="653"/>
        <v>0</v>
      </c>
      <c r="CB237" s="18">
        <f t="shared" si="654"/>
        <v>472.20000000000027</v>
      </c>
      <c r="CC237" s="18">
        <f t="shared" si="655"/>
        <v>0</v>
      </c>
      <c r="CD237" s="18">
        <f t="shared" si="682"/>
        <v>0</v>
      </c>
      <c r="CE237" s="27"/>
      <c r="CF237" s="33"/>
    </row>
    <row r="238" spans="1:84" x14ac:dyDescent="0.3">
      <c r="A238" s="19" t="s">
        <v>1467</v>
      </c>
      <c r="B238" s="39">
        <v>410</v>
      </c>
      <c r="C238" s="41"/>
      <c r="D238" s="41"/>
      <c r="E238" s="14" t="s">
        <v>566</v>
      </c>
      <c r="F238" s="18"/>
      <c r="G238" s="18"/>
      <c r="H238" s="18"/>
      <c r="I238" s="18">
        <f>I239</f>
        <v>455.3</v>
      </c>
      <c r="J238" s="18">
        <f t="shared" si="681"/>
        <v>3780.4</v>
      </c>
      <c r="K238" s="18">
        <f t="shared" si="681"/>
        <v>0</v>
      </c>
      <c r="L238" s="18">
        <f t="shared" si="675"/>
        <v>455.3</v>
      </c>
      <c r="M238" s="18">
        <f t="shared" si="676"/>
        <v>3780.4</v>
      </c>
      <c r="N238" s="18">
        <f t="shared" si="677"/>
        <v>0</v>
      </c>
      <c r="O238" s="18"/>
      <c r="P238" s="18"/>
      <c r="Q238" s="18"/>
      <c r="R238" s="18"/>
      <c r="S238" s="18"/>
      <c r="T238" s="18">
        <f t="shared" si="657"/>
        <v>455.3</v>
      </c>
      <c r="U238" s="18">
        <f t="shared" si="658"/>
        <v>3780.4</v>
      </c>
      <c r="V238" s="18">
        <f t="shared" si="659"/>
        <v>0</v>
      </c>
      <c r="W238" s="18"/>
      <c r="X238" s="18"/>
      <c r="Y238" s="18"/>
      <c r="Z238" s="18"/>
      <c r="AA238" s="18"/>
      <c r="AB238" s="18"/>
      <c r="AC238" s="18">
        <f t="shared" si="660"/>
        <v>455.3</v>
      </c>
      <c r="AD238" s="18">
        <f t="shared" si="661"/>
        <v>3780.4</v>
      </c>
      <c r="AE238" s="18">
        <f t="shared" si="662"/>
        <v>0</v>
      </c>
      <c r="AF238" s="18">
        <f>AF239</f>
        <v>-455.3</v>
      </c>
      <c r="AG238" s="18">
        <f t="shared" si="682"/>
        <v>-3308.2</v>
      </c>
      <c r="AH238" s="18">
        <f t="shared" si="682"/>
        <v>0</v>
      </c>
      <c r="AI238" s="18">
        <f t="shared" si="663"/>
        <v>0</v>
      </c>
      <c r="AJ238" s="18">
        <f t="shared" si="664"/>
        <v>472.20000000000027</v>
      </c>
      <c r="AK238" s="18">
        <f t="shared" si="665"/>
        <v>0</v>
      </c>
      <c r="AL238" s="18">
        <f t="shared" si="682"/>
        <v>0</v>
      </c>
      <c r="AM238" s="18">
        <f t="shared" si="666"/>
        <v>0</v>
      </c>
      <c r="AN238" s="18">
        <f t="shared" si="682"/>
        <v>0</v>
      </c>
      <c r="AO238" s="18">
        <f t="shared" si="682"/>
        <v>0</v>
      </c>
      <c r="AP238" s="18">
        <f t="shared" si="682"/>
        <v>0</v>
      </c>
      <c r="AQ238" s="18">
        <f t="shared" si="667"/>
        <v>0</v>
      </c>
      <c r="AR238" s="18">
        <f t="shared" si="668"/>
        <v>472.20000000000027</v>
      </c>
      <c r="AS238" s="18">
        <f t="shared" si="669"/>
        <v>0</v>
      </c>
      <c r="AT238" s="18">
        <f t="shared" si="682"/>
        <v>0</v>
      </c>
      <c r="AU238" s="18">
        <f t="shared" si="682"/>
        <v>0</v>
      </c>
      <c r="AV238" s="18">
        <f t="shared" si="682"/>
        <v>0</v>
      </c>
      <c r="AW238" s="18">
        <f t="shared" si="670"/>
        <v>0</v>
      </c>
      <c r="AX238" s="18">
        <f t="shared" si="671"/>
        <v>472.20000000000027</v>
      </c>
      <c r="AY238" s="18">
        <f t="shared" si="672"/>
        <v>0</v>
      </c>
      <c r="AZ238" s="18">
        <f t="shared" si="682"/>
        <v>0</v>
      </c>
      <c r="BA238" s="18">
        <f t="shared" si="682"/>
        <v>0</v>
      </c>
      <c r="BB238" s="18">
        <f t="shared" si="682"/>
        <v>0</v>
      </c>
      <c r="BC238" s="18">
        <f t="shared" si="644"/>
        <v>0</v>
      </c>
      <c r="BD238" s="18">
        <f t="shared" si="645"/>
        <v>472.20000000000027</v>
      </c>
      <c r="BE238" s="18">
        <f t="shared" si="646"/>
        <v>0</v>
      </c>
      <c r="BF238" s="18">
        <f t="shared" si="682"/>
        <v>0</v>
      </c>
      <c r="BG238" s="18">
        <f t="shared" si="682"/>
        <v>0</v>
      </c>
      <c r="BH238" s="18">
        <f t="shared" si="682"/>
        <v>0</v>
      </c>
      <c r="BI238" s="18">
        <f t="shared" si="640"/>
        <v>0</v>
      </c>
      <c r="BJ238" s="18">
        <f t="shared" si="641"/>
        <v>472.20000000000027</v>
      </c>
      <c r="BK238" s="18">
        <f t="shared" si="642"/>
        <v>0</v>
      </c>
      <c r="BL238" s="18">
        <f t="shared" si="682"/>
        <v>0</v>
      </c>
      <c r="BM238" s="18">
        <f t="shared" si="682"/>
        <v>0</v>
      </c>
      <c r="BN238" s="18">
        <f t="shared" si="682"/>
        <v>0</v>
      </c>
      <c r="BO238" s="18">
        <f t="shared" si="647"/>
        <v>0</v>
      </c>
      <c r="BP238" s="18">
        <f t="shared" si="648"/>
        <v>472.20000000000027</v>
      </c>
      <c r="BQ238" s="18">
        <f t="shared" si="649"/>
        <v>0</v>
      </c>
      <c r="BR238" s="18">
        <f t="shared" si="682"/>
        <v>0</v>
      </c>
      <c r="BS238" s="18">
        <f t="shared" si="682"/>
        <v>0</v>
      </c>
      <c r="BT238" s="18">
        <f t="shared" si="682"/>
        <v>0</v>
      </c>
      <c r="BU238" s="18">
        <f t="shared" si="650"/>
        <v>0</v>
      </c>
      <c r="BV238" s="18">
        <f t="shared" si="651"/>
        <v>472.20000000000027</v>
      </c>
      <c r="BW238" s="18">
        <f t="shared" si="652"/>
        <v>0</v>
      </c>
      <c r="BX238" s="18">
        <f t="shared" si="682"/>
        <v>0</v>
      </c>
      <c r="BY238" s="18">
        <f t="shared" si="682"/>
        <v>0</v>
      </c>
      <c r="BZ238" s="18">
        <f t="shared" si="682"/>
        <v>0</v>
      </c>
      <c r="CA238" s="18">
        <f t="shared" si="653"/>
        <v>0</v>
      </c>
      <c r="CB238" s="18">
        <f t="shared" si="654"/>
        <v>472.20000000000027</v>
      </c>
      <c r="CC238" s="18">
        <f t="shared" si="655"/>
        <v>0</v>
      </c>
      <c r="CD238" s="18">
        <f t="shared" si="682"/>
        <v>0</v>
      </c>
      <c r="CE238" s="27"/>
      <c r="CF238" s="33"/>
    </row>
    <row r="239" spans="1:84" ht="46.8" x14ac:dyDescent="0.3">
      <c r="A239" s="19" t="s">
        <v>1467</v>
      </c>
      <c r="B239" s="39">
        <v>410</v>
      </c>
      <c r="C239" s="41" t="s">
        <v>19</v>
      </c>
      <c r="D239" s="41" t="s">
        <v>34</v>
      </c>
      <c r="E239" s="14" t="s">
        <v>520</v>
      </c>
      <c r="F239" s="18"/>
      <c r="G239" s="18"/>
      <c r="H239" s="18"/>
      <c r="I239" s="18">
        <v>455.3</v>
      </c>
      <c r="J239" s="18">
        <v>3780.4</v>
      </c>
      <c r="K239" s="18"/>
      <c r="L239" s="18">
        <f t="shared" si="675"/>
        <v>455.3</v>
      </c>
      <c r="M239" s="18">
        <f t="shared" si="676"/>
        <v>3780.4</v>
      </c>
      <c r="N239" s="18">
        <f t="shared" si="677"/>
        <v>0</v>
      </c>
      <c r="O239" s="18"/>
      <c r="P239" s="18"/>
      <c r="Q239" s="18"/>
      <c r="R239" s="18"/>
      <c r="S239" s="18"/>
      <c r="T239" s="18">
        <f t="shared" si="657"/>
        <v>455.3</v>
      </c>
      <c r="U239" s="18">
        <f t="shared" si="658"/>
        <v>3780.4</v>
      </c>
      <c r="V239" s="18">
        <f t="shared" si="659"/>
        <v>0</v>
      </c>
      <c r="W239" s="18"/>
      <c r="X239" s="18"/>
      <c r="Y239" s="18"/>
      <c r="Z239" s="18"/>
      <c r="AA239" s="18"/>
      <c r="AB239" s="18"/>
      <c r="AC239" s="18">
        <f t="shared" si="660"/>
        <v>455.3</v>
      </c>
      <c r="AD239" s="18">
        <f t="shared" si="661"/>
        <v>3780.4</v>
      </c>
      <c r="AE239" s="18">
        <f t="shared" si="662"/>
        <v>0</v>
      </c>
      <c r="AF239" s="18">
        <v>-455.3</v>
      </c>
      <c r="AG239" s="18">
        <v>-3308.2</v>
      </c>
      <c r="AH239" s="18"/>
      <c r="AI239" s="18">
        <f t="shared" si="663"/>
        <v>0</v>
      </c>
      <c r="AJ239" s="18">
        <f t="shared" si="664"/>
        <v>472.20000000000027</v>
      </c>
      <c r="AK239" s="18">
        <f t="shared" si="665"/>
        <v>0</v>
      </c>
      <c r="AL239" s="18"/>
      <c r="AM239" s="18">
        <f t="shared" si="666"/>
        <v>0</v>
      </c>
      <c r="AN239" s="18"/>
      <c r="AO239" s="18"/>
      <c r="AP239" s="18"/>
      <c r="AQ239" s="18">
        <f t="shared" si="667"/>
        <v>0</v>
      </c>
      <c r="AR239" s="18">
        <f t="shared" si="668"/>
        <v>472.20000000000027</v>
      </c>
      <c r="AS239" s="18">
        <f t="shared" si="669"/>
        <v>0</v>
      </c>
      <c r="AT239" s="18"/>
      <c r="AU239" s="18"/>
      <c r="AV239" s="18"/>
      <c r="AW239" s="18">
        <f t="shared" si="670"/>
        <v>0</v>
      </c>
      <c r="AX239" s="18">
        <f t="shared" si="671"/>
        <v>472.20000000000027</v>
      </c>
      <c r="AY239" s="18">
        <f t="shared" si="672"/>
        <v>0</v>
      </c>
      <c r="AZ239" s="18"/>
      <c r="BA239" s="18"/>
      <c r="BB239" s="18"/>
      <c r="BC239" s="18">
        <f t="shared" si="644"/>
        <v>0</v>
      </c>
      <c r="BD239" s="18">
        <f t="shared" si="645"/>
        <v>472.20000000000027</v>
      </c>
      <c r="BE239" s="18">
        <f t="shared" si="646"/>
        <v>0</v>
      </c>
      <c r="BF239" s="18"/>
      <c r="BG239" s="18"/>
      <c r="BH239" s="18"/>
      <c r="BI239" s="18">
        <f t="shared" si="640"/>
        <v>0</v>
      </c>
      <c r="BJ239" s="18">
        <f t="shared" si="641"/>
        <v>472.20000000000027</v>
      </c>
      <c r="BK239" s="18">
        <f t="shared" si="642"/>
        <v>0</v>
      </c>
      <c r="BL239" s="18"/>
      <c r="BM239" s="18"/>
      <c r="BN239" s="18"/>
      <c r="BO239" s="18">
        <f t="shared" si="647"/>
        <v>0</v>
      </c>
      <c r="BP239" s="18">
        <f t="shared" si="648"/>
        <v>472.20000000000027</v>
      </c>
      <c r="BQ239" s="18">
        <f t="shared" si="649"/>
        <v>0</v>
      </c>
      <c r="BR239" s="18"/>
      <c r="BS239" s="18"/>
      <c r="BT239" s="18"/>
      <c r="BU239" s="18">
        <f t="shared" si="650"/>
        <v>0</v>
      </c>
      <c r="BV239" s="18">
        <f t="shared" si="651"/>
        <v>472.20000000000027</v>
      </c>
      <c r="BW239" s="18">
        <f t="shared" si="652"/>
        <v>0</v>
      </c>
      <c r="BX239" s="18"/>
      <c r="BY239" s="18"/>
      <c r="BZ239" s="18"/>
      <c r="CA239" s="18">
        <f t="shared" si="653"/>
        <v>0</v>
      </c>
      <c r="CB239" s="18">
        <f t="shared" si="654"/>
        <v>472.20000000000027</v>
      </c>
      <c r="CC239" s="18">
        <f t="shared" si="655"/>
        <v>0</v>
      </c>
      <c r="CD239" s="18"/>
      <c r="CE239" s="27"/>
      <c r="CF239" s="33">
        <v>168</v>
      </c>
    </row>
    <row r="240" spans="1:84" ht="62.4" x14ac:dyDescent="0.3">
      <c r="A240" s="19" t="s">
        <v>1469</v>
      </c>
      <c r="B240" s="39"/>
      <c r="C240" s="41"/>
      <c r="D240" s="41"/>
      <c r="E240" s="14" t="s">
        <v>1470</v>
      </c>
      <c r="F240" s="18"/>
      <c r="G240" s="18"/>
      <c r="H240" s="18"/>
      <c r="I240" s="18">
        <f>I241</f>
        <v>0</v>
      </c>
      <c r="J240" s="18">
        <f t="shared" ref="J240:CD242" si="683">J241</f>
        <v>472.1</v>
      </c>
      <c r="K240" s="18">
        <f t="shared" si="683"/>
        <v>4264.7</v>
      </c>
      <c r="L240" s="18">
        <f t="shared" si="675"/>
        <v>0</v>
      </c>
      <c r="M240" s="18">
        <f t="shared" si="676"/>
        <v>472.1</v>
      </c>
      <c r="N240" s="18">
        <f t="shared" si="677"/>
        <v>4264.7</v>
      </c>
      <c r="O240" s="18">
        <f t="shared" si="683"/>
        <v>0</v>
      </c>
      <c r="P240" s="18">
        <f t="shared" si="683"/>
        <v>0</v>
      </c>
      <c r="Q240" s="18">
        <f t="shared" si="683"/>
        <v>0</v>
      </c>
      <c r="R240" s="18">
        <f t="shared" si="683"/>
        <v>0</v>
      </c>
      <c r="S240" s="18">
        <f t="shared" si="683"/>
        <v>0</v>
      </c>
      <c r="T240" s="18">
        <f t="shared" si="657"/>
        <v>0</v>
      </c>
      <c r="U240" s="18">
        <f t="shared" si="658"/>
        <v>472.1</v>
      </c>
      <c r="V240" s="18">
        <f t="shared" si="659"/>
        <v>4264.7</v>
      </c>
      <c r="W240" s="18">
        <f t="shared" si="683"/>
        <v>0</v>
      </c>
      <c r="X240" s="18">
        <f t="shared" si="683"/>
        <v>0</v>
      </c>
      <c r="Y240" s="18">
        <f t="shared" si="683"/>
        <v>0</v>
      </c>
      <c r="Z240" s="18">
        <f t="shared" si="683"/>
        <v>0</v>
      </c>
      <c r="AA240" s="18">
        <f t="shared" si="683"/>
        <v>0</v>
      </c>
      <c r="AB240" s="18">
        <f t="shared" si="683"/>
        <v>0</v>
      </c>
      <c r="AC240" s="18">
        <f t="shared" si="660"/>
        <v>0</v>
      </c>
      <c r="AD240" s="18">
        <f t="shared" si="661"/>
        <v>472.1</v>
      </c>
      <c r="AE240" s="18">
        <f t="shared" si="662"/>
        <v>4264.7</v>
      </c>
      <c r="AF240" s="18">
        <f t="shared" si="683"/>
        <v>0</v>
      </c>
      <c r="AG240" s="18">
        <f t="shared" si="683"/>
        <v>0</v>
      </c>
      <c r="AH240" s="18">
        <f t="shared" si="683"/>
        <v>-4264.7</v>
      </c>
      <c r="AI240" s="18">
        <f t="shared" si="663"/>
        <v>0</v>
      </c>
      <c r="AJ240" s="18">
        <f t="shared" si="664"/>
        <v>472.1</v>
      </c>
      <c r="AK240" s="18">
        <f t="shared" si="665"/>
        <v>0</v>
      </c>
      <c r="AL240" s="18">
        <f t="shared" si="683"/>
        <v>0</v>
      </c>
      <c r="AM240" s="18">
        <f t="shared" si="666"/>
        <v>0</v>
      </c>
      <c r="AN240" s="18">
        <f t="shared" si="683"/>
        <v>0</v>
      </c>
      <c r="AO240" s="18">
        <f t="shared" si="683"/>
        <v>0</v>
      </c>
      <c r="AP240" s="18">
        <f t="shared" si="683"/>
        <v>0</v>
      </c>
      <c r="AQ240" s="18">
        <f t="shared" si="667"/>
        <v>0</v>
      </c>
      <c r="AR240" s="18">
        <f t="shared" si="668"/>
        <v>472.1</v>
      </c>
      <c r="AS240" s="18">
        <f t="shared" si="669"/>
        <v>0</v>
      </c>
      <c r="AT240" s="18">
        <f t="shared" si="683"/>
        <v>0</v>
      </c>
      <c r="AU240" s="18">
        <f t="shared" si="683"/>
        <v>0</v>
      </c>
      <c r="AV240" s="18">
        <f t="shared" si="683"/>
        <v>0</v>
      </c>
      <c r="AW240" s="18">
        <f t="shared" si="670"/>
        <v>0</v>
      </c>
      <c r="AX240" s="18">
        <f t="shared" si="671"/>
        <v>472.1</v>
      </c>
      <c r="AY240" s="18">
        <f t="shared" si="672"/>
        <v>0</v>
      </c>
      <c r="AZ240" s="18">
        <f t="shared" si="683"/>
        <v>0</v>
      </c>
      <c r="BA240" s="18">
        <f t="shared" si="683"/>
        <v>0</v>
      </c>
      <c r="BB240" s="18">
        <f t="shared" si="683"/>
        <v>0</v>
      </c>
      <c r="BC240" s="18">
        <f t="shared" si="644"/>
        <v>0</v>
      </c>
      <c r="BD240" s="18">
        <f t="shared" si="645"/>
        <v>472.1</v>
      </c>
      <c r="BE240" s="18">
        <f t="shared" si="646"/>
        <v>0</v>
      </c>
      <c r="BF240" s="18">
        <f t="shared" si="683"/>
        <v>0</v>
      </c>
      <c r="BG240" s="18">
        <f t="shared" si="683"/>
        <v>0</v>
      </c>
      <c r="BH240" s="18">
        <f t="shared" si="683"/>
        <v>0</v>
      </c>
      <c r="BI240" s="18">
        <f t="shared" si="640"/>
        <v>0</v>
      </c>
      <c r="BJ240" s="18">
        <f t="shared" si="641"/>
        <v>472.1</v>
      </c>
      <c r="BK240" s="18">
        <f t="shared" si="642"/>
        <v>0</v>
      </c>
      <c r="BL240" s="18">
        <f t="shared" si="683"/>
        <v>0</v>
      </c>
      <c r="BM240" s="18">
        <f t="shared" si="683"/>
        <v>0</v>
      </c>
      <c r="BN240" s="18">
        <f t="shared" si="683"/>
        <v>0</v>
      </c>
      <c r="BO240" s="18">
        <f t="shared" si="647"/>
        <v>0</v>
      </c>
      <c r="BP240" s="18">
        <f t="shared" si="648"/>
        <v>472.1</v>
      </c>
      <c r="BQ240" s="18">
        <f t="shared" si="649"/>
        <v>0</v>
      </c>
      <c r="BR240" s="18">
        <f t="shared" si="683"/>
        <v>0</v>
      </c>
      <c r="BS240" s="18">
        <f t="shared" si="683"/>
        <v>0</v>
      </c>
      <c r="BT240" s="18">
        <f t="shared" si="683"/>
        <v>0</v>
      </c>
      <c r="BU240" s="18">
        <f t="shared" si="650"/>
        <v>0</v>
      </c>
      <c r="BV240" s="18">
        <f t="shared" si="651"/>
        <v>472.1</v>
      </c>
      <c r="BW240" s="18">
        <f t="shared" si="652"/>
        <v>0</v>
      </c>
      <c r="BX240" s="18">
        <f t="shared" si="683"/>
        <v>0</v>
      </c>
      <c r="BY240" s="18">
        <f t="shared" si="683"/>
        <v>0</v>
      </c>
      <c r="BZ240" s="18">
        <f t="shared" si="683"/>
        <v>0</v>
      </c>
      <c r="CA240" s="18">
        <f t="shared" si="653"/>
        <v>0</v>
      </c>
      <c r="CB240" s="18">
        <f t="shared" si="654"/>
        <v>472.1</v>
      </c>
      <c r="CC240" s="18">
        <f t="shared" si="655"/>
        <v>0</v>
      </c>
      <c r="CD240" s="18">
        <f t="shared" si="683"/>
        <v>0</v>
      </c>
      <c r="CE240" s="27"/>
      <c r="CF240" s="33"/>
    </row>
    <row r="241" spans="1:84" ht="46.8" x14ac:dyDescent="0.3">
      <c r="A241" s="19" t="s">
        <v>1469</v>
      </c>
      <c r="B241" s="39">
        <v>400</v>
      </c>
      <c r="C241" s="41"/>
      <c r="D241" s="41"/>
      <c r="E241" s="14" t="s">
        <v>553</v>
      </c>
      <c r="F241" s="18"/>
      <c r="G241" s="18"/>
      <c r="H241" s="18"/>
      <c r="I241" s="18">
        <f>I242</f>
        <v>0</v>
      </c>
      <c r="J241" s="18">
        <f t="shared" si="683"/>
        <v>472.1</v>
      </c>
      <c r="K241" s="18">
        <f t="shared" si="683"/>
        <v>4264.7</v>
      </c>
      <c r="L241" s="18">
        <f t="shared" si="675"/>
        <v>0</v>
      </c>
      <c r="M241" s="18">
        <f t="shared" si="676"/>
        <v>472.1</v>
      </c>
      <c r="N241" s="18">
        <f t="shared" si="677"/>
        <v>4264.7</v>
      </c>
      <c r="O241" s="18">
        <f t="shared" si="683"/>
        <v>0</v>
      </c>
      <c r="P241" s="18">
        <f t="shared" si="683"/>
        <v>0</v>
      </c>
      <c r="Q241" s="18">
        <f t="shared" si="683"/>
        <v>0</v>
      </c>
      <c r="R241" s="18">
        <f t="shared" si="683"/>
        <v>0</v>
      </c>
      <c r="S241" s="18">
        <f t="shared" si="683"/>
        <v>0</v>
      </c>
      <c r="T241" s="18">
        <f t="shared" si="657"/>
        <v>0</v>
      </c>
      <c r="U241" s="18">
        <f t="shared" si="658"/>
        <v>472.1</v>
      </c>
      <c r="V241" s="18">
        <f t="shared" si="659"/>
        <v>4264.7</v>
      </c>
      <c r="W241" s="18">
        <f t="shared" si="683"/>
        <v>0</v>
      </c>
      <c r="X241" s="18">
        <f t="shared" si="683"/>
        <v>0</v>
      </c>
      <c r="Y241" s="18">
        <f t="shared" si="683"/>
        <v>0</v>
      </c>
      <c r="Z241" s="18">
        <f t="shared" si="683"/>
        <v>0</v>
      </c>
      <c r="AA241" s="18">
        <f t="shared" si="683"/>
        <v>0</v>
      </c>
      <c r="AB241" s="18">
        <f t="shared" si="683"/>
        <v>0</v>
      </c>
      <c r="AC241" s="18">
        <f t="shared" si="660"/>
        <v>0</v>
      </c>
      <c r="AD241" s="18">
        <f t="shared" si="661"/>
        <v>472.1</v>
      </c>
      <c r="AE241" s="18">
        <f t="shared" si="662"/>
        <v>4264.7</v>
      </c>
      <c r="AF241" s="18">
        <f t="shared" si="683"/>
        <v>0</v>
      </c>
      <c r="AG241" s="18">
        <f t="shared" si="683"/>
        <v>0</v>
      </c>
      <c r="AH241" s="18">
        <f t="shared" si="683"/>
        <v>-4264.7</v>
      </c>
      <c r="AI241" s="18">
        <f t="shared" si="663"/>
        <v>0</v>
      </c>
      <c r="AJ241" s="18">
        <f t="shared" si="664"/>
        <v>472.1</v>
      </c>
      <c r="AK241" s="18">
        <f t="shared" si="665"/>
        <v>0</v>
      </c>
      <c r="AL241" s="18">
        <f t="shared" si="683"/>
        <v>0</v>
      </c>
      <c r="AM241" s="18">
        <f t="shared" si="666"/>
        <v>0</v>
      </c>
      <c r="AN241" s="18">
        <f t="shared" si="683"/>
        <v>0</v>
      </c>
      <c r="AO241" s="18">
        <f t="shared" si="683"/>
        <v>0</v>
      </c>
      <c r="AP241" s="18">
        <f t="shared" si="683"/>
        <v>0</v>
      </c>
      <c r="AQ241" s="18">
        <f t="shared" si="667"/>
        <v>0</v>
      </c>
      <c r="AR241" s="18">
        <f t="shared" si="668"/>
        <v>472.1</v>
      </c>
      <c r="AS241" s="18">
        <f t="shared" si="669"/>
        <v>0</v>
      </c>
      <c r="AT241" s="18">
        <f t="shared" si="683"/>
        <v>0</v>
      </c>
      <c r="AU241" s="18">
        <f t="shared" si="683"/>
        <v>0</v>
      </c>
      <c r="AV241" s="18">
        <f t="shared" si="683"/>
        <v>0</v>
      </c>
      <c r="AW241" s="18">
        <f t="shared" si="670"/>
        <v>0</v>
      </c>
      <c r="AX241" s="18">
        <f t="shared" si="671"/>
        <v>472.1</v>
      </c>
      <c r="AY241" s="18">
        <f t="shared" si="672"/>
        <v>0</v>
      </c>
      <c r="AZ241" s="18">
        <f t="shared" si="683"/>
        <v>0</v>
      </c>
      <c r="BA241" s="18">
        <f t="shared" si="683"/>
        <v>0</v>
      </c>
      <c r="BB241" s="18">
        <f t="shared" si="683"/>
        <v>0</v>
      </c>
      <c r="BC241" s="18">
        <f t="shared" si="644"/>
        <v>0</v>
      </c>
      <c r="BD241" s="18">
        <f t="shared" si="645"/>
        <v>472.1</v>
      </c>
      <c r="BE241" s="18">
        <f t="shared" si="646"/>
        <v>0</v>
      </c>
      <c r="BF241" s="18">
        <f t="shared" si="683"/>
        <v>0</v>
      </c>
      <c r="BG241" s="18">
        <f t="shared" si="683"/>
        <v>0</v>
      </c>
      <c r="BH241" s="18">
        <f t="shared" si="683"/>
        <v>0</v>
      </c>
      <c r="BI241" s="18">
        <f t="shared" si="640"/>
        <v>0</v>
      </c>
      <c r="BJ241" s="18">
        <f t="shared" si="641"/>
        <v>472.1</v>
      </c>
      <c r="BK241" s="18">
        <f t="shared" si="642"/>
        <v>0</v>
      </c>
      <c r="BL241" s="18">
        <f t="shared" si="683"/>
        <v>0</v>
      </c>
      <c r="BM241" s="18">
        <f t="shared" si="683"/>
        <v>0</v>
      </c>
      <c r="BN241" s="18">
        <f t="shared" si="683"/>
        <v>0</v>
      </c>
      <c r="BO241" s="18">
        <f t="shared" si="647"/>
        <v>0</v>
      </c>
      <c r="BP241" s="18">
        <f t="shared" si="648"/>
        <v>472.1</v>
      </c>
      <c r="BQ241" s="18">
        <f t="shared" si="649"/>
        <v>0</v>
      </c>
      <c r="BR241" s="18">
        <f t="shared" si="683"/>
        <v>0</v>
      </c>
      <c r="BS241" s="18">
        <f t="shared" si="683"/>
        <v>0</v>
      </c>
      <c r="BT241" s="18">
        <f t="shared" si="683"/>
        <v>0</v>
      </c>
      <c r="BU241" s="18">
        <f t="shared" si="650"/>
        <v>0</v>
      </c>
      <c r="BV241" s="18">
        <f t="shared" si="651"/>
        <v>472.1</v>
      </c>
      <c r="BW241" s="18">
        <f t="shared" si="652"/>
        <v>0</v>
      </c>
      <c r="BX241" s="18">
        <f t="shared" si="683"/>
        <v>0</v>
      </c>
      <c r="BY241" s="18">
        <f t="shared" si="683"/>
        <v>0</v>
      </c>
      <c r="BZ241" s="18">
        <f t="shared" si="683"/>
        <v>0</v>
      </c>
      <c r="CA241" s="18">
        <f t="shared" si="653"/>
        <v>0</v>
      </c>
      <c r="CB241" s="18">
        <f t="shared" si="654"/>
        <v>472.1</v>
      </c>
      <c r="CC241" s="18">
        <f t="shared" si="655"/>
        <v>0</v>
      </c>
      <c r="CD241" s="18">
        <f t="shared" si="683"/>
        <v>0</v>
      </c>
      <c r="CE241" s="27"/>
      <c r="CF241" s="33"/>
    </row>
    <row r="242" spans="1:84" x14ac:dyDescent="0.3">
      <c r="A242" s="19" t="s">
        <v>1469</v>
      </c>
      <c r="B242" s="39">
        <v>410</v>
      </c>
      <c r="C242" s="41"/>
      <c r="D242" s="41"/>
      <c r="E242" s="14" t="s">
        <v>566</v>
      </c>
      <c r="F242" s="18"/>
      <c r="G242" s="18"/>
      <c r="H242" s="18"/>
      <c r="I242" s="18">
        <f>I243</f>
        <v>0</v>
      </c>
      <c r="J242" s="18">
        <f t="shared" si="683"/>
        <v>472.1</v>
      </c>
      <c r="K242" s="18">
        <f t="shared" si="683"/>
        <v>4264.7</v>
      </c>
      <c r="L242" s="18">
        <f t="shared" si="675"/>
        <v>0</v>
      </c>
      <c r="M242" s="18">
        <f t="shared" si="676"/>
        <v>472.1</v>
      </c>
      <c r="N242" s="18">
        <f t="shared" si="677"/>
        <v>4264.7</v>
      </c>
      <c r="O242" s="18">
        <f t="shared" si="683"/>
        <v>0</v>
      </c>
      <c r="P242" s="18">
        <f t="shared" si="683"/>
        <v>0</v>
      </c>
      <c r="Q242" s="18">
        <f t="shared" si="683"/>
        <v>0</v>
      </c>
      <c r="R242" s="18">
        <f t="shared" si="683"/>
        <v>0</v>
      </c>
      <c r="S242" s="18">
        <f t="shared" si="683"/>
        <v>0</v>
      </c>
      <c r="T242" s="18">
        <f t="shared" si="657"/>
        <v>0</v>
      </c>
      <c r="U242" s="18">
        <f t="shared" si="658"/>
        <v>472.1</v>
      </c>
      <c r="V242" s="18">
        <f t="shared" si="659"/>
        <v>4264.7</v>
      </c>
      <c r="W242" s="18">
        <f t="shared" si="683"/>
        <v>0</v>
      </c>
      <c r="X242" s="18">
        <f t="shared" si="683"/>
        <v>0</v>
      </c>
      <c r="Y242" s="18">
        <f t="shared" si="683"/>
        <v>0</v>
      </c>
      <c r="Z242" s="18">
        <f t="shared" si="683"/>
        <v>0</v>
      </c>
      <c r="AA242" s="18">
        <f t="shared" si="683"/>
        <v>0</v>
      </c>
      <c r="AB242" s="18">
        <f t="shared" si="683"/>
        <v>0</v>
      </c>
      <c r="AC242" s="18">
        <f t="shared" si="660"/>
        <v>0</v>
      </c>
      <c r="AD242" s="18">
        <f t="shared" si="661"/>
        <v>472.1</v>
      </c>
      <c r="AE242" s="18">
        <f t="shared" si="662"/>
        <v>4264.7</v>
      </c>
      <c r="AF242" s="18">
        <f t="shared" si="683"/>
        <v>0</v>
      </c>
      <c r="AG242" s="18">
        <f t="shared" si="683"/>
        <v>0</v>
      </c>
      <c r="AH242" s="18">
        <f t="shared" si="683"/>
        <v>-4264.7</v>
      </c>
      <c r="AI242" s="18">
        <f t="shared" si="663"/>
        <v>0</v>
      </c>
      <c r="AJ242" s="18">
        <f t="shared" si="664"/>
        <v>472.1</v>
      </c>
      <c r="AK242" s="18">
        <f t="shared" si="665"/>
        <v>0</v>
      </c>
      <c r="AL242" s="18">
        <f t="shared" si="683"/>
        <v>0</v>
      </c>
      <c r="AM242" s="18">
        <f t="shared" si="666"/>
        <v>0</v>
      </c>
      <c r="AN242" s="18">
        <f t="shared" si="683"/>
        <v>0</v>
      </c>
      <c r="AO242" s="18">
        <f t="shared" si="683"/>
        <v>0</v>
      </c>
      <c r="AP242" s="18">
        <f t="shared" si="683"/>
        <v>0</v>
      </c>
      <c r="AQ242" s="18">
        <f t="shared" si="667"/>
        <v>0</v>
      </c>
      <c r="AR242" s="18">
        <f t="shared" si="668"/>
        <v>472.1</v>
      </c>
      <c r="AS242" s="18">
        <f t="shared" si="669"/>
        <v>0</v>
      </c>
      <c r="AT242" s="18">
        <f t="shared" si="683"/>
        <v>0</v>
      </c>
      <c r="AU242" s="18">
        <f t="shared" si="683"/>
        <v>0</v>
      </c>
      <c r="AV242" s="18">
        <f t="shared" si="683"/>
        <v>0</v>
      </c>
      <c r="AW242" s="18">
        <f t="shared" si="670"/>
        <v>0</v>
      </c>
      <c r="AX242" s="18">
        <f t="shared" si="671"/>
        <v>472.1</v>
      </c>
      <c r="AY242" s="18">
        <f t="shared" si="672"/>
        <v>0</v>
      </c>
      <c r="AZ242" s="18">
        <f t="shared" si="683"/>
        <v>0</v>
      </c>
      <c r="BA242" s="18">
        <f t="shared" si="683"/>
        <v>0</v>
      </c>
      <c r="BB242" s="18">
        <f t="shared" si="683"/>
        <v>0</v>
      </c>
      <c r="BC242" s="18">
        <f t="shared" si="644"/>
        <v>0</v>
      </c>
      <c r="BD242" s="18">
        <f t="shared" si="645"/>
        <v>472.1</v>
      </c>
      <c r="BE242" s="18">
        <f t="shared" si="646"/>
        <v>0</v>
      </c>
      <c r="BF242" s="18">
        <f t="shared" si="683"/>
        <v>0</v>
      </c>
      <c r="BG242" s="18">
        <f t="shared" si="683"/>
        <v>0</v>
      </c>
      <c r="BH242" s="18">
        <f t="shared" si="683"/>
        <v>0</v>
      </c>
      <c r="BI242" s="18">
        <f t="shared" si="640"/>
        <v>0</v>
      </c>
      <c r="BJ242" s="18">
        <f t="shared" si="641"/>
        <v>472.1</v>
      </c>
      <c r="BK242" s="18">
        <f t="shared" si="642"/>
        <v>0</v>
      </c>
      <c r="BL242" s="18">
        <f t="shared" si="683"/>
        <v>0</v>
      </c>
      <c r="BM242" s="18">
        <f t="shared" si="683"/>
        <v>0</v>
      </c>
      <c r="BN242" s="18">
        <f t="shared" si="683"/>
        <v>0</v>
      </c>
      <c r="BO242" s="18">
        <f t="shared" si="647"/>
        <v>0</v>
      </c>
      <c r="BP242" s="18">
        <f t="shared" si="648"/>
        <v>472.1</v>
      </c>
      <c r="BQ242" s="18">
        <f t="shared" si="649"/>
        <v>0</v>
      </c>
      <c r="BR242" s="18">
        <f t="shared" si="683"/>
        <v>0</v>
      </c>
      <c r="BS242" s="18">
        <f t="shared" si="683"/>
        <v>0</v>
      </c>
      <c r="BT242" s="18">
        <f t="shared" si="683"/>
        <v>0</v>
      </c>
      <c r="BU242" s="18">
        <f t="shared" si="650"/>
        <v>0</v>
      </c>
      <c r="BV242" s="18">
        <f t="shared" si="651"/>
        <v>472.1</v>
      </c>
      <c r="BW242" s="18">
        <f t="shared" si="652"/>
        <v>0</v>
      </c>
      <c r="BX242" s="18">
        <f t="shared" si="683"/>
        <v>0</v>
      </c>
      <c r="BY242" s="18">
        <f t="shared" si="683"/>
        <v>0</v>
      </c>
      <c r="BZ242" s="18">
        <f t="shared" si="683"/>
        <v>0</v>
      </c>
      <c r="CA242" s="18">
        <f t="shared" si="653"/>
        <v>0</v>
      </c>
      <c r="CB242" s="18">
        <f t="shared" si="654"/>
        <v>472.1</v>
      </c>
      <c r="CC242" s="18">
        <f t="shared" si="655"/>
        <v>0</v>
      </c>
      <c r="CD242" s="18">
        <f t="shared" si="683"/>
        <v>0</v>
      </c>
      <c r="CE242" s="27"/>
      <c r="CF242" s="33"/>
    </row>
    <row r="243" spans="1:84" ht="46.8" x14ac:dyDescent="0.3">
      <c r="A243" s="19" t="s">
        <v>1469</v>
      </c>
      <c r="B243" s="39">
        <v>410</v>
      </c>
      <c r="C243" s="41" t="s">
        <v>19</v>
      </c>
      <c r="D243" s="41" t="s">
        <v>34</v>
      </c>
      <c r="E243" s="14" t="s">
        <v>520</v>
      </c>
      <c r="F243" s="18"/>
      <c r="G243" s="18"/>
      <c r="H243" s="18"/>
      <c r="I243" s="18"/>
      <c r="J243" s="18">
        <v>472.1</v>
      </c>
      <c r="K243" s="18">
        <v>4264.7</v>
      </c>
      <c r="L243" s="18">
        <f t="shared" si="675"/>
        <v>0</v>
      </c>
      <c r="M243" s="18">
        <f t="shared" si="676"/>
        <v>472.1</v>
      </c>
      <c r="N243" s="18">
        <f t="shared" si="677"/>
        <v>4264.7</v>
      </c>
      <c r="O243" s="18"/>
      <c r="P243" s="18"/>
      <c r="Q243" s="18"/>
      <c r="R243" s="18"/>
      <c r="S243" s="18"/>
      <c r="T243" s="18">
        <f t="shared" si="657"/>
        <v>0</v>
      </c>
      <c r="U243" s="18">
        <f t="shared" si="658"/>
        <v>472.1</v>
      </c>
      <c r="V243" s="18">
        <f t="shared" si="659"/>
        <v>4264.7</v>
      </c>
      <c r="W243" s="18"/>
      <c r="X243" s="18"/>
      <c r="Y243" s="18"/>
      <c r="Z243" s="18"/>
      <c r="AA243" s="18"/>
      <c r="AB243" s="18"/>
      <c r="AC243" s="18">
        <f t="shared" si="660"/>
        <v>0</v>
      </c>
      <c r="AD243" s="18">
        <f t="shared" si="661"/>
        <v>472.1</v>
      </c>
      <c r="AE243" s="18">
        <f t="shared" si="662"/>
        <v>4264.7</v>
      </c>
      <c r="AF243" s="18"/>
      <c r="AG243" s="18"/>
      <c r="AH243" s="18">
        <v>-4264.7</v>
      </c>
      <c r="AI243" s="18">
        <f t="shared" si="663"/>
        <v>0</v>
      </c>
      <c r="AJ243" s="18">
        <f t="shared" si="664"/>
        <v>472.1</v>
      </c>
      <c r="AK243" s="18">
        <f t="shared" si="665"/>
        <v>0</v>
      </c>
      <c r="AL243" s="18"/>
      <c r="AM243" s="18">
        <f t="shared" si="666"/>
        <v>0</v>
      </c>
      <c r="AN243" s="18"/>
      <c r="AO243" s="18"/>
      <c r="AP243" s="18"/>
      <c r="AQ243" s="18">
        <f t="shared" si="667"/>
        <v>0</v>
      </c>
      <c r="AR243" s="18">
        <f t="shared" si="668"/>
        <v>472.1</v>
      </c>
      <c r="AS243" s="18">
        <f t="shared" si="669"/>
        <v>0</v>
      </c>
      <c r="AT243" s="18"/>
      <c r="AU243" s="18"/>
      <c r="AV243" s="18"/>
      <c r="AW243" s="18">
        <f t="shared" si="670"/>
        <v>0</v>
      </c>
      <c r="AX243" s="18">
        <f t="shared" si="671"/>
        <v>472.1</v>
      </c>
      <c r="AY243" s="18">
        <f t="shared" si="672"/>
        <v>0</v>
      </c>
      <c r="AZ243" s="18"/>
      <c r="BA243" s="18"/>
      <c r="BB243" s="18"/>
      <c r="BC243" s="18">
        <f t="shared" si="644"/>
        <v>0</v>
      </c>
      <c r="BD243" s="18">
        <f t="shared" si="645"/>
        <v>472.1</v>
      </c>
      <c r="BE243" s="18">
        <f t="shared" si="646"/>
        <v>0</v>
      </c>
      <c r="BF243" s="18"/>
      <c r="BG243" s="18"/>
      <c r="BH243" s="18"/>
      <c r="BI243" s="18">
        <f t="shared" si="640"/>
        <v>0</v>
      </c>
      <c r="BJ243" s="18">
        <f t="shared" si="641"/>
        <v>472.1</v>
      </c>
      <c r="BK243" s="18">
        <f t="shared" si="642"/>
        <v>0</v>
      </c>
      <c r="BL243" s="18"/>
      <c r="BM243" s="18"/>
      <c r="BN243" s="18"/>
      <c r="BO243" s="18">
        <f t="shared" si="647"/>
        <v>0</v>
      </c>
      <c r="BP243" s="18">
        <f t="shared" si="648"/>
        <v>472.1</v>
      </c>
      <c r="BQ243" s="18">
        <f t="shared" si="649"/>
        <v>0</v>
      </c>
      <c r="BR243" s="18"/>
      <c r="BS243" s="18"/>
      <c r="BT243" s="18"/>
      <c r="BU243" s="18">
        <f t="shared" si="650"/>
        <v>0</v>
      </c>
      <c r="BV243" s="18">
        <f t="shared" si="651"/>
        <v>472.1</v>
      </c>
      <c r="BW243" s="18">
        <f t="shared" si="652"/>
        <v>0</v>
      </c>
      <c r="BX243" s="18"/>
      <c r="BY243" s="18"/>
      <c r="BZ243" s="18"/>
      <c r="CA243" s="18">
        <f t="shared" si="653"/>
        <v>0</v>
      </c>
      <c r="CB243" s="18">
        <f t="shared" si="654"/>
        <v>472.1</v>
      </c>
      <c r="CC243" s="18">
        <f t="shared" si="655"/>
        <v>0</v>
      </c>
      <c r="CD243" s="18"/>
      <c r="CE243" s="27"/>
      <c r="CF243" s="33">
        <v>169</v>
      </c>
    </row>
    <row r="244" spans="1:84" ht="46.8" hidden="1" x14ac:dyDescent="0.3">
      <c r="A244" s="19" t="s">
        <v>1471</v>
      </c>
      <c r="B244" s="39"/>
      <c r="C244" s="41"/>
      <c r="D244" s="41"/>
      <c r="E244" s="14" t="s">
        <v>1472</v>
      </c>
      <c r="F244" s="18"/>
      <c r="G244" s="18"/>
      <c r="H244" s="18"/>
      <c r="I244" s="18">
        <f>I245</f>
        <v>0</v>
      </c>
      <c r="J244" s="18">
        <f t="shared" ref="J244:CD246" si="684">J245</f>
        <v>0</v>
      </c>
      <c r="K244" s="18">
        <f t="shared" si="684"/>
        <v>490.2</v>
      </c>
      <c r="L244" s="18">
        <f t="shared" si="675"/>
        <v>0</v>
      </c>
      <c r="M244" s="18">
        <f t="shared" si="676"/>
        <v>0</v>
      </c>
      <c r="N244" s="18">
        <f t="shared" si="677"/>
        <v>490.2</v>
      </c>
      <c r="O244" s="18">
        <f t="shared" si="684"/>
        <v>0</v>
      </c>
      <c r="P244" s="18">
        <f t="shared" si="684"/>
        <v>0</v>
      </c>
      <c r="Q244" s="18">
        <f t="shared" si="684"/>
        <v>0</v>
      </c>
      <c r="R244" s="18">
        <f t="shared" si="684"/>
        <v>0</v>
      </c>
      <c r="S244" s="18">
        <f t="shared" si="684"/>
        <v>0</v>
      </c>
      <c r="T244" s="18">
        <f t="shared" si="657"/>
        <v>0</v>
      </c>
      <c r="U244" s="18">
        <f t="shared" si="658"/>
        <v>0</v>
      </c>
      <c r="V244" s="18">
        <f t="shared" si="659"/>
        <v>490.2</v>
      </c>
      <c r="W244" s="18">
        <f t="shared" si="684"/>
        <v>0</v>
      </c>
      <c r="X244" s="18">
        <f t="shared" si="684"/>
        <v>0</v>
      </c>
      <c r="Y244" s="18">
        <f t="shared" si="684"/>
        <v>0</v>
      </c>
      <c r="Z244" s="18">
        <f t="shared" si="684"/>
        <v>0</v>
      </c>
      <c r="AA244" s="18">
        <f t="shared" si="684"/>
        <v>0</v>
      </c>
      <c r="AB244" s="18">
        <f t="shared" si="684"/>
        <v>0</v>
      </c>
      <c r="AC244" s="18">
        <f t="shared" si="660"/>
        <v>0</v>
      </c>
      <c r="AD244" s="18">
        <f t="shared" si="661"/>
        <v>0</v>
      </c>
      <c r="AE244" s="18">
        <f t="shared" si="662"/>
        <v>490.2</v>
      </c>
      <c r="AF244" s="18">
        <f t="shared" si="684"/>
        <v>0</v>
      </c>
      <c r="AG244" s="18">
        <f t="shared" si="684"/>
        <v>0</v>
      </c>
      <c r="AH244" s="18">
        <f t="shared" si="684"/>
        <v>-490.2</v>
      </c>
      <c r="AI244" s="18">
        <f t="shared" si="663"/>
        <v>0</v>
      </c>
      <c r="AJ244" s="18">
        <f t="shared" si="664"/>
        <v>0</v>
      </c>
      <c r="AK244" s="18">
        <f t="shared" si="665"/>
        <v>0</v>
      </c>
      <c r="AL244" s="18">
        <f t="shared" si="684"/>
        <v>0</v>
      </c>
      <c r="AM244" s="18">
        <f t="shared" si="666"/>
        <v>0</v>
      </c>
      <c r="AN244" s="18">
        <f t="shared" si="684"/>
        <v>0</v>
      </c>
      <c r="AO244" s="18">
        <f t="shared" si="684"/>
        <v>0</v>
      </c>
      <c r="AP244" s="18">
        <f t="shared" si="684"/>
        <v>0</v>
      </c>
      <c r="AQ244" s="18">
        <f t="shared" si="667"/>
        <v>0</v>
      </c>
      <c r="AR244" s="18">
        <f t="shared" si="668"/>
        <v>0</v>
      </c>
      <c r="AS244" s="18">
        <f t="shared" si="669"/>
        <v>0</v>
      </c>
      <c r="AT244" s="18">
        <f t="shared" si="684"/>
        <v>0</v>
      </c>
      <c r="AU244" s="18">
        <f t="shared" si="684"/>
        <v>0</v>
      </c>
      <c r="AV244" s="18">
        <f t="shared" si="684"/>
        <v>0</v>
      </c>
      <c r="AW244" s="18">
        <f t="shared" si="670"/>
        <v>0</v>
      </c>
      <c r="AX244" s="18">
        <f t="shared" si="671"/>
        <v>0</v>
      </c>
      <c r="AY244" s="18">
        <f t="shared" si="672"/>
        <v>0</v>
      </c>
      <c r="AZ244" s="18">
        <f t="shared" si="684"/>
        <v>0</v>
      </c>
      <c r="BA244" s="18">
        <f t="shared" si="684"/>
        <v>0</v>
      </c>
      <c r="BB244" s="18">
        <f t="shared" si="684"/>
        <v>0</v>
      </c>
      <c r="BC244" s="18">
        <f t="shared" si="644"/>
        <v>0</v>
      </c>
      <c r="BD244" s="18">
        <f t="shared" si="645"/>
        <v>0</v>
      </c>
      <c r="BE244" s="18">
        <f t="shared" si="646"/>
        <v>0</v>
      </c>
      <c r="BF244" s="18">
        <f t="shared" si="684"/>
        <v>0</v>
      </c>
      <c r="BG244" s="18">
        <f t="shared" si="684"/>
        <v>0</v>
      </c>
      <c r="BH244" s="18">
        <f t="shared" si="684"/>
        <v>0</v>
      </c>
      <c r="BI244" s="18">
        <f t="shared" si="640"/>
        <v>0</v>
      </c>
      <c r="BJ244" s="18">
        <f t="shared" si="641"/>
        <v>0</v>
      </c>
      <c r="BK244" s="18">
        <f t="shared" si="642"/>
        <v>0</v>
      </c>
      <c r="BL244" s="18">
        <f t="shared" si="684"/>
        <v>0</v>
      </c>
      <c r="BM244" s="18">
        <f t="shared" si="684"/>
        <v>0</v>
      </c>
      <c r="BN244" s="18">
        <f t="shared" si="684"/>
        <v>0</v>
      </c>
      <c r="BO244" s="18">
        <f t="shared" si="647"/>
        <v>0</v>
      </c>
      <c r="BP244" s="18">
        <f t="shared" si="648"/>
        <v>0</v>
      </c>
      <c r="BQ244" s="18">
        <f t="shared" si="649"/>
        <v>0</v>
      </c>
      <c r="BR244" s="18">
        <f t="shared" si="684"/>
        <v>0</v>
      </c>
      <c r="BS244" s="18">
        <f t="shared" si="684"/>
        <v>0</v>
      </c>
      <c r="BT244" s="18">
        <f t="shared" si="684"/>
        <v>0</v>
      </c>
      <c r="BU244" s="18">
        <f t="shared" si="650"/>
        <v>0</v>
      </c>
      <c r="BV244" s="18">
        <f t="shared" si="651"/>
        <v>0</v>
      </c>
      <c r="BW244" s="18">
        <f t="shared" si="652"/>
        <v>0</v>
      </c>
      <c r="BX244" s="18">
        <f t="shared" si="684"/>
        <v>0</v>
      </c>
      <c r="BY244" s="18">
        <f t="shared" si="684"/>
        <v>0</v>
      </c>
      <c r="BZ244" s="18">
        <f t="shared" si="684"/>
        <v>0</v>
      </c>
      <c r="CA244" s="18">
        <f t="shared" si="653"/>
        <v>0</v>
      </c>
      <c r="CB244" s="18">
        <f t="shared" si="654"/>
        <v>0</v>
      </c>
      <c r="CC244" s="18">
        <f t="shared" si="655"/>
        <v>0</v>
      </c>
      <c r="CD244" s="18">
        <f t="shared" si="684"/>
        <v>0</v>
      </c>
      <c r="CE244" s="27" t="s">
        <v>1661</v>
      </c>
      <c r="CF244" s="33"/>
    </row>
    <row r="245" spans="1:84" ht="46.8" hidden="1" x14ac:dyDescent="0.3">
      <c r="A245" s="19" t="s">
        <v>1471</v>
      </c>
      <c r="B245" s="39">
        <v>400</v>
      </c>
      <c r="C245" s="41"/>
      <c r="D245" s="41"/>
      <c r="E245" s="14" t="s">
        <v>553</v>
      </c>
      <c r="F245" s="18"/>
      <c r="G245" s="18"/>
      <c r="H245" s="18"/>
      <c r="I245" s="18">
        <f>I246</f>
        <v>0</v>
      </c>
      <c r="J245" s="18">
        <f t="shared" si="684"/>
        <v>0</v>
      </c>
      <c r="K245" s="18">
        <f t="shared" si="684"/>
        <v>490.2</v>
      </c>
      <c r="L245" s="18">
        <f t="shared" si="675"/>
        <v>0</v>
      </c>
      <c r="M245" s="18">
        <f t="shared" si="676"/>
        <v>0</v>
      </c>
      <c r="N245" s="18">
        <f t="shared" si="677"/>
        <v>490.2</v>
      </c>
      <c r="O245" s="18">
        <f t="shared" si="684"/>
        <v>0</v>
      </c>
      <c r="P245" s="18">
        <f t="shared" si="684"/>
        <v>0</v>
      </c>
      <c r="Q245" s="18">
        <f t="shared" si="684"/>
        <v>0</v>
      </c>
      <c r="R245" s="18">
        <f t="shared" si="684"/>
        <v>0</v>
      </c>
      <c r="S245" s="18">
        <f t="shared" si="684"/>
        <v>0</v>
      </c>
      <c r="T245" s="18">
        <f t="shared" si="657"/>
        <v>0</v>
      </c>
      <c r="U245" s="18">
        <f t="shared" si="658"/>
        <v>0</v>
      </c>
      <c r="V245" s="18">
        <f t="shared" si="659"/>
        <v>490.2</v>
      </c>
      <c r="W245" s="18">
        <f t="shared" si="684"/>
        <v>0</v>
      </c>
      <c r="X245" s="18">
        <f t="shared" si="684"/>
        <v>0</v>
      </c>
      <c r="Y245" s="18">
        <f t="shared" si="684"/>
        <v>0</v>
      </c>
      <c r="Z245" s="18">
        <f t="shared" si="684"/>
        <v>0</v>
      </c>
      <c r="AA245" s="18">
        <f t="shared" si="684"/>
        <v>0</v>
      </c>
      <c r="AB245" s="18">
        <f t="shared" si="684"/>
        <v>0</v>
      </c>
      <c r="AC245" s="18">
        <f t="shared" si="660"/>
        <v>0</v>
      </c>
      <c r="AD245" s="18">
        <f t="shared" si="661"/>
        <v>0</v>
      </c>
      <c r="AE245" s="18">
        <f t="shared" si="662"/>
        <v>490.2</v>
      </c>
      <c r="AF245" s="18">
        <f t="shared" si="684"/>
        <v>0</v>
      </c>
      <c r="AG245" s="18">
        <f t="shared" si="684"/>
        <v>0</v>
      </c>
      <c r="AH245" s="18">
        <f t="shared" si="684"/>
        <v>-490.2</v>
      </c>
      <c r="AI245" s="18">
        <f t="shared" si="663"/>
        <v>0</v>
      </c>
      <c r="AJ245" s="18">
        <f t="shared" si="664"/>
        <v>0</v>
      </c>
      <c r="AK245" s="18">
        <f t="shared" si="665"/>
        <v>0</v>
      </c>
      <c r="AL245" s="18">
        <f t="shared" si="684"/>
        <v>0</v>
      </c>
      <c r="AM245" s="18">
        <f t="shared" si="666"/>
        <v>0</v>
      </c>
      <c r="AN245" s="18">
        <f t="shared" si="684"/>
        <v>0</v>
      </c>
      <c r="AO245" s="18">
        <f t="shared" si="684"/>
        <v>0</v>
      </c>
      <c r="AP245" s="18">
        <f t="shared" si="684"/>
        <v>0</v>
      </c>
      <c r="AQ245" s="18">
        <f t="shared" si="667"/>
        <v>0</v>
      </c>
      <c r="AR245" s="18">
        <f t="shared" si="668"/>
        <v>0</v>
      </c>
      <c r="AS245" s="18">
        <f t="shared" si="669"/>
        <v>0</v>
      </c>
      <c r="AT245" s="18">
        <f t="shared" si="684"/>
        <v>0</v>
      </c>
      <c r="AU245" s="18">
        <f t="shared" si="684"/>
        <v>0</v>
      </c>
      <c r="AV245" s="18">
        <f t="shared" si="684"/>
        <v>0</v>
      </c>
      <c r="AW245" s="18">
        <f t="shared" si="670"/>
        <v>0</v>
      </c>
      <c r="AX245" s="18">
        <f t="shared" si="671"/>
        <v>0</v>
      </c>
      <c r="AY245" s="18">
        <f t="shared" si="672"/>
        <v>0</v>
      </c>
      <c r="AZ245" s="18">
        <f t="shared" si="684"/>
        <v>0</v>
      </c>
      <c r="BA245" s="18">
        <f t="shared" si="684"/>
        <v>0</v>
      </c>
      <c r="BB245" s="18">
        <f t="shared" si="684"/>
        <v>0</v>
      </c>
      <c r="BC245" s="18">
        <f t="shared" si="644"/>
        <v>0</v>
      </c>
      <c r="BD245" s="18">
        <f t="shared" si="645"/>
        <v>0</v>
      </c>
      <c r="BE245" s="18">
        <f t="shared" si="646"/>
        <v>0</v>
      </c>
      <c r="BF245" s="18">
        <f t="shared" si="684"/>
        <v>0</v>
      </c>
      <c r="BG245" s="18">
        <f t="shared" si="684"/>
        <v>0</v>
      </c>
      <c r="BH245" s="18">
        <f t="shared" si="684"/>
        <v>0</v>
      </c>
      <c r="BI245" s="18">
        <f t="shared" si="640"/>
        <v>0</v>
      </c>
      <c r="BJ245" s="18">
        <f t="shared" si="641"/>
        <v>0</v>
      </c>
      <c r="BK245" s="18">
        <f t="shared" si="642"/>
        <v>0</v>
      </c>
      <c r="BL245" s="18">
        <f t="shared" si="684"/>
        <v>0</v>
      </c>
      <c r="BM245" s="18">
        <f t="shared" si="684"/>
        <v>0</v>
      </c>
      <c r="BN245" s="18">
        <f t="shared" si="684"/>
        <v>0</v>
      </c>
      <c r="BO245" s="18">
        <f t="shared" si="647"/>
        <v>0</v>
      </c>
      <c r="BP245" s="18">
        <f t="shared" si="648"/>
        <v>0</v>
      </c>
      <c r="BQ245" s="18">
        <f t="shared" si="649"/>
        <v>0</v>
      </c>
      <c r="BR245" s="18">
        <f t="shared" si="684"/>
        <v>0</v>
      </c>
      <c r="BS245" s="18">
        <f t="shared" si="684"/>
        <v>0</v>
      </c>
      <c r="BT245" s="18">
        <f t="shared" si="684"/>
        <v>0</v>
      </c>
      <c r="BU245" s="18">
        <f t="shared" si="650"/>
        <v>0</v>
      </c>
      <c r="BV245" s="18">
        <f t="shared" si="651"/>
        <v>0</v>
      </c>
      <c r="BW245" s="18">
        <f t="shared" si="652"/>
        <v>0</v>
      </c>
      <c r="BX245" s="18">
        <f t="shared" si="684"/>
        <v>0</v>
      </c>
      <c r="BY245" s="18">
        <f t="shared" si="684"/>
        <v>0</v>
      </c>
      <c r="BZ245" s="18">
        <f t="shared" si="684"/>
        <v>0</v>
      </c>
      <c r="CA245" s="18">
        <f t="shared" si="653"/>
        <v>0</v>
      </c>
      <c r="CB245" s="18">
        <f t="shared" si="654"/>
        <v>0</v>
      </c>
      <c r="CC245" s="18">
        <f t="shared" si="655"/>
        <v>0</v>
      </c>
      <c r="CD245" s="18">
        <f t="shared" si="684"/>
        <v>0</v>
      </c>
      <c r="CE245" s="27" t="s">
        <v>1661</v>
      </c>
      <c r="CF245" s="33"/>
    </row>
    <row r="246" spans="1:84" hidden="1" x14ac:dyDescent="0.3">
      <c r="A246" s="19" t="s">
        <v>1471</v>
      </c>
      <c r="B246" s="39">
        <v>410</v>
      </c>
      <c r="C246" s="41"/>
      <c r="D246" s="41"/>
      <c r="E246" s="14" t="s">
        <v>566</v>
      </c>
      <c r="F246" s="18"/>
      <c r="G246" s="18"/>
      <c r="H246" s="18"/>
      <c r="I246" s="18">
        <f>I247</f>
        <v>0</v>
      </c>
      <c r="J246" s="18">
        <f t="shared" si="684"/>
        <v>0</v>
      </c>
      <c r="K246" s="18">
        <f t="shared" si="684"/>
        <v>490.2</v>
      </c>
      <c r="L246" s="18">
        <f t="shared" si="675"/>
        <v>0</v>
      </c>
      <c r="M246" s="18">
        <f t="shared" si="676"/>
        <v>0</v>
      </c>
      <c r="N246" s="18">
        <f t="shared" si="677"/>
        <v>490.2</v>
      </c>
      <c r="O246" s="18">
        <f t="shared" si="684"/>
        <v>0</v>
      </c>
      <c r="P246" s="18">
        <f t="shared" si="684"/>
        <v>0</v>
      </c>
      <c r="Q246" s="18">
        <f t="shared" si="684"/>
        <v>0</v>
      </c>
      <c r="R246" s="18">
        <f t="shared" si="684"/>
        <v>0</v>
      </c>
      <c r="S246" s="18">
        <f t="shared" si="684"/>
        <v>0</v>
      </c>
      <c r="T246" s="18">
        <f t="shared" si="657"/>
        <v>0</v>
      </c>
      <c r="U246" s="18">
        <f t="shared" si="658"/>
        <v>0</v>
      </c>
      <c r="V246" s="18">
        <f t="shared" si="659"/>
        <v>490.2</v>
      </c>
      <c r="W246" s="18">
        <f t="shared" si="684"/>
        <v>0</v>
      </c>
      <c r="X246" s="18">
        <f t="shared" si="684"/>
        <v>0</v>
      </c>
      <c r="Y246" s="18">
        <f t="shared" si="684"/>
        <v>0</v>
      </c>
      <c r="Z246" s="18">
        <f t="shared" si="684"/>
        <v>0</v>
      </c>
      <c r="AA246" s="18">
        <f t="shared" si="684"/>
        <v>0</v>
      </c>
      <c r="AB246" s="18">
        <f t="shared" si="684"/>
        <v>0</v>
      </c>
      <c r="AC246" s="18">
        <f t="shared" si="660"/>
        <v>0</v>
      </c>
      <c r="AD246" s="18">
        <f t="shared" si="661"/>
        <v>0</v>
      </c>
      <c r="AE246" s="18">
        <f t="shared" si="662"/>
        <v>490.2</v>
      </c>
      <c r="AF246" s="18">
        <f t="shared" si="684"/>
        <v>0</v>
      </c>
      <c r="AG246" s="18">
        <f t="shared" si="684"/>
        <v>0</v>
      </c>
      <c r="AH246" s="18">
        <f t="shared" si="684"/>
        <v>-490.2</v>
      </c>
      <c r="AI246" s="18">
        <f t="shared" si="663"/>
        <v>0</v>
      </c>
      <c r="AJ246" s="18">
        <f t="shared" si="664"/>
        <v>0</v>
      </c>
      <c r="AK246" s="18">
        <f t="shared" si="665"/>
        <v>0</v>
      </c>
      <c r="AL246" s="18">
        <f t="shared" si="684"/>
        <v>0</v>
      </c>
      <c r="AM246" s="18">
        <f t="shared" si="666"/>
        <v>0</v>
      </c>
      <c r="AN246" s="18">
        <f t="shared" si="684"/>
        <v>0</v>
      </c>
      <c r="AO246" s="18">
        <f t="shared" si="684"/>
        <v>0</v>
      </c>
      <c r="AP246" s="18">
        <f t="shared" si="684"/>
        <v>0</v>
      </c>
      <c r="AQ246" s="18">
        <f t="shared" si="667"/>
        <v>0</v>
      </c>
      <c r="AR246" s="18">
        <f t="shared" si="668"/>
        <v>0</v>
      </c>
      <c r="AS246" s="18">
        <f t="shared" si="669"/>
        <v>0</v>
      </c>
      <c r="AT246" s="18">
        <f t="shared" si="684"/>
        <v>0</v>
      </c>
      <c r="AU246" s="18">
        <f t="shared" si="684"/>
        <v>0</v>
      </c>
      <c r="AV246" s="18">
        <f t="shared" si="684"/>
        <v>0</v>
      </c>
      <c r="AW246" s="18">
        <f t="shared" si="670"/>
        <v>0</v>
      </c>
      <c r="AX246" s="18">
        <f t="shared" si="671"/>
        <v>0</v>
      </c>
      <c r="AY246" s="18">
        <f t="shared" si="672"/>
        <v>0</v>
      </c>
      <c r="AZ246" s="18">
        <f t="shared" si="684"/>
        <v>0</v>
      </c>
      <c r="BA246" s="18">
        <f t="shared" si="684"/>
        <v>0</v>
      </c>
      <c r="BB246" s="18">
        <f t="shared" si="684"/>
        <v>0</v>
      </c>
      <c r="BC246" s="18">
        <f t="shared" si="644"/>
        <v>0</v>
      </c>
      <c r="BD246" s="18">
        <f t="shared" si="645"/>
        <v>0</v>
      </c>
      <c r="BE246" s="18">
        <f t="shared" si="646"/>
        <v>0</v>
      </c>
      <c r="BF246" s="18">
        <f t="shared" si="684"/>
        <v>0</v>
      </c>
      <c r="BG246" s="18">
        <f t="shared" si="684"/>
        <v>0</v>
      </c>
      <c r="BH246" s="18">
        <f t="shared" si="684"/>
        <v>0</v>
      </c>
      <c r="BI246" s="18">
        <f t="shared" si="640"/>
        <v>0</v>
      </c>
      <c r="BJ246" s="18">
        <f t="shared" si="641"/>
        <v>0</v>
      </c>
      <c r="BK246" s="18">
        <f t="shared" si="642"/>
        <v>0</v>
      </c>
      <c r="BL246" s="18">
        <f t="shared" si="684"/>
        <v>0</v>
      </c>
      <c r="BM246" s="18">
        <f t="shared" si="684"/>
        <v>0</v>
      </c>
      <c r="BN246" s="18">
        <f t="shared" si="684"/>
        <v>0</v>
      </c>
      <c r="BO246" s="18">
        <f t="shared" si="647"/>
        <v>0</v>
      </c>
      <c r="BP246" s="18">
        <f t="shared" si="648"/>
        <v>0</v>
      </c>
      <c r="BQ246" s="18">
        <f t="shared" si="649"/>
        <v>0</v>
      </c>
      <c r="BR246" s="18">
        <f t="shared" si="684"/>
        <v>0</v>
      </c>
      <c r="BS246" s="18">
        <f t="shared" si="684"/>
        <v>0</v>
      </c>
      <c r="BT246" s="18">
        <f t="shared" si="684"/>
        <v>0</v>
      </c>
      <c r="BU246" s="18">
        <f t="shared" si="650"/>
        <v>0</v>
      </c>
      <c r="BV246" s="18">
        <f t="shared" si="651"/>
        <v>0</v>
      </c>
      <c r="BW246" s="18">
        <f t="shared" si="652"/>
        <v>0</v>
      </c>
      <c r="BX246" s="18">
        <f t="shared" si="684"/>
        <v>0</v>
      </c>
      <c r="BY246" s="18">
        <f t="shared" si="684"/>
        <v>0</v>
      </c>
      <c r="BZ246" s="18">
        <f t="shared" si="684"/>
        <v>0</v>
      </c>
      <c r="CA246" s="18">
        <f t="shared" si="653"/>
        <v>0</v>
      </c>
      <c r="CB246" s="18">
        <f t="shared" si="654"/>
        <v>0</v>
      </c>
      <c r="CC246" s="18">
        <f t="shared" si="655"/>
        <v>0</v>
      </c>
      <c r="CD246" s="18">
        <f t="shared" si="684"/>
        <v>0</v>
      </c>
      <c r="CE246" s="27" t="s">
        <v>1661</v>
      </c>
      <c r="CF246" s="33"/>
    </row>
    <row r="247" spans="1:84" ht="46.8" hidden="1" x14ac:dyDescent="0.3">
      <c r="A247" s="19" t="s">
        <v>1471</v>
      </c>
      <c r="B247" s="39">
        <v>410</v>
      </c>
      <c r="C247" s="41" t="s">
        <v>19</v>
      </c>
      <c r="D247" s="41" t="s">
        <v>34</v>
      </c>
      <c r="E247" s="14" t="s">
        <v>520</v>
      </c>
      <c r="F247" s="18"/>
      <c r="G247" s="18"/>
      <c r="H247" s="18"/>
      <c r="I247" s="18"/>
      <c r="J247" s="18"/>
      <c r="K247" s="18">
        <v>490.2</v>
      </c>
      <c r="L247" s="18">
        <f t="shared" si="675"/>
        <v>0</v>
      </c>
      <c r="M247" s="18">
        <f t="shared" si="676"/>
        <v>0</v>
      </c>
      <c r="N247" s="18">
        <f t="shared" si="677"/>
        <v>490.2</v>
      </c>
      <c r="O247" s="18"/>
      <c r="P247" s="18"/>
      <c r="Q247" s="18"/>
      <c r="R247" s="18"/>
      <c r="S247" s="18"/>
      <c r="T247" s="18">
        <f t="shared" si="657"/>
        <v>0</v>
      </c>
      <c r="U247" s="18">
        <f t="shared" si="658"/>
        <v>0</v>
      </c>
      <c r="V247" s="18">
        <f t="shared" si="659"/>
        <v>490.2</v>
      </c>
      <c r="W247" s="18"/>
      <c r="X247" s="18"/>
      <c r="Y247" s="18"/>
      <c r="Z247" s="18"/>
      <c r="AA247" s="18"/>
      <c r="AB247" s="18"/>
      <c r="AC247" s="18">
        <f t="shared" si="660"/>
        <v>0</v>
      </c>
      <c r="AD247" s="18">
        <f t="shared" si="661"/>
        <v>0</v>
      </c>
      <c r="AE247" s="18">
        <f t="shared" si="662"/>
        <v>490.2</v>
      </c>
      <c r="AF247" s="18"/>
      <c r="AG247" s="18"/>
      <c r="AH247" s="18">
        <v>-490.2</v>
      </c>
      <c r="AI247" s="18">
        <f t="shared" si="663"/>
        <v>0</v>
      </c>
      <c r="AJ247" s="18">
        <f t="shared" si="664"/>
        <v>0</v>
      </c>
      <c r="AK247" s="18">
        <f t="shared" si="665"/>
        <v>0</v>
      </c>
      <c r="AL247" s="18"/>
      <c r="AM247" s="18">
        <f t="shared" si="666"/>
        <v>0</v>
      </c>
      <c r="AN247" s="18"/>
      <c r="AO247" s="18"/>
      <c r="AP247" s="18"/>
      <c r="AQ247" s="18">
        <f t="shared" si="667"/>
        <v>0</v>
      </c>
      <c r="AR247" s="18">
        <f t="shared" si="668"/>
        <v>0</v>
      </c>
      <c r="AS247" s="18">
        <f t="shared" si="669"/>
        <v>0</v>
      </c>
      <c r="AT247" s="18"/>
      <c r="AU247" s="18"/>
      <c r="AV247" s="18"/>
      <c r="AW247" s="18">
        <f t="shared" si="670"/>
        <v>0</v>
      </c>
      <c r="AX247" s="18">
        <f t="shared" si="671"/>
        <v>0</v>
      </c>
      <c r="AY247" s="18">
        <f t="shared" si="672"/>
        <v>0</v>
      </c>
      <c r="AZ247" s="18"/>
      <c r="BA247" s="18"/>
      <c r="BB247" s="18"/>
      <c r="BC247" s="18">
        <f t="shared" si="644"/>
        <v>0</v>
      </c>
      <c r="BD247" s="18">
        <f t="shared" si="645"/>
        <v>0</v>
      </c>
      <c r="BE247" s="18">
        <f t="shared" si="646"/>
        <v>0</v>
      </c>
      <c r="BF247" s="18"/>
      <c r="BG247" s="18"/>
      <c r="BH247" s="18"/>
      <c r="BI247" s="18">
        <f t="shared" si="640"/>
        <v>0</v>
      </c>
      <c r="BJ247" s="18">
        <f t="shared" si="641"/>
        <v>0</v>
      </c>
      <c r="BK247" s="18">
        <f t="shared" si="642"/>
        <v>0</v>
      </c>
      <c r="BL247" s="18"/>
      <c r="BM247" s="18"/>
      <c r="BN247" s="18"/>
      <c r="BO247" s="18">
        <f t="shared" si="647"/>
        <v>0</v>
      </c>
      <c r="BP247" s="18">
        <f t="shared" si="648"/>
        <v>0</v>
      </c>
      <c r="BQ247" s="18">
        <f t="shared" si="649"/>
        <v>0</v>
      </c>
      <c r="BR247" s="18"/>
      <c r="BS247" s="18"/>
      <c r="BT247" s="18"/>
      <c r="BU247" s="18">
        <f t="shared" si="650"/>
        <v>0</v>
      </c>
      <c r="BV247" s="18">
        <f t="shared" si="651"/>
        <v>0</v>
      </c>
      <c r="BW247" s="18">
        <f t="shared" si="652"/>
        <v>0</v>
      </c>
      <c r="BX247" s="18"/>
      <c r="BY247" s="18"/>
      <c r="BZ247" s="18"/>
      <c r="CA247" s="18">
        <f t="shared" si="653"/>
        <v>0</v>
      </c>
      <c r="CB247" s="18">
        <f t="shared" si="654"/>
        <v>0</v>
      </c>
      <c r="CC247" s="18">
        <f t="shared" si="655"/>
        <v>0</v>
      </c>
      <c r="CD247" s="18"/>
      <c r="CE247" s="27" t="s">
        <v>1661</v>
      </c>
      <c r="CF247" s="33">
        <v>170</v>
      </c>
    </row>
    <row r="248" spans="1:84" ht="62.4" hidden="1" x14ac:dyDescent="0.3">
      <c r="A248" s="19" t="s">
        <v>1473</v>
      </c>
      <c r="B248" s="39"/>
      <c r="C248" s="41"/>
      <c r="D248" s="41"/>
      <c r="E248" s="14" t="s">
        <v>1474</v>
      </c>
      <c r="F248" s="18"/>
      <c r="G248" s="18"/>
      <c r="H248" s="18"/>
      <c r="I248" s="18">
        <f>I249</f>
        <v>0</v>
      </c>
      <c r="J248" s="18">
        <f t="shared" ref="J248:CD250" si="685">J249</f>
        <v>0</v>
      </c>
      <c r="K248" s="18">
        <f t="shared" si="685"/>
        <v>490.2</v>
      </c>
      <c r="L248" s="18">
        <f t="shared" si="675"/>
        <v>0</v>
      </c>
      <c r="M248" s="18">
        <f t="shared" si="676"/>
        <v>0</v>
      </c>
      <c r="N248" s="18">
        <f t="shared" si="677"/>
        <v>490.2</v>
      </c>
      <c r="O248" s="18">
        <f t="shared" si="685"/>
        <v>0</v>
      </c>
      <c r="P248" s="18">
        <f t="shared" si="685"/>
        <v>0</v>
      </c>
      <c r="Q248" s="18">
        <f t="shared" si="685"/>
        <v>0</v>
      </c>
      <c r="R248" s="18">
        <f t="shared" si="685"/>
        <v>0</v>
      </c>
      <c r="S248" s="18">
        <f t="shared" si="685"/>
        <v>0</v>
      </c>
      <c r="T248" s="18">
        <f t="shared" si="657"/>
        <v>0</v>
      </c>
      <c r="U248" s="18">
        <f t="shared" si="658"/>
        <v>0</v>
      </c>
      <c r="V248" s="18">
        <f t="shared" si="659"/>
        <v>490.2</v>
      </c>
      <c r="W248" s="18">
        <f t="shared" si="685"/>
        <v>0</v>
      </c>
      <c r="X248" s="18">
        <f t="shared" si="685"/>
        <v>0</v>
      </c>
      <c r="Y248" s="18">
        <f t="shared" si="685"/>
        <v>0</v>
      </c>
      <c r="Z248" s="18">
        <f t="shared" si="685"/>
        <v>0</v>
      </c>
      <c r="AA248" s="18">
        <f t="shared" si="685"/>
        <v>0</v>
      </c>
      <c r="AB248" s="18">
        <f t="shared" si="685"/>
        <v>0</v>
      </c>
      <c r="AC248" s="18">
        <f t="shared" si="660"/>
        <v>0</v>
      </c>
      <c r="AD248" s="18">
        <f t="shared" si="661"/>
        <v>0</v>
      </c>
      <c r="AE248" s="18">
        <f t="shared" si="662"/>
        <v>490.2</v>
      </c>
      <c r="AF248" s="18">
        <f t="shared" si="685"/>
        <v>0</v>
      </c>
      <c r="AG248" s="18">
        <f t="shared" si="685"/>
        <v>0</v>
      </c>
      <c r="AH248" s="18">
        <f t="shared" si="685"/>
        <v>-490.2</v>
      </c>
      <c r="AI248" s="18">
        <f t="shared" si="663"/>
        <v>0</v>
      </c>
      <c r="AJ248" s="18">
        <f t="shared" si="664"/>
        <v>0</v>
      </c>
      <c r="AK248" s="18">
        <f t="shared" si="665"/>
        <v>0</v>
      </c>
      <c r="AL248" s="18">
        <f t="shared" si="685"/>
        <v>0</v>
      </c>
      <c r="AM248" s="18">
        <f t="shared" si="666"/>
        <v>0</v>
      </c>
      <c r="AN248" s="18">
        <f t="shared" si="685"/>
        <v>0</v>
      </c>
      <c r="AO248" s="18">
        <f t="shared" si="685"/>
        <v>0</v>
      </c>
      <c r="AP248" s="18">
        <f t="shared" si="685"/>
        <v>0</v>
      </c>
      <c r="AQ248" s="18">
        <f t="shared" si="667"/>
        <v>0</v>
      </c>
      <c r="AR248" s="18">
        <f t="shared" si="668"/>
        <v>0</v>
      </c>
      <c r="AS248" s="18">
        <f t="shared" si="669"/>
        <v>0</v>
      </c>
      <c r="AT248" s="18">
        <f t="shared" si="685"/>
        <v>0</v>
      </c>
      <c r="AU248" s="18">
        <f t="shared" si="685"/>
        <v>0</v>
      </c>
      <c r="AV248" s="18">
        <f t="shared" si="685"/>
        <v>0</v>
      </c>
      <c r="AW248" s="18">
        <f t="shared" si="670"/>
        <v>0</v>
      </c>
      <c r="AX248" s="18">
        <f t="shared" si="671"/>
        <v>0</v>
      </c>
      <c r="AY248" s="18">
        <f t="shared" si="672"/>
        <v>0</v>
      </c>
      <c r="AZ248" s="18">
        <f t="shared" si="685"/>
        <v>0</v>
      </c>
      <c r="BA248" s="18">
        <f t="shared" si="685"/>
        <v>0</v>
      </c>
      <c r="BB248" s="18">
        <f t="shared" si="685"/>
        <v>0</v>
      </c>
      <c r="BC248" s="18">
        <f t="shared" si="644"/>
        <v>0</v>
      </c>
      <c r="BD248" s="18">
        <f t="shared" si="645"/>
        <v>0</v>
      </c>
      <c r="BE248" s="18">
        <f t="shared" si="646"/>
        <v>0</v>
      </c>
      <c r="BF248" s="18">
        <f t="shared" si="685"/>
        <v>0</v>
      </c>
      <c r="BG248" s="18">
        <f t="shared" si="685"/>
        <v>0</v>
      </c>
      <c r="BH248" s="18">
        <f t="shared" si="685"/>
        <v>0</v>
      </c>
      <c r="BI248" s="18">
        <f t="shared" si="640"/>
        <v>0</v>
      </c>
      <c r="BJ248" s="18">
        <f t="shared" si="641"/>
        <v>0</v>
      </c>
      <c r="BK248" s="18">
        <f t="shared" si="642"/>
        <v>0</v>
      </c>
      <c r="BL248" s="18">
        <f t="shared" si="685"/>
        <v>0</v>
      </c>
      <c r="BM248" s="18">
        <f t="shared" si="685"/>
        <v>0</v>
      </c>
      <c r="BN248" s="18">
        <f t="shared" si="685"/>
        <v>0</v>
      </c>
      <c r="BO248" s="18">
        <f t="shared" si="647"/>
        <v>0</v>
      </c>
      <c r="BP248" s="18">
        <f t="shared" si="648"/>
        <v>0</v>
      </c>
      <c r="BQ248" s="18">
        <f t="shared" si="649"/>
        <v>0</v>
      </c>
      <c r="BR248" s="18">
        <f t="shared" si="685"/>
        <v>0</v>
      </c>
      <c r="BS248" s="18">
        <f t="shared" si="685"/>
        <v>0</v>
      </c>
      <c r="BT248" s="18">
        <f t="shared" si="685"/>
        <v>0</v>
      </c>
      <c r="BU248" s="18">
        <f t="shared" si="650"/>
        <v>0</v>
      </c>
      <c r="BV248" s="18">
        <f t="shared" si="651"/>
        <v>0</v>
      </c>
      <c r="BW248" s="18">
        <f t="shared" si="652"/>
        <v>0</v>
      </c>
      <c r="BX248" s="18">
        <f t="shared" si="685"/>
        <v>0</v>
      </c>
      <c r="BY248" s="18">
        <f t="shared" si="685"/>
        <v>0</v>
      </c>
      <c r="BZ248" s="18">
        <f t="shared" si="685"/>
        <v>0</v>
      </c>
      <c r="CA248" s="18">
        <f t="shared" si="653"/>
        <v>0</v>
      </c>
      <c r="CB248" s="18">
        <f t="shared" si="654"/>
        <v>0</v>
      </c>
      <c r="CC248" s="18">
        <f t="shared" si="655"/>
        <v>0</v>
      </c>
      <c r="CD248" s="18">
        <f t="shared" si="685"/>
        <v>0</v>
      </c>
      <c r="CE248" s="27" t="s">
        <v>1661</v>
      </c>
      <c r="CF248" s="33"/>
    </row>
    <row r="249" spans="1:84" ht="46.8" hidden="1" x14ac:dyDescent="0.3">
      <c r="A249" s="19" t="s">
        <v>1473</v>
      </c>
      <c r="B249" s="39">
        <v>400</v>
      </c>
      <c r="C249" s="41"/>
      <c r="D249" s="41"/>
      <c r="E249" s="14" t="s">
        <v>553</v>
      </c>
      <c r="F249" s="18"/>
      <c r="G249" s="18"/>
      <c r="H249" s="18"/>
      <c r="I249" s="18">
        <f>I250</f>
        <v>0</v>
      </c>
      <c r="J249" s="18">
        <f t="shared" si="685"/>
        <v>0</v>
      </c>
      <c r="K249" s="18">
        <f t="shared" si="685"/>
        <v>490.2</v>
      </c>
      <c r="L249" s="18">
        <f t="shared" si="675"/>
        <v>0</v>
      </c>
      <c r="M249" s="18">
        <f t="shared" si="676"/>
        <v>0</v>
      </c>
      <c r="N249" s="18">
        <f t="shared" si="677"/>
        <v>490.2</v>
      </c>
      <c r="O249" s="18">
        <f t="shared" si="685"/>
        <v>0</v>
      </c>
      <c r="P249" s="18">
        <f t="shared" si="685"/>
        <v>0</v>
      </c>
      <c r="Q249" s="18">
        <f t="shared" si="685"/>
        <v>0</v>
      </c>
      <c r="R249" s="18">
        <f t="shared" si="685"/>
        <v>0</v>
      </c>
      <c r="S249" s="18">
        <f t="shared" si="685"/>
        <v>0</v>
      </c>
      <c r="T249" s="18">
        <f t="shared" si="657"/>
        <v>0</v>
      </c>
      <c r="U249" s="18">
        <f t="shared" si="658"/>
        <v>0</v>
      </c>
      <c r="V249" s="18">
        <f t="shared" si="659"/>
        <v>490.2</v>
      </c>
      <c r="W249" s="18">
        <f t="shared" si="685"/>
        <v>0</v>
      </c>
      <c r="X249" s="18">
        <f t="shared" si="685"/>
        <v>0</v>
      </c>
      <c r="Y249" s="18">
        <f t="shared" si="685"/>
        <v>0</v>
      </c>
      <c r="Z249" s="18">
        <f t="shared" si="685"/>
        <v>0</v>
      </c>
      <c r="AA249" s="18">
        <f t="shared" si="685"/>
        <v>0</v>
      </c>
      <c r="AB249" s="18">
        <f t="shared" si="685"/>
        <v>0</v>
      </c>
      <c r="AC249" s="18">
        <f t="shared" si="660"/>
        <v>0</v>
      </c>
      <c r="AD249" s="18">
        <f t="shared" si="661"/>
        <v>0</v>
      </c>
      <c r="AE249" s="18">
        <f t="shared" si="662"/>
        <v>490.2</v>
      </c>
      <c r="AF249" s="18">
        <f t="shared" si="685"/>
        <v>0</v>
      </c>
      <c r="AG249" s="18">
        <f t="shared" si="685"/>
        <v>0</v>
      </c>
      <c r="AH249" s="18">
        <f t="shared" si="685"/>
        <v>-490.2</v>
      </c>
      <c r="AI249" s="18">
        <f t="shared" si="663"/>
        <v>0</v>
      </c>
      <c r="AJ249" s="18">
        <f t="shared" si="664"/>
        <v>0</v>
      </c>
      <c r="AK249" s="18">
        <f t="shared" si="665"/>
        <v>0</v>
      </c>
      <c r="AL249" s="18">
        <f t="shared" si="685"/>
        <v>0</v>
      </c>
      <c r="AM249" s="18">
        <f t="shared" si="666"/>
        <v>0</v>
      </c>
      <c r="AN249" s="18">
        <f t="shared" si="685"/>
        <v>0</v>
      </c>
      <c r="AO249" s="18">
        <f t="shared" si="685"/>
        <v>0</v>
      </c>
      <c r="AP249" s="18">
        <f t="shared" si="685"/>
        <v>0</v>
      </c>
      <c r="AQ249" s="18">
        <f t="shared" si="667"/>
        <v>0</v>
      </c>
      <c r="AR249" s="18">
        <f t="shared" si="668"/>
        <v>0</v>
      </c>
      <c r="AS249" s="18">
        <f t="shared" si="669"/>
        <v>0</v>
      </c>
      <c r="AT249" s="18">
        <f t="shared" si="685"/>
        <v>0</v>
      </c>
      <c r="AU249" s="18">
        <f t="shared" si="685"/>
        <v>0</v>
      </c>
      <c r="AV249" s="18">
        <f t="shared" si="685"/>
        <v>0</v>
      </c>
      <c r="AW249" s="18">
        <f t="shared" si="670"/>
        <v>0</v>
      </c>
      <c r="AX249" s="18">
        <f t="shared" si="671"/>
        <v>0</v>
      </c>
      <c r="AY249" s="18">
        <f t="shared" si="672"/>
        <v>0</v>
      </c>
      <c r="AZ249" s="18">
        <f t="shared" si="685"/>
        <v>0</v>
      </c>
      <c r="BA249" s="18">
        <f t="shared" si="685"/>
        <v>0</v>
      </c>
      <c r="BB249" s="18">
        <f t="shared" si="685"/>
        <v>0</v>
      </c>
      <c r="BC249" s="18">
        <f t="shared" si="644"/>
        <v>0</v>
      </c>
      <c r="BD249" s="18">
        <f t="shared" si="645"/>
        <v>0</v>
      </c>
      <c r="BE249" s="18">
        <f t="shared" si="646"/>
        <v>0</v>
      </c>
      <c r="BF249" s="18">
        <f t="shared" si="685"/>
        <v>0</v>
      </c>
      <c r="BG249" s="18">
        <f t="shared" si="685"/>
        <v>0</v>
      </c>
      <c r="BH249" s="18">
        <f t="shared" si="685"/>
        <v>0</v>
      </c>
      <c r="BI249" s="18">
        <f t="shared" si="640"/>
        <v>0</v>
      </c>
      <c r="BJ249" s="18">
        <f t="shared" si="641"/>
        <v>0</v>
      </c>
      <c r="BK249" s="18">
        <f t="shared" si="642"/>
        <v>0</v>
      </c>
      <c r="BL249" s="18">
        <f t="shared" si="685"/>
        <v>0</v>
      </c>
      <c r="BM249" s="18">
        <f t="shared" si="685"/>
        <v>0</v>
      </c>
      <c r="BN249" s="18">
        <f t="shared" si="685"/>
        <v>0</v>
      </c>
      <c r="BO249" s="18">
        <f t="shared" si="647"/>
        <v>0</v>
      </c>
      <c r="BP249" s="18">
        <f t="shared" si="648"/>
        <v>0</v>
      </c>
      <c r="BQ249" s="18">
        <f t="shared" si="649"/>
        <v>0</v>
      </c>
      <c r="BR249" s="18">
        <f t="shared" si="685"/>
        <v>0</v>
      </c>
      <c r="BS249" s="18">
        <f t="shared" si="685"/>
        <v>0</v>
      </c>
      <c r="BT249" s="18">
        <f t="shared" si="685"/>
        <v>0</v>
      </c>
      <c r="BU249" s="18">
        <f t="shared" si="650"/>
        <v>0</v>
      </c>
      <c r="BV249" s="18">
        <f t="shared" si="651"/>
        <v>0</v>
      </c>
      <c r="BW249" s="18">
        <f t="shared" si="652"/>
        <v>0</v>
      </c>
      <c r="BX249" s="18">
        <f t="shared" si="685"/>
        <v>0</v>
      </c>
      <c r="BY249" s="18">
        <f t="shared" si="685"/>
        <v>0</v>
      </c>
      <c r="BZ249" s="18">
        <f t="shared" si="685"/>
        <v>0</v>
      </c>
      <c r="CA249" s="18">
        <f t="shared" si="653"/>
        <v>0</v>
      </c>
      <c r="CB249" s="18">
        <f t="shared" si="654"/>
        <v>0</v>
      </c>
      <c r="CC249" s="18">
        <f t="shared" si="655"/>
        <v>0</v>
      </c>
      <c r="CD249" s="18">
        <f t="shared" si="685"/>
        <v>0</v>
      </c>
      <c r="CE249" s="27" t="s">
        <v>1661</v>
      </c>
      <c r="CF249" s="33"/>
    </row>
    <row r="250" spans="1:84" hidden="1" x14ac:dyDescent="0.3">
      <c r="A250" s="19" t="s">
        <v>1473</v>
      </c>
      <c r="B250" s="39">
        <v>410</v>
      </c>
      <c r="C250" s="41"/>
      <c r="D250" s="41"/>
      <c r="E250" s="14" t="s">
        <v>566</v>
      </c>
      <c r="F250" s="18"/>
      <c r="G250" s="18"/>
      <c r="H250" s="18"/>
      <c r="I250" s="18">
        <f>I251</f>
        <v>0</v>
      </c>
      <c r="J250" s="18">
        <f t="shared" si="685"/>
        <v>0</v>
      </c>
      <c r="K250" s="18">
        <f t="shared" si="685"/>
        <v>490.2</v>
      </c>
      <c r="L250" s="18">
        <f t="shared" si="675"/>
        <v>0</v>
      </c>
      <c r="M250" s="18">
        <f t="shared" si="676"/>
        <v>0</v>
      </c>
      <c r="N250" s="18">
        <f t="shared" si="677"/>
        <v>490.2</v>
      </c>
      <c r="O250" s="18">
        <f t="shared" si="685"/>
        <v>0</v>
      </c>
      <c r="P250" s="18">
        <f t="shared" si="685"/>
        <v>0</v>
      </c>
      <c r="Q250" s="18">
        <f t="shared" si="685"/>
        <v>0</v>
      </c>
      <c r="R250" s="18">
        <f t="shared" si="685"/>
        <v>0</v>
      </c>
      <c r="S250" s="18">
        <f t="shared" si="685"/>
        <v>0</v>
      </c>
      <c r="T250" s="18">
        <f t="shared" si="657"/>
        <v>0</v>
      </c>
      <c r="U250" s="18">
        <f t="shared" si="658"/>
        <v>0</v>
      </c>
      <c r="V250" s="18">
        <f t="shared" si="659"/>
        <v>490.2</v>
      </c>
      <c r="W250" s="18">
        <f t="shared" si="685"/>
        <v>0</v>
      </c>
      <c r="X250" s="18">
        <f t="shared" si="685"/>
        <v>0</v>
      </c>
      <c r="Y250" s="18">
        <f t="shared" si="685"/>
        <v>0</v>
      </c>
      <c r="Z250" s="18">
        <f t="shared" si="685"/>
        <v>0</v>
      </c>
      <c r="AA250" s="18">
        <f t="shared" si="685"/>
        <v>0</v>
      </c>
      <c r="AB250" s="18">
        <f t="shared" si="685"/>
        <v>0</v>
      </c>
      <c r="AC250" s="18">
        <f t="shared" si="660"/>
        <v>0</v>
      </c>
      <c r="AD250" s="18">
        <f t="shared" si="661"/>
        <v>0</v>
      </c>
      <c r="AE250" s="18">
        <f t="shared" si="662"/>
        <v>490.2</v>
      </c>
      <c r="AF250" s="18">
        <f t="shared" si="685"/>
        <v>0</v>
      </c>
      <c r="AG250" s="18">
        <f t="shared" si="685"/>
        <v>0</v>
      </c>
      <c r="AH250" s="18">
        <f t="shared" si="685"/>
        <v>-490.2</v>
      </c>
      <c r="AI250" s="18">
        <f t="shared" si="663"/>
        <v>0</v>
      </c>
      <c r="AJ250" s="18">
        <f t="shared" si="664"/>
        <v>0</v>
      </c>
      <c r="AK250" s="18">
        <f t="shared" si="665"/>
        <v>0</v>
      </c>
      <c r="AL250" s="18">
        <f t="shared" si="685"/>
        <v>0</v>
      </c>
      <c r="AM250" s="18">
        <f t="shared" si="666"/>
        <v>0</v>
      </c>
      <c r="AN250" s="18">
        <f t="shared" si="685"/>
        <v>0</v>
      </c>
      <c r="AO250" s="18">
        <f t="shared" si="685"/>
        <v>0</v>
      </c>
      <c r="AP250" s="18">
        <f t="shared" si="685"/>
        <v>0</v>
      </c>
      <c r="AQ250" s="18">
        <f t="shared" si="667"/>
        <v>0</v>
      </c>
      <c r="AR250" s="18">
        <f t="shared" si="668"/>
        <v>0</v>
      </c>
      <c r="AS250" s="18">
        <f t="shared" si="669"/>
        <v>0</v>
      </c>
      <c r="AT250" s="18">
        <f t="shared" si="685"/>
        <v>0</v>
      </c>
      <c r="AU250" s="18">
        <f t="shared" si="685"/>
        <v>0</v>
      </c>
      <c r="AV250" s="18">
        <f t="shared" si="685"/>
        <v>0</v>
      </c>
      <c r="AW250" s="18">
        <f t="shared" si="670"/>
        <v>0</v>
      </c>
      <c r="AX250" s="18">
        <f t="shared" si="671"/>
        <v>0</v>
      </c>
      <c r="AY250" s="18">
        <f t="shared" si="672"/>
        <v>0</v>
      </c>
      <c r="AZ250" s="18">
        <f t="shared" si="685"/>
        <v>0</v>
      </c>
      <c r="BA250" s="18">
        <f t="shared" si="685"/>
        <v>0</v>
      </c>
      <c r="BB250" s="18">
        <f t="shared" si="685"/>
        <v>0</v>
      </c>
      <c r="BC250" s="18">
        <f t="shared" si="644"/>
        <v>0</v>
      </c>
      <c r="BD250" s="18">
        <f t="shared" si="645"/>
        <v>0</v>
      </c>
      <c r="BE250" s="18">
        <f t="shared" si="646"/>
        <v>0</v>
      </c>
      <c r="BF250" s="18">
        <f t="shared" si="685"/>
        <v>0</v>
      </c>
      <c r="BG250" s="18">
        <f t="shared" si="685"/>
        <v>0</v>
      </c>
      <c r="BH250" s="18">
        <f t="shared" si="685"/>
        <v>0</v>
      </c>
      <c r="BI250" s="18">
        <f t="shared" si="640"/>
        <v>0</v>
      </c>
      <c r="BJ250" s="18">
        <f t="shared" si="641"/>
        <v>0</v>
      </c>
      <c r="BK250" s="18">
        <f t="shared" si="642"/>
        <v>0</v>
      </c>
      <c r="BL250" s="18">
        <f t="shared" si="685"/>
        <v>0</v>
      </c>
      <c r="BM250" s="18">
        <f t="shared" si="685"/>
        <v>0</v>
      </c>
      <c r="BN250" s="18">
        <f t="shared" si="685"/>
        <v>0</v>
      </c>
      <c r="BO250" s="18">
        <f t="shared" si="647"/>
        <v>0</v>
      </c>
      <c r="BP250" s="18">
        <f t="shared" si="648"/>
        <v>0</v>
      </c>
      <c r="BQ250" s="18">
        <f t="shared" si="649"/>
        <v>0</v>
      </c>
      <c r="BR250" s="18">
        <f t="shared" si="685"/>
        <v>0</v>
      </c>
      <c r="BS250" s="18">
        <f t="shared" si="685"/>
        <v>0</v>
      </c>
      <c r="BT250" s="18">
        <f t="shared" si="685"/>
        <v>0</v>
      </c>
      <c r="BU250" s="18">
        <f t="shared" si="650"/>
        <v>0</v>
      </c>
      <c r="BV250" s="18">
        <f t="shared" si="651"/>
        <v>0</v>
      </c>
      <c r="BW250" s="18">
        <f t="shared" si="652"/>
        <v>0</v>
      </c>
      <c r="BX250" s="18">
        <f t="shared" si="685"/>
        <v>0</v>
      </c>
      <c r="BY250" s="18">
        <f t="shared" si="685"/>
        <v>0</v>
      </c>
      <c r="BZ250" s="18">
        <f t="shared" si="685"/>
        <v>0</v>
      </c>
      <c r="CA250" s="18">
        <f t="shared" si="653"/>
        <v>0</v>
      </c>
      <c r="CB250" s="18">
        <f t="shared" si="654"/>
        <v>0</v>
      </c>
      <c r="CC250" s="18">
        <f t="shared" si="655"/>
        <v>0</v>
      </c>
      <c r="CD250" s="18">
        <f t="shared" si="685"/>
        <v>0</v>
      </c>
      <c r="CE250" s="27" t="s">
        <v>1661</v>
      </c>
      <c r="CF250" s="33"/>
    </row>
    <row r="251" spans="1:84" ht="46.8" hidden="1" x14ac:dyDescent="0.3">
      <c r="A251" s="19" t="s">
        <v>1473</v>
      </c>
      <c r="B251" s="39">
        <v>410</v>
      </c>
      <c r="C251" s="41" t="s">
        <v>19</v>
      </c>
      <c r="D251" s="41" t="s">
        <v>34</v>
      </c>
      <c r="E251" s="14" t="s">
        <v>520</v>
      </c>
      <c r="F251" s="18"/>
      <c r="G251" s="18"/>
      <c r="H251" s="18"/>
      <c r="I251" s="18"/>
      <c r="J251" s="18"/>
      <c r="K251" s="18">
        <v>490.2</v>
      </c>
      <c r="L251" s="18">
        <f t="shared" si="675"/>
        <v>0</v>
      </c>
      <c r="M251" s="18">
        <f t="shared" si="676"/>
        <v>0</v>
      </c>
      <c r="N251" s="18">
        <f t="shared" si="677"/>
        <v>490.2</v>
      </c>
      <c r="O251" s="18"/>
      <c r="P251" s="18"/>
      <c r="Q251" s="18"/>
      <c r="R251" s="18"/>
      <c r="S251" s="18"/>
      <c r="T251" s="18">
        <f t="shared" si="657"/>
        <v>0</v>
      </c>
      <c r="U251" s="18">
        <f t="shared" si="658"/>
        <v>0</v>
      </c>
      <c r="V251" s="18">
        <f t="shared" si="659"/>
        <v>490.2</v>
      </c>
      <c r="W251" s="18"/>
      <c r="X251" s="18"/>
      <c r="Y251" s="18"/>
      <c r="Z251" s="18"/>
      <c r="AA251" s="18"/>
      <c r="AB251" s="18"/>
      <c r="AC251" s="18">
        <f t="shared" si="660"/>
        <v>0</v>
      </c>
      <c r="AD251" s="18">
        <f t="shared" si="661"/>
        <v>0</v>
      </c>
      <c r="AE251" s="18">
        <f t="shared" si="662"/>
        <v>490.2</v>
      </c>
      <c r="AF251" s="18"/>
      <c r="AG251" s="18"/>
      <c r="AH251" s="18">
        <v>-490.2</v>
      </c>
      <c r="AI251" s="18">
        <f t="shared" si="663"/>
        <v>0</v>
      </c>
      <c r="AJ251" s="18">
        <f t="shared" si="664"/>
        <v>0</v>
      </c>
      <c r="AK251" s="18">
        <f t="shared" si="665"/>
        <v>0</v>
      </c>
      <c r="AL251" s="18"/>
      <c r="AM251" s="18">
        <f t="shared" si="666"/>
        <v>0</v>
      </c>
      <c r="AN251" s="18"/>
      <c r="AO251" s="18"/>
      <c r="AP251" s="18"/>
      <c r="AQ251" s="18">
        <f t="shared" si="667"/>
        <v>0</v>
      </c>
      <c r="AR251" s="18">
        <f t="shared" si="668"/>
        <v>0</v>
      </c>
      <c r="AS251" s="18">
        <f t="shared" si="669"/>
        <v>0</v>
      </c>
      <c r="AT251" s="18"/>
      <c r="AU251" s="18"/>
      <c r="AV251" s="18"/>
      <c r="AW251" s="18">
        <f t="shared" si="670"/>
        <v>0</v>
      </c>
      <c r="AX251" s="18">
        <f t="shared" si="671"/>
        <v>0</v>
      </c>
      <c r="AY251" s="18">
        <f t="shared" si="672"/>
        <v>0</v>
      </c>
      <c r="AZ251" s="18"/>
      <c r="BA251" s="18"/>
      <c r="BB251" s="18"/>
      <c r="BC251" s="18">
        <f t="shared" si="644"/>
        <v>0</v>
      </c>
      <c r="BD251" s="18">
        <f t="shared" si="645"/>
        <v>0</v>
      </c>
      <c r="BE251" s="18">
        <f t="shared" si="646"/>
        <v>0</v>
      </c>
      <c r="BF251" s="18"/>
      <c r="BG251" s="18"/>
      <c r="BH251" s="18"/>
      <c r="BI251" s="18">
        <f t="shared" si="640"/>
        <v>0</v>
      </c>
      <c r="BJ251" s="18">
        <f t="shared" si="641"/>
        <v>0</v>
      </c>
      <c r="BK251" s="18">
        <f t="shared" si="642"/>
        <v>0</v>
      </c>
      <c r="BL251" s="18"/>
      <c r="BM251" s="18"/>
      <c r="BN251" s="18"/>
      <c r="BO251" s="18">
        <f t="shared" si="647"/>
        <v>0</v>
      </c>
      <c r="BP251" s="18">
        <f t="shared" si="648"/>
        <v>0</v>
      </c>
      <c r="BQ251" s="18">
        <f t="shared" si="649"/>
        <v>0</v>
      </c>
      <c r="BR251" s="18"/>
      <c r="BS251" s="18"/>
      <c r="BT251" s="18"/>
      <c r="BU251" s="18">
        <f t="shared" si="650"/>
        <v>0</v>
      </c>
      <c r="BV251" s="18">
        <f t="shared" si="651"/>
        <v>0</v>
      </c>
      <c r="BW251" s="18">
        <f t="shared" si="652"/>
        <v>0</v>
      </c>
      <c r="BX251" s="18"/>
      <c r="BY251" s="18"/>
      <c r="BZ251" s="18"/>
      <c r="CA251" s="18">
        <f t="shared" si="653"/>
        <v>0</v>
      </c>
      <c r="CB251" s="18">
        <f t="shared" si="654"/>
        <v>0</v>
      </c>
      <c r="CC251" s="18">
        <f t="shared" si="655"/>
        <v>0</v>
      </c>
      <c r="CD251" s="18"/>
      <c r="CE251" s="27" t="s">
        <v>1661</v>
      </c>
      <c r="CF251" s="33">
        <v>171</v>
      </c>
    </row>
    <row r="252" spans="1:84" ht="46.8" x14ac:dyDescent="0.3">
      <c r="A252" s="19" t="s">
        <v>1475</v>
      </c>
      <c r="B252" s="39"/>
      <c r="C252" s="41"/>
      <c r="D252" s="41"/>
      <c r="E252" s="14" t="s">
        <v>1476</v>
      </c>
      <c r="F252" s="18"/>
      <c r="G252" s="18"/>
      <c r="H252" s="18"/>
      <c r="I252" s="18">
        <f>I253</f>
        <v>0</v>
      </c>
      <c r="J252" s="18">
        <f t="shared" ref="J252:CD254" si="686">J253</f>
        <v>0</v>
      </c>
      <c r="K252" s="18">
        <f t="shared" si="686"/>
        <v>490.2</v>
      </c>
      <c r="L252" s="18">
        <f t="shared" si="675"/>
        <v>0</v>
      </c>
      <c r="M252" s="18">
        <f t="shared" si="676"/>
        <v>0</v>
      </c>
      <c r="N252" s="18">
        <f t="shared" si="677"/>
        <v>490.2</v>
      </c>
      <c r="O252" s="18">
        <f t="shared" si="686"/>
        <v>0</v>
      </c>
      <c r="P252" s="18">
        <f t="shared" si="686"/>
        <v>0</v>
      </c>
      <c r="Q252" s="18">
        <f t="shared" si="686"/>
        <v>0</v>
      </c>
      <c r="R252" s="18">
        <f t="shared" si="686"/>
        <v>0</v>
      </c>
      <c r="S252" s="18">
        <f t="shared" si="686"/>
        <v>0</v>
      </c>
      <c r="T252" s="18">
        <f t="shared" si="657"/>
        <v>0</v>
      </c>
      <c r="U252" s="18">
        <f t="shared" si="658"/>
        <v>0</v>
      </c>
      <c r="V252" s="18">
        <f t="shared" si="659"/>
        <v>490.2</v>
      </c>
      <c r="W252" s="18">
        <f t="shared" si="686"/>
        <v>0</v>
      </c>
      <c r="X252" s="18">
        <f t="shared" si="686"/>
        <v>0</v>
      </c>
      <c r="Y252" s="18">
        <f t="shared" si="686"/>
        <v>0</v>
      </c>
      <c r="Z252" s="18">
        <f t="shared" si="686"/>
        <v>0</v>
      </c>
      <c r="AA252" s="18">
        <f t="shared" si="686"/>
        <v>0</v>
      </c>
      <c r="AB252" s="18">
        <f t="shared" si="686"/>
        <v>0</v>
      </c>
      <c r="AC252" s="18">
        <f t="shared" si="660"/>
        <v>0</v>
      </c>
      <c r="AD252" s="18">
        <f t="shared" si="661"/>
        <v>0</v>
      </c>
      <c r="AE252" s="18">
        <f t="shared" si="662"/>
        <v>490.2</v>
      </c>
      <c r="AF252" s="18">
        <f t="shared" si="686"/>
        <v>0</v>
      </c>
      <c r="AG252" s="18">
        <f t="shared" si="686"/>
        <v>0</v>
      </c>
      <c r="AH252" s="18">
        <f t="shared" si="686"/>
        <v>0</v>
      </c>
      <c r="AI252" s="18">
        <f t="shared" si="663"/>
        <v>0</v>
      </c>
      <c r="AJ252" s="18">
        <f t="shared" si="664"/>
        <v>0</v>
      </c>
      <c r="AK252" s="18">
        <f t="shared" si="665"/>
        <v>490.2</v>
      </c>
      <c r="AL252" s="18">
        <f t="shared" si="686"/>
        <v>0</v>
      </c>
      <c r="AM252" s="18">
        <f t="shared" si="666"/>
        <v>0</v>
      </c>
      <c r="AN252" s="18">
        <f t="shared" si="686"/>
        <v>0</v>
      </c>
      <c r="AO252" s="18">
        <f t="shared" si="686"/>
        <v>0</v>
      </c>
      <c r="AP252" s="18">
        <f t="shared" si="686"/>
        <v>0</v>
      </c>
      <c r="AQ252" s="18">
        <f t="shared" si="667"/>
        <v>0</v>
      </c>
      <c r="AR252" s="18">
        <f t="shared" si="668"/>
        <v>0</v>
      </c>
      <c r="AS252" s="18">
        <f t="shared" si="669"/>
        <v>490.2</v>
      </c>
      <c r="AT252" s="18">
        <f t="shared" si="686"/>
        <v>0</v>
      </c>
      <c r="AU252" s="18">
        <f t="shared" si="686"/>
        <v>0</v>
      </c>
      <c r="AV252" s="18">
        <f t="shared" si="686"/>
        <v>0</v>
      </c>
      <c r="AW252" s="18">
        <f t="shared" si="670"/>
        <v>0</v>
      </c>
      <c r="AX252" s="18">
        <f t="shared" si="671"/>
        <v>0</v>
      </c>
      <c r="AY252" s="18">
        <f t="shared" si="672"/>
        <v>490.2</v>
      </c>
      <c r="AZ252" s="18">
        <f t="shared" si="686"/>
        <v>0</v>
      </c>
      <c r="BA252" s="18">
        <f t="shared" si="686"/>
        <v>0</v>
      </c>
      <c r="BB252" s="18">
        <f t="shared" si="686"/>
        <v>0</v>
      </c>
      <c r="BC252" s="18">
        <f t="shared" si="644"/>
        <v>0</v>
      </c>
      <c r="BD252" s="18">
        <f t="shared" si="645"/>
        <v>0</v>
      </c>
      <c r="BE252" s="18">
        <f t="shared" si="646"/>
        <v>490.2</v>
      </c>
      <c r="BF252" s="18">
        <f t="shared" si="686"/>
        <v>0</v>
      </c>
      <c r="BG252" s="18">
        <f t="shared" si="686"/>
        <v>0</v>
      </c>
      <c r="BH252" s="18">
        <f t="shared" si="686"/>
        <v>0</v>
      </c>
      <c r="BI252" s="18">
        <f t="shared" si="640"/>
        <v>0</v>
      </c>
      <c r="BJ252" s="18">
        <f t="shared" si="641"/>
        <v>0</v>
      </c>
      <c r="BK252" s="18">
        <f t="shared" si="642"/>
        <v>490.2</v>
      </c>
      <c r="BL252" s="18">
        <f t="shared" si="686"/>
        <v>0</v>
      </c>
      <c r="BM252" s="18">
        <f t="shared" si="686"/>
        <v>0</v>
      </c>
      <c r="BN252" s="18">
        <f t="shared" si="686"/>
        <v>0</v>
      </c>
      <c r="BO252" s="18">
        <f t="shared" si="647"/>
        <v>0</v>
      </c>
      <c r="BP252" s="18">
        <f t="shared" si="648"/>
        <v>0</v>
      </c>
      <c r="BQ252" s="18">
        <f t="shared" si="649"/>
        <v>490.2</v>
      </c>
      <c r="BR252" s="18">
        <f t="shared" si="686"/>
        <v>0</v>
      </c>
      <c r="BS252" s="18">
        <f t="shared" si="686"/>
        <v>0</v>
      </c>
      <c r="BT252" s="18">
        <f t="shared" si="686"/>
        <v>0</v>
      </c>
      <c r="BU252" s="18">
        <f t="shared" si="650"/>
        <v>0</v>
      </c>
      <c r="BV252" s="18">
        <f t="shared" si="651"/>
        <v>0</v>
      </c>
      <c r="BW252" s="18">
        <f t="shared" si="652"/>
        <v>490.2</v>
      </c>
      <c r="BX252" s="18">
        <f t="shared" si="686"/>
        <v>0</v>
      </c>
      <c r="BY252" s="18">
        <f t="shared" si="686"/>
        <v>0</v>
      </c>
      <c r="BZ252" s="18">
        <f t="shared" si="686"/>
        <v>0</v>
      </c>
      <c r="CA252" s="18">
        <f t="shared" si="653"/>
        <v>0</v>
      </c>
      <c r="CB252" s="18">
        <f t="shared" si="654"/>
        <v>0</v>
      </c>
      <c r="CC252" s="18">
        <f t="shared" si="655"/>
        <v>490.2</v>
      </c>
      <c r="CD252" s="18">
        <f t="shared" si="686"/>
        <v>0</v>
      </c>
      <c r="CE252" s="27"/>
      <c r="CF252" s="33"/>
    </row>
    <row r="253" spans="1:84" ht="46.8" x14ac:dyDescent="0.3">
      <c r="A253" s="19" t="s">
        <v>1475</v>
      </c>
      <c r="B253" s="39">
        <v>400</v>
      </c>
      <c r="C253" s="41"/>
      <c r="D253" s="41"/>
      <c r="E253" s="14" t="s">
        <v>553</v>
      </c>
      <c r="F253" s="18"/>
      <c r="G253" s="18"/>
      <c r="H253" s="18"/>
      <c r="I253" s="18">
        <f>I254</f>
        <v>0</v>
      </c>
      <c r="J253" s="18">
        <f t="shared" si="686"/>
        <v>0</v>
      </c>
      <c r="K253" s="18">
        <f t="shared" si="686"/>
        <v>490.2</v>
      </c>
      <c r="L253" s="18">
        <f t="shared" si="675"/>
        <v>0</v>
      </c>
      <c r="M253" s="18">
        <f t="shared" si="676"/>
        <v>0</v>
      </c>
      <c r="N253" s="18">
        <f t="shared" si="677"/>
        <v>490.2</v>
      </c>
      <c r="O253" s="18">
        <f t="shared" si="686"/>
        <v>0</v>
      </c>
      <c r="P253" s="18">
        <f t="shared" si="686"/>
        <v>0</v>
      </c>
      <c r="Q253" s="18">
        <f t="shared" si="686"/>
        <v>0</v>
      </c>
      <c r="R253" s="18">
        <f t="shared" si="686"/>
        <v>0</v>
      </c>
      <c r="S253" s="18">
        <f t="shared" si="686"/>
        <v>0</v>
      </c>
      <c r="T253" s="18">
        <f t="shared" si="657"/>
        <v>0</v>
      </c>
      <c r="U253" s="18">
        <f t="shared" si="658"/>
        <v>0</v>
      </c>
      <c r="V253" s="18">
        <f t="shared" si="659"/>
        <v>490.2</v>
      </c>
      <c r="W253" s="18">
        <f t="shared" si="686"/>
        <v>0</v>
      </c>
      <c r="X253" s="18">
        <f t="shared" si="686"/>
        <v>0</v>
      </c>
      <c r="Y253" s="18">
        <f t="shared" si="686"/>
        <v>0</v>
      </c>
      <c r="Z253" s="18">
        <f t="shared" si="686"/>
        <v>0</v>
      </c>
      <c r="AA253" s="18">
        <f t="shared" si="686"/>
        <v>0</v>
      </c>
      <c r="AB253" s="18">
        <f t="shared" si="686"/>
        <v>0</v>
      </c>
      <c r="AC253" s="18">
        <f t="shared" si="660"/>
        <v>0</v>
      </c>
      <c r="AD253" s="18">
        <f t="shared" si="661"/>
        <v>0</v>
      </c>
      <c r="AE253" s="18">
        <f t="shared" si="662"/>
        <v>490.2</v>
      </c>
      <c r="AF253" s="18">
        <f t="shared" si="686"/>
        <v>0</v>
      </c>
      <c r="AG253" s="18">
        <f t="shared" si="686"/>
        <v>0</v>
      </c>
      <c r="AH253" s="18">
        <f t="shared" si="686"/>
        <v>0</v>
      </c>
      <c r="AI253" s="18">
        <f t="shared" si="663"/>
        <v>0</v>
      </c>
      <c r="AJ253" s="18">
        <f t="shared" si="664"/>
        <v>0</v>
      </c>
      <c r="AK253" s="18">
        <f t="shared" si="665"/>
        <v>490.2</v>
      </c>
      <c r="AL253" s="18">
        <f t="shared" si="686"/>
        <v>0</v>
      </c>
      <c r="AM253" s="18">
        <f t="shared" si="666"/>
        <v>0</v>
      </c>
      <c r="AN253" s="18">
        <f t="shared" si="686"/>
        <v>0</v>
      </c>
      <c r="AO253" s="18">
        <f t="shared" si="686"/>
        <v>0</v>
      </c>
      <c r="AP253" s="18">
        <f t="shared" si="686"/>
        <v>0</v>
      </c>
      <c r="AQ253" s="18">
        <f t="shared" si="667"/>
        <v>0</v>
      </c>
      <c r="AR253" s="18">
        <f t="shared" si="668"/>
        <v>0</v>
      </c>
      <c r="AS253" s="18">
        <f t="shared" si="669"/>
        <v>490.2</v>
      </c>
      <c r="AT253" s="18">
        <f t="shared" si="686"/>
        <v>0</v>
      </c>
      <c r="AU253" s="18">
        <f t="shared" si="686"/>
        <v>0</v>
      </c>
      <c r="AV253" s="18">
        <f t="shared" si="686"/>
        <v>0</v>
      </c>
      <c r="AW253" s="18">
        <f t="shared" si="670"/>
        <v>0</v>
      </c>
      <c r="AX253" s="18">
        <f t="shared" si="671"/>
        <v>0</v>
      </c>
      <c r="AY253" s="18">
        <f t="shared" si="672"/>
        <v>490.2</v>
      </c>
      <c r="AZ253" s="18">
        <f t="shared" si="686"/>
        <v>0</v>
      </c>
      <c r="BA253" s="18">
        <f t="shared" si="686"/>
        <v>0</v>
      </c>
      <c r="BB253" s="18">
        <f t="shared" si="686"/>
        <v>0</v>
      </c>
      <c r="BC253" s="18">
        <f t="shared" si="644"/>
        <v>0</v>
      </c>
      <c r="BD253" s="18">
        <f t="shared" si="645"/>
        <v>0</v>
      </c>
      <c r="BE253" s="18">
        <f t="shared" si="646"/>
        <v>490.2</v>
      </c>
      <c r="BF253" s="18">
        <f t="shared" si="686"/>
        <v>0</v>
      </c>
      <c r="BG253" s="18">
        <f t="shared" si="686"/>
        <v>0</v>
      </c>
      <c r="BH253" s="18">
        <f t="shared" si="686"/>
        <v>0</v>
      </c>
      <c r="BI253" s="18">
        <f t="shared" si="640"/>
        <v>0</v>
      </c>
      <c r="BJ253" s="18">
        <f t="shared" si="641"/>
        <v>0</v>
      </c>
      <c r="BK253" s="18">
        <f t="shared" si="642"/>
        <v>490.2</v>
      </c>
      <c r="BL253" s="18">
        <f t="shared" si="686"/>
        <v>0</v>
      </c>
      <c r="BM253" s="18">
        <f t="shared" si="686"/>
        <v>0</v>
      </c>
      <c r="BN253" s="18">
        <f t="shared" si="686"/>
        <v>0</v>
      </c>
      <c r="BO253" s="18">
        <f t="shared" si="647"/>
        <v>0</v>
      </c>
      <c r="BP253" s="18">
        <f t="shared" si="648"/>
        <v>0</v>
      </c>
      <c r="BQ253" s="18">
        <f t="shared" si="649"/>
        <v>490.2</v>
      </c>
      <c r="BR253" s="18">
        <f t="shared" si="686"/>
        <v>0</v>
      </c>
      <c r="BS253" s="18">
        <f t="shared" si="686"/>
        <v>0</v>
      </c>
      <c r="BT253" s="18">
        <f t="shared" si="686"/>
        <v>0</v>
      </c>
      <c r="BU253" s="18">
        <f t="shared" si="650"/>
        <v>0</v>
      </c>
      <c r="BV253" s="18">
        <f t="shared" si="651"/>
        <v>0</v>
      </c>
      <c r="BW253" s="18">
        <f t="shared" si="652"/>
        <v>490.2</v>
      </c>
      <c r="BX253" s="18">
        <f t="shared" si="686"/>
        <v>0</v>
      </c>
      <c r="BY253" s="18">
        <f t="shared" si="686"/>
        <v>0</v>
      </c>
      <c r="BZ253" s="18">
        <f t="shared" si="686"/>
        <v>0</v>
      </c>
      <c r="CA253" s="18">
        <f t="shared" si="653"/>
        <v>0</v>
      </c>
      <c r="CB253" s="18">
        <f t="shared" si="654"/>
        <v>0</v>
      </c>
      <c r="CC253" s="18">
        <f t="shared" si="655"/>
        <v>490.2</v>
      </c>
      <c r="CD253" s="18">
        <f t="shared" si="686"/>
        <v>0</v>
      </c>
      <c r="CE253" s="27"/>
      <c r="CF253" s="33"/>
    </row>
    <row r="254" spans="1:84" x14ac:dyDescent="0.3">
      <c r="A254" s="19" t="s">
        <v>1475</v>
      </c>
      <c r="B254" s="39">
        <v>410</v>
      </c>
      <c r="C254" s="41"/>
      <c r="D254" s="41"/>
      <c r="E254" s="14" t="s">
        <v>566</v>
      </c>
      <c r="F254" s="18"/>
      <c r="G254" s="18"/>
      <c r="H254" s="18"/>
      <c r="I254" s="18">
        <f>I255</f>
        <v>0</v>
      </c>
      <c r="J254" s="18">
        <f t="shared" si="686"/>
        <v>0</v>
      </c>
      <c r="K254" s="18">
        <f t="shared" si="686"/>
        <v>490.2</v>
      </c>
      <c r="L254" s="18">
        <f t="shared" si="675"/>
        <v>0</v>
      </c>
      <c r="M254" s="18">
        <f t="shared" si="676"/>
        <v>0</v>
      </c>
      <c r="N254" s="18">
        <f t="shared" si="677"/>
        <v>490.2</v>
      </c>
      <c r="O254" s="18">
        <f t="shared" si="686"/>
        <v>0</v>
      </c>
      <c r="P254" s="18">
        <f t="shared" si="686"/>
        <v>0</v>
      </c>
      <c r="Q254" s="18">
        <f t="shared" si="686"/>
        <v>0</v>
      </c>
      <c r="R254" s="18">
        <f t="shared" si="686"/>
        <v>0</v>
      </c>
      <c r="S254" s="18">
        <f t="shared" si="686"/>
        <v>0</v>
      </c>
      <c r="T254" s="18">
        <f t="shared" si="657"/>
        <v>0</v>
      </c>
      <c r="U254" s="18">
        <f t="shared" si="658"/>
        <v>0</v>
      </c>
      <c r="V254" s="18">
        <f t="shared" si="659"/>
        <v>490.2</v>
      </c>
      <c r="W254" s="18">
        <f t="shared" si="686"/>
        <v>0</v>
      </c>
      <c r="X254" s="18">
        <f t="shared" si="686"/>
        <v>0</v>
      </c>
      <c r="Y254" s="18">
        <f t="shared" si="686"/>
        <v>0</v>
      </c>
      <c r="Z254" s="18">
        <f t="shared" si="686"/>
        <v>0</v>
      </c>
      <c r="AA254" s="18">
        <f t="shared" si="686"/>
        <v>0</v>
      </c>
      <c r="AB254" s="18">
        <f t="shared" si="686"/>
        <v>0</v>
      </c>
      <c r="AC254" s="18">
        <f t="shared" si="660"/>
        <v>0</v>
      </c>
      <c r="AD254" s="18">
        <f t="shared" si="661"/>
        <v>0</v>
      </c>
      <c r="AE254" s="18">
        <f t="shared" si="662"/>
        <v>490.2</v>
      </c>
      <c r="AF254" s="18">
        <f t="shared" si="686"/>
        <v>0</v>
      </c>
      <c r="AG254" s="18">
        <f t="shared" si="686"/>
        <v>0</v>
      </c>
      <c r="AH254" s="18">
        <f t="shared" si="686"/>
        <v>0</v>
      </c>
      <c r="AI254" s="18">
        <f t="shared" si="663"/>
        <v>0</v>
      </c>
      <c r="AJ254" s="18">
        <f t="shared" si="664"/>
        <v>0</v>
      </c>
      <c r="AK254" s="18">
        <f t="shared" si="665"/>
        <v>490.2</v>
      </c>
      <c r="AL254" s="18">
        <f t="shared" si="686"/>
        <v>0</v>
      </c>
      <c r="AM254" s="18">
        <f t="shared" si="666"/>
        <v>0</v>
      </c>
      <c r="AN254" s="18">
        <f t="shared" si="686"/>
        <v>0</v>
      </c>
      <c r="AO254" s="18">
        <f t="shared" si="686"/>
        <v>0</v>
      </c>
      <c r="AP254" s="18">
        <f t="shared" si="686"/>
        <v>0</v>
      </c>
      <c r="AQ254" s="18">
        <f t="shared" si="667"/>
        <v>0</v>
      </c>
      <c r="AR254" s="18">
        <f t="shared" si="668"/>
        <v>0</v>
      </c>
      <c r="AS254" s="18">
        <f t="shared" si="669"/>
        <v>490.2</v>
      </c>
      <c r="AT254" s="18">
        <f t="shared" si="686"/>
        <v>0</v>
      </c>
      <c r="AU254" s="18">
        <f t="shared" si="686"/>
        <v>0</v>
      </c>
      <c r="AV254" s="18">
        <f t="shared" si="686"/>
        <v>0</v>
      </c>
      <c r="AW254" s="18">
        <f t="shared" si="670"/>
        <v>0</v>
      </c>
      <c r="AX254" s="18">
        <f t="shared" si="671"/>
        <v>0</v>
      </c>
      <c r="AY254" s="18">
        <f t="shared" si="672"/>
        <v>490.2</v>
      </c>
      <c r="AZ254" s="18">
        <f t="shared" si="686"/>
        <v>0</v>
      </c>
      <c r="BA254" s="18">
        <f t="shared" si="686"/>
        <v>0</v>
      </c>
      <c r="BB254" s="18">
        <f t="shared" si="686"/>
        <v>0</v>
      </c>
      <c r="BC254" s="18">
        <f t="shared" si="644"/>
        <v>0</v>
      </c>
      <c r="BD254" s="18">
        <f t="shared" si="645"/>
        <v>0</v>
      </c>
      <c r="BE254" s="18">
        <f t="shared" si="646"/>
        <v>490.2</v>
      </c>
      <c r="BF254" s="18">
        <f t="shared" si="686"/>
        <v>0</v>
      </c>
      <c r="BG254" s="18">
        <f t="shared" si="686"/>
        <v>0</v>
      </c>
      <c r="BH254" s="18">
        <f t="shared" si="686"/>
        <v>0</v>
      </c>
      <c r="BI254" s="18">
        <f t="shared" si="640"/>
        <v>0</v>
      </c>
      <c r="BJ254" s="18">
        <f t="shared" si="641"/>
        <v>0</v>
      </c>
      <c r="BK254" s="18">
        <f t="shared" si="642"/>
        <v>490.2</v>
      </c>
      <c r="BL254" s="18">
        <f t="shared" si="686"/>
        <v>0</v>
      </c>
      <c r="BM254" s="18">
        <f t="shared" si="686"/>
        <v>0</v>
      </c>
      <c r="BN254" s="18">
        <f t="shared" si="686"/>
        <v>0</v>
      </c>
      <c r="BO254" s="18">
        <f t="shared" si="647"/>
        <v>0</v>
      </c>
      <c r="BP254" s="18">
        <f t="shared" si="648"/>
        <v>0</v>
      </c>
      <c r="BQ254" s="18">
        <f t="shared" si="649"/>
        <v>490.2</v>
      </c>
      <c r="BR254" s="18">
        <f t="shared" si="686"/>
        <v>0</v>
      </c>
      <c r="BS254" s="18">
        <f t="shared" si="686"/>
        <v>0</v>
      </c>
      <c r="BT254" s="18">
        <f t="shared" si="686"/>
        <v>0</v>
      </c>
      <c r="BU254" s="18">
        <f t="shared" si="650"/>
        <v>0</v>
      </c>
      <c r="BV254" s="18">
        <f t="shared" si="651"/>
        <v>0</v>
      </c>
      <c r="BW254" s="18">
        <f t="shared" si="652"/>
        <v>490.2</v>
      </c>
      <c r="BX254" s="18">
        <f t="shared" si="686"/>
        <v>0</v>
      </c>
      <c r="BY254" s="18">
        <f t="shared" si="686"/>
        <v>0</v>
      </c>
      <c r="BZ254" s="18">
        <f t="shared" si="686"/>
        <v>0</v>
      </c>
      <c r="CA254" s="18">
        <f t="shared" si="653"/>
        <v>0</v>
      </c>
      <c r="CB254" s="18">
        <f t="shared" si="654"/>
        <v>0</v>
      </c>
      <c r="CC254" s="18">
        <f t="shared" si="655"/>
        <v>490.2</v>
      </c>
      <c r="CD254" s="18">
        <f t="shared" si="686"/>
        <v>0</v>
      </c>
      <c r="CE254" s="27"/>
      <c r="CF254" s="33"/>
    </row>
    <row r="255" spans="1:84" ht="46.8" x14ac:dyDescent="0.3">
      <c r="A255" s="19" t="s">
        <v>1475</v>
      </c>
      <c r="B255" s="39">
        <v>410</v>
      </c>
      <c r="C255" s="41" t="s">
        <v>19</v>
      </c>
      <c r="D255" s="41" t="s">
        <v>34</v>
      </c>
      <c r="E255" s="14" t="s">
        <v>520</v>
      </c>
      <c r="F255" s="18"/>
      <c r="G255" s="18"/>
      <c r="H255" s="18"/>
      <c r="I255" s="18"/>
      <c r="J255" s="18"/>
      <c r="K255" s="18">
        <v>490.2</v>
      </c>
      <c r="L255" s="18">
        <f t="shared" si="675"/>
        <v>0</v>
      </c>
      <c r="M255" s="18">
        <f t="shared" si="676"/>
        <v>0</v>
      </c>
      <c r="N255" s="18">
        <f t="shared" si="677"/>
        <v>490.2</v>
      </c>
      <c r="O255" s="18"/>
      <c r="P255" s="18"/>
      <c r="Q255" s="18"/>
      <c r="R255" s="18"/>
      <c r="S255" s="18"/>
      <c r="T255" s="18">
        <f t="shared" si="657"/>
        <v>0</v>
      </c>
      <c r="U255" s="18">
        <f t="shared" si="658"/>
        <v>0</v>
      </c>
      <c r="V255" s="18">
        <f t="shared" si="659"/>
        <v>490.2</v>
      </c>
      <c r="W255" s="18"/>
      <c r="X255" s="18"/>
      <c r="Y255" s="18"/>
      <c r="Z255" s="18"/>
      <c r="AA255" s="18"/>
      <c r="AB255" s="18"/>
      <c r="AC255" s="18">
        <f t="shared" si="660"/>
        <v>0</v>
      </c>
      <c r="AD255" s="18">
        <f t="shared" si="661"/>
        <v>0</v>
      </c>
      <c r="AE255" s="18">
        <f t="shared" si="662"/>
        <v>490.2</v>
      </c>
      <c r="AF255" s="18"/>
      <c r="AG255" s="18"/>
      <c r="AH255" s="18"/>
      <c r="AI255" s="18">
        <f t="shared" si="663"/>
        <v>0</v>
      </c>
      <c r="AJ255" s="18">
        <f t="shared" si="664"/>
        <v>0</v>
      </c>
      <c r="AK255" s="18">
        <f t="shared" si="665"/>
        <v>490.2</v>
      </c>
      <c r="AL255" s="18"/>
      <c r="AM255" s="18">
        <f t="shared" si="666"/>
        <v>0</v>
      </c>
      <c r="AN255" s="18"/>
      <c r="AO255" s="18"/>
      <c r="AP255" s="18"/>
      <c r="AQ255" s="18">
        <f t="shared" si="667"/>
        <v>0</v>
      </c>
      <c r="AR255" s="18">
        <f t="shared" si="668"/>
        <v>0</v>
      </c>
      <c r="AS255" s="18">
        <f t="shared" si="669"/>
        <v>490.2</v>
      </c>
      <c r="AT255" s="18"/>
      <c r="AU255" s="18"/>
      <c r="AV255" s="18"/>
      <c r="AW255" s="18">
        <f t="shared" si="670"/>
        <v>0</v>
      </c>
      <c r="AX255" s="18">
        <f t="shared" si="671"/>
        <v>0</v>
      </c>
      <c r="AY255" s="18">
        <f t="shared" si="672"/>
        <v>490.2</v>
      </c>
      <c r="AZ255" s="18"/>
      <c r="BA255" s="18"/>
      <c r="BB255" s="18"/>
      <c r="BC255" s="18">
        <f t="shared" si="644"/>
        <v>0</v>
      </c>
      <c r="BD255" s="18">
        <f t="shared" si="645"/>
        <v>0</v>
      </c>
      <c r="BE255" s="18">
        <f t="shared" si="646"/>
        <v>490.2</v>
      </c>
      <c r="BF255" s="18"/>
      <c r="BG255" s="18"/>
      <c r="BH255" s="18"/>
      <c r="BI255" s="18">
        <f t="shared" si="640"/>
        <v>0</v>
      </c>
      <c r="BJ255" s="18">
        <f t="shared" si="641"/>
        <v>0</v>
      </c>
      <c r="BK255" s="18">
        <f t="shared" si="642"/>
        <v>490.2</v>
      </c>
      <c r="BL255" s="18"/>
      <c r="BM255" s="18"/>
      <c r="BN255" s="18"/>
      <c r="BO255" s="18">
        <f t="shared" si="647"/>
        <v>0</v>
      </c>
      <c r="BP255" s="18">
        <f t="shared" si="648"/>
        <v>0</v>
      </c>
      <c r="BQ255" s="18">
        <f t="shared" si="649"/>
        <v>490.2</v>
      </c>
      <c r="BR255" s="18"/>
      <c r="BS255" s="18"/>
      <c r="BT255" s="18"/>
      <c r="BU255" s="18">
        <f t="shared" si="650"/>
        <v>0</v>
      </c>
      <c r="BV255" s="18">
        <f t="shared" si="651"/>
        <v>0</v>
      </c>
      <c r="BW255" s="18">
        <f t="shared" si="652"/>
        <v>490.2</v>
      </c>
      <c r="BX255" s="18"/>
      <c r="BY255" s="18"/>
      <c r="BZ255" s="18"/>
      <c r="CA255" s="18">
        <f t="shared" si="653"/>
        <v>0</v>
      </c>
      <c r="CB255" s="18">
        <f t="shared" si="654"/>
        <v>0</v>
      </c>
      <c r="CC255" s="18">
        <f t="shared" si="655"/>
        <v>490.2</v>
      </c>
      <c r="CD255" s="18"/>
      <c r="CE255" s="27"/>
      <c r="CF255" s="33">
        <v>172</v>
      </c>
    </row>
    <row r="256" spans="1:84" ht="46.8" x14ac:dyDescent="0.3">
      <c r="A256" s="19" t="s">
        <v>1491</v>
      </c>
      <c r="B256" s="39"/>
      <c r="C256" s="41"/>
      <c r="D256" s="41"/>
      <c r="E256" s="14" t="s">
        <v>1492</v>
      </c>
      <c r="F256" s="18"/>
      <c r="G256" s="18"/>
      <c r="H256" s="18"/>
      <c r="I256" s="18"/>
      <c r="J256" s="18"/>
      <c r="K256" s="18"/>
      <c r="L256" s="18"/>
      <c r="M256" s="18"/>
      <c r="N256" s="18"/>
      <c r="O256" s="18">
        <f>O257</f>
        <v>4711.7730000000001</v>
      </c>
      <c r="P256" s="18">
        <f t="shared" ref="P256:CD258" si="687">P257</f>
        <v>0</v>
      </c>
      <c r="Q256" s="18">
        <f t="shared" si="687"/>
        <v>0</v>
      </c>
      <c r="R256" s="18">
        <f t="shared" si="687"/>
        <v>0</v>
      </c>
      <c r="S256" s="18">
        <f t="shared" si="687"/>
        <v>0</v>
      </c>
      <c r="T256" s="18">
        <f t="shared" si="657"/>
        <v>4711.7730000000001</v>
      </c>
      <c r="U256" s="18">
        <f t="shared" si="658"/>
        <v>0</v>
      </c>
      <c r="V256" s="18">
        <f t="shared" si="659"/>
        <v>0</v>
      </c>
      <c r="W256" s="18">
        <f t="shared" si="687"/>
        <v>0</v>
      </c>
      <c r="X256" s="18">
        <f t="shared" si="687"/>
        <v>0</v>
      </c>
      <c r="Y256" s="18">
        <f t="shared" si="687"/>
        <v>0</v>
      </c>
      <c r="Z256" s="18">
        <f t="shared" si="687"/>
        <v>0</v>
      </c>
      <c r="AA256" s="18">
        <f t="shared" si="687"/>
        <v>0</v>
      </c>
      <c r="AB256" s="18">
        <f t="shared" si="687"/>
        <v>0</v>
      </c>
      <c r="AC256" s="18">
        <f t="shared" si="660"/>
        <v>4711.7730000000001</v>
      </c>
      <c r="AD256" s="18">
        <f t="shared" si="661"/>
        <v>0</v>
      </c>
      <c r="AE256" s="18">
        <f t="shared" si="662"/>
        <v>0</v>
      </c>
      <c r="AF256" s="18">
        <f t="shared" si="687"/>
        <v>0</v>
      </c>
      <c r="AG256" s="18">
        <f t="shared" si="687"/>
        <v>0</v>
      </c>
      <c r="AH256" s="18">
        <f t="shared" si="687"/>
        <v>0</v>
      </c>
      <c r="AI256" s="18">
        <f t="shared" si="663"/>
        <v>4711.7730000000001</v>
      </c>
      <c r="AJ256" s="18">
        <f t="shared" si="664"/>
        <v>0</v>
      </c>
      <c r="AK256" s="18">
        <f t="shared" si="665"/>
        <v>0</v>
      </c>
      <c r="AL256" s="18">
        <f t="shared" si="687"/>
        <v>0</v>
      </c>
      <c r="AM256" s="18">
        <f t="shared" si="666"/>
        <v>4711.7730000000001</v>
      </c>
      <c r="AN256" s="18">
        <f t="shared" si="687"/>
        <v>0</v>
      </c>
      <c r="AO256" s="18">
        <f t="shared" si="687"/>
        <v>0</v>
      </c>
      <c r="AP256" s="18">
        <f t="shared" si="687"/>
        <v>0</v>
      </c>
      <c r="AQ256" s="18">
        <f t="shared" si="667"/>
        <v>4711.7730000000001</v>
      </c>
      <c r="AR256" s="18">
        <f t="shared" si="668"/>
        <v>0</v>
      </c>
      <c r="AS256" s="18">
        <f t="shared" si="669"/>
        <v>0</v>
      </c>
      <c r="AT256" s="18">
        <f t="shared" si="687"/>
        <v>0</v>
      </c>
      <c r="AU256" s="18">
        <f t="shared" si="687"/>
        <v>0</v>
      </c>
      <c r="AV256" s="18">
        <f t="shared" si="687"/>
        <v>0</v>
      </c>
      <c r="AW256" s="18">
        <f t="shared" si="670"/>
        <v>4711.7730000000001</v>
      </c>
      <c r="AX256" s="18">
        <f t="shared" si="671"/>
        <v>0</v>
      </c>
      <c r="AY256" s="18">
        <f t="shared" si="672"/>
        <v>0</v>
      </c>
      <c r="AZ256" s="18">
        <f t="shared" si="687"/>
        <v>0</v>
      </c>
      <c r="BA256" s="18">
        <f t="shared" si="687"/>
        <v>0</v>
      </c>
      <c r="BB256" s="18">
        <f t="shared" si="687"/>
        <v>0</v>
      </c>
      <c r="BC256" s="18">
        <f t="shared" si="644"/>
        <v>4711.7730000000001</v>
      </c>
      <c r="BD256" s="18">
        <f t="shared" si="645"/>
        <v>0</v>
      </c>
      <c r="BE256" s="18">
        <f t="shared" si="646"/>
        <v>0</v>
      </c>
      <c r="BF256" s="18">
        <f t="shared" si="687"/>
        <v>0</v>
      </c>
      <c r="BG256" s="18">
        <f t="shared" si="687"/>
        <v>0</v>
      </c>
      <c r="BH256" s="18">
        <f t="shared" si="687"/>
        <v>0</v>
      </c>
      <c r="BI256" s="18">
        <f t="shared" si="640"/>
        <v>4711.7730000000001</v>
      </c>
      <c r="BJ256" s="18">
        <f t="shared" si="641"/>
        <v>0</v>
      </c>
      <c r="BK256" s="18">
        <f t="shared" si="642"/>
        <v>0</v>
      </c>
      <c r="BL256" s="18">
        <f t="shared" si="687"/>
        <v>0</v>
      </c>
      <c r="BM256" s="18">
        <f t="shared" si="687"/>
        <v>0</v>
      </c>
      <c r="BN256" s="18">
        <f t="shared" si="687"/>
        <v>0</v>
      </c>
      <c r="BO256" s="18">
        <f t="shared" si="647"/>
        <v>4711.7730000000001</v>
      </c>
      <c r="BP256" s="18">
        <f t="shared" si="648"/>
        <v>0</v>
      </c>
      <c r="BQ256" s="18">
        <f t="shared" si="649"/>
        <v>0</v>
      </c>
      <c r="BR256" s="18">
        <f t="shared" si="687"/>
        <v>0</v>
      </c>
      <c r="BS256" s="18">
        <f t="shared" si="687"/>
        <v>0</v>
      </c>
      <c r="BT256" s="18">
        <f t="shared" si="687"/>
        <v>0</v>
      </c>
      <c r="BU256" s="18">
        <f t="shared" si="650"/>
        <v>4711.7730000000001</v>
      </c>
      <c r="BV256" s="18">
        <f t="shared" si="651"/>
        <v>0</v>
      </c>
      <c r="BW256" s="18">
        <f t="shared" si="652"/>
        <v>0</v>
      </c>
      <c r="BX256" s="18">
        <f t="shared" si="687"/>
        <v>0</v>
      </c>
      <c r="BY256" s="18">
        <f t="shared" si="687"/>
        <v>0</v>
      </c>
      <c r="BZ256" s="18">
        <f t="shared" si="687"/>
        <v>0</v>
      </c>
      <c r="CA256" s="18">
        <f t="shared" si="653"/>
        <v>4711.7730000000001</v>
      </c>
      <c r="CB256" s="18">
        <f t="shared" si="654"/>
        <v>0</v>
      </c>
      <c r="CC256" s="18">
        <f t="shared" si="655"/>
        <v>0</v>
      </c>
      <c r="CD256" s="18">
        <f t="shared" si="687"/>
        <v>0</v>
      </c>
      <c r="CE256" s="27"/>
      <c r="CF256" s="33"/>
    </row>
    <row r="257" spans="1:84" ht="46.8" x14ac:dyDescent="0.3">
      <c r="A257" s="19" t="s">
        <v>1491</v>
      </c>
      <c r="B257" s="39">
        <v>400</v>
      </c>
      <c r="C257" s="41"/>
      <c r="D257" s="41"/>
      <c r="E257" s="14" t="s">
        <v>553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8">
        <f>O258</f>
        <v>4711.7730000000001</v>
      </c>
      <c r="P257" s="18">
        <f t="shared" si="687"/>
        <v>0</v>
      </c>
      <c r="Q257" s="18">
        <f t="shared" si="687"/>
        <v>0</v>
      </c>
      <c r="R257" s="18">
        <f t="shared" si="687"/>
        <v>0</v>
      </c>
      <c r="S257" s="18">
        <f t="shared" si="687"/>
        <v>0</v>
      </c>
      <c r="T257" s="18">
        <f t="shared" si="657"/>
        <v>4711.7730000000001</v>
      </c>
      <c r="U257" s="18">
        <f t="shared" si="658"/>
        <v>0</v>
      </c>
      <c r="V257" s="18">
        <f t="shared" si="659"/>
        <v>0</v>
      </c>
      <c r="W257" s="18">
        <f t="shared" si="687"/>
        <v>0</v>
      </c>
      <c r="X257" s="18">
        <f t="shared" si="687"/>
        <v>0</v>
      </c>
      <c r="Y257" s="18">
        <f t="shared" si="687"/>
        <v>0</v>
      </c>
      <c r="Z257" s="18">
        <f t="shared" si="687"/>
        <v>0</v>
      </c>
      <c r="AA257" s="18">
        <f t="shared" si="687"/>
        <v>0</v>
      </c>
      <c r="AB257" s="18">
        <f t="shared" si="687"/>
        <v>0</v>
      </c>
      <c r="AC257" s="18">
        <f t="shared" si="660"/>
        <v>4711.7730000000001</v>
      </c>
      <c r="AD257" s="18">
        <f t="shared" si="661"/>
        <v>0</v>
      </c>
      <c r="AE257" s="18">
        <f t="shared" si="662"/>
        <v>0</v>
      </c>
      <c r="AF257" s="18">
        <f t="shared" si="687"/>
        <v>0</v>
      </c>
      <c r="AG257" s="18">
        <f t="shared" si="687"/>
        <v>0</v>
      </c>
      <c r="AH257" s="18">
        <f t="shared" si="687"/>
        <v>0</v>
      </c>
      <c r="AI257" s="18">
        <f t="shared" si="663"/>
        <v>4711.7730000000001</v>
      </c>
      <c r="AJ257" s="18">
        <f t="shared" si="664"/>
        <v>0</v>
      </c>
      <c r="AK257" s="18">
        <f t="shared" si="665"/>
        <v>0</v>
      </c>
      <c r="AL257" s="18">
        <f t="shared" si="687"/>
        <v>0</v>
      </c>
      <c r="AM257" s="18">
        <f t="shared" si="666"/>
        <v>4711.7730000000001</v>
      </c>
      <c r="AN257" s="18">
        <f t="shared" si="687"/>
        <v>0</v>
      </c>
      <c r="AO257" s="18">
        <f t="shared" si="687"/>
        <v>0</v>
      </c>
      <c r="AP257" s="18">
        <f t="shared" si="687"/>
        <v>0</v>
      </c>
      <c r="AQ257" s="18">
        <f t="shared" si="667"/>
        <v>4711.7730000000001</v>
      </c>
      <c r="AR257" s="18">
        <f t="shared" si="668"/>
        <v>0</v>
      </c>
      <c r="AS257" s="18">
        <f t="shared" si="669"/>
        <v>0</v>
      </c>
      <c r="AT257" s="18">
        <f t="shared" si="687"/>
        <v>0</v>
      </c>
      <c r="AU257" s="18">
        <f t="shared" si="687"/>
        <v>0</v>
      </c>
      <c r="AV257" s="18">
        <f t="shared" si="687"/>
        <v>0</v>
      </c>
      <c r="AW257" s="18">
        <f t="shared" si="670"/>
        <v>4711.7730000000001</v>
      </c>
      <c r="AX257" s="18">
        <f t="shared" si="671"/>
        <v>0</v>
      </c>
      <c r="AY257" s="18">
        <f t="shared" si="672"/>
        <v>0</v>
      </c>
      <c r="AZ257" s="18">
        <f t="shared" si="687"/>
        <v>0</v>
      </c>
      <c r="BA257" s="18">
        <f t="shared" si="687"/>
        <v>0</v>
      </c>
      <c r="BB257" s="18">
        <f t="shared" si="687"/>
        <v>0</v>
      </c>
      <c r="BC257" s="18">
        <f t="shared" si="644"/>
        <v>4711.7730000000001</v>
      </c>
      <c r="BD257" s="18">
        <f t="shared" si="645"/>
        <v>0</v>
      </c>
      <c r="BE257" s="18">
        <f t="shared" si="646"/>
        <v>0</v>
      </c>
      <c r="BF257" s="18">
        <f t="shared" si="687"/>
        <v>0</v>
      </c>
      <c r="BG257" s="18">
        <f t="shared" si="687"/>
        <v>0</v>
      </c>
      <c r="BH257" s="18">
        <f t="shared" si="687"/>
        <v>0</v>
      </c>
      <c r="BI257" s="18">
        <f t="shared" si="640"/>
        <v>4711.7730000000001</v>
      </c>
      <c r="BJ257" s="18">
        <f t="shared" si="641"/>
        <v>0</v>
      </c>
      <c r="BK257" s="18">
        <f t="shared" si="642"/>
        <v>0</v>
      </c>
      <c r="BL257" s="18">
        <f t="shared" si="687"/>
        <v>0</v>
      </c>
      <c r="BM257" s="18">
        <f t="shared" si="687"/>
        <v>0</v>
      </c>
      <c r="BN257" s="18">
        <f t="shared" si="687"/>
        <v>0</v>
      </c>
      <c r="BO257" s="18">
        <f t="shared" si="647"/>
        <v>4711.7730000000001</v>
      </c>
      <c r="BP257" s="18">
        <f t="shared" si="648"/>
        <v>0</v>
      </c>
      <c r="BQ257" s="18">
        <f t="shared" si="649"/>
        <v>0</v>
      </c>
      <c r="BR257" s="18">
        <f t="shared" si="687"/>
        <v>0</v>
      </c>
      <c r="BS257" s="18">
        <f t="shared" si="687"/>
        <v>0</v>
      </c>
      <c r="BT257" s="18">
        <f t="shared" si="687"/>
        <v>0</v>
      </c>
      <c r="BU257" s="18">
        <f t="shared" si="650"/>
        <v>4711.7730000000001</v>
      </c>
      <c r="BV257" s="18">
        <f t="shared" si="651"/>
        <v>0</v>
      </c>
      <c r="BW257" s="18">
        <f t="shared" si="652"/>
        <v>0</v>
      </c>
      <c r="BX257" s="18">
        <f t="shared" si="687"/>
        <v>0</v>
      </c>
      <c r="BY257" s="18">
        <f t="shared" si="687"/>
        <v>0</v>
      </c>
      <c r="BZ257" s="18">
        <f t="shared" si="687"/>
        <v>0</v>
      </c>
      <c r="CA257" s="18">
        <f t="shared" si="653"/>
        <v>4711.7730000000001</v>
      </c>
      <c r="CB257" s="18">
        <f t="shared" si="654"/>
        <v>0</v>
      </c>
      <c r="CC257" s="18">
        <f t="shared" si="655"/>
        <v>0</v>
      </c>
      <c r="CD257" s="18">
        <f t="shared" si="687"/>
        <v>0</v>
      </c>
      <c r="CE257" s="27"/>
      <c r="CF257" s="33"/>
    </row>
    <row r="258" spans="1:84" x14ac:dyDescent="0.3">
      <c r="A258" s="19" t="s">
        <v>1491</v>
      </c>
      <c r="B258" s="39">
        <v>410</v>
      </c>
      <c r="C258" s="41"/>
      <c r="D258" s="41"/>
      <c r="E258" s="14" t="s">
        <v>566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8">
        <f>O259</f>
        <v>4711.7730000000001</v>
      </c>
      <c r="P258" s="18">
        <f t="shared" si="687"/>
        <v>0</v>
      </c>
      <c r="Q258" s="18">
        <f t="shared" si="687"/>
        <v>0</v>
      </c>
      <c r="R258" s="18">
        <f t="shared" si="687"/>
        <v>0</v>
      </c>
      <c r="S258" s="18">
        <f t="shared" si="687"/>
        <v>0</v>
      </c>
      <c r="T258" s="18">
        <f t="shared" si="657"/>
        <v>4711.7730000000001</v>
      </c>
      <c r="U258" s="18">
        <f t="shared" si="658"/>
        <v>0</v>
      </c>
      <c r="V258" s="18">
        <f t="shared" si="659"/>
        <v>0</v>
      </c>
      <c r="W258" s="18">
        <f t="shared" si="687"/>
        <v>0</v>
      </c>
      <c r="X258" s="18">
        <f t="shared" si="687"/>
        <v>0</v>
      </c>
      <c r="Y258" s="18">
        <f t="shared" si="687"/>
        <v>0</v>
      </c>
      <c r="Z258" s="18">
        <f t="shared" si="687"/>
        <v>0</v>
      </c>
      <c r="AA258" s="18">
        <f t="shared" si="687"/>
        <v>0</v>
      </c>
      <c r="AB258" s="18">
        <f t="shared" si="687"/>
        <v>0</v>
      </c>
      <c r="AC258" s="18">
        <f t="shared" si="660"/>
        <v>4711.7730000000001</v>
      </c>
      <c r="AD258" s="18">
        <f t="shared" si="661"/>
        <v>0</v>
      </c>
      <c r="AE258" s="18">
        <f t="shared" si="662"/>
        <v>0</v>
      </c>
      <c r="AF258" s="18">
        <f t="shared" si="687"/>
        <v>0</v>
      </c>
      <c r="AG258" s="18">
        <f t="shared" si="687"/>
        <v>0</v>
      </c>
      <c r="AH258" s="18">
        <f t="shared" si="687"/>
        <v>0</v>
      </c>
      <c r="AI258" s="18">
        <f t="shared" si="663"/>
        <v>4711.7730000000001</v>
      </c>
      <c r="AJ258" s="18">
        <f t="shared" si="664"/>
        <v>0</v>
      </c>
      <c r="AK258" s="18">
        <f t="shared" si="665"/>
        <v>0</v>
      </c>
      <c r="AL258" s="18">
        <f t="shared" si="687"/>
        <v>0</v>
      </c>
      <c r="AM258" s="18">
        <f t="shared" si="666"/>
        <v>4711.7730000000001</v>
      </c>
      <c r="AN258" s="18">
        <f t="shared" si="687"/>
        <v>0</v>
      </c>
      <c r="AO258" s="18">
        <f t="shared" si="687"/>
        <v>0</v>
      </c>
      <c r="AP258" s="18">
        <f t="shared" si="687"/>
        <v>0</v>
      </c>
      <c r="AQ258" s="18">
        <f t="shared" si="667"/>
        <v>4711.7730000000001</v>
      </c>
      <c r="AR258" s="18">
        <f t="shared" si="668"/>
        <v>0</v>
      </c>
      <c r="AS258" s="18">
        <f t="shared" si="669"/>
        <v>0</v>
      </c>
      <c r="AT258" s="18">
        <f t="shared" si="687"/>
        <v>0</v>
      </c>
      <c r="AU258" s="18">
        <f t="shared" si="687"/>
        <v>0</v>
      </c>
      <c r="AV258" s="18">
        <f t="shared" si="687"/>
        <v>0</v>
      </c>
      <c r="AW258" s="18">
        <f t="shared" si="670"/>
        <v>4711.7730000000001</v>
      </c>
      <c r="AX258" s="18">
        <f t="shared" si="671"/>
        <v>0</v>
      </c>
      <c r="AY258" s="18">
        <f t="shared" si="672"/>
        <v>0</v>
      </c>
      <c r="AZ258" s="18">
        <f t="shared" si="687"/>
        <v>0</v>
      </c>
      <c r="BA258" s="18">
        <f t="shared" si="687"/>
        <v>0</v>
      </c>
      <c r="BB258" s="18">
        <f t="shared" si="687"/>
        <v>0</v>
      </c>
      <c r="BC258" s="18">
        <f t="shared" si="644"/>
        <v>4711.7730000000001</v>
      </c>
      <c r="BD258" s="18">
        <f t="shared" si="645"/>
        <v>0</v>
      </c>
      <c r="BE258" s="18">
        <f t="shared" si="646"/>
        <v>0</v>
      </c>
      <c r="BF258" s="18">
        <f t="shared" si="687"/>
        <v>0</v>
      </c>
      <c r="BG258" s="18">
        <f t="shared" si="687"/>
        <v>0</v>
      </c>
      <c r="BH258" s="18">
        <f t="shared" si="687"/>
        <v>0</v>
      </c>
      <c r="BI258" s="18">
        <f t="shared" si="640"/>
        <v>4711.7730000000001</v>
      </c>
      <c r="BJ258" s="18">
        <f t="shared" si="641"/>
        <v>0</v>
      </c>
      <c r="BK258" s="18">
        <f t="shared" si="642"/>
        <v>0</v>
      </c>
      <c r="BL258" s="18">
        <f t="shared" si="687"/>
        <v>0</v>
      </c>
      <c r="BM258" s="18">
        <f t="shared" si="687"/>
        <v>0</v>
      </c>
      <c r="BN258" s="18">
        <f t="shared" si="687"/>
        <v>0</v>
      </c>
      <c r="BO258" s="18">
        <f t="shared" si="647"/>
        <v>4711.7730000000001</v>
      </c>
      <c r="BP258" s="18">
        <f t="shared" si="648"/>
        <v>0</v>
      </c>
      <c r="BQ258" s="18">
        <f t="shared" si="649"/>
        <v>0</v>
      </c>
      <c r="BR258" s="18">
        <f t="shared" si="687"/>
        <v>0</v>
      </c>
      <c r="BS258" s="18">
        <f t="shared" si="687"/>
        <v>0</v>
      </c>
      <c r="BT258" s="18">
        <f t="shared" si="687"/>
        <v>0</v>
      </c>
      <c r="BU258" s="18">
        <f t="shared" si="650"/>
        <v>4711.7730000000001</v>
      </c>
      <c r="BV258" s="18">
        <f t="shared" si="651"/>
        <v>0</v>
      </c>
      <c r="BW258" s="18">
        <f t="shared" si="652"/>
        <v>0</v>
      </c>
      <c r="BX258" s="18">
        <f t="shared" si="687"/>
        <v>0</v>
      </c>
      <c r="BY258" s="18">
        <f t="shared" si="687"/>
        <v>0</v>
      </c>
      <c r="BZ258" s="18">
        <f t="shared" si="687"/>
        <v>0</v>
      </c>
      <c r="CA258" s="18">
        <f t="shared" si="653"/>
        <v>4711.7730000000001</v>
      </c>
      <c r="CB258" s="18">
        <f t="shared" si="654"/>
        <v>0</v>
      </c>
      <c r="CC258" s="18">
        <f t="shared" si="655"/>
        <v>0</v>
      </c>
      <c r="CD258" s="18">
        <f t="shared" si="687"/>
        <v>0</v>
      </c>
      <c r="CE258" s="27"/>
      <c r="CF258" s="33"/>
    </row>
    <row r="259" spans="1:84" ht="46.8" x14ac:dyDescent="0.3">
      <c r="A259" s="19" t="s">
        <v>1491</v>
      </c>
      <c r="B259" s="39">
        <v>410</v>
      </c>
      <c r="C259" s="41" t="s">
        <v>19</v>
      </c>
      <c r="D259" s="41" t="s">
        <v>34</v>
      </c>
      <c r="E259" s="14" t="s">
        <v>520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8">
        <v>4711.7730000000001</v>
      </c>
      <c r="P259" s="18"/>
      <c r="Q259" s="18"/>
      <c r="R259" s="18"/>
      <c r="S259" s="18"/>
      <c r="T259" s="18">
        <f t="shared" si="657"/>
        <v>4711.7730000000001</v>
      </c>
      <c r="U259" s="18">
        <f t="shared" si="658"/>
        <v>0</v>
      </c>
      <c r="V259" s="18">
        <f t="shared" si="659"/>
        <v>0</v>
      </c>
      <c r="W259" s="18"/>
      <c r="X259" s="18"/>
      <c r="Y259" s="18"/>
      <c r="Z259" s="18"/>
      <c r="AA259" s="18"/>
      <c r="AB259" s="18"/>
      <c r="AC259" s="18">
        <f t="shared" si="660"/>
        <v>4711.7730000000001</v>
      </c>
      <c r="AD259" s="18">
        <f t="shared" si="661"/>
        <v>0</v>
      </c>
      <c r="AE259" s="18">
        <f t="shared" si="662"/>
        <v>0</v>
      </c>
      <c r="AF259" s="18"/>
      <c r="AG259" s="18"/>
      <c r="AH259" s="18"/>
      <c r="AI259" s="18">
        <f t="shared" si="663"/>
        <v>4711.7730000000001</v>
      </c>
      <c r="AJ259" s="18">
        <f t="shared" si="664"/>
        <v>0</v>
      </c>
      <c r="AK259" s="18">
        <f t="shared" si="665"/>
        <v>0</v>
      </c>
      <c r="AL259" s="18"/>
      <c r="AM259" s="18">
        <f t="shared" si="666"/>
        <v>4711.7730000000001</v>
      </c>
      <c r="AN259" s="18"/>
      <c r="AO259" s="18"/>
      <c r="AP259" s="18"/>
      <c r="AQ259" s="18">
        <f t="shared" si="667"/>
        <v>4711.7730000000001</v>
      </c>
      <c r="AR259" s="18">
        <f t="shared" si="668"/>
        <v>0</v>
      </c>
      <c r="AS259" s="18">
        <f t="shared" si="669"/>
        <v>0</v>
      </c>
      <c r="AT259" s="18"/>
      <c r="AU259" s="18"/>
      <c r="AV259" s="18"/>
      <c r="AW259" s="18">
        <f t="shared" si="670"/>
        <v>4711.7730000000001</v>
      </c>
      <c r="AX259" s="18">
        <f t="shared" si="671"/>
        <v>0</v>
      </c>
      <c r="AY259" s="18">
        <f t="shared" si="672"/>
        <v>0</v>
      </c>
      <c r="AZ259" s="18"/>
      <c r="BA259" s="18"/>
      <c r="BB259" s="18"/>
      <c r="BC259" s="18">
        <f t="shared" si="644"/>
        <v>4711.7730000000001</v>
      </c>
      <c r="BD259" s="18">
        <f t="shared" si="645"/>
        <v>0</v>
      </c>
      <c r="BE259" s="18">
        <f t="shared" si="646"/>
        <v>0</v>
      </c>
      <c r="BF259" s="18"/>
      <c r="BG259" s="18"/>
      <c r="BH259" s="18"/>
      <c r="BI259" s="18">
        <f t="shared" si="640"/>
        <v>4711.7730000000001</v>
      </c>
      <c r="BJ259" s="18">
        <f t="shared" si="641"/>
        <v>0</v>
      </c>
      <c r="BK259" s="18">
        <f t="shared" si="642"/>
        <v>0</v>
      </c>
      <c r="BL259" s="18"/>
      <c r="BM259" s="18"/>
      <c r="BN259" s="18"/>
      <c r="BO259" s="18">
        <f t="shared" si="647"/>
        <v>4711.7730000000001</v>
      </c>
      <c r="BP259" s="18">
        <f t="shared" si="648"/>
        <v>0</v>
      </c>
      <c r="BQ259" s="18">
        <f t="shared" si="649"/>
        <v>0</v>
      </c>
      <c r="BR259" s="18"/>
      <c r="BS259" s="18"/>
      <c r="BT259" s="18"/>
      <c r="BU259" s="18">
        <f t="shared" si="650"/>
        <v>4711.7730000000001</v>
      </c>
      <c r="BV259" s="18">
        <f t="shared" si="651"/>
        <v>0</v>
      </c>
      <c r="BW259" s="18">
        <f t="shared" si="652"/>
        <v>0</v>
      </c>
      <c r="BX259" s="18"/>
      <c r="BY259" s="18"/>
      <c r="BZ259" s="18"/>
      <c r="CA259" s="18">
        <f t="shared" si="653"/>
        <v>4711.7730000000001</v>
      </c>
      <c r="CB259" s="18">
        <f t="shared" si="654"/>
        <v>0</v>
      </c>
      <c r="CC259" s="18">
        <f t="shared" si="655"/>
        <v>0</v>
      </c>
      <c r="CD259" s="18"/>
      <c r="CE259" s="27"/>
      <c r="CF259" s="33"/>
    </row>
    <row r="260" spans="1:84" ht="46.8" x14ac:dyDescent="0.3">
      <c r="A260" s="19" t="s">
        <v>1493</v>
      </c>
      <c r="B260" s="39"/>
      <c r="C260" s="41"/>
      <c r="D260" s="41"/>
      <c r="E260" s="14" t="s">
        <v>1494</v>
      </c>
      <c r="F260" s="18"/>
      <c r="G260" s="18"/>
      <c r="H260" s="18"/>
      <c r="I260" s="18"/>
      <c r="J260" s="18"/>
      <c r="K260" s="18"/>
      <c r="L260" s="18"/>
      <c r="M260" s="18"/>
      <c r="N260" s="18"/>
      <c r="O260" s="18">
        <f>O261</f>
        <v>244.03</v>
      </c>
      <c r="P260" s="18">
        <f t="shared" ref="P260:CD262" si="688">P261</f>
        <v>0</v>
      </c>
      <c r="Q260" s="18">
        <f t="shared" si="688"/>
        <v>0</v>
      </c>
      <c r="R260" s="18">
        <f t="shared" si="688"/>
        <v>0</v>
      </c>
      <c r="S260" s="18">
        <f t="shared" si="688"/>
        <v>0</v>
      </c>
      <c r="T260" s="18">
        <f t="shared" si="657"/>
        <v>244.03</v>
      </c>
      <c r="U260" s="18">
        <f t="shared" si="658"/>
        <v>0</v>
      </c>
      <c r="V260" s="18">
        <f t="shared" si="659"/>
        <v>0</v>
      </c>
      <c r="W260" s="18">
        <f t="shared" si="688"/>
        <v>0</v>
      </c>
      <c r="X260" s="18">
        <f t="shared" si="688"/>
        <v>0</v>
      </c>
      <c r="Y260" s="18">
        <f t="shared" si="688"/>
        <v>0</v>
      </c>
      <c r="Z260" s="18">
        <f t="shared" si="688"/>
        <v>0</v>
      </c>
      <c r="AA260" s="18">
        <f t="shared" si="688"/>
        <v>0</v>
      </c>
      <c r="AB260" s="18">
        <f t="shared" si="688"/>
        <v>0</v>
      </c>
      <c r="AC260" s="18">
        <f t="shared" si="660"/>
        <v>244.03</v>
      </c>
      <c r="AD260" s="18">
        <f t="shared" si="661"/>
        <v>0</v>
      </c>
      <c r="AE260" s="18">
        <f t="shared" si="662"/>
        <v>0</v>
      </c>
      <c r="AF260" s="18">
        <f t="shared" si="688"/>
        <v>6175.7709999999997</v>
      </c>
      <c r="AG260" s="18">
        <f t="shared" si="688"/>
        <v>0</v>
      </c>
      <c r="AH260" s="18">
        <f t="shared" si="688"/>
        <v>0</v>
      </c>
      <c r="AI260" s="18">
        <f t="shared" si="663"/>
        <v>6419.8009999999995</v>
      </c>
      <c r="AJ260" s="18">
        <f t="shared" si="664"/>
        <v>0</v>
      </c>
      <c r="AK260" s="18">
        <f t="shared" si="665"/>
        <v>0</v>
      </c>
      <c r="AL260" s="18">
        <f t="shared" si="688"/>
        <v>0</v>
      </c>
      <c r="AM260" s="18">
        <f t="shared" si="666"/>
        <v>6419.8009999999995</v>
      </c>
      <c r="AN260" s="18">
        <f t="shared" si="688"/>
        <v>0</v>
      </c>
      <c r="AO260" s="18">
        <f t="shared" si="688"/>
        <v>0</v>
      </c>
      <c r="AP260" s="18">
        <f t="shared" si="688"/>
        <v>0</v>
      </c>
      <c r="AQ260" s="18">
        <f t="shared" si="667"/>
        <v>6419.8009999999995</v>
      </c>
      <c r="AR260" s="18">
        <f t="shared" si="668"/>
        <v>0</v>
      </c>
      <c r="AS260" s="18">
        <f t="shared" si="669"/>
        <v>0</v>
      </c>
      <c r="AT260" s="18">
        <f t="shared" si="688"/>
        <v>0</v>
      </c>
      <c r="AU260" s="18">
        <f t="shared" si="688"/>
        <v>0</v>
      </c>
      <c r="AV260" s="18">
        <f t="shared" si="688"/>
        <v>0</v>
      </c>
      <c r="AW260" s="18">
        <f t="shared" si="670"/>
        <v>6419.8009999999995</v>
      </c>
      <c r="AX260" s="18">
        <f t="shared" si="671"/>
        <v>0</v>
      </c>
      <c r="AY260" s="18">
        <f t="shared" si="672"/>
        <v>0</v>
      </c>
      <c r="AZ260" s="18">
        <f t="shared" si="688"/>
        <v>0</v>
      </c>
      <c r="BA260" s="18">
        <f t="shared" si="688"/>
        <v>0</v>
      </c>
      <c r="BB260" s="18">
        <f t="shared" si="688"/>
        <v>0</v>
      </c>
      <c r="BC260" s="18">
        <f t="shared" si="644"/>
        <v>6419.8009999999995</v>
      </c>
      <c r="BD260" s="18">
        <f t="shared" si="645"/>
        <v>0</v>
      </c>
      <c r="BE260" s="18">
        <f t="shared" si="646"/>
        <v>0</v>
      </c>
      <c r="BF260" s="18">
        <f t="shared" si="688"/>
        <v>0</v>
      </c>
      <c r="BG260" s="18">
        <f t="shared" si="688"/>
        <v>0</v>
      </c>
      <c r="BH260" s="18">
        <f t="shared" si="688"/>
        <v>0</v>
      </c>
      <c r="BI260" s="18">
        <f t="shared" si="640"/>
        <v>6419.8009999999995</v>
      </c>
      <c r="BJ260" s="18">
        <f t="shared" si="641"/>
        <v>0</v>
      </c>
      <c r="BK260" s="18">
        <f t="shared" si="642"/>
        <v>0</v>
      </c>
      <c r="BL260" s="18">
        <f t="shared" si="688"/>
        <v>-6175.7709999999997</v>
      </c>
      <c r="BM260" s="18">
        <f t="shared" si="688"/>
        <v>6175.7709999999997</v>
      </c>
      <c r="BN260" s="18">
        <f t="shared" si="688"/>
        <v>0</v>
      </c>
      <c r="BO260" s="18">
        <f t="shared" si="647"/>
        <v>244.02999999999975</v>
      </c>
      <c r="BP260" s="18">
        <f t="shared" si="648"/>
        <v>6175.7709999999997</v>
      </c>
      <c r="BQ260" s="18">
        <f t="shared" si="649"/>
        <v>0</v>
      </c>
      <c r="BR260" s="18">
        <f t="shared" si="688"/>
        <v>0</v>
      </c>
      <c r="BS260" s="18">
        <f t="shared" si="688"/>
        <v>0</v>
      </c>
      <c r="BT260" s="18">
        <f t="shared" si="688"/>
        <v>0</v>
      </c>
      <c r="BU260" s="18">
        <f t="shared" si="650"/>
        <v>244.02999999999975</v>
      </c>
      <c r="BV260" s="18">
        <f t="shared" si="651"/>
        <v>6175.7709999999997</v>
      </c>
      <c r="BW260" s="18">
        <f t="shared" si="652"/>
        <v>0</v>
      </c>
      <c r="BX260" s="18">
        <f t="shared" si="688"/>
        <v>0</v>
      </c>
      <c r="BY260" s="18">
        <f t="shared" si="688"/>
        <v>0</v>
      </c>
      <c r="BZ260" s="18">
        <f t="shared" si="688"/>
        <v>0</v>
      </c>
      <c r="CA260" s="18">
        <f t="shared" si="653"/>
        <v>244.02999999999975</v>
      </c>
      <c r="CB260" s="18">
        <f t="shared" si="654"/>
        <v>6175.7709999999997</v>
      </c>
      <c r="CC260" s="18">
        <f t="shared" si="655"/>
        <v>0</v>
      </c>
      <c r="CD260" s="18">
        <f t="shared" si="688"/>
        <v>0</v>
      </c>
      <c r="CE260" s="27"/>
      <c r="CF260" s="33"/>
    </row>
    <row r="261" spans="1:84" ht="46.8" x14ac:dyDescent="0.3">
      <c r="A261" s="19" t="s">
        <v>1493</v>
      </c>
      <c r="B261" s="39">
        <v>400</v>
      </c>
      <c r="C261" s="41"/>
      <c r="D261" s="41"/>
      <c r="E261" s="14" t="s">
        <v>553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8">
        <f>O262</f>
        <v>244.03</v>
      </c>
      <c r="P261" s="18">
        <f t="shared" si="688"/>
        <v>0</v>
      </c>
      <c r="Q261" s="18">
        <f t="shared" si="688"/>
        <v>0</v>
      </c>
      <c r="R261" s="18">
        <f t="shared" si="688"/>
        <v>0</v>
      </c>
      <c r="S261" s="18">
        <f t="shared" si="688"/>
        <v>0</v>
      </c>
      <c r="T261" s="18">
        <f t="shared" si="657"/>
        <v>244.03</v>
      </c>
      <c r="U261" s="18">
        <f t="shared" si="658"/>
        <v>0</v>
      </c>
      <c r="V261" s="18">
        <f t="shared" si="659"/>
        <v>0</v>
      </c>
      <c r="W261" s="18">
        <f t="shared" si="688"/>
        <v>0</v>
      </c>
      <c r="X261" s="18">
        <f t="shared" si="688"/>
        <v>0</v>
      </c>
      <c r="Y261" s="18">
        <f t="shared" si="688"/>
        <v>0</v>
      </c>
      <c r="Z261" s="18">
        <f t="shared" si="688"/>
        <v>0</v>
      </c>
      <c r="AA261" s="18">
        <f t="shared" si="688"/>
        <v>0</v>
      </c>
      <c r="AB261" s="18">
        <f t="shared" si="688"/>
        <v>0</v>
      </c>
      <c r="AC261" s="18">
        <f t="shared" si="660"/>
        <v>244.03</v>
      </c>
      <c r="AD261" s="18">
        <f t="shared" si="661"/>
        <v>0</v>
      </c>
      <c r="AE261" s="18">
        <f t="shared" si="662"/>
        <v>0</v>
      </c>
      <c r="AF261" s="18">
        <f t="shared" si="688"/>
        <v>6175.7709999999997</v>
      </c>
      <c r="AG261" s="18">
        <f t="shared" si="688"/>
        <v>0</v>
      </c>
      <c r="AH261" s="18">
        <f t="shared" si="688"/>
        <v>0</v>
      </c>
      <c r="AI261" s="18">
        <f t="shared" si="663"/>
        <v>6419.8009999999995</v>
      </c>
      <c r="AJ261" s="18">
        <f t="shared" si="664"/>
        <v>0</v>
      </c>
      <c r="AK261" s="18">
        <f t="shared" si="665"/>
        <v>0</v>
      </c>
      <c r="AL261" s="18">
        <f t="shared" si="688"/>
        <v>0</v>
      </c>
      <c r="AM261" s="18">
        <f t="shared" si="666"/>
        <v>6419.8009999999995</v>
      </c>
      <c r="AN261" s="18">
        <f t="shared" si="688"/>
        <v>0</v>
      </c>
      <c r="AO261" s="18">
        <f t="shared" si="688"/>
        <v>0</v>
      </c>
      <c r="AP261" s="18">
        <f t="shared" si="688"/>
        <v>0</v>
      </c>
      <c r="AQ261" s="18">
        <f t="shared" si="667"/>
        <v>6419.8009999999995</v>
      </c>
      <c r="AR261" s="18">
        <f t="shared" si="668"/>
        <v>0</v>
      </c>
      <c r="AS261" s="18">
        <f t="shared" si="669"/>
        <v>0</v>
      </c>
      <c r="AT261" s="18">
        <f t="shared" si="688"/>
        <v>0</v>
      </c>
      <c r="AU261" s="18">
        <f t="shared" si="688"/>
        <v>0</v>
      </c>
      <c r="AV261" s="18">
        <f t="shared" si="688"/>
        <v>0</v>
      </c>
      <c r="AW261" s="18">
        <f t="shared" si="670"/>
        <v>6419.8009999999995</v>
      </c>
      <c r="AX261" s="18">
        <f t="shared" si="671"/>
        <v>0</v>
      </c>
      <c r="AY261" s="18">
        <f t="shared" si="672"/>
        <v>0</v>
      </c>
      <c r="AZ261" s="18">
        <f t="shared" si="688"/>
        <v>0</v>
      </c>
      <c r="BA261" s="18">
        <f t="shared" si="688"/>
        <v>0</v>
      </c>
      <c r="BB261" s="18">
        <f t="shared" si="688"/>
        <v>0</v>
      </c>
      <c r="BC261" s="18">
        <f t="shared" si="644"/>
        <v>6419.8009999999995</v>
      </c>
      <c r="BD261" s="18">
        <f t="shared" si="645"/>
        <v>0</v>
      </c>
      <c r="BE261" s="18">
        <f t="shared" si="646"/>
        <v>0</v>
      </c>
      <c r="BF261" s="18">
        <f t="shared" si="688"/>
        <v>0</v>
      </c>
      <c r="BG261" s="18">
        <f t="shared" si="688"/>
        <v>0</v>
      </c>
      <c r="BH261" s="18">
        <f t="shared" si="688"/>
        <v>0</v>
      </c>
      <c r="BI261" s="18">
        <f t="shared" si="640"/>
        <v>6419.8009999999995</v>
      </c>
      <c r="BJ261" s="18">
        <f t="shared" si="641"/>
        <v>0</v>
      </c>
      <c r="BK261" s="18">
        <f t="shared" si="642"/>
        <v>0</v>
      </c>
      <c r="BL261" s="18">
        <f t="shared" si="688"/>
        <v>-6175.7709999999997</v>
      </c>
      <c r="BM261" s="18">
        <f t="shared" si="688"/>
        <v>6175.7709999999997</v>
      </c>
      <c r="BN261" s="18">
        <f t="shared" si="688"/>
        <v>0</v>
      </c>
      <c r="BO261" s="18">
        <f t="shared" si="647"/>
        <v>244.02999999999975</v>
      </c>
      <c r="BP261" s="18">
        <f t="shared" si="648"/>
        <v>6175.7709999999997</v>
      </c>
      <c r="BQ261" s="18">
        <f t="shared" si="649"/>
        <v>0</v>
      </c>
      <c r="BR261" s="18">
        <f t="shared" si="688"/>
        <v>0</v>
      </c>
      <c r="BS261" s="18">
        <f t="shared" si="688"/>
        <v>0</v>
      </c>
      <c r="BT261" s="18">
        <f t="shared" si="688"/>
        <v>0</v>
      </c>
      <c r="BU261" s="18">
        <f t="shared" si="650"/>
        <v>244.02999999999975</v>
      </c>
      <c r="BV261" s="18">
        <f t="shared" si="651"/>
        <v>6175.7709999999997</v>
      </c>
      <c r="BW261" s="18">
        <f t="shared" si="652"/>
        <v>0</v>
      </c>
      <c r="BX261" s="18">
        <f t="shared" si="688"/>
        <v>0</v>
      </c>
      <c r="BY261" s="18">
        <f t="shared" si="688"/>
        <v>0</v>
      </c>
      <c r="BZ261" s="18">
        <f t="shared" si="688"/>
        <v>0</v>
      </c>
      <c r="CA261" s="18">
        <f t="shared" si="653"/>
        <v>244.02999999999975</v>
      </c>
      <c r="CB261" s="18">
        <f t="shared" si="654"/>
        <v>6175.7709999999997</v>
      </c>
      <c r="CC261" s="18">
        <f t="shared" si="655"/>
        <v>0</v>
      </c>
      <c r="CD261" s="18">
        <f t="shared" si="688"/>
        <v>0</v>
      </c>
      <c r="CE261" s="27"/>
      <c r="CF261" s="33"/>
    </row>
    <row r="262" spans="1:84" x14ac:dyDescent="0.3">
      <c r="A262" s="19" t="s">
        <v>1493</v>
      </c>
      <c r="B262" s="39">
        <v>410</v>
      </c>
      <c r="C262" s="41"/>
      <c r="D262" s="41"/>
      <c r="E262" s="14" t="s">
        <v>566</v>
      </c>
      <c r="F262" s="18"/>
      <c r="G262" s="18"/>
      <c r="H262" s="18"/>
      <c r="I262" s="18"/>
      <c r="J262" s="18"/>
      <c r="K262" s="18"/>
      <c r="L262" s="18"/>
      <c r="M262" s="18"/>
      <c r="N262" s="18"/>
      <c r="O262" s="18">
        <f>O263</f>
        <v>244.03</v>
      </c>
      <c r="P262" s="18">
        <f t="shared" si="688"/>
        <v>0</v>
      </c>
      <c r="Q262" s="18">
        <f t="shared" si="688"/>
        <v>0</v>
      </c>
      <c r="R262" s="18">
        <f t="shared" si="688"/>
        <v>0</v>
      </c>
      <c r="S262" s="18">
        <f t="shared" si="688"/>
        <v>0</v>
      </c>
      <c r="T262" s="18">
        <f t="shared" si="657"/>
        <v>244.03</v>
      </c>
      <c r="U262" s="18">
        <f t="shared" si="658"/>
        <v>0</v>
      </c>
      <c r="V262" s="18">
        <f t="shared" si="659"/>
        <v>0</v>
      </c>
      <c r="W262" s="18">
        <f t="shared" si="688"/>
        <v>0</v>
      </c>
      <c r="X262" s="18">
        <f t="shared" si="688"/>
        <v>0</v>
      </c>
      <c r="Y262" s="18">
        <f t="shared" si="688"/>
        <v>0</v>
      </c>
      <c r="Z262" s="18">
        <f t="shared" si="688"/>
        <v>0</v>
      </c>
      <c r="AA262" s="18">
        <f t="shared" si="688"/>
        <v>0</v>
      </c>
      <c r="AB262" s="18">
        <f t="shared" si="688"/>
        <v>0</v>
      </c>
      <c r="AC262" s="18">
        <f t="shared" si="660"/>
        <v>244.03</v>
      </c>
      <c r="AD262" s="18">
        <f t="shared" si="661"/>
        <v>0</v>
      </c>
      <c r="AE262" s="18">
        <f t="shared" si="662"/>
        <v>0</v>
      </c>
      <c r="AF262" s="18">
        <f t="shared" si="688"/>
        <v>6175.7709999999997</v>
      </c>
      <c r="AG262" s="18">
        <f t="shared" si="688"/>
        <v>0</v>
      </c>
      <c r="AH262" s="18">
        <f t="shared" si="688"/>
        <v>0</v>
      </c>
      <c r="AI262" s="18">
        <f t="shared" si="663"/>
        <v>6419.8009999999995</v>
      </c>
      <c r="AJ262" s="18">
        <f t="shared" si="664"/>
        <v>0</v>
      </c>
      <c r="AK262" s="18">
        <f t="shared" si="665"/>
        <v>0</v>
      </c>
      <c r="AL262" s="18">
        <f t="shared" si="688"/>
        <v>0</v>
      </c>
      <c r="AM262" s="18">
        <f t="shared" si="666"/>
        <v>6419.8009999999995</v>
      </c>
      <c r="AN262" s="18">
        <f t="shared" si="688"/>
        <v>0</v>
      </c>
      <c r="AO262" s="18">
        <f t="shared" si="688"/>
        <v>0</v>
      </c>
      <c r="AP262" s="18">
        <f t="shared" si="688"/>
        <v>0</v>
      </c>
      <c r="AQ262" s="18">
        <f t="shared" si="667"/>
        <v>6419.8009999999995</v>
      </c>
      <c r="AR262" s="18">
        <f t="shared" si="668"/>
        <v>0</v>
      </c>
      <c r="AS262" s="18">
        <f t="shared" si="669"/>
        <v>0</v>
      </c>
      <c r="AT262" s="18">
        <f t="shared" si="688"/>
        <v>0</v>
      </c>
      <c r="AU262" s="18">
        <f t="shared" si="688"/>
        <v>0</v>
      </c>
      <c r="AV262" s="18">
        <f t="shared" si="688"/>
        <v>0</v>
      </c>
      <c r="AW262" s="18">
        <f t="shared" si="670"/>
        <v>6419.8009999999995</v>
      </c>
      <c r="AX262" s="18">
        <f t="shared" si="671"/>
        <v>0</v>
      </c>
      <c r="AY262" s="18">
        <f t="shared" si="672"/>
        <v>0</v>
      </c>
      <c r="AZ262" s="18">
        <f t="shared" si="688"/>
        <v>0</v>
      </c>
      <c r="BA262" s="18">
        <f t="shared" si="688"/>
        <v>0</v>
      </c>
      <c r="BB262" s="18">
        <f t="shared" si="688"/>
        <v>0</v>
      </c>
      <c r="BC262" s="18">
        <f t="shared" si="644"/>
        <v>6419.8009999999995</v>
      </c>
      <c r="BD262" s="18">
        <f t="shared" si="645"/>
        <v>0</v>
      </c>
      <c r="BE262" s="18">
        <f t="shared" si="646"/>
        <v>0</v>
      </c>
      <c r="BF262" s="18">
        <f t="shared" si="688"/>
        <v>0</v>
      </c>
      <c r="BG262" s="18">
        <f t="shared" si="688"/>
        <v>0</v>
      </c>
      <c r="BH262" s="18">
        <f t="shared" si="688"/>
        <v>0</v>
      </c>
      <c r="BI262" s="18">
        <f t="shared" si="640"/>
        <v>6419.8009999999995</v>
      </c>
      <c r="BJ262" s="18">
        <f t="shared" si="641"/>
        <v>0</v>
      </c>
      <c r="BK262" s="18">
        <f t="shared" si="642"/>
        <v>0</v>
      </c>
      <c r="BL262" s="18">
        <f t="shared" si="688"/>
        <v>-6175.7709999999997</v>
      </c>
      <c r="BM262" s="18">
        <f t="shared" si="688"/>
        <v>6175.7709999999997</v>
      </c>
      <c r="BN262" s="18">
        <f t="shared" si="688"/>
        <v>0</v>
      </c>
      <c r="BO262" s="18">
        <f t="shared" si="647"/>
        <v>244.02999999999975</v>
      </c>
      <c r="BP262" s="18">
        <f t="shared" si="648"/>
        <v>6175.7709999999997</v>
      </c>
      <c r="BQ262" s="18">
        <f t="shared" si="649"/>
        <v>0</v>
      </c>
      <c r="BR262" s="18">
        <f t="shared" si="688"/>
        <v>0</v>
      </c>
      <c r="BS262" s="18">
        <f t="shared" si="688"/>
        <v>0</v>
      </c>
      <c r="BT262" s="18">
        <f t="shared" si="688"/>
        <v>0</v>
      </c>
      <c r="BU262" s="18">
        <f t="shared" si="650"/>
        <v>244.02999999999975</v>
      </c>
      <c r="BV262" s="18">
        <f t="shared" si="651"/>
        <v>6175.7709999999997</v>
      </c>
      <c r="BW262" s="18">
        <f t="shared" si="652"/>
        <v>0</v>
      </c>
      <c r="BX262" s="18">
        <f t="shared" si="688"/>
        <v>0</v>
      </c>
      <c r="BY262" s="18">
        <f t="shared" si="688"/>
        <v>0</v>
      </c>
      <c r="BZ262" s="18">
        <f t="shared" si="688"/>
        <v>0</v>
      </c>
      <c r="CA262" s="18">
        <f t="shared" si="653"/>
        <v>244.02999999999975</v>
      </c>
      <c r="CB262" s="18">
        <f t="shared" si="654"/>
        <v>6175.7709999999997</v>
      </c>
      <c r="CC262" s="18">
        <f t="shared" si="655"/>
        <v>0</v>
      </c>
      <c r="CD262" s="18">
        <f t="shared" si="688"/>
        <v>0</v>
      </c>
      <c r="CE262" s="27"/>
      <c r="CF262" s="33"/>
    </row>
    <row r="263" spans="1:84" ht="46.8" x14ac:dyDescent="0.3">
      <c r="A263" s="19" t="s">
        <v>1493</v>
      </c>
      <c r="B263" s="39">
        <v>410</v>
      </c>
      <c r="C263" s="41" t="s">
        <v>19</v>
      </c>
      <c r="D263" s="41" t="s">
        <v>34</v>
      </c>
      <c r="E263" s="14" t="s">
        <v>520</v>
      </c>
      <c r="F263" s="18"/>
      <c r="G263" s="18"/>
      <c r="H263" s="18"/>
      <c r="I263" s="18"/>
      <c r="J263" s="18"/>
      <c r="K263" s="18"/>
      <c r="L263" s="18"/>
      <c r="M263" s="18"/>
      <c r="N263" s="18"/>
      <c r="O263" s="18">
        <v>244.03</v>
      </c>
      <c r="P263" s="18"/>
      <c r="Q263" s="18"/>
      <c r="R263" s="18"/>
      <c r="S263" s="18"/>
      <c r="T263" s="18">
        <f t="shared" si="657"/>
        <v>244.03</v>
      </c>
      <c r="U263" s="18">
        <f t="shared" si="658"/>
        <v>0</v>
      </c>
      <c r="V263" s="18">
        <f t="shared" si="659"/>
        <v>0</v>
      </c>
      <c r="W263" s="18"/>
      <c r="X263" s="18"/>
      <c r="Y263" s="18"/>
      <c r="Z263" s="18"/>
      <c r="AA263" s="18"/>
      <c r="AB263" s="18"/>
      <c r="AC263" s="18">
        <f t="shared" si="660"/>
        <v>244.03</v>
      </c>
      <c r="AD263" s="18">
        <f t="shared" si="661"/>
        <v>0</v>
      </c>
      <c r="AE263" s="18">
        <f t="shared" si="662"/>
        <v>0</v>
      </c>
      <c r="AF263" s="18">
        <v>6175.7709999999997</v>
      </c>
      <c r="AG263" s="18"/>
      <c r="AH263" s="18"/>
      <c r="AI263" s="18">
        <f t="shared" si="663"/>
        <v>6419.8009999999995</v>
      </c>
      <c r="AJ263" s="18">
        <f t="shared" si="664"/>
        <v>0</v>
      </c>
      <c r="AK263" s="18">
        <f t="shared" si="665"/>
        <v>0</v>
      </c>
      <c r="AL263" s="18"/>
      <c r="AM263" s="18">
        <f t="shared" si="666"/>
        <v>6419.8009999999995</v>
      </c>
      <c r="AN263" s="18"/>
      <c r="AO263" s="18"/>
      <c r="AP263" s="18"/>
      <c r="AQ263" s="18">
        <f t="shared" si="667"/>
        <v>6419.8009999999995</v>
      </c>
      <c r="AR263" s="18">
        <f t="shared" si="668"/>
        <v>0</v>
      </c>
      <c r="AS263" s="18">
        <f t="shared" si="669"/>
        <v>0</v>
      </c>
      <c r="AT263" s="18"/>
      <c r="AU263" s="18"/>
      <c r="AV263" s="18"/>
      <c r="AW263" s="18">
        <f t="shared" si="670"/>
        <v>6419.8009999999995</v>
      </c>
      <c r="AX263" s="18">
        <f t="shared" si="671"/>
        <v>0</v>
      </c>
      <c r="AY263" s="18">
        <f t="shared" si="672"/>
        <v>0</v>
      </c>
      <c r="AZ263" s="18"/>
      <c r="BA263" s="18"/>
      <c r="BB263" s="18"/>
      <c r="BC263" s="18">
        <f t="shared" si="644"/>
        <v>6419.8009999999995</v>
      </c>
      <c r="BD263" s="18">
        <f t="shared" si="645"/>
        <v>0</v>
      </c>
      <c r="BE263" s="18">
        <f t="shared" si="646"/>
        <v>0</v>
      </c>
      <c r="BF263" s="18"/>
      <c r="BG263" s="18"/>
      <c r="BH263" s="18"/>
      <c r="BI263" s="18">
        <f t="shared" si="640"/>
        <v>6419.8009999999995</v>
      </c>
      <c r="BJ263" s="18">
        <f t="shared" si="641"/>
        <v>0</v>
      </c>
      <c r="BK263" s="18">
        <f t="shared" si="642"/>
        <v>0</v>
      </c>
      <c r="BL263" s="18">
        <v>-6175.7709999999997</v>
      </c>
      <c r="BM263" s="18">
        <v>6175.7709999999997</v>
      </c>
      <c r="BN263" s="18"/>
      <c r="BO263" s="18">
        <f t="shared" si="647"/>
        <v>244.02999999999975</v>
      </c>
      <c r="BP263" s="18">
        <f t="shared" si="648"/>
        <v>6175.7709999999997</v>
      </c>
      <c r="BQ263" s="18">
        <f t="shared" si="649"/>
        <v>0</v>
      </c>
      <c r="BR263" s="18"/>
      <c r="BS263" s="18"/>
      <c r="BT263" s="18"/>
      <c r="BU263" s="18">
        <f t="shared" si="650"/>
        <v>244.02999999999975</v>
      </c>
      <c r="BV263" s="18">
        <f t="shared" si="651"/>
        <v>6175.7709999999997</v>
      </c>
      <c r="BW263" s="18">
        <f t="shared" si="652"/>
        <v>0</v>
      </c>
      <c r="BX263" s="18"/>
      <c r="BY263" s="18"/>
      <c r="BZ263" s="18"/>
      <c r="CA263" s="18">
        <f t="shared" si="653"/>
        <v>244.02999999999975</v>
      </c>
      <c r="CB263" s="18">
        <f t="shared" si="654"/>
        <v>6175.7709999999997</v>
      </c>
      <c r="CC263" s="18">
        <f t="shared" si="655"/>
        <v>0</v>
      </c>
      <c r="CD263" s="18"/>
      <c r="CE263" s="27"/>
      <c r="CF263" s="33"/>
    </row>
    <row r="264" spans="1:84" ht="93.6" x14ac:dyDescent="0.3">
      <c r="A264" s="41" t="s">
        <v>60</v>
      </c>
      <c r="B264" s="39"/>
      <c r="C264" s="41"/>
      <c r="D264" s="41"/>
      <c r="E264" s="14" t="s">
        <v>954</v>
      </c>
      <c r="F264" s="18">
        <f>F265+F269</f>
        <v>524.29999999999995</v>
      </c>
      <c r="G264" s="18">
        <f t="shared" ref="G264:H264" si="689">G265+G269</f>
        <v>524.29999999999995</v>
      </c>
      <c r="H264" s="18">
        <f t="shared" si="689"/>
        <v>524.29999999999995</v>
      </c>
      <c r="I264" s="18">
        <f>I265+I269</f>
        <v>0</v>
      </c>
      <c r="J264" s="18">
        <f t="shared" ref="J264:K264" si="690">J265+J269</f>
        <v>0</v>
      </c>
      <c r="K264" s="18">
        <f t="shared" si="690"/>
        <v>0</v>
      </c>
      <c r="L264" s="18">
        <f t="shared" si="675"/>
        <v>524.29999999999995</v>
      </c>
      <c r="M264" s="18">
        <f t="shared" si="676"/>
        <v>524.29999999999995</v>
      </c>
      <c r="N264" s="18">
        <f t="shared" si="677"/>
        <v>524.29999999999995</v>
      </c>
      <c r="O264" s="18">
        <f>O265+O269</f>
        <v>0</v>
      </c>
      <c r="P264" s="18">
        <f t="shared" ref="P264:S264" si="691">P265+P269</f>
        <v>0</v>
      </c>
      <c r="Q264" s="18">
        <f t="shared" si="691"/>
        <v>0</v>
      </c>
      <c r="R264" s="18">
        <f t="shared" si="691"/>
        <v>0</v>
      </c>
      <c r="S264" s="18">
        <f t="shared" si="691"/>
        <v>0</v>
      </c>
      <c r="T264" s="18">
        <f t="shared" si="657"/>
        <v>524.29999999999995</v>
      </c>
      <c r="U264" s="18">
        <f t="shared" si="658"/>
        <v>524.29999999999995</v>
      </c>
      <c r="V264" s="18">
        <f t="shared" si="659"/>
        <v>524.29999999999995</v>
      </c>
      <c r="W264" s="18">
        <f>W265+W269</f>
        <v>0</v>
      </c>
      <c r="X264" s="18">
        <f t="shared" ref="X264:CD264" si="692">X265+X269</f>
        <v>0</v>
      </c>
      <c r="Y264" s="18">
        <f t="shared" si="692"/>
        <v>0</v>
      </c>
      <c r="Z264" s="18">
        <f t="shared" ref="Z264:AB264" si="693">Z265+Z269</f>
        <v>0</v>
      </c>
      <c r="AA264" s="18">
        <f t="shared" si="693"/>
        <v>0</v>
      </c>
      <c r="AB264" s="18">
        <f t="shared" si="693"/>
        <v>0</v>
      </c>
      <c r="AC264" s="18">
        <f t="shared" si="660"/>
        <v>524.29999999999995</v>
      </c>
      <c r="AD264" s="18">
        <f t="shared" si="661"/>
        <v>524.29999999999995</v>
      </c>
      <c r="AE264" s="18">
        <f t="shared" si="662"/>
        <v>524.29999999999995</v>
      </c>
      <c r="AF264" s="18">
        <f t="shared" ref="AF264:AH264" si="694">AF265+AF269</f>
        <v>-174.79599999999999</v>
      </c>
      <c r="AG264" s="18">
        <f t="shared" si="694"/>
        <v>0</v>
      </c>
      <c r="AH264" s="18">
        <f t="shared" si="694"/>
        <v>0</v>
      </c>
      <c r="AI264" s="18">
        <f t="shared" si="663"/>
        <v>349.50399999999996</v>
      </c>
      <c r="AJ264" s="18">
        <f t="shared" si="664"/>
        <v>524.29999999999995</v>
      </c>
      <c r="AK264" s="18">
        <f t="shared" si="665"/>
        <v>524.29999999999995</v>
      </c>
      <c r="AL264" s="18">
        <f t="shared" ref="AL264" si="695">AL265+AL269</f>
        <v>0</v>
      </c>
      <c r="AM264" s="18">
        <f t="shared" si="666"/>
        <v>349.50399999999996</v>
      </c>
      <c r="AN264" s="18">
        <f t="shared" ref="AN264:AP264" si="696">AN265+AN269</f>
        <v>0</v>
      </c>
      <c r="AO264" s="18">
        <f t="shared" si="696"/>
        <v>0</v>
      </c>
      <c r="AP264" s="18">
        <f t="shared" si="696"/>
        <v>0</v>
      </c>
      <c r="AQ264" s="18">
        <f t="shared" si="667"/>
        <v>349.50399999999996</v>
      </c>
      <c r="AR264" s="18">
        <f t="shared" si="668"/>
        <v>524.29999999999995</v>
      </c>
      <c r="AS264" s="18">
        <f t="shared" si="669"/>
        <v>524.29999999999995</v>
      </c>
      <c r="AT264" s="18">
        <f t="shared" ref="AT264:AV264" si="697">AT265+AT269</f>
        <v>0</v>
      </c>
      <c r="AU264" s="18">
        <f t="shared" si="697"/>
        <v>0</v>
      </c>
      <c r="AV264" s="18">
        <f t="shared" si="697"/>
        <v>0</v>
      </c>
      <c r="AW264" s="18">
        <f t="shared" si="670"/>
        <v>349.50399999999996</v>
      </c>
      <c r="AX264" s="18">
        <f t="shared" si="671"/>
        <v>524.29999999999995</v>
      </c>
      <c r="AY264" s="18">
        <f t="shared" si="672"/>
        <v>524.29999999999995</v>
      </c>
      <c r="AZ264" s="18">
        <f t="shared" ref="AZ264:BB264" si="698">AZ265+AZ269</f>
        <v>0</v>
      </c>
      <c r="BA264" s="18">
        <f t="shared" si="698"/>
        <v>0</v>
      </c>
      <c r="BB264" s="18">
        <f t="shared" si="698"/>
        <v>0</v>
      </c>
      <c r="BC264" s="18">
        <f t="shared" si="644"/>
        <v>349.50399999999996</v>
      </c>
      <c r="BD264" s="18">
        <f t="shared" si="645"/>
        <v>524.29999999999995</v>
      </c>
      <c r="BE264" s="18">
        <f t="shared" si="646"/>
        <v>524.29999999999995</v>
      </c>
      <c r="BF264" s="18">
        <f t="shared" ref="BF264:BH264" si="699">BF265+BF269</f>
        <v>0</v>
      </c>
      <c r="BG264" s="18">
        <f t="shared" si="699"/>
        <v>0</v>
      </c>
      <c r="BH264" s="18">
        <f t="shared" si="699"/>
        <v>0</v>
      </c>
      <c r="BI264" s="18">
        <f t="shared" si="640"/>
        <v>349.50399999999996</v>
      </c>
      <c r="BJ264" s="18">
        <f t="shared" si="641"/>
        <v>524.29999999999995</v>
      </c>
      <c r="BK264" s="18">
        <f t="shared" si="642"/>
        <v>524.29999999999995</v>
      </c>
      <c r="BL264" s="18">
        <f t="shared" ref="BL264:BN264" si="700">BL265+BL269</f>
        <v>0</v>
      </c>
      <c r="BM264" s="18">
        <f t="shared" si="700"/>
        <v>0</v>
      </c>
      <c r="BN264" s="18">
        <f t="shared" si="700"/>
        <v>0</v>
      </c>
      <c r="BO264" s="18">
        <f t="shared" si="647"/>
        <v>349.50399999999996</v>
      </c>
      <c r="BP264" s="18">
        <f t="shared" si="648"/>
        <v>524.29999999999995</v>
      </c>
      <c r="BQ264" s="18">
        <f t="shared" si="649"/>
        <v>524.29999999999995</v>
      </c>
      <c r="BR264" s="18">
        <f t="shared" ref="BR264:BT264" si="701">BR265+BR269</f>
        <v>0</v>
      </c>
      <c r="BS264" s="18">
        <f t="shared" si="701"/>
        <v>0</v>
      </c>
      <c r="BT264" s="18">
        <f t="shared" si="701"/>
        <v>0</v>
      </c>
      <c r="BU264" s="18">
        <f t="shared" si="650"/>
        <v>349.50399999999996</v>
      </c>
      <c r="BV264" s="18">
        <f t="shared" si="651"/>
        <v>524.29999999999995</v>
      </c>
      <c r="BW264" s="18">
        <f t="shared" si="652"/>
        <v>524.29999999999995</v>
      </c>
      <c r="BX264" s="18">
        <f t="shared" ref="BX264:BZ264" si="702">BX265+BX269</f>
        <v>0</v>
      </c>
      <c r="BY264" s="18">
        <f t="shared" si="702"/>
        <v>0</v>
      </c>
      <c r="BZ264" s="18">
        <f t="shared" si="702"/>
        <v>0</v>
      </c>
      <c r="CA264" s="18">
        <f t="shared" si="653"/>
        <v>349.50399999999996</v>
      </c>
      <c r="CB264" s="18">
        <f t="shared" si="654"/>
        <v>524.29999999999995</v>
      </c>
      <c r="CC264" s="18">
        <f t="shared" si="655"/>
        <v>524.29999999999995</v>
      </c>
      <c r="CD264" s="18">
        <f t="shared" si="692"/>
        <v>0</v>
      </c>
      <c r="CE264" s="27"/>
      <c r="CF264" s="33"/>
    </row>
    <row r="265" spans="1:84" ht="78" x14ac:dyDescent="0.3">
      <c r="A265" s="41" t="s">
        <v>57</v>
      </c>
      <c r="B265" s="39"/>
      <c r="C265" s="41"/>
      <c r="D265" s="41"/>
      <c r="E265" s="14" t="s">
        <v>1158</v>
      </c>
      <c r="F265" s="18">
        <f t="shared" ref="F265:K267" si="703">F266</f>
        <v>524.29999999999995</v>
      </c>
      <c r="G265" s="18">
        <f t="shared" si="703"/>
        <v>524.29999999999995</v>
      </c>
      <c r="H265" s="18">
        <f t="shared" si="703"/>
        <v>524.29999999999995</v>
      </c>
      <c r="I265" s="18">
        <f t="shared" si="703"/>
        <v>0</v>
      </c>
      <c r="J265" s="18">
        <f t="shared" si="703"/>
        <v>0</v>
      </c>
      <c r="K265" s="18">
        <f t="shared" si="703"/>
        <v>0</v>
      </c>
      <c r="L265" s="18">
        <f t="shared" si="675"/>
        <v>524.29999999999995</v>
      </c>
      <c r="M265" s="18">
        <f t="shared" si="676"/>
        <v>524.29999999999995</v>
      </c>
      <c r="N265" s="18">
        <f t="shared" si="677"/>
        <v>524.29999999999995</v>
      </c>
      <c r="O265" s="18">
        <f t="shared" ref="O265:S267" si="704">O266</f>
        <v>0</v>
      </c>
      <c r="P265" s="18">
        <f t="shared" si="704"/>
        <v>0</v>
      </c>
      <c r="Q265" s="18">
        <f t="shared" si="704"/>
        <v>0</v>
      </c>
      <c r="R265" s="18">
        <f t="shared" si="704"/>
        <v>0</v>
      </c>
      <c r="S265" s="18">
        <f t="shared" si="704"/>
        <v>0</v>
      </c>
      <c r="T265" s="18">
        <f t="shared" si="657"/>
        <v>524.29999999999995</v>
      </c>
      <c r="U265" s="18">
        <f t="shared" si="658"/>
        <v>524.29999999999995</v>
      </c>
      <c r="V265" s="18">
        <f t="shared" si="659"/>
        <v>524.29999999999995</v>
      </c>
      <c r="W265" s="18">
        <f t="shared" ref="W265:CD267" si="705">W266</f>
        <v>0</v>
      </c>
      <c r="X265" s="18">
        <f t="shared" si="705"/>
        <v>0</v>
      </c>
      <c r="Y265" s="18">
        <f t="shared" si="705"/>
        <v>0</v>
      </c>
      <c r="Z265" s="18">
        <f t="shared" si="705"/>
        <v>0</v>
      </c>
      <c r="AA265" s="18">
        <f t="shared" si="705"/>
        <v>0</v>
      </c>
      <c r="AB265" s="18">
        <f t="shared" si="705"/>
        <v>0</v>
      </c>
      <c r="AC265" s="18">
        <f t="shared" si="660"/>
        <v>524.29999999999995</v>
      </c>
      <c r="AD265" s="18">
        <f t="shared" si="661"/>
        <v>524.29999999999995</v>
      </c>
      <c r="AE265" s="18">
        <f t="shared" si="662"/>
        <v>524.29999999999995</v>
      </c>
      <c r="AF265" s="18">
        <f t="shared" si="705"/>
        <v>-174.79599999999999</v>
      </c>
      <c r="AG265" s="18">
        <f t="shared" si="705"/>
        <v>0</v>
      </c>
      <c r="AH265" s="18">
        <f t="shared" si="705"/>
        <v>0</v>
      </c>
      <c r="AI265" s="18">
        <f t="shared" si="663"/>
        <v>349.50399999999996</v>
      </c>
      <c r="AJ265" s="18">
        <f t="shared" si="664"/>
        <v>524.29999999999995</v>
      </c>
      <c r="AK265" s="18">
        <f t="shared" si="665"/>
        <v>524.29999999999995</v>
      </c>
      <c r="AL265" s="18">
        <f t="shared" si="705"/>
        <v>0</v>
      </c>
      <c r="AM265" s="18">
        <f t="shared" si="666"/>
        <v>349.50399999999996</v>
      </c>
      <c r="AN265" s="18">
        <f t="shared" si="705"/>
        <v>0</v>
      </c>
      <c r="AO265" s="18">
        <f t="shared" si="705"/>
        <v>0</v>
      </c>
      <c r="AP265" s="18">
        <f t="shared" si="705"/>
        <v>0</v>
      </c>
      <c r="AQ265" s="18">
        <f t="shared" si="667"/>
        <v>349.50399999999996</v>
      </c>
      <c r="AR265" s="18">
        <f t="shared" si="668"/>
        <v>524.29999999999995</v>
      </c>
      <c r="AS265" s="18">
        <f t="shared" si="669"/>
        <v>524.29999999999995</v>
      </c>
      <c r="AT265" s="18">
        <f t="shared" si="705"/>
        <v>0</v>
      </c>
      <c r="AU265" s="18">
        <f t="shared" si="705"/>
        <v>0</v>
      </c>
      <c r="AV265" s="18">
        <f t="shared" si="705"/>
        <v>0</v>
      </c>
      <c r="AW265" s="18">
        <f t="shared" si="670"/>
        <v>349.50399999999996</v>
      </c>
      <c r="AX265" s="18">
        <f t="shared" si="671"/>
        <v>524.29999999999995</v>
      </c>
      <c r="AY265" s="18">
        <f t="shared" si="672"/>
        <v>524.29999999999995</v>
      </c>
      <c r="AZ265" s="18">
        <f t="shared" si="705"/>
        <v>0</v>
      </c>
      <c r="BA265" s="18">
        <f t="shared" si="705"/>
        <v>0</v>
      </c>
      <c r="BB265" s="18">
        <f t="shared" si="705"/>
        <v>0</v>
      </c>
      <c r="BC265" s="18">
        <f t="shared" si="644"/>
        <v>349.50399999999996</v>
      </c>
      <c r="BD265" s="18">
        <f t="shared" si="645"/>
        <v>524.29999999999995</v>
      </c>
      <c r="BE265" s="18">
        <f t="shared" si="646"/>
        <v>524.29999999999995</v>
      </c>
      <c r="BF265" s="18">
        <f t="shared" si="705"/>
        <v>0</v>
      </c>
      <c r="BG265" s="18">
        <f t="shared" si="705"/>
        <v>0</v>
      </c>
      <c r="BH265" s="18">
        <f t="shared" si="705"/>
        <v>0</v>
      </c>
      <c r="BI265" s="18">
        <f t="shared" si="640"/>
        <v>349.50399999999996</v>
      </c>
      <c r="BJ265" s="18">
        <f t="shared" si="641"/>
        <v>524.29999999999995</v>
      </c>
      <c r="BK265" s="18">
        <f t="shared" si="642"/>
        <v>524.29999999999995</v>
      </c>
      <c r="BL265" s="18">
        <f t="shared" si="705"/>
        <v>0</v>
      </c>
      <c r="BM265" s="18">
        <f t="shared" si="705"/>
        <v>0</v>
      </c>
      <c r="BN265" s="18">
        <f t="shared" si="705"/>
        <v>0</v>
      </c>
      <c r="BO265" s="18">
        <f t="shared" si="647"/>
        <v>349.50399999999996</v>
      </c>
      <c r="BP265" s="18">
        <f t="shared" si="648"/>
        <v>524.29999999999995</v>
      </c>
      <c r="BQ265" s="18">
        <f t="shared" si="649"/>
        <v>524.29999999999995</v>
      </c>
      <c r="BR265" s="18">
        <f t="shared" si="705"/>
        <v>0</v>
      </c>
      <c r="BS265" s="18">
        <f t="shared" si="705"/>
        <v>0</v>
      </c>
      <c r="BT265" s="18">
        <f t="shared" si="705"/>
        <v>0</v>
      </c>
      <c r="BU265" s="18">
        <f t="shared" si="650"/>
        <v>349.50399999999996</v>
      </c>
      <c r="BV265" s="18">
        <f t="shared" si="651"/>
        <v>524.29999999999995</v>
      </c>
      <c r="BW265" s="18">
        <f t="shared" si="652"/>
        <v>524.29999999999995</v>
      </c>
      <c r="BX265" s="18">
        <f t="shared" si="705"/>
        <v>0</v>
      </c>
      <c r="BY265" s="18">
        <f t="shared" si="705"/>
        <v>0</v>
      </c>
      <c r="BZ265" s="18">
        <f t="shared" si="705"/>
        <v>0</v>
      </c>
      <c r="CA265" s="18">
        <f t="shared" si="653"/>
        <v>349.50399999999996</v>
      </c>
      <c r="CB265" s="18">
        <f t="shared" si="654"/>
        <v>524.29999999999995</v>
      </c>
      <c r="CC265" s="18">
        <f t="shared" si="655"/>
        <v>524.29999999999995</v>
      </c>
      <c r="CD265" s="18">
        <f t="shared" si="705"/>
        <v>0</v>
      </c>
      <c r="CE265" s="27"/>
      <c r="CF265" s="33"/>
    </row>
    <row r="266" spans="1:84" ht="46.8" x14ac:dyDescent="0.3">
      <c r="A266" s="41" t="s">
        <v>57</v>
      </c>
      <c r="B266" s="39">
        <v>600</v>
      </c>
      <c r="C266" s="41"/>
      <c r="D266" s="41"/>
      <c r="E266" s="14" t="s">
        <v>554</v>
      </c>
      <c r="F266" s="18">
        <f t="shared" si="703"/>
        <v>524.29999999999995</v>
      </c>
      <c r="G266" s="18">
        <f t="shared" si="703"/>
        <v>524.29999999999995</v>
      </c>
      <c r="H266" s="18">
        <f t="shared" si="703"/>
        <v>524.29999999999995</v>
      </c>
      <c r="I266" s="18">
        <f t="shared" si="703"/>
        <v>0</v>
      </c>
      <c r="J266" s="18">
        <f t="shared" si="703"/>
        <v>0</v>
      </c>
      <c r="K266" s="18">
        <f t="shared" si="703"/>
        <v>0</v>
      </c>
      <c r="L266" s="18">
        <f t="shared" si="675"/>
        <v>524.29999999999995</v>
      </c>
      <c r="M266" s="18">
        <f t="shared" si="676"/>
        <v>524.29999999999995</v>
      </c>
      <c r="N266" s="18">
        <f t="shared" si="677"/>
        <v>524.29999999999995</v>
      </c>
      <c r="O266" s="18">
        <f t="shared" si="704"/>
        <v>0</v>
      </c>
      <c r="P266" s="18">
        <f t="shared" si="704"/>
        <v>0</v>
      </c>
      <c r="Q266" s="18">
        <f t="shared" si="704"/>
        <v>0</v>
      </c>
      <c r="R266" s="18">
        <f t="shared" si="704"/>
        <v>0</v>
      </c>
      <c r="S266" s="18">
        <f t="shared" si="704"/>
        <v>0</v>
      </c>
      <c r="T266" s="18">
        <f t="shared" si="657"/>
        <v>524.29999999999995</v>
      </c>
      <c r="U266" s="18">
        <f t="shared" si="658"/>
        <v>524.29999999999995</v>
      </c>
      <c r="V266" s="18">
        <f t="shared" si="659"/>
        <v>524.29999999999995</v>
      </c>
      <c r="W266" s="18">
        <f t="shared" si="705"/>
        <v>0</v>
      </c>
      <c r="X266" s="18">
        <f t="shared" si="705"/>
        <v>0</v>
      </c>
      <c r="Y266" s="18">
        <f t="shared" si="705"/>
        <v>0</v>
      </c>
      <c r="Z266" s="18">
        <f t="shared" si="705"/>
        <v>0</v>
      </c>
      <c r="AA266" s="18">
        <f t="shared" si="705"/>
        <v>0</v>
      </c>
      <c r="AB266" s="18">
        <f t="shared" si="705"/>
        <v>0</v>
      </c>
      <c r="AC266" s="18">
        <f t="shared" si="660"/>
        <v>524.29999999999995</v>
      </c>
      <c r="AD266" s="18">
        <f t="shared" si="661"/>
        <v>524.29999999999995</v>
      </c>
      <c r="AE266" s="18">
        <f t="shared" si="662"/>
        <v>524.29999999999995</v>
      </c>
      <c r="AF266" s="18">
        <f t="shared" si="705"/>
        <v>-174.79599999999999</v>
      </c>
      <c r="AG266" s="18">
        <f t="shared" si="705"/>
        <v>0</v>
      </c>
      <c r="AH266" s="18">
        <f t="shared" si="705"/>
        <v>0</v>
      </c>
      <c r="AI266" s="18">
        <f t="shared" si="663"/>
        <v>349.50399999999996</v>
      </c>
      <c r="AJ266" s="18">
        <f t="shared" si="664"/>
        <v>524.29999999999995</v>
      </c>
      <c r="AK266" s="18">
        <f t="shared" si="665"/>
        <v>524.29999999999995</v>
      </c>
      <c r="AL266" s="18">
        <f t="shared" si="705"/>
        <v>0</v>
      </c>
      <c r="AM266" s="18">
        <f t="shared" si="666"/>
        <v>349.50399999999996</v>
      </c>
      <c r="AN266" s="18">
        <f t="shared" si="705"/>
        <v>0</v>
      </c>
      <c r="AO266" s="18">
        <f t="shared" si="705"/>
        <v>0</v>
      </c>
      <c r="AP266" s="18">
        <f t="shared" si="705"/>
        <v>0</v>
      </c>
      <c r="AQ266" s="18">
        <f t="shared" si="667"/>
        <v>349.50399999999996</v>
      </c>
      <c r="AR266" s="18">
        <f t="shared" si="668"/>
        <v>524.29999999999995</v>
      </c>
      <c r="AS266" s="18">
        <f t="shared" si="669"/>
        <v>524.29999999999995</v>
      </c>
      <c r="AT266" s="18">
        <f t="shared" si="705"/>
        <v>0</v>
      </c>
      <c r="AU266" s="18">
        <f t="shared" si="705"/>
        <v>0</v>
      </c>
      <c r="AV266" s="18">
        <f t="shared" si="705"/>
        <v>0</v>
      </c>
      <c r="AW266" s="18">
        <f t="shared" si="670"/>
        <v>349.50399999999996</v>
      </c>
      <c r="AX266" s="18">
        <f t="shared" si="671"/>
        <v>524.29999999999995</v>
      </c>
      <c r="AY266" s="18">
        <f t="shared" si="672"/>
        <v>524.29999999999995</v>
      </c>
      <c r="AZ266" s="18">
        <f t="shared" si="705"/>
        <v>0</v>
      </c>
      <c r="BA266" s="18">
        <f t="shared" si="705"/>
        <v>0</v>
      </c>
      <c r="BB266" s="18">
        <f t="shared" si="705"/>
        <v>0</v>
      </c>
      <c r="BC266" s="18">
        <f t="shared" si="644"/>
        <v>349.50399999999996</v>
      </c>
      <c r="BD266" s="18">
        <f t="shared" si="645"/>
        <v>524.29999999999995</v>
      </c>
      <c r="BE266" s="18">
        <f t="shared" si="646"/>
        <v>524.29999999999995</v>
      </c>
      <c r="BF266" s="18">
        <f t="shared" si="705"/>
        <v>0</v>
      </c>
      <c r="BG266" s="18">
        <f t="shared" si="705"/>
        <v>0</v>
      </c>
      <c r="BH266" s="18">
        <f t="shared" si="705"/>
        <v>0</v>
      </c>
      <c r="BI266" s="18">
        <f t="shared" si="640"/>
        <v>349.50399999999996</v>
      </c>
      <c r="BJ266" s="18">
        <f t="shared" si="641"/>
        <v>524.29999999999995</v>
      </c>
      <c r="BK266" s="18">
        <f t="shared" si="642"/>
        <v>524.29999999999995</v>
      </c>
      <c r="BL266" s="18">
        <f t="shared" si="705"/>
        <v>0</v>
      </c>
      <c r="BM266" s="18">
        <f t="shared" si="705"/>
        <v>0</v>
      </c>
      <c r="BN266" s="18">
        <f t="shared" si="705"/>
        <v>0</v>
      </c>
      <c r="BO266" s="18">
        <f t="shared" si="647"/>
        <v>349.50399999999996</v>
      </c>
      <c r="BP266" s="18">
        <f t="shared" si="648"/>
        <v>524.29999999999995</v>
      </c>
      <c r="BQ266" s="18">
        <f t="shared" si="649"/>
        <v>524.29999999999995</v>
      </c>
      <c r="BR266" s="18">
        <f t="shared" si="705"/>
        <v>0</v>
      </c>
      <c r="BS266" s="18">
        <f t="shared" si="705"/>
        <v>0</v>
      </c>
      <c r="BT266" s="18">
        <f t="shared" si="705"/>
        <v>0</v>
      </c>
      <c r="BU266" s="18">
        <f t="shared" si="650"/>
        <v>349.50399999999996</v>
      </c>
      <c r="BV266" s="18">
        <f t="shared" si="651"/>
        <v>524.29999999999995</v>
      </c>
      <c r="BW266" s="18">
        <f t="shared" si="652"/>
        <v>524.29999999999995</v>
      </c>
      <c r="BX266" s="18">
        <f t="shared" si="705"/>
        <v>0</v>
      </c>
      <c r="BY266" s="18">
        <f t="shared" si="705"/>
        <v>0</v>
      </c>
      <c r="BZ266" s="18">
        <f t="shared" si="705"/>
        <v>0</v>
      </c>
      <c r="CA266" s="18">
        <f t="shared" si="653"/>
        <v>349.50399999999996</v>
      </c>
      <c r="CB266" s="18">
        <f t="shared" si="654"/>
        <v>524.29999999999995</v>
      </c>
      <c r="CC266" s="18">
        <f t="shared" si="655"/>
        <v>524.29999999999995</v>
      </c>
      <c r="CD266" s="18">
        <f t="shared" si="705"/>
        <v>0</v>
      </c>
      <c r="CE266" s="27"/>
      <c r="CF266" s="33"/>
    </row>
    <row r="267" spans="1:84" ht="78" x14ac:dyDescent="0.3">
      <c r="A267" s="41" t="s">
        <v>57</v>
      </c>
      <c r="B267" s="39">
        <v>630</v>
      </c>
      <c r="C267" s="41"/>
      <c r="D267" s="41"/>
      <c r="E267" s="14" t="s">
        <v>1427</v>
      </c>
      <c r="F267" s="18">
        <f t="shared" si="703"/>
        <v>524.29999999999995</v>
      </c>
      <c r="G267" s="18">
        <f t="shared" si="703"/>
        <v>524.29999999999995</v>
      </c>
      <c r="H267" s="18">
        <f t="shared" si="703"/>
        <v>524.29999999999995</v>
      </c>
      <c r="I267" s="18">
        <f t="shared" si="703"/>
        <v>0</v>
      </c>
      <c r="J267" s="18">
        <f t="shared" si="703"/>
        <v>0</v>
      </c>
      <c r="K267" s="18">
        <f t="shared" si="703"/>
        <v>0</v>
      </c>
      <c r="L267" s="18">
        <f t="shared" si="675"/>
        <v>524.29999999999995</v>
      </c>
      <c r="M267" s="18">
        <f t="shared" si="676"/>
        <v>524.29999999999995</v>
      </c>
      <c r="N267" s="18">
        <f t="shared" si="677"/>
        <v>524.29999999999995</v>
      </c>
      <c r="O267" s="18">
        <f t="shared" si="704"/>
        <v>0</v>
      </c>
      <c r="P267" s="18">
        <f t="shared" si="704"/>
        <v>0</v>
      </c>
      <c r="Q267" s="18">
        <f t="shared" si="704"/>
        <v>0</v>
      </c>
      <c r="R267" s="18">
        <f t="shared" si="704"/>
        <v>0</v>
      </c>
      <c r="S267" s="18">
        <f t="shared" si="704"/>
        <v>0</v>
      </c>
      <c r="T267" s="18">
        <f t="shared" si="657"/>
        <v>524.29999999999995</v>
      </c>
      <c r="U267" s="18">
        <f t="shared" si="658"/>
        <v>524.29999999999995</v>
      </c>
      <c r="V267" s="18">
        <f t="shared" si="659"/>
        <v>524.29999999999995</v>
      </c>
      <c r="W267" s="18">
        <f t="shared" si="705"/>
        <v>0</v>
      </c>
      <c r="X267" s="18">
        <f t="shared" si="705"/>
        <v>0</v>
      </c>
      <c r="Y267" s="18">
        <f t="shared" si="705"/>
        <v>0</v>
      </c>
      <c r="Z267" s="18">
        <f t="shared" si="705"/>
        <v>0</v>
      </c>
      <c r="AA267" s="18">
        <f t="shared" si="705"/>
        <v>0</v>
      </c>
      <c r="AB267" s="18">
        <f t="shared" si="705"/>
        <v>0</v>
      </c>
      <c r="AC267" s="18">
        <f t="shared" si="660"/>
        <v>524.29999999999995</v>
      </c>
      <c r="AD267" s="18">
        <f t="shared" si="661"/>
        <v>524.29999999999995</v>
      </c>
      <c r="AE267" s="18">
        <f t="shared" si="662"/>
        <v>524.29999999999995</v>
      </c>
      <c r="AF267" s="18">
        <f t="shared" si="705"/>
        <v>-174.79599999999999</v>
      </c>
      <c r="AG267" s="18">
        <f t="shared" si="705"/>
        <v>0</v>
      </c>
      <c r="AH267" s="18">
        <f t="shared" si="705"/>
        <v>0</v>
      </c>
      <c r="AI267" s="18">
        <f t="shared" si="663"/>
        <v>349.50399999999996</v>
      </c>
      <c r="AJ267" s="18">
        <f t="shared" si="664"/>
        <v>524.29999999999995</v>
      </c>
      <c r="AK267" s="18">
        <f t="shared" si="665"/>
        <v>524.29999999999995</v>
      </c>
      <c r="AL267" s="18">
        <f t="shared" si="705"/>
        <v>0</v>
      </c>
      <c r="AM267" s="18">
        <f t="shared" si="666"/>
        <v>349.50399999999996</v>
      </c>
      <c r="AN267" s="18">
        <f t="shared" si="705"/>
        <v>0</v>
      </c>
      <c r="AO267" s="18">
        <f t="shared" si="705"/>
        <v>0</v>
      </c>
      <c r="AP267" s="18">
        <f t="shared" si="705"/>
        <v>0</v>
      </c>
      <c r="AQ267" s="18">
        <f t="shared" si="667"/>
        <v>349.50399999999996</v>
      </c>
      <c r="AR267" s="18">
        <f t="shared" si="668"/>
        <v>524.29999999999995</v>
      </c>
      <c r="AS267" s="18">
        <f t="shared" si="669"/>
        <v>524.29999999999995</v>
      </c>
      <c r="AT267" s="18">
        <f t="shared" si="705"/>
        <v>0</v>
      </c>
      <c r="AU267" s="18">
        <f t="shared" si="705"/>
        <v>0</v>
      </c>
      <c r="AV267" s="18">
        <f t="shared" si="705"/>
        <v>0</v>
      </c>
      <c r="AW267" s="18">
        <f t="shared" si="670"/>
        <v>349.50399999999996</v>
      </c>
      <c r="AX267" s="18">
        <f t="shared" si="671"/>
        <v>524.29999999999995</v>
      </c>
      <c r="AY267" s="18">
        <f t="shared" si="672"/>
        <v>524.29999999999995</v>
      </c>
      <c r="AZ267" s="18">
        <f t="shared" si="705"/>
        <v>0</v>
      </c>
      <c r="BA267" s="18">
        <f t="shared" si="705"/>
        <v>0</v>
      </c>
      <c r="BB267" s="18">
        <f t="shared" si="705"/>
        <v>0</v>
      </c>
      <c r="BC267" s="18">
        <f t="shared" si="644"/>
        <v>349.50399999999996</v>
      </c>
      <c r="BD267" s="18">
        <f t="shared" si="645"/>
        <v>524.29999999999995</v>
      </c>
      <c r="BE267" s="18">
        <f t="shared" si="646"/>
        <v>524.29999999999995</v>
      </c>
      <c r="BF267" s="18">
        <f t="shared" si="705"/>
        <v>0</v>
      </c>
      <c r="BG267" s="18">
        <f t="shared" si="705"/>
        <v>0</v>
      </c>
      <c r="BH267" s="18">
        <f t="shared" si="705"/>
        <v>0</v>
      </c>
      <c r="BI267" s="18">
        <f t="shared" si="640"/>
        <v>349.50399999999996</v>
      </c>
      <c r="BJ267" s="18">
        <f t="shared" si="641"/>
        <v>524.29999999999995</v>
      </c>
      <c r="BK267" s="18">
        <f t="shared" si="642"/>
        <v>524.29999999999995</v>
      </c>
      <c r="BL267" s="18">
        <f t="shared" si="705"/>
        <v>0</v>
      </c>
      <c r="BM267" s="18">
        <f t="shared" si="705"/>
        <v>0</v>
      </c>
      <c r="BN267" s="18">
        <f t="shared" si="705"/>
        <v>0</v>
      </c>
      <c r="BO267" s="18">
        <f t="shared" si="647"/>
        <v>349.50399999999996</v>
      </c>
      <c r="BP267" s="18">
        <f t="shared" si="648"/>
        <v>524.29999999999995</v>
      </c>
      <c r="BQ267" s="18">
        <f t="shared" si="649"/>
        <v>524.29999999999995</v>
      </c>
      <c r="BR267" s="18">
        <f t="shared" si="705"/>
        <v>0</v>
      </c>
      <c r="BS267" s="18">
        <f t="shared" si="705"/>
        <v>0</v>
      </c>
      <c r="BT267" s="18">
        <f t="shared" si="705"/>
        <v>0</v>
      </c>
      <c r="BU267" s="18">
        <f t="shared" si="650"/>
        <v>349.50399999999996</v>
      </c>
      <c r="BV267" s="18">
        <f t="shared" si="651"/>
        <v>524.29999999999995</v>
      </c>
      <c r="BW267" s="18">
        <f t="shared" si="652"/>
        <v>524.29999999999995</v>
      </c>
      <c r="BX267" s="18">
        <f t="shared" si="705"/>
        <v>0</v>
      </c>
      <c r="BY267" s="18">
        <f t="shared" si="705"/>
        <v>0</v>
      </c>
      <c r="BZ267" s="18">
        <f t="shared" si="705"/>
        <v>0</v>
      </c>
      <c r="CA267" s="18">
        <f t="shared" si="653"/>
        <v>349.50399999999996</v>
      </c>
      <c r="CB267" s="18">
        <f t="shared" si="654"/>
        <v>524.29999999999995</v>
      </c>
      <c r="CC267" s="18">
        <f t="shared" si="655"/>
        <v>524.29999999999995</v>
      </c>
      <c r="CD267" s="18">
        <f t="shared" si="705"/>
        <v>0</v>
      </c>
      <c r="CE267" s="27"/>
      <c r="CF267" s="33"/>
    </row>
    <row r="268" spans="1:84" ht="46.8" x14ac:dyDescent="0.3">
      <c r="A268" s="41" t="s">
        <v>57</v>
      </c>
      <c r="B268" s="39">
        <v>630</v>
      </c>
      <c r="C268" s="41" t="s">
        <v>19</v>
      </c>
      <c r="D268" s="41" t="s">
        <v>59</v>
      </c>
      <c r="E268" s="14" t="s">
        <v>1426</v>
      </c>
      <c r="F268" s="18">
        <v>524.29999999999995</v>
      </c>
      <c r="G268" s="18">
        <v>524.29999999999995</v>
      </c>
      <c r="H268" s="18">
        <v>524.29999999999995</v>
      </c>
      <c r="I268" s="18"/>
      <c r="J268" s="18"/>
      <c r="K268" s="18"/>
      <c r="L268" s="18">
        <f t="shared" si="675"/>
        <v>524.29999999999995</v>
      </c>
      <c r="M268" s="18">
        <f t="shared" si="676"/>
        <v>524.29999999999995</v>
      </c>
      <c r="N268" s="18">
        <f t="shared" si="677"/>
        <v>524.29999999999995</v>
      </c>
      <c r="O268" s="18"/>
      <c r="P268" s="18"/>
      <c r="Q268" s="18"/>
      <c r="R268" s="18"/>
      <c r="S268" s="18"/>
      <c r="T268" s="18">
        <f t="shared" si="657"/>
        <v>524.29999999999995</v>
      </c>
      <c r="U268" s="18">
        <f t="shared" si="658"/>
        <v>524.29999999999995</v>
      </c>
      <c r="V268" s="18">
        <f t="shared" si="659"/>
        <v>524.29999999999995</v>
      </c>
      <c r="W268" s="18"/>
      <c r="X268" s="18"/>
      <c r="Y268" s="18"/>
      <c r="Z268" s="18"/>
      <c r="AA268" s="18"/>
      <c r="AB268" s="18"/>
      <c r="AC268" s="18">
        <f t="shared" si="660"/>
        <v>524.29999999999995</v>
      </c>
      <c r="AD268" s="18">
        <f t="shared" si="661"/>
        <v>524.29999999999995</v>
      </c>
      <c r="AE268" s="18">
        <f t="shared" si="662"/>
        <v>524.29999999999995</v>
      </c>
      <c r="AF268" s="18">
        <v>-174.79599999999999</v>
      </c>
      <c r="AG268" s="18"/>
      <c r="AH268" s="18"/>
      <c r="AI268" s="18">
        <f t="shared" si="663"/>
        <v>349.50399999999996</v>
      </c>
      <c r="AJ268" s="18">
        <f t="shared" si="664"/>
        <v>524.29999999999995</v>
      </c>
      <c r="AK268" s="18">
        <f t="shared" si="665"/>
        <v>524.29999999999995</v>
      </c>
      <c r="AL268" s="18"/>
      <c r="AM268" s="18">
        <f t="shared" si="666"/>
        <v>349.50399999999996</v>
      </c>
      <c r="AN268" s="18"/>
      <c r="AO268" s="18"/>
      <c r="AP268" s="18"/>
      <c r="AQ268" s="18">
        <f t="shared" si="667"/>
        <v>349.50399999999996</v>
      </c>
      <c r="AR268" s="18">
        <f t="shared" si="668"/>
        <v>524.29999999999995</v>
      </c>
      <c r="AS268" s="18">
        <f t="shared" si="669"/>
        <v>524.29999999999995</v>
      </c>
      <c r="AT268" s="18"/>
      <c r="AU268" s="18"/>
      <c r="AV268" s="18"/>
      <c r="AW268" s="18">
        <f t="shared" si="670"/>
        <v>349.50399999999996</v>
      </c>
      <c r="AX268" s="18">
        <f t="shared" si="671"/>
        <v>524.29999999999995</v>
      </c>
      <c r="AY268" s="18">
        <f t="shared" si="672"/>
        <v>524.29999999999995</v>
      </c>
      <c r="AZ268" s="18"/>
      <c r="BA268" s="18"/>
      <c r="BB268" s="18"/>
      <c r="BC268" s="18">
        <f t="shared" si="644"/>
        <v>349.50399999999996</v>
      </c>
      <c r="BD268" s="18">
        <f t="shared" si="645"/>
        <v>524.29999999999995</v>
      </c>
      <c r="BE268" s="18">
        <f t="shared" si="646"/>
        <v>524.29999999999995</v>
      </c>
      <c r="BF268" s="18"/>
      <c r="BG268" s="18"/>
      <c r="BH268" s="18"/>
      <c r="BI268" s="18">
        <f t="shared" si="640"/>
        <v>349.50399999999996</v>
      </c>
      <c r="BJ268" s="18">
        <f t="shared" si="641"/>
        <v>524.29999999999995</v>
      </c>
      <c r="BK268" s="18">
        <f t="shared" si="642"/>
        <v>524.29999999999995</v>
      </c>
      <c r="BL268" s="18"/>
      <c r="BM268" s="18"/>
      <c r="BN268" s="18"/>
      <c r="BO268" s="18">
        <f t="shared" si="647"/>
        <v>349.50399999999996</v>
      </c>
      <c r="BP268" s="18">
        <f t="shared" si="648"/>
        <v>524.29999999999995</v>
      </c>
      <c r="BQ268" s="18">
        <f t="shared" si="649"/>
        <v>524.29999999999995</v>
      </c>
      <c r="BR268" s="18"/>
      <c r="BS268" s="18"/>
      <c r="BT268" s="18"/>
      <c r="BU268" s="18">
        <f t="shared" si="650"/>
        <v>349.50399999999996</v>
      </c>
      <c r="BV268" s="18">
        <f t="shared" si="651"/>
        <v>524.29999999999995</v>
      </c>
      <c r="BW268" s="18">
        <f t="shared" si="652"/>
        <v>524.29999999999995</v>
      </c>
      <c r="BX268" s="18"/>
      <c r="BY268" s="18"/>
      <c r="BZ268" s="18"/>
      <c r="CA268" s="18">
        <f t="shared" si="653"/>
        <v>349.50399999999996</v>
      </c>
      <c r="CB268" s="18">
        <f t="shared" si="654"/>
        <v>524.29999999999995</v>
      </c>
      <c r="CC268" s="18">
        <f t="shared" si="655"/>
        <v>524.29999999999995</v>
      </c>
      <c r="CD268" s="18"/>
      <c r="CE268" s="27"/>
      <c r="CF268" s="33"/>
    </row>
    <row r="269" spans="1:84" ht="78" hidden="1" x14ac:dyDescent="0.3">
      <c r="A269" s="41" t="s">
        <v>58</v>
      </c>
      <c r="B269" s="39"/>
      <c r="C269" s="41"/>
      <c r="D269" s="41"/>
      <c r="E269" s="14" t="s">
        <v>620</v>
      </c>
      <c r="F269" s="18">
        <f t="shared" ref="F269:K271" si="706">F270</f>
        <v>0</v>
      </c>
      <c r="G269" s="18">
        <f t="shared" si="706"/>
        <v>0</v>
      </c>
      <c r="H269" s="18">
        <f t="shared" si="706"/>
        <v>0</v>
      </c>
      <c r="I269" s="18">
        <f t="shared" si="706"/>
        <v>0</v>
      </c>
      <c r="J269" s="18">
        <f t="shared" si="706"/>
        <v>0</v>
      </c>
      <c r="K269" s="18">
        <f t="shared" si="706"/>
        <v>0</v>
      </c>
      <c r="L269" s="18">
        <f t="shared" si="675"/>
        <v>0</v>
      </c>
      <c r="M269" s="18">
        <f t="shared" si="676"/>
        <v>0</v>
      </c>
      <c r="N269" s="18">
        <f t="shared" si="677"/>
        <v>0</v>
      </c>
      <c r="O269" s="18">
        <f t="shared" ref="O269:S271" si="707">O270</f>
        <v>0</v>
      </c>
      <c r="P269" s="18">
        <f t="shared" si="707"/>
        <v>0</v>
      </c>
      <c r="Q269" s="18">
        <f t="shared" si="707"/>
        <v>0</v>
      </c>
      <c r="R269" s="18">
        <f t="shared" si="707"/>
        <v>0</v>
      </c>
      <c r="S269" s="18">
        <f t="shared" si="707"/>
        <v>0</v>
      </c>
      <c r="T269" s="18">
        <f t="shared" si="657"/>
        <v>0</v>
      </c>
      <c r="U269" s="18">
        <f t="shared" si="658"/>
        <v>0</v>
      </c>
      <c r="V269" s="18">
        <f t="shared" si="659"/>
        <v>0</v>
      </c>
      <c r="W269" s="18">
        <f t="shared" ref="W269:CD271" si="708">W270</f>
        <v>0</v>
      </c>
      <c r="X269" s="18">
        <f t="shared" si="708"/>
        <v>0</v>
      </c>
      <c r="Y269" s="18">
        <f t="shared" si="708"/>
        <v>0</v>
      </c>
      <c r="Z269" s="18">
        <f t="shared" si="708"/>
        <v>0</v>
      </c>
      <c r="AA269" s="18">
        <f t="shared" si="708"/>
        <v>0</v>
      </c>
      <c r="AB269" s="18">
        <f t="shared" si="708"/>
        <v>0</v>
      </c>
      <c r="AC269" s="18">
        <f t="shared" si="660"/>
        <v>0</v>
      </c>
      <c r="AD269" s="18">
        <f t="shared" si="661"/>
        <v>0</v>
      </c>
      <c r="AE269" s="18">
        <f t="shared" si="662"/>
        <v>0</v>
      </c>
      <c r="AF269" s="18">
        <f t="shared" si="708"/>
        <v>0</v>
      </c>
      <c r="AG269" s="18">
        <f t="shared" si="708"/>
        <v>0</v>
      </c>
      <c r="AH269" s="18">
        <f t="shared" si="708"/>
        <v>0</v>
      </c>
      <c r="AI269" s="18">
        <f t="shared" si="663"/>
        <v>0</v>
      </c>
      <c r="AJ269" s="18">
        <f t="shared" si="664"/>
        <v>0</v>
      </c>
      <c r="AK269" s="18">
        <f t="shared" si="665"/>
        <v>0</v>
      </c>
      <c r="AL269" s="18">
        <f t="shared" si="708"/>
        <v>0</v>
      </c>
      <c r="AM269" s="18">
        <f t="shared" si="666"/>
        <v>0</v>
      </c>
      <c r="AN269" s="18">
        <f t="shared" si="708"/>
        <v>0</v>
      </c>
      <c r="AO269" s="18">
        <f t="shared" si="708"/>
        <v>0</v>
      </c>
      <c r="AP269" s="18">
        <f t="shared" si="708"/>
        <v>0</v>
      </c>
      <c r="AQ269" s="18">
        <f t="shared" si="667"/>
        <v>0</v>
      </c>
      <c r="AR269" s="18">
        <f t="shared" si="668"/>
        <v>0</v>
      </c>
      <c r="AS269" s="18">
        <f t="shared" si="669"/>
        <v>0</v>
      </c>
      <c r="AT269" s="18">
        <f t="shared" si="708"/>
        <v>0</v>
      </c>
      <c r="AU269" s="18">
        <f t="shared" si="708"/>
        <v>0</v>
      </c>
      <c r="AV269" s="18">
        <f t="shared" si="708"/>
        <v>0</v>
      </c>
      <c r="AW269" s="18">
        <f t="shared" si="670"/>
        <v>0</v>
      </c>
      <c r="AX269" s="18">
        <f t="shared" si="671"/>
        <v>0</v>
      </c>
      <c r="AY269" s="18">
        <f t="shared" si="672"/>
        <v>0</v>
      </c>
      <c r="AZ269" s="18">
        <f t="shared" si="708"/>
        <v>0</v>
      </c>
      <c r="BA269" s="18">
        <f t="shared" si="708"/>
        <v>0</v>
      </c>
      <c r="BB269" s="18">
        <f t="shared" si="708"/>
        <v>0</v>
      </c>
      <c r="BC269" s="18">
        <f t="shared" si="644"/>
        <v>0</v>
      </c>
      <c r="BD269" s="18">
        <f t="shared" si="645"/>
        <v>0</v>
      </c>
      <c r="BE269" s="18">
        <f t="shared" si="646"/>
        <v>0</v>
      </c>
      <c r="BF269" s="18">
        <f t="shared" si="708"/>
        <v>0</v>
      </c>
      <c r="BG269" s="18">
        <f t="shared" si="708"/>
        <v>0</v>
      </c>
      <c r="BH269" s="18">
        <f t="shared" si="708"/>
        <v>0</v>
      </c>
      <c r="BI269" s="18">
        <f t="shared" si="640"/>
        <v>0</v>
      </c>
      <c r="BJ269" s="18">
        <f t="shared" si="641"/>
        <v>0</v>
      </c>
      <c r="BK269" s="18">
        <f t="shared" si="642"/>
        <v>0</v>
      </c>
      <c r="BL269" s="18">
        <f t="shared" si="708"/>
        <v>0</v>
      </c>
      <c r="BM269" s="18">
        <f t="shared" si="708"/>
        <v>0</v>
      </c>
      <c r="BN269" s="18">
        <f t="shared" si="708"/>
        <v>0</v>
      </c>
      <c r="BO269" s="18">
        <f t="shared" si="647"/>
        <v>0</v>
      </c>
      <c r="BP269" s="18">
        <f t="shared" si="648"/>
        <v>0</v>
      </c>
      <c r="BQ269" s="18">
        <f t="shared" si="649"/>
        <v>0</v>
      </c>
      <c r="BR269" s="18">
        <f t="shared" si="708"/>
        <v>0</v>
      </c>
      <c r="BS269" s="18">
        <f t="shared" si="708"/>
        <v>0</v>
      </c>
      <c r="BT269" s="18">
        <f t="shared" si="708"/>
        <v>0</v>
      </c>
      <c r="BU269" s="18">
        <f t="shared" si="650"/>
        <v>0</v>
      </c>
      <c r="BV269" s="18">
        <f t="shared" si="651"/>
        <v>0</v>
      </c>
      <c r="BW269" s="18">
        <f t="shared" si="652"/>
        <v>0</v>
      </c>
      <c r="BX269" s="18">
        <f t="shared" si="708"/>
        <v>0</v>
      </c>
      <c r="BY269" s="18">
        <f t="shared" si="708"/>
        <v>0</v>
      </c>
      <c r="BZ269" s="18">
        <f t="shared" si="708"/>
        <v>0</v>
      </c>
      <c r="CA269" s="18">
        <f t="shared" si="653"/>
        <v>0</v>
      </c>
      <c r="CB269" s="18">
        <f t="shared" si="654"/>
        <v>0</v>
      </c>
      <c r="CC269" s="18">
        <f t="shared" si="655"/>
        <v>0</v>
      </c>
      <c r="CD269" s="18">
        <f t="shared" si="708"/>
        <v>0</v>
      </c>
      <c r="CE269" s="27" t="s">
        <v>1661</v>
      </c>
      <c r="CF269" s="33"/>
    </row>
    <row r="270" spans="1:84" ht="31.2" hidden="1" x14ac:dyDescent="0.3">
      <c r="A270" s="41" t="s">
        <v>58</v>
      </c>
      <c r="B270" s="39">
        <v>300</v>
      </c>
      <c r="C270" s="41"/>
      <c r="D270" s="41"/>
      <c r="E270" s="14" t="s">
        <v>552</v>
      </c>
      <c r="F270" s="18">
        <f t="shared" si="706"/>
        <v>0</v>
      </c>
      <c r="G270" s="18">
        <f t="shared" si="706"/>
        <v>0</v>
      </c>
      <c r="H270" s="18">
        <f t="shared" si="706"/>
        <v>0</v>
      </c>
      <c r="I270" s="18">
        <f t="shared" si="706"/>
        <v>0</v>
      </c>
      <c r="J270" s="18">
        <f t="shared" si="706"/>
        <v>0</v>
      </c>
      <c r="K270" s="18">
        <f t="shared" si="706"/>
        <v>0</v>
      </c>
      <c r="L270" s="18">
        <f t="shared" si="675"/>
        <v>0</v>
      </c>
      <c r="M270" s="18">
        <f t="shared" si="676"/>
        <v>0</v>
      </c>
      <c r="N270" s="18">
        <f t="shared" si="677"/>
        <v>0</v>
      </c>
      <c r="O270" s="18">
        <f t="shared" si="707"/>
        <v>0</v>
      </c>
      <c r="P270" s="18">
        <f t="shared" si="707"/>
        <v>0</v>
      </c>
      <c r="Q270" s="18">
        <f t="shared" si="707"/>
        <v>0</v>
      </c>
      <c r="R270" s="18">
        <f t="shared" si="707"/>
        <v>0</v>
      </c>
      <c r="S270" s="18">
        <f t="shared" si="707"/>
        <v>0</v>
      </c>
      <c r="T270" s="18">
        <f t="shared" si="657"/>
        <v>0</v>
      </c>
      <c r="U270" s="18">
        <f t="shared" si="658"/>
        <v>0</v>
      </c>
      <c r="V270" s="18">
        <f t="shared" si="659"/>
        <v>0</v>
      </c>
      <c r="W270" s="18">
        <f t="shared" si="708"/>
        <v>0</v>
      </c>
      <c r="X270" s="18">
        <f t="shared" si="708"/>
        <v>0</v>
      </c>
      <c r="Y270" s="18">
        <f t="shared" si="708"/>
        <v>0</v>
      </c>
      <c r="Z270" s="18">
        <f t="shared" si="708"/>
        <v>0</v>
      </c>
      <c r="AA270" s="18">
        <f t="shared" si="708"/>
        <v>0</v>
      </c>
      <c r="AB270" s="18">
        <f t="shared" si="708"/>
        <v>0</v>
      </c>
      <c r="AC270" s="18">
        <f t="shared" si="660"/>
        <v>0</v>
      </c>
      <c r="AD270" s="18">
        <f t="shared" si="661"/>
        <v>0</v>
      </c>
      <c r="AE270" s="18">
        <f t="shared" si="662"/>
        <v>0</v>
      </c>
      <c r="AF270" s="18">
        <f t="shared" si="708"/>
        <v>0</v>
      </c>
      <c r="AG270" s="18">
        <f t="shared" si="708"/>
        <v>0</v>
      </c>
      <c r="AH270" s="18">
        <f t="shared" si="708"/>
        <v>0</v>
      </c>
      <c r="AI270" s="18">
        <f t="shared" si="663"/>
        <v>0</v>
      </c>
      <c r="AJ270" s="18">
        <f t="shared" si="664"/>
        <v>0</v>
      </c>
      <c r="AK270" s="18">
        <f t="shared" si="665"/>
        <v>0</v>
      </c>
      <c r="AL270" s="18">
        <f t="shared" si="708"/>
        <v>0</v>
      </c>
      <c r="AM270" s="18">
        <f t="shared" si="666"/>
        <v>0</v>
      </c>
      <c r="AN270" s="18">
        <f t="shared" si="708"/>
        <v>0</v>
      </c>
      <c r="AO270" s="18">
        <f t="shared" si="708"/>
        <v>0</v>
      </c>
      <c r="AP270" s="18">
        <f t="shared" si="708"/>
        <v>0</v>
      </c>
      <c r="AQ270" s="18">
        <f t="shared" si="667"/>
        <v>0</v>
      </c>
      <c r="AR270" s="18">
        <f t="shared" si="668"/>
        <v>0</v>
      </c>
      <c r="AS270" s="18">
        <f t="shared" si="669"/>
        <v>0</v>
      </c>
      <c r="AT270" s="18">
        <f t="shared" si="708"/>
        <v>0</v>
      </c>
      <c r="AU270" s="18">
        <f t="shared" si="708"/>
        <v>0</v>
      </c>
      <c r="AV270" s="18">
        <f t="shared" si="708"/>
        <v>0</v>
      </c>
      <c r="AW270" s="18">
        <f t="shared" si="670"/>
        <v>0</v>
      </c>
      <c r="AX270" s="18">
        <f t="shared" si="671"/>
        <v>0</v>
      </c>
      <c r="AY270" s="18">
        <f t="shared" si="672"/>
        <v>0</v>
      </c>
      <c r="AZ270" s="18">
        <f t="shared" si="708"/>
        <v>0</v>
      </c>
      <c r="BA270" s="18">
        <f t="shared" si="708"/>
        <v>0</v>
      </c>
      <c r="BB270" s="18">
        <f t="shared" si="708"/>
        <v>0</v>
      </c>
      <c r="BC270" s="18">
        <f t="shared" si="644"/>
        <v>0</v>
      </c>
      <c r="BD270" s="18">
        <f t="shared" si="645"/>
        <v>0</v>
      </c>
      <c r="BE270" s="18">
        <f t="shared" si="646"/>
        <v>0</v>
      </c>
      <c r="BF270" s="18">
        <f t="shared" si="708"/>
        <v>0</v>
      </c>
      <c r="BG270" s="18">
        <f t="shared" si="708"/>
        <v>0</v>
      </c>
      <c r="BH270" s="18">
        <f t="shared" si="708"/>
        <v>0</v>
      </c>
      <c r="BI270" s="18">
        <f t="shared" si="640"/>
        <v>0</v>
      </c>
      <c r="BJ270" s="18">
        <f t="shared" si="641"/>
        <v>0</v>
      </c>
      <c r="BK270" s="18">
        <f t="shared" si="642"/>
        <v>0</v>
      </c>
      <c r="BL270" s="18">
        <f t="shared" si="708"/>
        <v>0</v>
      </c>
      <c r="BM270" s="18">
        <f t="shared" si="708"/>
        <v>0</v>
      </c>
      <c r="BN270" s="18">
        <f t="shared" si="708"/>
        <v>0</v>
      </c>
      <c r="BO270" s="18">
        <f t="shared" si="647"/>
        <v>0</v>
      </c>
      <c r="BP270" s="18">
        <f t="shared" si="648"/>
        <v>0</v>
      </c>
      <c r="BQ270" s="18">
        <f t="shared" si="649"/>
        <v>0</v>
      </c>
      <c r="BR270" s="18">
        <f t="shared" si="708"/>
        <v>0</v>
      </c>
      <c r="BS270" s="18">
        <f t="shared" si="708"/>
        <v>0</v>
      </c>
      <c r="BT270" s="18">
        <f t="shared" si="708"/>
        <v>0</v>
      </c>
      <c r="BU270" s="18">
        <f t="shared" si="650"/>
        <v>0</v>
      </c>
      <c r="BV270" s="18">
        <f t="shared" si="651"/>
        <v>0</v>
      </c>
      <c r="BW270" s="18">
        <f t="shared" si="652"/>
        <v>0</v>
      </c>
      <c r="BX270" s="18">
        <f t="shared" si="708"/>
        <v>0</v>
      </c>
      <c r="BY270" s="18">
        <f t="shared" si="708"/>
        <v>0</v>
      </c>
      <c r="BZ270" s="18">
        <f t="shared" si="708"/>
        <v>0</v>
      </c>
      <c r="CA270" s="18">
        <f t="shared" si="653"/>
        <v>0</v>
      </c>
      <c r="CB270" s="18">
        <f t="shared" si="654"/>
        <v>0</v>
      </c>
      <c r="CC270" s="18">
        <f t="shared" si="655"/>
        <v>0</v>
      </c>
      <c r="CD270" s="18">
        <f t="shared" si="708"/>
        <v>0</v>
      </c>
      <c r="CE270" s="27" t="s">
        <v>1661</v>
      </c>
      <c r="CF270" s="33"/>
    </row>
    <row r="271" spans="1:84" ht="31.2" hidden="1" x14ac:dyDescent="0.3">
      <c r="A271" s="41" t="s">
        <v>58</v>
      </c>
      <c r="B271" s="39">
        <v>320</v>
      </c>
      <c r="C271" s="41"/>
      <c r="D271" s="41"/>
      <c r="E271" s="14" t="s">
        <v>561</v>
      </c>
      <c r="F271" s="18">
        <f t="shared" si="706"/>
        <v>0</v>
      </c>
      <c r="G271" s="18">
        <f t="shared" si="706"/>
        <v>0</v>
      </c>
      <c r="H271" s="18">
        <f t="shared" si="706"/>
        <v>0</v>
      </c>
      <c r="I271" s="18">
        <f t="shared" si="706"/>
        <v>0</v>
      </c>
      <c r="J271" s="18">
        <f t="shared" si="706"/>
        <v>0</v>
      </c>
      <c r="K271" s="18">
        <f t="shared" si="706"/>
        <v>0</v>
      </c>
      <c r="L271" s="18">
        <f t="shared" si="675"/>
        <v>0</v>
      </c>
      <c r="M271" s="18">
        <f t="shared" si="676"/>
        <v>0</v>
      </c>
      <c r="N271" s="18">
        <f t="shared" si="677"/>
        <v>0</v>
      </c>
      <c r="O271" s="18">
        <f t="shared" si="707"/>
        <v>0</v>
      </c>
      <c r="P271" s="18">
        <f t="shared" si="707"/>
        <v>0</v>
      </c>
      <c r="Q271" s="18">
        <f t="shared" si="707"/>
        <v>0</v>
      </c>
      <c r="R271" s="18">
        <f t="shared" si="707"/>
        <v>0</v>
      </c>
      <c r="S271" s="18">
        <f t="shared" si="707"/>
        <v>0</v>
      </c>
      <c r="T271" s="18">
        <f t="shared" si="657"/>
        <v>0</v>
      </c>
      <c r="U271" s="18">
        <f t="shared" si="658"/>
        <v>0</v>
      </c>
      <c r="V271" s="18">
        <f t="shared" si="659"/>
        <v>0</v>
      </c>
      <c r="W271" s="18">
        <f t="shared" si="708"/>
        <v>0</v>
      </c>
      <c r="X271" s="18">
        <f t="shared" si="708"/>
        <v>0</v>
      </c>
      <c r="Y271" s="18">
        <f t="shared" si="708"/>
        <v>0</v>
      </c>
      <c r="Z271" s="18">
        <f t="shared" si="708"/>
        <v>0</v>
      </c>
      <c r="AA271" s="18">
        <f t="shared" si="708"/>
        <v>0</v>
      </c>
      <c r="AB271" s="18">
        <f t="shared" si="708"/>
        <v>0</v>
      </c>
      <c r="AC271" s="18">
        <f t="shared" si="660"/>
        <v>0</v>
      </c>
      <c r="AD271" s="18">
        <f t="shared" si="661"/>
        <v>0</v>
      </c>
      <c r="AE271" s="18">
        <f t="shared" si="662"/>
        <v>0</v>
      </c>
      <c r="AF271" s="18">
        <f t="shared" si="708"/>
        <v>0</v>
      </c>
      <c r="AG271" s="18">
        <f t="shared" si="708"/>
        <v>0</v>
      </c>
      <c r="AH271" s="18">
        <f t="shared" si="708"/>
        <v>0</v>
      </c>
      <c r="AI271" s="18">
        <f t="shared" si="663"/>
        <v>0</v>
      </c>
      <c r="AJ271" s="18">
        <f t="shared" si="664"/>
        <v>0</v>
      </c>
      <c r="AK271" s="18">
        <f t="shared" si="665"/>
        <v>0</v>
      </c>
      <c r="AL271" s="18">
        <f t="shared" si="708"/>
        <v>0</v>
      </c>
      <c r="AM271" s="18">
        <f t="shared" si="666"/>
        <v>0</v>
      </c>
      <c r="AN271" s="18">
        <f t="shared" si="708"/>
        <v>0</v>
      </c>
      <c r="AO271" s="18">
        <f t="shared" si="708"/>
        <v>0</v>
      </c>
      <c r="AP271" s="18">
        <f t="shared" si="708"/>
        <v>0</v>
      </c>
      <c r="AQ271" s="18">
        <f t="shared" si="667"/>
        <v>0</v>
      </c>
      <c r="AR271" s="18">
        <f t="shared" si="668"/>
        <v>0</v>
      </c>
      <c r="AS271" s="18">
        <f t="shared" si="669"/>
        <v>0</v>
      </c>
      <c r="AT271" s="18">
        <f t="shared" si="708"/>
        <v>0</v>
      </c>
      <c r="AU271" s="18">
        <f t="shared" si="708"/>
        <v>0</v>
      </c>
      <c r="AV271" s="18">
        <f t="shared" si="708"/>
        <v>0</v>
      </c>
      <c r="AW271" s="18">
        <f t="shared" si="670"/>
        <v>0</v>
      </c>
      <c r="AX271" s="18">
        <f t="shared" si="671"/>
        <v>0</v>
      </c>
      <c r="AY271" s="18">
        <f t="shared" si="672"/>
        <v>0</v>
      </c>
      <c r="AZ271" s="18">
        <f t="shared" si="708"/>
        <v>0</v>
      </c>
      <c r="BA271" s="18">
        <f t="shared" si="708"/>
        <v>0</v>
      </c>
      <c r="BB271" s="18">
        <f t="shared" si="708"/>
        <v>0</v>
      </c>
      <c r="BC271" s="18">
        <f t="shared" si="644"/>
        <v>0</v>
      </c>
      <c r="BD271" s="18">
        <f t="shared" si="645"/>
        <v>0</v>
      </c>
      <c r="BE271" s="18">
        <f t="shared" si="646"/>
        <v>0</v>
      </c>
      <c r="BF271" s="18">
        <f t="shared" si="708"/>
        <v>0</v>
      </c>
      <c r="BG271" s="18">
        <f t="shared" si="708"/>
        <v>0</v>
      </c>
      <c r="BH271" s="18">
        <f t="shared" si="708"/>
        <v>0</v>
      </c>
      <c r="BI271" s="18">
        <f t="shared" ref="BI271:BI334" si="709">BC271+BF271</f>
        <v>0</v>
      </c>
      <c r="BJ271" s="18">
        <f t="shared" ref="BJ271:BJ334" si="710">BD271+BG271</f>
        <v>0</v>
      </c>
      <c r="BK271" s="18">
        <f t="shared" ref="BK271:BK334" si="711">BE271+BH271</f>
        <v>0</v>
      </c>
      <c r="BL271" s="18">
        <f t="shared" si="708"/>
        <v>0</v>
      </c>
      <c r="BM271" s="18">
        <f t="shared" si="708"/>
        <v>0</v>
      </c>
      <c r="BN271" s="18">
        <f t="shared" si="708"/>
        <v>0</v>
      </c>
      <c r="BO271" s="18">
        <f t="shared" si="647"/>
        <v>0</v>
      </c>
      <c r="BP271" s="18">
        <f t="shared" si="648"/>
        <v>0</v>
      </c>
      <c r="BQ271" s="18">
        <f t="shared" si="649"/>
        <v>0</v>
      </c>
      <c r="BR271" s="18">
        <f t="shared" si="708"/>
        <v>0</v>
      </c>
      <c r="BS271" s="18">
        <f t="shared" si="708"/>
        <v>0</v>
      </c>
      <c r="BT271" s="18">
        <f t="shared" si="708"/>
        <v>0</v>
      </c>
      <c r="BU271" s="18">
        <f t="shared" si="650"/>
        <v>0</v>
      </c>
      <c r="BV271" s="18">
        <f t="shared" si="651"/>
        <v>0</v>
      </c>
      <c r="BW271" s="18">
        <f t="shared" si="652"/>
        <v>0</v>
      </c>
      <c r="BX271" s="18">
        <f t="shared" si="708"/>
        <v>0</v>
      </c>
      <c r="BY271" s="18">
        <f t="shared" si="708"/>
        <v>0</v>
      </c>
      <c r="BZ271" s="18">
        <f t="shared" si="708"/>
        <v>0</v>
      </c>
      <c r="CA271" s="18">
        <f t="shared" si="653"/>
        <v>0</v>
      </c>
      <c r="CB271" s="18">
        <f t="shared" si="654"/>
        <v>0</v>
      </c>
      <c r="CC271" s="18">
        <f t="shared" si="655"/>
        <v>0</v>
      </c>
      <c r="CD271" s="18">
        <f t="shared" si="708"/>
        <v>0</v>
      </c>
      <c r="CE271" s="27" t="s">
        <v>1661</v>
      </c>
      <c r="CF271" s="33"/>
    </row>
    <row r="272" spans="1:84" ht="46.8" hidden="1" x14ac:dyDescent="0.3">
      <c r="A272" s="41" t="s">
        <v>58</v>
      </c>
      <c r="B272" s="39">
        <v>320</v>
      </c>
      <c r="C272" s="41" t="s">
        <v>19</v>
      </c>
      <c r="D272" s="41" t="s">
        <v>59</v>
      </c>
      <c r="E272" s="14" t="s">
        <v>1426</v>
      </c>
      <c r="F272" s="18"/>
      <c r="G272" s="18"/>
      <c r="H272" s="18"/>
      <c r="I272" s="18"/>
      <c r="J272" s="18"/>
      <c r="K272" s="18"/>
      <c r="L272" s="18">
        <f t="shared" si="675"/>
        <v>0</v>
      </c>
      <c r="M272" s="18">
        <f t="shared" si="676"/>
        <v>0</v>
      </c>
      <c r="N272" s="18">
        <f t="shared" si="677"/>
        <v>0</v>
      </c>
      <c r="O272" s="18"/>
      <c r="P272" s="18"/>
      <c r="Q272" s="18"/>
      <c r="R272" s="18"/>
      <c r="S272" s="18"/>
      <c r="T272" s="18">
        <f t="shared" ref="T272:T347" si="712">L272+O272+R272</f>
        <v>0</v>
      </c>
      <c r="U272" s="18">
        <f t="shared" ref="U272:U347" si="713">M272+P272+S272</f>
        <v>0</v>
      </c>
      <c r="V272" s="18">
        <f t="shared" ref="V272:V347" si="714">N272+Q272</f>
        <v>0</v>
      </c>
      <c r="W272" s="18"/>
      <c r="X272" s="18"/>
      <c r="Y272" s="18"/>
      <c r="Z272" s="18"/>
      <c r="AA272" s="18"/>
      <c r="AB272" s="18"/>
      <c r="AC272" s="18">
        <f t="shared" si="660"/>
        <v>0</v>
      </c>
      <c r="AD272" s="18">
        <f t="shared" si="661"/>
        <v>0</v>
      </c>
      <c r="AE272" s="18">
        <f t="shared" si="662"/>
        <v>0</v>
      </c>
      <c r="AF272" s="18"/>
      <c r="AG272" s="18"/>
      <c r="AH272" s="18"/>
      <c r="AI272" s="18">
        <f t="shared" si="663"/>
        <v>0</v>
      </c>
      <c r="AJ272" s="18">
        <f t="shared" si="664"/>
        <v>0</v>
      </c>
      <c r="AK272" s="18">
        <f t="shared" si="665"/>
        <v>0</v>
      </c>
      <c r="AL272" s="18"/>
      <c r="AM272" s="18">
        <f t="shared" si="666"/>
        <v>0</v>
      </c>
      <c r="AN272" s="18"/>
      <c r="AO272" s="18"/>
      <c r="AP272" s="18"/>
      <c r="AQ272" s="18">
        <f t="shared" si="667"/>
        <v>0</v>
      </c>
      <c r="AR272" s="18">
        <f t="shared" si="668"/>
        <v>0</v>
      </c>
      <c r="AS272" s="18">
        <f t="shared" si="669"/>
        <v>0</v>
      </c>
      <c r="AT272" s="18"/>
      <c r="AU272" s="18"/>
      <c r="AV272" s="18"/>
      <c r="AW272" s="18">
        <f t="shared" si="670"/>
        <v>0</v>
      </c>
      <c r="AX272" s="18">
        <f t="shared" si="671"/>
        <v>0</v>
      </c>
      <c r="AY272" s="18">
        <f t="shared" si="672"/>
        <v>0</v>
      </c>
      <c r="AZ272" s="18"/>
      <c r="BA272" s="18"/>
      <c r="BB272" s="18"/>
      <c r="BC272" s="18">
        <f t="shared" ref="BC272:BC335" si="715">AW272+AZ272</f>
        <v>0</v>
      </c>
      <c r="BD272" s="18">
        <f t="shared" ref="BD272:BD335" si="716">AX272+BA272</f>
        <v>0</v>
      </c>
      <c r="BE272" s="18">
        <f t="shared" ref="BE272:BE335" si="717">AY272+BB272</f>
        <v>0</v>
      </c>
      <c r="BF272" s="18"/>
      <c r="BG272" s="18"/>
      <c r="BH272" s="18"/>
      <c r="BI272" s="18">
        <f t="shared" si="709"/>
        <v>0</v>
      </c>
      <c r="BJ272" s="18">
        <f t="shared" si="710"/>
        <v>0</v>
      </c>
      <c r="BK272" s="18">
        <f t="shared" si="711"/>
        <v>0</v>
      </c>
      <c r="BL272" s="18"/>
      <c r="BM272" s="18"/>
      <c r="BN272" s="18"/>
      <c r="BO272" s="18">
        <f t="shared" ref="BO272:BO335" si="718">BI272+BL272</f>
        <v>0</v>
      </c>
      <c r="BP272" s="18">
        <f t="shared" ref="BP272:BP335" si="719">BJ272+BM272</f>
        <v>0</v>
      </c>
      <c r="BQ272" s="18">
        <f t="shared" ref="BQ272:BQ335" si="720">BK272+BN272</f>
        <v>0</v>
      </c>
      <c r="BR272" s="18"/>
      <c r="BS272" s="18"/>
      <c r="BT272" s="18"/>
      <c r="BU272" s="18">
        <f t="shared" ref="BU272:BU335" si="721">BO272+BR272</f>
        <v>0</v>
      </c>
      <c r="BV272" s="18">
        <f t="shared" ref="BV272:BV335" si="722">BP272+BS272</f>
        <v>0</v>
      </c>
      <c r="BW272" s="18">
        <f t="shared" ref="BW272:BW335" si="723">BQ272+BT272</f>
        <v>0</v>
      </c>
      <c r="BX272" s="18"/>
      <c r="BY272" s="18"/>
      <c r="BZ272" s="18"/>
      <c r="CA272" s="18">
        <f t="shared" ref="CA272:CA335" si="724">BU272+BX272</f>
        <v>0</v>
      </c>
      <c r="CB272" s="18">
        <f t="shared" ref="CB272:CB335" si="725">BV272+BY272</f>
        <v>0</v>
      </c>
      <c r="CC272" s="18">
        <f t="shared" ref="CC272:CC335" si="726">BW272+BZ272</f>
        <v>0</v>
      </c>
      <c r="CD272" s="18"/>
      <c r="CE272" s="27" t="s">
        <v>1661</v>
      </c>
      <c r="CF272" s="33"/>
    </row>
    <row r="273" spans="1:119" s="9" customFormat="1" ht="31.2" x14ac:dyDescent="0.3">
      <c r="A273" s="8" t="s">
        <v>64</v>
      </c>
      <c r="B273" s="13"/>
      <c r="C273" s="8"/>
      <c r="D273" s="8"/>
      <c r="E273" s="38" t="s">
        <v>955</v>
      </c>
      <c r="F273" s="12">
        <f t="shared" ref="F273:K273" si="727">F274+F309+F378+F423+F461</f>
        <v>1433984.1</v>
      </c>
      <c r="G273" s="12">
        <f t="shared" si="727"/>
        <v>1392116.0999999999</v>
      </c>
      <c r="H273" s="12">
        <f t="shared" si="727"/>
        <v>1343423.0999999999</v>
      </c>
      <c r="I273" s="12">
        <f t="shared" si="727"/>
        <v>0</v>
      </c>
      <c r="J273" s="12">
        <f t="shared" si="727"/>
        <v>0</v>
      </c>
      <c r="K273" s="12">
        <f t="shared" si="727"/>
        <v>0</v>
      </c>
      <c r="L273" s="12">
        <f t="shared" si="675"/>
        <v>1433984.1</v>
      </c>
      <c r="M273" s="12">
        <f t="shared" si="676"/>
        <v>1392116.0999999999</v>
      </c>
      <c r="N273" s="12">
        <f t="shared" si="677"/>
        <v>1343423.0999999999</v>
      </c>
      <c r="O273" s="12">
        <f t="shared" ref="O273:S273" si="728">O274+O309+O378+O423+O461</f>
        <v>3521.056</v>
      </c>
      <c r="P273" s="12">
        <f t="shared" si="728"/>
        <v>0</v>
      </c>
      <c r="Q273" s="12">
        <f t="shared" si="728"/>
        <v>0</v>
      </c>
      <c r="R273" s="12">
        <f t="shared" si="728"/>
        <v>0</v>
      </c>
      <c r="S273" s="12">
        <f t="shared" si="728"/>
        <v>0</v>
      </c>
      <c r="T273" s="12">
        <f t="shared" si="712"/>
        <v>1437505.1560000002</v>
      </c>
      <c r="U273" s="12">
        <f t="shared" si="713"/>
        <v>1392116.0999999999</v>
      </c>
      <c r="V273" s="12">
        <f t="shared" si="714"/>
        <v>1343423.0999999999</v>
      </c>
      <c r="W273" s="12">
        <f>W274+W309+W378+W423+W461</f>
        <v>-9924.2000000000007</v>
      </c>
      <c r="X273" s="12">
        <f t="shared" ref="X273:AB273" si="729">X274+X309+X378+X423+X461</f>
        <v>0</v>
      </c>
      <c r="Y273" s="12">
        <f t="shared" si="729"/>
        <v>0</v>
      </c>
      <c r="Z273" s="12">
        <f t="shared" si="729"/>
        <v>0</v>
      </c>
      <c r="AA273" s="12">
        <f t="shared" si="729"/>
        <v>0</v>
      </c>
      <c r="AB273" s="12">
        <f t="shared" si="729"/>
        <v>0</v>
      </c>
      <c r="AC273" s="12">
        <f t="shared" si="660"/>
        <v>1427580.9560000002</v>
      </c>
      <c r="AD273" s="12">
        <f t="shared" si="661"/>
        <v>1392116.0999999999</v>
      </c>
      <c r="AE273" s="12">
        <f t="shared" si="662"/>
        <v>1343423.0999999999</v>
      </c>
      <c r="AF273" s="12">
        <f t="shared" ref="AF273:AH273" si="730">AF274+AF309+AF378+AF423+AF461</f>
        <v>86731.10500000001</v>
      </c>
      <c r="AG273" s="12">
        <f t="shared" si="730"/>
        <v>111528</v>
      </c>
      <c r="AH273" s="12">
        <f t="shared" si="730"/>
        <v>0</v>
      </c>
      <c r="AI273" s="12">
        <f t="shared" si="663"/>
        <v>1514312.0610000002</v>
      </c>
      <c r="AJ273" s="12">
        <f t="shared" si="664"/>
        <v>1503644.0999999999</v>
      </c>
      <c r="AK273" s="12">
        <f t="shared" si="665"/>
        <v>1343423.0999999999</v>
      </c>
      <c r="AL273" s="12">
        <f>AL274+AL309+AL378+AL423+AL461</f>
        <v>0</v>
      </c>
      <c r="AM273" s="12">
        <f t="shared" si="666"/>
        <v>1514312.0610000002</v>
      </c>
      <c r="AN273" s="12">
        <f t="shared" ref="AN273:AP273" si="731">AN274+AN309+AN378+AN423+AN461</f>
        <v>-3.2909999999999999</v>
      </c>
      <c r="AO273" s="12">
        <f t="shared" si="731"/>
        <v>0</v>
      </c>
      <c r="AP273" s="12">
        <f t="shared" si="731"/>
        <v>0</v>
      </c>
      <c r="AQ273" s="12">
        <f t="shared" si="667"/>
        <v>1514308.7700000003</v>
      </c>
      <c r="AR273" s="12">
        <f t="shared" si="668"/>
        <v>1503644.0999999999</v>
      </c>
      <c r="AS273" s="12">
        <f t="shared" si="669"/>
        <v>1343423.0999999999</v>
      </c>
      <c r="AT273" s="12">
        <f>AT274+AT309+AT378+AT423+AT461</f>
        <v>0</v>
      </c>
      <c r="AU273" s="12">
        <f>AU274+AU309+AU378+AU423+AU461</f>
        <v>0</v>
      </c>
      <c r="AV273" s="12">
        <f>AV274+AV309+AV378+AV423+AV461</f>
        <v>0</v>
      </c>
      <c r="AW273" s="12">
        <f t="shared" si="670"/>
        <v>1514308.7700000003</v>
      </c>
      <c r="AX273" s="12">
        <f t="shared" si="671"/>
        <v>1503644.0999999999</v>
      </c>
      <c r="AY273" s="12">
        <f t="shared" si="672"/>
        <v>1343423.0999999999</v>
      </c>
      <c r="AZ273" s="12">
        <f t="shared" ref="AZ273:BB273" si="732">AZ274+AZ309+AZ378+AZ423+AZ461</f>
        <v>8660.8320000000003</v>
      </c>
      <c r="BA273" s="12">
        <f t="shared" si="732"/>
        <v>0</v>
      </c>
      <c r="BB273" s="12">
        <f t="shared" si="732"/>
        <v>0</v>
      </c>
      <c r="BC273" s="12">
        <f t="shared" si="715"/>
        <v>1522969.6020000002</v>
      </c>
      <c r="BD273" s="12">
        <f t="shared" si="716"/>
        <v>1503644.0999999999</v>
      </c>
      <c r="BE273" s="12">
        <f t="shared" si="717"/>
        <v>1343423.0999999999</v>
      </c>
      <c r="BF273" s="12">
        <f t="shared" ref="BF273:BH273" si="733">BF274+BF309+BF378+BF423+BF461</f>
        <v>0</v>
      </c>
      <c r="BG273" s="12">
        <f t="shared" si="733"/>
        <v>0</v>
      </c>
      <c r="BH273" s="12">
        <f t="shared" si="733"/>
        <v>0</v>
      </c>
      <c r="BI273" s="18">
        <f t="shared" si="709"/>
        <v>1522969.6020000002</v>
      </c>
      <c r="BJ273" s="18">
        <f t="shared" si="710"/>
        <v>1503644.0999999999</v>
      </c>
      <c r="BK273" s="18">
        <f t="shared" si="711"/>
        <v>1343423.0999999999</v>
      </c>
      <c r="BL273" s="12">
        <f>BL274+BL309+BL378+BL423+BL461</f>
        <v>139954.136</v>
      </c>
      <c r="BM273" s="12">
        <f>BM274+BM309+BM378+BM423+BM461</f>
        <v>0</v>
      </c>
      <c r="BN273" s="12">
        <f>BN274+BN309+BN378+BN423+BN461</f>
        <v>0</v>
      </c>
      <c r="BO273" s="12">
        <f t="shared" si="718"/>
        <v>1662923.7380000001</v>
      </c>
      <c r="BP273" s="12">
        <f t="shared" si="719"/>
        <v>1503644.0999999999</v>
      </c>
      <c r="BQ273" s="12">
        <f t="shared" si="720"/>
        <v>1343423.0999999999</v>
      </c>
      <c r="BR273" s="12">
        <f>BR274+BR309+BR378+BR423+BR461</f>
        <v>0</v>
      </c>
      <c r="BS273" s="12">
        <f>BS274+BS309+BS378+BS423+BS461</f>
        <v>0</v>
      </c>
      <c r="BT273" s="12">
        <f>BT274+BT309+BT378+BT423+BT461</f>
        <v>0</v>
      </c>
      <c r="BU273" s="12">
        <f t="shared" si="721"/>
        <v>1662923.7380000001</v>
      </c>
      <c r="BV273" s="12">
        <f t="shared" si="722"/>
        <v>1503644.0999999999</v>
      </c>
      <c r="BW273" s="12">
        <f t="shared" si="723"/>
        <v>1343423.0999999999</v>
      </c>
      <c r="BX273" s="12">
        <f t="shared" ref="BX273:BZ273" si="734">BX274+BX309+BX378+BX423+BX461</f>
        <v>35095.805</v>
      </c>
      <c r="BY273" s="12">
        <f t="shared" si="734"/>
        <v>0</v>
      </c>
      <c r="BZ273" s="12">
        <f t="shared" si="734"/>
        <v>0</v>
      </c>
      <c r="CA273" s="12">
        <f t="shared" si="724"/>
        <v>1698019.5430000001</v>
      </c>
      <c r="CB273" s="12">
        <f t="shared" si="725"/>
        <v>1503644.0999999999</v>
      </c>
      <c r="CC273" s="12">
        <f t="shared" si="726"/>
        <v>1343423.0999999999</v>
      </c>
      <c r="CD273" s="12">
        <f>CD274+CD309+CD378+CD423+CD461</f>
        <v>0</v>
      </c>
      <c r="CE273" s="25"/>
      <c r="CF273" s="33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/>
      <c r="DC273" s="36"/>
      <c r="DD273" s="36"/>
      <c r="DE273" s="36"/>
      <c r="DF273" s="36"/>
      <c r="DG273" s="36"/>
      <c r="DH273" s="36"/>
      <c r="DI273" s="36"/>
      <c r="DJ273" s="36"/>
      <c r="DK273" s="36"/>
      <c r="DL273" s="36"/>
      <c r="DM273" s="36"/>
      <c r="DN273" s="36"/>
      <c r="DO273" s="36"/>
    </row>
    <row r="274" spans="1:119" s="11" customFormat="1" ht="31.2" x14ac:dyDescent="0.3">
      <c r="A274" s="10" t="s">
        <v>65</v>
      </c>
      <c r="B274" s="16"/>
      <c r="C274" s="10"/>
      <c r="D274" s="10"/>
      <c r="E274" s="15" t="s">
        <v>956</v>
      </c>
      <c r="F274" s="17">
        <f t="shared" ref="F274:K274" si="735">F275</f>
        <v>206009.60000000003</v>
      </c>
      <c r="G274" s="17">
        <f t="shared" si="735"/>
        <v>226872.4</v>
      </c>
      <c r="H274" s="17">
        <f t="shared" si="735"/>
        <v>193880.4</v>
      </c>
      <c r="I274" s="17">
        <f t="shared" si="735"/>
        <v>0</v>
      </c>
      <c r="J274" s="17">
        <f t="shared" si="735"/>
        <v>0</v>
      </c>
      <c r="K274" s="17">
        <f t="shared" si="735"/>
        <v>0</v>
      </c>
      <c r="L274" s="17">
        <f t="shared" si="675"/>
        <v>206009.60000000003</v>
      </c>
      <c r="M274" s="17">
        <f t="shared" si="676"/>
        <v>226872.4</v>
      </c>
      <c r="N274" s="17">
        <f t="shared" si="677"/>
        <v>193880.4</v>
      </c>
      <c r="O274" s="17">
        <f t="shared" ref="O274:S274" si="736">O275</f>
        <v>0</v>
      </c>
      <c r="P274" s="17">
        <f t="shared" si="736"/>
        <v>0</v>
      </c>
      <c r="Q274" s="17">
        <f t="shared" si="736"/>
        <v>0</v>
      </c>
      <c r="R274" s="17">
        <f t="shared" si="736"/>
        <v>0</v>
      </c>
      <c r="S274" s="17">
        <f t="shared" si="736"/>
        <v>0</v>
      </c>
      <c r="T274" s="17">
        <f t="shared" si="712"/>
        <v>206009.60000000003</v>
      </c>
      <c r="U274" s="17">
        <f t="shared" si="713"/>
        <v>226872.4</v>
      </c>
      <c r="V274" s="17">
        <f t="shared" si="714"/>
        <v>193880.4</v>
      </c>
      <c r="W274" s="17">
        <f t="shared" ref="W274:CD274" si="737">W275</f>
        <v>0</v>
      </c>
      <c r="X274" s="17">
        <f t="shared" si="737"/>
        <v>0</v>
      </c>
      <c r="Y274" s="17">
        <f t="shared" si="737"/>
        <v>0</v>
      </c>
      <c r="Z274" s="17">
        <f t="shared" si="737"/>
        <v>0</v>
      </c>
      <c r="AA274" s="17">
        <f t="shared" si="737"/>
        <v>0</v>
      </c>
      <c r="AB274" s="17">
        <f t="shared" si="737"/>
        <v>0</v>
      </c>
      <c r="AC274" s="17">
        <f t="shared" si="660"/>
        <v>206009.60000000003</v>
      </c>
      <c r="AD274" s="17">
        <f t="shared" si="661"/>
        <v>226872.4</v>
      </c>
      <c r="AE274" s="17">
        <f t="shared" si="662"/>
        <v>193880.4</v>
      </c>
      <c r="AF274" s="17">
        <f t="shared" si="737"/>
        <v>918.36899999999946</v>
      </c>
      <c r="AG274" s="17">
        <f t="shared" si="737"/>
        <v>0</v>
      </c>
      <c r="AH274" s="17">
        <f t="shared" si="737"/>
        <v>0</v>
      </c>
      <c r="AI274" s="17">
        <f t="shared" si="663"/>
        <v>206927.96900000004</v>
      </c>
      <c r="AJ274" s="17">
        <f t="shared" si="664"/>
        <v>226872.4</v>
      </c>
      <c r="AK274" s="17">
        <f t="shared" si="665"/>
        <v>193880.4</v>
      </c>
      <c r="AL274" s="17">
        <f t="shared" si="737"/>
        <v>0</v>
      </c>
      <c r="AM274" s="17">
        <f t="shared" si="666"/>
        <v>206927.96900000004</v>
      </c>
      <c r="AN274" s="17">
        <f t="shared" si="737"/>
        <v>-3.2909999999999999</v>
      </c>
      <c r="AO274" s="17">
        <f t="shared" si="737"/>
        <v>0</v>
      </c>
      <c r="AP274" s="17">
        <f t="shared" si="737"/>
        <v>0</v>
      </c>
      <c r="AQ274" s="17">
        <f t="shared" si="667"/>
        <v>206924.67800000004</v>
      </c>
      <c r="AR274" s="17">
        <f t="shared" si="668"/>
        <v>226872.4</v>
      </c>
      <c r="AS274" s="17">
        <f t="shared" si="669"/>
        <v>193880.4</v>
      </c>
      <c r="AT274" s="17">
        <f t="shared" si="737"/>
        <v>0</v>
      </c>
      <c r="AU274" s="17">
        <f t="shared" si="737"/>
        <v>0</v>
      </c>
      <c r="AV274" s="17">
        <f t="shared" si="737"/>
        <v>0</v>
      </c>
      <c r="AW274" s="17">
        <f t="shared" si="670"/>
        <v>206924.67800000004</v>
      </c>
      <c r="AX274" s="17">
        <f t="shared" si="671"/>
        <v>226872.4</v>
      </c>
      <c r="AY274" s="17">
        <f t="shared" si="672"/>
        <v>193880.4</v>
      </c>
      <c r="AZ274" s="17">
        <f t="shared" si="737"/>
        <v>103.8</v>
      </c>
      <c r="BA274" s="17">
        <f t="shared" si="737"/>
        <v>0</v>
      </c>
      <c r="BB274" s="17">
        <f t="shared" si="737"/>
        <v>0</v>
      </c>
      <c r="BC274" s="17">
        <f t="shared" si="715"/>
        <v>207028.47800000003</v>
      </c>
      <c r="BD274" s="17">
        <f t="shared" si="716"/>
        <v>226872.4</v>
      </c>
      <c r="BE274" s="17">
        <f t="shared" si="717"/>
        <v>193880.4</v>
      </c>
      <c r="BF274" s="17">
        <f t="shared" si="737"/>
        <v>0</v>
      </c>
      <c r="BG274" s="17">
        <f t="shared" si="737"/>
        <v>0</v>
      </c>
      <c r="BH274" s="17">
        <f t="shared" si="737"/>
        <v>0</v>
      </c>
      <c r="BI274" s="18">
        <f t="shared" si="709"/>
        <v>207028.47800000003</v>
      </c>
      <c r="BJ274" s="18">
        <f t="shared" si="710"/>
        <v>226872.4</v>
      </c>
      <c r="BK274" s="18">
        <f t="shared" si="711"/>
        <v>193880.4</v>
      </c>
      <c r="BL274" s="17">
        <f t="shared" si="737"/>
        <v>18000</v>
      </c>
      <c r="BM274" s="17">
        <f t="shared" si="737"/>
        <v>0</v>
      </c>
      <c r="BN274" s="17">
        <f t="shared" si="737"/>
        <v>0</v>
      </c>
      <c r="BO274" s="17">
        <f t="shared" si="718"/>
        <v>225028.47800000003</v>
      </c>
      <c r="BP274" s="17">
        <f t="shared" si="719"/>
        <v>226872.4</v>
      </c>
      <c r="BQ274" s="17">
        <f t="shared" si="720"/>
        <v>193880.4</v>
      </c>
      <c r="BR274" s="17">
        <f t="shared" si="737"/>
        <v>0</v>
      </c>
      <c r="BS274" s="17">
        <f t="shared" si="737"/>
        <v>0</v>
      </c>
      <c r="BT274" s="17">
        <f t="shared" si="737"/>
        <v>0</v>
      </c>
      <c r="BU274" s="17">
        <f t="shared" si="721"/>
        <v>225028.47800000003</v>
      </c>
      <c r="BV274" s="17">
        <f t="shared" si="722"/>
        <v>226872.4</v>
      </c>
      <c r="BW274" s="17">
        <f t="shared" si="723"/>
        <v>193880.4</v>
      </c>
      <c r="BX274" s="17">
        <f t="shared" si="737"/>
        <v>-100</v>
      </c>
      <c r="BY274" s="17">
        <f t="shared" si="737"/>
        <v>0</v>
      </c>
      <c r="BZ274" s="17">
        <f t="shared" si="737"/>
        <v>0</v>
      </c>
      <c r="CA274" s="17">
        <f t="shared" si="724"/>
        <v>224928.47800000003</v>
      </c>
      <c r="CB274" s="17">
        <f t="shared" si="725"/>
        <v>226872.4</v>
      </c>
      <c r="CC274" s="17">
        <f t="shared" si="726"/>
        <v>193880.4</v>
      </c>
      <c r="CD274" s="17">
        <f t="shared" si="737"/>
        <v>0</v>
      </c>
      <c r="CE274" s="26"/>
      <c r="CF274" s="33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</row>
    <row r="275" spans="1:119" ht="31.2" x14ac:dyDescent="0.3">
      <c r="A275" s="41" t="s">
        <v>66</v>
      </c>
      <c r="B275" s="39"/>
      <c r="C275" s="41"/>
      <c r="D275" s="41"/>
      <c r="E275" s="14" t="s">
        <v>957</v>
      </c>
      <c r="F275" s="18">
        <f t="shared" ref="F275:K275" si="738">F276+F282+F294+F301+F305</f>
        <v>206009.60000000003</v>
      </c>
      <c r="G275" s="18">
        <f t="shared" si="738"/>
        <v>226872.4</v>
      </c>
      <c r="H275" s="18">
        <f t="shared" si="738"/>
        <v>193880.4</v>
      </c>
      <c r="I275" s="18">
        <f t="shared" si="738"/>
        <v>0</v>
      </c>
      <c r="J275" s="18">
        <f t="shared" si="738"/>
        <v>0</v>
      </c>
      <c r="K275" s="18">
        <f t="shared" si="738"/>
        <v>0</v>
      </c>
      <c r="L275" s="18">
        <f t="shared" si="675"/>
        <v>206009.60000000003</v>
      </c>
      <c r="M275" s="18">
        <f t="shared" si="676"/>
        <v>226872.4</v>
      </c>
      <c r="N275" s="18">
        <f t="shared" si="677"/>
        <v>193880.4</v>
      </c>
      <c r="O275" s="18">
        <f t="shared" ref="O275:S275" si="739">O276+O282+O294+O301+O305</f>
        <v>0</v>
      </c>
      <c r="P275" s="18">
        <f t="shared" si="739"/>
        <v>0</v>
      </c>
      <c r="Q275" s="18">
        <f t="shared" si="739"/>
        <v>0</v>
      </c>
      <c r="R275" s="18">
        <f t="shared" si="739"/>
        <v>0</v>
      </c>
      <c r="S275" s="18">
        <f t="shared" si="739"/>
        <v>0</v>
      </c>
      <c r="T275" s="18">
        <f t="shared" si="712"/>
        <v>206009.60000000003</v>
      </c>
      <c r="U275" s="18">
        <f t="shared" si="713"/>
        <v>226872.4</v>
      </c>
      <c r="V275" s="18">
        <f t="shared" si="714"/>
        <v>193880.4</v>
      </c>
      <c r="W275" s="18">
        <f t="shared" ref="W275" si="740">W276+W282+W294+W301+W305</f>
        <v>0</v>
      </c>
      <c r="X275" s="18">
        <f t="shared" ref="X275:AB275" si="741">X276+X282+X294+X301+X305</f>
        <v>0</v>
      </c>
      <c r="Y275" s="18">
        <f t="shared" si="741"/>
        <v>0</v>
      </c>
      <c r="Z275" s="18">
        <f t="shared" si="741"/>
        <v>0</v>
      </c>
      <c r="AA275" s="18">
        <f t="shared" si="741"/>
        <v>0</v>
      </c>
      <c r="AB275" s="18">
        <f t="shared" si="741"/>
        <v>0</v>
      </c>
      <c r="AC275" s="18">
        <f t="shared" si="660"/>
        <v>206009.60000000003</v>
      </c>
      <c r="AD275" s="18">
        <f t="shared" si="661"/>
        <v>226872.4</v>
      </c>
      <c r="AE275" s="18">
        <f t="shared" si="662"/>
        <v>193880.4</v>
      </c>
      <c r="AF275" s="18">
        <f t="shared" ref="AF275:AH275" si="742">AF276+AF282+AF294+AF301+AF305</f>
        <v>918.36899999999946</v>
      </c>
      <c r="AG275" s="18">
        <f t="shared" si="742"/>
        <v>0</v>
      </c>
      <c r="AH275" s="18">
        <f t="shared" si="742"/>
        <v>0</v>
      </c>
      <c r="AI275" s="18">
        <f t="shared" si="663"/>
        <v>206927.96900000004</v>
      </c>
      <c r="AJ275" s="18">
        <f t="shared" si="664"/>
        <v>226872.4</v>
      </c>
      <c r="AK275" s="18">
        <f t="shared" si="665"/>
        <v>193880.4</v>
      </c>
      <c r="AL275" s="18">
        <f t="shared" ref="AL275" si="743">AL276+AL282+AL294+AL301+AL305</f>
        <v>0</v>
      </c>
      <c r="AM275" s="18">
        <f t="shared" si="666"/>
        <v>206927.96900000004</v>
      </c>
      <c r="AN275" s="18">
        <f t="shared" ref="AN275:AP275" si="744">AN276+AN282+AN294+AN301+AN305</f>
        <v>-3.2909999999999999</v>
      </c>
      <c r="AO275" s="18">
        <f t="shared" si="744"/>
        <v>0</v>
      </c>
      <c r="AP275" s="18">
        <f t="shared" si="744"/>
        <v>0</v>
      </c>
      <c r="AQ275" s="18">
        <f t="shared" si="667"/>
        <v>206924.67800000004</v>
      </c>
      <c r="AR275" s="18">
        <f t="shared" si="668"/>
        <v>226872.4</v>
      </c>
      <c r="AS275" s="18">
        <f t="shared" si="669"/>
        <v>193880.4</v>
      </c>
      <c r="AT275" s="18">
        <f t="shared" ref="AT275:AV275" si="745">AT276+AT282+AT294+AT301+AT305</f>
        <v>0</v>
      </c>
      <c r="AU275" s="18">
        <f t="shared" si="745"/>
        <v>0</v>
      </c>
      <c r="AV275" s="18">
        <f t="shared" si="745"/>
        <v>0</v>
      </c>
      <c r="AW275" s="18">
        <f t="shared" si="670"/>
        <v>206924.67800000004</v>
      </c>
      <c r="AX275" s="18">
        <f t="shared" si="671"/>
        <v>226872.4</v>
      </c>
      <c r="AY275" s="18">
        <f t="shared" si="672"/>
        <v>193880.4</v>
      </c>
      <c r="AZ275" s="18">
        <f>AZ276+AZ282+AZ294+AZ301+AZ305+AZ288</f>
        <v>103.8</v>
      </c>
      <c r="BA275" s="18">
        <f t="shared" ref="BA275:CD275" si="746">BA276+BA282+BA294+BA301+BA305+BA288</f>
        <v>0</v>
      </c>
      <c r="BB275" s="18">
        <f t="shared" si="746"/>
        <v>0</v>
      </c>
      <c r="BC275" s="18">
        <f t="shared" si="715"/>
        <v>207028.47800000003</v>
      </c>
      <c r="BD275" s="18">
        <f t="shared" si="716"/>
        <v>226872.4</v>
      </c>
      <c r="BE275" s="18">
        <f t="shared" si="717"/>
        <v>193880.4</v>
      </c>
      <c r="BF275" s="18">
        <f t="shared" ref="BF275:BH275" si="747">BF276+BF282+BF294+BF301+BF305+BF288</f>
        <v>0</v>
      </c>
      <c r="BG275" s="18">
        <f t="shared" si="747"/>
        <v>0</v>
      </c>
      <c r="BH275" s="18">
        <f t="shared" si="747"/>
        <v>0</v>
      </c>
      <c r="BI275" s="18">
        <f t="shared" si="709"/>
        <v>207028.47800000003</v>
      </c>
      <c r="BJ275" s="18">
        <f t="shared" si="710"/>
        <v>226872.4</v>
      </c>
      <c r="BK275" s="18">
        <f t="shared" si="711"/>
        <v>193880.4</v>
      </c>
      <c r="BL275" s="18">
        <f t="shared" ref="BL275:BN275" si="748">BL276+BL282+BL294+BL301+BL305+BL288</f>
        <v>18000</v>
      </c>
      <c r="BM275" s="18">
        <f t="shared" si="748"/>
        <v>0</v>
      </c>
      <c r="BN275" s="18">
        <f t="shared" si="748"/>
        <v>0</v>
      </c>
      <c r="BO275" s="18">
        <f t="shared" si="718"/>
        <v>225028.47800000003</v>
      </c>
      <c r="BP275" s="18">
        <f t="shared" si="719"/>
        <v>226872.4</v>
      </c>
      <c r="BQ275" s="18">
        <f t="shared" si="720"/>
        <v>193880.4</v>
      </c>
      <c r="BR275" s="18">
        <f t="shared" ref="BR275:BT275" si="749">BR276+BR282+BR294+BR301+BR305+BR288</f>
        <v>0</v>
      </c>
      <c r="BS275" s="18">
        <f t="shared" si="749"/>
        <v>0</v>
      </c>
      <c r="BT275" s="18">
        <f t="shared" si="749"/>
        <v>0</v>
      </c>
      <c r="BU275" s="18">
        <f t="shared" si="721"/>
        <v>225028.47800000003</v>
      </c>
      <c r="BV275" s="18">
        <f t="shared" si="722"/>
        <v>226872.4</v>
      </c>
      <c r="BW275" s="18">
        <f t="shared" si="723"/>
        <v>193880.4</v>
      </c>
      <c r="BX275" s="18">
        <f t="shared" ref="BX275:BZ275" si="750">BX276+BX282+BX294+BX301+BX305+BX288</f>
        <v>-100</v>
      </c>
      <c r="BY275" s="18">
        <f t="shared" si="750"/>
        <v>0</v>
      </c>
      <c r="BZ275" s="18">
        <f t="shared" si="750"/>
        <v>0</v>
      </c>
      <c r="CA275" s="18">
        <f t="shared" si="724"/>
        <v>224928.47800000003</v>
      </c>
      <c r="CB275" s="18">
        <f t="shared" si="725"/>
        <v>226872.4</v>
      </c>
      <c r="CC275" s="18">
        <f t="shared" si="726"/>
        <v>193880.4</v>
      </c>
      <c r="CD275" s="18">
        <f t="shared" si="746"/>
        <v>0</v>
      </c>
      <c r="CE275" s="27"/>
      <c r="CF275" s="33"/>
    </row>
    <row r="276" spans="1:119" ht="46.8" x14ac:dyDescent="0.3">
      <c r="A276" s="41" t="s">
        <v>61</v>
      </c>
      <c r="B276" s="39"/>
      <c r="C276" s="41"/>
      <c r="D276" s="41"/>
      <c r="E276" s="14" t="s">
        <v>599</v>
      </c>
      <c r="F276" s="18">
        <f t="shared" ref="F276:K276" si="751">F277</f>
        <v>79158.5</v>
      </c>
      <c r="G276" s="18">
        <f t="shared" si="751"/>
        <v>79158.5</v>
      </c>
      <c r="H276" s="18">
        <f t="shared" si="751"/>
        <v>79158.5</v>
      </c>
      <c r="I276" s="18">
        <f t="shared" si="751"/>
        <v>0</v>
      </c>
      <c r="J276" s="18">
        <f t="shared" si="751"/>
        <v>0</v>
      </c>
      <c r="K276" s="18">
        <f t="shared" si="751"/>
        <v>0</v>
      </c>
      <c r="L276" s="18">
        <f t="shared" si="675"/>
        <v>79158.5</v>
      </c>
      <c r="M276" s="18">
        <f t="shared" si="676"/>
        <v>79158.5</v>
      </c>
      <c r="N276" s="18">
        <f t="shared" si="677"/>
        <v>79158.5</v>
      </c>
      <c r="O276" s="18">
        <f t="shared" ref="O276:S276" si="752">O277</f>
        <v>0</v>
      </c>
      <c r="P276" s="18">
        <f t="shared" si="752"/>
        <v>0</v>
      </c>
      <c r="Q276" s="18">
        <f t="shared" si="752"/>
        <v>0</v>
      </c>
      <c r="R276" s="18">
        <f t="shared" si="752"/>
        <v>0</v>
      </c>
      <c r="S276" s="18">
        <f t="shared" si="752"/>
        <v>0</v>
      </c>
      <c r="T276" s="18">
        <f t="shared" si="712"/>
        <v>79158.5</v>
      </c>
      <c r="U276" s="18">
        <f t="shared" si="713"/>
        <v>79158.5</v>
      </c>
      <c r="V276" s="18">
        <f t="shared" si="714"/>
        <v>79158.5</v>
      </c>
      <c r="W276" s="18">
        <f t="shared" ref="W276:CD276" si="753">W277</f>
        <v>0</v>
      </c>
      <c r="X276" s="18">
        <f t="shared" si="753"/>
        <v>0</v>
      </c>
      <c r="Y276" s="18">
        <f t="shared" si="753"/>
        <v>0</v>
      </c>
      <c r="Z276" s="18">
        <f t="shared" si="753"/>
        <v>0</v>
      </c>
      <c r="AA276" s="18">
        <f t="shared" si="753"/>
        <v>0</v>
      </c>
      <c r="AB276" s="18">
        <f t="shared" si="753"/>
        <v>0</v>
      </c>
      <c r="AC276" s="18">
        <f t="shared" ref="AC276:AC351" si="754">T276+W276+Z276</f>
        <v>79158.5</v>
      </c>
      <c r="AD276" s="18">
        <f t="shared" ref="AD276:AD351" si="755">U276+X276+AA276</f>
        <v>79158.5</v>
      </c>
      <c r="AE276" s="18">
        <f t="shared" ref="AE276:AE351" si="756">V276+Y276+AB276</f>
        <v>79158.5</v>
      </c>
      <c r="AF276" s="18">
        <f t="shared" si="753"/>
        <v>0</v>
      </c>
      <c r="AG276" s="18">
        <f t="shared" si="753"/>
        <v>0</v>
      </c>
      <c r="AH276" s="18">
        <f t="shared" si="753"/>
        <v>0</v>
      </c>
      <c r="AI276" s="18">
        <f t="shared" ref="AI276:AI351" si="757">AC276+AF276</f>
        <v>79158.5</v>
      </c>
      <c r="AJ276" s="18">
        <f t="shared" ref="AJ276:AJ351" si="758">AD276+AG276</f>
        <v>79158.5</v>
      </c>
      <c r="AK276" s="18">
        <f t="shared" ref="AK276:AK351" si="759">AE276+AH276</f>
        <v>79158.5</v>
      </c>
      <c r="AL276" s="18">
        <f t="shared" si="753"/>
        <v>0</v>
      </c>
      <c r="AM276" s="18">
        <f t="shared" ref="AM276:AM351" si="760">AI276+AL276</f>
        <v>79158.5</v>
      </c>
      <c r="AN276" s="18">
        <f t="shared" si="753"/>
        <v>0</v>
      </c>
      <c r="AO276" s="18">
        <f t="shared" si="753"/>
        <v>0</v>
      </c>
      <c r="AP276" s="18">
        <f t="shared" si="753"/>
        <v>0</v>
      </c>
      <c r="AQ276" s="18">
        <f t="shared" ref="AQ276:AQ351" si="761">AM276+AN276</f>
        <v>79158.5</v>
      </c>
      <c r="AR276" s="18">
        <f t="shared" ref="AR276:AR351" si="762">AJ276+AO276</f>
        <v>79158.5</v>
      </c>
      <c r="AS276" s="18">
        <f t="shared" ref="AS276:AS351" si="763">AK276+AP276</f>
        <v>79158.5</v>
      </c>
      <c r="AT276" s="18">
        <f t="shared" si="753"/>
        <v>0</v>
      </c>
      <c r="AU276" s="18">
        <f t="shared" si="753"/>
        <v>0</v>
      </c>
      <c r="AV276" s="18">
        <f t="shared" si="753"/>
        <v>0</v>
      </c>
      <c r="AW276" s="18">
        <f t="shared" ref="AW276:AW351" si="764">AQ276+AT276</f>
        <v>79158.5</v>
      </c>
      <c r="AX276" s="18">
        <f t="shared" ref="AX276:AX351" si="765">AR276+AU276</f>
        <v>79158.5</v>
      </c>
      <c r="AY276" s="18">
        <f t="shared" ref="AY276:AY351" si="766">AS276+AV276</f>
        <v>79158.5</v>
      </c>
      <c r="AZ276" s="18">
        <f t="shared" si="753"/>
        <v>0</v>
      </c>
      <c r="BA276" s="18">
        <f t="shared" si="753"/>
        <v>0</v>
      </c>
      <c r="BB276" s="18">
        <f t="shared" si="753"/>
        <v>0</v>
      </c>
      <c r="BC276" s="18">
        <f t="shared" si="715"/>
        <v>79158.5</v>
      </c>
      <c r="BD276" s="18">
        <f t="shared" si="716"/>
        <v>79158.5</v>
      </c>
      <c r="BE276" s="18">
        <f t="shared" si="717"/>
        <v>79158.5</v>
      </c>
      <c r="BF276" s="18">
        <f t="shared" si="753"/>
        <v>0</v>
      </c>
      <c r="BG276" s="18">
        <f t="shared" si="753"/>
        <v>0</v>
      </c>
      <c r="BH276" s="18">
        <f t="shared" si="753"/>
        <v>0</v>
      </c>
      <c r="BI276" s="18">
        <f t="shared" si="709"/>
        <v>79158.5</v>
      </c>
      <c r="BJ276" s="18">
        <f t="shared" si="710"/>
        <v>79158.5</v>
      </c>
      <c r="BK276" s="18">
        <f t="shared" si="711"/>
        <v>79158.5</v>
      </c>
      <c r="BL276" s="18">
        <f t="shared" si="753"/>
        <v>0</v>
      </c>
      <c r="BM276" s="18">
        <f t="shared" si="753"/>
        <v>0</v>
      </c>
      <c r="BN276" s="18">
        <f t="shared" si="753"/>
        <v>0</v>
      </c>
      <c r="BO276" s="18">
        <f t="shared" si="718"/>
        <v>79158.5</v>
      </c>
      <c r="BP276" s="18">
        <f t="shared" si="719"/>
        <v>79158.5</v>
      </c>
      <c r="BQ276" s="18">
        <f t="shared" si="720"/>
        <v>79158.5</v>
      </c>
      <c r="BR276" s="18">
        <f t="shared" si="753"/>
        <v>0</v>
      </c>
      <c r="BS276" s="18">
        <f t="shared" si="753"/>
        <v>0</v>
      </c>
      <c r="BT276" s="18">
        <f t="shared" si="753"/>
        <v>0</v>
      </c>
      <c r="BU276" s="18">
        <f t="shared" si="721"/>
        <v>79158.5</v>
      </c>
      <c r="BV276" s="18">
        <f t="shared" si="722"/>
        <v>79158.5</v>
      </c>
      <c r="BW276" s="18">
        <f t="shared" si="723"/>
        <v>79158.5</v>
      </c>
      <c r="BX276" s="18">
        <f t="shared" si="753"/>
        <v>0</v>
      </c>
      <c r="BY276" s="18">
        <f t="shared" si="753"/>
        <v>0</v>
      </c>
      <c r="BZ276" s="18">
        <f t="shared" si="753"/>
        <v>0</v>
      </c>
      <c r="CA276" s="18">
        <f t="shared" si="724"/>
        <v>79158.5</v>
      </c>
      <c r="CB276" s="18">
        <f t="shared" si="725"/>
        <v>79158.5</v>
      </c>
      <c r="CC276" s="18">
        <f t="shared" si="726"/>
        <v>79158.5</v>
      </c>
      <c r="CD276" s="18">
        <f t="shared" si="753"/>
        <v>0</v>
      </c>
      <c r="CE276" s="27"/>
      <c r="CF276" s="33"/>
    </row>
    <row r="277" spans="1:119" ht="46.8" x14ac:dyDescent="0.3">
      <c r="A277" s="41" t="s">
        <v>61</v>
      </c>
      <c r="B277" s="39">
        <v>600</v>
      </c>
      <c r="C277" s="41"/>
      <c r="D277" s="41"/>
      <c r="E277" s="14" t="s">
        <v>554</v>
      </c>
      <c r="F277" s="18">
        <f t="shared" ref="F277:K277" si="767">F278+F280</f>
        <v>79158.5</v>
      </c>
      <c r="G277" s="18">
        <f t="shared" si="767"/>
        <v>79158.5</v>
      </c>
      <c r="H277" s="18">
        <f t="shared" si="767"/>
        <v>79158.5</v>
      </c>
      <c r="I277" s="18">
        <f t="shared" si="767"/>
        <v>0</v>
      </c>
      <c r="J277" s="18">
        <f t="shared" si="767"/>
        <v>0</v>
      </c>
      <c r="K277" s="18">
        <f t="shared" si="767"/>
        <v>0</v>
      </c>
      <c r="L277" s="18">
        <f t="shared" si="675"/>
        <v>79158.5</v>
      </c>
      <c r="M277" s="18">
        <f t="shared" si="676"/>
        <v>79158.5</v>
      </c>
      <c r="N277" s="18">
        <f t="shared" si="677"/>
        <v>79158.5</v>
      </c>
      <c r="O277" s="18">
        <f t="shared" ref="O277:S277" si="768">O278+O280</f>
        <v>0</v>
      </c>
      <c r="P277" s="18">
        <f t="shared" si="768"/>
        <v>0</v>
      </c>
      <c r="Q277" s="18">
        <f t="shared" si="768"/>
        <v>0</v>
      </c>
      <c r="R277" s="18">
        <f t="shared" si="768"/>
        <v>0</v>
      </c>
      <c r="S277" s="18">
        <f t="shared" si="768"/>
        <v>0</v>
      </c>
      <c r="T277" s="18">
        <f t="shared" si="712"/>
        <v>79158.5</v>
      </c>
      <c r="U277" s="18">
        <f t="shared" si="713"/>
        <v>79158.5</v>
      </c>
      <c r="V277" s="18">
        <f t="shared" si="714"/>
        <v>79158.5</v>
      </c>
      <c r="W277" s="18">
        <f t="shared" ref="W277:CD277" si="769">W278+W280</f>
        <v>0</v>
      </c>
      <c r="X277" s="18">
        <f t="shared" ref="X277:AB277" si="770">X278+X280</f>
        <v>0</v>
      </c>
      <c r="Y277" s="18">
        <f t="shared" si="770"/>
        <v>0</v>
      </c>
      <c r="Z277" s="18">
        <f t="shared" si="770"/>
        <v>0</v>
      </c>
      <c r="AA277" s="18">
        <f t="shared" si="770"/>
        <v>0</v>
      </c>
      <c r="AB277" s="18">
        <f t="shared" si="770"/>
        <v>0</v>
      </c>
      <c r="AC277" s="18">
        <f t="shared" si="754"/>
        <v>79158.5</v>
      </c>
      <c r="AD277" s="18">
        <f t="shared" si="755"/>
        <v>79158.5</v>
      </c>
      <c r="AE277" s="18">
        <f t="shared" si="756"/>
        <v>79158.5</v>
      </c>
      <c r="AF277" s="18">
        <f t="shared" ref="AF277:AH277" si="771">AF278+AF280</f>
        <v>0</v>
      </c>
      <c r="AG277" s="18">
        <f t="shared" si="771"/>
        <v>0</v>
      </c>
      <c r="AH277" s="18">
        <f t="shared" si="771"/>
        <v>0</v>
      </c>
      <c r="AI277" s="18">
        <f t="shared" si="757"/>
        <v>79158.5</v>
      </c>
      <c r="AJ277" s="18">
        <f t="shared" si="758"/>
        <v>79158.5</v>
      </c>
      <c r="AK277" s="18">
        <f t="shared" si="759"/>
        <v>79158.5</v>
      </c>
      <c r="AL277" s="18">
        <f t="shared" ref="AL277" si="772">AL278+AL280</f>
        <v>0</v>
      </c>
      <c r="AM277" s="18">
        <f t="shared" si="760"/>
        <v>79158.5</v>
      </c>
      <c r="AN277" s="18">
        <f t="shared" ref="AN277:AP277" si="773">AN278+AN280</f>
        <v>0</v>
      </c>
      <c r="AO277" s="18">
        <f t="shared" si="773"/>
        <v>0</v>
      </c>
      <c r="AP277" s="18">
        <f t="shared" si="773"/>
        <v>0</v>
      </c>
      <c r="AQ277" s="18">
        <f t="shared" si="761"/>
        <v>79158.5</v>
      </c>
      <c r="AR277" s="18">
        <f t="shared" si="762"/>
        <v>79158.5</v>
      </c>
      <c r="AS277" s="18">
        <f t="shared" si="763"/>
        <v>79158.5</v>
      </c>
      <c r="AT277" s="18">
        <f t="shared" ref="AT277:AV277" si="774">AT278+AT280</f>
        <v>0</v>
      </c>
      <c r="AU277" s="18">
        <f t="shared" si="774"/>
        <v>0</v>
      </c>
      <c r="AV277" s="18">
        <f t="shared" si="774"/>
        <v>0</v>
      </c>
      <c r="AW277" s="18">
        <f t="shared" si="764"/>
        <v>79158.5</v>
      </c>
      <c r="AX277" s="18">
        <f t="shared" si="765"/>
        <v>79158.5</v>
      </c>
      <c r="AY277" s="18">
        <f t="shared" si="766"/>
        <v>79158.5</v>
      </c>
      <c r="AZ277" s="18">
        <f t="shared" ref="AZ277:BB277" si="775">AZ278+AZ280</f>
        <v>0</v>
      </c>
      <c r="BA277" s="18">
        <f t="shared" si="775"/>
        <v>0</v>
      </c>
      <c r="BB277" s="18">
        <f t="shared" si="775"/>
        <v>0</v>
      </c>
      <c r="BC277" s="18">
        <f t="shared" si="715"/>
        <v>79158.5</v>
      </c>
      <c r="BD277" s="18">
        <f t="shared" si="716"/>
        <v>79158.5</v>
      </c>
      <c r="BE277" s="18">
        <f t="shared" si="717"/>
        <v>79158.5</v>
      </c>
      <c r="BF277" s="18">
        <f t="shared" ref="BF277:BH277" si="776">BF278+BF280</f>
        <v>0</v>
      </c>
      <c r="BG277" s="18">
        <f t="shared" si="776"/>
        <v>0</v>
      </c>
      <c r="BH277" s="18">
        <f t="shared" si="776"/>
        <v>0</v>
      </c>
      <c r="BI277" s="18">
        <f t="shared" si="709"/>
        <v>79158.5</v>
      </c>
      <c r="BJ277" s="18">
        <f t="shared" si="710"/>
        <v>79158.5</v>
      </c>
      <c r="BK277" s="18">
        <f t="shared" si="711"/>
        <v>79158.5</v>
      </c>
      <c r="BL277" s="18">
        <f t="shared" ref="BL277:BN277" si="777">BL278+BL280</f>
        <v>0</v>
      </c>
      <c r="BM277" s="18">
        <f t="shared" si="777"/>
        <v>0</v>
      </c>
      <c r="BN277" s="18">
        <f t="shared" si="777"/>
        <v>0</v>
      </c>
      <c r="BO277" s="18">
        <f t="shared" si="718"/>
        <v>79158.5</v>
      </c>
      <c r="BP277" s="18">
        <f t="shared" si="719"/>
        <v>79158.5</v>
      </c>
      <c r="BQ277" s="18">
        <f t="shared" si="720"/>
        <v>79158.5</v>
      </c>
      <c r="BR277" s="18">
        <f t="shared" ref="BR277:BT277" si="778">BR278+BR280</f>
        <v>0</v>
      </c>
      <c r="BS277" s="18">
        <f t="shared" si="778"/>
        <v>0</v>
      </c>
      <c r="BT277" s="18">
        <f t="shared" si="778"/>
        <v>0</v>
      </c>
      <c r="BU277" s="18">
        <f t="shared" si="721"/>
        <v>79158.5</v>
      </c>
      <c r="BV277" s="18">
        <f t="shared" si="722"/>
        <v>79158.5</v>
      </c>
      <c r="BW277" s="18">
        <f t="shared" si="723"/>
        <v>79158.5</v>
      </c>
      <c r="BX277" s="18">
        <f t="shared" ref="BX277:BZ277" si="779">BX278+BX280</f>
        <v>0</v>
      </c>
      <c r="BY277" s="18">
        <f t="shared" si="779"/>
        <v>0</v>
      </c>
      <c r="BZ277" s="18">
        <f t="shared" si="779"/>
        <v>0</v>
      </c>
      <c r="CA277" s="18">
        <f t="shared" si="724"/>
        <v>79158.5</v>
      </c>
      <c r="CB277" s="18">
        <f t="shared" si="725"/>
        <v>79158.5</v>
      </c>
      <c r="CC277" s="18">
        <f t="shared" si="726"/>
        <v>79158.5</v>
      </c>
      <c r="CD277" s="18">
        <f t="shared" si="769"/>
        <v>0</v>
      </c>
      <c r="CE277" s="27"/>
      <c r="CF277" s="33"/>
    </row>
    <row r="278" spans="1:119" x14ac:dyDescent="0.3">
      <c r="A278" s="41" t="s">
        <v>61</v>
      </c>
      <c r="B278" s="39">
        <v>610</v>
      </c>
      <c r="C278" s="41"/>
      <c r="D278" s="41"/>
      <c r="E278" s="14" t="s">
        <v>568</v>
      </c>
      <c r="F278" s="18">
        <f t="shared" ref="F278:K278" si="780">F279</f>
        <v>614.1</v>
      </c>
      <c r="G278" s="18">
        <f t="shared" si="780"/>
        <v>614.1</v>
      </c>
      <c r="H278" s="18">
        <f t="shared" si="780"/>
        <v>614.1</v>
      </c>
      <c r="I278" s="18">
        <f t="shared" si="780"/>
        <v>0</v>
      </c>
      <c r="J278" s="18">
        <f t="shared" si="780"/>
        <v>0</v>
      </c>
      <c r="K278" s="18">
        <f t="shared" si="780"/>
        <v>0</v>
      </c>
      <c r="L278" s="18">
        <f t="shared" si="675"/>
        <v>614.1</v>
      </c>
      <c r="M278" s="18">
        <f t="shared" si="676"/>
        <v>614.1</v>
      </c>
      <c r="N278" s="18">
        <f t="shared" si="677"/>
        <v>614.1</v>
      </c>
      <c r="O278" s="18">
        <f t="shared" ref="O278:S278" si="781">O279</f>
        <v>0</v>
      </c>
      <c r="P278" s="18">
        <f t="shared" si="781"/>
        <v>0</v>
      </c>
      <c r="Q278" s="18">
        <f t="shared" si="781"/>
        <v>0</v>
      </c>
      <c r="R278" s="18">
        <f t="shared" si="781"/>
        <v>0</v>
      </c>
      <c r="S278" s="18">
        <f t="shared" si="781"/>
        <v>0</v>
      </c>
      <c r="T278" s="18">
        <f t="shared" si="712"/>
        <v>614.1</v>
      </c>
      <c r="U278" s="18">
        <f t="shared" si="713"/>
        <v>614.1</v>
      </c>
      <c r="V278" s="18">
        <f t="shared" si="714"/>
        <v>614.1</v>
      </c>
      <c r="W278" s="18">
        <f t="shared" ref="W278:CD278" si="782">W279</f>
        <v>0</v>
      </c>
      <c r="X278" s="18">
        <f t="shared" si="782"/>
        <v>0</v>
      </c>
      <c r="Y278" s="18">
        <f t="shared" si="782"/>
        <v>0</v>
      </c>
      <c r="Z278" s="18">
        <f t="shared" si="782"/>
        <v>0</v>
      </c>
      <c r="AA278" s="18">
        <f t="shared" si="782"/>
        <v>0</v>
      </c>
      <c r="AB278" s="18">
        <f t="shared" si="782"/>
        <v>0</v>
      </c>
      <c r="AC278" s="18">
        <f t="shared" si="754"/>
        <v>614.1</v>
      </c>
      <c r="AD278" s="18">
        <f t="shared" si="755"/>
        <v>614.1</v>
      </c>
      <c r="AE278" s="18">
        <f t="shared" si="756"/>
        <v>614.1</v>
      </c>
      <c r="AF278" s="18">
        <f t="shared" si="782"/>
        <v>0</v>
      </c>
      <c r="AG278" s="18">
        <f t="shared" si="782"/>
        <v>0</v>
      </c>
      <c r="AH278" s="18">
        <f t="shared" si="782"/>
        <v>0</v>
      </c>
      <c r="AI278" s="18">
        <f t="shared" si="757"/>
        <v>614.1</v>
      </c>
      <c r="AJ278" s="18">
        <f t="shared" si="758"/>
        <v>614.1</v>
      </c>
      <c r="AK278" s="18">
        <f t="shared" si="759"/>
        <v>614.1</v>
      </c>
      <c r="AL278" s="18">
        <f t="shared" si="782"/>
        <v>0</v>
      </c>
      <c r="AM278" s="18">
        <f t="shared" si="760"/>
        <v>614.1</v>
      </c>
      <c r="AN278" s="18">
        <f t="shared" si="782"/>
        <v>0</v>
      </c>
      <c r="AO278" s="18">
        <f t="shared" si="782"/>
        <v>0</v>
      </c>
      <c r="AP278" s="18">
        <f t="shared" si="782"/>
        <v>0</v>
      </c>
      <c r="AQ278" s="18">
        <f t="shared" si="761"/>
        <v>614.1</v>
      </c>
      <c r="AR278" s="18">
        <f t="shared" si="762"/>
        <v>614.1</v>
      </c>
      <c r="AS278" s="18">
        <f t="shared" si="763"/>
        <v>614.1</v>
      </c>
      <c r="AT278" s="18">
        <f t="shared" si="782"/>
        <v>0</v>
      </c>
      <c r="AU278" s="18">
        <f t="shared" si="782"/>
        <v>0</v>
      </c>
      <c r="AV278" s="18">
        <f t="shared" si="782"/>
        <v>0</v>
      </c>
      <c r="AW278" s="18">
        <f t="shared" si="764"/>
        <v>614.1</v>
      </c>
      <c r="AX278" s="18">
        <f t="shared" si="765"/>
        <v>614.1</v>
      </c>
      <c r="AY278" s="18">
        <f t="shared" si="766"/>
        <v>614.1</v>
      </c>
      <c r="AZ278" s="18">
        <f t="shared" si="782"/>
        <v>0</v>
      </c>
      <c r="BA278" s="18">
        <f t="shared" si="782"/>
        <v>0</v>
      </c>
      <c r="BB278" s="18">
        <f t="shared" si="782"/>
        <v>0</v>
      </c>
      <c r="BC278" s="18">
        <f t="shared" si="715"/>
        <v>614.1</v>
      </c>
      <c r="BD278" s="18">
        <f t="shared" si="716"/>
        <v>614.1</v>
      </c>
      <c r="BE278" s="18">
        <f t="shared" si="717"/>
        <v>614.1</v>
      </c>
      <c r="BF278" s="18">
        <f t="shared" si="782"/>
        <v>0</v>
      </c>
      <c r="BG278" s="18">
        <f t="shared" si="782"/>
        <v>0</v>
      </c>
      <c r="BH278" s="18">
        <f t="shared" si="782"/>
        <v>0</v>
      </c>
      <c r="BI278" s="18">
        <f t="shared" si="709"/>
        <v>614.1</v>
      </c>
      <c r="BJ278" s="18">
        <f t="shared" si="710"/>
        <v>614.1</v>
      </c>
      <c r="BK278" s="18">
        <f t="shared" si="711"/>
        <v>614.1</v>
      </c>
      <c r="BL278" s="18">
        <f t="shared" si="782"/>
        <v>0</v>
      </c>
      <c r="BM278" s="18">
        <f t="shared" si="782"/>
        <v>0</v>
      </c>
      <c r="BN278" s="18">
        <f t="shared" si="782"/>
        <v>0</v>
      </c>
      <c r="BO278" s="18">
        <f t="shared" si="718"/>
        <v>614.1</v>
      </c>
      <c r="BP278" s="18">
        <f t="shared" si="719"/>
        <v>614.1</v>
      </c>
      <c r="BQ278" s="18">
        <f t="shared" si="720"/>
        <v>614.1</v>
      </c>
      <c r="BR278" s="18">
        <f t="shared" si="782"/>
        <v>0</v>
      </c>
      <c r="BS278" s="18">
        <f t="shared" si="782"/>
        <v>0</v>
      </c>
      <c r="BT278" s="18">
        <f t="shared" si="782"/>
        <v>0</v>
      </c>
      <c r="BU278" s="18">
        <f t="shared" si="721"/>
        <v>614.1</v>
      </c>
      <c r="BV278" s="18">
        <f t="shared" si="722"/>
        <v>614.1</v>
      </c>
      <c r="BW278" s="18">
        <f t="shared" si="723"/>
        <v>614.1</v>
      </c>
      <c r="BX278" s="18">
        <f t="shared" si="782"/>
        <v>0</v>
      </c>
      <c r="BY278" s="18">
        <f t="shared" si="782"/>
        <v>0</v>
      </c>
      <c r="BZ278" s="18">
        <f t="shared" si="782"/>
        <v>0</v>
      </c>
      <c r="CA278" s="18">
        <f t="shared" si="724"/>
        <v>614.1</v>
      </c>
      <c r="CB278" s="18">
        <f t="shared" si="725"/>
        <v>614.1</v>
      </c>
      <c r="CC278" s="18">
        <f t="shared" si="726"/>
        <v>614.1</v>
      </c>
      <c r="CD278" s="18">
        <f t="shared" si="782"/>
        <v>0</v>
      </c>
      <c r="CE278" s="27"/>
      <c r="CF278" s="33"/>
    </row>
    <row r="279" spans="1:119" x14ac:dyDescent="0.3">
      <c r="A279" s="41" t="s">
        <v>61</v>
      </c>
      <c r="B279" s="39">
        <v>610</v>
      </c>
      <c r="C279" s="41" t="s">
        <v>23</v>
      </c>
      <c r="D279" s="41" t="s">
        <v>5</v>
      </c>
      <c r="E279" s="14" t="s">
        <v>537</v>
      </c>
      <c r="F279" s="18">
        <v>614.1</v>
      </c>
      <c r="G279" s="18">
        <v>614.1</v>
      </c>
      <c r="H279" s="18">
        <v>614.1</v>
      </c>
      <c r="I279" s="18"/>
      <c r="J279" s="18"/>
      <c r="K279" s="18"/>
      <c r="L279" s="18">
        <f t="shared" si="675"/>
        <v>614.1</v>
      </c>
      <c r="M279" s="18">
        <f t="shared" si="676"/>
        <v>614.1</v>
      </c>
      <c r="N279" s="18">
        <f t="shared" si="677"/>
        <v>614.1</v>
      </c>
      <c r="O279" s="18"/>
      <c r="P279" s="18"/>
      <c r="Q279" s="18"/>
      <c r="R279" s="18"/>
      <c r="S279" s="18"/>
      <c r="T279" s="18">
        <f t="shared" si="712"/>
        <v>614.1</v>
      </c>
      <c r="U279" s="18">
        <f t="shared" si="713"/>
        <v>614.1</v>
      </c>
      <c r="V279" s="18">
        <f t="shared" si="714"/>
        <v>614.1</v>
      </c>
      <c r="W279" s="18"/>
      <c r="X279" s="18"/>
      <c r="Y279" s="18"/>
      <c r="Z279" s="18"/>
      <c r="AA279" s="18"/>
      <c r="AB279" s="18"/>
      <c r="AC279" s="18">
        <f t="shared" si="754"/>
        <v>614.1</v>
      </c>
      <c r="AD279" s="18">
        <f t="shared" si="755"/>
        <v>614.1</v>
      </c>
      <c r="AE279" s="18">
        <f t="shared" si="756"/>
        <v>614.1</v>
      </c>
      <c r="AF279" s="18"/>
      <c r="AG279" s="18"/>
      <c r="AH279" s="18"/>
      <c r="AI279" s="18">
        <f t="shared" si="757"/>
        <v>614.1</v>
      </c>
      <c r="AJ279" s="18">
        <f t="shared" si="758"/>
        <v>614.1</v>
      </c>
      <c r="AK279" s="18">
        <f t="shared" si="759"/>
        <v>614.1</v>
      </c>
      <c r="AL279" s="18"/>
      <c r="AM279" s="18">
        <f t="shared" si="760"/>
        <v>614.1</v>
      </c>
      <c r="AN279" s="18"/>
      <c r="AO279" s="18"/>
      <c r="AP279" s="18"/>
      <c r="AQ279" s="18">
        <f t="shared" si="761"/>
        <v>614.1</v>
      </c>
      <c r="AR279" s="18">
        <f t="shared" si="762"/>
        <v>614.1</v>
      </c>
      <c r="AS279" s="18">
        <f t="shared" si="763"/>
        <v>614.1</v>
      </c>
      <c r="AT279" s="18"/>
      <c r="AU279" s="18"/>
      <c r="AV279" s="18"/>
      <c r="AW279" s="18">
        <f t="shared" si="764"/>
        <v>614.1</v>
      </c>
      <c r="AX279" s="18">
        <f t="shared" si="765"/>
        <v>614.1</v>
      </c>
      <c r="AY279" s="18">
        <f t="shared" si="766"/>
        <v>614.1</v>
      </c>
      <c r="AZ279" s="18"/>
      <c r="BA279" s="18"/>
      <c r="BB279" s="18"/>
      <c r="BC279" s="18">
        <f t="shared" si="715"/>
        <v>614.1</v>
      </c>
      <c r="BD279" s="18">
        <f t="shared" si="716"/>
        <v>614.1</v>
      </c>
      <c r="BE279" s="18">
        <f t="shared" si="717"/>
        <v>614.1</v>
      </c>
      <c r="BF279" s="18"/>
      <c r="BG279" s="18"/>
      <c r="BH279" s="18"/>
      <c r="BI279" s="18">
        <f t="shared" si="709"/>
        <v>614.1</v>
      </c>
      <c r="BJ279" s="18">
        <f t="shared" si="710"/>
        <v>614.1</v>
      </c>
      <c r="BK279" s="18">
        <f t="shared" si="711"/>
        <v>614.1</v>
      </c>
      <c r="BL279" s="18"/>
      <c r="BM279" s="18"/>
      <c r="BN279" s="18"/>
      <c r="BO279" s="18">
        <f t="shared" si="718"/>
        <v>614.1</v>
      </c>
      <c r="BP279" s="18">
        <f t="shared" si="719"/>
        <v>614.1</v>
      </c>
      <c r="BQ279" s="18">
        <f t="shared" si="720"/>
        <v>614.1</v>
      </c>
      <c r="BR279" s="18"/>
      <c r="BS279" s="18"/>
      <c r="BT279" s="18"/>
      <c r="BU279" s="18">
        <f t="shared" si="721"/>
        <v>614.1</v>
      </c>
      <c r="BV279" s="18">
        <f t="shared" si="722"/>
        <v>614.1</v>
      </c>
      <c r="BW279" s="18">
        <f t="shared" si="723"/>
        <v>614.1</v>
      </c>
      <c r="BX279" s="18"/>
      <c r="BY279" s="18"/>
      <c r="BZ279" s="18"/>
      <c r="CA279" s="18">
        <f t="shared" si="724"/>
        <v>614.1</v>
      </c>
      <c r="CB279" s="18">
        <f t="shared" si="725"/>
        <v>614.1</v>
      </c>
      <c r="CC279" s="18">
        <f t="shared" si="726"/>
        <v>614.1</v>
      </c>
      <c r="CD279" s="18"/>
      <c r="CE279" s="27"/>
      <c r="CF279" s="33"/>
    </row>
    <row r="280" spans="1:119" x14ac:dyDescent="0.3">
      <c r="A280" s="41" t="s">
        <v>61</v>
      </c>
      <c r="B280" s="39">
        <v>620</v>
      </c>
      <c r="C280" s="41"/>
      <c r="D280" s="41"/>
      <c r="E280" s="14" t="s">
        <v>569</v>
      </c>
      <c r="F280" s="18">
        <f t="shared" ref="F280:K280" si="783">F281</f>
        <v>78544.399999999994</v>
      </c>
      <c r="G280" s="18">
        <f t="shared" si="783"/>
        <v>78544.399999999994</v>
      </c>
      <c r="H280" s="18">
        <f t="shared" si="783"/>
        <v>78544.399999999994</v>
      </c>
      <c r="I280" s="18">
        <f t="shared" si="783"/>
        <v>0</v>
      </c>
      <c r="J280" s="18">
        <f t="shared" si="783"/>
        <v>0</v>
      </c>
      <c r="K280" s="18">
        <f t="shared" si="783"/>
        <v>0</v>
      </c>
      <c r="L280" s="18">
        <f t="shared" si="675"/>
        <v>78544.399999999994</v>
      </c>
      <c r="M280" s="18">
        <f t="shared" si="676"/>
        <v>78544.399999999994</v>
      </c>
      <c r="N280" s="18">
        <f t="shared" si="677"/>
        <v>78544.399999999994</v>
      </c>
      <c r="O280" s="18">
        <f t="shared" ref="O280:S280" si="784">O281</f>
        <v>0</v>
      </c>
      <c r="P280" s="18">
        <f t="shared" si="784"/>
        <v>0</v>
      </c>
      <c r="Q280" s="18">
        <f t="shared" si="784"/>
        <v>0</v>
      </c>
      <c r="R280" s="18">
        <f t="shared" si="784"/>
        <v>0</v>
      </c>
      <c r="S280" s="18">
        <f t="shared" si="784"/>
        <v>0</v>
      </c>
      <c r="T280" s="18">
        <f t="shared" si="712"/>
        <v>78544.399999999994</v>
      </c>
      <c r="U280" s="18">
        <f t="shared" si="713"/>
        <v>78544.399999999994</v>
      </c>
      <c r="V280" s="18">
        <f t="shared" si="714"/>
        <v>78544.399999999994</v>
      </c>
      <c r="W280" s="18">
        <f t="shared" ref="W280:CD280" si="785">W281</f>
        <v>0</v>
      </c>
      <c r="X280" s="18">
        <f t="shared" si="785"/>
        <v>0</v>
      </c>
      <c r="Y280" s="18">
        <f t="shared" si="785"/>
        <v>0</v>
      </c>
      <c r="Z280" s="18">
        <f t="shared" si="785"/>
        <v>0</v>
      </c>
      <c r="AA280" s="18">
        <f t="shared" si="785"/>
        <v>0</v>
      </c>
      <c r="AB280" s="18">
        <f t="shared" si="785"/>
        <v>0</v>
      </c>
      <c r="AC280" s="18">
        <f t="shared" si="754"/>
        <v>78544.399999999994</v>
      </c>
      <c r="AD280" s="18">
        <f t="shared" si="755"/>
        <v>78544.399999999994</v>
      </c>
      <c r="AE280" s="18">
        <f t="shared" si="756"/>
        <v>78544.399999999994</v>
      </c>
      <c r="AF280" s="18">
        <f t="shared" si="785"/>
        <v>0</v>
      </c>
      <c r="AG280" s="18">
        <f t="shared" si="785"/>
        <v>0</v>
      </c>
      <c r="AH280" s="18">
        <f t="shared" si="785"/>
        <v>0</v>
      </c>
      <c r="AI280" s="18">
        <f t="shared" si="757"/>
        <v>78544.399999999994</v>
      </c>
      <c r="AJ280" s="18">
        <f t="shared" si="758"/>
        <v>78544.399999999994</v>
      </c>
      <c r="AK280" s="18">
        <f t="shared" si="759"/>
        <v>78544.399999999994</v>
      </c>
      <c r="AL280" s="18">
        <f t="shared" si="785"/>
        <v>0</v>
      </c>
      <c r="AM280" s="18">
        <f t="shared" si="760"/>
        <v>78544.399999999994</v>
      </c>
      <c r="AN280" s="18">
        <f t="shared" si="785"/>
        <v>0</v>
      </c>
      <c r="AO280" s="18">
        <f t="shared" si="785"/>
        <v>0</v>
      </c>
      <c r="AP280" s="18">
        <f t="shared" si="785"/>
        <v>0</v>
      </c>
      <c r="AQ280" s="18">
        <f t="shared" si="761"/>
        <v>78544.399999999994</v>
      </c>
      <c r="AR280" s="18">
        <f t="shared" si="762"/>
        <v>78544.399999999994</v>
      </c>
      <c r="AS280" s="18">
        <f t="shared" si="763"/>
        <v>78544.399999999994</v>
      </c>
      <c r="AT280" s="18">
        <f t="shared" si="785"/>
        <v>0</v>
      </c>
      <c r="AU280" s="18">
        <f t="shared" si="785"/>
        <v>0</v>
      </c>
      <c r="AV280" s="18">
        <f t="shared" si="785"/>
        <v>0</v>
      </c>
      <c r="AW280" s="18">
        <f t="shared" si="764"/>
        <v>78544.399999999994</v>
      </c>
      <c r="AX280" s="18">
        <f t="shared" si="765"/>
        <v>78544.399999999994</v>
      </c>
      <c r="AY280" s="18">
        <f t="shared" si="766"/>
        <v>78544.399999999994</v>
      </c>
      <c r="AZ280" s="18">
        <f t="shared" si="785"/>
        <v>0</v>
      </c>
      <c r="BA280" s="18">
        <f t="shared" si="785"/>
        <v>0</v>
      </c>
      <c r="BB280" s="18">
        <f t="shared" si="785"/>
        <v>0</v>
      </c>
      <c r="BC280" s="18">
        <f t="shared" si="715"/>
        <v>78544.399999999994</v>
      </c>
      <c r="BD280" s="18">
        <f t="shared" si="716"/>
        <v>78544.399999999994</v>
      </c>
      <c r="BE280" s="18">
        <f t="shared" si="717"/>
        <v>78544.399999999994</v>
      </c>
      <c r="BF280" s="18">
        <f t="shared" si="785"/>
        <v>0</v>
      </c>
      <c r="BG280" s="18">
        <f t="shared" si="785"/>
        <v>0</v>
      </c>
      <c r="BH280" s="18">
        <f t="shared" si="785"/>
        <v>0</v>
      </c>
      <c r="BI280" s="18">
        <f t="shared" si="709"/>
        <v>78544.399999999994</v>
      </c>
      <c r="BJ280" s="18">
        <f t="shared" si="710"/>
        <v>78544.399999999994</v>
      </c>
      <c r="BK280" s="18">
        <f t="shared" si="711"/>
        <v>78544.399999999994</v>
      </c>
      <c r="BL280" s="18">
        <f t="shared" si="785"/>
        <v>0</v>
      </c>
      <c r="BM280" s="18">
        <f t="shared" si="785"/>
        <v>0</v>
      </c>
      <c r="BN280" s="18">
        <f t="shared" si="785"/>
        <v>0</v>
      </c>
      <c r="BO280" s="18">
        <f t="shared" si="718"/>
        <v>78544.399999999994</v>
      </c>
      <c r="BP280" s="18">
        <f t="shared" si="719"/>
        <v>78544.399999999994</v>
      </c>
      <c r="BQ280" s="18">
        <f t="shared" si="720"/>
        <v>78544.399999999994</v>
      </c>
      <c r="BR280" s="18">
        <f t="shared" si="785"/>
        <v>0</v>
      </c>
      <c r="BS280" s="18">
        <f t="shared" si="785"/>
        <v>0</v>
      </c>
      <c r="BT280" s="18">
        <f t="shared" si="785"/>
        <v>0</v>
      </c>
      <c r="BU280" s="18">
        <f t="shared" si="721"/>
        <v>78544.399999999994</v>
      </c>
      <c r="BV280" s="18">
        <f t="shared" si="722"/>
        <v>78544.399999999994</v>
      </c>
      <c r="BW280" s="18">
        <f t="shared" si="723"/>
        <v>78544.399999999994</v>
      </c>
      <c r="BX280" s="18">
        <f t="shared" si="785"/>
        <v>0</v>
      </c>
      <c r="BY280" s="18">
        <f t="shared" si="785"/>
        <v>0</v>
      </c>
      <c r="BZ280" s="18">
        <f t="shared" si="785"/>
        <v>0</v>
      </c>
      <c r="CA280" s="18">
        <f t="shared" si="724"/>
        <v>78544.399999999994</v>
      </c>
      <c r="CB280" s="18">
        <f t="shared" si="725"/>
        <v>78544.399999999994</v>
      </c>
      <c r="CC280" s="18">
        <f t="shared" si="726"/>
        <v>78544.399999999994</v>
      </c>
      <c r="CD280" s="18">
        <f t="shared" si="785"/>
        <v>0</v>
      </c>
      <c r="CE280" s="27"/>
      <c r="CF280" s="33"/>
    </row>
    <row r="281" spans="1:119" x14ac:dyDescent="0.3">
      <c r="A281" s="41" t="s">
        <v>61</v>
      </c>
      <c r="B281" s="39">
        <v>620</v>
      </c>
      <c r="C281" s="41" t="s">
        <v>23</v>
      </c>
      <c r="D281" s="41" t="s">
        <v>5</v>
      </c>
      <c r="E281" s="14" t="s">
        <v>537</v>
      </c>
      <c r="F281" s="18">
        <v>78544.399999999994</v>
      </c>
      <c r="G281" s="18">
        <v>78544.399999999994</v>
      </c>
      <c r="H281" s="18">
        <v>78544.399999999994</v>
      </c>
      <c r="I281" s="18"/>
      <c r="J281" s="18"/>
      <c r="K281" s="18"/>
      <c r="L281" s="18">
        <f t="shared" si="675"/>
        <v>78544.399999999994</v>
      </c>
      <c r="M281" s="18">
        <f t="shared" si="676"/>
        <v>78544.399999999994</v>
      </c>
      <c r="N281" s="18">
        <f t="shared" si="677"/>
        <v>78544.399999999994</v>
      </c>
      <c r="O281" s="18"/>
      <c r="P281" s="18"/>
      <c r="Q281" s="18"/>
      <c r="R281" s="18"/>
      <c r="S281" s="18"/>
      <c r="T281" s="18">
        <f t="shared" si="712"/>
        <v>78544.399999999994</v>
      </c>
      <c r="U281" s="18">
        <f t="shared" si="713"/>
        <v>78544.399999999994</v>
      </c>
      <c r="V281" s="18">
        <f t="shared" si="714"/>
        <v>78544.399999999994</v>
      </c>
      <c r="W281" s="18"/>
      <c r="X281" s="18"/>
      <c r="Y281" s="18"/>
      <c r="Z281" s="18"/>
      <c r="AA281" s="18"/>
      <c r="AB281" s="18"/>
      <c r="AC281" s="18">
        <f t="shared" si="754"/>
        <v>78544.399999999994</v>
      </c>
      <c r="AD281" s="18">
        <f t="shared" si="755"/>
        <v>78544.399999999994</v>
      </c>
      <c r="AE281" s="18">
        <f t="shared" si="756"/>
        <v>78544.399999999994</v>
      </c>
      <c r="AF281" s="18"/>
      <c r="AG281" s="18"/>
      <c r="AH281" s="18"/>
      <c r="AI281" s="18">
        <f t="shared" si="757"/>
        <v>78544.399999999994</v>
      </c>
      <c r="AJ281" s="18">
        <f t="shared" si="758"/>
        <v>78544.399999999994</v>
      </c>
      <c r="AK281" s="18">
        <f t="shared" si="759"/>
        <v>78544.399999999994</v>
      </c>
      <c r="AL281" s="18"/>
      <c r="AM281" s="18">
        <f t="shared" si="760"/>
        <v>78544.399999999994</v>
      </c>
      <c r="AN281" s="18"/>
      <c r="AO281" s="18"/>
      <c r="AP281" s="18"/>
      <c r="AQ281" s="18">
        <f t="shared" si="761"/>
        <v>78544.399999999994</v>
      </c>
      <c r="AR281" s="18">
        <f t="shared" si="762"/>
        <v>78544.399999999994</v>
      </c>
      <c r="AS281" s="18">
        <f t="shared" si="763"/>
        <v>78544.399999999994</v>
      </c>
      <c r="AT281" s="18"/>
      <c r="AU281" s="18"/>
      <c r="AV281" s="18"/>
      <c r="AW281" s="18">
        <f t="shared" si="764"/>
        <v>78544.399999999994</v>
      </c>
      <c r="AX281" s="18">
        <f t="shared" si="765"/>
        <v>78544.399999999994</v>
      </c>
      <c r="AY281" s="18">
        <f t="shared" si="766"/>
        <v>78544.399999999994</v>
      </c>
      <c r="AZ281" s="18"/>
      <c r="BA281" s="18"/>
      <c r="BB281" s="18"/>
      <c r="BC281" s="18">
        <f t="shared" si="715"/>
        <v>78544.399999999994</v>
      </c>
      <c r="BD281" s="18">
        <f t="shared" si="716"/>
        <v>78544.399999999994</v>
      </c>
      <c r="BE281" s="18">
        <f t="shared" si="717"/>
        <v>78544.399999999994</v>
      </c>
      <c r="BF281" s="18"/>
      <c r="BG281" s="18"/>
      <c r="BH281" s="18"/>
      <c r="BI281" s="18">
        <f t="shared" si="709"/>
        <v>78544.399999999994</v>
      </c>
      <c r="BJ281" s="18">
        <f t="shared" si="710"/>
        <v>78544.399999999994</v>
      </c>
      <c r="BK281" s="18">
        <f t="shared" si="711"/>
        <v>78544.399999999994</v>
      </c>
      <c r="BL281" s="18"/>
      <c r="BM281" s="18"/>
      <c r="BN281" s="18"/>
      <c r="BO281" s="18">
        <f t="shared" si="718"/>
        <v>78544.399999999994</v>
      </c>
      <c r="BP281" s="18">
        <f t="shared" si="719"/>
        <v>78544.399999999994</v>
      </c>
      <c r="BQ281" s="18">
        <f t="shared" si="720"/>
        <v>78544.399999999994</v>
      </c>
      <c r="BR281" s="18"/>
      <c r="BS281" s="18"/>
      <c r="BT281" s="18"/>
      <c r="BU281" s="18">
        <f t="shared" si="721"/>
        <v>78544.399999999994</v>
      </c>
      <c r="BV281" s="18">
        <f t="shared" si="722"/>
        <v>78544.399999999994</v>
      </c>
      <c r="BW281" s="18">
        <f t="shared" si="723"/>
        <v>78544.399999999994</v>
      </c>
      <c r="BX281" s="18"/>
      <c r="BY281" s="18"/>
      <c r="BZ281" s="18"/>
      <c r="CA281" s="18">
        <f t="shared" si="724"/>
        <v>78544.399999999994</v>
      </c>
      <c r="CB281" s="18">
        <f t="shared" si="725"/>
        <v>78544.399999999994</v>
      </c>
      <c r="CC281" s="18">
        <f t="shared" si="726"/>
        <v>78544.399999999994</v>
      </c>
      <c r="CD281" s="18"/>
      <c r="CE281" s="27"/>
      <c r="CF281" s="33"/>
    </row>
    <row r="282" spans="1:119" ht="46.8" x14ac:dyDescent="0.3">
      <c r="A282" s="41" t="s">
        <v>62</v>
      </c>
      <c r="B282" s="39"/>
      <c r="C282" s="41"/>
      <c r="D282" s="41"/>
      <c r="E282" s="14" t="s">
        <v>621</v>
      </c>
      <c r="F282" s="18">
        <f t="shared" ref="F282:K286" si="786">F283</f>
        <v>50929.3</v>
      </c>
      <c r="G282" s="18">
        <f t="shared" si="786"/>
        <v>45924</v>
      </c>
      <c r="H282" s="18">
        <f t="shared" si="786"/>
        <v>60924</v>
      </c>
      <c r="I282" s="18">
        <f t="shared" si="786"/>
        <v>0</v>
      </c>
      <c r="J282" s="18">
        <f t="shared" si="786"/>
        <v>0</v>
      </c>
      <c r="K282" s="18">
        <f t="shared" si="786"/>
        <v>0</v>
      </c>
      <c r="L282" s="18">
        <f t="shared" si="675"/>
        <v>50929.3</v>
      </c>
      <c r="M282" s="18">
        <f t="shared" si="676"/>
        <v>45924</v>
      </c>
      <c r="N282" s="18">
        <f t="shared" si="677"/>
        <v>60924</v>
      </c>
      <c r="O282" s="18">
        <f t="shared" ref="O282:S286" si="787">O283</f>
        <v>0</v>
      </c>
      <c r="P282" s="18">
        <f t="shared" si="787"/>
        <v>0</v>
      </c>
      <c r="Q282" s="18">
        <f t="shared" si="787"/>
        <v>0</v>
      </c>
      <c r="R282" s="18">
        <f t="shared" si="787"/>
        <v>0</v>
      </c>
      <c r="S282" s="18">
        <f t="shared" si="787"/>
        <v>0</v>
      </c>
      <c r="T282" s="18">
        <f t="shared" si="712"/>
        <v>50929.3</v>
      </c>
      <c r="U282" s="18">
        <f t="shared" si="713"/>
        <v>45924</v>
      </c>
      <c r="V282" s="18">
        <f t="shared" si="714"/>
        <v>60924</v>
      </c>
      <c r="W282" s="18">
        <f t="shared" ref="W282:CD286" si="788">W283</f>
        <v>0</v>
      </c>
      <c r="X282" s="18">
        <f t="shared" si="788"/>
        <v>0</v>
      </c>
      <c r="Y282" s="18">
        <f t="shared" si="788"/>
        <v>0</v>
      </c>
      <c r="Z282" s="18">
        <f t="shared" si="788"/>
        <v>0</v>
      </c>
      <c r="AA282" s="18">
        <f t="shared" si="788"/>
        <v>0</v>
      </c>
      <c r="AB282" s="18">
        <f t="shared" si="788"/>
        <v>0</v>
      </c>
      <c r="AC282" s="18">
        <f t="shared" si="754"/>
        <v>50929.3</v>
      </c>
      <c r="AD282" s="18">
        <f t="shared" si="755"/>
        <v>45924</v>
      </c>
      <c r="AE282" s="18">
        <f t="shared" si="756"/>
        <v>60924</v>
      </c>
      <c r="AF282" s="18">
        <f t="shared" si="788"/>
        <v>0</v>
      </c>
      <c r="AG282" s="18">
        <f t="shared" si="788"/>
        <v>0</v>
      </c>
      <c r="AH282" s="18">
        <f t="shared" si="788"/>
        <v>0</v>
      </c>
      <c r="AI282" s="18">
        <f t="shared" si="757"/>
        <v>50929.3</v>
      </c>
      <c r="AJ282" s="18">
        <f t="shared" si="758"/>
        <v>45924</v>
      </c>
      <c r="AK282" s="18">
        <f t="shared" si="759"/>
        <v>60924</v>
      </c>
      <c r="AL282" s="18">
        <f t="shared" si="788"/>
        <v>0</v>
      </c>
      <c r="AM282" s="18">
        <f t="shared" si="760"/>
        <v>50929.3</v>
      </c>
      <c r="AN282" s="18">
        <f t="shared" si="788"/>
        <v>0</v>
      </c>
      <c r="AO282" s="18">
        <f t="shared" si="788"/>
        <v>0</v>
      </c>
      <c r="AP282" s="18">
        <f t="shared" si="788"/>
        <v>0</v>
      </c>
      <c r="AQ282" s="18">
        <f t="shared" si="761"/>
        <v>50929.3</v>
      </c>
      <c r="AR282" s="18">
        <f t="shared" si="762"/>
        <v>45924</v>
      </c>
      <c r="AS282" s="18">
        <f t="shared" si="763"/>
        <v>60924</v>
      </c>
      <c r="AT282" s="18">
        <f t="shared" si="788"/>
        <v>0</v>
      </c>
      <c r="AU282" s="18">
        <f t="shared" si="788"/>
        <v>0</v>
      </c>
      <c r="AV282" s="18">
        <f t="shared" si="788"/>
        <v>0</v>
      </c>
      <c r="AW282" s="18">
        <f t="shared" si="764"/>
        <v>50929.3</v>
      </c>
      <c r="AX282" s="18">
        <f t="shared" si="765"/>
        <v>45924</v>
      </c>
      <c r="AY282" s="18">
        <f t="shared" si="766"/>
        <v>60924</v>
      </c>
      <c r="AZ282" s="18">
        <f t="shared" si="788"/>
        <v>0</v>
      </c>
      <c r="BA282" s="18">
        <f t="shared" si="788"/>
        <v>0</v>
      </c>
      <c r="BB282" s="18">
        <f t="shared" si="788"/>
        <v>0</v>
      </c>
      <c r="BC282" s="18">
        <f t="shared" si="715"/>
        <v>50929.3</v>
      </c>
      <c r="BD282" s="18">
        <f t="shared" si="716"/>
        <v>45924</v>
      </c>
      <c r="BE282" s="18">
        <f t="shared" si="717"/>
        <v>60924</v>
      </c>
      <c r="BF282" s="18">
        <f t="shared" si="788"/>
        <v>0</v>
      </c>
      <c r="BG282" s="18">
        <f t="shared" si="788"/>
        <v>0</v>
      </c>
      <c r="BH282" s="18">
        <f t="shared" si="788"/>
        <v>0</v>
      </c>
      <c r="BI282" s="18">
        <f t="shared" si="709"/>
        <v>50929.3</v>
      </c>
      <c r="BJ282" s="18">
        <f t="shared" si="710"/>
        <v>45924</v>
      </c>
      <c r="BK282" s="18">
        <f t="shared" si="711"/>
        <v>60924</v>
      </c>
      <c r="BL282" s="18">
        <f t="shared" si="788"/>
        <v>14000</v>
      </c>
      <c r="BM282" s="18">
        <f t="shared" si="788"/>
        <v>0</v>
      </c>
      <c r="BN282" s="18">
        <f t="shared" si="788"/>
        <v>0</v>
      </c>
      <c r="BO282" s="18">
        <f t="shared" si="718"/>
        <v>64929.3</v>
      </c>
      <c r="BP282" s="18">
        <f t="shared" si="719"/>
        <v>45924</v>
      </c>
      <c r="BQ282" s="18">
        <f t="shared" si="720"/>
        <v>60924</v>
      </c>
      <c r="BR282" s="18">
        <f t="shared" si="788"/>
        <v>0</v>
      </c>
      <c r="BS282" s="18">
        <f t="shared" si="788"/>
        <v>0</v>
      </c>
      <c r="BT282" s="18">
        <f t="shared" si="788"/>
        <v>0</v>
      </c>
      <c r="BU282" s="18">
        <f t="shared" si="721"/>
        <v>64929.3</v>
      </c>
      <c r="BV282" s="18">
        <f t="shared" si="722"/>
        <v>45924</v>
      </c>
      <c r="BW282" s="18">
        <f t="shared" si="723"/>
        <v>60924</v>
      </c>
      <c r="BX282" s="18">
        <f t="shared" si="788"/>
        <v>0</v>
      </c>
      <c r="BY282" s="18">
        <f t="shared" si="788"/>
        <v>0</v>
      </c>
      <c r="BZ282" s="18">
        <f t="shared" si="788"/>
        <v>0</v>
      </c>
      <c r="CA282" s="18">
        <f t="shared" si="724"/>
        <v>64929.3</v>
      </c>
      <c r="CB282" s="18">
        <f t="shared" si="725"/>
        <v>45924</v>
      </c>
      <c r="CC282" s="18">
        <f t="shared" si="726"/>
        <v>60924</v>
      </c>
      <c r="CD282" s="18">
        <f t="shared" si="788"/>
        <v>0</v>
      </c>
      <c r="CE282" s="27"/>
      <c r="CF282" s="33"/>
    </row>
    <row r="283" spans="1:119" ht="46.8" x14ac:dyDescent="0.3">
      <c r="A283" s="41" t="s">
        <v>62</v>
      </c>
      <c r="B283" s="39">
        <v>600</v>
      </c>
      <c r="C283" s="41"/>
      <c r="D283" s="41"/>
      <c r="E283" s="14" t="s">
        <v>554</v>
      </c>
      <c r="F283" s="18">
        <f t="shared" ref="F283:K283" si="789">F286+F284</f>
        <v>50929.3</v>
      </c>
      <c r="G283" s="18">
        <f t="shared" si="789"/>
        <v>45924</v>
      </c>
      <c r="H283" s="18">
        <f t="shared" si="789"/>
        <v>60924</v>
      </c>
      <c r="I283" s="18">
        <f t="shared" si="789"/>
        <v>0</v>
      </c>
      <c r="J283" s="18">
        <f t="shared" si="789"/>
        <v>0</v>
      </c>
      <c r="K283" s="18">
        <f t="shared" si="789"/>
        <v>0</v>
      </c>
      <c r="L283" s="18">
        <f t="shared" si="675"/>
        <v>50929.3</v>
      </c>
      <c r="M283" s="18">
        <f t="shared" si="676"/>
        <v>45924</v>
      </c>
      <c r="N283" s="18">
        <f t="shared" si="677"/>
        <v>60924</v>
      </c>
      <c r="O283" s="18">
        <f t="shared" ref="O283:S283" si="790">O286+O284</f>
        <v>0</v>
      </c>
      <c r="P283" s="18">
        <f t="shared" si="790"/>
        <v>0</v>
      </c>
      <c r="Q283" s="18">
        <f t="shared" si="790"/>
        <v>0</v>
      </c>
      <c r="R283" s="18">
        <f t="shared" si="790"/>
        <v>0</v>
      </c>
      <c r="S283" s="18">
        <f t="shared" si="790"/>
        <v>0</v>
      </c>
      <c r="T283" s="18">
        <f t="shared" si="712"/>
        <v>50929.3</v>
      </c>
      <c r="U283" s="18">
        <f t="shared" si="713"/>
        <v>45924</v>
      </c>
      <c r="V283" s="18">
        <f t="shared" si="714"/>
        <v>60924</v>
      </c>
      <c r="W283" s="18">
        <f t="shared" ref="W283:CD283" si="791">W286+W284</f>
        <v>0</v>
      </c>
      <c r="X283" s="18">
        <f t="shared" ref="X283:AB283" si="792">X286+X284</f>
        <v>0</v>
      </c>
      <c r="Y283" s="18">
        <f t="shared" si="792"/>
        <v>0</v>
      </c>
      <c r="Z283" s="18">
        <f t="shared" si="792"/>
        <v>0</v>
      </c>
      <c r="AA283" s="18">
        <f t="shared" si="792"/>
        <v>0</v>
      </c>
      <c r="AB283" s="18">
        <f t="shared" si="792"/>
        <v>0</v>
      </c>
      <c r="AC283" s="18">
        <f t="shared" si="754"/>
        <v>50929.3</v>
      </c>
      <c r="AD283" s="18">
        <f t="shared" si="755"/>
        <v>45924</v>
      </c>
      <c r="AE283" s="18">
        <f t="shared" si="756"/>
        <v>60924</v>
      </c>
      <c r="AF283" s="18">
        <f t="shared" ref="AF283:AH283" si="793">AF286+AF284</f>
        <v>0</v>
      </c>
      <c r="AG283" s="18">
        <f t="shared" si="793"/>
        <v>0</v>
      </c>
      <c r="AH283" s="18">
        <f t="shared" si="793"/>
        <v>0</v>
      </c>
      <c r="AI283" s="18">
        <f t="shared" si="757"/>
        <v>50929.3</v>
      </c>
      <c r="AJ283" s="18">
        <f t="shared" si="758"/>
        <v>45924</v>
      </c>
      <c r="AK283" s="18">
        <f t="shared" si="759"/>
        <v>60924</v>
      </c>
      <c r="AL283" s="18">
        <f t="shared" ref="AL283" si="794">AL286+AL284</f>
        <v>0</v>
      </c>
      <c r="AM283" s="18">
        <f t="shared" si="760"/>
        <v>50929.3</v>
      </c>
      <c r="AN283" s="18">
        <f t="shared" ref="AN283:AP283" si="795">AN286+AN284</f>
        <v>0</v>
      </c>
      <c r="AO283" s="18">
        <f t="shared" si="795"/>
        <v>0</v>
      </c>
      <c r="AP283" s="18">
        <f t="shared" si="795"/>
        <v>0</v>
      </c>
      <c r="AQ283" s="18">
        <f t="shared" si="761"/>
        <v>50929.3</v>
      </c>
      <c r="AR283" s="18">
        <f t="shared" si="762"/>
        <v>45924</v>
      </c>
      <c r="AS283" s="18">
        <f t="shared" si="763"/>
        <v>60924</v>
      </c>
      <c r="AT283" s="18">
        <f t="shared" ref="AT283:AV283" si="796">AT286+AT284</f>
        <v>0</v>
      </c>
      <c r="AU283" s="18">
        <f t="shared" si="796"/>
        <v>0</v>
      </c>
      <c r="AV283" s="18">
        <f t="shared" si="796"/>
        <v>0</v>
      </c>
      <c r="AW283" s="18">
        <f t="shared" si="764"/>
        <v>50929.3</v>
      </c>
      <c r="AX283" s="18">
        <f t="shared" si="765"/>
        <v>45924</v>
      </c>
      <c r="AY283" s="18">
        <f t="shared" si="766"/>
        <v>60924</v>
      </c>
      <c r="AZ283" s="18">
        <f t="shared" ref="AZ283:BB283" si="797">AZ286+AZ284</f>
        <v>0</v>
      </c>
      <c r="BA283" s="18">
        <f t="shared" si="797"/>
        <v>0</v>
      </c>
      <c r="BB283" s="18">
        <f t="shared" si="797"/>
        <v>0</v>
      </c>
      <c r="BC283" s="18">
        <f t="shared" si="715"/>
        <v>50929.3</v>
      </c>
      <c r="BD283" s="18">
        <f t="shared" si="716"/>
        <v>45924</v>
      </c>
      <c r="BE283" s="18">
        <f t="shared" si="717"/>
        <v>60924</v>
      </c>
      <c r="BF283" s="18">
        <f t="shared" ref="BF283:BH283" si="798">BF286+BF284</f>
        <v>0</v>
      </c>
      <c r="BG283" s="18">
        <f t="shared" si="798"/>
        <v>0</v>
      </c>
      <c r="BH283" s="18">
        <f t="shared" si="798"/>
        <v>0</v>
      </c>
      <c r="BI283" s="18">
        <f t="shared" si="709"/>
        <v>50929.3</v>
      </c>
      <c r="BJ283" s="18">
        <f t="shared" si="710"/>
        <v>45924</v>
      </c>
      <c r="BK283" s="18">
        <f t="shared" si="711"/>
        <v>60924</v>
      </c>
      <c r="BL283" s="18">
        <f t="shared" ref="BL283:BN283" si="799">BL286+BL284</f>
        <v>14000</v>
      </c>
      <c r="BM283" s="18">
        <f t="shared" si="799"/>
        <v>0</v>
      </c>
      <c r="BN283" s="18">
        <f t="shared" si="799"/>
        <v>0</v>
      </c>
      <c r="BO283" s="18">
        <f t="shared" si="718"/>
        <v>64929.3</v>
      </c>
      <c r="BP283" s="18">
        <f t="shared" si="719"/>
        <v>45924</v>
      </c>
      <c r="BQ283" s="18">
        <f t="shared" si="720"/>
        <v>60924</v>
      </c>
      <c r="BR283" s="18">
        <f t="shared" ref="BR283:BT283" si="800">BR286+BR284</f>
        <v>0</v>
      </c>
      <c r="BS283" s="18">
        <f t="shared" si="800"/>
        <v>0</v>
      </c>
      <c r="BT283" s="18">
        <f t="shared" si="800"/>
        <v>0</v>
      </c>
      <c r="BU283" s="18">
        <f t="shared" si="721"/>
        <v>64929.3</v>
      </c>
      <c r="BV283" s="18">
        <f t="shared" si="722"/>
        <v>45924</v>
      </c>
      <c r="BW283" s="18">
        <f t="shared" si="723"/>
        <v>60924</v>
      </c>
      <c r="BX283" s="18">
        <f t="shared" ref="BX283:BZ283" si="801">BX286+BX284</f>
        <v>0</v>
      </c>
      <c r="BY283" s="18">
        <f t="shared" si="801"/>
        <v>0</v>
      </c>
      <c r="BZ283" s="18">
        <f t="shared" si="801"/>
        <v>0</v>
      </c>
      <c r="CA283" s="18">
        <f t="shared" si="724"/>
        <v>64929.3</v>
      </c>
      <c r="CB283" s="18">
        <f t="shared" si="725"/>
        <v>45924</v>
      </c>
      <c r="CC283" s="18">
        <f t="shared" si="726"/>
        <v>60924</v>
      </c>
      <c r="CD283" s="18">
        <f t="shared" si="791"/>
        <v>0</v>
      </c>
      <c r="CE283" s="27"/>
      <c r="CF283" s="33"/>
    </row>
    <row r="284" spans="1:119" x14ac:dyDescent="0.3">
      <c r="A284" s="41" t="s">
        <v>62</v>
      </c>
      <c r="B284" s="39">
        <v>610</v>
      </c>
      <c r="C284" s="41"/>
      <c r="D284" s="41"/>
      <c r="E284" s="14" t="s">
        <v>568</v>
      </c>
      <c r="F284" s="18">
        <f t="shared" ref="F284:K284" si="802">F285</f>
        <v>500</v>
      </c>
      <c r="G284" s="18">
        <f t="shared" si="802"/>
        <v>1500</v>
      </c>
      <c r="H284" s="18">
        <f t="shared" si="802"/>
        <v>500</v>
      </c>
      <c r="I284" s="18">
        <f t="shared" si="802"/>
        <v>0</v>
      </c>
      <c r="J284" s="18">
        <f t="shared" si="802"/>
        <v>0</v>
      </c>
      <c r="K284" s="18">
        <f t="shared" si="802"/>
        <v>0</v>
      </c>
      <c r="L284" s="18">
        <f t="shared" si="675"/>
        <v>500</v>
      </c>
      <c r="M284" s="18">
        <f t="shared" si="676"/>
        <v>1500</v>
      </c>
      <c r="N284" s="18">
        <f t="shared" si="677"/>
        <v>500</v>
      </c>
      <c r="O284" s="18">
        <f t="shared" ref="O284:S284" si="803">O285</f>
        <v>0</v>
      </c>
      <c r="P284" s="18">
        <f t="shared" si="803"/>
        <v>0</v>
      </c>
      <c r="Q284" s="18">
        <f t="shared" si="803"/>
        <v>0</v>
      </c>
      <c r="R284" s="18">
        <f t="shared" si="803"/>
        <v>0</v>
      </c>
      <c r="S284" s="18">
        <f t="shared" si="803"/>
        <v>0</v>
      </c>
      <c r="T284" s="18">
        <f t="shared" si="712"/>
        <v>500</v>
      </c>
      <c r="U284" s="18">
        <f t="shared" si="713"/>
        <v>1500</v>
      </c>
      <c r="V284" s="18">
        <f t="shared" si="714"/>
        <v>500</v>
      </c>
      <c r="W284" s="18">
        <f t="shared" ref="W284:CD284" si="804">W285</f>
        <v>0</v>
      </c>
      <c r="X284" s="18">
        <f t="shared" si="804"/>
        <v>0</v>
      </c>
      <c r="Y284" s="18">
        <f t="shared" si="804"/>
        <v>0</v>
      </c>
      <c r="Z284" s="18">
        <f t="shared" si="804"/>
        <v>0</v>
      </c>
      <c r="AA284" s="18">
        <f t="shared" si="804"/>
        <v>0</v>
      </c>
      <c r="AB284" s="18">
        <f t="shared" si="804"/>
        <v>0</v>
      </c>
      <c r="AC284" s="18">
        <f t="shared" si="754"/>
        <v>500</v>
      </c>
      <c r="AD284" s="18">
        <f t="shared" si="755"/>
        <v>1500</v>
      </c>
      <c r="AE284" s="18">
        <f t="shared" si="756"/>
        <v>500</v>
      </c>
      <c r="AF284" s="18">
        <f t="shared" si="804"/>
        <v>0</v>
      </c>
      <c r="AG284" s="18">
        <f t="shared" si="804"/>
        <v>0</v>
      </c>
      <c r="AH284" s="18">
        <f t="shared" si="804"/>
        <v>0</v>
      </c>
      <c r="AI284" s="18">
        <f t="shared" si="757"/>
        <v>500</v>
      </c>
      <c r="AJ284" s="18">
        <f t="shared" si="758"/>
        <v>1500</v>
      </c>
      <c r="AK284" s="18">
        <f t="shared" si="759"/>
        <v>500</v>
      </c>
      <c r="AL284" s="18">
        <f t="shared" si="804"/>
        <v>0</v>
      </c>
      <c r="AM284" s="18">
        <f t="shared" si="760"/>
        <v>500</v>
      </c>
      <c r="AN284" s="18">
        <f t="shared" si="804"/>
        <v>0</v>
      </c>
      <c r="AO284" s="18">
        <f t="shared" si="804"/>
        <v>0</v>
      </c>
      <c r="AP284" s="18">
        <f t="shared" si="804"/>
        <v>0</v>
      </c>
      <c r="AQ284" s="18">
        <f t="shared" si="761"/>
        <v>500</v>
      </c>
      <c r="AR284" s="18">
        <f t="shared" si="762"/>
        <v>1500</v>
      </c>
      <c r="AS284" s="18">
        <f t="shared" si="763"/>
        <v>500</v>
      </c>
      <c r="AT284" s="18">
        <f t="shared" si="804"/>
        <v>0</v>
      </c>
      <c r="AU284" s="18">
        <f t="shared" si="804"/>
        <v>0</v>
      </c>
      <c r="AV284" s="18">
        <f t="shared" si="804"/>
        <v>0</v>
      </c>
      <c r="AW284" s="18">
        <f t="shared" si="764"/>
        <v>500</v>
      </c>
      <c r="AX284" s="18">
        <f t="shared" si="765"/>
        <v>1500</v>
      </c>
      <c r="AY284" s="18">
        <f t="shared" si="766"/>
        <v>500</v>
      </c>
      <c r="AZ284" s="18">
        <f t="shared" si="804"/>
        <v>0</v>
      </c>
      <c r="BA284" s="18">
        <f t="shared" si="804"/>
        <v>0</v>
      </c>
      <c r="BB284" s="18">
        <f t="shared" si="804"/>
        <v>0</v>
      </c>
      <c r="BC284" s="18">
        <f t="shared" si="715"/>
        <v>500</v>
      </c>
      <c r="BD284" s="18">
        <f t="shared" si="716"/>
        <v>1500</v>
      </c>
      <c r="BE284" s="18">
        <f t="shared" si="717"/>
        <v>500</v>
      </c>
      <c r="BF284" s="18">
        <f t="shared" si="804"/>
        <v>0</v>
      </c>
      <c r="BG284" s="18">
        <f t="shared" si="804"/>
        <v>0</v>
      </c>
      <c r="BH284" s="18">
        <f t="shared" si="804"/>
        <v>0</v>
      </c>
      <c r="BI284" s="18">
        <f t="shared" si="709"/>
        <v>500</v>
      </c>
      <c r="BJ284" s="18">
        <f t="shared" si="710"/>
        <v>1500</v>
      </c>
      <c r="BK284" s="18">
        <f t="shared" si="711"/>
        <v>500</v>
      </c>
      <c r="BL284" s="18">
        <f t="shared" si="804"/>
        <v>11000</v>
      </c>
      <c r="BM284" s="18">
        <f t="shared" si="804"/>
        <v>0</v>
      </c>
      <c r="BN284" s="18">
        <f t="shared" si="804"/>
        <v>0</v>
      </c>
      <c r="BO284" s="18">
        <f t="shared" si="718"/>
        <v>11500</v>
      </c>
      <c r="BP284" s="18">
        <f t="shared" si="719"/>
        <v>1500</v>
      </c>
      <c r="BQ284" s="18">
        <f t="shared" si="720"/>
        <v>500</v>
      </c>
      <c r="BR284" s="18">
        <f t="shared" si="804"/>
        <v>0</v>
      </c>
      <c r="BS284" s="18">
        <f t="shared" si="804"/>
        <v>0</v>
      </c>
      <c r="BT284" s="18">
        <f t="shared" si="804"/>
        <v>0</v>
      </c>
      <c r="BU284" s="18">
        <f t="shared" si="721"/>
        <v>11500</v>
      </c>
      <c r="BV284" s="18">
        <f t="shared" si="722"/>
        <v>1500</v>
      </c>
      <c r="BW284" s="18">
        <f t="shared" si="723"/>
        <v>500</v>
      </c>
      <c r="BX284" s="18">
        <f t="shared" si="804"/>
        <v>0</v>
      </c>
      <c r="BY284" s="18">
        <f t="shared" si="804"/>
        <v>0</v>
      </c>
      <c r="BZ284" s="18">
        <f t="shared" si="804"/>
        <v>0</v>
      </c>
      <c r="CA284" s="18">
        <f t="shared" si="724"/>
        <v>11500</v>
      </c>
      <c r="CB284" s="18">
        <f t="shared" si="725"/>
        <v>1500</v>
      </c>
      <c r="CC284" s="18">
        <f t="shared" si="726"/>
        <v>500</v>
      </c>
      <c r="CD284" s="18">
        <f t="shared" si="804"/>
        <v>0</v>
      </c>
      <c r="CE284" s="27"/>
      <c r="CF284" s="33"/>
    </row>
    <row r="285" spans="1:119" x14ac:dyDescent="0.3">
      <c r="A285" s="41" t="s">
        <v>62</v>
      </c>
      <c r="B285" s="39">
        <v>610</v>
      </c>
      <c r="C285" s="41" t="s">
        <v>23</v>
      </c>
      <c r="D285" s="41" t="s">
        <v>5</v>
      </c>
      <c r="E285" s="14" t="s">
        <v>537</v>
      </c>
      <c r="F285" s="18">
        <v>500</v>
      </c>
      <c r="G285" s="18">
        <v>1500</v>
      </c>
      <c r="H285" s="18">
        <v>500</v>
      </c>
      <c r="I285" s="18"/>
      <c r="J285" s="18"/>
      <c r="K285" s="18"/>
      <c r="L285" s="18">
        <f t="shared" si="675"/>
        <v>500</v>
      </c>
      <c r="M285" s="18">
        <f t="shared" si="676"/>
        <v>1500</v>
      </c>
      <c r="N285" s="18">
        <f t="shared" si="677"/>
        <v>500</v>
      </c>
      <c r="O285" s="18"/>
      <c r="P285" s="18"/>
      <c r="Q285" s="18"/>
      <c r="R285" s="18"/>
      <c r="S285" s="18"/>
      <c r="T285" s="18">
        <f t="shared" si="712"/>
        <v>500</v>
      </c>
      <c r="U285" s="18">
        <f t="shared" si="713"/>
        <v>1500</v>
      </c>
      <c r="V285" s="18">
        <f t="shared" si="714"/>
        <v>500</v>
      </c>
      <c r="W285" s="18"/>
      <c r="X285" s="18"/>
      <c r="Y285" s="18"/>
      <c r="Z285" s="18"/>
      <c r="AA285" s="18"/>
      <c r="AB285" s="18"/>
      <c r="AC285" s="18">
        <f t="shared" si="754"/>
        <v>500</v>
      </c>
      <c r="AD285" s="18">
        <f t="shared" si="755"/>
        <v>1500</v>
      </c>
      <c r="AE285" s="18">
        <f t="shared" si="756"/>
        <v>500</v>
      </c>
      <c r="AF285" s="18"/>
      <c r="AG285" s="18"/>
      <c r="AH285" s="18"/>
      <c r="AI285" s="18">
        <f t="shared" si="757"/>
        <v>500</v>
      </c>
      <c r="AJ285" s="18">
        <f t="shared" si="758"/>
        <v>1500</v>
      </c>
      <c r="AK285" s="18">
        <f t="shared" si="759"/>
        <v>500</v>
      </c>
      <c r="AL285" s="18"/>
      <c r="AM285" s="18">
        <f t="shared" si="760"/>
        <v>500</v>
      </c>
      <c r="AN285" s="18"/>
      <c r="AO285" s="18"/>
      <c r="AP285" s="18"/>
      <c r="AQ285" s="18">
        <f t="shared" si="761"/>
        <v>500</v>
      </c>
      <c r="AR285" s="18">
        <f t="shared" si="762"/>
        <v>1500</v>
      </c>
      <c r="AS285" s="18">
        <f t="shared" si="763"/>
        <v>500</v>
      </c>
      <c r="AT285" s="18"/>
      <c r="AU285" s="18"/>
      <c r="AV285" s="18"/>
      <c r="AW285" s="18">
        <f t="shared" si="764"/>
        <v>500</v>
      </c>
      <c r="AX285" s="18">
        <f t="shared" si="765"/>
        <v>1500</v>
      </c>
      <c r="AY285" s="18">
        <f t="shared" si="766"/>
        <v>500</v>
      </c>
      <c r="AZ285" s="18"/>
      <c r="BA285" s="18"/>
      <c r="BB285" s="18"/>
      <c r="BC285" s="18">
        <f t="shared" si="715"/>
        <v>500</v>
      </c>
      <c r="BD285" s="18">
        <f t="shared" si="716"/>
        <v>1500</v>
      </c>
      <c r="BE285" s="18">
        <f t="shared" si="717"/>
        <v>500</v>
      </c>
      <c r="BF285" s="18"/>
      <c r="BG285" s="18"/>
      <c r="BH285" s="18"/>
      <c r="BI285" s="18">
        <f t="shared" si="709"/>
        <v>500</v>
      </c>
      <c r="BJ285" s="18">
        <f t="shared" si="710"/>
        <v>1500</v>
      </c>
      <c r="BK285" s="18">
        <f t="shared" si="711"/>
        <v>500</v>
      </c>
      <c r="BL285" s="18">
        <v>11000</v>
      </c>
      <c r="BM285" s="18"/>
      <c r="BN285" s="18"/>
      <c r="BO285" s="18">
        <f t="shared" si="718"/>
        <v>11500</v>
      </c>
      <c r="BP285" s="18">
        <f t="shared" si="719"/>
        <v>1500</v>
      </c>
      <c r="BQ285" s="18">
        <f t="shared" si="720"/>
        <v>500</v>
      </c>
      <c r="BR285" s="18"/>
      <c r="BS285" s="18"/>
      <c r="BT285" s="18"/>
      <c r="BU285" s="18">
        <f t="shared" si="721"/>
        <v>11500</v>
      </c>
      <c r="BV285" s="18">
        <f t="shared" si="722"/>
        <v>1500</v>
      </c>
      <c r="BW285" s="18">
        <f t="shared" si="723"/>
        <v>500</v>
      </c>
      <c r="BX285" s="18"/>
      <c r="BY285" s="18"/>
      <c r="BZ285" s="18"/>
      <c r="CA285" s="18">
        <f t="shared" si="724"/>
        <v>11500</v>
      </c>
      <c r="CB285" s="18">
        <f t="shared" si="725"/>
        <v>1500</v>
      </c>
      <c r="CC285" s="18">
        <f t="shared" si="726"/>
        <v>500</v>
      </c>
      <c r="CD285" s="18"/>
      <c r="CE285" s="27"/>
      <c r="CF285" s="33"/>
    </row>
    <row r="286" spans="1:119" x14ac:dyDescent="0.3">
      <c r="A286" s="41" t="s">
        <v>62</v>
      </c>
      <c r="B286" s="39">
        <v>620</v>
      </c>
      <c r="C286" s="41"/>
      <c r="D286" s="41"/>
      <c r="E286" s="14" t="s">
        <v>569</v>
      </c>
      <c r="F286" s="18">
        <f t="shared" si="786"/>
        <v>50429.3</v>
      </c>
      <c r="G286" s="18">
        <f t="shared" si="786"/>
        <v>44424</v>
      </c>
      <c r="H286" s="18">
        <f t="shared" si="786"/>
        <v>60424</v>
      </c>
      <c r="I286" s="18">
        <f t="shared" si="786"/>
        <v>0</v>
      </c>
      <c r="J286" s="18">
        <f t="shared" si="786"/>
        <v>0</v>
      </c>
      <c r="K286" s="18">
        <f t="shared" si="786"/>
        <v>0</v>
      </c>
      <c r="L286" s="18">
        <f t="shared" si="675"/>
        <v>50429.3</v>
      </c>
      <c r="M286" s="18">
        <f t="shared" si="676"/>
        <v>44424</v>
      </c>
      <c r="N286" s="18">
        <f t="shared" si="677"/>
        <v>60424</v>
      </c>
      <c r="O286" s="18">
        <f t="shared" si="787"/>
        <v>0</v>
      </c>
      <c r="P286" s="18">
        <f t="shared" si="787"/>
        <v>0</v>
      </c>
      <c r="Q286" s="18">
        <f t="shared" si="787"/>
        <v>0</v>
      </c>
      <c r="R286" s="18">
        <f t="shared" si="787"/>
        <v>0</v>
      </c>
      <c r="S286" s="18">
        <f t="shared" si="787"/>
        <v>0</v>
      </c>
      <c r="T286" s="18">
        <f t="shared" si="712"/>
        <v>50429.3</v>
      </c>
      <c r="U286" s="18">
        <f t="shared" si="713"/>
        <v>44424</v>
      </c>
      <c r="V286" s="18">
        <f t="shared" si="714"/>
        <v>60424</v>
      </c>
      <c r="W286" s="18">
        <f t="shared" si="788"/>
        <v>0</v>
      </c>
      <c r="X286" s="18">
        <f t="shared" si="788"/>
        <v>0</v>
      </c>
      <c r="Y286" s="18">
        <f t="shared" si="788"/>
        <v>0</v>
      </c>
      <c r="Z286" s="18">
        <f t="shared" si="788"/>
        <v>0</v>
      </c>
      <c r="AA286" s="18">
        <f t="shared" si="788"/>
        <v>0</v>
      </c>
      <c r="AB286" s="18">
        <f t="shared" si="788"/>
        <v>0</v>
      </c>
      <c r="AC286" s="18">
        <f t="shared" si="754"/>
        <v>50429.3</v>
      </c>
      <c r="AD286" s="18">
        <f t="shared" si="755"/>
        <v>44424</v>
      </c>
      <c r="AE286" s="18">
        <f t="shared" si="756"/>
        <v>60424</v>
      </c>
      <c r="AF286" s="18">
        <f t="shared" si="788"/>
        <v>0</v>
      </c>
      <c r="AG286" s="18">
        <f t="shared" si="788"/>
        <v>0</v>
      </c>
      <c r="AH286" s="18">
        <f t="shared" si="788"/>
        <v>0</v>
      </c>
      <c r="AI286" s="18">
        <f t="shared" si="757"/>
        <v>50429.3</v>
      </c>
      <c r="AJ286" s="18">
        <f t="shared" si="758"/>
        <v>44424</v>
      </c>
      <c r="AK286" s="18">
        <f t="shared" si="759"/>
        <v>60424</v>
      </c>
      <c r="AL286" s="18">
        <f t="shared" si="788"/>
        <v>0</v>
      </c>
      <c r="AM286" s="18">
        <f t="shared" si="760"/>
        <v>50429.3</v>
      </c>
      <c r="AN286" s="18">
        <f t="shared" si="788"/>
        <v>0</v>
      </c>
      <c r="AO286" s="18">
        <f t="shared" si="788"/>
        <v>0</v>
      </c>
      <c r="AP286" s="18">
        <f t="shared" si="788"/>
        <v>0</v>
      </c>
      <c r="AQ286" s="18">
        <f t="shared" si="761"/>
        <v>50429.3</v>
      </c>
      <c r="AR286" s="18">
        <f t="shared" si="762"/>
        <v>44424</v>
      </c>
      <c r="AS286" s="18">
        <f t="shared" si="763"/>
        <v>60424</v>
      </c>
      <c r="AT286" s="18">
        <f t="shared" si="788"/>
        <v>0</v>
      </c>
      <c r="AU286" s="18">
        <f t="shared" si="788"/>
        <v>0</v>
      </c>
      <c r="AV286" s="18">
        <f t="shared" si="788"/>
        <v>0</v>
      </c>
      <c r="AW286" s="18">
        <f t="shared" si="764"/>
        <v>50429.3</v>
      </c>
      <c r="AX286" s="18">
        <f t="shared" si="765"/>
        <v>44424</v>
      </c>
      <c r="AY286" s="18">
        <f t="shared" si="766"/>
        <v>60424</v>
      </c>
      <c r="AZ286" s="18">
        <f t="shared" si="788"/>
        <v>0</v>
      </c>
      <c r="BA286" s="18">
        <f t="shared" si="788"/>
        <v>0</v>
      </c>
      <c r="BB286" s="18">
        <f t="shared" si="788"/>
        <v>0</v>
      </c>
      <c r="BC286" s="18">
        <f t="shared" si="715"/>
        <v>50429.3</v>
      </c>
      <c r="BD286" s="18">
        <f t="shared" si="716"/>
        <v>44424</v>
      </c>
      <c r="BE286" s="18">
        <f t="shared" si="717"/>
        <v>60424</v>
      </c>
      <c r="BF286" s="18">
        <f t="shared" si="788"/>
        <v>0</v>
      </c>
      <c r="BG286" s="18">
        <f t="shared" si="788"/>
        <v>0</v>
      </c>
      <c r="BH286" s="18">
        <f t="shared" si="788"/>
        <v>0</v>
      </c>
      <c r="BI286" s="18">
        <f t="shared" si="709"/>
        <v>50429.3</v>
      </c>
      <c r="BJ286" s="18">
        <f t="shared" si="710"/>
        <v>44424</v>
      </c>
      <c r="BK286" s="18">
        <f t="shared" si="711"/>
        <v>60424</v>
      </c>
      <c r="BL286" s="18">
        <f t="shared" si="788"/>
        <v>3000</v>
      </c>
      <c r="BM286" s="18">
        <f t="shared" si="788"/>
        <v>0</v>
      </c>
      <c r="BN286" s="18">
        <f t="shared" si="788"/>
        <v>0</v>
      </c>
      <c r="BO286" s="18">
        <f t="shared" si="718"/>
        <v>53429.3</v>
      </c>
      <c r="BP286" s="18">
        <f t="shared" si="719"/>
        <v>44424</v>
      </c>
      <c r="BQ286" s="18">
        <f t="shared" si="720"/>
        <v>60424</v>
      </c>
      <c r="BR286" s="18">
        <f t="shared" si="788"/>
        <v>0</v>
      </c>
      <c r="BS286" s="18">
        <f t="shared" si="788"/>
        <v>0</v>
      </c>
      <c r="BT286" s="18">
        <f t="shared" si="788"/>
        <v>0</v>
      </c>
      <c r="BU286" s="18">
        <f t="shared" si="721"/>
        <v>53429.3</v>
      </c>
      <c r="BV286" s="18">
        <f t="shared" si="722"/>
        <v>44424</v>
      </c>
      <c r="BW286" s="18">
        <f t="shared" si="723"/>
        <v>60424</v>
      </c>
      <c r="BX286" s="18">
        <f t="shared" si="788"/>
        <v>0</v>
      </c>
      <c r="BY286" s="18">
        <f t="shared" si="788"/>
        <v>0</v>
      </c>
      <c r="BZ286" s="18">
        <f t="shared" si="788"/>
        <v>0</v>
      </c>
      <c r="CA286" s="18">
        <f t="shared" si="724"/>
        <v>53429.3</v>
      </c>
      <c r="CB286" s="18">
        <f t="shared" si="725"/>
        <v>44424</v>
      </c>
      <c r="CC286" s="18">
        <f t="shared" si="726"/>
        <v>60424</v>
      </c>
      <c r="CD286" s="18">
        <f t="shared" si="788"/>
        <v>0</v>
      </c>
      <c r="CE286" s="27"/>
      <c r="CF286" s="33"/>
    </row>
    <row r="287" spans="1:119" x14ac:dyDescent="0.3">
      <c r="A287" s="41" t="s">
        <v>62</v>
      </c>
      <c r="B287" s="39">
        <v>620</v>
      </c>
      <c r="C287" s="41" t="s">
        <v>23</v>
      </c>
      <c r="D287" s="41" t="s">
        <v>5</v>
      </c>
      <c r="E287" s="14" t="s">
        <v>537</v>
      </c>
      <c r="F287" s="18">
        <v>50429.3</v>
      </c>
      <c r="G287" s="18">
        <f>59424-15000</f>
        <v>44424</v>
      </c>
      <c r="H287" s="18">
        <v>60424</v>
      </c>
      <c r="I287" s="18"/>
      <c r="J287" s="18"/>
      <c r="K287" s="18"/>
      <c r="L287" s="18">
        <f t="shared" si="675"/>
        <v>50429.3</v>
      </c>
      <c r="M287" s="18">
        <f t="shared" si="676"/>
        <v>44424</v>
      </c>
      <c r="N287" s="18">
        <f t="shared" si="677"/>
        <v>60424</v>
      </c>
      <c r="O287" s="18"/>
      <c r="P287" s="18"/>
      <c r="Q287" s="18"/>
      <c r="R287" s="18"/>
      <c r="S287" s="18"/>
      <c r="T287" s="18">
        <f t="shared" si="712"/>
        <v>50429.3</v>
      </c>
      <c r="U287" s="18">
        <f t="shared" si="713"/>
        <v>44424</v>
      </c>
      <c r="V287" s="18">
        <f t="shared" si="714"/>
        <v>60424</v>
      </c>
      <c r="W287" s="18"/>
      <c r="X287" s="18"/>
      <c r="Y287" s="18"/>
      <c r="Z287" s="18"/>
      <c r="AA287" s="18"/>
      <c r="AB287" s="18"/>
      <c r="AC287" s="18">
        <f t="shared" si="754"/>
        <v>50429.3</v>
      </c>
      <c r="AD287" s="18">
        <f t="shared" si="755"/>
        <v>44424</v>
      </c>
      <c r="AE287" s="18">
        <f t="shared" si="756"/>
        <v>60424</v>
      </c>
      <c r="AF287" s="18"/>
      <c r="AG287" s="18"/>
      <c r="AH287" s="18"/>
      <c r="AI287" s="18">
        <f t="shared" si="757"/>
        <v>50429.3</v>
      </c>
      <c r="AJ287" s="18">
        <f t="shared" si="758"/>
        <v>44424</v>
      </c>
      <c r="AK287" s="18">
        <f t="shared" si="759"/>
        <v>60424</v>
      </c>
      <c r="AL287" s="18"/>
      <c r="AM287" s="18">
        <f t="shared" si="760"/>
        <v>50429.3</v>
      </c>
      <c r="AN287" s="18"/>
      <c r="AO287" s="18"/>
      <c r="AP287" s="18"/>
      <c r="AQ287" s="18">
        <f t="shared" si="761"/>
        <v>50429.3</v>
      </c>
      <c r="AR287" s="18">
        <f t="shared" si="762"/>
        <v>44424</v>
      </c>
      <c r="AS287" s="18">
        <f t="shared" si="763"/>
        <v>60424</v>
      </c>
      <c r="AT287" s="18"/>
      <c r="AU287" s="18"/>
      <c r="AV287" s="18"/>
      <c r="AW287" s="18">
        <f t="shared" si="764"/>
        <v>50429.3</v>
      </c>
      <c r="AX287" s="18">
        <f t="shared" si="765"/>
        <v>44424</v>
      </c>
      <c r="AY287" s="18">
        <f t="shared" si="766"/>
        <v>60424</v>
      </c>
      <c r="AZ287" s="18"/>
      <c r="BA287" s="18"/>
      <c r="BB287" s="18"/>
      <c r="BC287" s="18">
        <f t="shared" si="715"/>
        <v>50429.3</v>
      </c>
      <c r="BD287" s="18">
        <f t="shared" si="716"/>
        <v>44424</v>
      </c>
      <c r="BE287" s="18">
        <f t="shared" si="717"/>
        <v>60424</v>
      </c>
      <c r="BF287" s="18"/>
      <c r="BG287" s="18"/>
      <c r="BH287" s="18"/>
      <c r="BI287" s="18">
        <f t="shared" si="709"/>
        <v>50429.3</v>
      </c>
      <c r="BJ287" s="18">
        <f t="shared" si="710"/>
        <v>44424</v>
      </c>
      <c r="BK287" s="18">
        <f t="shared" si="711"/>
        <v>60424</v>
      </c>
      <c r="BL287" s="18">
        <v>3000</v>
      </c>
      <c r="BM287" s="18"/>
      <c r="BN287" s="18"/>
      <c r="BO287" s="18">
        <f t="shared" si="718"/>
        <v>53429.3</v>
      </c>
      <c r="BP287" s="18">
        <f t="shared" si="719"/>
        <v>44424</v>
      </c>
      <c r="BQ287" s="18">
        <f t="shared" si="720"/>
        <v>60424</v>
      </c>
      <c r="BR287" s="18"/>
      <c r="BS287" s="18"/>
      <c r="BT287" s="18"/>
      <c r="BU287" s="18">
        <f t="shared" si="721"/>
        <v>53429.3</v>
      </c>
      <c r="BV287" s="18">
        <f t="shared" si="722"/>
        <v>44424</v>
      </c>
      <c r="BW287" s="18">
        <f t="shared" si="723"/>
        <v>60424</v>
      </c>
      <c r="BX287" s="18"/>
      <c r="BY287" s="18"/>
      <c r="BZ287" s="18"/>
      <c r="CA287" s="18">
        <f t="shared" si="724"/>
        <v>53429.3</v>
      </c>
      <c r="CB287" s="18">
        <f t="shared" si="725"/>
        <v>44424</v>
      </c>
      <c r="CC287" s="18">
        <f t="shared" si="726"/>
        <v>60424</v>
      </c>
      <c r="CD287" s="18"/>
      <c r="CE287" s="27"/>
      <c r="CF287" s="33"/>
    </row>
    <row r="288" spans="1:119" ht="31.2" x14ac:dyDescent="0.3">
      <c r="A288" s="41" t="s">
        <v>1614</v>
      </c>
      <c r="B288" s="39"/>
      <c r="C288" s="41"/>
      <c r="D288" s="41"/>
      <c r="E288" s="14" t="s">
        <v>1613</v>
      </c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>
        <f>AZ289</f>
        <v>103.8</v>
      </c>
      <c r="BA288" s="18">
        <f t="shared" ref="BA288:CD288" si="805">BA289</f>
        <v>0</v>
      </c>
      <c r="BB288" s="18">
        <f t="shared" si="805"/>
        <v>0</v>
      </c>
      <c r="BC288" s="18">
        <f t="shared" si="715"/>
        <v>103.8</v>
      </c>
      <c r="BD288" s="18">
        <f t="shared" si="716"/>
        <v>0</v>
      </c>
      <c r="BE288" s="18">
        <f t="shared" si="717"/>
        <v>0</v>
      </c>
      <c r="BF288" s="18">
        <f t="shared" si="805"/>
        <v>0</v>
      </c>
      <c r="BG288" s="18">
        <f t="shared" si="805"/>
        <v>0</v>
      </c>
      <c r="BH288" s="18">
        <f t="shared" si="805"/>
        <v>0</v>
      </c>
      <c r="BI288" s="18">
        <f t="shared" si="709"/>
        <v>103.8</v>
      </c>
      <c r="BJ288" s="18">
        <f t="shared" si="710"/>
        <v>0</v>
      </c>
      <c r="BK288" s="18">
        <f t="shared" si="711"/>
        <v>0</v>
      </c>
      <c r="BL288" s="18">
        <f t="shared" si="805"/>
        <v>0</v>
      </c>
      <c r="BM288" s="18">
        <f t="shared" si="805"/>
        <v>0</v>
      </c>
      <c r="BN288" s="18">
        <f t="shared" si="805"/>
        <v>0</v>
      </c>
      <c r="BO288" s="18">
        <f t="shared" si="718"/>
        <v>103.8</v>
      </c>
      <c r="BP288" s="18">
        <f t="shared" si="719"/>
        <v>0</v>
      </c>
      <c r="BQ288" s="18">
        <f t="shared" si="720"/>
        <v>0</v>
      </c>
      <c r="BR288" s="18">
        <f t="shared" si="805"/>
        <v>0</v>
      </c>
      <c r="BS288" s="18">
        <f t="shared" si="805"/>
        <v>0</v>
      </c>
      <c r="BT288" s="18">
        <f t="shared" si="805"/>
        <v>0</v>
      </c>
      <c r="BU288" s="18">
        <f t="shared" si="721"/>
        <v>103.8</v>
      </c>
      <c r="BV288" s="18">
        <f t="shared" si="722"/>
        <v>0</v>
      </c>
      <c r="BW288" s="18">
        <f t="shared" si="723"/>
        <v>0</v>
      </c>
      <c r="BX288" s="18">
        <f t="shared" si="805"/>
        <v>0</v>
      </c>
      <c r="BY288" s="18">
        <f t="shared" si="805"/>
        <v>0</v>
      </c>
      <c r="BZ288" s="18">
        <f t="shared" si="805"/>
        <v>0</v>
      </c>
      <c r="CA288" s="18">
        <f t="shared" si="724"/>
        <v>103.8</v>
      </c>
      <c r="CB288" s="18">
        <f t="shared" si="725"/>
        <v>0</v>
      </c>
      <c r="CC288" s="18">
        <f t="shared" si="726"/>
        <v>0</v>
      </c>
      <c r="CD288" s="18">
        <f t="shared" si="805"/>
        <v>0</v>
      </c>
      <c r="CE288" s="27"/>
      <c r="CF288" s="33"/>
    </row>
    <row r="289" spans="1:84" ht="46.8" x14ac:dyDescent="0.3">
      <c r="A289" s="41" t="s">
        <v>1614</v>
      </c>
      <c r="B289" s="39">
        <v>600</v>
      </c>
      <c r="C289" s="41"/>
      <c r="D289" s="41"/>
      <c r="E289" s="14" t="s">
        <v>554</v>
      </c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>
        <f>AZ290+AZ292</f>
        <v>103.8</v>
      </c>
      <c r="BA289" s="18">
        <f t="shared" ref="BA289:CD289" si="806">BA290+BA292</f>
        <v>0</v>
      </c>
      <c r="BB289" s="18">
        <f t="shared" si="806"/>
        <v>0</v>
      </c>
      <c r="BC289" s="18">
        <f t="shared" si="715"/>
        <v>103.8</v>
      </c>
      <c r="BD289" s="18">
        <f t="shared" si="716"/>
        <v>0</v>
      </c>
      <c r="BE289" s="18">
        <f t="shared" si="717"/>
        <v>0</v>
      </c>
      <c r="BF289" s="18">
        <f t="shared" ref="BF289:BH289" si="807">BF290+BF292</f>
        <v>0</v>
      </c>
      <c r="BG289" s="18">
        <f t="shared" si="807"/>
        <v>0</v>
      </c>
      <c r="BH289" s="18">
        <f t="shared" si="807"/>
        <v>0</v>
      </c>
      <c r="BI289" s="18">
        <f t="shared" si="709"/>
        <v>103.8</v>
      </c>
      <c r="BJ289" s="18">
        <f t="shared" si="710"/>
        <v>0</v>
      </c>
      <c r="BK289" s="18">
        <f t="shared" si="711"/>
        <v>0</v>
      </c>
      <c r="BL289" s="18">
        <f t="shared" ref="BL289:BN289" si="808">BL290+BL292</f>
        <v>0</v>
      </c>
      <c r="BM289" s="18">
        <f t="shared" si="808"/>
        <v>0</v>
      </c>
      <c r="BN289" s="18">
        <f t="shared" si="808"/>
        <v>0</v>
      </c>
      <c r="BO289" s="18">
        <f t="shared" si="718"/>
        <v>103.8</v>
      </c>
      <c r="BP289" s="18">
        <f t="shared" si="719"/>
        <v>0</v>
      </c>
      <c r="BQ289" s="18">
        <f t="shared" si="720"/>
        <v>0</v>
      </c>
      <c r="BR289" s="18">
        <f t="shared" ref="BR289:BT289" si="809">BR290+BR292</f>
        <v>0</v>
      </c>
      <c r="BS289" s="18">
        <f t="shared" si="809"/>
        <v>0</v>
      </c>
      <c r="BT289" s="18">
        <f t="shared" si="809"/>
        <v>0</v>
      </c>
      <c r="BU289" s="18">
        <f t="shared" si="721"/>
        <v>103.8</v>
      </c>
      <c r="BV289" s="18">
        <f t="shared" si="722"/>
        <v>0</v>
      </c>
      <c r="BW289" s="18">
        <f t="shared" si="723"/>
        <v>0</v>
      </c>
      <c r="BX289" s="18">
        <f t="shared" ref="BX289:BZ289" si="810">BX290+BX292</f>
        <v>0</v>
      </c>
      <c r="BY289" s="18">
        <f t="shared" si="810"/>
        <v>0</v>
      </c>
      <c r="BZ289" s="18">
        <f t="shared" si="810"/>
        <v>0</v>
      </c>
      <c r="CA289" s="18">
        <f t="shared" si="724"/>
        <v>103.8</v>
      </c>
      <c r="CB289" s="18">
        <f t="shared" si="725"/>
        <v>0</v>
      </c>
      <c r="CC289" s="18">
        <f t="shared" si="726"/>
        <v>0</v>
      </c>
      <c r="CD289" s="18">
        <f t="shared" si="806"/>
        <v>0</v>
      </c>
      <c r="CE289" s="27"/>
      <c r="CF289" s="33"/>
    </row>
    <row r="290" spans="1:84" x14ac:dyDescent="0.3">
      <c r="A290" s="41" t="s">
        <v>1614</v>
      </c>
      <c r="B290" s="39">
        <v>610</v>
      </c>
      <c r="C290" s="41"/>
      <c r="D290" s="41"/>
      <c r="E290" s="14" t="s">
        <v>568</v>
      </c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>
        <f>AZ291</f>
        <v>98.337999999999994</v>
      </c>
      <c r="BA290" s="18">
        <f t="shared" ref="BA290:CD290" si="811">BA291</f>
        <v>0</v>
      </c>
      <c r="BB290" s="18">
        <f t="shared" si="811"/>
        <v>0</v>
      </c>
      <c r="BC290" s="18">
        <f t="shared" si="715"/>
        <v>98.337999999999994</v>
      </c>
      <c r="BD290" s="18">
        <f t="shared" si="716"/>
        <v>0</v>
      </c>
      <c r="BE290" s="18">
        <f t="shared" si="717"/>
        <v>0</v>
      </c>
      <c r="BF290" s="18">
        <f t="shared" si="811"/>
        <v>0</v>
      </c>
      <c r="BG290" s="18">
        <f t="shared" si="811"/>
        <v>0</v>
      </c>
      <c r="BH290" s="18">
        <f t="shared" si="811"/>
        <v>0</v>
      </c>
      <c r="BI290" s="18">
        <f t="shared" si="709"/>
        <v>98.337999999999994</v>
      </c>
      <c r="BJ290" s="18">
        <f t="shared" si="710"/>
        <v>0</v>
      </c>
      <c r="BK290" s="18">
        <f t="shared" si="711"/>
        <v>0</v>
      </c>
      <c r="BL290" s="18">
        <f t="shared" si="811"/>
        <v>0</v>
      </c>
      <c r="BM290" s="18">
        <f t="shared" si="811"/>
        <v>0</v>
      </c>
      <c r="BN290" s="18">
        <f t="shared" si="811"/>
        <v>0</v>
      </c>
      <c r="BO290" s="18">
        <f t="shared" si="718"/>
        <v>98.337999999999994</v>
      </c>
      <c r="BP290" s="18">
        <f t="shared" si="719"/>
        <v>0</v>
      </c>
      <c r="BQ290" s="18">
        <f t="shared" si="720"/>
        <v>0</v>
      </c>
      <c r="BR290" s="18">
        <f t="shared" si="811"/>
        <v>0</v>
      </c>
      <c r="BS290" s="18">
        <f t="shared" si="811"/>
        <v>0</v>
      </c>
      <c r="BT290" s="18">
        <f t="shared" si="811"/>
        <v>0</v>
      </c>
      <c r="BU290" s="18">
        <f t="shared" si="721"/>
        <v>98.337999999999994</v>
      </c>
      <c r="BV290" s="18">
        <f t="shared" si="722"/>
        <v>0</v>
      </c>
      <c r="BW290" s="18">
        <f t="shared" si="723"/>
        <v>0</v>
      </c>
      <c r="BX290" s="18">
        <f t="shared" si="811"/>
        <v>0</v>
      </c>
      <c r="BY290" s="18">
        <f t="shared" si="811"/>
        <v>0</v>
      </c>
      <c r="BZ290" s="18">
        <f t="shared" si="811"/>
        <v>0</v>
      </c>
      <c r="CA290" s="18">
        <f t="shared" si="724"/>
        <v>98.337999999999994</v>
      </c>
      <c r="CB290" s="18">
        <f t="shared" si="725"/>
        <v>0</v>
      </c>
      <c r="CC290" s="18">
        <f t="shared" si="726"/>
        <v>0</v>
      </c>
      <c r="CD290" s="18">
        <f t="shared" si="811"/>
        <v>0</v>
      </c>
      <c r="CE290" s="27"/>
      <c r="CF290" s="33"/>
    </row>
    <row r="291" spans="1:84" x14ac:dyDescent="0.3">
      <c r="A291" s="41" t="s">
        <v>1614</v>
      </c>
      <c r="B291" s="39">
        <v>610</v>
      </c>
      <c r="C291" s="41" t="s">
        <v>23</v>
      </c>
      <c r="D291" s="41" t="s">
        <v>5</v>
      </c>
      <c r="E291" s="14" t="s">
        <v>537</v>
      </c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>
        <v>98.337999999999994</v>
      </c>
      <c r="BA291" s="18"/>
      <c r="BB291" s="18"/>
      <c r="BC291" s="18">
        <f t="shared" si="715"/>
        <v>98.337999999999994</v>
      </c>
      <c r="BD291" s="18">
        <f t="shared" si="716"/>
        <v>0</v>
      </c>
      <c r="BE291" s="18">
        <f t="shared" si="717"/>
        <v>0</v>
      </c>
      <c r="BF291" s="18"/>
      <c r="BG291" s="18"/>
      <c r="BH291" s="18"/>
      <c r="BI291" s="18">
        <f t="shared" si="709"/>
        <v>98.337999999999994</v>
      </c>
      <c r="BJ291" s="18">
        <f t="shared" si="710"/>
        <v>0</v>
      </c>
      <c r="BK291" s="18">
        <f t="shared" si="711"/>
        <v>0</v>
      </c>
      <c r="BL291" s="18"/>
      <c r="BM291" s="18"/>
      <c r="BN291" s="18"/>
      <c r="BO291" s="18">
        <f t="shared" si="718"/>
        <v>98.337999999999994</v>
      </c>
      <c r="BP291" s="18">
        <f t="shared" si="719"/>
        <v>0</v>
      </c>
      <c r="BQ291" s="18">
        <f t="shared" si="720"/>
        <v>0</v>
      </c>
      <c r="BR291" s="18"/>
      <c r="BS291" s="18"/>
      <c r="BT291" s="18"/>
      <c r="BU291" s="18">
        <f t="shared" si="721"/>
        <v>98.337999999999994</v>
      </c>
      <c r="BV291" s="18">
        <f t="shared" si="722"/>
        <v>0</v>
      </c>
      <c r="BW291" s="18">
        <f t="shared" si="723"/>
        <v>0</v>
      </c>
      <c r="BX291" s="18"/>
      <c r="BY291" s="18"/>
      <c r="BZ291" s="18"/>
      <c r="CA291" s="18">
        <f t="shared" si="724"/>
        <v>98.337999999999994</v>
      </c>
      <c r="CB291" s="18">
        <f t="shared" si="725"/>
        <v>0</v>
      </c>
      <c r="CC291" s="18">
        <f t="shared" si="726"/>
        <v>0</v>
      </c>
      <c r="CD291" s="18"/>
      <c r="CE291" s="27"/>
      <c r="CF291" s="33"/>
    </row>
    <row r="292" spans="1:84" x14ac:dyDescent="0.3">
      <c r="A292" s="41" t="s">
        <v>1614</v>
      </c>
      <c r="B292" s="39">
        <v>620</v>
      </c>
      <c r="C292" s="41"/>
      <c r="D292" s="41"/>
      <c r="E292" s="14" t="s">
        <v>569</v>
      </c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>
        <f>AZ293</f>
        <v>5.4619999999999997</v>
      </c>
      <c r="BA292" s="18">
        <f t="shared" ref="BA292:CD292" si="812">BA293</f>
        <v>0</v>
      </c>
      <c r="BB292" s="18">
        <f t="shared" si="812"/>
        <v>0</v>
      </c>
      <c r="BC292" s="18">
        <f t="shared" si="715"/>
        <v>5.4619999999999997</v>
      </c>
      <c r="BD292" s="18">
        <f t="shared" si="716"/>
        <v>0</v>
      </c>
      <c r="BE292" s="18">
        <f t="shared" si="717"/>
        <v>0</v>
      </c>
      <c r="BF292" s="18">
        <f t="shared" si="812"/>
        <v>0</v>
      </c>
      <c r="BG292" s="18">
        <f t="shared" si="812"/>
        <v>0</v>
      </c>
      <c r="BH292" s="18">
        <f t="shared" si="812"/>
        <v>0</v>
      </c>
      <c r="BI292" s="18">
        <f t="shared" si="709"/>
        <v>5.4619999999999997</v>
      </c>
      <c r="BJ292" s="18">
        <f t="shared" si="710"/>
        <v>0</v>
      </c>
      <c r="BK292" s="18">
        <f t="shared" si="711"/>
        <v>0</v>
      </c>
      <c r="BL292" s="18">
        <f t="shared" si="812"/>
        <v>0</v>
      </c>
      <c r="BM292" s="18">
        <f t="shared" si="812"/>
        <v>0</v>
      </c>
      <c r="BN292" s="18">
        <f t="shared" si="812"/>
        <v>0</v>
      </c>
      <c r="BO292" s="18">
        <f t="shared" si="718"/>
        <v>5.4619999999999997</v>
      </c>
      <c r="BP292" s="18">
        <f t="shared" si="719"/>
        <v>0</v>
      </c>
      <c r="BQ292" s="18">
        <f t="shared" si="720"/>
        <v>0</v>
      </c>
      <c r="BR292" s="18">
        <f t="shared" si="812"/>
        <v>0</v>
      </c>
      <c r="BS292" s="18">
        <f t="shared" si="812"/>
        <v>0</v>
      </c>
      <c r="BT292" s="18">
        <f t="shared" si="812"/>
        <v>0</v>
      </c>
      <c r="BU292" s="18">
        <f t="shared" si="721"/>
        <v>5.4619999999999997</v>
      </c>
      <c r="BV292" s="18">
        <f t="shared" si="722"/>
        <v>0</v>
      </c>
      <c r="BW292" s="18">
        <f t="shared" si="723"/>
        <v>0</v>
      </c>
      <c r="BX292" s="18">
        <f t="shared" si="812"/>
        <v>0</v>
      </c>
      <c r="BY292" s="18">
        <f t="shared" si="812"/>
        <v>0</v>
      </c>
      <c r="BZ292" s="18">
        <f t="shared" si="812"/>
        <v>0</v>
      </c>
      <c r="CA292" s="18">
        <f t="shared" si="724"/>
        <v>5.4619999999999997</v>
      </c>
      <c r="CB292" s="18">
        <f t="shared" si="725"/>
        <v>0</v>
      </c>
      <c r="CC292" s="18">
        <f t="shared" si="726"/>
        <v>0</v>
      </c>
      <c r="CD292" s="18">
        <f t="shared" si="812"/>
        <v>0</v>
      </c>
      <c r="CE292" s="27"/>
      <c r="CF292" s="33"/>
    </row>
    <row r="293" spans="1:84" x14ac:dyDescent="0.3">
      <c r="A293" s="41" t="s">
        <v>1614</v>
      </c>
      <c r="B293" s="39">
        <v>620</v>
      </c>
      <c r="C293" s="41" t="s">
        <v>23</v>
      </c>
      <c r="D293" s="41" t="s">
        <v>5</v>
      </c>
      <c r="E293" s="14" t="s">
        <v>537</v>
      </c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>
        <v>5.4619999999999997</v>
      </c>
      <c r="BA293" s="18"/>
      <c r="BB293" s="18"/>
      <c r="BC293" s="18">
        <f t="shared" si="715"/>
        <v>5.4619999999999997</v>
      </c>
      <c r="BD293" s="18">
        <f t="shared" si="716"/>
        <v>0</v>
      </c>
      <c r="BE293" s="18">
        <f t="shared" si="717"/>
        <v>0</v>
      </c>
      <c r="BF293" s="18"/>
      <c r="BG293" s="18"/>
      <c r="BH293" s="18"/>
      <c r="BI293" s="18">
        <f t="shared" si="709"/>
        <v>5.4619999999999997</v>
      </c>
      <c r="BJ293" s="18">
        <f t="shared" si="710"/>
        <v>0</v>
      </c>
      <c r="BK293" s="18">
        <f t="shared" si="711"/>
        <v>0</v>
      </c>
      <c r="BL293" s="18"/>
      <c r="BM293" s="18"/>
      <c r="BN293" s="18"/>
      <c r="BO293" s="18">
        <f t="shared" si="718"/>
        <v>5.4619999999999997</v>
      </c>
      <c r="BP293" s="18">
        <f t="shared" si="719"/>
        <v>0</v>
      </c>
      <c r="BQ293" s="18">
        <f t="shared" si="720"/>
        <v>0</v>
      </c>
      <c r="BR293" s="18"/>
      <c r="BS293" s="18"/>
      <c r="BT293" s="18"/>
      <c r="BU293" s="18">
        <f t="shared" si="721"/>
        <v>5.4619999999999997</v>
      </c>
      <c r="BV293" s="18">
        <f t="shared" si="722"/>
        <v>0</v>
      </c>
      <c r="BW293" s="18">
        <f t="shared" si="723"/>
        <v>0</v>
      </c>
      <c r="BX293" s="18"/>
      <c r="BY293" s="18"/>
      <c r="BZ293" s="18"/>
      <c r="CA293" s="18">
        <f t="shared" si="724"/>
        <v>5.4619999999999997</v>
      </c>
      <c r="CB293" s="18">
        <f t="shared" si="725"/>
        <v>0</v>
      </c>
      <c r="CC293" s="18">
        <f t="shared" si="726"/>
        <v>0</v>
      </c>
      <c r="CD293" s="18"/>
      <c r="CE293" s="27"/>
      <c r="CF293" s="33"/>
    </row>
    <row r="294" spans="1:84" ht="46.8" x14ac:dyDescent="0.3">
      <c r="A294" s="41" t="s">
        <v>63</v>
      </c>
      <c r="B294" s="39"/>
      <c r="C294" s="41"/>
      <c r="D294" s="41"/>
      <c r="E294" s="14" t="s">
        <v>622</v>
      </c>
      <c r="F294" s="18">
        <f t="shared" ref="F294:K294" si="813">F295+F298</f>
        <v>13797.9</v>
      </c>
      <c r="G294" s="18">
        <f t="shared" si="813"/>
        <v>13797.9</v>
      </c>
      <c r="H294" s="18">
        <f t="shared" si="813"/>
        <v>13797.9</v>
      </c>
      <c r="I294" s="18">
        <f t="shared" si="813"/>
        <v>0</v>
      </c>
      <c r="J294" s="18">
        <f t="shared" si="813"/>
        <v>0</v>
      </c>
      <c r="K294" s="18">
        <f t="shared" si="813"/>
        <v>0</v>
      </c>
      <c r="L294" s="18">
        <f t="shared" ref="L294:L373" si="814">F294+I294</f>
        <v>13797.9</v>
      </c>
      <c r="M294" s="18">
        <f t="shared" ref="M294:M373" si="815">G294+J294</f>
        <v>13797.9</v>
      </c>
      <c r="N294" s="18">
        <f t="shared" ref="N294:N373" si="816">H294+K294</f>
        <v>13797.9</v>
      </c>
      <c r="O294" s="18">
        <f t="shared" ref="O294:S294" si="817">O295+O298</f>
        <v>0</v>
      </c>
      <c r="P294" s="18">
        <f t="shared" si="817"/>
        <v>0</v>
      </c>
      <c r="Q294" s="18">
        <f t="shared" si="817"/>
        <v>0</v>
      </c>
      <c r="R294" s="18">
        <f t="shared" si="817"/>
        <v>0</v>
      </c>
      <c r="S294" s="18">
        <f t="shared" si="817"/>
        <v>0</v>
      </c>
      <c r="T294" s="18">
        <f t="shared" si="712"/>
        <v>13797.9</v>
      </c>
      <c r="U294" s="18">
        <f t="shared" si="713"/>
        <v>13797.9</v>
      </c>
      <c r="V294" s="18">
        <f t="shared" si="714"/>
        <v>13797.9</v>
      </c>
      <c r="W294" s="18">
        <f t="shared" ref="W294:CD294" si="818">W295+W298</f>
        <v>0</v>
      </c>
      <c r="X294" s="18">
        <f t="shared" ref="X294:AB294" si="819">X295+X298</f>
        <v>0</v>
      </c>
      <c r="Y294" s="18">
        <f t="shared" si="819"/>
        <v>0</v>
      </c>
      <c r="Z294" s="18">
        <f t="shared" si="819"/>
        <v>0</v>
      </c>
      <c r="AA294" s="18">
        <f t="shared" si="819"/>
        <v>0</v>
      </c>
      <c r="AB294" s="18">
        <f t="shared" si="819"/>
        <v>0</v>
      </c>
      <c r="AC294" s="18">
        <f t="shared" si="754"/>
        <v>13797.9</v>
      </c>
      <c r="AD294" s="18">
        <f t="shared" si="755"/>
        <v>13797.9</v>
      </c>
      <c r="AE294" s="18">
        <f t="shared" si="756"/>
        <v>13797.9</v>
      </c>
      <c r="AF294" s="18">
        <f t="shared" ref="AF294:AH294" si="820">AF295+AF298</f>
        <v>918.36899999999946</v>
      </c>
      <c r="AG294" s="18">
        <f t="shared" si="820"/>
        <v>0</v>
      </c>
      <c r="AH294" s="18">
        <f t="shared" si="820"/>
        <v>0</v>
      </c>
      <c r="AI294" s="18">
        <f t="shared" si="757"/>
        <v>14716.268999999998</v>
      </c>
      <c r="AJ294" s="18">
        <f t="shared" si="758"/>
        <v>13797.9</v>
      </c>
      <c r="AK294" s="18">
        <f t="shared" si="759"/>
        <v>13797.9</v>
      </c>
      <c r="AL294" s="18">
        <f t="shared" ref="AL294" si="821">AL295+AL298</f>
        <v>0</v>
      </c>
      <c r="AM294" s="18">
        <f t="shared" si="760"/>
        <v>14716.268999999998</v>
      </c>
      <c r="AN294" s="18">
        <f t="shared" ref="AN294:AP294" si="822">AN295+AN298</f>
        <v>-3.2909999999999999</v>
      </c>
      <c r="AO294" s="18">
        <f t="shared" si="822"/>
        <v>0</v>
      </c>
      <c r="AP294" s="18">
        <f t="shared" si="822"/>
        <v>0</v>
      </c>
      <c r="AQ294" s="18">
        <f t="shared" si="761"/>
        <v>14712.977999999999</v>
      </c>
      <c r="AR294" s="18">
        <f t="shared" si="762"/>
        <v>13797.9</v>
      </c>
      <c r="AS294" s="18">
        <f t="shared" si="763"/>
        <v>13797.9</v>
      </c>
      <c r="AT294" s="18">
        <f t="shared" ref="AT294:AV294" si="823">AT295+AT298</f>
        <v>0</v>
      </c>
      <c r="AU294" s="18">
        <f t="shared" si="823"/>
        <v>0</v>
      </c>
      <c r="AV294" s="18">
        <f t="shared" si="823"/>
        <v>0</v>
      </c>
      <c r="AW294" s="18">
        <f t="shared" si="764"/>
        <v>14712.977999999999</v>
      </c>
      <c r="AX294" s="18">
        <f t="shared" si="765"/>
        <v>13797.9</v>
      </c>
      <c r="AY294" s="18">
        <f t="shared" si="766"/>
        <v>13797.9</v>
      </c>
      <c r="AZ294" s="18">
        <f t="shared" ref="AZ294:BB294" si="824">AZ295+AZ298</f>
        <v>0</v>
      </c>
      <c r="BA294" s="18">
        <f t="shared" si="824"/>
        <v>0</v>
      </c>
      <c r="BB294" s="18">
        <f t="shared" si="824"/>
        <v>0</v>
      </c>
      <c r="BC294" s="18">
        <f t="shared" si="715"/>
        <v>14712.977999999999</v>
      </c>
      <c r="BD294" s="18">
        <f t="shared" si="716"/>
        <v>13797.9</v>
      </c>
      <c r="BE294" s="18">
        <f t="shared" si="717"/>
        <v>13797.9</v>
      </c>
      <c r="BF294" s="18">
        <f t="shared" ref="BF294:BH294" si="825">BF295+BF298</f>
        <v>0</v>
      </c>
      <c r="BG294" s="18">
        <f t="shared" si="825"/>
        <v>0</v>
      </c>
      <c r="BH294" s="18">
        <f t="shared" si="825"/>
        <v>0</v>
      </c>
      <c r="BI294" s="18">
        <f t="shared" si="709"/>
        <v>14712.977999999999</v>
      </c>
      <c r="BJ294" s="18">
        <f t="shared" si="710"/>
        <v>13797.9</v>
      </c>
      <c r="BK294" s="18">
        <f t="shared" si="711"/>
        <v>13797.9</v>
      </c>
      <c r="BL294" s="18">
        <f t="shared" ref="BL294:BN294" si="826">BL295+BL298</f>
        <v>4000</v>
      </c>
      <c r="BM294" s="18">
        <f t="shared" si="826"/>
        <v>0</v>
      </c>
      <c r="BN294" s="18">
        <f t="shared" si="826"/>
        <v>0</v>
      </c>
      <c r="BO294" s="18">
        <f t="shared" si="718"/>
        <v>18712.977999999999</v>
      </c>
      <c r="BP294" s="18">
        <f t="shared" si="719"/>
        <v>13797.9</v>
      </c>
      <c r="BQ294" s="18">
        <f t="shared" si="720"/>
        <v>13797.9</v>
      </c>
      <c r="BR294" s="18">
        <f t="shared" ref="BR294:BT294" si="827">BR295+BR298</f>
        <v>0</v>
      </c>
      <c r="BS294" s="18">
        <f t="shared" si="827"/>
        <v>0</v>
      </c>
      <c r="BT294" s="18">
        <f t="shared" si="827"/>
        <v>0</v>
      </c>
      <c r="BU294" s="18">
        <f t="shared" si="721"/>
        <v>18712.977999999999</v>
      </c>
      <c r="BV294" s="18">
        <f t="shared" si="722"/>
        <v>13797.9</v>
      </c>
      <c r="BW294" s="18">
        <f t="shared" si="723"/>
        <v>13797.9</v>
      </c>
      <c r="BX294" s="18">
        <f t="shared" ref="BX294:BZ294" si="828">BX295+BX298</f>
        <v>-100</v>
      </c>
      <c r="BY294" s="18">
        <f t="shared" si="828"/>
        <v>0</v>
      </c>
      <c r="BZ294" s="18">
        <f t="shared" si="828"/>
        <v>0</v>
      </c>
      <c r="CA294" s="18">
        <f t="shared" si="724"/>
        <v>18612.977999999999</v>
      </c>
      <c r="CB294" s="18">
        <f t="shared" si="725"/>
        <v>13797.9</v>
      </c>
      <c r="CC294" s="18">
        <f t="shared" si="726"/>
        <v>13797.9</v>
      </c>
      <c r="CD294" s="18">
        <f t="shared" si="818"/>
        <v>0</v>
      </c>
      <c r="CE294" s="27"/>
      <c r="CF294" s="33"/>
    </row>
    <row r="295" spans="1:84" ht="31.2" x14ac:dyDescent="0.3">
      <c r="A295" s="41" t="s">
        <v>63</v>
      </c>
      <c r="B295" s="39">
        <v>200</v>
      </c>
      <c r="C295" s="41"/>
      <c r="D295" s="41"/>
      <c r="E295" s="14" t="s">
        <v>551</v>
      </c>
      <c r="F295" s="18">
        <f t="shared" ref="F295:K296" si="829">F296</f>
        <v>12993.3</v>
      </c>
      <c r="G295" s="18">
        <f t="shared" si="829"/>
        <v>12993.3</v>
      </c>
      <c r="H295" s="18">
        <f t="shared" si="829"/>
        <v>12993.3</v>
      </c>
      <c r="I295" s="18">
        <f t="shared" si="829"/>
        <v>0</v>
      </c>
      <c r="J295" s="18">
        <f t="shared" si="829"/>
        <v>0</v>
      </c>
      <c r="K295" s="18">
        <f t="shared" si="829"/>
        <v>0</v>
      </c>
      <c r="L295" s="18">
        <f t="shared" si="814"/>
        <v>12993.3</v>
      </c>
      <c r="M295" s="18">
        <f t="shared" si="815"/>
        <v>12993.3</v>
      </c>
      <c r="N295" s="18">
        <f t="shared" si="816"/>
        <v>12993.3</v>
      </c>
      <c r="O295" s="18">
        <f t="shared" ref="O295:S296" si="830">O296</f>
        <v>0</v>
      </c>
      <c r="P295" s="18">
        <f t="shared" si="830"/>
        <v>0</v>
      </c>
      <c r="Q295" s="18">
        <f t="shared" si="830"/>
        <v>0</v>
      </c>
      <c r="R295" s="18">
        <f t="shared" si="830"/>
        <v>0</v>
      </c>
      <c r="S295" s="18">
        <f t="shared" si="830"/>
        <v>0</v>
      </c>
      <c r="T295" s="18">
        <f t="shared" si="712"/>
        <v>12993.3</v>
      </c>
      <c r="U295" s="18">
        <f t="shared" si="713"/>
        <v>12993.3</v>
      </c>
      <c r="V295" s="18">
        <f t="shared" si="714"/>
        <v>12993.3</v>
      </c>
      <c r="W295" s="18">
        <f t="shared" ref="W295:CD296" si="831">W296</f>
        <v>0</v>
      </c>
      <c r="X295" s="18">
        <f t="shared" si="831"/>
        <v>0</v>
      </c>
      <c r="Y295" s="18">
        <f t="shared" si="831"/>
        <v>0</v>
      </c>
      <c r="Z295" s="18">
        <f t="shared" si="831"/>
        <v>0</v>
      </c>
      <c r="AA295" s="18">
        <f t="shared" si="831"/>
        <v>0</v>
      </c>
      <c r="AB295" s="18">
        <f t="shared" si="831"/>
        <v>0</v>
      </c>
      <c r="AC295" s="18">
        <f t="shared" si="754"/>
        <v>12993.3</v>
      </c>
      <c r="AD295" s="18">
        <f t="shared" si="755"/>
        <v>12993.3</v>
      </c>
      <c r="AE295" s="18">
        <f t="shared" si="756"/>
        <v>12993.3</v>
      </c>
      <c r="AF295" s="18">
        <f t="shared" si="831"/>
        <v>918.36899999999946</v>
      </c>
      <c r="AG295" s="18">
        <f t="shared" si="831"/>
        <v>0</v>
      </c>
      <c r="AH295" s="18">
        <f t="shared" si="831"/>
        <v>0</v>
      </c>
      <c r="AI295" s="18">
        <f t="shared" si="757"/>
        <v>13911.668999999998</v>
      </c>
      <c r="AJ295" s="18">
        <f t="shared" si="758"/>
        <v>12993.3</v>
      </c>
      <c r="AK295" s="18">
        <f t="shared" si="759"/>
        <v>12993.3</v>
      </c>
      <c r="AL295" s="18">
        <f t="shared" si="831"/>
        <v>0</v>
      </c>
      <c r="AM295" s="18">
        <f t="shared" si="760"/>
        <v>13911.668999999998</v>
      </c>
      <c r="AN295" s="18">
        <f t="shared" si="831"/>
        <v>-3.2909999999999999</v>
      </c>
      <c r="AO295" s="18">
        <f t="shared" si="831"/>
        <v>0</v>
      </c>
      <c r="AP295" s="18">
        <f t="shared" si="831"/>
        <v>0</v>
      </c>
      <c r="AQ295" s="18">
        <f t="shared" si="761"/>
        <v>13908.377999999999</v>
      </c>
      <c r="AR295" s="18">
        <f t="shared" si="762"/>
        <v>12993.3</v>
      </c>
      <c r="AS295" s="18">
        <f t="shared" si="763"/>
        <v>12993.3</v>
      </c>
      <c r="AT295" s="18">
        <f t="shared" si="831"/>
        <v>0</v>
      </c>
      <c r="AU295" s="18">
        <f t="shared" si="831"/>
        <v>0</v>
      </c>
      <c r="AV295" s="18">
        <f t="shared" si="831"/>
        <v>0</v>
      </c>
      <c r="AW295" s="18">
        <f t="shared" si="764"/>
        <v>13908.377999999999</v>
      </c>
      <c r="AX295" s="18">
        <f t="shared" si="765"/>
        <v>12993.3</v>
      </c>
      <c r="AY295" s="18">
        <f t="shared" si="766"/>
        <v>12993.3</v>
      </c>
      <c r="AZ295" s="18">
        <f t="shared" si="831"/>
        <v>0</v>
      </c>
      <c r="BA295" s="18">
        <f t="shared" si="831"/>
        <v>0</v>
      </c>
      <c r="BB295" s="18">
        <f t="shared" si="831"/>
        <v>0</v>
      </c>
      <c r="BC295" s="18">
        <f t="shared" si="715"/>
        <v>13908.377999999999</v>
      </c>
      <c r="BD295" s="18">
        <f t="shared" si="716"/>
        <v>12993.3</v>
      </c>
      <c r="BE295" s="18">
        <f t="shared" si="717"/>
        <v>12993.3</v>
      </c>
      <c r="BF295" s="18">
        <f t="shared" si="831"/>
        <v>0</v>
      </c>
      <c r="BG295" s="18">
        <f t="shared" si="831"/>
        <v>0</v>
      </c>
      <c r="BH295" s="18">
        <f t="shared" si="831"/>
        <v>0</v>
      </c>
      <c r="BI295" s="18">
        <f t="shared" si="709"/>
        <v>13908.377999999999</v>
      </c>
      <c r="BJ295" s="18">
        <f t="shared" si="710"/>
        <v>12993.3</v>
      </c>
      <c r="BK295" s="18">
        <f t="shared" si="711"/>
        <v>12993.3</v>
      </c>
      <c r="BL295" s="18">
        <f t="shared" si="831"/>
        <v>4000</v>
      </c>
      <c r="BM295" s="18">
        <f t="shared" si="831"/>
        <v>0</v>
      </c>
      <c r="BN295" s="18">
        <f t="shared" si="831"/>
        <v>0</v>
      </c>
      <c r="BO295" s="18">
        <f t="shared" si="718"/>
        <v>17908.377999999997</v>
      </c>
      <c r="BP295" s="18">
        <f t="shared" si="719"/>
        <v>12993.3</v>
      </c>
      <c r="BQ295" s="18">
        <f t="shared" si="720"/>
        <v>12993.3</v>
      </c>
      <c r="BR295" s="18">
        <f t="shared" si="831"/>
        <v>0</v>
      </c>
      <c r="BS295" s="18">
        <f t="shared" si="831"/>
        <v>0</v>
      </c>
      <c r="BT295" s="18">
        <f t="shared" si="831"/>
        <v>0</v>
      </c>
      <c r="BU295" s="18">
        <f t="shared" si="721"/>
        <v>17908.377999999997</v>
      </c>
      <c r="BV295" s="18">
        <f t="shared" si="722"/>
        <v>12993.3</v>
      </c>
      <c r="BW295" s="18">
        <f t="shared" si="723"/>
        <v>12993.3</v>
      </c>
      <c r="BX295" s="18">
        <f t="shared" si="831"/>
        <v>-100</v>
      </c>
      <c r="BY295" s="18">
        <f t="shared" si="831"/>
        <v>0</v>
      </c>
      <c r="BZ295" s="18">
        <f t="shared" si="831"/>
        <v>0</v>
      </c>
      <c r="CA295" s="18">
        <f t="shared" si="724"/>
        <v>17808.377999999997</v>
      </c>
      <c r="CB295" s="18">
        <f t="shared" si="725"/>
        <v>12993.3</v>
      </c>
      <c r="CC295" s="18">
        <f t="shared" si="726"/>
        <v>12993.3</v>
      </c>
      <c r="CD295" s="18">
        <f t="shared" si="831"/>
        <v>0</v>
      </c>
      <c r="CE295" s="27"/>
      <c r="CF295" s="33"/>
    </row>
    <row r="296" spans="1:84" ht="46.8" x14ac:dyDescent="0.3">
      <c r="A296" s="41" t="s">
        <v>63</v>
      </c>
      <c r="B296" s="39">
        <v>240</v>
      </c>
      <c r="C296" s="41"/>
      <c r="D296" s="41"/>
      <c r="E296" s="14" t="s">
        <v>559</v>
      </c>
      <c r="F296" s="18">
        <f t="shared" si="829"/>
        <v>12993.3</v>
      </c>
      <c r="G296" s="18">
        <f t="shared" si="829"/>
        <v>12993.3</v>
      </c>
      <c r="H296" s="18">
        <f t="shared" si="829"/>
        <v>12993.3</v>
      </c>
      <c r="I296" s="18">
        <f t="shared" si="829"/>
        <v>0</v>
      </c>
      <c r="J296" s="18">
        <f t="shared" si="829"/>
        <v>0</v>
      </c>
      <c r="K296" s="18">
        <f t="shared" si="829"/>
        <v>0</v>
      </c>
      <c r="L296" s="18">
        <f t="shared" si="814"/>
        <v>12993.3</v>
      </c>
      <c r="M296" s="18">
        <f t="shared" si="815"/>
        <v>12993.3</v>
      </c>
      <c r="N296" s="18">
        <f t="shared" si="816"/>
        <v>12993.3</v>
      </c>
      <c r="O296" s="18">
        <f t="shared" si="830"/>
        <v>0</v>
      </c>
      <c r="P296" s="18">
        <f t="shared" si="830"/>
        <v>0</v>
      </c>
      <c r="Q296" s="18">
        <f t="shared" si="830"/>
        <v>0</v>
      </c>
      <c r="R296" s="18">
        <f t="shared" si="830"/>
        <v>0</v>
      </c>
      <c r="S296" s="18">
        <f t="shared" si="830"/>
        <v>0</v>
      </c>
      <c r="T296" s="18">
        <f t="shared" si="712"/>
        <v>12993.3</v>
      </c>
      <c r="U296" s="18">
        <f t="shared" si="713"/>
        <v>12993.3</v>
      </c>
      <c r="V296" s="18">
        <f t="shared" si="714"/>
        <v>12993.3</v>
      </c>
      <c r="W296" s="18">
        <f t="shared" si="831"/>
        <v>0</v>
      </c>
      <c r="X296" s="18">
        <f t="shared" si="831"/>
        <v>0</v>
      </c>
      <c r="Y296" s="18">
        <f t="shared" si="831"/>
        <v>0</v>
      </c>
      <c r="Z296" s="18">
        <f t="shared" si="831"/>
        <v>0</v>
      </c>
      <c r="AA296" s="18">
        <f t="shared" si="831"/>
        <v>0</v>
      </c>
      <c r="AB296" s="18">
        <f t="shared" si="831"/>
        <v>0</v>
      </c>
      <c r="AC296" s="18">
        <f t="shared" si="754"/>
        <v>12993.3</v>
      </c>
      <c r="AD296" s="18">
        <f t="shared" si="755"/>
        <v>12993.3</v>
      </c>
      <c r="AE296" s="18">
        <f t="shared" si="756"/>
        <v>12993.3</v>
      </c>
      <c r="AF296" s="18">
        <f t="shared" si="831"/>
        <v>918.36899999999946</v>
      </c>
      <c r="AG296" s="18">
        <f t="shared" si="831"/>
        <v>0</v>
      </c>
      <c r="AH296" s="18">
        <f t="shared" si="831"/>
        <v>0</v>
      </c>
      <c r="AI296" s="18">
        <f t="shared" si="757"/>
        <v>13911.668999999998</v>
      </c>
      <c r="AJ296" s="18">
        <f t="shared" si="758"/>
        <v>12993.3</v>
      </c>
      <c r="AK296" s="18">
        <f t="shared" si="759"/>
        <v>12993.3</v>
      </c>
      <c r="AL296" s="18">
        <f t="shared" si="831"/>
        <v>0</v>
      </c>
      <c r="AM296" s="18">
        <f t="shared" si="760"/>
        <v>13911.668999999998</v>
      </c>
      <c r="AN296" s="18">
        <f t="shared" si="831"/>
        <v>-3.2909999999999999</v>
      </c>
      <c r="AO296" s="18">
        <f t="shared" si="831"/>
        <v>0</v>
      </c>
      <c r="AP296" s="18">
        <f t="shared" si="831"/>
        <v>0</v>
      </c>
      <c r="AQ296" s="18">
        <f t="shared" si="761"/>
        <v>13908.377999999999</v>
      </c>
      <c r="AR296" s="18">
        <f t="shared" si="762"/>
        <v>12993.3</v>
      </c>
      <c r="AS296" s="18">
        <f t="shared" si="763"/>
        <v>12993.3</v>
      </c>
      <c r="AT296" s="18">
        <f t="shared" si="831"/>
        <v>0</v>
      </c>
      <c r="AU296" s="18">
        <f t="shared" si="831"/>
        <v>0</v>
      </c>
      <c r="AV296" s="18">
        <f t="shared" si="831"/>
        <v>0</v>
      </c>
      <c r="AW296" s="18">
        <f t="shared" si="764"/>
        <v>13908.377999999999</v>
      </c>
      <c r="AX296" s="18">
        <f t="shared" si="765"/>
        <v>12993.3</v>
      </c>
      <c r="AY296" s="18">
        <f t="shared" si="766"/>
        <v>12993.3</v>
      </c>
      <c r="AZ296" s="18">
        <f t="shared" si="831"/>
        <v>0</v>
      </c>
      <c r="BA296" s="18">
        <f t="shared" si="831"/>
        <v>0</v>
      </c>
      <c r="BB296" s="18">
        <f t="shared" si="831"/>
        <v>0</v>
      </c>
      <c r="BC296" s="18">
        <f t="shared" si="715"/>
        <v>13908.377999999999</v>
      </c>
      <c r="BD296" s="18">
        <f t="shared" si="716"/>
        <v>12993.3</v>
      </c>
      <c r="BE296" s="18">
        <f t="shared" si="717"/>
        <v>12993.3</v>
      </c>
      <c r="BF296" s="18">
        <f t="shared" si="831"/>
        <v>0</v>
      </c>
      <c r="BG296" s="18">
        <f t="shared" si="831"/>
        <v>0</v>
      </c>
      <c r="BH296" s="18">
        <f t="shared" si="831"/>
        <v>0</v>
      </c>
      <c r="BI296" s="18">
        <f t="shared" si="709"/>
        <v>13908.377999999999</v>
      </c>
      <c r="BJ296" s="18">
        <f t="shared" si="710"/>
        <v>12993.3</v>
      </c>
      <c r="BK296" s="18">
        <f t="shared" si="711"/>
        <v>12993.3</v>
      </c>
      <c r="BL296" s="18">
        <f t="shared" si="831"/>
        <v>4000</v>
      </c>
      <c r="BM296" s="18">
        <f t="shared" si="831"/>
        <v>0</v>
      </c>
      <c r="BN296" s="18">
        <f t="shared" si="831"/>
        <v>0</v>
      </c>
      <c r="BO296" s="18">
        <f t="shared" si="718"/>
        <v>17908.377999999997</v>
      </c>
      <c r="BP296" s="18">
        <f t="shared" si="719"/>
        <v>12993.3</v>
      </c>
      <c r="BQ296" s="18">
        <f t="shared" si="720"/>
        <v>12993.3</v>
      </c>
      <c r="BR296" s="18">
        <f t="shared" si="831"/>
        <v>0</v>
      </c>
      <c r="BS296" s="18">
        <f t="shared" si="831"/>
        <v>0</v>
      </c>
      <c r="BT296" s="18">
        <f t="shared" si="831"/>
        <v>0</v>
      </c>
      <c r="BU296" s="18">
        <f t="shared" si="721"/>
        <v>17908.377999999997</v>
      </c>
      <c r="BV296" s="18">
        <f t="shared" si="722"/>
        <v>12993.3</v>
      </c>
      <c r="BW296" s="18">
        <f t="shared" si="723"/>
        <v>12993.3</v>
      </c>
      <c r="BX296" s="18">
        <f t="shared" si="831"/>
        <v>-100</v>
      </c>
      <c r="BY296" s="18">
        <f t="shared" si="831"/>
        <v>0</v>
      </c>
      <c r="BZ296" s="18">
        <f t="shared" si="831"/>
        <v>0</v>
      </c>
      <c r="CA296" s="18">
        <f t="shared" si="724"/>
        <v>17808.377999999997</v>
      </c>
      <c r="CB296" s="18">
        <f t="shared" si="725"/>
        <v>12993.3</v>
      </c>
      <c r="CC296" s="18">
        <f t="shared" si="726"/>
        <v>12993.3</v>
      </c>
      <c r="CD296" s="18">
        <f t="shared" si="831"/>
        <v>0</v>
      </c>
      <c r="CE296" s="27"/>
      <c r="CF296" s="33"/>
    </row>
    <row r="297" spans="1:84" x14ac:dyDescent="0.3">
      <c r="A297" s="41" t="s">
        <v>63</v>
      </c>
      <c r="B297" s="39">
        <v>240</v>
      </c>
      <c r="C297" s="41" t="s">
        <v>23</v>
      </c>
      <c r="D297" s="41" t="s">
        <v>5</v>
      </c>
      <c r="E297" s="14" t="s">
        <v>537</v>
      </c>
      <c r="F297" s="18">
        <v>12993.3</v>
      </c>
      <c r="G297" s="18">
        <v>12993.3</v>
      </c>
      <c r="H297" s="18">
        <v>12993.3</v>
      </c>
      <c r="I297" s="18"/>
      <c r="J297" s="18"/>
      <c r="K297" s="18"/>
      <c r="L297" s="18">
        <f t="shared" si="814"/>
        <v>12993.3</v>
      </c>
      <c r="M297" s="18">
        <f t="shared" si="815"/>
        <v>12993.3</v>
      </c>
      <c r="N297" s="18">
        <f t="shared" si="816"/>
        <v>12993.3</v>
      </c>
      <c r="O297" s="18"/>
      <c r="P297" s="18"/>
      <c r="Q297" s="18"/>
      <c r="R297" s="18"/>
      <c r="S297" s="18"/>
      <c r="T297" s="18">
        <f t="shared" si="712"/>
        <v>12993.3</v>
      </c>
      <c r="U297" s="18">
        <f t="shared" si="713"/>
        <v>12993.3</v>
      </c>
      <c r="V297" s="18">
        <f t="shared" si="714"/>
        <v>12993.3</v>
      </c>
      <c r="W297" s="18"/>
      <c r="X297" s="18"/>
      <c r="Y297" s="18"/>
      <c r="Z297" s="18"/>
      <c r="AA297" s="18"/>
      <c r="AB297" s="18"/>
      <c r="AC297" s="18">
        <f t="shared" si="754"/>
        <v>12993.3</v>
      </c>
      <c r="AD297" s="18">
        <f t="shared" si="755"/>
        <v>12993.3</v>
      </c>
      <c r="AE297" s="18">
        <f t="shared" si="756"/>
        <v>12993.3</v>
      </c>
      <c r="AF297" s="18">
        <f>700+700+700+700-19.443-18.545-3.282-1840.361</f>
        <v>918.36899999999946</v>
      </c>
      <c r="AG297" s="18"/>
      <c r="AH297" s="18"/>
      <c r="AI297" s="18">
        <f t="shared" si="757"/>
        <v>13911.668999999998</v>
      </c>
      <c r="AJ297" s="18">
        <f t="shared" si="758"/>
        <v>12993.3</v>
      </c>
      <c r="AK297" s="18">
        <f t="shared" si="759"/>
        <v>12993.3</v>
      </c>
      <c r="AL297" s="18"/>
      <c r="AM297" s="18">
        <f t="shared" si="760"/>
        <v>13911.668999999998</v>
      </c>
      <c r="AN297" s="18">
        <v>-3.2909999999999999</v>
      </c>
      <c r="AO297" s="18"/>
      <c r="AP297" s="18"/>
      <c r="AQ297" s="18">
        <f t="shared" si="761"/>
        <v>13908.377999999999</v>
      </c>
      <c r="AR297" s="18">
        <f t="shared" si="762"/>
        <v>12993.3</v>
      </c>
      <c r="AS297" s="18">
        <f t="shared" si="763"/>
        <v>12993.3</v>
      </c>
      <c r="AT297" s="18"/>
      <c r="AU297" s="18"/>
      <c r="AV297" s="18"/>
      <c r="AW297" s="18">
        <f t="shared" si="764"/>
        <v>13908.377999999999</v>
      </c>
      <c r="AX297" s="18">
        <f t="shared" si="765"/>
        <v>12993.3</v>
      </c>
      <c r="AY297" s="18">
        <f t="shared" si="766"/>
        <v>12993.3</v>
      </c>
      <c r="AZ297" s="18"/>
      <c r="BA297" s="18"/>
      <c r="BB297" s="18"/>
      <c r="BC297" s="18">
        <f t="shared" si="715"/>
        <v>13908.377999999999</v>
      </c>
      <c r="BD297" s="18">
        <f t="shared" si="716"/>
        <v>12993.3</v>
      </c>
      <c r="BE297" s="18">
        <f t="shared" si="717"/>
        <v>12993.3</v>
      </c>
      <c r="BF297" s="18"/>
      <c r="BG297" s="18"/>
      <c r="BH297" s="18"/>
      <c r="BI297" s="18">
        <f t="shared" si="709"/>
        <v>13908.377999999999</v>
      </c>
      <c r="BJ297" s="18">
        <f t="shared" si="710"/>
        <v>12993.3</v>
      </c>
      <c r="BK297" s="18">
        <f t="shared" si="711"/>
        <v>12993.3</v>
      </c>
      <c r="BL297" s="18">
        <f>4000</f>
        <v>4000</v>
      </c>
      <c r="BM297" s="18"/>
      <c r="BN297" s="18"/>
      <c r="BO297" s="18">
        <f t="shared" si="718"/>
        <v>17908.377999999997</v>
      </c>
      <c r="BP297" s="18">
        <f t="shared" si="719"/>
        <v>12993.3</v>
      </c>
      <c r="BQ297" s="18">
        <f t="shared" si="720"/>
        <v>12993.3</v>
      </c>
      <c r="BR297" s="18"/>
      <c r="BS297" s="18"/>
      <c r="BT297" s="18"/>
      <c r="BU297" s="18">
        <f t="shared" si="721"/>
        <v>17908.377999999997</v>
      </c>
      <c r="BV297" s="18">
        <f t="shared" si="722"/>
        <v>12993.3</v>
      </c>
      <c r="BW297" s="18">
        <f t="shared" si="723"/>
        <v>12993.3</v>
      </c>
      <c r="BX297" s="18">
        <f>-100</f>
        <v>-100</v>
      </c>
      <c r="BY297" s="18"/>
      <c r="BZ297" s="18"/>
      <c r="CA297" s="18">
        <f t="shared" si="724"/>
        <v>17808.377999999997</v>
      </c>
      <c r="CB297" s="18">
        <f t="shared" si="725"/>
        <v>12993.3</v>
      </c>
      <c r="CC297" s="18">
        <f t="shared" si="726"/>
        <v>12993.3</v>
      </c>
      <c r="CD297" s="18"/>
      <c r="CE297" s="27"/>
      <c r="CF297" s="33"/>
    </row>
    <row r="298" spans="1:84" ht="31.2" x14ac:dyDescent="0.3">
      <c r="A298" s="41" t="s">
        <v>63</v>
      </c>
      <c r="B298" s="39">
        <v>300</v>
      </c>
      <c r="C298" s="41"/>
      <c r="D298" s="41"/>
      <c r="E298" s="14" t="s">
        <v>552</v>
      </c>
      <c r="F298" s="18">
        <f t="shared" ref="F298:K299" si="832">F299</f>
        <v>804.6</v>
      </c>
      <c r="G298" s="18">
        <f t="shared" si="832"/>
        <v>804.6</v>
      </c>
      <c r="H298" s="18">
        <f t="shared" si="832"/>
        <v>804.6</v>
      </c>
      <c r="I298" s="18">
        <f t="shared" si="832"/>
        <v>0</v>
      </c>
      <c r="J298" s="18">
        <f t="shared" si="832"/>
        <v>0</v>
      </c>
      <c r="K298" s="18">
        <f t="shared" si="832"/>
        <v>0</v>
      </c>
      <c r="L298" s="18">
        <f t="shared" si="814"/>
        <v>804.6</v>
      </c>
      <c r="M298" s="18">
        <f t="shared" si="815"/>
        <v>804.6</v>
      </c>
      <c r="N298" s="18">
        <f t="shared" si="816"/>
        <v>804.6</v>
      </c>
      <c r="O298" s="18">
        <f t="shared" ref="O298:S299" si="833">O299</f>
        <v>0</v>
      </c>
      <c r="P298" s="18">
        <f t="shared" si="833"/>
        <v>0</v>
      </c>
      <c r="Q298" s="18">
        <f t="shared" si="833"/>
        <v>0</v>
      </c>
      <c r="R298" s="18">
        <f t="shared" si="833"/>
        <v>0</v>
      </c>
      <c r="S298" s="18">
        <f t="shared" si="833"/>
        <v>0</v>
      </c>
      <c r="T298" s="18">
        <f t="shared" si="712"/>
        <v>804.6</v>
      </c>
      <c r="U298" s="18">
        <f t="shared" si="713"/>
        <v>804.6</v>
      </c>
      <c r="V298" s="18">
        <f t="shared" si="714"/>
        <v>804.6</v>
      </c>
      <c r="W298" s="18">
        <f t="shared" ref="W298:CD299" si="834">W299</f>
        <v>0</v>
      </c>
      <c r="X298" s="18">
        <f t="shared" si="834"/>
        <v>0</v>
      </c>
      <c r="Y298" s="18">
        <f t="shared" si="834"/>
        <v>0</v>
      </c>
      <c r="Z298" s="18">
        <f t="shared" si="834"/>
        <v>0</v>
      </c>
      <c r="AA298" s="18">
        <f t="shared" si="834"/>
        <v>0</v>
      </c>
      <c r="AB298" s="18">
        <f t="shared" si="834"/>
        <v>0</v>
      </c>
      <c r="AC298" s="18">
        <f t="shared" si="754"/>
        <v>804.6</v>
      </c>
      <c r="AD298" s="18">
        <f t="shared" si="755"/>
        <v>804.6</v>
      </c>
      <c r="AE298" s="18">
        <f t="shared" si="756"/>
        <v>804.6</v>
      </c>
      <c r="AF298" s="18">
        <f t="shared" si="834"/>
        <v>0</v>
      </c>
      <c r="AG298" s="18">
        <f t="shared" si="834"/>
        <v>0</v>
      </c>
      <c r="AH298" s="18">
        <f t="shared" si="834"/>
        <v>0</v>
      </c>
      <c r="AI298" s="18">
        <f t="shared" si="757"/>
        <v>804.6</v>
      </c>
      <c r="AJ298" s="18">
        <f t="shared" si="758"/>
        <v>804.6</v>
      </c>
      <c r="AK298" s="18">
        <f t="shared" si="759"/>
        <v>804.6</v>
      </c>
      <c r="AL298" s="18">
        <f t="shared" si="834"/>
        <v>0</v>
      </c>
      <c r="AM298" s="18">
        <f t="shared" si="760"/>
        <v>804.6</v>
      </c>
      <c r="AN298" s="18">
        <f t="shared" si="834"/>
        <v>0</v>
      </c>
      <c r="AO298" s="18">
        <f t="shared" si="834"/>
        <v>0</v>
      </c>
      <c r="AP298" s="18">
        <f t="shared" si="834"/>
        <v>0</v>
      </c>
      <c r="AQ298" s="18">
        <f t="shared" si="761"/>
        <v>804.6</v>
      </c>
      <c r="AR298" s="18">
        <f t="shared" si="762"/>
        <v>804.6</v>
      </c>
      <c r="AS298" s="18">
        <f t="shared" si="763"/>
        <v>804.6</v>
      </c>
      <c r="AT298" s="18">
        <f t="shared" si="834"/>
        <v>0</v>
      </c>
      <c r="AU298" s="18">
        <f t="shared" si="834"/>
        <v>0</v>
      </c>
      <c r="AV298" s="18">
        <f t="shared" si="834"/>
        <v>0</v>
      </c>
      <c r="AW298" s="18">
        <f t="shared" si="764"/>
        <v>804.6</v>
      </c>
      <c r="AX298" s="18">
        <f t="shared" si="765"/>
        <v>804.6</v>
      </c>
      <c r="AY298" s="18">
        <f t="shared" si="766"/>
        <v>804.6</v>
      </c>
      <c r="AZ298" s="18">
        <f t="shared" si="834"/>
        <v>0</v>
      </c>
      <c r="BA298" s="18">
        <f t="shared" si="834"/>
        <v>0</v>
      </c>
      <c r="BB298" s="18">
        <f t="shared" si="834"/>
        <v>0</v>
      </c>
      <c r="BC298" s="18">
        <f t="shared" si="715"/>
        <v>804.6</v>
      </c>
      <c r="BD298" s="18">
        <f t="shared" si="716"/>
        <v>804.6</v>
      </c>
      <c r="BE298" s="18">
        <f t="shared" si="717"/>
        <v>804.6</v>
      </c>
      <c r="BF298" s="18">
        <f t="shared" si="834"/>
        <v>0</v>
      </c>
      <c r="BG298" s="18">
        <f t="shared" si="834"/>
        <v>0</v>
      </c>
      <c r="BH298" s="18">
        <f t="shared" si="834"/>
        <v>0</v>
      </c>
      <c r="BI298" s="18">
        <f t="shared" si="709"/>
        <v>804.6</v>
      </c>
      <c r="BJ298" s="18">
        <f t="shared" si="710"/>
        <v>804.6</v>
      </c>
      <c r="BK298" s="18">
        <f t="shared" si="711"/>
        <v>804.6</v>
      </c>
      <c r="BL298" s="18">
        <f t="shared" si="834"/>
        <v>0</v>
      </c>
      <c r="BM298" s="18">
        <f t="shared" si="834"/>
        <v>0</v>
      </c>
      <c r="BN298" s="18">
        <f t="shared" si="834"/>
        <v>0</v>
      </c>
      <c r="BO298" s="18">
        <f t="shared" si="718"/>
        <v>804.6</v>
      </c>
      <c r="BP298" s="18">
        <f t="shared" si="719"/>
        <v>804.6</v>
      </c>
      <c r="BQ298" s="18">
        <f t="shared" si="720"/>
        <v>804.6</v>
      </c>
      <c r="BR298" s="18">
        <f t="shared" si="834"/>
        <v>0</v>
      </c>
      <c r="BS298" s="18">
        <f t="shared" si="834"/>
        <v>0</v>
      </c>
      <c r="BT298" s="18">
        <f t="shared" si="834"/>
        <v>0</v>
      </c>
      <c r="BU298" s="18">
        <f t="shared" si="721"/>
        <v>804.6</v>
      </c>
      <c r="BV298" s="18">
        <f t="shared" si="722"/>
        <v>804.6</v>
      </c>
      <c r="BW298" s="18">
        <f t="shared" si="723"/>
        <v>804.6</v>
      </c>
      <c r="BX298" s="18">
        <f t="shared" si="834"/>
        <v>0</v>
      </c>
      <c r="BY298" s="18">
        <f t="shared" si="834"/>
        <v>0</v>
      </c>
      <c r="BZ298" s="18">
        <f t="shared" si="834"/>
        <v>0</v>
      </c>
      <c r="CA298" s="18">
        <f t="shared" si="724"/>
        <v>804.6</v>
      </c>
      <c r="CB298" s="18">
        <f t="shared" si="725"/>
        <v>804.6</v>
      </c>
      <c r="CC298" s="18">
        <f t="shared" si="726"/>
        <v>804.6</v>
      </c>
      <c r="CD298" s="18">
        <f t="shared" si="834"/>
        <v>0</v>
      </c>
      <c r="CE298" s="27"/>
      <c r="CF298" s="33"/>
    </row>
    <row r="299" spans="1:84" x14ac:dyDescent="0.3">
      <c r="A299" s="41" t="s">
        <v>63</v>
      </c>
      <c r="B299" s="39">
        <v>350</v>
      </c>
      <c r="C299" s="41"/>
      <c r="D299" s="41"/>
      <c r="E299" s="14" t="s">
        <v>564</v>
      </c>
      <c r="F299" s="18">
        <f t="shared" si="832"/>
        <v>804.6</v>
      </c>
      <c r="G299" s="18">
        <f t="shared" si="832"/>
        <v>804.6</v>
      </c>
      <c r="H299" s="18">
        <f t="shared" si="832"/>
        <v>804.6</v>
      </c>
      <c r="I299" s="18">
        <f t="shared" si="832"/>
        <v>0</v>
      </c>
      <c r="J299" s="18">
        <f t="shared" si="832"/>
        <v>0</v>
      </c>
      <c r="K299" s="18">
        <f t="shared" si="832"/>
        <v>0</v>
      </c>
      <c r="L299" s="18">
        <f t="shared" si="814"/>
        <v>804.6</v>
      </c>
      <c r="M299" s="18">
        <f t="shared" si="815"/>
        <v>804.6</v>
      </c>
      <c r="N299" s="18">
        <f t="shared" si="816"/>
        <v>804.6</v>
      </c>
      <c r="O299" s="18">
        <f t="shared" si="833"/>
        <v>0</v>
      </c>
      <c r="P299" s="18">
        <f t="shared" si="833"/>
        <v>0</v>
      </c>
      <c r="Q299" s="18">
        <f t="shared" si="833"/>
        <v>0</v>
      </c>
      <c r="R299" s="18">
        <f t="shared" si="833"/>
        <v>0</v>
      </c>
      <c r="S299" s="18">
        <f t="shared" si="833"/>
        <v>0</v>
      </c>
      <c r="T299" s="18">
        <f t="shared" si="712"/>
        <v>804.6</v>
      </c>
      <c r="U299" s="18">
        <f t="shared" si="713"/>
        <v>804.6</v>
      </c>
      <c r="V299" s="18">
        <f t="shared" si="714"/>
        <v>804.6</v>
      </c>
      <c r="W299" s="18">
        <f t="shared" si="834"/>
        <v>0</v>
      </c>
      <c r="X299" s="18">
        <f t="shared" si="834"/>
        <v>0</v>
      </c>
      <c r="Y299" s="18">
        <f t="shared" si="834"/>
        <v>0</v>
      </c>
      <c r="Z299" s="18">
        <f t="shared" si="834"/>
        <v>0</v>
      </c>
      <c r="AA299" s="18">
        <f t="shared" si="834"/>
        <v>0</v>
      </c>
      <c r="AB299" s="18">
        <f t="shared" si="834"/>
        <v>0</v>
      </c>
      <c r="AC299" s="18">
        <f t="shared" si="754"/>
        <v>804.6</v>
      </c>
      <c r="AD299" s="18">
        <f t="shared" si="755"/>
        <v>804.6</v>
      </c>
      <c r="AE299" s="18">
        <f t="shared" si="756"/>
        <v>804.6</v>
      </c>
      <c r="AF299" s="18">
        <f t="shared" si="834"/>
        <v>0</v>
      </c>
      <c r="AG299" s="18">
        <f t="shared" si="834"/>
        <v>0</v>
      </c>
      <c r="AH299" s="18">
        <f t="shared" si="834"/>
        <v>0</v>
      </c>
      <c r="AI299" s="18">
        <f t="shared" si="757"/>
        <v>804.6</v>
      </c>
      <c r="AJ299" s="18">
        <f t="shared" si="758"/>
        <v>804.6</v>
      </c>
      <c r="AK299" s="18">
        <f t="shared" si="759"/>
        <v>804.6</v>
      </c>
      <c r="AL299" s="18">
        <f t="shared" si="834"/>
        <v>0</v>
      </c>
      <c r="AM299" s="18">
        <f t="shared" si="760"/>
        <v>804.6</v>
      </c>
      <c r="AN299" s="18">
        <f t="shared" si="834"/>
        <v>0</v>
      </c>
      <c r="AO299" s="18">
        <f t="shared" si="834"/>
        <v>0</v>
      </c>
      <c r="AP299" s="18">
        <f t="shared" si="834"/>
        <v>0</v>
      </c>
      <c r="AQ299" s="18">
        <f t="shared" si="761"/>
        <v>804.6</v>
      </c>
      <c r="AR299" s="18">
        <f t="shared" si="762"/>
        <v>804.6</v>
      </c>
      <c r="AS299" s="18">
        <f t="shared" si="763"/>
        <v>804.6</v>
      </c>
      <c r="AT299" s="18">
        <f t="shared" si="834"/>
        <v>0</v>
      </c>
      <c r="AU299" s="18">
        <f t="shared" si="834"/>
        <v>0</v>
      </c>
      <c r="AV299" s="18">
        <f t="shared" si="834"/>
        <v>0</v>
      </c>
      <c r="AW299" s="18">
        <f t="shared" si="764"/>
        <v>804.6</v>
      </c>
      <c r="AX299" s="18">
        <f t="shared" si="765"/>
        <v>804.6</v>
      </c>
      <c r="AY299" s="18">
        <f t="shared" si="766"/>
        <v>804.6</v>
      </c>
      <c r="AZ299" s="18">
        <f t="shared" si="834"/>
        <v>0</v>
      </c>
      <c r="BA299" s="18">
        <f t="shared" si="834"/>
        <v>0</v>
      </c>
      <c r="BB299" s="18">
        <f t="shared" si="834"/>
        <v>0</v>
      </c>
      <c r="BC299" s="18">
        <f t="shared" si="715"/>
        <v>804.6</v>
      </c>
      <c r="BD299" s="18">
        <f t="shared" si="716"/>
        <v>804.6</v>
      </c>
      <c r="BE299" s="18">
        <f t="shared" si="717"/>
        <v>804.6</v>
      </c>
      <c r="BF299" s="18">
        <f t="shared" si="834"/>
        <v>0</v>
      </c>
      <c r="BG299" s="18">
        <f t="shared" si="834"/>
        <v>0</v>
      </c>
      <c r="BH299" s="18">
        <f t="shared" si="834"/>
        <v>0</v>
      </c>
      <c r="BI299" s="18">
        <f t="shared" si="709"/>
        <v>804.6</v>
      </c>
      <c r="BJ299" s="18">
        <f t="shared" si="710"/>
        <v>804.6</v>
      </c>
      <c r="BK299" s="18">
        <f t="shared" si="711"/>
        <v>804.6</v>
      </c>
      <c r="BL299" s="18">
        <f t="shared" si="834"/>
        <v>0</v>
      </c>
      <c r="BM299" s="18">
        <f t="shared" si="834"/>
        <v>0</v>
      </c>
      <c r="BN299" s="18">
        <f t="shared" si="834"/>
        <v>0</v>
      </c>
      <c r="BO299" s="18">
        <f t="shared" si="718"/>
        <v>804.6</v>
      </c>
      <c r="BP299" s="18">
        <f t="shared" si="719"/>
        <v>804.6</v>
      </c>
      <c r="BQ299" s="18">
        <f t="shared" si="720"/>
        <v>804.6</v>
      </c>
      <c r="BR299" s="18">
        <f t="shared" si="834"/>
        <v>0</v>
      </c>
      <c r="BS299" s="18">
        <f t="shared" si="834"/>
        <v>0</v>
      </c>
      <c r="BT299" s="18">
        <f t="shared" si="834"/>
        <v>0</v>
      </c>
      <c r="BU299" s="18">
        <f t="shared" si="721"/>
        <v>804.6</v>
      </c>
      <c r="BV299" s="18">
        <f t="shared" si="722"/>
        <v>804.6</v>
      </c>
      <c r="BW299" s="18">
        <f t="shared" si="723"/>
        <v>804.6</v>
      </c>
      <c r="BX299" s="18">
        <f t="shared" si="834"/>
        <v>0</v>
      </c>
      <c r="BY299" s="18">
        <f t="shared" si="834"/>
        <v>0</v>
      </c>
      <c r="BZ299" s="18">
        <f t="shared" si="834"/>
        <v>0</v>
      </c>
      <c r="CA299" s="18">
        <f t="shared" si="724"/>
        <v>804.6</v>
      </c>
      <c r="CB299" s="18">
        <f t="shared" si="725"/>
        <v>804.6</v>
      </c>
      <c r="CC299" s="18">
        <f t="shared" si="726"/>
        <v>804.6</v>
      </c>
      <c r="CD299" s="18">
        <f t="shared" si="834"/>
        <v>0</v>
      </c>
      <c r="CE299" s="27"/>
      <c r="CF299" s="33"/>
    </row>
    <row r="300" spans="1:84" x14ac:dyDescent="0.3">
      <c r="A300" s="41" t="s">
        <v>63</v>
      </c>
      <c r="B300" s="39">
        <v>350</v>
      </c>
      <c r="C300" s="41" t="s">
        <v>23</v>
      </c>
      <c r="D300" s="41" t="s">
        <v>5</v>
      </c>
      <c r="E300" s="14" t="s">
        <v>537</v>
      </c>
      <c r="F300" s="18">
        <v>804.6</v>
      </c>
      <c r="G300" s="18">
        <v>804.6</v>
      </c>
      <c r="H300" s="18">
        <v>804.6</v>
      </c>
      <c r="I300" s="18"/>
      <c r="J300" s="18"/>
      <c r="K300" s="18"/>
      <c r="L300" s="18">
        <f t="shared" si="814"/>
        <v>804.6</v>
      </c>
      <c r="M300" s="18">
        <f t="shared" si="815"/>
        <v>804.6</v>
      </c>
      <c r="N300" s="18">
        <f t="shared" si="816"/>
        <v>804.6</v>
      </c>
      <c r="O300" s="18"/>
      <c r="P300" s="18"/>
      <c r="Q300" s="18"/>
      <c r="R300" s="18"/>
      <c r="S300" s="18"/>
      <c r="T300" s="18">
        <f t="shared" si="712"/>
        <v>804.6</v>
      </c>
      <c r="U300" s="18">
        <f t="shared" si="713"/>
        <v>804.6</v>
      </c>
      <c r="V300" s="18">
        <f t="shared" si="714"/>
        <v>804.6</v>
      </c>
      <c r="W300" s="18"/>
      <c r="X300" s="18"/>
      <c r="Y300" s="18"/>
      <c r="Z300" s="18"/>
      <c r="AA300" s="18"/>
      <c r="AB300" s="18"/>
      <c r="AC300" s="18">
        <f t="shared" si="754"/>
        <v>804.6</v>
      </c>
      <c r="AD300" s="18">
        <f t="shared" si="755"/>
        <v>804.6</v>
      </c>
      <c r="AE300" s="18">
        <f t="shared" si="756"/>
        <v>804.6</v>
      </c>
      <c r="AF300" s="18"/>
      <c r="AG300" s="18"/>
      <c r="AH300" s="18"/>
      <c r="AI300" s="18">
        <f t="shared" si="757"/>
        <v>804.6</v>
      </c>
      <c r="AJ300" s="18">
        <f t="shared" si="758"/>
        <v>804.6</v>
      </c>
      <c r="AK300" s="18">
        <f t="shared" si="759"/>
        <v>804.6</v>
      </c>
      <c r="AL300" s="18"/>
      <c r="AM300" s="18">
        <f t="shared" si="760"/>
        <v>804.6</v>
      </c>
      <c r="AN300" s="18"/>
      <c r="AO300" s="18"/>
      <c r="AP300" s="18"/>
      <c r="AQ300" s="18">
        <f t="shared" si="761"/>
        <v>804.6</v>
      </c>
      <c r="AR300" s="18">
        <f t="shared" si="762"/>
        <v>804.6</v>
      </c>
      <c r="AS300" s="18">
        <f t="shared" si="763"/>
        <v>804.6</v>
      </c>
      <c r="AT300" s="18"/>
      <c r="AU300" s="18"/>
      <c r="AV300" s="18"/>
      <c r="AW300" s="18">
        <f t="shared" si="764"/>
        <v>804.6</v>
      </c>
      <c r="AX300" s="18">
        <f t="shared" si="765"/>
        <v>804.6</v>
      </c>
      <c r="AY300" s="18">
        <f t="shared" si="766"/>
        <v>804.6</v>
      </c>
      <c r="AZ300" s="18"/>
      <c r="BA300" s="18"/>
      <c r="BB300" s="18"/>
      <c r="BC300" s="18">
        <f t="shared" si="715"/>
        <v>804.6</v>
      </c>
      <c r="BD300" s="18">
        <f t="shared" si="716"/>
        <v>804.6</v>
      </c>
      <c r="BE300" s="18">
        <f t="shared" si="717"/>
        <v>804.6</v>
      </c>
      <c r="BF300" s="18"/>
      <c r="BG300" s="18"/>
      <c r="BH300" s="18"/>
      <c r="BI300" s="18">
        <f t="shared" si="709"/>
        <v>804.6</v>
      </c>
      <c r="BJ300" s="18">
        <f t="shared" si="710"/>
        <v>804.6</v>
      </c>
      <c r="BK300" s="18">
        <f t="shared" si="711"/>
        <v>804.6</v>
      </c>
      <c r="BL300" s="18"/>
      <c r="BM300" s="18"/>
      <c r="BN300" s="18"/>
      <c r="BO300" s="18">
        <f t="shared" si="718"/>
        <v>804.6</v>
      </c>
      <c r="BP300" s="18">
        <f t="shared" si="719"/>
        <v>804.6</v>
      </c>
      <c r="BQ300" s="18">
        <f t="shared" si="720"/>
        <v>804.6</v>
      </c>
      <c r="BR300" s="18"/>
      <c r="BS300" s="18"/>
      <c r="BT300" s="18"/>
      <c r="BU300" s="18">
        <f t="shared" si="721"/>
        <v>804.6</v>
      </c>
      <c r="BV300" s="18">
        <f t="shared" si="722"/>
        <v>804.6</v>
      </c>
      <c r="BW300" s="18">
        <f t="shared" si="723"/>
        <v>804.6</v>
      </c>
      <c r="BX300" s="18"/>
      <c r="BY300" s="18"/>
      <c r="BZ300" s="18"/>
      <c r="CA300" s="18">
        <f t="shared" si="724"/>
        <v>804.6</v>
      </c>
      <c r="CB300" s="18">
        <f t="shared" si="725"/>
        <v>804.6</v>
      </c>
      <c r="CC300" s="18">
        <f t="shared" si="726"/>
        <v>804.6</v>
      </c>
      <c r="CD300" s="18"/>
      <c r="CE300" s="27"/>
      <c r="CF300" s="33"/>
    </row>
    <row r="301" spans="1:84" ht="31.2" x14ac:dyDescent="0.3">
      <c r="A301" s="19" t="s">
        <v>871</v>
      </c>
      <c r="B301" s="39"/>
      <c r="C301" s="41"/>
      <c r="D301" s="41"/>
      <c r="E301" s="14" t="s">
        <v>872</v>
      </c>
      <c r="F301" s="18">
        <f t="shared" ref="F301:K303" si="835">F302</f>
        <v>19763.599999999999</v>
      </c>
      <c r="G301" s="18">
        <f t="shared" si="835"/>
        <v>18001</v>
      </c>
      <c r="H301" s="18">
        <f t="shared" si="835"/>
        <v>40000</v>
      </c>
      <c r="I301" s="18">
        <f t="shared" si="835"/>
        <v>0</v>
      </c>
      <c r="J301" s="18">
        <f t="shared" si="835"/>
        <v>0</v>
      </c>
      <c r="K301" s="18">
        <f t="shared" si="835"/>
        <v>0</v>
      </c>
      <c r="L301" s="18">
        <f t="shared" si="814"/>
        <v>19763.599999999999</v>
      </c>
      <c r="M301" s="18">
        <f t="shared" si="815"/>
        <v>18001</v>
      </c>
      <c r="N301" s="18">
        <f t="shared" si="816"/>
        <v>40000</v>
      </c>
      <c r="O301" s="18">
        <f t="shared" ref="O301:S303" si="836">O302</f>
        <v>0</v>
      </c>
      <c r="P301" s="18">
        <f t="shared" si="836"/>
        <v>0</v>
      </c>
      <c r="Q301" s="18">
        <f t="shared" si="836"/>
        <v>0</v>
      </c>
      <c r="R301" s="18">
        <f t="shared" si="836"/>
        <v>0</v>
      </c>
      <c r="S301" s="18">
        <f t="shared" si="836"/>
        <v>0</v>
      </c>
      <c r="T301" s="18">
        <f t="shared" si="712"/>
        <v>19763.599999999999</v>
      </c>
      <c r="U301" s="18">
        <f t="shared" si="713"/>
        <v>18001</v>
      </c>
      <c r="V301" s="18">
        <f t="shared" si="714"/>
        <v>40000</v>
      </c>
      <c r="W301" s="18">
        <f t="shared" ref="W301:CD303" si="837">W302</f>
        <v>0</v>
      </c>
      <c r="X301" s="18">
        <f t="shared" si="837"/>
        <v>0</v>
      </c>
      <c r="Y301" s="18">
        <f t="shared" si="837"/>
        <v>0</v>
      </c>
      <c r="Z301" s="18">
        <f t="shared" si="837"/>
        <v>0</v>
      </c>
      <c r="AA301" s="18">
        <f t="shared" si="837"/>
        <v>0</v>
      </c>
      <c r="AB301" s="18">
        <f t="shared" si="837"/>
        <v>0</v>
      </c>
      <c r="AC301" s="18">
        <f t="shared" si="754"/>
        <v>19763.599999999999</v>
      </c>
      <c r="AD301" s="18">
        <f t="shared" si="755"/>
        <v>18001</v>
      </c>
      <c r="AE301" s="18">
        <f t="shared" si="756"/>
        <v>40000</v>
      </c>
      <c r="AF301" s="18">
        <f t="shared" si="837"/>
        <v>0</v>
      </c>
      <c r="AG301" s="18">
        <f t="shared" si="837"/>
        <v>0</v>
      </c>
      <c r="AH301" s="18">
        <f t="shared" si="837"/>
        <v>0</v>
      </c>
      <c r="AI301" s="18">
        <f t="shared" si="757"/>
        <v>19763.599999999999</v>
      </c>
      <c r="AJ301" s="18">
        <f t="shared" si="758"/>
        <v>18001</v>
      </c>
      <c r="AK301" s="18">
        <f t="shared" si="759"/>
        <v>40000</v>
      </c>
      <c r="AL301" s="18">
        <f t="shared" si="837"/>
        <v>0</v>
      </c>
      <c r="AM301" s="18">
        <f t="shared" si="760"/>
        <v>19763.599999999999</v>
      </c>
      <c r="AN301" s="18">
        <f t="shared" si="837"/>
        <v>0</v>
      </c>
      <c r="AO301" s="18">
        <f t="shared" si="837"/>
        <v>0</v>
      </c>
      <c r="AP301" s="18">
        <f t="shared" si="837"/>
        <v>0</v>
      </c>
      <c r="AQ301" s="18">
        <f t="shared" si="761"/>
        <v>19763.599999999999</v>
      </c>
      <c r="AR301" s="18">
        <f t="shared" si="762"/>
        <v>18001</v>
      </c>
      <c r="AS301" s="18">
        <f t="shared" si="763"/>
        <v>40000</v>
      </c>
      <c r="AT301" s="18">
        <f t="shared" si="837"/>
        <v>0</v>
      </c>
      <c r="AU301" s="18">
        <f t="shared" si="837"/>
        <v>0</v>
      </c>
      <c r="AV301" s="18">
        <f t="shared" si="837"/>
        <v>0</v>
      </c>
      <c r="AW301" s="18">
        <f t="shared" si="764"/>
        <v>19763.599999999999</v>
      </c>
      <c r="AX301" s="18">
        <f t="shared" si="765"/>
        <v>18001</v>
      </c>
      <c r="AY301" s="18">
        <f t="shared" si="766"/>
        <v>40000</v>
      </c>
      <c r="AZ301" s="18">
        <f t="shared" si="837"/>
        <v>0</v>
      </c>
      <c r="BA301" s="18">
        <f t="shared" si="837"/>
        <v>0</v>
      </c>
      <c r="BB301" s="18">
        <f t="shared" si="837"/>
        <v>0</v>
      </c>
      <c r="BC301" s="18">
        <f t="shared" si="715"/>
        <v>19763.599999999999</v>
      </c>
      <c r="BD301" s="18">
        <f t="shared" si="716"/>
        <v>18001</v>
      </c>
      <c r="BE301" s="18">
        <f t="shared" si="717"/>
        <v>40000</v>
      </c>
      <c r="BF301" s="18">
        <f t="shared" si="837"/>
        <v>0</v>
      </c>
      <c r="BG301" s="18">
        <f t="shared" si="837"/>
        <v>0</v>
      </c>
      <c r="BH301" s="18">
        <f t="shared" si="837"/>
        <v>0</v>
      </c>
      <c r="BI301" s="18">
        <f t="shared" si="709"/>
        <v>19763.599999999999</v>
      </c>
      <c r="BJ301" s="18">
        <f t="shared" si="710"/>
        <v>18001</v>
      </c>
      <c r="BK301" s="18">
        <f t="shared" si="711"/>
        <v>40000</v>
      </c>
      <c r="BL301" s="18">
        <f t="shared" si="837"/>
        <v>0</v>
      </c>
      <c r="BM301" s="18">
        <f t="shared" si="837"/>
        <v>0</v>
      </c>
      <c r="BN301" s="18">
        <f t="shared" si="837"/>
        <v>0</v>
      </c>
      <c r="BO301" s="18">
        <f t="shared" si="718"/>
        <v>19763.599999999999</v>
      </c>
      <c r="BP301" s="18">
        <f t="shared" si="719"/>
        <v>18001</v>
      </c>
      <c r="BQ301" s="18">
        <f t="shared" si="720"/>
        <v>40000</v>
      </c>
      <c r="BR301" s="18">
        <f t="shared" si="837"/>
        <v>0</v>
      </c>
      <c r="BS301" s="18">
        <f t="shared" si="837"/>
        <v>0</v>
      </c>
      <c r="BT301" s="18">
        <f t="shared" si="837"/>
        <v>0</v>
      </c>
      <c r="BU301" s="18">
        <f t="shared" si="721"/>
        <v>19763.599999999999</v>
      </c>
      <c r="BV301" s="18">
        <f t="shared" si="722"/>
        <v>18001</v>
      </c>
      <c r="BW301" s="18">
        <f t="shared" si="723"/>
        <v>40000</v>
      </c>
      <c r="BX301" s="18">
        <f t="shared" si="837"/>
        <v>0</v>
      </c>
      <c r="BY301" s="18">
        <f t="shared" si="837"/>
        <v>0</v>
      </c>
      <c r="BZ301" s="18">
        <f t="shared" si="837"/>
        <v>0</v>
      </c>
      <c r="CA301" s="18">
        <f t="shared" si="724"/>
        <v>19763.599999999999</v>
      </c>
      <c r="CB301" s="18">
        <f t="shared" si="725"/>
        <v>18001</v>
      </c>
      <c r="CC301" s="18">
        <f t="shared" si="726"/>
        <v>40000</v>
      </c>
      <c r="CD301" s="18">
        <f t="shared" si="837"/>
        <v>0</v>
      </c>
      <c r="CE301" s="27"/>
      <c r="CF301" s="33"/>
    </row>
    <row r="302" spans="1:84" ht="46.8" x14ac:dyDescent="0.3">
      <c r="A302" s="19" t="s">
        <v>871</v>
      </c>
      <c r="B302" s="39">
        <v>600</v>
      </c>
      <c r="C302" s="41"/>
      <c r="D302" s="41"/>
      <c r="E302" s="14" t="s">
        <v>554</v>
      </c>
      <c r="F302" s="18">
        <f t="shared" si="835"/>
        <v>19763.599999999999</v>
      </c>
      <c r="G302" s="18">
        <f t="shared" si="835"/>
        <v>18001</v>
      </c>
      <c r="H302" s="18">
        <f t="shared" si="835"/>
        <v>40000</v>
      </c>
      <c r="I302" s="18">
        <f t="shared" si="835"/>
        <v>0</v>
      </c>
      <c r="J302" s="18">
        <f t="shared" si="835"/>
        <v>0</v>
      </c>
      <c r="K302" s="18">
        <f t="shared" si="835"/>
        <v>0</v>
      </c>
      <c r="L302" s="18">
        <f t="shared" si="814"/>
        <v>19763.599999999999</v>
      </c>
      <c r="M302" s="18">
        <f t="shared" si="815"/>
        <v>18001</v>
      </c>
      <c r="N302" s="18">
        <f t="shared" si="816"/>
        <v>40000</v>
      </c>
      <c r="O302" s="18">
        <f t="shared" si="836"/>
        <v>0</v>
      </c>
      <c r="P302" s="18">
        <f t="shared" si="836"/>
        <v>0</v>
      </c>
      <c r="Q302" s="18">
        <f t="shared" si="836"/>
        <v>0</v>
      </c>
      <c r="R302" s="18">
        <f t="shared" si="836"/>
        <v>0</v>
      </c>
      <c r="S302" s="18">
        <f t="shared" si="836"/>
        <v>0</v>
      </c>
      <c r="T302" s="18">
        <f t="shared" si="712"/>
        <v>19763.599999999999</v>
      </c>
      <c r="U302" s="18">
        <f t="shared" si="713"/>
        <v>18001</v>
      </c>
      <c r="V302" s="18">
        <f t="shared" si="714"/>
        <v>40000</v>
      </c>
      <c r="W302" s="18">
        <f t="shared" si="837"/>
        <v>0</v>
      </c>
      <c r="X302" s="18">
        <f t="shared" si="837"/>
        <v>0</v>
      </c>
      <c r="Y302" s="18">
        <f t="shared" si="837"/>
        <v>0</v>
      </c>
      <c r="Z302" s="18">
        <f t="shared" si="837"/>
        <v>0</v>
      </c>
      <c r="AA302" s="18">
        <f t="shared" si="837"/>
        <v>0</v>
      </c>
      <c r="AB302" s="18">
        <f t="shared" si="837"/>
        <v>0</v>
      </c>
      <c r="AC302" s="18">
        <f t="shared" si="754"/>
        <v>19763.599999999999</v>
      </c>
      <c r="AD302" s="18">
        <f t="shared" si="755"/>
        <v>18001</v>
      </c>
      <c r="AE302" s="18">
        <f t="shared" si="756"/>
        <v>40000</v>
      </c>
      <c r="AF302" s="18">
        <f t="shared" si="837"/>
        <v>0</v>
      </c>
      <c r="AG302" s="18">
        <f t="shared" si="837"/>
        <v>0</v>
      </c>
      <c r="AH302" s="18">
        <f t="shared" si="837"/>
        <v>0</v>
      </c>
      <c r="AI302" s="18">
        <f t="shared" si="757"/>
        <v>19763.599999999999</v>
      </c>
      <c r="AJ302" s="18">
        <f t="shared" si="758"/>
        <v>18001</v>
      </c>
      <c r="AK302" s="18">
        <f t="shared" si="759"/>
        <v>40000</v>
      </c>
      <c r="AL302" s="18">
        <f t="shared" si="837"/>
        <v>0</v>
      </c>
      <c r="AM302" s="18">
        <f t="shared" si="760"/>
        <v>19763.599999999999</v>
      </c>
      <c r="AN302" s="18">
        <f t="shared" si="837"/>
        <v>0</v>
      </c>
      <c r="AO302" s="18">
        <f t="shared" si="837"/>
        <v>0</v>
      </c>
      <c r="AP302" s="18">
        <f t="shared" si="837"/>
        <v>0</v>
      </c>
      <c r="AQ302" s="18">
        <f t="shared" si="761"/>
        <v>19763.599999999999</v>
      </c>
      <c r="AR302" s="18">
        <f t="shared" si="762"/>
        <v>18001</v>
      </c>
      <c r="AS302" s="18">
        <f t="shared" si="763"/>
        <v>40000</v>
      </c>
      <c r="AT302" s="18">
        <f t="shared" si="837"/>
        <v>0</v>
      </c>
      <c r="AU302" s="18">
        <f t="shared" si="837"/>
        <v>0</v>
      </c>
      <c r="AV302" s="18">
        <f t="shared" si="837"/>
        <v>0</v>
      </c>
      <c r="AW302" s="18">
        <f t="shared" si="764"/>
        <v>19763.599999999999</v>
      </c>
      <c r="AX302" s="18">
        <f t="shared" si="765"/>
        <v>18001</v>
      </c>
      <c r="AY302" s="18">
        <f t="shared" si="766"/>
        <v>40000</v>
      </c>
      <c r="AZ302" s="18">
        <f t="shared" si="837"/>
        <v>0</v>
      </c>
      <c r="BA302" s="18">
        <f t="shared" si="837"/>
        <v>0</v>
      </c>
      <c r="BB302" s="18">
        <f t="shared" si="837"/>
        <v>0</v>
      </c>
      <c r="BC302" s="18">
        <f t="shared" si="715"/>
        <v>19763.599999999999</v>
      </c>
      <c r="BD302" s="18">
        <f t="shared" si="716"/>
        <v>18001</v>
      </c>
      <c r="BE302" s="18">
        <f t="shared" si="717"/>
        <v>40000</v>
      </c>
      <c r="BF302" s="18">
        <f t="shared" si="837"/>
        <v>0</v>
      </c>
      <c r="BG302" s="18">
        <f t="shared" si="837"/>
        <v>0</v>
      </c>
      <c r="BH302" s="18">
        <f t="shared" si="837"/>
        <v>0</v>
      </c>
      <c r="BI302" s="18">
        <f t="shared" si="709"/>
        <v>19763.599999999999</v>
      </c>
      <c r="BJ302" s="18">
        <f t="shared" si="710"/>
        <v>18001</v>
      </c>
      <c r="BK302" s="18">
        <f t="shared" si="711"/>
        <v>40000</v>
      </c>
      <c r="BL302" s="18">
        <f t="shared" si="837"/>
        <v>0</v>
      </c>
      <c r="BM302" s="18">
        <f t="shared" si="837"/>
        <v>0</v>
      </c>
      <c r="BN302" s="18">
        <f t="shared" si="837"/>
        <v>0</v>
      </c>
      <c r="BO302" s="18">
        <f t="shared" si="718"/>
        <v>19763.599999999999</v>
      </c>
      <c r="BP302" s="18">
        <f t="shared" si="719"/>
        <v>18001</v>
      </c>
      <c r="BQ302" s="18">
        <f t="shared" si="720"/>
        <v>40000</v>
      </c>
      <c r="BR302" s="18">
        <f t="shared" si="837"/>
        <v>0</v>
      </c>
      <c r="BS302" s="18">
        <f t="shared" si="837"/>
        <v>0</v>
      </c>
      <c r="BT302" s="18">
        <f t="shared" si="837"/>
        <v>0</v>
      </c>
      <c r="BU302" s="18">
        <f t="shared" si="721"/>
        <v>19763.599999999999</v>
      </c>
      <c r="BV302" s="18">
        <f t="shared" si="722"/>
        <v>18001</v>
      </c>
      <c r="BW302" s="18">
        <f t="shared" si="723"/>
        <v>40000</v>
      </c>
      <c r="BX302" s="18">
        <f t="shared" si="837"/>
        <v>0</v>
      </c>
      <c r="BY302" s="18">
        <f t="shared" si="837"/>
        <v>0</v>
      </c>
      <c r="BZ302" s="18">
        <f t="shared" si="837"/>
        <v>0</v>
      </c>
      <c r="CA302" s="18">
        <f t="shared" si="724"/>
        <v>19763.599999999999</v>
      </c>
      <c r="CB302" s="18">
        <f t="shared" si="725"/>
        <v>18001</v>
      </c>
      <c r="CC302" s="18">
        <f t="shared" si="726"/>
        <v>40000</v>
      </c>
      <c r="CD302" s="18">
        <f t="shared" si="837"/>
        <v>0</v>
      </c>
      <c r="CE302" s="27"/>
      <c r="CF302" s="33"/>
    </row>
    <row r="303" spans="1:84" x14ac:dyDescent="0.3">
      <c r="A303" s="19" t="s">
        <v>871</v>
      </c>
      <c r="B303" s="39">
        <v>620</v>
      </c>
      <c r="C303" s="41"/>
      <c r="D303" s="41"/>
      <c r="E303" s="14" t="s">
        <v>569</v>
      </c>
      <c r="F303" s="18">
        <f t="shared" si="835"/>
        <v>19763.599999999999</v>
      </c>
      <c r="G303" s="18">
        <f t="shared" si="835"/>
        <v>18001</v>
      </c>
      <c r="H303" s="18">
        <f t="shared" si="835"/>
        <v>40000</v>
      </c>
      <c r="I303" s="18">
        <f t="shared" si="835"/>
        <v>0</v>
      </c>
      <c r="J303" s="18">
        <f t="shared" si="835"/>
        <v>0</v>
      </c>
      <c r="K303" s="18">
        <f t="shared" si="835"/>
        <v>0</v>
      </c>
      <c r="L303" s="18">
        <f t="shared" si="814"/>
        <v>19763.599999999999</v>
      </c>
      <c r="M303" s="18">
        <f t="shared" si="815"/>
        <v>18001</v>
      </c>
      <c r="N303" s="18">
        <f t="shared" si="816"/>
        <v>40000</v>
      </c>
      <c r="O303" s="18">
        <f t="shared" si="836"/>
        <v>0</v>
      </c>
      <c r="P303" s="18">
        <f t="shared" si="836"/>
        <v>0</v>
      </c>
      <c r="Q303" s="18">
        <f t="shared" si="836"/>
        <v>0</v>
      </c>
      <c r="R303" s="18">
        <f t="shared" si="836"/>
        <v>0</v>
      </c>
      <c r="S303" s="18">
        <f t="shared" si="836"/>
        <v>0</v>
      </c>
      <c r="T303" s="18">
        <f t="shared" si="712"/>
        <v>19763.599999999999</v>
      </c>
      <c r="U303" s="18">
        <f t="shared" si="713"/>
        <v>18001</v>
      </c>
      <c r="V303" s="18">
        <f t="shared" si="714"/>
        <v>40000</v>
      </c>
      <c r="W303" s="18">
        <f t="shared" si="837"/>
        <v>0</v>
      </c>
      <c r="X303" s="18">
        <f t="shared" si="837"/>
        <v>0</v>
      </c>
      <c r="Y303" s="18">
        <f t="shared" si="837"/>
        <v>0</v>
      </c>
      <c r="Z303" s="18">
        <f t="shared" si="837"/>
        <v>0</v>
      </c>
      <c r="AA303" s="18">
        <f t="shared" si="837"/>
        <v>0</v>
      </c>
      <c r="AB303" s="18">
        <f t="shared" si="837"/>
        <v>0</v>
      </c>
      <c r="AC303" s="18">
        <f t="shared" si="754"/>
        <v>19763.599999999999</v>
      </c>
      <c r="AD303" s="18">
        <f t="shared" si="755"/>
        <v>18001</v>
      </c>
      <c r="AE303" s="18">
        <f t="shared" si="756"/>
        <v>40000</v>
      </c>
      <c r="AF303" s="18">
        <f t="shared" si="837"/>
        <v>0</v>
      </c>
      <c r="AG303" s="18">
        <f t="shared" si="837"/>
        <v>0</v>
      </c>
      <c r="AH303" s="18">
        <f t="shared" si="837"/>
        <v>0</v>
      </c>
      <c r="AI303" s="18">
        <f t="shared" si="757"/>
        <v>19763.599999999999</v>
      </c>
      <c r="AJ303" s="18">
        <f t="shared" si="758"/>
        <v>18001</v>
      </c>
      <c r="AK303" s="18">
        <f t="shared" si="759"/>
        <v>40000</v>
      </c>
      <c r="AL303" s="18">
        <f t="shared" si="837"/>
        <v>0</v>
      </c>
      <c r="AM303" s="18">
        <f t="shared" si="760"/>
        <v>19763.599999999999</v>
      </c>
      <c r="AN303" s="18">
        <f t="shared" si="837"/>
        <v>0</v>
      </c>
      <c r="AO303" s="18">
        <f t="shared" si="837"/>
        <v>0</v>
      </c>
      <c r="AP303" s="18">
        <f t="shared" si="837"/>
        <v>0</v>
      </c>
      <c r="AQ303" s="18">
        <f t="shared" si="761"/>
        <v>19763.599999999999</v>
      </c>
      <c r="AR303" s="18">
        <f t="shared" si="762"/>
        <v>18001</v>
      </c>
      <c r="AS303" s="18">
        <f t="shared" si="763"/>
        <v>40000</v>
      </c>
      <c r="AT303" s="18">
        <f t="shared" si="837"/>
        <v>0</v>
      </c>
      <c r="AU303" s="18">
        <f t="shared" si="837"/>
        <v>0</v>
      </c>
      <c r="AV303" s="18">
        <f t="shared" si="837"/>
        <v>0</v>
      </c>
      <c r="AW303" s="18">
        <f t="shared" si="764"/>
        <v>19763.599999999999</v>
      </c>
      <c r="AX303" s="18">
        <f t="shared" si="765"/>
        <v>18001</v>
      </c>
      <c r="AY303" s="18">
        <f t="shared" si="766"/>
        <v>40000</v>
      </c>
      <c r="AZ303" s="18">
        <f t="shared" si="837"/>
        <v>0</v>
      </c>
      <c r="BA303" s="18">
        <f t="shared" si="837"/>
        <v>0</v>
      </c>
      <c r="BB303" s="18">
        <f t="shared" si="837"/>
        <v>0</v>
      </c>
      <c r="BC303" s="18">
        <f t="shared" si="715"/>
        <v>19763.599999999999</v>
      </c>
      <c r="BD303" s="18">
        <f t="shared" si="716"/>
        <v>18001</v>
      </c>
      <c r="BE303" s="18">
        <f t="shared" si="717"/>
        <v>40000</v>
      </c>
      <c r="BF303" s="18">
        <f t="shared" si="837"/>
        <v>0</v>
      </c>
      <c r="BG303" s="18">
        <f t="shared" si="837"/>
        <v>0</v>
      </c>
      <c r="BH303" s="18">
        <f t="shared" si="837"/>
        <v>0</v>
      </c>
      <c r="BI303" s="18">
        <f t="shared" si="709"/>
        <v>19763.599999999999</v>
      </c>
      <c r="BJ303" s="18">
        <f t="shared" si="710"/>
        <v>18001</v>
      </c>
      <c r="BK303" s="18">
        <f t="shared" si="711"/>
        <v>40000</v>
      </c>
      <c r="BL303" s="18">
        <f t="shared" si="837"/>
        <v>0</v>
      </c>
      <c r="BM303" s="18">
        <f t="shared" si="837"/>
        <v>0</v>
      </c>
      <c r="BN303" s="18">
        <f t="shared" si="837"/>
        <v>0</v>
      </c>
      <c r="BO303" s="18">
        <f t="shared" si="718"/>
        <v>19763.599999999999</v>
      </c>
      <c r="BP303" s="18">
        <f t="shared" si="719"/>
        <v>18001</v>
      </c>
      <c r="BQ303" s="18">
        <f t="shared" si="720"/>
        <v>40000</v>
      </c>
      <c r="BR303" s="18">
        <f t="shared" si="837"/>
        <v>0</v>
      </c>
      <c r="BS303" s="18">
        <f t="shared" si="837"/>
        <v>0</v>
      </c>
      <c r="BT303" s="18">
        <f t="shared" si="837"/>
        <v>0</v>
      </c>
      <c r="BU303" s="18">
        <f t="shared" si="721"/>
        <v>19763.599999999999</v>
      </c>
      <c r="BV303" s="18">
        <f t="shared" si="722"/>
        <v>18001</v>
      </c>
      <c r="BW303" s="18">
        <f t="shared" si="723"/>
        <v>40000</v>
      </c>
      <c r="BX303" s="18">
        <f t="shared" si="837"/>
        <v>0</v>
      </c>
      <c r="BY303" s="18">
        <f t="shared" si="837"/>
        <v>0</v>
      </c>
      <c r="BZ303" s="18">
        <f t="shared" si="837"/>
        <v>0</v>
      </c>
      <c r="CA303" s="18">
        <f t="shared" si="724"/>
        <v>19763.599999999999</v>
      </c>
      <c r="CB303" s="18">
        <f t="shared" si="725"/>
        <v>18001</v>
      </c>
      <c r="CC303" s="18">
        <f t="shared" si="726"/>
        <v>40000</v>
      </c>
      <c r="CD303" s="18">
        <f t="shared" si="837"/>
        <v>0</v>
      </c>
      <c r="CE303" s="27"/>
      <c r="CF303" s="33"/>
    </row>
    <row r="304" spans="1:84" x14ac:dyDescent="0.3">
      <c r="A304" s="19" t="s">
        <v>871</v>
      </c>
      <c r="B304" s="39">
        <v>620</v>
      </c>
      <c r="C304" s="41" t="s">
        <v>23</v>
      </c>
      <c r="D304" s="41" t="s">
        <v>5</v>
      </c>
      <c r="E304" s="14" t="s">
        <v>537</v>
      </c>
      <c r="F304" s="18">
        <v>19763.599999999999</v>
      </c>
      <c r="G304" s="18">
        <v>18001</v>
      </c>
      <c r="H304" s="18">
        <v>40000</v>
      </c>
      <c r="I304" s="18"/>
      <c r="J304" s="18"/>
      <c r="K304" s="18"/>
      <c r="L304" s="18">
        <f t="shared" si="814"/>
        <v>19763.599999999999</v>
      </c>
      <c r="M304" s="18">
        <f t="shared" si="815"/>
        <v>18001</v>
      </c>
      <c r="N304" s="18">
        <f t="shared" si="816"/>
        <v>40000</v>
      </c>
      <c r="O304" s="18"/>
      <c r="P304" s="18"/>
      <c r="Q304" s="18"/>
      <c r="R304" s="18"/>
      <c r="S304" s="18"/>
      <c r="T304" s="18">
        <f t="shared" si="712"/>
        <v>19763.599999999999</v>
      </c>
      <c r="U304" s="18">
        <f t="shared" si="713"/>
        <v>18001</v>
      </c>
      <c r="V304" s="18">
        <f t="shared" si="714"/>
        <v>40000</v>
      </c>
      <c r="W304" s="18"/>
      <c r="X304" s="18"/>
      <c r="Y304" s="18"/>
      <c r="Z304" s="18"/>
      <c r="AA304" s="18"/>
      <c r="AB304" s="18"/>
      <c r="AC304" s="18">
        <f t="shared" si="754"/>
        <v>19763.599999999999</v>
      </c>
      <c r="AD304" s="18">
        <f t="shared" si="755"/>
        <v>18001</v>
      </c>
      <c r="AE304" s="18">
        <f t="shared" si="756"/>
        <v>40000</v>
      </c>
      <c r="AF304" s="18"/>
      <c r="AG304" s="18"/>
      <c r="AH304" s="18"/>
      <c r="AI304" s="18">
        <f t="shared" si="757"/>
        <v>19763.599999999999</v>
      </c>
      <c r="AJ304" s="18">
        <f t="shared" si="758"/>
        <v>18001</v>
      </c>
      <c r="AK304" s="18">
        <f t="shared" si="759"/>
        <v>40000</v>
      </c>
      <c r="AL304" s="18"/>
      <c r="AM304" s="18">
        <f t="shared" si="760"/>
        <v>19763.599999999999</v>
      </c>
      <c r="AN304" s="18"/>
      <c r="AO304" s="18"/>
      <c r="AP304" s="18"/>
      <c r="AQ304" s="18">
        <f t="shared" si="761"/>
        <v>19763.599999999999</v>
      </c>
      <c r="AR304" s="18">
        <f t="shared" si="762"/>
        <v>18001</v>
      </c>
      <c r="AS304" s="18">
        <f t="shared" si="763"/>
        <v>40000</v>
      </c>
      <c r="AT304" s="18"/>
      <c r="AU304" s="18"/>
      <c r="AV304" s="18"/>
      <c r="AW304" s="18">
        <f t="shared" si="764"/>
        <v>19763.599999999999</v>
      </c>
      <c r="AX304" s="18">
        <f t="shared" si="765"/>
        <v>18001</v>
      </c>
      <c r="AY304" s="18">
        <f t="shared" si="766"/>
        <v>40000</v>
      </c>
      <c r="AZ304" s="18"/>
      <c r="BA304" s="18"/>
      <c r="BB304" s="18"/>
      <c r="BC304" s="18">
        <f t="shared" si="715"/>
        <v>19763.599999999999</v>
      </c>
      <c r="BD304" s="18">
        <f t="shared" si="716"/>
        <v>18001</v>
      </c>
      <c r="BE304" s="18">
        <f t="shared" si="717"/>
        <v>40000</v>
      </c>
      <c r="BF304" s="18"/>
      <c r="BG304" s="18"/>
      <c r="BH304" s="18"/>
      <c r="BI304" s="18">
        <f t="shared" si="709"/>
        <v>19763.599999999999</v>
      </c>
      <c r="BJ304" s="18">
        <f t="shared" si="710"/>
        <v>18001</v>
      </c>
      <c r="BK304" s="18">
        <f t="shared" si="711"/>
        <v>40000</v>
      </c>
      <c r="BL304" s="18"/>
      <c r="BM304" s="18"/>
      <c r="BN304" s="18"/>
      <c r="BO304" s="18">
        <f t="shared" si="718"/>
        <v>19763.599999999999</v>
      </c>
      <c r="BP304" s="18">
        <f t="shared" si="719"/>
        <v>18001</v>
      </c>
      <c r="BQ304" s="18">
        <f t="shared" si="720"/>
        <v>40000</v>
      </c>
      <c r="BR304" s="18"/>
      <c r="BS304" s="18"/>
      <c r="BT304" s="18"/>
      <c r="BU304" s="18">
        <f t="shared" si="721"/>
        <v>19763.599999999999</v>
      </c>
      <c r="BV304" s="18">
        <f t="shared" si="722"/>
        <v>18001</v>
      </c>
      <c r="BW304" s="18">
        <f t="shared" si="723"/>
        <v>40000</v>
      </c>
      <c r="BX304" s="18"/>
      <c r="BY304" s="18"/>
      <c r="BZ304" s="18"/>
      <c r="CA304" s="18">
        <f t="shared" si="724"/>
        <v>19763.599999999999</v>
      </c>
      <c r="CB304" s="18">
        <f t="shared" si="725"/>
        <v>18001</v>
      </c>
      <c r="CC304" s="18">
        <f t="shared" si="726"/>
        <v>40000</v>
      </c>
      <c r="CD304" s="18"/>
      <c r="CE304" s="27"/>
      <c r="CF304" s="33"/>
    </row>
    <row r="305" spans="1:119" ht="46.8" x14ac:dyDescent="0.3">
      <c r="A305" s="19" t="s">
        <v>1178</v>
      </c>
      <c r="B305" s="39"/>
      <c r="C305" s="41"/>
      <c r="D305" s="41"/>
      <c r="E305" s="14" t="s">
        <v>1168</v>
      </c>
      <c r="F305" s="18">
        <f t="shared" ref="F305:K307" si="838">F306</f>
        <v>42360.3</v>
      </c>
      <c r="G305" s="18">
        <f t="shared" si="838"/>
        <v>69991</v>
      </c>
      <c r="H305" s="18">
        <f t="shared" si="838"/>
        <v>0</v>
      </c>
      <c r="I305" s="18">
        <f t="shared" si="838"/>
        <v>0</v>
      </c>
      <c r="J305" s="18">
        <f t="shared" si="838"/>
        <v>0</v>
      </c>
      <c r="K305" s="18">
        <f t="shared" si="838"/>
        <v>0</v>
      </c>
      <c r="L305" s="18">
        <f t="shared" si="814"/>
        <v>42360.3</v>
      </c>
      <c r="M305" s="18">
        <f t="shared" si="815"/>
        <v>69991</v>
      </c>
      <c r="N305" s="18">
        <f t="shared" si="816"/>
        <v>0</v>
      </c>
      <c r="O305" s="18">
        <f t="shared" ref="O305:S307" si="839">O306</f>
        <v>0</v>
      </c>
      <c r="P305" s="18">
        <f t="shared" si="839"/>
        <v>0</v>
      </c>
      <c r="Q305" s="18">
        <f t="shared" si="839"/>
        <v>0</v>
      </c>
      <c r="R305" s="18">
        <f t="shared" si="839"/>
        <v>0</v>
      </c>
      <c r="S305" s="18">
        <f t="shared" si="839"/>
        <v>0</v>
      </c>
      <c r="T305" s="18">
        <f t="shared" si="712"/>
        <v>42360.3</v>
      </c>
      <c r="U305" s="18">
        <f t="shared" si="713"/>
        <v>69991</v>
      </c>
      <c r="V305" s="18">
        <f t="shared" si="714"/>
        <v>0</v>
      </c>
      <c r="W305" s="18">
        <f t="shared" ref="W305:CD307" si="840">W306</f>
        <v>0</v>
      </c>
      <c r="X305" s="18">
        <f t="shared" si="840"/>
        <v>0</v>
      </c>
      <c r="Y305" s="18">
        <f t="shared" si="840"/>
        <v>0</v>
      </c>
      <c r="Z305" s="18">
        <f t="shared" si="840"/>
        <v>0</v>
      </c>
      <c r="AA305" s="18">
        <f t="shared" si="840"/>
        <v>0</v>
      </c>
      <c r="AB305" s="18">
        <f t="shared" si="840"/>
        <v>0</v>
      </c>
      <c r="AC305" s="18">
        <f t="shared" si="754"/>
        <v>42360.3</v>
      </c>
      <c r="AD305" s="18">
        <f t="shared" si="755"/>
        <v>69991</v>
      </c>
      <c r="AE305" s="18">
        <f t="shared" si="756"/>
        <v>0</v>
      </c>
      <c r="AF305" s="18">
        <f t="shared" si="840"/>
        <v>0</v>
      </c>
      <c r="AG305" s="18">
        <f t="shared" si="840"/>
        <v>0</v>
      </c>
      <c r="AH305" s="18">
        <f t="shared" si="840"/>
        <v>0</v>
      </c>
      <c r="AI305" s="18">
        <f t="shared" si="757"/>
        <v>42360.3</v>
      </c>
      <c r="AJ305" s="18">
        <f t="shared" si="758"/>
        <v>69991</v>
      </c>
      <c r="AK305" s="18">
        <f t="shared" si="759"/>
        <v>0</v>
      </c>
      <c r="AL305" s="18">
        <f t="shared" si="840"/>
        <v>0</v>
      </c>
      <c r="AM305" s="18">
        <f t="shared" si="760"/>
        <v>42360.3</v>
      </c>
      <c r="AN305" s="18">
        <f t="shared" si="840"/>
        <v>0</v>
      </c>
      <c r="AO305" s="18">
        <f t="shared" si="840"/>
        <v>0</v>
      </c>
      <c r="AP305" s="18">
        <f t="shared" si="840"/>
        <v>0</v>
      </c>
      <c r="AQ305" s="18">
        <f t="shared" si="761"/>
        <v>42360.3</v>
      </c>
      <c r="AR305" s="18">
        <f t="shared" si="762"/>
        <v>69991</v>
      </c>
      <c r="AS305" s="18">
        <f t="shared" si="763"/>
        <v>0</v>
      </c>
      <c r="AT305" s="18">
        <f t="shared" si="840"/>
        <v>0</v>
      </c>
      <c r="AU305" s="18">
        <f t="shared" si="840"/>
        <v>0</v>
      </c>
      <c r="AV305" s="18">
        <f t="shared" si="840"/>
        <v>0</v>
      </c>
      <c r="AW305" s="18">
        <f t="shared" si="764"/>
        <v>42360.3</v>
      </c>
      <c r="AX305" s="18">
        <f t="shared" si="765"/>
        <v>69991</v>
      </c>
      <c r="AY305" s="18">
        <f t="shared" si="766"/>
        <v>0</v>
      </c>
      <c r="AZ305" s="18">
        <f t="shared" si="840"/>
        <v>0</v>
      </c>
      <c r="BA305" s="18">
        <f t="shared" si="840"/>
        <v>0</v>
      </c>
      <c r="BB305" s="18">
        <f t="shared" si="840"/>
        <v>0</v>
      </c>
      <c r="BC305" s="18">
        <f t="shared" si="715"/>
        <v>42360.3</v>
      </c>
      <c r="BD305" s="18">
        <f t="shared" si="716"/>
        <v>69991</v>
      </c>
      <c r="BE305" s="18">
        <f t="shared" si="717"/>
        <v>0</v>
      </c>
      <c r="BF305" s="18">
        <f t="shared" si="840"/>
        <v>0</v>
      </c>
      <c r="BG305" s="18">
        <f t="shared" si="840"/>
        <v>0</v>
      </c>
      <c r="BH305" s="18">
        <f t="shared" si="840"/>
        <v>0</v>
      </c>
      <c r="BI305" s="18">
        <f t="shared" si="709"/>
        <v>42360.3</v>
      </c>
      <c r="BJ305" s="18">
        <f t="shared" si="710"/>
        <v>69991</v>
      </c>
      <c r="BK305" s="18">
        <f t="shared" si="711"/>
        <v>0</v>
      </c>
      <c r="BL305" s="18">
        <f t="shared" si="840"/>
        <v>0</v>
      </c>
      <c r="BM305" s="18">
        <f t="shared" si="840"/>
        <v>0</v>
      </c>
      <c r="BN305" s="18">
        <f t="shared" si="840"/>
        <v>0</v>
      </c>
      <c r="BO305" s="18">
        <f t="shared" si="718"/>
        <v>42360.3</v>
      </c>
      <c r="BP305" s="18">
        <f t="shared" si="719"/>
        <v>69991</v>
      </c>
      <c r="BQ305" s="18">
        <f t="shared" si="720"/>
        <v>0</v>
      </c>
      <c r="BR305" s="18">
        <f t="shared" si="840"/>
        <v>0</v>
      </c>
      <c r="BS305" s="18">
        <f t="shared" si="840"/>
        <v>0</v>
      </c>
      <c r="BT305" s="18">
        <f t="shared" si="840"/>
        <v>0</v>
      </c>
      <c r="BU305" s="18">
        <f t="shared" si="721"/>
        <v>42360.3</v>
      </c>
      <c r="BV305" s="18">
        <f t="shared" si="722"/>
        <v>69991</v>
      </c>
      <c r="BW305" s="18">
        <f t="shared" si="723"/>
        <v>0</v>
      </c>
      <c r="BX305" s="18">
        <f t="shared" si="840"/>
        <v>0</v>
      </c>
      <c r="BY305" s="18">
        <f t="shared" si="840"/>
        <v>0</v>
      </c>
      <c r="BZ305" s="18">
        <f t="shared" si="840"/>
        <v>0</v>
      </c>
      <c r="CA305" s="18">
        <f t="shared" si="724"/>
        <v>42360.3</v>
      </c>
      <c r="CB305" s="18">
        <f t="shared" si="725"/>
        <v>69991</v>
      </c>
      <c r="CC305" s="18">
        <f t="shared" si="726"/>
        <v>0</v>
      </c>
      <c r="CD305" s="18">
        <f t="shared" si="840"/>
        <v>0</v>
      </c>
      <c r="CE305" s="27"/>
      <c r="CF305" s="33"/>
    </row>
    <row r="306" spans="1:119" ht="46.8" x14ac:dyDescent="0.3">
      <c r="A306" s="19" t="s">
        <v>1178</v>
      </c>
      <c r="B306" s="39">
        <v>600</v>
      </c>
      <c r="C306" s="41"/>
      <c r="D306" s="41"/>
      <c r="E306" s="14" t="s">
        <v>554</v>
      </c>
      <c r="F306" s="18">
        <f t="shared" si="838"/>
        <v>42360.3</v>
      </c>
      <c r="G306" s="18">
        <f t="shared" si="838"/>
        <v>69991</v>
      </c>
      <c r="H306" s="18">
        <f t="shared" si="838"/>
        <v>0</v>
      </c>
      <c r="I306" s="18">
        <f t="shared" si="838"/>
        <v>0</v>
      </c>
      <c r="J306" s="18">
        <f t="shared" si="838"/>
        <v>0</v>
      </c>
      <c r="K306" s="18">
        <f t="shared" si="838"/>
        <v>0</v>
      </c>
      <c r="L306" s="18">
        <f t="shared" si="814"/>
        <v>42360.3</v>
      </c>
      <c r="M306" s="18">
        <f t="shared" si="815"/>
        <v>69991</v>
      </c>
      <c r="N306" s="18">
        <f t="shared" si="816"/>
        <v>0</v>
      </c>
      <c r="O306" s="18">
        <f t="shared" si="839"/>
        <v>0</v>
      </c>
      <c r="P306" s="18">
        <f t="shared" si="839"/>
        <v>0</v>
      </c>
      <c r="Q306" s="18">
        <f t="shared" si="839"/>
        <v>0</v>
      </c>
      <c r="R306" s="18">
        <f t="shared" si="839"/>
        <v>0</v>
      </c>
      <c r="S306" s="18">
        <f t="shared" si="839"/>
        <v>0</v>
      </c>
      <c r="T306" s="18">
        <f t="shared" si="712"/>
        <v>42360.3</v>
      </c>
      <c r="U306" s="18">
        <f t="shared" si="713"/>
        <v>69991</v>
      </c>
      <c r="V306" s="18">
        <f t="shared" si="714"/>
        <v>0</v>
      </c>
      <c r="W306" s="18">
        <f t="shared" si="840"/>
        <v>0</v>
      </c>
      <c r="X306" s="18">
        <f t="shared" si="840"/>
        <v>0</v>
      </c>
      <c r="Y306" s="18">
        <f t="shared" si="840"/>
        <v>0</v>
      </c>
      <c r="Z306" s="18">
        <f t="shared" si="840"/>
        <v>0</v>
      </c>
      <c r="AA306" s="18">
        <f t="shared" si="840"/>
        <v>0</v>
      </c>
      <c r="AB306" s="18">
        <f t="shared" si="840"/>
        <v>0</v>
      </c>
      <c r="AC306" s="18">
        <f t="shared" si="754"/>
        <v>42360.3</v>
      </c>
      <c r="AD306" s="18">
        <f t="shared" si="755"/>
        <v>69991</v>
      </c>
      <c r="AE306" s="18">
        <f t="shared" si="756"/>
        <v>0</v>
      </c>
      <c r="AF306" s="18">
        <f t="shared" si="840"/>
        <v>0</v>
      </c>
      <c r="AG306" s="18">
        <f t="shared" si="840"/>
        <v>0</v>
      </c>
      <c r="AH306" s="18">
        <f t="shared" si="840"/>
        <v>0</v>
      </c>
      <c r="AI306" s="18">
        <f t="shared" si="757"/>
        <v>42360.3</v>
      </c>
      <c r="AJ306" s="18">
        <f t="shared" si="758"/>
        <v>69991</v>
      </c>
      <c r="AK306" s="18">
        <f t="shared" si="759"/>
        <v>0</v>
      </c>
      <c r="AL306" s="18">
        <f t="shared" si="840"/>
        <v>0</v>
      </c>
      <c r="AM306" s="18">
        <f t="shared" si="760"/>
        <v>42360.3</v>
      </c>
      <c r="AN306" s="18">
        <f t="shared" si="840"/>
        <v>0</v>
      </c>
      <c r="AO306" s="18">
        <f t="shared" si="840"/>
        <v>0</v>
      </c>
      <c r="AP306" s="18">
        <f t="shared" si="840"/>
        <v>0</v>
      </c>
      <c r="AQ306" s="18">
        <f t="shared" si="761"/>
        <v>42360.3</v>
      </c>
      <c r="AR306" s="18">
        <f t="shared" si="762"/>
        <v>69991</v>
      </c>
      <c r="AS306" s="18">
        <f t="shared" si="763"/>
        <v>0</v>
      </c>
      <c r="AT306" s="18">
        <f t="shared" si="840"/>
        <v>0</v>
      </c>
      <c r="AU306" s="18">
        <f t="shared" si="840"/>
        <v>0</v>
      </c>
      <c r="AV306" s="18">
        <f t="shared" si="840"/>
        <v>0</v>
      </c>
      <c r="AW306" s="18">
        <f t="shared" si="764"/>
        <v>42360.3</v>
      </c>
      <c r="AX306" s="18">
        <f t="shared" si="765"/>
        <v>69991</v>
      </c>
      <c r="AY306" s="18">
        <f t="shared" si="766"/>
        <v>0</v>
      </c>
      <c r="AZ306" s="18">
        <f t="shared" si="840"/>
        <v>0</v>
      </c>
      <c r="BA306" s="18">
        <f t="shared" si="840"/>
        <v>0</v>
      </c>
      <c r="BB306" s="18">
        <f t="shared" si="840"/>
        <v>0</v>
      </c>
      <c r="BC306" s="18">
        <f t="shared" si="715"/>
        <v>42360.3</v>
      </c>
      <c r="BD306" s="18">
        <f t="shared" si="716"/>
        <v>69991</v>
      </c>
      <c r="BE306" s="18">
        <f t="shared" si="717"/>
        <v>0</v>
      </c>
      <c r="BF306" s="18">
        <f t="shared" si="840"/>
        <v>0</v>
      </c>
      <c r="BG306" s="18">
        <f t="shared" si="840"/>
        <v>0</v>
      </c>
      <c r="BH306" s="18">
        <f t="shared" si="840"/>
        <v>0</v>
      </c>
      <c r="BI306" s="18">
        <f t="shared" si="709"/>
        <v>42360.3</v>
      </c>
      <c r="BJ306" s="18">
        <f t="shared" si="710"/>
        <v>69991</v>
      </c>
      <c r="BK306" s="18">
        <f t="shared" si="711"/>
        <v>0</v>
      </c>
      <c r="BL306" s="18">
        <f t="shared" si="840"/>
        <v>0</v>
      </c>
      <c r="BM306" s="18">
        <f t="shared" si="840"/>
        <v>0</v>
      </c>
      <c r="BN306" s="18">
        <f t="shared" si="840"/>
        <v>0</v>
      </c>
      <c r="BO306" s="18">
        <f t="shared" si="718"/>
        <v>42360.3</v>
      </c>
      <c r="BP306" s="18">
        <f t="shared" si="719"/>
        <v>69991</v>
      </c>
      <c r="BQ306" s="18">
        <f t="shared" si="720"/>
        <v>0</v>
      </c>
      <c r="BR306" s="18">
        <f t="shared" si="840"/>
        <v>0</v>
      </c>
      <c r="BS306" s="18">
        <f t="shared" si="840"/>
        <v>0</v>
      </c>
      <c r="BT306" s="18">
        <f t="shared" si="840"/>
        <v>0</v>
      </c>
      <c r="BU306" s="18">
        <f t="shared" si="721"/>
        <v>42360.3</v>
      </c>
      <c r="BV306" s="18">
        <f t="shared" si="722"/>
        <v>69991</v>
      </c>
      <c r="BW306" s="18">
        <f t="shared" si="723"/>
        <v>0</v>
      </c>
      <c r="BX306" s="18">
        <f t="shared" si="840"/>
        <v>0</v>
      </c>
      <c r="BY306" s="18">
        <f t="shared" si="840"/>
        <v>0</v>
      </c>
      <c r="BZ306" s="18">
        <f t="shared" si="840"/>
        <v>0</v>
      </c>
      <c r="CA306" s="18">
        <f t="shared" si="724"/>
        <v>42360.3</v>
      </c>
      <c r="CB306" s="18">
        <f t="shared" si="725"/>
        <v>69991</v>
      </c>
      <c r="CC306" s="18">
        <f t="shared" si="726"/>
        <v>0</v>
      </c>
      <c r="CD306" s="18">
        <f t="shared" si="840"/>
        <v>0</v>
      </c>
      <c r="CE306" s="27"/>
      <c r="CF306" s="33"/>
    </row>
    <row r="307" spans="1:119" x14ac:dyDescent="0.3">
      <c r="A307" s="19" t="s">
        <v>1178</v>
      </c>
      <c r="B307" s="39">
        <v>620</v>
      </c>
      <c r="C307" s="41"/>
      <c r="D307" s="41"/>
      <c r="E307" s="14" t="s">
        <v>569</v>
      </c>
      <c r="F307" s="18">
        <f t="shared" si="838"/>
        <v>42360.3</v>
      </c>
      <c r="G307" s="18">
        <f t="shared" si="838"/>
        <v>69991</v>
      </c>
      <c r="H307" s="18">
        <f t="shared" si="838"/>
        <v>0</v>
      </c>
      <c r="I307" s="18">
        <f t="shared" si="838"/>
        <v>0</v>
      </c>
      <c r="J307" s="18">
        <f t="shared" si="838"/>
        <v>0</v>
      </c>
      <c r="K307" s="18">
        <f t="shared" si="838"/>
        <v>0</v>
      </c>
      <c r="L307" s="18">
        <f t="shared" si="814"/>
        <v>42360.3</v>
      </c>
      <c r="M307" s="18">
        <f t="shared" si="815"/>
        <v>69991</v>
      </c>
      <c r="N307" s="18">
        <f t="shared" si="816"/>
        <v>0</v>
      </c>
      <c r="O307" s="18">
        <f t="shared" si="839"/>
        <v>0</v>
      </c>
      <c r="P307" s="18">
        <f t="shared" si="839"/>
        <v>0</v>
      </c>
      <c r="Q307" s="18">
        <f t="shared" si="839"/>
        <v>0</v>
      </c>
      <c r="R307" s="18">
        <f t="shared" si="839"/>
        <v>0</v>
      </c>
      <c r="S307" s="18">
        <f t="shared" si="839"/>
        <v>0</v>
      </c>
      <c r="T307" s="18">
        <f t="shared" si="712"/>
        <v>42360.3</v>
      </c>
      <c r="U307" s="18">
        <f t="shared" si="713"/>
        <v>69991</v>
      </c>
      <c r="V307" s="18">
        <f t="shared" si="714"/>
        <v>0</v>
      </c>
      <c r="W307" s="18">
        <f t="shared" si="840"/>
        <v>0</v>
      </c>
      <c r="X307" s="18">
        <f t="shared" si="840"/>
        <v>0</v>
      </c>
      <c r="Y307" s="18">
        <f t="shared" si="840"/>
        <v>0</v>
      </c>
      <c r="Z307" s="18">
        <f t="shared" si="840"/>
        <v>0</v>
      </c>
      <c r="AA307" s="18">
        <f t="shared" si="840"/>
        <v>0</v>
      </c>
      <c r="AB307" s="18">
        <f t="shared" si="840"/>
        <v>0</v>
      </c>
      <c r="AC307" s="18">
        <f t="shared" si="754"/>
        <v>42360.3</v>
      </c>
      <c r="AD307" s="18">
        <f t="shared" si="755"/>
        <v>69991</v>
      </c>
      <c r="AE307" s="18">
        <f t="shared" si="756"/>
        <v>0</v>
      </c>
      <c r="AF307" s="18">
        <f t="shared" si="840"/>
        <v>0</v>
      </c>
      <c r="AG307" s="18">
        <f t="shared" si="840"/>
        <v>0</v>
      </c>
      <c r="AH307" s="18">
        <f t="shared" si="840"/>
        <v>0</v>
      </c>
      <c r="AI307" s="18">
        <f t="shared" si="757"/>
        <v>42360.3</v>
      </c>
      <c r="AJ307" s="18">
        <f t="shared" si="758"/>
        <v>69991</v>
      </c>
      <c r="AK307" s="18">
        <f t="shared" si="759"/>
        <v>0</v>
      </c>
      <c r="AL307" s="18">
        <f t="shared" si="840"/>
        <v>0</v>
      </c>
      <c r="AM307" s="18">
        <f t="shared" si="760"/>
        <v>42360.3</v>
      </c>
      <c r="AN307" s="18">
        <f t="shared" si="840"/>
        <v>0</v>
      </c>
      <c r="AO307" s="18">
        <f t="shared" si="840"/>
        <v>0</v>
      </c>
      <c r="AP307" s="18">
        <f t="shared" si="840"/>
        <v>0</v>
      </c>
      <c r="AQ307" s="18">
        <f t="shared" si="761"/>
        <v>42360.3</v>
      </c>
      <c r="AR307" s="18">
        <f t="shared" si="762"/>
        <v>69991</v>
      </c>
      <c r="AS307" s="18">
        <f t="shared" si="763"/>
        <v>0</v>
      </c>
      <c r="AT307" s="18">
        <f t="shared" si="840"/>
        <v>0</v>
      </c>
      <c r="AU307" s="18">
        <f t="shared" si="840"/>
        <v>0</v>
      </c>
      <c r="AV307" s="18">
        <f t="shared" si="840"/>
        <v>0</v>
      </c>
      <c r="AW307" s="18">
        <f t="shared" si="764"/>
        <v>42360.3</v>
      </c>
      <c r="AX307" s="18">
        <f t="shared" si="765"/>
        <v>69991</v>
      </c>
      <c r="AY307" s="18">
        <f t="shared" si="766"/>
        <v>0</v>
      </c>
      <c r="AZ307" s="18">
        <f t="shared" si="840"/>
        <v>0</v>
      </c>
      <c r="BA307" s="18">
        <f t="shared" si="840"/>
        <v>0</v>
      </c>
      <c r="BB307" s="18">
        <f t="shared" si="840"/>
        <v>0</v>
      </c>
      <c r="BC307" s="18">
        <f t="shared" si="715"/>
        <v>42360.3</v>
      </c>
      <c r="BD307" s="18">
        <f t="shared" si="716"/>
        <v>69991</v>
      </c>
      <c r="BE307" s="18">
        <f t="shared" si="717"/>
        <v>0</v>
      </c>
      <c r="BF307" s="18">
        <f t="shared" si="840"/>
        <v>0</v>
      </c>
      <c r="BG307" s="18">
        <f t="shared" si="840"/>
        <v>0</v>
      </c>
      <c r="BH307" s="18">
        <f t="shared" si="840"/>
        <v>0</v>
      </c>
      <c r="BI307" s="18">
        <f t="shared" si="709"/>
        <v>42360.3</v>
      </c>
      <c r="BJ307" s="18">
        <f t="shared" si="710"/>
        <v>69991</v>
      </c>
      <c r="BK307" s="18">
        <f t="shared" si="711"/>
        <v>0</v>
      </c>
      <c r="BL307" s="18">
        <f t="shared" si="840"/>
        <v>0</v>
      </c>
      <c r="BM307" s="18">
        <f t="shared" si="840"/>
        <v>0</v>
      </c>
      <c r="BN307" s="18">
        <f t="shared" si="840"/>
        <v>0</v>
      </c>
      <c r="BO307" s="18">
        <f t="shared" si="718"/>
        <v>42360.3</v>
      </c>
      <c r="BP307" s="18">
        <f t="shared" si="719"/>
        <v>69991</v>
      </c>
      <c r="BQ307" s="18">
        <f t="shared" si="720"/>
        <v>0</v>
      </c>
      <c r="BR307" s="18">
        <f t="shared" si="840"/>
        <v>0</v>
      </c>
      <c r="BS307" s="18">
        <f t="shared" si="840"/>
        <v>0</v>
      </c>
      <c r="BT307" s="18">
        <f t="shared" si="840"/>
        <v>0</v>
      </c>
      <c r="BU307" s="18">
        <f t="shared" si="721"/>
        <v>42360.3</v>
      </c>
      <c r="BV307" s="18">
        <f t="shared" si="722"/>
        <v>69991</v>
      </c>
      <c r="BW307" s="18">
        <f t="shared" si="723"/>
        <v>0</v>
      </c>
      <c r="BX307" s="18">
        <f t="shared" si="840"/>
        <v>0</v>
      </c>
      <c r="BY307" s="18">
        <f t="shared" si="840"/>
        <v>0</v>
      </c>
      <c r="BZ307" s="18">
        <f t="shared" si="840"/>
        <v>0</v>
      </c>
      <c r="CA307" s="18">
        <f t="shared" si="724"/>
        <v>42360.3</v>
      </c>
      <c r="CB307" s="18">
        <f t="shared" si="725"/>
        <v>69991</v>
      </c>
      <c r="CC307" s="18">
        <f t="shared" si="726"/>
        <v>0</v>
      </c>
      <c r="CD307" s="18">
        <f t="shared" si="840"/>
        <v>0</v>
      </c>
      <c r="CE307" s="27"/>
      <c r="CF307" s="33"/>
    </row>
    <row r="308" spans="1:119" x14ac:dyDescent="0.3">
      <c r="A308" s="19" t="s">
        <v>1178</v>
      </c>
      <c r="B308" s="39">
        <v>620</v>
      </c>
      <c r="C308" s="41" t="s">
        <v>23</v>
      </c>
      <c r="D308" s="41" t="s">
        <v>5</v>
      </c>
      <c r="E308" s="14" t="s">
        <v>537</v>
      </c>
      <c r="F308" s="18">
        <v>42360.3</v>
      </c>
      <c r="G308" s="18">
        <v>69991</v>
      </c>
      <c r="H308" s="18"/>
      <c r="I308" s="18"/>
      <c r="J308" s="18"/>
      <c r="K308" s="18"/>
      <c r="L308" s="18">
        <f t="shared" si="814"/>
        <v>42360.3</v>
      </c>
      <c r="M308" s="18">
        <f t="shared" si="815"/>
        <v>69991</v>
      </c>
      <c r="N308" s="18">
        <f t="shared" si="816"/>
        <v>0</v>
      </c>
      <c r="O308" s="18"/>
      <c r="P308" s="18"/>
      <c r="Q308" s="18"/>
      <c r="R308" s="18"/>
      <c r="S308" s="18"/>
      <c r="T308" s="18">
        <f t="shared" si="712"/>
        <v>42360.3</v>
      </c>
      <c r="U308" s="18">
        <f t="shared" si="713"/>
        <v>69991</v>
      </c>
      <c r="V308" s="18">
        <f t="shared" si="714"/>
        <v>0</v>
      </c>
      <c r="W308" s="18"/>
      <c r="X308" s="18"/>
      <c r="Y308" s="18"/>
      <c r="Z308" s="18"/>
      <c r="AA308" s="18"/>
      <c r="AB308" s="18"/>
      <c r="AC308" s="18">
        <f t="shared" si="754"/>
        <v>42360.3</v>
      </c>
      <c r="AD308" s="18">
        <f t="shared" si="755"/>
        <v>69991</v>
      </c>
      <c r="AE308" s="18">
        <f t="shared" si="756"/>
        <v>0</v>
      </c>
      <c r="AF308" s="18"/>
      <c r="AG308" s="18"/>
      <c r="AH308" s="18"/>
      <c r="AI308" s="18">
        <f t="shared" si="757"/>
        <v>42360.3</v>
      </c>
      <c r="AJ308" s="18">
        <f t="shared" si="758"/>
        <v>69991</v>
      </c>
      <c r="AK308" s="18">
        <f t="shared" si="759"/>
        <v>0</v>
      </c>
      <c r="AL308" s="18"/>
      <c r="AM308" s="18">
        <f t="shared" si="760"/>
        <v>42360.3</v>
      </c>
      <c r="AN308" s="18"/>
      <c r="AO308" s="18"/>
      <c r="AP308" s="18"/>
      <c r="AQ308" s="18">
        <f t="shared" si="761"/>
        <v>42360.3</v>
      </c>
      <c r="AR308" s="18">
        <f t="shared" si="762"/>
        <v>69991</v>
      </c>
      <c r="AS308" s="18">
        <f t="shared" si="763"/>
        <v>0</v>
      </c>
      <c r="AT308" s="18"/>
      <c r="AU308" s="18"/>
      <c r="AV308" s="18"/>
      <c r="AW308" s="18">
        <f t="shared" si="764"/>
        <v>42360.3</v>
      </c>
      <c r="AX308" s="18">
        <f t="shared" si="765"/>
        <v>69991</v>
      </c>
      <c r="AY308" s="18">
        <f t="shared" si="766"/>
        <v>0</v>
      </c>
      <c r="AZ308" s="18"/>
      <c r="BA308" s="18"/>
      <c r="BB308" s="18"/>
      <c r="BC308" s="18">
        <f t="shared" si="715"/>
        <v>42360.3</v>
      </c>
      <c r="BD308" s="18">
        <f t="shared" si="716"/>
        <v>69991</v>
      </c>
      <c r="BE308" s="18">
        <f t="shared" si="717"/>
        <v>0</v>
      </c>
      <c r="BF308" s="18"/>
      <c r="BG308" s="18"/>
      <c r="BH308" s="18"/>
      <c r="BI308" s="18">
        <f t="shared" si="709"/>
        <v>42360.3</v>
      </c>
      <c r="BJ308" s="18">
        <f t="shared" si="710"/>
        <v>69991</v>
      </c>
      <c r="BK308" s="18">
        <f t="shared" si="711"/>
        <v>0</v>
      </c>
      <c r="BL308" s="18"/>
      <c r="BM308" s="18"/>
      <c r="BN308" s="18"/>
      <c r="BO308" s="18">
        <f t="shared" si="718"/>
        <v>42360.3</v>
      </c>
      <c r="BP308" s="18">
        <f t="shared" si="719"/>
        <v>69991</v>
      </c>
      <c r="BQ308" s="18">
        <f t="shared" si="720"/>
        <v>0</v>
      </c>
      <c r="BR308" s="18"/>
      <c r="BS308" s="18"/>
      <c r="BT308" s="18"/>
      <c r="BU308" s="18">
        <f t="shared" si="721"/>
        <v>42360.3</v>
      </c>
      <c r="BV308" s="18">
        <f t="shared" si="722"/>
        <v>69991</v>
      </c>
      <c r="BW308" s="18">
        <f t="shared" si="723"/>
        <v>0</v>
      </c>
      <c r="BX308" s="18"/>
      <c r="BY308" s="18"/>
      <c r="BZ308" s="18"/>
      <c r="CA308" s="18">
        <f t="shared" si="724"/>
        <v>42360.3</v>
      </c>
      <c r="CB308" s="18">
        <f t="shared" si="725"/>
        <v>69991</v>
      </c>
      <c r="CC308" s="18">
        <f t="shared" si="726"/>
        <v>0</v>
      </c>
      <c r="CD308" s="18"/>
      <c r="CE308" s="27"/>
      <c r="CF308" s="33"/>
    </row>
    <row r="309" spans="1:119" s="11" customFormat="1" ht="46.8" x14ac:dyDescent="0.3">
      <c r="A309" s="10" t="s">
        <v>69</v>
      </c>
      <c r="B309" s="16"/>
      <c r="C309" s="10"/>
      <c r="D309" s="10"/>
      <c r="E309" s="15" t="s">
        <v>958</v>
      </c>
      <c r="F309" s="17">
        <f t="shared" ref="F309:K309" si="841">F310+F343</f>
        <v>611625</v>
      </c>
      <c r="G309" s="17">
        <f t="shared" si="841"/>
        <v>611625</v>
      </c>
      <c r="H309" s="17">
        <f t="shared" si="841"/>
        <v>611625</v>
      </c>
      <c r="I309" s="17">
        <f t="shared" si="841"/>
        <v>0</v>
      </c>
      <c r="J309" s="17">
        <f t="shared" si="841"/>
        <v>0</v>
      </c>
      <c r="K309" s="17">
        <f t="shared" si="841"/>
        <v>0</v>
      </c>
      <c r="L309" s="17">
        <f t="shared" si="814"/>
        <v>611625</v>
      </c>
      <c r="M309" s="17">
        <f t="shared" si="815"/>
        <v>611625</v>
      </c>
      <c r="N309" s="17">
        <f t="shared" si="816"/>
        <v>611625</v>
      </c>
      <c r="O309" s="17">
        <f t="shared" ref="O309:S309" si="842">O310+O343</f>
        <v>0</v>
      </c>
      <c r="P309" s="17">
        <f t="shared" si="842"/>
        <v>0</v>
      </c>
      <c r="Q309" s="17">
        <f t="shared" si="842"/>
        <v>0</v>
      </c>
      <c r="R309" s="17">
        <f t="shared" si="842"/>
        <v>0</v>
      </c>
      <c r="S309" s="17">
        <f t="shared" si="842"/>
        <v>0</v>
      </c>
      <c r="T309" s="17">
        <f t="shared" si="712"/>
        <v>611625</v>
      </c>
      <c r="U309" s="17">
        <f t="shared" si="713"/>
        <v>611625</v>
      </c>
      <c r="V309" s="17">
        <f t="shared" si="714"/>
        <v>611625</v>
      </c>
      <c r="W309" s="17">
        <f>W310+W343</f>
        <v>0</v>
      </c>
      <c r="X309" s="17">
        <f t="shared" ref="X309:AB309" si="843">X310+X343</f>
        <v>0</v>
      </c>
      <c r="Y309" s="17">
        <f t="shared" si="843"/>
        <v>0</v>
      </c>
      <c r="Z309" s="17">
        <f t="shared" si="843"/>
        <v>0</v>
      </c>
      <c r="AA309" s="17">
        <f t="shared" si="843"/>
        <v>0</v>
      </c>
      <c r="AB309" s="17">
        <f t="shared" si="843"/>
        <v>0</v>
      </c>
      <c r="AC309" s="17">
        <f t="shared" si="754"/>
        <v>611625</v>
      </c>
      <c r="AD309" s="17">
        <f t="shared" si="755"/>
        <v>611625</v>
      </c>
      <c r="AE309" s="17">
        <f t="shared" si="756"/>
        <v>611625</v>
      </c>
      <c r="AF309" s="17">
        <f t="shared" ref="AF309:AH309" si="844">AF310+AF343</f>
        <v>10767.32</v>
      </c>
      <c r="AG309" s="17">
        <f t="shared" si="844"/>
        <v>0</v>
      </c>
      <c r="AH309" s="17">
        <f t="shared" si="844"/>
        <v>0</v>
      </c>
      <c r="AI309" s="17">
        <f t="shared" si="757"/>
        <v>622392.31999999995</v>
      </c>
      <c r="AJ309" s="17">
        <f t="shared" si="758"/>
        <v>611625</v>
      </c>
      <c r="AK309" s="17">
        <f t="shared" si="759"/>
        <v>611625</v>
      </c>
      <c r="AL309" s="17">
        <f>AL310+AL343</f>
        <v>0</v>
      </c>
      <c r="AM309" s="17">
        <f t="shared" si="760"/>
        <v>622392.31999999995</v>
      </c>
      <c r="AN309" s="17">
        <f t="shared" ref="AN309:AP309" si="845">AN310+AN343</f>
        <v>0</v>
      </c>
      <c r="AO309" s="17">
        <f t="shared" si="845"/>
        <v>0</v>
      </c>
      <c r="AP309" s="17">
        <f t="shared" si="845"/>
        <v>0</v>
      </c>
      <c r="AQ309" s="17">
        <f t="shared" si="761"/>
        <v>622392.31999999995</v>
      </c>
      <c r="AR309" s="17">
        <f t="shared" si="762"/>
        <v>611625</v>
      </c>
      <c r="AS309" s="17">
        <f t="shared" si="763"/>
        <v>611625</v>
      </c>
      <c r="AT309" s="17">
        <f>AT310+AT343</f>
        <v>0</v>
      </c>
      <c r="AU309" s="17">
        <f>AU310+AU343</f>
        <v>0</v>
      </c>
      <c r="AV309" s="17">
        <f>AV310+AV343</f>
        <v>0</v>
      </c>
      <c r="AW309" s="17">
        <f t="shared" si="764"/>
        <v>622392.31999999995</v>
      </c>
      <c r="AX309" s="17">
        <f t="shared" si="765"/>
        <v>611625</v>
      </c>
      <c r="AY309" s="17">
        <f t="shared" si="766"/>
        <v>611625</v>
      </c>
      <c r="AZ309" s="17">
        <f t="shared" ref="AZ309:BB309" si="846">AZ310+AZ343</f>
        <v>4956.2469999999994</v>
      </c>
      <c r="BA309" s="17">
        <f t="shared" si="846"/>
        <v>0</v>
      </c>
      <c r="BB309" s="17">
        <f t="shared" si="846"/>
        <v>0</v>
      </c>
      <c r="BC309" s="17">
        <f t="shared" si="715"/>
        <v>627348.56699999992</v>
      </c>
      <c r="BD309" s="17">
        <f t="shared" si="716"/>
        <v>611625</v>
      </c>
      <c r="BE309" s="17">
        <f t="shared" si="717"/>
        <v>611625</v>
      </c>
      <c r="BF309" s="17">
        <f t="shared" ref="BF309:BH309" si="847">BF310+BF343</f>
        <v>0</v>
      </c>
      <c r="BG309" s="17">
        <f t="shared" si="847"/>
        <v>0</v>
      </c>
      <c r="BH309" s="17">
        <f t="shared" si="847"/>
        <v>0</v>
      </c>
      <c r="BI309" s="18">
        <f t="shared" si="709"/>
        <v>627348.56699999992</v>
      </c>
      <c r="BJ309" s="18">
        <f t="shared" si="710"/>
        <v>611625</v>
      </c>
      <c r="BK309" s="18">
        <f t="shared" si="711"/>
        <v>611625</v>
      </c>
      <c r="BL309" s="17">
        <f>BL310+BL343</f>
        <v>91703.620999999999</v>
      </c>
      <c r="BM309" s="17">
        <f>BM310+BM343</f>
        <v>0</v>
      </c>
      <c r="BN309" s="17">
        <f>BN310+BN343</f>
        <v>0</v>
      </c>
      <c r="BO309" s="17">
        <f t="shared" si="718"/>
        <v>719052.18799999997</v>
      </c>
      <c r="BP309" s="17">
        <f t="shared" si="719"/>
        <v>611625</v>
      </c>
      <c r="BQ309" s="17">
        <f t="shared" si="720"/>
        <v>611625</v>
      </c>
      <c r="BR309" s="17">
        <f>BR310+BR343</f>
        <v>0</v>
      </c>
      <c r="BS309" s="17">
        <f>BS310+BS343</f>
        <v>0</v>
      </c>
      <c r="BT309" s="17">
        <f>BT310+BT343</f>
        <v>0</v>
      </c>
      <c r="BU309" s="17">
        <f t="shared" si="721"/>
        <v>719052.18799999997</v>
      </c>
      <c r="BV309" s="17">
        <f t="shared" si="722"/>
        <v>611625</v>
      </c>
      <c r="BW309" s="17">
        <f t="shared" si="723"/>
        <v>611625</v>
      </c>
      <c r="BX309" s="17">
        <f t="shared" ref="BX309:BZ309" si="848">BX310+BX343</f>
        <v>13600.6</v>
      </c>
      <c r="BY309" s="17">
        <f t="shared" si="848"/>
        <v>0</v>
      </c>
      <c r="BZ309" s="17">
        <f t="shared" si="848"/>
        <v>0</v>
      </c>
      <c r="CA309" s="17">
        <f t="shared" si="724"/>
        <v>732652.78799999994</v>
      </c>
      <c r="CB309" s="17">
        <f t="shared" si="725"/>
        <v>611625</v>
      </c>
      <c r="CC309" s="17">
        <f t="shared" si="726"/>
        <v>611625</v>
      </c>
      <c r="CD309" s="17">
        <f>CD310+CD343</f>
        <v>0</v>
      </c>
      <c r="CE309" s="26"/>
      <c r="CF309" s="33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</row>
    <row r="310" spans="1:119" ht="46.8" x14ac:dyDescent="0.3">
      <c r="A310" s="41" t="s">
        <v>70</v>
      </c>
      <c r="B310" s="39"/>
      <c r="C310" s="41"/>
      <c r="D310" s="41"/>
      <c r="E310" s="14" t="s">
        <v>959</v>
      </c>
      <c r="F310" s="18">
        <f t="shared" ref="F310:K310" si="849">F311+F331+F323+F327+F317</f>
        <v>255138.9</v>
      </c>
      <c r="G310" s="18">
        <f t="shared" si="849"/>
        <v>255138.9</v>
      </c>
      <c r="H310" s="18">
        <f t="shared" si="849"/>
        <v>255138.9</v>
      </c>
      <c r="I310" s="18">
        <f t="shared" si="849"/>
        <v>0</v>
      </c>
      <c r="J310" s="18">
        <f t="shared" si="849"/>
        <v>0</v>
      </c>
      <c r="K310" s="18">
        <f t="shared" si="849"/>
        <v>0</v>
      </c>
      <c r="L310" s="18">
        <f t="shared" si="814"/>
        <v>255138.9</v>
      </c>
      <c r="M310" s="18">
        <f t="shared" si="815"/>
        <v>255138.9</v>
      </c>
      <c r="N310" s="18">
        <f t="shared" si="816"/>
        <v>255138.9</v>
      </c>
      <c r="O310" s="18">
        <f t="shared" ref="O310:S310" si="850">O311+O331+O323+O327+O317</f>
        <v>0</v>
      </c>
      <c r="P310" s="18">
        <f t="shared" si="850"/>
        <v>0</v>
      </c>
      <c r="Q310" s="18">
        <f t="shared" si="850"/>
        <v>0</v>
      </c>
      <c r="R310" s="18">
        <f t="shared" si="850"/>
        <v>0</v>
      </c>
      <c r="S310" s="18">
        <f t="shared" si="850"/>
        <v>0</v>
      </c>
      <c r="T310" s="18">
        <f t="shared" si="712"/>
        <v>255138.9</v>
      </c>
      <c r="U310" s="18">
        <f t="shared" si="713"/>
        <v>255138.9</v>
      </c>
      <c r="V310" s="18">
        <f t="shared" si="714"/>
        <v>255138.9</v>
      </c>
      <c r="W310" s="18">
        <f t="shared" ref="W310" si="851">W311+W331+W323+W327+W317</f>
        <v>0</v>
      </c>
      <c r="X310" s="18">
        <f t="shared" ref="X310:AB310" si="852">X311+X331+X323+X327+X317</f>
        <v>0</v>
      </c>
      <c r="Y310" s="18">
        <f t="shared" si="852"/>
        <v>0</v>
      </c>
      <c r="Z310" s="18">
        <f t="shared" si="852"/>
        <v>0</v>
      </c>
      <c r="AA310" s="18">
        <f t="shared" si="852"/>
        <v>0</v>
      </c>
      <c r="AB310" s="18">
        <f t="shared" si="852"/>
        <v>0</v>
      </c>
      <c r="AC310" s="18">
        <f t="shared" si="754"/>
        <v>255138.9</v>
      </c>
      <c r="AD310" s="18">
        <f t="shared" si="755"/>
        <v>255138.9</v>
      </c>
      <c r="AE310" s="18">
        <f t="shared" si="756"/>
        <v>255138.9</v>
      </c>
      <c r="AF310" s="18">
        <f t="shared" ref="AF310:AH310" si="853">AF311+AF331+AF323+AF327+AF317</f>
        <v>10767.32</v>
      </c>
      <c r="AG310" s="18">
        <f t="shared" si="853"/>
        <v>0</v>
      </c>
      <c r="AH310" s="18">
        <f t="shared" si="853"/>
        <v>0</v>
      </c>
      <c r="AI310" s="18">
        <f t="shared" si="757"/>
        <v>265906.21999999997</v>
      </c>
      <c r="AJ310" s="18">
        <f t="shared" si="758"/>
        <v>255138.9</v>
      </c>
      <c r="AK310" s="18">
        <f t="shared" si="759"/>
        <v>255138.9</v>
      </c>
      <c r="AL310" s="18">
        <f t="shared" ref="AL310" si="854">AL311+AL331+AL323+AL327+AL317</f>
        <v>0</v>
      </c>
      <c r="AM310" s="18">
        <f t="shared" si="760"/>
        <v>265906.21999999997</v>
      </c>
      <c r="AN310" s="18">
        <f t="shared" ref="AN310:AP310" si="855">AN311+AN331+AN323+AN327+AN317</f>
        <v>0</v>
      </c>
      <c r="AO310" s="18">
        <f t="shared" si="855"/>
        <v>0</v>
      </c>
      <c r="AP310" s="18">
        <f t="shared" si="855"/>
        <v>0</v>
      </c>
      <c r="AQ310" s="18">
        <f t="shared" si="761"/>
        <v>265906.21999999997</v>
      </c>
      <c r="AR310" s="18">
        <f t="shared" si="762"/>
        <v>255138.9</v>
      </c>
      <c r="AS310" s="18">
        <f t="shared" si="763"/>
        <v>255138.9</v>
      </c>
      <c r="AT310" s="18">
        <f t="shared" ref="AT310:AV310" si="856">AT311+AT331+AT323+AT327+AT317</f>
        <v>0</v>
      </c>
      <c r="AU310" s="18">
        <f t="shared" si="856"/>
        <v>0</v>
      </c>
      <c r="AV310" s="18">
        <f t="shared" si="856"/>
        <v>0</v>
      </c>
      <c r="AW310" s="18">
        <f t="shared" si="764"/>
        <v>265906.21999999997</v>
      </c>
      <c r="AX310" s="18">
        <f t="shared" si="765"/>
        <v>255138.9</v>
      </c>
      <c r="AY310" s="18">
        <f t="shared" si="766"/>
        <v>255138.9</v>
      </c>
      <c r="AZ310" s="18">
        <f>AZ311+AZ331+AZ323+AZ327+AZ317+AZ337</f>
        <v>2221.2420000000002</v>
      </c>
      <c r="BA310" s="18">
        <f t="shared" ref="BA310:CD310" si="857">BA311+BA331+BA323+BA327+BA317+BA337</f>
        <v>0</v>
      </c>
      <c r="BB310" s="18">
        <f t="shared" si="857"/>
        <v>0</v>
      </c>
      <c r="BC310" s="18">
        <f t="shared" si="715"/>
        <v>268127.462</v>
      </c>
      <c r="BD310" s="18">
        <f t="shared" si="716"/>
        <v>255138.9</v>
      </c>
      <c r="BE310" s="18">
        <f t="shared" si="717"/>
        <v>255138.9</v>
      </c>
      <c r="BF310" s="18">
        <f t="shared" ref="BF310:BH310" si="858">BF311+BF331+BF323+BF327+BF317+BF337</f>
        <v>0</v>
      </c>
      <c r="BG310" s="18">
        <f t="shared" si="858"/>
        <v>0</v>
      </c>
      <c r="BH310" s="18">
        <f t="shared" si="858"/>
        <v>0</v>
      </c>
      <c r="BI310" s="18">
        <f t="shared" si="709"/>
        <v>268127.462</v>
      </c>
      <c r="BJ310" s="18">
        <f t="shared" si="710"/>
        <v>255138.9</v>
      </c>
      <c r="BK310" s="18">
        <f t="shared" si="711"/>
        <v>255138.9</v>
      </c>
      <c r="BL310" s="18">
        <f t="shared" ref="BL310:BN310" si="859">BL311+BL331+BL323+BL327+BL317+BL337</f>
        <v>26630</v>
      </c>
      <c r="BM310" s="18">
        <f t="shared" si="859"/>
        <v>0</v>
      </c>
      <c r="BN310" s="18">
        <f t="shared" si="859"/>
        <v>0</v>
      </c>
      <c r="BO310" s="18">
        <f t="shared" si="718"/>
        <v>294757.462</v>
      </c>
      <c r="BP310" s="18">
        <f t="shared" si="719"/>
        <v>255138.9</v>
      </c>
      <c r="BQ310" s="18">
        <f t="shared" si="720"/>
        <v>255138.9</v>
      </c>
      <c r="BR310" s="18">
        <f t="shared" ref="BR310:BT310" si="860">BR311+BR331+BR323+BR327+BR317+BR337</f>
        <v>0</v>
      </c>
      <c r="BS310" s="18">
        <f t="shared" si="860"/>
        <v>0</v>
      </c>
      <c r="BT310" s="18">
        <f t="shared" si="860"/>
        <v>0</v>
      </c>
      <c r="BU310" s="18">
        <f t="shared" si="721"/>
        <v>294757.462</v>
      </c>
      <c r="BV310" s="18">
        <f t="shared" si="722"/>
        <v>255138.9</v>
      </c>
      <c r="BW310" s="18">
        <f t="shared" si="723"/>
        <v>255138.9</v>
      </c>
      <c r="BX310" s="18">
        <f t="shared" ref="BX310:BZ310" si="861">BX311+BX331+BX323+BX327+BX317+BX337</f>
        <v>0</v>
      </c>
      <c r="BY310" s="18">
        <f t="shared" si="861"/>
        <v>0</v>
      </c>
      <c r="BZ310" s="18">
        <f t="shared" si="861"/>
        <v>0</v>
      </c>
      <c r="CA310" s="18">
        <f t="shared" si="724"/>
        <v>294757.462</v>
      </c>
      <c r="CB310" s="18">
        <f t="shared" si="725"/>
        <v>255138.9</v>
      </c>
      <c r="CC310" s="18">
        <f t="shared" si="726"/>
        <v>255138.9</v>
      </c>
      <c r="CD310" s="18">
        <f t="shared" si="857"/>
        <v>0</v>
      </c>
      <c r="CE310" s="27"/>
      <c r="CF310" s="33"/>
    </row>
    <row r="311" spans="1:119" ht="46.8" x14ac:dyDescent="0.3">
      <c r="A311" s="41" t="s">
        <v>67</v>
      </c>
      <c r="B311" s="39"/>
      <c r="C311" s="41"/>
      <c r="D311" s="41"/>
      <c r="E311" s="14" t="s">
        <v>599</v>
      </c>
      <c r="F311" s="18">
        <f t="shared" ref="F311:K311" si="862">F312</f>
        <v>235138.9</v>
      </c>
      <c r="G311" s="18">
        <f t="shared" si="862"/>
        <v>235138.9</v>
      </c>
      <c r="H311" s="18">
        <f t="shared" si="862"/>
        <v>235138.9</v>
      </c>
      <c r="I311" s="18">
        <f t="shared" si="862"/>
        <v>0</v>
      </c>
      <c r="J311" s="18">
        <f t="shared" si="862"/>
        <v>0</v>
      </c>
      <c r="K311" s="18">
        <f t="shared" si="862"/>
        <v>0</v>
      </c>
      <c r="L311" s="18">
        <f t="shared" si="814"/>
        <v>235138.9</v>
      </c>
      <c r="M311" s="18">
        <f t="shared" si="815"/>
        <v>235138.9</v>
      </c>
      <c r="N311" s="18">
        <f t="shared" si="816"/>
        <v>235138.9</v>
      </c>
      <c r="O311" s="18">
        <f t="shared" ref="O311:S311" si="863">O312</f>
        <v>0</v>
      </c>
      <c r="P311" s="18">
        <f t="shared" si="863"/>
        <v>0</v>
      </c>
      <c r="Q311" s="18">
        <f t="shared" si="863"/>
        <v>0</v>
      </c>
      <c r="R311" s="18">
        <f t="shared" si="863"/>
        <v>0</v>
      </c>
      <c r="S311" s="18">
        <f t="shared" si="863"/>
        <v>0</v>
      </c>
      <c r="T311" s="18">
        <f t="shared" si="712"/>
        <v>235138.9</v>
      </c>
      <c r="U311" s="18">
        <f t="shared" si="713"/>
        <v>235138.9</v>
      </c>
      <c r="V311" s="18">
        <f t="shared" si="714"/>
        <v>235138.9</v>
      </c>
      <c r="W311" s="18">
        <f t="shared" ref="W311:CD311" si="864">W312</f>
        <v>0</v>
      </c>
      <c r="X311" s="18">
        <f t="shared" si="864"/>
        <v>0</v>
      </c>
      <c r="Y311" s="18">
        <f t="shared" si="864"/>
        <v>0</v>
      </c>
      <c r="Z311" s="18">
        <f t="shared" si="864"/>
        <v>0</v>
      </c>
      <c r="AA311" s="18">
        <f t="shared" si="864"/>
        <v>0</v>
      </c>
      <c r="AB311" s="18">
        <f t="shared" si="864"/>
        <v>0</v>
      </c>
      <c r="AC311" s="18">
        <f t="shared" si="754"/>
        <v>235138.9</v>
      </c>
      <c r="AD311" s="18">
        <f t="shared" si="755"/>
        <v>235138.9</v>
      </c>
      <c r="AE311" s="18">
        <f t="shared" si="756"/>
        <v>235138.9</v>
      </c>
      <c r="AF311" s="18">
        <f t="shared" si="864"/>
        <v>0</v>
      </c>
      <c r="AG311" s="18">
        <f t="shared" si="864"/>
        <v>0</v>
      </c>
      <c r="AH311" s="18">
        <f t="shared" si="864"/>
        <v>0</v>
      </c>
      <c r="AI311" s="18">
        <f t="shared" si="757"/>
        <v>235138.9</v>
      </c>
      <c r="AJ311" s="18">
        <f t="shared" si="758"/>
        <v>235138.9</v>
      </c>
      <c r="AK311" s="18">
        <f t="shared" si="759"/>
        <v>235138.9</v>
      </c>
      <c r="AL311" s="18">
        <f t="shared" si="864"/>
        <v>0</v>
      </c>
      <c r="AM311" s="18">
        <f t="shared" si="760"/>
        <v>235138.9</v>
      </c>
      <c r="AN311" s="18">
        <f t="shared" si="864"/>
        <v>0</v>
      </c>
      <c r="AO311" s="18">
        <f t="shared" si="864"/>
        <v>0</v>
      </c>
      <c r="AP311" s="18">
        <f t="shared" si="864"/>
        <v>0</v>
      </c>
      <c r="AQ311" s="18">
        <f t="shared" si="761"/>
        <v>235138.9</v>
      </c>
      <c r="AR311" s="18">
        <f t="shared" si="762"/>
        <v>235138.9</v>
      </c>
      <c r="AS311" s="18">
        <f t="shared" si="763"/>
        <v>235138.9</v>
      </c>
      <c r="AT311" s="18">
        <f t="shared" si="864"/>
        <v>0</v>
      </c>
      <c r="AU311" s="18">
        <f t="shared" si="864"/>
        <v>0</v>
      </c>
      <c r="AV311" s="18">
        <f t="shared" si="864"/>
        <v>0</v>
      </c>
      <c r="AW311" s="18">
        <f t="shared" si="764"/>
        <v>235138.9</v>
      </c>
      <c r="AX311" s="18">
        <f t="shared" si="765"/>
        <v>235138.9</v>
      </c>
      <c r="AY311" s="18">
        <f t="shared" si="766"/>
        <v>235138.9</v>
      </c>
      <c r="AZ311" s="18">
        <f t="shared" si="864"/>
        <v>0</v>
      </c>
      <c r="BA311" s="18">
        <f t="shared" si="864"/>
        <v>0</v>
      </c>
      <c r="BB311" s="18">
        <f t="shared" si="864"/>
        <v>0</v>
      </c>
      <c r="BC311" s="18">
        <f t="shared" si="715"/>
        <v>235138.9</v>
      </c>
      <c r="BD311" s="18">
        <f t="shared" si="716"/>
        <v>235138.9</v>
      </c>
      <c r="BE311" s="18">
        <f t="shared" si="717"/>
        <v>235138.9</v>
      </c>
      <c r="BF311" s="18">
        <f t="shared" si="864"/>
        <v>0</v>
      </c>
      <c r="BG311" s="18">
        <f t="shared" si="864"/>
        <v>0</v>
      </c>
      <c r="BH311" s="18">
        <f t="shared" si="864"/>
        <v>0</v>
      </c>
      <c r="BI311" s="18">
        <f t="shared" si="709"/>
        <v>235138.9</v>
      </c>
      <c r="BJ311" s="18">
        <f t="shared" si="710"/>
        <v>235138.9</v>
      </c>
      <c r="BK311" s="18">
        <f t="shared" si="711"/>
        <v>235138.9</v>
      </c>
      <c r="BL311" s="18">
        <f t="shared" si="864"/>
        <v>0</v>
      </c>
      <c r="BM311" s="18">
        <f t="shared" si="864"/>
        <v>0</v>
      </c>
      <c r="BN311" s="18">
        <f t="shared" si="864"/>
        <v>0</v>
      </c>
      <c r="BO311" s="18">
        <f t="shared" si="718"/>
        <v>235138.9</v>
      </c>
      <c r="BP311" s="18">
        <f t="shared" si="719"/>
        <v>235138.9</v>
      </c>
      <c r="BQ311" s="18">
        <f t="shared" si="720"/>
        <v>235138.9</v>
      </c>
      <c r="BR311" s="18">
        <f t="shared" si="864"/>
        <v>0</v>
      </c>
      <c r="BS311" s="18">
        <f t="shared" si="864"/>
        <v>0</v>
      </c>
      <c r="BT311" s="18">
        <f t="shared" si="864"/>
        <v>0</v>
      </c>
      <c r="BU311" s="18">
        <f t="shared" si="721"/>
        <v>235138.9</v>
      </c>
      <c r="BV311" s="18">
        <f t="shared" si="722"/>
        <v>235138.9</v>
      </c>
      <c r="BW311" s="18">
        <f t="shared" si="723"/>
        <v>235138.9</v>
      </c>
      <c r="BX311" s="18">
        <f t="shared" si="864"/>
        <v>0</v>
      </c>
      <c r="BY311" s="18">
        <f t="shared" si="864"/>
        <v>0</v>
      </c>
      <c r="BZ311" s="18">
        <f t="shared" si="864"/>
        <v>0</v>
      </c>
      <c r="CA311" s="18">
        <f t="shared" si="724"/>
        <v>235138.9</v>
      </c>
      <c r="CB311" s="18">
        <f t="shared" si="725"/>
        <v>235138.9</v>
      </c>
      <c r="CC311" s="18">
        <f t="shared" si="726"/>
        <v>235138.9</v>
      </c>
      <c r="CD311" s="18">
        <f t="shared" si="864"/>
        <v>0</v>
      </c>
      <c r="CE311" s="27"/>
      <c r="CF311" s="33"/>
    </row>
    <row r="312" spans="1:119" ht="46.8" x14ac:dyDescent="0.3">
      <c r="A312" s="41" t="s">
        <v>67</v>
      </c>
      <c r="B312" s="39">
        <v>600</v>
      </c>
      <c r="C312" s="41"/>
      <c r="D312" s="41"/>
      <c r="E312" s="14" t="s">
        <v>554</v>
      </c>
      <c r="F312" s="18">
        <f t="shared" ref="F312:K312" si="865">F313+F315</f>
        <v>235138.9</v>
      </c>
      <c r="G312" s="18">
        <f t="shared" si="865"/>
        <v>235138.9</v>
      </c>
      <c r="H312" s="18">
        <f t="shared" si="865"/>
        <v>235138.9</v>
      </c>
      <c r="I312" s="18">
        <f t="shared" si="865"/>
        <v>0</v>
      </c>
      <c r="J312" s="18">
        <f t="shared" si="865"/>
        <v>0</v>
      </c>
      <c r="K312" s="18">
        <f t="shared" si="865"/>
        <v>0</v>
      </c>
      <c r="L312" s="18">
        <f t="shared" si="814"/>
        <v>235138.9</v>
      </c>
      <c r="M312" s="18">
        <f t="shared" si="815"/>
        <v>235138.9</v>
      </c>
      <c r="N312" s="18">
        <f t="shared" si="816"/>
        <v>235138.9</v>
      </c>
      <c r="O312" s="18">
        <f t="shared" ref="O312:S312" si="866">O313+O315</f>
        <v>0</v>
      </c>
      <c r="P312" s="18">
        <f t="shared" si="866"/>
        <v>0</v>
      </c>
      <c r="Q312" s="18">
        <f t="shared" si="866"/>
        <v>0</v>
      </c>
      <c r="R312" s="18">
        <f t="shared" si="866"/>
        <v>0</v>
      </c>
      <c r="S312" s="18">
        <f t="shared" si="866"/>
        <v>0</v>
      </c>
      <c r="T312" s="18">
        <f t="shared" si="712"/>
        <v>235138.9</v>
      </c>
      <c r="U312" s="18">
        <f t="shared" si="713"/>
        <v>235138.9</v>
      </c>
      <c r="V312" s="18">
        <f t="shared" si="714"/>
        <v>235138.9</v>
      </c>
      <c r="W312" s="18">
        <f t="shared" ref="W312:CD312" si="867">W313+W315</f>
        <v>0</v>
      </c>
      <c r="X312" s="18">
        <f t="shared" ref="X312:AB312" si="868">X313+X315</f>
        <v>0</v>
      </c>
      <c r="Y312" s="18">
        <f t="shared" si="868"/>
        <v>0</v>
      </c>
      <c r="Z312" s="18">
        <f t="shared" si="868"/>
        <v>0</v>
      </c>
      <c r="AA312" s="18">
        <f t="shared" si="868"/>
        <v>0</v>
      </c>
      <c r="AB312" s="18">
        <f t="shared" si="868"/>
        <v>0</v>
      </c>
      <c r="AC312" s="18">
        <f t="shared" si="754"/>
        <v>235138.9</v>
      </c>
      <c r="AD312" s="18">
        <f t="shared" si="755"/>
        <v>235138.9</v>
      </c>
      <c r="AE312" s="18">
        <f t="shared" si="756"/>
        <v>235138.9</v>
      </c>
      <c r="AF312" s="18">
        <f t="shared" ref="AF312:AH312" si="869">AF313+AF315</f>
        <v>0</v>
      </c>
      <c r="AG312" s="18">
        <f t="shared" si="869"/>
        <v>0</v>
      </c>
      <c r="AH312" s="18">
        <f t="shared" si="869"/>
        <v>0</v>
      </c>
      <c r="AI312" s="18">
        <f t="shared" si="757"/>
        <v>235138.9</v>
      </c>
      <c r="AJ312" s="18">
        <f t="shared" si="758"/>
        <v>235138.9</v>
      </c>
      <c r="AK312" s="18">
        <f t="shared" si="759"/>
        <v>235138.9</v>
      </c>
      <c r="AL312" s="18">
        <f t="shared" ref="AL312" si="870">AL313+AL315</f>
        <v>0</v>
      </c>
      <c r="AM312" s="18">
        <f t="shared" si="760"/>
        <v>235138.9</v>
      </c>
      <c r="AN312" s="18">
        <f t="shared" ref="AN312:AP312" si="871">AN313+AN315</f>
        <v>0</v>
      </c>
      <c r="AO312" s="18">
        <f t="shared" si="871"/>
        <v>0</v>
      </c>
      <c r="AP312" s="18">
        <f t="shared" si="871"/>
        <v>0</v>
      </c>
      <c r="AQ312" s="18">
        <f t="shared" si="761"/>
        <v>235138.9</v>
      </c>
      <c r="AR312" s="18">
        <f t="shared" si="762"/>
        <v>235138.9</v>
      </c>
      <c r="AS312" s="18">
        <f t="shared" si="763"/>
        <v>235138.9</v>
      </c>
      <c r="AT312" s="18">
        <f t="shared" ref="AT312:AV312" si="872">AT313+AT315</f>
        <v>0</v>
      </c>
      <c r="AU312" s="18">
        <f t="shared" si="872"/>
        <v>0</v>
      </c>
      <c r="AV312" s="18">
        <f t="shared" si="872"/>
        <v>0</v>
      </c>
      <c r="AW312" s="18">
        <f t="shared" si="764"/>
        <v>235138.9</v>
      </c>
      <c r="AX312" s="18">
        <f t="shared" si="765"/>
        <v>235138.9</v>
      </c>
      <c r="AY312" s="18">
        <f t="shared" si="766"/>
        <v>235138.9</v>
      </c>
      <c r="AZ312" s="18">
        <f t="shared" ref="AZ312:BB312" si="873">AZ313+AZ315</f>
        <v>0</v>
      </c>
      <c r="BA312" s="18">
        <f t="shared" si="873"/>
        <v>0</v>
      </c>
      <c r="BB312" s="18">
        <f t="shared" si="873"/>
        <v>0</v>
      </c>
      <c r="BC312" s="18">
        <f t="shared" si="715"/>
        <v>235138.9</v>
      </c>
      <c r="BD312" s="18">
        <f t="shared" si="716"/>
        <v>235138.9</v>
      </c>
      <c r="BE312" s="18">
        <f t="shared" si="717"/>
        <v>235138.9</v>
      </c>
      <c r="BF312" s="18">
        <f t="shared" ref="BF312:BH312" si="874">BF313+BF315</f>
        <v>0</v>
      </c>
      <c r="BG312" s="18">
        <f t="shared" si="874"/>
        <v>0</v>
      </c>
      <c r="BH312" s="18">
        <f t="shared" si="874"/>
        <v>0</v>
      </c>
      <c r="BI312" s="18">
        <f t="shared" si="709"/>
        <v>235138.9</v>
      </c>
      <c r="BJ312" s="18">
        <f t="shared" si="710"/>
        <v>235138.9</v>
      </c>
      <c r="BK312" s="18">
        <f t="shared" si="711"/>
        <v>235138.9</v>
      </c>
      <c r="BL312" s="18">
        <f t="shared" ref="BL312:BN312" si="875">BL313+BL315</f>
        <v>0</v>
      </c>
      <c r="BM312" s="18">
        <f t="shared" si="875"/>
        <v>0</v>
      </c>
      <c r="BN312" s="18">
        <f t="shared" si="875"/>
        <v>0</v>
      </c>
      <c r="BO312" s="18">
        <f t="shared" si="718"/>
        <v>235138.9</v>
      </c>
      <c r="BP312" s="18">
        <f t="shared" si="719"/>
        <v>235138.9</v>
      </c>
      <c r="BQ312" s="18">
        <f t="shared" si="720"/>
        <v>235138.9</v>
      </c>
      <c r="BR312" s="18">
        <f t="shared" ref="BR312:BT312" si="876">BR313+BR315</f>
        <v>0</v>
      </c>
      <c r="BS312" s="18">
        <f t="shared" si="876"/>
        <v>0</v>
      </c>
      <c r="BT312" s="18">
        <f t="shared" si="876"/>
        <v>0</v>
      </c>
      <c r="BU312" s="18">
        <f t="shared" si="721"/>
        <v>235138.9</v>
      </c>
      <c r="BV312" s="18">
        <f t="shared" si="722"/>
        <v>235138.9</v>
      </c>
      <c r="BW312" s="18">
        <f t="shared" si="723"/>
        <v>235138.9</v>
      </c>
      <c r="BX312" s="18">
        <f t="shared" ref="BX312:BZ312" si="877">BX313+BX315</f>
        <v>0</v>
      </c>
      <c r="BY312" s="18">
        <f t="shared" si="877"/>
        <v>0</v>
      </c>
      <c r="BZ312" s="18">
        <f t="shared" si="877"/>
        <v>0</v>
      </c>
      <c r="CA312" s="18">
        <f t="shared" si="724"/>
        <v>235138.9</v>
      </c>
      <c r="CB312" s="18">
        <f t="shared" si="725"/>
        <v>235138.9</v>
      </c>
      <c r="CC312" s="18">
        <f t="shared" si="726"/>
        <v>235138.9</v>
      </c>
      <c r="CD312" s="18">
        <f t="shared" si="867"/>
        <v>0</v>
      </c>
      <c r="CE312" s="27"/>
      <c r="CF312" s="33"/>
    </row>
    <row r="313" spans="1:119" x14ac:dyDescent="0.3">
      <c r="A313" s="41" t="s">
        <v>67</v>
      </c>
      <c r="B313" s="39">
        <v>610</v>
      </c>
      <c r="C313" s="41"/>
      <c r="D313" s="41"/>
      <c r="E313" s="14" t="s">
        <v>568</v>
      </c>
      <c r="F313" s="18">
        <f t="shared" ref="F313:K313" si="878">F314</f>
        <v>51773.5</v>
      </c>
      <c r="G313" s="18">
        <f t="shared" si="878"/>
        <v>51773.5</v>
      </c>
      <c r="H313" s="18">
        <f t="shared" si="878"/>
        <v>51773.5</v>
      </c>
      <c r="I313" s="18">
        <f t="shared" si="878"/>
        <v>0</v>
      </c>
      <c r="J313" s="18">
        <f t="shared" si="878"/>
        <v>0</v>
      </c>
      <c r="K313" s="18">
        <f t="shared" si="878"/>
        <v>0</v>
      </c>
      <c r="L313" s="18">
        <f t="shared" si="814"/>
        <v>51773.5</v>
      </c>
      <c r="M313" s="18">
        <f t="shared" si="815"/>
        <v>51773.5</v>
      </c>
      <c r="N313" s="18">
        <f t="shared" si="816"/>
        <v>51773.5</v>
      </c>
      <c r="O313" s="18">
        <f t="shared" ref="O313:S313" si="879">O314</f>
        <v>0</v>
      </c>
      <c r="P313" s="18">
        <f t="shared" si="879"/>
        <v>0</v>
      </c>
      <c r="Q313" s="18">
        <f t="shared" si="879"/>
        <v>0</v>
      </c>
      <c r="R313" s="18">
        <f t="shared" si="879"/>
        <v>0</v>
      </c>
      <c r="S313" s="18">
        <f t="shared" si="879"/>
        <v>0</v>
      </c>
      <c r="T313" s="18">
        <f t="shared" si="712"/>
        <v>51773.5</v>
      </c>
      <c r="U313" s="18">
        <f t="shared" si="713"/>
        <v>51773.5</v>
      </c>
      <c r="V313" s="18">
        <f t="shared" si="714"/>
        <v>51773.5</v>
      </c>
      <c r="W313" s="18">
        <f t="shared" ref="W313:CD313" si="880">W314</f>
        <v>0</v>
      </c>
      <c r="X313" s="18">
        <f t="shared" si="880"/>
        <v>0</v>
      </c>
      <c r="Y313" s="18">
        <f t="shared" si="880"/>
        <v>0</v>
      </c>
      <c r="Z313" s="18">
        <f t="shared" si="880"/>
        <v>0</v>
      </c>
      <c r="AA313" s="18">
        <f t="shared" si="880"/>
        <v>0</v>
      </c>
      <c r="AB313" s="18">
        <f t="shared" si="880"/>
        <v>0</v>
      </c>
      <c r="AC313" s="18">
        <f t="shared" si="754"/>
        <v>51773.5</v>
      </c>
      <c r="AD313" s="18">
        <f t="shared" si="755"/>
        <v>51773.5</v>
      </c>
      <c r="AE313" s="18">
        <f t="shared" si="756"/>
        <v>51773.5</v>
      </c>
      <c r="AF313" s="18">
        <f t="shared" si="880"/>
        <v>0</v>
      </c>
      <c r="AG313" s="18">
        <f t="shared" si="880"/>
        <v>0</v>
      </c>
      <c r="AH313" s="18">
        <f t="shared" si="880"/>
        <v>0</v>
      </c>
      <c r="AI313" s="18">
        <f t="shared" si="757"/>
        <v>51773.5</v>
      </c>
      <c r="AJ313" s="18">
        <f t="shared" si="758"/>
        <v>51773.5</v>
      </c>
      <c r="AK313" s="18">
        <f t="shared" si="759"/>
        <v>51773.5</v>
      </c>
      <c r="AL313" s="18">
        <f t="shared" si="880"/>
        <v>0</v>
      </c>
      <c r="AM313" s="18">
        <f t="shared" si="760"/>
        <v>51773.5</v>
      </c>
      <c r="AN313" s="18">
        <f t="shared" si="880"/>
        <v>0</v>
      </c>
      <c r="AO313" s="18">
        <f t="shared" si="880"/>
        <v>0</v>
      </c>
      <c r="AP313" s="18">
        <f t="shared" si="880"/>
        <v>0</v>
      </c>
      <c r="AQ313" s="18">
        <f t="shared" si="761"/>
        <v>51773.5</v>
      </c>
      <c r="AR313" s="18">
        <f t="shared" si="762"/>
        <v>51773.5</v>
      </c>
      <c r="AS313" s="18">
        <f t="shared" si="763"/>
        <v>51773.5</v>
      </c>
      <c r="AT313" s="18">
        <f t="shared" si="880"/>
        <v>0</v>
      </c>
      <c r="AU313" s="18">
        <f t="shared" si="880"/>
        <v>0</v>
      </c>
      <c r="AV313" s="18">
        <f t="shared" si="880"/>
        <v>0</v>
      </c>
      <c r="AW313" s="18">
        <f t="shared" si="764"/>
        <v>51773.5</v>
      </c>
      <c r="AX313" s="18">
        <f t="shared" si="765"/>
        <v>51773.5</v>
      </c>
      <c r="AY313" s="18">
        <f t="shared" si="766"/>
        <v>51773.5</v>
      </c>
      <c r="AZ313" s="18">
        <f t="shared" si="880"/>
        <v>0</v>
      </c>
      <c r="BA313" s="18">
        <f t="shared" si="880"/>
        <v>0</v>
      </c>
      <c r="BB313" s="18">
        <f t="shared" si="880"/>
        <v>0</v>
      </c>
      <c r="BC313" s="18">
        <f t="shared" si="715"/>
        <v>51773.5</v>
      </c>
      <c r="BD313" s="18">
        <f t="shared" si="716"/>
        <v>51773.5</v>
      </c>
      <c r="BE313" s="18">
        <f t="shared" si="717"/>
        <v>51773.5</v>
      </c>
      <c r="BF313" s="18">
        <f t="shared" si="880"/>
        <v>0</v>
      </c>
      <c r="BG313" s="18">
        <f t="shared" si="880"/>
        <v>0</v>
      </c>
      <c r="BH313" s="18">
        <f t="shared" si="880"/>
        <v>0</v>
      </c>
      <c r="BI313" s="18">
        <f t="shared" si="709"/>
        <v>51773.5</v>
      </c>
      <c r="BJ313" s="18">
        <f t="shared" si="710"/>
        <v>51773.5</v>
      </c>
      <c r="BK313" s="18">
        <f t="shared" si="711"/>
        <v>51773.5</v>
      </c>
      <c r="BL313" s="18">
        <f t="shared" si="880"/>
        <v>0</v>
      </c>
      <c r="BM313" s="18">
        <f t="shared" si="880"/>
        <v>0</v>
      </c>
      <c r="BN313" s="18">
        <f t="shared" si="880"/>
        <v>0</v>
      </c>
      <c r="BO313" s="18">
        <f t="shared" si="718"/>
        <v>51773.5</v>
      </c>
      <c r="BP313" s="18">
        <f t="shared" si="719"/>
        <v>51773.5</v>
      </c>
      <c r="BQ313" s="18">
        <f t="shared" si="720"/>
        <v>51773.5</v>
      </c>
      <c r="BR313" s="18">
        <f t="shared" si="880"/>
        <v>0</v>
      </c>
      <c r="BS313" s="18">
        <f t="shared" si="880"/>
        <v>0</v>
      </c>
      <c r="BT313" s="18">
        <f t="shared" si="880"/>
        <v>0</v>
      </c>
      <c r="BU313" s="18">
        <f t="shared" si="721"/>
        <v>51773.5</v>
      </c>
      <c r="BV313" s="18">
        <f t="shared" si="722"/>
        <v>51773.5</v>
      </c>
      <c r="BW313" s="18">
        <f t="shared" si="723"/>
        <v>51773.5</v>
      </c>
      <c r="BX313" s="18">
        <f t="shared" si="880"/>
        <v>0</v>
      </c>
      <c r="BY313" s="18">
        <f t="shared" si="880"/>
        <v>0</v>
      </c>
      <c r="BZ313" s="18">
        <f t="shared" si="880"/>
        <v>0</v>
      </c>
      <c r="CA313" s="18">
        <f t="shared" si="724"/>
        <v>51773.5</v>
      </c>
      <c r="CB313" s="18">
        <f t="shared" si="725"/>
        <v>51773.5</v>
      </c>
      <c r="CC313" s="18">
        <f t="shared" si="726"/>
        <v>51773.5</v>
      </c>
      <c r="CD313" s="18">
        <f t="shared" si="880"/>
        <v>0</v>
      </c>
      <c r="CE313" s="27"/>
      <c r="CF313" s="33"/>
    </row>
    <row r="314" spans="1:119" x14ac:dyDescent="0.3">
      <c r="A314" s="41" t="s">
        <v>67</v>
      </c>
      <c r="B314" s="39">
        <v>610</v>
      </c>
      <c r="C314" s="41" t="s">
        <v>23</v>
      </c>
      <c r="D314" s="41" t="s">
        <v>5</v>
      </c>
      <c r="E314" s="14" t="s">
        <v>537</v>
      </c>
      <c r="F314" s="18">
        <v>51773.5</v>
      </c>
      <c r="G314" s="18">
        <v>51773.5</v>
      </c>
      <c r="H314" s="18">
        <v>51773.5</v>
      </c>
      <c r="I314" s="18"/>
      <c r="J314" s="18"/>
      <c r="K314" s="18"/>
      <c r="L314" s="18">
        <f t="shared" si="814"/>
        <v>51773.5</v>
      </c>
      <c r="M314" s="18">
        <f t="shared" si="815"/>
        <v>51773.5</v>
      </c>
      <c r="N314" s="18">
        <f t="shared" si="816"/>
        <v>51773.5</v>
      </c>
      <c r="O314" s="18"/>
      <c r="P314" s="18"/>
      <c r="Q314" s="18"/>
      <c r="R314" s="18"/>
      <c r="S314" s="18"/>
      <c r="T314" s="18">
        <f t="shared" si="712"/>
        <v>51773.5</v>
      </c>
      <c r="U314" s="18">
        <f t="shared" si="713"/>
        <v>51773.5</v>
      </c>
      <c r="V314" s="18">
        <f t="shared" si="714"/>
        <v>51773.5</v>
      </c>
      <c r="W314" s="18"/>
      <c r="X314" s="18"/>
      <c r="Y314" s="18"/>
      <c r="Z314" s="18"/>
      <c r="AA314" s="18"/>
      <c r="AB314" s="18"/>
      <c r="AC314" s="18">
        <f t="shared" si="754"/>
        <v>51773.5</v>
      </c>
      <c r="AD314" s="18">
        <f t="shared" si="755"/>
        <v>51773.5</v>
      </c>
      <c r="AE314" s="18">
        <f t="shared" si="756"/>
        <v>51773.5</v>
      </c>
      <c r="AF314" s="18"/>
      <c r="AG314" s="18"/>
      <c r="AH314" s="18"/>
      <c r="AI314" s="18">
        <f t="shared" si="757"/>
        <v>51773.5</v>
      </c>
      <c r="AJ314" s="18">
        <f t="shared" si="758"/>
        <v>51773.5</v>
      </c>
      <c r="AK314" s="18">
        <f t="shared" si="759"/>
        <v>51773.5</v>
      </c>
      <c r="AL314" s="18"/>
      <c r="AM314" s="18">
        <f t="shared" si="760"/>
        <v>51773.5</v>
      </c>
      <c r="AN314" s="18"/>
      <c r="AO314" s="18"/>
      <c r="AP314" s="18"/>
      <c r="AQ314" s="18">
        <f t="shared" si="761"/>
        <v>51773.5</v>
      </c>
      <c r="AR314" s="18">
        <f t="shared" si="762"/>
        <v>51773.5</v>
      </c>
      <c r="AS314" s="18">
        <f t="shared" si="763"/>
        <v>51773.5</v>
      </c>
      <c r="AT314" s="18"/>
      <c r="AU314" s="18"/>
      <c r="AV314" s="18"/>
      <c r="AW314" s="18">
        <f t="shared" si="764"/>
        <v>51773.5</v>
      </c>
      <c r="AX314" s="18">
        <f t="shared" si="765"/>
        <v>51773.5</v>
      </c>
      <c r="AY314" s="18">
        <f t="shared" si="766"/>
        <v>51773.5</v>
      </c>
      <c r="AZ314" s="18"/>
      <c r="BA314" s="18"/>
      <c r="BB314" s="18"/>
      <c r="BC314" s="18">
        <f t="shared" si="715"/>
        <v>51773.5</v>
      </c>
      <c r="BD314" s="18">
        <f t="shared" si="716"/>
        <v>51773.5</v>
      </c>
      <c r="BE314" s="18">
        <f t="shared" si="717"/>
        <v>51773.5</v>
      </c>
      <c r="BF314" s="18"/>
      <c r="BG314" s="18"/>
      <c r="BH314" s="18"/>
      <c r="BI314" s="18">
        <f t="shared" si="709"/>
        <v>51773.5</v>
      </c>
      <c r="BJ314" s="18">
        <f t="shared" si="710"/>
        <v>51773.5</v>
      </c>
      <c r="BK314" s="18">
        <f t="shared" si="711"/>
        <v>51773.5</v>
      </c>
      <c r="BL314" s="18"/>
      <c r="BM314" s="18"/>
      <c r="BN314" s="18"/>
      <c r="BO314" s="18">
        <f t="shared" si="718"/>
        <v>51773.5</v>
      </c>
      <c r="BP314" s="18">
        <f t="shared" si="719"/>
        <v>51773.5</v>
      </c>
      <c r="BQ314" s="18">
        <f t="shared" si="720"/>
        <v>51773.5</v>
      </c>
      <c r="BR314" s="18"/>
      <c r="BS314" s="18"/>
      <c r="BT314" s="18"/>
      <c r="BU314" s="18">
        <f t="shared" si="721"/>
        <v>51773.5</v>
      </c>
      <c r="BV314" s="18">
        <f t="shared" si="722"/>
        <v>51773.5</v>
      </c>
      <c r="BW314" s="18">
        <f t="shared" si="723"/>
        <v>51773.5</v>
      </c>
      <c r="BX314" s="18"/>
      <c r="BY314" s="18"/>
      <c r="BZ314" s="18"/>
      <c r="CA314" s="18">
        <f t="shared" si="724"/>
        <v>51773.5</v>
      </c>
      <c r="CB314" s="18">
        <f t="shared" si="725"/>
        <v>51773.5</v>
      </c>
      <c r="CC314" s="18">
        <f t="shared" si="726"/>
        <v>51773.5</v>
      </c>
      <c r="CD314" s="18"/>
      <c r="CE314" s="27"/>
      <c r="CF314" s="33"/>
    </row>
    <row r="315" spans="1:119" x14ac:dyDescent="0.3">
      <c r="A315" s="41" t="s">
        <v>67</v>
      </c>
      <c r="B315" s="39">
        <v>620</v>
      </c>
      <c r="C315" s="41"/>
      <c r="D315" s="41"/>
      <c r="E315" s="14" t="s">
        <v>569</v>
      </c>
      <c r="F315" s="18">
        <f t="shared" ref="F315:K315" si="881">F316</f>
        <v>183365.4</v>
      </c>
      <c r="G315" s="18">
        <f t="shared" si="881"/>
        <v>183365.4</v>
      </c>
      <c r="H315" s="18">
        <f t="shared" si="881"/>
        <v>183365.4</v>
      </c>
      <c r="I315" s="18">
        <f t="shared" si="881"/>
        <v>0</v>
      </c>
      <c r="J315" s="18">
        <f t="shared" si="881"/>
        <v>0</v>
      </c>
      <c r="K315" s="18">
        <f t="shared" si="881"/>
        <v>0</v>
      </c>
      <c r="L315" s="18">
        <f t="shared" si="814"/>
        <v>183365.4</v>
      </c>
      <c r="M315" s="18">
        <f t="shared" si="815"/>
        <v>183365.4</v>
      </c>
      <c r="N315" s="18">
        <f t="shared" si="816"/>
        <v>183365.4</v>
      </c>
      <c r="O315" s="18">
        <f t="shared" ref="O315:S315" si="882">O316</f>
        <v>0</v>
      </c>
      <c r="P315" s="18">
        <f t="shared" si="882"/>
        <v>0</v>
      </c>
      <c r="Q315" s="18">
        <f t="shared" si="882"/>
        <v>0</v>
      </c>
      <c r="R315" s="18">
        <f t="shared" si="882"/>
        <v>0</v>
      </c>
      <c r="S315" s="18">
        <f t="shared" si="882"/>
        <v>0</v>
      </c>
      <c r="T315" s="18">
        <f t="shared" si="712"/>
        <v>183365.4</v>
      </c>
      <c r="U315" s="18">
        <f t="shared" si="713"/>
        <v>183365.4</v>
      </c>
      <c r="V315" s="18">
        <f t="shared" si="714"/>
        <v>183365.4</v>
      </c>
      <c r="W315" s="18">
        <f t="shared" ref="W315:CD315" si="883">W316</f>
        <v>0</v>
      </c>
      <c r="X315" s="18">
        <f t="shared" si="883"/>
        <v>0</v>
      </c>
      <c r="Y315" s="18">
        <f t="shared" si="883"/>
        <v>0</v>
      </c>
      <c r="Z315" s="18">
        <f t="shared" si="883"/>
        <v>0</v>
      </c>
      <c r="AA315" s="18">
        <f t="shared" si="883"/>
        <v>0</v>
      </c>
      <c r="AB315" s="18">
        <f t="shared" si="883"/>
        <v>0</v>
      </c>
      <c r="AC315" s="18">
        <f t="shared" si="754"/>
        <v>183365.4</v>
      </c>
      <c r="AD315" s="18">
        <f t="shared" si="755"/>
        <v>183365.4</v>
      </c>
      <c r="AE315" s="18">
        <f t="shared" si="756"/>
        <v>183365.4</v>
      </c>
      <c r="AF315" s="18">
        <f t="shared" si="883"/>
        <v>0</v>
      </c>
      <c r="AG315" s="18">
        <f t="shared" si="883"/>
        <v>0</v>
      </c>
      <c r="AH315" s="18">
        <f t="shared" si="883"/>
        <v>0</v>
      </c>
      <c r="AI315" s="18">
        <f t="shared" si="757"/>
        <v>183365.4</v>
      </c>
      <c r="AJ315" s="18">
        <f t="shared" si="758"/>
        <v>183365.4</v>
      </c>
      <c r="AK315" s="18">
        <f t="shared" si="759"/>
        <v>183365.4</v>
      </c>
      <c r="AL315" s="18">
        <f t="shared" si="883"/>
        <v>0</v>
      </c>
      <c r="AM315" s="18">
        <f t="shared" si="760"/>
        <v>183365.4</v>
      </c>
      <c r="AN315" s="18">
        <f t="shared" si="883"/>
        <v>0</v>
      </c>
      <c r="AO315" s="18">
        <f t="shared" si="883"/>
        <v>0</v>
      </c>
      <c r="AP315" s="18">
        <f t="shared" si="883"/>
        <v>0</v>
      </c>
      <c r="AQ315" s="18">
        <f t="shared" si="761"/>
        <v>183365.4</v>
      </c>
      <c r="AR315" s="18">
        <f t="shared" si="762"/>
        <v>183365.4</v>
      </c>
      <c r="AS315" s="18">
        <f t="shared" si="763"/>
        <v>183365.4</v>
      </c>
      <c r="AT315" s="18">
        <f t="shared" si="883"/>
        <v>0</v>
      </c>
      <c r="AU315" s="18">
        <f t="shared" si="883"/>
        <v>0</v>
      </c>
      <c r="AV315" s="18">
        <f t="shared" si="883"/>
        <v>0</v>
      </c>
      <c r="AW315" s="18">
        <f t="shared" si="764"/>
        <v>183365.4</v>
      </c>
      <c r="AX315" s="18">
        <f t="shared" si="765"/>
        <v>183365.4</v>
      </c>
      <c r="AY315" s="18">
        <f t="shared" si="766"/>
        <v>183365.4</v>
      </c>
      <c r="AZ315" s="18">
        <f t="shared" si="883"/>
        <v>0</v>
      </c>
      <c r="BA315" s="18">
        <f t="shared" si="883"/>
        <v>0</v>
      </c>
      <c r="BB315" s="18">
        <f t="shared" si="883"/>
        <v>0</v>
      </c>
      <c r="BC315" s="18">
        <f t="shared" si="715"/>
        <v>183365.4</v>
      </c>
      <c r="BD315" s="18">
        <f t="shared" si="716"/>
        <v>183365.4</v>
      </c>
      <c r="BE315" s="18">
        <f t="shared" si="717"/>
        <v>183365.4</v>
      </c>
      <c r="BF315" s="18">
        <f t="shared" si="883"/>
        <v>0</v>
      </c>
      <c r="BG315" s="18">
        <f t="shared" si="883"/>
        <v>0</v>
      </c>
      <c r="BH315" s="18">
        <f t="shared" si="883"/>
        <v>0</v>
      </c>
      <c r="BI315" s="18">
        <f t="shared" si="709"/>
        <v>183365.4</v>
      </c>
      <c r="BJ315" s="18">
        <f t="shared" si="710"/>
        <v>183365.4</v>
      </c>
      <c r="BK315" s="18">
        <f t="shared" si="711"/>
        <v>183365.4</v>
      </c>
      <c r="BL315" s="18">
        <f t="shared" si="883"/>
        <v>0</v>
      </c>
      <c r="BM315" s="18">
        <f t="shared" si="883"/>
        <v>0</v>
      </c>
      <c r="BN315" s="18">
        <f t="shared" si="883"/>
        <v>0</v>
      </c>
      <c r="BO315" s="18">
        <f t="shared" si="718"/>
        <v>183365.4</v>
      </c>
      <c r="BP315" s="18">
        <f t="shared" si="719"/>
        <v>183365.4</v>
      </c>
      <c r="BQ315" s="18">
        <f t="shared" si="720"/>
        <v>183365.4</v>
      </c>
      <c r="BR315" s="18">
        <f t="shared" si="883"/>
        <v>0</v>
      </c>
      <c r="BS315" s="18">
        <f t="shared" si="883"/>
        <v>0</v>
      </c>
      <c r="BT315" s="18">
        <f t="shared" si="883"/>
        <v>0</v>
      </c>
      <c r="BU315" s="18">
        <f t="shared" si="721"/>
        <v>183365.4</v>
      </c>
      <c r="BV315" s="18">
        <f t="shared" si="722"/>
        <v>183365.4</v>
      </c>
      <c r="BW315" s="18">
        <f t="shared" si="723"/>
        <v>183365.4</v>
      </c>
      <c r="BX315" s="18">
        <f t="shared" si="883"/>
        <v>0</v>
      </c>
      <c r="BY315" s="18">
        <f t="shared" si="883"/>
        <v>0</v>
      </c>
      <c r="BZ315" s="18">
        <f t="shared" si="883"/>
        <v>0</v>
      </c>
      <c r="CA315" s="18">
        <f t="shared" si="724"/>
        <v>183365.4</v>
      </c>
      <c r="CB315" s="18">
        <f t="shared" si="725"/>
        <v>183365.4</v>
      </c>
      <c r="CC315" s="18">
        <f t="shared" si="726"/>
        <v>183365.4</v>
      </c>
      <c r="CD315" s="18">
        <f t="shared" si="883"/>
        <v>0</v>
      </c>
      <c r="CE315" s="27"/>
      <c r="CF315" s="33"/>
    </row>
    <row r="316" spans="1:119" x14ac:dyDescent="0.3">
      <c r="A316" s="41" t="s">
        <v>67</v>
      </c>
      <c r="B316" s="39">
        <v>620</v>
      </c>
      <c r="C316" s="41" t="s">
        <v>23</v>
      </c>
      <c r="D316" s="41" t="s">
        <v>5</v>
      </c>
      <c r="E316" s="14" t="s">
        <v>537</v>
      </c>
      <c r="F316" s="18">
        <v>183365.4</v>
      </c>
      <c r="G316" s="18">
        <v>183365.4</v>
      </c>
      <c r="H316" s="18">
        <v>183365.4</v>
      </c>
      <c r="I316" s="18"/>
      <c r="J316" s="18"/>
      <c r="K316" s="18"/>
      <c r="L316" s="18">
        <f t="shared" si="814"/>
        <v>183365.4</v>
      </c>
      <c r="M316" s="18">
        <f t="shared" si="815"/>
        <v>183365.4</v>
      </c>
      <c r="N316" s="18">
        <f t="shared" si="816"/>
        <v>183365.4</v>
      </c>
      <c r="O316" s="18"/>
      <c r="P316" s="18"/>
      <c r="Q316" s="18"/>
      <c r="R316" s="18"/>
      <c r="S316" s="18"/>
      <c r="T316" s="18">
        <f t="shared" si="712"/>
        <v>183365.4</v>
      </c>
      <c r="U316" s="18">
        <f t="shared" si="713"/>
        <v>183365.4</v>
      </c>
      <c r="V316" s="18">
        <f t="shared" si="714"/>
        <v>183365.4</v>
      </c>
      <c r="W316" s="18"/>
      <c r="X316" s="18"/>
      <c r="Y316" s="18"/>
      <c r="Z316" s="18"/>
      <c r="AA316" s="18"/>
      <c r="AB316" s="18"/>
      <c r="AC316" s="18">
        <f t="shared" si="754"/>
        <v>183365.4</v>
      </c>
      <c r="AD316" s="18">
        <f t="shared" si="755"/>
        <v>183365.4</v>
      </c>
      <c r="AE316" s="18">
        <f t="shared" si="756"/>
        <v>183365.4</v>
      </c>
      <c r="AF316" s="18"/>
      <c r="AG316" s="18"/>
      <c r="AH316" s="18"/>
      <c r="AI316" s="18">
        <f t="shared" si="757"/>
        <v>183365.4</v>
      </c>
      <c r="AJ316" s="18">
        <f t="shared" si="758"/>
        <v>183365.4</v>
      </c>
      <c r="AK316" s="18">
        <f t="shared" si="759"/>
        <v>183365.4</v>
      </c>
      <c r="AL316" s="18"/>
      <c r="AM316" s="18">
        <f t="shared" si="760"/>
        <v>183365.4</v>
      </c>
      <c r="AN316" s="18"/>
      <c r="AO316" s="18"/>
      <c r="AP316" s="18"/>
      <c r="AQ316" s="18">
        <f t="shared" si="761"/>
        <v>183365.4</v>
      </c>
      <c r="AR316" s="18">
        <f t="shared" si="762"/>
        <v>183365.4</v>
      </c>
      <c r="AS316" s="18">
        <f t="shared" si="763"/>
        <v>183365.4</v>
      </c>
      <c r="AT316" s="18"/>
      <c r="AU316" s="18"/>
      <c r="AV316" s="18"/>
      <c r="AW316" s="18">
        <f t="shared" si="764"/>
        <v>183365.4</v>
      </c>
      <c r="AX316" s="18">
        <f t="shared" si="765"/>
        <v>183365.4</v>
      </c>
      <c r="AY316" s="18">
        <f t="shared" si="766"/>
        <v>183365.4</v>
      </c>
      <c r="AZ316" s="18"/>
      <c r="BA316" s="18"/>
      <c r="BB316" s="18"/>
      <c r="BC316" s="18">
        <f t="shared" si="715"/>
        <v>183365.4</v>
      </c>
      <c r="BD316" s="18">
        <f t="shared" si="716"/>
        <v>183365.4</v>
      </c>
      <c r="BE316" s="18">
        <f t="shared" si="717"/>
        <v>183365.4</v>
      </c>
      <c r="BF316" s="18"/>
      <c r="BG316" s="18"/>
      <c r="BH316" s="18"/>
      <c r="BI316" s="18">
        <f t="shared" si="709"/>
        <v>183365.4</v>
      </c>
      <c r="BJ316" s="18">
        <f t="shared" si="710"/>
        <v>183365.4</v>
      </c>
      <c r="BK316" s="18">
        <f t="shared" si="711"/>
        <v>183365.4</v>
      </c>
      <c r="BL316" s="18"/>
      <c r="BM316" s="18"/>
      <c r="BN316" s="18"/>
      <c r="BO316" s="18">
        <f t="shared" si="718"/>
        <v>183365.4</v>
      </c>
      <c r="BP316" s="18">
        <f t="shared" si="719"/>
        <v>183365.4</v>
      </c>
      <c r="BQ316" s="18">
        <f t="shared" si="720"/>
        <v>183365.4</v>
      </c>
      <c r="BR316" s="18"/>
      <c r="BS316" s="18"/>
      <c r="BT316" s="18"/>
      <c r="BU316" s="18">
        <f t="shared" si="721"/>
        <v>183365.4</v>
      </c>
      <c r="BV316" s="18">
        <f t="shared" si="722"/>
        <v>183365.4</v>
      </c>
      <c r="BW316" s="18">
        <f t="shared" si="723"/>
        <v>183365.4</v>
      </c>
      <c r="BX316" s="18"/>
      <c r="BY316" s="18"/>
      <c r="BZ316" s="18"/>
      <c r="CA316" s="18">
        <f t="shared" si="724"/>
        <v>183365.4</v>
      </c>
      <c r="CB316" s="18">
        <f t="shared" si="725"/>
        <v>183365.4</v>
      </c>
      <c r="CC316" s="18">
        <f t="shared" si="726"/>
        <v>183365.4</v>
      </c>
      <c r="CD316" s="18"/>
      <c r="CE316" s="27"/>
      <c r="CF316" s="33"/>
    </row>
    <row r="317" spans="1:119" ht="78" hidden="1" x14ac:dyDescent="0.3">
      <c r="A317" s="41" t="s">
        <v>1247</v>
      </c>
      <c r="B317" s="39"/>
      <c r="C317" s="41"/>
      <c r="D317" s="41"/>
      <c r="E317" s="14" t="s">
        <v>1254</v>
      </c>
      <c r="F317" s="18">
        <f t="shared" ref="F317:K317" si="884">F318</f>
        <v>0</v>
      </c>
      <c r="G317" s="18">
        <f t="shared" si="884"/>
        <v>0</v>
      </c>
      <c r="H317" s="18">
        <f t="shared" si="884"/>
        <v>0</v>
      </c>
      <c r="I317" s="18">
        <f t="shared" si="884"/>
        <v>0</v>
      </c>
      <c r="J317" s="18">
        <f t="shared" si="884"/>
        <v>0</v>
      </c>
      <c r="K317" s="18">
        <f t="shared" si="884"/>
        <v>0</v>
      </c>
      <c r="L317" s="18">
        <f t="shared" si="814"/>
        <v>0</v>
      </c>
      <c r="M317" s="18">
        <f t="shared" si="815"/>
        <v>0</v>
      </c>
      <c r="N317" s="18">
        <f t="shared" si="816"/>
        <v>0</v>
      </c>
      <c r="O317" s="18">
        <f t="shared" ref="O317:S317" si="885">O318</f>
        <v>0</v>
      </c>
      <c r="P317" s="18">
        <f t="shared" si="885"/>
        <v>0</v>
      </c>
      <c r="Q317" s="18">
        <f t="shared" si="885"/>
        <v>0</v>
      </c>
      <c r="R317" s="18">
        <f t="shared" si="885"/>
        <v>0</v>
      </c>
      <c r="S317" s="18">
        <f t="shared" si="885"/>
        <v>0</v>
      </c>
      <c r="T317" s="18">
        <f t="shared" si="712"/>
        <v>0</v>
      </c>
      <c r="U317" s="18">
        <f t="shared" si="713"/>
        <v>0</v>
      </c>
      <c r="V317" s="18">
        <f t="shared" si="714"/>
        <v>0</v>
      </c>
      <c r="W317" s="18">
        <f t="shared" ref="W317:CD317" si="886">W318</f>
        <v>0</v>
      </c>
      <c r="X317" s="18">
        <f t="shared" si="886"/>
        <v>0</v>
      </c>
      <c r="Y317" s="18">
        <f t="shared" si="886"/>
        <v>0</v>
      </c>
      <c r="Z317" s="18">
        <f t="shared" si="886"/>
        <v>0</v>
      </c>
      <c r="AA317" s="18">
        <f t="shared" si="886"/>
        <v>0</v>
      </c>
      <c r="AB317" s="18">
        <f t="shared" si="886"/>
        <v>0</v>
      </c>
      <c r="AC317" s="18">
        <f t="shared" si="754"/>
        <v>0</v>
      </c>
      <c r="AD317" s="18">
        <f t="shared" si="755"/>
        <v>0</v>
      </c>
      <c r="AE317" s="18">
        <f t="shared" si="756"/>
        <v>0</v>
      </c>
      <c r="AF317" s="18">
        <f t="shared" si="886"/>
        <v>0</v>
      </c>
      <c r="AG317" s="18">
        <f t="shared" si="886"/>
        <v>0</v>
      </c>
      <c r="AH317" s="18">
        <f t="shared" si="886"/>
        <v>0</v>
      </c>
      <c r="AI317" s="18">
        <f t="shared" si="757"/>
        <v>0</v>
      </c>
      <c r="AJ317" s="18">
        <f t="shared" si="758"/>
        <v>0</v>
      </c>
      <c r="AK317" s="18">
        <f t="shared" si="759"/>
        <v>0</v>
      </c>
      <c r="AL317" s="18">
        <f t="shared" si="886"/>
        <v>0</v>
      </c>
      <c r="AM317" s="18">
        <f t="shared" si="760"/>
        <v>0</v>
      </c>
      <c r="AN317" s="18">
        <f t="shared" si="886"/>
        <v>0</v>
      </c>
      <c r="AO317" s="18">
        <f t="shared" si="886"/>
        <v>0</v>
      </c>
      <c r="AP317" s="18">
        <f t="shared" si="886"/>
        <v>0</v>
      </c>
      <c r="AQ317" s="18">
        <f t="shared" si="761"/>
        <v>0</v>
      </c>
      <c r="AR317" s="18">
        <f t="shared" si="762"/>
        <v>0</v>
      </c>
      <c r="AS317" s="18">
        <f t="shared" si="763"/>
        <v>0</v>
      </c>
      <c r="AT317" s="18">
        <f t="shared" si="886"/>
        <v>0</v>
      </c>
      <c r="AU317" s="18">
        <f t="shared" si="886"/>
        <v>0</v>
      </c>
      <c r="AV317" s="18">
        <f t="shared" si="886"/>
        <v>0</v>
      </c>
      <c r="AW317" s="18">
        <f t="shared" si="764"/>
        <v>0</v>
      </c>
      <c r="AX317" s="18">
        <f t="shared" si="765"/>
        <v>0</v>
      </c>
      <c r="AY317" s="18">
        <f t="shared" si="766"/>
        <v>0</v>
      </c>
      <c r="AZ317" s="18">
        <f t="shared" si="886"/>
        <v>0</v>
      </c>
      <c r="BA317" s="18">
        <f t="shared" si="886"/>
        <v>0</v>
      </c>
      <c r="BB317" s="18">
        <f t="shared" si="886"/>
        <v>0</v>
      </c>
      <c r="BC317" s="18">
        <f t="shared" si="715"/>
        <v>0</v>
      </c>
      <c r="BD317" s="18">
        <f t="shared" si="716"/>
        <v>0</v>
      </c>
      <c r="BE317" s="18">
        <f t="shared" si="717"/>
        <v>0</v>
      </c>
      <c r="BF317" s="18">
        <f t="shared" si="886"/>
        <v>0</v>
      </c>
      <c r="BG317" s="18">
        <f t="shared" si="886"/>
        <v>0</v>
      </c>
      <c r="BH317" s="18">
        <f t="shared" si="886"/>
        <v>0</v>
      </c>
      <c r="BI317" s="18">
        <f t="shared" si="709"/>
        <v>0</v>
      </c>
      <c r="BJ317" s="18">
        <f t="shared" si="710"/>
        <v>0</v>
      </c>
      <c r="BK317" s="18">
        <f t="shared" si="711"/>
        <v>0</v>
      </c>
      <c r="BL317" s="18">
        <f t="shared" si="886"/>
        <v>0</v>
      </c>
      <c r="BM317" s="18">
        <f t="shared" si="886"/>
        <v>0</v>
      </c>
      <c r="BN317" s="18">
        <f t="shared" si="886"/>
        <v>0</v>
      </c>
      <c r="BO317" s="18">
        <f t="shared" si="718"/>
        <v>0</v>
      </c>
      <c r="BP317" s="18">
        <f t="shared" si="719"/>
        <v>0</v>
      </c>
      <c r="BQ317" s="18">
        <f t="shared" si="720"/>
        <v>0</v>
      </c>
      <c r="BR317" s="18">
        <f t="shared" si="886"/>
        <v>0</v>
      </c>
      <c r="BS317" s="18">
        <f t="shared" si="886"/>
        <v>0</v>
      </c>
      <c r="BT317" s="18">
        <f t="shared" si="886"/>
        <v>0</v>
      </c>
      <c r="BU317" s="18">
        <f t="shared" si="721"/>
        <v>0</v>
      </c>
      <c r="BV317" s="18">
        <f t="shared" si="722"/>
        <v>0</v>
      </c>
      <c r="BW317" s="18">
        <f t="shared" si="723"/>
        <v>0</v>
      </c>
      <c r="BX317" s="18">
        <f t="shared" si="886"/>
        <v>0</v>
      </c>
      <c r="BY317" s="18">
        <f t="shared" si="886"/>
        <v>0</v>
      </c>
      <c r="BZ317" s="18">
        <f t="shared" si="886"/>
        <v>0</v>
      </c>
      <c r="CA317" s="18">
        <f t="shared" si="724"/>
        <v>0</v>
      </c>
      <c r="CB317" s="18">
        <f t="shared" si="725"/>
        <v>0</v>
      </c>
      <c r="CC317" s="18">
        <f t="shared" si="726"/>
        <v>0</v>
      </c>
      <c r="CD317" s="18">
        <f t="shared" si="886"/>
        <v>0</v>
      </c>
      <c r="CE317" s="27" t="s">
        <v>1661</v>
      </c>
      <c r="CF317" s="33"/>
    </row>
    <row r="318" spans="1:119" ht="46.8" hidden="1" x14ac:dyDescent="0.3">
      <c r="A318" s="41" t="s">
        <v>1247</v>
      </c>
      <c r="B318" s="39">
        <v>600</v>
      </c>
      <c r="C318" s="41"/>
      <c r="D318" s="41"/>
      <c r="E318" s="14" t="s">
        <v>554</v>
      </c>
      <c r="F318" s="18">
        <f t="shared" ref="F318:K318" si="887">F319+F321</f>
        <v>0</v>
      </c>
      <c r="G318" s="18">
        <f t="shared" si="887"/>
        <v>0</v>
      </c>
      <c r="H318" s="18">
        <f t="shared" si="887"/>
        <v>0</v>
      </c>
      <c r="I318" s="18">
        <f t="shared" si="887"/>
        <v>0</v>
      </c>
      <c r="J318" s="18">
        <f t="shared" si="887"/>
        <v>0</v>
      </c>
      <c r="K318" s="18">
        <f t="shared" si="887"/>
        <v>0</v>
      </c>
      <c r="L318" s="18">
        <f t="shared" si="814"/>
        <v>0</v>
      </c>
      <c r="M318" s="18">
        <f t="shared" si="815"/>
        <v>0</v>
      </c>
      <c r="N318" s="18">
        <f t="shared" si="816"/>
        <v>0</v>
      </c>
      <c r="O318" s="18">
        <f t="shared" ref="O318:S318" si="888">O319+O321</f>
        <v>0</v>
      </c>
      <c r="P318" s="18">
        <f t="shared" si="888"/>
        <v>0</v>
      </c>
      <c r="Q318" s="18">
        <f t="shared" si="888"/>
        <v>0</v>
      </c>
      <c r="R318" s="18">
        <f t="shared" si="888"/>
        <v>0</v>
      </c>
      <c r="S318" s="18">
        <f t="shared" si="888"/>
        <v>0</v>
      </c>
      <c r="T318" s="18">
        <f t="shared" si="712"/>
        <v>0</v>
      </c>
      <c r="U318" s="18">
        <f t="shared" si="713"/>
        <v>0</v>
      </c>
      <c r="V318" s="18">
        <f t="shared" si="714"/>
        <v>0</v>
      </c>
      <c r="W318" s="18">
        <f t="shared" ref="W318:CD318" si="889">W319+W321</f>
        <v>0</v>
      </c>
      <c r="X318" s="18">
        <f t="shared" ref="X318:AB318" si="890">X319+X321</f>
        <v>0</v>
      </c>
      <c r="Y318" s="18">
        <f t="shared" si="890"/>
        <v>0</v>
      </c>
      <c r="Z318" s="18">
        <f t="shared" si="890"/>
        <v>0</v>
      </c>
      <c r="AA318" s="18">
        <f t="shared" si="890"/>
        <v>0</v>
      </c>
      <c r="AB318" s="18">
        <f t="shared" si="890"/>
        <v>0</v>
      </c>
      <c r="AC318" s="18">
        <f t="shared" si="754"/>
        <v>0</v>
      </c>
      <c r="AD318" s="18">
        <f t="shared" si="755"/>
        <v>0</v>
      </c>
      <c r="AE318" s="18">
        <f t="shared" si="756"/>
        <v>0</v>
      </c>
      <c r="AF318" s="18">
        <f t="shared" ref="AF318:AH318" si="891">AF319+AF321</f>
        <v>0</v>
      </c>
      <c r="AG318" s="18">
        <f t="shared" si="891"/>
        <v>0</v>
      </c>
      <c r="AH318" s="18">
        <f t="shared" si="891"/>
        <v>0</v>
      </c>
      <c r="AI318" s="18">
        <f t="shared" si="757"/>
        <v>0</v>
      </c>
      <c r="AJ318" s="18">
        <f t="shared" si="758"/>
        <v>0</v>
      </c>
      <c r="AK318" s="18">
        <f t="shared" si="759"/>
        <v>0</v>
      </c>
      <c r="AL318" s="18">
        <f t="shared" ref="AL318" si="892">AL319+AL321</f>
        <v>0</v>
      </c>
      <c r="AM318" s="18">
        <f t="shared" si="760"/>
        <v>0</v>
      </c>
      <c r="AN318" s="18">
        <f t="shared" ref="AN318:AP318" si="893">AN319+AN321</f>
        <v>0</v>
      </c>
      <c r="AO318" s="18">
        <f t="shared" si="893"/>
        <v>0</v>
      </c>
      <c r="AP318" s="18">
        <f t="shared" si="893"/>
        <v>0</v>
      </c>
      <c r="AQ318" s="18">
        <f t="shared" si="761"/>
        <v>0</v>
      </c>
      <c r="AR318" s="18">
        <f t="shared" si="762"/>
        <v>0</v>
      </c>
      <c r="AS318" s="18">
        <f t="shared" si="763"/>
        <v>0</v>
      </c>
      <c r="AT318" s="18">
        <f t="shared" ref="AT318:AV318" si="894">AT319+AT321</f>
        <v>0</v>
      </c>
      <c r="AU318" s="18">
        <f t="shared" si="894"/>
        <v>0</v>
      </c>
      <c r="AV318" s="18">
        <f t="shared" si="894"/>
        <v>0</v>
      </c>
      <c r="AW318" s="18">
        <f t="shared" si="764"/>
        <v>0</v>
      </c>
      <c r="AX318" s="18">
        <f t="shared" si="765"/>
        <v>0</v>
      </c>
      <c r="AY318" s="18">
        <f t="shared" si="766"/>
        <v>0</v>
      </c>
      <c r="AZ318" s="18">
        <f t="shared" ref="AZ318:BB318" si="895">AZ319+AZ321</f>
        <v>0</v>
      </c>
      <c r="BA318" s="18">
        <f t="shared" si="895"/>
        <v>0</v>
      </c>
      <c r="BB318" s="18">
        <f t="shared" si="895"/>
        <v>0</v>
      </c>
      <c r="BC318" s="18">
        <f t="shared" si="715"/>
        <v>0</v>
      </c>
      <c r="BD318" s="18">
        <f t="shared" si="716"/>
        <v>0</v>
      </c>
      <c r="BE318" s="18">
        <f t="shared" si="717"/>
        <v>0</v>
      </c>
      <c r="BF318" s="18">
        <f t="shared" ref="BF318:BH318" si="896">BF319+BF321</f>
        <v>0</v>
      </c>
      <c r="BG318" s="18">
        <f t="shared" si="896"/>
        <v>0</v>
      </c>
      <c r="BH318" s="18">
        <f t="shared" si="896"/>
        <v>0</v>
      </c>
      <c r="BI318" s="18">
        <f t="shared" si="709"/>
        <v>0</v>
      </c>
      <c r="BJ318" s="18">
        <f t="shared" si="710"/>
        <v>0</v>
      </c>
      <c r="BK318" s="18">
        <f t="shared" si="711"/>
        <v>0</v>
      </c>
      <c r="BL318" s="18">
        <f t="shared" ref="BL318:BN318" si="897">BL319+BL321</f>
        <v>0</v>
      </c>
      <c r="BM318" s="18">
        <f t="shared" si="897"/>
        <v>0</v>
      </c>
      <c r="BN318" s="18">
        <f t="shared" si="897"/>
        <v>0</v>
      </c>
      <c r="BO318" s="18">
        <f t="shared" si="718"/>
        <v>0</v>
      </c>
      <c r="BP318" s="18">
        <f t="shared" si="719"/>
        <v>0</v>
      </c>
      <c r="BQ318" s="18">
        <f t="shared" si="720"/>
        <v>0</v>
      </c>
      <c r="BR318" s="18">
        <f t="shared" ref="BR318:BT318" si="898">BR319+BR321</f>
        <v>0</v>
      </c>
      <c r="BS318" s="18">
        <f t="shared" si="898"/>
        <v>0</v>
      </c>
      <c r="BT318" s="18">
        <f t="shared" si="898"/>
        <v>0</v>
      </c>
      <c r="BU318" s="18">
        <f t="shared" si="721"/>
        <v>0</v>
      </c>
      <c r="BV318" s="18">
        <f t="shared" si="722"/>
        <v>0</v>
      </c>
      <c r="BW318" s="18">
        <f t="shared" si="723"/>
        <v>0</v>
      </c>
      <c r="BX318" s="18">
        <f t="shared" ref="BX318:BZ318" si="899">BX319+BX321</f>
        <v>0</v>
      </c>
      <c r="BY318" s="18">
        <f t="shared" si="899"/>
        <v>0</v>
      </c>
      <c r="BZ318" s="18">
        <f t="shared" si="899"/>
        <v>0</v>
      </c>
      <c r="CA318" s="18">
        <f t="shared" si="724"/>
        <v>0</v>
      </c>
      <c r="CB318" s="18">
        <f t="shared" si="725"/>
        <v>0</v>
      </c>
      <c r="CC318" s="18">
        <f t="shared" si="726"/>
        <v>0</v>
      </c>
      <c r="CD318" s="18">
        <f t="shared" si="889"/>
        <v>0</v>
      </c>
      <c r="CE318" s="27" t="s">
        <v>1661</v>
      </c>
      <c r="CF318" s="33"/>
    </row>
    <row r="319" spans="1:119" hidden="1" x14ac:dyDescent="0.3">
      <c r="A319" s="41" t="s">
        <v>1247</v>
      </c>
      <c r="B319" s="39">
        <v>610</v>
      </c>
      <c r="C319" s="41"/>
      <c r="D319" s="41"/>
      <c r="E319" s="14" t="s">
        <v>568</v>
      </c>
      <c r="F319" s="18">
        <f t="shared" ref="F319:K319" si="900">F320</f>
        <v>0</v>
      </c>
      <c r="G319" s="18">
        <f t="shared" si="900"/>
        <v>0</v>
      </c>
      <c r="H319" s="18">
        <f t="shared" si="900"/>
        <v>0</v>
      </c>
      <c r="I319" s="18">
        <f t="shared" si="900"/>
        <v>0</v>
      </c>
      <c r="J319" s="18">
        <f t="shared" si="900"/>
        <v>0</v>
      </c>
      <c r="K319" s="18">
        <f t="shared" si="900"/>
        <v>0</v>
      </c>
      <c r="L319" s="18">
        <f t="shared" si="814"/>
        <v>0</v>
      </c>
      <c r="M319" s="18">
        <f t="shared" si="815"/>
        <v>0</v>
      </c>
      <c r="N319" s="18">
        <f t="shared" si="816"/>
        <v>0</v>
      </c>
      <c r="O319" s="18">
        <f t="shared" ref="O319:S319" si="901">O320</f>
        <v>0</v>
      </c>
      <c r="P319" s="18">
        <f t="shared" si="901"/>
        <v>0</v>
      </c>
      <c r="Q319" s="18">
        <f t="shared" si="901"/>
        <v>0</v>
      </c>
      <c r="R319" s="18">
        <f t="shared" si="901"/>
        <v>0</v>
      </c>
      <c r="S319" s="18">
        <f t="shared" si="901"/>
        <v>0</v>
      </c>
      <c r="T319" s="18">
        <f t="shared" si="712"/>
        <v>0</v>
      </c>
      <c r="U319" s="18">
        <f t="shared" si="713"/>
        <v>0</v>
      </c>
      <c r="V319" s="18">
        <f t="shared" si="714"/>
        <v>0</v>
      </c>
      <c r="W319" s="18">
        <f t="shared" ref="W319:CD319" si="902">W320</f>
        <v>0</v>
      </c>
      <c r="X319" s="18">
        <f t="shared" si="902"/>
        <v>0</v>
      </c>
      <c r="Y319" s="18">
        <f t="shared" si="902"/>
        <v>0</v>
      </c>
      <c r="Z319" s="18">
        <f t="shared" si="902"/>
        <v>0</v>
      </c>
      <c r="AA319" s="18">
        <f t="shared" si="902"/>
        <v>0</v>
      </c>
      <c r="AB319" s="18">
        <f t="shared" si="902"/>
        <v>0</v>
      </c>
      <c r="AC319" s="18">
        <f t="shared" si="754"/>
        <v>0</v>
      </c>
      <c r="AD319" s="18">
        <f t="shared" si="755"/>
        <v>0</v>
      </c>
      <c r="AE319" s="18">
        <f t="shared" si="756"/>
        <v>0</v>
      </c>
      <c r="AF319" s="18">
        <f t="shared" si="902"/>
        <v>0</v>
      </c>
      <c r="AG319" s="18">
        <f t="shared" si="902"/>
        <v>0</v>
      </c>
      <c r="AH319" s="18">
        <f t="shared" si="902"/>
        <v>0</v>
      </c>
      <c r="AI319" s="18">
        <f t="shared" si="757"/>
        <v>0</v>
      </c>
      <c r="AJ319" s="18">
        <f t="shared" si="758"/>
        <v>0</v>
      </c>
      <c r="AK319" s="18">
        <f t="shared" si="759"/>
        <v>0</v>
      </c>
      <c r="AL319" s="18">
        <f t="shared" si="902"/>
        <v>0</v>
      </c>
      <c r="AM319" s="18">
        <f t="shared" si="760"/>
        <v>0</v>
      </c>
      <c r="AN319" s="18">
        <f t="shared" si="902"/>
        <v>0</v>
      </c>
      <c r="AO319" s="18">
        <f t="shared" si="902"/>
        <v>0</v>
      </c>
      <c r="AP319" s="18">
        <f t="shared" si="902"/>
        <v>0</v>
      </c>
      <c r="AQ319" s="18">
        <f t="shared" si="761"/>
        <v>0</v>
      </c>
      <c r="AR319" s="18">
        <f t="shared" si="762"/>
        <v>0</v>
      </c>
      <c r="AS319" s="18">
        <f t="shared" si="763"/>
        <v>0</v>
      </c>
      <c r="AT319" s="18">
        <f t="shared" si="902"/>
        <v>0</v>
      </c>
      <c r="AU319" s="18">
        <f t="shared" si="902"/>
        <v>0</v>
      </c>
      <c r="AV319" s="18">
        <f t="shared" si="902"/>
        <v>0</v>
      </c>
      <c r="AW319" s="18">
        <f t="shared" si="764"/>
        <v>0</v>
      </c>
      <c r="AX319" s="18">
        <f t="shared" si="765"/>
        <v>0</v>
      </c>
      <c r="AY319" s="18">
        <f t="shared" si="766"/>
        <v>0</v>
      </c>
      <c r="AZ319" s="18">
        <f t="shared" si="902"/>
        <v>0</v>
      </c>
      <c r="BA319" s="18">
        <f t="shared" si="902"/>
        <v>0</v>
      </c>
      <c r="BB319" s="18">
        <f t="shared" si="902"/>
        <v>0</v>
      </c>
      <c r="BC319" s="18">
        <f t="shared" si="715"/>
        <v>0</v>
      </c>
      <c r="BD319" s="18">
        <f t="shared" si="716"/>
        <v>0</v>
      </c>
      <c r="BE319" s="18">
        <f t="shared" si="717"/>
        <v>0</v>
      </c>
      <c r="BF319" s="18">
        <f t="shared" si="902"/>
        <v>0</v>
      </c>
      <c r="BG319" s="18">
        <f t="shared" si="902"/>
        <v>0</v>
      </c>
      <c r="BH319" s="18">
        <f t="shared" si="902"/>
        <v>0</v>
      </c>
      <c r="BI319" s="18">
        <f t="shared" si="709"/>
        <v>0</v>
      </c>
      <c r="BJ319" s="18">
        <f t="shared" si="710"/>
        <v>0</v>
      </c>
      <c r="BK319" s="18">
        <f t="shared" si="711"/>
        <v>0</v>
      </c>
      <c r="BL319" s="18">
        <f t="shared" si="902"/>
        <v>0</v>
      </c>
      <c r="BM319" s="18">
        <f t="shared" si="902"/>
        <v>0</v>
      </c>
      <c r="BN319" s="18">
        <f t="shared" si="902"/>
        <v>0</v>
      </c>
      <c r="BO319" s="18">
        <f t="shared" si="718"/>
        <v>0</v>
      </c>
      <c r="BP319" s="18">
        <f t="shared" si="719"/>
        <v>0</v>
      </c>
      <c r="BQ319" s="18">
        <f t="shared" si="720"/>
        <v>0</v>
      </c>
      <c r="BR319" s="18">
        <f t="shared" si="902"/>
        <v>0</v>
      </c>
      <c r="BS319" s="18">
        <f t="shared" si="902"/>
        <v>0</v>
      </c>
      <c r="BT319" s="18">
        <f t="shared" si="902"/>
        <v>0</v>
      </c>
      <c r="BU319" s="18">
        <f t="shared" si="721"/>
        <v>0</v>
      </c>
      <c r="BV319" s="18">
        <f t="shared" si="722"/>
        <v>0</v>
      </c>
      <c r="BW319" s="18">
        <f t="shared" si="723"/>
        <v>0</v>
      </c>
      <c r="BX319" s="18">
        <f t="shared" si="902"/>
        <v>0</v>
      </c>
      <c r="BY319" s="18">
        <f t="shared" si="902"/>
        <v>0</v>
      </c>
      <c r="BZ319" s="18">
        <f t="shared" si="902"/>
        <v>0</v>
      </c>
      <c r="CA319" s="18">
        <f t="shared" si="724"/>
        <v>0</v>
      </c>
      <c r="CB319" s="18">
        <f t="shared" si="725"/>
        <v>0</v>
      </c>
      <c r="CC319" s="18">
        <f t="shared" si="726"/>
        <v>0</v>
      </c>
      <c r="CD319" s="18">
        <f t="shared" si="902"/>
        <v>0</v>
      </c>
      <c r="CE319" s="27" t="s">
        <v>1661</v>
      </c>
      <c r="CF319" s="33"/>
    </row>
    <row r="320" spans="1:119" hidden="1" x14ac:dyDescent="0.3">
      <c r="A320" s="41" t="s">
        <v>1247</v>
      </c>
      <c r="B320" s="39">
        <v>610</v>
      </c>
      <c r="C320" s="41" t="s">
        <v>23</v>
      </c>
      <c r="D320" s="41" t="s">
        <v>5</v>
      </c>
      <c r="E320" s="14" t="s">
        <v>537</v>
      </c>
      <c r="F320" s="18"/>
      <c r="G320" s="18"/>
      <c r="H320" s="18"/>
      <c r="I320" s="18"/>
      <c r="J320" s="18"/>
      <c r="K320" s="18"/>
      <c r="L320" s="18">
        <f t="shared" si="814"/>
        <v>0</v>
      </c>
      <c r="M320" s="18">
        <f t="shared" si="815"/>
        <v>0</v>
      </c>
      <c r="N320" s="18">
        <f t="shared" si="816"/>
        <v>0</v>
      </c>
      <c r="O320" s="18"/>
      <c r="P320" s="18"/>
      <c r="Q320" s="18"/>
      <c r="R320" s="18"/>
      <c r="S320" s="18"/>
      <c r="T320" s="18">
        <f t="shared" si="712"/>
        <v>0</v>
      </c>
      <c r="U320" s="18">
        <f t="shared" si="713"/>
        <v>0</v>
      </c>
      <c r="V320" s="18">
        <f t="shared" si="714"/>
        <v>0</v>
      </c>
      <c r="W320" s="18"/>
      <c r="X320" s="18"/>
      <c r="Y320" s="18"/>
      <c r="Z320" s="18"/>
      <c r="AA320" s="18"/>
      <c r="AB320" s="18"/>
      <c r="AC320" s="18">
        <f t="shared" si="754"/>
        <v>0</v>
      </c>
      <c r="AD320" s="18">
        <f t="shared" si="755"/>
        <v>0</v>
      </c>
      <c r="AE320" s="18">
        <f t="shared" si="756"/>
        <v>0</v>
      </c>
      <c r="AF320" s="18"/>
      <c r="AG320" s="18"/>
      <c r="AH320" s="18"/>
      <c r="AI320" s="18">
        <f t="shared" si="757"/>
        <v>0</v>
      </c>
      <c r="AJ320" s="18">
        <f t="shared" si="758"/>
        <v>0</v>
      </c>
      <c r="AK320" s="18">
        <f t="shared" si="759"/>
        <v>0</v>
      </c>
      <c r="AL320" s="18"/>
      <c r="AM320" s="18">
        <f t="shared" si="760"/>
        <v>0</v>
      </c>
      <c r="AN320" s="18"/>
      <c r="AO320" s="18"/>
      <c r="AP320" s="18"/>
      <c r="AQ320" s="18">
        <f t="shared" si="761"/>
        <v>0</v>
      </c>
      <c r="AR320" s="18">
        <f t="shared" si="762"/>
        <v>0</v>
      </c>
      <c r="AS320" s="18">
        <f t="shared" si="763"/>
        <v>0</v>
      </c>
      <c r="AT320" s="18"/>
      <c r="AU320" s="18"/>
      <c r="AV320" s="18"/>
      <c r="AW320" s="18">
        <f t="shared" si="764"/>
        <v>0</v>
      </c>
      <c r="AX320" s="18">
        <f t="shared" si="765"/>
        <v>0</v>
      </c>
      <c r="AY320" s="18">
        <f t="shared" si="766"/>
        <v>0</v>
      </c>
      <c r="AZ320" s="18"/>
      <c r="BA320" s="18"/>
      <c r="BB320" s="18"/>
      <c r="BC320" s="18">
        <f t="shared" si="715"/>
        <v>0</v>
      </c>
      <c r="BD320" s="18">
        <f t="shared" si="716"/>
        <v>0</v>
      </c>
      <c r="BE320" s="18">
        <f t="shared" si="717"/>
        <v>0</v>
      </c>
      <c r="BF320" s="18"/>
      <c r="BG320" s="18"/>
      <c r="BH320" s="18"/>
      <c r="BI320" s="18">
        <f t="shared" si="709"/>
        <v>0</v>
      </c>
      <c r="BJ320" s="18">
        <f t="shared" si="710"/>
        <v>0</v>
      </c>
      <c r="BK320" s="18">
        <f t="shared" si="711"/>
        <v>0</v>
      </c>
      <c r="BL320" s="18"/>
      <c r="BM320" s="18"/>
      <c r="BN320" s="18"/>
      <c r="BO320" s="18">
        <f t="shared" si="718"/>
        <v>0</v>
      </c>
      <c r="BP320" s="18">
        <f t="shared" si="719"/>
        <v>0</v>
      </c>
      <c r="BQ320" s="18">
        <f t="shared" si="720"/>
        <v>0</v>
      </c>
      <c r="BR320" s="18"/>
      <c r="BS320" s="18"/>
      <c r="BT320" s="18"/>
      <c r="BU320" s="18">
        <f t="shared" si="721"/>
        <v>0</v>
      </c>
      <c r="BV320" s="18">
        <f t="shared" si="722"/>
        <v>0</v>
      </c>
      <c r="BW320" s="18">
        <f t="shared" si="723"/>
        <v>0</v>
      </c>
      <c r="BX320" s="18"/>
      <c r="BY320" s="18"/>
      <c r="BZ320" s="18"/>
      <c r="CA320" s="18">
        <f t="shared" si="724"/>
        <v>0</v>
      </c>
      <c r="CB320" s="18">
        <f t="shared" si="725"/>
        <v>0</v>
      </c>
      <c r="CC320" s="18">
        <f t="shared" si="726"/>
        <v>0</v>
      </c>
      <c r="CD320" s="18"/>
      <c r="CE320" s="27" t="s">
        <v>1661</v>
      </c>
      <c r="CF320" s="33"/>
    </row>
    <row r="321" spans="1:84" hidden="1" x14ac:dyDescent="0.3">
      <c r="A321" s="41" t="s">
        <v>1247</v>
      </c>
      <c r="B321" s="39">
        <v>620</v>
      </c>
      <c r="C321" s="41"/>
      <c r="D321" s="41"/>
      <c r="E321" s="14" t="s">
        <v>569</v>
      </c>
      <c r="F321" s="18">
        <f t="shared" ref="F321:K321" si="903">F322</f>
        <v>0</v>
      </c>
      <c r="G321" s="18">
        <f t="shared" si="903"/>
        <v>0</v>
      </c>
      <c r="H321" s="18">
        <f t="shared" si="903"/>
        <v>0</v>
      </c>
      <c r="I321" s="18">
        <f t="shared" si="903"/>
        <v>0</v>
      </c>
      <c r="J321" s="18">
        <f t="shared" si="903"/>
        <v>0</v>
      </c>
      <c r="K321" s="18">
        <f t="shared" si="903"/>
        <v>0</v>
      </c>
      <c r="L321" s="18">
        <f t="shared" si="814"/>
        <v>0</v>
      </c>
      <c r="M321" s="18">
        <f t="shared" si="815"/>
        <v>0</v>
      </c>
      <c r="N321" s="18">
        <f t="shared" si="816"/>
        <v>0</v>
      </c>
      <c r="O321" s="18">
        <f t="shared" ref="O321:S321" si="904">O322</f>
        <v>0</v>
      </c>
      <c r="P321" s="18">
        <f t="shared" si="904"/>
        <v>0</v>
      </c>
      <c r="Q321" s="18">
        <f t="shared" si="904"/>
        <v>0</v>
      </c>
      <c r="R321" s="18">
        <f t="shared" si="904"/>
        <v>0</v>
      </c>
      <c r="S321" s="18">
        <f t="shared" si="904"/>
        <v>0</v>
      </c>
      <c r="T321" s="18">
        <f t="shared" si="712"/>
        <v>0</v>
      </c>
      <c r="U321" s="18">
        <f t="shared" si="713"/>
        <v>0</v>
      </c>
      <c r="V321" s="18">
        <f t="shared" si="714"/>
        <v>0</v>
      </c>
      <c r="W321" s="18">
        <f t="shared" ref="W321:CD321" si="905">W322</f>
        <v>0</v>
      </c>
      <c r="X321" s="18">
        <f t="shared" si="905"/>
        <v>0</v>
      </c>
      <c r="Y321" s="18">
        <f t="shared" si="905"/>
        <v>0</v>
      </c>
      <c r="Z321" s="18">
        <f t="shared" si="905"/>
        <v>0</v>
      </c>
      <c r="AA321" s="18">
        <f t="shared" si="905"/>
        <v>0</v>
      </c>
      <c r="AB321" s="18">
        <f t="shared" si="905"/>
        <v>0</v>
      </c>
      <c r="AC321" s="18">
        <f t="shared" si="754"/>
        <v>0</v>
      </c>
      <c r="AD321" s="18">
        <f t="shared" si="755"/>
        <v>0</v>
      </c>
      <c r="AE321" s="18">
        <f t="shared" si="756"/>
        <v>0</v>
      </c>
      <c r="AF321" s="18">
        <f t="shared" si="905"/>
        <v>0</v>
      </c>
      <c r="AG321" s="18">
        <f t="shared" si="905"/>
        <v>0</v>
      </c>
      <c r="AH321" s="18">
        <f t="shared" si="905"/>
        <v>0</v>
      </c>
      <c r="AI321" s="18">
        <f t="shared" si="757"/>
        <v>0</v>
      </c>
      <c r="AJ321" s="18">
        <f t="shared" si="758"/>
        <v>0</v>
      </c>
      <c r="AK321" s="18">
        <f t="shared" si="759"/>
        <v>0</v>
      </c>
      <c r="AL321" s="18">
        <f t="shared" si="905"/>
        <v>0</v>
      </c>
      <c r="AM321" s="18">
        <f t="shared" si="760"/>
        <v>0</v>
      </c>
      <c r="AN321" s="18">
        <f t="shared" si="905"/>
        <v>0</v>
      </c>
      <c r="AO321" s="18">
        <f t="shared" si="905"/>
        <v>0</v>
      </c>
      <c r="AP321" s="18">
        <f t="shared" si="905"/>
        <v>0</v>
      </c>
      <c r="AQ321" s="18">
        <f t="shared" si="761"/>
        <v>0</v>
      </c>
      <c r="AR321" s="18">
        <f t="shared" si="762"/>
        <v>0</v>
      </c>
      <c r="AS321" s="18">
        <f t="shared" si="763"/>
        <v>0</v>
      </c>
      <c r="AT321" s="18">
        <f t="shared" si="905"/>
        <v>0</v>
      </c>
      <c r="AU321" s="18">
        <f t="shared" si="905"/>
        <v>0</v>
      </c>
      <c r="AV321" s="18">
        <f t="shared" si="905"/>
        <v>0</v>
      </c>
      <c r="AW321" s="18">
        <f t="shared" si="764"/>
        <v>0</v>
      </c>
      <c r="AX321" s="18">
        <f t="shared" si="765"/>
        <v>0</v>
      </c>
      <c r="AY321" s="18">
        <f t="shared" si="766"/>
        <v>0</v>
      </c>
      <c r="AZ321" s="18">
        <f t="shared" si="905"/>
        <v>0</v>
      </c>
      <c r="BA321" s="18">
        <f t="shared" si="905"/>
        <v>0</v>
      </c>
      <c r="BB321" s="18">
        <f t="shared" si="905"/>
        <v>0</v>
      </c>
      <c r="BC321" s="18">
        <f t="shared" si="715"/>
        <v>0</v>
      </c>
      <c r="BD321" s="18">
        <f t="shared" si="716"/>
        <v>0</v>
      </c>
      <c r="BE321" s="18">
        <f t="shared" si="717"/>
        <v>0</v>
      </c>
      <c r="BF321" s="18">
        <f t="shared" si="905"/>
        <v>0</v>
      </c>
      <c r="BG321" s="18">
        <f t="shared" si="905"/>
        <v>0</v>
      </c>
      <c r="BH321" s="18">
        <f t="shared" si="905"/>
        <v>0</v>
      </c>
      <c r="BI321" s="18">
        <f t="shared" si="709"/>
        <v>0</v>
      </c>
      <c r="BJ321" s="18">
        <f t="shared" si="710"/>
        <v>0</v>
      </c>
      <c r="BK321" s="18">
        <f t="shared" si="711"/>
        <v>0</v>
      </c>
      <c r="BL321" s="18">
        <f t="shared" si="905"/>
        <v>0</v>
      </c>
      <c r="BM321" s="18">
        <f t="shared" si="905"/>
        <v>0</v>
      </c>
      <c r="BN321" s="18">
        <f t="shared" si="905"/>
        <v>0</v>
      </c>
      <c r="BO321" s="18">
        <f t="shared" si="718"/>
        <v>0</v>
      </c>
      <c r="BP321" s="18">
        <f t="shared" si="719"/>
        <v>0</v>
      </c>
      <c r="BQ321" s="18">
        <f t="shared" si="720"/>
        <v>0</v>
      </c>
      <c r="BR321" s="18">
        <f t="shared" si="905"/>
        <v>0</v>
      </c>
      <c r="BS321" s="18">
        <f t="shared" si="905"/>
        <v>0</v>
      </c>
      <c r="BT321" s="18">
        <f t="shared" si="905"/>
        <v>0</v>
      </c>
      <c r="BU321" s="18">
        <f t="shared" si="721"/>
        <v>0</v>
      </c>
      <c r="BV321" s="18">
        <f t="shared" si="722"/>
        <v>0</v>
      </c>
      <c r="BW321" s="18">
        <f t="shared" si="723"/>
        <v>0</v>
      </c>
      <c r="BX321" s="18">
        <f t="shared" si="905"/>
        <v>0</v>
      </c>
      <c r="BY321" s="18">
        <f t="shared" si="905"/>
        <v>0</v>
      </c>
      <c r="BZ321" s="18">
        <f t="shared" si="905"/>
        <v>0</v>
      </c>
      <c r="CA321" s="18">
        <f t="shared" si="724"/>
        <v>0</v>
      </c>
      <c r="CB321" s="18">
        <f t="shared" si="725"/>
        <v>0</v>
      </c>
      <c r="CC321" s="18">
        <f t="shared" si="726"/>
        <v>0</v>
      </c>
      <c r="CD321" s="18">
        <f t="shared" si="905"/>
        <v>0</v>
      </c>
      <c r="CE321" s="27" t="s">
        <v>1661</v>
      </c>
      <c r="CF321" s="33"/>
    </row>
    <row r="322" spans="1:84" hidden="1" x14ac:dyDescent="0.3">
      <c r="A322" s="41" t="s">
        <v>1247</v>
      </c>
      <c r="B322" s="39">
        <v>620</v>
      </c>
      <c r="C322" s="41" t="s">
        <v>23</v>
      </c>
      <c r="D322" s="41" t="s">
        <v>5</v>
      </c>
      <c r="E322" s="14" t="s">
        <v>537</v>
      </c>
      <c r="F322" s="18"/>
      <c r="G322" s="18"/>
      <c r="H322" s="18"/>
      <c r="I322" s="18"/>
      <c r="J322" s="18"/>
      <c r="K322" s="18"/>
      <c r="L322" s="18">
        <f t="shared" si="814"/>
        <v>0</v>
      </c>
      <c r="M322" s="18">
        <f t="shared" si="815"/>
        <v>0</v>
      </c>
      <c r="N322" s="18">
        <f t="shared" si="816"/>
        <v>0</v>
      </c>
      <c r="O322" s="18"/>
      <c r="P322" s="18"/>
      <c r="Q322" s="18"/>
      <c r="R322" s="18"/>
      <c r="S322" s="18"/>
      <c r="T322" s="18">
        <f t="shared" si="712"/>
        <v>0</v>
      </c>
      <c r="U322" s="18">
        <f t="shared" si="713"/>
        <v>0</v>
      </c>
      <c r="V322" s="18">
        <f t="shared" si="714"/>
        <v>0</v>
      </c>
      <c r="W322" s="18"/>
      <c r="X322" s="18"/>
      <c r="Y322" s="18"/>
      <c r="Z322" s="18"/>
      <c r="AA322" s="18"/>
      <c r="AB322" s="18"/>
      <c r="AC322" s="18">
        <f t="shared" si="754"/>
        <v>0</v>
      </c>
      <c r="AD322" s="18">
        <f t="shared" si="755"/>
        <v>0</v>
      </c>
      <c r="AE322" s="18">
        <f t="shared" si="756"/>
        <v>0</v>
      </c>
      <c r="AF322" s="18"/>
      <c r="AG322" s="18"/>
      <c r="AH322" s="18"/>
      <c r="AI322" s="18">
        <f t="shared" si="757"/>
        <v>0</v>
      </c>
      <c r="AJ322" s="18">
        <f t="shared" si="758"/>
        <v>0</v>
      </c>
      <c r="AK322" s="18">
        <f t="shared" si="759"/>
        <v>0</v>
      </c>
      <c r="AL322" s="18"/>
      <c r="AM322" s="18">
        <f t="shared" si="760"/>
        <v>0</v>
      </c>
      <c r="AN322" s="18"/>
      <c r="AO322" s="18"/>
      <c r="AP322" s="18"/>
      <c r="AQ322" s="18">
        <f t="shared" si="761"/>
        <v>0</v>
      </c>
      <c r="AR322" s="18">
        <f t="shared" si="762"/>
        <v>0</v>
      </c>
      <c r="AS322" s="18">
        <f t="shared" si="763"/>
        <v>0</v>
      </c>
      <c r="AT322" s="18"/>
      <c r="AU322" s="18"/>
      <c r="AV322" s="18"/>
      <c r="AW322" s="18">
        <f t="shared" si="764"/>
        <v>0</v>
      </c>
      <c r="AX322" s="18">
        <f t="shared" si="765"/>
        <v>0</v>
      </c>
      <c r="AY322" s="18">
        <f t="shared" si="766"/>
        <v>0</v>
      </c>
      <c r="AZ322" s="18"/>
      <c r="BA322" s="18"/>
      <c r="BB322" s="18"/>
      <c r="BC322" s="18">
        <f t="shared" si="715"/>
        <v>0</v>
      </c>
      <c r="BD322" s="18">
        <f t="shared" si="716"/>
        <v>0</v>
      </c>
      <c r="BE322" s="18">
        <f t="shared" si="717"/>
        <v>0</v>
      </c>
      <c r="BF322" s="18"/>
      <c r="BG322" s="18"/>
      <c r="BH322" s="18"/>
      <c r="BI322" s="18">
        <f t="shared" si="709"/>
        <v>0</v>
      </c>
      <c r="BJ322" s="18">
        <f t="shared" si="710"/>
        <v>0</v>
      </c>
      <c r="BK322" s="18">
        <f t="shared" si="711"/>
        <v>0</v>
      </c>
      <c r="BL322" s="18"/>
      <c r="BM322" s="18"/>
      <c r="BN322" s="18"/>
      <c r="BO322" s="18">
        <f t="shared" si="718"/>
        <v>0</v>
      </c>
      <c r="BP322" s="18">
        <f t="shared" si="719"/>
        <v>0</v>
      </c>
      <c r="BQ322" s="18">
        <f t="shared" si="720"/>
        <v>0</v>
      </c>
      <c r="BR322" s="18"/>
      <c r="BS322" s="18"/>
      <c r="BT322" s="18"/>
      <c r="BU322" s="18">
        <f t="shared" si="721"/>
        <v>0</v>
      </c>
      <c r="BV322" s="18">
        <f t="shared" si="722"/>
        <v>0</v>
      </c>
      <c r="BW322" s="18">
        <f t="shared" si="723"/>
        <v>0</v>
      </c>
      <c r="BX322" s="18"/>
      <c r="BY322" s="18"/>
      <c r="BZ322" s="18"/>
      <c r="CA322" s="18">
        <f t="shared" si="724"/>
        <v>0</v>
      </c>
      <c r="CB322" s="18">
        <f t="shared" si="725"/>
        <v>0</v>
      </c>
      <c r="CC322" s="18">
        <f t="shared" si="726"/>
        <v>0</v>
      </c>
      <c r="CD322" s="18"/>
      <c r="CE322" s="27" t="s">
        <v>1661</v>
      </c>
      <c r="CF322" s="33"/>
    </row>
    <row r="323" spans="1:84" ht="46.8" x14ac:dyDescent="0.3">
      <c r="A323" s="41" t="s">
        <v>1159</v>
      </c>
      <c r="B323" s="39"/>
      <c r="C323" s="41"/>
      <c r="D323" s="41"/>
      <c r="E323" s="14" t="s">
        <v>1160</v>
      </c>
      <c r="F323" s="18">
        <f t="shared" ref="F323:K325" si="906">F324</f>
        <v>0</v>
      </c>
      <c r="G323" s="18">
        <f t="shared" si="906"/>
        <v>0</v>
      </c>
      <c r="H323" s="18">
        <f t="shared" si="906"/>
        <v>0</v>
      </c>
      <c r="I323" s="18">
        <f t="shared" si="906"/>
        <v>0</v>
      </c>
      <c r="J323" s="18">
        <f t="shared" si="906"/>
        <v>0</v>
      </c>
      <c r="K323" s="18">
        <f t="shared" si="906"/>
        <v>0</v>
      </c>
      <c r="L323" s="18">
        <f t="shared" si="814"/>
        <v>0</v>
      </c>
      <c r="M323" s="18">
        <f t="shared" si="815"/>
        <v>0</v>
      </c>
      <c r="N323" s="18">
        <f t="shared" si="816"/>
        <v>0</v>
      </c>
      <c r="O323" s="18">
        <f t="shared" ref="O323:S325" si="907">O324</f>
        <v>0</v>
      </c>
      <c r="P323" s="18">
        <f t="shared" si="907"/>
        <v>0</v>
      </c>
      <c r="Q323" s="18">
        <f t="shared" si="907"/>
        <v>0</v>
      </c>
      <c r="R323" s="18">
        <f t="shared" si="907"/>
        <v>0</v>
      </c>
      <c r="S323" s="18">
        <f t="shared" si="907"/>
        <v>0</v>
      </c>
      <c r="T323" s="18">
        <f t="shared" si="712"/>
        <v>0</v>
      </c>
      <c r="U323" s="18">
        <f t="shared" si="713"/>
        <v>0</v>
      </c>
      <c r="V323" s="18">
        <f t="shared" si="714"/>
        <v>0</v>
      </c>
      <c r="W323" s="18">
        <f t="shared" ref="W323:CD325" si="908">W324</f>
        <v>0</v>
      </c>
      <c r="X323" s="18">
        <f t="shared" si="908"/>
        <v>0</v>
      </c>
      <c r="Y323" s="18">
        <f t="shared" si="908"/>
        <v>0</v>
      </c>
      <c r="Z323" s="18">
        <f t="shared" si="908"/>
        <v>0</v>
      </c>
      <c r="AA323" s="18">
        <f t="shared" si="908"/>
        <v>0</v>
      </c>
      <c r="AB323" s="18">
        <f t="shared" si="908"/>
        <v>0</v>
      </c>
      <c r="AC323" s="18">
        <f t="shared" si="754"/>
        <v>0</v>
      </c>
      <c r="AD323" s="18">
        <f t="shared" si="755"/>
        <v>0</v>
      </c>
      <c r="AE323" s="18">
        <f t="shared" si="756"/>
        <v>0</v>
      </c>
      <c r="AF323" s="18">
        <f t="shared" si="908"/>
        <v>8000</v>
      </c>
      <c r="AG323" s="18">
        <f t="shared" si="908"/>
        <v>0</v>
      </c>
      <c r="AH323" s="18">
        <f t="shared" si="908"/>
        <v>0</v>
      </c>
      <c r="AI323" s="18">
        <f t="shared" si="757"/>
        <v>8000</v>
      </c>
      <c r="AJ323" s="18">
        <f t="shared" si="758"/>
        <v>0</v>
      </c>
      <c r="AK323" s="18">
        <f t="shared" si="759"/>
        <v>0</v>
      </c>
      <c r="AL323" s="18">
        <f t="shared" si="908"/>
        <v>0</v>
      </c>
      <c r="AM323" s="18">
        <f t="shared" si="760"/>
        <v>8000</v>
      </c>
      <c r="AN323" s="18">
        <f t="shared" si="908"/>
        <v>0</v>
      </c>
      <c r="AO323" s="18">
        <f t="shared" si="908"/>
        <v>0</v>
      </c>
      <c r="AP323" s="18">
        <f t="shared" si="908"/>
        <v>0</v>
      </c>
      <c r="AQ323" s="18">
        <f t="shared" si="761"/>
        <v>8000</v>
      </c>
      <c r="AR323" s="18">
        <f t="shared" si="762"/>
        <v>0</v>
      </c>
      <c r="AS323" s="18">
        <f t="shared" si="763"/>
        <v>0</v>
      </c>
      <c r="AT323" s="18">
        <f t="shared" si="908"/>
        <v>0</v>
      </c>
      <c r="AU323" s="18">
        <f t="shared" si="908"/>
        <v>0</v>
      </c>
      <c r="AV323" s="18">
        <f t="shared" si="908"/>
        <v>0</v>
      </c>
      <c r="AW323" s="18">
        <f t="shared" si="764"/>
        <v>8000</v>
      </c>
      <c r="AX323" s="18">
        <f t="shared" si="765"/>
        <v>0</v>
      </c>
      <c r="AY323" s="18">
        <f t="shared" si="766"/>
        <v>0</v>
      </c>
      <c r="AZ323" s="18">
        <f t="shared" si="908"/>
        <v>0</v>
      </c>
      <c r="BA323" s="18">
        <f t="shared" si="908"/>
        <v>0</v>
      </c>
      <c r="BB323" s="18">
        <f t="shared" si="908"/>
        <v>0</v>
      </c>
      <c r="BC323" s="18">
        <f t="shared" si="715"/>
        <v>8000</v>
      </c>
      <c r="BD323" s="18">
        <f t="shared" si="716"/>
        <v>0</v>
      </c>
      <c r="BE323" s="18">
        <f t="shared" si="717"/>
        <v>0</v>
      </c>
      <c r="BF323" s="18">
        <f t="shared" si="908"/>
        <v>0</v>
      </c>
      <c r="BG323" s="18">
        <f t="shared" si="908"/>
        <v>0</v>
      </c>
      <c r="BH323" s="18">
        <f t="shared" si="908"/>
        <v>0</v>
      </c>
      <c r="BI323" s="18">
        <f t="shared" si="709"/>
        <v>8000</v>
      </c>
      <c r="BJ323" s="18">
        <f t="shared" si="710"/>
        <v>0</v>
      </c>
      <c r="BK323" s="18">
        <f t="shared" si="711"/>
        <v>0</v>
      </c>
      <c r="BL323" s="18">
        <f t="shared" si="908"/>
        <v>0</v>
      </c>
      <c r="BM323" s="18">
        <f t="shared" si="908"/>
        <v>0</v>
      </c>
      <c r="BN323" s="18">
        <f t="shared" si="908"/>
        <v>0</v>
      </c>
      <c r="BO323" s="18">
        <f t="shared" si="718"/>
        <v>8000</v>
      </c>
      <c r="BP323" s="18">
        <f t="shared" si="719"/>
        <v>0</v>
      </c>
      <c r="BQ323" s="18">
        <f t="shared" si="720"/>
        <v>0</v>
      </c>
      <c r="BR323" s="18">
        <f t="shared" si="908"/>
        <v>0</v>
      </c>
      <c r="BS323" s="18">
        <f t="shared" si="908"/>
        <v>0</v>
      </c>
      <c r="BT323" s="18">
        <f t="shared" si="908"/>
        <v>0</v>
      </c>
      <c r="BU323" s="18">
        <f t="shared" si="721"/>
        <v>8000</v>
      </c>
      <c r="BV323" s="18">
        <f t="shared" si="722"/>
        <v>0</v>
      </c>
      <c r="BW323" s="18">
        <f t="shared" si="723"/>
        <v>0</v>
      </c>
      <c r="BX323" s="18">
        <f t="shared" si="908"/>
        <v>0</v>
      </c>
      <c r="BY323" s="18">
        <f t="shared" si="908"/>
        <v>0</v>
      </c>
      <c r="BZ323" s="18">
        <f t="shared" si="908"/>
        <v>0</v>
      </c>
      <c r="CA323" s="18">
        <f t="shared" si="724"/>
        <v>8000</v>
      </c>
      <c r="CB323" s="18">
        <f t="shared" si="725"/>
        <v>0</v>
      </c>
      <c r="CC323" s="18">
        <f t="shared" si="726"/>
        <v>0</v>
      </c>
      <c r="CD323" s="18">
        <f t="shared" si="908"/>
        <v>0</v>
      </c>
      <c r="CE323" s="27"/>
      <c r="CF323" s="33"/>
    </row>
    <row r="324" spans="1:84" ht="46.8" x14ac:dyDescent="0.3">
      <c r="A324" s="41" t="s">
        <v>1159</v>
      </c>
      <c r="B324" s="39">
        <v>600</v>
      </c>
      <c r="C324" s="41"/>
      <c r="D324" s="41"/>
      <c r="E324" s="14" t="s">
        <v>554</v>
      </c>
      <c r="F324" s="18">
        <f t="shared" si="906"/>
        <v>0</v>
      </c>
      <c r="G324" s="18">
        <f t="shared" si="906"/>
        <v>0</v>
      </c>
      <c r="H324" s="18">
        <f t="shared" si="906"/>
        <v>0</v>
      </c>
      <c r="I324" s="18">
        <f t="shared" si="906"/>
        <v>0</v>
      </c>
      <c r="J324" s="18">
        <f t="shared" si="906"/>
        <v>0</v>
      </c>
      <c r="K324" s="18">
        <f t="shared" si="906"/>
        <v>0</v>
      </c>
      <c r="L324" s="18">
        <f t="shared" si="814"/>
        <v>0</v>
      </c>
      <c r="M324" s="18">
        <f t="shared" si="815"/>
        <v>0</v>
      </c>
      <c r="N324" s="18">
        <f t="shared" si="816"/>
        <v>0</v>
      </c>
      <c r="O324" s="18">
        <f t="shared" si="907"/>
        <v>0</v>
      </c>
      <c r="P324" s="18">
        <f t="shared" si="907"/>
        <v>0</v>
      </c>
      <c r="Q324" s="18">
        <f t="shared" si="907"/>
        <v>0</v>
      </c>
      <c r="R324" s="18">
        <f t="shared" si="907"/>
        <v>0</v>
      </c>
      <c r="S324" s="18">
        <f t="shared" si="907"/>
        <v>0</v>
      </c>
      <c r="T324" s="18">
        <f t="shared" si="712"/>
        <v>0</v>
      </c>
      <c r="U324" s="18">
        <f t="shared" si="713"/>
        <v>0</v>
      </c>
      <c r="V324" s="18">
        <f t="shared" si="714"/>
        <v>0</v>
      </c>
      <c r="W324" s="18">
        <f t="shared" si="908"/>
        <v>0</v>
      </c>
      <c r="X324" s="18">
        <f t="shared" si="908"/>
        <v>0</v>
      </c>
      <c r="Y324" s="18">
        <f t="shared" si="908"/>
        <v>0</v>
      </c>
      <c r="Z324" s="18">
        <f t="shared" si="908"/>
        <v>0</v>
      </c>
      <c r="AA324" s="18">
        <f t="shared" si="908"/>
        <v>0</v>
      </c>
      <c r="AB324" s="18">
        <f t="shared" si="908"/>
        <v>0</v>
      </c>
      <c r="AC324" s="18">
        <f t="shared" si="754"/>
        <v>0</v>
      </c>
      <c r="AD324" s="18">
        <f t="shared" si="755"/>
        <v>0</v>
      </c>
      <c r="AE324" s="18">
        <f t="shared" si="756"/>
        <v>0</v>
      </c>
      <c r="AF324" s="18">
        <f t="shared" si="908"/>
        <v>8000</v>
      </c>
      <c r="AG324" s="18">
        <f t="shared" si="908"/>
        <v>0</v>
      </c>
      <c r="AH324" s="18">
        <f t="shared" si="908"/>
        <v>0</v>
      </c>
      <c r="AI324" s="18">
        <f t="shared" si="757"/>
        <v>8000</v>
      </c>
      <c r="AJ324" s="18">
        <f t="shared" si="758"/>
        <v>0</v>
      </c>
      <c r="AK324" s="18">
        <f t="shared" si="759"/>
        <v>0</v>
      </c>
      <c r="AL324" s="18">
        <f t="shared" si="908"/>
        <v>0</v>
      </c>
      <c r="AM324" s="18">
        <f t="shared" si="760"/>
        <v>8000</v>
      </c>
      <c r="AN324" s="18">
        <f t="shared" si="908"/>
        <v>0</v>
      </c>
      <c r="AO324" s="18">
        <f t="shared" si="908"/>
        <v>0</v>
      </c>
      <c r="AP324" s="18">
        <f t="shared" si="908"/>
        <v>0</v>
      </c>
      <c r="AQ324" s="18">
        <f t="shared" si="761"/>
        <v>8000</v>
      </c>
      <c r="AR324" s="18">
        <f t="shared" si="762"/>
        <v>0</v>
      </c>
      <c r="AS324" s="18">
        <f t="shared" si="763"/>
        <v>0</v>
      </c>
      <c r="AT324" s="18">
        <f t="shared" si="908"/>
        <v>0</v>
      </c>
      <c r="AU324" s="18">
        <f t="shared" si="908"/>
        <v>0</v>
      </c>
      <c r="AV324" s="18">
        <f t="shared" si="908"/>
        <v>0</v>
      </c>
      <c r="AW324" s="18">
        <f t="shared" si="764"/>
        <v>8000</v>
      </c>
      <c r="AX324" s="18">
        <f t="shared" si="765"/>
        <v>0</v>
      </c>
      <c r="AY324" s="18">
        <f t="shared" si="766"/>
        <v>0</v>
      </c>
      <c r="AZ324" s="18">
        <f t="shared" si="908"/>
        <v>0</v>
      </c>
      <c r="BA324" s="18">
        <f t="shared" si="908"/>
        <v>0</v>
      </c>
      <c r="BB324" s="18">
        <f t="shared" si="908"/>
        <v>0</v>
      </c>
      <c r="BC324" s="18">
        <f t="shared" si="715"/>
        <v>8000</v>
      </c>
      <c r="BD324" s="18">
        <f t="shared" si="716"/>
        <v>0</v>
      </c>
      <c r="BE324" s="18">
        <f t="shared" si="717"/>
        <v>0</v>
      </c>
      <c r="BF324" s="18">
        <f t="shared" si="908"/>
        <v>0</v>
      </c>
      <c r="BG324" s="18">
        <f t="shared" si="908"/>
        <v>0</v>
      </c>
      <c r="BH324" s="18">
        <f t="shared" si="908"/>
        <v>0</v>
      </c>
      <c r="BI324" s="18">
        <f t="shared" si="709"/>
        <v>8000</v>
      </c>
      <c r="BJ324" s="18">
        <f t="shared" si="710"/>
        <v>0</v>
      </c>
      <c r="BK324" s="18">
        <f t="shared" si="711"/>
        <v>0</v>
      </c>
      <c r="BL324" s="18">
        <f t="shared" si="908"/>
        <v>0</v>
      </c>
      <c r="BM324" s="18">
        <f t="shared" si="908"/>
        <v>0</v>
      </c>
      <c r="BN324" s="18">
        <f t="shared" si="908"/>
        <v>0</v>
      </c>
      <c r="BO324" s="18">
        <f t="shared" si="718"/>
        <v>8000</v>
      </c>
      <c r="BP324" s="18">
        <f t="shared" si="719"/>
        <v>0</v>
      </c>
      <c r="BQ324" s="18">
        <f t="shared" si="720"/>
        <v>0</v>
      </c>
      <c r="BR324" s="18">
        <f t="shared" si="908"/>
        <v>0</v>
      </c>
      <c r="BS324" s="18">
        <f t="shared" si="908"/>
        <v>0</v>
      </c>
      <c r="BT324" s="18">
        <f t="shared" si="908"/>
        <v>0</v>
      </c>
      <c r="BU324" s="18">
        <f t="shared" si="721"/>
        <v>8000</v>
      </c>
      <c r="BV324" s="18">
        <f t="shared" si="722"/>
        <v>0</v>
      </c>
      <c r="BW324" s="18">
        <f t="shared" si="723"/>
        <v>0</v>
      </c>
      <c r="BX324" s="18">
        <f t="shared" si="908"/>
        <v>0</v>
      </c>
      <c r="BY324" s="18">
        <f t="shared" si="908"/>
        <v>0</v>
      </c>
      <c r="BZ324" s="18">
        <f t="shared" si="908"/>
        <v>0</v>
      </c>
      <c r="CA324" s="18">
        <f t="shared" si="724"/>
        <v>8000</v>
      </c>
      <c r="CB324" s="18">
        <f t="shared" si="725"/>
        <v>0</v>
      </c>
      <c r="CC324" s="18">
        <f t="shared" si="726"/>
        <v>0</v>
      </c>
      <c r="CD324" s="18">
        <f t="shared" si="908"/>
        <v>0</v>
      </c>
      <c r="CE324" s="27"/>
      <c r="CF324" s="33"/>
    </row>
    <row r="325" spans="1:84" x14ac:dyDescent="0.3">
      <c r="A325" s="41" t="s">
        <v>1159</v>
      </c>
      <c r="B325" s="39">
        <v>620</v>
      </c>
      <c r="C325" s="41"/>
      <c r="D325" s="41"/>
      <c r="E325" s="14" t="s">
        <v>569</v>
      </c>
      <c r="F325" s="18">
        <f t="shared" si="906"/>
        <v>0</v>
      </c>
      <c r="G325" s="18">
        <f t="shared" si="906"/>
        <v>0</v>
      </c>
      <c r="H325" s="18">
        <f t="shared" si="906"/>
        <v>0</v>
      </c>
      <c r="I325" s="18">
        <f t="shared" si="906"/>
        <v>0</v>
      </c>
      <c r="J325" s="18">
        <f t="shared" si="906"/>
        <v>0</v>
      </c>
      <c r="K325" s="18">
        <f t="shared" si="906"/>
        <v>0</v>
      </c>
      <c r="L325" s="18">
        <f t="shared" si="814"/>
        <v>0</v>
      </c>
      <c r="M325" s="18">
        <f t="shared" si="815"/>
        <v>0</v>
      </c>
      <c r="N325" s="18">
        <f t="shared" si="816"/>
        <v>0</v>
      </c>
      <c r="O325" s="18">
        <f t="shared" si="907"/>
        <v>0</v>
      </c>
      <c r="P325" s="18">
        <f t="shared" si="907"/>
        <v>0</v>
      </c>
      <c r="Q325" s="18">
        <f t="shared" si="907"/>
        <v>0</v>
      </c>
      <c r="R325" s="18">
        <f t="shared" si="907"/>
        <v>0</v>
      </c>
      <c r="S325" s="18">
        <f t="shared" si="907"/>
        <v>0</v>
      </c>
      <c r="T325" s="18">
        <f t="shared" si="712"/>
        <v>0</v>
      </c>
      <c r="U325" s="18">
        <f t="shared" si="713"/>
        <v>0</v>
      </c>
      <c r="V325" s="18">
        <f t="shared" si="714"/>
        <v>0</v>
      </c>
      <c r="W325" s="18">
        <f t="shared" si="908"/>
        <v>0</v>
      </c>
      <c r="X325" s="18">
        <f t="shared" si="908"/>
        <v>0</v>
      </c>
      <c r="Y325" s="18">
        <f t="shared" si="908"/>
        <v>0</v>
      </c>
      <c r="Z325" s="18">
        <f t="shared" si="908"/>
        <v>0</v>
      </c>
      <c r="AA325" s="18">
        <f t="shared" si="908"/>
        <v>0</v>
      </c>
      <c r="AB325" s="18">
        <f t="shared" si="908"/>
        <v>0</v>
      </c>
      <c r="AC325" s="18">
        <f t="shared" si="754"/>
        <v>0</v>
      </c>
      <c r="AD325" s="18">
        <f t="shared" si="755"/>
        <v>0</v>
      </c>
      <c r="AE325" s="18">
        <f t="shared" si="756"/>
        <v>0</v>
      </c>
      <c r="AF325" s="18">
        <f t="shared" si="908"/>
        <v>8000</v>
      </c>
      <c r="AG325" s="18">
        <f t="shared" si="908"/>
        <v>0</v>
      </c>
      <c r="AH325" s="18">
        <f t="shared" si="908"/>
        <v>0</v>
      </c>
      <c r="AI325" s="18">
        <f t="shared" si="757"/>
        <v>8000</v>
      </c>
      <c r="AJ325" s="18">
        <f t="shared" si="758"/>
        <v>0</v>
      </c>
      <c r="AK325" s="18">
        <f t="shared" si="759"/>
        <v>0</v>
      </c>
      <c r="AL325" s="18">
        <f t="shared" si="908"/>
        <v>0</v>
      </c>
      <c r="AM325" s="18">
        <f t="shared" si="760"/>
        <v>8000</v>
      </c>
      <c r="AN325" s="18">
        <f t="shared" si="908"/>
        <v>0</v>
      </c>
      <c r="AO325" s="18">
        <f t="shared" si="908"/>
        <v>0</v>
      </c>
      <c r="AP325" s="18">
        <f t="shared" si="908"/>
        <v>0</v>
      </c>
      <c r="AQ325" s="18">
        <f t="shared" si="761"/>
        <v>8000</v>
      </c>
      <c r="AR325" s="18">
        <f t="shared" si="762"/>
        <v>0</v>
      </c>
      <c r="AS325" s="18">
        <f t="shared" si="763"/>
        <v>0</v>
      </c>
      <c r="AT325" s="18">
        <f t="shared" si="908"/>
        <v>0</v>
      </c>
      <c r="AU325" s="18">
        <f t="shared" si="908"/>
        <v>0</v>
      </c>
      <c r="AV325" s="18">
        <f t="shared" si="908"/>
        <v>0</v>
      </c>
      <c r="AW325" s="18">
        <f t="shared" si="764"/>
        <v>8000</v>
      </c>
      <c r="AX325" s="18">
        <f t="shared" si="765"/>
        <v>0</v>
      </c>
      <c r="AY325" s="18">
        <f t="shared" si="766"/>
        <v>0</v>
      </c>
      <c r="AZ325" s="18">
        <f t="shared" si="908"/>
        <v>0</v>
      </c>
      <c r="BA325" s="18">
        <f t="shared" si="908"/>
        <v>0</v>
      </c>
      <c r="BB325" s="18">
        <f t="shared" si="908"/>
        <v>0</v>
      </c>
      <c r="BC325" s="18">
        <f t="shared" si="715"/>
        <v>8000</v>
      </c>
      <c r="BD325" s="18">
        <f t="shared" si="716"/>
        <v>0</v>
      </c>
      <c r="BE325" s="18">
        <f t="shared" si="717"/>
        <v>0</v>
      </c>
      <c r="BF325" s="18">
        <f t="shared" si="908"/>
        <v>0</v>
      </c>
      <c r="BG325" s="18">
        <f t="shared" si="908"/>
        <v>0</v>
      </c>
      <c r="BH325" s="18">
        <f t="shared" si="908"/>
        <v>0</v>
      </c>
      <c r="BI325" s="18">
        <f t="shared" si="709"/>
        <v>8000</v>
      </c>
      <c r="BJ325" s="18">
        <f t="shared" si="710"/>
        <v>0</v>
      </c>
      <c r="BK325" s="18">
        <f t="shared" si="711"/>
        <v>0</v>
      </c>
      <c r="BL325" s="18">
        <f t="shared" si="908"/>
        <v>0</v>
      </c>
      <c r="BM325" s="18">
        <f t="shared" si="908"/>
        <v>0</v>
      </c>
      <c r="BN325" s="18">
        <f t="shared" si="908"/>
        <v>0</v>
      </c>
      <c r="BO325" s="18">
        <f t="shared" si="718"/>
        <v>8000</v>
      </c>
      <c r="BP325" s="18">
        <f t="shared" si="719"/>
        <v>0</v>
      </c>
      <c r="BQ325" s="18">
        <f t="shared" si="720"/>
        <v>0</v>
      </c>
      <c r="BR325" s="18">
        <f t="shared" si="908"/>
        <v>0</v>
      </c>
      <c r="BS325" s="18">
        <f t="shared" si="908"/>
        <v>0</v>
      </c>
      <c r="BT325" s="18">
        <f t="shared" si="908"/>
        <v>0</v>
      </c>
      <c r="BU325" s="18">
        <f t="shared" si="721"/>
        <v>8000</v>
      </c>
      <c r="BV325" s="18">
        <f t="shared" si="722"/>
        <v>0</v>
      </c>
      <c r="BW325" s="18">
        <f t="shared" si="723"/>
        <v>0</v>
      </c>
      <c r="BX325" s="18">
        <f t="shared" si="908"/>
        <v>0</v>
      </c>
      <c r="BY325" s="18">
        <f t="shared" si="908"/>
        <v>0</v>
      </c>
      <c r="BZ325" s="18">
        <f t="shared" si="908"/>
        <v>0</v>
      </c>
      <c r="CA325" s="18">
        <f t="shared" si="724"/>
        <v>8000</v>
      </c>
      <c r="CB325" s="18">
        <f t="shared" si="725"/>
        <v>0</v>
      </c>
      <c r="CC325" s="18">
        <f t="shared" si="726"/>
        <v>0</v>
      </c>
      <c r="CD325" s="18">
        <f t="shared" si="908"/>
        <v>0</v>
      </c>
      <c r="CE325" s="27"/>
      <c r="CF325" s="33"/>
    </row>
    <row r="326" spans="1:84" x14ac:dyDescent="0.3">
      <c r="A326" s="41" t="s">
        <v>1159</v>
      </c>
      <c r="B326" s="39">
        <v>620</v>
      </c>
      <c r="C326" s="41" t="s">
        <v>23</v>
      </c>
      <c r="D326" s="41" t="s">
        <v>5</v>
      </c>
      <c r="E326" s="14" t="s">
        <v>537</v>
      </c>
      <c r="F326" s="18"/>
      <c r="G326" s="18"/>
      <c r="H326" s="18"/>
      <c r="I326" s="18"/>
      <c r="J326" s="18"/>
      <c r="K326" s="18"/>
      <c r="L326" s="18">
        <f t="shared" si="814"/>
        <v>0</v>
      </c>
      <c r="M326" s="18">
        <f t="shared" si="815"/>
        <v>0</v>
      </c>
      <c r="N326" s="18">
        <f t="shared" si="816"/>
        <v>0</v>
      </c>
      <c r="O326" s="18"/>
      <c r="P326" s="18"/>
      <c r="Q326" s="18"/>
      <c r="R326" s="18"/>
      <c r="S326" s="18"/>
      <c r="T326" s="18">
        <f t="shared" si="712"/>
        <v>0</v>
      </c>
      <c r="U326" s="18">
        <f t="shared" si="713"/>
        <v>0</v>
      </c>
      <c r="V326" s="18">
        <f t="shared" si="714"/>
        <v>0</v>
      </c>
      <c r="W326" s="18"/>
      <c r="X326" s="18"/>
      <c r="Y326" s="18"/>
      <c r="Z326" s="18"/>
      <c r="AA326" s="18"/>
      <c r="AB326" s="18"/>
      <c r="AC326" s="18">
        <f t="shared" si="754"/>
        <v>0</v>
      </c>
      <c r="AD326" s="18">
        <f t="shared" si="755"/>
        <v>0</v>
      </c>
      <c r="AE326" s="18">
        <f t="shared" si="756"/>
        <v>0</v>
      </c>
      <c r="AF326" s="18">
        <v>8000</v>
      </c>
      <c r="AG326" s="18"/>
      <c r="AH326" s="18"/>
      <c r="AI326" s="18">
        <f t="shared" si="757"/>
        <v>8000</v>
      </c>
      <c r="AJ326" s="18">
        <f t="shared" si="758"/>
        <v>0</v>
      </c>
      <c r="AK326" s="18">
        <f t="shared" si="759"/>
        <v>0</v>
      </c>
      <c r="AL326" s="18"/>
      <c r="AM326" s="18">
        <f t="shared" si="760"/>
        <v>8000</v>
      </c>
      <c r="AN326" s="18"/>
      <c r="AO326" s="18"/>
      <c r="AP326" s="18"/>
      <c r="AQ326" s="18">
        <f t="shared" si="761"/>
        <v>8000</v>
      </c>
      <c r="AR326" s="18">
        <f t="shared" si="762"/>
        <v>0</v>
      </c>
      <c r="AS326" s="18">
        <f t="shared" si="763"/>
        <v>0</v>
      </c>
      <c r="AT326" s="18"/>
      <c r="AU326" s="18"/>
      <c r="AV326" s="18"/>
      <c r="AW326" s="18">
        <f t="shared" si="764"/>
        <v>8000</v>
      </c>
      <c r="AX326" s="18">
        <f t="shared" si="765"/>
        <v>0</v>
      </c>
      <c r="AY326" s="18">
        <f t="shared" si="766"/>
        <v>0</v>
      </c>
      <c r="AZ326" s="18"/>
      <c r="BA326" s="18"/>
      <c r="BB326" s="18"/>
      <c r="BC326" s="18">
        <f t="shared" si="715"/>
        <v>8000</v>
      </c>
      <c r="BD326" s="18">
        <f t="shared" si="716"/>
        <v>0</v>
      </c>
      <c r="BE326" s="18">
        <f t="shared" si="717"/>
        <v>0</v>
      </c>
      <c r="BF326" s="18"/>
      <c r="BG326" s="18"/>
      <c r="BH326" s="18"/>
      <c r="BI326" s="18">
        <f t="shared" si="709"/>
        <v>8000</v>
      </c>
      <c r="BJ326" s="18">
        <f t="shared" si="710"/>
        <v>0</v>
      </c>
      <c r="BK326" s="18">
        <f t="shared" si="711"/>
        <v>0</v>
      </c>
      <c r="BL326" s="18"/>
      <c r="BM326" s="18"/>
      <c r="BN326" s="18"/>
      <c r="BO326" s="18">
        <f t="shared" si="718"/>
        <v>8000</v>
      </c>
      <c r="BP326" s="18">
        <f t="shared" si="719"/>
        <v>0</v>
      </c>
      <c r="BQ326" s="18">
        <f t="shared" si="720"/>
        <v>0</v>
      </c>
      <c r="BR326" s="18"/>
      <c r="BS326" s="18"/>
      <c r="BT326" s="18"/>
      <c r="BU326" s="18">
        <f t="shared" si="721"/>
        <v>8000</v>
      </c>
      <c r="BV326" s="18">
        <f t="shared" si="722"/>
        <v>0</v>
      </c>
      <c r="BW326" s="18">
        <f t="shared" si="723"/>
        <v>0</v>
      </c>
      <c r="BX326" s="18"/>
      <c r="BY326" s="18"/>
      <c r="BZ326" s="18"/>
      <c r="CA326" s="18">
        <f t="shared" si="724"/>
        <v>8000</v>
      </c>
      <c r="CB326" s="18">
        <f t="shared" si="725"/>
        <v>0</v>
      </c>
      <c r="CC326" s="18">
        <f t="shared" si="726"/>
        <v>0</v>
      </c>
      <c r="CD326" s="18"/>
      <c r="CE326" s="27"/>
      <c r="CF326" s="33"/>
    </row>
    <row r="327" spans="1:84" ht="46.8" x14ac:dyDescent="0.3">
      <c r="A327" s="41" t="s">
        <v>1201</v>
      </c>
      <c r="B327" s="39"/>
      <c r="C327" s="41"/>
      <c r="D327" s="41"/>
      <c r="E327" s="14" t="s">
        <v>1202</v>
      </c>
      <c r="F327" s="18">
        <f t="shared" ref="F327:K329" si="909">F328</f>
        <v>0</v>
      </c>
      <c r="G327" s="18">
        <f t="shared" si="909"/>
        <v>0</v>
      </c>
      <c r="H327" s="18">
        <f t="shared" si="909"/>
        <v>0</v>
      </c>
      <c r="I327" s="18">
        <f t="shared" si="909"/>
        <v>0</v>
      </c>
      <c r="J327" s="18">
        <f t="shared" si="909"/>
        <v>0</v>
      </c>
      <c r="K327" s="18">
        <f t="shared" si="909"/>
        <v>0</v>
      </c>
      <c r="L327" s="18">
        <f t="shared" si="814"/>
        <v>0</v>
      </c>
      <c r="M327" s="18">
        <f t="shared" si="815"/>
        <v>0</v>
      </c>
      <c r="N327" s="18">
        <f t="shared" si="816"/>
        <v>0</v>
      </c>
      <c r="O327" s="18">
        <f t="shared" ref="O327:S329" si="910">O328</f>
        <v>0</v>
      </c>
      <c r="P327" s="18">
        <f t="shared" si="910"/>
        <v>0</v>
      </c>
      <c r="Q327" s="18">
        <f t="shared" si="910"/>
        <v>0</v>
      </c>
      <c r="R327" s="18">
        <f t="shared" si="910"/>
        <v>0</v>
      </c>
      <c r="S327" s="18">
        <f t="shared" si="910"/>
        <v>0</v>
      </c>
      <c r="T327" s="18">
        <f t="shared" si="712"/>
        <v>0</v>
      </c>
      <c r="U327" s="18">
        <f t="shared" si="713"/>
        <v>0</v>
      </c>
      <c r="V327" s="18">
        <f t="shared" si="714"/>
        <v>0</v>
      </c>
      <c r="W327" s="18">
        <f t="shared" ref="W327:CD329" si="911">W328</f>
        <v>0</v>
      </c>
      <c r="X327" s="18">
        <f t="shared" si="911"/>
        <v>0</v>
      </c>
      <c r="Y327" s="18">
        <f t="shared" si="911"/>
        <v>0</v>
      </c>
      <c r="Z327" s="18">
        <f t="shared" si="911"/>
        <v>0</v>
      </c>
      <c r="AA327" s="18">
        <f t="shared" si="911"/>
        <v>0</v>
      </c>
      <c r="AB327" s="18">
        <f t="shared" si="911"/>
        <v>0</v>
      </c>
      <c r="AC327" s="18">
        <f t="shared" si="754"/>
        <v>0</v>
      </c>
      <c r="AD327" s="18">
        <f t="shared" si="755"/>
        <v>0</v>
      </c>
      <c r="AE327" s="18">
        <f t="shared" si="756"/>
        <v>0</v>
      </c>
      <c r="AF327" s="18">
        <f t="shared" si="911"/>
        <v>2767.32</v>
      </c>
      <c r="AG327" s="18">
        <f t="shared" si="911"/>
        <v>0</v>
      </c>
      <c r="AH327" s="18">
        <f t="shared" si="911"/>
        <v>0</v>
      </c>
      <c r="AI327" s="18">
        <f t="shared" si="757"/>
        <v>2767.32</v>
      </c>
      <c r="AJ327" s="18">
        <f t="shared" si="758"/>
        <v>0</v>
      </c>
      <c r="AK327" s="18">
        <f t="shared" si="759"/>
        <v>0</v>
      </c>
      <c r="AL327" s="18">
        <f t="shared" si="911"/>
        <v>0</v>
      </c>
      <c r="AM327" s="18">
        <f t="shared" si="760"/>
        <v>2767.32</v>
      </c>
      <c r="AN327" s="18">
        <f t="shared" si="911"/>
        <v>0</v>
      </c>
      <c r="AO327" s="18">
        <f t="shared" si="911"/>
        <v>0</v>
      </c>
      <c r="AP327" s="18">
        <f t="shared" si="911"/>
        <v>0</v>
      </c>
      <c r="AQ327" s="18">
        <f t="shared" si="761"/>
        <v>2767.32</v>
      </c>
      <c r="AR327" s="18">
        <f t="shared" si="762"/>
        <v>0</v>
      </c>
      <c r="AS327" s="18">
        <f t="shared" si="763"/>
        <v>0</v>
      </c>
      <c r="AT327" s="18">
        <f t="shared" si="911"/>
        <v>0</v>
      </c>
      <c r="AU327" s="18">
        <f t="shared" si="911"/>
        <v>0</v>
      </c>
      <c r="AV327" s="18">
        <f t="shared" si="911"/>
        <v>0</v>
      </c>
      <c r="AW327" s="18">
        <f t="shared" si="764"/>
        <v>2767.32</v>
      </c>
      <c r="AX327" s="18">
        <f t="shared" si="765"/>
        <v>0</v>
      </c>
      <c r="AY327" s="18">
        <f t="shared" si="766"/>
        <v>0</v>
      </c>
      <c r="AZ327" s="18">
        <f t="shared" si="911"/>
        <v>0</v>
      </c>
      <c r="BA327" s="18">
        <f t="shared" si="911"/>
        <v>0</v>
      </c>
      <c r="BB327" s="18">
        <f t="shared" si="911"/>
        <v>0</v>
      </c>
      <c r="BC327" s="18">
        <f t="shared" si="715"/>
        <v>2767.32</v>
      </c>
      <c r="BD327" s="18">
        <f t="shared" si="716"/>
        <v>0</v>
      </c>
      <c r="BE327" s="18">
        <f t="shared" si="717"/>
        <v>0</v>
      </c>
      <c r="BF327" s="18">
        <f t="shared" si="911"/>
        <v>0</v>
      </c>
      <c r="BG327" s="18">
        <f t="shared" si="911"/>
        <v>0</v>
      </c>
      <c r="BH327" s="18">
        <f t="shared" si="911"/>
        <v>0</v>
      </c>
      <c r="BI327" s="18">
        <f t="shared" si="709"/>
        <v>2767.32</v>
      </c>
      <c r="BJ327" s="18">
        <f t="shared" si="710"/>
        <v>0</v>
      </c>
      <c r="BK327" s="18">
        <f t="shared" si="711"/>
        <v>0</v>
      </c>
      <c r="BL327" s="18">
        <f t="shared" si="911"/>
        <v>0</v>
      </c>
      <c r="BM327" s="18">
        <f t="shared" si="911"/>
        <v>0</v>
      </c>
      <c r="BN327" s="18">
        <f t="shared" si="911"/>
        <v>0</v>
      </c>
      <c r="BO327" s="18">
        <f t="shared" si="718"/>
        <v>2767.32</v>
      </c>
      <c r="BP327" s="18">
        <f t="shared" si="719"/>
        <v>0</v>
      </c>
      <c r="BQ327" s="18">
        <f t="shared" si="720"/>
        <v>0</v>
      </c>
      <c r="BR327" s="18">
        <f t="shared" si="911"/>
        <v>0</v>
      </c>
      <c r="BS327" s="18">
        <f t="shared" si="911"/>
        <v>0</v>
      </c>
      <c r="BT327" s="18">
        <f t="shared" si="911"/>
        <v>0</v>
      </c>
      <c r="BU327" s="18">
        <f t="shared" si="721"/>
        <v>2767.32</v>
      </c>
      <c r="BV327" s="18">
        <f t="shared" si="722"/>
        <v>0</v>
      </c>
      <c r="BW327" s="18">
        <f t="shared" si="723"/>
        <v>0</v>
      </c>
      <c r="BX327" s="18">
        <f t="shared" si="911"/>
        <v>0</v>
      </c>
      <c r="BY327" s="18">
        <f t="shared" si="911"/>
        <v>0</v>
      </c>
      <c r="BZ327" s="18">
        <f t="shared" si="911"/>
        <v>0</v>
      </c>
      <c r="CA327" s="18">
        <f t="shared" si="724"/>
        <v>2767.32</v>
      </c>
      <c r="CB327" s="18">
        <f t="shared" si="725"/>
        <v>0</v>
      </c>
      <c r="CC327" s="18">
        <f t="shared" si="726"/>
        <v>0</v>
      </c>
      <c r="CD327" s="18">
        <f t="shared" si="911"/>
        <v>0</v>
      </c>
      <c r="CE327" s="27"/>
      <c r="CF327" s="33"/>
    </row>
    <row r="328" spans="1:84" ht="46.8" x14ac:dyDescent="0.3">
      <c r="A328" s="41" t="s">
        <v>1201</v>
      </c>
      <c r="B328" s="39">
        <v>600</v>
      </c>
      <c r="C328" s="41"/>
      <c r="D328" s="41"/>
      <c r="E328" s="14" t="s">
        <v>554</v>
      </c>
      <c r="F328" s="18">
        <f t="shared" si="909"/>
        <v>0</v>
      </c>
      <c r="G328" s="18">
        <f t="shared" si="909"/>
        <v>0</v>
      </c>
      <c r="H328" s="18">
        <f t="shared" si="909"/>
        <v>0</v>
      </c>
      <c r="I328" s="18">
        <f t="shared" si="909"/>
        <v>0</v>
      </c>
      <c r="J328" s="18">
        <f t="shared" si="909"/>
        <v>0</v>
      </c>
      <c r="K328" s="18">
        <f t="shared" si="909"/>
        <v>0</v>
      </c>
      <c r="L328" s="18">
        <f t="shared" si="814"/>
        <v>0</v>
      </c>
      <c r="M328" s="18">
        <f t="shared" si="815"/>
        <v>0</v>
      </c>
      <c r="N328" s="18">
        <f t="shared" si="816"/>
        <v>0</v>
      </c>
      <c r="O328" s="18">
        <f t="shared" si="910"/>
        <v>0</v>
      </c>
      <c r="P328" s="18">
        <f t="shared" si="910"/>
        <v>0</v>
      </c>
      <c r="Q328" s="18">
        <f t="shared" si="910"/>
        <v>0</v>
      </c>
      <c r="R328" s="18">
        <f t="shared" si="910"/>
        <v>0</v>
      </c>
      <c r="S328" s="18">
        <f t="shared" si="910"/>
        <v>0</v>
      </c>
      <c r="T328" s="18">
        <f t="shared" si="712"/>
        <v>0</v>
      </c>
      <c r="U328" s="18">
        <f t="shared" si="713"/>
        <v>0</v>
      </c>
      <c r="V328" s="18">
        <f t="shared" si="714"/>
        <v>0</v>
      </c>
      <c r="W328" s="18">
        <f t="shared" si="911"/>
        <v>0</v>
      </c>
      <c r="X328" s="18">
        <f t="shared" si="911"/>
        <v>0</v>
      </c>
      <c r="Y328" s="18">
        <f t="shared" si="911"/>
        <v>0</v>
      </c>
      <c r="Z328" s="18">
        <f t="shared" si="911"/>
        <v>0</v>
      </c>
      <c r="AA328" s="18">
        <f t="shared" si="911"/>
        <v>0</v>
      </c>
      <c r="AB328" s="18">
        <f t="shared" si="911"/>
        <v>0</v>
      </c>
      <c r="AC328" s="18">
        <f t="shared" si="754"/>
        <v>0</v>
      </c>
      <c r="AD328" s="18">
        <f t="shared" si="755"/>
        <v>0</v>
      </c>
      <c r="AE328" s="18">
        <f t="shared" si="756"/>
        <v>0</v>
      </c>
      <c r="AF328" s="18">
        <f t="shared" si="911"/>
        <v>2767.32</v>
      </c>
      <c r="AG328" s="18">
        <f t="shared" si="911"/>
        <v>0</v>
      </c>
      <c r="AH328" s="18">
        <f t="shared" si="911"/>
        <v>0</v>
      </c>
      <c r="AI328" s="18">
        <f t="shared" si="757"/>
        <v>2767.32</v>
      </c>
      <c r="AJ328" s="18">
        <f t="shared" si="758"/>
        <v>0</v>
      </c>
      <c r="AK328" s="18">
        <f t="shared" si="759"/>
        <v>0</v>
      </c>
      <c r="AL328" s="18">
        <f t="shared" si="911"/>
        <v>0</v>
      </c>
      <c r="AM328" s="18">
        <f t="shared" si="760"/>
        <v>2767.32</v>
      </c>
      <c r="AN328" s="18">
        <f t="shared" si="911"/>
        <v>0</v>
      </c>
      <c r="AO328" s="18">
        <f t="shared" si="911"/>
        <v>0</v>
      </c>
      <c r="AP328" s="18">
        <f t="shared" si="911"/>
        <v>0</v>
      </c>
      <c r="AQ328" s="18">
        <f t="shared" si="761"/>
        <v>2767.32</v>
      </c>
      <c r="AR328" s="18">
        <f t="shared" si="762"/>
        <v>0</v>
      </c>
      <c r="AS328" s="18">
        <f t="shared" si="763"/>
        <v>0</v>
      </c>
      <c r="AT328" s="18">
        <f t="shared" si="911"/>
        <v>0</v>
      </c>
      <c r="AU328" s="18">
        <f t="shared" si="911"/>
        <v>0</v>
      </c>
      <c r="AV328" s="18">
        <f t="shared" si="911"/>
        <v>0</v>
      </c>
      <c r="AW328" s="18">
        <f t="shared" si="764"/>
        <v>2767.32</v>
      </c>
      <c r="AX328" s="18">
        <f t="shared" si="765"/>
        <v>0</v>
      </c>
      <c r="AY328" s="18">
        <f t="shared" si="766"/>
        <v>0</v>
      </c>
      <c r="AZ328" s="18">
        <f t="shared" si="911"/>
        <v>0</v>
      </c>
      <c r="BA328" s="18">
        <f t="shared" si="911"/>
        <v>0</v>
      </c>
      <c r="BB328" s="18">
        <f t="shared" si="911"/>
        <v>0</v>
      </c>
      <c r="BC328" s="18">
        <f t="shared" si="715"/>
        <v>2767.32</v>
      </c>
      <c r="BD328" s="18">
        <f t="shared" si="716"/>
        <v>0</v>
      </c>
      <c r="BE328" s="18">
        <f t="shared" si="717"/>
        <v>0</v>
      </c>
      <c r="BF328" s="18">
        <f t="shared" si="911"/>
        <v>0</v>
      </c>
      <c r="BG328" s="18">
        <f t="shared" si="911"/>
        <v>0</v>
      </c>
      <c r="BH328" s="18">
        <f t="shared" si="911"/>
        <v>0</v>
      </c>
      <c r="BI328" s="18">
        <f t="shared" si="709"/>
        <v>2767.32</v>
      </c>
      <c r="BJ328" s="18">
        <f t="shared" si="710"/>
        <v>0</v>
      </c>
      <c r="BK328" s="18">
        <f t="shared" si="711"/>
        <v>0</v>
      </c>
      <c r="BL328" s="18">
        <f t="shared" si="911"/>
        <v>0</v>
      </c>
      <c r="BM328" s="18">
        <f t="shared" si="911"/>
        <v>0</v>
      </c>
      <c r="BN328" s="18">
        <f t="shared" si="911"/>
        <v>0</v>
      </c>
      <c r="BO328" s="18">
        <f t="shared" si="718"/>
        <v>2767.32</v>
      </c>
      <c r="BP328" s="18">
        <f t="shared" si="719"/>
        <v>0</v>
      </c>
      <c r="BQ328" s="18">
        <f t="shared" si="720"/>
        <v>0</v>
      </c>
      <c r="BR328" s="18">
        <f t="shared" si="911"/>
        <v>0</v>
      </c>
      <c r="BS328" s="18">
        <f t="shared" si="911"/>
        <v>0</v>
      </c>
      <c r="BT328" s="18">
        <f t="shared" si="911"/>
        <v>0</v>
      </c>
      <c r="BU328" s="18">
        <f t="shared" si="721"/>
        <v>2767.32</v>
      </c>
      <c r="BV328" s="18">
        <f t="shared" si="722"/>
        <v>0</v>
      </c>
      <c r="BW328" s="18">
        <f t="shared" si="723"/>
        <v>0</v>
      </c>
      <c r="BX328" s="18">
        <f t="shared" si="911"/>
        <v>0</v>
      </c>
      <c r="BY328" s="18">
        <f t="shared" si="911"/>
        <v>0</v>
      </c>
      <c r="BZ328" s="18">
        <f t="shared" si="911"/>
        <v>0</v>
      </c>
      <c r="CA328" s="18">
        <f t="shared" si="724"/>
        <v>2767.32</v>
      </c>
      <c r="CB328" s="18">
        <f t="shared" si="725"/>
        <v>0</v>
      </c>
      <c r="CC328" s="18">
        <f t="shared" si="726"/>
        <v>0</v>
      </c>
      <c r="CD328" s="18">
        <f t="shared" si="911"/>
        <v>0</v>
      </c>
      <c r="CE328" s="27"/>
      <c r="CF328" s="33"/>
    </row>
    <row r="329" spans="1:84" x14ac:dyDescent="0.3">
      <c r="A329" s="41" t="s">
        <v>1201</v>
      </c>
      <c r="B329" s="39">
        <v>620</v>
      </c>
      <c r="C329" s="41"/>
      <c r="D329" s="41"/>
      <c r="E329" s="14" t="s">
        <v>569</v>
      </c>
      <c r="F329" s="18">
        <f t="shared" si="909"/>
        <v>0</v>
      </c>
      <c r="G329" s="18">
        <f t="shared" si="909"/>
        <v>0</v>
      </c>
      <c r="H329" s="18">
        <f t="shared" si="909"/>
        <v>0</v>
      </c>
      <c r="I329" s="18">
        <f t="shared" si="909"/>
        <v>0</v>
      </c>
      <c r="J329" s="18">
        <f t="shared" si="909"/>
        <v>0</v>
      </c>
      <c r="K329" s="18">
        <f t="shared" si="909"/>
        <v>0</v>
      </c>
      <c r="L329" s="18">
        <f t="shared" si="814"/>
        <v>0</v>
      </c>
      <c r="M329" s="18">
        <f t="shared" si="815"/>
        <v>0</v>
      </c>
      <c r="N329" s="18">
        <f t="shared" si="816"/>
        <v>0</v>
      </c>
      <c r="O329" s="18">
        <f t="shared" si="910"/>
        <v>0</v>
      </c>
      <c r="P329" s="18">
        <f t="shared" si="910"/>
        <v>0</v>
      </c>
      <c r="Q329" s="18">
        <f t="shared" si="910"/>
        <v>0</v>
      </c>
      <c r="R329" s="18">
        <f t="shared" si="910"/>
        <v>0</v>
      </c>
      <c r="S329" s="18">
        <f t="shared" si="910"/>
        <v>0</v>
      </c>
      <c r="T329" s="18">
        <f t="shared" si="712"/>
        <v>0</v>
      </c>
      <c r="U329" s="18">
        <f t="shared" si="713"/>
        <v>0</v>
      </c>
      <c r="V329" s="18">
        <f t="shared" si="714"/>
        <v>0</v>
      </c>
      <c r="W329" s="18">
        <f t="shared" si="911"/>
        <v>0</v>
      </c>
      <c r="X329" s="18">
        <f t="shared" si="911"/>
        <v>0</v>
      </c>
      <c r="Y329" s="18">
        <f t="shared" si="911"/>
        <v>0</v>
      </c>
      <c r="Z329" s="18">
        <f t="shared" si="911"/>
        <v>0</v>
      </c>
      <c r="AA329" s="18">
        <f t="shared" si="911"/>
        <v>0</v>
      </c>
      <c r="AB329" s="18">
        <f t="shared" si="911"/>
        <v>0</v>
      </c>
      <c r="AC329" s="18">
        <f t="shared" si="754"/>
        <v>0</v>
      </c>
      <c r="AD329" s="18">
        <f t="shared" si="755"/>
        <v>0</v>
      </c>
      <c r="AE329" s="18">
        <f t="shared" si="756"/>
        <v>0</v>
      </c>
      <c r="AF329" s="18">
        <f t="shared" si="911"/>
        <v>2767.32</v>
      </c>
      <c r="AG329" s="18">
        <f t="shared" si="911"/>
        <v>0</v>
      </c>
      <c r="AH329" s="18">
        <f t="shared" si="911"/>
        <v>0</v>
      </c>
      <c r="AI329" s="18">
        <f t="shared" si="757"/>
        <v>2767.32</v>
      </c>
      <c r="AJ329" s="18">
        <f t="shared" si="758"/>
        <v>0</v>
      </c>
      <c r="AK329" s="18">
        <f t="shared" si="759"/>
        <v>0</v>
      </c>
      <c r="AL329" s="18">
        <f t="shared" si="911"/>
        <v>0</v>
      </c>
      <c r="AM329" s="18">
        <f t="shared" si="760"/>
        <v>2767.32</v>
      </c>
      <c r="AN329" s="18">
        <f t="shared" si="911"/>
        <v>0</v>
      </c>
      <c r="AO329" s="18">
        <f t="shared" si="911"/>
        <v>0</v>
      </c>
      <c r="AP329" s="18">
        <f t="shared" si="911"/>
        <v>0</v>
      </c>
      <c r="AQ329" s="18">
        <f t="shared" si="761"/>
        <v>2767.32</v>
      </c>
      <c r="AR329" s="18">
        <f t="shared" si="762"/>
        <v>0</v>
      </c>
      <c r="AS329" s="18">
        <f t="shared" si="763"/>
        <v>0</v>
      </c>
      <c r="AT329" s="18">
        <f t="shared" si="911"/>
        <v>0</v>
      </c>
      <c r="AU329" s="18">
        <f t="shared" si="911"/>
        <v>0</v>
      </c>
      <c r="AV329" s="18">
        <f t="shared" si="911"/>
        <v>0</v>
      </c>
      <c r="AW329" s="18">
        <f t="shared" si="764"/>
        <v>2767.32</v>
      </c>
      <c r="AX329" s="18">
        <f t="shared" si="765"/>
        <v>0</v>
      </c>
      <c r="AY329" s="18">
        <f t="shared" si="766"/>
        <v>0</v>
      </c>
      <c r="AZ329" s="18">
        <f t="shared" si="911"/>
        <v>0</v>
      </c>
      <c r="BA329" s="18">
        <f t="shared" si="911"/>
        <v>0</v>
      </c>
      <c r="BB329" s="18">
        <f t="shared" si="911"/>
        <v>0</v>
      </c>
      <c r="BC329" s="18">
        <f t="shared" si="715"/>
        <v>2767.32</v>
      </c>
      <c r="BD329" s="18">
        <f t="shared" si="716"/>
        <v>0</v>
      </c>
      <c r="BE329" s="18">
        <f t="shared" si="717"/>
        <v>0</v>
      </c>
      <c r="BF329" s="18">
        <f t="shared" si="911"/>
        <v>0</v>
      </c>
      <c r="BG329" s="18">
        <f t="shared" si="911"/>
        <v>0</v>
      </c>
      <c r="BH329" s="18">
        <f t="shared" si="911"/>
        <v>0</v>
      </c>
      <c r="BI329" s="18">
        <f t="shared" si="709"/>
        <v>2767.32</v>
      </c>
      <c r="BJ329" s="18">
        <f t="shared" si="710"/>
        <v>0</v>
      </c>
      <c r="BK329" s="18">
        <f t="shared" si="711"/>
        <v>0</v>
      </c>
      <c r="BL329" s="18">
        <f t="shared" si="911"/>
        <v>0</v>
      </c>
      <c r="BM329" s="18">
        <f t="shared" si="911"/>
        <v>0</v>
      </c>
      <c r="BN329" s="18">
        <f t="shared" si="911"/>
        <v>0</v>
      </c>
      <c r="BO329" s="18">
        <f t="shared" si="718"/>
        <v>2767.32</v>
      </c>
      <c r="BP329" s="18">
        <f t="shared" si="719"/>
        <v>0</v>
      </c>
      <c r="BQ329" s="18">
        <f t="shared" si="720"/>
        <v>0</v>
      </c>
      <c r="BR329" s="18">
        <f t="shared" si="911"/>
        <v>0</v>
      </c>
      <c r="BS329" s="18">
        <f t="shared" si="911"/>
        <v>0</v>
      </c>
      <c r="BT329" s="18">
        <f t="shared" si="911"/>
        <v>0</v>
      </c>
      <c r="BU329" s="18">
        <f t="shared" si="721"/>
        <v>2767.32</v>
      </c>
      <c r="BV329" s="18">
        <f t="shared" si="722"/>
        <v>0</v>
      </c>
      <c r="BW329" s="18">
        <f t="shared" si="723"/>
        <v>0</v>
      </c>
      <c r="BX329" s="18">
        <f t="shared" si="911"/>
        <v>0</v>
      </c>
      <c r="BY329" s="18">
        <f t="shared" si="911"/>
        <v>0</v>
      </c>
      <c r="BZ329" s="18">
        <f t="shared" si="911"/>
        <v>0</v>
      </c>
      <c r="CA329" s="18">
        <f t="shared" si="724"/>
        <v>2767.32</v>
      </c>
      <c r="CB329" s="18">
        <f t="shared" si="725"/>
        <v>0</v>
      </c>
      <c r="CC329" s="18">
        <f t="shared" si="726"/>
        <v>0</v>
      </c>
      <c r="CD329" s="18">
        <f t="shared" si="911"/>
        <v>0</v>
      </c>
      <c r="CE329" s="27"/>
      <c r="CF329" s="33"/>
    </row>
    <row r="330" spans="1:84" x14ac:dyDescent="0.3">
      <c r="A330" s="41" t="s">
        <v>1201</v>
      </c>
      <c r="B330" s="39">
        <v>620</v>
      </c>
      <c r="C330" s="41" t="s">
        <v>23</v>
      </c>
      <c r="D330" s="41" t="s">
        <v>5</v>
      </c>
      <c r="E330" s="14" t="s">
        <v>537</v>
      </c>
      <c r="F330" s="18"/>
      <c r="G330" s="18"/>
      <c r="H330" s="18"/>
      <c r="I330" s="18"/>
      <c r="J330" s="18"/>
      <c r="K330" s="18"/>
      <c r="L330" s="18">
        <f t="shared" si="814"/>
        <v>0</v>
      </c>
      <c r="M330" s="18">
        <f t="shared" si="815"/>
        <v>0</v>
      </c>
      <c r="N330" s="18">
        <f t="shared" si="816"/>
        <v>0</v>
      </c>
      <c r="O330" s="18"/>
      <c r="P330" s="18"/>
      <c r="Q330" s="18"/>
      <c r="R330" s="18"/>
      <c r="S330" s="18"/>
      <c r="T330" s="18">
        <f t="shared" si="712"/>
        <v>0</v>
      </c>
      <c r="U330" s="18">
        <f t="shared" si="713"/>
        <v>0</v>
      </c>
      <c r="V330" s="18">
        <f t="shared" si="714"/>
        <v>0</v>
      </c>
      <c r="W330" s="18"/>
      <c r="X330" s="18"/>
      <c r="Y330" s="18"/>
      <c r="Z330" s="18"/>
      <c r="AA330" s="18"/>
      <c r="AB330" s="18"/>
      <c r="AC330" s="18">
        <f t="shared" si="754"/>
        <v>0</v>
      </c>
      <c r="AD330" s="18">
        <f t="shared" si="755"/>
        <v>0</v>
      </c>
      <c r="AE330" s="18">
        <f t="shared" si="756"/>
        <v>0</v>
      </c>
      <c r="AF330" s="18">
        <v>2767.32</v>
      </c>
      <c r="AG330" s="18"/>
      <c r="AH330" s="18"/>
      <c r="AI330" s="18">
        <f t="shared" si="757"/>
        <v>2767.32</v>
      </c>
      <c r="AJ330" s="18">
        <f t="shared" si="758"/>
        <v>0</v>
      </c>
      <c r="AK330" s="18">
        <f t="shared" si="759"/>
        <v>0</v>
      </c>
      <c r="AL330" s="18"/>
      <c r="AM330" s="18">
        <f t="shared" si="760"/>
        <v>2767.32</v>
      </c>
      <c r="AN330" s="18"/>
      <c r="AO330" s="18"/>
      <c r="AP330" s="18"/>
      <c r="AQ330" s="18">
        <f t="shared" si="761"/>
        <v>2767.32</v>
      </c>
      <c r="AR330" s="18">
        <f t="shared" si="762"/>
        <v>0</v>
      </c>
      <c r="AS330" s="18">
        <f t="shared" si="763"/>
        <v>0</v>
      </c>
      <c r="AT330" s="18"/>
      <c r="AU330" s="18"/>
      <c r="AV330" s="18"/>
      <c r="AW330" s="18">
        <f t="shared" si="764"/>
        <v>2767.32</v>
      </c>
      <c r="AX330" s="18">
        <f t="shared" si="765"/>
        <v>0</v>
      </c>
      <c r="AY330" s="18">
        <f t="shared" si="766"/>
        <v>0</v>
      </c>
      <c r="AZ330" s="18"/>
      <c r="BA330" s="18"/>
      <c r="BB330" s="18"/>
      <c r="BC330" s="18">
        <f t="shared" si="715"/>
        <v>2767.32</v>
      </c>
      <c r="BD330" s="18">
        <f t="shared" si="716"/>
        <v>0</v>
      </c>
      <c r="BE330" s="18">
        <f t="shared" si="717"/>
        <v>0</v>
      </c>
      <c r="BF330" s="18"/>
      <c r="BG330" s="18"/>
      <c r="BH330" s="18"/>
      <c r="BI330" s="18">
        <f t="shared" si="709"/>
        <v>2767.32</v>
      </c>
      <c r="BJ330" s="18">
        <f t="shared" si="710"/>
        <v>0</v>
      </c>
      <c r="BK330" s="18">
        <f t="shared" si="711"/>
        <v>0</v>
      </c>
      <c r="BL330" s="18"/>
      <c r="BM330" s="18"/>
      <c r="BN330" s="18"/>
      <c r="BO330" s="18">
        <f t="shared" si="718"/>
        <v>2767.32</v>
      </c>
      <c r="BP330" s="18">
        <f t="shared" si="719"/>
        <v>0</v>
      </c>
      <c r="BQ330" s="18">
        <f t="shared" si="720"/>
        <v>0</v>
      </c>
      <c r="BR330" s="18"/>
      <c r="BS330" s="18"/>
      <c r="BT330" s="18"/>
      <c r="BU330" s="18">
        <f t="shared" si="721"/>
        <v>2767.32</v>
      </c>
      <c r="BV330" s="18">
        <f t="shared" si="722"/>
        <v>0</v>
      </c>
      <c r="BW330" s="18">
        <f t="shared" si="723"/>
        <v>0</v>
      </c>
      <c r="BX330" s="18"/>
      <c r="BY330" s="18"/>
      <c r="BZ330" s="18"/>
      <c r="CA330" s="18">
        <f t="shared" si="724"/>
        <v>2767.32</v>
      </c>
      <c r="CB330" s="18">
        <f t="shared" si="725"/>
        <v>0</v>
      </c>
      <c r="CC330" s="18">
        <f t="shared" si="726"/>
        <v>0</v>
      </c>
      <c r="CD330" s="18"/>
      <c r="CE330" s="27"/>
      <c r="CF330" s="33"/>
    </row>
    <row r="331" spans="1:84" ht="46.8" x14ac:dyDescent="0.3">
      <c r="A331" s="41" t="s">
        <v>68</v>
      </c>
      <c r="B331" s="39"/>
      <c r="C331" s="41"/>
      <c r="D331" s="41"/>
      <c r="E331" s="14" t="s">
        <v>623</v>
      </c>
      <c r="F331" s="18">
        <f t="shared" ref="F331:K331" si="912">F332</f>
        <v>20000</v>
      </c>
      <c r="G331" s="18">
        <f t="shared" si="912"/>
        <v>20000</v>
      </c>
      <c r="H331" s="18">
        <f t="shared" si="912"/>
        <v>20000</v>
      </c>
      <c r="I331" s="18">
        <f t="shared" si="912"/>
        <v>0</v>
      </c>
      <c r="J331" s="18">
        <f t="shared" si="912"/>
        <v>0</v>
      </c>
      <c r="K331" s="18">
        <f t="shared" si="912"/>
        <v>0</v>
      </c>
      <c r="L331" s="18">
        <f t="shared" si="814"/>
        <v>20000</v>
      </c>
      <c r="M331" s="18">
        <f t="shared" si="815"/>
        <v>20000</v>
      </c>
      <c r="N331" s="18">
        <f t="shared" si="816"/>
        <v>20000</v>
      </c>
      <c r="O331" s="18">
        <f t="shared" ref="O331:S331" si="913">O332</f>
        <v>0</v>
      </c>
      <c r="P331" s="18">
        <f t="shared" si="913"/>
        <v>0</v>
      </c>
      <c r="Q331" s="18">
        <f t="shared" si="913"/>
        <v>0</v>
      </c>
      <c r="R331" s="18">
        <f t="shared" si="913"/>
        <v>0</v>
      </c>
      <c r="S331" s="18">
        <f t="shared" si="913"/>
        <v>0</v>
      </c>
      <c r="T331" s="18">
        <f t="shared" si="712"/>
        <v>20000</v>
      </c>
      <c r="U331" s="18">
        <f t="shared" si="713"/>
        <v>20000</v>
      </c>
      <c r="V331" s="18">
        <f t="shared" si="714"/>
        <v>20000</v>
      </c>
      <c r="W331" s="18">
        <f t="shared" ref="W331:CD331" si="914">W332</f>
        <v>0</v>
      </c>
      <c r="X331" s="18">
        <f t="shared" si="914"/>
        <v>0</v>
      </c>
      <c r="Y331" s="18">
        <f t="shared" si="914"/>
        <v>0</v>
      </c>
      <c r="Z331" s="18">
        <f t="shared" si="914"/>
        <v>0</v>
      </c>
      <c r="AA331" s="18">
        <f t="shared" si="914"/>
        <v>0</v>
      </c>
      <c r="AB331" s="18">
        <f t="shared" si="914"/>
        <v>0</v>
      </c>
      <c r="AC331" s="18">
        <f t="shared" si="754"/>
        <v>20000</v>
      </c>
      <c r="AD331" s="18">
        <f t="shared" si="755"/>
        <v>20000</v>
      </c>
      <c r="AE331" s="18">
        <f t="shared" si="756"/>
        <v>20000</v>
      </c>
      <c r="AF331" s="18">
        <f t="shared" si="914"/>
        <v>0</v>
      </c>
      <c r="AG331" s="18">
        <f t="shared" si="914"/>
        <v>0</v>
      </c>
      <c r="AH331" s="18">
        <f t="shared" si="914"/>
        <v>0</v>
      </c>
      <c r="AI331" s="18">
        <f t="shared" si="757"/>
        <v>20000</v>
      </c>
      <c r="AJ331" s="18">
        <f t="shared" si="758"/>
        <v>20000</v>
      </c>
      <c r="AK331" s="18">
        <f t="shared" si="759"/>
        <v>20000</v>
      </c>
      <c r="AL331" s="18">
        <f t="shared" si="914"/>
        <v>0</v>
      </c>
      <c r="AM331" s="18">
        <f t="shared" si="760"/>
        <v>20000</v>
      </c>
      <c r="AN331" s="18">
        <f t="shared" si="914"/>
        <v>0</v>
      </c>
      <c r="AO331" s="18">
        <f t="shared" si="914"/>
        <v>0</v>
      </c>
      <c r="AP331" s="18">
        <f t="shared" si="914"/>
        <v>0</v>
      </c>
      <c r="AQ331" s="18">
        <f t="shared" si="761"/>
        <v>20000</v>
      </c>
      <c r="AR331" s="18">
        <f t="shared" si="762"/>
        <v>20000</v>
      </c>
      <c r="AS331" s="18">
        <f t="shared" si="763"/>
        <v>20000</v>
      </c>
      <c r="AT331" s="18">
        <f t="shared" si="914"/>
        <v>0</v>
      </c>
      <c r="AU331" s="18">
        <f t="shared" si="914"/>
        <v>0</v>
      </c>
      <c r="AV331" s="18">
        <f t="shared" si="914"/>
        <v>0</v>
      </c>
      <c r="AW331" s="18">
        <f t="shared" si="764"/>
        <v>20000</v>
      </c>
      <c r="AX331" s="18">
        <f t="shared" si="765"/>
        <v>20000</v>
      </c>
      <c r="AY331" s="18">
        <f t="shared" si="766"/>
        <v>20000</v>
      </c>
      <c r="AZ331" s="18">
        <f t="shared" si="914"/>
        <v>0</v>
      </c>
      <c r="BA331" s="18">
        <f t="shared" si="914"/>
        <v>0</v>
      </c>
      <c r="BB331" s="18">
        <f t="shared" si="914"/>
        <v>0</v>
      </c>
      <c r="BC331" s="18">
        <f t="shared" si="715"/>
        <v>20000</v>
      </c>
      <c r="BD331" s="18">
        <f t="shared" si="716"/>
        <v>20000</v>
      </c>
      <c r="BE331" s="18">
        <f t="shared" si="717"/>
        <v>20000</v>
      </c>
      <c r="BF331" s="18">
        <f t="shared" si="914"/>
        <v>0</v>
      </c>
      <c r="BG331" s="18">
        <f t="shared" si="914"/>
        <v>0</v>
      </c>
      <c r="BH331" s="18">
        <f t="shared" si="914"/>
        <v>0</v>
      </c>
      <c r="BI331" s="18">
        <f t="shared" si="709"/>
        <v>20000</v>
      </c>
      <c r="BJ331" s="18">
        <f t="shared" si="710"/>
        <v>20000</v>
      </c>
      <c r="BK331" s="18">
        <f t="shared" si="711"/>
        <v>20000</v>
      </c>
      <c r="BL331" s="18">
        <f t="shared" si="914"/>
        <v>0</v>
      </c>
      <c r="BM331" s="18">
        <f t="shared" si="914"/>
        <v>0</v>
      </c>
      <c r="BN331" s="18">
        <f t="shared" si="914"/>
        <v>0</v>
      </c>
      <c r="BO331" s="18">
        <f t="shared" si="718"/>
        <v>20000</v>
      </c>
      <c r="BP331" s="18">
        <f t="shared" si="719"/>
        <v>20000</v>
      </c>
      <c r="BQ331" s="18">
        <f t="shared" si="720"/>
        <v>20000</v>
      </c>
      <c r="BR331" s="18">
        <f t="shared" si="914"/>
        <v>0</v>
      </c>
      <c r="BS331" s="18">
        <f t="shared" si="914"/>
        <v>0</v>
      </c>
      <c r="BT331" s="18">
        <f t="shared" si="914"/>
        <v>0</v>
      </c>
      <c r="BU331" s="18">
        <f t="shared" si="721"/>
        <v>20000</v>
      </c>
      <c r="BV331" s="18">
        <f t="shared" si="722"/>
        <v>20000</v>
      </c>
      <c r="BW331" s="18">
        <f t="shared" si="723"/>
        <v>20000</v>
      </c>
      <c r="BX331" s="18">
        <f t="shared" si="914"/>
        <v>0</v>
      </c>
      <c r="BY331" s="18">
        <f t="shared" si="914"/>
        <v>0</v>
      </c>
      <c r="BZ331" s="18">
        <f t="shared" si="914"/>
        <v>0</v>
      </c>
      <c r="CA331" s="18">
        <f t="shared" si="724"/>
        <v>20000</v>
      </c>
      <c r="CB331" s="18">
        <f t="shared" si="725"/>
        <v>20000</v>
      </c>
      <c r="CC331" s="18">
        <f t="shared" si="726"/>
        <v>20000</v>
      </c>
      <c r="CD331" s="18">
        <f t="shared" si="914"/>
        <v>0</v>
      </c>
      <c r="CE331" s="27"/>
      <c r="CF331" s="33"/>
    </row>
    <row r="332" spans="1:84" ht="46.8" x14ac:dyDescent="0.3">
      <c r="A332" s="41" t="s">
        <v>68</v>
      </c>
      <c r="B332" s="39">
        <v>600</v>
      </c>
      <c r="C332" s="41"/>
      <c r="D332" s="41"/>
      <c r="E332" s="14" t="s">
        <v>554</v>
      </c>
      <c r="F332" s="18">
        <f t="shared" ref="F332:K332" si="915">F333+F335</f>
        <v>20000</v>
      </c>
      <c r="G332" s="18">
        <f t="shared" si="915"/>
        <v>20000</v>
      </c>
      <c r="H332" s="18">
        <f t="shared" si="915"/>
        <v>20000</v>
      </c>
      <c r="I332" s="18">
        <f t="shared" si="915"/>
        <v>0</v>
      </c>
      <c r="J332" s="18">
        <f t="shared" si="915"/>
        <v>0</v>
      </c>
      <c r="K332" s="18">
        <f t="shared" si="915"/>
        <v>0</v>
      </c>
      <c r="L332" s="18">
        <f t="shared" si="814"/>
        <v>20000</v>
      </c>
      <c r="M332" s="18">
        <f t="shared" si="815"/>
        <v>20000</v>
      </c>
      <c r="N332" s="18">
        <f t="shared" si="816"/>
        <v>20000</v>
      </c>
      <c r="O332" s="18">
        <f t="shared" ref="O332:S332" si="916">O333+O335</f>
        <v>0</v>
      </c>
      <c r="P332" s="18">
        <f t="shared" si="916"/>
        <v>0</v>
      </c>
      <c r="Q332" s="18">
        <f t="shared" si="916"/>
        <v>0</v>
      </c>
      <c r="R332" s="18">
        <f t="shared" si="916"/>
        <v>0</v>
      </c>
      <c r="S332" s="18">
        <f t="shared" si="916"/>
        <v>0</v>
      </c>
      <c r="T332" s="18">
        <f t="shared" si="712"/>
        <v>20000</v>
      </c>
      <c r="U332" s="18">
        <f t="shared" si="713"/>
        <v>20000</v>
      </c>
      <c r="V332" s="18">
        <f t="shared" si="714"/>
        <v>20000</v>
      </c>
      <c r="W332" s="18">
        <f t="shared" ref="W332:CD332" si="917">W333+W335</f>
        <v>0</v>
      </c>
      <c r="X332" s="18">
        <f t="shared" ref="X332:AB332" si="918">X333+X335</f>
        <v>0</v>
      </c>
      <c r="Y332" s="18">
        <f t="shared" si="918"/>
        <v>0</v>
      </c>
      <c r="Z332" s="18">
        <f t="shared" si="918"/>
        <v>0</v>
      </c>
      <c r="AA332" s="18">
        <f t="shared" si="918"/>
        <v>0</v>
      </c>
      <c r="AB332" s="18">
        <f t="shared" si="918"/>
        <v>0</v>
      </c>
      <c r="AC332" s="18">
        <f t="shared" si="754"/>
        <v>20000</v>
      </c>
      <c r="AD332" s="18">
        <f t="shared" si="755"/>
        <v>20000</v>
      </c>
      <c r="AE332" s="18">
        <f t="shared" si="756"/>
        <v>20000</v>
      </c>
      <c r="AF332" s="18">
        <f t="shared" ref="AF332:AH332" si="919">AF333+AF335</f>
        <v>0</v>
      </c>
      <c r="AG332" s="18">
        <f t="shared" si="919"/>
        <v>0</v>
      </c>
      <c r="AH332" s="18">
        <f t="shared" si="919"/>
        <v>0</v>
      </c>
      <c r="AI332" s="18">
        <f t="shared" si="757"/>
        <v>20000</v>
      </c>
      <c r="AJ332" s="18">
        <f t="shared" si="758"/>
        <v>20000</v>
      </c>
      <c r="AK332" s="18">
        <f t="shared" si="759"/>
        <v>20000</v>
      </c>
      <c r="AL332" s="18">
        <f t="shared" ref="AL332" si="920">AL333+AL335</f>
        <v>0</v>
      </c>
      <c r="AM332" s="18">
        <f t="shared" si="760"/>
        <v>20000</v>
      </c>
      <c r="AN332" s="18">
        <f t="shared" ref="AN332:AP332" si="921">AN333+AN335</f>
        <v>0</v>
      </c>
      <c r="AO332" s="18">
        <f t="shared" si="921"/>
        <v>0</v>
      </c>
      <c r="AP332" s="18">
        <f t="shared" si="921"/>
        <v>0</v>
      </c>
      <c r="AQ332" s="18">
        <f t="shared" si="761"/>
        <v>20000</v>
      </c>
      <c r="AR332" s="18">
        <f t="shared" si="762"/>
        <v>20000</v>
      </c>
      <c r="AS332" s="18">
        <f t="shared" si="763"/>
        <v>20000</v>
      </c>
      <c r="AT332" s="18">
        <f t="shared" ref="AT332:AV332" si="922">AT333+AT335</f>
        <v>0</v>
      </c>
      <c r="AU332" s="18">
        <f t="shared" si="922"/>
        <v>0</v>
      </c>
      <c r="AV332" s="18">
        <f t="shared" si="922"/>
        <v>0</v>
      </c>
      <c r="AW332" s="18">
        <f t="shared" si="764"/>
        <v>20000</v>
      </c>
      <c r="AX332" s="18">
        <f t="shared" si="765"/>
        <v>20000</v>
      </c>
      <c r="AY332" s="18">
        <f t="shared" si="766"/>
        <v>20000</v>
      </c>
      <c r="AZ332" s="18">
        <f t="shared" ref="AZ332:BB332" si="923">AZ333+AZ335</f>
        <v>0</v>
      </c>
      <c r="BA332" s="18">
        <f t="shared" si="923"/>
        <v>0</v>
      </c>
      <c r="BB332" s="18">
        <f t="shared" si="923"/>
        <v>0</v>
      </c>
      <c r="BC332" s="18">
        <f t="shared" si="715"/>
        <v>20000</v>
      </c>
      <c r="BD332" s="18">
        <f t="shared" si="716"/>
        <v>20000</v>
      </c>
      <c r="BE332" s="18">
        <f t="shared" si="717"/>
        <v>20000</v>
      </c>
      <c r="BF332" s="18">
        <f t="shared" ref="BF332:BH332" si="924">BF333+BF335</f>
        <v>0</v>
      </c>
      <c r="BG332" s="18">
        <f t="shared" si="924"/>
        <v>0</v>
      </c>
      <c r="BH332" s="18">
        <f t="shared" si="924"/>
        <v>0</v>
      </c>
      <c r="BI332" s="18">
        <f t="shared" si="709"/>
        <v>20000</v>
      </c>
      <c r="BJ332" s="18">
        <f t="shared" si="710"/>
        <v>20000</v>
      </c>
      <c r="BK332" s="18">
        <f t="shared" si="711"/>
        <v>20000</v>
      </c>
      <c r="BL332" s="18">
        <f t="shared" ref="BL332:BN332" si="925">BL333+BL335</f>
        <v>0</v>
      </c>
      <c r="BM332" s="18">
        <f t="shared" si="925"/>
        <v>0</v>
      </c>
      <c r="BN332" s="18">
        <f t="shared" si="925"/>
        <v>0</v>
      </c>
      <c r="BO332" s="18">
        <f t="shared" si="718"/>
        <v>20000</v>
      </c>
      <c r="BP332" s="18">
        <f t="shared" si="719"/>
        <v>20000</v>
      </c>
      <c r="BQ332" s="18">
        <f t="shared" si="720"/>
        <v>20000</v>
      </c>
      <c r="BR332" s="18">
        <f t="shared" ref="BR332:BT332" si="926">BR333+BR335</f>
        <v>0</v>
      </c>
      <c r="BS332" s="18">
        <f t="shared" si="926"/>
        <v>0</v>
      </c>
      <c r="BT332" s="18">
        <f t="shared" si="926"/>
        <v>0</v>
      </c>
      <c r="BU332" s="18">
        <f t="shared" si="721"/>
        <v>20000</v>
      </c>
      <c r="BV332" s="18">
        <f t="shared" si="722"/>
        <v>20000</v>
      </c>
      <c r="BW332" s="18">
        <f t="shared" si="723"/>
        <v>20000</v>
      </c>
      <c r="BX332" s="18">
        <f t="shared" ref="BX332:BZ332" si="927">BX333+BX335</f>
        <v>0</v>
      </c>
      <c r="BY332" s="18">
        <f t="shared" si="927"/>
        <v>0</v>
      </c>
      <c r="BZ332" s="18">
        <f t="shared" si="927"/>
        <v>0</v>
      </c>
      <c r="CA332" s="18">
        <f t="shared" si="724"/>
        <v>20000</v>
      </c>
      <c r="CB332" s="18">
        <f t="shared" si="725"/>
        <v>20000</v>
      </c>
      <c r="CC332" s="18">
        <f t="shared" si="726"/>
        <v>20000</v>
      </c>
      <c r="CD332" s="18">
        <f t="shared" si="917"/>
        <v>0</v>
      </c>
      <c r="CE332" s="27"/>
      <c r="CF332" s="33"/>
    </row>
    <row r="333" spans="1:84" x14ac:dyDescent="0.3">
      <c r="A333" s="41" t="s">
        <v>68</v>
      </c>
      <c r="B333" s="39">
        <v>610</v>
      </c>
      <c r="C333" s="41"/>
      <c r="D333" s="41"/>
      <c r="E333" s="14" t="s">
        <v>568</v>
      </c>
      <c r="F333" s="18">
        <f t="shared" ref="F333:K333" si="928">F334</f>
        <v>1900</v>
      </c>
      <c r="G333" s="18">
        <f t="shared" si="928"/>
        <v>1900</v>
      </c>
      <c r="H333" s="18">
        <f t="shared" si="928"/>
        <v>1900</v>
      </c>
      <c r="I333" s="18">
        <f t="shared" si="928"/>
        <v>0</v>
      </c>
      <c r="J333" s="18">
        <f t="shared" si="928"/>
        <v>0</v>
      </c>
      <c r="K333" s="18">
        <f t="shared" si="928"/>
        <v>0</v>
      </c>
      <c r="L333" s="18">
        <f t="shared" si="814"/>
        <v>1900</v>
      </c>
      <c r="M333" s="18">
        <f t="shared" si="815"/>
        <v>1900</v>
      </c>
      <c r="N333" s="18">
        <f t="shared" si="816"/>
        <v>1900</v>
      </c>
      <c r="O333" s="18">
        <f t="shared" ref="O333:S333" si="929">O334</f>
        <v>0</v>
      </c>
      <c r="P333" s="18">
        <f t="shared" si="929"/>
        <v>0</v>
      </c>
      <c r="Q333" s="18">
        <f t="shared" si="929"/>
        <v>0</v>
      </c>
      <c r="R333" s="18">
        <f t="shared" si="929"/>
        <v>0</v>
      </c>
      <c r="S333" s="18">
        <f t="shared" si="929"/>
        <v>0</v>
      </c>
      <c r="T333" s="18">
        <f t="shared" si="712"/>
        <v>1900</v>
      </c>
      <c r="U333" s="18">
        <f t="shared" si="713"/>
        <v>1900</v>
      </c>
      <c r="V333" s="18">
        <f t="shared" si="714"/>
        <v>1900</v>
      </c>
      <c r="W333" s="18">
        <f t="shared" ref="W333:CD333" si="930">W334</f>
        <v>0</v>
      </c>
      <c r="X333" s="18">
        <f t="shared" si="930"/>
        <v>0</v>
      </c>
      <c r="Y333" s="18">
        <f t="shared" si="930"/>
        <v>0</v>
      </c>
      <c r="Z333" s="18">
        <f t="shared" si="930"/>
        <v>0</v>
      </c>
      <c r="AA333" s="18">
        <f t="shared" si="930"/>
        <v>0</v>
      </c>
      <c r="AB333" s="18">
        <f t="shared" si="930"/>
        <v>0</v>
      </c>
      <c r="AC333" s="18">
        <f t="shared" si="754"/>
        <v>1900</v>
      </c>
      <c r="AD333" s="18">
        <f t="shared" si="755"/>
        <v>1900</v>
      </c>
      <c r="AE333" s="18">
        <f t="shared" si="756"/>
        <v>1900</v>
      </c>
      <c r="AF333" s="18">
        <f t="shared" si="930"/>
        <v>0</v>
      </c>
      <c r="AG333" s="18">
        <f t="shared" si="930"/>
        <v>0</v>
      </c>
      <c r="AH333" s="18">
        <f t="shared" si="930"/>
        <v>0</v>
      </c>
      <c r="AI333" s="18">
        <f t="shared" si="757"/>
        <v>1900</v>
      </c>
      <c r="AJ333" s="18">
        <f t="shared" si="758"/>
        <v>1900</v>
      </c>
      <c r="AK333" s="18">
        <f t="shared" si="759"/>
        <v>1900</v>
      </c>
      <c r="AL333" s="18">
        <f t="shared" si="930"/>
        <v>0</v>
      </c>
      <c r="AM333" s="18">
        <f t="shared" si="760"/>
        <v>1900</v>
      </c>
      <c r="AN333" s="18">
        <f t="shared" si="930"/>
        <v>0</v>
      </c>
      <c r="AO333" s="18">
        <f t="shared" si="930"/>
        <v>0</v>
      </c>
      <c r="AP333" s="18">
        <f t="shared" si="930"/>
        <v>0</v>
      </c>
      <c r="AQ333" s="18">
        <f t="shared" si="761"/>
        <v>1900</v>
      </c>
      <c r="AR333" s="18">
        <f t="shared" si="762"/>
        <v>1900</v>
      </c>
      <c r="AS333" s="18">
        <f t="shared" si="763"/>
        <v>1900</v>
      </c>
      <c r="AT333" s="18">
        <f t="shared" si="930"/>
        <v>0</v>
      </c>
      <c r="AU333" s="18">
        <f t="shared" si="930"/>
        <v>0</v>
      </c>
      <c r="AV333" s="18">
        <f t="shared" si="930"/>
        <v>0</v>
      </c>
      <c r="AW333" s="18">
        <f t="shared" si="764"/>
        <v>1900</v>
      </c>
      <c r="AX333" s="18">
        <f t="shared" si="765"/>
        <v>1900</v>
      </c>
      <c r="AY333" s="18">
        <f t="shared" si="766"/>
        <v>1900</v>
      </c>
      <c r="AZ333" s="18">
        <f t="shared" si="930"/>
        <v>0</v>
      </c>
      <c r="BA333" s="18">
        <f t="shared" si="930"/>
        <v>0</v>
      </c>
      <c r="BB333" s="18">
        <f t="shared" si="930"/>
        <v>0</v>
      </c>
      <c r="BC333" s="18">
        <f t="shared" si="715"/>
        <v>1900</v>
      </c>
      <c r="BD333" s="18">
        <f t="shared" si="716"/>
        <v>1900</v>
      </c>
      <c r="BE333" s="18">
        <f t="shared" si="717"/>
        <v>1900</v>
      </c>
      <c r="BF333" s="18">
        <f t="shared" si="930"/>
        <v>0</v>
      </c>
      <c r="BG333" s="18">
        <f t="shared" si="930"/>
        <v>0</v>
      </c>
      <c r="BH333" s="18">
        <f t="shared" si="930"/>
        <v>0</v>
      </c>
      <c r="BI333" s="18">
        <f t="shared" si="709"/>
        <v>1900</v>
      </c>
      <c r="BJ333" s="18">
        <f t="shared" si="710"/>
        <v>1900</v>
      </c>
      <c r="BK333" s="18">
        <f t="shared" si="711"/>
        <v>1900</v>
      </c>
      <c r="BL333" s="18">
        <f t="shared" si="930"/>
        <v>0</v>
      </c>
      <c r="BM333" s="18">
        <f t="shared" si="930"/>
        <v>0</v>
      </c>
      <c r="BN333" s="18">
        <f t="shared" si="930"/>
        <v>0</v>
      </c>
      <c r="BO333" s="18">
        <f t="shared" si="718"/>
        <v>1900</v>
      </c>
      <c r="BP333" s="18">
        <f t="shared" si="719"/>
        <v>1900</v>
      </c>
      <c r="BQ333" s="18">
        <f t="shared" si="720"/>
        <v>1900</v>
      </c>
      <c r="BR333" s="18">
        <f t="shared" si="930"/>
        <v>0</v>
      </c>
      <c r="BS333" s="18">
        <f t="shared" si="930"/>
        <v>0</v>
      </c>
      <c r="BT333" s="18">
        <f t="shared" si="930"/>
        <v>0</v>
      </c>
      <c r="BU333" s="18">
        <f t="shared" si="721"/>
        <v>1900</v>
      </c>
      <c r="BV333" s="18">
        <f t="shared" si="722"/>
        <v>1900</v>
      </c>
      <c r="BW333" s="18">
        <f t="shared" si="723"/>
        <v>1900</v>
      </c>
      <c r="BX333" s="18">
        <f t="shared" si="930"/>
        <v>0</v>
      </c>
      <c r="BY333" s="18">
        <f t="shared" si="930"/>
        <v>0</v>
      </c>
      <c r="BZ333" s="18">
        <f t="shared" si="930"/>
        <v>0</v>
      </c>
      <c r="CA333" s="18">
        <f t="shared" si="724"/>
        <v>1900</v>
      </c>
      <c r="CB333" s="18">
        <f t="shared" si="725"/>
        <v>1900</v>
      </c>
      <c r="CC333" s="18">
        <f t="shared" si="726"/>
        <v>1900</v>
      </c>
      <c r="CD333" s="18">
        <f t="shared" si="930"/>
        <v>0</v>
      </c>
      <c r="CE333" s="27"/>
      <c r="CF333" s="33"/>
    </row>
    <row r="334" spans="1:84" x14ac:dyDescent="0.3">
      <c r="A334" s="41" t="s">
        <v>68</v>
      </c>
      <c r="B334" s="39">
        <v>610</v>
      </c>
      <c r="C334" s="41" t="s">
        <v>23</v>
      </c>
      <c r="D334" s="41" t="s">
        <v>5</v>
      </c>
      <c r="E334" s="14" t="s">
        <v>537</v>
      </c>
      <c r="F334" s="18">
        <v>1900</v>
      </c>
      <c r="G334" s="18">
        <v>1900</v>
      </c>
      <c r="H334" s="18">
        <v>1900</v>
      </c>
      <c r="I334" s="18"/>
      <c r="J334" s="18"/>
      <c r="K334" s="18"/>
      <c r="L334" s="18">
        <f t="shared" si="814"/>
        <v>1900</v>
      </c>
      <c r="M334" s="18">
        <f t="shared" si="815"/>
        <v>1900</v>
      </c>
      <c r="N334" s="18">
        <f t="shared" si="816"/>
        <v>1900</v>
      </c>
      <c r="O334" s="18"/>
      <c r="P334" s="18"/>
      <c r="Q334" s="18"/>
      <c r="R334" s="18"/>
      <c r="S334" s="18"/>
      <c r="T334" s="18">
        <f t="shared" si="712"/>
        <v>1900</v>
      </c>
      <c r="U334" s="18">
        <f t="shared" si="713"/>
        <v>1900</v>
      </c>
      <c r="V334" s="18">
        <f t="shared" si="714"/>
        <v>1900</v>
      </c>
      <c r="W334" s="18"/>
      <c r="X334" s="18"/>
      <c r="Y334" s="18"/>
      <c r="Z334" s="18"/>
      <c r="AA334" s="18"/>
      <c r="AB334" s="18"/>
      <c r="AC334" s="18">
        <f t="shared" si="754"/>
        <v>1900</v>
      </c>
      <c r="AD334" s="18">
        <f t="shared" si="755"/>
        <v>1900</v>
      </c>
      <c r="AE334" s="18">
        <f t="shared" si="756"/>
        <v>1900</v>
      </c>
      <c r="AF334" s="18"/>
      <c r="AG334" s="18"/>
      <c r="AH334" s="18"/>
      <c r="AI334" s="18">
        <f t="shared" si="757"/>
        <v>1900</v>
      </c>
      <c r="AJ334" s="18">
        <f t="shared" si="758"/>
        <v>1900</v>
      </c>
      <c r="AK334" s="18">
        <f t="shared" si="759"/>
        <v>1900</v>
      </c>
      <c r="AL334" s="18"/>
      <c r="AM334" s="18">
        <f t="shared" si="760"/>
        <v>1900</v>
      </c>
      <c r="AN334" s="18"/>
      <c r="AO334" s="18"/>
      <c r="AP334" s="18"/>
      <c r="AQ334" s="18">
        <f t="shared" si="761"/>
        <v>1900</v>
      </c>
      <c r="AR334" s="18">
        <f t="shared" si="762"/>
        <v>1900</v>
      </c>
      <c r="AS334" s="18">
        <f t="shared" si="763"/>
        <v>1900</v>
      </c>
      <c r="AT334" s="18"/>
      <c r="AU334" s="18"/>
      <c r="AV334" s="18"/>
      <c r="AW334" s="18">
        <f t="shared" si="764"/>
        <v>1900</v>
      </c>
      <c r="AX334" s="18">
        <f t="shared" si="765"/>
        <v>1900</v>
      </c>
      <c r="AY334" s="18">
        <f t="shared" si="766"/>
        <v>1900</v>
      </c>
      <c r="AZ334" s="18"/>
      <c r="BA334" s="18"/>
      <c r="BB334" s="18"/>
      <c r="BC334" s="18">
        <f t="shared" si="715"/>
        <v>1900</v>
      </c>
      <c r="BD334" s="18">
        <f t="shared" si="716"/>
        <v>1900</v>
      </c>
      <c r="BE334" s="18">
        <f t="shared" si="717"/>
        <v>1900</v>
      </c>
      <c r="BF334" s="18"/>
      <c r="BG334" s="18"/>
      <c r="BH334" s="18"/>
      <c r="BI334" s="18">
        <f t="shared" si="709"/>
        <v>1900</v>
      </c>
      <c r="BJ334" s="18">
        <f t="shared" si="710"/>
        <v>1900</v>
      </c>
      <c r="BK334" s="18">
        <f t="shared" si="711"/>
        <v>1900</v>
      </c>
      <c r="BL334" s="18"/>
      <c r="BM334" s="18"/>
      <c r="BN334" s="18"/>
      <c r="BO334" s="18">
        <f t="shared" si="718"/>
        <v>1900</v>
      </c>
      <c r="BP334" s="18">
        <f t="shared" si="719"/>
        <v>1900</v>
      </c>
      <c r="BQ334" s="18">
        <f t="shared" si="720"/>
        <v>1900</v>
      </c>
      <c r="BR334" s="18"/>
      <c r="BS334" s="18"/>
      <c r="BT334" s="18"/>
      <c r="BU334" s="18">
        <f t="shared" si="721"/>
        <v>1900</v>
      </c>
      <c r="BV334" s="18">
        <f t="shared" si="722"/>
        <v>1900</v>
      </c>
      <c r="BW334" s="18">
        <f t="shared" si="723"/>
        <v>1900</v>
      </c>
      <c r="BX334" s="18"/>
      <c r="BY334" s="18"/>
      <c r="BZ334" s="18"/>
      <c r="CA334" s="18">
        <f t="shared" si="724"/>
        <v>1900</v>
      </c>
      <c r="CB334" s="18">
        <f t="shared" si="725"/>
        <v>1900</v>
      </c>
      <c r="CC334" s="18">
        <f t="shared" si="726"/>
        <v>1900</v>
      </c>
      <c r="CD334" s="18"/>
      <c r="CE334" s="27"/>
      <c r="CF334" s="33"/>
    </row>
    <row r="335" spans="1:84" x14ac:dyDescent="0.3">
      <c r="A335" s="41" t="s">
        <v>68</v>
      </c>
      <c r="B335" s="39">
        <v>620</v>
      </c>
      <c r="C335" s="41"/>
      <c r="D335" s="41"/>
      <c r="E335" s="14" t="s">
        <v>569</v>
      </c>
      <c r="F335" s="18">
        <f t="shared" ref="F335:K335" si="931">F336</f>
        <v>18100</v>
      </c>
      <c r="G335" s="18">
        <f t="shared" si="931"/>
        <v>18100</v>
      </c>
      <c r="H335" s="18">
        <f t="shared" si="931"/>
        <v>18100</v>
      </c>
      <c r="I335" s="18">
        <f t="shared" si="931"/>
        <v>0</v>
      </c>
      <c r="J335" s="18">
        <f t="shared" si="931"/>
        <v>0</v>
      </c>
      <c r="K335" s="18">
        <f t="shared" si="931"/>
        <v>0</v>
      </c>
      <c r="L335" s="18">
        <f t="shared" si="814"/>
        <v>18100</v>
      </c>
      <c r="M335" s="18">
        <f t="shared" si="815"/>
        <v>18100</v>
      </c>
      <c r="N335" s="18">
        <f t="shared" si="816"/>
        <v>18100</v>
      </c>
      <c r="O335" s="18">
        <f t="shared" ref="O335:S335" si="932">O336</f>
        <v>0</v>
      </c>
      <c r="P335" s="18">
        <f t="shared" si="932"/>
        <v>0</v>
      </c>
      <c r="Q335" s="18">
        <f t="shared" si="932"/>
        <v>0</v>
      </c>
      <c r="R335" s="18">
        <f t="shared" si="932"/>
        <v>0</v>
      </c>
      <c r="S335" s="18">
        <f t="shared" si="932"/>
        <v>0</v>
      </c>
      <c r="T335" s="18">
        <f t="shared" si="712"/>
        <v>18100</v>
      </c>
      <c r="U335" s="18">
        <f t="shared" si="713"/>
        <v>18100</v>
      </c>
      <c r="V335" s="18">
        <f t="shared" si="714"/>
        <v>18100</v>
      </c>
      <c r="W335" s="18">
        <f t="shared" ref="W335:CD335" si="933">W336</f>
        <v>0</v>
      </c>
      <c r="X335" s="18">
        <f t="shared" si="933"/>
        <v>0</v>
      </c>
      <c r="Y335" s="18">
        <f t="shared" si="933"/>
        <v>0</v>
      </c>
      <c r="Z335" s="18">
        <f t="shared" si="933"/>
        <v>0</v>
      </c>
      <c r="AA335" s="18">
        <f t="shared" si="933"/>
        <v>0</v>
      </c>
      <c r="AB335" s="18">
        <f t="shared" si="933"/>
        <v>0</v>
      </c>
      <c r="AC335" s="18">
        <f t="shared" si="754"/>
        <v>18100</v>
      </c>
      <c r="AD335" s="18">
        <f t="shared" si="755"/>
        <v>18100</v>
      </c>
      <c r="AE335" s="18">
        <f t="shared" si="756"/>
        <v>18100</v>
      </c>
      <c r="AF335" s="18">
        <f t="shared" si="933"/>
        <v>0</v>
      </c>
      <c r="AG335" s="18">
        <f t="shared" si="933"/>
        <v>0</v>
      </c>
      <c r="AH335" s="18">
        <f t="shared" si="933"/>
        <v>0</v>
      </c>
      <c r="AI335" s="18">
        <f t="shared" si="757"/>
        <v>18100</v>
      </c>
      <c r="AJ335" s="18">
        <f t="shared" si="758"/>
        <v>18100</v>
      </c>
      <c r="AK335" s="18">
        <f t="shared" si="759"/>
        <v>18100</v>
      </c>
      <c r="AL335" s="18">
        <f t="shared" si="933"/>
        <v>0</v>
      </c>
      <c r="AM335" s="18">
        <f t="shared" si="760"/>
        <v>18100</v>
      </c>
      <c r="AN335" s="18">
        <f t="shared" si="933"/>
        <v>0</v>
      </c>
      <c r="AO335" s="18">
        <f t="shared" si="933"/>
        <v>0</v>
      </c>
      <c r="AP335" s="18">
        <f t="shared" si="933"/>
        <v>0</v>
      </c>
      <c r="AQ335" s="18">
        <f t="shared" si="761"/>
        <v>18100</v>
      </c>
      <c r="AR335" s="18">
        <f t="shared" si="762"/>
        <v>18100</v>
      </c>
      <c r="AS335" s="18">
        <f t="shared" si="763"/>
        <v>18100</v>
      </c>
      <c r="AT335" s="18">
        <f t="shared" si="933"/>
        <v>0</v>
      </c>
      <c r="AU335" s="18">
        <f t="shared" si="933"/>
        <v>0</v>
      </c>
      <c r="AV335" s="18">
        <f t="shared" si="933"/>
        <v>0</v>
      </c>
      <c r="AW335" s="18">
        <f t="shared" si="764"/>
        <v>18100</v>
      </c>
      <c r="AX335" s="18">
        <f t="shared" si="765"/>
        <v>18100</v>
      </c>
      <c r="AY335" s="18">
        <f t="shared" si="766"/>
        <v>18100</v>
      </c>
      <c r="AZ335" s="18">
        <f t="shared" si="933"/>
        <v>0</v>
      </c>
      <c r="BA335" s="18">
        <f t="shared" si="933"/>
        <v>0</v>
      </c>
      <c r="BB335" s="18">
        <f t="shared" si="933"/>
        <v>0</v>
      </c>
      <c r="BC335" s="18">
        <f t="shared" si="715"/>
        <v>18100</v>
      </c>
      <c r="BD335" s="18">
        <f t="shared" si="716"/>
        <v>18100</v>
      </c>
      <c r="BE335" s="18">
        <f t="shared" si="717"/>
        <v>18100</v>
      </c>
      <c r="BF335" s="18">
        <f t="shared" si="933"/>
        <v>0</v>
      </c>
      <c r="BG335" s="18">
        <f t="shared" si="933"/>
        <v>0</v>
      </c>
      <c r="BH335" s="18">
        <f t="shared" si="933"/>
        <v>0</v>
      </c>
      <c r="BI335" s="18">
        <f t="shared" ref="BI335:BI402" si="934">BC335+BF335</f>
        <v>18100</v>
      </c>
      <c r="BJ335" s="18">
        <f t="shared" ref="BJ335:BJ402" si="935">BD335+BG335</f>
        <v>18100</v>
      </c>
      <c r="BK335" s="18">
        <f t="shared" ref="BK335:BK402" si="936">BE335+BH335</f>
        <v>18100</v>
      </c>
      <c r="BL335" s="18">
        <f t="shared" si="933"/>
        <v>0</v>
      </c>
      <c r="BM335" s="18">
        <f t="shared" si="933"/>
        <v>0</v>
      </c>
      <c r="BN335" s="18">
        <f t="shared" si="933"/>
        <v>0</v>
      </c>
      <c r="BO335" s="18">
        <f t="shared" si="718"/>
        <v>18100</v>
      </c>
      <c r="BP335" s="18">
        <f t="shared" si="719"/>
        <v>18100</v>
      </c>
      <c r="BQ335" s="18">
        <f t="shared" si="720"/>
        <v>18100</v>
      </c>
      <c r="BR335" s="18">
        <f t="shared" si="933"/>
        <v>0</v>
      </c>
      <c r="BS335" s="18">
        <f t="shared" si="933"/>
        <v>0</v>
      </c>
      <c r="BT335" s="18">
        <f t="shared" si="933"/>
        <v>0</v>
      </c>
      <c r="BU335" s="18">
        <f t="shared" si="721"/>
        <v>18100</v>
      </c>
      <c r="BV335" s="18">
        <f t="shared" si="722"/>
        <v>18100</v>
      </c>
      <c r="BW335" s="18">
        <f t="shared" si="723"/>
        <v>18100</v>
      </c>
      <c r="BX335" s="18">
        <f t="shared" si="933"/>
        <v>0</v>
      </c>
      <c r="BY335" s="18">
        <f t="shared" si="933"/>
        <v>0</v>
      </c>
      <c r="BZ335" s="18">
        <f t="shared" si="933"/>
        <v>0</v>
      </c>
      <c r="CA335" s="18">
        <f t="shared" si="724"/>
        <v>18100</v>
      </c>
      <c r="CB335" s="18">
        <f t="shared" si="725"/>
        <v>18100</v>
      </c>
      <c r="CC335" s="18">
        <f t="shared" si="726"/>
        <v>18100</v>
      </c>
      <c r="CD335" s="18">
        <f t="shared" si="933"/>
        <v>0</v>
      </c>
      <c r="CE335" s="27"/>
      <c r="CF335" s="33"/>
    </row>
    <row r="336" spans="1:84" x14ac:dyDescent="0.3">
      <c r="A336" s="41" t="s">
        <v>68</v>
      </c>
      <c r="B336" s="39">
        <v>620</v>
      </c>
      <c r="C336" s="41" t="s">
        <v>23</v>
      </c>
      <c r="D336" s="41" t="s">
        <v>5</v>
      </c>
      <c r="E336" s="14" t="s">
        <v>537</v>
      </c>
      <c r="F336" s="18">
        <v>18100</v>
      </c>
      <c r="G336" s="18">
        <v>18100</v>
      </c>
      <c r="H336" s="18">
        <v>18100</v>
      </c>
      <c r="I336" s="18"/>
      <c r="J336" s="18"/>
      <c r="K336" s="18"/>
      <c r="L336" s="18">
        <f t="shared" si="814"/>
        <v>18100</v>
      </c>
      <c r="M336" s="18">
        <f t="shared" si="815"/>
        <v>18100</v>
      </c>
      <c r="N336" s="18">
        <f t="shared" si="816"/>
        <v>18100</v>
      </c>
      <c r="O336" s="18"/>
      <c r="P336" s="18"/>
      <c r="Q336" s="18"/>
      <c r="R336" s="18"/>
      <c r="S336" s="18"/>
      <c r="T336" s="18">
        <f t="shared" si="712"/>
        <v>18100</v>
      </c>
      <c r="U336" s="18">
        <f t="shared" si="713"/>
        <v>18100</v>
      </c>
      <c r="V336" s="18">
        <f t="shared" si="714"/>
        <v>18100</v>
      </c>
      <c r="W336" s="18"/>
      <c r="X336" s="18"/>
      <c r="Y336" s="18"/>
      <c r="Z336" s="18"/>
      <c r="AA336" s="18"/>
      <c r="AB336" s="18"/>
      <c r="AC336" s="18">
        <f t="shared" si="754"/>
        <v>18100</v>
      </c>
      <c r="AD336" s="18">
        <f t="shared" si="755"/>
        <v>18100</v>
      </c>
      <c r="AE336" s="18">
        <f t="shared" si="756"/>
        <v>18100</v>
      </c>
      <c r="AF336" s="18"/>
      <c r="AG336" s="18"/>
      <c r="AH336" s="18"/>
      <c r="AI336" s="18">
        <f t="shared" si="757"/>
        <v>18100</v>
      </c>
      <c r="AJ336" s="18">
        <f t="shared" si="758"/>
        <v>18100</v>
      </c>
      <c r="AK336" s="18">
        <f t="shared" si="759"/>
        <v>18100</v>
      </c>
      <c r="AL336" s="18"/>
      <c r="AM336" s="18">
        <f t="shared" si="760"/>
        <v>18100</v>
      </c>
      <c r="AN336" s="18"/>
      <c r="AO336" s="18"/>
      <c r="AP336" s="18"/>
      <c r="AQ336" s="18">
        <f t="shared" si="761"/>
        <v>18100</v>
      </c>
      <c r="AR336" s="18">
        <f t="shared" si="762"/>
        <v>18100</v>
      </c>
      <c r="AS336" s="18">
        <f t="shared" si="763"/>
        <v>18100</v>
      </c>
      <c r="AT336" s="18"/>
      <c r="AU336" s="18"/>
      <c r="AV336" s="18"/>
      <c r="AW336" s="18">
        <f t="shared" si="764"/>
        <v>18100</v>
      </c>
      <c r="AX336" s="18">
        <f t="shared" si="765"/>
        <v>18100</v>
      </c>
      <c r="AY336" s="18">
        <f t="shared" si="766"/>
        <v>18100</v>
      </c>
      <c r="AZ336" s="18"/>
      <c r="BA336" s="18"/>
      <c r="BB336" s="18"/>
      <c r="BC336" s="18">
        <f t="shared" ref="BC336:BC403" si="937">AW336+AZ336</f>
        <v>18100</v>
      </c>
      <c r="BD336" s="18">
        <f t="shared" ref="BD336:BD403" si="938">AX336+BA336</f>
        <v>18100</v>
      </c>
      <c r="BE336" s="18">
        <f t="shared" ref="BE336:BE403" si="939">AY336+BB336</f>
        <v>18100</v>
      </c>
      <c r="BF336" s="18"/>
      <c r="BG336" s="18"/>
      <c r="BH336" s="18"/>
      <c r="BI336" s="18">
        <f t="shared" si="934"/>
        <v>18100</v>
      </c>
      <c r="BJ336" s="18">
        <f t="shared" si="935"/>
        <v>18100</v>
      </c>
      <c r="BK336" s="18">
        <f t="shared" si="936"/>
        <v>18100</v>
      </c>
      <c r="BL336" s="18"/>
      <c r="BM336" s="18"/>
      <c r="BN336" s="18"/>
      <c r="BO336" s="18">
        <f t="shared" ref="BO336:BO399" si="940">BI336+BL336</f>
        <v>18100</v>
      </c>
      <c r="BP336" s="18">
        <f t="shared" ref="BP336:BP399" si="941">BJ336+BM336</f>
        <v>18100</v>
      </c>
      <c r="BQ336" s="18">
        <f t="shared" ref="BQ336:BQ399" si="942">BK336+BN336</f>
        <v>18100</v>
      </c>
      <c r="BR336" s="18"/>
      <c r="BS336" s="18"/>
      <c r="BT336" s="18"/>
      <c r="BU336" s="18">
        <f t="shared" ref="BU336:BU399" si="943">BO336+BR336</f>
        <v>18100</v>
      </c>
      <c r="BV336" s="18">
        <f t="shared" ref="BV336:BV399" si="944">BP336+BS336</f>
        <v>18100</v>
      </c>
      <c r="BW336" s="18">
        <f t="shared" ref="BW336:BW399" si="945">BQ336+BT336</f>
        <v>18100</v>
      </c>
      <c r="BX336" s="18"/>
      <c r="BY336" s="18"/>
      <c r="BZ336" s="18"/>
      <c r="CA336" s="18">
        <f t="shared" ref="CA336:CA399" si="946">BU336+BX336</f>
        <v>18100</v>
      </c>
      <c r="CB336" s="18">
        <f t="shared" ref="CB336:CB399" si="947">BV336+BY336</f>
        <v>18100</v>
      </c>
      <c r="CC336" s="18">
        <f t="shared" ref="CC336:CC399" si="948">BW336+BZ336</f>
        <v>18100</v>
      </c>
      <c r="CD336" s="18"/>
      <c r="CE336" s="27"/>
      <c r="CF336" s="33"/>
    </row>
    <row r="337" spans="1:84" ht="31.2" x14ac:dyDescent="0.3">
      <c r="A337" s="41" t="s">
        <v>1615</v>
      </c>
      <c r="B337" s="39"/>
      <c r="C337" s="41"/>
      <c r="D337" s="41"/>
      <c r="E337" s="14" t="s">
        <v>1613</v>
      </c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>
        <f>AZ338</f>
        <v>2221.2420000000002</v>
      </c>
      <c r="BA337" s="18">
        <f t="shared" ref="BA337:CD337" si="949">BA338</f>
        <v>0</v>
      </c>
      <c r="BB337" s="18">
        <f t="shared" si="949"/>
        <v>0</v>
      </c>
      <c r="BC337" s="18">
        <f t="shared" si="937"/>
        <v>2221.2420000000002</v>
      </c>
      <c r="BD337" s="18">
        <f t="shared" si="938"/>
        <v>0</v>
      </c>
      <c r="BE337" s="18">
        <f t="shared" si="939"/>
        <v>0</v>
      </c>
      <c r="BF337" s="18">
        <f t="shared" si="949"/>
        <v>0</v>
      </c>
      <c r="BG337" s="18">
        <f t="shared" si="949"/>
        <v>0</v>
      </c>
      <c r="BH337" s="18">
        <f t="shared" si="949"/>
        <v>0</v>
      </c>
      <c r="BI337" s="18">
        <f t="shared" si="934"/>
        <v>2221.2420000000002</v>
      </c>
      <c r="BJ337" s="18">
        <f t="shared" si="935"/>
        <v>0</v>
      </c>
      <c r="BK337" s="18">
        <f t="shared" si="936"/>
        <v>0</v>
      </c>
      <c r="BL337" s="18">
        <f t="shared" si="949"/>
        <v>26630</v>
      </c>
      <c r="BM337" s="18">
        <f t="shared" si="949"/>
        <v>0</v>
      </c>
      <c r="BN337" s="18">
        <f t="shared" si="949"/>
        <v>0</v>
      </c>
      <c r="BO337" s="18">
        <f t="shared" si="940"/>
        <v>28851.241999999998</v>
      </c>
      <c r="BP337" s="18">
        <f t="shared" si="941"/>
        <v>0</v>
      </c>
      <c r="BQ337" s="18">
        <f t="shared" si="942"/>
        <v>0</v>
      </c>
      <c r="BR337" s="18">
        <f t="shared" si="949"/>
        <v>0</v>
      </c>
      <c r="BS337" s="18">
        <f t="shared" si="949"/>
        <v>0</v>
      </c>
      <c r="BT337" s="18">
        <f t="shared" si="949"/>
        <v>0</v>
      </c>
      <c r="BU337" s="18">
        <f t="shared" si="943"/>
        <v>28851.241999999998</v>
      </c>
      <c r="BV337" s="18">
        <f t="shared" si="944"/>
        <v>0</v>
      </c>
      <c r="BW337" s="18">
        <f t="shared" si="945"/>
        <v>0</v>
      </c>
      <c r="BX337" s="18">
        <f t="shared" si="949"/>
        <v>0</v>
      </c>
      <c r="BY337" s="18">
        <f t="shared" si="949"/>
        <v>0</v>
      </c>
      <c r="BZ337" s="18">
        <f t="shared" si="949"/>
        <v>0</v>
      </c>
      <c r="CA337" s="18">
        <f t="shared" si="946"/>
        <v>28851.241999999998</v>
      </c>
      <c r="CB337" s="18">
        <f t="shared" si="947"/>
        <v>0</v>
      </c>
      <c r="CC337" s="18">
        <f t="shared" si="948"/>
        <v>0</v>
      </c>
      <c r="CD337" s="18">
        <f t="shared" si="949"/>
        <v>0</v>
      </c>
      <c r="CE337" s="27"/>
      <c r="CF337" s="33"/>
    </row>
    <row r="338" spans="1:84" ht="46.8" x14ac:dyDescent="0.3">
      <c r="A338" s="41" t="s">
        <v>1615</v>
      </c>
      <c r="B338" s="39">
        <v>600</v>
      </c>
      <c r="C338" s="41"/>
      <c r="D338" s="41"/>
      <c r="E338" s="14" t="s">
        <v>554</v>
      </c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>
        <f>AZ339+AZ341</f>
        <v>2221.2420000000002</v>
      </c>
      <c r="BA338" s="18">
        <f t="shared" ref="BA338:CD338" si="950">BA339+BA341</f>
        <v>0</v>
      </c>
      <c r="BB338" s="18">
        <f t="shared" si="950"/>
        <v>0</v>
      </c>
      <c r="BC338" s="18">
        <f t="shared" si="937"/>
        <v>2221.2420000000002</v>
      </c>
      <c r="BD338" s="18">
        <f t="shared" si="938"/>
        <v>0</v>
      </c>
      <c r="BE338" s="18">
        <f t="shared" si="939"/>
        <v>0</v>
      </c>
      <c r="BF338" s="18">
        <f t="shared" ref="BF338:BH338" si="951">BF339+BF341</f>
        <v>0</v>
      </c>
      <c r="BG338" s="18">
        <f t="shared" si="951"/>
        <v>0</v>
      </c>
      <c r="BH338" s="18">
        <f t="shared" si="951"/>
        <v>0</v>
      </c>
      <c r="BI338" s="18">
        <f t="shared" si="934"/>
        <v>2221.2420000000002</v>
      </c>
      <c r="BJ338" s="18">
        <f t="shared" si="935"/>
        <v>0</v>
      </c>
      <c r="BK338" s="18">
        <f t="shared" si="936"/>
        <v>0</v>
      </c>
      <c r="BL338" s="18">
        <f t="shared" ref="BL338:BN338" si="952">BL339+BL341</f>
        <v>26630</v>
      </c>
      <c r="BM338" s="18">
        <f t="shared" si="952"/>
        <v>0</v>
      </c>
      <c r="BN338" s="18">
        <f t="shared" si="952"/>
        <v>0</v>
      </c>
      <c r="BO338" s="18">
        <f t="shared" si="940"/>
        <v>28851.241999999998</v>
      </c>
      <c r="BP338" s="18">
        <f t="shared" si="941"/>
        <v>0</v>
      </c>
      <c r="BQ338" s="18">
        <f t="shared" si="942"/>
        <v>0</v>
      </c>
      <c r="BR338" s="18">
        <f t="shared" ref="BR338:BT338" si="953">BR339+BR341</f>
        <v>0</v>
      </c>
      <c r="BS338" s="18">
        <f t="shared" si="953"/>
        <v>0</v>
      </c>
      <c r="BT338" s="18">
        <f t="shared" si="953"/>
        <v>0</v>
      </c>
      <c r="BU338" s="18">
        <f t="shared" si="943"/>
        <v>28851.241999999998</v>
      </c>
      <c r="BV338" s="18">
        <f t="shared" si="944"/>
        <v>0</v>
      </c>
      <c r="BW338" s="18">
        <f t="shared" si="945"/>
        <v>0</v>
      </c>
      <c r="BX338" s="18">
        <f t="shared" ref="BX338:BZ338" si="954">BX339+BX341</f>
        <v>0</v>
      </c>
      <c r="BY338" s="18">
        <f t="shared" si="954"/>
        <v>0</v>
      </c>
      <c r="BZ338" s="18">
        <f t="shared" si="954"/>
        <v>0</v>
      </c>
      <c r="CA338" s="18">
        <f t="shared" si="946"/>
        <v>28851.241999999998</v>
      </c>
      <c r="CB338" s="18">
        <f t="shared" si="947"/>
        <v>0</v>
      </c>
      <c r="CC338" s="18">
        <f t="shared" si="948"/>
        <v>0</v>
      </c>
      <c r="CD338" s="18">
        <f t="shared" si="950"/>
        <v>0</v>
      </c>
      <c r="CE338" s="27"/>
      <c r="CF338" s="33"/>
    </row>
    <row r="339" spans="1:84" x14ac:dyDescent="0.3">
      <c r="A339" s="41" t="s">
        <v>1615</v>
      </c>
      <c r="B339" s="39">
        <v>610</v>
      </c>
      <c r="C339" s="41"/>
      <c r="D339" s="41"/>
      <c r="E339" s="14" t="s">
        <v>568</v>
      </c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>
        <f>AZ340</f>
        <v>481.54</v>
      </c>
      <c r="BA339" s="18">
        <f t="shared" ref="BA339:CD339" si="955">BA340</f>
        <v>0</v>
      </c>
      <c r="BB339" s="18">
        <f t="shared" si="955"/>
        <v>0</v>
      </c>
      <c r="BC339" s="18">
        <f t="shared" si="937"/>
        <v>481.54</v>
      </c>
      <c r="BD339" s="18">
        <f t="shared" si="938"/>
        <v>0</v>
      </c>
      <c r="BE339" s="18">
        <f t="shared" si="939"/>
        <v>0</v>
      </c>
      <c r="BF339" s="18">
        <f t="shared" si="955"/>
        <v>0</v>
      </c>
      <c r="BG339" s="18">
        <f t="shared" si="955"/>
        <v>0</v>
      </c>
      <c r="BH339" s="18">
        <f t="shared" si="955"/>
        <v>0</v>
      </c>
      <c r="BI339" s="18">
        <f t="shared" si="934"/>
        <v>481.54</v>
      </c>
      <c r="BJ339" s="18">
        <f t="shared" si="935"/>
        <v>0</v>
      </c>
      <c r="BK339" s="18">
        <f t="shared" si="936"/>
        <v>0</v>
      </c>
      <c r="BL339" s="18">
        <f t="shared" si="955"/>
        <v>2602</v>
      </c>
      <c r="BM339" s="18">
        <f t="shared" si="955"/>
        <v>0</v>
      </c>
      <c r="BN339" s="18">
        <f t="shared" si="955"/>
        <v>0</v>
      </c>
      <c r="BO339" s="18">
        <f t="shared" si="940"/>
        <v>3083.54</v>
      </c>
      <c r="BP339" s="18">
        <f t="shared" si="941"/>
        <v>0</v>
      </c>
      <c r="BQ339" s="18">
        <f t="shared" si="942"/>
        <v>0</v>
      </c>
      <c r="BR339" s="18">
        <f t="shared" si="955"/>
        <v>0</v>
      </c>
      <c r="BS339" s="18">
        <f t="shared" si="955"/>
        <v>0</v>
      </c>
      <c r="BT339" s="18">
        <f t="shared" si="955"/>
        <v>0</v>
      </c>
      <c r="BU339" s="18">
        <f t="shared" si="943"/>
        <v>3083.54</v>
      </c>
      <c r="BV339" s="18">
        <f t="shared" si="944"/>
        <v>0</v>
      </c>
      <c r="BW339" s="18">
        <f t="shared" si="945"/>
        <v>0</v>
      </c>
      <c r="BX339" s="18">
        <f t="shared" si="955"/>
        <v>0</v>
      </c>
      <c r="BY339" s="18">
        <f t="shared" si="955"/>
        <v>0</v>
      </c>
      <c r="BZ339" s="18">
        <f t="shared" si="955"/>
        <v>0</v>
      </c>
      <c r="CA339" s="18">
        <f t="shared" si="946"/>
        <v>3083.54</v>
      </c>
      <c r="CB339" s="18">
        <f t="shared" si="947"/>
        <v>0</v>
      </c>
      <c r="CC339" s="18">
        <f t="shared" si="948"/>
        <v>0</v>
      </c>
      <c r="CD339" s="18">
        <f t="shared" si="955"/>
        <v>0</v>
      </c>
      <c r="CE339" s="27"/>
      <c r="CF339" s="33"/>
    </row>
    <row r="340" spans="1:84" x14ac:dyDescent="0.3">
      <c r="A340" s="41" t="s">
        <v>1615</v>
      </c>
      <c r="B340" s="39">
        <v>610</v>
      </c>
      <c r="C340" s="41" t="s">
        <v>23</v>
      </c>
      <c r="D340" s="41" t="s">
        <v>5</v>
      </c>
      <c r="E340" s="14" t="s">
        <v>537</v>
      </c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>
        <v>481.54</v>
      </c>
      <c r="BA340" s="18"/>
      <c r="BB340" s="18"/>
      <c r="BC340" s="18">
        <f t="shared" si="937"/>
        <v>481.54</v>
      </c>
      <c r="BD340" s="18">
        <f t="shared" si="938"/>
        <v>0</v>
      </c>
      <c r="BE340" s="18">
        <f t="shared" si="939"/>
        <v>0</v>
      </c>
      <c r="BF340" s="18"/>
      <c r="BG340" s="18"/>
      <c r="BH340" s="18"/>
      <c r="BI340" s="18">
        <f t="shared" si="934"/>
        <v>481.54</v>
      </c>
      <c r="BJ340" s="18">
        <f t="shared" si="935"/>
        <v>0</v>
      </c>
      <c r="BK340" s="18">
        <f t="shared" si="936"/>
        <v>0</v>
      </c>
      <c r="BL340" s="18">
        <v>2602</v>
      </c>
      <c r="BM340" s="18"/>
      <c r="BN340" s="18"/>
      <c r="BO340" s="18">
        <f t="shared" si="940"/>
        <v>3083.54</v>
      </c>
      <c r="BP340" s="18">
        <f t="shared" si="941"/>
        <v>0</v>
      </c>
      <c r="BQ340" s="18">
        <f t="shared" si="942"/>
        <v>0</v>
      </c>
      <c r="BR340" s="18"/>
      <c r="BS340" s="18"/>
      <c r="BT340" s="18"/>
      <c r="BU340" s="18">
        <f t="shared" si="943"/>
        <v>3083.54</v>
      </c>
      <c r="BV340" s="18">
        <f t="shared" si="944"/>
        <v>0</v>
      </c>
      <c r="BW340" s="18">
        <f t="shared" si="945"/>
        <v>0</v>
      </c>
      <c r="BX340" s="18"/>
      <c r="BY340" s="18"/>
      <c r="BZ340" s="18"/>
      <c r="CA340" s="18">
        <f t="shared" si="946"/>
        <v>3083.54</v>
      </c>
      <c r="CB340" s="18">
        <f t="shared" si="947"/>
        <v>0</v>
      </c>
      <c r="CC340" s="18">
        <f t="shared" si="948"/>
        <v>0</v>
      </c>
      <c r="CD340" s="18"/>
      <c r="CE340" s="27"/>
      <c r="CF340" s="33"/>
    </row>
    <row r="341" spans="1:84" x14ac:dyDescent="0.3">
      <c r="A341" s="41" t="s">
        <v>1615</v>
      </c>
      <c r="B341" s="39">
        <v>620</v>
      </c>
      <c r="C341" s="41"/>
      <c r="D341" s="41"/>
      <c r="E341" s="14" t="s">
        <v>569</v>
      </c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>
        <f>AZ342</f>
        <v>1739.702</v>
      </c>
      <c r="BA341" s="18">
        <f t="shared" ref="BA341:CD341" si="956">BA342</f>
        <v>0</v>
      </c>
      <c r="BB341" s="18">
        <f t="shared" si="956"/>
        <v>0</v>
      </c>
      <c r="BC341" s="18">
        <f t="shared" si="937"/>
        <v>1739.702</v>
      </c>
      <c r="BD341" s="18">
        <f t="shared" si="938"/>
        <v>0</v>
      </c>
      <c r="BE341" s="18">
        <f t="shared" si="939"/>
        <v>0</v>
      </c>
      <c r="BF341" s="18">
        <f t="shared" si="956"/>
        <v>0</v>
      </c>
      <c r="BG341" s="18">
        <f t="shared" si="956"/>
        <v>0</v>
      </c>
      <c r="BH341" s="18">
        <f t="shared" si="956"/>
        <v>0</v>
      </c>
      <c r="BI341" s="18">
        <f t="shared" si="934"/>
        <v>1739.702</v>
      </c>
      <c r="BJ341" s="18">
        <f t="shared" si="935"/>
        <v>0</v>
      </c>
      <c r="BK341" s="18">
        <f t="shared" si="936"/>
        <v>0</v>
      </c>
      <c r="BL341" s="18">
        <f t="shared" si="956"/>
        <v>24028</v>
      </c>
      <c r="BM341" s="18">
        <f t="shared" si="956"/>
        <v>0</v>
      </c>
      <c r="BN341" s="18">
        <f t="shared" si="956"/>
        <v>0</v>
      </c>
      <c r="BO341" s="18">
        <f t="shared" si="940"/>
        <v>25767.702000000001</v>
      </c>
      <c r="BP341" s="18">
        <f t="shared" si="941"/>
        <v>0</v>
      </c>
      <c r="BQ341" s="18">
        <f t="shared" si="942"/>
        <v>0</v>
      </c>
      <c r="BR341" s="18">
        <f t="shared" si="956"/>
        <v>0</v>
      </c>
      <c r="BS341" s="18">
        <f t="shared" si="956"/>
        <v>0</v>
      </c>
      <c r="BT341" s="18">
        <f t="shared" si="956"/>
        <v>0</v>
      </c>
      <c r="BU341" s="18">
        <f t="shared" si="943"/>
        <v>25767.702000000001</v>
      </c>
      <c r="BV341" s="18">
        <f t="shared" si="944"/>
        <v>0</v>
      </c>
      <c r="BW341" s="18">
        <f t="shared" si="945"/>
        <v>0</v>
      </c>
      <c r="BX341" s="18">
        <f t="shared" si="956"/>
        <v>0</v>
      </c>
      <c r="BY341" s="18">
        <f t="shared" si="956"/>
        <v>0</v>
      </c>
      <c r="BZ341" s="18">
        <f t="shared" si="956"/>
        <v>0</v>
      </c>
      <c r="CA341" s="18">
        <f t="shared" si="946"/>
        <v>25767.702000000001</v>
      </c>
      <c r="CB341" s="18">
        <f t="shared" si="947"/>
        <v>0</v>
      </c>
      <c r="CC341" s="18">
        <f t="shared" si="948"/>
        <v>0</v>
      </c>
      <c r="CD341" s="18">
        <f t="shared" si="956"/>
        <v>0</v>
      </c>
      <c r="CE341" s="27"/>
      <c r="CF341" s="33"/>
    </row>
    <row r="342" spans="1:84" x14ac:dyDescent="0.3">
      <c r="A342" s="41" t="s">
        <v>1615</v>
      </c>
      <c r="B342" s="39">
        <v>620</v>
      </c>
      <c r="C342" s="41" t="s">
        <v>23</v>
      </c>
      <c r="D342" s="41" t="s">
        <v>5</v>
      </c>
      <c r="E342" s="14" t="s">
        <v>537</v>
      </c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>
        <v>1739.702</v>
      </c>
      <c r="BA342" s="18"/>
      <c r="BB342" s="18"/>
      <c r="BC342" s="18">
        <f t="shared" si="937"/>
        <v>1739.702</v>
      </c>
      <c r="BD342" s="18">
        <f t="shared" si="938"/>
        <v>0</v>
      </c>
      <c r="BE342" s="18">
        <f t="shared" si="939"/>
        <v>0</v>
      </c>
      <c r="BF342" s="18"/>
      <c r="BG342" s="18"/>
      <c r="BH342" s="18"/>
      <c r="BI342" s="18">
        <f t="shared" si="934"/>
        <v>1739.702</v>
      </c>
      <c r="BJ342" s="18">
        <f t="shared" si="935"/>
        <v>0</v>
      </c>
      <c r="BK342" s="18">
        <f t="shared" si="936"/>
        <v>0</v>
      </c>
      <c r="BL342" s="18">
        <v>24028</v>
      </c>
      <c r="BM342" s="18"/>
      <c r="BN342" s="18"/>
      <c r="BO342" s="18">
        <f t="shared" si="940"/>
        <v>25767.702000000001</v>
      </c>
      <c r="BP342" s="18">
        <f t="shared" si="941"/>
        <v>0</v>
      </c>
      <c r="BQ342" s="18">
        <f t="shared" si="942"/>
        <v>0</v>
      </c>
      <c r="BR342" s="18"/>
      <c r="BS342" s="18"/>
      <c r="BT342" s="18"/>
      <c r="BU342" s="18">
        <f t="shared" si="943"/>
        <v>25767.702000000001</v>
      </c>
      <c r="BV342" s="18">
        <f t="shared" si="944"/>
        <v>0</v>
      </c>
      <c r="BW342" s="18">
        <f t="shared" si="945"/>
        <v>0</v>
      </c>
      <c r="BX342" s="18"/>
      <c r="BY342" s="18"/>
      <c r="BZ342" s="18"/>
      <c r="CA342" s="18">
        <f t="shared" si="946"/>
        <v>25767.702000000001</v>
      </c>
      <c r="CB342" s="18">
        <f t="shared" si="947"/>
        <v>0</v>
      </c>
      <c r="CC342" s="18">
        <f t="shared" si="948"/>
        <v>0</v>
      </c>
      <c r="CD342" s="18"/>
      <c r="CE342" s="27"/>
      <c r="CF342" s="33"/>
    </row>
    <row r="343" spans="1:84" ht="62.4" x14ac:dyDescent="0.3">
      <c r="A343" s="41" t="s">
        <v>74</v>
      </c>
      <c r="B343" s="39"/>
      <c r="C343" s="41"/>
      <c r="D343" s="41"/>
      <c r="E343" s="14" t="s">
        <v>960</v>
      </c>
      <c r="F343" s="18">
        <f t="shared" ref="F343:K343" si="957">F354+F368+F374+F350+F344</f>
        <v>356486.1</v>
      </c>
      <c r="G343" s="18">
        <f t="shared" si="957"/>
        <v>356486.1</v>
      </c>
      <c r="H343" s="18">
        <f t="shared" si="957"/>
        <v>356486.1</v>
      </c>
      <c r="I343" s="18">
        <f t="shared" si="957"/>
        <v>0</v>
      </c>
      <c r="J343" s="18">
        <f t="shared" si="957"/>
        <v>0</v>
      </c>
      <c r="K343" s="18">
        <f t="shared" si="957"/>
        <v>0</v>
      </c>
      <c r="L343" s="18">
        <f t="shared" si="814"/>
        <v>356486.1</v>
      </c>
      <c r="M343" s="18">
        <f t="shared" si="815"/>
        <v>356486.1</v>
      </c>
      <c r="N343" s="18">
        <f t="shared" si="816"/>
        <v>356486.1</v>
      </c>
      <c r="O343" s="18">
        <f t="shared" ref="O343:S343" si="958">O354+O368+O374+O350+O344</f>
        <v>0</v>
      </c>
      <c r="P343" s="18">
        <f t="shared" si="958"/>
        <v>0</v>
      </c>
      <c r="Q343" s="18">
        <f t="shared" si="958"/>
        <v>0</v>
      </c>
      <c r="R343" s="18">
        <f t="shared" si="958"/>
        <v>0</v>
      </c>
      <c r="S343" s="18">
        <f t="shared" si="958"/>
        <v>0</v>
      </c>
      <c r="T343" s="18">
        <f t="shared" si="712"/>
        <v>356486.1</v>
      </c>
      <c r="U343" s="18">
        <f t="shared" si="713"/>
        <v>356486.1</v>
      </c>
      <c r="V343" s="18">
        <f t="shared" si="714"/>
        <v>356486.1</v>
      </c>
      <c r="W343" s="18">
        <f t="shared" ref="W343" si="959">W354+W368+W374+W350+W344</f>
        <v>0</v>
      </c>
      <c r="X343" s="18">
        <f t="shared" ref="X343:AB343" si="960">X354+X368+X374+X350+X344</f>
        <v>0</v>
      </c>
      <c r="Y343" s="18">
        <f t="shared" si="960"/>
        <v>0</v>
      </c>
      <c r="Z343" s="18">
        <f t="shared" si="960"/>
        <v>0</v>
      </c>
      <c r="AA343" s="18">
        <f t="shared" si="960"/>
        <v>0</v>
      </c>
      <c r="AB343" s="18">
        <f t="shared" si="960"/>
        <v>0</v>
      </c>
      <c r="AC343" s="18">
        <f t="shared" si="754"/>
        <v>356486.1</v>
      </c>
      <c r="AD343" s="18">
        <f t="shared" si="755"/>
        <v>356486.1</v>
      </c>
      <c r="AE343" s="18">
        <f t="shared" si="756"/>
        <v>356486.1</v>
      </c>
      <c r="AF343" s="18">
        <f t="shared" ref="AF343:AH343" si="961">AF354+AF368+AF374+AF350+AF344</f>
        <v>0</v>
      </c>
      <c r="AG343" s="18">
        <f t="shared" si="961"/>
        <v>0</v>
      </c>
      <c r="AH343" s="18">
        <f t="shared" si="961"/>
        <v>0</v>
      </c>
      <c r="AI343" s="18">
        <f t="shared" si="757"/>
        <v>356486.1</v>
      </c>
      <c r="AJ343" s="18">
        <f t="shared" si="758"/>
        <v>356486.1</v>
      </c>
      <c r="AK343" s="18">
        <f t="shared" si="759"/>
        <v>356486.1</v>
      </c>
      <c r="AL343" s="18">
        <f t="shared" ref="AL343" si="962">AL354+AL368+AL374+AL350+AL344</f>
        <v>0</v>
      </c>
      <c r="AM343" s="18">
        <f t="shared" si="760"/>
        <v>356486.1</v>
      </c>
      <c r="AN343" s="18">
        <f t="shared" ref="AN343:AP343" si="963">AN354+AN368+AN374+AN350+AN344</f>
        <v>0</v>
      </c>
      <c r="AO343" s="18">
        <f t="shared" si="963"/>
        <v>0</v>
      </c>
      <c r="AP343" s="18">
        <f t="shared" si="963"/>
        <v>0</v>
      </c>
      <c r="AQ343" s="18">
        <f t="shared" si="761"/>
        <v>356486.1</v>
      </c>
      <c r="AR343" s="18">
        <f t="shared" si="762"/>
        <v>356486.1</v>
      </c>
      <c r="AS343" s="18">
        <f t="shared" si="763"/>
        <v>356486.1</v>
      </c>
      <c r="AT343" s="18">
        <f t="shared" ref="AT343:AV343" si="964">AT354+AT368+AT374+AT350+AT344</f>
        <v>0</v>
      </c>
      <c r="AU343" s="18">
        <f t="shared" si="964"/>
        <v>0</v>
      </c>
      <c r="AV343" s="18">
        <f t="shared" si="964"/>
        <v>0</v>
      </c>
      <c r="AW343" s="18">
        <f t="shared" si="764"/>
        <v>356486.1</v>
      </c>
      <c r="AX343" s="18">
        <f t="shared" si="765"/>
        <v>356486.1</v>
      </c>
      <c r="AY343" s="18">
        <f t="shared" si="766"/>
        <v>356486.1</v>
      </c>
      <c r="AZ343" s="18">
        <f>AZ354+AZ368+AZ374+AZ350+AZ344+AZ358</f>
        <v>2735.0049999999997</v>
      </c>
      <c r="BA343" s="18">
        <f t="shared" ref="BA343:BB343" si="965">BA354+BA368+BA374+BA350+BA344+BA358</f>
        <v>0</v>
      </c>
      <c r="BB343" s="18">
        <f t="shared" si="965"/>
        <v>0</v>
      </c>
      <c r="BC343" s="18">
        <f t="shared" si="937"/>
        <v>359221.10499999998</v>
      </c>
      <c r="BD343" s="18">
        <f t="shared" si="938"/>
        <v>356486.1</v>
      </c>
      <c r="BE343" s="18">
        <f t="shared" si="939"/>
        <v>356486.1</v>
      </c>
      <c r="BF343" s="18">
        <f t="shared" ref="BF343:BH343" si="966">BF354+BF368+BF374+BF350+BF344+BF358</f>
        <v>0</v>
      </c>
      <c r="BG343" s="18">
        <f t="shared" si="966"/>
        <v>0</v>
      </c>
      <c r="BH343" s="18">
        <f t="shared" si="966"/>
        <v>0</v>
      </c>
      <c r="BI343" s="18">
        <f t="shared" si="934"/>
        <v>359221.10499999998</v>
      </c>
      <c r="BJ343" s="18">
        <f t="shared" si="935"/>
        <v>356486.1</v>
      </c>
      <c r="BK343" s="18">
        <f t="shared" si="936"/>
        <v>356486.1</v>
      </c>
      <c r="BL343" s="18">
        <f>BL354+BL368+BL374+BL350+BL344+BL358+BL364</f>
        <v>65073.620999999999</v>
      </c>
      <c r="BM343" s="18">
        <f t="shared" ref="BM343:CD343" si="967">BM354+BM368+BM374+BM350+BM344+BM358+BM364</f>
        <v>0</v>
      </c>
      <c r="BN343" s="18">
        <f t="shared" si="967"/>
        <v>0</v>
      </c>
      <c r="BO343" s="18">
        <f t="shared" si="940"/>
        <v>424294.72599999997</v>
      </c>
      <c r="BP343" s="18">
        <f t="shared" si="941"/>
        <v>356486.1</v>
      </c>
      <c r="BQ343" s="18">
        <f t="shared" si="942"/>
        <v>356486.1</v>
      </c>
      <c r="BR343" s="18">
        <f t="shared" ref="BR343:BT343" si="968">BR354+BR368+BR374+BR350+BR344+BR358+BR364</f>
        <v>0</v>
      </c>
      <c r="BS343" s="18">
        <f t="shared" si="968"/>
        <v>0</v>
      </c>
      <c r="BT343" s="18">
        <f t="shared" si="968"/>
        <v>0</v>
      </c>
      <c r="BU343" s="18">
        <f t="shared" si="943"/>
        <v>424294.72599999997</v>
      </c>
      <c r="BV343" s="18">
        <f t="shared" si="944"/>
        <v>356486.1</v>
      </c>
      <c r="BW343" s="18">
        <f t="shared" si="945"/>
        <v>356486.1</v>
      </c>
      <c r="BX343" s="18">
        <f t="shared" ref="BX343:BZ343" si="969">BX354+BX368+BX374+BX350+BX344+BX358+BX364</f>
        <v>13600.6</v>
      </c>
      <c r="BY343" s="18">
        <f t="shared" si="969"/>
        <v>0</v>
      </c>
      <c r="BZ343" s="18">
        <f t="shared" si="969"/>
        <v>0</v>
      </c>
      <c r="CA343" s="18">
        <f t="shared" si="946"/>
        <v>437895.32599999994</v>
      </c>
      <c r="CB343" s="18">
        <f t="shared" si="947"/>
        <v>356486.1</v>
      </c>
      <c r="CC343" s="18">
        <f t="shared" si="948"/>
        <v>356486.1</v>
      </c>
      <c r="CD343" s="18">
        <f t="shared" si="967"/>
        <v>0</v>
      </c>
      <c r="CE343" s="27"/>
      <c r="CF343" s="33"/>
    </row>
    <row r="344" spans="1:84" ht="78" hidden="1" x14ac:dyDescent="0.3">
      <c r="A344" s="41" t="s">
        <v>1248</v>
      </c>
      <c r="B344" s="39"/>
      <c r="C344" s="41"/>
      <c r="D344" s="41"/>
      <c r="E344" s="14" t="s">
        <v>1254</v>
      </c>
      <c r="F344" s="18">
        <f t="shared" ref="F344:K344" si="970">F345</f>
        <v>0</v>
      </c>
      <c r="G344" s="18">
        <f t="shared" si="970"/>
        <v>0</v>
      </c>
      <c r="H344" s="18">
        <f t="shared" si="970"/>
        <v>0</v>
      </c>
      <c r="I344" s="18">
        <f t="shared" si="970"/>
        <v>0</v>
      </c>
      <c r="J344" s="18">
        <f t="shared" si="970"/>
        <v>0</v>
      </c>
      <c r="K344" s="18">
        <f t="shared" si="970"/>
        <v>0</v>
      </c>
      <c r="L344" s="18">
        <f t="shared" si="814"/>
        <v>0</v>
      </c>
      <c r="M344" s="18">
        <f t="shared" si="815"/>
        <v>0</v>
      </c>
      <c r="N344" s="18">
        <f t="shared" si="816"/>
        <v>0</v>
      </c>
      <c r="O344" s="18">
        <f t="shared" ref="O344:S344" si="971">O345</f>
        <v>0</v>
      </c>
      <c r="P344" s="18">
        <f t="shared" si="971"/>
        <v>0</v>
      </c>
      <c r="Q344" s="18">
        <f t="shared" si="971"/>
        <v>0</v>
      </c>
      <c r="R344" s="18">
        <f t="shared" si="971"/>
        <v>0</v>
      </c>
      <c r="S344" s="18">
        <f t="shared" si="971"/>
        <v>0</v>
      </c>
      <c r="T344" s="18">
        <f t="shared" si="712"/>
        <v>0</v>
      </c>
      <c r="U344" s="18">
        <f t="shared" si="713"/>
        <v>0</v>
      </c>
      <c r="V344" s="18">
        <f t="shared" si="714"/>
        <v>0</v>
      </c>
      <c r="W344" s="18">
        <f t="shared" ref="W344:CD344" si="972">W345</f>
        <v>0</v>
      </c>
      <c r="X344" s="18">
        <f t="shared" si="972"/>
        <v>0</v>
      </c>
      <c r="Y344" s="18">
        <f t="shared" si="972"/>
        <v>0</v>
      </c>
      <c r="Z344" s="18">
        <f t="shared" si="972"/>
        <v>0</v>
      </c>
      <c r="AA344" s="18">
        <f t="shared" si="972"/>
        <v>0</v>
      </c>
      <c r="AB344" s="18">
        <f t="shared" si="972"/>
        <v>0</v>
      </c>
      <c r="AC344" s="18">
        <f t="shared" si="754"/>
        <v>0</v>
      </c>
      <c r="AD344" s="18">
        <f t="shared" si="755"/>
        <v>0</v>
      </c>
      <c r="AE344" s="18">
        <f t="shared" si="756"/>
        <v>0</v>
      </c>
      <c r="AF344" s="18">
        <f t="shared" si="972"/>
        <v>0</v>
      </c>
      <c r="AG344" s="18">
        <f t="shared" si="972"/>
        <v>0</v>
      </c>
      <c r="AH344" s="18">
        <f t="shared" si="972"/>
        <v>0</v>
      </c>
      <c r="AI344" s="18">
        <f t="shared" si="757"/>
        <v>0</v>
      </c>
      <c r="AJ344" s="18">
        <f t="shared" si="758"/>
        <v>0</v>
      </c>
      <c r="AK344" s="18">
        <f t="shared" si="759"/>
        <v>0</v>
      </c>
      <c r="AL344" s="18">
        <f t="shared" si="972"/>
        <v>0</v>
      </c>
      <c r="AM344" s="18">
        <f t="shared" si="760"/>
        <v>0</v>
      </c>
      <c r="AN344" s="18">
        <f t="shared" si="972"/>
        <v>0</v>
      </c>
      <c r="AO344" s="18">
        <f t="shared" si="972"/>
        <v>0</v>
      </c>
      <c r="AP344" s="18">
        <f t="shared" si="972"/>
        <v>0</v>
      </c>
      <c r="AQ344" s="18">
        <f t="shared" si="761"/>
        <v>0</v>
      </c>
      <c r="AR344" s="18">
        <f t="shared" si="762"/>
        <v>0</v>
      </c>
      <c r="AS344" s="18">
        <f t="shared" si="763"/>
        <v>0</v>
      </c>
      <c r="AT344" s="18">
        <f t="shared" si="972"/>
        <v>0</v>
      </c>
      <c r="AU344" s="18">
        <f t="shared" si="972"/>
        <v>0</v>
      </c>
      <c r="AV344" s="18">
        <f t="shared" si="972"/>
        <v>0</v>
      </c>
      <c r="AW344" s="18">
        <f t="shared" si="764"/>
        <v>0</v>
      </c>
      <c r="AX344" s="18">
        <f t="shared" si="765"/>
        <v>0</v>
      </c>
      <c r="AY344" s="18">
        <f t="shared" si="766"/>
        <v>0</v>
      </c>
      <c r="AZ344" s="18">
        <f t="shared" si="972"/>
        <v>0</v>
      </c>
      <c r="BA344" s="18">
        <f t="shared" si="972"/>
        <v>0</v>
      </c>
      <c r="BB344" s="18">
        <f t="shared" si="972"/>
        <v>0</v>
      </c>
      <c r="BC344" s="18">
        <f t="shared" si="937"/>
        <v>0</v>
      </c>
      <c r="BD344" s="18">
        <f t="shared" si="938"/>
        <v>0</v>
      </c>
      <c r="BE344" s="18">
        <f t="shared" si="939"/>
        <v>0</v>
      </c>
      <c r="BF344" s="18">
        <f t="shared" si="972"/>
        <v>0</v>
      </c>
      <c r="BG344" s="18">
        <f t="shared" si="972"/>
        <v>0</v>
      </c>
      <c r="BH344" s="18">
        <f t="shared" si="972"/>
        <v>0</v>
      </c>
      <c r="BI344" s="18">
        <f t="shared" si="934"/>
        <v>0</v>
      </c>
      <c r="BJ344" s="18">
        <f t="shared" si="935"/>
        <v>0</v>
      </c>
      <c r="BK344" s="18">
        <f t="shared" si="936"/>
        <v>0</v>
      </c>
      <c r="BL344" s="18">
        <f t="shared" si="972"/>
        <v>0</v>
      </c>
      <c r="BM344" s="18">
        <f t="shared" si="972"/>
        <v>0</v>
      </c>
      <c r="BN344" s="18">
        <f t="shared" si="972"/>
        <v>0</v>
      </c>
      <c r="BO344" s="18">
        <f t="shared" si="940"/>
        <v>0</v>
      </c>
      <c r="BP344" s="18">
        <f t="shared" si="941"/>
        <v>0</v>
      </c>
      <c r="BQ344" s="18">
        <f t="shared" si="942"/>
        <v>0</v>
      </c>
      <c r="BR344" s="18">
        <f t="shared" si="972"/>
        <v>0</v>
      </c>
      <c r="BS344" s="18">
        <f t="shared" si="972"/>
        <v>0</v>
      </c>
      <c r="BT344" s="18">
        <f t="shared" si="972"/>
        <v>0</v>
      </c>
      <c r="BU344" s="18">
        <f t="shared" si="943"/>
        <v>0</v>
      </c>
      <c r="BV344" s="18">
        <f t="shared" si="944"/>
        <v>0</v>
      </c>
      <c r="BW344" s="18">
        <f t="shared" si="945"/>
        <v>0</v>
      </c>
      <c r="BX344" s="18">
        <f t="shared" si="972"/>
        <v>0</v>
      </c>
      <c r="BY344" s="18">
        <f t="shared" si="972"/>
        <v>0</v>
      </c>
      <c r="BZ344" s="18">
        <f t="shared" si="972"/>
        <v>0</v>
      </c>
      <c r="CA344" s="18">
        <f t="shared" si="946"/>
        <v>0</v>
      </c>
      <c r="CB344" s="18">
        <f t="shared" si="947"/>
        <v>0</v>
      </c>
      <c r="CC344" s="18">
        <f t="shared" si="948"/>
        <v>0</v>
      </c>
      <c r="CD344" s="18">
        <f t="shared" si="972"/>
        <v>0</v>
      </c>
      <c r="CE344" s="27" t="s">
        <v>1661</v>
      </c>
      <c r="CF344" s="33"/>
    </row>
    <row r="345" spans="1:84" ht="46.8" hidden="1" x14ac:dyDescent="0.3">
      <c r="A345" s="41" t="s">
        <v>1248</v>
      </c>
      <c r="B345" s="39">
        <v>600</v>
      </c>
      <c r="C345" s="41"/>
      <c r="D345" s="41"/>
      <c r="E345" s="14" t="s">
        <v>554</v>
      </c>
      <c r="F345" s="18">
        <f t="shared" ref="F345:K345" si="973">F346+F348</f>
        <v>0</v>
      </c>
      <c r="G345" s="18">
        <f t="shared" si="973"/>
        <v>0</v>
      </c>
      <c r="H345" s="18">
        <f t="shared" si="973"/>
        <v>0</v>
      </c>
      <c r="I345" s="18">
        <f t="shared" si="973"/>
        <v>0</v>
      </c>
      <c r="J345" s="18">
        <f t="shared" si="973"/>
        <v>0</v>
      </c>
      <c r="K345" s="18">
        <f t="shared" si="973"/>
        <v>0</v>
      </c>
      <c r="L345" s="18">
        <f t="shared" si="814"/>
        <v>0</v>
      </c>
      <c r="M345" s="18">
        <f t="shared" si="815"/>
        <v>0</v>
      </c>
      <c r="N345" s="18">
        <f t="shared" si="816"/>
        <v>0</v>
      </c>
      <c r="O345" s="18">
        <f t="shared" ref="O345:S345" si="974">O346+O348</f>
        <v>0</v>
      </c>
      <c r="P345" s="18">
        <f t="shared" si="974"/>
        <v>0</v>
      </c>
      <c r="Q345" s="18">
        <f t="shared" si="974"/>
        <v>0</v>
      </c>
      <c r="R345" s="18">
        <f t="shared" si="974"/>
        <v>0</v>
      </c>
      <c r="S345" s="18">
        <f t="shared" si="974"/>
        <v>0</v>
      </c>
      <c r="T345" s="18">
        <f t="shared" si="712"/>
        <v>0</v>
      </c>
      <c r="U345" s="18">
        <f t="shared" si="713"/>
        <v>0</v>
      </c>
      <c r="V345" s="18">
        <f t="shared" si="714"/>
        <v>0</v>
      </c>
      <c r="W345" s="18">
        <f t="shared" ref="W345:CD345" si="975">W346+W348</f>
        <v>0</v>
      </c>
      <c r="X345" s="18">
        <f t="shared" ref="X345:AB345" si="976">X346+X348</f>
        <v>0</v>
      </c>
      <c r="Y345" s="18">
        <f t="shared" si="976"/>
        <v>0</v>
      </c>
      <c r="Z345" s="18">
        <f t="shared" si="976"/>
        <v>0</v>
      </c>
      <c r="AA345" s="18">
        <f t="shared" si="976"/>
        <v>0</v>
      </c>
      <c r="AB345" s="18">
        <f t="shared" si="976"/>
        <v>0</v>
      </c>
      <c r="AC345" s="18">
        <f t="shared" si="754"/>
        <v>0</v>
      </c>
      <c r="AD345" s="18">
        <f t="shared" si="755"/>
        <v>0</v>
      </c>
      <c r="AE345" s="18">
        <f t="shared" si="756"/>
        <v>0</v>
      </c>
      <c r="AF345" s="18">
        <f t="shared" ref="AF345:AH345" si="977">AF346+AF348</f>
        <v>0</v>
      </c>
      <c r="AG345" s="18">
        <f t="shared" si="977"/>
        <v>0</v>
      </c>
      <c r="AH345" s="18">
        <f t="shared" si="977"/>
        <v>0</v>
      </c>
      <c r="AI345" s="18">
        <f t="shared" si="757"/>
        <v>0</v>
      </c>
      <c r="AJ345" s="18">
        <f t="shared" si="758"/>
        <v>0</v>
      </c>
      <c r="AK345" s="18">
        <f t="shared" si="759"/>
        <v>0</v>
      </c>
      <c r="AL345" s="18">
        <f t="shared" ref="AL345" si="978">AL346+AL348</f>
        <v>0</v>
      </c>
      <c r="AM345" s="18">
        <f t="shared" si="760"/>
        <v>0</v>
      </c>
      <c r="AN345" s="18">
        <f t="shared" ref="AN345:AP345" si="979">AN346+AN348</f>
        <v>0</v>
      </c>
      <c r="AO345" s="18">
        <f t="shared" si="979"/>
        <v>0</v>
      </c>
      <c r="AP345" s="18">
        <f t="shared" si="979"/>
        <v>0</v>
      </c>
      <c r="AQ345" s="18">
        <f t="shared" si="761"/>
        <v>0</v>
      </c>
      <c r="AR345" s="18">
        <f t="shared" si="762"/>
        <v>0</v>
      </c>
      <c r="AS345" s="18">
        <f t="shared" si="763"/>
        <v>0</v>
      </c>
      <c r="AT345" s="18">
        <f t="shared" ref="AT345:AV345" si="980">AT346+AT348</f>
        <v>0</v>
      </c>
      <c r="AU345" s="18">
        <f t="shared" si="980"/>
        <v>0</v>
      </c>
      <c r="AV345" s="18">
        <f t="shared" si="980"/>
        <v>0</v>
      </c>
      <c r="AW345" s="18">
        <f t="shared" si="764"/>
        <v>0</v>
      </c>
      <c r="AX345" s="18">
        <f t="shared" si="765"/>
        <v>0</v>
      </c>
      <c r="AY345" s="18">
        <f t="shared" si="766"/>
        <v>0</v>
      </c>
      <c r="AZ345" s="18">
        <f t="shared" ref="AZ345:BB345" si="981">AZ346+AZ348</f>
        <v>0</v>
      </c>
      <c r="BA345" s="18">
        <f t="shared" si="981"/>
        <v>0</v>
      </c>
      <c r="BB345" s="18">
        <f t="shared" si="981"/>
        <v>0</v>
      </c>
      <c r="BC345" s="18">
        <f t="shared" si="937"/>
        <v>0</v>
      </c>
      <c r="BD345" s="18">
        <f t="shared" si="938"/>
        <v>0</v>
      </c>
      <c r="BE345" s="18">
        <f t="shared" si="939"/>
        <v>0</v>
      </c>
      <c r="BF345" s="18">
        <f t="shared" ref="BF345:BH345" si="982">BF346+BF348</f>
        <v>0</v>
      </c>
      <c r="BG345" s="18">
        <f t="shared" si="982"/>
        <v>0</v>
      </c>
      <c r="BH345" s="18">
        <f t="shared" si="982"/>
        <v>0</v>
      </c>
      <c r="BI345" s="18">
        <f t="shared" si="934"/>
        <v>0</v>
      </c>
      <c r="BJ345" s="18">
        <f t="shared" si="935"/>
        <v>0</v>
      </c>
      <c r="BK345" s="18">
        <f t="shared" si="936"/>
        <v>0</v>
      </c>
      <c r="BL345" s="18">
        <f t="shared" ref="BL345:BN345" si="983">BL346+BL348</f>
        <v>0</v>
      </c>
      <c r="BM345" s="18">
        <f t="shared" si="983"/>
        <v>0</v>
      </c>
      <c r="BN345" s="18">
        <f t="shared" si="983"/>
        <v>0</v>
      </c>
      <c r="BO345" s="18">
        <f t="shared" si="940"/>
        <v>0</v>
      </c>
      <c r="BP345" s="18">
        <f t="shared" si="941"/>
        <v>0</v>
      </c>
      <c r="BQ345" s="18">
        <f t="shared" si="942"/>
        <v>0</v>
      </c>
      <c r="BR345" s="18">
        <f t="shared" ref="BR345:BT345" si="984">BR346+BR348</f>
        <v>0</v>
      </c>
      <c r="BS345" s="18">
        <f t="shared" si="984"/>
        <v>0</v>
      </c>
      <c r="BT345" s="18">
        <f t="shared" si="984"/>
        <v>0</v>
      </c>
      <c r="BU345" s="18">
        <f t="shared" si="943"/>
        <v>0</v>
      </c>
      <c r="BV345" s="18">
        <f t="shared" si="944"/>
        <v>0</v>
      </c>
      <c r="BW345" s="18">
        <f t="shared" si="945"/>
        <v>0</v>
      </c>
      <c r="BX345" s="18">
        <f t="shared" ref="BX345:BZ345" si="985">BX346+BX348</f>
        <v>0</v>
      </c>
      <c r="BY345" s="18">
        <f t="shared" si="985"/>
        <v>0</v>
      </c>
      <c r="BZ345" s="18">
        <f t="shared" si="985"/>
        <v>0</v>
      </c>
      <c r="CA345" s="18">
        <f t="shared" si="946"/>
        <v>0</v>
      </c>
      <c r="CB345" s="18">
        <f t="shared" si="947"/>
        <v>0</v>
      </c>
      <c r="CC345" s="18">
        <f t="shared" si="948"/>
        <v>0</v>
      </c>
      <c r="CD345" s="18">
        <f t="shared" si="975"/>
        <v>0</v>
      </c>
      <c r="CE345" s="27" t="s">
        <v>1661</v>
      </c>
      <c r="CF345" s="33"/>
    </row>
    <row r="346" spans="1:84" hidden="1" x14ac:dyDescent="0.3">
      <c r="A346" s="41" t="s">
        <v>1248</v>
      </c>
      <c r="B346" s="39">
        <v>610</v>
      </c>
      <c r="C346" s="41"/>
      <c r="D346" s="41"/>
      <c r="E346" s="14" t="s">
        <v>568</v>
      </c>
      <c r="F346" s="18">
        <f t="shared" ref="F346:K346" si="986">F347</f>
        <v>0</v>
      </c>
      <c r="G346" s="18">
        <f t="shared" si="986"/>
        <v>0</v>
      </c>
      <c r="H346" s="18">
        <f t="shared" si="986"/>
        <v>0</v>
      </c>
      <c r="I346" s="18">
        <f t="shared" si="986"/>
        <v>0</v>
      </c>
      <c r="J346" s="18">
        <f t="shared" si="986"/>
        <v>0</v>
      </c>
      <c r="K346" s="18">
        <f t="shared" si="986"/>
        <v>0</v>
      </c>
      <c r="L346" s="18">
        <f t="shared" si="814"/>
        <v>0</v>
      </c>
      <c r="M346" s="18">
        <f t="shared" si="815"/>
        <v>0</v>
      </c>
      <c r="N346" s="18">
        <f t="shared" si="816"/>
        <v>0</v>
      </c>
      <c r="O346" s="18">
        <f t="shared" ref="O346:S346" si="987">O347</f>
        <v>0</v>
      </c>
      <c r="P346" s="18">
        <f t="shared" si="987"/>
        <v>0</v>
      </c>
      <c r="Q346" s="18">
        <f t="shared" si="987"/>
        <v>0</v>
      </c>
      <c r="R346" s="18">
        <f t="shared" si="987"/>
        <v>0</v>
      </c>
      <c r="S346" s="18">
        <f t="shared" si="987"/>
        <v>0</v>
      </c>
      <c r="T346" s="18">
        <f t="shared" si="712"/>
        <v>0</v>
      </c>
      <c r="U346" s="18">
        <f t="shared" si="713"/>
        <v>0</v>
      </c>
      <c r="V346" s="18">
        <f t="shared" si="714"/>
        <v>0</v>
      </c>
      <c r="W346" s="18">
        <f t="shared" ref="W346:CD346" si="988">W347</f>
        <v>0</v>
      </c>
      <c r="X346" s="18">
        <f t="shared" si="988"/>
        <v>0</v>
      </c>
      <c r="Y346" s="18">
        <f t="shared" si="988"/>
        <v>0</v>
      </c>
      <c r="Z346" s="18">
        <f t="shared" si="988"/>
        <v>0</v>
      </c>
      <c r="AA346" s="18">
        <f t="shared" si="988"/>
        <v>0</v>
      </c>
      <c r="AB346" s="18">
        <f t="shared" si="988"/>
        <v>0</v>
      </c>
      <c r="AC346" s="18">
        <f t="shared" si="754"/>
        <v>0</v>
      </c>
      <c r="AD346" s="18">
        <f t="shared" si="755"/>
        <v>0</v>
      </c>
      <c r="AE346" s="18">
        <f t="shared" si="756"/>
        <v>0</v>
      </c>
      <c r="AF346" s="18">
        <f t="shared" si="988"/>
        <v>0</v>
      </c>
      <c r="AG346" s="18">
        <f t="shared" si="988"/>
        <v>0</v>
      </c>
      <c r="AH346" s="18">
        <f t="shared" si="988"/>
        <v>0</v>
      </c>
      <c r="AI346" s="18">
        <f t="shared" si="757"/>
        <v>0</v>
      </c>
      <c r="AJ346" s="18">
        <f t="shared" si="758"/>
        <v>0</v>
      </c>
      <c r="AK346" s="18">
        <f t="shared" si="759"/>
        <v>0</v>
      </c>
      <c r="AL346" s="18">
        <f t="shared" si="988"/>
        <v>0</v>
      </c>
      <c r="AM346" s="18">
        <f t="shared" si="760"/>
        <v>0</v>
      </c>
      <c r="AN346" s="18">
        <f t="shared" si="988"/>
        <v>0</v>
      </c>
      <c r="AO346" s="18">
        <f t="shared" si="988"/>
        <v>0</v>
      </c>
      <c r="AP346" s="18">
        <f t="shared" si="988"/>
        <v>0</v>
      </c>
      <c r="AQ346" s="18">
        <f t="shared" si="761"/>
        <v>0</v>
      </c>
      <c r="AR346" s="18">
        <f t="shared" si="762"/>
        <v>0</v>
      </c>
      <c r="AS346" s="18">
        <f t="shared" si="763"/>
        <v>0</v>
      </c>
      <c r="AT346" s="18">
        <f t="shared" si="988"/>
        <v>0</v>
      </c>
      <c r="AU346" s="18">
        <f t="shared" si="988"/>
        <v>0</v>
      </c>
      <c r="AV346" s="18">
        <f t="shared" si="988"/>
        <v>0</v>
      </c>
      <c r="AW346" s="18">
        <f t="shared" si="764"/>
        <v>0</v>
      </c>
      <c r="AX346" s="18">
        <f t="shared" si="765"/>
        <v>0</v>
      </c>
      <c r="AY346" s="18">
        <f t="shared" si="766"/>
        <v>0</v>
      </c>
      <c r="AZ346" s="18">
        <f t="shared" si="988"/>
        <v>0</v>
      </c>
      <c r="BA346" s="18">
        <f t="shared" si="988"/>
        <v>0</v>
      </c>
      <c r="BB346" s="18">
        <f t="shared" si="988"/>
        <v>0</v>
      </c>
      <c r="BC346" s="18">
        <f t="shared" si="937"/>
        <v>0</v>
      </c>
      <c r="BD346" s="18">
        <f t="shared" si="938"/>
        <v>0</v>
      </c>
      <c r="BE346" s="18">
        <f t="shared" si="939"/>
        <v>0</v>
      </c>
      <c r="BF346" s="18">
        <f t="shared" si="988"/>
        <v>0</v>
      </c>
      <c r="BG346" s="18">
        <f t="shared" si="988"/>
        <v>0</v>
      </c>
      <c r="BH346" s="18">
        <f t="shared" si="988"/>
        <v>0</v>
      </c>
      <c r="BI346" s="18">
        <f t="shared" si="934"/>
        <v>0</v>
      </c>
      <c r="BJ346" s="18">
        <f t="shared" si="935"/>
        <v>0</v>
      </c>
      <c r="BK346" s="18">
        <f t="shared" si="936"/>
        <v>0</v>
      </c>
      <c r="BL346" s="18">
        <f t="shared" si="988"/>
        <v>0</v>
      </c>
      <c r="BM346" s="18">
        <f t="shared" si="988"/>
        <v>0</v>
      </c>
      <c r="BN346" s="18">
        <f t="shared" si="988"/>
        <v>0</v>
      </c>
      <c r="BO346" s="18">
        <f t="shared" si="940"/>
        <v>0</v>
      </c>
      <c r="BP346" s="18">
        <f t="shared" si="941"/>
        <v>0</v>
      </c>
      <c r="BQ346" s="18">
        <f t="shared" si="942"/>
        <v>0</v>
      </c>
      <c r="BR346" s="18">
        <f t="shared" si="988"/>
        <v>0</v>
      </c>
      <c r="BS346" s="18">
        <f t="shared" si="988"/>
        <v>0</v>
      </c>
      <c r="BT346" s="18">
        <f t="shared" si="988"/>
        <v>0</v>
      </c>
      <c r="BU346" s="18">
        <f t="shared" si="943"/>
        <v>0</v>
      </c>
      <c r="BV346" s="18">
        <f t="shared" si="944"/>
        <v>0</v>
      </c>
      <c r="BW346" s="18">
        <f t="shared" si="945"/>
        <v>0</v>
      </c>
      <c r="BX346" s="18">
        <f t="shared" si="988"/>
        <v>0</v>
      </c>
      <c r="BY346" s="18">
        <f t="shared" si="988"/>
        <v>0</v>
      </c>
      <c r="BZ346" s="18">
        <f t="shared" si="988"/>
        <v>0</v>
      </c>
      <c r="CA346" s="18">
        <f t="shared" si="946"/>
        <v>0</v>
      </c>
      <c r="CB346" s="18">
        <f t="shared" si="947"/>
        <v>0</v>
      </c>
      <c r="CC346" s="18">
        <f t="shared" si="948"/>
        <v>0</v>
      </c>
      <c r="CD346" s="18">
        <f t="shared" si="988"/>
        <v>0</v>
      </c>
      <c r="CE346" s="27" t="s">
        <v>1661</v>
      </c>
      <c r="CF346" s="33"/>
    </row>
    <row r="347" spans="1:84" hidden="1" x14ac:dyDescent="0.3">
      <c r="A347" s="41" t="s">
        <v>1248</v>
      </c>
      <c r="B347" s="39">
        <v>610</v>
      </c>
      <c r="C347" s="41" t="s">
        <v>23</v>
      </c>
      <c r="D347" s="41" t="s">
        <v>5</v>
      </c>
      <c r="E347" s="14" t="s">
        <v>537</v>
      </c>
      <c r="F347" s="18"/>
      <c r="G347" s="18"/>
      <c r="H347" s="18"/>
      <c r="I347" s="18"/>
      <c r="J347" s="18"/>
      <c r="K347" s="18"/>
      <c r="L347" s="18">
        <f t="shared" si="814"/>
        <v>0</v>
      </c>
      <c r="M347" s="18">
        <f t="shared" si="815"/>
        <v>0</v>
      </c>
      <c r="N347" s="18">
        <f t="shared" si="816"/>
        <v>0</v>
      </c>
      <c r="O347" s="18"/>
      <c r="P347" s="18"/>
      <c r="Q347" s="18"/>
      <c r="R347" s="18"/>
      <c r="S347" s="18"/>
      <c r="T347" s="18">
        <f t="shared" si="712"/>
        <v>0</v>
      </c>
      <c r="U347" s="18">
        <f t="shared" si="713"/>
        <v>0</v>
      </c>
      <c r="V347" s="18">
        <f t="shared" si="714"/>
        <v>0</v>
      </c>
      <c r="W347" s="18"/>
      <c r="X347" s="18"/>
      <c r="Y347" s="18"/>
      <c r="Z347" s="18"/>
      <c r="AA347" s="18"/>
      <c r="AB347" s="18"/>
      <c r="AC347" s="18">
        <f t="shared" si="754"/>
        <v>0</v>
      </c>
      <c r="AD347" s="18">
        <f t="shared" si="755"/>
        <v>0</v>
      </c>
      <c r="AE347" s="18">
        <f t="shared" si="756"/>
        <v>0</v>
      </c>
      <c r="AF347" s="18"/>
      <c r="AG347" s="18"/>
      <c r="AH347" s="18"/>
      <c r="AI347" s="18">
        <f t="shared" si="757"/>
        <v>0</v>
      </c>
      <c r="AJ347" s="18">
        <f t="shared" si="758"/>
        <v>0</v>
      </c>
      <c r="AK347" s="18">
        <f t="shared" si="759"/>
        <v>0</v>
      </c>
      <c r="AL347" s="18"/>
      <c r="AM347" s="18">
        <f t="shared" si="760"/>
        <v>0</v>
      </c>
      <c r="AN347" s="18"/>
      <c r="AO347" s="18"/>
      <c r="AP347" s="18"/>
      <c r="AQ347" s="18">
        <f t="shared" si="761"/>
        <v>0</v>
      </c>
      <c r="AR347" s="18">
        <f t="shared" si="762"/>
        <v>0</v>
      </c>
      <c r="AS347" s="18">
        <f t="shared" si="763"/>
        <v>0</v>
      </c>
      <c r="AT347" s="18"/>
      <c r="AU347" s="18"/>
      <c r="AV347" s="18"/>
      <c r="AW347" s="18">
        <f t="shared" si="764"/>
        <v>0</v>
      </c>
      <c r="AX347" s="18">
        <f t="shared" si="765"/>
        <v>0</v>
      </c>
      <c r="AY347" s="18">
        <f t="shared" si="766"/>
        <v>0</v>
      </c>
      <c r="AZ347" s="18"/>
      <c r="BA347" s="18"/>
      <c r="BB347" s="18"/>
      <c r="BC347" s="18">
        <f t="shared" si="937"/>
        <v>0</v>
      </c>
      <c r="BD347" s="18">
        <f t="shared" si="938"/>
        <v>0</v>
      </c>
      <c r="BE347" s="18">
        <f t="shared" si="939"/>
        <v>0</v>
      </c>
      <c r="BF347" s="18"/>
      <c r="BG347" s="18"/>
      <c r="BH347" s="18"/>
      <c r="BI347" s="18">
        <f t="shared" si="934"/>
        <v>0</v>
      </c>
      <c r="BJ347" s="18">
        <f t="shared" si="935"/>
        <v>0</v>
      </c>
      <c r="BK347" s="18">
        <f t="shared" si="936"/>
        <v>0</v>
      </c>
      <c r="BL347" s="18"/>
      <c r="BM347" s="18"/>
      <c r="BN347" s="18"/>
      <c r="BO347" s="18">
        <f t="shared" si="940"/>
        <v>0</v>
      </c>
      <c r="BP347" s="18">
        <f t="shared" si="941"/>
        <v>0</v>
      </c>
      <c r="BQ347" s="18">
        <f t="shared" si="942"/>
        <v>0</v>
      </c>
      <c r="BR347" s="18"/>
      <c r="BS347" s="18"/>
      <c r="BT347" s="18"/>
      <c r="BU347" s="18">
        <f t="shared" si="943"/>
        <v>0</v>
      </c>
      <c r="BV347" s="18">
        <f t="shared" si="944"/>
        <v>0</v>
      </c>
      <c r="BW347" s="18">
        <f t="shared" si="945"/>
        <v>0</v>
      </c>
      <c r="BX347" s="18"/>
      <c r="BY347" s="18"/>
      <c r="BZ347" s="18"/>
      <c r="CA347" s="18">
        <f t="shared" si="946"/>
        <v>0</v>
      </c>
      <c r="CB347" s="18">
        <f t="shared" si="947"/>
        <v>0</v>
      </c>
      <c r="CC347" s="18">
        <f t="shared" si="948"/>
        <v>0</v>
      </c>
      <c r="CD347" s="18"/>
      <c r="CE347" s="27" t="s">
        <v>1661</v>
      </c>
      <c r="CF347" s="33"/>
    </row>
    <row r="348" spans="1:84" hidden="1" x14ac:dyDescent="0.3">
      <c r="A348" s="41" t="s">
        <v>1248</v>
      </c>
      <c r="B348" s="39">
        <v>620</v>
      </c>
      <c r="C348" s="41"/>
      <c r="D348" s="41"/>
      <c r="E348" s="14" t="s">
        <v>569</v>
      </c>
      <c r="F348" s="18">
        <f t="shared" ref="F348:K348" si="989">F349</f>
        <v>0</v>
      </c>
      <c r="G348" s="18">
        <f t="shared" si="989"/>
        <v>0</v>
      </c>
      <c r="H348" s="18">
        <f t="shared" si="989"/>
        <v>0</v>
      </c>
      <c r="I348" s="18">
        <f t="shared" si="989"/>
        <v>0</v>
      </c>
      <c r="J348" s="18">
        <f t="shared" si="989"/>
        <v>0</v>
      </c>
      <c r="K348" s="18">
        <f t="shared" si="989"/>
        <v>0</v>
      </c>
      <c r="L348" s="18">
        <f t="shared" si="814"/>
        <v>0</v>
      </c>
      <c r="M348" s="18">
        <f t="shared" si="815"/>
        <v>0</v>
      </c>
      <c r="N348" s="18">
        <f t="shared" si="816"/>
        <v>0</v>
      </c>
      <c r="O348" s="18">
        <f t="shared" ref="O348:S348" si="990">O349</f>
        <v>0</v>
      </c>
      <c r="P348" s="18">
        <f t="shared" si="990"/>
        <v>0</v>
      </c>
      <c r="Q348" s="18">
        <f t="shared" si="990"/>
        <v>0</v>
      </c>
      <c r="R348" s="18">
        <f t="shared" si="990"/>
        <v>0</v>
      </c>
      <c r="S348" s="18">
        <f t="shared" si="990"/>
        <v>0</v>
      </c>
      <c r="T348" s="18">
        <f t="shared" ref="T348:T426" si="991">L348+O348+R348</f>
        <v>0</v>
      </c>
      <c r="U348" s="18">
        <f t="shared" ref="U348:U426" si="992">M348+P348+S348</f>
        <v>0</v>
      </c>
      <c r="V348" s="18">
        <f t="shared" ref="V348:V426" si="993">N348+Q348</f>
        <v>0</v>
      </c>
      <c r="W348" s="18">
        <f t="shared" ref="W348:CD348" si="994">W349</f>
        <v>0</v>
      </c>
      <c r="X348" s="18">
        <f t="shared" si="994"/>
        <v>0</v>
      </c>
      <c r="Y348" s="18">
        <f t="shared" si="994"/>
        <v>0</v>
      </c>
      <c r="Z348" s="18">
        <f t="shared" si="994"/>
        <v>0</v>
      </c>
      <c r="AA348" s="18">
        <f t="shared" si="994"/>
        <v>0</v>
      </c>
      <c r="AB348" s="18">
        <f t="shared" si="994"/>
        <v>0</v>
      </c>
      <c r="AC348" s="18">
        <f t="shared" si="754"/>
        <v>0</v>
      </c>
      <c r="AD348" s="18">
        <f t="shared" si="755"/>
        <v>0</v>
      </c>
      <c r="AE348" s="18">
        <f t="shared" si="756"/>
        <v>0</v>
      </c>
      <c r="AF348" s="18">
        <f t="shared" si="994"/>
        <v>0</v>
      </c>
      <c r="AG348" s="18">
        <f t="shared" si="994"/>
        <v>0</v>
      </c>
      <c r="AH348" s="18">
        <f t="shared" si="994"/>
        <v>0</v>
      </c>
      <c r="AI348" s="18">
        <f t="shared" si="757"/>
        <v>0</v>
      </c>
      <c r="AJ348" s="18">
        <f t="shared" si="758"/>
        <v>0</v>
      </c>
      <c r="AK348" s="18">
        <f t="shared" si="759"/>
        <v>0</v>
      </c>
      <c r="AL348" s="18">
        <f t="shared" si="994"/>
        <v>0</v>
      </c>
      <c r="AM348" s="18">
        <f t="shared" si="760"/>
        <v>0</v>
      </c>
      <c r="AN348" s="18">
        <f t="shared" si="994"/>
        <v>0</v>
      </c>
      <c r="AO348" s="18">
        <f t="shared" si="994"/>
        <v>0</v>
      </c>
      <c r="AP348" s="18">
        <f t="shared" si="994"/>
        <v>0</v>
      </c>
      <c r="AQ348" s="18">
        <f t="shared" si="761"/>
        <v>0</v>
      </c>
      <c r="AR348" s="18">
        <f t="shared" si="762"/>
        <v>0</v>
      </c>
      <c r="AS348" s="18">
        <f t="shared" si="763"/>
        <v>0</v>
      </c>
      <c r="AT348" s="18">
        <f t="shared" si="994"/>
        <v>0</v>
      </c>
      <c r="AU348" s="18">
        <f t="shared" si="994"/>
        <v>0</v>
      </c>
      <c r="AV348" s="18">
        <f t="shared" si="994"/>
        <v>0</v>
      </c>
      <c r="AW348" s="18">
        <f t="shared" si="764"/>
        <v>0</v>
      </c>
      <c r="AX348" s="18">
        <f t="shared" si="765"/>
        <v>0</v>
      </c>
      <c r="AY348" s="18">
        <f t="shared" si="766"/>
        <v>0</v>
      </c>
      <c r="AZ348" s="18">
        <f t="shared" si="994"/>
        <v>0</v>
      </c>
      <c r="BA348" s="18">
        <f t="shared" si="994"/>
        <v>0</v>
      </c>
      <c r="BB348" s="18">
        <f t="shared" si="994"/>
        <v>0</v>
      </c>
      <c r="BC348" s="18">
        <f t="shared" si="937"/>
        <v>0</v>
      </c>
      <c r="BD348" s="18">
        <f t="shared" si="938"/>
        <v>0</v>
      </c>
      <c r="BE348" s="18">
        <f t="shared" si="939"/>
        <v>0</v>
      </c>
      <c r="BF348" s="18">
        <f t="shared" si="994"/>
        <v>0</v>
      </c>
      <c r="BG348" s="18">
        <f t="shared" si="994"/>
        <v>0</v>
      </c>
      <c r="BH348" s="18">
        <f t="shared" si="994"/>
        <v>0</v>
      </c>
      <c r="BI348" s="18">
        <f t="shared" si="934"/>
        <v>0</v>
      </c>
      <c r="BJ348" s="18">
        <f t="shared" si="935"/>
        <v>0</v>
      </c>
      <c r="BK348" s="18">
        <f t="shared" si="936"/>
        <v>0</v>
      </c>
      <c r="BL348" s="18">
        <f t="shared" si="994"/>
        <v>0</v>
      </c>
      <c r="BM348" s="18">
        <f t="shared" si="994"/>
        <v>0</v>
      </c>
      <c r="BN348" s="18">
        <f t="shared" si="994"/>
        <v>0</v>
      </c>
      <c r="BO348" s="18">
        <f t="shared" si="940"/>
        <v>0</v>
      </c>
      <c r="BP348" s="18">
        <f t="shared" si="941"/>
        <v>0</v>
      </c>
      <c r="BQ348" s="18">
        <f t="shared" si="942"/>
        <v>0</v>
      </c>
      <c r="BR348" s="18">
        <f t="shared" si="994"/>
        <v>0</v>
      </c>
      <c r="BS348" s="18">
        <f t="shared" si="994"/>
        <v>0</v>
      </c>
      <c r="BT348" s="18">
        <f t="shared" si="994"/>
        <v>0</v>
      </c>
      <c r="BU348" s="18">
        <f t="shared" si="943"/>
        <v>0</v>
      </c>
      <c r="BV348" s="18">
        <f t="shared" si="944"/>
        <v>0</v>
      </c>
      <c r="BW348" s="18">
        <f t="shared" si="945"/>
        <v>0</v>
      </c>
      <c r="BX348" s="18">
        <f t="shared" si="994"/>
        <v>0</v>
      </c>
      <c r="BY348" s="18">
        <f t="shared" si="994"/>
        <v>0</v>
      </c>
      <c r="BZ348" s="18">
        <f t="shared" si="994"/>
        <v>0</v>
      </c>
      <c r="CA348" s="18">
        <f t="shared" si="946"/>
        <v>0</v>
      </c>
      <c r="CB348" s="18">
        <f t="shared" si="947"/>
        <v>0</v>
      </c>
      <c r="CC348" s="18">
        <f t="shared" si="948"/>
        <v>0</v>
      </c>
      <c r="CD348" s="18">
        <f t="shared" si="994"/>
        <v>0</v>
      </c>
      <c r="CE348" s="27" t="s">
        <v>1661</v>
      </c>
      <c r="CF348" s="33"/>
    </row>
    <row r="349" spans="1:84" hidden="1" x14ac:dyDescent="0.3">
      <c r="A349" s="41" t="s">
        <v>1248</v>
      </c>
      <c r="B349" s="39">
        <v>620</v>
      </c>
      <c r="C349" s="41" t="s">
        <v>23</v>
      </c>
      <c r="D349" s="41" t="s">
        <v>5</v>
      </c>
      <c r="E349" s="14" t="s">
        <v>537</v>
      </c>
      <c r="F349" s="18"/>
      <c r="G349" s="18"/>
      <c r="H349" s="18"/>
      <c r="I349" s="18"/>
      <c r="J349" s="18"/>
      <c r="K349" s="18"/>
      <c r="L349" s="18">
        <f t="shared" si="814"/>
        <v>0</v>
      </c>
      <c r="M349" s="18">
        <f t="shared" si="815"/>
        <v>0</v>
      </c>
      <c r="N349" s="18">
        <f t="shared" si="816"/>
        <v>0</v>
      </c>
      <c r="O349" s="18"/>
      <c r="P349" s="18"/>
      <c r="Q349" s="18"/>
      <c r="R349" s="18"/>
      <c r="S349" s="18"/>
      <c r="T349" s="18">
        <f t="shared" si="991"/>
        <v>0</v>
      </c>
      <c r="U349" s="18">
        <f t="shared" si="992"/>
        <v>0</v>
      </c>
      <c r="V349" s="18">
        <f t="shared" si="993"/>
        <v>0</v>
      </c>
      <c r="W349" s="18"/>
      <c r="X349" s="18"/>
      <c r="Y349" s="18"/>
      <c r="Z349" s="18"/>
      <c r="AA349" s="18"/>
      <c r="AB349" s="18"/>
      <c r="AC349" s="18">
        <f t="shared" si="754"/>
        <v>0</v>
      </c>
      <c r="AD349" s="18">
        <f t="shared" si="755"/>
        <v>0</v>
      </c>
      <c r="AE349" s="18">
        <f t="shared" si="756"/>
        <v>0</v>
      </c>
      <c r="AF349" s="18"/>
      <c r="AG349" s="18"/>
      <c r="AH349" s="18"/>
      <c r="AI349" s="18">
        <f t="shared" si="757"/>
        <v>0</v>
      </c>
      <c r="AJ349" s="18">
        <f t="shared" si="758"/>
        <v>0</v>
      </c>
      <c r="AK349" s="18">
        <f t="shared" si="759"/>
        <v>0</v>
      </c>
      <c r="AL349" s="18"/>
      <c r="AM349" s="18">
        <f t="shared" si="760"/>
        <v>0</v>
      </c>
      <c r="AN349" s="18"/>
      <c r="AO349" s="18"/>
      <c r="AP349" s="18"/>
      <c r="AQ349" s="18">
        <f t="shared" si="761"/>
        <v>0</v>
      </c>
      <c r="AR349" s="18">
        <f t="shared" si="762"/>
        <v>0</v>
      </c>
      <c r="AS349" s="18">
        <f t="shared" si="763"/>
        <v>0</v>
      </c>
      <c r="AT349" s="18"/>
      <c r="AU349" s="18"/>
      <c r="AV349" s="18"/>
      <c r="AW349" s="18">
        <f t="shared" si="764"/>
        <v>0</v>
      </c>
      <c r="AX349" s="18">
        <f t="shared" si="765"/>
        <v>0</v>
      </c>
      <c r="AY349" s="18">
        <f t="shared" si="766"/>
        <v>0</v>
      </c>
      <c r="AZ349" s="18"/>
      <c r="BA349" s="18"/>
      <c r="BB349" s="18"/>
      <c r="BC349" s="18">
        <f t="shared" si="937"/>
        <v>0</v>
      </c>
      <c r="BD349" s="18">
        <f t="shared" si="938"/>
        <v>0</v>
      </c>
      <c r="BE349" s="18">
        <f t="shared" si="939"/>
        <v>0</v>
      </c>
      <c r="BF349" s="18"/>
      <c r="BG349" s="18"/>
      <c r="BH349" s="18"/>
      <c r="BI349" s="18">
        <f t="shared" si="934"/>
        <v>0</v>
      </c>
      <c r="BJ349" s="18">
        <f t="shared" si="935"/>
        <v>0</v>
      </c>
      <c r="BK349" s="18">
        <f t="shared" si="936"/>
        <v>0</v>
      </c>
      <c r="BL349" s="18"/>
      <c r="BM349" s="18"/>
      <c r="BN349" s="18"/>
      <c r="BO349" s="18">
        <f t="shared" si="940"/>
        <v>0</v>
      </c>
      <c r="BP349" s="18">
        <f t="shared" si="941"/>
        <v>0</v>
      </c>
      <c r="BQ349" s="18">
        <f t="shared" si="942"/>
        <v>0</v>
      </c>
      <c r="BR349" s="18"/>
      <c r="BS349" s="18"/>
      <c r="BT349" s="18"/>
      <c r="BU349" s="18">
        <f t="shared" si="943"/>
        <v>0</v>
      </c>
      <c r="BV349" s="18">
        <f t="shared" si="944"/>
        <v>0</v>
      </c>
      <c r="BW349" s="18">
        <f t="shared" si="945"/>
        <v>0</v>
      </c>
      <c r="BX349" s="18"/>
      <c r="BY349" s="18"/>
      <c r="BZ349" s="18"/>
      <c r="CA349" s="18">
        <f t="shared" si="946"/>
        <v>0</v>
      </c>
      <c r="CB349" s="18">
        <f t="shared" si="947"/>
        <v>0</v>
      </c>
      <c r="CC349" s="18">
        <f t="shared" si="948"/>
        <v>0</v>
      </c>
      <c r="CD349" s="18"/>
      <c r="CE349" s="27" t="s">
        <v>1661</v>
      </c>
      <c r="CF349" s="33"/>
    </row>
    <row r="350" spans="1:84" ht="46.8" hidden="1" x14ac:dyDescent="0.3">
      <c r="A350" s="41" t="s">
        <v>1223</v>
      </c>
      <c r="B350" s="39"/>
      <c r="C350" s="41"/>
      <c r="D350" s="41"/>
      <c r="E350" s="14" t="s">
        <v>1202</v>
      </c>
      <c r="F350" s="18">
        <f t="shared" ref="F350:K352" si="995">F351</f>
        <v>0</v>
      </c>
      <c r="G350" s="18">
        <f t="shared" si="995"/>
        <v>0</v>
      </c>
      <c r="H350" s="18">
        <f t="shared" si="995"/>
        <v>0</v>
      </c>
      <c r="I350" s="18">
        <f t="shared" si="995"/>
        <v>0</v>
      </c>
      <c r="J350" s="18">
        <f t="shared" si="995"/>
        <v>0</v>
      </c>
      <c r="K350" s="18">
        <f t="shared" si="995"/>
        <v>0</v>
      </c>
      <c r="L350" s="18">
        <f t="shared" si="814"/>
        <v>0</v>
      </c>
      <c r="M350" s="18">
        <f t="shared" si="815"/>
        <v>0</v>
      </c>
      <c r="N350" s="18">
        <f t="shared" si="816"/>
        <v>0</v>
      </c>
      <c r="O350" s="18">
        <f t="shared" ref="O350:S352" si="996">O351</f>
        <v>0</v>
      </c>
      <c r="P350" s="18">
        <f t="shared" si="996"/>
        <v>0</v>
      </c>
      <c r="Q350" s="18">
        <f t="shared" si="996"/>
        <v>0</v>
      </c>
      <c r="R350" s="18">
        <f t="shared" si="996"/>
        <v>0</v>
      </c>
      <c r="S350" s="18">
        <f t="shared" si="996"/>
        <v>0</v>
      </c>
      <c r="T350" s="18">
        <f t="shared" si="991"/>
        <v>0</v>
      </c>
      <c r="U350" s="18">
        <f t="shared" si="992"/>
        <v>0</v>
      </c>
      <c r="V350" s="18">
        <f t="shared" si="993"/>
        <v>0</v>
      </c>
      <c r="W350" s="18">
        <f t="shared" ref="W350:CD352" si="997">W351</f>
        <v>0</v>
      </c>
      <c r="X350" s="18">
        <f t="shared" si="997"/>
        <v>0</v>
      </c>
      <c r="Y350" s="18">
        <f t="shared" si="997"/>
        <v>0</v>
      </c>
      <c r="Z350" s="18">
        <f t="shared" si="997"/>
        <v>0</v>
      </c>
      <c r="AA350" s="18">
        <f t="shared" si="997"/>
        <v>0</v>
      </c>
      <c r="AB350" s="18">
        <f t="shared" si="997"/>
        <v>0</v>
      </c>
      <c r="AC350" s="18">
        <f t="shared" si="754"/>
        <v>0</v>
      </c>
      <c r="AD350" s="18">
        <f t="shared" si="755"/>
        <v>0</v>
      </c>
      <c r="AE350" s="18">
        <f t="shared" si="756"/>
        <v>0</v>
      </c>
      <c r="AF350" s="18">
        <f t="shared" si="997"/>
        <v>0</v>
      </c>
      <c r="AG350" s="18">
        <f t="shared" si="997"/>
        <v>0</v>
      </c>
      <c r="AH350" s="18">
        <f t="shared" si="997"/>
        <v>0</v>
      </c>
      <c r="AI350" s="18">
        <f t="shared" si="757"/>
        <v>0</v>
      </c>
      <c r="AJ350" s="18">
        <f t="shared" si="758"/>
        <v>0</v>
      </c>
      <c r="AK350" s="18">
        <f t="shared" si="759"/>
        <v>0</v>
      </c>
      <c r="AL350" s="18">
        <f t="shared" si="997"/>
        <v>0</v>
      </c>
      <c r="AM350" s="18">
        <f t="shared" si="760"/>
        <v>0</v>
      </c>
      <c r="AN350" s="18">
        <f t="shared" si="997"/>
        <v>0</v>
      </c>
      <c r="AO350" s="18">
        <f t="shared" si="997"/>
        <v>0</v>
      </c>
      <c r="AP350" s="18">
        <f t="shared" si="997"/>
        <v>0</v>
      </c>
      <c r="AQ350" s="18">
        <f t="shared" si="761"/>
        <v>0</v>
      </c>
      <c r="AR350" s="18">
        <f t="shared" si="762"/>
        <v>0</v>
      </c>
      <c r="AS350" s="18">
        <f t="shared" si="763"/>
        <v>0</v>
      </c>
      <c r="AT350" s="18">
        <f t="shared" si="997"/>
        <v>0</v>
      </c>
      <c r="AU350" s="18">
        <f t="shared" si="997"/>
        <v>0</v>
      </c>
      <c r="AV350" s="18">
        <f t="shared" si="997"/>
        <v>0</v>
      </c>
      <c r="AW350" s="18">
        <f t="shared" si="764"/>
        <v>0</v>
      </c>
      <c r="AX350" s="18">
        <f t="shared" si="765"/>
        <v>0</v>
      </c>
      <c r="AY350" s="18">
        <f t="shared" si="766"/>
        <v>0</v>
      </c>
      <c r="AZ350" s="18">
        <f t="shared" si="997"/>
        <v>0</v>
      </c>
      <c r="BA350" s="18">
        <f t="shared" si="997"/>
        <v>0</v>
      </c>
      <c r="BB350" s="18">
        <f t="shared" si="997"/>
        <v>0</v>
      </c>
      <c r="BC350" s="18">
        <f t="shared" si="937"/>
        <v>0</v>
      </c>
      <c r="BD350" s="18">
        <f t="shared" si="938"/>
        <v>0</v>
      </c>
      <c r="BE350" s="18">
        <f t="shared" si="939"/>
        <v>0</v>
      </c>
      <c r="BF350" s="18">
        <f t="shared" si="997"/>
        <v>0</v>
      </c>
      <c r="BG350" s="18">
        <f t="shared" si="997"/>
        <v>0</v>
      </c>
      <c r="BH350" s="18">
        <f t="shared" si="997"/>
        <v>0</v>
      </c>
      <c r="BI350" s="18">
        <f t="shared" si="934"/>
        <v>0</v>
      </c>
      <c r="BJ350" s="18">
        <f t="shared" si="935"/>
        <v>0</v>
      </c>
      <c r="BK350" s="18">
        <f t="shared" si="936"/>
        <v>0</v>
      </c>
      <c r="BL350" s="18">
        <f t="shared" si="997"/>
        <v>0</v>
      </c>
      <c r="BM350" s="18">
        <f t="shared" si="997"/>
        <v>0</v>
      </c>
      <c r="BN350" s="18">
        <f t="shared" si="997"/>
        <v>0</v>
      </c>
      <c r="BO350" s="18">
        <f t="shared" si="940"/>
        <v>0</v>
      </c>
      <c r="BP350" s="18">
        <f t="shared" si="941"/>
        <v>0</v>
      </c>
      <c r="BQ350" s="18">
        <f t="shared" si="942"/>
        <v>0</v>
      </c>
      <c r="BR350" s="18">
        <f t="shared" si="997"/>
        <v>0</v>
      </c>
      <c r="BS350" s="18">
        <f t="shared" si="997"/>
        <v>0</v>
      </c>
      <c r="BT350" s="18">
        <f t="shared" si="997"/>
        <v>0</v>
      </c>
      <c r="BU350" s="18">
        <f t="shared" si="943"/>
        <v>0</v>
      </c>
      <c r="BV350" s="18">
        <f t="shared" si="944"/>
        <v>0</v>
      </c>
      <c r="BW350" s="18">
        <f t="shared" si="945"/>
        <v>0</v>
      </c>
      <c r="BX350" s="18">
        <f t="shared" si="997"/>
        <v>0</v>
      </c>
      <c r="BY350" s="18">
        <f t="shared" si="997"/>
        <v>0</v>
      </c>
      <c r="BZ350" s="18">
        <f t="shared" si="997"/>
        <v>0</v>
      </c>
      <c r="CA350" s="18">
        <f t="shared" si="946"/>
        <v>0</v>
      </c>
      <c r="CB350" s="18">
        <f t="shared" si="947"/>
        <v>0</v>
      </c>
      <c r="CC350" s="18">
        <f t="shared" si="948"/>
        <v>0</v>
      </c>
      <c r="CD350" s="18">
        <f t="shared" si="997"/>
        <v>0</v>
      </c>
      <c r="CE350" s="27" t="s">
        <v>1661</v>
      </c>
      <c r="CF350" s="33"/>
    </row>
    <row r="351" spans="1:84" ht="46.8" hidden="1" x14ac:dyDescent="0.3">
      <c r="A351" s="41" t="s">
        <v>1223</v>
      </c>
      <c r="B351" s="39">
        <v>600</v>
      </c>
      <c r="C351" s="41"/>
      <c r="D351" s="41"/>
      <c r="E351" s="14" t="s">
        <v>554</v>
      </c>
      <c r="F351" s="18">
        <f t="shared" si="995"/>
        <v>0</v>
      </c>
      <c r="G351" s="18">
        <f t="shared" si="995"/>
        <v>0</v>
      </c>
      <c r="H351" s="18">
        <f t="shared" si="995"/>
        <v>0</v>
      </c>
      <c r="I351" s="18">
        <f t="shared" si="995"/>
        <v>0</v>
      </c>
      <c r="J351" s="18">
        <f t="shared" si="995"/>
        <v>0</v>
      </c>
      <c r="K351" s="18">
        <f t="shared" si="995"/>
        <v>0</v>
      </c>
      <c r="L351" s="18">
        <f t="shared" si="814"/>
        <v>0</v>
      </c>
      <c r="M351" s="18">
        <f t="shared" si="815"/>
        <v>0</v>
      </c>
      <c r="N351" s="18">
        <f t="shared" si="816"/>
        <v>0</v>
      </c>
      <c r="O351" s="18">
        <f t="shared" si="996"/>
        <v>0</v>
      </c>
      <c r="P351" s="18">
        <f t="shared" si="996"/>
        <v>0</v>
      </c>
      <c r="Q351" s="18">
        <f t="shared" si="996"/>
        <v>0</v>
      </c>
      <c r="R351" s="18">
        <f t="shared" si="996"/>
        <v>0</v>
      </c>
      <c r="S351" s="18">
        <f t="shared" si="996"/>
        <v>0</v>
      </c>
      <c r="T351" s="18">
        <f t="shared" si="991"/>
        <v>0</v>
      </c>
      <c r="U351" s="18">
        <f t="shared" si="992"/>
        <v>0</v>
      </c>
      <c r="V351" s="18">
        <f t="shared" si="993"/>
        <v>0</v>
      </c>
      <c r="W351" s="18">
        <f t="shared" si="997"/>
        <v>0</v>
      </c>
      <c r="X351" s="18">
        <f t="shared" si="997"/>
        <v>0</v>
      </c>
      <c r="Y351" s="18">
        <f t="shared" si="997"/>
        <v>0</v>
      </c>
      <c r="Z351" s="18">
        <f t="shared" si="997"/>
        <v>0</v>
      </c>
      <c r="AA351" s="18">
        <f t="shared" si="997"/>
        <v>0</v>
      </c>
      <c r="AB351" s="18">
        <f t="shared" si="997"/>
        <v>0</v>
      </c>
      <c r="AC351" s="18">
        <f t="shared" si="754"/>
        <v>0</v>
      </c>
      <c r="AD351" s="18">
        <f t="shared" si="755"/>
        <v>0</v>
      </c>
      <c r="AE351" s="18">
        <f t="shared" si="756"/>
        <v>0</v>
      </c>
      <c r="AF351" s="18">
        <f t="shared" si="997"/>
        <v>0</v>
      </c>
      <c r="AG351" s="18">
        <f t="shared" si="997"/>
        <v>0</v>
      </c>
      <c r="AH351" s="18">
        <f t="shared" si="997"/>
        <v>0</v>
      </c>
      <c r="AI351" s="18">
        <f t="shared" si="757"/>
        <v>0</v>
      </c>
      <c r="AJ351" s="18">
        <f t="shared" si="758"/>
        <v>0</v>
      </c>
      <c r="AK351" s="18">
        <f t="shared" si="759"/>
        <v>0</v>
      </c>
      <c r="AL351" s="18">
        <f t="shared" si="997"/>
        <v>0</v>
      </c>
      <c r="AM351" s="18">
        <f t="shared" si="760"/>
        <v>0</v>
      </c>
      <c r="AN351" s="18">
        <f t="shared" si="997"/>
        <v>0</v>
      </c>
      <c r="AO351" s="18">
        <f t="shared" si="997"/>
        <v>0</v>
      </c>
      <c r="AP351" s="18">
        <f t="shared" si="997"/>
        <v>0</v>
      </c>
      <c r="AQ351" s="18">
        <f t="shared" si="761"/>
        <v>0</v>
      </c>
      <c r="AR351" s="18">
        <f t="shared" si="762"/>
        <v>0</v>
      </c>
      <c r="AS351" s="18">
        <f t="shared" si="763"/>
        <v>0</v>
      </c>
      <c r="AT351" s="18">
        <f t="shared" si="997"/>
        <v>0</v>
      </c>
      <c r="AU351" s="18">
        <f t="shared" si="997"/>
        <v>0</v>
      </c>
      <c r="AV351" s="18">
        <f t="shared" si="997"/>
        <v>0</v>
      </c>
      <c r="AW351" s="18">
        <f t="shared" si="764"/>
        <v>0</v>
      </c>
      <c r="AX351" s="18">
        <f t="shared" si="765"/>
        <v>0</v>
      </c>
      <c r="AY351" s="18">
        <f t="shared" si="766"/>
        <v>0</v>
      </c>
      <c r="AZ351" s="18">
        <f t="shared" si="997"/>
        <v>0</v>
      </c>
      <c r="BA351" s="18">
        <f t="shared" si="997"/>
        <v>0</v>
      </c>
      <c r="BB351" s="18">
        <f t="shared" si="997"/>
        <v>0</v>
      </c>
      <c r="BC351" s="18">
        <f t="shared" si="937"/>
        <v>0</v>
      </c>
      <c r="BD351" s="18">
        <f t="shared" si="938"/>
        <v>0</v>
      </c>
      <c r="BE351" s="18">
        <f t="shared" si="939"/>
        <v>0</v>
      </c>
      <c r="BF351" s="18">
        <f t="shared" si="997"/>
        <v>0</v>
      </c>
      <c r="BG351" s="18">
        <f t="shared" si="997"/>
        <v>0</v>
      </c>
      <c r="BH351" s="18">
        <f t="shared" si="997"/>
        <v>0</v>
      </c>
      <c r="BI351" s="18">
        <f t="shared" si="934"/>
        <v>0</v>
      </c>
      <c r="BJ351" s="18">
        <f t="shared" si="935"/>
        <v>0</v>
      </c>
      <c r="BK351" s="18">
        <f t="shared" si="936"/>
        <v>0</v>
      </c>
      <c r="BL351" s="18">
        <f t="shared" si="997"/>
        <v>0</v>
      </c>
      <c r="BM351" s="18">
        <f t="shared" si="997"/>
        <v>0</v>
      </c>
      <c r="BN351" s="18">
        <f t="shared" si="997"/>
        <v>0</v>
      </c>
      <c r="BO351" s="18">
        <f t="shared" si="940"/>
        <v>0</v>
      </c>
      <c r="BP351" s="18">
        <f t="shared" si="941"/>
        <v>0</v>
      </c>
      <c r="BQ351" s="18">
        <f t="shared" si="942"/>
        <v>0</v>
      </c>
      <c r="BR351" s="18">
        <f t="shared" si="997"/>
        <v>0</v>
      </c>
      <c r="BS351" s="18">
        <f t="shared" si="997"/>
        <v>0</v>
      </c>
      <c r="BT351" s="18">
        <f t="shared" si="997"/>
        <v>0</v>
      </c>
      <c r="BU351" s="18">
        <f t="shared" si="943"/>
        <v>0</v>
      </c>
      <c r="BV351" s="18">
        <f t="shared" si="944"/>
        <v>0</v>
      </c>
      <c r="BW351" s="18">
        <f t="shared" si="945"/>
        <v>0</v>
      </c>
      <c r="BX351" s="18">
        <f t="shared" si="997"/>
        <v>0</v>
      </c>
      <c r="BY351" s="18">
        <f t="shared" si="997"/>
        <v>0</v>
      </c>
      <c r="BZ351" s="18">
        <f t="shared" si="997"/>
        <v>0</v>
      </c>
      <c r="CA351" s="18">
        <f t="shared" si="946"/>
        <v>0</v>
      </c>
      <c r="CB351" s="18">
        <f t="shared" si="947"/>
        <v>0</v>
      </c>
      <c r="CC351" s="18">
        <f t="shared" si="948"/>
        <v>0</v>
      </c>
      <c r="CD351" s="18">
        <f t="shared" si="997"/>
        <v>0</v>
      </c>
      <c r="CE351" s="27" t="s">
        <v>1661</v>
      </c>
      <c r="CF351" s="33"/>
    </row>
    <row r="352" spans="1:84" hidden="1" x14ac:dyDescent="0.3">
      <c r="A352" s="41" t="s">
        <v>1223</v>
      </c>
      <c r="B352" s="39">
        <v>620</v>
      </c>
      <c r="C352" s="41"/>
      <c r="D352" s="41"/>
      <c r="E352" s="14" t="s">
        <v>569</v>
      </c>
      <c r="F352" s="18">
        <f t="shared" si="995"/>
        <v>0</v>
      </c>
      <c r="G352" s="18">
        <f t="shared" si="995"/>
        <v>0</v>
      </c>
      <c r="H352" s="18">
        <f t="shared" si="995"/>
        <v>0</v>
      </c>
      <c r="I352" s="18">
        <f t="shared" si="995"/>
        <v>0</v>
      </c>
      <c r="J352" s="18">
        <f t="shared" si="995"/>
        <v>0</v>
      </c>
      <c r="K352" s="18">
        <f t="shared" si="995"/>
        <v>0</v>
      </c>
      <c r="L352" s="18">
        <f t="shared" si="814"/>
        <v>0</v>
      </c>
      <c r="M352" s="18">
        <f t="shared" si="815"/>
        <v>0</v>
      </c>
      <c r="N352" s="18">
        <f t="shared" si="816"/>
        <v>0</v>
      </c>
      <c r="O352" s="18">
        <f t="shared" si="996"/>
        <v>0</v>
      </c>
      <c r="P352" s="18">
        <f t="shared" si="996"/>
        <v>0</v>
      </c>
      <c r="Q352" s="18">
        <f t="shared" si="996"/>
        <v>0</v>
      </c>
      <c r="R352" s="18">
        <f t="shared" si="996"/>
        <v>0</v>
      </c>
      <c r="S352" s="18">
        <f t="shared" si="996"/>
        <v>0</v>
      </c>
      <c r="T352" s="18">
        <f t="shared" si="991"/>
        <v>0</v>
      </c>
      <c r="U352" s="18">
        <f t="shared" si="992"/>
        <v>0</v>
      </c>
      <c r="V352" s="18">
        <f t="shared" si="993"/>
        <v>0</v>
      </c>
      <c r="W352" s="18">
        <f t="shared" si="997"/>
        <v>0</v>
      </c>
      <c r="X352" s="18">
        <f t="shared" si="997"/>
        <v>0</v>
      </c>
      <c r="Y352" s="18">
        <f t="shared" si="997"/>
        <v>0</v>
      </c>
      <c r="Z352" s="18">
        <f t="shared" si="997"/>
        <v>0</v>
      </c>
      <c r="AA352" s="18">
        <f t="shared" si="997"/>
        <v>0</v>
      </c>
      <c r="AB352" s="18">
        <f t="shared" si="997"/>
        <v>0</v>
      </c>
      <c r="AC352" s="18">
        <f t="shared" ref="AC352:AC430" si="998">T352+W352+Z352</f>
        <v>0</v>
      </c>
      <c r="AD352" s="18">
        <f t="shared" ref="AD352:AD430" si="999">U352+X352+AA352</f>
        <v>0</v>
      </c>
      <c r="AE352" s="18">
        <f t="shared" ref="AE352:AE430" si="1000">V352+Y352+AB352</f>
        <v>0</v>
      </c>
      <c r="AF352" s="18">
        <f t="shared" si="997"/>
        <v>0</v>
      </c>
      <c r="AG352" s="18">
        <f t="shared" si="997"/>
        <v>0</v>
      </c>
      <c r="AH352" s="18">
        <f t="shared" si="997"/>
        <v>0</v>
      </c>
      <c r="AI352" s="18">
        <f t="shared" ref="AI352:AI425" si="1001">AC352+AF352</f>
        <v>0</v>
      </c>
      <c r="AJ352" s="18">
        <f t="shared" ref="AJ352:AJ425" si="1002">AD352+AG352</f>
        <v>0</v>
      </c>
      <c r="AK352" s="18">
        <f t="shared" ref="AK352:AK425" si="1003">AE352+AH352</f>
        <v>0</v>
      </c>
      <c r="AL352" s="18">
        <f t="shared" si="997"/>
        <v>0</v>
      </c>
      <c r="AM352" s="18">
        <f t="shared" ref="AM352:AM425" si="1004">AI352+AL352</f>
        <v>0</v>
      </c>
      <c r="AN352" s="18">
        <f t="shared" si="997"/>
        <v>0</v>
      </c>
      <c r="AO352" s="18">
        <f t="shared" si="997"/>
        <v>0</v>
      </c>
      <c r="AP352" s="18">
        <f t="shared" si="997"/>
        <v>0</v>
      </c>
      <c r="AQ352" s="18">
        <f t="shared" ref="AQ352:AQ425" si="1005">AM352+AN352</f>
        <v>0</v>
      </c>
      <c r="AR352" s="18">
        <f t="shared" ref="AR352:AR425" si="1006">AJ352+AO352</f>
        <v>0</v>
      </c>
      <c r="AS352" s="18">
        <f t="shared" ref="AS352:AS425" si="1007">AK352+AP352</f>
        <v>0</v>
      </c>
      <c r="AT352" s="18">
        <f t="shared" si="997"/>
        <v>0</v>
      </c>
      <c r="AU352" s="18">
        <f t="shared" si="997"/>
        <v>0</v>
      </c>
      <c r="AV352" s="18">
        <f t="shared" si="997"/>
        <v>0</v>
      </c>
      <c r="AW352" s="18">
        <f t="shared" ref="AW352:AW425" si="1008">AQ352+AT352</f>
        <v>0</v>
      </c>
      <c r="AX352" s="18">
        <f t="shared" ref="AX352:AX425" si="1009">AR352+AU352</f>
        <v>0</v>
      </c>
      <c r="AY352" s="18">
        <f t="shared" ref="AY352:AY425" si="1010">AS352+AV352</f>
        <v>0</v>
      </c>
      <c r="AZ352" s="18">
        <f t="shared" si="997"/>
        <v>0</v>
      </c>
      <c r="BA352" s="18">
        <f t="shared" si="997"/>
        <v>0</v>
      </c>
      <c r="BB352" s="18">
        <f t="shared" si="997"/>
        <v>0</v>
      </c>
      <c r="BC352" s="18">
        <f t="shared" si="937"/>
        <v>0</v>
      </c>
      <c r="BD352" s="18">
        <f t="shared" si="938"/>
        <v>0</v>
      </c>
      <c r="BE352" s="18">
        <f t="shared" si="939"/>
        <v>0</v>
      </c>
      <c r="BF352" s="18">
        <f t="shared" si="997"/>
        <v>0</v>
      </c>
      <c r="BG352" s="18">
        <f t="shared" si="997"/>
        <v>0</v>
      </c>
      <c r="BH352" s="18">
        <f t="shared" si="997"/>
        <v>0</v>
      </c>
      <c r="BI352" s="18">
        <f t="shared" si="934"/>
        <v>0</v>
      </c>
      <c r="BJ352" s="18">
        <f t="shared" si="935"/>
        <v>0</v>
      </c>
      <c r="BK352" s="18">
        <f t="shared" si="936"/>
        <v>0</v>
      </c>
      <c r="BL352" s="18">
        <f t="shared" si="997"/>
        <v>0</v>
      </c>
      <c r="BM352" s="18">
        <f t="shared" si="997"/>
        <v>0</v>
      </c>
      <c r="BN352" s="18">
        <f t="shared" si="997"/>
        <v>0</v>
      </c>
      <c r="BO352" s="18">
        <f t="shared" si="940"/>
        <v>0</v>
      </c>
      <c r="BP352" s="18">
        <f t="shared" si="941"/>
        <v>0</v>
      </c>
      <c r="BQ352" s="18">
        <f t="shared" si="942"/>
        <v>0</v>
      </c>
      <c r="BR352" s="18">
        <f t="shared" si="997"/>
        <v>0</v>
      </c>
      <c r="BS352" s="18">
        <f t="shared" si="997"/>
        <v>0</v>
      </c>
      <c r="BT352" s="18">
        <f t="shared" si="997"/>
        <v>0</v>
      </c>
      <c r="BU352" s="18">
        <f t="shared" si="943"/>
        <v>0</v>
      </c>
      <c r="BV352" s="18">
        <f t="shared" si="944"/>
        <v>0</v>
      </c>
      <c r="BW352" s="18">
        <f t="shared" si="945"/>
        <v>0</v>
      </c>
      <c r="BX352" s="18">
        <f t="shared" si="997"/>
        <v>0</v>
      </c>
      <c r="BY352" s="18">
        <f t="shared" si="997"/>
        <v>0</v>
      </c>
      <c r="BZ352" s="18">
        <f t="shared" si="997"/>
        <v>0</v>
      </c>
      <c r="CA352" s="18">
        <f t="shared" si="946"/>
        <v>0</v>
      </c>
      <c r="CB352" s="18">
        <f t="shared" si="947"/>
        <v>0</v>
      </c>
      <c r="CC352" s="18">
        <f t="shared" si="948"/>
        <v>0</v>
      </c>
      <c r="CD352" s="18">
        <f t="shared" si="997"/>
        <v>0</v>
      </c>
      <c r="CE352" s="27" t="s">
        <v>1661</v>
      </c>
      <c r="CF352" s="33"/>
    </row>
    <row r="353" spans="1:84" hidden="1" x14ac:dyDescent="0.3">
      <c r="A353" s="41" t="s">
        <v>1223</v>
      </c>
      <c r="B353" s="39">
        <v>620</v>
      </c>
      <c r="C353" s="41" t="s">
        <v>23</v>
      </c>
      <c r="D353" s="41" t="s">
        <v>5</v>
      </c>
      <c r="E353" s="14" t="s">
        <v>537</v>
      </c>
      <c r="F353" s="18"/>
      <c r="G353" s="18"/>
      <c r="H353" s="18"/>
      <c r="I353" s="18"/>
      <c r="J353" s="18"/>
      <c r="K353" s="18"/>
      <c r="L353" s="18">
        <f t="shared" si="814"/>
        <v>0</v>
      </c>
      <c r="M353" s="18">
        <f t="shared" si="815"/>
        <v>0</v>
      </c>
      <c r="N353" s="18">
        <f t="shared" si="816"/>
        <v>0</v>
      </c>
      <c r="O353" s="18"/>
      <c r="P353" s="18"/>
      <c r="Q353" s="18"/>
      <c r="R353" s="18"/>
      <c r="S353" s="18"/>
      <c r="T353" s="18">
        <f t="shared" si="991"/>
        <v>0</v>
      </c>
      <c r="U353" s="18">
        <f t="shared" si="992"/>
        <v>0</v>
      </c>
      <c r="V353" s="18">
        <f t="shared" si="993"/>
        <v>0</v>
      </c>
      <c r="W353" s="18"/>
      <c r="X353" s="18"/>
      <c r="Y353" s="18"/>
      <c r="Z353" s="18"/>
      <c r="AA353" s="18"/>
      <c r="AB353" s="18"/>
      <c r="AC353" s="18">
        <f t="shared" si="998"/>
        <v>0</v>
      </c>
      <c r="AD353" s="18">
        <f t="shared" si="999"/>
        <v>0</v>
      </c>
      <c r="AE353" s="18">
        <f t="shared" si="1000"/>
        <v>0</v>
      </c>
      <c r="AF353" s="18"/>
      <c r="AG353" s="18"/>
      <c r="AH353" s="18"/>
      <c r="AI353" s="18">
        <f t="shared" si="1001"/>
        <v>0</v>
      </c>
      <c r="AJ353" s="18">
        <f t="shared" si="1002"/>
        <v>0</v>
      </c>
      <c r="AK353" s="18">
        <f t="shared" si="1003"/>
        <v>0</v>
      </c>
      <c r="AL353" s="18"/>
      <c r="AM353" s="18">
        <f t="shared" si="1004"/>
        <v>0</v>
      </c>
      <c r="AN353" s="18"/>
      <c r="AO353" s="18"/>
      <c r="AP353" s="18"/>
      <c r="AQ353" s="18">
        <f t="shared" si="1005"/>
        <v>0</v>
      </c>
      <c r="AR353" s="18">
        <f t="shared" si="1006"/>
        <v>0</v>
      </c>
      <c r="AS353" s="18">
        <f t="shared" si="1007"/>
        <v>0</v>
      </c>
      <c r="AT353" s="18"/>
      <c r="AU353" s="18"/>
      <c r="AV353" s="18"/>
      <c r="AW353" s="18">
        <f t="shared" si="1008"/>
        <v>0</v>
      </c>
      <c r="AX353" s="18">
        <f t="shared" si="1009"/>
        <v>0</v>
      </c>
      <c r="AY353" s="18">
        <f t="shared" si="1010"/>
        <v>0</v>
      </c>
      <c r="AZ353" s="18"/>
      <c r="BA353" s="18"/>
      <c r="BB353" s="18"/>
      <c r="BC353" s="18">
        <f t="shared" si="937"/>
        <v>0</v>
      </c>
      <c r="BD353" s="18">
        <f t="shared" si="938"/>
        <v>0</v>
      </c>
      <c r="BE353" s="18">
        <f t="shared" si="939"/>
        <v>0</v>
      </c>
      <c r="BF353" s="18"/>
      <c r="BG353" s="18"/>
      <c r="BH353" s="18"/>
      <c r="BI353" s="18">
        <f t="shared" si="934"/>
        <v>0</v>
      </c>
      <c r="BJ353" s="18">
        <f t="shared" si="935"/>
        <v>0</v>
      </c>
      <c r="BK353" s="18">
        <f t="shared" si="936"/>
        <v>0</v>
      </c>
      <c r="BL353" s="18"/>
      <c r="BM353" s="18"/>
      <c r="BN353" s="18"/>
      <c r="BO353" s="18">
        <f t="shared" si="940"/>
        <v>0</v>
      </c>
      <c r="BP353" s="18">
        <f t="shared" si="941"/>
        <v>0</v>
      </c>
      <c r="BQ353" s="18">
        <f t="shared" si="942"/>
        <v>0</v>
      </c>
      <c r="BR353" s="18"/>
      <c r="BS353" s="18"/>
      <c r="BT353" s="18"/>
      <c r="BU353" s="18">
        <f t="shared" si="943"/>
        <v>0</v>
      </c>
      <c r="BV353" s="18">
        <f t="shared" si="944"/>
        <v>0</v>
      </c>
      <c r="BW353" s="18">
        <f t="shared" si="945"/>
        <v>0</v>
      </c>
      <c r="BX353" s="18"/>
      <c r="BY353" s="18"/>
      <c r="BZ353" s="18"/>
      <c r="CA353" s="18">
        <f t="shared" si="946"/>
        <v>0</v>
      </c>
      <c r="CB353" s="18">
        <f t="shared" si="947"/>
        <v>0</v>
      </c>
      <c r="CC353" s="18">
        <f t="shared" si="948"/>
        <v>0</v>
      </c>
      <c r="CD353" s="18"/>
      <c r="CE353" s="27" t="s">
        <v>1661</v>
      </c>
      <c r="CF353" s="33"/>
    </row>
    <row r="354" spans="1:84" ht="31.2" hidden="1" x14ac:dyDescent="0.3">
      <c r="A354" s="41" t="s">
        <v>71</v>
      </c>
      <c r="B354" s="39"/>
      <c r="C354" s="41"/>
      <c r="D354" s="41"/>
      <c r="E354" s="14" t="s">
        <v>856</v>
      </c>
      <c r="F354" s="18">
        <f t="shared" ref="F354:K356" si="1011">F355</f>
        <v>0</v>
      </c>
      <c r="G354" s="18">
        <f t="shared" si="1011"/>
        <v>0</v>
      </c>
      <c r="H354" s="18">
        <f t="shared" si="1011"/>
        <v>0</v>
      </c>
      <c r="I354" s="18">
        <f t="shared" si="1011"/>
        <v>0</v>
      </c>
      <c r="J354" s="18">
        <f t="shared" si="1011"/>
        <v>0</v>
      </c>
      <c r="K354" s="18">
        <f t="shared" si="1011"/>
        <v>0</v>
      </c>
      <c r="L354" s="18">
        <f t="shared" si="814"/>
        <v>0</v>
      </c>
      <c r="M354" s="18">
        <f t="shared" si="815"/>
        <v>0</v>
      </c>
      <c r="N354" s="18">
        <f t="shared" si="816"/>
        <v>0</v>
      </c>
      <c r="O354" s="18">
        <f t="shared" ref="O354:S356" si="1012">O355</f>
        <v>0</v>
      </c>
      <c r="P354" s="18">
        <f t="shared" si="1012"/>
        <v>0</v>
      </c>
      <c r="Q354" s="18">
        <f t="shared" si="1012"/>
        <v>0</v>
      </c>
      <c r="R354" s="18">
        <f t="shared" si="1012"/>
        <v>0</v>
      </c>
      <c r="S354" s="18">
        <f t="shared" si="1012"/>
        <v>0</v>
      </c>
      <c r="T354" s="18">
        <f t="shared" si="991"/>
        <v>0</v>
      </c>
      <c r="U354" s="18">
        <f t="shared" si="992"/>
        <v>0</v>
      </c>
      <c r="V354" s="18">
        <f t="shared" si="993"/>
        <v>0</v>
      </c>
      <c r="W354" s="18">
        <f t="shared" ref="W354:CD356" si="1013">W355</f>
        <v>0</v>
      </c>
      <c r="X354" s="18">
        <f t="shared" si="1013"/>
        <v>0</v>
      </c>
      <c r="Y354" s="18">
        <f t="shared" si="1013"/>
        <v>0</v>
      </c>
      <c r="Z354" s="18">
        <f t="shared" si="1013"/>
        <v>0</v>
      </c>
      <c r="AA354" s="18">
        <f t="shared" si="1013"/>
        <v>0</v>
      </c>
      <c r="AB354" s="18">
        <f t="shared" si="1013"/>
        <v>0</v>
      </c>
      <c r="AC354" s="18">
        <f t="shared" si="998"/>
        <v>0</v>
      </c>
      <c r="AD354" s="18">
        <f t="shared" si="999"/>
        <v>0</v>
      </c>
      <c r="AE354" s="18">
        <f t="shared" si="1000"/>
        <v>0</v>
      </c>
      <c r="AF354" s="18">
        <f t="shared" si="1013"/>
        <v>0</v>
      </c>
      <c r="AG354" s="18">
        <f t="shared" si="1013"/>
        <v>0</v>
      </c>
      <c r="AH354" s="18">
        <f t="shared" si="1013"/>
        <v>0</v>
      </c>
      <c r="AI354" s="18">
        <f t="shared" si="1001"/>
        <v>0</v>
      </c>
      <c r="AJ354" s="18">
        <f t="shared" si="1002"/>
        <v>0</v>
      </c>
      <c r="AK354" s="18">
        <f t="shared" si="1003"/>
        <v>0</v>
      </c>
      <c r="AL354" s="18">
        <f t="shared" si="1013"/>
        <v>0</v>
      </c>
      <c r="AM354" s="18">
        <f t="shared" si="1004"/>
        <v>0</v>
      </c>
      <c r="AN354" s="18">
        <f t="shared" si="1013"/>
        <v>0</v>
      </c>
      <c r="AO354" s="18">
        <f t="shared" si="1013"/>
        <v>0</v>
      </c>
      <c r="AP354" s="18">
        <f t="shared" si="1013"/>
        <v>0</v>
      </c>
      <c r="AQ354" s="18">
        <f t="shared" si="1005"/>
        <v>0</v>
      </c>
      <c r="AR354" s="18">
        <f t="shared" si="1006"/>
        <v>0</v>
      </c>
      <c r="AS354" s="18">
        <f t="shared" si="1007"/>
        <v>0</v>
      </c>
      <c r="AT354" s="18">
        <f t="shared" si="1013"/>
        <v>0</v>
      </c>
      <c r="AU354" s="18">
        <f t="shared" si="1013"/>
        <v>0</v>
      </c>
      <c r="AV354" s="18">
        <f t="shared" si="1013"/>
        <v>0</v>
      </c>
      <c r="AW354" s="18">
        <f t="shared" si="1008"/>
        <v>0</v>
      </c>
      <c r="AX354" s="18">
        <f t="shared" si="1009"/>
        <v>0</v>
      </c>
      <c r="AY354" s="18">
        <f t="shared" si="1010"/>
        <v>0</v>
      </c>
      <c r="AZ354" s="18">
        <f t="shared" si="1013"/>
        <v>0</v>
      </c>
      <c r="BA354" s="18">
        <f t="shared" si="1013"/>
        <v>0</v>
      </c>
      <c r="BB354" s="18">
        <f t="shared" si="1013"/>
        <v>0</v>
      </c>
      <c r="BC354" s="18">
        <f t="shared" si="937"/>
        <v>0</v>
      </c>
      <c r="BD354" s="18">
        <f t="shared" si="938"/>
        <v>0</v>
      </c>
      <c r="BE354" s="18">
        <f t="shared" si="939"/>
        <v>0</v>
      </c>
      <c r="BF354" s="18">
        <f t="shared" si="1013"/>
        <v>0</v>
      </c>
      <c r="BG354" s="18">
        <f t="shared" si="1013"/>
        <v>0</v>
      </c>
      <c r="BH354" s="18">
        <f t="shared" si="1013"/>
        <v>0</v>
      </c>
      <c r="BI354" s="18">
        <f t="shared" si="934"/>
        <v>0</v>
      </c>
      <c r="BJ354" s="18">
        <f t="shared" si="935"/>
        <v>0</v>
      </c>
      <c r="BK354" s="18">
        <f t="shared" si="936"/>
        <v>0</v>
      </c>
      <c r="BL354" s="18">
        <f t="shared" si="1013"/>
        <v>0</v>
      </c>
      <c r="BM354" s="18">
        <f t="shared" si="1013"/>
        <v>0</v>
      </c>
      <c r="BN354" s="18">
        <f t="shared" si="1013"/>
        <v>0</v>
      </c>
      <c r="BO354" s="18">
        <f t="shared" si="940"/>
        <v>0</v>
      </c>
      <c r="BP354" s="18">
        <f t="shared" si="941"/>
        <v>0</v>
      </c>
      <c r="BQ354" s="18">
        <f t="shared" si="942"/>
        <v>0</v>
      </c>
      <c r="BR354" s="18">
        <f t="shared" si="1013"/>
        <v>0</v>
      </c>
      <c r="BS354" s="18">
        <f t="shared" si="1013"/>
        <v>0</v>
      </c>
      <c r="BT354" s="18">
        <f t="shared" si="1013"/>
        <v>0</v>
      </c>
      <c r="BU354" s="18">
        <f t="shared" si="943"/>
        <v>0</v>
      </c>
      <c r="BV354" s="18">
        <f t="shared" si="944"/>
        <v>0</v>
      </c>
      <c r="BW354" s="18">
        <f t="shared" si="945"/>
        <v>0</v>
      </c>
      <c r="BX354" s="18">
        <f t="shared" si="1013"/>
        <v>0</v>
      </c>
      <c r="BY354" s="18">
        <f t="shared" si="1013"/>
        <v>0</v>
      </c>
      <c r="BZ354" s="18">
        <f t="shared" si="1013"/>
        <v>0</v>
      </c>
      <c r="CA354" s="18">
        <f t="shared" si="946"/>
        <v>0</v>
      </c>
      <c r="CB354" s="18">
        <f t="shared" si="947"/>
        <v>0</v>
      </c>
      <c r="CC354" s="18">
        <f t="shared" si="948"/>
        <v>0</v>
      </c>
      <c r="CD354" s="18">
        <f t="shared" si="1013"/>
        <v>0</v>
      </c>
      <c r="CE354" s="27" t="s">
        <v>1661</v>
      </c>
      <c r="CF354" s="33"/>
    </row>
    <row r="355" spans="1:84" ht="46.8" hidden="1" x14ac:dyDescent="0.3">
      <c r="A355" s="41" t="s">
        <v>71</v>
      </c>
      <c r="B355" s="39">
        <v>600</v>
      </c>
      <c r="C355" s="41"/>
      <c r="D355" s="41"/>
      <c r="E355" s="14" t="s">
        <v>554</v>
      </c>
      <c r="F355" s="18">
        <f t="shared" si="1011"/>
        <v>0</v>
      </c>
      <c r="G355" s="18">
        <f t="shared" si="1011"/>
        <v>0</v>
      </c>
      <c r="H355" s="18">
        <f t="shared" si="1011"/>
        <v>0</v>
      </c>
      <c r="I355" s="18">
        <f t="shared" si="1011"/>
        <v>0</v>
      </c>
      <c r="J355" s="18">
        <f t="shared" si="1011"/>
        <v>0</v>
      </c>
      <c r="K355" s="18">
        <f t="shared" si="1011"/>
        <v>0</v>
      </c>
      <c r="L355" s="18">
        <f t="shared" si="814"/>
        <v>0</v>
      </c>
      <c r="M355" s="18">
        <f t="shared" si="815"/>
        <v>0</v>
      </c>
      <c r="N355" s="18">
        <f t="shared" si="816"/>
        <v>0</v>
      </c>
      <c r="O355" s="18">
        <f t="shared" si="1012"/>
        <v>0</v>
      </c>
      <c r="P355" s="18">
        <f t="shared" si="1012"/>
        <v>0</v>
      </c>
      <c r="Q355" s="18">
        <f t="shared" si="1012"/>
        <v>0</v>
      </c>
      <c r="R355" s="18">
        <f t="shared" si="1012"/>
        <v>0</v>
      </c>
      <c r="S355" s="18">
        <f t="shared" si="1012"/>
        <v>0</v>
      </c>
      <c r="T355" s="18">
        <f t="shared" si="991"/>
        <v>0</v>
      </c>
      <c r="U355" s="18">
        <f t="shared" si="992"/>
        <v>0</v>
      </c>
      <c r="V355" s="18">
        <f t="shared" si="993"/>
        <v>0</v>
      </c>
      <c r="W355" s="18">
        <f t="shared" si="1013"/>
        <v>0</v>
      </c>
      <c r="X355" s="18">
        <f t="shared" si="1013"/>
        <v>0</v>
      </c>
      <c r="Y355" s="18">
        <f t="shared" si="1013"/>
        <v>0</v>
      </c>
      <c r="Z355" s="18">
        <f t="shared" si="1013"/>
        <v>0</v>
      </c>
      <c r="AA355" s="18">
        <f t="shared" si="1013"/>
        <v>0</v>
      </c>
      <c r="AB355" s="18">
        <f t="shared" si="1013"/>
        <v>0</v>
      </c>
      <c r="AC355" s="18">
        <f t="shared" si="998"/>
        <v>0</v>
      </c>
      <c r="AD355" s="18">
        <f t="shared" si="999"/>
        <v>0</v>
      </c>
      <c r="AE355" s="18">
        <f t="shared" si="1000"/>
        <v>0</v>
      </c>
      <c r="AF355" s="18">
        <f t="shared" si="1013"/>
        <v>0</v>
      </c>
      <c r="AG355" s="18">
        <f t="shared" si="1013"/>
        <v>0</v>
      </c>
      <c r="AH355" s="18">
        <f t="shared" si="1013"/>
        <v>0</v>
      </c>
      <c r="AI355" s="18">
        <f t="shared" si="1001"/>
        <v>0</v>
      </c>
      <c r="AJ355" s="18">
        <f t="shared" si="1002"/>
        <v>0</v>
      </c>
      <c r="AK355" s="18">
        <f t="shared" si="1003"/>
        <v>0</v>
      </c>
      <c r="AL355" s="18">
        <f t="shared" si="1013"/>
        <v>0</v>
      </c>
      <c r="AM355" s="18">
        <f t="shared" si="1004"/>
        <v>0</v>
      </c>
      <c r="AN355" s="18">
        <f t="shared" si="1013"/>
        <v>0</v>
      </c>
      <c r="AO355" s="18">
        <f t="shared" si="1013"/>
        <v>0</v>
      </c>
      <c r="AP355" s="18">
        <f t="shared" si="1013"/>
        <v>0</v>
      </c>
      <c r="AQ355" s="18">
        <f t="shared" si="1005"/>
        <v>0</v>
      </c>
      <c r="AR355" s="18">
        <f t="shared" si="1006"/>
        <v>0</v>
      </c>
      <c r="AS355" s="18">
        <f t="shared" si="1007"/>
        <v>0</v>
      </c>
      <c r="AT355" s="18">
        <f t="shared" si="1013"/>
        <v>0</v>
      </c>
      <c r="AU355" s="18">
        <f t="shared" si="1013"/>
        <v>0</v>
      </c>
      <c r="AV355" s="18">
        <f t="shared" si="1013"/>
        <v>0</v>
      </c>
      <c r="AW355" s="18">
        <f t="shared" si="1008"/>
        <v>0</v>
      </c>
      <c r="AX355" s="18">
        <f t="shared" si="1009"/>
        <v>0</v>
      </c>
      <c r="AY355" s="18">
        <f t="shared" si="1010"/>
        <v>0</v>
      </c>
      <c r="AZ355" s="18">
        <f t="shared" si="1013"/>
        <v>0</v>
      </c>
      <c r="BA355" s="18">
        <f t="shared" si="1013"/>
        <v>0</v>
      </c>
      <c r="BB355" s="18">
        <f t="shared" si="1013"/>
        <v>0</v>
      </c>
      <c r="BC355" s="18">
        <f t="shared" si="937"/>
        <v>0</v>
      </c>
      <c r="BD355" s="18">
        <f t="shared" si="938"/>
        <v>0</v>
      </c>
      <c r="BE355" s="18">
        <f t="shared" si="939"/>
        <v>0</v>
      </c>
      <c r="BF355" s="18">
        <f t="shared" si="1013"/>
        <v>0</v>
      </c>
      <c r="BG355" s="18">
        <f t="shared" si="1013"/>
        <v>0</v>
      </c>
      <c r="BH355" s="18">
        <f t="shared" si="1013"/>
        <v>0</v>
      </c>
      <c r="BI355" s="18">
        <f t="shared" si="934"/>
        <v>0</v>
      </c>
      <c r="BJ355" s="18">
        <f t="shared" si="935"/>
        <v>0</v>
      </c>
      <c r="BK355" s="18">
        <f t="shared" si="936"/>
        <v>0</v>
      </c>
      <c r="BL355" s="18">
        <f t="shared" si="1013"/>
        <v>0</v>
      </c>
      <c r="BM355" s="18">
        <f t="shared" si="1013"/>
        <v>0</v>
      </c>
      <c r="BN355" s="18">
        <f t="shared" si="1013"/>
        <v>0</v>
      </c>
      <c r="BO355" s="18">
        <f t="shared" si="940"/>
        <v>0</v>
      </c>
      <c r="BP355" s="18">
        <f t="shared" si="941"/>
        <v>0</v>
      </c>
      <c r="BQ355" s="18">
        <f t="shared" si="942"/>
        <v>0</v>
      </c>
      <c r="BR355" s="18">
        <f t="shared" si="1013"/>
        <v>0</v>
      </c>
      <c r="BS355" s="18">
        <f t="shared" si="1013"/>
        <v>0</v>
      </c>
      <c r="BT355" s="18">
        <f t="shared" si="1013"/>
        <v>0</v>
      </c>
      <c r="BU355" s="18">
        <f t="shared" si="943"/>
        <v>0</v>
      </c>
      <c r="BV355" s="18">
        <f t="shared" si="944"/>
        <v>0</v>
      </c>
      <c r="BW355" s="18">
        <f t="shared" si="945"/>
        <v>0</v>
      </c>
      <c r="BX355" s="18">
        <f t="shared" si="1013"/>
        <v>0</v>
      </c>
      <c r="BY355" s="18">
        <f t="shared" si="1013"/>
        <v>0</v>
      </c>
      <c r="BZ355" s="18">
        <f t="shared" si="1013"/>
        <v>0</v>
      </c>
      <c r="CA355" s="18">
        <f t="shared" si="946"/>
        <v>0</v>
      </c>
      <c r="CB355" s="18">
        <f t="shared" si="947"/>
        <v>0</v>
      </c>
      <c r="CC355" s="18">
        <f t="shared" si="948"/>
        <v>0</v>
      </c>
      <c r="CD355" s="18">
        <f t="shared" si="1013"/>
        <v>0</v>
      </c>
      <c r="CE355" s="27" t="s">
        <v>1661</v>
      </c>
      <c r="CF355" s="33"/>
    </row>
    <row r="356" spans="1:84" hidden="1" x14ac:dyDescent="0.3">
      <c r="A356" s="41" t="s">
        <v>71</v>
      </c>
      <c r="B356" s="39">
        <v>620</v>
      </c>
      <c r="C356" s="41"/>
      <c r="D356" s="41"/>
      <c r="E356" s="14" t="s">
        <v>569</v>
      </c>
      <c r="F356" s="18">
        <f t="shared" si="1011"/>
        <v>0</v>
      </c>
      <c r="G356" s="18">
        <f t="shared" si="1011"/>
        <v>0</v>
      </c>
      <c r="H356" s="18">
        <f t="shared" si="1011"/>
        <v>0</v>
      </c>
      <c r="I356" s="18">
        <f t="shared" si="1011"/>
        <v>0</v>
      </c>
      <c r="J356" s="18">
        <f t="shared" si="1011"/>
        <v>0</v>
      </c>
      <c r="K356" s="18">
        <f t="shared" si="1011"/>
        <v>0</v>
      </c>
      <c r="L356" s="18">
        <f t="shared" si="814"/>
        <v>0</v>
      </c>
      <c r="M356" s="18">
        <f t="shared" si="815"/>
        <v>0</v>
      </c>
      <c r="N356" s="18">
        <f t="shared" si="816"/>
        <v>0</v>
      </c>
      <c r="O356" s="18">
        <f t="shared" si="1012"/>
        <v>0</v>
      </c>
      <c r="P356" s="18">
        <f t="shared" si="1012"/>
        <v>0</v>
      </c>
      <c r="Q356" s="18">
        <f t="shared" si="1012"/>
        <v>0</v>
      </c>
      <c r="R356" s="18">
        <f t="shared" si="1012"/>
        <v>0</v>
      </c>
      <c r="S356" s="18">
        <f t="shared" si="1012"/>
        <v>0</v>
      </c>
      <c r="T356" s="18">
        <f t="shared" si="991"/>
        <v>0</v>
      </c>
      <c r="U356" s="18">
        <f t="shared" si="992"/>
        <v>0</v>
      </c>
      <c r="V356" s="18">
        <f t="shared" si="993"/>
        <v>0</v>
      </c>
      <c r="W356" s="18">
        <f t="shared" si="1013"/>
        <v>0</v>
      </c>
      <c r="X356" s="18">
        <f t="shared" si="1013"/>
        <v>0</v>
      </c>
      <c r="Y356" s="18">
        <f t="shared" si="1013"/>
        <v>0</v>
      </c>
      <c r="Z356" s="18">
        <f t="shared" si="1013"/>
        <v>0</v>
      </c>
      <c r="AA356" s="18">
        <f t="shared" si="1013"/>
        <v>0</v>
      </c>
      <c r="AB356" s="18">
        <f t="shared" si="1013"/>
        <v>0</v>
      </c>
      <c r="AC356" s="18">
        <f t="shared" si="998"/>
        <v>0</v>
      </c>
      <c r="AD356" s="18">
        <f t="shared" si="999"/>
        <v>0</v>
      </c>
      <c r="AE356" s="18">
        <f t="shared" si="1000"/>
        <v>0</v>
      </c>
      <c r="AF356" s="18">
        <f t="shared" si="1013"/>
        <v>0</v>
      </c>
      <c r="AG356" s="18">
        <f t="shared" si="1013"/>
        <v>0</v>
      </c>
      <c r="AH356" s="18">
        <f t="shared" si="1013"/>
        <v>0</v>
      </c>
      <c r="AI356" s="18">
        <f t="shared" si="1001"/>
        <v>0</v>
      </c>
      <c r="AJ356" s="18">
        <f t="shared" si="1002"/>
        <v>0</v>
      </c>
      <c r="AK356" s="18">
        <f t="shared" si="1003"/>
        <v>0</v>
      </c>
      <c r="AL356" s="18">
        <f t="shared" si="1013"/>
        <v>0</v>
      </c>
      <c r="AM356" s="18">
        <f t="shared" si="1004"/>
        <v>0</v>
      </c>
      <c r="AN356" s="18">
        <f t="shared" si="1013"/>
        <v>0</v>
      </c>
      <c r="AO356" s="18">
        <f t="shared" si="1013"/>
        <v>0</v>
      </c>
      <c r="AP356" s="18">
        <f t="shared" si="1013"/>
        <v>0</v>
      </c>
      <c r="AQ356" s="18">
        <f t="shared" si="1005"/>
        <v>0</v>
      </c>
      <c r="AR356" s="18">
        <f t="shared" si="1006"/>
        <v>0</v>
      </c>
      <c r="AS356" s="18">
        <f t="shared" si="1007"/>
        <v>0</v>
      </c>
      <c r="AT356" s="18">
        <f t="shared" si="1013"/>
        <v>0</v>
      </c>
      <c r="AU356" s="18">
        <f t="shared" si="1013"/>
        <v>0</v>
      </c>
      <c r="AV356" s="18">
        <f t="shared" si="1013"/>
        <v>0</v>
      </c>
      <c r="AW356" s="18">
        <f t="shared" si="1008"/>
        <v>0</v>
      </c>
      <c r="AX356" s="18">
        <f t="shared" si="1009"/>
        <v>0</v>
      </c>
      <c r="AY356" s="18">
        <f t="shared" si="1010"/>
        <v>0</v>
      </c>
      <c r="AZ356" s="18">
        <f t="shared" si="1013"/>
        <v>0</v>
      </c>
      <c r="BA356" s="18">
        <f t="shared" si="1013"/>
        <v>0</v>
      </c>
      <c r="BB356" s="18">
        <f t="shared" si="1013"/>
        <v>0</v>
      </c>
      <c r="BC356" s="18">
        <f t="shared" si="937"/>
        <v>0</v>
      </c>
      <c r="BD356" s="18">
        <f t="shared" si="938"/>
        <v>0</v>
      </c>
      <c r="BE356" s="18">
        <f t="shared" si="939"/>
        <v>0</v>
      </c>
      <c r="BF356" s="18">
        <f t="shared" si="1013"/>
        <v>0</v>
      </c>
      <c r="BG356" s="18">
        <f t="shared" si="1013"/>
        <v>0</v>
      </c>
      <c r="BH356" s="18">
        <f t="shared" si="1013"/>
        <v>0</v>
      </c>
      <c r="BI356" s="18">
        <f t="shared" si="934"/>
        <v>0</v>
      </c>
      <c r="BJ356" s="18">
        <f t="shared" si="935"/>
        <v>0</v>
      </c>
      <c r="BK356" s="18">
        <f t="shared" si="936"/>
        <v>0</v>
      </c>
      <c r="BL356" s="18">
        <f t="shared" si="1013"/>
        <v>0</v>
      </c>
      <c r="BM356" s="18">
        <f t="shared" si="1013"/>
        <v>0</v>
      </c>
      <c r="BN356" s="18">
        <f t="shared" si="1013"/>
        <v>0</v>
      </c>
      <c r="BO356" s="18">
        <f t="shared" si="940"/>
        <v>0</v>
      </c>
      <c r="BP356" s="18">
        <f t="shared" si="941"/>
        <v>0</v>
      </c>
      <c r="BQ356" s="18">
        <f t="shared" si="942"/>
        <v>0</v>
      </c>
      <c r="BR356" s="18">
        <f t="shared" si="1013"/>
        <v>0</v>
      </c>
      <c r="BS356" s="18">
        <f t="shared" si="1013"/>
        <v>0</v>
      </c>
      <c r="BT356" s="18">
        <f t="shared" si="1013"/>
        <v>0</v>
      </c>
      <c r="BU356" s="18">
        <f t="shared" si="943"/>
        <v>0</v>
      </c>
      <c r="BV356" s="18">
        <f t="shared" si="944"/>
        <v>0</v>
      </c>
      <c r="BW356" s="18">
        <f t="shared" si="945"/>
        <v>0</v>
      </c>
      <c r="BX356" s="18">
        <f t="shared" si="1013"/>
        <v>0</v>
      </c>
      <c r="BY356" s="18">
        <f t="shared" si="1013"/>
        <v>0</v>
      </c>
      <c r="BZ356" s="18">
        <f t="shared" si="1013"/>
        <v>0</v>
      </c>
      <c r="CA356" s="18">
        <f t="shared" si="946"/>
        <v>0</v>
      </c>
      <c r="CB356" s="18">
        <f t="shared" si="947"/>
        <v>0</v>
      </c>
      <c r="CC356" s="18">
        <f t="shared" si="948"/>
        <v>0</v>
      </c>
      <c r="CD356" s="18">
        <f t="shared" si="1013"/>
        <v>0</v>
      </c>
      <c r="CE356" s="27" t="s">
        <v>1661</v>
      </c>
      <c r="CF356" s="33"/>
    </row>
    <row r="357" spans="1:84" hidden="1" x14ac:dyDescent="0.3">
      <c r="A357" s="41" t="s">
        <v>71</v>
      </c>
      <c r="B357" s="39">
        <v>620</v>
      </c>
      <c r="C357" s="41" t="s">
        <v>23</v>
      </c>
      <c r="D357" s="41" t="s">
        <v>5</v>
      </c>
      <c r="E357" s="14" t="s">
        <v>537</v>
      </c>
      <c r="F357" s="18"/>
      <c r="G357" s="18"/>
      <c r="H357" s="18"/>
      <c r="I357" s="18"/>
      <c r="J357" s="18"/>
      <c r="K357" s="18"/>
      <c r="L357" s="18">
        <f t="shared" si="814"/>
        <v>0</v>
      </c>
      <c r="M357" s="18">
        <f t="shared" si="815"/>
        <v>0</v>
      </c>
      <c r="N357" s="18">
        <f t="shared" si="816"/>
        <v>0</v>
      </c>
      <c r="O357" s="18"/>
      <c r="P357" s="18"/>
      <c r="Q357" s="18"/>
      <c r="R357" s="18"/>
      <c r="S357" s="18"/>
      <c r="T357" s="18">
        <f t="shared" si="991"/>
        <v>0</v>
      </c>
      <c r="U357" s="18">
        <f t="shared" si="992"/>
        <v>0</v>
      </c>
      <c r="V357" s="18">
        <f t="shared" si="993"/>
        <v>0</v>
      </c>
      <c r="W357" s="18"/>
      <c r="X357" s="18"/>
      <c r="Y357" s="18"/>
      <c r="Z357" s="18"/>
      <c r="AA357" s="18"/>
      <c r="AB357" s="18"/>
      <c r="AC357" s="18">
        <f t="shared" si="998"/>
        <v>0</v>
      </c>
      <c r="AD357" s="18">
        <f t="shared" si="999"/>
        <v>0</v>
      </c>
      <c r="AE357" s="18">
        <f t="shared" si="1000"/>
        <v>0</v>
      </c>
      <c r="AF357" s="18"/>
      <c r="AG357" s="18"/>
      <c r="AH357" s="18"/>
      <c r="AI357" s="18">
        <f t="shared" si="1001"/>
        <v>0</v>
      </c>
      <c r="AJ357" s="18">
        <f t="shared" si="1002"/>
        <v>0</v>
      </c>
      <c r="AK357" s="18">
        <f t="shared" si="1003"/>
        <v>0</v>
      </c>
      <c r="AL357" s="18"/>
      <c r="AM357" s="18">
        <f t="shared" si="1004"/>
        <v>0</v>
      </c>
      <c r="AN357" s="18"/>
      <c r="AO357" s="18"/>
      <c r="AP357" s="18"/>
      <c r="AQ357" s="18">
        <f t="shared" si="1005"/>
        <v>0</v>
      </c>
      <c r="AR357" s="18">
        <f t="shared" si="1006"/>
        <v>0</v>
      </c>
      <c r="AS357" s="18">
        <f t="shared" si="1007"/>
        <v>0</v>
      </c>
      <c r="AT357" s="18"/>
      <c r="AU357" s="18"/>
      <c r="AV357" s="18"/>
      <c r="AW357" s="18">
        <f t="shared" si="1008"/>
        <v>0</v>
      </c>
      <c r="AX357" s="18">
        <f t="shared" si="1009"/>
        <v>0</v>
      </c>
      <c r="AY357" s="18">
        <f t="shared" si="1010"/>
        <v>0</v>
      </c>
      <c r="AZ357" s="18"/>
      <c r="BA357" s="18"/>
      <c r="BB357" s="18"/>
      <c r="BC357" s="18">
        <f t="shared" si="937"/>
        <v>0</v>
      </c>
      <c r="BD357" s="18">
        <f t="shared" si="938"/>
        <v>0</v>
      </c>
      <c r="BE357" s="18">
        <f t="shared" si="939"/>
        <v>0</v>
      </c>
      <c r="BF357" s="18"/>
      <c r="BG357" s="18"/>
      <c r="BH357" s="18"/>
      <c r="BI357" s="18">
        <f t="shared" si="934"/>
        <v>0</v>
      </c>
      <c r="BJ357" s="18">
        <f t="shared" si="935"/>
        <v>0</v>
      </c>
      <c r="BK357" s="18">
        <f t="shared" si="936"/>
        <v>0</v>
      </c>
      <c r="BL357" s="18"/>
      <c r="BM357" s="18"/>
      <c r="BN357" s="18"/>
      <c r="BO357" s="18">
        <f t="shared" si="940"/>
        <v>0</v>
      </c>
      <c r="BP357" s="18">
        <f t="shared" si="941"/>
        <v>0</v>
      </c>
      <c r="BQ357" s="18">
        <f t="shared" si="942"/>
        <v>0</v>
      </c>
      <c r="BR357" s="18"/>
      <c r="BS357" s="18"/>
      <c r="BT357" s="18"/>
      <c r="BU357" s="18">
        <f t="shared" si="943"/>
        <v>0</v>
      </c>
      <c r="BV357" s="18">
        <f t="shared" si="944"/>
        <v>0</v>
      </c>
      <c r="BW357" s="18">
        <f t="shared" si="945"/>
        <v>0</v>
      </c>
      <c r="BX357" s="18"/>
      <c r="BY357" s="18"/>
      <c r="BZ357" s="18"/>
      <c r="CA357" s="18">
        <f t="shared" si="946"/>
        <v>0</v>
      </c>
      <c r="CB357" s="18">
        <f t="shared" si="947"/>
        <v>0</v>
      </c>
      <c r="CC357" s="18">
        <f t="shared" si="948"/>
        <v>0</v>
      </c>
      <c r="CD357" s="18"/>
      <c r="CE357" s="27" t="s">
        <v>1661</v>
      </c>
      <c r="CF357" s="33"/>
    </row>
    <row r="358" spans="1:84" ht="31.2" x14ac:dyDescent="0.3">
      <c r="A358" s="41" t="s">
        <v>1616</v>
      </c>
      <c r="B358" s="39"/>
      <c r="C358" s="41"/>
      <c r="D358" s="41"/>
      <c r="E358" s="14" t="s">
        <v>1613</v>
      </c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>
        <f>AZ359</f>
        <v>2872.7579999999998</v>
      </c>
      <c r="BA358" s="18">
        <f t="shared" ref="BA358:CD358" si="1014">BA359</f>
        <v>0</v>
      </c>
      <c r="BB358" s="18">
        <f t="shared" si="1014"/>
        <v>0</v>
      </c>
      <c r="BC358" s="18">
        <f t="shared" si="937"/>
        <v>2872.7579999999998</v>
      </c>
      <c r="BD358" s="18">
        <f t="shared" si="938"/>
        <v>0</v>
      </c>
      <c r="BE358" s="18">
        <f t="shared" si="939"/>
        <v>0</v>
      </c>
      <c r="BF358" s="18">
        <f t="shared" si="1014"/>
        <v>0</v>
      </c>
      <c r="BG358" s="18">
        <f t="shared" si="1014"/>
        <v>0</v>
      </c>
      <c r="BH358" s="18">
        <f t="shared" si="1014"/>
        <v>0</v>
      </c>
      <c r="BI358" s="18">
        <f t="shared" si="934"/>
        <v>2872.7579999999998</v>
      </c>
      <c r="BJ358" s="18">
        <f t="shared" si="935"/>
        <v>0</v>
      </c>
      <c r="BK358" s="18">
        <f t="shared" si="936"/>
        <v>0</v>
      </c>
      <c r="BL358" s="18">
        <f t="shared" si="1014"/>
        <v>64633</v>
      </c>
      <c r="BM358" s="18">
        <f t="shared" si="1014"/>
        <v>0</v>
      </c>
      <c r="BN358" s="18">
        <f t="shared" si="1014"/>
        <v>0</v>
      </c>
      <c r="BO358" s="18">
        <f t="shared" si="940"/>
        <v>67505.758000000002</v>
      </c>
      <c r="BP358" s="18">
        <f t="shared" si="941"/>
        <v>0</v>
      </c>
      <c r="BQ358" s="18">
        <f t="shared" si="942"/>
        <v>0</v>
      </c>
      <c r="BR358" s="18">
        <f t="shared" si="1014"/>
        <v>0</v>
      </c>
      <c r="BS358" s="18">
        <f t="shared" si="1014"/>
        <v>0</v>
      </c>
      <c r="BT358" s="18">
        <f t="shared" si="1014"/>
        <v>0</v>
      </c>
      <c r="BU358" s="18">
        <f t="shared" si="943"/>
        <v>67505.758000000002</v>
      </c>
      <c r="BV358" s="18">
        <f t="shared" si="944"/>
        <v>0</v>
      </c>
      <c r="BW358" s="18">
        <f t="shared" si="945"/>
        <v>0</v>
      </c>
      <c r="BX358" s="18">
        <f t="shared" si="1014"/>
        <v>13600.6</v>
      </c>
      <c r="BY358" s="18">
        <f t="shared" si="1014"/>
        <v>0</v>
      </c>
      <c r="BZ358" s="18">
        <f t="shared" si="1014"/>
        <v>0</v>
      </c>
      <c r="CA358" s="18">
        <f t="shared" si="946"/>
        <v>81106.358000000007</v>
      </c>
      <c r="CB358" s="18">
        <f t="shared" si="947"/>
        <v>0</v>
      </c>
      <c r="CC358" s="18">
        <f t="shared" si="948"/>
        <v>0</v>
      </c>
      <c r="CD358" s="18">
        <f t="shared" si="1014"/>
        <v>0</v>
      </c>
      <c r="CE358" s="27"/>
      <c r="CF358" s="33"/>
    </row>
    <row r="359" spans="1:84" ht="46.8" x14ac:dyDescent="0.3">
      <c r="A359" s="41" t="s">
        <v>1616</v>
      </c>
      <c r="B359" s="39">
        <v>600</v>
      </c>
      <c r="C359" s="41"/>
      <c r="D359" s="41"/>
      <c r="E359" s="14" t="s">
        <v>554</v>
      </c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>
        <f>AZ360+AZ362</f>
        <v>2872.7579999999998</v>
      </c>
      <c r="BA359" s="18">
        <f t="shared" ref="BA359:CD359" si="1015">BA360+BA362</f>
        <v>0</v>
      </c>
      <c r="BB359" s="18">
        <f t="shared" si="1015"/>
        <v>0</v>
      </c>
      <c r="BC359" s="18">
        <f t="shared" si="937"/>
        <v>2872.7579999999998</v>
      </c>
      <c r="BD359" s="18">
        <f t="shared" si="938"/>
        <v>0</v>
      </c>
      <c r="BE359" s="18">
        <f t="shared" si="939"/>
        <v>0</v>
      </c>
      <c r="BF359" s="18">
        <f t="shared" ref="BF359:BH359" si="1016">BF360+BF362</f>
        <v>0</v>
      </c>
      <c r="BG359" s="18">
        <f t="shared" si="1016"/>
        <v>0</v>
      </c>
      <c r="BH359" s="18">
        <f t="shared" si="1016"/>
        <v>0</v>
      </c>
      <c r="BI359" s="18">
        <f t="shared" si="934"/>
        <v>2872.7579999999998</v>
      </c>
      <c r="BJ359" s="18">
        <f t="shared" si="935"/>
        <v>0</v>
      </c>
      <c r="BK359" s="18">
        <f t="shared" si="936"/>
        <v>0</v>
      </c>
      <c r="BL359" s="18">
        <f t="shared" ref="BL359:BN359" si="1017">BL360+BL362</f>
        <v>64633</v>
      </c>
      <c r="BM359" s="18">
        <f t="shared" si="1017"/>
        <v>0</v>
      </c>
      <c r="BN359" s="18">
        <f t="shared" si="1017"/>
        <v>0</v>
      </c>
      <c r="BO359" s="18">
        <f t="shared" si="940"/>
        <v>67505.758000000002</v>
      </c>
      <c r="BP359" s="18">
        <f t="shared" si="941"/>
        <v>0</v>
      </c>
      <c r="BQ359" s="18">
        <f t="shared" si="942"/>
        <v>0</v>
      </c>
      <c r="BR359" s="18">
        <f t="shared" ref="BR359:BT359" si="1018">BR360+BR362</f>
        <v>0</v>
      </c>
      <c r="BS359" s="18">
        <f t="shared" si="1018"/>
        <v>0</v>
      </c>
      <c r="BT359" s="18">
        <f t="shared" si="1018"/>
        <v>0</v>
      </c>
      <c r="BU359" s="18">
        <f t="shared" si="943"/>
        <v>67505.758000000002</v>
      </c>
      <c r="BV359" s="18">
        <f t="shared" si="944"/>
        <v>0</v>
      </c>
      <c r="BW359" s="18">
        <f t="shared" si="945"/>
        <v>0</v>
      </c>
      <c r="BX359" s="18">
        <f t="shared" ref="BX359:BZ359" si="1019">BX360+BX362</f>
        <v>13600.6</v>
      </c>
      <c r="BY359" s="18">
        <f t="shared" si="1019"/>
        <v>0</v>
      </c>
      <c r="BZ359" s="18">
        <f t="shared" si="1019"/>
        <v>0</v>
      </c>
      <c r="CA359" s="18">
        <f t="shared" si="946"/>
        <v>81106.358000000007</v>
      </c>
      <c r="CB359" s="18">
        <f t="shared" si="947"/>
        <v>0</v>
      </c>
      <c r="CC359" s="18">
        <f t="shared" si="948"/>
        <v>0</v>
      </c>
      <c r="CD359" s="18">
        <f t="shared" si="1015"/>
        <v>0</v>
      </c>
      <c r="CE359" s="27"/>
      <c r="CF359" s="33"/>
    </row>
    <row r="360" spans="1:84" x14ac:dyDescent="0.3">
      <c r="A360" s="41" t="s">
        <v>1616</v>
      </c>
      <c r="B360" s="39">
        <v>610</v>
      </c>
      <c r="C360" s="41"/>
      <c r="D360" s="41"/>
      <c r="E360" s="14" t="s">
        <v>568</v>
      </c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>
        <f>AZ361</f>
        <v>1303.502</v>
      </c>
      <c r="BA360" s="18">
        <f t="shared" ref="BA360:CD360" si="1020">BA361</f>
        <v>0</v>
      </c>
      <c r="BB360" s="18">
        <f t="shared" si="1020"/>
        <v>0</v>
      </c>
      <c r="BC360" s="18">
        <f t="shared" si="937"/>
        <v>1303.502</v>
      </c>
      <c r="BD360" s="18">
        <f t="shared" si="938"/>
        <v>0</v>
      </c>
      <c r="BE360" s="18">
        <f t="shared" si="939"/>
        <v>0</v>
      </c>
      <c r="BF360" s="18">
        <f t="shared" si="1020"/>
        <v>0</v>
      </c>
      <c r="BG360" s="18">
        <f t="shared" si="1020"/>
        <v>0</v>
      </c>
      <c r="BH360" s="18">
        <f t="shared" si="1020"/>
        <v>0</v>
      </c>
      <c r="BI360" s="18">
        <f t="shared" si="934"/>
        <v>1303.502</v>
      </c>
      <c r="BJ360" s="18">
        <f t="shared" si="935"/>
        <v>0</v>
      </c>
      <c r="BK360" s="18">
        <f t="shared" si="936"/>
        <v>0</v>
      </c>
      <c r="BL360" s="18">
        <f t="shared" si="1020"/>
        <v>23655</v>
      </c>
      <c r="BM360" s="18">
        <f t="shared" si="1020"/>
        <v>0</v>
      </c>
      <c r="BN360" s="18">
        <f t="shared" si="1020"/>
        <v>0</v>
      </c>
      <c r="BO360" s="18">
        <f t="shared" si="940"/>
        <v>24958.502</v>
      </c>
      <c r="BP360" s="18">
        <f t="shared" si="941"/>
        <v>0</v>
      </c>
      <c r="BQ360" s="18">
        <f t="shared" si="942"/>
        <v>0</v>
      </c>
      <c r="BR360" s="18">
        <f t="shared" si="1020"/>
        <v>0</v>
      </c>
      <c r="BS360" s="18">
        <f t="shared" si="1020"/>
        <v>0</v>
      </c>
      <c r="BT360" s="18">
        <f t="shared" si="1020"/>
        <v>0</v>
      </c>
      <c r="BU360" s="18">
        <f t="shared" si="943"/>
        <v>24958.502</v>
      </c>
      <c r="BV360" s="18">
        <f t="shared" si="944"/>
        <v>0</v>
      </c>
      <c r="BW360" s="18">
        <f t="shared" si="945"/>
        <v>0</v>
      </c>
      <c r="BX360" s="18">
        <f t="shared" si="1020"/>
        <v>13600.6</v>
      </c>
      <c r="BY360" s="18">
        <f t="shared" si="1020"/>
        <v>0</v>
      </c>
      <c r="BZ360" s="18">
        <f t="shared" si="1020"/>
        <v>0</v>
      </c>
      <c r="CA360" s="18">
        <f t="shared" si="946"/>
        <v>38559.101999999999</v>
      </c>
      <c r="CB360" s="18">
        <f t="shared" si="947"/>
        <v>0</v>
      </c>
      <c r="CC360" s="18">
        <f t="shared" si="948"/>
        <v>0</v>
      </c>
      <c r="CD360" s="18">
        <f t="shared" si="1020"/>
        <v>0</v>
      </c>
      <c r="CE360" s="27"/>
      <c r="CF360" s="33"/>
    </row>
    <row r="361" spans="1:84" x14ac:dyDescent="0.3">
      <c r="A361" s="41" t="s">
        <v>1616</v>
      </c>
      <c r="B361" s="39">
        <v>610</v>
      </c>
      <c r="C361" s="41" t="s">
        <v>23</v>
      </c>
      <c r="D361" s="41" t="s">
        <v>5</v>
      </c>
      <c r="E361" s="14" t="s">
        <v>537</v>
      </c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>
        <v>1303.502</v>
      </c>
      <c r="BA361" s="18"/>
      <c r="BB361" s="18"/>
      <c r="BC361" s="18">
        <f t="shared" si="937"/>
        <v>1303.502</v>
      </c>
      <c r="BD361" s="18">
        <f t="shared" si="938"/>
        <v>0</v>
      </c>
      <c r="BE361" s="18">
        <f t="shared" si="939"/>
        <v>0</v>
      </c>
      <c r="BF361" s="18"/>
      <c r="BG361" s="18"/>
      <c r="BH361" s="18"/>
      <c r="BI361" s="18">
        <f t="shared" si="934"/>
        <v>1303.502</v>
      </c>
      <c r="BJ361" s="18">
        <f t="shared" si="935"/>
        <v>0</v>
      </c>
      <c r="BK361" s="18">
        <f t="shared" si="936"/>
        <v>0</v>
      </c>
      <c r="BL361" s="18">
        <v>23655</v>
      </c>
      <c r="BM361" s="18"/>
      <c r="BN361" s="18"/>
      <c r="BO361" s="18">
        <f t="shared" si="940"/>
        <v>24958.502</v>
      </c>
      <c r="BP361" s="18">
        <f t="shared" si="941"/>
        <v>0</v>
      </c>
      <c r="BQ361" s="18">
        <f t="shared" si="942"/>
        <v>0</v>
      </c>
      <c r="BR361" s="18"/>
      <c r="BS361" s="18"/>
      <c r="BT361" s="18"/>
      <c r="BU361" s="18">
        <f t="shared" si="943"/>
        <v>24958.502</v>
      </c>
      <c r="BV361" s="18">
        <f t="shared" si="944"/>
        <v>0</v>
      </c>
      <c r="BW361" s="18">
        <f t="shared" si="945"/>
        <v>0</v>
      </c>
      <c r="BX361" s="18">
        <v>13600.6</v>
      </c>
      <c r="BY361" s="18"/>
      <c r="BZ361" s="18"/>
      <c r="CA361" s="18">
        <f t="shared" si="946"/>
        <v>38559.101999999999</v>
      </c>
      <c r="CB361" s="18">
        <f t="shared" si="947"/>
        <v>0</v>
      </c>
      <c r="CC361" s="18">
        <f t="shared" si="948"/>
        <v>0</v>
      </c>
      <c r="CD361" s="18"/>
      <c r="CE361" s="27"/>
      <c r="CF361" s="33"/>
    </row>
    <row r="362" spans="1:84" x14ac:dyDescent="0.3">
      <c r="A362" s="41" t="s">
        <v>1616</v>
      </c>
      <c r="B362" s="39">
        <v>620</v>
      </c>
      <c r="C362" s="41"/>
      <c r="D362" s="41"/>
      <c r="E362" s="14" t="s">
        <v>569</v>
      </c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>
        <f>AZ363</f>
        <v>1569.2560000000001</v>
      </c>
      <c r="BA362" s="18">
        <f t="shared" ref="BA362:CD362" si="1021">BA363</f>
        <v>0</v>
      </c>
      <c r="BB362" s="18">
        <f t="shared" si="1021"/>
        <v>0</v>
      </c>
      <c r="BC362" s="18">
        <f t="shared" si="937"/>
        <v>1569.2560000000001</v>
      </c>
      <c r="BD362" s="18">
        <f t="shared" si="938"/>
        <v>0</v>
      </c>
      <c r="BE362" s="18">
        <f t="shared" si="939"/>
        <v>0</v>
      </c>
      <c r="BF362" s="18">
        <f t="shared" si="1021"/>
        <v>0</v>
      </c>
      <c r="BG362" s="18">
        <f t="shared" si="1021"/>
        <v>0</v>
      </c>
      <c r="BH362" s="18">
        <f t="shared" si="1021"/>
        <v>0</v>
      </c>
      <c r="BI362" s="18">
        <f t="shared" si="934"/>
        <v>1569.2560000000001</v>
      </c>
      <c r="BJ362" s="18">
        <f t="shared" si="935"/>
        <v>0</v>
      </c>
      <c r="BK362" s="18">
        <f t="shared" si="936"/>
        <v>0</v>
      </c>
      <c r="BL362" s="18">
        <f t="shared" si="1021"/>
        <v>40978</v>
      </c>
      <c r="BM362" s="18">
        <f t="shared" si="1021"/>
        <v>0</v>
      </c>
      <c r="BN362" s="18">
        <f t="shared" si="1021"/>
        <v>0</v>
      </c>
      <c r="BO362" s="18">
        <f t="shared" si="940"/>
        <v>42547.256000000001</v>
      </c>
      <c r="BP362" s="18">
        <f t="shared" si="941"/>
        <v>0</v>
      </c>
      <c r="BQ362" s="18">
        <f t="shared" si="942"/>
        <v>0</v>
      </c>
      <c r="BR362" s="18">
        <f t="shared" si="1021"/>
        <v>0</v>
      </c>
      <c r="BS362" s="18">
        <f t="shared" si="1021"/>
        <v>0</v>
      </c>
      <c r="BT362" s="18">
        <f t="shared" si="1021"/>
        <v>0</v>
      </c>
      <c r="BU362" s="18">
        <f t="shared" si="943"/>
        <v>42547.256000000001</v>
      </c>
      <c r="BV362" s="18">
        <f t="shared" si="944"/>
        <v>0</v>
      </c>
      <c r="BW362" s="18">
        <f t="shared" si="945"/>
        <v>0</v>
      </c>
      <c r="BX362" s="18">
        <f t="shared" si="1021"/>
        <v>0</v>
      </c>
      <c r="BY362" s="18">
        <f t="shared" si="1021"/>
        <v>0</v>
      </c>
      <c r="BZ362" s="18">
        <f t="shared" si="1021"/>
        <v>0</v>
      </c>
      <c r="CA362" s="18">
        <f t="shared" si="946"/>
        <v>42547.256000000001</v>
      </c>
      <c r="CB362" s="18">
        <f t="shared" si="947"/>
        <v>0</v>
      </c>
      <c r="CC362" s="18">
        <f t="shared" si="948"/>
        <v>0</v>
      </c>
      <c r="CD362" s="18">
        <f t="shared" si="1021"/>
        <v>0</v>
      </c>
      <c r="CE362" s="27"/>
      <c r="CF362" s="33"/>
    </row>
    <row r="363" spans="1:84" x14ac:dyDescent="0.3">
      <c r="A363" s="41" t="s">
        <v>1616</v>
      </c>
      <c r="B363" s="39">
        <v>620</v>
      </c>
      <c r="C363" s="41" t="s">
        <v>23</v>
      </c>
      <c r="D363" s="41" t="s">
        <v>5</v>
      </c>
      <c r="E363" s="14" t="s">
        <v>537</v>
      </c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>
        <v>1569.2560000000001</v>
      </c>
      <c r="BA363" s="18"/>
      <c r="BB363" s="18"/>
      <c r="BC363" s="18">
        <f t="shared" si="937"/>
        <v>1569.2560000000001</v>
      </c>
      <c r="BD363" s="18">
        <f t="shared" si="938"/>
        <v>0</v>
      </c>
      <c r="BE363" s="18">
        <f t="shared" si="939"/>
        <v>0</v>
      </c>
      <c r="BF363" s="18"/>
      <c r="BG363" s="18"/>
      <c r="BH363" s="18"/>
      <c r="BI363" s="18">
        <f t="shared" si="934"/>
        <v>1569.2560000000001</v>
      </c>
      <c r="BJ363" s="18">
        <f t="shared" si="935"/>
        <v>0</v>
      </c>
      <c r="BK363" s="18">
        <f t="shared" si="936"/>
        <v>0</v>
      </c>
      <c r="BL363" s="18">
        <v>40978</v>
      </c>
      <c r="BM363" s="18"/>
      <c r="BN363" s="18"/>
      <c r="BO363" s="18">
        <f t="shared" si="940"/>
        <v>42547.256000000001</v>
      </c>
      <c r="BP363" s="18">
        <f t="shared" si="941"/>
        <v>0</v>
      </c>
      <c r="BQ363" s="18">
        <f t="shared" si="942"/>
        <v>0</v>
      </c>
      <c r="BR363" s="18"/>
      <c r="BS363" s="18"/>
      <c r="BT363" s="18"/>
      <c r="BU363" s="18">
        <f t="shared" si="943"/>
        <v>42547.256000000001</v>
      </c>
      <c r="BV363" s="18">
        <f t="shared" si="944"/>
        <v>0</v>
      </c>
      <c r="BW363" s="18">
        <f t="shared" si="945"/>
        <v>0</v>
      </c>
      <c r="BX363" s="18"/>
      <c r="BY363" s="18"/>
      <c r="BZ363" s="18"/>
      <c r="CA363" s="18">
        <f t="shared" si="946"/>
        <v>42547.256000000001</v>
      </c>
      <c r="CB363" s="18">
        <f t="shared" si="947"/>
        <v>0</v>
      </c>
      <c r="CC363" s="18">
        <f t="shared" si="948"/>
        <v>0</v>
      </c>
      <c r="CD363" s="18"/>
      <c r="CE363" s="27"/>
      <c r="CF363" s="33"/>
    </row>
    <row r="364" spans="1:84" ht="31.2" x14ac:dyDescent="0.3">
      <c r="A364" s="19" t="s">
        <v>1644</v>
      </c>
      <c r="B364" s="39"/>
      <c r="C364" s="41"/>
      <c r="D364" s="41"/>
      <c r="E364" s="14" t="s">
        <v>1645</v>
      </c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>
        <f>BL365</f>
        <v>440.62099999999998</v>
      </c>
      <c r="BM364" s="18">
        <f t="shared" ref="BM364:CD366" si="1022">BM365</f>
        <v>0</v>
      </c>
      <c r="BN364" s="18">
        <f t="shared" si="1022"/>
        <v>0</v>
      </c>
      <c r="BO364" s="18">
        <f t="shared" si="940"/>
        <v>440.62099999999998</v>
      </c>
      <c r="BP364" s="18">
        <f t="shared" si="941"/>
        <v>0</v>
      </c>
      <c r="BQ364" s="18">
        <f t="shared" si="942"/>
        <v>0</v>
      </c>
      <c r="BR364" s="18">
        <f t="shared" si="1022"/>
        <v>0</v>
      </c>
      <c r="BS364" s="18">
        <f t="shared" si="1022"/>
        <v>0</v>
      </c>
      <c r="BT364" s="18">
        <f t="shared" si="1022"/>
        <v>0</v>
      </c>
      <c r="BU364" s="18">
        <f t="shared" si="943"/>
        <v>440.62099999999998</v>
      </c>
      <c r="BV364" s="18">
        <f t="shared" si="944"/>
        <v>0</v>
      </c>
      <c r="BW364" s="18">
        <f t="shared" si="945"/>
        <v>0</v>
      </c>
      <c r="BX364" s="18">
        <f t="shared" si="1022"/>
        <v>0</v>
      </c>
      <c r="BY364" s="18">
        <f t="shared" si="1022"/>
        <v>0</v>
      </c>
      <c r="BZ364" s="18">
        <f t="shared" si="1022"/>
        <v>0</v>
      </c>
      <c r="CA364" s="18">
        <f t="shared" si="946"/>
        <v>440.62099999999998</v>
      </c>
      <c r="CB364" s="18">
        <f t="shared" si="947"/>
        <v>0</v>
      </c>
      <c r="CC364" s="18">
        <f t="shared" si="948"/>
        <v>0</v>
      </c>
      <c r="CD364" s="18">
        <f t="shared" si="1022"/>
        <v>0</v>
      </c>
      <c r="CE364" s="27"/>
      <c r="CF364" s="33"/>
    </row>
    <row r="365" spans="1:84" ht="46.8" x14ac:dyDescent="0.3">
      <c r="A365" s="19" t="s">
        <v>1644</v>
      </c>
      <c r="B365" s="39">
        <v>600</v>
      </c>
      <c r="C365" s="41"/>
      <c r="D365" s="41"/>
      <c r="E365" s="14" t="s">
        <v>554</v>
      </c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>
        <f>BL366</f>
        <v>440.62099999999998</v>
      </c>
      <c r="BM365" s="18">
        <f t="shared" si="1022"/>
        <v>0</v>
      </c>
      <c r="BN365" s="18">
        <f t="shared" si="1022"/>
        <v>0</v>
      </c>
      <c r="BO365" s="18">
        <f t="shared" si="940"/>
        <v>440.62099999999998</v>
      </c>
      <c r="BP365" s="18">
        <f t="shared" si="941"/>
        <v>0</v>
      </c>
      <c r="BQ365" s="18">
        <f t="shared" si="942"/>
        <v>0</v>
      </c>
      <c r="BR365" s="18">
        <f t="shared" si="1022"/>
        <v>0</v>
      </c>
      <c r="BS365" s="18">
        <f t="shared" si="1022"/>
        <v>0</v>
      </c>
      <c r="BT365" s="18">
        <f t="shared" si="1022"/>
        <v>0</v>
      </c>
      <c r="BU365" s="18">
        <f t="shared" si="943"/>
        <v>440.62099999999998</v>
      </c>
      <c r="BV365" s="18">
        <f t="shared" si="944"/>
        <v>0</v>
      </c>
      <c r="BW365" s="18">
        <f t="shared" si="945"/>
        <v>0</v>
      </c>
      <c r="BX365" s="18">
        <f t="shared" si="1022"/>
        <v>0</v>
      </c>
      <c r="BY365" s="18">
        <f t="shared" si="1022"/>
        <v>0</v>
      </c>
      <c r="BZ365" s="18">
        <f t="shared" si="1022"/>
        <v>0</v>
      </c>
      <c r="CA365" s="18">
        <f t="shared" si="946"/>
        <v>440.62099999999998</v>
      </c>
      <c r="CB365" s="18">
        <f t="shared" si="947"/>
        <v>0</v>
      </c>
      <c r="CC365" s="18">
        <f t="shared" si="948"/>
        <v>0</v>
      </c>
      <c r="CD365" s="18">
        <f t="shared" si="1022"/>
        <v>0</v>
      </c>
      <c r="CE365" s="27"/>
      <c r="CF365" s="33"/>
    </row>
    <row r="366" spans="1:84" x14ac:dyDescent="0.3">
      <c r="A366" s="19" t="s">
        <v>1644</v>
      </c>
      <c r="B366" s="39">
        <v>620</v>
      </c>
      <c r="C366" s="41"/>
      <c r="D366" s="41"/>
      <c r="E366" s="14" t="s">
        <v>569</v>
      </c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>
        <f>BL367</f>
        <v>440.62099999999998</v>
      </c>
      <c r="BM366" s="18">
        <f t="shared" si="1022"/>
        <v>0</v>
      </c>
      <c r="BN366" s="18">
        <f t="shared" si="1022"/>
        <v>0</v>
      </c>
      <c r="BO366" s="18">
        <f t="shared" si="940"/>
        <v>440.62099999999998</v>
      </c>
      <c r="BP366" s="18">
        <f t="shared" si="941"/>
        <v>0</v>
      </c>
      <c r="BQ366" s="18">
        <f t="shared" si="942"/>
        <v>0</v>
      </c>
      <c r="BR366" s="18">
        <f t="shared" si="1022"/>
        <v>0</v>
      </c>
      <c r="BS366" s="18">
        <f t="shared" si="1022"/>
        <v>0</v>
      </c>
      <c r="BT366" s="18">
        <f t="shared" si="1022"/>
        <v>0</v>
      </c>
      <c r="BU366" s="18">
        <f t="shared" si="943"/>
        <v>440.62099999999998</v>
      </c>
      <c r="BV366" s="18">
        <f t="shared" si="944"/>
        <v>0</v>
      </c>
      <c r="BW366" s="18">
        <f t="shared" si="945"/>
        <v>0</v>
      </c>
      <c r="BX366" s="18">
        <f t="shared" si="1022"/>
        <v>0</v>
      </c>
      <c r="BY366" s="18">
        <f t="shared" si="1022"/>
        <v>0</v>
      </c>
      <c r="BZ366" s="18">
        <f t="shared" si="1022"/>
        <v>0</v>
      </c>
      <c r="CA366" s="18">
        <f t="shared" si="946"/>
        <v>440.62099999999998</v>
      </c>
      <c r="CB366" s="18">
        <f t="shared" si="947"/>
        <v>0</v>
      </c>
      <c r="CC366" s="18">
        <f t="shared" si="948"/>
        <v>0</v>
      </c>
      <c r="CD366" s="18">
        <f t="shared" si="1022"/>
        <v>0</v>
      </c>
      <c r="CE366" s="27"/>
      <c r="CF366" s="33"/>
    </row>
    <row r="367" spans="1:84" x14ac:dyDescent="0.3">
      <c r="A367" s="19" t="s">
        <v>1644</v>
      </c>
      <c r="B367" s="39">
        <v>620</v>
      </c>
      <c r="C367" s="41" t="s">
        <v>23</v>
      </c>
      <c r="D367" s="41" t="s">
        <v>5</v>
      </c>
      <c r="E367" s="14" t="s">
        <v>537</v>
      </c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>
        <v>440.62099999999998</v>
      </c>
      <c r="BM367" s="18"/>
      <c r="BN367" s="18"/>
      <c r="BO367" s="18">
        <f t="shared" si="940"/>
        <v>440.62099999999998</v>
      </c>
      <c r="BP367" s="18">
        <f t="shared" si="941"/>
        <v>0</v>
      </c>
      <c r="BQ367" s="18">
        <f t="shared" si="942"/>
        <v>0</v>
      </c>
      <c r="BR367" s="18"/>
      <c r="BS367" s="18"/>
      <c r="BT367" s="18"/>
      <c r="BU367" s="18">
        <f t="shared" si="943"/>
        <v>440.62099999999998</v>
      </c>
      <c r="BV367" s="18">
        <f t="shared" si="944"/>
        <v>0</v>
      </c>
      <c r="BW367" s="18">
        <f t="shared" si="945"/>
        <v>0</v>
      </c>
      <c r="BX367" s="18"/>
      <c r="BY367" s="18"/>
      <c r="BZ367" s="18"/>
      <c r="CA367" s="18">
        <f t="shared" si="946"/>
        <v>440.62099999999998</v>
      </c>
      <c r="CB367" s="18">
        <f t="shared" si="947"/>
        <v>0</v>
      </c>
      <c r="CC367" s="18">
        <f t="shared" si="948"/>
        <v>0</v>
      </c>
      <c r="CD367" s="18"/>
      <c r="CE367" s="27"/>
      <c r="CF367" s="33"/>
    </row>
    <row r="368" spans="1:84" ht="31.2" x14ac:dyDescent="0.3">
      <c r="A368" s="41" t="s">
        <v>72</v>
      </c>
      <c r="B368" s="39"/>
      <c r="C368" s="41"/>
      <c r="D368" s="41"/>
      <c r="E368" s="14" t="s">
        <v>624</v>
      </c>
      <c r="F368" s="18">
        <f t="shared" ref="F368:K368" si="1023">F369</f>
        <v>225767.3</v>
      </c>
      <c r="G368" s="18">
        <f t="shared" si="1023"/>
        <v>225767.3</v>
      </c>
      <c r="H368" s="18">
        <f t="shared" si="1023"/>
        <v>225767.3</v>
      </c>
      <c r="I368" s="18">
        <f t="shared" si="1023"/>
        <v>0</v>
      </c>
      <c r="J368" s="18">
        <f t="shared" si="1023"/>
        <v>0</v>
      </c>
      <c r="K368" s="18">
        <f t="shared" si="1023"/>
        <v>0</v>
      </c>
      <c r="L368" s="18">
        <f t="shared" si="814"/>
        <v>225767.3</v>
      </c>
      <c r="M368" s="18">
        <f t="shared" si="815"/>
        <v>225767.3</v>
      </c>
      <c r="N368" s="18">
        <f t="shared" si="816"/>
        <v>225767.3</v>
      </c>
      <c r="O368" s="18">
        <f t="shared" ref="O368:S368" si="1024">O369</f>
        <v>0</v>
      </c>
      <c r="P368" s="18">
        <f t="shared" si="1024"/>
        <v>0</v>
      </c>
      <c r="Q368" s="18">
        <f t="shared" si="1024"/>
        <v>0</v>
      </c>
      <c r="R368" s="18">
        <f t="shared" si="1024"/>
        <v>0</v>
      </c>
      <c r="S368" s="18">
        <f t="shared" si="1024"/>
        <v>0</v>
      </c>
      <c r="T368" s="18">
        <f t="shared" si="991"/>
        <v>225767.3</v>
      </c>
      <c r="U368" s="18">
        <f t="shared" si="992"/>
        <v>225767.3</v>
      </c>
      <c r="V368" s="18">
        <f t="shared" si="993"/>
        <v>225767.3</v>
      </c>
      <c r="W368" s="18">
        <f t="shared" ref="W368:CD368" si="1025">W369</f>
        <v>0</v>
      </c>
      <c r="X368" s="18">
        <f t="shared" si="1025"/>
        <v>0</v>
      </c>
      <c r="Y368" s="18">
        <f t="shared" si="1025"/>
        <v>0</v>
      </c>
      <c r="Z368" s="18">
        <f t="shared" si="1025"/>
        <v>0</v>
      </c>
      <c r="AA368" s="18">
        <f t="shared" si="1025"/>
        <v>0</v>
      </c>
      <c r="AB368" s="18">
        <f t="shared" si="1025"/>
        <v>0</v>
      </c>
      <c r="AC368" s="18">
        <f t="shared" si="998"/>
        <v>225767.3</v>
      </c>
      <c r="AD368" s="18">
        <f t="shared" si="999"/>
        <v>225767.3</v>
      </c>
      <c r="AE368" s="18">
        <f t="shared" si="1000"/>
        <v>225767.3</v>
      </c>
      <c r="AF368" s="18">
        <f t="shared" si="1025"/>
        <v>0</v>
      </c>
      <c r="AG368" s="18">
        <f t="shared" si="1025"/>
        <v>0</v>
      </c>
      <c r="AH368" s="18">
        <f t="shared" si="1025"/>
        <v>0</v>
      </c>
      <c r="AI368" s="18">
        <f t="shared" si="1001"/>
        <v>225767.3</v>
      </c>
      <c r="AJ368" s="18">
        <f t="shared" si="1002"/>
        <v>225767.3</v>
      </c>
      <c r="AK368" s="18">
        <f t="shared" si="1003"/>
        <v>225767.3</v>
      </c>
      <c r="AL368" s="18">
        <f t="shared" si="1025"/>
        <v>0</v>
      </c>
      <c r="AM368" s="18">
        <f t="shared" si="1004"/>
        <v>225767.3</v>
      </c>
      <c r="AN368" s="18">
        <f t="shared" si="1025"/>
        <v>0</v>
      </c>
      <c r="AO368" s="18">
        <f t="shared" si="1025"/>
        <v>0</v>
      </c>
      <c r="AP368" s="18">
        <f t="shared" si="1025"/>
        <v>0</v>
      </c>
      <c r="AQ368" s="18">
        <f t="shared" si="1005"/>
        <v>225767.3</v>
      </c>
      <c r="AR368" s="18">
        <f t="shared" si="1006"/>
        <v>225767.3</v>
      </c>
      <c r="AS368" s="18">
        <f t="shared" si="1007"/>
        <v>225767.3</v>
      </c>
      <c r="AT368" s="18">
        <f t="shared" si="1025"/>
        <v>0</v>
      </c>
      <c r="AU368" s="18">
        <f t="shared" si="1025"/>
        <v>0</v>
      </c>
      <c r="AV368" s="18">
        <f t="shared" si="1025"/>
        <v>0</v>
      </c>
      <c r="AW368" s="18">
        <f t="shared" si="1008"/>
        <v>225767.3</v>
      </c>
      <c r="AX368" s="18">
        <f t="shared" si="1009"/>
        <v>225767.3</v>
      </c>
      <c r="AY368" s="18">
        <f t="shared" si="1010"/>
        <v>225767.3</v>
      </c>
      <c r="AZ368" s="18">
        <f t="shared" si="1025"/>
        <v>-137.75299999999999</v>
      </c>
      <c r="BA368" s="18">
        <f t="shared" si="1025"/>
        <v>0</v>
      </c>
      <c r="BB368" s="18">
        <f t="shared" si="1025"/>
        <v>0</v>
      </c>
      <c r="BC368" s="18">
        <f t="shared" si="937"/>
        <v>225629.54699999999</v>
      </c>
      <c r="BD368" s="18">
        <f t="shared" si="938"/>
        <v>225767.3</v>
      </c>
      <c r="BE368" s="18">
        <f t="shared" si="939"/>
        <v>225767.3</v>
      </c>
      <c r="BF368" s="18">
        <f t="shared" si="1025"/>
        <v>0</v>
      </c>
      <c r="BG368" s="18">
        <f t="shared" si="1025"/>
        <v>0</v>
      </c>
      <c r="BH368" s="18">
        <f t="shared" si="1025"/>
        <v>0</v>
      </c>
      <c r="BI368" s="18">
        <f t="shared" si="934"/>
        <v>225629.54699999999</v>
      </c>
      <c r="BJ368" s="18">
        <f t="shared" si="935"/>
        <v>225767.3</v>
      </c>
      <c r="BK368" s="18">
        <f t="shared" si="936"/>
        <v>225767.3</v>
      </c>
      <c r="BL368" s="18">
        <f t="shared" si="1025"/>
        <v>0</v>
      </c>
      <c r="BM368" s="18">
        <f t="shared" si="1025"/>
        <v>0</v>
      </c>
      <c r="BN368" s="18">
        <f t="shared" si="1025"/>
        <v>0</v>
      </c>
      <c r="BO368" s="18">
        <f t="shared" si="940"/>
        <v>225629.54699999999</v>
      </c>
      <c r="BP368" s="18">
        <f t="shared" si="941"/>
        <v>225767.3</v>
      </c>
      <c r="BQ368" s="18">
        <f t="shared" si="942"/>
        <v>225767.3</v>
      </c>
      <c r="BR368" s="18">
        <f t="shared" si="1025"/>
        <v>0</v>
      </c>
      <c r="BS368" s="18">
        <f t="shared" si="1025"/>
        <v>0</v>
      </c>
      <c r="BT368" s="18">
        <f t="shared" si="1025"/>
        <v>0</v>
      </c>
      <c r="BU368" s="18">
        <f t="shared" si="943"/>
        <v>225629.54699999999</v>
      </c>
      <c r="BV368" s="18">
        <f t="shared" si="944"/>
        <v>225767.3</v>
      </c>
      <c r="BW368" s="18">
        <f t="shared" si="945"/>
        <v>225767.3</v>
      </c>
      <c r="BX368" s="18">
        <f t="shared" si="1025"/>
        <v>0</v>
      </c>
      <c r="BY368" s="18">
        <f t="shared" si="1025"/>
        <v>0</v>
      </c>
      <c r="BZ368" s="18">
        <f t="shared" si="1025"/>
        <v>0</v>
      </c>
      <c r="CA368" s="18">
        <f t="shared" si="946"/>
        <v>225629.54699999999</v>
      </c>
      <c r="CB368" s="18">
        <f t="shared" si="947"/>
        <v>225767.3</v>
      </c>
      <c r="CC368" s="18">
        <f t="shared" si="948"/>
        <v>225767.3</v>
      </c>
      <c r="CD368" s="18">
        <f t="shared" si="1025"/>
        <v>0</v>
      </c>
      <c r="CE368" s="27"/>
      <c r="CF368" s="33"/>
    </row>
    <row r="369" spans="1:119" ht="46.8" x14ac:dyDescent="0.3">
      <c r="A369" s="41" t="s">
        <v>72</v>
      </c>
      <c r="B369" s="39">
        <v>600</v>
      </c>
      <c r="C369" s="41"/>
      <c r="D369" s="41"/>
      <c r="E369" s="14" t="s">
        <v>554</v>
      </c>
      <c r="F369" s="18">
        <f t="shared" ref="F369:K369" si="1026">F370+F372</f>
        <v>225767.3</v>
      </c>
      <c r="G369" s="18">
        <f t="shared" si="1026"/>
        <v>225767.3</v>
      </c>
      <c r="H369" s="18">
        <f t="shared" si="1026"/>
        <v>225767.3</v>
      </c>
      <c r="I369" s="18">
        <f t="shared" si="1026"/>
        <v>0</v>
      </c>
      <c r="J369" s="18">
        <f t="shared" si="1026"/>
        <v>0</v>
      </c>
      <c r="K369" s="18">
        <f t="shared" si="1026"/>
        <v>0</v>
      </c>
      <c r="L369" s="18">
        <f t="shared" si="814"/>
        <v>225767.3</v>
      </c>
      <c r="M369" s="18">
        <f t="shared" si="815"/>
        <v>225767.3</v>
      </c>
      <c r="N369" s="18">
        <f t="shared" si="816"/>
        <v>225767.3</v>
      </c>
      <c r="O369" s="18">
        <f t="shared" ref="O369:S369" si="1027">O370+O372</f>
        <v>0</v>
      </c>
      <c r="P369" s="18">
        <f t="shared" si="1027"/>
        <v>0</v>
      </c>
      <c r="Q369" s="18">
        <f t="shared" si="1027"/>
        <v>0</v>
      </c>
      <c r="R369" s="18">
        <f t="shared" si="1027"/>
        <v>0</v>
      </c>
      <c r="S369" s="18">
        <f t="shared" si="1027"/>
        <v>0</v>
      </c>
      <c r="T369" s="18">
        <f t="shared" si="991"/>
        <v>225767.3</v>
      </c>
      <c r="U369" s="18">
        <f t="shared" si="992"/>
        <v>225767.3</v>
      </c>
      <c r="V369" s="18">
        <f t="shared" si="993"/>
        <v>225767.3</v>
      </c>
      <c r="W369" s="18">
        <f t="shared" ref="W369:CD369" si="1028">W370+W372</f>
        <v>0</v>
      </c>
      <c r="X369" s="18">
        <f t="shared" ref="X369:AB369" si="1029">X370+X372</f>
        <v>0</v>
      </c>
      <c r="Y369" s="18">
        <f t="shared" si="1029"/>
        <v>0</v>
      </c>
      <c r="Z369" s="18">
        <f t="shared" si="1029"/>
        <v>0</v>
      </c>
      <c r="AA369" s="18">
        <f t="shared" si="1029"/>
        <v>0</v>
      </c>
      <c r="AB369" s="18">
        <f t="shared" si="1029"/>
        <v>0</v>
      </c>
      <c r="AC369" s="18">
        <f t="shared" si="998"/>
        <v>225767.3</v>
      </c>
      <c r="AD369" s="18">
        <f t="shared" si="999"/>
        <v>225767.3</v>
      </c>
      <c r="AE369" s="18">
        <f t="shared" si="1000"/>
        <v>225767.3</v>
      </c>
      <c r="AF369" s="18">
        <f t="shared" ref="AF369:AH369" si="1030">AF370+AF372</f>
        <v>0</v>
      </c>
      <c r="AG369" s="18">
        <f t="shared" si="1030"/>
        <v>0</v>
      </c>
      <c r="AH369" s="18">
        <f t="shared" si="1030"/>
        <v>0</v>
      </c>
      <c r="AI369" s="18">
        <f t="shared" si="1001"/>
        <v>225767.3</v>
      </c>
      <c r="AJ369" s="18">
        <f t="shared" si="1002"/>
        <v>225767.3</v>
      </c>
      <c r="AK369" s="18">
        <f t="shared" si="1003"/>
        <v>225767.3</v>
      </c>
      <c r="AL369" s="18">
        <f t="shared" ref="AL369" si="1031">AL370+AL372</f>
        <v>0</v>
      </c>
      <c r="AM369" s="18">
        <f t="shared" si="1004"/>
        <v>225767.3</v>
      </c>
      <c r="AN369" s="18">
        <f t="shared" ref="AN369:AP369" si="1032">AN370+AN372</f>
        <v>0</v>
      </c>
      <c r="AO369" s="18">
        <f t="shared" si="1032"/>
        <v>0</v>
      </c>
      <c r="AP369" s="18">
        <f t="shared" si="1032"/>
        <v>0</v>
      </c>
      <c r="AQ369" s="18">
        <f t="shared" si="1005"/>
        <v>225767.3</v>
      </c>
      <c r="AR369" s="18">
        <f t="shared" si="1006"/>
        <v>225767.3</v>
      </c>
      <c r="AS369" s="18">
        <f t="shared" si="1007"/>
        <v>225767.3</v>
      </c>
      <c r="AT369" s="18">
        <f t="shared" ref="AT369:AV369" si="1033">AT370+AT372</f>
        <v>0</v>
      </c>
      <c r="AU369" s="18">
        <f t="shared" si="1033"/>
        <v>0</v>
      </c>
      <c r="AV369" s="18">
        <f t="shared" si="1033"/>
        <v>0</v>
      </c>
      <c r="AW369" s="18">
        <f t="shared" si="1008"/>
        <v>225767.3</v>
      </c>
      <c r="AX369" s="18">
        <f t="shared" si="1009"/>
        <v>225767.3</v>
      </c>
      <c r="AY369" s="18">
        <f t="shared" si="1010"/>
        <v>225767.3</v>
      </c>
      <c r="AZ369" s="18">
        <f t="shared" ref="AZ369:BB369" si="1034">AZ370+AZ372</f>
        <v>-137.75299999999999</v>
      </c>
      <c r="BA369" s="18">
        <f t="shared" si="1034"/>
        <v>0</v>
      </c>
      <c r="BB369" s="18">
        <f t="shared" si="1034"/>
        <v>0</v>
      </c>
      <c r="BC369" s="18">
        <f t="shared" si="937"/>
        <v>225629.54699999999</v>
      </c>
      <c r="BD369" s="18">
        <f t="shared" si="938"/>
        <v>225767.3</v>
      </c>
      <c r="BE369" s="18">
        <f t="shared" si="939"/>
        <v>225767.3</v>
      </c>
      <c r="BF369" s="18">
        <f t="shared" ref="BF369:BH369" si="1035">BF370+BF372</f>
        <v>0</v>
      </c>
      <c r="BG369" s="18">
        <f t="shared" si="1035"/>
        <v>0</v>
      </c>
      <c r="BH369" s="18">
        <f t="shared" si="1035"/>
        <v>0</v>
      </c>
      <c r="BI369" s="18">
        <f t="shared" si="934"/>
        <v>225629.54699999999</v>
      </c>
      <c r="BJ369" s="18">
        <f t="shared" si="935"/>
        <v>225767.3</v>
      </c>
      <c r="BK369" s="18">
        <f t="shared" si="936"/>
        <v>225767.3</v>
      </c>
      <c r="BL369" s="18">
        <f t="shared" ref="BL369:BN369" si="1036">BL370+BL372</f>
        <v>0</v>
      </c>
      <c r="BM369" s="18">
        <f t="shared" si="1036"/>
        <v>0</v>
      </c>
      <c r="BN369" s="18">
        <f t="shared" si="1036"/>
        <v>0</v>
      </c>
      <c r="BO369" s="18">
        <f t="shared" si="940"/>
        <v>225629.54699999999</v>
      </c>
      <c r="BP369" s="18">
        <f t="shared" si="941"/>
        <v>225767.3</v>
      </c>
      <c r="BQ369" s="18">
        <f t="shared" si="942"/>
        <v>225767.3</v>
      </c>
      <c r="BR369" s="18">
        <f t="shared" ref="BR369:BT369" si="1037">BR370+BR372</f>
        <v>0</v>
      </c>
      <c r="BS369" s="18">
        <f t="shared" si="1037"/>
        <v>0</v>
      </c>
      <c r="BT369" s="18">
        <f t="shared" si="1037"/>
        <v>0</v>
      </c>
      <c r="BU369" s="18">
        <f t="shared" si="943"/>
        <v>225629.54699999999</v>
      </c>
      <c r="BV369" s="18">
        <f t="shared" si="944"/>
        <v>225767.3</v>
      </c>
      <c r="BW369" s="18">
        <f t="shared" si="945"/>
        <v>225767.3</v>
      </c>
      <c r="BX369" s="18">
        <f t="shared" ref="BX369:BZ369" si="1038">BX370+BX372</f>
        <v>0</v>
      </c>
      <c r="BY369" s="18">
        <f t="shared" si="1038"/>
        <v>0</v>
      </c>
      <c r="BZ369" s="18">
        <f t="shared" si="1038"/>
        <v>0</v>
      </c>
      <c r="CA369" s="18">
        <f t="shared" si="946"/>
        <v>225629.54699999999</v>
      </c>
      <c r="CB369" s="18">
        <f t="shared" si="947"/>
        <v>225767.3</v>
      </c>
      <c r="CC369" s="18">
        <f t="shared" si="948"/>
        <v>225767.3</v>
      </c>
      <c r="CD369" s="18">
        <f t="shared" si="1028"/>
        <v>0</v>
      </c>
      <c r="CE369" s="27"/>
      <c r="CF369" s="33"/>
    </row>
    <row r="370" spans="1:119" x14ac:dyDescent="0.3">
      <c r="A370" s="41" t="s">
        <v>72</v>
      </c>
      <c r="B370" s="39">
        <v>610</v>
      </c>
      <c r="C370" s="41"/>
      <c r="D370" s="41"/>
      <c r="E370" s="14" t="s">
        <v>568</v>
      </c>
      <c r="F370" s="18">
        <f t="shared" ref="F370:K370" si="1039">F371</f>
        <v>13615.5</v>
      </c>
      <c r="G370" s="18">
        <f t="shared" si="1039"/>
        <v>13615.5</v>
      </c>
      <c r="H370" s="18">
        <f t="shared" si="1039"/>
        <v>13615.5</v>
      </c>
      <c r="I370" s="18">
        <f t="shared" si="1039"/>
        <v>0</v>
      </c>
      <c r="J370" s="18">
        <f t="shared" si="1039"/>
        <v>0</v>
      </c>
      <c r="K370" s="18">
        <f t="shared" si="1039"/>
        <v>0</v>
      </c>
      <c r="L370" s="18">
        <f t="shared" si="814"/>
        <v>13615.5</v>
      </c>
      <c r="M370" s="18">
        <f t="shared" si="815"/>
        <v>13615.5</v>
      </c>
      <c r="N370" s="18">
        <f t="shared" si="816"/>
        <v>13615.5</v>
      </c>
      <c r="O370" s="18">
        <f t="shared" ref="O370:S370" si="1040">O371</f>
        <v>0</v>
      </c>
      <c r="P370" s="18">
        <f t="shared" si="1040"/>
        <v>0</v>
      </c>
      <c r="Q370" s="18">
        <f t="shared" si="1040"/>
        <v>0</v>
      </c>
      <c r="R370" s="18">
        <f t="shared" si="1040"/>
        <v>0</v>
      </c>
      <c r="S370" s="18">
        <f t="shared" si="1040"/>
        <v>0</v>
      </c>
      <c r="T370" s="18">
        <f t="shared" si="991"/>
        <v>13615.5</v>
      </c>
      <c r="U370" s="18">
        <f t="shared" si="992"/>
        <v>13615.5</v>
      </c>
      <c r="V370" s="18">
        <f t="shared" si="993"/>
        <v>13615.5</v>
      </c>
      <c r="W370" s="18">
        <f t="shared" ref="W370:CD370" si="1041">W371</f>
        <v>0</v>
      </c>
      <c r="X370" s="18">
        <f t="shared" si="1041"/>
        <v>0</v>
      </c>
      <c r="Y370" s="18">
        <f t="shared" si="1041"/>
        <v>0</v>
      </c>
      <c r="Z370" s="18">
        <f t="shared" si="1041"/>
        <v>0</v>
      </c>
      <c r="AA370" s="18">
        <f t="shared" si="1041"/>
        <v>0</v>
      </c>
      <c r="AB370" s="18">
        <f t="shared" si="1041"/>
        <v>0</v>
      </c>
      <c r="AC370" s="18">
        <f t="shared" si="998"/>
        <v>13615.5</v>
      </c>
      <c r="AD370" s="18">
        <f t="shared" si="999"/>
        <v>13615.5</v>
      </c>
      <c r="AE370" s="18">
        <f t="shared" si="1000"/>
        <v>13615.5</v>
      </c>
      <c r="AF370" s="18">
        <f t="shared" si="1041"/>
        <v>0</v>
      </c>
      <c r="AG370" s="18">
        <f t="shared" si="1041"/>
        <v>0</v>
      </c>
      <c r="AH370" s="18">
        <f t="shared" si="1041"/>
        <v>0</v>
      </c>
      <c r="AI370" s="18">
        <f t="shared" si="1001"/>
        <v>13615.5</v>
      </c>
      <c r="AJ370" s="18">
        <f t="shared" si="1002"/>
        <v>13615.5</v>
      </c>
      <c r="AK370" s="18">
        <f t="shared" si="1003"/>
        <v>13615.5</v>
      </c>
      <c r="AL370" s="18">
        <f t="shared" si="1041"/>
        <v>0</v>
      </c>
      <c r="AM370" s="18">
        <f t="shared" si="1004"/>
        <v>13615.5</v>
      </c>
      <c r="AN370" s="18">
        <f t="shared" si="1041"/>
        <v>0</v>
      </c>
      <c r="AO370" s="18">
        <f t="shared" si="1041"/>
        <v>0</v>
      </c>
      <c r="AP370" s="18">
        <f t="shared" si="1041"/>
        <v>0</v>
      </c>
      <c r="AQ370" s="18">
        <f t="shared" si="1005"/>
        <v>13615.5</v>
      </c>
      <c r="AR370" s="18">
        <f t="shared" si="1006"/>
        <v>13615.5</v>
      </c>
      <c r="AS370" s="18">
        <f t="shared" si="1007"/>
        <v>13615.5</v>
      </c>
      <c r="AT370" s="18">
        <f t="shared" si="1041"/>
        <v>0</v>
      </c>
      <c r="AU370" s="18">
        <f t="shared" si="1041"/>
        <v>0</v>
      </c>
      <c r="AV370" s="18">
        <f t="shared" si="1041"/>
        <v>0</v>
      </c>
      <c r="AW370" s="18">
        <f t="shared" si="1008"/>
        <v>13615.5</v>
      </c>
      <c r="AX370" s="18">
        <f t="shared" si="1009"/>
        <v>13615.5</v>
      </c>
      <c r="AY370" s="18">
        <f t="shared" si="1010"/>
        <v>13615.5</v>
      </c>
      <c r="AZ370" s="18">
        <f t="shared" si="1041"/>
        <v>-137.75299999999999</v>
      </c>
      <c r="BA370" s="18">
        <f t="shared" si="1041"/>
        <v>0</v>
      </c>
      <c r="BB370" s="18">
        <f t="shared" si="1041"/>
        <v>0</v>
      </c>
      <c r="BC370" s="18">
        <f t="shared" si="937"/>
        <v>13477.746999999999</v>
      </c>
      <c r="BD370" s="18">
        <f t="shared" si="938"/>
        <v>13615.5</v>
      </c>
      <c r="BE370" s="18">
        <f t="shared" si="939"/>
        <v>13615.5</v>
      </c>
      <c r="BF370" s="18">
        <f t="shared" si="1041"/>
        <v>0</v>
      </c>
      <c r="BG370" s="18">
        <f t="shared" si="1041"/>
        <v>0</v>
      </c>
      <c r="BH370" s="18">
        <f t="shared" si="1041"/>
        <v>0</v>
      </c>
      <c r="BI370" s="18">
        <f t="shared" si="934"/>
        <v>13477.746999999999</v>
      </c>
      <c r="BJ370" s="18">
        <f t="shared" si="935"/>
        <v>13615.5</v>
      </c>
      <c r="BK370" s="18">
        <f t="shared" si="936"/>
        <v>13615.5</v>
      </c>
      <c r="BL370" s="18">
        <f t="shared" si="1041"/>
        <v>0</v>
      </c>
      <c r="BM370" s="18">
        <f t="shared" si="1041"/>
        <v>0</v>
      </c>
      <c r="BN370" s="18">
        <f t="shared" si="1041"/>
        <v>0</v>
      </c>
      <c r="BO370" s="18">
        <f t="shared" si="940"/>
        <v>13477.746999999999</v>
      </c>
      <c r="BP370" s="18">
        <f t="shared" si="941"/>
        <v>13615.5</v>
      </c>
      <c r="BQ370" s="18">
        <f t="shared" si="942"/>
        <v>13615.5</v>
      </c>
      <c r="BR370" s="18">
        <f t="shared" si="1041"/>
        <v>0</v>
      </c>
      <c r="BS370" s="18">
        <f t="shared" si="1041"/>
        <v>0</v>
      </c>
      <c r="BT370" s="18">
        <f t="shared" si="1041"/>
        <v>0</v>
      </c>
      <c r="BU370" s="18">
        <f t="shared" si="943"/>
        <v>13477.746999999999</v>
      </c>
      <c r="BV370" s="18">
        <f t="shared" si="944"/>
        <v>13615.5</v>
      </c>
      <c r="BW370" s="18">
        <f t="shared" si="945"/>
        <v>13615.5</v>
      </c>
      <c r="BX370" s="18">
        <f t="shared" si="1041"/>
        <v>0</v>
      </c>
      <c r="BY370" s="18">
        <f t="shared" si="1041"/>
        <v>0</v>
      </c>
      <c r="BZ370" s="18">
        <f t="shared" si="1041"/>
        <v>0</v>
      </c>
      <c r="CA370" s="18">
        <f t="shared" si="946"/>
        <v>13477.746999999999</v>
      </c>
      <c r="CB370" s="18">
        <f t="shared" si="947"/>
        <v>13615.5</v>
      </c>
      <c r="CC370" s="18">
        <f t="shared" si="948"/>
        <v>13615.5</v>
      </c>
      <c r="CD370" s="18">
        <f t="shared" si="1041"/>
        <v>0</v>
      </c>
      <c r="CE370" s="27"/>
      <c r="CF370" s="33"/>
    </row>
    <row r="371" spans="1:119" x14ac:dyDescent="0.3">
      <c r="A371" s="41" t="s">
        <v>72</v>
      </c>
      <c r="B371" s="39">
        <v>610</v>
      </c>
      <c r="C371" s="41" t="s">
        <v>23</v>
      </c>
      <c r="D371" s="41" t="s">
        <v>5</v>
      </c>
      <c r="E371" s="14" t="s">
        <v>537</v>
      </c>
      <c r="F371" s="18">
        <v>13615.5</v>
      </c>
      <c r="G371" s="18">
        <v>13615.5</v>
      </c>
      <c r="H371" s="18">
        <v>13615.5</v>
      </c>
      <c r="I371" s="18"/>
      <c r="J371" s="18"/>
      <c r="K371" s="18"/>
      <c r="L371" s="18">
        <f t="shared" si="814"/>
        <v>13615.5</v>
      </c>
      <c r="M371" s="18">
        <f t="shared" si="815"/>
        <v>13615.5</v>
      </c>
      <c r="N371" s="18">
        <f t="shared" si="816"/>
        <v>13615.5</v>
      </c>
      <c r="O371" s="18"/>
      <c r="P371" s="18"/>
      <c r="Q371" s="18"/>
      <c r="R371" s="18"/>
      <c r="S371" s="18"/>
      <c r="T371" s="18">
        <f t="shared" si="991"/>
        <v>13615.5</v>
      </c>
      <c r="U371" s="18">
        <f t="shared" si="992"/>
        <v>13615.5</v>
      </c>
      <c r="V371" s="18">
        <f t="shared" si="993"/>
        <v>13615.5</v>
      </c>
      <c r="W371" s="18"/>
      <c r="X371" s="18"/>
      <c r="Y371" s="18"/>
      <c r="Z371" s="18"/>
      <c r="AA371" s="18"/>
      <c r="AB371" s="18"/>
      <c r="AC371" s="18">
        <f t="shared" si="998"/>
        <v>13615.5</v>
      </c>
      <c r="AD371" s="18">
        <f t="shared" si="999"/>
        <v>13615.5</v>
      </c>
      <c r="AE371" s="18">
        <f t="shared" si="1000"/>
        <v>13615.5</v>
      </c>
      <c r="AF371" s="18"/>
      <c r="AG371" s="18"/>
      <c r="AH371" s="18"/>
      <c r="AI371" s="18">
        <f t="shared" si="1001"/>
        <v>13615.5</v>
      </c>
      <c r="AJ371" s="18">
        <f t="shared" si="1002"/>
        <v>13615.5</v>
      </c>
      <c r="AK371" s="18">
        <f t="shared" si="1003"/>
        <v>13615.5</v>
      </c>
      <c r="AL371" s="18"/>
      <c r="AM371" s="18">
        <f t="shared" si="1004"/>
        <v>13615.5</v>
      </c>
      <c r="AN371" s="18"/>
      <c r="AO371" s="18"/>
      <c r="AP371" s="18"/>
      <c r="AQ371" s="18">
        <f t="shared" si="1005"/>
        <v>13615.5</v>
      </c>
      <c r="AR371" s="18">
        <f t="shared" si="1006"/>
        <v>13615.5</v>
      </c>
      <c r="AS371" s="18">
        <f t="shared" si="1007"/>
        <v>13615.5</v>
      </c>
      <c r="AT371" s="18"/>
      <c r="AU371" s="18"/>
      <c r="AV371" s="18"/>
      <c r="AW371" s="18">
        <f t="shared" si="1008"/>
        <v>13615.5</v>
      </c>
      <c r="AX371" s="18">
        <f t="shared" si="1009"/>
        <v>13615.5</v>
      </c>
      <c r="AY371" s="18">
        <f t="shared" si="1010"/>
        <v>13615.5</v>
      </c>
      <c r="AZ371" s="18">
        <v>-137.75299999999999</v>
      </c>
      <c r="BA371" s="18"/>
      <c r="BB371" s="18"/>
      <c r="BC371" s="18">
        <f t="shared" si="937"/>
        <v>13477.746999999999</v>
      </c>
      <c r="BD371" s="18">
        <f t="shared" si="938"/>
        <v>13615.5</v>
      </c>
      <c r="BE371" s="18">
        <f t="shared" si="939"/>
        <v>13615.5</v>
      </c>
      <c r="BF371" s="18"/>
      <c r="BG371" s="18"/>
      <c r="BH371" s="18"/>
      <c r="BI371" s="18">
        <f t="shared" si="934"/>
        <v>13477.746999999999</v>
      </c>
      <c r="BJ371" s="18">
        <f t="shared" si="935"/>
        <v>13615.5</v>
      </c>
      <c r="BK371" s="18">
        <f t="shared" si="936"/>
        <v>13615.5</v>
      </c>
      <c r="BL371" s="18"/>
      <c r="BM371" s="18"/>
      <c r="BN371" s="18"/>
      <c r="BO371" s="18">
        <f t="shared" si="940"/>
        <v>13477.746999999999</v>
      </c>
      <c r="BP371" s="18">
        <f t="shared" si="941"/>
        <v>13615.5</v>
      </c>
      <c r="BQ371" s="18">
        <f t="shared" si="942"/>
        <v>13615.5</v>
      </c>
      <c r="BR371" s="18"/>
      <c r="BS371" s="18"/>
      <c r="BT371" s="18"/>
      <c r="BU371" s="18">
        <f t="shared" si="943"/>
        <v>13477.746999999999</v>
      </c>
      <c r="BV371" s="18">
        <f t="shared" si="944"/>
        <v>13615.5</v>
      </c>
      <c r="BW371" s="18">
        <f t="shared" si="945"/>
        <v>13615.5</v>
      </c>
      <c r="BX371" s="18"/>
      <c r="BY371" s="18"/>
      <c r="BZ371" s="18"/>
      <c r="CA371" s="18">
        <f t="shared" si="946"/>
        <v>13477.746999999999</v>
      </c>
      <c r="CB371" s="18">
        <f t="shared" si="947"/>
        <v>13615.5</v>
      </c>
      <c r="CC371" s="18">
        <f t="shared" si="948"/>
        <v>13615.5</v>
      </c>
      <c r="CD371" s="18"/>
      <c r="CE371" s="27"/>
      <c r="CF371" s="33"/>
    </row>
    <row r="372" spans="1:119" x14ac:dyDescent="0.3">
      <c r="A372" s="41" t="s">
        <v>72</v>
      </c>
      <c r="B372" s="39">
        <v>620</v>
      </c>
      <c r="C372" s="41"/>
      <c r="D372" s="41"/>
      <c r="E372" s="14" t="s">
        <v>569</v>
      </c>
      <c r="F372" s="18">
        <f t="shared" ref="F372:K372" si="1042">F373</f>
        <v>212151.8</v>
      </c>
      <c r="G372" s="18">
        <f t="shared" si="1042"/>
        <v>212151.8</v>
      </c>
      <c r="H372" s="18">
        <f t="shared" si="1042"/>
        <v>212151.8</v>
      </c>
      <c r="I372" s="18">
        <f t="shared" si="1042"/>
        <v>0</v>
      </c>
      <c r="J372" s="18">
        <f t="shared" si="1042"/>
        <v>0</v>
      </c>
      <c r="K372" s="18">
        <f t="shared" si="1042"/>
        <v>0</v>
      </c>
      <c r="L372" s="18">
        <f t="shared" si="814"/>
        <v>212151.8</v>
      </c>
      <c r="M372" s="18">
        <f t="shared" si="815"/>
        <v>212151.8</v>
      </c>
      <c r="N372" s="18">
        <f t="shared" si="816"/>
        <v>212151.8</v>
      </c>
      <c r="O372" s="18">
        <f t="shared" ref="O372:S372" si="1043">O373</f>
        <v>0</v>
      </c>
      <c r="P372" s="18">
        <f t="shared" si="1043"/>
        <v>0</v>
      </c>
      <c r="Q372" s="18">
        <f t="shared" si="1043"/>
        <v>0</v>
      </c>
      <c r="R372" s="18">
        <f t="shared" si="1043"/>
        <v>0</v>
      </c>
      <c r="S372" s="18">
        <f t="shared" si="1043"/>
        <v>0</v>
      </c>
      <c r="T372" s="18">
        <f t="shared" si="991"/>
        <v>212151.8</v>
      </c>
      <c r="U372" s="18">
        <f t="shared" si="992"/>
        <v>212151.8</v>
      </c>
      <c r="V372" s="18">
        <f t="shared" si="993"/>
        <v>212151.8</v>
      </c>
      <c r="W372" s="18">
        <f t="shared" ref="W372:CD372" si="1044">W373</f>
        <v>0</v>
      </c>
      <c r="X372" s="18">
        <f t="shared" si="1044"/>
        <v>0</v>
      </c>
      <c r="Y372" s="18">
        <f t="shared" si="1044"/>
        <v>0</v>
      </c>
      <c r="Z372" s="18">
        <f t="shared" si="1044"/>
        <v>0</v>
      </c>
      <c r="AA372" s="18">
        <f t="shared" si="1044"/>
        <v>0</v>
      </c>
      <c r="AB372" s="18">
        <f t="shared" si="1044"/>
        <v>0</v>
      </c>
      <c r="AC372" s="18">
        <f t="shared" si="998"/>
        <v>212151.8</v>
      </c>
      <c r="AD372" s="18">
        <f t="shared" si="999"/>
        <v>212151.8</v>
      </c>
      <c r="AE372" s="18">
        <f t="shared" si="1000"/>
        <v>212151.8</v>
      </c>
      <c r="AF372" s="18">
        <f t="shared" si="1044"/>
        <v>0</v>
      </c>
      <c r="AG372" s="18">
        <f t="shared" si="1044"/>
        <v>0</v>
      </c>
      <c r="AH372" s="18">
        <f t="shared" si="1044"/>
        <v>0</v>
      </c>
      <c r="AI372" s="18">
        <f t="shared" si="1001"/>
        <v>212151.8</v>
      </c>
      <c r="AJ372" s="18">
        <f t="shared" si="1002"/>
        <v>212151.8</v>
      </c>
      <c r="AK372" s="18">
        <f t="shared" si="1003"/>
        <v>212151.8</v>
      </c>
      <c r="AL372" s="18">
        <f t="shared" si="1044"/>
        <v>0</v>
      </c>
      <c r="AM372" s="18">
        <f t="shared" si="1004"/>
        <v>212151.8</v>
      </c>
      <c r="AN372" s="18">
        <f t="shared" si="1044"/>
        <v>0</v>
      </c>
      <c r="AO372" s="18">
        <f t="shared" si="1044"/>
        <v>0</v>
      </c>
      <c r="AP372" s="18">
        <f t="shared" si="1044"/>
        <v>0</v>
      </c>
      <c r="AQ372" s="18">
        <f t="shared" si="1005"/>
        <v>212151.8</v>
      </c>
      <c r="AR372" s="18">
        <f t="shared" si="1006"/>
        <v>212151.8</v>
      </c>
      <c r="AS372" s="18">
        <f t="shared" si="1007"/>
        <v>212151.8</v>
      </c>
      <c r="AT372" s="18">
        <f t="shared" si="1044"/>
        <v>0</v>
      </c>
      <c r="AU372" s="18">
        <f t="shared" si="1044"/>
        <v>0</v>
      </c>
      <c r="AV372" s="18">
        <f t="shared" si="1044"/>
        <v>0</v>
      </c>
      <c r="AW372" s="18">
        <f t="shared" si="1008"/>
        <v>212151.8</v>
      </c>
      <c r="AX372" s="18">
        <f t="shared" si="1009"/>
        <v>212151.8</v>
      </c>
      <c r="AY372" s="18">
        <f t="shared" si="1010"/>
        <v>212151.8</v>
      </c>
      <c r="AZ372" s="18">
        <f t="shared" si="1044"/>
        <v>0</v>
      </c>
      <c r="BA372" s="18">
        <f t="shared" si="1044"/>
        <v>0</v>
      </c>
      <c r="BB372" s="18">
        <f t="shared" si="1044"/>
        <v>0</v>
      </c>
      <c r="BC372" s="18">
        <f t="shared" si="937"/>
        <v>212151.8</v>
      </c>
      <c r="BD372" s="18">
        <f t="shared" si="938"/>
        <v>212151.8</v>
      </c>
      <c r="BE372" s="18">
        <f t="shared" si="939"/>
        <v>212151.8</v>
      </c>
      <c r="BF372" s="18">
        <f t="shared" si="1044"/>
        <v>0</v>
      </c>
      <c r="BG372" s="18">
        <f t="shared" si="1044"/>
        <v>0</v>
      </c>
      <c r="BH372" s="18">
        <f t="shared" si="1044"/>
        <v>0</v>
      </c>
      <c r="BI372" s="18">
        <f t="shared" si="934"/>
        <v>212151.8</v>
      </c>
      <c r="BJ372" s="18">
        <f t="shared" si="935"/>
        <v>212151.8</v>
      </c>
      <c r="BK372" s="18">
        <f t="shared" si="936"/>
        <v>212151.8</v>
      </c>
      <c r="BL372" s="18">
        <f t="shared" si="1044"/>
        <v>0</v>
      </c>
      <c r="BM372" s="18">
        <f t="shared" si="1044"/>
        <v>0</v>
      </c>
      <c r="BN372" s="18">
        <f t="shared" si="1044"/>
        <v>0</v>
      </c>
      <c r="BO372" s="18">
        <f t="shared" si="940"/>
        <v>212151.8</v>
      </c>
      <c r="BP372" s="18">
        <f t="shared" si="941"/>
        <v>212151.8</v>
      </c>
      <c r="BQ372" s="18">
        <f t="shared" si="942"/>
        <v>212151.8</v>
      </c>
      <c r="BR372" s="18">
        <f t="shared" si="1044"/>
        <v>0</v>
      </c>
      <c r="BS372" s="18">
        <f t="shared" si="1044"/>
        <v>0</v>
      </c>
      <c r="BT372" s="18">
        <f t="shared" si="1044"/>
        <v>0</v>
      </c>
      <c r="BU372" s="18">
        <f t="shared" si="943"/>
        <v>212151.8</v>
      </c>
      <c r="BV372" s="18">
        <f t="shared" si="944"/>
        <v>212151.8</v>
      </c>
      <c r="BW372" s="18">
        <f t="shared" si="945"/>
        <v>212151.8</v>
      </c>
      <c r="BX372" s="18">
        <f t="shared" si="1044"/>
        <v>0</v>
      </c>
      <c r="BY372" s="18">
        <f t="shared" si="1044"/>
        <v>0</v>
      </c>
      <c r="BZ372" s="18">
        <f t="shared" si="1044"/>
        <v>0</v>
      </c>
      <c r="CA372" s="18">
        <f t="shared" si="946"/>
        <v>212151.8</v>
      </c>
      <c r="CB372" s="18">
        <f t="shared" si="947"/>
        <v>212151.8</v>
      </c>
      <c r="CC372" s="18">
        <f t="shared" si="948"/>
        <v>212151.8</v>
      </c>
      <c r="CD372" s="18">
        <f t="shared" si="1044"/>
        <v>0</v>
      </c>
      <c r="CE372" s="27"/>
      <c r="CF372" s="33"/>
    </row>
    <row r="373" spans="1:119" x14ac:dyDescent="0.3">
      <c r="A373" s="41" t="s">
        <v>72</v>
      </c>
      <c r="B373" s="39">
        <v>620</v>
      </c>
      <c r="C373" s="41" t="s">
        <v>23</v>
      </c>
      <c r="D373" s="41" t="s">
        <v>5</v>
      </c>
      <c r="E373" s="14" t="s">
        <v>537</v>
      </c>
      <c r="F373" s="18">
        <v>212151.8</v>
      </c>
      <c r="G373" s="18">
        <v>212151.8</v>
      </c>
      <c r="H373" s="18">
        <v>212151.8</v>
      </c>
      <c r="I373" s="18"/>
      <c r="J373" s="18"/>
      <c r="K373" s="18"/>
      <c r="L373" s="18">
        <f t="shared" si="814"/>
        <v>212151.8</v>
      </c>
      <c r="M373" s="18">
        <f t="shared" si="815"/>
        <v>212151.8</v>
      </c>
      <c r="N373" s="18">
        <f t="shared" si="816"/>
        <v>212151.8</v>
      </c>
      <c r="O373" s="18"/>
      <c r="P373" s="18"/>
      <c r="Q373" s="18"/>
      <c r="R373" s="18"/>
      <c r="S373" s="18"/>
      <c r="T373" s="18">
        <f t="shared" si="991"/>
        <v>212151.8</v>
      </c>
      <c r="U373" s="18">
        <f t="shared" si="992"/>
        <v>212151.8</v>
      </c>
      <c r="V373" s="18">
        <f t="shared" si="993"/>
        <v>212151.8</v>
      </c>
      <c r="W373" s="18"/>
      <c r="X373" s="18"/>
      <c r="Y373" s="18"/>
      <c r="Z373" s="18"/>
      <c r="AA373" s="18"/>
      <c r="AB373" s="18"/>
      <c r="AC373" s="18">
        <f t="shared" si="998"/>
        <v>212151.8</v>
      </c>
      <c r="AD373" s="18">
        <f t="shared" si="999"/>
        <v>212151.8</v>
      </c>
      <c r="AE373" s="18">
        <f t="shared" si="1000"/>
        <v>212151.8</v>
      </c>
      <c r="AF373" s="18"/>
      <c r="AG373" s="18"/>
      <c r="AH373" s="18"/>
      <c r="AI373" s="18">
        <f t="shared" si="1001"/>
        <v>212151.8</v>
      </c>
      <c r="AJ373" s="18">
        <f t="shared" si="1002"/>
        <v>212151.8</v>
      </c>
      <c r="AK373" s="18">
        <f t="shared" si="1003"/>
        <v>212151.8</v>
      </c>
      <c r="AL373" s="18"/>
      <c r="AM373" s="18">
        <f t="shared" si="1004"/>
        <v>212151.8</v>
      </c>
      <c r="AN373" s="18"/>
      <c r="AO373" s="18"/>
      <c r="AP373" s="18"/>
      <c r="AQ373" s="18">
        <f t="shared" si="1005"/>
        <v>212151.8</v>
      </c>
      <c r="AR373" s="18">
        <f t="shared" si="1006"/>
        <v>212151.8</v>
      </c>
      <c r="AS373" s="18">
        <f t="shared" si="1007"/>
        <v>212151.8</v>
      </c>
      <c r="AT373" s="18"/>
      <c r="AU373" s="18"/>
      <c r="AV373" s="18"/>
      <c r="AW373" s="18">
        <f t="shared" si="1008"/>
        <v>212151.8</v>
      </c>
      <c r="AX373" s="18">
        <f t="shared" si="1009"/>
        <v>212151.8</v>
      </c>
      <c r="AY373" s="18">
        <f t="shared" si="1010"/>
        <v>212151.8</v>
      </c>
      <c r="AZ373" s="18"/>
      <c r="BA373" s="18"/>
      <c r="BB373" s="18"/>
      <c r="BC373" s="18">
        <f t="shared" si="937"/>
        <v>212151.8</v>
      </c>
      <c r="BD373" s="18">
        <f t="shared" si="938"/>
        <v>212151.8</v>
      </c>
      <c r="BE373" s="18">
        <f t="shared" si="939"/>
        <v>212151.8</v>
      </c>
      <c r="BF373" s="18"/>
      <c r="BG373" s="18"/>
      <c r="BH373" s="18"/>
      <c r="BI373" s="18">
        <f t="shared" si="934"/>
        <v>212151.8</v>
      </c>
      <c r="BJ373" s="18">
        <f t="shared" si="935"/>
        <v>212151.8</v>
      </c>
      <c r="BK373" s="18">
        <f t="shared" si="936"/>
        <v>212151.8</v>
      </c>
      <c r="BL373" s="18"/>
      <c r="BM373" s="18"/>
      <c r="BN373" s="18"/>
      <c r="BO373" s="18">
        <f t="shared" si="940"/>
        <v>212151.8</v>
      </c>
      <c r="BP373" s="18">
        <f t="shared" si="941"/>
        <v>212151.8</v>
      </c>
      <c r="BQ373" s="18">
        <f t="shared" si="942"/>
        <v>212151.8</v>
      </c>
      <c r="BR373" s="18"/>
      <c r="BS373" s="18"/>
      <c r="BT373" s="18"/>
      <c r="BU373" s="18">
        <f t="shared" si="943"/>
        <v>212151.8</v>
      </c>
      <c r="BV373" s="18">
        <f t="shared" si="944"/>
        <v>212151.8</v>
      </c>
      <c r="BW373" s="18">
        <f t="shared" si="945"/>
        <v>212151.8</v>
      </c>
      <c r="BX373" s="18"/>
      <c r="BY373" s="18"/>
      <c r="BZ373" s="18"/>
      <c r="CA373" s="18">
        <f t="shared" si="946"/>
        <v>212151.8</v>
      </c>
      <c r="CB373" s="18">
        <f t="shared" si="947"/>
        <v>212151.8</v>
      </c>
      <c r="CC373" s="18">
        <f t="shared" si="948"/>
        <v>212151.8</v>
      </c>
      <c r="CD373" s="18"/>
      <c r="CE373" s="27"/>
      <c r="CF373" s="33"/>
    </row>
    <row r="374" spans="1:119" x14ac:dyDescent="0.3">
      <c r="A374" s="41" t="s">
        <v>73</v>
      </c>
      <c r="B374" s="39"/>
      <c r="C374" s="41"/>
      <c r="D374" s="41"/>
      <c r="E374" s="14" t="s">
        <v>625</v>
      </c>
      <c r="F374" s="18">
        <f t="shared" ref="F374:K376" si="1045">F375</f>
        <v>130718.8</v>
      </c>
      <c r="G374" s="18">
        <f t="shared" si="1045"/>
        <v>130718.8</v>
      </c>
      <c r="H374" s="18">
        <f t="shared" si="1045"/>
        <v>130718.8</v>
      </c>
      <c r="I374" s="18">
        <f t="shared" si="1045"/>
        <v>0</v>
      </c>
      <c r="J374" s="18">
        <f t="shared" si="1045"/>
        <v>0</v>
      </c>
      <c r="K374" s="18">
        <f t="shared" si="1045"/>
        <v>0</v>
      </c>
      <c r="L374" s="18">
        <f t="shared" ref="L374:L446" si="1046">F374+I374</f>
        <v>130718.8</v>
      </c>
      <c r="M374" s="18">
        <f t="shared" ref="M374:M446" si="1047">G374+J374</f>
        <v>130718.8</v>
      </c>
      <c r="N374" s="18">
        <f t="shared" ref="N374:N446" si="1048">H374+K374</f>
        <v>130718.8</v>
      </c>
      <c r="O374" s="18">
        <f t="shared" ref="O374:S376" si="1049">O375</f>
        <v>0</v>
      </c>
      <c r="P374" s="18">
        <f t="shared" si="1049"/>
        <v>0</v>
      </c>
      <c r="Q374" s="18">
        <f t="shared" si="1049"/>
        <v>0</v>
      </c>
      <c r="R374" s="18">
        <f t="shared" si="1049"/>
        <v>0</v>
      </c>
      <c r="S374" s="18">
        <f t="shared" si="1049"/>
        <v>0</v>
      </c>
      <c r="T374" s="18">
        <f t="shared" si="991"/>
        <v>130718.8</v>
      </c>
      <c r="U374" s="18">
        <f t="shared" si="992"/>
        <v>130718.8</v>
      </c>
      <c r="V374" s="18">
        <f t="shared" si="993"/>
        <v>130718.8</v>
      </c>
      <c r="W374" s="18">
        <f t="shared" ref="W374:CD376" si="1050">W375</f>
        <v>0</v>
      </c>
      <c r="X374" s="18">
        <f t="shared" si="1050"/>
        <v>0</v>
      </c>
      <c r="Y374" s="18">
        <f t="shared" si="1050"/>
        <v>0</v>
      </c>
      <c r="Z374" s="18">
        <f t="shared" si="1050"/>
        <v>0</v>
      </c>
      <c r="AA374" s="18">
        <f t="shared" si="1050"/>
        <v>0</v>
      </c>
      <c r="AB374" s="18">
        <f t="shared" si="1050"/>
        <v>0</v>
      </c>
      <c r="AC374" s="18">
        <f t="shared" si="998"/>
        <v>130718.8</v>
      </c>
      <c r="AD374" s="18">
        <f t="shared" si="999"/>
        <v>130718.8</v>
      </c>
      <c r="AE374" s="18">
        <f t="shared" si="1000"/>
        <v>130718.8</v>
      </c>
      <c r="AF374" s="18">
        <f t="shared" si="1050"/>
        <v>0</v>
      </c>
      <c r="AG374" s="18">
        <f t="shared" si="1050"/>
        <v>0</v>
      </c>
      <c r="AH374" s="18">
        <f t="shared" si="1050"/>
        <v>0</v>
      </c>
      <c r="AI374" s="18">
        <f t="shared" si="1001"/>
        <v>130718.8</v>
      </c>
      <c r="AJ374" s="18">
        <f t="shared" si="1002"/>
        <v>130718.8</v>
      </c>
      <c r="AK374" s="18">
        <f t="shared" si="1003"/>
        <v>130718.8</v>
      </c>
      <c r="AL374" s="18">
        <f t="shared" si="1050"/>
        <v>0</v>
      </c>
      <c r="AM374" s="18">
        <f t="shared" si="1004"/>
        <v>130718.8</v>
      </c>
      <c r="AN374" s="18">
        <f t="shared" si="1050"/>
        <v>0</v>
      </c>
      <c r="AO374" s="18">
        <f t="shared" si="1050"/>
        <v>0</v>
      </c>
      <c r="AP374" s="18">
        <f t="shared" si="1050"/>
        <v>0</v>
      </c>
      <c r="AQ374" s="18">
        <f t="shared" si="1005"/>
        <v>130718.8</v>
      </c>
      <c r="AR374" s="18">
        <f t="shared" si="1006"/>
        <v>130718.8</v>
      </c>
      <c r="AS374" s="18">
        <f t="shared" si="1007"/>
        <v>130718.8</v>
      </c>
      <c r="AT374" s="18">
        <f t="shared" si="1050"/>
        <v>0</v>
      </c>
      <c r="AU374" s="18">
        <f t="shared" si="1050"/>
        <v>0</v>
      </c>
      <c r="AV374" s="18">
        <f t="shared" si="1050"/>
        <v>0</v>
      </c>
      <c r="AW374" s="18">
        <f t="shared" si="1008"/>
        <v>130718.8</v>
      </c>
      <c r="AX374" s="18">
        <f t="shared" si="1009"/>
        <v>130718.8</v>
      </c>
      <c r="AY374" s="18">
        <f t="shared" si="1010"/>
        <v>130718.8</v>
      </c>
      <c r="AZ374" s="18">
        <f t="shared" si="1050"/>
        <v>0</v>
      </c>
      <c r="BA374" s="18">
        <f t="shared" si="1050"/>
        <v>0</v>
      </c>
      <c r="BB374" s="18">
        <f t="shared" si="1050"/>
        <v>0</v>
      </c>
      <c r="BC374" s="18">
        <f t="shared" si="937"/>
        <v>130718.8</v>
      </c>
      <c r="BD374" s="18">
        <f t="shared" si="938"/>
        <v>130718.8</v>
      </c>
      <c r="BE374" s="18">
        <f t="shared" si="939"/>
        <v>130718.8</v>
      </c>
      <c r="BF374" s="18">
        <f t="shared" si="1050"/>
        <v>0</v>
      </c>
      <c r="BG374" s="18">
        <f t="shared" si="1050"/>
        <v>0</v>
      </c>
      <c r="BH374" s="18">
        <f t="shared" si="1050"/>
        <v>0</v>
      </c>
      <c r="BI374" s="18">
        <f t="shared" si="934"/>
        <v>130718.8</v>
      </c>
      <c r="BJ374" s="18">
        <f t="shared" si="935"/>
        <v>130718.8</v>
      </c>
      <c r="BK374" s="18">
        <f t="shared" si="936"/>
        <v>130718.8</v>
      </c>
      <c r="BL374" s="18">
        <f t="shared" si="1050"/>
        <v>0</v>
      </c>
      <c r="BM374" s="18">
        <f t="shared" si="1050"/>
        <v>0</v>
      </c>
      <c r="BN374" s="18">
        <f t="shared" si="1050"/>
        <v>0</v>
      </c>
      <c r="BO374" s="18">
        <f t="shared" si="940"/>
        <v>130718.8</v>
      </c>
      <c r="BP374" s="18">
        <f t="shared" si="941"/>
        <v>130718.8</v>
      </c>
      <c r="BQ374" s="18">
        <f t="shared" si="942"/>
        <v>130718.8</v>
      </c>
      <c r="BR374" s="18">
        <f t="shared" si="1050"/>
        <v>0</v>
      </c>
      <c r="BS374" s="18">
        <f t="shared" si="1050"/>
        <v>0</v>
      </c>
      <c r="BT374" s="18">
        <f t="shared" si="1050"/>
        <v>0</v>
      </c>
      <c r="BU374" s="18">
        <f t="shared" si="943"/>
        <v>130718.8</v>
      </c>
      <c r="BV374" s="18">
        <f t="shared" si="944"/>
        <v>130718.8</v>
      </c>
      <c r="BW374" s="18">
        <f t="shared" si="945"/>
        <v>130718.8</v>
      </c>
      <c r="BX374" s="18">
        <f t="shared" si="1050"/>
        <v>0</v>
      </c>
      <c r="BY374" s="18">
        <f t="shared" si="1050"/>
        <v>0</v>
      </c>
      <c r="BZ374" s="18">
        <f t="shared" si="1050"/>
        <v>0</v>
      </c>
      <c r="CA374" s="18">
        <f t="shared" si="946"/>
        <v>130718.8</v>
      </c>
      <c r="CB374" s="18">
        <f t="shared" si="947"/>
        <v>130718.8</v>
      </c>
      <c r="CC374" s="18">
        <f t="shared" si="948"/>
        <v>130718.8</v>
      </c>
      <c r="CD374" s="18">
        <f t="shared" si="1050"/>
        <v>0</v>
      </c>
      <c r="CE374" s="27"/>
      <c r="CF374" s="33"/>
    </row>
    <row r="375" spans="1:119" ht="46.8" x14ac:dyDescent="0.3">
      <c r="A375" s="41" t="s">
        <v>73</v>
      </c>
      <c r="B375" s="39">
        <v>600</v>
      </c>
      <c r="C375" s="41"/>
      <c r="D375" s="41"/>
      <c r="E375" s="14" t="s">
        <v>554</v>
      </c>
      <c r="F375" s="18">
        <f t="shared" si="1045"/>
        <v>130718.8</v>
      </c>
      <c r="G375" s="18">
        <f t="shared" si="1045"/>
        <v>130718.8</v>
      </c>
      <c r="H375" s="18">
        <f t="shared" si="1045"/>
        <v>130718.8</v>
      </c>
      <c r="I375" s="18">
        <f t="shared" si="1045"/>
        <v>0</v>
      </c>
      <c r="J375" s="18">
        <f t="shared" si="1045"/>
        <v>0</v>
      </c>
      <c r="K375" s="18">
        <f t="shared" si="1045"/>
        <v>0</v>
      </c>
      <c r="L375" s="18">
        <f t="shared" si="1046"/>
        <v>130718.8</v>
      </c>
      <c r="M375" s="18">
        <f t="shared" si="1047"/>
        <v>130718.8</v>
      </c>
      <c r="N375" s="18">
        <f t="shared" si="1048"/>
        <v>130718.8</v>
      </c>
      <c r="O375" s="18">
        <f t="shared" si="1049"/>
        <v>0</v>
      </c>
      <c r="P375" s="18">
        <f t="shared" si="1049"/>
        <v>0</v>
      </c>
      <c r="Q375" s="18">
        <f t="shared" si="1049"/>
        <v>0</v>
      </c>
      <c r="R375" s="18">
        <f t="shared" si="1049"/>
        <v>0</v>
      </c>
      <c r="S375" s="18">
        <f t="shared" si="1049"/>
        <v>0</v>
      </c>
      <c r="T375" s="18">
        <f t="shared" si="991"/>
        <v>130718.8</v>
      </c>
      <c r="U375" s="18">
        <f t="shared" si="992"/>
        <v>130718.8</v>
      </c>
      <c r="V375" s="18">
        <f t="shared" si="993"/>
        <v>130718.8</v>
      </c>
      <c r="W375" s="18">
        <f t="shared" si="1050"/>
        <v>0</v>
      </c>
      <c r="X375" s="18">
        <f t="shared" si="1050"/>
        <v>0</v>
      </c>
      <c r="Y375" s="18">
        <f t="shared" si="1050"/>
        <v>0</v>
      </c>
      <c r="Z375" s="18">
        <f t="shared" si="1050"/>
        <v>0</v>
      </c>
      <c r="AA375" s="18">
        <f t="shared" si="1050"/>
        <v>0</v>
      </c>
      <c r="AB375" s="18">
        <f t="shared" si="1050"/>
        <v>0</v>
      </c>
      <c r="AC375" s="18">
        <f t="shared" si="998"/>
        <v>130718.8</v>
      </c>
      <c r="AD375" s="18">
        <f t="shared" si="999"/>
        <v>130718.8</v>
      </c>
      <c r="AE375" s="18">
        <f t="shared" si="1000"/>
        <v>130718.8</v>
      </c>
      <c r="AF375" s="18">
        <f t="shared" si="1050"/>
        <v>0</v>
      </c>
      <c r="AG375" s="18">
        <f t="shared" si="1050"/>
        <v>0</v>
      </c>
      <c r="AH375" s="18">
        <f t="shared" si="1050"/>
        <v>0</v>
      </c>
      <c r="AI375" s="18">
        <f t="shared" si="1001"/>
        <v>130718.8</v>
      </c>
      <c r="AJ375" s="18">
        <f t="shared" si="1002"/>
        <v>130718.8</v>
      </c>
      <c r="AK375" s="18">
        <f t="shared" si="1003"/>
        <v>130718.8</v>
      </c>
      <c r="AL375" s="18">
        <f t="shared" si="1050"/>
        <v>0</v>
      </c>
      <c r="AM375" s="18">
        <f t="shared" si="1004"/>
        <v>130718.8</v>
      </c>
      <c r="AN375" s="18">
        <f t="shared" si="1050"/>
        <v>0</v>
      </c>
      <c r="AO375" s="18">
        <f t="shared" si="1050"/>
        <v>0</v>
      </c>
      <c r="AP375" s="18">
        <f t="shared" si="1050"/>
        <v>0</v>
      </c>
      <c r="AQ375" s="18">
        <f t="shared" si="1005"/>
        <v>130718.8</v>
      </c>
      <c r="AR375" s="18">
        <f t="shared" si="1006"/>
        <v>130718.8</v>
      </c>
      <c r="AS375" s="18">
        <f t="shared" si="1007"/>
        <v>130718.8</v>
      </c>
      <c r="AT375" s="18">
        <f t="shared" si="1050"/>
        <v>0</v>
      </c>
      <c r="AU375" s="18">
        <f t="shared" si="1050"/>
        <v>0</v>
      </c>
      <c r="AV375" s="18">
        <f t="shared" si="1050"/>
        <v>0</v>
      </c>
      <c r="AW375" s="18">
        <f t="shared" si="1008"/>
        <v>130718.8</v>
      </c>
      <c r="AX375" s="18">
        <f t="shared" si="1009"/>
        <v>130718.8</v>
      </c>
      <c r="AY375" s="18">
        <f t="shared" si="1010"/>
        <v>130718.8</v>
      </c>
      <c r="AZ375" s="18">
        <f t="shared" si="1050"/>
        <v>0</v>
      </c>
      <c r="BA375" s="18">
        <f t="shared" si="1050"/>
        <v>0</v>
      </c>
      <c r="BB375" s="18">
        <f t="shared" si="1050"/>
        <v>0</v>
      </c>
      <c r="BC375" s="18">
        <f t="shared" si="937"/>
        <v>130718.8</v>
      </c>
      <c r="BD375" s="18">
        <f t="shared" si="938"/>
        <v>130718.8</v>
      </c>
      <c r="BE375" s="18">
        <f t="shared" si="939"/>
        <v>130718.8</v>
      </c>
      <c r="BF375" s="18">
        <f t="shared" si="1050"/>
        <v>0</v>
      </c>
      <c r="BG375" s="18">
        <f t="shared" si="1050"/>
        <v>0</v>
      </c>
      <c r="BH375" s="18">
        <f t="shared" si="1050"/>
        <v>0</v>
      </c>
      <c r="BI375" s="18">
        <f t="shared" si="934"/>
        <v>130718.8</v>
      </c>
      <c r="BJ375" s="18">
        <f t="shared" si="935"/>
        <v>130718.8</v>
      </c>
      <c r="BK375" s="18">
        <f t="shared" si="936"/>
        <v>130718.8</v>
      </c>
      <c r="BL375" s="18">
        <f t="shared" si="1050"/>
        <v>0</v>
      </c>
      <c r="BM375" s="18">
        <f t="shared" si="1050"/>
        <v>0</v>
      </c>
      <c r="BN375" s="18">
        <f t="shared" si="1050"/>
        <v>0</v>
      </c>
      <c r="BO375" s="18">
        <f t="shared" si="940"/>
        <v>130718.8</v>
      </c>
      <c r="BP375" s="18">
        <f t="shared" si="941"/>
        <v>130718.8</v>
      </c>
      <c r="BQ375" s="18">
        <f t="shared" si="942"/>
        <v>130718.8</v>
      </c>
      <c r="BR375" s="18">
        <f t="shared" si="1050"/>
        <v>0</v>
      </c>
      <c r="BS375" s="18">
        <f t="shared" si="1050"/>
        <v>0</v>
      </c>
      <c r="BT375" s="18">
        <f t="shared" si="1050"/>
        <v>0</v>
      </c>
      <c r="BU375" s="18">
        <f t="shared" si="943"/>
        <v>130718.8</v>
      </c>
      <c r="BV375" s="18">
        <f t="shared" si="944"/>
        <v>130718.8</v>
      </c>
      <c r="BW375" s="18">
        <f t="shared" si="945"/>
        <v>130718.8</v>
      </c>
      <c r="BX375" s="18">
        <f t="shared" si="1050"/>
        <v>0</v>
      </c>
      <c r="BY375" s="18">
        <f t="shared" si="1050"/>
        <v>0</v>
      </c>
      <c r="BZ375" s="18">
        <f t="shared" si="1050"/>
        <v>0</v>
      </c>
      <c r="CA375" s="18">
        <f t="shared" si="946"/>
        <v>130718.8</v>
      </c>
      <c r="CB375" s="18">
        <f t="shared" si="947"/>
        <v>130718.8</v>
      </c>
      <c r="CC375" s="18">
        <f t="shared" si="948"/>
        <v>130718.8</v>
      </c>
      <c r="CD375" s="18">
        <f t="shared" si="1050"/>
        <v>0</v>
      </c>
      <c r="CE375" s="27"/>
      <c r="CF375" s="33"/>
    </row>
    <row r="376" spans="1:119" x14ac:dyDescent="0.3">
      <c r="A376" s="41" t="s">
        <v>73</v>
      </c>
      <c r="B376" s="39">
        <v>610</v>
      </c>
      <c r="C376" s="41"/>
      <c r="D376" s="41"/>
      <c r="E376" s="14" t="s">
        <v>568</v>
      </c>
      <c r="F376" s="18">
        <f t="shared" si="1045"/>
        <v>130718.8</v>
      </c>
      <c r="G376" s="18">
        <f t="shared" si="1045"/>
        <v>130718.8</v>
      </c>
      <c r="H376" s="18">
        <f t="shared" si="1045"/>
        <v>130718.8</v>
      </c>
      <c r="I376" s="18">
        <f t="shared" si="1045"/>
        <v>0</v>
      </c>
      <c r="J376" s="18">
        <f t="shared" si="1045"/>
        <v>0</v>
      </c>
      <c r="K376" s="18">
        <f t="shared" si="1045"/>
        <v>0</v>
      </c>
      <c r="L376" s="18">
        <f t="shared" si="1046"/>
        <v>130718.8</v>
      </c>
      <c r="M376" s="18">
        <f t="shared" si="1047"/>
        <v>130718.8</v>
      </c>
      <c r="N376" s="18">
        <f t="shared" si="1048"/>
        <v>130718.8</v>
      </c>
      <c r="O376" s="18">
        <f t="shared" si="1049"/>
        <v>0</v>
      </c>
      <c r="P376" s="18">
        <f t="shared" si="1049"/>
        <v>0</v>
      </c>
      <c r="Q376" s="18">
        <f t="shared" si="1049"/>
        <v>0</v>
      </c>
      <c r="R376" s="18">
        <f t="shared" si="1049"/>
        <v>0</v>
      </c>
      <c r="S376" s="18">
        <f t="shared" si="1049"/>
        <v>0</v>
      </c>
      <c r="T376" s="18">
        <f t="shared" si="991"/>
        <v>130718.8</v>
      </c>
      <c r="U376" s="18">
        <f t="shared" si="992"/>
        <v>130718.8</v>
      </c>
      <c r="V376" s="18">
        <f t="shared" si="993"/>
        <v>130718.8</v>
      </c>
      <c r="W376" s="18">
        <f t="shared" si="1050"/>
        <v>0</v>
      </c>
      <c r="X376" s="18">
        <f t="shared" si="1050"/>
        <v>0</v>
      </c>
      <c r="Y376" s="18">
        <f t="shared" si="1050"/>
        <v>0</v>
      </c>
      <c r="Z376" s="18">
        <f t="shared" si="1050"/>
        <v>0</v>
      </c>
      <c r="AA376" s="18">
        <f t="shared" si="1050"/>
        <v>0</v>
      </c>
      <c r="AB376" s="18">
        <f t="shared" si="1050"/>
        <v>0</v>
      </c>
      <c r="AC376" s="18">
        <f t="shared" si="998"/>
        <v>130718.8</v>
      </c>
      <c r="AD376" s="18">
        <f t="shared" si="999"/>
        <v>130718.8</v>
      </c>
      <c r="AE376" s="18">
        <f t="shared" si="1000"/>
        <v>130718.8</v>
      </c>
      <c r="AF376" s="18">
        <f t="shared" si="1050"/>
        <v>0</v>
      </c>
      <c r="AG376" s="18">
        <f t="shared" si="1050"/>
        <v>0</v>
      </c>
      <c r="AH376" s="18">
        <f t="shared" si="1050"/>
        <v>0</v>
      </c>
      <c r="AI376" s="18">
        <f t="shared" si="1001"/>
        <v>130718.8</v>
      </c>
      <c r="AJ376" s="18">
        <f t="shared" si="1002"/>
        <v>130718.8</v>
      </c>
      <c r="AK376" s="18">
        <f t="shared" si="1003"/>
        <v>130718.8</v>
      </c>
      <c r="AL376" s="18">
        <f t="shared" si="1050"/>
        <v>0</v>
      </c>
      <c r="AM376" s="18">
        <f t="shared" si="1004"/>
        <v>130718.8</v>
      </c>
      <c r="AN376" s="18">
        <f t="shared" si="1050"/>
        <v>0</v>
      </c>
      <c r="AO376" s="18">
        <f t="shared" si="1050"/>
        <v>0</v>
      </c>
      <c r="AP376" s="18">
        <f t="shared" si="1050"/>
        <v>0</v>
      </c>
      <c r="AQ376" s="18">
        <f t="shared" si="1005"/>
        <v>130718.8</v>
      </c>
      <c r="AR376" s="18">
        <f t="shared" si="1006"/>
        <v>130718.8</v>
      </c>
      <c r="AS376" s="18">
        <f t="shared" si="1007"/>
        <v>130718.8</v>
      </c>
      <c r="AT376" s="18">
        <f t="shared" si="1050"/>
        <v>0</v>
      </c>
      <c r="AU376" s="18">
        <f t="shared" si="1050"/>
        <v>0</v>
      </c>
      <c r="AV376" s="18">
        <f t="shared" si="1050"/>
        <v>0</v>
      </c>
      <c r="AW376" s="18">
        <f t="shared" si="1008"/>
        <v>130718.8</v>
      </c>
      <c r="AX376" s="18">
        <f t="shared" si="1009"/>
        <v>130718.8</v>
      </c>
      <c r="AY376" s="18">
        <f t="shared" si="1010"/>
        <v>130718.8</v>
      </c>
      <c r="AZ376" s="18">
        <f t="shared" si="1050"/>
        <v>0</v>
      </c>
      <c r="BA376" s="18">
        <f t="shared" si="1050"/>
        <v>0</v>
      </c>
      <c r="BB376" s="18">
        <f t="shared" si="1050"/>
        <v>0</v>
      </c>
      <c r="BC376" s="18">
        <f t="shared" si="937"/>
        <v>130718.8</v>
      </c>
      <c r="BD376" s="18">
        <f t="shared" si="938"/>
        <v>130718.8</v>
      </c>
      <c r="BE376" s="18">
        <f t="shared" si="939"/>
        <v>130718.8</v>
      </c>
      <c r="BF376" s="18">
        <f t="shared" si="1050"/>
        <v>0</v>
      </c>
      <c r="BG376" s="18">
        <f t="shared" si="1050"/>
        <v>0</v>
      </c>
      <c r="BH376" s="18">
        <f t="shared" si="1050"/>
        <v>0</v>
      </c>
      <c r="BI376" s="18">
        <f t="shared" si="934"/>
        <v>130718.8</v>
      </c>
      <c r="BJ376" s="18">
        <f t="shared" si="935"/>
        <v>130718.8</v>
      </c>
      <c r="BK376" s="18">
        <f t="shared" si="936"/>
        <v>130718.8</v>
      </c>
      <c r="BL376" s="18">
        <f t="shared" si="1050"/>
        <v>0</v>
      </c>
      <c r="BM376" s="18">
        <f t="shared" si="1050"/>
        <v>0</v>
      </c>
      <c r="BN376" s="18">
        <f t="shared" si="1050"/>
        <v>0</v>
      </c>
      <c r="BO376" s="18">
        <f t="shared" si="940"/>
        <v>130718.8</v>
      </c>
      <c r="BP376" s="18">
        <f t="shared" si="941"/>
        <v>130718.8</v>
      </c>
      <c r="BQ376" s="18">
        <f t="shared" si="942"/>
        <v>130718.8</v>
      </c>
      <c r="BR376" s="18">
        <f t="shared" si="1050"/>
        <v>0</v>
      </c>
      <c r="BS376" s="18">
        <f t="shared" si="1050"/>
        <v>0</v>
      </c>
      <c r="BT376" s="18">
        <f t="shared" si="1050"/>
        <v>0</v>
      </c>
      <c r="BU376" s="18">
        <f t="shared" si="943"/>
        <v>130718.8</v>
      </c>
      <c r="BV376" s="18">
        <f t="shared" si="944"/>
        <v>130718.8</v>
      </c>
      <c r="BW376" s="18">
        <f t="shared" si="945"/>
        <v>130718.8</v>
      </c>
      <c r="BX376" s="18">
        <f t="shared" si="1050"/>
        <v>0</v>
      </c>
      <c r="BY376" s="18">
        <f t="shared" si="1050"/>
        <v>0</v>
      </c>
      <c r="BZ376" s="18">
        <f t="shared" si="1050"/>
        <v>0</v>
      </c>
      <c r="CA376" s="18">
        <f t="shared" si="946"/>
        <v>130718.8</v>
      </c>
      <c r="CB376" s="18">
        <f t="shared" si="947"/>
        <v>130718.8</v>
      </c>
      <c r="CC376" s="18">
        <f t="shared" si="948"/>
        <v>130718.8</v>
      </c>
      <c r="CD376" s="18">
        <f t="shared" si="1050"/>
        <v>0</v>
      </c>
      <c r="CE376" s="27"/>
      <c r="CF376" s="33"/>
    </row>
    <row r="377" spans="1:119" x14ac:dyDescent="0.3">
      <c r="A377" s="41" t="s">
        <v>73</v>
      </c>
      <c r="B377" s="39">
        <v>610</v>
      </c>
      <c r="C377" s="41" t="s">
        <v>23</v>
      </c>
      <c r="D377" s="41" t="s">
        <v>5</v>
      </c>
      <c r="E377" s="14" t="s">
        <v>537</v>
      </c>
      <c r="F377" s="18">
        <v>130718.8</v>
      </c>
      <c r="G377" s="18">
        <v>130718.8</v>
      </c>
      <c r="H377" s="18">
        <v>130718.8</v>
      </c>
      <c r="I377" s="18"/>
      <c r="J377" s="18"/>
      <c r="K377" s="18"/>
      <c r="L377" s="18">
        <f t="shared" si="1046"/>
        <v>130718.8</v>
      </c>
      <c r="M377" s="18">
        <f t="shared" si="1047"/>
        <v>130718.8</v>
      </c>
      <c r="N377" s="18">
        <f t="shared" si="1048"/>
        <v>130718.8</v>
      </c>
      <c r="O377" s="18"/>
      <c r="P377" s="18"/>
      <c r="Q377" s="18"/>
      <c r="R377" s="18"/>
      <c r="S377" s="18"/>
      <c r="T377" s="18">
        <f t="shared" si="991"/>
        <v>130718.8</v>
      </c>
      <c r="U377" s="18">
        <f t="shared" si="992"/>
        <v>130718.8</v>
      </c>
      <c r="V377" s="18">
        <f t="shared" si="993"/>
        <v>130718.8</v>
      </c>
      <c r="W377" s="18"/>
      <c r="X377" s="18"/>
      <c r="Y377" s="18"/>
      <c r="Z377" s="18"/>
      <c r="AA377" s="18"/>
      <c r="AB377" s="18"/>
      <c r="AC377" s="18">
        <f t="shared" si="998"/>
        <v>130718.8</v>
      </c>
      <c r="AD377" s="18">
        <f t="shared" si="999"/>
        <v>130718.8</v>
      </c>
      <c r="AE377" s="18">
        <f t="shared" si="1000"/>
        <v>130718.8</v>
      </c>
      <c r="AF377" s="18"/>
      <c r="AG377" s="18"/>
      <c r="AH377" s="18"/>
      <c r="AI377" s="18">
        <f t="shared" si="1001"/>
        <v>130718.8</v>
      </c>
      <c r="AJ377" s="18">
        <f t="shared" si="1002"/>
        <v>130718.8</v>
      </c>
      <c r="AK377" s="18">
        <f t="shared" si="1003"/>
        <v>130718.8</v>
      </c>
      <c r="AL377" s="18"/>
      <c r="AM377" s="18">
        <f t="shared" si="1004"/>
        <v>130718.8</v>
      </c>
      <c r="AN377" s="18"/>
      <c r="AO377" s="18"/>
      <c r="AP377" s="18"/>
      <c r="AQ377" s="18">
        <f t="shared" si="1005"/>
        <v>130718.8</v>
      </c>
      <c r="AR377" s="18">
        <f t="shared" si="1006"/>
        <v>130718.8</v>
      </c>
      <c r="AS377" s="18">
        <f t="shared" si="1007"/>
        <v>130718.8</v>
      </c>
      <c r="AT377" s="18"/>
      <c r="AU377" s="18"/>
      <c r="AV377" s="18"/>
      <c r="AW377" s="18">
        <f t="shared" si="1008"/>
        <v>130718.8</v>
      </c>
      <c r="AX377" s="18">
        <f t="shared" si="1009"/>
        <v>130718.8</v>
      </c>
      <c r="AY377" s="18">
        <f t="shared" si="1010"/>
        <v>130718.8</v>
      </c>
      <c r="AZ377" s="18"/>
      <c r="BA377" s="18"/>
      <c r="BB377" s="18"/>
      <c r="BC377" s="18">
        <f t="shared" si="937"/>
        <v>130718.8</v>
      </c>
      <c r="BD377" s="18">
        <f t="shared" si="938"/>
        <v>130718.8</v>
      </c>
      <c r="BE377" s="18">
        <f t="shared" si="939"/>
        <v>130718.8</v>
      </c>
      <c r="BF377" s="18"/>
      <c r="BG377" s="18"/>
      <c r="BH377" s="18"/>
      <c r="BI377" s="18">
        <f t="shared" si="934"/>
        <v>130718.8</v>
      </c>
      <c r="BJ377" s="18">
        <f t="shared" si="935"/>
        <v>130718.8</v>
      </c>
      <c r="BK377" s="18">
        <f t="shared" si="936"/>
        <v>130718.8</v>
      </c>
      <c r="BL377" s="18"/>
      <c r="BM377" s="18"/>
      <c r="BN377" s="18"/>
      <c r="BO377" s="18">
        <f t="shared" si="940"/>
        <v>130718.8</v>
      </c>
      <c r="BP377" s="18">
        <f t="shared" si="941"/>
        <v>130718.8</v>
      </c>
      <c r="BQ377" s="18">
        <f t="shared" si="942"/>
        <v>130718.8</v>
      </c>
      <c r="BR377" s="18"/>
      <c r="BS377" s="18"/>
      <c r="BT377" s="18"/>
      <c r="BU377" s="18">
        <f t="shared" si="943"/>
        <v>130718.8</v>
      </c>
      <c r="BV377" s="18">
        <f t="shared" si="944"/>
        <v>130718.8</v>
      </c>
      <c r="BW377" s="18">
        <f t="shared" si="945"/>
        <v>130718.8</v>
      </c>
      <c r="BX377" s="18"/>
      <c r="BY377" s="18"/>
      <c r="BZ377" s="18"/>
      <c r="CA377" s="18">
        <f t="shared" si="946"/>
        <v>130718.8</v>
      </c>
      <c r="CB377" s="18">
        <f t="shared" si="947"/>
        <v>130718.8</v>
      </c>
      <c r="CC377" s="18">
        <f t="shared" si="948"/>
        <v>130718.8</v>
      </c>
      <c r="CD377" s="18"/>
      <c r="CE377" s="27"/>
      <c r="CF377" s="33"/>
    </row>
    <row r="378" spans="1:119" s="11" customFormat="1" ht="62.4" x14ac:dyDescent="0.3">
      <c r="A378" s="10" t="s">
        <v>78</v>
      </c>
      <c r="B378" s="16"/>
      <c r="C378" s="10"/>
      <c r="D378" s="10"/>
      <c r="E378" s="15" t="s">
        <v>961</v>
      </c>
      <c r="F378" s="17">
        <f t="shared" ref="F378:K378" si="1051">F379+F409</f>
        <v>223842.90000000002</v>
      </c>
      <c r="G378" s="17">
        <f t="shared" si="1051"/>
        <v>161039.19999999998</v>
      </c>
      <c r="H378" s="17">
        <f t="shared" si="1051"/>
        <v>145484</v>
      </c>
      <c r="I378" s="17">
        <f t="shared" si="1051"/>
        <v>0</v>
      </c>
      <c r="J378" s="17">
        <f t="shared" si="1051"/>
        <v>0</v>
      </c>
      <c r="K378" s="17">
        <f t="shared" si="1051"/>
        <v>0</v>
      </c>
      <c r="L378" s="17">
        <f t="shared" si="1046"/>
        <v>223842.90000000002</v>
      </c>
      <c r="M378" s="17">
        <f t="shared" si="1047"/>
        <v>161039.19999999998</v>
      </c>
      <c r="N378" s="17">
        <f t="shared" si="1048"/>
        <v>145484</v>
      </c>
      <c r="O378" s="17">
        <f t="shared" ref="O378:S378" si="1052">O379+O409</f>
        <v>890</v>
      </c>
      <c r="P378" s="17">
        <f t="shared" si="1052"/>
        <v>0</v>
      </c>
      <c r="Q378" s="17">
        <f t="shared" si="1052"/>
        <v>0</v>
      </c>
      <c r="R378" s="17">
        <f t="shared" si="1052"/>
        <v>0</v>
      </c>
      <c r="S378" s="17">
        <f t="shared" si="1052"/>
        <v>0</v>
      </c>
      <c r="T378" s="17">
        <f t="shared" si="991"/>
        <v>224732.90000000002</v>
      </c>
      <c r="U378" s="17">
        <f t="shared" si="992"/>
        <v>161039.19999999998</v>
      </c>
      <c r="V378" s="17">
        <f t="shared" si="993"/>
        <v>145484</v>
      </c>
      <c r="W378" s="17">
        <f t="shared" ref="W378" si="1053">W379+W409</f>
        <v>-9924.2000000000007</v>
      </c>
      <c r="X378" s="17">
        <f t="shared" ref="X378:AB378" si="1054">X379+X409</f>
        <v>0</v>
      </c>
      <c r="Y378" s="17">
        <f t="shared" si="1054"/>
        <v>0</v>
      </c>
      <c r="Z378" s="17">
        <f t="shared" si="1054"/>
        <v>0</v>
      </c>
      <c r="AA378" s="17">
        <f t="shared" si="1054"/>
        <v>0</v>
      </c>
      <c r="AB378" s="17">
        <f t="shared" si="1054"/>
        <v>0</v>
      </c>
      <c r="AC378" s="17">
        <f t="shared" si="998"/>
        <v>214808.7</v>
      </c>
      <c r="AD378" s="17">
        <f t="shared" si="999"/>
        <v>161039.19999999998</v>
      </c>
      <c r="AE378" s="17">
        <f t="shared" si="1000"/>
        <v>145484</v>
      </c>
      <c r="AF378" s="17">
        <f>AF379+AF409+AF418</f>
        <v>74445.74500000001</v>
      </c>
      <c r="AG378" s="17">
        <f t="shared" ref="AG378:CD378" si="1055">AG379+AG409+AG418</f>
        <v>111528</v>
      </c>
      <c r="AH378" s="17">
        <f t="shared" si="1055"/>
        <v>0</v>
      </c>
      <c r="AI378" s="17">
        <f t="shared" si="1001"/>
        <v>289254.44500000001</v>
      </c>
      <c r="AJ378" s="17">
        <f t="shared" si="1002"/>
        <v>272567.19999999995</v>
      </c>
      <c r="AK378" s="17">
        <f t="shared" si="1003"/>
        <v>145484</v>
      </c>
      <c r="AL378" s="17">
        <f t="shared" ref="AL378" si="1056">AL379+AL409+AL418</f>
        <v>0</v>
      </c>
      <c r="AM378" s="17">
        <f t="shared" si="1004"/>
        <v>289254.44500000001</v>
      </c>
      <c r="AN378" s="17">
        <f t="shared" ref="AN378:AP378" si="1057">AN379+AN409+AN418</f>
        <v>0</v>
      </c>
      <c r="AO378" s="17">
        <f t="shared" si="1057"/>
        <v>0</v>
      </c>
      <c r="AP378" s="17">
        <f t="shared" si="1057"/>
        <v>0</v>
      </c>
      <c r="AQ378" s="17">
        <f t="shared" si="1005"/>
        <v>289254.44500000001</v>
      </c>
      <c r="AR378" s="17">
        <f t="shared" si="1006"/>
        <v>272567.19999999995</v>
      </c>
      <c r="AS378" s="17">
        <f t="shared" si="1007"/>
        <v>145484</v>
      </c>
      <c r="AT378" s="17">
        <f t="shared" ref="AT378:AV378" si="1058">AT379+AT409+AT418</f>
        <v>0</v>
      </c>
      <c r="AU378" s="17">
        <f t="shared" si="1058"/>
        <v>0</v>
      </c>
      <c r="AV378" s="17">
        <f t="shared" si="1058"/>
        <v>0</v>
      </c>
      <c r="AW378" s="17">
        <f t="shared" si="1008"/>
        <v>289254.44500000001</v>
      </c>
      <c r="AX378" s="17">
        <f t="shared" si="1009"/>
        <v>272567.19999999995</v>
      </c>
      <c r="AY378" s="17">
        <f t="shared" si="1010"/>
        <v>145484</v>
      </c>
      <c r="AZ378" s="17">
        <f t="shared" ref="AZ378:BB378" si="1059">AZ379+AZ409+AZ418</f>
        <v>0</v>
      </c>
      <c r="BA378" s="17">
        <f t="shared" si="1059"/>
        <v>0</v>
      </c>
      <c r="BB378" s="17">
        <f t="shared" si="1059"/>
        <v>0</v>
      </c>
      <c r="BC378" s="17">
        <f t="shared" si="937"/>
        <v>289254.44500000001</v>
      </c>
      <c r="BD378" s="17">
        <f t="shared" si="938"/>
        <v>272567.19999999995</v>
      </c>
      <c r="BE378" s="17">
        <f t="shared" si="939"/>
        <v>145484</v>
      </c>
      <c r="BF378" s="17">
        <f t="shared" ref="BF378:BH378" si="1060">BF379+BF409+BF418</f>
        <v>0</v>
      </c>
      <c r="BG378" s="17">
        <f t="shared" si="1060"/>
        <v>0</v>
      </c>
      <c r="BH378" s="17">
        <f t="shared" si="1060"/>
        <v>0</v>
      </c>
      <c r="BI378" s="18">
        <f t="shared" si="934"/>
        <v>289254.44500000001</v>
      </c>
      <c r="BJ378" s="18">
        <f t="shared" si="935"/>
        <v>272567.19999999995</v>
      </c>
      <c r="BK378" s="18">
        <f t="shared" si="936"/>
        <v>145484</v>
      </c>
      <c r="BL378" s="17">
        <f t="shared" ref="BL378:BN378" si="1061">BL379+BL409+BL418</f>
        <v>0</v>
      </c>
      <c r="BM378" s="17">
        <f t="shared" si="1061"/>
        <v>0</v>
      </c>
      <c r="BN378" s="17">
        <f t="shared" si="1061"/>
        <v>0</v>
      </c>
      <c r="BO378" s="17">
        <f t="shared" si="940"/>
        <v>289254.44500000001</v>
      </c>
      <c r="BP378" s="17">
        <f t="shared" si="941"/>
        <v>272567.19999999995</v>
      </c>
      <c r="BQ378" s="17">
        <f t="shared" si="942"/>
        <v>145484</v>
      </c>
      <c r="BR378" s="17">
        <f t="shared" ref="BR378:BT378" si="1062">BR379+BR409+BR418</f>
        <v>0</v>
      </c>
      <c r="BS378" s="17">
        <f t="shared" si="1062"/>
        <v>0</v>
      </c>
      <c r="BT378" s="17">
        <f t="shared" si="1062"/>
        <v>0</v>
      </c>
      <c r="BU378" s="17">
        <f t="shared" si="943"/>
        <v>289254.44500000001</v>
      </c>
      <c r="BV378" s="17">
        <f t="shared" si="944"/>
        <v>272567.19999999995</v>
      </c>
      <c r="BW378" s="17">
        <f t="shared" si="945"/>
        <v>145484</v>
      </c>
      <c r="BX378" s="17">
        <f t="shared" ref="BX378:BZ378" si="1063">BX379+BX409+BX418</f>
        <v>-10.595000000000001</v>
      </c>
      <c r="BY378" s="17">
        <f t="shared" si="1063"/>
        <v>0</v>
      </c>
      <c r="BZ378" s="17">
        <f t="shared" si="1063"/>
        <v>0</v>
      </c>
      <c r="CA378" s="17">
        <f t="shared" si="946"/>
        <v>289243.85000000003</v>
      </c>
      <c r="CB378" s="17">
        <f t="shared" si="947"/>
        <v>272567.19999999995</v>
      </c>
      <c r="CC378" s="17">
        <f t="shared" si="948"/>
        <v>145484</v>
      </c>
      <c r="CD378" s="17">
        <f t="shared" si="1055"/>
        <v>0</v>
      </c>
      <c r="CE378" s="26"/>
      <c r="CF378" s="33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</row>
    <row r="379" spans="1:119" ht="46.8" x14ac:dyDescent="0.3">
      <c r="A379" s="41" t="s">
        <v>79</v>
      </c>
      <c r="B379" s="39"/>
      <c r="C379" s="41"/>
      <c r="D379" s="41"/>
      <c r="E379" s="14" t="s">
        <v>962</v>
      </c>
      <c r="F379" s="18">
        <f>F380+F384+F391+F398+F405</f>
        <v>202418.7</v>
      </c>
      <c r="G379" s="18">
        <f t="shared" ref="G379:CD379" si="1064">G380+G384+G391+G398+G405</f>
        <v>161039.19999999998</v>
      </c>
      <c r="H379" s="18">
        <f t="shared" si="1064"/>
        <v>145484</v>
      </c>
      <c r="I379" s="18">
        <f t="shared" ref="I379:K379" si="1065">I380+I384+I391+I398+I405</f>
        <v>0</v>
      </c>
      <c r="J379" s="18">
        <f t="shared" si="1065"/>
        <v>0</v>
      </c>
      <c r="K379" s="18">
        <f t="shared" si="1065"/>
        <v>0</v>
      </c>
      <c r="L379" s="18">
        <f t="shared" si="1046"/>
        <v>202418.7</v>
      </c>
      <c r="M379" s="18">
        <f t="shared" si="1047"/>
        <v>161039.19999999998</v>
      </c>
      <c r="N379" s="18">
        <f t="shared" si="1048"/>
        <v>145484</v>
      </c>
      <c r="O379" s="18">
        <f t="shared" ref="O379:S379" si="1066">O380+O384+O391+O398+O405</f>
        <v>890</v>
      </c>
      <c r="P379" s="18">
        <f t="shared" si="1066"/>
        <v>0</v>
      </c>
      <c r="Q379" s="18">
        <f t="shared" si="1066"/>
        <v>0</v>
      </c>
      <c r="R379" s="18">
        <f t="shared" si="1066"/>
        <v>0</v>
      </c>
      <c r="S379" s="18">
        <f t="shared" si="1066"/>
        <v>0</v>
      </c>
      <c r="T379" s="18">
        <f t="shared" si="991"/>
        <v>203308.7</v>
      </c>
      <c r="U379" s="18">
        <f t="shared" si="992"/>
        <v>161039.19999999998</v>
      </c>
      <c r="V379" s="18">
        <f t="shared" si="993"/>
        <v>145484</v>
      </c>
      <c r="W379" s="18">
        <f t="shared" ref="W379:AB379" si="1067">W380+W384+W391+W398+W405</f>
        <v>0</v>
      </c>
      <c r="X379" s="18">
        <f t="shared" si="1067"/>
        <v>0</v>
      </c>
      <c r="Y379" s="18">
        <f t="shared" si="1067"/>
        <v>0</v>
      </c>
      <c r="Z379" s="18">
        <f t="shared" si="1067"/>
        <v>0</v>
      </c>
      <c r="AA379" s="18">
        <f t="shared" si="1067"/>
        <v>0</v>
      </c>
      <c r="AB379" s="18">
        <f t="shared" si="1067"/>
        <v>0</v>
      </c>
      <c r="AC379" s="18">
        <f t="shared" si="998"/>
        <v>203308.7</v>
      </c>
      <c r="AD379" s="18">
        <f t="shared" si="999"/>
        <v>161039.19999999998</v>
      </c>
      <c r="AE379" s="18">
        <f t="shared" si="1000"/>
        <v>145484</v>
      </c>
      <c r="AF379" s="18">
        <f t="shared" ref="AF379:AH379" si="1068">AF380+AF384+AF391+AF398+AF405</f>
        <v>-1844.5709999999999</v>
      </c>
      <c r="AG379" s="18">
        <f t="shared" si="1068"/>
        <v>0</v>
      </c>
      <c r="AH379" s="18">
        <f t="shared" si="1068"/>
        <v>0</v>
      </c>
      <c r="AI379" s="18">
        <f t="shared" si="1001"/>
        <v>201464.12900000002</v>
      </c>
      <c r="AJ379" s="18">
        <f t="shared" si="1002"/>
        <v>161039.19999999998</v>
      </c>
      <c r="AK379" s="18">
        <f t="shared" si="1003"/>
        <v>145484</v>
      </c>
      <c r="AL379" s="18">
        <f t="shared" ref="AL379" si="1069">AL380+AL384+AL391+AL398+AL405</f>
        <v>0</v>
      </c>
      <c r="AM379" s="18">
        <f t="shared" si="1004"/>
        <v>201464.12900000002</v>
      </c>
      <c r="AN379" s="18">
        <f t="shared" ref="AN379:AP379" si="1070">AN380+AN384+AN391+AN398+AN405</f>
        <v>0</v>
      </c>
      <c r="AO379" s="18">
        <f t="shared" si="1070"/>
        <v>0</v>
      </c>
      <c r="AP379" s="18">
        <f t="shared" si="1070"/>
        <v>0</v>
      </c>
      <c r="AQ379" s="18">
        <f t="shared" si="1005"/>
        <v>201464.12900000002</v>
      </c>
      <c r="AR379" s="18">
        <f t="shared" si="1006"/>
        <v>161039.19999999998</v>
      </c>
      <c r="AS379" s="18">
        <f t="shared" si="1007"/>
        <v>145484</v>
      </c>
      <c r="AT379" s="18">
        <f t="shared" ref="AT379:AV379" si="1071">AT380+AT384+AT391+AT398+AT405</f>
        <v>0</v>
      </c>
      <c r="AU379" s="18">
        <f t="shared" si="1071"/>
        <v>0</v>
      </c>
      <c r="AV379" s="18">
        <f t="shared" si="1071"/>
        <v>0</v>
      </c>
      <c r="AW379" s="18">
        <f t="shared" si="1008"/>
        <v>201464.12900000002</v>
      </c>
      <c r="AX379" s="18">
        <f t="shared" si="1009"/>
        <v>161039.19999999998</v>
      </c>
      <c r="AY379" s="18">
        <f t="shared" si="1010"/>
        <v>145484</v>
      </c>
      <c r="AZ379" s="18">
        <f t="shared" ref="AZ379:BB379" si="1072">AZ380+AZ384+AZ391+AZ398+AZ405</f>
        <v>0</v>
      </c>
      <c r="BA379" s="18">
        <f t="shared" si="1072"/>
        <v>0</v>
      </c>
      <c r="BB379" s="18">
        <f t="shared" si="1072"/>
        <v>0</v>
      </c>
      <c r="BC379" s="18">
        <f t="shared" si="937"/>
        <v>201464.12900000002</v>
      </c>
      <c r="BD379" s="18">
        <f t="shared" si="938"/>
        <v>161039.19999999998</v>
      </c>
      <c r="BE379" s="18">
        <f t="shared" si="939"/>
        <v>145484</v>
      </c>
      <c r="BF379" s="18">
        <f t="shared" ref="BF379:BH379" si="1073">BF380+BF384+BF391+BF398+BF405</f>
        <v>0</v>
      </c>
      <c r="BG379" s="18">
        <f t="shared" si="1073"/>
        <v>0</v>
      </c>
      <c r="BH379" s="18">
        <f t="shared" si="1073"/>
        <v>0</v>
      </c>
      <c r="BI379" s="18">
        <f t="shared" si="934"/>
        <v>201464.12900000002</v>
      </c>
      <c r="BJ379" s="18">
        <f t="shared" si="935"/>
        <v>161039.19999999998</v>
      </c>
      <c r="BK379" s="18">
        <f t="shared" si="936"/>
        <v>145484</v>
      </c>
      <c r="BL379" s="18">
        <f t="shared" ref="BL379:BN379" si="1074">BL380+BL384+BL391+BL398+BL405</f>
        <v>0</v>
      </c>
      <c r="BM379" s="18">
        <f t="shared" si="1074"/>
        <v>0</v>
      </c>
      <c r="BN379" s="18">
        <f t="shared" si="1074"/>
        <v>0</v>
      </c>
      <c r="BO379" s="18">
        <f t="shared" si="940"/>
        <v>201464.12900000002</v>
      </c>
      <c r="BP379" s="18">
        <f t="shared" si="941"/>
        <v>161039.19999999998</v>
      </c>
      <c r="BQ379" s="18">
        <f t="shared" si="942"/>
        <v>145484</v>
      </c>
      <c r="BR379" s="18">
        <f t="shared" ref="BR379:BT379" si="1075">BR380+BR384+BR391+BR398+BR405</f>
        <v>0</v>
      </c>
      <c r="BS379" s="18">
        <f t="shared" si="1075"/>
        <v>0</v>
      </c>
      <c r="BT379" s="18">
        <f t="shared" si="1075"/>
        <v>0</v>
      </c>
      <c r="BU379" s="18">
        <f t="shared" si="943"/>
        <v>201464.12900000002</v>
      </c>
      <c r="BV379" s="18">
        <f t="shared" si="944"/>
        <v>161039.19999999998</v>
      </c>
      <c r="BW379" s="18">
        <f t="shared" si="945"/>
        <v>145484</v>
      </c>
      <c r="BX379" s="18">
        <f t="shared" ref="BX379:BZ379" si="1076">BX380+BX384+BX391+BX398+BX405</f>
        <v>-10.595000000000001</v>
      </c>
      <c r="BY379" s="18">
        <f t="shared" si="1076"/>
        <v>0</v>
      </c>
      <c r="BZ379" s="18">
        <f t="shared" si="1076"/>
        <v>0</v>
      </c>
      <c r="CA379" s="18">
        <f t="shared" si="946"/>
        <v>201453.53400000001</v>
      </c>
      <c r="CB379" s="18">
        <f t="shared" si="947"/>
        <v>161039.19999999998</v>
      </c>
      <c r="CC379" s="18">
        <f t="shared" si="948"/>
        <v>145484</v>
      </c>
      <c r="CD379" s="18">
        <f t="shared" si="1064"/>
        <v>0</v>
      </c>
      <c r="CE379" s="27"/>
      <c r="CF379" s="33"/>
    </row>
    <row r="380" spans="1:119" ht="31.2" x14ac:dyDescent="0.3">
      <c r="A380" s="41" t="s">
        <v>75</v>
      </c>
      <c r="B380" s="39"/>
      <c r="C380" s="41"/>
      <c r="D380" s="41"/>
      <c r="E380" s="14" t="s">
        <v>626</v>
      </c>
      <c r="F380" s="18">
        <f t="shared" ref="F380:K382" si="1077">F381</f>
        <v>2057.5</v>
      </c>
      <c r="G380" s="18">
        <f t="shared" si="1077"/>
        <v>16679.599999999999</v>
      </c>
      <c r="H380" s="18">
        <f t="shared" si="1077"/>
        <v>2057.5</v>
      </c>
      <c r="I380" s="18">
        <f t="shared" si="1077"/>
        <v>0</v>
      </c>
      <c r="J380" s="18">
        <f t="shared" si="1077"/>
        <v>0</v>
      </c>
      <c r="K380" s="18">
        <f t="shared" si="1077"/>
        <v>0</v>
      </c>
      <c r="L380" s="18">
        <f t="shared" si="1046"/>
        <v>2057.5</v>
      </c>
      <c r="M380" s="18">
        <f t="shared" si="1047"/>
        <v>16679.599999999999</v>
      </c>
      <c r="N380" s="18">
        <f t="shared" si="1048"/>
        <v>2057.5</v>
      </c>
      <c r="O380" s="18">
        <f t="shared" ref="O380:S382" si="1078">O381</f>
        <v>890</v>
      </c>
      <c r="P380" s="18">
        <f t="shared" si="1078"/>
        <v>0</v>
      </c>
      <c r="Q380" s="18">
        <f t="shared" si="1078"/>
        <v>0</v>
      </c>
      <c r="R380" s="18">
        <f t="shared" si="1078"/>
        <v>0</v>
      </c>
      <c r="S380" s="18">
        <f t="shared" si="1078"/>
        <v>0</v>
      </c>
      <c r="T380" s="18">
        <f t="shared" si="991"/>
        <v>2947.5</v>
      </c>
      <c r="U380" s="18">
        <f t="shared" si="992"/>
        <v>16679.599999999999</v>
      </c>
      <c r="V380" s="18">
        <f t="shared" si="993"/>
        <v>2057.5</v>
      </c>
      <c r="W380" s="18">
        <f t="shared" ref="W380:CD382" si="1079">W381</f>
        <v>0</v>
      </c>
      <c r="X380" s="18">
        <f t="shared" si="1079"/>
        <v>0</v>
      </c>
      <c r="Y380" s="18">
        <f t="shared" si="1079"/>
        <v>0</v>
      </c>
      <c r="Z380" s="18">
        <f t="shared" si="1079"/>
        <v>0</v>
      </c>
      <c r="AA380" s="18">
        <f t="shared" si="1079"/>
        <v>0</v>
      </c>
      <c r="AB380" s="18">
        <f t="shared" si="1079"/>
        <v>0</v>
      </c>
      <c r="AC380" s="18">
        <f t="shared" si="998"/>
        <v>2947.5</v>
      </c>
      <c r="AD380" s="18">
        <f t="shared" si="999"/>
        <v>16679.599999999999</v>
      </c>
      <c r="AE380" s="18">
        <f t="shared" si="1000"/>
        <v>2057.5</v>
      </c>
      <c r="AF380" s="18">
        <f t="shared" si="1079"/>
        <v>0</v>
      </c>
      <c r="AG380" s="18">
        <f t="shared" si="1079"/>
        <v>0</v>
      </c>
      <c r="AH380" s="18">
        <f t="shared" si="1079"/>
        <v>0</v>
      </c>
      <c r="AI380" s="18">
        <f t="shared" si="1001"/>
        <v>2947.5</v>
      </c>
      <c r="AJ380" s="18">
        <f t="shared" si="1002"/>
        <v>16679.599999999999</v>
      </c>
      <c r="AK380" s="18">
        <f t="shared" si="1003"/>
        <v>2057.5</v>
      </c>
      <c r="AL380" s="18">
        <f t="shared" si="1079"/>
        <v>0</v>
      </c>
      <c r="AM380" s="18">
        <f t="shared" si="1004"/>
        <v>2947.5</v>
      </c>
      <c r="AN380" s="18">
        <f t="shared" si="1079"/>
        <v>0</v>
      </c>
      <c r="AO380" s="18">
        <f t="shared" si="1079"/>
        <v>0</v>
      </c>
      <c r="AP380" s="18">
        <f t="shared" si="1079"/>
        <v>0</v>
      </c>
      <c r="AQ380" s="18">
        <f t="shared" si="1005"/>
        <v>2947.5</v>
      </c>
      <c r="AR380" s="18">
        <f t="shared" si="1006"/>
        <v>16679.599999999999</v>
      </c>
      <c r="AS380" s="18">
        <f t="shared" si="1007"/>
        <v>2057.5</v>
      </c>
      <c r="AT380" s="18">
        <f t="shared" si="1079"/>
        <v>0</v>
      </c>
      <c r="AU380" s="18">
        <f t="shared" si="1079"/>
        <v>0</v>
      </c>
      <c r="AV380" s="18">
        <f t="shared" si="1079"/>
        <v>0</v>
      </c>
      <c r="AW380" s="18">
        <f t="shared" si="1008"/>
        <v>2947.5</v>
      </c>
      <c r="AX380" s="18">
        <f t="shared" si="1009"/>
        <v>16679.599999999999</v>
      </c>
      <c r="AY380" s="18">
        <f t="shared" si="1010"/>
        <v>2057.5</v>
      </c>
      <c r="AZ380" s="18">
        <f t="shared" si="1079"/>
        <v>0</v>
      </c>
      <c r="BA380" s="18">
        <f t="shared" si="1079"/>
        <v>0</v>
      </c>
      <c r="BB380" s="18">
        <f t="shared" si="1079"/>
        <v>0</v>
      </c>
      <c r="BC380" s="18">
        <f t="shared" si="937"/>
        <v>2947.5</v>
      </c>
      <c r="BD380" s="18">
        <f t="shared" si="938"/>
        <v>16679.599999999999</v>
      </c>
      <c r="BE380" s="18">
        <f t="shared" si="939"/>
        <v>2057.5</v>
      </c>
      <c r="BF380" s="18">
        <f t="shared" si="1079"/>
        <v>0</v>
      </c>
      <c r="BG380" s="18">
        <f t="shared" si="1079"/>
        <v>0</v>
      </c>
      <c r="BH380" s="18">
        <f t="shared" si="1079"/>
        <v>0</v>
      </c>
      <c r="BI380" s="18">
        <f t="shared" si="934"/>
        <v>2947.5</v>
      </c>
      <c r="BJ380" s="18">
        <f t="shared" si="935"/>
        <v>16679.599999999999</v>
      </c>
      <c r="BK380" s="18">
        <f t="shared" si="936"/>
        <v>2057.5</v>
      </c>
      <c r="BL380" s="18">
        <f t="shared" si="1079"/>
        <v>0</v>
      </c>
      <c r="BM380" s="18">
        <f t="shared" si="1079"/>
        <v>0</v>
      </c>
      <c r="BN380" s="18">
        <f t="shared" si="1079"/>
        <v>0</v>
      </c>
      <c r="BO380" s="18">
        <f t="shared" si="940"/>
        <v>2947.5</v>
      </c>
      <c r="BP380" s="18">
        <f t="shared" si="941"/>
        <v>16679.599999999999</v>
      </c>
      <c r="BQ380" s="18">
        <f t="shared" si="942"/>
        <v>2057.5</v>
      </c>
      <c r="BR380" s="18">
        <f t="shared" si="1079"/>
        <v>0</v>
      </c>
      <c r="BS380" s="18">
        <f t="shared" si="1079"/>
        <v>0</v>
      </c>
      <c r="BT380" s="18">
        <f t="shared" si="1079"/>
        <v>0</v>
      </c>
      <c r="BU380" s="18">
        <f t="shared" si="943"/>
        <v>2947.5</v>
      </c>
      <c r="BV380" s="18">
        <f t="shared" si="944"/>
        <v>16679.599999999999</v>
      </c>
      <c r="BW380" s="18">
        <f t="shared" si="945"/>
        <v>2057.5</v>
      </c>
      <c r="BX380" s="18">
        <f t="shared" si="1079"/>
        <v>0</v>
      </c>
      <c r="BY380" s="18">
        <f t="shared" si="1079"/>
        <v>0</v>
      </c>
      <c r="BZ380" s="18">
        <f t="shared" si="1079"/>
        <v>0</v>
      </c>
      <c r="CA380" s="18">
        <f t="shared" si="946"/>
        <v>2947.5</v>
      </c>
      <c r="CB380" s="18">
        <f t="shared" si="947"/>
        <v>16679.599999999999</v>
      </c>
      <c r="CC380" s="18">
        <f t="shared" si="948"/>
        <v>2057.5</v>
      </c>
      <c r="CD380" s="18">
        <f t="shared" si="1079"/>
        <v>0</v>
      </c>
      <c r="CE380" s="27"/>
      <c r="CF380" s="33"/>
    </row>
    <row r="381" spans="1:119" ht="46.8" x14ac:dyDescent="0.3">
      <c r="A381" s="41" t="s">
        <v>75</v>
      </c>
      <c r="B381" s="39">
        <v>600</v>
      </c>
      <c r="C381" s="41"/>
      <c r="D381" s="41"/>
      <c r="E381" s="14" t="s">
        <v>554</v>
      </c>
      <c r="F381" s="18">
        <f t="shared" si="1077"/>
        <v>2057.5</v>
      </c>
      <c r="G381" s="18">
        <f t="shared" si="1077"/>
        <v>16679.599999999999</v>
      </c>
      <c r="H381" s="18">
        <f t="shared" si="1077"/>
        <v>2057.5</v>
      </c>
      <c r="I381" s="18">
        <f t="shared" si="1077"/>
        <v>0</v>
      </c>
      <c r="J381" s="18">
        <f t="shared" si="1077"/>
        <v>0</v>
      </c>
      <c r="K381" s="18">
        <f t="shared" si="1077"/>
        <v>0</v>
      </c>
      <c r="L381" s="18">
        <f t="shared" si="1046"/>
        <v>2057.5</v>
      </c>
      <c r="M381" s="18">
        <f t="shared" si="1047"/>
        <v>16679.599999999999</v>
      </c>
      <c r="N381" s="18">
        <f t="shared" si="1048"/>
        <v>2057.5</v>
      </c>
      <c r="O381" s="18">
        <f t="shared" si="1078"/>
        <v>890</v>
      </c>
      <c r="P381" s="18">
        <f t="shared" si="1078"/>
        <v>0</v>
      </c>
      <c r="Q381" s="18">
        <f t="shared" si="1078"/>
        <v>0</v>
      </c>
      <c r="R381" s="18">
        <f t="shared" si="1078"/>
        <v>0</v>
      </c>
      <c r="S381" s="18">
        <f t="shared" si="1078"/>
        <v>0</v>
      </c>
      <c r="T381" s="18">
        <f t="shared" si="991"/>
        <v>2947.5</v>
      </c>
      <c r="U381" s="18">
        <f t="shared" si="992"/>
        <v>16679.599999999999</v>
      </c>
      <c r="V381" s="18">
        <f t="shared" si="993"/>
        <v>2057.5</v>
      </c>
      <c r="W381" s="18">
        <f t="shared" si="1079"/>
        <v>0</v>
      </c>
      <c r="X381" s="18">
        <f t="shared" si="1079"/>
        <v>0</v>
      </c>
      <c r="Y381" s="18">
        <f t="shared" si="1079"/>
        <v>0</v>
      </c>
      <c r="Z381" s="18">
        <f t="shared" si="1079"/>
        <v>0</v>
      </c>
      <c r="AA381" s="18">
        <f t="shared" si="1079"/>
        <v>0</v>
      </c>
      <c r="AB381" s="18">
        <f t="shared" si="1079"/>
        <v>0</v>
      </c>
      <c r="AC381" s="18">
        <f t="shared" si="998"/>
        <v>2947.5</v>
      </c>
      <c r="AD381" s="18">
        <f t="shared" si="999"/>
        <v>16679.599999999999</v>
      </c>
      <c r="AE381" s="18">
        <f t="shared" si="1000"/>
        <v>2057.5</v>
      </c>
      <c r="AF381" s="18">
        <f t="shared" si="1079"/>
        <v>0</v>
      </c>
      <c r="AG381" s="18">
        <f t="shared" si="1079"/>
        <v>0</v>
      </c>
      <c r="AH381" s="18">
        <f t="shared" si="1079"/>
        <v>0</v>
      </c>
      <c r="AI381" s="18">
        <f t="shared" si="1001"/>
        <v>2947.5</v>
      </c>
      <c r="AJ381" s="18">
        <f t="shared" si="1002"/>
        <v>16679.599999999999</v>
      </c>
      <c r="AK381" s="18">
        <f t="shared" si="1003"/>
        <v>2057.5</v>
      </c>
      <c r="AL381" s="18">
        <f t="shared" si="1079"/>
        <v>0</v>
      </c>
      <c r="AM381" s="18">
        <f t="shared" si="1004"/>
        <v>2947.5</v>
      </c>
      <c r="AN381" s="18">
        <f t="shared" si="1079"/>
        <v>0</v>
      </c>
      <c r="AO381" s="18">
        <f t="shared" si="1079"/>
        <v>0</v>
      </c>
      <c r="AP381" s="18">
        <f t="shared" si="1079"/>
        <v>0</v>
      </c>
      <c r="AQ381" s="18">
        <f t="shared" si="1005"/>
        <v>2947.5</v>
      </c>
      <c r="AR381" s="18">
        <f t="shared" si="1006"/>
        <v>16679.599999999999</v>
      </c>
      <c r="AS381" s="18">
        <f t="shared" si="1007"/>
        <v>2057.5</v>
      </c>
      <c r="AT381" s="18">
        <f t="shared" si="1079"/>
        <v>0</v>
      </c>
      <c r="AU381" s="18">
        <f t="shared" si="1079"/>
        <v>0</v>
      </c>
      <c r="AV381" s="18">
        <f t="shared" si="1079"/>
        <v>0</v>
      </c>
      <c r="AW381" s="18">
        <f t="shared" si="1008"/>
        <v>2947.5</v>
      </c>
      <c r="AX381" s="18">
        <f t="shared" si="1009"/>
        <v>16679.599999999999</v>
      </c>
      <c r="AY381" s="18">
        <f t="shared" si="1010"/>
        <v>2057.5</v>
      </c>
      <c r="AZ381" s="18">
        <f t="shared" si="1079"/>
        <v>0</v>
      </c>
      <c r="BA381" s="18">
        <f t="shared" si="1079"/>
        <v>0</v>
      </c>
      <c r="BB381" s="18">
        <f t="shared" si="1079"/>
        <v>0</v>
      </c>
      <c r="BC381" s="18">
        <f t="shared" si="937"/>
        <v>2947.5</v>
      </c>
      <c r="BD381" s="18">
        <f t="shared" si="938"/>
        <v>16679.599999999999</v>
      </c>
      <c r="BE381" s="18">
        <f t="shared" si="939"/>
        <v>2057.5</v>
      </c>
      <c r="BF381" s="18">
        <f t="shared" si="1079"/>
        <v>0</v>
      </c>
      <c r="BG381" s="18">
        <f t="shared" si="1079"/>
        <v>0</v>
      </c>
      <c r="BH381" s="18">
        <f t="shared" si="1079"/>
        <v>0</v>
      </c>
      <c r="BI381" s="18">
        <f t="shared" si="934"/>
        <v>2947.5</v>
      </c>
      <c r="BJ381" s="18">
        <f t="shared" si="935"/>
        <v>16679.599999999999</v>
      </c>
      <c r="BK381" s="18">
        <f t="shared" si="936"/>
        <v>2057.5</v>
      </c>
      <c r="BL381" s="18">
        <f t="shared" si="1079"/>
        <v>0</v>
      </c>
      <c r="BM381" s="18">
        <f t="shared" si="1079"/>
        <v>0</v>
      </c>
      <c r="BN381" s="18">
        <f t="shared" si="1079"/>
        <v>0</v>
      </c>
      <c r="BO381" s="18">
        <f t="shared" si="940"/>
        <v>2947.5</v>
      </c>
      <c r="BP381" s="18">
        <f t="shared" si="941"/>
        <v>16679.599999999999</v>
      </c>
      <c r="BQ381" s="18">
        <f t="shared" si="942"/>
        <v>2057.5</v>
      </c>
      <c r="BR381" s="18">
        <f t="shared" si="1079"/>
        <v>0</v>
      </c>
      <c r="BS381" s="18">
        <f t="shared" si="1079"/>
        <v>0</v>
      </c>
      <c r="BT381" s="18">
        <f t="shared" si="1079"/>
        <v>0</v>
      </c>
      <c r="BU381" s="18">
        <f t="shared" si="943"/>
        <v>2947.5</v>
      </c>
      <c r="BV381" s="18">
        <f t="shared" si="944"/>
        <v>16679.599999999999</v>
      </c>
      <c r="BW381" s="18">
        <f t="shared" si="945"/>
        <v>2057.5</v>
      </c>
      <c r="BX381" s="18">
        <f t="shared" si="1079"/>
        <v>0</v>
      </c>
      <c r="BY381" s="18">
        <f t="shared" si="1079"/>
        <v>0</v>
      </c>
      <c r="BZ381" s="18">
        <f t="shared" si="1079"/>
        <v>0</v>
      </c>
      <c r="CA381" s="18">
        <f t="shared" si="946"/>
        <v>2947.5</v>
      </c>
      <c r="CB381" s="18">
        <f t="shared" si="947"/>
        <v>16679.599999999999</v>
      </c>
      <c r="CC381" s="18">
        <f t="shared" si="948"/>
        <v>2057.5</v>
      </c>
      <c r="CD381" s="18">
        <f t="shared" si="1079"/>
        <v>0</v>
      </c>
      <c r="CE381" s="27"/>
      <c r="CF381" s="33"/>
    </row>
    <row r="382" spans="1:119" x14ac:dyDescent="0.3">
      <c r="A382" s="41" t="s">
        <v>75</v>
      </c>
      <c r="B382" s="39">
        <v>620</v>
      </c>
      <c r="C382" s="41"/>
      <c r="D382" s="41"/>
      <c r="E382" s="14" t="s">
        <v>569</v>
      </c>
      <c r="F382" s="18">
        <f t="shared" si="1077"/>
        <v>2057.5</v>
      </c>
      <c r="G382" s="18">
        <f t="shared" si="1077"/>
        <v>16679.599999999999</v>
      </c>
      <c r="H382" s="18">
        <f t="shared" si="1077"/>
        <v>2057.5</v>
      </c>
      <c r="I382" s="18">
        <f t="shared" si="1077"/>
        <v>0</v>
      </c>
      <c r="J382" s="18">
        <f t="shared" si="1077"/>
        <v>0</v>
      </c>
      <c r="K382" s="18">
        <f t="shared" si="1077"/>
        <v>0</v>
      </c>
      <c r="L382" s="18">
        <f t="shared" si="1046"/>
        <v>2057.5</v>
      </c>
      <c r="M382" s="18">
        <f t="shared" si="1047"/>
        <v>16679.599999999999</v>
      </c>
      <c r="N382" s="18">
        <f t="shared" si="1048"/>
        <v>2057.5</v>
      </c>
      <c r="O382" s="18">
        <f t="shared" si="1078"/>
        <v>890</v>
      </c>
      <c r="P382" s="18">
        <f t="shared" si="1078"/>
        <v>0</v>
      </c>
      <c r="Q382" s="18">
        <f t="shared" si="1078"/>
        <v>0</v>
      </c>
      <c r="R382" s="18">
        <f t="shared" si="1078"/>
        <v>0</v>
      </c>
      <c r="S382" s="18">
        <f t="shared" si="1078"/>
        <v>0</v>
      </c>
      <c r="T382" s="18">
        <f t="shared" si="991"/>
        <v>2947.5</v>
      </c>
      <c r="U382" s="18">
        <f t="shared" si="992"/>
        <v>16679.599999999999</v>
      </c>
      <c r="V382" s="18">
        <f t="shared" si="993"/>
        <v>2057.5</v>
      </c>
      <c r="W382" s="18">
        <f t="shared" si="1079"/>
        <v>0</v>
      </c>
      <c r="X382" s="18">
        <f t="shared" si="1079"/>
        <v>0</v>
      </c>
      <c r="Y382" s="18">
        <f t="shared" si="1079"/>
        <v>0</v>
      </c>
      <c r="Z382" s="18">
        <f t="shared" si="1079"/>
        <v>0</v>
      </c>
      <c r="AA382" s="18">
        <f t="shared" si="1079"/>
        <v>0</v>
      </c>
      <c r="AB382" s="18">
        <f t="shared" si="1079"/>
        <v>0</v>
      </c>
      <c r="AC382" s="18">
        <f t="shared" si="998"/>
        <v>2947.5</v>
      </c>
      <c r="AD382" s="18">
        <f t="shared" si="999"/>
        <v>16679.599999999999</v>
      </c>
      <c r="AE382" s="18">
        <f t="shared" si="1000"/>
        <v>2057.5</v>
      </c>
      <c r="AF382" s="18">
        <f t="shared" si="1079"/>
        <v>0</v>
      </c>
      <c r="AG382" s="18">
        <f t="shared" si="1079"/>
        <v>0</v>
      </c>
      <c r="AH382" s="18">
        <f t="shared" si="1079"/>
        <v>0</v>
      </c>
      <c r="AI382" s="18">
        <f t="shared" si="1001"/>
        <v>2947.5</v>
      </c>
      <c r="AJ382" s="18">
        <f t="shared" si="1002"/>
        <v>16679.599999999999</v>
      </c>
      <c r="AK382" s="18">
        <f t="shared" si="1003"/>
        <v>2057.5</v>
      </c>
      <c r="AL382" s="18">
        <f t="shared" si="1079"/>
        <v>0</v>
      </c>
      <c r="AM382" s="18">
        <f t="shared" si="1004"/>
        <v>2947.5</v>
      </c>
      <c r="AN382" s="18">
        <f t="shared" si="1079"/>
        <v>0</v>
      </c>
      <c r="AO382" s="18">
        <f t="shared" si="1079"/>
        <v>0</v>
      </c>
      <c r="AP382" s="18">
        <f t="shared" si="1079"/>
        <v>0</v>
      </c>
      <c r="AQ382" s="18">
        <f t="shared" si="1005"/>
        <v>2947.5</v>
      </c>
      <c r="AR382" s="18">
        <f t="shared" si="1006"/>
        <v>16679.599999999999</v>
      </c>
      <c r="AS382" s="18">
        <f t="shared" si="1007"/>
        <v>2057.5</v>
      </c>
      <c r="AT382" s="18">
        <f t="shared" si="1079"/>
        <v>0</v>
      </c>
      <c r="AU382" s="18">
        <f t="shared" si="1079"/>
        <v>0</v>
      </c>
      <c r="AV382" s="18">
        <f t="shared" si="1079"/>
        <v>0</v>
      </c>
      <c r="AW382" s="18">
        <f t="shared" si="1008"/>
        <v>2947.5</v>
      </c>
      <c r="AX382" s="18">
        <f t="shared" si="1009"/>
        <v>16679.599999999999</v>
      </c>
      <c r="AY382" s="18">
        <f t="shared" si="1010"/>
        <v>2057.5</v>
      </c>
      <c r="AZ382" s="18">
        <f t="shared" si="1079"/>
        <v>0</v>
      </c>
      <c r="BA382" s="18">
        <f t="shared" si="1079"/>
        <v>0</v>
      </c>
      <c r="BB382" s="18">
        <f t="shared" si="1079"/>
        <v>0</v>
      </c>
      <c r="BC382" s="18">
        <f t="shared" si="937"/>
        <v>2947.5</v>
      </c>
      <c r="BD382" s="18">
        <f t="shared" si="938"/>
        <v>16679.599999999999</v>
      </c>
      <c r="BE382" s="18">
        <f t="shared" si="939"/>
        <v>2057.5</v>
      </c>
      <c r="BF382" s="18">
        <f t="shared" si="1079"/>
        <v>0</v>
      </c>
      <c r="BG382" s="18">
        <f t="shared" si="1079"/>
        <v>0</v>
      </c>
      <c r="BH382" s="18">
        <f t="shared" si="1079"/>
        <v>0</v>
      </c>
      <c r="BI382" s="18">
        <f t="shared" si="934"/>
        <v>2947.5</v>
      </c>
      <c r="BJ382" s="18">
        <f t="shared" si="935"/>
        <v>16679.599999999999</v>
      </c>
      <c r="BK382" s="18">
        <f t="shared" si="936"/>
        <v>2057.5</v>
      </c>
      <c r="BL382" s="18">
        <f t="shared" si="1079"/>
        <v>0</v>
      </c>
      <c r="BM382" s="18">
        <f t="shared" si="1079"/>
        <v>0</v>
      </c>
      <c r="BN382" s="18">
        <f t="shared" si="1079"/>
        <v>0</v>
      </c>
      <c r="BO382" s="18">
        <f t="shared" si="940"/>
        <v>2947.5</v>
      </c>
      <c r="BP382" s="18">
        <f t="shared" si="941"/>
        <v>16679.599999999999</v>
      </c>
      <c r="BQ382" s="18">
        <f t="shared" si="942"/>
        <v>2057.5</v>
      </c>
      <c r="BR382" s="18">
        <f t="shared" si="1079"/>
        <v>0</v>
      </c>
      <c r="BS382" s="18">
        <f t="shared" si="1079"/>
        <v>0</v>
      </c>
      <c r="BT382" s="18">
        <f t="shared" si="1079"/>
        <v>0</v>
      </c>
      <c r="BU382" s="18">
        <f t="shared" si="943"/>
        <v>2947.5</v>
      </c>
      <c r="BV382" s="18">
        <f t="shared" si="944"/>
        <v>16679.599999999999</v>
      </c>
      <c r="BW382" s="18">
        <f t="shared" si="945"/>
        <v>2057.5</v>
      </c>
      <c r="BX382" s="18">
        <f t="shared" si="1079"/>
        <v>0</v>
      </c>
      <c r="BY382" s="18">
        <f t="shared" si="1079"/>
        <v>0</v>
      </c>
      <c r="BZ382" s="18">
        <f t="shared" si="1079"/>
        <v>0</v>
      </c>
      <c r="CA382" s="18">
        <f t="shared" si="946"/>
        <v>2947.5</v>
      </c>
      <c r="CB382" s="18">
        <f t="shared" si="947"/>
        <v>16679.599999999999</v>
      </c>
      <c r="CC382" s="18">
        <f t="shared" si="948"/>
        <v>2057.5</v>
      </c>
      <c r="CD382" s="18">
        <f t="shared" si="1079"/>
        <v>0</v>
      </c>
      <c r="CE382" s="27"/>
      <c r="CF382" s="33"/>
    </row>
    <row r="383" spans="1:119" x14ac:dyDescent="0.3">
      <c r="A383" s="41" t="s">
        <v>75</v>
      </c>
      <c r="B383" s="39">
        <v>620</v>
      </c>
      <c r="C383" s="41" t="s">
        <v>23</v>
      </c>
      <c r="D383" s="41" t="s">
        <v>5</v>
      </c>
      <c r="E383" s="14" t="s">
        <v>537</v>
      </c>
      <c r="F383" s="18">
        <v>2057.5</v>
      </c>
      <c r="G383" s="18">
        <v>16679.599999999999</v>
      </c>
      <c r="H383" s="18">
        <v>2057.5</v>
      </c>
      <c r="I383" s="18"/>
      <c r="J383" s="18"/>
      <c r="K383" s="18"/>
      <c r="L383" s="18">
        <f t="shared" si="1046"/>
        <v>2057.5</v>
      </c>
      <c r="M383" s="18">
        <f t="shared" si="1047"/>
        <v>16679.599999999999</v>
      </c>
      <c r="N383" s="18">
        <f t="shared" si="1048"/>
        <v>2057.5</v>
      </c>
      <c r="O383" s="18">
        <v>890</v>
      </c>
      <c r="P383" s="18"/>
      <c r="Q383" s="18"/>
      <c r="R383" s="18"/>
      <c r="S383" s="18"/>
      <c r="T383" s="18">
        <f t="shared" si="991"/>
        <v>2947.5</v>
      </c>
      <c r="U383" s="18">
        <f t="shared" si="992"/>
        <v>16679.599999999999</v>
      </c>
      <c r="V383" s="18">
        <f t="shared" si="993"/>
        <v>2057.5</v>
      </c>
      <c r="W383" s="18"/>
      <c r="X383" s="18"/>
      <c r="Y383" s="18"/>
      <c r="Z383" s="18"/>
      <c r="AA383" s="18"/>
      <c r="AB383" s="18"/>
      <c r="AC383" s="18">
        <f t="shared" si="998"/>
        <v>2947.5</v>
      </c>
      <c r="AD383" s="18">
        <f t="shared" si="999"/>
        <v>16679.599999999999</v>
      </c>
      <c r="AE383" s="18">
        <f t="shared" si="1000"/>
        <v>2057.5</v>
      </c>
      <c r="AF383" s="18"/>
      <c r="AG383" s="18"/>
      <c r="AH383" s="18"/>
      <c r="AI383" s="18">
        <f t="shared" si="1001"/>
        <v>2947.5</v>
      </c>
      <c r="AJ383" s="18">
        <f t="shared" si="1002"/>
        <v>16679.599999999999</v>
      </c>
      <c r="AK383" s="18">
        <f t="shared" si="1003"/>
        <v>2057.5</v>
      </c>
      <c r="AL383" s="18"/>
      <c r="AM383" s="18">
        <f t="shared" si="1004"/>
        <v>2947.5</v>
      </c>
      <c r="AN383" s="18"/>
      <c r="AO383" s="18"/>
      <c r="AP383" s="18"/>
      <c r="AQ383" s="18">
        <f t="shared" si="1005"/>
        <v>2947.5</v>
      </c>
      <c r="AR383" s="18">
        <f t="shared" si="1006"/>
        <v>16679.599999999999</v>
      </c>
      <c r="AS383" s="18">
        <f t="shared" si="1007"/>
        <v>2057.5</v>
      </c>
      <c r="AT383" s="18"/>
      <c r="AU383" s="18"/>
      <c r="AV383" s="18"/>
      <c r="AW383" s="18">
        <f t="shared" si="1008"/>
        <v>2947.5</v>
      </c>
      <c r="AX383" s="18">
        <f t="shared" si="1009"/>
        <v>16679.599999999999</v>
      </c>
      <c r="AY383" s="18">
        <f t="shared" si="1010"/>
        <v>2057.5</v>
      </c>
      <c r="AZ383" s="18"/>
      <c r="BA383" s="18"/>
      <c r="BB383" s="18"/>
      <c r="BC383" s="18">
        <f t="shared" si="937"/>
        <v>2947.5</v>
      </c>
      <c r="BD383" s="18">
        <f t="shared" si="938"/>
        <v>16679.599999999999</v>
      </c>
      <c r="BE383" s="18">
        <f t="shared" si="939"/>
        <v>2057.5</v>
      </c>
      <c r="BF383" s="18"/>
      <c r="BG383" s="18"/>
      <c r="BH383" s="18"/>
      <c r="BI383" s="18">
        <f t="shared" si="934"/>
        <v>2947.5</v>
      </c>
      <c r="BJ383" s="18">
        <f t="shared" si="935"/>
        <v>16679.599999999999</v>
      </c>
      <c r="BK383" s="18">
        <f t="shared" si="936"/>
        <v>2057.5</v>
      </c>
      <c r="BL383" s="18"/>
      <c r="BM383" s="18"/>
      <c r="BN383" s="18"/>
      <c r="BO383" s="18">
        <f t="shared" si="940"/>
        <v>2947.5</v>
      </c>
      <c r="BP383" s="18">
        <f t="shared" si="941"/>
        <v>16679.599999999999</v>
      </c>
      <c r="BQ383" s="18">
        <f t="shared" si="942"/>
        <v>2057.5</v>
      </c>
      <c r="BR383" s="18"/>
      <c r="BS383" s="18"/>
      <c r="BT383" s="18"/>
      <c r="BU383" s="18">
        <f t="shared" si="943"/>
        <v>2947.5</v>
      </c>
      <c r="BV383" s="18">
        <f t="shared" si="944"/>
        <v>16679.599999999999</v>
      </c>
      <c r="BW383" s="18">
        <f t="shared" si="945"/>
        <v>2057.5</v>
      </c>
      <c r="BX383" s="18"/>
      <c r="BY383" s="18"/>
      <c r="BZ383" s="18"/>
      <c r="CA383" s="18">
        <f t="shared" si="946"/>
        <v>2947.5</v>
      </c>
      <c r="CB383" s="18">
        <f t="shared" si="947"/>
        <v>16679.599999999999</v>
      </c>
      <c r="CC383" s="18">
        <f t="shared" si="948"/>
        <v>2057.5</v>
      </c>
      <c r="CD383" s="18"/>
      <c r="CE383" s="27"/>
      <c r="CF383" s="33"/>
    </row>
    <row r="384" spans="1:119" ht="46.8" x14ac:dyDescent="0.3">
      <c r="A384" s="41" t="s">
        <v>76</v>
      </c>
      <c r="B384" s="39"/>
      <c r="C384" s="41"/>
      <c r="D384" s="41"/>
      <c r="E384" s="14" t="s">
        <v>627</v>
      </c>
      <c r="F384" s="18">
        <f t="shared" ref="F384:K384" si="1080">F385</f>
        <v>1454.4</v>
      </c>
      <c r="G384" s="18">
        <f t="shared" si="1080"/>
        <v>1509.7</v>
      </c>
      <c r="H384" s="18">
        <f t="shared" si="1080"/>
        <v>1509.7</v>
      </c>
      <c r="I384" s="18">
        <f t="shared" si="1080"/>
        <v>0</v>
      </c>
      <c r="J384" s="18">
        <f t="shared" si="1080"/>
        <v>0</v>
      </c>
      <c r="K384" s="18">
        <f t="shared" si="1080"/>
        <v>0</v>
      </c>
      <c r="L384" s="18">
        <f t="shared" si="1046"/>
        <v>1454.4</v>
      </c>
      <c r="M384" s="18">
        <f t="shared" si="1047"/>
        <v>1509.7</v>
      </c>
      <c r="N384" s="18">
        <f t="shared" si="1048"/>
        <v>1509.7</v>
      </c>
      <c r="O384" s="18">
        <f t="shared" ref="O384:S384" si="1081">O385</f>
        <v>0</v>
      </c>
      <c r="P384" s="18">
        <f t="shared" si="1081"/>
        <v>0</v>
      </c>
      <c r="Q384" s="18">
        <f t="shared" si="1081"/>
        <v>0</v>
      </c>
      <c r="R384" s="18">
        <f t="shared" si="1081"/>
        <v>0</v>
      </c>
      <c r="S384" s="18">
        <f t="shared" si="1081"/>
        <v>0</v>
      </c>
      <c r="T384" s="18">
        <f t="shared" si="991"/>
        <v>1454.4</v>
      </c>
      <c r="U384" s="18">
        <f t="shared" si="992"/>
        <v>1509.7</v>
      </c>
      <c r="V384" s="18">
        <f t="shared" si="993"/>
        <v>1509.7</v>
      </c>
      <c r="W384" s="18">
        <f t="shared" ref="W384:CD384" si="1082">W385</f>
        <v>0</v>
      </c>
      <c r="X384" s="18">
        <f t="shared" si="1082"/>
        <v>0</v>
      </c>
      <c r="Y384" s="18">
        <f t="shared" si="1082"/>
        <v>0</v>
      </c>
      <c r="Z384" s="18">
        <f t="shared" si="1082"/>
        <v>0</v>
      </c>
      <c r="AA384" s="18">
        <f t="shared" si="1082"/>
        <v>0</v>
      </c>
      <c r="AB384" s="18">
        <f t="shared" si="1082"/>
        <v>0</v>
      </c>
      <c r="AC384" s="18">
        <f t="shared" si="998"/>
        <v>1454.4</v>
      </c>
      <c r="AD384" s="18">
        <f t="shared" si="999"/>
        <v>1509.7</v>
      </c>
      <c r="AE384" s="18">
        <f t="shared" si="1000"/>
        <v>1509.7</v>
      </c>
      <c r="AF384" s="18">
        <f t="shared" si="1082"/>
        <v>0</v>
      </c>
      <c r="AG384" s="18">
        <f t="shared" si="1082"/>
        <v>0</v>
      </c>
      <c r="AH384" s="18">
        <f t="shared" si="1082"/>
        <v>0</v>
      </c>
      <c r="AI384" s="18">
        <f t="shared" si="1001"/>
        <v>1454.4</v>
      </c>
      <c r="AJ384" s="18">
        <f t="shared" si="1002"/>
        <v>1509.7</v>
      </c>
      <c r="AK384" s="18">
        <f t="shared" si="1003"/>
        <v>1509.7</v>
      </c>
      <c r="AL384" s="18">
        <f t="shared" si="1082"/>
        <v>0</v>
      </c>
      <c r="AM384" s="18">
        <f t="shared" si="1004"/>
        <v>1454.4</v>
      </c>
      <c r="AN384" s="18">
        <f t="shared" si="1082"/>
        <v>0</v>
      </c>
      <c r="AO384" s="18">
        <f t="shared" si="1082"/>
        <v>0</v>
      </c>
      <c r="AP384" s="18">
        <f t="shared" si="1082"/>
        <v>0</v>
      </c>
      <c r="AQ384" s="18">
        <f t="shared" si="1005"/>
        <v>1454.4</v>
      </c>
      <c r="AR384" s="18">
        <f t="shared" si="1006"/>
        <v>1509.7</v>
      </c>
      <c r="AS384" s="18">
        <f t="shared" si="1007"/>
        <v>1509.7</v>
      </c>
      <c r="AT384" s="18">
        <f t="shared" si="1082"/>
        <v>0</v>
      </c>
      <c r="AU384" s="18">
        <f t="shared" si="1082"/>
        <v>0</v>
      </c>
      <c r="AV384" s="18">
        <f t="shared" si="1082"/>
        <v>0</v>
      </c>
      <c r="AW384" s="18">
        <f t="shared" si="1008"/>
        <v>1454.4</v>
      </c>
      <c r="AX384" s="18">
        <f t="shared" si="1009"/>
        <v>1509.7</v>
      </c>
      <c r="AY384" s="18">
        <f t="shared" si="1010"/>
        <v>1509.7</v>
      </c>
      <c r="AZ384" s="18">
        <f t="shared" si="1082"/>
        <v>0</v>
      </c>
      <c r="BA384" s="18">
        <f t="shared" si="1082"/>
        <v>0</v>
      </c>
      <c r="BB384" s="18">
        <f t="shared" si="1082"/>
        <v>0</v>
      </c>
      <c r="BC384" s="18">
        <f t="shared" si="937"/>
        <v>1454.4</v>
      </c>
      <c r="BD384" s="18">
        <f t="shared" si="938"/>
        <v>1509.7</v>
      </c>
      <c r="BE384" s="18">
        <f t="shared" si="939"/>
        <v>1509.7</v>
      </c>
      <c r="BF384" s="18">
        <f t="shared" si="1082"/>
        <v>0</v>
      </c>
      <c r="BG384" s="18">
        <f t="shared" si="1082"/>
        <v>0</v>
      </c>
      <c r="BH384" s="18">
        <f t="shared" si="1082"/>
        <v>0</v>
      </c>
      <c r="BI384" s="18">
        <f t="shared" si="934"/>
        <v>1454.4</v>
      </c>
      <c r="BJ384" s="18">
        <f t="shared" si="935"/>
        <v>1509.7</v>
      </c>
      <c r="BK384" s="18">
        <f t="shared" si="936"/>
        <v>1509.7</v>
      </c>
      <c r="BL384" s="18">
        <f t="shared" si="1082"/>
        <v>0</v>
      </c>
      <c r="BM384" s="18">
        <f t="shared" si="1082"/>
        <v>0</v>
      </c>
      <c r="BN384" s="18">
        <f t="shared" si="1082"/>
        <v>0</v>
      </c>
      <c r="BO384" s="18">
        <f t="shared" si="940"/>
        <v>1454.4</v>
      </c>
      <c r="BP384" s="18">
        <f t="shared" si="941"/>
        <v>1509.7</v>
      </c>
      <c r="BQ384" s="18">
        <f t="shared" si="942"/>
        <v>1509.7</v>
      </c>
      <c r="BR384" s="18">
        <f t="shared" si="1082"/>
        <v>0</v>
      </c>
      <c r="BS384" s="18">
        <f t="shared" si="1082"/>
        <v>0</v>
      </c>
      <c r="BT384" s="18">
        <f t="shared" si="1082"/>
        <v>0</v>
      </c>
      <c r="BU384" s="18">
        <f t="shared" si="943"/>
        <v>1454.4</v>
      </c>
      <c r="BV384" s="18">
        <f t="shared" si="944"/>
        <v>1509.7</v>
      </c>
      <c r="BW384" s="18">
        <f t="shared" si="945"/>
        <v>1509.7</v>
      </c>
      <c r="BX384" s="18">
        <f t="shared" si="1082"/>
        <v>-10.595000000000001</v>
      </c>
      <c r="BY384" s="18">
        <f t="shared" si="1082"/>
        <v>0</v>
      </c>
      <c r="BZ384" s="18">
        <f t="shared" si="1082"/>
        <v>0</v>
      </c>
      <c r="CA384" s="18">
        <f t="shared" si="946"/>
        <v>1443.8050000000001</v>
      </c>
      <c r="CB384" s="18">
        <f t="shared" si="947"/>
        <v>1509.7</v>
      </c>
      <c r="CC384" s="18">
        <f t="shared" si="948"/>
        <v>1509.7</v>
      </c>
      <c r="CD384" s="18">
        <f t="shared" si="1082"/>
        <v>0</v>
      </c>
      <c r="CE384" s="27"/>
      <c r="CF384" s="33"/>
    </row>
    <row r="385" spans="1:84" ht="46.8" x14ac:dyDescent="0.3">
      <c r="A385" s="41" t="s">
        <v>76</v>
      </c>
      <c r="B385" s="39">
        <v>600</v>
      </c>
      <c r="C385" s="41"/>
      <c r="D385" s="41"/>
      <c r="E385" s="14" t="s">
        <v>554</v>
      </c>
      <c r="F385" s="18">
        <f t="shared" ref="F385:K385" si="1083">F386+F388</f>
        <v>1454.4</v>
      </c>
      <c r="G385" s="18">
        <f t="shared" si="1083"/>
        <v>1509.7</v>
      </c>
      <c r="H385" s="18">
        <f t="shared" si="1083"/>
        <v>1509.7</v>
      </c>
      <c r="I385" s="18">
        <f t="shared" si="1083"/>
        <v>0</v>
      </c>
      <c r="J385" s="18">
        <f t="shared" si="1083"/>
        <v>0</v>
      </c>
      <c r="K385" s="18">
        <f t="shared" si="1083"/>
        <v>0</v>
      </c>
      <c r="L385" s="18">
        <f t="shared" si="1046"/>
        <v>1454.4</v>
      </c>
      <c r="M385" s="18">
        <f t="shared" si="1047"/>
        <v>1509.7</v>
      </c>
      <c r="N385" s="18">
        <f t="shared" si="1048"/>
        <v>1509.7</v>
      </c>
      <c r="O385" s="18">
        <f t="shared" ref="O385:S385" si="1084">O386+O388</f>
        <v>0</v>
      </c>
      <c r="P385" s="18">
        <f t="shared" si="1084"/>
        <v>0</v>
      </c>
      <c r="Q385" s="18">
        <f t="shared" si="1084"/>
        <v>0</v>
      </c>
      <c r="R385" s="18">
        <f t="shared" si="1084"/>
        <v>0</v>
      </c>
      <c r="S385" s="18">
        <f t="shared" si="1084"/>
        <v>0</v>
      </c>
      <c r="T385" s="18">
        <f t="shared" si="991"/>
        <v>1454.4</v>
      </c>
      <c r="U385" s="18">
        <f t="shared" si="992"/>
        <v>1509.7</v>
      </c>
      <c r="V385" s="18">
        <f t="shared" si="993"/>
        <v>1509.7</v>
      </c>
      <c r="W385" s="18">
        <f t="shared" ref="W385:CD385" si="1085">W386+W388</f>
        <v>0</v>
      </c>
      <c r="X385" s="18">
        <f t="shared" ref="X385:AB385" si="1086">X386+X388</f>
        <v>0</v>
      </c>
      <c r="Y385" s="18">
        <f t="shared" si="1086"/>
        <v>0</v>
      </c>
      <c r="Z385" s="18">
        <f t="shared" si="1086"/>
        <v>0</v>
      </c>
      <c r="AA385" s="18">
        <f t="shared" si="1086"/>
        <v>0</v>
      </c>
      <c r="AB385" s="18">
        <f t="shared" si="1086"/>
        <v>0</v>
      </c>
      <c r="AC385" s="18">
        <f t="shared" si="998"/>
        <v>1454.4</v>
      </c>
      <c r="AD385" s="18">
        <f t="shared" si="999"/>
        <v>1509.7</v>
      </c>
      <c r="AE385" s="18">
        <f t="shared" si="1000"/>
        <v>1509.7</v>
      </c>
      <c r="AF385" s="18">
        <f t="shared" ref="AF385:AH385" si="1087">AF386+AF388</f>
        <v>0</v>
      </c>
      <c r="AG385" s="18">
        <f t="shared" si="1087"/>
        <v>0</v>
      </c>
      <c r="AH385" s="18">
        <f t="shared" si="1087"/>
        <v>0</v>
      </c>
      <c r="AI385" s="18">
        <f t="shared" si="1001"/>
        <v>1454.4</v>
      </c>
      <c r="AJ385" s="18">
        <f t="shared" si="1002"/>
        <v>1509.7</v>
      </c>
      <c r="AK385" s="18">
        <f t="shared" si="1003"/>
        <v>1509.7</v>
      </c>
      <c r="AL385" s="18">
        <f t="shared" ref="AL385" si="1088">AL386+AL388</f>
        <v>0</v>
      </c>
      <c r="AM385" s="18">
        <f t="shared" si="1004"/>
        <v>1454.4</v>
      </c>
      <c r="AN385" s="18">
        <f t="shared" ref="AN385:AP385" si="1089">AN386+AN388</f>
        <v>0</v>
      </c>
      <c r="AO385" s="18">
        <f t="shared" si="1089"/>
        <v>0</v>
      </c>
      <c r="AP385" s="18">
        <f t="shared" si="1089"/>
        <v>0</v>
      </c>
      <c r="AQ385" s="18">
        <f t="shared" si="1005"/>
        <v>1454.4</v>
      </c>
      <c r="AR385" s="18">
        <f t="shared" si="1006"/>
        <v>1509.7</v>
      </c>
      <c r="AS385" s="18">
        <f t="shared" si="1007"/>
        <v>1509.7</v>
      </c>
      <c r="AT385" s="18">
        <f t="shared" ref="AT385:AV385" si="1090">AT386+AT388</f>
        <v>0</v>
      </c>
      <c r="AU385" s="18">
        <f t="shared" si="1090"/>
        <v>0</v>
      </c>
      <c r="AV385" s="18">
        <f t="shared" si="1090"/>
        <v>0</v>
      </c>
      <c r="AW385" s="18">
        <f t="shared" si="1008"/>
        <v>1454.4</v>
      </c>
      <c r="AX385" s="18">
        <f t="shared" si="1009"/>
        <v>1509.7</v>
      </c>
      <c r="AY385" s="18">
        <f t="shared" si="1010"/>
        <v>1509.7</v>
      </c>
      <c r="AZ385" s="18">
        <f t="shared" ref="AZ385:BB385" si="1091">AZ386+AZ388</f>
        <v>0</v>
      </c>
      <c r="BA385" s="18">
        <f t="shared" si="1091"/>
        <v>0</v>
      </c>
      <c r="BB385" s="18">
        <f t="shared" si="1091"/>
        <v>0</v>
      </c>
      <c r="BC385" s="18">
        <f t="shared" si="937"/>
        <v>1454.4</v>
      </c>
      <c r="BD385" s="18">
        <f t="shared" si="938"/>
        <v>1509.7</v>
      </c>
      <c r="BE385" s="18">
        <f t="shared" si="939"/>
        <v>1509.7</v>
      </c>
      <c r="BF385" s="18">
        <f t="shared" ref="BF385:BH385" si="1092">BF386+BF388</f>
        <v>0</v>
      </c>
      <c r="BG385" s="18">
        <f t="shared" si="1092"/>
        <v>0</v>
      </c>
      <c r="BH385" s="18">
        <f t="shared" si="1092"/>
        <v>0</v>
      </c>
      <c r="BI385" s="18">
        <f t="shared" si="934"/>
        <v>1454.4</v>
      </c>
      <c r="BJ385" s="18">
        <f t="shared" si="935"/>
        <v>1509.7</v>
      </c>
      <c r="BK385" s="18">
        <f t="shared" si="936"/>
        <v>1509.7</v>
      </c>
      <c r="BL385" s="18">
        <f t="shared" ref="BL385:BN385" si="1093">BL386+BL388</f>
        <v>0</v>
      </c>
      <c r="BM385" s="18">
        <f t="shared" si="1093"/>
        <v>0</v>
      </c>
      <c r="BN385" s="18">
        <f t="shared" si="1093"/>
        <v>0</v>
      </c>
      <c r="BO385" s="18">
        <f t="shared" si="940"/>
        <v>1454.4</v>
      </c>
      <c r="BP385" s="18">
        <f t="shared" si="941"/>
        <v>1509.7</v>
      </c>
      <c r="BQ385" s="18">
        <f t="shared" si="942"/>
        <v>1509.7</v>
      </c>
      <c r="BR385" s="18">
        <f t="shared" ref="BR385:BT385" si="1094">BR386+BR388</f>
        <v>0</v>
      </c>
      <c r="BS385" s="18">
        <f t="shared" si="1094"/>
        <v>0</v>
      </c>
      <c r="BT385" s="18">
        <f t="shared" si="1094"/>
        <v>0</v>
      </c>
      <c r="BU385" s="18">
        <f t="shared" si="943"/>
        <v>1454.4</v>
      </c>
      <c r="BV385" s="18">
        <f t="shared" si="944"/>
        <v>1509.7</v>
      </c>
      <c r="BW385" s="18">
        <f t="shared" si="945"/>
        <v>1509.7</v>
      </c>
      <c r="BX385" s="18">
        <f t="shared" ref="BX385:BZ385" si="1095">BX386+BX388</f>
        <v>-10.595000000000001</v>
      </c>
      <c r="BY385" s="18">
        <f t="shared" si="1095"/>
        <v>0</v>
      </c>
      <c r="BZ385" s="18">
        <f t="shared" si="1095"/>
        <v>0</v>
      </c>
      <c r="CA385" s="18">
        <f t="shared" si="946"/>
        <v>1443.8050000000001</v>
      </c>
      <c r="CB385" s="18">
        <f t="shared" si="947"/>
        <v>1509.7</v>
      </c>
      <c r="CC385" s="18">
        <f t="shared" si="948"/>
        <v>1509.7</v>
      </c>
      <c r="CD385" s="18">
        <f t="shared" si="1085"/>
        <v>0</v>
      </c>
      <c r="CE385" s="27"/>
      <c r="CF385" s="33"/>
    </row>
    <row r="386" spans="1:84" x14ac:dyDescent="0.3">
      <c r="A386" s="41" t="s">
        <v>76</v>
      </c>
      <c r="B386" s="39">
        <v>610</v>
      </c>
      <c r="C386" s="41"/>
      <c r="D386" s="41"/>
      <c r="E386" s="14" t="s">
        <v>568</v>
      </c>
      <c r="F386" s="18">
        <f t="shared" ref="F386:K386" si="1096">F387</f>
        <v>918.1</v>
      </c>
      <c r="G386" s="18">
        <f t="shared" si="1096"/>
        <v>953</v>
      </c>
      <c r="H386" s="18">
        <f t="shared" si="1096"/>
        <v>953</v>
      </c>
      <c r="I386" s="18">
        <f t="shared" si="1096"/>
        <v>0</v>
      </c>
      <c r="J386" s="18">
        <f t="shared" si="1096"/>
        <v>0</v>
      </c>
      <c r="K386" s="18">
        <f t="shared" si="1096"/>
        <v>0</v>
      </c>
      <c r="L386" s="18">
        <f t="shared" si="1046"/>
        <v>918.1</v>
      </c>
      <c r="M386" s="18">
        <f t="shared" si="1047"/>
        <v>953</v>
      </c>
      <c r="N386" s="18">
        <f t="shared" si="1048"/>
        <v>953</v>
      </c>
      <c r="O386" s="18">
        <f t="shared" ref="O386:S386" si="1097">O387</f>
        <v>0</v>
      </c>
      <c r="P386" s="18">
        <f t="shared" si="1097"/>
        <v>0</v>
      </c>
      <c r="Q386" s="18">
        <f t="shared" si="1097"/>
        <v>0</v>
      </c>
      <c r="R386" s="18">
        <f t="shared" si="1097"/>
        <v>0</v>
      </c>
      <c r="S386" s="18">
        <f t="shared" si="1097"/>
        <v>0</v>
      </c>
      <c r="T386" s="18">
        <f t="shared" si="991"/>
        <v>918.1</v>
      </c>
      <c r="U386" s="18">
        <f t="shared" si="992"/>
        <v>953</v>
      </c>
      <c r="V386" s="18">
        <f t="shared" si="993"/>
        <v>953</v>
      </c>
      <c r="W386" s="18">
        <f t="shared" ref="W386:CD386" si="1098">W387</f>
        <v>0</v>
      </c>
      <c r="X386" s="18">
        <f t="shared" si="1098"/>
        <v>0</v>
      </c>
      <c r="Y386" s="18">
        <f t="shared" si="1098"/>
        <v>0</v>
      </c>
      <c r="Z386" s="18">
        <f t="shared" si="1098"/>
        <v>0</v>
      </c>
      <c r="AA386" s="18">
        <f t="shared" si="1098"/>
        <v>0</v>
      </c>
      <c r="AB386" s="18">
        <f t="shared" si="1098"/>
        <v>0</v>
      </c>
      <c r="AC386" s="18">
        <f t="shared" si="998"/>
        <v>918.1</v>
      </c>
      <c r="AD386" s="18">
        <f t="shared" si="999"/>
        <v>953</v>
      </c>
      <c r="AE386" s="18">
        <f t="shared" si="1000"/>
        <v>953</v>
      </c>
      <c r="AF386" s="18">
        <f t="shared" si="1098"/>
        <v>0</v>
      </c>
      <c r="AG386" s="18">
        <f t="shared" si="1098"/>
        <v>0</v>
      </c>
      <c r="AH386" s="18">
        <f t="shared" si="1098"/>
        <v>0</v>
      </c>
      <c r="AI386" s="18">
        <f t="shared" si="1001"/>
        <v>918.1</v>
      </c>
      <c r="AJ386" s="18">
        <f t="shared" si="1002"/>
        <v>953</v>
      </c>
      <c r="AK386" s="18">
        <f t="shared" si="1003"/>
        <v>953</v>
      </c>
      <c r="AL386" s="18">
        <f t="shared" si="1098"/>
        <v>0</v>
      </c>
      <c r="AM386" s="18">
        <f t="shared" si="1004"/>
        <v>918.1</v>
      </c>
      <c r="AN386" s="18">
        <f t="shared" si="1098"/>
        <v>0</v>
      </c>
      <c r="AO386" s="18">
        <f t="shared" si="1098"/>
        <v>0</v>
      </c>
      <c r="AP386" s="18">
        <f t="shared" si="1098"/>
        <v>0</v>
      </c>
      <c r="AQ386" s="18">
        <f t="shared" si="1005"/>
        <v>918.1</v>
      </c>
      <c r="AR386" s="18">
        <f t="shared" si="1006"/>
        <v>953</v>
      </c>
      <c r="AS386" s="18">
        <f t="shared" si="1007"/>
        <v>953</v>
      </c>
      <c r="AT386" s="18">
        <f t="shared" si="1098"/>
        <v>0</v>
      </c>
      <c r="AU386" s="18">
        <f t="shared" si="1098"/>
        <v>0</v>
      </c>
      <c r="AV386" s="18">
        <f t="shared" si="1098"/>
        <v>0</v>
      </c>
      <c r="AW386" s="18">
        <f t="shared" si="1008"/>
        <v>918.1</v>
      </c>
      <c r="AX386" s="18">
        <f t="shared" si="1009"/>
        <v>953</v>
      </c>
      <c r="AY386" s="18">
        <f t="shared" si="1010"/>
        <v>953</v>
      </c>
      <c r="AZ386" s="18">
        <f t="shared" si="1098"/>
        <v>0</v>
      </c>
      <c r="BA386" s="18">
        <f t="shared" si="1098"/>
        <v>0</v>
      </c>
      <c r="BB386" s="18">
        <f t="shared" si="1098"/>
        <v>0</v>
      </c>
      <c r="BC386" s="18">
        <f t="shared" si="937"/>
        <v>918.1</v>
      </c>
      <c r="BD386" s="18">
        <f t="shared" si="938"/>
        <v>953</v>
      </c>
      <c r="BE386" s="18">
        <f t="shared" si="939"/>
        <v>953</v>
      </c>
      <c r="BF386" s="18">
        <f t="shared" si="1098"/>
        <v>0</v>
      </c>
      <c r="BG386" s="18">
        <f t="shared" si="1098"/>
        <v>0</v>
      </c>
      <c r="BH386" s="18">
        <f t="shared" si="1098"/>
        <v>0</v>
      </c>
      <c r="BI386" s="18">
        <f t="shared" si="934"/>
        <v>918.1</v>
      </c>
      <c r="BJ386" s="18">
        <f t="shared" si="935"/>
        <v>953</v>
      </c>
      <c r="BK386" s="18">
        <f t="shared" si="936"/>
        <v>953</v>
      </c>
      <c r="BL386" s="18">
        <f t="shared" si="1098"/>
        <v>0</v>
      </c>
      <c r="BM386" s="18">
        <f t="shared" si="1098"/>
        <v>0</v>
      </c>
      <c r="BN386" s="18">
        <f t="shared" si="1098"/>
        <v>0</v>
      </c>
      <c r="BO386" s="18">
        <f t="shared" si="940"/>
        <v>918.1</v>
      </c>
      <c r="BP386" s="18">
        <f t="shared" si="941"/>
        <v>953</v>
      </c>
      <c r="BQ386" s="18">
        <f t="shared" si="942"/>
        <v>953</v>
      </c>
      <c r="BR386" s="18">
        <f t="shared" si="1098"/>
        <v>0</v>
      </c>
      <c r="BS386" s="18">
        <f t="shared" si="1098"/>
        <v>0</v>
      </c>
      <c r="BT386" s="18">
        <f t="shared" si="1098"/>
        <v>0</v>
      </c>
      <c r="BU386" s="18">
        <f t="shared" si="943"/>
        <v>918.1</v>
      </c>
      <c r="BV386" s="18">
        <f t="shared" si="944"/>
        <v>953</v>
      </c>
      <c r="BW386" s="18">
        <f t="shared" si="945"/>
        <v>953</v>
      </c>
      <c r="BX386" s="18">
        <f t="shared" si="1098"/>
        <v>0</v>
      </c>
      <c r="BY386" s="18">
        <f t="shared" si="1098"/>
        <v>0</v>
      </c>
      <c r="BZ386" s="18">
        <f t="shared" si="1098"/>
        <v>0</v>
      </c>
      <c r="CA386" s="18">
        <f t="shared" si="946"/>
        <v>918.1</v>
      </c>
      <c r="CB386" s="18">
        <f t="shared" si="947"/>
        <v>953</v>
      </c>
      <c r="CC386" s="18">
        <f t="shared" si="948"/>
        <v>953</v>
      </c>
      <c r="CD386" s="18">
        <f t="shared" si="1098"/>
        <v>0</v>
      </c>
      <c r="CE386" s="27"/>
      <c r="CF386" s="33"/>
    </row>
    <row r="387" spans="1:84" x14ac:dyDescent="0.3">
      <c r="A387" s="41" t="s">
        <v>76</v>
      </c>
      <c r="B387" s="39">
        <v>610</v>
      </c>
      <c r="C387" s="41" t="s">
        <v>23</v>
      </c>
      <c r="D387" s="41" t="s">
        <v>5</v>
      </c>
      <c r="E387" s="14" t="s">
        <v>537</v>
      </c>
      <c r="F387" s="18">
        <v>918.1</v>
      </c>
      <c r="G387" s="18">
        <v>953</v>
      </c>
      <c r="H387" s="18">
        <v>953</v>
      </c>
      <c r="I387" s="18"/>
      <c r="J387" s="18"/>
      <c r="K387" s="18"/>
      <c r="L387" s="18">
        <f t="shared" si="1046"/>
        <v>918.1</v>
      </c>
      <c r="M387" s="18">
        <f t="shared" si="1047"/>
        <v>953</v>
      </c>
      <c r="N387" s="18">
        <f t="shared" si="1048"/>
        <v>953</v>
      </c>
      <c r="O387" s="18"/>
      <c r="P387" s="18"/>
      <c r="Q387" s="18"/>
      <c r="R387" s="18"/>
      <c r="S387" s="18"/>
      <c r="T387" s="18">
        <f t="shared" si="991"/>
        <v>918.1</v>
      </c>
      <c r="U387" s="18">
        <f t="shared" si="992"/>
        <v>953</v>
      </c>
      <c r="V387" s="18">
        <f t="shared" si="993"/>
        <v>953</v>
      </c>
      <c r="W387" s="18"/>
      <c r="X387" s="18"/>
      <c r="Y387" s="18"/>
      <c r="Z387" s="18"/>
      <c r="AA387" s="18"/>
      <c r="AB387" s="18"/>
      <c r="AC387" s="18">
        <f t="shared" si="998"/>
        <v>918.1</v>
      </c>
      <c r="AD387" s="18">
        <f t="shared" si="999"/>
        <v>953</v>
      </c>
      <c r="AE387" s="18">
        <f t="shared" si="1000"/>
        <v>953</v>
      </c>
      <c r="AF387" s="18"/>
      <c r="AG387" s="18"/>
      <c r="AH387" s="18"/>
      <c r="AI387" s="18">
        <f t="shared" si="1001"/>
        <v>918.1</v>
      </c>
      <c r="AJ387" s="18">
        <f t="shared" si="1002"/>
        <v>953</v>
      </c>
      <c r="AK387" s="18">
        <f t="shared" si="1003"/>
        <v>953</v>
      </c>
      <c r="AL387" s="18"/>
      <c r="AM387" s="18">
        <f t="shared" si="1004"/>
        <v>918.1</v>
      </c>
      <c r="AN387" s="18"/>
      <c r="AO387" s="18"/>
      <c r="AP387" s="18"/>
      <c r="AQ387" s="18">
        <f t="shared" si="1005"/>
        <v>918.1</v>
      </c>
      <c r="AR387" s="18">
        <f t="shared" si="1006"/>
        <v>953</v>
      </c>
      <c r="AS387" s="18">
        <f t="shared" si="1007"/>
        <v>953</v>
      </c>
      <c r="AT387" s="18"/>
      <c r="AU387" s="18"/>
      <c r="AV387" s="18"/>
      <c r="AW387" s="18">
        <f t="shared" si="1008"/>
        <v>918.1</v>
      </c>
      <c r="AX387" s="18">
        <f t="shared" si="1009"/>
        <v>953</v>
      </c>
      <c r="AY387" s="18">
        <f t="shared" si="1010"/>
        <v>953</v>
      </c>
      <c r="AZ387" s="18"/>
      <c r="BA387" s="18"/>
      <c r="BB387" s="18"/>
      <c r="BC387" s="18">
        <f t="shared" si="937"/>
        <v>918.1</v>
      </c>
      <c r="BD387" s="18">
        <f t="shared" si="938"/>
        <v>953</v>
      </c>
      <c r="BE387" s="18">
        <f t="shared" si="939"/>
        <v>953</v>
      </c>
      <c r="BF387" s="18"/>
      <c r="BG387" s="18"/>
      <c r="BH387" s="18"/>
      <c r="BI387" s="18">
        <f t="shared" si="934"/>
        <v>918.1</v>
      </c>
      <c r="BJ387" s="18">
        <f t="shared" si="935"/>
        <v>953</v>
      </c>
      <c r="BK387" s="18">
        <f t="shared" si="936"/>
        <v>953</v>
      </c>
      <c r="BL387" s="18"/>
      <c r="BM387" s="18"/>
      <c r="BN387" s="18"/>
      <c r="BO387" s="18">
        <f t="shared" si="940"/>
        <v>918.1</v>
      </c>
      <c r="BP387" s="18">
        <f t="shared" si="941"/>
        <v>953</v>
      </c>
      <c r="BQ387" s="18">
        <f t="shared" si="942"/>
        <v>953</v>
      </c>
      <c r="BR387" s="18"/>
      <c r="BS387" s="18"/>
      <c r="BT387" s="18"/>
      <c r="BU387" s="18">
        <f t="shared" si="943"/>
        <v>918.1</v>
      </c>
      <c r="BV387" s="18">
        <f t="shared" si="944"/>
        <v>953</v>
      </c>
      <c r="BW387" s="18">
        <f t="shared" si="945"/>
        <v>953</v>
      </c>
      <c r="BX387" s="18"/>
      <c r="BY387" s="18"/>
      <c r="BZ387" s="18"/>
      <c r="CA387" s="18">
        <f t="shared" si="946"/>
        <v>918.1</v>
      </c>
      <c r="CB387" s="18">
        <f t="shared" si="947"/>
        <v>953</v>
      </c>
      <c r="CC387" s="18">
        <f t="shared" si="948"/>
        <v>953</v>
      </c>
      <c r="CD387" s="18"/>
      <c r="CE387" s="27"/>
      <c r="CF387" s="33"/>
    </row>
    <row r="388" spans="1:84" x14ac:dyDescent="0.3">
      <c r="A388" s="41" t="s">
        <v>76</v>
      </c>
      <c r="B388" s="39">
        <v>620</v>
      </c>
      <c r="C388" s="41"/>
      <c r="D388" s="41"/>
      <c r="E388" s="14" t="s">
        <v>569</v>
      </c>
      <c r="F388" s="18">
        <f t="shared" ref="F388:K388" si="1099">F389+F390</f>
        <v>536.29999999999995</v>
      </c>
      <c r="G388" s="18">
        <f t="shared" si="1099"/>
        <v>556.70000000000005</v>
      </c>
      <c r="H388" s="18">
        <f t="shared" si="1099"/>
        <v>556.70000000000005</v>
      </c>
      <c r="I388" s="18">
        <f t="shared" si="1099"/>
        <v>0</v>
      </c>
      <c r="J388" s="18">
        <f t="shared" si="1099"/>
        <v>0</v>
      </c>
      <c r="K388" s="18">
        <f t="shared" si="1099"/>
        <v>0</v>
      </c>
      <c r="L388" s="18">
        <f t="shared" si="1046"/>
        <v>536.29999999999995</v>
      </c>
      <c r="M388" s="18">
        <f t="shared" si="1047"/>
        <v>556.70000000000005</v>
      </c>
      <c r="N388" s="18">
        <f t="shared" si="1048"/>
        <v>556.70000000000005</v>
      </c>
      <c r="O388" s="18">
        <f t="shared" ref="O388:S388" si="1100">O389+O390</f>
        <v>0</v>
      </c>
      <c r="P388" s="18">
        <f t="shared" si="1100"/>
        <v>0</v>
      </c>
      <c r="Q388" s="18">
        <f t="shared" si="1100"/>
        <v>0</v>
      </c>
      <c r="R388" s="18">
        <f t="shared" si="1100"/>
        <v>0</v>
      </c>
      <c r="S388" s="18">
        <f t="shared" si="1100"/>
        <v>0</v>
      </c>
      <c r="T388" s="18">
        <f t="shared" si="991"/>
        <v>536.29999999999995</v>
      </c>
      <c r="U388" s="18">
        <f t="shared" si="992"/>
        <v>556.70000000000005</v>
      </c>
      <c r="V388" s="18">
        <f t="shared" si="993"/>
        <v>556.70000000000005</v>
      </c>
      <c r="W388" s="18">
        <f t="shared" ref="W388:CD388" si="1101">W389+W390</f>
        <v>0</v>
      </c>
      <c r="X388" s="18">
        <f t="shared" ref="X388:AB388" si="1102">X389+X390</f>
        <v>0</v>
      </c>
      <c r="Y388" s="18">
        <f t="shared" si="1102"/>
        <v>0</v>
      </c>
      <c r="Z388" s="18">
        <f t="shared" si="1102"/>
        <v>0</v>
      </c>
      <c r="AA388" s="18">
        <f t="shared" si="1102"/>
        <v>0</v>
      </c>
      <c r="AB388" s="18">
        <f t="shared" si="1102"/>
        <v>0</v>
      </c>
      <c r="AC388" s="18">
        <f t="shared" si="998"/>
        <v>536.29999999999995</v>
      </c>
      <c r="AD388" s="18">
        <f t="shared" si="999"/>
        <v>556.70000000000005</v>
      </c>
      <c r="AE388" s="18">
        <f t="shared" si="1000"/>
        <v>556.70000000000005</v>
      </c>
      <c r="AF388" s="18">
        <f t="shared" ref="AF388:AH388" si="1103">AF389+AF390</f>
        <v>0</v>
      </c>
      <c r="AG388" s="18">
        <f t="shared" si="1103"/>
        <v>0</v>
      </c>
      <c r="AH388" s="18">
        <f t="shared" si="1103"/>
        <v>0</v>
      </c>
      <c r="AI388" s="18">
        <f t="shared" si="1001"/>
        <v>536.29999999999995</v>
      </c>
      <c r="AJ388" s="18">
        <f t="shared" si="1002"/>
        <v>556.70000000000005</v>
      </c>
      <c r="AK388" s="18">
        <f t="shared" si="1003"/>
        <v>556.70000000000005</v>
      </c>
      <c r="AL388" s="18">
        <f t="shared" ref="AL388" si="1104">AL389+AL390</f>
        <v>0</v>
      </c>
      <c r="AM388" s="18">
        <f t="shared" si="1004"/>
        <v>536.29999999999995</v>
      </c>
      <c r="AN388" s="18">
        <f t="shared" ref="AN388:AP388" si="1105">AN389+AN390</f>
        <v>0</v>
      </c>
      <c r="AO388" s="18">
        <f t="shared" si="1105"/>
        <v>0</v>
      </c>
      <c r="AP388" s="18">
        <f t="shared" si="1105"/>
        <v>0</v>
      </c>
      <c r="AQ388" s="18">
        <f t="shared" si="1005"/>
        <v>536.29999999999995</v>
      </c>
      <c r="AR388" s="18">
        <f t="shared" si="1006"/>
        <v>556.70000000000005</v>
      </c>
      <c r="AS388" s="18">
        <f t="shared" si="1007"/>
        <v>556.70000000000005</v>
      </c>
      <c r="AT388" s="18">
        <f t="shared" ref="AT388:AV388" si="1106">AT389+AT390</f>
        <v>0</v>
      </c>
      <c r="AU388" s="18">
        <f t="shared" si="1106"/>
        <v>0</v>
      </c>
      <c r="AV388" s="18">
        <f t="shared" si="1106"/>
        <v>0</v>
      </c>
      <c r="AW388" s="18">
        <f t="shared" si="1008"/>
        <v>536.29999999999995</v>
      </c>
      <c r="AX388" s="18">
        <f t="shared" si="1009"/>
        <v>556.70000000000005</v>
      </c>
      <c r="AY388" s="18">
        <f t="shared" si="1010"/>
        <v>556.70000000000005</v>
      </c>
      <c r="AZ388" s="18">
        <f t="shared" ref="AZ388:BB388" si="1107">AZ389+AZ390</f>
        <v>0</v>
      </c>
      <c r="BA388" s="18">
        <f t="shared" si="1107"/>
        <v>0</v>
      </c>
      <c r="BB388" s="18">
        <f t="shared" si="1107"/>
        <v>0</v>
      </c>
      <c r="BC388" s="18">
        <f t="shared" si="937"/>
        <v>536.29999999999995</v>
      </c>
      <c r="BD388" s="18">
        <f t="shared" si="938"/>
        <v>556.70000000000005</v>
      </c>
      <c r="BE388" s="18">
        <f t="shared" si="939"/>
        <v>556.70000000000005</v>
      </c>
      <c r="BF388" s="18">
        <f t="shared" ref="BF388:BH388" si="1108">BF389+BF390</f>
        <v>0</v>
      </c>
      <c r="BG388" s="18">
        <f t="shared" si="1108"/>
        <v>0</v>
      </c>
      <c r="BH388" s="18">
        <f t="shared" si="1108"/>
        <v>0</v>
      </c>
      <c r="BI388" s="18">
        <f t="shared" si="934"/>
        <v>536.29999999999995</v>
      </c>
      <c r="BJ388" s="18">
        <f t="shared" si="935"/>
        <v>556.70000000000005</v>
      </c>
      <c r="BK388" s="18">
        <f t="shared" si="936"/>
        <v>556.70000000000005</v>
      </c>
      <c r="BL388" s="18">
        <f t="shared" ref="BL388:BN388" si="1109">BL389+BL390</f>
        <v>0</v>
      </c>
      <c r="BM388" s="18">
        <f t="shared" si="1109"/>
        <v>0</v>
      </c>
      <c r="BN388" s="18">
        <f t="shared" si="1109"/>
        <v>0</v>
      </c>
      <c r="BO388" s="18">
        <f t="shared" si="940"/>
        <v>536.29999999999995</v>
      </c>
      <c r="BP388" s="18">
        <f t="shared" si="941"/>
        <v>556.70000000000005</v>
      </c>
      <c r="BQ388" s="18">
        <f t="shared" si="942"/>
        <v>556.70000000000005</v>
      </c>
      <c r="BR388" s="18">
        <f t="shared" ref="BR388:BT388" si="1110">BR389+BR390</f>
        <v>0</v>
      </c>
      <c r="BS388" s="18">
        <f t="shared" si="1110"/>
        <v>0</v>
      </c>
      <c r="BT388" s="18">
        <f t="shared" si="1110"/>
        <v>0</v>
      </c>
      <c r="BU388" s="18">
        <f t="shared" si="943"/>
        <v>536.29999999999995</v>
      </c>
      <c r="BV388" s="18">
        <f t="shared" si="944"/>
        <v>556.70000000000005</v>
      </c>
      <c r="BW388" s="18">
        <f t="shared" si="945"/>
        <v>556.70000000000005</v>
      </c>
      <c r="BX388" s="18">
        <f t="shared" ref="BX388:BZ388" si="1111">BX389+BX390</f>
        <v>-10.595000000000001</v>
      </c>
      <c r="BY388" s="18">
        <f t="shared" si="1111"/>
        <v>0</v>
      </c>
      <c r="BZ388" s="18">
        <f t="shared" si="1111"/>
        <v>0</v>
      </c>
      <c r="CA388" s="18">
        <f t="shared" si="946"/>
        <v>525.70499999999993</v>
      </c>
      <c r="CB388" s="18">
        <f t="shared" si="947"/>
        <v>556.70000000000005</v>
      </c>
      <c r="CC388" s="18">
        <f t="shared" si="948"/>
        <v>556.70000000000005</v>
      </c>
      <c r="CD388" s="18">
        <f t="shared" si="1101"/>
        <v>0</v>
      </c>
      <c r="CE388" s="27"/>
      <c r="CF388" s="33"/>
    </row>
    <row r="389" spans="1:84" x14ac:dyDescent="0.3">
      <c r="A389" s="41" t="s">
        <v>76</v>
      </c>
      <c r="B389" s="39">
        <v>620</v>
      </c>
      <c r="C389" s="41" t="s">
        <v>27</v>
      </c>
      <c r="D389" s="41" t="s">
        <v>19</v>
      </c>
      <c r="E389" s="14" t="s">
        <v>533</v>
      </c>
      <c r="F389" s="18">
        <v>338.1</v>
      </c>
      <c r="G389" s="18">
        <v>351</v>
      </c>
      <c r="H389" s="18">
        <v>351</v>
      </c>
      <c r="I389" s="18"/>
      <c r="J389" s="18"/>
      <c r="K389" s="18"/>
      <c r="L389" s="18">
        <f t="shared" si="1046"/>
        <v>338.1</v>
      </c>
      <c r="M389" s="18">
        <f t="shared" si="1047"/>
        <v>351</v>
      </c>
      <c r="N389" s="18">
        <f t="shared" si="1048"/>
        <v>351</v>
      </c>
      <c r="O389" s="18"/>
      <c r="P389" s="18"/>
      <c r="Q389" s="18"/>
      <c r="R389" s="18"/>
      <c r="S389" s="18"/>
      <c r="T389" s="18">
        <f t="shared" si="991"/>
        <v>338.1</v>
      </c>
      <c r="U389" s="18">
        <f t="shared" si="992"/>
        <v>351</v>
      </c>
      <c r="V389" s="18">
        <f t="shared" si="993"/>
        <v>351</v>
      </c>
      <c r="W389" s="18"/>
      <c r="X389" s="18"/>
      <c r="Y389" s="18"/>
      <c r="Z389" s="18"/>
      <c r="AA389" s="18"/>
      <c r="AB389" s="18"/>
      <c r="AC389" s="18">
        <f t="shared" si="998"/>
        <v>338.1</v>
      </c>
      <c r="AD389" s="18">
        <f t="shared" si="999"/>
        <v>351</v>
      </c>
      <c r="AE389" s="18">
        <f t="shared" si="1000"/>
        <v>351</v>
      </c>
      <c r="AF389" s="18"/>
      <c r="AG389" s="18"/>
      <c r="AH389" s="18"/>
      <c r="AI389" s="18">
        <f t="shared" si="1001"/>
        <v>338.1</v>
      </c>
      <c r="AJ389" s="18">
        <f t="shared" si="1002"/>
        <v>351</v>
      </c>
      <c r="AK389" s="18">
        <f t="shared" si="1003"/>
        <v>351</v>
      </c>
      <c r="AL389" s="18"/>
      <c r="AM389" s="18">
        <f t="shared" si="1004"/>
        <v>338.1</v>
      </c>
      <c r="AN389" s="18"/>
      <c r="AO389" s="18"/>
      <c r="AP389" s="18"/>
      <c r="AQ389" s="18">
        <f t="shared" si="1005"/>
        <v>338.1</v>
      </c>
      <c r="AR389" s="18">
        <f t="shared" si="1006"/>
        <v>351</v>
      </c>
      <c r="AS389" s="18">
        <f t="shared" si="1007"/>
        <v>351</v>
      </c>
      <c r="AT389" s="18"/>
      <c r="AU389" s="18"/>
      <c r="AV389" s="18"/>
      <c r="AW389" s="18">
        <f t="shared" si="1008"/>
        <v>338.1</v>
      </c>
      <c r="AX389" s="18">
        <f t="shared" si="1009"/>
        <v>351</v>
      </c>
      <c r="AY389" s="18">
        <f t="shared" si="1010"/>
        <v>351</v>
      </c>
      <c r="AZ389" s="18"/>
      <c r="BA389" s="18"/>
      <c r="BB389" s="18"/>
      <c r="BC389" s="18">
        <f t="shared" si="937"/>
        <v>338.1</v>
      </c>
      <c r="BD389" s="18">
        <f t="shared" si="938"/>
        <v>351</v>
      </c>
      <c r="BE389" s="18">
        <f t="shared" si="939"/>
        <v>351</v>
      </c>
      <c r="BF389" s="18"/>
      <c r="BG389" s="18"/>
      <c r="BH389" s="18"/>
      <c r="BI389" s="18">
        <f t="shared" si="934"/>
        <v>338.1</v>
      </c>
      <c r="BJ389" s="18">
        <f t="shared" si="935"/>
        <v>351</v>
      </c>
      <c r="BK389" s="18">
        <f t="shared" si="936"/>
        <v>351</v>
      </c>
      <c r="BL389" s="18"/>
      <c r="BM389" s="18"/>
      <c r="BN389" s="18"/>
      <c r="BO389" s="18">
        <f t="shared" si="940"/>
        <v>338.1</v>
      </c>
      <c r="BP389" s="18">
        <f t="shared" si="941"/>
        <v>351</v>
      </c>
      <c r="BQ389" s="18">
        <f t="shared" si="942"/>
        <v>351</v>
      </c>
      <c r="BR389" s="18"/>
      <c r="BS389" s="18"/>
      <c r="BT389" s="18"/>
      <c r="BU389" s="18">
        <f t="shared" si="943"/>
        <v>338.1</v>
      </c>
      <c r="BV389" s="18">
        <f t="shared" si="944"/>
        <v>351</v>
      </c>
      <c r="BW389" s="18">
        <f t="shared" si="945"/>
        <v>351</v>
      </c>
      <c r="BX389" s="18"/>
      <c r="BY389" s="18"/>
      <c r="BZ389" s="18"/>
      <c r="CA389" s="18">
        <f t="shared" si="946"/>
        <v>338.1</v>
      </c>
      <c r="CB389" s="18">
        <f t="shared" si="947"/>
        <v>351</v>
      </c>
      <c r="CC389" s="18">
        <f t="shared" si="948"/>
        <v>351</v>
      </c>
      <c r="CD389" s="18"/>
      <c r="CE389" s="27"/>
      <c r="CF389" s="33"/>
    </row>
    <row r="390" spans="1:84" x14ac:dyDescent="0.3">
      <c r="A390" s="41" t="s">
        <v>76</v>
      </c>
      <c r="B390" s="39">
        <v>620</v>
      </c>
      <c r="C390" s="41" t="s">
        <v>23</v>
      </c>
      <c r="D390" s="41" t="s">
        <v>5</v>
      </c>
      <c r="E390" s="14" t="s">
        <v>537</v>
      </c>
      <c r="F390" s="18">
        <v>198.2</v>
      </c>
      <c r="G390" s="18">
        <v>205.7</v>
      </c>
      <c r="H390" s="18">
        <v>205.7</v>
      </c>
      <c r="I390" s="18"/>
      <c r="J390" s="18"/>
      <c r="K390" s="18"/>
      <c r="L390" s="18">
        <f t="shared" si="1046"/>
        <v>198.2</v>
      </c>
      <c r="M390" s="18">
        <f t="shared" si="1047"/>
        <v>205.7</v>
      </c>
      <c r="N390" s="18">
        <f t="shared" si="1048"/>
        <v>205.7</v>
      </c>
      <c r="O390" s="18"/>
      <c r="P390" s="18"/>
      <c r="Q390" s="18"/>
      <c r="R390" s="18"/>
      <c r="S390" s="18"/>
      <c r="T390" s="18">
        <f t="shared" si="991"/>
        <v>198.2</v>
      </c>
      <c r="U390" s="18">
        <f t="shared" si="992"/>
        <v>205.7</v>
      </c>
      <c r="V390" s="18">
        <f t="shared" si="993"/>
        <v>205.7</v>
      </c>
      <c r="W390" s="18"/>
      <c r="X390" s="18"/>
      <c r="Y390" s="18"/>
      <c r="Z390" s="18"/>
      <c r="AA390" s="18"/>
      <c r="AB390" s="18"/>
      <c r="AC390" s="18">
        <f t="shared" si="998"/>
        <v>198.2</v>
      </c>
      <c r="AD390" s="18">
        <f t="shared" si="999"/>
        <v>205.7</v>
      </c>
      <c r="AE390" s="18">
        <f t="shared" si="1000"/>
        <v>205.7</v>
      </c>
      <c r="AF390" s="18"/>
      <c r="AG390" s="18"/>
      <c r="AH390" s="18"/>
      <c r="AI390" s="18">
        <f t="shared" si="1001"/>
        <v>198.2</v>
      </c>
      <c r="AJ390" s="18">
        <f t="shared" si="1002"/>
        <v>205.7</v>
      </c>
      <c r="AK390" s="18">
        <f t="shared" si="1003"/>
        <v>205.7</v>
      </c>
      <c r="AL390" s="18"/>
      <c r="AM390" s="18">
        <f t="shared" si="1004"/>
        <v>198.2</v>
      </c>
      <c r="AN390" s="18"/>
      <c r="AO390" s="18"/>
      <c r="AP390" s="18"/>
      <c r="AQ390" s="18">
        <f t="shared" si="1005"/>
        <v>198.2</v>
      </c>
      <c r="AR390" s="18">
        <f t="shared" si="1006"/>
        <v>205.7</v>
      </c>
      <c r="AS390" s="18">
        <f t="shared" si="1007"/>
        <v>205.7</v>
      </c>
      <c r="AT390" s="18"/>
      <c r="AU390" s="18"/>
      <c r="AV390" s="18"/>
      <c r="AW390" s="18">
        <f t="shared" si="1008"/>
        <v>198.2</v>
      </c>
      <c r="AX390" s="18">
        <f t="shared" si="1009"/>
        <v>205.7</v>
      </c>
      <c r="AY390" s="18">
        <f t="shared" si="1010"/>
        <v>205.7</v>
      </c>
      <c r="AZ390" s="18"/>
      <c r="BA390" s="18"/>
      <c r="BB390" s="18"/>
      <c r="BC390" s="18">
        <f t="shared" si="937"/>
        <v>198.2</v>
      </c>
      <c r="BD390" s="18">
        <f t="shared" si="938"/>
        <v>205.7</v>
      </c>
      <c r="BE390" s="18">
        <f t="shared" si="939"/>
        <v>205.7</v>
      </c>
      <c r="BF390" s="18"/>
      <c r="BG390" s="18"/>
      <c r="BH390" s="18"/>
      <c r="BI390" s="18">
        <f t="shared" si="934"/>
        <v>198.2</v>
      </c>
      <c r="BJ390" s="18">
        <f t="shared" si="935"/>
        <v>205.7</v>
      </c>
      <c r="BK390" s="18">
        <f t="shared" si="936"/>
        <v>205.7</v>
      </c>
      <c r="BL390" s="18"/>
      <c r="BM390" s="18"/>
      <c r="BN390" s="18"/>
      <c r="BO390" s="18">
        <f t="shared" si="940"/>
        <v>198.2</v>
      </c>
      <c r="BP390" s="18">
        <f t="shared" si="941"/>
        <v>205.7</v>
      </c>
      <c r="BQ390" s="18">
        <f t="shared" si="942"/>
        <v>205.7</v>
      </c>
      <c r="BR390" s="18"/>
      <c r="BS390" s="18"/>
      <c r="BT390" s="18"/>
      <c r="BU390" s="18">
        <f t="shared" si="943"/>
        <v>198.2</v>
      </c>
      <c r="BV390" s="18">
        <f t="shared" si="944"/>
        <v>205.7</v>
      </c>
      <c r="BW390" s="18">
        <f t="shared" si="945"/>
        <v>205.7</v>
      </c>
      <c r="BX390" s="18">
        <v>-10.595000000000001</v>
      </c>
      <c r="BY390" s="18"/>
      <c r="BZ390" s="18"/>
      <c r="CA390" s="18">
        <f t="shared" si="946"/>
        <v>187.60499999999999</v>
      </c>
      <c r="CB390" s="18">
        <f t="shared" si="947"/>
        <v>205.7</v>
      </c>
      <c r="CC390" s="18">
        <f t="shared" si="948"/>
        <v>205.7</v>
      </c>
      <c r="CD390" s="18"/>
      <c r="CE390" s="27"/>
      <c r="CF390" s="33"/>
    </row>
    <row r="391" spans="1:84" ht="62.4" x14ac:dyDescent="0.3">
      <c r="A391" s="41" t="s">
        <v>77</v>
      </c>
      <c r="B391" s="39"/>
      <c r="C391" s="41"/>
      <c r="D391" s="41"/>
      <c r="E391" s="14" t="s">
        <v>782</v>
      </c>
      <c r="F391" s="18">
        <f t="shared" ref="F391:K391" si="1112">F392</f>
        <v>123316.8</v>
      </c>
      <c r="G391" s="18">
        <f t="shared" si="1112"/>
        <v>124844.9</v>
      </c>
      <c r="H391" s="18">
        <f t="shared" si="1112"/>
        <v>141916.79999999999</v>
      </c>
      <c r="I391" s="18">
        <f t="shared" si="1112"/>
        <v>0</v>
      </c>
      <c r="J391" s="18">
        <f t="shared" si="1112"/>
        <v>0</v>
      </c>
      <c r="K391" s="18">
        <f t="shared" si="1112"/>
        <v>0</v>
      </c>
      <c r="L391" s="18">
        <f t="shared" si="1046"/>
        <v>123316.8</v>
      </c>
      <c r="M391" s="18">
        <f t="shared" si="1047"/>
        <v>124844.9</v>
      </c>
      <c r="N391" s="18">
        <f t="shared" si="1048"/>
        <v>141916.79999999999</v>
      </c>
      <c r="O391" s="18">
        <f t="shared" ref="O391:S391" si="1113">O392</f>
        <v>0</v>
      </c>
      <c r="P391" s="18">
        <f t="shared" si="1113"/>
        <v>0</v>
      </c>
      <c r="Q391" s="18">
        <f t="shared" si="1113"/>
        <v>0</v>
      </c>
      <c r="R391" s="18">
        <f t="shared" si="1113"/>
        <v>0</v>
      </c>
      <c r="S391" s="18">
        <f t="shared" si="1113"/>
        <v>0</v>
      </c>
      <c r="T391" s="18">
        <f t="shared" si="991"/>
        <v>123316.8</v>
      </c>
      <c r="U391" s="18">
        <f t="shared" si="992"/>
        <v>124844.9</v>
      </c>
      <c r="V391" s="18">
        <f t="shared" si="993"/>
        <v>141916.79999999999</v>
      </c>
      <c r="W391" s="18">
        <f t="shared" ref="W391:CD391" si="1114">W392</f>
        <v>0</v>
      </c>
      <c r="X391" s="18">
        <f t="shared" si="1114"/>
        <v>0</v>
      </c>
      <c r="Y391" s="18">
        <f t="shared" si="1114"/>
        <v>0</v>
      </c>
      <c r="Z391" s="18">
        <f t="shared" si="1114"/>
        <v>0</v>
      </c>
      <c r="AA391" s="18">
        <f t="shared" si="1114"/>
        <v>0</v>
      </c>
      <c r="AB391" s="18">
        <f t="shared" si="1114"/>
        <v>0</v>
      </c>
      <c r="AC391" s="18">
        <f t="shared" si="998"/>
        <v>123316.8</v>
      </c>
      <c r="AD391" s="18">
        <f t="shared" si="999"/>
        <v>124844.9</v>
      </c>
      <c r="AE391" s="18">
        <f t="shared" si="1000"/>
        <v>141916.79999999999</v>
      </c>
      <c r="AF391" s="18">
        <f t="shared" si="1114"/>
        <v>-1844.5709999999999</v>
      </c>
      <c r="AG391" s="18">
        <f t="shared" si="1114"/>
        <v>0</v>
      </c>
      <c r="AH391" s="18">
        <f t="shared" si="1114"/>
        <v>0</v>
      </c>
      <c r="AI391" s="18">
        <f t="shared" si="1001"/>
        <v>121472.22900000001</v>
      </c>
      <c r="AJ391" s="18">
        <f t="shared" si="1002"/>
        <v>124844.9</v>
      </c>
      <c r="AK391" s="18">
        <f t="shared" si="1003"/>
        <v>141916.79999999999</v>
      </c>
      <c r="AL391" s="18">
        <f t="shared" si="1114"/>
        <v>0</v>
      </c>
      <c r="AM391" s="18">
        <f t="shared" si="1004"/>
        <v>121472.22900000001</v>
      </c>
      <c r="AN391" s="18">
        <f t="shared" si="1114"/>
        <v>0</v>
      </c>
      <c r="AO391" s="18">
        <f t="shared" si="1114"/>
        <v>0</v>
      </c>
      <c r="AP391" s="18">
        <f t="shared" si="1114"/>
        <v>0</v>
      </c>
      <c r="AQ391" s="18">
        <f t="shared" si="1005"/>
        <v>121472.22900000001</v>
      </c>
      <c r="AR391" s="18">
        <f t="shared" si="1006"/>
        <v>124844.9</v>
      </c>
      <c r="AS391" s="18">
        <f t="shared" si="1007"/>
        <v>141916.79999999999</v>
      </c>
      <c r="AT391" s="18">
        <f t="shared" si="1114"/>
        <v>0</v>
      </c>
      <c r="AU391" s="18">
        <f t="shared" si="1114"/>
        <v>0</v>
      </c>
      <c r="AV391" s="18">
        <f t="shared" si="1114"/>
        <v>0</v>
      </c>
      <c r="AW391" s="18">
        <f t="shared" si="1008"/>
        <v>121472.22900000001</v>
      </c>
      <c r="AX391" s="18">
        <f t="shared" si="1009"/>
        <v>124844.9</v>
      </c>
      <c r="AY391" s="18">
        <f t="shared" si="1010"/>
        <v>141916.79999999999</v>
      </c>
      <c r="AZ391" s="18">
        <f t="shared" si="1114"/>
        <v>0</v>
      </c>
      <c r="BA391" s="18">
        <f t="shared" si="1114"/>
        <v>0</v>
      </c>
      <c r="BB391" s="18">
        <f t="shared" si="1114"/>
        <v>0</v>
      </c>
      <c r="BC391" s="18">
        <f t="shared" si="937"/>
        <v>121472.22900000001</v>
      </c>
      <c r="BD391" s="18">
        <f t="shared" si="938"/>
        <v>124844.9</v>
      </c>
      <c r="BE391" s="18">
        <f t="shared" si="939"/>
        <v>141916.79999999999</v>
      </c>
      <c r="BF391" s="18">
        <f t="shared" si="1114"/>
        <v>0</v>
      </c>
      <c r="BG391" s="18">
        <f t="shared" si="1114"/>
        <v>0</v>
      </c>
      <c r="BH391" s="18">
        <f t="shared" si="1114"/>
        <v>0</v>
      </c>
      <c r="BI391" s="18">
        <f t="shared" si="934"/>
        <v>121472.22900000001</v>
      </c>
      <c r="BJ391" s="18">
        <f t="shared" si="935"/>
        <v>124844.9</v>
      </c>
      <c r="BK391" s="18">
        <f t="shared" si="936"/>
        <v>141916.79999999999</v>
      </c>
      <c r="BL391" s="18">
        <f t="shared" si="1114"/>
        <v>0</v>
      </c>
      <c r="BM391" s="18">
        <f t="shared" si="1114"/>
        <v>0</v>
      </c>
      <c r="BN391" s="18">
        <f t="shared" si="1114"/>
        <v>0</v>
      </c>
      <c r="BO391" s="18">
        <f t="shared" si="940"/>
        <v>121472.22900000001</v>
      </c>
      <c r="BP391" s="18">
        <f t="shared" si="941"/>
        <v>124844.9</v>
      </c>
      <c r="BQ391" s="18">
        <f t="shared" si="942"/>
        <v>141916.79999999999</v>
      </c>
      <c r="BR391" s="18">
        <f t="shared" si="1114"/>
        <v>0</v>
      </c>
      <c r="BS391" s="18">
        <f t="shared" si="1114"/>
        <v>0</v>
      </c>
      <c r="BT391" s="18">
        <f t="shared" si="1114"/>
        <v>0</v>
      </c>
      <c r="BU391" s="18">
        <f t="shared" si="943"/>
        <v>121472.22900000001</v>
      </c>
      <c r="BV391" s="18">
        <f t="shared" si="944"/>
        <v>124844.9</v>
      </c>
      <c r="BW391" s="18">
        <f t="shared" si="945"/>
        <v>141916.79999999999</v>
      </c>
      <c r="BX391" s="18">
        <f t="shared" si="1114"/>
        <v>0</v>
      </c>
      <c r="BY391" s="18">
        <f t="shared" si="1114"/>
        <v>0</v>
      </c>
      <c r="BZ391" s="18">
        <f t="shared" si="1114"/>
        <v>0</v>
      </c>
      <c r="CA391" s="18">
        <f t="shared" si="946"/>
        <v>121472.22900000001</v>
      </c>
      <c r="CB391" s="18">
        <f t="shared" si="947"/>
        <v>124844.9</v>
      </c>
      <c r="CC391" s="18">
        <f t="shared" si="948"/>
        <v>141916.79999999999</v>
      </c>
      <c r="CD391" s="18">
        <f t="shared" si="1114"/>
        <v>0</v>
      </c>
      <c r="CE391" s="27"/>
      <c r="CF391" s="33"/>
    </row>
    <row r="392" spans="1:84" ht="46.8" x14ac:dyDescent="0.3">
      <c r="A392" s="41" t="s">
        <v>77</v>
      </c>
      <c r="B392" s="39">
        <v>600</v>
      </c>
      <c r="C392" s="41"/>
      <c r="D392" s="41"/>
      <c r="E392" s="14" t="s">
        <v>554</v>
      </c>
      <c r="F392" s="18">
        <f t="shared" ref="F392:K392" si="1115">F393+F395</f>
        <v>123316.8</v>
      </c>
      <c r="G392" s="18">
        <f t="shared" si="1115"/>
        <v>124844.9</v>
      </c>
      <c r="H392" s="18">
        <f t="shared" si="1115"/>
        <v>141916.79999999999</v>
      </c>
      <c r="I392" s="18">
        <f t="shared" si="1115"/>
        <v>0</v>
      </c>
      <c r="J392" s="18">
        <f t="shared" si="1115"/>
        <v>0</v>
      </c>
      <c r="K392" s="18">
        <f t="shared" si="1115"/>
        <v>0</v>
      </c>
      <c r="L392" s="18">
        <f t="shared" si="1046"/>
        <v>123316.8</v>
      </c>
      <c r="M392" s="18">
        <f t="shared" si="1047"/>
        <v>124844.9</v>
      </c>
      <c r="N392" s="18">
        <f t="shared" si="1048"/>
        <v>141916.79999999999</v>
      </c>
      <c r="O392" s="18">
        <f t="shared" ref="O392:S392" si="1116">O393+O395</f>
        <v>0</v>
      </c>
      <c r="P392" s="18">
        <f t="shared" si="1116"/>
        <v>0</v>
      </c>
      <c r="Q392" s="18">
        <f t="shared" si="1116"/>
        <v>0</v>
      </c>
      <c r="R392" s="18">
        <f t="shared" si="1116"/>
        <v>0</v>
      </c>
      <c r="S392" s="18">
        <f t="shared" si="1116"/>
        <v>0</v>
      </c>
      <c r="T392" s="18">
        <f t="shared" si="991"/>
        <v>123316.8</v>
      </c>
      <c r="U392" s="18">
        <f t="shared" si="992"/>
        <v>124844.9</v>
      </c>
      <c r="V392" s="18">
        <f t="shared" si="993"/>
        <v>141916.79999999999</v>
      </c>
      <c r="W392" s="18">
        <f t="shared" ref="W392:CD392" si="1117">W393+W395</f>
        <v>0</v>
      </c>
      <c r="X392" s="18">
        <f t="shared" ref="X392:AB392" si="1118">X393+X395</f>
        <v>0</v>
      </c>
      <c r="Y392" s="18">
        <f t="shared" si="1118"/>
        <v>0</v>
      </c>
      <c r="Z392" s="18">
        <f t="shared" si="1118"/>
        <v>0</v>
      </c>
      <c r="AA392" s="18">
        <f t="shared" si="1118"/>
        <v>0</v>
      </c>
      <c r="AB392" s="18">
        <f t="shared" si="1118"/>
        <v>0</v>
      </c>
      <c r="AC392" s="18">
        <f t="shared" si="998"/>
        <v>123316.8</v>
      </c>
      <c r="AD392" s="18">
        <f t="shared" si="999"/>
        <v>124844.9</v>
      </c>
      <c r="AE392" s="18">
        <f t="shared" si="1000"/>
        <v>141916.79999999999</v>
      </c>
      <c r="AF392" s="18">
        <f t="shared" ref="AF392:AH392" si="1119">AF393+AF395</f>
        <v>-1844.5709999999999</v>
      </c>
      <c r="AG392" s="18">
        <f t="shared" si="1119"/>
        <v>0</v>
      </c>
      <c r="AH392" s="18">
        <f t="shared" si="1119"/>
        <v>0</v>
      </c>
      <c r="AI392" s="18">
        <f t="shared" si="1001"/>
        <v>121472.22900000001</v>
      </c>
      <c r="AJ392" s="18">
        <f t="shared" si="1002"/>
        <v>124844.9</v>
      </c>
      <c r="AK392" s="18">
        <f t="shared" si="1003"/>
        <v>141916.79999999999</v>
      </c>
      <c r="AL392" s="18">
        <f t="shared" ref="AL392" si="1120">AL393+AL395</f>
        <v>0</v>
      </c>
      <c r="AM392" s="18">
        <f t="shared" si="1004"/>
        <v>121472.22900000001</v>
      </c>
      <c r="AN392" s="18">
        <f t="shared" ref="AN392:AP392" si="1121">AN393+AN395</f>
        <v>0</v>
      </c>
      <c r="AO392" s="18">
        <f t="shared" si="1121"/>
        <v>0</v>
      </c>
      <c r="AP392" s="18">
        <f t="shared" si="1121"/>
        <v>0</v>
      </c>
      <c r="AQ392" s="18">
        <f t="shared" si="1005"/>
        <v>121472.22900000001</v>
      </c>
      <c r="AR392" s="18">
        <f t="shared" si="1006"/>
        <v>124844.9</v>
      </c>
      <c r="AS392" s="18">
        <f t="shared" si="1007"/>
        <v>141916.79999999999</v>
      </c>
      <c r="AT392" s="18">
        <f t="shared" ref="AT392:AV392" si="1122">AT393+AT395</f>
        <v>0</v>
      </c>
      <c r="AU392" s="18">
        <f t="shared" si="1122"/>
        <v>0</v>
      </c>
      <c r="AV392" s="18">
        <f t="shared" si="1122"/>
        <v>0</v>
      </c>
      <c r="AW392" s="18">
        <f t="shared" si="1008"/>
        <v>121472.22900000001</v>
      </c>
      <c r="AX392" s="18">
        <f t="shared" si="1009"/>
        <v>124844.9</v>
      </c>
      <c r="AY392" s="18">
        <f t="shared" si="1010"/>
        <v>141916.79999999999</v>
      </c>
      <c r="AZ392" s="18">
        <f t="shared" ref="AZ392:BB392" si="1123">AZ393+AZ395</f>
        <v>0</v>
      </c>
      <c r="BA392" s="18">
        <f t="shared" si="1123"/>
        <v>0</v>
      </c>
      <c r="BB392" s="18">
        <f t="shared" si="1123"/>
        <v>0</v>
      </c>
      <c r="BC392" s="18">
        <f t="shared" si="937"/>
        <v>121472.22900000001</v>
      </c>
      <c r="BD392" s="18">
        <f t="shared" si="938"/>
        <v>124844.9</v>
      </c>
      <c r="BE392" s="18">
        <f t="shared" si="939"/>
        <v>141916.79999999999</v>
      </c>
      <c r="BF392" s="18">
        <f t="shared" ref="BF392:BH392" si="1124">BF393+BF395</f>
        <v>0</v>
      </c>
      <c r="BG392" s="18">
        <f t="shared" si="1124"/>
        <v>0</v>
      </c>
      <c r="BH392" s="18">
        <f t="shared" si="1124"/>
        <v>0</v>
      </c>
      <c r="BI392" s="18">
        <f t="shared" si="934"/>
        <v>121472.22900000001</v>
      </c>
      <c r="BJ392" s="18">
        <f t="shared" si="935"/>
        <v>124844.9</v>
      </c>
      <c r="BK392" s="18">
        <f t="shared" si="936"/>
        <v>141916.79999999999</v>
      </c>
      <c r="BL392" s="18">
        <f t="shared" ref="BL392:BN392" si="1125">BL393+BL395</f>
        <v>0</v>
      </c>
      <c r="BM392" s="18">
        <f t="shared" si="1125"/>
        <v>0</v>
      </c>
      <c r="BN392" s="18">
        <f t="shared" si="1125"/>
        <v>0</v>
      </c>
      <c r="BO392" s="18">
        <f t="shared" si="940"/>
        <v>121472.22900000001</v>
      </c>
      <c r="BP392" s="18">
        <f t="shared" si="941"/>
        <v>124844.9</v>
      </c>
      <c r="BQ392" s="18">
        <f t="shared" si="942"/>
        <v>141916.79999999999</v>
      </c>
      <c r="BR392" s="18">
        <f t="shared" ref="BR392:BT392" si="1126">BR393+BR395</f>
        <v>0</v>
      </c>
      <c r="BS392" s="18">
        <f t="shared" si="1126"/>
        <v>0</v>
      </c>
      <c r="BT392" s="18">
        <f t="shared" si="1126"/>
        <v>0</v>
      </c>
      <c r="BU392" s="18">
        <f t="shared" si="943"/>
        <v>121472.22900000001</v>
      </c>
      <c r="BV392" s="18">
        <f t="shared" si="944"/>
        <v>124844.9</v>
      </c>
      <c r="BW392" s="18">
        <f t="shared" si="945"/>
        <v>141916.79999999999</v>
      </c>
      <c r="BX392" s="18">
        <f t="shared" ref="BX392:BZ392" si="1127">BX393+BX395</f>
        <v>0</v>
      </c>
      <c r="BY392" s="18">
        <f t="shared" si="1127"/>
        <v>0</v>
      </c>
      <c r="BZ392" s="18">
        <f t="shared" si="1127"/>
        <v>0</v>
      </c>
      <c r="CA392" s="18">
        <f t="shared" si="946"/>
        <v>121472.22900000001</v>
      </c>
      <c r="CB392" s="18">
        <f t="shared" si="947"/>
        <v>124844.9</v>
      </c>
      <c r="CC392" s="18">
        <f t="shared" si="948"/>
        <v>141916.79999999999</v>
      </c>
      <c r="CD392" s="18">
        <f t="shared" si="1117"/>
        <v>0</v>
      </c>
      <c r="CE392" s="27"/>
      <c r="CF392" s="33"/>
    </row>
    <row r="393" spans="1:84" x14ac:dyDescent="0.3">
      <c r="A393" s="41" t="s">
        <v>77</v>
      </c>
      <c r="B393" s="39">
        <v>610</v>
      </c>
      <c r="C393" s="41"/>
      <c r="D393" s="41"/>
      <c r="E393" s="14" t="s">
        <v>568</v>
      </c>
      <c r="F393" s="18">
        <f t="shared" ref="F393:K393" si="1128">F394</f>
        <v>5100</v>
      </c>
      <c r="G393" s="18">
        <f t="shared" si="1128"/>
        <v>4542</v>
      </c>
      <c r="H393" s="18">
        <f t="shared" si="1128"/>
        <v>12000</v>
      </c>
      <c r="I393" s="18">
        <f t="shared" si="1128"/>
        <v>0</v>
      </c>
      <c r="J393" s="18">
        <f t="shared" si="1128"/>
        <v>0</v>
      </c>
      <c r="K393" s="18">
        <f t="shared" si="1128"/>
        <v>0</v>
      </c>
      <c r="L393" s="18">
        <f t="shared" si="1046"/>
        <v>5100</v>
      </c>
      <c r="M393" s="18">
        <f t="shared" si="1047"/>
        <v>4542</v>
      </c>
      <c r="N393" s="18">
        <f t="shared" si="1048"/>
        <v>12000</v>
      </c>
      <c r="O393" s="18">
        <f t="shared" ref="O393:S393" si="1129">O394</f>
        <v>0</v>
      </c>
      <c r="P393" s="18">
        <f t="shared" si="1129"/>
        <v>0</v>
      </c>
      <c r="Q393" s="18">
        <f t="shared" si="1129"/>
        <v>0</v>
      </c>
      <c r="R393" s="18">
        <f t="shared" si="1129"/>
        <v>0</v>
      </c>
      <c r="S393" s="18">
        <f t="shared" si="1129"/>
        <v>0</v>
      </c>
      <c r="T393" s="18">
        <f t="shared" si="991"/>
        <v>5100</v>
      </c>
      <c r="U393" s="18">
        <f t="shared" si="992"/>
        <v>4542</v>
      </c>
      <c r="V393" s="18">
        <f t="shared" si="993"/>
        <v>12000</v>
      </c>
      <c r="W393" s="18">
        <f t="shared" ref="W393:CD393" si="1130">W394</f>
        <v>0</v>
      </c>
      <c r="X393" s="18">
        <f t="shared" si="1130"/>
        <v>0</v>
      </c>
      <c r="Y393" s="18">
        <f t="shared" si="1130"/>
        <v>0</v>
      </c>
      <c r="Z393" s="18">
        <f t="shared" si="1130"/>
        <v>0</v>
      </c>
      <c r="AA393" s="18">
        <f t="shared" si="1130"/>
        <v>0</v>
      </c>
      <c r="AB393" s="18">
        <f t="shared" si="1130"/>
        <v>0</v>
      </c>
      <c r="AC393" s="18">
        <f t="shared" si="998"/>
        <v>5100</v>
      </c>
      <c r="AD393" s="18">
        <f t="shared" si="999"/>
        <v>4542</v>
      </c>
      <c r="AE393" s="18">
        <f t="shared" si="1000"/>
        <v>12000</v>
      </c>
      <c r="AF393" s="18">
        <f t="shared" si="1130"/>
        <v>-1844.5709999999999</v>
      </c>
      <c r="AG393" s="18">
        <f t="shared" si="1130"/>
        <v>0</v>
      </c>
      <c r="AH393" s="18">
        <f t="shared" si="1130"/>
        <v>0</v>
      </c>
      <c r="AI393" s="18">
        <f t="shared" si="1001"/>
        <v>3255.4290000000001</v>
      </c>
      <c r="AJ393" s="18">
        <f t="shared" si="1002"/>
        <v>4542</v>
      </c>
      <c r="AK393" s="18">
        <f t="shared" si="1003"/>
        <v>12000</v>
      </c>
      <c r="AL393" s="18">
        <f t="shared" si="1130"/>
        <v>0</v>
      </c>
      <c r="AM393" s="18">
        <f t="shared" si="1004"/>
        <v>3255.4290000000001</v>
      </c>
      <c r="AN393" s="18">
        <f t="shared" si="1130"/>
        <v>0</v>
      </c>
      <c r="AO393" s="18">
        <f t="shared" si="1130"/>
        <v>0</v>
      </c>
      <c r="AP393" s="18">
        <f t="shared" si="1130"/>
        <v>0</v>
      </c>
      <c r="AQ393" s="18">
        <f t="shared" si="1005"/>
        <v>3255.4290000000001</v>
      </c>
      <c r="AR393" s="18">
        <f t="shared" si="1006"/>
        <v>4542</v>
      </c>
      <c r="AS393" s="18">
        <f t="shared" si="1007"/>
        <v>12000</v>
      </c>
      <c r="AT393" s="18">
        <f t="shared" si="1130"/>
        <v>0</v>
      </c>
      <c r="AU393" s="18">
        <f t="shared" si="1130"/>
        <v>0</v>
      </c>
      <c r="AV393" s="18">
        <f t="shared" si="1130"/>
        <v>0</v>
      </c>
      <c r="AW393" s="18">
        <f t="shared" si="1008"/>
        <v>3255.4290000000001</v>
      </c>
      <c r="AX393" s="18">
        <f t="shared" si="1009"/>
        <v>4542</v>
      </c>
      <c r="AY393" s="18">
        <f t="shared" si="1010"/>
        <v>12000</v>
      </c>
      <c r="AZ393" s="18">
        <f t="shared" si="1130"/>
        <v>0</v>
      </c>
      <c r="BA393" s="18">
        <f t="shared" si="1130"/>
        <v>0</v>
      </c>
      <c r="BB393" s="18">
        <f t="shared" si="1130"/>
        <v>0</v>
      </c>
      <c r="BC393" s="18">
        <f t="shared" si="937"/>
        <v>3255.4290000000001</v>
      </c>
      <c r="BD393" s="18">
        <f t="shared" si="938"/>
        <v>4542</v>
      </c>
      <c r="BE393" s="18">
        <f t="shared" si="939"/>
        <v>12000</v>
      </c>
      <c r="BF393" s="18">
        <f t="shared" si="1130"/>
        <v>0</v>
      </c>
      <c r="BG393" s="18">
        <f t="shared" si="1130"/>
        <v>0</v>
      </c>
      <c r="BH393" s="18">
        <f t="shared" si="1130"/>
        <v>0</v>
      </c>
      <c r="BI393" s="18">
        <f t="shared" si="934"/>
        <v>3255.4290000000001</v>
      </c>
      <c r="BJ393" s="18">
        <f t="shared" si="935"/>
        <v>4542</v>
      </c>
      <c r="BK393" s="18">
        <f t="shared" si="936"/>
        <v>12000</v>
      </c>
      <c r="BL393" s="18">
        <f t="shared" si="1130"/>
        <v>0</v>
      </c>
      <c r="BM393" s="18">
        <f t="shared" si="1130"/>
        <v>0</v>
      </c>
      <c r="BN393" s="18">
        <f t="shared" si="1130"/>
        <v>0</v>
      </c>
      <c r="BO393" s="18">
        <f t="shared" si="940"/>
        <v>3255.4290000000001</v>
      </c>
      <c r="BP393" s="18">
        <f t="shared" si="941"/>
        <v>4542</v>
      </c>
      <c r="BQ393" s="18">
        <f t="shared" si="942"/>
        <v>12000</v>
      </c>
      <c r="BR393" s="18">
        <f t="shared" si="1130"/>
        <v>0</v>
      </c>
      <c r="BS393" s="18">
        <f t="shared" si="1130"/>
        <v>0</v>
      </c>
      <c r="BT393" s="18">
        <f t="shared" si="1130"/>
        <v>0</v>
      </c>
      <c r="BU393" s="18">
        <f t="shared" si="943"/>
        <v>3255.4290000000001</v>
      </c>
      <c r="BV393" s="18">
        <f t="shared" si="944"/>
        <v>4542</v>
      </c>
      <c r="BW393" s="18">
        <f t="shared" si="945"/>
        <v>12000</v>
      </c>
      <c r="BX393" s="18">
        <f t="shared" si="1130"/>
        <v>0</v>
      </c>
      <c r="BY393" s="18">
        <f t="shared" si="1130"/>
        <v>0</v>
      </c>
      <c r="BZ393" s="18">
        <f t="shared" si="1130"/>
        <v>0</v>
      </c>
      <c r="CA393" s="18">
        <f t="shared" si="946"/>
        <v>3255.4290000000001</v>
      </c>
      <c r="CB393" s="18">
        <f t="shared" si="947"/>
        <v>4542</v>
      </c>
      <c r="CC393" s="18">
        <f t="shared" si="948"/>
        <v>12000</v>
      </c>
      <c r="CD393" s="18">
        <f t="shared" si="1130"/>
        <v>0</v>
      </c>
      <c r="CE393" s="27"/>
      <c r="CF393" s="33"/>
    </row>
    <row r="394" spans="1:84" x14ac:dyDescent="0.3">
      <c r="A394" s="41" t="s">
        <v>77</v>
      </c>
      <c r="B394" s="39">
        <v>610</v>
      </c>
      <c r="C394" s="41" t="s">
        <v>23</v>
      </c>
      <c r="D394" s="41" t="s">
        <v>5</v>
      </c>
      <c r="E394" s="14" t="s">
        <v>537</v>
      </c>
      <c r="F394" s="18">
        <v>5100</v>
      </c>
      <c r="G394" s="18">
        <v>4542</v>
      </c>
      <c r="H394" s="18">
        <v>12000</v>
      </c>
      <c r="I394" s="18"/>
      <c r="J394" s="18"/>
      <c r="K394" s="18"/>
      <c r="L394" s="18">
        <f t="shared" si="1046"/>
        <v>5100</v>
      </c>
      <c r="M394" s="18">
        <f t="shared" si="1047"/>
        <v>4542</v>
      </c>
      <c r="N394" s="18">
        <f t="shared" si="1048"/>
        <v>12000</v>
      </c>
      <c r="O394" s="18"/>
      <c r="P394" s="18"/>
      <c r="Q394" s="18"/>
      <c r="R394" s="18"/>
      <c r="S394" s="18"/>
      <c r="T394" s="18">
        <f t="shared" si="991"/>
        <v>5100</v>
      </c>
      <c r="U394" s="18">
        <f t="shared" si="992"/>
        <v>4542</v>
      </c>
      <c r="V394" s="18">
        <f t="shared" si="993"/>
        <v>12000</v>
      </c>
      <c r="W394" s="18"/>
      <c r="X394" s="18"/>
      <c r="Y394" s="18"/>
      <c r="Z394" s="18"/>
      <c r="AA394" s="18"/>
      <c r="AB394" s="18"/>
      <c r="AC394" s="18">
        <f t="shared" si="998"/>
        <v>5100</v>
      </c>
      <c r="AD394" s="18">
        <f t="shared" si="999"/>
        <v>4542</v>
      </c>
      <c r="AE394" s="18">
        <f t="shared" si="1000"/>
        <v>12000</v>
      </c>
      <c r="AF394" s="18">
        <v>-1844.5709999999999</v>
      </c>
      <c r="AG394" s="18"/>
      <c r="AH394" s="18"/>
      <c r="AI394" s="18">
        <f t="shared" si="1001"/>
        <v>3255.4290000000001</v>
      </c>
      <c r="AJ394" s="18">
        <f t="shared" si="1002"/>
        <v>4542</v>
      </c>
      <c r="AK394" s="18">
        <f t="shared" si="1003"/>
        <v>12000</v>
      </c>
      <c r="AL394" s="18"/>
      <c r="AM394" s="18">
        <f t="shared" si="1004"/>
        <v>3255.4290000000001</v>
      </c>
      <c r="AN394" s="18"/>
      <c r="AO394" s="18"/>
      <c r="AP394" s="18"/>
      <c r="AQ394" s="18">
        <f t="shared" si="1005"/>
        <v>3255.4290000000001</v>
      </c>
      <c r="AR394" s="18">
        <f t="shared" si="1006"/>
        <v>4542</v>
      </c>
      <c r="AS394" s="18">
        <f t="shared" si="1007"/>
        <v>12000</v>
      </c>
      <c r="AT394" s="18"/>
      <c r="AU394" s="18"/>
      <c r="AV394" s="18"/>
      <c r="AW394" s="18">
        <f t="shared" si="1008"/>
        <v>3255.4290000000001</v>
      </c>
      <c r="AX394" s="18">
        <f t="shared" si="1009"/>
        <v>4542</v>
      </c>
      <c r="AY394" s="18">
        <f t="shared" si="1010"/>
        <v>12000</v>
      </c>
      <c r="AZ394" s="18"/>
      <c r="BA394" s="18"/>
      <c r="BB394" s="18"/>
      <c r="BC394" s="18">
        <f t="shared" si="937"/>
        <v>3255.4290000000001</v>
      </c>
      <c r="BD394" s="18">
        <f t="shared" si="938"/>
        <v>4542</v>
      </c>
      <c r="BE394" s="18">
        <f t="shared" si="939"/>
        <v>12000</v>
      </c>
      <c r="BF394" s="18"/>
      <c r="BG394" s="18"/>
      <c r="BH394" s="18"/>
      <c r="BI394" s="18">
        <f t="shared" si="934"/>
        <v>3255.4290000000001</v>
      </c>
      <c r="BJ394" s="18">
        <f t="shared" si="935"/>
        <v>4542</v>
      </c>
      <c r="BK394" s="18">
        <f t="shared" si="936"/>
        <v>12000</v>
      </c>
      <c r="BL394" s="18"/>
      <c r="BM394" s="18"/>
      <c r="BN394" s="18"/>
      <c r="BO394" s="18">
        <f t="shared" si="940"/>
        <v>3255.4290000000001</v>
      </c>
      <c r="BP394" s="18">
        <f t="shared" si="941"/>
        <v>4542</v>
      </c>
      <c r="BQ394" s="18">
        <f t="shared" si="942"/>
        <v>12000</v>
      </c>
      <c r="BR394" s="18"/>
      <c r="BS394" s="18"/>
      <c r="BT394" s="18"/>
      <c r="BU394" s="18">
        <f t="shared" si="943"/>
        <v>3255.4290000000001</v>
      </c>
      <c r="BV394" s="18">
        <f t="shared" si="944"/>
        <v>4542</v>
      </c>
      <c r="BW394" s="18">
        <f t="shared" si="945"/>
        <v>12000</v>
      </c>
      <c r="BX394" s="18"/>
      <c r="BY394" s="18"/>
      <c r="BZ394" s="18"/>
      <c r="CA394" s="18">
        <f t="shared" si="946"/>
        <v>3255.4290000000001</v>
      </c>
      <c r="CB394" s="18">
        <f t="shared" si="947"/>
        <v>4542</v>
      </c>
      <c r="CC394" s="18">
        <f t="shared" si="948"/>
        <v>12000</v>
      </c>
      <c r="CD394" s="18"/>
      <c r="CE394" s="27"/>
      <c r="CF394" s="33"/>
    </row>
    <row r="395" spans="1:84" x14ac:dyDescent="0.3">
      <c r="A395" s="41" t="s">
        <v>77</v>
      </c>
      <c r="B395" s="39">
        <v>620</v>
      </c>
      <c r="C395" s="41"/>
      <c r="D395" s="41"/>
      <c r="E395" s="14" t="s">
        <v>569</v>
      </c>
      <c r="F395" s="18">
        <f t="shared" ref="F395:K395" si="1131">F396+F397</f>
        <v>118216.8</v>
      </c>
      <c r="G395" s="18">
        <f t="shared" si="1131"/>
        <v>120302.9</v>
      </c>
      <c r="H395" s="18">
        <f t="shared" si="1131"/>
        <v>129916.8</v>
      </c>
      <c r="I395" s="18">
        <f t="shared" si="1131"/>
        <v>0</v>
      </c>
      <c r="J395" s="18">
        <f t="shared" si="1131"/>
        <v>0</v>
      </c>
      <c r="K395" s="18">
        <f t="shared" si="1131"/>
        <v>0</v>
      </c>
      <c r="L395" s="18">
        <f t="shared" si="1046"/>
        <v>118216.8</v>
      </c>
      <c r="M395" s="18">
        <f t="shared" si="1047"/>
        <v>120302.9</v>
      </c>
      <c r="N395" s="18">
        <f t="shared" si="1048"/>
        <v>129916.8</v>
      </c>
      <c r="O395" s="18">
        <f t="shared" ref="O395:S395" si="1132">O396+O397</f>
        <v>0</v>
      </c>
      <c r="P395" s="18">
        <f t="shared" si="1132"/>
        <v>0</v>
      </c>
      <c r="Q395" s="18">
        <f t="shared" si="1132"/>
        <v>0</v>
      </c>
      <c r="R395" s="18">
        <f t="shared" si="1132"/>
        <v>0</v>
      </c>
      <c r="S395" s="18">
        <f t="shared" si="1132"/>
        <v>0</v>
      </c>
      <c r="T395" s="18">
        <f t="shared" si="991"/>
        <v>118216.8</v>
      </c>
      <c r="U395" s="18">
        <f t="shared" si="992"/>
        <v>120302.9</v>
      </c>
      <c r="V395" s="18">
        <f t="shared" si="993"/>
        <v>129916.8</v>
      </c>
      <c r="W395" s="18">
        <f t="shared" ref="W395:CD395" si="1133">W396+W397</f>
        <v>0</v>
      </c>
      <c r="X395" s="18">
        <f t="shared" ref="X395:AB395" si="1134">X396+X397</f>
        <v>0</v>
      </c>
      <c r="Y395" s="18">
        <f t="shared" si="1134"/>
        <v>0</v>
      </c>
      <c r="Z395" s="18">
        <f t="shared" si="1134"/>
        <v>0</v>
      </c>
      <c r="AA395" s="18">
        <f t="shared" si="1134"/>
        <v>0</v>
      </c>
      <c r="AB395" s="18">
        <f t="shared" si="1134"/>
        <v>0</v>
      </c>
      <c r="AC395" s="18">
        <f t="shared" si="998"/>
        <v>118216.8</v>
      </c>
      <c r="AD395" s="18">
        <f t="shared" si="999"/>
        <v>120302.9</v>
      </c>
      <c r="AE395" s="18">
        <f t="shared" si="1000"/>
        <v>129916.8</v>
      </c>
      <c r="AF395" s="18">
        <f t="shared" ref="AF395:AH395" si="1135">AF396+AF397</f>
        <v>0</v>
      </c>
      <c r="AG395" s="18">
        <f t="shared" si="1135"/>
        <v>0</v>
      </c>
      <c r="AH395" s="18">
        <f t="shared" si="1135"/>
        <v>0</v>
      </c>
      <c r="AI395" s="18">
        <f t="shared" si="1001"/>
        <v>118216.8</v>
      </c>
      <c r="AJ395" s="18">
        <f t="shared" si="1002"/>
        <v>120302.9</v>
      </c>
      <c r="AK395" s="18">
        <f t="shared" si="1003"/>
        <v>129916.8</v>
      </c>
      <c r="AL395" s="18">
        <f t="shared" ref="AL395" si="1136">AL396+AL397</f>
        <v>0</v>
      </c>
      <c r="AM395" s="18">
        <f t="shared" si="1004"/>
        <v>118216.8</v>
      </c>
      <c r="AN395" s="18">
        <f t="shared" ref="AN395:AP395" si="1137">AN396+AN397</f>
        <v>0</v>
      </c>
      <c r="AO395" s="18">
        <f t="shared" si="1137"/>
        <v>0</v>
      </c>
      <c r="AP395" s="18">
        <f t="shared" si="1137"/>
        <v>0</v>
      </c>
      <c r="AQ395" s="18">
        <f t="shared" si="1005"/>
        <v>118216.8</v>
      </c>
      <c r="AR395" s="18">
        <f t="shared" si="1006"/>
        <v>120302.9</v>
      </c>
      <c r="AS395" s="18">
        <f t="shared" si="1007"/>
        <v>129916.8</v>
      </c>
      <c r="AT395" s="18">
        <f t="shared" ref="AT395:AV395" si="1138">AT396+AT397</f>
        <v>0</v>
      </c>
      <c r="AU395" s="18">
        <f t="shared" si="1138"/>
        <v>0</v>
      </c>
      <c r="AV395" s="18">
        <f t="shared" si="1138"/>
        <v>0</v>
      </c>
      <c r="AW395" s="18">
        <f t="shared" si="1008"/>
        <v>118216.8</v>
      </c>
      <c r="AX395" s="18">
        <f t="shared" si="1009"/>
        <v>120302.9</v>
      </c>
      <c r="AY395" s="18">
        <f t="shared" si="1010"/>
        <v>129916.8</v>
      </c>
      <c r="AZ395" s="18">
        <f t="shared" ref="AZ395:BB395" si="1139">AZ396+AZ397</f>
        <v>0</v>
      </c>
      <c r="BA395" s="18">
        <f t="shared" si="1139"/>
        <v>0</v>
      </c>
      <c r="BB395" s="18">
        <f t="shared" si="1139"/>
        <v>0</v>
      </c>
      <c r="BC395" s="18">
        <f t="shared" si="937"/>
        <v>118216.8</v>
      </c>
      <c r="BD395" s="18">
        <f t="shared" si="938"/>
        <v>120302.9</v>
      </c>
      <c r="BE395" s="18">
        <f t="shared" si="939"/>
        <v>129916.8</v>
      </c>
      <c r="BF395" s="18">
        <f t="shared" ref="BF395:BH395" si="1140">BF396+BF397</f>
        <v>0</v>
      </c>
      <c r="BG395" s="18">
        <f t="shared" si="1140"/>
        <v>0</v>
      </c>
      <c r="BH395" s="18">
        <f t="shared" si="1140"/>
        <v>0</v>
      </c>
      <c r="BI395" s="18">
        <f t="shared" si="934"/>
        <v>118216.8</v>
      </c>
      <c r="BJ395" s="18">
        <f t="shared" si="935"/>
        <v>120302.9</v>
      </c>
      <c r="BK395" s="18">
        <f t="shared" si="936"/>
        <v>129916.8</v>
      </c>
      <c r="BL395" s="18">
        <f t="shared" ref="BL395:BN395" si="1141">BL396+BL397</f>
        <v>0</v>
      </c>
      <c r="BM395" s="18">
        <f t="shared" si="1141"/>
        <v>0</v>
      </c>
      <c r="BN395" s="18">
        <f t="shared" si="1141"/>
        <v>0</v>
      </c>
      <c r="BO395" s="18">
        <f t="shared" si="940"/>
        <v>118216.8</v>
      </c>
      <c r="BP395" s="18">
        <f t="shared" si="941"/>
        <v>120302.9</v>
      </c>
      <c r="BQ395" s="18">
        <f t="shared" si="942"/>
        <v>129916.8</v>
      </c>
      <c r="BR395" s="18">
        <f t="shared" ref="BR395:BT395" si="1142">BR396+BR397</f>
        <v>0</v>
      </c>
      <c r="BS395" s="18">
        <f t="shared" si="1142"/>
        <v>0</v>
      </c>
      <c r="BT395" s="18">
        <f t="shared" si="1142"/>
        <v>0</v>
      </c>
      <c r="BU395" s="18">
        <f t="shared" si="943"/>
        <v>118216.8</v>
      </c>
      <c r="BV395" s="18">
        <f t="shared" si="944"/>
        <v>120302.9</v>
      </c>
      <c r="BW395" s="18">
        <f t="shared" si="945"/>
        <v>129916.8</v>
      </c>
      <c r="BX395" s="18">
        <f t="shared" ref="BX395:BZ395" si="1143">BX396+BX397</f>
        <v>0</v>
      </c>
      <c r="BY395" s="18">
        <f t="shared" si="1143"/>
        <v>0</v>
      </c>
      <c r="BZ395" s="18">
        <f t="shared" si="1143"/>
        <v>0</v>
      </c>
      <c r="CA395" s="18">
        <f t="shared" si="946"/>
        <v>118216.8</v>
      </c>
      <c r="CB395" s="18">
        <f t="shared" si="947"/>
        <v>120302.9</v>
      </c>
      <c r="CC395" s="18">
        <f t="shared" si="948"/>
        <v>129916.8</v>
      </c>
      <c r="CD395" s="18">
        <f t="shared" si="1133"/>
        <v>0</v>
      </c>
      <c r="CE395" s="27"/>
      <c r="CF395" s="33"/>
    </row>
    <row r="396" spans="1:84" x14ac:dyDescent="0.3">
      <c r="A396" s="41" t="s">
        <v>77</v>
      </c>
      <c r="B396" s="39">
        <v>620</v>
      </c>
      <c r="C396" s="41" t="s">
        <v>27</v>
      </c>
      <c r="D396" s="41" t="s">
        <v>19</v>
      </c>
      <c r="E396" s="14" t="s">
        <v>533</v>
      </c>
      <c r="F396" s="18">
        <v>6589.1</v>
      </c>
      <c r="G396" s="18">
        <v>1000</v>
      </c>
      <c r="H396" s="18">
        <v>22916.799999999999</v>
      </c>
      <c r="I396" s="18"/>
      <c r="J396" s="18"/>
      <c r="K396" s="18"/>
      <c r="L396" s="18">
        <f t="shared" si="1046"/>
        <v>6589.1</v>
      </c>
      <c r="M396" s="18">
        <f t="shared" si="1047"/>
        <v>1000</v>
      </c>
      <c r="N396" s="18">
        <f t="shared" si="1048"/>
        <v>22916.799999999999</v>
      </c>
      <c r="O396" s="18"/>
      <c r="P396" s="18"/>
      <c r="Q396" s="18"/>
      <c r="R396" s="18"/>
      <c r="S396" s="18"/>
      <c r="T396" s="18">
        <f t="shared" si="991"/>
        <v>6589.1</v>
      </c>
      <c r="U396" s="18">
        <f t="shared" si="992"/>
        <v>1000</v>
      </c>
      <c r="V396" s="18">
        <f t="shared" si="993"/>
        <v>22916.799999999999</v>
      </c>
      <c r="W396" s="18"/>
      <c r="X396" s="18"/>
      <c r="Y396" s="18"/>
      <c r="Z396" s="18"/>
      <c r="AA396" s="18"/>
      <c r="AB396" s="18"/>
      <c r="AC396" s="18">
        <f t="shared" si="998"/>
        <v>6589.1</v>
      </c>
      <c r="AD396" s="18">
        <f t="shared" si="999"/>
        <v>1000</v>
      </c>
      <c r="AE396" s="18">
        <f t="shared" si="1000"/>
        <v>22916.799999999999</v>
      </c>
      <c r="AF396" s="18"/>
      <c r="AG396" s="18"/>
      <c r="AH396" s="18"/>
      <c r="AI396" s="18">
        <f t="shared" si="1001"/>
        <v>6589.1</v>
      </c>
      <c r="AJ396" s="18">
        <f t="shared" si="1002"/>
        <v>1000</v>
      </c>
      <c r="AK396" s="18">
        <f t="shared" si="1003"/>
        <v>22916.799999999999</v>
      </c>
      <c r="AL396" s="18"/>
      <c r="AM396" s="18">
        <f t="shared" si="1004"/>
        <v>6589.1</v>
      </c>
      <c r="AN396" s="18">
        <v>8828.09</v>
      </c>
      <c r="AO396" s="18"/>
      <c r="AP396" s="18"/>
      <c r="AQ396" s="18">
        <f t="shared" si="1005"/>
        <v>15417.19</v>
      </c>
      <c r="AR396" s="18">
        <f t="shared" si="1006"/>
        <v>1000</v>
      </c>
      <c r="AS396" s="18">
        <f t="shared" si="1007"/>
        <v>22916.799999999999</v>
      </c>
      <c r="AT396" s="18"/>
      <c r="AU396" s="18"/>
      <c r="AV396" s="18"/>
      <c r="AW396" s="18">
        <f t="shared" si="1008"/>
        <v>15417.19</v>
      </c>
      <c r="AX396" s="18">
        <f t="shared" si="1009"/>
        <v>1000</v>
      </c>
      <c r="AY396" s="18">
        <f t="shared" si="1010"/>
        <v>22916.799999999999</v>
      </c>
      <c r="AZ396" s="18"/>
      <c r="BA396" s="18"/>
      <c r="BB396" s="18"/>
      <c r="BC396" s="18">
        <f t="shared" si="937"/>
        <v>15417.19</v>
      </c>
      <c r="BD396" s="18">
        <f t="shared" si="938"/>
        <v>1000</v>
      </c>
      <c r="BE396" s="18">
        <f t="shared" si="939"/>
        <v>22916.799999999999</v>
      </c>
      <c r="BF396" s="18"/>
      <c r="BG396" s="18"/>
      <c r="BH396" s="18"/>
      <c r="BI396" s="18">
        <f t="shared" si="934"/>
        <v>15417.19</v>
      </c>
      <c r="BJ396" s="18">
        <f t="shared" si="935"/>
        <v>1000</v>
      </c>
      <c r="BK396" s="18">
        <f t="shared" si="936"/>
        <v>22916.799999999999</v>
      </c>
      <c r="BL396" s="18"/>
      <c r="BM396" s="18"/>
      <c r="BN396" s="18"/>
      <c r="BO396" s="18">
        <f t="shared" si="940"/>
        <v>15417.19</v>
      </c>
      <c r="BP396" s="18">
        <f t="shared" si="941"/>
        <v>1000</v>
      </c>
      <c r="BQ396" s="18">
        <f t="shared" si="942"/>
        <v>22916.799999999999</v>
      </c>
      <c r="BR396" s="18"/>
      <c r="BS396" s="18"/>
      <c r="BT396" s="18"/>
      <c r="BU396" s="18">
        <f t="shared" si="943"/>
        <v>15417.19</v>
      </c>
      <c r="BV396" s="18">
        <f t="shared" si="944"/>
        <v>1000</v>
      </c>
      <c r="BW396" s="18">
        <f t="shared" si="945"/>
        <v>22916.799999999999</v>
      </c>
      <c r="BX396" s="18"/>
      <c r="BY396" s="18"/>
      <c r="BZ396" s="18"/>
      <c r="CA396" s="18">
        <f t="shared" si="946"/>
        <v>15417.19</v>
      </c>
      <c r="CB396" s="18">
        <f t="shared" si="947"/>
        <v>1000</v>
      </c>
      <c r="CC396" s="18">
        <f t="shared" si="948"/>
        <v>22916.799999999999</v>
      </c>
      <c r="CD396" s="18"/>
      <c r="CE396" s="27"/>
      <c r="CF396" s="33"/>
    </row>
    <row r="397" spans="1:84" x14ac:dyDescent="0.3">
      <c r="A397" s="41" t="s">
        <v>77</v>
      </c>
      <c r="B397" s="39">
        <v>620</v>
      </c>
      <c r="C397" s="41" t="s">
        <v>23</v>
      </c>
      <c r="D397" s="41" t="s">
        <v>5</v>
      </c>
      <c r="E397" s="14" t="s">
        <v>537</v>
      </c>
      <c r="F397" s="18">
        <v>111627.7</v>
      </c>
      <c r="G397" s="18">
        <v>119302.9</v>
      </c>
      <c r="H397" s="18">
        <v>107000</v>
      </c>
      <c r="I397" s="18"/>
      <c r="J397" s="18"/>
      <c r="K397" s="18"/>
      <c r="L397" s="18">
        <f t="shared" si="1046"/>
        <v>111627.7</v>
      </c>
      <c r="M397" s="18">
        <f t="shared" si="1047"/>
        <v>119302.9</v>
      </c>
      <c r="N397" s="18">
        <f t="shared" si="1048"/>
        <v>107000</v>
      </c>
      <c r="O397" s="18"/>
      <c r="P397" s="18"/>
      <c r="Q397" s="18"/>
      <c r="R397" s="18"/>
      <c r="S397" s="18"/>
      <c r="T397" s="18">
        <f t="shared" si="991"/>
        <v>111627.7</v>
      </c>
      <c r="U397" s="18">
        <f t="shared" si="992"/>
        <v>119302.9</v>
      </c>
      <c r="V397" s="18">
        <f t="shared" si="993"/>
        <v>107000</v>
      </c>
      <c r="W397" s="18"/>
      <c r="X397" s="18"/>
      <c r="Y397" s="18"/>
      <c r="Z397" s="18"/>
      <c r="AA397" s="18"/>
      <c r="AB397" s="18"/>
      <c r="AC397" s="18">
        <f t="shared" si="998"/>
        <v>111627.7</v>
      </c>
      <c r="AD397" s="18">
        <f t="shared" si="999"/>
        <v>119302.9</v>
      </c>
      <c r="AE397" s="18">
        <f t="shared" si="1000"/>
        <v>107000</v>
      </c>
      <c r="AF397" s="18"/>
      <c r="AG397" s="18"/>
      <c r="AH397" s="18"/>
      <c r="AI397" s="18">
        <f t="shared" si="1001"/>
        <v>111627.7</v>
      </c>
      <c r="AJ397" s="18">
        <f t="shared" si="1002"/>
        <v>119302.9</v>
      </c>
      <c r="AK397" s="18">
        <f t="shared" si="1003"/>
        <v>107000</v>
      </c>
      <c r="AL397" s="18"/>
      <c r="AM397" s="18">
        <f t="shared" si="1004"/>
        <v>111627.7</v>
      </c>
      <c r="AN397" s="18">
        <v>-8828.09</v>
      </c>
      <c r="AO397" s="18"/>
      <c r="AP397" s="18"/>
      <c r="AQ397" s="18">
        <f t="shared" si="1005"/>
        <v>102799.61</v>
      </c>
      <c r="AR397" s="18">
        <f t="shared" si="1006"/>
        <v>119302.9</v>
      </c>
      <c r="AS397" s="18">
        <f t="shared" si="1007"/>
        <v>107000</v>
      </c>
      <c r="AT397" s="18"/>
      <c r="AU397" s="18"/>
      <c r="AV397" s="18"/>
      <c r="AW397" s="18">
        <f t="shared" si="1008"/>
        <v>102799.61</v>
      </c>
      <c r="AX397" s="18">
        <f t="shared" si="1009"/>
        <v>119302.9</v>
      </c>
      <c r="AY397" s="18">
        <f t="shared" si="1010"/>
        <v>107000</v>
      </c>
      <c r="AZ397" s="18"/>
      <c r="BA397" s="18"/>
      <c r="BB397" s="18"/>
      <c r="BC397" s="18">
        <f t="shared" si="937"/>
        <v>102799.61</v>
      </c>
      <c r="BD397" s="18">
        <f t="shared" si="938"/>
        <v>119302.9</v>
      </c>
      <c r="BE397" s="18">
        <f t="shared" si="939"/>
        <v>107000</v>
      </c>
      <c r="BF397" s="18"/>
      <c r="BG397" s="18"/>
      <c r="BH397" s="18"/>
      <c r="BI397" s="18">
        <f t="shared" si="934"/>
        <v>102799.61</v>
      </c>
      <c r="BJ397" s="18">
        <f t="shared" si="935"/>
        <v>119302.9</v>
      </c>
      <c r="BK397" s="18">
        <f t="shared" si="936"/>
        <v>107000</v>
      </c>
      <c r="BL397" s="18"/>
      <c r="BM397" s="18"/>
      <c r="BN397" s="18"/>
      <c r="BO397" s="18">
        <f t="shared" si="940"/>
        <v>102799.61</v>
      </c>
      <c r="BP397" s="18">
        <f t="shared" si="941"/>
        <v>119302.9</v>
      </c>
      <c r="BQ397" s="18">
        <f t="shared" si="942"/>
        <v>107000</v>
      </c>
      <c r="BR397" s="18"/>
      <c r="BS397" s="18"/>
      <c r="BT397" s="18"/>
      <c r="BU397" s="18">
        <f t="shared" si="943"/>
        <v>102799.61</v>
      </c>
      <c r="BV397" s="18">
        <f t="shared" si="944"/>
        <v>119302.9</v>
      </c>
      <c r="BW397" s="18">
        <f t="shared" si="945"/>
        <v>107000</v>
      </c>
      <c r="BX397" s="18"/>
      <c r="BY397" s="18"/>
      <c r="BZ397" s="18"/>
      <c r="CA397" s="18">
        <f t="shared" si="946"/>
        <v>102799.61</v>
      </c>
      <c r="CB397" s="18">
        <f t="shared" si="947"/>
        <v>119302.9</v>
      </c>
      <c r="CC397" s="18">
        <f t="shared" si="948"/>
        <v>107000</v>
      </c>
      <c r="CD397" s="18"/>
      <c r="CE397" s="27"/>
      <c r="CF397" s="33"/>
    </row>
    <row r="398" spans="1:84" ht="46.8" x14ac:dyDescent="0.3">
      <c r="A398" s="19" t="s">
        <v>1200</v>
      </c>
      <c r="B398" s="39"/>
      <c r="C398" s="41"/>
      <c r="D398" s="41"/>
      <c r="E398" s="14" t="s">
        <v>1168</v>
      </c>
      <c r="F398" s="18">
        <f t="shared" ref="F398:K398" si="1144">F399</f>
        <v>32590</v>
      </c>
      <c r="G398" s="18">
        <f t="shared" si="1144"/>
        <v>18005</v>
      </c>
      <c r="H398" s="18">
        <f t="shared" si="1144"/>
        <v>0</v>
      </c>
      <c r="I398" s="18">
        <f t="shared" si="1144"/>
        <v>0</v>
      </c>
      <c r="J398" s="18">
        <f t="shared" si="1144"/>
        <v>0</v>
      </c>
      <c r="K398" s="18">
        <f t="shared" si="1144"/>
        <v>0</v>
      </c>
      <c r="L398" s="18">
        <f t="shared" si="1046"/>
        <v>32590</v>
      </c>
      <c r="M398" s="18">
        <f t="shared" si="1047"/>
        <v>18005</v>
      </c>
      <c r="N398" s="18">
        <f t="shared" si="1048"/>
        <v>0</v>
      </c>
      <c r="O398" s="18">
        <f t="shared" ref="O398:S398" si="1145">O399</f>
        <v>0</v>
      </c>
      <c r="P398" s="18">
        <f t="shared" si="1145"/>
        <v>0</v>
      </c>
      <c r="Q398" s="18">
        <f t="shared" si="1145"/>
        <v>0</v>
      </c>
      <c r="R398" s="18">
        <f t="shared" si="1145"/>
        <v>0</v>
      </c>
      <c r="S398" s="18">
        <f t="shared" si="1145"/>
        <v>0</v>
      </c>
      <c r="T398" s="18">
        <f t="shared" si="991"/>
        <v>32590</v>
      </c>
      <c r="U398" s="18">
        <f t="shared" si="992"/>
        <v>18005</v>
      </c>
      <c r="V398" s="18">
        <f t="shared" si="993"/>
        <v>0</v>
      </c>
      <c r="W398" s="18">
        <f t="shared" ref="W398:CD398" si="1146">W399</f>
        <v>0</v>
      </c>
      <c r="X398" s="18">
        <f t="shared" si="1146"/>
        <v>0</v>
      </c>
      <c r="Y398" s="18">
        <f t="shared" si="1146"/>
        <v>0</v>
      </c>
      <c r="Z398" s="18">
        <f t="shared" si="1146"/>
        <v>0</v>
      </c>
      <c r="AA398" s="18">
        <f t="shared" si="1146"/>
        <v>0</v>
      </c>
      <c r="AB398" s="18">
        <f t="shared" si="1146"/>
        <v>0</v>
      </c>
      <c r="AC398" s="18">
        <f t="shared" si="998"/>
        <v>32590</v>
      </c>
      <c r="AD398" s="18">
        <f t="shared" si="999"/>
        <v>18005</v>
      </c>
      <c r="AE398" s="18">
        <f t="shared" si="1000"/>
        <v>0</v>
      </c>
      <c r="AF398" s="18">
        <f t="shared" si="1146"/>
        <v>0</v>
      </c>
      <c r="AG398" s="18">
        <f t="shared" si="1146"/>
        <v>0</v>
      </c>
      <c r="AH398" s="18">
        <f t="shared" si="1146"/>
        <v>0</v>
      </c>
      <c r="AI398" s="18">
        <f t="shared" si="1001"/>
        <v>32590</v>
      </c>
      <c r="AJ398" s="18">
        <f t="shared" si="1002"/>
        <v>18005</v>
      </c>
      <c r="AK398" s="18">
        <f t="shared" si="1003"/>
        <v>0</v>
      </c>
      <c r="AL398" s="18">
        <f t="shared" si="1146"/>
        <v>0</v>
      </c>
      <c r="AM398" s="18">
        <f t="shared" si="1004"/>
        <v>32590</v>
      </c>
      <c r="AN398" s="18">
        <f t="shared" si="1146"/>
        <v>0</v>
      </c>
      <c r="AO398" s="18">
        <f t="shared" si="1146"/>
        <v>0</v>
      </c>
      <c r="AP398" s="18">
        <f t="shared" si="1146"/>
        <v>0</v>
      </c>
      <c r="AQ398" s="18">
        <f t="shared" si="1005"/>
        <v>32590</v>
      </c>
      <c r="AR398" s="18">
        <f t="shared" si="1006"/>
        <v>18005</v>
      </c>
      <c r="AS398" s="18">
        <f t="shared" si="1007"/>
        <v>0</v>
      </c>
      <c r="AT398" s="18">
        <f t="shared" si="1146"/>
        <v>0</v>
      </c>
      <c r="AU398" s="18">
        <f t="shared" si="1146"/>
        <v>0</v>
      </c>
      <c r="AV398" s="18">
        <f t="shared" si="1146"/>
        <v>0</v>
      </c>
      <c r="AW398" s="18">
        <f t="shared" si="1008"/>
        <v>32590</v>
      </c>
      <c r="AX398" s="18">
        <f t="shared" si="1009"/>
        <v>18005</v>
      </c>
      <c r="AY398" s="18">
        <f t="shared" si="1010"/>
        <v>0</v>
      </c>
      <c r="AZ398" s="18">
        <f t="shared" si="1146"/>
        <v>0</v>
      </c>
      <c r="BA398" s="18">
        <f t="shared" si="1146"/>
        <v>0</v>
      </c>
      <c r="BB398" s="18">
        <f t="shared" si="1146"/>
        <v>0</v>
      </c>
      <c r="BC398" s="18">
        <f t="shared" si="937"/>
        <v>32590</v>
      </c>
      <c r="BD398" s="18">
        <f t="shared" si="938"/>
        <v>18005</v>
      </c>
      <c r="BE398" s="18">
        <f t="shared" si="939"/>
        <v>0</v>
      </c>
      <c r="BF398" s="18">
        <f t="shared" si="1146"/>
        <v>0</v>
      </c>
      <c r="BG398" s="18">
        <f t="shared" si="1146"/>
        <v>0</v>
      </c>
      <c r="BH398" s="18">
        <f t="shared" si="1146"/>
        <v>0</v>
      </c>
      <c r="BI398" s="18">
        <f t="shared" si="934"/>
        <v>32590</v>
      </c>
      <c r="BJ398" s="18">
        <f t="shared" si="935"/>
        <v>18005</v>
      </c>
      <c r="BK398" s="18">
        <f t="shared" si="936"/>
        <v>0</v>
      </c>
      <c r="BL398" s="18">
        <f t="shared" si="1146"/>
        <v>0</v>
      </c>
      <c r="BM398" s="18">
        <f t="shared" si="1146"/>
        <v>0</v>
      </c>
      <c r="BN398" s="18">
        <f t="shared" si="1146"/>
        <v>0</v>
      </c>
      <c r="BO398" s="18">
        <f t="shared" si="940"/>
        <v>32590</v>
      </c>
      <c r="BP398" s="18">
        <f t="shared" si="941"/>
        <v>18005</v>
      </c>
      <c r="BQ398" s="18">
        <f t="shared" si="942"/>
        <v>0</v>
      </c>
      <c r="BR398" s="18">
        <f t="shared" si="1146"/>
        <v>0</v>
      </c>
      <c r="BS398" s="18">
        <f t="shared" si="1146"/>
        <v>0</v>
      </c>
      <c r="BT398" s="18">
        <f t="shared" si="1146"/>
        <v>0</v>
      </c>
      <c r="BU398" s="18">
        <f t="shared" si="943"/>
        <v>32590</v>
      </c>
      <c r="BV398" s="18">
        <f t="shared" si="944"/>
        <v>18005</v>
      </c>
      <c r="BW398" s="18">
        <f t="shared" si="945"/>
        <v>0</v>
      </c>
      <c r="BX398" s="18">
        <f t="shared" si="1146"/>
        <v>0</v>
      </c>
      <c r="BY398" s="18">
        <f t="shared" si="1146"/>
        <v>0</v>
      </c>
      <c r="BZ398" s="18">
        <f t="shared" si="1146"/>
        <v>0</v>
      </c>
      <c r="CA398" s="18">
        <f t="shared" si="946"/>
        <v>32590</v>
      </c>
      <c r="CB398" s="18">
        <f t="shared" si="947"/>
        <v>18005</v>
      </c>
      <c r="CC398" s="18">
        <f t="shared" si="948"/>
        <v>0</v>
      </c>
      <c r="CD398" s="18">
        <f t="shared" si="1146"/>
        <v>0</v>
      </c>
      <c r="CE398" s="27"/>
      <c r="CF398" s="33"/>
    </row>
    <row r="399" spans="1:84" ht="46.8" x14ac:dyDescent="0.3">
      <c r="A399" s="19" t="s">
        <v>1200</v>
      </c>
      <c r="B399" s="39">
        <v>600</v>
      </c>
      <c r="C399" s="41"/>
      <c r="D399" s="41"/>
      <c r="E399" s="14" t="s">
        <v>554</v>
      </c>
      <c r="F399" s="18">
        <f>F402+F400</f>
        <v>32590</v>
      </c>
      <c r="G399" s="18">
        <f t="shared" ref="G399:CD399" si="1147">G402+G400</f>
        <v>18005</v>
      </c>
      <c r="H399" s="18">
        <f t="shared" si="1147"/>
        <v>0</v>
      </c>
      <c r="I399" s="18">
        <f t="shared" ref="I399:K399" si="1148">I402+I400</f>
        <v>0</v>
      </c>
      <c r="J399" s="18">
        <f t="shared" si="1148"/>
        <v>0</v>
      </c>
      <c r="K399" s="18">
        <f t="shared" si="1148"/>
        <v>0</v>
      </c>
      <c r="L399" s="18">
        <f t="shared" si="1046"/>
        <v>32590</v>
      </c>
      <c r="M399" s="18">
        <f t="shared" si="1047"/>
        <v>18005</v>
      </c>
      <c r="N399" s="18">
        <f t="shared" si="1048"/>
        <v>0</v>
      </c>
      <c r="O399" s="18">
        <f t="shared" ref="O399:S399" si="1149">O402+O400</f>
        <v>0</v>
      </c>
      <c r="P399" s="18">
        <f t="shared" si="1149"/>
        <v>0</v>
      </c>
      <c r="Q399" s="18">
        <f t="shared" si="1149"/>
        <v>0</v>
      </c>
      <c r="R399" s="18">
        <f t="shared" si="1149"/>
        <v>0</v>
      </c>
      <c r="S399" s="18">
        <f t="shared" si="1149"/>
        <v>0</v>
      </c>
      <c r="T399" s="18">
        <f t="shared" si="991"/>
        <v>32590</v>
      </c>
      <c r="U399" s="18">
        <f t="shared" si="992"/>
        <v>18005</v>
      </c>
      <c r="V399" s="18">
        <f t="shared" si="993"/>
        <v>0</v>
      </c>
      <c r="W399" s="18">
        <f t="shared" ref="W399:AB399" si="1150">W402+W400</f>
        <v>0</v>
      </c>
      <c r="X399" s="18">
        <f t="shared" si="1150"/>
        <v>0</v>
      </c>
      <c r="Y399" s="18">
        <f t="shared" si="1150"/>
        <v>0</v>
      </c>
      <c r="Z399" s="18">
        <f t="shared" si="1150"/>
        <v>0</v>
      </c>
      <c r="AA399" s="18">
        <f t="shared" si="1150"/>
        <v>0</v>
      </c>
      <c r="AB399" s="18">
        <f t="shared" si="1150"/>
        <v>0</v>
      </c>
      <c r="AC399" s="18">
        <f t="shared" si="998"/>
        <v>32590</v>
      </c>
      <c r="AD399" s="18">
        <f t="shared" si="999"/>
        <v>18005</v>
      </c>
      <c r="AE399" s="18">
        <f t="shared" si="1000"/>
        <v>0</v>
      </c>
      <c r="AF399" s="18">
        <f t="shared" ref="AF399:AH399" si="1151">AF402+AF400</f>
        <v>0</v>
      </c>
      <c r="AG399" s="18">
        <f t="shared" si="1151"/>
        <v>0</v>
      </c>
      <c r="AH399" s="18">
        <f t="shared" si="1151"/>
        <v>0</v>
      </c>
      <c r="AI399" s="18">
        <f t="shared" si="1001"/>
        <v>32590</v>
      </c>
      <c r="AJ399" s="18">
        <f t="shared" si="1002"/>
        <v>18005</v>
      </c>
      <c r="AK399" s="18">
        <f t="shared" si="1003"/>
        <v>0</v>
      </c>
      <c r="AL399" s="18">
        <f t="shared" ref="AL399" si="1152">AL402+AL400</f>
        <v>0</v>
      </c>
      <c r="AM399" s="18">
        <f t="shared" si="1004"/>
        <v>32590</v>
      </c>
      <c r="AN399" s="18">
        <f t="shared" ref="AN399:AP399" si="1153">AN402+AN400</f>
        <v>0</v>
      </c>
      <c r="AO399" s="18">
        <f t="shared" si="1153"/>
        <v>0</v>
      </c>
      <c r="AP399" s="18">
        <f t="shared" si="1153"/>
        <v>0</v>
      </c>
      <c r="AQ399" s="18">
        <f t="shared" si="1005"/>
        <v>32590</v>
      </c>
      <c r="AR399" s="18">
        <f t="shared" si="1006"/>
        <v>18005</v>
      </c>
      <c r="AS399" s="18">
        <f t="shared" si="1007"/>
        <v>0</v>
      </c>
      <c r="AT399" s="18">
        <f t="shared" ref="AT399:AV399" si="1154">AT402+AT400</f>
        <v>0</v>
      </c>
      <c r="AU399" s="18">
        <f t="shared" si="1154"/>
        <v>0</v>
      </c>
      <c r="AV399" s="18">
        <f t="shared" si="1154"/>
        <v>0</v>
      </c>
      <c r="AW399" s="18">
        <f t="shared" si="1008"/>
        <v>32590</v>
      </c>
      <c r="AX399" s="18">
        <f t="shared" si="1009"/>
        <v>18005</v>
      </c>
      <c r="AY399" s="18">
        <f t="shared" si="1010"/>
        <v>0</v>
      </c>
      <c r="AZ399" s="18">
        <f t="shared" ref="AZ399:BB399" si="1155">AZ402+AZ400</f>
        <v>0</v>
      </c>
      <c r="BA399" s="18">
        <f t="shared" si="1155"/>
        <v>0</v>
      </c>
      <c r="BB399" s="18">
        <f t="shared" si="1155"/>
        <v>0</v>
      </c>
      <c r="BC399" s="18">
        <f t="shared" si="937"/>
        <v>32590</v>
      </c>
      <c r="BD399" s="18">
        <f t="shared" si="938"/>
        <v>18005</v>
      </c>
      <c r="BE399" s="18">
        <f t="shared" si="939"/>
        <v>0</v>
      </c>
      <c r="BF399" s="18">
        <f t="shared" ref="BF399:BH399" si="1156">BF402+BF400</f>
        <v>0</v>
      </c>
      <c r="BG399" s="18">
        <f t="shared" si="1156"/>
        <v>0</v>
      </c>
      <c r="BH399" s="18">
        <f t="shared" si="1156"/>
        <v>0</v>
      </c>
      <c r="BI399" s="18">
        <f t="shared" si="934"/>
        <v>32590</v>
      </c>
      <c r="BJ399" s="18">
        <f t="shared" si="935"/>
        <v>18005</v>
      </c>
      <c r="BK399" s="18">
        <f t="shared" si="936"/>
        <v>0</v>
      </c>
      <c r="BL399" s="18">
        <f t="shared" ref="BL399:BN399" si="1157">BL402+BL400</f>
        <v>0</v>
      </c>
      <c r="BM399" s="18">
        <f t="shared" si="1157"/>
        <v>0</v>
      </c>
      <c r="BN399" s="18">
        <f t="shared" si="1157"/>
        <v>0</v>
      </c>
      <c r="BO399" s="18">
        <f t="shared" si="940"/>
        <v>32590</v>
      </c>
      <c r="BP399" s="18">
        <f t="shared" si="941"/>
        <v>18005</v>
      </c>
      <c r="BQ399" s="18">
        <f t="shared" si="942"/>
        <v>0</v>
      </c>
      <c r="BR399" s="18">
        <f t="shared" ref="BR399:BT399" si="1158">BR402+BR400</f>
        <v>0</v>
      </c>
      <c r="BS399" s="18">
        <f t="shared" si="1158"/>
        <v>0</v>
      </c>
      <c r="BT399" s="18">
        <f t="shared" si="1158"/>
        <v>0</v>
      </c>
      <c r="BU399" s="18">
        <f t="shared" si="943"/>
        <v>32590</v>
      </c>
      <c r="BV399" s="18">
        <f t="shared" si="944"/>
        <v>18005</v>
      </c>
      <c r="BW399" s="18">
        <f t="shared" si="945"/>
        <v>0</v>
      </c>
      <c r="BX399" s="18">
        <f t="shared" ref="BX399:BZ399" si="1159">BX402+BX400</f>
        <v>0</v>
      </c>
      <c r="BY399" s="18">
        <f t="shared" si="1159"/>
        <v>0</v>
      </c>
      <c r="BZ399" s="18">
        <f t="shared" si="1159"/>
        <v>0</v>
      </c>
      <c r="CA399" s="18">
        <f t="shared" si="946"/>
        <v>32590</v>
      </c>
      <c r="CB399" s="18">
        <f t="shared" si="947"/>
        <v>18005</v>
      </c>
      <c r="CC399" s="18">
        <f t="shared" si="948"/>
        <v>0</v>
      </c>
      <c r="CD399" s="18">
        <f t="shared" si="1147"/>
        <v>0</v>
      </c>
      <c r="CE399" s="27"/>
      <c r="CF399" s="33"/>
    </row>
    <row r="400" spans="1:84" x14ac:dyDescent="0.3">
      <c r="A400" s="19" t="s">
        <v>1200</v>
      </c>
      <c r="B400" s="39">
        <v>610</v>
      </c>
      <c r="C400" s="41"/>
      <c r="D400" s="41"/>
      <c r="E400" s="14" t="s">
        <v>568</v>
      </c>
      <c r="F400" s="18">
        <f>F401</f>
        <v>14772.7</v>
      </c>
      <c r="G400" s="18">
        <f t="shared" ref="G400:CD400" si="1160">G401</f>
        <v>0</v>
      </c>
      <c r="H400" s="18">
        <f t="shared" si="1160"/>
        <v>0</v>
      </c>
      <c r="I400" s="18">
        <f t="shared" si="1160"/>
        <v>0</v>
      </c>
      <c r="J400" s="18">
        <f t="shared" si="1160"/>
        <v>0</v>
      </c>
      <c r="K400" s="18">
        <f t="shared" si="1160"/>
        <v>0</v>
      </c>
      <c r="L400" s="18">
        <f t="shared" si="1046"/>
        <v>14772.7</v>
      </c>
      <c r="M400" s="18">
        <f t="shared" si="1047"/>
        <v>0</v>
      </c>
      <c r="N400" s="18">
        <f t="shared" si="1048"/>
        <v>0</v>
      </c>
      <c r="O400" s="18">
        <f t="shared" si="1160"/>
        <v>0</v>
      </c>
      <c r="P400" s="18">
        <f t="shared" si="1160"/>
        <v>0</v>
      </c>
      <c r="Q400" s="18">
        <f t="shared" si="1160"/>
        <v>0</v>
      </c>
      <c r="R400" s="18">
        <f t="shared" si="1160"/>
        <v>0</v>
      </c>
      <c r="S400" s="18">
        <f t="shared" si="1160"/>
        <v>0</v>
      </c>
      <c r="T400" s="18">
        <f t="shared" si="991"/>
        <v>14772.7</v>
      </c>
      <c r="U400" s="18">
        <f t="shared" si="992"/>
        <v>0</v>
      </c>
      <c r="V400" s="18">
        <f t="shared" si="993"/>
        <v>0</v>
      </c>
      <c r="W400" s="18">
        <f t="shared" si="1160"/>
        <v>0</v>
      </c>
      <c r="X400" s="18">
        <f t="shared" si="1160"/>
        <v>0</v>
      </c>
      <c r="Y400" s="18">
        <f t="shared" si="1160"/>
        <v>0</v>
      </c>
      <c r="Z400" s="18">
        <f t="shared" si="1160"/>
        <v>0</v>
      </c>
      <c r="AA400" s="18">
        <f t="shared" si="1160"/>
        <v>0</v>
      </c>
      <c r="AB400" s="18">
        <f t="shared" si="1160"/>
        <v>0</v>
      </c>
      <c r="AC400" s="18">
        <f t="shared" si="998"/>
        <v>14772.7</v>
      </c>
      <c r="AD400" s="18">
        <f t="shared" si="999"/>
        <v>0</v>
      </c>
      <c r="AE400" s="18">
        <f t="shared" si="1000"/>
        <v>0</v>
      </c>
      <c r="AF400" s="18">
        <f t="shared" si="1160"/>
        <v>0</v>
      </c>
      <c r="AG400" s="18">
        <f t="shared" si="1160"/>
        <v>0</v>
      </c>
      <c r="AH400" s="18">
        <f t="shared" si="1160"/>
        <v>0</v>
      </c>
      <c r="AI400" s="18">
        <f t="shared" si="1001"/>
        <v>14772.7</v>
      </c>
      <c r="AJ400" s="18">
        <f t="shared" si="1002"/>
        <v>0</v>
      </c>
      <c r="AK400" s="18">
        <f t="shared" si="1003"/>
        <v>0</v>
      </c>
      <c r="AL400" s="18">
        <f t="shared" si="1160"/>
        <v>0</v>
      </c>
      <c r="AM400" s="18">
        <f t="shared" si="1004"/>
        <v>14772.7</v>
      </c>
      <c r="AN400" s="18">
        <f t="shared" si="1160"/>
        <v>0</v>
      </c>
      <c r="AO400" s="18">
        <f t="shared" si="1160"/>
        <v>0</v>
      </c>
      <c r="AP400" s="18">
        <f t="shared" si="1160"/>
        <v>0</v>
      </c>
      <c r="AQ400" s="18">
        <f t="shared" si="1005"/>
        <v>14772.7</v>
      </c>
      <c r="AR400" s="18">
        <f t="shared" si="1006"/>
        <v>0</v>
      </c>
      <c r="AS400" s="18">
        <f t="shared" si="1007"/>
        <v>0</v>
      </c>
      <c r="AT400" s="18">
        <f t="shared" si="1160"/>
        <v>0</v>
      </c>
      <c r="AU400" s="18">
        <f t="shared" si="1160"/>
        <v>0</v>
      </c>
      <c r="AV400" s="18">
        <f t="shared" si="1160"/>
        <v>0</v>
      </c>
      <c r="AW400" s="18">
        <f t="shared" si="1008"/>
        <v>14772.7</v>
      </c>
      <c r="AX400" s="18">
        <f t="shared" si="1009"/>
        <v>0</v>
      </c>
      <c r="AY400" s="18">
        <f t="shared" si="1010"/>
        <v>0</v>
      </c>
      <c r="AZ400" s="18">
        <f t="shared" si="1160"/>
        <v>0</v>
      </c>
      <c r="BA400" s="18">
        <f t="shared" si="1160"/>
        <v>0</v>
      </c>
      <c r="BB400" s="18">
        <f t="shared" si="1160"/>
        <v>0</v>
      </c>
      <c r="BC400" s="18">
        <f t="shared" si="937"/>
        <v>14772.7</v>
      </c>
      <c r="BD400" s="18">
        <f t="shared" si="938"/>
        <v>0</v>
      </c>
      <c r="BE400" s="18">
        <f t="shared" si="939"/>
        <v>0</v>
      </c>
      <c r="BF400" s="18">
        <f t="shared" si="1160"/>
        <v>0</v>
      </c>
      <c r="BG400" s="18">
        <f t="shared" si="1160"/>
        <v>0</v>
      </c>
      <c r="BH400" s="18">
        <f t="shared" si="1160"/>
        <v>0</v>
      </c>
      <c r="BI400" s="18">
        <f t="shared" si="934"/>
        <v>14772.7</v>
      </c>
      <c r="BJ400" s="18">
        <f t="shared" si="935"/>
        <v>0</v>
      </c>
      <c r="BK400" s="18">
        <f t="shared" si="936"/>
        <v>0</v>
      </c>
      <c r="BL400" s="18">
        <f t="shared" si="1160"/>
        <v>0</v>
      </c>
      <c r="BM400" s="18">
        <f t="shared" si="1160"/>
        <v>0</v>
      </c>
      <c r="BN400" s="18">
        <f t="shared" si="1160"/>
        <v>0</v>
      </c>
      <c r="BO400" s="18">
        <f t="shared" ref="BO400:BO463" si="1161">BI400+BL400</f>
        <v>14772.7</v>
      </c>
      <c r="BP400" s="18">
        <f t="shared" ref="BP400:BP463" si="1162">BJ400+BM400</f>
        <v>0</v>
      </c>
      <c r="BQ400" s="18">
        <f t="shared" ref="BQ400:BQ463" si="1163">BK400+BN400</f>
        <v>0</v>
      </c>
      <c r="BR400" s="18">
        <f t="shared" si="1160"/>
        <v>0</v>
      </c>
      <c r="BS400" s="18">
        <f t="shared" si="1160"/>
        <v>0</v>
      </c>
      <c r="BT400" s="18">
        <f t="shared" si="1160"/>
        <v>0</v>
      </c>
      <c r="BU400" s="18">
        <f t="shared" ref="BU400:BU463" si="1164">BO400+BR400</f>
        <v>14772.7</v>
      </c>
      <c r="BV400" s="18">
        <f t="shared" ref="BV400:BV463" si="1165">BP400+BS400</f>
        <v>0</v>
      </c>
      <c r="BW400" s="18">
        <f t="shared" ref="BW400:BW463" si="1166">BQ400+BT400</f>
        <v>0</v>
      </c>
      <c r="BX400" s="18">
        <f t="shared" si="1160"/>
        <v>0</v>
      </c>
      <c r="BY400" s="18">
        <f t="shared" si="1160"/>
        <v>0</v>
      </c>
      <c r="BZ400" s="18">
        <f t="shared" si="1160"/>
        <v>0</v>
      </c>
      <c r="CA400" s="18">
        <f t="shared" ref="CA400:CA463" si="1167">BU400+BX400</f>
        <v>14772.7</v>
      </c>
      <c r="CB400" s="18">
        <f t="shared" ref="CB400:CB463" si="1168">BV400+BY400</f>
        <v>0</v>
      </c>
      <c r="CC400" s="18">
        <f t="shared" ref="CC400:CC463" si="1169">BW400+BZ400</f>
        <v>0</v>
      </c>
      <c r="CD400" s="18">
        <f t="shared" si="1160"/>
        <v>0</v>
      </c>
      <c r="CE400" s="27"/>
      <c r="CF400" s="33"/>
    </row>
    <row r="401" spans="1:84" x14ac:dyDescent="0.3">
      <c r="A401" s="19" t="s">
        <v>1200</v>
      </c>
      <c r="B401" s="39">
        <v>610</v>
      </c>
      <c r="C401" s="41" t="s">
        <v>23</v>
      </c>
      <c r="D401" s="41" t="s">
        <v>5</v>
      </c>
      <c r="E401" s="14" t="s">
        <v>537</v>
      </c>
      <c r="F401" s="18">
        <v>14772.7</v>
      </c>
      <c r="G401" s="18"/>
      <c r="H401" s="18"/>
      <c r="I401" s="18"/>
      <c r="J401" s="18"/>
      <c r="K401" s="18"/>
      <c r="L401" s="18">
        <f t="shared" si="1046"/>
        <v>14772.7</v>
      </c>
      <c r="M401" s="18">
        <f t="shared" si="1047"/>
        <v>0</v>
      </c>
      <c r="N401" s="18">
        <f t="shared" si="1048"/>
        <v>0</v>
      </c>
      <c r="O401" s="18"/>
      <c r="P401" s="18"/>
      <c r="Q401" s="18"/>
      <c r="R401" s="18"/>
      <c r="S401" s="18"/>
      <c r="T401" s="18">
        <f t="shared" si="991"/>
        <v>14772.7</v>
      </c>
      <c r="U401" s="18">
        <f t="shared" si="992"/>
        <v>0</v>
      </c>
      <c r="V401" s="18">
        <f t="shared" si="993"/>
        <v>0</v>
      </c>
      <c r="W401" s="18"/>
      <c r="X401" s="18"/>
      <c r="Y401" s="18"/>
      <c r="Z401" s="18"/>
      <c r="AA401" s="18"/>
      <c r="AB401" s="18"/>
      <c r="AC401" s="18">
        <f t="shared" si="998"/>
        <v>14772.7</v>
      </c>
      <c r="AD401" s="18">
        <f t="shared" si="999"/>
        <v>0</v>
      </c>
      <c r="AE401" s="18">
        <f t="shared" si="1000"/>
        <v>0</v>
      </c>
      <c r="AF401" s="18"/>
      <c r="AG401" s="18"/>
      <c r="AH401" s="18"/>
      <c r="AI401" s="18">
        <f t="shared" si="1001"/>
        <v>14772.7</v>
      </c>
      <c r="AJ401" s="18">
        <f t="shared" si="1002"/>
        <v>0</v>
      </c>
      <c r="AK401" s="18">
        <f t="shared" si="1003"/>
        <v>0</v>
      </c>
      <c r="AL401" s="18"/>
      <c r="AM401" s="18">
        <f t="shared" si="1004"/>
        <v>14772.7</v>
      </c>
      <c r="AN401" s="18"/>
      <c r="AO401" s="18"/>
      <c r="AP401" s="18"/>
      <c r="AQ401" s="18">
        <f t="shared" si="1005"/>
        <v>14772.7</v>
      </c>
      <c r="AR401" s="18">
        <f t="shared" si="1006"/>
        <v>0</v>
      </c>
      <c r="AS401" s="18">
        <f t="shared" si="1007"/>
        <v>0</v>
      </c>
      <c r="AT401" s="18"/>
      <c r="AU401" s="18"/>
      <c r="AV401" s="18"/>
      <c r="AW401" s="18">
        <f t="shared" si="1008"/>
        <v>14772.7</v>
      </c>
      <c r="AX401" s="18">
        <f t="shared" si="1009"/>
        <v>0</v>
      </c>
      <c r="AY401" s="18">
        <f t="shared" si="1010"/>
        <v>0</v>
      </c>
      <c r="AZ401" s="18"/>
      <c r="BA401" s="18"/>
      <c r="BB401" s="18"/>
      <c r="BC401" s="18">
        <f t="shared" si="937"/>
        <v>14772.7</v>
      </c>
      <c r="BD401" s="18">
        <f t="shared" si="938"/>
        <v>0</v>
      </c>
      <c r="BE401" s="18">
        <f t="shared" si="939"/>
        <v>0</v>
      </c>
      <c r="BF401" s="18"/>
      <c r="BG401" s="18"/>
      <c r="BH401" s="18"/>
      <c r="BI401" s="18">
        <f t="shared" si="934"/>
        <v>14772.7</v>
      </c>
      <c r="BJ401" s="18">
        <f t="shared" si="935"/>
        <v>0</v>
      </c>
      <c r="BK401" s="18">
        <f t="shared" si="936"/>
        <v>0</v>
      </c>
      <c r="BL401" s="18"/>
      <c r="BM401" s="18"/>
      <c r="BN401" s="18"/>
      <c r="BO401" s="18">
        <f t="shared" si="1161"/>
        <v>14772.7</v>
      </c>
      <c r="BP401" s="18">
        <f t="shared" si="1162"/>
        <v>0</v>
      </c>
      <c r="BQ401" s="18">
        <f t="shared" si="1163"/>
        <v>0</v>
      </c>
      <c r="BR401" s="18"/>
      <c r="BS401" s="18"/>
      <c r="BT401" s="18"/>
      <c r="BU401" s="18">
        <f t="shared" si="1164"/>
        <v>14772.7</v>
      </c>
      <c r="BV401" s="18">
        <f t="shared" si="1165"/>
        <v>0</v>
      </c>
      <c r="BW401" s="18">
        <f t="shared" si="1166"/>
        <v>0</v>
      </c>
      <c r="BX401" s="18"/>
      <c r="BY401" s="18"/>
      <c r="BZ401" s="18"/>
      <c r="CA401" s="18">
        <f t="shared" si="1167"/>
        <v>14772.7</v>
      </c>
      <c r="CB401" s="18">
        <f t="shared" si="1168"/>
        <v>0</v>
      </c>
      <c r="CC401" s="18">
        <f t="shared" si="1169"/>
        <v>0</v>
      </c>
      <c r="CD401" s="18"/>
      <c r="CE401" s="27"/>
      <c r="CF401" s="33"/>
    </row>
    <row r="402" spans="1:84" x14ac:dyDescent="0.3">
      <c r="A402" s="19" t="s">
        <v>1200</v>
      </c>
      <c r="B402" s="39">
        <v>620</v>
      </c>
      <c r="C402" s="41"/>
      <c r="D402" s="41"/>
      <c r="E402" s="14" t="s">
        <v>569</v>
      </c>
      <c r="F402" s="18">
        <f>F404+F403</f>
        <v>17817.3</v>
      </c>
      <c r="G402" s="18">
        <f t="shared" ref="G402:CD402" si="1170">G404+G403</f>
        <v>18005</v>
      </c>
      <c r="H402" s="18">
        <f t="shared" si="1170"/>
        <v>0</v>
      </c>
      <c r="I402" s="18">
        <f t="shared" ref="I402:K402" si="1171">I404+I403</f>
        <v>0</v>
      </c>
      <c r="J402" s="18">
        <f t="shared" si="1171"/>
        <v>0</v>
      </c>
      <c r="K402" s="18">
        <f t="shared" si="1171"/>
        <v>0</v>
      </c>
      <c r="L402" s="18">
        <f t="shared" si="1046"/>
        <v>17817.3</v>
      </c>
      <c r="M402" s="18">
        <f t="shared" si="1047"/>
        <v>18005</v>
      </c>
      <c r="N402" s="18">
        <f t="shared" si="1048"/>
        <v>0</v>
      </c>
      <c r="O402" s="18">
        <f t="shared" ref="O402:S402" si="1172">O404+O403</f>
        <v>0</v>
      </c>
      <c r="P402" s="18">
        <f t="shared" si="1172"/>
        <v>0</v>
      </c>
      <c r="Q402" s="18">
        <f t="shared" si="1172"/>
        <v>0</v>
      </c>
      <c r="R402" s="18">
        <f t="shared" si="1172"/>
        <v>0</v>
      </c>
      <c r="S402" s="18">
        <f t="shared" si="1172"/>
        <v>0</v>
      </c>
      <c r="T402" s="18">
        <f t="shared" si="991"/>
        <v>17817.3</v>
      </c>
      <c r="U402" s="18">
        <f t="shared" si="992"/>
        <v>18005</v>
      </c>
      <c r="V402" s="18">
        <f t="shared" si="993"/>
        <v>0</v>
      </c>
      <c r="W402" s="18">
        <f t="shared" ref="W402:AB402" si="1173">W404+W403</f>
        <v>0</v>
      </c>
      <c r="X402" s="18">
        <f t="shared" si="1173"/>
        <v>0</v>
      </c>
      <c r="Y402" s="18">
        <f t="shared" si="1173"/>
        <v>0</v>
      </c>
      <c r="Z402" s="18">
        <f t="shared" si="1173"/>
        <v>0</v>
      </c>
      <c r="AA402" s="18">
        <f t="shared" si="1173"/>
        <v>0</v>
      </c>
      <c r="AB402" s="18">
        <f t="shared" si="1173"/>
        <v>0</v>
      </c>
      <c r="AC402" s="18">
        <f t="shared" si="998"/>
        <v>17817.3</v>
      </c>
      <c r="AD402" s="18">
        <f t="shared" si="999"/>
        <v>18005</v>
      </c>
      <c r="AE402" s="18">
        <f t="shared" si="1000"/>
        <v>0</v>
      </c>
      <c r="AF402" s="18">
        <f t="shared" ref="AF402:AH402" si="1174">AF404+AF403</f>
        <v>0</v>
      </c>
      <c r="AG402" s="18">
        <f t="shared" si="1174"/>
        <v>0</v>
      </c>
      <c r="AH402" s="18">
        <f t="shared" si="1174"/>
        <v>0</v>
      </c>
      <c r="AI402" s="18">
        <f t="shared" si="1001"/>
        <v>17817.3</v>
      </c>
      <c r="AJ402" s="18">
        <f t="shared" si="1002"/>
        <v>18005</v>
      </c>
      <c r="AK402" s="18">
        <f t="shared" si="1003"/>
        <v>0</v>
      </c>
      <c r="AL402" s="18">
        <f t="shared" ref="AL402" si="1175">AL404+AL403</f>
        <v>0</v>
      </c>
      <c r="AM402" s="18">
        <f t="shared" si="1004"/>
        <v>17817.3</v>
      </c>
      <c r="AN402" s="18">
        <f t="shared" ref="AN402:AP402" si="1176">AN404+AN403</f>
        <v>0</v>
      </c>
      <c r="AO402" s="18">
        <f t="shared" si="1176"/>
        <v>0</v>
      </c>
      <c r="AP402" s="18">
        <f t="shared" si="1176"/>
        <v>0</v>
      </c>
      <c r="AQ402" s="18">
        <f t="shared" si="1005"/>
        <v>17817.3</v>
      </c>
      <c r="AR402" s="18">
        <f t="shared" si="1006"/>
        <v>18005</v>
      </c>
      <c r="AS402" s="18">
        <f t="shared" si="1007"/>
        <v>0</v>
      </c>
      <c r="AT402" s="18">
        <f t="shared" ref="AT402:AV402" si="1177">AT404+AT403</f>
        <v>0</v>
      </c>
      <c r="AU402" s="18">
        <f t="shared" si="1177"/>
        <v>0</v>
      </c>
      <c r="AV402" s="18">
        <f t="shared" si="1177"/>
        <v>0</v>
      </c>
      <c r="AW402" s="18">
        <f t="shared" si="1008"/>
        <v>17817.3</v>
      </c>
      <c r="AX402" s="18">
        <f t="shared" si="1009"/>
        <v>18005</v>
      </c>
      <c r="AY402" s="18">
        <f t="shared" si="1010"/>
        <v>0</v>
      </c>
      <c r="AZ402" s="18">
        <f t="shared" ref="AZ402:BB402" si="1178">AZ404+AZ403</f>
        <v>0</v>
      </c>
      <c r="BA402" s="18">
        <f t="shared" si="1178"/>
        <v>0</v>
      </c>
      <c r="BB402" s="18">
        <f t="shared" si="1178"/>
        <v>0</v>
      </c>
      <c r="BC402" s="18">
        <f t="shared" si="937"/>
        <v>17817.3</v>
      </c>
      <c r="BD402" s="18">
        <f t="shared" si="938"/>
        <v>18005</v>
      </c>
      <c r="BE402" s="18">
        <f t="shared" si="939"/>
        <v>0</v>
      </c>
      <c r="BF402" s="18">
        <f t="shared" ref="BF402:BH402" si="1179">BF404+BF403</f>
        <v>0</v>
      </c>
      <c r="BG402" s="18">
        <f t="shared" si="1179"/>
        <v>0</v>
      </c>
      <c r="BH402" s="18">
        <f t="shared" si="1179"/>
        <v>0</v>
      </c>
      <c r="BI402" s="18">
        <f t="shared" si="934"/>
        <v>17817.3</v>
      </c>
      <c r="BJ402" s="18">
        <f t="shared" si="935"/>
        <v>18005</v>
      </c>
      <c r="BK402" s="18">
        <f t="shared" si="936"/>
        <v>0</v>
      </c>
      <c r="BL402" s="18">
        <f t="shared" ref="BL402:BN402" si="1180">BL404+BL403</f>
        <v>0</v>
      </c>
      <c r="BM402" s="18">
        <f t="shared" si="1180"/>
        <v>0</v>
      </c>
      <c r="BN402" s="18">
        <f t="shared" si="1180"/>
        <v>0</v>
      </c>
      <c r="BO402" s="18">
        <f t="shared" si="1161"/>
        <v>17817.3</v>
      </c>
      <c r="BP402" s="18">
        <f t="shared" si="1162"/>
        <v>18005</v>
      </c>
      <c r="BQ402" s="18">
        <f t="shared" si="1163"/>
        <v>0</v>
      </c>
      <c r="BR402" s="18">
        <f t="shared" ref="BR402:BT402" si="1181">BR404+BR403</f>
        <v>0</v>
      </c>
      <c r="BS402" s="18">
        <f t="shared" si="1181"/>
        <v>0</v>
      </c>
      <c r="BT402" s="18">
        <f t="shared" si="1181"/>
        <v>0</v>
      </c>
      <c r="BU402" s="18">
        <f t="shared" si="1164"/>
        <v>17817.3</v>
      </c>
      <c r="BV402" s="18">
        <f t="shared" si="1165"/>
        <v>18005</v>
      </c>
      <c r="BW402" s="18">
        <f t="shared" si="1166"/>
        <v>0</v>
      </c>
      <c r="BX402" s="18">
        <f t="shared" ref="BX402:BZ402" si="1182">BX404+BX403</f>
        <v>0</v>
      </c>
      <c r="BY402" s="18">
        <f t="shared" si="1182"/>
        <v>0</v>
      </c>
      <c r="BZ402" s="18">
        <f t="shared" si="1182"/>
        <v>0</v>
      </c>
      <c r="CA402" s="18">
        <f t="shared" si="1167"/>
        <v>17817.3</v>
      </c>
      <c r="CB402" s="18">
        <f t="shared" si="1168"/>
        <v>18005</v>
      </c>
      <c r="CC402" s="18">
        <f t="shared" si="1169"/>
        <v>0</v>
      </c>
      <c r="CD402" s="18">
        <f t="shared" si="1170"/>
        <v>0</v>
      </c>
      <c r="CE402" s="27"/>
      <c r="CF402" s="33"/>
    </row>
    <row r="403" spans="1:84" x14ac:dyDescent="0.3">
      <c r="A403" s="19" t="s">
        <v>1200</v>
      </c>
      <c r="B403" s="39">
        <v>620</v>
      </c>
      <c r="C403" s="41" t="s">
        <v>27</v>
      </c>
      <c r="D403" s="41" t="s">
        <v>19</v>
      </c>
      <c r="E403" s="14" t="s">
        <v>533</v>
      </c>
      <c r="F403" s="18">
        <v>1483.9</v>
      </c>
      <c r="G403" s="18"/>
      <c r="H403" s="18"/>
      <c r="I403" s="18"/>
      <c r="J403" s="18"/>
      <c r="K403" s="18"/>
      <c r="L403" s="18">
        <f t="shared" si="1046"/>
        <v>1483.9</v>
      </c>
      <c r="M403" s="18">
        <f t="shared" si="1047"/>
        <v>0</v>
      </c>
      <c r="N403" s="18">
        <f t="shared" si="1048"/>
        <v>0</v>
      </c>
      <c r="O403" s="18"/>
      <c r="P403" s="18"/>
      <c r="Q403" s="18"/>
      <c r="R403" s="18"/>
      <c r="S403" s="18"/>
      <c r="T403" s="18">
        <f t="shared" si="991"/>
        <v>1483.9</v>
      </c>
      <c r="U403" s="18">
        <f t="shared" si="992"/>
        <v>0</v>
      </c>
      <c r="V403" s="18">
        <f t="shared" si="993"/>
        <v>0</v>
      </c>
      <c r="W403" s="18"/>
      <c r="X403" s="18"/>
      <c r="Y403" s="18"/>
      <c r="Z403" s="18"/>
      <c r="AA403" s="18"/>
      <c r="AB403" s="18"/>
      <c r="AC403" s="18">
        <f t="shared" si="998"/>
        <v>1483.9</v>
      </c>
      <c r="AD403" s="18">
        <f t="shared" si="999"/>
        <v>0</v>
      </c>
      <c r="AE403" s="18">
        <f t="shared" si="1000"/>
        <v>0</v>
      </c>
      <c r="AF403" s="18"/>
      <c r="AG403" s="18"/>
      <c r="AH403" s="18"/>
      <c r="AI403" s="18">
        <f t="shared" si="1001"/>
        <v>1483.9</v>
      </c>
      <c r="AJ403" s="18">
        <f t="shared" si="1002"/>
        <v>0</v>
      </c>
      <c r="AK403" s="18">
        <f t="shared" si="1003"/>
        <v>0</v>
      </c>
      <c r="AL403" s="18"/>
      <c r="AM403" s="18">
        <f t="shared" si="1004"/>
        <v>1483.9</v>
      </c>
      <c r="AN403" s="18"/>
      <c r="AO403" s="18"/>
      <c r="AP403" s="18"/>
      <c r="AQ403" s="18">
        <f t="shared" si="1005"/>
        <v>1483.9</v>
      </c>
      <c r="AR403" s="18">
        <f t="shared" si="1006"/>
        <v>0</v>
      </c>
      <c r="AS403" s="18">
        <f t="shared" si="1007"/>
        <v>0</v>
      </c>
      <c r="AT403" s="18"/>
      <c r="AU403" s="18"/>
      <c r="AV403" s="18"/>
      <c r="AW403" s="18">
        <f t="shared" si="1008"/>
        <v>1483.9</v>
      </c>
      <c r="AX403" s="18">
        <f t="shared" si="1009"/>
        <v>0</v>
      </c>
      <c r="AY403" s="18">
        <f t="shared" si="1010"/>
        <v>0</v>
      </c>
      <c r="AZ403" s="18"/>
      <c r="BA403" s="18"/>
      <c r="BB403" s="18"/>
      <c r="BC403" s="18">
        <f t="shared" si="937"/>
        <v>1483.9</v>
      </c>
      <c r="BD403" s="18">
        <f t="shared" si="938"/>
        <v>0</v>
      </c>
      <c r="BE403" s="18">
        <f t="shared" si="939"/>
        <v>0</v>
      </c>
      <c r="BF403" s="18"/>
      <c r="BG403" s="18"/>
      <c r="BH403" s="18"/>
      <c r="BI403" s="18">
        <f t="shared" ref="BI403:BI466" si="1183">BC403+BF403</f>
        <v>1483.9</v>
      </c>
      <c r="BJ403" s="18">
        <f t="shared" ref="BJ403:BJ466" si="1184">BD403+BG403</f>
        <v>0</v>
      </c>
      <c r="BK403" s="18">
        <f t="shared" ref="BK403:BK466" si="1185">BE403+BH403</f>
        <v>0</v>
      </c>
      <c r="BL403" s="18"/>
      <c r="BM403" s="18"/>
      <c r="BN403" s="18"/>
      <c r="BO403" s="18">
        <f t="shared" si="1161"/>
        <v>1483.9</v>
      </c>
      <c r="BP403" s="18">
        <f t="shared" si="1162"/>
        <v>0</v>
      </c>
      <c r="BQ403" s="18">
        <f t="shared" si="1163"/>
        <v>0</v>
      </c>
      <c r="BR403" s="18"/>
      <c r="BS403" s="18"/>
      <c r="BT403" s="18"/>
      <c r="BU403" s="18">
        <f t="shared" si="1164"/>
        <v>1483.9</v>
      </c>
      <c r="BV403" s="18">
        <f t="shared" si="1165"/>
        <v>0</v>
      </c>
      <c r="BW403" s="18">
        <f t="shared" si="1166"/>
        <v>0</v>
      </c>
      <c r="BX403" s="18"/>
      <c r="BY403" s="18"/>
      <c r="BZ403" s="18"/>
      <c r="CA403" s="18">
        <f t="shared" si="1167"/>
        <v>1483.9</v>
      </c>
      <c r="CB403" s="18">
        <f t="shared" si="1168"/>
        <v>0</v>
      </c>
      <c r="CC403" s="18">
        <f t="shared" si="1169"/>
        <v>0</v>
      </c>
      <c r="CD403" s="18"/>
      <c r="CE403" s="27"/>
      <c r="CF403" s="33"/>
    </row>
    <row r="404" spans="1:84" x14ac:dyDescent="0.3">
      <c r="A404" s="19" t="s">
        <v>1200</v>
      </c>
      <c r="B404" s="39">
        <v>620</v>
      </c>
      <c r="C404" s="41" t="s">
        <v>23</v>
      </c>
      <c r="D404" s="41" t="s">
        <v>5</v>
      </c>
      <c r="E404" s="14" t="s">
        <v>537</v>
      </c>
      <c r="F404" s="18">
        <v>16333.4</v>
      </c>
      <c r="G404" s="18">
        <v>18005</v>
      </c>
      <c r="H404" s="18"/>
      <c r="I404" s="18"/>
      <c r="J404" s="18"/>
      <c r="K404" s="18"/>
      <c r="L404" s="18">
        <f t="shared" si="1046"/>
        <v>16333.4</v>
      </c>
      <c r="M404" s="18">
        <f t="shared" si="1047"/>
        <v>18005</v>
      </c>
      <c r="N404" s="18">
        <f t="shared" si="1048"/>
        <v>0</v>
      </c>
      <c r="O404" s="18"/>
      <c r="P404" s="18"/>
      <c r="Q404" s="18"/>
      <c r="R404" s="18"/>
      <c r="S404" s="18"/>
      <c r="T404" s="18">
        <f t="shared" si="991"/>
        <v>16333.4</v>
      </c>
      <c r="U404" s="18">
        <f t="shared" si="992"/>
        <v>18005</v>
      </c>
      <c r="V404" s="18">
        <f t="shared" si="993"/>
        <v>0</v>
      </c>
      <c r="W404" s="18"/>
      <c r="X404" s="18"/>
      <c r="Y404" s="18"/>
      <c r="Z404" s="18"/>
      <c r="AA404" s="18"/>
      <c r="AB404" s="18"/>
      <c r="AC404" s="18">
        <f t="shared" si="998"/>
        <v>16333.4</v>
      </c>
      <c r="AD404" s="18">
        <f t="shared" si="999"/>
        <v>18005</v>
      </c>
      <c r="AE404" s="18">
        <f t="shared" si="1000"/>
        <v>0</v>
      </c>
      <c r="AF404" s="18"/>
      <c r="AG404" s="18"/>
      <c r="AH404" s="18"/>
      <c r="AI404" s="18">
        <f t="shared" si="1001"/>
        <v>16333.4</v>
      </c>
      <c r="AJ404" s="18">
        <f t="shared" si="1002"/>
        <v>18005</v>
      </c>
      <c r="AK404" s="18">
        <f t="shared" si="1003"/>
        <v>0</v>
      </c>
      <c r="AL404" s="18"/>
      <c r="AM404" s="18">
        <f t="shared" si="1004"/>
        <v>16333.4</v>
      </c>
      <c r="AN404" s="18"/>
      <c r="AO404" s="18"/>
      <c r="AP404" s="18"/>
      <c r="AQ404" s="18">
        <f t="shared" si="1005"/>
        <v>16333.4</v>
      </c>
      <c r="AR404" s="18">
        <f t="shared" si="1006"/>
        <v>18005</v>
      </c>
      <c r="AS404" s="18">
        <f t="shared" si="1007"/>
        <v>0</v>
      </c>
      <c r="AT404" s="18"/>
      <c r="AU404" s="18"/>
      <c r="AV404" s="18"/>
      <c r="AW404" s="18">
        <f t="shared" si="1008"/>
        <v>16333.4</v>
      </c>
      <c r="AX404" s="18">
        <f t="shared" si="1009"/>
        <v>18005</v>
      </c>
      <c r="AY404" s="18">
        <f t="shared" si="1010"/>
        <v>0</v>
      </c>
      <c r="AZ404" s="18"/>
      <c r="BA404" s="18"/>
      <c r="BB404" s="18"/>
      <c r="BC404" s="18">
        <f t="shared" ref="BC404:BC467" si="1186">AW404+AZ404</f>
        <v>16333.4</v>
      </c>
      <c r="BD404" s="18">
        <f t="shared" ref="BD404:BD467" si="1187">AX404+BA404</f>
        <v>18005</v>
      </c>
      <c r="BE404" s="18">
        <f t="shared" ref="BE404:BE467" si="1188">AY404+BB404</f>
        <v>0</v>
      </c>
      <c r="BF404" s="18"/>
      <c r="BG404" s="18"/>
      <c r="BH404" s="18"/>
      <c r="BI404" s="18">
        <f t="shared" si="1183"/>
        <v>16333.4</v>
      </c>
      <c r="BJ404" s="18">
        <f t="shared" si="1184"/>
        <v>18005</v>
      </c>
      <c r="BK404" s="18">
        <f t="shared" si="1185"/>
        <v>0</v>
      </c>
      <c r="BL404" s="18"/>
      <c r="BM404" s="18"/>
      <c r="BN404" s="18"/>
      <c r="BO404" s="18">
        <f t="shared" si="1161"/>
        <v>16333.4</v>
      </c>
      <c r="BP404" s="18">
        <f t="shared" si="1162"/>
        <v>18005</v>
      </c>
      <c r="BQ404" s="18">
        <f t="shared" si="1163"/>
        <v>0</v>
      </c>
      <c r="BR404" s="18"/>
      <c r="BS404" s="18"/>
      <c r="BT404" s="18"/>
      <c r="BU404" s="18">
        <f t="shared" si="1164"/>
        <v>16333.4</v>
      </c>
      <c r="BV404" s="18">
        <f t="shared" si="1165"/>
        <v>18005</v>
      </c>
      <c r="BW404" s="18">
        <f t="shared" si="1166"/>
        <v>0</v>
      </c>
      <c r="BX404" s="18"/>
      <c r="BY404" s="18"/>
      <c r="BZ404" s="18"/>
      <c r="CA404" s="18">
        <f t="shared" si="1167"/>
        <v>16333.4</v>
      </c>
      <c r="CB404" s="18">
        <f t="shared" si="1168"/>
        <v>18005</v>
      </c>
      <c r="CC404" s="18">
        <f t="shared" si="1169"/>
        <v>0</v>
      </c>
      <c r="CD404" s="18"/>
      <c r="CE404" s="27"/>
      <c r="CF404" s="33"/>
    </row>
    <row r="405" spans="1:84" ht="78" x14ac:dyDescent="0.3">
      <c r="A405" s="19" t="s">
        <v>1318</v>
      </c>
      <c r="B405" s="39"/>
      <c r="C405" s="41"/>
      <c r="D405" s="41"/>
      <c r="E405" s="22" t="s">
        <v>1319</v>
      </c>
      <c r="F405" s="18">
        <f>F406</f>
        <v>43000</v>
      </c>
      <c r="G405" s="18">
        <f t="shared" ref="G405:CD407" si="1189">G406</f>
        <v>0</v>
      </c>
      <c r="H405" s="18">
        <f t="shared" si="1189"/>
        <v>0</v>
      </c>
      <c r="I405" s="18">
        <f t="shared" si="1189"/>
        <v>0</v>
      </c>
      <c r="J405" s="18">
        <f t="shared" si="1189"/>
        <v>0</v>
      </c>
      <c r="K405" s="18">
        <f t="shared" si="1189"/>
        <v>0</v>
      </c>
      <c r="L405" s="18">
        <f t="shared" si="1046"/>
        <v>43000</v>
      </c>
      <c r="M405" s="18">
        <f t="shared" si="1047"/>
        <v>0</v>
      </c>
      <c r="N405" s="18">
        <f t="shared" si="1048"/>
        <v>0</v>
      </c>
      <c r="O405" s="18">
        <f t="shared" si="1189"/>
        <v>0</v>
      </c>
      <c r="P405" s="18">
        <f t="shared" si="1189"/>
        <v>0</v>
      </c>
      <c r="Q405" s="18">
        <f t="shared" si="1189"/>
        <v>0</v>
      </c>
      <c r="R405" s="18">
        <f t="shared" si="1189"/>
        <v>0</v>
      </c>
      <c r="S405" s="18">
        <f t="shared" si="1189"/>
        <v>0</v>
      </c>
      <c r="T405" s="18">
        <f t="shared" si="991"/>
        <v>43000</v>
      </c>
      <c r="U405" s="18">
        <f t="shared" si="992"/>
        <v>0</v>
      </c>
      <c r="V405" s="18">
        <f t="shared" si="993"/>
        <v>0</v>
      </c>
      <c r="W405" s="18">
        <f t="shared" si="1189"/>
        <v>0</v>
      </c>
      <c r="X405" s="18">
        <f t="shared" si="1189"/>
        <v>0</v>
      </c>
      <c r="Y405" s="18">
        <f t="shared" si="1189"/>
        <v>0</v>
      </c>
      <c r="Z405" s="18">
        <f t="shared" si="1189"/>
        <v>0</v>
      </c>
      <c r="AA405" s="18">
        <f t="shared" si="1189"/>
        <v>0</v>
      </c>
      <c r="AB405" s="18">
        <f t="shared" si="1189"/>
        <v>0</v>
      </c>
      <c r="AC405" s="18">
        <f t="shared" si="998"/>
        <v>43000</v>
      </c>
      <c r="AD405" s="18">
        <f t="shared" si="999"/>
        <v>0</v>
      </c>
      <c r="AE405" s="18">
        <f t="shared" si="1000"/>
        <v>0</v>
      </c>
      <c r="AF405" s="18">
        <f t="shared" si="1189"/>
        <v>0</v>
      </c>
      <c r="AG405" s="18">
        <f t="shared" si="1189"/>
        <v>0</v>
      </c>
      <c r="AH405" s="18">
        <f t="shared" si="1189"/>
        <v>0</v>
      </c>
      <c r="AI405" s="18">
        <f t="shared" si="1001"/>
        <v>43000</v>
      </c>
      <c r="AJ405" s="18">
        <f t="shared" si="1002"/>
        <v>0</v>
      </c>
      <c r="AK405" s="18">
        <f t="shared" si="1003"/>
        <v>0</v>
      </c>
      <c r="AL405" s="18">
        <f t="shared" si="1189"/>
        <v>0</v>
      </c>
      <c r="AM405" s="18">
        <f t="shared" si="1004"/>
        <v>43000</v>
      </c>
      <c r="AN405" s="18">
        <f t="shared" si="1189"/>
        <v>0</v>
      </c>
      <c r="AO405" s="18">
        <f t="shared" si="1189"/>
        <v>0</v>
      </c>
      <c r="AP405" s="18">
        <f t="shared" si="1189"/>
        <v>0</v>
      </c>
      <c r="AQ405" s="18">
        <f t="shared" si="1005"/>
        <v>43000</v>
      </c>
      <c r="AR405" s="18">
        <f t="shared" si="1006"/>
        <v>0</v>
      </c>
      <c r="AS405" s="18">
        <f t="shared" si="1007"/>
        <v>0</v>
      </c>
      <c r="AT405" s="18">
        <f t="shared" si="1189"/>
        <v>0</v>
      </c>
      <c r="AU405" s="18">
        <f t="shared" si="1189"/>
        <v>0</v>
      </c>
      <c r="AV405" s="18">
        <f t="shared" si="1189"/>
        <v>0</v>
      </c>
      <c r="AW405" s="18">
        <f t="shared" si="1008"/>
        <v>43000</v>
      </c>
      <c r="AX405" s="18">
        <f t="shared" si="1009"/>
        <v>0</v>
      </c>
      <c r="AY405" s="18">
        <f t="shared" si="1010"/>
        <v>0</v>
      </c>
      <c r="AZ405" s="18">
        <f t="shared" si="1189"/>
        <v>0</v>
      </c>
      <c r="BA405" s="18">
        <f t="shared" si="1189"/>
        <v>0</v>
      </c>
      <c r="BB405" s="18">
        <f t="shared" si="1189"/>
        <v>0</v>
      </c>
      <c r="BC405" s="18">
        <f t="shared" si="1186"/>
        <v>43000</v>
      </c>
      <c r="BD405" s="18">
        <f t="shared" si="1187"/>
        <v>0</v>
      </c>
      <c r="BE405" s="18">
        <f t="shared" si="1188"/>
        <v>0</v>
      </c>
      <c r="BF405" s="18">
        <f t="shared" si="1189"/>
        <v>0</v>
      </c>
      <c r="BG405" s="18">
        <f t="shared" si="1189"/>
        <v>0</v>
      </c>
      <c r="BH405" s="18">
        <f t="shared" si="1189"/>
        <v>0</v>
      </c>
      <c r="BI405" s="18">
        <f t="shared" si="1183"/>
        <v>43000</v>
      </c>
      <c r="BJ405" s="18">
        <f t="shared" si="1184"/>
        <v>0</v>
      </c>
      <c r="BK405" s="18">
        <f t="shared" si="1185"/>
        <v>0</v>
      </c>
      <c r="BL405" s="18">
        <f t="shared" si="1189"/>
        <v>0</v>
      </c>
      <c r="BM405" s="18">
        <f t="shared" si="1189"/>
        <v>0</v>
      </c>
      <c r="BN405" s="18">
        <f t="shared" si="1189"/>
        <v>0</v>
      </c>
      <c r="BO405" s="18">
        <f t="shared" si="1161"/>
        <v>43000</v>
      </c>
      <c r="BP405" s="18">
        <f t="shared" si="1162"/>
        <v>0</v>
      </c>
      <c r="BQ405" s="18">
        <f t="shared" si="1163"/>
        <v>0</v>
      </c>
      <c r="BR405" s="18">
        <f t="shared" si="1189"/>
        <v>0</v>
      </c>
      <c r="BS405" s="18">
        <f t="shared" si="1189"/>
        <v>0</v>
      </c>
      <c r="BT405" s="18">
        <f t="shared" si="1189"/>
        <v>0</v>
      </c>
      <c r="BU405" s="18">
        <f t="shared" si="1164"/>
        <v>43000</v>
      </c>
      <c r="BV405" s="18">
        <f t="shared" si="1165"/>
        <v>0</v>
      </c>
      <c r="BW405" s="18">
        <f t="shared" si="1166"/>
        <v>0</v>
      </c>
      <c r="BX405" s="18">
        <f t="shared" si="1189"/>
        <v>0</v>
      </c>
      <c r="BY405" s="18">
        <f t="shared" si="1189"/>
        <v>0</v>
      </c>
      <c r="BZ405" s="18">
        <f t="shared" si="1189"/>
        <v>0</v>
      </c>
      <c r="CA405" s="18">
        <f t="shared" si="1167"/>
        <v>43000</v>
      </c>
      <c r="CB405" s="18">
        <f t="shared" si="1168"/>
        <v>0</v>
      </c>
      <c r="CC405" s="18">
        <f t="shared" si="1169"/>
        <v>0</v>
      </c>
      <c r="CD405" s="18">
        <f t="shared" si="1189"/>
        <v>0</v>
      </c>
      <c r="CE405" s="27"/>
      <c r="CF405" s="33"/>
    </row>
    <row r="406" spans="1:84" ht="46.8" x14ac:dyDescent="0.3">
      <c r="A406" s="19" t="s">
        <v>1318</v>
      </c>
      <c r="B406" s="39">
        <v>600</v>
      </c>
      <c r="C406" s="41"/>
      <c r="D406" s="41"/>
      <c r="E406" s="14" t="s">
        <v>554</v>
      </c>
      <c r="F406" s="18">
        <f>F407</f>
        <v>43000</v>
      </c>
      <c r="G406" s="18">
        <f t="shared" si="1189"/>
        <v>0</v>
      </c>
      <c r="H406" s="18">
        <f t="shared" si="1189"/>
        <v>0</v>
      </c>
      <c r="I406" s="18">
        <f t="shared" si="1189"/>
        <v>0</v>
      </c>
      <c r="J406" s="18">
        <f t="shared" si="1189"/>
        <v>0</v>
      </c>
      <c r="K406" s="18">
        <f t="shared" si="1189"/>
        <v>0</v>
      </c>
      <c r="L406" s="18">
        <f t="shared" si="1046"/>
        <v>43000</v>
      </c>
      <c r="M406" s="18">
        <f t="shared" si="1047"/>
        <v>0</v>
      </c>
      <c r="N406" s="18">
        <f t="shared" si="1048"/>
        <v>0</v>
      </c>
      <c r="O406" s="18">
        <f t="shared" si="1189"/>
        <v>0</v>
      </c>
      <c r="P406" s="18">
        <f t="shared" si="1189"/>
        <v>0</v>
      </c>
      <c r="Q406" s="18">
        <f t="shared" si="1189"/>
        <v>0</v>
      </c>
      <c r="R406" s="18">
        <f t="shared" si="1189"/>
        <v>0</v>
      </c>
      <c r="S406" s="18">
        <f t="shared" si="1189"/>
        <v>0</v>
      </c>
      <c r="T406" s="18">
        <f t="shared" si="991"/>
        <v>43000</v>
      </c>
      <c r="U406" s="18">
        <f t="shared" si="992"/>
        <v>0</v>
      </c>
      <c r="V406" s="18">
        <f t="shared" si="993"/>
        <v>0</v>
      </c>
      <c r="W406" s="18">
        <f t="shared" si="1189"/>
        <v>0</v>
      </c>
      <c r="X406" s="18">
        <f t="shared" si="1189"/>
        <v>0</v>
      </c>
      <c r="Y406" s="18">
        <f t="shared" si="1189"/>
        <v>0</v>
      </c>
      <c r="Z406" s="18">
        <f t="shared" si="1189"/>
        <v>0</v>
      </c>
      <c r="AA406" s="18">
        <f t="shared" si="1189"/>
        <v>0</v>
      </c>
      <c r="AB406" s="18">
        <f t="shared" si="1189"/>
        <v>0</v>
      </c>
      <c r="AC406" s="18">
        <f t="shared" si="998"/>
        <v>43000</v>
      </c>
      <c r="AD406" s="18">
        <f t="shared" si="999"/>
        <v>0</v>
      </c>
      <c r="AE406" s="18">
        <f t="shared" si="1000"/>
        <v>0</v>
      </c>
      <c r="AF406" s="18">
        <f t="shared" si="1189"/>
        <v>0</v>
      </c>
      <c r="AG406" s="18">
        <f t="shared" si="1189"/>
        <v>0</v>
      </c>
      <c r="AH406" s="18">
        <f t="shared" si="1189"/>
        <v>0</v>
      </c>
      <c r="AI406" s="18">
        <f t="shared" si="1001"/>
        <v>43000</v>
      </c>
      <c r="AJ406" s="18">
        <f t="shared" si="1002"/>
        <v>0</v>
      </c>
      <c r="AK406" s="18">
        <f t="shared" si="1003"/>
        <v>0</v>
      </c>
      <c r="AL406" s="18">
        <f t="shared" si="1189"/>
        <v>0</v>
      </c>
      <c r="AM406" s="18">
        <f t="shared" si="1004"/>
        <v>43000</v>
      </c>
      <c r="AN406" s="18">
        <f t="shared" si="1189"/>
        <v>0</v>
      </c>
      <c r="AO406" s="18">
        <f t="shared" si="1189"/>
        <v>0</v>
      </c>
      <c r="AP406" s="18">
        <f t="shared" si="1189"/>
        <v>0</v>
      </c>
      <c r="AQ406" s="18">
        <f t="shared" si="1005"/>
        <v>43000</v>
      </c>
      <c r="AR406" s="18">
        <f t="shared" si="1006"/>
        <v>0</v>
      </c>
      <c r="AS406" s="18">
        <f t="shared" si="1007"/>
        <v>0</v>
      </c>
      <c r="AT406" s="18">
        <f t="shared" si="1189"/>
        <v>0</v>
      </c>
      <c r="AU406" s="18">
        <f t="shared" si="1189"/>
        <v>0</v>
      </c>
      <c r="AV406" s="18">
        <f t="shared" si="1189"/>
        <v>0</v>
      </c>
      <c r="AW406" s="18">
        <f t="shared" si="1008"/>
        <v>43000</v>
      </c>
      <c r="AX406" s="18">
        <f t="shared" si="1009"/>
        <v>0</v>
      </c>
      <c r="AY406" s="18">
        <f t="shared" si="1010"/>
        <v>0</v>
      </c>
      <c r="AZ406" s="18">
        <f t="shared" si="1189"/>
        <v>0</v>
      </c>
      <c r="BA406" s="18">
        <f t="shared" si="1189"/>
        <v>0</v>
      </c>
      <c r="BB406" s="18">
        <f t="shared" si="1189"/>
        <v>0</v>
      </c>
      <c r="BC406" s="18">
        <f t="shared" si="1186"/>
        <v>43000</v>
      </c>
      <c r="BD406" s="18">
        <f t="shared" si="1187"/>
        <v>0</v>
      </c>
      <c r="BE406" s="18">
        <f t="shared" si="1188"/>
        <v>0</v>
      </c>
      <c r="BF406" s="18">
        <f t="shared" si="1189"/>
        <v>0</v>
      </c>
      <c r="BG406" s="18">
        <f t="shared" si="1189"/>
        <v>0</v>
      </c>
      <c r="BH406" s="18">
        <f t="shared" si="1189"/>
        <v>0</v>
      </c>
      <c r="BI406" s="18">
        <f t="shared" si="1183"/>
        <v>43000</v>
      </c>
      <c r="BJ406" s="18">
        <f t="shared" si="1184"/>
        <v>0</v>
      </c>
      <c r="BK406" s="18">
        <f t="shared" si="1185"/>
        <v>0</v>
      </c>
      <c r="BL406" s="18">
        <f t="shared" si="1189"/>
        <v>0</v>
      </c>
      <c r="BM406" s="18">
        <f t="shared" si="1189"/>
        <v>0</v>
      </c>
      <c r="BN406" s="18">
        <f t="shared" si="1189"/>
        <v>0</v>
      </c>
      <c r="BO406" s="18">
        <f t="shared" si="1161"/>
        <v>43000</v>
      </c>
      <c r="BP406" s="18">
        <f t="shared" si="1162"/>
        <v>0</v>
      </c>
      <c r="BQ406" s="18">
        <f t="shared" si="1163"/>
        <v>0</v>
      </c>
      <c r="BR406" s="18">
        <f t="shared" si="1189"/>
        <v>0</v>
      </c>
      <c r="BS406" s="18">
        <f t="shared" si="1189"/>
        <v>0</v>
      </c>
      <c r="BT406" s="18">
        <f t="shared" si="1189"/>
        <v>0</v>
      </c>
      <c r="BU406" s="18">
        <f t="shared" si="1164"/>
        <v>43000</v>
      </c>
      <c r="BV406" s="18">
        <f t="shared" si="1165"/>
        <v>0</v>
      </c>
      <c r="BW406" s="18">
        <f t="shared" si="1166"/>
        <v>0</v>
      </c>
      <c r="BX406" s="18">
        <f t="shared" si="1189"/>
        <v>0</v>
      </c>
      <c r="BY406" s="18">
        <f t="shared" si="1189"/>
        <v>0</v>
      </c>
      <c r="BZ406" s="18">
        <f t="shared" si="1189"/>
        <v>0</v>
      </c>
      <c r="CA406" s="18">
        <f t="shared" si="1167"/>
        <v>43000</v>
      </c>
      <c r="CB406" s="18">
        <f t="shared" si="1168"/>
        <v>0</v>
      </c>
      <c r="CC406" s="18">
        <f t="shared" si="1169"/>
        <v>0</v>
      </c>
      <c r="CD406" s="18">
        <f t="shared" si="1189"/>
        <v>0</v>
      </c>
      <c r="CE406" s="27"/>
      <c r="CF406" s="33"/>
    </row>
    <row r="407" spans="1:84" x14ac:dyDescent="0.3">
      <c r="A407" s="19" t="s">
        <v>1318</v>
      </c>
      <c r="B407" s="39">
        <v>620</v>
      </c>
      <c r="C407" s="41"/>
      <c r="D407" s="41"/>
      <c r="E407" s="14" t="s">
        <v>569</v>
      </c>
      <c r="F407" s="18">
        <f>F408</f>
        <v>43000</v>
      </c>
      <c r="G407" s="18">
        <f t="shared" si="1189"/>
        <v>0</v>
      </c>
      <c r="H407" s="18">
        <f t="shared" si="1189"/>
        <v>0</v>
      </c>
      <c r="I407" s="18">
        <f t="shared" si="1189"/>
        <v>0</v>
      </c>
      <c r="J407" s="18">
        <f t="shared" si="1189"/>
        <v>0</v>
      </c>
      <c r="K407" s="18">
        <f t="shared" si="1189"/>
        <v>0</v>
      </c>
      <c r="L407" s="18">
        <f t="shared" si="1046"/>
        <v>43000</v>
      </c>
      <c r="M407" s="18">
        <f t="shared" si="1047"/>
        <v>0</v>
      </c>
      <c r="N407" s="18">
        <f t="shared" si="1048"/>
        <v>0</v>
      </c>
      <c r="O407" s="18">
        <f t="shared" si="1189"/>
        <v>0</v>
      </c>
      <c r="P407" s="18">
        <f t="shared" si="1189"/>
        <v>0</v>
      </c>
      <c r="Q407" s="18">
        <f t="shared" si="1189"/>
        <v>0</v>
      </c>
      <c r="R407" s="18">
        <f t="shared" si="1189"/>
        <v>0</v>
      </c>
      <c r="S407" s="18">
        <f t="shared" si="1189"/>
        <v>0</v>
      </c>
      <c r="T407" s="18">
        <f t="shared" si="991"/>
        <v>43000</v>
      </c>
      <c r="U407" s="18">
        <f t="shared" si="992"/>
        <v>0</v>
      </c>
      <c r="V407" s="18">
        <f t="shared" si="993"/>
        <v>0</v>
      </c>
      <c r="W407" s="18">
        <f t="shared" si="1189"/>
        <v>0</v>
      </c>
      <c r="X407" s="18">
        <f t="shared" si="1189"/>
        <v>0</v>
      </c>
      <c r="Y407" s="18">
        <f t="shared" si="1189"/>
        <v>0</v>
      </c>
      <c r="Z407" s="18">
        <f t="shared" si="1189"/>
        <v>0</v>
      </c>
      <c r="AA407" s="18">
        <f t="shared" si="1189"/>
        <v>0</v>
      </c>
      <c r="AB407" s="18">
        <f t="shared" si="1189"/>
        <v>0</v>
      </c>
      <c r="AC407" s="18">
        <f t="shared" si="998"/>
        <v>43000</v>
      </c>
      <c r="AD407" s="18">
        <f t="shared" si="999"/>
        <v>0</v>
      </c>
      <c r="AE407" s="18">
        <f t="shared" si="1000"/>
        <v>0</v>
      </c>
      <c r="AF407" s="18">
        <f t="shared" si="1189"/>
        <v>0</v>
      </c>
      <c r="AG407" s="18">
        <f t="shared" si="1189"/>
        <v>0</v>
      </c>
      <c r="AH407" s="18">
        <f t="shared" si="1189"/>
        <v>0</v>
      </c>
      <c r="AI407" s="18">
        <f t="shared" si="1001"/>
        <v>43000</v>
      </c>
      <c r="AJ407" s="18">
        <f t="shared" si="1002"/>
        <v>0</v>
      </c>
      <c r="AK407" s="18">
        <f t="shared" si="1003"/>
        <v>0</v>
      </c>
      <c r="AL407" s="18">
        <f t="shared" si="1189"/>
        <v>0</v>
      </c>
      <c r="AM407" s="18">
        <f t="shared" si="1004"/>
        <v>43000</v>
      </c>
      <c r="AN407" s="18">
        <f t="shared" si="1189"/>
        <v>0</v>
      </c>
      <c r="AO407" s="18">
        <f t="shared" si="1189"/>
        <v>0</v>
      </c>
      <c r="AP407" s="18">
        <f t="shared" si="1189"/>
        <v>0</v>
      </c>
      <c r="AQ407" s="18">
        <f t="shared" si="1005"/>
        <v>43000</v>
      </c>
      <c r="AR407" s="18">
        <f t="shared" si="1006"/>
        <v>0</v>
      </c>
      <c r="AS407" s="18">
        <f t="shared" si="1007"/>
        <v>0</v>
      </c>
      <c r="AT407" s="18">
        <f t="shared" si="1189"/>
        <v>0</v>
      </c>
      <c r="AU407" s="18">
        <f t="shared" si="1189"/>
        <v>0</v>
      </c>
      <c r="AV407" s="18">
        <f t="shared" si="1189"/>
        <v>0</v>
      </c>
      <c r="AW407" s="18">
        <f t="shared" si="1008"/>
        <v>43000</v>
      </c>
      <c r="AX407" s="18">
        <f t="shared" si="1009"/>
        <v>0</v>
      </c>
      <c r="AY407" s="18">
        <f t="shared" si="1010"/>
        <v>0</v>
      </c>
      <c r="AZ407" s="18">
        <f t="shared" si="1189"/>
        <v>0</v>
      </c>
      <c r="BA407" s="18">
        <f t="shared" si="1189"/>
        <v>0</v>
      </c>
      <c r="BB407" s="18">
        <f t="shared" si="1189"/>
        <v>0</v>
      </c>
      <c r="BC407" s="18">
        <f t="shared" si="1186"/>
        <v>43000</v>
      </c>
      <c r="BD407" s="18">
        <f t="shared" si="1187"/>
        <v>0</v>
      </c>
      <c r="BE407" s="18">
        <f t="shared" si="1188"/>
        <v>0</v>
      </c>
      <c r="BF407" s="18">
        <f t="shared" si="1189"/>
        <v>0</v>
      </c>
      <c r="BG407" s="18">
        <f t="shared" si="1189"/>
        <v>0</v>
      </c>
      <c r="BH407" s="18">
        <f t="shared" si="1189"/>
        <v>0</v>
      </c>
      <c r="BI407" s="18">
        <f t="shared" si="1183"/>
        <v>43000</v>
      </c>
      <c r="BJ407" s="18">
        <f t="shared" si="1184"/>
        <v>0</v>
      </c>
      <c r="BK407" s="18">
        <f t="shared" si="1185"/>
        <v>0</v>
      </c>
      <c r="BL407" s="18">
        <f t="shared" si="1189"/>
        <v>0</v>
      </c>
      <c r="BM407" s="18">
        <f t="shared" si="1189"/>
        <v>0</v>
      </c>
      <c r="BN407" s="18">
        <f t="shared" si="1189"/>
        <v>0</v>
      </c>
      <c r="BO407" s="18">
        <f t="shared" si="1161"/>
        <v>43000</v>
      </c>
      <c r="BP407" s="18">
        <f t="shared" si="1162"/>
        <v>0</v>
      </c>
      <c r="BQ407" s="18">
        <f t="shared" si="1163"/>
        <v>0</v>
      </c>
      <c r="BR407" s="18">
        <f t="shared" si="1189"/>
        <v>0</v>
      </c>
      <c r="BS407" s="18">
        <f t="shared" si="1189"/>
        <v>0</v>
      </c>
      <c r="BT407" s="18">
        <f t="shared" si="1189"/>
        <v>0</v>
      </c>
      <c r="BU407" s="18">
        <f t="shared" si="1164"/>
        <v>43000</v>
      </c>
      <c r="BV407" s="18">
        <f t="shared" si="1165"/>
        <v>0</v>
      </c>
      <c r="BW407" s="18">
        <f t="shared" si="1166"/>
        <v>0</v>
      </c>
      <c r="BX407" s="18">
        <f t="shared" si="1189"/>
        <v>0</v>
      </c>
      <c r="BY407" s="18">
        <f t="shared" si="1189"/>
        <v>0</v>
      </c>
      <c r="BZ407" s="18">
        <f t="shared" si="1189"/>
        <v>0</v>
      </c>
      <c r="CA407" s="18">
        <f t="shared" si="1167"/>
        <v>43000</v>
      </c>
      <c r="CB407" s="18">
        <f t="shared" si="1168"/>
        <v>0</v>
      </c>
      <c r="CC407" s="18">
        <f t="shared" si="1169"/>
        <v>0</v>
      </c>
      <c r="CD407" s="18">
        <f t="shared" si="1189"/>
        <v>0</v>
      </c>
      <c r="CE407" s="27"/>
      <c r="CF407" s="33"/>
    </row>
    <row r="408" spans="1:84" x14ac:dyDescent="0.3">
      <c r="A408" s="19" t="s">
        <v>1318</v>
      </c>
      <c r="B408" s="39">
        <v>620</v>
      </c>
      <c r="C408" s="41" t="s">
        <v>23</v>
      </c>
      <c r="D408" s="41" t="s">
        <v>5</v>
      </c>
      <c r="E408" s="14" t="s">
        <v>537</v>
      </c>
      <c r="F408" s="18">
        <v>43000</v>
      </c>
      <c r="G408" s="18"/>
      <c r="H408" s="18"/>
      <c r="I408" s="18"/>
      <c r="J408" s="18"/>
      <c r="K408" s="18"/>
      <c r="L408" s="18">
        <f t="shared" si="1046"/>
        <v>43000</v>
      </c>
      <c r="M408" s="18">
        <f t="shared" si="1047"/>
        <v>0</v>
      </c>
      <c r="N408" s="18">
        <f t="shared" si="1048"/>
        <v>0</v>
      </c>
      <c r="O408" s="18"/>
      <c r="P408" s="18"/>
      <c r="Q408" s="18"/>
      <c r="R408" s="18"/>
      <c r="S408" s="18"/>
      <c r="T408" s="18">
        <f t="shared" si="991"/>
        <v>43000</v>
      </c>
      <c r="U408" s="18">
        <f t="shared" si="992"/>
        <v>0</v>
      </c>
      <c r="V408" s="18">
        <f t="shared" si="993"/>
        <v>0</v>
      </c>
      <c r="W408" s="18"/>
      <c r="X408" s="18"/>
      <c r="Y408" s="18"/>
      <c r="Z408" s="18"/>
      <c r="AA408" s="18"/>
      <c r="AB408" s="18"/>
      <c r="AC408" s="18">
        <f t="shared" si="998"/>
        <v>43000</v>
      </c>
      <c r="AD408" s="18">
        <f t="shared" si="999"/>
        <v>0</v>
      </c>
      <c r="AE408" s="18">
        <f t="shared" si="1000"/>
        <v>0</v>
      </c>
      <c r="AF408" s="18"/>
      <c r="AG408" s="18"/>
      <c r="AH408" s="18"/>
      <c r="AI408" s="18">
        <f t="shared" si="1001"/>
        <v>43000</v>
      </c>
      <c r="AJ408" s="18">
        <f t="shared" si="1002"/>
        <v>0</v>
      </c>
      <c r="AK408" s="18">
        <f t="shared" si="1003"/>
        <v>0</v>
      </c>
      <c r="AL408" s="18"/>
      <c r="AM408" s="18">
        <f t="shared" si="1004"/>
        <v>43000</v>
      </c>
      <c r="AN408" s="18"/>
      <c r="AO408" s="18"/>
      <c r="AP408" s="18"/>
      <c r="AQ408" s="18">
        <f t="shared" si="1005"/>
        <v>43000</v>
      </c>
      <c r="AR408" s="18">
        <f t="shared" si="1006"/>
        <v>0</v>
      </c>
      <c r="AS408" s="18">
        <f t="shared" si="1007"/>
        <v>0</v>
      </c>
      <c r="AT408" s="18"/>
      <c r="AU408" s="18"/>
      <c r="AV408" s="18"/>
      <c r="AW408" s="18">
        <f t="shared" si="1008"/>
        <v>43000</v>
      </c>
      <c r="AX408" s="18">
        <f t="shared" si="1009"/>
        <v>0</v>
      </c>
      <c r="AY408" s="18">
        <f t="shared" si="1010"/>
        <v>0</v>
      </c>
      <c r="AZ408" s="18"/>
      <c r="BA408" s="18"/>
      <c r="BB408" s="18"/>
      <c r="BC408" s="18">
        <f t="shared" si="1186"/>
        <v>43000</v>
      </c>
      <c r="BD408" s="18">
        <f t="shared" si="1187"/>
        <v>0</v>
      </c>
      <c r="BE408" s="18">
        <f t="shared" si="1188"/>
        <v>0</v>
      </c>
      <c r="BF408" s="18"/>
      <c r="BG408" s="18"/>
      <c r="BH408" s="18"/>
      <c r="BI408" s="18">
        <f t="shared" si="1183"/>
        <v>43000</v>
      </c>
      <c r="BJ408" s="18">
        <f t="shared" si="1184"/>
        <v>0</v>
      </c>
      <c r="BK408" s="18">
        <f t="shared" si="1185"/>
        <v>0</v>
      </c>
      <c r="BL408" s="18"/>
      <c r="BM408" s="18"/>
      <c r="BN408" s="18"/>
      <c r="BO408" s="18">
        <f t="shared" si="1161"/>
        <v>43000</v>
      </c>
      <c r="BP408" s="18">
        <f t="shared" si="1162"/>
        <v>0</v>
      </c>
      <c r="BQ408" s="18">
        <f t="shared" si="1163"/>
        <v>0</v>
      </c>
      <c r="BR408" s="18"/>
      <c r="BS408" s="18"/>
      <c r="BT408" s="18"/>
      <c r="BU408" s="18">
        <f t="shared" si="1164"/>
        <v>43000</v>
      </c>
      <c r="BV408" s="18">
        <f t="shared" si="1165"/>
        <v>0</v>
      </c>
      <c r="BW408" s="18">
        <f t="shared" si="1166"/>
        <v>0</v>
      </c>
      <c r="BX408" s="18"/>
      <c r="BY408" s="18"/>
      <c r="BZ408" s="18"/>
      <c r="CA408" s="18">
        <f t="shared" si="1167"/>
        <v>43000</v>
      </c>
      <c r="CB408" s="18">
        <f t="shared" si="1168"/>
        <v>0</v>
      </c>
      <c r="CC408" s="18">
        <f t="shared" si="1169"/>
        <v>0</v>
      </c>
      <c r="CD408" s="18"/>
      <c r="CE408" s="27"/>
      <c r="CF408" s="33"/>
    </row>
    <row r="409" spans="1:84" ht="62.4" x14ac:dyDescent="0.3">
      <c r="A409" s="19" t="s">
        <v>1275</v>
      </c>
      <c r="B409" s="39"/>
      <c r="C409" s="41"/>
      <c r="D409" s="41"/>
      <c r="E409" s="22" t="s">
        <v>1279</v>
      </c>
      <c r="F409" s="18">
        <f>F410+F414</f>
        <v>21424.2</v>
      </c>
      <c r="G409" s="18">
        <f t="shared" ref="G409:CD409" si="1190">G410+G414</f>
        <v>0</v>
      </c>
      <c r="H409" s="18">
        <f t="shared" si="1190"/>
        <v>0</v>
      </c>
      <c r="I409" s="18">
        <f t="shared" ref="I409:K409" si="1191">I410+I414</f>
        <v>0</v>
      </c>
      <c r="J409" s="18">
        <f t="shared" si="1191"/>
        <v>0</v>
      </c>
      <c r="K409" s="18">
        <f t="shared" si="1191"/>
        <v>0</v>
      </c>
      <c r="L409" s="18">
        <f t="shared" si="1046"/>
        <v>21424.2</v>
      </c>
      <c r="M409" s="18">
        <f t="shared" si="1047"/>
        <v>0</v>
      </c>
      <c r="N409" s="18">
        <f t="shared" si="1048"/>
        <v>0</v>
      </c>
      <c r="O409" s="18">
        <f t="shared" ref="O409:S409" si="1192">O410+O414</f>
        <v>0</v>
      </c>
      <c r="P409" s="18">
        <f t="shared" si="1192"/>
        <v>0</v>
      </c>
      <c r="Q409" s="18">
        <f t="shared" si="1192"/>
        <v>0</v>
      </c>
      <c r="R409" s="18">
        <f t="shared" si="1192"/>
        <v>0</v>
      </c>
      <c r="S409" s="18">
        <f t="shared" si="1192"/>
        <v>0</v>
      </c>
      <c r="T409" s="18">
        <f t="shared" si="991"/>
        <v>21424.2</v>
      </c>
      <c r="U409" s="18">
        <f t="shared" si="992"/>
        <v>0</v>
      </c>
      <c r="V409" s="18">
        <f t="shared" si="993"/>
        <v>0</v>
      </c>
      <c r="W409" s="18">
        <f t="shared" ref="W409:AB409" si="1193">W410+W414</f>
        <v>-9924.2000000000007</v>
      </c>
      <c r="X409" s="18">
        <f t="shared" si="1193"/>
        <v>0</v>
      </c>
      <c r="Y409" s="18">
        <f t="shared" si="1193"/>
        <v>0</v>
      </c>
      <c r="Z409" s="18">
        <f t="shared" si="1193"/>
        <v>0</v>
      </c>
      <c r="AA409" s="18">
        <f t="shared" si="1193"/>
        <v>0</v>
      </c>
      <c r="AB409" s="18">
        <f t="shared" si="1193"/>
        <v>0</v>
      </c>
      <c r="AC409" s="18">
        <f t="shared" si="998"/>
        <v>11500</v>
      </c>
      <c r="AD409" s="18">
        <f t="shared" si="999"/>
        <v>0</v>
      </c>
      <c r="AE409" s="18">
        <f t="shared" si="1000"/>
        <v>0</v>
      </c>
      <c r="AF409" s="18">
        <f t="shared" ref="AF409:AH409" si="1194">AF410+AF414</f>
        <v>0</v>
      </c>
      <c r="AG409" s="18">
        <f t="shared" si="1194"/>
        <v>0</v>
      </c>
      <c r="AH409" s="18">
        <f t="shared" si="1194"/>
        <v>0</v>
      </c>
      <c r="AI409" s="18">
        <f t="shared" si="1001"/>
        <v>11500</v>
      </c>
      <c r="AJ409" s="18">
        <f t="shared" si="1002"/>
        <v>0</v>
      </c>
      <c r="AK409" s="18">
        <f t="shared" si="1003"/>
        <v>0</v>
      </c>
      <c r="AL409" s="18">
        <f t="shared" ref="AL409" si="1195">AL410+AL414</f>
        <v>0</v>
      </c>
      <c r="AM409" s="18">
        <f t="shared" si="1004"/>
        <v>11500</v>
      </c>
      <c r="AN409" s="18">
        <f t="shared" ref="AN409:AP409" si="1196">AN410+AN414</f>
        <v>0</v>
      </c>
      <c r="AO409" s="18">
        <f t="shared" si="1196"/>
        <v>0</v>
      </c>
      <c r="AP409" s="18">
        <f t="shared" si="1196"/>
        <v>0</v>
      </c>
      <c r="AQ409" s="18">
        <f t="shared" si="1005"/>
        <v>11500</v>
      </c>
      <c r="AR409" s="18">
        <f t="shared" si="1006"/>
        <v>0</v>
      </c>
      <c r="AS409" s="18">
        <f t="shared" si="1007"/>
        <v>0</v>
      </c>
      <c r="AT409" s="18">
        <f t="shared" ref="AT409:AV409" si="1197">AT410+AT414</f>
        <v>0</v>
      </c>
      <c r="AU409" s="18">
        <f t="shared" si="1197"/>
        <v>0</v>
      </c>
      <c r="AV409" s="18">
        <f t="shared" si="1197"/>
        <v>0</v>
      </c>
      <c r="AW409" s="18">
        <f t="shared" si="1008"/>
        <v>11500</v>
      </c>
      <c r="AX409" s="18">
        <f t="shared" si="1009"/>
        <v>0</v>
      </c>
      <c r="AY409" s="18">
        <f t="shared" si="1010"/>
        <v>0</v>
      </c>
      <c r="AZ409" s="18">
        <f t="shared" ref="AZ409:BB409" si="1198">AZ410+AZ414</f>
        <v>0</v>
      </c>
      <c r="BA409" s="18">
        <f t="shared" si="1198"/>
        <v>0</v>
      </c>
      <c r="BB409" s="18">
        <f t="shared" si="1198"/>
        <v>0</v>
      </c>
      <c r="BC409" s="18">
        <f t="shared" si="1186"/>
        <v>11500</v>
      </c>
      <c r="BD409" s="18">
        <f t="shared" si="1187"/>
        <v>0</v>
      </c>
      <c r="BE409" s="18">
        <f t="shared" si="1188"/>
        <v>0</v>
      </c>
      <c r="BF409" s="18">
        <f t="shared" ref="BF409:BH409" si="1199">BF410+BF414</f>
        <v>0</v>
      </c>
      <c r="BG409" s="18">
        <f t="shared" si="1199"/>
        <v>0</v>
      </c>
      <c r="BH409" s="18">
        <f t="shared" si="1199"/>
        <v>0</v>
      </c>
      <c r="BI409" s="18">
        <f t="shared" si="1183"/>
        <v>11500</v>
      </c>
      <c r="BJ409" s="18">
        <f t="shared" si="1184"/>
        <v>0</v>
      </c>
      <c r="BK409" s="18">
        <f t="shared" si="1185"/>
        <v>0</v>
      </c>
      <c r="BL409" s="18">
        <f t="shared" ref="BL409:BN409" si="1200">BL410+BL414</f>
        <v>0</v>
      </c>
      <c r="BM409" s="18">
        <f t="shared" si="1200"/>
        <v>0</v>
      </c>
      <c r="BN409" s="18">
        <f t="shared" si="1200"/>
        <v>0</v>
      </c>
      <c r="BO409" s="18">
        <f t="shared" si="1161"/>
        <v>11500</v>
      </c>
      <c r="BP409" s="18">
        <f t="shared" si="1162"/>
        <v>0</v>
      </c>
      <c r="BQ409" s="18">
        <f t="shared" si="1163"/>
        <v>0</v>
      </c>
      <c r="BR409" s="18">
        <f t="shared" ref="BR409:BT409" si="1201">BR410+BR414</f>
        <v>0</v>
      </c>
      <c r="BS409" s="18">
        <f t="shared" si="1201"/>
        <v>0</v>
      </c>
      <c r="BT409" s="18">
        <f t="shared" si="1201"/>
        <v>0</v>
      </c>
      <c r="BU409" s="18">
        <f t="shared" si="1164"/>
        <v>11500</v>
      </c>
      <c r="BV409" s="18">
        <f t="shared" si="1165"/>
        <v>0</v>
      </c>
      <c r="BW409" s="18">
        <f t="shared" si="1166"/>
        <v>0</v>
      </c>
      <c r="BX409" s="18">
        <f t="shared" ref="BX409:BZ409" si="1202">BX410+BX414</f>
        <v>0</v>
      </c>
      <c r="BY409" s="18">
        <f t="shared" si="1202"/>
        <v>0</v>
      </c>
      <c r="BZ409" s="18">
        <f t="shared" si="1202"/>
        <v>0</v>
      </c>
      <c r="CA409" s="18">
        <f t="shared" si="1167"/>
        <v>11500</v>
      </c>
      <c r="CB409" s="18">
        <f t="shared" si="1168"/>
        <v>0</v>
      </c>
      <c r="CC409" s="18">
        <f t="shared" si="1169"/>
        <v>0</v>
      </c>
      <c r="CD409" s="18">
        <f t="shared" si="1190"/>
        <v>0</v>
      </c>
      <c r="CE409" s="27"/>
      <c r="CF409" s="33"/>
    </row>
    <row r="410" spans="1:84" ht="46.8" hidden="1" x14ac:dyDescent="0.3">
      <c r="A410" s="19" t="s">
        <v>1276</v>
      </c>
      <c r="B410" s="39"/>
      <c r="C410" s="41"/>
      <c r="D410" s="41"/>
      <c r="E410" s="22" t="s">
        <v>1289</v>
      </c>
      <c r="F410" s="18">
        <f t="shared" ref="F410:K412" si="1203">F411</f>
        <v>0</v>
      </c>
      <c r="G410" s="18">
        <f t="shared" si="1203"/>
        <v>0</v>
      </c>
      <c r="H410" s="18">
        <f t="shared" si="1203"/>
        <v>0</v>
      </c>
      <c r="I410" s="18">
        <f t="shared" si="1203"/>
        <v>0</v>
      </c>
      <c r="J410" s="18">
        <f t="shared" si="1203"/>
        <v>0</v>
      </c>
      <c r="K410" s="18">
        <f t="shared" si="1203"/>
        <v>0</v>
      </c>
      <c r="L410" s="18">
        <f t="shared" si="1046"/>
        <v>0</v>
      </c>
      <c r="M410" s="18">
        <f t="shared" si="1047"/>
        <v>0</v>
      </c>
      <c r="N410" s="18">
        <f t="shared" si="1048"/>
        <v>0</v>
      </c>
      <c r="O410" s="18">
        <f t="shared" ref="O410:S412" si="1204">O411</f>
        <v>0</v>
      </c>
      <c r="P410" s="18">
        <f t="shared" si="1204"/>
        <v>0</v>
      </c>
      <c r="Q410" s="18">
        <f t="shared" si="1204"/>
        <v>0</v>
      </c>
      <c r="R410" s="18">
        <f t="shared" si="1204"/>
        <v>0</v>
      </c>
      <c r="S410" s="18">
        <f t="shared" si="1204"/>
        <v>0</v>
      </c>
      <c r="T410" s="18">
        <f t="shared" si="991"/>
        <v>0</v>
      </c>
      <c r="U410" s="18">
        <f t="shared" si="992"/>
        <v>0</v>
      </c>
      <c r="V410" s="18">
        <f t="shared" si="993"/>
        <v>0</v>
      </c>
      <c r="W410" s="18">
        <f t="shared" ref="W410:CD412" si="1205">W411</f>
        <v>0</v>
      </c>
      <c r="X410" s="18">
        <f t="shared" si="1205"/>
        <v>0</v>
      </c>
      <c r="Y410" s="18">
        <f t="shared" si="1205"/>
        <v>0</v>
      </c>
      <c r="Z410" s="18">
        <f t="shared" si="1205"/>
        <v>0</v>
      </c>
      <c r="AA410" s="18">
        <f t="shared" si="1205"/>
        <v>0</v>
      </c>
      <c r="AB410" s="18">
        <f t="shared" si="1205"/>
        <v>0</v>
      </c>
      <c r="AC410" s="18">
        <f t="shared" si="998"/>
        <v>0</v>
      </c>
      <c r="AD410" s="18">
        <f t="shared" si="999"/>
        <v>0</v>
      </c>
      <c r="AE410" s="18">
        <f t="shared" si="1000"/>
        <v>0</v>
      </c>
      <c r="AF410" s="18">
        <f t="shared" si="1205"/>
        <v>0</v>
      </c>
      <c r="AG410" s="18">
        <f t="shared" si="1205"/>
        <v>0</v>
      </c>
      <c r="AH410" s="18">
        <f t="shared" si="1205"/>
        <v>0</v>
      </c>
      <c r="AI410" s="18">
        <f t="shared" si="1001"/>
        <v>0</v>
      </c>
      <c r="AJ410" s="18">
        <f t="shared" si="1002"/>
        <v>0</v>
      </c>
      <c r="AK410" s="18">
        <f t="shared" si="1003"/>
        <v>0</v>
      </c>
      <c r="AL410" s="18">
        <f t="shared" si="1205"/>
        <v>0</v>
      </c>
      <c r="AM410" s="18">
        <f t="shared" si="1004"/>
        <v>0</v>
      </c>
      <c r="AN410" s="18">
        <f t="shared" si="1205"/>
        <v>0</v>
      </c>
      <c r="AO410" s="18">
        <f t="shared" si="1205"/>
        <v>0</v>
      </c>
      <c r="AP410" s="18">
        <f t="shared" si="1205"/>
        <v>0</v>
      </c>
      <c r="AQ410" s="18">
        <f t="shared" si="1005"/>
        <v>0</v>
      </c>
      <c r="AR410" s="18">
        <f t="shared" si="1006"/>
        <v>0</v>
      </c>
      <c r="AS410" s="18">
        <f t="shared" si="1007"/>
        <v>0</v>
      </c>
      <c r="AT410" s="18">
        <f t="shared" si="1205"/>
        <v>0</v>
      </c>
      <c r="AU410" s="18">
        <f t="shared" si="1205"/>
        <v>0</v>
      </c>
      <c r="AV410" s="18">
        <f t="shared" si="1205"/>
        <v>0</v>
      </c>
      <c r="AW410" s="18">
        <f t="shared" si="1008"/>
        <v>0</v>
      </c>
      <c r="AX410" s="18">
        <f t="shared" si="1009"/>
        <v>0</v>
      </c>
      <c r="AY410" s="18">
        <f t="shared" si="1010"/>
        <v>0</v>
      </c>
      <c r="AZ410" s="18">
        <f t="shared" si="1205"/>
        <v>0</v>
      </c>
      <c r="BA410" s="18">
        <f t="shared" si="1205"/>
        <v>0</v>
      </c>
      <c r="BB410" s="18">
        <f t="shared" si="1205"/>
        <v>0</v>
      </c>
      <c r="BC410" s="18">
        <f t="shared" si="1186"/>
        <v>0</v>
      </c>
      <c r="BD410" s="18">
        <f t="shared" si="1187"/>
        <v>0</v>
      </c>
      <c r="BE410" s="18">
        <f t="shared" si="1188"/>
        <v>0</v>
      </c>
      <c r="BF410" s="18">
        <f t="shared" si="1205"/>
        <v>0</v>
      </c>
      <c r="BG410" s="18">
        <f t="shared" si="1205"/>
        <v>0</v>
      </c>
      <c r="BH410" s="18">
        <f t="shared" si="1205"/>
        <v>0</v>
      </c>
      <c r="BI410" s="18">
        <f t="shared" si="1183"/>
        <v>0</v>
      </c>
      <c r="BJ410" s="18">
        <f t="shared" si="1184"/>
        <v>0</v>
      </c>
      <c r="BK410" s="18">
        <f t="shared" si="1185"/>
        <v>0</v>
      </c>
      <c r="BL410" s="18">
        <f t="shared" si="1205"/>
        <v>0</v>
      </c>
      <c r="BM410" s="18">
        <f t="shared" si="1205"/>
        <v>0</v>
      </c>
      <c r="BN410" s="18">
        <f t="shared" si="1205"/>
        <v>0</v>
      </c>
      <c r="BO410" s="18">
        <f t="shared" si="1161"/>
        <v>0</v>
      </c>
      <c r="BP410" s="18">
        <f t="shared" si="1162"/>
        <v>0</v>
      </c>
      <c r="BQ410" s="18">
        <f t="shared" si="1163"/>
        <v>0</v>
      </c>
      <c r="BR410" s="18">
        <f t="shared" si="1205"/>
        <v>0</v>
      </c>
      <c r="BS410" s="18">
        <f t="shared" si="1205"/>
        <v>0</v>
      </c>
      <c r="BT410" s="18">
        <f t="shared" si="1205"/>
        <v>0</v>
      </c>
      <c r="BU410" s="18">
        <f t="shared" si="1164"/>
        <v>0</v>
      </c>
      <c r="BV410" s="18">
        <f t="shared" si="1165"/>
        <v>0</v>
      </c>
      <c r="BW410" s="18">
        <f t="shared" si="1166"/>
        <v>0</v>
      </c>
      <c r="BX410" s="18">
        <f t="shared" si="1205"/>
        <v>0</v>
      </c>
      <c r="BY410" s="18">
        <f t="shared" si="1205"/>
        <v>0</v>
      </c>
      <c r="BZ410" s="18">
        <f t="shared" si="1205"/>
        <v>0</v>
      </c>
      <c r="CA410" s="18">
        <f t="shared" si="1167"/>
        <v>0</v>
      </c>
      <c r="CB410" s="18">
        <f t="shared" si="1168"/>
        <v>0</v>
      </c>
      <c r="CC410" s="18">
        <f t="shared" si="1169"/>
        <v>0</v>
      </c>
      <c r="CD410" s="18">
        <f t="shared" si="1205"/>
        <v>0</v>
      </c>
      <c r="CE410" s="27" t="s">
        <v>1661</v>
      </c>
      <c r="CF410" s="33"/>
    </row>
    <row r="411" spans="1:84" ht="46.8" hidden="1" x14ac:dyDescent="0.3">
      <c r="A411" s="19" t="s">
        <v>1276</v>
      </c>
      <c r="B411" s="39">
        <v>400</v>
      </c>
      <c r="C411" s="41"/>
      <c r="D411" s="41"/>
      <c r="E411" s="14" t="s">
        <v>553</v>
      </c>
      <c r="F411" s="18">
        <f t="shared" si="1203"/>
        <v>0</v>
      </c>
      <c r="G411" s="18">
        <f t="shared" si="1203"/>
        <v>0</v>
      </c>
      <c r="H411" s="18">
        <f t="shared" si="1203"/>
        <v>0</v>
      </c>
      <c r="I411" s="18">
        <f t="shared" si="1203"/>
        <v>0</v>
      </c>
      <c r="J411" s="18">
        <f t="shared" si="1203"/>
        <v>0</v>
      </c>
      <c r="K411" s="18">
        <f t="shared" si="1203"/>
        <v>0</v>
      </c>
      <c r="L411" s="18">
        <f t="shared" si="1046"/>
        <v>0</v>
      </c>
      <c r="M411" s="18">
        <f t="shared" si="1047"/>
        <v>0</v>
      </c>
      <c r="N411" s="18">
        <f t="shared" si="1048"/>
        <v>0</v>
      </c>
      <c r="O411" s="18">
        <f t="shared" si="1204"/>
        <v>0</v>
      </c>
      <c r="P411" s="18">
        <f t="shared" si="1204"/>
        <v>0</v>
      </c>
      <c r="Q411" s="18">
        <f t="shared" si="1204"/>
        <v>0</v>
      </c>
      <c r="R411" s="18">
        <f t="shared" si="1204"/>
        <v>0</v>
      </c>
      <c r="S411" s="18">
        <f t="shared" si="1204"/>
        <v>0</v>
      </c>
      <c r="T411" s="18">
        <f t="shared" si="991"/>
        <v>0</v>
      </c>
      <c r="U411" s="18">
        <f t="shared" si="992"/>
        <v>0</v>
      </c>
      <c r="V411" s="18">
        <f t="shared" si="993"/>
        <v>0</v>
      </c>
      <c r="W411" s="18">
        <f t="shared" si="1205"/>
        <v>0</v>
      </c>
      <c r="X411" s="18">
        <f t="shared" si="1205"/>
        <v>0</v>
      </c>
      <c r="Y411" s="18">
        <f t="shared" si="1205"/>
        <v>0</v>
      </c>
      <c r="Z411" s="18">
        <f t="shared" si="1205"/>
        <v>0</v>
      </c>
      <c r="AA411" s="18">
        <f t="shared" si="1205"/>
        <v>0</v>
      </c>
      <c r="AB411" s="18">
        <f t="shared" si="1205"/>
        <v>0</v>
      </c>
      <c r="AC411" s="18">
        <f t="shared" si="998"/>
        <v>0</v>
      </c>
      <c r="AD411" s="18">
        <f t="shared" si="999"/>
        <v>0</v>
      </c>
      <c r="AE411" s="18">
        <f t="shared" si="1000"/>
        <v>0</v>
      </c>
      <c r="AF411" s="18">
        <f t="shared" si="1205"/>
        <v>0</v>
      </c>
      <c r="AG411" s="18">
        <f t="shared" si="1205"/>
        <v>0</v>
      </c>
      <c r="AH411" s="18">
        <f t="shared" si="1205"/>
        <v>0</v>
      </c>
      <c r="AI411" s="18">
        <f t="shared" si="1001"/>
        <v>0</v>
      </c>
      <c r="AJ411" s="18">
        <f t="shared" si="1002"/>
        <v>0</v>
      </c>
      <c r="AK411" s="18">
        <f t="shared" si="1003"/>
        <v>0</v>
      </c>
      <c r="AL411" s="18">
        <f t="shared" si="1205"/>
        <v>0</v>
      </c>
      <c r="AM411" s="18">
        <f t="shared" si="1004"/>
        <v>0</v>
      </c>
      <c r="AN411" s="18">
        <f t="shared" si="1205"/>
        <v>0</v>
      </c>
      <c r="AO411" s="18">
        <f t="shared" si="1205"/>
        <v>0</v>
      </c>
      <c r="AP411" s="18">
        <f t="shared" si="1205"/>
        <v>0</v>
      </c>
      <c r="AQ411" s="18">
        <f t="shared" si="1005"/>
        <v>0</v>
      </c>
      <c r="AR411" s="18">
        <f t="shared" si="1006"/>
        <v>0</v>
      </c>
      <c r="AS411" s="18">
        <f t="shared" si="1007"/>
        <v>0</v>
      </c>
      <c r="AT411" s="18">
        <f t="shared" si="1205"/>
        <v>0</v>
      </c>
      <c r="AU411" s="18">
        <f t="shared" si="1205"/>
        <v>0</v>
      </c>
      <c r="AV411" s="18">
        <f t="shared" si="1205"/>
        <v>0</v>
      </c>
      <c r="AW411" s="18">
        <f t="shared" si="1008"/>
        <v>0</v>
      </c>
      <c r="AX411" s="18">
        <f t="shared" si="1009"/>
        <v>0</v>
      </c>
      <c r="AY411" s="18">
        <f t="shared" si="1010"/>
        <v>0</v>
      </c>
      <c r="AZ411" s="18">
        <f t="shared" si="1205"/>
        <v>0</v>
      </c>
      <c r="BA411" s="18">
        <f t="shared" si="1205"/>
        <v>0</v>
      </c>
      <c r="BB411" s="18">
        <f t="shared" si="1205"/>
        <v>0</v>
      </c>
      <c r="BC411" s="18">
        <f t="shared" si="1186"/>
        <v>0</v>
      </c>
      <c r="BD411" s="18">
        <f t="shared" si="1187"/>
        <v>0</v>
      </c>
      <c r="BE411" s="18">
        <f t="shared" si="1188"/>
        <v>0</v>
      </c>
      <c r="BF411" s="18">
        <f t="shared" si="1205"/>
        <v>0</v>
      </c>
      <c r="BG411" s="18">
        <f t="shared" si="1205"/>
        <v>0</v>
      </c>
      <c r="BH411" s="18">
        <f t="shared" si="1205"/>
        <v>0</v>
      </c>
      <c r="BI411" s="18">
        <f t="shared" si="1183"/>
        <v>0</v>
      </c>
      <c r="BJ411" s="18">
        <f t="shared" si="1184"/>
        <v>0</v>
      </c>
      <c r="BK411" s="18">
        <f t="shared" si="1185"/>
        <v>0</v>
      </c>
      <c r="BL411" s="18">
        <f t="shared" si="1205"/>
        <v>0</v>
      </c>
      <c r="BM411" s="18">
        <f t="shared" si="1205"/>
        <v>0</v>
      </c>
      <c r="BN411" s="18">
        <f t="shared" si="1205"/>
        <v>0</v>
      </c>
      <c r="BO411" s="18">
        <f t="shared" si="1161"/>
        <v>0</v>
      </c>
      <c r="BP411" s="18">
        <f t="shared" si="1162"/>
        <v>0</v>
      </c>
      <c r="BQ411" s="18">
        <f t="shared" si="1163"/>
        <v>0</v>
      </c>
      <c r="BR411" s="18">
        <f t="shared" si="1205"/>
        <v>0</v>
      </c>
      <c r="BS411" s="18">
        <f t="shared" si="1205"/>
        <v>0</v>
      </c>
      <c r="BT411" s="18">
        <f t="shared" si="1205"/>
        <v>0</v>
      </c>
      <c r="BU411" s="18">
        <f t="shared" si="1164"/>
        <v>0</v>
      </c>
      <c r="BV411" s="18">
        <f t="shared" si="1165"/>
        <v>0</v>
      </c>
      <c r="BW411" s="18">
        <f t="shared" si="1166"/>
        <v>0</v>
      </c>
      <c r="BX411" s="18">
        <f t="shared" si="1205"/>
        <v>0</v>
      </c>
      <c r="BY411" s="18">
        <f t="shared" si="1205"/>
        <v>0</v>
      </c>
      <c r="BZ411" s="18">
        <f t="shared" si="1205"/>
        <v>0</v>
      </c>
      <c r="CA411" s="18">
        <f t="shared" si="1167"/>
        <v>0</v>
      </c>
      <c r="CB411" s="18">
        <f t="shared" si="1168"/>
        <v>0</v>
      </c>
      <c r="CC411" s="18">
        <f t="shared" si="1169"/>
        <v>0</v>
      </c>
      <c r="CD411" s="18">
        <f t="shared" si="1205"/>
        <v>0</v>
      </c>
      <c r="CE411" s="27" t="s">
        <v>1661</v>
      </c>
      <c r="CF411" s="33"/>
    </row>
    <row r="412" spans="1:84" hidden="1" x14ac:dyDescent="0.3">
      <c r="A412" s="19" t="s">
        <v>1276</v>
      </c>
      <c r="B412" s="39">
        <v>410</v>
      </c>
      <c r="C412" s="41"/>
      <c r="D412" s="41"/>
      <c r="E412" s="14" t="s">
        <v>566</v>
      </c>
      <c r="F412" s="18">
        <f t="shared" si="1203"/>
        <v>0</v>
      </c>
      <c r="G412" s="18">
        <f t="shared" si="1203"/>
        <v>0</v>
      </c>
      <c r="H412" s="18">
        <f t="shared" si="1203"/>
        <v>0</v>
      </c>
      <c r="I412" s="18">
        <f t="shared" si="1203"/>
        <v>0</v>
      </c>
      <c r="J412" s="18">
        <f t="shared" si="1203"/>
        <v>0</v>
      </c>
      <c r="K412" s="18">
        <f t="shared" si="1203"/>
        <v>0</v>
      </c>
      <c r="L412" s="18">
        <f t="shared" si="1046"/>
        <v>0</v>
      </c>
      <c r="M412" s="18">
        <f t="shared" si="1047"/>
        <v>0</v>
      </c>
      <c r="N412" s="18">
        <f t="shared" si="1048"/>
        <v>0</v>
      </c>
      <c r="O412" s="18">
        <f t="shared" si="1204"/>
        <v>0</v>
      </c>
      <c r="P412" s="18">
        <f t="shared" si="1204"/>
        <v>0</v>
      </c>
      <c r="Q412" s="18">
        <f t="shared" si="1204"/>
        <v>0</v>
      </c>
      <c r="R412" s="18">
        <f t="shared" si="1204"/>
        <v>0</v>
      </c>
      <c r="S412" s="18">
        <f t="shared" si="1204"/>
        <v>0</v>
      </c>
      <c r="T412" s="18">
        <f t="shared" si="991"/>
        <v>0</v>
      </c>
      <c r="U412" s="18">
        <f t="shared" si="992"/>
        <v>0</v>
      </c>
      <c r="V412" s="18">
        <f t="shared" si="993"/>
        <v>0</v>
      </c>
      <c r="W412" s="18">
        <f t="shared" si="1205"/>
        <v>0</v>
      </c>
      <c r="X412" s="18">
        <f t="shared" si="1205"/>
        <v>0</v>
      </c>
      <c r="Y412" s="18">
        <f t="shared" si="1205"/>
        <v>0</v>
      </c>
      <c r="Z412" s="18">
        <f t="shared" si="1205"/>
        <v>0</v>
      </c>
      <c r="AA412" s="18">
        <f t="shared" si="1205"/>
        <v>0</v>
      </c>
      <c r="AB412" s="18">
        <f t="shared" si="1205"/>
        <v>0</v>
      </c>
      <c r="AC412" s="18">
        <f t="shared" si="998"/>
        <v>0</v>
      </c>
      <c r="AD412" s="18">
        <f t="shared" si="999"/>
        <v>0</v>
      </c>
      <c r="AE412" s="18">
        <f t="shared" si="1000"/>
        <v>0</v>
      </c>
      <c r="AF412" s="18">
        <f t="shared" si="1205"/>
        <v>0</v>
      </c>
      <c r="AG412" s="18">
        <f t="shared" si="1205"/>
        <v>0</v>
      </c>
      <c r="AH412" s="18">
        <f t="shared" si="1205"/>
        <v>0</v>
      </c>
      <c r="AI412" s="18">
        <f t="shared" si="1001"/>
        <v>0</v>
      </c>
      <c r="AJ412" s="18">
        <f t="shared" si="1002"/>
        <v>0</v>
      </c>
      <c r="AK412" s="18">
        <f t="shared" si="1003"/>
        <v>0</v>
      </c>
      <c r="AL412" s="18">
        <f t="shared" si="1205"/>
        <v>0</v>
      </c>
      <c r="AM412" s="18">
        <f t="shared" si="1004"/>
        <v>0</v>
      </c>
      <c r="AN412" s="18">
        <f t="shared" si="1205"/>
        <v>0</v>
      </c>
      <c r="AO412" s="18">
        <f t="shared" si="1205"/>
        <v>0</v>
      </c>
      <c r="AP412" s="18">
        <f t="shared" si="1205"/>
        <v>0</v>
      </c>
      <c r="AQ412" s="18">
        <f t="shared" si="1005"/>
        <v>0</v>
      </c>
      <c r="AR412" s="18">
        <f t="shared" si="1006"/>
        <v>0</v>
      </c>
      <c r="AS412" s="18">
        <f t="shared" si="1007"/>
        <v>0</v>
      </c>
      <c r="AT412" s="18">
        <f t="shared" si="1205"/>
        <v>0</v>
      </c>
      <c r="AU412" s="18">
        <f t="shared" si="1205"/>
        <v>0</v>
      </c>
      <c r="AV412" s="18">
        <f t="shared" si="1205"/>
        <v>0</v>
      </c>
      <c r="AW412" s="18">
        <f t="shared" si="1008"/>
        <v>0</v>
      </c>
      <c r="AX412" s="18">
        <f t="shared" si="1009"/>
        <v>0</v>
      </c>
      <c r="AY412" s="18">
        <f t="shared" si="1010"/>
        <v>0</v>
      </c>
      <c r="AZ412" s="18">
        <f t="shared" si="1205"/>
        <v>0</v>
      </c>
      <c r="BA412" s="18">
        <f t="shared" si="1205"/>
        <v>0</v>
      </c>
      <c r="BB412" s="18">
        <f t="shared" si="1205"/>
        <v>0</v>
      </c>
      <c r="BC412" s="18">
        <f t="shared" si="1186"/>
        <v>0</v>
      </c>
      <c r="BD412" s="18">
        <f t="shared" si="1187"/>
        <v>0</v>
      </c>
      <c r="BE412" s="18">
        <f t="shared" si="1188"/>
        <v>0</v>
      </c>
      <c r="BF412" s="18">
        <f t="shared" si="1205"/>
        <v>0</v>
      </c>
      <c r="BG412" s="18">
        <f t="shared" si="1205"/>
        <v>0</v>
      </c>
      <c r="BH412" s="18">
        <f t="shared" si="1205"/>
        <v>0</v>
      </c>
      <c r="BI412" s="18">
        <f t="shared" si="1183"/>
        <v>0</v>
      </c>
      <c r="BJ412" s="18">
        <f t="shared" si="1184"/>
        <v>0</v>
      </c>
      <c r="BK412" s="18">
        <f t="shared" si="1185"/>
        <v>0</v>
      </c>
      <c r="BL412" s="18">
        <f t="shared" si="1205"/>
        <v>0</v>
      </c>
      <c r="BM412" s="18">
        <f t="shared" si="1205"/>
        <v>0</v>
      </c>
      <c r="BN412" s="18">
        <f t="shared" si="1205"/>
        <v>0</v>
      </c>
      <c r="BO412" s="18">
        <f t="shared" si="1161"/>
        <v>0</v>
      </c>
      <c r="BP412" s="18">
        <f t="shared" si="1162"/>
        <v>0</v>
      </c>
      <c r="BQ412" s="18">
        <f t="shared" si="1163"/>
        <v>0</v>
      </c>
      <c r="BR412" s="18">
        <f t="shared" si="1205"/>
        <v>0</v>
      </c>
      <c r="BS412" s="18">
        <f t="shared" si="1205"/>
        <v>0</v>
      </c>
      <c r="BT412" s="18">
        <f t="shared" si="1205"/>
        <v>0</v>
      </c>
      <c r="BU412" s="18">
        <f t="shared" si="1164"/>
        <v>0</v>
      </c>
      <c r="BV412" s="18">
        <f t="shared" si="1165"/>
        <v>0</v>
      </c>
      <c r="BW412" s="18">
        <f t="shared" si="1166"/>
        <v>0</v>
      </c>
      <c r="BX412" s="18">
        <f t="shared" si="1205"/>
        <v>0</v>
      </c>
      <c r="BY412" s="18">
        <f t="shared" si="1205"/>
        <v>0</v>
      </c>
      <c r="BZ412" s="18">
        <f t="shared" si="1205"/>
        <v>0</v>
      </c>
      <c r="CA412" s="18">
        <f t="shared" si="1167"/>
        <v>0</v>
      </c>
      <c r="CB412" s="18">
        <f t="shared" si="1168"/>
        <v>0</v>
      </c>
      <c r="CC412" s="18">
        <f t="shared" si="1169"/>
        <v>0</v>
      </c>
      <c r="CD412" s="18">
        <f t="shared" si="1205"/>
        <v>0</v>
      </c>
      <c r="CE412" s="27" t="s">
        <v>1661</v>
      </c>
      <c r="CF412" s="33"/>
    </row>
    <row r="413" spans="1:84" hidden="1" x14ac:dyDescent="0.3">
      <c r="A413" s="19" t="s">
        <v>1276</v>
      </c>
      <c r="B413" s="39">
        <v>410</v>
      </c>
      <c r="C413" s="41" t="s">
        <v>23</v>
      </c>
      <c r="D413" s="41" t="s">
        <v>5</v>
      </c>
      <c r="E413" s="14" t="s">
        <v>537</v>
      </c>
      <c r="F413" s="18"/>
      <c r="G413" s="18"/>
      <c r="H413" s="18"/>
      <c r="I413" s="18"/>
      <c r="J413" s="18"/>
      <c r="K413" s="18"/>
      <c r="L413" s="18">
        <f t="shared" si="1046"/>
        <v>0</v>
      </c>
      <c r="M413" s="18">
        <f t="shared" si="1047"/>
        <v>0</v>
      </c>
      <c r="N413" s="18">
        <f t="shared" si="1048"/>
        <v>0</v>
      </c>
      <c r="O413" s="18"/>
      <c r="P413" s="18"/>
      <c r="Q413" s="18"/>
      <c r="R413" s="18"/>
      <c r="S413" s="18"/>
      <c r="T413" s="18">
        <f t="shared" si="991"/>
        <v>0</v>
      </c>
      <c r="U413" s="18">
        <f t="shared" si="992"/>
        <v>0</v>
      </c>
      <c r="V413" s="18">
        <f t="shared" si="993"/>
        <v>0</v>
      </c>
      <c r="W413" s="18"/>
      <c r="X413" s="18"/>
      <c r="Y413" s="18"/>
      <c r="Z413" s="18"/>
      <c r="AA413" s="18"/>
      <c r="AB413" s="18"/>
      <c r="AC413" s="18">
        <f t="shared" si="998"/>
        <v>0</v>
      </c>
      <c r="AD413" s="18">
        <f t="shared" si="999"/>
        <v>0</v>
      </c>
      <c r="AE413" s="18">
        <f t="shared" si="1000"/>
        <v>0</v>
      </c>
      <c r="AF413" s="18"/>
      <c r="AG413" s="18"/>
      <c r="AH413" s="18"/>
      <c r="AI413" s="18">
        <f t="shared" si="1001"/>
        <v>0</v>
      </c>
      <c r="AJ413" s="18">
        <f t="shared" si="1002"/>
        <v>0</v>
      </c>
      <c r="AK413" s="18">
        <f t="shared" si="1003"/>
        <v>0</v>
      </c>
      <c r="AL413" s="18"/>
      <c r="AM413" s="18">
        <f t="shared" si="1004"/>
        <v>0</v>
      </c>
      <c r="AN413" s="18"/>
      <c r="AO413" s="18"/>
      <c r="AP413" s="18"/>
      <c r="AQ413" s="18">
        <f t="shared" si="1005"/>
        <v>0</v>
      </c>
      <c r="AR413" s="18">
        <f t="shared" si="1006"/>
        <v>0</v>
      </c>
      <c r="AS413" s="18">
        <f t="shared" si="1007"/>
        <v>0</v>
      </c>
      <c r="AT413" s="18"/>
      <c r="AU413" s="18"/>
      <c r="AV413" s="18"/>
      <c r="AW413" s="18">
        <f t="shared" si="1008"/>
        <v>0</v>
      </c>
      <c r="AX413" s="18">
        <f t="shared" si="1009"/>
        <v>0</v>
      </c>
      <c r="AY413" s="18">
        <f t="shared" si="1010"/>
        <v>0</v>
      </c>
      <c r="AZ413" s="18"/>
      <c r="BA413" s="18"/>
      <c r="BB413" s="18"/>
      <c r="BC413" s="18">
        <f t="shared" si="1186"/>
        <v>0</v>
      </c>
      <c r="BD413" s="18">
        <f t="shared" si="1187"/>
        <v>0</v>
      </c>
      <c r="BE413" s="18">
        <f t="shared" si="1188"/>
        <v>0</v>
      </c>
      <c r="BF413" s="18"/>
      <c r="BG413" s="18"/>
      <c r="BH413" s="18"/>
      <c r="BI413" s="18">
        <f t="shared" si="1183"/>
        <v>0</v>
      </c>
      <c r="BJ413" s="18">
        <f t="shared" si="1184"/>
        <v>0</v>
      </c>
      <c r="BK413" s="18">
        <f t="shared" si="1185"/>
        <v>0</v>
      </c>
      <c r="BL413" s="18"/>
      <c r="BM413" s="18"/>
      <c r="BN413" s="18"/>
      <c r="BO413" s="18">
        <f t="shared" si="1161"/>
        <v>0</v>
      </c>
      <c r="BP413" s="18">
        <f t="shared" si="1162"/>
        <v>0</v>
      </c>
      <c r="BQ413" s="18">
        <f t="shared" si="1163"/>
        <v>0</v>
      </c>
      <c r="BR413" s="18"/>
      <c r="BS413" s="18"/>
      <c r="BT413" s="18"/>
      <c r="BU413" s="18">
        <f t="shared" si="1164"/>
        <v>0</v>
      </c>
      <c r="BV413" s="18">
        <f t="shared" si="1165"/>
        <v>0</v>
      </c>
      <c r="BW413" s="18">
        <f t="shared" si="1166"/>
        <v>0</v>
      </c>
      <c r="BX413" s="18"/>
      <c r="BY413" s="18"/>
      <c r="BZ413" s="18"/>
      <c r="CA413" s="18">
        <f t="shared" si="1167"/>
        <v>0</v>
      </c>
      <c r="CB413" s="18">
        <f t="shared" si="1168"/>
        <v>0</v>
      </c>
      <c r="CC413" s="18">
        <f t="shared" si="1169"/>
        <v>0</v>
      </c>
      <c r="CD413" s="18"/>
      <c r="CE413" s="27" t="s">
        <v>1661</v>
      </c>
      <c r="CF413" s="33"/>
    </row>
    <row r="414" spans="1:84" ht="78" x14ac:dyDescent="0.3">
      <c r="A414" s="19" t="s">
        <v>1320</v>
      </c>
      <c r="B414" s="39"/>
      <c r="C414" s="41"/>
      <c r="D414" s="41"/>
      <c r="E414" s="14" t="s">
        <v>1319</v>
      </c>
      <c r="F414" s="18">
        <f>F415</f>
        <v>21424.2</v>
      </c>
      <c r="G414" s="18">
        <f t="shared" ref="G414:CD416" si="1206">G415</f>
        <v>0</v>
      </c>
      <c r="H414" s="18">
        <f t="shared" si="1206"/>
        <v>0</v>
      </c>
      <c r="I414" s="18">
        <f t="shared" si="1206"/>
        <v>0</v>
      </c>
      <c r="J414" s="18">
        <f t="shared" si="1206"/>
        <v>0</v>
      </c>
      <c r="K414" s="18">
        <f t="shared" si="1206"/>
        <v>0</v>
      </c>
      <c r="L414" s="18">
        <f t="shared" si="1046"/>
        <v>21424.2</v>
      </c>
      <c r="M414" s="18">
        <f t="shared" si="1047"/>
        <v>0</v>
      </c>
      <c r="N414" s="18">
        <f t="shared" si="1048"/>
        <v>0</v>
      </c>
      <c r="O414" s="18">
        <f t="shared" si="1206"/>
        <v>0</v>
      </c>
      <c r="P414" s="18">
        <f t="shared" si="1206"/>
        <v>0</v>
      </c>
      <c r="Q414" s="18">
        <f t="shared" si="1206"/>
        <v>0</v>
      </c>
      <c r="R414" s="18">
        <f t="shared" si="1206"/>
        <v>0</v>
      </c>
      <c r="S414" s="18">
        <f t="shared" si="1206"/>
        <v>0</v>
      </c>
      <c r="T414" s="18">
        <f t="shared" si="991"/>
        <v>21424.2</v>
      </c>
      <c r="U414" s="18">
        <f t="shared" si="992"/>
        <v>0</v>
      </c>
      <c r="V414" s="18">
        <f t="shared" si="993"/>
        <v>0</v>
      </c>
      <c r="W414" s="18">
        <f t="shared" si="1206"/>
        <v>-9924.2000000000007</v>
      </c>
      <c r="X414" s="18">
        <f t="shared" si="1206"/>
        <v>0</v>
      </c>
      <c r="Y414" s="18">
        <f t="shared" si="1206"/>
        <v>0</v>
      </c>
      <c r="Z414" s="18">
        <f t="shared" si="1206"/>
        <v>0</v>
      </c>
      <c r="AA414" s="18">
        <f t="shared" si="1206"/>
        <v>0</v>
      </c>
      <c r="AB414" s="18">
        <f t="shared" si="1206"/>
        <v>0</v>
      </c>
      <c r="AC414" s="18">
        <f t="shared" si="998"/>
        <v>11500</v>
      </c>
      <c r="AD414" s="18">
        <f t="shared" si="999"/>
        <v>0</v>
      </c>
      <c r="AE414" s="18">
        <f t="shared" si="1000"/>
        <v>0</v>
      </c>
      <c r="AF414" s="18">
        <f t="shared" si="1206"/>
        <v>0</v>
      </c>
      <c r="AG414" s="18">
        <f t="shared" si="1206"/>
        <v>0</v>
      </c>
      <c r="AH414" s="18">
        <f t="shared" si="1206"/>
        <v>0</v>
      </c>
      <c r="AI414" s="18">
        <f t="shared" si="1001"/>
        <v>11500</v>
      </c>
      <c r="AJ414" s="18">
        <f t="shared" si="1002"/>
        <v>0</v>
      </c>
      <c r="AK414" s="18">
        <f t="shared" si="1003"/>
        <v>0</v>
      </c>
      <c r="AL414" s="18">
        <f t="shared" si="1206"/>
        <v>0</v>
      </c>
      <c r="AM414" s="18">
        <f t="shared" si="1004"/>
        <v>11500</v>
      </c>
      <c r="AN414" s="18">
        <f t="shared" si="1206"/>
        <v>0</v>
      </c>
      <c r="AO414" s="18">
        <f t="shared" si="1206"/>
        <v>0</v>
      </c>
      <c r="AP414" s="18">
        <f t="shared" si="1206"/>
        <v>0</v>
      </c>
      <c r="AQ414" s="18">
        <f t="shared" si="1005"/>
        <v>11500</v>
      </c>
      <c r="AR414" s="18">
        <f t="shared" si="1006"/>
        <v>0</v>
      </c>
      <c r="AS414" s="18">
        <f t="shared" si="1007"/>
        <v>0</v>
      </c>
      <c r="AT414" s="18">
        <f t="shared" si="1206"/>
        <v>0</v>
      </c>
      <c r="AU414" s="18">
        <f t="shared" si="1206"/>
        <v>0</v>
      </c>
      <c r="AV414" s="18">
        <f t="shared" si="1206"/>
        <v>0</v>
      </c>
      <c r="AW414" s="18">
        <f t="shared" si="1008"/>
        <v>11500</v>
      </c>
      <c r="AX414" s="18">
        <f t="shared" si="1009"/>
        <v>0</v>
      </c>
      <c r="AY414" s="18">
        <f t="shared" si="1010"/>
        <v>0</v>
      </c>
      <c r="AZ414" s="18">
        <f t="shared" si="1206"/>
        <v>0</v>
      </c>
      <c r="BA414" s="18">
        <f t="shared" si="1206"/>
        <v>0</v>
      </c>
      <c r="BB414" s="18">
        <f t="shared" si="1206"/>
        <v>0</v>
      </c>
      <c r="BC414" s="18">
        <f t="shared" si="1186"/>
        <v>11500</v>
      </c>
      <c r="BD414" s="18">
        <f t="shared" si="1187"/>
        <v>0</v>
      </c>
      <c r="BE414" s="18">
        <f t="shared" si="1188"/>
        <v>0</v>
      </c>
      <c r="BF414" s="18">
        <f t="shared" si="1206"/>
        <v>0</v>
      </c>
      <c r="BG414" s="18">
        <f t="shared" si="1206"/>
        <v>0</v>
      </c>
      <c r="BH414" s="18">
        <f t="shared" si="1206"/>
        <v>0</v>
      </c>
      <c r="BI414" s="18">
        <f t="shared" si="1183"/>
        <v>11500</v>
      </c>
      <c r="BJ414" s="18">
        <f t="shared" si="1184"/>
        <v>0</v>
      </c>
      <c r="BK414" s="18">
        <f t="shared" si="1185"/>
        <v>0</v>
      </c>
      <c r="BL414" s="18">
        <f t="shared" si="1206"/>
        <v>0</v>
      </c>
      <c r="BM414" s="18">
        <f t="shared" si="1206"/>
        <v>0</v>
      </c>
      <c r="BN414" s="18">
        <f t="shared" si="1206"/>
        <v>0</v>
      </c>
      <c r="BO414" s="18">
        <f t="shared" si="1161"/>
        <v>11500</v>
      </c>
      <c r="BP414" s="18">
        <f t="shared" si="1162"/>
        <v>0</v>
      </c>
      <c r="BQ414" s="18">
        <f t="shared" si="1163"/>
        <v>0</v>
      </c>
      <c r="BR414" s="18">
        <f t="shared" si="1206"/>
        <v>0</v>
      </c>
      <c r="BS414" s="18">
        <f t="shared" si="1206"/>
        <v>0</v>
      </c>
      <c r="BT414" s="18">
        <f t="shared" si="1206"/>
        <v>0</v>
      </c>
      <c r="BU414" s="18">
        <f t="shared" si="1164"/>
        <v>11500</v>
      </c>
      <c r="BV414" s="18">
        <f t="shared" si="1165"/>
        <v>0</v>
      </c>
      <c r="BW414" s="18">
        <f t="shared" si="1166"/>
        <v>0</v>
      </c>
      <c r="BX414" s="18">
        <f t="shared" si="1206"/>
        <v>0</v>
      </c>
      <c r="BY414" s="18">
        <f t="shared" si="1206"/>
        <v>0</v>
      </c>
      <c r="BZ414" s="18">
        <f t="shared" si="1206"/>
        <v>0</v>
      </c>
      <c r="CA414" s="18">
        <f t="shared" si="1167"/>
        <v>11500</v>
      </c>
      <c r="CB414" s="18">
        <f t="shared" si="1168"/>
        <v>0</v>
      </c>
      <c r="CC414" s="18">
        <f t="shared" si="1169"/>
        <v>0</v>
      </c>
      <c r="CD414" s="18">
        <f t="shared" si="1206"/>
        <v>0</v>
      </c>
      <c r="CE414" s="27"/>
      <c r="CF414" s="33"/>
    </row>
    <row r="415" spans="1:84" ht="46.8" x14ac:dyDescent="0.3">
      <c r="A415" s="19" t="s">
        <v>1320</v>
      </c>
      <c r="B415" s="39">
        <v>400</v>
      </c>
      <c r="C415" s="41"/>
      <c r="D415" s="41"/>
      <c r="E415" s="14" t="s">
        <v>553</v>
      </c>
      <c r="F415" s="18">
        <f>F416</f>
        <v>21424.2</v>
      </c>
      <c r="G415" s="18">
        <f t="shared" si="1206"/>
        <v>0</v>
      </c>
      <c r="H415" s="18">
        <f t="shared" si="1206"/>
        <v>0</v>
      </c>
      <c r="I415" s="18">
        <f t="shared" si="1206"/>
        <v>0</v>
      </c>
      <c r="J415" s="18">
        <f t="shared" si="1206"/>
        <v>0</v>
      </c>
      <c r="K415" s="18">
        <f t="shared" si="1206"/>
        <v>0</v>
      </c>
      <c r="L415" s="18">
        <f t="shared" si="1046"/>
        <v>21424.2</v>
      </c>
      <c r="M415" s="18">
        <f t="shared" si="1047"/>
        <v>0</v>
      </c>
      <c r="N415" s="18">
        <f t="shared" si="1048"/>
        <v>0</v>
      </c>
      <c r="O415" s="18">
        <f t="shared" si="1206"/>
        <v>0</v>
      </c>
      <c r="P415" s="18">
        <f t="shared" si="1206"/>
        <v>0</v>
      </c>
      <c r="Q415" s="18">
        <f t="shared" si="1206"/>
        <v>0</v>
      </c>
      <c r="R415" s="18">
        <f t="shared" si="1206"/>
        <v>0</v>
      </c>
      <c r="S415" s="18">
        <f t="shared" si="1206"/>
        <v>0</v>
      </c>
      <c r="T415" s="18">
        <f t="shared" si="991"/>
        <v>21424.2</v>
      </c>
      <c r="U415" s="18">
        <f t="shared" si="992"/>
        <v>0</v>
      </c>
      <c r="V415" s="18">
        <f t="shared" si="993"/>
        <v>0</v>
      </c>
      <c r="W415" s="18">
        <f t="shared" si="1206"/>
        <v>-9924.2000000000007</v>
      </c>
      <c r="X415" s="18">
        <f t="shared" si="1206"/>
        <v>0</v>
      </c>
      <c r="Y415" s="18">
        <f t="shared" si="1206"/>
        <v>0</v>
      </c>
      <c r="Z415" s="18">
        <f t="shared" si="1206"/>
        <v>0</v>
      </c>
      <c r="AA415" s="18">
        <f t="shared" si="1206"/>
        <v>0</v>
      </c>
      <c r="AB415" s="18">
        <f t="shared" si="1206"/>
        <v>0</v>
      </c>
      <c r="AC415" s="18">
        <f t="shared" si="998"/>
        <v>11500</v>
      </c>
      <c r="AD415" s="18">
        <f t="shared" si="999"/>
        <v>0</v>
      </c>
      <c r="AE415" s="18">
        <f t="shared" si="1000"/>
        <v>0</v>
      </c>
      <c r="AF415" s="18">
        <f t="shared" si="1206"/>
        <v>0</v>
      </c>
      <c r="AG415" s="18">
        <f t="shared" si="1206"/>
        <v>0</v>
      </c>
      <c r="AH415" s="18">
        <f t="shared" si="1206"/>
        <v>0</v>
      </c>
      <c r="AI415" s="18">
        <f t="shared" si="1001"/>
        <v>11500</v>
      </c>
      <c r="AJ415" s="18">
        <f t="shared" si="1002"/>
        <v>0</v>
      </c>
      <c r="AK415" s="18">
        <f t="shared" si="1003"/>
        <v>0</v>
      </c>
      <c r="AL415" s="18">
        <f t="shared" si="1206"/>
        <v>0</v>
      </c>
      <c r="AM415" s="18">
        <f t="shared" si="1004"/>
        <v>11500</v>
      </c>
      <c r="AN415" s="18">
        <f t="shared" si="1206"/>
        <v>0</v>
      </c>
      <c r="AO415" s="18">
        <f t="shared" si="1206"/>
        <v>0</v>
      </c>
      <c r="AP415" s="18">
        <f t="shared" si="1206"/>
        <v>0</v>
      </c>
      <c r="AQ415" s="18">
        <f t="shared" si="1005"/>
        <v>11500</v>
      </c>
      <c r="AR415" s="18">
        <f t="shared" si="1006"/>
        <v>0</v>
      </c>
      <c r="AS415" s="18">
        <f t="shared" si="1007"/>
        <v>0</v>
      </c>
      <c r="AT415" s="18">
        <f t="shared" si="1206"/>
        <v>0</v>
      </c>
      <c r="AU415" s="18">
        <f t="shared" si="1206"/>
        <v>0</v>
      </c>
      <c r="AV415" s="18">
        <f t="shared" si="1206"/>
        <v>0</v>
      </c>
      <c r="AW415" s="18">
        <f t="shared" si="1008"/>
        <v>11500</v>
      </c>
      <c r="AX415" s="18">
        <f t="shared" si="1009"/>
        <v>0</v>
      </c>
      <c r="AY415" s="18">
        <f t="shared" si="1010"/>
        <v>0</v>
      </c>
      <c r="AZ415" s="18">
        <f t="shared" si="1206"/>
        <v>0</v>
      </c>
      <c r="BA415" s="18">
        <f t="shared" si="1206"/>
        <v>0</v>
      </c>
      <c r="BB415" s="18">
        <f t="shared" si="1206"/>
        <v>0</v>
      </c>
      <c r="BC415" s="18">
        <f t="shared" si="1186"/>
        <v>11500</v>
      </c>
      <c r="BD415" s="18">
        <f t="shared" si="1187"/>
        <v>0</v>
      </c>
      <c r="BE415" s="18">
        <f t="shared" si="1188"/>
        <v>0</v>
      </c>
      <c r="BF415" s="18">
        <f t="shared" si="1206"/>
        <v>0</v>
      </c>
      <c r="BG415" s="18">
        <f t="shared" si="1206"/>
        <v>0</v>
      </c>
      <c r="BH415" s="18">
        <f t="shared" si="1206"/>
        <v>0</v>
      </c>
      <c r="BI415" s="18">
        <f t="shared" si="1183"/>
        <v>11500</v>
      </c>
      <c r="BJ415" s="18">
        <f t="shared" si="1184"/>
        <v>0</v>
      </c>
      <c r="BK415" s="18">
        <f t="shared" si="1185"/>
        <v>0</v>
      </c>
      <c r="BL415" s="18">
        <f t="shared" si="1206"/>
        <v>0</v>
      </c>
      <c r="BM415" s="18">
        <f t="shared" si="1206"/>
        <v>0</v>
      </c>
      <c r="BN415" s="18">
        <f t="shared" si="1206"/>
        <v>0</v>
      </c>
      <c r="BO415" s="18">
        <f t="shared" si="1161"/>
        <v>11500</v>
      </c>
      <c r="BP415" s="18">
        <f t="shared" si="1162"/>
        <v>0</v>
      </c>
      <c r="BQ415" s="18">
        <f t="shared" si="1163"/>
        <v>0</v>
      </c>
      <c r="BR415" s="18">
        <f t="shared" si="1206"/>
        <v>0</v>
      </c>
      <c r="BS415" s="18">
        <f t="shared" si="1206"/>
        <v>0</v>
      </c>
      <c r="BT415" s="18">
        <f t="shared" si="1206"/>
        <v>0</v>
      </c>
      <c r="BU415" s="18">
        <f t="shared" si="1164"/>
        <v>11500</v>
      </c>
      <c r="BV415" s="18">
        <f t="shared" si="1165"/>
        <v>0</v>
      </c>
      <c r="BW415" s="18">
        <f t="shared" si="1166"/>
        <v>0</v>
      </c>
      <c r="BX415" s="18">
        <f t="shared" si="1206"/>
        <v>0</v>
      </c>
      <c r="BY415" s="18">
        <f t="shared" si="1206"/>
        <v>0</v>
      </c>
      <c r="BZ415" s="18">
        <f t="shared" si="1206"/>
        <v>0</v>
      </c>
      <c r="CA415" s="18">
        <f t="shared" si="1167"/>
        <v>11500</v>
      </c>
      <c r="CB415" s="18">
        <f t="shared" si="1168"/>
        <v>0</v>
      </c>
      <c r="CC415" s="18">
        <f t="shared" si="1169"/>
        <v>0</v>
      </c>
      <c r="CD415" s="18">
        <f t="shared" si="1206"/>
        <v>0</v>
      </c>
      <c r="CE415" s="27"/>
      <c r="CF415" s="33"/>
    </row>
    <row r="416" spans="1:84" x14ac:dyDescent="0.3">
      <c r="A416" s="19" t="s">
        <v>1320</v>
      </c>
      <c r="B416" s="39">
        <v>410</v>
      </c>
      <c r="C416" s="41"/>
      <c r="D416" s="41"/>
      <c r="E416" s="14" t="s">
        <v>566</v>
      </c>
      <c r="F416" s="18">
        <f>F417</f>
        <v>21424.2</v>
      </c>
      <c r="G416" s="18">
        <f t="shared" si="1206"/>
        <v>0</v>
      </c>
      <c r="H416" s="18">
        <f t="shared" si="1206"/>
        <v>0</v>
      </c>
      <c r="I416" s="18">
        <f t="shared" si="1206"/>
        <v>0</v>
      </c>
      <c r="J416" s="18">
        <f t="shared" si="1206"/>
        <v>0</v>
      </c>
      <c r="K416" s="18">
        <f t="shared" si="1206"/>
        <v>0</v>
      </c>
      <c r="L416" s="18">
        <f t="shared" si="1046"/>
        <v>21424.2</v>
      </c>
      <c r="M416" s="18">
        <f t="shared" si="1047"/>
        <v>0</v>
      </c>
      <c r="N416" s="18">
        <f t="shared" si="1048"/>
        <v>0</v>
      </c>
      <c r="O416" s="18">
        <f t="shared" si="1206"/>
        <v>0</v>
      </c>
      <c r="P416" s="18">
        <f t="shared" si="1206"/>
        <v>0</v>
      </c>
      <c r="Q416" s="18">
        <f t="shared" si="1206"/>
        <v>0</v>
      </c>
      <c r="R416" s="18">
        <f t="shared" si="1206"/>
        <v>0</v>
      </c>
      <c r="S416" s="18">
        <f t="shared" si="1206"/>
        <v>0</v>
      </c>
      <c r="T416" s="18">
        <f t="shared" si="991"/>
        <v>21424.2</v>
      </c>
      <c r="U416" s="18">
        <f t="shared" si="992"/>
        <v>0</v>
      </c>
      <c r="V416" s="18">
        <f t="shared" si="993"/>
        <v>0</v>
      </c>
      <c r="W416" s="18">
        <f t="shared" si="1206"/>
        <v>-9924.2000000000007</v>
      </c>
      <c r="X416" s="18">
        <f t="shared" si="1206"/>
        <v>0</v>
      </c>
      <c r="Y416" s="18">
        <f t="shared" si="1206"/>
        <v>0</v>
      </c>
      <c r="Z416" s="18">
        <f t="shared" si="1206"/>
        <v>0</v>
      </c>
      <c r="AA416" s="18">
        <f t="shared" si="1206"/>
        <v>0</v>
      </c>
      <c r="AB416" s="18">
        <f t="shared" si="1206"/>
        <v>0</v>
      </c>
      <c r="AC416" s="18">
        <f t="shared" si="998"/>
        <v>11500</v>
      </c>
      <c r="AD416" s="18">
        <f t="shared" si="999"/>
        <v>0</v>
      </c>
      <c r="AE416" s="18">
        <f t="shared" si="1000"/>
        <v>0</v>
      </c>
      <c r="AF416" s="18">
        <f t="shared" si="1206"/>
        <v>0</v>
      </c>
      <c r="AG416" s="18">
        <f t="shared" si="1206"/>
        <v>0</v>
      </c>
      <c r="AH416" s="18">
        <f t="shared" si="1206"/>
        <v>0</v>
      </c>
      <c r="AI416" s="18">
        <f t="shared" si="1001"/>
        <v>11500</v>
      </c>
      <c r="AJ416" s="18">
        <f t="shared" si="1002"/>
        <v>0</v>
      </c>
      <c r="AK416" s="18">
        <f t="shared" si="1003"/>
        <v>0</v>
      </c>
      <c r="AL416" s="18">
        <f t="shared" si="1206"/>
        <v>0</v>
      </c>
      <c r="AM416" s="18">
        <f t="shared" si="1004"/>
        <v>11500</v>
      </c>
      <c r="AN416" s="18">
        <f t="shared" si="1206"/>
        <v>0</v>
      </c>
      <c r="AO416" s="18">
        <f t="shared" si="1206"/>
        <v>0</v>
      </c>
      <c r="AP416" s="18">
        <f t="shared" si="1206"/>
        <v>0</v>
      </c>
      <c r="AQ416" s="18">
        <f t="shared" si="1005"/>
        <v>11500</v>
      </c>
      <c r="AR416" s="18">
        <f t="shared" si="1006"/>
        <v>0</v>
      </c>
      <c r="AS416" s="18">
        <f t="shared" si="1007"/>
        <v>0</v>
      </c>
      <c r="AT416" s="18">
        <f t="shared" si="1206"/>
        <v>0</v>
      </c>
      <c r="AU416" s="18">
        <f t="shared" si="1206"/>
        <v>0</v>
      </c>
      <c r="AV416" s="18">
        <f t="shared" si="1206"/>
        <v>0</v>
      </c>
      <c r="AW416" s="18">
        <f t="shared" si="1008"/>
        <v>11500</v>
      </c>
      <c r="AX416" s="18">
        <f t="shared" si="1009"/>
        <v>0</v>
      </c>
      <c r="AY416" s="18">
        <f t="shared" si="1010"/>
        <v>0</v>
      </c>
      <c r="AZ416" s="18">
        <f t="shared" si="1206"/>
        <v>0</v>
      </c>
      <c r="BA416" s="18">
        <f t="shared" si="1206"/>
        <v>0</v>
      </c>
      <c r="BB416" s="18">
        <f t="shared" si="1206"/>
        <v>0</v>
      </c>
      <c r="BC416" s="18">
        <f t="shared" si="1186"/>
        <v>11500</v>
      </c>
      <c r="BD416" s="18">
        <f t="shared" si="1187"/>
        <v>0</v>
      </c>
      <c r="BE416" s="18">
        <f t="shared" si="1188"/>
        <v>0</v>
      </c>
      <c r="BF416" s="18">
        <f t="shared" si="1206"/>
        <v>0</v>
      </c>
      <c r="BG416" s="18">
        <f t="shared" si="1206"/>
        <v>0</v>
      </c>
      <c r="BH416" s="18">
        <f t="shared" si="1206"/>
        <v>0</v>
      </c>
      <c r="BI416" s="18">
        <f t="shared" si="1183"/>
        <v>11500</v>
      </c>
      <c r="BJ416" s="18">
        <f t="shared" si="1184"/>
        <v>0</v>
      </c>
      <c r="BK416" s="18">
        <f t="shared" si="1185"/>
        <v>0</v>
      </c>
      <c r="BL416" s="18">
        <f t="shared" si="1206"/>
        <v>0</v>
      </c>
      <c r="BM416" s="18">
        <f t="shared" si="1206"/>
        <v>0</v>
      </c>
      <c r="BN416" s="18">
        <f t="shared" si="1206"/>
        <v>0</v>
      </c>
      <c r="BO416" s="18">
        <f t="shared" si="1161"/>
        <v>11500</v>
      </c>
      <c r="BP416" s="18">
        <f t="shared" si="1162"/>
        <v>0</v>
      </c>
      <c r="BQ416" s="18">
        <f t="shared" si="1163"/>
        <v>0</v>
      </c>
      <c r="BR416" s="18">
        <f t="shared" si="1206"/>
        <v>0</v>
      </c>
      <c r="BS416" s="18">
        <f t="shared" si="1206"/>
        <v>0</v>
      </c>
      <c r="BT416" s="18">
        <f t="shared" si="1206"/>
        <v>0</v>
      </c>
      <c r="BU416" s="18">
        <f t="shared" si="1164"/>
        <v>11500</v>
      </c>
      <c r="BV416" s="18">
        <f t="shared" si="1165"/>
        <v>0</v>
      </c>
      <c r="BW416" s="18">
        <f t="shared" si="1166"/>
        <v>0</v>
      </c>
      <c r="BX416" s="18">
        <f t="shared" si="1206"/>
        <v>0</v>
      </c>
      <c r="BY416" s="18">
        <f t="shared" si="1206"/>
        <v>0</v>
      </c>
      <c r="BZ416" s="18">
        <f t="shared" si="1206"/>
        <v>0</v>
      </c>
      <c r="CA416" s="18">
        <f t="shared" si="1167"/>
        <v>11500</v>
      </c>
      <c r="CB416" s="18">
        <f t="shared" si="1168"/>
        <v>0</v>
      </c>
      <c r="CC416" s="18">
        <f t="shared" si="1169"/>
        <v>0</v>
      </c>
      <c r="CD416" s="18">
        <f t="shared" si="1206"/>
        <v>0</v>
      </c>
      <c r="CE416" s="27"/>
      <c r="CF416" s="33"/>
    </row>
    <row r="417" spans="1:119" x14ac:dyDescent="0.3">
      <c r="A417" s="19" t="s">
        <v>1320</v>
      </c>
      <c r="B417" s="39">
        <v>410</v>
      </c>
      <c r="C417" s="41" t="s">
        <v>23</v>
      </c>
      <c r="D417" s="41" t="s">
        <v>5</v>
      </c>
      <c r="E417" s="14" t="s">
        <v>537</v>
      </c>
      <c r="F417" s="18">
        <v>21424.2</v>
      </c>
      <c r="G417" s="18"/>
      <c r="H417" s="18"/>
      <c r="I417" s="18"/>
      <c r="J417" s="18"/>
      <c r="K417" s="18"/>
      <c r="L417" s="18">
        <f t="shared" si="1046"/>
        <v>21424.2</v>
      </c>
      <c r="M417" s="18">
        <f t="shared" si="1047"/>
        <v>0</v>
      </c>
      <c r="N417" s="18">
        <f t="shared" si="1048"/>
        <v>0</v>
      </c>
      <c r="O417" s="18"/>
      <c r="P417" s="18"/>
      <c r="Q417" s="18"/>
      <c r="R417" s="18"/>
      <c r="S417" s="18"/>
      <c r="T417" s="18">
        <f t="shared" si="991"/>
        <v>21424.2</v>
      </c>
      <c r="U417" s="18">
        <f t="shared" si="992"/>
        <v>0</v>
      </c>
      <c r="V417" s="18">
        <f t="shared" si="993"/>
        <v>0</v>
      </c>
      <c r="W417" s="18">
        <v>-9924.2000000000007</v>
      </c>
      <c r="X417" s="18"/>
      <c r="Y417" s="18"/>
      <c r="Z417" s="18"/>
      <c r="AA417" s="18"/>
      <c r="AB417" s="18"/>
      <c r="AC417" s="18">
        <f t="shared" si="998"/>
        <v>11500</v>
      </c>
      <c r="AD417" s="18">
        <f t="shared" si="999"/>
        <v>0</v>
      </c>
      <c r="AE417" s="18">
        <f t="shared" si="1000"/>
        <v>0</v>
      </c>
      <c r="AF417" s="18"/>
      <c r="AG417" s="18"/>
      <c r="AH417" s="18"/>
      <c r="AI417" s="18">
        <f t="shared" si="1001"/>
        <v>11500</v>
      </c>
      <c r="AJ417" s="18">
        <f t="shared" si="1002"/>
        <v>0</v>
      </c>
      <c r="AK417" s="18">
        <f t="shared" si="1003"/>
        <v>0</v>
      </c>
      <c r="AL417" s="18"/>
      <c r="AM417" s="18">
        <f t="shared" si="1004"/>
        <v>11500</v>
      </c>
      <c r="AN417" s="18"/>
      <c r="AO417" s="18"/>
      <c r="AP417" s="18"/>
      <c r="AQ417" s="18">
        <f t="shared" si="1005"/>
        <v>11500</v>
      </c>
      <c r="AR417" s="18">
        <f t="shared" si="1006"/>
        <v>0</v>
      </c>
      <c r="AS417" s="18">
        <f t="shared" si="1007"/>
        <v>0</v>
      </c>
      <c r="AT417" s="18"/>
      <c r="AU417" s="18"/>
      <c r="AV417" s="18"/>
      <c r="AW417" s="18">
        <f t="shared" si="1008"/>
        <v>11500</v>
      </c>
      <c r="AX417" s="18">
        <f t="shared" si="1009"/>
        <v>0</v>
      </c>
      <c r="AY417" s="18">
        <f t="shared" si="1010"/>
        <v>0</v>
      </c>
      <c r="AZ417" s="18"/>
      <c r="BA417" s="18"/>
      <c r="BB417" s="18"/>
      <c r="BC417" s="18">
        <f t="shared" si="1186"/>
        <v>11500</v>
      </c>
      <c r="BD417" s="18">
        <f t="shared" si="1187"/>
        <v>0</v>
      </c>
      <c r="BE417" s="18">
        <f t="shared" si="1188"/>
        <v>0</v>
      </c>
      <c r="BF417" s="18"/>
      <c r="BG417" s="18"/>
      <c r="BH417" s="18"/>
      <c r="BI417" s="18">
        <f t="shared" si="1183"/>
        <v>11500</v>
      </c>
      <c r="BJ417" s="18">
        <f t="shared" si="1184"/>
        <v>0</v>
      </c>
      <c r="BK417" s="18">
        <f t="shared" si="1185"/>
        <v>0</v>
      </c>
      <c r="BL417" s="18"/>
      <c r="BM417" s="18"/>
      <c r="BN417" s="18"/>
      <c r="BO417" s="18">
        <f t="shared" si="1161"/>
        <v>11500</v>
      </c>
      <c r="BP417" s="18">
        <f t="shared" si="1162"/>
        <v>0</v>
      </c>
      <c r="BQ417" s="18">
        <f t="shared" si="1163"/>
        <v>0</v>
      </c>
      <c r="BR417" s="18"/>
      <c r="BS417" s="18"/>
      <c r="BT417" s="18"/>
      <c r="BU417" s="18">
        <f t="shared" si="1164"/>
        <v>11500</v>
      </c>
      <c r="BV417" s="18">
        <f t="shared" si="1165"/>
        <v>0</v>
      </c>
      <c r="BW417" s="18">
        <f t="shared" si="1166"/>
        <v>0</v>
      </c>
      <c r="BX417" s="18"/>
      <c r="BY417" s="18"/>
      <c r="BZ417" s="18"/>
      <c r="CA417" s="18">
        <f t="shared" si="1167"/>
        <v>11500</v>
      </c>
      <c r="CB417" s="18">
        <f t="shared" si="1168"/>
        <v>0</v>
      </c>
      <c r="CC417" s="18">
        <f t="shared" si="1169"/>
        <v>0</v>
      </c>
      <c r="CD417" s="18"/>
      <c r="CE417" s="27"/>
      <c r="CF417" s="33"/>
    </row>
    <row r="418" spans="1:119" ht="31.2" x14ac:dyDescent="0.3">
      <c r="A418" s="19" t="s">
        <v>1569</v>
      </c>
      <c r="B418" s="39"/>
      <c r="C418" s="41"/>
      <c r="D418" s="41"/>
      <c r="E418" s="14" t="s">
        <v>1571</v>
      </c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>
        <f>AF419</f>
        <v>76290.316000000006</v>
      </c>
      <c r="AG418" s="18">
        <f t="shared" ref="AG418:CD421" si="1207">AG419</f>
        <v>111528</v>
      </c>
      <c r="AH418" s="18">
        <f t="shared" si="1207"/>
        <v>0</v>
      </c>
      <c r="AI418" s="18">
        <f t="shared" si="1001"/>
        <v>76290.316000000006</v>
      </c>
      <c r="AJ418" s="18">
        <f t="shared" si="1002"/>
        <v>111528</v>
      </c>
      <c r="AK418" s="18">
        <f t="shared" si="1003"/>
        <v>0</v>
      </c>
      <c r="AL418" s="18">
        <f t="shared" si="1207"/>
        <v>0</v>
      </c>
      <c r="AM418" s="18">
        <f t="shared" si="1004"/>
        <v>76290.316000000006</v>
      </c>
      <c r="AN418" s="18">
        <f t="shared" si="1207"/>
        <v>0</v>
      </c>
      <c r="AO418" s="18">
        <f t="shared" si="1207"/>
        <v>0</v>
      </c>
      <c r="AP418" s="18">
        <f t="shared" si="1207"/>
        <v>0</v>
      </c>
      <c r="AQ418" s="18">
        <f t="shared" si="1005"/>
        <v>76290.316000000006</v>
      </c>
      <c r="AR418" s="18">
        <f t="shared" si="1006"/>
        <v>111528</v>
      </c>
      <c r="AS418" s="18">
        <f t="shared" si="1007"/>
        <v>0</v>
      </c>
      <c r="AT418" s="18">
        <f t="shared" si="1207"/>
        <v>0</v>
      </c>
      <c r="AU418" s="18">
        <f t="shared" si="1207"/>
        <v>0</v>
      </c>
      <c r="AV418" s="18">
        <f t="shared" si="1207"/>
        <v>0</v>
      </c>
      <c r="AW418" s="18">
        <f t="shared" si="1008"/>
        <v>76290.316000000006</v>
      </c>
      <c r="AX418" s="18">
        <f t="shared" si="1009"/>
        <v>111528</v>
      </c>
      <c r="AY418" s="18">
        <f t="shared" si="1010"/>
        <v>0</v>
      </c>
      <c r="AZ418" s="18">
        <f t="shared" si="1207"/>
        <v>0</v>
      </c>
      <c r="BA418" s="18">
        <f t="shared" si="1207"/>
        <v>0</v>
      </c>
      <c r="BB418" s="18">
        <f t="shared" si="1207"/>
        <v>0</v>
      </c>
      <c r="BC418" s="18">
        <f t="shared" si="1186"/>
        <v>76290.316000000006</v>
      </c>
      <c r="BD418" s="18">
        <f t="shared" si="1187"/>
        <v>111528</v>
      </c>
      <c r="BE418" s="18">
        <f t="shared" si="1188"/>
        <v>0</v>
      </c>
      <c r="BF418" s="18">
        <f t="shared" si="1207"/>
        <v>0</v>
      </c>
      <c r="BG418" s="18">
        <f t="shared" si="1207"/>
        <v>0</v>
      </c>
      <c r="BH418" s="18">
        <f t="shared" si="1207"/>
        <v>0</v>
      </c>
      <c r="BI418" s="18">
        <f t="shared" si="1183"/>
        <v>76290.316000000006</v>
      </c>
      <c r="BJ418" s="18">
        <f t="shared" si="1184"/>
        <v>111528</v>
      </c>
      <c r="BK418" s="18">
        <f t="shared" si="1185"/>
        <v>0</v>
      </c>
      <c r="BL418" s="18">
        <f t="shared" si="1207"/>
        <v>0</v>
      </c>
      <c r="BM418" s="18">
        <f t="shared" si="1207"/>
        <v>0</v>
      </c>
      <c r="BN418" s="18">
        <f t="shared" si="1207"/>
        <v>0</v>
      </c>
      <c r="BO418" s="18">
        <f t="shared" si="1161"/>
        <v>76290.316000000006</v>
      </c>
      <c r="BP418" s="18">
        <f t="shared" si="1162"/>
        <v>111528</v>
      </c>
      <c r="BQ418" s="18">
        <f t="shared" si="1163"/>
        <v>0</v>
      </c>
      <c r="BR418" s="18">
        <f t="shared" si="1207"/>
        <v>0</v>
      </c>
      <c r="BS418" s="18">
        <f t="shared" si="1207"/>
        <v>0</v>
      </c>
      <c r="BT418" s="18">
        <f t="shared" si="1207"/>
        <v>0</v>
      </c>
      <c r="BU418" s="18">
        <f t="shared" si="1164"/>
        <v>76290.316000000006</v>
      </c>
      <c r="BV418" s="18">
        <f t="shared" si="1165"/>
        <v>111528</v>
      </c>
      <c r="BW418" s="18">
        <f t="shared" si="1166"/>
        <v>0</v>
      </c>
      <c r="BX418" s="18">
        <f t="shared" si="1207"/>
        <v>0</v>
      </c>
      <c r="BY418" s="18">
        <f t="shared" si="1207"/>
        <v>0</v>
      </c>
      <c r="BZ418" s="18">
        <f t="shared" si="1207"/>
        <v>0</v>
      </c>
      <c r="CA418" s="18">
        <f t="shared" si="1167"/>
        <v>76290.316000000006</v>
      </c>
      <c r="CB418" s="18">
        <f t="shared" si="1168"/>
        <v>111528</v>
      </c>
      <c r="CC418" s="18">
        <f t="shared" si="1169"/>
        <v>0</v>
      </c>
      <c r="CD418" s="18">
        <f t="shared" si="1207"/>
        <v>0</v>
      </c>
      <c r="CE418" s="27"/>
      <c r="CF418" s="33"/>
    </row>
    <row r="419" spans="1:119" ht="31.2" x14ac:dyDescent="0.3">
      <c r="A419" s="19" t="s">
        <v>1570</v>
      </c>
      <c r="B419" s="39"/>
      <c r="C419" s="41"/>
      <c r="D419" s="41"/>
      <c r="E419" s="14" t="s">
        <v>1572</v>
      </c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>
        <f>AF420</f>
        <v>76290.316000000006</v>
      </c>
      <c r="AG419" s="18">
        <f t="shared" si="1207"/>
        <v>111528</v>
      </c>
      <c r="AH419" s="18">
        <f t="shared" si="1207"/>
        <v>0</v>
      </c>
      <c r="AI419" s="18">
        <f t="shared" si="1001"/>
        <v>76290.316000000006</v>
      </c>
      <c r="AJ419" s="18">
        <f t="shared" si="1002"/>
        <v>111528</v>
      </c>
      <c r="AK419" s="18">
        <f t="shared" si="1003"/>
        <v>0</v>
      </c>
      <c r="AL419" s="18">
        <f t="shared" si="1207"/>
        <v>0</v>
      </c>
      <c r="AM419" s="18">
        <f t="shared" si="1004"/>
        <v>76290.316000000006</v>
      </c>
      <c r="AN419" s="18">
        <f t="shared" si="1207"/>
        <v>0</v>
      </c>
      <c r="AO419" s="18">
        <f t="shared" si="1207"/>
        <v>0</v>
      </c>
      <c r="AP419" s="18">
        <f t="shared" si="1207"/>
        <v>0</v>
      </c>
      <c r="AQ419" s="18">
        <f t="shared" si="1005"/>
        <v>76290.316000000006</v>
      </c>
      <c r="AR419" s="18">
        <f t="shared" si="1006"/>
        <v>111528</v>
      </c>
      <c r="AS419" s="18">
        <f t="shared" si="1007"/>
        <v>0</v>
      </c>
      <c r="AT419" s="18">
        <f t="shared" si="1207"/>
        <v>0</v>
      </c>
      <c r="AU419" s="18">
        <f t="shared" si="1207"/>
        <v>0</v>
      </c>
      <c r="AV419" s="18">
        <f t="shared" si="1207"/>
        <v>0</v>
      </c>
      <c r="AW419" s="18">
        <f t="shared" si="1008"/>
        <v>76290.316000000006</v>
      </c>
      <c r="AX419" s="18">
        <f t="shared" si="1009"/>
        <v>111528</v>
      </c>
      <c r="AY419" s="18">
        <f t="shared" si="1010"/>
        <v>0</v>
      </c>
      <c r="AZ419" s="18">
        <f t="shared" si="1207"/>
        <v>0</v>
      </c>
      <c r="BA419" s="18">
        <f t="shared" si="1207"/>
        <v>0</v>
      </c>
      <c r="BB419" s="18">
        <f t="shared" si="1207"/>
        <v>0</v>
      </c>
      <c r="BC419" s="18">
        <f t="shared" si="1186"/>
        <v>76290.316000000006</v>
      </c>
      <c r="BD419" s="18">
        <f t="shared" si="1187"/>
        <v>111528</v>
      </c>
      <c r="BE419" s="18">
        <f t="shared" si="1188"/>
        <v>0</v>
      </c>
      <c r="BF419" s="18">
        <f t="shared" si="1207"/>
        <v>0</v>
      </c>
      <c r="BG419" s="18">
        <f t="shared" si="1207"/>
        <v>0</v>
      </c>
      <c r="BH419" s="18">
        <f t="shared" si="1207"/>
        <v>0</v>
      </c>
      <c r="BI419" s="18">
        <f t="shared" si="1183"/>
        <v>76290.316000000006</v>
      </c>
      <c r="BJ419" s="18">
        <f t="shared" si="1184"/>
        <v>111528</v>
      </c>
      <c r="BK419" s="18">
        <f t="shared" si="1185"/>
        <v>0</v>
      </c>
      <c r="BL419" s="18">
        <f t="shared" si="1207"/>
        <v>0</v>
      </c>
      <c r="BM419" s="18">
        <f t="shared" si="1207"/>
        <v>0</v>
      </c>
      <c r="BN419" s="18">
        <f t="shared" si="1207"/>
        <v>0</v>
      </c>
      <c r="BO419" s="18">
        <f t="shared" si="1161"/>
        <v>76290.316000000006</v>
      </c>
      <c r="BP419" s="18">
        <f t="shared" si="1162"/>
        <v>111528</v>
      </c>
      <c r="BQ419" s="18">
        <f t="shared" si="1163"/>
        <v>0</v>
      </c>
      <c r="BR419" s="18">
        <f t="shared" si="1207"/>
        <v>0</v>
      </c>
      <c r="BS419" s="18">
        <f t="shared" si="1207"/>
        <v>0</v>
      </c>
      <c r="BT419" s="18">
        <f t="shared" si="1207"/>
        <v>0</v>
      </c>
      <c r="BU419" s="18">
        <f t="shared" si="1164"/>
        <v>76290.316000000006</v>
      </c>
      <c r="BV419" s="18">
        <f t="shared" si="1165"/>
        <v>111528</v>
      </c>
      <c r="BW419" s="18">
        <f t="shared" si="1166"/>
        <v>0</v>
      </c>
      <c r="BX419" s="18">
        <f t="shared" si="1207"/>
        <v>0</v>
      </c>
      <c r="BY419" s="18">
        <f t="shared" si="1207"/>
        <v>0</v>
      </c>
      <c r="BZ419" s="18">
        <f t="shared" si="1207"/>
        <v>0</v>
      </c>
      <c r="CA419" s="18">
        <f t="shared" si="1167"/>
        <v>76290.316000000006</v>
      </c>
      <c r="CB419" s="18">
        <f t="shared" si="1168"/>
        <v>111528</v>
      </c>
      <c r="CC419" s="18">
        <f t="shared" si="1169"/>
        <v>0</v>
      </c>
      <c r="CD419" s="18">
        <f t="shared" si="1207"/>
        <v>0</v>
      </c>
      <c r="CE419" s="27"/>
      <c r="CF419" s="33"/>
    </row>
    <row r="420" spans="1:119" ht="46.8" x14ac:dyDescent="0.3">
      <c r="A420" s="19" t="s">
        <v>1570</v>
      </c>
      <c r="B420" s="39">
        <v>600</v>
      </c>
      <c r="C420" s="41"/>
      <c r="D420" s="41"/>
      <c r="E420" s="14" t="s">
        <v>554</v>
      </c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>
        <f>AF421</f>
        <v>76290.316000000006</v>
      </c>
      <c r="AG420" s="18">
        <f t="shared" si="1207"/>
        <v>111528</v>
      </c>
      <c r="AH420" s="18">
        <f t="shared" si="1207"/>
        <v>0</v>
      </c>
      <c r="AI420" s="18">
        <f t="shared" si="1001"/>
        <v>76290.316000000006</v>
      </c>
      <c r="AJ420" s="18">
        <f t="shared" si="1002"/>
        <v>111528</v>
      </c>
      <c r="AK420" s="18">
        <f t="shared" si="1003"/>
        <v>0</v>
      </c>
      <c r="AL420" s="18">
        <f t="shared" si="1207"/>
        <v>0</v>
      </c>
      <c r="AM420" s="18">
        <f t="shared" si="1004"/>
        <v>76290.316000000006</v>
      </c>
      <c r="AN420" s="18">
        <f t="shared" si="1207"/>
        <v>0</v>
      </c>
      <c r="AO420" s="18">
        <f t="shared" si="1207"/>
        <v>0</v>
      </c>
      <c r="AP420" s="18">
        <f t="shared" si="1207"/>
        <v>0</v>
      </c>
      <c r="AQ420" s="18">
        <f t="shared" si="1005"/>
        <v>76290.316000000006</v>
      </c>
      <c r="AR420" s="18">
        <f t="shared" si="1006"/>
        <v>111528</v>
      </c>
      <c r="AS420" s="18">
        <f t="shared" si="1007"/>
        <v>0</v>
      </c>
      <c r="AT420" s="18">
        <f t="shared" si="1207"/>
        <v>0</v>
      </c>
      <c r="AU420" s="18">
        <f t="shared" si="1207"/>
        <v>0</v>
      </c>
      <c r="AV420" s="18">
        <f t="shared" si="1207"/>
        <v>0</v>
      </c>
      <c r="AW420" s="18">
        <f t="shared" si="1008"/>
        <v>76290.316000000006</v>
      </c>
      <c r="AX420" s="18">
        <f t="shared" si="1009"/>
        <v>111528</v>
      </c>
      <c r="AY420" s="18">
        <f t="shared" si="1010"/>
        <v>0</v>
      </c>
      <c r="AZ420" s="18">
        <f t="shared" si="1207"/>
        <v>0</v>
      </c>
      <c r="BA420" s="18">
        <f t="shared" si="1207"/>
        <v>0</v>
      </c>
      <c r="BB420" s="18">
        <f t="shared" si="1207"/>
        <v>0</v>
      </c>
      <c r="BC420" s="18">
        <f t="shared" si="1186"/>
        <v>76290.316000000006</v>
      </c>
      <c r="BD420" s="18">
        <f t="shared" si="1187"/>
        <v>111528</v>
      </c>
      <c r="BE420" s="18">
        <f t="shared" si="1188"/>
        <v>0</v>
      </c>
      <c r="BF420" s="18">
        <f t="shared" si="1207"/>
        <v>0</v>
      </c>
      <c r="BG420" s="18">
        <f t="shared" si="1207"/>
        <v>0</v>
      </c>
      <c r="BH420" s="18">
        <f t="shared" si="1207"/>
        <v>0</v>
      </c>
      <c r="BI420" s="18">
        <f t="shared" si="1183"/>
        <v>76290.316000000006</v>
      </c>
      <c r="BJ420" s="18">
        <f t="shared" si="1184"/>
        <v>111528</v>
      </c>
      <c r="BK420" s="18">
        <f t="shared" si="1185"/>
        <v>0</v>
      </c>
      <c r="BL420" s="18">
        <f t="shared" si="1207"/>
        <v>0</v>
      </c>
      <c r="BM420" s="18">
        <f t="shared" si="1207"/>
        <v>0</v>
      </c>
      <c r="BN420" s="18">
        <f t="shared" si="1207"/>
        <v>0</v>
      </c>
      <c r="BO420" s="18">
        <f t="shared" si="1161"/>
        <v>76290.316000000006</v>
      </c>
      <c r="BP420" s="18">
        <f t="shared" si="1162"/>
        <v>111528</v>
      </c>
      <c r="BQ420" s="18">
        <f t="shared" si="1163"/>
        <v>0</v>
      </c>
      <c r="BR420" s="18">
        <f t="shared" si="1207"/>
        <v>0</v>
      </c>
      <c r="BS420" s="18">
        <f t="shared" si="1207"/>
        <v>0</v>
      </c>
      <c r="BT420" s="18">
        <f t="shared" si="1207"/>
        <v>0</v>
      </c>
      <c r="BU420" s="18">
        <f t="shared" si="1164"/>
        <v>76290.316000000006</v>
      </c>
      <c r="BV420" s="18">
        <f t="shared" si="1165"/>
        <v>111528</v>
      </c>
      <c r="BW420" s="18">
        <f t="shared" si="1166"/>
        <v>0</v>
      </c>
      <c r="BX420" s="18">
        <f t="shared" si="1207"/>
        <v>0</v>
      </c>
      <c r="BY420" s="18">
        <f t="shared" si="1207"/>
        <v>0</v>
      </c>
      <c r="BZ420" s="18">
        <f t="shared" si="1207"/>
        <v>0</v>
      </c>
      <c r="CA420" s="18">
        <f t="shared" si="1167"/>
        <v>76290.316000000006</v>
      </c>
      <c r="CB420" s="18">
        <f t="shared" si="1168"/>
        <v>111528</v>
      </c>
      <c r="CC420" s="18">
        <f t="shared" si="1169"/>
        <v>0</v>
      </c>
      <c r="CD420" s="18">
        <f t="shared" si="1207"/>
        <v>0</v>
      </c>
      <c r="CE420" s="27"/>
      <c r="CF420" s="33"/>
    </row>
    <row r="421" spans="1:119" x14ac:dyDescent="0.3">
      <c r="A421" s="19" t="s">
        <v>1570</v>
      </c>
      <c r="B421" s="39">
        <v>620</v>
      </c>
      <c r="C421" s="41"/>
      <c r="D421" s="41"/>
      <c r="E421" s="14" t="s">
        <v>569</v>
      </c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>
        <f>AF422</f>
        <v>76290.316000000006</v>
      </c>
      <c r="AG421" s="18">
        <f t="shared" si="1207"/>
        <v>111528</v>
      </c>
      <c r="AH421" s="18">
        <f t="shared" si="1207"/>
        <v>0</v>
      </c>
      <c r="AI421" s="18">
        <f t="shared" si="1001"/>
        <v>76290.316000000006</v>
      </c>
      <c r="AJ421" s="18">
        <f t="shared" si="1002"/>
        <v>111528</v>
      </c>
      <c r="AK421" s="18">
        <f t="shared" si="1003"/>
        <v>0</v>
      </c>
      <c r="AL421" s="18">
        <f t="shared" si="1207"/>
        <v>0</v>
      </c>
      <c r="AM421" s="18">
        <f t="shared" si="1004"/>
        <v>76290.316000000006</v>
      </c>
      <c r="AN421" s="18">
        <f t="shared" si="1207"/>
        <v>0</v>
      </c>
      <c r="AO421" s="18">
        <f t="shared" si="1207"/>
        <v>0</v>
      </c>
      <c r="AP421" s="18">
        <f t="shared" si="1207"/>
        <v>0</v>
      </c>
      <c r="AQ421" s="18">
        <f t="shared" si="1005"/>
        <v>76290.316000000006</v>
      </c>
      <c r="AR421" s="18">
        <f t="shared" si="1006"/>
        <v>111528</v>
      </c>
      <c r="AS421" s="18">
        <f t="shared" si="1007"/>
        <v>0</v>
      </c>
      <c r="AT421" s="18">
        <f t="shared" si="1207"/>
        <v>0</v>
      </c>
      <c r="AU421" s="18">
        <f t="shared" si="1207"/>
        <v>0</v>
      </c>
      <c r="AV421" s="18">
        <f t="shared" si="1207"/>
        <v>0</v>
      </c>
      <c r="AW421" s="18">
        <f t="shared" si="1008"/>
        <v>76290.316000000006</v>
      </c>
      <c r="AX421" s="18">
        <f t="shared" si="1009"/>
        <v>111528</v>
      </c>
      <c r="AY421" s="18">
        <f t="shared" si="1010"/>
        <v>0</v>
      </c>
      <c r="AZ421" s="18">
        <f t="shared" si="1207"/>
        <v>0</v>
      </c>
      <c r="BA421" s="18">
        <f t="shared" si="1207"/>
        <v>0</v>
      </c>
      <c r="BB421" s="18">
        <f t="shared" si="1207"/>
        <v>0</v>
      </c>
      <c r="BC421" s="18">
        <f t="shared" si="1186"/>
        <v>76290.316000000006</v>
      </c>
      <c r="BD421" s="18">
        <f t="shared" si="1187"/>
        <v>111528</v>
      </c>
      <c r="BE421" s="18">
        <f t="shared" si="1188"/>
        <v>0</v>
      </c>
      <c r="BF421" s="18">
        <f t="shared" si="1207"/>
        <v>0</v>
      </c>
      <c r="BG421" s="18">
        <f t="shared" si="1207"/>
        <v>0</v>
      </c>
      <c r="BH421" s="18">
        <f t="shared" si="1207"/>
        <v>0</v>
      </c>
      <c r="BI421" s="18">
        <f t="shared" si="1183"/>
        <v>76290.316000000006</v>
      </c>
      <c r="BJ421" s="18">
        <f t="shared" si="1184"/>
        <v>111528</v>
      </c>
      <c r="BK421" s="18">
        <f t="shared" si="1185"/>
        <v>0</v>
      </c>
      <c r="BL421" s="18">
        <f t="shared" si="1207"/>
        <v>0</v>
      </c>
      <c r="BM421" s="18">
        <f t="shared" si="1207"/>
        <v>0</v>
      </c>
      <c r="BN421" s="18">
        <f t="shared" si="1207"/>
        <v>0</v>
      </c>
      <c r="BO421" s="18">
        <f t="shared" si="1161"/>
        <v>76290.316000000006</v>
      </c>
      <c r="BP421" s="18">
        <f t="shared" si="1162"/>
        <v>111528</v>
      </c>
      <c r="BQ421" s="18">
        <f t="shared" si="1163"/>
        <v>0</v>
      </c>
      <c r="BR421" s="18">
        <f t="shared" si="1207"/>
        <v>0</v>
      </c>
      <c r="BS421" s="18">
        <f t="shared" si="1207"/>
        <v>0</v>
      </c>
      <c r="BT421" s="18">
        <f t="shared" si="1207"/>
        <v>0</v>
      </c>
      <c r="BU421" s="18">
        <f t="shared" si="1164"/>
        <v>76290.316000000006</v>
      </c>
      <c r="BV421" s="18">
        <f t="shared" si="1165"/>
        <v>111528</v>
      </c>
      <c r="BW421" s="18">
        <f t="shared" si="1166"/>
        <v>0</v>
      </c>
      <c r="BX421" s="18">
        <f t="shared" si="1207"/>
        <v>0</v>
      </c>
      <c r="BY421" s="18">
        <f t="shared" si="1207"/>
        <v>0</v>
      </c>
      <c r="BZ421" s="18">
        <f t="shared" si="1207"/>
        <v>0</v>
      </c>
      <c r="CA421" s="18">
        <f t="shared" si="1167"/>
        <v>76290.316000000006</v>
      </c>
      <c r="CB421" s="18">
        <f t="shared" si="1168"/>
        <v>111528</v>
      </c>
      <c r="CC421" s="18">
        <f t="shared" si="1169"/>
        <v>0</v>
      </c>
      <c r="CD421" s="18">
        <f t="shared" si="1207"/>
        <v>0</v>
      </c>
      <c r="CE421" s="27"/>
      <c r="CF421" s="33"/>
    </row>
    <row r="422" spans="1:119" x14ac:dyDescent="0.3">
      <c r="A422" s="19" t="s">
        <v>1570</v>
      </c>
      <c r="B422" s="39">
        <v>620</v>
      </c>
      <c r="C422" s="41" t="s">
        <v>23</v>
      </c>
      <c r="D422" s="41" t="s">
        <v>5</v>
      </c>
      <c r="E422" s="14" t="s">
        <v>537</v>
      </c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>
        <v>76290.316000000006</v>
      </c>
      <c r="AG422" s="18">
        <v>111528</v>
      </c>
      <c r="AH422" s="18"/>
      <c r="AI422" s="18">
        <f t="shared" si="1001"/>
        <v>76290.316000000006</v>
      </c>
      <c r="AJ422" s="18">
        <f t="shared" si="1002"/>
        <v>111528</v>
      </c>
      <c r="AK422" s="18">
        <f t="shared" si="1003"/>
        <v>0</v>
      </c>
      <c r="AL422" s="18"/>
      <c r="AM422" s="18">
        <f t="shared" si="1004"/>
        <v>76290.316000000006</v>
      </c>
      <c r="AN422" s="18"/>
      <c r="AO422" s="18"/>
      <c r="AP422" s="18"/>
      <c r="AQ422" s="18">
        <f t="shared" si="1005"/>
        <v>76290.316000000006</v>
      </c>
      <c r="AR422" s="18">
        <f t="shared" si="1006"/>
        <v>111528</v>
      </c>
      <c r="AS422" s="18">
        <f t="shared" si="1007"/>
        <v>0</v>
      </c>
      <c r="AT422" s="18"/>
      <c r="AU422" s="18"/>
      <c r="AV422" s="18"/>
      <c r="AW422" s="18">
        <f t="shared" si="1008"/>
        <v>76290.316000000006</v>
      </c>
      <c r="AX422" s="18">
        <f t="shared" si="1009"/>
        <v>111528</v>
      </c>
      <c r="AY422" s="18">
        <f t="shared" si="1010"/>
        <v>0</v>
      </c>
      <c r="AZ422" s="18"/>
      <c r="BA422" s="18"/>
      <c r="BB422" s="18"/>
      <c r="BC422" s="18">
        <f t="shared" si="1186"/>
        <v>76290.316000000006</v>
      </c>
      <c r="BD422" s="18">
        <f t="shared" si="1187"/>
        <v>111528</v>
      </c>
      <c r="BE422" s="18">
        <f t="shared" si="1188"/>
        <v>0</v>
      </c>
      <c r="BF422" s="18"/>
      <c r="BG422" s="18"/>
      <c r="BH422" s="18"/>
      <c r="BI422" s="18">
        <f t="shared" si="1183"/>
        <v>76290.316000000006</v>
      </c>
      <c r="BJ422" s="18">
        <f t="shared" si="1184"/>
        <v>111528</v>
      </c>
      <c r="BK422" s="18">
        <f t="shared" si="1185"/>
        <v>0</v>
      </c>
      <c r="BL422" s="18"/>
      <c r="BM422" s="18"/>
      <c r="BN422" s="18"/>
      <c r="BO422" s="18">
        <f t="shared" si="1161"/>
        <v>76290.316000000006</v>
      </c>
      <c r="BP422" s="18">
        <f t="shared" si="1162"/>
        <v>111528</v>
      </c>
      <c r="BQ422" s="18">
        <f t="shared" si="1163"/>
        <v>0</v>
      </c>
      <c r="BR422" s="18"/>
      <c r="BS422" s="18"/>
      <c r="BT422" s="18"/>
      <c r="BU422" s="18">
        <f t="shared" si="1164"/>
        <v>76290.316000000006</v>
      </c>
      <c r="BV422" s="18">
        <f t="shared" si="1165"/>
        <v>111528</v>
      </c>
      <c r="BW422" s="18">
        <f t="shared" si="1166"/>
        <v>0</v>
      </c>
      <c r="BX422" s="18"/>
      <c r="BY422" s="18"/>
      <c r="BZ422" s="18"/>
      <c r="CA422" s="18">
        <f t="shared" si="1167"/>
        <v>76290.316000000006</v>
      </c>
      <c r="CB422" s="18">
        <f t="shared" si="1168"/>
        <v>111528</v>
      </c>
      <c r="CC422" s="18">
        <f t="shared" si="1169"/>
        <v>0</v>
      </c>
      <c r="CD422" s="18"/>
      <c r="CE422" s="27"/>
      <c r="CF422" s="33"/>
    </row>
    <row r="423" spans="1:119" s="11" customFormat="1" ht="31.2" x14ac:dyDescent="0.3">
      <c r="A423" s="10" t="s">
        <v>85</v>
      </c>
      <c r="B423" s="16"/>
      <c r="C423" s="10"/>
      <c r="D423" s="10"/>
      <c r="E423" s="15" t="s">
        <v>963</v>
      </c>
      <c r="F423" s="17">
        <f t="shared" ref="F423:K423" si="1208">F424</f>
        <v>385420.7</v>
      </c>
      <c r="G423" s="17">
        <f t="shared" si="1208"/>
        <v>385493.6</v>
      </c>
      <c r="H423" s="17">
        <f t="shared" si="1208"/>
        <v>385347.8</v>
      </c>
      <c r="I423" s="17">
        <f t="shared" si="1208"/>
        <v>0</v>
      </c>
      <c r="J423" s="17">
        <f t="shared" si="1208"/>
        <v>0</v>
      </c>
      <c r="K423" s="17">
        <f t="shared" si="1208"/>
        <v>0</v>
      </c>
      <c r="L423" s="17">
        <f t="shared" si="1046"/>
        <v>385420.7</v>
      </c>
      <c r="M423" s="17">
        <f t="shared" si="1047"/>
        <v>385493.6</v>
      </c>
      <c r="N423" s="17">
        <f t="shared" si="1048"/>
        <v>385347.8</v>
      </c>
      <c r="O423" s="17">
        <f t="shared" ref="O423:S423" si="1209">O424</f>
        <v>0</v>
      </c>
      <c r="P423" s="17">
        <f t="shared" si="1209"/>
        <v>0</v>
      </c>
      <c r="Q423" s="17">
        <f t="shared" si="1209"/>
        <v>0</v>
      </c>
      <c r="R423" s="17">
        <f t="shared" si="1209"/>
        <v>0</v>
      </c>
      <c r="S423" s="17">
        <f t="shared" si="1209"/>
        <v>0</v>
      </c>
      <c r="T423" s="17">
        <f t="shared" si="991"/>
        <v>385420.7</v>
      </c>
      <c r="U423" s="17">
        <f t="shared" si="992"/>
        <v>385493.6</v>
      </c>
      <c r="V423" s="17">
        <f t="shared" si="993"/>
        <v>385347.8</v>
      </c>
      <c r="W423" s="17">
        <f t="shared" ref="W423:CD423" si="1210">W424</f>
        <v>0</v>
      </c>
      <c r="X423" s="17">
        <f t="shared" si="1210"/>
        <v>0</v>
      </c>
      <c r="Y423" s="17">
        <f t="shared" si="1210"/>
        <v>0</v>
      </c>
      <c r="Z423" s="17">
        <f t="shared" si="1210"/>
        <v>0</v>
      </c>
      <c r="AA423" s="17">
        <f t="shared" si="1210"/>
        <v>0</v>
      </c>
      <c r="AB423" s="17">
        <f t="shared" si="1210"/>
        <v>0</v>
      </c>
      <c r="AC423" s="17">
        <f t="shared" si="998"/>
        <v>385420.7</v>
      </c>
      <c r="AD423" s="17">
        <f t="shared" si="999"/>
        <v>385493.6</v>
      </c>
      <c r="AE423" s="17">
        <f t="shared" si="1000"/>
        <v>385347.8</v>
      </c>
      <c r="AF423" s="17">
        <f t="shared" si="1210"/>
        <v>599.67100000000005</v>
      </c>
      <c r="AG423" s="17">
        <f t="shared" si="1210"/>
        <v>0</v>
      </c>
      <c r="AH423" s="17">
        <f t="shared" si="1210"/>
        <v>0</v>
      </c>
      <c r="AI423" s="17">
        <f t="shared" si="1001"/>
        <v>386020.37099999998</v>
      </c>
      <c r="AJ423" s="17">
        <f t="shared" si="1002"/>
        <v>385493.6</v>
      </c>
      <c r="AK423" s="17">
        <f t="shared" si="1003"/>
        <v>385347.8</v>
      </c>
      <c r="AL423" s="17">
        <f t="shared" si="1210"/>
        <v>0</v>
      </c>
      <c r="AM423" s="17">
        <f t="shared" si="1004"/>
        <v>386020.37099999998</v>
      </c>
      <c r="AN423" s="17">
        <f t="shared" si="1210"/>
        <v>0</v>
      </c>
      <c r="AO423" s="17">
        <f t="shared" si="1210"/>
        <v>0</v>
      </c>
      <c r="AP423" s="17">
        <f t="shared" si="1210"/>
        <v>0</v>
      </c>
      <c r="AQ423" s="17">
        <f t="shared" si="1005"/>
        <v>386020.37099999998</v>
      </c>
      <c r="AR423" s="17">
        <f t="shared" si="1006"/>
        <v>385493.6</v>
      </c>
      <c r="AS423" s="17">
        <f t="shared" si="1007"/>
        <v>385347.8</v>
      </c>
      <c r="AT423" s="17">
        <f t="shared" si="1210"/>
        <v>0</v>
      </c>
      <c r="AU423" s="17">
        <f t="shared" si="1210"/>
        <v>0</v>
      </c>
      <c r="AV423" s="17">
        <f t="shared" si="1210"/>
        <v>0</v>
      </c>
      <c r="AW423" s="17">
        <f t="shared" si="1008"/>
        <v>386020.37099999998</v>
      </c>
      <c r="AX423" s="17">
        <f t="shared" si="1009"/>
        <v>385493.6</v>
      </c>
      <c r="AY423" s="17">
        <f t="shared" si="1010"/>
        <v>385347.8</v>
      </c>
      <c r="AZ423" s="17">
        <f t="shared" si="1210"/>
        <v>3556.1750000000002</v>
      </c>
      <c r="BA423" s="17">
        <f t="shared" si="1210"/>
        <v>0</v>
      </c>
      <c r="BB423" s="17">
        <f t="shared" si="1210"/>
        <v>0</v>
      </c>
      <c r="BC423" s="17">
        <f t="shared" si="1186"/>
        <v>389576.54599999997</v>
      </c>
      <c r="BD423" s="17">
        <f t="shared" si="1187"/>
        <v>385493.6</v>
      </c>
      <c r="BE423" s="17">
        <f t="shared" si="1188"/>
        <v>385347.8</v>
      </c>
      <c r="BF423" s="17">
        <f t="shared" si="1210"/>
        <v>0</v>
      </c>
      <c r="BG423" s="17">
        <f t="shared" si="1210"/>
        <v>0</v>
      </c>
      <c r="BH423" s="17">
        <f t="shared" si="1210"/>
        <v>0</v>
      </c>
      <c r="BI423" s="18">
        <f t="shared" si="1183"/>
        <v>389576.54599999997</v>
      </c>
      <c r="BJ423" s="18">
        <f t="shared" si="1184"/>
        <v>385493.6</v>
      </c>
      <c r="BK423" s="18">
        <f t="shared" si="1185"/>
        <v>385347.8</v>
      </c>
      <c r="BL423" s="17">
        <f t="shared" si="1210"/>
        <v>30223</v>
      </c>
      <c r="BM423" s="17">
        <f t="shared" si="1210"/>
        <v>0</v>
      </c>
      <c r="BN423" s="17">
        <f t="shared" si="1210"/>
        <v>0</v>
      </c>
      <c r="BO423" s="17">
        <f t="shared" si="1161"/>
        <v>419799.54599999997</v>
      </c>
      <c r="BP423" s="17">
        <f t="shared" si="1162"/>
        <v>385493.6</v>
      </c>
      <c r="BQ423" s="17">
        <f t="shared" si="1163"/>
        <v>385347.8</v>
      </c>
      <c r="BR423" s="17">
        <f t="shared" si="1210"/>
        <v>0</v>
      </c>
      <c r="BS423" s="17">
        <f t="shared" si="1210"/>
        <v>0</v>
      </c>
      <c r="BT423" s="17">
        <f t="shared" si="1210"/>
        <v>0</v>
      </c>
      <c r="BU423" s="17">
        <f t="shared" si="1164"/>
        <v>419799.54599999997</v>
      </c>
      <c r="BV423" s="17">
        <f t="shared" si="1165"/>
        <v>385493.6</v>
      </c>
      <c r="BW423" s="17">
        <f t="shared" si="1166"/>
        <v>385347.8</v>
      </c>
      <c r="BX423" s="17">
        <f t="shared" si="1210"/>
        <v>21605.8</v>
      </c>
      <c r="BY423" s="17">
        <f t="shared" si="1210"/>
        <v>0</v>
      </c>
      <c r="BZ423" s="17">
        <f t="shared" si="1210"/>
        <v>0</v>
      </c>
      <c r="CA423" s="17">
        <f t="shared" si="1167"/>
        <v>441405.34599999996</v>
      </c>
      <c r="CB423" s="17">
        <f t="shared" si="1168"/>
        <v>385493.6</v>
      </c>
      <c r="CC423" s="17">
        <f t="shared" si="1169"/>
        <v>385347.8</v>
      </c>
      <c r="CD423" s="17">
        <f t="shared" si="1210"/>
        <v>0</v>
      </c>
      <c r="CE423" s="26"/>
      <c r="CF423" s="33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M423" s="37"/>
      <c r="DN423" s="37"/>
      <c r="DO423" s="37"/>
    </row>
    <row r="424" spans="1:119" ht="62.4" x14ac:dyDescent="0.3">
      <c r="A424" s="41" t="s">
        <v>86</v>
      </c>
      <c r="B424" s="39"/>
      <c r="C424" s="41"/>
      <c r="D424" s="41"/>
      <c r="E424" s="14" t="s">
        <v>964</v>
      </c>
      <c r="F424" s="18">
        <f t="shared" ref="F424:K424" si="1211">F425+F433+F441+F452+F457+F448+F429</f>
        <v>385420.7</v>
      </c>
      <c r="G424" s="18">
        <f t="shared" si="1211"/>
        <v>385493.6</v>
      </c>
      <c r="H424" s="18">
        <f t="shared" si="1211"/>
        <v>385347.8</v>
      </c>
      <c r="I424" s="18">
        <f t="shared" si="1211"/>
        <v>0</v>
      </c>
      <c r="J424" s="18">
        <f t="shared" si="1211"/>
        <v>0</v>
      </c>
      <c r="K424" s="18">
        <f t="shared" si="1211"/>
        <v>0</v>
      </c>
      <c r="L424" s="18">
        <f t="shared" si="1046"/>
        <v>385420.7</v>
      </c>
      <c r="M424" s="18">
        <f t="shared" si="1047"/>
        <v>385493.6</v>
      </c>
      <c r="N424" s="18">
        <f t="shared" si="1048"/>
        <v>385347.8</v>
      </c>
      <c r="O424" s="18">
        <f t="shared" ref="O424:S424" si="1212">O425+O433+O441+O452+O457+O448+O429</f>
        <v>0</v>
      </c>
      <c r="P424" s="18">
        <f t="shared" si="1212"/>
        <v>0</v>
      </c>
      <c r="Q424" s="18">
        <f t="shared" si="1212"/>
        <v>0</v>
      </c>
      <c r="R424" s="18">
        <f t="shared" si="1212"/>
        <v>0</v>
      </c>
      <c r="S424" s="18">
        <f t="shared" si="1212"/>
        <v>0</v>
      </c>
      <c r="T424" s="18">
        <f t="shared" si="991"/>
        <v>385420.7</v>
      </c>
      <c r="U424" s="18">
        <f t="shared" si="992"/>
        <v>385493.6</v>
      </c>
      <c r="V424" s="18">
        <f t="shared" si="993"/>
        <v>385347.8</v>
      </c>
      <c r="W424" s="18">
        <f t="shared" ref="W424" si="1213">W425+W433+W441+W452+W457+W448+W429</f>
        <v>0</v>
      </c>
      <c r="X424" s="18">
        <f t="shared" ref="X424:AB424" si="1214">X425+X433+X441+X452+X457+X448+X429</f>
        <v>0</v>
      </c>
      <c r="Y424" s="18">
        <f t="shared" si="1214"/>
        <v>0</v>
      </c>
      <c r="Z424" s="18">
        <f t="shared" si="1214"/>
        <v>0</v>
      </c>
      <c r="AA424" s="18">
        <f t="shared" si="1214"/>
        <v>0</v>
      </c>
      <c r="AB424" s="18">
        <f t="shared" si="1214"/>
        <v>0</v>
      </c>
      <c r="AC424" s="18">
        <f t="shared" si="998"/>
        <v>385420.7</v>
      </c>
      <c r="AD424" s="18">
        <f t="shared" si="999"/>
        <v>385493.6</v>
      </c>
      <c r="AE424" s="18">
        <f t="shared" si="1000"/>
        <v>385347.8</v>
      </c>
      <c r="AF424" s="18">
        <f t="shared" ref="AF424:AH424" si="1215">AF425+AF433+AF441+AF452+AF457+AF448+AF429</f>
        <v>599.67100000000005</v>
      </c>
      <c r="AG424" s="18">
        <f t="shared" si="1215"/>
        <v>0</v>
      </c>
      <c r="AH424" s="18">
        <f t="shared" si="1215"/>
        <v>0</v>
      </c>
      <c r="AI424" s="18">
        <f t="shared" si="1001"/>
        <v>386020.37099999998</v>
      </c>
      <c r="AJ424" s="18">
        <f t="shared" si="1002"/>
        <v>385493.6</v>
      </c>
      <c r="AK424" s="18">
        <f t="shared" si="1003"/>
        <v>385347.8</v>
      </c>
      <c r="AL424" s="18">
        <f t="shared" ref="AL424" si="1216">AL425+AL433+AL441+AL452+AL457+AL448+AL429</f>
        <v>0</v>
      </c>
      <c r="AM424" s="18">
        <f t="shared" si="1004"/>
        <v>386020.37099999998</v>
      </c>
      <c r="AN424" s="18">
        <f t="shared" ref="AN424:AP424" si="1217">AN425+AN433+AN441+AN452+AN457+AN448+AN429</f>
        <v>0</v>
      </c>
      <c r="AO424" s="18">
        <f t="shared" si="1217"/>
        <v>0</v>
      </c>
      <c r="AP424" s="18">
        <f t="shared" si="1217"/>
        <v>0</v>
      </c>
      <c r="AQ424" s="18">
        <f t="shared" si="1005"/>
        <v>386020.37099999998</v>
      </c>
      <c r="AR424" s="18">
        <f t="shared" si="1006"/>
        <v>385493.6</v>
      </c>
      <c r="AS424" s="18">
        <f t="shared" si="1007"/>
        <v>385347.8</v>
      </c>
      <c r="AT424" s="18">
        <f t="shared" ref="AT424:AV424" si="1218">AT425+AT433+AT441+AT452+AT457+AT448+AT429</f>
        <v>0</v>
      </c>
      <c r="AU424" s="18">
        <f t="shared" si="1218"/>
        <v>0</v>
      </c>
      <c r="AV424" s="18">
        <f t="shared" si="1218"/>
        <v>0</v>
      </c>
      <c r="AW424" s="18">
        <f t="shared" si="1008"/>
        <v>386020.37099999998</v>
      </c>
      <c r="AX424" s="18">
        <f t="shared" si="1009"/>
        <v>385493.6</v>
      </c>
      <c r="AY424" s="18">
        <f t="shared" si="1010"/>
        <v>385347.8</v>
      </c>
      <c r="AZ424" s="18">
        <f>AZ425+AZ433+AZ441+AZ452+AZ457+AZ448+AZ429+AZ437</f>
        <v>3556.1750000000002</v>
      </c>
      <c r="BA424" s="18">
        <f t="shared" ref="BA424:CD424" si="1219">BA425+BA433+BA441+BA452+BA457+BA448+BA429+BA437</f>
        <v>0</v>
      </c>
      <c r="BB424" s="18">
        <f t="shared" si="1219"/>
        <v>0</v>
      </c>
      <c r="BC424" s="18">
        <f t="shared" si="1186"/>
        <v>389576.54599999997</v>
      </c>
      <c r="BD424" s="18">
        <f t="shared" si="1187"/>
        <v>385493.6</v>
      </c>
      <c r="BE424" s="18">
        <f t="shared" si="1188"/>
        <v>385347.8</v>
      </c>
      <c r="BF424" s="18">
        <f t="shared" ref="BF424:BH424" si="1220">BF425+BF433+BF441+BF452+BF457+BF448+BF429+BF437</f>
        <v>0</v>
      </c>
      <c r="BG424" s="18">
        <f t="shared" si="1220"/>
        <v>0</v>
      </c>
      <c r="BH424" s="18">
        <f t="shared" si="1220"/>
        <v>0</v>
      </c>
      <c r="BI424" s="18">
        <f t="shared" si="1183"/>
        <v>389576.54599999997</v>
      </c>
      <c r="BJ424" s="18">
        <f t="shared" si="1184"/>
        <v>385493.6</v>
      </c>
      <c r="BK424" s="18">
        <f t="shared" si="1185"/>
        <v>385347.8</v>
      </c>
      <c r="BL424" s="18">
        <f t="shared" ref="BL424:BN424" si="1221">BL425+BL433+BL441+BL452+BL457+BL448+BL429+BL437</f>
        <v>30223</v>
      </c>
      <c r="BM424" s="18">
        <f t="shared" si="1221"/>
        <v>0</v>
      </c>
      <c r="BN424" s="18">
        <f t="shared" si="1221"/>
        <v>0</v>
      </c>
      <c r="BO424" s="18">
        <f t="shared" si="1161"/>
        <v>419799.54599999997</v>
      </c>
      <c r="BP424" s="18">
        <f t="shared" si="1162"/>
        <v>385493.6</v>
      </c>
      <c r="BQ424" s="18">
        <f t="shared" si="1163"/>
        <v>385347.8</v>
      </c>
      <c r="BR424" s="18">
        <f t="shared" ref="BR424:BT424" si="1222">BR425+BR433+BR441+BR452+BR457+BR448+BR429+BR437</f>
        <v>0</v>
      </c>
      <c r="BS424" s="18">
        <f t="shared" si="1222"/>
        <v>0</v>
      </c>
      <c r="BT424" s="18">
        <f t="shared" si="1222"/>
        <v>0</v>
      </c>
      <c r="BU424" s="18">
        <f t="shared" si="1164"/>
        <v>419799.54599999997</v>
      </c>
      <c r="BV424" s="18">
        <f t="shared" si="1165"/>
        <v>385493.6</v>
      </c>
      <c r="BW424" s="18">
        <f t="shared" si="1166"/>
        <v>385347.8</v>
      </c>
      <c r="BX424" s="18">
        <f t="shared" ref="BX424:BZ424" si="1223">BX425+BX433+BX441+BX452+BX457+BX448+BX429+BX437</f>
        <v>21605.8</v>
      </c>
      <c r="BY424" s="18">
        <f t="shared" si="1223"/>
        <v>0</v>
      </c>
      <c r="BZ424" s="18">
        <f t="shared" si="1223"/>
        <v>0</v>
      </c>
      <c r="CA424" s="18">
        <f t="shared" si="1167"/>
        <v>441405.34599999996</v>
      </c>
      <c r="CB424" s="18">
        <f t="shared" si="1168"/>
        <v>385493.6</v>
      </c>
      <c r="CC424" s="18">
        <f t="shared" si="1169"/>
        <v>385347.8</v>
      </c>
      <c r="CD424" s="18">
        <f t="shared" si="1219"/>
        <v>0</v>
      </c>
      <c r="CE424" s="27"/>
      <c r="CF424" s="33"/>
    </row>
    <row r="425" spans="1:119" ht="46.8" x14ac:dyDescent="0.3">
      <c r="A425" s="41" t="s">
        <v>80</v>
      </c>
      <c r="B425" s="39"/>
      <c r="C425" s="41"/>
      <c r="D425" s="41"/>
      <c r="E425" s="14" t="s">
        <v>599</v>
      </c>
      <c r="F425" s="18">
        <f t="shared" ref="F425:K427" si="1224">F426</f>
        <v>364971.5</v>
      </c>
      <c r="G425" s="18">
        <f t="shared" si="1224"/>
        <v>364971.5</v>
      </c>
      <c r="H425" s="18">
        <f t="shared" si="1224"/>
        <v>364971.5</v>
      </c>
      <c r="I425" s="18">
        <f t="shared" si="1224"/>
        <v>0</v>
      </c>
      <c r="J425" s="18">
        <f t="shared" si="1224"/>
        <v>0</v>
      </c>
      <c r="K425" s="18">
        <f t="shared" si="1224"/>
        <v>0</v>
      </c>
      <c r="L425" s="18">
        <f t="shared" si="1046"/>
        <v>364971.5</v>
      </c>
      <c r="M425" s="18">
        <f t="shared" si="1047"/>
        <v>364971.5</v>
      </c>
      <c r="N425" s="18">
        <f t="shared" si="1048"/>
        <v>364971.5</v>
      </c>
      <c r="O425" s="18">
        <f t="shared" ref="O425:S427" si="1225">O426</f>
        <v>0</v>
      </c>
      <c r="P425" s="18">
        <f t="shared" si="1225"/>
        <v>0</v>
      </c>
      <c r="Q425" s="18">
        <f t="shared" si="1225"/>
        <v>0</v>
      </c>
      <c r="R425" s="18">
        <f t="shared" si="1225"/>
        <v>0</v>
      </c>
      <c r="S425" s="18">
        <f t="shared" si="1225"/>
        <v>0</v>
      </c>
      <c r="T425" s="18">
        <f t="shared" si="991"/>
        <v>364971.5</v>
      </c>
      <c r="U425" s="18">
        <f t="shared" si="992"/>
        <v>364971.5</v>
      </c>
      <c r="V425" s="18">
        <f t="shared" si="993"/>
        <v>364971.5</v>
      </c>
      <c r="W425" s="18">
        <f t="shared" ref="W425:CD427" si="1226">W426</f>
        <v>0</v>
      </c>
      <c r="X425" s="18">
        <f t="shared" si="1226"/>
        <v>0</v>
      </c>
      <c r="Y425" s="18">
        <f t="shared" si="1226"/>
        <v>0</v>
      </c>
      <c r="Z425" s="18">
        <f t="shared" si="1226"/>
        <v>0</v>
      </c>
      <c r="AA425" s="18">
        <f t="shared" si="1226"/>
        <v>0</v>
      </c>
      <c r="AB425" s="18">
        <f t="shared" si="1226"/>
        <v>0</v>
      </c>
      <c r="AC425" s="18">
        <f t="shared" si="998"/>
        <v>364971.5</v>
      </c>
      <c r="AD425" s="18">
        <f t="shared" si="999"/>
        <v>364971.5</v>
      </c>
      <c r="AE425" s="18">
        <f t="shared" si="1000"/>
        <v>364971.5</v>
      </c>
      <c r="AF425" s="18">
        <f t="shared" si="1226"/>
        <v>0</v>
      </c>
      <c r="AG425" s="18">
        <f t="shared" si="1226"/>
        <v>0</v>
      </c>
      <c r="AH425" s="18">
        <f t="shared" si="1226"/>
        <v>0</v>
      </c>
      <c r="AI425" s="18">
        <f t="shared" si="1001"/>
        <v>364971.5</v>
      </c>
      <c r="AJ425" s="18">
        <f t="shared" si="1002"/>
        <v>364971.5</v>
      </c>
      <c r="AK425" s="18">
        <f t="shared" si="1003"/>
        <v>364971.5</v>
      </c>
      <c r="AL425" s="18">
        <f t="shared" si="1226"/>
        <v>0</v>
      </c>
      <c r="AM425" s="18">
        <f t="shared" si="1004"/>
        <v>364971.5</v>
      </c>
      <c r="AN425" s="18">
        <f t="shared" si="1226"/>
        <v>0</v>
      </c>
      <c r="AO425" s="18">
        <f t="shared" si="1226"/>
        <v>0</v>
      </c>
      <c r="AP425" s="18">
        <f t="shared" si="1226"/>
        <v>0</v>
      </c>
      <c r="AQ425" s="18">
        <f t="shared" si="1005"/>
        <v>364971.5</v>
      </c>
      <c r="AR425" s="18">
        <f t="shared" si="1006"/>
        <v>364971.5</v>
      </c>
      <c r="AS425" s="18">
        <f t="shared" si="1007"/>
        <v>364971.5</v>
      </c>
      <c r="AT425" s="18">
        <f t="shared" si="1226"/>
        <v>0</v>
      </c>
      <c r="AU425" s="18">
        <f t="shared" si="1226"/>
        <v>0</v>
      </c>
      <c r="AV425" s="18">
        <f t="shared" si="1226"/>
        <v>0</v>
      </c>
      <c r="AW425" s="18">
        <f t="shared" si="1008"/>
        <v>364971.5</v>
      </c>
      <c r="AX425" s="18">
        <f t="shared" si="1009"/>
        <v>364971.5</v>
      </c>
      <c r="AY425" s="18">
        <f t="shared" si="1010"/>
        <v>364971.5</v>
      </c>
      <c r="AZ425" s="18">
        <f t="shared" si="1226"/>
        <v>0</v>
      </c>
      <c r="BA425" s="18">
        <f t="shared" si="1226"/>
        <v>0</v>
      </c>
      <c r="BB425" s="18">
        <f t="shared" si="1226"/>
        <v>0</v>
      </c>
      <c r="BC425" s="18">
        <f t="shared" si="1186"/>
        <v>364971.5</v>
      </c>
      <c r="BD425" s="18">
        <f t="shared" si="1187"/>
        <v>364971.5</v>
      </c>
      <c r="BE425" s="18">
        <f t="shared" si="1188"/>
        <v>364971.5</v>
      </c>
      <c r="BF425" s="18">
        <f t="shared" si="1226"/>
        <v>0</v>
      </c>
      <c r="BG425" s="18">
        <f t="shared" si="1226"/>
        <v>0</v>
      </c>
      <c r="BH425" s="18">
        <f t="shared" si="1226"/>
        <v>0</v>
      </c>
      <c r="BI425" s="18">
        <f t="shared" si="1183"/>
        <v>364971.5</v>
      </c>
      <c r="BJ425" s="18">
        <f t="shared" si="1184"/>
        <v>364971.5</v>
      </c>
      <c r="BK425" s="18">
        <f t="shared" si="1185"/>
        <v>364971.5</v>
      </c>
      <c r="BL425" s="18">
        <f t="shared" si="1226"/>
        <v>0</v>
      </c>
      <c r="BM425" s="18">
        <f t="shared" si="1226"/>
        <v>0</v>
      </c>
      <c r="BN425" s="18">
        <f t="shared" si="1226"/>
        <v>0</v>
      </c>
      <c r="BO425" s="18">
        <f t="shared" si="1161"/>
        <v>364971.5</v>
      </c>
      <c r="BP425" s="18">
        <f t="shared" si="1162"/>
        <v>364971.5</v>
      </c>
      <c r="BQ425" s="18">
        <f t="shared" si="1163"/>
        <v>364971.5</v>
      </c>
      <c r="BR425" s="18">
        <f t="shared" si="1226"/>
        <v>0</v>
      </c>
      <c r="BS425" s="18">
        <f t="shared" si="1226"/>
        <v>0</v>
      </c>
      <c r="BT425" s="18">
        <f t="shared" si="1226"/>
        <v>0</v>
      </c>
      <c r="BU425" s="18">
        <f t="shared" si="1164"/>
        <v>364971.5</v>
      </c>
      <c r="BV425" s="18">
        <f t="shared" si="1165"/>
        <v>364971.5</v>
      </c>
      <c r="BW425" s="18">
        <f t="shared" si="1166"/>
        <v>364971.5</v>
      </c>
      <c r="BX425" s="18">
        <f t="shared" si="1226"/>
        <v>0</v>
      </c>
      <c r="BY425" s="18">
        <f t="shared" si="1226"/>
        <v>0</v>
      </c>
      <c r="BZ425" s="18">
        <f t="shared" si="1226"/>
        <v>0</v>
      </c>
      <c r="CA425" s="18">
        <f t="shared" si="1167"/>
        <v>364971.5</v>
      </c>
      <c r="CB425" s="18">
        <f t="shared" si="1168"/>
        <v>364971.5</v>
      </c>
      <c r="CC425" s="18">
        <f t="shared" si="1169"/>
        <v>364971.5</v>
      </c>
      <c r="CD425" s="18">
        <f t="shared" si="1226"/>
        <v>0</v>
      </c>
      <c r="CE425" s="27"/>
      <c r="CF425" s="33"/>
    </row>
    <row r="426" spans="1:119" ht="46.8" x14ac:dyDescent="0.3">
      <c r="A426" s="41" t="s">
        <v>80</v>
      </c>
      <c r="B426" s="39">
        <v>600</v>
      </c>
      <c r="C426" s="41"/>
      <c r="D426" s="41"/>
      <c r="E426" s="14" t="s">
        <v>554</v>
      </c>
      <c r="F426" s="18">
        <f t="shared" si="1224"/>
        <v>364971.5</v>
      </c>
      <c r="G426" s="18">
        <f t="shared" si="1224"/>
        <v>364971.5</v>
      </c>
      <c r="H426" s="18">
        <f t="shared" si="1224"/>
        <v>364971.5</v>
      </c>
      <c r="I426" s="18">
        <f t="shared" si="1224"/>
        <v>0</v>
      </c>
      <c r="J426" s="18">
        <f t="shared" si="1224"/>
        <v>0</v>
      </c>
      <c r="K426" s="18">
        <f t="shared" si="1224"/>
        <v>0</v>
      </c>
      <c r="L426" s="18">
        <f t="shared" si="1046"/>
        <v>364971.5</v>
      </c>
      <c r="M426" s="18">
        <f t="shared" si="1047"/>
        <v>364971.5</v>
      </c>
      <c r="N426" s="18">
        <f t="shared" si="1048"/>
        <v>364971.5</v>
      </c>
      <c r="O426" s="18">
        <f t="shared" si="1225"/>
        <v>0</v>
      </c>
      <c r="P426" s="18">
        <f t="shared" si="1225"/>
        <v>0</v>
      </c>
      <c r="Q426" s="18">
        <f t="shared" si="1225"/>
        <v>0</v>
      </c>
      <c r="R426" s="18">
        <f t="shared" si="1225"/>
        <v>0</v>
      </c>
      <c r="S426" s="18">
        <f t="shared" si="1225"/>
        <v>0</v>
      </c>
      <c r="T426" s="18">
        <f t="shared" si="991"/>
        <v>364971.5</v>
      </c>
      <c r="U426" s="18">
        <f t="shared" si="992"/>
        <v>364971.5</v>
      </c>
      <c r="V426" s="18">
        <f t="shared" si="993"/>
        <v>364971.5</v>
      </c>
      <c r="W426" s="18">
        <f t="shared" si="1226"/>
        <v>0</v>
      </c>
      <c r="X426" s="18">
        <f t="shared" si="1226"/>
        <v>0</v>
      </c>
      <c r="Y426" s="18">
        <f t="shared" si="1226"/>
        <v>0</v>
      </c>
      <c r="Z426" s="18">
        <f t="shared" si="1226"/>
        <v>0</v>
      </c>
      <c r="AA426" s="18">
        <f t="shared" si="1226"/>
        <v>0</v>
      </c>
      <c r="AB426" s="18">
        <f t="shared" si="1226"/>
        <v>0</v>
      </c>
      <c r="AC426" s="18">
        <f t="shared" si="998"/>
        <v>364971.5</v>
      </c>
      <c r="AD426" s="18">
        <f t="shared" si="999"/>
        <v>364971.5</v>
      </c>
      <c r="AE426" s="18">
        <f t="shared" si="1000"/>
        <v>364971.5</v>
      </c>
      <c r="AF426" s="18">
        <f t="shared" si="1226"/>
        <v>0</v>
      </c>
      <c r="AG426" s="18">
        <f t="shared" si="1226"/>
        <v>0</v>
      </c>
      <c r="AH426" s="18">
        <f t="shared" si="1226"/>
        <v>0</v>
      </c>
      <c r="AI426" s="18">
        <f t="shared" ref="AI426:AI505" si="1227">AC426+AF426</f>
        <v>364971.5</v>
      </c>
      <c r="AJ426" s="18">
        <f t="shared" ref="AJ426:AJ505" si="1228">AD426+AG426</f>
        <v>364971.5</v>
      </c>
      <c r="AK426" s="18">
        <f t="shared" ref="AK426:AK505" si="1229">AE426+AH426</f>
        <v>364971.5</v>
      </c>
      <c r="AL426" s="18">
        <f t="shared" si="1226"/>
        <v>0</v>
      </c>
      <c r="AM426" s="18">
        <f t="shared" ref="AM426:AM505" si="1230">AI426+AL426</f>
        <v>364971.5</v>
      </c>
      <c r="AN426" s="18">
        <f t="shared" si="1226"/>
        <v>0</v>
      </c>
      <c r="AO426" s="18">
        <f t="shared" si="1226"/>
        <v>0</v>
      </c>
      <c r="AP426" s="18">
        <f t="shared" si="1226"/>
        <v>0</v>
      </c>
      <c r="AQ426" s="18">
        <f t="shared" ref="AQ426:AQ505" si="1231">AM426+AN426</f>
        <v>364971.5</v>
      </c>
      <c r="AR426" s="18">
        <f t="shared" ref="AR426:AR505" si="1232">AJ426+AO426</f>
        <v>364971.5</v>
      </c>
      <c r="AS426" s="18">
        <f t="shared" ref="AS426:AS505" si="1233">AK426+AP426</f>
        <v>364971.5</v>
      </c>
      <c r="AT426" s="18">
        <f t="shared" si="1226"/>
        <v>0</v>
      </c>
      <c r="AU426" s="18">
        <f t="shared" si="1226"/>
        <v>0</v>
      </c>
      <c r="AV426" s="18">
        <f t="shared" si="1226"/>
        <v>0</v>
      </c>
      <c r="AW426" s="18">
        <f t="shared" ref="AW426:AW505" si="1234">AQ426+AT426</f>
        <v>364971.5</v>
      </c>
      <c r="AX426" s="18">
        <f t="shared" ref="AX426:AX505" si="1235">AR426+AU426</f>
        <v>364971.5</v>
      </c>
      <c r="AY426" s="18">
        <f t="shared" ref="AY426:AY505" si="1236">AS426+AV426</f>
        <v>364971.5</v>
      </c>
      <c r="AZ426" s="18">
        <f t="shared" si="1226"/>
        <v>0</v>
      </c>
      <c r="BA426" s="18">
        <f t="shared" si="1226"/>
        <v>0</v>
      </c>
      <c r="BB426" s="18">
        <f t="shared" si="1226"/>
        <v>0</v>
      </c>
      <c r="BC426" s="18">
        <f t="shared" si="1186"/>
        <v>364971.5</v>
      </c>
      <c r="BD426" s="18">
        <f t="shared" si="1187"/>
        <v>364971.5</v>
      </c>
      <c r="BE426" s="18">
        <f t="shared" si="1188"/>
        <v>364971.5</v>
      </c>
      <c r="BF426" s="18">
        <f t="shared" si="1226"/>
        <v>0</v>
      </c>
      <c r="BG426" s="18">
        <f t="shared" si="1226"/>
        <v>0</v>
      </c>
      <c r="BH426" s="18">
        <f t="shared" si="1226"/>
        <v>0</v>
      </c>
      <c r="BI426" s="18">
        <f t="shared" si="1183"/>
        <v>364971.5</v>
      </c>
      <c r="BJ426" s="18">
        <f t="shared" si="1184"/>
        <v>364971.5</v>
      </c>
      <c r="BK426" s="18">
        <f t="shared" si="1185"/>
        <v>364971.5</v>
      </c>
      <c r="BL426" s="18">
        <f t="shared" si="1226"/>
        <v>0</v>
      </c>
      <c r="BM426" s="18">
        <f t="shared" si="1226"/>
        <v>0</v>
      </c>
      <c r="BN426" s="18">
        <f t="shared" si="1226"/>
        <v>0</v>
      </c>
      <c r="BO426" s="18">
        <f t="shared" si="1161"/>
        <v>364971.5</v>
      </c>
      <c r="BP426" s="18">
        <f t="shared" si="1162"/>
        <v>364971.5</v>
      </c>
      <c r="BQ426" s="18">
        <f t="shared" si="1163"/>
        <v>364971.5</v>
      </c>
      <c r="BR426" s="18">
        <f t="shared" si="1226"/>
        <v>0</v>
      </c>
      <c r="BS426" s="18">
        <f t="shared" si="1226"/>
        <v>0</v>
      </c>
      <c r="BT426" s="18">
        <f t="shared" si="1226"/>
        <v>0</v>
      </c>
      <c r="BU426" s="18">
        <f t="shared" si="1164"/>
        <v>364971.5</v>
      </c>
      <c r="BV426" s="18">
        <f t="shared" si="1165"/>
        <v>364971.5</v>
      </c>
      <c r="BW426" s="18">
        <f t="shared" si="1166"/>
        <v>364971.5</v>
      </c>
      <c r="BX426" s="18">
        <f t="shared" si="1226"/>
        <v>0</v>
      </c>
      <c r="BY426" s="18">
        <f t="shared" si="1226"/>
        <v>0</v>
      </c>
      <c r="BZ426" s="18">
        <f t="shared" si="1226"/>
        <v>0</v>
      </c>
      <c r="CA426" s="18">
        <f t="shared" si="1167"/>
        <v>364971.5</v>
      </c>
      <c r="CB426" s="18">
        <f t="shared" si="1168"/>
        <v>364971.5</v>
      </c>
      <c r="CC426" s="18">
        <f t="shared" si="1169"/>
        <v>364971.5</v>
      </c>
      <c r="CD426" s="18">
        <f t="shared" si="1226"/>
        <v>0</v>
      </c>
      <c r="CE426" s="27"/>
      <c r="CF426" s="33"/>
    </row>
    <row r="427" spans="1:119" x14ac:dyDescent="0.3">
      <c r="A427" s="41" t="s">
        <v>80</v>
      </c>
      <c r="B427" s="39">
        <v>620</v>
      </c>
      <c r="C427" s="41"/>
      <c r="D427" s="41"/>
      <c r="E427" s="14" t="s">
        <v>569</v>
      </c>
      <c r="F427" s="18">
        <f t="shared" si="1224"/>
        <v>364971.5</v>
      </c>
      <c r="G427" s="18">
        <f t="shared" si="1224"/>
        <v>364971.5</v>
      </c>
      <c r="H427" s="18">
        <f t="shared" si="1224"/>
        <v>364971.5</v>
      </c>
      <c r="I427" s="18">
        <f t="shared" si="1224"/>
        <v>0</v>
      </c>
      <c r="J427" s="18">
        <f t="shared" si="1224"/>
        <v>0</v>
      </c>
      <c r="K427" s="18">
        <f t="shared" si="1224"/>
        <v>0</v>
      </c>
      <c r="L427" s="18">
        <f t="shared" si="1046"/>
        <v>364971.5</v>
      </c>
      <c r="M427" s="18">
        <f t="shared" si="1047"/>
        <v>364971.5</v>
      </c>
      <c r="N427" s="18">
        <f t="shared" si="1048"/>
        <v>364971.5</v>
      </c>
      <c r="O427" s="18">
        <f t="shared" si="1225"/>
        <v>0</v>
      </c>
      <c r="P427" s="18">
        <f t="shared" si="1225"/>
        <v>0</v>
      </c>
      <c r="Q427" s="18">
        <f t="shared" si="1225"/>
        <v>0</v>
      </c>
      <c r="R427" s="18">
        <f t="shared" si="1225"/>
        <v>0</v>
      </c>
      <c r="S427" s="18">
        <f t="shared" si="1225"/>
        <v>0</v>
      </c>
      <c r="T427" s="18">
        <f t="shared" ref="T427:T506" si="1237">L427+O427+R427</f>
        <v>364971.5</v>
      </c>
      <c r="U427" s="18">
        <f t="shared" ref="U427:U506" si="1238">M427+P427+S427</f>
        <v>364971.5</v>
      </c>
      <c r="V427" s="18">
        <f t="shared" ref="V427:V506" si="1239">N427+Q427</f>
        <v>364971.5</v>
      </c>
      <c r="W427" s="18">
        <f t="shared" si="1226"/>
        <v>0</v>
      </c>
      <c r="X427" s="18">
        <f t="shared" si="1226"/>
        <v>0</v>
      </c>
      <c r="Y427" s="18">
        <f t="shared" si="1226"/>
        <v>0</v>
      </c>
      <c r="Z427" s="18">
        <f t="shared" si="1226"/>
        <v>0</v>
      </c>
      <c r="AA427" s="18">
        <f t="shared" si="1226"/>
        <v>0</v>
      </c>
      <c r="AB427" s="18">
        <f t="shared" si="1226"/>
        <v>0</v>
      </c>
      <c r="AC427" s="18">
        <f t="shared" si="998"/>
        <v>364971.5</v>
      </c>
      <c r="AD427" s="18">
        <f t="shared" si="999"/>
        <v>364971.5</v>
      </c>
      <c r="AE427" s="18">
        <f t="shared" si="1000"/>
        <v>364971.5</v>
      </c>
      <c r="AF427" s="18">
        <f t="shared" si="1226"/>
        <v>0</v>
      </c>
      <c r="AG427" s="18">
        <f t="shared" si="1226"/>
        <v>0</v>
      </c>
      <c r="AH427" s="18">
        <f t="shared" si="1226"/>
        <v>0</v>
      </c>
      <c r="AI427" s="18">
        <f t="shared" si="1227"/>
        <v>364971.5</v>
      </c>
      <c r="AJ427" s="18">
        <f t="shared" si="1228"/>
        <v>364971.5</v>
      </c>
      <c r="AK427" s="18">
        <f t="shared" si="1229"/>
        <v>364971.5</v>
      </c>
      <c r="AL427" s="18">
        <f t="shared" si="1226"/>
        <v>0</v>
      </c>
      <c r="AM427" s="18">
        <f t="shared" si="1230"/>
        <v>364971.5</v>
      </c>
      <c r="AN427" s="18">
        <f t="shared" si="1226"/>
        <v>0</v>
      </c>
      <c r="AO427" s="18">
        <f t="shared" si="1226"/>
        <v>0</v>
      </c>
      <c r="AP427" s="18">
        <f t="shared" si="1226"/>
        <v>0</v>
      </c>
      <c r="AQ427" s="18">
        <f t="shared" si="1231"/>
        <v>364971.5</v>
      </c>
      <c r="AR427" s="18">
        <f t="shared" si="1232"/>
        <v>364971.5</v>
      </c>
      <c r="AS427" s="18">
        <f t="shared" si="1233"/>
        <v>364971.5</v>
      </c>
      <c r="AT427" s="18">
        <f t="shared" si="1226"/>
        <v>0</v>
      </c>
      <c r="AU427" s="18">
        <f t="shared" si="1226"/>
        <v>0</v>
      </c>
      <c r="AV427" s="18">
        <f t="shared" si="1226"/>
        <v>0</v>
      </c>
      <c r="AW427" s="18">
        <f t="shared" si="1234"/>
        <v>364971.5</v>
      </c>
      <c r="AX427" s="18">
        <f t="shared" si="1235"/>
        <v>364971.5</v>
      </c>
      <c r="AY427" s="18">
        <f t="shared" si="1236"/>
        <v>364971.5</v>
      </c>
      <c r="AZ427" s="18">
        <f t="shared" si="1226"/>
        <v>0</v>
      </c>
      <c r="BA427" s="18">
        <f t="shared" si="1226"/>
        <v>0</v>
      </c>
      <c r="BB427" s="18">
        <f t="shared" si="1226"/>
        <v>0</v>
      </c>
      <c r="BC427" s="18">
        <f t="shared" si="1186"/>
        <v>364971.5</v>
      </c>
      <c r="BD427" s="18">
        <f t="shared" si="1187"/>
        <v>364971.5</v>
      </c>
      <c r="BE427" s="18">
        <f t="shared" si="1188"/>
        <v>364971.5</v>
      </c>
      <c r="BF427" s="18">
        <f t="shared" si="1226"/>
        <v>0</v>
      </c>
      <c r="BG427" s="18">
        <f t="shared" si="1226"/>
        <v>0</v>
      </c>
      <c r="BH427" s="18">
        <f t="shared" si="1226"/>
        <v>0</v>
      </c>
      <c r="BI427" s="18">
        <f t="shared" si="1183"/>
        <v>364971.5</v>
      </c>
      <c r="BJ427" s="18">
        <f t="shared" si="1184"/>
        <v>364971.5</v>
      </c>
      <c r="BK427" s="18">
        <f t="shared" si="1185"/>
        <v>364971.5</v>
      </c>
      <c r="BL427" s="18">
        <f t="shared" si="1226"/>
        <v>0</v>
      </c>
      <c r="BM427" s="18">
        <f t="shared" si="1226"/>
        <v>0</v>
      </c>
      <c r="BN427" s="18">
        <f t="shared" si="1226"/>
        <v>0</v>
      </c>
      <c r="BO427" s="18">
        <f t="shared" si="1161"/>
        <v>364971.5</v>
      </c>
      <c r="BP427" s="18">
        <f t="shared" si="1162"/>
        <v>364971.5</v>
      </c>
      <c r="BQ427" s="18">
        <f t="shared" si="1163"/>
        <v>364971.5</v>
      </c>
      <c r="BR427" s="18">
        <f t="shared" si="1226"/>
        <v>0</v>
      </c>
      <c r="BS427" s="18">
        <f t="shared" si="1226"/>
        <v>0</v>
      </c>
      <c r="BT427" s="18">
        <f t="shared" si="1226"/>
        <v>0</v>
      </c>
      <c r="BU427" s="18">
        <f t="shared" si="1164"/>
        <v>364971.5</v>
      </c>
      <c r="BV427" s="18">
        <f t="shared" si="1165"/>
        <v>364971.5</v>
      </c>
      <c r="BW427" s="18">
        <f t="shared" si="1166"/>
        <v>364971.5</v>
      </c>
      <c r="BX427" s="18">
        <f t="shared" si="1226"/>
        <v>0</v>
      </c>
      <c r="BY427" s="18">
        <f t="shared" si="1226"/>
        <v>0</v>
      </c>
      <c r="BZ427" s="18">
        <f t="shared" si="1226"/>
        <v>0</v>
      </c>
      <c r="CA427" s="18">
        <f t="shared" si="1167"/>
        <v>364971.5</v>
      </c>
      <c r="CB427" s="18">
        <f t="shared" si="1168"/>
        <v>364971.5</v>
      </c>
      <c r="CC427" s="18">
        <f t="shared" si="1169"/>
        <v>364971.5</v>
      </c>
      <c r="CD427" s="18">
        <f t="shared" si="1226"/>
        <v>0</v>
      </c>
      <c r="CE427" s="27"/>
      <c r="CF427" s="33"/>
    </row>
    <row r="428" spans="1:119" x14ac:dyDescent="0.3">
      <c r="A428" s="41" t="s">
        <v>80</v>
      </c>
      <c r="B428" s="39">
        <v>620</v>
      </c>
      <c r="C428" s="41" t="s">
        <v>27</v>
      </c>
      <c r="D428" s="41" t="s">
        <v>19</v>
      </c>
      <c r="E428" s="14" t="s">
        <v>533</v>
      </c>
      <c r="F428" s="18">
        <v>364971.5</v>
      </c>
      <c r="G428" s="18">
        <v>364971.5</v>
      </c>
      <c r="H428" s="18">
        <v>364971.5</v>
      </c>
      <c r="I428" s="18"/>
      <c r="J428" s="18"/>
      <c r="K428" s="18"/>
      <c r="L428" s="18">
        <f t="shared" si="1046"/>
        <v>364971.5</v>
      </c>
      <c r="M428" s="18">
        <f t="shared" si="1047"/>
        <v>364971.5</v>
      </c>
      <c r="N428" s="18">
        <f t="shared" si="1048"/>
        <v>364971.5</v>
      </c>
      <c r="O428" s="18"/>
      <c r="P428" s="18"/>
      <c r="Q428" s="18"/>
      <c r="R428" s="18"/>
      <c r="S428" s="18"/>
      <c r="T428" s="18">
        <f t="shared" si="1237"/>
        <v>364971.5</v>
      </c>
      <c r="U428" s="18">
        <f t="shared" si="1238"/>
        <v>364971.5</v>
      </c>
      <c r="V428" s="18">
        <f t="shared" si="1239"/>
        <v>364971.5</v>
      </c>
      <c r="W428" s="18"/>
      <c r="X428" s="18"/>
      <c r="Y428" s="18"/>
      <c r="Z428" s="18"/>
      <c r="AA428" s="18"/>
      <c r="AB428" s="18"/>
      <c r="AC428" s="18">
        <f t="shared" si="998"/>
        <v>364971.5</v>
      </c>
      <c r="AD428" s="18">
        <f t="shared" si="999"/>
        <v>364971.5</v>
      </c>
      <c r="AE428" s="18">
        <f t="shared" si="1000"/>
        <v>364971.5</v>
      </c>
      <c r="AF428" s="18"/>
      <c r="AG428" s="18"/>
      <c r="AH428" s="18"/>
      <c r="AI428" s="18">
        <f t="shared" si="1227"/>
        <v>364971.5</v>
      </c>
      <c r="AJ428" s="18">
        <f t="shared" si="1228"/>
        <v>364971.5</v>
      </c>
      <c r="AK428" s="18">
        <f t="shared" si="1229"/>
        <v>364971.5</v>
      </c>
      <c r="AL428" s="18"/>
      <c r="AM428" s="18">
        <f t="shared" si="1230"/>
        <v>364971.5</v>
      </c>
      <c r="AN428" s="18"/>
      <c r="AO428" s="18"/>
      <c r="AP428" s="18"/>
      <c r="AQ428" s="18">
        <f t="shared" si="1231"/>
        <v>364971.5</v>
      </c>
      <c r="AR428" s="18">
        <f t="shared" si="1232"/>
        <v>364971.5</v>
      </c>
      <c r="AS428" s="18">
        <f t="shared" si="1233"/>
        <v>364971.5</v>
      </c>
      <c r="AT428" s="18"/>
      <c r="AU428" s="18"/>
      <c r="AV428" s="18"/>
      <c r="AW428" s="18">
        <f t="shared" si="1234"/>
        <v>364971.5</v>
      </c>
      <c r="AX428" s="18">
        <f t="shared" si="1235"/>
        <v>364971.5</v>
      </c>
      <c r="AY428" s="18">
        <f t="shared" si="1236"/>
        <v>364971.5</v>
      </c>
      <c r="AZ428" s="18"/>
      <c r="BA428" s="18"/>
      <c r="BB428" s="18"/>
      <c r="BC428" s="18">
        <f t="shared" si="1186"/>
        <v>364971.5</v>
      </c>
      <c r="BD428" s="18">
        <f t="shared" si="1187"/>
        <v>364971.5</v>
      </c>
      <c r="BE428" s="18">
        <f t="shared" si="1188"/>
        <v>364971.5</v>
      </c>
      <c r="BF428" s="18"/>
      <c r="BG428" s="18"/>
      <c r="BH428" s="18"/>
      <c r="BI428" s="18">
        <f t="shared" si="1183"/>
        <v>364971.5</v>
      </c>
      <c r="BJ428" s="18">
        <f t="shared" si="1184"/>
        <v>364971.5</v>
      </c>
      <c r="BK428" s="18">
        <f t="shared" si="1185"/>
        <v>364971.5</v>
      </c>
      <c r="BL428" s="18"/>
      <c r="BM428" s="18"/>
      <c r="BN428" s="18"/>
      <c r="BO428" s="18">
        <f t="shared" si="1161"/>
        <v>364971.5</v>
      </c>
      <c r="BP428" s="18">
        <f t="shared" si="1162"/>
        <v>364971.5</v>
      </c>
      <c r="BQ428" s="18">
        <f t="shared" si="1163"/>
        <v>364971.5</v>
      </c>
      <c r="BR428" s="18"/>
      <c r="BS428" s="18"/>
      <c r="BT428" s="18"/>
      <c r="BU428" s="18">
        <f t="shared" si="1164"/>
        <v>364971.5</v>
      </c>
      <c r="BV428" s="18">
        <f t="shared" si="1165"/>
        <v>364971.5</v>
      </c>
      <c r="BW428" s="18">
        <f t="shared" si="1166"/>
        <v>364971.5</v>
      </c>
      <c r="BX428" s="18"/>
      <c r="BY428" s="18"/>
      <c r="BZ428" s="18"/>
      <c r="CA428" s="18">
        <f t="shared" si="1167"/>
        <v>364971.5</v>
      </c>
      <c r="CB428" s="18">
        <f t="shared" si="1168"/>
        <v>364971.5</v>
      </c>
      <c r="CC428" s="18">
        <f t="shared" si="1169"/>
        <v>364971.5</v>
      </c>
      <c r="CD428" s="18"/>
      <c r="CE428" s="27"/>
      <c r="CF428" s="33"/>
    </row>
    <row r="429" spans="1:119" ht="78" hidden="1" x14ac:dyDescent="0.3">
      <c r="A429" s="41" t="s">
        <v>1246</v>
      </c>
      <c r="B429" s="39"/>
      <c r="C429" s="41"/>
      <c r="D429" s="41"/>
      <c r="E429" s="14" t="s">
        <v>1254</v>
      </c>
      <c r="F429" s="18">
        <f t="shared" ref="F429:K431" si="1240">F430</f>
        <v>0</v>
      </c>
      <c r="G429" s="18">
        <f t="shared" si="1240"/>
        <v>0</v>
      </c>
      <c r="H429" s="18">
        <f t="shared" si="1240"/>
        <v>0</v>
      </c>
      <c r="I429" s="18">
        <f t="shared" si="1240"/>
        <v>0</v>
      </c>
      <c r="J429" s="18">
        <f t="shared" si="1240"/>
        <v>0</v>
      </c>
      <c r="K429" s="18">
        <f t="shared" si="1240"/>
        <v>0</v>
      </c>
      <c r="L429" s="18">
        <f t="shared" si="1046"/>
        <v>0</v>
      </c>
      <c r="M429" s="18">
        <f t="shared" si="1047"/>
        <v>0</v>
      </c>
      <c r="N429" s="18">
        <f t="shared" si="1048"/>
        <v>0</v>
      </c>
      <c r="O429" s="18">
        <f t="shared" ref="O429:S431" si="1241">O430</f>
        <v>0</v>
      </c>
      <c r="P429" s="18">
        <f t="shared" si="1241"/>
        <v>0</v>
      </c>
      <c r="Q429" s="18">
        <f t="shared" si="1241"/>
        <v>0</v>
      </c>
      <c r="R429" s="18">
        <f t="shared" si="1241"/>
        <v>0</v>
      </c>
      <c r="S429" s="18">
        <f t="shared" si="1241"/>
        <v>0</v>
      </c>
      <c r="T429" s="18">
        <f t="shared" si="1237"/>
        <v>0</v>
      </c>
      <c r="U429" s="18">
        <f t="shared" si="1238"/>
        <v>0</v>
      </c>
      <c r="V429" s="18">
        <f t="shared" si="1239"/>
        <v>0</v>
      </c>
      <c r="W429" s="18">
        <f t="shared" ref="W429:CD431" si="1242">W430</f>
        <v>0</v>
      </c>
      <c r="X429" s="18">
        <f t="shared" si="1242"/>
        <v>0</v>
      </c>
      <c r="Y429" s="18">
        <f t="shared" si="1242"/>
        <v>0</v>
      </c>
      <c r="Z429" s="18">
        <f t="shared" si="1242"/>
        <v>0</v>
      </c>
      <c r="AA429" s="18">
        <f t="shared" si="1242"/>
        <v>0</v>
      </c>
      <c r="AB429" s="18">
        <f t="shared" si="1242"/>
        <v>0</v>
      </c>
      <c r="AC429" s="18">
        <f t="shared" si="998"/>
        <v>0</v>
      </c>
      <c r="AD429" s="18">
        <f t="shared" si="999"/>
        <v>0</v>
      </c>
      <c r="AE429" s="18">
        <f t="shared" si="1000"/>
        <v>0</v>
      </c>
      <c r="AF429" s="18">
        <f t="shared" si="1242"/>
        <v>0</v>
      </c>
      <c r="AG429" s="18">
        <f t="shared" si="1242"/>
        <v>0</v>
      </c>
      <c r="AH429" s="18">
        <f t="shared" si="1242"/>
        <v>0</v>
      </c>
      <c r="AI429" s="18">
        <f t="shared" si="1227"/>
        <v>0</v>
      </c>
      <c r="AJ429" s="18">
        <f t="shared" si="1228"/>
        <v>0</v>
      </c>
      <c r="AK429" s="18">
        <f t="shared" si="1229"/>
        <v>0</v>
      </c>
      <c r="AL429" s="18">
        <f t="shared" si="1242"/>
        <v>0</v>
      </c>
      <c r="AM429" s="18">
        <f t="shared" si="1230"/>
        <v>0</v>
      </c>
      <c r="AN429" s="18">
        <f t="shared" si="1242"/>
        <v>0</v>
      </c>
      <c r="AO429" s="18">
        <f t="shared" si="1242"/>
        <v>0</v>
      </c>
      <c r="AP429" s="18">
        <f t="shared" si="1242"/>
        <v>0</v>
      </c>
      <c r="AQ429" s="18">
        <f t="shared" si="1231"/>
        <v>0</v>
      </c>
      <c r="AR429" s="18">
        <f t="shared" si="1232"/>
        <v>0</v>
      </c>
      <c r="AS429" s="18">
        <f t="shared" si="1233"/>
        <v>0</v>
      </c>
      <c r="AT429" s="18">
        <f t="shared" si="1242"/>
        <v>0</v>
      </c>
      <c r="AU429" s="18">
        <f t="shared" si="1242"/>
        <v>0</v>
      </c>
      <c r="AV429" s="18">
        <f t="shared" si="1242"/>
        <v>0</v>
      </c>
      <c r="AW429" s="18">
        <f t="shared" si="1234"/>
        <v>0</v>
      </c>
      <c r="AX429" s="18">
        <f t="shared" si="1235"/>
        <v>0</v>
      </c>
      <c r="AY429" s="18">
        <f t="shared" si="1236"/>
        <v>0</v>
      </c>
      <c r="AZ429" s="18">
        <f t="shared" si="1242"/>
        <v>0</v>
      </c>
      <c r="BA429" s="18">
        <f t="shared" si="1242"/>
        <v>0</v>
      </c>
      <c r="BB429" s="18">
        <f t="shared" si="1242"/>
        <v>0</v>
      </c>
      <c r="BC429" s="18">
        <f t="shared" si="1186"/>
        <v>0</v>
      </c>
      <c r="BD429" s="18">
        <f t="shared" si="1187"/>
        <v>0</v>
      </c>
      <c r="BE429" s="18">
        <f t="shared" si="1188"/>
        <v>0</v>
      </c>
      <c r="BF429" s="18">
        <f t="shared" si="1242"/>
        <v>0</v>
      </c>
      <c r="BG429" s="18">
        <f t="shared" si="1242"/>
        <v>0</v>
      </c>
      <c r="BH429" s="18">
        <f t="shared" si="1242"/>
        <v>0</v>
      </c>
      <c r="BI429" s="18">
        <f t="shared" si="1183"/>
        <v>0</v>
      </c>
      <c r="BJ429" s="18">
        <f t="shared" si="1184"/>
        <v>0</v>
      </c>
      <c r="BK429" s="18">
        <f t="shared" si="1185"/>
        <v>0</v>
      </c>
      <c r="BL429" s="18">
        <f t="shared" si="1242"/>
        <v>0</v>
      </c>
      <c r="BM429" s="18">
        <f t="shared" si="1242"/>
        <v>0</v>
      </c>
      <c r="BN429" s="18">
        <f t="shared" si="1242"/>
        <v>0</v>
      </c>
      <c r="BO429" s="18">
        <f t="shared" si="1161"/>
        <v>0</v>
      </c>
      <c r="BP429" s="18">
        <f t="shared" si="1162"/>
        <v>0</v>
      </c>
      <c r="BQ429" s="18">
        <f t="shared" si="1163"/>
        <v>0</v>
      </c>
      <c r="BR429" s="18">
        <f t="shared" si="1242"/>
        <v>0</v>
      </c>
      <c r="BS429" s="18">
        <f t="shared" si="1242"/>
        <v>0</v>
      </c>
      <c r="BT429" s="18">
        <f t="shared" si="1242"/>
        <v>0</v>
      </c>
      <c r="BU429" s="18">
        <f t="shared" si="1164"/>
        <v>0</v>
      </c>
      <c r="BV429" s="18">
        <f t="shared" si="1165"/>
        <v>0</v>
      </c>
      <c r="BW429" s="18">
        <f t="shared" si="1166"/>
        <v>0</v>
      </c>
      <c r="BX429" s="18">
        <f t="shared" si="1242"/>
        <v>0</v>
      </c>
      <c r="BY429" s="18">
        <f t="shared" si="1242"/>
        <v>0</v>
      </c>
      <c r="BZ429" s="18">
        <f t="shared" si="1242"/>
        <v>0</v>
      </c>
      <c r="CA429" s="18">
        <f t="shared" si="1167"/>
        <v>0</v>
      </c>
      <c r="CB429" s="18">
        <f t="shared" si="1168"/>
        <v>0</v>
      </c>
      <c r="CC429" s="18">
        <f t="shared" si="1169"/>
        <v>0</v>
      </c>
      <c r="CD429" s="18">
        <f t="shared" si="1242"/>
        <v>0</v>
      </c>
      <c r="CE429" s="27" t="s">
        <v>1661</v>
      </c>
      <c r="CF429" s="33"/>
    </row>
    <row r="430" spans="1:119" ht="46.8" hidden="1" x14ac:dyDescent="0.3">
      <c r="A430" s="41" t="s">
        <v>1246</v>
      </c>
      <c r="B430" s="39">
        <v>600</v>
      </c>
      <c r="C430" s="41"/>
      <c r="D430" s="41"/>
      <c r="E430" s="14" t="s">
        <v>554</v>
      </c>
      <c r="F430" s="18">
        <f t="shared" si="1240"/>
        <v>0</v>
      </c>
      <c r="G430" s="18">
        <f t="shared" si="1240"/>
        <v>0</v>
      </c>
      <c r="H430" s="18">
        <f t="shared" si="1240"/>
        <v>0</v>
      </c>
      <c r="I430" s="18">
        <f t="shared" si="1240"/>
        <v>0</v>
      </c>
      <c r="J430" s="18">
        <f t="shared" si="1240"/>
        <v>0</v>
      </c>
      <c r="K430" s="18">
        <f t="shared" si="1240"/>
        <v>0</v>
      </c>
      <c r="L430" s="18">
        <f t="shared" si="1046"/>
        <v>0</v>
      </c>
      <c r="M430" s="18">
        <f t="shared" si="1047"/>
        <v>0</v>
      </c>
      <c r="N430" s="18">
        <f t="shared" si="1048"/>
        <v>0</v>
      </c>
      <c r="O430" s="18">
        <f t="shared" si="1241"/>
        <v>0</v>
      </c>
      <c r="P430" s="18">
        <f t="shared" si="1241"/>
        <v>0</v>
      </c>
      <c r="Q430" s="18">
        <f t="shared" si="1241"/>
        <v>0</v>
      </c>
      <c r="R430" s="18">
        <f t="shared" si="1241"/>
        <v>0</v>
      </c>
      <c r="S430" s="18">
        <f t="shared" si="1241"/>
        <v>0</v>
      </c>
      <c r="T430" s="18">
        <f t="shared" si="1237"/>
        <v>0</v>
      </c>
      <c r="U430" s="18">
        <f t="shared" si="1238"/>
        <v>0</v>
      </c>
      <c r="V430" s="18">
        <f t="shared" si="1239"/>
        <v>0</v>
      </c>
      <c r="W430" s="18">
        <f t="shared" si="1242"/>
        <v>0</v>
      </c>
      <c r="X430" s="18">
        <f t="shared" si="1242"/>
        <v>0</v>
      </c>
      <c r="Y430" s="18">
        <f t="shared" si="1242"/>
        <v>0</v>
      </c>
      <c r="Z430" s="18">
        <f t="shared" si="1242"/>
        <v>0</v>
      </c>
      <c r="AA430" s="18">
        <f t="shared" si="1242"/>
        <v>0</v>
      </c>
      <c r="AB430" s="18">
        <f t="shared" si="1242"/>
        <v>0</v>
      </c>
      <c r="AC430" s="18">
        <f t="shared" si="998"/>
        <v>0</v>
      </c>
      <c r="AD430" s="18">
        <f t="shared" si="999"/>
        <v>0</v>
      </c>
      <c r="AE430" s="18">
        <f t="shared" si="1000"/>
        <v>0</v>
      </c>
      <c r="AF430" s="18">
        <f t="shared" si="1242"/>
        <v>0</v>
      </c>
      <c r="AG430" s="18">
        <f t="shared" si="1242"/>
        <v>0</v>
      </c>
      <c r="AH430" s="18">
        <f t="shared" si="1242"/>
        <v>0</v>
      </c>
      <c r="AI430" s="18">
        <f t="shared" si="1227"/>
        <v>0</v>
      </c>
      <c r="AJ430" s="18">
        <f t="shared" si="1228"/>
        <v>0</v>
      </c>
      <c r="AK430" s="18">
        <f t="shared" si="1229"/>
        <v>0</v>
      </c>
      <c r="AL430" s="18">
        <f t="shared" si="1242"/>
        <v>0</v>
      </c>
      <c r="AM430" s="18">
        <f t="shared" si="1230"/>
        <v>0</v>
      </c>
      <c r="AN430" s="18">
        <f t="shared" si="1242"/>
        <v>0</v>
      </c>
      <c r="AO430" s="18">
        <f t="shared" si="1242"/>
        <v>0</v>
      </c>
      <c r="AP430" s="18">
        <f t="shared" si="1242"/>
        <v>0</v>
      </c>
      <c r="AQ430" s="18">
        <f t="shared" si="1231"/>
        <v>0</v>
      </c>
      <c r="AR430" s="18">
        <f t="shared" si="1232"/>
        <v>0</v>
      </c>
      <c r="AS430" s="18">
        <f t="shared" si="1233"/>
        <v>0</v>
      </c>
      <c r="AT430" s="18">
        <f t="shared" si="1242"/>
        <v>0</v>
      </c>
      <c r="AU430" s="18">
        <f t="shared" si="1242"/>
        <v>0</v>
      </c>
      <c r="AV430" s="18">
        <f t="shared" si="1242"/>
        <v>0</v>
      </c>
      <c r="AW430" s="18">
        <f t="shared" si="1234"/>
        <v>0</v>
      </c>
      <c r="AX430" s="18">
        <f t="shared" si="1235"/>
        <v>0</v>
      </c>
      <c r="AY430" s="18">
        <f t="shared" si="1236"/>
        <v>0</v>
      </c>
      <c r="AZ430" s="18">
        <f t="shared" si="1242"/>
        <v>0</v>
      </c>
      <c r="BA430" s="18">
        <f t="shared" si="1242"/>
        <v>0</v>
      </c>
      <c r="BB430" s="18">
        <f t="shared" si="1242"/>
        <v>0</v>
      </c>
      <c r="BC430" s="18">
        <f t="shared" si="1186"/>
        <v>0</v>
      </c>
      <c r="BD430" s="18">
        <f t="shared" si="1187"/>
        <v>0</v>
      </c>
      <c r="BE430" s="18">
        <f t="shared" si="1188"/>
        <v>0</v>
      </c>
      <c r="BF430" s="18">
        <f t="shared" si="1242"/>
        <v>0</v>
      </c>
      <c r="BG430" s="18">
        <f t="shared" si="1242"/>
        <v>0</v>
      </c>
      <c r="BH430" s="18">
        <f t="shared" si="1242"/>
        <v>0</v>
      </c>
      <c r="BI430" s="18">
        <f t="shared" si="1183"/>
        <v>0</v>
      </c>
      <c r="BJ430" s="18">
        <f t="shared" si="1184"/>
        <v>0</v>
      </c>
      <c r="BK430" s="18">
        <f t="shared" si="1185"/>
        <v>0</v>
      </c>
      <c r="BL430" s="18">
        <f t="shared" si="1242"/>
        <v>0</v>
      </c>
      <c r="BM430" s="18">
        <f t="shared" si="1242"/>
        <v>0</v>
      </c>
      <c r="BN430" s="18">
        <f t="shared" si="1242"/>
        <v>0</v>
      </c>
      <c r="BO430" s="18">
        <f t="shared" si="1161"/>
        <v>0</v>
      </c>
      <c r="BP430" s="18">
        <f t="shared" si="1162"/>
        <v>0</v>
      </c>
      <c r="BQ430" s="18">
        <f t="shared" si="1163"/>
        <v>0</v>
      </c>
      <c r="BR430" s="18">
        <f t="shared" si="1242"/>
        <v>0</v>
      </c>
      <c r="BS430" s="18">
        <f t="shared" si="1242"/>
        <v>0</v>
      </c>
      <c r="BT430" s="18">
        <f t="shared" si="1242"/>
        <v>0</v>
      </c>
      <c r="BU430" s="18">
        <f t="shared" si="1164"/>
        <v>0</v>
      </c>
      <c r="BV430" s="18">
        <f t="shared" si="1165"/>
        <v>0</v>
      </c>
      <c r="BW430" s="18">
        <f t="shared" si="1166"/>
        <v>0</v>
      </c>
      <c r="BX430" s="18">
        <f t="shared" si="1242"/>
        <v>0</v>
      </c>
      <c r="BY430" s="18">
        <f t="shared" si="1242"/>
        <v>0</v>
      </c>
      <c r="BZ430" s="18">
        <f t="shared" si="1242"/>
        <v>0</v>
      </c>
      <c r="CA430" s="18">
        <f t="shared" si="1167"/>
        <v>0</v>
      </c>
      <c r="CB430" s="18">
        <f t="shared" si="1168"/>
        <v>0</v>
      </c>
      <c r="CC430" s="18">
        <f t="shared" si="1169"/>
        <v>0</v>
      </c>
      <c r="CD430" s="18">
        <f t="shared" si="1242"/>
        <v>0</v>
      </c>
      <c r="CE430" s="27" t="s">
        <v>1661</v>
      </c>
      <c r="CF430" s="33"/>
    </row>
    <row r="431" spans="1:119" hidden="1" x14ac:dyDescent="0.3">
      <c r="A431" s="41" t="s">
        <v>1246</v>
      </c>
      <c r="B431" s="39">
        <v>620</v>
      </c>
      <c r="C431" s="41"/>
      <c r="D431" s="41"/>
      <c r="E431" s="14" t="s">
        <v>569</v>
      </c>
      <c r="F431" s="18">
        <f t="shared" si="1240"/>
        <v>0</v>
      </c>
      <c r="G431" s="18">
        <f t="shared" si="1240"/>
        <v>0</v>
      </c>
      <c r="H431" s="18">
        <f t="shared" si="1240"/>
        <v>0</v>
      </c>
      <c r="I431" s="18">
        <f t="shared" si="1240"/>
        <v>0</v>
      </c>
      <c r="J431" s="18">
        <f t="shared" si="1240"/>
        <v>0</v>
      </c>
      <c r="K431" s="18">
        <f t="shared" si="1240"/>
        <v>0</v>
      </c>
      <c r="L431" s="18">
        <f t="shared" si="1046"/>
        <v>0</v>
      </c>
      <c r="M431" s="18">
        <f t="shared" si="1047"/>
        <v>0</v>
      </c>
      <c r="N431" s="18">
        <f t="shared" si="1048"/>
        <v>0</v>
      </c>
      <c r="O431" s="18">
        <f t="shared" si="1241"/>
        <v>0</v>
      </c>
      <c r="P431" s="18">
        <f t="shared" si="1241"/>
        <v>0</v>
      </c>
      <c r="Q431" s="18">
        <f t="shared" si="1241"/>
        <v>0</v>
      </c>
      <c r="R431" s="18">
        <f t="shared" si="1241"/>
        <v>0</v>
      </c>
      <c r="S431" s="18">
        <f t="shared" si="1241"/>
        <v>0</v>
      </c>
      <c r="T431" s="18">
        <f t="shared" si="1237"/>
        <v>0</v>
      </c>
      <c r="U431" s="18">
        <f t="shared" si="1238"/>
        <v>0</v>
      </c>
      <c r="V431" s="18">
        <f t="shared" si="1239"/>
        <v>0</v>
      </c>
      <c r="W431" s="18">
        <f t="shared" si="1242"/>
        <v>0</v>
      </c>
      <c r="X431" s="18">
        <f t="shared" si="1242"/>
        <v>0</v>
      </c>
      <c r="Y431" s="18">
        <f t="shared" si="1242"/>
        <v>0</v>
      </c>
      <c r="Z431" s="18">
        <f t="shared" si="1242"/>
        <v>0</v>
      </c>
      <c r="AA431" s="18">
        <f t="shared" si="1242"/>
        <v>0</v>
      </c>
      <c r="AB431" s="18">
        <f t="shared" si="1242"/>
        <v>0</v>
      </c>
      <c r="AC431" s="18">
        <f t="shared" ref="AC431:AC510" si="1243">T431+W431+Z431</f>
        <v>0</v>
      </c>
      <c r="AD431" s="18">
        <f t="shared" ref="AD431:AD510" si="1244">U431+X431+AA431</f>
        <v>0</v>
      </c>
      <c r="AE431" s="18">
        <f t="shared" ref="AE431:AE510" si="1245">V431+Y431+AB431</f>
        <v>0</v>
      </c>
      <c r="AF431" s="18">
        <f t="shared" si="1242"/>
        <v>0</v>
      </c>
      <c r="AG431" s="18">
        <f t="shared" si="1242"/>
        <v>0</v>
      </c>
      <c r="AH431" s="18">
        <f t="shared" si="1242"/>
        <v>0</v>
      </c>
      <c r="AI431" s="18">
        <f t="shared" si="1227"/>
        <v>0</v>
      </c>
      <c r="AJ431" s="18">
        <f t="shared" si="1228"/>
        <v>0</v>
      </c>
      <c r="AK431" s="18">
        <f t="shared" si="1229"/>
        <v>0</v>
      </c>
      <c r="AL431" s="18">
        <f t="shared" si="1242"/>
        <v>0</v>
      </c>
      <c r="AM431" s="18">
        <f t="shared" si="1230"/>
        <v>0</v>
      </c>
      <c r="AN431" s="18">
        <f t="shared" si="1242"/>
        <v>0</v>
      </c>
      <c r="AO431" s="18">
        <f t="shared" si="1242"/>
        <v>0</v>
      </c>
      <c r="AP431" s="18">
        <f t="shared" si="1242"/>
        <v>0</v>
      </c>
      <c r="AQ431" s="18">
        <f t="shared" si="1231"/>
        <v>0</v>
      </c>
      <c r="AR431" s="18">
        <f t="shared" si="1232"/>
        <v>0</v>
      </c>
      <c r="AS431" s="18">
        <f t="shared" si="1233"/>
        <v>0</v>
      </c>
      <c r="AT431" s="18">
        <f t="shared" si="1242"/>
        <v>0</v>
      </c>
      <c r="AU431" s="18">
        <f t="shared" si="1242"/>
        <v>0</v>
      </c>
      <c r="AV431" s="18">
        <f t="shared" si="1242"/>
        <v>0</v>
      </c>
      <c r="AW431" s="18">
        <f t="shared" si="1234"/>
        <v>0</v>
      </c>
      <c r="AX431" s="18">
        <f t="shared" si="1235"/>
        <v>0</v>
      </c>
      <c r="AY431" s="18">
        <f t="shared" si="1236"/>
        <v>0</v>
      </c>
      <c r="AZ431" s="18">
        <f t="shared" si="1242"/>
        <v>0</v>
      </c>
      <c r="BA431" s="18">
        <f t="shared" si="1242"/>
        <v>0</v>
      </c>
      <c r="BB431" s="18">
        <f t="shared" si="1242"/>
        <v>0</v>
      </c>
      <c r="BC431" s="18">
        <f t="shared" si="1186"/>
        <v>0</v>
      </c>
      <c r="BD431" s="18">
        <f t="shared" si="1187"/>
        <v>0</v>
      </c>
      <c r="BE431" s="18">
        <f t="shared" si="1188"/>
        <v>0</v>
      </c>
      <c r="BF431" s="18">
        <f t="shared" si="1242"/>
        <v>0</v>
      </c>
      <c r="BG431" s="18">
        <f t="shared" si="1242"/>
        <v>0</v>
      </c>
      <c r="BH431" s="18">
        <f t="shared" si="1242"/>
        <v>0</v>
      </c>
      <c r="BI431" s="18">
        <f t="shared" si="1183"/>
        <v>0</v>
      </c>
      <c r="BJ431" s="18">
        <f t="shared" si="1184"/>
        <v>0</v>
      </c>
      <c r="BK431" s="18">
        <f t="shared" si="1185"/>
        <v>0</v>
      </c>
      <c r="BL431" s="18">
        <f t="shared" si="1242"/>
        <v>0</v>
      </c>
      <c r="BM431" s="18">
        <f t="shared" si="1242"/>
        <v>0</v>
      </c>
      <c r="BN431" s="18">
        <f t="shared" si="1242"/>
        <v>0</v>
      </c>
      <c r="BO431" s="18">
        <f t="shared" si="1161"/>
        <v>0</v>
      </c>
      <c r="BP431" s="18">
        <f t="shared" si="1162"/>
        <v>0</v>
      </c>
      <c r="BQ431" s="18">
        <f t="shared" si="1163"/>
        <v>0</v>
      </c>
      <c r="BR431" s="18">
        <f t="shared" si="1242"/>
        <v>0</v>
      </c>
      <c r="BS431" s="18">
        <f t="shared" si="1242"/>
        <v>0</v>
      </c>
      <c r="BT431" s="18">
        <f t="shared" si="1242"/>
        <v>0</v>
      </c>
      <c r="BU431" s="18">
        <f t="shared" si="1164"/>
        <v>0</v>
      </c>
      <c r="BV431" s="18">
        <f t="shared" si="1165"/>
        <v>0</v>
      </c>
      <c r="BW431" s="18">
        <f t="shared" si="1166"/>
        <v>0</v>
      </c>
      <c r="BX431" s="18">
        <f t="shared" si="1242"/>
        <v>0</v>
      </c>
      <c r="BY431" s="18">
        <f t="shared" si="1242"/>
        <v>0</v>
      </c>
      <c r="BZ431" s="18">
        <f t="shared" si="1242"/>
        <v>0</v>
      </c>
      <c r="CA431" s="18">
        <f t="shared" si="1167"/>
        <v>0</v>
      </c>
      <c r="CB431" s="18">
        <f t="shared" si="1168"/>
        <v>0</v>
      </c>
      <c r="CC431" s="18">
        <f t="shared" si="1169"/>
        <v>0</v>
      </c>
      <c r="CD431" s="18">
        <f t="shared" si="1242"/>
        <v>0</v>
      </c>
      <c r="CE431" s="27" t="s">
        <v>1661</v>
      </c>
      <c r="CF431" s="33"/>
    </row>
    <row r="432" spans="1:119" hidden="1" x14ac:dyDescent="0.3">
      <c r="A432" s="41" t="s">
        <v>1246</v>
      </c>
      <c r="B432" s="39">
        <v>620</v>
      </c>
      <c r="C432" s="41" t="s">
        <v>27</v>
      </c>
      <c r="D432" s="41" t="s">
        <v>19</v>
      </c>
      <c r="E432" s="14" t="s">
        <v>533</v>
      </c>
      <c r="F432" s="18"/>
      <c r="G432" s="18"/>
      <c r="H432" s="18"/>
      <c r="I432" s="18"/>
      <c r="J432" s="18"/>
      <c r="K432" s="18"/>
      <c r="L432" s="18">
        <f t="shared" si="1046"/>
        <v>0</v>
      </c>
      <c r="M432" s="18">
        <f t="shared" si="1047"/>
        <v>0</v>
      </c>
      <c r="N432" s="18">
        <f t="shared" si="1048"/>
        <v>0</v>
      </c>
      <c r="O432" s="18"/>
      <c r="P432" s="18"/>
      <c r="Q432" s="18"/>
      <c r="R432" s="18"/>
      <c r="S432" s="18"/>
      <c r="T432" s="18">
        <f t="shared" si="1237"/>
        <v>0</v>
      </c>
      <c r="U432" s="18">
        <f t="shared" si="1238"/>
        <v>0</v>
      </c>
      <c r="V432" s="18">
        <f t="shared" si="1239"/>
        <v>0</v>
      </c>
      <c r="W432" s="18"/>
      <c r="X432" s="18"/>
      <c r="Y432" s="18"/>
      <c r="Z432" s="18"/>
      <c r="AA432" s="18"/>
      <c r="AB432" s="18"/>
      <c r="AC432" s="18">
        <f t="shared" si="1243"/>
        <v>0</v>
      </c>
      <c r="AD432" s="18">
        <f t="shared" si="1244"/>
        <v>0</v>
      </c>
      <c r="AE432" s="18">
        <f t="shared" si="1245"/>
        <v>0</v>
      </c>
      <c r="AF432" s="18"/>
      <c r="AG432" s="18"/>
      <c r="AH432" s="18"/>
      <c r="AI432" s="18">
        <f t="shared" si="1227"/>
        <v>0</v>
      </c>
      <c r="AJ432" s="18">
        <f t="shared" si="1228"/>
        <v>0</v>
      </c>
      <c r="AK432" s="18">
        <f t="shared" si="1229"/>
        <v>0</v>
      </c>
      <c r="AL432" s="18"/>
      <c r="AM432" s="18">
        <f t="shared" si="1230"/>
        <v>0</v>
      </c>
      <c r="AN432" s="18"/>
      <c r="AO432" s="18"/>
      <c r="AP432" s="18"/>
      <c r="AQ432" s="18">
        <f t="shared" si="1231"/>
        <v>0</v>
      </c>
      <c r="AR432" s="18">
        <f t="shared" si="1232"/>
        <v>0</v>
      </c>
      <c r="AS432" s="18">
        <f t="shared" si="1233"/>
        <v>0</v>
      </c>
      <c r="AT432" s="18"/>
      <c r="AU432" s="18"/>
      <c r="AV432" s="18"/>
      <c r="AW432" s="18">
        <f t="shared" si="1234"/>
        <v>0</v>
      </c>
      <c r="AX432" s="18">
        <f t="shared" si="1235"/>
        <v>0</v>
      </c>
      <c r="AY432" s="18">
        <f t="shared" si="1236"/>
        <v>0</v>
      </c>
      <c r="AZ432" s="18"/>
      <c r="BA432" s="18"/>
      <c r="BB432" s="18"/>
      <c r="BC432" s="18">
        <f t="shared" si="1186"/>
        <v>0</v>
      </c>
      <c r="BD432" s="18">
        <f t="shared" si="1187"/>
        <v>0</v>
      </c>
      <c r="BE432" s="18">
        <f t="shared" si="1188"/>
        <v>0</v>
      </c>
      <c r="BF432" s="18"/>
      <c r="BG432" s="18"/>
      <c r="BH432" s="18"/>
      <c r="BI432" s="18">
        <f t="shared" si="1183"/>
        <v>0</v>
      </c>
      <c r="BJ432" s="18">
        <f t="shared" si="1184"/>
        <v>0</v>
      </c>
      <c r="BK432" s="18">
        <f t="shared" si="1185"/>
        <v>0</v>
      </c>
      <c r="BL432" s="18"/>
      <c r="BM432" s="18"/>
      <c r="BN432" s="18"/>
      <c r="BO432" s="18">
        <f t="shared" si="1161"/>
        <v>0</v>
      </c>
      <c r="BP432" s="18">
        <f t="shared" si="1162"/>
        <v>0</v>
      </c>
      <c r="BQ432" s="18">
        <f t="shared" si="1163"/>
        <v>0</v>
      </c>
      <c r="BR432" s="18"/>
      <c r="BS432" s="18"/>
      <c r="BT432" s="18"/>
      <c r="BU432" s="18">
        <f t="shared" si="1164"/>
        <v>0</v>
      </c>
      <c r="BV432" s="18">
        <f t="shared" si="1165"/>
        <v>0</v>
      </c>
      <c r="BW432" s="18">
        <f t="shared" si="1166"/>
        <v>0</v>
      </c>
      <c r="BX432" s="18"/>
      <c r="BY432" s="18"/>
      <c r="BZ432" s="18"/>
      <c r="CA432" s="18">
        <f t="shared" si="1167"/>
        <v>0</v>
      </c>
      <c r="CB432" s="18">
        <f t="shared" si="1168"/>
        <v>0</v>
      </c>
      <c r="CC432" s="18">
        <f t="shared" si="1169"/>
        <v>0</v>
      </c>
      <c r="CD432" s="18"/>
      <c r="CE432" s="27" t="s">
        <v>1661</v>
      </c>
      <c r="CF432" s="33"/>
    </row>
    <row r="433" spans="1:84" ht="31.2" x14ac:dyDescent="0.3">
      <c r="A433" s="41" t="s">
        <v>81</v>
      </c>
      <c r="B433" s="39"/>
      <c r="C433" s="41"/>
      <c r="D433" s="41"/>
      <c r="E433" s="14" t="s">
        <v>629</v>
      </c>
      <c r="F433" s="18">
        <f t="shared" ref="F433:K435" si="1246">F434</f>
        <v>2091</v>
      </c>
      <c r="G433" s="18">
        <f t="shared" si="1246"/>
        <v>2091</v>
      </c>
      <c r="H433" s="18">
        <f t="shared" si="1246"/>
        <v>2091</v>
      </c>
      <c r="I433" s="18">
        <f t="shared" si="1246"/>
        <v>0</v>
      </c>
      <c r="J433" s="18">
        <f t="shared" si="1246"/>
        <v>0</v>
      </c>
      <c r="K433" s="18">
        <f t="shared" si="1246"/>
        <v>0</v>
      </c>
      <c r="L433" s="18">
        <f t="shared" si="1046"/>
        <v>2091</v>
      </c>
      <c r="M433" s="18">
        <f t="shared" si="1047"/>
        <v>2091</v>
      </c>
      <c r="N433" s="18">
        <f t="shared" si="1048"/>
        <v>2091</v>
      </c>
      <c r="O433" s="18">
        <f t="shared" ref="O433:S435" si="1247">O434</f>
        <v>0</v>
      </c>
      <c r="P433" s="18">
        <f t="shared" si="1247"/>
        <v>0</v>
      </c>
      <c r="Q433" s="18">
        <f t="shared" si="1247"/>
        <v>0</v>
      </c>
      <c r="R433" s="18">
        <f t="shared" si="1247"/>
        <v>0</v>
      </c>
      <c r="S433" s="18">
        <f t="shared" si="1247"/>
        <v>0</v>
      </c>
      <c r="T433" s="18">
        <f t="shared" si="1237"/>
        <v>2091</v>
      </c>
      <c r="U433" s="18">
        <f t="shared" si="1238"/>
        <v>2091</v>
      </c>
      <c r="V433" s="18">
        <f t="shared" si="1239"/>
        <v>2091</v>
      </c>
      <c r="W433" s="18">
        <f t="shared" ref="W433:CD435" si="1248">W434</f>
        <v>0</v>
      </c>
      <c r="X433" s="18">
        <f t="shared" si="1248"/>
        <v>0</v>
      </c>
      <c r="Y433" s="18">
        <f t="shared" si="1248"/>
        <v>0</v>
      </c>
      <c r="Z433" s="18">
        <f t="shared" si="1248"/>
        <v>0</v>
      </c>
      <c r="AA433" s="18">
        <f t="shared" si="1248"/>
        <v>0</v>
      </c>
      <c r="AB433" s="18">
        <f t="shared" si="1248"/>
        <v>0</v>
      </c>
      <c r="AC433" s="18">
        <f t="shared" si="1243"/>
        <v>2091</v>
      </c>
      <c r="AD433" s="18">
        <f t="shared" si="1244"/>
        <v>2091</v>
      </c>
      <c r="AE433" s="18">
        <f t="shared" si="1245"/>
        <v>2091</v>
      </c>
      <c r="AF433" s="18">
        <f t="shared" si="1248"/>
        <v>0</v>
      </c>
      <c r="AG433" s="18">
        <f t="shared" si="1248"/>
        <v>0</v>
      </c>
      <c r="AH433" s="18">
        <f t="shared" si="1248"/>
        <v>0</v>
      </c>
      <c r="AI433" s="18">
        <f t="shared" si="1227"/>
        <v>2091</v>
      </c>
      <c r="AJ433" s="18">
        <f t="shared" si="1228"/>
        <v>2091</v>
      </c>
      <c r="AK433" s="18">
        <f t="shared" si="1229"/>
        <v>2091</v>
      </c>
      <c r="AL433" s="18">
        <f t="shared" si="1248"/>
        <v>0</v>
      </c>
      <c r="AM433" s="18">
        <f t="shared" si="1230"/>
        <v>2091</v>
      </c>
      <c r="AN433" s="18">
        <f t="shared" si="1248"/>
        <v>0</v>
      </c>
      <c r="AO433" s="18">
        <f t="shared" si="1248"/>
        <v>0</v>
      </c>
      <c r="AP433" s="18">
        <f t="shared" si="1248"/>
        <v>0</v>
      </c>
      <c r="AQ433" s="18">
        <f t="shared" si="1231"/>
        <v>2091</v>
      </c>
      <c r="AR433" s="18">
        <f t="shared" si="1232"/>
        <v>2091</v>
      </c>
      <c r="AS433" s="18">
        <f t="shared" si="1233"/>
        <v>2091</v>
      </c>
      <c r="AT433" s="18">
        <f t="shared" si="1248"/>
        <v>0</v>
      </c>
      <c r="AU433" s="18">
        <f t="shared" si="1248"/>
        <v>0</v>
      </c>
      <c r="AV433" s="18">
        <f t="shared" si="1248"/>
        <v>0</v>
      </c>
      <c r="AW433" s="18">
        <f t="shared" si="1234"/>
        <v>2091</v>
      </c>
      <c r="AX433" s="18">
        <f t="shared" si="1235"/>
        <v>2091</v>
      </c>
      <c r="AY433" s="18">
        <f t="shared" si="1236"/>
        <v>2091</v>
      </c>
      <c r="AZ433" s="18">
        <f t="shared" si="1248"/>
        <v>0</v>
      </c>
      <c r="BA433" s="18">
        <f t="shared" si="1248"/>
        <v>0</v>
      </c>
      <c r="BB433" s="18">
        <f t="shared" si="1248"/>
        <v>0</v>
      </c>
      <c r="BC433" s="18">
        <f t="shared" si="1186"/>
        <v>2091</v>
      </c>
      <c r="BD433" s="18">
        <f t="shared" si="1187"/>
        <v>2091</v>
      </c>
      <c r="BE433" s="18">
        <f t="shared" si="1188"/>
        <v>2091</v>
      </c>
      <c r="BF433" s="18">
        <f t="shared" si="1248"/>
        <v>0</v>
      </c>
      <c r="BG433" s="18">
        <f t="shared" si="1248"/>
        <v>0</v>
      </c>
      <c r="BH433" s="18">
        <f t="shared" si="1248"/>
        <v>0</v>
      </c>
      <c r="BI433" s="18">
        <f t="shared" si="1183"/>
        <v>2091</v>
      </c>
      <c r="BJ433" s="18">
        <f t="shared" si="1184"/>
        <v>2091</v>
      </c>
      <c r="BK433" s="18">
        <f t="shared" si="1185"/>
        <v>2091</v>
      </c>
      <c r="BL433" s="18">
        <f t="shared" si="1248"/>
        <v>0</v>
      </c>
      <c r="BM433" s="18">
        <f t="shared" si="1248"/>
        <v>0</v>
      </c>
      <c r="BN433" s="18">
        <f t="shared" si="1248"/>
        <v>0</v>
      </c>
      <c r="BO433" s="18">
        <f t="shared" si="1161"/>
        <v>2091</v>
      </c>
      <c r="BP433" s="18">
        <f t="shared" si="1162"/>
        <v>2091</v>
      </c>
      <c r="BQ433" s="18">
        <f t="shared" si="1163"/>
        <v>2091</v>
      </c>
      <c r="BR433" s="18">
        <f t="shared" si="1248"/>
        <v>0</v>
      </c>
      <c r="BS433" s="18">
        <f t="shared" si="1248"/>
        <v>0</v>
      </c>
      <c r="BT433" s="18">
        <f t="shared" si="1248"/>
        <v>0</v>
      </c>
      <c r="BU433" s="18">
        <f t="shared" si="1164"/>
        <v>2091</v>
      </c>
      <c r="BV433" s="18">
        <f t="shared" si="1165"/>
        <v>2091</v>
      </c>
      <c r="BW433" s="18">
        <f t="shared" si="1166"/>
        <v>2091</v>
      </c>
      <c r="BX433" s="18">
        <f t="shared" si="1248"/>
        <v>0</v>
      </c>
      <c r="BY433" s="18">
        <f t="shared" si="1248"/>
        <v>0</v>
      </c>
      <c r="BZ433" s="18">
        <f t="shared" si="1248"/>
        <v>0</v>
      </c>
      <c r="CA433" s="18">
        <f t="shared" si="1167"/>
        <v>2091</v>
      </c>
      <c r="CB433" s="18">
        <f t="shared" si="1168"/>
        <v>2091</v>
      </c>
      <c r="CC433" s="18">
        <f t="shared" si="1169"/>
        <v>2091</v>
      </c>
      <c r="CD433" s="18">
        <f t="shared" si="1248"/>
        <v>0</v>
      </c>
      <c r="CE433" s="27"/>
      <c r="CF433" s="33"/>
    </row>
    <row r="434" spans="1:84" ht="46.8" x14ac:dyDescent="0.3">
      <c r="A434" s="41" t="s">
        <v>81</v>
      </c>
      <c r="B434" s="39">
        <v>600</v>
      </c>
      <c r="C434" s="41"/>
      <c r="D434" s="41"/>
      <c r="E434" s="14" t="s">
        <v>554</v>
      </c>
      <c r="F434" s="18">
        <f t="shared" si="1246"/>
        <v>2091</v>
      </c>
      <c r="G434" s="18">
        <f t="shared" si="1246"/>
        <v>2091</v>
      </c>
      <c r="H434" s="18">
        <f t="shared" si="1246"/>
        <v>2091</v>
      </c>
      <c r="I434" s="18">
        <f t="shared" si="1246"/>
        <v>0</v>
      </c>
      <c r="J434" s="18">
        <f t="shared" si="1246"/>
        <v>0</v>
      </c>
      <c r="K434" s="18">
        <f t="shared" si="1246"/>
        <v>0</v>
      </c>
      <c r="L434" s="18">
        <f t="shared" si="1046"/>
        <v>2091</v>
      </c>
      <c r="M434" s="18">
        <f t="shared" si="1047"/>
        <v>2091</v>
      </c>
      <c r="N434" s="18">
        <f t="shared" si="1048"/>
        <v>2091</v>
      </c>
      <c r="O434" s="18">
        <f t="shared" si="1247"/>
        <v>0</v>
      </c>
      <c r="P434" s="18">
        <f t="shared" si="1247"/>
        <v>0</v>
      </c>
      <c r="Q434" s="18">
        <f t="shared" si="1247"/>
        <v>0</v>
      </c>
      <c r="R434" s="18">
        <f t="shared" si="1247"/>
        <v>0</v>
      </c>
      <c r="S434" s="18">
        <f t="shared" si="1247"/>
        <v>0</v>
      </c>
      <c r="T434" s="18">
        <f t="shared" si="1237"/>
        <v>2091</v>
      </c>
      <c r="U434" s="18">
        <f t="shared" si="1238"/>
        <v>2091</v>
      </c>
      <c r="V434" s="18">
        <f t="shared" si="1239"/>
        <v>2091</v>
      </c>
      <c r="W434" s="18">
        <f t="shared" si="1248"/>
        <v>0</v>
      </c>
      <c r="X434" s="18">
        <f t="shared" si="1248"/>
        <v>0</v>
      </c>
      <c r="Y434" s="18">
        <f t="shared" si="1248"/>
        <v>0</v>
      </c>
      <c r="Z434" s="18">
        <f t="shared" si="1248"/>
        <v>0</v>
      </c>
      <c r="AA434" s="18">
        <f t="shared" si="1248"/>
        <v>0</v>
      </c>
      <c r="AB434" s="18">
        <f t="shared" si="1248"/>
        <v>0</v>
      </c>
      <c r="AC434" s="18">
        <f t="shared" si="1243"/>
        <v>2091</v>
      </c>
      <c r="AD434" s="18">
        <f t="shared" si="1244"/>
        <v>2091</v>
      </c>
      <c r="AE434" s="18">
        <f t="shared" si="1245"/>
        <v>2091</v>
      </c>
      <c r="AF434" s="18">
        <f t="shared" si="1248"/>
        <v>0</v>
      </c>
      <c r="AG434" s="18">
        <f t="shared" si="1248"/>
        <v>0</v>
      </c>
      <c r="AH434" s="18">
        <f t="shared" si="1248"/>
        <v>0</v>
      </c>
      <c r="AI434" s="18">
        <f t="shared" si="1227"/>
        <v>2091</v>
      </c>
      <c r="AJ434" s="18">
        <f t="shared" si="1228"/>
        <v>2091</v>
      </c>
      <c r="AK434" s="18">
        <f t="shared" si="1229"/>
        <v>2091</v>
      </c>
      <c r="AL434" s="18">
        <f t="shared" si="1248"/>
        <v>0</v>
      </c>
      <c r="AM434" s="18">
        <f t="shared" si="1230"/>
        <v>2091</v>
      </c>
      <c r="AN434" s="18">
        <f t="shared" si="1248"/>
        <v>0</v>
      </c>
      <c r="AO434" s="18">
        <f t="shared" si="1248"/>
        <v>0</v>
      </c>
      <c r="AP434" s="18">
        <f t="shared" si="1248"/>
        <v>0</v>
      </c>
      <c r="AQ434" s="18">
        <f t="shared" si="1231"/>
        <v>2091</v>
      </c>
      <c r="AR434" s="18">
        <f t="shared" si="1232"/>
        <v>2091</v>
      </c>
      <c r="AS434" s="18">
        <f t="shared" si="1233"/>
        <v>2091</v>
      </c>
      <c r="AT434" s="18">
        <f t="shared" si="1248"/>
        <v>0</v>
      </c>
      <c r="AU434" s="18">
        <f t="shared" si="1248"/>
        <v>0</v>
      </c>
      <c r="AV434" s="18">
        <f t="shared" si="1248"/>
        <v>0</v>
      </c>
      <c r="AW434" s="18">
        <f t="shared" si="1234"/>
        <v>2091</v>
      </c>
      <c r="AX434" s="18">
        <f t="shared" si="1235"/>
        <v>2091</v>
      </c>
      <c r="AY434" s="18">
        <f t="shared" si="1236"/>
        <v>2091</v>
      </c>
      <c r="AZ434" s="18">
        <f t="shared" si="1248"/>
        <v>0</v>
      </c>
      <c r="BA434" s="18">
        <f t="shared" si="1248"/>
        <v>0</v>
      </c>
      <c r="BB434" s="18">
        <f t="shared" si="1248"/>
        <v>0</v>
      </c>
      <c r="BC434" s="18">
        <f t="shared" si="1186"/>
        <v>2091</v>
      </c>
      <c r="BD434" s="18">
        <f t="shared" si="1187"/>
        <v>2091</v>
      </c>
      <c r="BE434" s="18">
        <f t="shared" si="1188"/>
        <v>2091</v>
      </c>
      <c r="BF434" s="18">
        <f t="shared" si="1248"/>
        <v>0</v>
      </c>
      <c r="BG434" s="18">
        <f t="shared" si="1248"/>
        <v>0</v>
      </c>
      <c r="BH434" s="18">
        <f t="shared" si="1248"/>
        <v>0</v>
      </c>
      <c r="BI434" s="18">
        <f t="shared" si="1183"/>
        <v>2091</v>
      </c>
      <c r="BJ434" s="18">
        <f t="shared" si="1184"/>
        <v>2091</v>
      </c>
      <c r="BK434" s="18">
        <f t="shared" si="1185"/>
        <v>2091</v>
      </c>
      <c r="BL434" s="18">
        <f t="shared" si="1248"/>
        <v>0</v>
      </c>
      <c r="BM434" s="18">
        <f t="shared" si="1248"/>
        <v>0</v>
      </c>
      <c r="BN434" s="18">
        <f t="shared" si="1248"/>
        <v>0</v>
      </c>
      <c r="BO434" s="18">
        <f t="shared" si="1161"/>
        <v>2091</v>
      </c>
      <c r="BP434" s="18">
        <f t="shared" si="1162"/>
        <v>2091</v>
      </c>
      <c r="BQ434" s="18">
        <f t="shared" si="1163"/>
        <v>2091</v>
      </c>
      <c r="BR434" s="18">
        <f t="shared" si="1248"/>
        <v>0</v>
      </c>
      <c r="BS434" s="18">
        <f t="shared" si="1248"/>
        <v>0</v>
      </c>
      <c r="BT434" s="18">
        <f t="shared" si="1248"/>
        <v>0</v>
      </c>
      <c r="BU434" s="18">
        <f t="shared" si="1164"/>
        <v>2091</v>
      </c>
      <c r="BV434" s="18">
        <f t="shared" si="1165"/>
        <v>2091</v>
      </c>
      <c r="BW434" s="18">
        <f t="shared" si="1166"/>
        <v>2091</v>
      </c>
      <c r="BX434" s="18">
        <f t="shared" si="1248"/>
        <v>0</v>
      </c>
      <c r="BY434" s="18">
        <f t="shared" si="1248"/>
        <v>0</v>
      </c>
      <c r="BZ434" s="18">
        <f t="shared" si="1248"/>
        <v>0</v>
      </c>
      <c r="CA434" s="18">
        <f t="shared" si="1167"/>
        <v>2091</v>
      </c>
      <c r="CB434" s="18">
        <f t="shared" si="1168"/>
        <v>2091</v>
      </c>
      <c r="CC434" s="18">
        <f t="shared" si="1169"/>
        <v>2091</v>
      </c>
      <c r="CD434" s="18">
        <f t="shared" si="1248"/>
        <v>0</v>
      </c>
      <c r="CE434" s="27"/>
      <c r="CF434" s="33"/>
    </row>
    <row r="435" spans="1:84" x14ac:dyDescent="0.3">
      <c r="A435" s="41" t="s">
        <v>81</v>
      </c>
      <c r="B435" s="39">
        <v>620</v>
      </c>
      <c r="C435" s="41"/>
      <c r="D435" s="41"/>
      <c r="E435" s="14" t="s">
        <v>569</v>
      </c>
      <c r="F435" s="18">
        <f t="shared" si="1246"/>
        <v>2091</v>
      </c>
      <c r="G435" s="18">
        <f t="shared" si="1246"/>
        <v>2091</v>
      </c>
      <c r="H435" s="18">
        <f t="shared" si="1246"/>
        <v>2091</v>
      </c>
      <c r="I435" s="18">
        <f t="shared" si="1246"/>
        <v>0</v>
      </c>
      <c r="J435" s="18">
        <f t="shared" si="1246"/>
        <v>0</v>
      </c>
      <c r="K435" s="18">
        <f t="shared" si="1246"/>
        <v>0</v>
      </c>
      <c r="L435" s="18">
        <f t="shared" si="1046"/>
        <v>2091</v>
      </c>
      <c r="M435" s="18">
        <f t="shared" si="1047"/>
        <v>2091</v>
      </c>
      <c r="N435" s="18">
        <f t="shared" si="1048"/>
        <v>2091</v>
      </c>
      <c r="O435" s="18">
        <f t="shared" si="1247"/>
        <v>0</v>
      </c>
      <c r="P435" s="18">
        <f t="shared" si="1247"/>
        <v>0</v>
      </c>
      <c r="Q435" s="18">
        <f t="shared" si="1247"/>
        <v>0</v>
      </c>
      <c r="R435" s="18">
        <f t="shared" si="1247"/>
        <v>0</v>
      </c>
      <c r="S435" s="18">
        <f t="shared" si="1247"/>
        <v>0</v>
      </c>
      <c r="T435" s="18">
        <f t="shared" si="1237"/>
        <v>2091</v>
      </c>
      <c r="U435" s="18">
        <f t="shared" si="1238"/>
        <v>2091</v>
      </c>
      <c r="V435" s="18">
        <f t="shared" si="1239"/>
        <v>2091</v>
      </c>
      <c r="W435" s="18">
        <f t="shared" si="1248"/>
        <v>0</v>
      </c>
      <c r="X435" s="18">
        <f t="shared" si="1248"/>
        <v>0</v>
      </c>
      <c r="Y435" s="18">
        <f t="shared" si="1248"/>
        <v>0</v>
      </c>
      <c r="Z435" s="18">
        <f t="shared" si="1248"/>
        <v>0</v>
      </c>
      <c r="AA435" s="18">
        <f t="shared" si="1248"/>
        <v>0</v>
      </c>
      <c r="AB435" s="18">
        <f t="shared" si="1248"/>
        <v>0</v>
      </c>
      <c r="AC435" s="18">
        <f t="shared" si="1243"/>
        <v>2091</v>
      </c>
      <c r="AD435" s="18">
        <f t="shared" si="1244"/>
        <v>2091</v>
      </c>
      <c r="AE435" s="18">
        <f t="shared" si="1245"/>
        <v>2091</v>
      </c>
      <c r="AF435" s="18">
        <f t="shared" si="1248"/>
        <v>0</v>
      </c>
      <c r="AG435" s="18">
        <f t="shared" si="1248"/>
        <v>0</v>
      </c>
      <c r="AH435" s="18">
        <f t="shared" si="1248"/>
        <v>0</v>
      </c>
      <c r="AI435" s="18">
        <f t="shared" si="1227"/>
        <v>2091</v>
      </c>
      <c r="AJ435" s="18">
        <f t="shared" si="1228"/>
        <v>2091</v>
      </c>
      <c r="AK435" s="18">
        <f t="shared" si="1229"/>
        <v>2091</v>
      </c>
      <c r="AL435" s="18">
        <f t="shared" si="1248"/>
        <v>0</v>
      </c>
      <c r="AM435" s="18">
        <f t="shared" si="1230"/>
        <v>2091</v>
      </c>
      <c r="AN435" s="18">
        <f t="shared" si="1248"/>
        <v>0</v>
      </c>
      <c r="AO435" s="18">
        <f t="shared" si="1248"/>
        <v>0</v>
      </c>
      <c r="AP435" s="18">
        <f t="shared" si="1248"/>
        <v>0</v>
      </c>
      <c r="AQ435" s="18">
        <f t="shared" si="1231"/>
        <v>2091</v>
      </c>
      <c r="AR435" s="18">
        <f t="shared" si="1232"/>
        <v>2091</v>
      </c>
      <c r="AS435" s="18">
        <f t="shared" si="1233"/>
        <v>2091</v>
      </c>
      <c r="AT435" s="18">
        <f t="shared" si="1248"/>
        <v>0</v>
      </c>
      <c r="AU435" s="18">
        <f t="shared" si="1248"/>
        <v>0</v>
      </c>
      <c r="AV435" s="18">
        <f t="shared" si="1248"/>
        <v>0</v>
      </c>
      <c r="AW435" s="18">
        <f t="shared" si="1234"/>
        <v>2091</v>
      </c>
      <c r="AX435" s="18">
        <f t="shared" si="1235"/>
        <v>2091</v>
      </c>
      <c r="AY435" s="18">
        <f t="shared" si="1236"/>
        <v>2091</v>
      </c>
      <c r="AZ435" s="18">
        <f t="shared" si="1248"/>
        <v>0</v>
      </c>
      <c r="BA435" s="18">
        <f t="shared" si="1248"/>
        <v>0</v>
      </c>
      <c r="BB435" s="18">
        <f t="shared" si="1248"/>
        <v>0</v>
      </c>
      <c r="BC435" s="18">
        <f t="shared" si="1186"/>
        <v>2091</v>
      </c>
      <c r="BD435" s="18">
        <f t="shared" si="1187"/>
        <v>2091</v>
      </c>
      <c r="BE435" s="18">
        <f t="shared" si="1188"/>
        <v>2091</v>
      </c>
      <c r="BF435" s="18">
        <f t="shared" si="1248"/>
        <v>0</v>
      </c>
      <c r="BG435" s="18">
        <f t="shared" si="1248"/>
        <v>0</v>
      </c>
      <c r="BH435" s="18">
        <f t="shared" si="1248"/>
        <v>0</v>
      </c>
      <c r="BI435" s="18">
        <f t="shared" si="1183"/>
        <v>2091</v>
      </c>
      <c r="BJ435" s="18">
        <f t="shared" si="1184"/>
        <v>2091</v>
      </c>
      <c r="BK435" s="18">
        <f t="shared" si="1185"/>
        <v>2091</v>
      </c>
      <c r="BL435" s="18">
        <f t="shared" si="1248"/>
        <v>0</v>
      </c>
      <c r="BM435" s="18">
        <f t="shared" si="1248"/>
        <v>0</v>
      </c>
      <c r="BN435" s="18">
        <f t="shared" si="1248"/>
        <v>0</v>
      </c>
      <c r="BO435" s="18">
        <f t="shared" si="1161"/>
        <v>2091</v>
      </c>
      <c r="BP435" s="18">
        <f t="shared" si="1162"/>
        <v>2091</v>
      </c>
      <c r="BQ435" s="18">
        <f t="shared" si="1163"/>
        <v>2091</v>
      </c>
      <c r="BR435" s="18">
        <f t="shared" si="1248"/>
        <v>0</v>
      </c>
      <c r="BS435" s="18">
        <f t="shared" si="1248"/>
        <v>0</v>
      </c>
      <c r="BT435" s="18">
        <f t="shared" si="1248"/>
        <v>0</v>
      </c>
      <c r="BU435" s="18">
        <f t="shared" si="1164"/>
        <v>2091</v>
      </c>
      <c r="BV435" s="18">
        <f t="shared" si="1165"/>
        <v>2091</v>
      </c>
      <c r="BW435" s="18">
        <f t="shared" si="1166"/>
        <v>2091</v>
      </c>
      <c r="BX435" s="18">
        <f t="shared" si="1248"/>
        <v>0</v>
      </c>
      <c r="BY435" s="18">
        <f t="shared" si="1248"/>
        <v>0</v>
      </c>
      <c r="BZ435" s="18">
        <f t="shared" si="1248"/>
        <v>0</v>
      </c>
      <c r="CA435" s="18">
        <f t="shared" si="1167"/>
        <v>2091</v>
      </c>
      <c r="CB435" s="18">
        <f t="shared" si="1168"/>
        <v>2091</v>
      </c>
      <c r="CC435" s="18">
        <f t="shared" si="1169"/>
        <v>2091</v>
      </c>
      <c r="CD435" s="18">
        <f t="shared" si="1248"/>
        <v>0</v>
      </c>
      <c r="CE435" s="27"/>
      <c r="CF435" s="33"/>
    </row>
    <row r="436" spans="1:84" x14ac:dyDescent="0.3">
      <c r="A436" s="41" t="s">
        <v>81</v>
      </c>
      <c r="B436" s="39">
        <v>620</v>
      </c>
      <c r="C436" s="41" t="s">
        <v>27</v>
      </c>
      <c r="D436" s="41" t="s">
        <v>29</v>
      </c>
      <c r="E436" s="14" t="s">
        <v>536</v>
      </c>
      <c r="F436" s="18">
        <v>2091</v>
      </c>
      <c r="G436" s="18">
        <v>2091</v>
      </c>
      <c r="H436" s="18">
        <v>2091</v>
      </c>
      <c r="I436" s="18"/>
      <c r="J436" s="18"/>
      <c r="K436" s="18"/>
      <c r="L436" s="18">
        <f t="shared" si="1046"/>
        <v>2091</v>
      </c>
      <c r="M436" s="18">
        <f t="shared" si="1047"/>
        <v>2091</v>
      </c>
      <c r="N436" s="18">
        <f t="shared" si="1048"/>
        <v>2091</v>
      </c>
      <c r="O436" s="18"/>
      <c r="P436" s="18"/>
      <c r="Q436" s="18"/>
      <c r="R436" s="18"/>
      <c r="S436" s="18"/>
      <c r="T436" s="18">
        <f t="shared" si="1237"/>
        <v>2091</v>
      </c>
      <c r="U436" s="18">
        <f t="shared" si="1238"/>
        <v>2091</v>
      </c>
      <c r="V436" s="18">
        <f t="shared" si="1239"/>
        <v>2091</v>
      </c>
      <c r="W436" s="18"/>
      <c r="X436" s="18"/>
      <c r="Y436" s="18"/>
      <c r="Z436" s="18"/>
      <c r="AA436" s="18"/>
      <c r="AB436" s="18"/>
      <c r="AC436" s="18">
        <f t="shared" si="1243"/>
        <v>2091</v>
      </c>
      <c r="AD436" s="18">
        <f t="shared" si="1244"/>
        <v>2091</v>
      </c>
      <c r="AE436" s="18">
        <f t="shared" si="1245"/>
        <v>2091</v>
      </c>
      <c r="AF436" s="18"/>
      <c r="AG436" s="18"/>
      <c r="AH436" s="18"/>
      <c r="AI436" s="18">
        <f t="shared" si="1227"/>
        <v>2091</v>
      </c>
      <c r="AJ436" s="18">
        <f t="shared" si="1228"/>
        <v>2091</v>
      </c>
      <c r="AK436" s="18">
        <f t="shared" si="1229"/>
        <v>2091</v>
      </c>
      <c r="AL436" s="18"/>
      <c r="AM436" s="18">
        <f t="shared" si="1230"/>
        <v>2091</v>
      </c>
      <c r="AN436" s="18"/>
      <c r="AO436" s="18"/>
      <c r="AP436" s="18"/>
      <c r="AQ436" s="18">
        <f t="shared" si="1231"/>
        <v>2091</v>
      </c>
      <c r="AR436" s="18">
        <f t="shared" si="1232"/>
        <v>2091</v>
      </c>
      <c r="AS436" s="18">
        <f t="shared" si="1233"/>
        <v>2091</v>
      </c>
      <c r="AT436" s="18"/>
      <c r="AU436" s="18"/>
      <c r="AV436" s="18"/>
      <c r="AW436" s="18">
        <f t="shared" si="1234"/>
        <v>2091</v>
      </c>
      <c r="AX436" s="18">
        <f t="shared" si="1235"/>
        <v>2091</v>
      </c>
      <c r="AY436" s="18">
        <f t="shared" si="1236"/>
        <v>2091</v>
      </c>
      <c r="AZ436" s="18"/>
      <c r="BA436" s="18"/>
      <c r="BB436" s="18"/>
      <c r="BC436" s="18">
        <f t="shared" si="1186"/>
        <v>2091</v>
      </c>
      <c r="BD436" s="18">
        <f t="shared" si="1187"/>
        <v>2091</v>
      </c>
      <c r="BE436" s="18">
        <f t="shared" si="1188"/>
        <v>2091</v>
      </c>
      <c r="BF436" s="18"/>
      <c r="BG436" s="18"/>
      <c r="BH436" s="18"/>
      <c r="BI436" s="18">
        <f t="shared" si="1183"/>
        <v>2091</v>
      </c>
      <c r="BJ436" s="18">
        <f t="shared" si="1184"/>
        <v>2091</v>
      </c>
      <c r="BK436" s="18">
        <f t="shared" si="1185"/>
        <v>2091</v>
      </c>
      <c r="BL436" s="18"/>
      <c r="BM436" s="18"/>
      <c r="BN436" s="18"/>
      <c r="BO436" s="18">
        <f t="shared" si="1161"/>
        <v>2091</v>
      </c>
      <c r="BP436" s="18">
        <f t="shared" si="1162"/>
        <v>2091</v>
      </c>
      <c r="BQ436" s="18">
        <f t="shared" si="1163"/>
        <v>2091</v>
      </c>
      <c r="BR436" s="18"/>
      <c r="BS436" s="18"/>
      <c r="BT436" s="18"/>
      <c r="BU436" s="18">
        <f t="shared" si="1164"/>
        <v>2091</v>
      </c>
      <c r="BV436" s="18">
        <f t="shared" si="1165"/>
        <v>2091</v>
      </c>
      <c r="BW436" s="18">
        <f t="shared" si="1166"/>
        <v>2091</v>
      </c>
      <c r="BX436" s="18"/>
      <c r="BY436" s="18"/>
      <c r="BZ436" s="18"/>
      <c r="CA436" s="18">
        <f t="shared" si="1167"/>
        <v>2091</v>
      </c>
      <c r="CB436" s="18">
        <f t="shared" si="1168"/>
        <v>2091</v>
      </c>
      <c r="CC436" s="18">
        <f t="shared" si="1169"/>
        <v>2091</v>
      </c>
      <c r="CD436" s="18"/>
      <c r="CE436" s="27"/>
      <c r="CF436" s="33"/>
    </row>
    <row r="437" spans="1:84" ht="31.2" x14ac:dyDescent="0.3">
      <c r="A437" s="41" t="s">
        <v>1617</v>
      </c>
      <c r="B437" s="39"/>
      <c r="C437" s="41"/>
      <c r="D437" s="41"/>
      <c r="E437" s="14" t="s">
        <v>1613</v>
      </c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>
        <f>AZ438</f>
        <v>3556.1750000000002</v>
      </c>
      <c r="BA437" s="18">
        <f t="shared" ref="BA437:CD439" si="1249">BA438</f>
        <v>0</v>
      </c>
      <c r="BB437" s="18">
        <f t="shared" si="1249"/>
        <v>0</v>
      </c>
      <c r="BC437" s="18">
        <f t="shared" si="1186"/>
        <v>3556.1750000000002</v>
      </c>
      <c r="BD437" s="18">
        <f t="shared" si="1187"/>
        <v>0</v>
      </c>
      <c r="BE437" s="18">
        <f t="shared" si="1188"/>
        <v>0</v>
      </c>
      <c r="BF437" s="18">
        <f t="shared" si="1249"/>
        <v>0</v>
      </c>
      <c r="BG437" s="18">
        <f t="shared" si="1249"/>
        <v>0</v>
      </c>
      <c r="BH437" s="18">
        <f t="shared" si="1249"/>
        <v>0</v>
      </c>
      <c r="BI437" s="18">
        <f t="shared" si="1183"/>
        <v>3556.1750000000002</v>
      </c>
      <c r="BJ437" s="18">
        <f t="shared" si="1184"/>
        <v>0</v>
      </c>
      <c r="BK437" s="18">
        <f t="shared" si="1185"/>
        <v>0</v>
      </c>
      <c r="BL437" s="18">
        <f t="shared" si="1249"/>
        <v>30223</v>
      </c>
      <c r="BM437" s="18">
        <f t="shared" si="1249"/>
        <v>0</v>
      </c>
      <c r="BN437" s="18">
        <f t="shared" si="1249"/>
        <v>0</v>
      </c>
      <c r="BO437" s="18">
        <f t="shared" si="1161"/>
        <v>33779.175000000003</v>
      </c>
      <c r="BP437" s="18">
        <f t="shared" si="1162"/>
        <v>0</v>
      </c>
      <c r="BQ437" s="18">
        <f t="shared" si="1163"/>
        <v>0</v>
      </c>
      <c r="BR437" s="18">
        <f t="shared" si="1249"/>
        <v>0</v>
      </c>
      <c r="BS437" s="18">
        <f t="shared" si="1249"/>
        <v>0</v>
      </c>
      <c r="BT437" s="18">
        <f t="shared" si="1249"/>
        <v>0</v>
      </c>
      <c r="BU437" s="18">
        <f t="shared" si="1164"/>
        <v>33779.175000000003</v>
      </c>
      <c r="BV437" s="18">
        <f t="shared" si="1165"/>
        <v>0</v>
      </c>
      <c r="BW437" s="18">
        <f t="shared" si="1166"/>
        <v>0</v>
      </c>
      <c r="BX437" s="18">
        <f t="shared" si="1249"/>
        <v>21751.599999999999</v>
      </c>
      <c r="BY437" s="18">
        <f t="shared" si="1249"/>
        <v>0</v>
      </c>
      <c r="BZ437" s="18">
        <f t="shared" si="1249"/>
        <v>0</v>
      </c>
      <c r="CA437" s="18">
        <f t="shared" si="1167"/>
        <v>55530.775000000001</v>
      </c>
      <c r="CB437" s="18">
        <f t="shared" si="1168"/>
        <v>0</v>
      </c>
      <c r="CC437" s="18">
        <f t="shared" si="1169"/>
        <v>0</v>
      </c>
      <c r="CD437" s="18">
        <f t="shared" si="1249"/>
        <v>0</v>
      </c>
      <c r="CE437" s="27"/>
      <c r="CF437" s="33"/>
    </row>
    <row r="438" spans="1:84" ht="46.8" x14ac:dyDescent="0.3">
      <c r="A438" s="41" t="s">
        <v>1617</v>
      </c>
      <c r="B438" s="39">
        <v>600</v>
      </c>
      <c r="C438" s="41"/>
      <c r="D438" s="41"/>
      <c r="E438" s="14" t="s">
        <v>554</v>
      </c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>
        <f>AZ439</f>
        <v>3556.1750000000002</v>
      </c>
      <c r="BA438" s="18">
        <f t="shared" si="1249"/>
        <v>0</v>
      </c>
      <c r="BB438" s="18">
        <f t="shared" si="1249"/>
        <v>0</v>
      </c>
      <c r="BC438" s="18">
        <f t="shared" si="1186"/>
        <v>3556.1750000000002</v>
      </c>
      <c r="BD438" s="18">
        <f t="shared" si="1187"/>
        <v>0</v>
      </c>
      <c r="BE438" s="18">
        <f t="shared" si="1188"/>
        <v>0</v>
      </c>
      <c r="BF438" s="18">
        <f t="shared" si="1249"/>
        <v>0</v>
      </c>
      <c r="BG438" s="18">
        <f t="shared" si="1249"/>
        <v>0</v>
      </c>
      <c r="BH438" s="18">
        <f t="shared" si="1249"/>
        <v>0</v>
      </c>
      <c r="BI438" s="18">
        <f t="shared" si="1183"/>
        <v>3556.1750000000002</v>
      </c>
      <c r="BJ438" s="18">
        <f t="shared" si="1184"/>
        <v>0</v>
      </c>
      <c r="BK438" s="18">
        <f t="shared" si="1185"/>
        <v>0</v>
      </c>
      <c r="BL438" s="18">
        <f t="shared" si="1249"/>
        <v>30223</v>
      </c>
      <c r="BM438" s="18">
        <f t="shared" si="1249"/>
        <v>0</v>
      </c>
      <c r="BN438" s="18">
        <f t="shared" si="1249"/>
        <v>0</v>
      </c>
      <c r="BO438" s="18">
        <f t="shared" si="1161"/>
        <v>33779.175000000003</v>
      </c>
      <c r="BP438" s="18">
        <f t="shared" si="1162"/>
        <v>0</v>
      </c>
      <c r="BQ438" s="18">
        <f t="shared" si="1163"/>
        <v>0</v>
      </c>
      <c r="BR438" s="18">
        <f t="shared" si="1249"/>
        <v>0</v>
      </c>
      <c r="BS438" s="18">
        <f t="shared" si="1249"/>
        <v>0</v>
      </c>
      <c r="BT438" s="18">
        <f t="shared" si="1249"/>
        <v>0</v>
      </c>
      <c r="BU438" s="18">
        <f t="shared" si="1164"/>
        <v>33779.175000000003</v>
      </c>
      <c r="BV438" s="18">
        <f t="shared" si="1165"/>
        <v>0</v>
      </c>
      <c r="BW438" s="18">
        <f t="shared" si="1166"/>
        <v>0</v>
      </c>
      <c r="BX438" s="18">
        <f t="shared" si="1249"/>
        <v>21751.599999999999</v>
      </c>
      <c r="BY438" s="18">
        <f t="shared" si="1249"/>
        <v>0</v>
      </c>
      <c r="BZ438" s="18">
        <f t="shared" si="1249"/>
        <v>0</v>
      </c>
      <c r="CA438" s="18">
        <f t="shared" si="1167"/>
        <v>55530.775000000001</v>
      </c>
      <c r="CB438" s="18">
        <f t="shared" si="1168"/>
        <v>0</v>
      </c>
      <c r="CC438" s="18">
        <f t="shared" si="1169"/>
        <v>0</v>
      </c>
      <c r="CD438" s="18">
        <f t="shared" si="1249"/>
        <v>0</v>
      </c>
      <c r="CE438" s="27"/>
      <c r="CF438" s="33"/>
    </row>
    <row r="439" spans="1:84" x14ac:dyDescent="0.3">
      <c r="A439" s="41" t="s">
        <v>1617</v>
      </c>
      <c r="B439" s="39">
        <v>620</v>
      </c>
      <c r="C439" s="41"/>
      <c r="D439" s="41"/>
      <c r="E439" s="14" t="s">
        <v>569</v>
      </c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>
        <f>AZ440</f>
        <v>3556.1750000000002</v>
      </c>
      <c r="BA439" s="18">
        <f t="shared" si="1249"/>
        <v>0</v>
      </c>
      <c r="BB439" s="18">
        <f t="shared" si="1249"/>
        <v>0</v>
      </c>
      <c r="BC439" s="18">
        <f t="shared" si="1186"/>
        <v>3556.1750000000002</v>
      </c>
      <c r="BD439" s="18">
        <f t="shared" si="1187"/>
        <v>0</v>
      </c>
      <c r="BE439" s="18">
        <f t="shared" si="1188"/>
        <v>0</v>
      </c>
      <c r="BF439" s="18">
        <f t="shared" si="1249"/>
        <v>0</v>
      </c>
      <c r="BG439" s="18">
        <f t="shared" si="1249"/>
        <v>0</v>
      </c>
      <c r="BH439" s="18">
        <f t="shared" si="1249"/>
        <v>0</v>
      </c>
      <c r="BI439" s="18">
        <f t="shared" si="1183"/>
        <v>3556.1750000000002</v>
      </c>
      <c r="BJ439" s="18">
        <f t="shared" si="1184"/>
        <v>0</v>
      </c>
      <c r="BK439" s="18">
        <f t="shared" si="1185"/>
        <v>0</v>
      </c>
      <c r="BL439" s="18">
        <f t="shared" si="1249"/>
        <v>30223</v>
      </c>
      <c r="BM439" s="18">
        <f t="shared" si="1249"/>
        <v>0</v>
      </c>
      <c r="BN439" s="18">
        <f t="shared" si="1249"/>
        <v>0</v>
      </c>
      <c r="BO439" s="18">
        <f t="shared" si="1161"/>
        <v>33779.175000000003</v>
      </c>
      <c r="BP439" s="18">
        <f t="shared" si="1162"/>
        <v>0</v>
      </c>
      <c r="BQ439" s="18">
        <f t="shared" si="1163"/>
        <v>0</v>
      </c>
      <c r="BR439" s="18">
        <f t="shared" si="1249"/>
        <v>0</v>
      </c>
      <c r="BS439" s="18">
        <f t="shared" si="1249"/>
        <v>0</v>
      </c>
      <c r="BT439" s="18">
        <f t="shared" si="1249"/>
        <v>0</v>
      </c>
      <c r="BU439" s="18">
        <f t="shared" si="1164"/>
        <v>33779.175000000003</v>
      </c>
      <c r="BV439" s="18">
        <f t="shared" si="1165"/>
        <v>0</v>
      </c>
      <c r="BW439" s="18">
        <f t="shared" si="1166"/>
        <v>0</v>
      </c>
      <c r="BX439" s="18">
        <f t="shared" si="1249"/>
        <v>21751.599999999999</v>
      </c>
      <c r="BY439" s="18">
        <f t="shared" si="1249"/>
        <v>0</v>
      </c>
      <c r="BZ439" s="18">
        <f t="shared" si="1249"/>
        <v>0</v>
      </c>
      <c r="CA439" s="18">
        <f t="shared" si="1167"/>
        <v>55530.775000000001</v>
      </c>
      <c r="CB439" s="18">
        <f t="shared" si="1168"/>
        <v>0</v>
      </c>
      <c r="CC439" s="18">
        <f t="shared" si="1169"/>
        <v>0</v>
      </c>
      <c r="CD439" s="18">
        <f t="shared" si="1249"/>
        <v>0</v>
      </c>
      <c r="CE439" s="27"/>
      <c r="CF439" s="33"/>
    </row>
    <row r="440" spans="1:84" x14ac:dyDescent="0.3">
      <c r="A440" s="41" t="s">
        <v>1617</v>
      </c>
      <c r="B440" s="39">
        <v>620</v>
      </c>
      <c r="C440" s="41" t="s">
        <v>27</v>
      </c>
      <c r="D440" s="41" t="s">
        <v>19</v>
      </c>
      <c r="E440" s="14" t="s">
        <v>533</v>
      </c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>
        <v>3556.1750000000002</v>
      </c>
      <c r="BA440" s="18"/>
      <c r="BB440" s="18"/>
      <c r="BC440" s="18">
        <f t="shared" si="1186"/>
        <v>3556.1750000000002</v>
      </c>
      <c r="BD440" s="18">
        <f t="shared" si="1187"/>
        <v>0</v>
      </c>
      <c r="BE440" s="18">
        <f t="shared" si="1188"/>
        <v>0</v>
      </c>
      <c r="BF440" s="18"/>
      <c r="BG440" s="18"/>
      <c r="BH440" s="18"/>
      <c r="BI440" s="18">
        <f t="shared" si="1183"/>
        <v>3556.1750000000002</v>
      </c>
      <c r="BJ440" s="18">
        <f t="shared" si="1184"/>
        <v>0</v>
      </c>
      <c r="BK440" s="18">
        <f t="shared" si="1185"/>
        <v>0</v>
      </c>
      <c r="BL440" s="18">
        <v>30223</v>
      </c>
      <c r="BM440" s="18"/>
      <c r="BN440" s="18"/>
      <c r="BO440" s="18">
        <f t="shared" si="1161"/>
        <v>33779.175000000003</v>
      </c>
      <c r="BP440" s="18">
        <f t="shared" si="1162"/>
        <v>0</v>
      </c>
      <c r="BQ440" s="18">
        <f t="shared" si="1163"/>
        <v>0</v>
      </c>
      <c r="BR440" s="18"/>
      <c r="BS440" s="18"/>
      <c r="BT440" s="18"/>
      <c r="BU440" s="18">
        <f t="shared" si="1164"/>
        <v>33779.175000000003</v>
      </c>
      <c r="BV440" s="18">
        <f t="shared" si="1165"/>
        <v>0</v>
      </c>
      <c r="BW440" s="18">
        <f t="shared" si="1166"/>
        <v>0</v>
      </c>
      <c r="BX440" s="18">
        <v>21751.599999999999</v>
      </c>
      <c r="BY440" s="18"/>
      <c r="BZ440" s="18"/>
      <c r="CA440" s="18">
        <f t="shared" si="1167"/>
        <v>55530.775000000001</v>
      </c>
      <c r="CB440" s="18">
        <f t="shared" si="1168"/>
        <v>0</v>
      </c>
      <c r="CC440" s="18">
        <f t="shared" si="1169"/>
        <v>0</v>
      </c>
      <c r="CD440" s="18"/>
      <c r="CE440" s="27"/>
      <c r="CF440" s="33"/>
    </row>
    <row r="441" spans="1:84" ht="46.8" x14ac:dyDescent="0.3">
      <c r="A441" s="41" t="s">
        <v>82</v>
      </c>
      <c r="B441" s="39"/>
      <c r="C441" s="41"/>
      <c r="D441" s="41"/>
      <c r="E441" s="14" t="s">
        <v>630</v>
      </c>
      <c r="F441" s="18">
        <f t="shared" ref="F441:K441" si="1250">F442+F445</f>
        <v>225</v>
      </c>
      <c r="G441" s="18">
        <f t="shared" si="1250"/>
        <v>225</v>
      </c>
      <c r="H441" s="18">
        <f t="shared" si="1250"/>
        <v>225</v>
      </c>
      <c r="I441" s="18">
        <f t="shared" si="1250"/>
        <v>0</v>
      </c>
      <c r="J441" s="18">
        <f t="shared" si="1250"/>
        <v>0</v>
      </c>
      <c r="K441" s="18">
        <f t="shared" si="1250"/>
        <v>0</v>
      </c>
      <c r="L441" s="18">
        <f t="shared" si="1046"/>
        <v>225</v>
      </c>
      <c r="M441" s="18">
        <f t="shared" si="1047"/>
        <v>225</v>
      </c>
      <c r="N441" s="18">
        <f t="shared" si="1048"/>
        <v>225</v>
      </c>
      <c r="O441" s="18">
        <f t="shared" ref="O441:S441" si="1251">O442+O445</f>
        <v>0</v>
      </c>
      <c r="P441" s="18">
        <f t="shared" si="1251"/>
        <v>0</v>
      </c>
      <c r="Q441" s="18">
        <f t="shared" si="1251"/>
        <v>0</v>
      </c>
      <c r="R441" s="18">
        <f t="shared" si="1251"/>
        <v>0</v>
      </c>
      <c r="S441" s="18">
        <f t="shared" si="1251"/>
        <v>0</v>
      </c>
      <c r="T441" s="18">
        <f t="shared" si="1237"/>
        <v>225</v>
      </c>
      <c r="U441" s="18">
        <f t="shared" si="1238"/>
        <v>225</v>
      </c>
      <c r="V441" s="18">
        <f t="shared" si="1239"/>
        <v>225</v>
      </c>
      <c r="W441" s="18">
        <f t="shared" ref="W441:CD441" si="1252">W442+W445</f>
        <v>0</v>
      </c>
      <c r="X441" s="18">
        <f t="shared" ref="X441:AB441" si="1253">X442+X445</f>
        <v>0</v>
      </c>
      <c r="Y441" s="18">
        <f t="shared" si="1253"/>
        <v>0</v>
      </c>
      <c r="Z441" s="18">
        <f t="shared" si="1253"/>
        <v>0</v>
      </c>
      <c r="AA441" s="18">
        <f t="shared" si="1253"/>
        <v>0</v>
      </c>
      <c r="AB441" s="18">
        <f t="shared" si="1253"/>
        <v>0</v>
      </c>
      <c r="AC441" s="18">
        <f t="shared" si="1243"/>
        <v>225</v>
      </c>
      <c r="AD441" s="18">
        <f t="shared" si="1244"/>
        <v>225</v>
      </c>
      <c r="AE441" s="18">
        <f t="shared" si="1245"/>
        <v>225</v>
      </c>
      <c r="AF441" s="18">
        <f t="shared" ref="AF441:AH441" si="1254">AF442+AF445</f>
        <v>0</v>
      </c>
      <c r="AG441" s="18">
        <f t="shared" si="1254"/>
        <v>0</v>
      </c>
      <c r="AH441" s="18">
        <f t="shared" si="1254"/>
        <v>0</v>
      </c>
      <c r="AI441" s="18">
        <f t="shared" si="1227"/>
        <v>225</v>
      </c>
      <c r="AJ441" s="18">
        <f t="shared" si="1228"/>
        <v>225</v>
      </c>
      <c r="AK441" s="18">
        <f t="shared" si="1229"/>
        <v>225</v>
      </c>
      <c r="AL441" s="18">
        <f t="shared" ref="AL441" si="1255">AL442+AL445</f>
        <v>0</v>
      </c>
      <c r="AM441" s="18">
        <f t="shared" si="1230"/>
        <v>225</v>
      </c>
      <c r="AN441" s="18">
        <f t="shared" ref="AN441:AP441" si="1256">AN442+AN445</f>
        <v>0</v>
      </c>
      <c r="AO441" s="18">
        <f t="shared" si="1256"/>
        <v>0</v>
      </c>
      <c r="AP441" s="18">
        <f t="shared" si="1256"/>
        <v>0</v>
      </c>
      <c r="AQ441" s="18">
        <f t="shared" si="1231"/>
        <v>225</v>
      </c>
      <c r="AR441" s="18">
        <f t="shared" si="1232"/>
        <v>225</v>
      </c>
      <c r="AS441" s="18">
        <f t="shared" si="1233"/>
        <v>225</v>
      </c>
      <c r="AT441" s="18">
        <f t="shared" ref="AT441:AV441" si="1257">AT442+AT445</f>
        <v>0</v>
      </c>
      <c r="AU441" s="18">
        <f t="shared" si="1257"/>
        <v>0</v>
      </c>
      <c r="AV441" s="18">
        <f t="shared" si="1257"/>
        <v>0</v>
      </c>
      <c r="AW441" s="18">
        <f t="shared" si="1234"/>
        <v>225</v>
      </c>
      <c r="AX441" s="18">
        <f t="shared" si="1235"/>
        <v>225</v>
      </c>
      <c r="AY441" s="18">
        <f t="shared" si="1236"/>
        <v>225</v>
      </c>
      <c r="AZ441" s="18">
        <f t="shared" ref="AZ441:BB441" si="1258">AZ442+AZ445</f>
        <v>0</v>
      </c>
      <c r="BA441" s="18">
        <f t="shared" si="1258"/>
        <v>0</v>
      </c>
      <c r="BB441" s="18">
        <f t="shared" si="1258"/>
        <v>0</v>
      </c>
      <c r="BC441" s="18">
        <f t="shared" si="1186"/>
        <v>225</v>
      </c>
      <c r="BD441" s="18">
        <f t="shared" si="1187"/>
        <v>225</v>
      </c>
      <c r="BE441" s="18">
        <f t="shared" si="1188"/>
        <v>225</v>
      </c>
      <c r="BF441" s="18">
        <f t="shared" ref="BF441:BH441" si="1259">BF442+BF445</f>
        <v>0</v>
      </c>
      <c r="BG441" s="18">
        <f t="shared" si="1259"/>
        <v>0</v>
      </c>
      <c r="BH441" s="18">
        <f t="shared" si="1259"/>
        <v>0</v>
      </c>
      <c r="BI441" s="18">
        <f t="shared" si="1183"/>
        <v>225</v>
      </c>
      <c r="BJ441" s="18">
        <f t="shared" si="1184"/>
        <v>225</v>
      </c>
      <c r="BK441" s="18">
        <f t="shared" si="1185"/>
        <v>225</v>
      </c>
      <c r="BL441" s="18">
        <f t="shared" ref="BL441:BN441" si="1260">BL442+BL445</f>
        <v>0</v>
      </c>
      <c r="BM441" s="18">
        <f t="shared" si="1260"/>
        <v>0</v>
      </c>
      <c r="BN441" s="18">
        <f t="shared" si="1260"/>
        <v>0</v>
      </c>
      <c r="BO441" s="18">
        <f t="shared" si="1161"/>
        <v>225</v>
      </c>
      <c r="BP441" s="18">
        <f t="shared" si="1162"/>
        <v>225</v>
      </c>
      <c r="BQ441" s="18">
        <f t="shared" si="1163"/>
        <v>225</v>
      </c>
      <c r="BR441" s="18">
        <f t="shared" ref="BR441:BT441" si="1261">BR442+BR445</f>
        <v>0</v>
      </c>
      <c r="BS441" s="18">
        <f t="shared" si="1261"/>
        <v>0</v>
      </c>
      <c r="BT441" s="18">
        <f t="shared" si="1261"/>
        <v>0</v>
      </c>
      <c r="BU441" s="18">
        <f t="shared" si="1164"/>
        <v>225</v>
      </c>
      <c r="BV441" s="18">
        <f t="shared" si="1165"/>
        <v>225</v>
      </c>
      <c r="BW441" s="18">
        <f t="shared" si="1166"/>
        <v>225</v>
      </c>
      <c r="BX441" s="18">
        <f t="shared" ref="BX441:BZ441" si="1262">BX442+BX445</f>
        <v>0</v>
      </c>
      <c r="BY441" s="18">
        <f t="shared" si="1262"/>
        <v>0</v>
      </c>
      <c r="BZ441" s="18">
        <f t="shared" si="1262"/>
        <v>0</v>
      </c>
      <c r="CA441" s="18">
        <f t="shared" si="1167"/>
        <v>225</v>
      </c>
      <c r="CB441" s="18">
        <f t="shared" si="1168"/>
        <v>225</v>
      </c>
      <c r="CC441" s="18">
        <f t="shared" si="1169"/>
        <v>225</v>
      </c>
      <c r="CD441" s="18">
        <f t="shared" si="1252"/>
        <v>0</v>
      </c>
      <c r="CE441" s="27"/>
      <c r="CF441" s="33"/>
    </row>
    <row r="442" spans="1:84" ht="31.2" x14ac:dyDescent="0.3">
      <c r="A442" s="41" t="s">
        <v>82</v>
      </c>
      <c r="B442" s="39">
        <v>200</v>
      </c>
      <c r="C442" s="41"/>
      <c r="D442" s="41"/>
      <c r="E442" s="14" t="s">
        <v>551</v>
      </c>
      <c r="F442" s="18">
        <f t="shared" ref="F442:K443" si="1263">F443</f>
        <v>5</v>
      </c>
      <c r="G442" s="18">
        <f t="shared" si="1263"/>
        <v>5</v>
      </c>
      <c r="H442" s="18">
        <f t="shared" si="1263"/>
        <v>5</v>
      </c>
      <c r="I442" s="18">
        <f t="shared" si="1263"/>
        <v>0</v>
      </c>
      <c r="J442" s="18">
        <f t="shared" si="1263"/>
        <v>0</v>
      </c>
      <c r="K442" s="18">
        <f t="shared" si="1263"/>
        <v>0</v>
      </c>
      <c r="L442" s="18">
        <f t="shared" si="1046"/>
        <v>5</v>
      </c>
      <c r="M442" s="18">
        <f t="shared" si="1047"/>
        <v>5</v>
      </c>
      <c r="N442" s="18">
        <f t="shared" si="1048"/>
        <v>5</v>
      </c>
      <c r="O442" s="18">
        <f t="shared" ref="O442:S443" si="1264">O443</f>
        <v>0</v>
      </c>
      <c r="P442" s="18">
        <f t="shared" si="1264"/>
        <v>0</v>
      </c>
      <c r="Q442" s="18">
        <f t="shared" si="1264"/>
        <v>0</v>
      </c>
      <c r="R442" s="18">
        <f t="shared" si="1264"/>
        <v>0</v>
      </c>
      <c r="S442" s="18">
        <f t="shared" si="1264"/>
        <v>0</v>
      </c>
      <c r="T442" s="18">
        <f t="shared" si="1237"/>
        <v>5</v>
      </c>
      <c r="U442" s="18">
        <f t="shared" si="1238"/>
        <v>5</v>
      </c>
      <c r="V442" s="18">
        <f t="shared" si="1239"/>
        <v>5</v>
      </c>
      <c r="W442" s="18">
        <f t="shared" ref="W442:CD443" si="1265">W443</f>
        <v>0</v>
      </c>
      <c r="X442" s="18">
        <f t="shared" si="1265"/>
        <v>0</v>
      </c>
      <c r="Y442" s="18">
        <f t="shared" si="1265"/>
        <v>0</v>
      </c>
      <c r="Z442" s="18">
        <f t="shared" si="1265"/>
        <v>0</v>
      </c>
      <c r="AA442" s="18">
        <f t="shared" si="1265"/>
        <v>0</v>
      </c>
      <c r="AB442" s="18">
        <f t="shared" si="1265"/>
        <v>0</v>
      </c>
      <c r="AC442" s="18">
        <f t="shared" si="1243"/>
        <v>5</v>
      </c>
      <c r="AD442" s="18">
        <f t="shared" si="1244"/>
        <v>5</v>
      </c>
      <c r="AE442" s="18">
        <f t="shared" si="1245"/>
        <v>5</v>
      </c>
      <c r="AF442" s="18">
        <f t="shared" si="1265"/>
        <v>0</v>
      </c>
      <c r="AG442" s="18">
        <f t="shared" si="1265"/>
        <v>0</v>
      </c>
      <c r="AH442" s="18">
        <f t="shared" si="1265"/>
        <v>0</v>
      </c>
      <c r="AI442" s="18">
        <f t="shared" si="1227"/>
        <v>5</v>
      </c>
      <c r="AJ442" s="18">
        <f t="shared" si="1228"/>
        <v>5</v>
      </c>
      <c r="AK442" s="18">
        <f t="shared" si="1229"/>
        <v>5</v>
      </c>
      <c r="AL442" s="18">
        <f t="shared" si="1265"/>
        <v>0</v>
      </c>
      <c r="AM442" s="18">
        <f t="shared" si="1230"/>
        <v>5</v>
      </c>
      <c r="AN442" s="18">
        <f t="shared" si="1265"/>
        <v>0</v>
      </c>
      <c r="AO442" s="18">
        <f t="shared" si="1265"/>
        <v>0</v>
      </c>
      <c r="AP442" s="18">
        <f t="shared" si="1265"/>
        <v>0</v>
      </c>
      <c r="AQ442" s="18">
        <f t="shared" si="1231"/>
        <v>5</v>
      </c>
      <c r="AR442" s="18">
        <f t="shared" si="1232"/>
        <v>5</v>
      </c>
      <c r="AS442" s="18">
        <f t="shared" si="1233"/>
        <v>5</v>
      </c>
      <c r="AT442" s="18">
        <f t="shared" si="1265"/>
        <v>0</v>
      </c>
      <c r="AU442" s="18">
        <f t="shared" si="1265"/>
        <v>0</v>
      </c>
      <c r="AV442" s="18">
        <f t="shared" si="1265"/>
        <v>0</v>
      </c>
      <c r="AW442" s="18">
        <f t="shared" si="1234"/>
        <v>5</v>
      </c>
      <c r="AX442" s="18">
        <f t="shared" si="1235"/>
        <v>5</v>
      </c>
      <c r="AY442" s="18">
        <f t="shared" si="1236"/>
        <v>5</v>
      </c>
      <c r="AZ442" s="18">
        <f t="shared" si="1265"/>
        <v>0</v>
      </c>
      <c r="BA442" s="18">
        <f t="shared" si="1265"/>
        <v>0</v>
      </c>
      <c r="BB442" s="18">
        <f t="shared" si="1265"/>
        <v>0</v>
      </c>
      <c r="BC442" s="18">
        <f t="shared" si="1186"/>
        <v>5</v>
      </c>
      <c r="BD442" s="18">
        <f t="shared" si="1187"/>
        <v>5</v>
      </c>
      <c r="BE442" s="18">
        <f t="shared" si="1188"/>
        <v>5</v>
      </c>
      <c r="BF442" s="18">
        <f t="shared" si="1265"/>
        <v>0</v>
      </c>
      <c r="BG442" s="18">
        <f t="shared" si="1265"/>
        <v>0</v>
      </c>
      <c r="BH442" s="18">
        <f t="shared" si="1265"/>
        <v>0</v>
      </c>
      <c r="BI442" s="18">
        <f t="shared" si="1183"/>
        <v>5</v>
      </c>
      <c r="BJ442" s="18">
        <f t="shared" si="1184"/>
        <v>5</v>
      </c>
      <c r="BK442" s="18">
        <f t="shared" si="1185"/>
        <v>5</v>
      </c>
      <c r="BL442" s="18">
        <f t="shared" si="1265"/>
        <v>0</v>
      </c>
      <c r="BM442" s="18">
        <f t="shared" si="1265"/>
        <v>0</v>
      </c>
      <c r="BN442" s="18">
        <f t="shared" si="1265"/>
        <v>0</v>
      </c>
      <c r="BO442" s="18">
        <f t="shared" si="1161"/>
        <v>5</v>
      </c>
      <c r="BP442" s="18">
        <f t="shared" si="1162"/>
        <v>5</v>
      </c>
      <c r="BQ442" s="18">
        <f t="shared" si="1163"/>
        <v>5</v>
      </c>
      <c r="BR442" s="18">
        <f t="shared" si="1265"/>
        <v>0</v>
      </c>
      <c r="BS442" s="18">
        <f t="shared" si="1265"/>
        <v>0</v>
      </c>
      <c r="BT442" s="18">
        <f t="shared" si="1265"/>
        <v>0</v>
      </c>
      <c r="BU442" s="18">
        <f t="shared" si="1164"/>
        <v>5</v>
      </c>
      <c r="BV442" s="18">
        <f t="shared" si="1165"/>
        <v>5</v>
      </c>
      <c r="BW442" s="18">
        <f t="shared" si="1166"/>
        <v>5</v>
      </c>
      <c r="BX442" s="18">
        <f t="shared" si="1265"/>
        <v>0</v>
      </c>
      <c r="BY442" s="18">
        <f t="shared" si="1265"/>
        <v>0</v>
      </c>
      <c r="BZ442" s="18">
        <f t="shared" si="1265"/>
        <v>0</v>
      </c>
      <c r="CA442" s="18">
        <f t="shared" si="1167"/>
        <v>5</v>
      </c>
      <c r="CB442" s="18">
        <f t="shared" si="1168"/>
        <v>5</v>
      </c>
      <c r="CC442" s="18">
        <f t="shared" si="1169"/>
        <v>5</v>
      </c>
      <c r="CD442" s="18">
        <f t="shared" si="1265"/>
        <v>0</v>
      </c>
      <c r="CE442" s="27"/>
      <c r="CF442" s="33"/>
    </row>
    <row r="443" spans="1:84" ht="46.8" x14ac:dyDescent="0.3">
      <c r="A443" s="41" t="s">
        <v>82</v>
      </c>
      <c r="B443" s="39">
        <v>240</v>
      </c>
      <c r="C443" s="41"/>
      <c r="D443" s="41"/>
      <c r="E443" s="14" t="s">
        <v>559</v>
      </c>
      <c r="F443" s="18">
        <f t="shared" si="1263"/>
        <v>5</v>
      </c>
      <c r="G443" s="18">
        <f t="shared" si="1263"/>
        <v>5</v>
      </c>
      <c r="H443" s="18">
        <f t="shared" si="1263"/>
        <v>5</v>
      </c>
      <c r="I443" s="18">
        <f t="shared" si="1263"/>
        <v>0</v>
      </c>
      <c r="J443" s="18">
        <f t="shared" si="1263"/>
        <v>0</v>
      </c>
      <c r="K443" s="18">
        <f t="shared" si="1263"/>
        <v>0</v>
      </c>
      <c r="L443" s="18">
        <f t="shared" si="1046"/>
        <v>5</v>
      </c>
      <c r="M443" s="18">
        <f t="shared" si="1047"/>
        <v>5</v>
      </c>
      <c r="N443" s="18">
        <f t="shared" si="1048"/>
        <v>5</v>
      </c>
      <c r="O443" s="18">
        <f t="shared" si="1264"/>
        <v>0</v>
      </c>
      <c r="P443" s="18">
        <f t="shared" si="1264"/>
        <v>0</v>
      </c>
      <c r="Q443" s="18">
        <f t="shared" si="1264"/>
        <v>0</v>
      </c>
      <c r="R443" s="18">
        <f t="shared" si="1264"/>
        <v>0</v>
      </c>
      <c r="S443" s="18">
        <f t="shared" si="1264"/>
        <v>0</v>
      </c>
      <c r="T443" s="18">
        <f t="shared" si="1237"/>
        <v>5</v>
      </c>
      <c r="U443" s="18">
        <f t="shared" si="1238"/>
        <v>5</v>
      </c>
      <c r="V443" s="18">
        <f t="shared" si="1239"/>
        <v>5</v>
      </c>
      <c r="W443" s="18">
        <f t="shared" si="1265"/>
        <v>0</v>
      </c>
      <c r="X443" s="18">
        <f t="shared" si="1265"/>
        <v>0</v>
      </c>
      <c r="Y443" s="18">
        <f t="shared" si="1265"/>
        <v>0</v>
      </c>
      <c r="Z443" s="18">
        <f t="shared" si="1265"/>
        <v>0</v>
      </c>
      <c r="AA443" s="18">
        <f t="shared" si="1265"/>
        <v>0</v>
      </c>
      <c r="AB443" s="18">
        <f t="shared" si="1265"/>
        <v>0</v>
      </c>
      <c r="AC443" s="18">
        <f t="shared" si="1243"/>
        <v>5</v>
      </c>
      <c r="AD443" s="18">
        <f t="shared" si="1244"/>
        <v>5</v>
      </c>
      <c r="AE443" s="18">
        <f t="shared" si="1245"/>
        <v>5</v>
      </c>
      <c r="AF443" s="18">
        <f t="shared" si="1265"/>
        <v>0</v>
      </c>
      <c r="AG443" s="18">
        <f t="shared" si="1265"/>
        <v>0</v>
      </c>
      <c r="AH443" s="18">
        <f t="shared" si="1265"/>
        <v>0</v>
      </c>
      <c r="AI443" s="18">
        <f t="shared" si="1227"/>
        <v>5</v>
      </c>
      <c r="AJ443" s="18">
        <f t="shared" si="1228"/>
        <v>5</v>
      </c>
      <c r="AK443" s="18">
        <f t="shared" si="1229"/>
        <v>5</v>
      </c>
      <c r="AL443" s="18">
        <f t="shared" si="1265"/>
        <v>0</v>
      </c>
      <c r="AM443" s="18">
        <f t="shared" si="1230"/>
        <v>5</v>
      </c>
      <c r="AN443" s="18">
        <f t="shared" si="1265"/>
        <v>0</v>
      </c>
      <c r="AO443" s="18">
        <f t="shared" si="1265"/>
        <v>0</v>
      </c>
      <c r="AP443" s="18">
        <f t="shared" si="1265"/>
        <v>0</v>
      </c>
      <c r="AQ443" s="18">
        <f t="shared" si="1231"/>
        <v>5</v>
      </c>
      <c r="AR443" s="18">
        <f t="shared" si="1232"/>
        <v>5</v>
      </c>
      <c r="AS443" s="18">
        <f t="shared" si="1233"/>
        <v>5</v>
      </c>
      <c r="AT443" s="18">
        <f t="shared" si="1265"/>
        <v>0</v>
      </c>
      <c r="AU443" s="18">
        <f t="shared" si="1265"/>
        <v>0</v>
      </c>
      <c r="AV443" s="18">
        <f t="shared" si="1265"/>
        <v>0</v>
      </c>
      <c r="AW443" s="18">
        <f t="shared" si="1234"/>
        <v>5</v>
      </c>
      <c r="AX443" s="18">
        <f t="shared" si="1235"/>
        <v>5</v>
      </c>
      <c r="AY443" s="18">
        <f t="shared" si="1236"/>
        <v>5</v>
      </c>
      <c r="AZ443" s="18">
        <f t="shared" si="1265"/>
        <v>0</v>
      </c>
      <c r="BA443" s="18">
        <f t="shared" si="1265"/>
        <v>0</v>
      </c>
      <c r="BB443" s="18">
        <f t="shared" si="1265"/>
        <v>0</v>
      </c>
      <c r="BC443" s="18">
        <f t="shared" si="1186"/>
        <v>5</v>
      </c>
      <c r="BD443" s="18">
        <f t="shared" si="1187"/>
        <v>5</v>
      </c>
      <c r="BE443" s="18">
        <f t="shared" si="1188"/>
        <v>5</v>
      </c>
      <c r="BF443" s="18">
        <f t="shared" si="1265"/>
        <v>0</v>
      </c>
      <c r="BG443" s="18">
        <f t="shared" si="1265"/>
        <v>0</v>
      </c>
      <c r="BH443" s="18">
        <f t="shared" si="1265"/>
        <v>0</v>
      </c>
      <c r="BI443" s="18">
        <f t="shared" si="1183"/>
        <v>5</v>
      </c>
      <c r="BJ443" s="18">
        <f t="shared" si="1184"/>
        <v>5</v>
      </c>
      <c r="BK443" s="18">
        <f t="shared" si="1185"/>
        <v>5</v>
      </c>
      <c r="BL443" s="18">
        <f t="shared" si="1265"/>
        <v>0</v>
      </c>
      <c r="BM443" s="18">
        <f t="shared" si="1265"/>
        <v>0</v>
      </c>
      <c r="BN443" s="18">
        <f t="shared" si="1265"/>
        <v>0</v>
      </c>
      <c r="BO443" s="18">
        <f t="shared" si="1161"/>
        <v>5</v>
      </c>
      <c r="BP443" s="18">
        <f t="shared" si="1162"/>
        <v>5</v>
      </c>
      <c r="BQ443" s="18">
        <f t="shared" si="1163"/>
        <v>5</v>
      </c>
      <c r="BR443" s="18">
        <f t="shared" si="1265"/>
        <v>0</v>
      </c>
      <c r="BS443" s="18">
        <f t="shared" si="1265"/>
        <v>0</v>
      </c>
      <c r="BT443" s="18">
        <f t="shared" si="1265"/>
        <v>0</v>
      </c>
      <c r="BU443" s="18">
        <f t="shared" si="1164"/>
        <v>5</v>
      </c>
      <c r="BV443" s="18">
        <f t="shared" si="1165"/>
        <v>5</v>
      </c>
      <c r="BW443" s="18">
        <f t="shared" si="1166"/>
        <v>5</v>
      </c>
      <c r="BX443" s="18">
        <f t="shared" si="1265"/>
        <v>0</v>
      </c>
      <c r="BY443" s="18">
        <f t="shared" si="1265"/>
        <v>0</v>
      </c>
      <c r="BZ443" s="18">
        <f t="shared" si="1265"/>
        <v>0</v>
      </c>
      <c r="CA443" s="18">
        <f t="shared" si="1167"/>
        <v>5</v>
      </c>
      <c r="CB443" s="18">
        <f t="shared" si="1168"/>
        <v>5</v>
      </c>
      <c r="CC443" s="18">
        <f t="shared" si="1169"/>
        <v>5</v>
      </c>
      <c r="CD443" s="18">
        <f t="shared" si="1265"/>
        <v>0</v>
      </c>
      <c r="CE443" s="27"/>
      <c r="CF443" s="33"/>
    </row>
    <row r="444" spans="1:84" x14ac:dyDescent="0.3">
      <c r="A444" s="41" t="s">
        <v>82</v>
      </c>
      <c r="B444" s="39">
        <v>240</v>
      </c>
      <c r="C444" s="41" t="s">
        <v>27</v>
      </c>
      <c r="D444" s="41" t="s">
        <v>29</v>
      </c>
      <c r="E444" s="14" t="s">
        <v>536</v>
      </c>
      <c r="F444" s="18">
        <v>5</v>
      </c>
      <c r="G444" s="18">
        <v>5</v>
      </c>
      <c r="H444" s="18">
        <v>5</v>
      </c>
      <c r="I444" s="18"/>
      <c r="J444" s="18"/>
      <c r="K444" s="18"/>
      <c r="L444" s="18">
        <f t="shared" si="1046"/>
        <v>5</v>
      </c>
      <c r="M444" s="18">
        <f t="shared" si="1047"/>
        <v>5</v>
      </c>
      <c r="N444" s="18">
        <f t="shared" si="1048"/>
        <v>5</v>
      </c>
      <c r="O444" s="18"/>
      <c r="P444" s="18"/>
      <c r="Q444" s="18"/>
      <c r="R444" s="18"/>
      <c r="S444" s="18"/>
      <c r="T444" s="18">
        <f t="shared" si="1237"/>
        <v>5</v>
      </c>
      <c r="U444" s="18">
        <f t="shared" si="1238"/>
        <v>5</v>
      </c>
      <c r="V444" s="18">
        <f t="shared" si="1239"/>
        <v>5</v>
      </c>
      <c r="W444" s="18"/>
      <c r="X444" s="18"/>
      <c r="Y444" s="18"/>
      <c r="Z444" s="18"/>
      <c r="AA444" s="18"/>
      <c r="AB444" s="18"/>
      <c r="AC444" s="18">
        <f t="shared" si="1243"/>
        <v>5</v>
      </c>
      <c r="AD444" s="18">
        <f t="shared" si="1244"/>
        <v>5</v>
      </c>
      <c r="AE444" s="18">
        <f t="shared" si="1245"/>
        <v>5</v>
      </c>
      <c r="AF444" s="18"/>
      <c r="AG444" s="18"/>
      <c r="AH444" s="18"/>
      <c r="AI444" s="18">
        <f t="shared" si="1227"/>
        <v>5</v>
      </c>
      <c r="AJ444" s="18">
        <f t="shared" si="1228"/>
        <v>5</v>
      </c>
      <c r="AK444" s="18">
        <f t="shared" si="1229"/>
        <v>5</v>
      </c>
      <c r="AL444" s="18"/>
      <c r="AM444" s="18">
        <f t="shared" si="1230"/>
        <v>5</v>
      </c>
      <c r="AN444" s="18"/>
      <c r="AO444" s="18"/>
      <c r="AP444" s="18"/>
      <c r="AQ444" s="18">
        <f t="shared" si="1231"/>
        <v>5</v>
      </c>
      <c r="AR444" s="18">
        <f t="shared" si="1232"/>
        <v>5</v>
      </c>
      <c r="AS444" s="18">
        <f t="shared" si="1233"/>
        <v>5</v>
      </c>
      <c r="AT444" s="18"/>
      <c r="AU444" s="18"/>
      <c r="AV444" s="18"/>
      <c r="AW444" s="18">
        <f t="shared" si="1234"/>
        <v>5</v>
      </c>
      <c r="AX444" s="18">
        <f t="shared" si="1235"/>
        <v>5</v>
      </c>
      <c r="AY444" s="18">
        <f t="shared" si="1236"/>
        <v>5</v>
      </c>
      <c r="AZ444" s="18"/>
      <c r="BA444" s="18"/>
      <c r="BB444" s="18"/>
      <c r="BC444" s="18">
        <f t="shared" si="1186"/>
        <v>5</v>
      </c>
      <c r="BD444" s="18">
        <f t="shared" si="1187"/>
        <v>5</v>
      </c>
      <c r="BE444" s="18">
        <f t="shared" si="1188"/>
        <v>5</v>
      </c>
      <c r="BF444" s="18"/>
      <c r="BG444" s="18"/>
      <c r="BH444" s="18"/>
      <c r="BI444" s="18">
        <f t="shared" si="1183"/>
        <v>5</v>
      </c>
      <c r="BJ444" s="18">
        <f t="shared" si="1184"/>
        <v>5</v>
      </c>
      <c r="BK444" s="18">
        <f t="shared" si="1185"/>
        <v>5</v>
      </c>
      <c r="BL444" s="18"/>
      <c r="BM444" s="18"/>
      <c r="BN444" s="18"/>
      <c r="BO444" s="18">
        <f t="shared" si="1161"/>
        <v>5</v>
      </c>
      <c r="BP444" s="18">
        <f t="shared" si="1162"/>
        <v>5</v>
      </c>
      <c r="BQ444" s="18">
        <f t="shared" si="1163"/>
        <v>5</v>
      </c>
      <c r="BR444" s="18"/>
      <c r="BS444" s="18"/>
      <c r="BT444" s="18"/>
      <c r="BU444" s="18">
        <f t="shared" si="1164"/>
        <v>5</v>
      </c>
      <c r="BV444" s="18">
        <f t="shared" si="1165"/>
        <v>5</v>
      </c>
      <c r="BW444" s="18">
        <f t="shared" si="1166"/>
        <v>5</v>
      </c>
      <c r="BX444" s="18"/>
      <c r="BY444" s="18"/>
      <c r="BZ444" s="18"/>
      <c r="CA444" s="18">
        <f t="shared" si="1167"/>
        <v>5</v>
      </c>
      <c r="CB444" s="18">
        <f t="shared" si="1168"/>
        <v>5</v>
      </c>
      <c r="CC444" s="18">
        <f t="shared" si="1169"/>
        <v>5</v>
      </c>
      <c r="CD444" s="18"/>
      <c r="CE444" s="27"/>
      <c r="CF444" s="33"/>
    </row>
    <row r="445" spans="1:84" ht="31.2" x14ac:dyDescent="0.3">
      <c r="A445" s="41" t="s">
        <v>82</v>
      </c>
      <c r="B445" s="39">
        <v>300</v>
      </c>
      <c r="C445" s="41"/>
      <c r="D445" s="41"/>
      <c r="E445" s="14" t="s">
        <v>552</v>
      </c>
      <c r="F445" s="18">
        <f t="shared" ref="F445:K446" si="1266">F446</f>
        <v>220</v>
      </c>
      <c r="G445" s="18">
        <f t="shared" si="1266"/>
        <v>220</v>
      </c>
      <c r="H445" s="18">
        <f t="shared" si="1266"/>
        <v>220</v>
      </c>
      <c r="I445" s="18">
        <f t="shared" si="1266"/>
        <v>0</v>
      </c>
      <c r="J445" s="18">
        <f t="shared" si="1266"/>
        <v>0</v>
      </c>
      <c r="K445" s="18">
        <f t="shared" si="1266"/>
        <v>0</v>
      </c>
      <c r="L445" s="18">
        <f t="shared" si="1046"/>
        <v>220</v>
      </c>
      <c r="M445" s="18">
        <f t="shared" si="1047"/>
        <v>220</v>
      </c>
      <c r="N445" s="18">
        <f t="shared" si="1048"/>
        <v>220</v>
      </c>
      <c r="O445" s="18">
        <f t="shared" ref="O445:S446" si="1267">O446</f>
        <v>0</v>
      </c>
      <c r="P445" s="18">
        <f t="shared" si="1267"/>
        <v>0</v>
      </c>
      <c r="Q445" s="18">
        <f t="shared" si="1267"/>
        <v>0</v>
      </c>
      <c r="R445" s="18">
        <f t="shared" si="1267"/>
        <v>0</v>
      </c>
      <c r="S445" s="18">
        <f t="shared" si="1267"/>
        <v>0</v>
      </c>
      <c r="T445" s="18">
        <f t="shared" si="1237"/>
        <v>220</v>
      </c>
      <c r="U445" s="18">
        <f t="shared" si="1238"/>
        <v>220</v>
      </c>
      <c r="V445" s="18">
        <f t="shared" si="1239"/>
        <v>220</v>
      </c>
      <c r="W445" s="18">
        <f t="shared" ref="W445:CD446" si="1268">W446</f>
        <v>0</v>
      </c>
      <c r="X445" s="18">
        <f t="shared" si="1268"/>
        <v>0</v>
      </c>
      <c r="Y445" s="18">
        <f t="shared" si="1268"/>
        <v>0</v>
      </c>
      <c r="Z445" s="18">
        <f t="shared" si="1268"/>
        <v>0</v>
      </c>
      <c r="AA445" s="18">
        <f t="shared" si="1268"/>
        <v>0</v>
      </c>
      <c r="AB445" s="18">
        <f t="shared" si="1268"/>
        <v>0</v>
      </c>
      <c r="AC445" s="18">
        <f t="shared" si="1243"/>
        <v>220</v>
      </c>
      <c r="AD445" s="18">
        <f t="shared" si="1244"/>
        <v>220</v>
      </c>
      <c r="AE445" s="18">
        <f t="shared" si="1245"/>
        <v>220</v>
      </c>
      <c r="AF445" s="18">
        <f t="shared" si="1268"/>
        <v>0</v>
      </c>
      <c r="AG445" s="18">
        <f t="shared" si="1268"/>
        <v>0</v>
      </c>
      <c r="AH445" s="18">
        <f t="shared" si="1268"/>
        <v>0</v>
      </c>
      <c r="AI445" s="18">
        <f t="shared" si="1227"/>
        <v>220</v>
      </c>
      <c r="AJ445" s="18">
        <f t="shared" si="1228"/>
        <v>220</v>
      </c>
      <c r="AK445" s="18">
        <f t="shared" si="1229"/>
        <v>220</v>
      </c>
      <c r="AL445" s="18">
        <f t="shared" si="1268"/>
        <v>0</v>
      </c>
      <c r="AM445" s="18">
        <f t="shared" si="1230"/>
        <v>220</v>
      </c>
      <c r="AN445" s="18">
        <f t="shared" si="1268"/>
        <v>0</v>
      </c>
      <c r="AO445" s="18">
        <f t="shared" si="1268"/>
        <v>0</v>
      </c>
      <c r="AP445" s="18">
        <f t="shared" si="1268"/>
        <v>0</v>
      </c>
      <c r="AQ445" s="18">
        <f t="shared" si="1231"/>
        <v>220</v>
      </c>
      <c r="AR445" s="18">
        <f t="shared" si="1232"/>
        <v>220</v>
      </c>
      <c r="AS445" s="18">
        <f t="shared" si="1233"/>
        <v>220</v>
      </c>
      <c r="AT445" s="18">
        <f t="shared" si="1268"/>
        <v>0</v>
      </c>
      <c r="AU445" s="18">
        <f t="shared" si="1268"/>
        <v>0</v>
      </c>
      <c r="AV445" s="18">
        <f t="shared" si="1268"/>
        <v>0</v>
      </c>
      <c r="AW445" s="18">
        <f t="shared" si="1234"/>
        <v>220</v>
      </c>
      <c r="AX445" s="18">
        <f t="shared" si="1235"/>
        <v>220</v>
      </c>
      <c r="AY445" s="18">
        <f t="shared" si="1236"/>
        <v>220</v>
      </c>
      <c r="AZ445" s="18">
        <f t="shared" si="1268"/>
        <v>0</v>
      </c>
      <c r="BA445" s="18">
        <f t="shared" si="1268"/>
        <v>0</v>
      </c>
      <c r="BB445" s="18">
        <f t="shared" si="1268"/>
        <v>0</v>
      </c>
      <c r="BC445" s="18">
        <f t="shared" si="1186"/>
        <v>220</v>
      </c>
      <c r="BD445" s="18">
        <f t="shared" si="1187"/>
        <v>220</v>
      </c>
      <c r="BE445" s="18">
        <f t="shared" si="1188"/>
        <v>220</v>
      </c>
      <c r="BF445" s="18">
        <f t="shared" si="1268"/>
        <v>0</v>
      </c>
      <c r="BG445" s="18">
        <f t="shared" si="1268"/>
        <v>0</v>
      </c>
      <c r="BH445" s="18">
        <f t="shared" si="1268"/>
        <v>0</v>
      </c>
      <c r="BI445" s="18">
        <f t="shared" si="1183"/>
        <v>220</v>
      </c>
      <c r="BJ445" s="18">
        <f t="shared" si="1184"/>
        <v>220</v>
      </c>
      <c r="BK445" s="18">
        <f t="shared" si="1185"/>
        <v>220</v>
      </c>
      <c r="BL445" s="18">
        <f t="shared" si="1268"/>
        <v>0</v>
      </c>
      <c r="BM445" s="18">
        <f t="shared" si="1268"/>
        <v>0</v>
      </c>
      <c r="BN445" s="18">
        <f t="shared" si="1268"/>
        <v>0</v>
      </c>
      <c r="BO445" s="18">
        <f t="shared" si="1161"/>
        <v>220</v>
      </c>
      <c r="BP445" s="18">
        <f t="shared" si="1162"/>
        <v>220</v>
      </c>
      <c r="BQ445" s="18">
        <f t="shared" si="1163"/>
        <v>220</v>
      </c>
      <c r="BR445" s="18">
        <f t="shared" si="1268"/>
        <v>0</v>
      </c>
      <c r="BS445" s="18">
        <f t="shared" si="1268"/>
        <v>0</v>
      </c>
      <c r="BT445" s="18">
        <f t="shared" si="1268"/>
        <v>0</v>
      </c>
      <c r="BU445" s="18">
        <f t="shared" si="1164"/>
        <v>220</v>
      </c>
      <c r="BV445" s="18">
        <f t="shared" si="1165"/>
        <v>220</v>
      </c>
      <c r="BW445" s="18">
        <f t="shared" si="1166"/>
        <v>220</v>
      </c>
      <c r="BX445" s="18">
        <f t="shared" si="1268"/>
        <v>0</v>
      </c>
      <c r="BY445" s="18">
        <f t="shared" si="1268"/>
        <v>0</v>
      </c>
      <c r="BZ445" s="18">
        <f t="shared" si="1268"/>
        <v>0</v>
      </c>
      <c r="CA445" s="18">
        <f t="shared" si="1167"/>
        <v>220</v>
      </c>
      <c r="CB445" s="18">
        <f t="shared" si="1168"/>
        <v>220</v>
      </c>
      <c r="CC445" s="18">
        <f t="shared" si="1169"/>
        <v>220</v>
      </c>
      <c r="CD445" s="18">
        <f t="shared" si="1268"/>
        <v>0</v>
      </c>
      <c r="CE445" s="27"/>
      <c r="CF445" s="33"/>
    </row>
    <row r="446" spans="1:84" x14ac:dyDescent="0.3">
      <c r="A446" s="41" t="s">
        <v>82</v>
      </c>
      <c r="B446" s="39">
        <v>350</v>
      </c>
      <c r="C446" s="41"/>
      <c r="D446" s="41"/>
      <c r="E446" s="14" t="s">
        <v>564</v>
      </c>
      <c r="F446" s="18">
        <f t="shared" si="1266"/>
        <v>220</v>
      </c>
      <c r="G446" s="18">
        <f t="shared" si="1266"/>
        <v>220</v>
      </c>
      <c r="H446" s="18">
        <f t="shared" si="1266"/>
        <v>220</v>
      </c>
      <c r="I446" s="18">
        <f t="shared" si="1266"/>
        <v>0</v>
      </c>
      <c r="J446" s="18">
        <f t="shared" si="1266"/>
        <v>0</v>
      </c>
      <c r="K446" s="18">
        <f t="shared" si="1266"/>
        <v>0</v>
      </c>
      <c r="L446" s="18">
        <f t="shared" si="1046"/>
        <v>220</v>
      </c>
      <c r="M446" s="18">
        <f t="shared" si="1047"/>
        <v>220</v>
      </c>
      <c r="N446" s="18">
        <f t="shared" si="1048"/>
        <v>220</v>
      </c>
      <c r="O446" s="18">
        <f t="shared" si="1267"/>
        <v>0</v>
      </c>
      <c r="P446" s="18">
        <f t="shared" si="1267"/>
        <v>0</v>
      </c>
      <c r="Q446" s="18">
        <f t="shared" si="1267"/>
        <v>0</v>
      </c>
      <c r="R446" s="18">
        <f t="shared" si="1267"/>
        <v>0</v>
      </c>
      <c r="S446" s="18">
        <f t="shared" si="1267"/>
        <v>0</v>
      </c>
      <c r="T446" s="18">
        <f t="shared" si="1237"/>
        <v>220</v>
      </c>
      <c r="U446" s="18">
        <f t="shared" si="1238"/>
        <v>220</v>
      </c>
      <c r="V446" s="18">
        <f t="shared" si="1239"/>
        <v>220</v>
      </c>
      <c r="W446" s="18">
        <f t="shared" si="1268"/>
        <v>0</v>
      </c>
      <c r="X446" s="18">
        <f t="shared" si="1268"/>
        <v>0</v>
      </c>
      <c r="Y446" s="18">
        <f t="shared" si="1268"/>
        <v>0</v>
      </c>
      <c r="Z446" s="18">
        <f t="shared" si="1268"/>
        <v>0</v>
      </c>
      <c r="AA446" s="18">
        <f t="shared" si="1268"/>
        <v>0</v>
      </c>
      <c r="AB446" s="18">
        <f t="shared" si="1268"/>
        <v>0</v>
      </c>
      <c r="AC446" s="18">
        <f t="shared" si="1243"/>
        <v>220</v>
      </c>
      <c r="AD446" s="18">
        <f t="shared" si="1244"/>
        <v>220</v>
      </c>
      <c r="AE446" s="18">
        <f t="shared" si="1245"/>
        <v>220</v>
      </c>
      <c r="AF446" s="18">
        <f t="shared" si="1268"/>
        <v>0</v>
      </c>
      <c r="AG446" s="18">
        <f t="shared" si="1268"/>
        <v>0</v>
      </c>
      <c r="AH446" s="18">
        <f t="shared" si="1268"/>
        <v>0</v>
      </c>
      <c r="AI446" s="18">
        <f t="shared" si="1227"/>
        <v>220</v>
      </c>
      <c r="AJ446" s="18">
        <f t="shared" si="1228"/>
        <v>220</v>
      </c>
      <c r="AK446" s="18">
        <f t="shared" si="1229"/>
        <v>220</v>
      </c>
      <c r="AL446" s="18">
        <f t="shared" si="1268"/>
        <v>0</v>
      </c>
      <c r="AM446" s="18">
        <f t="shared" si="1230"/>
        <v>220</v>
      </c>
      <c r="AN446" s="18">
        <f t="shared" si="1268"/>
        <v>0</v>
      </c>
      <c r="AO446" s="18">
        <f t="shared" si="1268"/>
        <v>0</v>
      </c>
      <c r="AP446" s="18">
        <f t="shared" si="1268"/>
        <v>0</v>
      </c>
      <c r="AQ446" s="18">
        <f t="shared" si="1231"/>
        <v>220</v>
      </c>
      <c r="AR446" s="18">
        <f t="shared" si="1232"/>
        <v>220</v>
      </c>
      <c r="AS446" s="18">
        <f t="shared" si="1233"/>
        <v>220</v>
      </c>
      <c r="AT446" s="18">
        <f t="shared" si="1268"/>
        <v>0</v>
      </c>
      <c r="AU446" s="18">
        <f t="shared" si="1268"/>
        <v>0</v>
      </c>
      <c r="AV446" s="18">
        <f t="shared" si="1268"/>
        <v>0</v>
      </c>
      <c r="AW446" s="18">
        <f t="shared" si="1234"/>
        <v>220</v>
      </c>
      <c r="AX446" s="18">
        <f t="shared" si="1235"/>
        <v>220</v>
      </c>
      <c r="AY446" s="18">
        <f t="shared" si="1236"/>
        <v>220</v>
      </c>
      <c r="AZ446" s="18">
        <f t="shared" si="1268"/>
        <v>0</v>
      </c>
      <c r="BA446" s="18">
        <f t="shared" si="1268"/>
        <v>0</v>
      </c>
      <c r="BB446" s="18">
        <f t="shared" si="1268"/>
        <v>0</v>
      </c>
      <c r="BC446" s="18">
        <f t="shared" si="1186"/>
        <v>220</v>
      </c>
      <c r="BD446" s="18">
        <f t="shared" si="1187"/>
        <v>220</v>
      </c>
      <c r="BE446" s="18">
        <f t="shared" si="1188"/>
        <v>220</v>
      </c>
      <c r="BF446" s="18">
        <f t="shared" si="1268"/>
        <v>0</v>
      </c>
      <c r="BG446" s="18">
        <f t="shared" si="1268"/>
        <v>0</v>
      </c>
      <c r="BH446" s="18">
        <f t="shared" si="1268"/>
        <v>0</v>
      </c>
      <c r="BI446" s="18">
        <f t="shared" si="1183"/>
        <v>220</v>
      </c>
      <c r="BJ446" s="18">
        <f t="shared" si="1184"/>
        <v>220</v>
      </c>
      <c r="BK446" s="18">
        <f t="shared" si="1185"/>
        <v>220</v>
      </c>
      <c r="BL446" s="18">
        <f t="shared" si="1268"/>
        <v>0</v>
      </c>
      <c r="BM446" s="18">
        <f t="shared" si="1268"/>
        <v>0</v>
      </c>
      <c r="BN446" s="18">
        <f t="shared" si="1268"/>
        <v>0</v>
      </c>
      <c r="BO446" s="18">
        <f t="shared" si="1161"/>
        <v>220</v>
      </c>
      <c r="BP446" s="18">
        <f t="shared" si="1162"/>
        <v>220</v>
      </c>
      <c r="BQ446" s="18">
        <f t="shared" si="1163"/>
        <v>220</v>
      </c>
      <c r="BR446" s="18">
        <f t="shared" si="1268"/>
        <v>0</v>
      </c>
      <c r="BS446" s="18">
        <f t="shared" si="1268"/>
        <v>0</v>
      </c>
      <c r="BT446" s="18">
        <f t="shared" si="1268"/>
        <v>0</v>
      </c>
      <c r="BU446" s="18">
        <f t="shared" si="1164"/>
        <v>220</v>
      </c>
      <c r="BV446" s="18">
        <f t="shared" si="1165"/>
        <v>220</v>
      </c>
      <c r="BW446" s="18">
        <f t="shared" si="1166"/>
        <v>220</v>
      </c>
      <c r="BX446" s="18">
        <f t="shared" si="1268"/>
        <v>0</v>
      </c>
      <c r="BY446" s="18">
        <f t="shared" si="1268"/>
        <v>0</v>
      </c>
      <c r="BZ446" s="18">
        <f t="shared" si="1268"/>
        <v>0</v>
      </c>
      <c r="CA446" s="18">
        <f t="shared" si="1167"/>
        <v>220</v>
      </c>
      <c r="CB446" s="18">
        <f t="shared" si="1168"/>
        <v>220</v>
      </c>
      <c r="CC446" s="18">
        <f t="shared" si="1169"/>
        <v>220</v>
      </c>
      <c r="CD446" s="18">
        <f t="shared" si="1268"/>
        <v>0</v>
      </c>
      <c r="CE446" s="27"/>
      <c r="CF446" s="33"/>
    </row>
    <row r="447" spans="1:84" x14ac:dyDescent="0.3">
      <c r="A447" s="41" t="s">
        <v>82</v>
      </c>
      <c r="B447" s="39">
        <v>350</v>
      </c>
      <c r="C447" s="41" t="s">
        <v>27</v>
      </c>
      <c r="D447" s="41" t="s">
        <v>29</v>
      </c>
      <c r="E447" s="14" t="s">
        <v>536</v>
      </c>
      <c r="F447" s="18">
        <v>220</v>
      </c>
      <c r="G447" s="18">
        <v>220</v>
      </c>
      <c r="H447" s="18">
        <v>220</v>
      </c>
      <c r="I447" s="18"/>
      <c r="J447" s="18"/>
      <c r="K447" s="18"/>
      <c r="L447" s="18">
        <f t="shared" ref="L447:L522" si="1269">F447+I447</f>
        <v>220</v>
      </c>
      <c r="M447" s="18">
        <f t="shared" ref="M447:M522" si="1270">G447+J447</f>
        <v>220</v>
      </c>
      <c r="N447" s="18">
        <f t="shared" ref="N447:N522" si="1271">H447+K447</f>
        <v>220</v>
      </c>
      <c r="O447" s="18"/>
      <c r="P447" s="18"/>
      <c r="Q447" s="18"/>
      <c r="R447" s="18"/>
      <c r="S447" s="18"/>
      <c r="T447" s="18">
        <f t="shared" si="1237"/>
        <v>220</v>
      </c>
      <c r="U447" s="18">
        <f t="shared" si="1238"/>
        <v>220</v>
      </c>
      <c r="V447" s="18">
        <f t="shared" si="1239"/>
        <v>220</v>
      </c>
      <c r="W447" s="18"/>
      <c r="X447" s="18"/>
      <c r="Y447" s="18"/>
      <c r="Z447" s="18"/>
      <c r="AA447" s="18"/>
      <c r="AB447" s="18"/>
      <c r="AC447" s="18">
        <f t="shared" si="1243"/>
        <v>220</v>
      </c>
      <c r="AD447" s="18">
        <f t="shared" si="1244"/>
        <v>220</v>
      </c>
      <c r="AE447" s="18">
        <f t="shared" si="1245"/>
        <v>220</v>
      </c>
      <c r="AF447" s="18"/>
      <c r="AG447" s="18"/>
      <c r="AH447" s="18"/>
      <c r="AI447" s="18">
        <f t="shared" si="1227"/>
        <v>220</v>
      </c>
      <c r="AJ447" s="18">
        <f t="shared" si="1228"/>
        <v>220</v>
      </c>
      <c r="AK447" s="18">
        <f t="shared" si="1229"/>
        <v>220</v>
      </c>
      <c r="AL447" s="18"/>
      <c r="AM447" s="18">
        <f t="shared" si="1230"/>
        <v>220</v>
      </c>
      <c r="AN447" s="18"/>
      <c r="AO447" s="18"/>
      <c r="AP447" s="18"/>
      <c r="AQ447" s="18">
        <f t="shared" si="1231"/>
        <v>220</v>
      </c>
      <c r="AR447" s="18">
        <f t="shared" si="1232"/>
        <v>220</v>
      </c>
      <c r="AS447" s="18">
        <f t="shared" si="1233"/>
        <v>220</v>
      </c>
      <c r="AT447" s="18"/>
      <c r="AU447" s="18"/>
      <c r="AV447" s="18"/>
      <c r="AW447" s="18">
        <f t="shared" si="1234"/>
        <v>220</v>
      </c>
      <c r="AX447" s="18">
        <f t="shared" si="1235"/>
        <v>220</v>
      </c>
      <c r="AY447" s="18">
        <f t="shared" si="1236"/>
        <v>220</v>
      </c>
      <c r="AZ447" s="18"/>
      <c r="BA447" s="18"/>
      <c r="BB447" s="18"/>
      <c r="BC447" s="18">
        <f t="shared" si="1186"/>
        <v>220</v>
      </c>
      <c r="BD447" s="18">
        <f t="shared" si="1187"/>
        <v>220</v>
      </c>
      <c r="BE447" s="18">
        <f t="shared" si="1188"/>
        <v>220</v>
      </c>
      <c r="BF447" s="18"/>
      <c r="BG447" s="18"/>
      <c r="BH447" s="18"/>
      <c r="BI447" s="18">
        <f t="shared" si="1183"/>
        <v>220</v>
      </c>
      <c r="BJ447" s="18">
        <f t="shared" si="1184"/>
        <v>220</v>
      </c>
      <c r="BK447" s="18">
        <f t="shared" si="1185"/>
        <v>220</v>
      </c>
      <c r="BL447" s="18"/>
      <c r="BM447" s="18"/>
      <c r="BN447" s="18"/>
      <c r="BO447" s="18">
        <f t="shared" si="1161"/>
        <v>220</v>
      </c>
      <c r="BP447" s="18">
        <f t="shared" si="1162"/>
        <v>220</v>
      </c>
      <c r="BQ447" s="18">
        <f t="shared" si="1163"/>
        <v>220</v>
      </c>
      <c r="BR447" s="18"/>
      <c r="BS447" s="18"/>
      <c r="BT447" s="18"/>
      <c r="BU447" s="18">
        <f t="shared" si="1164"/>
        <v>220</v>
      </c>
      <c r="BV447" s="18">
        <f t="shared" si="1165"/>
        <v>220</v>
      </c>
      <c r="BW447" s="18">
        <f t="shared" si="1166"/>
        <v>220</v>
      </c>
      <c r="BX447" s="18"/>
      <c r="BY447" s="18"/>
      <c r="BZ447" s="18"/>
      <c r="CA447" s="18">
        <f t="shared" si="1167"/>
        <v>220</v>
      </c>
      <c r="CB447" s="18">
        <f t="shared" si="1168"/>
        <v>220</v>
      </c>
      <c r="CC447" s="18">
        <f t="shared" si="1169"/>
        <v>220</v>
      </c>
      <c r="CD447" s="18"/>
      <c r="CE447" s="27"/>
      <c r="CF447" s="33"/>
    </row>
    <row r="448" spans="1:84" ht="62.4" x14ac:dyDescent="0.3">
      <c r="A448" s="41" t="s">
        <v>793</v>
      </c>
      <c r="B448" s="39"/>
      <c r="C448" s="41"/>
      <c r="D448" s="41"/>
      <c r="E448" s="14" t="s">
        <v>794</v>
      </c>
      <c r="F448" s="18">
        <f t="shared" ref="F448:K450" si="1272">F449</f>
        <v>2560</v>
      </c>
      <c r="G448" s="18">
        <f t="shared" si="1272"/>
        <v>2560</v>
      </c>
      <c r="H448" s="18">
        <f t="shared" si="1272"/>
        <v>2560</v>
      </c>
      <c r="I448" s="18">
        <f t="shared" si="1272"/>
        <v>0</v>
      </c>
      <c r="J448" s="18">
        <f t="shared" si="1272"/>
        <v>0</v>
      </c>
      <c r="K448" s="18">
        <f t="shared" si="1272"/>
        <v>0</v>
      </c>
      <c r="L448" s="18">
        <f t="shared" si="1269"/>
        <v>2560</v>
      </c>
      <c r="M448" s="18">
        <f t="shared" si="1270"/>
        <v>2560</v>
      </c>
      <c r="N448" s="18">
        <f t="shared" si="1271"/>
        <v>2560</v>
      </c>
      <c r="O448" s="18">
        <f t="shared" ref="O448:S450" si="1273">O449</f>
        <v>0</v>
      </c>
      <c r="P448" s="18">
        <f t="shared" si="1273"/>
        <v>0</v>
      </c>
      <c r="Q448" s="18">
        <f t="shared" si="1273"/>
        <v>0</v>
      </c>
      <c r="R448" s="18">
        <f t="shared" si="1273"/>
        <v>0</v>
      </c>
      <c r="S448" s="18">
        <f t="shared" si="1273"/>
        <v>0</v>
      </c>
      <c r="T448" s="18">
        <f t="shared" si="1237"/>
        <v>2560</v>
      </c>
      <c r="U448" s="18">
        <f t="shared" si="1238"/>
        <v>2560</v>
      </c>
      <c r="V448" s="18">
        <f t="shared" si="1239"/>
        <v>2560</v>
      </c>
      <c r="W448" s="18">
        <f t="shared" ref="W448:CD450" si="1274">W449</f>
        <v>0</v>
      </c>
      <c r="X448" s="18">
        <f t="shared" si="1274"/>
        <v>0</v>
      </c>
      <c r="Y448" s="18">
        <f t="shared" si="1274"/>
        <v>0</v>
      </c>
      <c r="Z448" s="18">
        <f t="shared" si="1274"/>
        <v>0</v>
      </c>
      <c r="AA448" s="18">
        <f t="shared" si="1274"/>
        <v>0</v>
      </c>
      <c r="AB448" s="18">
        <f t="shared" si="1274"/>
        <v>0</v>
      </c>
      <c r="AC448" s="18">
        <f t="shared" si="1243"/>
        <v>2560</v>
      </c>
      <c r="AD448" s="18">
        <f t="shared" si="1244"/>
        <v>2560</v>
      </c>
      <c r="AE448" s="18">
        <f t="shared" si="1245"/>
        <v>2560</v>
      </c>
      <c r="AF448" s="18">
        <f t="shared" si="1274"/>
        <v>0</v>
      </c>
      <c r="AG448" s="18">
        <f t="shared" si="1274"/>
        <v>0</v>
      </c>
      <c r="AH448" s="18">
        <f t="shared" si="1274"/>
        <v>0</v>
      </c>
      <c r="AI448" s="18">
        <f t="shared" si="1227"/>
        <v>2560</v>
      </c>
      <c r="AJ448" s="18">
        <f t="shared" si="1228"/>
        <v>2560</v>
      </c>
      <c r="AK448" s="18">
        <f t="shared" si="1229"/>
        <v>2560</v>
      </c>
      <c r="AL448" s="18">
        <f t="shared" si="1274"/>
        <v>0</v>
      </c>
      <c r="AM448" s="18">
        <f t="shared" si="1230"/>
        <v>2560</v>
      </c>
      <c r="AN448" s="18">
        <f t="shared" si="1274"/>
        <v>0</v>
      </c>
      <c r="AO448" s="18">
        <f t="shared" si="1274"/>
        <v>0</v>
      </c>
      <c r="AP448" s="18">
        <f t="shared" si="1274"/>
        <v>0</v>
      </c>
      <c r="AQ448" s="18">
        <f t="shared" si="1231"/>
        <v>2560</v>
      </c>
      <c r="AR448" s="18">
        <f t="shared" si="1232"/>
        <v>2560</v>
      </c>
      <c r="AS448" s="18">
        <f t="shared" si="1233"/>
        <v>2560</v>
      </c>
      <c r="AT448" s="18">
        <f t="shared" si="1274"/>
        <v>0</v>
      </c>
      <c r="AU448" s="18">
        <f t="shared" si="1274"/>
        <v>0</v>
      </c>
      <c r="AV448" s="18">
        <f t="shared" si="1274"/>
        <v>0</v>
      </c>
      <c r="AW448" s="18">
        <f t="shared" si="1234"/>
        <v>2560</v>
      </c>
      <c r="AX448" s="18">
        <f t="shared" si="1235"/>
        <v>2560</v>
      </c>
      <c r="AY448" s="18">
        <f t="shared" si="1236"/>
        <v>2560</v>
      </c>
      <c r="AZ448" s="18">
        <f t="shared" si="1274"/>
        <v>0</v>
      </c>
      <c r="BA448" s="18">
        <f t="shared" si="1274"/>
        <v>0</v>
      </c>
      <c r="BB448" s="18">
        <f t="shared" si="1274"/>
        <v>0</v>
      </c>
      <c r="BC448" s="18">
        <f t="shared" si="1186"/>
        <v>2560</v>
      </c>
      <c r="BD448" s="18">
        <f t="shared" si="1187"/>
        <v>2560</v>
      </c>
      <c r="BE448" s="18">
        <f t="shared" si="1188"/>
        <v>2560</v>
      </c>
      <c r="BF448" s="18">
        <f t="shared" si="1274"/>
        <v>0</v>
      </c>
      <c r="BG448" s="18">
        <f t="shared" si="1274"/>
        <v>0</v>
      </c>
      <c r="BH448" s="18">
        <f t="shared" si="1274"/>
        <v>0</v>
      </c>
      <c r="BI448" s="18">
        <f t="shared" si="1183"/>
        <v>2560</v>
      </c>
      <c r="BJ448" s="18">
        <f t="shared" si="1184"/>
        <v>2560</v>
      </c>
      <c r="BK448" s="18">
        <f t="shared" si="1185"/>
        <v>2560</v>
      </c>
      <c r="BL448" s="18">
        <f t="shared" si="1274"/>
        <v>0</v>
      </c>
      <c r="BM448" s="18">
        <f t="shared" si="1274"/>
        <v>0</v>
      </c>
      <c r="BN448" s="18">
        <f t="shared" si="1274"/>
        <v>0</v>
      </c>
      <c r="BO448" s="18">
        <f t="shared" si="1161"/>
        <v>2560</v>
      </c>
      <c r="BP448" s="18">
        <f t="shared" si="1162"/>
        <v>2560</v>
      </c>
      <c r="BQ448" s="18">
        <f t="shared" si="1163"/>
        <v>2560</v>
      </c>
      <c r="BR448" s="18">
        <f t="shared" si="1274"/>
        <v>0</v>
      </c>
      <c r="BS448" s="18">
        <f t="shared" si="1274"/>
        <v>0</v>
      </c>
      <c r="BT448" s="18">
        <f t="shared" si="1274"/>
        <v>0</v>
      </c>
      <c r="BU448" s="18">
        <f t="shared" si="1164"/>
        <v>2560</v>
      </c>
      <c r="BV448" s="18">
        <f t="shared" si="1165"/>
        <v>2560</v>
      </c>
      <c r="BW448" s="18">
        <f t="shared" si="1166"/>
        <v>2560</v>
      </c>
      <c r="BX448" s="18">
        <f t="shared" si="1274"/>
        <v>0</v>
      </c>
      <c r="BY448" s="18">
        <f t="shared" si="1274"/>
        <v>0</v>
      </c>
      <c r="BZ448" s="18">
        <f t="shared" si="1274"/>
        <v>0</v>
      </c>
      <c r="CA448" s="18">
        <f t="shared" si="1167"/>
        <v>2560</v>
      </c>
      <c r="CB448" s="18">
        <f t="shared" si="1168"/>
        <v>2560</v>
      </c>
      <c r="CC448" s="18">
        <f t="shared" si="1169"/>
        <v>2560</v>
      </c>
      <c r="CD448" s="18">
        <f t="shared" si="1274"/>
        <v>0</v>
      </c>
      <c r="CE448" s="27"/>
      <c r="CF448" s="33"/>
    </row>
    <row r="449" spans="1:119" ht="31.2" x14ac:dyDescent="0.3">
      <c r="A449" s="41" t="s">
        <v>793</v>
      </c>
      <c r="B449" s="39">
        <v>200</v>
      </c>
      <c r="C449" s="41"/>
      <c r="D449" s="41"/>
      <c r="E449" s="14" t="s">
        <v>551</v>
      </c>
      <c r="F449" s="18">
        <f t="shared" si="1272"/>
        <v>2560</v>
      </c>
      <c r="G449" s="18">
        <f t="shared" si="1272"/>
        <v>2560</v>
      </c>
      <c r="H449" s="18">
        <f t="shared" si="1272"/>
        <v>2560</v>
      </c>
      <c r="I449" s="18">
        <f t="shared" si="1272"/>
        <v>0</v>
      </c>
      <c r="J449" s="18">
        <f t="shared" si="1272"/>
        <v>0</v>
      </c>
      <c r="K449" s="18">
        <f t="shared" si="1272"/>
        <v>0</v>
      </c>
      <c r="L449" s="18">
        <f t="shared" si="1269"/>
        <v>2560</v>
      </c>
      <c r="M449" s="18">
        <f t="shared" si="1270"/>
        <v>2560</v>
      </c>
      <c r="N449" s="18">
        <f t="shared" si="1271"/>
        <v>2560</v>
      </c>
      <c r="O449" s="18">
        <f t="shared" si="1273"/>
        <v>0</v>
      </c>
      <c r="P449" s="18">
        <f t="shared" si="1273"/>
        <v>0</v>
      </c>
      <c r="Q449" s="18">
        <f t="shared" si="1273"/>
        <v>0</v>
      </c>
      <c r="R449" s="18">
        <f t="shared" si="1273"/>
        <v>0</v>
      </c>
      <c r="S449" s="18">
        <f t="shared" si="1273"/>
        <v>0</v>
      </c>
      <c r="T449" s="18">
        <f t="shared" si="1237"/>
        <v>2560</v>
      </c>
      <c r="U449" s="18">
        <f t="shared" si="1238"/>
        <v>2560</v>
      </c>
      <c r="V449" s="18">
        <f t="shared" si="1239"/>
        <v>2560</v>
      </c>
      <c r="W449" s="18">
        <f t="shared" si="1274"/>
        <v>0</v>
      </c>
      <c r="X449" s="18">
        <f t="shared" si="1274"/>
        <v>0</v>
      </c>
      <c r="Y449" s="18">
        <f t="shared" si="1274"/>
        <v>0</v>
      </c>
      <c r="Z449" s="18">
        <f t="shared" si="1274"/>
        <v>0</v>
      </c>
      <c r="AA449" s="18">
        <f t="shared" si="1274"/>
        <v>0</v>
      </c>
      <c r="AB449" s="18">
        <f t="shared" si="1274"/>
        <v>0</v>
      </c>
      <c r="AC449" s="18">
        <f t="shared" si="1243"/>
        <v>2560</v>
      </c>
      <c r="AD449" s="18">
        <f t="shared" si="1244"/>
        <v>2560</v>
      </c>
      <c r="AE449" s="18">
        <f t="shared" si="1245"/>
        <v>2560</v>
      </c>
      <c r="AF449" s="18">
        <f t="shared" si="1274"/>
        <v>0</v>
      </c>
      <c r="AG449" s="18">
        <f t="shared" si="1274"/>
        <v>0</v>
      </c>
      <c r="AH449" s="18">
        <f t="shared" si="1274"/>
        <v>0</v>
      </c>
      <c r="AI449" s="18">
        <f t="shared" si="1227"/>
        <v>2560</v>
      </c>
      <c r="AJ449" s="18">
        <f t="shared" si="1228"/>
        <v>2560</v>
      </c>
      <c r="AK449" s="18">
        <f t="shared" si="1229"/>
        <v>2560</v>
      </c>
      <c r="AL449" s="18">
        <f t="shared" si="1274"/>
        <v>0</v>
      </c>
      <c r="AM449" s="18">
        <f t="shared" si="1230"/>
        <v>2560</v>
      </c>
      <c r="AN449" s="18">
        <f t="shared" si="1274"/>
        <v>0</v>
      </c>
      <c r="AO449" s="18">
        <f t="shared" si="1274"/>
        <v>0</v>
      </c>
      <c r="AP449" s="18">
        <f t="shared" si="1274"/>
        <v>0</v>
      </c>
      <c r="AQ449" s="18">
        <f t="shared" si="1231"/>
        <v>2560</v>
      </c>
      <c r="AR449" s="18">
        <f t="shared" si="1232"/>
        <v>2560</v>
      </c>
      <c r="AS449" s="18">
        <f t="shared" si="1233"/>
        <v>2560</v>
      </c>
      <c r="AT449" s="18">
        <f t="shared" si="1274"/>
        <v>0</v>
      </c>
      <c r="AU449" s="18">
        <f t="shared" si="1274"/>
        <v>0</v>
      </c>
      <c r="AV449" s="18">
        <f t="shared" si="1274"/>
        <v>0</v>
      </c>
      <c r="AW449" s="18">
        <f t="shared" si="1234"/>
        <v>2560</v>
      </c>
      <c r="AX449" s="18">
        <f t="shared" si="1235"/>
        <v>2560</v>
      </c>
      <c r="AY449" s="18">
        <f t="shared" si="1236"/>
        <v>2560</v>
      </c>
      <c r="AZ449" s="18">
        <f t="shared" si="1274"/>
        <v>0</v>
      </c>
      <c r="BA449" s="18">
        <f t="shared" si="1274"/>
        <v>0</v>
      </c>
      <c r="BB449" s="18">
        <f t="shared" si="1274"/>
        <v>0</v>
      </c>
      <c r="BC449" s="18">
        <f t="shared" si="1186"/>
        <v>2560</v>
      </c>
      <c r="BD449" s="18">
        <f t="shared" si="1187"/>
        <v>2560</v>
      </c>
      <c r="BE449" s="18">
        <f t="shared" si="1188"/>
        <v>2560</v>
      </c>
      <c r="BF449" s="18">
        <f t="shared" si="1274"/>
        <v>0</v>
      </c>
      <c r="BG449" s="18">
        <f t="shared" si="1274"/>
        <v>0</v>
      </c>
      <c r="BH449" s="18">
        <f t="shared" si="1274"/>
        <v>0</v>
      </c>
      <c r="BI449" s="18">
        <f t="shared" si="1183"/>
        <v>2560</v>
      </c>
      <c r="BJ449" s="18">
        <f t="shared" si="1184"/>
        <v>2560</v>
      </c>
      <c r="BK449" s="18">
        <f t="shared" si="1185"/>
        <v>2560</v>
      </c>
      <c r="BL449" s="18">
        <f t="shared" si="1274"/>
        <v>0</v>
      </c>
      <c r="BM449" s="18">
        <f t="shared" si="1274"/>
        <v>0</v>
      </c>
      <c r="BN449" s="18">
        <f t="shared" si="1274"/>
        <v>0</v>
      </c>
      <c r="BO449" s="18">
        <f t="shared" si="1161"/>
        <v>2560</v>
      </c>
      <c r="BP449" s="18">
        <f t="shared" si="1162"/>
        <v>2560</v>
      </c>
      <c r="BQ449" s="18">
        <f t="shared" si="1163"/>
        <v>2560</v>
      </c>
      <c r="BR449" s="18">
        <f t="shared" si="1274"/>
        <v>0</v>
      </c>
      <c r="BS449" s="18">
        <f t="shared" si="1274"/>
        <v>0</v>
      </c>
      <c r="BT449" s="18">
        <f t="shared" si="1274"/>
        <v>0</v>
      </c>
      <c r="BU449" s="18">
        <f t="shared" si="1164"/>
        <v>2560</v>
      </c>
      <c r="BV449" s="18">
        <f t="shared" si="1165"/>
        <v>2560</v>
      </c>
      <c r="BW449" s="18">
        <f t="shared" si="1166"/>
        <v>2560</v>
      </c>
      <c r="BX449" s="18">
        <f t="shared" si="1274"/>
        <v>0</v>
      </c>
      <c r="BY449" s="18">
        <f t="shared" si="1274"/>
        <v>0</v>
      </c>
      <c r="BZ449" s="18">
        <f t="shared" si="1274"/>
        <v>0</v>
      </c>
      <c r="CA449" s="18">
        <f t="shared" si="1167"/>
        <v>2560</v>
      </c>
      <c r="CB449" s="18">
        <f t="shared" si="1168"/>
        <v>2560</v>
      </c>
      <c r="CC449" s="18">
        <f t="shared" si="1169"/>
        <v>2560</v>
      </c>
      <c r="CD449" s="18">
        <f t="shared" si="1274"/>
        <v>0</v>
      </c>
      <c r="CE449" s="27"/>
      <c r="CF449" s="33"/>
    </row>
    <row r="450" spans="1:119" ht="46.8" x14ac:dyDescent="0.3">
      <c r="A450" s="41" t="s">
        <v>793</v>
      </c>
      <c r="B450" s="39">
        <v>240</v>
      </c>
      <c r="C450" s="41"/>
      <c r="D450" s="41"/>
      <c r="E450" s="14" t="s">
        <v>559</v>
      </c>
      <c r="F450" s="18">
        <f t="shared" si="1272"/>
        <v>2560</v>
      </c>
      <c r="G450" s="18">
        <f t="shared" si="1272"/>
        <v>2560</v>
      </c>
      <c r="H450" s="18">
        <f t="shared" si="1272"/>
        <v>2560</v>
      </c>
      <c r="I450" s="18">
        <f t="shared" si="1272"/>
        <v>0</v>
      </c>
      <c r="J450" s="18">
        <f t="shared" si="1272"/>
        <v>0</v>
      </c>
      <c r="K450" s="18">
        <f t="shared" si="1272"/>
        <v>0</v>
      </c>
      <c r="L450" s="18">
        <f t="shared" si="1269"/>
        <v>2560</v>
      </c>
      <c r="M450" s="18">
        <f t="shared" si="1270"/>
        <v>2560</v>
      </c>
      <c r="N450" s="18">
        <f t="shared" si="1271"/>
        <v>2560</v>
      </c>
      <c r="O450" s="18">
        <f t="shared" si="1273"/>
        <v>0</v>
      </c>
      <c r="P450" s="18">
        <f t="shared" si="1273"/>
        <v>0</v>
      </c>
      <c r="Q450" s="18">
        <f t="shared" si="1273"/>
        <v>0</v>
      </c>
      <c r="R450" s="18">
        <f t="shared" si="1273"/>
        <v>0</v>
      </c>
      <c r="S450" s="18">
        <f t="shared" si="1273"/>
        <v>0</v>
      </c>
      <c r="T450" s="18">
        <f t="shared" si="1237"/>
        <v>2560</v>
      </c>
      <c r="U450" s="18">
        <f t="shared" si="1238"/>
        <v>2560</v>
      </c>
      <c r="V450" s="18">
        <f t="shared" si="1239"/>
        <v>2560</v>
      </c>
      <c r="W450" s="18">
        <f t="shared" si="1274"/>
        <v>0</v>
      </c>
      <c r="X450" s="18">
        <f t="shared" si="1274"/>
        <v>0</v>
      </c>
      <c r="Y450" s="18">
        <f t="shared" si="1274"/>
        <v>0</v>
      </c>
      <c r="Z450" s="18">
        <f t="shared" si="1274"/>
        <v>0</v>
      </c>
      <c r="AA450" s="18">
        <f t="shared" si="1274"/>
        <v>0</v>
      </c>
      <c r="AB450" s="18">
        <f t="shared" si="1274"/>
        <v>0</v>
      </c>
      <c r="AC450" s="18">
        <f t="shared" si="1243"/>
        <v>2560</v>
      </c>
      <c r="AD450" s="18">
        <f t="shared" si="1244"/>
        <v>2560</v>
      </c>
      <c r="AE450" s="18">
        <f t="shared" si="1245"/>
        <v>2560</v>
      </c>
      <c r="AF450" s="18">
        <f t="shared" si="1274"/>
        <v>0</v>
      </c>
      <c r="AG450" s="18">
        <f t="shared" si="1274"/>
        <v>0</v>
      </c>
      <c r="AH450" s="18">
        <f t="shared" si="1274"/>
        <v>0</v>
      </c>
      <c r="AI450" s="18">
        <f t="shared" si="1227"/>
        <v>2560</v>
      </c>
      <c r="AJ450" s="18">
        <f t="shared" si="1228"/>
        <v>2560</v>
      </c>
      <c r="AK450" s="18">
        <f t="shared" si="1229"/>
        <v>2560</v>
      </c>
      <c r="AL450" s="18">
        <f t="shared" si="1274"/>
        <v>0</v>
      </c>
      <c r="AM450" s="18">
        <f t="shared" si="1230"/>
        <v>2560</v>
      </c>
      <c r="AN450" s="18">
        <f t="shared" si="1274"/>
        <v>0</v>
      </c>
      <c r="AO450" s="18">
        <f t="shared" si="1274"/>
        <v>0</v>
      </c>
      <c r="AP450" s="18">
        <f t="shared" si="1274"/>
        <v>0</v>
      </c>
      <c r="AQ450" s="18">
        <f t="shared" si="1231"/>
        <v>2560</v>
      </c>
      <c r="AR450" s="18">
        <f t="shared" si="1232"/>
        <v>2560</v>
      </c>
      <c r="AS450" s="18">
        <f t="shared" si="1233"/>
        <v>2560</v>
      </c>
      <c r="AT450" s="18">
        <f t="shared" si="1274"/>
        <v>0</v>
      </c>
      <c r="AU450" s="18">
        <f t="shared" si="1274"/>
        <v>0</v>
      </c>
      <c r="AV450" s="18">
        <f t="shared" si="1274"/>
        <v>0</v>
      </c>
      <c r="AW450" s="18">
        <f t="shared" si="1234"/>
        <v>2560</v>
      </c>
      <c r="AX450" s="18">
        <f t="shared" si="1235"/>
        <v>2560</v>
      </c>
      <c r="AY450" s="18">
        <f t="shared" si="1236"/>
        <v>2560</v>
      </c>
      <c r="AZ450" s="18">
        <f t="shared" si="1274"/>
        <v>0</v>
      </c>
      <c r="BA450" s="18">
        <f t="shared" si="1274"/>
        <v>0</v>
      </c>
      <c r="BB450" s="18">
        <f t="shared" si="1274"/>
        <v>0</v>
      </c>
      <c r="BC450" s="18">
        <f t="shared" si="1186"/>
        <v>2560</v>
      </c>
      <c r="BD450" s="18">
        <f t="shared" si="1187"/>
        <v>2560</v>
      </c>
      <c r="BE450" s="18">
        <f t="shared" si="1188"/>
        <v>2560</v>
      </c>
      <c r="BF450" s="18">
        <f t="shared" si="1274"/>
        <v>0</v>
      </c>
      <c r="BG450" s="18">
        <f t="shared" si="1274"/>
        <v>0</v>
      </c>
      <c r="BH450" s="18">
        <f t="shared" si="1274"/>
        <v>0</v>
      </c>
      <c r="BI450" s="18">
        <f t="shared" si="1183"/>
        <v>2560</v>
      </c>
      <c r="BJ450" s="18">
        <f t="shared" si="1184"/>
        <v>2560</v>
      </c>
      <c r="BK450" s="18">
        <f t="shared" si="1185"/>
        <v>2560</v>
      </c>
      <c r="BL450" s="18">
        <f t="shared" si="1274"/>
        <v>0</v>
      </c>
      <c r="BM450" s="18">
        <f t="shared" si="1274"/>
        <v>0</v>
      </c>
      <c r="BN450" s="18">
        <f t="shared" si="1274"/>
        <v>0</v>
      </c>
      <c r="BO450" s="18">
        <f t="shared" si="1161"/>
        <v>2560</v>
      </c>
      <c r="BP450" s="18">
        <f t="shared" si="1162"/>
        <v>2560</v>
      </c>
      <c r="BQ450" s="18">
        <f t="shared" si="1163"/>
        <v>2560</v>
      </c>
      <c r="BR450" s="18">
        <f t="shared" si="1274"/>
        <v>0</v>
      </c>
      <c r="BS450" s="18">
        <f t="shared" si="1274"/>
        <v>0</v>
      </c>
      <c r="BT450" s="18">
        <f t="shared" si="1274"/>
        <v>0</v>
      </c>
      <c r="BU450" s="18">
        <f t="shared" si="1164"/>
        <v>2560</v>
      </c>
      <c r="BV450" s="18">
        <f t="shared" si="1165"/>
        <v>2560</v>
      </c>
      <c r="BW450" s="18">
        <f t="shared" si="1166"/>
        <v>2560</v>
      </c>
      <c r="BX450" s="18">
        <f t="shared" si="1274"/>
        <v>0</v>
      </c>
      <c r="BY450" s="18">
        <f t="shared" si="1274"/>
        <v>0</v>
      </c>
      <c r="BZ450" s="18">
        <f t="shared" si="1274"/>
        <v>0</v>
      </c>
      <c r="CA450" s="18">
        <f t="shared" si="1167"/>
        <v>2560</v>
      </c>
      <c r="CB450" s="18">
        <f t="shared" si="1168"/>
        <v>2560</v>
      </c>
      <c r="CC450" s="18">
        <f t="shared" si="1169"/>
        <v>2560</v>
      </c>
      <c r="CD450" s="18">
        <f t="shared" si="1274"/>
        <v>0</v>
      </c>
      <c r="CE450" s="27"/>
      <c r="CF450" s="33"/>
    </row>
    <row r="451" spans="1:119" x14ac:dyDescent="0.3">
      <c r="A451" s="41" t="s">
        <v>793</v>
      </c>
      <c r="B451" s="39">
        <v>240</v>
      </c>
      <c r="C451" s="41" t="s">
        <v>27</v>
      </c>
      <c r="D451" s="41" t="s">
        <v>19</v>
      </c>
      <c r="E451" s="14" t="s">
        <v>533</v>
      </c>
      <c r="F451" s="18">
        <v>2560</v>
      </c>
      <c r="G451" s="18">
        <v>2560</v>
      </c>
      <c r="H451" s="18">
        <v>2560</v>
      </c>
      <c r="I451" s="18"/>
      <c r="J451" s="18"/>
      <c r="K451" s="18"/>
      <c r="L451" s="18">
        <f t="shared" si="1269"/>
        <v>2560</v>
      </c>
      <c r="M451" s="18">
        <f t="shared" si="1270"/>
        <v>2560</v>
      </c>
      <c r="N451" s="18">
        <f t="shared" si="1271"/>
        <v>2560</v>
      </c>
      <c r="O451" s="18"/>
      <c r="P451" s="18"/>
      <c r="Q451" s="18"/>
      <c r="R451" s="18"/>
      <c r="S451" s="18"/>
      <c r="T451" s="18">
        <f t="shared" si="1237"/>
        <v>2560</v>
      </c>
      <c r="U451" s="18">
        <f t="shared" si="1238"/>
        <v>2560</v>
      </c>
      <c r="V451" s="18">
        <f t="shared" si="1239"/>
        <v>2560</v>
      </c>
      <c r="W451" s="18"/>
      <c r="X451" s="18"/>
      <c r="Y451" s="18"/>
      <c r="Z451" s="18"/>
      <c r="AA451" s="18"/>
      <c r="AB451" s="18"/>
      <c r="AC451" s="18">
        <f t="shared" si="1243"/>
        <v>2560</v>
      </c>
      <c r="AD451" s="18">
        <f t="shared" si="1244"/>
        <v>2560</v>
      </c>
      <c r="AE451" s="18">
        <f t="shared" si="1245"/>
        <v>2560</v>
      </c>
      <c r="AF451" s="18"/>
      <c r="AG451" s="18"/>
      <c r="AH451" s="18"/>
      <c r="AI451" s="18">
        <f t="shared" si="1227"/>
        <v>2560</v>
      </c>
      <c r="AJ451" s="18">
        <f t="shared" si="1228"/>
        <v>2560</v>
      </c>
      <c r="AK451" s="18">
        <f t="shared" si="1229"/>
        <v>2560</v>
      </c>
      <c r="AL451" s="18"/>
      <c r="AM451" s="18">
        <f t="shared" si="1230"/>
        <v>2560</v>
      </c>
      <c r="AN451" s="18"/>
      <c r="AO451" s="18"/>
      <c r="AP451" s="18"/>
      <c r="AQ451" s="18">
        <f t="shared" si="1231"/>
        <v>2560</v>
      </c>
      <c r="AR451" s="18">
        <f t="shared" si="1232"/>
        <v>2560</v>
      </c>
      <c r="AS451" s="18">
        <f t="shared" si="1233"/>
        <v>2560</v>
      </c>
      <c r="AT451" s="18"/>
      <c r="AU451" s="18"/>
      <c r="AV451" s="18"/>
      <c r="AW451" s="18">
        <f t="shared" si="1234"/>
        <v>2560</v>
      </c>
      <c r="AX451" s="18">
        <f t="shared" si="1235"/>
        <v>2560</v>
      </c>
      <c r="AY451" s="18">
        <f t="shared" si="1236"/>
        <v>2560</v>
      </c>
      <c r="AZ451" s="18"/>
      <c r="BA451" s="18"/>
      <c r="BB451" s="18"/>
      <c r="BC451" s="18">
        <f t="shared" si="1186"/>
        <v>2560</v>
      </c>
      <c r="BD451" s="18">
        <f t="shared" si="1187"/>
        <v>2560</v>
      </c>
      <c r="BE451" s="18">
        <f t="shared" si="1188"/>
        <v>2560</v>
      </c>
      <c r="BF451" s="18"/>
      <c r="BG451" s="18"/>
      <c r="BH451" s="18"/>
      <c r="BI451" s="18">
        <f t="shared" si="1183"/>
        <v>2560</v>
      </c>
      <c r="BJ451" s="18">
        <f t="shared" si="1184"/>
        <v>2560</v>
      </c>
      <c r="BK451" s="18">
        <f t="shared" si="1185"/>
        <v>2560</v>
      </c>
      <c r="BL451" s="18"/>
      <c r="BM451" s="18"/>
      <c r="BN451" s="18"/>
      <c r="BO451" s="18">
        <f t="shared" si="1161"/>
        <v>2560</v>
      </c>
      <c r="BP451" s="18">
        <f t="shared" si="1162"/>
        <v>2560</v>
      </c>
      <c r="BQ451" s="18">
        <f t="shared" si="1163"/>
        <v>2560</v>
      </c>
      <c r="BR451" s="18"/>
      <c r="BS451" s="18"/>
      <c r="BT451" s="18"/>
      <c r="BU451" s="18">
        <f t="shared" si="1164"/>
        <v>2560</v>
      </c>
      <c r="BV451" s="18">
        <f t="shared" si="1165"/>
        <v>2560</v>
      </c>
      <c r="BW451" s="18">
        <f t="shared" si="1166"/>
        <v>2560</v>
      </c>
      <c r="BX451" s="18"/>
      <c r="BY451" s="18"/>
      <c r="BZ451" s="18"/>
      <c r="CA451" s="18">
        <f t="shared" si="1167"/>
        <v>2560</v>
      </c>
      <c r="CB451" s="18">
        <f t="shared" si="1168"/>
        <v>2560</v>
      </c>
      <c r="CC451" s="18">
        <f t="shared" si="1169"/>
        <v>2560</v>
      </c>
      <c r="CD451" s="18"/>
      <c r="CE451" s="27"/>
      <c r="CF451" s="33"/>
    </row>
    <row r="452" spans="1:119" ht="46.8" x14ac:dyDescent="0.3">
      <c r="A452" s="41" t="s">
        <v>83</v>
      </c>
      <c r="B452" s="39"/>
      <c r="C452" s="41"/>
      <c r="D452" s="41"/>
      <c r="E452" s="14" t="s">
        <v>1306</v>
      </c>
      <c r="F452" s="18">
        <f t="shared" ref="F452:K453" si="1275">F453</f>
        <v>15093.2</v>
      </c>
      <c r="G452" s="18">
        <f t="shared" si="1275"/>
        <v>15166.1</v>
      </c>
      <c r="H452" s="18">
        <f t="shared" si="1275"/>
        <v>15020.3</v>
      </c>
      <c r="I452" s="18">
        <f t="shared" si="1275"/>
        <v>0</v>
      </c>
      <c r="J452" s="18">
        <f t="shared" si="1275"/>
        <v>0</v>
      </c>
      <c r="K452" s="18">
        <f t="shared" si="1275"/>
        <v>0</v>
      </c>
      <c r="L452" s="18">
        <f t="shared" si="1269"/>
        <v>15093.2</v>
      </c>
      <c r="M452" s="18">
        <f t="shared" si="1270"/>
        <v>15166.1</v>
      </c>
      <c r="N452" s="18">
        <f t="shared" si="1271"/>
        <v>15020.3</v>
      </c>
      <c r="O452" s="18">
        <f t="shared" ref="O452:S453" si="1276">O453</f>
        <v>0</v>
      </c>
      <c r="P452" s="18">
        <f t="shared" si="1276"/>
        <v>0</v>
      </c>
      <c r="Q452" s="18">
        <f t="shared" si="1276"/>
        <v>0</v>
      </c>
      <c r="R452" s="18">
        <f t="shared" si="1276"/>
        <v>0</v>
      </c>
      <c r="S452" s="18">
        <f t="shared" si="1276"/>
        <v>0</v>
      </c>
      <c r="T452" s="18">
        <f t="shared" si="1237"/>
        <v>15093.2</v>
      </c>
      <c r="U452" s="18">
        <f t="shared" si="1238"/>
        <v>15166.1</v>
      </c>
      <c r="V452" s="18">
        <f t="shared" si="1239"/>
        <v>15020.3</v>
      </c>
      <c r="W452" s="18">
        <f t="shared" ref="W452:CD453" si="1277">W453</f>
        <v>0</v>
      </c>
      <c r="X452" s="18">
        <f t="shared" si="1277"/>
        <v>0</v>
      </c>
      <c r="Y452" s="18">
        <f t="shared" si="1277"/>
        <v>0</v>
      </c>
      <c r="Z452" s="18">
        <f t="shared" si="1277"/>
        <v>0</v>
      </c>
      <c r="AA452" s="18">
        <f t="shared" si="1277"/>
        <v>0</v>
      </c>
      <c r="AB452" s="18">
        <f t="shared" si="1277"/>
        <v>0</v>
      </c>
      <c r="AC452" s="18">
        <f t="shared" si="1243"/>
        <v>15093.2</v>
      </c>
      <c r="AD452" s="18">
        <f t="shared" si="1244"/>
        <v>15166.1</v>
      </c>
      <c r="AE452" s="18">
        <f t="shared" si="1245"/>
        <v>15020.3</v>
      </c>
      <c r="AF452" s="18">
        <f t="shared" si="1277"/>
        <v>599.67100000000005</v>
      </c>
      <c r="AG452" s="18">
        <f t="shared" si="1277"/>
        <v>0</v>
      </c>
      <c r="AH452" s="18">
        <f t="shared" si="1277"/>
        <v>0</v>
      </c>
      <c r="AI452" s="18">
        <f t="shared" si="1227"/>
        <v>15692.871000000001</v>
      </c>
      <c r="AJ452" s="18">
        <f t="shared" si="1228"/>
        <v>15166.1</v>
      </c>
      <c r="AK452" s="18">
        <f t="shared" si="1229"/>
        <v>15020.3</v>
      </c>
      <c r="AL452" s="18">
        <f t="shared" si="1277"/>
        <v>0</v>
      </c>
      <c r="AM452" s="18">
        <f t="shared" si="1230"/>
        <v>15692.871000000001</v>
      </c>
      <c r="AN452" s="18">
        <f t="shared" si="1277"/>
        <v>0</v>
      </c>
      <c r="AO452" s="18">
        <f t="shared" si="1277"/>
        <v>0</v>
      </c>
      <c r="AP452" s="18">
        <f t="shared" si="1277"/>
        <v>0</v>
      </c>
      <c r="AQ452" s="18">
        <f t="shared" si="1231"/>
        <v>15692.871000000001</v>
      </c>
      <c r="AR452" s="18">
        <f t="shared" si="1232"/>
        <v>15166.1</v>
      </c>
      <c r="AS452" s="18">
        <f t="shared" si="1233"/>
        <v>15020.3</v>
      </c>
      <c r="AT452" s="18">
        <f t="shared" si="1277"/>
        <v>0</v>
      </c>
      <c r="AU452" s="18">
        <f t="shared" si="1277"/>
        <v>0</v>
      </c>
      <c r="AV452" s="18">
        <f t="shared" si="1277"/>
        <v>0</v>
      </c>
      <c r="AW452" s="18">
        <f t="shared" si="1234"/>
        <v>15692.871000000001</v>
      </c>
      <c r="AX452" s="18">
        <f t="shared" si="1235"/>
        <v>15166.1</v>
      </c>
      <c r="AY452" s="18">
        <f t="shared" si="1236"/>
        <v>15020.3</v>
      </c>
      <c r="AZ452" s="18">
        <f t="shared" si="1277"/>
        <v>0</v>
      </c>
      <c r="BA452" s="18">
        <f t="shared" si="1277"/>
        <v>0</v>
      </c>
      <c r="BB452" s="18">
        <f t="shared" si="1277"/>
        <v>0</v>
      </c>
      <c r="BC452" s="18">
        <f t="shared" si="1186"/>
        <v>15692.871000000001</v>
      </c>
      <c r="BD452" s="18">
        <f t="shared" si="1187"/>
        <v>15166.1</v>
      </c>
      <c r="BE452" s="18">
        <f t="shared" si="1188"/>
        <v>15020.3</v>
      </c>
      <c r="BF452" s="18">
        <f t="shared" si="1277"/>
        <v>0</v>
      </c>
      <c r="BG452" s="18">
        <f t="shared" si="1277"/>
        <v>0</v>
      </c>
      <c r="BH452" s="18">
        <f t="shared" si="1277"/>
        <v>0</v>
      </c>
      <c r="BI452" s="18">
        <f t="shared" si="1183"/>
        <v>15692.871000000001</v>
      </c>
      <c r="BJ452" s="18">
        <f t="shared" si="1184"/>
        <v>15166.1</v>
      </c>
      <c r="BK452" s="18">
        <f t="shared" si="1185"/>
        <v>15020.3</v>
      </c>
      <c r="BL452" s="18">
        <f t="shared" si="1277"/>
        <v>0</v>
      </c>
      <c r="BM452" s="18">
        <f t="shared" si="1277"/>
        <v>0</v>
      </c>
      <c r="BN452" s="18">
        <f t="shared" si="1277"/>
        <v>0</v>
      </c>
      <c r="BO452" s="18">
        <f t="shared" si="1161"/>
        <v>15692.871000000001</v>
      </c>
      <c r="BP452" s="18">
        <f t="shared" si="1162"/>
        <v>15166.1</v>
      </c>
      <c r="BQ452" s="18">
        <f t="shared" si="1163"/>
        <v>15020.3</v>
      </c>
      <c r="BR452" s="18">
        <f t="shared" si="1277"/>
        <v>0</v>
      </c>
      <c r="BS452" s="18">
        <f t="shared" si="1277"/>
        <v>0</v>
      </c>
      <c r="BT452" s="18">
        <f t="shared" si="1277"/>
        <v>0</v>
      </c>
      <c r="BU452" s="18">
        <f t="shared" si="1164"/>
        <v>15692.871000000001</v>
      </c>
      <c r="BV452" s="18">
        <f t="shared" si="1165"/>
        <v>15166.1</v>
      </c>
      <c r="BW452" s="18">
        <f t="shared" si="1166"/>
        <v>15020.3</v>
      </c>
      <c r="BX452" s="18">
        <f t="shared" si="1277"/>
        <v>-145.80000000000001</v>
      </c>
      <c r="BY452" s="18">
        <f t="shared" si="1277"/>
        <v>0</v>
      </c>
      <c r="BZ452" s="18">
        <f t="shared" si="1277"/>
        <v>0</v>
      </c>
      <c r="CA452" s="18">
        <f t="shared" si="1167"/>
        <v>15547.071000000002</v>
      </c>
      <c r="CB452" s="18">
        <f t="shared" si="1168"/>
        <v>15166.1</v>
      </c>
      <c r="CC452" s="18">
        <f t="shared" si="1169"/>
        <v>15020.3</v>
      </c>
      <c r="CD452" s="18">
        <f t="shared" si="1277"/>
        <v>0</v>
      </c>
      <c r="CE452" s="27"/>
      <c r="CF452" s="33"/>
    </row>
    <row r="453" spans="1:119" ht="46.8" x14ac:dyDescent="0.3">
      <c r="A453" s="41" t="s">
        <v>83</v>
      </c>
      <c r="B453" s="39">
        <v>600</v>
      </c>
      <c r="C453" s="41"/>
      <c r="D453" s="41"/>
      <c r="E453" s="14" t="s">
        <v>554</v>
      </c>
      <c r="F453" s="18">
        <f t="shared" si="1275"/>
        <v>15093.2</v>
      </c>
      <c r="G453" s="18">
        <f t="shared" si="1275"/>
        <v>15166.1</v>
      </c>
      <c r="H453" s="18">
        <f t="shared" si="1275"/>
        <v>15020.3</v>
      </c>
      <c r="I453" s="18">
        <f t="shared" si="1275"/>
        <v>0</v>
      </c>
      <c r="J453" s="18">
        <f t="shared" si="1275"/>
        <v>0</v>
      </c>
      <c r="K453" s="18">
        <f t="shared" si="1275"/>
        <v>0</v>
      </c>
      <c r="L453" s="18">
        <f t="shared" si="1269"/>
        <v>15093.2</v>
      </c>
      <c r="M453" s="18">
        <f t="shared" si="1270"/>
        <v>15166.1</v>
      </c>
      <c r="N453" s="18">
        <f t="shared" si="1271"/>
        <v>15020.3</v>
      </c>
      <c r="O453" s="18">
        <f t="shared" si="1276"/>
        <v>0</v>
      </c>
      <c r="P453" s="18">
        <f t="shared" si="1276"/>
        <v>0</v>
      </c>
      <c r="Q453" s="18">
        <f t="shared" si="1276"/>
        <v>0</v>
      </c>
      <c r="R453" s="18">
        <f t="shared" si="1276"/>
        <v>0</v>
      </c>
      <c r="S453" s="18">
        <f t="shared" si="1276"/>
        <v>0</v>
      </c>
      <c r="T453" s="18">
        <f t="shared" si="1237"/>
        <v>15093.2</v>
      </c>
      <c r="U453" s="18">
        <f t="shared" si="1238"/>
        <v>15166.1</v>
      </c>
      <c r="V453" s="18">
        <f t="shared" si="1239"/>
        <v>15020.3</v>
      </c>
      <c r="W453" s="18">
        <f t="shared" si="1277"/>
        <v>0</v>
      </c>
      <c r="X453" s="18">
        <f t="shared" si="1277"/>
        <v>0</v>
      </c>
      <c r="Y453" s="18">
        <f t="shared" si="1277"/>
        <v>0</v>
      </c>
      <c r="Z453" s="18">
        <f t="shared" si="1277"/>
        <v>0</v>
      </c>
      <c r="AA453" s="18">
        <f t="shared" si="1277"/>
        <v>0</v>
      </c>
      <c r="AB453" s="18">
        <f t="shared" si="1277"/>
        <v>0</v>
      </c>
      <c r="AC453" s="18">
        <f t="shared" si="1243"/>
        <v>15093.2</v>
      </c>
      <c r="AD453" s="18">
        <f t="shared" si="1244"/>
        <v>15166.1</v>
      </c>
      <c r="AE453" s="18">
        <f t="shared" si="1245"/>
        <v>15020.3</v>
      </c>
      <c r="AF453" s="18">
        <f t="shared" si="1277"/>
        <v>599.67100000000005</v>
      </c>
      <c r="AG453" s="18">
        <f t="shared" si="1277"/>
        <v>0</v>
      </c>
      <c r="AH453" s="18">
        <f t="shared" si="1277"/>
        <v>0</v>
      </c>
      <c r="AI453" s="18">
        <f t="shared" si="1227"/>
        <v>15692.871000000001</v>
      </c>
      <c r="AJ453" s="18">
        <f t="shared" si="1228"/>
        <v>15166.1</v>
      </c>
      <c r="AK453" s="18">
        <f t="shared" si="1229"/>
        <v>15020.3</v>
      </c>
      <c r="AL453" s="18">
        <f t="shared" si="1277"/>
        <v>0</v>
      </c>
      <c r="AM453" s="18">
        <f t="shared" si="1230"/>
        <v>15692.871000000001</v>
      </c>
      <c r="AN453" s="18">
        <f t="shared" si="1277"/>
        <v>0</v>
      </c>
      <c r="AO453" s="18">
        <f t="shared" si="1277"/>
        <v>0</v>
      </c>
      <c r="AP453" s="18">
        <f t="shared" si="1277"/>
        <v>0</v>
      </c>
      <c r="AQ453" s="18">
        <f t="shared" si="1231"/>
        <v>15692.871000000001</v>
      </c>
      <c r="AR453" s="18">
        <f t="shared" si="1232"/>
        <v>15166.1</v>
      </c>
      <c r="AS453" s="18">
        <f t="shared" si="1233"/>
        <v>15020.3</v>
      </c>
      <c r="AT453" s="18">
        <f t="shared" si="1277"/>
        <v>0</v>
      </c>
      <c r="AU453" s="18">
        <f t="shared" si="1277"/>
        <v>0</v>
      </c>
      <c r="AV453" s="18">
        <f t="shared" si="1277"/>
        <v>0</v>
      </c>
      <c r="AW453" s="18">
        <f t="shared" si="1234"/>
        <v>15692.871000000001</v>
      </c>
      <c r="AX453" s="18">
        <f t="shared" si="1235"/>
        <v>15166.1</v>
      </c>
      <c r="AY453" s="18">
        <f t="shared" si="1236"/>
        <v>15020.3</v>
      </c>
      <c r="AZ453" s="18">
        <f t="shared" si="1277"/>
        <v>0</v>
      </c>
      <c r="BA453" s="18">
        <f t="shared" si="1277"/>
        <v>0</v>
      </c>
      <c r="BB453" s="18">
        <f t="shared" si="1277"/>
        <v>0</v>
      </c>
      <c r="BC453" s="18">
        <f t="shared" si="1186"/>
        <v>15692.871000000001</v>
      </c>
      <c r="BD453" s="18">
        <f t="shared" si="1187"/>
        <v>15166.1</v>
      </c>
      <c r="BE453" s="18">
        <f t="shared" si="1188"/>
        <v>15020.3</v>
      </c>
      <c r="BF453" s="18">
        <f t="shared" si="1277"/>
        <v>0</v>
      </c>
      <c r="BG453" s="18">
        <f t="shared" si="1277"/>
        <v>0</v>
      </c>
      <c r="BH453" s="18">
        <f t="shared" si="1277"/>
        <v>0</v>
      </c>
      <c r="BI453" s="18">
        <f t="shared" si="1183"/>
        <v>15692.871000000001</v>
      </c>
      <c r="BJ453" s="18">
        <f t="shared" si="1184"/>
        <v>15166.1</v>
      </c>
      <c r="BK453" s="18">
        <f t="shared" si="1185"/>
        <v>15020.3</v>
      </c>
      <c r="BL453" s="18">
        <f t="shared" si="1277"/>
        <v>0</v>
      </c>
      <c r="BM453" s="18">
        <f t="shared" si="1277"/>
        <v>0</v>
      </c>
      <c r="BN453" s="18">
        <f t="shared" si="1277"/>
        <v>0</v>
      </c>
      <c r="BO453" s="18">
        <f t="shared" si="1161"/>
        <v>15692.871000000001</v>
      </c>
      <c r="BP453" s="18">
        <f t="shared" si="1162"/>
        <v>15166.1</v>
      </c>
      <c r="BQ453" s="18">
        <f t="shared" si="1163"/>
        <v>15020.3</v>
      </c>
      <c r="BR453" s="18">
        <f t="shared" si="1277"/>
        <v>0</v>
      </c>
      <c r="BS453" s="18">
        <f t="shared" si="1277"/>
        <v>0</v>
      </c>
      <c r="BT453" s="18">
        <f t="shared" si="1277"/>
        <v>0</v>
      </c>
      <c r="BU453" s="18">
        <f t="shared" si="1164"/>
        <v>15692.871000000001</v>
      </c>
      <c r="BV453" s="18">
        <f t="shared" si="1165"/>
        <v>15166.1</v>
      </c>
      <c r="BW453" s="18">
        <f t="shared" si="1166"/>
        <v>15020.3</v>
      </c>
      <c r="BX453" s="18">
        <f t="shared" si="1277"/>
        <v>-145.80000000000001</v>
      </c>
      <c r="BY453" s="18">
        <f t="shared" si="1277"/>
        <v>0</v>
      </c>
      <c r="BZ453" s="18">
        <f t="shared" si="1277"/>
        <v>0</v>
      </c>
      <c r="CA453" s="18">
        <f t="shared" si="1167"/>
        <v>15547.071000000002</v>
      </c>
      <c r="CB453" s="18">
        <f t="shared" si="1168"/>
        <v>15166.1</v>
      </c>
      <c r="CC453" s="18">
        <f t="shared" si="1169"/>
        <v>15020.3</v>
      </c>
      <c r="CD453" s="18">
        <f t="shared" si="1277"/>
        <v>0</v>
      </c>
      <c r="CE453" s="27"/>
      <c r="CF453" s="33"/>
    </row>
    <row r="454" spans="1:119" x14ac:dyDescent="0.3">
      <c r="A454" s="41" t="s">
        <v>83</v>
      </c>
      <c r="B454" s="39">
        <v>620</v>
      </c>
      <c r="C454" s="41"/>
      <c r="D454" s="41"/>
      <c r="E454" s="14" t="s">
        <v>569</v>
      </c>
      <c r="F454" s="18">
        <f t="shared" ref="F454:K454" si="1278">F455+F456</f>
        <v>15093.2</v>
      </c>
      <c r="G454" s="18">
        <f t="shared" si="1278"/>
        <v>15166.1</v>
      </c>
      <c r="H454" s="18">
        <f t="shared" si="1278"/>
        <v>15020.3</v>
      </c>
      <c r="I454" s="18">
        <f t="shared" si="1278"/>
        <v>0</v>
      </c>
      <c r="J454" s="18">
        <f t="shared" si="1278"/>
        <v>0</v>
      </c>
      <c r="K454" s="18">
        <f t="shared" si="1278"/>
        <v>0</v>
      </c>
      <c r="L454" s="18">
        <f t="shared" si="1269"/>
        <v>15093.2</v>
      </c>
      <c r="M454" s="18">
        <f t="shared" si="1270"/>
        <v>15166.1</v>
      </c>
      <c r="N454" s="18">
        <f t="shared" si="1271"/>
        <v>15020.3</v>
      </c>
      <c r="O454" s="18">
        <f t="shared" ref="O454:S454" si="1279">O455+O456</f>
        <v>0</v>
      </c>
      <c r="P454" s="18">
        <f t="shared" si="1279"/>
        <v>0</v>
      </c>
      <c r="Q454" s="18">
        <f t="shared" si="1279"/>
        <v>0</v>
      </c>
      <c r="R454" s="18">
        <f t="shared" si="1279"/>
        <v>0</v>
      </c>
      <c r="S454" s="18">
        <f t="shared" si="1279"/>
        <v>0</v>
      </c>
      <c r="T454" s="18">
        <f t="shared" si="1237"/>
        <v>15093.2</v>
      </c>
      <c r="U454" s="18">
        <f t="shared" si="1238"/>
        <v>15166.1</v>
      </c>
      <c r="V454" s="18">
        <f t="shared" si="1239"/>
        <v>15020.3</v>
      </c>
      <c r="W454" s="18">
        <f t="shared" ref="W454:CD454" si="1280">W455+W456</f>
        <v>0</v>
      </c>
      <c r="X454" s="18">
        <f t="shared" ref="X454:AB454" si="1281">X455+X456</f>
        <v>0</v>
      </c>
      <c r="Y454" s="18">
        <f t="shared" si="1281"/>
        <v>0</v>
      </c>
      <c r="Z454" s="18">
        <f t="shared" si="1281"/>
        <v>0</v>
      </c>
      <c r="AA454" s="18">
        <f t="shared" si="1281"/>
        <v>0</v>
      </c>
      <c r="AB454" s="18">
        <f t="shared" si="1281"/>
        <v>0</v>
      </c>
      <c r="AC454" s="18">
        <f t="shared" si="1243"/>
        <v>15093.2</v>
      </c>
      <c r="AD454" s="18">
        <f t="shared" si="1244"/>
        <v>15166.1</v>
      </c>
      <c r="AE454" s="18">
        <f t="shared" si="1245"/>
        <v>15020.3</v>
      </c>
      <c r="AF454" s="18">
        <f t="shared" ref="AF454:AH454" si="1282">AF455+AF456</f>
        <v>599.67100000000005</v>
      </c>
      <c r="AG454" s="18">
        <f t="shared" si="1282"/>
        <v>0</v>
      </c>
      <c r="AH454" s="18">
        <f t="shared" si="1282"/>
        <v>0</v>
      </c>
      <c r="AI454" s="18">
        <f t="shared" si="1227"/>
        <v>15692.871000000001</v>
      </c>
      <c r="AJ454" s="18">
        <f t="shared" si="1228"/>
        <v>15166.1</v>
      </c>
      <c r="AK454" s="18">
        <f t="shared" si="1229"/>
        <v>15020.3</v>
      </c>
      <c r="AL454" s="18">
        <f t="shared" ref="AL454" si="1283">AL455+AL456</f>
        <v>0</v>
      </c>
      <c r="AM454" s="18">
        <f t="shared" si="1230"/>
        <v>15692.871000000001</v>
      </c>
      <c r="AN454" s="18">
        <f t="shared" ref="AN454:AP454" si="1284">AN455+AN456</f>
        <v>0</v>
      </c>
      <c r="AO454" s="18">
        <f t="shared" si="1284"/>
        <v>0</v>
      </c>
      <c r="AP454" s="18">
        <f t="shared" si="1284"/>
        <v>0</v>
      </c>
      <c r="AQ454" s="18">
        <f t="shared" si="1231"/>
        <v>15692.871000000001</v>
      </c>
      <c r="AR454" s="18">
        <f t="shared" si="1232"/>
        <v>15166.1</v>
      </c>
      <c r="AS454" s="18">
        <f t="shared" si="1233"/>
        <v>15020.3</v>
      </c>
      <c r="AT454" s="18">
        <f t="shared" ref="AT454:AV454" si="1285">AT455+AT456</f>
        <v>0</v>
      </c>
      <c r="AU454" s="18">
        <f t="shared" si="1285"/>
        <v>0</v>
      </c>
      <c r="AV454" s="18">
        <f t="shared" si="1285"/>
        <v>0</v>
      </c>
      <c r="AW454" s="18">
        <f t="shared" si="1234"/>
        <v>15692.871000000001</v>
      </c>
      <c r="AX454" s="18">
        <f t="shared" si="1235"/>
        <v>15166.1</v>
      </c>
      <c r="AY454" s="18">
        <f t="shared" si="1236"/>
        <v>15020.3</v>
      </c>
      <c r="AZ454" s="18">
        <f t="shared" ref="AZ454:BB454" si="1286">AZ455+AZ456</f>
        <v>0</v>
      </c>
      <c r="BA454" s="18">
        <f t="shared" si="1286"/>
        <v>0</v>
      </c>
      <c r="BB454" s="18">
        <f t="shared" si="1286"/>
        <v>0</v>
      </c>
      <c r="BC454" s="18">
        <f t="shared" si="1186"/>
        <v>15692.871000000001</v>
      </c>
      <c r="BD454" s="18">
        <f t="shared" si="1187"/>
        <v>15166.1</v>
      </c>
      <c r="BE454" s="18">
        <f t="shared" si="1188"/>
        <v>15020.3</v>
      </c>
      <c r="BF454" s="18">
        <f t="shared" ref="BF454:BH454" si="1287">BF455+BF456</f>
        <v>0</v>
      </c>
      <c r="BG454" s="18">
        <f t="shared" si="1287"/>
        <v>0</v>
      </c>
      <c r="BH454" s="18">
        <f t="shared" si="1287"/>
        <v>0</v>
      </c>
      <c r="BI454" s="18">
        <f t="shared" si="1183"/>
        <v>15692.871000000001</v>
      </c>
      <c r="BJ454" s="18">
        <f t="shared" si="1184"/>
        <v>15166.1</v>
      </c>
      <c r="BK454" s="18">
        <f t="shared" si="1185"/>
        <v>15020.3</v>
      </c>
      <c r="BL454" s="18">
        <f t="shared" ref="BL454:BN454" si="1288">BL455+BL456</f>
        <v>0</v>
      </c>
      <c r="BM454" s="18">
        <f t="shared" si="1288"/>
        <v>0</v>
      </c>
      <c r="BN454" s="18">
        <f t="shared" si="1288"/>
        <v>0</v>
      </c>
      <c r="BO454" s="18">
        <f t="shared" si="1161"/>
        <v>15692.871000000001</v>
      </c>
      <c r="BP454" s="18">
        <f t="shared" si="1162"/>
        <v>15166.1</v>
      </c>
      <c r="BQ454" s="18">
        <f t="shared" si="1163"/>
        <v>15020.3</v>
      </c>
      <c r="BR454" s="18">
        <f t="shared" ref="BR454:BT454" si="1289">BR455+BR456</f>
        <v>0</v>
      </c>
      <c r="BS454" s="18">
        <f t="shared" si="1289"/>
        <v>0</v>
      </c>
      <c r="BT454" s="18">
        <f t="shared" si="1289"/>
        <v>0</v>
      </c>
      <c r="BU454" s="18">
        <f t="shared" si="1164"/>
        <v>15692.871000000001</v>
      </c>
      <c r="BV454" s="18">
        <f t="shared" si="1165"/>
        <v>15166.1</v>
      </c>
      <c r="BW454" s="18">
        <f t="shared" si="1166"/>
        <v>15020.3</v>
      </c>
      <c r="BX454" s="18">
        <f t="shared" ref="BX454:BZ454" si="1290">BX455+BX456</f>
        <v>-145.80000000000001</v>
      </c>
      <c r="BY454" s="18">
        <f t="shared" si="1290"/>
        <v>0</v>
      </c>
      <c r="BZ454" s="18">
        <f t="shared" si="1290"/>
        <v>0</v>
      </c>
      <c r="CA454" s="18">
        <f t="shared" si="1167"/>
        <v>15547.071000000002</v>
      </c>
      <c r="CB454" s="18">
        <f t="shared" si="1168"/>
        <v>15166.1</v>
      </c>
      <c r="CC454" s="18">
        <f t="shared" si="1169"/>
        <v>15020.3</v>
      </c>
      <c r="CD454" s="18">
        <f t="shared" si="1280"/>
        <v>0</v>
      </c>
      <c r="CE454" s="27"/>
      <c r="CF454" s="33"/>
    </row>
    <row r="455" spans="1:119" x14ac:dyDescent="0.3">
      <c r="A455" s="41" t="s">
        <v>83</v>
      </c>
      <c r="B455" s="39">
        <v>620</v>
      </c>
      <c r="C455" s="41" t="s">
        <v>27</v>
      </c>
      <c r="D455" s="41" t="s">
        <v>19</v>
      </c>
      <c r="E455" s="14" t="s">
        <v>533</v>
      </c>
      <c r="F455" s="18">
        <v>14993.2</v>
      </c>
      <c r="G455" s="18">
        <v>15066.1</v>
      </c>
      <c r="H455" s="18">
        <v>14920.3</v>
      </c>
      <c r="I455" s="18"/>
      <c r="J455" s="18"/>
      <c r="K455" s="18"/>
      <c r="L455" s="18">
        <f t="shared" si="1269"/>
        <v>14993.2</v>
      </c>
      <c r="M455" s="18">
        <f t="shared" si="1270"/>
        <v>15066.1</v>
      </c>
      <c r="N455" s="18">
        <f t="shared" si="1271"/>
        <v>14920.3</v>
      </c>
      <c r="O455" s="18"/>
      <c r="P455" s="18"/>
      <c r="Q455" s="18"/>
      <c r="R455" s="18"/>
      <c r="S455" s="18"/>
      <c r="T455" s="18">
        <f t="shared" si="1237"/>
        <v>14993.2</v>
      </c>
      <c r="U455" s="18">
        <f t="shared" si="1238"/>
        <v>15066.1</v>
      </c>
      <c r="V455" s="18">
        <f t="shared" si="1239"/>
        <v>14920.3</v>
      </c>
      <c r="W455" s="18"/>
      <c r="X455" s="18"/>
      <c r="Y455" s="18"/>
      <c r="Z455" s="18"/>
      <c r="AA455" s="18"/>
      <c r="AB455" s="18"/>
      <c r="AC455" s="18">
        <f t="shared" si="1243"/>
        <v>14993.2</v>
      </c>
      <c r="AD455" s="18">
        <f t="shared" si="1244"/>
        <v>15066.1</v>
      </c>
      <c r="AE455" s="18">
        <f t="shared" si="1245"/>
        <v>14920.3</v>
      </c>
      <c r="AF455" s="18">
        <v>599.67100000000005</v>
      </c>
      <c r="AG455" s="18"/>
      <c r="AH455" s="18"/>
      <c r="AI455" s="18">
        <f t="shared" si="1227"/>
        <v>15592.871000000001</v>
      </c>
      <c r="AJ455" s="18">
        <f t="shared" si="1228"/>
        <v>15066.1</v>
      </c>
      <c r="AK455" s="18">
        <f t="shared" si="1229"/>
        <v>14920.3</v>
      </c>
      <c r="AL455" s="18"/>
      <c r="AM455" s="18">
        <f t="shared" si="1230"/>
        <v>15592.871000000001</v>
      </c>
      <c r="AN455" s="18"/>
      <c r="AO455" s="18"/>
      <c r="AP455" s="18"/>
      <c r="AQ455" s="18">
        <f t="shared" si="1231"/>
        <v>15592.871000000001</v>
      </c>
      <c r="AR455" s="18">
        <f t="shared" si="1232"/>
        <v>15066.1</v>
      </c>
      <c r="AS455" s="18">
        <f t="shared" si="1233"/>
        <v>14920.3</v>
      </c>
      <c r="AT455" s="18"/>
      <c r="AU455" s="18"/>
      <c r="AV455" s="18"/>
      <c r="AW455" s="18">
        <f t="shared" si="1234"/>
        <v>15592.871000000001</v>
      </c>
      <c r="AX455" s="18">
        <f t="shared" si="1235"/>
        <v>15066.1</v>
      </c>
      <c r="AY455" s="18">
        <f t="shared" si="1236"/>
        <v>14920.3</v>
      </c>
      <c r="AZ455" s="18"/>
      <c r="BA455" s="18"/>
      <c r="BB455" s="18"/>
      <c r="BC455" s="18">
        <f t="shared" si="1186"/>
        <v>15592.871000000001</v>
      </c>
      <c r="BD455" s="18">
        <f t="shared" si="1187"/>
        <v>15066.1</v>
      </c>
      <c r="BE455" s="18">
        <f t="shared" si="1188"/>
        <v>14920.3</v>
      </c>
      <c r="BF455" s="18"/>
      <c r="BG455" s="18"/>
      <c r="BH455" s="18"/>
      <c r="BI455" s="18">
        <f t="shared" si="1183"/>
        <v>15592.871000000001</v>
      </c>
      <c r="BJ455" s="18">
        <f t="shared" si="1184"/>
        <v>15066.1</v>
      </c>
      <c r="BK455" s="18">
        <f t="shared" si="1185"/>
        <v>14920.3</v>
      </c>
      <c r="BL455" s="18"/>
      <c r="BM455" s="18"/>
      <c r="BN455" s="18"/>
      <c r="BO455" s="18">
        <f t="shared" si="1161"/>
        <v>15592.871000000001</v>
      </c>
      <c r="BP455" s="18">
        <f t="shared" si="1162"/>
        <v>15066.1</v>
      </c>
      <c r="BQ455" s="18">
        <f t="shared" si="1163"/>
        <v>14920.3</v>
      </c>
      <c r="BR455" s="18"/>
      <c r="BS455" s="18"/>
      <c r="BT455" s="18"/>
      <c r="BU455" s="18">
        <f t="shared" si="1164"/>
        <v>15592.871000000001</v>
      </c>
      <c r="BV455" s="18">
        <f t="shared" si="1165"/>
        <v>15066.1</v>
      </c>
      <c r="BW455" s="18">
        <f t="shared" si="1166"/>
        <v>14920.3</v>
      </c>
      <c r="BX455" s="18">
        <v>-145.80000000000001</v>
      </c>
      <c r="BY455" s="18"/>
      <c r="BZ455" s="18"/>
      <c r="CA455" s="18">
        <f t="shared" si="1167"/>
        <v>15447.071000000002</v>
      </c>
      <c r="CB455" s="18">
        <f t="shared" si="1168"/>
        <v>15066.1</v>
      </c>
      <c r="CC455" s="18">
        <f t="shared" si="1169"/>
        <v>14920.3</v>
      </c>
      <c r="CD455" s="18"/>
      <c r="CE455" s="27"/>
      <c r="CF455" s="33"/>
    </row>
    <row r="456" spans="1:119" x14ac:dyDescent="0.3">
      <c r="A456" s="41" t="s">
        <v>83</v>
      </c>
      <c r="B456" s="39">
        <v>620</v>
      </c>
      <c r="C456" s="41" t="s">
        <v>59</v>
      </c>
      <c r="D456" s="41" t="s">
        <v>19</v>
      </c>
      <c r="E456" s="14" t="s">
        <v>541</v>
      </c>
      <c r="F456" s="18">
        <v>100</v>
      </c>
      <c r="G456" s="18">
        <v>100</v>
      </c>
      <c r="H456" s="18">
        <v>100</v>
      </c>
      <c r="I456" s="18"/>
      <c r="J456" s="18"/>
      <c r="K456" s="18"/>
      <c r="L456" s="18">
        <f t="shared" si="1269"/>
        <v>100</v>
      </c>
      <c r="M456" s="18">
        <f t="shared" si="1270"/>
        <v>100</v>
      </c>
      <c r="N456" s="18">
        <f t="shared" si="1271"/>
        <v>100</v>
      </c>
      <c r="O456" s="18"/>
      <c r="P456" s="18"/>
      <c r="Q456" s="18"/>
      <c r="R456" s="18"/>
      <c r="S456" s="18"/>
      <c r="T456" s="18">
        <f t="shared" si="1237"/>
        <v>100</v>
      </c>
      <c r="U456" s="18">
        <f t="shared" si="1238"/>
        <v>100</v>
      </c>
      <c r="V456" s="18">
        <f t="shared" si="1239"/>
        <v>100</v>
      </c>
      <c r="W456" s="18"/>
      <c r="X456" s="18"/>
      <c r="Y456" s="18"/>
      <c r="Z456" s="18"/>
      <c r="AA456" s="18"/>
      <c r="AB456" s="18"/>
      <c r="AC456" s="18">
        <f t="shared" si="1243"/>
        <v>100</v>
      </c>
      <c r="AD456" s="18">
        <f t="shared" si="1244"/>
        <v>100</v>
      </c>
      <c r="AE456" s="18">
        <f t="shared" si="1245"/>
        <v>100</v>
      </c>
      <c r="AF456" s="18"/>
      <c r="AG456" s="18"/>
      <c r="AH456" s="18"/>
      <c r="AI456" s="18">
        <f t="shared" si="1227"/>
        <v>100</v>
      </c>
      <c r="AJ456" s="18">
        <f t="shared" si="1228"/>
        <v>100</v>
      </c>
      <c r="AK456" s="18">
        <f t="shared" si="1229"/>
        <v>100</v>
      </c>
      <c r="AL456" s="18"/>
      <c r="AM456" s="18">
        <f t="shared" si="1230"/>
        <v>100</v>
      </c>
      <c r="AN456" s="18"/>
      <c r="AO456" s="18"/>
      <c r="AP456" s="18"/>
      <c r="AQ456" s="18">
        <f t="shared" si="1231"/>
        <v>100</v>
      </c>
      <c r="AR456" s="18">
        <f t="shared" si="1232"/>
        <v>100</v>
      </c>
      <c r="AS456" s="18">
        <f t="shared" si="1233"/>
        <v>100</v>
      </c>
      <c r="AT456" s="18"/>
      <c r="AU456" s="18"/>
      <c r="AV456" s="18"/>
      <c r="AW456" s="18">
        <f t="shared" si="1234"/>
        <v>100</v>
      </c>
      <c r="AX456" s="18">
        <f t="shared" si="1235"/>
        <v>100</v>
      </c>
      <c r="AY456" s="18">
        <f t="shared" si="1236"/>
        <v>100</v>
      </c>
      <c r="AZ456" s="18"/>
      <c r="BA456" s="18"/>
      <c r="BB456" s="18"/>
      <c r="BC456" s="18">
        <f t="shared" si="1186"/>
        <v>100</v>
      </c>
      <c r="BD456" s="18">
        <f t="shared" si="1187"/>
        <v>100</v>
      </c>
      <c r="BE456" s="18">
        <f t="shared" si="1188"/>
        <v>100</v>
      </c>
      <c r="BF456" s="18"/>
      <c r="BG456" s="18"/>
      <c r="BH456" s="18"/>
      <c r="BI456" s="18">
        <f t="shared" si="1183"/>
        <v>100</v>
      </c>
      <c r="BJ456" s="18">
        <f t="shared" si="1184"/>
        <v>100</v>
      </c>
      <c r="BK456" s="18">
        <f t="shared" si="1185"/>
        <v>100</v>
      </c>
      <c r="BL456" s="18"/>
      <c r="BM456" s="18"/>
      <c r="BN456" s="18"/>
      <c r="BO456" s="18">
        <f t="shared" si="1161"/>
        <v>100</v>
      </c>
      <c r="BP456" s="18">
        <f t="shared" si="1162"/>
        <v>100</v>
      </c>
      <c r="BQ456" s="18">
        <f t="shared" si="1163"/>
        <v>100</v>
      </c>
      <c r="BR456" s="18"/>
      <c r="BS456" s="18"/>
      <c r="BT456" s="18"/>
      <c r="BU456" s="18">
        <f t="shared" si="1164"/>
        <v>100</v>
      </c>
      <c r="BV456" s="18">
        <f t="shared" si="1165"/>
        <v>100</v>
      </c>
      <c r="BW456" s="18">
        <f t="shared" si="1166"/>
        <v>100</v>
      </c>
      <c r="BX456" s="18"/>
      <c r="BY456" s="18"/>
      <c r="BZ456" s="18"/>
      <c r="CA456" s="18">
        <f t="shared" si="1167"/>
        <v>100</v>
      </c>
      <c r="CB456" s="18">
        <f t="shared" si="1168"/>
        <v>100</v>
      </c>
      <c r="CC456" s="18">
        <f t="shared" si="1169"/>
        <v>100</v>
      </c>
      <c r="CD456" s="18"/>
      <c r="CE456" s="27"/>
      <c r="CF456" s="33"/>
    </row>
    <row r="457" spans="1:119" ht="46.8" x14ac:dyDescent="0.3">
      <c r="A457" s="41" t="s">
        <v>84</v>
      </c>
      <c r="B457" s="39"/>
      <c r="C457" s="41"/>
      <c r="D457" s="41"/>
      <c r="E457" s="14" t="s">
        <v>631</v>
      </c>
      <c r="F457" s="18">
        <f t="shared" ref="F457:K459" si="1291">F458</f>
        <v>480</v>
      </c>
      <c r="G457" s="18">
        <f t="shared" si="1291"/>
        <v>480</v>
      </c>
      <c r="H457" s="18">
        <f t="shared" si="1291"/>
        <v>480</v>
      </c>
      <c r="I457" s="18">
        <f t="shared" si="1291"/>
        <v>0</v>
      </c>
      <c r="J457" s="18">
        <f t="shared" si="1291"/>
        <v>0</v>
      </c>
      <c r="K457" s="18">
        <f t="shared" si="1291"/>
        <v>0</v>
      </c>
      <c r="L457" s="18">
        <f t="shared" si="1269"/>
        <v>480</v>
      </c>
      <c r="M457" s="18">
        <f t="shared" si="1270"/>
        <v>480</v>
      </c>
      <c r="N457" s="18">
        <f t="shared" si="1271"/>
        <v>480</v>
      </c>
      <c r="O457" s="18">
        <f t="shared" ref="O457:S459" si="1292">O458</f>
        <v>0</v>
      </c>
      <c r="P457" s="18">
        <f t="shared" si="1292"/>
        <v>0</v>
      </c>
      <c r="Q457" s="18">
        <f t="shared" si="1292"/>
        <v>0</v>
      </c>
      <c r="R457" s="18">
        <f t="shared" si="1292"/>
        <v>0</v>
      </c>
      <c r="S457" s="18">
        <f t="shared" si="1292"/>
        <v>0</v>
      </c>
      <c r="T457" s="18">
        <f t="shared" si="1237"/>
        <v>480</v>
      </c>
      <c r="U457" s="18">
        <f t="shared" si="1238"/>
        <v>480</v>
      </c>
      <c r="V457" s="18">
        <f t="shared" si="1239"/>
        <v>480</v>
      </c>
      <c r="W457" s="18">
        <f t="shared" ref="W457:CD459" si="1293">W458</f>
        <v>0</v>
      </c>
      <c r="X457" s="18">
        <f t="shared" si="1293"/>
        <v>0</v>
      </c>
      <c r="Y457" s="18">
        <f t="shared" si="1293"/>
        <v>0</v>
      </c>
      <c r="Z457" s="18">
        <f t="shared" si="1293"/>
        <v>0</v>
      </c>
      <c r="AA457" s="18">
        <f t="shared" si="1293"/>
        <v>0</v>
      </c>
      <c r="AB457" s="18">
        <f t="shared" si="1293"/>
        <v>0</v>
      </c>
      <c r="AC457" s="18">
        <f t="shared" si="1243"/>
        <v>480</v>
      </c>
      <c r="AD457" s="18">
        <f t="shared" si="1244"/>
        <v>480</v>
      </c>
      <c r="AE457" s="18">
        <f t="shared" si="1245"/>
        <v>480</v>
      </c>
      <c r="AF457" s="18">
        <f t="shared" si="1293"/>
        <v>0</v>
      </c>
      <c r="AG457" s="18">
        <f t="shared" si="1293"/>
        <v>0</v>
      </c>
      <c r="AH457" s="18">
        <f t="shared" si="1293"/>
        <v>0</v>
      </c>
      <c r="AI457" s="18">
        <f t="shared" si="1227"/>
        <v>480</v>
      </c>
      <c r="AJ457" s="18">
        <f t="shared" si="1228"/>
        <v>480</v>
      </c>
      <c r="AK457" s="18">
        <f t="shared" si="1229"/>
        <v>480</v>
      </c>
      <c r="AL457" s="18">
        <f t="shared" si="1293"/>
        <v>0</v>
      </c>
      <c r="AM457" s="18">
        <f t="shared" si="1230"/>
        <v>480</v>
      </c>
      <c r="AN457" s="18">
        <f t="shared" si="1293"/>
        <v>0</v>
      </c>
      <c r="AO457" s="18">
        <f t="shared" si="1293"/>
        <v>0</v>
      </c>
      <c r="AP457" s="18">
        <f t="shared" si="1293"/>
        <v>0</v>
      </c>
      <c r="AQ457" s="18">
        <f t="shared" si="1231"/>
        <v>480</v>
      </c>
      <c r="AR457" s="18">
        <f t="shared" si="1232"/>
        <v>480</v>
      </c>
      <c r="AS457" s="18">
        <f t="shared" si="1233"/>
        <v>480</v>
      </c>
      <c r="AT457" s="18">
        <f t="shared" si="1293"/>
        <v>0</v>
      </c>
      <c r="AU457" s="18">
        <f t="shared" si="1293"/>
        <v>0</v>
      </c>
      <c r="AV457" s="18">
        <f t="shared" si="1293"/>
        <v>0</v>
      </c>
      <c r="AW457" s="18">
        <f t="shared" si="1234"/>
        <v>480</v>
      </c>
      <c r="AX457" s="18">
        <f t="shared" si="1235"/>
        <v>480</v>
      </c>
      <c r="AY457" s="18">
        <f t="shared" si="1236"/>
        <v>480</v>
      </c>
      <c r="AZ457" s="18">
        <f t="shared" si="1293"/>
        <v>0</v>
      </c>
      <c r="BA457" s="18">
        <f t="shared" si="1293"/>
        <v>0</v>
      </c>
      <c r="BB457" s="18">
        <f t="shared" si="1293"/>
        <v>0</v>
      </c>
      <c r="BC457" s="18">
        <f t="shared" si="1186"/>
        <v>480</v>
      </c>
      <c r="BD457" s="18">
        <f t="shared" si="1187"/>
        <v>480</v>
      </c>
      <c r="BE457" s="18">
        <f t="shared" si="1188"/>
        <v>480</v>
      </c>
      <c r="BF457" s="18">
        <f t="shared" si="1293"/>
        <v>0</v>
      </c>
      <c r="BG457" s="18">
        <f t="shared" si="1293"/>
        <v>0</v>
      </c>
      <c r="BH457" s="18">
        <f t="shared" si="1293"/>
        <v>0</v>
      </c>
      <c r="BI457" s="18">
        <f t="shared" si="1183"/>
        <v>480</v>
      </c>
      <c r="BJ457" s="18">
        <f t="shared" si="1184"/>
        <v>480</v>
      </c>
      <c r="BK457" s="18">
        <f t="shared" si="1185"/>
        <v>480</v>
      </c>
      <c r="BL457" s="18">
        <f t="shared" si="1293"/>
        <v>0</v>
      </c>
      <c r="BM457" s="18">
        <f t="shared" si="1293"/>
        <v>0</v>
      </c>
      <c r="BN457" s="18">
        <f t="shared" si="1293"/>
        <v>0</v>
      </c>
      <c r="BO457" s="18">
        <f t="shared" si="1161"/>
        <v>480</v>
      </c>
      <c r="BP457" s="18">
        <f t="shared" si="1162"/>
        <v>480</v>
      </c>
      <c r="BQ457" s="18">
        <f t="shared" si="1163"/>
        <v>480</v>
      </c>
      <c r="BR457" s="18">
        <f t="shared" si="1293"/>
        <v>0</v>
      </c>
      <c r="BS457" s="18">
        <f t="shared" si="1293"/>
        <v>0</v>
      </c>
      <c r="BT457" s="18">
        <f t="shared" si="1293"/>
        <v>0</v>
      </c>
      <c r="BU457" s="18">
        <f t="shared" si="1164"/>
        <v>480</v>
      </c>
      <c r="BV457" s="18">
        <f t="shared" si="1165"/>
        <v>480</v>
      </c>
      <c r="BW457" s="18">
        <f t="shared" si="1166"/>
        <v>480</v>
      </c>
      <c r="BX457" s="18">
        <f t="shared" si="1293"/>
        <v>0</v>
      </c>
      <c r="BY457" s="18">
        <f t="shared" si="1293"/>
        <v>0</v>
      </c>
      <c r="BZ457" s="18">
        <f t="shared" si="1293"/>
        <v>0</v>
      </c>
      <c r="CA457" s="18">
        <f t="shared" si="1167"/>
        <v>480</v>
      </c>
      <c r="CB457" s="18">
        <f t="shared" si="1168"/>
        <v>480</v>
      </c>
      <c r="CC457" s="18">
        <f t="shared" si="1169"/>
        <v>480</v>
      </c>
      <c r="CD457" s="18">
        <f t="shared" si="1293"/>
        <v>0</v>
      </c>
      <c r="CE457" s="27"/>
      <c r="CF457" s="33"/>
    </row>
    <row r="458" spans="1:119" ht="31.2" x14ac:dyDescent="0.3">
      <c r="A458" s="41" t="s">
        <v>84</v>
      </c>
      <c r="B458" s="39">
        <v>300</v>
      </c>
      <c r="C458" s="41"/>
      <c r="D458" s="41"/>
      <c r="E458" s="14" t="s">
        <v>552</v>
      </c>
      <c r="F458" s="18">
        <f t="shared" si="1291"/>
        <v>480</v>
      </c>
      <c r="G458" s="18">
        <f t="shared" si="1291"/>
        <v>480</v>
      </c>
      <c r="H458" s="18">
        <f t="shared" si="1291"/>
        <v>480</v>
      </c>
      <c r="I458" s="18">
        <f t="shared" si="1291"/>
        <v>0</v>
      </c>
      <c r="J458" s="18">
        <f t="shared" si="1291"/>
        <v>0</v>
      </c>
      <c r="K458" s="18">
        <f t="shared" si="1291"/>
        <v>0</v>
      </c>
      <c r="L458" s="18">
        <f t="shared" si="1269"/>
        <v>480</v>
      </c>
      <c r="M458" s="18">
        <f t="shared" si="1270"/>
        <v>480</v>
      </c>
      <c r="N458" s="18">
        <f t="shared" si="1271"/>
        <v>480</v>
      </c>
      <c r="O458" s="18">
        <f t="shared" si="1292"/>
        <v>0</v>
      </c>
      <c r="P458" s="18">
        <f t="shared" si="1292"/>
        <v>0</v>
      </c>
      <c r="Q458" s="18">
        <f t="shared" si="1292"/>
        <v>0</v>
      </c>
      <c r="R458" s="18">
        <f t="shared" si="1292"/>
        <v>0</v>
      </c>
      <c r="S458" s="18">
        <f t="shared" si="1292"/>
        <v>0</v>
      </c>
      <c r="T458" s="18">
        <f t="shared" si="1237"/>
        <v>480</v>
      </c>
      <c r="U458" s="18">
        <f t="shared" si="1238"/>
        <v>480</v>
      </c>
      <c r="V458" s="18">
        <f t="shared" si="1239"/>
        <v>480</v>
      </c>
      <c r="W458" s="18">
        <f t="shared" si="1293"/>
        <v>0</v>
      </c>
      <c r="X458" s="18">
        <f t="shared" si="1293"/>
        <v>0</v>
      </c>
      <c r="Y458" s="18">
        <f t="shared" si="1293"/>
        <v>0</v>
      </c>
      <c r="Z458" s="18">
        <f t="shared" si="1293"/>
        <v>0</v>
      </c>
      <c r="AA458" s="18">
        <f t="shared" si="1293"/>
        <v>0</v>
      </c>
      <c r="AB458" s="18">
        <f t="shared" si="1293"/>
        <v>0</v>
      </c>
      <c r="AC458" s="18">
        <f t="shared" si="1243"/>
        <v>480</v>
      </c>
      <c r="AD458" s="18">
        <f t="shared" si="1244"/>
        <v>480</v>
      </c>
      <c r="AE458" s="18">
        <f t="shared" si="1245"/>
        <v>480</v>
      </c>
      <c r="AF458" s="18">
        <f t="shared" si="1293"/>
        <v>0</v>
      </c>
      <c r="AG458" s="18">
        <f t="shared" si="1293"/>
        <v>0</v>
      </c>
      <c r="AH458" s="18">
        <f t="shared" si="1293"/>
        <v>0</v>
      </c>
      <c r="AI458" s="18">
        <f t="shared" si="1227"/>
        <v>480</v>
      </c>
      <c r="AJ458" s="18">
        <f t="shared" si="1228"/>
        <v>480</v>
      </c>
      <c r="AK458" s="18">
        <f t="shared" si="1229"/>
        <v>480</v>
      </c>
      <c r="AL458" s="18">
        <f t="shared" si="1293"/>
        <v>0</v>
      </c>
      <c r="AM458" s="18">
        <f t="shared" si="1230"/>
        <v>480</v>
      </c>
      <c r="AN458" s="18">
        <f t="shared" si="1293"/>
        <v>0</v>
      </c>
      <c r="AO458" s="18">
        <f t="shared" si="1293"/>
        <v>0</v>
      </c>
      <c r="AP458" s="18">
        <f t="shared" si="1293"/>
        <v>0</v>
      </c>
      <c r="AQ458" s="18">
        <f t="shared" si="1231"/>
        <v>480</v>
      </c>
      <c r="AR458" s="18">
        <f t="shared" si="1232"/>
        <v>480</v>
      </c>
      <c r="AS458" s="18">
        <f t="shared" si="1233"/>
        <v>480</v>
      </c>
      <c r="AT458" s="18">
        <f t="shared" si="1293"/>
        <v>0</v>
      </c>
      <c r="AU458" s="18">
        <f t="shared" si="1293"/>
        <v>0</v>
      </c>
      <c r="AV458" s="18">
        <f t="shared" si="1293"/>
        <v>0</v>
      </c>
      <c r="AW458" s="18">
        <f t="shared" si="1234"/>
        <v>480</v>
      </c>
      <c r="AX458" s="18">
        <f t="shared" si="1235"/>
        <v>480</v>
      </c>
      <c r="AY458" s="18">
        <f t="shared" si="1236"/>
        <v>480</v>
      </c>
      <c r="AZ458" s="18">
        <f t="shared" si="1293"/>
        <v>0</v>
      </c>
      <c r="BA458" s="18">
        <f t="shared" si="1293"/>
        <v>0</v>
      </c>
      <c r="BB458" s="18">
        <f t="shared" si="1293"/>
        <v>0</v>
      </c>
      <c r="BC458" s="18">
        <f t="shared" si="1186"/>
        <v>480</v>
      </c>
      <c r="BD458" s="18">
        <f t="shared" si="1187"/>
        <v>480</v>
      </c>
      <c r="BE458" s="18">
        <f t="shared" si="1188"/>
        <v>480</v>
      </c>
      <c r="BF458" s="18">
        <f t="shared" si="1293"/>
        <v>0</v>
      </c>
      <c r="BG458" s="18">
        <f t="shared" si="1293"/>
        <v>0</v>
      </c>
      <c r="BH458" s="18">
        <f t="shared" si="1293"/>
        <v>0</v>
      </c>
      <c r="BI458" s="18">
        <f t="shared" si="1183"/>
        <v>480</v>
      </c>
      <c r="BJ458" s="18">
        <f t="shared" si="1184"/>
        <v>480</v>
      </c>
      <c r="BK458" s="18">
        <f t="shared" si="1185"/>
        <v>480</v>
      </c>
      <c r="BL458" s="18">
        <f t="shared" si="1293"/>
        <v>0</v>
      </c>
      <c r="BM458" s="18">
        <f t="shared" si="1293"/>
        <v>0</v>
      </c>
      <c r="BN458" s="18">
        <f t="shared" si="1293"/>
        <v>0</v>
      </c>
      <c r="BO458" s="18">
        <f t="shared" si="1161"/>
        <v>480</v>
      </c>
      <c r="BP458" s="18">
        <f t="shared" si="1162"/>
        <v>480</v>
      </c>
      <c r="BQ458" s="18">
        <f t="shared" si="1163"/>
        <v>480</v>
      </c>
      <c r="BR458" s="18">
        <f t="shared" si="1293"/>
        <v>0</v>
      </c>
      <c r="BS458" s="18">
        <f t="shared" si="1293"/>
        <v>0</v>
      </c>
      <c r="BT458" s="18">
        <f t="shared" si="1293"/>
        <v>0</v>
      </c>
      <c r="BU458" s="18">
        <f t="shared" si="1164"/>
        <v>480</v>
      </c>
      <c r="BV458" s="18">
        <f t="shared" si="1165"/>
        <v>480</v>
      </c>
      <c r="BW458" s="18">
        <f t="shared" si="1166"/>
        <v>480</v>
      </c>
      <c r="BX458" s="18">
        <f t="shared" si="1293"/>
        <v>0</v>
      </c>
      <c r="BY458" s="18">
        <f t="shared" si="1293"/>
        <v>0</v>
      </c>
      <c r="BZ458" s="18">
        <f t="shared" si="1293"/>
        <v>0</v>
      </c>
      <c r="CA458" s="18">
        <f t="shared" si="1167"/>
        <v>480</v>
      </c>
      <c r="CB458" s="18">
        <f t="shared" si="1168"/>
        <v>480</v>
      </c>
      <c r="CC458" s="18">
        <f t="shared" si="1169"/>
        <v>480</v>
      </c>
      <c r="CD458" s="18">
        <f t="shared" si="1293"/>
        <v>0</v>
      </c>
      <c r="CE458" s="27"/>
      <c r="CF458" s="33"/>
    </row>
    <row r="459" spans="1:119" x14ac:dyDescent="0.3">
      <c r="A459" s="41" t="s">
        <v>84</v>
      </c>
      <c r="B459" s="39">
        <v>340</v>
      </c>
      <c r="C459" s="41"/>
      <c r="D459" s="41"/>
      <c r="E459" s="14" t="s">
        <v>563</v>
      </c>
      <c r="F459" s="18">
        <f t="shared" si="1291"/>
        <v>480</v>
      </c>
      <c r="G459" s="18">
        <f t="shared" si="1291"/>
        <v>480</v>
      </c>
      <c r="H459" s="18">
        <f t="shared" si="1291"/>
        <v>480</v>
      </c>
      <c r="I459" s="18">
        <f t="shared" si="1291"/>
        <v>0</v>
      </c>
      <c r="J459" s="18">
        <f t="shared" si="1291"/>
        <v>0</v>
      </c>
      <c r="K459" s="18">
        <f t="shared" si="1291"/>
        <v>0</v>
      </c>
      <c r="L459" s="18">
        <f t="shared" si="1269"/>
        <v>480</v>
      </c>
      <c r="M459" s="18">
        <f t="shared" si="1270"/>
        <v>480</v>
      </c>
      <c r="N459" s="18">
        <f t="shared" si="1271"/>
        <v>480</v>
      </c>
      <c r="O459" s="18">
        <f t="shared" si="1292"/>
        <v>0</v>
      </c>
      <c r="P459" s="18">
        <f t="shared" si="1292"/>
        <v>0</v>
      </c>
      <c r="Q459" s="18">
        <f t="shared" si="1292"/>
        <v>0</v>
      </c>
      <c r="R459" s="18">
        <f t="shared" si="1292"/>
        <v>0</v>
      </c>
      <c r="S459" s="18">
        <f t="shared" si="1292"/>
        <v>0</v>
      </c>
      <c r="T459" s="18">
        <f t="shared" si="1237"/>
        <v>480</v>
      </c>
      <c r="U459" s="18">
        <f t="shared" si="1238"/>
        <v>480</v>
      </c>
      <c r="V459" s="18">
        <f t="shared" si="1239"/>
        <v>480</v>
      </c>
      <c r="W459" s="18">
        <f t="shared" si="1293"/>
        <v>0</v>
      </c>
      <c r="X459" s="18">
        <f t="shared" si="1293"/>
        <v>0</v>
      </c>
      <c r="Y459" s="18">
        <f t="shared" si="1293"/>
        <v>0</v>
      </c>
      <c r="Z459" s="18">
        <f t="shared" si="1293"/>
        <v>0</v>
      </c>
      <c r="AA459" s="18">
        <f t="shared" si="1293"/>
        <v>0</v>
      </c>
      <c r="AB459" s="18">
        <f t="shared" si="1293"/>
        <v>0</v>
      </c>
      <c r="AC459" s="18">
        <f t="shared" si="1243"/>
        <v>480</v>
      </c>
      <c r="AD459" s="18">
        <f t="shared" si="1244"/>
        <v>480</v>
      </c>
      <c r="AE459" s="18">
        <f t="shared" si="1245"/>
        <v>480</v>
      </c>
      <c r="AF459" s="18">
        <f t="shared" si="1293"/>
        <v>0</v>
      </c>
      <c r="AG459" s="18">
        <f t="shared" si="1293"/>
        <v>0</v>
      </c>
      <c r="AH459" s="18">
        <f t="shared" si="1293"/>
        <v>0</v>
      </c>
      <c r="AI459" s="18">
        <f t="shared" si="1227"/>
        <v>480</v>
      </c>
      <c r="AJ459" s="18">
        <f t="shared" si="1228"/>
        <v>480</v>
      </c>
      <c r="AK459" s="18">
        <f t="shared" si="1229"/>
        <v>480</v>
      </c>
      <c r="AL459" s="18">
        <f t="shared" si="1293"/>
        <v>0</v>
      </c>
      <c r="AM459" s="18">
        <f t="shared" si="1230"/>
        <v>480</v>
      </c>
      <c r="AN459" s="18">
        <f t="shared" si="1293"/>
        <v>0</v>
      </c>
      <c r="AO459" s="18">
        <f t="shared" si="1293"/>
        <v>0</v>
      </c>
      <c r="AP459" s="18">
        <f t="shared" si="1293"/>
        <v>0</v>
      </c>
      <c r="AQ459" s="18">
        <f t="shared" si="1231"/>
        <v>480</v>
      </c>
      <c r="AR459" s="18">
        <f t="shared" si="1232"/>
        <v>480</v>
      </c>
      <c r="AS459" s="18">
        <f t="shared" si="1233"/>
        <v>480</v>
      </c>
      <c r="AT459" s="18">
        <f t="shared" si="1293"/>
        <v>0</v>
      </c>
      <c r="AU459" s="18">
        <f t="shared" si="1293"/>
        <v>0</v>
      </c>
      <c r="AV459" s="18">
        <f t="shared" si="1293"/>
        <v>0</v>
      </c>
      <c r="AW459" s="18">
        <f t="shared" si="1234"/>
        <v>480</v>
      </c>
      <c r="AX459" s="18">
        <f t="shared" si="1235"/>
        <v>480</v>
      </c>
      <c r="AY459" s="18">
        <f t="shared" si="1236"/>
        <v>480</v>
      </c>
      <c r="AZ459" s="18">
        <f t="shared" si="1293"/>
        <v>0</v>
      </c>
      <c r="BA459" s="18">
        <f t="shared" si="1293"/>
        <v>0</v>
      </c>
      <c r="BB459" s="18">
        <f t="shared" si="1293"/>
        <v>0</v>
      </c>
      <c r="BC459" s="18">
        <f t="shared" si="1186"/>
        <v>480</v>
      </c>
      <c r="BD459" s="18">
        <f t="shared" si="1187"/>
        <v>480</v>
      </c>
      <c r="BE459" s="18">
        <f t="shared" si="1188"/>
        <v>480</v>
      </c>
      <c r="BF459" s="18">
        <f t="shared" si="1293"/>
        <v>0</v>
      </c>
      <c r="BG459" s="18">
        <f t="shared" si="1293"/>
        <v>0</v>
      </c>
      <c r="BH459" s="18">
        <f t="shared" si="1293"/>
        <v>0</v>
      </c>
      <c r="BI459" s="18">
        <f t="shared" si="1183"/>
        <v>480</v>
      </c>
      <c r="BJ459" s="18">
        <f t="shared" si="1184"/>
        <v>480</v>
      </c>
      <c r="BK459" s="18">
        <f t="shared" si="1185"/>
        <v>480</v>
      </c>
      <c r="BL459" s="18">
        <f t="shared" si="1293"/>
        <v>0</v>
      </c>
      <c r="BM459" s="18">
        <f t="shared" si="1293"/>
        <v>0</v>
      </c>
      <c r="BN459" s="18">
        <f t="shared" si="1293"/>
        <v>0</v>
      </c>
      <c r="BO459" s="18">
        <f t="shared" si="1161"/>
        <v>480</v>
      </c>
      <c r="BP459" s="18">
        <f t="shared" si="1162"/>
        <v>480</v>
      </c>
      <c r="BQ459" s="18">
        <f t="shared" si="1163"/>
        <v>480</v>
      </c>
      <c r="BR459" s="18">
        <f t="shared" si="1293"/>
        <v>0</v>
      </c>
      <c r="BS459" s="18">
        <f t="shared" si="1293"/>
        <v>0</v>
      </c>
      <c r="BT459" s="18">
        <f t="shared" si="1293"/>
        <v>0</v>
      </c>
      <c r="BU459" s="18">
        <f t="shared" si="1164"/>
        <v>480</v>
      </c>
      <c r="BV459" s="18">
        <f t="shared" si="1165"/>
        <v>480</v>
      </c>
      <c r="BW459" s="18">
        <f t="shared" si="1166"/>
        <v>480</v>
      </c>
      <c r="BX459" s="18">
        <f t="shared" si="1293"/>
        <v>0</v>
      </c>
      <c r="BY459" s="18">
        <f t="shared" si="1293"/>
        <v>0</v>
      </c>
      <c r="BZ459" s="18">
        <f t="shared" si="1293"/>
        <v>0</v>
      </c>
      <c r="CA459" s="18">
        <f t="shared" si="1167"/>
        <v>480</v>
      </c>
      <c r="CB459" s="18">
        <f t="shared" si="1168"/>
        <v>480</v>
      </c>
      <c r="CC459" s="18">
        <f t="shared" si="1169"/>
        <v>480</v>
      </c>
      <c r="CD459" s="18">
        <f t="shared" si="1293"/>
        <v>0</v>
      </c>
      <c r="CE459" s="27"/>
      <c r="CF459" s="33"/>
    </row>
    <row r="460" spans="1:119" x14ac:dyDescent="0.3">
      <c r="A460" s="41" t="s">
        <v>84</v>
      </c>
      <c r="B460" s="39">
        <v>340</v>
      </c>
      <c r="C460" s="41" t="s">
        <v>27</v>
      </c>
      <c r="D460" s="41" t="s">
        <v>29</v>
      </c>
      <c r="E460" s="14" t="s">
        <v>536</v>
      </c>
      <c r="F460" s="18">
        <v>480</v>
      </c>
      <c r="G460" s="18">
        <v>480</v>
      </c>
      <c r="H460" s="18">
        <v>480</v>
      </c>
      <c r="I460" s="18"/>
      <c r="J460" s="18"/>
      <c r="K460" s="18"/>
      <c r="L460" s="18">
        <f t="shared" si="1269"/>
        <v>480</v>
      </c>
      <c r="M460" s="18">
        <f t="shared" si="1270"/>
        <v>480</v>
      </c>
      <c r="N460" s="18">
        <f t="shared" si="1271"/>
        <v>480</v>
      </c>
      <c r="O460" s="18"/>
      <c r="P460" s="18"/>
      <c r="Q460" s="18"/>
      <c r="R460" s="18"/>
      <c r="S460" s="18"/>
      <c r="T460" s="18">
        <f t="shared" si="1237"/>
        <v>480</v>
      </c>
      <c r="U460" s="18">
        <f t="shared" si="1238"/>
        <v>480</v>
      </c>
      <c r="V460" s="18">
        <f t="shared" si="1239"/>
        <v>480</v>
      </c>
      <c r="W460" s="18"/>
      <c r="X460" s="18"/>
      <c r="Y460" s="18"/>
      <c r="Z460" s="18"/>
      <c r="AA460" s="18"/>
      <c r="AB460" s="18"/>
      <c r="AC460" s="18">
        <f t="shared" si="1243"/>
        <v>480</v>
      </c>
      <c r="AD460" s="18">
        <f t="shared" si="1244"/>
        <v>480</v>
      </c>
      <c r="AE460" s="18">
        <f t="shared" si="1245"/>
        <v>480</v>
      </c>
      <c r="AF460" s="18"/>
      <c r="AG460" s="18"/>
      <c r="AH460" s="18"/>
      <c r="AI460" s="18">
        <f t="shared" si="1227"/>
        <v>480</v>
      </c>
      <c r="AJ460" s="18">
        <f t="shared" si="1228"/>
        <v>480</v>
      </c>
      <c r="AK460" s="18">
        <f t="shared" si="1229"/>
        <v>480</v>
      </c>
      <c r="AL460" s="18"/>
      <c r="AM460" s="18">
        <f t="shared" si="1230"/>
        <v>480</v>
      </c>
      <c r="AN460" s="18"/>
      <c r="AO460" s="18"/>
      <c r="AP460" s="18"/>
      <c r="AQ460" s="18">
        <f t="shared" si="1231"/>
        <v>480</v>
      </c>
      <c r="AR460" s="18">
        <f t="shared" si="1232"/>
        <v>480</v>
      </c>
      <c r="AS460" s="18">
        <f t="shared" si="1233"/>
        <v>480</v>
      </c>
      <c r="AT460" s="18"/>
      <c r="AU460" s="18"/>
      <c r="AV460" s="18"/>
      <c r="AW460" s="18">
        <f t="shared" si="1234"/>
        <v>480</v>
      </c>
      <c r="AX460" s="18">
        <f t="shared" si="1235"/>
        <v>480</v>
      </c>
      <c r="AY460" s="18">
        <f t="shared" si="1236"/>
        <v>480</v>
      </c>
      <c r="AZ460" s="18"/>
      <c r="BA460" s="18"/>
      <c r="BB460" s="18"/>
      <c r="BC460" s="18">
        <f t="shared" si="1186"/>
        <v>480</v>
      </c>
      <c r="BD460" s="18">
        <f t="shared" si="1187"/>
        <v>480</v>
      </c>
      <c r="BE460" s="18">
        <f t="shared" si="1188"/>
        <v>480</v>
      </c>
      <c r="BF460" s="18"/>
      <c r="BG460" s="18"/>
      <c r="BH460" s="18"/>
      <c r="BI460" s="18">
        <f t="shared" si="1183"/>
        <v>480</v>
      </c>
      <c r="BJ460" s="18">
        <f t="shared" si="1184"/>
        <v>480</v>
      </c>
      <c r="BK460" s="18">
        <f t="shared" si="1185"/>
        <v>480</v>
      </c>
      <c r="BL460" s="18"/>
      <c r="BM460" s="18"/>
      <c r="BN460" s="18"/>
      <c r="BO460" s="18">
        <f t="shared" si="1161"/>
        <v>480</v>
      </c>
      <c r="BP460" s="18">
        <f t="shared" si="1162"/>
        <v>480</v>
      </c>
      <c r="BQ460" s="18">
        <f t="shared" si="1163"/>
        <v>480</v>
      </c>
      <c r="BR460" s="18"/>
      <c r="BS460" s="18"/>
      <c r="BT460" s="18"/>
      <c r="BU460" s="18">
        <f t="shared" si="1164"/>
        <v>480</v>
      </c>
      <c r="BV460" s="18">
        <f t="shared" si="1165"/>
        <v>480</v>
      </c>
      <c r="BW460" s="18">
        <f t="shared" si="1166"/>
        <v>480</v>
      </c>
      <c r="BX460" s="18"/>
      <c r="BY460" s="18"/>
      <c r="BZ460" s="18"/>
      <c r="CA460" s="18">
        <f t="shared" si="1167"/>
        <v>480</v>
      </c>
      <c r="CB460" s="18">
        <f t="shared" si="1168"/>
        <v>480</v>
      </c>
      <c r="CC460" s="18">
        <f t="shared" si="1169"/>
        <v>480</v>
      </c>
      <c r="CD460" s="18"/>
      <c r="CE460" s="27"/>
      <c r="CF460" s="33"/>
    </row>
    <row r="461" spans="1:119" s="11" customFormat="1" ht="31.2" x14ac:dyDescent="0.3">
      <c r="A461" s="10" t="s">
        <v>88</v>
      </c>
      <c r="B461" s="16"/>
      <c r="C461" s="10"/>
      <c r="D461" s="10"/>
      <c r="E461" s="15" t="s">
        <v>965</v>
      </c>
      <c r="F461" s="17">
        <f t="shared" ref="F461:K465" si="1294">F462</f>
        <v>7085.9</v>
      </c>
      <c r="G461" s="17">
        <f t="shared" si="1294"/>
        <v>7085.9</v>
      </c>
      <c r="H461" s="17">
        <f t="shared" si="1294"/>
        <v>7085.9</v>
      </c>
      <c r="I461" s="17">
        <f t="shared" si="1294"/>
        <v>0</v>
      </c>
      <c r="J461" s="17">
        <f t="shared" si="1294"/>
        <v>0</v>
      </c>
      <c r="K461" s="17">
        <f t="shared" si="1294"/>
        <v>0</v>
      </c>
      <c r="L461" s="17">
        <f t="shared" si="1269"/>
        <v>7085.9</v>
      </c>
      <c r="M461" s="17">
        <f t="shared" si="1270"/>
        <v>7085.9</v>
      </c>
      <c r="N461" s="17">
        <f t="shared" si="1271"/>
        <v>7085.9</v>
      </c>
      <c r="O461" s="17">
        <f t="shared" ref="O461:S465" si="1295">O462</f>
        <v>2631.056</v>
      </c>
      <c r="P461" s="17">
        <f t="shared" si="1295"/>
        <v>0</v>
      </c>
      <c r="Q461" s="17">
        <f t="shared" si="1295"/>
        <v>0</v>
      </c>
      <c r="R461" s="17">
        <f t="shared" si="1295"/>
        <v>0</v>
      </c>
      <c r="S461" s="17">
        <f t="shared" si="1295"/>
        <v>0</v>
      </c>
      <c r="T461" s="17">
        <f t="shared" si="1237"/>
        <v>9716.9560000000001</v>
      </c>
      <c r="U461" s="17">
        <f t="shared" si="1238"/>
        <v>7085.9</v>
      </c>
      <c r="V461" s="17">
        <f t="shared" si="1239"/>
        <v>7085.9</v>
      </c>
      <c r="W461" s="17">
        <f t="shared" ref="W461:CD462" si="1296">W462</f>
        <v>0</v>
      </c>
      <c r="X461" s="17">
        <f t="shared" si="1296"/>
        <v>0</v>
      </c>
      <c r="Y461" s="17">
        <f t="shared" si="1296"/>
        <v>0</v>
      </c>
      <c r="Z461" s="17">
        <f t="shared" si="1296"/>
        <v>0</v>
      </c>
      <c r="AA461" s="17">
        <f t="shared" si="1296"/>
        <v>0</v>
      </c>
      <c r="AB461" s="17">
        <f t="shared" si="1296"/>
        <v>0</v>
      </c>
      <c r="AC461" s="17">
        <f t="shared" si="1243"/>
        <v>9716.9560000000001</v>
      </c>
      <c r="AD461" s="17">
        <f t="shared" si="1244"/>
        <v>7085.9</v>
      </c>
      <c r="AE461" s="17">
        <f t="shared" si="1245"/>
        <v>7085.9</v>
      </c>
      <c r="AF461" s="17">
        <f t="shared" si="1296"/>
        <v>0</v>
      </c>
      <c r="AG461" s="17">
        <f t="shared" si="1296"/>
        <v>0</v>
      </c>
      <c r="AH461" s="17">
        <f t="shared" si="1296"/>
        <v>0</v>
      </c>
      <c r="AI461" s="17">
        <f t="shared" si="1227"/>
        <v>9716.9560000000001</v>
      </c>
      <c r="AJ461" s="17">
        <f t="shared" si="1228"/>
        <v>7085.9</v>
      </c>
      <c r="AK461" s="17">
        <f t="shared" si="1229"/>
        <v>7085.9</v>
      </c>
      <c r="AL461" s="17">
        <f t="shared" si="1296"/>
        <v>0</v>
      </c>
      <c r="AM461" s="17">
        <f t="shared" si="1230"/>
        <v>9716.9560000000001</v>
      </c>
      <c r="AN461" s="17">
        <f t="shared" si="1296"/>
        <v>0</v>
      </c>
      <c r="AO461" s="17">
        <f t="shared" si="1296"/>
        <v>0</v>
      </c>
      <c r="AP461" s="17">
        <f t="shared" si="1296"/>
        <v>0</v>
      </c>
      <c r="AQ461" s="17">
        <f t="shared" si="1231"/>
        <v>9716.9560000000001</v>
      </c>
      <c r="AR461" s="17">
        <f t="shared" si="1232"/>
        <v>7085.9</v>
      </c>
      <c r="AS461" s="17">
        <f t="shared" si="1233"/>
        <v>7085.9</v>
      </c>
      <c r="AT461" s="17">
        <f t="shared" si="1296"/>
        <v>0</v>
      </c>
      <c r="AU461" s="17">
        <f t="shared" si="1296"/>
        <v>0</v>
      </c>
      <c r="AV461" s="17">
        <f t="shared" si="1296"/>
        <v>0</v>
      </c>
      <c r="AW461" s="17">
        <f t="shared" si="1234"/>
        <v>9716.9560000000001</v>
      </c>
      <c r="AX461" s="17">
        <f t="shared" si="1235"/>
        <v>7085.9</v>
      </c>
      <c r="AY461" s="17">
        <f t="shared" si="1236"/>
        <v>7085.9</v>
      </c>
      <c r="AZ461" s="17">
        <f t="shared" si="1296"/>
        <v>44.61</v>
      </c>
      <c r="BA461" s="17">
        <f t="shared" si="1296"/>
        <v>0</v>
      </c>
      <c r="BB461" s="17">
        <f t="shared" si="1296"/>
        <v>0</v>
      </c>
      <c r="BC461" s="17">
        <f t="shared" si="1186"/>
        <v>9761.5660000000007</v>
      </c>
      <c r="BD461" s="17">
        <f t="shared" si="1187"/>
        <v>7085.9</v>
      </c>
      <c r="BE461" s="17">
        <f t="shared" si="1188"/>
        <v>7085.9</v>
      </c>
      <c r="BF461" s="17">
        <f t="shared" si="1296"/>
        <v>0</v>
      </c>
      <c r="BG461" s="17">
        <f t="shared" si="1296"/>
        <v>0</v>
      </c>
      <c r="BH461" s="17">
        <f t="shared" si="1296"/>
        <v>0</v>
      </c>
      <c r="BI461" s="18">
        <f t="shared" si="1183"/>
        <v>9761.5660000000007</v>
      </c>
      <c r="BJ461" s="18">
        <f t="shared" si="1184"/>
        <v>7085.9</v>
      </c>
      <c r="BK461" s="18">
        <f t="shared" si="1185"/>
        <v>7085.9</v>
      </c>
      <c r="BL461" s="17">
        <f t="shared" si="1296"/>
        <v>27.515000000000001</v>
      </c>
      <c r="BM461" s="17">
        <f t="shared" si="1296"/>
        <v>0</v>
      </c>
      <c r="BN461" s="17">
        <f t="shared" si="1296"/>
        <v>0</v>
      </c>
      <c r="BO461" s="17">
        <f t="shared" si="1161"/>
        <v>9789.0810000000001</v>
      </c>
      <c r="BP461" s="17">
        <f t="shared" si="1162"/>
        <v>7085.9</v>
      </c>
      <c r="BQ461" s="17">
        <f t="shared" si="1163"/>
        <v>7085.9</v>
      </c>
      <c r="BR461" s="17">
        <f t="shared" si="1296"/>
        <v>0</v>
      </c>
      <c r="BS461" s="17">
        <f t="shared" si="1296"/>
        <v>0</v>
      </c>
      <c r="BT461" s="17">
        <f t="shared" si="1296"/>
        <v>0</v>
      </c>
      <c r="BU461" s="17">
        <f t="shared" si="1164"/>
        <v>9789.0810000000001</v>
      </c>
      <c r="BV461" s="17">
        <f t="shared" si="1165"/>
        <v>7085.9</v>
      </c>
      <c r="BW461" s="17">
        <f t="shared" si="1166"/>
        <v>7085.9</v>
      </c>
      <c r="BX461" s="17">
        <f t="shared" si="1296"/>
        <v>0</v>
      </c>
      <c r="BY461" s="17">
        <f t="shared" si="1296"/>
        <v>0</v>
      </c>
      <c r="BZ461" s="17">
        <f t="shared" si="1296"/>
        <v>0</v>
      </c>
      <c r="CA461" s="17">
        <f t="shared" si="1167"/>
        <v>9789.0810000000001</v>
      </c>
      <c r="CB461" s="17">
        <f t="shared" si="1168"/>
        <v>7085.9</v>
      </c>
      <c r="CC461" s="17">
        <f t="shared" si="1169"/>
        <v>7085.9</v>
      </c>
      <c r="CD461" s="17">
        <f t="shared" si="1296"/>
        <v>0</v>
      </c>
      <c r="CE461" s="26"/>
      <c r="CF461" s="33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</row>
    <row r="462" spans="1:119" ht="62.4" x14ac:dyDescent="0.3">
      <c r="A462" s="41" t="s">
        <v>89</v>
      </c>
      <c r="B462" s="39"/>
      <c r="C462" s="41"/>
      <c r="D462" s="41"/>
      <c r="E462" s="14" t="s">
        <v>966</v>
      </c>
      <c r="F462" s="18">
        <f t="shared" si="1294"/>
        <v>7085.9</v>
      </c>
      <c r="G462" s="18">
        <f t="shared" si="1294"/>
        <v>7085.9</v>
      </c>
      <c r="H462" s="18">
        <f t="shared" si="1294"/>
        <v>7085.9</v>
      </c>
      <c r="I462" s="18">
        <f t="shared" si="1294"/>
        <v>0</v>
      </c>
      <c r="J462" s="18">
        <f t="shared" si="1294"/>
        <v>0</v>
      </c>
      <c r="K462" s="18">
        <f t="shared" si="1294"/>
        <v>0</v>
      </c>
      <c r="L462" s="18">
        <f t="shared" si="1269"/>
        <v>7085.9</v>
      </c>
      <c r="M462" s="18">
        <f t="shared" si="1270"/>
        <v>7085.9</v>
      </c>
      <c r="N462" s="18">
        <f t="shared" si="1271"/>
        <v>7085.9</v>
      </c>
      <c r="O462" s="18">
        <f t="shared" si="1295"/>
        <v>2631.056</v>
      </c>
      <c r="P462" s="18">
        <f t="shared" si="1295"/>
        <v>0</v>
      </c>
      <c r="Q462" s="18">
        <f t="shared" si="1295"/>
        <v>0</v>
      </c>
      <c r="R462" s="18">
        <f t="shared" si="1295"/>
        <v>0</v>
      </c>
      <c r="S462" s="18">
        <f t="shared" si="1295"/>
        <v>0</v>
      </c>
      <c r="T462" s="18">
        <f t="shared" si="1237"/>
        <v>9716.9560000000001</v>
      </c>
      <c r="U462" s="18">
        <f t="shared" si="1238"/>
        <v>7085.9</v>
      </c>
      <c r="V462" s="18">
        <f t="shared" si="1239"/>
        <v>7085.9</v>
      </c>
      <c r="W462" s="18">
        <f t="shared" si="1296"/>
        <v>0</v>
      </c>
      <c r="X462" s="18">
        <f t="shared" si="1296"/>
        <v>0</v>
      </c>
      <c r="Y462" s="18">
        <f t="shared" si="1296"/>
        <v>0</v>
      </c>
      <c r="Z462" s="18">
        <f t="shared" si="1296"/>
        <v>0</v>
      </c>
      <c r="AA462" s="18">
        <f t="shared" si="1296"/>
        <v>0</v>
      </c>
      <c r="AB462" s="18">
        <f t="shared" si="1296"/>
        <v>0</v>
      </c>
      <c r="AC462" s="18">
        <f t="shared" si="1243"/>
        <v>9716.9560000000001</v>
      </c>
      <c r="AD462" s="18">
        <f t="shared" si="1244"/>
        <v>7085.9</v>
      </c>
      <c r="AE462" s="18">
        <f t="shared" si="1245"/>
        <v>7085.9</v>
      </c>
      <c r="AF462" s="18">
        <f t="shared" si="1296"/>
        <v>0</v>
      </c>
      <c r="AG462" s="18">
        <f t="shared" si="1296"/>
        <v>0</v>
      </c>
      <c r="AH462" s="18">
        <f t="shared" si="1296"/>
        <v>0</v>
      </c>
      <c r="AI462" s="18">
        <f t="shared" si="1227"/>
        <v>9716.9560000000001</v>
      </c>
      <c r="AJ462" s="18">
        <f t="shared" si="1228"/>
        <v>7085.9</v>
      </c>
      <c r="AK462" s="18">
        <f t="shared" si="1229"/>
        <v>7085.9</v>
      </c>
      <c r="AL462" s="18">
        <f t="shared" si="1296"/>
        <v>0</v>
      </c>
      <c r="AM462" s="18">
        <f t="shared" si="1230"/>
        <v>9716.9560000000001</v>
      </c>
      <c r="AN462" s="18">
        <f t="shared" si="1296"/>
        <v>0</v>
      </c>
      <c r="AO462" s="18">
        <f t="shared" si="1296"/>
        <v>0</v>
      </c>
      <c r="AP462" s="18">
        <f t="shared" si="1296"/>
        <v>0</v>
      </c>
      <c r="AQ462" s="18">
        <f t="shared" si="1231"/>
        <v>9716.9560000000001</v>
      </c>
      <c r="AR462" s="18">
        <f t="shared" si="1232"/>
        <v>7085.9</v>
      </c>
      <c r="AS462" s="18">
        <f t="shared" si="1233"/>
        <v>7085.9</v>
      </c>
      <c r="AT462" s="18">
        <f t="shared" si="1296"/>
        <v>0</v>
      </c>
      <c r="AU462" s="18">
        <f t="shared" si="1296"/>
        <v>0</v>
      </c>
      <c r="AV462" s="18">
        <f t="shared" si="1296"/>
        <v>0</v>
      </c>
      <c r="AW462" s="18">
        <f t="shared" si="1234"/>
        <v>9716.9560000000001</v>
      </c>
      <c r="AX462" s="18">
        <f t="shared" si="1235"/>
        <v>7085.9</v>
      </c>
      <c r="AY462" s="18">
        <f t="shared" si="1236"/>
        <v>7085.9</v>
      </c>
      <c r="AZ462" s="18">
        <f>AZ463+AZ467</f>
        <v>44.61</v>
      </c>
      <c r="BA462" s="18">
        <f t="shared" ref="BA462:BB462" si="1297">BA463+BA467</f>
        <v>0</v>
      </c>
      <c r="BB462" s="18">
        <f t="shared" si="1297"/>
        <v>0</v>
      </c>
      <c r="BC462" s="18">
        <f t="shared" si="1186"/>
        <v>9761.5660000000007</v>
      </c>
      <c r="BD462" s="18">
        <f t="shared" si="1187"/>
        <v>7085.9</v>
      </c>
      <c r="BE462" s="18">
        <f t="shared" si="1188"/>
        <v>7085.9</v>
      </c>
      <c r="BF462" s="18">
        <f t="shared" ref="BF462:BH462" si="1298">BF463+BF467</f>
        <v>0</v>
      </c>
      <c r="BG462" s="18">
        <f t="shared" si="1298"/>
        <v>0</v>
      </c>
      <c r="BH462" s="18">
        <f t="shared" si="1298"/>
        <v>0</v>
      </c>
      <c r="BI462" s="18">
        <f t="shared" si="1183"/>
        <v>9761.5660000000007</v>
      </c>
      <c r="BJ462" s="18">
        <f t="shared" si="1184"/>
        <v>7085.9</v>
      </c>
      <c r="BK462" s="18">
        <f t="shared" si="1185"/>
        <v>7085.9</v>
      </c>
      <c r="BL462" s="18">
        <f>BL463+BL467+BL471</f>
        <v>27.515000000000001</v>
      </c>
      <c r="BM462" s="18">
        <f t="shared" ref="BM462:CD462" si="1299">BM463+BM467+BM471</f>
        <v>0</v>
      </c>
      <c r="BN462" s="18">
        <f t="shared" si="1299"/>
        <v>0</v>
      </c>
      <c r="BO462" s="18">
        <f t="shared" si="1161"/>
        <v>9789.0810000000001</v>
      </c>
      <c r="BP462" s="18">
        <f t="shared" si="1162"/>
        <v>7085.9</v>
      </c>
      <c r="BQ462" s="18">
        <f t="shared" si="1163"/>
        <v>7085.9</v>
      </c>
      <c r="BR462" s="18">
        <f t="shared" ref="BR462:BT462" si="1300">BR463+BR467+BR471</f>
        <v>0</v>
      </c>
      <c r="BS462" s="18">
        <f t="shared" si="1300"/>
        <v>0</v>
      </c>
      <c r="BT462" s="18">
        <f t="shared" si="1300"/>
        <v>0</v>
      </c>
      <c r="BU462" s="18">
        <f t="shared" si="1164"/>
        <v>9789.0810000000001</v>
      </c>
      <c r="BV462" s="18">
        <f t="shared" si="1165"/>
        <v>7085.9</v>
      </c>
      <c r="BW462" s="18">
        <f t="shared" si="1166"/>
        <v>7085.9</v>
      </c>
      <c r="BX462" s="18">
        <f t="shared" ref="BX462:BZ462" si="1301">BX463+BX467+BX471</f>
        <v>0</v>
      </c>
      <c r="BY462" s="18">
        <f t="shared" si="1301"/>
        <v>0</v>
      </c>
      <c r="BZ462" s="18">
        <f t="shared" si="1301"/>
        <v>0</v>
      </c>
      <c r="CA462" s="18">
        <f t="shared" si="1167"/>
        <v>9789.0810000000001</v>
      </c>
      <c r="CB462" s="18">
        <f t="shared" si="1168"/>
        <v>7085.9</v>
      </c>
      <c r="CC462" s="18">
        <f t="shared" si="1169"/>
        <v>7085.9</v>
      </c>
      <c r="CD462" s="18">
        <f t="shared" si="1299"/>
        <v>0</v>
      </c>
      <c r="CE462" s="27"/>
      <c r="CF462" s="33"/>
    </row>
    <row r="463" spans="1:119" ht="46.8" x14ac:dyDescent="0.3">
      <c r="A463" s="41" t="s">
        <v>87</v>
      </c>
      <c r="B463" s="39"/>
      <c r="C463" s="41"/>
      <c r="D463" s="41"/>
      <c r="E463" s="14" t="s">
        <v>599</v>
      </c>
      <c r="F463" s="18">
        <f t="shared" si="1294"/>
        <v>7085.9</v>
      </c>
      <c r="G463" s="18">
        <f t="shared" si="1294"/>
        <v>7085.9</v>
      </c>
      <c r="H463" s="18">
        <f t="shared" si="1294"/>
        <v>7085.9</v>
      </c>
      <c r="I463" s="18">
        <f t="shared" si="1294"/>
        <v>0</v>
      </c>
      <c r="J463" s="18">
        <f t="shared" si="1294"/>
        <v>0</v>
      </c>
      <c r="K463" s="18">
        <f t="shared" si="1294"/>
        <v>0</v>
      </c>
      <c r="L463" s="18">
        <f t="shared" si="1269"/>
        <v>7085.9</v>
      </c>
      <c r="M463" s="18">
        <f t="shared" si="1270"/>
        <v>7085.9</v>
      </c>
      <c r="N463" s="18">
        <f t="shared" si="1271"/>
        <v>7085.9</v>
      </c>
      <c r="O463" s="18">
        <f t="shared" si="1295"/>
        <v>2631.056</v>
      </c>
      <c r="P463" s="18">
        <f t="shared" si="1295"/>
        <v>0</v>
      </c>
      <c r="Q463" s="18">
        <f t="shared" si="1295"/>
        <v>0</v>
      </c>
      <c r="R463" s="18">
        <f t="shared" si="1295"/>
        <v>0</v>
      </c>
      <c r="S463" s="18">
        <f t="shared" si="1295"/>
        <v>0</v>
      </c>
      <c r="T463" s="18">
        <f t="shared" si="1237"/>
        <v>9716.9560000000001</v>
      </c>
      <c r="U463" s="18">
        <f t="shared" si="1238"/>
        <v>7085.9</v>
      </c>
      <c r="V463" s="18">
        <f t="shared" si="1239"/>
        <v>7085.9</v>
      </c>
      <c r="W463" s="18">
        <f t="shared" ref="W463:CD465" si="1302">W464</f>
        <v>0</v>
      </c>
      <c r="X463" s="18">
        <f t="shared" si="1302"/>
        <v>0</v>
      </c>
      <c r="Y463" s="18">
        <f t="shared" si="1302"/>
        <v>0</v>
      </c>
      <c r="Z463" s="18">
        <f t="shared" si="1302"/>
        <v>0</v>
      </c>
      <c r="AA463" s="18">
        <f t="shared" si="1302"/>
        <v>0</v>
      </c>
      <c r="AB463" s="18">
        <f t="shared" si="1302"/>
        <v>0</v>
      </c>
      <c r="AC463" s="18">
        <f t="shared" si="1243"/>
        <v>9716.9560000000001</v>
      </c>
      <c r="AD463" s="18">
        <f t="shared" si="1244"/>
        <v>7085.9</v>
      </c>
      <c r="AE463" s="18">
        <f t="shared" si="1245"/>
        <v>7085.9</v>
      </c>
      <c r="AF463" s="18">
        <f t="shared" si="1302"/>
        <v>0</v>
      </c>
      <c r="AG463" s="18">
        <f t="shared" si="1302"/>
        <v>0</v>
      </c>
      <c r="AH463" s="18">
        <f t="shared" si="1302"/>
        <v>0</v>
      </c>
      <c r="AI463" s="18">
        <f t="shared" si="1227"/>
        <v>9716.9560000000001</v>
      </c>
      <c r="AJ463" s="18">
        <f t="shared" si="1228"/>
        <v>7085.9</v>
      </c>
      <c r="AK463" s="18">
        <f t="shared" si="1229"/>
        <v>7085.9</v>
      </c>
      <c r="AL463" s="18">
        <f t="shared" si="1302"/>
        <v>0</v>
      </c>
      <c r="AM463" s="18">
        <f t="shared" si="1230"/>
        <v>9716.9560000000001</v>
      </c>
      <c r="AN463" s="18">
        <f t="shared" si="1302"/>
        <v>0</v>
      </c>
      <c r="AO463" s="18">
        <f t="shared" si="1302"/>
        <v>0</v>
      </c>
      <c r="AP463" s="18">
        <f t="shared" si="1302"/>
        <v>0</v>
      </c>
      <c r="AQ463" s="18">
        <f t="shared" si="1231"/>
        <v>9716.9560000000001</v>
      </c>
      <c r="AR463" s="18">
        <f t="shared" si="1232"/>
        <v>7085.9</v>
      </c>
      <c r="AS463" s="18">
        <f t="shared" si="1233"/>
        <v>7085.9</v>
      </c>
      <c r="AT463" s="18">
        <f t="shared" si="1302"/>
        <v>0</v>
      </c>
      <c r="AU463" s="18">
        <f t="shared" si="1302"/>
        <v>0</v>
      </c>
      <c r="AV463" s="18">
        <f t="shared" si="1302"/>
        <v>0</v>
      </c>
      <c r="AW463" s="18">
        <f t="shared" si="1234"/>
        <v>9716.9560000000001</v>
      </c>
      <c r="AX463" s="18">
        <f t="shared" si="1235"/>
        <v>7085.9</v>
      </c>
      <c r="AY463" s="18">
        <f t="shared" si="1236"/>
        <v>7085.9</v>
      </c>
      <c r="AZ463" s="18">
        <f t="shared" si="1302"/>
        <v>0</v>
      </c>
      <c r="BA463" s="18">
        <f t="shared" si="1302"/>
        <v>0</v>
      </c>
      <c r="BB463" s="18">
        <f t="shared" si="1302"/>
        <v>0</v>
      </c>
      <c r="BC463" s="18">
        <f t="shared" si="1186"/>
        <v>9716.9560000000001</v>
      </c>
      <c r="BD463" s="18">
        <f t="shared" si="1187"/>
        <v>7085.9</v>
      </c>
      <c r="BE463" s="18">
        <f t="shared" si="1188"/>
        <v>7085.9</v>
      </c>
      <c r="BF463" s="18">
        <f t="shared" si="1302"/>
        <v>0</v>
      </c>
      <c r="BG463" s="18">
        <f t="shared" si="1302"/>
        <v>0</v>
      </c>
      <c r="BH463" s="18">
        <f t="shared" si="1302"/>
        <v>0</v>
      </c>
      <c r="BI463" s="18">
        <f t="shared" si="1183"/>
        <v>9716.9560000000001</v>
      </c>
      <c r="BJ463" s="18">
        <f t="shared" si="1184"/>
        <v>7085.9</v>
      </c>
      <c r="BK463" s="18">
        <f t="shared" si="1185"/>
        <v>7085.9</v>
      </c>
      <c r="BL463" s="18">
        <f t="shared" si="1302"/>
        <v>0</v>
      </c>
      <c r="BM463" s="18">
        <f t="shared" si="1302"/>
        <v>0</v>
      </c>
      <c r="BN463" s="18">
        <f t="shared" si="1302"/>
        <v>0</v>
      </c>
      <c r="BO463" s="18">
        <f t="shared" si="1161"/>
        <v>9716.9560000000001</v>
      </c>
      <c r="BP463" s="18">
        <f t="shared" si="1162"/>
        <v>7085.9</v>
      </c>
      <c r="BQ463" s="18">
        <f t="shared" si="1163"/>
        <v>7085.9</v>
      </c>
      <c r="BR463" s="18">
        <f t="shared" si="1302"/>
        <v>0</v>
      </c>
      <c r="BS463" s="18">
        <f t="shared" si="1302"/>
        <v>0</v>
      </c>
      <c r="BT463" s="18">
        <f t="shared" si="1302"/>
        <v>0</v>
      </c>
      <c r="BU463" s="18">
        <f t="shared" si="1164"/>
        <v>9716.9560000000001</v>
      </c>
      <c r="BV463" s="18">
        <f t="shared" si="1165"/>
        <v>7085.9</v>
      </c>
      <c r="BW463" s="18">
        <f t="shared" si="1166"/>
        <v>7085.9</v>
      </c>
      <c r="BX463" s="18">
        <f t="shared" si="1302"/>
        <v>0</v>
      </c>
      <c r="BY463" s="18">
        <f t="shared" si="1302"/>
        <v>0</v>
      </c>
      <c r="BZ463" s="18">
        <f t="shared" si="1302"/>
        <v>0</v>
      </c>
      <c r="CA463" s="18">
        <f t="shared" si="1167"/>
        <v>9716.9560000000001</v>
      </c>
      <c r="CB463" s="18">
        <f t="shared" si="1168"/>
        <v>7085.9</v>
      </c>
      <c r="CC463" s="18">
        <f t="shared" si="1169"/>
        <v>7085.9</v>
      </c>
      <c r="CD463" s="18">
        <f t="shared" si="1302"/>
        <v>0</v>
      </c>
      <c r="CE463" s="27"/>
      <c r="CF463" s="33"/>
    </row>
    <row r="464" spans="1:119" ht="46.8" x14ac:dyDescent="0.3">
      <c r="A464" s="41" t="s">
        <v>87</v>
      </c>
      <c r="B464" s="39">
        <v>600</v>
      </c>
      <c r="C464" s="41"/>
      <c r="D464" s="41"/>
      <c r="E464" s="14" t="s">
        <v>554</v>
      </c>
      <c r="F464" s="18">
        <f t="shared" si="1294"/>
        <v>7085.9</v>
      </c>
      <c r="G464" s="18">
        <f t="shared" si="1294"/>
        <v>7085.9</v>
      </c>
      <c r="H464" s="18">
        <f t="shared" si="1294"/>
        <v>7085.9</v>
      </c>
      <c r="I464" s="18">
        <f t="shared" si="1294"/>
        <v>0</v>
      </c>
      <c r="J464" s="18">
        <f t="shared" si="1294"/>
        <v>0</v>
      </c>
      <c r="K464" s="18">
        <f t="shared" si="1294"/>
        <v>0</v>
      </c>
      <c r="L464" s="18">
        <f t="shared" si="1269"/>
        <v>7085.9</v>
      </c>
      <c r="M464" s="18">
        <f t="shared" si="1270"/>
        <v>7085.9</v>
      </c>
      <c r="N464" s="18">
        <f t="shared" si="1271"/>
        <v>7085.9</v>
      </c>
      <c r="O464" s="18">
        <f t="shared" si="1295"/>
        <v>2631.056</v>
      </c>
      <c r="P464" s="18">
        <f t="shared" si="1295"/>
        <v>0</v>
      </c>
      <c r="Q464" s="18">
        <f t="shared" si="1295"/>
        <v>0</v>
      </c>
      <c r="R464" s="18">
        <f t="shared" si="1295"/>
        <v>0</v>
      </c>
      <c r="S464" s="18">
        <f t="shared" si="1295"/>
        <v>0</v>
      </c>
      <c r="T464" s="18">
        <f t="shared" si="1237"/>
        <v>9716.9560000000001</v>
      </c>
      <c r="U464" s="18">
        <f t="shared" si="1238"/>
        <v>7085.9</v>
      </c>
      <c r="V464" s="18">
        <f t="shared" si="1239"/>
        <v>7085.9</v>
      </c>
      <c r="W464" s="18">
        <f t="shared" si="1302"/>
        <v>0</v>
      </c>
      <c r="X464" s="18">
        <f t="shared" si="1302"/>
        <v>0</v>
      </c>
      <c r="Y464" s="18">
        <f t="shared" si="1302"/>
        <v>0</v>
      </c>
      <c r="Z464" s="18">
        <f t="shared" si="1302"/>
        <v>0</v>
      </c>
      <c r="AA464" s="18">
        <f t="shared" si="1302"/>
        <v>0</v>
      </c>
      <c r="AB464" s="18">
        <f t="shared" si="1302"/>
        <v>0</v>
      </c>
      <c r="AC464" s="18">
        <f t="shared" si="1243"/>
        <v>9716.9560000000001</v>
      </c>
      <c r="AD464" s="18">
        <f t="shared" si="1244"/>
        <v>7085.9</v>
      </c>
      <c r="AE464" s="18">
        <f t="shared" si="1245"/>
        <v>7085.9</v>
      </c>
      <c r="AF464" s="18">
        <f t="shared" si="1302"/>
        <v>0</v>
      </c>
      <c r="AG464" s="18">
        <f t="shared" si="1302"/>
        <v>0</v>
      </c>
      <c r="AH464" s="18">
        <f t="shared" si="1302"/>
        <v>0</v>
      </c>
      <c r="AI464" s="18">
        <f t="shared" si="1227"/>
        <v>9716.9560000000001</v>
      </c>
      <c r="AJ464" s="18">
        <f t="shared" si="1228"/>
        <v>7085.9</v>
      </c>
      <c r="AK464" s="18">
        <f t="shared" si="1229"/>
        <v>7085.9</v>
      </c>
      <c r="AL464" s="18">
        <f t="shared" si="1302"/>
        <v>0</v>
      </c>
      <c r="AM464" s="18">
        <f t="shared" si="1230"/>
        <v>9716.9560000000001</v>
      </c>
      <c r="AN464" s="18">
        <f t="shared" si="1302"/>
        <v>0</v>
      </c>
      <c r="AO464" s="18">
        <f t="shared" si="1302"/>
        <v>0</v>
      </c>
      <c r="AP464" s="18">
        <f t="shared" si="1302"/>
        <v>0</v>
      </c>
      <c r="AQ464" s="18">
        <f t="shared" si="1231"/>
        <v>9716.9560000000001</v>
      </c>
      <c r="AR464" s="18">
        <f t="shared" si="1232"/>
        <v>7085.9</v>
      </c>
      <c r="AS464" s="18">
        <f t="shared" si="1233"/>
        <v>7085.9</v>
      </c>
      <c r="AT464" s="18">
        <f t="shared" si="1302"/>
        <v>0</v>
      </c>
      <c r="AU464" s="18">
        <f t="shared" si="1302"/>
        <v>0</v>
      </c>
      <c r="AV464" s="18">
        <f t="shared" si="1302"/>
        <v>0</v>
      </c>
      <c r="AW464" s="18">
        <f t="shared" si="1234"/>
        <v>9716.9560000000001</v>
      </c>
      <c r="AX464" s="18">
        <f t="shared" si="1235"/>
        <v>7085.9</v>
      </c>
      <c r="AY464" s="18">
        <f t="shared" si="1236"/>
        <v>7085.9</v>
      </c>
      <c r="AZ464" s="18">
        <f t="shared" si="1302"/>
        <v>0</v>
      </c>
      <c r="BA464" s="18">
        <f t="shared" si="1302"/>
        <v>0</v>
      </c>
      <c r="BB464" s="18">
        <f t="shared" si="1302"/>
        <v>0</v>
      </c>
      <c r="BC464" s="18">
        <f t="shared" si="1186"/>
        <v>9716.9560000000001</v>
      </c>
      <c r="BD464" s="18">
        <f t="shared" si="1187"/>
        <v>7085.9</v>
      </c>
      <c r="BE464" s="18">
        <f t="shared" si="1188"/>
        <v>7085.9</v>
      </c>
      <c r="BF464" s="18">
        <f t="shared" si="1302"/>
        <v>0</v>
      </c>
      <c r="BG464" s="18">
        <f t="shared" si="1302"/>
        <v>0</v>
      </c>
      <c r="BH464" s="18">
        <f t="shared" si="1302"/>
        <v>0</v>
      </c>
      <c r="BI464" s="18">
        <f t="shared" si="1183"/>
        <v>9716.9560000000001</v>
      </c>
      <c r="BJ464" s="18">
        <f t="shared" si="1184"/>
        <v>7085.9</v>
      </c>
      <c r="BK464" s="18">
        <f t="shared" si="1185"/>
        <v>7085.9</v>
      </c>
      <c r="BL464" s="18">
        <f t="shared" si="1302"/>
        <v>0</v>
      </c>
      <c r="BM464" s="18">
        <f t="shared" si="1302"/>
        <v>0</v>
      </c>
      <c r="BN464" s="18">
        <f t="shared" si="1302"/>
        <v>0</v>
      </c>
      <c r="BO464" s="18">
        <f t="shared" ref="BO464:BO527" si="1303">BI464+BL464</f>
        <v>9716.9560000000001</v>
      </c>
      <c r="BP464" s="18">
        <f t="shared" ref="BP464:BP527" si="1304">BJ464+BM464</f>
        <v>7085.9</v>
      </c>
      <c r="BQ464" s="18">
        <f t="shared" ref="BQ464:BQ527" si="1305">BK464+BN464</f>
        <v>7085.9</v>
      </c>
      <c r="BR464" s="18">
        <f t="shared" si="1302"/>
        <v>0</v>
      </c>
      <c r="BS464" s="18">
        <f t="shared" si="1302"/>
        <v>0</v>
      </c>
      <c r="BT464" s="18">
        <f t="shared" si="1302"/>
        <v>0</v>
      </c>
      <c r="BU464" s="18">
        <f t="shared" ref="BU464:BU527" si="1306">BO464+BR464</f>
        <v>9716.9560000000001</v>
      </c>
      <c r="BV464" s="18">
        <f t="shared" ref="BV464:BV527" si="1307">BP464+BS464</f>
        <v>7085.9</v>
      </c>
      <c r="BW464" s="18">
        <f t="shared" ref="BW464:BW527" si="1308">BQ464+BT464</f>
        <v>7085.9</v>
      </c>
      <c r="BX464" s="18">
        <f t="shared" si="1302"/>
        <v>0</v>
      </c>
      <c r="BY464" s="18">
        <f t="shared" si="1302"/>
        <v>0</v>
      </c>
      <c r="BZ464" s="18">
        <f t="shared" si="1302"/>
        <v>0</v>
      </c>
      <c r="CA464" s="18">
        <f t="shared" ref="CA464:CA527" si="1309">BU464+BX464</f>
        <v>9716.9560000000001</v>
      </c>
      <c r="CB464" s="18">
        <f t="shared" ref="CB464:CB527" si="1310">BV464+BY464</f>
        <v>7085.9</v>
      </c>
      <c r="CC464" s="18">
        <f t="shared" ref="CC464:CC527" si="1311">BW464+BZ464</f>
        <v>7085.9</v>
      </c>
      <c r="CD464" s="18">
        <f t="shared" si="1302"/>
        <v>0</v>
      </c>
      <c r="CE464" s="27"/>
      <c r="CF464" s="33"/>
    </row>
    <row r="465" spans="1:119" x14ac:dyDescent="0.3">
      <c r="A465" s="41" t="s">
        <v>87</v>
      </c>
      <c r="B465" s="39">
        <v>620</v>
      </c>
      <c r="C465" s="41"/>
      <c r="D465" s="41"/>
      <c r="E465" s="14" t="s">
        <v>569</v>
      </c>
      <c r="F465" s="18">
        <f t="shared" si="1294"/>
        <v>7085.9</v>
      </c>
      <c r="G465" s="18">
        <f t="shared" si="1294"/>
        <v>7085.9</v>
      </c>
      <c r="H465" s="18">
        <f t="shared" si="1294"/>
        <v>7085.9</v>
      </c>
      <c r="I465" s="18">
        <f t="shared" si="1294"/>
        <v>0</v>
      </c>
      <c r="J465" s="18">
        <f t="shared" si="1294"/>
        <v>0</v>
      </c>
      <c r="K465" s="18">
        <f t="shared" si="1294"/>
        <v>0</v>
      </c>
      <c r="L465" s="18">
        <f t="shared" si="1269"/>
        <v>7085.9</v>
      </c>
      <c r="M465" s="18">
        <f t="shared" si="1270"/>
        <v>7085.9</v>
      </c>
      <c r="N465" s="18">
        <f t="shared" si="1271"/>
        <v>7085.9</v>
      </c>
      <c r="O465" s="18">
        <f t="shared" si="1295"/>
        <v>2631.056</v>
      </c>
      <c r="P465" s="18">
        <f t="shared" si="1295"/>
        <v>0</v>
      </c>
      <c r="Q465" s="18">
        <f t="shared" si="1295"/>
        <v>0</v>
      </c>
      <c r="R465" s="18">
        <f t="shared" si="1295"/>
        <v>0</v>
      </c>
      <c r="S465" s="18">
        <f t="shared" si="1295"/>
        <v>0</v>
      </c>
      <c r="T465" s="18">
        <f t="shared" si="1237"/>
        <v>9716.9560000000001</v>
      </c>
      <c r="U465" s="18">
        <f t="shared" si="1238"/>
        <v>7085.9</v>
      </c>
      <c r="V465" s="18">
        <f t="shared" si="1239"/>
        <v>7085.9</v>
      </c>
      <c r="W465" s="18">
        <f t="shared" si="1302"/>
        <v>0</v>
      </c>
      <c r="X465" s="18">
        <f t="shared" si="1302"/>
        <v>0</v>
      </c>
      <c r="Y465" s="18">
        <f t="shared" si="1302"/>
        <v>0</v>
      </c>
      <c r="Z465" s="18">
        <f t="shared" si="1302"/>
        <v>0</v>
      </c>
      <c r="AA465" s="18">
        <f t="shared" si="1302"/>
        <v>0</v>
      </c>
      <c r="AB465" s="18">
        <f t="shared" si="1302"/>
        <v>0</v>
      </c>
      <c r="AC465" s="18">
        <f t="shared" si="1243"/>
        <v>9716.9560000000001</v>
      </c>
      <c r="AD465" s="18">
        <f t="shared" si="1244"/>
        <v>7085.9</v>
      </c>
      <c r="AE465" s="18">
        <f t="shared" si="1245"/>
        <v>7085.9</v>
      </c>
      <c r="AF465" s="18">
        <f t="shared" si="1302"/>
        <v>0</v>
      </c>
      <c r="AG465" s="18">
        <f t="shared" si="1302"/>
        <v>0</v>
      </c>
      <c r="AH465" s="18">
        <f t="shared" si="1302"/>
        <v>0</v>
      </c>
      <c r="AI465" s="18">
        <f t="shared" si="1227"/>
        <v>9716.9560000000001</v>
      </c>
      <c r="AJ465" s="18">
        <f t="shared" si="1228"/>
        <v>7085.9</v>
      </c>
      <c r="AK465" s="18">
        <f t="shared" si="1229"/>
        <v>7085.9</v>
      </c>
      <c r="AL465" s="18">
        <f t="shared" si="1302"/>
        <v>0</v>
      </c>
      <c r="AM465" s="18">
        <f t="shared" si="1230"/>
        <v>9716.9560000000001</v>
      </c>
      <c r="AN465" s="18">
        <f t="shared" si="1302"/>
        <v>0</v>
      </c>
      <c r="AO465" s="18">
        <f t="shared" si="1302"/>
        <v>0</v>
      </c>
      <c r="AP465" s="18">
        <f t="shared" si="1302"/>
        <v>0</v>
      </c>
      <c r="AQ465" s="18">
        <f t="shared" si="1231"/>
        <v>9716.9560000000001</v>
      </c>
      <c r="AR465" s="18">
        <f t="shared" si="1232"/>
        <v>7085.9</v>
      </c>
      <c r="AS465" s="18">
        <f t="shared" si="1233"/>
        <v>7085.9</v>
      </c>
      <c r="AT465" s="18">
        <f t="shared" si="1302"/>
        <v>0</v>
      </c>
      <c r="AU465" s="18">
        <f t="shared" si="1302"/>
        <v>0</v>
      </c>
      <c r="AV465" s="18">
        <f t="shared" si="1302"/>
        <v>0</v>
      </c>
      <c r="AW465" s="18">
        <f t="shared" si="1234"/>
        <v>9716.9560000000001</v>
      </c>
      <c r="AX465" s="18">
        <f t="shared" si="1235"/>
        <v>7085.9</v>
      </c>
      <c r="AY465" s="18">
        <f t="shared" si="1236"/>
        <v>7085.9</v>
      </c>
      <c r="AZ465" s="18">
        <f t="shared" si="1302"/>
        <v>0</v>
      </c>
      <c r="BA465" s="18">
        <f t="shared" si="1302"/>
        <v>0</v>
      </c>
      <c r="BB465" s="18">
        <f t="shared" si="1302"/>
        <v>0</v>
      </c>
      <c r="BC465" s="18">
        <f t="shared" si="1186"/>
        <v>9716.9560000000001</v>
      </c>
      <c r="BD465" s="18">
        <f t="shared" si="1187"/>
        <v>7085.9</v>
      </c>
      <c r="BE465" s="18">
        <f t="shared" si="1188"/>
        <v>7085.9</v>
      </c>
      <c r="BF465" s="18">
        <f t="shared" si="1302"/>
        <v>0</v>
      </c>
      <c r="BG465" s="18">
        <f t="shared" si="1302"/>
        <v>0</v>
      </c>
      <c r="BH465" s="18">
        <f t="shared" si="1302"/>
        <v>0</v>
      </c>
      <c r="BI465" s="18">
        <f t="shared" si="1183"/>
        <v>9716.9560000000001</v>
      </c>
      <c r="BJ465" s="18">
        <f t="shared" si="1184"/>
        <v>7085.9</v>
      </c>
      <c r="BK465" s="18">
        <f t="shared" si="1185"/>
        <v>7085.9</v>
      </c>
      <c r="BL465" s="18">
        <f t="shared" si="1302"/>
        <v>0</v>
      </c>
      <c r="BM465" s="18">
        <f t="shared" si="1302"/>
        <v>0</v>
      </c>
      <c r="BN465" s="18">
        <f t="shared" si="1302"/>
        <v>0</v>
      </c>
      <c r="BO465" s="18">
        <f t="shared" si="1303"/>
        <v>9716.9560000000001</v>
      </c>
      <c r="BP465" s="18">
        <f t="shared" si="1304"/>
        <v>7085.9</v>
      </c>
      <c r="BQ465" s="18">
        <f t="shared" si="1305"/>
        <v>7085.9</v>
      </c>
      <c r="BR465" s="18">
        <f t="shared" si="1302"/>
        <v>0</v>
      </c>
      <c r="BS465" s="18">
        <f t="shared" si="1302"/>
        <v>0</v>
      </c>
      <c r="BT465" s="18">
        <f t="shared" si="1302"/>
        <v>0</v>
      </c>
      <c r="BU465" s="18">
        <f t="shared" si="1306"/>
        <v>9716.9560000000001</v>
      </c>
      <c r="BV465" s="18">
        <f t="shared" si="1307"/>
        <v>7085.9</v>
      </c>
      <c r="BW465" s="18">
        <f t="shared" si="1308"/>
        <v>7085.9</v>
      </c>
      <c r="BX465" s="18">
        <f t="shared" si="1302"/>
        <v>0</v>
      </c>
      <c r="BY465" s="18">
        <f t="shared" si="1302"/>
        <v>0</v>
      </c>
      <c r="BZ465" s="18">
        <f t="shared" si="1302"/>
        <v>0</v>
      </c>
      <c r="CA465" s="18">
        <f t="shared" si="1309"/>
        <v>9716.9560000000001</v>
      </c>
      <c r="CB465" s="18">
        <f t="shared" si="1310"/>
        <v>7085.9</v>
      </c>
      <c r="CC465" s="18">
        <f t="shared" si="1311"/>
        <v>7085.9</v>
      </c>
      <c r="CD465" s="18">
        <f t="shared" si="1302"/>
        <v>0</v>
      </c>
      <c r="CE465" s="27"/>
      <c r="CF465" s="33"/>
    </row>
    <row r="466" spans="1:119" x14ac:dyDescent="0.3">
      <c r="A466" s="41" t="s">
        <v>87</v>
      </c>
      <c r="B466" s="39">
        <v>620</v>
      </c>
      <c r="C466" s="41" t="s">
        <v>23</v>
      </c>
      <c r="D466" s="41" t="s">
        <v>5</v>
      </c>
      <c r="E466" s="14" t="s">
        <v>537</v>
      </c>
      <c r="F466" s="18">
        <v>7085.9</v>
      </c>
      <c r="G466" s="18">
        <v>7085.9</v>
      </c>
      <c r="H466" s="18">
        <v>7085.9</v>
      </c>
      <c r="I466" s="18"/>
      <c r="J466" s="18"/>
      <c r="K466" s="18"/>
      <c r="L466" s="18">
        <f t="shared" si="1269"/>
        <v>7085.9</v>
      </c>
      <c r="M466" s="18">
        <f t="shared" si="1270"/>
        <v>7085.9</v>
      </c>
      <c r="N466" s="18">
        <f t="shared" si="1271"/>
        <v>7085.9</v>
      </c>
      <c r="O466" s="18">
        <v>2631.056</v>
      </c>
      <c r="P466" s="18"/>
      <c r="Q466" s="18"/>
      <c r="R466" s="18"/>
      <c r="S466" s="18"/>
      <c r="T466" s="18">
        <f t="shared" si="1237"/>
        <v>9716.9560000000001</v>
      </c>
      <c r="U466" s="18">
        <f t="shared" si="1238"/>
        <v>7085.9</v>
      </c>
      <c r="V466" s="18">
        <f t="shared" si="1239"/>
        <v>7085.9</v>
      </c>
      <c r="W466" s="18"/>
      <c r="X466" s="18"/>
      <c r="Y466" s="18"/>
      <c r="Z466" s="18"/>
      <c r="AA466" s="18"/>
      <c r="AB466" s="18"/>
      <c r="AC466" s="18">
        <f t="shared" si="1243"/>
        <v>9716.9560000000001</v>
      </c>
      <c r="AD466" s="18">
        <f t="shared" si="1244"/>
        <v>7085.9</v>
      </c>
      <c r="AE466" s="18">
        <f t="shared" si="1245"/>
        <v>7085.9</v>
      </c>
      <c r="AF466" s="18"/>
      <c r="AG466" s="18"/>
      <c r="AH466" s="18"/>
      <c r="AI466" s="18">
        <f t="shared" si="1227"/>
        <v>9716.9560000000001</v>
      </c>
      <c r="AJ466" s="18">
        <f t="shared" si="1228"/>
        <v>7085.9</v>
      </c>
      <c r="AK466" s="18">
        <f t="shared" si="1229"/>
        <v>7085.9</v>
      </c>
      <c r="AL466" s="18"/>
      <c r="AM466" s="18">
        <f t="shared" si="1230"/>
        <v>9716.9560000000001</v>
      </c>
      <c r="AN466" s="18"/>
      <c r="AO466" s="18"/>
      <c r="AP466" s="18"/>
      <c r="AQ466" s="18">
        <f t="shared" si="1231"/>
        <v>9716.9560000000001</v>
      </c>
      <c r="AR466" s="18">
        <f t="shared" si="1232"/>
        <v>7085.9</v>
      </c>
      <c r="AS466" s="18">
        <f t="shared" si="1233"/>
        <v>7085.9</v>
      </c>
      <c r="AT466" s="18"/>
      <c r="AU466" s="18"/>
      <c r="AV466" s="18"/>
      <c r="AW466" s="18">
        <f t="shared" si="1234"/>
        <v>9716.9560000000001</v>
      </c>
      <c r="AX466" s="18">
        <f t="shared" si="1235"/>
        <v>7085.9</v>
      </c>
      <c r="AY466" s="18">
        <f t="shared" si="1236"/>
        <v>7085.9</v>
      </c>
      <c r="AZ466" s="18"/>
      <c r="BA466" s="18"/>
      <c r="BB466" s="18"/>
      <c r="BC466" s="18">
        <f t="shared" si="1186"/>
        <v>9716.9560000000001</v>
      </c>
      <c r="BD466" s="18">
        <f t="shared" si="1187"/>
        <v>7085.9</v>
      </c>
      <c r="BE466" s="18">
        <f t="shared" si="1188"/>
        <v>7085.9</v>
      </c>
      <c r="BF466" s="18"/>
      <c r="BG466" s="18"/>
      <c r="BH466" s="18"/>
      <c r="BI466" s="18">
        <f t="shared" si="1183"/>
        <v>9716.9560000000001</v>
      </c>
      <c r="BJ466" s="18">
        <f t="shared" si="1184"/>
        <v>7085.9</v>
      </c>
      <c r="BK466" s="18">
        <f t="shared" si="1185"/>
        <v>7085.9</v>
      </c>
      <c r="BL466" s="18"/>
      <c r="BM466" s="18"/>
      <c r="BN466" s="18"/>
      <c r="BO466" s="18">
        <f t="shared" si="1303"/>
        <v>9716.9560000000001</v>
      </c>
      <c r="BP466" s="18">
        <f t="shared" si="1304"/>
        <v>7085.9</v>
      </c>
      <c r="BQ466" s="18">
        <f t="shared" si="1305"/>
        <v>7085.9</v>
      </c>
      <c r="BR466" s="18"/>
      <c r="BS466" s="18"/>
      <c r="BT466" s="18"/>
      <c r="BU466" s="18">
        <f t="shared" si="1306"/>
        <v>9716.9560000000001</v>
      </c>
      <c r="BV466" s="18">
        <f t="shared" si="1307"/>
        <v>7085.9</v>
      </c>
      <c r="BW466" s="18">
        <f t="shared" si="1308"/>
        <v>7085.9</v>
      </c>
      <c r="BX466" s="18"/>
      <c r="BY466" s="18"/>
      <c r="BZ466" s="18"/>
      <c r="CA466" s="18">
        <f t="shared" si="1309"/>
        <v>9716.9560000000001</v>
      </c>
      <c r="CB466" s="18">
        <f t="shared" si="1310"/>
        <v>7085.9</v>
      </c>
      <c r="CC466" s="18">
        <f t="shared" si="1311"/>
        <v>7085.9</v>
      </c>
      <c r="CD466" s="18"/>
      <c r="CE466" s="27"/>
      <c r="CF466" s="33"/>
    </row>
    <row r="467" spans="1:119" ht="31.2" x14ac:dyDescent="0.3">
      <c r="A467" s="41" t="s">
        <v>1618</v>
      </c>
      <c r="B467" s="39"/>
      <c r="C467" s="41"/>
      <c r="D467" s="41"/>
      <c r="E467" s="14" t="s">
        <v>1613</v>
      </c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>
        <f>AZ468</f>
        <v>44.61</v>
      </c>
      <c r="BA467" s="18">
        <f t="shared" ref="BA467:CD469" si="1312">BA468</f>
        <v>0</v>
      </c>
      <c r="BB467" s="18">
        <f t="shared" si="1312"/>
        <v>0</v>
      </c>
      <c r="BC467" s="18">
        <f t="shared" si="1186"/>
        <v>44.61</v>
      </c>
      <c r="BD467" s="18">
        <f t="shared" si="1187"/>
        <v>0</v>
      </c>
      <c r="BE467" s="18">
        <f t="shared" si="1188"/>
        <v>0</v>
      </c>
      <c r="BF467" s="18">
        <f t="shared" si="1312"/>
        <v>0</v>
      </c>
      <c r="BG467" s="18">
        <f t="shared" si="1312"/>
        <v>0</v>
      </c>
      <c r="BH467" s="18">
        <f t="shared" si="1312"/>
        <v>0</v>
      </c>
      <c r="BI467" s="18">
        <f t="shared" ref="BI467:BI535" si="1313">BC467+BF467</f>
        <v>44.61</v>
      </c>
      <c r="BJ467" s="18">
        <f t="shared" ref="BJ467:BJ535" si="1314">BD467+BG467</f>
        <v>0</v>
      </c>
      <c r="BK467" s="18">
        <f t="shared" ref="BK467:BK535" si="1315">BE467+BH467</f>
        <v>0</v>
      </c>
      <c r="BL467" s="18">
        <f t="shared" si="1312"/>
        <v>14</v>
      </c>
      <c r="BM467" s="18">
        <f t="shared" si="1312"/>
        <v>0</v>
      </c>
      <c r="BN467" s="18">
        <f t="shared" si="1312"/>
        <v>0</v>
      </c>
      <c r="BO467" s="18">
        <f t="shared" si="1303"/>
        <v>58.61</v>
      </c>
      <c r="BP467" s="18">
        <f t="shared" si="1304"/>
        <v>0</v>
      </c>
      <c r="BQ467" s="18">
        <f t="shared" si="1305"/>
        <v>0</v>
      </c>
      <c r="BR467" s="18">
        <f t="shared" si="1312"/>
        <v>0</v>
      </c>
      <c r="BS467" s="18">
        <f t="shared" si="1312"/>
        <v>0</v>
      </c>
      <c r="BT467" s="18">
        <f t="shared" si="1312"/>
        <v>0</v>
      </c>
      <c r="BU467" s="18">
        <f t="shared" si="1306"/>
        <v>58.61</v>
      </c>
      <c r="BV467" s="18">
        <f t="shared" si="1307"/>
        <v>0</v>
      </c>
      <c r="BW467" s="18">
        <f t="shared" si="1308"/>
        <v>0</v>
      </c>
      <c r="BX467" s="18">
        <f t="shared" si="1312"/>
        <v>0</v>
      </c>
      <c r="BY467" s="18">
        <f t="shared" si="1312"/>
        <v>0</v>
      </c>
      <c r="BZ467" s="18">
        <f t="shared" si="1312"/>
        <v>0</v>
      </c>
      <c r="CA467" s="18">
        <f t="shared" si="1309"/>
        <v>58.61</v>
      </c>
      <c r="CB467" s="18">
        <f t="shared" si="1310"/>
        <v>0</v>
      </c>
      <c r="CC467" s="18">
        <f t="shared" si="1311"/>
        <v>0</v>
      </c>
      <c r="CD467" s="18">
        <f t="shared" si="1312"/>
        <v>0</v>
      </c>
      <c r="CE467" s="27"/>
      <c r="CF467" s="33"/>
    </row>
    <row r="468" spans="1:119" ht="46.8" x14ac:dyDescent="0.3">
      <c r="A468" s="41" t="s">
        <v>1618</v>
      </c>
      <c r="B468" s="39">
        <v>600</v>
      </c>
      <c r="C468" s="41"/>
      <c r="D468" s="41"/>
      <c r="E468" s="14" t="s">
        <v>554</v>
      </c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>
        <f>AZ469</f>
        <v>44.61</v>
      </c>
      <c r="BA468" s="18">
        <f t="shared" si="1312"/>
        <v>0</v>
      </c>
      <c r="BB468" s="18">
        <f t="shared" si="1312"/>
        <v>0</v>
      </c>
      <c r="BC468" s="18">
        <f t="shared" ref="BC468:BC536" si="1316">AW468+AZ468</f>
        <v>44.61</v>
      </c>
      <c r="BD468" s="18">
        <f t="shared" ref="BD468:BD536" si="1317">AX468+BA468</f>
        <v>0</v>
      </c>
      <c r="BE468" s="18">
        <f t="shared" ref="BE468:BE536" si="1318">AY468+BB468</f>
        <v>0</v>
      </c>
      <c r="BF468" s="18">
        <f t="shared" si="1312"/>
        <v>0</v>
      </c>
      <c r="BG468" s="18">
        <f t="shared" si="1312"/>
        <v>0</v>
      </c>
      <c r="BH468" s="18">
        <f t="shared" si="1312"/>
        <v>0</v>
      </c>
      <c r="BI468" s="18">
        <f t="shared" si="1313"/>
        <v>44.61</v>
      </c>
      <c r="BJ468" s="18">
        <f t="shared" si="1314"/>
        <v>0</v>
      </c>
      <c r="BK468" s="18">
        <f t="shared" si="1315"/>
        <v>0</v>
      </c>
      <c r="BL468" s="18">
        <f t="shared" si="1312"/>
        <v>14</v>
      </c>
      <c r="BM468" s="18">
        <f t="shared" si="1312"/>
        <v>0</v>
      </c>
      <c r="BN468" s="18">
        <f t="shared" si="1312"/>
        <v>0</v>
      </c>
      <c r="BO468" s="18">
        <f t="shared" si="1303"/>
        <v>58.61</v>
      </c>
      <c r="BP468" s="18">
        <f t="shared" si="1304"/>
        <v>0</v>
      </c>
      <c r="BQ468" s="18">
        <f t="shared" si="1305"/>
        <v>0</v>
      </c>
      <c r="BR468" s="18">
        <f t="shared" si="1312"/>
        <v>0</v>
      </c>
      <c r="BS468" s="18">
        <f t="shared" si="1312"/>
        <v>0</v>
      </c>
      <c r="BT468" s="18">
        <f t="shared" si="1312"/>
        <v>0</v>
      </c>
      <c r="BU468" s="18">
        <f t="shared" si="1306"/>
        <v>58.61</v>
      </c>
      <c r="BV468" s="18">
        <f t="shared" si="1307"/>
        <v>0</v>
      </c>
      <c r="BW468" s="18">
        <f t="shared" si="1308"/>
        <v>0</v>
      </c>
      <c r="BX468" s="18">
        <f t="shared" si="1312"/>
        <v>0</v>
      </c>
      <c r="BY468" s="18">
        <f t="shared" si="1312"/>
        <v>0</v>
      </c>
      <c r="BZ468" s="18">
        <f t="shared" si="1312"/>
        <v>0</v>
      </c>
      <c r="CA468" s="18">
        <f t="shared" si="1309"/>
        <v>58.61</v>
      </c>
      <c r="CB468" s="18">
        <f t="shared" si="1310"/>
        <v>0</v>
      </c>
      <c r="CC468" s="18">
        <f t="shared" si="1311"/>
        <v>0</v>
      </c>
      <c r="CD468" s="18">
        <f t="shared" si="1312"/>
        <v>0</v>
      </c>
      <c r="CE468" s="27"/>
      <c r="CF468" s="33"/>
    </row>
    <row r="469" spans="1:119" x14ac:dyDescent="0.3">
      <c r="A469" s="41" t="s">
        <v>1618</v>
      </c>
      <c r="B469" s="39">
        <v>620</v>
      </c>
      <c r="C469" s="41"/>
      <c r="D469" s="41"/>
      <c r="E469" s="14" t="s">
        <v>569</v>
      </c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>
        <f>AZ470</f>
        <v>44.61</v>
      </c>
      <c r="BA469" s="18">
        <f t="shared" si="1312"/>
        <v>0</v>
      </c>
      <c r="BB469" s="18">
        <f t="shared" si="1312"/>
        <v>0</v>
      </c>
      <c r="BC469" s="18">
        <f t="shared" si="1316"/>
        <v>44.61</v>
      </c>
      <c r="BD469" s="18">
        <f t="shared" si="1317"/>
        <v>0</v>
      </c>
      <c r="BE469" s="18">
        <f t="shared" si="1318"/>
        <v>0</v>
      </c>
      <c r="BF469" s="18">
        <f t="shared" si="1312"/>
        <v>0</v>
      </c>
      <c r="BG469" s="18">
        <f t="shared" si="1312"/>
        <v>0</v>
      </c>
      <c r="BH469" s="18">
        <f t="shared" si="1312"/>
        <v>0</v>
      </c>
      <c r="BI469" s="18">
        <f t="shared" si="1313"/>
        <v>44.61</v>
      </c>
      <c r="BJ469" s="18">
        <f t="shared" si="1314"/>
        <v>0</v>
      </c>
      <c r="BK469" s="18">
        <f t="shared" si="1315"/>
        <v>0</v>
      </c>
      <c r="BL469" s="18">
        <f t="shared" si="1312"/>
        <v>14</v>
      </c>
      <c r="BM469" s="18">
        <f t="shared" si="1312"/>
        <v>0</v>
      </c>
      <c r="BN469" s="18">
        <f t="shared" si="1312"/>
        <v>0</v>
      </c>
      <c r="BO469" s="18">
        <f t="shared" si="1303"/>
        <v>58.61</v>
      </c>
      <c r="BP469" s="18">
        <f t="shared" si="1304"/>
        <v>0</v>
      </c>
      <c r="BQ469" s="18">
        <f t="shared" si="1305"/>
        <v>0</v>
      </c>
      <c r="BR469" s="18">
        <f t="shared" si="1312"/>
        <v>0</v>
      </c>
      <c r="BS469" s="18">
        <f t="shared" si="1312"/>
        <v>0</v>
      </c>
      <c r="BT469" s="18">
        <f t="shared" si="1312"/>
        <v>0</v>
      </c>
      <c r="BU469" s="18">
        <f t="shared" si="1306"/>
        <v>58.61</v>
      </c>
      <c r="BV469" s="18">
        <f t="shared" si="1307"/>
        <v>0</v>
      </c>
      <c r="BW469" s="18">
        <f t="shared" si="1308"/>
        <v>0</v>
      </c>
      <c r="BX469" s="18">
        <f t="shared" si="1312"/>
        <v>0</v>
      </c>
      <c r="BY469" s="18">
        <f t="shared" si="1312"/>
        <v>0</v>
      </c>
      <c r="BZ469" s="18">
        <f t="shared" si="1312"/>
        <v>0</v>
      </c>
      <c r="CA469" s="18">
        <f t="shared" si="1309"/>
        <v>58.61</v>
      </c>
      <c r="CB469" s="18">
        <f t="shared" si="1310"/>
        <v>0</v>
      </c>
      <c r="CC469" s="18">
        <f t="shared" si="1311"/>
        <v>0</v>
      </c>
      <c r="CD469" s="18">
        <f t="shared" si="1312"/>
        <v>0</v>
      </c>
      <c r="CE469" s="27"/>
      <c r="CF469" s="33"/>
    </row>
    <row r="470" spans="1:119" x14ac:dyDescent="0.3">
      <c r="A470" s="41" t="s">
        <v>1618</v>
      </c>
      <c r="B470" s="39">
        <v>620</v>
      </c>
      <c r="C470" s="41" t="s">
        <v>23</v>
      </c>
      <c r="D470" s="41" t="s">
        <v>5</v>
      </c>
      <c r="E470" s="14" t="s">
        <v>537</v>
      </c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>
        <v>44.61</v>
      </c>
      <c r="BA470" s="18"/>
      <c r="BB470" s="18"/>
      <c r="BC470" s="18">
        <f t="shared" si="1316"/>
        <v>44.61</v>
      </c>
      <c r="BD470" s="18">
        <f t="shared" si="1317"/>
        <v>0</v>
      </c>
      <c r="BE470" s="18">
        <f t="shared" si="1318"/>
        <v>0</v>
      </c>
      <c r="BF470" s="18"/>
      <c r="BG470" s="18"/>
      <c r="BH470" s="18"/>
      <c r="BI470" s="18">
        <f t="shared" si="1313"/>
        <v>44.61</v>
      </c>
      <c r="BJ470" s="18">
        <f t="shared" si="1314"/>
        <v>0</v>
      </c>
      <c r="BK470" s="18">
        <f t="shared" si="1315"/>
        <v>0</v>
      </c>
      <c r="BL470" s="18">
        <v>14</v>
      </c>
      <c r="BM470" s="18"/>
      <c r="BN470" s="18"/>
      <c r="BO470" s="18">
        <f t="shared" si="1303"/>
        <v>58.61</v>
      </c>
      <c r="BP470" s="18">
        <f t="shared" si="1304"/>
        <v>0</v>
      </c>
      <c r="BQ470" s="18">
        <f t="shared" si="1305"/>
        <v>0</v>
      </c>
      <c r="BR470" s="18"/>
      <c r="BS470" s="18"/>
      <c r="BT470" s="18"/>
      <c r="BU470" s="18">
        <f t="shared" si="1306"/>
        <v>58.61</v>
      </c>
      <c r="BV470" s="18">
        <f t="shared" si="1307"/>
        <v>0</v>
      </c>
      <c r="BW470" s="18">
        <f t="shared" si="1308"/>
        <v>0</v>
      </c>
      <c r="BX470" s="18"/>
      <c r="BY470" s="18"/>
      <c r="BZ470" s="18"/>
      <c r="CA470" s="18">
        <f t="shared" si="1309"/>
        <v>58.61</v>
      </c>
      <c r="CB470" s="18">
        <f t="shared" si="1310"/>
        <v>0</v>
      </c>
      <c r="CC470" s="18">
        <f t="shared" si="1311"/>
        <v>0</v>
      </c>
      <c r="CD470" s="18"/>
      <c r="CE470" s="27"/>
      <c r="CF470" s="33"/>
    </row>
    <row r="471" spans="1:119" ht="62.4" x14ac:dyDescent="0.3">
      <c r="A471" s="19" t="s">
        <v>1635</v>
      </c>
      <c r="B471" s="39"/>
      <c r="C471" s="41"/>
      <c r="D471" s="41"/>
      <c r="E471" s="14" t="s">
        <v>1636</v>
      </c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>
        <f>BL472</f>
        <v>13.515000000000001</v>
      </c>
      <c r="BM471" s="18">
        <f t="shared" ref="BM471:CD473" si="1319">BM472</f>
        <v>0</v>
      </c>
      <c r="BN471" s="18">
        <f t="shared" si="1319"/>
        <v>0</v>
      </c>
      <c r="BO471" s="18">
        <f t="shared" si="1303"/>
        <v>13.515000000000001</v>
      </c>
      <c r="BP471" s="18">
        <f t="shared" si="1304"/>
        <v>0</v>
      </c>
      <c r="BQ471" s="18">
        <f t="shared" si="1305"/>
        <v>0</v>
      </c>
      <c r="BR471" s="18">
        <f t="shared" si="1319"/>
        <v>0</v>
      </c>
      <c r="BS471" s="18">
        <f t="shared" si="1319"/>
        <v>0</v>
      </c>
      <c r="BT471" s="18">
        <f t="shared" si="1319"/>
        <v>0</v>
      </c>
      <c r="BU471" s="18">
        <f t="shared" si="1306"/>
        <v>13.515000000000001</v>
      </c>
      <c r="BV471" s="18">
        <f t="shared" si="1307"/>
        <v>0</v>
      </c>
      <c r="BW471" s="18">
        <f t="shared" si="1308"/>
        <v>0</v>
      </c>
      <c r="BX471" s="18">
        <f t="shared" si="1319"/>
        <v>0</v>
      </c>
      <c r="BY471" s="18">
        <f t="shared" si="1319"/>
        <v>0</v>
      </c>
      <c r="BZ471" s="18">
        <f t="shared" si="1319"/>
        <v>0</v>
      </c>
      <c r="CA471" s="18">
        <f t="shared" si="1309"/>
        <v>13.515000000000001</v>
      </c>
      <c r="CB471" s="18">
        <f t="shared" si="1310"/>
        <v>0</v>
      </c>
      <c r="CC471" s="18">
        <f t="shared" si="1311"/>
        <v>0</v>
      </c>
      <c r="CD471" s="18">
        <f t="shared" si="1319"/>
        <v>0</v>
      </c>
      <c r="CE471" s="27"/>
      <c r="CF471" s="33"/>
    </row>
    <row r="472" spans="1:119" ht="31.2" x14ac:dyDescent="0.3">
      <c r="A472" s="19" t="s">
        <v>1635</v>
      </c>
      <c r="B472" s="39">
        <v>200</v>
      </c>
      <c r="C472" s="41"/>
      <c r="D472" s="41"/>
      <c r="E472" s="14" t="s">
        <v>551</v>
      </c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>
        <f>BL473</f>
        <v>13.515000000000001</v>
      </c>
      <c r="BM472" s="18">
        <f t="shared" si="1319"/>
        <v>0</v>
      </c>
      <c r="BN472" s="18">
        <f t="shared" si="1319"/>
        <v>0</v>
      </c>
      <c r="BO472" s="18">
        <f t="shared" si="1303"/>
        <v>13.515000000000001</v>
      </c>
      <c r="BP472" s="18">
        <f t="shared" si="1304"/>
        <v>0</v>
      </c>
      <c r="BQ472" s="18">
        <f t="shared" si="1305"/>
        <v>0</v>
      </c>
      <c r="BR472" s="18">
        <f t="shared" si="1319"/>
        <v>0</v>
      </c>
      <c r="BS472" s="18">
        <f t="shared" si="1319"/>
        <v>0</v>
      </c>
      <c r="BT472" s="18">
        <f t="shared" si="1319"/>
        <v>0</v>
      </c>
      <c r="BU472" s="18">
        <f t="shared" si="1306"/>
        <v>13.515000000000001</v>
      </c>
      <c r="BV472" s="18">
        <f t="shared" si="1307"/>
        <v>0</v>
      </c>
      <c r="BW472" s="18">
        <f t="shared" si="1308"/>
        <v>0</v>
      </c>
      <c r="BX472" s="18">
        <f t="shared" si="1319"/>
        <v>0</v>
      </c>
      <c r="BY472" s="18">
        <f t="shared" si="1319"/>
        <v>0</v>
      </c>
      <c r="BZ472" s="18">
        <f t="shared" si="1319"/>
        <v>0</v>
      </c>
      <c r="CA472" s="18">
        <f t="shared" si="1309"/>
        <v>13.515000000000001</v>
      </c>
      <c r="CB472" s="18">
        <f t="shared" si="1310"/>
        <v>0</v>
      </c>
      <c r="CC472" s="18">
        <f t="shared" si="1311"/>
        <v>0</v>
      </c>
      <c r="CD472" s="18">
        <f t="shared" si="1319"/>
        <v>0</v>
      </c>
      <c r="CE472" s="27"/>
      <c r="CF472" s="33"/>
    </row>
    <row r="473" spans="1:119" ht="46.8" x14ac:dyDescent="0.3">
      <c r="A473" s="19" t="s">
        <v>1635</v>
      </c>
      <c r="B473" s="39">
        <v>240</v>
      </c>
      <c r="C473" s="41"/>
      <c r="D473" s="41"/>
      <c r="E473" s="14" t="s">
        <v>559</v>
      </c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>
        <f>BL474</f>
        <v>13.515000000000001</v>
      </c>
      <c r="BM473" s="18">
        <f t="shared" si="1319"/>
        <v>0</v>
      </c>
      <c r="BN473" s="18">
        <f t="shared" si="1319"/>
        <v>0</v>
      </c>
      <c r="BO473" s="18">
        <f t="shared" si="1303"/>
        <v>13.515000000000001</v>
      </c>
      <c r="BP473" s="18">
        <f t="shared" si="1304"/>
        <v>0</v>
      </c>
      <c r="BQ473" s="18">
        <f t="shared" si="1305"/>
        <v>0</v>
      </c>
      <c r="BR473" s="18">
        <f t="shared" si="1319"/>
        <v>0</v>
      </c>
      <c r="BS473" s="18">
        <f t="shared" si="1319"/>
        <v>0</v>
      </c>
      <c r="BT473" s="18">
        <f t="shared" si="1319"/>
        <v>0</v>
      </c>
      <c r="BU473" s="18">
        <f t="shared" si="1306"/>
        <v>13.515000000000001</v>
      </c>
      <c r="BV473" s="18">
        <f t="shared" si="1307"/>
        <v>0</v>
      </c>
      <c r="BW473" s="18">
        <f t="shared" si="1308"/>
        <v>0</v>
      </c>
      <c r="BX473" s="18">
        <f t="shared" si="1319"/>
        <v>0</v>
      </c>
      <c r="BY473" s="18">
        <f t="shared" si="1319"/>
        <v>0</v>
      </c>
      <c r="BZ473" s="18">
        <f t="shared" si="1319"/>
        <v>0</v>
      </c>
      <c r="CA473" s="18">
        <f t="shared" si="1309"/>
        <v>13.515000000000001</v>
      </c>
      <c r="CB473" s="18">
        <f t="shared" si="1310"/>
        <v>0</v>
      </c>
      <c r="CC473" s="18">
        <f t="shared" si="1311"/>
        <v>0</v>
      </c>
      <c r="CD473" s="18">
        <f t="shared" si="1319"/>
        <v>0</v>
      </c>
      <c r="CE473" s="27"/>
      <c r="CF473" s="33"/>
    </row>
    <row r="474" spans="1:119" x14ac:dyDescent="0.3">
      <c r="A474" s="19" t="s">
        <v>1635</v>
      </c>
      <c r="B474" s="39">
        <v>240</v>
      </c>
      <c r="C474" s="41" t="s">
        <v>23</v>
      </c>
      <c r="D474" s="41" t="s">
        <v>5</v>
      </c>
      <c r="E474" s="14" t="s">
        <v>537</v>
      </c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>
        <v>13.515000000000001</v>
      </c>
      <c r="BM474" s="18"/>
      <c r="BN474" s="18"/>
      <c r="BO474" s="18">
        <f t="shared" si="1303"/>
        <v>13.515000000000001</v>
      </c>
      <c r="BP474" s="18">
        <f t="shared" si="1304"/>
        <v>0</v>
      </c>
      <c r="BQ474" s="18">
        <f t="shared" si="1305"/>
        <v>0</v>
      </c>
      <c r="BR474" s="18"/>
      <c r="BS474" s="18"/>
      <c r="BT474" s="18"/>
      <c r="BU474" s="18">
        <f t="shared" si="1306"/>
        <v>13.515000000000001</v>
      </c>
      <c r="BV474" s="18">
        <f t="shared" si="1307"/>
        <v>0</v>
      </c>
      <c r="BW474" s="18">
        <f t="shared" si="1308"/>
        <v>0</v>
      </c>
      <c r="BX474" s="18"/>
      <c r="BY474" s="18"/>
      <c r="BZ474" s="18"/>
      <c r="CA474" s="18">
        <f t="shared" si="1309"/>
        <v>13.515000000000001</v>
      </c>
      <c r="CB474" s="18">
        <f t="shared" si="1310"/>
        <v>0</v>
      </c>
      <c r="CC474" s="18">
        <f t="shared" si="1311"/>
        <v>0</v>
      </c>
      <c r="CD474" s="18"/>
      <c r="CE474" s="27"/>
      <c r="CF474" s="33"/>
    </row>
    <row r="475" spans="1:119" s="9" customFormat="1" ht="31.2" x14ac:dyDescent="0.3">
      <c r="A475" s="8" t="s">
        <v>93</v>
      </c>
      <c r="B475" s="13"/>
      <c r="C475" s="8"/>
      <c r="D475" s="8"/>
      <c r="E475" s="38" t="s">
        <v>967</v>
      </c>
      <c r="F475" s="12">
        <f t="shared" ref="F475:K475" si="1320">F476+F511</f>
        <v>206695</v>
      </c>
      <c r="G475" s="12">
        <f t="shared" si="1320"/>
        <v>299962.2</v>
      </c>
      <c r="H475" s="12">
        <f t="shared" si="1320"/>
        <v>39962.199999999997</v>
      </c>
      <c r="I475" s="12">
        <f t="shared" si="1320"/>
        <v>20000</v>
      </c>
      <c r="J475" s="12">
        <f t="shared" si="1320"/>
        <v>0</v>
      </c>
      <c r="K475" s="12">
        <f t="shared" si="1320"/>
        <v>0</v>
      </c>
      <c r="L475" s="12">
        <f t="shared" si="1269"/>
        <v>226695</v>
      </c>
      <c r="M475" s="12">
        <f t="shared" si="1270"/>
        <v>299962.2</v>
      </c>
      <c r="N475" s="12">
        <f t="shared" si="1271"/>
        <v>39962.199999999997</v>
      </c>
      <c r="O475" s="12">
        <f t="shared" ref="O475:S475" si="1321">O476+O511</f>
        <v>3430.7169999999996</v>
      </c>
      <c r="P475" s="12">
        <f t="shared" si="1321"/>
        <v>0</v>
      </c>
      <c r="Q475" s="12">
        <f t="shared" si="1321"/>
        <v>0</v>
      </c>
      <c r="R475" s="12">
        <f t="shared" si="1321"/>
        <v>0</v>
      </c>
      <c r="S475" s="12">
        <f t="shared" si="1321"/>
        <v>0</v>
      </c>
      <c r="T475" s="12">
        <f t="shared" si="1237"/>
        <v>230125.717</v>
      </c>
      <c r="U475" s="12">
        <f t="shared" si="1238"/>
        <v>299962.2</v>
      </c>
      <c r="V475" s="12">
        <f t="shared" si="1239"/>
        <v>39962.199999999997</v>
      </c>
      <c r="W475" s="12">
        <f>W476+W511</f>
        <v>0</v>
      </c>
      <c r="X475" s="12">
        <f t="shared" ref="X475:AB475" si="1322">X476+X511</f>
        <v>0</v>
      </c>
      <c r="Y475" s="12">
        <f t="shared" si="1322"/>
        <v>0</v>
      </c>
      <c r="Z475" s="12">
        <f t="shared" si="1322"/>
        <v>0</v>
      </c>
      <c r="AA475" s="12">
        <f t="shared" si="1322"/>
        <v>0</v>
      </c>
      <c r="AB475" s="12">
        <f t="shared" si="1322"/>
        <v>0</v>
      </c>
      <c r="AC475" s="12">
        <f t="shared" si="1243"/>
        <v>230125.717</v>
      </c>
      <c r="AD475" s="12">
        <f t="shared" si="1244"/>
        <v>299962.2</v>
      </c>
      <c r="AE475" s="12">
        <f t="shared" si="1245"/>
        <v>39962.199999999997</v>
      </c>
      <c r="AF475" s="12">
        <f t="shared" ref="AF475:AH475" si="1323">AF476+AF511</f>
        <v>0</v>
      </c>
      <c r="AG475" s="12">
        <f t="shared" si="1323"/>
        <v>0</v>
      </c>
      <c r="AH475" s="12">
        <f t="shared" si="1323"/>
        <v>0</v>
      </c>
      <c r="AI475" s="12">
        <f t="shared" si="1227"/>
        <v>230125.717</v>
      </c>
      <c r="AJ475" s="12">
        <f t="shared" si="1228"/>
        <v>299962.2</v>
      </c>
      <c r="AK475" s="12">
        <f t="shared" si="1229"/>
        <v>39962.199999999997</v>
      </c>
      <c r="AL475" s="12">
        <f>AL476+AL511</f>
        <v>0</v>
      </c>
      <c r="AM475" s="12">
        <f t="shared" si="1230"/>
        <v>230125.717</v>
      </c>
      <c r="AN475" s="12">
        <f t="shared" ref="AN475:AP475" si="1324">AN476+AN511</f>
        <v>-30000</v>
      </c>
      <c r="AO475" s="12">
        <f t="shared" si="1324"/>
        <v>30000</v>
      </c>
      <c r="AP475" s="12">
        <f t="shared" si="1324"/>
        <v>0</v>
      </c>
      <c r="AQ475" s="12">
        <f t="shared" si="1231"/>
        <v>200125.717</v>
      </c>
      <c r="AR475" s="12">
        <f t="shared" si="1232"/>
        <v>329962.2</v>
      </c>
      <c r="AS475" s="12">
        <f t="shared" si="1233"/>
        <v>39962.199999999997</v>
      </c>
      <c r="AT475" s="12">
        <f>AT476+AT511</f>
        <v>0</v>
      </c>
      <c r="AU475" s="12">
        <f>AU476+AU511</f>
        <v>0</v>
      </c>
      <c r="AV475" s="12">
        <f>AV476+AV511</f>
        <v>0</v>
      </c>
      <c r="AW475" s="12">
        <f t="shared" si="1234"/>
        <v>200125.717</v>
      </c>
      <c r="AX475" s="12">
        <f t="shared" si="1235"/>
        <v>329962.2</v>
      </c>
      <c r="AY475" s="12">
        <f t="shared" si="1236"/>
        <v>39962.199999999997</v>
      </c>
      <c r="AZ475" s="12">
        <f t="shared" ref="AZ475:BB475" si="1325">AZ476+AZ511</f>
        <v>60.042999999999999</v>
      </c>
      <c r="BA475" s="12">
        <f t="shared" si="1325"/>
        <v>150953.55900000001</v>
      </c>
      <c r="BB475" s="12">
        <f t="shared" si="1325"/>
        <v>0</v>
      </c>
      <c r="BC475" s="12">
        <f t="shared" si="1316"/>
        <v>200185.76</v>
      </c>
      <c r="BD475" s="12">
        <f t="shared" si="1317"/>
        <v>480915.75900000002</v>
      </c>
      <c r="BE475" s="12">
        <f t="shared" si="1318"/>
        <v>39962.199999999997</v>
      </c>
      <c r="BF475" s="12">
        <f t="shared" ref="BF475:BH475" si="1326">BF476+BF511</f>
        <v>0</v>
      </c>
      <c r="BG475" s="12">
        <f t="shared" si="1326"/>
        <v>0</v>
      </c>
      <c r="BH475" s="12">
        <f t="shared" si="1326"/>
        <v>0</v>
      </c>
      <c r="BI475" s="18">
        <f t="shared" si="1313"/>
        <v>200185.76</v>
      </c>
      <c r="BJ475" s="18">
        <f t="shared" si="1314"/>
        <v>480915.75900000002</v>
      </c>
      <c r="BK475" s="18">
        <f t="shared" si="1315"/>
        <v>39962.199999999997</v>
      </c>
      <c r="BL475" s="12">
        <f>BL476+BL511</f>
        <v>0</v>
      </c>
      <c r="BM475" s="12">
        <f>BM476+BM511</f>
        <v>0</v>
      </c>
      <c r="BN475" s="12">
        <f>BN476+BN511</f>
        <v>0</v>
      </c>
      <c r="BO475" s="12">
        <f t="shared" si="1303"/>
        <v>200185.76</v>
      </c>
      <c r="BP475" s="12">
        <f t="shared" si="1304"/>
        <v>480915.75900000002</v>
      </c>
      <c r="BQ475" s="12">
        <f t="shared" si="1305"/>
        <v>39962.199999999997</v>
      </c>
      <c r="BR475" s="12">
        <f>BR476+BR511</f>
        <v>-17788.166000000001</v>
      </c>
      <c r="BS475" s="12">
        <f>BS476+BS511</f>
        <v>17788.166000000001</v>
      </c>
      <c r="BT475" s="12">
        <f>BT476+BT511</f>
        <v>0</v>
      </c>
      <c r="BU475" s="12">
        <f t="shared" si="1306"/>
        <v>182397.59400000001</v>
      </c>
      <c r="BV475" s="12">
        <f t="shared" si="1307"/>
        <v>498703.92500000005</v>
      </c>
      <c r="BW475" s="12">
        <f t="shared" si="1308"/>
        <v>39962.199999999997</v>
      </c>
      <c r="BX475" s="12">
        <f t="shared" ref="BX475:BZ475" si="1327">BX476+BX511</f>
        <v>0</v>
      </c>
      <c r="BY475" s="12">
        <f t="shared" si="1327"/>
        <v>0</v>
      </c>
      <c r="BZ475" s="12">
        <f t="shared" si="1327"/>
        <v>0</v>
      </c>
      <c r="CA475" s="12">
        <f t="shared" si="1309"/>
        <v>182397.59400000001</v>
      </c>
      <c r="CB475" s="12">
        <f t="shared" si="1310"/>
        <v>498703.92500000005</v>
      </c>
      <c r="CC475" s="12">
        <f t="shared" si="1311"/>
        <v>39962.199999999997</v>
      </c>
      <c r="CD475" s="12">
        <f>CD476+CD511</f>
        <v>0</v>
      </c>
      <c r="CE475" s="25"/>
      <c r="CF475" s="33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</row>
    <row r="476" spans="1:119" s="11" customFormat="1" ht="46.8" x14ac:dyDescent="0.3">
      <c r="A476" s="10" t="s">
        <v>94</v>
      </c>
      <c r="B476" s="16"/>
      <c r="C476" s="10"/>
      <c r="D476" s="10"/>
      <c r="E476" s="15" t="s">
        <v>968</v>
      </c>
      <c r="F476" s="17">
        <f t="shared" ref="F476:K476" si="1328">F477+F504</f>
        <v>183392.8</v>
      </c>
      <c r="G476" s="17">
        <f t="shared" si="1328"/>
        <v>276660</v>
      </c>
      <c r="H476" s="17">
        <f t="shared" si="1328"/>
        <v>16660</v>
      </c>
      <c r="I476" s="17">
        <f t="shared" si="1328"/>
        <v>20000</v>
      </c>
      <c r="J476" s="17">
        <f t="shared" si="1328"/>
        <v>0</v>
      </c>
      <c r="K476" s="17">
        <f t="shared" si="1328"/>
        <v>0</v>
      </c>
      <c r="L476" s="17">
        <f t="shared" si="1269"/>
        <v>203392.8</v>
      </c>
      <c r="M476" s="17">
        <f t="shared" si="1270"/>
        <v>276660</v>
      </c>
      <c r="N476" s="17">
        <f t="shared" si="1271"/>
        <v>16660</v>
      </c>
      <c r="O476" s="17">
        <f t="shared" ref="O476:S476" si="1329">O477+O504</f>
        <v>3430.7169999999996</v>
      </c>
      <c r="P476" s="17">
        <f t="shared" si="1329"/>
        <v>0</v>
      </c>
      <c r="Q476" s="17">
        <f t="shared" si="1329"/>
        <v>0</v>
      </c>
      <c r="R476" s="17">
        <f t="shared" si="1329"/>
        <v>0</v>
      </c>
      <c r="S476" s="17">
        <f t="shared" si="1329"/>
        <v>0</v>
      </c>
      <c r="T476" s="17">
        <f t="shared" si="1237"/>
        <v>206823.51699999999</v>
      </c>
      <c r="U476" s="17">
        <f t="shared" si="1238"/>
        <v>276660</v>
      </c>
      <c r="V476" s="17">
        <f t="shared" si="1239"/>
        <v>16660</v>
      </c>
      <c r="W476" s="17">
        <f>W477+W504</f>
        <v>0</v>
      </c>
      <c r="X476" s="17">
        <f t="shared" ref="X476:AB476" si="1330">X477+X504</f>
        <v>0</v>
      </c>
      <c r="Y476" s="17">
        <f t="shared" si="1330"/>
        <v>0</v>
      </c>
      <c r="Z476" s="17">
        <f t="shared" si="1330"/>
        <v>0</v>
      </c>
      <c r="AA476" s="17">
        <f t="shared" si="1330"/>
        <v>0</v>
      </c>
      <c r="AB476" s="17">
        <f t="shared" si="1330"/>
        <v>0</v>
      </c>
      <c r="AC476" s="17">
        <f t="shared" si="1243"/>
        <v>206823.51699999999</v>
      </c>
      <c r="AD476" s="17">
        <f t="shared" si="1244"/>
        <v>276660</v>
      </c>
      <c r="AE476" s="17">
        <f t="shared" si="1245"/>
        <v>16660</v>
      </c>
      <c r="AF476" s="17">
        <f t="shared" ref="AF476:AH476" si="1331">AF477+AF504</f>
        <v>0</v>
      </c>
      <c r="AG476" s="17">
        <f t="shared" si="1331"/>
        <v>0</v>
      </c>
      <c r="AH476" s="17">
        <f t="shared" si="1331"/>
        <v>0</v>
      </c>
      <c r="AI476" s="17">
        <f t="shared" si="1227"/>
        <v>206823.51699999999</v>
      </c>
      <c r="AJ476" s="17">
        <f t="shared" si="1228"/>
        <v>276660</v>
      </c>
      <c r="AK476" s="17">
        <f t="shared" si="1229"/>
        <v>16660</v>
      </c>
      <c r="AL476" s="17">
        <f>AL477+AL504</f>
        <v>0</v>
      </c>
      <c r="AM476" s="17">
        <f t="shared" si="1230"/>
        <v>206823.51699999999</v>
      </c>
      <c r="AN476" s="17">
        <f t="shared" ref="AN476:AP476" si="1332">AN477+AN504</f>
        <v>-30000</v>
      </c>
      <c r="AO476" s="17">
        <f t="shared" si="1332"/>
        <v>30000</v>
      </c>
      <c r="AP476" s="17">
        <f t="shared" si="1332"/>
        <v>0</v>
      </c>
      <c r="AQ476" s="17">
        <f t="shared" si="1231"/>
        <v>176823.51699999999</v>
      </c>
      <c r="AR476" s="17">
        <f t="shared" si="1232"/>
        <v>306660</v>
      </c>
      <c r="AS476" s="17">
        <f t="shared" si="1233"/>
        <v>16660</v>
      </c>
      <c r="AT476" s="17">
        <f>AT477+AT504</f>
        <v>0</v>
      </c>
      <c r="AU476" s="17">
        <f>AU477+AU504</f>
        <v>0</v>
      </c>
      <c r="AV476" s="17">
        <f>AV477+AV504</f>
        <v>0</v>
      </c>
      <c r="AW476" s="17">
        <f t="shared" si="1234"/>
        <v>176823.51699999999</v>
      </c>
      <c r="AX476" s="17">
        <f t="shared" si="1235"/>
        <v>306660</v>
      </c>
      <c r="AY476" s="17">
        <f t="shared" si="1236"/>
        <v>16660</v>
      </c>
      <c r="AZ476" s="17">
        <f t="shared" ref="AZ476:BB476" si="1333">AZ477+AZ504</f>
        <v>60.042999999999999</v>
      </c>
      <c r="BA476" s="17">
        <f t="shared" si="1333"/>
        <v>150953.55900000001</v>
      </c>
      <c r="BB476" s="17">
        <f t="shared" si="1333"/>
        <v>0</v>
      </c>
      <c r="BC476" s="17">
        <f t="shared" si="1316"/>
        <v>176883.56</v>
      </c>
      <c r="BD476" s="17">
        <f t="shared" si="1317"/>
        <v>457613.55900000001</v>
      </c>
      <c r="BE476" s="17">
        <f t="shared" si="1318"/>
        <v>16660</v>
      </c>
      <c r="BF476" s="17">
        <f t="shared" ref="BF476:BH476" si="1334">BF477+BF504</f>
        <v>0</v>
      </c>
      <c r="BG476" s="17">
        <f t="shared" si="1334"/>
        <v>0</v>
      </c>
      <c r="BH476" s="17">
        <f t="shared" si="1334"/>
        <v>0</v>
      </c>
      <c r="BI476" s="18">
        <f t="shared" si="1313"/>
        <v>176883.56</v>
      </c>
      <c r="BJ476" s="18">
        <f t="shared" si="1314"/>
        <v>457613.55900000001</v>
      </c>
      <c r="BK476" s="18">
        <f t="shared" si="1315"/>
        <v>16660</v>
      </c>
      <c r="BL476" s="17">
        <f>BL477+BL504</f>
        <v>0</v>
      </c>
      <c r="BM476" s="17">
        <f>BM477+BM504</f>
        <v>0</v>
      </c>
      <c r="BN476" s="17">
        <f>BN477+BN504</f>
        <v>0</v>
      </c>
      <c r="BO476" s="17">
        <f t="shared" si="1303"/>
        <v>176883.56</v>
      </c>
      <c r="BP476" s="17">
        <f t="shared" si="1304"/>
        <v>457613.55900000001</v>
      </c>
      <c r="BQ476" s="17">
        <f t="shared" si="1305"/>
        <v>16660</v>
      </c>
      <c r="BR476" s="17">
        <f>BR477+BR504</f>
        <v>-17788.166000000001</v>
      </c>
      <c r="BS476" s="17">
        <f>BS477+BS504</f>
        <v>17788.166000000001</v>
      </c>
      <c r="BT476" s="17">
        <f>BT477+BT504</f>
        <v>0</v>
      </c>
      <c r="BU476" s="17">
        <f t="shared" si="1306"/>
        <v>159095.394</v>
      </c>
      <c r="BV476" s="17">
        <f t="shared" si="1307"/>
        <v>475401.72500000003</v>
      </c>
      <c r="BW476" s="17">
        <f t="shared" si="1308"/>
        <v>16660</v>
      </c>
      <c r="BX476" s="17">
        <f t="shared" ref="BX476:BZ476" si="1335">BX477+BX504</f>
        <v>0</v>
      </c>
      <c r="BY476" s="17">
        <f t="shared" si="1335"/>
        <v>0</v>
      </c>
      <c r="BZ476" s="17">
        <f t="shared" si="1335"/>
        <v>0</v>
      </c>
      <c r="CA476" s="17">
        <f t="shared" si="1309"/>
        <v>159095.394</v>
      </c>
      <c r="CB476" s="17">
        <f t="shared" si="1310"/>
        <v>475401.72500000003</v>
      </c>
      <c r="CC476" s="17">
        <f t="shared" si="1311"/>
        <v>16660</v>
      </c>
      <c r="CD476" s="17">
        <f>CD477+CD504</f>
        <v>0</v>
      </c>
      <c r="CE476" s="26"/>
      <c r="CF476" s="33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  <c r="DM476" s="37"/>
      <c r="DN476" s="37"/>
      <c r="DO476" s="37"/>
    </row>
    <row r="477" spans="1:119" ht="31.2" x14ac:dyDescent="0.3">
      <c r="A477" s="41" t="s">
        <v>95</v>
      </c>
      <c r="B477" s="39"/>
      <c r="C477" s="41"/>
      <c r="D477" s="41"/>
      <c r="E477" s="14" t="s">
        <v>969</v>
      </c>
      <c r="F477" s="18">
        <f t="shared" ref="F477:K477" si="1336">F478+F490+F500+F482</f>
        <v>14732.8</v>
      </c>
      <c r="G477" s="18">
        <f t="shared" si="1336"/>
        <v>16660</v>
      </c>
      <c r="H477" s="18">
        <f t="shared" si="1336"/>
        <v>16660</v>
      </c>
      <c r="I477" s="18">
        <f t="shared" si="1336"/>
        <v>0</v>
      </c>
      <c r="J477" s="18">
        <f t="shared" si="1336"/>
        <v>0</v>
      </c>
      <c r="K477" s="18">
        <f t="shared" si="1336"/>
        <v>0</v>
      </c>
      <c r="L477" s="18">
        <f t="shared" si="1269"/>
        <v>14732.8</v>
      </c>
      <c r="M477" s="18">
        <f t="shared" si="1270"/>
        <v>16660</v>
      </c>
      <c r="N477" s="18">
        <f t="shared" si="1271"/>
        <v>16660</v>
      </c>
      <c r="O477" s="18">
        <f t="shared" ref="O477:S477" si="1337">O478+O490+O500+O482</f>
        <v>1927.2339999999999</v>
      </c>
      <c r="P477" s="18">
        <f t="shared" si="1337"/>
        <v>0</v>
      </c>
      <c r="Q477" s="18">
        <f t="shared" si="1337"/>
        <v>0</v>
      </c>
      <c r="R477" s="18">
        <f t="shared" si="1337"/>
        <v>0</v>
      </c>
      <c r="S477" s="18">
        <f t="shared" si="1337"/>
        <v>0</v>
      </c>
      <c r="T477" s="18">
        <f t="shared" si="1237"/>
        <v>16660.034</v>
      </c>
      <c r="U477" s="18">
        <f t="shared" si="1238"/>
        <v>16660</v>
      </c>
      <c r="V477" s="18">
        <f t="shared" si="1239"/>
        <v>16660</v>
      </c>
      <c r="W477" s="18">
        <f t="shared" ref="W477" si="1338">W478+W490+W500+W482</f>
        <v>0</v>
      </c>
      <c r="X477" s="18">
        <f t="shared" ref="X477:AB477" si="1339">X478+X490+X500+X482</f>
        <v>0</v>
      </c>
      <c r="Y477" s="18">
        <f t="shared" si="1339"/>
        <v>0</v>
      </c>
      <c r="Z477" s="18">
        <f t="shared" si="1339"/>
        <v>0</v>
      </c>
      <c r="AA477" s="18">
        <f t="shared" si="1339"/>
        <v>0</v>
      </c>
      <c r="AB477" s="18">
        <f t="shared" si="1339"/>
        <v>0</v>
      </c>
      <c r="AC477" s="18">
        <f t="shared" si="1243"/>
        <v>16660.034</v>
      </c>
      <c r="AD477" s="18">
        <f t="shared" si="1244"/>
        <v>16660</v>
      </c>
      <c r="AE477" s="18">
        <f t="shared" si="1245"/>
        <v>16660</v>
      </c>
      <c r="AF477" s="18">
        <f t="shared" ref="AF477:AH477" si="1340">AF478+AF490+AF500+AF482</f>
        <v>0</v>
      </c>
      <c r="AG477" s="18">
        <f t="shared" si="1340"/>
        <v>0</v>
      </c>
      <c r="AH477" s="18">
        <f t="shared" si="1340"/>
        <v>0</v>
      </c>
      <c r="AI477" s="18">
        <f t="shared" si="1227"/>
        <v>16660.034</v>
      </c>
      <c r="AJ477" s="18">
        <f t="shared" si="1228"/>
        <v>16660</v>
      </c>
      <c r="AK477" s="18">
        <f t="shared" si="1229"/>
        <v>16660</v>
      </c>
      <c r="AL477" s="18">
        <f t="shared" ref="AL477" si="1341">AL478+AL490+AL500+AL482</f>
        <v>0</v>
      </c>
      <c r="AM477" s="18">
        <f t="shared" si="1230"/>
        <v>16660.034</v>
      </c>
      <c r="AN477" s="18">
        <f t="shared" ref="AN477:AP477" si="1342">AN478+AN490+AN500+AN482</f>
        <v>0</v>
      </c>
      <c r="AO477" s="18">
        <f t="shared" si="1342"/>
        <v>0</v>
      </c>
      <c r="AP477" s="18">
        <f t="shared" si="1342"/>
        <v>0</v>
      </c>
      <c r="AQ477" s="18">
        <f t="shared" si="1231"/>
        <v>16660.034</v>
      </c>
      <c r="AR477" s="18">
        <f t="shared" si="1232"/>
        <v>16660</v>
      </c>
      <c r="AS477" s="18">
        <f t="shared" si="1233"/>
        <v>16660</v>
      </c>
      <c r="AT477" s="18">
        <f t="shared" ref="AT477:AV477" si="1343">AT478+AT490+AT500+AT482</f>
        <v>0</v>
      </c>
      <c r="AU477" s="18">
        <f t="shared" si="1343"/>
        <v>0</v>
      </c>
      <c r="AV477" s="18">
        <f t="shared" si="1343"/>
        <v>0</v>
      </c>
      <c r="AW477" s="18">
        <f t="shared" si="1234"/>
        <v>16660.034</v>
      </c>
      <c r="AX477" s="18">
        <f t="shared" si="1235"/>
        <v>16660</v>
      </c>
      <c r="AY477" s="18">
        <f t="shared" si="1236"/>
        <v>16660</v>
      </c>
      <c r="AZ477" s="18">
        <f>AZ478+AZ490+AZ500+AZ482+AZ486</f>
        <v>60.042999999999999</v>
      </c>
      <c r="BA477" s="18">
        <f t="shared" ref="BA477:CD477" si="1344">BA478+BA490+BA500+BA482+BA486</f>
        <v>0</v>
      </c>
      <c r="BB477" s="18">
        <f t="shared" si="1344"/>
        <v>0</v>
      </c>
      <c r="BC477" s="18">
        <f t="shared" si="1316"/>
        <v>16720.077000000001</v>
      </c>
      <c r="BD477" s="18">
        <f t="shared" si="1317"/>
        <v>16660</v>
      </c>
      <c r="BE477" s="18">
        <f t="shared" si="1318"/>
        <v>16660</v>
      </c>
      <c r="BF477" s="18">
        <f t="shared" ref="BF477:BH477" si="1345">BF478+BF490+BF500+BF482+BF486</f>
        <v>0</v>
      </c>
      <c r="BG477" s="18">
        <f t="shared" si="1345"/>
        <v>0</v>
      </c>
      <c r="BH477" s="18">
        <f t="shared" si="1345"/>
        <v>0</v>
      </c>
      <c r="BI477" s="18">
        <f t="shared" si="1313"/>
        <v>16720.077000000001</v>
      </c>
      <c r="BJ477" s="18">
        <f t="shared" si="1314"/>
        <v>16660</v>
      </c>
      <c r="BK477" s="18">
        <f t="shared" si="1315"/>
        <v>16660</v>
      </c>
      <c r="BL477" s="18">
        <f t="shared" ref="BL477:BN477" si="1346">BL478+BL490+BL500+BL482+BL486</f>
        <v>0</v>
      </c>
      <c r="BM477" s="18">
        <f t="shared" si="1346"/>
        <v>0</v>
      </c>
      <c r="BN477" s="18">
        <f t="shared" si="1346"/>
        <v>0</v>
      </c>
      <c r="BO477" s="18">
        <f t="shared" si="1303"/>
        <v>16720.077000000001</v>
      </c>
      <c r="BP477" s="18">
        <f t="shared" si="1304"/>
        <v>16660</v>
      </c>
      <c r="BQ477" s="18">
        <f t="shared" si="1305"/>
        <v>16660</v>
      </c>
      <c r="BR477" s="18">
        <f t="shared" ref="BR477:BT477" si="1347">BR478+BR490+BR500+BR482+BR486</f>
        <v>0</v>
      </c>
      <c r="BS477" s="18">
        <f t="shared" si="1347"/>
        <v>0</v>
      </c>
      <c r="BT477" s="18">
        <f t="shared" si="1347"/>
        <v>0</v>
      </c>
      <c r="BU477" s="18">
        <f t="shared" si="1306"/>
        <v>16720.077000000001</v>
      </c>
      <c r="BV477" s="18">
        <f t="shared" si="1307"/>
        <v>16660</v>
      </c>
      <c r="BW477" s="18">
        <f t="shared" si="1308"/>
        <v>16660</v>
      </c>
      <c r="BX477" s="18">
        <f t="shared" ref="BX477:BZ477" si="1348">BX478+BX490+BX500+BX482+BX486</f>
        <v>0</v>
      </c>
      <c r="BY477" s="18">
        <f t="shared" si="1348"/>
        <v>0</v>
      </c>
      <c r="BZ477" s="18">
        <f t="shared" si="1348"/>
        <v>0</v>
      </c>
      <c r="CA477" s="18">
        <f t="shared" si="1309"/>
        <v>16720.077000000001</v>
      </c>
      <c r="CB477" s="18">
        <f t="shared" si="1310"/>
        <v>16660</v>
      </c>
      <c r="CC477" s="18">
        <f t="shared" si="1311"/>
        <v>16660</v>
      </c>
      <c r="CD477" s="18">
        <f t="shared" si="1344"/>
        <v>0</v>
      </c>
      <c r="CE477" s="27"/>
      <c r="CF477" s="33"/>
    </row>
    <row r="478" spans="1:119" ht="46.8" x14ac:dyDescent="0.3">
      <c r="A478" s="41" t="s">
        <v>90</v>
      </c>
      <c r="B478" s="39"/>
      <c r="C478" s="41"/>
      <c r="D478" s="41"/>
      <c r="E478" s="14" t="s">
        <v>599</v>
      </c>
      <c r="F478" s="18">
        <f t="shared" ref="F478:K480" si="1349">F479</f>
        <v>12574.6</v>
      </c>
      <c r="G478" s="18">
        <f t="shared" si="1349"/>
        <v>12574.6</v>
      </c>
      <c r="H478" s="18">
        <f t="shared" si="1349"/>
        <v>12574.6</v>
      </c>
      <c r="I478" s="18">
        <f t="shared" si="1349"/>
        <v>0</v>
      </c>
      <c r="J478" s="18">
        <f t="shared" si="1349"/>
        <v>0</v>
      </c>
      <c r="K478" s="18">
        <f t="shared" si="1349"/>
        <v>0</v>
      </c>
      <c r="L478" s="18">
        <f t="shared" si="1269"/>
        <v>12574.6</v>
      </c>
      <c r="M478" s="18">
        <f t="shared" si="1270"/>
        <v>12574.6</v>
      </c>
      <c r="N478" s="18">
        <f t="shared" si="1271"/>
        <v>12574.6</v>
      </c>
      <c r="O478" s="18">
        <f t="shared" ref="O478:S480" si="1350">O479</f>
        <v>0</v>
      </c>
      <c r="P478" s="18">
        <f t="shared" si="1350"/>
        <v>0</v>
      </c>
      <c r="Q478" s="18">
        <f t="shared" si="1350"/>
        <v>0</v>
      </c>
      <c r="R478" s="18">
        <f t="shared" si="1350"/>
        <v>0</v>
      </c>
      <c r="S478" s="18">
        <f t="shared" si="1350"/>
        <v>0</v>
      </c>
      <c r="T478" s="18">
        <f t="shared" si="1237"/>
        <v>12574.6</v>
      </c>
      <c r="U478" s="18">
        <f t="shared" si="1238"/>
        <v>12574.6</v>
      </c>
      <c r="V478" s="18">
        <f t="shared" si="1239"/>
        <v>12574.6</v>
      </c>
      <c r="W478" s="18">
        <f t="shared" ref="W478:CD480" si="1351">W479</f>
        <v>0</v>
      </c>
      <c r="X478" s="18">
        <f t="shared" si="1351"/>
        <v>0</v>
      </c>
      <c r="Y478" s="18">
        <f t="shared" si="1351"/>
        <v>0</v>
      </c>
      <c r="Z478" s="18">
        <f t="shared" si="1351"/>
        <v>0</v>
      </c>
      <c r="AA478" s="18">
        <f t="shared" si="1351"/>
        <v>0</v>
      </c>
      <c r="AB478" s="18">
        <f t="shared" si="1351"/>
        <v>0</v>
      </c>
      <c r="AC478" s="18">
        <f t="shared" si="1243"/>
        <v>12574.6</v>
      </c>
      <c r="AD478" s="18">
        <f t="shared" si="1244"/>
        <v>12574.6</v>
      </c>
      <c r="AE478" s="18">
        <f t="shared" si="1245"/>
        <v>12574.6</v>
      </c>
      <c r="AF478" s="18">
        <f t="shared" si="1351"/>
        <v>0</v>
      </c>
      <c r="AG478" s="18">
        <f t="shared" si="1351"/>
        <v>0</v>
      </c>
      <c r="AH478" s="18">
        <f t="shared" si="1351"/>
        <v>0</v>
      </c>
      <c r="AI478" s="18">
        <f t="shared" si="1227"/>
        <v>12574.6</v>
      </c>
      <c r="AJ478" s="18">
        <f t="shared" si="1228"/>
        <v>12574.6</v>
      </c>
      <c r="AK478" s="18">
        <f t="shared" si="1229"/>
        <v>12574.6</v>
      </c>
      <c r="AL478" s="18">
        <f t="shared" si="1351"/>
        <v>0</v>
      </c>
      <c r="AM478" s="18">
        <f t="shared" si="1230"/>
        <v>12574.6</v>
      </c>
      <c r="AN478" s="18">
        <f t="shared" si="1351"/>
        <v>0</v>
      </c>
      <c r="AO478" s="18">
        <f t="shared" si="1351"/>
        <v>0</v>
      </c>
      <c r="AP478" s="18">
        <f t="shared" si="1351"/>
        <v>0</v>
      </c>
      <c r="AQ478" s="18">
        <f t="shared" si="1231"/>
        <v>12574.6</v>
      </c>
      <c r="AR478" s="18">
        <f t="shared" si="1232"/>
        <v>12574.6</v>
      </c>
      <c r="AS478" s="18">
        <f t="shared" si="1233"/>
        <v>12574.6</v>
      </c>
      <c r="AT478" s="18">
        <f t="shared" si="1351"/>
        <v>0</v>
      </c>
      <c r="AU478" s="18">
        <f t="shared" si="1351"/>
        <v>0</v>
      </c>
      <c r="AV478" s="18">
        <f t="shared" si="1351"/>
        <v>0</v>
      </c>
      <c r="AW478" s="18">
        <f t="shared" si="1234"/>
        <v>12574.6</v>
      </c>
      <c r="AX478" s="18">
        <f t="shared" si="1235"/>
        <v>12574.6</v>
      </c>
      <c r="AY478" s="18">
        <f t="shared" si="1236"/>
        <v>12574.6</v>
      </c>
      <c r="AZ478" s="18">
        <f t="shared" si="1351"/>
        <v>0</v>
      </c>
      <c r="BA478" s="18">
        <f t="shared" si="1351"/>
        <v>0</v>
      </c>
      <c r="BB478" s="18">
        <f t="shared" si="1351"/>
        <v>0</v>
      </c>
      <c r="BC478" s="18">
        <f t="shared" si="1316"/>
        <v>12574.6</v>
      </c>
      <c r="BD478" s="18">
        <f t="shared" si="1317"/>
        <v>12574.6</v>
      </c>
      <c r="BE478" s="18">
        <f t="shared" si="1318"/>
        <v>12574.6</v>
      </c>
      <c r="BF478" s="18">
        <f t="shared" si="1351"/>
        <v>0</v>
      </c>
      <c r="BG478" s="18">
        <f t="shared" si="1351"/>
        <v>0</v>
      </c>
      <c r="BH478" s="18">
        <f t="shared" si="1351"/>
        <v>0</v>
      </c>
      <c r="BI478" s="18">
        <f t="shared" si="1313"/>
        <v>12574.6</v>
      </c>
      <c r="BJ478" s="18">
        <f t="shared" si="1314"/>
        <v>12574.6</v>
      </c>
      <c r="BK478" s="18">
        <f t="shared" si="1315"/>
        <v>12574.6</v>
      </c>
      <c r="BL478" s="18">
        <f t="shared" si="1351"/>
        <v>0</v>
      </c>
      <c r="BM478" s="18">
        <f t="shared" si="1351"/>
        <v>0</v>
      </c>
      <c r="BN478" s="18">
        <f t="shared" si="1351"/>
        <v>0</v>
      </c>
      <c r="BO478" s="18">
        <f t="shared" si="1303"/>
        <v>12574.6</v>
      </c>
      <c r="BP478" s="18">
        <f t="shared" si="1304"/>
        <v>12574.6</v>
      </c>
      <c r="BQ478" s="18">
        <f t="shared" si="1305"/>
        <v>12574.6</v>
      </c>
      <c r="BR478" s="18">
        <f t="shared" si="1351"/>
        <v>0</v>
      </c>
      <c r="BS478" s="18">
        <f t="shared" si="1351"/>
        <v>0</v>
      </c>
      <c r="BT478" s="18">
        <f t="shared" si="1351"/>
        <v>0</v>
      </c>
      <c r="BU478" s="18">
        <f t="shared" si="1306"/>
        <v>12574.6</v>
      </c>
      <c r="BV478" s="18">
        <f t="shared" si="1307"/>
        <v>12574.6</v>
      </c>
      <c r="BW478" s="18">
        <f t="shared" si="1308"/>
        <v>12574.6</v>
      </c>
      <c r="BX478" s="18">
        <f t="shared" si="1351"/>
        <v>0</v>
      </c>
      <c r="BY478" s="18">
        <f t="shared" si="1351"/>
        <v>0</v>
      </c>
      <c r="BZ478" s="18">
        <f t="shared" si="1351"/>
        <v>0</v>
      </c>
      <c r="CA478" s="18">
        <f t="shared" si="1309"/>
        <v>12574.6</v>
      </c>
      <c r="CB478" s="18">
        <f t="shared" si="1310"/>
        <v>12574.6</v>
      </c>
      <c r="CC478" s="18">
        <f t="shared" si="1311"/>
        <v>12574.6</v>
      </c>
      <c r="CD478" s="18">
        <f t="shared" si="1351"/>
        <v>0</v>
      </c>
      <c r="CE478" s="27"/>
      <c r="CF478" s="33"/>
    </row>
    <row r="479" spans="1:119" ht="46.8" x14ac:dyDescent="0.3">
      <c r="A479" s="41" t="s">
        <v>90</v>
      </c>
      <c r="B479" s="39">
        <v>600</v>
      </c>
      <c r="C479" s="41"/>
      <c r="D479" s="41"/>
      <c r="E479" s="14" t="s">
        <v>554</v>
      </c>
      <c r="F479" s="18">
        <f t="shared" si="1349"/>
        <v>12574.6</v>
      </c>
      <c r="G479" s="18">
        <f t="shared" si="1349"/>
        <v>12574.6</v>
      </c>
      <c r="H479" s="18">
        <f t="shared" si="1349"/>
        <v>12574.6</v>
      </c>
      <c r="I479" s="18">
        <f t="shared" si="1349"/>
        <v>0</v>
      </c>
      <c r="J479" s="18">
        <f t="shared" si="1349"/>
        <v>0</v>
      </c>
      <c r="K479" s="18">
        <f t="shared" si="1349"/>
        <v>0</v>
      </c>
      <c r="L479" s="18">
        <f t="shared" si="1269"/>
        <v>12574.6</v>
      </c>
      <c r="M479" s="18">
        <f t="shared" si="1270"/>
        <v>12574.6</v>
      </c>
      <c r="N479" s="18">
        <f t="shared" si="1271"/>
        <v>12574.6</v>
      </c>
      <c r="O479" s="18">
        <f t="shared" si="1350"/>
        <v>0</v>
      </c>
      <c r="P479" s="18">
        <f t="shared" si="1350"/>
        <v>0</v>
      </c>
      <c r="Q479" s="18">
        <f t="shared" si="1350"/>
        <v>0</v>
      </c>
      <c r="R479" s="18">
        <f t="shared" si="1350"/>
        <v>0</v>
      </c>
      <c r="S479" s="18">
        <f t="shared" si="1350"/>
        <v>0</v>
      </c>
      <c r="T479" s="18">
        <f t="shared" si="1237"/>
        <v>12574.6</v>
      </c>
      <c r="U479" s="18">
        <f t="shared" si="1238"/>
        <v>12574.6</v>
      </c>
      <c r="V479" s="18">
        <f t="shared" si="1239"/>
        <v>12574.6</v>
      </c>
      <c r="W479" s="18">
        <f t="shared" si="1351"/>
        <v>0</v>
      </c>
      <c r="X479" s="18">
        <f t="shared" si="1351"/>
        <v>0</v>
      </c>
      <c r="Y479" s="18">
        <f t="shared" si="1351"/>
        <v>0</v>
      </c>
      <c r="Z479" s="18">
        <f t="shared" si="1351"/>
        <v>0</v>
      </c>
      <c r="AA479" s="18">
        <f t="shared" si="1351"/>
        <v>0</v>
      </c>
      <c r="AB479" s="18">
        <f t="shared" si="1351"/>
        <v>0</v>
      </c>
      <c r="AC479" s="18">
        <f t="shared" si="1243"/>
        <v>12574.6</v>
      </c>
      <c r="AD479" s="18">
        <f t="shared" si="1244"/>
        <v>12574.6</v>
      </c>
      <c r="AE479" s="18">
        <f t="shared" si="1245"/>
        <v>12574.6</v>
      </c>
      <c r="AF479" s="18">
        <f t="shared" si="1351"/>
        <v>0</v>
      </c>
      <c r="AG479" s="18">
        <f t="shared" si="1351"/>
        <v>0</v>
      </c>
      <c r="AH479" s="18">
        <f t="shared" si="1351"/>
        <v>0</v>
      </c>
      <c r="AI479" s="18">
        <f t="shared" si="1227"/>
        <v>12574.6</v>
      </c>
      <c r="AJ479" s="18">
        <f t="shared" si="1228"/>
        <v>12574.6</v>
      </c>
      <c r="AK479" s="18">
        <f t="shared" si="1229"/>
        <v>12574.6</v>
      </c>
      <c r="AL479" s="18">
        <f t="shared" si="1351"/>
        <v>0</v>
      </c>
      <c r="AM479" s="18">
        <f t="shared" si="1230"/>
        <v>12574.6</v>
      </c>
      <c r="AN479" s="18">
        <f t="shared" si="1351"/>
        <v>0</v>
      </c>
      <c r="AO479" s="18">
        <f t="shared" si="1351"/>
        <v>0</v>
      </c>
      <c r="AP479" s="18">
        <f t="shared" si="1351"/>
        <v>0</v>
      </c>
      <c r="AQ479" s="18">
        <f t="shared" si="1231"/>
        <v>12574.6</v>
      </c>
      <c r="AR479" s="18">
        <f t="shared" si="1232"/>
        <v>12574.6</v>
      </c>
      <c r="AS479" s="18">
        <f t="shared" si="1233"/>
        <v>12574.6</v>
      </c>
      <c r="AT479" s="18">
        <f t="shared" si="1351"/>
        <v>0</v>
      </c>
      <c r="AU479" s="18">
        <f t="shared" si="1351"/>
        <v>0</v>
      </c>
      <c r="AV479" s="18">
        <f t="shared" si="1351"/>
        <v>0</v>
      </c>
      <c r="AW479" s="18">
        <f t="shared" si="1234"/>
        <v>12574.6</v>
      </c>
      <c r="AX479" s="18">
        <f t="shared" si="1235"/>
        <v>12574.6</v>
      </c>
      <c r="AY479" s="18">
        <f t="shared" si="1236"/>
        <v>12574.6</v>
      </c>
      <c r="AZ479" s="18">
        <f t="shared" si="1351"/>
        <v>0</v>
      </c>
      <c r="BA479" s="18">
        <f t="shared" si="1351"/>
        <v>0</v>
      </c>
      <c r="BB479" s="18">
        <f t="shared" si="1351"/>
        <v>0</v>
      </c>
      <c r="BC479" s="18">
        <f t="shared" si="1316"/>
        <v>12574.6</v>
      </c>
      <c r="BD479" s="18">
        <f t="shared" si="1317"/>
        <v>12574.6</v>
      </c>
      <c r="BE479" s="18">
        <f t="shared" si="1318"/>
        <v>12574.6</v>
      </c>
      <c r="BF479" s="18">
        <f t="shared" si="1351"/>
        <v>0</v>
      </c>
      <c r="BG479" s="18">
        <f t="shared" si="1351"/>
        <v>0</v>
      </c>
      <c r="BH479" s="18">
        <f t="shared" si="1351"/>
        <v>0</v>
      </c>
      <c r="BI479" s="18">
        <f t="shared" si="1313"/>
        <v>12574.6</v>
      </c>
      <c r="BJ479" s="18">
        <f t="shared" si="1314"/>
        <v>12574.6</v>
      </c>
      <c r="BK479" s="18">
        <f t="shared" si="1315"/>
        <v>12574.6</v>
      </c>
      <c r="BL479" s="18">
        <f t="shared" si="1351"/>
        <v>0</v>
      </c>
      <c r="BM479" s="18">
        <f t="shared" si="1351"/>
        <v>0</v>
      </c>
      <c r="BN479" s="18">
        <f t="shared" si="1351"/>
        <v>0</v>
      </c>
      <c r="BO479" s="18">
        <f t="shared" si="1303"/>
        <v>12574.6</v>
      </c>
      <c r="BP479" s="18">
        <f t="shared" si="1304"/>
        <v>12574.6</v>
      </c>
      <c r="BQ479" s="18">
        <f t="shared" si="1305"/>
        <v>12574.6</v>
      </c>
      <c r="BR479" s="18">
        <f t="shared" si="1351"/>
        <v>0</v>
      </c>
      <c r="BS479" s="18">
        <f t="shared" si="1351"/>
        <v>0</v>
      </c>
      <c r="BT479" s="18">
        <f t="shared" si="1351"/>
        <v>0</v>
      </c>
      <c r="BU479" s="18">
        <f t="shared" si="1306"/>
        <v>12574.6</v>
      </c>
      <c r="BV479" s="18">
        <f t="shared" si="1307"/>
        <v>12574.6</v>
      </c>
      <c r="BW479" s="18">
        <f t="shared" si="1308"/>
        <v>12574.6</v>
      </c>
      <c r="BX479" s="18">
        <f t="shared" si="1351"/>
        <v>0</v>
      </c>
      <c r="BY479" s="18">
        <f t="shared" si="1351"/>
        <v>0</v>
      </c>
      <c r="BZ479" s="18">
        <f t="shared" si="1351"/>
        <v>0</v>
      </c>
      <c r="CA479" s="18">
        <f t="shared" si="1309"/>
        <v>12574.6</v>
      </c>
      <c r="CB479" s="18">
        <f t="shared" si="1310"/>
        <v>12574.6</v>
      </c>
      <c r="CC479" s="18">
        <f t="shared" si="1311"/>
        <v>12574.6</v>
      </c>
      <c r="CD479" s="18">
        <f t="shared" si="1351"/>
        <v>0</v>
      </c>
      <c r="CE479" s="27"/>
      <c r="CF479" s="33"/>
    </row>
    <row r="480" spans="1:119" x14ac:dyDescent="0.3">
      <c r="A480" s="41" t="s">
        <v>90</v>
      </c>
      <c r="B480" s="39">
        <v>620</v>
      </c>
      <c r="C480" s="41"/>
      <c r="D480" s="41"/>
      <c r="E480" s="14" t="s">
        <v>569</v>
      </c>
      <c r="F480" s="18">
        <f t="shared" si="1349"/>
        <v>12574.6</v>
      </c>
      <c r="G480" s="18">
        <f t="shared" si="1349"/>
        <v>12574.6</v>
      </c>
      <c r="H480" s="18">
        <f t="shared" si="1349"/>
        <v>12574.6</v>
      </c>
      <c r="I480" s="18">
        <f t="shared" si="1349"/>
        <v>0</v>
      </c>
      <c r="J480" s="18">
        <f t="shared" si="1349"/>
        <v>0</v>
      </c>
      <c r="K480" s="18">
        <f t="shared" si="1349"/>
        <v>0</v>
      </c>
      <c r="L480" s="18">
        <f t="shared" si="1269"/>
        <v>12574.6</v>
      </c>
      <c r="M480" s="18">
        <f t="shared" si="1270"/>
        <v>12574.6</v>
      </c>
      <c r="N480" s="18">
        <f t="shared" si="1271"/>
        <v>12574.6</v>
      </c>
      <c r="O480" s="18">
        <f t="shared" si="1350"/>
        <v>0</v>
      </c>
      <c r="P480" s="18">
        <f t="shared" si="1350"/>
        <v>0</v>
      </c>
      <c r="Q480" s="18">
        <f t="shared" si="1350"/>
        <v>0</v>
      </c>
      <c r="R480" s="18">
        <f t="shared" si="1350"/>
        <v>0</v>
      </c>
      <c r="S480" s="18">
        <f t="shared" si="1350"/>
        <v>0</v>
      </c>
      <c r="T480" s="18">
        <f t="shared" si="1237"/>
        <v>12574.6</v>
      </c>
      <c r="U480" s="18">
        <f t="shared" si="1238"/>
        <v>12574.6</v>
      </c>
      <c r="V480" s="18">
        <f t="shared" si="1239"/>
        <v>12574.6</v>
      </c>
      <c r="W480" s="18">
        <f t="shared" si="1351"/>
        <v>0</v>
      </c>
      <c r="X480" s="18">
        <f t="shared" si="1351"/>
        <v>0</v>
      </c>
      <c r="Y480" s="18">
        <f t="shared" si="1351"/>
        <v>0</v>
      </c>
      <c r="Z480" s="18">
        <f t="shared" si="1351"/>
        <v>0</v>
      </c>
      <c r="AA480" s="18">
        <f t="shared" si="1351"/>
        <v>0</v>
      </c>
      <c r="AB480" s="18">
        <f t="shared" si="1351"/>
        <v>0</v>
      </c>
      <c r="AC480" s="18">
        <f t="shared" si="1243"/>
        <v>12574.6</v>
      </c>
      <c r="AD480" s="18">
        <f t="shared" si="1244"/>
        <v>12574.6</v>
      </c>
      <c r="AE480" s="18">
        <f t="shared" si="1245"/>
        <v>12574.6</v>
      </c>
      <c r="AF480" s="18">
        <f t="shared" si="1351"/>
        <v>0</v>
      </c>
      <c r="AG480" s="18">
        <f t="shared" si="1351"/>
        <v>0</v>
      </c>
      <c r="AH480" s="18">
        <f t="shared" si="1351"/>
        <v>0</v>
      </c>
      <c r="AI480" s="18">
        <f t="shared" si="1227"/>
        <v>12574.6</v>
      </c>
      <c r="AJ480" s="18">
        <f t="shared" si="1228"/>
        <v>12574.6</v>
      </c>
      <c r="AK480" s="18">
        <f t="shared" si="1229"/>
        <v>12574.6</v>
      </c>
      <c r="AL480" s="18">
        <f t="shared" si="1351"/>
        <v>0</v>
      </c>
      <c r="AM480" s="18">
        <f t="shared" si="1230"/>
        <v>12574.6</v>
      </c>
      <c r="AN480" s="18">
        <f t="shared" si="1351"/>
        <v>0</v>
      </c>
      <c r="AO480" s="18">
        <f t="shared" si="1351"/>
        <v>0</v>
      </c>
      <c r="AP480" s="18">
        <f t="shared" si="1351"/>
        <v>0</v>
      </c>
      <c r="AQ480" s="18">
        <f t="shared" si="1231"/>
        <v>12574.6</v>
      </c>
      <c r="AR480" s="18">
        <f t="shared" si="1232"/>
        <v>12574.6</v>
      </c>
      <c r="AS480" s="18">
        <f t="shared" si="1233"/>
        <v>12574.6</v>
      </c>
      <c r="AT480" s="18">
        <f t="shared" si="1351"/>
        <v>0</v>
      </c>
      <c r="AU480" s="18">
        <f t="shared" si="1351"/>
        <v>0</v>
      </c>
      <c r="AV480" s="18">
        <f t="shared" si="1351"/>
        <v>0</v>
      </c>
      <c r="AW480" s="18">
        <f t="shared" si="1234"/>
        <v>12574.6</v>
      </c>
      <c r="AX480" s="18">
        <f t="shared" si="1235"/>
        <v>12574.6</v>
      </c>
      <c r="AY480" s="18">
        <f t="shared" si="1236"/>
        <v>12574.6</v>
      </c>
      <c r="AZ480" s="18">
        <f t="shared" si="1351"/>
        <v>0</v>
      </c>
      <c r="BA480" s="18">
        <f t="shared" si="1351"/>
        <v>0</v>
      </c>
      <c r="BB480" s="18">
        <f t="shared" si="1351"/>
        <v>0</v>
      </c>
      <c r="BC480" s="18">
        <f t="shared" si="1316"/>
        <v>12574.6</v>
      </c>
      <c r="BD480" s="18">
        <f t="shared" si="1317"/>
        <v>12574.6</v>
      </c>
      <c r="BE480" s="18">
        <f t="shared" si="1318"/>
        <v>12574.6</v>
      </c>
      <c r="BF480" s="18">
        <f t="shared" si="1351"/>
        <v>0</v>
      </c>
      <c r="BG480" s="18">
        <f t="shared" si="1351"/>
        <v>0</v>
      </c>
      <c r="BH480" s="18">
        <f t="shared" si="1351"/>
        <v>0</v>
      </c>
      <c r="BI480" s="18">
        <f t="shared" si="1313"/>
        <v>12574.6</v>
      </c>
      <c r="BJ480" s="18">
        <f t="shared" si="1314"/>
        <v>12574.6</v>
      </c>
      <c r="BK480" s="18">
        <f t="shared" si="1315"/>
        <v>12574.6</v>
      </c>
      <c r="BL480" s="18">
        <f t="shared" si="1351"/>
        <v>0</v>
      </c>
      <c r="BM480" s="18">
        <f t="shared" si="1351"/>
        <v>0</v>
      </c>
      <c r="BN480" s="18">
        <f t="shared" si="1351"/>
        <v>0</v>
      </c>
      <c r="BO480" s="18">
        <f t="shared" si="1303"/>
        <v>12574.6</v>
      </c>
      <c r="BP480" s="18">
        <f t="shared" si="1304"/>
        <v>12574.6</v>
      </c>
      <c r="BQ480" s="18">
        <f t="shared" si="1305"/>
        <v>12574.6</v>
      </c>
      <c r="BR480" s="18">
        <f t="shared" si="1351"/>
        <v>0</v>
      </c>
      <c r="BS480" s="18">
        <f t="shared" si="1351"/>
        <v>0</v>
      </c>
      <c r="BT480" s="18">
        <f t="shared" si="1351"/>
        <v>0</v>
      </c>
      <c r="BU480" s="18">
        <f t="shared" si="1306"/>
        <v>12574.6</v>
      </c>
      <c r="BV480" s="18">
        <f t="shared" si="1307"/>
        <v>12574.6</v>
      </c>
      <c r="BW480" s="18">
        <f t="shared" si="1308"/>
        <v>12574.6</v>
      </c>
      <c r="BX480" s="18">
        <f t="shared" si="1351"/>
        <v>0</v>
      </c>
      <c r="BY480" s="18">
        <f t="shared" si="1351"/>
        <v>0</v>
      </c>
      <c r="BZ480" s="18">
        <f t="shared" si="1351"/>
        <v>0</v>
      </c>
      <c r="CA480" s="18">
        <f t="shared" si="1309"/>
        <v>12574.6</v>
      </c>
      <c r="CB480" s="18">
        <f t="shared" si="1310"/>
        <v>12574.6</v>
      </c>
      <c r="CC480" s="18">
        <f t="shared" si="1311"/>
        <v>12574.6</v>
      </c>
      <c r="CD480" s="18">
        <f t="shared" si="1351"/>
        <v>0</v>
      </c>
      <c r="CE480" s="27"/>
      <c r="CF480" s="33"/>
    </row>
    <row r="481" spans="1:84" x14ac:dyDescent="0.3">
      <c r="A481" s="41" t="s">
        <v>90</v>
      </c>
      <c r="B481" s="39">
        <v>620</v>
      </c>
      <c r="C481" s="41" t="s">
        <v>27</v>
      </c>
      <c r="D481" s="41" t="s">
        <v>27</v>
      </c>
      <c r="E481" s="14" t="s">
        <v>535</v>
      </c>
      <c r="F481" s="18">
        <v>12574.6</v>
      </c>
      <c r="G481" s="18">
        <v>12574.6</v>
      </c>
      <c r="H481" s="18">
        <v>12574.6</v>
      </c>
      <c r="I481" s="18"/>
      <c r="J481" s="18"/>
      <c r="K481" s="18"/>
      <c r="L481" s="18">
        <f t="shared" si="1269"/>
        <v>12574.6</v>
      </c>
      <c r="M481" s="18">
        <f t="shared" si="1270"/>
        <v>12574.6</v>
      </c>
      <c r="N481" s="18">
        <f t="shared" si="1271"/>
        <v>12574.6</v>
      </c>
      <c r="O481" s="18"/>
      <c r="P481" s="18"/>
      <c r="Q481" s="18"/>
      <c r="R481" s="18"/>
      <c r="S481" s="18"/>
      <c r="T481" s="18">
        <f t="shared" si="1237"/>
        <v>12574.6</v>
      </c>
      <c r="U481" s="18">
        <f t="shared" si="1238"/>
        <v>12574.6</v>
      </c>
      <c r="V481" s="18">
        <f t="shared" si="1239"/>
        <v>12574.6</v>
      </c>
      <c r="W481" s="18"/>
      <c r="X481" s="18"/>
      <c r="Y481" s="18"/>
      <c r="Z481" s="18"/>
      <c r="AA481" s="18"/>
      <c r="AB481" s="18"/>
      <c r="AC481" s="18">
        <f t="shared" si="1243"/>
        <v>12574.6</v>
      </c>
      <c r="AD481" s="18">
        <f t="shared" si="1244"/>
        <v>12574.6</v>
      </c>
      <c r="AE481" s="18">
        <f t="shared" si="1245"/>
        <v>12574.6</v>
      </c>
      <c r="AF481" s="18"/>
      <c r="AG481" s="18"/>
      <c r="AH481" s="18"/>
      <c r="AI481" s="18">
        <f t="shared" si="1227"/>
        <v>12574.6</v>
      </c>
      <c r="AJ481" s="18">
        <f t="shared" si="1228"/>
        <v>12574.6</v>
      </c>
      <c r="AK481" s="18">
        <f t="shared" si="1229"/>
        <v>12574.6</v>
      </c>
      <c r="AL481" s="18"/>
      <c r="AM481" s="18">
        <f t="shared" si="1230"/>
        <v>12574.6</v>
      </c>
      <c r="AN481" s="18"/>
      <c r="AO481" s="18"/>
      <c r="AP481" s="18"/>
      <c r="AQ481" s="18">
        <f t="shared" si="1231"/>
        <v>12574.6</v>
      </c>
      <c r="AR481" s="18">
        <f t="shared" si="1232"/>
        <v>12574.6</v>
      </c>
      <c r="AS481" s="18">
        <f t="shared" si="1233"/>
        <v>12574.6</v>
      </c>
      <c r="AT481" s="18"/>
      <c r="AU481" s="18"/>
      <c r="AV481" s="18"/>
      <c r="AW481" s="18">
        <f t="shared" si="1234"/>
        <v>12574.6</v>
      </c>
      <c r="AX481" s="18">
        <f t="shared" si="1235"/>
        <v>12574.6</v>
      </c>
      <c r="AY481" s="18">
        <f t="shared" si="1236"/>
        <v>12574.6</v>
      </c>
      <c r="AZ481" s="18"/>
      <c r="BA481" s="18"/>
      <c r="BB481" s="18"/>
      <c r="BC481" s="18">
        <f t="shared" si="1316"/>
        <v>12574.6</v>
      </c>
      <c r="BD481" s="18">
        <f t="shared" si="1317"/>
        <v>12574.6</v>
      </c>
      <c r="BE481" s="18">
        <f t="shared" si="1318"/>
        <v>12574.6</v>
      </c>
      <c r="BF481" s="18"/>
      <c r="BG481" s="18"/>
      <c r="BH481" s="18"/>
      <c r="BI481" s="18">
        <f t="shared" si="1313"/>
        <v>12574.6</v>
      </c>
      <c r="BJ481" s="18">
        <f t="shared" si="1314"/>
        <v>12574.6</v>
      </c>
      <c r="BK481" s="18">
        <f t="shared" si="1315"/>
        <v>12574.6</v>
      </c>
      <c r="BL481" s="18"/>
      <c r="BM481" s="18"/>
      <c r="BN481" s="18"/>
      <c r="BO481" s="18">
        <f t="shared" si="1303"/>
        <v>12574.6</v>
      </c>
      <c r="BP481" s="18">
        <f t="shared" si="1304"/>
        <v>12574.6</v>
      </c>
      <c r="BQ481" s="18">
        <f t="shared" si="1305"/>
        <v>12574.6</v>
      </c>
      <c r="BR481" s="18"/>
      <c r="BS481" s="18"/>
      <c r="BT481" s="18"/>
      <c r="BU481" s="18">
        <f t="shared" si="1306"/>
        <v>12574.6</v>
      </c>
      <c r="BV481" s="18">
        <f t="shared" si="1307"/>
        <v>12574.6</v>
      </c>
      <c r="BW481" s="18">
        <f t="shared" si="1308"/>
        <v>12574.6</v>
      </c>
      <c r="BX481" s="18"/>
      <c r="BY481" s="18"/>
      <c r="BZ481" s="18"/>
      <c r="CA481" s="18">
        <f t="shared" si="1309"/>
        <v>12574.6</v>
      </c>
      <c r="CB481" s="18">
        <f t="shared" si="1310"/>
        <v>12574.6</v>
      </c>
      <c r="CC481" s="18">
        <f t="shared" si="1311"/>
        <v>12574.6</v>
      </c>
      <c r="CD481" s="18"/>
      <c r="CE481" s="27"/>
      <c r="CF481" s="33"/>
    </row>
    <row r="482" spans="1:84" ht="78" hidden="1" x14ac:dyDescent="0.3">
      <c r="A482" s="41" t="s">
        <v>1249</v>
      </c>
      <c r="B482" s="39"/>
      <c r="C482" s="41"/>
      <c r="D482" s="41"/>
      <c r="E482" s="14" t="s">
        <v>1254</v>
      </c>
      <c r="F482" s="18">
        <f t="shared" ref="F482:K484" si="1352">F483</f>
        <v>0</v>
      </c>
      <c r="G482" s="18">
        <f t="shared" si="1352"/>
        <v>0</v>
      </c>
      <c r="H482" s="18">
        <f t="shared" si="1352"/>
        <v>0</v>
      </c>
      <c r="I482" s="18">
        <f t="shared" si="1352"/>
        <v>0</v>
      </c>
      <c r="J482" s="18">
        <f t="shared" si="1352"/>
        <v>0</v>
      </c>
      <c r="K482" s="18">
        <f t="shared" si="1352"/>
        <v>0</v>
      </c>
      <c r="L482" s="18">
        <f t="shared" si="1269"/>
        <v>0</v>
      </c>
      <c r="M482" s="18">
        <f t="shared" si="1270"/>
        <v>0</v>
      </c>
      <c r="N482" s="18">
        <f t="shared" si="1271"/>
        <v>0</v>
      </c>
      <c r="O482" s="18">
        <f t="shared" ref="O482:S484" si="1353">O483</f>
        <v>0</v>
      </c>
      <c r="P482" s="18">
        <f t="shared" si="1353"/>
        <v>0</v>
      </c>
      <c r="Q482" s="18">
        <f t="shared" si="1353"/>
        <v>0</v>
      </c>
      <c r="R482" s="18">
        <f t="shared" si="1353"/>
        <v>0</v>
      </c>
      <c r="S482" s="18">
        <f t="shared" si="1353"/>
        <v>0</v>
      </c>
      <c r="T482" s="18">
        <f t="shared" si="1237"/>
        <v>0</v>
      </c>
      <c r="U482" s="18">
        <f t="shared" si="1238"/>
        <v>0</v>
      </c>
      <c r="V482" s="18">
        <f t="shared" si="1239"/>
        <v>0</v>
      </c>
      <c r="W482" s="18">
        <f t="shared" ref="W482:CD484" si="1354">W483</f>
        <v>0</v>
      </c>
      <c r="X482" s="18">
        <f t="shared" si="1354"/>
        <v>0</v>
      </c>
      <c r="Y482" s="18">
        <f t="shared" si="1354"/>
        <v>0</v>
      </c>
      <c r="Z482" s="18">
        <f t="shared" si="1354"/>
        <v>0</v>
      </c>
      <c r="AA482" s="18">
        <f t="shared" si="1354"/>
        <v>0</v>
      </c>
      <c r="AB482" s="18">
        <f t="shared" si="1354"/>
        <v>0</v>
      </c>
      <c r="AC482" s="18">
        <f t="shared" si="1243"/>
        <v>0</v>
      </c>
      <c r="AD482" s="18">
        <f t="shared" si="1244"/>
        <v>0</v>
      </c>
      <c r="AE482" s="18">
        <f t="shared" si="1245"/>
        <v>0</v>
      </c>
      <c r="AF482" s="18">
        <f t="shared" si="1354"/>
        <v>0</v>
      </c>
      <c r="AG482" s="18">
        <f t="shared" si="1354"/>
        <v>0</v>
      </c>
      <c r="AH482" s="18">
        <f t="shared" si="1354"/>
        <v>0</v>
      </c>
      <c r="AI482" s="18">
        <f t="shared" si="1227"/>
        <v>0</v>
      </c>
      <c r="AJ482" s="18">
        <f t="shared" si="1228"/>
        <v>0</v>
      </c>
      <c r="AK482" s="18">
        <f t="shared" si="1229"/>
        <v>0</v>
      </c>
      <c r="AL482" s="18">
        <f t="shared" si="1354"/>
        <v>0</v>
      </c>
      <c r="AM482" s="18">
        <f t="shared" si="1230"/>
        <v>0</v>
      </c>
      <c r="AN482" s="18">
        <f t="shared" si="1354"/>
        <v>0</v>
      </c>
      <c r="AO482" s="18">
        <f t="shared" si="1354"/>
        <v>0</v>
      </c>
      <c r="AP482" s="18">
        <f t="shared" si="1354"/>
        <v>0</v>
      </c>
      <c r="AQ482" s="18">
        <f t="shared" si="1231"/>
        <v>0</v>
      </c>
      <c r="AR482" s="18">
        <f t="shared" si="1232"/>
        <v>0</v>
      </c>
      <c r="AS482" s="18">
        <f t="shared" si="1233"/>
        <v>0</v>
      </c>
      <c r="AT482" s="18">
        <f t="shared" si="1354"/>
        <v>0</v>
      </c>
      <c r="AU482" s="18">
        <f t="shared" si="1354"/>
        <v>0</v>
      </c>
      <c r="AV482" s="18">
        <f t="shared" si="1354"/>
        <v>0</v>
      </c>
      <c r="AW482" s="18">
        <f t="shared" si="1234"/>
        <v>0</v>
      </c>
      <c r="AX482" s="18">
        <f t="shared" si="1235"/>
        <v>0</v>
      </c>
      <c r="AY482" s="18">
        <f t="shared" si="1236"/>
        <v>0</v>
      </c>
      <c r="AZ482" s="18">
        <f t="shared" si="1354"/>
        <v>0</v>
      </c>
      <c r="BA482" s="18">
        <f t="shared" si="1354"/>
        <v>0</v>
      </c>
      <c r="BB482" s="18">
        <f t="shared" si="1354"/>
        <v>0</v>
      </c>
      <c r="BC482" s="18">
        <f t="shared" si="1316"/>
        <v>0</v>
      </c>
      <c r="BD482" s="18">
        <f t="shared" si="1317"/>
        <v>0</v>
      </c>
      <c r="BE482" s="18">
        <f t="shared" si="1318"/>
        <v>0</v>
      </c>
      <c r="BF482" s="18">
        <f t="shared" si="1354"/>
        <v>0</v>
      </c>
      <c r="BG482" s="18">
        <f t="shared" si="1354"/>
        <v>0</v>
      </c>
      <c r="BH482" s="18">
        <f t="shared" si="1354"/>
        <v>0</v>
      </c>
      <c r="BI482" s="18">
        <f t="shared" si="1313"/>
        <v>0</v>
      </c>
      <c r="BJ482" s="18">
        <f t="shared" si="1314"/>
        <v>0</v>
      </c>
      <c r="BK482" s="18">
        <f t="shared" si="1315"/>
        <v>0</v>
      </c>
      <c r="BL482" s="18">
        <f t="shared" si="1354"/>
        <v>0</v>
      </c>
      <c r="BM482" s="18">
        <f t="shared" si="1354"/>
        <v>0</v>
      </c>
      <c r="BN482" s="18">
        <f t="shared" si="1354"/>
        <v>0</v>
      </c>
      <c r="BO482" s="18">
        <f t="shared" si="1303"/>
        <v>0</v>
      </c>
      <c r="BP482" s="18">
        <f t="shared" si="1304"/>
        <v>0</v>
      </c>
      <c r="BQ482" s="18">
        <f t="shared" si="1305"/>
        <v>0</v>
      </c>
      <c r="BR482" s="18">
        <f t="shared" si="1354"/>
        <v>0</v>
      </c>
      <c r="BS482" s="18">
        <f t="shared" si="1354"/>
        <v>0</v>
      </c>
      <c r="BT482" s="18">
        <f t="shared" si="1354"/>
        <v>0</v>
      </c>
      <c r="BU482" s="18">
        <f t="shared" si="1306"/>
        <v>0</v>
      </c>
      <c r="BV482" s="18">
        <f t="shared" si="1307"/>
        <v>0</v>
      </c>
      <c r="BW482" s="18">
        <f t="shared" si="1308"/>
        <v>0</v>
      </c>
      <c r="BX482" s="18">
        <f t="shared" si="1354"/>
        <v>0</v>
      </c>
      <c r="BY482" s="18">
        <f t="shared" si="1354"/>
        <v>0</v>
      </c>
      <c r="BZ482" s="18">
        <f t="shared" si="1354"/>
        <v>0</v>
      </c>
      <c r="CA482" s="18">
        <f t="shared" si="1309"/>
        <v>0</v>
      </c>
      <c r="CB482" s="18">
        <f t="shared" si="1310"/>
        <v>0</v>
      </c>
      <c r="CC482" s="18">
        <f t="shared" si="1311"/>
        <v>0</v>
      </c>
      <c r="CD482" s="18">
        <f t="shared" si="1354"/>
        <v>0</v>
      </c>
      <c r="CE482" s="27" t="s">
        <v>1661</v>
      </c>
      <c r="CF482" s="33"/>
    </row>
    <row r="483" spans="1:84" ht="46.8" hidden="1" x14ac:dyDescent="0.3">
      <c r="A483" s="41" t="s">
        <v>1249</v>
      </c>
      <c r="B483" s="39">
        <v>600</v>
      </c>
      <c r="C483" s="41"/>
      <c r="D483" s="41"/>
      <c r="E483" s="14" t="s">
        <v>554</v>
      </c>
      <c r="F483" s="18">
        <f t="shared" si="1352"/>
        <v>0</v>
      </c>
      <c r="G483" s="18">
        <f t="shared" si="1352"/>
        <v>0</v>
      </c>
      <c r="H483" s="18">
        <f t="shared" si="1352"/>
        <v>0</v>
      </c>
      <c r="I483" s="18">
        <f t="shared" si="1352"/>
        <v>0</v>
      </c>
      <c r="J483" s="18">
        <f t="shared" si="1352"/>
        <v>0</v>
      </c>
      <c r="K483" s="18">
        <f t="shared" si="1352"/>
        <v>0</v>
      </c>
      <c r="L483" s="18">
        <f t="shared" si="1269"/>
        <v>0</v>
      </c>
      <c r="M483" s="18">
        <f t="shared" si="1270"/>
        <v>0</v>
      </c>
      <c r="N483" s="18">
        <f t="shared" si="1271"/>
        <v>0</v>
      </c>
      <c r="O483" s="18">
        <f t="shared" si="1353"/>
        <v>0</v>
      </c>
      <c r="P483" s="18">
        <f t="shared" si="1353"/>
        <v>0</v>
      </c>
      <c r="Q483" s="18">
        <f t="shared" si="1353"/>
        <v>0</v>
      </c>
      <c r="R483" s="18">
        <f t="shared" si="1353"/>
        <v>0</v>
      </c>
      <c r="S483" s="18">
        <f t="shared" si="1353"/>
        <v>0</v>
      </c>
      <c r="T483" s="18">
        <f t="shared" si="1237"/>
        <v>0</v>
      </c>
      <c r="U483" s="18">
        <f t="shared" si="1238"/>
        <v>0</v>
      </c>
      <c r="V483" s="18">
        <f t="shared" si="1239"/>
        <v>0</v>
      </c>
      <c r="W483" s="18">
        <f t="shared" si="1354"/>
        <v>0</v>
      </c>
      <c r="X483" s="18">
        <f t="shared" si="1354"/>
        <v>0</v>
      </c>
      <c r="Y483" s="18">
        <f t="shared" si="1354"/>
        <v>0</v>
      </c>
      <c r="Z483" s="18">
        <f t="shared" si="1354"/>
        <v>0</v>
      </c>
      <c r="AA483" s="18">
        <f t="shared" si="1354"/>
        <v>0</v>
      </c>
      <c r="AB483" s="18">
        <f t="shared" si="1354"/>
        <v>0</v>
      </c>
      <c r="AC483" s="18">
        <f t="shared" si="1243"/>
        <v>0</v>
      </c>
      <c r="AD483" s="18">
        <f t="shared" si="1244"/>
        <v>0</v>
      </c>
      <c r="AE483" s="18">
        <f t="shared" si="1245"/>
        <v>0</v>
      </c>
      <c r="AF483" s="18">
        <f t="shared" si="1354"/>
        <v>0</v>
      </c>
      <c r="AG483" s="18">
        <f t="shared" si="1354"/>
        <v>0</v>
      </c>
      <c r="AH483" s="18">
        <f t="shared" si="1354"/>
        <v>0</v>
      </c>
      <c r="AI483" s="18">
        <f t="shared" si="1227"/>
        <v>0</v>
      </c>
      <c r="AJ483" s="18">
        <f t="shared" si="1228"/>
        <v>0</v>
      </c>
      <c r="AK483" s="18">
        <f t="shared" si="1229"/>
        <v>0</v>
      </c>
      <c r="AL483" s="18">
        <f t="shared" si="1354"/>
        <v>0</v>
      </c>
      <c r="AM483" s="18">
        <f t="shared" si="1230"/>
        <v>0</v>
      </c>
      <c r="AN483" s="18">
        <f t="shared" si="1354"/>
        <v>0</v>
      </c>
      <c r="AO483" s="18">
        <f t="shared" si="1354"/>
        <v>0</v>
      </c>
      <c r="AP483" s="18">
        <f t="shared" si="1354"/>
        <v>0</v>
      </c>
      <c r="AQ483" s="18">
        <f t="shared" si="1231"/>
        <v>0</v>
      </c>
      <c r="AR483" s="18">
        <f t="shared" si="1232"/>
        <v>0</v>
      </c>
      <c r="AS483" s="18">
        <f t="shared" si="1233"/>
        <v>0</v>
      </c>
      <c r="AT483" s="18">
        <f t="shared" si="1354"/>
        <v>0</v>
      </c>
      <c r="AU483" s="18">
        <f t="shared" si="1354"/>
        <v>0</v>
      </c>
      <c r="AV483" s="18">
        <f t="shared" si="1354"/>
        <v>0</v>
      </c>
      <c r="AW483" s="18">
        <f t="shared" si="1234"/>
        <v>0</v>
      </c>
      <c r="AX483" s="18">
        <f t="shared" si="1235"/>
        <v>0</v>
      </c>
      <c r="AY483" s="18">
        <f t="shared" si="1236"/>
        <v>0</v>
      </c>
      <c r="AZ483" s="18">
        <f t="shared" si="1354"/>
        <v>0</v>
      </c>
      <c r="BA483" s="18">
        <f t="shared" si="1354"/>
        <v>0</v>
      </c>
      <c r="BB483" s="18">
        <f t="shared" si="1354"/>
        <v>0</v>
      </c>
      <c r="BC483" s="18">
        <f t="shared" si="1316"/>
        <v>0</v>
      </c>
      <c r="BD483" s="18">
        <f t="shared" si="1317"/>
        <v>0</v>
      </c>
      <c r="BE483" s="18">
        <f t="shared" si="1318"/>
        <v>0</v>
      </c>
      <c r="BF483" s="18">
        <f t="shared" si="1354"/>
        <v>0</v>
      </c>
      <c r="BG483" s="18">
        <f t="shared" si="1354"/>
        <v>0</v>
      </c>
      <c r="BH483" s="18">
        <f t="shared" si="1354"/>
        <v>0</v>
      </c>
      <c r="BI483" s="18">
        <f t="shared" si="1313"/>
        <v>0</v>
      </c>
      <c r="BJ483" s="18">
        <f t="shared" si="1314"/>
        <v>0</v>
      </c>
      <c r="BK483" s="18">
        <f t="shared" si="1315"/>
        <v>0</v>
      </c>
      <c r="BL483" s="18">
        <f t="shared" si="1354"/>
        <v>0</v>
      </c>
      <c r="BM483" s="18">
        <f t="shared" si="1354"/>
        <v>0</v>
      </c>
      <c r="BN483" s="18">
        <f t="shared" si="1354"/>
        <v>0</v>
      </c>
      <c r="BO483" s="18">
        <f t="shared" si="1303"/>
        <v>0</v>
      </c>
      <c r="BP483" s="18">
        <f t="shared" si="1304"/>
        <v>0</v>
      </c>
      <c r="BQ483" s="18">
        <f t="shared" si="1305"/>
        <v>0</v>
      </c>
      <c r="BR483" s="18">
        <f t="shared" si="1354"/>
        <v>0</v>
      </c>
      <c r="BS483" s="18">
        <f t="shared" si="1354"/>
        <v>0</v>
      </c>
      <c r="BT483" s="18">
        <f t="shared" si="1354"/>
        <v>0</v>
      </c>
      <c r="BU483" s="18">
        <f t="shared" si="1306"/>
        <v>0</v>
      </c>
      <c r="BV483" s="18">
        <f t="shared" si="1307"/>
        <v>0</v>
      </c>
      <c r="BW483" s="18">
        <f t="shared" si="1308"/>
        <v>0</v>
      </c>
      <c r="BX483" s="18">
        <f t="shared" si="1354"/>
        <v>0</v>
      </c>
      <c r="BY483" s="18">
        <f t="shared" si="1354"/>
        <v>0</v>
      </c>
      <c r="BZ483" s="18">
        <f t="shared" si="1354"/>
        <v>0</v>
      </c>
      <c r="CA483" s="18">
        <f t="shared" si="1309"/>
        <v>0</v>
      </c>
      <c r="CB483" s="18">
        <f t="shared" si="1310"/>
        <v>0</v>
      </c>
      <c r="CC483" s="18">
        <f t="shared" si="1311"/>
        <v>0</v>
      </c>
      <c r="CD483" s="18">
        <f t="shared" si="1354"/>
        <v>0</v>
      </c>
      <c r="CE483" s="27" t="s">
        <v>1661</v>
      </c>
      <c r="CF483" s="33"/>
    </row>
    <row r="484" spans="1:84" hidden="1" x14ac:dyDescent="0.3">
      <c r="A484" s="41" t="s">
        <v>1249</v>
      </c>
      <c r="B484" s="39">
        <v>620</v>
      </c>
      <c r="C484" s="41"/>
      <c r="D484" s="41"/>
      <c r="E484" s="14" t="s">
        <v>569</v>
      </c>
      <c r="F484" s="18">
        <f t="shared" si="1352"/>
        <v>0</v>
      </c>
      <c r="G484" s="18">
        <f t="shared" si="1352"/>
        <v>0</v>
      </c>
      <c r="H484" s="18">
        <f t="shared" si="1352"/>
        <v>0</v>
      </c>
      <c r="I484" s="18">
        <f t="shared" si="1352"/>
        <v>0</v>
      </c>
      <c r="J484" s="18">
        <f t="shared" si="1352"/>
        <v>0</v>
      </c>
      <c r="K484" s="18">
        <f t="shared" si="1352"/>
        <v>0</v>
      </c>
      <c r="L484" s="18">
        <f t="shared" si="1269"/>
        <v>0</v>
      </c>
      <c r="M484" s="18">
        <f t="shared" si="1270"/>
        <v>0</v>
      </c>
      <c r="N484" s="18">
        <f t="shared" si="1271"/>
        <v>0</v>
      </c>
      <c r="O484" s="18">
        <f t="shared" si="1353"/>
        <v>0</v>
      </c>
      <c r="P484" s="18">
        <f t="shared" si="1353"/>
        <v>0</v>
      </c>
      <c r="Q484" s="18">
        <f t="shared" si="1353"/>
        <v>0</v>
      </c>
      <c r="R484" s="18">
        <f t="shared" si="1353"/>
        <v>0</v>
      </c>
      <c r="S484" s="18">
        <f t="shared" si="1353"/>
        <v>0</v>
      </c>
      <c r="T484" s="18">
        <f t="shared" si="1237"/>
        <v>0</v>
      </c>
      <c r="U484" s="18">
        <f t="shared" si="1238"/>
        <v>0</v>
      </c>
      <c r="V484" s="18">
        <f t="shared" si="1239"/>
        <v>0</v>
      </c>
      <c r="W484" s="18">
        <f t="shared" si="1354"/>
        <v>0</v>
      </c>
      <c r="X484" s="18">
        <f t="shared" si="1354"/>
        <v>0</v>
      </c>
      <c r="Y484" s="18">
        <f t="shared" si="1354"/>
        <v>0</v>
      </c>
      <c r="Z484" s="18">
        <f t="shared" si="1354"/>
        <v>0</v>
      </c>
      <c r="AA484" s="18">
        <f t="shared" si="1354"/>
        <v>0</v>
      </c>
      <c r="AB484" s="18">
        <f t="shared" si="1354"/>
        <v>0</v>
      </c>
      <c r="AC484" s="18">
        <f t="shared" si="1243"/>
        <v>0</v>
      </c>
      <c r="AD484" s="18">
        <f t="shared" si="1244"/>
        <v>0</v>
      </c>
      <c r="AE484" s="18">
        <f t="shared" si="1245"/>
        <v>0</v>
      </c>
      <c r="AF484" s="18">
        <f t="shared" si="1354"/>
        <v>0</v>
      </c>
      <c r="AG484" s="18">
        <f t="shared" si="1354"/>
        <v>0</v>
      </c>
      <c r="AH484" s="18">
        <f t="shared" si="1354"/>
        <v>0</v>
      </c>
      <c r="AI484" s="18">
        <f t="shared" si="1227"/>
        <v>0</v>
      </c>
      <c r="AJ484" s="18">
        <f t="shared" si="1228"/>
        <v>0</v>
      </c>
      <c r="AK484" s="18">
        <f t="shared" si="1229"/>
        <v>0</v>
      </c>
      <c r="AL484" s="18">
        <f t="shared" si="1354"/>
        <v>0</v>
      </c>
      <c r="AM484" s="18">
        <f t="shared" si="1230"/>
        <v>0</v>
      </c>
      <c r="AN484" s="18">
        <f t="shared" si="1354"/>
        <v>0</v>
      </c>
      <c r="AO484" s="18">
        <f t="shared" si="1354"/>
        <v>0</v>
      </c>
      <c r="AP484" s="18">
        <f t="shared" si="1354"/>
        <v>0</v>
      </c>
      <c r="AQ484" s="18">
        <f t="shared" si="1231"/>
        <v>0</v>
      </c>
      <c r="AR484" s="18">
        <f t="shared" si="1232"/>
        <v>0</v>
      </c>
      <c r="AS484" s="18">
        <f t="shared" si="1233"/>
        <v>0</v>
      </c>
      <c r="AT484" s="18">
        <f t="shared" si="1354"/>
        <v>0</v>
      </c>
      <c r="AU484" s="18">
        <f t="shared" si="1354"/>
        <v>0</v>
      </c>
      <c r="AV484" s="18">
        <f t="shared" si="1354"/>
        <v>0</v>
      </c>
      <c r="AW484" s="18">
        <f t="shared" si="1234"/>
        <v>0</v>
      </c>
      <c r="AX484" s="18">
        <f t="shared" si="1235"/>
        <v>0</v>
      </c>
      <c r="AY484" s="18">
        <f t="shared" si="1236"/>
        <v>0</v>
      </c>
      <c r="AZ484" s="18">
        <f t="shared" si="1354"/>
        <v>0</v>
      </c>
      <c r="BA484" s="18">
        <f t="shared" si="1354"/>
        <v>0</v>
      </c>
      <c r="BB484" s="18">
        <f t="shared" si="1354"/>
        <v>0</v>
      </c>
      <c r="BC484" s="18">
        <f t="shared" si="1316"/>
        <v>0</v>
      </c>
      <c r="BD484" s="18">
        <f t="shared" si="1317"/>
        <v>0</v>
      </c>
      <c r="BE484" s="18">
        <f t="shared" si="1318"/>
        <v>0</v>
      </c>
      <c r="BF484" s="18">
        <f t="shared" si="1354"/>
        <v>0</v>
      </c>
      <c r="BG484" s="18">
        <f t="shared" si="1354"/>
        <v>0</v>
      </c>
      <c r="BH484" s="18">
        <f t="shared" si="1354"/>
        <v>0</v>
      </c>
      <c r="BI484" s="18">
        <f t="shared" si="1313"/>
        <v>0</v>
      </c>
      <c r="BJ484" s="18">
        <f t="shared" si="1314"/>
        <v>0</v>
      </c>
      <c r="BK484" s="18">
        <f t="shared" si="1315"/>
        <v>0</v>
      </c>
      <c r="BL484" s="18">
        <f t="shared" si="1354"/>
        <v>0</v>
      </c>
      <c r="BM484" s="18">
        <f t="shared" si="1354"/>
        <v>0</v>
      </c>
      <c r="BN484" s="18">
        <f t="shared" si="1354"/>
        <v>0</v>
      </c>
      <c r="BO484" s="18">
        <f t="shared" si="1303"/>
        <v>0</v>
      </c>
      <c r="BP484" s="18">
        <f t="shared" si="1304"/>
        <v>0</v>
      </c>
      <c r="BQ484" s="18">
        <f t="shared" si="1305"/>
        <v>0</v>
      </c>
      <c r="BR484" s="18">
        <f t="shared" si="1354"/>
        <v>0</v>
      </c>
      <c r="BS484" s="18">
        <f t="shared" si="1354"/>
        <v>0</v>
      </c>
      <c r="BT484" s="18">
        <f t="shared" si="1354"/>
        <v>0</v>
      </c>
      <c r="BU484" s="18">
        <f t="shared" si="1306"/>
        <v>0</v>
      </c>
      <c r="BV484" s="18">
        <f t="shared" si="1307"/>
        <v>0</v>
      </c>
      <c r="BW484" s="18">
        <f t="shared" si="1308"/>
        <v>0</v>
      </c>
      <c r="BX484" s="18">
        <f t="shared" si="1354"/>
        <v>0</v>
      </c>
      <c r="BY484" s="18">
        <f t="shared" si="1354"/>
        <v>0</v>
      </c>
      <c r="BZ484" s="18">
        <f t="shared" si="1354"/>
        <v>0</v>
      </c>
      <c r="CA484" s="18">
        <f t="shared" si="1309"/>
        <v>0</v>
      </c>
      <c r="CB484" s="18">
        <f t="shared" si="1310"/>
        <v>0</v>
      </c>
      <c r="CC484" s="18">
        <f t="shared" si="1311"/>
        <v>0</v>
      </c>
      <c r="CD484" s="18">
        <f t="shared" si="1354"/>
        <v>0</v>
      </c>
      <c r="CE484" s="27" t="s">
        <v>1661</v>
      </c>
      <c r="CF484" s="33"/>
    </row>
    <row r="485" spans="1:84" hidden="1" x14ac:dyDescent="0.3">
      <c r="A485" s="41" t="s">
        <v>1249</v>
      </c>
      <c r="B485" s="39">
        <v>620</v>
      </c>
      <c r="C485" s="41" t="s">
        <v>27</v>
      </c>
      <c r="D485" s="41" t="s">
        <v>27</v>
      </c>
      <c r="E485" s="14" t="s">
        <v>535</v>
      </c>
      <c r="F485" s="18"/>
      <c r="G485" s="18"/>
      <c r="H485" s="18"/>
      <c r="I485" s="18"/>
      <c r="J485" s="18"/>
      <c r="K485" s="18"/>
      <c r="L485" s="18">
        <f t="shared" si="1269"/>
        <v>0</v>
      </c>
      <c r="M485" s="18">
        <f t="shared" si="1270"/>
        <v>0</v>
      </c>
      <c r="N485" s="18">
        <f t="shared" si="1271"/>
        <v>0</v>
      </c>
      <c r="O485" s="18"/>
      <c r="P485" s="18"/>
      <c r="Q485" s="18"/>
      <c r="R485" s="18"/>
      <c r="S485" s="18"/>
      <c r="T485" s="18">
        <f t="shared" si="1237"/>
        <v>0</v>
      </c>
      <c r="U485" s="18">
        <f t="shared" si="1238"/>
        <v>0</v>
      </c>
      <c r="V485" s="18">
        <f t="shared" si="1239"/>
        <v>0</v>
      </c>
      <c r="W485" s="18"/>
      <c r="X485" s="18"/>
      <c r="Y485" s="18"/>
      <c r="Z485" s="18"/>
      <c r="AA485" s="18"/>
      <c r="AB485" s="18"/>
      <c r="AC485" s="18">
        <f t="shared" si="1243"/>
        <v>0</v>
      </c>
      <c r="AD485" s="18">
        <f t="shared" si="1244"/>
        <v>0</v>
      </c>
      <c r="AE485" s="18">
        <f t="shared" si="1245"/>
        <v>0</v>
      </c>
      <c r="AF485" s="18"/>
      <c r="AG485" s="18"/>
      <c r="AH485" s="18"/>
      <c r="AI485" s="18">
        <f t="shared" si="1227"/>
        <v>0</v>
      </c>
      <c r="AJ485" s="18">
        <f t="shared" si="1228"/>
        <v>0</v>
      </c>
      <c r="AK485" s="18">
        <f t="shared" si="1229"/>
        <v>0</v>
      </c>
      <c r="AL485" s="18"/>
      <c r="AM485" s="18">
        <f t="shared" si="1230"/>
        <v>0</v>
      </c>
      <c r="AN485" s="18"/>
      <c r="AO485" s="18"/>
      <c r="AP485" s="18"/>
      <c r="AQ485" s="18">
        <f t="shared" si="1231"/>
        <v>0</v>
      </c>
      <c r="AR485" s="18">
        <f t="shared" si="1232"/>
        <v>0</v>
      </c>
      <c r="AS485" s="18">
        <f t="shared" si="1233"/>
        <v>0</v>
      </c>
      <c r="AT485" s="18"/>
      <c r="AU485" s="18"/>
      <c r="AV485" s="18"/>
      <c r="AW485" s="18">
        <f t="shared" si="1234"/>
        <v>0</v>
      </c>
      <c r="AX485" s="18">
        <f t="shared" si="1235"/>
        <v>0</v>
      </c>
      <c r="AY485" s="18">
        <f t="shared" si="1236"/>
        <v>0</v>
      </c>
      <c r="AZ485" s="18"/>
      <c r="BA485" s="18"/>
      <c r="BB485" s="18"/>
      <c r="BC485" s="18">
        <f t="shared" si="1316"/>
        <v>0</v>
      </c>
      <c r="BD485" s="18">
        <f t="shared" si="1317"/>
        <v>0</v>
      </c>
      <c r="BE485" s="18">
        <f t="shared" si="1318"/>
        <v>0</v>
      </c>
      <c r="BF485" s="18"/>
      <c r="BG485" s="18"/>
      <c r="BH485" s="18"/>
      <c r="BI485" s="18">
        <f t="shared" si="1313"/>
        <v>0</v>
      </c>
      <c r="BJ485" s="18">
        <f t="shared" si="1314"/>
        <v>0</v>
      </c>
      <c r="BK485" s="18">
        <f t="shared" si="1315"/>
        <v>0</v>
      </c>
      <c r="BL485" s="18"/>
      <c r="BM485" s="18"/>
      <c r="BN485" s="18"/>
      <c r="BO485" s="18">
        <f t="shared" si="1303"/>
        <v>0</v>
      </c>
      <c r="BP485" s="18">
        <f t="shared" si="1304"/>
        <v>0</v>
      </c>
      <c r="BQ485" s="18">
        <f t="shared" si="1305"/>
        <v>0</v>
      </c>
      <c r="BR485" s="18"/>
      <c r="BS485" s="18"/>
      <c r="BT485" s="18"/>
      <c r="BU485" s="18">
        <f t="shared" si="1306"/>
        <v>0</v>
      </c>
      <c r="BV485" s="18">
        <f t="shared" si="1307"/>
        <v>0</v>
      </c>
      <c r="BW485" s="18">
        <f t="shared" si="1308"/>
        <v>0</v>
      </c>
      <c r="BX485" s="18"/>
      <c r="BY485" s="18"/>
      <c r="BZ485" s="18"/>
      <c r="CA485" s="18">
        <f t="shared" si="1309"/>
        <v>0</v>
      </c>
      <c r="CB485" s="18">
        <f t="shared" si="1310"/>
        <v>0</v>
      </c>
      <c r="CC485" s="18">
        <f t="shared" si="1311"/>
        <v>0</v>
      </c>
      <c r="CD485" s="18"/>
      <c r="CE485" s="27" t="s">
        <v>1661</v>
      </c>
      <c r="CF485" s="33"/>
    </row>
    <row r="486" spans="1:84" ht="31.2" x14ac:dyDescent="0.3">
      <c r="A486" s="41" t="s">
        <v>1619</v>
      </c>
      <c r="B486" s="39"/>
      <c r="C486" s="41"/>
      <c r="D486" s="41"/>
      <c r="E486" s="14" t="s">
        <v>1613</v>
      </c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>
        <f>AZ487</f>
        <v>60.042999999999999</v>
      </c>
      <c r="BA486" s="18">
        <f t="shared" ref="BA486:CD488" si="1355">BA487</f>
        <v>0</v>
      </c>
      <c r="BB486" s="18">
        <f t="shared" si="1355"/>
        <v>0</v>
      </c>
      <c r="BC486" s="18">
        <f t="shared" si="1316"/>
        <v>60.042999999999999</v>
      </c>
      <c r="BD486" s="18">
        <f t="shared" si="1317"/>
        <v>0</v>
      </c>
      <c r="BE486" s="18">
        <f t="shared" si="1318"/>
        <v>0</v>
      </c>
      <c r="BF486" s="18">
        <f t="shared" si="1355"/>
        <v>0</v>
      </c>
      <c r="BG486" s="18">
        <f t="shared" si="1355"/>
        <v>0</v>
      </c>
      <c r="BH486" s="18">
        <f t="shared" si="1355"/>
        <v>0</v>
      </c>
      <c r="BI486" s="18">
        <f t="shared" si="1313"/>
        <v>60.042999999999999</v>
      </c>
      <c r="BJ486" s="18">
        <f t="shared" si="1314"/>
        <v>0</v>
      </c>
      <c r="BK486" s="18">
        <f t="shared" si="1315"/>
        <v>0</v>
      </c>
      <c r="BL486" s="18">
        <f t="shared" si="1355"/>
        <v>0</v>
      </c>
      <c r="BM486" s="18">
        <f t="shared" si="1355"/>
        <v>0</v>
      </c>
      <c r="BN486" s="18">
        <f t="shared" si="1355"/>
        <v>0</v>
      </c>
      <c r="BO486" s="18">
        <f t="shared" si="1303"/>
        <v>60.042999999999999</v>
      </c>
      <c r="BP486" s="18">
        <f t="shared" si="1304"/>
        <v>0</v>
      </c>
      <c r="BQ486" s="18">
        <f t="shared" si="1305"/>
        <v>0</v>
      </c>
      <c r="BR486" s="18">
        <f t="shared" si="1355"/>
        <v>0</v>
      </c>
      <c r="BS486" s="18">
        <f t="shared" si="1355"/>
        <v>0</v>
      </c>
      <c r="BT486" s="18">
        <f t="shared" si="1355"/>
        <v>0</v>
      </c>
      <c r="BU486" s="18">
        <f t="shared" si="1306"/>
        <v>60.042999999999999</v>
      </c>
      <c r="BV486" s="18">
        <f t="shared" si="1307"/>
        <v>0</v>
      </c>
      <c r="BW486" s="18">
        <f t="shared" si="1308"/>
        <v>0</v>
      </c>
      <c r="BX486" s="18">
        <f t="shared" si="1355"/>
        <v>0</v>
      </c>
      <c r="BY486" s="18">
        <f t="shared" si="1355"/>
        <v>0</v>
      </c>
      <c r="BZ486" s="18">
        <f t="shared" si="1355"/>
        <v>0</v>
      </c>
      <c r="CA486" s="18">
        <f t="shared" si="1309"/>
        <v>60.042999999999999</v>
      </c>
      <c r="CB486" s="18">
        <f t="shared" si="1310"/>
        <v>0</v>
      </c>
      <c r="CC486" s="18">
        <f t="shared" si="1311"/>
        <v>0</v>
      </c>
      <c r="CD486" s="18">
        <f t="shared" si="1355"/>
        <v>0</v>
      </c>
      <c r="CE486" s="27"/>
      <c r="CF486" s="33"/>
    </row>
    <row r="487" spans="1:84" ht="46.8" x14ac:dyDescent="0.3">
      <c r="A487" s="41" t="s">
        <v>1619</v>
      </c>
      <c r="B487" s="39">
        <v>600</v>
      </c>
      <c r="C487" s="41"/>
      <c r="D487" s="41"/>
      <c r="E487" s="14" t="s">
        <v>554</v>
      </c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>
        <f>AZ488</f>
        <v>60.042999999999999</v>
      </c>
      <c r="BA487" s="18">
        <f t="shared" si="1355"/>
        <v>0</v>
      </c>
      <c r="BB487" s="18">
        <f t="shared" si="1355"/>
        <v>0</v>
      </c>
      <c r="BC487" s="18">
        <f t="shared" si="1316"/>
        <v>60.042999999999999</v>
      </c>
      <c r="BD487" s="18">
        <f t="shared" si="1317"/>
        <v>0</v>
      </c>
      <c r="BE487" s="18">
        <f t="shared" si="1318"/>
        <v>0</v>
      </c>
      <c r="BF487" s="18">
        <f t="shared" si="1355"/>
        <v>0</v>
      </c>
      <c r="BG487" s="18">
        <f t="shared" si="1355"/>
        <v>0</v>
      </c>
      <c r="BH487" s="18">
        <f t="shared" si="1355"/>
        <v>0</v>
      </c>
      <c r="BI487" s="18">
        <f t="shared" si="1313"/>
        <v>60.042999999999999</v>
      </c>
      <c r="BJ487" s="18">
        <f t="shared" si="1314"/>
        <v>0</v>
      </c>
      <c r="BK487" s="18">
        <f t="shared" si="1315"/>
        <v>0</v>
      </c>
      <c r="BL487" s="18">
        <f t="shared" si="1355"/>
        <v>0</v>
      </c>
      <c r="BM487" s="18">
        <f t="shared" si="1355"/>
        <v>0</v>
      </c>
      <c r="BN487" s="18">
        <f t="shared" si="1355"/>
        <v>0</v>
      </c>
      <c r="BO487" s="18">
        <f t="shared" si="1303"/>
        <v>60.042999999999999</v>
      </c>
      <c r="BP487" s="18">
        <f t="shared" si="1304"/>
        <v>0</v>
      </c>
      <c r="BQ487" s="18">
        <f t="shared" si="1305"/>
        <v>0</v>
      </c>
      <c r="BR487" s="18">
        <f t="shared" si="1355"/>
        <v>0</v>
      </c>
      <c r="BS487" s="18">
        <f t="shared" si="1355"/>
        <v>0</v>
      </c>
      <c r="BT487" s="18">
        <f t="shared" si="1355"/>
        <v>0</v>
      </c>
      <c r="BU487" s="18">
        <f t="shared" si="1306"/>
        <v>60.042999999999999</v>
      </c>
      <c r="BV487" s="18">
        <f t="shared" si="1307"/>
        <v>0</v>
      </c>
      <c r="BW487" s="18">
        <f t="shared" si="1308"/>
        <v>0</v>
      </c>
      <c r="BX487" s="18">
        <f t="shared" si="1355"/>
        <v>0</v>
      </c>
      <c r="BY487" s="18">
        <f t="shared" si="1355"/>
        <v>0</v>
      </c>
      <c r="BZ487" s="18">
        <f t="shared" si="1355"/>
        <v>0</v>
      </c>
      <c r="CA487" s="18">
        <f t="shared" si="1309"/>
        <v>60.042999999999999</v>
      </c>
      <c r="CB487" s="18">
        <f t="shared" si="1310"/>
        <v>0</v>
      </c>
      <c r="CC487" s="18">
        <f t="shared" si="1311"/>
        <v>0</v>
      </c>
      <c r="CD487" s="18">
        <f t="shared" si="1355"/>
        <v>0</v>
      </c>
      <c r="CE487" s="27"/>
      <c r="CF487" s="33"/>
    </row>
    <row r="488" spans="1:84" x14ac:dyDescent="0.3">
      <c r="A488" s="41" t="s">
        <v>1619</v>
      </c>
      <c r="B488" s="39">
        <v>620</v>
      </c>
      <c r="C488" s="41"/>
      <c r="D488" s="41"/>
      <c r="E488" s="14" t="s">
        <v>569</v>
      </c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>
        <f>AZ489</f>
        <v>60.042999999999999</v>
      </c>
      <c r="BA488" s="18">
        <f t="shared" si="1355"/>
        <v>0</v>
      </c>
      <c r="BB488" s="18">
        <f t="shared" si="1355"/>
        <v>0</v>
      </c>
      <c r="BC488" s="18">
        <f t="shared" si="1316"/>
        <v>60.042999999999999</v>
      </c>
      <c r="BD488" s="18">
        <f t="shared" si="1317"/>
        <v>0</v>
      </c>
      <c r="BE488" s="18">
        <f t="shared" si="1318"/>
        <v>0</v>
      </c>
      <c r="BF488" s="18">
        <f t="shared" si="1355"/>
        <v>0</v>
      </c>
      <c r="BG488" s="18">
        <f t="shared" si="1355"/>
        <v>0</v>
      </c>
      <c r="BH488" s="18">
        <f t="shared" si="1355"/>
        <v>0</v>
      </c>
      <c r="BI488" s="18">
        <f t="shared" si="1313"/>
        <v>60.042999999999999</v>
      </c>
      <c r="BJ488" s="18">
        <f t="shared" si="1314"/>
        <v>0</v>
      </c>
      <c r="BK488" s="18">
        <f t="shared" si="1315"/>
        <v>0</v>
      </c>
      <c r="BL488" s="18">
        <f t="shared" si="1355"/>
        <v>0</v>
      </c>
      <c r="BM488" s="18">
        <f t="shared" si="1355"/>
        <v>0</v>
      </c>
      <c r="BN488" s="18">
        <f t="shared" si="1355"/>
        <v>0</v>
      </c>
      <c r="BO488" s="18">
        <f t="shared" si="1303"/>
        <v>60.042999999999999</v>
      </c>
      <c r="BP488" s="18">
        <f t="shared" si="1304"/>
        <v>0</v>
      </c>
      <c r="BQ488" s="18">
        <f t="shared" si="1305"/>
        <v>0</v>
      </c>
      <c r="BR488" s="18">
        <f t="shared" si="1355"/>
        <v>0</v>
      </c>
      <c r="BS488" s="18">
        <f t="shared" si="1355"/>
        <v>0</v>
      </c>
      <c r="BT488" s="18">
        <f t="shared" si="1355"/>
        <v>0</v>
      </c>
      <c r="BU488" s="18">
        <f t="shared" si="1306"/>
        <v>60.042999999999999</v>
      </c>
      <c r="BV488" s="18">
        <f t="shared" si="1307"/>
        <v>0</v>
      </c>
      <c r="BW488" s="18">
        <f t="shared" si="1308"/>
        <v>0</v>
      </c>
      <c r="BX488" s="18">
        <f t="shared" si="1355"/>
        <v>0</v>
      </c>
      <c r="BY488" s="18">
        <f t="shared" si="1355"/>
        <v>0</v>
      </c>
      <c r="BZ488" s="18">
        <f t="shared" si="1355"/>
        <v>0</v>
      </c>
      <c r="CA488" s="18">
        <f t="shared" si="1309"/>
        <v>60.042999999999999</v>
      </c>
      <c r="CB488" s="18">
        <f t="shared" si="1310"/>
        <v>0</v>
      </c>
      <c r="CC488" s="18">
        <f t="shared" si="1311"/>
        <v>0</v>
      </c>
      <c r="CD488" s="18">
        <f t="shared" si="1355"/>
        <v>0</v>
      </c>
      <c r="CE488" s="27"/>
      <c r="CF488" s="33"/>
    </row>
    <row r="489" spans="1:84" x14ac:dyDescent="0.3">
      <c r="A489" s="41" t="s">
        <v>1619</v>
      </c>
      <c r="B489" s="39">
        <v>620</v>
      </c>
      <c r="C489" s="41" t="s">
        <v>27</v>
      </c>
      <c r="D489" s="41" t="s">
        <v>27</v>
      </c>
      <c r="E489" s="14" t="s">
        <v>535</v>
      </c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>
        <v>60.042999999999999</v>
      </c>
      <c r="BA489" s="18"/>
      <c r="BB489" s="18"/>
      <c r="BC489" s="18">
        <f t="shared" si="1316"/>
        <v>60.042999999999999</v>
      </c>
      <c r="BD489" s="18">
        <f t="shared" si="1317"/>
        <v>0</v>
      </c>
      <c r="BE489" s="18">
        <f t="shared" si="1318"/>
        <v>0</v>
      </c>
      <c r="BF489" s="18"/>
      <c r="BG489" s="18"/>
      <c r="BH489" s="18"/>
      <c r="BI489" s="18">
        <f t="shared" si="1313"/>
        <v>60.042999999999999</v>
      </c>
      <c r="BJ489" s="18">
        <f t="shared" si="1314"/>
        <v>0</v>
      </c>
      <c r="BK489" s="18">
        <f t="shared" si="1315"/>
        <v>0</v>
      </c>
      <c r="BL489" s="18"/>
      <c r="BM489" s="18"/>
      <c r="BN489" s="18"/>
      <c r="BO489" s="18">
        <f t="shared" si="1303"/>
        <v>60.042999999999999</v>
      </c>
      <c r="BP489" s="18">
        <f t="shared" si="1304"/>
        <v>0</v>
      </c>
      <c r="BQ489" s="18">
        <f t="shared" si="1305"/>
        <v>0</v>
      </c>
      <c r="BR489" s="18"/>
      <c r="BS489" s="18"/>
      <c r="BT489" s="18"/>
      <c r="BU489" s="18">
        <f t="shared" si="1306"/>
        <v>60.042999999999999</v>
      </c>
      <c r="BV489" s="18">
        <f t="shared" si="1307"/>
        <v>0</v>
      </c>
      <c r="BW489" s="18">
        <f t="shared" si="1308"/>
        <v>0</v>
      </c>
      <c r="BX489" s="18"/>
      <c r="BY489" s="18"/>
      <c r="BZ489" s="18"/>
      <c r="CA489" s="18">
        <f t="shared" si="1309"/>
        <v>60.042999999999999</v>
      </c>
      <c r="CB489" s="18">
        <f t="shared" si="1310"/>
        <v>0</v>
      </c>
      <c r="CC489" s="18">
        <f t="shared" si="1311"/>
        <v>0</v>
      </c>
      <c r="CD489" s="18"/>
      <c r="CE489" s="27"/>
      <c r="CF489" s="33"/>
    </row>
    <row r="490" spans="1:84" ht="31.2" x14ac:dyDescent="0.3">
      <c r="A490" s="41" t="s">
        <v>91</v>
      </c>
      <c r="B490" s="39"/>
      <c r="C490" s="41"/>
      <c r="D490" s="41"/>
      <c r="E490" s="14" t="s">
        <v>632</v>
      </c>
      <c r="F490" s="18">
        <f t="shared" ref="F490:K490" si="1356">F491+F494+F497</f>
        <v>2158.1999999999998</v>
      </c>
      <c r="G490" s="18">
        <f t="shared" si="1356"/>
        <v>2158.1999999999998</v>
      </c>
      <c r="H490" s="18">
        <f t="shared" si="1356"/>
        <v>2158.1999999999998</v>
      </c>
      <c r="I490" s="18">
        <f t="shared" si="1356"/>
        <v>0</v>
      </c>
      <c r="J490" s="18">
        <f t="shared" si="1356"/>
        <v>0</v>
      </c>
      <c r="K490" s="18">
        <f t="shared" si="1356"/>
        <v>0</v>
      </c>
      <c r="L490" s="18">
        <f t="shared" si="1269"/>
        <v>2158.1999999999998</v>
      </c>
      <c r="M490" s="18">
        <f t="shared" si="1270"/>
        <v>2158.1999999999998</v>
      </c>
      <c r="N490" s="18">
        <f t="shared" si="1271"/>
        <v>2158.1999999999998</v>
      </c>
      <c r="O490" s="18">
        <f t="shared" ref="O490:S490" si="1357">O491+O494+O497</f>
        <v>0</v>
      </c>
      <c r="P490" s="18">
        <f t="shared" si="1357"/>
        <v>0</v>
      </c>
      <c r="Q490" s="18">
        <f t="shared" si="1357"/>
        <v>0</v>
      </c>
      <c r="R490" s="18">
        <f t="shared" si="1357"/>
        <v>0</v>
      </c>
      <c r="S490" s="18">
        <f t="shared" si="1357"/>
        <v>0</v>
      </c>
      <c r="T490" s="18">
        <f t="shared" si="1237"/>
        <v>2158.1999999999998</v>
      </c>
      <c r="U490" s="18">
        <f t="shared" si="1238"/>
        <v>2158.1999999999998</v>
      </c>
      <c r="V490" s="18">
        <f t="shared" si="1239"/>
        <v>2158.1999999999998</v>
      </c>
      <c r="W490" s="18">
        <f t="shared" ref="W490:CD490" si="1358">W491+W494+W497</f>
        <v>0</v>
      </c>
      <c r="X490" s="18">
        <f t="shared" ref="X490:AB490" si="1359">X491+X494+X497</f>
        <v>0</v>
      </c>
      <c r="Y490" s="18">
        <f t="shared" si="1359"/>
        <v>0</v>
      </c>
      <c r="Z490" s="18">
        <f t="shared" si="1359"/>
        <v>0</v>
      </c>
      <c r="AA490" s="18">
        <f t="shared" si="1359"/>
        <v>0</v>
      </c>
      <c r="AB490" s="18">
        <f t="shared" si="1359"/>
        <v>0</v>
      </c>
      <c r="AC490" s="18">
        <f t="shared" si="1243"/>
        <v>2158.1999999999998</v>
      </c>
      <c r="AD490" s="18">
        <f t="shared" si="1244"/>
        <v>2158.1999999999998</v>
      </c>
      <c r="AE490" s="18">
        <f t="shared" si="1245"/>
        <v>2158.1999999999998</v>
      </c>
      <c r="AF490" s="18">
        <f t="shared" ref="AF490:AH490" si="1360">AF491+AF494+AF497</f>
        <v>0</v>
      </c>
      <c r="AG490" s="18">
        <f t="shared" si="1360"/>
        <v>0</v>
      </c>
      <c r="AH490" s="18">
        <f t="shared" si="1360"/>
        <v>0</v>
      </c>
      <c r="AI490" s="18">
        <f t="shared" si="1227"/>
        <v>2158.1999999999998</v>
      </c>
      <c r="AJ490" s="18">
        <f t="shared" si="1228"/>
        <v>2158.1999999999998</v>
      </c>
      <c r="AK490" s="18">
        <f t="shared" si="1229"/>
        <v>2158.1999999999998</v>
      </c>
      <c r="AL490" s="18">
        <f t="shared" ref="AL490" si="1361">AL491+AL494+AL497</f>
        <v>0</v>
      </c>
      <c r="AM490" s="18">
        <f t="shared" si="1230"/>
        <v>2158.1999999999998</v>
      </c>
      <c r="AN490" s="18">
        <f t="shared" ref="AN490:AP490" si="1362">AN491+AN494+AN497</f>
        <v>0</v>
      </c>
      <c r="AO490" s="18">
        <f t="shared" si="1362"/>
        <v>0</v>
      </c>
      <c r="AP490" s="18">
        <f t="shared" si="1362"/>
        <v>0</v>
      </c>
      <c r="AQ490" s="18">
        <f t="shared" si="1231"/>
        <v>2158.1999999999998</v>
      </c>
      <c r="AR490" s="18">
        <f t="shared" si="1232"/>
        <v>2158.1999999999998</v>
      </c>
      <c r="AS490" s="18">
        <f t="shared" si="1233"/>
        <v>2158.1999999999998</v>
      </c>
      <c r="AT490" s="18">
        <f t="shared" ref="AT490:AV490" si="1363">AT491+AT494+AT497</f>
        <v>0</v>
      </c>
      <c r="AU490" s="18">
        <f t="shared" si="1363"/>
        <v>0</v>
      </c>
      <c r="AV490" s="18">
        <f t="shared" si="1363"/>
        <v>0</v>
      </c>
      <c r="AW490" s="18">
        <f t="shared" si="1234"/>
        <v>2158.1999999999998</v>
      </c>
      <c r="AX490" s="18">
        <f t="shared" si="1235"/>
        <v>2158.1999999999998</v>
      </c>
      <c r="AY490" s="18">
        <f t="shared" si="1236"/>
        <v>2158.1999999999998</v>
      </c>
      <c r="AZ490" s="18">
        <f t="shared" ref="AZ490:BB490" si="1364">AZ491+AZ494+AZ497</f>
        <v>0</v>
      </c>
      <c r="BA490" s="18">
        <f t="shared" si="1364"/>
        <v>0</v>
      </c>
      <c r="BB490" s="18">
        <f t="shared" si="1364"/>
        <v>0</v>
      </c>
      <c r="BC490" s="18">
        <f t="shared" si="1316"/>
        <v>2158.1999999999998</v>
      </c>
      <c r="BD490" s="18">
        <f t="shared" si="1317"/>
        <v>2158.1999999999998</v>
      </c>
      <c r="BE490" s="18">
        <f t="shared" si="1318"/>
        <v>2158.1999999999998</v>
      </c>
      <c r="BF490" s="18">
        <f t="shared" ref="BF490:BH490" si="1365">BF491+BF494+BF497</f>
        <v>0</v>
      </c>
      <c r="BG490" s="18">
        <f t="shared" si="1365"/>
        <v>0</v>
      </c>
      <c r="BH490" s="18">
        <f t="shared" si="1365"/>
        <v>0</v>
      </c>
      <c r="BI490" s="18">
        <f t="shared" si="1313"/>
        <v>2158.1999999999998</v>
      </c>
      <c r="BJ490" s="18">
        <f t="shared" si="1314"/>
        <v>2158.1999999999998</v>
      </c>
      <c r="BK490" s="18">
        <f t="shared" si="1315"/>
        <v>2158.1999999999998</v>
      </c>
      <c r="BL490" s="18">
        <f t="shared" ref="BL490:BN490" si="1366">BL491+BL494+BL497</f>
        <v>0</v>
      </c>
      <c r="BM490" s="18">
        <f t="shared" si="1366"/>
        <v>0</v>
      </c>
      <c r="BN490" s="18">
        <f t="shared" si="1366"/>
        <v>0</v>
      </c>
      <c r="BO490" s="18">
        <f t="shared" si="1303"/>
        <v>2158.1999999999998</v>
      </c>
      <c r="BP490" s="18">
        <f t="shared" si="1304"/>
        <v>2158.1999999999998</v>
      </c>
      <c r="BQ490" s="18">
        <f t="shared" si="1305"/>
        <v>2158.1999999999998</v>
      </c>
      <c r="BR490" s="18">
        <f t="shared" ref="BR490:BT490" si="1367">BR491+BR494+BR497</f>
        <v>0</v>
      </c>
      <c r="BS490" s="18">
        <f t="shared" si="1367"/>
        <v>0</v>
      </c>
      <c r="BT490" s="18">
        <f t="shared" si="1367"/>
        <v>0</v>
      </c>
      <c r="BU490" s="18">
        <f t="shared" si="1306"/>
        <v>2158.1999999999998</v>
      </c>
      <c r="BV490" s="18">
        <f t="shared" si="1307"/>
        <v>2158.1999999999998</v>
      </c>
      <c r="BW490" s="18">
        <f t="shared" si="1308"/>
        <v>2158.1999999999998</v>
      </c>
      <c r="BX490" s="18">
        <f t="shared" ref="BX490:BZ490" si="1368">BX491+BX494+BX497</f>
        <v>0</v>
      </c>
      <c r="BY490" s="18">
        <f t="shared" si="1368"/>
        <v>0</v>
      </c>
      <c r="BZ490" s="18">
        <f t="shared" si="1368"/>
        <v>0</v>
      </c>
      <c r="CA490" s="18">
        <f t="shared" si="1309"/>
        <v>2158.1999999999998</v>
      </c>
      <c r="CB490" s="18">
        <f t="shared" si="1310"/>
        <v>2158.1999999999998</v>
      </c>
      <c r="CC490" s="18">
        <f t="shared" si="1311"/>
        <v>2158.1999999999998</v>
      </c>
      <c r="CD490" s="18">
        <f t="shared" si="1358"/>
        <v>0</v>
      </c>
      <c r="CE490" s="27"/>
      <c r="CF490" s="33"/>
    </row>
    <row r="491" spans="1:84" ht="31.2" x14ac:dyDescent="0.3">
      <c r="A491" s="41" t="s">
        <v>91</v>
      </c>
      <c r="B491" s="39">
        <v>200</v>
      </c>
      <c r="C491" s="41"/>
      <c r="D491" s="41"/>
      <c r="E491" s="14" t="s">
        <v>551</v>
      </c>
      <c r="F491" s="18">
        <f t="shared" ref="F491:K492" si="1369">F492</f>
        <v>729.7</v>
      </c>
      <c r="G491" s="18">
        <f t="shared" si="1369"/>
        <v>729.7</v>
      </c>
      <c r="H491" s="18">
        <f t="shared" si="1369"/>
        <v>729.7</v>
      </c>
      <c r="I491" s="18">
        <f t="shared" si="1369"/>
        <v>0</v>
      </c>
      <c r="J491" s="18">
        <f t="shared" si="1369"/>
        <v>0</v>
      </c>
      <c r="K491" s="18">
        <f t="shared" si="1369"/>
        <v>0</v>
      </c>
      <c r="L491" s="18">
        <f t="shared" si="1269"/>
        <v>729.7</v>
      </c>
      <c r="M491" s="18">
        <f t="shared" si="1270"/>
        <v>729.7</v>
      </c>
      <c r="N491" s="18">
        <f t="shared" si="1271"/>
        <v>729.7</v>
      </c>
      <c r="O491" s="18">
        <f t="shared" ref="O491:S492" si="1370">O492</f>
        <v>0</v>
      </c>
      <c r="P491" s="18">
        <f t="shared" si="1370"/>
        <v>0</v>
      </c>
      <c r="Q491" s="18">
        <f t="shared" si="1370"/>
        <v>0</v>
      </c>
      <c r="R491" s="18">
        <f t="shared" si="1370"/>
        <v>0</v>
      </c>
      <c r="S491" s="18">
        <f t="shared" si="1370"/>
        <v>0</v>
      </c>
      <c r="T491" s="18">
        <f t="shared" si="1237"/>
        <v>729.7</v>
      </c>
      <c r="U491" s="18">
        <f t="shared" si="1238"/>
        <v>729.7</v>
      </c>
      <c r="V491" s="18">
        <f t="shared" si="1239"/>
        <v>729.7</v>
      </c>
      <c r="W491" s="18">
        <f t="shared" ref="W491:CD492" si="1371">W492</f>
        <v>0</v>
      </c>
      <c r="X491" s="18">
        <f t="shared" si="1371"/>
        <v>0</v>
      </c>
      <c r="Y491" s="18">
        <f t="shared" si="1371"/>
        <v>0</v>
      </c>
      <c r="Z491" s="18">
        <f t="shared" si="1371"/>
        <v>0</v>
      </c>
      <c r="AA491" s="18">
        <f t="shared" si="1371"/>
        <v>0</v>
      </c>
      <c r="AB491" s="18">
        <f t="shared" si="1371"/>
        <v>0</v>
      </c>
      <c r="AC491" s="18">
        <f t="shared" si="1243"/>
        <v>729.7</v>
      </c>
      <c r="AD491" s="18">
        <f t="shared" si="1244"/>
        <v>729.7</v>
      </c>
      <c r="AE491" s="18">
        <f t="shared" si="1245"/>
        <v>729.7</v>
      </c>
      <c r="AF491" s="18">
        <f t="shared" si="1371"/>
        <v>0</v>
      </c>
      <c r="AG491" s="18">
        <f t="shared" si="1371"/>
        <v>0</v>
      </c>
      <c r="AH491" s="18">
        <f t="shared" si="1371"/>
        <v>0</v>
      </c>
      <c r="AI491" s="18">
        <f t="shared" si="1227"/>
        <v>729.7</v>
      </c>
      <c r="AJ491" s="18">
        <f t="shared" si="1228"/>
        <v>729.7</v>
      </c>
      <c r="AK491" s="18">
        <f t="shared" si="1229"/>
        <v>729.7</v>
      </c>
      <c r="AL491" s="18">
        <f t="shared" si="1371"/>
        <v>0</v>
      </c>
      <c r="AM491" s="18">
        <f t="shared" si="1230"/>
        <v>729.7</v>
      </c>
      <c r="AN491" s="18">
        <f t="shared" si="1371"/>
        <v>0</v>
      </c>
      <c r="AO491" s="18">
        <f t="shared" si="1371"/>
        <v>0</v>
      </c>
      <c r="AP491" s="18">
        <f t="shared" si="1371"/>
        <v>0</v>
      </c>
      <c r="AQ491" s="18">
        <f t="shared" si="1231"/>
        <v>729.7</v>
      </c>
      <c r="AR491" s="18">
        <f t="shared" si="1232"/>
        <v>729.7</v>
      </c>
      <c r="AS491" s="18">
        <f t="shared" si="1233"/>
        <v>729.7</v>
      </c>
      <c r="AT491" s="18">
        <f t="shared" si="1371"/>
        <v>0</v>
      </c>
      <c r="AU491" s="18">
        <f t="shared" si="1371"/>
        <v>0</v>
      </c>
      <c r="AV491" s="18">
        <f t="shared" si="1371"/>
        <v>0</v>
      </c>
      <c r="AW491" s="18">
        <f t="shared" si="1234"/>
        <v>729.7</v>
      </c>
      <c r="AX491" s="18">
        <f t="shared" si="1235"/>
        <v>729.7</v>
      </c>
      <c r="AY491" s="18">
        <f t="shared" si="1236"/>
        <v>729.7</v>
      </c>
      <c r="AZ491" s="18">
        <f t="shared" si="1371"/>
        <v>0</v>
      </c>
      <c r="BA491" s="18">
        <f t="shared" si="1371"/>
        <v>0</v>
      </c>
      <c r="BB491" s="18">
        <f t="shared" si="1371"/>
        <v>0</v>
      </c>
      <c r="BC491" s="18">
        <f t="shared" si="1316"/>
        <v>729.7</v>
      </c>
      <c r="BD491" s="18">
        <f t="shared" si="1317"/>
        <v>729.7</v>
      </c>
      <c r="BE491" s="18">
        <f t="shared" si="1318"/>
        <v>729.7</v>
      </c>
      <c r="BF491" s="18">
        <f t="shared" si="1371"/>
        <v>0</v>
      </c>
      <c r="BG491" s="18">
        <f t="shared" si="1371"/>
        <v>0</v>
      </c>
      <c r="BH491" s="18">
        <f t="shared" si="1371"/>
        <v>0</v>
      </c>
      <c r="BI491" s="18">
        <f t="shared" si="1313"/>
        <v>729.7</v>
      </c>
      <c r="BJ491" s="18">
        <f t="shared" si="1314"/>
        <v>729.7</v>
      </c>
      <c r="BK491" s="18">
        <f t="shared" si="1315"/>
        <v>729.7</v>
      </c>
      <c r="BL491" s="18">
        <f t="shared" si="1371"/>
        <v>0</v>
      </c>
      <c r="BM491" s="18">
        <f t="shared" si="1371"/>
        <v>0</v>
      </c>
      <c r="BN491" s="18">
        <f t="shared" si="1371"/>
        <v>0</v>
      </c>
      <c r="BO491" s="18">
        <f t="shared" si="1303"/>
        <v>729.7</v>
      </c>
      <c r="BP491" s="18">
        <f t="shared" si="1304"/>
        <v>729.7</v>
      </c>
      <c r="BQ491" s="18">
        <f t="shared" si="1305"/>
        <v>729.7</v>
      </c>
      <c r="BR491" s="18">
        <f t="shared" si="1371"/>
        <v>0</v>
      </c>
      <c r="BS491" s="18">
        <f t="shared" si="1371"/>
        <v>0</v>
      </c>
      <c r="BT491" s="18">
        <f t="shared" si="1371"/>
        <v>0</v>
      </c>
      <c r="BU491" s="18">
        <f t="shared" si="1306"/>
        <v>729.7</v>
      </c>
      <c r="BV491" s="18">
        <f t="shared" si="1307"/>
        <v>729.7</v>
      </c>
      <c r="BW491" s="18">
        <f t="shared" si="1308"/>
        <v>729.7</v>
      </c>
      <c r="BX491" s="18">
        <f t="shared" si="1371"/>
        <v>0</v>
      </c>
      <c r="BY491" s="18">
        <f t="shared" si="1371"/>
        <v>0</v>
      </c>
      <c r="BZ491" s="18">
        <f t="shared" si="1371"/>
        <v>0</v>
      </c>
      <c r="CA491" s="18">
        <f t="shared" si="1309"/>
        <v>729.7</v>
      </c>
      <c r="CB491" s="18">
        <f t="shared" si="1310"/>
        <v>729.7</v>
      </c>
      <c r="CC491" s="18">
        <f t="shared" si="1311"/>
        <v>729.7</v>
      </c>
      <c r="CD491" s="18">
        <f t="shared" si="1371"/>
        <v>0</v>
      </c>
      <c r="CE491" s="27"/>
      <c r="CF491" s="33"/>
    </row>
    <row r="492" spans="1:84" ht="46.8" x14ac:dyDescent="0.3">
      <c r="A492" s="41" t="s">
        <v>91</v>
      </c>
      <c r="B492" s="39">
        <v>240</v>
      </c>
      <c r="C492" s="41"/>
      <c r="D492" s="41"/>
      <c r="E492" s="14" t="s">
        <v>559</v>
      </c>
      <c r="F492" s="18">
        <f t="shared" si="1369"/>
        <v>729.7</v>
      </c>
      <c r="G492" s="18">
        <f t="shared" si="1369"/>
        <v>729.7</v>
      </c>
      <c r="H492" s="18">
        <f t="shared" si="1369"/>
        <v>729.7</v>
      </c>
      <c r="I492" s="18">
        <f t="shared" si="1369"/>
        <v>0</v>
      </c>
      <c r="J492" s="18">
        <f t="shared" si="1369"/>
        <v>0</v>
      </c>
      <c r="K492" s="18">
        <f t="shared" si="1369"/>
        <v>0</v>
      </c>
      <c r="L492" s="18">
        <f t="shared" si="1269"/>
        <v>729.7</v>
      </c>
      <c r="M492" s="18">
        <f t="shared" si="1270"/>
        <v>729.7</v>
      </c>
      <c r="N492" s="18">
        <f t="shared" si="1271"/>
        <v>729.7</v>
      </c>
      <c r="O492" s="18">
        <f t="shared" si="1370"/>
        <v>0</v>
      </c>
      <c r="P492" s="18">
        <f t="shared" si="1370"/>
        <v>0</v>
      </c>
      <c r="Q492" s="18">
        <f t="shared" si="1370"/>
        <v>0</v>
      </c>
      <c r="R492" s="18">
        <f t="shared" si="1370"/>
        <v>0</v>
      </c>
      <c r="S492" s="18">
        <f t="shared" si="1370"/>
        <v>0</v>
      </c>
      <c r="T492" s="18">
        <f t="shared" si="1237"/>
        <v>729.7</v>
      </c>
      <c r="U492" s="18">
        <f t="shared" si="1238"/>
        <v>729.7</v>
      </c>
      <c r="V492" s="18">
        <f t="shared" si="1239"/>
        <v>729.7</v>
      </c>
      <c r="W492" s="18">
        <f t="shared" si="1371"/>
        <v>0</v>
      </c>
      <c r="X492" s="18">
        <f t="shared" si="1371"/>
        <v>0</v>
      </c>
      <c r="Y492" s="18">
        <f t="shared" si="1371"/>
        <v>0</v>
      </c>
      <c r="Z492" s="18">
        <f t="shared" si="1371"/>
        <v>0</v>
      </c>
      <c r="AA492" s="18">
        <f t="shared" si="1371"/>
        <v>0</v>
      </c>
      <c r="AB492" s="18">
        <f t="shared" si="1371"/>
        <v>0</v>
      </c>
      <c r="AC492" s="18">
        <f t="shared" si="1243"/>
        <v>729.7</v>
      </c>
      <c r="AD492" s="18">
        <f t="shared" si="1244"/>
        <v>729.7</v>
      </c>
      <c r="AE492" s="18">
        <f t="shared" si="1245"/>
        <v>729.7</v>
      </c>
      <c r="AF492" s="18">
        <f t="shared" si="1371"/>
        <v>0</v>
      </c>
      <c r="AG492" s="18">
        <f t="shared" si="1371"/>
        <v>0</v>
      </c>
      <c r="AH492" s="18">
        <f t="shared" si="1371"/>
        <v>0</v>
      </c>
      <c r="AI492" s="18">
        <f t="shared" si="1227"/>
        <v>729.7</v>
      </c>
      <c r="AJ492" s="18">
        <f t="shared" si="1228"/>
        <v>729.7</v>
      </c>
      <c r="AK492" s="18">
        <f t="shared" si="1229"/>
        <v>729.7</v>
      </c>
      <c r="AL492" s="18">
        <f t="shared" si="1371"/>
        <v>0</v>
      </c>
      <c r="AM492" s="18">
        <f t="shared" si="1230"/>
        <v>729.7</v>
      </c>
      <c r="AN492" s="18">
        <f t="shared" si="1371"/>
        <v>0</v>
      </c>
      <c r="AO492" s="18">
        <f t="shared" si="1371"/>
        <v>0</v>
      </c>
      <c r="AP492" s="18">
        <f t="shared" si="1371"/>
        <v>0</v>
      </c>
      <c r="AQ492" s="18">
        <f t="shared" si="1231"/>
        <v>729.7</v>
      </c>
      <c r="AR492" s="18">
        <f t="shared" si="1232"/>
        <v>729.7</v>
      </c>
      <c r="AS492" s="18">
        <f t="shared" si="1233"/>
        <v>729.7</v>
      </c>
      <c r="AT492" s="18">
        <f t="shared" si="1371"/>
        <v>0</v>
      </c>
      <c r="AU492" s="18">
        <f t="shared" si="1371"/>
        <v>0</v>
      </c>
      <c r="AV492" s="18">
        <f t="shared" si="1371"/>
        <v>0</v>
      </c>
      <c r="AW492" s="18">
        <f t="shared" si="1234"/>
        <v>729.7</v>
      </c>
      <c r="AX492" s="18">
        <f t="shared" si="1235"/>
        <v>729.7</v>
      </c>
      <c r="AY492" s="18">
        <f t="shared" si="1236"/>
        <v>729.7</v>
      </c>
      <c r="AZ492" s="18">
        <f t="shared" si="1371"/>
        <v>0</v>
      </c>
      <c r="BA492" s="18">
        <f t="shared" si="1371"/>
        <v>0</v>
      </c>
      <c r="BB492" s="18">
        <f t="shared" si="1371"/>
        <v>0</v>
      </c>
      <c r="BC492" s="18">
        <f t="shared" si="1316"/>
        <v>729.7</v>
      </c>
      <c r="BD492" s="18">
        <f t="shared" si="1317"/>
        <v>729.7</v>
      </c>
      <c r="BE492" s="18">
        <f t="shared" si="1318"/>
        <v>729.7</v>
      </c>
      <c r="BF492" s="18">
        <f t="shared" si="1371"/>
        <v>0</v>
      </c>
      <c r="BG492" s="18">
        <f t="shared" si="1371"/>
        <v>0</v>
      </c>
      <c r="BH492" s="18">
        <f t="shared" si="1371"/>
        <v>0</v>
      </c>
      <c r="BI492" s="18">
        <f t="shared" si="1313"/>
        <v>729.7</v>
      </c>
      <c r="BJ492" s="18">
        <f t="shared" si="1314"/>
        <v>729.7</v>
      </c>
      <c r="BK492" s="18">
        <f t="shared" si="1315"/>
        <v>729.7</v>
      </c>
      <c r="BL492" s="18">
        <f t="shared" si="1371"/>
        <v>0</v>
      </c>
      <c r="BM492" s="18">
        <f t="shared" si="1371"/>
        <v>0</v>
      </c>
      <c r="BN492" s="18">
        <f t="shared" si="1371"/>
        <v>0</v>
      </c>
      <c r="BO492" s="18">
        <f t="shared" si="1303"/>
        <v>729.7</v>
      </c>
      <c r="BP492" s="18">
        <f t="shared" si="1304"/>
        <v>729.7</v>
      </c>
      <c r="BQ492" s="18">
        <f t="shared" si="1305"/>
        <v>729.7</v>
      </c>
      <c r="BR492" s="18">
        <f t="shared" si="1371"/>
        <v>0</v>
      </c>
      <c r="BS492" s="18">
        <f t="shared" si="1371"/>
        <v>0</v>
      </c>
      <c r="BT492" s="18">
        <f t="shared" si="1371"/>
        <v>0</v>
      </c>
      <c r="BU492" s="18">
        <f t="shared" si="1306"/>
        <v>729.7</v>
      </c>
      <c r="BV492" s="18">
        <f t="shared" si="1307"/>
        <v>729.7</v>
      </c>
      <c r="BW492" s="18">
        <f t="shared" si="1308"/>
        <v>729.7</v>
      </c>
      <c r="BX492" s="18">
        <f t="shared" si="1371"/>
        <v>0</v>
      </c>
      <c r="BY492" s="18">
        <f t="shared" si="1371"/>
        <v>0</v>
      </c>
      <c r="BZ492" s="18">
        <f t="shared" si="1371"/>
        <v>0</v>
      </c>
      <c r="CA492" s="18">
        <f t="shared" si="1309"/>
        <v>729.7</v>
      </c>
      <c r="CB492" s="18">
        <f t="shared" si="1310"/>
        <v>729.7</v>
      </c>
      <c r="CC492" s="18">
        <f t="shared" si="1311"/>
        <v>729.7</v>
      </c>
      <c r="CD492" s="18">
        <f t="shared" si="1371"/>
        <v>0</v>
      </c>
      <c r="CE492" s="27"/>
      <c r="CF492" s="33"/>
    </row>
    <row r="493" spans="1:84" x14ac:dyDescent="0.3">
      <c r="A493" s="41" t="s">
        <v>91</v>
      </c>
      <c r="B493" s="39">
        <v>240</v>
      </c>
      <c r="C493" s="41" t="s">
        <v>27</v>
      </c>
      <c r="D493" s="41" t="s">
        <v>27</v>
      </c>
      <c r="E493" s="14" t="s">
        <v>535</v>
      </c>
      <c r="F493" s="18">
        <v>729.7</v>
      </c>
      <c r="G493" s="18">
        <v>729.7</v>
      </c>
      <c r="H493" s="18">
        <v>729.7</v>
      </c>
      <c r="I493" s="18"/>
      <c r="J493" s="18"/>
      <c r="K493" s="18"/>
      <c r="L493" s="18">
        <f t="shared" si="1269"/>
        <v>729.7</v>
      </c>
      <c r="M493" s="18">
        <f t="shared" si="1270"/>
        <v>729.7</v>
      </c>
      <c r="N493" s="18">
        <f t="shared" si="1271"/>
        <v>729.7</v>
      </c>
      <c r="O493" s="18"/>
      <c r="P493" s="18"/>
      <c r="Q493" s="18"/>
      <c r="R493" s="18"/>
      <c r="S493" s="18"/>
      <c r="T493" s="18">
        <f t="shared" si="1237"/>
        <v>729.7</v>
      </c>
      <c r="U493" s="18">
        <f t="shared" si="1238"/>
        <v>729.7</v>
      </c>
      <c r="V493" s="18">
        <f t="shared" si="1239"/>
        <v>729.7</v>
      </c>
      <c r="W493" s="18"/>
      <c r="X493" s="18"/>
      <c r="Y493" s="18"/>
      <c r="Z493" s="18"/>
      <c r="AA493" s="18"/>
      <c r="AB493" s="18"/>
      <c r="AC493" s="18">
        <f t="shared" si="1243"/>
        <v>729.7</v>
      </c>
      <c r="AD493" s="18">
        <f t="shared" si="1244"/>
        <v>729.7</v>
      </c>
      <c r="AE493" s="18">
        <f t="shared" si="1245"/>
        <v>729.7</v>
      </c>
      <c r="AF493" s="18"/>
      <c r="AG493" s="18"/>
      <c r="AH493" s="18"/>
      <c r="AI493" s="18">
        <f t="shared" si="1227"/>
        <v>729.7</v>
      </c>
      <c r="AJ493" s="18">
        <f t="shared" si="1228"/>
        <v>729.7</v>
      </c>
      <c r="AK493" s="18">
        <f t="shared" si="1229"/>
        <v>729.7</v>
      </c>
      <c r="AL493" s="18"/>
      <c r="AM493" s="18">
        <f t="shared" si="1230"/>
        <v>729.7</v>
      </c>
      <c r="AN493" s="18"/>
      <c r="AO493" s="18"/>
      <c r="AP493" s="18"/>
      <c r="AQ493" s="18">
        <f t="shared" si="1231"/>
        <v>729.7</v>
      </c>
      <c r="AR493" s="18">
        <f t="shared" si="1232"/>
        <v>729.7</v>
      </c>
      <c r="AS493" s="18">
        <f t="shared" si="1233"/>
        <v>729.7</v>
      </c>
      <c r="AT493" s="18"/>
      <c r="AU493" s="18"/>
      <c r="AV493" s="18"/>
      <c r="AW493" s="18">
        <f t="shared" si="1234"/>
        <v>729.7</v>
      </c>
      <c r="AX493" s="18">
        <f t="shared" si="1235"/>
        <v>729.7</v>
      </c>
      <c r="AY493" s="18">
        <f t="shared" si="1236"/>
        <v>729.7</v>
      </c>
      <c r="AZ493" s="18"/>
      <c r="BA493" s="18"/>
      <c r="BB493" s="18"/>
      <c r="BC493" s="18">
        <f t="shared" si="1316"/>
        <v>729.7</v>
      </c>
      <c r="BD493" s="18">
        <f t="shared" si="1317"/>
        <v>729.7</v>
      </c>
      <c r="BE493" s="18">
        <f t="shared" si="1318"/>
        <v>729.7</v>
      </c>
      <c r="BF493" s="18"/>
      <c r="BG493" s="18"/>
      <c r="BH493" s="18"/>
      <c r="BI493" s="18">
        <f t="shared" si="1313"/>
        <v>729.7</v>
      </c>
      <c r="BJ493" s="18">
        <f t="shared" si="1314"/>
        <v>729.7</v>
      </c>
      <c r="BK493" s="18">
        <f t="shared" si="1315"/>
        <v>729.7</v>
      </c>
      <c r="BL493" s="18"/>
      <c r="BM493" s="18"/>
      <c r="BN493" s="18"/>
      <c r="BO493" s="18">
        <f t="shared" si="1303"/>
        <v>729.7</v>
      </c>
      <c r="BP493" s="18">
        <f t="shared" si="1304"/>
        <v>729.7</v>
      </c>
      <c r="BQ493" s="18">
        <f t="shared" si="1305"/>
        <v>729.7</v>
      </c>
      <c r="BR493" s="18"/>
      <c r="BS493" s="18"/>
      <c r="BT493" s="18"/>
      <c r="BU493" s="18">
        <f t="shared" si="1306"/>
        <v>729.7</v>
      </c>
      <c r="BV493" s="18">
        <f t="shared" si="1307"/>
        <v>729.7</v>
      </c>
      <c r="BW493" s="18">
        <f t="shared" si="1308"/>
        <v>729.7</v>
      </c>
      <c r="BX493" s="18"/>
      <c r="BY493" s="18"/>
      <c r="BZ493" s="18"/>
      <c r="CA493" s="18">
        <f t="shared" si="1309"/>
        <v>729.7</v>
      </c>
      <c r="CB493" s="18">
        <f t="shared" si="1310"/>
        <v>729.7</v>
      </c>
      <c r="CC493" s="18">
        <f t="shared" si="1311"/>
        <v>729.7</v>
      </c>
      <c r="CD493" s="18"/>
      <c r="CE493" s="27"/>
      <c r="CF493" s="33"/>
    </row>
    <row r="494" spans="1:84" ht="31.2" x14ac:dyDescent="0.3">
      <c r="A494" s="41" t="s">
        <v>91</v>
      </c>
      <c r="B494" s="39">
        <v>300</v>
      </c>
      <c r="C494" s="41"/>
      <c r="D494" s="41"/>
      <c r="E494" s="14" t="s">
        <v>552</v>
      </c>
      <c r="F494" s="18">
        <f t="shared" ref="F494:K495" si="1372">F495</f>
        <v>400</v>
      </c>
      <c r="G494" s="18">
        <f t="shared" si="1372"/>
        <v>400</v>
      </c>
      <c r="H494" s="18">
        <f t="shared" si="1372"/>
        <v>400</v>
      </c>
      <c r="I494" s="18">
        <f t="shared" si="1372"/>
        <v>0</v>
      </c>
      <c r="J494" s="18">
        <f t="shared" si="1372"/>
        <v>0</v>
      </c>
      <c r="K494" s="18">
        <f t="shared" si="1372"/>
        <v>0</v>
      </c>
      <c r="L494" s="18">
        <f t="shared" si="1269"/>
        <v>400</v>
      </c>
      <c r="M494" s="18">
        <f t="shared" si="1270"/>
        <v>400</v>
      </c>
      <c r="N494" s="18">
        <f t="shared" si="1271"/>
        <v>400</v>
      </c>
      <c r="O494" s="18">
        <f t="shared" ref="O494:S495" si="1373">O495</f>
        <v>0</v>
      </c>
      <c r="P494" s="18">
        <f t="shared" si="1373"/>
        <v>0</v>
      </c>
      <c r="Q494" s="18">
        <f t="shared" si="1373"/>
        <v>0</v>
      </c>
      <c r="R494" s="18">
        <f t="shared" si="1373"/>
        <v>0</v>
      </c>
      <c r="S494" s="18">
        <f t="shared" si="1373"/>
        <v>0</v>
      </c>
      <c r="T494" s="18">
        <f t="shared" si="1237"/>
        <v>400</v>
      </c>
      <c r="U494" s="18">
        <f t="shared" si="1238"/>
        <v>400</v>
      </c>
      <c r="V494" s="18">
        <f t="shared" si="1239"/>
        <v>400</v>
      </c>
      <c r="W494" s="18">
        <f t="shared" ref="W494:CD495" si="1374">W495</f>
        <v>0</v>
      </c>
      <c r="X494" s="18">
        <f t="shared" si="1374"/>
        <v>0</v>
      </c>
      <c r="Y494" s="18">
        <f t="shared" si="1374"/>
        <v>0</v>
      </c>
      <c r="Z494" s="18">
        <f t="shared" si="1374"/>
        <v>0</v>
      </c>
      <c r="AA494" s="18">
        <f t="shared" si="1374"/>
        <v>0</v>
      </c>
      <c r="AB494" s="18">
        <f t="shared" si="1374"/>
        <v>0</v>
      </c>
      <c r="AC494" s="18">
        <f t="shared" si="1243"/>
        <v>400</v>
      </c>
      <c r="AD494" s="18">
        <f t="shared" si="1244"/>
        <v>400</v>
      </c>
      <c r="AE494" s="18">
        <f t="shared" si="1245"/>
        <v>400</v>
      </c>
      <c r="AF494" s="18">
        <f t="shared" si="1374"/>
        <v>0</v>
      </c>
      <c r="AG494" s="18">
        <f t="shared" si="1374"/>
        <v>0</v>
      </c>
      <c r="AH494" s="18">
        <f t="shared" si="1374"/>
        <v>0</v>
      </c>
      <c r="AI494" s="18">
        <f t="shared" si="1227"/>
        <v>400</v>
      </c>
      <c r="AJ494" s="18">
        <f t="shared" si="1228"/>
        <v>400</v>
      </c>
      <c r="AK494" s="18">
        <f t="shared" si="1229"/>
        <v>400</v>
      </c>
      <c r="AL494" s="18">
        <f t="shared" si="1374"/>
        <v>0</v>
      </c>
      <c r="AM494" s="18">
        <f t="shared" si="1230"/>
        <v>400</v>
      </c>
      <c r="AN494" s="18">
        <f t="shared" si="1374"/>
        <v>0</v>
      </c>
      <c r="AO494" s="18">
        <f t="shared" si="1374"/>
        <v>0</v>
      </c>
      <c r="AP494" s="18">
        <f t="shared" si="1374"/>
        <v>0</v>
      </c>
      <c r="AQ494" s="18">
        <f t="shared" si="1231"/>
        <v>400</v>
      </c>
      <c r="AR494" s="18">
        <f t="shared" si="1232"/>
        <v>400</v>
      </c>
      <c r="AS494" s="18">
        <f t="shared" si="1233"/>
        <v>400</v>
      </c>
      <c r="AT494" s="18">
        <f t="shared" si="1374"/>
        <v>0</v>
      </c>
      <c r="AU494" s="18">
        <f t="shared" si="1374"/>
        <v>0</v>
      </c>
      <c r="AV494" s="18">
        <f t="shared" si="1374"/>
        <v>0</v>
      </c>
      <c r="AW494" s="18">
        <f t="shared" si="1234"/>
        <v>400</v>
      </c>
      <c r="AX494" s="18">
        <f t="shared" si="1235"/>
        <v>400</v>
      </c>
      <c r="AY494" s="18">
        <f t="shared" si="1236"/>
        <v>400</v>
      </c>
      <c r="AZ494" s="18">
        <f t="shared" si="1374"/>
        <v>0</v>
      </c>
      <c r="BA494" s="18">
        <f t="shared" si="1374"/>
        <v>0</v>
      </c>
      <c r="BB494" s="18">
        <f t="shared" si="1374"/>
        <v>0</v>
      </c>
      <c r="BC494" s="18">
        <f t="shared" si="1316"/>
        <v>400</v>
      </c>
      <c r="BD494" s="18">
        <f t="shared" si="1317"/>
        <v>400</v>
      </c>
      <c r="BE494" s="18">
        <f t="shared" si="1318"/>
        <v>400</v>
      </c>
      <c r="BF494" s="18">
        <f t="shared" si="1374"/>
        <v>0</v>
      </c>
      <c r="BG494" s="18">
        <f t="shared" si="1374"/>
        <v>0</v>
      </c>
      <c r="BH494" s="18">
        <f t="shared" si="1374"/>
        <v>0</v>
      </c>
      <c r="BI494" s="18">
        <f t="shared" si="1313"/>
        <v>400</v>
      </c>
      <c r="BJ494" s="18">
        <f t="shared" si="1314"/>
        <v>400</v>
      </c>
      <c r="BK494" s="18">
        <f t="shared" si="1315"/>
        <v>400</v>
      </c>
      <c r="BL494" s="18">
        <f t="shared" si="1374"/>
        <v>0</v>
      </c>
      <c r="BM494" s="18">
        <f t="shared" si="1374"/>
        <v>0</v>
      </c>
      <c r="BN494" s="18">
        <f t="shared" si="1374"/>
        <v>0</v>
      </c>
      <c r="BO494" s="18">
        <f t="shared" si="1303"/>
        <v>400</v>
      </c>
      <c r="BP494" s="18">
        <f t="shared" si="1304"/>
        <v>400</v>
      </c>
      <c r="BQ494" s="18">
        <f t="shared" si="1305"/>
        <v>400</v>
      </c>
      <c r="BR494" s="18">
        <f t="shared" si="1374"/>
        <v>0</v>
      </c>
      <c r="BS494" s="18">
        <f t="shared" si="1374"/>
        <v>0</v>
      </c>
      <c r="BT494" s="18">
        <f t="shared" si="1374"/>
        <v>0</v>
      </c>
      <c r="BU494" s="18">
        <f t="shared" si="1306"/>
        <v>400</v>
      </c>
      <c r="BV494" s="18">
        <f t="shared" si="1307"/>
        <v>400</v>
      </c>
      <c r="BW494" s="18">
        <f t="shared" si="1308"/>
        <v>400</v>
      </c>
      <c r="BX494" s="18">
        <f t="shared" si="1374"/>
        <v>0</v>
      </c>
      <c r="BY494" s="18">
        <f t="shared" si="1374"/>
        <v>0</v>
      </c>
      <c r="BZ494" s="18">
        <f t="shared" si="1374"/>
        <v>0</v>
      </c>
      <c r="CA494" s="18">
        <f t="shared" si="1309"/>
        <v>400</v>
      </c>
      <c r="CB494" s="18">
        <f t="shared" si="1310"/>
        <v>400</v>
      </c>
      <c r="CC494" s="18">
        <f t="shared" si="1311"/>
        <v>400</v>
      </c>
      <c r="CD494" s="18">
        <f t="shared" si="1374"/>
        <v>0</v>
      </c>
      <c r="CE494" s="27"/>
      <c r="CF494" s="33"/>
    </row>
    <row r="495" spans="1:84" x14ac:dyDescent="0.3">
      <c r="A495" s="41" t="s">
        <v>91</v>
      </c>
      <c r="B495" s="39">
        <v>350</v>
      </c>
      <c r="C495" s="41"/>
      <c r="D495" s="41"/>
      <c r="E495" s="14" t="s">
        <v>564</v>
      </c>
      <c r="F495" s="18">
        <f t="shared" si="1372"/>
        <v>400</v>
      </c>
      <c r="G495" s="18">
        <f t="shared" si="1372"/>
        <v>400</v>
      </c>
      <c r="H495" s="18">
        <f t="shared" si="1372"/>
        <v>400</v>
      </c>
      <c r="I495" s="18">
        <f t="shared" si="1372"/>
        <v>0</v>
      </c>
      <c r="J495" s="18">
        <f t="shared" si="1372"/>
        <v>0</v>
      </c>
      <c r="K495" s="18">
        <f t="shared" si="1372"/>
        <v>0</v>
      </c>
      <c r="L495" s="18">
        <f t="shared" si="1269"/>
        <v>400</v>
      </c>
      <c r="M495" s="18">
        <f t="shared" si="1270"/>
        <v>400</v>
      </c>
      <c r="N495" s="18">
        <f t="shared" si="1271"/>
        <v>400</v>
      </c>
      <c r="O495" s="18">
        <f t="shared" si="1373"/>
        <v>0</v>
      </c>
      <c r="P495" s="18">
        <f t="shared" si="1373"/>
        <v>0</v>
      </c>
      <c r="Q495" s="18">
        <f t="shared" si="1373"/>
        <v>0</v>
      </c>
      <c r="R495" s="18">
        <f t="shared" si="1373"/>
        <v>0</v>
      </c>
      <c r="S495" s="18">
        <f t="shared" si="1373"/>
        <v>0</v>
      </c>
      <c r="T495" s="18">
        <f t="shared" si="1237"/>
        <v>400</v>
      </c>
      <c r="U495" s="18">
        <f t="shared" si="1238"/>
        <v>400</v>
      </c>
      <c r="V495" s="18">
        <f t="shared" si="1239"/>
        <v>400</v>
      </c>
      <c r="W495" s="18">
        <f t="shared" si="1374"/>
        <v>0</v>
      </c>
      <c r="X495" s="18">
        <f t="shared" si="1374"/>
        <v>0</v>
      </c>
      <c r="Y495" s="18">
        <f t="shared" si="1374"/>
        <v>0</v>
      </c>
      <c r="Z495" s="18">
        <f t="shared" si="1374"/>
        <v>0</v>
      </c>
      <c r="AA495" s="18">
        <f t="shared" si="1374"/>
        <v>0</v>
      </c>
      <c r="AB495" s="18">
        <f t="shared" si="1374"/>
        <v>0</v>
      </c>
      <c r="AC495" s="18">
        <f t="shared" si="1243"/>
        <v>400</v>
      </c>
      <c r="AD495" s="18">
        <f t="shared" si="1244"/>
        <v>400</v>
      </c>
      <c r="AE495" s="18">
        <f t="shared" si="1245"/>
        <v>400</v>
      </c>
      <c r="AF495" s="18">
        <f t="shared" si="1374"/>
        <v>0</v>
      </c>
      <c r="AG495" s="18">
        <f t="shared" si="1374"/>
        <v>0</v>
      </c>
      <c r="AH495" s="18">
        <f t="shared" si="1374"/>
        <v>0</v>
      </c>
      <c r="AI495" s="18">
        <f t="shared" si="1227"/>
        <v>400</v>
      </c>
      <c r="AJ495" s="18">
        <f t="shared" si="1228"/>
        <v>400</v>
      </c>
      <c r="AK495" s="18">
        <f t="shared" si="1229"/>
        <v>400</v>
      </c>
      <c r="AL495" s="18">
        <f t="shared" si="1374"/>
        <v>0</v>
      </c>
      <c r="AM495" s="18">
        <f t="shared" si="1230"/>
        <v>400</v>
      </c>
      <c r="AN495" s="18">
        <f t="shared" si="1374"/>
        <v>0</v>
      </c>
      <c r="AO495" s="18">
        <f t="shared" si="1374"/>
        <v>0</v>
      </c>
      <c r="AP495" s="18">
        <f t="shared" si="1374"/>
        <v>0</v>
      </c>
      <c r="AQ495" s="18">
        <f t="shared" si="1231"/>
        <v>400</v>
      </c>
      <c r="AR495" s="18">
        <f t="shared" si="1232"/>
        <v>400</v>
      </c>
      <c r="AS495" s="18">
        <f t="shared" si="1233"/>
        <v>400</v>
      </c>
      <c r="AT495" s="18">
        <f t="shared" si="1374"/>
        <v>0</v>
      </c>
      <c r="AU495" s="18">
        <f t="shared" si="1374"/>
        <v>0</v>
      </c>
      <c r="AV495" s="18">
        <f t="shared" si="1374"/>
        <v>0</v>
      </c>
      <c r="AW495" s="18">
        <f t="shared" si="1234"/>
        <v>400</v>
      </c>
      <c r="AX495" s="18">
        <f t="shared" si="1235"/>
        <v>400</v>
      </c>
      <c r="AY495" s="18">
        <f t="shared" si="1236"/>
        <v>400</v>
      </c>
      <c r="AZ495" s="18">
        <f t="shared" si="1374"/>
        <v>0</v>
      </c>
      <c r="BA495" s="18">
        <f t="shared" si="1374"/>
        <v>0</v>
      </c>
      <c r="BB495" s="18">
        <f t="shared" si="1374"/>
        <v>0</v>
      </c>
      <c r="BC495" s="18">
        <f t="shared" si="1316"/>
        <v>400</v>
      </c>
      <c r="BD495" s="18">
        <f t="shared" si="1317"/>
        <v>400</v>
      </c>
      <c r="BE495" s="18">
        <f t="shared" si="1318"/>
        <v>400</v>
      </c>
      <c r="BF495" s="18">
        <f t="shared" si="1374"/>
        <v>0</v>
      </c>
      <c r="BG495" s="18">
        <f t="shared" si="1374"/>
        <v>0</v>
      </c>
      <c r="BH495" s="18">
        <f t="shared" si="1374"/>
        <v>0</v>
      </c>
      <c r="BI495" s="18">
        <f t="shared" si="1313"/>
        <v>400</v>
      </c>
      <c r="BJ495" s="18">
        <f t="shared" si="1314"/>
        <v>400</v>
      </c>
      <c r="BK495" s="18">
        <f t="shared" si="1315"/>
        <v>400</v>
      </c>
      <c r="BL495" s="18">
        <f t="shared" si="1374"/>
        <v>0</v>
      </c>
      <c r="BM495" s="18">
        <f t="shared" si="1374"/>
        <v>0</v>
      </c>
      <c r="BN495" s="18">
        <f t="shared" si="1374"/>
        <v>0</v>
      </c>
      <c r="BO495" s="18">
        <f t="shared" si="1303"/>
        <v>400</v>
      </c>
      <c r="BP495" s="18">
        <f t="shared" si="1304"/>
        <v>400</v>
      </c>
      <c r="BQ495" s="18">
        <f t="shared" si="1305"/>
        <v>400</v>
      </c>
      <c r="BR495" s="18">
        <f t="shared" si="1374"/>
        <v>0</v>
      </c>
      <c r="BS495" s="18">
        <f t="shared" si="1374"/>
        <v>0</v>
      </c>
      <c r="BT495" s="18">
        <f t="shared" si="1374"/>
        <v>0</v>
      </c>
      <c r="BU495" s="18">
        <f t="shared" si="1306"/>
        <v>400</v>
      </c>
      <c r="BV495" s="18">
        <f t="shared" si="1307"/>
        <v>400</v>
      </c>
      <c r="BW495" s="18">
        <f t="shared" si="1308"/>
        <v>400</v>
      </c>
      <c r="BX495" s="18">
        <f t="shared" si="1374"/>
        <v>0</v>
      </c>
      <c r="BY495" s="18">
        <f t="shared" si="1374"/>
        <v>0</v>
      </c>
      <c r="BZ495" s="18">
        <f t="shared" si="1374"/>
        <v>0</v>
      </c>
      <c r="CA495" s="18">
        <f t="shared" si="1309"/>
        <v>400</v>
      </c>
      <c r="CB495" s="18">
        <f t="shared" si="1310"/>
        <v>400</v>
      </c>
      <c r="CC495" s="18">
        <f t="shared" si="1311"/>
        <v>400</v>
      </c>
      <c r="CD495" s="18">
        <f t="shared" si="1374"/>
        <v>0</v>
      </c>
      <c r="CE495" s="27"/>
      <c r="CF495" s="33"/>
    </row>
    <row r="496" spans="1:84" x14ac:dyDescent="0.3">
      <c r="A496" s="41" t="s">
        <v>91</v>
      </c>
      <c r="B496" s="39">
        <v>350</v>
      </c>
      <c r="C496" s="41" t="s">
        <v>27</v>
      </c>
      <c r="D496" s="41" t="s">
        <v>27</v>
      </c>
      <c r="E496" s="14" t="s">
        <v>535</v>
      </c>
      <c r="F496" s="18">
        <v>400</v>
      </c>
      <c r="G496" s="18">
        <v>400</v>
      </c>
      <c r="H496" s="18">
        <v>400</v>
      </c>
      <c r="I496" s="18"/>
      <c r="J496" s="18"/>
      <c r="K496" s="18"/>
      <c r="L496" s="18">
        <f t="shared" si="1269"/>
        <v>400</v>
      </c>
      <c r="M496" s="18">
        <f t="shared" si="1270"/>
        <v>400</v>
      </c>
      <c r="N496" s="18">
        <f t="shared" si="1271"/>
        <v>400</v>
      </c>
      <c r="O496" s="18"/>
      <c r="P496" s="18"/>
      <c r="Q496" s="18"/>
      <c r="R496" s="18"/>
      <c r="S496" s="18"/>
      <c r="T496" s="18">
        <f t="shared" si="1237"/>
        <v>400</v>
      </c>
      <c r="U496" s="18">
        <f t="shared" si="1238"/>
        <v>400</v>
      </c>
      <c r="V496" s="18">
        <f t="shared" si="1239"/>
        <v>400</v>
      </c>
      <c r="W496" s="18"/>
      <c r="X496" s="18"/>
      <c r="Y496" s="18"/>
      <c r="Z496" s="18"/>
      <c r="AA496" s="18"/>
      <c r="AB496" s="18"/>
      <c r="AC496" s="18">
        <f t="shared" si="1243"/>
        <v>400</v>
      </c>
      <c r="AD496" s="18">
        <f t="shared" si="1244"/>
        <v>400</v>
      </c>
      <c r="AE496" s="18">
        <f t="shared" si="1245"/>
        <v>400</v>
      </c>
      <c r="AF496" s="18"/>
      <c r="AG496" s="18"/>
      <c r="AH496" s="18"/>
      <c r="AI496" s="18">
        <f t="shared" si="1227"/>
        <v>400</v>
      </c>
      <c r="AJ496" s="18">
        <f t="shared" si="1228"/>
        <v>400</v>
      </c>
      <c r="AK496" s="18">
        <f t="shared" si="1229"/>
        <v>400</v>
      </c>
      <c r="AL496" s="18"/>
      <c r="AM496" s="18">
        <f t="shared" si="1230"/>
        <v>400</v>
      </c>
      <c r="AN496" s="18"/>
      <c r="AO496" s="18"/>
      <c r="AP496" s="18"/>
      <c r="AQ496" s="18">
        <f t="shared" si="1231"/>
        <v>400</v>
      </c>
      <c r="AR496" s="18">
        <f t="shared" si="1232"/>
        <v>400</v>
      </c>
      <c r="AS496" s="18">
        <f t="shared" si="1233"/>
        <v>400</v>
      </c>
      <c r="AT496" s="18"/>
      <c r="AU496" s="18"/>
      <c r="AV496" s="18"/>
      <c r="AW496" s="18">
        <f t="shared" si="1234"/>
        <v>400</v>
      </c>
      <c r="AX496" s="18">
        <f t="shared" si="1235"/>
        <v>400</v>
      </c>
      <c r="AY496" s="18">
        <f t="shared" si="1236"/>
        <v>400</v>
      </c>
      <c r="AZ496" s="18"/>
      <c r="BA496" s="18"/>
      <c r="BB496" s="18"/>
      <c r="BC496" s="18">
        <f t="shared" si="1316"/>
        <v>400</v>
      </c>
      <c r="BD496" s="18">
        <f t="shared" si="1317"/>
        <v>400</v>
      </c>
      <c r="BE496" s="18">
        <f t="shared" si="1318"/>
        <v>400</v>
      </c>
      <c r="BF496" s="18"/>
      <c r="BG496" s="18"/>
      <c r="BH496" s="18"/>
      <c r="BI496" s="18">
        <f t="shared" si="1313"/>
        <v>400</v>
      </c>
      <c r="BJ496" s="18">
        <f t="shared" si="1314"/>
        <v>400</v>
      </c>
      <c r="BK496" s="18">
        <f t="shared" si="1315"/>
        <v>400</v>
      </c>
      <c r="BL496" s="18"/>
      <c r="BM496" s="18"/>
      <c r="BN496" s="18"/>
      <c r="BO496" s="18">
        <f t="shared" si="1303"/>
        <v>400</v>
      </c>
      <c r="BP496" s="18">
        <f t="shared" si="1304"/>
        <v>400</v>
      </c>
      <c r="BQ496" s="18">
        <f t="shared" si="1305"/>
        <v>400</v>
      </c>
      <c r="BR496" s="18"/>
      <c r="BS496" s="18"/>
      <c r="BT496" s="18"/>
      <c r="BU496" s="18">
        <f t="shared" si="1306"/>
        <v>400</v>
      </c>
      <c r="BV496" s="18">
        <f t="shared" si="1307"/>
        <v>400</v>
      </c>
      <c r="BW496" s="18">
        <f t="shared" si="1308"/>
        <v>400</v>
      </c>
      <c r="BX496" s="18"/>
      <c r="BY496" s="18"/>
      <c r="BZ496" s="18"/>
      <c r="CA496" s="18">
        <f t="shared" si="1309"/>
        <v>400</v>
      </c>
      <c r="CB496" s="18">
        <f t="shared" si="1310"/>
        <v>400</v>
      </c>
      <c r="CC496" s="18">
        <f t="shared" si="1311"/>
        <v>400</v>
      </c>
      <c r="CD496" s="18"/>
      <c r="CE496" s="27"/>
      <c r="CF496" s="33"/>
    </row>
    <row r="497" spans="1:119" ht="46.8" x14ac:dyDescent="0.3">
      <c r="A497" s="41" t="s">
        <v>91</v>
      </c>
      <c r="B497" s="39">
        <v>600</v>
      </c>
      <c r="C497" s="41"/>
      <c r="D497" s="41"/>
      <c r="E497" s="14" t="s">
        <v>554</v>
      </c>
      <c r="F497" s="18">
        <f t="shared" ref="F497:K498" si="1375">F498</f>
        <v>1028.5</v>
      </c>
      <c r="G497" s="18">
        <f t="shared" si="1375"/>
        <v>1028.5</v>
      </c>
      <c r="H497" s="18">
        <f t="shared" si="1375"/>
        <v>1028.5</v>
      </c>
      <c r="I497" s="18">
        <f t="shared" si="1375"/>
        <v>0</v>
      </c>
      <c r="J497" s="18">
        <f t="shared" si="1375"/>
        <v>0</v>
      </c>
      <c r="K497" s="18">
        <f t="shared" si="1375"/>
        <v>0</v>
      </c>
      <c r="L497" s="18">
        <f t="shared" si="1269"/>
        <v>1028.5</v>
      </c>
      <c r="M497" s="18">
        <f t="shared" si="1270"/>
        <v>1028.5</v>
      </c>
      <c r="N497" s="18">
        <f t="shared" si="1271"/>
        <v>1028.5</v>
      </c>
      <c r="O497" s="18">
        <f t="shared" ref="O497:S498" si="1376">O498</f>
        <v>0</v>
      </c>
      <c r="P497" s="18">
        <f t="shared" si="1376"/>
        <v>0</v>
      </c>
      <c r="Q497" s="18">
        <f t="shared" si="1376"/>
        <v>0</v>
      </c>
      <c r="R497" s="18">
        <f t="shared" si="1376"/>
        <v>0</v>
      </c>
      <c r="S497" s="18">
        <f t="shared" si="1376"/>
        <v>0</v>
      </c>
      <c r="T497" s="18">
        <f t="shared" si="1237"/>
        <v>1028.5</v>
      </c>
      <c r="U497" s="18">
        <f t="shared" si="1238"/>
        <v>1028.5</v>
      </c>
      <c r="V497" s="18">
        <f t="shared" si="1239"/>
        <v>1028.5</v>
      </c>
      <c r="W497" s="18">
        <f t="shared" ref="W497:CD497" si="1377">W498</f>
        <v>0</v>
      </c>
      <c r="X497" s="18">
        <f t="shared" si="1377"/>
        <v>0</v>
      </c>
      <c r="Y497" s="18">
        <f t="shared" si="1377"/>
        <v>0</v>
      </c>
      <c r="Z497" s="18">
        <f t="shared" si="1377"/>
        <v>0</v>
      </c>
      <c r="AA497" s="18">
        <f t="shared" si="1377"/>
        <v>0</v>
      </c>
      <c r="AB497" s="18">
        <f t="shared" si="1377"/>
        <v>0</v>
      </c>
      <c r="AC497" s="18">
        <f t="shared" si="1243"/>
        <v>1028.5</v>
      </c>
      <c r="AD497" s="18">
        <f t="shared" si="1244"/>
        <v>1028.5</v>
      </c>
      <c r="AE497" s="18">
        <f t="shared" si="1245"/>
        <v>1028.5</v>
      </c>
      <c r="AF497" s="18">
        <f t="shared" si="1377"/>
        <v>0</v>
      </c>
      <c r="AG497" s="18">
        <f t="shared" si="1377"/>
        <v>0</v>
      </c>
      <c r="AH497" s="18">
        <f t="shared" si="1377"/>
        <v>0</v>
      </c>
      <c r="AI497" s="18">
        <f t="shared" si="1227"/>
        <v>1028.5</v>
      </c>
      <c r="AJ497" s="18">
        <f t="shared" si="1228"/>
        <v>1028.5</v>
      </c>
      <c r="AK497" s="18">
        <f t="shared" si="1229"/>
        <v>1028.5</v>
      </c>
      <c r="AL497" s="18">
        <f t="shared" si="1377"/>
        <v>0</v>
      </c>
      <c r="AM497" s="18">
        <f t="shared" si="1230"/>
        <v>1028.5</v>
      </c>
      <c r="AN497" s="18">
        <f t="shared" si="1377"/>
        <v>0</v>
      </c>
      <c r="AO497" s="18">
        <f t="shared" si="1377"/>
        <v>0</v>
      </c>
      <c r="AP497" s="18">
        <f t="shared" si="1377"/>
        <v>0</v>
      </c>
      <c r="AQ497" s="18">
        <f t="shared" si="1231"/>
        <v>1028.5</v>
      </c>
      <c r="AR497" s="18">
        <f t="shared" si="1232"/>
        <v>1028.5</v>
      </c>
      <c r="AS497" s="18">
        <f t="shared" si="1233"/>
        <v>1028.5</v>
      </c>
      <c r="AT497" s="18">
        <f t="shared" si="1377"/>
        <v>0</v>
      </c>
      <c r="AU497" s="18">
        <f t="shared" si="1377"/>
        <v>0</v>
      </c>
      <c r="AV497" s="18">
        <f t="shared" si="1377"/>
        <v>0</v>
      </c>
      <c r="AW497" s="18">
        <f t="shared" si="1234"/>
        <v>1028.5</v>
      </c>
      <c r="AX497" s="18">
        <f t="shared" si="1235"/>
        <v>1028.5</v>
      </c>
      <c r="AY497" s="18">
        <f t="shared" si="1236"/>
        <v>1028.5</v>
      </c>
      <c r="AZ497" s="18">
        <f t="shared" si="1377"/>
        <v>0</v>
      </c>
      <c r="BA497" s="18">
        <f t="shared" si="1377"/>
        <v>0</v>
      </c>
      <c r="BB497" s="18">
        <f t="shared" si="1377"/>
        <v>0</v>
      </c>
      <c r="BC497" s="18">
        <f t="shared" si="1316"/>
        <v>1028.5</v>
      </c>
      <c r="BD497" s="18">
        <f t="shared" si="1317"/>
        <v>1028.5</v>
      </c>
      <c r="BE497" s="18">
        <f t="shared" si="1318"/>
        <v>1028.5</v>
      </c>
      <c r="BF497" s="18">
        <f t="shared" si="1377"/>
        <v>0</v>
      </c>
      <c r="BG497" s="18">
        <f t="shared" si="1377"/>
        <v>0</v>
      </c>
      <c r="BH497" s="18">
        <f t="shared" si="1377"/>
        <v>0</v>
      </c>
      <c r="BI497" s="18">
        <f t="shared" si="1313"/>
        <v>1028.5</v>
      </c>
      <c r="BJ497" s="18">
        <f t="shared" si="1314"/>
        <v>1028.5</v>
      </c>
      <c r="BK497" s="18">
        <f t="shared" si="1315"/>
        <v>1028.5</v>
      </c>
      <c r="BL497" s="18">
        <f t="shared" si="1377"/>
        <v>0</v>
      </c>
      <c r="BM497" s="18">
        <f t="shared" si="1377"/>
        <v>0</v>
      </c>
      <c r="BN497" s="18">
        <f t="shared" si="1377"/>
        <v>0</v>
      </c>
      <c r="BO497" s="18">
        <f t="shared" si="1303"/>
        <v>1028.5</v>
      </c>
      <c r="BP497" s="18">
        <f t="shared" si="1304"/>
        <v>1028.5</v>
      </c>
      <c r="BQ497" s="18">
        <f t="shared" si="1305"/>
        <v>1028.5</v>
      </c>
      <c r="BR497" s="18">
        <f t="shared" si="1377"/>
        <v>0</v>
      </c>
      <c r="BS497" s="18">
        <f t="shared" si="1377"/>
        <v>0</v>
      </c>
      <c r="BT497" s="18">
        <f t="shared" si="1377"/>
        <v>0</v>
      </c>
      <c r="BU497" s="18">
        <f t="shared" si="1306"/>
        <v>1028.5</v>
      </c>
      <c r="BV497" s="18">
        <f t="shared" si="1307"/>
        <v>1028.5</v>
      </c>
      <c r="BW497" s="18">
        <f t="shared" si="1308"/>
        <v>1028.5</v>
      </c>
      <c r="BX497" s="18">
        <f t="shared" si="1377"/>
        <v>0</v>
      </c>
      <c r="BY497" s="18">
        <f t="shared" si="1377"/>
        <v>0</v>
      </c>
      <c r="BZ497" s="18">
        <f t="shared" si="1377"/>
        <v>0</v>
      </c>
      <c r="CA497" s="18">
        <f t="shared" si="1309"/>
        <v>1028.5</v>
      </c>
      <c r="CB497" s="18">
        <f t="shared" si="1310"/>
        <v>1028.5</v>
      </c>
      <c r="CC497" s="18">
        <f t="shared" si="1311"/>
        <v>1028.5</v>
      </c>
      <c r="CD497" s="18">
        <f t="shared" si="1377"/>
        <v>0</v>
      </c>
      <c r="CE497" s="27"/>
      <c r="CF497" s="33"/>
    </row>
    <row r="498" spans="1:119" x14ac:dyDescent="0.3">
      <c r="A498" s="41" t="s">
        <v>91</v>
      </c>
      <c r="B498" s="39">
        <v>620</v>
      </c>
      <c r="C498" s="41"/>
      <c r="D498" s="41"/>
      <c r="E498" s="14" t="s">
        <v>569</v>
      </c>
      <c r="F498" s="18">
        <f t="shared" si="1375"/>
        <v>1028.5</v>
      </c>
      <c r="G498" s="18">
        <f t="shared" si="1375"/>
        <v>1028.5</v>
      </c>
      <c r="H498" s="18">
        <f t="shared" si="1375"/>
        <v>1028.5</v>
      </c>
      <c r="I498" s="18">
        <f t="shared" si="1375"/>
        <v>0</v>
      </c>
      <c r="J498" s="18">
        <f t="shared" si="1375"/>
        <v>0</v>
      </c>
      <c r="K498" s="18">
        <f t="shared" si="1375"/>
        <v>0</v>
      </c>
      <c r="L498" s="18">
        <f t="shared" si="1269"/>
        <v>1028.5</v>
      </c>
      <c r="M498" s="18">
        <f t="shared" si="1270"/>
        <v>1028.5</v>
      </c>
      <c r="N498" s="18">
        <f t="shared" si="1271"/>
        <v>1028.5</v>
      </c>
      <c r="O498" s="18">
        <f t="shared" si="1376"/>
        <v>0</v>
      </c>
      <c r="P498" s="18">
        <f t="shared" si="1376"/>
        <v>0</v>
      </c>
      <c r="Q498" s="18">
        <f t="shared" si="1376"/>
        <v>0</v>
      </c>
      <c r="R498" s="18">
        <f t="shared" si="1376"/>
        <v>0</v>
      </c>
      <c r="S498" s="18">
        <f t="shared" si="1376"/>
        <v>0</v>
      </c>
      <c r="T498" s="18">
        <f t="shared" si="1237"/>
        <v>1028.5</v>
      </c>
      <c r="U498" s="18">
        <f t="shared" si="1238"/>
        <v>1028.5</v>
      </c>
      <c r="V498" s="18">
        <f t="shared" si="1239"/>
        <v>1028.5</v>
      </c>
      <c r="W498" s="18">
        <f t="shared" ref="W498:CD498" si="1378">W499</f>
        <v>0</v>
      </c>
      <c r="X498" s="18">
        <f t="shared" si="1378"/>
        <v>0</v>
      </c>
      <c r="Y498" s="18">
        <f t="shared" si="1378"/>
        <v>0</v>
      </c>
      <c r="Z498" s="18">
        <f t="shared" si="1378"/>
        <v>0</v>
      </c>
      <c r="AA498" s="18">
        <f t="shared" si="1378"/>
        <v>0</v>
      </c>
      <c r="AB498" s="18">
        <f t="shared" si="1378"/>
        <v>0</v>
      </c>
      <c r="AC498" s="18">
        <f t="shared" si="1243"/>
        <v>1028.5</v>
      </c>
      <c r="AD498" s="18">
        <f t="shared" si="1244"/>
        <v>1028.5</v>
      </c>
      <c r="AE498" s="18">
        <f t="shared" si="1245"/>
        <v>1028.5</v>
      </c>
      <c r="AF498" s="18">
        <f t="shared" si="1378"/>
        <v>0</v>
      </c>
      <c r="AG498" s="18">
        <f t="shared" si="1378"/>
        <v>0</v>
      </c>
      <c r="AH498" s="18">
        <f t="shared" si="1378"/>
        <v>0</v>
      </c>
      <c r="AI498" s="18">
        <f t="shared" si="1227"/>
        <v>1028.5</v>
      </c>
      <c r="AJ498" s="18">
        <f t="shared" si="1228"/>
        <v>1028.5</v>
      </c>
      <c r="AK498" s="18">
        <f t="shared" si="1229"/>
        <v>1028.5</v>
      </c>
      <c r="AL498" s="18">
        <f t="shared" si="1378"/>
        <v>0</v>
      </c>
      <c r="AM498" s="18">
        <f t="shared" si="1230"/>
        <v>1028.5</v>
      </c>
      <c r="AN498" s="18">
        <f t="shared" si="1378"/>
        <v>0</v>
      </c>
      <c r="AO498" s="18">
        <f t="shared" si="1378"/>
        <v>0</v>
      </c>
      <c r="AP498" s="18">
        <f t="shared" si="1378"/>
        <v>0</v>
      </c>
      <c r="AQ498" s="18">
        <f t="shared" si="1231"/>
        <v>1028.5</v>
      </c>
      <c r="AR498" s="18">
        <f t="shared" si="1232"/>
        <v>1028.5</v>
      </c>
      <c r="AS498" s="18">
        <f t="shared" si="1233"/>
        <v>1028.5</v>
      </c>
      <c r="AT498" s="18">
        <f t="shared" si="1378"/>
        <v>0</v>
      </c>
      <c r="AU498" s="18">
        <f t="shared" si="1378"/>
        <v>0</v>
      </c>
      <c r="AV498" s="18">
        <f t="shared" si="1378"/>
        <v>0</v>
      </c>
      <c r="AW498" s="18">
        <f t="shared" si="1234"/>
        <v>1028.5</v>
      </c>
      <c r="AX498" s="18">
        <f t="shared" si="1235"/>
        <v>1028.5</v>
      </c>
      <c r="AY498" s="18">
        <f t="shared" si="1236"/>
        <v>1028.5</v>
      </c>
      <c r="AZ498" s="18">
        <f t="shared" si="1378"/>
        <v>0</v>
      </c>
      <c r="BA498" s="18">
        <f t="shared" si="1378"/>
        <v>0</v>
      </c>
      <c r="BB498" s="18">
        <f t="shared" si="1378"/>
        <v>0</v>
      </c>
      <c r="BC498" s="18">
        <f t="shared" si="1316"/>
        <v>1028.5</v>
      </c>
      <c r="BD498" s="18">
        <f t="shared" si="1317"/>
        <v>1028.5</v>
      </c>
      <c r="BE498" s="18">
        <f t="shared" si="1318"/>
        <v>1028.5</v>
      </c>
      <c r="BF498" s="18">
        <f t="shared" si="1378"/>
        <v>0</v>
      </c>
      <c r="BG498" s="18">
        <f t="shared" si="1378"/>
        <v>0</v>
      </c>
      <c r="BH498" s="18">
        <f t="shared" si="1378"/>
        <v>0</v>
      </c>
      <c r="BI498" s="18">
        <f t="shared" si="1313"/>
        <v>1028.5</v>
      </c>
      <c r="BJ498" s="18">
        <f t="shared" si="1314"/>
        <v>1028.5</v>
      </c>
      <c r="BK498" s="18">
        <f t="shared" si="1315"/>
        <v>1028.5</v>
      </c>
      <c r="BL498" s="18">
        <f t="shared" si="1378"/>
        <v>0</v>
      </c>
      <c r="BM498" s="18">
        <f t="shared" si="1378"/>
        <v>0</v>
      </c>
      <c r="BN498" s="18">
        <f t="shared" si="1378"/>
        <v>0</v>
      </c>
      <c r="BO498" s="18">
        <f t="shared" si="1303"/>
        <v>1028.5</v>
      </c>
      <c r="BP498" s="18">
        <f t="shared" si="1304"/>
        <v>1028.5</v>
      </c>
      <c r="BQ498" s="18">
        <f t="shared" si="1305"/>
        <v>1028.5</v>
      </c>
      <c r="BR498" s="18">
        <f t="shared" si="1378"/>
        <v>0</v>
      </c>
      <c r="BS498" s="18">
        <f t="shared" si="1378"/>
        <v>0</v>
      </c>
      <c r="BT498" s="18">
        <f t="shared" si="1378"/>
        <v>0</v>
      </c>
      <c r="BU498" s="18">
        <f t="shared" si="1306"/>
        <v>1028.5</v>
      </c>
      <c r="BV498" s="18">
        <f t="shared" si="1307"/>
        <v>1028.5</v>
      </c>
      <c r="BW498" s="18">
        <f t="shared" si="1308"/>
        <v>1028.5</v>
      </c>
      <c r="BX498" s="18">
        <f t="shared" si="1378"/>
        <v>0</v>
      </c>
      <c r="BY498" s="18">
        <f t="shared" si="1378"/>
        <v>0</v>
      </c>
      <c r="BZ498" s="18">
        <f t="shared" si="1378"/>
        <v>0</v>
      </c>
      <c r="CA498" s="18">
        <f t="shared" si="1309"/>
        <v>1028.5</v>
      </c>
      <c r="CB498" s="18">
        <f t="shared" si="1310"/>
        <v>1028.5</v>
      </c>
      <c r="CC498" s="18">
        <f t="shared" si="1311"/>
        <v>1028.5</v>
      </c>
      <c r="CD498" s="18">
        <f t="shared" si="1378"/>
        <v>0</v>
      </c>
      <c r="CE498" s="27"/>
      <c r="CF498" s="33"/>
    </row>
    <row r="499" spans="1:119" x14ac:dyDescent="0.3">
      <c r="A499" s="41" t="s">
        <v>91</v>
      </c>
      <c r="B499" s="39">
        <v>620</v>
      </c>
      <c r="C499" s="41" t="s">
        <v>27</v>
      </c>
      <c r="D499" s="41" t="s">
        <v>27</v>
      </c>
      <c r="E499" s="14" t="s">
        <v>535</v>
      </c>
      <c r="F499" s="18">
        <v>1028.5</v>
      </c>
      <c r="G499" s="18">
        <v>1028.5</v>
      </c>
      <c r="H499" s="18">
        <v>1028.5</v>
      </c>
      <c r="I499" s="18"/>
      <c r="J499" s="18"/>
      <c r="K499" s="18"/>
      <c r="L499" s="18">
        <f t="shared" si="1269"/>
        <v>1028.5</v>
      </c>
      <c r="M499" s="18">
        <f t="shared" si="1270"/>
        <v>1028.5</v>
      </c>
      <c r="N499" s="18">
        <f t="shared" si="1271"/>
        <v>1028.5</v>
      </c>
      <c r="O499" s="18"/>
      <c r="P499" s="18"/>
      <c r="Q499" s="18"/>
      <c r="R499" s="18"/>
      <c r="S499" s="18"/>
      <c r="T499" s="18">
        <f t="shared" si="1237"/>
        <v>1028.5</v>
      </c>
      <c r="U499" s="18">
        <f t="shared" si="1238"/>
        <v>1028.5</v>
      </c>
      <c r="V499" s="18">
        <f t="shared" si="1239"/>
        <v>1028.5</v>
      </c>
      <c r="W499" s="18"/>
      <c r="X499" s="18"/>
      <c r="Y499" s="18"/>
      <c r="Z499" s="18"/>
      <c r="AA499" s="18"/>
      <c r="AB499" s="18"/>
      <c r="AC499" s="18">
        <f t="shared" si="1243"/>
        <v>1028.5</v>
      </c>
      <c r="AD499" s="18">
        <f t="shared" si="1244"/>
        <v>1028.5</v>
      </c>
      <c r="AE499" s="18">
        <f t="shared" si="1245"/>
        <v>1028.5</v>
      </c>
      <c r="AF499" s="18"/>
      <c r="AG499" s="18"/>
      <c r="AH499" s="18"/>
      <c r="AI499" s="18">
        <f t="shared" si="1227"/>
        <v>1028.5</v>
      </c>
      <c r="AJ499" s="18">
        <f t="shared" si="1228"/>
        <v>1028.5</v>
      </c>
      <c r="AK499" s="18">
        <f t="shared" si="1229"/>
        <v>1028.5</v>
      </c>
      <c r="AL499" s="18"/>
      <c r="AM499" s="18">
        <f t="shared" si="1230"/>
        <v>1028.5</v>
      </c>
      <c r="AN499" s="18"/>
      <c r="AO499" s="18"/>
      <c r="AP499" s="18"/>
      <c r="AQ499" s="18">
        <f t="shared" si="1231"/>
        <v>1028.5</v>
      </c>
      <c r="AR499" s="18">
        <f t="shared" si="1232"/>
        <v>1028.5</v>
      </c>
      <c r="AS499" s="18">
        <f t="shared" si="1233"/>
        <v>1028.5</v>
      </c>
      <c r="AT499" s="18"/>
      <c r="AU499" s="18"/>
      <c r="AV499" s="18"/>
      <c r="AW499" s="18">
        <f t="shared" si="1234"/>
        <v>1028.5</v>
      </c>
      <c r="AX499" s="18">
        <f t="shared" si="1235"/>
        <v>1028.5</v>
      </c>
      <c r="AY499" s="18">
        <f t="shared" si="1236"/>
        <v>1028.5</v>
      </c>
      <c r="AZ499" s="18"/>
      <c r="BA499" s="18"/>
      <c r="BB499" s="18"/>
      <c r="BC499" s="18">
        <f t="shared" si="1316"/>
        <v>1028.5</v>
      </c>
      <c r="BD499" s="18">
        <f t="shared" si="1317"/>
        <v>1028.5</v>
      </c>
      <c r="BE499" s="18">
        <f t="shared" si="1318"/>
        <v>1028.5</v>
      </c>
      <c r="BF499" s="18"/>
      <c r="BG499" s="18"/>
      <c r="BH499" s="18"/>
      <c r="BI499" s="18">
        <f t="shared" si="1313"/>
        <v>1028.5</v>
      </c>
      <c r="BJ499" s="18">
        <f t="shared" si="1314"/>
        <v>1028.5</v>
      </c>
      <c r="BK499" s="18">
        <f t="shared" si="1315"/>
        <v>1028.5</v>
      </c>
      <c r="BL499" s="18"/>
      <c r="BM499" s="18"/>
      <c r="BN499" s="18"/>
      <c r="BO499" s="18">
        <f t="shared" si="1303"/>
        <v>1028.5</v>
      </c>
      <c r="BP499" s="18">
        <f t="shared" si="1304"/>
        <v>1028.5</v>
      </c>
      <c r="BQ499" s="18">
        <f t="shared" si="1305"/>
        <v>1028.5</v>
      </c>
      <c r="BR499" s="18"/>
      <c r="BS499" s="18"/>
      <c r="BT499" s="18"/>
      <c r="BU499" s="18">
        <f t="shared" si="1306"/>
        <v>1028.5</v>
      </c>
      <c r="BV499" s="18">
        <f t="shared" si="1307"/>
        <v>1028.5</v>
      </c>
      <c r="BW499" s="18">
        <f t="shared" si="1308"/>
        <v>1028.5</v>
      </c>
      <c r="BX499" s="18"/>
      <c r="BY499" s="18"/>
      <c r="BZ499" s="18"/>
      <c r="CA499" s="18">
        <f t="shared" si="1309"/>
        <v>1028.5</v>
      </c>
      <c r="CB499" s="18">
        <f t="shared" si="1310"/>
        <v>1028.5</v>
      </c>
      <c r="CC499" s="18">
        <f t="shared" si="1311"/>
        <v>1028.5</v>
      </c>
      <c r="CD499" s="18"/>
      <c r="CE499" s="27"/>
      <c r="CF499" s="33"/>
    </row>
    <row r="500" spans="1:119" ht="78" x14ac:dyDescent="0.3">
      <c r="A500" s="41" t="s">
        <v>92</v>
      </c>
      <c r="B500" s="39"/>
      <c r="C500" s="41"/>
      <c r="D500" s="41"/>
      <c r="E500" s="14" t="s">
        <v>633</v>
      </c>
      <c r="F500" s="18">
        <f t="shared" ref="F500:K502" si="1379">F501</f>
        <v>0</v>
      </c>
      <c r="G500" s="18">
        <f t="shared" si="1379"/>
        <v>1927.2</v>
      </c>
      <c r="H500" s="18">
        <f t="shared" si="1379"/>
        <v>1927.2</v>
      </c>
      <c r="I500" s="18">
        <f t="shared" si="1379"/>
        <v>0</v>
      </c>
      <c r="J500" s="18">
        <f t="shared" si="1379"/>
        <v>0</v>
      </c>
      <c r="K500" s="18">
        <f t="shared" si="1379"/>
        <v>0</v>
      </c>
      <c r="L500" s="18">
        <f t="shared" si="1269"/>
        <v>0</v>
      </c>
      <c r="M500" s="18">
        <f t="shared" si="1270"/>
        <v>1927.2</v>
      </c>
      <c r="N500" s="18">
        <f t="shared" si="1271"/>
        <v>1927.2</v>
      </c>
      <c r="O500" s="18">
        <f t="shared" ref="O500:S502" si="1380">O501</f>
        <v>1927.2339999999999</v>
      </c>
      <c r="P500" s="18">
        <f t="shared" si="1380"/>
        <v>0</v>
      </c>
      <c r="Q500" s="18">
        <f t="shared" si="1380"/>
        <v>0</v>
      </c>
      <c r="R500" s="18">
        <f t="shared" si="1380"/>
        <v>0</v>
      </c>
      <c r="S500" s="18">
        <f t="shared" si="1380"/>
        <v>0</v>
      </c>
      <c r="T500" s="18">
        <f t="shared" si="1237"/>
        <v>1927.2339999999999</v>
      </c>
      <c r="U500" s="18">
        <f t="shared" si="1238"/>
        <v>1927.2</v>
      </c>
      <c r="V500" s="18">
        <f t="shared" si="1239"/>
        <v>1927.2</v>
      </c>
      <c r="W500" s="18">
        <f t="shared" ref="W500:CD502" si="1381">W501</f>
        <v>0</v>
      </c>
      <c r="X500" s="18">
        <f t="shared" si="1381"/>
        <v>0</v>
      </c>
      <c r="Y500" s="18">
        <f t="shared" si="1381"/>
        <v>0</v>
      </c>
      <c r="Z500" s="18">
        <f t="shared" si="1381"/>
        <v>0</v>
      </c>
      <c r="AA500" s="18">
        <f t="shared" si="1381"/>
        <v>0</v>
      </c>
      <c r="AB500" s="18">
        <f t="shared" si="1381"/>
        <v>0</v>
      </c>
      <c r="AC500" s="18">
        <f t="shared" si="1243"/>
        <v>1927.2339999999999</v>
      </c>
      <c r="AD500" s="18">
        <f t="shared" si="1244"/>
        <v>1927.2</v>
      </c>
      <c r="AE500" s="18">
        <f t="shared" si="1245"/>
        <v>1927.2</v>
      </c>
      <c r="AF500" s="18">
        <f t="shared" si="1381"/>
        <v>0</v>
      </c>
      <c r="AG500" s="18">
        <f t="shared" si="1381"/>
        <v>0</v>
      </c>
      <c r="AH500" s="18">
        <f t="shared" si="1381"/>
        <v>0</v>
      </c>
      <c r="AI500" s="18">
        <f t="shared" si="1227"/>
        <v>1927.2339999999999</v>
      </c>
      <c r="AJ500" s="18">
        <f t="shared" si="1228"/>
        <v>1927.2</v>
      </c>
      <c r="AK500" s="18">
        <f t="shared" si="1229"/>
        <v>1927.2</v>
      </c>
      <c r="AL500" s="18">
        <f t="shared" si="1381"/>
        <v>0</v>
      </c>
      <c r="AM500" s="18">
        <f t="shared" si="1230"/>
        <v>1927.2339999999999</v>
      </c>
      <c r="AN500" s="18">
        <f t="shared" si="1381"/>
        <v>0</v>
      </c>
      <c r="AO500" s="18">
        <f t="shared" si="1381"/>
        <v>0</v>
      </c>
      <c r="AP500" s="18">
        <f t="shared" si="1381"/>
        <v>0</v>
      </c>
      <c r="AQ500" s="18">
        <f t="shared" si="1231"/>
        <v>1927.2339999999999</v>
      </c>
      <c r="AR500" s="18">
        <f t="shared" si="1232"/>
        <v>1927.2</v>
      </c>
      <c r="AS500" s="18">
        <f t="shared" si="1233"/>
        <v>1927.2</v>
      </c>
      <c r="AT500" s="18">
        <f t="shared" si="1381"/>
        <v>0</v>
      </c>
      <c r="AU500" s="18">
        <f t="shared" si="1381"/>
        <v>0</v>
      </c>
      <c r="AV500" s="18">
        <f t="shared" si="1381"/>
        <v>0</v>
      </c>
      <c r="AW500" s="18">
        <f t="shared" si="1234"/>
        <v>1927.2339999999999</v>
      </c>
      <c r="AX500" s="18">
        <f t="shared" si="1235"/>
        <v>1927.2</v>
      </c>
      <c r="AY500" s="18">
        <f t="shared" si="1236"/>
        <v>1927.2</v>
      </c>
      <c r="AZ500" s="18">
        <f t="shared" si="1381"/>
        <v>0</v>
      </c>
      <c r="BA500" s="18">
        <f t="shared" si="1381"/>
        <v>0</v>
      </c>
      <c r="BB500" s="18">
        <f t="shared" si="1381"/>
        <v>0</v>
      </c>
      <c r="BC500" s="18">
        <f t="shared" si="1316"/>
        <v>1927.2339999999999</v>
      </c>
      <c r="BD500" s="18">
        <f t="shared" si="1317"/>
        <v>1927.2</v>
      </c>
      <c r="BE500" s="18">
        <f t="shared" si="1318"/>
        <v>1927.2</v>
      </c>
      <c r="BF500" s="18">
        <f t="shared" si="1381"/>
        <v>0</v>
      </c>
      <c r="BG500" s="18">
        <f t="shared" si="1381"/>
        <v>0</v>
      </c>
      <c r="BH500" s="18">
        <f t="shared" si="1381"/>
        <v>0</v>
      </c>
      <c r="BI500" s="18">
        <f t="shared" si="1313"/>
        <v>1927.2339999999999</v>
      </c>
      <c r="BJ500" s="18">
        <f t="shared" si="1314"/>
        <v>1927.2</v>
      </c>
      <c r="BK500" s="18">
        <f t="shared" si="1315"/>
        <v>1927.2</v>
      </c>
      <c r="BL500" s="18">
        <f t="shared" si="1381"/>
        <v>0</v>
      </c>
      <c r="BM500" s="18">
        <f t="shared" si="1381"/>
        <v>0</v>
      </c>
      <c r="BN500" s="18">
        <f t="shared" si="1381"/>
        <v>0</v>
      </c>
      <c r="BO500" s="18">
        <f t="shared" si="1303"/>
        <v>1927.2339999999999</v>
      </c>
      <c r="BP500" s="18">
        <f t="shared" si="1304"/>
        <v>1927.2</v>
      </c>
      <c r="BQ500" s="18">
        <f t="shared" si="1305"/>
        <v>1927.2</v>
      </c>
      <c r="BR500" s="18">
        <f t="shared" si="1381"/>
        <v>0</v>
      </c>
      <c r="BS500" s="18">
        <f t="shared" si="1381"/>
        <v>0</v>
      </c>
      <c r="BT500" s="18">
        <f t="shared" si="1381"/>
        <v>0</v>
      </c>
      <c r="BU500" s="18">
        <f t="shared" si="1306"/>
        <v>1927.2339999999999</v>
      </c>
      <c r="BV500" s="18">
        <f t="shared" si="1307"/>
        <v>1927.2</v>
      </c>
      <c r="BW500" s="18">
        <f t="shared" si="1308"/>
        <v>1927.2</v>
      </c>
      <c r="BX500" s="18">
        <f t="shared" si="1381"/>
        <v>0</v>
      </c>
      <c r="BY500" s="18">
        <f t="shared" si="1381"/>
        <v>0</v>
      </c>
      <c r="BZ500" s="18">
        <f t="shared" si="1381"/>
        <v>0</v>
      </c>
      <c r="CA500" s="18">
        <f t="shared" si="1309"/>
        <v>1927.2339999999999</v>
      </c>
      <c r="CB500" s="18">
        <f t="shared" si="1310"/>
        <v>1927.2</v>
      </c>
      <c r="CC500" s="18">
        <f t="shared" si="1311"/>
        <v>1927.2</v>
      </c>
      <c r="CD500" s="18">
        <f t="shared" si="1381"/>
        <v>0</v>
      </c>
      <c r="CE500" s="27"/>
      <c r="CF500" s="33"/>
    </row>
    <row r="501" spans="1:119" ht="46.8" x14ac:dyDescent="0.3">
      <c r="A501" s="41" t="s">
        <v>92</v>
      </c>
      <c r="B501" s="39">
        <v>600</v>
      </c>
      <c r="C501" s="41"/>
      <c r="D501" s="41"/>
      <c r="E501" s="14" t="s">
        <v>554</v>
      </c>
      <c r="F501" s="18">
        <f t="shared" si="1379"/>
        <v>0</v>
      </c>
      <c r="G501" s="18">
        <f t="shared" si="1379"/>
        <v>1927.2</v>
      </c>
      <c r="H501" s="18">
        <f t="shared" si="1379"/>
        <v>1927.2</v>
      </c>
      <c r="I501" s="18">
        <f t="shared" si="1379"/>
        <v>0</v>
      </c>
      <c r="J501" s="18">
        <f t="shared" si="1379"/>
        <v>0</v>
      </c>
      <c r="K501" s="18">
        <f t="shared" si="1379"/>
        <v>0</v>
      </c>
      <c r="L501" s="18">
        <f t="shared" si="1269"/>
        <v>0</v>
      </c>
      <c r="M501" s="18">
        <f t="shared" si="1270"/>
        <v>1927.2</v>
      </c>
      <c r="N501" s="18">
        <f t="shared" si="1271"/>
        <v>1927.2</v>
      </c>
      <c r="O501" s="18">
        <f t="shared" si="1380"/>
        <v>1927.2339999999999</v>
      </c>
      <c r="P501" s="18">
        <f t="shared" si="1380"/>
        <v>0</v>
      </c>
      <c r="Q501" s="18">
        <f t="shared" si="1380"/>
        <v>0</v>
      </c>
      <c r="R501" s="18">
        <f t="shared" si="1380"/>
        <v>0</v>
      </c>
      <c r="S501" s="18">
        <f t="shared" si="1380"/>
        <v>0</v>
      </c>
      <c r="T501" s="18">
        <f t="shared" si="1237"/>
        <v>1927.2339999999999</v>
      </c>
      <c r="U501" s="18">
        <f t="shared" si="1238"/>
        <v>1927.2</v>
      </c>
      <c r="V501" s="18">
        <f t="shared" si="1239"/>
        <v>1927.2</v>
      </c>
      <c r="W501" s="18">
        <f t="shared" si="1381"/>
        <v>0</v>
      </c>
      <c r="X501" s="18">
        <f t="shared" si="1381"/>
        <v>0</v>
      </c>
      <c r="Y501" s="18">
        <f t="shared" si="1381"/>
        <v>0</v>
      </c>
      <c r="Z501" s="18">
        <f t="shared" si="1381"/>
        <v>0</v>
      </c>
      <c r="AA501" s="18">
        <f t="shared" si="1381"/>
        <v>0</v>
      </c>
      <c r="AB501" s="18">
        <f t="shared" si="1381"/>
        <v>0</v>
      </c>
      <c r="AC501" s="18">
        <f t="shared" si="1243"/>
        <v>1927.2339999999999</v>
      </c>
      <c r="AD501" s="18">
        <f t="shared" si="1244"/>
        <v>1927.2</v>
      </c>
      <c r="AE501" s="18">
        <f t="shared" si="1245"/>
        <v>1927.2</v>
      </c>
      <c r="AF501" s="18">
        <f t="shared" si="1381"/>
        <v>0</v>
      </c>
      <c r="AG501" s="18">
        <f t="shared" si="1381"/>
        <v>0</v>
      </c>
      <c r="AH501" s="18">
        <f t="shared" si="1381"/>
        <v>0</v>
      </c>
      <c r="AI501" s="18">
        <f t="shared" si="1227"/>
        <v>1927.2339999999999</v>
      </c>
      <c r="AJ501" s="18">
        <f t="shared" si="1228"/>
        <v>1927.2</v>
      </c>
      <c r="AK501" s="18">
        <f t="shared" si="1229"/>
        <v>1927.2</v>
      </c>
      <c r="AL501" s="18">
        <f t="shared" si="1381"/>
        <v>0</v>
      </c>
      <c r="AM501" s="18">
        <f t="shared" si="1230"/>
        <v>1927.2339999999999</v>
      </c>
      <c r="AN501" s="18">
        <f t="shared" si="1381"/>
        <v>0</v>
      </c>
      <c r="AO501" s="18">
        <f t="shared" si="1381"/>
        <v>0</v>
      </c>
      <c r="AP501" s="18">
        <f t="shared" si="1381"/>
        <v>0</v>
      </c>
      <c r="AQ501" s="18">
        <f t="shared" si="1231"/>
        <v>1927.2339999999999</v>
      </c>
      <c r="AR501" s="18">
        <f t="shared" si="1232"/>
        <v>1927.2</v>
      </c>
      <c r="AS501" s="18">
        <f t="shared" si="1233"/>
        <v>1927.2</v>
      </c>
      <c r="AT501" s="18">
        <f t="shared" si="1381"/>
        <v>0</v>
      </c>
      <c r="AU501" s="18">
        <f t="shared" si="1381"/>
        <v>0</v>
      </c>
      <c r="AV501" s="18">
        <f t="shared" si="1381"/>
        <v>0</v>
      </c>
      <c r="AW501" s="18">
        <f t="shared" si="1234"/>
        <v>1927.2339999999999</v>
      </c>
      <c r="AX501" s="18">
        <f t="shared" si="1235"/>
        <v>1927.2</v>
      </c>
      <c r="AY501" s="18">
        <f t="shared" si="1236"/>
        <v>1927.2</v>
      </c>
      <c r="AZ501" s="18">
        <f t="shared" si="1381"/>
        <v>0</v>
      </c>
      <c r="BA501" s="18">
        <f t="shared" si="1381"/>
        <v>0</v>
      </c>
      <c r="BB501" s="18">
        <f t="shared" si="1381"/>
        <v>0</v>
      </c>
      <c r="BC501" s="18">
        <f t="shared" si="1316"/>
        <v>1927.2339999999999</v>
      </c>
      <c r="BD501" s="18">
        <f t="shared" si="1317"/>
        <v>1927.2</v>
      </c>
      <c r="BE501" s="18">
        <f t="shared" si="1318"/>
        <v>1927.2</v>
      </c>
      <c r="BF501" s="18">
        <f t="shared" si="1381"/>
        <v>0</v>
      </c>
      <c r="BG501" s="18">
        <f t="shared" si="1381"/>
        <v>0</v>
      </c>
      <c r="BH501" s="18">
        <f t="shared" si="1381"/>
        <v>0</v>
      </c>
      <c r="BI501" s="18">
        <f t="shared" si="1313"/>
        <v>1927.2339999999999</v>
      </c>
      <c r="BJ501" s="18">
        <f t="shared" si="1314"/>
        <v>1927.2</v>
      </c>
      <c r="BK501" s="18">
        <f t="shared" si="1315"/>
        <v>1927.2</v>
      </c>
      <c r="BL501" s="18">
        <f t="shared" si="1381"/>
        <v>0</v>
      </c>
      <c r="BM501" s="18">
        <f t="shared" si="1381"/>
        <v>0</v>
      </c>
      <c r="BN501" s="18">
        <f t="shared" si="1381"/>
        <v>0</v>
      </c>
      <c r="BO501" s="18">
        <f t="shared" si="1303"/>
        <v>1927.2339999999999</v>
      </c>
      <c r="BP501" s="18">
        <f t="shared" si="1304"/>
        <v>1927.2</v>
      </c>
      <c r="BQ501" s="18">
        <f t="shared" si="1305"/>
        <v>1927.2</v>
      </c>
      <c r="BR501" s="18">
        <f t="shared" si="1381"/>
        <v>0</v>
      </c>
      <c r="BS501" s="18">
        <f t="shared" si="1381"/>
        <v>0</v>
      </c>
      <c r="BT501" s="18">
        <f t="shared" si="1381"/>
        <v>0</v>
      </c>
      <c r="BU501" s="18">
        <f t="shared" si="1306"/>
        <v>1927.2339999999999</v>
      </c>
      <c r="BV501" s="18">
        <f t="shared" si="1307"/>
        <v>1927.2</v>
      </c>
      <c r="BW501" s="18">
        <f t="shared" si="1308"/>
        <v>1927.2</v>
      </c>
      <c r="BX501" s="18">
        <f t="shared" si="1381"/>
        <v>0</v>
      </c>
      <c r="BY501" s="18">
        <f t="shared" si="1381"/>
        <v>0</v>
      </c>
      <c r="BZ501" s="18">
        <f t="shared" si="1381"/>
        <v>0</v>
      </c>
      <c r="CA501" s="18">
        <f t="shared" si="1309"/>
        <v>1927.2339999999999</v>
      </c>
      <c r="CB501" s="18">
        <f t="shared" si="1310"/>
        <v>1927.2</v>
      </c>
      <c r="CC501" s="18">
        <f t="shared" si="1311"/>
        <v>1927.2</v>
      </c>
      <c r="CD501" s="18">
        <f t="shared" si="1381"/>
        <v>0</v>
      </c>
      <c r="CE501" s="27"/>
      <c r="CF501" s="33"/>
    </row>
    <row r="502" spans="1:119" ht="78" x14ac:dyDescent="0.3">
      <c r="A502" s="41" t="s">
        <v>92</v>
      </c>
      <c r="B502" s="39">
        <v>630</v>
      </c>
      <c r="C502" s="41"/>
      <c r="D502" s="41"/>
      <c r="E502" s="14" t="s">
        <v>1427</v>
      </c>
      <c r="F502" s="18">
        <f t="shared" si="1379"/>
        <v>0</v>
      </c>
      <c r="G502" s="18">
        <f t="shared" si="1379"/>
        <v>1927.2</v>
      </c>
      <c r="H502" s="18">
        <f t="shared" si="1379"/>
        <v>1927.2</v>
      </c>
      <c r="I502" s="18">
        <f t="shared" si="1379"/>
        <v>0</v>
      </c>
      <c r="J502" s="18">
        <f t="shared" si="1379"/>
        <v>0</v>
      </c>
      <c r="K502" s="18">
        <f t="shared" si="1379"/>
        <v>0</v>
      </c>
      <c r="L502" s="18">
        <f t="shared" si="1269"/>
        <v>0</v>
      </c>
      <c r="M502" s="18">
        <f t="shared" si="1270"/>
        <v>1927.2</v>
      </c>
      <c r="N502" s="18">
        <f t="shared" si="1271"/>
        <v>1927.2</v>
      </c>
      <c r="O502" s="18">
        <f t="shared" si="1380"/>
        <v>1927.2339999999999</v>
      </c>
      <c r="P502" s="18">
        <f t="shared" si="1380"/>
        <v>0</v>
      </c>
      <c r="Q502" s="18">
        <f t="shared" si="1380"/>
        <v>0</v>
      </c>
      <c r="R502" s="18">
        <f t="shared" si="1380"/>
        <v>0</v>
      </c>
      <c r="S502" s="18">
        <f t="shared" si="1380"/>
        <v>0</v>
      </c>
      <c r="T502" s="18">
        <f t="shared" si="1237"/>
        <v>1927.2339999999999</v>
      </c>
      <c r="U502" s="18">
        <f t="shared" si="1238"/>
        <v>1927.2</v>
      </c>
      <c r="V502" s="18">
        <f t="shared" si="1239"/>
        <v>1927.2</v>
      </c>
      <c r="W502" s="18">
        <f t="shared" si="1381"/>
        <v>0</v>
      </c>
      <c r="X502" s="18">
        <f t="shared" si="1381"/>
        <v>0</v>
      </c>
      <c r="Y502" s="18">
        <f t="shared" si="1381"/>
        <v>0</v>
      </c>
      <c r="Z502" s="18">
        <f t="shared" si="1381"/>
        <v>0</v>
      </c>
      <c r="AA502" s="18">
        <f t="shared" si="1381"/>
        <v>0</v>
      </c>
      <c r="AB502" s="18">
        <f t="shared" si="1381"/>
        <v>0</v>
      </c>
      <c r="AC502" s="18">
        <f t="shared" si="1243"/>
        <v>1927.2339999999999</v>
      </c>
      <c r="AD502" s="18">
        <f t="shared" si="1244"/>
        <v>1927.2</v>
      </c>
      <c r="AE502" s="18">
        <f t="shared" si="1245"/>
        <v>1927.2</v>
      </c>
      <c r="AF502" s="18">
        <f t="shared" si="1381"/>
        <v>0</v>
      </c>
      <c r="AG502" s="18">
        <f t="shared" si="1381"/>
        <v>0</v>
      </c>
      <c r="AH502" s="18">
        <f t="shared" si="1381"/>
        <v>0</v>
      </c>
      <c r="AI502" s="18">
        <f t="shared" si="1227"/>
        <v>1927.2339999999999</v>
      </c>
      <c r="AJ502" s="18">
        <f t="shared" si="1228"/>
        <v>1927.2</v>
      </c>
      <c r="AK502" s="18">
        <f t="shared" si="1229"/>
        <v>1927.2</v>
      </c>
      <c r="AL502" s="18">
        <f t="shared" si="1381"/>
        <v>0</v>
      </c>
      <c r="AM502" s="18">
        <f t="shared" si="1230"/>
        <v>1927.2339999999999</v>
      </c>
      <c r="AN502" s="18">
        <f t="shared" si="1381"/>
        <v>0</v>
      </c>
      <c r="AO502" s="18">
        <f t="shared" si="1381"/>
        <v>0</v>
      </c>
      <c r="AP502" s="18">
        <f t="shared" si="1381"/>
        <v>0</v>
      </c>
      <c r="AQ502" s="18">
        <f t="shared" si="1231"/>
        <v>1927.2339999999999</v>
      </c>
      <c r="AR502" s="18">
        <f t="shared" si="1232"/>
        <v>1927.2</v>
      </c>
      <c r="AS502" s="18">
        <f t="shared" si="1233"/>
        <v>1927.2</v>
      </c>
      <c r="AT502" s="18">
        <f t="shared" si="1381"/>
        <v>0</v>
      </c>
      <c r="AU502" s="18">
        <f t="shared" si="1381"/>
        <v>0</v>
      </c>
      <c r="AV502" s="18">
        <f t="shared" si="1381"/>
        <v>0</v>
      </c>
      <c r="AW502" s="18">
        <f t="shared" si="1234"/>
        <v>1927.2339999999999</v>
      </c>
      <c r="AX502" s="18">
        <f t="shared" si="1235"/>
        <v>1927.2</v>
      </c>
      <c r="AY502" s="18">
        <f t="shared" si="1236"/>
        <v>1927.2</v>
      </c>
      <c r="AZ502" s="18">
        <f t="shared" si="1381"/>
        <v>0</v>
      </c>
      <c r="BA502" s="18">
        <f t="shared" si="1381"/>
        <v>0</v>
      </c>
      <c r="BB502" s="18">
        <f t="shared" si="1381"/>
        <v>0</v>
      </c>
      <c r="BC502" s="18">
        <f t="shared" si="1316"/>
        <v>1927.2339999999999</v>
      </c>
      <c r="BD502" s="18">
        <f t="shared" si="1317"/>
        <v>1927.2</v>
      </c>
      <c r="BE502" s="18">
        <f t="shared" si="1318"/>
        <v>1927.2</v>
      </c>
      <c r="BF502" s="18">
        <f t="shared" si="1381"/>
        <v>0</v>
      </c>
      <c r="BG502" s="18">
        <f t="shared" si="1381"/>
        <v>0</v>
      </c>
      <c r="BH502" s="18">
        <f t="shared" si="1381"/>
        <v>0</v>
      </c>
      <c r="BI502" s="18">
        <f t="shared" si="1313"/>
        <v>1927.2339999999999</v>
      </c>
      <c r="BJ502" s="18">
        <f t="shared" si="1314"/>
        <v>1927.2</v>
      </c>
      <c r="BK502" s="18">
        <f t="shared" si="1315"/>
        <v>1927.2</v>
      </c>
      <c r="BL502" s="18">
        <f t="shared" si="1381"/>
        <v>0</v>
      </c>
      <c r="BM502" s="18">
        <f t="shared" si="1381"/>
        <v>0</v>
      </c>
      <c r="BN502" s="18">
        <f t="shared" si="1381"/>
        <v>0</v>
      </c>
      <c r="BO502" s="18">
        <f t="shared" si="1303"/>
        <v>1927.2339999999999</v>
      </c>
      <c r="BP502" s="18">
        <f t="shared" si="1304"/>
        <v>1927.2</v>
      </c>
      <c r="BQ502" s="18">
        <f t="shared" si="1305"/>
        <v>1927.2</v>
      </c>
      <c r="BR502" s="18">
        <f t="shared" si="1381"/>
        <v>0</v>
      </c>
      <c r="BS502" s="18">
        <f t="shared" si="1381"/>
        <v>0</v>
      </c>
      <c r="BT502" s="18">
        <f t="shared" si="1381"/>
        <v>0</v>
      </c>
      <c r="BU502" s="18">
        <f t="shared" si="1306"/>
        <v>1927.2339999999999</v>
      </c>
      <c r="BV502" s="18">
        <f t="shared" si="1307"/>
        <v>1927.2</v>
      </c>
      <c r="BW502" s="18">
        <f t="shared" si="1308"/>
        <v>1927.2</v>
      </c>
      <c r="BX502" s="18">
        <f t="shared" si="1381"/>
        <v>0</v>
      </c>
      <c r="BY502" s="18">
        <f t="shared" si="1381"/>
        <v>0</v>
      </c>
      <c r="BZ502" s="18">
        <f t="shared" si="1381"/>
        <v>0</v>
      </c>
      <c r="CA502" s="18">
        <f t="shared" si="1309"/>
        <v>1927.2339999999999</v>
      </c>
      <c r="CB502" s="18">
        <f t="shared" si="1310"/>
        <v>1927.2</v>
      </c>
      <c r="CC502" s="18">
        <f t="shared" si="1311"/>
        <v>1927.2</v>
      </c>
      <c r="CD502" s="18">
        <f t="shared" si="1381"/>
        <v>0</v>
      </c>
      <c r="CE502" s="27"/>
      <c r="CF502" s="33"/>
    </row>
    <row r="503" spans="1:119" x14ac:dyDescent="0.3">
      <c r="A503" s="41" t="s">
        <v>92</v>
      </c>
      <c r="B503" s="39">
        <v>630</v>
      </c>
      <c r="C503" s="41" t="s">
        <v>27</v>
      </c>
      <c r="D503" s="41" t="s">
        <v>27</v>
      </c>
      <c r="E503" s="14" t="s">
        <v>535</v>
      </c>
      <c r="F503" s="18"/>
      <c r="G503" s="18">
        <v>1927.2</v>
      </c>
      <c r="H503" s="18">
        <v>1927.2</v>
      </c>
      <c r="I503" s="18"/>
      <c r="J503" s="18"/>
      <c r="K503" s="18"/>
      <c r="L503" s="18">
        <f t="shared" si="1269"/>
        <v>0</v>
      </c>
      <c r="M503" s="18">
        <f t="shared" si="1270"/>
        <v>1927.2</v>
      </c>
      <c r="N503" s="18">
        <f t="shared" si="1271"/>
        <v>1927.2</v>
      </c>
      <c r="O503" s="18">
        <v>1927.2339999999999</v>
      </c>
      <c r="P503" s="18"/>
      <c r="Q503" s="18"/>
      <c r="R503" s="18"/>
      <c r="S503" s="18"/>
      <c r="T503" s="18">
        <f t="shared" si="1237"/>
        <v>1927.2339999999999</v>
      </c>
      <c r="U503" s="18">
        <f t="shared" si="1238"/>
        <v>1927.2</v>
      </c>
      <c r="V503" s="18">
        <f t="shared" si="1239"/>
        <v>1927.2</v>
      </c>
      <c r="W503" s="18"/>
      <c r="X503" s="18"/>
      <c r="Y503" s="18"/>
      <c r="Z503" s="18"/>
      <c r="AA503" s="18"/>
      <c r="AB503" s="18"/>
      <c r="AC503" s="18">
        <f t="shared" si="1243"/>
        <v>1927.2339999999999</v>
      </c>
      <c r="AD503" s="18">
        <f t="shared" si="1244"/>
        <v>1927.2</v>
      </c>
      <c r="AE503" s="18">
        <f t="shared" si="1245"/>
        <v>1927.2</v>
      </c>
      <c r="AF503" s="18"/>
      <c r="AG503" s="18"/>
      <c r="AH503" s="18"/>
      <c r="AI503" s="18">
        <f t="shared" si="1227"/>
        <v>1927.2339999999999</v>
      </c>
      <c r="AJ503" s="18">
        <f t="shared" si="1228"/>
        <v>1927.2</v>
      </c>
      <c r="AK503" s="18">
        <f t="shared" si="1229"/>
        <v>1927.2</v>
      </c>
      <c r="AL503" s="18"/>
      <c r="AM503" s="18">
        <f t="shared" si="1230"/>
        <v>1927.2339999999999</v>
      </c>
      <c r="AN503" s="18"/>
      <c r="AO503" s="18"/>
      <c r="AP503" s="18"/>
      <c r="AQ503" s="18">
        <f t="shared" si="1231"/>
        <v>1927.2339999999999</v>
      </c>
      <c r="AR503" s="18">
        <f t="shared" si="1232"/>
        <v>1927.2</v>
      </c>
      <c r="AS503" s="18">
        <f t="shared" si="1233"/>
        <v>1927.2</v>
      </c>
      <c r="AT503" s="18"/>
      <c r="AU503" s="18"/>
      <c r="AV503" s="18"/>
      <c r="AW503" s="18">
        <f t="shared" si="1234"/>
        <v>1927.2339999999999</v>
      </c>
      <c r="AX503" s="18">
        <f t="shared" si="1235"/>
        <v>1927.2</v>
      </c>
      <c r="AY503" s="18">
        <f t="shared" si="1236"/>
        <v>1927.2</v>
      </c>
      <c r="AZ503" s="18"/>
      <c r="BA503" s="18"/>
      <c r="BB503" s="18"/>
      <c r="BC503" s="18">
        <f t="shared" si="1316"/>
        <v>1927.2339999999999</v>
      </c>
      <c r="BD503" s="18">
        <f t="shared" si="1317"/>
        <v>1927.2</v>
      </c>
      <c r="BE503" s="18">
        <f t="shared" si="1318"/>
        <v>1927.2</v>
      </c>
      <c r="BF503" s="18"/>
      <c r="BG503" s="18"/>
      <c r="BH503" s="18"/>
      <c r="BI503" s="18">
        <f t="shared" si="1313"/>
        <v>1927.2339999999999</v>
      </c>
      <c r="BJ503" s="18">
        <f t="shared" si="1314"/>
        <v>1927.2</v>
      </c>
      <c r="BK503" s="18">
        <f t="shared" si="1315"/>
        <v>1927.2</v>
      </c>
      <c r="BL503" s="18"/>
      <c r="BM503" s="18"/>
      <c r="BN503" s="18"/>
      <c r="BO503" s="18">
        <f t="shared" si="1303"/>
        <v>1927.2339999999999</v>
      </c>
      <c r="BP503" s="18">
        <f t="shared" si="1304"/>
        <v>1927.2</v>
      </c>
      <c r="BQ503" s="18">
        <f t="shared" si="1305"/>
        <v>1927.2</v>
      </c>
      <c r="BR503" s="18"/>
      <c r="BS503" s="18"/>
      <c r="BT503" s="18"/>
      <c r="BU503" s="18">
        <f t="shared" si="1306"/>
        <v>1927.2339999999999</v>
      </c>
      <c r="BV503" s="18">
        <f t="shared" si="1307"/>
        <v>1927.2</v>
      </c>
      <c r="BW503" s="18">
        <f t="shared" si="1308"/>
        <v>1927.2</v>
      </c>
      <c r="BX503" s="18"/>
      <c r="BY503" s="18"/>
      <c r="BZ503" s="18"/>
      <c r="CA503" s="18">
        <f t="shared" si="1309"/>
        <v>1927.2339999999999</v>
      </c>
      <c r="CB503" s="18">
        <f t="shared" si="1310"/>
        <v>1927.2</v>
      </c>
      <c r="CC503" s="18">
        <f t="shared" si="1311"/>
        <v>1927.2</v>
      </c>
      <c r="CD503" s="18"/>
      <c r="CE503" s="27"/>
      <c r="CF503" s="33"/>
    </row>
    <row r="504" spans="1:119" ht="62.4" x14ac:dyDescent="0.3">
      <c r="A504" s="41" t="s">
        <v>97</v>
      </c>
      <c r="B504" s="39"/>
      <c r="C504" s="41"/>
      <c r="D504" s="41"/>
      <c r="E504" s="14" t="s">
        <v>970</v>
      </c>
      <c r="F504" s="18">
        <f t="shared" ref="F504:K507" si="1382">F505</f>
        <v>168660</v>
      </c>
      <c r="G504" s="18">
        <f t="shared" si="1382"/>
        <v>260000</v>
      </c>
      <c r="H504" s="18">
        <f t="shared" si="1382"/>
        <v>0</v>
      </c>
      <c r="I504" s="18">
        <f t="shared" si="1382"/>
        <v>20000</v>
      </c>
      <c r="J504" s="18">
        <f t="shared" si="1382"/>
        <v>0</v>
      </c>
      <c r="K504" s="18">
        <f t="shared" si="1382"/>
        <v>0</v>
      </c>
      <c r="L504" s="18">
        <f t="shared" si="1269"/>
        <v>188660</v>
      </c>
      <c r="M504" s="18">
        <f t="shared" si="1270"/>
        <v>260000</v>
      </c>
      <c r="N504" s="18">
        <f t="shared" si="1271"/>
        <v>0</v>
      </c>
      <c r="O504" s="18">
        <f t="shared" ref="O504:S507" si="1383">O505</f>
        <v>1503.4829999999999</v>
      </c>
      <c r="P504" s="18">
        <f t="shared" si="1383"/>
        <v>0</v>
      </c>
      <c r="Q504" s="18">
        <f t="shared" si="1383"/>
        <v>0</v>
      </c>
      <c r="R504" s="18">
        <f t="shared" si="1383"/>
        <v>0</v>
      </c>
      <c r="S504" s="18">
        <f t="shared" si="1383"/>
        <v>0</v>
      </c>
      <c r="T504" s="18">
        <f t="shared" si="1237"/>
        <v>190163.48300000001</v>
      </c>
      <c r="U504" s="18">
        <f t="shared" si="1238"/>
        <v>260000</v>
      </c>
      <c r="V504" s="18">
        <f t="shared" si="1239"/>
        <v>0</v>
      </c>
      <c r="W504" s="18">
        <f t="shared" ref="W504:CD507" si="1384">W505</f>
        <v>0</v>
      </c>
      <c r="X504" s="18">
        <f t="shared" si="1384"/>
        <v>0</v>
      </c>
      <c r="Y504" s="18">
        <f t="shared" si="1384"/>
        <v>0</v>
      </c>
      <c r="Z504" s="18">
        <f t="shared" si="1384"/>
        <v>0</v>
      </c>
      <c r="AA504" s="18">
        <f t="shared" si="1384"/>
        <v>0</v>
      </c>
      <c r="AB504" s="18">
        <f t="shared" si="1384"/>
        <v>0</v>
      </c>
      <c r="AC504" s="18">
        <f t="shared" si="1243"/>
        <v>190163.48300000001</v>
      </c>
      <c r="AD504" s="18">
        <f t="shared" si="1244"/>
        <v>260000</v>
      </c>
      <c r="AE504" s="18">
        <f t="shared" si="1245"/>
        <v>0</v>
      </c>
      <c r="AF504" s="18">
        <f t="shared" si="1384"/>
        <v>0</v>
      </c>
      <c r="AG504" s="18">
        <f t="shared" si="1384"/>
        <v>0</v>
      </c>
      <c r="AH504" s="18">
        <f t="shared" si="1384"/>
        <v>0</v>
      </c>
      <c r="AI504" s="18">
        <f t="shared" si="1227"/>
        <v>190163.48300000001</v>
      </c>
      <c r="AJ504" s="18">
        <f t="shared" si="1228"/>
        <v>260000</v>
      </c>
      <c r="AK504" s="18">
        <f t="shared" si="1229"/>
        <v>0</v>
      </c>
      <c r="AL504" s="18">
        <f t="shared" si="1384"/>
        <v>0</v>
      </c>
      <c r="AM504" s="18">
        <f t="shared" si="1230"/>
        <v>190163.48300000001</v>
      </c>
      <c r="AN504" s="18">
        <f t="shared" si="1384"/>
        <v>-30000</v>
      </c>
      <c r="AO504" s="18">
        <f t="shared" si="1384"/>
        <v>30000</v>
      </c>
      <c r="AP504" s="18">
        <f t="shared" si="1384"/>
        <v>0</v>
      </c>
      <c r="AQ504" s="18">
        <f t="shared" si="1231"/>
        <v>160163.48300000001</v>
      </c>
      <c r="AR504" s="18">
        <f t="shared" si="1232"/>
        <v>290000</v>
      </c>
      <c r="AS504" s="18">
        <f t="shared" si="1233"/>
        <v>0</v>
      </c>
      <c r="AT504" s="18">
        <f t="shared" si="1384"/>
        <v>0</v>
      </c>
      <c r="AU504" s="18">
        <f t="shared" si="1384"/>
        <v>0</v>
      </c>
      <c r="AV504" s="18">
        <f t="shared" si="1384"/>
        <v>0</v>
      </c>
      <c r="AW504" s="18">
        <f t="shared" si="1234"/>
        <v>160163.48300000001</v>
      </c>
      <c r="AX504" s="18">
        <f t="shared" si="1235"/>
        <v>290000</v>
      </c>
      <c r="AY504" s="18">
        <f t="shared" si="1236"/>
        <v>0</v>
      </c>
      <c r="AZ504" s="18">
        <f t="shared" si="1384"/>
        <v>0</v>
      </c>
      <c r="BA504" s="18">
        <f t="shared" si="1384"/>
        <v>150953.55900000001</v>
      </c>
      <c r="BB504" s="18">
        <f t="shared" si="1384"/>
        <v>0</v>
      </c>
      <c r="BC504" s="18">
        <f t="shared" si="1316"/>
        <v>160163.48300000001</v>
      </c>
      <c r="BD504" s="18">
        <f t="shared" si="1317"/>
        <v>440953.55900000001</v>
      </c>
      <c r="BE504" s="18">
        <f t="shared" si="1318"/>
        <v>0</v>
      </c>
      <c r="BF504" s="18">
        <f t="shared" si="1384"/>
        <v>0</v>
      </c>
      <c r="BG504" s="18">
        <f t="shared" si="1384"/>
        <v>0</v>
      </c>
      <c r="BH504" s="18">
        <f t="shared" si="1384"/>
        <v>0</v>
      </c>
      <c r="BI504" s="18">
        <f t="shared" si="1313"/>
        <v>160163.48300000001</v>
      </c>
      <c r="BJ504" s="18">
        <f t="shared" si="1314"/>
        <v>440953.55900000001</v>
      </c>
      <c r="BK504" s="18">
        <f t="shared" si="1315"/>
        <v>0</v>
      </c>
      <c r="BL504" s="18">
        <f t="shared" si="1384"/>
        <v>0</v>
      </c>
      <c r="BM504" s="18">
        <f t="shared" si="1384"/>
        <v>0</v>
      </c>
      <c r="BN504" s="18">
        <f t="shared" si="1384"/>
        <v>0</v>
      </c>
      <c r="BO504" s="18">
        <f t="shared" si="1303"/>
        <v>160163.48300000001</v>
      </c>
      <c r="BP504" s="18">
        <f t="shared" si="1304"/>
        <v>440953.55900000001</v>
      </c>
      <c r="BQ504" s="18">
        <f t="shared" si="1305"/>
        <v>0</v>
      </c>
      <c r="BR504" s="18">
        <f t="shared" si="1384"/>
        <v>-17788.166000000001</v>
      </c>
      <c r="BS504" s="18">
        <f t="shared" si="1384"/>
        <v>17788.166000000001</v>
      </c>
      <c r="BT504" s="18">
        <f t="shared" si="1384"/>
        <v>0</v>
      </c>
      <c r="BU504" s="18">
        <f t="shared" si="1306"/>
        <v>142375.31700000001</v>
      </c>
      <c r="BV504" s="18">
        <f t="shared" si="1307"/>
        <v>458741.72500000003</v>
      </c>
      <c r="BW504" s="18">
        <f t="shared" si="1308"/>
        <v>0</v>
      </c>
      <c r="BX504" s="18">
        <f t="shared" si="1384"/>
        <v>0</v>
      </c>
      <c r="BY504" s="18">
        <f t="shared" si="1384"/>
        <v>0</v>
      </c>
      <c r="BZ504" s="18">
        <f t="shared" si="1384"/>
        <v>0</v>
      </c>
      <c r="CA504" s="18">
        <f t="shared" si="1309"/>
        <v>142375.31700000001</v>
      </c>
      <c r="CB504" s="18">
        <f t="shared" si="1310"/>
        <v>458741.72500000003</v>
      </c>
      <c r="CC504" s="18">
        <f t="shared" si="1311"/>
        <v>0</v>
      </c>
      <c r="CD504" s="18">
        <f t="shared" si="1384"/>
        <v>0</v>
      </c>
      <c r="CE504" s="27"/>
      <c r="CF504" s="33"/>
    </row>
    <row r="505" spans="1:119" ht="31.2" x14ac:dyDescent="0.3">
      <c r="A505" s="41" t="s">
        <v>96</v>
      </c>
      <c r="B505" s="39"/>
      <c r="C505" s="41"/>
      <c r="D505" s="41"/>
      <c r="E505" s="14" t="s">
        <v>971</v>
      </c>
      <c r="F505" s="18">
        <f t="shared" si="1382"/>
        <v>168660</v>
      </c>
      <c r="G505" s="18">
        <f t="shared" si="1382"/>
        <v>260000</v>
      </c>
      <c r="H505" s="18">
        <f t="shared" si="1382"/>
        <v>0</v>
      </c>
      <c r="I505" s="18">
        <f t="shared" si="1382"/>
        <v>20000</v>
      </c>
      <c r="J505" s="18">
        <f t="shared" si="1382"/>
        <v>0</v>
      </c>
      <c r="K505" s="18">
        <f t="shared" si="1382"/>
        <v>0</v>
      </c>
      <c r="L505" s="18">
        <f t="shared" si="1269"/>
        <v>188660</v>
      </c>
      <c r="M505" s="18">
        <f t="shared" si="1270"/>
        <v>260000</v>
      </c>
      <c r="N505" s="18">
        <f t="shared" si="1271"/>
        <v>0</v>
      </c>
      <c r="O505" s="18">
        <f t="shared" si="1383"/>
        <v>1503.4829999999999</v>
      </c>
      <c r="P505" s="18">
        <f t="shared" si="1383"/>
        <v>0</v>
      </c>
      <c r="Q505" s="18">
        <f t="shared" si="1383"/>
        <v>0</v>
      </c>
      <c r="R505" s="18">
        <f t="shared" si="1383"/>
        <v>0</v>
      </c>
      <c r="S505" s="18">
        <f t="shared" si="1383"/>
        <v>0</v>
      </c>
      <c r="T505" s="18">
        <f t="shared" si="1237"/>
        <v>190163.48300000001</v>
      </c>
      <c r="U505" s="18">
        <f t="shared" si="1238"/>
        <v>260000</v>
      </c>
      <c r="V505" s="18">
        <f t="shared" si="1239"/>
        <v>0</v>
      </c>
      <c r="W505" s="18">
        <f t="shared" si="1384"/>
        <v>0</v>
      </c>
      <c r="X505" s="18">
        <f t="shared" si="1384"/>
        <v>0</v>
      </c>
      <c r="Y505" s="18">
        <f t="shared" si="1384"/>
        <v>0</v>
      </c>
      <c r="Z505" s="18">
        <f t="shared" si="1384"/>
        <v>0</v>
      </c>
      <c r="AA505" s="18">
        <f t="shared" si="1384"/>
        <v>0</v>
      </c>
      <c r="AB505" s="18">
        <f t="shared" si="1384"/>
        <v>0</v>
      </c>
      <c r="AC505" s="18">
        <f t="shared" si="1243"/>
        <v>190163.48300000001</v>
      </c>
      <c r="AD505" s="18">
        <f t="shared" si="1244"/>
        <v>260000</v>
      </c>
      <c r="AE505" s="18">
        <f t="shared" si="1245"/>
        <v>0</v>
      </c>
      <c r="AF505" s="18">
        <f t="shared" si="1384"/>
        <v>0</v>
      </c>
      <c r="AG505" s="18">
        <f t="shared" si="1384"/>
        <v>0</v>
      </c>
      <c r="AH505" s="18">
        <f t="shared" si="1384"/>
        <v>0</v>
      </c>
      <c r="AI505" s="18">
        <f t="shared" si="1227"/>
        <v>190163.48300000001</v>
      </c>
      <c r="AJ505" s="18">
        <f t="shared" si="1228"/>
        <v>260000</v>
      </c>
      <c r="AK505" s="18">
        <f t="shared" si="1229"/>
        <v>0</v>
      </c>
      <c r="AL505" s="18">
        <f t="shared" si="1384"/>
        <v>0</v>
      </c>
      <c r="AM505" s="18">
        <f t="shared" si="1230"/>
        <v>190163.48300000001</v>
      </c>
      <c r="AN505" s="18">
        <f t="shared" si="1384"/>
        <v>-30000</v>
      </c>
      <c r="AO505" s="18">
        <f t="shared" si="1384"/>
        <v>30000</v>
      </c>
      <c r="AP505" s="18">
        <f t="shared" si="1384"/>
        <v>0</v>
      </c>
      <c r="AQ505" s="18">
        <f t="shared" si="1231"/>
        <v>160163.48300000001</v>
      </c>
      <c r="AR505" s="18">
        <f t="shared" si="1232"/>
        <v>290000</v>
      </c>
      <c r="AS505" s="18">
        <f t="shared" si="1233"/>
        <v>0</v>
      </c>
      <c r="AT505" s="18">
        <f t="shared" si="1384"/>
        <v>0</v>
      </c>
      <c r="AU505" s="18">
        <f t="shared" si="1384"/>
        <v>0</v>
      </c>
      <c r="AV505" s="18">
        <f t="shared" si="1384"/>
        <v>0</v>
      </c>
      <c r="AW505" s="18">
        <f t="shared" si="1234"/>
        <v>160163.48300000001</v>
      </c>
      <c r="AX505" s="18">
        <f t="shared" si="1235"/>
        <v>290000</v>
      </c>
      <c r="AY505" s="18">
        <f t="shared" si="1236"/>
        <v>0</v>
      </c>
      <c r="AZ505" s="18">
        <f t="shared" si="1384"/>
        <v>0</v>
      </c>
      <c r="BA505" s="18">
        <f t="shared" si="1384"/>
        <v>150953.55900000001</v>
      </c>
      <c r="BB505" s="18">
        <f t="shared" si="1384"/>
        <v>0</v>
      </c>
      <c r="BC505" s="18">
        <f t="shared" si="1316"/>
        <v>160163.48300000001</v>
      </c>
      <c r="BD505" s="18">
        <f t="shared" si="1317"/>
        <v>440953.55900000001</v>
      </c>
      <c r="BE505" s="18">
        <f t="shared" si="1318"/>
        <v>0</v>
      </c>
      <c r="BF505" s="18">
        <f t="shared" si="1384"/>
        <v>0</v>
      </c>
      <c r="BG505" s="18">
        <f t="shared" si="1384"/>
        <v>0</v>
      </c>
      <c r="BH505" s="18">
        <f t="shared" si="1384"/>
        <v>0</v>
      </c>
      <c r="BI505" s="18">
        <f t="shared" si="1313"/>
        <v>160163.48300000001</v>
      </c>
      <c r="BJ505" s="18">
        <f t="shared" si="1314"/>
        <v>440953.55900000001</v>
      </c>
      <c r="BK505" s="18">
        <f t="shared" si="1315"/>
        <v>0</v>
      </c>
      <c r="BL505" s="18">
        <f t="shared" si="1384"/>
        <v>0</v>
      </c>
      <c r="BM505" s="18">
        <f t="shared" si="1384"/>
        <v>0</v>
      </c>
      <c r="BN505" s="18">
        <f t="shared" si="1384"/>
        <v>0</v>
      </c>
      <c r="BO505" s="18">
        <f t="shared" si="1303"/>
        <v>160163.48300000001</v>
      </c>
      <c r="BP505" s="18">
        <f t="shared" si="1304"/>
        <v>440953.55900000001</v>
      </c>
      <c r="BQ505" s="18">
        <f t="shared" si="1305"/>
        <v>0</v>
      </c>
      <c r="BR505" s="18">
        <f t="shared" si="1384"/>
        <v>-17788.166000000001</v>
      </c>
      <c r="BS505" s="18">
        <f t="shared" si="1384"/>
        <v>17788.166000000001</v>
      </c>
      <c r="BT505" s="18">
        <f t="shared" si="1384"/>
        <v>0</v>
      </c>
      <c r="BU505" s="18">
        <f t="shared" si="1306"/>
        <v>142375.31700000001</v>
      </c>
      <c r="BV505" s="18">
        <f t="shared" si="1307"/>
        <v>458741.72500000003</v>
      </c>
      <c r="BW505" s="18">
        <f t="shared" si="1308"/>
        <v>0</v>
      </c>
      <c r="BX505" s="18">
        <f t="shared" si="1384"/>
        <v>0</v>
      </c>
      <c r="BY505" s="18">
        <f t="shared" si="1384"/>
        <v>0</v>
      </c>
      <c r="BZ505" s="18">
        <f t="shared" si="1384"/>
        <v>0</v>
      </c>
      <c r="CA505" s="18">
        <f t="shared" si="1309"/>
        <v>142375.31700000001</v>
      </c>
      <c r="CB505" s="18">
        <f t="shared" si="1310"/>
        <v>458741.72500000003</v>
      </c>
      <c r="CC505" s="18">
        <f t="shared" si="1311"/>
        <v>0</v>
      </c>
      <c r="CD505" s="18">
        <f t="shared" si="1384"/>
        <v>0</v>
      </c>
      <c r="CE505" s="27"/>
      <c r="CF505" s="33"/>
    </row>
    <row r="506" spans="1:119" ht="46.8" x14ac:dyDescent="0.3">
      <c r="A506" s="41" t="s">
        <v>96</v>
      </c>
      <c r="B506" s="39">
        <v>400</v>
      </c>
      <c r="C506" s="41"/>
      <c r="D506" s="41"/>
      <c r="E506" s="14" t="s">
        <v>553</v>
      </c>
      <c r="F506" s="18">
        <f>F507+F509</f>
        <v>168660</v>
      </c>
      <c r="G506" s="18">
        <f t="shared" ref="G506:CD506" si="1385">G507+G509</f>
        <v>260000</v>
      </c>
      <c r="H506" s="18">
        <f t="shared" si="1385"/>
        <v>0</v>
      </c>
      <c r="I506" s="18">
        <f t="shared" ref="I506:K506" si="1386">I507+I509</f>
        <v>20000</v>
      </c>
      <c r="J506" s="18">
        <f t="shared" si="1386"/>
        <v>0</v>
      </c>
      <c r="K506" s="18">
        <f t="shared" si="1386"/>
        <v>0</v>
      </c>
      <c r="L506" s="18">
        <f t="shared" si="1269"/>
        <v>188660</v>
      </c>
      <c r="M506" s="18">
        <f t="shared" si="1270"/>
        <v>260000</v>
      </c>
      <c r="N506" s="18">
        <f t="shared" si="1271"/>
        <v>0</v>
      </c>
      <c r="O506" s="18">
        <f t="shared" ref="O506:S506" si="1387">O507+O509</f>
        <v>1503.4829999999999</v>
      </c>
      <c r="P506" s="18">
        <f t="shared" si="1387"/>
        <v>0</v>
      </c>
      <c r="Q506" s="18">
        <f t="shared" si="1387"/>
        <v>0</v>
      </c>
      <c r="R506" s="18">
        <f t="shared" si="1387"/>
        <v>0</v>
      </c>
      <c r="S506" s="18">
        <f t="shared" si="1387"/>
        <v>0</v>
      </c>
      <c r="T506" s="18">
        <f t="shared" si="1237"/>
        <v>190163.48300000001</v>
      </c>
      <c r="U506" s="18">
        <f t="shared" si="1238"/>
        <v>260000</v>
      </c>
      <c r="V506" s="18">
        <f t="shared" si="1239"/>
        <v>0</v>
      </c>
      <c r="W506" s="18">
        <f t="shared" ref="W506:AB506" si="1388">W507+W509</f>
        <v>0</v>
      </c>
      <c r="X506" s="18">
        <f t="shared" si="1388"/>
        <v>0</v>
      </c>
      <c r="Y506" s="18">
        <f t="shared" si="1388"/>
        <v>0</v>
      </c>
      <c r="Z506" s="18">
        <f t="shared" si="1388"/>
        <v>0</v>
      </c>
      <c r="AA506" s="18">
        <f t="shared" si="1388"/>
        <v>0</v>
      </c>
      <c r="AB506" s="18">
        <f t="shared" si="1388"/>
        <v>0</v>
      </c>
      <c r="AC506" s="18">
        <f t="shared" si="1243"/>
        <v>190163.48300000001</v>
      </c>
      <c r="AD506" s="18">
        <f t="shared" si="1244"/>
        <v>260000</v>
      </c>
      <c r="AE506" s="18">
        <f t="shared" si="1245"/>
        <v>0</v>
      </c>
      <c r="AF506" s="18">
        <f t="shared" ref="AF506:AH506" si="1389">AF507+AF509</f>
        <v>0</v>
      </c>
      <c r="AG506" s="18">
        <f t="shared" si="1389"/>
        <v>0</v>
      </c>
      <c r="AH506" s="18">
        <f t="shared" si="1389"/>
        <v>0</v>
      </c>
      <c r="AI506" s="18">
        <f t="shared" ref="AI506:AI570" si="1390">AC506+AF506</f>
        <v>190163.48300000001</v>
      </c>
      <c r="AJ506" s="18">
        <f t="shared" ref="AJ506:AJ570" si="1391">AD506+AG506</f>
        <v>260000</v>
      </c>
      <c r="AK506" s="18">
        <f t="shared" ref="AK506:AK570" si="1392">AE506+AH506</f>
        <v>0</v>
      </c>
      <c r="AL506" s="18">
        <f t="shared" ref="AL506" si="1393">AL507+AL509</f>
        <v>0</v>
      </c>
      <c r="AM506" s="18">
        <f t="shared" ref="AM506:AM570" si="1394">AI506+AL506</f>
        <v>190163.48300000001</v>
      </c>
      <c r="AN506" s="18">
        <f t="shared" ref="AN506:AP506" si="1395">AN507+AN509</f>
        <v>-30000</v>
      </c>
      <c r="AO506" s="18">
        <f t="shared" si="1395"/>
        <v>30000</v>
      </c>
      <c r="AP506" s="18">
        <f t="shared" si="1395"/>
        <v>0</v>
      </c>
      <c r="AQ506" s="18">
        <f t="shared" ref="AQ506:AQ570" si="1396">AM506+AN506</f>
        <v>160163.48300000001</v>
      </c>
      <c r="AR506" s="18">
        <f t="shared" ref="AR506:AR570" si="1397">AJ506+AO506</f>
        <v>290000</v>
      </c>
      <c r="AS506" s="18">
        <f t="shared" ref="AS506:AS570" si="1398">AK506+AP506</f>
        <v>0</v>
      </c>
      <c r="AT506" s="18">
        <f t="shared" ref="AT506:AV506" si="1399">AT507+AT509</f>
        <v>0</v>
      </c>
      <c r="AU506" s="18">
        <f t="shared" si="1399"/>
        <v>0</v>
      </c>
      <c r="AV506" s="18">
        <f t="shared" si="1399"/>
        <v>0</v>
      </c>
      <c r="AW506" s="18">
        <f t="shared" ref="AW506:AW570" si="1400">AQ506+AT506</f>
        <v>160163.48300000001</v>
      </c>
      <c r="AX506" s="18">
        <f t="shared" ref="AX506:AX570" si="1401">AR506+AU506</f>
        <v>290000</v>
      </c>
      <c r="AY506" s="18">
        <f t="shared" ref="AY506:AY570" si="1402">AS506+AV506</f>
        <v>0</v>
      </c>
      <c r="AZ506" s="18">
        <f t="shared" ref="AZ506:BB506" si="1403">AZ507+AZ509</f>
        <v>0</v>
      </c>
      <c r="BA506" s="18">
        <f t="shared" si="1403"/>
        <v>150953.55900000001</v>
      </c>
      <c r="BB506" s="18">
        <f t="shared" si="1403"/>
        <v>0</v>
      </c>
      <c r="BC506" s="18">
        <f t="shared" si="1316"/>
        <v>160163.48300000001</v>
      </c>
      <c r="BD506" s="18">
        <f t="shared" si="1317"/>
        <v>440953.55900000001</v>
      </c>
      <c r="BE506" s="18">
        <f t="shared" si="1318"/>
        <v>0</v>
      </c>
      <c r="BF506" s="18">
        <f t="shared" ref="BF506:BH506" si="1404">BF507+BF509</f>
        <v>0</v>
      </c>
      <c r="BG506" s="18">
        <f t="shared" si="1404"/>
        <v>0</v>
      </c>
      <c r="BH506" s="18">
        <f t="shared" si="1404"/>
        <v>0</v>
      </c>
      <c r="BI506" s="18">
        <f t="shared" si="1313"/>
        <v>160163.48300000001</v>
      </c>
      <c r="BJ506" s="18">
        <f t="shared" si="1314"/>
        <v>440953.55900000001</v>
      </c>
      <c r="BK506" s="18">
        <f t="shared" si="1315"/>
        <v>0</v>
      </c>
      <c r="BL506" s="18">
        <f t="shared" ref="BL506:BN506" si="1405">BL507+BL509</f>
        <v>0</v>
      </c>
      <c r="BM506" s="18">
        <f t="shared" si="1405"/>
        <v>0</v>
      </c>
      <c r="BN506" s="18">
        <f t="shared" si="1405"/>
        <v>0</v>
      </c>
      <c r="BO506" s="18">
        <f t="shared" si="1303"/>
        <v>160163.48300000001</v>
      </c>
      <c r="BP506" s="18">
        <f t="shared" si="1304"/>
        <v>440953.55900000001</v>
      </c>
      <c r="BQ506" s="18">
        <f t="shared" si="1305"/>
        <v>0</v>
      </c>
      <c r="BR506" s="18">
        <f t="shared" ref="BR506:BT506" si="1406">BR507+BR509</f>
        <v>-17788.166000000001</v>
      </c>
      <c r="BS506" s="18">
        <f t="shared" si="1406"/>
        <v>17788.166000000001</v>
      </c>
      <c r="BT506" s="18">
        <f t="shared" si="1406"/>
        <v>0</v>
      </c>
      <c r="BU506" s="18">
        <f t="shared" si="1306"/>
        <v>142375.31700000001</v>
      </c>
      <c r="BV506" s="18">
        <f t="shared" si="1307"/>
        <v>458741.72500000003</v>
      </c>
      <c r="BW506" s="18">
        <f t="shared" si="1308"/>
        <v>0</v>
      </c>
      <c r="BX506" s="18">
        <f t="shared" ref="BX506:BZ506" si="1407">BX507+BX509</f>
        <v>0</v>
      </c>
      <c r="BY506" s="18">
        <f t="shared" si="1407"/>
        <v>0</v>
      </c>
      <c r="BZ506" s="18">
        <f t="shared" si="1407"/>
        <v>0</v>
      </c>
      <c r="CA506" s="18">
        <f t="shared" si="1309"/>
        <v>142375.31700000001</v>
      </c>
      <c r="CB506" s="18">
        <f t="shared" si="1310"/>
        <v>458741.72500000003</v>
      </c>
      <c r="CC506" s="18">
        <f t="shared" si="1311"/>
        <v>0</v>
      </c>
      <c r="CD506" s="18">
        <f t="shared" si="1385"/>
        <v>0</v>
      </c>
      <c r="CE506" s="27"/>
      <c r="CF506" s="33"/>
    </row>
    <row r="507" spans="1:119" x14ac:dyDescent="0.3">
      <c r="A507" s="41" t="s">
        <v>96</v>
      </c>
      <c r="B507" s="39">
        <v>410</v>
      </c>
      <c r="C507" s="41"/>
      <c r="D507" s="41"/>
      <c r="E507" s="14" t="s">
        <v>566</v>
      </c>
      <c r="F507" s="18">
        <f t="shared" si="1382"/>
        <v>168660</v>
      </c>
      <c r="G507" s="18">
        <f t="shared" si="1382"/>
        <v>246018.2</v>
      </c>
      <c r="H507" s="18">
        <f t="shared" si="1382"/>
        <v>0</v>
      </c>
      <c r="I507" s="18">
        <f t="shared" si="1382"/>
        <v>20000</v>
      </c>
      <c r="J507" s="18">
        <f t="shared" si="1382"/>
        <v>0</v>
      </c>
      <c r="K507" s="18">
        <f t="shared" si="1382"/>
        <v>0</v>
      </c>
      <c r="L507" s="18">
        <f t="shared" si="1269"/>
        <v>188660</v>
      </c>
      <c r="M507" s="18">
        <f t="shared" si="1270"/>
        <v>246018.2</v>
      </c>
      <c r="N507" s="18">
        <f t="shared" si="1271"/>
        <v>0</v>
      </c>
      <c r="O507" s="18">
        <f t="shared" si="1383"/>
        <v>1503.4829999999999</v>
      </c>
      <c r="P507" s="18">
        <f t="shared" si="1383"/>
        <v>0</v>
      </c>
      <c r="Q507" s="18">
        <f t="shared" si="1383"/>
        <v>0</v>
      </c>
      <c r="R507" s="18">
        <f t="shared" si="1383"/>
        <v>0</v>
      </c>
      <c r="S507" s="18">
        <f t="shared" si="1383"/>
        <v>0</v>
      </c>
      <c r="T507" s="18">
        <f t="shared" ref="T507:T573" si="1408">L507+O507+R507</f>
        <v>190163.48300000001</v>
      </c>
      <c r="U507" s="18">
        <f t="shared" ref="U507:U573" si="1409">M507+P507+S507</f>
        <v>246018.2</v>
      </c>
      <c r="V507" s="18">
        <f t="shared" ref="V507:V573" si="1410">N507+Q507</f>
        <v>0</v>
      </c>
      <c r="W507" s="18">
        <f t="shared" si="1384"/>
        <v>0</v>
      </c>
      <c r="X507" s="18">
        <f t="shared" si="1384"/>
        <v>0</v>
      </c>
      <c r="Y507" s="18">
        <f t="shared" si="1384"/>
        <v>0</v>
      </c>
      <c r="Z507" s="18">
        <f t="shared" si="1384"/>
        <v>0</v>
      </c>
      <c r="AA507" s="18">
        <f t="shared" si="1384"/>
        <v>0</v>
      </c>
      <c r="AB507" s="18">
        <f t="shared" si="1384"/>
        <v>0</v>
      </c>
      <c r="AC507" s="18">
        <f t="shared" si="1243"/>
        <v>190163.48300000001</v>
      </c>
      <c r="AD507" s="18">
        <f t="shared" si="1244"/>
        <v>246018.2</v>
      </c>
      <c r="AE507" s="18">
        <f t="shared" si="1245"/>
        <v>0</v>
      </c>
      <c r="AF507" s="18">
        <f t="shared" si="1384"/>
        <v>0</v>
      </c>
      <c r="AG507" s="18">
        <f t="shared" si="1384"/>
        <v>0</v>
      </c>
      <c r="AH507" s="18">
        <f t="shared" si="1384"/>
        <v>0</v>
      </c>
      <c r="AI507" s="18">
        <f t="shared" si="1390"/>
        <v>190163.48300000001</v>
      </c>
      <c r="AJ507" s="18">
        <f t="shared" si="1391"/>
        <v>246018.2</v>
      </c>
      <c r="AK507" s="18">
        <f t="shared" si="1392"/>
        <v>0</v>
      </c>
      <c r="AL507" s="18">
        <f t="shared" si="1384"/>
        <v>0</v>
      </c>
      <c r="AM507" s="18">
        <f t="shared" si="1394"/>
        <v>190163.48300000001</v>
      </c>
      <c r="AN507" s="18">
        <f t="shared" si="1384"/>
        <v>-30000</v>
      </c>
      <c r="AO507" s="18">
        <f t="shared" si="1384"/>
        <v>30000</v>
      </c>
      <c r="AP507" s="18">
        <f t="shared" si="1384"/>
        <v>0</v>
      </c>
      <c r="AQ507" s="18">
        <f t="shared" si="1396"/>
        <v>160163.48300000001</v>
      </c>
      <c r="AR507" s="18">
        <f t="shared" si="1397"/>
        <v>276018.2</v>
      </c>
      <c r="AS507" s="18">
        <f t="shared" si="1398"/>
        <v>0</v>
      </c>
      <c r="AT507" s="18">
        <f t="shared" si="1384"/>
        <v>0</v>
      </c>
      <c r="AU507" s="18">
        <f t="shared" si="1384"/>
        <v>0</v>
      </c>
      <c r="AV507" s="18">
        <f t="shared" si="1384"/>
        <v>0</v>
      </c>
      <c r="AW507" s="18">
        <f t="shared" si="1400"/>
        <v>160163.48300000001</v>
      </c>
      <c r="AX507" s="18">
        <f t="shared" si="1401"/>
        <v>276018.2</v>
      </c>
      <c r="AY507" s="18">
        <f t="shared" si="1402"/>
        <v>0</v>
      </c>
      <c r="AZ507" s="18">
        <f t="shared" si="1384"/>
        <v>0</v>
      </c>
      <c r="BA507" s="18">
        <f t="shared" si="1384"/>
        <v>150953.55900000001</v>
      </c>
      <c r="BB507" s="18">
        <f t="shared" si="1384"/>
        <v>0</v>
      </c>
      <c r="BC507" s="18">
        <f t="shared" si="1316"/>
        <v>160163.48300000001</v>
      </c>
      <c r="BD507" s="18">
        <f t="shared" si="1317"/>
        <v>426971.75900000002</v>
      </c>
      <c r="BE507" s="18">
        <f t="shared" si="1318"/>
        <v>0</v>
      </c>
      <c r="BF507" s="18">
        <f t="shared" si="1384"/>
        <v>0</v>
      </c>
      <c r="BG507" s="18">
        <f t="shared" si="1384"/>
        <v>0</v>
      </c>
      <c r="BH507" s="18">
        <f t="shared" si="1384"/>
        <v>0</v>
      </c>
      <c r="BI507" s="18">
        <f t="shared" si="1313"/>
        <v>160163.48300000001</v>
      </c>
      <c r="BJ507" s="18">
        <f t="shared" si="1314"/>
        <v>426971.75900000002</v>
      </c>
      <c r="BK507" s="18">
        <f t="shared" si="1315"/>
        <v>0</v>
      </c>
      <c r="BL507" s="18">
        <f t="shared" si="1384"/>
        <v>0</v>
      </c>
      <c r="BM507" s="18">
        <f t="shared" si="1384"/>
        <v>0</v>
      </c>
      <c r="BN507" s="18">
        <f t="shared" si="1384"/>
        <v>0</v>
      </c>
      <c r="BO507" s="18">
        <f t="shared" si="1303"/>
        <v>160163.48300000001</v>
      </c>
      <c r="BP507" s="18">
        <f t="shared" si="1304"/>
        <v>426971.75900000002</v>
      </c>
      <c r="BQ507" s="18">
        <f t="shared" si="1305"/>
        <v>0</v>
      </c>
      <c r="BR507" s="18">
        <f t="shared" si="1384"/>
        <v>-17788.166000000001</v>
      </c>
      <c r="BS507" s="18">
        <f t="shared" si="1384"/>
        <v>17788.166000000001</v>
      </c>
      <c r="BT507" s="18">
        <f t="shared" si="1384"/>
        <v>0</v>
      </c>
      <c r="BU507" s="18">
        <f t="shared" si="1306"/>
        <v>142375.31700000001</v>
      </c>
      <c r="BV507" s="18">
        <f t="shared" si="1307"/>
        <v>444759.92500000005</v>
      </c>
      <c r="BW507" s="18">
        <f t="shared" si="1308"/>
        <v>0</v>
      </c>
      <c r="BX507" s="18">
        <f t="shared" si="1384"/>
        <v>0</v>
      </c>
      <c r="BY507" s="18">
        <f t="shared" si="1384"/>
        <v>0</v>
      </c>
      <c r="BZ507" s="18">
        <f t="shared" si="1384"/>
        <v>0</v>
      </c>
      <c r="CA507" s="18">
        <f t="shared" si="1309"/>
        <v>142375.31700000001</v>
      </c>
      <c r="CB507" s="18">
        <f t="shared" si="1310"/>
        <v>444759.92500000005</v>
      </c>
      <c r="CC507" s="18">
        <f t="shared" si="1311"/>
        <v>0</v>
      </c>
      <c r="CD507" s="18">
        <f t="shared" si="1384"/>
        <v>0</v>
      </c>
      <c r="CE507" s="27"/>
      <c r="CF507" s="33"/>
    </row>
    <row r="508" spans="1:119" x14ac:dyDescent="0.3">
      <c r="A508" s="41" t="s">
        <v>96</v>
      </c>
      <c r="B508" s="39">
        <v>410</v>
      </c>
      <c r="C508" s="41" t="s">
        <v>27</v>
      </c>
      <c r="D508" s="41" t="s">
        <v>27</v>
      </c>
      <c r="E508" s="14" t="s">
        <v>535</v>
      </c>
      <c r="F508" s="18">
        <v>168660</v>
      </c>
      <c r="G508" s="18">
        <v>246018.2</v>
      </c>
      <c r="H508" s="18"/>
      <c r="I508" s="18">
        <v>20000</v>
      </c>
      <c r="J508" s="18"/>
      <c r="K508" s="18"/>
      <c r="L508" s="18">
        <f t="shared" si="1269"/>
        <v>188660</v>
      </c>
      <c r="M508" s="18">
        <f t="shared" si="1270"/>
        <v>246018.2</v>
      </c>
      <c r="N508" s="18">
        <f t="shared" si="1271"/>
        <v>0</v>
      </c>
      <c r="O508" s="18">
        <f>1124.214+379.269</f>
        <v>1503.4829999999999</v>
      </c>
      <c r="P508" s="18"/>
      <c r="Q508" s="18"/>
      <c r="R508" s="18"/>
      <c r="S508" s="18"/>
      <c r="T508" s="18">
        <f t="shared" si="1408"/>
        <v>190163.48300000001</v>
      </c>
      <c r="U508" s="18">
        <f t="shared" si="1409"/>
        <v>246018.2</v>
      </c>
      <c r="V508" s="18">
        <f t="shared" si="1410"/>
        <v>0</v>
      </c>
      <c r="W508" s="18"/>
      <c r="X508" s="18"/>
      <c r="Y508" s="18"/>
      <c r="Z508" s="18"/>
      <c r="AA508" s="18"/>
      <c r="AB508" s="18"/>
      <c r="AC508" s="18">
        <f t="shared" si="1243"/>
        <v>190163.48300000001</v>
      </c>
      <c r="AD508" s="18">
        <f t="shared" si="1244"/>
        <v>246018.2</v>
      </c>
      <c r="AE508" s="18">
        <f t="shared" si="1245"/>
        <v>0</v>
      </c>
      <c r="AF508" s="18"/>
      <c r="AG508" s="18"/>
      <c r="AH508" s="18"/>
      <c r="AI508" s="18">
        <f t="shared" si="1390"/>
        <v>190163.48300000001</v>
      </c>
      <c r="AJ508" s="18">
        <f t="shared" si="1391"/>
        <v>246018.2</v>
      </c>
      <c r="AK508" s="18">
        <f t="shared" si="1392"/>
        <v>0</v>
      </c>
      <c r="AL508" s="18"/>
      <c r="AM508" s="18">
        <f t="shared" si="1394"/>
        <v>190163.48300000001</v>
      </c>
      <c r="AN508" s="18">
        <v>-30000</v>
      </c>
      <c r="AO508" s="18">
        <v>30000</v>
      </c>
      <c r="AP508" s="18"/>
      <c r="AQ508" s="18">
        <f t="shared" si="1396"/>
        <v>160163.48300000001</v>
      </c>
      <c r="AR508" s="18">
        <f t="shared" si="1397"/>
        <v>276018.2</v>
      </c>
      <c r="AS508" s="18">
        <f t="shared" si="1398"/>
        <v>0</v>
      </c>
      <c r="AT508" s="18"/>
      <c r="AU508" s="18"/>
      <c r="AV508" s="18"/>
      <c r="AW508" s="18">
        <f t="shared" si="1400"/>
        <v>160163.48300000001</v>
      </c>
      <c r="AX508" s="18">
        <f t="shared" si="1401"/>
        <v>276018.2</v>
      </c>
      <c r="AY508" s="18">
        <f t="shared" si="1402"/>
        <v>0</v>
      </c>
      <c r="AZ508" s="18"/>
      <c r="BA508" s="18">
        <v>150953.55900000001</v>
      </c>
      <c r="BB508" s="18"/>
      <c r="BC508" s="18">
        <f t="shared" si="1316"/>
        <v>160163.48300000001</v>
      </c>
      <c r="BD508" s="18">
        <f t="shared" si="1317"/>
        <v>426971.75900000002</v>
      </c>
      <c r="BE508" s="18">
        <f t="shared" si="1318"/>
        <v>0</v>
      </c>
      <c r="BF508" s="18"/>
      <c r="BG508" s="18"/>
      <c r="BH508" s="18"/>
      <c r="BI508" s="18">
        <f t="shared" si="1313"/>
        <v>160163.48300000001</v>
      </c>
      <c r="BJ508" s="18">
        <f t="shared" si="1314"/>
        <v>426971.75900000002</v>
      </c>
      <c r="BK508" s="18">
        <f t="shared" si="1315"/>
        <v>0</v>
      </c>
      <c r="BL508" s="18"/>
      <c r="BM508" s="18"/>
      <c r="BN508" s="18"/>
      <c r="BO508" s="18">
        <f t="shared" si="1303"/>
        <v>160163.48300000001</v>
      </c>
      <c r="BP508" s="18">
        <f t="shared" si="1304"/>
        <v>426971.75900000002</v>
      </c>
      <c r="BQ508" s="18">
        <f t="shared" si="1305"/>
        <v>0</v>
      </c>
      <c r="BR508" s="18">
        <v>-17788.166000000001</v>
      </c>
      <c r="BS508" s="18">
        <v>17788.166000000001</v>
      </c>
      <c r="BT508" s="18"/>
      <c r="BU508" s="18">
        <f t="shared" si="1306"/>
        <v>142375.31700000001</v>
      </c>
      <c r="BV508" s="18">
        <f t="shared" si="1307"/>
        <v>444759.92500000005</v>
      </c>
      <c r="BW508" s="18">
        <f t="shared" si="1308"/>
        <v>0</v>
      </c>
      <c r="BX508" s="18"/>
      <c r="BY508" s="18"/>
      <c r="BZ508" s="18"/>
      <c r="CA508" s="18">
        <f t="shared" si="1309"/>
        <v>142375.31700000001</v>
      </c>
      <c r="CB508" s="18">
        <f t="shared" si="1310"/>
        <v>444759.92500000005</v>
      </c>
      <c r="CC508" s="18">
        <f t="shared" si="1311"/>
        <v>0</v>
      </c>
      <c r="CD508" s="18"/>
      <c r="CE508" s="27"/>
      <c r="CF508" s="33">
        <v>102</v>
      </c>
    </row>
    <row r="509" spans="1:119" ht="140.4" x14ac:dyDescent="0.3">
      <c r="A509" s="41" t="s">
        <v>96</v>
      </c>
      <c r="B509" s="39">
        <v>460</v>
      </c>
      <c r="C509" s="41"/>
      <c r="D509" s="41"/>
      <c r="E509" s="14" t="s">
        <v>567</v>
      </c>
      <c r="F509" s="18">
        <f>F510</f>
        <v>0</v>
      </c>
      <c r="G509" s="18">
        <f t="shared" ref="G509:CD509" si="1411">G510</f>
        <v>13981.8</v>
      </c>
      <c r="H509" s="18">
        <f t="shared" si="1411"/>
        <v>0</v>
      </c>
      <c r="I509" s="18">
        <f t="shared" si="1411"/>
        <v>0</v>
      </c>
      <c r="J509" s="18">
        <f t="shared" si="1411"/>
        <v>0</v>
      </c>
      <c r="K509" s="18">
        <f t="shared" si="1411"/>
        <v>0</v>
      </c>
      <c r="L509" s="18">
        <f t="shared" si="1269"/>
        <v>0</v>
      </c>
      <c r="M509" s="18">
        <f t="shared" si="1270"/>
        <v>13981.8</v>
      </c>
      <c r="N509" s="18">
        <f t="shared" si="1271"/>
        <v>0</v>
      </c>
      <c r="O509" s="18">
        <f t="shared" si="1411"/>
        <v>0</v>
      </c>
      <c r="P509" s="18">
        <f t="shared" si="1411"/>
        <v>0</v>
      </c>
      <c r="Q509" s="18">
        <f t="shared" si="1411"/>
        <v>0</v>
      </c>
      <c r="R509" s="18">
        <f t="shared" si="1411"/>
        <v>0</v>
      </c>
      <c r="S509" s="18">
        <f t="shared" si="1411"/>
        <v>0</v>
      </c>
      <c r="T509" s="18">
        <f t="shared" si="1408"/>
        <v>0</v>
      </c>
      <c r="U509" s="18">
        <f t="shared" si="1409"/>
        <v>13981.8</v>
      </c>
      <c r="V509" s="18">
        <f t="shared" si="1410"/>
        <v>0</v>
      </c>
      <c r="W509" s="18">
        <f t="shared" si="1411"/>
        <v>0</v>
      </c>
      <c r="X509" s="18">
        <f t="shared" si="1411"/>
        <v>0</v>
      </c>
      <c r="Y509" s="18">
        <f t="shared" si="1411"/>
        <v>0</v>
      </c>
      <c r="Z509" s="18">
        <f t="shared" si="1411"/>
        <v>0</v>
      </c>
      <c r="AA509" s="18">
        <f t="shared" si="1411"/>
        <v>0</v>
      </c>
      <c r="AB509" s="18">
        <f t="shared" si="1411"/>
        <v>0</v>
      </c>
      <c r="AC509" s="18">
        <f t="shared" si="1243"/>
        <v>0</v>
      </c>
      <c r="AD509" s="18">
        <f t="shared" si="1244"/>
        <v>13981.8</v>
      </c>
      <c r="AE509" s="18">
        <f t="shared" si="1245"/>
        <v>0</v>
      </c>
      <c r="AF509" s="18">
        <f t="shared" si="1411"/>
        <v>0</v>
      </c>
      <c r="AG509" s="18">
        <f t="shared" si="1411"/>
        <v>0</v>
      </c>
      <c r="AH509" s="18">
        <f t="shared" si="1411"/>
        <v>0</v>
      </c>
      <c r="AI509" s="18">
        <f t="shared" si="1390"/>
        <v>0</v>
      </c>
      <c r="AJ509" s="18">
        <f t="shared" si="1391"/>
        <v>13981.8</v>
      </c>
      <c r="AK509" s="18">
        <f t="shared" si="1392"/>
        <v>0</v>
      </c>
      <c r="AL509" s="18">
        <f t="shared" si="1411"/>
        <v>0</v>
      </c>
      <c r="AM509" s="18">
        <f t="shared" si="1394"/>
        <v>0</v>
      </c>
      <c r="AN509" s="18">
        <f t="shared" si="1411"/>
        <v>0</v>
      </c>
      <c r="AO509" s="18">
        <f t="shared" si="1411"/>
        <v>0</v>
      </c>
      <c r="AP509" s="18">
        <f t="shared" si="1411"/>
        <v>0</v>
      </c>
      <c r="AQ509" s="18">
        <f t="shared" si="1396"/>
        <v>0</v>
      </c>
      <c r="AR509" s="18">
        <f t="shared" si="1397"/>
        <v>13981.8</v>
      </c>
      <c r="AS509" s="18">
        <f t="shared" si="1398"/>
        <v>0</v>
      </c>
      <c r="AT509" s="18">
        <f t="shared" si="1411"/>
        <v>0</v>
      </c>
      <c r="AU509" s="18">
        <f t="shared" si="1411"/>
        <v>0</v>
      </c>
      <c r="AV509" s="18">
        <f t="shared" si="1411"/>
        <v>0</v>
      </c>
      <c r="AW509" s="18">
        <f t="shared" si="1400"/>
        <v>0</v>
      </c>
      <c r="AX509" s="18">
        <f t="shared" si="1401"/>
        <v>13981.8</v>
      </c>
      <c r="AY509" s="18">
        <f t="shared" si="1402"/>
        <v>0</v>
      </c>
      <c r="AZ509" s="18">
        <f t="shared" si="1411"/>
        <v>0</v>
      </c>
      <c r="BA509" s="18">
        <f t="shared" si="1411"/>
        <v>0</v>
      </c>
      <c r="BB509" s="18">
        <f t="shared" si="1411"/>
        <v>0</v>
      </c>
      <c r="BC509" s="18">
        <f t="shared" si="1316"/>
        <v>0</v>
      </c>
      <c r="BD509" s="18">
        <f t="shared" si="1317"/>
        <v>13981.8</v>
      </c>
      <c r="BE509" s="18">
        <f t="shared" si="1318"/>
        <v>0</v>
      </c>
      <c r="BF509" s="18">
        <f t="shared" si="1411"/>
        <v>0</v>
      </c>
      <c r="BG509" s="18">
        <f t="shared" si="1411"/>
        <v>0</v>
      </c>
      <c r="BH509" s="18">
        <f t="shared" si="1411"/>
        <v>0</v>
      </c>
      <c r="BI509" s="18">
        <f t="shared" si="1313"/>
        <v>0</v>
      </c>
      <c r="BJ509" s="18">
        <f t="shared" si="1314"/>
        <v>13981.8</v>
      </c>
      <c r="BK509" s="18">
        <f t="shared" si="1315"/>
        <v>0</v>
      </c>
      <c r="BL509" s="18">
        <f t="shared" si="1411"/>
        <v>0</v>
      </c>
      <c r="BM509" s="18">
        <f t="shared" si="1411"/>
        <v>0</v>
      </c>
      <c r="BN509" s="18">
        <f t="shared" si="1411"/>
        <v>0</v>
      </c>
      <c r="BO509" s="18">
        <f t="shared" si="1303"/>
        <v>0</v>
      </c>
      <c r="BP509" s="18">
        <f t="shared" si="1304"/>
        <v>13981.8</v>
      </c>
      <c r="BQ509" s="18">
        <f t="shared" si="1305"/>
        <v>0</v>
      </c>
      <c r="BR509" s="18">
        <f t="shared" si="1411"/>
        <v>0</v>
      </c>
      <c r="BS509" s="18">
        <f t="shared" si="1411"/>
        <v>0</v>
      </c>
      <c r="BT509" s="18">
        <f t="shared" si="1411"/>
        <v>0</v>
      </c>
      <c r="BU509" s="18">
        <f t="shared" si="1306"/>
        <v>0</v>
      </c>
      <c r="BV509" s="18">
        <f t="shared" si="1307"/>
        <v>13981.8</v>
      </c>
      <c r="BW509" s="18">
        <f t="shared" si="1308"/>
        <v>0</v>
      </c>
      <c r="BX509" s="18">
        <f t="shared" si="1411"/>
        <v>0</v>
      </c>
      <c r="BY509" s="18">
        <f t="shared" si="1411"/>
        <v>0</v>
      </c>
      <c r="BZ509" s="18">
        <f t="shared" si="1411"/>
        <v>0</v>
      </c>
      <c r="CA509" s="18">
        <f t="shared" si="1309"/>
        <v>0</v>
      </c>
      <c r="CB509" s="18">
        <f t="shared" si="1310"/>
        <v>13981.8</v>
      </c>
      <c r="CC509" s="18">
        <f t="shared" si="1311"/>
        <v>0</v>
      </c>
      <c r="CD509" s="18">
        <f t="shared" si="1411"/>
        <v>0</v>
      </c>
      <c r="CE509" s="27"/>
      <c r="CF509" s="33"/>
    </row>
    <row r="510" spans="1:119" x14ac:dyDescent="0.3">
      <c r="A510" s="41" t="s">
        <v>96</v>
      </c>
      <c r="B510" s="39">
        <v>460</v>
      </c>
      <c r="C510" s="41" t="s">
        <v>27</v>
      </c>
      <c r="D510" s="41" t="s">
        <v>27</v>
      </c>
      <c r="E510" s="14" t="s">
        <v>535</v>
      </c>
      <c r="F510" s="18"/>
      <c r="G510" s="18">
        <v>13981.8</v>
      </c>
      <c r="H510" s="18"/>
      <c r="I510" s="18"/>
      <c r="J510" s="18"/>
      <c r="K510" s="18"/>
      <c r="L510" s="18">
        <f t="shared" si="1269"/>
        <v>0</v>
      </c>
      <c r="M510" s="18">
        <f t="shared" si="1270"/>
        <v>13981.8</v>
      </c>
      <c r="N510" s="18">
        <f t="shared" si="1271"/>
        <v>0</v>
      </c>
      <c r="O510" s="18"/>
      <c r="P510" s="18"/>
      <c r="Q510" s="18"/>
      <c r="R510" s="18"/>
      <c r="S510" s="18"/>
      <c r="T510" s="18">
        <f t="shared" si="1408"/>
        <v>0</v>
      </c>
      <c r="U510" s="18">
        <f t="shared" si="1409"/>
        <v>13981.8</v>
      </c>
      <c r="V510" s="18">
        <f t="shared" si="1410"/>
        <v>0</v>
      </c>
      <c r="W510" s="18"/>
      <c r="X510" s="18"/>
      <c r="Y510" s="18"/>
      <c r="Z510" s="18"/>
      <c r="AA510" s="18"/>
      <c r="AB510" s="18"/>
      <c r="AC510" s="18">
        <f t="shared" si="1243"/>
        <v>0</v>
      </c>
      <c r="AD510" s="18">
        <f t="shared" si="1244"/>
        <v>13981.8</v>
      </c>
      <c r="AE510" s="18">
        <f t="shared" si="1245"/>
        <v>0</v>
      </c>
      <c r="AF510" s="18"/>
      <c r="AG510" s="18"/>
      <c r="AH510" s="18"/>
      <c r="AI510" s="18">
        <f t="shared" si="1390"/>
        <v>0</v>
      </c>
      <c r="AJ510" s="18">
        <f t="shared" si="1391"/>
        <v>13981.8</v>
      </c>
      <c r="AK510" s="18">
        <f t="shared" si="1392"/>
        <v>0</v>
      </c>
      <c r="AL510" s="18"/>
      <c r="AM510" s="18">
        <f t="shared" si="1394"/>
        <v>0</v>
      </c>
      <c r="AN510" s="18"/>
      <c r="AO510" s="18"/>
      <c r="AP510" s="18"/>
      <c r="AQ510" s="18">
        <f t="shared" si="1396"/>
        <v>0</v>
      </c>
      <c r="AR510" s="18">
        <f t="shared" si="1397"/>
        <v>13981.8</v>
      </c>
      <c r="AS510" s="18">
        <f t="shared" si="1398"/>
        <v>0</v>
      </c>
      <c r="AT510" s="18"/>
      <c r="AU510" s="18"/>
      <c r="AV510" s="18"/>
      <c r="AW510" s="18">
        <f t="shared" si="1400"/>
        <v>0</v>
      </c>
      <c r="AX510" s="18">
        <f t="shared" si="1401"/>
        <v>13981.8</v>
      </c>
      <c r="AY510" s="18">
        <f t="shared" si="1402"/>
        <v>0</v>
      </c>
      <c r="AZ510" s="18"/>
      <c r="BA510" s="18"/>
      <c r="BB510" s="18"/>
      <c r="BC510" s="18">
        <f t="shared" si="1316"/>
        <v>0</v>
      </c>
      <c r="BD510" s="18">
        <f t="shared" si="1317"/>
        <v>13981.8</v>
      </c>
      <c r="BE510" s="18">
        <f t="shared" si="1318"/>
        <v>0</v>
      </c>
      <c r="BF510" s="18"/>
      <c r="BG510" s="18"/>
      <c r="BH510" s="18"/>
      <c r="BI510" s="18">
        <f t="shared" si="1313"/>
        <v>0</v>
      </c>
      <c r="BJ510" s="18">
        <f t="shared" si="1314"/>
        <v>13981.8</v>
      </c>
      <c r="BK510" s="18">
        <f t="shared" si="1315"/>
        <v>0</v>
      </c>
      <c r="BL510" s="18"/>
      <c r="BM510" s="18"/>
      <c r="BN510" s="18"/>
      <c r="BO510" s="18">
        <f t="shared" si="1303"/>
        <v>0</v>
      </c>
      <c r="BP510" s="18">
        <f t="shared" si="1304"/>
        <v>13981.8</v>
      </c>
      <c r="BQ510" s="18">
        <f t="shared" si="1305"/>
        <v>0</v>
      </c>
      <c r="BR510" s="18"/>
      <c r="BS510" s="18"/>
      <c r="BT510" s="18"/>
      <c r="BU510" s="18">
        <f t="shared" si="1306"/>
        <v>0</v>
      </c>
      <c r="BV510" s="18">
        <f t="shared" si="1307"/>
        <v>13981.8</v>
      </c>
      <c r="BW510" s="18">
        <f t="shared" si="1308"/>
        <v>0</v>
      </c>
      <c r="BX510" s="18"/>
      <c r="BY510" s="18"/>
      <c r="BZ510" s="18"/>
      <c r="CA510" s="18">
        <f t="shared" si="1309"/>
        <v>0</v>
      </c>
      <c r="CB510" s="18">
        <f t="shared" si="1310"/>
        <v>13981.8</v>
      </c>
      <c r="CC510" s="18">
        <f t="shared" si="1311"/>
        <v>0</v>
      </c>
      <c r="CD510" s="18"/>
      <c r="CE510" s="27"/>
      <c r="CF510" s="33"/>
    </row>
    <row r="511" spans="1:119" s="11" customFormat="1" ht="46.8" x14ac:dyDescent="0.3">
      <c r="A511" s="10" t="s">
        <v>100</v>
      </c>
      <c r="B511" s="16"/>
      <c r="C511" s="10"/>
      <c r="D511" s="10"/>
      <c r="E511" s="15" t="s">
        <v>1304</v>
      </c>
      <c r="F511" s="17">
        <f t="shared" ref="F511:K511" si="1412">F512</f>
        <v>23302.2</v>
      </c>
      <c r="G511" s="17">
        <f t="shared" si="1412"/>
        <v>23302.2</v>
      </c>
      <c r="H511" s="17">
        <f t="shared" si="1412"/>
        <v>23302.2</v>
      </c>
      <c r="I511" s="17">
        <f t="shared" si="1412"/>
        <v>0</v>
      </c>
      <c r="J511" s="17">
        <f t="shared" si="1412"/>
        <v>0</v>
      </c>
      <c r="K511" s="17">
        <f t="shared" si="1412"/>
        <v>0</v>
      </c>
      <c r="L511" s="17">
        <f t="shared" si="1269"/>
        <v>23302.2</v>
      </c>
      <c r="M511" s="17">
        <f t="shared" si="1270"/>
        <v>23302.2</v>
      </c>
      <c r="N511" s="17">
        <f t="shared" si="1271"/>
        <v>23302.2</v>
      </c>
      <c r="O511" s="17">
        <f t="shared" ref="O511:S511" si="1413">O512</f>
        <v>0</v>
      </c>
      <c r="P511" s="17">
        <f t="shared" si="1413"/>
        <v>0</v>
      </c>
      <c r="Q511" s="17">
        <f t="shared" si="1413"/>
        <v>0</v>
      </c>
      <c r="R511" s="17">
        <f t="shared" si="1413"/>
        <v>0</v>
      </c>
      <c r="S511" s="17">
        <f t="shared" si="1413"/>
        <v>0</v>
      </c>
      <c r="T511" s="17">
        <f t="shared" si="1408"/>
        <v>23302.2</v>
      </c>
      <c r="U511" s="17">
        <f t="shared" si="1409"/>
        <v>23302.2</v>
      </c>
      <c r="V511" s="17">
        <f t="shared" si="1410"/>
        <v>23302.2</v>
      </c>
      <c r="W511" s="17">
        <f t="shared" ref="W511:CD511" si="1414">W512</f>
        <v>0</v>
      </c>
      <c r="X511" s="17">
        <f t="shared" si="1414"/>
        <v>0</v>
      </c>
      <c r="Y511" s="17">
        <f t="shared" si="1414"/>
        <v>0</v>
      </c>
      <c r="Z511" s="17">
        <f t="shared" si="1414"/>
        <v>0</v>
      </c>
      <c r="AA511" s="17">
        <f t="shared" si="1414"/>
        <v>0</v>
      </c>
      <c r="AB511" s="17">
        <f t="shared" si="1414"/>
        <v>0</v>
      </c>
      <c r="AC511" s="17">
        <f t="shared" ref="AC511:AC575" si="1415">T511+W511+Z511</f>
        <v>23302.2</v>
      </c>
      <c r="AD511" s="17">
        <f t="shared" ref="AD511:AD575" si="1416">U511+X511+AA511</f>
        <v>23302.2</v>
      </c>
      <c r="AE511" s="17">
        <f t="shared" ref="AE511:AE575" si="1417">V511+Y511+AB511</f>
        <v>23302.2</v>
      </c>
      <c r="AF511" s="17">
        <f t="shared" si="1414"/>
        <v>0</v>
      </c>
      <c r="AG511" s="17">
        <f t="shared" si="1414"/>
        <v>0</v>
      </c>
      <c r="AH511" s="17">
        <f t="shared" si="1414"/>
        <v>0</v>
      </c>
      <c r="AI511" s="17">
        <f t="shared" si="1390"/>
        <v>23302.2</v>
      </c>
      <c r="AJ511" s="17">
        <f t="shared" si="1391"/>
        <v>23302.2</v>
      </c>
      <c r="AK511" s="17">
        <f t="shared" si="1392"/>
        <v>23302.2</v>
      </c>
      <c r="AL511" s="17">
        <f t="shared" si="1414"/>
        <v>0</v>
      </c>
      <c r="AM511" s="17">
        <f t="shared" si="1394"/>
        <v>23302.2</v>
      </c>
      <c r="AN511" s="17">
        <f t="shared" si="1414"/>
        <v>0</v>
      </c>
      <c r="AO511" s="17">
        <f t="shared" si="1414"/>
        <v>0</v>
      </c>
      <c r="AP511" s="17">
        <f t="shared" si="1414"/>
        <v>0</v>
      </c>
      <c r="AQ511" s="17">
        <f t="shared" si="1396"/>
        <v>23302.2</v>
      </c>
      <c r="AR511" s="17">
        <f t="shared" si="1397"/>
        <v>23302.2</v>
      </c>
      <c r="AS511" s="17">
        <f t="shared" si="1398"/>
        <v>23302.2</v>
      </c>
      <c r="AT511" s="17">
        <f t="shared" si="1414"/>
        <v>0</v>
      </c>
      <c r="AU511" s="17">
        <f t="shared" si="1414"/>
        <v>0</v>
      </c>
      <c r="AV511" s="17">
        <f t="shared" si="1414"/>
        <v>0</v>
      </c>
      <c r="AW511" s="17">
        <f t="shared" si="1400"/>
        <v>23302.2</v>
      </c>
      <c r="AX511" s="17">
        <f t="shared" si="1401"/>
        <v>23302.2</v>
      </c>
      <c r="AY511" s="17">
        <f t="shared" si="1402"/>
        <v>23302.2</v>
      </c>
      <c r="AZ511" s="17">
        <f t="shared" si="1414"/>
        <v>0</v>
      </c>
      <c r="BA511" s="17">
        <f t="shared" si="1414"/>
        <v>0</v>
      </c>
      <c r="BB511" s="17">
        <f t="shared" si="1414"/>
        <v>0</v>
      </c>
      <c r="BC511" s="17">
        <f t="shared" si="1316"/>
        <v>23302.2</v>
      </c>
      <c r="BD511" s="17">
        <f t="shared" si="1317"/>
        <v>23302.2</v>
      </c>
      <c r="BE511" s="17">
        <f t="shared" si="1318"/>
        <v>23302.2</v>
      </c>
      <c r="BF511" s="17">
        <f t="shared" si="1414"/>
        <v>0</v>
      </c>
      <c r="BG511" s="17">
        <f t="shared" si="1414"/>
        <v>0</v>
      </c>
      <c r="BH511" s="17">
        <f t="shared" si="1414"/>
        <v>0</v>
      </c>
      <c r="BI511" s="18">
        <f t="shared" si="1313"/>
        <v>23302.2</v>
      </c>
      <c r="BJ511" s="18">
        <f t="shared" si="1314"/>
        <v>23302.2</v>
      </c>
      <c r="BK511" s="18">
        <f t="shared" si="1315"/>
        <v>23302.2</v>
      </c>
      <c r="BL511" s="17">
        <f t="shared" si="1414"/>
        <v>0</v>
      </c>
      <c r="BM511" s="17">
        <f t="shared" si="1414"/>
        <v>0</v>
      </c>
      <c r="BN511" s="17">
        <f t="shared" si="1414"/>
        <v>0</v>
      </c>
      <c r="BO511" s="17">
        <f t="shared" si="1303"/>
        <v>23302.2</v>
      </c>
      <c r="BP511" s="17">
        <f t="shared" si="1304"/>
        <v>23302.2</v>
      </c>
      <c r="BQ511" s="17">
        <f t="shared" si="1305"/>
        <v>23302.2</v>
      </c>
      <c r="BR511" s="17">
        <f t="shared" si="1414"/>
        <v>0</v>
      </c>
      <c r="BS511" s="17">
        <f t="shared" si="1414"/>
        <v>0</v>
      </c>
      <c r="BT511" s="17">
        <f t="shared" si="1414"/>
        <v>0</v>
      </c>
      <c r="BU511" s="17">
        <f t="shared" si="1306"/>
        <v>23302.2</v>
      </c>
      <c r="BV511" s="17">
        <f t="shared" si="1307"/>
        <v>23302.2</v>
      </c>
      <c r="BW511" s="17">
        <f t="shared" si="1308"/>
        <v>23302.2</v>
      </c>
      <c r="BX511" s="17">
        <f t="shared" si="1414"/>
        <v>0</v>
      </c>
      <c r="BY511" s="17">
        <f t="shared" si="1414"/>
        <v>0</v>
      </c>
      <c r="BZ511" s="17">
        <f t="shared" si="1414"/>
        <v>0</v>
      </c>
      <c r="CA511" s="17">
        <f t="shared" si="1309"/>
        <v>23302.2</v>
      </c>
      <c r="CB511" s="17">
        <f t="shared" si="1310"/>
        <v>23302.2</v>
      </c>
      <c r="CC511" s="17">
        <f t="shared" si="1311"/>
        <v>23302.2</v>
      </c>
      <c r="CD511" s="17">
        <f t="shared" si="1414"/>
        <v>0</v>
      </c>
      <c r="CE511" s="26"/>
      <c r="CF511" s="33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7"/>
      <c r="DF511" s="37"/>
      <c r="DG511" s="37"/>
      <c r="DH511" s="37"/>
      <c r="DI511" s="37"/>
      <c r="DJ511" s="37"/>
      <c r="DK511" s="37"/>
      <c r="DL511" s="37"/>
      <c r="DM511" s="37"/>
      <c r="DN511" s="37"/>
      <c r="DO511" s="37"/>
    </row>
    <row r="512" spans="1:119" ht="46.8" x14ac:dyDescent="0.3">
      <c r="A512" s="41" t="s">
        <v>101</v>
      </c>
      <c r="B512" s="39"/>
      <c r="C512" s="41"/>
      <c r="D512" s="41"/>
      <c r="E512" s="14" t="s">
        <v>972</v>
      </c>
      <c r="F512" s="18">
        <f t="shared" ref="F512:K512" si="1418">F513+F517</f>
        <v>23302.2</v>
      </c>
      <c r="G512" s="18">
        <f t="shared" si="1418"/>
        <v>23302.2</v>
      </c>
      <c r="H512" s="18">
        <f t="shared" si="1418"/>
        <v>23302.2</v>
      </c>
      <c r="I512" s="18">
        <f t="shared" si="1418"/>
        <v>0</v>
      </c>
      <c r="J512" s="18">
        <f t="shared" si="1418"/>
        <v>0</v>
      </c>
      <c r="K512" s="18">
        <f t="shared" si="1418"/>
        <v>0</v>
      </c>
      <c r="L512" s="18">
        <f t="shared" si="1269"/>
        <v>23302.2</v>
      </c>
      <c r="M512" s="18">
        <f t="shared" si="1270"/>
        <v>23302.2</v>
      </c>
      <c r="N512" s="18">
        <f t="shared" si="1271"/>
        <v>23302.2</v>
      </c>
      <c r="O512" s="18">
        <f t="shared" ref="O512:S512" si="1419">O513+O517</f>
        <v>0</v>
      </c>
      <c r="P512" s="18">
        <f t="shared" si="1419"/>
        <v>0</v>
      </c>
      <c r="Q512" s="18">
        <f t="shared" si="1419"/>
        <v>0</v>
      </c>
      <c r="R512" s="18">
        <f t="shared" si="1419"/>
        <v>0</v>
      </c>
      <c r="S512" s="18">
        <f t="shared" si="1419"/>
        <v>0</v>
      </c>
      <c r="T512" s="18">
        <f t="shared" si="1408"/>
        <v>23302.2</v>
      </c>
      <c r="U512" s="18">
        <f t="shared" si="1409"/>
        <v>23302.2</v>
      </c>
      <c r="V512" s="18">
        <f t="shared" si="1410"/>
        <v>23302.2</v>
      </c>
      <c r="W512" s="18">
        <f t="shared" ref="W512:CD512" si="1420">W513+W517</f>
        <v>0</v>
      </c>
      <c r="X512" s="18">
        <f t="shared" ref="X512:AB512" si="1421">X513+X517</f>
        <v>0</v>
      </c>
      <c r="Y512" s="18">
        <f t="shared" si="1421"/>
        <v>0</v>
      </c>
      <c r="Z512" s="18">
        <f t="shared" si="1421"/>
        <v>0</v>
      </c>
      <c r="AA512" s="18">
        <f t="shared" si="1421"/>
        <v>0</v>
      </c>
      <c r="AB512" s="18">
        <f t="shared" si="1421"/>
        <v>0</v>
      </c>
      <c r="AC512" s="18">
        <f t="shared" si="1415"/>
        <v>23302.2</v>
      </c>
      <c r="AD512" s="18">
        <f t="shared" si="1416"/>
        <v>23302.2</v>
      </c>
      <c r="AE512" s="18">
        <f t="shared" si="1417"/>
        <v>23302.2</v>
      </c>
      <c r="AF512" s="18">
        <f t="shared" ref="AF512:AH512" si="1422">AF513+AF517</f>
        <v>0</v>
      </c>
      <c r="AG512" s="18">
        <f t="shared" si="1422"/>
        <v>0</v>
      </c>
      <c r="AH512" s="18">
        <f t="shared" si="1422"/>
        <v>0</v>
      </c>
      <c r="AI512" s="18">
        <f t="shared" si="1390"/>
        <v>23302.2</v>
      </c>
      <c r="AJ512" s="18">
        <f t="shared" si="1391"/>
        <v>23302.2</v>
      </c>
      <c r="AK512" s="18">
        <f t="shared" si="1392"/>
        <v>23302.2</v>
      </c>
      <c r="AL512" s="18">
        <f t="shared" ref="AL512" si="1423">AL513+AL517</f>
        <v>0</v>
      </c>
      <c r="AM512" s="18">
        <f t="shared" si="1394"/>
        <v>23302.2</v>
      </c>
      <c r="AN512" s="18">
        <f t="shared" ref="AN512:AP512" si="1424">AN513+AN517</f>
        <v>0</v>
      </c>
      <c r="AO512" s="18">
        <f t="shared" si="1424"/>
        <v>0</v>
      </c>
      <c r="AP512" s="18">
        <f t="shared" si="1424"/>
        <v>0</v>
      </c>
      <c r="AQ512" s="18">
        <f t="shared" si="1396"/>
        <v>23302.2</v>
      </c>
      <c r="AR512" s="18">
        <f t="shared" si="1397"/>
        <v>23302.2</v>
      </c>
      <c r="AS512" s="18">
        <f t="shared" si="1398"/>
        <v>23302.2</v>
      </c>
      <c r="AT512" s="18">
        <f t="shared" ref="AT512:AV512" si="1425">AT513+AT517</f>
        <v>0</v>
      </c>
      <c r="AU512" s="18">
        <f t="shared" si="1425"/>
        <v>0</v>
      </c>
      <c r="AV512" s="18">
        <f t="shared" si="1425"/>
        <v>0</v>
      </c>
      <c r="AW512" s="18">
        <f t="shared" si="1400"/>
        <v>23302.2</v>
      </c>
      <c r="AX512" s="18">
        <f t="shared" si="1401"/>
        <v>23302.2</v>
      </c>
      <c r="AY512" s="18">
        <f t="shared" si="1402"/>
        <v>23302.2</v>
      </c>
      <c r="AZ512" s="18">
        <f t="shared" ref="AZ512:BB512" si="1426">AZ513+AZ517</f>
        <v>0</v>
      </c>
      <c r="BA512" s="18">
        <f t="shared" si="1426"/>
        <v>0</v>
      </c>
      <c r="BB512" s="18">
        <f t="shared" si="1426"/>
        <v>0</v>
      </c>
      <c r="BC512" s="18">
        <f t="shared" si="1316"/>
        <v>23302.2</v>
      </c>
      <c r="BD512" s="18">
        <f t="shared" si="1317"/>
        <v>23302.2</v>
      </c>
      <c r="BE512" s="18">
        <f t="shared" si="1318"/>
        <v>23302.2</v>
      </c>
      <c r="BF512" s="18">
        <f t="shared" ref="BF512:BH512" si="1427">BF513+BF517</f>
        <v>0</v>
      </c>
      <c r="BG512" s="18">
        <f t="shared" si="1427"/>
        <v>0</v>
      </c>
      <c r="BH512" s="18">
        <f t="shared" si="1427"/>
        <v>0</v>
      </c>
      <c r="BI512" s="18">
        <f t="shared" si="1313"/>
        <v>23302.2</v>
      </c>
      <c r="BJ512" s="18">
        <f t="shared" si="1314"/>
        <v>23302.2</v>
      </c>
      <c r="BK512" s="18">
        <f t="shared" si="1315"/>
        <v>23302.2</v>
      </c>
      <c r="BL512" s="18">
        <f t="shared" ref="BL512:BN512" si="1428">BL513+BL517</f>
        <v>0</v>
      </c>
      <c r="BM512" s="18">
        <f t="shared" si="1428"/>
        <v>0</v>
      </c>
      <c r="BN512" s="18">
        <f t="shared" si="1428"/>
        <v>0</v>
      </c>
      <c r="BO512" s="18">
        <f t="shared" si="1303"/>
        <v>23302.2</v>
      </c>
      <c r="BP512" s="18">
        <f t="shared" si="1304"/>
        <v>23302.2</v>
      </c>
      <c r="BQ512" s="18">
        <f t="shared" si="1305"/>
        <v>23302.2</v>
      </c>
      <c r="BR512" s="18">
        <f t="shared" ref="BR512:BT512" si="1429">BR513+BR517</f>
        <v>0</v>
      </c>
      <c r="BS512" s="18">
        <f t="shared" si="1429"/>
        <v>0</v>
      </c>
      <c r="BT512" s="18">
        <f t="shared" si="1429"/>
        <v>0</v>
      </c>
      <c r="BU512" s="18">
        <f t="shared" si="1306"/>
        <v>23302.2</v>
      </c>
      <c r="BV512" s="18">
        <f t="shared" si="1307"/>
        <v>23302.2</v>
      </c>
      <c r="BW512" s="18">
        <f t="shared" si="1308"/>
        <v>23302.2</v>
      </c>
      <c r="BX512" s="18">
        <f t="shared" ref="BX512:BZ512" si="1430">BX513+BX517</f>
        <v>0</v>
      </c>
      <c r="BY512" s="18">
        <f t="shared" si="1430"/>
        <v>0</v>
      </c>
      <c r="BZ512" s="18">
        <f t="shared" si="1430"/>
        <v>0</v>
      </c>
      <c r="CA512" s="18">
        <f t="shared" si="1309"/>
        <v>23302.2</v>
      </c>
      <c r="CB512" s="18">
        <f t="shared" si="1310"/>
        <v>23302.2</v>
      </c>
      <c r="CC512" s="18">
        <f t="shared" si="1311"/>
        <v>23302.2</v>
      </c>
      <c r="CD512" s="18">
        <f t="shared" si="1420"/>
        <v>0</v>
      </c>
      <c r="CE512" s="27"/>
      <c r="CF512" s="33"/>
    </row>
    <row r="513" spans="1:119" ht="31.2" x14ac:dyDescent="0.3">
      <c r="A513" s="41" t="s">
        <v>98</v>
      </c>
      <c r="B513" s="39"/>
      <c r="C513" s="41"/>
      <c r="D513" s="41"/>
      <c r="E513" s="14" t="s">
        <v>634</v>
      </c>
      <c r="F513" s="18">
        <f t="shared" ref="F513:K515" si="1431">F514</f>
        <v>4518.2</v>
      </c>
      <c r="G513" s="18">
        <f t="shared" si="1431"/>
        <v>4518.2</v>
      </c>
      <c r="H513" s="18">
        <f t="shared" si="1431"/>
        <v>4518.2</v>
      </c>
      <c r="I513" s="18">
        <f t="shared" si="1431"/>
        <v>0</v>
      </c>
      <c r="J513" s="18">
        <f t="shared" si="1431"/>
        <v>0</v>
      </c>
      <c r="K513" s="18">
        <f t="shared" si="1431"/>
        <v>0</v>
      </c>
      <c r="L513" s="18">
        <f t="shared" si="1269"/>
        <v>4518.2</v>
      </c>
      <c r="M513" s="18">
        <f t="shared" si="1270"/>
        <v>4518.2</v>
      </c>
      <c r="N513" s="18">
        <f t="shared" si="1271"/>
        <v>4518.2</v>
      </c>
      <c r="O513" s="18">
        <f t="shared" ref="O513:S515" si="1432">O514</f>
        <v>0</v>
      </c>
      <c r="P513" s="18">
        <f t="shared" si="1432"/>
        <v>0</v>
      </c>
      <c r="Q513" s="18">
        <f t="shared" si="1432"/>
        <v>0</v>
      </c>
      <c r="R513" s="18">
        <f t="shared" si="1432"/>
        <v>0</v>
      </c>
      <c r="S513" s="18">
        <f t="shared" si="1432"/>
        <v>0</v>
      </c>
      <c r="T513" s="18">
        <f t="shared" si="1408"/>
        <v>4518.2</v>
      </c>
      <c r="U513" s="18">
        <f t="shared" si="1409"/>
        <v>4518.2</v>
      </c>
      <c r="V513" s="18">
        <f t="shared" si="1410"/>
        <v>4518.2</v>
      </c>
      <c r="W513" s="18">
        <f t="shared" ref="W513:CD515" si="1433">W514</f>
        <v>0</v>
      </c>
      <c r="X513" s="18">
        <f t="shared" si="1433"/>
        <v>0</v>
      </c>
      <c r="Y513" s="18">
        <f t="shared" si="1433"/>
        <v>0</v>
      </c>
      <c r="Z513" s="18">
        <f t="shared" si="1433"/>
        <v>0</v>
      </c>
      <c r="AA513" s="18">
        <f t="shared" si="1433"/>
        <v>0</v>
      </c>
      <c r="AB513" s="18">
        <f t="shared" si="1433"/>
        <v>0</v>
      </c>
      <c r="AC513" s="18">
        <f t="shared" si="1415"/>
        <v>4518.2</v>
      </c>
      <c r="AD513" s="18">
        <f t="shared" si="1416"/>
        <v>4518.2</v>
      </c>
      <c r="AE513" s="18">
        <f t="shared" si="1417"/>
        <v>4518.2</v>
      </c>
      <c r="AF513" s="18">
        <f t="shared" si="1433"/>
        <v>0</v>
      </c>
      <c r="AG513" s="18">
        <f t="shared" si="1433"/>
        <v>0</v>
      </c>
      <c r="AH513" s="18">
        <f t="shared" si="1433"/>
        <v>0</v>
      </c>
      <c r="AI513" s="18">
        <f t="shared" si="1390"/>
        <v>4518.2</v>
      </c>
      <c r="AJ513" s="18">
        <f t="shared" si="1391"/>
        <v>4518.2</v>
      </c>
      <c r="AK513" s="18">
        <f t="shared" si="1392"/>
        <v>4518.2</v>
      </c>
      <c r="AL513" s="18">
        <f t="shared" si="1433"/>
        <v>0</v>
      </c>
      <c r="AM513" s="18">
        <f t="shared" si="1394"/>
        <v>4518.2</v>
      </c>
      <c r="AN513" s="18">
        <f t="shared" si="1433"/>
        <v>0</v>
      </c>
      <c r="AO513" s="18">
        <f t="shared" si="1433"/>
        <v>0</v>
      </c>
      <c r="AP513" s="18">
        <f t="shared" si="1433"/>
        <v>0</v>
      </c>
      <c r="AQ513" s="18">
        <f t="shared" si="1396"/>
        <v>4518.2</v>
      </c>
      <c r="AR513" s="18">
        <f t="shared" si="1397"/>
        <v>4518.2</v>
      </c>
      <c r="AS513" s="18">
        <f t="shared" si="1398"/>
        <v>4518.2</v>
      </c>
      <c r="AT513" s="18">
        <f t="shared" si="1433"/>
        <v>0</v>
      </c>
      <c r="AU513" s="18">
        <f t="shared" si="1433"/>
        <v>0</v>
      </c>
      <c r="AV513" s="18">
        <f t="shared" si="1433"/>
        <v>0</v>
      </c>
      <c r="AW513" s="18">
        <f t="shared" si="1400"/>
        <v>4518.2</v>
      </c>
      <c r="AX513" s="18">
        <f t="shared" si="1401"/>
        <v>4518.2</v>
      </c>
      <c r="AY513" s="18">
        <f t="shared" si="1402"/>
        <v>4518.2</v>
      </c>
      <c r="AZ513" s="18">
        <f t="shared" si="1433"/>
        <v>0</v>
      </c>
      <c r="BA513" s="18">
        <f t="shared" si="1433"/>
        <v>0</v>
      </c>
      <c r="BB513" s="18">
        <f t="shared" si="1433"/>
        <v>0</v>
      </c>
      <c r="BC513" s="18">
        <f t="shared" si="1316"/>
        <v>4518.2</v>
      </c>
      <c r="BD513" s="18">
        <f t="shared" si="1317"/>
        <v>4518.2</v>
      </c>
      <c r="BE513" s="18">
        <f t="shared" si="1318"/>
        <v>4518.2</v>
      </c>
      <c r="BF513" s="18">
        <f t="shared" si="1433"/>
        <v>0</v>
      </c>
      <c r="BG513" s="18">
        <f t="shared" si="1433"/>
        <v>0</v>
      </c>
      <c r="BH513" s="18">
        <f t="shared" si="1433"/>
        <v>0</v>
      </c>
      <c r="BI513" s="18">
        <f t="shared" si="1313"/>
        <v>4518.2</v>
      </c>
      <c r="BJ513" s="18">
        <f t="shared" si="1314"/>
        <v>4518.2</v>
      </c>
      <c r="BK513" s="18">
        <f t="shared" si="1315"/>
        <v>4518.2</v>
      </c>
      <c r="BL513" s="18">
        <f t="shared" si="1433"/>
        <v>0</v>
      </c>
      <c r="BM513" s="18">
        <f t="shared" si="1433"/>
        <v>0</v>
      </c>
      <c r="BN513" s="18">
        <f t="shared" si="1433"/>
        <v>0</v>
      </c>
      <c r="BO513" s="18">
        <f t="shared" si="1303"/>
        <v>4518.2</v>
      </c>
      <c r="BP513" s="18">
        <f t="shared" si="1304"/>
        <v>4518.2</v>
      </c>
      <c r="BQ513" s="18">
        <f t="shared" si="1305"/>
        <v>4518.2</v>
      </c>
      <c r="BR513" s="18">
        <f t="shared" si="1433"/>
        <v>0</v>
      </c>
      <c r="BS513" s="18">
        <f t="shared" si="1433"/>
        <v>0</v>
      </c>
      <c r="BT513" s="18">
        <f t="shared" si="1433"/>
        <v>0</v>
      </c>
      <c r="BU513" s="18">
        <f t="shared" si="1306"/>
        <v>4518.2</v>
      </c>
      <c r="BV513" s="18">
        <f t="shared" si="1307"/>
        <v>4518.2</v>
      </c>
      <c r="BW513" s="18">
        <f t="shared" si="1308"/>
        <v>4518.2</v>
      </c>
      <c r="BX513" s="18">
        <f t="shared" si="1433"/>
        <v>0</v>
      </c>
      <c r="BY513" s="18">
        <f t="shared" si="1433"/>
        <v>0</v>
      </c>
      <c r="BZ513" s="18">
        <f t="shared" si="1433"/>
        <v>0</v>
      </c>
      <c r="CA513" s="18">
        <f t="shared" si="1309"/>
        <v>4518.2</v>
      </c>
      <c r="CB513" s="18">
        <f t="shared" si="1310"/>
        <v>4518.2</v>
      </c>
      <c r="CC513" s="18">
        <f t="shared" si="1311"/>
        <v>4518.2</v>
      </c>
      <c r="CD513" s="18">
        <f t="shared" si="1433"/>
        <v>0</v>
      </c>
      <c r="CE513" s="27"/>
      <c r="CF513" s="33"/>
    </row>
    <row r="514" spans="1:119" ht="46.8" x14ac:dyDescent="0.3">
      <c r="A514" s="41" t="s">
        <v>98</v>
      </c>
      <c r="B514" s="39">
        <v>600</v>
      </c>
      <c r="C514" s="41"/>
      <c r="D514" s="41"/>
      <c r="E514" s="14" t="s">
        <v>554</v>
      </c>
      <c r="F514" s="18">
        <f t="shared" si="1431"/>
        <v>4518.2</v>
      </c>
      <c r="G514" s="18">
        <f t="shared" si="1431"/>
        <v>4518.2</v>
      </c>
      <c r="H514" s="18">
        <f t="shared" si="1431"/>
        <v>4518.2</v>
      </c>
      <c r="I514" s="18">
        <f t="shared" si="1431"/>
        <v>0</v>
      </c>
      <c r="J514" s="18">
        <f t="shared" si="1431"/>
        <v>0</v>
      </c>
      <c r="K514" s="18">
        <f t="shared" si="1431"/>
        <v>0</v>
      </c>
      <c r="L514" s="18">
        <f t="shared" si="1269"/>
        <v>4518.2</v>
      </c>
      <c r="M514" s="18">
        <f t="shared" si="1270"/>
        <v>4518.2</v>
      </c>
      <c r="N514" s="18">
        <f t="shared" si="1271"/>
        <v>4518.2</v>
      </c>
      <c r="O514" s="18">
        <f t="shared" si="1432"/>
        <v>0</v>
      </c>
      <c r="P514" s="18">
        <f t="shared" si="1432"/>
        <v>0</v>
      </c>
      <c r="Q514" s="18">
        <f t="shared" si="1432"/>
        <v>0</v>
      </c>
      <c r="R514" s="18">
        <f t="shared" si="1432"/>
        <v>0</v>
      </c>
      <c r="S514" s="18">
        <f t="shared" si="1432"/>
        <v>0</v>
      </c>
      <c r="T514" s="18">
        <f t="shared" si="1408"/>
        <v>4518.2</v>
      </c>
      <c r="U514" s="18">
        <f t="shared" si="1409"/>
        <v>4518.2</v>
      </c>
      <c r="V514" s="18">
        <f t="shared" si="1410"/>
        <v>4518.2</v>
      </c>
      <c r="W514" s="18">
        <f t="shared" si="1433"/>
        <v>0</v>
      </c>
      <c r="X514" s="18">
        <f t="shared" si="1433"/>
        <v>0</v>
      </c>
      <c r="Y514" s="18">
        <f t="shared" si="1433"/>
        <v>0</v>
      </c>
      <c r="Z514" s="18">
        <f t="shared" si="1433"/>
        <v>0</v>
      </c>
      <c r="AA514" s="18">
        <f t="shared" si="1433"/>
        <v>0</v>
      </c>
      <c r="AB514" s="18">
        <f t="shared" si="1433"/>
        <v>0</v>
      </c>
      <c r="AC514" s="18">
        <f t="shared" si="1415"/>
        <v>4518.2</v>
      </c>
      <c r="AD514" s="18">
        <f t="shared" si="1416"/>
        <v>4518.2</v>
      </c>
      <c r="AE514" s="18">
        <f t="shared" si="1417"/>
        <v>4518.2</v>
      </c>
      <c r="AF514" s="18">
        <f t="shared" si="1433"/>
        <v>0</v>
      </c>
      <c r="AG514" s="18">
        <f t="shared" si="1433"/>
        <v>0</v>
      </c>
      <c r="AH514" s="18">
        <f t="shared" si="1433"/>
        <v>0</v>
      </c>
      <c r="AI514" s="18">
        <f t="shared" si="1390"/>
        <v>4518.2</v>
      </c>
      <c r="AJ514" s="18">
        <f t="shared" si="1391"/>
        <v>4518.2</v>
      </c>
      <c r="AK514" s="18">
        <f t="shared" si="1392"/>
        <v>4518.2</v>
      </c>
      <c r="AL514" s="18">
        <f t="shared" si="1433"/>
        <v>0</v>
      </c>
      <c r="AM514" s="18">
        <f t="shared" si="1394"/>
        <v>4518.2</v>
      </c>
      <c r="AN514" s="18">
        <f t="shared" si="1433"/>
        <v>0</v>
      </c>
      <c r="AO514" s="18">
        <f t="shared" si="1433"/>
        <v>0</v>
      </c>
      <c r="AP514" s="18">
        <f t="shared" si="1433"/>
        <v>0</v>
      </c>
      <c r="AQ514" s="18">
        <f t="shared" si="1396"/>
        <v>4518.2</v>
      </c>
      <c r="AR514" s="18">
        <f t="shared" si="1397"/>
        <v>4518.2</v>
      </c>
      <c r="AS514" s="18">
        <f t="shared" si="1398"/>
        <v>4518.2</v>
      </c>
      <c r="AT514" s="18">
        <f t="shared" si="1433"/>
        <v>0</v>
      </c>
      <c r="AU514" s="18">
        <f t="shared" si="1433"/>
        <v>0</v>
      </c>
      <c r="AV514" s="18">
        <f t="shared" si="1433"/>
        <v>0</v>
      </c>
      <c r="AW514" s="18">
        <f t="shared" si="1400"/>
        <v>4518.2</v>
      </c>
      <c r="AX514" s="18">
        <f t="shared" si="1401"/>
        <v>4518.2</v>
      </c>
      <c r="AY514" s="18">
        <f t="shared" si="1402"/>
        <v>4518.2</v>
      </c>
      <c r="AZ514" s="18">
        <f t="shared" si="1433"/>
        <v>0</v>
      </c>
      <c r="BA514" s="18">
        <f t="shared" si="1433"/>
        <v>0</v>
      </c>
      <c r="BB514" s="18">
        <f t="shared" si="1433"/>
        <v>0</v>
      </c>
      <c r="BC514" s="18">
        <f t="shared" si="1316"/>
        <v>4518.2</v>
      </c>
      <c r="BD514" s="18">
        <f t="shared" si="1317"/>
        <v>4518.2</v>
      </c>
      <c r="BE514" s="18">
        <f t="shared" si="1318"/>
        <v>4518.2</v>
      </c>
      <c r="BF514" s="18">
        <f t="shared" si="1433"/>
        <v>0</v>
      </c>
      <c r="BG514" s="18">
        <f t="shared" si="1433"/>
        <v>0</v>
      </c>
      <c r="BH514" s="18">
        <f t="shared" si="1433"/>
        <v>0</v>
      </c>
      <c r="BI514" s="18">
        <f t="shared" si="1313"/>
        <v>4518.2</v>
      </c>
      <c r="BJ514" s="18">
        <f t="shared" si="1314"/>
        <v>4518.2</v>
      </c>
      <c r="BK514" s="18">
        <f t="shared" si="1315"/>
        <v>4518.2</v>
      </c>
      <c r="BL514" s="18">
        <f t="shared" si="1433"/>
        <v>0</v>
      </c>
      <c r="BM514" s="18">
        <f t="shared" si="1433"/>
        <v>0</v>
      </c>
      <c r="BN514" s="18">
        <f t="shared" si="1433"/>
        <v>0</v>
      </c>
      <c r="BO514" s="18">
        <f t="shared" si="1303"/>
        <v>4518.2</v>
      </c>
      <c r="BP514" s="18">
        <f t="shared" si="1304"/>
        <v>4518.2</v>
      </c>
      <c r="BQ514" s="18">
        <f t="shared" si="1305"/>
        <v>4518.2</v>
      </c>
      <c r="BR514" s="18">
        <f t="shared" si="1433"/>
        <v>0</v>
      </c>
      <c r="BS514" s="18">
        <f t="shared" si="1433"/>
        <v>0</v>
      </c>
      <c r="BT514" s="18">
        <f t="shared" si="1433"/>
        <v>0</v>
      </c>
      <c r="BU514" s="18">
        <f t="shared" si="1306"/>
        <v>4518.2</v>
      </c>
      <c r="BV514" s="18">
        <f t="shared" si="1307"/>
        <v>4518.2</v>
      </c>
      <c r="BW514" s="18">
        <f t="shared" si="1308"/>
        <v>4518.2</v>
      </c>
      <c r="BX514" s="18">
        <f t="shared" si="1433"/>
        <v>0</v>
      </c>
      <c r="BY514" s="18">
        <f t="shared" si="1433"/>
        <v>0</v>
      </c>
      <c r="BZ514" s="18">
        <f t="shared" si="1433"/>
        <v>0</v>
      </c>
      <c r="CA514" s="18">
        <f t="shared" si="1309"/>
        <v>4518.2</v>
      </c>
      <c r="CB514" s="18">
        <f t="shared" si="1310"/>
        <v>4518.2</v>
      </c>
      <c r="CC514" s="18">
        <f t="shared" si="1311"/>
        <v>4518.2</v>
      </c>
      <c r="CD514" s="18">
        <f t="shared" si="1433"/>
        <v>0</v>
      </c>
      <c r="CE514" s="27"/>
      <c r="CF514" s="33"/>
    </row>
    <row r="515" spans="1:119" x14ac:dyDescent="0.3">
      <c r="A515" s="41" t="s">
        <v>98</v>
      </c>
      <c r="B515" s="39">
        <v>620</v>
      </c>
      <c r="C515" s="41"/>
      <c r="D515" s="41"/>
      <c r="E515" s="14" t="s">
        <v>569</v>
      </c>
      <c r="F515" s="18">
        <f t="shared" si="1431"/>
        <v>4518.2</v>
      </c>
      <c r="G515" s="18">
        <f t="shared" si="1431"/>
        <v>4518.2</v>
      </c>
      <c r="H515" s="18">
        <f t="shared" si="1431"/>
        <v>4518.2</v>
      </c>
      <c r="I515" s="18">
        <f t="shared" si="1431"/>
        <v>0</v>
      </c>
      <c r="J515" s="18">
        <f t="shared" si="1431"/>
        <v>0</v>
      </c>
      <c r="K515" s="18">
        <f t="shared" si="1431"/>
        <v>0</v>
      </c>
      <c r="L515" s="18">
        <f t="shared" si="1269"/>
        <v>4518.2</v>
      </c>
      <c r="M515" s="18">
        <f t="shared" si="1270"/>
        <v>4518.2</v>
      </c>
      <c r="N515" s="18">
        <f t="shared" si="1271"/>
        <v>4518.2</v>
      </c>
      <c r="O515" s="18">
        <f t="shared" si="1432"/>
        <v>0</v>
      </c>
      <c r="P515" s="18">
        <f t="shared" si="1432"/>
        <v>0</v>
      </c>
      <c r="Q515" s="18">
        <f t="shared" si="1432"/>
        <v>0</v>
      </c>
      <c r="R515" s="18">
        <f t="shared" si="1432"/>
        <v>0</v>
      </c>
      <c r="S515" s="18">
        <f t="shared" si="1432"/>
        <v>0</v>
      </c>
      <c r="T515" s="18">
        <f t="shared" si="1408"/>
        <v>4518.2</v>
      </c>
      <c r="U515" s="18">
        <f t="shared" si="1409"/>
        <v>4518.2</v>
      </c>
      <c r="V515" s="18">
        <f t="shared" si="1410"/>
        <v>4518.2</v>
      </c>
      <c r="W515" s="18">
        <f t="shared" si="1433"/>
        <v>0</v>
      </c>
      <c r="X515" s="18">
        <f t="shared" si="1433"/>
        <v>0</v>
      </c>
      <c r="Y515" s="18">
        <f t="shared" si="1433"/>
        <v>0</v>
      </c>
      <c r="Z515" s="18">
        <f t="shared" si="1433"/>
        <v>0</v>
      </c>
      <c r="AA515" s="18">
        <f t="shared" si="1433"/>
        <v>0</v>
      </c>
      <c r="AB515" s="18">
        <f t="shared" si="1433"/>
        <v>0</v>
      </c>
      <c r="AC515" s="18">
        <f t="shared" si="1415"/>
        <v>4518.2</v>
      </c>
      <c r="AD515" s="18">
        <f t="shared" si="1416"/>
        <v>4518.2</v>
      </c>
      <c r="AE515" s="18">
        <f t="shared" si="1417"/>
        <v>4518.2</v>
      </c>
      <c r="AF515" s="18">
        <f t="shared" si="1433"/>
        <v>0</v>
      </c>
      <c r="AG515" s="18">
        <f t="shared" si="1433"/>
        <v>0</v>
      </c>
      <c r="AH515" s="18">
        <f t="shared" si="1433"/>
        <v>0</v>
      </c>
      <c r="AI515" s="18">
        <f t="shared" si="1390"/>
        <v>4518.2</v>
      </c>
      <c r="AJ515" s="18">
        <f t="shared" si="1391"/>
        <v>4518.2</v>
      </c>
      <c r="AK515" s="18">
        <f t="shared" si="1392"/>
        <v>4518.2</v>
      </c>
      <c r="AL515" s="18">
        <f t="shared" si="1433"/>
        <v>0</v>
      </c>
      <c r="AM515" s="18">
        <f t="shared" si="1394"/>
        <v>4518.2</v>
      </c>
      <c r="AN515" s="18">
        <f t="shared" si="1433"/>
        <v>0</v>
      </c>
      <c r="AO515" s="18">
        <f t="shared" si="1433"/>
        <v>0</v>
      </c>
      <c r="AP515" s="18">
        <f t="shared" si="1433"/>
        <v>0</v>
      </c>
      <c r="AQ515" s="18">
        <f t="shared" si="1396"/>
        <v>4518.2</v>
      </c>
      <c r="AR515" s="18">
        <f t="shared" si="1397"/>
        <v>4518.2</v>
      </c>
      <c r="AS515" s="18">
        <f t="shared" si="1398"/>
        <v>4518.2</v>
      </c>
      <c r="AT515" s="18">
        <f t="shared" si="1433"/>
        <v>0</v>
      </c>
      <c r="AU515" s="18">
        <f t="shared" si="1433"/>
        <v>0</v>
      </c>
      <c r="AV515" s="18">
        <f t="shared" si="1433"/>
        <v>0</v>
      </c>
      <c r="AW515" s="18">
        <f t="shared" si="1400"/>
        <v>4518.2</v>
      </c>
      <c r="AX515" s="18">
        <f t="shared" si="1401"/>
        <v>4518.2</v>
      </c>
      <c r="AY515" s="18">
        <f t="shared" si="1402"/>
        <v>4518.2</v>
      </c>
      <c r="AZ515" s="18">
        <f t="shared" si="1433"/>
        <v>0</v>
      </c>
      <c r="BA515" s="18">
        <f t="shared" si="1433"/>
        <v>0</v>
      </c>
      <c r="BB515" s="18">
        <f t="shared" si="1433"/>
        <v>0</v>
      </c>
      <c r="BC515" s="18">
        <f t="shared" si="1316"/>
        <v>4518.2</v>
      </c>
      <c r="BD515" s="18">
        <f t="shared" si="1317"/>
        <v>4518.2</v>
      </c>
      <c r="BE515" s="18">
        <f t="shared" si="1318"/>
        <v>4518.2</v>
      </c>
      <c r="BF515" s="18">
        <f t="shared" si="1433"/>
        <v>0</v>
      </c>
      <c r="BG515" s="18">
        <f t="shared" si="1433"/>
        <v>0</v>
      </c>
      <c r="BH515" s="18">
        <f t="shared" si="1433"/>
        <v>0</v>
      </c>
      <c r="BI515" s="18">
        <f t="shared" si="1313"/>
        <v>4518.2</v>
      </c>
      <c r="BJ515" s="18">
        <f t="shared" si="1314"/>
        <v>4518.2</v>
      </c>
      <c r="BK515" s="18">
        <f t="shared" si="1315"/>
        <v>4518.2</v>
      </c>
      <c r="BL515" s="18">
        <f t="shared" si="1433"/>
        <v>0</v>
      </c>
      <c r="BM515" s="18">
        <f t="shared" si="1433"/>
        <v>0</v>
      </c>
      <c r="BN515" s="18">
        <f t="shared" si="1433"/>
        <v>0</v>
      </c>
      <c r="BO515" s="18">
        <f t="shared" si="1303"/>
        <v>4518.2</v>
      </c>
      <c r="BP515" s="18">
        <f t="shared" si="1304"/>
        <v>4518.2</v>
      </c>
      <c r="BQ515" s="18">
        <f t="shared" si="1305"/>
        <v>4518.2</v>
      </c>
      <c r="BR515" s="18">
        <f t="shared" si="1433"/>
        <v>0</v>
      </c>
      <c r="BS515" s="18">
        <f t="shared" si="1433"/>
        <v>0</v>
      </c>
      <c r="BT515" s="18">
        <f t="shared" si="1433"/>
        <v>0</v>
      </c>
      <c r="BU515" s="18">
        <f t="shared" si="1306"/>
        <v>4518.2</v>
      </c>
      <c r="BV515" s="18">
        <f t="shared" si="1307"/>
        <v>4518.2</v>
      </c>
      <c r="BW515" s="18">
        <f t="shared" si="1308"/>
        <v>4518.2</v>
      </c>
      <c r="BX515" s="18">
        <f t="shared" si="1433"/>
        <v>0</v>
      </c>
      <c r="BY515" s="18">
        <f t="shared" si="1433"/>
        <v>0</v>
      </c>
      <c r="BZ515" s="18">
        <f t="shared" si="1433"/>
        <v>0</v>
      </c>
      <c r="CA515" s="18">
        <f t="shared" si="1309"/>
        <v>4518.2</v>
      </c>
      <c r="CB515" s="18">
        <f t="shared" si="1310"/>
        <v>4518.2</v>
      </c>
      <c r="CC515" s="18">
        <f t="shared" si="1311"/>
        <v>4518.2</v>
      </c>
      <c r="CD515" s="18">
        <f t="shared" si="1433"/>
        <v>0</v>
      </c>
      <c r="CE515" s="27"/>
      <c r="CF515" s="33"/>
    </row>
    <row r="516" spans="1:119" x14ac:dyDescent="0.3">
      <c r="A516" s="41" t="s">
        <v>98</v>
      </c>
      <c r="B516" s="39">
        <v>620</v>
      </c>
      <c r="C516" s="41" t="s">
        <v>27</v>
      </c>
      <c r="D516" s="41" t="s">
        <v>27</v>
      </c>
      <c r="E516" s="14" t="s">
        <v>535</v>
      </c>
      <c r="F516" s="18">
        <v>4518.2</v>
      </c>
      <c r="G516" s="18">
        <v>4518.2</v>
      </c>
      <c r="H516" s="18">
        <v>4518.2</v>
      </c>
      <c r="I516" s="18"/>
      <c r="J516" s="18"/>
      <c r="K516" s="18"/>
      <c r="L516" s="18">
        <f t="shared" si="1269"/>
        <v>4518.2</v>
      </c>
      <c r="M516" s="18">
        <f t="shared" si="1270"/>
        <v>4518.2</v>
      </c>
      <c r="N516" s="18">
        <f t="shared" si="1271"/>
        <v>4518.2</v>
      </c>
      <c r="O516" s="18"/>
      <c r="P516" s="18"/>
      <c r="Q516" s="18"/>
      <c r="R516" s="18"/>
      <c r="S516" s="18"/>
      <c r="T516" s="18">
        <f t="shared" si="1408"/>
        <v>4518.2</v>
      </c>
      <c r="U516" s="18">
        <f t="shared" si="1409"/>
        <v>4518.2</v>
      </c>
      <c r="V516" s="18">
        <f t="shared" si="1410"/>
        <v>4518.2</v>
      </c>
      <c r="W516" s="18"/>
      <c r="X516" s="18"/>
      <c r="Y516" s="18"/>
      <c r="Z516" s="18"/>
      <c r="AA516" s="18"/>
      <c r="AB516" s="18"/>
      <c r="AC516" s="18">
        <f t="shared" si="1415"/>
        <v>4518.2</v>
      </c>
      <c r="AD516" s="18">
        <f t="shared" si="1416"/>
        <v>4518.2</v>
      </c>
      <c r="AE516" s="18">
        <f t="shared" si="1417"/>
        <v>4518.2</v>
      </c>
      <c r="AF516" s="18"/>
      <c r="AG516" s="18"/>
      <c r="AH516" s="18"/>
      <c r="AI516" s="18">
        <f t="shared" si="1390"/>
        <v>4518.2</v>
      </c>
      <c r="AJ516" s="18">
        <f t="shared" si="1391"/>
        <v>4518.2</v>
      </c>
      <c r="AK516" s="18">
        <f t="shared" si="1392"/>
        <v>4518.2</v>
      </c>
      <c r="AL516" s="18"/>
      <c r="AM516" s="18">
        <f t="shared" si="1394"/>
        <v>4518.2</v>
      </c>
      <c r="AN516" s="18"/>
      <c r="AO516" s="18"/>
      <c r="AP516" s="18"/>
      <c r="AQ516" s="18">
        <f t="shared" si="1396"/>
        <v>4518.2</v>
      </c>
      <c r="AR516" s="18">
        <f t="shared" si="1397"/>
        <v>4518.2</v>
      </c>
      <c r="AS516" s="18">
        <f t="shared" si="1398"/>
        <v>4518.2</v>
      </c>
      <c r="AT516" s="18"/>
      <c r="AU516" s="18"/>
      <c r="AV516" s="18"/>
      <c r="AW516" s="18">
        <f t="shared" si="1400"/>
        <v>4518.2</v>
      </c>
      <c r="AX516" s="18">
        <f t="shared" si="1401"/>
        <v>4518.2</v>
      </c>
      <c r="AY516" s="18">
        <f t="shared" si="1402"/>
        <v>4518.2</v>
      </c>
      <c r="AZ516" s="18"/>
      <c r="BA516" s="18"/>
      <c r="BB516" s="18"/>
      <c r="BC516" s="18">
        <f t="shared" si="1316"/>
        <v>4518.2</v>
      </c>
      <c r="BD516" s="18">
        <f t="shared" si="1317"/>
        <v>4518.2</v>
      </c>
      <c r="BE516" s="18">
        <f t="shared" si="1318"/>
        <v>4518.2</v>
      </c>
      <c r="BF516" s="18"/>
      <c r="BG516" s="18"/>
      <c r="BH516" s="18"/>
      <c r="BI516" s="18">
        <f t="shared" si="1313"/>
        <v>4518.2</v>
      </c>
      <c r="BJ516" s="18">
        <f t="shared" si="1314"/>
        <v>4518.2</v>
      </c>
      <c r="BK516" s="18">
        <f t="shared" si="1315"/>
        <v>4518.2</v>
      </c>
      <c r="BL516" s="18"/>
      <c r="BM516" s="18"/>
      <c r="BN516" s="18"/>
      <c r="BO516" s="18">
        <f t="shared" si="1303"/>
        <v>4518.2</v>
      </c>
      <c r="BP516" s="18">
        <f t="shared" si="1304"/>
        <v>4518.2</v>
      </c>
      <c r="BQ516" s="18">
        <f t="shared" si="1305"/>
        <v>4518.2</v>
      </c>
      <c r="BR516" s="18"/>
      <c r="BS516" s="18"/>
      <c r="BT516" s="18"/>
      <c r="BU516" s="18">
        <f t="shared" si="1306"/>
        <v>4518.2</v>
      </c>
      <c r="BV516" s="18">
        <f t="shared" si="1307"/>
        <v>4518.2</v>
      </c>
      <c r="BW516" s="18">
        <f t="shared" si="1308"/>
        <v>4518.2</v>
      </c>
      <c r="BX516" s="18"/>
      <c r="BY516" s="18"/>
      <c r="BZ516" s="18"/>
      <c r="CA516" s="18">
        <f t="shared" si="1309"/>
        <v>4518.2</v>
      </c>
      <c r="CB516" s="18">
        <f t="shared" si="1310"/>
        <v>4518.2</v>
      </c>
      <c r="CC516" s="18">
        <f t="shared" si="1311"/>
        <v>4518.2</v>
      </c>
      <c r="CD516" s="18"/>
      <c r="CE516" s="27"/>
      <c r="CF516" s="33"/>
    </row>
    <row r="517" spans="1:119" ht="78" x14ac:dyDescent="0.3">
      <c r="A517" s="41" t="s">
        <v>99</v>
      </c>
      <c r="B517" s="39"/>
      <c r="C517" s="41"/>
      <c r="D517" s="41"/>
      <c r="E517" s="14" t="s">
        <v>635</v>
      </c>
      <c r="F517" s="18">
        <f t="shared" ref="F517:K519" si="1434">F518</f>
        <v>18784</v>
      </c>
      <c r="G517" s="18">
        <f t="shared" si="1434"/>
        <v>18784</v>
      </c>
      <c r="H517" s="18">
        <f t="shared" si="1434"/>
        <v>18784</v>
      </c>
      <c r="I517" s="18">
        <f t="shared" si="1434"/>
        <v>0</v>
      </c>
      <c r="J517" s="18">
        <f t="shared" si="1434"/>
        <v>0</v>
      </c>
      <c r="K517" s="18">
        <f t="shared" si="1434"/>
        <v>0</v>
      </c>
      <c r="L517" s="18">
        <f t="shared" si="1269"/>
        <v>18784</v>
      </c>
      <c r="M517" s="18">
        <f t="shared" si="1270"/>
        <v>18784</v>
      </c>
      <c r="N517" s="18">
        <f t="shared" si="1271"/>
        <v>18784</v>
      </c>
      <c r="O517" s="18">
        <f t="shared" ref="O517:S519" si="1435">O518</f>
        <v>0</v>
      </c>
      <c r="P517" s="18">
        <f t="shared" si="1435"/>
        <v>0</v>
      </c>
      <c r="Q517" s="18">
        <f t="shared" si="1435"/>
        <v>0</v>
      </c>
      <c r="R517" s="18">
        <f t="shared" si="1435"/>
        <v>0</v>
      </c>
      <c r="S517" s="18">
        <f t="shared" si="1435"/>
        <v>0</v>
      </c>
      <c r="T517" s="18">
        <f t="shared" si="1408"/>
        <v>18784</v>
      </c>
      <c r="U517" s="18">
        <f t="shared" si="1409"/>
        <v>18784</v>
      </c>
      <c r="V517" s="18">
        <f t="shared" si="1410"/>
        <v>18784</v>
      </c>
      <c r="W517" s="18">
        <f t="shared" ref="W517:CD519" si="1436">W518</f>
        <v>0</v>
      </c>
      <c r="X517" s="18">
        <f t="shared" si="1436"/>
        <v>0</v>
      </c>
      <c r="Y517" s="18">
        <f t="shared" si="1436"/>
        <v>0</v>
      </c>
      <c r="Z517" s="18">
        <f t="shared" si="1436"/>
        <v>0</v>
      </c>
      <c r="AA517" s="18">
        <f t="shared" si="1436"/>
        <v>0</v>
      </c>
      <c r="AB517" s="18">
        <f t="shared" si="1436"/>
        <v>0</v>
      </c>
      <c r="AC517" s="18">
        <f t="shared" si="1415"/>
        <v>18784</v>
      </c>
      <c r="AD517" s="18">
        <f t="shared" si="1416"/>
        <v>18784</v>
      </c>
      <c r="AE517" s="18">
        <f t="shared" si="1417"/>
        <v>18784</v>
      </c>
      <c r="AF517" s="18">
        <f t="shared" si="1436"/>
        <v>0</v>
      </c>
      <c r="AG517" s="18">
        <f t="shared" si="1436"/>
        <v>0</v>
      </c>
      <c r="AH517" s="18">
        <f t="shared" si="1436"/>
        <v>0</v>
      </c>
      <c r="AI517" s="18">
        <f t="shared" si="1390"/>
        <v>18784</v>
      </c>
      <c r="AJ517" s="18">
        <f t="shared" si="1391"/>
        <v>18784</v>
      </c>
      <c r="AK517" s="18">
        <f t="shared" si="1392"/>
        <v>18784</v>
      </c>
      <c r="AL517" s="18">
        <f t="shared" si="1436"/>
        <v>0</v>
      </c>
      <c r="AM517" s="18">
        <f t="shared" si="1394"/>
        <v>18784</v>
      </c>
      <c r="AN517" s="18">
        <f t="shared" si="1436"/>
        <v>0</v>
      </c>
      <c r="AO517" s="18">
        <f t="shared" si="1436"/>
        <v>0</v>
      </c>
      <c r="AP517" s="18">
        <f t="shared" si="1436"/>
        <v>0</v>
      </c>
      <c r="AQ517" s="18">
        <f t="shared" si="1396"/>
        <v>18784</v>
      </c>
      <c r="AR517" s="18">
        <f t="shared" si="1397"/>
        <v>18784</v>
      </c>
      <c r="AS517" s="18">
        <f t="shared" si="1398"/>
        <v>18784</v>
      </c>
      <c r="AT517" s="18">
        <f t="shared" si="1436"/>
        <v>0</v>
      </c>
      <c r="AU517" s="18">
        <f t="shared" si="1436"/>
        <v>0</v>
      </c>
      <c r="AV517" s="18">
        <f t="shared" si="1436"/>
        <v>0</v>
      </c>
      <c r="AW517" s="18">
        <f t="shared" si="1400"/>
        <v>18784</v>
      </c>
      <c r="AX517" s="18">
        <f t="shared" si="1401"/>
        <v>18784</v>
      </c>
      <c r="AY517" s="18">
        <f t="shared" si="1402"/>
        <v>18784</v>
      </c>
      <c r="AZ517" s="18">
        <f t="shared" si="1436"/>
        <v>0</v>
      </c>
      <c r="BA517" s="18">
        <f t="shared" si="1436"/>
        <v>0</v>
      </c>
      <c r="BB517" s="18">
        <f t="shared" si="1436"/>
        <v>0</v>
      </c>
      <c r="BC517" s="18">
        <f t="shared" si="1316"/>
        <v>18784</v>
      </c>
      <c r="BD517" s="18">
        <f t="shared" si="1317"/>
        <v>18784</v>
      </c>
      <c r="BE517" s="18">
        <f t="shared" si="1318"/>
        <v>18784</v>
      </c>
      <c r="BF517" s="18">
        <f t="shared" si="1436"/>
        <v>0</v>
      </c>
      <c r="BG517" s="18">
        <f t="shared" si="1436"/>
        <v>0</v>
      </c>
      <c r="BH517" s="18">
        <f t="shared" si="1436"/>
        <v>0</v>
      </c>
      <c r="BI517" s="18">
        <f t="shared" si="1313"/>
        <v>18784</v>
      </c>
      <c r="BJ517" s="18">
        <f t="shared" si="1314"/>
        <v>18784</v>
      </c>
      <c r="BK517" s="18">
        <f t="shared" si="1315"/>
        <v>18784</v>
      </c>
      <c r="BL517" s="18">
        <f t="shared" si="1436"/>
        <v>0</v>
      </c>
      <c r="BM517" s="18">
        <f t="shared" si="1436"/>
        <v>0</v>
      </c>
      <c r="BN517" s="18">
        <f t="shared" si="1436"/>
        <v>0</v>
      </c>
      <c r="BO517" s="18">
        <f t="shared" si="1303"/>
        <v>18784</v>
      </c>
      <c r="BP517" s="18">
        <f t="shared" si="1304"/>
        <v>18784</v>
      </c>
      <c r="BQ517" s="18">
        <f t="shared" si="1305"/>
        <v>18784</v>
      </c>
      <c r="BR517" s="18">
        <f t="shared" si="1436"/>
        <v>0</v>
      </c>
      <c r="BS517" s="18">
        <f t="shared" si="1436"/>
        <v>0</v>
      </c>
      <c r="BT517" s="18">
        <f t="shared" si="1436"/>
        <v>0</v>
      </c>
      <c r="BU517" s="18">
        <f t="shared" si="1306"/>
        <v>18784</v>
      </c>
      <c r="BV517" s="18">
        <f t="shared" si="1307"/>
        <v>18784</v>
      </c>
      <c r="BW517" s="18">
        <f t="shared" si="1308"/>
        <v>18784</v>
      </c>
      <c r="BX517" s="18">
        <f t="shared" si="1436"/>
        <v>0</v>
      </c>
      <c r="BY517" s="18">
        <f t="shared" si="1436"/>
        <v>0</v>
      </c>
      <c r="BZ517" s="18">
        <f t="shared" si="1436"/>
        <v>0</v>
      </c>
      <c r="CA517" s="18">
        <f t="shared" si="1309"/>
        <v>18784</v>
      </c>
      <c r="CB517" s="18">
        <f t="shared" si="1310"/>
        <v>18784</v>
      </c>
      <c r="CC517" s="18">
        <f t="shared" si="1311"/>
        <v>18784</v>
      </c>
      <c r="CD517" s="18">
        <f t="shared" si="1436"/>
        <v>0</v>
      </c>
      <c r="CE517" s="27"/>
      <c r="CF517" s="33"/>
    </row>
    <row r="518" spans="1:119" ht="46.8" x14ac:dyDescent="0.3">
      <c r="A518" s="41" t="s">
        <v>99</v>
      </c>
      <c r="B518" s="39">
        <v>600</v>
      </c>
      <c r="C518" s="41"/>
      <c r="D518" s="41"/>
      <c r="E518" s="14" t="s">
        <v>554</v>
      </c>
      <c r="F518" s="18">
        <f t="shared" si="1434"/>
        <v>18784</v>
      </c>
      <c r="G518" s="18">
        <f t="shared" si="1434"/>
        <v>18784</v>
      </c>
      <c r="H518" s="18">
        <f t="shared" si="1434"/>
        <v>18784</v>
      </c>
      <c r="I518" s="18">
        <f t="shared" si="1434"/>
        <v>0</v>
      </c>
      <c r="J518" s="18">
        <f t="shared" si="1434"/>
        <v>0</v>
      </c>
      <c r="K518" s="18">
        <f t="shared" si="1434"/>
        <v>0</v>
      </c>
      <c r="L518" s="18">
        <f t="shared" si="1269"/>
        <v>18784</v>
      </c>
      <c r="M518" s="18">
        <f t="shared" si="1270"/>
        <v>18784</v>
      </c>
      <c r="N518" s="18">
        <f t="shared" si="1271"/>
        <v>18784</v>
      </c>
      <c r="O518" s="18">
        <f t="shared" si="1435"/>
        <v>0</v>
      </c>
      <c r="P518" s="18">
        <f t="shared" si="1435"/>
        <v>0</v>
      </c>
      <c r="Q518" s="18">
        <f t="shared" si="1435"/>
        <v>0</v>
      </c>
      <c r="R518" s="18">
        <f t="shared" si="1435"/>
        <v>0</v>
      </c>
      <c r="S518" s="18">
        <f t="shared" si="1435"/>
        <v>0</v>
      </c>
      <c r="T518" s="18">
        <f t="shared" si="1408"/>
        <v>18784</v>
      </c>
      <c r="U518" s="18">
        <f t="shared" si="1409"/>
        <v>18784</v>
      </c>
      <c r="V518" s="18">
        <f t="shared" si="1410"/>
        <v>18784</v>
      </c>
      <c r="W518" s="18">
        <f t="shared" si="1436"/>
        <v>0</v>
      </c>
      <c r="X518" s="18">
        <f t="shared" si="1436"/>
        <v>0</v>
      </c>
      <c r="Y518" s="18">
        <f t="shared" si="1436"/>
        <v>0</v>
      </c>
      <c r="Z518" s="18">
        <f t="shared" si="1436"/>
        <v>0</v>
      </c>
      <c r="AA518" s="18">
        <f t="shared" si="1436"/>
        <v>0</v>
      </c>
      <c r="AB518" s="18">
        <f t="shared" si="1436"/>
        <v>0</v>
      </c>
      <c r="AC518" s="18">
        <f t="shared" si="1415"/>
        <v>18784</v>
      </c>
      <c r="AD518" s="18">
        <f t="shared" si="1416"/>
        <v>18784</v>
      </c>
      <c r="AE518" s="18">
        <f t="shared" si="1417"/>
        <v>18784</v>
      </c>
      <c r="AF518" s="18">
        <f t="shared" si="1436"/>
        <v>0</v>
      </c>
      <c r="AG518" s="18">
        <f t="shared" si="1436"/>
        <v>0</v>
      </c>
      <c r="AH518" s="18">
        <f t="shared" si="1436"/>
        <v>0</v>
      </c>
      <c r="AI518" s="18">
        <f t="shared" si="1390"/>
        <v>18784</v>
      </c>
      <c r="AJ518" s="18">
        <f t="shared" si="1391"/>
        <v>18784</v>
      </c>
      <c r="AK518" s="18">
        <f t="shared" si="1392"/>
        <v>18784</v>
      </c>
      <c r="AL518" s="18">
        <f t="shared" si="1436"/>
        <v>0</v>
      </c>
      <c r="AM518" s="18">
        <f t="shared" si="1394"/>
        <v>18784</v>
      </c>
      <c r="AN518" s="18">
        <f t="shared" si="1436"/>
        <v>0</v>
      </c>
      <c r="AO518" s="18">
        <f t="shared" si="1436"/>
        <v>0</v>
      </c>
      <c r="AP518" s="18">
        <f t="shared" si="1436"/>
        <v>0</v>
      </c>
      <c r="AQ518" s="18">
        <f t="shared" si="1396"/>
        <v>18784</v>
      </c>
      <c r="AR518" s="18">
        <f t="shared" si="1397"/>
        <v>18784</v>
      </c>
      <c r="AS518" s="18">
        <f t="shared" si="1398"/>
        <v>18784</v>
      </c>
      <c r="AT518" s="18">
        <f t="shared" si="1436"/>
        <v>0</v>
      </c>
      <c r="AU518" s="18">
        <f t="shared" si="1436"/>
        <v>0</v>
      </c>
      <c r="AV518" s="18">
        <f t="shared" si="1436"/>
        <v>0</v>
      </c>
      <c r="AW518" s="18">
        <f t="shared" si="1400"/>
        <v>18784</v>
      </c>
      <c r="AX518" s="18">
        <f t="shared" si="1401"/>
        <v>18784</v>
      </c>
      <c r="AY518" s="18">
        <f t="shared" si="1402"/>
        <v>18784</v>
      </c>
      <c r="AZ518" s="18">
        <f t="shared" si="1436"/>
        <v>0</v>
      </c>
      <c r="BA518" s="18">
        <f t="shared" si="1436"/>
        <v>0</v>
      </c>
      <c r="BB518" s="18">
        <f t="shared" si="1436"/>
        <v>0</v>
      </c>
      <c r="BC518" s="18">
        <f t="shared" si="1316"/>
        <v>18784</v>
      </c>
      <c r="BD518" s="18">
        <f t="shared" si="1317"/>
        <v>18784</v>
      </c>
      <c r="BE518" s="18">
        <f t="shared" si="1318"/>
        <v>18784</v>
      </c>
      <c r="BF518" s="18">
        <f t="shared" si="1436"/>
        <v>0</v>
      </c>
      <c r="BG518" s="18">
        <f t="shared" si="1436"/>
        <v>0</v>
      </c>
      <c r="BH518" s="18">
        <f t="shared" si="1436"/>
        <v>0</v>
      </c>
      <c r="BI518" s="18">
        <f t="shared" si="1313"/>
        <v>18784</v>
      </c>
      <c r="BJ518" s="18">
        <f t="shared" si="1314"/>
        <v>18784</v>
      </c>
      <c r="BK518" s="18">
        <f t="shared" si="1315"/>
        <v>18784</v>
      </c>
      <c r="BL518" s="18">
        <f t="shared" si="1436"/>
        <v>0</v>
      </c>
      <c r="BM518" s="18">
        <f t="shared" si="1436"/>
        <v>0</v>
      </c>
      <c r="BN518" s="18">
        <f t="shared" si="1436"/>
        <v>0</v>
      </c>
      <c r="BO518" s="18">
        <f t="shared" si="1303"/>
        <v>18784</v>
      </c>
      <c r="BP518" s="18">
        <f t="shared" si="1304"/>
        <v>18784</v>
      </c>
      <c r="BQ518" s="18">
        <f t="shared" si="1305"/>
        <v>18784</v>
      </c>
      <c r="BR518" s="18">
        <f t="shared" si="1436"/>
        <v>0</v>
      </c>
      <c r="BS518" s="18">
        <f t="shared" si="1436"/>
        <v>0</v>
      </c>
      <c r="BT518" s="18">
        <f t="shared" si="1436"/>
        <v>0</v>
      </c>
      <c r="BU518" s="18">
        <f t="shared" si="1306"/>
        <v>18784</v>
      </c>
      <c r="BV518" s="18">
        <f t="shared" si="1307"/>
        <v>18784</v>
      </c>
      <c r="BW518" s="18">
        <f t="shared" si="1308"/>
        <v>18784</v>
      </c>
      <c r="BX518" s="18">
        <f t="shared" si="1436"/>
        <v>0</v>
      </c>
      <c r="BY518" s="18">
        <f t="shared" si="1436"/>
        <v>0</v>
      </c>
      <c r="BZ518" s="18">
        <f t="shared" si="1436"/>
        <v>0</v>
      </c>
      <c r="CA518" s="18">
        <f t="shared" si="1309"/>
        <v>18784</v>
      </c>
      <c r="CB518" s="18">
        <f t="shared" si="1310"/>
        <v>18784</v>
      </c>
      <c r="CC518" s="18">
        <f t="shared" si="1311"/>
        <v>18784</v>
      </c>
      <c r="CD518" s="18">
        <f t="shared" si="1436"/>
        <v>0</v>
      </c>
      <c r="CE518" s="27"/>
      <c r="CF518" s="33"/>
    </row>
    <row r="519" spans="1:119" ht="78" x14ac:dyDescent="0.3">
      <c r="A519" s="41" t="s">
        <v>99</v>
      </c>
      <c r="B519" s="39">
        <v>630</v>
      </c>
      <c r="C519" s="41"/>
      <c r="D519" s="41"/>
      <c r="E519" s="14" t="s">
        <v>1427</v>
      </c>
      <c r="F519" s="18">
        <f t="shared" si="1434"/>
        <v>18784</v>
      </c>
      <c r="G519" s="18">
        <f t="shared" si="1434"/>
        <v>18784</v>
      </c>
      <c r="H519" s="18">
        <f t="shared" si="1434"/>
        <v>18784</v>
      </c>
      <c r="I519" s="18">
        <f t="shared" si="1434"/>
        <v>0</v>
      </c>
      <c r="J519" s="18">
        <f t="shared" si="1434"/>
        <v>0</v>
      </c>
      <c r="K519" s="18">
        <f t="shared" si="1434"/>
        <v>0</v>
      </c>
      <c r="L519" s="18">
        <f t="shared" si="1269"/>
        <v>18784</v>
      </c>
      <c r="M519" s="18">
        <f t="shared" si="1270"/>
        <v>18784</v>
      </c>
      <c r="N519" s="18">
        <f t="shared" si="1271"/>
        <v>18784</v>
      </c>
      <c r="O519" s="18">
        <f t="shared" si="1435"/>
        <v>0</v>
      </c>
      <c r="P519" s="18">
        <f t="shared" si="1435"/>
        <v>0</v>
      </c>
      <c r="Q519" s="18">
        <f t="shared" si="1435"/>
        <v>0</v>
      </c>
      <c r="R519" s="18">
        <f t="shared" si="1435"/>
        <v>0</v>
      </c>
      <c r="S519" s="18">
        <f t="shared" si="1435"/>
        <v>0</v>
      </c>
      <c r="T519" s="18">
        <f t="shared" si="1408"/>
        <v>18784</v>
      </c>
      <c r="U519" s="18">
        <f t="shared" si="1409"/>
        <v>18784</v>
      </c>
      <c r="V519" s="18">
        <f t="shared" si="1410"/>
        <v>18784</v>
      </c>
      <c r="W519" s="18">
        <f t="shared" si="1436"/>
        <v>0</v>
      </c>
      <c r="X519" s="18">
        <f t="shared" si="1436"/>
        <v>0</v>
      </c>
      <c r="Y519" s="18">
        <f t="shared" si="1436"/>
        <v>0</v>
      </c>
      <c r="Z519" s="18">
        <f t="shared" si="1436"/>
        <v>0</v>
      </c>
      <c r="AA519" s="18">
        <f t="shared" si="1436"/>
        <v>0</v>
      </c>
      <c r="AB519" s="18">
        <f t="shared" si="1436"/>
        <v>0</v>
      </c>
      <c r="AC519" s="18">
        <f t="shared" si="1415"/>
        <v>18784</v>
      </c>
      <c r="AD519" s="18">
        <f t="shared" si="1416"/>
        <v>18784</v>
      </c>
      <c r="AE519" s="18">
        <f t="shared" si="1417"/>
        <v>18784</v>
      </c>
      <c r="AF519" s="18">
        <f t="shared" si="1436"/>
        <v>0</v>
      </c>
      <c r="AG519" s="18">
        <f t="shared" si="1436"/>
        <v>0</v>
      </c>
      <c r="AH519" s="18">
        <f t="shared" si="1436"/>
        <v>0</v>
      </c>
      <c r="AI519" s="18">
        <f t="shared" si="1390"/>
        <v>18784</v>
      </c>
      <c r="AJ519" s="18">
        <f t="shared" si="1391"/>
        <v>18784</v>
      </c>
      <c r="AK519" s="18">
        <f t="shared" si="1392"/>
        <v>18784</v>
      </c>
      <c r="AL519" s="18">
        <f t="shared" si="1436"/>
        <v>0</v>
      </c>
      <c r="AM519" s="18">
        <f t="shared" si="1394"/>
        <v>18784</v>
      </c>
      <c r="AN519" s="18">
        <f t="shared" si="1436"/>
        <v>0</v>
      </c>
      <c r="AO519" s="18">
        <f t="shared" si="1436"/>
        <v>0</v>
      </c>
      <c r="AP519" s="18">
        <f t="shared" si="1436"/>
        <v>0</v>
      </c>
      <c r="AQ519" s="18">
        <f t="shared" si="1396"/>
        <v>18784</v>
      </c>
      <c r="AR519" s="18">
        <f t="shared" si="1397"/>
        <v>18784</v>
      </c>
      <c r="AS519" s="18">
        <f t="shared" si="1398"/>
        <v>18784</v>
      </c>
      <c r="AT519" s="18">
        <f t="shared" si="1436"/>
        <v>0</v>
      </c>
      <c r="AU519" s="18">
        <f t="shared" si="1436"/>
        <v>0</v>
      </c>
      <c r="AV519" s="18">
        <f t="shared" si="1436"/>
        <v>0</v>
      </c>
      <c r="AW519" s="18">
        <f t="shared" si="1400"/>
        <v>18784</v>
      </c>
      <c r="AX519" s="18">
        <f t="shared" si="1401"/>
        <v>18784</v>
      </c>
      <c r="AY519" s="18">
        <f t="shared" si="1402"/>
        <v>18784</v>
      </c>
      <c r="AZ519" s="18">
        <f t="shared" si="1436"/>
        <v>0</v>
      </c>
      <c r="BA519" s="18">
        <f t="shared" si="1436"/>
        <v>0</v>
      </c>
      <c r="BB519" s="18">
        <f t="shared" si="1436"/>
        <v>0</v>
      </c>
      <c r="BC519" s="18">
        <f t="shared" si="1316"/>
        <v>18784</v>
      </c>
      <c r="BD519" s="18">
        <f t="shared" si="1317"/>
        <v>18784</v>
      </c>
      <c r="BE519" s="18">
        <f t="shared" si="1318"/>
        <v>18784</v>
      </c>
      <c r="BF519" s="18">
        <f t="shared" si="1436"/>
        <v>0</v>
      </c>
      <c r="BG519" s="18">
        <f t="shared" si="1436"/>
        <v>0</v>
      </c>
      <c r="BH519" s="18">
        <f t="shared" si="1436"/>
        <v>0</v>
      </c>
      <c r="BI519" s="18">
        <f t="shared" si="1313"/>
        <v>18784</v>
      </c>
      <c r="BJ519" s="18">
        <f t="shared" si="1314"/>
        <v>18784</v>
      </c>
      <c r="BK519" s="18">
        <f t="shared" si="1315"/>
        <v>18784</v>
      </c>
      <c r="BL519" s="18">
        <f t="shared" si="1436"/>
        <v>0</v>
      </c>
      <c r="BM519" s="18">
        <f t="shared" si="1436"/>
        <v>0</v>
      </c>
      <c r="BN519" s="18">
        <f t="shared" si="1436"/>
        <v>0</v>
      </c>
      <c r="BO519" s="18">
        <f t="shared" si="1303"/>
        <v>18784</v>
      </c>
      <c r="BP519" s="18">
        <f t="shared" si="1304"/>
        <v>18784</v>
      </c>
      <c r="BQ519" s="18">
        <f t="shared" si="1305"/>
        <v>18784</v>
      </c>
      <c r="BR519" s="18">
        <f t="shared" si="1436"/>
        <v>0</v>
      </c>
      <c r="BS519" s="18">
        <f t="shared" si="1436"/>
        <v>0</v>
      </c>
      <c r="BT519" s="18">
        <f t="shared" si="1436"/>
        <v>0</v>
      </c>
      <c r="BU519" s="18">
        <f t="shared" si="1306"/>
        <v>18784</v>
      </c>
      <c r="BV519" s="18">
        <f t="shared" si="1307"/>
        <v>18784</v>
      </c>
      <c r="BW519" s="18">
        <f t="shared" si="1308"/>
        <v>18784</v>
      </c>
      <c r="BX519" s="18">
        <f t="shared" si="1436"/>
        <v>0</v>
      </c>
      <c r="BY519" s="18">
        <f t="shared" si="1436"/>
        <v>0</v>
      </c>
      <c r="BZ519" s="18">
        <f t="shared" si="1436"/>
        <v>0</v>
      </c>
      <c r="CA519" s="18">
        <f t="shared" si="1309"/>
        <v>18784</v>
      </c>
      <c r="CB519" s="18">
        <f t="shared" si="1310"/>
        <v>18784</v>
      </c>
      <c r="CC519" s="18">
        <f t="shared" si="1311"/>
        <v>18784</v>
      </c>
      <c r="CD519" s="18">
        <f t="shared" si="1436"/>
        <v>0</v>
      </c>
      <c r="CE519" s="27"/>
      <c r="CF519" s="33"/>
    </row>
    <row r="520" spans="1:119" x14ac:dyDescent="0.3">
      <c r="A520" s="41" t="s">
        <v>99</v>
      </c>
      <c r="B520" s="39">
        <v>630</v>
      </c>
      <c r="C520" s="41" t="s">
        <v>27</v>
      </c>
      <c r="D520" s="41" t="s">
        <v>27</v>
      </c>
      <c r="E520" s="14" t="s">
        <v>535</v>
      </c>
      <c r="F520" s="18">
        <v>18784</v>
      </c>
      <c r="G520" s="18">
        <v>18784</v>
      </c>
      <c r="H520" s="18">
        <v>18784</v>
      </c>
      <c r="I520" s="18"/>
      <c r="J520" s="18"/>
      <c r="K520" s="18"/>
      <c r="L520" s="18">
        <f t="shared" si="1269"/>
        <v>18784</v>
      </c>
      <c r="M520" s="18">
        <f t="shared" si="1270"/>
        <v>18784</v>
      </c>
      <c r="N520" s="18">
        <f t="shared" si="1271"/>
        <v>18784</v>
      </c>
      <c r="O520" s="18"/>
      <c r="P520" s="18"/>
      <c r="Q520" s="18"/>
      <c r="R520" s="18"/>
      <c r="S520" s="18"/>
      <c r="T520" s="18">
        <f t="shared" si="1408"/>
        <v>18784</v>
      </c>
      <c r="U520" s="18">
        <f t="shared" si="1409"/>
        <v>18784</v>
      </c>
      <c r="V520" s="18">
        <f t="shared" si="1410"/>
        <v>18784</v>
      </c>
      <c r="W520" s="18"/>
      <c r="X520" s="18"/>
      <c r="Y520" s="18"/>
      <c r="Z520" s="18"/>
      <c r="AA520" s="18"/>
      <c r="AB520" s="18"/>
      <c r="AC520" s="18">
        <f t="shared" si="1415"/>
        <v>18784</v>
      </c>
      <c r="AD520" s="18">
        <f t="shared" si="1416"/>
        <v>18784</v>
      </c>
      <c r="AE520" s="18">
        <f t="shared" si="1417"/>
        <v>18784</v>
      </c>
      <c r="AF520" s="18"/>
      <c r="AG520" s="18"/>
      <c r="AH520" s="18"/>
      <c r="AI520" s="18">
        <f t="shared" si="1390"/>
        <v>18784</v>
      </c>
      <c r="AJ520" s="18">
        <f t="shared" si="1391"/>
        <v>18784</v>
      </c>
      <c r="AK520" s="18">
        <f t="shared" si="1392"/>
        <v>18784</v>
      </c>
      <c r="AL520" s="18"/>
      <c r="AM520" s="18">
        <f t="shared" si="1394"/>
        <v>18784</v>
      </c>
      <c r="AN520" s="18"/>
      <c r="AO520" s="18"/>
      <c r="AP520" s="18"/>
      <c r="AQ520" s="18">
        <f t="shared" si="1396"/>
        <v>18784</v>
      </c>
      <c r="AR520" s="18">
        <f t="shared" si="1397"/>
        <v>18784</v>
      </c>
      <c r="AS520" s="18">
        <f t="shared" si="1398"/>
        <v>18784</v>
      </c>
      <c r="AT520" s="18"/>
      <c r="AU520" s="18"/>
      <c r="AV520" s="18"/>
      <c r="AW520" s="18">
        <f t="shared" si="1400"/>
        <v>18784</v>
      </c>
      <c r="AX520" s="18">
        <f t="shared" si="1401"/>
        <v>18784</v>
      </c>
      <c r="AY520" s="18">
        <f t="shared" si="1402"/>
        <v>18784</v>
      </c>
      <c r="AZ520" s="18"/>
      <c r="BA520" s="18"/>
      <c r="BB520" s="18"/>
      <c r="BC520" s="18">
        <f t="shared" si="1316"/>
        <v>18784</v>
      </c>
      <c r="BD520" s="18">
        <f t="shared" si="1317"/>
        <v>18784</v>
      </c>
      <c r="BE520" s="18">
        <f t="shared" si="1318"/>
        <v>18784</v>
      </c>
      <c r="BF520" s="18"/>
      <c r="BG520" s="18"/>
      <c r="BH520" s="18"/>
      <c r="BI520" s="18">
        <f t="shared" si="1313"/>
        <v>18784</v>
      </c>
      <c r="BJ520" s="18">
        <f t="shared" si="1314"/>
        <v>18784</v>
      </c>
      <c r="BK520" s="18">
        <f t="shared" si="1315"/>
        <v>18784</v>
      </c>
      <c r="BL520" s="18"/>
      <c r="BM520" s="18"/>
      <c r="BN520" s="18"/>
      <c r="BO520" s="18">
        <f t="shared" si="1303"/>
        <v>18784</v>
      </c>
      <c r="BP520" s="18">
        <f t="shared" si="1304"/>
        <v>18784</v>
      </c>
      <c r="BQ520" s="18">
        <f t="shared" si="1305"/>
        <v>18784</v>
      </c>
      <c r="BR520" s="18"/>
      <c r="BS520" s="18"/>
      <c r="BT520" s="18"/>
      <c r="BU520" s="18">
        <f t="shared" si="1306"/>
        <v>18784</v>
      </c>
      <c r="BV520" s="18">
        <f t="shared" si="1307"/>
        <v>18784</v>
      </c>
      <c r="BW520" s="18">
        <f t="shared" si="1308"/>
        <v>18784</v>
      </c>
      <c r="BX520" s="18"/>
      <c r="BY520" s="18"/>
      <c r="BZ520" s="18"/>
      <c r="CA520" s="18">
        <f t="shared" si="1309"/>
        <v>18784</v>
      </c>
      <c r="CB520" s="18">
        <f t="shared" si="1310"/>
        <v>18784</v>
      </c>
      <c r="CC520" s="18">
        <f t="shared" si="1311"/>
        <v>18784</v>
      </c>
      <c r="CD520" s="18"/>
      <c r="CE520" s="27"/>
      <c r="CF520" s="33"/>
    </row>
    <row r="521" spans="1:119" s="9" customFormat="1" ht="46.8" x14ac:dyDescent="0.3">
      <c r="A521" s="8" t="s">
        <v>107</v>
      </c>
      <c r="B521" s="13"/>
      <c r="C521" s="8"/>
      <c r="D521" s="8"/>
      <c r="E521" s="38" t="s">
        <v>973</v>
      </c>
      <c r="F521" s="12">
        <f t="shared" ref="F521:K521" si="1437">F522+F652</f>
        <v>1392405.1</v>
      </c>
      <c r="G521" s="12">
        <f t="shared" si="1437"/>
        <v>1306096.6000000001</v>
      </c>
      <c r="H521" s="12">
        <f t="shared" si="1437"/>
        <v>1126887.1000000001</v>
      </c>
      <c r="I521" s="12">
        <f t="shared" si="1437"/>
        <v>4028</v>
      </c>
      <c r="J521" s="12">
        <f t="shared" si="1437"/>
        <v>-4109</v>
      </c>
      <c r="K521" s="12">
        <f t="shared" si="1437"/>
        <v>0</v>
      </c>
      <c r="L521" s="12">
        <f t="shared" si="1269"/>
        <v>1396433.1</v>
      </c>
      <c r="M521" s="12">
        <f t="shared" si="1270"/>
        <v>1301987.6000000001</v>
      </c>
      <c r="N521" s="12">
        <f t="shared" si="1271"/>
        <v>1126887.1000000001</v>
      </c>
      <c r="O521" s="12">
        <f t="shared" ref="O521:S521" si="1438">O522+O652</f>
        <v>64247.038</v>
      </c>
      <c r="P521" s="12">
        <f t="shared" si="1438"/>
        <v>0</v>
      </c>
      <c r="Q521" s="12">
        <f t="shared" si="1438"/>
        <v>0</v>
      </c>
      <c r="R521" s="12">
        <f t="shared" si="1438"/>
        <v>0</v>
      </c>
      <c r="S521" s="12">
        <f t="shared" si="1438"/>
        <v>0</v>
      </c>
      <c r="T521" s="12">
        <f t="shared" si="1408"/>
        <v>1460680.138</v>
      </c>
      <c r="U521" s="12">
        <f t="shared" si="1409"/>
        <v>1301987.6000000001</v>
      </c>
      <c r="V521" s="12">
        <f t="shared" si="1410"/>
        <v>1126887.1000000001</v>
      </c>
      <c r="W521" s="12">
        <f>W522+W652</f>
        <v>-822.71199999999999</v>
      </c>
      <c r="X521" s="12">
        <f t="shared" ref="X521:AB521" si="1439">X522+X652</f>
        <v>0</v>
      </c>
      <c r="Y521" s="12">
        <f t="shared" si="1439"/>
        <v>0</v>
      </c>
      <c r="Z521" s="12">
        <f t="shared" si="1439"/>
        <v>-53.597999999999956</v>
      </c>
      <c r="AA521" s="12">
        <f t="shared" si="1439"/>
        <v>0</v>
      </c>
      <c r="AB521" s="12">
        <f t="shared" si="1439"/>
        <v>0</v>
      </c>
      <c r="AC521" s="12">
        <f t="shared" si="1415"/>
        <v>1459803.828</v>
      </c>
      <c r="AD521" s="12">
        <f t="shared" si="1416"/>
        <v>1301987.6000000001</v>
      </c>
      <c r="AE521" s="12">
        <f t="shared" si="1417"/>
        <v>1126887.1000000001</v>
      </c>
      <c r="AF521" s="12">
        <f t="shared" ref="AF521:AH521" si="1440">AF522+AF652</f>
        <v>-42422.224000000002</v>
      </c>
      <c r="AG521" s="12">
        <f t="shared" si="1440"/>
        <v>-3408.2660000000001</v>
      </c>
      <c r="AH521" s="12">
        <f t="shared" si="1440"/>
        <v>30000</v>
      </c>
      <c r="AI521" s="12">
        <f t="shared" si="1390"/>
        <v>1417381.6040000001</v>
      </c>
      <c r="AJ521" s="12">
        <f t="shared" si="1391"/>
        <v>1298579.334</v>
      </c>
      <c r="AK521" s="12">
        <f t="shared" si="1392"/>
        <v>1156887.1000000001</v>
      </c>
      <c r="AL521" s="12">
        <f>AL522+AL652</f>
        <v>0</v>
      </c>
      <c r="AM521" s="12">
        <f t="shared" si="1394"/>
        <v>1417381.6040000001</v>
      </c>
      <c r="AN521" s="12">
        <f t="shared" ref="AN521:AP521" si="1441">AN522+AN652</f>
        <v>-135537.10800000001</v>
      </c>
      <c r="AO521" s="12">
        <f t="shared" si="1441"/>
        <v>138630.60700000002</v>
      </c>
      <c r="AP521" s="12">
        <f t="shared" si="1441"/>
        <v>0</v>
      </c>
      <c r="AQ521" s="12">
        <f t="shared" si="1396"/>
        <v>1281844.496</v>
      </c>
      <c r="AR521" s="12">
        <f t="shared" si="1397"/>
        <v>1437209.9410000001</v>
      </c>
      <c r="AS521" s="12">
        <f t="shared" si="1398"/>
        <v>1156887.1000000001</v>
      </c>
      <c r="AT521" s="12">
        <f>AT522+AT652</f>
        <v>-8675.2999999999993</v>
      </c>
      <c r="AU521" s="12">
        <f>AU522+AU652</f>
        <v>0</v>
      </c>
      <c r="AV521" s="12">
        <f>AV522+AV652</f>
        <v>8675.2999999999993</v>
      </c>
      <c r="AW521" s="12">
        <f t="shared" si="1400"/>
        <v>1273169.196</v>
      </c>
      <c r="AX521" s="12">
        <f t="shared" si="1401"/>
        <v>1437209.9410000001</v>
      </c>
      <c r="AY521" s="12">
        <f t="shared" si="1402"/>
        <v>1165562.4000000001</v>
      </c>
      <c r="AZ521" s="12">
        <f t="shared" ref="AZ521:BB521" si="1442">AZ522+AZ652</f>
        <v>6184.6709999999994</v>
      </c>
      <c r="BA521" s="12">
        <f t="shared" si="1442"/>
        <v>-115393.429</v>
      </c>
      <c r="BB521" s="12">
        <f t="shared" si="1442"/>
        <v>109801.54200000002</v>
      </c>
      <c r="BC521" s="12">
        <f t="shared" si="1316"/>
        <v>1279353.8670000001</v>
      </c>
      <c r="BD521" s="12">
        <f t="shared" si="1317"/>
        <v>1321816.5120000001</v>
      </c>
      <c r="BE521" s="12">
        <f t="shared" si="1318"/>
        <v>1275363.9420000003</v>
      </c>
      <c r="BF521" s="12">
        <f t="shared" ref="BF521:BH521" si="1443">BF522+BF652</f>
        <v>-49.110999999999876</v>
      </c>
      <c r="BG521" s="12">
        <f t="shared" si="1443"/>
        <v>0</v>
      </c>
      <c r="BH521" s="12">
        <f t="shared" si="1443"/>
        <v>0</v>
      </c>
      <c r="BI521" s="18">
        <f t="shared" si="1313"/>
        <v>1279304.7560000001</v>
      </c>
      <c r="BJ521" s="18">
        <f t="shared" si="1314"/>
        <v>1321816.5120000001</v>
      </c>
      <c r="BK521" s="18">
        <f t="shared" si="1315"/>
        <v>1275363.9420000003</v>
      </c>
      <c r="BL521" s="12">
        <f>BL522+BL652</f>
        <v>-54518.816000000006</v>
      </c>
      <c r="BM521" s="12">
        <f>BM522+BM652</f>
        <v>55770</v>
      </c>
      <c r="BN521" s="12">
        <f>BN522+BN652</f>
        <v>0</v>
      </c>
      <c r="BO521" s="12">
        <f t="shared" si="1303"/>
        <v>1224785.94</v>
      </c>
      <c r="BP521" s="12">
        <f t="shared" si="1304"/>
        <v>1377586.5120000001</v>
      </c>
      <c r="BQ521" s="12">
        <f t="shared" si="1305"/>
        <v>1275363.9420000003</v>
      </c>
      <c r="BR521" s="12">
        <f>BR522+BR652</f>
        <v>-25728.5</v>
      </c>
      <c r="BS521" s="12">
        <f>BS522+BS652</f>
        <v>25728.5</v>
      </c>
      <c r="BT521" s="12">
        <f>BT522+BT652</f>
        <v>0</v>
      </c>
      <c r="BU521" s="12">
        <f t="shared" si="1306"/>
        <v>1199057.44</v>
      </c>
      <c r="BV521" s="12">
        <f t="shared" si="1307"/>
        <v>1403315.0120000001</v>
      </c>
      <c r="BW521" s="12">
        <f t="shared" si="1308"/>
        <v>1275363.9420000003</v>
      </c>
      <c r="BX521" s="12">
        <f t="shared" ref="BX521:BZ521" si="1444">BX522+BX652</f>
        <v>-2532.777</v>
      </c>
      <c r="BY521" s="12">
        <f t="shared" si="1444"/>
        <v>0</v>
      </c>
      <c r="BZ521" s="12">
        <f t="shared" si="1444"/>
        <v>0</v>
      </c>
      <c r="CA521" s="12">
        <f t="shared" si="1309"/>
        <v>1196524.6629999999</v>
      </c>
      <c r="CB521" s="12">
        <f t="shared" si="1310"/>
        <v>1403315.0120000001</v>
      </c>
      <c r="CC521" s="12">
        <f t="shared" si="1311"/>
        <v>1275363.9420000003</v>
      </c>
      <c r="CD521" s="12">
        <f>CD522+CD652</f>
        <v>0</v>
      </c>
      <c r="CE521" s="25"/>
      <c r="CF521" s="33"/>
      <c r="CG521" s="36"/>
      <c r="CH521" s="36"/>
      <c r="CI521" s="36"/>
      <c r="CJ521" s="36"/>
      <c r="CK521" s="36"/>
      <c r="CL521" s="36"/>
      <c r="CM521" s="36"/>
      <c r="CN521" s="36"/>
      <c r="CO521" s="36"/>
      <c r="CP521" s="36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A521" s="36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</row>
    <row r="522" spans="1:119" s="11" customFormat="1" ht="46.8" x14ac:dyDescent="0.3">
      <c r="A522" s="10" t="s">
        <v>108</v>
      </c>
      <c r="B522" s="16"/>
      <c r="C522" s="10"/>
      <c r="D522" s="10"/>
      <c r="E522" s="15" t="s">
        <v>974</v>
      </c>
      <c r="F522" s="17">
        <f>F523+F563+F587+F622+F639</f>
        <v>1173230.2</v>
      </c>
      <c r="G522" s="17">
        <f t="shared" ref="G522:CD522" si="1445">G523+G563+G587+G622+G639</f>
        <v>1086921.7</v>
      </c>
      <c r="H522" s="17">
        <f t="shared" si="1445"/>
        <v>907712.2</v>
      </c>
      <c r="I522" s="17">
        <f t="shared" ref="I522:K522" si="1446">I523+I563+I587+I622+I639</f>
        <v>4028</v>
      </c>
      <c r="J522" s="17">
        <f t="shared" si="1446"/>
        <v>-4109</v>
      </c>
      <c r="K522" s="17">
        <f t="shared" si="1446"/>
        <v>0</v>
      </c>
      <c r="L522" s="17">
        <f t="shared" si="1269"/>
        <v>1177258.2</v>
      </c>
      <c r="M522" s="17">
        <f t="shared" si="1270"/>
        <v>1082812.7</v>
      </c>
      <c r="N522" s="17">
        <f t="shared" si="1271"/>
        <v>907712.2</v>
      </c>
      <c r="O522" s="17">
        <f t="shared" ref="O522:S522" si="1447">O523+O563+O587+O622+O639</f>
        <v>64247.038</v>
      </c>
      <c r="P522" s="17">
        <f t="shared" si="1447"/>
        <v>0</v>
      </c>
      <c r="Q522" s="17">
        <f t="shared" si="1447"/>
        <v>0</v>
      </c>
      <c r="R522" s="17">
        <f t="shared" si="1447"/>
        <v>0</v>
      </c>
      <c r="S522" s="17">
        <f t="shared" si="1447"/>
        <v>0</v>
      </c>
      <c r="T522" s="17">
        <f t="shared" si="1408"/>
        <v>1241505.2379999999</v>
      </c>
      <c r="U522" s="17">
        <f t="shared" si="1409"/>
        <v>1082812.7</v>
      </c>
      <c r="V522" s="17">
        <f t="shared" si="1410"/>
        <v>907712.2</v>
      </c>
      <c r="W522" s="17">
        <f t="shared" ref="W522:AB522" si="1448">W523+W563+W587+W622+W639</f>
        <v>-555.40200000000004</v>
      </c>
      <c r="X522" s="17">
        <f t="shared" si="1448"/>
        <v>0</v>
      </c>
      <c r="Y522" s="17">
        <f t="shared" si="1448"/>
        <v>0</v>
      </c>
      <c r="Z522" s="17">
        <f t="shared" si="1448"/>
        <v>-53.597999999999956</v>
      </c>
      <c r="AA522" s="17">
        <f t="shared" si="1448"/>
        <v>0</v>
      </c>
      <c r="AB522" s="17">
        <f t="shared" si="1448"/>
        <v>0</v>
      </c>
      <c r="AC522" s="17">
        <f t="shared" si="1415"/>
        <v>1240896.2379999999</v>
      </c>
      <c r="AD522" s="17">
        <f t="shared" si="1416"/>
        <v>1082812.7</v>
      </c>
      <c r="AE522" s="17">
        <f t="shared" si="1417"/>
        <v>907712.2</v>
      </c>
      <c r="AF522" s="17">
        <f t="shared" ref="AF522:AH522" si="1449">AF523+AF563+AF587+AF622+AF639</f>
        <v>-56392.58</v>
      </c>
      <c r="AG522" s="17">
        <f t="shared" si="1449"/>
        <v>-3408.2660000000001</v>
      </c>
      <c r="AH522" s="17">
        <f t="shared" si="1449"/>
        <v>30000</v>
      </c>
      <c r="AI522" s="17">
        <f t="shared" si="1390"/>
        <v>1184503.6579999998</v>
      </c>
      <c r="AJ522" s="17">
        <f t="shared" si="1391"/>
        <v>1079404.4339999999</v>
      </c>
      <c r="AK522" s="17">
        <f t="shared" si="1392"/>
        <v>937712.2</v>
      </c>
      <c r="AL522" s="17">
        <f t="shared" ref="AL522" si="1450">AL523+AL563+AL587+AL622+AL639</f>
        <v>0</v>
      </c>
      <c r="AM522" s="17">
        <f t="shared" si="1394"/>
        <v>1184503.6579999998</v>
      </c>
      <c r="AN522" s="17">
        <f t="shared" ref="AN522:AP522" si="1451">AN523+AN563+AN587+AN622+AN639</f>
        <v>-135366.14800000002</v>
      </c>
      <c r="AO522" s="17">
        <f t="shared" si="1451"/>
        <v>138630.60700000002</v>
      </c>
      <c r="AP522" s="17">
        <f t="shared" si="1451"/>
        <v>0</v>
      </c>
      <c r="AQ522" s="17">
        <f t="shared" si="1396"/>
        <v>1049137.5099999998</v>
      </c>
      <c r="AR522" s="17">
        <f t="shared" si="1397"/>
        <v>1218035.041</v>
      </c>
      <c r="AS522" s="17">
        <f t="shared" si="1398"/>
        <v>937712.2</v>
      </c>
      <c r="AT522" s="17">
        <f t="shared" ref="AT522:AV522" si="1452">AT523+AT563+AT587+AT622+AT639</f>
        <v>-8675.2999999999993</v>
      </c>
      <c r="AU522" s="17">
        <f t="shared" si="1452"/>
        <v>0</v>
      </c>
      <c r="AV522" s="17">
        <f t="shared" si="1452"/>
        <v>8675.2999999999993</v>
      </c>
      <c r="AW522" s="17">
        <f t="shared" si="1400"/>
        <v>1040462.2099999997</v>
      </c>
      <c r="AX522" s="17">
        <f t="shared" si="1401"/>
        <v>1218035.041</v>
      </c>
      <c r="AY522" s="17">
        <f t="shared" si="1402"/>
        <v>946387.5</v>
      </c>
      <c r="AZ522" s="17">
        <f t="shared" ref="AZ522:BB522" si="1453">AZ523+AZ563+AZ587+AZ622+AZ639</f>
        <v>4494.5579999999991</v>
      </c>
      <c r="BA522" s="17">
        <f t="shared" si="1453"/>
        <v>-115393.429</v>
      </c>
      <c r="BB522" s="17">
        <f t="shared" si="1453"/>
        <v>109801.54200000002</v>
      </c>
      <c r="BC522" s="17">
        <f t="shared" si="1316"/>
        <v>1044956.7679999997</v>
      </c>
      <c r="BD522" s="17">
        <f t="shared" si="1317"/>
        <v>1102641.612</v>
      </c>
      <c r="BE522" s="17">
        <f t="shared" si="1318"/>
        <v>1056189.0419999999</v>
      </c>
      <c r="BF522" s="17">
        <f t="shared" ref="BF522:BH522" si="1454">BF523+BF563+BF587+BF622+BF639</f>
        <v>6209.808</v>
      </c>
      <c r="BG522" s="17">
        <f t="shared" si="1454"/>
        <v>0</v>
      </c>
      <c r="BH522" s="17">
        <f t="shared" si="1454"/>
        <v>0</v>
      </c>
      <c r="BI522" s="18">
        <f t="shared" si="1313"/>
        <v>1051166.5759999997</v>
      </c>
      <c r="BJ522" s="18">
        <f t="shared" si="1314"/>
        <v>1102641.612</v>
      </c>
      <c r="BK522" s="18">
        <f t="shared" si="1315"/>
        <v>1056189.0419999999</v>
      </c>
      <c r="BL522" s="17">
        <f t="shared" ref="BL522:BN522" si="1455">BL523+BL563+BL587+BL622+BL639</f>
        <v>-52768.573000000004</v>
      </c>
      <c r="BM522" s="17">
        <f t="shared" si="1455"/>
        <v>55770</v>
      </c>
      <c r="BN522" s="17">
        <f t="shared" si="1455"/>
        <v>0</v>
      </c>
      <c r="BO522" s="17">
        <f t="shared" si="1303"/>
        <v>998398.00299999968</v>
      </c>
      <c r="BP522" s="17">
        <f t="shared" si="1304"/>
        <v>1158411.612</v>
      </c>
      <c r="BQ522" s="17">
        <f t="shared" si="1305"/>
        <v>1056189.0419999999</v>
      </c>
      <c r="BR522" s="17">
        <f t="shared" ref="BR522:BT522" si="1456">BR523+BR563+BR587+BR622+BR639</f>
        <v>-25728.5</v>
      </c>
      <c r="BS522" s="17">
        <f t="shared" si="1456"/>
        <v>25728.5</v>
      </c>
      <c r="BT522" s="17">
        <f t="shared" si="1456"/>
        <v>0</v>
      </c>
      <c r="BU522" s="17">
        <f t="shared" si="1306"/>
        <v>972669.50299999968</v>
      </c>
      <c r="BV522" s="17">
        <f t="shared" si="1307"/>
        <v>1184140.112</v>
      </c>
      <c r="BW522" s="17">
        <f t="shared" si="1308"/>
        <v>1056189.0419999999</v>
      </c>
      <c r="BX522" s="17">
        <f t="shared" ref="BX522:BZ522" si="1457">BX523+BX563+BX587+BX622+BX639</f>
        <v>-1601.954</v>
      </c>
      <c r="BY522" s="17">
        <f t="shared" si="1457"/>
        <v>0</v>
      </c>
      <c r="BZ522" s="17">
        <f t="shared" si="1457"/>
        <v>0</v>
      </c>
      <c r="CA522" s="17">
        <f t="shared" si="1309"/>
        <v>971067.54899999965</v>
      </c>
      <c r="CB522" s="17">
        <f t="shared" si="1310"/>
        <v>1184140.112</v>
      </c>
      <c r="CC522" s="17">
        <f t="shared" si="1311"/>
        <v>1056189.0419999999</v>
      </c>
      <c r="CD522" s="17">
        <f t="shared" si="1445"/>
        <v>0</v>
      </c>
      <c r="CE522" s="26"/>
      <c r="CF522" s="33"/>
      <c r="CG522" s="37"/>
      <c r="CH522" s="37"/>
      <c r="CI522" s="37"/>
      <c r="CJ522" s="37"/>
      <c r="CK522" s="37"/>
      <c r="CL522" s="37"/>
      <c r="CM522" s="37"/>
      <c r="CN522" s="37"/>
      <c r="CO522" s="37"/>
      <c r="CP522" s="37"/>
      <c r="CQ522" s="37"/>
      <c r="CR522" s="37"/>
      <c r="CS522" s="37"/>
      <c r="CT522" s="37"/>
      <c r="CU522" s="37"/>
      <c r="CV522" s="37"/>
      <c r="CW522" s="37"/>
      <c r="CX522" s="37"/>
      <c r="CY522" s="37"/>
      <c r="CZ522" s="37"/>
      <c r="DA522" s="37"/>
      <c r="DB522" s="37"/>
      <c r="DC522" s="37"/>
      <c r="DD522" s="37"/>
      <c r="DE522" s="37"/>
      <c r="DF522" s="37"/>
      <c r="DG522" s="37"/>
      <c r="DH522" s="37"/>
      <c r="DI522" s="37"/>
      <c r="DJ522" s="37"/>
      <c r="DK522" s="37"/>
      <c r="DL522" s="37"/>
      <c r="DM522" s="37"/>
      <c r="DN522" s="37"/>
      <c r="DO522" s="37"/>
    </row>
    <row r="523" spans="1:119" ht="62.4" x14ac:dyDescent="0.3">
      <c r="A523" s="41" t="s">
        <v>109</v>
      </c>
      <c r="B523" s="39"/>
      <c r="C523" s="41"/>
      <c r="D523" s="41"/>
      <c r="E523" s="14" t="s">
        <v>975</v>
      </c>
      <c r="F523" s="18">
        <f>F528+F537+F541+F555+F559+F547+F551+F533+F524</f>
        <v>501148.30000000005</v>
      </c>
      <c r="G523" s="18">
        <f t="shared" ref="G523:CD523" si="1458">G528+G537+G541+G555+G559+G547+G551+G533+G524</f>
        <v>408577.2</v>
      </c>
      <c r="H523" s="18">
        <f t="shared" si="1458"/>
        <v>276286.2</v>
      </c>
      <c r="I523" s="18">
        <f t="shared" ref="I523:K523" si="1459">I528+I537+I541+I555+I559+I547+I551+I533+I524</f>
        <v>4028</v>
      </c>
      <c r="J523" s="18">
        <f t="shared" si="1459"/>
        <v>-4109</v>
      </c>
      <c r="K523" s="18">
        <f t="shared" si="1459"/>
        <v>0</v>
      </c>
      <c r="L523" s="18">
        <f t="shared" ref="L523:L593" si="1460">F523+I523</f>
        <v>505176.30000000005</v>
      </c>
      <c r="M523" s="18">
        <f t="shared" ref="M523:M593" si="1461">G523+J523</f>
        <v>404468.2</v>
      </c>
      <c r="N523" s="18">
        <f t="shared" ref="N523:N593" si="1462">H523+K523</f>
        <v>276286.2</v>
      </c>
      <c r="O523" s="18">
        <f t="shared" ref="O523:S523" si="1463">O528+O537+O541+O555+O559+O547+O551+O533+O524</f>
        <v>64247.038</v>
      </c>
      <c r="P523" s="18">
        <f t="shared" si="1463"/>
        <v>0</v>
      </c>
      <c r="Q523" s="18">
        <f t="shared" si="1463"/>
        <v>0</v>
      </c>
      <c r="R523" s="18">
        <f t="shared" si="1463"/>
        <v>0</v>
      </c>
      <c r="S523" s="18">
        <f t="shared" si="1463"/>
        <v>0</v>
      </c>
      <c r="T523" s="18">
        <f t="shared" si="1408"/>
        <v>569423.33799999999</v>
      </c>
      <c r="U523" s="18">
        <f t="shared" si="1409"/>
        <v>404468.2</v>
      </c>
      <c r="V523" s="18">
        <f t="shared" si="1410"/>
        <v>276286.2</v>
      </c>
      <c r="W523" s="18">
        <f t="shared" ref="W523:AB523" si="1464">W528+W537+W541+W555+W559+W547+W551+W533+W524</f>
        <v>-5255.2020000000002</v>
      </c>
      <c r="X523" s="18">
        <f t="shared" si="1464"/>
        <v>0</v>
      </c>
      <c r="Y523" s="18">
        <f t="shared" si="1464"/>
        <v>0</v>
      </c>
      <c r="Z523" s="18">
        <f t="shared" si="1464"/>
        <v>4646.2020000000002</v>
      </c>
      <c r="AA523" s="18">
        <f t="shared" si="1464"/>
        <v>0</v>
      </c>
      <c r="AB523" s="18">
        <f t="shared" si="1464"/>
        <v>0</v>
      </c>
      <c r="AC523" s="18">
        <f t="shared" si="1415"/>
        <v>568814.33799999999</v>
      </c>
      <c r="AD523" s="18">
        <f t="shared" si="1416"/>
        <v>404468.2</v>
      </c>
      <c r="AE523" s="18">
        <f t="shared" si="1417"/>
        <v>276286.2</v>
      </c>
      <c r="AF523" s="18">
        <f t="shared" ref="AF523:AH523" si="1465">AF528+AF537+AF541+AF555+AF559+AF547+AF551+AF533+AF524</f>
        <v>-30000</v>
      </c>
      <c r="AG523" s="18">
        <f t="shared" si="1465"/>
        <v>0</v>
      </c>
      <c r="AH523" s="18">
        <f t="shared" si="1465"/>
        <v>30000</v>
      </c>
      <c r="AI523" s="18">
        <f t="shared" si="1390"/>
        <v>538814.33799999999</v>
      </c>
      <c r="AJ523" s="18">
        <f t="shared" si="1391"/>
        <v>404468.2</v>
      </c>
      <c r="AK523" s="18">
        <f t="shared" si="1392"/>
        <v>306286.2</v>
      </c>
      <c r="AL523" s="18">
        <f t="shared" ref="AL523" si="1466">AL528+AL537+AL541+AL555+AL559+AL547+AL551+AL533+AL524</f>
        <v>0</v>
      </c>
      <c r="AM523" s="18">
        <f t="shared" si="1394"/>
        <v>538814.33799999999</v>
      </c>
      <c r="AN523" s="18">
        <f t="shared" ref="AN523:AP523" si="1467">AN528+AN537+AN541+AN555+AN559+AN547+AN551+AN533+AN524</f>
        <v>-138630.60700000002</v>
      </c>
      <c r="AO523" s="18">
        <f t="shared" si="1467"/>
        <v>138630.60700000002</v>
      </c>
      <c r="AP523" s="18">
        <f t="shared" si="1467"/>
        <v>0</v>
      </c>
      <c r="AQ523" s="18">
        <f t="shared" si="1396"/>
        <v>400183.73099999997</v>
      </c>
      <c r="AR523" s="18">
        <f t="shared" si="1397"/>
        <v>543098.80700000003</v>
      </c>
      <c r="AS523" s="18">
        <f t="shared" si="1398"/>
        <v>306286.2</v>
      </c>
      <c r="AT523" s="18">
        <f t="shared" ref="AT523:AV523" si="1468">AT528+AT537+AT541+AT555+AT559+AT547+AT551+AT533+AT524</f>
        <v>-8675.2999999999993</v>
      </c>
      <c r="AU523" s="18">
        <f t="shared" si="1468"/>
        <v>0</v>
      </c>
      <c r="AV523" s="18">
        <f t="shared" si="1468"/>
        <v>8675.2999999999993</v>
      </c>
      <c r="AW523" s="18">
        <f t="shared" si="1400"/>
        <v>391508.43099999998</v>
      </c>
      <c r="AX523" s="18">
        <f t="shared" si="1401"/>
        <v>543098.80700000003</v>
      </c>
      <c r="AY523" s="18">
        <f t="shared" si="1402"/>
        <v>314961.5</v>
      </c>
      <c r="AZ523" s="18">
        <f t="shared" ref="AZ523:BB523" si="1469">AZ528+AZ537+AZ541+AZ555+AZ559+AZ547+AZ551+AZ533+AZ524</f>
        <v>-1.0338396805309458E-12</v>
      </c>
      <c r="BA523" s="18">
        <f t="shared" si="1469"/>
        <v>-115393.429</v>
      </c>
      <c r="BB523" s="18">
        <f t="shared" si="1469"/>
        <v>109801.54200000002</v>
      </c>
      <c r="BC523" s="18">
        <f t="shared" si="1316"/>
        <v>391508.43099999998</v>
      </c>
      <c r="BD523" s="18">
        <f t="shared" si="1317"/>
        <v>427705.37800000003</v>
      </c>
      <c r="BE523" s="18">
        <f t="shared" si="1318"/>
        <v>424763.04200000002</v>
      </c>
      <c r="BF523" s="18">
        <f t="shared" ref="BF523:BH523" si="1470">BF528+BF537+BF541+BF555+BF559+BF547+BF551+BF533+BF524</f>
        <v>0</v>
      </c>
      <c r="BG523" s="18">
        <f t="shared" si="1470"/>
        <v>0</v>
      </c>
      <c r="BH523" s="18">
        <f t="shared" si="1470"/>
        <v>0</v>
      </c>
      <c r="BI523" s="18">
        <f t="shared" si="1313"/>
        <v>391508.43099999998</v>
      </c>
      <c r="BJ523" s="18">
        <f t="shared" si="1314"/>
        <v>427705.37800000003</v>
      </c>
      <c r="BK523" s="18">
        <f t="shared" si="1315"/>
        <v>424763.04200000002</v>
      </c>
      <c r="BL523" s="18">
        <f t="shared" ref="BL523:BN523" si="1471">BL528+BL537+BL541+BL555+BL559+BL547+BL551+BL533+BL524</f>
        <v>-54504.4</v>
      </c>
      <c r="BM523" s="18">
        <f t="shared" si="1471"/>
        <v>55770</v>
      </c>
      <c r="BN523" s="18">
        <f t="shared" si="1471"/>
        <v>0</v>
      </c>
      <c r="BO523" s="18">
        <f t="shared" si="1303"/>
        <v>337004.03099999996</v>
      </c>
      <c r="BP523" s="18">
        <f t="shared" si="1304"/>
        <v>483475.37800000003</v>
      </c>
      <c r="BQ523" s="18">
        <f t="shared" si="1305"/>
        <v>424763.04200000002</v>
      </c>
      <c r="BR523" s="18">
        <f t="shared" ref="BR523:BT523" si="1472">BR528+BR537+BR541+BR555+BR559+BR547+BR551+BR533+BR524</f>
        <v>-25728.5</v>
      </c>
      <c r="BS523" s="18">
        <f t="shared" si="1472"/>
        <v>25728.5</v>
      </c>
      <c r="BT523" s="18">
        <f t="shared" si="1472"/>
        <v>0</v>
      </c>
      <c r="BU523" s="18">
        <f t="shared" si="1306"/>
        <v>311275.53099999996</v>
      </c>
      <c r="BV523" s="18">
        <f t="shared" si="1307"/>
        <v>509203.87800000003</v>
      </c>
      <c r="BW523" s="18">
        <f t="shared" si="1308"/>
        <v>424763.04200000002</v>
      </c>
      <c r="BX523" s="18">
        <f t="shared" ref="BX523:BZ523" si="1473">BX528+BX537+BX541+BX555+BX559+BX547+BX551+BX533+BX524</f>
        <v>-2314.826</v>
      </c>
      <c r="BY523" s="18">
        <f t="shared" si="1473"/>
        <v>0</v>
      </c>
      <c r="BZ523" s="18">
        <f t="shared" si="1473"/>
        <v>0</v>
      </c>
      <c r="CA523" s="18">
        <f t="shared" si="1309"/>
        <v>308960.70499999996</v>
      </c>
      <c r="CB523" s="18">
        <f t="shared" si="1310"/>
        <v>509203.87800000003</v>
      </c>
      <c r="CC523" s="18">
        <f t="shared" si="1311"/>
        <v>424763.04200000002</v>
      </c>
      <c r="CD523" s="18">
        <f t="shared" si="1458"/>
        <v>0</v>
      </c>
      <c r="CE523" s="27"/>
      <c r="CF523" s="33"/>
    </row>
    <row r="524" spans="1:119" ht="31.2" x14ac:dyDescent="0.3">
      <c r="A524" s="41" t="s">
        <v>1321</v>
      </c>
      <c r="B524" s="39"/>
      <c r="C524" s="41"/>
      <c r="D524" s="41"/>
      <c r="E524" s="14" t="s">
        <v>1545</v>
      </c>
      <c r="F524" s="18">
        <f>F525</f>
        <v>196462.90000000002</v>
      </c>
      <c r="G524" s="18">
        <f t="shared" ref="G524:CD526" si="1474">G525</f>
        <v>294468.2</v>
      </c>
      <c r="H524" s="18">
        <f t="shared" si="1474"/>
        <v>52212.4</v>
      </c>
      <c r="I524" s="18">
        <f t="shared" si="1474"/>
        <v>0</v>
      </c>
      <c r="J524" s="18">
        <f t="shared" si="1474"/>
        <v>0</v>
      </c>
      <c r="K524" s="18">
        <f t="shared" si="1474"/>
        <v>0</v>
      </c>
      <c r="L524" s="18">
        <f t="shared" si="1460"/>
        <v>196462.90000000002</v>
      </c>
      <c r="M524" s="18">
        <f t="shared" si="1461"/>
        <v>294468.2</v>
      </c>
      <c r="N524" s="18">
        <f t="shared" si="1462"/>
        <v>52212.4</v>
      </c>
      <c r="O524" s="18">
        <f t="shared" si="1474"/>
        <v>0</v>
      </c>
      <c r="P524" s="18">
        <f t="shared" si="1474"/>
        <v>0</v>
      </c>
      <c r="Q524" s="18">
        <f t="shared" si="1474"/>
        <v>0</v>
      </c>
      <c r="R524" s="18">
        <f t="shared" si="1474"/>
        <v>0</v>
      </c>
      <c r="S524" s="18">
        <f t="shared" si="1474"/>
        <v>0</v>
      </c>
      <c r="T524" s="18">
        <f t="shared" si="1408"/>
        <v>196462.90000000002</v>
      </c>
      <c r="U524" s="18">
        <f t="shared" si="1409"/>
        <v>294468.2</v>
      </c>
      <c r="V524" s="18">
        <f t="shared" si="1410"/>
        <v>52212.4</v>
      </c>
      <c r="W524" s="18">
        <f t="shared" si="1474"/>
        <v>0</v>
      </c>
      <c r="X524" s="18">
        <f t="shared" si="1474"/>
        <v>0</v>
      </c>
      <c r="Y524" s="18">
        <f t="shared" si="1474"/>
        <v>0</v>
      </c>
      <c r="Z524" s="18">
        <f t="shared" si="1474"/>
        <v>0</v>
      </c>
      <c r="AA524" s="18">
        <f t="shared" si="1474"/>
        <v>0</v>
      </c>
      <c r="AB524" s="18">
        <f t="shared" si="1474"/>
        <v>0</v>
      </c>
      <c r="AC524" s="18">
        <f t="shared" si="1415"/>
        <v>196462.90000000002</v>
      </c>
      <c r="AD524" s="18">
        <f t="shared" si="1416"/>
        <v>294468.2</v>
      </c>
      <c r="AE524" s="18">
        <f t="shared" si="1417"/>
        <v>52212.4</v>
      </c>
      <c r="AF524" s="18">
        <f t="shared" si="1474"/>
        <v>-30000</v>
      </c>
      <c r="AG524" s="18">
        <f t="shared" si="1474"/>
        <v>0</v>
      </c>
      <c r="AH524" s="18">
        <f t="shared" si="1474"/>
        <v>30000</v>
      </c>
      <c r="AI524" s="18">
        <f t="shared" si="1390"/>
        <v>166462.90000000002</v>
      </c>
      <c r="AJ524" s="18">
        <f t="shared" si="1391"/>
        <v>294468.2</v>
      </c>
      <c r="AK524" s="18">
        <f t="shared" si="1392"/>
        <v>82212.399999999994</v>
      </c>
      <c r="AL524" s="18">
        <f t="shared" si="1474"/>
        <v>0</v>
      </c>
      <c r="AM524" s="18">
        <f t="shared" si="1394"/>
        <v>166462.90000000002</v>
      </c>
      <c r="AN524" s="18">
        <f t="shared" si="1474"/>
        <v>-24000</v>
      </c>
      <c r="AO524" s="18">
        <f t="shared" si="1474"/>
        <v>24000</v>
      </c>
      <c r="AP524" s="18">
        <f t="shared" si="1474"/>
        <v>0</v>
      </c>
      <c r="AQ524" s="18">
        <f t="shared" si="1396"/>
        <v>142462.90000000002</v>
      </c>
      <c r="AR524" s="18">
        <f t="shared" si="1397"/>
        <v>318468.2</v>
      </c>
      <c r="AS524" s="18">
        <f t="shared" si="1398"/>
        <v>82212.399999999994</v>
      </c>
      <c r="AT524" s="18">
        <f t="shared" si="1474"/>
        <v>-8675.2999999999993</v>
      </c>
      <c r="AU524" s="18">
        <f t="shared" si="1474"/>
        <v>0</v>
      </c>
      <c r="AV524" s="18">
        <f t="shared" si="1474"/>
        <v>8675.2999999999993</v>
      </c>
      <c r="AW524" s="18">
        <f t="shared" si="1400"/>
        <v>133787.60000000003</v>
      </c>
      <c r="AX524" s="18">
        <f t="shared" si="1401"/>
        <v>318468.2</v>
      </c>
      <c r="AY524" s="18">
        <f t="shared" si="1402"/>
        <v>90887.7</v>
      </c>
      <c r="AZ524" s="18">
        <f t="shared" si="1474"/>
        <v>0</v>
      </c>
      <c r="BA524" s="18">
        <f t="shared" si="1474"/>
        <v>-71783.64</v>
      </c>
      <c r="BB524" s="18">
        <f t="shared" si="1474"/>
        <v>218481.913</v>
      </c>
      <c r="BC524" s="18">
        <f t="shared" si="1316"/>
        <v>133787.60000000003</v>
      </c>
      <c r="BD524" s="18">
        <f t="shared" si="1317"/>
        <v>246684.56</v>
      </c>
      <c r="BE524" s="18">
        <f t="shared" si="1318"/>
        <v>309369.61300000001</v>
      </c>
      <c r="BF524" s="18">
        <f t="shared" si="1474"/>
        <v>0</v>
      </c>
      <c r="BG524" s="18">
        <f t="shared" si="1474"/>
        <v>0</v>
      </c>
      <c r="BH524" s="18">
        <f t="shared" si="1474"/>
        <v>0</v>
      </c>
      <c r="BI524" s="18">
        <f t="shared" si="1313"/>
        <v>133787.60000000003</v>
      </c>
      <c r="BJ524" s="18">
        <f t="shared" si="1314"/>
        <v>246684.56</v>
      </c>
      <c r="BK524" s="18">
        <f t="shared" si="1315"/>
        <v>309369.61300000001</v>
      </c>
      <c r="BL524" s="18">
        <f t="shared" si="1474"/>
        <v>0</v>
      </c>
      <c r="BM524" s="18">
        <f t="shared" si="1474"/>
        <v>0</v>
      </c>
      <c r="BN524" s="18">
        <f t="shared" si="1474"/>
        <v>0</v>
      </c>
      <c r="BO524" s="18">
        <f t="shared" si="1303"/>
        <v>133787.60000000003</v>
      </c>
      <c r="BP524" s="18">
        <f t="shared" si="1304"/>
        <v>246684.56</v>
      </c>
      <c r="BQ524" s="18">
        <f t="shared" si="1305"/>
        <v>309369.61300000001</v>
      </c>
      <c r="BR524" s="18">
        <f t="shared" si="1474"/>
        <v>-22228.5</v>
      </c>
      <c r="BS524" s="18">
        <f t="shared" si="1474"/>
        <v>22228.5</v>
      </c>
      <c r="BT524" s="18">
        <f t="shared" si="1474"/>
        <v>0</v>
      </c>
      <c r="BU524" s="18">
        <f t="shared" si="1306"/>
        <v>111559.10000000003</v>
      </c>
      <c r="BV524" s="18">
        <f t="shared" si="1307"/>
        <v>268913.06</v>
      </c>
      <c r="BW524" s="18">
        <f t="shared" si="1308"/>
        <v>309369.61300000001</v>
      </c>
      <c r="BX524" s="18">
        <f t="shared" si="1474"/>
        <v>0</v>
      </c>
      <c r="BY524" s="18">
        <f t="shared" si="1474"/>
        <v>0</v>
      </c>
      <c r="BZ524" s="18">
        <f t="shared" si="1474"/>
        <v>0</v>
      </c>
      <c r="CA524" s="18">
        <f t="shared" si="1309"/>
        <v>111559.10000000003</v>
      </c>
      <c r="CB524" s="18">
        <f t="shared" si="1310"/>
        <v>268913.06</v>
      </c>
      <c r="CC524" s="18">
        <f t="shared" si="1311"/>
        <v>309369.61300000001</v>
      </c>
      <c r="CD524" s="18">
        <f t="shared" si="1474"/>
        <v>0</v>
      </c>
      <c r="CE524" s="27"/>
      <c r="CF524" s="33"/>
    </row>
    <row r="525" spans="1:119" ht="46.8" x14ac:dyDescent="0.3">
      <c r="A525" s="41" t="s">
        <v>1321</v>
      </c>
      <c r="B525" s="39">
        <v>400</v>
      </c>
      <c r="C525" s="41"/>
      <c r="D525" s="41"/>
      <c r="E525" s="14" t="s">
        <v>553</v>
      </c>
      <c r="F525" s="18">
        <f>F526</f>
        <v>196462.90000000002</v>
      </c>
      <c r="G525" s="18">
        <f t="shared" si="1474"/>
        <v>294468.2</v>
      </c>
      <c r="H525" s="18">
        <f t="shared" si="1474"/>
        <v>52212.4</v>
      </c>
      <c r="I525" s="18">
        <f t="shared" si="1474"/>
        <v>0</v>
      </c>
      <c r="J525" s="18">
        <f t="shared" si="1474"/>
        <v>0</v>
      </c>
      <c r="K525" s="18">
        <f t="shared" si="1474"/>
        <v>0</v>
      </c>
      <c r="L525" s="18">
        <f t="shared" si="1460"/>
        <v>196462.90000000002</v>
      </c>
      <c r="M525" s="18">
        <f t="shared" si="1461"/>
        <v>294468.2</v>
      </c>
      <c r="N525" s="18">
        <f t="shared" si="1462"/>
        <v>52212.4</v>
      </c>
      <c r="O525" s="18">
        <f t="shared" si="1474"/>
        <v>0</v>
      </c>
      <c r="P525" s="18">
        <f t="shared" si="1474"/>
        <v>0</v>
      </c>
      <c r="Q525" s="18">
        <f t="shared" si="1474"/>
        <v>0</v>
      </c>
      <c r="R525" s="18">
        <f t="shared" si="1474"/>
        <v>0</v>
      </c>
      <c r="S525" s="18">
        <f t="shared" si="1474"/>
        <v>0</v>
      </c>
      <c r="T525" s="18">
        <f t="shared" si="1408"/>
        <v>196462.90000000002</v>
      </c>
      <c r="U525" s="18">
        <f t="shared" si="1409"/>
        <v>294468.2</v>
      </c>
      <c r="V525" s="18">
        <f t="shared" si="1410"/>
        <v>52212.4</v>
      </c>
      <c r="W525" s="18">
        <f t="shared" si="1474"/>
        <v>0</v>
      </c>
      <c r="X525" s="18">
        <f t="shared" si="1474"/>
        <v>0</v>
      </c>
      <c r="Y525" s="18">
        <f t="shared" si="1474"/>
        <v>0</v>
      </c>
      <c r="Z525" s="18">
        <f t="shared" si="1474"/>
        <v>0</v>
      </c>
      <c r="AA525" s="18">
        <f t="shared" si="1474"/>
        <v>0</v>
      </c>
      <c r="AB525" s="18">
        <f t="shared" si="1474"/>
        <v>0</v>
      </c>
      <c r="AC525" s="18">
        <f t="shared" si="1415"/>
        <v>196462.90000000002</v>
      </c>
      <c r="AD525" s="18">
        <f t="shared" si="1416"/>
        <v>294468.2</v>
      </c>
      <c r="AE525" s="18">
        <f t="shared" si="1417"/>
        <v>52212.4</v>
      </c>
      <c r="AF525" s="18">
        <f t="shared" si="1474"/>
        <v>-30000</v>
      </c>
      <c r="AG525" s="18">
        <f t="shared" si="1474"/>
        <v>0</v>
      </c>
      <c r="AH525" s="18">
        <f t="shared" si="1474"/>
        <v>30000</v>
      </c>
      <c r="AI525" s="18">
        <f t="shared" si="1390"/>
        <v>166462.90000000002</v>
      </c>
      <c r="AJ525" s="18">
        <f t="shared" si="1391"/>
        <v>294468.2</v>
      </c>
      <c r="AK525" s="18">
        <f t="shared" si="1392"/>
        <v>82212.399999999994</v>
      </c>
      <c r="AL525" s="18">
        <f t="shared" si="1474"/>
        <v>0</v>
      </c>
      <c r="AM525" s="18">
        <f t="shared" si="1394"/>
        <v>166462.90000000002</v>
      </c>
      <c r="AN525" s="18">
        <f t="shared" si="1474"/>
        <v>-24000</v>
      </c>
      <c r="AO525" s="18">
        <f t="shared" si="1474"/>
        <v>24000</v>
      </c>
      <c r="AP525" s="18">
        <f t="shared" si="1474"/>
        <v>0</v>
      </c>
      <c r="AQ525" s="18">
        <f t="shared" si="1396"/>
        <v>142462.90000000002</v>
      </c>
      <c r="AR525" s="18">
        <f t="shared" si="1397"/>
        <v>318468.2</v>
      </c>
      <c r="AS525" s="18">
        <f t="shared" si="1398"/>
        <v>82212.399999999994</v>
      </c>
      <c r="AT525" s="18">
        <f t="shared" si="1474"/>
        <v>-8675.2999999999993</v>
      </c>
      <c r="AU525" s="18">
        <f t="shared" si="1474"/>
        <v>0</v>
      </c>
      <c r="AV525" s="18">
        <f t="shared" si="1474"/>
        <v>8675.2999999999993</v>
      </c>
      <c r="AW525" s="18">
        <f t="shared" si="1400"/>
        <v>133787.60000000003</v>
      </c>
      <c r="AX525" s="18">
        <f t="shared" si="1401"/>
        <v>318468.2</v>
      </c>
      <c r="AY525" s="18">
        <f t="shared" si="1402"/>
        <v>90887.7</v>
      </c>
      <c r="AZ525" s="18">
        <f t="shared" si="1474"/>
        <v>0</v>
      </c>
      <c r="BA525" s="18">
        <f t="shared" si="1474"/>
        <v>-71783.64</v>
      </c>
      <c r="BB525" s="18">
        <f t="shared" si="1474"/>
        <v>218481.913</v>
      </c>
      <c r="BC525" s="18">
        <f t="shared" si="1316"/>
        <v>133787.60000000003</v>
      </c>
      <c r="BD525" s="18">
        <f t="shared" si="1317"/>
        <v>246684.56</v>
      </c>
      <c r="BE525" s="18">
        <f t="shared" si="1318"/>
        <v>309369.61300000001</v>
      </c>
      <c r="BF525" s="18">
        <f t="shared" si="1474"/>
        <v>0</v>
      </c>
      <c r="BG525" s="18">
        <f t="shared" si="1474"/>
        <v>0</v>
      </c>
      <c r="BH525" s="18">
        <f t="shared" si="1474"/>
        <v>0</v>
      </c>
      <c r="BI525" s="18">
        <f t="shared" si="1313"/>
        <v>133787.60000000003</v>
      </c>
      <c r="BJ525" s="18">
        <f t="shared" si="1314"/>
        <v>246684.56</v>
      </c>
      <c r="BK525" s="18">
        <f t="shared" si="1315"/>
        <v>309369.61300000001</v>
      </c>
      <c r="BL525" s="18">
        <f t="shared" si="1474"/>
        <v>0</v>
      </c>
      <c r="BM525" s="18">
        <f t="shared" si="1474"/>
        <v>0</v>
      </c>
      <c r="BN525" s="18">
        <f t="shared" si="1474"/>
        <v>0</v>
      </c>
      <c r="BO525" s="18">
        <f t="shared" si="1303"/>
        <v>133787.60000000003</v>
      </c>
      <c r="BP525" s="18">
        <f t="shared" si="1304"/>
        <v>246684.56</v>
      </c>
      <c r="BQ525" s="18">
        <f t="shared" si="1305"/>
        <v>309369.61300000001</v>
      </c>
      <c r="BR525" s="18">
        <f t="shared" si="1474"/>
        <v>-22228.5</v>
      </c>
      <c r="BS525" s="18">
        <f t="shared" si="1474"/>
        <v>22228.5</v>
      </c>
      <c r="BT525" s="18">
        <f t="shared" si="1474"/>
        <v>0</v>
      </c>
      <c r="BU525" s="18">
        <f t="shared" si="1306"/>
        <v>111559.10000000003</v>
      </c>
      <c r="BV525" s="18">
        <f t="shared" si="1307"/>
        <v>268913.06</v>
      </c>
      <c r="BW525" s="18">
        <f t="shared" si="1308"/>
        <v>309369.61300000001</v>
      </c>
      <c r="BX525" s="18">
        <f t="shared" si="1474"/>
        <v>0</v>
      </c>
      <c r="BY525" s="18">
        <f t="shared" si="1474"/>
        <v>0</v>
      </c>
      <c r="BZ525" s="18">
        <f t="shared" si="1474"/>
        <v>0</v>
      </c>
      <c r="CA525" s="18">
        <f t="shared" si="1309"/>
        <v>111559.10000000003</v>
      </c>
      <c r="CB525" s="18">
        <f t="shared" si="1310"/>
        <v>268913.06</v>
      </c>
      <c r="CC525" s="18">
        <f t="shared" si="1311"/>
        <v>309369.61300000001</v>
      </c>
      <c r="CD525" s="18">
        <f t="shared" si="1474"/>
        <v>0</v>
      </c>
      <c r="CE525" s="27"/>
      <c r="CF525" s="33"/>
    </row>
    <row r="526" spans="1:119" x14ac:dyDescent="0.3">
      <c r="A526" s="41" t="s">
        <v>1321</v>
      </c>
      <c r="B526" s="39">
        <v>410</v>
      </c>
      <c r="C526" s="41"/>
      <c r="D526" s="41"/>
      <c r="E526" s="14" t="s">
        <v>566</v>
      </c>
      <c r="F526" s="18">
        <f>F527</f>
        <v>196462.90000000002</v>
      </c>
      <c r="G526" s="18">
        <f t="shared" si="1474"/>
        <v>294468.2</v>
      </c>
      <c r="H526" s="18">
        <f t="shared" si="1474"/>
        <v>52212.4</v>
      </c>
      <c r="I526" s="18">
        <f t="shared" si="1474"/>
        <v>0</v>
      </c>
      <c r="J526" s="18">
        <f t="shared" si="1474"/>
        <v>0</v>
      </c>
      <c r="K526" s="18">
        <f t="shared" si="1474"/>
        <v>0</v>
      </c>
      <c r="L526" s="18">
        <f t="shared" si="1460"/>
        <v>196462.90000000002</v>
      </c>
      <c r="M526" s="18">
        <f t="shared" si="1461"/>
        <v>294468.2</v>
      </c>
      <c r="N526" s="18">
        <f t="shared" si="1462"/>
        <v>52212.4</v>
      </c>
      <c r="O526" s="18">
        <f t="shared" si="1474"/>
        <v>0</v>
      </c>
      <c r="P526" s="18">
        <f t="shared" si="1474"/>
        <v>0</v>
      </c>
      <c r="Q526" s="18">
        <f t="shared" si="1474"/>
        <v>0</v>
      </c>
      <c r="R526" s="18">
        <f t="shared" si="1474"/>
        <v>0</v>
      </c>
      <c r="S526" s="18">
        <f t="shared" si="1474"/>
        <v>0</v>
      </c>
      <c r="T526" s="18">
        <f t="shared" si="1408"/>
        <v>196462.90000000002</v>
      </c>
      <c r="U526" s="18">
        <f t="shared" si="1409"/>
        <v>294468.2</v>
      </c>
      <c r="V526" s="18">
        <f t="shared" si="1410"/>
        <v>52212.4</v>
      </c>
      <c r="W526" s="18">
        <f t="shared" si="1474"/>
        <v>0</v>
      </c>
      <c r="X526" s="18">
        <f t="shared" si="1474"/>
        <v>0</v>
      </c>
      <c r="Y526" s="18">
        <f t="shared" si="1474"/>
        <v>0</v>
      </c>
      <c r="Z526" s="18">
        <f t="shared" si="1474"/>
        <v>0</v>
      </c>
      <c r="AA526" s="18">
        <f t="shared" si="1474"/>
        <v>0</v>
      </c>
      <c r="AB526" s="18">
        <f t="shared" si="1474"/>
        <v>0</v>
      </c>
      <c r="AC526" s="18">
        <f t="shared" si="1415"/>
        <v>196462.90000000002</v>
      </c>
      <c r="AD526" s="18">
        <f t="shared" si="1416"/>
        <v>294468.2</v>
      </c>
      <c r="AE526" s="18">
        <f t="shared" si="1417"/>
        <v>52212.4</v>
      </c>
      <c r="AF526" s="18">
        <f t="shared" si="1474"/>
        <v>-30000</v>
      </c>
      <c r="AG526" s="18">
        <f t="shared" si="1474"/>
        <v>0</v>
      </c>
      <c r="AH526" s="18">
        <f t="shared" si="1474"/>
        <v>30000</v>
      </c>
      <c r="AI526" s="18">
        <f t="shared" si="1390"/>
        <v>166462.90000000002</v>
      </c>
      <c r="AJ526" s="18">
        <f t="shared" si="1391"/>
        <v>294468.2</v>
      </c>
      <c r="AK526" s="18">
        <f t="shared" si="1392"/>
        <v>82212.399999999994</v>
      </c>
      <c r="AL526" s="18">
        <f t="shared" si="1474"/>
        <v>0</v>
      </c>
      <c r="AM526" s="18">
        <f t="shared" si="1394"/>
        <v>166462.90000000002</v>
      </c>
      <c r="AN526" s="18">
        <f t="shared" si="1474"/>
        <v>-24000</v>
      </c>
      <c r="AO526" s="18">
        <f t="shared" si="1474"/>
        <v>24000</v>
      </c>
      <c r="AP526" s="18">
        <f t="shared" si="1474"/>
        <v>0</v>
      </c>
      <c r="AQ526" s="18">
        <f t="shared" si="1396"/>
        <v>142462.90000000002</v>
      </c>
      <c r="AR526" s="18">
        <f t="shared" si="1397"/>
        <v>318468.2</v>
      </c>
      <c r="AS526" s="18">
        <f t="shared" si="1398"/>
        <v>82212.399999999994</v>
      </c>
      <c r="AT526" s="18">
        <f t="shared" si="1474"/>
        <v>-8675.2999999999993</v>
      </c>
      <c r="AU526" s="18">
        <f t="shared" si="1474"/>
        <v>0</v>
      </c>
      <c r="AV526" s="18">
        <f t="shared" si="1474"/>
        <v>8675.2999999999993</v>
      </c>
      <c r="AW526" s="18">
        <f t="shared" si="1400"/>
        <v>133787.60000000003</v>
      </c>
      <c r="AX526" s="18">
        <f t="shared" si="1401"/>
        <v>318468.2</v>
      </c>
      <c r="AY526" s="18">
        <f t="shared" si="1402"/>
        <v>90887.7</v>
      </c>
      <c r="AZ526" s="18">
        <f t="shared" si="1474"/>
        <v>0</v>
      </c>
      <c r="BA526" s="18">
        <f t="shared" si="1474"/>
        <v>-71783.64</v>
      </c>
      <c r="BB526" s="18">
        <f t="shared" si="1474"/>
        <v>218481.913</v>
      </c>
      <c r="BC526" s="18">
        <f t="shared" si="1316"/>
        <v>133787.60000000003</v>
      </c>
      <c r="BD526" s="18">
        <f t="shared" si="1317"/>
        <v>246684.56</v>
      </c>
      <c r="BE526" s="18">
        <f t="shared" si="1318"/>
        <v>309369.61300000001</v>
      </c>
      <c r="BF526" s="18">
        <f t="shared" si="1474"/>
        <v>0</v>
      </c>
      <c r="BG526" s="18">
        <f t="shared" si="1474"/>
        <v>0</v>
      </c>
      <c r="BH526" s="18">
        <f t="shared" si="1474"/>
        <v>0</v>
      </c>
      <c r="BI526" s="18">
        <f t="shared" si="1313"/>
        <v>133787.60000000003</v>
      </c>
      <c r="BJ526" s="18">
        <f t="shared" si="1314"/>
        <v>246684.56</v>
      </c>
      <c r="BK526" s="18">
        <f t="shared" si="1315"/>
        <v>309369.61300000001</v>
      </c>
      <c r="BL526" s="18">
        <f t="shared" si="1474"/>
        <v>0</v>
      </c>
      <c r="BM526" s="18">
        <f t="shared" si="1474"/>
        <v>0</v>
      </c>
      <c r="BN526" s="18">
        <f t="shared" si="1474"/>
        <v>0</v>
      </c>
      <c r="BO526" s="18">
        <f t="shared" si="1303"/>
        <v>133787.60000000003</v>
      </c>
      <c r="BP526" s="18">
        <f t="shared" si="1304"/>
        <v>246684.56</v>
      </c>
      <c r="BQ526" s="18">
        <f t="shared" si="1305"/>
        <v>309369.61300000001</v>
      </c>
      <c r="BR526" s="18">
        <f t="shared" si="1474"/>
        <v>-22228.5</v>
      </c>
      <c r="BS526" s="18">
        <f t="shared" si="1474"/>
        <v>22228.5</v>
      </c>
      <c r="BT526" s="18">
        <f t="shared" si="1474"/>
        <v>0</v>
      </c>
      <c r="BU526" s="18">
        <f t="shared" si="1306"/>
        <v>111559.10000000003</v>
      </c>
      <c r="BV526" s="18">
        <f t="shared" si="1307"/>
        <v>268913.06</v>
      </c>
      <c r="BW526" s="18">
        <f t="shared" si="1308"/>
        <v>309369.61300000001</v>
      </c>
      <c r="BX526" s="18">
        <f t="shared" si="1474"/>
        <v>0</v>
      </c>
      <c r="BY526" s="18">
        <f t="shared" si="1474"/>
        <v>0</v>
      </c>
      <c r="BZ526" s="18">
        <f t="shared" si="1474"/>
        <v>0</v>
      </c>
      <c r="CA526" s="18">
        <f t="shared" si="1309"/>
        <v>111559.10000000003</v>
      </c>
      <c r="CB526" s="18">
        <f t="shared" si="1310"/>
        <v>268913.06</v>
      </c>
      <c r="CC526" s="18">
        <f t="shared" si="1311"/>
        <v>309369.61300000001</v>
      </c>
      <c r="CD526" s="18">
        <f t="shared" si="1474"/>
        <v>0</v>
      </c>
      <c r="CE526" s="27"/>
      <c r="CF526" s="33"/>
    </row>
    <row r="527" spans="1:119" x14ac:dyDescent="0.3">
      <c r="A527" s="41" t="s">
        <v>1321</v>
      </c>
      <c r="B527" s="39">
        <v>410</v>
      </c>
      <c r="C527" s="41" t="s">
        <v>103</v>
      </c>
      <c r="D527" s="41" t="s">
        <v>5</v>
      </c>
      <c r="E527" s="14" t="s">
        <v>544</v>
      </c>
      <c r="F527" s="18">
        <v>196462.90000000002</v>
      </c>
      <c r="G527" s="18">
        <v>294468.2</v>
      </c>
      <c r="H527" s="18">
        <v>52212.4</v>
      </c>
      <c r="I527" s="18"/>
      <c r="J527" s="18"/>
      <c r="K527" s="18"/>
      <c r="L527" s="18">
        <f t="shared" si="1460"/>
        <v>196462.90000000002</v>
      </c>
      <c r="M527" s="18">
        <f t="shared" si="1461"/>
        <v>294468.2</v>
      </c>
      <c r="N527" s="18">
        <f t="shared" si="1462"/>
        <v>52212.4</v>
      </c>
      <c r="O527" s="18"/>
      <c r="P527" s="18"/>
      <c r="Q527" s="18"/>
      <c r="R527" s="18"/>
      <c r="S527" s="18"/>
      <c r="T527" s="18">
        <f t="shared" si="1408"/>
        <v>196462.90000000002</v>
      </c>
      <c r="U527" s="18">
        <f t="shared" si="1409"/>
        <v>294468.2</v>
      </c>
      <c r="V527" s="18">
        <f t="shared" si="1410"/>
        <v>52212.4</v>
      </c>
      <c r="W527" s="18"/>
      <c r="X527" s="18"/>
      <c r="Y527" s="18"/>
      <c r="Z527" s="18"/>
      <c r="AA527" s="18"/>
      <c r="AB527" s="18"/>
      <c r="AC527" s="18">
        <f t="shared" si="1415"/>
        <v>196462.90000000002</v>
      </c>
      <c r="AD527" s="18">
        <f t="shared" si="1416"/>
        <v>294468.2</v>
      </c>
      <c r="AE527" s="18">
        <f t="shared" si="1417"/>
        <v>52212.4</v>
      </c>
      <c r="AF527" s="18">
        <v>-30000</v>
      </c>
      <c r="AG527" s="18"/>
      <c r="AH527" s="18">
        <v>30000</v>
      </c>
      <c r="AI527" s="18">
        <f t="shared" si="1390"/>
        <v>166462.90000000002</v>
      </c>
      <c r="AJ527" s="18">
        <f t="shared" si="1391"/>
        <v>294468.2</v>
      </c>
      <c r="AK527" s="18">
        <f t="shared" si="1392"/>
        <v>82212.399999999994</v>
      </c>
      <c r="AL527" s="18"/>
      <c r="AM527" s="18">
        <f t="shared" si="1394"/>
        <v>166462.90000000002</v>
      </c>
      <c r="AN527" s="18">
        <v>-24000</v>
      </c>
      <c r="AO527" s="18">
        <v>24000</v>
      </c>
      <c r="AP527" s="18"/>
      <c r="AQ527" s="18">
        <f t="shared" si="1396"/>
        <v>142462.90000000002</v>
      </c>
      <c r="AR527" s="18">
        <f t="shared" si="1397"/>
        <v>318468.2</v>
      </c>
      <c r="AS527" s="18">
        <f t="shared" si="1398"/>
        <v>82212.399999999994</v>
      </c>
      <c r="AT527" s="18">
        <v>-8675.2999999999993</v>
      </c>
      <c r="AU527" s="18"/>
      <c r="AV527" s="18">
        <v>8675.2999999999993</v>
      </c>
      <c r="AW527" s="18">
        <f t="shared" si="1400"/>
        <v>133787.60000000003</v>
      </c>
      <c r="AX527" s="18">
        <f t="shared" si="1401"/>
        <v>318468.2</v>
      </c>
      <c r="AY527" s="18">
        <f t="shared" si="1402"/>
        <v>90887.7</v>
      </c>
      <c r="AZ527" s="18"/>
      <c r="BA527" s="18">
        <v>-71783.64</v>
      </c>
      <c r="BB527" s="18">
        <v>218481.913</v>
      </c>
      <c r="BC527" s="18">
        <f t="shared" si="1316"/>
        <v>133787.60000000003</v>
      </c>
      <c r="BD527" s="18">
        <f t="shared" si="1317"/>
        <v>246684.56</v>
      </c>
      <c r="BE527" s="18">
        <f t="shared" si="1318"/>
        <v>309369.61300000001</v>
      </c>
      <c r="BF527" s="18"/>
      <c r="BG527" s="18"/>
      <c r="BH527" s="18"/>
      <c r="BI527" s="18">
        <f t="shared" si="1313"/>
        <v>133787.60000000003</v>
      </c>
      <c r="BJ527" s="18">
        <f t="shared" si="1314"/>
        <v>246684.56</v>
      </c>
      <c r="BK527" s="18">
        <f t="shared" si="1315"/>
        <v>309369.61300000001</v>
      </c>
      <c r="BL527" s="18"/>
      <c r="BM527" s="18"/>
      <c r="BN527" s="18"/>
      <c r="BO527" s="18">
        <f t="shared" si="1303"/>
        <v>133787.60000000003</v>
      </c>
      <c r="BP527" s="18">
        <f t="shared" si="1304"/>
        <v>246684.56</v>
      </c>
      <c r="BQ527" s="18">
        <f t="shared" si="1305"/>
        <v>309369.61300000001</v>
      </c>
      <c r="BR527" s="18">
        <v>-22228.5</v>
      </c>
      <c r="BS527" s="18">
        <v>22228.5</v>
      </c>
      <c r="BT527" s="18"/>
      <c r="BU527" s="18">
        <f t="shared" si="1306"/>
        <v>111559.10000000003</v>
      </c>
      <c r="BV527" s="18">
        <f t="shared" si="1307"/>
        <v>268913.06</v>
      </c>
      <c r="BW527" s="18">
        <f t="shared" si="1308"/>
        <v>309369.61300000001</v>
      </c>
      <c r="BX527" s="18"/>
      <c r="BY527" s="18"/>
      <c r="BZ527" s="18"/>
      <c r="CA527" s="18">
        <f t="shared" si="1309"/>
        <v>111559.10000000003</v>
      </c>
      <c r="CB527" s="18">
        <f t="shared" si="1310"/>
        <v>268913.06</v>
      </c>
      <c r="CC527" s="18">
        <f t="shared" si="1311"/>
        <v>309369.61300000001</v>
      </c>
      <c r="CD527" s="18"/>
      <c r="CE527" s="27"/>
      <c r="CF527" s="33"/>
    </row>
    <row r="528" spans="1:119" ht="46.8" x14ac:dyDescent="0.3">
      <c r="A528" s="41" t="s">
        <v>102</v>
      </c>
      <c r="B528" s="39"/>
      <c r="C528" s="41"/>
      <c r="D528" s="41"/>
      <c r="E528" s="14" t="s">
        <v>636</v>
      </c>
      <c r="F528" s="18">
        <f t="shared" ref="F528:K529" si="1475">F529</f>
        <v>0</v>
      </c>
      <c r="G528" s="18">
        <f t="shared" si="1475"/>
        <v>0</v>
      </c>
      <c r="H528" s="18">
        <f t="shared" si="1475"/>
        <v>0</v>
      </c>
      <c r="I528" s="18">
        <f t="shared" si="1475"/>
        <v>0</v>
      </c>
      <c r="J528" s="18">
        <f t="shared" si="1475"/>
        <v>0</v>
      </c>
      <c r="K528" s="18">
        <f t="shared" si="1475"/>
        <v>0</v>
      </c>
      <c r="L528" s="18">
        <f t="shared" si="1460"/>
        <v>0</v>
      </c>
      <c r="M528" s="18">
        <f t="shared" si="1461"/>
        <v>0</v>
      </c>
      <c r="N528" s="18">
        <f t="shared" si="1462"/>
        <v>0</v>
      </c>
      <c r="O528" s="18">
        <f t="shared" ref="O528:S529" si="1476">O529</f>
        <v>14807.081</v>
      </c>
      <c r="P528" s="18">
        <f t="shared" si="1476"/>
        <v>0</v>
      </c>
      <c r="Q528" s="18">
        <f t="shared" si="1476"/>
        <v>0</v>
      </c>
      <c r="R528" s="18">
        <f t="shared" si="1476"/>
        <v>0</v>
      </c>
      <c r="S528" s="18">
        <f t="shared" si="1476"/>
        <v>0</v>
      </c>
      <c r="T528" s="18">
        <f t="shared" si="1408"/>
        <v>14807.081</v>
      </c>
      <c r="U528" s="18">
        <f t="shared" si="1409"/>
        <v>0</v>
      </c>
      <c r="V528" s="18">
        <f t="shared" si="1410"/>
        <v>0</v>
      </c>
      <c r="W528" s="18">
        <f t="shared" ref="W528:CD529" si="1477">W529</f>
        <v>0</v>
      </c>
      <c r="X528" s="18">
        <f t="shared" si="1477"/>
        <v>0</v>
      </c>
      <c r="Y528" s="18">
        <f t="shared" si="1477"/>
        <v>0</v>
      </c>
      <c r="Z528" s="18">
        <f t="shared" si="1477"/>
        <v>0</v>
      </c>
      <c r="AA528" s="18">
        <f t="shared" si="1477"/>
        <v>0</v>
      </c>
      <c r="AB528" s="18">
        <f t="shared" si="1477"/>
        <v>0</v>
      </c>
      <c r="AC528" s="18">
        <f t="shared" si="1415"/>
        <v>14807.081</v>
      </c>
      <c r="AD528" s="18">
        <f t="shared" si="1416"/>
        <v>0</v>
      </c>
      <c r="AE528" s="18">
        <f t="shared" si="1417"/>
        <v>0</v>
      </c>
      <c r="AF528" s="18">
        <f t="shared" si="1477"/>
        <v>0</v>
      </c>
      <c r="AG528" s="18">
        <f t="shared" si="1477"/>
        <v>0</v>
      </c>
      <c r="AH528" s="18">
        <f t="shared" si="1477"/>
        <v>0</v>
      </c>
      <c r="AI528" s="18">
        <f t="shared" si="1390"/>
        <v>14807.081</v>
      </c>
      <c r="AJ528" s="18">
        <f t="shared" si="1391"/>
        <v>0</v>
      </c>
      <c r="AK528" s="18">
        <f t="shared" si="1392"/>
        <v>0</v>
      </c>
      <c r="AL528" s="18">
        <f t="shared" si="1477"/>
        <v>0</v>
      </c>
      <c r="AM528" s="18">
        <f t="shared" si="1394"/>
        <v>14807.081</v>
      </c>
      <c r="AN528" s="18">
        <f t="shared" si="1477"/>
        <v>0</v>
      </c>
      <c r="AO528" s="18">
        <f t="shared" si="1477"/>
        <v>0</v>
      </c>
      <c r="AP528" s="18">
        <f t="shared" si="1477"/>
        <v>0</v>
      </c>
      <c r="AQ528" s="18">
        <f t="shared" si="1396"/>
        <v>14807.081</v>
      </c>
      <c r="AR528" s="18">
        <f t="shared" si="1397"/>
        <v>0</v>
      </c>
      <c r="AS528" s="18">
        <f t="shared" si="1398"/>
        <v>0</v>
      </c>
      <c r="AT528" s="18">
        <f t="shared" si="1477"/>
        <v>0</v>
      </c>
      <c r="AU528" s="18">
        <f t="shared" si="1477"/>
        <v>0</v>
      </c>
      <c r="AV528" s="18">
        <f t="shared" si="1477"/>
        <v>0</v>
      </c>
      <c r="AW528" s="18">
        <f t="shared" si="1400"/>
        <v>14807.081</v>
      </c>
      <c r="AX528" s="18">
        <f t="shared" si="1401"/>
        <v>0</v>
      </c>
      <c r="AY528" s="18">
        <f t="shared" si="1402"/>
        <v>0</v>
      </c>
      <c r="AZ528" s="18">
        <f t="shared" si="1477"/>
        <v>4543.38</v>
      </c>
      <c r="BA528" s="18">
        <f t="shared" si="1477"/>
        <v>0</v>
      </c>
      <c r="BB528" s="18">
        <f t="shared" si="1477"/>
        <v>0</v>
      </c>
      <c r="BC528" s="18">
        <f t="shared" si="1316"/>
        <v>19350.460999999999</v>
      </c>
      <c r="BD528" s="18">
        <f t="shared" si="1317"/>
        <v>0</v>
      </c>
      <c r="BE528" s="18">
        <f t="shared" si="1318"/>
        <v>0</v>
      </c>
      <c r="BF528" s="18">
        <f t="shared" si="1477"/>
        <v>0</v>
      </c>
      <c r="BG528" s="18">
        <f t="shared" si="1477"/>
        <v>0</v>
      </c>
      <c r="BH528" s="18">
        <f t="shared" si="1477"/>
        <v>0</v>
      </c>
      <c r="BI528" s="18">
        <f t="shared" si="1313"/>
        <v>19350.460999999999</v>
      </c>
      <c r="BJ528" s="18">
        <f t="shared" si="1314"/>
        <v>0</v>
      </c>
      <c r="BK528" s="18">
        <f t="shared" si="1315"/>
        <v>0</v>
      </c>
      <c r="BL528" s="18">
        <f t="shared" si="1477"/>
        <v>0</v>
      </c>
      <c r="BM528" s="18">
        <f t="shared" si="1477"/>
        <v>0</v>
      </c>
      <c r="BN528" s="18">
        <f t="shared" si="1477"/>
        <v>0</v>
      </c>
      <c r="BO528" s="18">
        <f t="shared" ref="BO528:BO592" si="1478">BI528+BL528</f>
        <v>19350.460999999999</v>
      </c>
      <c r="BP528" s="18">
        <f t="shared" ref="BP528:BP592" si="1479">BJ528+BM528</f>
        <v>0</v>
      </c>
      <c r="BQ528" s="18">
        <f t="shared" ref="BQ528:BQ592" si="1480">BK528+BN528</f>
        <v>0</v>
      </c>
      <c r="BR528" s="18">
        <f t="shared" si="1477"/>
        <v>0</v>
      </c>
      <c r="BS528" s="18">
        <f t="shared" si="1477"/>
        <v>0</v>
      </c>
      <c r="BT528" s="18">
        <f t="shared" si="1477"/>
        <v>0</v>
      </c>
      <c r="BU528" s="18">
        <f t="shared" ref="BU528:BU592" si="1481">BO528+BR528</f>
        <v>19350.460999999999</v>
      </c>
      <c r="BV528" s="18">
        <f t="shared" ref="BV528:BV592" si="1482">BP528+BS528</f>
        <v>0</v>
      </c>
      <c r="BW528" s="18">
        <f t="shared" ref="BW528:BW592" si="1483">BQ528+BT528</f>
        <v>0</v>
      </c>
      <c r="BX528" s="18">
        <f t="shared" si="1477"/>
        <v>1465.9169999999999</v>
      </c>
      <c r="BY528" s="18">
        <f t="shared" si="1477"/>
        <v>0</v>
      </c>
      <c r="BZ528" s="18">
        <f t="shared" si="1477"/>
        <v>0</v>
      </c>
      <c r="CA528" s="18">
        <f t="shared" ref="CA528:CA591" si="1484">BU528+BX528</f>
        <v>20816.378000000001</v>
      </c>
      <c r="CB528" s="18">
        <f t="shared" ref="CB528:CB591" si="1485">BV528+BY528</f>
        <v>0</v>
      </c>
      <c r="CC528" s="18">
        <f t="shared" ref="CC528:CC591" si="1486">BW528+BZ528</f>
        <v>0</v>
      </c>
      <c r="CD528" s="18">
        <f t="shared" si="1477"/>
        <v>0</v>
      </c>
      <c r="CE528" s="27"/>
      <c r="CF528" s="33"/>
    </row>
    <row r="529" spans="1:84" ht="46.8" x14ac:dyDescent="0.3">
      <c r="A529" s="41" t="s">
        <v>102</v>
      </c>
      <c r="B529" s="39">
        <v>400</v>
      </c>
      <c r="C529" s="41"/>
      <c r="D529" s="41"/>
      <c r="E529" s="14" t="s">
        <v>553</v>
      </c>
      <c r="F529" s="18">
        <f t="shared" si="1475"/>
        <v>0</v>
      </c>
      <c r="G529" s="18">
        <f t="shared" si="1475"/>
        <v>0</v>
      </c>
      <c r="H529" s="18">
        <f t="shared" si="1475"/>
        <v>0</v>
      </c>
      <c r="I529" s="18">
        <f t="shared" si="1475"/>
        <v>0</v>
      </c>
      <c r="J529" s="18">
        <f t="shared" si="1475"/>
        <v>0</v>
      </c>
      <c r="K529" s="18">
        <f t="shared" si="1475"/>
        <v>0</v>
      </c>
      <c r="L529" s="18">
        <f t="shared" si="1460"/>
        <v>0</v>
      </c>
      <c r="M529" s="18">
        <f t="shared" si="1461"/>
        <v>0</v>
      </c>
      <c r="N529" s="18">
        <f t="shared" si="1462"/>
        <v>0</v>
      </c>
      <c r="O529" s="18">
        <f t="shared" si="1476"/>
        <v>14807.081</v>
      </c>
      <c r="P529" s="18">
        <f t="shared" si="1476"/>
        <v>0</v>
      </c>
      <c r="Q529" s="18">
        <f t="shared" si="1476"/>
        <v>0</v>
      </c>
      <c r="R529" s="18">
        <f t="shared" si="1476"/>
        <v>0</v>
      </c>
      <c r="S529" s="18">
        <f t="shared" si="1476"/>
        <v>0</v>
      </c>
      <c r="T529" s="18">
        <f t="shared" si="1408"/>
        <v>14807.081</v>
      </c>
      <c r="U529" s="18">
        <f t="shared" si="1409"/>
        <v>0</v>
      </c>
      <c r="V529" s="18">
        <f t="shared" si="1410"/>
        <v>0</v>
      </c>
      <c r="W529" s="18">
        <f t="shared" si="1477"/>
        <v>0</v>
      </c>
      <c r="X529" s="18">
        <f t="shared" si="1477"/>
        <v>0</v>
      </c>
      <c r="Y529" s="18">
        <f t="shared" si="1477"/>
        <v>0</v>
      </c>
      <c r="Z529" s="18">
        <f t="shared" si="1477"/>
        <v>0</v>
      </c>
      <c r="AA529" s="18">
        <f t="shared" si="1477"/>
        <v>0</v>
      </c>
      <c r="AB529" s="18">
        <f t="shared" si="1477"/>
        <v>0</v>
      </c>
      <c r="AC529" s="18">
        <f t="shared" si="1415"/>
        <v>14807.081</v>
      </c>
      <c r="AD529" s="18">
        <f t="shared" si="1416"/>
        <v>0</v>
      </c>
      <c r="AE529" s="18">
        <f t="shared" si="1417"/>
        <v>0</v>
      </c>
      <c r="AF529" s="18">
        <f t="shared" si="1477"/>
        <v>0</v>
      </c>
      <c r="AG529" s="18">
        <f t="shared" si="1477"/>
        <v>0</v>
      </c>
      <c r="AH529" s="18">
        <f t="shared" si="1477"/>
        <v>0</v>
      </c>
      <c r="AI529" s="18">
        <f t="shared" si="1390"/>
        <v>14807.081</v>
      </c>
      <c r="AJ529" s="18">
        <f t="shared" si="1391"/>
        <v>0</v>
      </c>
      <c r="AK529" s="18">
        <f t="shared" si="1392"/>
        <v>0</v>
      </c>
      <c r="AL529" s="18">
        <f t="shared" si="1477"/>
        <v>0</v>
      </c>
      <c r="AM529" s="18">
        <f t="shared" si="1394"/>
        <v>14807.081</v>
      </c>
      <c r="AN529" s="18">
        <f t="shared" si="1477"/>
        <v>0</v>
      </c>
      <c r="AO529" s="18">
        <f t="shared" si="1477"/>
        <v>0</v>
      </c>
      <c r="AP529" s="18">
        <f t="shared" si="1477"/>
        <v>0</v>
      </c>
      <c r="AQ529" s="18">
        <f t="shared" si="1396"/>
        <v>14807.081</v>
      </c>
      <c r="AR529" s="18">
        <f t="shared" si="1397"/>
        <v>0</v>
      </c>
      <c r="AS529" s="18">
        <f t="shared" si="1398"/>
        <v>0</v>
      </c>
      <c r="AT529" s="18">
        <f t="shared" si="1477"/>
        <v>0</v>
      </c>
      <c r="AU529" s="18">
        <f t="shared" si="1477"/>
        <v>0</v>
      </c>
      <c r="AV529" s="18">
        <f t="shared" si="1477"/>
        <v>0</v>
      </c>
      <c r="AW529" s="18">
        <f t="shared" si="1400"/>
        <v>14807.081</v>
      </c>
      <c r="AX529" s="18">
        <f t="shared" si="1401"/>
        <v>0</v>
      </c>
      <c r="AY529" s="18">
        <f t="shared" si="1402"/>
        <v>0</v>
      </c>
      <c r="AZ529" s="18">
        <f t="shared" si="1477"/>
        <v>4543.38</v>
      </c>
      <c r="BA529" s="18">
        <f t="shared" si="1477"/>
        <v>0</v>
      </c>
      <c r="BB529" s="18">
        <f t="shared" si="1477"/>
        <v>0</v>
      </c>
      <c r="BC529" s="18">
        <f t="shared" si="1316"/>
        <v>19350.460999999999</v>
      </c>
      <c r="BD529" s="18">
        <f t="shared" si="1317"/>
        <v>0</v>
      </c>
      <c r="BE529" s="18">
        <f t="shared" si="1318"/>
        <v>0</v>
      </c>
      <c r="BF529" s="18">
        <f t="shared" si="1477"/>
        <v>0</v>
      </c>
      <c r="BG529" s="18">
        <f t="shared" si="1477"/>
        <v>0</v>
      </c>
      <c r="BH529" s="18">
        <f t="shared" si="1477"/>
        <v>0</v>
      </c>
      <c r="BI529" s="18">
        <f t="shared" si="1313"/>
        <v>19350.460999999999</v>
      </c>
      <c r="BJ529" s="18">
        <f t="shared" si="1314"/>
        <v>0</v>
      </c>
      <c r="BK529" s="18">
        <f t="shared" si="1315"/>
        <v>0</v>
      </c>
      <c r="BL529" s="18">
        <f t="shared" si="1477"/>
        <v>0</v>
      </c>
      <c r="BM529" s="18">
        <f t="shared" si="1477"/>
        <v>0</v>
      </c>
      <c r="BN529" s="18">
        <f t="shared" si="1477"/>
        <v>0</v>
      </c>
      <c r="BO529" s="18">
        <f t="shared" si="1478"/>
        <v>19350.460999999999</v>
      </c>
      <c r="BP529" s="18">
        <f t="shared" si="1479"/>
        <v>0</v>
      </c>
      <c r="BQ529" s="18">
        <f t="shared" si="1480"/>
        <v>0</v>
      </c>
      <c r="BR529" s="18">
        <f t="shared" si="1477"/>
        <v>0</v>
      </c>
      <c r="BS529" s="18">
        <f t="shared" si="1477"/>
        <v>0</v>
      </c>
      <c r="BT529" s="18">
        <f t="shared" si="1477"/>
        <v>0</v>
      </c>
      <c r="BU529" s="18">
        <f t="shared" si="1481"/>
        <v>19350.460999999999</v>
      </c>
      <c r="BV529" s="18">
        <f t="shared" si="1482"/>
        <v>0</v>
      </c>
      <c r="BW529" s="18">
        <f t="shared" si="1483"/>
        <v>0</v>
      </c>
      <c r="BX529" s="18">
        <f t="shared" si="1477"/>
        <v>1465.9169999999999</v>
      </c>
      <c r="BY529" s="18">
        <f t="shared" si="1477"/>
        <v>0</v>
      </c>
      <c r="BZ529" s="18">
        <f t="shared" si="1477"/>
        <v>0</v>
      </c>
      <c r="CA529" s="18">
        <f t="shared" si="1484"/>
        <v>20816.378000000001</v>
      </c>
      <c r="CB529" s="18">
        <f t="shared" si="1485"/>
        <v>0</v>
      </c>
      <c r="CC529" s="18">
        <f t="shared" si="1486"/>
        <v>0</v>
      </c>
      <c r="CD529" s="18">
        <f t="shared" si="1477"/>
        <v>0</v>
      </c>
      <c r="CE529" s="27"/>
      <c r="CF529" s="33"/>
    </row>
    <row r="530" spans="1:84" x14ac:dyDescent="0.3">
      <c r="A530" s="41" t="s">
        <v>102</v>
      </c>
      <c r="B530" s="39">
        <v>410</v>
      </c>
      <c r="C530" s="41"/>
      <c r="D530" s="41"/>
      <c r="E530" s="14" t="s">
        <v>566</v>
      </c>
      <c r="F530" s="18">
        <f t="shared" ref="F530:K530" si="1487">F532</f>
        <v>0</v>
      </c>
      <c r="G530" s="18">
        <f t="shared" si="1487"/>
        <v>0</v>
      </c>
      <c r="H530" s="18">
        <f t="shared" si="1487"/>
        <v>0</v>
      </c>
      <c r="I530" s="18">
        <f t="shared" si="1487"/>
        <v>0</v>
      </c>
      <c r="J530" s="18">
        <f t="shared" si="1487"/>
        <v>0</v>
      </c>
      <c r="K530" s="18">
        <f t="shared" si="1487"/>
        <v>0</v>
      </c>
      <c r="L530" s="18">
        <f t="shared" si="1460"/>
        <v>0</v>
      </c>
      <c r="M530" s="18">
        <f t="shared" si="1461"/>
        <v>0</v>
      </c>
      <c r="N530" s="18">
        <f t="shared" si="1462"/>
        <v>0</v>
      </c>
      <c r="O530" s="18">
        <f>O532</f>
        <v>14807.081</v>
      </c>
      <c r="P530" s="18">
        <f>P532</f>
        <v>0</v>
      </c>
      <c r="Q530" s="18">
        <f>Q532</f>
        <v>0</v>
      </c>
      <c r="R530" s="18">
        <f>R532</f>
        <v>0</v>
      </c>
      <c r="S530" s="18">
        <f>S532</f>
        <v>0</v>
      </c>
      <c r="T530" s="18">
        <f t="shared" si="1408"/>
        <v>14807.081</v>
      </c>
      <c r="U530" s="18">
        <f t="shared" si="1409"/>
        <v>0</v>
      </c>
      <c r="V530" s="18">
        <f t="shared" si="1410"/>
        <v>0</v>
      </c>
      <c r="W530" s="18">
        <f t="shared" ref="W530:AB530" si="1488">W532</f>
        <v>0</v>
      </c>
      <c r="X530" s="18">
        <f t="shared" si="1488"/>
        <v>0</v>
      </c>
      <c r="Y530" s="18">
        <f t="shared" si="1488"/>
        <v>0</v>
      </c>
      <c r="Z530" s="18">
        <f t="shared" si="1488"/>
        <v>0</v>
      </c>
      <c r="AA530" s="18">
        <f t="shared" si="1488"/>
        <v>0</v>
      </c>
      <c r="AB530" s="18">
        <f t="shared" si="1488"/>
        <v>0</v>
      </c>
      <c r="AC530" s="18">
        <f t="shared" si="1415"/>
        <v>14807.081</v>
      </c>
      <c r="AD530" s="18">
        <f t="shared" si="1416"/>
        <v>0</v>
      </c>
      <c r="AE530" s="18">
        <f t="shared" si="1417"/>
        <v>0</v>
      </c>
      <c r="AF530" s="18">
        <f>AF532</f>
        <v>0</v>
      </c>
      <c r="AG530" s="18">
        <f>AG532</f>
        <v>0</v>
      </c>
      <c r="AH530" s="18">
        <f>AH532</f>
        <v>0</v>
      </c>
      <c r="AI530" s="18">
        <f t="shared" si="1390"/>
        <v>14807.081</v>
      </c>
      <c r="AJ530" s="18">
        <f t="shared" si="1391"/>
        <v>0</v>
      </c>
      <c r="AK530" s="18">
        <f t="shared" si="1392"/>
        <v>0</v>
      </c>
      <c r="AL530" s="18">
        <f>AL532</f>
        <v>0</v>
      </c>
      <c r="AM530" s="18">
        <f t="shared" si="1394"/>
        <v>14807.081</v>
      </c>
      <c r="AN530" s="18">
        <f>AN532</f>
        <v>0</v>
      </c>
      <c r="AO530" s="18">
        <f>AO532</f>
        <v>0</v>
      </c>
      <c r="AP530" s="18">
        <f>AP532</f>
        <v>0</v>
      </c>
      <c r="AQ530" s="18">
        <f t="shared" si="1396"/>
        <v>14807.081</v>
      </c>
      <c r="AR530" s="18">
        <f t="shared" si="1397"/>
        <v>0</v>
      </c>
      <c r="AS530" s="18">
        <f t="shared" si="1398"/>
        <v>0</v>
      </c>
      <c r="AT530" s="18">
        <f>AT532</f>
        <v>0</v>
      </c>
      <c r="AU530" s="18">
        <f>AU532</f>
        <v>0</v>
      </c>
      <c r="AV530" s="18">
        <f>AV532</f>
        <v>0</v>
      </c>
      <c r="AW530" s="18">
        <f t="shared" si="1400"/>
        <v>14807.081</v>
      </c>
      <c r="AX530" s="18">
        <f t="shared" si="1401"/>
        <v>0</v>
      </c>
      <c r="AY530" s="18">
        <f t="shared" si="1402"/>
        <v>0</v>
      </c>
      <c r="AZ530" s="18">
        <f>AZ532</f>
        <v>4543.38</v>
      </c>
      <c r="BA530" s="18">
        <f>BA532</f>
        <v>0</v>
      </c>
      <c r="BB530" s="18">
        <f>BB532</f>
        <v>0</v>
      </c>
      <c r="BC530" s="18">
        <f t="shared" si="1316"/>
        <v>19350.460999999999</v>
      </c>
      <c r="BD530" s="18">
        <f t="shared" si="1317"/>
        <v>0</v>
      </c>
      <c r="BE530" s="18">
        <f t="shared" si="1318"/>
        <v>0</v>
      </c>
      <c r="BF530" s="18">
        <f>BF532</f>
        <v>0</v>
      </c>
      <c r="BG530" s="18">
        <f>BG532</f>
        <v>0</v>
      </c>
      <c r="BH530" s="18">
        <f>BH532</f>
        <v>0</v>
      </c>
      <c r="BI530" s="18">
        <f t="shared" si="1313"/>
        <v>19350.460999999999</v>
      </c>
      <c r="BJ530" s="18">
        <f t="shared" si="1314"/>
        <v>0</v>
      </c>
      <c r="BK530" s="18">
        <f t="shared" si="1315"/>
        <v>0</v>
      </c>
      <c r="BL530" s="18">
        <f>BL532</f>
        <v>0</v>
      </c>
      <c r="BM530" s="18">
        <f>BM532</f>
        <v>0</v>
      </c>
      <c r="BN530" s="18">
        <f>BN532</f>
        <v>0</v>
      </c>
      <c r="BO530" s="18">
        <f t="shared" si="1478"/>
        <v>19350.460999999999</v>
      </c>
      <c r="BP530" s="18">
        <f t="shared" si="1479"/>
        <v>0</v>
      </c>
      <c r="BQ530" s="18">
        <f t="shared" si="1480"/>
        <v>0</v>
      </c>
      <c r="BR530" s="18">
        <f>BR532</f>
        <v>0</v>
      </c>
      <c r="BS530" s="18">
        <f>BS532</f>
        <v>0</v>
      </c>
      <c r="BT530" s="18">
        <f>BT532</f>
        <v>0</v>
      </c>
      <c r="BU530" s="18">
        <f t="shared" si="1481"/>
        <v>19350.460999999999</v>
      </c>
      <c r="BV530" s="18">
        <f t="shared" si="1482"/>
        <v>0</v>
      </c>
      <c r="BW530" s="18">
        <f t="shared" si="1483"/>
        <v>0</v>
      </c>
      <c r="BX530" s="18">
        <f>BX532+BX531</f>
        <v>1465.9169999999999</v>
      </c>
      <c r="BY530" s="18">
        <f t="shared" ref="BY530:CD530" si="1489">BY532+BY531</f>
        <v>0</v>
      </c>
      <c r="BZ530" s="18">
        <f t="shared" si="1489"/>
        <v>0</v>
      </c>
      <c r="CA530" s="18">
        <f t="shared" si="1484"/>
        <v>20816.378000000001</v>
      </c>
      <c r="CB530" s="18">
        <f t="shared" si="1485"/>
        <v>0</v>
      </c>
      <c r="CC530" s="18">
        <f t="shared" si="1486"/>
        <v>0</v>
      </c>
      <c r="CD530" s="18">
        <f t="shared" si="1489"/>
        <v>0</v>
      </c>
      <c r="CE530" s="27"/>
      <c r="CF530" s="33"/>
    </row>
    <row r="531" spans="1:84" x14ac:dyDescent="0.3">
      <c r="A531" s="41" t="s">
        <v>102</v>
      </c>
      <c r="B531" s="39">
        <v>410</v>
      </c>
      <c r="C531" s="41" t="s">
        <v>103</v>
      </c>
      <c r="D531" s="41" t="s">
        <v>5</v>
      </c>
      <c r="E531" s="14" t="s">
        <v>544</v>
      </c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>
        <v>1465.9169999999999</v>
      </c>
      <c r="BY531" s="18"/>
      <c r="BZ531" s="18"/>
      <c r="CA531" s="18">
        <f t="shared" si="1484"/>
        <v>1465.9169999999999</v>
      </c>
      <c r="CB531" s="18">
        <f t="shared" si="1485"/>
        <v>0</v>
      </c>
      <c r="CC531" s="18">
        <f t="shared" si="1486"/>
        <v>0</v>
      </c>
      <c r="CD531" s="18"/>
      <c r="CE531" s="27"/>
      <c r="CF531" s="33"/>
    </row>
    <row r="532" spans="1:84" x14ac:dyDescent="0.3">
      <c r="A532" s="41" t="s">
        <v>102</v>
      </c>
      <c r="B532" s="39">
        <v>410</v>
      </c>
      <c r="C532" s="41" t="s">
        <v>103</v>
      </c>
      <c r="D532" s="41" t="s">
        <v>110</v>
      </c>
      <c r="E532" s="14" t="s">
        <v>545</v>
      </c>
      <c r="F532" s="18"/>
      <c r="G532" s="18"/>
      <c r="H532" s="18"/>
      <c r="I532" s="18"/>
      <c r="J532" s="18"/>
      <c r="K532" s="18"/>
      <c r="L532" s="18">
        <f t="shared" si="1460"/>
        <v>0</v>
      </c>
      <c r="M532" s="18">
        <f t="shared" si="1461"/>
        <v>0</v>
      </c>
      <c r="N532" s="18">
        <f t="shared" si="1462"/>
        <v>0</v>
      </c>
      <c r="O532" s="18">
        <v>14807.081</v>
      </c>
      <c r="P532" s="18"/>
      <c r="Q532" s="18"/>
      <c r="R532" s="18"/>
      <c r="S532" s="18"/>
      <c r="T532" s="18">
        <f t="shared" si="1408"/>
        <v>14807.081</v>
      </c>
      <c r="U532" s="18">
        <f t="shared" si="1409"/>
        <v>0</v>
      </c>
      <c r="V532" s="18">
        <f t="shared" si="1410"/>
        <v>0</v>
      </c>
      <c r="W532" s="18"/>
      <c r="X532" s="18"/>
      <c r="Y532" s="18"/>
      <c r="Z532" s="18"/>
      <c r="AA532" s="18"/>
      <c r="AB532" s="18"/>
      <c r="AC532" s="18">
        <f t="shared" si="1415"/>
        <v>14807.081</v>
      </c>
      <c r="AD532" s="18">
        <f t="shared" si="1416"/>
        <v>0</v>
      </c>
      <c r="AE532" s="18">
        <f t="shared" si="1417"/>
        <v>0</v>
      </c>
      <c r="AF532" s="18"/>
      <c r="AG532" s="18"/>
      <c r="AH532" s="18"/>
      <c r="AI532" s="18">
        <f t="shared" si="1390"/>
        <v>14807.081</v>
      </c>
      <c r="AJ532" s="18">
        <f t="shared" si="1391"/>
        <v>0</v>
      </c>
      <c r="AK532" s="18">
        <f t="shared" si="1392"/>
        <v>0</v>
      </c>
      <c r="AL532" s="18"/>
      <c r="AM532" s="18">
        <f t="shared" si="1394"/>
        <v>14807.081</v>
      </c>
      <c r="AN532" s="18"/>
      <c r="AO532" s="18"/>
      <c r="AP532" s="18"/>
      <c r="AQ532" s="18">
        <f t="shared" si="1396"/>
        <v>14807.081</v>
      </c>
      <c r="AR532" s="18">
        <f t="shared" si="1397"/>
        <v>0</v>
      </c>
      <c r="AS532" s="18">
        <f t="shared" si="1398"/>
        <v>0</v>
      </c>
      <c r="AT532" s="18"/>
      <c r="AU532" s="18"/>
      <c r="AV532" s="18"/>
      <c r="AW532" s="18">
        <f t="shared" si="1400"/>
        <v>14807.081</v>
      </c>
      <c r="AX532" s="18">
        <f t="shared" si="1401"/>
        <v>0</v>
      </c>
      <c r="AY532" s="18">
        <f t="shared" si="1402"/>
        <v>0</v>
      </c>
      <c r="AZ532" s="18">
        <v>4543.38</v>
      </c>
      <c r="BA532" s="18"/>
      <c r="BB532" s="18"/>
      <c r="BC532" s="18">
        <f t="shared" si="1316"/>
        <v>19350.460999999999</v>
      </c>
      <c r="BD532" s="18">
        <f t="shared" si="1317"/>
        <v>0</v>
      </c>
      <c r="BE532" s="18">
        <f t="shared" si="1318"/>
        <v>0</v>
      </c>
      <c r="BF532" s="18"/>
      <c r="BG532" s="18"/>
      <c r="BH532" s="18"/>
      <c r="BI532" s="18">
        <f t="shared" si="1313"/>
        <v>19350.460999999999</v>
      </c>
      <c r="BJ532" s="18">
        <f t="shared" si="1314"/>
        <v>0</v>
      </c>
      <c r="BK532" s="18">
        <f t="shared" si="1315"/>
        <v>0</v>
      </c>
      <c r="BL532" s="18"/>
      <c r="BM532" s="18"/>
      <c r="BN532" s="18"/>
      <c r="BO532" s="18">
        <f t="shared" si="1478"/>
        <v>19350.460999999999</v>
      </c>
      <c r="BP532" s="18">
        <f t="shared" si="1479"/>
        <v>0</v>
      </c>
      <c r="BQ532" s="18">
        <f t="shared" si="1480"/>
        <v>0</v>
      </c>
      <c r="BR532" s="18"/>
      <c r="BS532" s="18"/>
      <c r="BT532" s="18"/>
      <c r="BU532" s="18">
        <f t="shared" si="1481"/>
        <v>19350.460999999999</v>
      </c>
      <c r="BV532" s="18">
        <f t="shared" si="1482"/>
        <v>0</v>
      </c>
      <c r="BW532" s="18">
        <f t="shared" si="1483"/>
        <v>0</v>
      </c>
      <c r="BX532" s="18"/>
      <c r="BY532" s="18"/>
      <c r="BZ532" s="18"/>
      <c r="CA532" s="18">
        <f t="shared" si="1484"/>
        <v>19350.460999999999</v>
      </c>
      <c r="CB532" s="18">
        <f t="shared" si="1485"/>
        <v>0</v>
      </c>
      <c r="CC532" s="18">
        <f t="shared" si="1486"/>
        <v>0</v>
      </c>
      <c r="CD532" s="18"/>
      <c r="CE532" s="27"/>
      <c r="CF532" s="33"/>
    </row>
    <row r="533" spans="1:84" ht="31.2" x14ac:dyDescent="0.3">
      <c r="A533" s="19" t="s">
        <v>1196</v>
      </c>
      <c r="B533" s="39"/>
      <c r="C533" s="41"/>
      <c r="D533" s="41"/>
      <c r="E533" s="14" t="s">
        <v>1197</v>
      </c>
      <c r="F533" s="18">
        <f t="shared" ref="F533:K535" si="1490">F534</f>
        <v>0</v>
      </c>
      <c r="G533" s="18">
        <f t="shared" si="1490"/>
        <v>0</v>
      </c>
      <c r="H533" s="18">
        <f t="shared" si="1490"/>
        <v>0</v>
      </c>
      <c r="I533" s="18">
        <f t="shared" si="1490"/>
        <v>0</v>
      </c>
      <c r="J533" s="18">
        <f t="shared" si="1490"/>
        <v>0</v>
      </c>
      <c r="K533" s="18">
        <f t="shared" si="1490"/>
        <v>0</v>
      </c>
      <c r="L533" s="18">
        <f t="shared" si="1460"/>
        <v>0</v>
      </c>
      <c r="M533" s="18">
        <f t="shared" si="1461"/>
        <v>0</v>
      </c>
      <c r="N533" s="18">
        <f t="shared" si="1462"/>
        <v>0</v>
      </c>
      <c r="O533" s="18">
        <f t="shared" ref="O533:S535" si="1491">O534</f>
        <v>0</v>
      </c>
      <c r="P533" s="18">
        <f t="shared" si="1491"/>
        <v>0</v>
      </c>
      <c r="Q533" s="18">
        <f t="shared" si="1491"/>
        <v>0</v>
      </c>
      <c r="R533" s="18">
        <f t="shared" si="1491"/>
        <v>0</v>
      </c>
      <c r="S533" s="18">
        <f t="shared" si="1491"/>
        <v>0</v>
      </c>
      <c r="T533" s="18">
        <f t="shared" si="1408"/>
        <v>0</v>
      </c>
      <c r="U533" s="18">
        <f t="shared" si="1409"/>
        <v>0</v>
      </c>
      <c r="V533" s="18">
        <f t="shared" si="1410"/>
        <v>0</v>
      </c>
      <c r="W533" s="18">
        <f t="shared" ref="W533:CD535" si="1492">W534</f>
        <v>0</v>
      </c>
      <c r="X533" s="18">
        <f t="shared" si="1492"/>
        <v>0</v>
      </c>
      <c r="Y533" s="18">
        <f t="shared" si="1492"/>
        <v>0</v>
      </c>
      <c r="Z533" s="18">
        <f t="shared" si="1492"/>
        <v>0</v>
      </c>
      <c r="AA533" s="18">
        <f t="shared" si="1492"/>
        <v>0</v>
      </c>
      <c r="AB533" s="18">
        <f t="shared" si="1492"/>
        <v>0</v>
      </c>
      <c r="AC533" s="18">
        <f t="shared" si="1415"/>
        <v>0</v>
      </c>
      <c r="AD533" s="18">
        <f t="shared" si="1416"/>
        <v>0</v>
      </c>
      <c r="AE533" s="18">
        <f t="shared" si="1417"/>
        <v>0</v>
      </c>
      <c r="AF533" s="18">
        <f t="shared" si="1492"/>
        <v>0</v>
      </c>
      <c r="AG533" s="18">
        <f t="shared" si="1492"/>
        <v>0</v>
      </c>
      <c r="AH533" s="18">
        <f t="shared" si="1492"/>
        <v>0</v>
      </c>
      <c r="AI533" s="18">
        <f t="shared" si="1390"/>
        <v>0</v>
      </c>
      <c r="AJ533" s="18">
        <f t="shared" si="1391"/>
        <v>0</v>
      </c>
      <c r="AK533" s="18">
        <f t="shared" si="1392"/>
        <v>0</v>
      </c>
      <c r="AL533" s="18">
        <f t="shared" si="1492"/>
        <v>0</v>
      </c>
      <c r="AM533" s="18">
        <f t="shared" si="1394"/>
        <v>0</v>
      </c>
      <c r="AN533" s="18">
        <f t="shared" si="1492"/>
        <v>0</v>
      </c>
      <c r="AO533" s="18">
        <f t="shared" si="1492"/>
        <v>0</v>
      </c>
      <c r="AP533" s="18">
        <f t="shared" si="1492"/>
        <v>0</v>
      </c>
      <c r="AQ533" s="18">
        <f t="shared" si="1396"/>
        <v>0</v>
      </c>
      <c r="AR533" s="18">
        <f t="shared" si="1397"/>
        <v>0</v>
      </c>
      <c r="AS533" s="18">
        <f t="shared" si="1398"/>
        <v>0</v>
      </c>
      <c r="AT533" s="18">
        <f t="shared" si="1492"/>
        <v>0</v>
      </c>
      <c r="AU533" s="18">
        <f t="shared" si="1492"/>
        <v>0</v>
      </c>
      <c r="AV533" s="18">
        <f t="shared" si="1492"/>
        <v>0</v>
      </c>
      <c r="AW533" s="18">
        <f t="shared" si="1400"/>
        <v>0</v>
      </c>
      <c r="AX533" s="18">
        <f t="shared" si="1401"/>
        <v>0</v>
      </c>
      <c r="AY533" s="18">
        <f t="shared" si="1402"/>
        <v>0</v>
      </c>
      <c r="AZ533" s="18">
        <f t="shared" si="1492"/>
        <v>0</v>
      </c>
      <c r="BA533" s="18">
        <f t="shared" si="1492"/>
        <v>0</v>
      </c>
      <c r="BB533" s="18">
        <f t="shared" si="1492"/>
        <v>0</v>
      </c>
      <c r="BC533" s="18">
        <f t="shared" si="1316"/>
        <v>0</v>
      </c>
      <c r="BD533" s="18">
        <f t="shared" si="1317"/>
        <v>0</v>
      </c>
      <c r="BE533" s="18">
        <f t="shared" si="1318"/>
        <v>0</v>
      </c>
      <c r="BF533" s="18">
        <f t="shared" si="1492"/>
        <v>0</v>
      </c>
      <c r="BG533" s="18">
        <f t="shared" si="1492"/>
        <v>0</v>
      </c>
      <c r="BH533" s="18">
        <f t="shared" si="1492"/>
        <v>0</v>
      </c>
      <c r="BI533" s="18">
        <f t="shared" si="1313"/>
        <v>0</v>
      </c>
      <c r="BJ533" s="18">
        <f t="shared" si="1314"/>
        <v>0</v>
      </c>
      <c r="BK533" s="18">
        <f t="shared" si="1315"/>
        <v>0</v>
      </c>
      <c r="BL533" s="18">
        <f t="shared" si="1492"/>
        <v>1265.5999999999999</v>
      </c>
      <c r="BM533" s="18">
        <f t="shared" si="1492"/>
        <v>0</v>
      </c>
      <c r="BN533" s="18">
        <f t="shared" si="1492"/>
        <v>0</v>
      </c>
      <c r="BO533" s="18">
        <f t="shared" si="1478"/>
        <v>1265.5999999999999</v>
      </c>
      <c r="BP533" s="18">
        <f t="shared" si="1479"/>
        <v>0</v>
      </c>
      <c r="BQ533" s="18">
        <f t="shared" si="1480"/>
        <v>0</v>
      </c>
      <c r="BR533" s="18">
        <f t="shared" si="1492"/>
        <v>0</v>
      </c>
      <c r="BS533" s="18">
        <f t="shared" si="1492"/>
        <v>0</v>
      </c>
      <c r="BT533" s="18">
        <f t="shared" si="1492"/>
        <v>0</v>
      </c>
      <c r="BU533" s="18">
        <f t="shared" si="1481"/>
        <v>1265.5999999999999</v>
      </c>
      <c r="BV533" s="18">
        <f t="shared" si="1482"/>
        <v>0</v>
      </c>
      <c r="BW533" s="18">
        <f t="shared" si="1483"/>
        <v>0</v>
      </c>
      <c r="BX533" s="18">
        <f t="shared" si="1492"/>
        <v>0</v>
      </c>
      <c r="BY533" s="18">
        <f t="shared" si="1492"/>
        <v>0</v>
      </c>
      <c r="BZ533" s="18">
        <f t="shared" si="1492"/>
        <v>0</v>
      </c>
      <c r="CA533" s="18">
        <f t="shared" si="1484"/>
        <v>1265.5999999999999</v>
      </c>
      <c r="CB533" s="18">
        <f t="shared" si="1485"/>
        <v>0</v>
      </c>
      <c r="CC533" s="18">
        <f t="shared" si="1486"/>
        <v>0</v>
      </c>
      <c r="CD533" s="18">
        <f t="shared" si="1492"/>
        <v>0</v>
      </c>
      <c r="CE533" s="27"/>
      <c r="CF533" s="33"/>
    </row>
    <row r="534" spans="1:84" ht="46.8" x14ac:dyDescent="0.3">
      <c r="A534" s="19" t="s">
        <v>1196</v>
      </c>
      <c r="B534" s="39">
        <v>400</v>
      </c>
      <c r="C534" s="41"/>
      <c r="D534" s="41"/>
      <c r="E534" s="14" t="s">
        <v>553</v>
      </c>
      <c r="F534" s="18">
        <f t="shared" si="1490"/>
        <v>0</v>
      </c>
      <c r="G534" s="18">
        <f t="shared" si="1490"/>
        <v>0</v>
      </c>
      <c r="H534" s="18">
        <f t="shared" si="1490"/>
        <v>0</v>
      </c>
      <c r="I534" s="18">
        <f t="shared" si="1490"/>
        <v>0</v>
      </c>
      <c r="J534" s="18">
        <f t="shared" si="1490"/>
        <v>0</v>
      </c>
      <c r="K534" s="18">
        <f t="shared" si="1490"/>
        <v>0</v>
      </c>
      <c r="L534" s="18">
        <f t="shared" si="1460"/>
        <v>0</v>
      </c>
      <c r="M534" s="18">
        <f t="shared" si="1461"/>
        <v>0</v>
      </c>
      <c r="N534" s="18">
        <f t="shared" si="1462"/>
        <v>0</v>
      </c>
      <c r="O534" s="18">
        <f t="shared" si="1491"/>
        <v>0</v>
      </c>
      <c r="P534" s="18">
        <f t="shared" si="1491"/>
        <v>0</v>
      </c>
      <c r="Q534" s="18">
        <f t="shared" si="1491"/>
        <v>0</v>
      </c>
      <c r="R534" s="18">
        <f t="shared" si="1491"/>
        <v>0</v>
      </c>
      <c r="S534" s="18">
        <f t="shared" si="1491"/>
        <v>0</v>
      </c>
      <c r="T534" s="18">
        <f t="shared" si="1408"/>
        <v>0</v>
      </c>
      <c r="U534" s="18">
        <f t="shared" si="1409"/>
        <v>0</v>
      </c>
      <c r="V534" s="18">
        <f t="shared" si="1410"/>
        <v>0</v>
      </c>
      <c r="W534" s="18">
        <f t="shared" si="1492"/>
        <v>0</v>
      </c>
      <c r="X534" s="18">
        <f t="shared" si="1492"/>
        <v>0</v>
      </c>
      <c r="Y534" s="18">
        <f t="shared" si="1492"/>
        <v>0</v>
      </c>
      <c r="Z534" s="18">
        <f t="shared" si="1492"/>
        <v>0</v>
      </c>
      <c r="AA534" s="18">
        <f t="shared" si="1492"/>
        <v>0</v>
      </c>
      <c r="AB534" s="18">
        <f t="shared" si="1492"/>
        <v>0</v>
      </c>
      <c r="AC534" s="18">
        <f t="shared" si="1415"/>
        <v>0</v>
      </c>
      <c r="AD534" s="18">
        <f t="shared" si="1416"/>
        <v>0</v>
      </c>
      <c r="AE534" s="18">
        <f t="shared" si="1417"/>
        <v>0</v>
      </c>
      <c r="AF534" s="18">
        <f t="shared" si="1492"/>
        <v>0</v>
      </c>
      <c r="AG534" s="18">
        <f t="shared" si="1492"/>
        <v>0</v>
      </c>
      <c r="AH534" s="18">
        <f t="shared" si="1492"/>
        <v>0</v>
      </c>
      <c r="AI534" s="18">
        <f t="shared" si="1390"/>
        <v>0</v>
      </c>
      <c r="AJ534" s="18">
        <f t="shared" si="1391"/>
        <v>0</v>
      </c>
      <c r="AK534" s="18">
        <f t="shared" si="1392"/>
        <v>0</v>
      </c>
      <c r="AL534" s="18">
        <f t="shared" si="1492"/>
        <v>0</v>
      </c>
      <c r="AM534" s="18">
        <f t="shared" si="1394"/>
        <v>0</v>
      </c>
      <c r="AN534" s="18">
        <f t="shared" si="1492"/>
        <v>0</v>
      </c>
      <c r="AO534" s="18">
        <f t="shared" si="1492"/>
        <v>0</v>
      </c>
      <c r="AP534" s="18">
        <f t="shared" si="1492"/>
        <v>0</v>
      </c>
      <c r="AQ534" s="18">
        <f t="shared" si="1396"/>
        <v>0</v>
      </c>
      <c r="AR534" s="18">
        <f t="shared" si="1397"/>
        <v>0</v>
      </c>
      <c r="AS534" s="18">
        <f t="shared" si="1398"/>
        <v>0</v>
      </c>
      <c r="AT534" s="18">
        <f t="shared" si="1492"/>
        <v>0</v>
      </c>
      <c r="AU534" s="18">
        <f t="shared" si="1492"/>
        <v>0</v>
      </c>
      <c r="AV534" s="18">
        <f t="shared" si="1492"/>
        <v>0</v>
      </c>
      <c r="AW534" s="18">
        <f t="shared" si="1400"/>
        <v>0</v>
      </c>
      <c r="AX534" s="18">
        <f t="shared" si="1401"/>
        <v>0</v>
      </c>
      <c r="AY534" s="18">
        <f t="shared" si="1402"/>
        <v>0</v>
      </c>
      <c r="AZ534" s="18">
        <f t="shared" si="1492"/>
        <v>0</v>
      </c>
      <c r="BA534" s="18">
        <f t="shared" si="1492"/>
        <v>0</v>
      </c>
      <c r="BB534" s="18">
        <f t="shared" si="1492"/>
        <v>0</v>
      </c>
      <c r="BC534" s="18">
        <f t="shared" si="1316"/>
        <v>0</v>
      </c>
      <c r="BD534" s="18">
        <f t="shared" si="1317"/>
        <v>0</v>
      </c>
      <c r="BE534" s="18">
        <f t="shared" si="1318"/>
        <v>0</v>
      </c>
      <c r="BF534" s="18">
        <f t="shared" si="1492"/>
        <v>0</v>
      </c>
      <c r="BG534" s="18">
        <f t="shared" si="1492"/>
        <v>0</v>
      </c>
      <c r="BH534" s="18">
        <f t="shared" si="1492"/>
        <v>0</v>
      </c>
      <c r="BI534" s="18">
        <f t="shared" si="1313"/>
        <v>0</v>
      </c>
      <c r="BJ534" s="18">
        <f t="shared" si="1314"/>
        <v>0</v>
      </c>
      <c r="BK534" s="18">
        <f t="shared" si="1315"/>
        <v>0</v>
      </c>
      <c r="BL534" s="18">
        <f t="shared" si="1492"/>
        <v>1265.5999999999999</v>
      </c>
      <c r="BM534" s="18">
        <f t="shared" si="1492"/>
        <v>0</v>
      </c>
      <c r="BN534" s="18">
        <f t="shared" si="1492"/>
        <v>0</v>
      </c>
      <c r="BO534" s="18">
        <f t="shared" si="1478"/>
        <v>1265.5999999999999</v>
      </c>
      <c r="BP534" s="18">
        <f t="shared" si="1479"/>
        <v>0</v>
      </c>
      <c r="BQ534" s="18">
        <f t="shared" si="1480"/>
        <v>0</v>
      </c>
      <c r="BR534" s="18">
        <f t="shared" si="1492"/>
        <v>0</v>
      </c>
      <c r="BS534" s="18">
        <f t="shared" si="1492"/>
        <v>0</v>
      </c>
      <c r="BT534" s="18">
        <f t="shared" si="1492"/>
        <v>0</v>
      </c>
      <c r="BU534" s="18">
        <f t="shared" si="1481"/>
        <v>1265.5999999999999</v>
      </c>
      <c r="BV534" s="18">
        <f t="shared" si="1482"/>
        <v>0</v>
      </c>
      <c r="BW534" s="18">
        <f t="shared" si="1483"/>
        <v>0</v>
      </c>
      <c r="BX534" s="18">
        <f t="shared" si="1492"/>
        <v>0</v>
      </c>
      <c r="BY534" s="18">
        <f t="shared" si="1492"/>
        <v>0</v>
      </c>
      <c r="BZ534" s="18">
        <f t="shared" si="1492"/>
        <v>0</v>
      </c>
      <c r="CA534" s="18">
        <f t="shared" si="1484"/>
        <v>1265.5999999999999</v>
      </c>
      <c r="CB534" s="18">
        <f t="shared" si="1485"/>
        <v>0</v>
      </c>
      <c r="CC534" s="18">
        <f t="shared" si="1486"/>
        <v>0</v>
      </c>
      <c r="CD534" s="18">
        <f t="shared" si="1492"/>
        <v>0</v>
      </c>
      <c r="CE534" s="27"/>
      <c r="CF534" s="33"/>
    </row>
    <row r="535" spans="1:84" x14ac:dyDescent="0.3">
      <c r="A535" s="19" t="s">
        <v>1196</v>
      </c>
      <c r="B535" s="39">
        <v>410</v>
      </c>
      <c r="C535" s="41"/>
      <c r="D535" s="41"/>
      <c r="E535" s="14" t="s">
        <v>566</v>
      </c>
      <c r="F535" s="18">
        <f t="shared" si="1490"/>
        <v>0</v>
      </c>
      <c r="G535" s="18">
        <f t="shared" si="1490"/>
        <v>0</v>
      </c>
      <c r="H535" s="18">
        <f t="shared" si="1490"/>
        <v>0</v>
      </c>
      <c r="I535" s="18">
        <f t="shared" si="1490"/>
        <v>0</v>
      </c>
      <c r="J535" s="18">
        <f t="shared" si="1490"/>
        <v>0</v>
      </c>
      <c r="K535" s="18">
        <f t="shared" si="1490"/>
        <v>0</v>
      </c>
      <c r="L535" s="18">
        <f t="shared" si="1460"/>
        <v>0</v>
      </c>
      <c r="M535" s="18">
        <f t="shared" si="1461"/>
        <v>0</v>
      </c>
      <c r="N535" s="18">
        <f t="shared" si="1462"/>
        <v>0</v>
      </c>
      <c r="O535" s="18">
        <f t="shared" si="1491"/>
        <v>0</v>
      </c>
      <c r="P535" s="18">
        <f t="shared" si="1491"/>
        <v>0</v>
      </c>
      <c r="Q535" s="18">
        <f t="shared" si="1491"/>
        <v>0</v>
      </c>
      <c r="R535" s="18">
        <f t="shared" si="1491"/>
        <v>0</v>
      </c>
      <c r="S535" s="18">
        <f t="shared" si="1491"/>
        <v>0</v>
      </c>
      <c r="T535" s="18">
        <f t="shared" si="1408"/>
        <v>0</v>
      </c>
      <c r="U535" s="18">
        <f t="shared" si="1409"/>
        <v>0</v>
      </c>
      <c r="V535" s="18">
        <f t="shared" si="1410"/>
        <v>0</v>
      </c>
      <c r="W535" s="18">
        <f t="shared" si="1492"/>
        <v>0</v>
      </c>
      <c r="X535" s="18">
        <f t="shared" si="1492"/>
        <v>0</v>
      </c>
      <c r="Y535" s="18">
        <f t="shared" si="1492"/>
        <v>0</v>
      </c>
      <c r="Z535" s="18">
        <f t="shared" si="1492"/>
        <v>0</v>
      </c>
      <c r="AA535" s="18">
        <f t="shared" si="1492"/>
        <v>0</v>
      </c>
      <c r="AB535" s="18">
        <f t="shared" si="1492"/>
        <v>0</v>
      </c>
      <c r="AC535" s="18">
        <f t="shared" si="1415"/>
        <v>0</v>
      </c>
      <c r="AD535" s="18">
        <f t="shared" si="1416"/>
        <v>0</v>
      </c>
      <c r="AE535" s="18">
        <f t="shared" si="1417"/>
        <v>0</v>
      </c>
      <c r="AF535" s="18">
        <f t="shared" si="1492"/>
        <v>0</v>
      </c>
      <c r="AG535" s="18">
        <f t="shared" si="1492"/>
        <v>0</v>
      </c>
      <c r="AH535" s="18">
        <f t="shared" si="1492"/>
        <v>0</v>
      </c>
      <c r="AI535" s="18">
        <f t="shared" si="1390"/>
        <v>0</v>
      </c>
      <c r="AJ535" s="18">
        <f t="shared" si="1391"/>
        <v>0</v>
      </c>
      <c r="AK535" s="18">
        <f t="shared" si="1392"/>
        <v>0</v>
      </c>
      <c r="AL535" s="18">
        <f t="shared" si="1492"/>
        <v>0</v>
      </c>
      <c r="AM535" s="18">
        <f t="shared" si="1394"/>
        <v>0</v>
      </c>
      <c r="AN535" s="18">
        <f t="shared" si="1492"/>
        <v>0</v>
      </c>
      <c r="AO535" s="18">
        <f t="shared" si="1492"/>
        <v>0</v>
      </c>
      <c r="AP535" s="18">
        <f t="shared" si="1492"/>
        <v>0</v>
      </c>
      <c r="AQ535" s="18">
        <f t="shared" si="1396"/>
        <v>0</v>
      </c>
      <c r="AR535" s="18">
        <f t="shared" si="1397"/>
        <v>0</v>
      </c>
      <c r="AS535" s="18">
        <f t="shared" si="1398"/>
        <v>0</v>
      </c>
      <c r="AT535" s="18">
        <f t="shared" si="1492"/>
        <v>0</v>
      </c>
      <c r="AU535" s="18">
        <f t="shared" si="1492"/>
        <v>0</v>
      </c>
      <c r="AV535" s="18">
        <f t="shared" si="1492"/>
        <v>0</v>
      </c>
      <c r="AW535" s="18">
        <f t="shared" si="1400"/>
        <v>0</v>
      </c>
      <c r="AX535" s="18">
        <f t="shared" si="1401"/>
        <v>0</v>
      </c>
      <c r="AY535" s="18">
        <f t="shared" si="1402"/>
        <v>0</v>
      </c>
      <c r="AZ535" s="18">
        <f t="shared" si="1492"/>
        <v>0</v>
      </c>
      <c r="BA535" s="18">
        <f t="shared" si="1492"/>
        <v>0</v>
      </c>
      <c r="BB535" s="18">
        <f t="shared" si="1492"/>
        <v>0</v>
      </c>
      <c r="BC535" s="18">
        <f t="shared" si="1316"/>
        <v>0</v>
      </c>
      <c r="BD535" s="18">
        <f t="shared" si="1317"/>
        <v>0</v>
      </c>
      <c r="BE535" s="18">
        <f t="shared" si="1318"/>
        <v>0</v>
      </c>
      <c r="BF535" s="18">
        <f t="shared" si="1492"/>
        <v>0</v>
      </c>
      <c r="BG535" s="18">
        <f t="shared" si="1492"/>
        <v>0</v>
      </c>
      <c r="BH535" s="18">
        <f t="shared" si="1492"/>
        <v>0</v>
      </c>
      <c r="BI535" s="18">
        <f t="shared" si="1313"/>
        <v>0</v>
      </c>
      <c r="BJ535" s="18">
        <f t="shared" si="1314"/>
        <v>0</v>
      </c>
      <c r="BK535" s="18">
        <f t="shared" si="1315"/>
        <v>0</v>
      </c>
      <c r="BL535" s="18">
        <f t="shared" si="1492"/>
        <v>1265.5999999999999</v>
      </c>
      <c r="BM535" s="18">
        <f t="shared" si="1492"/>
        <v>0</v>
      </c>
      <c r="BN535" s="18">
        <f t="shared" si="1492"/>
        <v>0</v>
      </c>
      <c r="BO535" s="18">
        <f t="shared" si="1478"/>
        <v>1265.5999999999999</v>
      </c>
      <c r="BP535" s="18">
        <f t="shared" si="1479"/>
        <v>0</v>
      </c>
      <c r="BQ535" s="18">
        <f t="shared" si="1480"/>
        <v>0</v>
      </c>
      <c r="BR535" s="18">
        <f t="shared" si="1492"/>
        <v>0</v>
      </c>
      <c r="BS535" s="18">
        <f t="shared" si="1492"/>
        <v>0</v>
      </c>
      <c r="BT535" s="18">
        <f t="shared" si="1492"/>
        <v>0</v>
      </c>
      <c r="BU535" s="18">
        <f t="shared" si="1481"/>
        <v>1265.5999999999999</v>
      </c>
      <c r="BV535" s="18">
        <f t="shared" si="1482"/>
        <v>0</v>
      </c>
      <c r="BW535" s="18">
        <f t="shared" si="1483"/>
        <v>0</v>
      </c>
      <c r="BX535" s="18">
        <f t="shared" si="1492"/>
        <v>0</v>
      </c>
      <c r="BY535" s="18">
        <f t="shared" si="1492"/>
        <v>0</v>
      </c>
      <c r="BZ535" s="18">
        <f t="shared" si="1492"/>
        <v>0</v>
      </c>
      <c r="CA535" s="18">
        <f t="shared" si="1484"/>
        <v>1265.5999999999999</v>
      </c>
      <c r="CB535" s="18">
        <f t="shared" si="1485"/>
        <v>0</v>
      </c>
      <c r="CC535" s="18">
        <f t="shared" si="1486"/>
        <v>0</v>
      </c>
      <c r="CD535" s="18">
        <f t="shared" si="1492"/>
        <v>0</v>
      </c>
      <c r="CE535" s="27"/>
      <c r="CF535" s="33"/>
    </row>
    <row r="536" spans="1:84" x14ac:dyDescent="0.3">
      <c r="A536" s="19" t="s">
        <v>1196</v>
      </c>
      <c r="B536" s="39">
        <v>410</v>
      </c>
      <c r="C536" s="41" t="s">
        <v>103</v>
      </c>
      <c r="D536" s="41" t="s">
        <v>5</v>
      </c>
      <c r="E536" s="14" t="s">
        <v>544</v>
      </c>
      <c r="F536" s="18"/>
      <c r="G536" s="18"/>
      <c r="H536" s="18"/>
      <c r="I536" s="18"/>
      <c r="J536" s="18"/>
      <c r="K536" s="18"/>
      <c r="L536" s="18">
        <f t="shared" si="1460"/>
        <v>0</v>
      </c>
      <c r="M536" s="18">
        <f t="shared" si="1461"/>
        <v>0</v>
      </c>
      <c r="N536" s="18">
        <f t="shared" si="1462"/>
        <v>0</v>
      </c>
      <c r="O536" s="18"/>
      <c r="P536" s="18"/>
      <c r="Q536" s="18"/>
      <c r="R536" s="18"/>
      <c r="S536" s="18"/>
      <c r="T536" s="18">
        <f t="shared" si="1408"/>
        <v>0</v>
      </c>
      <c r="U536" s="18">
        <f t="shared" si="1409"/>
        <v>0</v>
      </c>
      <c r="V536" s="18">
        <f t="shared" si="1410"/>
        <v>0</v>
      </c>
      <c r="W536" s="18"/>
      <c r="X536" s="18"/>
      <c r="Y536" s="18"/>
      <c r="Z536" s="18"/>
      <c r="AA536" s="18"/>
      <c r="AB536" s="18"/>
      <c r="AC536" s="18">
        <f t="shared" si="1415"/>
        <v>0</v>
      </c>
      <c r="AD536" s="18">
        <f t="shared" si="1416"/>
        <v>0</v>
      </c>
      <c r="AE536" s="18">
        <f t="shared" si="1417"/>
        <v>0</v>
      </c>
      <c r="AF536" s="18"/>
      <c r="AG536" s="18"/>
      <c r="AH536" s="18"/>
      <c r="AI536" s="18">
        <f t="shared" si="1390"/>
        <v>0</v>
      </c>
      <c r="AJ536" s="18">
        <f t="shared" si="1391"/>
        <v>0</v>
      </c>
      <c r="AK536" s="18">
        <f t="shared" si="1392"/>
        <v>0</v>
      </c>
      <c r="AL536" s="18"/>
      <c r="AM536" s="18">
        <f t="shared" si="1394"/>
        <v>0</v>
      </c>
      <c r="AN536" s="18"/>
      <c r="AO536" s="18"/>
      <c r="AP536" s="18"/>
      <c r="AQ536" s="18">
        <f t="shared" si="1396"/>
        <v>0</v>
      </c>
      <c r="AR536" s="18">
        <f t="shared" si="1397"/>
        <v>0</v>
      </c>
      <c r="AS536" s="18">
        <f t="shared" si="1398"/>
        <v>0</v>
      </c>
      <c r="AT536" s="18"/>
      <c r="AU536" s="18"/>
      <c r="AV536" s="18"/>
      <c r="AW536" s="18">
        <f t="shared" si="1400"/>
        <v>0</v>
      </c>
      <c r="AX536" s="18">
        <f t="shared" si="1401"/>
        <v>0</v>
      </c>
      <c r="AY536" s="18">
        <f t="shared" si="1402"/>
        <v>0</v>
      </c>
      <c r="AZ536" s="18"/>
      <c r="BA536" s="18"/>
      <c r="BB536" s="18"/>
      <c r="BC536" s="18">
        <f t="shared" si="1316"/>
        <v>0</v>
      </c>
      <c r="BD536" s="18">
        <f t="shared" si="1317"/>
        <v>0</v>
      </c>
      <c r="BE536" s="18">
        <f t="shared" si="1318"/>
        <v>0</v>
      </c>
      <c r="BF536" s="18"/>
      <c r="BG536" s="18"/>
      <c r="BH536" s="18"/>
      <c r="BI536" s="18">
        <f t="shared" ref="BI536:BI599" si="1493">BC536+BF536</f>
        <v>0</v>
      </c>
      <c r="BJ536" s="18">
        <f t="shared" ref="BJ536:BJ599" si="1494">BD536+BG536</f>
        <v>0</v>
      </c>
      <c r="BK536" s="18">
        <f t="shared" ref="BK536:BK599" si="1495">BE536+BH536</f>
        <v>0</v>
      </c>
      <c r="BL536" s="18">
        <v>1265.5999999999999</v>
      </c>
      <c r="BM536" s="18"/>
      <c r="BN536" s="18"/>
      <c r="BO536" s="18">
        <f t="shared" si="1478"/>
        <v>1265.5999999999999</v>
      </c>
      <c r="BP536" s="18">
        <f t="shared" si="1479"/>
        <v>0</v>
      </c>
      <c r="BQ536" s="18">
        <f t="shared" si="1480"/>
        <v>0</v>
      </c>
      <c r="BR536" s="18"/>
      <c r="BS536" s="18"/>
      <c r="BT536" s="18"/>
      <c r="BU536" s="18">
        <f t="shared" si="1481"/>
        <v>1265.5999999999999</v>
      </c>
      <c r="BV536" s="18">
        <f t="shared" si="1482"/>
        <v>0</v>
      </c>
      <c r="BW536" s="18">
        <f t="shared" si="1483"/>
        <v>0</v>
      </c>
      <c r="BX536" s="18"/>
      <c r="BY536" s="18"/>
      <c r="BZ536" s="18"/>
      <c r="CA536" s="18">
        <f t="shared" si="1484"/>
        <v>1265.5999999999999</v>
      </c>
      <c r="CB536" s="18">
        <f t="shared" si="1485"/>
        <v>0</v>
      </c>
      <c r="CC536" s="18">
        <f t="shared" si="1486"/>
        <v>0</v>
      </c>
      <c r="CD536" s="18"/>
      <c r="CE536" s="27"/>
      <c r="CF536" s="33"/>
    </row>
    <row r="537" spans="1:84" ht="31.2" x14ac:dyDescent="0.3">
      <c r="A537" s="41" t="s">
        <v>104</v>
      </c>
      <c r="B537" s="39"/>
      <c r="C537" s="41"/>
      <c r="D537" s="41"/>
      <c r="E537" s="14" t="s">
        <v>637</v>
      </c>
      <c r="F537" s="18">
        <f t="shared" ref="F537:K539" si="1496">F538</f>
        <v>191642.5</v>
      </c>
      <c r="G537" s="18">
        <f t="shared" si="1496"/>
        <v>0</v>
      </c>
      <c r="H537" s="18">
        <f t="shared" si="1496"/>
        <v>0</v>
      </c>
      <c r="I537" s="18">
        <f t="shared" si="1496"/>
        <v>-69.2</v>
      </c>
      <c r="J537" s="18">
        <f t="shared" si="1496"/>
        <v>0</v>
      </c>
      <c r="K537" s="18">
        <f t="shared" si="1496"/>
        <v>0</v>
      </c>
      <c r="L537" s="18">
        <f t="shared" si="1460"/>
        <v>191573.3</v>
      </c>
      <c r="M537" s="18">
        <f t="shared" si="1461"/>
        <v>0</v>
      </c>
      <c r="N537" s="18">
        <f t="shared" si="1462"/>
        <v>0</v>
      </c>
      <c r="O537" s="18">
        <f t="shared" ref="O537:S539" si="1497">O538</f>
        <v>30744.721000000001</v>
      </c>
      <c r="P537" s="18">
        <f t="shared" si="1497"/>
        <v>0</v>
      </c>
      <c r="Q537" s="18">
        <f t="shared" si="1497"/>
        <v>0</v>
      </c>
      <c r="R537" s="18">
        <f t="shared" si="1497"/>
        <v>0</v>
      </c>
      <c r="S537" s="18">
        <f t="shared" si="1497"/>
        <v>0</v>
      </c>
      <c r="T537" s="18">
        <f t="shared" si="1408"/>
        <v>222318.02099999998</v>
      </c>
      <c r="U537" s="18">
        <f t="shared" si="1409"/>
        <v>0</v>
      </c>
      <c r="V537" s="18">
        <f t="shared" si="1410"/>
        <v>0</v>
      </c>
      <c r="W537" s="18">
        <f t="shared" ref="W537:CD539" si="1498">W538</f>
        <v>0</v>
      </c>
      <c r="X537" s="18">
        <f t="shared" si="1498"/>
        <v>0</v>
      </c>
      <c r="Y537" s="18">
        <f t="shared" si="1498"/>
        <v>0</v>
      </c>
      <c r="Z537" s="18">
        <f t="shared" si="1498"/>
        <v>0</v>
      </c>
      <c r="AA537" s="18">
        <f t="shared" si="1498"/>
        <v>0</v>
      </c>
      <c r="AB537" s="18">
        <f t="shared" si="1498"/>
        <v>0</v>
      </c>
      <c r="AC537" s="18">
        <f t="shared" si="1415"/>
        <v>222318.02099999998</v>
      </c>
      <c r="AD537" s="18">
        <f t="shared" si="1416"/>
        <v>0</v>
      </c>
      <c r="AE537" s="18">
        <f t="shared" si="1417"/>
        <v>0</v>
      </c>
      <c r="AF537" s="18">
        <f t="shared" si="1498"/>
        <v>0</v>
      </c>
      <c r="AG537" s="18">
        <f t="shared" si="1498"/>
        <v>0</v>
      </c>
      <c r="AH537" s="18">
        <f t="shared" si="1498"/>
        <v>0</v>
      </c>
      <c r="AI537" s="18">
        <f t="shared" si="1390"/>
        <v>222318.02099999998</v>
      </c>
      <c r="AJ537" s="18">
        <f t="shared" si="1391"/>
        <v>0</v>
      </c>
      <c r="AK537" s="18">
        <f t="shared" si="1392"/>
        <v>0</v>
      </c>
      <c r="AL537" s="18">
        <f t="shared" si="1498"/>
        <v>0</v>
      </c>
      <c r="AM537" s="18">
        <f t="shared" si="1394"/>
        <v>222318.02099999998</v>
      </c>
      <c r="AN537" s="18">
        <f t="shared" si="1498"/>
        <v>-72830.607000000004</v>
      </c>
      <c r="AO537" s="18">
        <f t="shared" si="1498"/>
        <v>72830.607000000004</v>
      </c>
      <c r="AP537" s="18">
        <f t="shared" si="1498"/>
        <v>0</v>
      </c>
      <c r="AQ537" s="18">
        <f t="shared" si="1396"/>
        <v>149487.41399999999</v>
      </c>
      <c r="AR537" s="18">
        <f t="shared" si="1397"/>
        <v>72830.607000000004</v>
      </c>
      <c r="AS537" s="18">
        <f t="shared" si="1398"/>
        <v>0</v>
      </c>
      <c r="AT537" s="18">
        <f t="shared" si="1498"/>
        <v>0</v>
      </c>
      <c r="AU537" s="18">
        <f t="shared" si="1498"/>
        <v>0</v>
      </c>
      <c r="AV537" s="18">
        <f t="shared" si="1498"/>
        <v>0</v>
      </c>
      <c r="AW537" s="18">
        <f t="shared" si="1400"/>
        <v>149487.41399999999</v>
      </c>
      <c r="AX537" s="18">
        <f t="shared" si="1401"/>
        <v>72830.607000000004</v>
      </c>
      <c r="AY537" s="18">
        <f t="shared" si="1402"/>
        <v>0</v>
      </c>
      <c r="AZ537" s="18">
        <f t="shared" si="1498"/>
        <v>-13497.37</v>
      </c>
      <c r="BA537" s="18">
        <f t="shared" si="1498"/>
        <v>71768.653999999995</v>
      </c>
      <c r="BB537" s="18">
        <f t="shared" si="1498"/>
        <v>0</v>
      </c>
      <c r="BC537" s="18">
        <f t="shared" ref="BC537:BC600" si="1499">AW537+AZ537</f>
        <v>135990.04399999999</v>
      </c>
      <c r="BD537" s="18">
        <f t="shared" ref="BD537:BD600" si="1500">AX537+BA537</f>
        <v>144599.261</v>
      </c>
      <c r="BE537" s="18">
        <f t="shared" ref="BE537:BE600" si="1501">AY537+BB537</f>
        <v>0</v>
      </c>
      <c r="BF537" s="18">
        <f t="shared" si="1498"/>
        <v>0</v>
      </c>
      <c r="BG537" s="18">
        <f t="shared" si="1498"/>
        <v>0</v>
      </c>
      <c r="BH537" s="18">
        <f t="shared" si="1498"/>
        <v>0</v>
      </c>
      <c r="BI537" s="18">
        <f t="shared" si="1493"/>
        <v>135990.04399999999</v>
      </c>
      <c r="BJ537" s="18">
        <f t="shared" si="1494"/>
        <v>144599.261</v>
      </c>
      <c r="BK537" s="18">
        <f t="shared" si="1495"/>
        <v>0</v>
      </c>
      <c r="BL537" s="18">
        <f t="shared" si="1498"/>
        <v>-55770</v>
      </c>
      <c r="BM537" s="18">
        <f t="shared" si="1498"/>
        <v>55770</v>
      </c>
      <c r="BN537" s="18">
        <f t="shared" si="1498"/>
        <v>0</v>
      </c>
      <c r="BO537" s="18">
        <f t="shared" si="1478"/>
        <v>80220.043999999994</v>
      </c>
      <c r="BP537" s="18">
        <f t="shared" si="1479"/>
        <v>200369.261</v>
      </c>
      <c r="BQ537" s="18">
        <f t="shared" si="1480"/>
        <v>0</v>
      </c>
      <c r="BR537" s="18">
        <f t="shared" si="1498"/>
        <v>0</v>
      </c>
      <c r="BS537" s="18">
        <f t="shared" si="1498"/>
        <v>0</v>
      </c>
      <c r="BT537" s="18">
        <f t="shared" si="1498"/>
        <v>0</v>
      </c>
      <c r="BU537" s="18">
        <f t="shared" si="1481"/>
        <v>80220.043999999994</v>
      </c>
      <c r="BV537" s="18">
        <f t="shared" si="1482"/>
        <v>200369.261</v>
      </c>
      <c r="BW537" s="18">
        <f t="shared" si="1483"/>
        <v>0</v>
      </c>
      <c r="BX537" s="18">
        <f t="shared" si="1498"/>
        <v>0</v>
      </c>
      <c r="BY537" s="18">
        <f t="shared" si="1498"/>
        <v>0</v>
      </c>
      <c r="BZ537" s="18">
        <f t="shared" si="1498"/>
        <v>0</v>
      </c>
      <c r="CA537" s="18">
        <f t="shared" si="1484"/>
        <v>80220.043999999994</v>
      </c>
      <c r="CB537" s="18">
        <f t="shared" si="1485"/>
        <v>200369.261</v>
      </c>
      <c r="CC537" s="18">
        <f t="shared" si="1486"/>
        <v>0</v>
      </c>
      <c r="CD537" s="18">
        <f t="shared" si="1498"/>
        <v>0</v>
      </c>
      <c r="CE537" s="27"/>
      <c r="CF537" s="33"/>
    </row>
    <row r="538" spans="1:84" ht="46.8" x14ac:dyDescent="0.3">
      <c r="A538" s="41" t="s">
        <v>104</v>
      </c>
      <c r="B538" s="39">
        <v>400</v>
      </c>
      <c r="C538" s="41"/>
      <c r="D538" s="41"/>
      <c r="E538" s="14" t="s">
        <v>553</v>
      </c>
      <c r="F538" s="18">
        <f t="shared" si="1496"/>
        <v>191642.5</v>
      </c>
      <c r="G538" s="18">
        <f t="shared" si="1496"/>
        <v>0</v>
      </c>
      <c r="H538" s="18">
        <f t="shared" si="1496"/>
        <v>0</v>
      </c>
      <c r="I538" s="18">
        <f t="shared" si="1496"/>
        <v>-69.2</v>
      </c>
      <c r="J538" s="18">
        <f t="shared" si="1496"/>
        <v>0</v>
      </c>
      <c r="K538" s="18">
        <f t="shared" si="1496"/>
        <v>0</v>
      </c>
      <c r="L538" s="18">
        <f t="shared" si="1460"/>
        <v>191573.3</v>
      </c>
      <c r="M538" s="18">
        <f t="shared" si="1461"/>
        <v>0</v>
      </c>
      <c r="N538" s="18">
        <f t="shared" si="1462"/>
        <v>0</v>
      </c>
      <c r="O538" s="18">
        <f t="shared" si="1497"/>
        <v>30744.721000000001</v>
      </c>
      <c r="P538" s="18">
        <f t="shared" si="1497"/>
        <v>0</v>
      </c>
      <c r="Q538" s="18">
        <f t="shared" si="1497"/>
        <v>0</v>
      </c>
      <c r="R538" s="18">
        <f t="shared" si="1497"/>
        <v>0</v>
      </c>
      <c r="S538" s="18">
        <f t="shared" si="1497"/>
        <v>0</v>
      </c>
      <c r="T538" s="18">
        <f t="shared" si="1408"/>
        <v>222318.02099999998</v>
      </c>
      <c r="U538" s="18">
        <f t="shared" si="1409"/>
        <v>0</v>
      </c>
      <c r="V538" s="18">
        <f t="shared" si="1410"/>
        <v>0</v>
      </c>
      <c r="W538" s="18">
        <f t="shared" si="1498"/>
        <v>0</v>
      </c>
      <c r="X538" s="18">
        <f t="shared" si="1498"/>
        <v>0</v>
      </c>
      <c r="Y538" s="18">
        <f t="shared" si="1498"/>
        <v>0</v>
      </c>
      <c r="Z538" s="18">
        <f t="shared" si="1498"/>
        <v>0</v>
      </c>
      <c r="AA538" s="18">
        <f t="shared" si="1498"/>
        <v>0</v>
      </c>
      <c r="AB538" s="18">
        <f t="shared" si="1498"/>
        <v>0</v>
      </c>
      <c r="AC538" s="18">
        <f t="shared" si="1415"/>
        <v>222318.02099999998</v>
      </c>
      <c r="AD538" s="18">
        <f t="shared" si="1416"/>
        <v>0</v>
      </c>
      <c r="AE538" s="18">
        <f t="shared" si="1417"/>
        <v>0</v>
      </c>
      <c r="AF538" s="18">
        <f t="shared" si="1498"/>
        <v>0</v>
      </c>
      <c r="AG538" s="18">
        <f t="shared" si="1498"/>
        <v>0</v>
      </c>
      <c r="AH538" s="18">
        <f t="shared" si="1498"/>
        <v>0</v>
      </c>
      <c r="AI538" s="18">
        <f t="shared" si="1390"/>
        <v>222318.02099999998</v>
      </c>
      <c r="AJ538" s="18">
        <f t="shared" si="1391"/>
        <v>0</v>
      </c>
      <c r="AK538" s="18">
        <f t="shared" si="1392"/>
        <v>0</v>
      </c>
      <c r="AL538" s="18">
        <f t="shared" si="1498"/>
        <v>0</v>
      </c>
      <c r="AM538" s="18">
        <f t="shared" si="1394"/>
        <v>222318.02099999998</v>
      </c>
      <c r="AN538" s="18">
        <f t="shared" si="1498"/>
        <v>-72830.607000000004</v>
      </c>
      <c r="AO538" s="18">
        <f t="shared" si="1498"/>
        <v>72830.607000000004</v>
      </c>
      <c r="AP538" s="18">
        <f t="shared" si="1498"/>
        <v>0</v>
      </c>
      <c r="AQ538" s="18">
        <f t="shared" si="1396"/>
        <v>149487.41399999999</v>
      </c>
      <c r="AR538" s="18">
        <f t="shared" si="1397"/>
        <v>72830.607000000004</v>
      </c>
      <c r="AS538" s="18">
        <f t="shared" si="1398"/>
        <v>0</v>
      </c>
      <c r="AT538" s="18">
        <f t="shared" si="1498"/>
        <v>0</v>
      </c>
      <c r="AU538" s="18">
        <f t="shared" si="1498"/>
        <v>0</v>
      </c>
      <c r="AV538" s="18">
        <f t="shared" si="1498"/>
        <v>0</v>
      </c>
      <c r="AW538" s="18">
        <f t="shared" si="1400"/>
        <v>149487.41399999999</v>
      </c>
      <c r="AX538" s="18">
        <f t="shared" si="1401"/>
        <v>72830.607000000004</v>
      </c>
      <c r="AY538" s="18">
        <f t="shared" si="1402"/>
        <v>0</v>
      </c>
      <c r="AZ538" s="18">
        <f t="shared" si="1498"/>
        <v>-13497.37</v>
      </c>
      <c r="BA538" s="18">
        <f t="shared" si="1498"/>
        <v>71768.653999999995</v>
      </c>
      <c r="BB538" s="18">
        <f t="shared" si="1498"/>
        <v>0</v>
      </c>
      <c r="BC538" s="18">
        <f t="shared" si="1499"/>
        <v>135990.04399999999</v>
      </c>
      <c r="BD538" s="18">
        <f t="shared" si="1500"/>
        <v>144599.261</v>
      </c>
      <c r="BE538" s="18">
        <f t="shared" si="1501"/>
        <v>0</v>
      </c>
      <c r="BF538" s="18">
        <f t="shared" si="1498"/>
        <v>0</v>
      </c>
      <c r="BG538" s="18">
        <f t="shared" si="1498"/>
        <v>0</v>
      </c>
      <c r="BH538" s="18">
        <f t="shared" si="1498"/>
        <v>0</v>
      </c>
      <c r="BI538" s="18">
        <f t="shared" si="1493"/>
        <v>135990.04399999999</v>
      </c>
      <c r="BJ538" s="18">
        <f t="shared" si="1494"/>
        <v>144599.261</v>
      </c>
      <c r="BK538" s="18">
        <f t="shared" si="1495"/>
        <v>0</v>
      </c>
      <c r="BL538" s="18">
        <f t="shared" si="1498"/>
        <v>-55770</v>
      </c>
      <c r="BM538" s="18">
        <f t="shared" si="1498"/>
        <v>55770</v>
      </c>
      <c r="BN538" s="18">
        <f t="shared" si="1498"/>
        <v>0</v>
      </c>
      <c r="BO538" s="18">
        <f t="shared" si="1478"/>
        <v>80220.043999999994</v>
      </c>
      <c r="BP538" s="18">
        <f t="shared" si="1479"/>
        <v>200369.261</v>
      </c>
      <c r="BQ538" s="18">
        <f t="shared" si="1480"/>
        <v>0</v>
      </c>
      <c r="BR538" s="18">
        <f t="shared" si="1498"/>
        <v>0</v>
      </c>
      <c r="BS538" s="18">
        <f t="shared" si="1498"/>
        <v>0</v>
      </c>
      <c r="BT538" s="18">
        <f t="shared" si="1498"/>
        <v>0</v>
      </c>
      <c r="BU538" s="18">
        <f t="shared" si="1481"/>
        <v>80220.043999999994</v>
      </c>
      <c r="BV538" s="18">
        <f t="shared" si="1482"/>
        <v>200369.261</v>
      </c>
      <c r="BW538" s="18">
        <f t="shared" si="1483"/>
        <v>0</v>
      </c>
      <c r="BX538" s="18">
        <f t="shared" si="1498"/>
        <v>0</v>
      </c>
      <c r="BY538" s="18">
        <f t="shared" si="1498"/>
        <v>0</v>
      </c>
      <c r="BZ538" s="18">
        <f t="shared" si="1498"/>
        <v>0</v>
      </c>
      <c r="CA538" s="18">
        <f t="shared" si="1484"/>
        <v>80220.043999999994</v>
      </c>
      <c r="CB538" s="18">
        <f t="shared" si="1485"/>
        <v>200369.261</v>
      </c>
      <c r="CC538" s="18">
        <f t="shared" si="1486"/>
        <v>0</v>
      </c>
      <c r="CD538" s="18">
        <f t="shared" si="1498"/>
        <v>0</v>
      </c>
      <c r="CE538" s="27"/>
      <c r="CF538" s="33"/>
    </row>
    <row r="539" spans="1:84" x14ac:dyDescent="0.3">
      <c r="A539" s="41" t="s">
        <v>104</v>
      </c>
      <c r="B539" s="39">
        <v>410</v>
      </c>
      <c r="C539" s="41"/>
      <c r="D539" s="41"/>
      <c r="E539" s="14" t="s">
        <v>566</v>
      </c>
      <c r="F539" s="18">
        <f t="shared" si="1496"/>
        <v>191642.5</v>
      </c>
      <c r="G539" s="18">
        <f t="shared" si="1496"/>
        <v>0</v>
      </c>
      <c r="H539" s="18">
        <f t="shared" si="1496"/>
        <v>0</v>
      </c>
      <c r="I539" s="18">
        <f t="shared" si="1496"/>
        <v>-69.2</v>
      </c>
      <c r="J539" s="18">
        <f t="shared" si="1496"/>
        <v>0</v>
      </c>
      <c r="K539" s="18">
        <f t="shared" si="1496"/>
        <v>0</v>
      </c>
      <c r="L539" s="18">
        <f t="shared" si="1460"/>
        <v>191573.3</v>
      </c>
      <c r="M539" s="18">
        <f t="shared" si="1461"/>
        <v>0</v>
      </c>
      <c r="N539" s="18">
        <f t="shared" si="1462"/>
        <v>0</v>
      </c>
      <c r="O539" s="18">
        <f t="shared" si="1497"/>
        <v>30744.721000000001</v>
      </c>
      <c r="P539" s="18">
        <f t="shared" si="1497"/>
        <v>0</v>
      </c>
      <c r="Q539" s="18">
        <f t="shared" si="1497"/>
        <v>0</v>
      </c>
      <c r="R539" s="18">
        <f t="shared" si="1497"/>
        <v>0</v>
      </c>
      <c r="S539" s="18">
        <f t="shared" si="1497"/>
        <v>0</v>
      </c>
      <c r="T539" s="18">
        <f t="shared" si="1408"/>
        <v>222318.02099999998</v>
      </c>
      <c r="U539" s="18">
        <f t="shared" si="1409"/>
        <v>0</v>
      </c>
      <c r="V539" s="18">
        <f t="shared" si="1410"/>
        <v>0</v>
      </c>
      <c r="W539" s="18">
        <f t="shared" si="1498"/>
        <v>0</v>
      </c>
      <c r="X539" s="18">
        <f t="shared" si="1498"/>
        <v>0</v>
      </c>
      <c r="Y539" s="18">
        <f t="shared" si="1498"/>
        <v>0</v>
      </c>
      <c r="Z539" s="18">
        <f t="shared" si="1498"/>
        <v>0</v>
      </c>
      <c r="AA539" s="18">
        <f t="shared" si="1498"/>
        <v>0</v>
      </c>
      <c r="AB539" s="18">
        <f t="shared" si="1498"/>
        <v>0</v>
      </c>
      <c r="AC539" s="18">
        <f t="shared" si="1415"/>
        <v>222318.02099999998</v>
      </c>
      <c r="AD539" s="18">
        <f t="shared" si="1416"/>
        <v>0</v>
      </c>
      <c r="AE539" s="18">
        <f t="shared" si="1417"/>
        <v>0</v>
      </c>
      <c r="AF539" s="18">
        <f t="shared" si="1498"/>
        <v>0</v>
      </c>
      <c r="AG539" s="18">
        <f t="shared" si="1498"/>
        <v>0</v>
      </c>
      <c r="AH539" s="18">
        <f t="shared" si="1498"/>
        <v>0</v>
      </c>
      <c r="AI539" s="18">
        <f t="shared" si="1390"/>
        <v>222318.02099999998</v>
      </c>
      <c r="AJ539" s="18">
        <f t="shared" si="1391"/>
        <v>0</v>
      </c>
      <c r="AK539" s="18">
        <f t="shared" si="1392"/>
        <v>0</v>
      </c>
      <c r="AL539" s="18">
        <f t="shared" si="1498"/>
        <v>0</v>
      </c>
      <c r="AM539" s="18">
        <f t="shared" si="1394"/>
        <v>222318.02099999998</v>
      </c>
      <c r="AN539" s="18">
        <f t="shared" si="1498"/>
        <v>-72830.607000000004</v>
      </c>
      <c r="AO539" s="18">
        <f t="shared" si="1498"/>
        <v>72830.607000000004</v>
      </c>
      <c r="AP539" s="18">
        <f t="shared" si="1498"/>
        <v>0</v>
      </c>
      <c r="AQ539" s="18">
        <f t="shared" si="1396"/>
        <v>149487.41399999999</v>
      </c>
      <c r="AR539" s="18">
        <f t="shared" si="1397"/>
        <v>72830.607000000004</v>
      </c>
      <c r="AS539" s="18">
        <f t="shared" si="1398"/>
        <v>0</v>
      </c>
      <c r="AT539" s="18">
        <f t="shared" si="1498"/>
        <v>0</v>
      </c>
      <c r="AU539" s="18">
        <f t="shared" si="1498"/>
        <v>0</v>
      </c>
      <c r="AV539" s="18">
        <f t="shared" si="1498"/>
        <v>0</v>
      </c>
      <c r="AW539" s="18">
        <f t="shared" si="1400"/>
        <v>149487.41399999999</v>
      </c>
      <c r="AX539" s="18">
        <f t="shared" si="1401"/>
        <v>72830.607000000004</v>
      </c>
      <c r="AY539" s="18">
        <f t="shared" si="1402"/>
        <v>0</v>
      </c>
      <c r="AZ539" s="18">
        <f t="shared" si="1498"/>
        <v>-13497.37</v>
      </c>
      <c r="BA539" s="18">
        <f t="shared" si="1498"/>
        <v>71768.653999999995</v>
      </c>
      <c r="BB539" s="18">
        <f t="shared" si="1498"/>
        <v>0</v>
      </c>
      <c r="BC539" s="18">
        <f t="shared" si="1499"/>
        <v>135990.04399999999</v>
      </c>
      <c r="BD539" s="18">
        <f t="shared" si="1500"/>
        <v>144599.261</v>
      </c>
      <c r="BE539" s="18">
        <f t="shared" si="1501"/>
        <v>0</v>
      </c>
      <c r="BF539" s="18">
        <f t="shared" si="1498"/>
        <v>0</v>
      </c>
      <c r="BG539" s="18">
        <f t="shared" si="1498"/>
        <v>0</v>
      </c>
      <c r="BH539" s="18">
        <f t="shared" si="1498"/>
        <v>0</v>
      </c>
      <c r="BI539" s="18">
        <f t="shared" si="1493"/>
        <v>135990.04399999999</v>
      </c>
      <c r="BJ539" s="18">
        <f t="shared" si="1494"/>
        <v>144599.261</v>
      </c>
      <c r="BK539" s="18">
        <f t="shared" si="1495"/>
        <v>0</v>
      </c>
      <c r="BL539" s="18">
        <f t="shared" si="1498"/>
        <v>-55770</v>
      </c>
      <c r="BM539" s="18">
        <f t="shared" si="1498"/>
        <v>55770</v>
      </c>
      <c r="BN539" s="18">
        <f t="shared" si="1498"/>
        <v>0</v>
      </c>
      <c r="BO539" s="18">
        <f t="shared" si="1478"/>
        <v>80220.043999999994</v>
      </c>
      <c r="BP539" s="18">
        <f t="shared" si="1479"/>
        <v>200369.261</v>
      </c>
      <c r="BQ539" s="18">
        <f t="shared" si="1480"/>
        <v>0</v>
      </c>
      <c r="BR539" s="18">
        <f t="shared" si="1498"/>
        <v>0</v>
      </c>
      <c r="BS539" s="18">
        <f t="shared" si="1498"/>
        <v>0</v>
      </c>
      <c r="BT539" s="18">
        <f t="shared" si="1498"/>
        <v>0</v>
      </c>
      <c r="BU539" s="18">
        <f t="shared" si="1481"/>
        <v>80220.043999999994</v>
      </c>
      <c r="BV539" s="18">
        <f t="shared" si="1482"/>
        <v>200369.261</v>
      </c>
      <c r="BW539" s="18">
        <f t="shared" si="1483"/>
        <v>0</v>
      </c>
      <c r="BX539" s="18">
        <f t="shared" si="1498"/>
        <v>0</v>
      </c>
      <c r="BY539" s="18">
        <f t="shared" si="1498"/>
        <v>0</v>
      </c>
      <c r="BZ539" s="18">
        <f t="shared" si="1498"/>
        <v>0</v>
      </c>
      <c r="CA539" s="18">
        <f t="shared" si="1484"/>
        <v>80220.043999999994</v>
      </c>
      <c r="CB539" s="18">
        <f t="shared" si="1485"/>
        <v>200369.261</v>
      </c>
      <c r="CC539" s="18">
        <f t="shared" si="1486"/>
        <v>0</v>
      </c>
      <c r="CD539" s="18">
        <f t="shared" si="1498"/>
        <v>0</v>
      </c>
      <c r="CE539" s="27"/>
      <c r="CF539" s="33"/>
    </row>
    <row r="540" spans="1:84" x14ac:dyDescent="0.3">
      <c r="A540" s="41" t="s">
        <v>104</v>
      </c>
      <c r="B540" s="39">
        <v>410</v>
      </c>
      <c r="C540" s="41" t="s">
        <v>103</v>
      </c>
      <c r="D540" s="41" t="s">
        <v>5</v>
      </c>
      <c r="E540" s="14" t="s">
        <v>544</v>
      </c>
      <c r="F540" s="18">
        <v>191642.5</v>
      </c>
      <c r="G540" s="18"/>
      <c r="H540" s="18"/>
      <c r="I540" s="18">
        <v>-69.2</v>
      </c>
      <c r="J540" s="18"/>
      <c r="K540" s="18"/>
      <c r="L540" s="18">
        <f t="shared" si="1460"/>
        <v>191573.3</v>
      </c>
      <c r="M540" s="18">
        <f t="shared" si="1461"/>
        <v>0</v>
      </c>
      <c r="N540" s="18">
        <f t="shared" si="1462"/>
        <v>0</v>
      </c>
      <c r="O540" s="18">
        <v>30744.721000000001</v>
      </c>
      <c r="P540" s="18"/>
      <c r="Q540" s="18"/>
      <c r="R540" s="18"/>
      <c r="S540" s="18"/>
      <c r="T540" s="18">
        <f t="shared" si="1408"/>
        <v>222318.02099999998</v>
      </c>
      <c r="U540" s="18">
        <f t="shared" si="1409"/>
        <v>0</v>
      </c>
      <c r="V540" s="18">
        <f t="shared" si="1410"/>
        <v>0</v>
      </c>
      <c r="W540" s="18"/>
      <c r="X540" s="18"/>
      <c r="Y540" s="18"/>
      <c r="Z540" s="18"/>
      <c r="AA540" s="18"/>
      <c r="AB540" s="18"/>
      <c r="AC540" s="18">
        <f t="shared" si="1415"/>
        <v>222318.02099999998</v>
      </c>
      <c r="AD540" s="18">
        <f t="shared" si="1416"/>
        <v>0</v>
      </c>
      <c r="AE540" s="18">
        <f t="shared" si="1417"/>
        <v>0</v>
      </c>
      <c r="AF540" s="18"/>
      <c r="AG540" s="18"/>
      <c r="AH540" s="18"/>
      <c r="AI540" s="18">
        <f t="shared" si="1390"/>
        <v>222318.02099999998</v>
      </c>
      <c r="AJ540" s="18">
        <f t="shared" si="1391"/>
        <v>0</v>
      </c>
      <c r="AK540" s="18">
        <f t="shared" si="1392"/>
        <v>0</v>
      </c>
      <c r="AL540" s="18"/>
      <c r="AM540" s="18">
        <f t="shared" si="1394"/>
        <v>222318.02099999998</v>
      </c>
      <c r="AN540" s="18">
        <f>-68349.907-4480.7</f>
        <v>-72830.607000000004</v>
      </c>
      <c r="AO540" s="18">
        <f>68349.907+4480.7</f>
        <v>72830.607000000004</v>
      </c>
      <c r="AP540" s="18"/>
      <c r="AQ540" s="18">
        <f t="shared" si="1396"/>
        <v>149487.41399999999</v>
      </c>
      <c r="AR540" s="18">
        <f t="shared" si="1397"/>
        <v>72830.607000000004</v>
      </c>
      <c r="AS540" s="18">
        <f t="shared" si="1398"/>
        <v>0</v>
      </c>
      <c r="AT540" s="18"/>
      <c r="AU540" s="18"/>
      <c r="AV540" s="18"/>
      <c r="AW540" s="18">
        <f t="shared" si="1400"/>
        <v>149487.41399999999</v>
      </c>
      <c r="AX540" s="18">
        <f t="shared" si="1401"/>
        <v>72830.607000000004</v>
      </c>
      <c r="AY540" s="18">
        <f t="shared" si="1402"/>
        <v>0</v>
      </c>
      <c r="AZ540" s="18">
        <v>-13497.37</v>
      </c>
      <c r="BA540" s="18">
        <v>71768.653999999995</v>
      </c>
      <c r="BB540" s="18"/>
      <c r="BC540" s="18">
        <f t="shared" si="1499"/>
        <v>135990.04399999999</v>
      </c>
      <c r="BD540" s="18">
        <f t="shared" si="1500"/>
        <v>144599.261</v>
      </c>
      <c r="BE540" s="18">
        <f t="shared" si="1501"/>
        <v>0</v>
      </c>
      <c r="BF540" s="18"/>
      <c r="BG540" s="18"/>
      <c r="BH540" s="18"/>
      <c r="BI540" s="18">
        <f t="shared" si="1493"/>
        <v>135990.04399999999</v>
      </c>
      <c r="BJ540" s="18">
        <f t="shared" si="1494"/>
        <v>144599.261</v>
      </c>
      <c r="BK540" s="18">
        <f t="shared" si="1495"/>
        <v>0</v>
      </c>
      <c r="BL540" s="18">
        <v>-55770</v>
      </c>
      <c r="BM540" s="18">
        <v>55770</v>
      </c>
      <c r="BN540" s="18"/>
      <c r="BO540" s="18">
        <f t="shared" si="1478"/>
        <v>80220.043999999994</v>
      </c>
      <c r="BP540" s="18">
        <f t="shared" si="1479"/>
        <v>200369.261</v>
      </c>
      <c r="BQ540" s="18">
        <f t="shared" si="1480"/>
        <v>0</v>
      </c>
      <c r="BR540" s="18"/>
      <c r="BS540" s="18"/>
      <c r="BT540" s="18"/>
      <c r="BU540" s="18">
        <f t="shared" si="1481"/>
        <v>80220.043999999994</v>
      </c>
      <c r="BV540" s="18">
        <f t="shared" si="1482"/>
        <v>200369.261</v>
      </c>
      <c r="BW540" s="18">
        <f t="shared" si="1483"/>
        <v>0</v>
      </c>
      <c r="BX540" s="18"/>
      <c r="BY540" s="18"/>
      <c r="BZ540" s="18"/>
      <c r="CA540" s="18">
        <f t="shared" si="1484"/>
        <v>80220.043999999994</v>
      </c>
      <c r="CB540" s="18">
        <f t="shared" si="1485"/>
        <v>200369.261</v>
      </c>
      <c r="CC540" s="18">
        <f t="shared" si="1486"/>
        <v>0</v>
      </c>
      <c r="CD540" s="18"/>
      <c r="CE540" s="27"/>
      <c r="CF540" s="33">
        <v>127</v>
      </c>
    </row>
    <row r="541" spans="1:84" ht="31.2" x14ac:dyDescent="0.3">
      <c r="A541" s="41" t="s">
        <v>105</v>
      </c>
      <c r="B541" s="39"/>
      <c r="C541" s="41"/>
      <c r="D541" s="41"/>
      <c r="E541" s="14" t="s">
        <v>638</v>
      </c>
      <c r="F541" s="18">
        <f t="shared" ref="F541:K543" si="1502">F542</f>
        <v>29286.3</v>
      </c>
      <c r="G541" s="18">
        <f t="shared" si="1502"/>
        <v>0</v>
      </c>
      <c r="H541" s="18">
        <f t="shared" si="1502"/>
        <v>0</v>
      </c>
      <c r="I541" s="18">
        <f t="shared" si="1502"/>
        <v>-11.8</v>
      </c>
      <c r="J541" s="18">
        <f t="shared" si="1502"/>
        <v>0</v>
      </c>
      <c r="K541" s="18">
        <f t="shared" si="1502"/>
        <v>0</v>
      </c>
      <c r="L541" s="18">
        <f t="shared" si="1460"/>
        <v>29274.5</v>
      </c>
      <c r="M541" s="18">
        <f t="shared" si="1461"/>
        <v>0</v>
      </c>
      <c r="N541" s="18">
        <f t="shared" si="1462"/>
        <v>0</v>
      </c>
      <c r="O541" s="18">
        <f t="shared" ref="O541:S543" si="1503">O542</f>
        <v>18695.236000000001</v>
      </c>
      <c r="P541" s="18">
        <f t="shared" si="1503"/>
        <v>0</v>
      </c>
      <c r="Q541" s="18">
        <f t="shared" si="1503"/>
        <v>0</v>
      </c>
      <c r="R541" s="18">
        <f t="shared" si="1503"/>
        <v>0</v>
      </c>
      <c r="S541" s="18">
        <f t="shared" si="1503"/>
        <v>0</v>
      </c>
      <c r="T541" s="18">
        <f t="shared" si="1408"/>
        <v>47969.736000000004</v>
      </c>
      <c r="U541" s="18">
        <f t="shared" si="1409"/>
        <v>0</v>
      </c>
      <c r="V541" s="18">
        <f t="shared" si="1410"/>
        <v>0</v>
      </c>
      <c r="W541" s="18">
        <f t="shared" ref="W541:CD543" si="1504">W542</f>
        <v>-4699.8</v>
      </c>
      <c r="X541" s="18">
        <f t="shared" si="1504"/>
        <v>0</v>
      </c>
      <c r="Y541" s="18">
        <f t="shared" si="1504"/>
        <v>0</v>
      </c>
      <c r="Z541" s="18">
        <f t="shared" si="1504"/>
        <v>4699.8</v>
      </c>
      <c r="AA541" s="18">
        <f t="shared" si="1504"/>
        <v>0</v>
      </c>
      <c r="AB541" s="18">
        <f t="shared" si="1504"/>
        <v>0</v>
      </c>
      <c r="AC541" s="18">
        <f t="shared" si="1415"/>
        <v>47969.736000000004</v>
      </c>
      <c r="AD541" s="18">
        <f t="shared" si="1416"/>
        <v>0</v>
      </c>
      <c r="AE541" s="18">
        <f t="shared" si="1417"/>
        <v>0</v>
      </c>
      <c r="AF541" s="18">
        <f t="shared" si="1504"/>
        <v>0</v>
      </c>
      <c r="AG541" s="18">
        <f t="shared" si="1504"/>
        <v>0</v>
      </c>
      <c r="AH541" s="18">
        <f t="shared" si="1504"/>
        <v>0</v>
      </c>
      <c r="AI541" s="18">
        <f t="shared" si="1390"/>
        <v>47969.736000000004</v>
      </c>
      <c r="AJ541" s="18">
        <f t="shared" si="1391"/>
        <v>0</v>
      </c>
      <c r="AK541" s="18">
        <f t="shared" si="1392"/>
        <v>0</v>
      </c>
      <c r="AL541" s="18">
        <f t="shared" si="1504"/>
        <v>0</v>
      </c>
      <c r="AM541" s="18">
        <f t="shared" si="1394"/>
        <v>47969.736000000004</v>
      </c>
      <c r="AN541" s="18">
        <f t="shared" si="1504"/>
        <v>0</v>
      </c>
      <c r="AO541" s="18">
        <f t="shared" si="1504"/>
        <v>0</v>
      </c>
      <c r="AP541" s="18">
        <f t="shared" si="1504"/>
        <v>0</v>
      </c>
      <c r="AQ541" s="18">
        <f t="shared" si="1396"/>
        <v>47969.736000000004</v>
      </c>
      <c r="AR541" s="18">
        <f t="shared" si="1397"/>
        <v>0</v>
      </c>
      <c r="AS541" s="18">
        <f t="shared" si="1398"/>
        <v>0</v>
      </c>
      <c r="AT541" s="18">
        <f t="shared" si="1504"/>
        <v>0</v>
      </c>
      <c r="AU541" s="18">
        <f t="shared" si="1504"/>
        <v>0</v>
      </c>
      <c r="AV541" s="18">
        <f t="shared" si="1504"/>
        <v>0</v>
      </c>
      <c r="AW541" s="18">
        <f t="shared" si="1400"/>
        <v>47969.736000000004</v>
      </c>
      <c r="AX541" s="18">
        <f t="shared" si="1401"/>
        <v>0</v>
      </c>
      <c r="AY541" s="18">
        <f t="shared" si="1402"/>
        <v>0</v>
      </c>
      <c r="AZ541" s="18">
        <f t="shared" si="1504"/>
        <v>8968.9760000000006</v>
      </c>
      <c r="BA541" s="18">
        <f t="shared" si="1504"/>
        <v>0</v>
      </c>
      <c r="BB541" s="18">
        <f t="shared" si="1504"/>
        <v>0</v>
      </c>
      <c r="BC541" s="18">
        <f t="shared" si="1499"/>
        <v>56938.712000000007</v>
      </c>
      <c r="BD541" s="18">
        <f t="shared" si="1500"/>
        <v>0</v>
      </c>
      <c r="BE541" s="18">
        <f t="shared" si="1501"/>
        <v>0</v>
      </c>
      <c r="BF541" s="18">
        <f t="shared" si="1504"/>
        <v>0</v>
      </c>
      <c r="BG541" s="18">
        <f t="shared" si="1504"/>
        <v>0</v>
      </c>
      <c r="BH541" s="18">
        <f t="shared" si="1504"/>
        <v>0</v>
      </c>
      <c r="BI541" s="18">
        <f t="shared" si="1493"/>
        <v>56938.712000000007</v>
      </c>
      <c r="BJ541" s="18">
        <f t="shared" si="1494"/>
        <v>0</v>
      </c>
      <c r="BK541" s="18">
        <f t="shared" si="1495"/>
        <v>0</v>
      </c>
      <c r="BL541" s="18">
        <f t="shared" si="1504"/>
        <v>0</v>
      </c>
      <c r="BM541" s="18">
        <f t="shared" si="1504"/>
        <v>0</v>
      </c>
      <c r="BN541" s="18">
        <f t="shared" si="1504"/>
        <v>0</v>
      </c>
      <c r="BO541" s="18">
        <f t="shared" si="1478"/>
        <v>56938.712000000007</v>
      </c>
      <c r="BP541" s="18">
        <f t="shared" si="1479"/>
        <v>0</v>
      </c>
      <c r="BQ541" s="18">
        <f t="shared" si="1480"/>
        <v>0</v>
      </c>
      <c r="BR541" s="18">
        <f t="shared" si="1504"/>
        <v>0</v>
      </c>
      <c r="BS541" s="18">
        <f t="shared" si="1504"/>
        <v>0</v>
      </c>
      <c r="BT541" s="18">
        <f t="shared" si="1504"/>
        <v>0</v>
      </c>
      <c r="BU541" s="18">
        <f t="shared" si="1481"/>
        <v>56938.712000000007</v>
      </c>
      <c r="BV541" s="18">
        <f t="shared" si="1482"/>
        <v>0</v>
      </c>
      <c r="BW541" s="18">
        <f t="shared" si="1483"/>
        <v>0</v>
      </c>
      <c r="BX541" s="18">
        <f t="shared" si="1504"/>
        <v>-3780.7429999999999</v>
      </c>
      <c r="BY541" s="18">
        <f t="shared" si="1504"/>
        <v>0</v>
      </c>
      <c r="BZ541" s="18">
        <f t="shared" si="1504"/>
        <v>0</v>
      </c>
      <c r="CA541" s="18">
        <f t="shared" si="1484"/>
        <v>53157.969000000005</v>
      </c>
      <c r="CB541" s="18">
        <f t="shared" si="1485"/>
        <v>0</v>
      </c>
      <c r="CC541" s="18">
        <f t="shared" si="1486"/>
        <v>0</v>
      </c>
      <c r="CD541" s="18">
        <f t="shared" si="1504"/>
        <v>0</v>
      </c>
      <c r="CE541" s="27"/>
      <c r="CF541" s="33"/>
    </row>
    <row r="542" spans="1:84" ht="46.8" x14ac:dyDescent="0.3">
      <c r="A542" s="41" t="s">
        <v>105</v>
      </c>
      <c r="B542" s="39">
        <v>400</v>
      </c>
      <c r="C542" s="41"/>
      <c r="D542" s="41"/>
      <c r="E542" s="14" t="s">
        <v>553</v>
      </c>
      <c r="F542" s="18">
        <f t="shared" si="1502"/>
        <v>29286.3</v>
      </c>
      <c r="G542" s="18">
        <f t="shared" si="1502"/>
        <v>0</v>
      </c>
      <c r="H542" s="18">
        <f t="shared" si="1502"/>
        <v>0</v>
      </c>
      <c r="I542" s="18">
        <f t="shared" si="1502"/>
        <v>-11.8</v>
      </c>
      <c r="J542" s="18">
        <f t="shared" si="1502"/>
        <v>0</v>
      </c>
      <c r="K542" s="18">
        <f t="shared" si="1502"/>
        <v>0</v>
      </c>
      <c r="L542" s="18">
        <f t="shared" si="1460"/>
        <v>29274.5</v>
      </c>
      <c r="M542" s="18">
        <f t="shared" si="1461"/>
        <v>0</v>
      </c>
      <c r="N542" s="18">
        <f t="shared" si="1462"/>
        <v>0</v>
      </c>
      <c r="O542" s="18">
        <f t="shared" si="1503"/>
        <v>18695.236000000001</v>
      </c>
      <c r="P542" s="18">
        <f t="shared" si="1503"/>
        <v>0</v>
      </c>
      <c r="Q542" s="18">
        <f t="shared" si="1503"/>
        <v>0</v>
      </c>
      <c r="R542" s="18">
        <f t="shared" si="1503"/>
        <v>0</v>
      </c>
      <c r="S542" s="18">
        <f t="shared" si="1503"/>
        <v>0</v>
      </c>
      <c r="T542" s="18">
        <f t="shared" si="1408"/>
        <v>47969.736000000004</v>
      </c>
      <c r="U542" s="18">
        <f t="shared" si="1409"/>
        <v>0</v>
      </c>
      <c r="V542" s="18">
        <f t="shared" si="1410"/>
        <v>0</v>
      </c>
      <c r="W542" s="18">
        <f t="shared" si="1504"/>
        <v>-4699.8</v>
      </c>
      <c r="X542" s="18">
        <f t="shared" si="1504"/>
        <v>0</v>
      </c>
      <c r="Y542" s="18">
        <f t="shared" si="1504"/>
        <v>0</v>
      </c>
      <c r="Z542" s="18">
        <f>Z543+Z545</f>
        <v>4699.8</v>
      </c>
      <c r="AA542" s="18">
        <f t="shared" ref="AA542:CD542" si="1505">AA543+AA545</f>
        <v>0</v>
      </c>
      <c r="AB542" s="18">
        <f t="shared" si="1505"/>
        <v>0</v>
      </c>
      <c r="AC542" s="18">
        <f t="shared" si="1415"/>
        <v>47969.736000000004</v>
      </c>
      <c r="AD542" s="18">
        <f t="shared" si="1416"/>
        <v>0</v>
      </c>
      <c r="AE542" s="18">
        <f t="shared" si="1417"/>
        <v>0</v>
      </c>
      <c r="AF542" s="18">
        <f t="shared" ref="AF542:AH542" si="1506">AF543+AF545</f>
        <v>0</v>
      </c>
      <c r="AG542" s="18">
        <f t="shared" si="1506"/>
        <v>0</v>
      </c>
      <c r="AH542" s="18">
        <f t="shared" si="1506"/>
        <v>0</v>
      </c>
      <c r="AI542" s="18">
        <f t="shared" si="1390"/>
        <v>47969.736000000004</v>
      </c>
      <c r="AJ542" s="18">
        <f t="shared" si="1391"/>
        <v>0</v>
      </c>
      <c r="AK542" s="18">
        <f t="shared" si="1392"/>
        <v>0</v>
      </c>
      <c r="AL542" s="18">
        <f t="shared" ref="AL542" si="1507">AL543+AL545</f>
        <v>0</v>
      </c>
      <c r="AM542" s="18">
        <f t="shared" si="1394"/>
        <v>47969.736000000004</v>
      </c>
      <c r="AN542" s="18">
        <f t="shared" ref="AN542:AP542" si="1508">AN543+AN545</f>
        <v>0</v>
      </c>
      <c r="AO542" s="18">
        <f t="shared" si="1508"/>
        <v>0</v>
      </c>
      <c r="AP542" s="18">
        <f t="shared" si="1508"/>
        <v>0</v>
      </c>
      <c r="AQ542" s="18">
        <f t="shared" si="1396"/>
        <v>47969.736000000004</v>
      </c>
      <c r="AR542" s="18">
        <f t="shared" si="1397"/>
        <v>0</v>
      </c>
      <c r="AS542" s="18">
        <f t="shared" si="1398"/>
        <v>0</v>
      </c>
      <c r="AT542" s="18">
        <f t="shared" ref="AT542:AV542" si="1509">AT543+AT545</f>
        <v>0</v>
      </c>
      <c r="AU542" s="18">
        <f t="shared" si="1509"/>
        <v>0</v>
      </c>
      <c r="AV542" s="18">
        <f t="shared" si="1509"/>
        <v>0</v>
      </c>
      <c r="AW542" s="18">
        <f t="shared" si="1400"/>
        <v>47969.736000000004</v>
      </c>
      <c r="AX542" s="18">
        <f t="shared" si="1401"/>
        <v>0</v>
      </c>
      <c r="AY542" s="18">
        <f t="shared" si="1402"/>
        <v>0</v>
      </c>
      <c r="AZ542" s="18">
        <f t="shared" ref="AZ542:BB542" si="1510">AZ543+AZ545</f>
        <v>8968.9760000000006</v>
      </c>
      <c r="BA542" s="18">
        <f t="shared" si="1510"/>
        <v>0</v>
      </c>
      <c r="BB542" s="18">
        <f t="shared" si="1510"/>
        <v>0</v>
      </c>
      <c r="BC542" s="18">
        <f t="shared" si="1499"/>
        <v>56938.712000000007</v>
      </c>
      <c r="BD542" s="18">
        <f t="shared" si="1500"/>
        <v>0</v>
      </c>
      <c r="BE542" s="18">
        <f t="shared" si="1501"/>
        <v>0</v>
      </c>
      <c r="BF542" s="18">
        <f t="shared" ref="BF542:BH542" si="1511">BF543+BF545</f>
        <v>0</v>
      </c>
      <c r="BG542" s="18">
        <f t="shared" si="1511"/>
        <v>0</v>
      </c>
      <c r="BH542" s="18">
        <f t="shared" si="1511"/>
        <v>0</v>
      </c>
      <c r="BI542" s="18">
        <f t="shared" si="1493"/>
        <v>56938.712000000007</v>
      </c>
      <c r="BJ542" s="18">
        <f t="shared" si="1494"/>
        <v>0</v>
      </c>
      <c r="BK542" s="18">
        <f t="shared" si="1495"/>
        <v>0</v>
      </c>
      <c r="BL542" s="18">
        <f t="shared" ref="BL542:BN542" si="1512">BL543+BL545</f>
        <v>0</v>
      </c>
      <c r="BM542" s="18">
        <f t="shared" si="1512"/>
        <v>0</v>
      </c>
      <c r="BN542" s="18">
        <f t="shared" si="1512"/>
        <v>0</v>
      </c>
      <c r="BO542" s="18">
        <f t="shared" si="1478"/>
        <v>56938.712000000007</v>
      </c>
      <c r="BP542" s="18">
        <f t="shared" si="1479"/>
        <v>0</v>
      </c>
      <c r="BQ542" s="18">
        <f t="shared" si="1480"/>
        <v>0</v>
      </c>
      <c r="BR542" s="18">
        <f t="shared" ref="BR542:BT542" si="1513">BR543+BR545</f>
        <v>0</v>
      </c>
      <c r="BS542" s="18">
        <f t="shared" si="1513"/>
        <v>0</v>
      </c>
      <c r="BT542" s="18">
        <f t="shared" si="1513"/>
        <v>0</v>
      </c>
      <c r="BU542" s="18">
        <f t="shared" si="1481"/>
        <v>56938.712000000007</v>
      </c>
      <c r="BV542" s="18">
        <f t="shared" si="1482"/>
        <v>0</v>
      </c>
      <c r="BW542" s="18">
        <f t="shared" si="1483"/>
        <v>0</v>
      </c>
      <c r="BX542" s="18">
        <f t="shared" ref="BX542:BZ542" si="1514">BX543+BX545</f>
        <v>-3780.7429999999999</v>
      </c>
      <c r="BY542" s="18">
        <f t="shared" si="1514"/>
        <v>0</v>
      </c>
      <c r="BZ542" s="18">
        <f t="shared" si="1514"/>
        <v>0</v>
      </c>
      <c r="CA542" s="18">
        <f t="shared" si="1484"/>
        <v>53157.969000000005</v>
      </c>
      <c r="CB542" s="18">
        <f t="shared" si="1485"/>
        <v>0</v>
      </c>
      <c r="CC542" s="18">
        <f t="shared" si="1486"/>
        <v>0</v>
      </c>
      <c r="CD542" s="18">
        <f t="shared" si="1505"/>
        <v>0</v>
      </c>
      <c r="CE542" s="27"/>
      <c r="CF542" s="33"/>
    </row>
    <row r="543" spans="1:84" x14ac:dyDescent="0.3">
      <c r="A543" s="41" t="s">
        <v>105</v>
      </c>
      <c r="B543" s="39">
        <v>410</v>
      </c>
      <c r="C543" s="41"/>
      <c r="D543" s="41"/>
      <c r="E543" s="14" t="s">
        <v>566</v>
      </c>
      <c r="F543" s="18">
        <f t="shared" si="1502"/>
        <v>29286.3</v>
      </c>
      <c r="G543" s="18">
        <f t="shared" si="1502"/>
        <v>0</v>
      </c>
      <c r="H543" s="18">
        <f t="shared" si="1502"/>
        <v>0</v>
      </c>
      <c r="I543" s="18">
        <f t="shared" si="1502"/>
        <v>-11.8</v>
      </c>
      <c r="J543" s="18">
        <f t="shared" si="1502"/>
        <v>0</v>
      </c>
      <c r="K543" s="18">
        <f t="shared" si="1502"/>
        <v>0</v>
      </c>
      <c r="L543" s="18">
        <f t="shared" si="1460"/>
        <v>29274.5</v>
      </c>
      <c r="M543" s="18">
        <f t="shared" si="1461"/>
        <v>0</v>
      </c>
      <c r="N543" s="18">
        <f t="shared" si="1462"/>
        <v>0</v>
      </c>
      <c r="O543" s="18">
        <f t="shared" si="1503"/>
        <v>18695.236000000001</v>
      </c>
      <c r="P543" s="18">
        <f t="shared" si="1503"/>
        <v>0</v>
      </c>
      <c r="Q543" s="18">
        <f t="shared" si="1503"/>
        <v>0</v>
      </c>
      <c r="R543" s="18">
        <f t="shared" si="1503"/>
        <v>0</v>
      </c>
      <c r="S543" s="18">
        <f t="shared" si="1503"/>
        <v>0</v>
      </c>
      <c r="T543" s="18">
        <f t="shared" si="1408"/>
        <v>47969.736000000004</v>
      </c>
      <c r="U543" s="18">
        <f t="shared" si="1409"/>
        <v>0</v>
      </c>
      <c r="V543" s="18">
        <f t="shared" si="1410"/>
        <v>0</v>
      </c>
      <c r="W543" s="18">
        <f t="shared" si="1504"/>
        <v>-4699.8</v>
      </c>
      <c r="X543" s="18">
        <f t="shared" si="1504"/>
        <v>0</v>
      </c>
      <c r="Y543" s="18">
        <f t="shared" si="1504"/>
        <v>0</v>
      </c>
      <c r="Z543" s="18">
        <f t="shared" si="1504"/>
        <v>0</v>
      </c>
      <c r="AA543" s="18">
        <f t="shared" si="1504"/>
        <v>0</v>
      </c>
      <c r="AB543" s="18">
        <f t="shared" si="1504"/>
        <v>0</v>
      </c>
      <c r="AC543" s="18">
        <f t="shared" si="1415"/>
        <v>43269.936000000002</v>
      </c>
      <c r="AD543" s="18">
        <f t="shared" si="1416"/>
        <v>0</v>
      </c>
      <c r="AE543" s="18">
        <f t="shared" si="1417"/>
        <v>0</v>
      </c>
      <c r="AF543" s="18">
        <f t="shared" si="1504"/>
        <v>0</v>
      </c>
      <c r="AG543" s="18">
        <f t="shared" si="1504"/>
        <v>0</v>
      </c>
      <c r="AH543" s="18">
        <f t="shared" si="1504"/>
        <v>0</v>
      </c>
      <c r="AI543" s="18">
        <f t="shared" si="1390"/>
        <v>43269.936000000002</v>
      </c>
      <c r="AJ543" s="18">
        <f t="shared" si="1391"/>
        <v>0</v>
      </c>
      <c r="AK543" s="18">
        <f t="shared" si="1392"/>
        <v>0</v>
      </c>
      <c r="AL543" s="18">
        <f t="shared" si="1504"/>
        <v>0</v>
      </c>
      <c r="AM543" s="18">
        <f t="shared" si="1394"/>
        <v>43269.936000000002</v>
      </c>
      <c r="AN543" s="18">
        <f t="shared" si="1504"/>
        <v>0</v>
      </c>
      <c r="AO543" s="18">
        <f t="shared" si="1504"/>
        <v>0</v>
      </c>
      <c r="AP543" s="18">
        <f t="shared" si="1504"/>
        <v>0</v>
      </c>
      <c r="AQ543" s="18">
        <f t="shared" si="1396"/>
        <v>43269.936000000002</v>
      </c>
      <c r="AR543" s="18">
        <f t="shared" si="1397"/>
        <v>0</v>
      </c>
      <c r="AS543" s="18">
        <f t="shared" si="1398"/>
        <v>0</v>
      </c>
      <c r="AT543" s="18">
        <f t="shared" si="1504"/>
        <v>0</v>
      </c>
      <c r="AU543" s="18">
        <f t="shared" si="1504"/>
        <v>0</v>
      </c>
      <c r="AV543" s="18">
        <f t="shared" si="1504"/>
        <v>0</v>
      </c>
      <c r="AW543" s="18">
        <f t="shared" si="1400"/>
        <v>43269.936000000002</v>
      </c>
      <c r="AX543" s="18">
        <f t="shared" si="1401"/>
        <v>0</v>
      </c>
      <c r="AY543" s="18">
        <f t="shared" si="1402"/>
        <v>0</v>
      </c>
      <c r="AZ543" s="18">
        <f t="shared" si="1504"/>
        <v>8968.9760000000006</v>
      </c>
      <c r="BA543" s="18">
        <f t="shared" si="1504"/>
        <v>0</v>
      </c>
      <c r="BB543" s="18">
        <f t="shared" si="1504"/>
        <v>0</v>
      </c>
      <c r="BC543" s="18">
        <f t="shared" si="1499"/>
        <v>52238.912000000004</v>
      </c>
      <c r="BD543" s="18">
        <f t="shared" si="1500"/>
        <v>0</v>
      </c>
      <c r="BE543" s="18">
        <f t="shared" si="1501"/>
        <v>0</v>
      </c>
      <c r="BF543" s="18">
        <f t="shared" si="1504"/>
        <v>0</v>
      </c>
      <c r="BG543" s="18">
        <f t="shared" si="1504"/>
        <v>0</v>
      </c>
      <c r="BH543" s="18">
        <f t="shared" si="1504"/>
        <v>0</v>
      </c>
      <c r="BI543" s="18">
        <f t="shared" si="1493"/>
        <v>52238.912000000004</v>
      </c>
      <c r="BJ543" s="18">
        <f t="shared" si="1494"/>
        <v>0</v>
      </c>
      <c r="BK543" s="18">
        <f t="shared" si="1495"/>
        <v>0</v>
      </c>
      <c r="BL543" s="18">
        <f t="shared" si="1504"/>
        <v>0</v>
      </c>
      <c r="BM543" s="18">
        <f t="shared" si="1504"/>
        <v>0</v>
      </c>
      <c r="BN543" s="18">
        <f t="shared" si="1504"/>
        <v>0</v>
      </c>
      <c r="BO543" s="18">
        <f t="shared" si="1478"/>
        <v>52238.912000000004</v>
      </c>
      <c r="BP543" s="18">
        <f t="shared" si="1479"/>
        <v>0</v>
      </c>
      <c r="BQ543" s="18">
        <f t="shared" si="1480"/>
        <v>0</v>
      </c>
      <c r="BR543" s="18">
        <f t="shared" si="1504"/>
        <v>0</v>
      </c>
      <c r="BS543" s="18">
        <f t="shared" si="1504"/>
        <v>0</v>
      </c>
      <c r="BT543" s="18">
        <f t="shared" si="1504"/>
        <v>0</v>
      </c>
      <c r="BU543" s="18">
        <f t="shared" si="1481"/>
        <v>52238.912000000004</v>
      </c>
      <c r="BV543" s="18">
        <f t="shared" si="1482"/>
        <v>0</v>
      </c>
      <c r="BW543" s="18">
        <f t="shared" si="1483"/>
        <v>0</v>
      </c>
      <c r="BX543" s="18">
        <f t="shared" si="1504"/>
        <v>-3780.7429999999999</v>
      </c>
      <c r="BY543" s="18">
        <f t="shared" si="1504"/>
        <v>0</v>
      </c>
      <c r="BZ543" s="18">
        <f t="shared" si="1504"/>
        <v>0</v>
      </c>
      <c r="CA543" s="18">
        <f t="shared" si="1484"/>
        <v>48458.169000000002</v>
      </c>
      <c r="CB543" s="18">
        <f t="shared" si="1485"/>
        <v>0</v>
      </c>
      <c r="CC543" s="18">
        <f t="shared" si="1486"/>
        <v>0</v>
      </c>
      <c r="CD543" s="18">
        <f t="shared" si="1504"/>
        <v>0</v>
      </c>
      <c r="CE543" s="27"/>
      <c r="CF543" s="33"/>
    </row>
    <row r="544" spans="1:84" x14ac:dyDescent="0.3">
      <c r="A544" s="41" t="s">
        <v>105</v>
      </c>
      <c r="B544" s="39">
        <v>410</v>
      </c>
      <c r="C544" s="41" t="s">
        <v>103</v>
      </c>
      <c r="D544" s="41" t="s">
        <v>5</v>
      </c>
      <c r="E544" s="14" t="s">
        <v>544</v>
      </c>
      <c r="F544" s="18">
        <v>29286.3</v>
      </c>
      <c r="G544" s="18"/>
      <c r="H544" s="18"/>
      <c r="I544" s="18">
        <v>-11.8</v>
      </c>
      <c r="J544" s="18"/>
      <c r="K544" s="18"/>
      <c r="L544" s="18">
        <f t="shared" si="1460"/>
        <v>29274.5</v>
      </c>
      <c r="M544" s="18">
        <f t="shared" si="1461"/>
        <v>0</v>
      </c>
      <c r="N544" s="18">
        <f t="shared" si="1462"/>
        <v>0</v>
      </c>
      <c r="O544" s="18">
        <v>18695.236000000001</v>
      </c>
      <c r="P544" s="18"/>
      <c r="Q544" s="18"/>
      <c r="R544" s="18"/>
      <c r="S544" s="18"/>
      <c r="T544" s="18">
        <f t="shared" si="1408"/>
        <v>47969.736000000004</v>
      </c>
      <c r="U544" s="18">
        <f t="shared" si="1409"/>
        <v>0</v>
      </c>
      <c r="V544" s="18">
        <f t="shared" si="1410"/>
        <v>0</v>
      </c>
      <c r="W544" s="18">
        <v>-4699.8</v>
      </c>
      <c r="X544" s="18"/>
      <c r="Y544" s="18"/>
      <c r="Z544" s="18"/>
      <c r="AA544" s="18"/>
      <c r="AB544" s="18"/>
      <c r="AC544" s="18">
        <f t="shared" si="1415"/>
        <v>43269.936000000002</v>
      </c>
      <c r="AD544" s="18">
        <f t="shared" si="1416"/>
        <v>0</v>
      </c>
      <c r="AE544" s="18">
        <f t="shared" si="1417"/>
        <v>0</v>
      </c>
      <c r="AF544" s="18"/>
      <c r="AG544" s="18"/>
      <c r="AH544" s="18"/>
      <c r="AI544" s="18">
        <f t="shared" si="1390"/>
        <v>43269.936000000002</v>
      </c>
      <c r="AJ544" s="18">
        <f t="shared" si="1391"/>
        <v>0</v>
      </c>
      <c r="AK544" s="18">
        <f t="shared" si="1392"/>
        <v>0</v>
      </c>
      <c r="AL544" s="18"/>
      <c r="AM544" s="18">
        <f t="shared" si="1394"/>
        <v>43269.936000000002</v>
      </c>
      <c r="AN544" s="18"/>
      <c r="AO544" s="18"/>
      <c r="AP544" s="18"/>
      <c r="AQ544" s="18">
        <f t="shared" si="1396"/>
        <v>43269.936000000002</v>
      </c>
      <c r="AR544" s="18">
        <f t="shared" si="1397"/>
        <v>0</v>
      </c>
      <c r="AS544" s="18">
        <f t="shared" si="1398"/>
        <v>0</v>
      </c>
      <c r="AT544" s="18"/>
      <c r="AU544" s="18"/>
      <c r="AV544" s="18"/>
      <c r="AW544" s="18">
        <f t="shared" si="1400"/>
        <v>43269.936000000002</v>
      </c>
      <c r="AX544" s="18">
        <f t="shared" si="1401"/>
        <v>0</v>
      </c>
      <c r="AY544" s="18">
        <f t="shared" si="1402"/>
        <v>0</v>
      </c>
      <c r="AZ544" s="18">
        <v>8968.9760000000006</v>
      </c>
      <c r="BA544" s="18"/>
      <c r="BB544" s="18"/>
      <c r="BC544" s="18">
        <f t="shared" si="1499"/>
        <v>52238.912000000004</v>
      </c>
      <c r="BD544" s="18">
        <f t="shared" si="1500"/>
        <v>0</v>
      </c>
      <c r="BE544" s="18">
        <f t="shared" si="1501"/>
        <v>0</v>
      </c>
      <c r="BF544" s="18"/>
      <c r="BG544" s="18"/>
      <c r="BH544" s="18"/>
      <c r="BI544" s="18">
        <f t="shared" si="1493"/>
        <v>52238.912000000004</v>
      </c>
      <c r="BJ544" s="18">
        <f t="shared" si="1494"/>
        <v>0</v>
      </c>
      <c r="BK544" s="18">
        <f t="shared" si="1495"/>
        <v>0</v>
      </c>
      <c r="BL544" s="18"/>
      <c r="BM544" s="18"/>
      <c r="BN544" s="18"/>
      <c r="BO544" s="18">
        <f t="shared" si="1478"/>
        <v>52238.912000000004</v>
      </c>
      <c r="BP544" s="18">
        <f t="shared" si="1479"/>
        <v>0</v>
      </c>
      <c r="BQ544" s="18">
        <f t="shared" si="1480"/>
        <v>0</v>
      </c>
      <c r="BR544" s="18"/>
      <c r="BS544" s="18"/>
      <c r="BT544" s="18"/>
      <c r="BU544" s="18">
        <f t="shared" si="1481"/>
        <v>52238.912000000004</v>
      </c>
      <c r="BV544" s="18">
        <f t="shared" si="1482"/>
        <v>0</v>
      </c>
      <c r="BW544" s="18">
        <f t="shared" si="1483"/>
        <v>0</v>
      </c>
      <c r="BX544" s="18">
        <f>-1465.917-2314.826</f>
        <v>-3780.7429999999999</v>
      </c>
      <c r="BY544" s="18"/>
      <c r="BZ544" s="18"/>
      <c r="CA544" s="18">
        <f t="shared" si="1484"/>
        <v>48458.169000000002</v>
      </c>
      <c r="CB544" s="18">
        <f t="shared" si="1485"/>
        <v>0</v>
      </c>
      <c r="CC544" s="18">
        <f t="shared" si="1486"/>
        <v>0</v>
      </c>
      <c r="CD544" s="18"/>
      <c r="CE544" s="27"/>
      <c r="CF544" s="33">
        <v>128</v>
      </c>
    </row>
    <row r="545" spans="1:84" ht="140.4" x14ac:dyDescent="0.3">
      <c r="A545" s="41" t="s">
        <v>105</v>
      </c>
      <c r="B545" s="39">
        <v>460</v>
      </c>
      <c r="C545" s="41"/>
      <c r="D545" s="41"/>
      <c r="E545" s="14" t="s">
        <v>567</v>
      </c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>
        <f>Z546</f>
        <v>4699.8</v>
      </c>
      <c r="AA545" s="18">
        <f t="shared" ref="AA545:CD545" si="1515">AA546</f>
        <v>0</v>
      </c>
      <c r="AB545" s="18">
        <f t="shared" si="1515"/>
        <v>0</v>
      </c>
      <c r="AC545" s="18">
        <f t="shared" si="1415"/>
        <v>4699.8</v>
      </c>
      <c r="AD545" s="18">
        <f t="shared" si="1416"/>
        <v>0</v>
      </c>
      <c r="AE545" s="18">
        <f t="shared" si="1417"/>
        <v>0</v>
      </c>
      <c r="AF545" s="18">
        <f t="shared" si="1515"/>
        <v>0</v>
      </c>
      <c r="AG545" s="18">
        <f t="shared" si="1515"/>
        <v>0</v>
      </c>
      <c r="AH545" s="18">
        <f t="shared" si="1515"/>
        <v>0</v>
      </c>
      <c r="AI545" s="18">
        <f t="shared" si="1390"/>
        <v>4699.8</v>
      </c>
      <c r="AJ545" s="18">
        <f t="shared" si="1391"/>
        <v>0</v>
      </c>
      <c r="AK545" s="18">
        <f t="shared" si="1392"/>
        <v>0</v>
      </c>
      <c r="AL545" s="18">
        <f t="shared" si="1515"/>
        <v>0</v>
      </c>
      <c r="AM545" s="18">
        <f t="shared" si="1394"/>
        <v>4699.8</v>
      </c>
      <c r="AN545" s="18">
        <f t="shared" si="1515"/>
        <v>0</v>
      </c>
      <c r="AO545" s="18">
        <f t="shared" si="1515"/>
        <v>0</v>
      </c>
      <c r="AP545" s="18">
        <f t="shared" si="1515"/>
        <v>0</v>
      </c>
      <c r="AQ545" s="18">
        <f t="shared" si="1396"/>
        <v>4699.8</v>
      </c>
      <c r="AR545" s="18">
        <f t="shared" si="1397"/>
        <v>0</v>
      </c>
      <c r="AS545" s="18">
        <f t="shared" si="1398"/>
        <v>0</v>
      </c>
      <c r="AT545" s="18">
        <f t="shared" si="1515"/>
        <v>0</v>
      </c>
      <c r="AU545" s="18">
        <f t="shared" si="1515"/>
        <v>0</v>
      </c>
      <c r="AV545" s="18">
        <f t="shared" si="1515"/>
        <v>0</v>
      </c>
      <c r="AW545" s="18">
        <f t="shared" si="1400"/>
        <v>4699.8</v>
      </c>
      <c r="AX545" s="18">
        <f t="shared" si="1401"/>
        <v>0</v>
      </c>
      <c r="AY545" s="18">
        <f t="shared" si="1402"/>
        <v>0</v>
      </c>
      <c r="AZ545" s="18">
        <f t="shared" si="1515"/>
        <v>0</v>
      </c>
      <c r="BA545" s="18">
        <f t="shared" si="1515"/>
        <v>0</v>
      </c>
      <c r="BB545" s="18">
        <f t="shared" si="1515"/>
        <v>0</v>
      </c>
      <c r="BC545" s="18">
        <f t="shared" si="1499"/>
        <v>4699.8</v>
      </c>
      <c r="BD545" s="18">
        <f t="shared" si="1500"/>
        <v>0</v>
      </c>
      <c r="BE545" s="18">
        <f t="shared" si="1501"/>
        <v>0</v>
      </c>
      <c r="BF545" s="18">
        <f t="shared" si="1515"/>
        <v>0</v>
      </c>
      <c r="BG545" s="18">
        <f t="shared" si="1515"/>
        <v>0</v>
      </c>
      <c r="BH545" s="18">
        <f t="shared" si="1515"/>
        <v>0</v>
      </c>
      <c r="BI545" s="18">
        <f t="shared" si="1493"/>
        <v>4699.8</v>
      </c>
      <c r="BJ545" s="18">
        <f t="shared" si="1494"/>
        <v>0</v>
      </c>
      <c r="BK545" s="18">
        <f t="shared" si="1495"/>
        <v>0</v>
      </c>
      <c r="BL545" s="18">
        <f t="shared" si="1515"/>
        <v>0</v>
      </c>
      <c r="BM545" s="18">
        <f t="shared" si="1515"/>
        <v>0</v>
      </c>
      <c r="BN545" s="18">
        <f t="shared" si="1515"/>
        <v>0</v>
      </c>
      <c r="BO545" s="18">
        <f t="shared" si="1478"/>
        <v>4699.8</v>
      </c>
      <c r="BP545" s="18">
        <f t="shared" si="1479"/>
        <v>0</v>
      </c>
      <c r="BQ545" s="18">
        <f t="shared" si="1480"/>
        <v>0</v>
      </c>
      <c r="BR545" s="18">
        <f t="shared" si="1515"/>
        <v>0</v>
      </c>
      <c r="BS545" s="18">
        <f t="shared" si="1515"/>
        <v>0</v>
      </c>
      <c r="BT545" s="18">
        <f t="shared" si="1515"/>
        <v>0</v>
      </c>
      <c r="BU545" s="18">
        <f t="shared" si="1481"/>
        <v>4699.8</v>
      </c>
      <c r="BV545" s="18">
        <f t="shared" si="1482"/>
        <v>0</v>
      </c>
      <c r="BW545" s="18">
        <f t="shared" si="1483"/>
        <v>0</v>
      </c>
      <c r="BX545" s="18">
        <f t="shared" si="1515"/>
        <v>0</v>
      </c>
      <c r="BY545" s="18">
        <f t="shared" si="1515"/>
        <v>0</v>
      </c>
      <c r="BZ545" s="18">
        <f t="shared" si="1515"/>
        <v>0</v>
      </c>
      <c r="CA545" s="18">
        <f t="shared" si="1484"/>
        <v>4699.8</v>
      </c>
      <c r="CB545" s="18">
        <f t="shared" si="1485"/>
        <v>0</v>
      </c>
      <c r="CC545" s="18">
        <f t="shared" si="1486"/>
        <v>0</v>
      </c>
      <c r="CD545" s="18">
        <f t="shared" si="1515"/>
        <v>0</v>
      </c>
      <c r="CE545" s="27"/>
      <c r="CF545" s="33"/>
    </row>
    <row r="546" spans="1:84" x14ac:dyDescent="0.3">
      <c r="A546" s="41" t="s">
        <v>105</v>
      </c>
      <c r="B546" s="39">
        <v>460</v>
      </c>
      <c r="C546" s="41" t="s">
        <v>103</v>
      </c>
      <c r="D546" s="41" t="s">
        <v>5</v>
      </c>
      <c r="E546" s="14" t="s">
        <v>544</v>
      </c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>
        <v>4699.8</v>
      </c>
      <c r="AA546" s="18"/>
      <c r="AB546" s="18"/>
      <c r="AC546" s="18">
        <f t="shared" si="1415"/>
        <v>4699.8</v>
      </c>
      <c r="AD546" s="18">
        <f t="shared" si="1416"/>
        <v>0</v>
      </c>
      <c r="AE546" s="18">
        <f t="shared" si="1417"/>
        <v>0</v>
      </c>
      <c r="AF546" s="18"/>
      <c r="AG546" s="18"/>
      <c r="AH546" s="18"/>
      <c r="AI546" s="18">
        <f t="shared" si="1390"/>
        <v>4699.8</v>
      </c>
      <c r="AJ546" s="18">
        <f t="shared" si="1391"/>
        <v>0</v>
      </c>
      <c r="AK546" s="18">
        <f t="shared" si="1392"/>
        <v>0</v>
      </c>
      <c r="AL546" s="18"/>
      <c r="AM546" s="18">
        <f t="shared" si="1394"/>
        <v>4699.8</v>
      </c>
      <c r="AN546" s="18"/>
      <c r="AO546" s="18"/>
      <c r="AP546" s="18"/>
      <c r="AQ546" s="18">
        <f t="shared" si="1396"/>
        <v>4699.8</v>
      </c>
      <c r="AR546" s="18">
        <f t="shared" si="1397"/>
        <v>0</v>
      </c>
      <c r="AS546" s="18">
        <f t="shared" si="1398"/>
        <v>0</v>
      </c>
      <c r="AT546" s="18"/>
      <c r="AU546" s="18"/>
      <c r="AV546" s="18"/>
      <c r="AW546" s="18">
        <f t="shared" si="1400"/>
        <v>4699.8</v>
      </c>
      <c r="AX546" s="18">
        <f t="shared" si="1401"/>
        <v>0</v>
      </c>
      <c r="AY546" s="18">
        <f t="shared" si="1402"/>
        <v>0</v>
      </c>
      <c r="AZ546" s="18"/>
      <c r="BA546" s="18"/>
      <c r="BB546" s="18"/>
      <c r="BC546" s="18">
        <f t="shared" si="1499"/>
        <v>4699.8</v>
      </c>
      <c r="BD546" s="18">
        <f t="shared" si="1500"/>
        <v>0</v>
      </c>
      <c r="BE546" s="18">
        <f t="shared" si="1501"/>
        <v>0</v>
      </c>
      <c r="BF546" s="18"/>
      <c r="BG546" s="18"/>
      <c r="BH546" s="18"/>
      <c r="BI546" s="18">
        <f t="shared" si="1493"/>
        <v>4699.8</v>
      </c>
      <c r="BJ546" s="18">
        <f t="shared" si="1494"/>
        <v>0</v>
      </c>
      <c r="BK546" s="18">
        <f t="shared" si="1495"/>
        <v>0</v>
      </c>
      <c r="BL546" s="18"/>
      <c r="BM546" s="18"/>
      <c r="BN546" s="18"/>
      <c r="BO546" s="18">
        <f t="shared" si="1478"/>
        <v>4699.8</v>
      </c>
      <c r="BP546" s="18">
        <f t="shared" si="1479"/>
        <v>0</v>
      </c>
      <c r="BQ546" s="18">
        <f t="shared" si="1480"/>
        <v>0</v>
      </c>
      <c r="BR546" s="18"/>
      <c r="BS546" s="18"/>
      <c r="BT546" s="18"/>
      <c r="BU546" s="18">
        <f t="shared" si="1481"/>
        <v>4699.8</v>
      </c>
      <c r="BV546" s="18">
        <f t="shared" si="1482"/>
        <v>0</v>
      </c>
      <c r="BW546" s="18">
        <f t="shared" si="1483"/>
        <v>0</v>
      </c>
      <c r="BX546" s="18"/>
      <c r="BY546" s="18"/>
      <c r="BZ546" s="18"/>
      <c r="CA546" s="18">
        <f t="shared" si="1484"/>
        <v>4699.8</v>
      </c>
      <c r="CB546" s="18">
        <f t="shared" si="1485"/>
        <v>0</v>
      </c>
      <c r="CC546" s="18">
        <f t="shared" si="1486"/>
        <v>0</v>
      </c>
      <c r="CD546" s="18"/>
      <c r="CE546" s="27"/>
      <c r="CF546" s="33"/>
    </row>
    <row r="547" spans="1:84" ht="31.2" x14ac:dyDescent="0.3">
      <c r="A547" s="41" t="s">
        <v>873</v>
      </c>
      <c r="B547" s="39"/>
      <c r="C547" s="41"/>
      <c r="D547" s="41"/>
      <c r="E547" s="14" t="s">
        <v>1157</v>
      </c>
      <c r="F547" s="18">
        <f t="shared" ref="F547:K549" si="1516">F548</f>
        <v>0</v>
      </c>
      <c r="G547" s="18">
        <f t="shared" si="1516"/>
        <v>4109</v>
      </c>
      <c r="H547" s="18">
        <f t="shared" si="1516"/>
        <v>224073.8</v>
      </c>
      <c r="I547" s="18">
        <f t="shared" si="1516"/>
        <v>4109</v>
      </c>
      <c r="J547" s="18">
        <f t="shared" si="1516"/>
        <v>-4109</v>
      </c>
      <c r="K547" s="18">
        <f t="shared" si="1516"/>
        <v>0</v>
      </c>
      <c r="L547" s="18">
        <f t="shared" si="1460"/>
        <v>4109</v>
      </c>
      <c r="M547" s="18">
        <f t="shared" si="1461"/>
        <v>0</v>
      </c>
      <c r="N547" s="18">
        <f t="shared" si="1462"/>
        <v>224073.8</v>
      </c>
      <c r="O547" s="18">
        <f t="shared" ref="O547:S549" si="1517">O548</f>
        <v>0</v>
      </c>
      <c r="P547" s="18">
        <f t="shared" si="1517"/>
        <v>0</v>
      </c>
      <c r="Q547" s="18">
        <f t="shared" si="1517"/>
        <v>0</v>
      </c>
      <c r="R547" s="18">
        <f t="shared" si="1517"/>
        <v>0</v>
      </c>
      <c r="S547" s="18">
        <f t="shared" si="1517"/>
        <v>0</v>
      </c>
      <c r="T547" s="18">
        <f t="shared" si="1408"/>
        <v>4109</v>
      </c>
      <c r="U547" s="18">
        <f t="shared" si="1409"/>
        <v>0</v>
      </c>
      <c r="V547" s="18">
        <f t="shared" si="1410"/>
        <v>224073.8</v>
      </c>
      <c r="W547" s="18">
        <f t="shared" ref="W547:CD549" si="1518">W548</f>
        <v>-555.40200000000004</v>
      </c>
      <c r="X547" s="18">
        <f t="shared" si="1518"/>
        <v>0</v>
      </c>
      <c r="Y547" s="18">
        <f t="shared" si="1518"/>
        <v>0</v>
      </c>
      <c r="Z547" s="18">
        <f t="shared" si="1518"/>
        <v>-53.597999999999999</v>
      </c>
      <c r="AA547" s="18">
        <f t="shared" si="1518"/>
        <v>0</v>
      </c>
      <c r="AB547" s="18">
        <f t="shared" si="1518"/>
        <v>0</v>
      </c>
      <c r="AC547" s="18">
        <f t="shared" si="1415"/>
        <v>3500</v>
      </c>
      <c r="AD547" s="18">
        <f t="shared" si="1416"/>
        <v>0</v>
      </c>
      <c r="AE547" s="18">
        <f t="shared" si="1417"/>
        <v>224073.8</v>
      </c>
      <c r="AF547" s="18">
        <f t="shared" si="1518"/>
        <v>0</v>
      </c>
      <c r="AG547" s="18">
        <f t="shared" si="1518"/>
        <v>0</v>
      </c>
      <c r="AH547" s="18">
        <f t="shared" si="1518"/>
        <v>0</v>
      </c>
      <c r="AI547" s="18">
        <f t="shared" si="1390"/>
        <v>3500</v>
      </c>
      <c r="AJ547" s="18">
        <f t="shared" si="1391"/>
        <v>0</v>
      </c>
      <c r="AK547" s="18">
        <f t="shared" si="1392"/>
        <v>224073.8</v>
      </c>
      <c r="AL547" s="18">
        <f t="shared" si="1518"/>
        <v>0</v>
      </c>
      <c r="AM547" s="18">
        <f t="shared" si="1394"/>
        <v>3500</v>
      </c>
      <c r="AN547" s="18">
        <f t="shared" si="1518"/>
        <v>0</v>
      </c>
      <c r="AO547" s="18">
        <f t="shared" si="1518"/>
        <v>0</v>
      </c>
      <c r="AP547" s="18">
        <f t="shared" si="1518"/>
        <v>0</v>
      </c>
      <c r="AQ547" s="18">
        <f t="shared" si="1396"/>
        <v>3500</v>
      </c>
      <c r="AR547" s="18">
        <f t="shared" si="1397"/>
        <v>0</v>
      </c>
      <c r="AS547" s="18">
        <f t="shared" si="1398"/>
        <v>224073.8</v>
      </c>
      <c r="AT547" s="18">
        <f t="shared" si="1518"/>
        <v>0</v>
      </c>
      <c r="AU547" s="18">
        <f t="shared" si="1518"/>
        <v>0</v>
      </c>
      <c r="AV547" s="18">
        <f t="shared" si="1518"/>
        <v>0</v>
      </c>
      <c r="AW547" s="18">
        <f t="shared" si="1400"/>
        <v>3500</v>
      </c>
      <c r="AX547" s="18">
        <f t="shared" si="1401"/>
        <v>0</v>
      </c>
      <c r="AY547" s="18">
        <f t="shared" si="1402"/>
        <v>224073.8</v>
      </c>
      <c r="AZ547" s="18">
        <f t="shared" si="1518"/>
        <v>0</v>
      </c>
      <c r="BA547" s="18">
        <f t="shared" si="1518"/>
        <v>0</v>
      </c>
      <c r="BB547" s="18">
        <f t="shared" si="1518"/>
        <v>-224073.8</v>
      </c>
      <c r="BC547" s="18">
        <f t="shared" si="1499"/>
        <v>3500</v>
      </c>
      <c r="BD547" s="18">
        <f t="shared" si="1500"/>
        <v>0</v>
      </c>
      <c r="BE547" s="18">
        <f t="shared" si="1501"/>
        <v>0</v>
      </c>
      <c r="BF547" s="18">
        <f t="shared" si="1518"/>
        <v>0</v>
      </c>
      <c r="BG547" s="18">
        <f t="shared" si="1518"/>
        <v>0</v>
      </c>
      <c r="BH547" s="18">
        <f t="shared" si="1518"/>
        <v>0</v>
      </c>
      <c r="BI547" s="18">
        <f t="shared" si="1493"/>
        <v>3500</v>
      </c>
      <c r="BJ547" s="18">
        <f t="shared" si="1494"/>
        <v>0</v>
      </c>
      <c r="BK547" s="18">
        <f t="shared" si="1495"/>
        <v>0</v>
      </c>
      <c r="BL547" s="18">
        <f t="shared" si="1518"/>
        <v>0</v>
      </c>
      <c r="BM547" s="18">
        <f t="shared" si="1518"/>
        <v>0</v>
      </c>
      <c r="BN547" s="18">
        <f t="shared" si="1518"/>
        <v>0</v>
      </c>
      <c r="BO547" s="18">
        <f t="shared" si="1478"/>
        <v>3500</v>
      </c>
      <c r="BP547" s="18">
        <f t="shared" si="1479"/>
        <v>0</v>
      </c>
      <c r="BQ547" s="18">
        <f t="shared" si="1480"/>
        <v>0</v>
      </c>
      <c r="BR547" s="18">
        <f t="shared" si="1518"/>
        <v>-3500</v>
      </c>
      <c r="BS547" s="18">
        <f t="shared" si="1518"/>
        <v>3500</v>
      </c>
      <c r="BT547" s="18">
        <f t="shared" si="1518"/>
        <v>0</v>
      </c>
      <c r="BU547" s="18">
        <f t="shared" si="1481"/>
        <v>0</v>
      </c>
      <c r="BV547" s="18">
        <f t="shared" si="1482"/>
        <v>3500</v>
      </c>
      <c r="BW547" s="18">
        <f t="shared" si="1483"/>
        <v>0</v>
      </c>
      <c r="BX547" s="18">
        <f t="shared" si="1518"/>
        <v>0</v>
      </c>
      <c r="BY547" s="18">
        <f t="shared" si="1518"/>
        <v>0</v>
      </c>
      <c r="BZ547" s="18">
        <f t="shared" si="1518"/>
        <v>0</v>
      </c>
      <c r="CA547" s="18">
        <f t="shared" si="1484"/>
        <v>0</v>
      </c>
      <c r="CB547" s="18">
        <f t="shared" si="1485"/>
        <v>3500</v>
      </c>
      <c r="CC547" s="18">
        <f t="shared" si="1486"/>
        <v>0</v>
      </c>
      <c r="CD547" s="18">
        <f t="shared" si="1518"/>
        <v>0</v>
      </c>
      <c r="CE547" s="27"/>
      <c r="CF547" s="33"/>
    </row>
    <row r="548" spans="1:84" ht="46.8" x14ac:dyDescent="0.3">
      <c r="A548" s="41" t="s">
        <v>873</v>
      </c>
      <c r="B548" s="39">
        <v>400</v>
      </c>
      <c r="C548" s="41"/>
      <c r="D548" s="41"/>
      <c r="E548" s="14" t="s">
        <v>553</v>
      </c>
      <c r="F548" s="18">
        <f t="shared" si="1516"/>
        <v>0</v>
      </c>
      <c r="G548" s="18">
        <f t="shared" si="1516"/>
        <v>4109</v>
      </c>
      <c r="H548" s="18">
        <f t="shared" si="1516"/>
        <v>224073.8</v>
      </c>
      <c r="I548" s="18">
        <f t="shared" si="1516"/>
        <v>4109</v>
      </c>
      <c r="J548" s="18">
        <f t="shared" si="1516"/>
        <v>-4109</v>
      </c>
      <c r="K548" s="18">
        <f t="shared" si="1516"/>
        <v>0</v>
      </c>
      <c r="L548" s="18">
        <f t="shared" si="1460"/>
        <v>4109</v>
      </c>
      <c r="M548" s="18">
        <f t="shared" si="1461"/>
        <v>0</v>
      </c>
      <c r="N548" s="18">
        <f t="shared" si="1462"/>
        <v>224073.8</v>
      </c>
      <c r="O548" s="18">
        <f t="shared" si="1517"/>
        <v>0</v>
      </c>
      <c r="P548" s="18">
        <f t="shared" si="1517"/>
        <v>0</v>
      </c>
      <c r="Q548" s="18">
        <f t="shared" si="1517"/>
        <v>0</v>
      </c>
      <c r="R548" s="18">
        <f t="shared" si="1517"/>
        <v>0</v>
      </c>
      <c r="S548" s="18">
        <f t="shared" si="1517"/>
        <v>0</v>
      </c>
      <c r="T548" s="18">
        <f t="shared" si="1408"/>
        <v>4109</v>
      </c>
      <c r="U548" s="18">
        <f t="shared" si="1409"/>
        <v>0</v>
      </c>
      <c r="V548" s="18">
        <f t="shared" si="1410"/>
        <v>224073.8</v>
      </c>
      <c r="W548" s="18">
        <f t="shared" si="1518"/>
        <v>-555.40200000000004</v>
      </c>
      <c r="X548" s="18">
        <f t="shared" si="1518"/>
        <v>0</v>
      </c>
      <c r="Y548" s="18">
        <f t="shared" si="1518"/>
        <v>0</v>
      </c>
      <c r="Z548" s="18">
        <f t="shared" si="1518"/>
        <v>-53.597999999999999</v>
      </c>
      <c r="AA548" s="18">
        <f t="shared" si="1518"/>
        <v>0</v>
      </c>
      <c r="AB548" s="18">
        <f t="shared" si="1518"/>
        <v>0</v>
      </c>
      <c r="AC548" s="18">
        <f t="shared" si="1415"/>
        <v>3500</v>
      </c>
      <c r="AD548" s="18">
        <f t="shared" si="1416"/>
        <v>0</v>
      </c>
      <c r="AE548" s="18">
        <f t="shared" si="1417"/>
        <v>224073.8</v>
      </c>
      <c r="AF548" s="18">
        <f t="shared" si="1518"/>
        <v>0</v>
      </c>
      <c r="AG548" s="18">
        <f t="shared" si="1518"/>
        <v>0</v>
      </c>
      <c r="AH548" s="18">
        <f t="shared" si="1518"/>
        <v>0</v>
      </c>
      <c r="AI548" s="18">
        <f t="shared" si="1390"/>
        <v>3500</v>
      </c>
      <c r="AJ548" s="18">
        <f t="shared" si="1391"/>
        <v>0</v>
      </c>
      <c r="AK548" s="18">
        <f t="shared" si="1392"/>
        <v>224073.8</v>
      </c>
      <c r="AL548" s="18">
        <f t="shared" si="1518"/>
        <v>0</v>
      </c>
      <c r="AM548" s="18">
        <f t="shared" si="1394"/>
        <v>3500</v>
      </c>
      <c r="AN548" s="18">
        <f t="shared" si="1518"/>
        <v>0</v>
      </c>
      <c r="AO548" s="18">
        <f t="shared" si="1518"/>
        <v>0</v>
      </c>
      <c r="AP548" s="18">
        <f t="shared" si="1518"/>
        <v>0</v>
      </c>
      <c r="AQ548" s="18">
        <f t="shared" si="1396"/>
        <v>3500</v>
      </c>
      <c r="AR548" s="18">
        <f t="shared" si="1397"/>
        <v>0</v>
      </c>
      <c r="AS548" s="18">
        <f t="shared" si="1398"/>
        <v>224073.8</v>
      </c>
      <c r="AT548" s="18">
        <f t="shared" si="1518"/>
        <v>0</v>
      </c>
      <c r="AU548" s="18">
        <f t="shared" si="1518"/>
        <v>0</v>
      </c>
      <c r="AV548" s="18">
        <f t="shared" si="1518"/>
        <v>0</v>
      </c>
      <c r="AW548" s="18">
        <f t="shared" si="1400"/>
        <v>3500</v>
      </c>
      <c r="AX548" s="18">
        <f t="shared" si="1401"/>
        <v>0</v>
      </c>
      <c r="AY548" s="18">
        <f t="shared" si="1402"/>
        <v>224073.8</v>
      </c>
      <c r="AZ548" s="18">
        <f t="shared" si="1518"/>
        <v>0</v>
      </c>
      <c r="BA548" s="18">
        <f t="shared" si="1518"/>
        <v>0</v>
      </c>
      <c r="BB548" s="18">
        <f t="shared" si="1518"/>
        <v>-224073.8</v>
      </c>
      <c r="BC548" s="18">
        <f t="shared" si="1499"/>
        <v>3500</v>
      </c>
      <c r="BD548" s="18">
        <f t="shared" si="1500"/>
        <v>0</v>
      </c>
      <c r="BE548" s="18">
        <f t="shared" si="1501"/>
        <v>0</v>
      </c>
      <c r="BF548" s="18">
        <f t="shared" si="1518"/>
        <v>0</v>
      </c>
      <c r="BG548" s="18">
        <f t="shared" si="1518"/>
        <v>0</v>
      </c>
      <c r="BH548" s="18">
        <f t="shared" si="1518"/>
        <v>0</v>
      </c>
      <c r="BI548" s="18">
        <f t="shared" si="1493"/>
        <v>3500</v>
      </c>
      <c r="BJ548" s="18">
        <f t="shared" si="1494"/>
        <v>0</v>
      </c>
      <c r="BK548" s="18">
        <f t="shared" si="1495"/>
        <v>0</v>
      </c>
      <c r="BL548" s="18">
        <f t="shared" si="1518"/>
        <v>0</v>
      </c>
      <c r="BM548" s="18">
        <f t="shared" si="1518"/>
        <v>0</v>
      </c>
      <c r="BN548" s="18">
        <f t="shared" si="1518"/>
        <v>0</v>
      </c>
      <c r="BO548" s="18">
        <f t="shared" si="1478"/>
        <v>3500</v>
      </c>
      <c r="BP548" s="18">
        <f t="shared" si="1479"/>
        <v>0</v>
      </c>
      <c r="BQ548" s="18">
        <f t="shared" si="1480"/>
        <v>0</v>
      </c>
      <c r="BR548" s="18">
        <f t="shared" si="1518"/>
        <v>-3500</v>
      </c>
      <c r="BS548" s="18">
        <f t="shared" si="1518"/>
        <v>3500</v>
      </c>
      <c r="BT548" s="18">
        <f t="shared" si="1518"/>
        <v>0</v>
      </c>
      <c r="BU548" s="18">
        <f t="shared" si="1481"/>
        <v>0</v>
      </c>
      <c r="BV548" s="18">
        <f t="shared" si="1482"/>
        <v>3500</v>
      </c>
      <c r="BW548" s="18">
        <f t="shared" si="1483"/>
        <v>0</v>
      </c>
      <c r="BX548" s="18">
        <f t="shared" si="1518"/>
        <v>0</v>
      </c>
      <c r="BY548" s="18">
        <f t="shared" si="1518"/>
        <v>0</v>
      </c>
      <c r="BZ548" s="18">
        <f t="shared" si="1518"/>
        <v>0</v>
      </c>
      <c r="CA548" s="18">
        <f t="shared" si="1484"/>
        <v>0</v>
      </c>
      <c r="CB548" s="18">
        <f t="shared" si="1485"/>
        <v>3500</v>
      </c>
      <c r="CC548" s="18">
        <f t="shared" si="1486"/>
        <v>0</v>
      </c>
      <c r="CD548" s="18">
        <f t="shared" si="1518"/>
        <v>0</v>
      </c>
      <c r="CE548" s="27"/>
      <c r="CF548" s="33"/>
    </row>
    <row r="549" spans="1:84" x14ac:dyDescent="0.3">
      <c r="A549" s="41" t="s">
        <v>873</v>
      </c>
      <c r="B549" s="39">
        <v>410</v>
      </c>
      <c r="C549" s="41"/>
      <c r="D549" s="41"/>
      <c r="E549" s="14" t="s">
        <v>566</v>
      </c>
      <c r="F549" s="18">
        <f t="shared" si="1516"/>
        <v>0</v>
      </c>
      <c r="G549" s="18">
        <f t="shared" si="1516"/>
        <v>4109</v>
      </c>
      <c r="H549" s="18">
        <f t="shared" si="1516"/>
        <v>224073.8</v>
      </c>
      <c r="I549" s="18">
        <f t="shared" si="1516"/>
        <v>4109</v>
      </c>
      <c r="J549" s="18">
        <f t="shared" si="1516"/>
        <v>-4109</v>
      </c>
      <c r="K549" s="18">
        <f t="shared" si="1516"/>
        <v>0</v>
      </c>
      <c r="L549" s="18">
        <f t="shared" si="1460"/>
        <v>4109</v>
      </c>
      <c r="M549" s="18">
        <f t="shared" si="1461"/>
        <v>0</v>
      </c>
      <c r="N549" s="18">
        <f t="shared" si="1462"/>
        <v>224073.8</v>
      </c>
      <c r="O549" s="18">
        <f t="shared" si="1517"/>
        <v>0</v>
      </c>
      <c r="P549" s="18">
        <f t="shared" si="1517"/>
        <v>0</v>
      </c>
      <c r="Q549" s="18">
        <f t="shared" si="1517"/>
        <v>0</v>
      </c>
      <c r="R549" s="18">
        <f t="shared" si="1517"/>
        <v>0</v>
      </c>
      <c r="S549" s="18">
        <f t="shared" si="1517"/>
        <v>0</v>
      </c>
      <c r="T549" s="18">
        <f t="shared" si="1408"/>
        <v>4109</v>
      </c>
      <c r="U549" s="18">
        <f t="shared" si="1409"/>
        <v>0</v>
      </c>
      <c r="V549" s="18">
        <f t="shared" si="1410"/>
        <v>224073.8</v>
      </c>
      <c r="W549" s="18">
        <f t="shared" si="1518"/>
        <v>-555.40200000000004</v>
      </c>
      <c r="X549" s="18">
        <f t="shared" si="1518"/>
        <v>0</v>
      </c>
      <c r="Y549" s="18">
        <f t="shared" si="1518"/>
        <v>0</v>
      </c>
      <c r="Z549" s="18">
        <f t="shared" si="1518"/>
        <v>-53.597999999999999</v>
      </c>
      <c r="AA549" s="18">
        <f t="shared" si="1518"/>
        <v>0</v>
      </c>
      <c r="AB549" s="18">
        <f t="shared" si="1518"/>
        <v>0</v>
      </c>
      <c r="AC549" s="18">
        <f t="shared" si="1415"/>
        <v>3500</v>
      </c>
      <c r="AD549" s="18">
        <f t="shared" si="1416"/>
        <v>0</v>
      </c>
      <c r="AE549" s="18">
        <f t="shared" si="1417"/>
        <v>224073.8</v>
      </c>
      <c r="AF549" s="18">
        <f t="shared" si="1518"/>
        <v>0</v>
      </c>
      <c r="AG549" s="18">
        <f t="shared" si="1518"/>
        <v>0</v>
      </c>
      <c r="AH549" s="18">
        <f t="shared" si="1518"/>
        <v>0</v>
      </c>
      <c r="AI549" s="18">
        <f t="shared" si="1390"/>
        <v>3500</v>
      </c>
      <c r="AJ549" s="18">
        <f t="shared" si="1391"/>
        <v>0</v>
      </c>
      <c r="AK549" s="18">
        <f t="shared" si="1392"/>
        <v>224073.8</v>
      </c>
      <c r="AL549" s="18">
        <f t="shared" si="1518"/>
        <v>0</v>
      </c>
      <c r="AM549" s="18">
        <f t="shared" si="1394"/>
        <v>3500</v>
      </c>
      <c r="AN549" s="18">
        <f t="shared" si="1518"/>
        <v>0</v>
      </c>
      <c r="AO549" s="18">
        <f t="shared" si="1518"/>
        <v>0</v>
      </c>
      <c r="AP549" s="18">
        <f t="shared" si="1518"/>
        <v>0</v>
      </c>
      <c r="AQ549" s="18">
        <f t="shared" si="1396"/>
        <v>3500</v>
      </c>
      <c r="AR549" s="18">
        <f t="shared" si="1397"/>
        <v>0</v>
      </c>
      <c r="AS549" s="18">
        <f t="shared" si="1398"/>
        <v>224073.8</v>
      </c>
      <c r="AT549" s="18">
        <f t="shared" si="1518"/>
        <v>0</v>
      </c>
      <c r="AU549" s="18">
        <f t="shared" si="1518"/>
        <v>0</v>
      </c>
      <c r="AV549" s="18">
        <f t="shared" si="1518"/>
        <v>0</v>
      </c>
      <c r="AW549" s="18">
        <f t="shared" si="1400"/>
        <v>3500</v>
      </c>
      <c r="AX549" s="18">
        <f t="shared" si="1401"/>
        <v>0</v>
      </c>
      <c r="AY549" s="18">
        <f t="shared" si="1402"/>
        <v>224073.8</v>
      </c>
      <c r="AZ549" s="18">
        <f t="shared" si="1518"/>
        <v>0</v>
      </c>
      <c r="BA549" s="18">
        <f t="shared" si="1518"/>
        <v>0</v>
      </c>
      <c r="BB549" s="18">
        <f t="shared" si="1518"/>
        <v>-224073.8</v>
      </c>
      <c r="BC549" s="18">
        <f t="shared" si="1499"/>
        <v>3500</v>
      </c>
      <c r="BD549" s="18">
        <f t="shared" si="1500"/>
        <v>0</v>
      </c>
      <c r="BE549" s="18">
        <f t="shared" si="1501"/>
        <v>0</v>
      </c>
      <c r="BF549" s="18">
        <f t="shared" si="1518"/>
        <v>0</v>
      </c>
      <c r="BG549" s="18">
        <f t="shared" si="1518"/>
        <v>0</v>
      </c>
      <c r="BH549" s="18">
        <f t="shared" si="1518"/>
        <v>0</v>
      </c>
      <c r="BI549" s="18">
        <f t="shared" si="1493"/>
        <v>3500</v>
      </c>
      <c r="BJ549" s="18">
        <f t="shared" si="1494"/>
        <v>0</v>
      </c>
      <c r="BK549" s="18">
        <f t="shared" si="1495"/>
        <v>0</v>
      </c>
      <c r="BL549" s="18">
        <f t="shared" si="1518"/>
        <v>0</v>
      </c>
      <c r="BM549" s="18">
        <f t="shared" si="1518"/>
        <v>0</v>
      </c>
      <c r="BN549" s="18">
        <f t="shared" si="1518"/>
        <v>0</v>
      </c>
      <c r="BO549" s="18">
        <f t="shared" si="1478"/>
        <v>3500</v>
      </c>
      <c r="BP549" s="18">
        <f t="shared" si="1479"/>
        <v>0</v>
      </c>
      <c r="BQ549" s="18">
        <f t="shared" si="1480"/>
        <v>0</v>
      </c>
      <c r="BR549" s="18">
        <f t="shared" si="1518"/>
        <v>-3500</v>
      </c>
      <c r="BS549" s="18">
        <f t="shared" si="1518"/>
        <v>3500</v>
      </c>
      <c r="BT549" s="18">
        <f t="shared" si="1518"/>
        <v>0</v>
      </c>
      <c r="BU549" s="18">
        <f t="shared" si="1481"/>
        <v>0</v>
      </c>
      <c r="BV549" s="18">
        <f t="shared" si="1482"/>
        <v>3500</v>
      </c>
      <c r="BW549" s="18">
        <f t="shared" si="1483"/>
        <v>0</v>
      </c>
      <c r="BX549" s="18">
        <f t="shared" si="1518"/>
        <v>0</v>
      </c>
      <c r="BY549" s="18">
        <f t="shared" si="1518"/>
        <v>0</v>
      </c>
      <c r="BZ549" s="18">
        <f t="shared" si="1518"/>
        <v>0</v>
      </c>
      <c r="CA549" s="18">
        <f t="shared" si="1484"/>
        <v>0</v>
      </c>
      <c r="CB549" s="18">
        <f t="shared" si="1485"/>
        <v>3500</v>
      </c>
      <c r="CC549" s="18">
        <f t="shared" si="1486"/>
        <v>0</v>
      </c>
      <c r="CD549" s="18">
        <f t="shared" si="1518"/>
        <v>0</v>
      </c>
      <c r="CE549" s="27"/>
      <c r="CF549" s="33"/>
    </row>
    <row r="550" spans="1:84" x14ac:dyDescent="0.3">
      <c r="A550" s="41" t="s">
        <v>873</v>
      </c>
      <c r="B550" s="39">
        <v>410</v>
      </c>
      <c r="C550" s="41" t="s">
        <v>103</v>
      </c>
      <c r="D550" s="41" t="s">
        <v>5</v>
      </c>
      <c r="E550" s="14" t="s">
        <v>544</v>
      </c>
      <c r="F550" s="18"/>
      <c r="G550" s="18">
        <v>4109</v>
      </c>
      <c r="H550" s="18">
        <v>224073.8</v>
      </c>
      <c r="I550" s="23">
        <v>4109</v>
      </c>
      <c r="J550" s="23">
        <v>-4109</v>
      </c>
      <c r="K550" s="18"/>
      <c r="L550" s="18">
        <f t="shared" si="1460"/>
        <v>4109</v>
      </c>
      <c r="M550" s="18">
        <f t="shared" si="1461"/>
        <v>0</v>
      </c>
      <c r="N550" s="18">
        <f t="shared" si="1462"/>
        <v>224073.8</v>
      </c>
      <c r="O550" s="18"/>
      <c r="P550" s="18"/>
      <c r="Q550" s="18"/>
      <c r="R550" s="18"/>
      <c r="S550" s="18"/>
      <c r="T550" s="18">
        <f t="shared" si="1408"/>
        <v>4109</v>
      </c>
      <c r="U550" s="18">
        <f t="shared" si="1409"/>
        <v>0</v>
      </c>
      <c r="V550" s="18">
        <f t="shared" si="1410"/>
        <v>224073.8</v>
      </c>
      <c r="W550" s="18">
        <v>-555.40200000000004</v>
      </c>
      <c r="X550" s="18"/>
      <c r="Y550" s="18"/>
      <c r="Z550" s="18">
        <v>-53.597999999999999</v>
      </c>
      <c r="AA550" s="18"/>
      <c r="AB550" s="18"/>
      <c r="AC550" s="18">
        <f t="shared" si="1415"/>
        <v>3500</v>
      </c>
      <c r="AD550" s="18">
        <f t="shared" si="1416"/>
        <v>0</v>
      </c>
      <c r="AE550" s="18">
        <f t="shared" si="1417"/>
        <v>224073.8</v>
      </c>
      <c r="AF550" s="18"/>
      <c r="AG550" s="18"/>
      <c r="AH550" s="18"/>
      <c r="AI550" s="18">
        <f t="shared" si="1390"/>
        <v>3500</v>
      </c>
      <c r="AJ550" s="18">
        <f t="shared" si="1391"/>
        <v>0</v>
      </c>
      <c r="AK550" s="18">
        <f t="shared" si="1392"/>
        <v>224073.8</v>
      </c>
      <c r="AL550" s="18"/>
      <c r="AM550" s="18">
        <f t="shared" si="1394"/>
        <v>3500</v>
      </c>
      <c r="AN550" s="18"/>
      <c r="AO550" s="18"/>
      <c r="AP550" s="18"/>
      <c r="AQ550" s="18">
        <f t="shared" si="1396"/>
        <v>3500</v>
      </c>
      <c r="AR550" s="18">
        <f t="shared" si="1397"/>
        <v>0</v>
      </c>
      <c r="AS550" s="18">
        <f t="shared" si="1398"/>
        <v>224073.8</v>
      </c>
      <c r="AT550" s="18"/>
      <c r="AU550" s="18"/>
      <c r="AV550" s="18"/>
      <c r="AW550" s="18">
        <f t="shared" si="1400"/>
        <v>3500</v>
      </c>
      <c r="AX550" s="18">
        <f t="shared" si="1401"/>
        <v>0</v>
      </c>
      <c r="AY550" s="18">
        <f t="shared" si="1402"/>
        <v>224073.8</v>
      </c>
      <c r="AZ550" s="18"/>
      <c r="BA550" s="18"/>
      <c r="BB550" s="18">
        <v>-224073.8</v>
      </c>
      <c r="BC550" s="18">
        <f t="shared" si="1499"/>
        <v>3500</v>
      </c>
      <c r="BD550" s="18">
        <f t="shared" si="1500"/>
        <v>0</v>
      </c>
      <c r="BE550" s="18">
        <f t="shared" si="1501"/>
        <v>0</v>
      </c>
      <c r="BF550" s="18"/>
      <c r="BG550" s="18"/>
      <c r="BH550" s="18"/>
      <c r="BI550" s="18">
        <f t="shared" si="1493"/>
        <v>3500</v>
      </c>
      <c r="BJ550" s="18">
        <f t="shared" si="1494"/>
        <v>0</v>
      </c>
      <c r="BK550" s="18">
        <f t="shared" si="1495"/>
        <v>0</v>
      </c>
      <c r="BL550" s="18"/>
      <c r="BM550" s="18"/>
      <c r="BN550" s="18"/>
      <c r="BO550" s="18">
        <f t="shared" si="1478"/>
        <v>3500</v>
      </c>
      <c r="BP550" s="18">
        <f t="shared" si="1479"/>
        <v>0</v>
      </c>
      <c r="BQ550" s="18">
        <f t="shared" si="1480"/>
        <v>0</v>
      </c>
      <c r="BR550" s="18">
        <v>-3500</v>
      </c>
      <c r="BS550" s="18">
        <v>3500</v>
      </c>
      <c r="BT550" s="18"/>
      <c r="BU550" s="18">
        <f t="shared" si="1481"/>
        <v>0</v>
      </c>
      <c r="BV550" s="18">
        <f t="shared" si="1482"/>
        <v>3500</v>
      </c>
      <c r="BW550" s="18">
        <f t="shared" si="1483"/>
        <v>0</v>
      </c>
      <c r="BX550" s="18"/>
      <c r="BY550" s="18"/>
      <c r="BZ550" s="18"/>
      <c r="CA550" s="18">
        <f t="shared" si="1484"/>
        <v>0</v>
      </c>
      <c r="CB550" s="18">
        <f t="shared" si="1485"/>
        <v>3500</v>
      </c>
      <c r="CC550" s="18">
        <f t="shared" si="1486"/>
        <v>0</v>
      </c>
      <c r="CD550" s="18"/>
      <c r="CE550" s="27"/>
      <c r="CF550" s="33">
        <v>110</v>
      </c>
    </row>
    <row r="551" spans="1:84" ht="31.2" hidden="1" x14ac:dyDescent="0.3">
      <c r="A551" s="41" t="s">
        <v>874</v>
      </c>
      <c r="B551" s="39"/>
      <c r="C551" s="41"/>
      <c r="D551" s="41"/>
      <c r="E551" s="14" t="s">
        <v>1155</v>
      </c>
      <c r="F551" s="18">
        <f t="shared" ref="F551:K553" si="1519">F552</f>
        <v>0</v>
      </c>
      <c r="G551" s="18">
        <f t="shared" si="1519"/>
        <v>0</v>
      </c>
      <c r="H551" s="18">
        <f t="shared" si="1519"/>
        <v>0</v>
      </c>
      <c r="I551" s="18">
        <f t="shared" si="1519"/>
        <v>0</v>
      </c>
      <c r="J551" s="18">
        <f t="shared" si="1519"/>
        <v>0</v>
      </c>
      <c r="K551" s="18">
        <f t="shared" si="1519"/>
        <v>0</v>
      </c>
      <c r="L551" s="18">
        <f t="shared" si="1460"/>
        <v>0</v>
      </c>
      <c r="M551" s="18">
        <f t="shared" si="1461"/>
        <v>0</v>
      </c>
      <c r="N551" s="18">
        <f t="shared" si="1462"/>
        <v>0</v>
      </c>
      <c r="O551" s="18">
        <f t="shared" ref="O551:S553" si="1520">O552</f>
        <v>0</v>
      </c>
      <c r="P551" s="18">
        <f t="shared" si="1520"/>
        <v>0</v>
      </c>
      <c r="Q551" s="18">
        <f t="shared" si="1520"/>
        <v>0</v>
      </c>
      <c r="R551" s="18">
        <f t="shared" si="1520"/>
        <v>0</v>
      </c>
      <c r="S551" s="18">
        <f t="shared" si="1520"/>
        <v>0</v>
      </c>
      <c r="T551" s="18">
        <f t="shared" si="1408"/>
        <v>0</v>
      </c>
      <c r="U551" s="18">
        <f t="shared" si="1409"/>
        <v>0</v>
      </c>
      <c r="V551" s="18">
        <f t="shared" si="1410"/>
        <v>0</v>
      </c>
      <c r="W551" s="18">
        <f t="shared" ref="W551:CD553" si="1521">W552</f>
        <v>0</v>
      </c>
      <c r="X551" s="18">
        <f t="shared" si="1521"/>
        <v>0</v>
      </c>
      <c r="Y551" s="18">
        <f t="shared" si="1521"/>
        <v>0</v>
      </c>
      <c r="Z551" s="18">
        <f t="shared" si="1521"/>
        <v>0</v>
      </c>
      <c r="AA551" s="18">
        <f t="shared" si="1521"/>
        <v>0</v>
      </c>
      <c r="AB551" s="18">
        <f t="shared" si="1521"/>
        <v>0</v>
      </c>
      <c r="AC551" s="18">
        <f t="shared" si="1415"/>
        <v>0</v>
      </c>
      <c r="AD551" s="18">
        <f t="shared" si="1416"/>
        <v>0</v>
      </c>
      <c r="AE551" s="18">
        <f t="shared" si="1417"/>
        <v>0</v>
      </c>
      <c r="AF551" s="18">
        <f t="shared" si="1521"/>
        <v>0</v>
      </c>
      <c r="AG551" s="18">
        <f t="shared" si="1521"/>
        <v>0</v>
      </c>
      <c r="AH551" s="18">
        <f t="shared" si="1521"/>
        <v>0</v>
      </c>
      <c r="AI551" s="18">
        <f t="shared" si="1390"/>
        <v>0</v>
      </c>
      <c r="AJ551" s="18">
        <f t="shared" si="1391"/>
        <v>0</v>
      </c>
      <c r="AK551" s="18">
        <f t="shared" si="1392"/>
        <v>0</v>
      </c>
      <c r="AL551" s="18">
        <f t="shared" si="1521"/>
        <v>0</v>
      </c>
      <c r="AM551" s="18">
        <f t="shared" si="1394"/>
        <v>0</v>
      </c>
      <c r="AN551" s="18">
        <f t="shared" si="1521"/>
        <v>0</v>
      </c>
      <c r="AO551" s="18">
        <f t="shared" si="1521"/>
        <v>0</v>
      </c>
      <c r="AP551" s="18">
        <f t="shared" si="1521"/>
        <v>0</v>
      </c>
      <c r="AQ551" s="18">
        <f t="shared" si="1396"/>
        <v>0</v>
      </c>
      <c r="AR551" s="18">
        <f t="shared" si="1397"/>
        <v>0</v>
      </c>
      <c r="AS551" s="18">
        <f t="shared" si="1398"/>
        <v>0</v>
      </c>
      <c r="AT551" s="18">
        <f t="shared" si="1521"/>
        <v>0</v>
      </c>
      <c r="AU551" s="18">
        <f t="shared" si="1521"/>
        <v>0</v>
      </c>
      <c r="AV551" s="18">
        <f t="shared" si="1521"/>
        <v>0</v>
      </c>
      <c r="AW551" s="18">
        <f t="shared" si="1400"/>
        <v>0</v>
      </c>
      <c r="AX551" s="18">
        <f t="shared" si="1401"/>
        <v>0</v>
      </c>
      <c r="AY551" s="18">
        <f t="shared" si="1402"/>
        <v>0</v>
      </c>
      <c r="AZ551" s="18">
        <f t="shared" si="1521"/>
        <v>0</v>
      </c>
      <c r="BA551" s="18">
        <f t="shared" si="1521"/>
        <v>0</v>
      </c>
      <c r="BB551" s="18">
        <f t="shared" si="1521"/>
        <v>0</v>
      </c>
      <c r="BC551" s="18">
        <f t="shared" si="1499"/>
        <v>0</v>
      </c>
      <c r="BD551" s="18">
        <f t="shared" si="1500"/>
        <v>0</v>
      </c>
      <c r="BE551" s="18">
        <f t="shared" si="1501"/>
        <v>0</v>
      </c>
      <c r="BF551" s="18">
        <f t="shared" si="1521"/>
        <v>0</v>
      </c>
      <c r="BG551" s="18">
        <f t="shared" si="1521"/>
        <v>0</v>
      </c>
      <c r="BH551" s="18">
        <f t="shared" si="1521"/>
        <v>0</v>
      </c>
      <c r="BI551" s="18">
        <f t="shared" si="1493"/>
        <v>0</v>
      </c>
      <c r="BJ551" s="18">
        <f t="shared" si="1494"/>
        <v>0</v>
      </c>
      <c r="BK551" s="18">
        <f t="shared" si="1495"/>
        <v>0</v>
      </c>
      <c r="BL551" s="18">
        <f t="shared" si="1521"/>
        <v>0</v>
      </c>
      <c r="BM551" s="18">
        <f t="shared" si="1521"/>
        <v>0</v>
      </c>
      <c r="BN551" s="18">
        <f t="shared" si="1521"/>
        <v>0</v>
      </c>
      <c r="BO551" s="18">
        <f t="shared" si="1478"/>
        <v>0</v>
      </c>
      <c r="BP551" s="18">
        <f t="shared" si="1479"/>
        <v>0</v>
      </c>
      <c r="BQ551" s="18">
        <f t="shared" si="1480"/>
        <v>0</v>
      </c>
      <c r="BR551" s="18">
        <f t="shared" si="1521"/>
        <v>0</v>
      </c>
      <c r="BS551" s="18">
        <f t="shared" si="1521"/>
        <v>0</v>
      </c>
      <c r="BT551" s="18">
        <f t="shared" si="1521"/>
        <v>0</v>
      </c>
      <c r="BU551" s="18">
        <f t="shared" si="1481"/>
        <v>0</v>
      </c>
      <c r="BV551" s="18">
        <f t="shared" si="1482"/>
        <v>0</v>
      </c>
      <c r="BW551" s="18">
        <f t="shared" si="1483"/>
        <v>0</v>
      </c>
      <c r="BX551" s="18">
        <f t="shared" si="1521"/>
        <v>0</v>
      </c>
      <c r="BY551" s="18">
        <f t="shared" si="1521"/>
        <v>0</v>
      </c>
      <c r="BZ551" s="18">
        <f t="shared" si="1521"/>
        <v>0</v>
      </c>
      <c r="CA551" s="18">
        <f t="shared" si="1484"/>
        <v>0</v>
      </c>
      <c r="CB551" s="18">
        <f t="shared" si="1485"/>
        <v>0</v>
      </c>
      <c r="CC551" s="18">
        <f t="shared" si="1486"/>
        <v>0</v>
      </c>
      <c r="CD551" s="18">
        <f t="shared" si="1521"/>
        <v>0</v>
      </c>
      <c r="CE551" s="27" t="s">
        <v>1661</v>
      </c>
      <c r="CF551" s="33"/>
    </row>
    <row r="552" spans="1:84" ht="46.8" hidden="1" x14ac:dyDescent="0.3">
      <c r="A552" s="41" t="s">
        <v>874</v>
      </c>
      <c r="B552" s="39">
        <v>400</v>
      </c>
      <c r="C552" s="41"/>
      <c r="D552" s="41"/>
      <c r="E552" s="14" t="s">
        <v>553</v>
      </c>
      <c r="F552" s="18">
        <f t="shared" si="1519"/>
        <v>0</v>
      </c>
      <c r="G552" s="18">
        <f t="shared" si="1519"/>
        <v>0</v>
      </c>
      <c r="H552" s="18">
        <f t="shared" si="1519"/>
        <v>0</v>
      </c>
      <c r="I552" s="18">
        <f t="shared" si="1519"/>
        <v>0</v>
      </c>
      <c r="J552" s="18">
        <f t="shared" si="1519"/>
        <v>0</v>
      </c>
      <c r="K552" s="18">
        <f t="shared" si="1519"/>
        <v>0</v>
      </c>
      <c r="L552" s="18">
        <f t="shared" si="1460"/>
        <v>0</v>
      </c>
      <c r="M552" s="18">
        <f t="shared" si="1461"/>
        <v>0</v>
      </c>
      <c r="N552" s="18">
        <f t="shared" si="1462"/>
        <v>0</v>
      </c>
      <c r="O552" s="18">
        <f t="shared" si="1520"/>
        <v>0</v>
      </c>
      <c r="P552" s="18">
        <f t="shared" si="1520"/>
        <v>0</v>
      </c>
      <c r="Q552" s="18">
        <f t="shared" si="1520"/>
        <v>0</v>
      </c>
      <c r="R552" s="18">
        <f t="shared" si="1520"/>
        <v>0</v>
      </c>
      <c r="S552" s="18">
        <f t="shared" si="1520"/>
        <v>0</v>
      </c>
      <c r="T552" s="18">
        <f t="shared" si="1408"/>
        <v>0</v>
      </c>
      <c r="U552" s="18">
        <f t="shared" si="1409"/>
        <v>0</v>
      </c>
      <c r="V552" s="18">
        <f t="shared" si="1410"/>
        <v>0</v>
      </c>
      <c r="W552" s="18">
        <f t="shared" si="1521"/>
        <v>0</v>
      </c>
      <c r="X552" s="18">
        <f t="shared" si="1521"/>
        <v>0</v>
      </c>
      <c r="Y552" s="18">
        <f t="shared" si="1521"/>
        <v>0</v>
      </c>
      <c r="Z552" s="18">
        <f t="shared" si="1521"/>
        <v>0</v>
      </c>
      <c r="AA552" s="18">
        <f t="shared" si="1521"/>
        <v>0</v>
      </c>
      <c r="AB552" s="18">
        <f t="shared" si="1521"/>
        <v>0</v>
      </c>
      <c r="AC552" s="18">
        <f t="shared" si="1415"/>
        <v>0</v>
      </c>
      <c r="AD552" s="18">
        <f t="shared" si="1416"/>
        <v>0</v>
      </c>
      <c r="AE552" s="18">
        <f t="shared" si="1417"/>
        <v>0</v>
      </c>
      <c r="AF552" s="18">
        <f t="shared" si="1521"/>
        <v>0</v>
      </c>
      <c r="AG552" s="18">
        <f t="shared" si="1521"/>
        <v>0</v>
      </c>
      <c r="AH552" s="18">
        <f t="shared" si="1521"/>
        <v>0</v>
      </c>
      <c r="AI552" s="18">
        <f t="shared" si="1390"/>
        <v>0</v>
      </c>
      <c r="AJ552" s="18">
        <f t="shared" si="1391"/>
        <v>0</v>
      </c>
      <c r="AK552" s="18">
        <f t="shared" si="1392"/>
        <v>0</v>
      </c>
      <c r="AL552" s="18">
        <f t="shared" si="1521"/>
        <v>0</v>
      </c>
      <c r="AM552" s="18">
        <f t="shared" si="1394"/>
        <v>0</v>
      </c>
      <c r="AN552" s="18">
        <f t="shared" si="1521"/>
        <v>0</v>
      </c>
      <c r="AO552" s="18">
        <f t="shared" si="1521"/>
        <v>0</v>
      </c>
      <c r="AP552" s="18">
        <f t="shared" si="1521"/>
        <v>0</v>
      </c>
      <c r="AQ552" s="18">
        <f t="shared" si="1396"/>
        <v>0</v>
      </c>
      <c r="AR552" s="18">
        <f t="shared" si="1397"/>
        <v>0</v>
      </c>
      <c r="AS552" s="18">
        <f t="shared" si="1398"/>
        <v>0</v>
      </c>
      <c r="AT552" s="18">
        <f t="shared" si="1521"/>
        <v>0</v>
      </c>
      <c r="AU552" s="18">
        <f t="shared" si="1521"/>
        <v>0</v>
      </c>
      <c r="AV552" s="18">
        <f t="shared" si="1521"/>
        <v>0</v>
      </c>
      <c r="AW552" s="18">
        <f t="shared" si="1400"/>
        <v>0</v>
      </c>
      <c r="AX552" s="18">
        <f t="shared" si="1401"/>
        <v>0</v>
      </c>
      <c r="AY552" s="18">
        <f t="shared" si="1402"/>
        <v>0</v>
      </c>
      <c r="AZ552" s="18">
        <f t="shared" si="1521"/>
        <v>0</v>
      </c>
      <c r="BA552" s="18">
        <f t="shared" si="1521"/>
        <v>0</v>
      </c>
      <c r="BB552" s="18">
        <f t="shared" si="1521"/>
        <v>0</v>
      </c>
      <c r="BC552" s="18">
        <f t="shared" si="1499"/>
        <v>0</v>
      </c>
      <c r="BD552" s="18">
        <f t="shared" si="1500"/>
        <v>0</v>
      </c>
      <c r="BE552" s="18">
        <f t="shared" si="1501"/>
        <v>0</v>
      </c>
      <c r="BF552" s="18">
        <f t="shared" si="1521"/>
        <v>0</v>
      </c>
      <c r="BG552" s="18">
        <f t="shared" si="1521"/>
        <v>0</v>
      </c>
      <c r="BH552" s="18">
        <f t="shared" si="1521"/>
        <v>0</v>
      </c>
      <c r="BI552" s="18">
        <f t="shared" si="1493"/>
        <v>0</v>
      </c>
      <c r="BJ552" s="18">
        <f t="shared" si="1494"/>
        <v>0</v>
      </c>
      <c r="BK552" s="18">
        <f t="shared" si="1495"/>
        <v>0</v>
      </c>
      <c r="BL552" s="18">
        <f t="shared" si="1521"/>
        <v>0</v>
      </c>
      <c r="BM552" s="18">
        <f t="shared" si="1521"/>
        <v>0</v>
      </c>
      <c r="BN552" s="18">
        <f t="shared" si="1521"/>
        <v>0</v>
      </c>
      <c r="BO552" s="18">
        <f t="shared" si="1478"/>
        <v>0</v>
      </c>
      <c r="BP552" s="18">
        <f t="shared" si="1479"/>
        <v>0</v>
      </c>
      <c r="BQ552" s="18">
        <f t="shared" si="1480"/>
        <v>0</v>
      </c>
      <c r="BR552" s="18">
        <f t="shared" si="1521"/>
        <v>0</v>
      </c>
      <c r="BS552" s="18">
        <f t="shared" si="1521"/>
        <v>0</v>
      </c>
      <c r="BT552" s="18">
        <f t="shared" si="1521"/>
        <v>0</v>
      </c>
      <c r="BU552" s="18">
        <f t="shared" si="1481"/>
        <v>0</v>
      </c>
      <c r="BV552" s="18">
        <f t="shared" si="1482"/>
        <v>0</v>
      </c>
      <c r="BW552" s="18">
        <f t="shared" si="1483"/>
        <v>0</v>
      </c>
      <c r="BX552" s="18">
        <f t="shared" si="1521"/>
        <v>0</v>
      </c>
      <c r="BY552" s="18">
        <f t="shared" si="1521"/>
        <v>0</v>
      </c>
      <c r="BZ552" s="18">
        <f t="shared" si="1521"/>
        <v>0</v>
      </c>
      <c r="CA552" s="18">
        <f t="shared" si="1484"/>
        <v>0</v>
      </c>
      <c r="CB552" s="18">
        <f t="shared" si="1485"/>
        <v>0</v>
      </c>
      <c r="CC552" s="18">
        <f t="shared" si="1486"/>
        <v>0</v>
      </c>
      <c r="CD552" s="18">
        <f t="shared" si="1521"/>
        <v>0</v>
      </c>
      <c r="CE552" s="27" t="s">
        <v>1661</v>
      </c>
      <c r="CF552" s="33"/>
    </row>
    <row r="553" spans="1:84" hidden="1" x14ac:dyDescent="0.3">
      <c r="A553" s="41" t="s">
        <v>874</v>
      </c>
      <c r="B553" s="39">
        <v>410</v>
      </c>
      <c r="C553" s="41"/>
      <c r="D553" s="41"/>
      <c r="E553" s="14" t="s">
        <v>566</v>
      </c>
      <c r="F553" s="18">
        <f t="shared" si="1519"/>
        <v>0</v>
      </c>
      <c r="G553" s="18">
        <f t="shared" si="1519"/>
        <v>0</v>
      </c>
      <c r="H553" s="18">
        <f t="shared" si="1519"/>
        <v>0</v>
      </c>
      <c r="I553" s="18">
        <f t="shared" si="1519"/>
        <v>0</v>
      </c>
      <c r="J553" s="18">
        <f t="shared" si="1519"/>
        <v>0</v>
      </c>
      <c r="K553" s="18">
        <f t="shared" si="1519"/>
        <v>0</v>
      </c>
      <c r="L553" s="18">
        <f t="shared" si="1460"/>
        <v>0</v>
      </c>
      <c r="M553" s="18">
        <f t="shared" si="1461"/>
        <v>0</v>
      </c>
      <c r="N553" s="18">
        <f t="shared" si="1462"/>
        <v>0</v>
      </c>
      <c r="O553" s="18">
        <f t="shared" si="1520"/>
        <v>0</v>
      </c>
      <c r="P553" s="18">
        <f t="shared" si="1520"/>
        <v>0</v>
      </c>
      <c r="Q553" s="18">
        <f t="shared" si="1520"/>
        <v>0</v>
      </c>
      <c r="R553" s="18">
        <f t="shared" si="1520"/>
        <v>0</v>
      </c>
      <c r="S553" s="18">
        <f t="shared" si="1520"/>
        <v>0</v>
      </c>
      <c r="T553" s="18">
        <f t="shared" si="1408"/>
        <v>0</v>
      </c>
      <c r="U553" s="18">
        <f t="shared" si="1409"/>
        <v>0</v>
      </c>
      <c r="V553" s="18">
        <f t="shared" si="1410"/>
        <v>0</v>
      </c>
      <c r="W553" s="18">
        <f t="shared" si="1521"/>
        <v>0</v>
      </c>
      <c r="X553" s="18">
        <f t="shared" si="1521"/>
        <v>0</v>
      </c>
      <c r="Y553" s="18">
        <f t="shared" si="1521"/>
        <v>0</v>
      </c>
      <c r="Z553" s="18">
        <f t="shared" si="1521"/>
        <v>0</v>
      </c>
      <c r="AA553" s="18">
        <f t="shared" si="1521"/>
        <v>0</v>
      </c>
      <c r="AB553" s="18">
        <f t="shared" si="1521"/>
        <v>0</v>
      </c>
      <c r="AC553" s="18">
        <f t="shared" si="1415"/>
        <v>0</v>
      </c>
      <c r="AD553" s="18">
        <f t="shared" si="1416"/>
        <v>0</v>
      </c>
      <c r="AE553" s="18">
        <f t="shared" si="1417"/>
        <v>0</v>
      </c>
      <c r="AF553" s="18">
        <f t="shared" si="1521"/>
        <v>0</v>
      </c>
      <c r="AG553" s="18">
        <f t="shared" si="1521"/>
        <v>0</v>
      </c>
      <c r="AH553" s="18">
        <f t="shared" si="1521"/>
        <v>0</v>
      </c>
      <c r="AI553" s="18">
        <f t="shared" si="1390"/>
        <v>0</v>
      </c>
      <c r="AJ553" s="18">
        <f t="shared" si="1391"/>
        <v>0</v>
      </c>
      <c r="AK553" s="18">
        <f t="shared" si="1392"/>
        <v>0</v>
      </c>
      <c r="AL553" s="18">
        <f t="shared" si="1521"/>
        <v>0</v>
      </c>
      <c r="AM553" s="18">
        <f t="shared" si="1394"/>
        <v>0</v>
      </c>
      <c r="AN553" s="18">
        <f t="shared" si="1521"/>
        <v>0</v>
      </c>
      <c r="AO553" s="18">
        <f t="shared" si="1521"/>
        <v>0</v>
      </c>
      <c r="AP553" s="18">
        <f t="shared" si="1521"/>
        <v>0</v>
      </c>
      <c r="AQ553" s="18">
        <f t="shared" si="1396"/>
        <v>0</v>
      </c>
      <c r="AR553" s="18">
        <f t="shared" si="1397"/>
        <v>0</v>
      </c>
      <c r="AS553" s="18">
        <f t="shared" si="1398"/>
        <v>0</v>
      </c>
      <c r="AT553" s="18">
        <f t="shared" si="1521"/>
        <v>0</v>
      </c>
      <c r="AU553" s="18">
        <f t="shared" si="1521"/>
        <v>0</v>
      </c>
      <c r="AV553" s="18">
        <f t="shared" si="1521"/>
        <v>0</v>
      </c>
      <c r="AW553" s="18">
        <f t="shared" si="1400"/>
        <v>0</v>
      </c>
      <c r="AX553" s="18">
        <f t="shared" si="1401"/>
        <v>0</v>
      </c>
      <c r="AY553" s="18">
        <f t="shared" si="1402"/>
        <v>0</v>
      </c>
      <c r="AZ553" s="18">
        <f t="shared" si="1521"/>
        <v>0</v>
      </c>
      <c r="BA553" s="18">
        <f t="shared" si="1521"/>
        <v>0</v>
      </c>
      <c r="BB553" s="18">
        <f t="shared" si="1521"/>
        <v>0</v>
      </c>
      <c r="BC553" s="18">
        <f t="shared" si="1499"/>
        <v>0</v>
      </c>
      <c r="BD553" s="18">
        <f t="shared" si="1500"/>
        <v>0</v>
      </c>
      <c r="BE553" s="18">
        <f t="shared" si="1501"/>
        <v>0</v>
      </c>
      <c r="BF553" s="18">
        <f t="shared" si="1521"/>
        <v>0</v>
      </c>
      <c r="BG553" s="18">
        <f t="shared" si="1521"/>
        <v>0</v>
      </c>
      <c r="BH553" s="18">
        <f t="shared" si="1521"/>
        <v>0</v>
      </c>
      <c r="BI553" s="18">
        <f t="shared" si="1493"/>
        <v>0</v>
      </c>
      <c r="BJ553" s="18">
        <f t="shared" si="1494"/>
        <v>0</v>
      </c>
      <c r="BK553" s="18">
        <f t="shared" si="1495"/>
        <v>0</v>
      </c>
      <c r="BL553" s="18">
        <f t="shared" si="1521"/>
        <v>0</v>
      </c>
      <c r="BM553" s="18">
        <f t="shared" si="1521"/>
        <v>0</v>
      </c>
      <c r="BN553" s="18">
        <f t="shared" si="1521"/>
        <v>0</v>
      </c>
      <c r="BO553" s="18">
        <f t="shared" si="1478"/>
        <v>0</v>
      </c>
      <c r="BP553" s="18">
        <f t="shared" si="1479"/>
        <v>0</v>
      </c>
      <c r="BQ553" s="18">
        <f t="shared" si="1480"/>
        <v>0</v>
      </c>
      <c r="BR553" s="18">
        <f t="shared" si="1521"/>
        <v>0</v>
      </c>
      <c r="BS553" s="18">
        <f t="shared" si="1521"/>
        <v>0</v>
      </c>
      <c r="BT553" s="18">
        <f t="shared" si="1521"/>
        <v>0</v>
      </c>
      <c r="BU553" s="18">
        <f t="shared" si="1481"/>
        <v>0</v>
      </c>
      <c r="BV553" s="18">
        <f t="shared" si="1482"/>
        <v>0</v>
      </c>
      <c r="BW553" s="18">
        <f t="shared" si="1483"/>
        <v>0</v>
      </c>
      <c r="BX553" s="18">
        <f t="shared" si="1521"/>
        <v>0</v>
      </c>
      <c r="BY553" s="18">
        <f t="shared" si="1521"/>
        <v>0</v>
      </c>
      <c r="BZ553" s="18">
        <f t="shared" si="1521"/>
        <v>0</v>
      </c>
      <c r="CA553" s="18">
        <f t="shared" si="1484"/>
        <v>0</v>
      </c>
      <c r="CB553" s="18">
        <f t="shared" si="1485"/>
        <v>0</v>
      </c>
      <c r="CC553" s="18">
        <f t="shared" si="1486"/>
        <v>0</v>
      </c>
      <c r="CD553" s="18">
        <f t="shared" si="1521"/>
        <v>0</v>
      </c>
      <c r="CE553" s="27" t="s">
        <v>1661</v>
      </c>
      <c r="CF553" s="33"/>
    </row>
    <row r="554" spans="1:84" hidden="1" x14ac:dyDescent="0.3">
      <c r="A554" s="41" t="s">
        <v>874</v>
      </c>
      <c r="B554" s="39">
        <v>410</v>
      </c>
      <c r="C554" s="41" t="s">
        <v>103</v>
      </c>
      <c r="D554" s="41" t="s">
        <v>5</v>
      </c>
      <c r="E554" s="14" t="s">
        <v>544</v>
      </c>
      <c r="F554" s="18"/>
      <c r="G554" s="18"/>
      <c r="H554" s="18"/>
      <c r="I554" s="18"/>
      <c r="J554" s="18"/>
      <c r="K554" s="18"/>
      <c r="L554" s="18">
        <f t="shared" si="1460"/>
        <v>0</v>
      </c>
      <c r="M554" s="18">
        <f t="shared" si="1461"/>
        <v>0</v>
      </c>
      <c r="N554" s="18">
        <f t="shared" si="1462"/>
        <v>0</v>
      </c>
      <c r="O554" s="18"/>
      <c r="P554" s="18"/>
      <c r="Q554" s="18"/>
      <c r="R554" s="18"/>
      <c r="S554" s="18"/>
      <c r="T554" s="18">
        <f t="shared" si="1408"/>
        <v>0</v>
      </c>
      <c r="U554" s="18">
        <f t="shared" si="1409"/>
        <v>0</v>
      </c>
      <c r="V554" s="18">
        <f t="shared" si="1410"/>
        <v>0</v>
      </c>
      <c r="W554" s="18"/>
      <c r="X554" s="18"/>
      <c r="Y554" s="18"/>
      <c r="Z554" s="18"/>
      <c r="AA554" s="18"/>
      <c r="AB554" s="18"/>
      <c r="AC554" s="18">
        <f t="shared" si="1415"/>
        <v>0</v>
      </c>
      <c r="AD554" s="18">
        <f t="shared" si="1416"/>
        <v>0</v>
      </c>
      <c r="AE554" s="18">
        <f t="shared" si="1417"/>
        <v>0</v>
      </c>
      <c r="AF554" s="18"/>
      <c r="AG554" s="18"/>
      <c r="AH554" s="18"/>
      <c r="AI554" s="18">
        <f t="shared" si="1390"/>
        <v>0</v>
      </c>
      <c r="AJ554" s="18">
        <f t="shared" si="1391"/>
        <v>0</v>
      </c>
      <c r="AK554" s="18">
        <f t="shared" si="1392"/>
        <v>0</v>
      </c>
      <c r="AL554" s="18"/>
      <c r="AM554" s="18">
        <f t="shared" si="1394"/>
        <v>0</v>
      </c>
      <c r="AN554" s="18"/>
      <c r="AO554" s="18"/>
      <c r="AP554" s="18"/>
      <c r="AQ554" s="18">
        <f t="shared" si="1396"/>
        <v>0</v>
      </c>
      <c r="AR554" s="18">
        <f t="shared" si="1397"/>
        <v>0</v>
      </c>
      <c r="AS554" s="18">
        <f t="shared" si="1398"/>
        <v>0</v>
      </c>
      <c r="AT554" s="18"/>
      <c r="AU554" s="18"/>
      <c r="AV554" s="18"/>
      <c r="AW554" s="18">
        <f t="shared" si="1400"/>
        <v>0</v>
      </c>
      <c r="AX554" s="18">
        <f t="shared" si="1401"/>
        <v>0</v>
      </c>
      <c r="AY554" s="18">
        <f t="shared" si="1402"/>
        <v>0</v>
      </c>
      <c r="AZ554" s="18"/>
      <c r="BA554" s="18"/>
      <c r="BB554" s="18"/>
      <c r="BC554" s="18">
        <f t="shared" si="1499"/>
        <v>0</v>
      </c>
      <c r="BD554" s="18">
        <f t="shared" si="1500"/>
        <v>0</v>
      </c>
      <c r="BE554" s="18">
        <f t="shared" si="1501"/>
        <v>0</v>
      </c>
      <c r="BF554" s="18"/>
      <c r="BG554" s="18"/>
      <c r="BH554" s="18"/>
      <c r="BI554" s="18">
        <f t="shared" si="1493"/>
        <v>0</v>
      </c>
      <c r="BJ554" s="18">
        <f t="shared" si="1494"/>
        <v>0</v>
      </c>
      <c r="BK554" s="18">
        <f t="shared" si="1495"/>
        <v>0</v>
      </c>
      <c r="BL554" s="18"/>
      <c r="BM554" s="18"/>
      <c r="BN554" s="18"/>
      <c r="BO554" s="18">
        <f t="shared" si="1478"/>
        <v>0</v>
      </c>
      <c r="BP554" s="18">
        <f t="shared" si="1479"/>
        <v>0</v>
      </c>
      <c r="BQ554" s="18">
        <f t="shared" si="1480"/>
        <v>0</v>
      </c>
      <c r="BR554" s="18"/>
      <c r="BS554" s="18"/>
      <c r="BT554" s="18"/>
      <c r="BU554" s="18">
        <f t="shared" si="1481"/>
        <v>0</v>
      </c>
      <c r="BV554" s="18">
        <f t="shared" si="1482"/>
        <v>0</v>
      </c>
      <c r="BW554" s="18">
        <f t="shared" si="1483"/>
        <v>0</v>
      </c>
      <c r="BX554" s="18"/>
      <c r="BY554" s="18"/>
      <c r="BZ554" s="18"/>
      <c r="CA554" s="18">
        <f t="shared" si="1484"/>
        <v>0</v>
      </c>
      <c r="CB554" s="18">
        <f t="shared" si="1485"/>
        <v>0</v>
      </c>
      <c r="CC554" s="18">
        <f t="shared" si="1486"/>
        <v>0</v>
      </c>
      <c r="CD554" s="18"/>
      <c r="CE554" s="27" t="s">
        <v>1661</v>
      </c>
      <c r="CF554" s="33"/>
    </row>
    <row r="555" spans="1:84" ht="31.2" hidden="1" x14ac:dyDescent="0.3">
      <c r="A555" s="41" t="s">
        <v>106</v>
      </c>
      <c r="B555" s="39"/>
      <c r="C555" s="41"/>
      <c r="D555" s="41"/>
      <c r="E555" s="14" t="s">
        <v>639</v>
      </c>
      <c r="F555" s="18">
        <f t="shared" ref="F555:K557" si="1522">F556</f>
        <v>0</v>
      </c>
      <c r="G555" s="18">
        <f t="shared" si="1522"/>
        <v>0</v>
      </c>
      <c r="H555" s="18">
        <f t="shared" si="1522"/>
        <v>0</v>
      </c>
      <c r="I555" s="18">
        <f t="shared" si="1522"/>
        <v>0</v>
      </c>
      <c r="J555" s="18">
        <f t="shared" si="1522"/>
        <v>0</v>
      </c>
      <c r="K555" s="18">
        <f t="shared" si="1522"/>
        <v>0</v>
      </c>
      <c r="L555" s="18">
        <f t="shared" si="1460"/>
        <v>0</v>
      </c>
      <c r="M555" s="18">
        <f t="shared" si="1461"/>
        <v>0</v>
      </c>
      <c r="N555" s="18">
        <f t="shared" si="1462"/>
        <v>0</v>
      </c>
      <c r="O555" s="18">
        <f t="shared" ref="O555:S557" si="1523">O556</f>
        <v>0</v>
      </c>
      <c r="P555" s="18">
        <f t="shared" si="1523"/>
        <v>0</v>
      </c>
      <c r="Q555" s="18">
        <f t="shared" si="1523"/>
        <v>0</v>
      </c>
      <c r="R555" s="18">
        <f t="shared" si="1523"/>
        <v>0</v>
      </c>
      <c r="S555" s="18">
        <f t="shared" si="1523"/>
        <v>0</v>
      </c>
      <c r="T555" s="18">
        <f t="shared" si="1408"/>
        <v>0</v>
      </c>
      <c r="U555" s="18">
        <f t="shared" si="1409"/>
        <v>0</v>
      </c>
      <c r="V555" s="18">
        <f t="shared" si="1410"/>
        <v>0</v>
      </c>
      <c r="W555" s="18">
        <f t="shared" ref="W555:CD557" si="1524">W556</f>
        <v>0</v>
      </c>
      <c r="X555" s="18">
        <f t="shared" si="1524"/>
        <v>0</v>
      </c>
      <c r="Y555" s="18">
        <f t="shared" si="1524"/>
        <v>0</v>
      </c>
      <c r="Z555" s="18">
        <f t="shared" si="1524"/>
        <v>0</v>
      </c>
      <c r="AA555" s="18">
        <f t="shared" si="1524"/>
        <v>0</v>
      </c>
      <c r="AB555" s="18">
        <f t="shared" si="1524"/>
        <v>0</v>
      </c>
      <c r="AC555" s="18">
        <f t="shared" si="1415"/>
        <v>0</v>
      </c>
      <c r="AD555" s="18">
        <f t="shared" si="1416"/>
        <v>0</v>
      </c>
      <c r="AE555" s="18">
        <f t="shared" si="1417"/>
        <v>0</v>
      </c>
      <c r="AF555" s="18">
        <f t="shared" si="1524"/>
        <v>0</v>
      </c>
      <c r="AG555" s="18">
        <f t="shared" si="1524"/>
        <v>0</v>
      </c>
      <c r="AH555" s="18">
        <f t="shared" si="1524"/>
        <v>0</v>
      </c>
      <c r="AI555" s="18">
        <f t="shared" si="1390"/>
        <v>0</v>
      </c>
      <c r="AJ555" s="18">
        <f t="shared" si="1391"/>
        <v>0</v>
      </c>
      <c r="AK555" s="18">
        <f t="shared" si="1392"/>
        <v>0</v>
      </c>
      <c r="AL555" s="18">
        <f t="shared" si="1524"/>
        <v>0</v>
      </c>
      <c r="AM555" s="18">
        <f t="shared" si="1394"/>
        <v>0</v>
      </c>
      <c r="AN555" s="18">
        <f t="shared" si="1524"/>
        <v>0</v>
      </c>
      <c r="AO555" s="18">
        <f t="shared" si="1524"/>
        <v>0</v>
      </c>
      <c r="AP555" s="18">
        <f t="shared" si="1524"/>
        <v>0</v>
      </c>
      <c r="AQ555" s="18">
        <f t="shared" si="1396"/>
        <v>0</v>
      </c>
      <c r="AR555" s="18">
        <f t="shared" si="1397"/>
        <v>0</v>
      </c>
      <c r="AS555" s="18">
        <f t="shared" si="1398"/>
        <v>0</v>
      </c>
      <c r="AT555" s="18">
        <f t="shared" si="1524"/>
        <v>0</v>
      </c>
      <c r="AU555" s="18">
        <f t="shared" si="1524"/>
        <v>0</v>
      </c>
      <c r="AV555" s="18">
        <f t="shared" si="1524"/>
        <v>0</v>
      </c>
      <c r="AW555" s="18">
        <f t="shared" si="1400"/>
        <v>0</v>
      </c>
      <c r="AX555" s="18">
        <f t="shared" si="1401"/>
        <v>0</v>
      </c>
      <c r="AY555" s="18">
        <f t="shared" si="1402"/>
        <v>0</v>
      </c>
      <c r="AZ555" s="18">
        <f t="shared" si="1524"/>
        <v>0</v>
      </c>
      <c r="BA555" s="18">
        <f t="shared" si="1524"/>
        <v>0</v>
      </c>
      <c r="BB555" s="18">
        <f t="shared" si="1524"/>
        <v>0</v>
      </c>
      <c r="BC555" s="18">
        <f t="shared" si="1499"/>
        <v>0</v>
      </c>
      <c r="BD555" s="18">
        <f t="shared" si="1500"/>
        <v>0</v>
      </c>
      <c r="BE555" s="18">
        <f t="shared" si="1501"/>
        <v>0</v>
      </c>
      <c r="BF555" s="18">
        <f t="shared" si="1524"/>
        <v>0</v>
      </c>
      <c r="BG555" s="18">
        <f t="shared" si="1524"/>
        <v>0</v>
      </c>
      <c r="BH555" s="18">
        <f t="shared" si="1524"/>
        <v>0</v>
      </c>
      <c r="BI555" s="18">
        <f t="shared" si="1493"/>
        <v>0</v>
      </c>
      <c r="BJ555" s="18">
        <f t="shared" si="1494"/>
        <v>0</v>
      </c>
      <c r="BK555" s="18">
        <f t="shared" si="1495"/>
        <v>0</v>
      </c>
      <c r="BL555" s="18">
        <f t="shared" si="1524"/>
        <v>0</v>
      </c>
      <c r="BM555" s="18">
        <f t="shared" si="1524"/>
        <v>0</v>
      </c>
      <c r="BN555" s="18">
        <f t="shared" si="1524"/>
        <v>0</v>
      </c>
      <c r="BO555" s="18">
        <f t="shared" si="1478"/>
        <v>0</v>
      </c>
      <c r="BP555" s="18">
        <f t="shared" si="1479"/>
        <v>0</v>
      </c>
      <c r="BQ555" s="18">
        <f t="shared" si="1480"/>
        <v>0</v>
      </c>
      <c r="BR555" s="18">
        <f t="shared" si="1524"/>
        <v>0</v>
      </c>
      <c r="BS555" s="18">
        <f t="shared" si="1524"/>
        <v>0</v>
      </c>
      <c r="BT555" s="18">
        <f t="shared" si="1524"/>
        <v>0</v>
      </c>
      <c r="BU555" s="18">
        <f t="shared" si="1481"/>
        <v>0</v>
      </c>
      <c r="BV555" s="18">
        <f t="shared" si="1482"/>
        <v>0</v>
      </c>
      <c r="BW555" s="18">
        <f t="shared" si="1483"/>
        <v>0</v>
      </c>
      <c r="BX555" s="18">
        <f t="shared" si="1524"/>
        <v>0</v>
      </c>
      <c r="BY555" s="18">
        <f t="shared" si="1524"/>
        <v>0</v>
      </c>
      <c r="BZ555" s="18">
        <f t="shared" si="1524"/>
        <v>0</v>
      </c>
      <c r="CA555" s="18">
        <f t="shared" si="1484"/>
        <v>0</v>
      </c>
      <c r="CB555" s="18">
        <f t="shared" si="1485"/>
        <v>0</v>
      </c>
      <c r="CC555" s="18">
        <f t="shared" si="1486"/>
        <v>0</v>
      </c>
      <c r="CD555" s="18">
        <f t="shared" si="1524"/>
        <v>0</v>
      </c>
      <c r="CE555" s="27" t="s">
        <v>1661</v>
      </c>
      <c r="CF555" s="33"/>
    </row>
    <row r="556" spans="1:84" ht="46.8" hidden="1" x14ac:dyDescent="0.3">
      <c r="A556" s="41" t="s">
        <v>106</v>
      </c>
      <c r="B556" s="39">
        <v>400</v>
      </c>
      <c r="C556" s="41"/>
      <c r="D556" s="41"/>
      <c r="E556" s="14" t="s">
        <v>553</v>
      </c>
      <c r="F556" s="18">
        <f t="shared" si="1522"/>
        <v>0</v>
      </c>
      <c r="G556" s="18">
        <f t="shared" si="1522"/>
        <v>0</v>
      </c>
      <c r="H556" s="18">
        <f t="shared" si="1522"/>
        <v>0</v>
      </c>
      <c r="I556" s="18">
        <f t="shared" si="1522"/>
        <v>0</v>
      </c>
      <c r="J556" s="18">
        <f t="shared" si="1522"/>
        <v>0</v>
      </c>
      <c r="K556" s="18">
        <f t="shared" si="1522"/>
        <v>0</v>
      </c>
      <c r="L556" s="18">
        <f t="shared" si="1460"/>
        <v>0</v>
      </c>
      <c r="M556" s="18">
        <f t="shared" si="1461"/>
        <v>0</v>
      </c>
      <c r="N556" s="18">
        <f t="shared" si="1462"/>
        <v>0</v>
      </c>
      <c r="O556" s="18">
        <f t="shared" si="1523"/>
        <v>0</v>
      </c>
      <c r="P556" s="18">
        <f t="shared" si="1523"/>
        <v>0</v>
      </c>
      <c r="Q556" s="18">
        <f t="shared" si="1523"/>
        <v>0</v>
      </c>
      <c r="R556" s="18">
        <f t="shared" si="1523"/>
        <v>0</v>
      </c>
      <c r="S556" s="18">
        <f t="shared" si="1523"/>
        <v>0</v>
      </c>
      <c r="T556" s="18">
        <f t="shared" si="1408"/>
        <v>0</v>
      </c>
      <c r="U556" s="18">
        <f t="shared" si="1409"/>
        <v>0</v>
      </c>
      <c r="V556" s="18">
        <f t="shared" si="1410"/>
        <v>0</v>
      </c>
      <c r="W556" s="18">
        <f t="shared" si="1524"/>
        <v>0</v>
      </c>
      <c r="X556" s="18">
        <f t="shared" si="1524"/>
        <v>0</v>
      </c>
      <c r="Y556" s="18">
        <f t="shared" si="1524"/>
        <v>0</v>
      </c>
      <c r="Z556" s="18">
        <f t="shared" si="1524"/>
        <v>0</v>
      </c>
      <c r="AA556" s="18">
        <f t="shared" si="1524"/>
        <v>0</v>
      </c>
      <c r="AB556" s="18">
        <f t="shared" si="1524"/>
        <v>0</v>
      </c>
      <c r="AC556" s="18">
        <f t="shared" si="1415"/>
        <v>0</v>
      </c>
      <c r="AD556" s="18">
        <f t="shared" si="1416"/>
        <v>0</v>
      </c>
      <c r="AE556" s="18">
        <f t="shared" si="1417"/>
        <v>0</v>
      </c>
      <c r="AF556" s="18">
        <f t="shared" si="1524"/>
        <v>0</v>
      </c>
      <c r="AG556" s="18">
        <f t="shared" si="1524"/>
        <v>0</v>
      </c>
      <c r="AH556" s="18">
        <f t="shared" si="1524"/>
        <v>0</v>
      </c>
      <c r="AI556" s="18">
        <f t="shared" si="1390"/>
        <v>0</v>
      </c>
      <c r="AJ556" s="18">
        <f t="shared" si="1391"/>
        <v>0</v>
      </c>
      <c r="AK556" s="18">
        <f t="shared" si="1392"/>
        <v>0</v>
      </c>
      <c r="AL556" s="18">
        <f t="shared" si="1524"/>
        <v>0</v>
      </c>
      <c r="AM556" s="18">
        <f t="shared" si="1394"/>
        <v>0</v>
      </c>
      <c r="AN556" s="18">
        <f t="shared" si="1524"/>
        <v>0</v>
      </c>
      <c r="AO556" s="18">
        <f t="shared" si="1524"/>
        <v>0</v>
      </c>
      <c r="AP556" s="18">
        <f t="shared" si="1524"/>
        <v>0</v>
      </c>
      <c r="AQ556" s="18">
        <f t="shared" si="1396"/>
        <v>0</v>
      </c>
      <c r="AR556" s="18">
        <f t="shared" si="1397"/>
        <v>0</v>
      </c>
      <c r="AS556" s="18">
        <f t="shared" si="1398"/>
        <v>0</v>
      </c>
      <c r="AT556" s="18">
        <f t="shared" si="1524"/>
        <v>0</v>
      </c>
      <c r="AU556" s="18">
        <f t="shared" si="1524"/>
        <v>0</v>
      </c>
      <c r="AV556" s="18">
        <f t="shared" si="1524"/>
        <v>0</v>
      </c>
      <c r="AW556" s="18">
        <f t="shared" si="1400"/>
        <v>0</v>
      </c>
      <c r="AX556" s="18">
        <f t="shared" si="1401"/>
        <v>0</v>
      </c>
      <c r="AY556" s="18">
        <f t="shared" si="1402"/>
        <v>0</v>
      </c>
      <c r="AZ556" s="18">
        <f t="shared" si="1524"/>
        <v>0</v>
      </c>
      <c r="BA556" s="18">
        <f t="shared" si="1524"/>
        <v>0</v>
      </c>
      <c r="BB556" s="18">
        <f t="shared" si="1524"/>
        <v>0</v>
      </c>
      <c r="BC556" s="18">
        <f t="shared" si="1499"/>
        <v>0</v>
      </c>
      <c r="BD556" s="18">
        <f t="shared" si="1500"/>
        <v>0</v>
      </c>
      <c r="BE556" s="18">
        <f t="shared" si="1501"/>
        <v>0</v>
      </c>
      <c r="BF556" s="18">
        <f t="shared" si="1524"/>
        <v>0</v>
      </c>
      <c r="BG556" s="18">
        <f t="shared" si="1524"/>
        <v>0</v>
      </c>
      <c r="BH556" s="18">
        <f t="shared" si="1524"/>
        <v>0</v>
      </c>
      <c r="BI556" s="18">
        <f t="shared" si="1493"/>
        <v>0</v>
      </c>
      <c r="BJ556" s="18">
        <f t="shared" si="1494"/>
        <v>0</v>
      </c>
      <c r="BK556" s="18">
        <f t="shared" si="1495"/>
        <v>0</v>
      </c>
      <c r="BL556" s="18">
        <f t="shared" si="1524"/>
        <v>0</v>
      </c>
      <c r="BM556" s="18">
        <f t="shared" si="1524"/>
        <v>0</v>
      </c>
      <c r="BN556" s="18">
        <f t="shared" si="1524"/>
        <v>0</v>
      </c>
      <c r="BO556" s="18">
        <f t="shared" si="1478"/>
        <v>0</v>
      </c>
      <c r="BP556" s="18">
        <f t="shared" si="1479"/>
        <v>0</v>
      </c>
      <c r="BQ556" s="18">
        <f t="shared" si="1480"/>
        <v>0</v>
      </c>
      <c r="BR556" s="18">
        <f t="shared" si="1524"/>
        <v>0</v>
      </c>
      <c r="BS556" s="18">
        <f t="shared" si="1524"/>
        <v>0</v>
      </c>
      <c r="BT556" s="18">
        <f t="shared" si="1524"/>
        <v>0</v>
      </c>
      <c r="BU556" s="18">
        <f t="shared" si="1481"/>
        <v>0</v>
      </c>
      <c r="BV556" s="18">
        <f t="shared" si="1482"/>
        <v>0</v>
      </c>
      <c r="BW556" s="18">
        <f t="shared" si="1483"/>
        <v>0</v>
      </c>
      <c r="BX556" s="18">
        <f t="shared" si="1524"/>
        <v>0</v>
      </c>
      <c r="BY556" s="18">
        <f t="shared" si="1524"/>
        <v>0</v>
      </c>
      <c r="BZ556" s="18">
        <f t="shared" si="1524"/>
        <v>0</v>
      </c>
      <c r="CA556" s="18">
        <f t="shared" si="1484"/>
        <v>0</v>
      </c>
      <c r="CB556" s="18">
        <f t="shared" si="1485"/>
        <v>0</v>
      </c>
      <c r="CC556" s="18">
        <f t="shared" si="1486"/>
        <v>0</v>
      </c>
      <c r="CD556" s="18">
        <f t="shared" si="1524"/>
        <v>0</v>
      </c>
      <c r="CE556" s="27" t="s">
        <v>1661</v>
      </c>
      <c r="CF556" s="33"/>
    </row>
    <row r="557" spans="1:84" hidden="1" x14ac:dyDescent="0.3">
      <c r="A557" s="41" t="s">
        <v>106</v>
      </c>
      <c r="B557" s="39">
        <v>410</v>
      </c>
      <c r="C557" s="41"/>
      <c r="D557" s="41"/>
      <c r="E557" s="14" t="s">
        <v>566</v>
      </c>
      <c r="F557" s="18">
        <f t="shared" si="1522"/>
        <v>0</v>
      </c>
      <c r="G557" s="18">
        <f t="shared" si="1522"/>
        <v>0</v>
      </c>
      <c r="H557" s="18">
        <f t="shared" si="1522"/>
        <v>0</v>
      </c>
      <c r="I557" s="18">
        <f t="shared" si="1522"/>
        <v>0</v>
      </c>
      <c r="J557" s="18">
        <f t="shared" si="1522"/>
        <v>0</v>
      </c>
      <c r="K557" s="18">
        <f t="shared" si="1522"/>
        <v>0</v>
      </c>
      <c r="L557" s="18">
        <f t="shared" si="1460"/>
        <v>0</v>
      </c>
      <c r="M557" s="18">
        <f t="shared" si="1461"/>
        <v>0</v>
      </c>
      <c r="N557" s="18">
        <f t="shared" si="1462"/>
        <v>0</v>
      </c>
      <c r="O557" s="18">
        <f t="shared" si="1523"/>
        <v>0</v>
      </c>
      <c r="P557" s="18">
        <f t="shared" si="1523"/>
        <v>0</v>
      </c>
      <c r="Q557" s="18">
        <f t="shared" si="1523"/>
        <v>0</v>
      </c>
      <c r="R557" s="18">
        <f t="shared" si="1523"/>
        <v>0</v>
      </c>
      <c r="S557" s="18">
        <f t="shared" si="1523"/>
        <v>0</v>
      </c>
      <c r="T557" s="18">
        <f t="shared" si="1408"/>
        <v>0</v>
      </c>
      <c r="U557" s="18">
        <f t="shared" si="1409"/>
        <v>0</v>
      </c>
      <c r="V557" s="18">
        <f t="shared" si="1410"/>
        <v>0</v>
      </c>
      <c r="W557" s="18">
        <f t="shared" si="1524"/>
        <v>0</v>
      </c>
      <c r="X557" s="18">
        <f t="shared" si="1524"/>
        <v>0</v>
      </c>
      <c r="Y557" s="18">
        <f t="shared" si="1524"/>
        <v>0</v>
      </c>
      <c r="Z557" s="18">
        <f t="shared" si="1524"/>
        <v>0</v>
      </c>
      <c r="AA557" s="18">
        <f t="shared" si="1524"/>
        <v>0</v>
      </c>
      <c r="AB557" s="18">
        <f t="shared" si="1524"/>
        <v>0</v>
      </c>
      <c r="AC557" s="18">
        <f t="shared" si="1415"/>
        <v>0</v>
      </c>
      <c r="AD557" s="18">
        <f t="shared" si="1416"/>
        <v>0</v>
      </c>
      <c r="AE557" s="18">
        <f t="shared" si="1417"/>
        <v>0</v>
      </c>
      <c r="AF557" s="18">
        <f t="shared" si="1524"/>
        <v>0</v>
      </c>
      <c r="AG557" s="18">
        <f t="shared" si="1524"/>
        <v>0</v>
      </c>
      <c r="AH557" s="18">
        <f t="shared" si="1524"/>
        <v>0</v>
      </c>
      <c r="AI557" s="18">
        <f t="shared" si="1390"/>
        <v>0</v>
      </c>
      <c r="AJ557" s="18">
        <f t="shared" si="1391"/>
        <v>0</v>
      </c>
      <c r="AK557" s="18">
        <f t="shared" si="1392"/>
        <v>0</v>
      </c>
      <c r="AL557" s="18">
        <f t="shared" si="1524"/>
        <v>0</v>
      </c>
      <c r="AM557" s="18">
        <f t="shared" si="1394"/>
        <v>0</v>
      </c>
      <c r="AN557" s="18">
        <f t="shared" si="1524"/>
        <v>0</v>
      </c>
      <c r="AO557" s="18">
        <f t="shared" si="1524"/>
        <v>0</v>
      </c>
      <c r="AP557" s="18">
        <f t="shared" si="1524"/>
        <v>0</v>
      </c>
      <c r="AQ557" s="18">
        <f t="shared" si="1396"/>
        <v>0</v>
      </c>
      <c r="AR557" s="18">
        <f t="shared" si="1397"/>
        <v>0</v>
      </c>
      <c r="AS557" s="18">
        <f t="shared" si="1398"/>
        <v>0</v>
      </c>
      <c r="AT557" s="18">
        <f t="shared" si="1524"/>
        <v>0</v>
      </c>
      <c r="AU557" s="18">
        <f t="shared" si="1524"/>
        <v>0</v>
      </c>
      <c r="AV557" s="18">
        <f t="shared" si="1524"/>
        <v>0</v>
      </c>
      <c r="AW557" s="18">
        <f t="shared" si="1400"/>
        <v>0</v>
      </c>
      <c r="AX557" s="18">
        <f t="shared" si="1401"/>
        <v>0</v>
      </c>
      <c r="AY557" s="18">
        <f t="shared" si="1402"/>
        <v>0</v>
      </c>
      <c r="AZ557" s="18">
        <f t="shared" si="1524"/>
        <v>0</v>
      </c>
      <c r="BA557" s="18">
        <f t="shared" si="1524"/>
        <v>0</v>
      </c>
      <c r="BB557" s="18">
        <f t="shared" si="1524"/>
        <v>0</v>
      </c>
      <c r="BC557" s="18">
        <f t="shared" si="1499"/>
        <v>0</v>
      </c>
      <c r="BD557" s="18">
        <f t="shared" si="1500"/>
        <v>0</v>
      </c>
      <c r="BE557" s="18">
        <f t="shared" si="1501"/>
        <v>0</v>
      </c>
      <c r="BF557" s="18">
        <f t="shared" si="1524"/>
        <v>0</v>
      </c>
      <c r="BG557" s="18">
        <f t="shared" si="1524"/>
        <v>0</v>
      </c>
      <c r="BH557" s="18">
        <f t="shared" si="1524"/>
        <v>0</v>
      </c>
      <c r="BI557" s="18">
        <f t="shared" si="1493"/>
        <v>0</v>
      </c>
      <c r="BJ557" s="18">
        <f t="shared" si="1494"/>
        <v>0</v>
      </c>
      <c r="BK557" s="18">
        <f t="shared" si="1495"/>
        <v>0</v>
      </c>
      <c r="BL557" s="18">
        <f t="shared" si="1524"/>
        <v>0</v>
      </c>
      <c r="BM557" s="18">
        <f t="shared" si="1524"/>
        <v>0</v>
      </c>
      <c r="BN557" s="18">
        <f t="shared" si="1524"/>
        <v>0</v>
      </c>
      <c r="BO557" s="18">
        <f t="shared" si="1478"/>
        <v>0</v>
      </c>
      <c r="BP557" s="18">
        <f t="shared" si="1479"/>
        <v>0</v>
      </c>
      <c r="BQ557" s="18">
        <f t="shared" si="1480"/>
        <v>0</v>
      </c>
      <c r="BR557" s="18">
        <f t="shared" si="1524"/>
        <v>0</v>
      </c>
      <c r="BS557" s="18">
        <f t="shared" si="1524"/>
        <v>0</v>
      </c>
      <c r="BT557" s="18">
        <f t="shared" si="1524"/>
        <v>0</v>
      </c>
      <c r="BU557" s="18">
        <f t="shared" si="1481"/>
        <v>0</v>
      </c>
      <c r="BV557" s="18">
        <f t="shared" si="1482"/>
        <v>0</v>
      </c>
      <c r="BW557" s="18">
        <f t="shared" si="1483"/>
        <v>0</v>
      </c>
      <c r="BX557" s="18">
        <f t="shared" si="1524"/>
        <v>0</v>
      </c>
      <c r="BY557" s="18">
        <f t="shared" si="1524"/>
        <v>0</v>
      </c>
      <c r="BZ557" s="18">
        <f t="shared" si="1524"/>
        <v>0</v>
      </c>
      <c r="CA557" s="18">
        <f t="shared" si="1484"/>
        <v>0</v>
      </c>
      <c r="CB557" s="18">
        <f t="shared" si="1485"/>
        <v>0</v>
      </c>
      <c r="CC557" s="18">
        <f t="shared" si="1486"/>
        <v>0</v>
      </c>
      <c r="CD557" s="18">
        <f t="shared" si="1524"/>
        <v>0</v>
      </c>
      <c r="CE557" s="27" t="s">
        <v>1661</v>
      </c>
      <c r="CF557" s="33"/>
    </row>
    <row r="558" spans="1:84" hidden="1" x14ac:dyDescent="0.3">
      <c r="A558" s="41" t="s">
        <v>106</v>
      </c>
      <c r="B558" s="39">
        <v>410</v>
      </c>
      <c r="C558" s="41" t="s">
        <v>103</v>
      </c>
      <c r="D558" s="41" t="s">
        <v>5</v>
      </c>
      <c r="E558" s="14" t="s">
        <v>544</v>
      </c>
      <c r="F558" s="18"/>
      <c r="G558" s="18"/>
      <c r="H558" s="18"/>
      <c r="I558" s="18"/>
      <c r="J558" s="18"/>
      <c r="K558" s="18"/>
      <c r="L558" s="18">
        <f t="shared" si="1460"/>
        <v>0</v>
      </c>
      <c r="M558" s="18">
        <f t="shared" si="1461"/>
        <v>0</v>
      </c>
      <c r="N558" s="18">
        <f t="shared" si="1462"/>
        <v>0</v>
      </c>
      <c r="O558" s="18"/>
      <c r="P558" s="18"/>
      <c r="Q558" s="18"/>
      <c r="R558" s="18"/>
      <c r="S558" s="18"/>
      <c r="T558" s="18">
        <f t="shared" si="1408"/>
        <v>0</v>
      </c>
      <c r="U558" s="18">
        <f t="shared" si="1409"/>
        <v>0</v>
      </c>
      <c r="V558" s="18">
        <f t="shared" si="1410"/>
        <v>0</v>
      </c>
      <c r="W558" s="18"/>
      <c r="X558" s="18"/>
      <c r="Y558" s="18"/>
      <c r="Z558" s="18"/>
      <c r="AA558" s="18"/>
      <c r="AB558" s="18"/>
      <c r="AC558" s="18">
        <f t="shared" si="1415"/>
        <v>0</v>
      </c>
      <c r="AD558" s="18">
        <f t="shared" si="1416"/>
        <v>0</v>
      </c>
      <c r="AE558" s="18">
        <f t="shared" si="1417"/>
        <v>0</v>
      </c>
      <c r="AF558" s="18"/>
      <c r="AG558" s="18"/>
      <c r="AH558" s="18"/>
      <c r="AI558" s="18">
        <f t="shared" si="1390"/>
        <v>0</v>
      </c>
      <c r="AJ558" s="18">
        <f t="shared" si="1391"/>
        <v>0</v>
      </c>
      <c r="AK558" s="18">
        <f t="shared" si="1392"/>
        <v>0</v>
      </c>
      <c r="AL558" s="18"/>
      <c r="AM558" s="18">
        <f t="shared" si="1394"/>
        <v>0</v>
      </c>
      <c r="AN558" s="18"/>
      <c r="AO558" s="18"/>
      <c r="AP558" s="18"/>
      <c r="AQ558" s="18">
        <f t="shared" si="1396"/>
        <v>0</v>
      </c>
      <c r="AR558" s="18">
        <f t="shared" si="1397"/>
        <v>0</v>
      </c>
      <c r="AS558" s="18">
        <f t="shared" si="1398"/>
        <v>0</v>
      </c>
      <c r="AT558" s="18"/>
      <c r="AU558" s="18"/>
      <c r="AV558" s="18"/>
      <c r="AW558" s="18">
        <f t="shared" si="1400"/>
        <v>0</v>
      </c>
      <c r="AX558" s="18">
        <f t="shared" si="1401"/>
        <v>0</v>
      </c>
      <c r="AY558" s="18">
        <f t="shared" si="1402"/>
        <v>0</v>
      </c>
      <c r="AZ558" s="18"/>
      <c r="BA558" s="18"/>
      <c r="BB558" s="18"/>
      <c r="BC558" s="18">
        <f t="shared" si="1499"/>
        <v>0</v>
      </c>
      <c r="BD558" s="18">
        <f t="shared" si="1500"/>
        <v>0</v>
      </c>
      <c r="BE558" s="18">
        <f t="shared" si="1501"/>
        <v>0</v>
      </c>
      <c r="BF558" s="18"/>
      <c r="BG558" s="18"/>
      <c r="BH558" s="18"/>
      <c r="BI558" s="18">
        <f t="shared" si="1493"/>
        <v>0</v>
      </c>
      <c r="BJ558" s="18">
        <f t="shared" si="1494"/>
        <v>0</v>
      </c>
      <c r="BK558" s="18">
        <f t="shared" si="1495"/>
        <v>0</v>
      </c>
      <c r="BL558" s="18"/>
      <c r="BM558" s="18"/>
      <c r="BN558" s="18"/>
      <c r="BO558" s="18">
        <f t="shared" si="1478"/>
        <v>0</v>
      </c>
      <c r="BP558" s="18">
        <f t="shared" si="1479"/>
        <v>0</v>
      </c>
      <c r="BQ558" s="18">
        <f t="shared" si="1480"/>
        <v>0</v>
      </c>
      <c r="BR558" s="18"/>
      <c r="BS558" s="18"/>
      <c r="BT558" s="18"/>
      <c r="BU558" s="18">
        <f t="shared" si="1481"/>
        <v>0</v>
      </c>
      <c r="BV558" s="18">
        <f t="shared" si="1482"/>
        <v>0</v>
      </c>
      <c r="BW558" s="18">
        <f t="shared" si="1483"/>
        <v>0</v>
      </c>
      <c r="BX558" s="18"/>
      <c r="BY558" s="18"/>
      <c r="BZ558" s="18"/>
      <c r="CA558" s="18">
        <f t="shared" si="1484"/>
        <v>0</v>
      </c>
      <c r="CB558" s="18">
        <f t="shared" si="1485"/>
        <v>0</v>
      </c>
      <c r="CC558" s="18">
        <f t="shared" si="1486"/>
        <v>0</v>
      </c>
      <c r="CD558" s="18"/>
      <c r="CE558" s="27" t="s">
        <v>1661</v>
      </c>
      <c r="CF558" s="33"/>
    </row>
    <row r="559" spans="1:84" ht="46.8" x14ac:dyDescent="0.3">
      <c r="A559" s="41" t="s">
        <v>548</v>
      </c>
      <c r="B559" s="39"/>
      <c r="C559" s="41"/>
      <c r="D559" s="41"/>
      <c r="E559" s="14" t="s">
        <v>1156</v>
      </c>
      <c r="F559" s="18">
        <f t="shared" ref="F559:K561" si="1525">F560</f>
        <v>83756.600000000006</v>
      </c>
      <c r="G559" s="18">
        <f t="shared" si="1525"/>
        <v>110000</v>
      </c>
      <c r="H559" s="18">
        <f t="shared" si="1525"/>
        <v>0</v>
      </c>
      <c r="I559" s="18">
        <f t="shared" si="1525"/>
        <v>0</v>
      </c>
      <c r="J559" s="18">
        <f t="shared" si="1525"/>
        <v>0</v>
      </c>
      <c r="K559" s="18">
        <f t="shared" si="1525"/>
        <v>0</v>
      </c>
      <c r="L559" s="18">
        <f t="shared" si="1460"/>
        <v>83756.600000000006</v>
      </c>
      <c r="M559" s="18">
        <f t="shared" si="1461"/>
        <v>110000</v>
      </c>
      <c r="N559" s="18">
        <f t="shared" si="1462"/>
        <v>0</v>
      </c>
      <c r="O559" s="18">
        <f t="shared" ref="O559:S561" si="1526">O560</f>
        <v>0</v>
      </c>
      <c r="P559" s="18">
        <f t="shared" si="1526"/>
        <v>0</v>
      </c>
      <c r="Q559" s="18">
        <f t="shared" si="1526"/>
        <v>0</v>
      </c>
      <c r="R559" s="18">
        <f t="shared" si="1526"/>
        <v>0</v>
      </c>
      <c r="S559" s="18">
        <f t="shared" si="1526"/>
        <v>0</v>
      </c>
      <c r="T559" s="18">
        <f t="shared" si="1408"/>
        <v>83756.600000000006</v>
      </c>
      <c r="U559" s="18">
        <f t="shared" si="1409"/>
        <v>110000</v>
      </c>
      <c r="V559" s="18">
        <f t="shared" si="1410"/>
        <v>0</v>
      </c>
      <c r="W559" s="18">
        <f t="shared" ref="W559:CD561" si="1527">W560</f>
        <v>0</v>
      </c>
      <c r="X559" s="18">
        <f t="shared" si="1527"/>
        <v>0</v>
      </c>
      <c r="Y559" s="18">
        <f t="shared" si="1527"/>
        <v>0</v>
      </c>
      <c r="Z559" s="18">
        <f t="shared" si="1527"/>
        <v>0</v>
      </c>
      <c r="AA559" s="18">
        <f t="shared" si="1527"/>
        <v>0</v>
      </c>
      <c r="AB559" s="18">
        <f t="shared" si="1527"/>
        <v>0</v>
      </c>
      <c r="AC559" s="18">
        <f t="shared" si="1415"/>
        <v>83756.600000000006</v>
      </c>
      <c r="AD559" s="18">
        <f t="shared" si="1416"/>
        <v>110000</v>
      </c>
      <c r="AE559" s="18">
        <f t="shared" si="1417"/>
        <v>0</v>
      </c>
      <c r="AF559" s="18">
        <f t="shared" si="1527"/>
        <v>0</v>
      </c>
      <c r="AG559" s="18">
        <f t="shared" si="1527"/>
        <v>0</v>
      </c>
      <c r="AH559" s="18">
        <f t="shared" si="1527"/>
        <v>0</v>
      </c>
      <c r="AI559" s="18">
        <f t="shared" si="1390"/>
        <v>83756.600000000006</v>
      </c>
      <c r="AJ559" s="18">
        <f t="shared" si="1391"/>
        <v>110000</v>
      </c>
      <c r="AK559" s="18">
        <f t="shared" si="1392"/>
        <v>0</v>
      </c>
      <c r="AL559" s="18">
        <f t="shared" si="1527"/>
        <v>0</v>
      </c>
      <c r="AM559" s="18">
        <f t="shared" si="1394"/>
        <v>83756.600000000006</v>
      </c>
      <c r="AN559" s="18">
        <f t="shared" si="1527"/>
        <v>-41800</v>
      </c>
      <c r="AO559" s="18">
        <f t="shared" si="1527"/>
        <v>41800</v>
      </c>
      <c r="AP559" s="18">
        <f t="shared" si="1527"/>
        <v>0</v>
      </c>
      <c r="AQ559" s="18">
        <f t="shared" si="1396"/>
        <v>41956.600000000006</v>
      </c>
      <c r="AR559" s="18">
        <f t="shared" si="1397"/>
        <v>151800</v>
      </c>
      <c r="AS559" s="18">
        <f t="shared" si="1398"/>
        <v>0</v>
      </c>
      <c r="AT559" s="18">
        <f t="shared" si="1527"/>
        <v>0</v>
      </c>
      <c r="AU559" s="18">
        <f t="shared" si="1527"/>
        <v>0</v>
      </c>
      <c r="AV559" s="18">
        <f t="shared" si="1527"/>
        <v>0</v>
      </c>
      <c r="AW559" s="18">
        <f t="shared" si="1400"/>
        <v>41956.600000000006</v>
      </c>
      <c r="AX559" s="18">
        <f t="shared" si="1401"/>
        <v>151800</v>
      </c>
      <c r="AY559" s="18">
        <f t="shared" si="1402"/>
        <v>0</v>
      </c>
      <c r="AZ559" s="18">
        <f t="shared" si="1527"/>
        <v>-14.986000000000001</v>
      </c>
      <c r="BA559" s="18">
        <f t="shared" si="1527"/>
        <v>-115378.443</v>
      </c>
      <c r="BB559" s="18">
        <f t="shared" si="1527"/>
        <v>115393.429</v>
      </c>
      <c r="BC559" s="18">
        <f t="shared" si="1499"/>
        <v>41941.614000000009</v>
      </c>
      <c r="BD559" s="18">
        <f t="shared" si="1500"/>
        <v>36421.557000000001</v>
      </c>
      <c r="BE559" s="18">
        <f t="shared" si="1501"/>
        <v>115393.429</v>
      </c>
      <c r="BF559" s="18">
        <f t="shared" si="1527"/>
        <v>0</v>
      </c>
      <c r="BG559" s="18">
        <f t="shared" si="1527"/>
        <v>0</v>
      </c>
      <c r="BH559" s="18">
        <f t="shared" si="1527"/>
        <v>0</v>
      </c>
      <c r="BI559" s="18">
        <f t="shared" si="1493"/>
        <v>41941.614000000009</v>
      </c>
      <c r="BJ559" s="18">
        <f t="shared" si="1494"/>
        <v>36421.557000000001</v>
      </c>
      <c r="BK559" s="18">
        <f t="shared" si="1495"/>
        <v>115393.429</v>
      </c>
      <c r="BL559" s="18">
        <f t="shared" si="1527"/>
        <v>0</v>
      </c>
      <c r="BM559" s="18">
        <f t="shared" si="1527"/>
        <v>0</v>
      </c>
      <c r="BN559" s="18">
        <f t="shared" si="1527"/>
        <v>0</v>
      </c>
      <c r="BO559" s="18">
        <f t="shared" si="1478"/>
        <v>41941.614000000009</v>
      </c>
      <c r="BP559" s="18">
        <f t="shared" si="1479"/>
        <v>36421.557000000001</v>
      </c>
      <c r="BQ559" s="18">
        <f t="shared" si="1480"/>
        <v>115393.429</v>
      </c>
      <c r="BR559" s="18">
        <f t="shared" si="1527"/>
        <v>0</v>
      </c>
      <c r="BS559" s="18">
        <f t="shared" si="1527"/>
        <v>0</v>
      </c>
      <c r="BT559" s="18">
        <f t="shared" si="1527"/>
        <v>0</v>
      </c>
      <c r="BU559" s="18">
        <f t="shared" si="1481"/>
        <v>41941.614000000009</v>
      </c>
      <c r="BV559" s="18">
        <f t="shared" si="1482"/>
        <v>36421.557000000001</v>
      </c>
      <c r="BW559" s="18">
        <f t="shared" si="1483"/>
        <v>115393.429</v>
      </c>
      <c r="BX559" s="18">
        <f t="shared" si="1527"/>
        <v>0</v>
      </c>
      <c r="BY559" s="18">
        <f t="shared" si="1527"/>
        <v>0</v>
      </c>
      <c r="BZ559" s="18">
        <f t="shared" si="1527"/>
        <v>0</v>
      </c>
      <c r="CA559" s="18">
        <f t="shared" si="1484"/>
        <v>41941.614000000009</v>
      </c>
      <c r="CB559" s="18">
        <f t="shared" si="1485"/>
        <v>36421.557000000001</v>
      </c>
      <c r="CC559" s="18">
        <f t="shared" si="1486"/>
        <v>115393.429</v>
      </c>
      <c r="CD559" s="18">
        <f t="shared" si="1527"/>
        <v>0</v>
      </c>
      <c r="CE559" s="27"/>
      <c r="CF559" s="33"/>
    </row>
    <row r="560" spans="1:84" ht="46.8" x14ac:dyDescent="0.3">
      <c r="A560" s="41" t="s">
        <v>548</v>
      </c>
      <c r="B560" s="39">
        <v>400</v>
      </c>
      <c r="C560" s="41"/>
      <c r="D560" s="41"/>
      <c r="E560" s="14" t="s">
        <v>553</v>
      </c>
      <c r="F560" s="18">
        <f t="shared" si="1525"/>
        <v>83756.600000000006</v>
      </c>
      <c r="G560" s="18">
        <f t="shared" si="1525"/>
        <v>110000</v>
      </c>
      <c r="H560" s="18">
        <f t="shared" si="1525"/>
        <v>0</v>
      </c>
      <c r="I560" s="18">
        <f t="shared" si="1525"/>
        <v>0</v>
      </c>
      <c r="J560" s="18">
        <f t="shared" si="1525"/>
        <v>0</v>
      </c>
      <c r="K560" s="18">
        <f t="shared" si="1525"/>
        <v>0</v>
      </c>
      <c r="L560" s="18">
        <f t="shared" si="1460"/>
        <v>83756.600000000006</v>
      </c>
      <c r="M560" s="18">
        <f t="shared" si="1461"/>
        <v>110000</v>
      </c>
      <c r="N560" s="18">
        <f t="shared" si="1462"/>
        <v>0</v>
      </c>
      <c r="O560" s="18">
        <f t="shared" si="1526"/>
        <v>0</v>
      </c>
      <c r="P560" s="18">
        <f t="shared" si="1526"/>
        <v>0</v>
      </c>
      <c r="Q560" s="18">
        <f t="shared" si="1526"/>
        <v>0</v>
      </c>
      <c r="R560" s="18">
        <f t="shared" si="1526"/>
        <v>0</v>
      </c>
      <c r="S560" s="18">
        <f t="shared" si="1526"/>
        <v>0</v>
      </c>
      <c r="T560" s="18">
        <f t="shared" si="1408"/>
        <v>83756.600000000006</v>
      </c>
      <c r="U560" s="18">
        <f t="shared" si="1409"/>
        <v>110000</v>
      </c>
      <c r="V560" s="18">
        <f t="shared" si="1410"/>
        <v>0</v>
      </c>
      <c r="W560" s="18">
        <f t="shared" si="1527"/>
        <v>0</v>
      </c>
      <c r="X560" s="18">
        <f t="shared" si="1527"/>
        <v>0</v>
      </c>
      <c r="Y560" s="18">
        <f t="shared" si="1527"/>
        <v>0</v>
      </c>
      <c r="Z560" s="18">
        <f t="shared" si="1527"/>
        <v>0</v>
      </c>
      <c r="AA560" s="18">
        <f t="shared" si="1527"/>
        <v>0</v>
      </c>
      <c r="AB560" s="18">
        <f t="shared" si="1527"/>
        <v>0</v>
      </c>
      <c r="AC560" s="18">
        <f t="shared" si="1415"/>
        <v>83756.600000000006</v>
      </c>
      <c r="AD560" s="18">
        <f t="shared" si="1416"/>
        <v>110000</v>
      </c>
      <c r="AE560" s="18">
        <f t="shared" si="1417"/>
        <v>0</v>
      </c>
      <c r="AF560" s="18">
        <f t="shared" si="1527"/>
        <v>0</v>
      </c>
      <c r="AG560" s="18">
        <f t="shared" si="1527"/>
        <v>0</v>
      </c>
      <c r="AH560" s="18">
        <f t="shared" si="1527"/>
        <v>0</v>
      </c>
      <c r="AI560" s="18">
        <f t="shared" si="1390"/>
        <v>83756.600000000006</v>
      </c>
      <c r="AJ560" s="18">
        <f t="shared" si="1391"/>
        <v>110000</v>
      </c>
      <c r="AK560" s="18">
        <f t="shared" si="1392"/>
        <v>0</v>
      </c>
      <c r="AL560" s="18">
        <f t="shared" si="1527"/>
        <v>0</v>
      </c>
      <c r="AM560" s="18">
        <f t="shared" si="1394"/>
        <v>83756.600000000006</v>
      </c>
      <c r="AN560" s="18">
        <f t="shared" si="1527"/>
        <v>-41800</v>
      </c>
      <c r="AO560" s="18">
        <f t="shared" si="1527"/>
        <v>41800</v>
      </c>
      <c r="AP560" s="18">
        <f t="shared" si="1527"/>
        <v>0</v>
      </c>
      <c r="AQ560" s="18">
        <f t="shared" si="1396"/>
        <v>41956.600000000006</v>
      </c>
      <c r="AR560" s="18">
        <f t="shared" si="1397"/>
        <v>151800</v>
      </c>
      <c r="AS560" s="18">
        <f t="shared" si="1398"/>
        <v>0</v>
      </c>
      <c r="AT560" s="18">
        <f t="shared" si="1527"/>
        <v>0</v>
      </c>
      <c r="AU560" s="18">
        <f t="shared" si="1527"/>
        <v>0</v>
      </c>
      <c r="AV560" s="18">
        <f t="shared" si="1527"/>
        <v>0</v>
      </c>
      <c r="AW560" s="18">
        <f t="shared" si="1400"/>
        <v>41956.600000000006</v>
      </c>
      <c r="AX560" s="18">
        <f t="shared" si="1401"/>
        <v>151800</v>
      </c>
      <c r="AY560" s="18">
        <f t="shared" si="1402"/>
        <v>0</v>
      </c>
      <c r="AZ560" s="18">
        <f t="shared" si="1527"/>
        <v>-14.986000000000001</v>
      </c>
      <c r="BA560" s="18">
        <f t="shared" si="1527"/>
        <v>-115378.443</v>
      </c>
      <c r="BB560" s="18">
        <f t="shared" si="1527"/>
        <v>115393.429</v>
      </c>
      <c r="BC560" s="18">
        <f t="shared" si="1499"/>
        <v>41941.614000000009</v>
      </c>
      <c r="BD560" s="18">
        <f t="shared" si="1500"/>
        <v>36421.557000000001</v>
      </c>
      <c r="BE560" s="18">
        <f t="shared" si="1501"/>
        <v>115393.429</v>
      </c>
      <c r="BF560" s="18">
        <f t="shared" si="1527"/>
        <v>0</v>
      </c>
      <c r="BG560" s="18">
        <f t="shared" si="1527"/>
        <v>0</v>
      </c>
      <c r="BH560" s="18">
        <f t="shared" si="1527"/>
        <v>0</v>
      </c>
      <c r="BI560" s="18">
        <f t="shared" si="1493"/>
        <v>41941.614000000009</v>
      </c>
      <c r="BJ560" s="18">
        <f t="shared" si="1494"/>
        <v>36421.557000000001</v>
      </c>
      <c r="BK560" s="18">
        <f t="shared" si="1495"/>
        <v>115393.429</v>
      </c>
      <c r="BL560" s="18">
        <f t="shared" si="1527"/>
        <v>0</v>
      </c>
      <c r="BM560" s="18">
        <f t="shared" si="1527"/>
        <v>0</v>
      </c>
      <c r="BN560" s="18">
        <f t="shared" si="1527"/>
        <v>0</v>
      </c>
      <c r="BO560" s="18">
        <f t="shared" si="1478"/>
        <v>41941.614000000009</v>
      </c>
      <c r="BP560" s="18">
        <f t="shared" si="1479"/>
        <v>36421.557000000001</v>
      </c>
      <c r="BQ560" s="18">
        <f t="shared" si="1480"/>
        <v>115393.429</v>
      </c>
      <c r="BR560" s="18">
        <f t="shared" si="1527"/>
        <v>0</v>
      </c>
      <c r="BS560" s="18">
        <f t="shared" si="1527"/>
        <v>0</v>
      </c>
      <c r="BT560" s="18">
        <f t="shared" si="1527"/>
        <v>0</v>
      </c>
      <c r="BU560" s="18">
        <f t="shared" si="1481"/>
        <v>41941.614000000009</v>
      </c>
      <c r="BV560" s="18">
        <f t="shared" si="1482"/>
        <v>36421.557000000001</v>
      </c>
      <c r="BW560" s="18">
        <f t="shared" si="1483"/>
        <v>115393.429</v>
      </c>
      <c r="BX560" s="18">
        <f t="shared" si="1527"/>
        <v>0</v>
      </c>
      <c r="BY560" s="18">
        <f t="shared" si="1527"/>
        <v>0</v>
      </c>
      <c r="BZ560" s="18">
        <f t="shared" si="1527"/>
        <v>0</v>
      </c>
      <c r="CA560" s="18">
        <f t="shared" si="1484"/>
        <v>41941.614000000009</v>
      </c>
      <c r="CB560" s="18">
        <f t="shared" si="1485"/>
        <v>36421.557000000001</v>
      </c>
      <c r="CC560" s="18">
        <f t="shared" si="1486"/>
        <v>115393.429</v>
      </c>
      <c r="CD560" s="18">
        <f t="shared" si="1527"/>
        <v>0</v>
      </c>
      <c r="CE560" s="27"/>
      <c r="CF560" s="33"/>
    </row>
    <row r="561" spans="1:84" x14ac:dyDescent="0.3">
      <c r="A561" s="41" t="s">
        <v>548</v>
      </c>
      <c r="B561" s="39">
        <v>410</v>
      </c>
      <c r="C561" s="41"/>
      <c r="D561" s="41"/>
      <c r="E561" s="14" t="s">
        <v>566</v>
      </c>
      <c r="F561" s="18">
        <f t="shared" si="1525"/>
        <v>83756.600000000006</v>
      </c>
      <c r="G561" s="18">
        <f t="shared" si="1525"/>
        <v>110000</v>
      </c>
      <c r="H561" s="18">
        <f t="shared" si="1525"/>
        <v>0</v>
      </c>
      <c r="I561" s="18">
        <f t="shared" si="1525"/>
        <v>0</v>
      </c>
      <c r="J561" s="18">
        <f t="shared" si="1525"/>
        <v>0</v>
      </c>
      <c r="K561" s="18">
        <f t="shared" si="1525"/>
        <v>0</v>
      </c>
      <c r="L561" s="18">
        <f t="shared" si="1460"/>
        <v>83756.600000000006</v>
      </c>
      <c r="M561" s="18">
        <f t="shared" si="1461"/>
        <v>110000</v>
      </c>
      <c r="N561" s="18">
        <f t="shared" si="1462"/>
        <v>0</v>
      </c>
      <c r="O561" s="18">
        <f t="shared" si="1526"/>
        <v>0</v>
      </c>
      <c r="P561" s="18">
        <f t="shared" si="1526"/>
        <v>0</v>
      </c>
      <c r="Q561" s="18">
        <f t="shared" si="1526"/>
        <v>0</v>
      </c>
      <c r="R561" s="18">
        <f t="shared" si="1526"/>
        <v>0</v>
      </c>
      <c r="S561" s="18">
        <f t="shared" si="1526"/>
        <v>0</v>
      </c>
      <c r="T561" s="18">
        <f t="shared" si="1408"/>
        <v>83756.600000000006</v>
      </c>
      <c r="U561" s="18">
        <f t="shared" si="1409"/>
        <v>110000</v>
      </c>
      <c r="V561" s="18">
        <f t="shared" si="1410"/>
        <v>0</v>
      </c>
      <c r="W561" s="18">
        <f t="shared" si="1527"/>
        <v>0</v>
      </c>
      <c r="X561" s="18">
        <f t="shared" si="1527"/>
        <v>0</v>
      </c>
      <c r="Y561" s="18">
        <f t="shared" si="1527"/>
        <v>0</v>
      </c>
      <c r="Z561" s="18">
        <f t="shared" si="1527"/>
        <v>0</v>
      </c>
      <c r="AA561" s="18">
        <f t="shared" si="1527"/>
        <v>0</v>
      </c>
      <c r="AB561" s="18">
        <f t="shared" si="1527"/>
        <v>0</v>
      </c>
      <c r="AC561" s="18">
        <f t="shared" si="1415"/>
        <v>83756.600000000006</v>
      </c>
      <c r="AD561" s="18">
        <f t="shared" si="1416"/>
        <v>110000</v>
      </c>
      <c r="AE561" s="18">
        <f t="shared" si="1417"/>
        <v>0</v>
      </c>
      <c r="AF561" s="18">
        <f t="shared" si="1527"/>
        <v>0</v>
      </c>
      <c r="AG561" s="18">
        <f t="shared" si="1527"/>
        <v>0</v>
      </c>
      <c r="AH561" s="18">
        <f t="shared" si="1527"/>
        <v>0</v>
      </c>
      <c r="AI561" s="18">
        <f t="shared" si="1390"/>
        <v>83756.600000000006</v>
      </c>
      <c r="AJ561" s="18">
        <f t="shared" si="1391"/>
        <v>110000</v>
      </c>
      <c r="AK561" s="18">
        <f t="shared" si="1392"/>
        <v>0</v>
      </c>
      <c r="AL561" s="18">
        <f t="shared" si="1527"/>
        <v>0</v>
      </c>
      <c r="AM561" s="18">
        <f t="shared" si="1394"/>
        <v>83756.600000000006</v>
      </c>
      <c r="AN561" s="18">
        <f t="shared" si="1527"/>
        <v>-41800</v>
      </c>
      <c r="AO561" s="18">
        <f t="shared" si="1527"/>
        <v>41800</v>
      </c>
      <c r="AP561" s="18">
        <f t="shared" si="1527"/>
        <v>0</v>
      </c>
      <c r="AQ561" s="18">
        <f t="shared" si="1396"/>
        <v>41956.600000000006</v>
      </c>
      <c r="AR561" s="18">
        <f t="shared" si="1397"/>
        <v>151800</v>
      </c>
      <c r="AS561" s="18">
        <f t="shared" si="1398"/>
        <v>0</v>
      </c>
      <c r="AT561" s="18">
        <f t="shared" si="1527"/>
        <v>0</v>
      </c>
      <c r="AU561" s="18">
        <f t="shared" si="1527"/>
        <v>0</v>
      </c>
      <c r="AV561" s="18">
        <f t="shared" si="1527"/>
        <v>0</v>
      </c>
      <c r="AW561" s="18">
        <f t="shared" si="1400"/>
        <v>41956.600000000006</v>
      </c>
      <c r="AX561" s="18">
        <f t="shared" si="1401"/>
        <v>151800</v>
      </c>
      <c r="AY561" s="18">
        <f t="shared" si="1402"/>
        <v>0</v>
      </c>
      <c r="AZ561" s="18">
        <f t="shared" si="1527"/>
        <v>-14.986000000000001</v>
      </c>
      <c r="BA561" s="18">
        <f t="shared" si="1527"/>
        <v>-115378.443</v>
      </c>
      <c r="BB561" s="18">
        <f t="shared" si="1527"/>
        <v>115393.429</v>
      </c>
      <c r="BC561" s="18">
        <f t="shared" si="1499"/>
        <v>41941.614000000009</v>
      </c>
      <c r="BD561" s="18">
        <f t="shared" si="1500"/>
        <v>36421.557000000001</v>
      </c>
      <c r="BE561" s="18">
        <f t="shared" si="1501"/>
        <v>115393.429</v>
      </c>
      <c r="BF561" s="18">
        <f t="shared" si="1527"/>
        <v>0</v>
      </c>
      <c r="BG561" s="18">
        <f t="shared" si="1527"/>
        <v>0</v>
      </c>
      <c r="BH561" s="18">
        <f t="shared" si="1527"/>
        <v>0</v>
      </c>
      <c r="BI561" s="18">
        <f t="shared" si="1493"/>
        <v>41941.614000000009</v>
      </c>
      <c r="BJ561" s="18">
        <f t="shared" si="1494"/>
        <v>36421.557000000001</v>
      </c>
      <c r="BK561" s="18">
        <f t="shared" si="1495"/>
        <v>115393.429</v>
      </c>
      <c r="BL561" s="18">
        <f t="shared" si="1527"/>
        <v>0</v>
      </c>
      <c r="BM561" s="18">
        <f t="shared" si="1527"/>
        <v>0</v>
      </c>
      <c r="BN561" s="18">
        <f t="shared" si="1527"/>
        <v>0</v>
      </c>
      <c r="BO561" s="18">
        <f t="shared" si="1478"/>
        <v>41941.614000000009</v>
      </c>
      <c r="BP561" s="18">
        <f t="shared" si="1479"/>
        <v>36421.557000000001</v>
      </c>
      <c r="BQ561" s="18">
        <f t="shared" si="1480"/>
        <v>115393.429</v>
      </c>
      <c r="BR561" s="18">
        <f t="shared" si="1527"/>
        <v>0</v>
      </c>
      <c r="BS561" s="18">
        <f t="shared" si="1527"/>
        <v>0</v>
      </c>
      <c r="BT561" s="18">
        <f t="shared" si="1527"/>
        <v>0</v>
      </c>
      <c r="BU561" s="18">
        <f t="shared" si="1481"/>
        <v>41941.614000000009</v>
      </c>
      <c r="BV561" s="18">
        <f t="shared" si="1482"/>
        <v>36421.557000000001</v>
      </c>
      <c r="BW561" s="18">
        <f t="shared" si="1483"/>
        <v>115393.429</v>
      </c>
      <c r="BX561" s="18">
        <f t="shared" si="1527"/>
        <v>0</v>
      </c>
      <c r="BY561" s="18">
        <f t="shared" si="1527"/>
        <v>0</v>
      </c>
      <c r="BZ561" s="18">
        <f t="shared" si="1527"/>
        <v>0</v>
      </c>
      <c r="CA561" s="18">
        <f t="shared" si="1484"/>
        <v>41941.614000000009</v>
      </c>
      <c r="CB561" s="18">
        <f t="shared" si="1485"/>
        <v>36421.557000000001</v>
      </c>
      <c r="CC561" s="18">
        <f t="shared" si="1486"/>
        <v>115393.429</v>
      </c>
      <c r="CD561" s="18">
        <f t="shared" si="1527"/>
        <v>0</v>
      </c>
      <c r="CE561" s="27"/>
      <c r="CF561" s="33"/>
    </row>
    <row r="562" spans="1:84" x14ac:dyDescent="0.3">
      <c r="A562" s="41" t="s">
        <v>548</v>
      </c>
      <c r="B562" s="39">
        <v>410</v>
      </c>
      <c r="C562" s="41" t="s">
        <v>103</v>
      </c>
      <c r="D562" s="41" t="s">
        <v>5</v>
      </c>
      <c r="E562" s="14" t="s">
        <v>544</v>
      </c>
      <c r="F562" s="18">
        <v>83756.600000000006</v>
      </c>
      <c r="G562" s="18">
        <v>110000</v>
      </c>
      <c r="H562" s="18"/>
      <c r="I562" s="18"/>
      <c r="J562" s="18"/>
      <c r="K562" s="18"/>
      <c r="L562" s="18">
        <f t="shared" si="1460"/>
        <v>83756.600000000006</v>
      </c>
      <c r="M562" s="18">
        <f t="shared" si="1461"/>
        <v>110000</v>
      </c>
      <c r="N562" s="18">
        <f t="shared" si="1462"/>
        <v>0</v>
      </c>
      <c r="O562" s="18"/>
      <c r="P562" s="18"/>
      <c r="Q562" s="18"/>
      <c r="R562" s="18"/>
      <c r="S562" s="18"/>
      <c r="T562" s="18">
        <f t="shared" si="1408"/>
        <v>83756.600000000006</v>
      </c>
      <c r="U562" s="18">
        <f t="shared" si="1409"/>
        <v>110000</v>
      </c>
      <c r="V562" s="18">
        <f t="shared" si="1410"/>
        <v>0</v>
      </c>
      <c r="W562" s="18"/>
      <c r="X562" s="18"/>
      <c r="Y562" s="18"/>
      <c r="Z562" s="18"/>
      <c r="AA562" s="18"/>
      <c r="AB562" s="18"/>
      <c r="AC562" s="18">
        <f t="shared" si="1415"/>
        <v>83756.600000000006</v>
      </c>
      <c r="AD562" s="18">
        <f t="shared" si="1416"/>
        <v>110000</v>
      </c>
      <c r="AE562" s="18">
        <f t="shared" si="1417"/>
        <v>0</v>
      </c>
      <c r="AF562" s="18"/>
      <c r="AG562" s="18"/>
      <c r="AH562" s="18"/>
      <c r="AI562" s="18">
        <f t="shared" si="1390"/>
        <v>83756.600000000006</v>
      </c>
      <c r="AJ562" s="18">
        <f t="shared" si="1391"/>
        <v>110000</v>
      </c>
      <c r="AK562" s="18">
        <f t="shared" si="1392"/>
        <v>0</v>
      </c>
      <c r="AL562" s="18"/>
      <c r="AM562" s="18">
        <f t="shared" si="1394"/>
        <v>83756.600000000006</v>
      </c>
      <c r="AN562" s="18">
        <v>-41800</v>
      </c>
      <c r="AO562" s="18">
        <v>41800</v>
      </c>
      <c r="AP562" s="18"/>
      <c r="AQ562" s="18">
        <f t="shared" si="1396"/>
        <v>41956.600000000006</v>
      </c>
      <c r="AR562" s="18">
        <f t="shared" si="1397"/>
        <v>151800</v>
      </c>
      <c r="AS562" s="18">
        <f t="shared" si="1398"/>
        <v>0</v>
      </c>
      <c r="AT562" s="18"/>
      <c r="AU562" s="18"/>
      <c r="AV562" s="18"/>
      <c r="AW562" s="18">
        <f t="shared" si="1400"/>
        <v>41956.600000000006</v>
      </c>
      <c r="AX562" s="18">
        <f t="shared" si="1401"/>
        <v>151800</v>
      </c>
      <c r="AY562" s="18">
        <f t="shared" si="1402"/>
        <v>0</v>
      </c>
      <c r="AZ562" s="18">
        <v>-14.986000000000001</v>
      </c>
      <c r="BA562" s="18">
        <v>-115378.443</v>
      </c>
      <c r="BB562" s="18">
        <v>115393.429</v>
      </c>
      <c r="BC562" s="18">
        <f t="shared" si="1499"/>
        <v>41941.614000000009</v>
      </c>
      <c r="BD562" s="18">
        <f t="shared" si="1500"/>
        <v>36421.557000000001</v>
      </c>
      <c r="BE562" s="18">
        <f t="shared" si="1501"/>
        <v>115393.429</v>
      </c>
      <c r="BF562" s="18"/>
      <c r="BG562" s="18"/>
      <c r="BH562" s="18"/>
      <c r="BI562" s="18">
        <f t="shared" si="1493"/>
        <v>41941.614000000009</v>
      </c>
      <c r="BJ562" s="18">
        <f t="shared" si="1494"/>
        <v>36421.557000000001</v>
      </c>
      <c r="BK562" s="18">
        <f t="shared" si="1495"/>
        <v>115393.429</v>
      </c>
      <c r="BL562" s="18"/>
      <c r="BM562" s="18"/>
      <c r="BN562" s="18"/>
      <c r="BO562" s="18">
        <f t="shared" si="1478"/>
        <v>41941.614000000009</v>
      </c>
      <c r="BP562" s="18">
        <f t="shared" si="1479"/>
        <v>36421.557000000001</v>
      </c>
      <c r="BQ562" s="18">
        <f t="shared" si="1480"/>
        <v>115393.429</v>
      </c>
      <c r="BR562" s="18"/>
      <c r="BS562" s="18"/>
      <c r="BT562" s="18"/>
      <c r="BU562" s="18">
        <f t="shared" si="1481"/>
        <v>41941.614000000009</v>
      </c>
      <c r="BV562" s="18">
        <f t="shared" si="1482"/>
        <v>36421.557000000001</v>
      </c>
      <c r="BW562" s="18">
        <f t="shared" si="1483"/>
        <v>115393.429</v>
      </c>
      <c r="BX562" s="18"/>
      <c r="BY562" s="18"/>
      <c r="BZ562" s="18"/>
      <c r="CA562" s="18">
        <f t="shared" si="1484"/>
        <v>41941.614000000009</v>
      </c>
      <c r="CB562" s="18">
        <f t="shared" si="1485"/>
        <v>36421.557000000001</v>
      </c>
      <c r="CC562" s="18">
        <f t="shared" si="1486"/>
        <v>115393.429</v>
      </c>
      <c r="CD562" s="18"/>
      <c r="CE562" s="27"/>
      <c r="CF562" s="33"/>
    </row>
    <row r="563" spans="1:84" ht="62.4" x14ac:dyDescent="0.3">
      <c r="A563" s="41" t="s">
        <v>114</v>
      </c>
      <c r="B563" s="39"/>
      <c r="C563" s="41"/>
      <c r="D563" s="41"/>
      <c r="E563" s="14" t="s">
        <v>976</v>
      </c>
      <c r="F563" s="18">
        <f t="shared" ref="F563:K563" si="1528">F564+F570+F577</f>
        <v>51956.100000000006</v>
      </c>
      <c r="G563" s="18">
        <f t="shared" si="1528"/>
        <v>88252.9</v>
      </c>
      <c r="H563" s="18">
        <f t="shared" si="1528"/>
        <v>52252.799999999996</v>
      </c>
      <c r="I563" s="18">
        <f t="shared" si="1528"/>
        <v>0</v>
      </c>
      <c r="J563" s="18">
        <f t="shared" si="1528"/>
        <v>0</v>
      </c>
      <c r="K563" s="18">
        <f t="shared" si="1528"/>
        <v>0</v>
      </c>
      <c r="L563" s="18">
        <f t="shared" si="1460"/>
        <v>51956.100000000006</v>
      </c>
      <c r="M563" s="18">
        <f t="shared" si="1461"/>
        <v>88252.9</v>
      </c>
      <c r="N563" s="18">
        <f t="shared" si="1462"/>
        <v>52252.799999999996</v>
      </c>
      <c r="O563" s="18">
        <f>O564+O570+O577+O583</f>
        <v>0</v>
      </c>
      <c r="P563" s="18">
        <f t="shared" ref="P563:CD563" si="1529">P564+P570+P577+P583</f>
        <v>0</v>
      </c>
      <c r="Q563" s="18">
        <f t="shared" si="1529"/>
        <v>0</v>
      </c>
      <c r="R563" s="18">
        <f t="shared" ref="R563:S563" si="1530">R564+R570+R577+R583</f>
        <v>0</v>
      </c>
      <c r="S563" s="18">
        <f t="shared" si="1530"/>
        <v>0</v>
      </c>
      <c r="T563" s="18">
        <f t="shared" si="1408"/>
        <v>51956.100000000006</v>
      </c>
      <c r="U563" s="18">
        <f t="shared" si="1409"/>
        <v>88252.9</v>
      </c>
      <c r="V563" s="18">
        <f t="shared" si="1410"/>
        <v>52252.799999999996</v>
      </c>
      <c r="W563" s="18">
        <f t="shared" ref="W563:AB563" si="1531">W564+W570+W577+W583</f>
        <v>4699.8</v>
      </c>
      <c r="X563" s="18">
        <f t="shared" si="1531"/>
        <v>0</v>
      </c>
      <c r="Y563" s="18">
        <f t="shared" si="1531"/>
        <v>0</v>
      </c>
      <c r="Z563" s="18">
        <f t="shared" si="1531"/>
        <v>-4699.8</v>
      </c>
      <c r="AA563" s="18">
        <f t="shared" si="1531"/>
        <v>0</v>
      </c>
      <c r="AB563" s="18">
        <f t="shared" si="1531"/>
        <v>0</v>
      </c>
      <c r="AC563" s="18">
        <f t="shared" si="1415"/>
        <v>51956.100000000006</v>
      </c>
      <c r="AD563" s="18">
        <f t="shared" si="1416"/>
        <v>88252.9</v>
      </c>
      <c r="AE563" s="18">
        <f t="shared" si="1417"/>
        <v>52252.799999999996</v>
      </c>
      <c r="AF563" s="18">
        <f t="shared" ref="AF563:AH563" si="1532">AF564+AF570+AF577+AF583</f>
        <v>1338</v>
      </c>
      <c r="AG563" s="18">
        <f t="shared" si="1532"/>
        <v>0</v>
      </c>
      <c r="AH563" s="18">
        <f t="shared" si="1532"/>
        <v>0</v>
      </c>
      <c r="AI563" s="18">
        <f t="shared" si="1390"/>
        <v>53294.100000000006</v>
      </c>
      <c r="AJ563" s="18">
        <f t="shared" si="1391"/>
        <v>88252.9</v>
      </c>
      <c r="AK563" s="18">
        <f t="shared" si="1392"/>
        <v>52252.799999999996</v>
      </c>
      <c r="AL563" s="18">
        <f t="shared" ref="AL563" si="1533">AL564+AL570+AL577+AL583</f>
        <v>0</v>
      </c>
      <c r="AM563" s="18">
        <f t="shared" si="1394"/>
        <v>53294.100000000006</v>
      </c>
      <c r="AN563" s="18">
        <f t="shared" ref="AN563:AP563" si="1534">AN564+AN570+AN577+AN583</f>
        <v>0</v>
      </c>
      <c r="AO563" s="18">
        <f t="shared" si="1534"/>
        <v>0</v>
      </c>
      <c r="AP563" s="18">
        <f t="shared" si="1534"/>
        <v>0</v>
      </c>
      <c r="AQ563" s="18">
        <f t="shared" si="1396"/>
        <v>53294.100000000006</v>
      </c>
      <c r="AR563" s="18">
        <f t="shared" si="1397"/>
        <v>88252.9</v>
      </c>
      <c r="AS563" s="18">
        <f t="shared" si="1398"/>
        <v>52252.799999999996</v>
      </c>
      <c r="AT563" s="18">
        <f t="shared" ref="AT563:AV563" si="1535">AT564+AT570+AT577+AT583</f>
        <v>0</v>
      </c>
      <c r="AU563" s="18">
        <f t="shared" si="1535"/>
        <v>0</v>
      </c>
      <c r="AV563" s="18">
        <f t="shared" si="1535"/>
        <v>0</v>
      </c>
      <c r="AW563" s="18">
        <f t="shared" si="1400"/>
        <v>53294.100000000006</v>
      </c>
      <c r="AX563" s="18">
        <f t="shared" si="1401"/>
        <v>88252.9</v>
      </c>
      <c r="AY563" s="18">
        <f t="shared" si="1402"/>
        <v>52252.799999999996</v>
      </c>
      <c r="AZ563" s="18">
        <f t="shared" ref="AZ563:BB563" si="1536">AZ564+AZ570+AZ577+AZ583</f>
        <v>1686.9470000000001</v>
      </c>
      <c r="BA563" s="18">
        <f t="shared" si="1536"/>
        <v>0</v>
      </c>
      <c r="BB563" s="18">
        <f t="shared" si="1536"/>
        <v>0</v>
      </c>
      <c r="BC563" s="18">
        <f t="shared" si="1499"/>
        <v>54981.047000000006</v>
      </c>
      <c r="BD563" s="18">
        <f t="shared" si="1500"/>
        <v>88252.9</v>
      </c>
      <c r="BE563" s="18">
        <f t="shared" si="1501"/>
        <v>52252.799999999996</v>
      </c>
      <c r="BF563" s="18">
        <f t="shared" ref="BF563:BH563" si="1537">BF564+BF570+BF577+BF583</f>
        <v>884.13400000000001</v>
      </c>
      <c r="BG563" s="18">
        <f t="shared" si="1537"/>
        <v>0</v>
      </c>
      <c r="BH563" s="18">
        <f t="shared" si="1537"/>
        <v>0</v>
      </c>
      <c r="BI563" s="18">
        <f t="shared" si="1493"/>
        <v>55865.181000000004</v>
      </c>
      <c r="BJ563" s="18">
        <f t="shared" si="1494"/>
        <v>88252.9</v>
      </c>
      <c r="BK563" s="18">
        <f t="shared" si="1495"/>
        <v>52252.799999999996</v>
      </c>
      <c r="BL563" s="18">
        <f t="shared" ref="BL563:BN563" si="1538">BL564+BL570+BL577+BL583</f>
        <v>-177.53199999999998</v>
      </c>
      <c r="BM563" s="18">
        <f t="shared" si="1538"/>
        <v>0</v>
      </c>
      <c r="BN563" s="18">
        <f t="shared" si="1538"/>
        <v>0</v>
      </c>
      <c r="BO563" s="18">
        <f t="shared" si="1478"/>
        <v>55687.649000000005</v>
      </c>
      <c r="BP563" s="18">
        <f t="shared" si="1479"/>
        <v>88252.9</v>
      </c>
      <c r="BQ563" s="18">
        <f t="shared" si="1480"/>
        <v>52252.799999999996</v>
      </c>
      <c r="BR563" s="18">
        <f t="shared" ref="BR563:BT563" si="1539">BR564+BR570+BR577+BR583</f>
        <v>0</v>
      </c>
      <c r="BS563" s="18">
        <f t="shared" si="1539"/>
        <v>0</v>
      </c>
      <c r="BT563" s="18">
        <f t="shared" si="1539"/>
        <v>0</v>
      </c>
      <c r="BU563" s="18">
        <f t="shared" si="1481"/>
        <v>55687.649000000005</v>
      </c>
      <c r="BV563" s="18">
        <f t="shared" si="1482"/>
        <v>88252.9</v>
      </c>
      <c r="BW563" s="18">
        <f t="shared" si="1483"/>
        <v>52252.799999999996</v>
      </c>
      <c r="BX563" s="18">
        <f t="shared" ref="BX563:BZ563" si="1540">BX564+BX570+BX577+BX583</f>
        <v>378.50099999999998</v>
      </c>
      <c r="BY563" s="18">
        <f t="shared" si="1540"/>
        <v>0</v>
      </c>
      <c r="BZ563" s="18">
        <f t="shared" si="1540"/>
        <v>0</v>
      </c>
      <c r="CA563" s="18">
        <f t="shared" si="1484"/>
        <v>56066.15</v>
      </c>
      <c r="CB563" s="18">
        <f t="shared" si="1485"/>
        <v>88252.9</v>
      </c>
      <c r="CC563" s="18">
        <f t="shared" si="1486"/>
        <v>52252.799999999996</v>
      </c>
      <c r="CD563" s="18">
        <f t="shared" si="1529"/>
        <v>0</v>
      </c>
      <c r="CE563" s="27"/>
      <c r="CF563" s="33"/>
    </row>
    <row r="564" spans="1:84" ht="46.8" x14ac:dyDescent="0.3">
      <c r="A564" s="41" t="s">
        <v>111</v>
      </c>
      <c r="B564" s="39"/>
      <c r="C564" s="41"/>
      <c r="D564" s="41"/>
      <c r="E564" s="14" t="s">
        <v>627</v>
      </c>
      <c r="F564" s="18">
        <f t="shared" ref="F564:K564" si="1541">F565</f>
        <v>792.90000000000009</v>
      </c>
      <c r="G564" s="18">
        <f t="shared" si="1541"/>
        <v>823</v>
      </c>
      <c r="H564" s="18">
        <f t="shared" si="1541"/>
        <v>823</v>
      </c>
      <c r="I564" s="18">
        <f t="shared" si="1541"/>
        <v>0</v>
      </c>
      <c r="J564" s="18">
        <f t="shared" si="1541"/>
        <v>0</v>
      </c>
      <c r="K564" s="18">
        <f t="shared" si="1541"/>
        <v>0</v>
      </c>
      <c r="L564" s="18">
        <f t="shared" si="1460"/>
        <v>792.90000000000009</v>
      </c>
      <c r="M564" s="18">
        <f t="shared" si="1461"/>
        <v>823</v>
      </c>
      <c r="N564" s="18">
        <f t="shared" si="1462"/>
        <v>823</v>
      </c>
      <c r="O564" s="18">
        <f t="shared" ref="O564:S564" si="1542">O565</f>
        <v>0</v>
      </c>
      <c r="P564" s="18">
        <f t="shared" si="1542"/>
        <v>0</v>
      </c>
      <c r="Q564" s="18">
        <f t="shared" si="1542"/>
        <v>0</v>
      </c>
      <c r="R564" s="18">
        <f t="shared" si="1542"/>
        <v>0</v>
      </c>
      <c r="S564" s="18">
        <f t="shared" si="1542"/>
        <v>0</v>
      </c>
      <c r="T564" s="18">
        <f t="shared" si="1408"/>
        <v>792.90000000000009</v>
      </c>
      <c r="U564" s="18">
        <f t="shared" si="1409"/>
        <v>823</v>
      </c>
      <c r="V564" s="18">
        <f t="shared" si="1410"/>
        <v>823</v>
      </c>
      <c r="W564" s="18">
        <f t="shared" ref="W564:CD564" si="1543">W565</f>
        <v>0</v>
      </c>
      <c r="X564" s="18">
        <f t="shared" si="1543"/>
        <v>0</v>
      </c>
      <c r="Y564" s="18">
        <f t="shared" si="1543"/>
        <v>0</v>
      </c>
      <c r="Z564" s="18">
        <f t="shared" si="1543"/>
        <v>0</v>
      </c>
      <c r="AA564" s="18">
        <f t="shared" si="1543"/>
        <v>0</v>
      </c>
      <c r="AB564" s="18">
        <f t="shared" si="1543"/>
        <v>0</v>
      </c>
      <c r="AC564" s="18">
        <f t="shared" si="1415"/>
        <v>792.90000000000009</v>
      </c>
      <c r="AD564" s="18">
        <f t="shared" si="1416"/>
        <v>823</v>
      </c>
      <c r="AE564" s="18">
        <f t="shared" si="1417"/>
        <v>823</v>
      </c>
      <c r="AF564" s="18">
        <f t="shared" si="1543"/>
        <v>0</v>
      </c>
      <c r="AG564" s="18">
        <f t="shared" si="1543"/>
        <v>0</v>
      </c>
      <c r="AH564" s="18">
        <f t="shared" si="1543"/>
        <v>0</v>
      </c>
      <c r="AI564" s="18">
        <f t="shared" si="1390"/>
        <v>792.90000000000009</v>
      </c>
      <c r="AJ564" s="18">
        <f t="shared" si="1391"/>
        <v>823</v>
      </c>
      <c r="AK564" s="18">
        <f t="shared" si="1392"/>
        <v>823</v>
      </c>
      <c r="AL564" s="18">
        <f t="shared" si="1543"/>
        <v>0</v>
      </c>
      <c r="AM564" s="18">
        <f t="shared" si="1394"/>
        <v>792.90000000000009</v>
      </c>
      <c r="AN564" s="18">
        <f t="shared" si="1543"/>
        <v>0</v>
      </c>
      <c r="AO564" s="18">
        <f t="shared" si="1543"/>
        <v>0</v>
      </c>
      <c r="AP564" s="18">
        <f t="shared" si="1543"/>
        <v>0</v>
      </c>
      <c r="AQ564" s="18">
        <f t="shared" si="1396"/>
        <v>792.90000000000009</v>
      </c>
      <c r="AR564" s="18">
        <f t="shared" si="1397"/>
        <v>823</v>
      </c>
      <c r="AS564" s="18">
        <f t="shared" si="1398"/>
        <v>823</v>
      </c>
      <c r="AT564" s="18">
        <f t="shared" si="1543"/>
        <v>0</v>
      </c>
      <c r="AU564" s="18">
        <f t="shared" si="1543"/>
        <v>0</v>
      </c>
      <c r="AV564" s="18">
        <f t="shared" si="1543"/>
        <v>0</v>
      </c>
      <c r="AW564" s="18">
        <f t="shared" si="1400"/>
        <v>792.90000000000009</v>
      </c>
      <c r="AX564" s="18">
        <f t="shared" si="1401"/>
        <v>823</v>
      </c>
      <c r="AY564" s="18">
        <f t="shared" si="1402"/>
        <v>823</v>
      </c>
      <c r="AZ564" s="18">
        <f t="shared" si="1543"/>
        <v>0</v>
      </c>
      <c r="BA564" s="18">
        <f t="shared" si="1543"/>
        <v>0</v>
      </c>
      <c r="BB564" s="18">
        <f t="shared" si="1543"/>
        <v>0</v>
      </c>
      <c r="BC564" s="18">
        <f t="shared" si="1499"/>
        <v>792.90000000000009</v>
      </c>
      <c r="BD564" s="18">
        <f t="shared" si="1500"/>
        <v>823</v>
      </c>
      <c r="BE564" s="18">
        <f t="shared" si="1501"/>
        <v>823</v>
      </c>
      <c r="BF564" s="18">
        <f t="shared" si="1543"/>
        <v>0</v>
      </c>
      <c r="BG564" s="18">
        <f t="shared" si="1543"/>
        <v>0</v>
      </c>
      <c r="BH564" s="18">
        <f t="shared" si="1543"/>
        <v>0</v>
      </c>
      <c r="BI564" s="18">
        <f t="shared" si="1493"/>
        <v>792.90000000000009</v>
      </c>
      <c r="BJ564" s="18">
        <f t="shared" si="1494"/>
        <v>823</v>
      </c>
      <c r="BK564" s="18">
        <f t="shared" si="1495"/>
        <v>823</v>
      </c>
      <c r="BL564" s="18">
        <f t="shared" si="1543"/>
        <v>-25.08</v>
      </c>
      <c r="BM564" s="18">
        <f t="shared" si="1543"/>
        <v>0</v>
      </c>
      <c r="BN564" s="18">
        <f t="shared" si="1543"/>
        <v>0</v>
      </c>
      <c r="BO564" s="18">
        <f t="shared" si="1478"/>
        <v>767.82</v>
      </c>
      <c r="BP564" s="18">
        <f t="shared" si="1479"/>
        <v>823</v>
      </c>
      <c r="BQ564" s="18">
        <f t="shared" si="1480"/>
        <v>823</v>
      </c>
      <c r="BR564" s="18">
        <f t="shared" si="1543"/>
        <v>0</v>
      </c>
      <c r="BS564" s="18">
        <f t="shared" si="1543"/>
        <v>0</v>
      </c>
      <c r="BT564" s="18">
        <f t="shared" si="1543"/>
        <v>0</v>
      </c>
      <c r="BU564" s="18">
        <f t="shared" si="1481"/>
        <v>767.82</v>
      </c>
      <c r="BV564" s="18">
        <f t="shared" si="1482"/>
        <v>823</v>
      </c>
      <c r="BW564" s="18">
        <f t="shared" si="1483"/>
        <v>823</v>
      </c>
      <c r="BX564" s="18">
        <f t="shared" si="1543"/>
        <v>0</v>
      </c>
      <c r="BY564" s="18">
        <f t="shared" si="1543"/>
        <v>0</v>
      </c>
      <c r="BZ564" s="18">
        <f t="shared" si="1543"/>
        <v>0</v>
      </c>
      <c r="CA564" s="18">
        <f t="shared" si="1484"/>
        <v>767.82</v>
      </c>
      <c r="CB564" s="18">
        <f t="shared" si="1485"/>
        <v>823</v>
      </c>
      <c r="CC564" s="18">
        <f t="shared" si="1486"/>
        <v>823</v>
      </c>
      <c r="CD564" s="18">
        <f t="shared" si="1543"/>
        <v>0</v>
      </c>
      <c r="CE564" s="27"/>
      <c r="CF564" s="33"/>
    </row>
    <row r="565" spans="1:84" ht="46.8" x14ac:dyDescent="0.3">
      <c r="A565" s="41" t="s">
        <v>111</v>
      </c>
      <c r="B565" s="39">
        <v>600</v>
      </c>
      <c r="C565" s="41"/>
      <c r="D565" s="41"/>
      <c r="E565" s="14" t="s">
        <v>554</v>
      </c>
      <c r="F565" s="18">
        <f t="shared" ref="F565:K565" si="1544">F566+F568</f>
        <v>792.90000000000009</v>
      </c>
      <c r="G565" s="18">
        <f t="shared" si="1544"/>
        <v>823</v>
      </c>
      <c r="H565" s="18">
        <f t="shared" si="1544"/>
        <v>823</v>
      </c>
      <c r="I565" s="18">
        <f t="shared" si="1544"/>
        <v>0</v>
      </c>
      <c r="J565" s="18">
        <f t="shared" si="1544"/>
        <v>0</v>
      </c>
      <c r="K565" s="18">
        <f t="shared" si="1544"/>
        <v>0</v>
      </c>
      <c r="L565" s="18">
        <f t="shared" si="1460"/>
        <v>792.90000000000009</v>
      </c>
      <c r="M565" s="18">
        <f t="shared" si="1461"/>
        <v>823</v>
      </c>
      <c r="N565" s="18">
        <f t="shared" si="1462"/>
        <v>823</v>
      </c>
      <c r="O565" s="18">
        <f t="shared" ref="O565:S565" si="1545">O566+O568</f>
        <v>0</v>
      </c>
      <c r="P565" s="18">
        <f t="shared" si="1545"/>
        <v>0</v>
      </c>
      <c r="Q565" s="18">
        <f t="shared" si="1545"/>
        <v>0</v>
      </c>
      <c r="R565" s="18">
        <f t="shared" si="1545"/>
        <v>0</v>
      </c>
      <c r="S565" s="18">
        <f t="shared" si="1545"/>
        <v>0</v>
      </c>
      <c r="T565" s="18">
        <f t="shared" si="1408"/>
        <v>792.90000000000009</v>
      </c>
      <c r="U565" s="18">
        <f t="shared" si="1409"/>
        <v>823</v>
      </c>
      <c r="V565" s="18">
        <f t="shared" si="1410"/>
        <v>823</v>
      </c>
      <c r="W565" s="18">
        <f t="shared" ref="W565:CD565" si="1546">W566+W568</f>
        <v>0</v>
      </c>
      <c r="X565" s="18">
        <f t="shared" ref="X565:AB565" si="1547">X566+X568</f>
        <v>0</v>
      </c>
      <c r="Y565" s="18">
        <f t="shared" si="1547"/>
        <v>0</v>
      </c>
      <c r="Z565" s="18">
        <f t="shared" si="1547"/>
        <v>0</v>
      </c>
      <c r="AA565" s="18">
        <f t="shared" si="1547"/>
        <v>0</v>
      </c>
      <c r="AB565" s="18">
        <f t="shared" si="1547"/>
        <v>0</v>
      </c>
      <c r="AC565" s="18">
        <f t="shared" si="1415"/>
        <v>792.90000000000009</v>
      </c>
      <c r="AD565" s="18">
        <f t="shared" si="1416"/>
        <v>823</v>
      </c>
      <c r="AE565" s="18">
        <f t="shared" si="1417"/>
        <v>823</v>
      </c>
      <c r="AF565" s="18">
        <f t="shared" ref="AF565:AH565" si="1548">AF566+AF568</f>
        <v>0</v>
      </c>
      <c r="AG565" s="18">
        <f t="shared" si="1548"/>
        <v>0</v>
      </c>
      <c r="AH565" s="18">
        <f t="shared" si="1548"/>
        <v>0</v>
      </c>
      <c r="AI565" s="18">
        <f t="shared" si="1390"/>
        <v>792.90000000000009</v>
      </c>
      <c r="AJ565" s="18">
        <f t="shared" si="1391"/>
        <v>823</v>
      </c>
      <c r="AK565" s="18">
        <f t="shared" si="1392"/>
        <v>823</v>
      </c>
      <c r="AL565" s="18">
        <f t="shared" ref="AL565" si="1549">AL566+AL568</f>
        <v>0</v>
      </c>
      <c r="AM565" s="18">
        <f t="shared" si="1394"/>
        <v>792.90000000000009</v>
      </c>
      <c r="AN565" s="18">
        <f t="shared" ref="AN565:AP565" si="1550">AN566+AN568</f>
        <v>0</v>
      </c>
      <c r="AO565" s="18">
        <f t="shared" si="1550"/>
        <v>0</v>
      </c>
      <c r="AP565" s="18">
        <f t="shared" si="1550"/>
        <v>0</v>
      </c>
      <c r="AQ565" s="18">
        <f t="shared" si="1396"/>
        <v>792.90000000000009</v>
      </c>
      <c r="AR565" s="18">
        <f t="shared" si="1397"/>
        <v>823</v>
      </c>
      <c r="AS565" s="18">
        <f t="shared" si="1398"/>
        <v>823</v>
      </c>
      <c r="AT565" s="18">
        <f t="shared" ref="AT565:AV565" si="1551">AT566+AT568</f>
        <v>0</v>
      </c>
      <c r="AU565" s="18">
        <f t="shared" si="1551"/>
        <v>0</v>
      </c>
      <c r="AV565" s="18">
        <f t="shared" si="1551"/>
        <v>0</v>
      </c>
      <c r="AW565" s="18">
        <f t="shared" si="1400"/>
        <v>792.90000000000009</v>
      </c>
      <c r="AX565" s="18">
        <f t="shared" si="1401"/>
        <v>823</v>
      </c>
      <c r="AY565" s="18">
        <f t="shared" si="1402"/>
        <v>823</v>
      </c>
      <c r="AZ565" s="18">
        <f t="shared" ref="AZ565:BB565" si="1552">AZ566+AZ568</f>
        <v>0</v>
      </c>
      <c r="BA565" s="18">
        <f t="shared" si="1552"/>
        <v>0</v>
      </c>
      <c r="BB565" s="18">
        <f t="shared" si="1552"/>
        <v>0</v>
      </c>
      <c r="BC565" s="18">
        <f t="shared" si="1499"/>
        <v>792.90000000000009</v>
      </c>
      <c r="BD565" s="18">
        <f t="shared" si="1500"/>
        <v>823</v>
      </c>
      <c r="BE565" s="18">
        <f t="shared" si="1501"/>
        <v>823</v>
      </c>
      <c r="BF565" s="18">
        <f t="shared" ref="BF565:BH565" si="1553">BF566+BF568</f>
        <v>0</v>
      </c>
      <c r="BG565" s="18">
        <f t="shared" si="1553"/>
        <v>0</v>
      </c>
      <c r="BH565" s="18">
        <f t="shared" si="1553"/>
        <v>0</v>
      </c>
      <c r="BI565" s="18">
        <f t="shared" si="1493"/>
        <v>792.90000000000009</v>
      </c>
      <c r="BJ565" s="18">
        <f t="shared" si="1494"/>
        <v>823</v>
      </c>
      <c r="BK565" s="18">
        <f t="shared" si="1495"/>
        <v>823</v>
      </c>
      <c r="BL565" s="18">
        <f t="shared" ref="BL565:BN565" si="1554">BL566+BL568</f>
        <v>-25.08</v>
      </c>
      <c r="BM565" s="18">
        <f t="shared" si="1554"/>
        <v>0</v>
      </c>
      <c r="BN565" s="18">
        <f t="shared" si="1554"/>
        <v>0</v>
      </c>
      <c r="BO565" s="18">
        <f t="shared" si="1478"/>
        <v>767.82</v>
      </c>
      <c r="BP565" s="18">
        <f t="shared" si="1479"/>
        <v>823</v>
      </c>
      <c r="BQ565" s="18">
        <f t="shared" si="1480"/>
        <v>823</v>
      </c>
      <c r="BR565" s="18">
        <f t="shared" ref="BR565:BT565" si="1555">BR566+BR568</f>
        <v>0</v>
      </c>
      <c r="BS565" s="18">
        <f t="shared" si="1555"/>
        <v>0</v>
      </c>
      <c r="BT565" s="18">
        <f t="shared" si="1555"/>
        <v>0</v>
      </c>
      <c r="BU565" s="18">
        <f t="shared" si="1481"/>
        <v>767.82</v>
      </c>
      <c r="BV565" s="18">
        <f t="shared" si="1482"/>
        <v>823</v>
      </c>
      <c r="BW565" s="18">
        <f t="shared" si="1483"/>
        <v>823</v>
      </c>
      <c r="BX565" s="18">
        <f t="shared" ref="BX565:BZ565" si="1556">BX566+BX568</f>
        <v>0</v>
      </c>
      <c r="BY565" s="18">
        <f t="shared" si="1556"/>
        <v>0</v>
      </c>
      <c r="BZ565" s="18">
        <f t="shared" si="1556"/>
        <v>0</v>
      </c>
      <c r="CA565" s="18">
        <f t="shared" si="1484"/>
        <v>767.82</v>
      </c>
      <c r="CB565" s="18">
        <f t="shared" si="1485"/>
        <v>823</v>
      </c>
      <c r="CC565" s="18">
        <f t="shared" si="1486"/>
        <v>823</v>
      </c>
      <c r="CD565" s="18">
        <f t="shared" si="1546"/>
        <v>0</v>
      </c>
      <c r="CE565" s="27"/>
      <c r="CF565" s="33"/>
    </row>
    <row r="566" spans="1:84" x14ac:dyDescent="0.3">
      <c r="A566" s="41" t="s">
        <v>111</v>
      </c>
      <c r="B566" s="39">
        <v>610</v>
      </c>
      <c r="C566" s="41"/>
      <c r="D566" s="41"/>
      <c r="E566" s="14" t="s">
        <v>568</v>
      </c>
      <c r="F566" s="18">
        <f t="shared" ref="F566:K566" si="1557">F567</f>
        <v>252.3</v>
      </c>
      <c r="G566" s="18">
        <f t="shared" si="1557"/>
        <v>261.8</v>
      </c>
      <c r="H566" s="18">
        <f t="shared" si="1557"/>
        <v>261.8</v>
      </c>
      <c r="I566" s="18">
        <f t="shared" si="1557"/>
        <v>0</v>
      </c>
      <c r="J566" s="18">
        <f t="shared" si="1557"/>
        <v>0</v>
      </c>
      <c r="K566" s="18">
        <f t="shared" si="1557"/>
        <v>0</v>
      </c>
      <c r="L566" s="18">
        <f t="shared" si="1460"/>
        <v>252.3</v>
      </c>
      <c r="M566" s="18">
        <f t="shared" si="1461"/>
        <v>261.8</v>
      </c>
      <c r="N566" s="18">
        <f t="shared" si="1462"/>
        <v>261.8</v>
      </c>
      <c r="O566" s="18">
        <f t="shared" ref="O566:S566" si="1558">O567</f>
        <v>0</v>
      </c>
      <c r="P566" s="18">
        <f t="shared" si="1558"/>
        <v>0</v>
      </c>
      <c r="Q566" s="18">
        <f t="shared" si="1558"/>
        <v>0</v>
      </c>
      <c r="R566" s="18">
        <f t="shared" si="1558"/>
        <v>0</v>
      </c>
      <c r="S566" s="18">
        <f t="shared" si="1558"/>
        <v>0</v>
      </c>
      <c r="T566" s="18">
        <f t="shared" si="1408"/>
        <v>252.3</v>
      </c>
      <c r="U566" s="18">
        <f t="shared" si="1409"/>
        <v>261.8</v>
      </c>
      <c r="V566" s="18">
        <f t="shared" si="1410"/>
        <v>261.8</v>
      </c>
      <c r="W566" s="18">
        <f t="shared" ref="W566:CD566" si="1559">W567</f>
        <v>0</v>
      </c>
      <c r="X566" s="18">
        <f t="shared" si="1559"/>
        <v>0</v>
      </c>
      <c r="Y566" s="18">
        <f t="shared" si="1559"/>
        <v>0</v>
      </c>
      <c r="Z566" s="18">
        <f t="shared" si="1559"/>
        <v>0</v>
      </c>
      <c r="AA566" s="18">
        <f t="shared" si="1559"/>
        <v>0</v>
      </c>
      <c r="AB566" s="18">
        <f t="shared" si="1559"/>
        <v>0</v>
      </c>
      <c r="AC566" s="18">
        <f t="shared" si="1415"/>
        <v>252.3</v>
      </c>
      <c r="AD566" s="18">
        <f t="shared" si="1416"/>
        <v>261.8</v>
      </c>
      <c r="AE566" s="18">
        <f t="shared" si="1417"/>
        <v>261.8</v>
      </c>
      <c r="AF566" s="18">
        <f t="shared" si="1559"/>
        <v>0</v>
      </c>
      <c r="AG566" s="18">
        <f t="shared" si="1559"/>
        <v>0</v>
      </c>
      <c r="AH566" s="18">
        <f t="shared" si="1559"/>
        <v>0</v>
      </c>
      <c r="AI566" s="18">
        <f t="shared" si="1390"/>
        <v>252.3</v>
      </c>
      <c r="AJ566" s="18">
        <f t="shared" si="1391"/>
        <v>261.8</v>
      </c>
      <c r="AK566" s="18">
        <f t="shared" si="1392"/>
        <v>261.8</v>
      </c>
      <c r="AL566" s="18">
        <f t="shared" si="1559"/>
        <v>0</v>
      </c>
      <c r="AM566" s="18">
        <f t="shared" si="1394"/>
        <v>252.3</v>
      </c>
      <c r="AN566" s="18">
        <f t="shared" si="1559"/>
        <v>0</v>
      </c>
      <c r="AO566" s="18">
        <f t="shared" si="1559"/>
        <v>0</v>
      </c>
      <c r="AP566" s="18">
        <f t="shared" si="1559"/>
        <v>0</v>
      </c>
      <c r="AQ566" s="18">
        <f t="shared" si="1396"/>
        <v>252.3</v>
      </c>
      <c r="AR566" s="18">
        <f t="shared" si="1397"/>
        <v>261.8</v>
      </c>
      <c r="AS566" s="18">
        <f t="shared" si="1398"/>
        <v>261.8</v>
      </c>
      <c r="AT566" s="18">
        <f t="shared" si="1559"/>
        <v>0</v>
      </c>
      <c r="AU566" s="18">
        <f t="shared" si="1559"/>
        <v>0</v>
      </c>
      <c r="AV566" s="18">
        <f t="shared" si="1559"/>
        <v>0</v>
      </c>
      <c r="AW566" s="18">
        <f t="shared" si="1400"/>
        <v>252.3</v>
      </c>
      <c r="AX566" s="18">
        <f t="shared" si="1401"/>
        <v>261.8</v>
      </c>
      <c r="AY566" s="18">
        <f t="shared" si="1402"/>
        <v>261.8</v>
      </c>
      <c r="AZ566" s="18">
        <f t="shared" si="1559"/>
        <v>0</v>
      </c>
      <c r="BA566" s="18">
        <f t="shared" si="1559"/>
        <v>0</v>
      </c>
      <c r="BB566" s="18">
        <f t="shared" si="1559"/>
        <v>0</v>
      </c>
      <c r="BC566" s="18">
        <f t="shared" si="1499"/>
        <v>252.3</v>
      </c>
      <c r="BD566" s="18">
        <f t="shared" si="1500"/>
        <v>261.8</v>
      </c>
      <c r="BE566" s="18">
        <f t="shared" si="1501"/>
        <v>261.8</v>
      </c>
      <c r="BF566" s="18">
        <f t="shared" si="1559"/>
        <v>0</v>
      </c>
      <c r="BG566" s="18">
        <f t="shared" si="1559"/>
        <v>0</v>
      </c>
      <c r="BH566" s="18">
        <f t="shared" si="1559"/>
        <v>0</v>
      </c>
      <c r="BI566" s="18">
        <f t="shared" si="1493"/>
        <v>252.3</v>
      </c>
      <c r="BJ566" s="18">
        <f t="shared" si="1494"/>
        <v>261.8</v>
      </c>
      <c r="BK566" s="18">
        <f t="shared" si="1495"/>
        <v>261.8</v>
      </c>
      <c r="BL566" s="18">
        <f t="shared" si="1559"/>
        <v>-25.08</v>
      </c>
      <c r="BM566" s="18">
        <f t="shared" si="1559"/>
        <v>0</v>
      </c>
      <c r="BN566" s="18">
        <f t="shared" si="1559"/>
        <v>0</v>
      </c>
      <c r="BO566" s="18">
        <f t="shared" si="1478"/>
        <v>227.22000000000003</v>
      </c>
      <c r="BP566" s="18">
        <f t="shared" si="1479"/>
        <v>261.8</v>
      </c>
      <c r="BQ566" s="18">
        <f t="shared" si="1480"/>
        <v>261.8</v>
      </c>
      <c r="BR566" s="18">
        <f t="shared" si="1559"/>
        <v>0</v>
      </c>
      <c r="BS566" s="18">
        <f t="shared" si="1559"/>
        <v>0</v>
      </c>
      <c r="BT566" s="18">
        <f t="shared" si="1559"/>
        <v>0</v>
      </c>
      <c r="BU566" s="18">
        <f t="shared" si="1481"/>
        <v>227.22000000000003</v>
      </c>
      <c r="BV566" s="18">
        <f t="shared" si="1482"/>
        <v>261.8</v>
      </c>
      <c r="BW566" s="18">
        <f t="shared" si="1483"/>
        <v>261.8</v>
      </c>
      <c r="BX566" s="18">
        <f t="shared" si="1559"/>
        <v>0</v>
      </c>
      <c r="BY566" s="18">
        <f t="shared" si="1559"/>
        <v>0</v>
      </c>
      <c r="BZ566" s="18">
        <f t="shared" si="1559"/>
        <v>0</v>
      </c>
      <c r="CA566" s="18">
        <f t="shared" si="1484"/>
        <v>227.22000000000003</v>
      </c>
      <c r="CB566" s="18">
        <f t="shared" si="1485"/>
        <v>261.8</v>
      </c>
      <c r="CC566" s="18">
        <f t="shared" si="1486"/>
        <v>261.8</v>
      </c>
      <c r="CD566" s="18">
        <f t="shared" si="1559"/>
        <v>0</v>
      </c>
      <c r="CE566" s="27"/>
      <c r="CF566" s="33"/>
    </row>
    <row r="567" spans="1:84" x14ac:dyDescent="0.3">
      <c r="A567" s="41" t="s">
        <v>111</v>
      </c>
      <c r="B567" s="39">
        <v>610</v>
      </c>
      <c r="C567" s="41" t="s">
        <v>103</v>
      </c>
      <c r="D567" s="41" t="s">
        <v>5</v>
      </c>
      <c r="E567" s="14" t="s">
        <v>544</v>
      </c>
      <c r="F567" s="18">
        <v>252.3</v>
      </c>
      <c r="G567" s="18">
        <v>261.8</v>
      </c>
      <c r="H567" s="18">
        <v>261.8</v>
      </c>
      <c r="I567" s="18"/>
      <c r="J567" s="18"/>
      <c r="K567" s="18"/>
      <c r="L567" s="18">
        <f t="shared" si="1460"/>
        <v>252.3</v>
      </c>
      <c r="M567" s="18">
        <f t="shared" si="1461"/>
        <v>261.8</v>
      </c>
      <c r="N567" s="18">
        <f t="shared" si="1462"/>
        <v>261.8</v>
      </c>
      <c r="O567" s="18"/>
      <c r="P567" s="18"/>
      <c r="Q567" s="18"/>
      <c r="R567" s="18"/>
      <c r="S567" s="18"/>
      <c r="T567" s="18">
        <f t="shared" si="1408"/>
        <v>252.3</v>
      </c>
      <c r="U567" s="18">
        <f t="shared" si="1409"/>
        <v>261.8</v>
      </c>
      <c r="V567" s="18">
        <f t="shared" si="1410"/>
        <v>261.8</v>
      </c>
      <c r="W567" s="18"/>
      <c r="X567" s="18"/>
      <c r="Y567" s="18"/>
      <c r="Z567" s="18"/>
      <c r="AA567" s="18"/>
      <c r="AB567" s="18"/>
      <c r="AC567" s="18">
        <f t="shared" si="1415"/>
        <v>252.3</v>
      </c>
      <c r="AD567" s="18">
        <f t="shared" si="1416"/>
        <v>261.8</v>
      </c>
      <c r="AE567" s="18">
        <f t="shared" si="1417"/>
        <v>261.8</v>
      </c>
      <c r="AF567" s="18"/>
      <c r="AG567" s="18"/>
      <c r="AH567" s="18"/>
      <c r="AI567" s="18">
        <f t="shared" si="1390"/>
        <v>252.3</v>
      </c>
      <c r="AJ567" s="18">
        <f t="shared" si="1391"/>
        <v>261.8</v>
      </c>
      <c r="AK567" s="18">
        <f t="shared" si="1392"/>
        <v>261.8</v>
      </c>
      <c r="AL567" s="18"/>
      <c r="AM567" s="18">
        <f t="shared" si="1394"/>
        <v>252.3</v>
      </c>
      <c r="AN567" s="18"/>
      <c r="AO567" s="18"/>
      <c r="AP567" s="18"/>
      <c r="AQ567" s="18">
        <f t="shared" si="1396"/>
        <v>252.3</v>
      </c>
      <c r="AR567" s="18">
        <f t="shared" si="1397"/>
        <v>261.8</v>
      </c>
      <c r="AS567" s="18">
        <f t="shared" si="1398"/>
        <v>261.8</v>
      </c>
      <c r="AT567" s="18"/>
      <c r="AU567" s="18"/>
      <c r="AV567" s="18"/>
      <c r="AW567" s="18">
        <f t="shared" si="1400"/>
        <v>252.3</v>
      </c>
      <c r="AX567" s="18">
        <f t="shared" si="1401"/>
        <v>261.8</v>
      </c>
      <c r="AY567" s="18">
        <f t="shared" si="1402"/>
        <v>261.8</v>
      </c>
      <c r="AZ567" s="18"/>
      <c r="BA567" s="18"/>
      <c r="BB567" s="18"/>
      <c r="BC567" s="18">
        <f t="shared" si="1499"/>
        <v>252.3</v>
      </c>
      <c r="BD567" s="18">
        <f t="shared" si="1500"/>
        <v>261.8</v>
      </c>
      <c r="BE567" s="18">
        <f t="shared" si="1501"/>
        <v>261.8</v>
      </c>
      <c r="BF567" s="18"/>
      <c r="BG567" s="18"/>
      <c r="BH567" s="18"/>
      <c r="BI567" s="18">
        <f t="shared" si="1493"/>
        <v>252.3</v>
      </c>
      <c r="BJ567" s="18">
        <f t="shared" si="1494"/>
        <v>261.8</v>
      </c>
      <c r="BK567" s="18">
        <f t="shared" si="1495"/>
        <v>261.8</v>
      </c>
      <c r="BL567" s="18">
        <v>-25.08</v>
      </c>
      <c r="BM567" s="18"/>
      <c r="BN567" s="18"/>
      <c r="BO567" s="18">
        <f t="shared" si="1478"/>
        <v>227.22000000000003</v>
      </c>
      <c r="BP567" s="18">
        <f t="shared" si="1479"/>
        <v>261.8</v>
      </c>
      <c r="BQ567" s="18">
        <f t="shared" si="1480"/>
        <v>261.8</v>
      </c>
      <c r="BR567" s="18"/>
      <c r="BS567" s="18"/>
      <c r="BT567" s="18"/>
      <c r="BU567" s="18">
        <f t="shared" si="1481"/>
        <v>227.22000000000003</v>
      </c>
      <c r="BV567" s="18">
        <f t="shared" si="1482"/>
        <v>261.8</v>
      </c>
      <c r="BW567" s="18">
        <f t="shared" si="1483"/>
        <v>261.8</v>
      </c>
      <c r="BX567" s="18"/>
      <c r="BY567" s="18"/>
      <c r="BZ567" s="18"/>
      <c r="CA567" s="18">
        <f t="shared" si="1484"/>
        <v>227.22000000000003</v>
      </c>
      <c r="CB567" s="18">
        <f t="shared" si="1485"/>
        <v>261.8</v>
      </c>
      <c r="CC567" s="18">
        <f t="shared" si="1486"/>
        <v>261.8</v>
      </c>
      <c r="CD567" s="18"/>
      <c r="CE567" s="27"/>
      <c r="CF567" s="33"/>
    </row>
    <row r="568" spans="1:84" x14ac:dyDescent="0.3">
      <c r="A568" s="41" t="s">
        <v>111</v>
      </c>
      <c r="B568" s="39">
        <v>620</v>
      </c>
      <c r="C568" s="41"/>
      <c r="D568" s="41"/>
      <c r="E568" s="14" t="s">
        <v>569</v>
      </c>
      <c r="F568" s="18">
        <f t="shared" ref="F568:K568" si="1560">F569</f>
        <v>540.6</v>
      </c>
      <c r="G568" s="18">
        <f t="shared" si="1560"/>
        <v>561.20000000000005</v>
      </c>
      <c r="H568" s="18">
        <f t="shared" si="1560"/>
        <v>561.20000000000005</v>
      </c>
      <c r="I568" s="18">
        <f t="shared" si="1560"/>
        <v>0</v>
      </c>
      <c r="J568" s="18">
        <f t="shared" si="1560"/>
        <v>0</v>
      </c>
      <c r="K568" s="18">
        <f t="shared" si="1560"/>
        <v>0</v>
      </c>
      <c r="L568" s="18">
        <f t="shared" si="1460"/>
        <v>540.6</v>
      </c>
      <c r="M568" s="18">
        <f t="shared" si="1461"/>
        <v>561.20000000000005</v>
      </c>
      <c r="N568" s="18">
        <f t="shared" si="1462"/>
        <v>561.20000000000005</v>
      </c>
      <c r="O568" s="18">
        <f t="shared" ref="O568:S568" si="1561">O569</f>
        <v>0</v>
      </c>
      <c r="P568" s="18">
        <f t="shared" si="1561"/>
        <v>0</v>
      </c>
      <c r="Q568" s="18">
        <f t="shared" si="1561"/>
        <v>0</v>
      </c>
      <c r="R568" s="18">
        <f t="shared" si="1561"/>
        <v>0</v>
      </c>
      <c r="S568" s="18">
        <f t="shared" si="1561"/>
        <v>0</v>
      </c>
      <c r="T568" s="18">
        <f t="shared" si="1408"/>
        <v>540.6</v>
      </c>
      <c r="U568" s="18">
        <f t="shared" si="1409"/>
        <v>561.20000000000005</v>
      </c>
      <c r="V568" s="18">
        <f t="shared" si="1410"/>
        <v>561.20000000000005</v>
      </c>
      <c r="W568" s="18">
        <f t="shared" ref="W568:CD568" si="1562">W569</f>
        <v>0</v>
      </c>
      <c r="X568" s="18">
        <f t="shared" si="1562"/>
        <v>0</v>
      </c>
      <c r="Y568" s="18">
        <f t="shared" si="1562"/>
        <v>0</v>
      </c>
      <c r="Z568" s="18">
        <f t="shared" si="1562"/>
        <v>0</v>
      </c>
      <c r="AA568" s="18">
        <f t="shared" si="1562"/>
        <v>0</v>
      </c>
      <c r="AB568" s="18">
        <f t="shared" si="1562"/>
        <v>0</v>
      </c>
      <c r="AC568" s="18">
        <f t="shared" si="1415"/>
        <v>540.6</v>
      </c>
      <c r="AD568" s="18">
        <f t="shared" si="1416"/>
        <v>561.20000000000005</v>
      </c>
      <c r="AE568" s="18">
        <f t="shared" si="1417"/>
        <v>561.20000000000005</v>
      </c>
      <c r="AF568" s="18">
        <f t="shared" si="1562"/>
        <v>0</v>
      </c>
      <c r="AG568" s="18">
        <f t="shared" si="1562"/>
        <v>0</v>
      </c>
      <c r="AH568" s="18">
        <f t="shared" si="1562"/>
        <v>0</v>
      </c>
      <c r="AI568" s="18">
        <f t="shared" si="1390"/>
        <v>540.6</v>
      </c>
      <c r="AJ568" s="18">
        <f t="shared" si="1391"/>
        <v>561.20000000000005</v>
      </c>
      <c r="AK568" s="18">
        <f t="shared" si="1392"/>
        <v>561.20000000000005</v>
      </c>
      <c r="AL568" s="18">
        <f t="shared" si="1562"/>
        <v>0</v>
      </c>
      <c r="AM568" s="18">
        <f t="shared" si="1394"/>
        <v>540.6</v>
      </c>
      <c r="AN568" s="18">
        <f t="shared" si="1562"/>
        <v>0</v>
      </c>
      <c r="AO568" s="18">
        <f t="shared" si="1562"/>
        <v>0</v>
      </c>
      <c r="AP568" s="18">
        <f t="shared" si="1562"/>
        <v>0</v>
      </c>
      <c r="AQ568" s="18">
        <f t="shared" si="1396"/>
        <v>540.6</v>
      </c>
      <c r="AR568" s="18">
        <f t="shared" si="1397"/>
        <v>561.20000000000005</v>
      </c>
      <c r="AS568" s="18">
        <f t="shared" si="1398"/>
        <v>561.20000000000005</v>
      </c>
      <c r="AT568" s="18">
        <f t="shared" si="1562"/>
        <v>0</v>
      </c>
      <c r="AU568" s="18">
        <f t="shared" si="1562"/>
        <v>0</v>
      </c>
      <c r="AV568" s="18">
        <f t="shared" si="1562"/>
        <v>0</v>
      </c>
      <c r="AW568" s="18">
        <f t="shared" si="1400"/>
        <v>540.6</v>
      </c>
      <c r="AX568" s="18">
        <f t="shared" si="1401"/>
        <v>561.20000000000005</v>
      </c>
      <c r="AY568" s="18">
        <f t="shared" si="1402"/>
        <v>561.20000000000005</v>
      </c>
      <c r="AZ568" s="18">
        <f t="shared" si="1562"/>
        <v>0</v>
      </c>
      <c r="BA568" s="18">
        <f t="shared" si="1562"/>
        <v>0</v>
      </c>
      <c r="BB568" s="18">
        <f t="shared" si="1562"/>
        <v>0</v>
      </c>
      <c r="BC568" s="18">
        <f t="shared" si="1499"/>
        <v>540.6</v>
      </c>
      <c r="BD568" s="18">
        <f t="shared" si="1500"/>
        <v>561.20000000000005</v>
      </c>
      <c r="BE568" s="18">
        <f t="shared" si="1501"/>
        <v>561.20000000000005</v>
      </c>
      <c r="BF568" s="18">
        <f t="shared" si="1562"/>
        <v>0</v>
      </c>
      <c r="BG568" s="18">
        <f t="shared" si="1562"/>
        <v>0</v>
      </c>
      <c r="BH568" s="18">
        <f t="shared" si="1562"/>
        <v>0</v>
      </c>
      <c r="BI568" s="18">
        <f t="shared" si="1493"/>
        <v>540.6</v>
      </c>
      <c r="BJ568" s="18">
        <f t="shared" si="1494"/>
        <v>561.20000000000005</v>
      </c>
      <c r="BK568" s="18">
        <f t="shared" si="1495"/>
        <v>561.20000000000005</v>
      </c>
      <c r="BL568" s="18">
        <f t="shared" si="1562"/>
        <v>0</v>
      </c>
      <c r="BM568" s="18">
        <f t="shared" si="1562"/>
        <v>0</v>
      </c>
      <c r="BN568" s="18">
        <f t="shared" si="1562"/>
        <v>0</v>
      </c>
      <c r="BO568" s="18">
        <f t="shared" si="1478"/>
        <v>540.6</v>
      </c>
      <c r="BP568" s="18">
        <f t="shared" si="1479"/>
        <v>561.20000000000005</v>
      </c>
      <c r="BQ568" s="18">
        <f t="shared" si="1480"/>
        <v>561.20000000000005</v>
      </c>
      <c r="BR568" s="18">
        <f t="shared" si="1562"/>
        <v>0</v>
      </c>
      <c r="BS568" s="18">
        <f t="shared" si="1562"/>
        <v>0</v>
      </c>
      <c r="BT568" s="18">
        <f t="shared" si="1562"/>
        <v>0</v>
      </c>
      <c r="BU568" s="18">
        <f t="shared" si="1481"/>
        <v>540.6</v>
      </c>
      <c r="BV568" s="18">
        <f t="shared" si="1482"/>
        <v>561.20000000000005</v>
      </c>
      <c r="BW568" s="18">
        <f t="shared" si="1483"/>
        <v>561.20000000000005</v>
      </c>
      <c r="BX568" s="18">
        <f t="shared" si="1562"/>
        <v>0</v>
      </c>
      <c r="BY568" s="18">
        <f t="shared" si="1562"/>
        <v>0</v>
      </c>
      <c r="BZ568" s="18">
        <f t="shared" si="1562"/>
        <v>0</v>
      </c>
      <c r="CA568" s="18">
        <f t="shared" si="1484"/>
        <v>540.6</v>
      </c>
      <c r="CB568" s="18">
        <f t="shared" si="1485"/>
        <v>561.20000000000005</v>
      </c>
      <c r="CC568" s="18">
        <f t="shared" si="1486"/>
        <v>561.20000000000005</v>
      </c>
      <c r="CD568" s="18">
        <f t="shared" si="1562"/>
        <v>0</v>
      </c>
      <c r="CE568" s="27"/>
      <c r="CF568" s="33"/>
    </row>
    <row r="569" spans="1:84" x14ac:dyDescent="0.3">
      <c r="A569" s="41" t="s">
        <v>111</v>
      </c>
      <c r="B569" s="39">
        <v>620</v>
      </c>
      <c r="C569" s="41" t="s">
        <v>103</v>
      </c>
      <c r="D569" s="41" t="s">
        <v>5</v>
      </c>
      <c r="E569" s="14" t="s">
        <v>544</v>
      </c>
      <c r="F569" s="18">
        <v>540.6</v>
      </c>
      <c r="G569" s="18">
        <v>561.20000000000005</v>
      </c>
      <c r="H569" s="18">
        <v>561.20000000000005</v>
      </c>
      <c r="I569" s="18"/>
      <c r="J569" s="18"/>
      <c r="K569" s="18"/>
      <c r="L569" s="18">
        <f t="shared" si="1460"/>
        <v>540.6</v>
      </c>
      <c r="M569" s="18">
        <f t="shared" si="1461"/>
        <v>561.20000000000005</v>
      </c>
      <c r="N569" s="18">
        <f t="shared" si="1462"/>
        <v>561.20000000000005</v>
      </c>
      <c r="O569" s="18"/>
      <c r="P569" s="18"/>
      <c r="Q569" s="18"/>
      <c r="R569" s="18"/>
      <c r="S569" s="18"/>
      <c r="T569" s="18">
        <f t="shared" si="1408"/>
        <v>540.6</v>
      </c>
      <c r="U569" s="18">
        <f t="shared" si="1409"/>
        <v>561.20000000000005</v>
      </c>
      <c r="V569" s="18">
        <f t="shared" si="1410"/>
        <v>561.20000000000005</v>
      </c>
      <c r="W569" s="18"/>
      <c r="X569" s="18"/>
      <c r="Y569" s="18"/>
      <c r="Z569" s="18"/>
      <c r="AA569" s="18"/>
      <c r="AB569" s="18"/>
      <c r="AC569" s="18">
        <f t="shared" si="1415"/>
        <v>540.6</v>
      </c>
      <c r="AD569" s="18">
        <f t="shared" si="1416"/>
        <v>561.20000000000005</v>
      </c>
      <c r="AE569" s="18">
        <f t="shared" si="1417"/>
        <v>561.20000000000005</v>
      </c>
      <c r="AF569" s="18"/>
      <c r="AG569" s="18"/>
      <c r="AH569" s="18"/>
      <c r="AI569" s="18">
        <f t="shared" si="1390"/>
        <v>540.6</v>
      </c>
      <c r="AJ569" s="18">
        <f t="shared" si="1391"/>
        <v>561.20000000000005</v>
      </c>
      <c r="AK569" s="18">
        <f t="shared" si="1392"/>
        <v>561.20000000000005</v>
      </c>
      <c r="AL569" s="18"/>
      <c r="AM569" s="18">
        <f t="shared" si="1394"/>
        <v>540.6</v>
      </c>
      <c r="AN569" s="18"/>
      <c r="AO569" s="18"/>
      <c r="AP569" s="18"/>
      <c r="AQ569" s="18">
        <f t="shared" si="1396"/>
        <v>540.6</v>
      </c>
      <c r="AR569" s="18">
        <f t="shared" si="1397"/>
        <v>561.20000000000005</v>
      </c>
      <c r="AS569" s="18">
        <f t="shared" si="1398"/>
        <v>561.20000000000005</v>
      </c>
      <c r="AT569" s="18"/>
      <c r="AU569" s="18"/>
      <c r="AV569" s="18"/>
      <c r="AW569" s="18">
        <f t="shared" si="1400"/>
        <v>540.6</v>
      </c>
      <c r="AX569" s="18">
        <f t="shared" si="1401"/>
        <v>561.20000000000005</v>
      </c>
      <c r="AY569" s="18">
        <f t="shared" si="1402"/>
        <v>561.20000000000005</v>
      </c>
      <c r="AZ569" s="18"/>
      <c r="BA569" s="18"/>
      <c r="BB569" s="18"/>
      <c r="BC569" s="18">
        <f t="shared" si="1499"/>
        <v>540.6</v>
      </c>
      <c r="BD569" s="18">
        <f t="shared" si="1500"/>
        <v>561.20000000000005</v>
      </c>
      <c r="BE569" s="18">
        <f t="shared" si="1501"/>
        <v>561.20000000000005</v>
      </c>
      <c r="BF569" s="18"/>
      <c r="BG569" s="18"/>
      <c r="BH569" s="18"/>
      <c r="BI569" s="18">
        <f t="shared" si="1493"/>
        <v>540.6</v>
      </c>
      <c r="BJ569" s="18">
        <f t="shared" si="1494"/>
        <v>561.20000000000005</v>
      </c>
      <c r="BK569" s="18">
        <f t="shared" si="1495"/>
        <v>561.20000000000005</v>
      </c>
      <c r="BL569" s="18"/>
      <c r="BM569" s="18"/>
      <c r="BN569" s="18"/>
      <c r="BO569" s="18">
        <f t="shared" si="1478"/>
        <v>540.6</v>
      </c>
      <c r="BP569" s="18">
        <f t="shared" si="1479"/>
        <v>561.20000000000005</v>
      </c>
      <c r="BQ569" s="18">
        <f t="shared" si="1480"/>
        <v>561.20000000000005</v>
      </c>
      <c r="BR569" s="18"/>
      <c r="BS569" s="18"/>
      <c r="BT569" s="18"/>
      <c r="BU569" s="18">
        <f t="shared" si="1481"/>
        <v>540.6</v>
      </c>
      <c r="BV569" s="18">
        <f t="shared" si="1482"/>
        <v>561.20000000000005</v>
      </c>
      <c r="BW569" s="18">
        <f t="shared" si="1483"/>
        <v>561.20000000000005</v>
      </c>
      <c r="BX569" s="18"/>
      <c r="BY569" s="18"/>
      <c r="BZ569" s="18"/>
      <c r="CA569" s="18">
        <f t="shared" si="1484"/>
        <v>540.6</v>
      </c>
      <c r="CB569" s="18">
        <f t="shared" si="1485"/>
        <v>561.20000000000005</v>
      </c>
      <c r="CC569" s="18">
        <f t="shared" si="1486"/>
        <v>561.20000000000005</v>
      </c>
      <c r="CD569" s="18"/>
      <c r="CE569" s="27"/>
      <c r="CF569" s="33"/>
    </row>
    <row r="570" spans="1:84" ht="46.8" x14ac:dyDescent="0.3">
      <c r="A570" s="41" t="s">
        <v>112</v>
      </c>
      <c r="B570" s="39"/>
      <c r="C570" s="41"/>
      <c r="D570" s="41"/>
      <c r="E570" s="14" t="s">
        <v>640</v>
      </c>
      <c r="F570" s="18">
        <f t="shared" ref="F570:K570" si="1563">F571</f>
        <v>38350.5</v>
      </c>
      <c r="G570" s="18">
        <f t="shared" si="1563"/>
        <v>74617.2</v>
      </c>
      <c r="H570" s="18">
        <f t="shared" si="1563"/>
        <v>38617.1</v>
      </c>
      <c r="I570" s="18">
        <f t="shared" si="1563"/>
        <v>0</v>
      </c>
      <c r="J570" s="18">
        <f t="shared" si="1563"/>
        <v>0</v>
      </c>
      <c r="K570" s="18">
        <f t="shared" si="1563"/>
        <v>0</v>
      </c>
      <c r="L570" s="18">
        <f t="shared" si="1460"/>
        <v>38350.5</v>
      </c>
      <c r="M570" s="18">
        <f t="shared" si="1461"/>
        <v>74617.2</v>
      </c>
      <c r="N570" s="18">
        <f t="shared" si="1462"/>
        <v>38617.1</v>
      </c>
      <c r="O570" s="18">
        <f t="shared" ref="O570:S570" si="1564">O571</f>
        <v>0</v>
      </c>
      <c r="P570" s="18">
        <f t="shared" si="1564"/>
        <v>0</v>
      </c>
      <c r="Q570" s="18">
        <f t="shared" si="1564"/>
        <v>0</v>
      </c>
      <c r="R570" s="18">
        <f t="shared" si="1564"/>
        <v>0</v>
      </c>
      <c r="S570" s="18">
        <f t="shared" si="1564"/>
        <v>0</v>
      </c>
      <c r="T570" s="18">
        <f t="shared" si="1408"/>
        <v>38350.5</v>
      </c>
      <c r="U570" s="18">
        <f t="shared" si="1409"/>
        <v>74617.2</v>
      </c>
      <c r="V570" s="18">
        <f t="shared" si="1410"/>
        <v>38617.1</v>
      </c>
      <c r="W570" s="18">
        <f t="shared" ref="W570:CD570" si="1565">W571</f>
        <v>4699.8</v>
      </c>
      <c r="X570" s="18">
        <f t="shared" si="1565"/>
        <v>0</v>
      </c>
      <c r="Y570" s="18">
        <f t="shared" si="1565"/>
        <v>0</v>
      </c>
      <c r="Z570" s="18">
        <f t="shared" si="1565"/>
        <v>-4699.8</v>
      </c>
      <c r="AA570" s="18">
        <f t="shared" si="1565"/>
        <v>0</v>
      </c>
      <c r="AB570" s="18">
        <f t="shared" si="1565"/>
        <v>0</v>
      </c>
      <c r="AC570" s="18">
        <f t="shared" si="1415"/>
        <v>38350.5</v>
      </c>
      <c r="AD570" s="18">
        <f t="shared" si="1416"/>
        <v>74617.2</v>
      </c>
      <c r="AE570" s="18">
        <f t="shared" si="1417"/>
        <v>38617.1</v>
      </c>
      <c r="AF570" s="18">
        <f t="shared" si="1565"/>
        <v>1338</v>
      </c>
      <c r="AG570" s="18">
        <f t="shared" si="1565"/>
        <v>0</v>
      </c>
      <c r="AH570" s="18">
        <f t="shared" si="1565"/>
        <v>0</v>
      </c>
      <c r="AI570" s="18">
        <f t="shared" si="1390"/>
        <v>39688.5</v>
      </c>
      <c r="AJ570" s="18">
        <f t="shared" si="1391"/>
        <v>74617.2</v>
      </c>
      <c r="AK570" s="18">
        <f t="shared" si="1392"/>
        <v>38617.1</v>
      </c>
      <c r="AL570" s="18">
        <f t="shared" si="1565"/>
        <v>0</v>
      </c>
      <c r="AM570" s="18">
        <f t="shared" si="1394"/>
        <v>39688.5</v>
      </c>
      <c r="AN570" s="18">
        <f t="shared" si="1565"/>
        <v>0</v>
      </c>
      <c r="AO570" s="18">
        <f t="shared" si="1565"/>
        <v>0</v>
      </c>
      <c r="AP570" s="18">
        <f t="shared" si="1565"/>
        <v>0</v>
      </c>
      <c r="AQ570" s="18">
        <f t="shared" si="1396"/>
        <v>39688.5</v>
      </c>
      <c r="AR570" s="18">
        <f t="shared" si="1397"/>
        <v>74617.2</v>
      </c>
      <c r="AS570" s="18">
        <f t="shared" si="1398"/>
        <v>38617.1</v>
      </c>
      <c r="AT570" s="18">
        <f t="shared" si="1565"/>
        <v>0</v>
      </c>
      <c r="AU570" s="18">
        <f t="shared" si="1565"/>
        <v>0</v>
      </c>
      <c r="AV570" s="18">
        <f t="shared" si="1565"/>
        <v>0</v>
      </c>
      <c r="AW570" s="18">
        <f t="shared" si="1400"/>
        <v>39688.5</v>
      </c>
      <c r="AX570" s="18">
        <f t="shared" si="1401"/>
        <v>74617.2</v>
      </c>
      <c r="AY570" s="18">
        <f t="shared" si="1402"/>
        <v>38617.1</v>
      </c>
      <c r="AZ570" s="18">
        <f t="shared" si="1565"/>
        <v>274.63099999999997</v>
      </c>
      <c r="BA570" s="18">
        <f t="shared" si="1565"/>
        <v>0</v>
      </c>
      <c r="BB570" s="18">
        <f t="shared" si="1565"/>
        <v>0</v>
      </c>
      <c r="BC570" s="18">
        <f t="shared" si="1499"/>
        <v>39963.131000000001</v>
      </c>
      <c r="BD570" s="18">
        <f t="shared" si="1500"/>
        <v>74617.2</v>
      </c>
      <c r="BE570" s="18">
        <f t="shared" si="1501"/>
        <v>38617.1</v>
      </c>
      <c r="BF570" s="18">
        <f t="shared" si="1565"/>
        <v>884.13400000000001</v>
      </c>
      <c r="BG570" s="18">
        <f t="shared" si="1565"/>
        <v>0</v>
      </c>
      <c r="BH570" s="18">
        <f t="shared" si="1565"/>
        <v>0</v>
      </c>
      <c r="BI570" s="18">
        <f t="shared" si="1493"/>
        <v>40847.264999999999</v>
      </c>
      <c r="BJ570" s="18">
        <f t="shared" si="1494"/>
        <v>74617.2</v>
      </c>
      <c r="BK570" s="18">
        <f t="shared" si="1495"/>
        <v>38617.1</v>
      </c>
      <c r="BL570" s="18">
        <f t="shared" si="1565"/>
        <v>-152.452</v>
      </c>
      <c r="BM570" s="18">
        <f t="shared" si="1565"/>
        <v>0</v>
      </c>
      <c r="BN570" s="18">
        <f t="shared" si="1565"/>
        <v>0</v>
      </c>
      <c r="BO570" s="18">
        <f t="shared" si="1478"/>
        <v>40694.813000000002</v>
      </c>
      <c r="BP570" s="18">
        <f t="shared" si="1479"/>
        <v>74617.2</v>
      </c>
      <c r="BQ570" s="18">
        <f t="shared" si="1480"/>
        <v>38617.1</v>
      </c>
      <c r="BR570" s="18">
        <f t="shared" si="1565"/>
        <v>0</v>
      </c>
      <c r="BS570" s="18">
        <f t="shared" si="1565"/>
        <v>0</v>
      </c>
      <c r="BT570" s="18">
        <f t="shared" si="1565"/>
        <v>0</v>
      </c>
      <c r="BU570" s="18">
        <f t="shared" si="1481"/>
        <v>40694.813000000002</v>
      </c>
      <c r="BV570" s="18">
        <f t="shared" si="1482"/>
        <v>74617.2</v>
      </c>
      <c r="BW570" s="18">
        <f t="shared" si="1483"/>
        <v>38617.1</v>
      </c>
      <c r="BX570" s="18">
        <f t="shared" si="1565"/>
        <v>669.279</v>
      </c>
      <c r="BY570" s="18">
        <f t="shared" si="1565"/>
        <v>0</v>
      </c>
      <c r="BZ570" s="18">
        <f t="shared" si="1565"/>
        <v>0</v>
      </c>
      <c r="CA570" s="18">
        <f t="shared" si="1484"/>
        <v>41364.092000000004</v>
      </c>
      <c r="CB570" s="18">
        <f t="shared" si="1485"/>
        <v>74617.2</v>
      </c>
      <c r="CC570" s="18">
        <f t="shared" si="1486"/>
        <v>38617.1</v>
      </c>
      <c r="CD570" s="18">
        <f t="shared" si="1565"/>
        <v>0</v>
      </c>
      <c r="CE570" s="27"/>
      <c r="CF570" s="33"/>
    </row>
    <row r="571" spans="1:84" ht="46.8" x14ac:dyDescent="0.3">
      <c r="A571" s="41" t="s">
        <v>112</v>
      </c>
      <c r="B571" s="39">
        <v>600</v>
      </c>
      <c r="C571" s="41"/>
      <c r="D571" s="41"/>
      <c r="E571" s="14" t="s">
        <v>554</v>
      </c>
      <c r="F571" s="18">
        <f t="shared" ref="F571:K571" si="1566">F572+F574</f>
        <v>38350.5</v>
      </c>
      <c r="G571" s="18">
        <f t="shared" si="1566"/>
        <v>74617.2</v>
      </c>
      <c r="H571" s="18">
        <f t="shared" si="1566"/>
        <v>38617.1</v>
      </c>
      <c r="I571" s="18">
        <f t="shared" si="1566"/>
        <v>0</v>
      </c>
      <c r="J571" s="18">
        <f t="shared" si="1566"/>
        <v>0</v>
      </c>
      <c r="K571" s="18">
        <f t="shared" si="1566"/>
        <v>0</v>
      </c>
      <c r="L571" s="18">
        <f t="shared" si="1460"/>
        <v>38350.5</v>
      </c>
      <c r="M571" s="18">
        <f t="shared" si="1461"/>
        <v>74617.2</v>
      </c>
      <c r="N571" s="18">
        <f t="shared" si="1462"/>
        <v>38617.1</v>
      </c>
      <c r="O571" s="18">
        <f t="shared" ref="O571:S571" si="1567">O572+O574</f>
        <v>0</v>
      </c>
      <c r="P571" s="18">
        <f t="shared" si="1567"/>
        <v>0</v>
      </c>
      <c r="Q571" s="18">
        <f t="shared" si="1567"/>
        <v>0</v>
      </c>
      <c r="R571" s="18">
        <f t="shared" si="1567"/>
        <v>0</v>
      </c>
      <c r="S571" s="18">
        <f t="shared" si="1567"/>
        <v>0</v>
      </c>
      <c r="T571" s="18">
        <f t="shared" si="1408"/>
        <v>38350.5</v>
      </c>
      <c r="U571" s="18">
        <f t="shared" si="1409"/>
        <v>74617.2</v>
      </c>
      <c r="V571" s="18">
        <f t="shared" si="1410"/>
        <v>38617.1</v>
      </c>
      <c r="W571" s="18">
        <f t="shared" ref="W571:CD571" si="1568">W572+W574</f>
        <v>4699.8</v>
      </c>
      <c r="X571" s="18">
        <f t="shared" ref="X571:AB571" si="1569">X572+X574</f>
        <v>0</v>
      </c>
      <c r="Y571" s="18">
        <f t="shared" si="1569"/>
        <v>0</v>
      </c>
      <c r="Z571" s="18">
        <f t="shared" si="1569"/>
        <v>-4699.8</v>
      </c>
      <c r="AA571" s="18">
        <f t="shared" si="1569"/>
        <v>0</v>
      </c>
      <c r="AB571" s="18">
        <f t="shared" si="1569"/>
        <v>0</v>
      </c>
      <c r="AC571" s="18">
        <f t="shared" si="1415"/>
        <v>38350.5</v>
      </c>
      <c r="AD571" s="18">
        <f t="shared" si="1416"/>
        <v>74617.2</v>
      </c>
      <c r="AE571" s="18">
        <f t="shared" si="1417"/>
        <v>38617.1</v>
      </c>
      <c r="AF571" s="18">
        <f t="shared" ref="AF571:AH571" si="1570">AF572+AF574</f>
        <v>1338</v>
      </c>
      <c r="AG571" s="18">
        <f t="shared" si="1570"/>
        <v>0</v>
      </c>
      <c r="AH571" s="18">
        <f t="shared" si="1570"/>
        <v>0</v>
      </c>
      <c r="AI571" s="18">
        <f t="shared" ref="AI571:AI654" si="1571">AC571+AF571</f>
        <v>39688.5</v>
      </c>
      <c r="AJ571" s="18">
        <f t="shared" ref="AJ571:AJ654" si="1572">AD571+AG571</f>
        <v>74617.2</v>
      </c>
      <c r="AK571" s="18">
        <f t="shared" ref="AK571:AK654" si="1573">AE571+AH571</f>
        <v>38617.1</v>
      </c>
      <c r="AL571" s="18">
        <f t="shared" ref="AL571" si="1574">AL572+AL574</f>
        <v>0</v>
      </c>
      <c r="AM571" s="18">
        <f t="shared" ref="AM571:AM654" si="1575">AI571+AL571</f>
        <v>39688.5</v>
      </c>
      <c r="AN571" s="18">
        <f t="shared" ref="AN571:AP571" si="1576">AN572+AN574</f>
        <v>0</v>
      </c>
      <c r="AO571" s="18">
        <f t="shared" si="1576"/>
        <v>0</v>
      </c>
      <c r="AP571" s="18">
        <f t="shared" si="1576"/>
        <v>0</v>
      </c>
      <c r="AQ571" s="18">
        <f t="shared" ref="AQ571:AQ654" si="1577">AM571+AN571</f>
        <v>39688.5</v>
      </c>
      <c r="AR571" s="18">
        <f t="shared" ref="AR571:AR654" si="1578">AJ571+AO571</f>
        <v>74617.2</v>
      </c>
      <c r="AS571" s="18">
        <f t="shared" ref="AS571:AS654" si="1579">AK571+AP571</f>
        <v>38617.1</v>
      </c>
      <c r="AT571" s="18">
        <f t="shared" ref="AT571:AV571" si="1580">AT572+AT574</f>
        <v>0</v>
      </c>
      <c r="AU571" s="18">
        <f t="shared" si="1580"/>
        <v>0</v>
      </c>
      <c r="AV571" s="18">
        <f t="shared" si="1580"/>
        <v>0</v>
      </c>
      <c r="AW571" s="18">
        <f t="shared" ref="AW571:AW654" si="1581">AQ571+AT571</f>
        <v>39688.5</v>
      </c>
      <c r="AX571" s="18">
        <f t="shared" ref="AX571:AX654" si="1582">AR571+AU571</f>
        <v>74617.2</v>
      </c>
      <c r="AY571" s="18">
        <f t="shared" ref="AY571:AY654" si="1583">AS571+AV571</f>
        <v>38617.1</v>
      </c>
      <c r="AZ571" s="18">
        <f t="shared" ref="AZ571:BB571" si="1584">AZ572+AZ574</f>
        <v>274.63099999999997</v>
      </c>
      <c r="BA571" s="18">
        <f t="shared" si="1584"/>
        <v>0</v>
      </c>
      <c r="BB571" s="18">
        <f t="shared" si="1584"/>
        <v>0</v>
      </c>
      <c r="BC571" s="18">
        <f t="shared" si="1499"/>
        <v>39963.131000000001</v>
      </c>
      <c r="BD571" s="18">
        <f t="shared" si="1500"/>
        <v>74617.2</v>
      </c>
      <c r="BE571" s="18">
        <f t="shared" si="1501"/>
        <v>38617.1</v>
      </c>
      <c r="BF571" s="18">
        <f t="shared" ref="BF571:BH571" si="1585">BF572+BF574</f>
        <v>884.13400000000001</v>
      </c>
      <c r="BG571" s="18">
        <f t="shared" si="1585"/>
        <v>0</v>
      </c>
      <c r="BH571" s="18">
        <f t="shared" si="1585"/>
        <v>0</v>
      </c>
      <c r="BI571" s="18">
        <f t="shared" si="1493"/>
        <v>40847.264999999999</v>
      </c>
      <c r="BJ571" s="18">
        <f t="shared" si="1494"/>
        <v>74617.2</v>
      </c>
      <c r="BK571" s="18">
        <f t="shared" si="1495"/>
        <v>38617.1</v>
      </c>
      <c r="BL571" s="18">
        <f t="shared" ref="BL571:BN571" si="1586">BL572+BL574</f>
        <v>-152.452</v>
      </c>
      <c r="BM571" s="18">
        <f t="shared" si="1586"/>
        <v>0</v>
      </c>
      <c r="BN571" s="18">
        <f t="shared" si="1586"/>
        <v>0</v>
      </c>
      <c r="BO571" s="18">
        <f t="shared" si="1478"/>
        <v>40694.813000000002</v>
      </c>
      <c r="BP571" s="18">
        <f t="shared" si="1479"/>
        <v>74617.2</v>
      </c>
      <c r="BQ571" s="18">
        <f t="shared" si="1480"/>
        <v>38617.1</v>
      </c>
      <c r="BR571" s="18">
        <f t="shared" ref="BR571:BT571" si="1587">BR572+BR574</f>
        <v>0</v>
      </c>
      <c r="BS571" s="18">
        <f t="shared" si="1587"/>
        <v>0</v>
      </c>
      <c r="BT571" s="18">
        <f t="shared" si="1587"/>
        <v>0</v>
      </c>
      <c r="BU571" s="18">
        <f t="shared" si="1481"/>
        <v>40694.813000000002</v>
      </c>
      <c r="BV571" s="18">
        <f t="shared" si="1482"/>
        <v>74617.2</v>
      </c>
      <c r="BW571" s="18">
        <f t="shared" si="1483"/>
        <v>38617.1</v>
      </c>
      <c r="BX571" s="18">
        <f t="shared" ref="BX571:BZ571" si="1588">BX572+BX574</f>
        <v>669.279</v>
      </c>
      <c r="BY571" s="18">
        <f t="shared" si="1588"/>
        <v>0</v>
      </c>
      <c r="BZ571" s="18">
        <f t="shared" si="1588"/>
        <v>0</v>
      </c>
      <c r="CA571" s="18">
        <f t="shared" si="1484"/>
        <v>41364.092000000004</v>
      </c>
      <c r="CB571" s="18">
        <f t="shared" si="1485"/>
        <v>74617.2</v>
      </c>
      <c r="CC571" s="18">
        <f t="shared" si="1486"/>
        <v>38617.1</v>
      </c>
      <c r="CD571" s="18">
        <f t="shared" si="1568"/>
        <v>0</v>
      </c>
      <c r="CE571" s="27"/>
      <c r="CF571" s="33"/>
    </row>
    <row r="572" spans="1:84" x14ac:dyDescent="0.3">
      <c r="A572" s="41" t="s">
        <v>112</v>
      </c>
      <c r="B572" s="39">
        <v>610</v>
      </c>
      <c r="C572" s="41"/>
      <c r="D572" s="41"/>
      <c r="E572" s="14" t="s">
        <v>568</v>
      </c>
      <c r="F572" s="18">
        <f t="shared" ref="F572:K572" si="1589">F573</f>
        <v>0</v>
      </c>
      <c r="G572" s="18">
        <f t="shared" si="1589"/>
        <v>9825.4</v>
      </c>
      <c r="H572" s="18">
        <f t="shared" si="1589"/>
        <v>0</v>
      </c>
      <c r="I572" s="18">
        <f t="shared" si="1589"/>
        <v>0</v>
      </c>
      <c r="J572" s="18">
        <f t="shared" si="1589"/>
        <v>0</v>
      </c>
      <c r="K572" s="18">
        <f t="shared" si="1589"/>
        <v>0</v>
      </c>
      <c r="L572" s="18">
        <f t="shared" si="1460"/>
        <v>0</v>
      </c>
      <c r="M572" s="18">
        <f t="shared" si="1461"/>
        <v>9825.4</v>
      </c>
      <c r="N572" s="18">
        <f t="shared" si="1462"/>
        <v>0</v>
      </c>
      <c r="O572" s="18">
        <f t="shared" ref="O572:S572" si="1590">O573</f>
        <v>0</v>
      </c>
      <c r="P572" s="18">
        <f t="shared" si="1590"/>
        <v>0</v>
      </c>
      <c r="Q572" s="18">
        <f t="shared" si="1590"/>
        <v>0</v>
      </c>
      <c r="R572" s="18">
        <f t="shared" si="1590"/>
        <v>0</v>
      </c>
      <c r="S572" s="18">
        <f t="shared" si="1590"/>
        <v>0</v>
      </c>
      <c r="T572" s="18">
        <f t="shared" si="1408"/>
        <v>0</v>
      </c>
      <c r="U572" s="18">
        <f t="shared" si="1409"/>
        <v>9825.4</v>
      </c>
      <c r="V572" s="18">
        <f t="shared" si="1410"/>
        <v>0</v>
      </c>
      <c r="W572" s="18">
        <f t="shared" ref="W572:CD572" si="1591">W573</f>
        <v>0</v>
      </c>
      <c r="X572" s="18">
        <f t="shared" si="1591"/>
        <v>0</v>
      </c>
      <c r="Y572" s="18">
        <f t="shared" si="1591"/>
        <v>0</v>
      </c>
      <c r="Z572" s="18">
        <f t="shared" si="1591"/>
        <v>0</v>
      </c>
      <c r="AA572" s="18">
        <f t="shared" si="1591"/>
        <v>0</v>
      </c>
      <c r="AB572" s="18">
        <f t="shared" si="1591"/>
        <v>0</v>
      </c>
      <c r="AC572" s="18">
        <f t="shared" si="1415"/>
        <v>0</v>
      </c>
      <c r="AD572" s="18">
        <f t="shared" si="1416"/>
        <v>9825.4</v>
      </c>
      <c r="AE572" s="18">
        <f t="shared" si="1417"/>
        <v>0</v>
      </c>
      <c r="AF572" s="18">
        <f t="shared" si="1591"/>
        <v>1159.6089999999999</v>
      </c>
      <c r="AG572" s="18">
        <f t="shared" si="1591"/>
        <v>0</v>
      </c>
      <c r="AH572" s="18">
        <f t="shared" si="1591"/>
        <v>0</v>
      </c>
      <c r="AI572" s="18">
        <f t="shared" si="1571"/>
        <v>1159.6089999999999</v>
      </c>
      <c r="AJ572" s="18">
        <f t="shared" si="1572"/>
        <v>9825.4</v>
      </c>
      <c r="AK572" s="18">
        <f t="shared" si="1573"/>
        <v>0</v>
      </c>
      <c r="AL572" s="18">
        <f t="shared" si="1591"/>
        <v>39.951000000000001</v>
      </c>
      <c r="AM572" s="18">
        <f t="shared" si="1575"/>
        <v>1199.56</v>
      </c>
      <c r="AN572" s="18">
        <f t="shared" si="1591"/>
        <v>0</v>
      </c>
      <c r="AO572" s="18">
        <f t="shared" si="1591"/>
        <v>0</v>
      </c>
      <c r="AP572" s="18">
        <f t="shared" si="1591"/>
        <v>0</v>
      </c>
      <c r="AQ572" s="18">
        <f t="shared" si="1577"/>
        <v>1199.56</v>
      </c>
      <c r="AR572" s="18">
        <f t="shared" si="1578"/>
        <v>9825.4</v>
      </c>
      <c r="AS572" s="18">
        <f t="shared" si="1579"/>
        <v>0</v>
      </c>
      <c r="AT572" s="18">
        <f t="shared" si="1591"/>
        <v>0</v>
      </c>
      <c r="AU572" s="18">
        <f t="shared" si="1591"/>
        <v>0</v>
      </c>
      <c r="AV572" s="18">
        <f t="shared" si="1591"/>
        <v>0</v>
      </c>
      <c r="AW572" s="18">
        <f t="shared" si="1581"/>
        <v>1199.56</v>
      </c>
      <c r="AX572" s="18">
        <f t="shared" si="1582"/>
        <v>9825.4</v>
      </c>
      <c r="AY572" s="18">
        <f t="shared" si="1583"/>
        <v>0</v>
      </c>
      <c r="AZ572" s="18">
        <f t="shared" si="1591"/>
        <v>0</v>
      </c>
      <c r="BA572" s="18">
        <f t="shared" si="1591"/>
        <v>0</v>
      </c>
      <c r="BB572" s="18">
        <f t="shared" si="1591"/>
        <v>0</v>
      </c>
      <c r="BC572" s="18">
        <f t="shared" si="1499"/>
        <v>1199.56</v>
      </c>
      <c r="BD572" s="18">
        <f t="shared" si="1500"/>
        <v>9825.4</v>
      </c>
      <c r="BE572" s="18">
        <f t="shared" si="1501"/>
        <v>0</v>
      </c>
      <c r="BF572" s="18">
        <f t="shared" si="1591"/>
        <v>884.13400000000001</v>
      </c>
      <c r="BG572" s="18">
        <f t="shared" si="1591"/>
        <v>0</v>
      </c>
      <c r="BH572" s="18">
        <f t="shared" si="1591"/>
        <v>0</v>
      </c>
      <c r="BI572" s="18">
        <f t="shared" si="1493"/>
        <v>2083.694</v>
      </c>
      <c r="BJ572" s="18">
        <f t="shared" si="1494"/>
        <v>9825.4</v>
      </c>
      <c r="BK572" s="18">
        <f t="shared" si="1495"/>
        <v>0</v>
      </c>
      <c r="BL572" s="18">
        <f t="shared" si="1591"/>
        <v>248.048</v>
      </c>
      <c r="BM572" s="18">
        <f t="shared" si="1591"/>
        <v>0</v>
      </c>
      <c r="BN572" s="18">
        <f t="shared" si="1591"/>
        <v>0</v>
      </c>
      <c r="BO572" s="18">
        <f t="shared" si="1478"/>
        <v>2331.7420000000002</v>
      </c>
      <c r="BP572" s="18">
        <f t="shared" si="1479"/>
        <v>9825.4</v>
      </c>
      <c r="BQ572" s="18">
        <f t="shared" si="1480"/>
        <v>0</v>
      </c>
      <c r="BR572" s="18">
        <f t="shared" si="1591"/>
        <v>0</v>
      </c>
      <c r="BS572" s="18">
        <f t="shared" si="1591"/>
        <v>0</v>
      </c>
      <c r="BT572" s="18">
        <f t="shared" si="1591"/>
        <v>0</v>
      </c>
      <c r="BU572" s="18">
        <f t="shared" si="1481"/>
        <v>2331.7420000000002</v>
      </c>
      <c r="BV572" s="18">
        <f t="shared" si="1482"/>
        <v>9825.4</v>
      </c>
      <c r="BW572" s="18">
        <f t="shared" si="1483"/>
        <v>0</v>
      </c>
      <c r="BX572" s="18">
        <f t="shared" si="1591"/>
        <v>406.858</v>
      </c>
      <c r="BY572" s="18">
        <f t="shared" si="1591"/>
        <v>0</v>
      </c>
      <c r="BZ572" s="18">
        <f t="shared" si="1591"/>
        <v>0</v>
      </c>
      <c r="CA572" s="18">
        <f t="shared" si="1484"/>
        <v>2738.6000000000004</v>
      </c>
      <c r="CB572" s="18">
        <f t="shared" si="1485"/>
        <v>9825.4</v>
      </c>
      <c r="CC572" s="18">
        <f t="shared" si="1486"/>
        <v>0</v>
      </c>
      <c r="CD572" s="18">
        <f t="shared" si="1591"/>
        <v>0</v>
      </c>
      <c r="CE572" s="27"/>
      <c r="CF572" s="33"/>
    </row>
    <row r="573" spans="1:84" x14ac:dyDescent="0.3">
      <c r="A573" s="41" t="s">
        <v>112</v>
      </c>
      <c r="B573" s="39">
        <v>610</v>
      </c>
      <c r="C573" s="41" t="s">
        <v>103</v>
      </c>
      <c r="D573" s="41" t="s">
        <v>5</v>
      </c>
      <c r="E573" s="14" t="s">
        <v>544</v>
      </c>
      <c r="F573" s="18"/>
      <c r="G573" s="18">
        <v>9825.4</v>
      </c>
      <c r="H573" s="18"/>
      <c r="I573" s="18"/>
      <c r="J573" s="18"/>
      <c r="K573" s="18"/>
      <c r="L573" s="18">
        <f t="shared" si="1460"/>
        <v>0</v>
      </c>
      <c r="M573" s="18">
        <f t="shared" si="1461"/>
        <v>9825.4</v>
      </c>
      <c r="N573" s="18">
        <f t="shared" si="1462"/>
        <v>0</v>
      </c>
      <c r="O573" s="18"/>
      <c r="P573" s="18"/>
      <c r="Q573" s="18"/>
      <c r="R573" s="18"/>
      <c r="S573" s="18"/>
      <c r="T573" s="18">
        <f t="shared" si="1408"/>
        <v>0</v>
      </c>
      <c r="U573" s="18">
        <f t="shared" si="1409"/>
        <v>9825.4</v>
      </c>
      <c r="V573" s="18">
        <f t="shared" si="1410"/>
        <v>0</v>
      </c>
      <c r="W573" s="18"/>
      <c r="X573" s="18"/>
      <c r="Y573" s="18"/>
      <c r="Z573" s="18"/>
      <c r="AA573" s="18"/>
      <c r="AB573" s="18"/>
      <c r="AC573" s="18">
        <f t="shared" si="1415"/>
        <v>0</v>
      </c>
      <c r="AD573" s="18">
        <f t="shared" si="1416"/>
        <v>9825.4</v>
      </c>
      <c r="AE573" s="18">
        <f t="shared" si="1417"/>
        <v>0</v>
      </c>
      <c r="AF573" s="18">
        <v>1159.6089999999999</v>
      </c>
      <c r="AG573" s="18"/>
      <c r="AH573" s="18"/>
      <c r="AI573" s="18">
        <f t="shared" si="1571"/>
        <v>1159.6089999999999</v>
      </c>
      <c r="AJ573" s="18">
        <f t="shared" si="1572"/>
        <v>9825.4</v>
      </c>
      <c r="AK573" s="18">
        <f t="shared" si="1573"/>
        <v>0</v>
      </c>
      <c r="AL573" s="18">
        <v>39.951000000000001</v>
      </c>
      <c r="AM573" s="18">
        <f t="shared" si="1575"/>
        <v>1199.56</v>
      </c>
      <c r="AN573" s="18"/>
      <c r="AO573" s="18"/>
      <c r="AP573" s="18"/>
      <c r="AQ573" s="18">
        <f t="shared" si="1577"/>
        <v>1199.56</v>
      </c>
      <c r="AR573" s="18">
        <f t="shared" si="1578"/>
        <v>9825.4</v>
      </c>
      <c r="AS573" s="18">
        <f t="shared" si="1579"/>
        <v>0</v>
      </c>
      <c r="AT573" s="18"/>
      <c r="AU573" s="18"/>
      <c r="AV573" s="18"/>
      <c r="AW573" s="18">
        <f t="shared" si="1581"/>
        <v>1199.56</v>
      </c>
      <c r="AX573" s="18">
        <f t="shared" si="1582"/>
        <v>9825.4</v>
      </c>
      <c r="AY573" s="18">
        <f t="shared" si="1583"/>
        <v>0</v>
      </c>
      <c r="AZ573" s="18"/>
      <c r="BA573" s="18"/>
      <c r="BB573" s="18"/>
      <c r="BC573" s="18">
        <f t="shared" si="1499"/>
        <v>1199.56</v>
      </c>
      <c r="BD573" s="18">
        <f t="shared" si="1500"/>
        <v>9825.4</v>
      </c>
      <c r="BE573" s="18">
        <f t="shared" si="1501"/>
        <v>0</v>
      </c>
      <c r="BF573" s="18">
        <f>901.817-17.683</f>
        <v>884.13400000000001</v>
      </c>
      <c r="BG573" s="18"/>
      <c r="BH573" s="18"/>
      <c r="BI573" s="18">
        <f t="shared" si="1493"/>
        <v>2083.694</v>
      </c>
      <c r="BJ573" s="18">
        <f t="shared" si="1494"/>
        <v>9825.4</v>
      </c>
      <c r="BK573" s="18">
        <f t="shared" si="1495"/>
        <v>0</v>
      </c>
      <c r="BL573" s="18">
        <v>248.048</v>
      </c>
      <c r="BM573" s="18"/>
      <c r="BN573" s="18"/>
      <c r="BO573" s="18">
        <f t="shared" si="1478"/>
        <v>2331.7420000000002</v>
      </c>
      <c r="BP573" s="18">
        <f t="shared" si="1479"/>
        <v>9825.4</v>
      </c>
      <c r="BQ573" s="18">
        <f t="shared" si="1480"/>
        <v>0</v>
      </c>
      <c r="BR573" s="18"/>
      <c r="BS573" s="18"/>
      <c r="BT573" s="18"/>
      <c r="BU573" s="18">
        <f t="shared" si="1481"/>
        <v>2331.7420000000002</v>
      </c>
      <c r="BV573" s="18">
        <f t="shared" si="1482"/>
        <v>9825.4</v>
      </c>
      <c r="BW573" s="18">
        <f t="shared" si="1483"/>
        <v>0</v>
      </c>
      <c r="BX573" s="18">
        <v>406.858</v>
      </c>
      <c r="BY573" s="18"/>
      <c r="BZ573" s="18"/>
      <c r="CA573" s="18">
        <f t="shared" si="1484"/>
        <v>2738.6000000000004</v>
      </c>
      <c r="CB573" s="18">
        <f t="shared" si="1485"/>
        <v>9825.4</v>
      </c>
      <c r="CC573" s="18">
        <f t="shared" si="1486"/>
        <v>0</v>
      </c>
      <c r="CD573" s="18"/>
      <c r="CE573" s="27"/>
      <c r="CF573" s="33"/>
    </row>
    <row r="574" spans="1:84" x14ac:dyDescent="0.3">
      <c r="A574" s="41" t="s">
        <v>112</v>
      </c>
      <c r="B574" s="39">
        <v>620</v>
      </c>
      <c r="C574" s="41"/>
      <c r="D574" s="41"/>
      <c r="E574" s="14" t="s">
        <v>569</v>
      </c>
      <c r="F574" s="18">
        <f t="shared" ref="F574:K574" si="1592">F575+F576</f>
        <v>38350.5</v>
      </c>
      <c r="G574" s="18">
        <f t="shared" si="1592"/>
        <v>64791.8</v>
      </c>
      <c r="H574" s="18">
        <f t="shared" si="1592"/>
        <v>38617.1</v>
      </c>
      <c r="I574" s="18">
        <f t="shared" si="1592"/>
        <v>0</v>
      </c>
      <c r="J574" s="18">
        <f t="shared" si="1592"/>
        <v>0</v>
      </c>
      <c r="K574" s="18">
        <f t="shared" si="1592"/>
        <v>0</v>
      </c>
      <c r="L574" s="18">
        <f t="shared" si="1460"/>
        <v>38350.5</v>
      </c>
      <c r="M574" s="18">
        <f t="shared" si="1461"/>
        <v>64791.8</v>
      </c>
      <c r="N574" s="18">
        <f t="shared" si="1462"/>
        <v>38617.1</v>
      </c>
      <c r="O574" s="18">
        <f t="shared" ref="O574:S574" si="1593">O575+O576</f>
        <v>0</v>
      </c>
      <c r="P574" s="18">
        <f t="shared" si="1593"/>
        <v>0</v>
      </c>
      <c r="Q574" s="18">
        <f t="shared" si="1593"/>
        <v>0</v>
      </c>
      <c r="R574" s="18">
        <f t="shared" si="1593"/>
        <v>0</v>
      </c>
      <c r="S574" s="18">
        <f t="shared" si="1593"/>
        <v>0</v>
      </c>
      <c r="T574" s="18">
        <f t="shared" ref="T574:T657" si="1594">L574+O574+R574</f>
        <v>38350.5</v>
      </c>
      <c r="U574" s="18">
        <f t="shared" ref="U574:U657" si="1595">M574+P574+S574</f>
        <v>64791.8</v>
      </c>
      <c r="V574" s="18">
        <f t="shared" ref="V574:V657" si="1596">N574+Q574</f>
        <v>38617.1</v>
      </c>
      <c r="W574" s="18">
        <f t="shared" ref="W574:CD574" si="1597">W575+W576</f>
        <v>4699.8</v>
      </c>
      <c r="X574" s="18">
        <f t="shared" ref="X574:AB574" si="1598">X575+X576</f>
        <v>0</v>
      </c>
      <c r="Y574" s="18">
        <f t="shared" si="1598"/>
        <v>0</v>
      </c>
      <c r="Z574" s="18">
        <f t="shared" si="1598"/>
        <v>-4699.8</v>
      </c>
      <c r="AA574" s="18">
        <f t="shared" si="1598"/>
        <v>0</v>
      </c>
      <c r="AB574" s="18">
        <f t="shared" si="1598"/>
        <v>0</v>
      </c>
      <c r="AC574" s="18">
        <f t="shared" si="1415"/>
        <v>38350.5</v>
      </c>
      <c r="AD574" s="18">
        <f t="shared" si="1416"/>
        <v>64791.8</v>
      </c>
      <c r="AE574" s="18">
        <f t="shared" si="1417"/>
        <v>38617.1</v>
      </c>
      <c r="AF574" s="18">
        <f t="shared" ref="AF574:AH574" si="1599">AF575+AF576</f>
        <v>178.39099999999999</v>
      </c>
      <c r="AG574" s="18">
        <f t="shared" si="1599"/>
        <v>0</v>
      </c>
      <c r="AH574" s="18">
        <f t="shared" si="1599"/>
        <v>0</v>
      </c>
      <c r="AI574" s="18">
        <f t="shared" si="1571"/>
        <v>38528.891000000003</v>
      </c>
      <c r="AJ574" s="18">
        <f t="shared" si="1572"/>
        <v>64791.8</v>
      </c>
      <c r="AK574" s="18">
        <f t="shared" si="1573"/>
        <v>38617.1</v>
      </c>
      <c r="AL574" s="18">
        <f t="shared" ref="AL574" si="1600">AL575+AL576</f>
        <v>-39.951000000000001</v>
      </c>
      <c r="AM574" s="18">
        <f t="shared" si="1575"/>
        <v>38488.94</v>
      </c>
      <c r="AN574" s="18">
        <f t="shared" ref="AN574:AP574" si="1601">AN575+AN576</f>
        <v>0</v>
      </c>
      <c r="AO574" s="18">
        <f t="shared" si="1601"/>
        <v>0</v>
      </c>
      <c r="AP574" s="18">
        <f t="shared" si="1601"/>
        <v>0</v>
      </c>
      <c r="AQ574" s="18">
        <f t="shared" si="1577"/>
        <v>38488.94</v>
      </c>
      <c r="AR574" s="18">
        <f t="shared" si="1578"/>
        <v>64791.8</v>
      </c>
      <c r="AS574" s="18">
        <f t="shared" si="1579"/>
        <v>38617.1</v>
      </c>
      <c r="AT574" s="18">
        <f t="shared" ref="AT574:AV574" si="1602">AT575+AT576</f>
        <v>0</v>
      </c>
      <c r="AU574" s="18">
        <f t="shared" si="1602"/>
        <v>0</v>
      </c>
      <c r="AV574" s="18">
        <f t="shared" si="1602"/>
        <v>0</v>
      </c>
      <c r="AW574" s="18">
        <f t="shared" si="1581"/>
        <v>38488.94</v>
      </c>
      <c r="AX574" s="18">
        <f t="shared" si="1582"/>
        <v>64791.8</v>
      </c>
      <c r="AY574" s="18">
        <f t="shared" si="1583"/>
        <v>38617.1</v>
      </c>
      <c r="AZ574" s="18">
        <f t="shared" ref="AZ574:BB574" si="1603">AZ575+AZ576</f>
        <v>274.63099999999997</v>
      </c>
      <c r="BA574" s="18">
        <f t="shared" si="1603"/>
        <v>0</v>
      </c>
      <c r="BB574" s="18">
        <f t="shared" si="1603"/>
        <v>0</v>
      </c>
      <c r="BC574" s="18">
        <f t="shared" si="1499"/>
        <v>38763.571000000004</v>
      </c>
      <c r="BD574" s="18">
        <f t="shared" si="1500"/>
        <v>64791.8</v>
      </c>
      <c r="BE574" s="18">
        <f t="shared" si="1501"/>
        <v>38617.1</v>
      </c>
      <c r="BF574" s="18">
        <f t="shared" ref="BF574:BH574" si="1604">BF575+BF576</f>
        <v>0</v>
      </c>
      <c r="BG574" s="18">
        <f t="shared" si="1604"/>
        <v>0</v>
      </c>
      <c r="BH574" s="18">
        <f t="shared" si="1604"/>
        <v>0</v>
      </c>
      <c r="BI574" s="18">
        <f t="shared" si="1493"/>
        <v>38763.571000000004</v>
      </c>
      <c r="BJ574" s="18">
        <f t="shared" si="1494"/>
        <v>64791.8</v>
      </c>
      <c r="BK574" s="18">
        <f t="shared" si="1495"/>
        <v>38617.1</v>
      </c>
      <c r="BL574" s="18">
        <f t="shared" ref="BL574:BN574" si="1605">BL575+BL576</f>
        <v>-400.5</v>
      </c>
      <c r="BM574" s="18">
        <f t="shared" si="1605"/>
        <v>0</v>
      </c>
      <c r="BN574" s="18">
        <f t="shared" si="1605"/>
        <v>0</v>
      </c>
      <c r="BO574" s="18">
        <f t="shared" si="1478"/>
        <v>38363.071000000004</v>
      </c>
      <c r="BP574" s="18">
        <f t="shared" si="1479"/>
        <v>64791.8</v>
      </c>
      <c r="BQ574" s="18">
        <f t="shared" si="1480"/>
        <v>38617.1</v>
      </c>
      <c r="BR574" s="18">
        <f t="shared" ref="BR574:BT574" si="1606">BR575+BR576</f>
        <v>0</v>
      </c>
      <c r="BS574" s="18">
        <f t="shared" si="1606"/>
        <v>0</v>
      </c>
      <c r="BT574" s="18">
        <f t="shared" si="1606"/>
        <v>0</v>
      </c>
      <c r="BU574" s="18">
        <f t="shared" si="1481"/>
        <v>38363.071000000004</v>
      </c>
      <c r="BV574" s="18">
        <f t="shared" si="1482"/>
        <v>64791.8</v>
      </c>
      <c r="BW574" s="18">
        <f t="shared" si="1483"/>
        <v>38617.1</v>
      </c>
      <c r="BX574" s="18">
        <f t="shared" ref="BX574:BZ574" si="1607">BX575+BX576</f>
        <v>262.42099999999999</v>
      </c>
      <c r="BY574" s="18">
        <f t="shared" si="1607"/>
        <v>0</v>
      </c>
      <c r="BZ574" s="18">
        <f t="shared" si="1607"/>
        <v>0</v>
      </c>
      <c r="CA574" s="18">
        <f t="shared" si="1484"/>
        <v>38625.492000000006</v>
      </c>
      <c r="CB574" s="18">
        <f t="shared" si="1485"/>
        <v>64791.8</v>
      </c>
      <c r="CC574" s="18">
        <f t="shared" si="1486"/>
        <v>38617.1</v>
      </c>
      <c r="CD574" s="18">
        <f t="shared" si="1597"/>
        <v>0</v>
      </c>
      <c r="CE574" s="27"/>
      <c r="CF574" s="33"/>
    </row>
    <row r="575" spans="1:84" x14ac:dyDescent="0.3">
      <c r="A575" s="41" t="s">
        <v>112</v>
      </c>
      <c r="B575" s="39">
        <v>620</v>
      </c>
      <c r="C575" s="41" t="s">
        <v>103</v>
      </c>
      <c r="D575" s="41" t="s">
        <v>5</v>
      </c>
      <c r="E575" s="14" t="s">
        <v>544</v>
      </c>
      <c r="F575" s="18">
        <v>38350.5</v>
      </c>
      <c r="G575" s="18">
        <f>89791.8-25000</f>
        <v>64791.8</v>
      </c>
      <c r="H575" s="18">
        <v>38617.1</v>
      </c>
      <c r="I575" s="18"/>
      <c r="J575" s="18"/>
      <c r="K575" s="18"/>
      <c r="L575" s="18">
        <f t="shared" si="1460"/>
        <v>38350.5</v>
      </c>
      <c r="M575" s="18">
        <f t="shared" si="1461"/>
        <v>64791.8</v>
      </c>
      <c r="N575" s="18">
        <f t="shared" si="1462"/>
        <v>38617.1</v>
      </c>
      <c r="O575" s="18"/>
      <c r="P575" s="18"/>
      <c r="Q575" s="18"/>
      <c r="R575" s="18"/>
      <c r="S575" s="18"/>
      <c r="T575" s="18">
        <f t="shared" si="1594"/>
        <v>38350.5</v>
      </c>
      <c r="U575" s="18">
        <f t="shared" si="1595"/>
        <v>64791.8</v>
      </c>
      <c r="V575" s="18">
        <f t="shared" si="1596"/>
        <v>38617.1</v>
      </c>
      <c r="W575" s="18">
        <v>4699.8</v>
      </c>
      <c r="X575" s="18"/>
      <c r="Y575" s="18"/>
      <c r="Z575" s="18">
        <v>-4699.8</v>
      </c>
      <c r="AA575" s="18"/>
      <c r="AB575" s="18"/>
      <c r="AC575" s="18">
        <f t="shared" si="1415"/>
        <v>38350.5</v>
      </c>
      <c r="AD575" s="18">
        <f t="shared" si="1416"/>
        <v>64791.8</v>
      </c>
      <c r="AE575" s="18">
        <f t="shared" si="1417"/>
        <v>38617.1</v>
      </c>
      <c r="AF575" s="18">
        <v>178.39099999999999</v>
      </c>
      <c r="AG575" s="18"/>
      <c r="AH575" s="18"/>
      <c r="AI575" s="18">
        <f t="shared" si="1571"/>
        <v>38528.891000000003</v>
      </c>
      <c r="AJ575" s="18">
        <f t="shared" si="1572"/>
        <v>64791.8</v>
      </c>
      <c r="AK575" s="18">
        <f t="shared" si="1573"/>
        <v>38617.1</v>
      </c>
      <c r="AL575" s="18">
        <v>-39.951000000000001</v>
      </c>
      <c r="AM575" s="18">
        <f t="shared" si="1575"/>
        <v>38488.94</v>
      </c>
      <c r="AN575" s="18"/>
      <c r="AO575" s="18"/>
      <c r="AP575" s="18"/>
      <c r="AQ575" s="18">
        <f t="shared" si="1577"/>
        <v>38488.94</v>
      </c>
      <c r="AR575" s="18">
        <f t="shared" si="1578"/>
        <v>64791.8</v>
      </c>
      <c r="AS575" s="18">
        <f t="shared" si="1579"/>
        <v>38617.1</v>
      </c>
      <c r="AT575" s="18"/>
      <c r="AU575" s="18"/>
      <c r="AV575" s="18"/>
      <c r="AW575" s="18">
        <f t="shared" si="1581"/>
        <v>38488.94</v>
      </c>
      <c r="AX575" s="18">
        <f t="shared" si="1582"/>
        <v>64791.8</v>
      </c>
      <c r="AY575" s="18">
        <f t="shared" si="1583"/>
        <v>38617.1</v>
      </c>
      <c r="AZ575" s="18">
        <v>274.63099999999997</v>
      </c>
      <c r="BA575" s="18"/>
      <c r="BB575" s="18"/>
      <c r="BC575" s="18">
        <f t="shared" si="1499"/>
        <v>38763.571000000004</v>
      </c>
      <c r="BD575" s="18">
        <f t="shared" si="1500"/>
        <v>64791.8</v>
      </c>
      <c r="BE575" s="18">
        <f t="shared" si="1501"/>
        <v>38617.1</v>
      </c>
      <c r="BF575" s="18"/>
      <c r="BG575" s="18"/>
      <c r="BH575" s="18"/>
      <c r="BI575" s="18">
        <f t="shared" si="1493"/>
        <v>38763.571000000004</v>
      </c>
      <c r="BJ575" s="18">
        <f t="shared" si="1494"/>
        <v>64791.8</v>
      </c>
      <c r="BK575" s="18">
        <f t="shared" si="1495"/>
        <v>38617.1</v>
      </c>
      <c r="BL575" s="18">
        <f>-877.626+477.126</f>
        <v>-400.5</v>
      </c>
      <c r="BM575" s="18"/>
      <c r="BN575" s="18"/>
      <c r="BO575" s="18">
        <f t="shared" si="1478"/>
        <v>38363.071000000004</v>
      </c>
      <c r="BP575" s="18">
        <f t="shared" si="1479"/>
        <v>64791.8</v>
      </c>
      <c r="BQ575" s="18">
        <f t="shared" si="1480"/>
        <v>38617.1</v>
      </c>
      <c r="BR575" s="18"/>
      <c r="BS575" s="18"/>
      <c r="BT575" s="18"/>
      <c r="BU575" s="18">
        <f t="shared" si="1481"/>
        <v>38363.071000000004</v>
      </c>
      <c r="BV575" s="18">
        <f t="shared" si="1482"/>
        <v>64791.8</v>
      </c>
      <c r="BW575" s="18">
        <f t="shared" si="1483"/>
        <v>38617.1</v>
      </c>
      <c r="BX575" s="18">
        <f>263.086-0.665</f>
        <v>262.42099999999999</v>
      </c>
      <c r="BY575" s="18"/>
      <c r="BZ575" s="18"/>
      <c r="CA575" s="18">
        <f t="shared" si="1484"/>
        <v>38625.492000000006</v>
      </c>
      <c r="CB575" s="18">
        <f t="shared" si="1485"/>
        <v>64791.8</v>
      </c>
      <c r="CC575" s="18">
        <f t="shared" si="1486"/>
        <v>38617.1</v>
      </c>
      <c r="CD575" s="18"/>
      <c r="CE575" s="27"/>
      <c r="CF575" s="33"/>
    </row>
    <row r="576" spans="1:84" hidden="1" x14ac:dyDescent="0.3">
      <c r="A576" s="41" t="s">
        <v>112</v>
      </c>
      <c r="B576" s="39">
        <v>620</v>
      </c>
      <c r="C576" s="41" t="s">
        <v>103</v>
      </c>
      <c r="D576" s="41" t="s">
        <v>110</v>
      </c>
      <c r="E576" s="14" t="s">
        <v>545</v>
      </c>
      <c r="F576" s="18"/>
      <c r="G576" s="18"/>
      <c r="H576" s="18"/>
      <c r="I576" s="18"/>
      <c r="J576" s="18"/>
      <c r="K576" s="18"/>
      <c r="L576" s="18">
        <f t="shared" si="1460"/>
        <v>0</v>
      </c>
      <c r="M576" s="18">
        <f t="shared" si="1461"/>
        <v>0</v>
      </c>
      <c r="N576" s="18">
        <f t="shared" si="1462"/>
        <v>0</v>
      </c>
      <c r="O576" s="18"/>
      <c r="P576" s="18"/>
      <c r="Q576" s="18"/>
      <c r="R576" s="18"/>
      <c r="S576" s="18"/>
      <c r="T576" s="18">
        <f t="shared" si="1594"/>
        <v>0</v>
      </c>
      <c r="U576" s="18">
        <f t="shared" si="1595"/>
        <v>0</v>
      </c>
      <c r="V576" s="18">
        <f t="shared" si="1596"/>
        <v>0</v>
      </c>
      <c r="W576" s="18"/>
      <c r="X576" s="18"/>
      <c r="Y576" s="18"/>
      <c r="Z576" s="18"/>
      <c r="AA576" s="18"/>
      <c r="AB576" s="18"/>
      <c r="AC576" s="18">
        <f t="shared" ref="AC576:AC659" si="1608">T576+W576+Z576</f>
        <v>0</v>
      </c>
      <c r="AD576" s="18">
        <f t="shared" ref="AD576:AD659" si="1609">U576+X576+AA576</f>
        <v>0</v>
      </c>
      <c r="AE576" s="18">
        <f t="shared" ref="AE576:AE659" si="1610">V576+Y576+AB576</f>
        <v>0</v>
      </c>
      <c r="AF576" s="18"/>
      <c r="AG576" s="18"/>
      <c r="AH576" s="18"/>
      <c r="AI576" s="18">
        <f t="shared" si="1571"/>
        <v>0</v>
      </c>
      <c r="AJ576" s="18">
        <f t="shared" si="1572"/>
        <v>0</v>
      </c>
      <c r="AK576" s="18">
        <f t="shared" si="1573"/>
        <v>0</v>
      </c>
      <c r="AL576" s="18"/>
      <c r="AM576" s="18">
        <f t="shared" si="1575"/>
        <v>0</v>
      </c>
      <c r="AN576" s="18"/>
      <c r="AO576" s="18"/>
      <c r="AP576" s="18"/>
      <c r="AQ576" s="18">
        <f t="shared" si="1577"/>
        <v>0</v>
      </c>
      <c r="AR576" s="18">
        <f t="shared" si="1578"/>
        <v>0</v>
      </c>
      <c r="AS576" s="18">
        <f t="shared" si="1579"/>
        <v>0</v>
      </c>
      <c r="AT576" s="18"/>
      <c r="AU576" s="18"/>
      <c r="AV576" s="18"/>
      <c r="AW576" s="18">
        <f t="shared" si="1581"/>
        <v>0</v>
      </c>
      <c r="AX576" s="18">
        <f t="shared" si="1582"/>
        <v>0</v>
      </c>
      <c r="AY576" s="18">
        <f t="shared" si="1583"/>
        <v>0</v>
      </c>
      <c r="AZ576" s="18"/>
      <c r="BA576" s="18"/>
      <c r="BB576" s="18"/>
      <c r="BC576" s="18">
        <f t="shared" si="1499"/>
        <v>0</v>
      </c>
      <c r="BD576" s="18">
        <f t="shared" si="1500"/>
        <v>0</v>
      </c>
      <c r="BE576" s="18">
        <f t="shared" si="1501"/>
        <v>0</v>
      </c>
      <c r="BF576" s="18"/>
      <c r="BG576" s="18"/>
      <c r="BH576" s="18"/>
      <c r="BI576" s="18">
        <f t="shared" si="1493"/>
        <v>0</v>
      </c>
      <c r="BJ576" s="18">
        <f t="shared" si="1494"/>
        <v>0</v>
      </c>
      <c r="BK576" s="18">
        <f t="shared" si="1495"/>
        <v>0</v>
      </c>
      <c r="BL576" s="18"/>
      <c r="BM576" s="18"/>
      <c r="BN576" s="18"/>
      <c r="BO576" s="18">
        <f t="shared" si="1478"/>
        <v>0</v>
      </c>
      <c r="BP576" s="18">
        <f t="shared" si="1479"/>
        <v>0</v>
      </c>
      <c r="BQ576" s="18">
        <f t="shared" si="1480"/>
        <v>0</v>
      </c>
      <c r="BR576" s="18"/>
      <c r="BS576" s="18"/>
      <c r="BT576" s="18"/>
      <c r="BU576" s="18">
        <f t="shared" si="1481"/>
        <v>0</v>
      </c>
      <c r="BV576" s="18">
        <f t="shared" si="1482"/>
        <v>0</v>
      </c>
      <c r="BW576" s="18">
        <f t="shared" si="1483"/>
        <v>0</v>
      </c>
      <c r="BX576" s="18"/>
      <c r="BY576" s="18"/>
      <c r="BZ576" s="18"/>
      <c r="CA576" s="18">
        <f t="shared" si="1484"/>
        <v>0</v>
      </c>
      <c r="CB576" s="18">
        <f t="shared" si="1485"/>
        <v>0</v>
      </c>
      <c r="CC576" s="18">
        <f t="shared" si="1486"/>
        <v>0</v>
      </c>
      <c r="CD576" s="18"/>
      <c r="CE576" s="27" t="s">
        <v>1661</v>
      </c>
      <c r="CF576" s="33"/>
    </row>
    <row r="577" spans="1:84" ht="46.8" x14ac:dyDescent="0.3">
      <c r="A577" s="41" t="s">
        <v>113</v>
      </c>
      <c r="B577" s="39"/>
      <c r="C577" s="41"/>
      <c r="D577" s="41"/>
      <c r="E577" s="14" t="s">
        <v>641</v>
      </c>
      <c r="F577" s="18">
        <f t="shared" ref="F577:K581" si="1611">F578</f>
        <v>12812.7</v>
      </c>
      <c r="G577" s="18">
        <f t="shared" si="1611"/>
        <v>12812.7</v>
      </c>
      <c r="H577" s="18">
        <f t="shared" si="1611"/>
        <v>12812.699999999999</v>
      </c>
      <c r="I577" s="18">
        <f t="shared" si="1611"/>
        <v>0</v>
      </c>
      <c r="J577" s="18">
        <f t="shared" si="1611"/>
        <v>0</v>
      </c>
      <c r="K577" s="18">
        <f t="shared" si="1611"/>
        <v>0</v>
      </c>
      <c r="L577" s="18">
        <f t="shared" si="1460"/>
        <v>12812.7</v>
      </c>
      <c r="M577" s="18">
        <f t="shared" si="1461"/>
        <v>12812.7</v>
      </c>
      <c r="N577" s="18">
        <f t="shared" si="1462"/>
        <v>12812.699999999999</v>
      </c>
      <c r="O577" s="18">
        <f t="shared" ref="O577:S581" si="1612">O578</f>
        <v>0</v>
      </c>
      <c r="P577" s="18">
        <f t="shared" si="1612"/>
        <v>0</v>
      </c>
      <c r="Q577" s="18">
        <f t="shared" si="1612"/>
        <v>0</v>
      </c>
      <c r="R577" s="18">
        <f t="shared" si="1612"/>
        <v>0</v>
      </c>
      <c r="S577" s="18">
        <f t="shared" si="1612"/>
        <v>0</v>
      </c>
      <c r="T577" s="18">
        <f t="shared" si="1594"/>
        <v>12812.7</v>
      </c>
      <c r="U577" s="18">
        <f t="shared" si="1595"/>
        <v>12812.7</v>
      </c>
      <c r="V577" s="18">
        <f t="shared" si="1596"/>
        <v>12812.699999999999</v>
      </c>
      <c r="W577" s="18">
        <f t="shared" ref="W577:CD581" si="1613">W578</f>
        <v>0</v>
      </c>
      <c r="X577" s="18">
        <f t="shared" si="1613"/>
        <v>0</v>
      </c>
      <c r="Y577" s="18">
        <f t="shared" si="1613"/>
        <v>0</v>
      </c>
      <c r="Z577" s="18">
        <f t="shared" si="1613"/>
        <v>0</v>
      </c>
      <c r="AA577" s="18">
        <f t="shared" si="1613"/>
        <v>0</v>
      </c>
      <c r="AB577" s="18">
        <f t="shared" si="1613"/>
        <v>0</v>
      </c>
      <c r="AC577" s="18">
        <f t="shared" si="1608"/>
        <v>12812.7</v>
      </c>
      <c r="AD577" s="18">
        <f t="shared" si="1609"/>
        <v>12812.7</v>
      </c>
      <c r="AE577" s="18">
        <f t="shared" si="1610"/>
        <v>12812.699999999999</v>
      </c>
      <c r="AF577" s="18">
        <f t="shared" si="1613"/>
        <v>0</v>
      </c>
      <c r="AG577" s="18">
        <f t="shared" si="1613"/>
        <v>0</v>
      </c>
      <c r="AH577" s="18">
        <f t="shared" si="1613"/>
        <v>0</v>
      </c>
      <c r="AI577" s="18">
        <f t="shared" si="1571"/>
        <v>12812.7</v>
      </c>
      <c r="AJ577" s="18">
        <f t="shared" si="1572"/>
        <v>12812.7</v>
      </c>
      <c r="AK577" s="18">
        <f t="shared" si="1573"/>
        <v>12812.699999999999</v>
      </c>
      <c r="AL577" s="18">
        <f t="shared" si="1613"/>
        <v>0</v>
      </c>
      <c r="AM577" s="18">
        <f t="shared" si="1575"/>
        <v>12812.7</v>
      </c>
      <c r="AN577" s="18">
        <f t="shared" si="1613"/>
        <v>0</v>
      </c>
      <c r="AO577" s="18">
        <f t="shared" si="1613"/>
        <v>0</v>
      </c>
      <c r="AP577" s="18">
        <f t="shared" si="1613"/>
        <v>0</v>
      </c>
      <c r="AQ577" s="18">
        <f t="shared" si="1577"/>
        <v>12812.7</v>
      </c>
      <c r="AR577" s="18">
        <f t="shared" si="1578"/>
        <v>12812.7</v>
      </c>
      <c r="AS577" s="18">
        <f t="shared" si="1579"/>
        <v>12812.699999999999</v>
      </c>
      <c r="AT577" s="18">
        <f t="shared" si="1613"/>
        <v>0</v>
      </c>
      <c r="AU577" s="18">
        <f t="shared" si="1613"/>
        <v>0</v>
      </c>
      <c r="AV577" s="18">
        <f t="shared" si="1613"/>
        <v>0</v>
      </c>
      <c r="AW577" s="18">
        <f t="shared" si="1581"/>
        <v>12812.7</v>
      </c>
      <c r="AX577" s="18">
        <f t="shared" si="1582"/>
        <v>12812.7</v>
      </c>
      <c r="AY577" s="18">
        <f t="shared" si="1583"/>
        <v>12812.699999999999</v>
      </c>
      <c r="AZ577" s="18">
        <f t="shared" si="1613"/>
        <v>1412.3160000000003</v>
      </c>
      <c r="BA577" s="18">
        <f t="shared" si="1613"/>
        <v>0</v>
      </c>
      <c r="BB577" s="18">
        <f t="shared" si="1613"/>
        <v>0</v>
      </c>
      <c r="BC577" s="18">
        <f t="shared" si="1499"/>
        <v>14225.016000000001</v>
      </c>
      <c r="BD577" s="18">
        <f t="shared" si="1500"/>
        <v>12812.7</v>
      </c>
      <c r="BE577" s="18">
        <f t="shared" si="1501"/>
        <v>12812.699999999999</v>
      </c>
      <c r="BF577" s="18">
        <f t="shared" si="1613"/>
        <v>0</v>
      </c>
      <c r="BG577" s="18">
        <f t="shared" si="1613"/>
        <v>0</v>
      </c>
      <c r="BH577" s="18">
        <f t="shared" si="1613"/>
        <v>0</v>
      </c>
      <c r="BI577" s="18">
        <f t="shared" si="1493"/>
        <v>14225.016000000001</v>
      </c>
      <c r="BJ577" s="18">
        <f t="shared" si="1494"/>
        <v>12812.7</v>
      </c>
      <c r="BK577" s="18">
        <f t="shared" si="1495"/>
        <v>12812.699999999999</v>
      </c>
      <c r="BL577" s="18">
        <f t="shared" si="1613"/>
        <v>0</v>
      </c>
      <c r="BM577" s="18">
        <f t="shared" si="1613"/>
        <v>0</v>
      </c>
      <c r="BN577" s="18">
        <f t="shared" si="1613"/>
        <v>0</v>
      </c>
      <c r="BO577" s="18">
        <f t="shared" si="1478"/>
        <v>14225.016000000001</v>
      </c>
      <c r="BP577" s="18">
        <f t="shared" si="1479"/>
        <v>12812.7</v>
      </c>
      <c r="BQ577" s="18">
        <f t="shared" si="1480"/>
        <v>12812.699999999999</v>
      </c>
      <c r="BR577" s="18">
        <f t="shared" si="1613"/>
        <v>0</v>
      </c>
      <c r="BS577" s="18">
        <f t="shared" si="1613"/>
        <v>0</v>
      </c>
      <c r="BT577" s="18">
        <f t="shared" si="1613"/>
        <v>0</v>
      </c>
      <c r="BU577" s="18">
        <f t="shared" si="1481"/>
        <v>14225.016000000001</v>
      </c>
      <c r="BV577" s="18">
        <f t="shared" si="1482"/>
        <v>12812.7</v>
      </c>
      <c r="BW577" s="18">
        <f t="shared" si="1483"/>
        <v>12812.699999999999</v>
      </c>
      <c r="BX577" s="18">
        <f t="shared" si="1613"/>
        <v>-290.77800000000002</v>
      </c>
      <c r="BY577" s="18">
        <f t="shared" si="1613"/>
        <v>0</v>
      </c>
      <c r="BZ577" s="18">
        <f t="shared" si="1613"/>
        <v>0</v>
      </c>
      <c r="CA577" s="18">
        <f t="shared" si="1484"/>
        <v>13934.238000000001</v>
      </c>
      <c r="CB577" s="18">
        <f t="shared" si="1485"/>
        <v>12812.7</v>
      </c>
      <c r="CC577" s="18">
        <f t="shared" si="1486"/>
        <v>12812.699999999999</v>
      </c>
      <c r="CD577" s="18">
        <f t="shared" si="1613"/>
        <v>0</v>
      </c>
      <c r="CE577" s="27"/>
      <c r="CF577" s="33"/>
    </row>
    <row r="578" spans="1:84" ht="46.8" x14ac:dyDescent="0.3">
      <c r="A578" s="41" t="s">
        <v>113</v>
      </c>
      <c r="B578" s="39">
        <v>600</v>
      </c>
      <c r="C578" s="41"/>
      <c r="D578" s="41"/>
      <c r="E578" s="14" t="s">
        <v>554</v>
      </c>
      <c r="F578" s="18">
        <f>F581+F579</f>
        <v>12812.7</v>
      </c>
      <c r="G578" s="18">
        <f t="shared" ref="G578:CD578" si="1614">G581+G579</f>
        <v>12812.7</v>
      </c>
      <c r="H578" s="18">
        <f t="shared" si="1614"/>
        <v>12812.699999999999</v>
      </c>
      <c r="I578" s="18">
        <f t="shared" ref="I578:K578" si="1615">I581+I579</f>
        <v>0</v>
      </c>
      <c r="J578" s="18">
        <f t="shared" si="1615"/>
        <v>0</v>
      </c>
      <c r="K578" s="18">
        <f t="shared" si="1615"/>
        <v>0</v>
      </c>
      <c r="L578" s="18">
        <f t="shared" si="1460"/>
        <v>12812.7</v>
      </c>
      <c r="M578" s="18">
        <f t="shared" si="1461"/>
        <v>12812.7</v>
      </c>
      <c r="N578" s="18">
        <f t="shared" si="1462"/>
        <v>12812.699999999999</v>
      </c>
      <c r="O578" s="18">
        <f t="shared" ref="O578:S578" si="1616">O581+O579</f>
        <v>0</v>
      </c>
      <c r="P578" s="18">
        <f t="shared" si="1616"/>
        <v>0</v>
      </c>
      <c r="Q578" s="18">
        <f t="shared" si="1616"/>
        <v>0</v>
      </c>
      <c r="R578" s="18">
        <f t="shared" si="1616"/>
        <v>0</v>
      </c>
      <c r="S578" s="18">
        <f t="shared" si="1616"/>
        <v>0</v>
      </c>
      <c r="T578" s="18">
        <f t="shared" si="1594"/>
        <v>12812.7</v>
      </c>
      <c r="U578" s="18">
        <f t="shared" si="1595"/>
        <v>12812.7</v>
      </c>
      <c r="V578" s="18">
        <f t="shared" si="1596"/>
        <v>12812.699999999999</v>
      </c>
      <c r="W578" s="18">
        <f t="shared" ref="W578:AB578" si="1617">W581+W579</f>
        <v>0</v>
      </c>
      <c r="X578" s="18">
        <f t="shared" si="1617"/>
        <v>0</v>
      </c>
      <c r="Y578" s="18">
        <f t="shared" si="1617"/>
        <v>0</v>
      </c>
      <c r="Z578" s="18">
        <f t="shared" si="1617"/>
        <v>0</v>
      </c>
      <c r="AA578" s="18">
        <f t="shared" si="1617"/>
        <v>0</v>
      </c>
      <c r="AB578" s="18">
        <f t="shared" si="1617"/>
        <v>0</v>
      </c>
      <c r="AC578" s="18">
        <f t="shared" si="1608"/>
        <v>12812.7</v>
      </c>
      <c r="AD578" s="18">
        <f t="shared" si="1609"/>
        <v>12812.7</v>
      </c>
      <c r="AE578" s="18">
        <f t="shared" si="1610"/>
        <v>12812.699999999999</v>
      </c>
      <c r="AF578" s="18">
        <f t="shared" ref="AF578:AH578" si="1618">AF581+AF579</f>
        <v>0</v>
      </c>
      <c r="AG578" s="18">
        <f t="shared" si="1618"/>
        <v>0</v>
      </c>
      <c r="AH578" s="18">
        <f t="shared" si="1618"/>
        <v>0</v>
      </c>
      <c r="AI578" s="18">
        <f t="shared" si="1571"/>
        <v>12812.7</v>
      </c>
      <c r="AJ578" s="18">
        <f t="shared" si="1572"/>
        <v>12812.7</v>
      </c>
      <c r="AK578" s="18">
        <f t="shared" si="1573"/>
        <v>12812.699999999999</v>
      </c>
      <c r="AL578" s="18">
        <f t="shared" ref="AL578" si="1619">AL581+AL579</f>
        <v>0</v>
      </c>
      <c r="AM578" s="18">
        <f t="shared" si="1575"/>
        <v>12812.7</v>
      </c>
      <c r="AN578" s="18">
        <f t="shared" ref="AN578:AP578" si="1620">AN581+AN579</f>
        <v>0</v>
      </c>
      <c r="AO578" s="18">
        <f t="shared" si="1620"/>
        <v>0</v>
      </c>
      <c r="AP578" s="18">
        <f t="shared" si="1620"/>
        <v>0</v>
      </c>
      <c r="AQ578" s="18">
        <f t="shared" si="1577"/>
        <v>12812.7</v>
      </c>
      <c r="AR578" s="18">
        <f t="shared" si="1578"/>
        <v>12812.7</v>
      </c>
      <c r="AS578" s="18">
        <f t="shared" si="1579"/>
        <v>12812.699999999999</v>
      </c>
      <c r="AT578" s="18">
        <f t="shared" ref="AT578:AV578" si="1621">AT581+AT579</f>
        <v>0</v>
      </c>
      <c r="AU578" s="18">
        <f t="shared" si="1621"/>
        <v>0</v>
      </c>
      <c r="AV578" s="18">
        <f t="shared" si="1621"/>
        <v>0</v>
      </c>
      <c r="AW578" s="18">
        <f t="shared" si="1581"/>
        <v>12812.7</v>
      </c>
      <c r="AX578" s="18">
        <f t="shared" si="1582"/>
        <v>12812.7</v>
      </c>
      <c r="AY578" s="18">
        <f t="shared" si="1583"/>
        <v>12812.699999999999</v>
      </c>
      <c r="AZ578" s="18">
        <f t="shared" ref="AZ578:BB578" si="1622">AZ581+AZ579</f>
        <v>1412.3160000000003</v>
      </c>
      <c r="BA578" s="18">
        <f t="shared" si="1622"/>
        <v>0</v>
      </c>
      <c r="BB578" s="18">
        <f t="shared" si="1622"/>
        <v>0</v>
      </c>
      <c r="BC578" s="18">
        <f t="shared" si="1499"/>
        <v>14225.016000000001</v>
      </c>
      <c r="BD578" s="18">
        <f t="shared" si="1500"/>
        <v>12812.7</v>
      </c>
      <c r="BE578" s="18">
        <f t="shared" si="1501"/>
        <v>12812.699999999999</v>
      </c>
      <c r="BF578" s="18">
        <f t="shared" ref="BF578:BH578" si="1623">BF581+BF579</f>
        <v>0</v>
      </c>
      <c r="BG578" s="18">
        <f t="shared" si="1623"/>
        <v>0</v>
      </c>
      <c r="BH578" s="18">
        <f t="shared" si="1623"/>
        <v>0</v>
      </c>
      <c r="BI578" s="18">
        <f t="shared" si="1493"/>
        <v>14225.016000000001</v>
      </c>
      <c r="BJ578" s="18">
        <f t="shared" si="1494"/>
        <v>12812.7</v>
      </c>
      <c r="BK578" s="18">
        <f t="shared" si="1495"/>
        <v>12812.699999999999</v>
      </c>
      <c r="BL578" s="18">
        <f t="shared" ref="BL578:BN578" si="1624">BL581+BL579</f>
        <v>0</v>
      </c>
      <c r="BM578" s="18">
        <f t="shared" si="1624"/>
        <v>0</v>
      </c>
      <c r="BN578" s="18">
        <f t="shared" si="1624"/>
        <v>0</v>
      </c>
      <c r="BO578" s="18">
        <f t="shared" si="1478"/>
        <v>14225.016000000001</v>
      </c>
      <c r="BP578" s="18">
        <f t="shared" si="1479"/>
        <v>12812.7</v>
      </c>
      <c r="BQ578" s="18">
        <f t="shared" si="1480"/>
        <v>12812.699999999999</v>
      </c>
      <c r="BR578" s="18">
        <f t="shared" ref="BR578:BT578" si="1625">BR581+BR579</f>
        <v>0</v>
      </c>
      <c r="BS578" s="18">
        <f t="shared" si="1625"/>
        <v>0</v>
      </c>
      <c r="BT578" s="18">
        <f t="shared" si="1625"/>
        <v>0</v>
      </c>
      <c r="BU578" s="18">
        <f t="shared" si="1481"/>
        <v>14225.016000000001</v>
      </c>
      <c r="BV578" s="18">
        <f t="shared" si="1482"/>
        <v>12812.7</v>
      </c>
      <c r="BW578" s="18">
        <f t="shared" si="1483"/>
        <v>12812.699999999999</v>
      </c>
      <c r="BX578" s="18">
        <f t="shared" ref="BX578:BZ578" si="1626">BX581+BX579</f>
        <v>-290.77800000000002</v>
      </c>
      <c r="BY578" s="18">
        <f t="shared" si="1626"/>
        <v>0</v>
      </c>
      <c r="BZ578" s="18">
        <f t="shared" si="1626"/>
        <v>0</v>
      </c>
      <c r="CA578" s="18">
        <f t="shared" si="1484"/>
        <v>13934.238000000001</v>
      </c>
      <c r="CB578" s="18">
        <f t="shared" si="1485"/>
        <v>12812.7</v>
      </c>
      <c r="CC578" s="18">
        <f t="shared" si="1486"/>
        <v>12812.699999999999</v>
      </c>
      <c r="CD578" s="18">
        <f t="shared" si="1614"/>
        <v>0</v>
      </c>
      <c r="CE578" s="27"/>
      <c r="CF578" s="33"/>
    </row>
    <row r="579" spans="1:84" x14ac:dyDescent="0.3">
      <c r="A579" s="41" t="s">
        <v>113</v>
      </c>
      <c r="B579" s="39">
        <v>610</v>
      </c>
      <c r="C579" s="41"/>
      <c r="D579" s="41"/>
      <c r="E579" s="14" t="s">
        <v>568</v>
      </c>
      <c r="F579" s="18">
        <f>F580</f>
        <v>0</v>
      </c>
      <c r="G579" s="18">
        <f t="shared" ref="G579:CD579" si="1627">G580</f>
        <v>0</v>
      </c>
      <c r="H579" s="18">
        <f t="shared" si="1627"/>
        <v>4270.8999999999996</v>
      </c>
      <c r="I579" s="18">
        <f t="shared" si="1627"/>
        <v>0</v>
      </c>
      <c r="J579" s="18">
        <f t="shared" si="1627"/>
        <v>0</v>
      </c>
      <c r="K579" s="18">
        <f t="shared" si="1627"/>
        <v>0</v>
      </c>
      <c r="L579" s="18">
        <f t="shared" si="1460"/>
        <v>0</v>
      </c>
      <c r="M579" s="18">
        <f t="shared" si="1461"/>
        <v>0</v>
      </c>
      <c r="N579" s="18">
        <f t="shared" si="1462"/>
        <v>4270.8999999999996</v>
      </c>
      <c r="O579" s="18">
        <f t="shared" si="1627"/>
        <v>0</v>
      </c>
      <c r="P579" s="18">
        <f t="shared" si="1627"/>
        <v>0</v>
      </c>
      <c r="Q579" s="18">
        <f t="shared" si="1627"/>
        <v>0</v>
      </c>
      <c r="R579" s="18">
        <f t="shared" si="1627"/>
        <v>0</v>
      </c>
      <c r="S579" s="18">
        <f t="shared" si="1627"/>
        <v>0</v>
      </c>
      <c r="T579" s="18">
        <f t="shared" si="1594"/>
        <v>0</v>
      </c>
      <c r="U579" s="18">
        <f t="shared" si="1595"/>
        <v>0</v>
      </c>
      <c r="V579" s="18">
        <f t="shared" si="1596"/>
        <v>4270.8999999999996</v>
      </c>
      <c r="W579" s="18">
        <f t="shared" si="1627"/>
        <v>0</v>
      </c>
      <c r="X579" s="18">
        <f t="shared" si="1627"/>
        <v>0</v>
      </c>
      <c r="Y579" s="18">
        <f t="shared" si="1627"/>
        <v>0</v>
      </c>
      <c r="Z579" s="18">
        <f t="shared" si="1627"/>
        <v>0</v>
      </c>
      <c r="AA579" s="18">
        <f t="shared" si="1627"/>
        <v>0</v>
      </c>
      <c r="AB579" s="18">
        <f t="shared" si="1627"/>
        <v>0</v>
      </c>
      <c r="AC579" s="18">
        <f t="shared" si="1608"/>
        <v>0</v>
      </c>
      <c r="AD579" s="18">
        <f t="shared" si="1609"/>
        <v>0</v>
      </c>
      <c r="AE579" s="18">
        <f t="shared" si="1610"/>
        <v>4270.8999999999996</v>
      </c>
      <c r="AF579" s="18">
        <f t="shared" si="1627"/>
        <v>0</v>
      </c>
      <c r="AG579" s="18">
        <f t="shared" si="1627"/>
        <v>0</v>
      </c>
      <c r="AH579" s="18">
        <f t="shared" si="1627"/>
        <v>0</v>
      </c>
      <c r="AI579" s="18">
        <f t="shared" si="1571"/>
        <v>0</v>
      </c>
      <c r="AJ579" s="18">
        <f t="shared" si="1572"/>
        <v>0</v>
      </c>
      <c r="AK579" s="18">
        <f t="shared" si="1573"/>
        <v>4270.8999999999996</v>
      </c>
      <c r="AL579" s="18">
        <f t="shared" si="1627"/>
        <v>0</v>
      </c>
      <c r="AM579" s="18">
        <f t="shared" si="1575"/>
        <v>0</v>
      </c>
      <c r="AN579" s="18">
        <f t="shared" si="1627"/>
        <v>0</v>
      </c>
      <c r="AO579" s="18">
        <f t="shared" si="1627"/>
        <v>0</v>
      </c>
      <c r="AP579" s="18">
        <f t="shared" si="1627"/>
        <v>0</v>
      </c>
      <c r="AQ579" s="18">
        <f t="shared" si="1577"/>
        <v>0</v>
      </c>
      <c r="AR579" s="18">
        <f t="shared" si="1578"/>
        <v>0</v>
      </c>
      <c r="AS579" s="18">
        <f t="shared" si="1579"/>
        <v>4270.8999999999996</v>
      </c>
      <c r="AT579" s="18">
        <f t="shared" si="1627"/>
        <v>0</v>
      </c>
      <c r="AU579" s="18">
        <f t="shared" si="1627"/>
        <v>0</v>
      </c>
      <c r="AV579" s="18">
        <f t="shared" si="1627"/>
        <v>0</v>
      </c>
      <c r="AW579" s="18">
        <f t="shared" si="1581"/>
        <v>0</v>
      </c>
      <c r="AX579" s="18">
        <f t="shared" si="1582"/>
        <v>0</v>
      </c>
      <c r="AY579" s="18">
        <f t="shared" si="1583"/>
        <v>4270.8999999999996</v>
      </c>
      <c r="AZ579" s="18">
        <f t="shared" si="1627"/>
        <v>0</v>
      </c>
      <c r="BA579" s="18">
        <f t="shared" si="1627"/>
        <v>0</v>
      </c>
      <c r="BB579" s="18">
        <f t="shared" si="1627"/>
        <v>0</v>
      </c>
      <c r="BC579" s="18">
        <f t="shared" si="1499"/>
        <v>0</v>
      </c>
      <c r="BD579" s="18">
        <f t="shared" si="1500"/>
        <v>0</v>
      </c>
      <c r="BE579" s="18">
        <f t="shared" si="1501"/>
        <v>4270.8999999999996</v>
      </c>
      <c r="BF579" s="18">
        <f t="shared" si="1627"/>
        <v>0</v>
      </c>
      <c r="BG579" s="18">
        <f t="shared" si="1627"/>
        <v>0</v>
      </c>
      <c r="BH579" s="18">
        <f t="shared" si="1627"/>
        <v>0</v>
      </c>
      <c r="BI579" s="18">
        <f t="shared" si="1493"/>
        <v>0</v>
      </c>
      <c r="BJ579" s="18">
        <f t="shared" si="1494"/>
        <v>0</v>
      </c>
      <c r="BK579" s="18">
        <f t="shared" si="1495"/>
        <v>4270.8999999999996</v>
      </c>
      <c r="BL579" s="18">
        <f t="shared" si="1627"/>
        <v>0</v>
      </c>
      <c r="BM579" s="18">
        <f t="shared" si="1627"/>
        <v>0</v>
      </c>
      <c r="BN579" s="18">
        <f t="shared" si="1627"/>
        <v>0</v>
      </c>
      <c r="BO579" s="18">
        <f t="shared" si="1478"/>
        <v>0</v>
      </c>
      <c r="BP579" s="18">
        <f t="shared" si="1479"/>
        <v>0</v>
      </c>
      <c r="BQ579" s="18">
        <f t="shared" si="1480"/>
        <v>4270.8999999999996</v>
      </c>
      <c r="BR579" s="18">
        <f t="shared" si="1627"/>
        <v>0</v>
      </c>
      <c r="BS579" s="18">
        <f t="shared" si="1627"/>
        <v>0</v>
      </c>
      <c r="BT579" s="18">
        <f t="shared" si="1627"/>
        <v>0</v>
      </c>
      <c r="BU579" s="18">
        <f t="shared" si="1481"/>
        <v>0</v>
      </c>
      <c r="BV579" s="18">
        <f t="shared" si="1482"/>
        <v>0</v>
      </c>
      <c r="BW579" s="18">
        <f t="shared" si="1483"/>
        <v>4270.8999999999996</v>
      </c>
      <c r="BX579" s="18">
        <f t="shared" si="1627"/>
        <v>0</v>
      </c>
      <c r="BY579" s="18">
        <f t="shared" si="1627"/>
        <v>0</v>
      </c>
      <c r="BZ579" s="18">
        <f t="shared" si="1627"/>
        <v>0</v>
      </c>
      <c r="CA579" s="18">
        <f t="shared" si="1484"/>
        <v>0</v>
      </c>
      <c r="CB579" s="18">
        <f t="shared" si="1485"/>
        <v>0</v>
      </c>
      <c r="CC579" s="18">
        <f t="shared" si="1486"/>
        <v>4270.8999999999996</v>
      </c>
      <c r="CD579" s="18">
        <f t="shared" si="1627"/>
        <v>0</v>
      </c>
      <c r="CE579" s="27"/>
      <c r="CF579" s="33"/>
    </row>
    <row r="580" spans="1:84" x14ac:dyDescent="0.3">
      <c r="A580" s="41" t="s">
        <v>113</v>
      </c>
      <c r="B580" s="39">
        <v>610</v>
      </c>
      <c r="C580" s="41" t="s">
        <v>103</v>
      </c>
      <c r="D580" s="41" t="s">
        <v>5</v>
      </c>
      <c r="E580" s="14" t="s">
        <v>544</v>
      </c>
      <c r="F580" s="18"/>
      <c r="G580" s="18"/>
      <c r="H580" s="18">
        <v>4270.8999999999996</v>
      </c>
      <c r="I580" s="18"/>
      <c r="J580" s="18"/>
      <c r="K580" s="18"/>
      <c r="L580" s="18">
        <f t="shared" si="1460"/>
        <v>0</v>
      </c>
      <c r="M580" s="18">
        <f t="shared" si="1461"/>
        <v>0</v>
      </c>
      <c r="N580" s="18">
        <f t="shared" si="1462"/>
        <v>4270.8999999999996</v>
      </c>
      <c r="O580" s="18"/>
      <c r="P580" s="18"/>
      <c r="Q580" s="18"/>
      <c r="R580" s="18"/>
      <c r="S580" s="18"/>
      <c r="T580" s="18">
        <f t="shared" si="1594"/>
        <v>0</v>
      </c>
      <c r="U580" s="18">
        <f t="shared" si="1595"/>
        <v>0</v>
      </c>
      <c r="V580" s="18">
        <f t="shared" si="1596"/>
        <v>4270.8999999999996</v>
      </c>
      <c r="W580" s="18"/>
      <c r="X580" s="18"/>
      <c r="Y580" s="18"/>
      <c r="Z580" s="18"/>
      <c r="AA580" s="18"/>
      <c r="AB580" s="18"/>
      <c r="AC580" s="18">
        <f t="shared" si="1608"/>
        <v>0</v>
      </c>
      <c r="AD580" s="18">
        <f t="shared" si="1609"/>
        <v>0</v>
      </c>
      <c r="AE580" s="18">
        <f t="shared" si="1610"/>
        <v>4270.8999999999996</v>
      </c>
      <c r="AF580" s="18"/>
      <c r="AG580" s="18"/>
      <c r="AH580" s="18"/>
      <c r="AI580" s="18">
        <f t="shared" si="1571"/>
        <v>0</v>
      </c>
      <c r="AJ580" s="18">
        <f t="shared" si="1572"/>
        <v>0</v>
      </c>
      <c r="AK580" s="18">
        <f t="shared" si="1573"/>
        <v>4270.8999999999996</v>
      </c>
      <c r="AL580" s="18"/>
      <c r="AM580" s="18">
        <f t="shared" si="1575"/>
        <v>0</v>
      </c>
      <c r="AN580" s="18"/>
      <c r="AO580" s="18"/>
      <c r="AP580" s="18"/>
      <c r="AQ580" s="18">
        <f t="shared" si="1577"/>
        <v>0</v>
      </c>
      <c r="AR580" s="18">
        <f t="shared" si="1578"/>
        <v>0</v>
      </c>
      <c r="AS580" s="18">
        <f t="shared" si="1579"/>
        <v>4270.8999999999996</v>
      </c>
      <c r="AT580" s="18"/>
      <c r="AU580" s="18"/>
      <c r="AV580" s="18"/>
      <c r="AW580" s="18">
        <f t="shared" si="1581"/>
        <v>0</v>
      </c>
      <c r="AX580" s="18">
        <f t="shared" si="1582"/>
        <v>0</v>
      </c>
      <c r="AY580" s="18">
        <f t="shared" si="1583"/>
        <v>4270.8999999999996</v>
      </c>
      <c r="AZ580" s="18"/>
      <c r="BA580" s="18"/>
      <c r="BB580" s="18"/>
      <c r="BC580" s="18">
        <f t="shared" si="1499"/>
        <v>0</v>
      </c>
      <c r="BD580" s="18">
        <f t="shared" si="1500"/>
        <v>0</v>
      </c>
      <c r="BE580" s="18">
        <f t="shared" si="1501"/>
        <v>4270.8999999999996</v>
      </c>
      <c r="BF580" s="18"/>
      <c r="BG580" s="18"/>
      <c r="BH580" s="18"/>
      <c r="BI580" s="18">
        <f t="shared" si="1493"/>
        <v>0</v>
      </c>
      <c r="BJ580" s="18">
        <f t="shared" si="1494"/>
        <v>0</v>
      </c>
      <c r="BK580" s="18">
        <f t="shared" si="1495"/>
        <v>4270.8999999999996</v>
      </c>
      <c r="BL580" s="18"/>
      <c r="BM580" s="18"/>
      <c r="BN580" s="18"/>
      <c r="BO580" s="18">
        <f t="shared" si="1478"/>
        <v>0</v>
      </c>
      <c r="BP580" s="18">
        <f t="shared" si="1479"/>
        <v>0</v>
      </c>
      <c r="BQ580" s="18">
        <f t="shared" si="1480"/>
        <v>4270.8999999999996</v>
      </c>
      <c r="BR580" s="18"/>
      <c r="BS580" s="18"/>
      <c r="BT580" s="18"/>
      <c r="BU580" s="18">
        <f t="shared" si="1481"/>
        <v>0</v>
      </c>
      <c r="BV580" s="18">
        <f t="shared" si="1482"/>
        <v>0</v>
      </c>
      <c r="BW580" s="18">
        <f t="shared" si="1483"/>
        <v>4270.8999999999996</v>
      </c>
      <c r="BX580" s="18"/>
      <c r="BY580" s="18"/>
      <c r="BZ580" s="18"/>
      <c r="CA580" s="18">
        <f t="shared" si="1484"/>
        <v>0</v>
      </c>
      <c r="CB580" s="18">
        <f t="shared" si="1485"/>
        <v>0</v>
      </c>
      <c r="CC580" s="18">
        <f t="shared" si="1486"/>
        <v>4270.8999999999996</v>
      </c>
      <c r="CD580" s="18"/>
      <c r="CE580" s="27"/>
      <c r="CF580" s="33"/>
    </row>
    <row r="581" spans="1:84" x14ac:dyDescent="0.3">
      <c r="A581" s="41" t="s">
        <v>113</v>
      </c>
      <c r="B581" s="39">
        <v>620</v>
      </c>
      <c r="C581" s="41"/>
      <c r="D581" s="41"/>
      <c r="E581" s="14" t="s">
        <v>569</v>
      </c>
      <c r="F581" s="18">
        <f t="shared" si="1611"/>
        <v>12812.7</v>
      </c>
      <c r="G581" s="18">
        <f t="shared" si="1611"/>
        <v>12812.7</v>
      </c>
      <c r="H581" s="18">
        <f t="shared" si="1611"/>
        <v>8541.7999999999993</v>
      </c>
      <c r="I581" s="18">
        <f t="shared" si="1611"/>
        <v>0</v>
      </c>
      <c r="J581" s="18">
        <f t="shared" si="1611"/>
        <v>0</v>
      </c>
      <c r="K581" s="18">
        <f t="shared" si="1611"/>
        <v>0</v>
      </c>
      <c r="L581" s="18">
        <f t="shared" si="1460"/>
        <v>12812.7</v>
      </c>
      <c r="M581" s="18">
        <f t="shared" si="1461"/>
        <v>12812.7</v>
      </c>
      <c r="N581" s="18">
        <f t="shared" si="1462"/>
        <v>8541.7999999999993</v>
      </c>
      <c r="O581" s="18">
        <f t="shared" si="1612"/>
        <v>0</v>
      </c>
      <c r="P581" s="18">
        <f t="shared" si="1612"/>
        <v>0</v>
      </c>
      <c r="Q581" s="18">
        <f t="shared" si="1612"/>
        <v>0</v>
      </c>
      <c r="R581" s="18">
        <f t="shared" si="1612"/>
        <v>0</v>
      </c>
      <c r="S581" s="18">
        <f t="shared" si="1612"/>
        <v>0</v>
      </c>
      <c r="T581" s="18">
        <f t="shared" si="1594"/>
        <v>12812.7</v>
      </c>
      <c r="U581" s="18">
        <f t="shared" si="1595"/>
        <v>12812.7</v>
      </c>
      <c r="V581" s="18">
        <f t="shared" si="1596"/>
        <v>8541.7999999999993</v>
      </c>
      <c r="W581" s="18">
        <f t="shared" si="1613"/>
        <v>0</v>
      </c>
      <c r="X581" s="18">
        <f t="shared" si="1613"/>
        <v>0</v>
      </c>
      <c r="Y581" s="18">
        <f t="shared" si="1613"/>
        <v>0</v>
      </c>
      <c r="Z581" s="18">
        <f t="shared" si="1613"/>
        <v>0</v>
      </c>
      <c r="AA581" s="18">
        <f t="shared" si="1613"/>
        <v>0</v>
      </c>
      <c r="AB581" s="18">
        <f t="shared" si="1613"/>
        <v>0</v>
      </c>
      <c r="AC581" s="18">
        <f t="shared" si="1608"/>
        <v>12812.7</v>
      </c>
      <c r="AD581" s="18">
        <f t="shared" si="1609"/>
        <v>12812.7</v>
      </c>
      <c r="AE581" s="18">
        <f t="shared" si="1610"/>
        <v>8541.7999999999993</v>
      </c>
      <c r="AF581" s="18">
        <f t="shared" si="1613"/>
        <v>0</v>
      </c>
      <c r="AG581" s="18">
        <f t="shared" si="1613"/>
        <v>0</v>
      </c>
      <c r="AH581" s="18">
        <f t="shared" si="1613"/>
        <v>0</v>
      </c>
      <c r="AI581" s="18">
        <f t="shared" si="1571"/>
        <v>12812.7</v>
      </c>
      <c r="AJ581" s="18">
        <f t="shared" si="1572"/>
        <v>12812.7</v>
      </c>
      <c r="AK581" s="18">
        <f t="shared" si="1573"/>
        <v>8541.7999999999993</v>
      </c>
      <c r="AL581" s="18">
        <f t="shared" si="1613"/>
        <v>0</v>
      </c>
      <c r="AM581" s="18">
        <f t="shared" si="1575"/>
        <v>12812.7</v>
      </c>
      <c r="AN581" s="18">
        <f t="shared" si="1613"/>
        <v>0</v>
      </c>
      <c r="AO581" s="18">
        <f t="shared" si="1613"/>
        <v>0</v>
      </c>
      <c r="AP581" s="18">
        <f t="shared" si="1613"/>
        <v>0</v>
      </c>
      <c r="AQ581" s="18">
        <f t="shared" si="1577"/>
        <v>12812.7</v>
      </c>
      <c r="AR581" s="18">
        <f t="shared" si="1578"/>
        <v>12812.7</v>
      </c>
      <c r="AS581" s="18">
        <f t="shared" si="1579"/>
        <v>8541.7999999999993</v>
      </c>
      <c r="AT581" s="18">
        <f t="shared" si="1613"/>
        <v>0</v>
      </c>
      <c r="AU581" s="18">
        <f t="shared" si="1613"/>
        <v>0</v>
      </c>
      <c r="AV581" s="18">
        <f t="shared" si="1613"/>
        <v>0</v>
      </c>
      <c r="AW581" s="18">
        <f t="shared" si="1581"/>
        <v>12812.7</v>
      </c>
      <c r="AX581" s="18">
        <f t="shared" si="1582"/>
        <v>12812.7</v>
      </c>
      <c r="AY581" s="18">
        <f t="shared" si="1583"/>
        <v>8541.7999999999993</v>
      </c>
      <c r="AZ581" s="18">
        <f t="shared" si="1613"/>
        <v>1412.3160000000003</v>
      </c>
      <c r="BA581" s="18">
        <f t="shared" si="1613"/>
        <v>0</v>
      </c>
      <c r="BB581" s="18">
        <f t="shared" si="1613"/>
        <v>0</v>
      </c>
      <c r="BC581" s="18">
        <f t="shared" si="1499"/>
        <v>14225.016000000001</v>
      </c>
      <c r="BD581" s="18">
        <f t="shared" si="1500"/>
        <v>12812.7</v>
      </c>
      <c r="BE581" s="18">
        <f t="shared" si="1501"/>
        <v>8541.7999999999993</v>
      </c>
      <c r="BF581" s="18">
        <f t="shared" si="1613"/>
        <v>0</v>
      </c>
      <c r="BG581" s="18">
        <f t="shared" si="1613"/>
        <v>0</v>
      </c>
      <c r="BH581" s="18">
        <f t="shared" si="1613"/>
        <v>0</v>
      </c>
      <c r="BI581" s="18">
        <f t="shared" si="1493"/>
        <v>14225.016000000001</v>
      </c>
      <c r="BJ581" s="18">
        <f t="shared" si="1494"/>
        <v>12812.7</v>
      </c>
      <c r="BK581" s="18">
        <f t="shared" si="1495"/>
        <v>8541.7999999999993</v>
      </c>
      <c r="BL581" s="18">
        <f t="shared" si="1613"/>
        <v>0</v>
      </c>
      <c r="BM581" s="18">
        <f t="shared" si="1613"/>
        <v>0</v>
      </c>
      <c r="BN581" s="18">
        <f t="shared" si="1613"/>
        <v>0</v>
      </c>
      <c r="BO581" s="18">
        <f t="shared" si="1478"/>
        <v>14225.016000000001</v>
      </c>
      <c r="BP581" s="18">
        <f t="shared" si="1479"/>
        <v>12812.7</v>
      </c>
      <c r="BQ581" s="18">
        <f t="shared" si="1480"/>
        <v>8541.7999999999993</v>
      </c>
      <c r="BR581" s="18">
        <f t="shared" si="1613"/>
        <v>0</v>
      </c>
      <c r="BS581" s="18">
        <f t="shared" si="1613"/>
        <v>0</v>
      </c>
      <c r="BT581" s="18">
        <f t="shared" si="1613"/>
        <v>0</v>
      </c>
      <c r="BU581" s="18">
        <f t="shared" si="1481"/>
        <v>14225.016000000001</v>
      </c>
      <c r="BV581" s="18">
        <f t="shared" si="1482"/>
        <v>12812.7</v>
      </c>
      <c r="BW581" s="18">
        <f t="shared" si="1483"/>
        <v>8541.7999999999993</v>
      </c>
      <c r="BX581" s="18">
        <f t="shared" si="1613"/>
        <v>-290.77800000000002</v>
      </c>
      <c r="BY581" s="18">
        <f t="shared" si="1613"/>
        <v>0</v>
      </c>
      <c r="BZ581" s="18">
        <f t="shared" si="1613"/>
        <v>0</v>
      </c>
      <c r="CA581" s="18">
        <f t="shared" si="1484"/>
        <v>13934.238000000001</v>
      </c>
      <c r="CB581" s="18">
        <f t="shared" si="1485"/>
        <v>12812.7</v>
      </c>
      <c r="CC581" s="18">
        <f t="shared" si="1486"/>
        <v>8541.7999999999993</v>
      </c>
      <c r="CD581" s="18">
        <f t="shared" si="1613"/>
        <v>0</v>
      </c>
      <c r="CE581" s="27"/>
      <c r="CF581" s="33"/>
    </row>
    <row r="582" spans="1:84" x14ac:dyDescent="0.3">
      <c r="A582" s="41" t="s">
        <v>113</v>
      </c>
      <c r="B582" s="39">
        <v>620</v>
      </c>
      <c r="C582" s="41" t="s">
        <v>103</v>
      </c>
      <c r="D582" s="41" t="s">
        <v>5</v>
      </c>
      <c r="E582" s="14" t="s">
        <v>544</v>
      </c>
      <c r="F582" s="18">
        <v>12812.7</v>
      </c>
      <c r="G582" s="18">
        <v>12812.7</v>
      </c>
      <c r="H582" s="18">
        <v>8541.7999999999993</v>
      </c>
      <c r="I582" s="18"/>
      <c r="J582" s="18"/>
      <c r="K582" s="18"/>
      <c r="L582" s="18">
        <f t="shared" si="1460"/>
        <v>12812.7</v>
      </c>
      <c r="M582" s="18">
        <f t="shared" si="1461"/>
        <v>12812.7</v>
      </c>
      <c r="N582" s="18">
        <f t="shared" si="1462"/>
        <v>8541.7999999999993</v>
      </c>
      <c r="O582" s="18"/>
      <c r="P582" s="18"/>
      <c r="Q582" s="18"/>
      <c r="R582" s="18"/>
      <c r="S582" s="18"/>
      <c r="T582" s="18">
        <f t="shared" si="1594"/>
        <v>12812.7</v>
      </c>
      <c r="U582" s="18">
        <f t="shared" si="1595"/>
        <v>12812.7</v>
      </c>
      <c r="V582" s="18">
        <f t="shared" si="1596"/>
        <v>8541.7999999999993</v>
      </c>
      <c r="W582" s="18"/>
      <c r="X582" s="18"/>
      <c r="Y582" s="18"/>
      <c r="Z582" s="18"/>
      <c r="AA582" s="18"/>
      <c r="AB582" s="18"/>
      <c r="AC582" s="18">
        <f t="shared" si="1608"/>
        <v>12812.7</v>
      </c>
      <c r="AD582" s="18">
        <f t="shared" si="1609"/>
        <v>12812.7</v>
      </c>
      <c r="AE582" s="18">
        <f t="shared" si="1610"/>
        <v>8541.7999999999993</v>
      </c>
      <c r="AF582" s="18"/>
      <c r="AG582" s="18"/>
      <c r="AH582" s="18"/>
      <c r="AI582" s="18">
        <f t="shared" si="1571"/>
        <v>12812.7</v>
      </c>
      <c r="AJ582" s="18">
        <f t="shared" si="1572"/>
        <v>12812.7</v>
      </c>
      <c r="AK582" s="18">
        <f t="shared" si="1573"/>
        <v>8541.7999999999993</v>
      </c>
      <c r="AL582" s="18"/>
      <c r="AM582" s="18">
        <f t="shared" si="1575"/>
        <v>12812.7</v>
      </c>
      <c r="AN582" s="18"/>
      <c r="AO582" s="18"/>
      <c r="AP582" s="18"/>
      <c r="AQ582" s="18">
        <f t="shared" si="1577"/>
        <v>12812.7</v>
      </c>
      <c r="AR582" s="18">
        <f t="shared" si="1578"/>
        <v>12812.7</v>
      </c>
      <c r="AS582" s="18">
        <f t="shared" si="1579"/>
        <v>8541.7999999999993</v>
      </c>
      <c r="AT582" s="18"/>
      <c r="AU582" s="18"/>
      <c r="AV582" s="18"/>
      <c r="AW582" s="18">
        <f t="shared" si="1581"/>
        <v>12812.7</v>
      </c>
      <c r="AX582" s="18">
        <f t="shared" si="1582"/>
        <v>12812.7</v>
      </c>
      <c r="AY582" s="18">
        <f t="shared" si="1583"/>
        <v>8541.7999999999993</v>
      </c>
      <c r="AZ582" s="18">
        <f>966+720.947-274.631</f>
        <v>1412.3160000000003</v>
      </c>
      <c r="BA582" s="18"/>
      <c r="BB582" s="18"/>
      <c r="BC582" s="18">
        <f t="shared" si="1499"/>
        <v>14225.016000000001</v>
      </c>
      <c r="BD582" s="18">
        <f t="shared" si="1500"/>
        <v>12812.7</v>
      </c>
      <c r="BE582" s="18">
        <f t="shared" si="1501"/>
        <v>8541.7999999999993</v>
      </c>
      <c r="BF582" s="18"/>
      <c r="BG582" s="18"/>
      <c r="BH582" s="18"/>
      <c r="BI582" s="18">
        <f t="shared" si="1493"/>
        <v>14225.016000000001</v>
      </c>
      <c r="BJ582" s="18">
        <f t="shared" si="1494"/>
        <v>12812.7</v>
      </c>
      <c r="BK582" s="18">
        <f t="shared" si="1495"/>
        <v>8541.7999999999993</v>
      </c>
      <c r="BL582" s="18"/>
      <c r="BM582" s="18"/>
      <c r="BN582" s="18"/>
      <c r="BO582" s="18">
        <f t="shared" si="1478"/>
        <v>14225.016000000001</v>
      </c>
      <c r="BP582" s="18">
        <f t="shared" si="1479"/>
        <v>12812.7</v>
      </c>
      <c r="BQ582" s="18">
        <f t="shared" si="1480"/>
        <v>8541.7999999999993</v>
      </c>
      <c r="BR582" s="18"/>
      <c r="BS582" s="18"/>
      <c r="BT582" s="18"/>
      <c r="BU582" s="18">
        <f t="shared" si="1481"/>
        <v>14225.016000000001</v>
      </c>
      <c r="BV582" s="18">
        <f t="shared" si="1482"/>
        <v>12812.7</v>
      </c>
      <c r="BW582" s="18">
        <f t="shared" si="1483"/>
        <v>8541.7999999999993</v>
      </c>
      <c r="BX582" s="18">
        <f>-108.962-181.816</f>
        <v>-290.77800000000002</v>
      </c>
      <c r="BY582" s="18"/>
      <c r="BZ582" s="18"/>
      <c r="CA582" s="18">
        <f t="shared" si="1484"/>
        <v>13934.238000000001</v>
      </c>
      <c r="CB582" s="18">
        <f t="shared" si="1485"/>
        <v>12812.7</v>
      </c>
      <c r="CC582" s="18">
        <f t="shared" si="1486"/>
        <v>8541.7999999999993</v>
      </c>
      <c r="CD582" s="18"/>
      <c r="CE582" s="27"/>
      <c r="CF582" s="33"/>
    </row>
    <row r="583" spans="1:84" ht="62.4" hidden="1" x14ac:dyDescent="0.3">
      <c r="A583" s="19" t="s">
        <v>1528</v>
      </c>
      <c r="B583" s="39"/>
      <c r="C583" s="41"/>
      <c r="D583" s="41"/>
      <c r="E583" s="14" t="s">
        <v>1529</v>
      </c>
      <c r="F583" s="18"/>
      <c r="G583" s="18"/>
      <c r="H583" s="18"/>
      <c r="I583" s="18"/>
      <c r="J583" s="18"/>
      <c r="K583" s="18"/>
      <c r="L583" s="18"/>
      <c r="M583" s="18"/>
      <c r="N583" s="18"/>
      <c r="O583" s="18">
        <f>O584</f>
        <v>0</v>
      </c>
      <c r="P583" s="18">
        <f t="shared" ref="P583:CD585" si="1628">P584</f>
        <v>0</v>
      </c>
      <c r="Q583" s="18">
        <f t="shared" si="1628"/>
        <v>0</v>
      </c>
      <c r="R583" s="18">
        <f t="shared" si="1628"/>
        <v>0</v>
      </c>
      <c r="S583" s="18">
        <f t="shared" si="1628"/>
        <v>0</v>
      </c>
      <c r="T583" s="18">
        <f t="shared" si="1594"/>
        <v>0</v>
      </c>
      <c r="U583" s="18">
        <f t="shared" si="1595"/>
        <v>0</v>
      </c>
      <c r="V583" s="18">
        <f t="shared" si="1596"/>
        <v>0</v>
      </c>
      <c r="W583" s="18">
        <f t="shared" si="1628"/>
        <v>0</v>
      </c>
      <c r="X583" s="18">
        <f t="shared" si="1628"/>
        <v>0</v>
      </c>
      <c r="Y583" s="18">
        <f t="shared" si="1628"/>
        <v>0</v>
      </c>
      <c r="Z583" s="18">
        <f t="shared" si="1628"/>
        <v>0</v>
      </c>
      <c r="AA583" s="18">
        <f t="shared" si="1628"/>
        <v>0</v>
      </c>
      <c r="AB583" s="18">
        <f t="shared" si="1628"/>
        <v>0</v>
      </c>
      <c r="AC583" s="18">
        <f t="shared" si="1608"/>
        <v>0</v>
      </c>
      <c r="AD583" s="18">
        <f t="shared" si="1609"/>
        <v>0</v>
      </c>
      <c r="AE583" s="18">
        <f t="shared" si="1610"/>
        <v>0</v>
      </c>
      <c r="AF583" s="18">
        <f t="shared" si="1628"/>
        <v>0</v>
      </c>
      <c r="AG583" s="18">
        <f t="shared" si="1628"/>
        <v>0</v>
      </c>
      <c r="AH583" s="18">
        <f t="shared" si="1628"/>
        <v>0</v>
      </c>
      <c r="AI583" s="18">
        <f t="shared" si="1571"/>
        <v>0</v>
      </c>
      <c r="AJ583" s="18">
        <f t="shared" si="1572"/>
        <v>0</v>
      </c>
      <c r="AK583" s="18">
        <f t="shared" si="1573"/>
        <v>0</v>
      </c>
      <c r="AL583" s="18">
        <f t="shared" si="1628"/>
        <v>0</v>
      </c>
      <c r="AM583" s="18">
        <f t="shared" si="1575"/>
        <v>0</v>
      </c>
      <c r="AN583" s="18">
        <f t="shared" si="1628"/>
        <v>0</v>
      </c>
      <c r="AO583" s="18">
        <f t="shared" si="1628"/>
        <v>0</v>
      </c>
      <c r="AP583" s="18">
        <f t="shared" si="1628"/>
        <v>0</v>
      </c>
      <c r="AQ583" s="18">
        <f t="shared" si="1577"/>
        <v>0</v>
      </c>
      <c r="AR583" s="18">
        <f t="shared" si="1578"/>
        <v>0</v>
      </c>
      <c r="AS583" s="18">
        <f t="shared" si="1579"/>
        <v>0</v>
      </c>
      <c r="AT583" s="18">
        <f t="shared" si="1628"/>
        <v>0</v>
      </c>
      <c r="AU583" s="18">
        <f t="shared" si="1628"/>
        <v>0</v>
      </c>
      <c r="AV583" s="18">
        <f t="shared" si="1628"/>
        <v>0</v>
      </c>
      <c r="AW583" s="18">
        <f t="shared" si="1581"/>
        <v>0</v>
      </c>
      <c r="AX583" s="18">
        <f t="shared" si="1582"/>
        <v>0</v>
      </c>
      <c r="AY583" s="18">
        <f t="shared" si="1583"/>
        <v>0</v>
      </c>
      <c r="AZ583" s="18">
        <f t="shared" si="1628"/>
        <v>0</v>
      </c>
      <c r="BA583" s="18">
        <f t="shared" si="1628"/>
        <v>0</v>
      </c>
      <c r="BB583" s="18">
        <f t="shared" si="1628"/>
        <v>0</v>
      </c>
      <c r="BC583" s="18">
        <f t="shared" si="1499"/>
        <v>0</v>
      </c>
      <c r="BD583" s="18">
        <f t="shared" si="1500"/>
        <v>0</v>
      </c>
      <c r="BE583" s="18">
        <f t="shared" si="1501"/>
        <v>0</v>
      </c>
      <c r="BF583" s="18">
        <f t="shared" si="1628"/>
        <v>0</v>
      </c>
      <c r="BG583" s="18">
        <f t="shared" si="1628"/>
        <v>0</v>
      </c>
      <c r="BH583" s="18">
        <f t="shared" si="1628"/>
        <v>0</v>
      </c>
      <c r="BI583" s="18">
        <f t="shared" si="1493"/>
        <v>0</v>
      </c>
      <c r="BJ583" s="18">
        <f t="shared" si="1494"/>
        <v>0</v>
      </c>
      <c r="BK583" s="18">
        <f t="shared" si="1495"/>
        <v>0</v>
      </c>
      <c r="BL583" s="18">
        <f t="shared" si="1628"/>
        <v>0</v>
      </c>
      <c r="BM583" s="18">
        <f t="shared" si="1628"/>
        <v>0</v>
      </c>
      <c r="BN583" s="18">
        <f t="shared" si="1628"/>
        <v>0</v>
      </c>
      <c r="BO583" s="18">
        <f t="shared" si="1478"/>
        <v>0</v>
      </c>
      <c r="BP583" s="18">
        <f t="shared" si="1479"/>
        <v>0</v>
      </c>
      <c r="BQ583" s="18">
        <f t="shared" si="1480"/>
        <v>0</v>
      </c>
      <c r="BR583" s="18">
        <f t="shared" si="1628"/>
        <v>0</v>
      </c>
      <c r="BS583" s="18">
        <f t="shared" si="1628"/>
        <v>0</v>
      </c>
      <c r="BT583" s="18">
        <f t="shared" si="1628"/>
        <v>0</v>
      </c>
      <c r="BU583" s="18">
        <f t="shared" si="1481"/>
        <v>0</v>
      </c>
      <c r="BV583" s="18">
        <f t="shared" si="1482"/>
        <v>0</v>
      </c>
      <c r="BW583" s="18">
        <f t="shared" si="1483"/>
        <v>0</v>
      </c>
      <c r="BX583" s="18">
        <f t="shared" si="1628"/>
        <v>0</v>
      </c>
      <c r="BY583" s="18">
        <f t="shared" si="1628"/>
        <v>0</v>
      </c>
      <c r="BZ583" s="18">
        <f t="shared" si="1628"/>
        <v>0</v>
      </c>
      <c r="CA583" s="18">
        <f t="shared" si="1484"/>
        <v>0</v>
      </c>
      <c r="CB583" s="18">
        <f t="shared" si="1485"/>
        <v>0</v>
      </c>
      <c r="CC583" s="18">
        <f t="shared" si="1486"/>
        <v>0</v>
      </c>
      <c r="CD583" s="18">
        <f t="shared" si="1628"/>
        <v>0</v>
      </c>
      <c r="CE583" s="27" t="s">
        <v>1661</v>
      </c>
      <c r="CF583" s="33"/>
    </row>
    <row r="584" spans="1:84" ht="46.8" hidden="1" x14ac:dyDescent="0.3">
      <c r="A584" s="19" t="s">
        <v>1528</v>
      </c>
      <c r="B584" s="39">
        <v>600</v>
      </c>
      <c r="C584" s="41"/>
      <c r="D584" s="41"/>
      <c r="E584" s="14" t="s">
        <v>554</v>
      </c>
      <c r="F584" s="18"/>
      <c r="G584" s="18"/>
      <c r="H584" s="18"/>
      <c r="I584" s="18"/>
      <c r="J584" s="18"/>
      <c r="K584" s="18"/>
      <c r="L584" s="18"/>
      <c r="M584" s="18"/>
      <c r="N584" s="18"/>
      <c r="O584" s="18">
        <f>O585</f>
        <v>0</v>
      </c>
      <c r="P584" s="18">
        <f t="shared" si="1628"/>
        <v>0</v>
      </c>
      <c r="Q584" s="18">
        <f t="shared" si="1628"/>
        <v>0</v>
      </c>
      <c r="R584" s="18">
        <f t="shared" si="1628"/>
        <v>0</v>
      </c>
      <c r="S584" s="18">
        <f t="shared" si="1628"/>
        <v>0</v>
      </c>
      <c r="T584" s="18">
        <f t="shared" si="1594"/>
        <v>0</v>
      </c>
      <c r="U584" s="18">
        <f t="shared" si="1595"/>
        <v>0</v>
      </c>
      <c r="V584" s="18">
        <f t="shared" si="1596"/>
        <v>0</v>
      </c>
      <c r="W584" s="18">
        <f t="shared" si="1628"/>
        <v>0</v>
      </c>
      <c r="X584" s="18">
        <f t="shared" si="1628"/>
        <v>0</v>
      </c>
      <c r="Y584" s="18">
        <f t="shared" si="1628"/>
        <v>0</v>
      </c>
      <c r="Z584" s="18">
        <f t="shared" si="1628"/>
        <v>0</v>
      </c>
      <c r="AA584" s="18">
        <f t="shared" si="1628"/>
        <v>0</v>
      </c>
      <c r="AB584" s="18">
        <f t="shared" si="1628"/>
        <v>0</v>
      </c>
      <c r="AC584" s="18">
        <f t="shared" si="1608"/>
        <v>0</v>
      </c>
      <c r="AD584" s="18">
        <f t="shared" si="1609"/>
        <v>0</v>
      </c>
      <c r="AE584" s="18">
        <f t="shared" si="1610"/>
        <v>0</v>
      </c>
      <c r="AF584" s="18">
        <f t="shared" si="1628"/>
        <v>0</v>
      </c>
      <c r="AG584" s="18">
        <f t="shared" si="1628"/>
        <v>0</v>
      </c>
      <c r="AH584" s="18">
        <f t="shared" si="1628"/>
        <v>0</v>
      </c>
      <c r="AI584" s="18">
        <f t="shared" si="1571"/>
        <v>0</v>
      </c>
      <c r="AJ584" s="18">
        <f t="shared" si="1572"/>
        <v>0</v>
      </c>
      <c r="AK584" s="18">
        <f t="shared" si="1573"/>
        <v>0</v>
      </c>
      <c r="AL584" s="18">
        <f t="shared" si="1628"/>
        <v>0</v>
      </c>
      <c r="AM584" s="18">
        <f t="shared" si="1575"/>
        <v>0</v>
      </c>
      <c r="AN584" s="18">
        <f t="shared" si="1628"/>
        <v>0</v>
      </c>
      <c r="AO584" s="18">
        <f t="shared" si="1628"/>
        <v>0</v>
      </c>
      <c r="AP584" s="18">
        <f t="shared" si="1628"/>
        <v>0</v>
      </c>
      <c r="AQ584" s="18">
        <f t="shared" si="1577"/>
        <v>0</v>
      </c>
      <c r="AR584" s="18">
        <f t="shared" si="1578"/>
        <v>0</v>
      </c>
      <c r="AS584" s="18">
        <f t="shared" si="1579"/>
        <v>0</v>
      </c>
      <c r="AT584" s="18">
        <f t="shared" si="1628"/>
        <v>0</v>
      </c>
      <c r="AU584" s="18">
        <f t="shared" si="1628"/>
        <v>0</v>
      </c>
      <c r="AV584" s="18">
        <f t="shared" si="1628"/>
        <v>0</v>
      </c>
      <c r="AW584" s="18">
        <f t="shared" si="1581"/>
        <v>0</v>
      </c>
      <c r="AX584" s="18">
        <f t="shared" si="1582"/>
        <v>0</v>
      </c>
      <c r="AY584" s="18">
        <f t="shared" si="1583"/>
        <v>0</v>
      </c>
      <c r="AZ584" s="18">
        <f t="shared" si="1628"/>
        <v>0</v>
      </c>
      <c r="BA584" s="18">
        <f t="shared" si="1628"/>
        <v>0</v>
      </c>
      <c r="BB584" s="18">
        <f t="shared" si="1628"/>
        <v>0</v>
      </c>
      <c r="BC584" s="18">
        <f t="shared" si="1499"/>
        <v>0</v>
      </c>
      <c r="BD584" s="18">
        <f t="shared" si="1500"/>
        <v>0</v>
      </c>
      <c r="BE584" s="18">
        <f t="shared" si="1501"/>
        <v>0</v>
      </c>
      <c r="BF584" s="18">
        <f t="shared" si="1628"/>
        <v>0</v>
      </c>
      <c r="BG584" s="18">
        <f t="shared" si="1628"/>
        <v>0</v>
      </c>
      <c r="BH584" s="18">
        <f t="shared" si="1628"/>
        <v>0</v>
      </c>
      <c r="BI584" s="18">
        <f t="shared" si="1493"/>
        <v>0</v>
      </c>
      <c r="BJ584" s="18">
        <f t="shared" si="1494"/>
        <v>0</v>
      </c>
      <c r="BK584" s="18">
        <f t="shared" si="1495"/>
        <v>0</v>
      </c>
      <c r="BL584" s="18">
        <f t="shared" si="1628"/>
        <v>0</v>
      </c>
      <c r="BM584" s="18">
        <f t="shared" si="1628"/>
        <v>0</v>
      </c>
      <c r="BN584" s="18">
        <f t="shared" si="1628"/>
        <v>0</v>
      </c>
      <c r="BO584" s="18">
        <f t="shared" si="1478"/>
        <v>0</v>
      </c>
      <c r="BP584" s="18">
        <f t="shared" si="1479"/>
        <v>0</v>
      </c>
      <c r="BQ584" s="18">
        <f t="shared" si="1480"/>
        <v>0</v>
      </c>
      <c r="BR584" s="18">
        <f t="shared" si="1628"/>
        <v>0</v>
      </c>
      <c r="BS584" s="18">
        <f t="shared" si="1628"/>
        <v>0</v>
      </c>
      <c r="BT584" s="18">
        <f t="shared" si="1628"/>
        <v>0</v>
      </c>
      <c r="BU584" s="18">
        <f t="shared" si="1481"/>
        <v>0</v>
      </c>
      <c r="BV584" s="18">
        <f t="shared" si="1482"/>
        <v>0</v>
      </c>
      <c r="BW584" s="18">
        <f t="shared" si="1483"/>
        <v>0</v>
      </c>
      <c r="BX584" s="18">
        <f t="shared" si="1628"/>
        <v>0</v>
      </c>
      <c r="BY584" s="18">
        <f t="shared" si="1628"/>
        <v>0</v>
      </c>
      <c r="BZ584" s="18">
        <f t="shared" si="1628"/>
        <v>0</v>
      </c>
      <c r="CA584" s="18">
        <f t="shared" si="1484"/>
        <v>0</v>
      </c>
      <c r="CB584" s="18">
        <f t="shared" si="1485"/>
        <v>0</v>
      </c>
      <c r="CC584" s="18">
        <f t="shared" si="1486"/>
        <v>0</v>
      </c>
      <c r="CD584" s="18">
        <f t="shared" si="1628"/>
        <v>0</v>
      </c>
      <c r="CE584" s="27" t="s">
        <v>1661</v>
      </c>
      <c r="CF584" s="33"/>
    </row>
    <row r="585" spans="1:84" hidden="1" x14ac:dyDescent="0.3">
      <c r="A585" s="19" t="s">
        <v>1528</v>
      </c>
      <c r="B585" s="39">
        <v>620</v>
      </c>
      <c r="C585" s="41"/>
      <c r="D585" s="41"/>
      <c r="E585" s="14" t="s">
        <v>569</v>
      </c>
      <c r="F585" s="18"/>
      <c r="G585" s="18"/>
      <c r="H585" s="18"/>
      <c r="I585" s="18"/>
      <c r="J585" s="18"/>
      <c r="K585" s="18"/>
      <c r="L585" s="18"/>
      <c r="M585" s="18"/>
      <c r="N585" s="18"/>
      <c r="O585" s="18">
        <f>O586</f>
        <v>0</v>
      </c>
      <c r="P585" s="18">
        <f t="shared" si="1628"/>
        <v>0</v>
      </c>
      <c r="Q585" s="18">
        <f t="shared" si="1628"/>
        <v>0</v>
      </c>
      <c r="R585" s="18">
        <f t="shared" si="1628"/>
        <v>0</v>
      </c>
      <c r="S585" s="18">
        <f t="shared" si="1628"/>
        <v>0</v>
      </c>
      <c r="T585" s="18">
        <f t="shared" si="1594"/>
        <v>0</v>
      </c>
      <c r="U585" s="18">
        <f t="shared" si="1595"/>
        <v>0</v>
      </c>
      <c r="V585" s="18">
        <f t="shared" si="1596"/>
        <v>0</v>
      </c>
      <c r="W585" s="18">
        <f t="shared" si="1628"/>
        <v>0</v>
      </c>
      <c r="X585" s="18">
        <f t="shared" si="1628"/>
        <v>0</v>
      </c>
      <c r="Y585" s="18">
        <f t="shared" si="1628"/>
        <v>0</v>
      </c>
      <c r="Z585" s="18">
        <f t="shared" si="1628"/>
        <v>0</v>
      </c>
      <c r="AA585" s="18">
        <f t="shared" si="1628"/>
        <v>0</v>
      </c>
      <c r="AB585" s="18">
        <f t="shared" si="1628"/>
        <v>0</v>
      </c>
      <c r="AC585" s="18">
        <f t="shared" si="1608"/>
        <v>0</v>
      </c>
      <c r="AD585" s="18">
        <f t="shared" si="1609"/>
        <v>0</v>
      </c>
      <c r="AE585" s="18">
        <f t="shared" si="1610"/>
        <v>0</v>
      </c>
      <c r="AF585" s="18">
        <f t="shared" si="1628"/>
        <v>0</v>
      </c>
      <c r="AG585" s="18">
        <f t="shared" si="1628"/>
        <v>0</v>
      </c>
      <c r="AH585" s="18">
        <f t="shared" si="1628"/>
        <v>0</v>
      </c>
      <c r="AI585" s="18">
        <f t="shared" si="1571"/>
        <v>0</v>
      </c>
      <c r="AJ585" s="18">
        <f t="shared" si="1572"/>
        <v>0</v>
      </c>
      <c r="AK585" s="18">
        <f t="shared" si="1573"/>
        <v>0</v>
      </c>
      <c r="AL585" s="18">
        <f t="shared" si="1628"/>
        <v>0</v>
      </c>
      <c r="AM585" s="18">
        <f t="shared" si="1575"/>
        <v>0</v>
      </c>
      <c r="AN585" s="18">
        <f t="shared" si="1628"/>
        <v>0</v>
      </c>
      <c r="AO585" s="18">
        <f t="shared" si="1628"/>
        <v>0</v>
      </c>
      <c r="AP585" s="18">
        <f t="shared" si="1628"/>
        <v>0</v>
      </c>
      <c r="AQ585" s="18">
        <f t="shared" si="1577"/>
        <v>0</v>
      </c>
      <c r="AR585" s="18">
        <f t="shared" si="1578"/>
        <v>0</v>
      </c>
      <c r="AS585" s="18">
        <f t="shared" si="1579"/>
        <v>0</v>
      </c>
      <c r="AT585" s="18">
        <f t="shared" si="1628"/>
        <v>0</v>
      </c>
      <c r="AU585" s="18">
        <f t="shared" si="1628"/>
        <v>0</v>
      </c>
      <c r="AV585" s="18">
        <f t="shared" si="1628"/>
        <v>0</v>
      </c>
      <c r="AW585" s="18">
        <f t="shared" si="1581"/>
        <v>0</v>
      </c>
      <c r="AX585" s="18">
        <f t="shared" si="1582"/>
        <v>0</v>
      </c>
      <c r="AY585" s="18">
        <f t="shared" si="1583"/>
        <v>0</v>
      </c>
      <c r="AZ585" s="18">
        <f t="shared" si="1628"/>
        <v>0</v>
      </c>
      <c r="BA585" s="18">
        <f t="shared" si="1628"/>
        <v>0</v>
      </c>
      <c r="BB585" s="18">
        <f t="shared" si="1628"/>
        <v>0</v>
      </c>
      <c r="BC585" s="18">
        <f t="shared" si="1499"/>
        <v>0</v>
      </c>
      <c r="BD585" s="18">
        <f t="shared" si="1500"/>
        <v>0</v>
      </c>
      <c r="BE585" s="18">
        <f t="shared" si="1501"/>
        <v>0</v>
      </c>
      <c r="BF585" s="18">
        <f t="shared" si="1628"/>
        <v>0</v>
      </c>
      <c r="BG585" s="18">
        <f t="shared" si="1628"/>
        <v>0</v>
      </c>
      <c r="BH585" s="18">
        <f t="shared" si="1628"/>
        <v>0</v>
      </c>
      <c r="BI585" s="18">
        <f t="shared" si="1493"/>
        <v>0</v>
      </c>
      <c r="BJ585" s="18">
        <f t="shared" si="1494"/>
        <v>0</v>
      </c>
      <c r="BK585" s="18">
        <f t="shared" si="1495"/>
        <v>0</v>
      </c>
      <c r="BL585" s="18">
        <f t="shared" si="1628"/>
        <v>0</v>
      </c>
      <c r="BM585" s="18">
        <f t="shared" si="1628"/>
        <v>0</v>
      </c>
      <c r="BN585" s="18">
        <f t="shared" si="1628"/>
        <v>0</v>
      </c>
      <c r="BO585" s="18">
        <f t="shared" si="1478"/>
        <v>0</v>
      </c>
      <c r="BP585" s="18">
        <f t="shared" si="1479"/>
        <v>0</v>
      </c>
      <c r="BQ585" s="18">
        <f t="shared" si="1480"/>
        <v>0</v>
      </c>
      <c r="BR585" s="18">
        <f t="shared" si="1628"/>
        <v>0</v>
      </c>
      <c r="BS585" s="18">
        <f t="shared" si="1628"/>
        <v>0</v>
      </c>
      <c r="BT585" s="18">
        <f t="shared" si="1628"/>
        <v>0</v>
      </c>
      <c r="BU585" s="18">
        <f t="shared" si="1481"/>
        <v>0</v>
      </c>
      <c r="BV585" s="18">
        <f t="shared" si="1482"/>
        <v>0</v>
      </c>
      <c r="BW585" s="18">
        <f t="shared" si="1483"/>
        <v>0</v>
      </c>
      <c r="BX585" s="18">
        <f t="shared" si="1628"/>
        <v>0</v>
      </c>
      <c r="BY585" s="18">
        <f t="shared" si="1628"/>
        <v>0</v>
      </c>
      <c r="BZ585" s="18">
        <f t="shared" si="1628"/>
        <v>0</v>
      </c>
      <c r="CA585" s="18">
        <f t="shared" si="1484"/>
        <v>0</v>
      </c>
      <c r="CB585" s="18">
        <f t="shared" si="1485"/>
        <v>0</v>
      </c>
      <c r="CC585" s="18">
        <f t="shared" si="1486"/>
        <v>0</v>
      </c>
      <c r="CD585" s="18">
        <f t="shared" si="1628"/>
        <v>0</v>
      </c>
      <c r="CE585" s="27" t="s">
        <v>1661</v>
      </c>
      <c r="CF585" s="33"/>
    </row>
    <row r="586" spans="1:84" hidden="1" x14ac:dyDescent="0.3">
      <c r="A586" s="19" t="s">
        <v>1528</v>
      </c>
      <c r="B586" s="39">
        <v>620</v>
      </c>
      <c r="C586" s="41" t="s">
        <v>103</v>
      </c>
      <c r="D586" s="41" t="s">
        <v>5</v>
      </c>
      <c r="E586" s="14" t="s">
        <v>544</v>
      </c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>
        <f t="shared" si="1594"/>
        <v>0</v>
      </c>
      <c r="U586" s="18">
        <f t="shared" si="1595"/>
        <v>0</v>
      </c>
      <c r="V586" s="18">
        <f t="shared" si="1596"/>
        <v>0</v>
      </c>
      <c r="W586" s="18"/>
      <c r="X586" s="18"/>
      <c r="Y586" s="18"/>
      <c r="Z586" s="18"/>
      <c r="AA586" s="18"/>
      <c r="AB586" s="18"/>
      <c r="AC586" s="18">
        <f t="shared" si="1608"/>
        <v>0</v>
      </c>
      <c r="AD586" s="18">
        <f t="shared" si="1609"/>
        <v>0</v>
      </c>
      <c r="AE586" s="18">
        <f t="shared" si="1610"/>
        <v>0</v>
      </c>
      <c r="AF586" s="18"/>
      <c r="AG586" s="18"/>
      <c r="AH586" s="18"/>
      <c r="AI586" s="18">
        <f t="shared" si="1571"/>
        <v>0</v>
      </c>
      <c r="AJ586" s="18">
        <f t="shared" si="1572"/>
        <v>0</v>
      </c>
      <c r="AK586" s="18">
        <f t="shared" si="1573"/>
        <v>0</v>
      </c>
      <c r="AL586" s="18"/>
      <c r="AM586" s="18">
        <f t="shared" si="1575"/>
        <v>0</v>
      </c>
      <c r="AN586" s="18"/>
      <c r="AO586" s="18"/>
      <c r="AP586" s="18"/>
      <c r="AQ586" s="18">
        <f t="shared" si="1577"/>
        <v>0</v>
      </c>
      <c r="AR586" s="18">
        <f t="shared" si="1578"/>
        <v>0</v>
      </c>
      <c r="AS586" s="18">
        <f t="shared" si="1579"/>
        <v>0</v>
      </c>
      <c r="AT586" s="18"/>
      <c r="AU586" s="18"/>
      <c r="AV586" s="18"/>
      <c r="AW586" s="18">
        <f t="shared" si="1581"/>
        <v>0</v>
      </c>
      <c r="AX586" s="18">
        <f t="shared" si="1582"/>
        <v>0</v>
      </c>
      <c r="AY586" s="18">
        <f t="shared" si="1583"/>
        <v>0</v>
      </c>
      <c r="AZ586" s="18"/>
      <c r="BA586" s="18"/>
      <c r="BB586" s="18"/>
      <c r="BC586" s="18">
        <f t="shared" si="1499"/>
        <v>0</v>
      </c>
      <c r="BD586" s="18">
        <f t="shared" si="1500"/>
        <v>0</v>
      </c>
      <c r="BE586" s="18">
        <f t="shared" si="1501"/>
        <v>0</v>
      </c>
      <c r="BF586" s="18"/>
      <c r="BG586" s="18"/>
      <c r="BH586" s="18"/>
      <c r="BI586" s="18">
        <f t="shared" si="1493"/>
        <v>0</v>
      </c>
      <c r="BJ586" s="18">
        <f t="shared" si="1494"/>
        <v>0</v>
      </c>
      <c r="BK586" s="18">
        <f t="shared" si="1495"/>
        <v>0</v>
      </c>
      <c r="BL586" s="18"/>
      <c r="BM586" s="18"/>
      <c r="BN586" s="18"/>
      <c r="BO586" s="18">
        <f t="shared" si="1478"/>
        <v>0</v>
      </c>
      <c r="BP586" s="18">
        <f t="shared" si="1479"/>
        <v>0</v>
      </c>
      <c r="BQ586" s="18">
        <f t="shared" si="1480"/>
        <v>0</v>
      </c>
      <c r="BR586" s="18"/>
      <c r="BS586" s="18"/>
      <c r="BT586" s="18"/>
      <c r="BU586" s="18">
        <f t="shared" si="1481"/>
        <v>0</v>
      </c>
      <c r="BV586" s="18">
        <f t="shared" si="1482"/>
        <v>0</v>
      </c>
      <c r="BW586" s="18">
        <f t="shared" si="1483"/>
        <v>0</v>
      </c>
      <c r="BX586" s="18"/>
      <c r="BY586" s="18"/>
      <c r="BZ586" s="18"/>
      <c r="CA586" s="18">
        <f t="shared" si="1484"/>
        <v>0</v>
      </c>
      <c r="CB586" s="18">
        <f t="shared" si="1485"/>
        <v>0</v>
      </c>
      <c r="CC586" s="18">
        <f t="shared" si="1486"/>
        <v>0</v>
      </c>
      <c r="CD586" s="18"/>
      <c r="CE586" s="27" t="s">
        <v>1661</v>
      </c>
      <c r="CF586" s="33"/>
    </row>
    <row r="587" spans="1:84" ht="46.8" x14ac:dyDescent="0.3">
      <c r="A587" s="41" t="s">
        <v>118</v>
      </c>
      <c r="B587" s="39"/>
      <c r="C587" s="41"/>
      <c r="D587" s="41"/>
      <c r="E587" s="14" t="s">
        <v>977</v>
      </c>
      <c r="F587" s="18">
        <f t="shared" ref="F587:K587" si="1629">F588+F594+F600+F604+F608</f>
        <v>568938.5</v>
      </c>
      <c r="G587" s="18">
        <f t="shared" si="1629"/>
        <v>557506.5</v>
      </c>
      <c r="H587" s="18">
        <f t="shared" si="1629"/>
        <v>557506.5</v>
      </c>
      <c r="I587" s="18">
        <f t="shared" si="1629"/>
        <v>0</v>
      </c>
      <c r="J587" s="18">
        <f t="shared" si="1629"/>
        <v>0</v>
      </c>
      <c r="K587" s="18">
        <f t="shared" si="1629"/>
        <v>0</v>
      </c>
      <c r="L587" s="18">
        <f t="shared" si="1460"/>
        <v>568938.5</v>
      </c>
      <c r="M587" s="18">
        <f t="shared" si="1461"/>
        <v>557506.5</v>
      </c>
      <c r="N587" s="18">
        <f t="shared" si="1462"/>
        <v>557506.5</v>
      </c>
      <c r="O587" s="18">
        <f t="shared" ref="O587:S587" si="1630">O588+O594+O600+O604+O608</f>
        <v>0</v>
      </c>
      <c r="P587" s="18">
        <f t="shared" si="1630"/>
        <v>0</v>
      </c>
      <c r="Q587" s="18">
        <f t="shared" si="1630"/>
        <v>0</v>
      </c>
      <c r="R587" s="18">
        <f t="shared" si="1630"/>
        <v>0</v>
      </c>
      <c r="S587" s="18">
        <f t="shared" si="1630"/>
        <v>0</v>
      </c>
      <c r="T587" s="18">
        <f t="shared" si="1594"/>
        <v>568938.5</v>
      </c>
      <c r="U587" s="18">
        <f t="shared" si="1595"/>
        <v>557506.5</v>
      </c>
      <c r="V587" s="18">
        <f t="shared" si="1596"/>
        <v>557506.5</v>
      </c>
      <c r="W587" s="18">
        <f t="shared" ref="W587" si="1631">W588+W594+W600+W604+W608</f>
        <v>0</v>
      </c>
      <c r="X587" s="18">
        <f t="shared" ref="X587:AB587" si="1632">X588+X594+X600+X604+X608</f>
        <v>0</v>
      </c>
      <c r="Y587" s="18">
        <f t="shared" si="1632"/>
        <v>0</v>
      </c>
      <c r="Z587" s="18">
        <f t="shared" si="1632"/>
        <v>0</v>
      </c>
      <c r="AA587" s="18">
        <f t="shared" si="1632"/>
        <v>0</v>
      </c>
      <c r="AB587" s="18">
        <f t="shared" si="1632"/>
        <v>0</v>
      </c>
      <c r="AC587" s="18">
        <f t="shared" si="1608"/>
        <v>568938.5</v>
      </c>
      <c r="AD587" s="18">
        <f t="shared" si="1609"/>
        <v>557506.5</v>
      </c>
      <c r="AE587" s="18">
        <f t="shared" si="1610"/>
        <v>557506.5</v>
      </c>
      <c r="AF587" s="18">
        <f t="shared" ref="AF587:AH587" si="1633">AF588+AF594+AF600+AF604+AF608</f>
        <v>0</v>
      </c>
      <c r="AG587" s="18">
        <f t="shared" si="1633"/>
        <v>0</v>
      </c>
      <c r="AH587" s="18">
        <f t="shared" si="1633"/>
        <v>0</v>
      </c>
      <c r="AI587" s="18">
        <f t="shared" si="1571"/>
        <v>568938.5</v>
      </c>
      <c r="AJ587" s="18">
        <f t="shared" si="1572"/>
        <v>557506.5</v>
      </c>
      <c r="AK587" s="18">
        <f t="shared" si="1573"/>
        <v>557506.5</v>
      </c>
      <c r="AL587" s="18">
        <f t="shared" ref="AL587" si="1634">AL588+AL594+AL600+AL604+AL608</f>
        <v>0</v>
      </c>
      <c r="AM587" s="18">
        <f t="shared" si="1575"/>
        <v>568938.5</v>
      </c>
      <c r="AN587" s="18">
        <f t="shared" ref="AN587:AP587" si="1635">AN588+AN594+AN600+AN604+AN608</f>
        <v>3264.4589999999994</v>
      </c>
      <c r="AO587" s="18">
        <f t="shared" si="1635"/>
        <v>0</v>
      </c>
      <c r="AP587" s="18">
        <f t="shared" si="1635"/>
        <v>0</v>
      </c>
      <c r="AQ587" s="18">
        <f t="shared" si="1577"/>
        <v>572202.95900000003</v>
      </c>
      <c r="AR587" s="18">
        <f t="shared" si="1578"/>
        <v>557506.5</v>
      </c>
      <c r="AS587" s="18">
        <f t="shared" si="1579"/>
        <v>557506.5</v>
      </c>
      <c r="AT587" s="18">
        <f t="shared" ref="AT587:AV587" si="1636">AT588+AT594+AT600+AT604+AT608</f>
        <v>0</v>
      </c>
      <c r="AU587" s="18">
        <f t="shared" si="1636"/>
        <v>0</v>
      </c>
      <c r="AV587" s="18">
        <f t="shared" si="1636"/>
        <v>0</v>
      </c>
      <c r="AW587" s="18">
        <f t="shared" si="1581"/>
        <v>572202.95900000003</v>
      </c>
      <c r="AX587" s="18">
        <f t="shared" si="1582"/>
        <v>557506.5</v>
      </c>
      <c r="AY587" s="18">
        <f t="shared" si="1583"/>
        <v>557506.5</v>
      </c>
      <c r="AZ587" s="18">
        <f>AZ588+AZ594+AZ600+AZ604+AZ608+AZ616</f>
        <v>2647.5699999999997</v>
      </c>
      <c r="BA587" s="18">
        <f t="shared" ref="BA587:BB587" si="1637">BA588+BA594+BA600+BA604+BA608+BA616</f>
        <v>0</v>
      </c>
      <c r="BB587" s="18">
        <f t="shared" si="1637"/>
        <v>0</v>
      </c>
      <c r="BC587" s="18">
        <f t="shared" si="1499"/>
        <v>574850.52899999998</v>
      </c>
      <c r="BD587" s="18">
        <f t="shared" si="1500"/>
        <v>557506.5</v>
      </c>
      <c r="BE587" s="18">
        <f t="shared" si="1501"/>
        <v>557506.5</v>
      </c>
      <c r="BF587" s="18">
        <f t="shared" ref="BF587:BH587" si="1638">BF588+BF594+BF600+BF604+BF608+BF616</f>
        <v>5325.674</v>
      </c>
      <c r="BG587" s="18">
        <f t="shared" si="1638"/>
        <v>0</v>
      </c>
      <c r="BH587" s="18">
        <f t="shared" si="1638"/>
        <v>0</v>
      </c>
      <c r="BI587" s="18">
        <f t="shared" si="1493"/>
        <v>580176.20299999998</v>
      </c>
      <c r="BJ587" s="18">
        <f t="shared" si="1494"/>
        <v>557506.5</v>
      </c>
      <c r="BK587" s="18">
        <f t="shared" si="1495"/>
        <v>557506.5</v>
      </c>
      <c r="BL587" s="18">
        <f>BL588+BL594+BL600+BL604+BL608+BL616+BL612</f>
        <v>1913.3590000000002</v>
      </c>
      <c r="BM587" s="18">
        <f t="shared" ref="BM587:CD587" si="1639">BM588+BM594+BM600+BM604+BM608+BM616+BM612</f>
        <v>0</v>
      </c>
      <c r="BN587" s="18">
        <f t="shared" si="1639"/>
        <v>0</v>
      </c>
      <c r="BO587" s="18">
        <f t="shared" si="1478"/>
        <v>582089.56200000003</v>
      </c>
      <c r="BP587" s="18">
        <f t="shared" si="1479"/>
        <v>557506.5</v>
      </c>
      <c r="BQ587" s="18">
        <f t="shared" si="1480"/>
        <v>557506.5</v>
      </c>
      <c r="BR587" s="18">
        <f t="shared" ref="BR587:BT587" si="1640">BR588+BR594+BR600+BR604+BR608+BR616+BR612</f>
        <v>0</v>
      </c>
      <c r="BS587" s="18">
        <f t="shared" si="1640"/>
        <v>0</v>
      </c>
      <c r="BT587" s="18">
        <f t="shared" si="1640"/>
        <v>0</v>
      </c>
      <c r="BU587" s="18">
        <f t="shared" si="1481"/>
        <v>582089.56200000003</v>
      </c>
      <c r="BV587" s="18">
        <f t="shared" si="1482"/>
        <v>557506.5</v>
      </c>
      <c r="BW587" s="18">
        <f t="shared" si="1483"/>
        <v>557506.5</v>
      </c>
      <c r="BX587" s="18">
        <f t="shared" ref="BX587:BZ587" si="1641">BX588+BX594+BX600+BX604+BX608+BX616+BX612</f>
        <v>-263.36200000000002</v>
      </c>
      <c r="BY587" s="18">
        <f t="shared" si="1641"/>
        <v>0</v>
      </c>
      <c r="BZ587" s="18">
        <f t="shared" si="1641"/>
        <v>0</v>
      </c>
      <c r="CA587" s="18">
        <f t="shared" si="1484"/>
        <v>581826.20000000007</v>
      </c>
      <c r="CB587" s="18">
        <f t="shared" si="1485"/>
        <v>557506.5</v>
      </c>
      <c r="CC587" s="18">
        <f t="shared" si="1486"/>
        <v>557506.5</v>
      </c>
      <c r="CD587" s="18">
        <f t="shared" si="1639"/>
        <v>0</v>
      </c>
      <c r="CE587" s="27"/>
      <c r="CF587" s="33"/>
    </row>
    <row r="588" spans="1:84" ht="46.8" x14ac:dyDescent="0.3">
      <c r="A588" s="41" t="s">
        <v>115</v>
      </c>
      <c r="B588" s="39"/>
      <c r="C588" s="41"/>
      <c r="D588" s="41"/>
      <c r="E588" s="14" t="s">
        <v>599</v>
      </c>
      <c r="F588" s="18">
        <f t="shared" ref="F588:K588" si="1642">F589</f>
        <v>517045.9</v>
      </c>
      <c r="G588" s="18">
        <f t="shared" si="1642"/>
        <v>505613.9</v>
      </c>
      <c r="H588" s="18">
        <f t="shared" si="1642"/>
        <v>505613.9</v>
      </c>
      <c r="I588" s="18">
        <f t="shared" si="1642"/>
        <v>0</v>
      </c>
      <c r="J588" s="18">
        <f t="shared" si="1642"/>
        <v>0</v>
      </c>
      <c r="K588" s="18">
        <f t="shared" si="1642"/>
        <v>0</v>
      </c>
      <c r="L588" s="18">
        <f t="shared" si="1460"/>
        <v>517045.9</v>
      </c>
      <c r="M588" s="18">
        <f t="shared" si="1461"/>
        <v>505613.9</v>
      </c>
      <c r="N588" s="18">
        <f t="shared" si="1462"/>
        <v>505613.9</v>
      </c>
      <c r="O588" s="18">
        <f t="shared" ref="O588:S588" si="1643">O589</f>
        <v>0</v>
      </c>
      <c r="P588" s="18">
        <f t="shared" si="1643"/>
        <v>0</v>
      </c>
      <c r="Q588" s="18">
        <f t="shared" si="1643"/>
        <v>0</v>
      </c>
      <c r="R588" s="18">
        <f t="shared" si="1643"/>
        <v>0</v>
      </c>
      <c r="S588" s="18">
        <f t="shared" si="1643"/>
        <v>0</v>
      </c>
      <c r="T588" s="18">
        <f t="shared" si="1594"/>
        <v>517045.9</v>
      </c>
      <c r="U588" s="18">
        <f t="shared" si="1595"/>
        <v>505613.9</v>
      </c>
      <c r="V588" s="18">
        <f t="shared" si="1596"/>
        <v>505613.9</v>
      </c>
      <c r="W588" s="18">
        <f t="shared" ref="W588:CD588" si="1644">W589</f>
        <v>0</v>
      </c>
      <c r="X588" s="18">
        <f t="shared" si="1644"/>
        <v>0</v>
      </c>
      <c r="Y588" s="18">
        <f t="shared" si="1644"/>
        <v>0</v>
      </c>
      <c r="Z588" s="18">
        <f t="shared" si="1644"/>
        <v>0</v>
      </c>
      <c r="AA588" s="18">
        <f t="shared" si="1644"/>
        <v>0</v>
      </c>
      <c r="AB588" s="18">
        <f t="shared" si="1644"/>
        <v>0</v>
      </c>
      <c r="AC588" s="18">
        <f t="shared" si="1608"/>
        <v>517045.9</v>
      </c>
      <c r="AD588" s="18">
        <f t="shared" si="1609"/>
        <v>505613.9</v>
      </c>
      <c r="AE588" s="18">
        <f t="shared" si="1610"/>
        <v>505613.9</v>
      </c>
      <c r="AF588" s="18">
        <f t="shared" si="1644"/>
        <v>0</v>
      </c>
      <c r="AG588" s="18">
        <f t="shared" si="1644"/>
        <v>0</v>
      </c>
      <c r="AH588" s="18">
        <f t="shared" si="1644"/>
        <v>0</v>
      </c>
      <c r="AI588" s="18">
        <f t="shared" si="1571"/>
        <v>517045.9</v>
      </c>
      <c r="AJ588" s="18">
        <f t="shared" si="1572"/>
        <v>505613.9</v>
      </c>
      <c r="AK588" s="18">
        <f t="shared" si="1573"/>
        <v>505613.9</v>
      </c>
      <c r="AL588" s="18">
        <f t="shared" si="1644"/>
        <v>0</v>
      </c>
      <c r="AM588" s="18">
        <f t="shared" si="1575"/>
        <v>517045.9</v>
      </c>
      <c r="AN588" s="18">
        <f t="shared" si="1644"/>
        <v>-913.31500000000005</v>
      </c>
      <c r="AO588" s="18">
        <f t="shared" si="1644"/>
        <v>0</v>
      </c>
      <c r="AP588" s="18">
        <f t="shared" si="1644"/>
        <v>0</v>
      </c>
      <c r="AQ588" s="18">
        <f t="shared" si="1577"/>
        <v>516132.58500000002</v>
      </c>
      <c r="AR588" s="18">
        <f t="shared" si="1578"/>
        <v>505613.9</v>
      </c>
      <c r="AS588" s="18">
        <f t="shared" si="1579"/>
        <v>505613.9</v>
      </c>
      <c r="AT588" s="18">
        <f t="shared" si="1644"/>
        <v>0</v>
      </c>
      <c r="AU588" s="18">
        <f t="shared" si="1644"/>
        <v>0</v>
      </c>
      <c r="AV588" s="18">
        <f t="shared" si="1644"/>
        <v>0</v>
      </c>
      <c r="AW588" s="18">
        <f t="shared" si="1581"/>
        <v>516132.58500000002</v>
      </c>
      <c r="AX588" s="18">
        <f t="shared" si="1582"/>
        <v>505613.9</v>
      </c>
      <c r="AY588" s="18">
        <f t="shared" si="1583"/>
        <v>505613.9</v>
      </c>
      <c r="AZ588" s="18">
        <f t="shared" si="1644"/>
        <v>-966</v>
      </c>
      <c r="BA588" s="18">
        <f t="shared" si="1644"/>
        <v>0</v>
      </c>
      <c r="BB588" s="18">
        <f t="shared" si="1644"/>
        <v>0</v>
      </c>
      <c r="BC588" s="18">
        <f t="shared" si="1499"/>
        <v>515166.58500000002</v>
      </c>
      <c r="BD588" s="18">
        <f t="shared" si="1500"/>
        <v>505613.9</v>
      </c>
      <c r="BE588" s="18">
        <f t="shared" si="1501"/>
        <v>505613.9</v>
      </c>
      <c r="BF588" s="18">
        <f t="shared" si="1644"/>
        <v>0</v>
      </c>
      <c r="BG588" s="18">
        <f t="shared" si="1644"/>
        <v>0</v>
      </c>
      <c r="BH588" s="18">
        <f t="shared" si="1644"/>
        <v>0</v>
      </c>
      <c r="BI588" s="18">
        <f t="shared" si="1493"/>
        <v>515166.58500000002</v>
      </c>
      <c r="BJ588" s="18">
        <f t="shared" si="1494"/>
        <v>505613.9</v>
      </c>
      <c r="BK588" s="18">
        <f t="shared" si="1495"/>
        <v>505613.9</v>
      </c>
      <c r="BL588" s="18">
        <f t="shared" si="1644"/>
        <v>-509.64400000000001</v>
      </c>
      <c r="BM588" s="18">
        <f t="shared" si="1644"/>
        <v>0</v>
      </c>
      <c r="BN588" s="18">
        <f t="shared" si="1644"/>
        <v>0</v>
      </c>
      <c r="BO588" s="18">
        <f t="shared" si="1478"/>
        <v>514656.94100000005</v>
      </c>
      <c r="BP588" s="18">
        <f t="shared" si="1479"/>
        <v>505613.9</v>
      </c>
      <c r="BQ588" s="18">
        <f t="shared" si="1480"/>
        <v>505613.9</v>
      </c>
      <c r="BR588" s="18">
        <f t="shared" si="1644"/>
        <v>0</v>
      </c>
      <c r="BS588" s="18">
        <f t="shared" si="1644"/>
        <v>0</v>
      </c>
      <c r="BT588" s="18">
        <f t="shared" si="1644"/>
        <v>0</v>
      </c>
      <c r="BU588" s="18">
        <f t="shared" si="1481"/>
        <v>514656.94100000005</v>
      </c>
      <c r="BV588" s="18">
        <f t="shared" si="1482"/>
        <v>505613.9</v>
      </c>
      <c r="BW588" s="18">
        <f t="shared" si="1483"/>
        <v>505613.9</v>
      </c>
      <c r="BX588" s="18">
        <f t="shared" si="1644"/>
        <v>0</v>
      </c>
      <c r="BY588" s="18">
        <f t="shared" si="1644"/>
        <v>0</v>
      </c>
      <c r="BZ588" s="18">
        <f t="shared" si="1644"/>
        <v>0</v>
      </c>
      <c r="CA588" s="18">
        <f t="shared" si="1484"/>
        <v>514656.94100000005</v>
      </c>
      <c r="CB588" s="18">
        <f t="shared" si="1485"/>
        <v>505613.9</v>
      </c>
      <c r="CC588" s="18">
        <f t="shared" si="1486"/>
        <v>505613.9</v>
      </c>
      <c r="CD588" s="18">
        <f t="shared" si="1644"/>
        <v>0</v>
      </c>
      <c r="CE588" s="27"/>
      <c r="CF588" s="33"/>
    </row>
    <row r="589" spans="1:84" ht="46.8" x14ac:dyDescent="0.3">
      <c r="A589" s="41" t="s">
        <v>115</v>
      </c>
      <c r="B589" s="39">
        <v>600</v>
      </c>
      <c r="C589" s="41"/>
      <c r="D589" s="41"/>
      <c r="E589" s="14" t="s">
        <v>554</v>
      </c>
      <c r="F589" s="18">
        <f t="shared" ref="F589:K589" si="1645">F590+F592</f>
        <v>517045.9</v>
      </c>
      <c r="G589" s="18">
        <f t="shared" si="1645"/>
        <v>505613.9</v>
      </c>
      <c r="H589" s="18">
        <f t="shared" si="1645"/>
        <v>505613.9</v>
      </c>
      <c r="I589" s="18">
        <f t="shared" si="1645"/>
        <v>0</v>
      </c>
      <c r="J589" s="18">
        <f t="shared" si="1645"/>
        <v>0</v>
      </c>
      <c r="K589" s="18">
        <f t="shared" si="1645"/>
        <v>0</v>
      </c>
      <c r="L589" s="18">
        <f t="shared" si="1460"/>
        <v>517045.9</v>
      </c>
      <c r="M589" s="18">
        <f t="shared" si="1461"/>
        <v>505613.9</v>
      </c>
      <c r="N589" s="18">
        <f t="shared" si="1462"/>
        <v>505613.9</v>
      </c>
      <c r="O589" s="18">
        <f t="shared" ref="O589:S589" si="1646">O590+O592</f>
        <v>0</v>
      </c>
      <c r="P589" s="18">
        <f t="shared" si="1646"/>
        <v>0</v>
      </c>
      <c r="Q589" s="18">
        <f t="shared" si="1646"/>
        <v>0</v>
      </c>
      <c r="R589" s="18">
        <f t="shared" si="1646"/>
        <v>0</v>
      </c>
      <c r="S589" s="18">
        <f t="shared" si="1646"/>
        <v>0</v>
      </c>
      <c r="T589" s="18">
        <f t="shared" si="1594"/>
        <v>517045.9</v>
      </c>
      <c r="U589" s="18">
        <f t="shared" si="1595"/>
        <v>505613.9</v>
      </c>
      <c r="V589" s="18">
        <f t="shared" si="1596"/>
        <v>505613.9</v>
      </c>
      <c r="W589" s="18">
        <f t="shared" ref="W589:CD589" si="1647">W590+W592</f>
        <v>0</v>
      </c>
      <c r="X589" s="18">
        <f t="shared" ref="X589:AB589" si="1648">X590+X592</f>
        <v>0</v>
      </c>
      <c r="Y589" s="18">
        <f t="shared" si="1648"/>
        <v>0</v>
      </c>
      <c r="Z589" s="18">
        <f t="shared" si="1648"/>
        <v>0</v>
      </c>
      <c r="AA589" s="18">
        <f t="shared" si="1648"/>
        <v>0</v>
      </c>
      <c r="AB589" s="18">
        <f t="shared" si="1648"/>
        <v>0</v>
      </c>
      <c r="AC589" s="18">
        <f t="shared" si="1608"/>
        <v>517045.9</v>
      </c>
      <c r="AD589" s="18">
        <f t="shared" si="1609"/>
        <v>505613.9</v>
      </c>
      <c r="AE589" s="18">
        <f t="shared" si="1610"/>
        <v>505613.9</v>
      </c>
      <c r="AF589" s="18">
        <f t="shared" ref="AF589:AH589" si="1649">AF590+AF592</f>
        <v>0</v>
      </c>
      <c r="AG589" s="18">
        <f t="shared" si="1649"/>
        <v>0</v>
      </c>
      <c r="AH589" s="18">
        <f t="shared" si="1649"/>
        <v>0</v>
      </c>
      <c r="AI589" s="18">
        <f t="shared" si="1571"/>
        <v>517045.9</v>
      </c>
      <c r="AJ589" s="18">
        <f t="shared" si="1572"/>
        <v>505613.9</v>
      </c>
      <c r="AK589" s="18">
        <f t="shared" si="1573"/>
        <v>505613.9</v>
      </c>
      <c r="AL589" s="18">
        <f t="shared" ref="AL589" si="1650">AL590+AL592</f>
        <v>0</v>
      </c>
      <c r="AM589" s="18">
        <f t="shared" si="1575"/>
        <v>517045.9</v>
      </c>
      <c r="AN589" s="18">
        <f t="shared" ref="AN589:AP589" si="1651">AN590+AN592</f>
        <v>-913.31500000000005</v>
      </c>
      <c r="AO589" s="18">
        <f t="shared" si="1651"/>
        <v>0</v>
      </c>
      <c r="AP589" s="18">
        <f t="shared" si="1651"/>
        <v>0</v>
      </c>
      <c r="AQ589" s="18">
        <f t="shared" si="1577"/>
        <v>516132.58500000002</v>
      </c>
      <c r="AR589" s="18">
        <f t="shared" si="1578"/>
        <v>505613.9</v>
      </c>
      <c r="AS589" s="18">
        <f t="shared" si="1579"/>
        <v>505613.9</v>
      </c>
      <c r="AT589" s="18">
        <f t="shared" ref="AT589:AV589" si="1652">AT590+AT592</f>
        <v>0</v>
      </c>
      <c r="AU589" s="18">
        <f t="shared" si="1652"/>
        <v>0</v>
      </c>
      <c r="AV589" s="18">
        <f t="shared" si="1652"/>
        <v>0</v>
      </c>
      <c r="AW589" s="18">
        <f t="shared" si="1581"/>
        <v>516132.58500000002</v>
      </c>
      <c r="AX589" s="18">
        <f t="shared" si="1582"/>
        <v>505613.9</v>
      </c>
      <c r="AY589" s="18">
        <f t="shared" si="1583"/>
        <v>505613.9</v>
      </c>
      <c r="AZ589" s="18">
        <f t="shared" ref="AZ589:BB589" si="1653">AZ590+AZ592</f>
        <v>-966</v>
      </c>
      <c r="BA589" s="18">
        <f t="shared" si="1653"/>
        <v>0</v>
      </c>
      <c r="BB589" s="18">
        <f t="shared" si="1653"/>
        <v>0</v>
      </c>
      <c r="BC589" s="18">
        <f t="shared" si="1499"/>
        <v>515166.58500000002</v>
      </c>
      <c r="BD589" s="18">
        <f t="shared" si="1500"/>
        <v>505613.9</v>
      </c>
      <c r="BE589" s="18">
        <f t="shared" si="1501"/>
        <v>505613.9</v>
      </c>
      <c r="BF589" s="18">
        <f t="shared" ref="BF589:BH589" si="1654">BF590+BF592</f>
        <v>0</v>
      </c>
      <c r="BG589" s="18">
        <f t="shared" si="1654"/>
        <v>0</v>
      </c>
      <c r="BH589" s="18">
        <f t="shared" si="1654"/>
        <v>0</v>
      </c>
      <c r="BI589" s="18">
        <f t="shared" si="1493"/>
        <v>515166.58500000002</v>
      </c>
      <c r="BJ589" s="18">
        <f t="shared" si="1494"/>
        <v>505613.9</v>
      </c>
      <c r="BK589" s="18">
        <f t="shared" si="1495"/>
        <v>505613.9</v>
      </c>
      <c r="BL589" s="18">
        <f t="shared" ref="BL589:BN589" si="1655">BL590+BL592</f>
        <v>-509.64400000000001</v>
      </c>
      <c r="BM589" s="18">
        <f t="shared" si="1655"/>
        <v>0</v>
      </c>
      <c r="BN589" s="18">
        <f t="shared" si="1655"/>
        <v>0</v>
      </c>
      <c r="BO589" s="18">
        <f t="shared" si="1478"/>
        <v>514656.94100000005</v>
      </c>
      <c r="BP589" s="18">
        <f t="shared" si="1479"/>
        <v>505613.9</v>
      </c>
      <c r="BQ589" s="18">
        <f t="shared" si="1480"/>
        <v>505613.9</v>
      </c>
      <c r="BR589" s="18">
        <f t="shared" ref="BR589:BT589" si="1656">BR590+BR592</f>
        <v>0</v>
      </c>
      <c r="BS589" s="18">
        <f t="shared" si="1656"/>
        <v>0</v>
      </c>
      <c r="BT589" s="18">
        <f t="shared" si="1656"/>
        <v>0</v>
      </c>
      <c r="BU589" s="18">
        <f t="shared" si="1481"/>
        <v>514656.94100000005</v>
      </c>
      <c r="BV589" s="18">
        <f t="shared" si="1482"/>
        <v>505613.9</v>
      </c>
      <c r="BW589" s="18">
        <f t="shared" si="1483"/>
        <v>505613.9</v>
      </c>
      <c r="BX589" s="18">
        <f t="shared" ref="BX589:BZ589" si="1657">BX590+BX592</f>
        <v>0</v>
      </c>
      <c r="BY589" s="18">
        <f t="shared" si="1657"/>
        <v>0</v>
      </c>
      <c r="BZ589" s="18">
        <f t="shared" si="1657"/>
        <v>0</v>
      </c>
      <c r="CA589" s="18">
        <f t="shared" si="1484"/>
        <v>514656.94100000005</v>
      </c>
      <c r="CB589" s="18">
        <f t="shared" si="1485"/>
        <v>505613.9</v>
      </c>
      <c r="CC589" s="18">
        <f t="shared" si="1486"/>
        <v>505613.9</v>
      </c>
      <c r="CD589" s="18">
        <f t="shared" si="1647"/>
        <v>0</v>
      </c>
      <c r="CE589" s="27"/>
      <c r="CF589" s="33"/>
    </row>
    <row r="590" spans="1:84" x14ac:dyDescent="0.3">
      <c r="A590" s="41" t="s">
        <v>115</v>
      </c>
      <c r="B590" s="39">
        <v>610</v>
      </c>
      <c r="C590" s="41"/>
      <c r="D590" s="41"/>
      <c r="E590" s="14" t="s">
        <v>568</v>
      </c>
      <c r="F590" s="18">
        <f t="shared" ref="F590:K590" si="1658">F591</f>
        <v>180226.6</v>
      </c>
      <c r="G590" s="18">
        <f t="shared" si="1658"/>
        <v>176887.2</v>
      </c>
      <c r="H590" s="18">
        <f t="shared" si="1658"/>
        <v>176887.2</v>
      </c>
      <c r="I590" s="18">
        <f t="shared" si="1658"/>
        <v>0</v>
      </c>
      <c r="J590" s="18">
        <f t="shared" si="1658"/>
        <v>0</v>
      </c>
      <c r="K590" s="18">
        <f t="shared" si="1658"/>
        <v>0</v>
      </c>
      <c r="L590" s="18">
        <f t="shared" si="1460"/>
        <v>180226.6</v>
      </c>
      <c r="M590" s="18">
        <f t="shared" si="1461"/>
        <v>176887.2</v>
      </c>
      <c r="N590" s="18">
        <f t="shared" si="1462"/>
        <v>176887.2</v>
      </c>
      <c r="O590" s="18">
        <f t="shared" ref="O590:S590" si="1659">O591</f>
        <v>0</v>
      </c>
      <c r="P590" s="18">
        <f t="shared" si="1659"/>
        <v>0</v>
      </c>
      <c r="Q590" s="18">
        <f t="shared" si="1659"/>
        <v>0</v>
      </c>
      <c r="R590" s="18">
        <f t="shared" si="1659"/>
        <v>0</v>
      </c>
      <c r="S590" s="18">
        <f t="shared" si="1659"/>
        <v>0</v>
      </c>
      <c r="T590" s="18">
        <f t="shared" si="1594"/>
        <v>180226.6</v>
      </c>
      <c r="U590" s="18">
        <f t="shared" si="1595"/>
        <v>176887.2</v>
      </c>
      <c r="V590" s="18">
        <f t="shared" si="1596"/>
        <v>176887.2</v>
      </c>
      <c r="W590" s="18">
        <f t="shared" ref="W590:CD590" si="1660">W591</f>
        <v>0</v>
      </c>
      <c r="X590" s="18">
        <f t="shared" si="1660"/>
        <v>0</v>
      </c>
      <c r="Y590" s="18">
        <f t="shared" si="1660"/>
        <v>0</v>
      </c>
      <c r="Z590" s="18">
        <f t="shared" si="1660"/>
        <v>0</v>
      </c>
      <c r="AA590" s="18">
        <f t="shared" si="1660"/>
        <v>0</v>
      </c>
      <c r="AB590" s="18">
        <f t="shared" si="1660"/>
        <v>0</v>
      </c>
      <c r="AC590" s="18">
        <f t="shared" si="1608"/>
        <v>180226.6</v>
      </c>
      <c r="AD590" s="18">
        <f t="shared" si="1609"/>
        <v>176887.2</v>
      </c>
      <c r="AE590" s="18">
        <f t="shared" si="1610"/>
        <v>176887.2</v>
      </c>
      <c r="AF590" s="18">
        <f t="shared" si="1660"/>
        <v>0</v>
      </c>
      <c r="AG590" s="18">
        <f t="shared" si="1660"/>
        <v>0</v>
      </c>
      <c r="AH590" s="18">
        <f t="shared" si="1660"/>
        <v>0</v>
      </c>
      <c r="AI590" s="18">
        <f t="shared" si="1571"/>
        <v>180226.6</v>
      </c>
      <c r="AJ590" s="18">
        <f t="shared" si="1572"/>
        <v>176887.2</v>
      </c>
      <c r="AK590" s="18">
        <f t="shared" si="1573"/>
        <v>176887.2</v>
      </c>
      <c r="AL590" s="18">
        <f t="shared" si="1660"/>
        <v>0</v>
      </c>
      <c r="AM590" s="18">
        <f t="shared" si="1575"/>
        <v>180226.6</v>
      </c>
      <c r="AN590" s="18">
        <f t="shared" si="1660"/>
        <v>0</v>
      </c>
      <c r="AO590" s="18">
        <f t="shared" si="1660"/>
        <v>0</v>
      </c>
      <c r="AP590" s="18">
        <f t="shared" si="1660"/>
        <v>0</v>
      </c>
      <c r="AQ590" s="18">
        <f t="shared" si="1577"/>
        <v>180226.6</v>
      </c>
      <c r="AR590" s="18">
        <f t="shared" si="1578"/>
        <v>176887.2</v>
      </c>
      <c r="AS590" s="18">
        <f t="shared" si="1579"/>
        <v>176887.2</v>
      </c>
      <c r="AT590" s="18">
        <f t="shared" si="1660"/>
        <v>0</v>
      </c>
      <c r="AU590" s="18">
        <f t="shared" si="1660"/>
        <v>0</v>
      </c>
      <c r="AV590" s="18">
        <f t="shared" si="1660"/>
        <v>0</v>
      </c>
      <c r="AW590" s="18">
        <f t="shared" si="1581"/>
        <v>180226.6</v>
      </c>
      <c r="AX590" s="18">
        <f t="shared" si="1582"/>
        <v>176887.2</v>
      </c>
      <c r="AY590" s="18">
        <f t="shared" si="1583"/>
        <v>176887.2</v>
      </c>
      <c r="AZ590" s="18">
        <f t="shared" si="1660"/>
        <v>-246.55500000000001</v>
      </c>
      <c r="BA590" s="18">
        <f t="shared" si="1660"/>
        <v>0</v>
      </c>
      <c r="BB590" s="18">
        <f t="shared" si="1660"/>
        <v>0</v>
      </c>
      <c r="BC590" s="18">
        <f t="shared" si="1499"/>
        <v>179980.04500000001</v>
      </c>
      <c r="BD590" s="18">
        <f t="shared" si="1500"/>
        <v>176887.2</v>
      </c>
      <c r="BE590" s="18">
        <f t="shared" si="1501"/>
        <v>176887.2</v>
      </c>
      <c r="BF590" s="18">
        <f t="shared" si="1660"/>
        <v>0</v>
      </c>
      <c r="BG590" s="18">
        <f t="shared" si="1660"/>
        <v>0</v>
      </c>
      <c r="BH590" s="18">
        <f t="shared" si="1660"/>
        <v>0</v>
      </c>
      <c r="BI590" s="18">
        <f t="shared" si="1493"/>
        <v>179980.04500000001</v>
      </c>
      <c r="BJ590" s="18">
        <f t="shared" si="1494"/>
        <v>176887.2</v>
      </c>
      <c r="BK590" s="18">
        <f t="shared" si="1495"/>
        <v>176887.2</v>
      </c>
      <c r="BL590" s="18">
        <f t="shared" si="1660"/>
        <v>0</v>
      </c>
      <c r="BM590" s="18">
        <f t="shared" si="1660"/>
        <v>0</v>
      </c>
      <c r="BN590" s="18">
        <f t="shared" si="1660"/>
        <v>0</v>
      </c>
      <c r="BO590" s="18">
        <f t="shared" si="1478"/>
        <v>179980.04500000001</v>
      </c>
      <c r="BP590" s="18">
        <f t="shared" si="1479"/>
        <v>176887.2</v>
      </c>
      <c r="BQ590" s="18">
        <f t="shared" si="1480"/>
        <v>176887.2</v>
      </c>
      <c r="BR590" s="18">
        <f t="shared" si="1660"/>
        <v>0</v>
      </c>
      <c r="BS590" s="18">
        <f t="shared" si="1660"/>
        <v>0</v>
      </c>
      <c r="BT590" s="18">
        <f t="shared" si="1660"/>
        <v>0</v>
      </c>
      <c r="BU590" s="18">
        <f t="shared" si="1481"/>
        <v>179980.04500000001</v>
      </c>
      <c r="BV590" s="18">
        <f t="shared" si="1482"/>
        <v>176887.2</v>
      </c>
      <c r="BW590" s="18">
        <f t="shared" si="1483"/>
        <v>176887.2</v>
      </c>
      <c r="BX590" s="18">
        <f t="shared" si="1660"/>
        <v>0</v>
      </c>
      <c r="BY590" s="18">
        <f t="shared" si="1660"/>
        <v>0</v>
      </c>
      <c r="BZ590" s="18">
        <f t="shared" si="1660"/>
        <v>0</v>
      </c>
      <c r="CA590" s="18">
        <f t="shared" si="1484"/>
        <v>179980.04500000001</v>
      </c>
      <c r="CB590" s="18">
        <f t="shared" si="1485"/>
        <v>176887.2</v>
      </c>
      <c r="CC590" s="18">
        <f t="shared" si="1486"/>
        <v>176887.2</v>
      </c>
      <c r="CD590" s="18">
        <f t="shared" si="1660"/>
        <v>0</v>
      </c>
      <c r="CE590" s="27"/>
      <c r="CF590" s="33"/>
    </row>
    <row r="591" spans="1:84" x14ac:dyDescent="0.3">
      <c r="A591" s="41" t="s">
        <v>115</v>
      </c>
      <c r="B591" s="39">
        <v>610</v>
      </c>
      <c r="C591" s="41" t="s">
        <v>103</v>
      </c>
      <c r="D591" s="41" t="s">
        <v>5</v>
      </c>
      <c r="E591" s="14" t="s">
        <v>544</v>
      </c>
      <c r="F591" s="18">
        <v>180226.6</v>
      </c>
      <c r="G591" s="18">
        <v>176887.2</v>
      </c>
      <c r="H591" s="18">
        <v>176887.2</v>
      </c>
      <c r="I591" s="18"/>
      <c r="J591" s="18"/>
      <c r="K591" s="18"/>
      <c r="L591" s="18">
        <f t="shared" si="1460"/>
        <v>180226.6</v>
      </c>
      <c r="M591" s="18">
        <f t="shared" si="1461"/>
        <v>176887.2</v>
      </c>
      <c r="N591" s="18">
        <f t="shared" si="1462"/>
        <v>176887.2</v>
      </c>
      <c r="O591" s="18"/>
      <c r="P591" s="18"/>
      <c r="Q591" s="18"/>
      <c r="R591" s="18"/>
      <c r="S591" s="18"/>
      <c r="T591" s="18">
        <f t="shared" si="1594"/>
        <v>180226.6</v>
      </c>
      <c r="U591" s="18">
        <f t="shared" si="1595"/>
        <v>176887.2</v>
      </c>
      <c r="V591" s="18">
        <f t="shared" si="1596"/>
        <v>176887.2</v>
      </c>
      <c r="W591" s="18"/>
      <c r="X591" s="18"/>
      <c r="Y591" s="18"/>
      <c r="Z591" s="18"/>
      <c r="AA591" s="18"/>
      <c r="AB591" s="18"/>
      <c r="AC591" s="18">
        <f t="shared" si="1608"/>
        <v>180226.6</v>
      </c>
      <c r="AD591" s="18">
        <f t="shared" si="1609"/>
        <v>176887.2</v>
      </c>
      <c r="AE591" s="18">
        <f t="shared" si="1610"/>
        <v>176887.2</v>
      </c>
      <c r="AF591" s="18"/>
      <c r="AG591" s="18"/>
      <c r="AH591" s="18"/>
      <c r="AI591" s="18">
        <f t="shared" si="1571"/>
        <v>180226.6</v>
      </c>
      <c r="AJ591" s="18">
        <f t="shared" si="1572"/>
        <v>176887.2</v>
      </c>
      <c r="AK591" s="18">
        <f t="shared" si="1573"/>
        <v>176887.2</v>
      </c>
      <c r="AL591" s="18"/>
      <c r="AM591" s="18">
        <f t="shared" si="1575"/>
        <v>180226.6</v>
      </c>
      <c r="AN591" s="18"/>
      <c r="AO591" s="18"/>
      <c r="AP591" s="18"/>
      <c r="AQ591" s="18">
        <f t="shared" si="1577"/>
        <v>180226.6</v>
      </c>
      <c r="AR591" s="18">
        <f t="shared" si="1578"/>
        <v>176887.2</v>
      </c>
      <c r="AS591" s="18">
        <f t="shared" si="1579"/>
        <v>176887.2</v>
      </c>
      <c r="AT591" s="18"/>
      <c r="AU591" s="18"/>
      <c r="AV591" s="18"/>
      <c r="AW591" s="18">
        <f t="shared" si="1581"/>
        <v>180226.6</v>
      </c>
      <c r="AX591" s="18">
        <f t="shared" si="1582"/>
        <v>176887.2</v>
      </c>
      <c r="AY591" s="18">
        <f t="shared" si="1583"/>
        <v>176887.2</v>
      </c>
      <c r="AZ591" s="18">
        <v>-246.55500000000001</v>
      </c>
      <c r="BA591" s="18"/>
      <c r="BB591" s="18"/>
      <c r="BC591" s="18">
        <f t="shared" si="1499"/>
        <v>179980.04500000001</v>
      </c>
      <c r="BD591" s="18">
        <f t="shared" si="1500"/>
        <v>176887.2</v>
      </c>
      <c r="BE591" s="18">
        <f t="shared" si="1501"/>
        <v>176887.2</v>
      </c>
      <c r="BF591" s="18"/>
      <c r="BG591" s="18"/>
      <c r="BH591" s="18"/>
      <c r="BI591" s="18">
        <f t="shared" si="1493"/>
        <v>179980.04500000001</v>
      </c>
      <c r="BJ591" s="18">
        <f t="shared" si="1494"/>
        <v>176887.2</v>
      </c>
      <c r="BK591" s="18">
        <f t="shared" si="1495"/>
        <v>176887.2</v>
      </c>
      <c r="BL591" s="18"/>
      <c r="BM591" s="18"/>
      <c r="BN591" s="18"/>
      <c r="BO591" s="18">
        <f t="shared" si="1478"/>
        <v>179980.04500000001</v>
      </c>
      <c r="BP591" s="18">
        <f t="shared" si="1479"/>
        <v>176887.2</v>
      </c>
      <c r="BQ591" s="18">
        <f t="shared" si="1480"/>
        <v>176887.2</v>
      </c>
      <c r="BR591" s="18"/>
      <c r="BS591" s="18"/>
      <c r="BT591" s="18"/>
      <c r="BU591" s="18">
        <f t="shared" si="1481"/>
        <v>179980.04500000001</v>
      </c>
      <c r="BV591" s="18">
        <f t="shared" si="1482"/>
        <v>176887.2</v>
      </c>
      <c r="BW591" s="18">
        <f t="shared" si="1483"/>
        <v>176887.2</v>
      </c>
      <c r="BX591" s="18"/>
      <c r="BY591" s="18"/>
      <c r="BZ591" s="18"/>
      <c r="CA591" s="18">
        <f t="shared" si="1484"/>
        <v>179980.04500000001</v>
      </c>
      <c r="CB591" s="18">
        <f t="shared" si="1485"/>
        <v>176887.2</v>
      </c>
      <c r="CC591" s="18">
        <f t="shared" si="1486"/>
        <v>176887.2</v>
      </c>
      <c r="CD591" s="18"/>
      <c r="CE591" s="27"/>
      <c r="CF591" s="33"/>
    </row>
    <row r="592" spans="1:84" x14ac:dyDescent="0.3">
      <c r="A592" s="41" t="s">
        <v>115</v>
      </c>
      <c r="B592" s="39">
        <v>620</v>
      </c>
      <c r="C592" s="41"/>
      <c r="D592" s="41"/>
      <c r="E592" s="14" t="s">
        <v>569</v>
      </c>
      <c r="F592" s="18">
        <f t="shared" ref="F592:K592" si="1661">F593</f>
        <v>336819.3</v>
      </c>
      <c r="G592" s="18">
        <f t="shared" si="1661"/>
        <v>328726.7</v>
      </c>
      <c r="H592" s="18">
        <f t="shared" si="1661"/>
        <v>328726.7</v>
      </c>
      <c r="I592" s="18">
        <f t="shared" si="1661"/>
        <v>0</v>
      </c>
      <c r="J592" s="18">
        <f t="shared" si="1661"/>
        <v>0</v>
      </c>
      <c r="K592" s="18">
        <f t="shared" si="1661"/>
        <v>0</v>
      </c>
      <c r="L592" s="18">
        <f t="shared" si="1460"/>
        <v>336819.3</v>
      </c>
      <c r="M592" s="18">
        <f t="shared" si="1461"/>
        <v>328726.7</v>
      </c>
      <c r="N592" s="18">
        <f t="shared" si="1462"/>
        <v>328726.7</v>
      </c>
      <c r="O592" s="18">
        <f t="shared" ref="O592:S592" si="1662">O593</f>
        <v>0</v>
      </c>
      <c r="P592" s="18">
        <f t="shared" si="1662"/>
        <v>0</v>
      </c>
      <c r="Q592" s="18">
        <f t="shared" si="1662"/>
        <v>0</v>
      </c>
      <c r="R592" s="18">
        <f t="shared" si="1662"/>
        <v>0</v>
      </c>
      <c r="S592" s="18">
        <f t="shared" si="1662"/>
        <v>0</v>
      </c>
      <c r="T592" s="18">
        <f t="shared" si="1594"/>
        <v>336819.3</v>
      </c>
      <c r="U592" s="18">
        <f t="shared" si="1595"/>
        <v>328726.7</v>
      </c>
      <c r="V592" s="18">
        <f t="shared" si="1596"/>
        <v>328726.7</v>
      </c>
      <c r="W592" s="18">
        <f t="shared" ref="W592:CD592" si="1663">W593</f>
        <v>0</v>
      </c>
      <c r="X592" s="18">
        <f t="shared" si="1663"/>
        <v>0</v>
      </c>
      <c r="Y592" s="18">
        <f t="shared" si="1663"/>
        <v>0</v>
      </c>
      <c r="Z592" s="18">
        <f t="shared" si="1663"/>
        <v>0</v>
      </c>
      <c r="AA592" s="18">
        <f t="shared" si="1663"/>
        <v>0</v>
      </c>
      <c r="AB592" s="18">
        <f t="shared" si="1663"/>
        <v>0</v>
      </c>
      <c r="AC592" s="18">
        <f t="shared" si="1608"/>
        <v>336819.3</v>
      </c>
      <c r="AD592" s="18">
        <f t="shared" si="1609"/>
        <v>328726.7</v>
      </c>
      <c r="AE592" s="18">
        <f t="shared" si="1610"/>
        <v>328726.7</v>
      </c>
      <c r="AF592" s="18">
        <f t="shared" si="1663"/>
        <v>0</v>
      </c>
      <c r="AG592" s="18">
        <f t="shared" si="1663"/>
        <v>0</v>
      </c>
      <c r="AH592" s="18">
        <f t="shared" si="1663"/>
        <v>0</v>
      </c>
      <c r="AI592" s="18">
        <f t="shared" si="1571"/>
        <v>336819.3</v>
      </c>
      <c r="AJ592" s="18">
        <f t="shared" si="1572"/>
        <v>328726.7</v>
      </c>
      <c r="AK592" s="18">
        <f t="shared" si="1573"/>
        <v>328726.7</v>
      </c>
      <c r="AL592" s="18">
        <f t="shared" si="1663"/>
        <v>0</v>
      </c>
      <c r="AM592" s="18">
        <f t="shared" si="1575"/>
        <v>336819.3</v>
      </c>
      <c r="AN592" s="18">
        <f t="shared" si="1663"/>
        <v>-913.31500000000005</v>
      </c>
      <c r="AO592" s="18">
        <f t="shared" si="1663"/>
        <v>0</v>
      </c>
      <c r="AP592" s="18">
        <f t="shared" si="1663"/>
        <v>0</v>
      </c>
      <c r="AQ592" s="18">
        <f t="shared" si="1577"/>
        <v>335905.98499999999</v>
      </c>
      <c r="AR592" s="18">
        <f t="shared" si="1578"/>
        <v>328726.7</v>
      </c>
      <c r="AS592" s="18">
        <f t="shared" si="1579"/>
        <v>328726.7</v>
      </c>
      <c r="AT592" s="18">
        <f t="shared" si="1663"/>
        <v>0</v>
      </c>
      <c r="AU592" s="18">
        <f t="shared" si="1663"/>
        <v>0</v>
      </c>
      <c r="AV592" s="18">
        <f t="shared" si="1663"/>
        <v>0</v>
      </c>
      <c r="AW592" s="18">
        <f t="shared" si="1581"/>
        <v>335905.98499999999</v>
      </c>
      <c r="AX592" s="18">
        <f t="shared" si="1582"/>
        <v>328726.7</v>
      </c>
      <c r="AY592" s="18">
        <f t="shared" si="1583"/>
        <v>328726.7</v>
      </c>
      <c r="AZ592" s="18">
        <f t="shared" si="1663"/>
        <v>-719.44500000000005</v>
      </c>
      <c r="BA592" s="18">
        <f t="shared" si="1663"/>
        <v>0</v>
      </c>
      <c r="BB592" s="18">
        <f t="shared" si="1663"/>
        <v>0</v>
      </c>
      <c r="BC592" s="18">
        <f t="shared" si="1499"/>
        <v>335186.53999999998</v>
      </c>
      <c r="BD592" s="18">
        <f t="shared" si="1500"/>
        <v>328726.7</v>
      </c>
      <c r="BE592" s="18">
        <f t="shared" si="1501"/>
        <v>328726.7</v>
      </c>
      <c r="BF592" s="18">
        <f t="shared" si="1663"/>
        <v>0</v>
      </c>
      <c r="BG592" s="18">
        <f t="shared" si="1663"/>
        <v>0</v>
      </c>
      <c r="BH592" s="18">
        <f t="shared" si="1663"/>
        <v>0</v>
      </c>
      <c r="BI592" s="18">
        <f t="shared" si="1493"/>
        <v>335186.53999999998</v>
      </c>
      <c r="BJ592" s="18">
        <f t="shared" si="1494"/>
        <v>328726.7</v>
      </c>
      <c r="BK592" s="18">
        <f t="shared" si="1495"/>
        <v>328726.7</v>
      </c>
      <c r="BL592" s="18">
        <f t="shared" si="1663"/>
        <v>-509.64400000000001</v>
      </c>
      <c r="BM592" s="18">
        <f t="shared" si="1663"/>
        <v>0</v>
      </c>
      <c r="BN592" s="18">
        <f t="shared" si="1663"/>
        <v>0</v>
      </c>
      <c r="BO592" s="18">
        <f t="shared" si="1478"/>
        <v>334676.89600000001</v>
      </c>
      <c r="BP592" s="18">
        <f t="shared" si="1479"/>
        <v>328726.7</v>
      </c>
      <c r="BQ592" s="18">
        <f t="shared" si="1480"/>
        <v>328726.7</v>
      </c>
      <c r="BR592" s="18">
        <f t="shared" si="1663"/>
        <v>0</v>
      </c>
      <c r="BS592" s="18">
        <f t="shared" si="1663"/>
        <v>0</v>
      </c>
      <c r="BT592" s="18">
        <f t="shared" si="1663"/>
        <v>0</v>
      </c>
      <c r="BU592" s="18">
        <f t="shared" si="1481"/>
        <v>334676.89600000001</v>
      </c>
      <c r="BV592" s="18">
        <f t="shared" si="1482"/>
        <v>328726.7</v>
      </c>
      <c r="BW592" s="18">
        <f t="shared" si="1483"/>
        <v>328726.7</v>
      </c>
      <c r="BX592" s="18">
        <f t="shared" si="1663"/>
        <v>0</v>
      </c>
      <c r="BY592" s="18">
        <f t="shared" si="1663"/>
        <v>0</v>
      </c>
      <c r="BZ592" s="18">
        <f t="shared" si="1663"/>
        <v>0</v>
      </c>
      <c r="CA592" s="18">
        <f t="shared" ref="CA592:CA655" si="1664">BU592+BX592</f>
        <v>334676.89600000001</v>
      </c>
      <c r="CB592" s="18">
        <f t="shared" ref="CB592:CB655" si="1665">BV592+BY592</f>
        <v>328726.7</v>
      </c>
      <c r="CC592" s="18">
        <f t="shared" ref="CC592:CC655" si="1666">BW592+BZ592</f>
        <v>328726.7</v>
      </c>
      <c r="CD592" s="18">
        <f t="shared" si="1663"/>
        <v>0</v>
      </c>
      <c r="CE592" s="27"/>
      <c r="CF592" s="33"/>
    </row>
    <row r="593" spans="1:84" x14ac:dyDescent="0.3">
      <c r="A593" s="41" t="s">
        <v>115</v>
      </c>
      <c r="B593" s="39">
        <v>620</v>
      </c>
      <c r="C593" s="41" t="s">
        <v>103</v>
      </c>
      <c r="D593" s="41" t="s">
        <v>5</v>
      </c>
      <c r="E593" s="14" t="s">
        <v>544</v>
      </c>
      <c r="F593" s="18">
        <v>336819.3</v>
      </c>
      <c r="G593" s="18">
        <v>328726.7</v>
      </c>
      <c r="H593" s="18">
        <v>328726.7</v>
      </c>
      <c r="I593" s="18"/>
      <c r="J593" s="18"/>
      <c r="K593" s="18"/>
      <c r="L593" s="18">
        <f t="shared" si="1460"/>
        <v>336819.3</v>
      </c>
      <c r="M593" s="18">
        <f t="shared" si="1461"/>
        <v>328726.7</v>
      </c>
      <c r="N593" s="18">
        <f t="shared" si="1462"/>
        <v>328726.7</v>
      </c>
      <c r="O593" s="18"/>
      <c r="P593" s="18"/>
      <c r="Q593" s="18"/>
      <c r="R593" s="18"/>
      <c r="S593" s="18"/>
      <c r="T593" s="18">
        <f t="shared" si="1594"/>
        <v>336819.3</v>
      </c>
      <c r="U593" s="18">
        <f t="shared" si="1595"/>
        <v>328726.7</v>
      </c>
      <c r="V593" s="18">
        <f t="shared" si="1596"/>
        <v>328726.7</v>
      </c>
      <c r="W593" s="18"/>
      <c r="X593" s="18"/>
      <c r="Y593" s="18"/>
      <c r="Z593" s="18"/>
      <c r="AA593" s="18"/>
      <c r="AB593" s="18"/>
      <c r="AC593" s="18">
        <f t="shared" si="1608"/>
        <v>336819.3</v>
      </c>
      <c r="AD593" s="18">
        <f t="shared" si="1609"/>
        <v>328726.7</v>
      </c>
      <c r="AE593" s="18">
        <f t="shared" si="1610"/>
        <v>328726.7</v>
      </c>
      <c r="AF593" s="18"/>
      <c r="AG593" s="18"/>
      <c r="AH593" s="18"/>
      <c r="AI593" s="18">
        <f t="shared" si="1571"/>
        <v>336819.3</v>
      </c>
      <c r="AJ593" s="18">
        <f t="shared" si="1572"/>
        <v>328726.7</v>
      </c>
      <c r="AK593" s="18">
        <f t="shared" si="1573"/>
        <v>328726.7</v>
      </c>
      <c r="AL593" s="18"/>
      <c r="AM593" s="18">
        <f t="shared" si="1575"/>
        <v>336819.3</v>
      </c>
      <c r="AN593" s="18">
        <v>-913.31500000000005</v>
      </c>
      <c r="AO593" s="18"/>
      <c r="AP593" s="18"/>
      <c r="AQ593" s="18">
        <f t="shared" si="1577"/>
        <v>335905.98499999999</v>
      </c>
      <c r="AR593" s="18">
        <f t="shared" si="1578"/>
        <v>328726.7</v>
      </c>
      <c r="AS593" s="18">
        <f t="shared" si="1579"/>
        <v>328726.7</v>
      </c>
      <c r="AT593" s="18"/>
      <c r="AU593" s="18"/>
      <c r="AV593" s="18"/>
      <c r="AW593" s="18">
        <f t="shared" si="1581"/>
        <v>335905.98499999999</v>
      </c>
      <c r="AX593" s="18">
        <f t="shared" si="1582"/>
        <v>328726.7</v>
      </c>
      <c r="AY593" s="18">
        <f t="shared" si="1583"/>
        <v>328726.7</v>
      </c>
      <c r="AZ593" s="18">
        <v>-719.44500000000005</v>
      </c>
      <c r="BA593" s="18"/>
      <c r="BB593" s="18"/>
      <c r="BC593" s="18">
        <f t="shared" si="1499"/>
        <v>335186.53999999998</v>
      </c>
      <c r="BD593" s="18">
        <f t="shared" si="1500"/>
        <v>328726.7</v>
      </c>
      <c r="BE593" s="18">
        <f t="shared" si="1501"/>
        <v>328726.7</v>
      </c>
      <c r="BF593" s="18"/>
      <c r="BG593" s="18"/>
      <c r="BH593" s="18"/>
      <c r="BI593" s="18">
        <f t="shared" si="1493"/>
        <v>335186.53999999998</v>
      </c>
      <c r="BJ593" s="18">
        <f t="shared" si="1494"/>
        <v>328726.7</v>
      </c>
      <c r="BK593" s="18">
        <f t="shared" si="1495"/>
        <v>328726.7</v>
      </c>
      <c r="BL593" s="18">
        <v>-509.64400000000001</v>
      </c>
      <c r="BM593" s="18"/>
      <c r="BN593" s="18"/>
      <c r="BO593" s="18">
        <f t="shared" ref="BO593:BO660" si="1667">BI593+BL593</f>
        <v>334676.89600000001</v>
      </c>
      <c r="BP593" s="18">
        <f t="shared" ref="BP593:BP660" si="1668">BJ593+BM593</f>
        <v>328726.7</v>
      </c>
      <c r="BQ593" s="18">
        <f t="shared" ref="BQ593:BQ660" si="1669">BK593+BN593</f>
        <v>328726.7</v>
      </c>
      <c r="BR593" s="18"/>
      <c r="BS593" s="18"/>
      <c r="BT593" s="18"/>
      <c r="BU593" s="18">
        <f t="shared" ref="BU593:BU660" si="1670">BO593+BR593</f>
        <v>334676.89600000001</v>
      </c>
      <c r="BV593" s="18">
        <f t="shared" ref="BV593:BV660" si="1671">BP593+BS593</f>
        <v>328726.7</v>
      </c>
      <c r="BW593" s="18">
        <f t="shared" ref="BW593:BW660" si="1672">BQ593+BT593</f>
        <v>328726.7</v>
      </c>
      <c r="BX593" s="18"/>
      <c r="BY593" s="18"/>
      <c r="BZ593" s="18"/>
      <c r="CA593" s="18">
        <f t="shared" si="1664"/>
        <v>334676.89600000001</v>
      </c>
      <c r="CB593" s="18">
        <f t="shared" si="1665"/>
        <v>328726.7</v>
      </c>
      <c r="CC593" s="18">
        <f t="shared" si="1666"/>
        <v>328726.7</v>
      </c>
      <c r="CD593" s="18"/>
      <c r="CE593" s="27"/>
      <c r="CF593" s="33"/>
    </row>
    <row r="594" spans="1:84" ht="46.8" x14ac:dyDescent="0.3">
      <c r="A594" s="41" t="s">
        <v>116</v>
      </c>
      <c r="B594" s="39"/>
      <c r="C594" s="41"/>
      <c r="D594" s="41"/>
      <c r="E594" s="14" t="s">
        <v>642</v>
      </c>
      <c r="F594" s="18">
        <f t="shared" ref="F594:K594" si="1673">F595</f>
        <v>44978.400000000001</v>
      </c>
      <c r="G594" s="18">
        <f t="shared" si="1673"/>
        <v>44978.400000000001</v>
      </c>
      <c r="H594" s="18">
        <f t="shared" si="1673"/>
        <v>44978.400000000001</v>
      </c>
      <c r="I594" s="18">
        <f t="shared" si="1673"/>
        <v>0</v>
      </c>
      <c r="J594" s="18">
        <f t="shared" si="1673"/>
        <v>0</v>
      </c>
      <c r="K594" s="18">
        <f t="shared" si="1673"/>
        <v>0</v>
      </c>
      <c r="L594" s="18">
        <f t="shared" ref="L594:L683" si="1674">F594+I594</f>
        <v>44978.400000000001</v>
      </c>
      <c r="M594" s="18">
        <f t="shared" ref="M594:M683" si="1675">G594+J594</f>
        <v>44978.400000000001</v>
      </c>
      <c r="N594" s="18">
        <f t="shared" ref="N594:N683" si="1676">H594+K594</f>
        <v>44978.400000000001</v>
      </c>
      <c r="O594" s="18">
        <f t="shared" ref="O594:S594" si="1677">O595</f>
        <v>0</v>
      </c>
      <c r="P594" s="18">
        <f t="shared" si="1677"/>
        <v>0</v>
      </c>
      <c r="Q594" s="18">
        <f t="shared" si="1677"/>
        <v>0</v>
      </c>
      <c r="R594" s="18">
        <f t="shared" si="1677"/>
        <v>0</v>
      </c>
      <c r="S594" s="18">
        <f t="shared" si="1677"/>
        <v>0</v>
      </c>
      <c r="T594" s="18">
        <f t="shared" si="1594"/>
        <v>44978.400000000001</v>
      </c>
      <c r="U594" s="18">
        <f t="shared" si="1595"/>
        <v>44978.400000000001</v>
      </c>
      <c r="V594" s="18">
        <f t="shared" si="1596"/>
        <v>44978.400000000001</v>
      </c>
      <c r="W594" s="18">
        <f t="shared" ref="W594:CD594" si="1678">W595</f>
        <v>0</v>
      </c>
      <c r="X594" s="18">
        <f t="shared" si="1678"/>
        <v>0</v>
      </c>
      <c r="Y594" s="18">
        <f t="shared" si="1678"/>
        <v>0</v>
      </c>
      <c r="Z594" s="18">
        <f t="shared" si="1678"/>
        <v>0</v>
      </c>
      <c r="AA594" s="18">
        <f t="shared" si="1678"/>
        <v>0</v>
      </c>
      <c r="AB594" s="18">
        <f t="shared" si="1678"/>
        <v>0</v>
      </c>
      <c r="AC594" s="18">
        <f t="shared" si="1608"/>
        <v>44978.400000000001</v>
      </c>
      <c r="AD594" s="18">
        <f t="shared" si="1609"/>
        <v>44978.400000000001</v>
      </c>
      <c r="AE594" s="18">
        <f t="shared" si="1610"/>
        <v>44978.400000000001</v>
      </c>
      <c r="AF594" s="18">
        <f t="shared" si="1678"/>
        <v>0</v>
      </c>
      <c r="AG594" s="18">
        <f t="shared" si="1678"/>
        <v>0</v>
      </c>
      <c r="AH594" s="18">
        <f t="shared" si="1678"/>
        <v>0</v>
      </c>
      <c r="AI594" s="18">
        <f t="shared" si="1571"/>
        <v>44978.400000000001</v>
      </c>
      <c r="AJ594" s="18">
        <f t="shared" si="1572"/>
        <v>44978.400000000001</v>
      </c>
      <c r="AK594" s="18">
        <f t="shared" si="1573"/>
        <v>44978.400000000001</v>
      </c>
      <c r="AL594" s="18">
        <f t="shared" si="1678"/>
        <v>0</v>
      </c>
      <c r="AM594" s="18">
        <f t="shared" si="1575"/>
        <v>44978.400000000001</v>
      </c>
      <c r="AN594" s="18">
        <f t="shared" si="1678"/>
        <v>0</v>
      </c>
      <c r="AO594" s="18">
        <f t="shared" si="1678"/>
        <v>0</v>
      </c>
      <c r="AP594" s="18">
        <f t="shared" si="1678"/>
        <v>0</v>
      </c>
      <c r="AQ594" s="18">
        <f t="shared" si="1577"/>
        <v>44978.400000000001</v>
      </c>
      <c r="AR594" s="18">
        <f t="shared" si="1578"/>
        <v>44978.400000000001</v>
      </c>
      <c r="AS594" s="18">
        <f t="shared" si="1579"/>
        <v>44978.400000000001</v>
      </c>
      <c r="AT594" s="18">
        <f t="shared" si="1678"/>
        <v>0</v>
      </c>
      <c r="AU594" s="18">
        <f t="shared" si="1678"/>
        <v>0</v>
      </c>
      <c r="AV594" s="18">
        <f t="shared" si="1678"/>
        <v>0</v>
      </c>
      <c r="AW594" s="18">
        <f t="shared" si="1581"/>
        <v>44978.400000000001</v>
      </c>
      <c r="AX594" s="18">
        <f t="shared" si="1582"/>
        <v>44978.400000000001</v>
      </c>
      <c r="AY594" s="18">
        <f t="shared" si="1583"/>
        <v>44978.400000000001</v>
      </c>
      <c r="AZ594" s="18">
        <f t="shared" si="1678"/>
        <v>0</v>
      </c>
      <c r="BA594" s="18">
        <f t="shared" si="1678"/>
        <v>0</v>
      </c>
      <c r="BB594" s="18">
        <f t="shared" si="1678"/>
        <v>0</v>
      </c>
      <c r="BC594" s="18">
        <f t="shared" si="1499"/>
        <v>44978.400000000001</v>
      </c>
      <c r="BD594" s="18">
        <f t="shared" si="1500"/>
        <v>44978.400000000001</v>
      </c>
      <c r="BE594" s="18">
        <f t="shared" si="1501"/>
        <v>44978.400000000001</v>
      </c>
      <c r="BF594" s="18">
        <f t="shared" si="1678"/>
        <v>4020.7179999999998</v>
      </c>
      <c r="BG594" s="18">
        <f t="shared" si="1678"/>
        <v>0</v>
      </c>
      <c r="BH594" s="18">
        <f t="shared" si="1678"/>
        <v>0</v>
      </c>
      <c r="BI594" s="18">
        <f t="shared" si="1493"/>
        <v>48999.118000000002</v>
      </c>
      <c r="BJ594" s="18">
        <f t="shared" si="1494"/>
        <v>44978.400000000001</v>
      </c>
      <c r="BK594" s="18">
        <f t="shared" si="1495"/>
        <v>44978.400000000001</v>
      </c>
      <c r="BL594" s="18">
        <f t="shared" si="1678"/>
        <v>-1478.673</v>
      </c>
      <c r="BM594" s="18">
        <f t="shared" si="1678"/>
        <v>0</v>
      </c>
      <c r="BN594" s="18">
        <f t="shared" si="1678"/>
        <v>0</v>
      </c>
      <c r="BO594" s="18">
        <f t="shared" si="1667"/>
        <v>47520.445</v>
      </c>
      <c r="BP594" s="18">
        <f t="shared" si="1668"/>
        <v>44978.400000000001</v>
      </c>
      <c r="BQ594" s="18">
        <f t="shared" si="1669"/>
        <v>44978.400000000001</v>
      </c>
      <c r="BR594" s="18">
        <f t="shared" si="1678"/>
        <v>0</v>
      </c>
      <c r="BS594" s="18">
        <f t="shared" si="1678"/>
        <v>0</v>
      </c>
      <c r="BT594" s="18">
        <f t="shared" si="1678"/>
        <v>0</v>
      </c>
      <c r="BU594" s="18">
        <f t="shared" si="1670"/>
        <v>47520.445</v>
      </c>
      <c r="BV594" s="18">
        <f t="shared" si="1671"/>
        <v>44978.400000000001</v>
      </c>
      <c r="BW594" s="18">
        <f t="shared" si="1672"/>
        <v>44978.400000000001</v>
      </c>
      <c r="BX594" s="18">
        <f t="shared" si="1678"/>
        <v>-263.36200000000002</v>
      </c>
      <c r="BY594" s="18">
        <f t="shared" si="1678"/>
        <v>0</v>
      </c>
      <c r="BZ594" s="18">
        <f t="shared" si="1678"/>
        <v>0</v>
      </c>
      <c r="CA594" s="18">
        <f t="shared" si="1664"/>
        <v>47257.082999999999</v>
      </c>
      <c r="CB594" s="18">
        <f t="shared" si="1665"/>
        <v>44978.400000000001</v>
      </c>
      <c r="CC594" s="18">
        <f t="shared" si="1666"/>
        <v>44978.400000000001</v>
      </c>
      <c r="CD594" s="18">
        <f t="shared" si="1678"/>
        <v>0</v>
      </c>
      <c r="CE594" s="27"/>
      <c r="CF594" s="33"/>
    </row>
    <row r="595" spans="1:84" ht="46.8" x14ac:dyDescent="0.3">
      <c r="A595" s="41" t="s">
        <v>116</v>
      </c>
      <c r="B595" s="39">
        <v>600</v>
      </c>
      <c r="C595" s="41"/>
      <c r="D595" s="41"/>
      <c r="E595" s="14" t="s">
        <v>554</v>
      </c>
      <c r="F595" s="18">
        <f t="shared" ref="F595:K595" si="1679">F596+F598</f>
        <v>44978.400000000001</v>
      </c>
      <c r="G595" s="18">
        <f t="shared" si="1679"/>
        <v>44978.400000000001</v>
      </c>
      <c r="H595" s="18">
        <f t="shared" si="1679"/>
        <v>44978.400000000001</v>
      </c>
      <c r="I595" s="18">
        <f t="shared" si="1679"/>
        <v>0</v>
      </c>
      <c r="J595" s="18">
        <f t="shared" si="1679"/>
        <v>0</v>
      </c>
      <c r="K595" s="18">
        <f t="shared" si="1679"/>
        <v>0</v>
      </c>
      <c r="L595" s="18">
        <f t="shared" si="1674"/>
        <v>44978.400000000001</v>
      </c>
      <c r="M595" s="18">
        <f t="shared" si="1675"/>
        <v>44978.400000000001</v>
      </c>
      <c r="N595" s="18">
        <f t="shared" si="1676"/>
        <v>44978.400000000001</v>
      </c>
      <c r="O595" s="18">
        <f t="shared" ref="O595:S595" si="1680">O596+O598</f>
        <v>0</v>
      </c>
      <c r="P595" s="18">
        <f t="shared" si="1680"/>
        <v>0</v>
      </c>
      <c r="Q595" s="18">
        <f t="shared" si="1680"/>
        <v>0</v>
      </c>
      <c r="R595" s="18">
        <f t="shared" si="1680"/>
        <v>0</v>
      </c>
      <c r="S595" s="18">
        <f t="shared" si="1680"/>
        <v>0</v>
      </c>
      <c r="T595" s="18">
        <f t="shared" si="1594"/>
        <v>44978.400000000001</v>
      </c>
      <c r="U595" s="18">
        <f t="shared" si="1595"/>
        <v>44978.400000000001</v>
      </c>
      <c r="V595" s="18">
        <f t="shared" si="1596"/>
        <v>44978.400000000001</v>
      </c>
      <c r="W595" s="18">
        <f t="shared" ref="W595:CD595" si="1681">W596+W598</f>
        <v>0</v>
      </c>
      <c r="X595" s="18">
        <f t="shared" ref="X595:AB595" si="1682">X596+X598</f>
        <v>0</v>
      </c>
      <c r="Y595" s="18">
        <f t="shared" si="1682"/>
        <v>0</v>
      </c>
      <c r="Z595" s="18">
        <f t="shared" si="1682"/>
        <v>0</v>
      </c>
      <c r="AA595" s="18">
        <f t="shared" si="1682"/>
        <v>0</v>
      </c>
      <c r="AB595" s="18">
        <f t="shared" si="1682"/>
        <v>0</v>
      </c>
      <c r="AC595" s="18">
        <f t="shared" si="1608"/>
        <v>44978.400000000001</v>
      </c>
      <c r="AD595" s="18">
        <f t="shared" si="1609"/>
        <v>44978.400000000001</v>
      </c>
      <c r="AE595" s="18">
        <f t="shared" si="1610"/>
        <v>44978.400000000001</v>
      </c>
      <c r="AF595" s="18">
        <f t="shared" ref="AF595:AH595" si="1683">AF596+AF598</f>
        <v>0</v>
      </c>
      <c r="AG595" s="18">
        <f t="shared" si="1683"/>
        <v>0</v>
      </c>
      <c r="AH595" s="18">
        <f t="shared" si="1683"/>
        <v>0</v>
      </c>
      <c r="AI595" s="18">
        <f t="shared" si="1571"/>
        <v>44978.400000000001</v>
      </c>
      <c r="AJ595" s="18">
        <f t="shared" si="1572"/>
        <v>44978.400000000001</v>
      </c>
      <c r="AK595" s="18">
        <f t="shared" si="1573"/>
        <v>44978.400000000001</v>
      </c>
      <c r="AL595" s="18">
        <f t="shared" ref="AL595" si="1684">AL596+AL598</f>
        <v>0</v>
      </c>
      <c r="AM595" s="18">
        <f t="shared" si="1575"/>
        <v>44978.400000000001</v>
      </c>
      <c r="AN595" s="18">
        <f t="shared" ref="AN595:AP595" si="1685">AN596+AN598</f>
        <v>0</v>
      </c>
      <c r="AO595" s="18">
        <f t="shared" si="1685"/>
        <v>0</v>
      </c>
      <c r="AP595" s="18">
        <f t="shared" si="1685"/>
        <v>0</v>
      </c>
      <c r="AQ595" s="18">
        <f t="shared" si="1577"/>
        <v>44978.400000000001</v>
      </c>
      <c r="AR595" s="18">
        <f t="shared" si="1578"/>
        <v>44978.400000000001</v>
      </c>
      <c r="AS595" s="18">
        <f t="shared" si="1579"/>
        <v>44978.400000000001</v>
      </c>
      <c r="AT595" s="18">
        <f t="shared" ref="AT595:AV595" si="1686">AT596+AT598</f>
        <v>0</v>
      </c>
      <c r="AU595" s="18">
        <f t="shared" si="1686"/>
        <v>0</v>
      </c>
      <c r="AV595" s="18">
        <f t="shared" si="1686"/>
        <v>0</v>
      </c>
      <c r="AW595" s="18">
        <f t="shared" si="1581"/>
        <v>44978.400000000001</v>
      </c>
      <c r="AX595" s="18">
        <f t="shared" si="1582"/>
        <v>44978.400000000001</v>
      </c>
      <c r="AY595" s="18">
        <f t="shared" si="1583"/>
        <v>44978.400000000001</v>
      </c>
      <c r="AZ595" s="18">
        <f t="shared" ref="AZ595:BB595" si="1687">AZ596+AZ598</f>
        <v>0</v>
      </c>
      <c r="BA595" s="18">
        <f t="shared" si="1687"/>
        <v>0</v>
      </c>
      <c r="BB595" s="18">
        <f t="shared" si="1687"/>
        <v>0</v>
      </c>
      <c r="BC595" s="18">
        <f t="shared" si="1499"/>
        <v>44978.400000000001</v>
      </c>
      <c r="BD595" s="18">
        <f t="shared" si="1500"/>
        <v>44978.400000000001</v>
      </c>
      <c r="BE595" s="18">
        <f t="shared" si="1501"/>
        <v>44978.400000000001</v>
      </c>
      <c r="BF595" s="18">
        <f t="shared" ref="BF595:BH595" si="1688">BF596+BF598</f>
        <v>4020.7179999999998</v>
      </c>
      <c r="BG595" s="18">
        <f t="shared" si="1688"/>
        <v>0</v>
      </c>
      <c r="BH595" s="18">
        <f t="shared" si="1688"/>
        <v>0</v>
      </c>
      <c r="BI595" s="18">
        <f t="shared" si="1493"/>
        <v>48999.118000000002</v>
      </c>
      <c r="BJ595" s="18">
        <f t="shared" si="1494"/>
        <v>44978.400000000001</v>
      </c>
      <c r="BK595" s="18">
        <f t="shared" si="1495"/>
        <v>44978.400000000001</v>
      </c>
      <c r="BL595" s="18">
        <f t="shared" ref="BL595:BN595" si="1689">BL596+BL598</f>
        <v>-1478.673</v>
      </c>
      <c r="BM595" s="18">
        <f t="shared" si="1689"/>
        <v>0</v>
      </c>
      <c r="BN595" s="18">
        <f t="shared" si="1689"/>
        <v>0</v>
      </c>
      <c r="BO595" s="18">
        <f t="shared" si="1667"/>
        <v>47520.445</v>
      </c>
      <c r="BP595" s="18">
        <f t="shared" si="1668"/>
        <v>44978.400000000001</v>
      </c>
      <c r="BQ595" s="18">
        <f t="shared" si="1669"/>
        <v>44978.400000000001</v>
      </c>
      <c r="BR595" s="18">
        <f t="shared" ref="BR595:BT595" si="1690">BR596+BR598</f>
        <v>0</v>
      </c>
      <c r="BS595" s="18">
        <f t="shared" si="1690"/>
        <v>0</v>
      </c>
      <c r="BT595" s="18">
        <f t="shared" si="1690"/>
        <v>0</v>
      </c>
      <c r="BU595" s="18">
        <f t="shared" si="1670"/>
        <v>47520.445</v>
      </c>
      <c r="BV595" s="18">
        <f t="shared" si="1671"/>
        <v>44978.400000000001</v>
      </c>
      <c r="BW595" s="18">
        <f t="shared" si="1672"/>
        <v>44978.400000000001</v>
      </c>
      <c r="BX595" s="18">
        <f t="shared" ref="BX595:BZ595" si="1691">BX596+BX598</f>
        <v>-263.36200000000002</v>
      </c>
      <c r="BY595" s="18">
        <f t="shared" si="1691"/>
        <v>0</v>
      </c>
      <c r="BZ595" s="18">
        <f t="shared" si="1691"/>
        <v>0</v>
      </c>
      <c r="CA595" s="18">
        <f t="shared" si="1664"/>
        <v>47257.082999999999</v>
      </c>
      <c r="CB595" s="18">
        <f t="shared" si="1665"/>
        <v>44978.400000000001</v>
      </c>
      <c r="CC595" s="18">
        <f t="shared" si="1666"/>
        <v>44978.400000000001</v>
      </c>
      <c r="CD595" s="18">
        <f t="shared" si="1681"/>
        <v>0</v>
      </c>
      <c r="CE595" s="27"/>
      <c r="CF595" s="33"/>
    </row>
    <row r="596" spans="1:84" x14ac:dyDescent="0.3">
      <c r="A596" s="41" t="s">
        <v>116</v>
      </c>
      <c r="B596" s="39">
        <v>610</v>
      </c>
      <c r="C596" s="41"/>
      <c r="D596" s="41"/>
      <c r="E596" s="14" t="s">
        <v>568</v>
      </c>
      <c r="F596" s="18">
        <f t="shared" ref="F596:K596" si="1692">F597</f>
        <v>8604.1</v>
      </c>
      <c r="G596" s="18">
        <f t="shared" si="1692"/>
        <v>8604.1</v>
      </c>
      <c r="H596" s="18">
        <f t="shared" si="1692"/>
        <v>8604.1</v>
      </c>
      <c r="I596" s="18">
        <f t="shared" si="1692"/>
        <v>0</v>
      </c>
      <c r="J596" s="18">
        <f t="shared" si="1692"/>
        <v>0</v>
      </c>
      <c r="K596" s="18">
        <f t="shared" si="1692"/>
        <v>0</v>
      </c>
      <c r="L596" s="18">
        <f t="shared" si="1674"/>
        <v>8604.1</v>
      </c>
      <c r="M596" s="18">
        <f t="shared" si="1675"/>
        <v>8604.1</v>
      </c>
      <c r="N596" s="18">
        <f t="shared" si="1676"/>
        <v>8604.1</v>
      </c>
      <c r="O596" s="18">
        <f t="shared" ref="O596:S596" si="1693">O597</f>
        <v>0</v>
      </c>
      <c r="P596" s="18">
        <f t="shared" si="1693"/>
        <v>0</v>
      </c>
      <c r="Q596" s="18">
        <f t="shared" si="1693"/>
        <v>0</v>
      </c>
      <c r="R596" s="18">
        <f t="shared" si="1693"/>
        <v>0</v>
      </c>
      <c r="S596" s="18">
        <f t="shared" si="1693"/>
        <v>0</v>
      </c>
      <c r="T596" s="18">
        <f t="shared" si="1594"/>
        <v>8604.1</v>
      </c>
      <c r="U596" s="18">
        <f t="shared" si="1595"/>
        <v>8604.1</v>
      </c>
      <c r="V596" s="18">
        <f t="shared" si="1596"/>
        <v>8604.1</v>
      </c>
      <c r="W596" s="18">
        <f t="shared" ref="W596:CD596" si="1694">W597</f>
        <v>0</v>
      </c>
      <c r="X596" s="18">
        <f t="shared" si="1694"/>
        <v>0</v>
      </c>
      <c r="Y596" s="18">
        <f t="shared" si="1694"/>
        <v>0</v>
      </c>
      <c r="Z596" s="18">
        <f t="shared" si="1694"/>
        <v>0</v>
      </c>
      <c r="AA596" s="18">
        <f t="shared" si="1694"/>
        <v>0</v>
      </c>
      <c r="AB596" s="18">
        <f t="shared" si="1694"/>
        <v>0</v>
      </c>
      <c r="AC596" s="18">
        <f t="shared" si="1608"/>
        <v>8604.1</v>
      </c>
      <c r="AD596" s="18">
        <f t="shared" si="1609"/>
        <v>8604.1</v>
      </c>
      <c r="AE596" s="18">
        <f t="shared" si="1610"/>
        <v>8604.1</v>
      </c>
      <c r="AF596" s="18">
        <f t="shared" si="1694"/>
        <v>0</v>
      </c>
      <c r="AG596" s="18">
        <f t="shared" si="1694"/>
        <v>0</v>
      </c>
      <c r="AH596" s="18">
        <f t="shared" si="1694"/>
        <v>0</v>
      </c>
      <c r="AI596" s="18">
        <f t="shared" si="1571"/>
        <v>8604.1</v>
      </c>
      <c r="AJ596" s="18">
        <f t="shared" si="1572"/>
        <v>8604.1</v>
      </c>
      <c r="AK596" s="18">
        <f t="shared" si="1573"/>
        <v>8604.1</v>
      </c>
      <c r="AL596" s="18">
        <f t="shared" si="1694"/>
        <v>0</v>
      </c>
      <c r="AM596" s="18">
        <f t="shared" si="1575"/>
        <v>8604.1</v>
      </c>
      <c r="AN596" s="18">
        <f t="shared" si="1694"/>
        <v>0</v>
      </c>
      <c r="AO596" s="18">
        <f t="shared" si="1694"/>
        <v>0</v>
      </c>
      <c r="AP596" s="18">
        <f t="shared" si="1694"/>
        <v>0</v>
      </c>
      <c r="AQ596" s="18">
        <f t="shared" si="1577"/>
        <v>8604.1</v>
      </c>
      <c r="AR596" s="18">
        <f t="shared" si="1578"/>
        <v>8604.1</v>
      </c>
      <c r="AS596" s="18">
        <f t="shared" si="1579"/>
        <v>8604.1</v>
      </c>
      <c r="AT596" s="18">
        <f t="shared" si="1694"/>
        <v>0</v>
      </c>
      <c r="AU596" s="18">
        <f t="shared" si="1694"/>
        <v>0</v>
      </c>
      <c r="AV596" s="18">
        <f t="shared" si="1694"/>
        <v>0</v>
      </c>
      <c r="AW596" s="18">
        <f t="shared" si="1581"/>
        <v>8604.1</v>
      </c>
      <c r="AX596" s="18">
        <f t="shared" si="1582"/>
        <v>8604.1</v>
      </c>
      <c r="AY596" s="18">
        <f t="shared" si="1583"/>
        <v>8604.1</v>
      </c>
      <c r="AZ596" s="18">
        <f t="shared" si="1694"/>
        <v>0</v>
      </c>
      <c r="BA596" s="18">
        <f t="shared" si="1694"/>
        <v>0</v>
      </c>
      <c r="BB596" s="18">
        <f t="shared" si="1694"/>
        <v>0</v>
      </c>
      <c r="BC596" s="18">
        <f t="shared" si="1499"/>
        <v>8604.1</v>
      </c>
      <c r="BD596" s="18">
        <f t="shared" si="1500"/>
        <v>8604.1</v>
      </c>
      <c r="BE596" s="18">
        <f t="shared" si="1501"/>
        <v>8604.1</v>
      </c>
      <c r="BF596" s="18">
        <f t="shared" si="1694"/>
        <v>2860.9110000000001</v>
      </c>
      <c r="BG596" s="18">
        <f t="shared" si="1694"/>
        <v>0</v>
      </c>
      <c r="BH596" s="18">
        <f t="shared" si="1694"/>
        <v>0</v>
      </c>
      <c r="BI596" s="18">
        <f t="shared" si="1493"/>
        <v>11465.011</v>
      </c>
      <c r="BJ596" s="18">
        <f t="shared" si="1494"/>
        <v>8604.1</v>
      </c>
      <c r="BK596" s="18">
        <f t="shared" si="1495"/>
        <v>8604.1</v>
      </c>
      <c r="BL596" s="18">
        <f t="shared" si="1694"/>
        <v>-1028.673</v>
      </c>
      <c r="BM596" s="18">
        <f t="shared" si="1694"/>
        <v>0</v>
      </c>
      <c r="BN596" s="18">
        <f t="shared" si="1694"/>
        <v>0</v>
      </c>
      <c r="BO596" s="18">
        <f t="shared" si="1667"/>
        <v>10436.338</v>
      </c>
      <c r="BP596" s="18">
        <f t="shared" si="1668"/>
        <v>8604.1</v>
      </c>
      <c r="BQ596" s="18">
        <f t="shared" si="1669"/>
        <v>8604.1</v>
      </c>
      <c r="BR596" s="18">
        <f t="shared" si="1694"/>
        <v>0</v>
      </c>
      <c r="BS596" s="18">
        <f t="shared" si="1694"/>
        <v>0</v>
      </c>
      <c r="BT596" s="18">
        <f t="shared" si="1694"/>
        <v>0</v>
      </c>
      <c r="BU596" s="18">
        <f t="shared" si="1670"/>
        <v>10436.338</v>
      </c>
      <c r="BV596" s="18">
        <f t="shared" si="1671"/>
        <v>8604.1</v>
      </c>
      <c r="BW596" s="18">
        <f t="shared" si="1672"/>
        <v>8604.1</v>
      </c>
      <c r="BX596" s="18">
        <f t="shared" si="1694"/>
        <v>0</v>
      </c>
      <c r="BY596" s="18">
        <f t="shared" si="1694"/>
        <v>0</v>
      </c>
      <c r="BZ596" s="18">
        <f t="shared" si="1694"/>
        <v>0</v>
      </c>
      <c r="CA596" s="18">
        <f t="shared" si="1664"/>
        <v>10436.338</v>
      </c>
      <c r="CB596" s="18">
        <f t="shared" si="1665"/>
        <v>8604.1</v>
      </c>
      <c r="CC596" s="18">
        <f t="shared" si="1666"/>
        <v>8604.1</v>
      </c>
      <c r="CD596" s="18">
        <f t="shared" si="1694"/>
        <v>0</v>
      </c>
      <c r="CE596" s="27"/>
      <c r="CF596" s="33"/>
    </row>
    <row r="597" spans="1:84" x14ac:dyDescent="0.3">
      <c r="A597" s="41" t="s">
        <v>116</v>
      </c>
      <c r="B597" s="39">
        <v>610</v>
      </c>
      <c r="C597" s="41" t="s">
        <v>103</v>
      </c>
      <c r="D597" s="41" t="s">
        <v>5</v>
      </c>
      <c r="E597" s="14" t="s">
        <v>544</v>
      </c>
      <c r="F597" s="18">
        <v>8604.1</v>
      </c>
      <c r="G597" s="18">
        <v>8604.1</v>
      </c>
      <c r="H597" s="18">
        <v>8604.1</v>
      </c>
      <c r="I597" s="18"/>
      <c r="J597" s="18"/>
      <c r="K597" s="18"/>
      <c r="L597" s="18">
        <f t="shared" si="1674"/>
        <v>8604.1</v>
      </c>
      <c r="M597" s="18">
        <f t="shared" si="1675"/>
        <v>8604.1</v>
      </c>
      <c r="N597" s="18">
        <f t="shared" si="1676"/>
        <v>8604.1</v>
      </c>
      <c r="O597" s="18"/>
      <c r="P597" s="18"/>
      <c r="Q597" s="18"/>
      <c r="R597" s="18"/>
      <c r="S597" s="18"/>
      <c r="T597" s="18">
        <f t="shared" si="1594"/>
        <v>8604.1</v>
      </c>
      <c r="U597" s="18">
        <f t="shared" si="1595"/>
        <v>8604.1</v>
      </c>
      <c r="V597" s="18">
        <f t="shared" si="1596"/>
        <v>8604.1</v>
      </c>
      <c r="W597" s="18"/>
      <c r="X597" s="18"/>
      <c r="Y597" s="18"/>
      <c r="Z597" s="18"/>
      <c r="AA597" s="18"/>
      <c r="AB597" s="18"/>
      <c r="AC597" s="18">
        <f t="shared" si="1608"/>
        <v>8604.1</v>
      </c>
      <c r="AD597" s="18">
        <f t="shared" si="1609"/>
        <v>8604.1</v>
      </c>
      <c r="AE597" s="18">
        <f t="shared" si="1610"/>
        <v>8604.1</v>
      </c>
      <c r="AF597" s="18"/>
      <c r="AG597" s="18"/>
      <c r="AH597" s="18"/>
      <c r="AI597" s="18">
        <f t="shared" si="1571"/>
        <v>8604.1</v>
      </c>
      <c r="AJ597" s="18">
        <f t="shared" si="1572"/>
        <v>8604.1</v>
      </c>
      <c r="AK597" s="18">
        <f t="shared" si="1573"/>
        <v>8604.1</v>
      </c>
      <c r="AL597" s="18"/>
      <c r="AM597" s="18">
        <f t="shared" si="1575"/>
        <v>8604.1</v>
      </c>
      <c r="AN597" s="18"/>
      <c r="AO597" s="18"/>
      <c r="AP597" s="18"/>
      <c r="AQ597" s="18">
        <f t="shared" si="1577"/>
        <v>8604.1</v>
      </c>
      <c r="AR597" s="18">
        <f t="shared" si="1578"/>
        <v>8604.1</v>
      </c>
      <c r="AS597" s="18">
        <f t="shared" si="1579"/>
        <v>8604.1</v>
      </c>
      <c r="AT597" s="18"/>
      <c r="AU597" s="18"/>
      <c r="AV597" s="18"/>
      <c r="AW597" s="18">
        <f t="shared" si="1581"/>
        <v>8604.1</v>
      </c>
      <c r="AX597" s="18">
        <f t="shared" si="1582"/>
        <v>8604.1</v>
      </c>
      <c r="AY597" s="18">
        <f t="shared" si="1583"/>
        <v>8604.1</v>
      </c>
      <c r="AZ597" s="18"/>
      <c r="BA597" s="18"/>
      <c r="BB597" s="18"/>
      <c r="BC597" s="18">
        <f t="shared" si="1499"/>
        <v>8604.1</v>
      </c>
      <c r="BD597" s="18">
        <f t="shared" si="1500"/>
        <v>8604.1</v>
      </c>
      <c r="BE597" s="18">
        <f t="shared" si="1501"/>
        <v>8604.1</v>
      </c>
      <c r="BF597" s="18">
        <v>2860.9110000000001</v>
      </c>
      <c r="BG597" s="18"/>
      <c r="BH597" s="18"/>
      <c r="BI597" s="18">
        <f t="shared" si="1493"/>
        <v>11465.011</v>
      </c>
      <c r="BJ597" s="18">
        <f t="shared" si="1494"/>
        <v>8604.1</v>
      </c>
      <c r="BK597" s="18">
        <f t="shared" si="1495"/>
        <v>8604.1</v>
      </c>
      <c r="BL597" s="18">
        <v>-1028.673</v>
      </c>
      <c r="BM597" s="18"/>
      <c r="BN597" s="18"/>
      <c r="BO597" s="18">
        <f t="shared" si="1667"/>
        <v>10436.338</v>
      </c>
      <c r="BP597" s="18">
        <f t="shared" si="1668"/>
        <v>8604.1</v>
      </c>
      <c r="BQ597" s="18">
        <f t="shared" si="1669"/>
        <v>8604.1</v>
      </c>
      <c r="BR597" s="18"/>
      <c r="BS597" s="18"/>
      <c r="BT597" s="18"/>
      <c r="BU597" s="18">
        <f t="shared" si="1670"/>
        <v>10436.338</v>
      </c>
      <c r="BV597" s="18">
        <f t="shared" si="1671"/>
        <v>8604.1</v>
      </c>
      <c r="BW597" s="18">
        <f t="shared" si="1672"/>
        <v>8604.1</v>
      </c>
      <c r="BX597" s="18"/>
      <c r="BY597" s="18"/>
      <c r="BZ597" s="18"/>
      <c r="CA597" s="18">
        <f t="shared" si="1664"/>
        <v>10436.338</v>
      </c>
      <c r="CB597" s="18">
        <f t="shared" si="1665"/>
        <v>8604.1</v>
      </c>
      <c r="CC597" s="18">
        <f t="shared" si="1666"/>
        <v>8604.1</v>
      </c>
      <c r="CD597" s="18"/>
      <c r="CE597" s="27"/>
      <c r="CF597" s="33"/>
    </row>
    <row r="598" spans="1:84" x14ac:dyDescent="0.3">
      <c r="A598" s="41" t="s">
        <v>116</v>
      </c>
      <c r="B598" s="39">
        <v>620</v>
      </c>
      <c r="C598" s="41"/>
      <c r="D598" s="41"/>
      <c r="E598" s="14" t="s">
        <v>569</v>
      </c>
      <c r="F598" s="18">
        <f t="shared" ref="F598:K598" si="1695">F599</f>
        <v>36374.300000000003</v>
      </c>
      <c r="G598" s="18">
        <f t="shared" si="1695"/>
        <v>36374.300000000003</v>
      </c>
      <c r="H598" s="18">
        <f t="shared" si="1695"/>
        <v>36374.300000000003</v>
      </c>
      <c r="I598" s="18">
        <f t="shared" si="1695"/>
        <v>0</v>
      </c>
      <c r="J598" s="18">
        <f t="shared" si="1695"/>
        <v>0</v>
      </c>
      <c r="K598" s="18">
        <f t="shared" si="1695"/>
        <v>0</v>
      </c>
      <c r="L598" s="18">
        <f t="shared" si="1674"/>
        <v>36374.300000000003</v>
      </c>
      <c r="M598" s="18">
        <f t="shared" si="1675"/>
        <v>36374.300000000003</v>
      </c>
      <c r="N598" s="18">
        <f t="shared" si="1676"/>
        <v>36374.300000000003</v>
      </c>
      <c r="O598" s="18">
        <f t="shared" ref="O598:S598" si="1696">O599</f>
        <v>0</v>
      </c>
      <c r="P598" s="18">
        <f t="shared" si="1696"/>
        <v>0</v>
      </c>
      <c r="Q598" s="18">
        <f t="shared" si="1696"/>
        <v>0</v>
      </c>
      <c r="R598" s="18">
        <f t="shared" si="1696"/>
        <v>0</v>
      </c>
      <c r="S598" s="18">
        <f t="shared" si="1696"/>
        <v>0</v>
      </c>
      <c r="T598" s="18">
        <f t="shared" si="1594"/>
        <v>36374.300000000003</v>
      </c>
      <c r="U598" s="18">
        <f t="shared" si="1595"/>
        <v>36374.300000000003</v>
      </c>
      <c r="V598" s="18">
        <f t="shared" si="1596"/>
        <v>36374.300000000003</v>
      </c>
      <c r="W598" s="18">
        <f t="shared" ref="W598:CD598" si="1697">W599</f>
        <v>0</v>
      </c>
      <c r="X598" s="18">
        <f t="shared" si="1697"/>
        <v>0</v>
      </c>
      <c r="Y598" s="18">
        <f t="shared" si="1697"/>
        <v>0</v>
      </c>
      <c r="Z598" s="18">
        <f t="shared" si="1697"/>
        <v>0</v>
      </c>
      <c r="AA598" s="18">
        <f t="shared" si="1697"/>
        <v>0</v>
      </c>
      <c r="AB598" s="18">
        <f t="shared" si="1697"/>
        <v>0</v>
      </c>
      <c r="AC598" s="18">
        <f t="shared" si="1608"/>
        <v>36374.300000000003</v>
      </c>
      <c r="AD598" s="18">
        <f t="shared" si="1609"/>
        <v>36374.300000000003</v>
      </c>
      <c r="AE598" s="18">
        <f t="shared" si="1610"/>
        <v>36374.300000000003</v>
      </c>
      <c r="AF598" s="18">
        <f t="shared" si="1697"/>
        <v>0</v>
      </c>
      <c r="AG598" s="18">
        <f t="shared" si="1697"/>
        <v>0</v>
      </c>
      <c r="AH598" s="18">
        <f t="shared" si="1697"/>
        <v>0</v>
      </c>
      <c r="AI598" s="18">
        <f t="shared" si="1571"/>
        <v>36374.300000000003</v>
      </c>
      <c r="AJ598" s="18">
        <f t="shared" si="1572"/>
        <v>36374.300000000003</v>
      </c>
      <c r="AK598" s="18">
        <f t="shared" si="1573"/>
        <v>36374.300000000003</v>
      </c>
      <c r="AL598" s="18">
        <f t="shared" si="1697"/>
        <v>0</v>
      </c>
      <c r="AM598" s="18">
        <f t="shared" si="1575"/>
        <v>36374.300000000003</v>
      </c>
      <c r="AN598" s="18">
        <f t="shared" si="1697"/>
        <v>0</v>
      </c>
      <c r="AO598" s="18">
        <f t="shared" si="1697"/>
        <v>0</v>
      </c>
      <c r="AP598" s="18">
        <f t="shared" si="1697"/>
        <v>0</v>
      </c>
      <c r="AQ598" s="18">
        <f t="shared" si="1577"/>
        <v>36374.300000000003</v>
      </c>
      <c r="AR598" s="18">
        <f t="shared" si="1578"/>
        <v>36374.300000000003</v>
      </c>
      <c r="AS598" s="18">
        <f t="shared" si="1579"/>
        <v>36374.300000000003</v>
      </c>
      <c r="AT598" s="18">
        <f t="shared" si="1697"/>
        <v>0</v>
      </c>
      <c r="AU598" s="18">
        <f t="shared" si="1697"/>
        <v>0</v>
      </c>
      <c r="AV598" s="18">
        <f t="shared" si="1697"/>
        <v>0</v>
      </c>
      <c r="AW598" s="18">
        <f t="shared" si="1581"/>
        <v>36374.300000000003</v>
      </c>
      <c r="AX598" s="18">
        <f t="shared" si="1582"/>
        <v>36374.300000000003</v>
      </c>
      <c r="AY598" s="18">
        <f t="shared" si="1583"/>
        <v>36374.300000000003</v>
      </c>
      <c r="AZ598" s="18">
        <f t="shared" si="1697"/>
        <v>0</v>
      </c>
      <c r="BA598" s="18">
        <f t="shared" si="1697"/>
        <v>0</v>
      </c>
      <c r="BB598" s="18">
        <f t="shared" si="1697"/>
        <v>0</v>
      </c>
      <c r="BC598" s="18">
        <f t="shared" si="1499"/>
        <v>36374.300000000003</v>
      </c>
      <c r="BD598" s="18">
        <f t="shared" si="1500"/>
        <v>36374.300000000003</v>
      </c>
      <c r="BE598" s="18">
        <f t="shared" si="1501"/>
        <v>36374.300000000003</v>
      </c>
      <c r="BF598" s="18">
        <f t="shared" si="1697"/>
        <v>1159.807</v>
      </c>
      <c r="BG598" s="18">
        <f t="shared" si="1697"/>
        <v>0</v>
      </c>
      <c r="BH598" s="18">
        <f t="shared" si="1697"/>
        <v>0</v>
      </c>
      <c r="BI598" s="18">
        <f t="shared" si="1493"/>
        <v>37534.107000000004</v>
      </c>
      <c r="BJ598" s="18">
        <f t="shared" si="1494"/>
        <v>36374.300000000003</v>
      </c>
      <c r="BK598" s="18">
        <f t="shared" si="1495"/>
        <v>36374.300000000003</v>
      </c>
      <c r="BL598" s="18">
        <f t="shared" si="1697"/>
        <v>-450</v>
      </c>
      <c r="BM598" s="18">
        <f t="shared" si="1697"/>
        <v>0</v>
      </c>
      <c r="BN598" s="18">
        <f t="shared" si="1697"/>
        <v>0</v>
      </c>
      <c r="BO598" s="18">
        <f t="shared" si="1667"/>
        <v>37084.107000000004</v>
      </c>
      <c r="BP598" s="18">
        <f t="shared" si="1668"/>
        <v>36374.300000000003</v>
      </c>
      <c r="BQ598" s="18">
        <f t="shared" si="1669"/>
        <v>36374.300000000003</v>
      </c>
      <c r="BR598" s="18">
        <f t="shared" si="1697"/>
        <v>0</v>
      </c>
      <c r="BS598" s="18">
        <f t="shared" si="1697"/>
        <v>0</v>
      </c>
      <c r="BT598" s="18">
        <f t="shared" si="1697"/>
        <v>0</v>
      </c>
      <c r="BU598" s="18">
        <f t="shared" si="1670"/>
        <v>37084.107000000004</v>
      </c>
      <c r="BV598" s="18">
        <f t="shared" si="1671"/>
        <v>36374.300000000003</v>
      </c>
      <c r="BW598" s="18">
        <f t="shared" si="1672"/>
        <v>36374.300000000003</v>
      </c>
      <c r="BX598" s="18">
        <f t="shared" si="1697"/>
        <v>-263.36200000000002</v>
      </c>
      <c r="BY598" s="18">
        <f t="shared" si="1697"/>
        <v>0</v>
      </c>
      <c r="BZ598" s="18">
        <f t="shared" si="1697"/>
        <v>0</v>
      </c>
      <c r="CA598" s="18">
        <f t="shared" si="1664"/>
        <v>36820.745000000003</v>
      </c>
      <c r="CB598" s="18">
        <f t="shared" si="1665"/>
        <v>36374.300000000003</v>
      </c>
      <c r="CC598" s="18">
        <f t="shared" si="1666"/>
        <v>36374.300000000003</v>
      </c>
      <c r="CD598" s="18">
        <f t="shared" si="1697"/>
        <v>0</v>
      </c>
      <c r="CE598" s="27"/>
      <c r="CF598" s="33"/>
    </row>
    <row r="599" spans="1:84" x14ac:dyDescent="0.3">
      <c r="A599" s="41" t="s">
        <v>116</v>
      </c>
      <c r="B599" s="39">
        <v>620</v>
      </c>
      <c r="C599" s="41" t="s">
        <v>103</v>
      </c>
      <c r="D599" s="41" t="s">
        <v>5</v>
      </c>
      <c r="E599" s="14" t="s">
        <v>544</v>
      </c>
      <c r="F599" s="18">
        <v>36374.300000000003</v>
      </c>
      <c r="G599" s="18">
        <v>36374.300000000003</v>
      </c>
      <c r="H599" s="18">
        <v>36374.300000000003</v>
      </c>
      <c r="I599" s="18"/>
      <c r="J599" s="18"/>
      <c r="K599" s="18"/>
      <c r="L599" s="18">
        <f t="shared" si="1674"/>
        <v>36374.300000000003</v>
      </c>
      <c r="M599" s="18">
        <f t="shared" si="1675"/>
        <v>36374.300000000003</v>
      </c>
      <c r="N599" s="18">
        <f t="shared" si="1676"/>
        <v>36374.300000000003</v>
      </c>
      <c r="O599" s="18"/>
      <c r="P599" s="18"/>
      <c r="Q599" s="18"/>
      <c r="R599" s="18"/>
      <c r="S599" s="18"/>
      <c r="T599" s="18">
        <f t="shared" si="1594"/>
        <v>36374.300000000003</v>
      </c>
      <c r="U599" s="18">
        <f t="shared" si="1595"/>
        <v>36374.300000000003</v>
      </c>
      <c r="V599" s="18">
        <f t="shared" si="1596"/>
        <v>36374.300000000003</v>
      </c>
      <c r="W599" s="18"/>
      <c r="X599" s="18"/>
      <c r="Y599" s="18"/>
      <c r="Z599" s="18"/>
      <c r="AA599" s="18"/>
      <c r="AB599" s="18"/>
      <c r="AC599" s="18">
        <f t="shared" si="1608"/>
        <v>36374.300000000003</v>
      </c>
      <c r="AD599" s="18">
        <f t="shared" si="1609"/>
        <v>36374.300000000003</v>
      </c>
      <c r="AE599" s="18">
        <f t="shared" si="1610"/>
        <v>36374.300000000003</v>
      </c>
      <c r="AF599" s="18"/>
      <c r="AG599" s="18"/>
      <c r="AH599" s="18"/>
      <c r="AI599" s="18">
        <f t="shared" si="1571"/>
        <v>36374.300000000003</v>
      </c>
      <c r="AJ599" s="18">
        <f t="shared" si="1572"/>
        <v>36374.300000000003</v>
      </c>
      <c r="AK599" s="18">
        <f t="shared" si="1573"/>
        <v>36374.300000000003</v>
      </c>
      <c r="AL599" s="18"/>
      <c r="AM599" s="18">
        <f t="shared" si="1575"/>
        <v>36374.300000000003</v>
      </c>
      <c r="AN599" s="18"/>
      <c r="AO599" s="18"/>
      <c r="AP599" s="18"/>
      <c r="AQ599" s="18">
        <f t="shared" si="1577"/>
        <v>36374.300000000003</v>
      </c>
      <c r="AR599" s="18">
        <f t="shared" si="1578"/>
        <v>36374.300000000003</v>
      </c>
      <c r="AS599" s="18">
        <f t="shared" si="1579"/>
        <v>36374.300000000003</v>
      </c>
      <c r="AT599" s="18"/>
      <c r="AU599" s="18"/>
      <c r="AV599" s="18"/>
      <c r="AW599" s="18">
        <f t="shared" si="1581"/>
        <v>36374.300000000003</v>
      </c>
      <c r="AX599" s="18">
        <f t="shared" si="1582"/>
        <v>36374.300000000003</v>
      </c>
      <c r="AY599" s="18">
        <f t="shared" si="1583"/>
        <v>36374.300000000003</v>
      </c>
      <c r="AZ599" s="18"/>
      <c r="BA599" s="18"/>
      <c r="BB599" s="18"/>
      <c r="BC599" s="18">
        <f t="shared" si="1499"/>
        <v>36374.300000000003</v>
      </c>
      <c r="BD599" s="18">
        <f t="shared" si="1500"/>
        <v>36374.300000000003</v>
      </c>
      <c r="BE599" s="18">
        <f t="shared" si="1501"/>
        <v>36374.300000000003</v>
      </c>
      <c r="BF599" s="18">
        <v>1159.807</v>
      </c>
      <c r="BG599" s="18"/>
      <c r="BH599" s="18"/>
      <c r="BI599" s="18">
        <f t="shared" si="1493"/>
        <v>37534.107000000004</v>
      </c>
      <c r="BJ599" s="18">
        <f t="shared" si="1494"/>
        <v>36374.300000000003</v>
      </c>
      <c r="BK599" s="18">
        <f t="shared" si="1495"/>
        <v>36374.300000000003</v>
      </c>
      <c r="BL599" s="18">
        <v>-450</v>
      </c>
      <c r="BM599" s="18"/>
      <c r="BN599" s="18"/>
      <c r="BO599" s="18">
        <f t="shared" si="1667"/>
        <v>37084.107000000004</v>
      </c>
      <c r="BP599" s="18">
        <f t="shared" si="1668"/>
        <v>36374.300000000003</v>
      </c>
      <c r="BQ599" s="18">
        <f t="shared" si="1669"/>
        <v>36374.300000000003</v>
      </c>
      <c r="BR599" s="18"/>
      <c r="BS599" s="18"/>
      <c r="BT599" s="18"/>
      <c r="BU599" s="18">
        <f t="shared" si="1670"/>
        <v>37084.107000000004</v>
      </c>
      <c r="BV599" s="18">
        <f t="shared" si="1671"/>
        <v>36374.300000000003</v>
      </c>
      <c r="BW599" s="18">
        <f t="shared" si="1672"/>
        <v>36374.300000000003</v>
      </c>
      <c r="BX599" s="18">
        <v>-263.36200000000002</v>
      </c>
      <c r="BY599" s="18"/>
      <c r="BZ599" s="18"/>
      <c r="CA599" s="18">
        <f t="shared" si="1664"/>
        <v>36820.745000000003</v>
      </c>
      <c r="CB599" s="18">
        <f t="shared" si="1665"/>
        <v>36374.300000000003</v>
      </c>
      <c r="CC599" s="18">
        <f t="shared" si="1666"/>
        <v>36374.300000000003</v>
      </c>
      <c r="CD599" s="18"/>
      <c r="CE599" s="27"/>
      <c r="CF599" s="33"/>
    </row>
    <row r="600" spans="1:84" ht="78" x14ac:dyDescent="0.3">
      <c r="A600" s="41" t="s">
        <v>117</v>
      </c>
      <c r="B600" s="39"/>
      <c r="C600" s="41"/>
      <c r="D600" s="41"/>
      <c r="E600" s="14" t="s">
        <v>1533</v>
      </c>
      <c r="F600" s="18">
        <f t="shared" ref="F600:K602" si="1698">F601</f>
        <v>6914.2</v>
      </c>
      <c r="G600" s="18">
        <f t="shared" si="1698"/>
        <v>6914.2</v>
      </c>
      <c r="H600" s="18">
        <f t="shared" si="1698"/>
        <v>6914.2</v>
      </c>
      <c r="I600" s="18">
        <f t="shared" si="1698"/>
        <v>0</v>
      </c>
      <c r="J600" s="18">
        <f t="shared" si="1698"/>
        <v>0</v>
      </c>
      <c r="K600" s="18">
        <f t="shared" si="1698"/>
        <v>0</v>
      </c>
      <c r="L600" s="18">
        <f t="shared" si="1674"/>
        <v>6914.2</v>
      </c>
      <c r="M600" s="18">
        <f t="shared" si="1675"/>
        <v>6914.2</v>
      </c>
      <c r="N600" s="18">
        <f t="shared" si="1676"/>
        <v>6914.2</v>
      </c>
      <c r="O600" s="18">
        <f t="shared" ref="O600:S602" si="1699">O601</f>
        <v>0</v>
      </c>
      <c r="P600" s="18">
        <f t="shared" si="1699"/>
        <v>0</v>
      </c>
      <c r="Q600" s="18">
        <f t="shared" si="1699"/>
        <v>0</v>
      </c>
      <c r="R600" s="18">
        <f t="shared" si="1699"/>
        <v>0</v>
      </c>
      <c r="S600" s="18">
        <f t="shared" si="1699"/>
        <v>0</v>
      </c>
      <c r="T600" s="18">
        <f t="shared" si="1594"/>
        <v>6914.2</v>
      </c>
      <c r="U600" s="18">
        <f t="shared" si="1595"/>
        <v>6914.2</v>
      </c>
      <c r="V600" s="18">
        <f t="shared" si="1596"/>
        <v>6914.2</v>
      </c>
      <c r="W600" s="18">
        <f t="shared" ref="W600:CD602" si="1700">W601</f>
        <v>0</v>
      </c>
      <c r="X600" s="18">
        <f t="shared" si="1700"/>
        <v>0</v>
      </c>
      <c r="Y600" s="18">
        <f t="shared" si="1700"/>
        <v>0</v>
      </c>
      <c r="Z600" s="18">
        <f t="shared" si="1700"/>
        <v>0</v>
      </c>
      <c r="AA600" s="18">
        <f t="shared" si="1700"/>
        <v>0</v>
      </c>
      <c r="AB600" s="18">
        <f t="shared" si="1700"/>
        <v>0</v>
      </c>
      <c r="AC600" s="18">
        <f t="shared" si="1608"/>
        <v>6914.2</v>
      </c>
      <c r="AD600" s="18">
        <f t="shared" si="1609"/>
        <v>6914.2</v>
      </c>
      <c r="AE600" s="18">
        <f t="shared" si="1610"/>
        <v>6914.2</v>
      </c>
      <c r="AF600" s="18">
        <f t="shared" si="1700"/>
        <v>0</v>
      </c>
      <c r="AG600" s="18">
        <f t="shared" si="1700"/>
        <v>0</v>
      </c>
      <c r="AH600" s="18">
        <f t="shared" si="1700"/>
        <v>0</v>
      </c>
      <c r="AI600" s="18">
        <f t="shared" si="1571"/>
        <v>6914.2</v>
      </c>
      <c r="AJ600" s="18">
        <f t="shared" si="1572"/>
        <v>6914.2</v>
      </c>
      <c r="AK600" s="18">
        <f t="shared" si="1573"/>
        <v>6914.2</v>
      </c>
      <c r="AL600" s="18">
        <f t="shared" si="1700"/>
        <v>0</v>
      </c>
      <c r="AM600" s="18">
        <f t="shared" si="1575"/>
        <v>6914.2</v>
      </c>
      <c r="AN600" s="18">
        <f t="shared" si="1700"/>
        <v>0</v>
      </c>
      <c r="AO600" s="18">
        <f t="shared" si="1700"/>
        <v>0</v>
      </c>
      <c r="AP600" s="18">
        <f t="shared" si="1700"/>
        <v>0</v>
      </c>
      <c r="AQ600" s="18">
        <f t="shared" si="1577"/>
        <v>6914.2</v>
      </c>
      <c r="AR600" s="18">
        <f t="shared" si="1578"/>
        <v>6914.2</v>
      </c>
      <c r="AS600" s="18">
        <f t="shared" si="1579"/>
        <v>6914.2</v>
      </c>
      <c r="AT600" s="18">
        <f t="shared" si="1700"/>
        <v>0</v>
      </c>
      <c r="AU600" s="18">
        <f t="shared" si="1700"/>
        <v>0</v>
      </c>
      <c r="AV600" s="18">
        <f t="shared" si="1700"/>
        <v>0</v>
      </c>
      <c r="AW600" s="18">
        <f t="shared" si="1581"/>
        <v>6914.2</v>
      </c>
      <c r="AX600" s="18">
        <f t="shared" si="1582"/>
        <v>6914.2</v>
      </c>
      <c r="AY600" s="18">
        <f t="shared" si="1583"/>
        <v>6914.2</v>
      </c>
      <c r="AZ600" s="18">
        <f t="shared" si="1700"/>
        <v>0</v>
      </c>
      <c r="BA600" s="18">
        <f t="shared" si="1700"/>
        <v>0</v>
      </c>
      <c r="BB600" s="18">
        <f t="shared" si="1700"/>
        <v>0</v>
      </c>
      <c r="BC600" s="18">
        <f t="shared" si="1499"/>
        <v>6914.2</v>
      </c>
      <c r="BD600" s="18">
        <f t="shared" si="1500"/>
        <v>6914.2</v>
      </c>
      <c r="BE600" s="18">
        <f t="shared" si="1501"/>
        <v>6914.2</v>
      </c>
      <c r="BF600" s="18">
        <f t="shared" si="1700"/>
        <v>1304.9559999999999</v>
      </c>
      <c r="BG600" s="18">
        <f t="shared" si="1700"/>
        <v>0</v>
      </c>
      <c r="BH600" s="18">
        <f t="shared" si="1700"/>
        <v>0</v>
      </c>
      <c r="BI600" s="18">
        <f t="shared" ref="BI600:BI671" si="1701">BC600+BF600</f>
        <v>8219.155999999999</v>
      </c>
      <c r="BJ600" s="18">
        <f t="shared" ref="BJ600:BJ671" si="1702">BD600+BG600</f>
        <v>6914.2</v>
      </c>
      <c r="BK600" s="18">
        <f t="shared" ref="BK600:BK671" si="1703">BE600+BH600</f>
        <v>6914.2</v>
      </c>
      <c r="BL600" s="18">
        <f t="shared" si="1700"/>
        <v>2772.4090000000001</v>
      </c>
      <c r="BM600" s="18">
        <f t="shared" si="1700"/>
        <v>0</v>
      </c>
      <c r="BN600" s="18">
        <f t="shared" si="1700"/>
        <v>0</v>
      </c>
      <c r="BO600" s="18">
        <f t="shared" si="1667"/>
        <v>10991.564999999999</v>
      </c>
      <c r="BP600" s="18">
        <f t="shared" si="1668"/>
        <v>6914.2</v>
      </c>
      <c r="BQ600" s="18">
        <f t="shared" si="1669"/>
        <v>6914.2</v>
      </c>
      <c r="BR600" s="18">
        <f t="shared" si="1700"/>
        <v>0</v>
      </c>
      <c r="BS600" s="18">
        <f t="shared" si="1700"/>
        <v>0</v>
      </c>
      <c r="BT600" s="18">
        <f t="shared" si="1700"/>
        <v>0</v>
      </c>
      <c r="BU600" s="18">
        <f t="shared" si="1670"/>
        <v>10991.564999999999</v>
      </c>
      <c r="BV600" s="18">
        <f t="shared" si="1671"/>
        <v>6914.2</v>
      </c>
      <c r="BW600" s="18">
        <f t="shared" si="1672"/>
        <v>6914.2</v>
      </c>
      <c r="BX600" s="18">
        <f t="shared" si="1700"/>
        <v>0</v>
      </c>
      <c r="BY600" s="18">
        <f t="shared" si="1700"/>
        <v>0</v>
      </c>
      <c r="BZ600" s="18">
        <f t="shared" si="1700"/>
        <v>0</v>
      </c>
      <c r="CA600" s="18">
        <f t="shared" si="1664"/>
        <v>10991.564999999999</v>
      </c>
      <c r="CB600" s="18">
        <f t="shared" si="1665"/>
        <v>6914.2</v>
      </c>
      <c r="CC600" s="18">
        <f t="shared" si="1666"/>
        <v>6914.2</v>
      </c>
      <c r="CD600" s="18">
        <f t="shared" si="1700"/>
        <v>0</v>
      </c>
      <c r="CE600" s="27"/>
      <c r="CF600" s="33"/>
    </row>
    <row r="601" spans="1:84" ht="46.8" x14ac:dyDescent="0.3">
      <c r="A601" s="41" t="s">
        <v>117</v>
      </c>
      <c r="B601" s="39">
        <v>600</v>
      </c>
      <c r="C601" s="41"/>
      <c r="D601" s="41"/>
      <c r="E601" s="14" t="s">
        <v>554</v>
      </c>
      <c r="F601" s="18">
        <f t="shared" si="1698"/>
        <v>6914.2</v>
      </c>
      <c r="G601" s="18">
        <f t="shared" si="1698"/>
        <v>6914.2</v>
      </c>
      <c r="H601" s="18">
        <f t="shared" si="1698"/>
        <v>6914.2</v>
      </c>
      <c r="I601" s="18">
        <f t="shared" si="1698"/>
        <v>0</v>
      </c>
      <c r="J601" s="18">
        <f t="shared" si="1698"/>
        <v>0</v>
      </c>
      <c r="K601" s="18">
        <f t="shared" si="1698"/>
        <v>0</v>
      </c>
      <c r="L601" s="18">
        <f t="shared" si="1674"/>
        <v>6914.2</v>
      </c>
      <c r="M601" s="18">
        <f t="shared" si="1675"/>
        <v>6914.2</v>
      </c>
      <c r="N601" s="18">
        <f t="shared" si="1676"/>
        <v>6914.2</v>
      </c>
      <c r="O601" s="18">
        <f t="shared" si="1699"/>
        <v>0</v>
      </c>
      <c r="P601" s="18">
        <f t="shared" si="1699"/>
        <v>0</v>
      </c>
      <c r="Q601" s="18">
        <f t="shared" si="1699"/>
        <v>0</v>
      </c>
      <c r="R601" s="18">
        <f t="shared" si="1699"/>
        <v>0</v>
      </c>
      <c r="S601" s="18">
        <f t="shared" si="1699"/>
        <v>0</v>
      </c>
      <c r="T601" s="18">
        <f t="shared" si="1594"/>
        <v>6914.2</v>
      </c>
      <c r="U601" s="18">
        <f t="shared" si="1595"/>
        <v>6914.2</v>
      </c>
      <c r="V601" s="18">
        <f t="shared" si="1596"/>
        <v>6914.2</v>
      </c>
      <c r="W601" s="18">
        <f t="shared" si="1700"/>
        <v>0</v>
      </c>
      <c r="X601" s="18">
        <f t="shared" si="1700"/>
        <v>0</v>
      </c>
      <c r="Y601" s="18">
        <f t="shared" si="1700"/>
        <v>0</v>
      </c>
      <c r="Z601" s="18">
        <f t="shared" si="1700"/>
        <v>0</v>
      </c>
      <c r="AA601" s="18">
        <f t="shared" si="1700"/>
        <v>0</v>
      </c>
      <c r="AB601" s="18">
        <f t="shared" si="1700"/>
        <v>0</v>
      </c>
      <c r="AC601" s="18">
        <f t="shared" si="1608"/>
        <v>6914.2</v>
      </c>
      <c r="AD601" s="18">
        <f t="shared" si="1609"/>
        <v>6914.2</v>
      </c>
      <c r="AE601" s="18">
        <f t="shared" si="1610"/>
        <v>6914.2</v>
      </c>
      <c r="AF601" s="18">
        <f t="shared" si="1700"/>
        <v>0</v>
      </c>
      <c r="AG601" s="18">
        <f t="shared" si="1700"/>
        <v>0</v>
      </c>
      <c r="AH601" s="18">
        <f t="shared" si="1700"/>
        <v>0</v>
      </c>
      <c r="AI601" s="18">
        <f t="shared" si="1571"/>
        <v>6914.2</v>
      </c>
      <c r="AJ601" s="18">
        <f t="shared" si="1572"/>
        <v>6914.2</v>
      </c>
      <c r="AK601" s="18">
        <f t="shared" si="1573"/>
        <v>6914.2</v>
      </c>
      <c r="AL601" s="18">
        <f t="shared" si="1700"/>
        <v>0</v>
      </c>
      <c r="AM601" s="18">
        <f t="shared" si="1575"/>
        <v>6914.2</v>
      </c>
      <c r="AN601" s="18">
        <f t="shared" si="1700"/>
        <v>0</v>
      </c>
      <c r="AO601" s="18">
        <f t="shared" si="1700"/>
        <v>0</v>
      </c>
      <c r="AP601" s="18">
        <f t="shared" si="1700"/>
        <v>0</v>
      </c>
      <c r="AQ601" s="18">
        <f t="shared" si="1577"/>
        <v>6914.2</v>
      </c>
      <c r="AR601" s="18">
        <f t="shared" si="1578"/>
        <v>6914.2</v>
      </c>
      <c r="AS601" s="18">
        <f t="shared" si="1579"/>
        <v>6914.2</v>
      </c>
      <c r="AT601" s="18">
        <f t="shared" si="1700"/>
        <v>0</v>
      </c>
      <c r="AU601" s="18">
        <f t="shared" si="1700"/>
        <v>0</v>
      </c>
      <c r="AV601" s="18">
        <f t="shared" si="1700"/>
        <v>0</v>
      </c>
      <c r="AW601" s="18">
        <f t="shared" si="1581"/>
        <v>6914.2</v>
      </c>
      <c r="AX601" s="18">
        <f t="shared" si="1582"/>
        <v>6914.2</v>
      </c>
      <c r="AY601" s="18">
        <f t="shared" si="1583"/>
        <v>6914.2</v>
      </c>
      <c r="AZ601" s="18">
        <f t="shared" si="1700"/>
        <v>0</v>
      </c>
      <c r="BA601" s="18">
        <f t="shared" si="1700"/>
        <v>0</v>
      </c>
      <c r="BB601" s="18">
        <f t="shared" si="1700"/>
        <v>0</v>
      </c>
      <c r="BC601" s="18">
        <f t="shared" ref="BC601:BC672" si="1704">AW601+AZ601</f>
        <v>6914.2</v>
      </c>
      <c r="BD601" s="18">
        <f t="shared" ref="BD601:BD672" si="1705">AX601+BA601</f>
        <v>6914.2</v>
      </c>
      <c r="BE601" s="18">
        <f t="shared" ref="BE601:BE672" si="1706">AY601+BB601</f>
        <v>6914.2</v>
      </c>
      <c r="BF601" s="18">
        <f t="shared" si="1700"/>
        <v>1304.9559999999999</v>
      </c>
      <c r="BG601" s="18">
        <f t="shared" si="1700"/>
        <v>0</v>
      </c>
      <c r="BH601" s="18">
        <f t="shared" si="1700"/>
        <v>0</v>
      </c>
      <c r="BI601" s="18">
        <f t="shared" si="1701"/>
        <v>8219.155999999999</v>
      </c>
      <c r="BJ601" s="18">
        <f t="shared" si="1702"/>
        <v>6914.2</v>
      </c>
      <c r="BK601" s="18">
        <f t="shared" si="1703"/>
        <v>6914.2</v>
      </c>
      <c r="BL601" s="18">
        <f t="shared" si="1700"/>
        <v>2772.4090000000001</v>
      </c>
      <c r="BM601" s="18">
        <f t="shared" si="1700"/>
        <v>0</v>
      </c>
      <c r="BN601" s="18">
        <f t="shared" si="1700"/>
        <v>0</v>
      </c>
      <c r="BO601" s="18">
        <f t="shared" si="1667"/>
        <v>10991.564999999999</v>
      </c>
      <c r="BP601" s="18">
        <f t="shared" si="1668"/>
        <v>6914.2</v>
      </c>
      <c r="BQ601" s="18">
        <f t="shared" si="1669"/>
        <v>6914.2</v>
      </c>
      <c r="BR601" s="18">
        <f t="shared" si="1700"/>
        <v>0</v>
      </c>
      <c r="BS601" s="18">
        <f t="shared" si="1700"/>
        <v>0</v>
      </c>
      <c r="BT601" s="18">
        <f t="shared" si="1700"/>
        <v>0</v>
      </c>
      <c r="BU601" s="18">
        <f t="shared" si="1670"/>
        <v>10991.564999999999</v>
      </c>
      <c r="BV601" s="18">
        <f t="shared" si="1671"/>
        <v>6914.2</v>
      </c>
      <c r="BW601" s="18">
        <f t="shared" si="1672"/>
        <v>6914.2</v>
      </c>
      <c r="BX601" s="18">
        <f t="shared" si="1700"/>
        <v>0</v>
      </c>
      <c r="BY601" s="18">
        <f t="shared" si="1700"/>
        <v>0</v>
      </c>
      <c r="BZ601" s="18">
        <f t="shared" si="1700"/>
        <v>0</v>
      </c>
      <c r="CA601" s="18">
        <f t="shared" si="1664"/>
        <v>10991.564999999999</v>
      </c>
      <c r="CB601" s="18">
        <f t="shared" si="1665"/>
        <v>6914.2</v>
      </c>
      <c r="CC601" s="18">
        <f t="shared" si="1666"/>
        <v>6914.2</v>
      </c>
      <c r="CD601" s="18">
        <f t="shared" si="1700"/>
        <v>0</v>
      </c>
      <c r="CE601" s="27"/>
      <c r="CF601" s="33"/>
    </row>
    <row r="602" spans="1:84" x14ac:dyDescent="0.3">
      <c r="A602" s="41" t="s">
        <v>117</v>
      </c>
      <c r="B602" s="39">
        <v>620</v>
      </c>
      <c r="C602" s="41"/>
      <c r="D602" s="41"/>
      <c r="E602" s="14" t="s">
        <v>569</v>
      </c>
      <c r="F602" s="18">
        <f t="shared" si="1698"/>
        <v>6914.2</v>
      </c>
      <c r="G602" s="18">
        <f t="shared" si="1698"/>
        <v>6914.2</v>
      </c>
      <c r="H602" s="18">
        <f t="shared" si="1698"/>
        <v>6914.2</v>
      </c>
      <c r="I602" s="18">
        <f t="shared" si="1698"/>
        <v>0</v>
      </c>
      <c r="J602" s="18">
        <f t="shared" si="1698"/>
        <v>0</v>
      </c>
      <c r="K602" s="18">
        <f t="shared" si="1698"/>
        <v>0</v>
      </c>
      <c r="L602" s="18">
        <f t="shared" si="1674"/>
        <v>6914.2</v>
      </c>
      <c r="M602" s="18">
        <f t="shared" si="1675"/>
        <v>6914.2</v>
      </c>
      <c r="N602" s="18">
        <f t="shared" si="1676"/>
        <v>6914.2</v>
      </c>
      <c r="O602" s="18">
        <f t="shared" si="1699"/>
        <v>0</v>
      </c>
      <c r="P602" s="18">
        <f t="shared" si="1699"/>
        <v>0</v>
      </c>
      <c r="Q602" s="18">
        <f t="shared" si="1699"/>
        <v>0</v>
      </c>
      <c r="R602" s="18">
        <f t="shared" si="1699"/>
        <v>0</v>
      </c>
      <c r="S602" s="18">
        <f t="shared" si="1699"/>
        <v>0</v>
      </c>
      <c r="T602" s="18">
        <f t="shared" si="1594"/>
        <v>6914.2</v>
      </c>
      <c r="U602" s="18">
        <f t="shared" si="1595"/>
        <v>6914.2</v>
      </c>
      <c r="V602" s="18">
        <f t="shared" si="1596"/>
        <v>6914.2</v>
      </c>
      <c r="W602" s="18">
        <f t="shared" si="1700"/>
        <v>0</v>
      </c>
      <c r="X602" s="18">
        <f t="shared" si="1700"/>
        <v>0</v>
      </c>
      <c r="Y602" s="18">
        <f t="shared" si="1700"/>
        <v>0</v>
      </c>
      <c r="Z602" s="18">
        <f t="shared" si="1700"/>
        <v>0</v>
      </c>
      <c r="AA602" s="18">
        <f t="shared" si="1700"/>
        <v>0</v>
      </c>
      <c r="AB602" s="18">
        <f t="shared" si="1700"/>
        <v>0</v>
      </c>
      <c r="AC602" s="18">
        <f t="shared" si="1608"/>
        <v>6914.2</v>
      </c>
      <c r="AD602" s="18">
        <f t="shared" si="1609"/>
        <v>6914.2</v>
      </c>
      <c r="AE602" s="18">
        <f t="shared" si="1610"/>
        <v>6914.2</v>
      </c>
      <c r="AF602" s="18">
        <f t="shared" si="1700"/>
        <v>0</v>
      </c>
      <c r="AG602" s="18">
        <f t="shared" si="1700"/>
        <v>0</v>
      </c>
      <c r="AH602" s="18">
        <f t="shared" si="1700"/>
        <v>0</v>
      </c>
      <c r="AI602" s="18">
        <f t="shared" si="1571"/>
        <v>6914.2</v>
      </c>
      <c r="AJ602" s="18">
        <f t="shared" si="1572"/>
        <v>6914.2</v>
      </c>
      <c r="AK602" s="18">
        <f t="shared" si="1573"/>
        <v>6914.2</v>
      </c>
      <c r="AL602" s="18">
        <f t="shared" si="1700"/>
        <v>0</v>
      </c>
      <c r="AM602" s="18">
        <f t="shared" si="1575"/>
        <v>6914.2</v>
      </c>
      <c r="AN602" s="18">
        <f t="shared" si="1700"/>
        <v>0</v>
      </c>
      <c r="AO602" s="18">
        <f t="shared" si="1700"/>
        <v>0</v>
      </c>
      <c r="AP602" s="18">
        <f t="shared" si="1700"/>
        <v>0</v>
      </c>
      <c r="AQ602" s="18">
        <f t="shared" si="1577"/>
        <v>6914.2</v>
      </c>
      <c r="AR602" s="18">
        <f t="shared" si="1578"/>
        <v>6914.2</v>
      </c>
      <c r="AS602" s="18">
        <f t="shared" si="1579"/>
        <v>6914.2</v>
      </c>
      <c r="AT602" s="18">
        <f t="shared" si="1700"/>
        <v>0</v>
      </c>
      <c r="AU602" s="18">
        <f t="shared" si="1700"/>
        <v>0</v>
      </c>
      <c r="AV602" s="18">
        <f t="shared" si="1700"/>
        <v>0</v>
      </c>
      <c r="AW602" s="18">
        <f t="shared" si="1581"/>
        <v>6914.2</v>
      </c>
      <c r="AX602" s="18">
        <f t="shared" si="1582"/>
        <v>6914.2</v>
      </c>
      <c r="AY602" s="18">
        <f t="shared" si="1583"/>
        <v>6914.2</v>
      </c>
      <c r="AZ602" s="18">
        <f t="shared" si="1700"/>
        <v>0</v>
      </c>
      <c r="BA602" s="18">
        <f t="shared" si="1700"/>
        <v>0</v>
      </c>
      <c r="BB602" s="18">
        <f t="shared" si="1700"/>
        <v>0</v>
      </c>
      <c r="BC602" s="18">
        <f t="shared" si="1704"/>
        <v>6914.2</v>
      </c>
      <c r="BD602" s="18">
        <f t="shared" si="1705"/>
        <v>6914.2</v>
      </c>
      <c r="BE602" s="18">
        <f t="shared" si="1706"/>
        <v>6914.2</v>
      </c>
      <c r="BF602" s="18">
        <f t="shared" si="1700"/>
        <v>1304.9559999999999</v>
      </c>
      <c r="BG602" s="18">
        <f t="shared" si="1700"/>
        <v>0</v>
      </c>
      <c r="BH602" s="18">
        <f t="shared" si="1700"/>
        <v>0</v>
      </c>
      <c r="BI602" s="18">
        <f t="shared" si="1701"/>
        <v>8219.155999999999</v>
      </c>
      <c r="BJ602" s="18">
        <f t="shared" si="1702"/>
        <v>6914.2</v>
      </c>
      <c r="BK602" s="18">
        <f t="shared" si="1703"/>
        <v>6914.2</v>
      </c>
      <c r="BL602" s="18">
        <f t="shared" si="1700"/>
        <v>2772.4090000000001</v>
      </c>
      <c r="BM602" s="18">
        <f t="shared" si="1700"/>
        <v>0</v>
      </c>
      <c r="BN602" s="18">
        <f t="shared" si="1700"/>
        <v>0</v>
      </c>
      <c r="BO602" s="18">
        <f t="shared" si="1667"/>
        <v>10991.564999999999</v>
      </c>
      <c r="BP602" s="18">
        <f t="shared" si="1668"/>
        <v>6914.2</v>
      </c>
      <c r="BQ602" s="18">
        <f t="shared" si="1669"/>
        <v>6914.2</v>
      </c>
      <c r="BR602" s="18">
        <f t="shared" si="1700"/>
        <v>0</v>
      </c>
      <c r="BS602" s="18">
        <f t="shared" si="1700"/>
        <v>0</v>
      </c>
      <c r="BT602" s="18">
        <f t="shared" si="1700"/>
        <v>0</v>
      </c>
      <c r="BU602" s="18">
        <f t="shared" si="1670"/>
        <v>10991.564999999999</v>
      </c>
      <c r="BV602" s="18">
        <f t="shared" si="1671"/>
        <v>6914.2</v>
      </c>
      <c r="BW602" s="18">
        <f t="shared" si="1672"/>
        <v>6914.2</v>
      </c>
      <c r="BX602" s="18">
        <f t="shared" si="1700"/>
        <v>0</v>
      </c>
      <c r="BY602" s="18">
        <f t="shared" si="1700"/>
        <v>0</v>
      </c>
      <c r="BZ602" s="18">
        <f t="shared" si="1700"/>
        <v>0</v>
      </c>
      <c r="CA602" s="18">
        <f t="shared" si="1664"/>
        <v>10991.564999999999</v>
      </c>
      <c r="CB602" s="18">
        <f t="shared" si="1665"/>
        <v>6914.2</v>
      </c>
      <c r="CC602" s="18">
        <f t="shared" si="1666"/>
        <v>6914.2</v>
      </c>
      <c r="CD602" s="18">
        <f t="shared" si="1700"/>
        <v>0</v>
      </c>
      <c r="CE602" s="27"/>
      <c r="CF602" s="33"/>
    </row>
    <row r="603" spans="1:84" x14ac:dyDescent="0.3">
      <c r="A603" s="41" t="s">
        <v>117</v>
      </c>
      <c r="B603" s="39">
        <v>620</v>
      </c>
      <c r="C603" s="41" t="s">
        <v>103</v>
      </c>
      <c r="D603" s="41" t="s">
        <v>5</v>
      </c>
      <c r="E603" s="14" t="s">
        <v>544</v>
      </c>
      <c r="F603" s="18">
        <v>6914.2</v>
      </c>
      <c r="G603" s="18">
        <v>6914.2</v>
      </c>
      <c r="H603" s="18">
        <v>6914.2</v>
      </c>
      <c r="I603" s="18"/>
      <c r="J603" s="18"/>
      <c r="K603" s="18"/>
      <c r="L603" s="18">
        <f t="shared" si="1674"/>
        <v>6914.2</v>
      </c>
      <c r="M603" s="18">
        <f t="shared" si="1675"/>
        <v>6914.2</v>
      </c>
      <c r="N603" s="18">
        <f t="shared" si="1676"/>
        <v>6914.2</v>
      </c>
      <c r="O603" s="18"/>
      <c r="P603" s="18"/>
      <c r="Q603" s="18"/>
      <c r="R603" s="18"/>
      <c r="S603" s="18"/>
      <c r="T603" s="18">
        <f t="shared" si="1594"/>
        <v>6914.2</v>
      </c>
      <c r="U603" s="18">
        <f t="shared" si="1595"/>
        <v>6914.2</v>
      </c>
      <c r="V603" s="18">
        <f t="shared" si="1596"/>
        <v>6914.2</v>
      </c>
      <c r="W603" s="18"/>
      <c r="X603" s="18"/>
      <c r="Y603" s="18"/>
      <c r="Z603" s="18"/>
      <c r="AA603" s="18"/>
      <c r="AB603" s="18"/>
      <c r="AC603" s="18">
        <f t="shared" si="1608"/>
        <v>6914.2</v>
      </c>
      <c r="AD603" s="18">
        <f t="shared" si="1609"/>
        <v>6914.2</v>
      </c>
      <c r="AE603" s="18">
        <f t="shared" si="1610"/>
        <v>6914.2</v>
      </c>
      <c r="AF603" s="18"/>
      <c r="AG603" s="18"/>
      <c r="AH603" s="18"/>
      <c r="AI603" s="18">
        <f t="shared" si="1571"/>
        <v>6914.2</v>
      </c>
      <c r="AJ603" s="18">
        <f t="shared" si="1572"/>
        <v>6914.2</v>
      </c>
      <c r="AK603" s="18">
        <f t="shared" si="1573"/>
        <v>6914.2</v>
      </c>
      <c r="AL603" s="18"/>
      <c r="AM603" s="18">
        <f t="shared" si="1575"/>
        <v>6914.2</v>
      </c>
      <c r="AN603" s="18"/>
      <c r="AO603" s="18"/>
      <c r="AP603" s="18"/>
      <c r="AQ603" s="18">
        <f t="shared" si="1577"/>
        <v>6914.2</v>
      </c>
      <c r="AR603" s="18">
        <f t="shared" si="1578"/>
        <v>6914.2</v>
      </c>
      <c r="AS603" s="18">
        <f t="shared" si="1579"/>
        <v>6914.2</v>
      </c>
      <c r="AT603" s="18"/>
      <c r="AU603" s="18"/>
      <c r="AV603" s="18"/>
      <c r="AW603" s="18">
        <f t="shared" si="1581"/>
        <v>6914.2</v>
      </c>
      <c r="AX603" s="18">
        <f t="shared" si="1582"/>
        <v>6914.2</v>
      </c>
      <c r="AY603" s="18">
        <f t="shared" si="1583"/>
        <v>6914.2</v>
      </c>
      <c r="AZ603" s="18"/>
      <c r="BA603" s="18"/>
      <c r="BB603" s="18"/>
      <c r="BC603" s="18">
        <f t="shared" si="1704"/>
        <v>6914.2</v>
      </c>
      <c r="BD603" s="18">
        <f t="shared" si="1705"/>
        <v>6914.2</v>
      </c>
      <c r="BE603" s="18">
        <f t="shared" si="1706"/>
        <v>6914.2</v>
      </c>
      <c r="BF603" s="18">
        <v>1304.9559999999999</v>
      </c>
      <c r="BG603" s="18"/>
      <c r="BH603" s="18"/>
      <c r="BI603" s="18">
        <f t="shared" si="1701"/>
        <v>8219.155999999999</v>
      </c>
      <c r="BJ603" s="18">
        <f t="shared" si="1702"/>
        <v>6914.2</v>
      </c>
      <c r="BK603" s="18">
        <f t="shared" si="1703"/>
        <v>6914.2</v>
      </c>
      <c r="BL603" s="18">
        <v>2772.4090000000001</v>
      </c>
      <c r="BM603" s="18"/>
      <c r="BN603" s="18"/>
      <c r="BO603" s="18">
        <f t="shared" si="1667"/>
        <v>10991.564999999999</v>
      </c>
      <c r="BP603" s="18">
        <f t="shared" si="1668"/>
        <v>6914.2</v>
      </c>
      <c r="BQ603" s="18">
        <f t="shared" si="1669"/>
        <v>6914.2</v>
      </c>
      <c r="BR603" s="18"/>
      <c r="BS603" s="18"/>
      <c r="BT603" s="18"/>
      <c r="BU603" s="18">
        <f t="shared" si="1670"/>
        <v>10991.564999999999</v>
      </c>
      <c r="BV603" s="18">
        <f t="shared" si="1671"/>
        <v>6914.2</v>
      </c>
      <c r="BW603" s="18">
        <f t="shared" si="1672"/>
        <v>6914.2</v>
      </c>
      <c r="BX603" s="18"/>
      <c r="BY603" s="18"/>
      <c r="BZ603" s="18"/>
      <c r="CA603" s="18">
        <f t="shared" si="1664"/>
        <v>10991.564999999999</v>
      </c>
      <c r="CB603" s="18">
        <f t="shared" si="1665"/>
        <v>6914.2</v>
      </c>
      <c r="CC603" s="18">
        <f t="shared" si="1666"/>
        <v>6914.2</v>
      </c>
      <c r="CD603" s="18"/>
      <c r="CE603" s="27"/>
      <c r="CF603" s="33"/>
    </row>
    <row r="604" spans="1:84" ht="78" hidden="1" x14ac:dyDescent="0.3">
      <c r="A604" s="19" t="s">
        <v>1294</v>
      </c>
      <c r="B604" s="39"/>
      <c r="C604" s="41"/>
      <c r="D604" s="41"/>
      <c r="E604" s="14" t="s">
        <v>1254</v>
      </c>
      <c r="F604" s="18">
        <f t="shared" ref="F604:K606" si="1707">F605</f>
        <v>0</v>
      </c>
      <c r="G604" s="18">
        <f t="shared" si="1707"/>
        <v>0</v>
      </c>
      <c r="H604" s="18">
        <f t="shared" si="1707"/>
        <v>0</v>
      </c>
      <c r="I604" s="18">
        <f t="shared" si="1707"/>
        <v>0</v>
      </c>
      <c r="J604" s="18">
        <f t="shared" si="1707"/>
        <v>0</v>
      </c>
      <c r="K604" s="18">
        <f t="shared" si="1707"/>
        <v>0</v>
      </c>
      <c r="L604" s="18">
        <f t="shared" si="1674"/>
        <v>0</v>
      </c>
      <c r="M604" s="18">
        <f t="shared" si="1675"/>
        <v>0</v>
      </c>
      <c r="N604" s="18">
        <f t="shared" si="1676"/>
        <v>0</v>
      </c>
      <c r="O604" s="18">
        <f t="shared" ref="O604:S606" si="1708">O605</f>
        <v>0</v>
      </c>
      <c r="P604" s="18">
        <f t="shared" si="1708"/>
        <v>0</v>
      </c>
      <c r="Q604" s="18">
        <f t="shared" si="1708"/>
        <v>0</v>
      </c>
      <c r="R604" s="18">
        <f t="shared" si="1708"/>
        <v>0</v>
      </c>
      <c r="S604" s="18">
        <f t="shared" si="1708"/>
        <v>0</v>
      </c>
      <c r="T604" s="18">
        <f t="shared" si="1594"/>
        <v>0</v>
      </c>
      <c r="U604" s="18">
        <f t="shared" si="1595"/>
        <v>0</v>
      </c>
      <c r="V604" s="18">
        <f t="shared" si="1596"/>
        <v>0</v>
      </c>
      <c r="W604" s="18">
        <f t="shared" ref="W604:CD606" si="1709">W605</f>
        <v>0</v>
      </c>
      <c r="X604" s="18">
        <f t="shared" si="1709"/>
        <v>0</v>
      </c>
      <c r="Y604" s="18">
        <f t="shared" si="1709"/>
        <v>0</v>
      </c>
      <c r="Z604" s="18">
        <f t="shared" si="1709"/>
        <v>0</v>
      </c>
      <c r="AA604" s="18">
        <f t="shared" si="1709"/>
        <v>0</v>
      </c>
      <c r="AB604" s="18">
        <f t="shared" si="1709"/>
        <v>0</v>
      </c>
      <c r="AC604" s="18">
        <f t="shared" si="1608"/>
        <v>0</v>
      </c>
      <c r="AD604" s="18">
        <f t="shared" si="1609"/>
        <v>0</v>
      </c>
      <c r="AE604" s="18">
        <f t="shared" si="1610"/>
        <v>0</v>
      </c>
      <c r="AF604" s="18">
        <f t="shared" si="1709"/>
        <v>0</v>
      </c>
      <c r="AG604" s="18">
        <f t="shared" si="1709"/>
        <v>0</v>
      </c>
      <c r="AH604" s="18">
        <f t="shared" si="1709"/>
        <v>0</v>
      </c>
      <c r="AI604" s="18">
        <f t="shared" si="1571"/>
        <v>0</v>
      </c>
      <c r="AJ604" s="18">
        <f t="shared" si="1572"/>
        <v>0</v>
      </c>
      <c r="AK604" s="18">
        <f t="shared" si="1573"/>
        <v>0</v>
      </c>
      <c r="AL604" s="18">
        <f t="shared" si="1709"/>
        <v>0</v>
      </c>
      <c r="AM604" s="18">
        <f t="shared" si="1575"/>
        <v>0</v>
      </c>
      <c r="AN604" s="18">
        <f t="shared" si="1709"/>
        <v>0</v>
      </c>
      <c r="AO604" s="18">
        <f t="shared" si="1709"/>
        <v>0</v>
      </c>
      <c r="AP604" s="18">
        <f t="shared" si="1709"/>
        <v>0</v>
      </c>
      <c r="AQ604" s="18">
        <f t="shared" si="1577"/>
        <v>0</v>
      </c>
      <c r="AR604" s="18">
        <f t="shared" si="1578"/>
        <v>0</v>
      </c>
      <c r="AS604" s="18">
        <f t="shared" si="1579"/>
        <v>0</v>
      </c>
      <c r="AT604" s="18">
        <f t="shared" si="1709"/>
        <v>0</v>
      </c>
      <c r="AU604" s="18">
        <f t="shared" si="1709"/>
        <v>0</v>
      </c>
      <c r="AV604" s="18">
        <f t="shared" si="1709"/>
        <v>0</v>
      </c>
      <c r="AW604" s="18">
        <f t="shared" si="1581"/>
        <v>0</v>
      </c>
      <c r="AX604" s="18">
        <f t="shared" si="1582"/>
        <v>0</v>
      </c>
      <c r="AY604" s="18">
        <f t="shared" si="1583"/>
        <v>0</v>
      </c>
      <c r="AZ604" s="18">
        <f t="shared" si="1709"/>
        <v>0</v>
      </c>
      <c r="BA604" s="18">
        <f t="shared" si="1709"/>
        <v>0</v>
      </c>
      <c r="BB604" s="18">
        <f t="shared" si="1709"/>
        <v>0</v>
      </c>
      <c r="BC604" s="18">
        <f t="shared" si="1704"/>
        <v>0</v>
      </c>
      <c r="BD604" s="18">
        <f t="shared" si="1705"/>
        <v>0</v>
      </c>
      <c r="BE604" s="18">
        <f t="shared" si="1706"/>
        <v>0</v>
      </c>
      <c r="BF604" s="18">
        <f t="shared" si="1709"/>
        <v>0</v>
      </c>
      <c r="BG604" s="18">
        <f t="shared" si="1709"/>
        <v>0</v>
      </c>
      <c r="BH604" s="18">
        <f t="shared" si="1709"/>
        <v>0</v>
      </c>
      <c r="BI604" s="18">
        <f t="shared" si="1701"/>
        <v>0</v>
      </c>
      <c r="BJ604" s="18">
        <f t="shared" si="1702"/>
        <v>0</v>
      </c>
      <c r="BK604" s="18">
        <f t="shared" si="1703"/>
        <v>0</v>
      </c>
      <c r="BL604" s="18">
        <f t="shared" si="1709"/>
        <v>0</v>
      </c>
      <c r="BM604" s="18">
        <f t="shared" si="1709"/>
        <v>0</v>
      </c>
      <c r="BN604" s="18">
        <f t="shared" si="1709"/>
        <v>0</v>
      </c>
      <c r="BO604" s="18">
        <f t="shared" si="1667"/>
        <v>0</v>
      </c>
      <c r="BP604" s="18">
        <f t="shared" si="1668"/>
        <v>0</v>
      </c>
      <c r="BQ604" s="18">
        <f t="shared" si="1669"/>
        <v>0</v>
      </c>
      <c r="BR604" s="18">
        <f t="shared" si="1709"/>
        <v>0</v>
      </c>
      <c r="BS604" s="18">
        <f t="shared" si="1709"/>
        <v>0</v>
      </c>
      <c r="BT604" s="18">
        <f t="shared" si="1709"/>
        <v>0</v>
      </c>
      <c r="BU604" s="18">
        <f t="shared" si="1670"/>
        <v>0</v>
      </c>
      <c r="BV604" s="18">
        <f t="shared" si="1671"/>
        <v>0</v>
      </c>
      <c r="BW604" s="18">
        <f t="shared" si="1672"/>
        <v>0</v>
      </c>
      <c r="BX604" s="18">
        <f t="shared" si="1709"/>
        <v>0</v>
      </c>
      <c r="BY604" s="18">
        <f t="shared" si="1709"/>
        <v>0</v>
      </c>
      <c r="BZ604" s="18">
        <f t="shared" si="1709"/>
        <v>0</v>
      </c>
      <c r="CA604" s="18">
        <f t="shared" si="1664"/>
        <v>0</v>
      </c>
      <c r="CB604" s="18">
        <f t="shared" si="1665"/>
        <v>0</v>
      </c>
      <c r="CC604" s="18">
        <f t="shared" si="1666"/>
        <v>0</v>
      </c>
      <c r="CD604" s="18">
        <f t="shared" si="1709"/>
        <v>0</v>
      </c>
      <c r="CE604" s="27" t="s">
        <v>1661</v>
      </c>
      <c r="CF604" s="33"/>
    </row>
    <row r="605" spans="1:84" ht="46.8" hidden="1" x14ac:dyDescent="0.3">
      <c r="A605" s="19" t="s">
        <v>1294</v>
      </c>
      <c r="B605" s="39">
        <v>600</v>
      </c>
      <c r="C605" s="41"/>
      <c r="D605" s="41"/>
      <c r="E605" s="14" t="s">
        <v>554</v>
      </c>
      <c r="F605" s="18">
        <f t="shared" si="1707"/>
        <v>0</v>
      </c>
      <c r="G605" s="18">
        <f t="shared" si="1707"/>
        <v>0</v>
      </c>
      <c r="H605" s="18">
        <f t="shared" si="1707"/>
        <v>0</v>
      </c>
      <c r="I605" s="18">
        <f t="shared" si="1707"/>
        <v>0</v>
      </c>
      <c r="J605" s="18">
        <f t="shared" si="1707"/>
        <v>0</v>
      </c>
      <c r="K605" s="18">
        <f t="shared" si="1707"/>
        <v>0</v>
      </c>
      <c r="L605" s="18">
        <f t="shared" si="1674"/>
        <v>0</v>
      </c>
      <c r="M605" s="18">
        <f t="shared" si="1675"/>
        <v>0</v>
      </c>
      <c r="N605" s="18">
        <f t="shared" si="1676"/>
        <v>0</v>
      </c>
      <c r="O605" s="18">
        <f t="shared" si="1708"/>
        <v>0</v>
      </c>
      <c r="P605" s="18">
        <f t="shared" si="1708"/>
        <v>0</v>
      </c>
      <c r="Q605" s="18">
        <f t="shared" si="1708"/>
        <v>0</v>
      </c>
      <c r="R605" s="18">
        <f t="shared" si="1708"/>
        <v>0</v>
      </c>
      <c r="S605" s="18">
        <f t="shared" si="1708"/>
        <v>0</v>
      </c>
      <c r="T605" s="18">
        <f t="shared" si="1594"/>
        <v>0</v>
      </c>
      <c r="U605" s="18">
        <f t="shared" si="1595"/>
        <v>0</v>
      </c>
      <c r="V605" s="18">
        <f t="shared" si="1596"/>
        <v>0</v>
      </c>
      <c r="W605" s="18">
        <f t="shared" si="1709"/>
        <v>0</v>
      </c>
      <c r="X605" s="18">
        <f t="shared" si="1709"/>
        <v>0</v>
      </c>
      <c r="Y605" s="18">
        <f t="shared" si="1709"/>
        <v>0</v>
      </c>
      <c r="Z605" s="18">
        <f t="shared" si="1709"/>
        <v>0</v>
      </c>
      <c r="AA605" s="18">
        <f t="shared" si="1709"/>
        <v>0</v>
      </c>
      <c r="AB605" s="18">
        <f t="shared" si="1709"/>
        <v>0</v>
      </c>
      <c r="AC605" s="18">
        <f t="shared" si="1608"/>
        <v>0</v>
      </c>
      <c r="AD605" s="18">
        <f t="shared" si="1609"/>
        <v>0</v>
      </c>
      <c r="AE605" s="18">
        <f t="shared" si="1610"/>
        <v>0</v>
      </c>
      <c r="AF605" s="18">
        <f t="shared" si="1709"/>
        <v>0</v>
      </c>
      <c r="AG605" s="18">
        <f t="shared" si="1709"/>
        <v>0</v>
      </c>
      <c r="AH605" s="18">
        <f t="shared" si="1709"/>
        <v>0</v>
      </c>
      <c r="AI605" s="18">
        <f t="shared" si="1571"/>
        <v>0</v>
      </c>
      <c r="AJ605" s="18">
        <f t="shared" si="1572"/>
        <v>0</v>
      </c>
      <c r="AK605" s="18">
        <f t="shared" si="1573"/>
        <v>0</v>
      </c>
      <c r="AL605" s="18">
        <f t="shared" si="1709"/>
        <v>0</v>
      </c>
      <c r="AM605" s="18">
        <f t="shared" si="1575"/>
        <v>0</v>
      </c>
      <c r="AN605" s="18">
        <f t="shared" si="1709"/>
        <v>0</v>
      </c>
      <c r="AO605" s="18">
        <f t="shared" si="1709"/>
        <v>0</v>
      </c>
      <c r="AP605" s="18">
        <f t="shared" si="1709"/>
        <v>0</v>
      </c>
      <c r="AQ605" s="18">
        <f t="shared" si="1577"/>
        <v>0</v>
      </c>
      <c r="AR605" s="18">
        <f t="shared" si="1578"/>
        <v>0</v>
      </c>
      <c r="AS605" s="18">
        <f t="shared" si="1579"/>
        <v>0</v>
      </c>
      <c r="AT605" s="18">
        <f t="shared" si="1709"/>
        <v>0</v>
      </c>
      <c r="AU605" s="18">
        <f t="shared" si="1709"/>
        <v>0</v>
      </c>
      <c r="AV605" s="18">
        <f t="shared" si="1709"/>
        <v>0</v>
      </c>
      <c r="AW605" s="18">
        <f t="shared" si="1581"/>
        <v>0</v>
      </c>
      <c r="AX605" s="18">
        <f t="shared" si="1582"/>
        <v>0</v>
      </c>
      <c r="AY605" s="18">
        <f t="shared" si="1583"/>
        <v>0</v>
      </c>
      <c r="AZ605" s="18">
        <f t="shared" si="1709"/>
        <v>0</v>
      </c>
      <c r="BA605" s="18">
        <f t="shared" si="1709"/>
        <v>0</v>
      </c>
      <c r="BB605" s="18">
        <f t="shared" si="1709"/>
        <v>0</v>
      </c>
      <c r="BC605" s="18">
        <f t="shared" si="1704"/>
        <v>0</v>
      </c>
      <c r="BD605" s="18">
        <f t="shared" si="1705"/>
        <v>0</v>
      </c>
      <c r="BE605" s="18">
        <f t="shared" si="1706"/>
        <v>0</v>
      </c>
      <c r="BF605" s="18">
        <f t="shared" si="1709"/>
        <v>0</v>
      </c>
      <c r="BG605" s="18">
        <f t="shared" si="1709"/>
        <v>0</v>
      </c>
      <c r="BH605" s="18">
        <f t="shared" si="1709"/>
        <v>0</v>
      </c>
      <c r="BI605" s="18">
        <f t="shared" si="1701"/>
        <v>0</v>
      </c>
      <c r="BJ605" s="18">
        <f t="shared" si="1702"/>
        <v>0</v>
      </c>
      <c r="BK605" s="18">
        <f t="shared" si="1703"/>
        <v>0</v>
      </c>
      <c r="BL605" s="18">
        <f t="shared" si="1709"/>
        <v>0</v>
      </c>
      <c r="BM605" s="18">
        <f t="shared" si="1709"/>
        <v>0</v>
      </c>
      <c r="BN605" s="18">
        <f t="shared" si="1709"/>
        <v>0</v>
      </c>
      <c r="BO605" s="18">
        <f t="shared" si="1667"/>
        <v>0</v>
      </c>
      <c r="BP605" s="18">
        <f t="shared" si="1668"/>
        <v>0</v>
      </c>
      <c r="BQ605" s="18">
        <f t="shared" si="1669"/>
        <v>0</v>
      </c>
      <c r="BR605" s="18">
        <f t="shared" si="1709"/>
        <v>0</v>
      </c>
      <c r="BS605" s="18">
        <f t="shared" si="1709"/>
        <v>0</v>
      </c>
      <c r="BT605" s="18">
        <f t="shared" si="1709"/>
        <v>0</v>
      </c>
      <c r="BU605" s="18">
        <f t="shared" si="1670"/>
        <v>0</v>
      </c>
      <c r="BV605" s="18">
        <f t="shared" si="1671"/>
        <v>0</v>
      </c>
      <c r="BW605" s="18">
        <f t="shared" si="1672"/>
        <v>0</v>
      </c>
      <c r="BX605" s="18">
        <f t="shared" si="1709"/>
        <v>0</v>
      </c>
      <c r="BY605" s="18">
        <f t="shared" si="1709"/>
        <v>0</v>
      </c>
      <c r="BZ605" s="18">
        <f t="shared" si="1709"/>
        <v>0</v>
      </c>
      <c r="CA605" s="18">
        <f t="shared" si="1664"/>
        <v>0</v>
      </c>
      <c r="CB605" s="18">
        <f t="shared" si="1665"/>
        <v>0</v>
      </c>
      <c r="CC605" s="18">
        <f t="shared" si="1666"/>
        <v>0</v>
      </c>
      <c r="CD605" s="18">
        <f t="shared" si="1709"/>
        <v>0</v>
      </c>
      <c r="CE605" s="27" t="s">
        <v>1661</v>
      </c>
      <c r="CF605" s="33"/>
    </row>
    <row r="606" spans="1:84" hidden="1" x14ac:dyDescent="0.3">
      <c r="A606" s="19" t="s">
        <v>1294</v>
      </c>
      <c r="B606" s="39">
        <v>620</v>
      </c>
      <c r="C606" s="41"/>
      <c r="D606" s="41"/>
      <c r="E606" s="14" t="s">
        <v>569</v>
      </c>
      <c r="F606" s="18">
        <f t="shared" si="1707"/>
        <v>0</v>
      </c>
      <c r="G606" s="18">
        <f t="shared" si="1707"/>
        <v>0</v>
      </c>
      <c r="H606" s="18">
        <f t="shared" si="1707"/>
        <v>0</v>
      </c>
      <c r="I606" s="18">
        <f t="shared" si="1707"/>
        <v>0</v>
      </c>
      <c r="J606" s="18">
        <f t="shared" si="1707"/>
        <v>0</v>
      </c>
      <c r="K606" s="18">
        <f t="shared" si="1707"/>
        <v>0</v>
      </c>
      <c r="L606" s="18">
        <f t="shared" si="1674"/>
        <v>0</v>
      </c>
      <c r="M606" s="18">
        <f t="shared" si="1675"/>
        <v>0</v>
      </c>
      <c r="N606" s="18">
        <f t="shared" si="1676"/>
        <v>0</v>
      </c>
      <c r="O606" s="18">
        <f t="shared" si="1708"/>
        <v>0</v>
      </c>
      <c r="P606" s="18">
        <f t="shared" si="1708"/>
        <v>0</v>
      </c>
      <c r="Q606" s="18">
        <f t="shared" si="1708"/>
        <v>0</v>
      </c>
      <c r="R606" s="18">
        <f t="shared" si="1708"/>
        <v>0</v>
      </c>
      <c r="S606" s="18">
        <f t="shared" si="1708"/>
        <v>0</v>
      </c>
      <c r="T606" s="18">
        <f t="shared" si="1594"/>
        <v>0</v>
      </c>
      <c r="U606" s="18">
        <f t="shared" si="1595"/>
        <v>0</v>
      </c>
      <c r="V606" s="18">
        <f t="shared" si="1596"/>
        <v>0</v>
      </c>
      <c r="W606" s="18">
        <f t="shared" si="1709"/>
        <v>0</v>
      </c>
      <c r="X606" s="18">
        <f t="shared" si="1709"/>
        <v>0</v>
      </c>
      <c r="Y606" s="18">
        <f t="shared" si="1709"/>
        <v>0</v>
      </c>
      <c r="Z606" s="18">
        <f t="shared" si="1709"/>
        <v>0</v>
      </c>
      <c r="AA606" s="18">
        <f t="shared" si="1709"/>
        <v>0</v>
      </c>
      <c r="AB606" s="18">
        <f t="shared" si="1709"/>
        <v>0</v>
      </c>
      <c r="AC606" s="18">
        <f t="shared" si="1608"/>
        <v>0</v>
      </c>
      <c r="AD606" s="18">
        <f t="shared" si="1609"/>
        <v>0</v>
      </c>
      <c r="AE606" s="18">
        <f t="shared" si="1610"/>
        <v>0</v>
      </c>
      <c r="AF606" s="18">
        <f t="shared" si="1709"/>
        <v>0</v>
      </c>
      <c r="AG606" s="18">
        <f t="shared" si="1709"/>
        <v>0</v>
      </c>
      <c r="AH606" s="18">
        <f t="shared" si="1709"/>
        <v>0</v>
      </c>
      <c r="AI606" s="18">
        <f t="shared" si="1571"/>
        <v>0</v>
      </c>
      <c r="AJ606" s="18">
        <f t="shared" si="1572"/>
        <v>0</v>
      </c>
      <c r="AK606" s="18">
        <f t="shared" si="1573"/>
        <v>0</v>
      </c>
      <c r="AL606" s="18">
        <f t="shared" si="1709"/>
        <v>0</v>
      </c>
      <c r="AM606" s="18">
        <f t="shared" si="1575"/>
        <v>0</v>
      </c>
      <c r="AN606" s="18">
        <f t="shared" si="1709"/>
        <v>0</v>
      </c>
      <c r="AO606" s="18">
        <f t="shared" si="1709"/>
        <v>0</v>
      </c>
      <c r="AP606" s="18">
        <f t="shared" si="1709"/>
        <v>0</v>
      </c>
      <c r="AQ606" s="18">
        <f t="shared" si="1577"/>
        <v>0</v>
      </c>
      <c r="AR606" s="18">
        <f t="shared" si="1578"/>
        <v>0</v>
      </c>
      <c r="AS606" s="18">
        <f t="shared" si="1579"/>
        <v>0</v>
      </c>
      <c r="AT606" s="18">
        <f t="shared" si="1709"/>
        <v>0</v>
      </c>
      <c r="AU606" s="18">
        <f t="shared" si="1709"/>
        <v>0</v>
      </c>
      <c r="AV606" s="18">
        <f t="shared" si="1709"/>
        <v>0</v>
      </c>
      <c r="AW606" s="18">
        <f t="shared" si="1581"/>
        <v>0</v>
      </c>
      <c r="AX606" s="18">
        <f t="shared" si="1582"/>
        <v>0</v>
      </c>
      <c r="AY606" s="18">
        <f t="shared" si="1583"/>
        <v>0</v>
      </c>
      <c r="AZ606" s="18">
        <f t="shared" si="1709"/>
        <v>0</v>
      </c>
      <c r="BA606" s="18">
        <f t="shared" si="1709"/>
        <v>0</v>
      </c>
      <c r="BB606" s="18">
        <f t="shared" si="1709"/>
        <v>0</v>
      </c>
      <c r="BC606" s="18">
        <f t="shared" si="1704"/>
        <v>0</v>
      </c>
      <c r="BD606" s="18">
        <f t="shared" si="1705"/>
        <v>0</v>
      </c>
      <c r="BE606" s="18">
        <f t="shared" si="1706"/>
        <v>0</v>
      </c>
      <c r="BF606" s="18">
        <f t="shared" si="1709"/>
        <v>0</v>
      </c>
      <c r="BG606" s="18">
        <f t="shared" si="1709"/>
        <v>0</v>
      </c>
      <c r="BH606" s="18">
        <f t="shared" si="1709"/>
        <v>0</v>
      </c>
      <c r="BI606" s="18">
        <f t="shared" si="1701"/>
        <v>0</v>
      </c>
      <c r="BJ606" s="18">
        <f t="shared" si="1702"/>
        <v>0</v>
      </c>
      <c r="BK606" s="18">
        <f t="shared" si="1703"/>
        <v>0</v>
      </c>
      <c r="BL606" s="18">
        <f t="shared" si="1709"/>
        <v>0</v>
      </c>
      <c r="BM606" s="18">
        <f t="shared" si="1709"/>
        <v>0</v>
      </c>
      <c r="BN606" s="18">
        <f t="shared" si="1709"/>
        <v>0</v>
      </c>
      <c r="BO606" s="18">
        <f t="shared" si="1667"/>
        <v>0</v>
      </c>
      <c r="BP606" s="18">
        <f t="shared" si="1668"/>
        <v>0</v>
      </c>
      <c r="BQ606" s="18">
        <f t="shared" si="1669"/>
        <v>0</v>
      </c>
      <c r="BR606" s="18">
        <f t="shared" si="1709"/>
        <v>0</v>
      </c>
      <c r="BS606" s="18">
        <f t="shared" si="1709"/>
        <v>0</v>
      </c>
      <c r="BT606" s="18">
        <f t="shared" si="1709"/>
        <v>0</v>
      </c>
      <c r="BU606" s="18">
        <f t="shared" si="1670"/>
        <v>0</v>
      </c>
      <c r="BV606" s="18">
        <f t="shared" si="1671"/>
        <v>0</v>
      </c>
      <c r="BW606" s="18">
        <f t="shared" si="1672"/>
        <v>0</v>
      </c>
      <c r="BX606" s="18">
        <f t="shared" si="1709"/>
        <v>0</v>
      </c>
      <c r="BY606" s="18">
        <f t="shared" si="1709"/>
        <v>0</v>
      </c>
      <c r="BZ606" s="18">
        <f t="shared" si="1709"/>
        <v>0</v>
      </c>
      <c r="CA606" s="18">
        <f t="shared" si="1664"/>
        <v>0</v>
      </c>
      <c r="CB606" s="18">
        <f t="shared" si="1665"/>
        <v>0</v>
      </c>
      <c r="CC606" s="18">
        <f t="shared" si="1666"/>
        <v>0</v>
      </c>
      <c r="CD606" s="18">
        <f t="shared" si="1709"/>
        <v>0</v>
      </c>
      <c r="CE606" s="27" t="s">
        <v>1661</v>
      </c>
      <c r="CF606" s="33"/>
    </row>
    <row r="607" spans="1:84" hidden="1" x14ac:dyDescent="0.3">
      <c r="A607" s="19" t="s">
        <v>1294</v>
      </c>
      <c r="B607" s="39">
        <v>620</v>
      </c>
      <c r="C607" s="41" t="s">
        <v>103</v>
      </c>
      <c r="D607" s="41" t="s">
        <v>5</v>
      </c>
      <c r="E607" s="14" t="s">
        <v>544</v>
      </c>
      <c r="F607" s="18"/>
      <c r="G607" s="18"/>
      <c r="H607" s="18"/>
      <c r="I607" s="18"/>
      <c r="J607" s="18"/>
      <c r="K607" s="18"/>
      <c r="L607" s="18">
        <f t="shared" si="1674"/>
        <v>0</v>
      </c>
      <c r="M607" s="18">
        <f t="shared" si="1675"/>
        <v>0</v>
      </c>
      <c r="N607" s="18">
        <f t="shared" si="1676"/>
        <v>0</v>
      </c>
      <c r="O607" s="18"/>
      <c r="P607" s="18"/>
      <c r="Q607" s="18"/>
      <c r="R607" s="18"/>
      <c r="S607" s="18"/>
      <c r="T607" s="18">
        <f t="shared" si="1594"/>
        <v>0</v>
      </c>
      <c r="U607" s="18">
        <f t="shared" si="1595"/>
        <v>0</v>
      </c>
      <c r="V607" s="18">
        <f t="shared" si="1596"/>
        <v>0</v>
      </c>
      <c r="W607" s="18"/>
      <c r="X607" s="18"/>
      <c r="Y607" s="18"/>
      <c r="Z607" s="18"/>
      <c r="AA607" s="18"/>
      <c r="AB607" s="18"/>
      <c r="AC607" s="18">
        <f t="shared" si="1608"/>
        <v>0</v>
      </c>
      <c r="AD607" s="18">
        <f t="shared" si="1609"/>
        <v>0</v>
      </c>
      <c r="AE607" s="18">
        <f t="shared" si="1610"/>
        <v>0</v>
      </c>
      <c r="AF607" s="18"/>
      <c r="AG607" s="18"/>
      <c r="AH607" s="18"/>
      <c r="AI607" s="18">
        <f t="shared" si="1571"/>
        <v>0</v>
      </c>
      <c r="AJ607" s="18">
        <f t="shared" si="1572"/>
        <v>0</v>
      </c>
      <c r="AK607" s="18">
        <f t="shared" si="1573"/>
        <v>0</v>
      </c>
      <c r="AL607" s="18"/>
      <c r="AM607" s="18">
        <f t="shared" si="1575"/>
        <v>0</v>
      </c>
      <c r="AN607" s="18"/>
      <c r="AO607" s="18"/>
      <c r="AP607" s="18"/>
      <c r="AQ607" s="18">
        <f t="shared" si="1577"/>
        <v>0</v>
      </c>
      <c r="AR607" s="18">
        <f t="shared" si="1578"/>
        <v>0</v>
      </c>
      <c r="AS607" s="18">
        <f t="shared" si="1579"/>
        <v>0</v>
      </c>
      <c r="AT607" s="18"/>
      <c r="AU607" s="18"/>
      <c r="AV607" s="18"/>
      <c r="AW607" s="18">
        <f t="shared" si="1581"/>
        <v>0</v>
      </c>
      <c r="AX607" s="18">
        <f t="shared" si="1582"/>
        <v>0</v>
      </c>
      <c r="AY607" s="18">
        <f t="shared" si="1583"/>
        <v>0</v>
      </c>
      <c r="AZ607" s="18"/>
      <c r="BA607" s="18"/>
      <c r="BB607" s="18"/>
      <c r="BC607" s="18">
        <f t="shared" si="1704"/>
        <v>0</v>
      </c>
      <c r="BD607" s="18">
        <f t="shared" si="1705"/>
        <v>0</v>
      </c>
      <c r="BE607" s="18">
        <f t="shared" si="1706"/>
        <v>0</v>
      </c>
      <c r="BF607" s="18"/>
      <c r="BG607" s="18"/>
      <c r="BH607" s="18"/>
      <c r="BI607" s="18">
        <f t="shared" si="1701"/>
        <v>0</v>
      </c>
      <c r="BJ607" s="18">
        <f t="shared" si="1702"/>
        <v>0</v>
      </c>
      <c r="BK607" s="18">
        <f t="shared" si="1703"/>
        <v>0</v>
      </c>
      <c r="BL607" s="18"/>
      <c r="BM607" s="18"/>
      <c r="BN607" s="18"/>
      <c r="BO607" s="18">
        <f t="shared" si="1667"/>
        <v>0</v>
      </c>
      <c r="BP607" s="18">
        <f t="shared" si="1668"/>
        <v>0</v>
      </c>
      <c r="BQ607" s="18">
        <f t="shared" si="1669"/>
        <v>0</v>
      </c>
      <c r="BR607" s="18"/>
      <c r="BS607" s="18"/>
      <c r="BT607" s="18"/>
      <c r="BU607" s="18">
        <f t="shared" si="1670"/>
        <v>0</v>
      </c>
      <c r="BV607" s="18">
        <f t="shared" si="1671"/>
        <v>0</v>
      </c>
      <c r="BW607" s="18">
        <f t="shared" si="1672"/>
        <v>0</v>
      </c>
      <c r="BX607" s="18"/>
      <c r="BY607" s="18"/>
      <c r="BZ607" s="18"/>
      <c r="CA607" s="18">
        <f t="shared" si="1664"/>
        <v>0</v>
      </c>
      <c r="CB607" s="18">
        <f t="shared" si="1665"/>
        <v>0</v>
      </c>
      <c r="CC607" s="18">
        <f t="shared" si="1666"/>
        <v>0</v>
      </c>
      <c r="CD607" s="18"/>
      <c r="CE607" s="27" t="s">
        <v>1661</v>
      </c>
      <c r="CF607" s="33"/>
    </row>
    <row r="608" spans="1:84" ht="46.8" x14ac:dyDescent="0.3">
      <c r="A608" s="19" t="s">
        <v>1295</v>
      </c>
      <c r="B608" s="39"/>
      <c r="C608" s="41"/>
      <c r="D608" s="41"/>
      <c r="E608" s="14" t="s">
        <v>1296</v>
      </c>
      <c r="F608" s="18">
        <f t="shared" ref="F608:K610" si="1710">F609</f>
        <v>0</v>
      </c>
      <c r="G608" s="18">
        <f t="shared" si="1710"/>
        <v>0</v>
      </c>
      <c r="H608" s="18">
        <f t="shared" si="1710"/>
        <v>0</v>
      </c>
      <c r="I608" s="18">
        <f t="shared" si="1710"/>
        <v>0</v>
      </c>
      <c r="J608" s="18">
        <f t="shared" si="1710"/>
        <v>0</v>
      </c>
      <c r="K608" s="18">
        <f t="shared" si="1710"/>
        <v>0</v>
      </c>
      <c r="L608" s="18">
        <f t="shared" si="1674"/>
        <v>0</v>
      </c>
      <c r="M608" s="18">
        <f t="shared" si="1675"/>
        <v>0</v>
      </c>
      <c r="N608" s="18">
        <f t="shared" si="1676"/>
        <v>0</v>
      </c>
      <c r="O608" s="18">
        <f t="shared" ref="O608:S610" si="1711">O609</f>
        <v>0</v>
      </c>
      <c r="P608" s="18">
        <f t="shared" si="1711"/>
        <v>0</v>
      </c>
      <c r="Q608" s="18">
        <f t="shared" si="1711"/>
        <v>0</v>
      </c>
      <c r="R608" s="18">
        <f t="shared" si="1711"/>
        <v>0</v>
      </c>
      <c r="S608" s="18">
        <f t="shared" si="1711"/>
        <v>0</v>
      </c>
      <c r="T608" s="18">
        <f t="shared" si="1594"/>
        <v>0</v>
      </c>
      <c r="U608" s="18">
        <f t="shared" si="1595"/>
        <v>0</v>
      </c>
      <c r="V608" s="18">
        <f t="shared" si="1596"/>
        <v>0</v>
      </c>
      <c r="W608" s="18">
        <f t="shared" ref="W608:CD610" si="1712">W609</f>
        <v>0</v>
      </c>
      <c r="X608" s="18">
        <f t="shared" si="1712"/>
        <v>0</v>
      </c>
      <c r="Y608" s="18">
        <f t="shared" si="1712"/>
        <v>0</v>
      </c>
      <c r="Z608" s="18">
        <f t="shared" si="1712"/>
        <v>0</v>
      </c>
      <c r="AA608" s="18">
        <f t="shared" si="1712"/>
        <v>0</v>
      </c>
      <c r="AB608" s="18">
        <f t="shared" si="1712"/>
        <v>0</v>
      </c>
      <c r="AC608" s="18">
        <f t="shared" si="1608"/>
        <v>0</v>
      </c>
      <c r="AD608" s="18">
        <f t="shared" si="1609"/>
        <v>0</v>
      </c>
      <c r="AE608" s="18">
        <f t="shared" si="1610"/>
        <v>0</v>
      </c>
      <c r="AF608" s="18">
        <f t="shared" si="1712"/>
        <v>0</v>
      </c>
      <c r="AG608" s="18">
        <f t="shared" si="1712"/>
        <v>0</v>
      </c>
      <c r="AH608" s="18">
        <f t="shared" si="1712"/>
        <v>0</v>
      </c>
      <c r="AI608" s="18">
        <f t="shared" si="1571"/>
        <v>0</v>
      </c>
      <c r="AJ608" s="18">
        <f t="shared" si="1572"/>
        <v>0</v>
      </c>
      <c r="AK608" s="18">
        <f t="shared" si="1573"/>
        <v>0</v>
      </c>
      <c r="AL608" s="18">
        <f t="shared" si="1712"/>
        <v>0</v>
      </c>
      <c r="AM608" s="18">
        <f t="shared" si="1575"/>
        <v>0</v>
      </c>
      <c r="AN608" s="18">
        <f t="shared" si="1712"/>
        <v>4177.7739999999994</v>
      </c>
      <c r="AO608" s="18">
        <f t="shared" si="1712"/>
        <v>0</v>
      </c>
      <c r="AP608" s="18">
        <f t="shared" si="1712"/>
        <v>0</v>
      </c>
      <c r="AQ608" s="18">
        <f t="shared" si="1577"/>
        <v>4177.7739999999994</v>
      </c>
      <c r="AR608" s="18">
        <f t="shared" si="1578"/>
        <v>0</v>
      </c>
      <c r="AS608" s="18">
        <f t="shared" si="1579"/>
        <v>0</v>
      </c>
      <c r="AT608" s="18">
        <f t="shared" si="1712"/>
        <v>0</v>
      </c>
      <c r="AU608" s="18">
        <f t="shared" si="1712"/>
        <v>0</v>
      </c>
      <c r="AV608" s="18">
        <f t="shared" si="1712"/>
        <v>0</v>
      </c>
      <c r="AW608" s="18">
        <f t="shared" si="1581"/>
        <v>4177.7739999999994</v>
      </c>
      <c r="AX608" s="18">
        <f t="shared" si="1582"/>
        <v>0</v>
      </c>
      <c r="AY608" s="18">
        <f t="shared" si="1583"/>
        <v>0</v>
      </c>
      <c r="AZ608" s="18">
        <f t="shared" si="1712"/>
        <v>0</v>
      </c>
      <c r="BA608" s="18">
        <f t="shared" si="1712"/>
        <v>0</v>
      </c>
      <c r="BB608" s="18">
        <f t="shared" si="1712"/>
        <v>0</v>
      </c>
      <c r="BC608" s="18">
        <f t="shared" si="1704"/>
        <v>4177.7739999999994</v>
      </c>
      <c r="BD608" s="18">
        <f t="shared" si="1705"/>
        <v>0</v>
      </c>
      <c r="BE608" s="18">
        <f t="shared" si="1706"/>
        <v>0</v>
      </c>
      <c r="BF608" s="18">
        <f t="shared" si="1712"/>
        <v>0</v>
      </c>
      <c r="BG608" s="18">
        <f t="shared" si="1712"/>
        <v>0</v>
      </c>
      <c r="BH608" s="18">
        <f t="shared" si="1712"/>
        <v>0</v>
      </c>
      <c r="BI608" s="18">
        <f t="shared" si="1701"/>
        <v>4177.7739999999994</v>
      </c>
      <c r="BJ608" s="18">
        <f t="shared" si="1702"/>
        <v>0</v>
      </c>
      <c r="BK608" s="18">
        <f t="shared" si="1703"/>
        <v>0</v>
      </c>
      <c r="BL608" s="18">
        <f t="shared" si="1712"/>
        <v>1038.557</v>
      </c>
      <c r="BM608" s="18">
        <f t="shared" si="1712"/>
        <v>0</v>
      </c>
      <c r="BN608" s="18">
        <f t="shared" si="1712"/>
        <v>0</v>
      </c>
      <c r="BO608" s="18">
        <f t="shared" si="1667"/>
        <v>5216.3309999999992</v>
      </c>
      <c r="BP608" s="18">
        <f t="shared" si="1668"/>
        <v>0</v>
      </c>
      <c r="BQ608" s="18">
        <f t="shared" si="1669"/>
        <v>0</v>
      </c>
      <c r="BR608" s="18">
        <f t="shared" si="1712"/>
        <v>0</v>
      </c>
      <c r="BS608" s="18">
        <f t="shared" si="1712"/>
        <v>0</v>
      </c>
      <c r="BT608" s="18">
        <f t="shared" si="1712"/>
        <v>0</v>
      </c>
      <c r="BU608" s="18">
        <f t="shared" si="1670"/>
        <v>5216.3309999999992</v>
      </c>
      <c r="BV608" s="18">
        <f t="shared" si="1671"/>
        <v>0</v>
      </c>
      <c r="BW608" s="18">
        <f t="shared" si="1672"/>
        <v>0</v>
      </c>
      <c r="BX608" s="18">
        <f t="shared" si="1712"/>
        <v>0</v>
      </c>
      <c r="BY608" s="18">
        <f t="shared" si="1712"/>
        <v>0</v>
      </c>
      <c r="BZ608" s="18">
        <f t="shared" si="1712"/>
        <v>0</v>
      </c>
      <c r="CA608" s="18">
        <f t="shared" si="1664"/>
        <v>5216.3309999999992</v>
      </c>
      <c r="CB608" s="18">
        <f t="shared" si="1665"/>
        <v>0</v>
      </c>
      <c r="CC608" s="18">
        <f t="shared" si="1666"/>
        <v>0</v>
      </c>
      <c r="CD608" s="18">
        <f t="shared" si="1712"/>
        <v>0</v>
      </c>
      <c r="CE608" s="27"/>
      <c r="CF608" s="33"/>
    </row>
    <row r="609" spans="1:84" ht="46.8" x14ac:dyDescent="0.3">
      <c r="A609" s="19" t="s">
        <v>1295</v>
      </c>
      <c r="B609" s="39">
        <v>600</v>
      </c>
      <c r="C609" s="41"/>
      <c r="D609" s="41"/>
      <c r="E609" s="14" t="s">
        <v>554</v>
      </c>
      <c r="F609" s="18">
        <f t="shared" si="1710"/>
        <v>0</v>
      </c>
      <c r="G609" s="18">
        <f t="shared" si="1710"/>
        <v>0</v>
      </c>
      <c r="H609" s="18">
        <f t="shared" si="1710"/>
        <v>0</v>
      </c>
      <c r="I609" s="18">
        <f t="shared" si="1710"/>
        <v>0</v>
      </c>
      <c r="J609" s="18">
        <f t="shared" si="1710"/>
        <v>0</v>
      </c>
      <c r="K609" s="18">
        <f t="shared" si="1710"/>
        <v>0</v>
      </c>
      <c r="L609" s="18">
        <f t="shared" si="1674"/>
        <v>0</v>
      </c>
      <c r="M609" s="18">
        <f t="shared" si="1675"/>
        <v>0</v>
      </c>
      <c r="N609" s="18">
        <f t="shared" si="1676"/>
        <v>0</v>
      </c>
      <c r="O609" s="18">
        <f t="shared" si="1711"/>
        <v>0</v>
      </c>
      <c r="P609" s="18">
        <f t="shared" si="1711"/>
        <v>0</v>
      </c>
      <c r="Q609" s="18">
        <f t="shared" si="1711"/>
        <v>0</v>
      </c>
      <c r="R609" s="18">
        <f t="shared" si="1711"/>
        <v>0</v>
      </c>
      <c r="S609" s="18">
        <f t="shared" si="1711"/>
        <v>0</v>
      </c>
      <c r="T609" s="18">
        <f t="shared" si="1594"/>
        <v>0</v>
      </c>
      <c r="U609" s="18">
        <f t="shared" si="1595"/>
        <v>0</v>
      </c>
      <c r="V609" s="18">
        <f t="shared" si="1596"/>
        <v>0</v>
      </c>
      <c r="W609" s="18">
        <f t="shared" si="1712"/>
        <v>0</v>
      </c>
      <c r="X609" s="18">
        <f t="shared" si="1712"/>
        <v>0</v>
      </c>
      <c r="Y609" s="18">
        <f t="shared" si="1712"/>
        <v>0</v>
      </c>
      <c r="Z609" s="18">
        <f t="shared" si="1712"/>
        <v>0</v>
      </c>
      <c r="AA609" s="18">
        <f t="shared" si="1712"/>
        <v>0</v>
      </c>
      <c r="AB609" s="18">
        <f t="shared" si="1712"/>
        <v>0</v>
      </c>
      <c r="AC609" s="18">
        <f t="shared" si="1608"/>
        <v>0</v>
      </c>
      <c r="AD609" s="18">
        <f t="shared" si="1609"/>
        <v>0</v>
      </c>
      <c r="AE609" s="18">
        <f t="shared" si="1610"/>
        <v>0</v>
      </c>
      <c r="AF609" s="18">
        <f t="shared" si="1712"/>
        <v>0</v>
      </c>
      <c r="AG609" s="18">
        <f t="shared" si="1712"/>
        <v>0</v>
      </c>
      <c r="AH609" s="18">
        <f t="shared" si="1712"/>
        <v>0</v>
      </c>
      <c r="AI609" s="18">
        <f t="shared" si="1571"/>
        <v>0</v>
      </c>
      <c r="AJ609" s="18">
        <f t="shared" si="1572"/>
        <v>0</v>
      </c>
      <c r="AK609" s="18">
        <f t="shared" si="1573"/>
        <v>0</v>
      </c>
      <c r="AL609" s="18">
        <f t="shared" si="1712"/>
        <v>0</v>
      </c>
      <c r="AM609" s="18">
        <f t="shared" si="1575"/>
        <v>0</v>
      </c>
      <c r="AN609" s="18">
        <f t="shared" si="1712"/>
        <v>4177.7739999999994</v>
      </c>
      <c r="AO609" s="18">
        <f t="shared" si="1712"/>
        <v>0</v>
      </c>
      <c r="AP609" s="18">
        <f t="shared" si="1712"/>
        <v>0</v>
      </c>
      <c r="AQ609" s="18">
        <f t="shared" si="1577"/>
        <v>4177.7739999999994</v>
      </c>
      <c r="AR609" s="18">
        <f t="shared" si="1578"/>
        <v>0</v>
      </c>
      <c r="AS609" s="18">
        <f t="shared" si="1579"/>
        <v>0</v>
      </c>
      <c r="AT609" s="18">
        <f t="shared" si="1712"/>
        <v>0</v>
      </c>
      <c r="AU609" s="18">
        <f t="shared" si="1712"/>
        <v>0</v>
      </c>
      <c r="AV609" s="18">
        <f t="shared" si="1712"/>
        <v>0</v>
      </c>
      <c r="AW609" s="18">
        <f t="shared" si="1581"/>
        <v>4177.7739999999994</v>
      </c>
      <c r="AX609" s="18">
        <f t="shared" si="1582"/>
        <v>0</v>
      </c>
      <c r="AY609" s="18">
        <f t="shared" si="1583"/>
        <v>0</v>
      </c>
      <c r="AZ609" s="18">
        <f t="shared" si="1712"/>
        <v>0</v>
      </c>
      <c r="BA609" s="18">
        <f t="shared" si="1712"/>
        <v>0</v>
      </c>
      <c r="BB609" s="18">
        <f t="shared" si="1712"/>
        <v>0</v>
      </c>
      <c r="BC609" s="18">
        <f t="shared" si="1704"/>
        <v>4177.7739999999994</v>
      </c>
      <c r="BD609" s="18">
        <f t="shared" si="1705"/>
        <v>0</v>
      </c>
      <c r="BE609" s="18">
        <f t="shared" si="1706"/>
        <v>0</v>
      </c>
      <c r="BF609" s="18">
        <f t="shared" si="1712"/>
        <v>0</v>
      </c>
      <c r="BG609" s="18">
        <f t="shared" si="1712"/>
        <v>0</v>
      </c>
      <c r="BH609" s="18">
        <f t="shared" si="1712"/>
        <v>0</v>
      </c>
      <c r="BI609" s="18">
        <f t="shared" si="1701"/>
        <v>4177.7739999999994</v>
      </c>
      <c r="BJ609" s="18">
        <f t="shared" si="1702"/>
        <v>0</v>
      </c>
      <c r="BK609" s="18">
        <f t="shared" si="1703"/>
        <v>0</v>
      </c>
      <c r="BL609" s="18">
        <f t="shared" si="1712"/>
        <v>1038.557</v>
      </c>
      <c r="BM609" s="18">
        <f t="shared" si="1712"/>
        <v>0</v>
      </c>
      <c r="BN609" s="18">
        <f t="shared" si="1712"/>
        <v>0</v>
      </c>
      <c r="BO609" s="18">
        <f t="shared" si="1667"/>
        <v>5216.3309999999992</v>
      </c>
      <c r="BP609" s="18">
        <f t="shared" si="1668"/>
        <v>0</v>
      </c>
      <c r="BQ609" s="18">
        <f t="shared" si="1669"/>
        <v>0</v>
      </c>
      <c r="BR609" s="18">
        <f t="shared" si="1712"/>
        <v>0</v>
      </c>
      <c r="BS609" s="18">
        <f t="shared" si="1712"/>
        <v>0</v>
      </c>
      <c r="BT609" s="18">
        <f t="shared" si="1712"/>
        <v>0</v>
      </c>
      <c r="BU609" s="18">
        <f t="shared" si="1670"/>
        <v>5216.3309999999992</v>
      </c>
      <c r="BV609" s="18">
        <f t="shared" si="1671"/>
        <v>0</v>
      </c>
      <c r="BW609" s="18">
        <f t="shared" si="1672"/>
        <v>0</v>
      </c>
      <c r="BX609" s="18">
        <f t="shared" si="1712"/>
        <v>0</v>
      </c>
      <c r="BY609" s="18">
        <f t="shared" si="1712"/>
        <v>0</v>
      </c>
      <c r="BZ609" s="18">
        <f t="shared" si="1712"/>
        <v>0</v>
      </c>
      <c r="CA609" s="18">
        <f t="shared" si="1664"/>
        <v>5216.3309999999992</v>
      </c>
      <c r="CB609" s="18">
        <f t="shared" si="1665"/>
        <v>0</v>
      </c>
      <c r="CC609" s="18">
        <f t="shared" si="1666"/>
        <v>0</v>
      </c>
      <c r="CD609" s="18">
        <f t="shared" si="1712"/>
        <v>0</v>
      </c>
      <c r="CE609" s="27"/>
      <c r="CF609" s="33"/>
    </row>
    <row r="610" spans="1:84" x14ac:dyDescent="0.3">
      <c r="A610" s="19" t="s">
        <v>1295</v>
      </c>
      <c r="B610" s="39">
        <v>620</v>
      </c>
      <c r="C610" s="41"/>
      <c r="D610" s="41"/>
      <c r="E610" s="14" t="s">
        <v>569</v>
      </c>
      <c r="F610" s="18">
        <f t="shared" si="1710"/>
        <v>0</v>
      </c>
      <c r="G610" s="18">
        <f t="shared" si="1710"/>
        <v>0</v>
      </c>
      <c r="H610" s="18">
        <f t="shared" si="1710"/>
        <v>0</v>
      </c>
      <c r="I610" s="18">
        <f t="shared" si="1710"/>
        <v>0</v>
      </c>
      <c r="J610" s="18">
        <f t="shared" si="1710"/>
        <v>0</v>
      </c>
      <c r="K610" s="18">
        <f t="shared" si="1710"/>
        <v>0</v>
      </c>
      <c r="L610" s="18">
        <f t="shared" si="1674"/>
        <v>0</v>
      </c>
      <c r="M610" s="18">
        <f t="shared" si="1675"/>
        <v>0</v>
      </c>
      <c r="N610" s="18">
        <f t="shared" si="1676"/>
        <v>0</v>
      </c>
      <c r="O610" s="18">
        <f t="shared" si="1711"/>
        <v>0</v>
      </c>
      <c r="P610" s="18">
        <f t="shared" si="1711"/>
        <v>0</v>
      </c>
      <c r="Q610" s="18">
        <f t="shared" si="1711"/>
        <v>0</v>
      </c>
      <c r="R610" s="18">
        <f t="shared" si="1711"/>
        <v>0</v>
      </c>
      <c r="S610" s="18">
        <f t="shared" si="1711"/>
        <v>0</v>
      </c>
      <c r="T610" s="18">
        <f t="shared" si="1594"/>
        <v>0</v>
      </c>
      <c r="U610" s="18">
        <f t="shared" si="1595"/>
        <v>0</v>
      </c>
      <c r="V610" s="18">
        <f t="shared" si="1596"/>
        <v>0</v>
      </c>
      <c r="W610" s="18">
        <f t="shared" si="1712"/>
        <v>0</v>
      </c>
      <c r="X610" s="18">
        <f t="shared" si="1712"/>
        <v>0</v>
      </c>
      <c r="Y610" s="18">
        <f t="shared" si="1712"/>
        <v>0</v>
      </c>
      <c r="Z610" s="18">
        <f t="shared" si="1712"/>
        <v>0</v>
      </c>
      <c r="AA610" s="18">
        <f t="shared" si="1712"/>
        <v>0</v>
      </c>
      <c r="AB610" s="18">
        <f t="shared" si="1712"/>
        <v>0</v>
      </c>
      <c r="AC610" s="18">
        <f t="shared" si="1608"/>
        <v>0</v>
      </c>
      <c r="AD610" s="18">
        <f t="shared" si="1609"/>
        <v>0</v>
      </c>
      <c r="AE610" s="18">
        <f t="shared" si="1610"/>
        <v>0</v>
      </c>
      <c r="AF610" s="18">
        <f t="shared" si="1712"/>
        <v>0</v>
      </c>
      <c r="AG610" s="18">
        <f t="shared" si="1712"/>
        <v>0</v>
      </c>
      <c r="AH610" s="18">
        <f t="shared" si="1712"/>
        <v>0</v>
      </c>
      <c r="AI610" s="18">
        <f t="shared" si="1571"/>
        <v>0</v>
      </c>
      <c r="AJ610" s="18">
        <f t="shared" si="1572"/>
        <v>0</v>
      </c>
      <c r="AK610" s="18">
        <f t="shared" si="1573"/>
        <v>0</v>
      </c>
      <c r="AL610" s="18">
        <f t="shared" si="1712"/>
        <v>0</v>
      </c>
      <c r="AM610" s="18">
        <f t="shared" si="1575"/>
        <v>0</v>
      </c>
      <c r="AN610" s="18">
        <f t="shared" si="1712"/>
        <v>4177.7739999999994</v>
      </c>
      <c r="AO610" s="18">
        <f t="shared" si="1712"/>
        <v>0</v>
      </c>
      <c r="AP610" s="18">
        <f t="shared" si="1712"/>
        <v>0</v>
      </c>
      <c r="AQ610" s="18">
        <f t="shared" si="1577"/>
        <v>4177.7739999999994</v>
      </c>
      <c r="AR610" s="18">
        <f t="shared" si="1578"/>
        <v>0</v>
      </c>
      <c r="AS610" s="18">
        <f t="shared" si="1579"/>
        <v>0</v>
      </c>
      <c r="AT610" s="18">
        <f t="shared" si="1712"/>
        <v>0</v>
      </c>
      <c r="AU610" s="18">
        <f t="shared" si="1712"/>
        <v>0</v>
      </c>
      <c r="AV610" s="18">
        <f t="shared" si="1712"/>
        <v>0</v>
      </c>
      <c r="AW610" s="18">
        <f t="shared" si="1581"/>
        <v>4177.7739999999994</v>
      </c>
      <c r="AX610" s="18">
        <f t="shared" si="1582"/>
        <v>0</v>
      </c>
      <c r="AY610" s="18">
        <f t="shared" si="1583"/>
        <v>0</v>
      </c>
      <c r="AZ610" s="18">
        <f t="shared" si="1712"/>
        <v>0</v>
      </c>
      <c r="BA610" s="18">
        <f t="shared" si="1712"/>
        <v>0</v>
      </c>
      <c r="BB610" s="18">
        <f t="shared" si="1712"/>
        <v>0</v>
      </c>
      <c r="BC610" s="18">
        <f t="shared" si="1704"/>
        <v>4177.7739999999994</v>
      </c>
      <c r="BD610" s="18">
        <f t="shared" si="1705"/>
        <v>0</v>
      </c>
      <c r="BE610" s="18">
        <f t="shared" si="1706"/>
        <v>0</v>
      </c>
      <c r="BF610" s="18">
        <f t="shared" si="1712"/>
        <v>0</v>
      </c>
      <c r="BG610" s="18">
        <f t="shared" si="1712"/>
        <v>0</v>
      </c>
      <c r="BH610" s="18">
        <f t="shared" si="1712"/>
        <v>0</v>
      </c>
      <c r="BI610" s="18">
        <f t="shared" si="1701"/>
        <v>4177.7739999999994</v>
      </c>
      <c r="BJ610" s="18">
        <f t="shared" si="1702"/>
        <v>0</v>
      </c>
      <c r="BK610" s="18">
        <f t="shared" si="1703"/>
        <v>0</v>
      </c>
      <c r="BL610" s="18">
        <f t="shared" si="1712"/>
        <v>1038.557</v>
      </c>
      <c r="BM610" s="18">
        <f t="shared" si="1712"/>
        <v>0</v>
      </c>
      <c r="BN610" s="18">
        <f t="shared" si="1712"/>
        <v>0</v>
      </c>
      <c r="BO610" s="18">
        <f t="shared" si="1667"/>
        <v>5216.3309999999992</v>
      </c>
      <c r="BP610" s="18">
        <f t="shared" si="1668"/>
        <v>0</v>
      </c>
      <c r="BQ610" s="18">
        <f t="shared" si="1669"/>
        <v>0</v>
      </c>
      <c r="BR610" s="18">
        <f t="shared" si="1712"/>
        <v>0</v>
      </c>
      <c r="BS610" s="18">
        <f t="shared" si="1712"/>
        <v>0</v>
      </c>
      <c r="BT610" s="18">
        <f t="shared" si="1712"/>
        <v>0</v>
      </c>
      <c r="BU610" s="18">
        <f t="shared" si="1670"/>
        <v>5216.3309999999992</v>
      </c>
      <c r="BV610" s="18">
        <f t="shared" si="1671"/>
        <v>0</v>
      </c>
      <c r="BW610" s="18">
        <f t="shared" si="1672"/>
        <v>0</v>
      </c>
      <c r="BX610" s="18">
        <f t="shared" si="1712"/>
        <v>0</v>
      </c>
      <c r="BY610" s="18">
        <f t="shared" si="1712"/>
        <v>0</v>
      </c>
      <c r="BZ610" s="18">
        <f t="shared" si="1712"/>
        <v>0</v>
      </c>
      <c r="CA610" s="18">
        <f t="shared" si="1664"/>
        <v>5216.3309999999992</v>
      </c>
      <c r="CB610" s="18">
        <f t="shared" si="1665"/>
        <v>0</v>
      </c>
      <c r="CC610" s="18">
        <f t="shared" si="1666"/>
        <v>0</v>
      </c>
      <c r="CD610" s="18">
        <f t="shared" si="1712"/>
        <v>0</v>
      </c>
      <c r="CE610" s="27"/>
      <c r="CF610" s="33"/>
    </row>
    <row r="611" spans="1:84" x14ac:dyDescent="0.3">
      <c r="A611" s="19" t="s">
        <v>1295</v>
      </c>
      <c r="B611" s="39">
        <v>620</v>
      </c>
      <c r="C611" s="41" t="s">
        <v>103</v>
      </c>
      <c r="D611" s="41" t="s">
        <v>5</v>
      </c>
      <c r="E611" s="14" t="s">
        <v>544</v>
      </c>
      <c r="F611" s="18"/>
      <c r="G611" s="18"/>
      <c r="H611" s="18"/>
      <c r="I611" s="18"/>
      <c r="J611" s="18"/>
      <c r="K611" s="18"/>
      <c r="L611" s="18">
        <f t="shared" si="1674"/>
        <v>0</v>
      </c>
      <c r="M611" s="18">
        <f t="shared" si="1675"/>
        <v>0</v>
      </c>
      <c r="N611" s="18">
        <f t="shared" si="1676"/>
        <v>0</v>
      </c>
      <c r="O611" s="18"/>
      <c r="P611" s="18"/>
      <c r="Q611" s="18"/>
      <c r="R611" s="18"/>
      <c r="S611" s="18"/>
      <c r="T611" s="18">
        <f t="shared" si="1594"/>
        <v>0</v>
      </c>
      <c r="U611" s="18">
        <f t="shared" si="1595"/>
        <v>0</v>
      </c>
      <c r="V611" s="18">
        <f t="shared" si="1596"/>
        <v>0</v>
      </c>
      <c r="W611" s="18"/>
      <c r="X611" s="18"/>
      <c r="Y611" s="18"/>
      <c r="Z611" s="18"/>
      <c r="AA611" s="18"/>
      <c r="AB611" s="18"/>
      <c r="AC611" s="18">
        <f t="shared" si="1608"/>
        <v>0</v>
      </c>
      <c r="AD611" s="18">
        <f t="shared" si="1609"/>
        <v>0</v>
      </c>
      <c r="AE611" s="18">
        <f t="shared" si="1610"/>
        <v>0</v>
      </c>
      <c r="AF611" s="18"/>
      <c r="AG611" s="18"/>
      <c r="AH611" s="18"/>
      <c r="AI611" s="18">
        <f t="shared" si="1571"/>
        <v>0</v>
      </c>
      <c r="AJ611" s="18">
        <f t="shared" si="1572"/>
        <v>0</v>
      </c>
      <c r="AK611" s="18">
        <f t="shared" si="1573"/>
        <v>0</v>
      </c>
      <c r="AL611" s="18"/>
      <c r="AM611" s="18">
        <f t="shared" si="1575"/>
        <v>0</v>
      </c>
      <c r="AN611" s="18">
        <f>913.375+3264.399</f>
        <v>4177.7739999999994</v>
      </c>
      <c r="AO611" s="18"/>
      <c r="AP611" s="18"/>
      <c r="AQ611" s="18">
        <f t="shared" si="1577"/>
        <v>4177.7739999999994</v>
      </c>
      <c r="AR611" s="18">
        <f t="shared" si="1578"/>
        <v>0</v>
      </c>
      <c r="AS611" s="18">
        <f t="shared" si="1579"/>
        <v>0</v>
      </c>
      <c r="AT611" s="18"/>
      <c r="AU611" s="18"/>
      <c r="AV611" s="18"/>
      <c r="AW611" s="18">
        <f t="shared" si="1581"/>
        <v>4177.7739999999994</v>
      </c>
      <c r="AX611" s="18">
        <f t="shared" si="1582"/>
        <v>0</v>
      </c>
      <c r="AY611" s="18">
        <f t="shared" si="1583"/>
        <v>0</v>
      </c>
      <c r="AZ611" s="18"/>
      <c r="BA611" s="18"/>
      <c r="BB611" s="18"/>
      <c r="BC611" s="18">
        <f t="shared" si="1704"/>
        <v>4177.7739999999994</v>
      </c>
      <c r="BD611" s="18">
        <f t="shared" si="1705"/>
        <v>0</v>
      </c>
      <c r="BE611" s="18">
        <f t="shared" si="1706"/>
        <v>0</v>
      </c>
      <c r="BF611" s="18"/>
      <c r="BG611" s="18"/>
      <c r="BH611" s="18"/>
      <c r="BI611" s="18">
        <f t="shared" si="1701"/>
        <v>4177.7739999999994</v>
      </c>
      <c r="BJ611" s="18">
        <f t="shared" si="1702"/>
        <v>0</v>
      </c>
      <c r="BK611" s="18">
        <f t="shared" si="1703"/>
        <v>0</v>
      </c>
      <c r="BL611" s="18">
        <v>1038.557</v>
      </c>
      <c r="BM611" s="18"/>
      <c r="BN611" s="18"/>
      <c r="BO611" s="18">
        <f t="shared" si="1667"/>
        <v>5216.3309999999992</v>
      </c>
      <c r="BP611" s="18">
        <f t="shared" si="1668"/>
        <v>0</v>
      </c>
      <c r="BQ611" s="18">
        <f t="shared" si="1669"/>
        <v>0</v>
      </c>
      <c r="BR611" s="18"/>
      <c r="BS611" s="18"/>
      <c r="BT611" s="18"/>
      <c r="BU611" s="18">
        <f t="shared" si="1670"/>
        <v>5216.3309999999992</v>
      </c>
      <c r="BV611" s="18">
        <f t="shared" si="1671"/>
        <v>0</v>
      </c>
      <c r="BW611" s="18">
        <f t="shared" si="1672"/>
        <v>0</v>
      </c>
      <c r="BX611" s="18"/>
      <c r="BY611" s="18"/>
      <c r="BZ611" s="18"/>
      <c r="CA611" s="18">
        <f t="shared" si="1664"/>
        <v>5216.3309999999992</v>
      </c>
      <c r="CB611" s="18">
        <f t="shared" si="1665"/>
        <v>0</v>
      </c>
      <c r="CC611" s="18">
        <f t="shared" si="1666"/>
        <v>0</v>
      </c>
      <c r="CD611" s="18"/>
      <c r="CE611" s="27"/>
      <c r="CF611" s="33"/>
    </row>
    <row r="612" spans="1:84" ht="31.2" x14ac:dyDescent="0.3">
      <c r="A612" s="19" t="s">
        <v>1643</v>
      </c>
      <c r="B612" s="39"/>
      <c r="C612" s="41"/>
      <c r="D612" s="41"/>
      <c r="E612" s="14" t="s">
        <v>1642</v>
      </c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>
        <f>BL613</f>
        <v>90.71</v>
      </c>
      <c r="BM612" s="18">
        <f t="shared" ref="BM612:CD614" si="1713">BM613</f>
        <v>0</v>
      </c>
      <c r="BN612" s="18">
        <f t="shared" si="1713"/>
        <v>0</v>
      </c>
      <c r="BO612" s="18">
        <f t="shared" si="1667"/>
        <v>90.71</v>
      </c>
      <c r="BP612" s="18">
        <f t="shared" si="1668"/>
        <v>0</v>
      </c>
      <c r="BQ612" s="18">
        <f t="shared" si="1669"/>
        <v>0</v>
      </c>
      <c r="BR612" s="18">
        <f t="shared" si="1713"/>
        <v>0</v>
      </c>
      <c r="BS612" s="18">
        <f t="shared" si="1713"/>
        <v>0</v>
      </c>
      <c r="BT612" s="18">
        <f t="shared" si="1713"/>
        <v>0</v>
      </c>
      <c r="BU612" s="18">
        <f t="shared" si="1670"/>
        <v>90.71</v>
      </c>
      <c r="BV612" s="18">
        <f t="shared" si="1671"/>
        <v>0</v>
      </c>
      <c r="BW612" s="18">
        <f t="shared" si="1672"/>
        <v>0</v>
      </c>
      <c r="BX612" s="18">
        <f t="shared" si="1713"/>
        <v>0</v>
      </c>
      <c r="BY612" s="18">
        <f t="shared" si="1713"/>
        <v>0</v>
      </c>
      <c r="BZ612" s="18">
        <f t="shared" si="1713"/>
        <v>0</v>
      </c>
      <c r="CA612" s="18">
        <f t="shared" si="1664"/>
        <v>90.71</v>
      </c>
      <c r="CB612" s="18">
        <f t="shared" si="1665"/>
        <v>0</v>
      </c>
      <c r="CC612" s="18">
        <f t="shared" si="1666"/>
        <v>0</v>
      </c>
      <c r="CD612" s="18">
        <f t="shared" si="1713"/>
        <v>0</v>
      </c>
      <c r="CE612" s="27"/>
      <c r="CF612" s="33"/>
    </row>
    <row r="613" spans="1:84" ht="46.8" x14ac:dyDescent="0.3">
      <c r="A613" s="19" t="s">
        <v>1643</v>
      </c>
      <c r="B613" s="39">
        <v>600</v>
      </c>
      <c r="C613" s="41"/>
      <c r="D613" s="41"/>
      <c r="E613" s="14" t="s">
        <v>554</v>
      </c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>
        <f>BL614</f>
        <v>90.71</v>
      </c>
      <c r="BM613" s="18">
        <f t="shared" si="1713"/>
        <v>0</v>
      </c>
      <c r="BN613" s="18">
        <f t="shared" si="1713"/>
        <v>0</v>
      </c>
      <c r="BO613" s="18">
        <f t="shared" si="1667"/>
        <v>90.71</v>
      </c>
      <c r="BP613" s="18">
        <f t="shared" si="1668"/>
        <v>0</v>
      </c>
      <c r="BQ613" s="18">
        <f t="shared" si="1669"/>
        <v>0</v>
      </c>
      <c r="BR613" s="18">
        <f t="shared" si="1713"/>
        <v>0</v>
      </c>
      <c r="BS613" s="18">
        <f t="shared" si="1713"/>
        <v>0</v>
      </c>
      <c r="BT613" s="18">
        <f t="shared" si="1713"/>
        <v>0</v>
      </c>
      <c r="BU613" s="18">
        <f t="shared" si="1670"/>
        <v>90.71</v>
      </c>
      <c r="BV613" s="18">
        <f t="shared" si="1671"/>
        <v>0</v>
      </c>
      <c r="BW613" s="18">
        <f t="shared" si="1672"/>
        <v>0</v>
      </c>
      <c r="BX613" s="18">
        <f t="shared" si="1713"/>
        <v>0</v>
      </c>
      <c r="BY613" s="18">
        <f t="shared" si="1713"/>
        <v>0</v>
      </c>
      <c r="BZ613" s="18">
        <f t="shared" si="1713"/>
        <v>0</v>
      </c>
      <c r="CA613" s="18">
        <f t="shared" si="1664"/>
        <v>90.71</v>
      </c>
      <c r="CB613" s="18">
        <f t="shared" si="1665"/>
        <v>0</v>
      </c>
      <c r="CC613" s="18">
        <f t="shared" si="1666"/>
        <v>0</v>
      </c>
      <c r="CD613" s="18">
        <f t="shared" si="1713"/>
        <v>0</v>
      </c>
      <c r="CE613" s="27"/>
      <c r="CF613" s="33"/>
    </row>
    <row r="614" spans="1:84" x14ac:dyDescent="0.3">
      <c r="A614" s="19" t="s">
        <v>1643</v>
      </c>
      <c r="B614" s="39">
        <v>620</v>
      </c>
      <c r="C614" s="41"/>
      <c r="D614" s="41"/>
      <c r="E614" s="14" t="s">
        <v>569</v>
      </c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>
        <f>BL615</f>
        <v>90.71</v>
      </c>
      <c r="BM614" s="18">
        <f t="shared" si="1713"/>
        <v>0</v>
      </c>
      <c r="BN614" s="18">
        <f t="shared" si="1713"/>
        <v>0</v>
      </c>
      <c r="BO614" s="18">
        <f t="shared" si="1667"/>
        <v>90.71</v>
      </c>
      <c r="BP614" s="18">
        <f t="shared" si="1668"/>
        <v>0</v>
      </c>
      <c r="BQ614" s="18">
        <f t="shared" si="1669"/>
        <v>0</v>
      </c>
      <c r="BR614" s="18">
        <f t="shared" si="1713"/>
        <v>0</v>
      </c>
      <c r="BS614" s="18">
        <f t="shared" si="1713"/>
        <v>0</v>
      </c>
      <c r="BT614" s="18">
        <f t="shared" si="1713"/>
        <v>0</v>
      </c>
      <c r="BU614" s="18">
        <f t="shared" si="1670"/>
        <v>90.71</v>
      </c>
      <c r="BV614" s="18">
        <f t="shared" si="1671"/>
        <v>0</v>
      </c>
      <c r="BW614" s="18">
        <f t="shared" si="1672"/>
        <v>0</v>
      </c>
      <c r="BX614" s="18">
        <f t="shared" si="1713"/>
        <v>0</v>
      </c>
      <c r="BY614" s="18">
        <f t="shared" si="1713"/>
        <v>0</v>
      </c>
      <c r="BZ614" s="18">
        <f t="shared" si="1713"/>
        <v>0</v>
      </c>
      <c r="CA614" s="18">
        <f t="shared" si="1664"/>
        <v>90.71</v>
      </c>
      <c r="CB614" s="18">
        <f t="shared" si="1665"/>
        <v>0</v>
      </c>
      <c r="CC614" s="18">
        <f t="shared" si="1666"/>
        <v>0</v>
      </c>
      <c r="CD614" s="18">
        <f t="shared" si="1713"/>
        <v>0</v>
      </c>
      <c r="CE614" s="27"/>
      <c r="CF614" s="33"/>
    </row>
    <row r="615" spans="1:84" x14ac:dyDescent="0.3">
      <c r="A615" s="19" t="s">
        <v>1643</v>
      </c>
      <c r="B615" s="39">
        <v>620</v>
      </c>
      <c r="C615" s="41" t="s">
        <v>103</v>
      </c>
      <c r="D615" s="41" t="s">
        <v>5</v>
      </c>
      <c r="E615" s="14" t="s">
        <v>544</v>
      </c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>
        <v>90.71</v>
      </c>
      <c r="BM615" s="18"/>
      <c r="BN615" s="18"/>
      <c r="BO615" s="18">
        <f t="shared" si="1667"/>
        <v>90.71</v>
      </c>
      <c r="BP615" s="18">
        <f t="shared" si="1668"/>
        <v>0</v>
      </c>
      <c r="BQ615" s="18">
        <f t="shared" si="1669"/>
        <v>0</v>
      </c>
      <c r="BR615" s="18"/>
      <c r="BS615" s="18"/>
      <c r="BT615" s="18"/>
      <c r="BU615" s="18">
        <f t="shared" si="1670"/>
        <v>90.71</v>
      </c>
      <c r="BV615" s="18">
        <f t="shared" si="1671"/>
        <v>0</v>
      </c>
      <c r="BW615" s="18">
        <f t="shared" si="1672"/>
        <v>0</v>
      </c>
      <c r="BX615" s="18"/>
      <c r="BY615" s="18"/>
      <c r="BZ615" s="18"/>
      <c r="CA615" s="18">
        <f t="shared" si="1664"/>
        <v>90.71</v>
      </c>
      <c r="CB615" s="18">
        <f t="shared" si="1665"/>
        <v>0</v>
      </c>
      <c r="CC615" s="18">
        <f t="shared" si="1666"/>
        <v>0</v>
      </c>
      <c r="CD615" s="18"/>
      <c r="CE615" s="27"/>
      <c r="CF615" s="33"/>
    </row>
    <row r="616" spans="1:84" ht="31.2" x14ac:dyDescent="0.3">
      <c r="A616" s="19" t="s">
        <v>1624</v>
      </c>
      <c r="B616" s="39"/>
      <c r="C616" s="41"/>
      <c r="D616" s="41"/>
      <c r="E616" s="14" t="s">
        <v>1613</v>
      </c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>
        <f>AZ617</f>
        <v>3613.5699999999997</v>
      </c>
      <c r="BA616" s="18">
        <f t="shared" ref="BA616:CD616" si="1714">BA617</f>
        <v>0</v>
      </c>
      <c r="BB616" s="18">
        <f t="shared" si="1714"/>
        <v>0</v>
      </c>
      <c r="BC616" s="18">
        <f t="shared" si="1704"/>
        <v>3613.5699999999997</v>
      </c>
      <c r="BD616" s="18">
        <f t="shared" si="1705"/>
        <v>0</v>
      </c>
      <c r="BE616" s="18">
        <f t="shared" si="1706"/>
        <v>0</v>
      </c>
      <c r="BF616" s="18">
        <f t="shared" si="1714"/>
        <v>0</v>
      </c>
      <c r="BG616" s="18">
        <f t="shared" si="1714"/>
        <v>0</v>
      </c>
      <c r="BH616" s="18">
        <f t="shared" si="1714"/>
        <v>0</v>
      </c>
      <c r="BI616" s="18">
        <f t="shared" si="1701"/>
        <v>3613.5699999999997</v>
      </c>
      <c r="BJ616" s="18">
        <f t="shared" si="1702"/>
        <v>0</v>
      </c>
      <c r="BK616" s="18">
        <f t="shared" si="1703"/>
        <v>0</v>
      </c>
      <c r="BL616" s="18">
        <f t="shared" si="1714"/>
        <v>0</v>
      </c>
      <c r="BM616" s="18">
        <f t="shared" si="1714"/>
        <v>0</v>
      </c>
      <c r="BN616" s="18">
        <f t="shared" si="1714"/>
        <v>0</v>
      </c>
      <c r="BO616" s="18">
        <f t="shared" si="1667"/>
        <v>3613.5699999999997</v>
      </c>
      <c r="BP616" s="18">
        <f t="shared" si="1668"/>
        <v>0</v>
      </c>
      <c r="BQ616" s="18">
        <f t="shared" si="1669"/>
        <v>0</v>
      </c>
      <c r="BR616" s="18">
        <f t="shared" si="1714"/>
        <v>0</v>
      </c>
      <c r="BS616" s="18">
        <f t="shared" si="1714"/>
        <v>0</v>
      </c>
      <c r="BT616" s="18">
        <f t="shared" si="1714"/>
        <v>0</v>
      </c>
      <c r="BU616" s="18">
        <f t="shared" si="1670"/>
        <v>3613.5699999999997</v>
      </c>
      <c r="BV616" s="18">
        <f t="shared" si="1671"/>
        <v>0</v>
      </c>
      <c r="BW616" s="18">
        <f t="shared" si="1672"/>
        <v>0</v>
      </c>
      <c r="BX616" s="18">
        <f t="shared" si="1714"/>
        <v>0</v>
      </c>
      <c r="BY616" s="18">
        <f t="shared" si="1714"/>
        <v>0</v>
      </c>
      <c r="BZ616" s="18">
        <f t="shared" si="1714"/>
        <v>0</v>
      </c>
      <c r="CA616" s="18">
        <f t="shared" si="1664"/>
        <v>3613.5699999999997</v>
      </c>
      <c r="CB616" s="18">
        <f t="shared" si="1665"/>
        <v>0</v>
      </c>
      <c r="CC616" s="18">
        <f t="shared" si="1666"/>
        <v>0</v>
      </c>
      <c r="CD616" s="18">
        <f t="shared" si="1714"/>
        <v>0</v>
      </c>
      <c r="CE616" s="27"/>
      <c r="CF616" s="33"/>
    </row>
    <row r="617" spans="1:84" ht="46.8" x14ac:dyDescent="0.3">
      <c r="A617" s="19" t="s">
        <v>1624</v>
      </c>
      <c r="B617" s="39">
        <v>600</v>
      </c>
      <c r="C617" s="41"/>
      <c r="D617" s="41"/>
      <c r="E617" s="14" t="s">
        <v>554</v>
      </c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>
        <f>AZ618+AZ620</f>
        <v>3613.5699999999997</v>
      </c>
      <c r="BA617" s="18">
        <f t="shared" ref="BA617:CD617" si="1715">BA618+BA620</f>
        <v>0</v>
      </c>
      <c r="BB617" s="18">
        <f t="shared" si="1715"/>
        <v>0</v>
      </c>
      <c r="BC617" s="18">
        <f t="shared" si="1704"/>
        <v>3613.5699999999997</v>
      </c>
      <c r="BD617" s="18">
        <f t="shared" si="1705"/>
        <v>0</v>
      </c>
      <c r="BE617" s="18">
        <f t="shared" si="1706"/>
        <v>0</v>
      </c>
      <c r="BF617" s="18">
        <f t="shared" ref="BF617:BH617" si="1716">BF618+BF620</f>
        <v>0</v>
      </c>
      <c r="BG617" s="18">
        <f t="shared" si="1716"/>
        <v>0</v>
      </c>
      <c r="BH617" s="18">
        <f t="shared" si="1716"/>
        <v>0</v>
      </c>
      <c r="BI617" s="18">
        <f t="shared" si="1701"/>
        <v>3613.5699999999997</v>
      </c>
      <c r="BJ617" s="18">
        <f t="shared" si="1702"/>
        <v>0</v>
      </c>
      <c r="BK617" s="18">
        <f t="shared" si="1703"/>
        <v>0</v>
      </c>
      <c r="BL617" s="18">
        <f t="shared" ref="BL617:BN617" si="1717">BL618+BL620</f>
        <v>0</v>
      </c>
      <c r="BM617" s="18">
        <f t="shared" si="1717"/>
        <v>0</v>
      </c>
      <c r="BN617" s="18">
        <f t="shared" si="1717"/>
        <v>0</v>
      </c>
      <c r="BO617" s="18">
        <f t="shared" si="1667"/>
        <v>3613.5699999999997</v>
      </c>
      <c r="BP617" s="18">
        <f t="shared" si="1668"/>
        <v>0</v>
      </c>
      <c r="BQ617" s="18">
        <f t="shared" si="1669"/>
        <v>0</v>
      </c>
      <c r="BR617" s="18">
        <f t="shared" ref="BR617:BT617" si="1718">BR618+BR620</f>
        <v>0</v>
      </c>
      <c r="BS617" s="18">
        <f t="shared" si="1718"/>
        <v>0</v>
      </c>
      <c r="BT617" s="18">
        <f t="shared" si="1718"/>
        <v>0</v>
      </c>
      <c r="BU617" s="18">
        <f t="shared" si="1670"/>
        <v>3613.5699999999997</v>
      </c>
      <c r="BV617" s="18">
        <f t="shared" si="1671"/>
        <v>0</v>
      </c>
      <c r="BW617" s="18">
        <f t="shared" si="1672"/>
        <v>0</v>
      </c>
      <c r="BX617" s="18">
        <f t="shared" ref="BX617:BZ617" si="1719">BX618+BX620</f>
        <v>0</v>
      </c>
      <c r="BY617" s="18">
        <f t="shared" si="1719"/>
        <v>0</v>
      </c>
      <c r="BZ617" s="18">
        <f t="shared" si="1719"/>
        <v>0</v>
      </c>
      <c r="CA617" s="18">
        <f t="shared" si="1664"/>
        <v>3613.5699999999997</v>
      </c>
      <c r="CB617" s="18">
        <f t="shared" si="1665"/>
        <v>0</v>
      </c>
      <c r="CC617" s="18">
        <f t="shared" si="1666"/>
        <v>0</v>
      </c>
      <c r="CD617" s="18">
        <f t="shared" si="1715"/>
        <v>0</v>
      </c>
      <c r="CE617" s="27"/>
      <c r="CF617" s="33"/>
    </row>
    <row r="618" spans="1:84" x14ac:dyDescent="0.3">
      <c r="A618" s="19" t="s">
        <v>1624</v>
      </c>
      <c r="B618" s="39">
        <v>610</v>
      </c>
      <c r="C618" s="41"/>
      <c r="D618" s="41"/>
      <c r="E618" s="14" t="s">
        <v>568</v>
      </c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>
        <f>AZ619</f>
        <v>1306.193</v>
      </c>
      <c r="BA618" s="18">
        <f t="shared" ref="BA618:CD618" si="1720">BA619</f>
        <v>0</v>
      </c>
      <c r="BB618" s="18">
        <f t="shared" si="1720"/>
        <v>0</v>
      </c>
      <c r="BC618" s="18">
        <f t="shared" si="1704"/>
        <v>1306.193</v>
      </c>
      <c r="BD618" s="18">
        <f t="shared" si="1705"/>
        <v>0</v>
      </c>
      <c r="BE618" s="18">
        <f t="shared" si="1706"/>
        <v>0</v>
      </c>
      <c r="BF618" s="18">
        <f t="shared" si="1720"/>
        <v>0</v>
      </c>
      <c r="BG618" s="18">
        <f t="shared" si="1720"/>
        <v>0</v>
      </c>
      <c r="BH618" s="18">
        <f t="shared" si="1720"/>
        <v>0</v>
      </c>
      <c r="BI618" s="18">
        <f t="shared" si="1701"/>
        <v>1306.193</v>
      </c>
      <c r="BJ618" s="18">
        <f t="shared" si="1702"/>
        <v>0</v>
      </c>
      <c r="BK618" s="18">
        <f t="shared" si="1703"/>
        <v>0</v>
      </c>
      <c r="BL618" s="18">
        <f t="shared" si="1720"/>
        <v>0</v>
      </c>
      <c r="BM618" s="18">
        <f t="shared" si="1720"/>
        <v>0</v>
      </c>
      <c r="BN618" s="18">
        <f t="shared" si="1720"/>
        <v>0</v>
      </c>
      <c r="BO618" s="18">
        <f t="shared" si="1667"/>
        <v>1306.193</v>
      </c>
      <c r="BP618" s="18">
        <f t="shared" si="1668"/>
        <v>0</v>
      </c>
      <c r="BQ618" s="18">
        <f t="shared" si="1669"/>
        <v>0</v>
      </c>
      <c r="BR618" s="18">
        <f t="shared" si="1720"/>
        <v>0</v>
      </c>
      <c r="BS618" s="18">
        <f t="shared" si="1720"/>
        <v>0</v>
      </c>
      <c r="BT618" s="18">
        <f t="shared" si="1720"/>
        <v>0</v>
      </c>
      <c r="BU618" s="18">
        <f t="shared" si="1670"/>
        <v>1306.193</v>
      </c>
      <c r="BV618" s="18">
        <f t="shared" si="1671"/>
        <v>0</v>
      </c>
      <c r="BW618" s="18">
        <f t="shared" si="1672"/>
        <v>0</v>
      </c>
      <c r="BX618" s="18">
        <f t="shared" si="1720"/>
        <v>0</v>
      </c>
      <c r="BY618" s="18">
        <f t="shared" si="1720"/>
        <v>0</v>
      </c>
      <c r="BZ618" s="18">
        <f t="shared" si="1720"/>
        <v>0</v>
      </c>
      <c r="CA618" s="18">
        <f t="shared" si="1664"/>
        <v>1306.193</v>
      </c>
      <c r="CB618" s="18">
        <f t="shared" si="1665"/>
        <v>0</v>
      </c>
      <c r="CC618" s="18">
        <f t="shared" si="1666"/>
        <v>0</v>
      </c>
      <c r="CD618" s="18">
        <f t="shared" si="1720"/>
        <v>0</v>
      </c>
      <c r="CE618" s="27"/>
      <c r="CF618" s="33"/>
    </row>
    <row r="619" spans="1:84" x14ac:dyDescent="0.3">
      <c r="A619" s="19" t="s">
        <v>1624</v>
      </c>
      <c r="B619" s="39">
        <v>610</v>
      </c>
      <c r="C619" s="41" t="s">
        <v>103</v>
      </c>
      <c r="D619" s="41" t="s">
        <v>5</v>
      </c>
      <c r="E619" s="14" t="s">
        <v>544</v>
      </c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>
        <v>1306.193</v>
      </c>
      <c r="BA619" s="18"/>
      <c r="BB619" s="18"/>
      <c r="BC619" s="18">
        <f t="shared" si="1704"/>
        <v>1306.193</v>
      </c>
      <c r="BD619" s="18">
        <f t="shared" si="1705"/>
        <v>0</v>
      </c>
      <c r="BE619" s="18">
        <f t="shared" si="1706"/>
        <v>0</v>
      </c>
      <c r="BF619" s="18"/>
      <c r="BG619" s="18"/>
      <c r="BH619" s="18"/>
      <c r="BI619" s="18">
        <f t="shared" si="1701"/>
        <v>1306.193</v>
      </c>
      <c r="BJ619" s="18">
        <f t="shared" si="1702"/>
        <v>0</v>
      </c>
      <c r="BK619" s="18">
        <f t="shared" si="1703"/>
        <v>0</v>
      </c>
      <c r="BL619" s="18"/>
      <c r="BM619" s="18"/>
      <c r="BN619" s="18"/>
      <c r="BO619" s="18">
        <f t="shared" si="1667"/>
        <v>1306.193</v>
      </c>
      <c r="BP619" s="18">
        <f t="shared" si="1668"/>
        <v>0</v>
      </c>
      <c r="BQ619" s="18">
        <f t="shared" si="1669"/>
        <v>0</v>
      </c>
      <c r="BR619" s="18"/>
      <c r="BS619" s="18"/>
      <c r="BT619" s="18"/>
      <c r="BU619" s="18">
        <f t="shared" si="1670"/>
        <v>1306.193</v>
      </c>
      <c r="BV619" s="18">
        <f t="shared" si="1671"/>
        <v>0</v>
      </c>
      <c r="BW619" s="18">
        <f t="shared" si="1672"/>
        <v>0</v>
      </c>
      <c r="BX619" s="18"/>
      <c r="BY619" s="18"/>
      <c r="BZ619" s="18"/>
      <c r="CA619" s="18">
        <f t="shared" si="1664"/>
        <v>1306.193</v>
      </c>
      <c r="CB619" s="18">
        <f t="shared" si="1665"/>
        <v>0</v>
      </c>
      <c r="CC619" s="18">
        <f t="shared" si="1666"/>
        <v>0</v>
      </c>
      <c r="CD619" s="18"/>
      <c r="CE619" s="27"/>
      <c r="CF619" s="33"/>
    </row>
    <row r="620" spans="1:84" x14ac:dyDescent="0.3">
      <c r="A620" s="19" t="s">
        <v>1624</v>
      </c>
      <c r="B620" s="39">
        <v>620</v>
      </c>
      <c r="C620" s="41"/>
      <c r="D620" s="41"/>
      <c r="E620" s="14" t="s">
        <v>569</v>
      </c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>
        <f>AZ621</f>
        <v>2307.377</v>
      </c>
      <c r="BA620" s="18">
        <f t="shared" ref="BA620:CD620" si="1721">BA621</f>
        <v>0</v>
      </c>
      <c r="BB620" s="18">
        <f t="shared" si="1721"/>
        <v>0</v>
      </c>
      <c r="BC620" s="18">
        <f t="shared" si="1704"/>
        <v>2307.377</v>
      </c>
      <c r="BD620" s="18">
        <f t="shared" si="1705"/>
        <v>0</v>
      </c>
      <c r="BE620" s="18">
        <f t="shared" si="1706"/>
        <v>0</v>
      </c>
      <c r="BF620" s="18">
        <f t="shared" si="1721"/>
        <v>0</v>
      </c>
      <c r="BG620" s="18">
        <f t="shared" si="1721"/>
        <v>0</v>
      </c>
      <c r="BH620" s="18">
        <f t="shared" si="1721"/>
        <v>0</v>
      </c>
      <c r="BI620" s="18">
        <f t="shared" si="1701"/>
        <v>2307.377</v>
      </c>
      <c r="BJ620" s="18">
        <f t="shared" si="1702"/>
        <v>0</v>
      </c>
      <c r="BK620" s="18">
        <f t="shared" si="1703"/>
        <v>0</v>
      </c>
      <c r="BL620" s="18">
        <f t="shared" si="1721"/>
        <v>0</v>
      </c>
      <c r="BM620" s="18">
        <f t="shared" si="1721"/>
        <v>0</v>
      </c>
      <c r="BN620" s="18">
        <f t="shared" si="1721"/>
        <v>0</v>
      </c>
      <c r="BO620" s="18">
        <f t="shared" si="1667"/>
        <v>2307.377</v>
      </c>
      <c r="BP620" s="18">
        <f t="shared" si="1668"/>
        <v>0</v>
      </c>
      <c r="BQ620" s="18">
        <f t="shared" si="1669"/>
        <v>0</v>
      </c>
      <c r="BR620" s="18">
        <f t="shared" si="1721"/>
        <v>0</v>
      </c>
      <c r="BS620" s="18">
        <f t="shared" si="1721"/>
        <v>0</v>
      </c>
      <c r="BT620" s="18">
        <f t="shared" si="1721"/>
        <v>0</v>
      </c>
      <c r="BU620" s="18">
        <f t="shared" si="1670"/>
        <v>2307.377</v>
      </c>
      <c r="BV620" s="18">
        <f t="shared" si="1671"/>
        <v>0</v>
      </c>
      <c r="BW620" s="18">
        <f t="shared" si="1672"/>
        <v>0</v>
      </c>
      <c r="BX620" s="18">
        <f t="shared" si="1721"/>
        <v>0</v>
      </c>
      <c r="BY620" s="18">
        <f t="shared" si="1721"/>
        <v>0</v>
      </c>
      <c r="BZ620" s="18">
        <f t="shared" si="1721"/>
        <v>0</v>
      </c>
      <c r="CA620" s="18">
        <f t="shared" si="1664"/>
        <v>2307.377</v>
      </c>
      <c r="CB620" s="18">
        <f t="shared" si="1665"/>
        <v>0</v>
      </c>
      <c r="CC620" s="18">
        <f t="shared" si="1666"/>
        <v>0</v>
      </c>
      <c r="CD620" s="18">
        <f t="shared" si="1721"/>
        <v>0</v>
      </c>
      <c r="CE620" s="27"/>
      <c r="CF620" s="33"/>
    </row>
    <row r="621" spans="1:84" x14ac:dyDescent="0.3">
      <c r="A621" s="19" t="s">
        <v>1624</v>
      </c>
      <c r="B621" s="39">
        <v>620</v>
      </c>
      <c r="C621" s="41" t="s">
        <v>103</v>
      </c>
      <c r="D621" s="41" t="s">
        <v>5</v>
      </c>
      <c r="E621" s="14" t="s">
        <v>544</v>
      </c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>
        <f>2259.228+48.149</f>
        <v>2307.377</v>
      </c>
      <c r="BA621" s="18"/>
      <c r="BB621" s="18"/>
      <c r="BC621" s="18">
        <f t="shared" si="1704"/>
        <v>2307.377</v>
      </c>
      <c r="BD621" s="18">
        <f t="shared" si="1705"/>
        <v>0</v>
      </c>
      <c r="BE621" s="18">
        <f t="shared" si="1706"/>
        <v>0</v>
      </c>
      <c r="BF621" s="18"/>
      <c r="BG621" s="18"/>
      <c r="BH621" s="18"/>
      <c r="BI621" s="18">
        <f t="shared" si="1701"/>
        <v>2307.377</v>
      </c>
      <c r="BJ621" s="18">
        <f t="shared" si="1702"/>
        <v>0</v>
      </c>
      <c r="BK621" s="18">
        <f t="shared" si="1703"/>
        <v>0</v>
      </c>
      <c r="BL621" s="18"/>
      <c r="BM621" s="18"/>
      <c r="BN621" s="18"/>
      <c r="BO621" s="18">
        <f t="shared" si="1667"/>
        <v>2307.377</v>
      </c>
      <c r="BP621" s="18">
        <f t="shared" si="1668"/>
        <v>0</v>
      </c>
      <c r="BQ621" s="18">
        <f t="shared" si="1669"/>
        <v>0</v>
      </c>
      <c r="BR621" s="18"/>
      <c r="BS621" s="18"/>
      <c r="BT621" s="18"/>
      <c r="BU621" s="18">
        <f t="shared" si="1670"/>
        <v>2307.377</v>
      </c>
      <c r="BV621" s="18">
        <f t="shared" si="1671"/>
        <v>0</v>
      </c>
      <c r="BW621" s="18">
        <f t="shared" si="1672"/>
        <v>0</v>
      </c>
      <c r="BX621" s="18"/>
      <c r="BY621" s="18"/>
      <c r="BZ621" s="18"/>
      <c r="CA621" s="18">
        <f t="shared" si="1664"/>
        <v>2307.377</v>
      </c>
      <c r="CB621" s="18">
        <f t="shared" si="1665"/>
        <v>0</v>
      </c>
      <c r="CC621" s="18">
        <f t="shared" si="1666"/>
        <v>0</v>
      </c>
      <c r="CD621" s="18"/>
      <c r="CE621" s="27"/>
      <c r="CF621" s="33"/>
    </row>
    <row r="622" spans="1:84" ht="46.8" x14ac:dyDescent="0.3">
      <c r="A622" s="41" t="s">
        <v>120</v>
      </c>
      <c r="B622" s="39"/>
      <c r="C622" s="41"/>
      <c r="D622" s="41"/>
      <c r="E622" s="14" t="s">
        <v>978</v>
      </c>
      <c r="F622" s="18">
        <f t="shared" ref="F622:K627" si="1722">F623</f>
        <v>21666.7</v>
      </c>
      <c r="G622" s="18">
        <f t="shared" si="1722"/>
        <v>21666.7</v>
      </c>
      <c r="H622" s="18">
        <f t="shared" si="1722"/>
        <v>21666.7</v>
      </c>
      <c r="I622" s="18">
        <f t="shared" si="1722"/>
        <v>0</v>
      </c>
      <c r="J622" s="18">
        <f t="shared" si="1722"/>
        <v>0</v>
      </c>
      <c r="K622" s="18">
        <f t="shared" si="1722"/>
        <v>0</v>
      </c>
      <c r="L622" s="18">
        <f t="shared" si="1674"/>
        <v>21666.7</v>
      </c>
      <c r="M622" s="18">
        <f t="shared" si="1675"/>
        <v>21666.7</v>
      </c>
      <c r="N622" s="18">
        <f t="shared" si="1676"/>
        <v>21666.7</v>
      </c>
      <c r="O622" s="18">
        <f t="shared" ref="O622:S627" si="1723">O623</f>
        <v>0</v>
      </c>
      <c r="P622" s="18">
        <f t="shared" si="1723"/>
        <v>0</v>
      </c>
      <c r="Q622" s="18">
        <f t="shared" si="1723"/>
        <v>0</v>
      </c>
      <c r="R622" s="18">
        <f t="shared" si="1723"/>
        <v>0</v>
      </c>
      <c r="S622" s="18">
        <f t="shared" si="1723"/>
        <v>0</v>
      </c>
      <c r="T622" s="18">
        <f t="shared" si="1594"/>
        <v>21666.7</v>
      </c>
      <c r="U622" s="18">
        <f t="shared" si="1595"/>
        <v>21666.7</v>
      </c>
      <c r="V622" s="18">
        <f t="shared" si="1596"/>
        <v>21666.7</v>
      </c>
      <c r="W622" s="18">
        <f t="shared" ref="W622:AV622" si="1724">W623</f>
        <v>0</v>
      </c>
      <c r="X622" s="18">
        <f t="shared" si="1724"/>
        <v>0</v>
      </c>
      <c r="Y622" s="18">
        <f t="shared" si="1724"/>
        <v>0</v>
      </c>
      <c r="Z622" s="18">
        <f t="shared" si="1724"/>
        <v>0</v>
      </c>
      <c r="AA622" s="18">
        <f t="shared" si="1724"/>
        <v>0</v>
      </c>
      <c r="AB622" s="18">
        <f t="shared" si="1724"/>
        <v>0</v>
      </c>
      <c r="AC622" s="18">
        <f t="shared" si="1608"/>
        <v>21666.7</v>
      </c>
      <c r="AD622" s="18">
        <f t="shared" si="1609"/>
        <v>21666.7</v>
      </c>
      <c r="AE622" s="18">
        <f t="shared" si="1610"/>
        <v>21666.7</v>
      </c>
      <c r="AF622" s="18">
        <f t="shared" si="1724"/>
        <v>0</v>
      </c>
      <c r="AG622" s="18">
        <f t="shared" si="1724"/>
        <v>0</v>
      </c>
      <c r="AH622" s="18">
        <f t="shared" si="1724"/>
        <v>0</v>
      </c>
      <c r="AI622" s="18">
        <f t="shared" si="1571"/>
        <v>21666.7</v>
      </c>
      <c r="AJ622" s="18">
        <f t="shared" si="1572"/>
        <v>21666.7</v>
      </c>
      <c r="AK622" s="18">
        <f t="shared" si="1573"/>
        <v>21666.7</v>
      </c>
      <c r="AL622" s="18">
        <f t="shared" si="1724"/>
        <v>0</v>
      </c>
      <c r="AM622" s="18">
        <f t="shared" si="1575"/>
        <v>21666.7</v>
      </c>
      <c r="AN622" s="18">
        <f t="shared" si="1724"/>
        <v>0</v>
      </c>
      <c r="AO622" s="18">
        <f t="shared" si="1724"/>
        <v>0</v>
      </c>
      <c r="AP622" s="18">
        <f t="shared" si="1724"/>
        <v>0</v>
      </c>
      <c r="AQ622" s="18">
        <f t="shared" si="1577"/>
        <v>21666.7</v>
      </c>
      <c r="AR622" s="18">
        <f t="shared" si="1578"/>
        <v>21666.7</v>
      </c>
      <c r="AS622" s="18">
        <f t="shared" si="1579"/>
        <v>21666.7</v>
      </c>
      <c r="AT622" s="18">
        <f t="shared" si="1724"/>
        <v>0</v>
      </c>
      <c r="AU622" s="18">
        <f t="shared" si="1724"/>
        <v>0</v>
      </c>
      <c r="AV622" s="18">
        <f t="shared" si="1724"/>
        <v>0</v>
      </c>
      <c r="AW622" s="18">
        <f t="shared" si="1581"/>
        <v>21666.7</v>
      </c>
      <c r="AX622" s="18">
        <f t="shared" si="1582"/>
        <v>21666.7</v>
      </c>
      <c r="AY622" s="18">
        <f t="shared" si="1583"/>
        <v>21666.7</v>
      </c>
      <c r="AZ622" s="18">
        <f>AZ623+AZ633</f>
        <v>160.041</v>
      </c>
      <c r="BA622" s="18">
        <f t="shared" ref="BA622:BB622" si="1725">BA623+BA633</f>
        <v>0</v>
      </c>
      <c r="BB622" s="18">
        <f t="shared" si="1725"/>
        <v>0</v>
      </c>
      <c r="BC622" s="18">
        <f t="shared" si="1704"/>
        <v>21826.741000000002</v>
      </c>
      <c r="BD622" s="18">
        <f t="shared" si="1705"/>
        <v>21666.7</v>
      </c>
      <c r="BE622" s="18">
        <f t="shared" si="1706"/>
        <v>21666.7</v>
      </c>
      <c r="BF622" s="18">
        <f t="shared" ref="BF622:BH622" si="1726">BF623+BF633</f>
        <v>0</v>
      </c>
      <c r="BG622" s="18">
        <f t="shared" si="1726"/>
        <v>0</v>
      </c>
      <c r="BH622" s="18">
        <f t="shared" si="1726"/>
        <v>0</v>
      </c>
      <c r="BI622" s="18">
        <f t="shared" si="1701"/>
        <v>21826.741000000002</v>
      </c>
      <c r="BJ622" s="18">
        <f t="shared" si="1702"/>
        <v>21666.7</v>
      </c>
      <c r="BK622" s="18">
        <f t="shared" si="1703"/>
        <v>21666.7</v>
      </c>
      <c r="BL622" s="18">
        <f t="shared" ref="BL622:BN622" si="1727">BL623+BL633</f>
        <v>0</v>
      </c>
      <c r="BM622" s="18">
        <f t="shared" si="1727"/>
        <v>0</v>
      </c>
      <c r="BN622" s="18">
        <f t="shared" si="1727"/>
        <v>0</v>
      </c>
      <c r="BO622" s="18">
        <f t="shared" si="1667"/>
        <v>21826.741000000002</v>
      </c>
      <c r="BP622" s="18">
        <f t="shared" si="1668"/>
        <v>21666.7</v>
      </c>
      <c r="BQ622" s="18">
        <f t="shared" si="1669"/>
        <v>21666.7</v>
      </c>
      <c r="BR622" s="18">
        <f t="shared" ref="BR622:BT622" si="1728">BR623+BR633</f>
        <v>0</v>
      </c>
      <c r="BS622" s="18">
        <f t="shared" si="1728"/>
        <v>0</v>
      </c>
      <c r="BT622" s="18">
        <f t="shared" si="1728"/>
        <v>0</v>
      </c>
      <c r="BU622" s="18">
        <f t="shared" si="1670"/>
        <v>21826.741000000002</v>
      </c>
      <c r="BV622" s="18">
        <f t="shared" si="1671"/>
        <v>21666.7</v>
      </c>
      <c r="BW622" s="18">
        <f t="shared" si="1672"/>
        <v>21666.7</v>
      </c>
      <c r="BX622" s="18">
        <f>BX623+BX633+BX629</f>
        <v>597.73299999999995</v>
      </c>
      <c r="BY622" s="18">
        <f t="shared" ref="BY622:CD622" si="1729">BY623+BY633+BY629</f>
        <v>0</v>
      </c>
      <c r="BZ622" s="18">
        <f t="shared" si="1729"/>
        <v>0</v>
      </c>
      <c r="CA622" s="18">
        <f t="shared" si="1664"/>
        <v>22424.474000000002</v>
      </c>
      <c r="CB622" s="18">
        <f t="shared" si="1665"/>
        <v>21666.7</v>
      </c>
      <c r="CC622" s="18">
        <f t="shared" si="1666"/>
        <v>21666.7</v>
      </c>
      <c r="CD622" s="18">
        <f t="shared" si="1729"/>
        <v>0</v>
      </c>
      <c r="CE622" s="27"/>
      <c r="CF622" s="33"/>
    </row>
    <row r="623" spans="1:84" ht="46.8" x14ac:dyDescent="0.3">
      <c r="A623" s="41" t="s">
        <v>119</v>
      </c>
      <c r="B623" s="39"/>
      <c r="C623" s="41"/>
      <c r="D623" s="41"/>
      <c r="E623" s="14" t="s">
        <v>599</v>
      </c>
      <c r="F623" s="18">
        <f t="shared" si="1722"/>
        <v>21666.7</v>
      </c>
      <c r="G623" s="18">
        <f t="shared" si="1722"/>
        <v>21666.7</v>
      </c>
      <c r="H623" s="18">
        <f t="shared" si="1722"/>
        <v>21666.7</v>
      </c>
      <c r="I623" s="18">
        <f t="shared" si="1722"/>
        <v>0</v>
      </c>
      <c r="J623" s="18">
        <f t="shared" si="1722"/>
        <v>0</v>
      </c>
      <c r="K623" s="18">
        <f t="shared" si="1722"/>
        <v>0</v>
      </c>
      <c r="L623" s="18">
        <f t="shared" si="1674"/>
        <v>21666.7</v>
      </c>
      <c r="M623" s="18">
        <f t="shared" si="1675"/>
        <v>21666.7</v>
      </c>
      <c r="N623" s="18">
        <f t="shared" si="1676"/>
        <v>21666.7</v>
      </c>
      <c r="O623" s="18">
        <f t="shared" si="1723"/>
        <v>0</v>
      </c>
      <c r="P623" s="18">
        <f t="shared" si="1723"/>
        <v>0</v>
      </c>
      <c r="Q623" s="18">
        <f t="shared" si="1723"/>
        <v>0</v>
      </c>
      <c r="R623" s="18">
        <f t="shared" si="1723"/>
        <v>0</v>
      </c>
      <c r="S623" s="18">
        <f t="shared" si="1723"/>
        <v>0</v>
      </c>
      <c r="T623" s="18">
        <f t="shared" si="1594"/>
        <v>21666.7</v>
      </c>
      <c r="U623" s="18">
        <f t="shared" si="1595"/>
        <v>21666.7</v>
      </c>
      <c r="V623" s="18">
        <f t="shared" si="1596"/>
        <v>21666.7</v>
      </c>
      <c r="W623" s="18">
        <f t="shared" ref="W623:CD627" si="1730">W624</f>
        <v>0</v>
      </c>
      <c r="X623" s="18">
        <f t="shared" si="1730"/>
        <v>0</v>
      </c>
      <c r="Y623" s="18">
        <f t="shared" si="1730"/>
        <v>0</v>
      </c>
      <c r="Z623" s="18">
        <f t="shared" si="1730"/>
        <v>0</v>
      </c>
      <c r="AA623" s="18">
        <f t="shared" si="1730"/>
        <v>0</v>
      </c>
      <c r="AB623" s="18">
        <f t="shared" si="1730"/>
        <v>0</v>
      </c>
      <c r="AC623" s="18">
        <f t="shared" si="1608"/>
        <v>21666.7</v>
      </c>
      <c r="AD623" s="18">
        <f t="shared" si="1609"/>
        <v>21666.7</v>
      </c>
      <c r="AE623" s="18">
        <f t="shared" si="1610"/>
        <v>21666.7</v>
      </c>
      <c r="AF623" s="18">
        <f t="shared" si="1730"/>
        <v>0</v>
      </c>
      <c r="AG623" s="18">
        <f t="shared" si="1730"/>
        <v>0</v>
      </c>
      <c r="AH623" s="18">
        <f t="shared" si="1730"/>
        <v>0</v>
      </c>
      <c r="AI623" s="18">
        <f t="shared" si="1571"/>
        <v>21666.7</v>
      </c>
      <c r="AJ623" s="18">
        <f t="shared" si="1572"/>
        <v>21666.7</v>
      </c>
      <c r="AK623" s="18">
        <f t="shared" si="1573"/>
        <v>21666.7</v>
      </c>
      <c r="AL623" s="18">
        <f t="shared" si="1730"/>
        <v>0</v>
      </c>
      <c r="AM623" s="18">
        <f t="shared" si="1575"/>
        <v>21666.7</v>
      </c>
      <c r="AN623" s="18">
        <f t="shared" si="1730"/>
        <v>0</v>
      </c>
      <c r="AO623" s="18">
        <f t="shared" si="1730"/>
        <v>0</v>
      </c>
      <c r="AP623" s="18">
        <f t="shared" si="1730"/>
        <v>0</v>
      </c>
      <c r="AQ623" s="18">
        <f t="shared" si="1577"/>
        <v>21666.7</v>
      </c>
      <c r="AR623" s="18">
        <f t="shared" si="1578"/>
        <v>21666.7</v>
      </c>
      <c r="AS623" s="18">
        <f t="shared" si="1579"/>
        <v>21666.7</v>
      </c>
      <c r="AT623" s="18">
        <f t="shared" si="1730"/>
        <v>0</v>
      </c>
      <c r="AU623" s="18">
        <f t="shared" si="1730"/>
        <v>0</v>
      </c>
      <c r="AV623" s="18">
        <f t="shared" si="1730"/>
        <v>0</v>
      </c>
      <c r="AW623" s="18">
        <f t="shared" si="1581"/>
        <v>21666.7</v>
      </c>
      <c r="AX623" s="18">
        <f t="shared" si="1582"/>
        <v>21666.7</v>
      </c>
      <c r="AY623" s="18">
        <f t="shared" si="1583"/>
        <v>21666.7</v>
      </c>
      <c r="AZ623" s="18">
        <f t="shared" si="1730"/>
        <v>0</v>
      </c>
      <c r="BA623" s="18">
        <f t="shared" si="1730"/>
        <v>0</v>
      </c>
      <c r="BB623" s="18">
        <f t="shared" si="1730"/>
        <v>0</v>
      </c>
      <c r="BC623" s="18">
        <f t="shared" si="1704"/>
        <v>21666.7</v>
      </c>
      <c r="BD623" s="18">
        <f t="shared" si="1705"/>
        <v>21666.7</v>
      </c>
      <c r="BE623" s="18">
        <f t="shared" si="1706"/>
        <v>21666.7</v>
      </c>
      <c r="BF623" s="18">
        <f t="shared" si="1730"/>
        <v>0</v>
      </c>
      <c r="BG623" s="18">
        <f t="shared" si="1730"/>
        <v>0</v>
      </c>
      <c r="BH623" s="18">
        <f t="shared" si="1730"/>
        <v>0</v>
      </c>
      <c r="BI623" s="18">
        <f t="shared" si="1701"/>
        <v>21666.7</v>
      </c>
      <c r="BJ623" s="18">
        <f t="shared" si="1702"/>
        <v>21666.7</v>
      </c>
      <c r="BK623" s="18">
        <f t="shared" si="1703"/>
        <v>21666.7</v>
      </c>
      <c r="BL623" s="18">
        <f t="shared" si="1730"/>
        <v>0</v>
      </c>
      <c r="BM623" s="18">
        <f t="shared" si="1730"/>
        <v>0</v>
      </c>
      <c r="BN623" s="18">
        <f t="shared" si="1730"/>
        <v>0</v>
      </c>
      <c r="BO623" s="18">
        <f t="shared" si="1667"/>
        <v>21666.7</v>
      </c>
      <c r="BP623" s="18">
        <f t="shared" si="1668"/>
        <v>21666.7</v>
      </c>
      <c r="BQ623" s="18">
        <f t="shared" si="1669"/>
        <v>21666.7</v>
      </c>
      <c r="BR623" s="18">
        <f t="shared" si="1730"/>
        <v>0</v>
      </c>
      <c r="BS623" s="18">
        <f t="shared" si="1730"/>
        <v>0</v>
      </c>
      <c r="BT623" s="18">
        <f t="shared" si="1730"/>
        <v>0</v>
      </c>
      <c r="BU623" s="18">
        <f t="shared" si="1670"/>
        <v>21666.7</v>
      </c>
      <c r="BV623" s="18">
        <f t="shared" si="1671"/>
        <v>21666.7</v>
      </c>
      <c r="BW623" s="18">
        <f t="shared" si="1672"/>
        <v>21666.7</v>
      </c>
      <c r="BX623" s="18">
        <f t="shared" si="1730"/>
        <v>0</v>
      </c>
      <c r="BY623" s="18">
        <f t="shared" si="1730"/>
        <v>0</v>
      </c>
      <c r="BZ623" s="18">
        <f t="shared" si="1730"/>
        <v>0</v>
      </c>
      <c r="CA623" s="18">
        <f t="shared" si="1664"/>
        <v>21666.7</v>
      </c>
      <c r="CB623" s="18">
        <f t="shared" si="1665"/>
        <v>21666.7</v>
      </c>
      <c r="CC623" s="18">
        <f t="shared" si="1666"/>
        <v>21666.7</v>
      </c>
      <c r="CD623" s="18">
        <f t="shared" si="1730"/>
        <v>0</v>
      </c>
      <c r="CE623" s="27"/>
      <c r="CF623" s="33"/>
    </row>
    <row r="624" spans="1:84" ht="46.8" x14ac:dyDescent="0.3">
      <c r="A624" s="41" t="s">
        <v>119</v>
      </c>
      <c r="B624" s="39">
        <v>600</v>
      </c>
      <c r="C624" s="41"/>
      <c r="D624" s="41"/>
      <c r="E624" s="14" t="s">
        <v>554</v>
      </c>
      <c r="F624" s="18">
        <f t="shared" ref="F624:K624" si="1731">F627+F625</f>
        <v>21666.7</v>
      </c>
      <c r="G624" s="18">
        <f t="shared" si="1731"/>
        <v>21666.7</v>
      </c>
      <c r="H624" s="18">
        <f t="shared" si="1731"/>
        <v>21666.7</v>
      </c>
      <c r="I624" s="18">
        <f t="shared" si="1731"/>
        <v>0</v>
      </c>
      <c r="J624" s="18">
        <f t="shared" si="1731"/>
        <v>0</v>
      </c>
      <c r="K624" s="18">
        <f t="shared" si="1731"/>
        <v>0</v>
      </c>
      <c r="L624" s="18">
        <f t="shared" si="1674"/>
        <v>21666.7</v>
      </c>
      <c r="M624" s="18">
        <f t="shared" si="1675"/>
        <v>21666.7</v>
      </c>
      <c r="N624" s="18">
        <f t="shared" si="1676"/>
        <v>21666.7</v>
      </c>
      <c r="O624" s="18">
        <f t="shared" ref="O624:S624" si="1732">O627+O625</f>
        <v>0</v>
      </c>
      <c r="P624" s="18">
        <f t="shared" si="1732"/>
        <v>0</v>
      </c>
      <c r="Q624" s="18">
        <f t="shared" si="1732"/>
        <v>0</v>
      </c>
      <c r="R624" s="18">
        <f t="shared" si="1732"/>
        <v>0</v>
      </c>
      <c r="S624" s="18">
        <f t="shared" si="1732"/>
        <v>0</v>
      </c>
      <c r="T624" s="18">
        <f t="shared" si="1594"/>
        <v>21666.7</v>
      </c>
      <c r="U624" s="18">
        <f t="shared" si="1595"/>
        <v>21666.7</v>
      </c>
      <c r="V624" s="18">
        <f t="shared" si="1596"/>
        <v>21666.7</v>
      </c>
      <c r="W624" s="18">
        <f t="shared" ref="W624:CD624" si="1733">W627+W625</f>
        <v>0</v>
      </c>
      <c r="X624" s="18">
        <f t="shared" ref="X624:AB624" si="1734">X627+X625</f>
        <v>0</v>
      </c>
      <c r="Y624" s="18">
        <f t="shared" si="1734"/>
        <v>0</v>
      </c>
      <c r="Z624" s="18">
        <f t="shared" si="1734"/>
        <v>0</v>
      </c>
      <c r="AA624" s="18">
        <f t="shared" si="1734"/>
        <v>0</v>
      </c>
      <c r="AB624" s="18">
        <f t="shared" si="1734"/>
        <v>0</v>
      </c>
      <c r="AC624" s="18">
        <f t="shared" si="1608"/>
        <v>21666.7</v>
      </c>
      <c r="AD624" s="18">
        <f t="shared" si="1609"/>
        <v>21666.7</v>
      </c>
      <c r="AE624" s="18">
        <f t="shared" si="1610"/>
        <v>21666.7</v>
      </c>
      <c r="AF624" s="18">
        <f t="shared" ref="AF624:AH624" si="1735">AF627+AF625</f>
        <v>0</v>
      </c>
      <c r="AG624" s="18">
        <f t="shared" si="1735"/>
        <v>0</v>
      </c>
      <c r="AH624" s="18">
        <f t="shared" si="1735"/>
        <v>0</v>
      </c>
      <c r="AI624" s="18">
        <f t="shared" si="1571"/>
        <v>21666.7</v>
      </c>
      <c r="AJ624" s="18">
        <f t="shared" si="1572"/>
        <v>21666.7</v>
      </c>
      <c r="AK624" s="18">
        <f t="shared" si="1573"/>
        <v>21666.7</v>
      </c>
      <c r="AL624" s="18">
        <f t="shared" ref="AL624" si="1736">AL627+AL625</f>
        <v>0</v>
      </c>
      <c r="AM624" s="18">
        <f t="shared" si="1575"/>
        <v>21666.7</v>
      </c>
      <c r="AN624" s="18">
        <f t="shared" ref="AN624:AP624" si="1737">AN627+AN625</f>
        <v>0</v>
      </c>
      <c r="AO624" s="18">
        <f t="shared" si="1737"/>
        <v>0</v>
      </c>
      <c r="AP624" s="18">
        <f t="shared" si="1737"/>
        <v>0</v>
      </c>
      <c r="AQ624" s="18">
        <f t="shared" si="1577"/>
        <v>21666.7</v>
      </c>
      <c r="AR624" s="18">
        <f t="shared" si="1578"/>
        <v>21666.7</v>
      </c>
      <c r="AS624" s="18">
        <f t="shared" si="1579"/>
        <v>21666.7</v>
      </c>
      <c r="AT624" s="18">
        <f t="shared" ref="AT624:AV624" si="1738">AT627+AT625</f>
        <v>0</v>
      </c>
      <c r="AU624" s="18">
        <f t="shared" si="1738"/>
        <v>0</v>
      </c>
      <c r="AV624" s="18">
        <f t="shared" si="1738"/>
        <v>0</v>
      </c>
      <c r="AW624" s="18">
        <f t="shared" si="1581"/>
        <v>21666.7</v>
      </c>
      <c r="AX624" s="18">
        <f t="shared" si="1582"/>
        <v>21666.7</v>
      </c>
      <c r="AY624" s="18">
        <f t="shared" si="1583"/>
        <v>21666.7</v>
      </c>
      <c r="AZ624" s="18">
        <f t="shared" ref="AZ624:BB624" si="1739">AZ627+AZ625</f>
        <v>0</v>
      </c>
      <c r="BA624" s="18">
        <f t="shared" si="1739"/>
        <v>0</v>
      </c>
      <c r="BB624" s="18">
        <f t="shared" si="1739"/>
        <v>0</v>
      </c>
      <c r="BC624" s="18">
        <f t="shared" si="1704"/>
        <v>21666.7</v>
      </c>
      <c r="BD624" s="18">
        <f t="shared" si="1705"/>
        <v>21666.7</v>
      </c>
      <c r="BE624" s="18">
        <f t="shared" si="1706"/>
        <v>21666.7</v>
      </c>
      <c r="BF624" s="18">
        <f t="shared" ref="BF624:BH624" si="1740">BF627+BF625</f>
        <v>0</v>
      </c>
      <c r="BG624" s="18">
        <f t="shared" si="1740"/>
        <v>0</v>
      </c>
      <c r="BH624" s="18">
        <f t="shared" si="1740"/>
        <v>0</v>
      </c>
      <c r="BI624" s="18">
        <f t="shared" si="1701"/>
        <v>21666.7</v>
      </c>
      <c r="BJ624" s="18">
        <f t="shared" si="1702"/>
        <v>21666.7</v>
      </c>
      <c r="BK624" s="18">
        <f t="shared" si="1703"/>
        <v>21666.7</v>
      </c>
      <c r="BL624" s="18">
        <f t="shared" ref="BL624:BN624" si="1741">BL627+BL625</f>
        <v>0</v>
      </c>
      <c r="BM624" s="18">
        <f t="shared" si="1741"/>
        <v>0</v>
      </c>
      <c r="BN624" s="18">
        <f t="shared" si="1741"/>
        <v>0</v>
      </c>
      <c r="BO624" s="18">
        <f t="shared" si="1667"/>
        <v>21666.7</v>
      </c>
      <c r="BP624" s="18">
        <f t="shared" si="1668"/>
        <v>21666.7</v>
      </c>
      <c r="BQ624" s="18">
        <f t="shared" si="1669"/>
        <v>21666.7</v>
      </c>
      <c r="BR624" s="18">
        <f t="shared" ref="BR624:BT624" si="1742">BR627+BR625</f>
        <v>0</v>
      </c>
      <c r="BS624" s="18">
        <f t="shared" si="1742"/>
        <v>0</v>
      </c>
      <c r="BT624" s="18">
        <f t="shared" si="1742"/>
        <v>0</v>
      </c>
      <c r="BU624" s="18">
        <f t="shared" si="1670"/>
        <v>21666.7</v>
      </c>
      <c r="BV624" s="18">
        <f t="shared" si="1671"/>
        <v>21666.7</v>
      </c>
      <c r="BW624" s="18">
        <f t="shared" si="1672"/>
        <v>21666.7</v>
      </c>
      <c r="BX624" s="18">
        <f t="shared" ref="BX624:BZ624" si="1743">BX627+BX625</f>
        <v>0</v>
      </c>
      <c r="BY624" s="18">
        <f t="shared" si="1743"/>
        <v>0</v>
      </c>
      <c r="BZ624" s="18">
        <f t="shared" si="1743"/>
        <v>0</v>
      </c>
      <c r="CA624" s="18">
        <f t="shared" si="1664"/>
        <v>21666.7</v>
      </c>
      <c r="CB624" s="18">
        <f t="shared" si="1665"/>
        <v>21666.7</v>
      </c>
      <c r="CC624" s="18">
        <f t="shared" si="1666"/>
        <v>21666.7</v>
      </c>
      <c r="CD624" s="18">
        <f t="shared" si="1733"/>
        <v>0</v>
      </c>
      <c r="CE624" s="27"/>
      <c r="CF624" s="33"/>
    </row>
    <row r="625" spans="1:84" x14ac:dyDescent="0.3">
      <c r="A625" s="41" t="s">
        <v>119</v>
      </c>
      <c r="B625" s="39">
        <v>610</v>
      </c>
      <c r="C625" s="41"/>
      <c r="D625" s="41"/>
      <c r="E625" s="14" t="s">
        <v>568</v>
      </c>
      <c r="F625" s="18">
        <f t="shared" ref="F625:K625" si="1744">F626</f>
        <v>4161.5</v>
      </c>
      <c r="G625" s="18">
        <f t="shared" si="1744"/>
        <v>4161.5</v>
      </c>
      <c r="H625" s="18">
        <f t="shared" si="1744"/>
        <v>4161.5</v>
      </c>
      <c r="I625" s="18">
        <f t="shared" si="1744"/>
        <v>0</v>
      </c>
      <c r="J625" s="18">
        <f t="shared" si="1744"/>
        <v>0</v>
      </c>
      <c r="K625" s="18">
        <f t="shared" si="1744"/>
        <v>0</v>
      </c>
      <c r="L625" s="18">
        <f t="shared" si="1674"/>
        <v>4161.5</v>
      </c>
      <c r="M625" s="18">
        <f t="shared" si="1675"/>
        <v>4161.5</v>
      </c>
      <c r="N625" s="18">
        <f t="shared" si="1676"/>
        <v>4161.5</v>
      </c>
      <c r="O625" s="18">
        <f t="shared" ref="O625:S625" si="1745">O626</f>
        <v>0</v>
      </c>
      <c r="P625" s="18">
        <f t="shared" si="1745"/>
        <v>0</v>
      </c>
      <c r="Q625" s="18">
        <f t="shared" si="1745"/>
        <v>0</v>
      </c>
      <c r="R625" s="18">
        <f t="shared" si="1745"/>
        <v>0</v>
      </c>
      <c r="S625" s="18">
        <f t="shared" si="1745"/>
        <v>0</v>
      </c>
      <c r="T625" s="18">
        <f t="shared" si="1594"/>
        <v>4161.5</v>
      </c>
      <c r="U625" s="18">
        <f t="shared" si="1595"/>
        <v>4161.5</v>
      </c>
      <c r="V625" s="18">
        <f t="shared" si="1596"/>
        <v>4161.5</v>
      </c>
      <c r="W625" s="18">
        <f t="shared" ref="W625:CD625" si="1746">W626</f>
        <v>0</v>
      </c>
      <c r="X625" s="18">
        <f t="shared" si="1746"/>
        <v>0</v>
      </c>
      <c r="Y625" s="18">
        <f t="shared" si="1746"/>
        <v>0</v>
      </c>
      <c r="Z625" s="18">
        <f t="shared" si="1746"/>
        <v>0</v>
      </c>
      <c r="AA625" s="18">
        <f t="shared" si="1746"/>
        <v>0</v>
      </c>
      <c r="AB625" s="18">
        <f t="shared" si="1746"/>
        <v>0</v>
      </c>
      <c r="AC625" s="18">
        <f t="shared" si="1608"/>
        <v>4161.5</v>
      </c>
      <c r="AD625" s="18">
        <f t="shared" si="1609"/>
        <v>4161.5</v>
      </c>
      <c r="AE625" s="18">
        <f t="shared" si="1610"/>
        <v>4161.5</v>
      </c>
      <c r="AF625" s="18">
        <f t="shared" si="1746"/>
        <v>0</v>
      </c>
      <c r="AG625" s="18">
        <f t="shared" si="1746"/>
        <v>0</v>
      </c>
      <c r="AH625" s="18">
        <f t="shared" si="1746"/>
        <v>0</v>
      </c>
      <c r="AI625" s="18">
        <f t="shared" si="1571"/>
        <v>4161.5</v>
      </c>
      <c r="AJ625" s="18">
        <f t="shared" si="1572"/>
        <v>4161.5</v>
      </c>
      <c r="AK625" s="18">
        <f t="shared" si="1573"/>
        <v>4161.5</v>
      </c>
      <c r="AL625" s="18">
        <f t="shared" si="1746"/>
        <v>0</v>
      </c>
      <c r="AM625" s="18">
        <f t="shared" si="1575"/>
        <v>4161.5</v>
      </c>
      <c r="AN625" s="18">
        <f t="shared" si="1746"/>
        <v>0</v>
      </c>
      <c r="AO625" s="18">
        <f t="shared" si="1746"/>
        <v>0</v>
      </c>
      <c r="AP625" s="18">
        <f t="shared" si="1746"/>
        <v>0</v>
      </c>
      <c r="AQ625" s="18">
        <f t="shared" si="1577"/>
        <v>4161.5</v>
      </c>
      <c r="AR625" s="18">
        <f t="shared" si="1578"/>
        <v>4161.5</v>
      </c>
      <c r="AS625" s="18">
        <f t="shared" si="1579"/>
        <v>4161.5</v>
      </c>
      <c r="AT625" s="18">
        <f t="shared" si="1746"/>
        <v>0</v>
      </c>
      <c r="AU625" s="18">
        <f t="shared" si="1746"/>
        <v>0</v>
      </c>
      <c r="AV625" s="18">
        <f t="shared" si="1746"/>
        <v>0</v>
      </c>
      <c r="AW625" s="18">
        <f t="shared" si="1581"/>
        <v>4161.5</v>
      </c>
      <c r="AX625" s="18">
        <f t="shared" si="1582"/>
        <v>4161.5</v>
      </c>
      <c r="AY625" s="18">
        <f t="shared" si="1583"/>
        <v>4161.5</v>
      </c>
      <c r="AZ625" s="18">
        <f t="shared" si="1746"/>
        <v>0</v>
      </c>
      <c r="BA625" s="18">
        <f t="shared" si="1746"/>
        <v>0</v>
      </c>
      <c r="BB625" s="18">
        <f t="shared" si="1746"/>
        <v>0</v>
      </c>
      <c r="BC625" s="18">
        <f t="shared" si="1704"/>
        <v>4161.5</v>
      </c>
      <c r="BD625" s="18">
        <f t="shared" si="1705"/>
        <v>4161.5</v>
      </c>
      <c r="BE625" s="18">
        <f t="shared" si="1706"/>
        <v>4161.5</v>
      </c>
      <c r="BF625" s="18">
        <f t="shared" si="1746"/>
        <v>0</v>
      </c>
      <c r="BG625" s="18">
        <f t="shared" si="1746"/>
        <v>0</v>
      </c>
      <c r="BH625" s="18">
        <f t="shared" si="1746"/>
        <v>0</v>
      </c>
      <c r="BI625" s="18">
        <f t="shared" si="1701"/>
        <v>4161.5</v>
      </c>
      <c r="BJ625" s="18">
        <f t="shared" si="1702"/>
        <v>4161.5</v>
      </c>
      <c r="BK625" s="18">
        <f t="shared" si="1703"/>
        <v>4161.5</v>
      </c>
      <c r="BL625" s="18">
        <f t="shared" si="1746"/>
        <v>0</v>
      </c>
      <c r="BM625" s="18">
        <f t="shared" si="1746"/>
        <v>0</v>
      </c>
      <c r="BN625" s="18">
        <f t="shared" si="1746"/>
        <v>0</v>
      </c>
      <c r="BO625" s="18">
        <f t="shared" si="1667"/>
        <v>4161.5</v>
      </c>
      <c r="BP625" s="18">
        <f t="shared" si="1668"/>
        <v>4161.5</v>
      </c>
      <c r="BQ625" s="18">
        <f t="shared" si="1669"/>
        <v>4161.5</v>
      </c>
      <c r="BR625" s="18">
        <f t="shared" si="1746"/>
        <v>0</v>
      </c>
      <c r="BS625" s="18">
        <f t="shared" si="1746"/>
        <v>0</v>
      </c>
      <c r="BT625" s="18">
        <f t="shared" si="1746"/>
        <v>0</v>
      </c>
      <c r="BU625" s="18">
        <f t="shared" si="1670"/>
        <v>4161.5</v>
      </c>
      <c r="BV625" s="18">
        <f t="shared" si="1671"/>
        <v>4161.5</v>
      </c>
      <c r="BW625" s="18">
        <f t="shared" si="1672"/>
        <v>4161.5</v>
      </c>
      <c r="BX625" s="18">
        <f t="shared" si="1746"/>
        <v>0</v>
      </c>
      <c r="BY625" s="18">
        <f t="shared" si="1746"/>
        <v>0</v>
      </c>
      <c r="BZ625" s="18">
        <f t="shared" si="1746"/>
        <v>0</v>
      </c>
      <c r="CA625" s="18">
        <f t="shared" si="1664"/>
        <v>4161.5</v>
      </c>
      <c r="CB625" s="18">
        <f t="shared" si="1665"/>
        <v>4161.5</v>
      </c>
      <c r="CC625" s="18">
        <f t="shared" si="1666"/>
        <v>4161.5</v>
      </c>
      <c r="CD625" s="18">
        <f t="shared" si="1746"/>
        <v>0</v>
      </c>
      <c r="CE625" s="27"/>
      <c r="CF625" s="33"/>
    </row>
    <row r="626" spans="1:84" x14ac:dyDescent="0.3">
      <c r="A626" s="41" t="s">
        <v>119</v>
      </c>
      <c r="B626" s="39">
        <v>610</v>
      </c>
      <c r="C626" s="41" t="s">
        <v>103</v>
      </c>
      <c r="D626" s="41" t="s">
        <v>5</v>
      </c>
      <c r="E626" s="14" t="s">
        <v>544</v>
      </c>
      <c r="F626" s="18">
        <v>4161.5</v>
      </c>
      <c r="G626" s="18">
        <v>4161.5</v>
      </c>
      <c r="H626" s="18">
        <v>4161.5</v>
      </c>
      <c r="I626" s="18"/>
      <c r="J626" s="18"/>
      <c r="K626" s="18"/>
      <c r="L626" s="18">
        <f t="shared" si="1674"/>
        <v>4161.5</v>
      </c>
      <c r="M626" s="18">
        <f t="shared" si="1675"/>
        <v>4161.5</v>
      </c>
      <c r="N626" s="18">
        <f t="shared" si="1676"/>
        <v>4161.5</v>
      </c>
      <c r="O626" s="18"/>
      <c r="P626" s="18"/>
      <c r="Q626" s="18"/>
      <c r="R626" s="18"/>
      <c r="S626" s="18"/>
      <c r="T626" s="18">
        <f t="shared" si="1594"/>
        <v>4161.5</v>
      </c>
      <c r="U626" s="18">
        <f t="shared" si="1595"/>
        <v>4161.5</v>
      </c>
      <c r="V626" s="18">
        <f t="shared" si="1596"/>
        <v>4161.5</v>
      </c>
      <c r="W626" s="18"/>
      <c r="X626" s="18"/>
      <c r="Y626" s="18"/>
      <c r="Z626" s="18"/>
      <c r="AA626" s="18"/>
      <c r="AB626" s="18"/>
      <c r="AC626" s="18">
        <f t="shared" si="1608"/>
        <v>4161.5</v>
      </c>
      <c r="AD626" s="18">
        <f t="shared" si="1609"/>
        <v>4161.5</v>
      </c>
      <c r="AE626" s="18">
        <f t="shared" si="1610"/>
        <v>4161.5</v>
      </c>
      <c r="AF626" s="18"/>
      <c r="AG626" s="18"/>
      <c r="AH626" s="18"/>
      <c r="AI626" s="18">
        <f t="shared" si="1571"/>
        <v>4161.5</v>
      </c>
      <c r="AJ626" s="18">
        <f t="shared" si="1572"/>
        <v>4161.5</v>
      </c>
      <c r="AK626" s="18">
        <f t="shared" si="1573"/>
        <v>4161.5</v>
      </c>
      <c r="AL626" s="18"/>
      <c r="AM626" s="18">
        <f t="shared" si="1575"/>
        <v>4161.5</v>
      </c>
      <c r="AN626" s="18"/>
      <c r="AO626" s="18"/>
      <c r="AP626" s="18"/>
      <c r="AQ626" s="18">
        <f t="shared" si="1577"/>
        <v>4161.5</v>
      </c>
      <c r="AR626" s="18">
        <f t="shared" si="1578"/>
        <v>4161.5</v>
      </c>
      <c r="AS626" s="18">
        <f t="shared" si="1579"/>
        <v>4161.5</v>
      </c>
      <c r="AT626" s="18"/>
      <c r="AU626" s="18"/>
      <c r="AV626" s="18"/>
      <c r="AW626" s="18">
        <f t="shared" si="1581"/>
        <v>4161.5</v>
      </c>
      <c r="AX626" s="18">
        <f t="shared" si="1582"/>
        <v>4161.5</v>
      </c>
      <c r="AY626" s="18">
        <f t="shared" si="1583"/>
        <v>4161.5</v>
      </c>
      <c r="AZ626" s="18"/>
      <c r="BA626" s="18"/>
      <c r="BB626" s="18"/>
      <c r="BC626" s="18">
        <f t="shared" si="1704"/>
        <v>4161.5</v>
      </c>
      <c r="BD626" s="18">
        <f t="shared" si="1705"/>
        <v>4161.5</v>
      </c>
      <c r="BE626" s="18">
        <f t="shared" si="1706"/>
        <v>4161.5</v>
      </c>
      <c r="BF626" s="18"/>
      <c r="BG626" s="18"/>
      <c r="BH626" s="18"/>
      <c r="BI626" s="18">
        <f t="shared" si="1701"/>
        <v>4161.5</v>
      </c>
      <c r="BJ626" s="18">
        <f t="shared" si="1702"/>
        <v>4161.5</v>
      </c>
      <c r="BK626" s="18">
        <f t="shared" si="1703"/>
        <v>4161.5</v>
      </c>
      <c r="BL626" s="18"/>
      <c r="BM626" s="18"/>
      <c r="BN626" s="18"/>
      <c r="BO626" s="18">
        <f t="shared" si="1667"/>
        <v>4161.5</v>
      </c>
      <c r="BP626" s="18">
        <f t="shared" si="1668"/>
        <v>4161.5</v>
      </c>
      <c r="BQ626" s="18">
        <f t="shared" si="1669"/>
        <v>4161.5</v>
      </c>
      <c r="BR626" s="18"/>
      <c r="BS626" s="18"/>
      <c r="BT626" s="18"/>
      <c r="BU626" s="18">
        <f t="shared" si="1670"/>
        <v>4161.5</v>
      </c>
      <c r="BV626" s="18">
        <f t="shared" si="1671"/>
        <v>4161.5</v>
      </c>
      <c r="BW626" s="18">
        <f t="shared" si="1672"/>
        <v>4161.5</v>
      </c>
      <c r="BX626" s="18"/>
      <c r="BY626" s="18"/>
      <c r="BZ626" s="18"/>
      <c r="CA626" s="18">
        <f t="shared" si="1664"/>
        <v>4161.5</v>
      </c>
      <c r="CB626" s="18">
        <f t="shared" si="1665"/>
        <v>4161.5</v>
      </c>
      <c r="CC626" s="18">
        <f t="shared" si="1666"/>
        <v>4161.5</v>
      </c>
      <c r="CD626" s="18"/>
      <c r="CE626" s="27"/>
      <c r="CF626" s="33"/>
    </row>
    <row r="627" spans="1:84" x14ac:dyDescent="0.3">
      <c r="A627" s="41" t="s">
        <v>119</v>
      </c>
      <c r="B627" s="39">
        <v>620</v>
      </c>
      <c r="C627" s="41"/>
      <c r="D627" s="41"/>
      <c r="E627" s="14" t="s">
        <v>569</v>
      </c>
      <c r="F627" s="18">
        <f t="shared" si="1722"/>
        <v>17505.2</v>
      </c>
      <c r="G627" s="18">
        <f t="shared" si="1722"/>
        <v>17505.2</v>
      </c>
      <c r="H627" s="18">
        <f t="shared" si="1722"/>
        <v>17505.2</v>
      </c>
      <c r="I627" s="18">
        <f t="shared" si="1722"/>
        <v>0</v>
      </c>
      <c r="J627" s="18">
        <f t="shared" si="1722"/>
        <v>0</v>
      </c>
      <c r="K627" s="18">
        <f t="shared" si="1722"/>
        <v>0</v>
      </c>
      <c r="L627" s="18">
        <f t="shared" si="1674"/>
        <v>17505.2</v>
      </c>
      <c r="M627" s="18">
        <f t="shared" si="1675"/>
        <v>17505.2</v>
      </c>
      <c r="N627" s="18">
        <f t="shared" si="1676"/>
        <v>17505.2</v>
      </c>
      <c r="O627" s="18">
        <f t="shared" si="1723"/>
        <v>0</v>
      </c>
      <c r="P627" s="18">
        <f t="shared" si="1723"/>
        <v>0</v>
      </c>
      <c r="Q627" s="18">
        <f t="shared" si="1723"/>
        <v>0</v>
      </c>
      <c r="R627" s="18">
        <f t="shared" si="1723"/>
        <v>0</v>
      </c>
      <c r="S627" s="18">
        <f t="shared" si="1723"/>
        <v>0</v>
      </c>
      <c r="T627" s="18">
        <f t="shared" si="1594"/>
        <v>17505.2</v>
      </c>
      <c r="U627" s="18">
        <f t="shared" si="1595"/>
        <v>17505.2</v>
      </c>
      <c r="V627" s="18">
        <f t="shared" si="1596"/>
        <v>17505.2</v>
      </c>
      <c r="W627" s="18">
        <f t="shared" si="1730"/>
        <v>0</v>
      </c>
      <c r="X627" s="18">
        <f t="shared" si="1730"/>
        <v>0</v>
      </c>
      <c r="Y627" s="18">
        <f t="shared" si="1730"/>
        <v>0</v>
      </c>
      <c r="Z627" s="18">
        <f t="shared" si="1730"/>
        <v>0</v>
      </c>
      <c r="AA627" s="18">
        <f t="shared" si="1730"/>
        <v>0</v>
      </c>
      <c r="AB627" s="18">
        <f t="shared" si="1730"/>
        <v>0</v>
      </c>
      <c r="AC627" s="18">
        <f t="shared" si="1608"/>
        <v>17505.2</v>
      </c>
      <c r="AD627" s="18">
        <f t="shared" si="1609"/>
        <v>17505.2</v>
      </c>
      <c r="AE627" s="18">
        <f t="shared" si="1610"/>
        <v>17505.2</v>
      </c>
      <c r="AF627" s="18">
        <f t="shared" si="1730"/>
        <v>0</v>
      </c>
      <c r="AG627" s="18">
        <f t="shared" si="1730"/>
        <v>0</v>
      </c>
      <c r="AH627" s="18">
        <f t="shared" si="1730"/>
        <v>0</v>
      </c>
      <c r="AI627" s="18">
        <f t="shared" si="1571"/>
        <v>17505.2</v>
      </c>
      <c r="AJ627" s="18">
        <f t="shared" si="1572"/>
        <v>17505.2</v>
      </c>
      <c r="AK627" s="18">
        <f t="shared" si="1573"/>
        <v>17505.2</v>
      </c>
      <c r="AL627" s="18">
        <f t="shared" si="1730"/>
        <v>0</v>
      </c>
      <c r="AM627" s="18">
        <f t="shared" si="1575"/>
        <v>17505.2</v>
      </c>
      <c r="AN627" s="18">
        <f t="shared" si="1730"/>
        <v>0</v>
      </c>
      <c r="AO627" s="18">
        <f t="shared" si="1730"/>
        <v>0</v>
      </c>
      <c r="AP627" s="18">
        <f t="shared" si="1730"/>
        <v>0</v>
      </c>
      <c r="AQ627" s="18">
        <f t="shared" si="1577"/>
        <v>17505.2</v>
      </c>
      <c r="AR627" s="18">
        <f t="shared" si="1578"/>
        <v>17505.2</v>
      </c>
      <c r="AS627" s="18">
        <f t="shared" si="1579"/>
        <v>17505.2</v>
      </c>
      <c r="AT627" s="18">
        <f t="shared" si="1730"/>
        <v>0</v>
      </c>
      <c r="AU627" s="18">
        <f t="shared" si="1730"/>
        <v>0</v>
      </c>
      <c r="AV627" s="18">
        <f t="shared" si="1730"/>
        <v>0</v>
      </c>
      <c r="AW627" s="18">
        <f t="shared" si="1581"/>
        <v>17505.2</v>
      </c>
      <c r="AX627" s="18">
        <f t="shared" si="1582"/>
        <v>17505.2</v>
      </c>
      <c r="AY627" s="18">
        <f t="shared" si="1583"/>
        <v>17505.2</v>
      </c>
      <c r="AZ627" s="18">
        <f t="shared" si="1730"/>
        <v>0</v>
      </c>
      <c r="BA627" s="18">
        <f t="shared" si="1730"/>
        <v>0</v>
      </c>
      <c r="BB627" s="18">
        <f t="shared" si="1730"/>
        <v>0</v>
      </c>
      <c r="BC627" s="18">
        <f t="shared" si="1704"/>
        <v>17505.2</v>
      </c>
      <c r="BD627" s="18">
        <f t="shared" si="1705"/>
        <v>17505.2</v>
      </c>
      <c r="BE627" s="18">
        <f t="shared" si="1706"/>
        <v>17505.2</v>
      </c>
      <c r="BF627" s="18">
        <f t="shared" si="1730"/>
        <v>0</v>
      </c>
      <c r="BG627" s="18">
        <f t="shared" si="1730"/>
        <v>0</v>
      </c>
      <c r="BH627" s="18">
        <f t="shared" si="1730"/>
        <v>0</v>
      </c>
      <c r="BI627" s="18">
        <f t="shared" si="1701"/>
        <v>17505.2</v>
      </c>
      <c r="BJ627" s="18">
        <f t="shared" si="1702"/>
        <v>17505.2</v>
      </c>
      <c r="BK627" s="18">
        <f t="shared" si="1703"/>
        <v>17505.2</v>
      </c>
      <c r="BL627" s="18">
        <f t="shared" si="1730"/>
        <v>0</v>
      </c>
      <c r="BM627" s="18">
        <f t="shared" si="1730"/>
        <v>0</v>
      </c>
      <c r="BN627" s="18">
        <f t="shared" si="1730"/>
        <v>0</v>
      </c>
      <c r="BO627" s="18">
        <f t="shared" si="1667"/>
        <v>17505.2</v>
      </c>
      <c r="BP627" s="18">
        <f t="shared" si="1668"/>
        <v>17505.2</v>
      </c>
      <c r="BQ627" s="18">
        <f t="shared" si="1669"/>
        <v>17505.2</v>
      </c>
      <c r="BR627" s="18">
        <f t="shared" si="1730"/>
        <v>0</v>
      </c>
      <c r="BS627" s="18">
        <f t="shared" si="1730"/>
        <v>0</v>
      </c>
      <c r="BT627" s="18">
        <f t="shared" si="1730"/>
        <v>0</v>
      </c>
      <c r="BU627" s="18">
        <f t="shared" si="1670"/>
        <v>17505.2</v>
      </c>
      <c r="BV627" s="18">
        <f t="shared" si="1671"/>
        <v>17505.2</v>
      </c>
      <c r="BW627" s="18">
        <f t="shared" si="1672"/>
        <v>17505.2</v>
      </c>
      <c r="BX627" s="18">
        <f t="shared" si="1730"/>
        <v>0</v>
      </c>
      <c r="BY627" s="18">
        <f t="shared" si="1730"/>
        <v>0</v>
      </c>
      <c r="BZ627" s="18">
        <f t="shared" si="1730"/>
        <v>0</v>
      </c>
      <c r="CA627" s="18">
        <f t="shared" si="1664"/>
        <v>17505.2</v>
      </c>
      <c r="CB627" s="18">
        <f t="shared" si="1665"/>
        <v>17505.2</v>
      </c>
      <c r="CC627" s="18">
        <f t="shared" si="1666"/>
        <v>17505.2</v>
      </c>
      <c r="CD627" s="18">
        <f t="shared" si="1730"/>
        <v>0</v>
      </c>
      <c r="CE627" s="27"/>
      <c r="CF627" s="33"/>
    </row>
    <row r="628" spans="1:84" x14ac:dyDescent="0.3">
      <c r="A628" s="41" t="s">
        <v>119</v>
      </c>
      <c r="B628" s="39">
        <v>620</v>
      </c>
      <c r="C628" s="41" t="s">
        <v>103</v>
      </c>
      <c r="D628" s="41" t="s">
        <v>5</v>
      </c>
      <c r="E628" s="14" t="s">
        <v>544</v>
      </c>
      <c r="F628" s="18">
        <v>17505.2</v>
      </c>
      <c r="G628" s="18">
        <v>17505.2</v>
      </c>
      <c r="H628" s="18">
        <v>17505.2</v>
      </c>
      <c r="I628" s="18"/>
      <c r="J628" s="18"/>
      <c r="K628" s="18"/>
      <c r="L628" s="18">
        <f t="shared" si="1674"/>
        <v>17505.2</v>
      </c>
      <c r="M628" s="18">
        <f t="shared" si="1675"/>
        <v>17505.2</v>
      </c>
      <c r="N628" s="18">
        <f t="shared" si="1676"/>
        <v>17505.2</v>
      </c>
      <c r="O628" s="18"/>
      <c r="P628" s="18"/>
      <c r="Q628" s="18"/>
      <c r="R628" s="18"/>
      <c r="S628" s="18"/>
      <c r="T628" s="18">
        <f t="shared" si="1594"/>
        <v>17505.2</v>
      </c>
      <c r="U628" s="18">
        <f t="shared" si="1595"/>
        <v>17505.2</v>
      </c>
      <c r="V628" s="18">
        <f t="shared" si="1596"/>
        <v>17505.2</v>
      </c>
      <c r="W628" s="18"/>
      <c r="X628" s="18"/>
      <c r="Y628" s="18"/>
      <c r="Z628" s="18"/>
      <c r="AA628" s="18"/>
      <c r="AB628" s="18"/>
      <c r="AC628" s="18">
        <f t="shared" si="1608"/>
        <v>17505.2</v>
      </c>
      <c r="AD628" s="18">
        <f t="shared" si="1609"/>
        <v>17505.2</v>
      </c>
      <c r="AE628" s="18">
        <f t="shared" si="1610"/>
        <v>17505.2</v>
      </c>
      <c r="AF628" s="18"/>
      <c r="AG628" s="18"/>
      <c r="AH628" s="18"/>
      <c r="AI628" s="18">
        <f t="shared" si="1571"/>
        <v>17505.2</v>
      </c>
      <c r="AJ628" s="18">
        <f t="shared" si="1572"/>
        <v>17505.2</v>
      </c>
      <c r="AK628" s="18">
        <f t="shared" si="1573"/>
        <v>17505.2</v>
      </c>
      <c r="AL628" s="18"/>
      <c r="AM628" s="18">
        <f t="shared" si="1575"/>
        <v>17505.2</v>
      </c>
      <c r="AN628" s="18"/>
      <c r="AO628" s="18"/>
      <c r="AP628" s="18"/>
      <c r="AQ628" s="18">
        <f t="shared" si="1577"/>
        <v>17505.2</v>
      </c>
      <c r="AR628" s="18">
        <f t="shared" si="1578"/>
        <v>17505.2</v>
      </c>
      <c r="AS628" s="18">
        <f t="shared" si="1579"/>
        <v>17505.2</v>
      </c>
      <c r="AT628" s="18"/>
      <c r="AU628" s="18"/>
      <c r="AV628" s="18"/>
      <c r="AW628" s="18">
        <f t="shared" si="1581"/>
        <v>17505.2</v>
      </c>
      <c r="AX628" s="18">
        <f t="shared" si="1582"/>
        <v>17505.2</v>
      </c>
      <c r="AY628" s="18">
        <f t="shared" si="1583"/>
        <v>17505.2</v>
      </c>
      <c r="AZ628" s="18"/>
      <c r="BA628" s="18"/>
      <c r="BB628" s="18"/>
      <c r="BC628" s="18">
        <f t="shared" si="1704"/>
        <v>17505.2</v>
      </c>
      <c r="BD628" s="18">
        <f t="shared" si="1705"/>
        <v>17505.2</v>
      </c>
      <c r="BE628" s="18">
        <f t="shared" si="1706"/>
        <v>17505.2</v>
      </c>
      <c r="BF628" s="18"/>
      <c r="BG628" s="18"/>
      <c r="BH628" s="18"/>
      <c r="BI628" s="18">
        <f t="shared" si="1701"/>
        <v>17505.2</v>
      </c>
      <c r="BJ628" s="18">
        <f t="shared" si="1702"/>
        <v>17505.2</v>
      </c>
      <c r="BK628" s="18">
        <f t="shared" si="1703"/>
        <v>17505.2</v>
      </c>
      <c r="BL628" s="18"/>
      <c r="BM628" s="18"/>
      <c r="BN628" s="18"/>
      <c r="BO628" s="18">
        <f t="shared" si="1667"/>
        <v>17505.2</v>
      </c>
      <c r="BP628" s="18">
        <f t="shared" si="1668"/>
        <v>17505.2</v>
      </c>
      <c r="BQ628" s="18">
        <f t="shared" si="1669"/>
        <v>17505.2</v>
      </c>
      <c r="BR628" s="18"/>
      <c r="BS628" s="18"/>
      <c r="BT628" s="18"/>
      <c r="BU628" s="18">
        <f t="shared" si="1670"/>
        <v>17505.2</v>
      </c>
      <c r="BV628" s="18">
        <f t="shared" si="1671"/>
        <v>17505.2</v>
      </c>
      <c r="BW628" s="18">
        <f t="shared" si="1672"/>
        <v>17505.2</v>
      </c>
      <c r="BX628" s="18"/>
      <c r="BY628" s="18"/>
      <c r="BZ628" s="18"/>
      <c r="CA628" s="18">
        <f t="shared" si="1664"/>
        <v>17505.2</v>
      </c>
      <c r="CB628" s="18">
        <f t="shared" si="1665"/>
        <v>17505.2</v>
      </c>
      <c r="CC628" s="18">
        <f t="shared" si="1666"/>
        <v>17505.2</v>
      </c>
      <c r="CD628" s="18"/>
      <c r="CE628" s="27"/>
      <c r="CF628" s="33"/>
    </row>
    <row r="629" spans="1:84" ht="46.8" x14ac:dyDescent="0.3">
      <c r="A629" s="41" t="s">
        <v>1658</v>
      </c>
      <c r="B629" s="39"/>
      <c r="C629" s="41"/>
      <c r="D629" s="41"/>
      <c r="E629" s="14" t="s">
        <v>1660</v>
      </c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>
        <f>BX630</f>
        <v>597.73299999999995</v>
      </c>
      <c r="BY629" s="18">
        <f t="shared" ref="BY629:CD631" si="1747">BY630</f>
        <v>0</v>
      </c>
      <c r="BZ629" s="18">
        <f t="shared" si="1747"/>
        <v>0</v>
      </c>
      <c r="CA629" s="18">
        <f t="shared" si="1664"/>
        <v>597.73299999999995</v>
      </c>
      <c r="CB629" s="18">
        <f t="shared" si="1665"/>
        <v>0</v>
      </c>
      <c r="CC629" s="18">
        <f t="shared" si="1666"/>
        <v>0</v>
      </c>
      <c r="CD629" s="18">
        <f t="shared" si="1747"/>
        <v>0</v>
      </c>
      <c r="CE629" s="27"/>
      <c r="CF629" s="33"/>
    </row>
    <row r="630" spans="1:84" ht="46.8" x14ac:dyDescent="0.3">
      <c r="A630" s="41" t="s">
        <v>1658</v>
      </c>
      <c r="B630" s="39">
        <v>600</v>
      </c>
      <c r="C630" s="41"/>
      <c r="D630" s="41"/>
      <c r="E630" s="14" t="s">
        <v>554</v>
      </c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>
        <f>BX631</f>
        <v>597.73299999999995</v>
      </c>
      <c r="BY630" s="18">
        <f t="shared" si="1747"/>
        <v>0</v>
      </c>
      <c r="BZ630" s="18">
        <f t="shared" si="1747"/>
        <v>0</v>
      </c>
      <c r="CA630" s="18">
        <f t="shared" si="1664"/>
        <v>597.73299999999995</v>
      </c>
      <c r="CB630" s="18">
        <f t="shared" si="1665"/>
        <v>0</v>
      </c>
      <c r="CC630" s="18">
        <f t="shared" si="1666"/>
        <v>0</v>
      </c>
      <c r="CD630" s="18">
        <f t="shared" si="1747"/>
        <v>0</v>
      </c>
      <c r="CE630" s="27"/>
      <c r="CF630" s="33"/>
    </row>
    <row r="631" spans="1:84" x14ac:dyDescent="0.3">
      <c r="A631" s="41" t="s">
        <v>1658</v>
      </c>
      <c r="B631" s="39">
        <v>620</v>
      </c>
      <c r="C631" s="41"/>
      <c r="D631" s="41"/>
      <c r="E631" s="14" t="s">
        <v>569</v>
      </c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>
        <f>BX632</f>
        <v>597.73299999999995</v>
      </c>
      <c r="BY631" s="18">
        <f t="shared" si="1747"/>
        <v>0</v>
      </c>
      <c r="BZ631" s="18">
        <f t="shared" si="1747"/>
        <v>0</v>
      </c>
      <c r="CA631" s="18">
        <f t="shared" si="1664"/>
        <v>597.73299999999995</v>
      </c>
      <c r="CB631" s="18">
        <f t="shared" si="1665"/>
        <v>0</v>
      </c>
      <c r="CC631" s="18">
        <f t="shared" si="1666"/>
        <v>0</v>
      </c>
      <c r="CD631" s="18">
        <f t="shared" si="1747"/>
        <v>0</v>
      </c>
      <c r="CE631" s="27"/>
      <c r="CF631" s="33"/>
    </row>
    <row r="632" spans="1:84" x14ac:dyDescent="0.3">
      <c r="A632" s="41" t="s">
        <v>1658</v>
      </c>
      <c r="B632" s="39">
        <v>620</v>
      </c>
      <c r="C632" s="41" t="s">
        <v>103</v>
      </c>
      <c r="D632" s="41" t="s">
        <v>5</v>
      </c>
      <c r="E632" s="14" t="s">
        <v>544</v>
      </c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>
        <v>597.73299999999995</v>
      </c>
      <c r="BY632" s="18"/>
      <c r="BZ632" s="18"/>
      <c r="CA632" s="18">
        <f t="shared" si="1664"/>
        <v>597.73299999999995</v>
      </c>
      <c r="CB632" s="18">
        <f t="shared" si="1665"/>
        <v>0</v>
      </c>
      <c r="CC632" s="18">
        <f t="shared" si="1666"/>
        <v>0</v>
      </c>
      <c r="CD632" s="18"/>
      <c r="CE632" s="27"/>
      <c r="CF632" s="33"/>
    </row>
    <row r="633" spans="1:84" ht="31.2" x14ac:dyDescent="0.3">
      <c r="A633" s="41" t="s">
        <v>1625</v>
      </c>
      <c r="B633" s="39"/>
      <c r="C633" s="41"/>
      <c r="D633" s="41"/>
      <c r="E633" s="14" t="s">
        <v>1613</v>
      </c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>
        <f>AZ634</f>
        <v>160.041</v>
      </c>
      <c r="BA633" s="18">
        <f t="shared" ref="BA633:CD633" si="1748">BA634</f>
        <v>0</v>
      </c>
      <c r="BB633" s="18">
        <f t="shared" si="1748"/>
        <v>0</v>
      </c>
      <c r="BC633" s="18">
        <f t="shared" si="1704"/>
        <v>160.041</v>
      </c>
      <c r="BD633" s="18">
        <f t="shared" si="1705"/>
        <v>0</v>
      </c>
      <c r="BE633" s="18">
        <f t="shared" si="1706"/>
        <v>0</v>
      </c>
      <c r="BF633" s="18">
        <f t="shared" si="1748"/>
        <v>0</v>
      </c>
      <c r="BG633" s="18">
        <f t="shared" si="1748"/>
        <v>0</v>
      </c>
      <c r="BH633" s="18">
        <f t="shared" si="1748"/>
        <v>0</v>
      </c>
      <c r="BI633" s="18">
        <f t="shared" si="1701"/>
        <v>160.041</v>
      </c>
      <c r="BJ633" s="18">
        <f t="shared" si="1702"/>
        <v>0</v>
      </c>
      <c r="BK633" s="18">
        <f t="shared" si="1703"/>
        <v>0</v>
      </c>
      <c r="BL633" s="18">
        <f t="shared" si="1748"/>
        <v>0</v>
      </c>
      <c r="BM633" s="18">
        <f t="shared" si="1748"/>
        <v>0</v>
      </c>
      <c r="BN633" s="18">
        <f t="shared" si="1748"/>
        <v>0</v>
      </c>
      <c r="BO633" s="18">
        <f t="shared" si="1667"/>
        <v>160.041</v>
      </c>
      <c r="BP633" s="18">
        <f t="shared" si="1668"/>
        <v>0</v>
      </c>
      <c r="BQ633" s="18">
        <f t="shared" si="1669"/>
        <v>0</v>
      </c>
      <c r="BR633" s="18">
        <f t="shared" si="1748"/>
        <v>0</v>
      </c>
      <c r="BS633" s="18">
        <f t="shared" si="1748"/>
        <v>0</v>
      </c>
      <c r="BT633" s="18">
        <f t="shared" si="1748"/>
        <v>0</v>
      </c>
      <c r="BU633" s="18">
        <f t="shared" si="1670"/>
        <v>160.041</v>
      </c>
      <c r="BV633" s="18">
        <f t="shared" si="1671"/>
        <v>0</v>
      </c>
      <c r="BW633" s="18">
        <f t="shared" si="1672"/>
        <v>0</v>
      </c>
      <c r="BX633" s="18">
        <f t="shared" si="1748"/>
        <v>0</v>
      </c>
      <c r="BY633" s="18">
        <f t="shared" si="1748"/>
        <v>0</v>
      </c>
      <c r="BZ633" s="18">
        <f t="shared" si="1748"/>
        <v>0</v>
      </c>
      <c r="CA633" s="18">
        <f t="shared" si="1664"/>
        <v>160.041</v>
      </c>
      <c r="CB633" s="18">
        <f t="shared" si="1665"/>
        <v>0</v>
      </c>
      <c r="CC633" s="18">
        <f t="shared" si="1666"/>
        <v>0</v>
      </c>
      <c r="CD633" s="18">
        <f t="shared" si="1748"/>
        <v>0</v>
      </c>
      <c r="CE633" s="27"/>
      <c r="CF633" s="33"/>
    </row>
    <row r="634" spans="1:84" ht="46.8" x14ac:dyDescent="0.3">
      <c r="A634" s="41" t="s">
        <v>1625</v>
      </c>
      <c r="B634" s="39">
        <v>600</v>
      </c>
      <c r="C634" s="41"/>
      <c r="D634" s="41"/>
      <c r="E634" s="14" t="s">
        <v>554</v>
      </c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>
        <f>AZ635+AZ637</f>
        <v>160.041</v>
      </c>
      <c r="BA634" s="18">
        <f t="shared" ref="BA634:CD634" si="1749">BA635+BA637</f>
        <v>0</v>
      </c>
      <c r="BB634" s="18">
        <f t="shared" si="1749"/>
        <v>0</v>
      </c>
      <c r="BC634" s="18">
        <f t="shared" si="1704"/>
        <v>160.041</v>
      </c>
      <c r="BD634" s="18">
        <f t="shared" si="1705"/>
        <v>0</v>
      </c>
      <c r="BE634" s="18">
        <f t="shared" si="1706"/>
        <v>0</v>
      </c>
      <c r="BF634" s="18">
        <f t="shared" ref="BF634:BH634" si="1750">BF635+BF637</f>
        <v>0</v>
      </c>
      <c r="BG634" s="18">
        <f t="shared" si="1750"/>
        <v>0</v>
      </c>
      <c r="BH634" s="18">
        <f t="shared" si="1750"/>
        <v>0</v>
      </c>
      <c r="BI634" s="18">
        <f t="shared" si="1701"/>
        <v>160.041</v>
      </c>
      <c r="BJ634" s="18">
        <f t="shared" si="1702"/>
        <v>0</v>
      </c>
      <c r="BK634" s="18">
        <f t="shared" si="1703"/>
        <v>0</v>
      </c>
      <c r="BL634" s="18">
        <f t="shared" ref="BL634:BN634" si="1751">BL635+BL637</f>
        <v>0</v>
      </c>
      <c r="BM634" s="18">
        <f t="shared" si="1751"/>
        <v>0</v>
      </c>
      <c r="BN634" s="18">
        <f t="shared" si="1751"/>
        <v>0</v>
      </c>
      <c r="BO634" s="18">
        <f t="shared" si="1667"/>
        <v>160.041</v>
      </c>
      <c r="BP634" s="18">
        <f t="shared" si="1668"/>
        <v>0</v>
      </c>
      <c r="BQ634" s="18">
        <f t="shared" si="1669"/>
        <v>0</v>
      </c>
      <c r="BR634" s="18">
        <f t="shared" ref="BR634:BT634" si="1752">BR635+BR637</f>
        <v>0</v>
      </c>
      <c r="BS634" s="18">
        <f t="shared" si="1752"/>
        <v>0</v>
      </c>
      <c r="BT634" s="18">
        <f t="shared" si="1752"/>
        <v>0</v>
      </c>
      <c r="BU634" s="18">
        <f t="shared" si="1670"/>
        <v>160.041</v>
      </c>
      <c r="BV634" s="18">
        <f t="shared" si="1671"/>
        <v>0</v>
      </c>
      <c r="BW634" s="18">
        <f t="shared" si="1672"/>
        <v>0</v>
      </c>
      <c r="BX634" s="18">
        <f t="shared" ref="BX634:BZ634" si="1753">BX635+BX637</f>
        <v>0</v>
      </c>
      <c r="BY634" s="18">
        <f t="shared" si="1753"/>
        <v>0</v>
      </c>
      <c r="BZ634" s="18">
        <f t="shared" si="1753"/>
        <v>0</v>
      </c>
      <c r="CA634" s="18">
        <f t="shared" si="1664"/>
        <v>160.041</v>
      </c>
      <c r="CB634" s="18">
        <f t="shared" si="1665"/>
        <v>0</v>
      </c>
      <c r="CC634" s="18">
        <f t="shared" si="1666"/>
        <v>0</v>
      </c>
      <c r="CD634" s="18">
        <f t="shared" si="1749"/>
        <v>0</v>
      </c>
      <c r="CE634" s="27"/>
      <c r="CF634" s="33"/>
    </row>
    <row r="635" spans="1:84" x14ac:dyDescent="0.3">
      <c r="A635" s="41" t="s">
        <v>1625</v>
      </c>
      <c r="B635" s="39">
        <v>610</v>
      </c>
      <c r="C635" s="41"/>
      <c r="D635" s="41"/>
      <c r="E635" s="14" t="s">
        <v>568</v>
      </c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>
        <f>AZ636</f>
        <v>29.321999999999999</v>
      </c>
      <c r="BA635" s="18">
        <f t="shared" ref="BA635:CD635" si="1754">BA636</f>
        <v>0</v>
      </c>
      <c r="BB635" s="18">
        <f t="shared" si="1754"/>
        <v>0</v>
      </c>
      <c r="BC635" s="18">
        <f t="shared" si="1704"/>
        <v>29.321999999999999</v>
      </c>
      <c r="BD635" s="18">
        <f t="shared" si="1705"/>
        <v>0</v>
      </c>
      <c r="BE635" s="18">
        <f t="shared" si="1706"/>
        <v>0</v>
      </c>
      <c r="BF635" s="18">
        <f t="shared" si="1754"/>
        <v>0</v>
      </c>
      <c r="BG635" s="18">
        <f t="shared" si="1754"/>
        <v>0</v>
      </c>
      <c r="BH635" s="18">
        <f t="shared" si="1754"/>
        <v>0</v>
      </c>
      <c r="BI635" s="18">
        <f t="shared" si="1701"/>
        <v>29.321999999999999</v>
      </c>
      <c r="BJ635" s="18">
        <f t="shared" si="1702"/>
        <v>0</v>
      </c>
      <c r="BK635" s="18">
        <f t="shared" si="1703"/>
        <v>0</v>
      </c>
      <c r="BL635" s="18">
        <f t="shared" si="1754"/>
        <v>0</v>
      </c>
      <c r="BM635" s="18">
        <f t="shared" si="1754"/>
        <v>0</v>
      </c>
      <c r="BN635" s="18">
        <f t="shared" si="1754"/>
        <v>0</v>
      </c>
      <c r="BO635" s="18">
        <f t="shared" si="1667"/>
        <v>29.321999999999999</v>
      </c>
      <c r="BP635" s="18">
        <f t="shared" si="1668"/>
        <v>0</v>
      </c>
      <c r="BQ635" s="18">
        <f t="shared" si="1669"/>
        <v>0</v>
      </c>
      <c r="BR635" s="18">
        <f t="shared" si="1754"/>
        <v>0</v>
      </c>
      <c r="BS635" s="18">
        <f t="shared" si="1754"/>
        <v>0</v>
      </c>
      <c r="BT635" s="18">
        <f t="shared" si="1754"/>
        <v>0</v>
      </c>
      <c r="BU635" s="18">
        <f t="shared" si="1670"/>
        <v>29.321999999999999</v>
      </c>
      <c r="BV635" s="18">
        <f t="shared" si="1671"/>
        <v>0</v>
      </c>
      <c r="BW635" s="18">
        <f t="shared" si="1672"/>
        <v>0</v>
      </c>
      <c r="BX635" s="18">
        <f t="shared" si="1754"/>
        <v>0</v>
      </c>
      <c r="BY635" s="18">
        <f t="shared" si="1754"/>
        <v>0</v>
      </c>
      <c r="BZ635" s="18">
        <f t="shared" si="1754"/>
        <v>0</v>
      </c>
      <c r="CA635" s="18">
        <f t="shared" si="1664"/>
        <v>29.321999999999999</v>
      </c>
      <c r="CB635" s="18">
        <f t="shared" si="1665"/>
        <v>0</v>
      </c>
      <c r="CC635" s="18">
        <f t="shared" si="1666"/>
        <v>0</v>
      </c>
      <c r="CD635" s="18">
        <f t="shared" si="1754"/>
        <v>0</v>
      </c>
      <c r="CE635" s="27"/>
      <c r="CF635" s="33"/>
    </row>
    <row r="636" spans="1:84" x14ac:dyDescent="0.3">
      <c r="A636" s="41" t="s">
        <v>1625</v>
      </c>
      <c r="B636" s="39">
        <v>610</v>
      </c>
      <c r="C636" s="41" t="s">
        <v>103</v>
      </c>
      <c r="D636" s="41" t="s">
        <v>5</v>
      </c>
      <c r="E636" s="14" t="s">
        <v>544</v>
      </c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>
        <v>29.321999999999999</v>
      </c>
      <c r="BA636" s="18"/>
      <c r="BB636" s="18"/>
      <c r="BC636" s="18">
        <f t="shared" si="1704"/>
        <v>29.321999999999999</v>
      </c>
      <c r="BD636" s="18">
        <f t="shared" si="1705"/>
        <v>0</v>
      </c>
      <c r="BE636" s="18">
        <f t="shared" si="1706"/>
        <v>0</v>
      </c>
      <c r="BF636" s="18"/>
      <c r="BG636" s="18"/>
      <c r="BH636" s="18"/>
      <c r="BI636" s="18">
        <f t="shared" si="1701"/>
        <v>29.321999999999999</v>
      </c>
      <c r="BJ636" s="18">
        <f t="shared" si="1702"/>
        <v>0</v>
      </c>
      <c r="BK636" s="18">
        <f t="shared" si="1703"/>
        <v>0</v>
      </c>
      <c r="BL636" s="18"/>
      <c r="BM636" s="18"/>
      <c r="BN636" s="18"/>
      <c r="BO636" s="18">
        <f t="shared" si="1667"/>
        <v>29.321999999999999</v>
      </c>
      <c r="BP636" s="18">
        <f t="shared" si="1668"/>
        <v>0</v>
      </c>
      <c r="BQ636" s="18">
        <f t="shared" si="1669"/>
        <v>0</v>
      </c>
      <c r="BR636" s="18"/>
      <c r="BS636" s="18"/>
      <c r="BT636" s="18"/>
      <c r="BU636" s="18">
        <f t="shared" si="1670"/>
        <v>29.321999999999999</v>
      </c>
      <c r="BV636" s="18">
        <f t="shared" si="1671"/>
        <v>0</v>
      </c>
      <c r="BW636" s="18">
        <f t="shared" si="1672"/>
        <v>0</v>
      </c>
      <c r="BX636" s="18"/>
      <c r="BY636" s="18"/>
      <c r="BZ636" s="18"/>
      <c r="CA636" s="18">
        <f t="shared" si="1664"/>
        <v>29.321999999999999</v>
      </c>
      <c r="CB636" s="18">
        <f t="shared" si="1665"/>
        <v>0</v>
      </c>
      <c r="CC636" s="18">
        <f t="shared" si="1666"/>
        <v>0</v>
      </c>
      <c r="CD636" s="18"/>
      <c r="CE636" s="27"/>
      <c r="CF636" s="33"/>
    </row>
    <row r="637" spans="1:84" x14ac:dyDescent="0.3">
      <c r="A637" s="41" t="s">
        <v>1625</v>
      </c>
      <c r="B637" s="39">
        <v>620</v>
      </c>
      <c r="C637" s="41"/>
      <c r="D637" s="41"/>
      <c r="E637" s="14" t="s">
        <v>569</v>
      </c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>
        <f>AZ638</f>
        <v>130.71899999999999</v>
      </c>
      <c r="BA637" s="18">
        <f t="shared" ref="BA637:CD637" si="1755">BA638</f>
        <v>0</v>
      </c>
      <c r="BB637" s="18">
        <f t="shared" si="1755"/>
        <v>0</v>
      </c>
      <c r="BC637" s="18">
        <f t="shared" si="1704"/>
        <v>130.71899999999999</v>
      </c>
      <c r="BD637" s="18">
        <f t="shared" si="1705"/>
        <v>0</v>
      </c>
      <c r="BE637" s="18">
        <f t="shared" si="1706"/>
        <v>0</v>
      </c>
      <c r="BF637" s="18">
        <f t="shared" si="1755"/>
        <v>0</v>
      </c>
      <c r="BG637" s="18">
        <f t="shared" si="1755"/>
        <v>0</v>
      </c>
      <c r="BH637" s="18">
        <f t="shared" si="1755"/>
        <v>0</v>
      </c>
      <c r="BI637" s="18">
        <f t="shared" si="1701"/>
        <v>130.71899999999999</v>
      </c>
      <c r="BJ637" s="18">
        <f t="shared" si="1702"/>
        <v>0</v>
      </c>
      <c r="BK637" s="18">
        <f t="shared" si="1703"/>
        <v>0</v>
      </c>
      <c r="BL637" s="18">
        <f t="shared" si="1755"/>
        <v>0</v>
      </c>
      <c r="BM637" s="18">
        <f t="shared" si="1755"/>
        <v>0</v>
      </c>
      <c r="BN637" s="18">
        <f t="shared" si="1755"/>
        <v>0</v>
      </c>
      <c r="BO637" s="18">
        <f t="shared" si="1667"/>
        <v>130.71899999999999</v>
      </c>
      <c r="BP637" s="18">
        <f t="shared" si="1668"/>
        <v>0</v>
      </c>
      <c r="BQ637" s="18">
        <f t="shared" si="1669"/>
        <v>0</v>
      </c>
      <c r="BR637" s="18">
        <f t="shared" si="1755"/>
        <v>0</v>
      </c>
      <c r="BS637" s="18">
        <f t="shared" si="1755"/>
        <v>0</v>
      </c>
      <c r="BT637" s="18">
        <f t="shared" si="1755"/>
        <v>0</v>
      </c>
      <c r="BU637" s="18">
        <f t="shared" si="1670"/>
        <v>130.71899999999999</v>
      </c>
      <c r="BV637" s="18">
        <f t="shared" si="1671"/>
        <v>0</v>
      </c>
      <c r="BW637" s="18">
        <f t="shared" si="1672"/>
        <v>0</v>
      </c>
      <c r="BX637" s="18">
        <f t="shared" si="1755"/>
        <v>0</v>
      </c>
      <c r="BY637" s="18">
        <f t="shared" si="1755"/>
        <v>0</v>
      </c>
      <c r="BZ637" s="18">
        <f t="shared" si="1755"/>
        <v>0</v>
      </c>
      <c r="CA637" s="18">
        <f t="shared" si="1664"/>
        <v>130.71899999999999</v>
      </c>
      <c r="CB637" s="18">
        <f t="shared" si="1665"/>
        <v>0</v>
      </c>
      <c r="CC637" s="18">
        <f t="shared" si="1666"/>
        <v>0</v>
      </c>
      <c r="CD637" s="18">
        <f t="shared" si="1755"/>
        <v>0</v>
      </c>
      <c r="CE637" s="27"/>
      <c r="CF637" s="33"/>
    </row>
    <row r="638" spans="1:84" x14ac:dyDescent="0.3">
      <c r="A638" s="41" t="s">
        <v>1625</v>
      </c>
      <c r="B638" s="39">
        <v>620</v>
      </c>
      <c r="C638" s="41" t="s">
        <v>103</v>
      </c>
      <c r="D638" s="41" t="s">
        <v>5</v>
      </c>
      <c r="E638" s="14" t="s">
        <v>544</v>
      </c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>
        <v>130.71899999999999</v>
      </c>
      <c r="BA638" s="18"/>
      <c r="BB638" s="18"/>
      <c r="BC638" s="18">
        <f t="shared" si="1704"/>
        <v>130.71899999999999</v>
      </c>
      <c r="BD638" s="18">
        <f t="shared" si="1705"/>
        <v>0</v>
      </c>
      <c r="BE638" s="18">
        <f t="shared" si="1706"/>
        <v>0</v>
      </c>
      <c r="BF638" s="18"/>
      <c r="BG638" s="18"/>
      <c r="BH638" s="18"/>
      <c r="BI638" s="18">
        <f t="shared" si="1701"/>
        <v>130.71899999999999</v>
      </c>
      <c r="BJ638" s="18">
        <f t="shared" si="1702"/>
        <v>0</v>
      </c>
      <c r="BK638" s="18">
        <f t="shared" si="1703"/>
        <v>0</v>
      </c>
      <c r="BL638" s="18"/>
      <c r="BM638" s="18"/>
      <c r="BN638" s="18"/>
      <c r="BO638" s="18">
        <f t="shared" si="1667"/>
        <v>130.71899999999999</v>
      </c>
      <c r="BP638" s="18">
        <f t="shared" si="1668"/>
        <v>0</v>
      </c>
      <c r="BQ638" s="18">
        <f t="shared" si="1669"/>
        <v>0</v>
      </c>
      <c r="BR638" s="18"/>
      <c r="BS638" s="18"/>
      <c r="BT638" s="18"/>
      <c r="BU638" s="18">
        <f t="shared" si="1670"/>
        <v>130.71899999999999</v>
      </c>
      <c r="BV638" s="18">
        <f t="shared" si="1671"/>
        <v>0</v>
      </c>
      <c r="BW638" s="18">
        <f t="shared" si="1672"/>
        <v>0</v>
      </c>
      <c r="BX638" s="18"/>
      <c r="BY638" s="18"/>
      <c r="BZ638" s="18"/>
      <c r="CA638" s="18">
        <f t="shared" si="1664"/>
        <v>130.71899999999999</v>
      </c>
      <c r="CB638" s="18">
        <f t="shared" si="1665"/>
        <v>0</v>
      </c>
      <c r="CC638" s="18">
        <f t="shared" si="1666"/>
        <v>0</v>
      </c>
      <c r="CD638" s="18"/>
      <c r="CE638" s="27"/>
      <c r="CF638" s="33"/>
    </row>
    <row r="639" spans="1:84" ht="31.2" x14ac:dyDescent="0.3">
      <c r="A639" s="41" t="s">
        <v>1322</v>
      </c>
      <c r="B639" s="39"/>
      <c r="C639" s="41"/>
      <c r="D639" s="41"/>
      <c r="E639" s="14" t="s">
        <v>1323</v>
      </c>
      <c r="F639" s="18">
        <f>F640+F646</f>
        <v>29520.6</v>
      </c>
      <c r="G639" s="18">
        <f t="shared" ref="G639:CD639" si="1756">G640+G646</f>
        <v>10918.4</v>
      </c>
      <c r="H639" s="18">
        <f t="shared" si="1756"/>
        <v>0</v>
      </c>
      <c r="I639" s="18">
        <f t="shared" ref="I639:K639" si="1757">I640+I646</f>
        <v>0</v>
      </c>
      <c r="J639" s="18">
        <f t="shared" si="1757"/>
        <v>0</v>
      </c>
      <c r="K639" s="18">
        <f t="shared" si="1757"/>
        <v>0</v>
      </c>
      <c r="L639" s="18">
        <f t="shared" si="1674"/>
        <v>29520.6</v>
      </c>
      <c r="M639" s="18">
        <f t="shared" si="1675"/>
        <v>10918.4</v>
      </c>
      <c r="N639" s="18">
        <f t="shared" si="1676"/>
        <v>0</v>
      </c>
      <c r="O639" s="18">
        <f t="shared" ref="O639:S639" si="1758">O640+O646</f>
        <v>0</v>
      </c>
      <c r="P639" s="18">
        <f t="shared" si="1758"/>
        <v>0</v>
      </c>
      <c r="Q639" s="18">
        <f t="shared" si="1758"/>
        <v>0</v>
      </c>
      <c r="R639" s="18">
        <f t="shared" si="1758"/>
        <v>0</v>
      </c>
      <c r="S639" s="18">
        <f t="shared" si="1758"/>
        <v>0</v>
      </c>
      <c r="T639" s="18">
        <f t="shared" si="1594"/>
        <v>29520.6</v>
      </c>
      <c r="U639" s="18">
        <f t="shared" si="1595"/>
        <v>10918.4</v>
      </c>
      <c r="V639" s="18">
        <f t="shared" si="1596"/>
        <v>0</v>
      </c>
      <c r="W639" s="18">
        <f t="shared" ref="W639:AB639" si="1759">W640+W646</f>
        <v>0</v>
      </c>
      <c r="X639" s="18">
        <f t="shared" si="1759"/>
        <v>0</v>
      </c>
      <c r="Y639" s="18">
        <f t="shared" si="1759"/>
        <v>0</v>
      </c>
      <c r="Z639" s="18">
        <f t="shared" si="1759"/>
        <v>0</v>
      </c>
      <c r="AA639" s="18">
        <f t="shared" si="1759"/>
        <v>0</v>
      </c>
      <c r="AB639" s="18">
        <f t="shared" si="1759"/>
        <v>0</v>
      </c>
      <c r="AC639" s="18">
        <f t="shared" si="1608"/>
        <v>29520.6</v>
      </c>
      <c r="AD639" s="18">
        <f t="shared" si="1609"/>
        <v>10918.4</v>
      </c>
      <c r="AE639" s="18">
        <f t="shared" si="1610"/>
        <v>0</v>
      </c>
      <c r="AF639" s="18">
        <f t="shared" ref="AF639:AH639" si="1760">AF640+AF646</f>
        <v>-27730.579999999998</v>
      </c>
      <c r="AG639" s="18">
        <f t="shared" si="1760"/>
        <v>-3408.2660000000001</v>
      </c>
      <c r="AH639" s="18">
        <f t="shared" si="1760"/>
        <v>0</v>
      </c>
      <c r="AI639" s="18">
        <f t="shared" si="1571"/>
        <v>1790.0200000000004</v>
      </c>
      <c r="AJ639" s="18">
        <f t="shared" si="1572"/>
        <v>7510.134</v>
      </c>
      <c r="AK639" s="18">
        <f t="shared" si="1573"/>
        <v>0</v>
      </c>
      <c r="AL639" s="18">
        <f t="shared" ref="AL639" si="1761">AL640+AL646</f>
        <v>0</v>
      </c>
      <c r="AM639" s="18">
        <f t="shared" si="1575"/>
        <v>1790.0200000000004</v>
      </c>
      <c r="AN639" s="18">
        <f t="shared" ref="AN639:AP639" si="1762">AN640+AN646</f>
        <v>0</v>
      </c>
      <c r="AO639" s="18">
        <f t="shared" si="1762"/>
        <v>0</v>
      </c>
      <c r="AP639" s="18">
        <f t="shared" si="1762"/>
        <v>0</v>
      </c>
      <c r="AQ639" s="18">
        <f t="shared" si="1577"/>
        <v>1790.0200000000004</v>
      </c>
      <c r="AR639" s="18">
        <f t="shared" si="1578"/>
        <v>7510.134</v>
      </c>
      <c r="AS639" s="18">
        <f t="shared" si="1579"/>
        <v>0</v>
      </c>
      <c r="AT639" s="18">
        <f t="shared" ref="AT639:AV639" si="1763">AT640+AT646</f>
        <v>0</v>
      </c>
      <c r="AU639" s="18">
        <f t="shared" si="1763"/>
        <v>0</v>
      </c>
      <c r="AV639" s="18">
        <f t="shared" si="1763"/>
        <v>0</v>
      </c>
      <c r="AW639" s="18">
        <f t="shared" si="1581"/>
        <v>1790.0200000000004</v>
      </c>
      <c r="AX639" s="18">
        <f t="shared" si="1582"/>
        <v>7510.134</v>
      </c>
      <c r="AY639" s="18">
        <f t="shared" si="1583"/>
        <v>0</v>
      </c>
      <c r="AZ639" s="18">
        <f t="shared" ref="AZ639:BB639" si="1764">AZ640+AZ646</f>
        <v>0</v>
      </c>
      <c r="BA639" s="18">
        <f t="shared" si="1764"/>
        <v>0</v>
      </c>
      <c r="BB639" s="18">
        <f t="shared" si="1764"/>
        <v>0</v>
      </c>
      <c r="BC639" s="18">
        <f t="shared" si="1704"/>
        <v>1790.0200000000004</v>
      </c>
      <c r="BD639" s="18">
        <f t="shared" si="1705"/>
        <v>7510.134</v>
      </c>
      <c r="BE639" s="18">
        <f t="shared" si="1706"/>
        <v>0</v>
      </c>
      <c r="BF639" s="18">
        <f t="shared" ref="BF639:BH639" si="1765">BF640+BF646</f>
        <v>0</v>
      </c>
      <c r="BG639" s="18">
        <f t="shared" si="1765"/>
        <v>0</v>
      </c>
      <c r="BH639" s="18">
        <f t="shared" si="1765"/>
        <v>0</v>
      </c>
      <c r="BI639" s="18">
        <f t="shared" si="1701"/>
        <v>1790.0200000000004</v>
      </c>
      <c r="BJ639" s="18">
        <f t="shared" si="1702"/>
        <v>7510.134</v>
      </c>
      <c r="BK639" s="18">
        <f t="shared" si="1703"/>
        <v>0</v>
      </c>
      <c r="BL639" s="18">
        <f t="shared" ref="BL639:BN639" si="1766">BL640+BL646</f>
        <v>0</v>
      </c>
      <c r="BM639" s="18">
        <f t="shared" si="1766"/>
        <v>0</v>
      </c>
      <c r="BN639" s="18">
        <f t="shared" si="1766"/>
        <v>0</v>
      </c>
      <c r="BO639" s="18">
        <f t="shared" si="1667"/>
        <v>1790.0200000000004</v>
      </c>
      <c r="BP639" s="18">
        <f t="shared" si="1668"/>
        <v>7510.134</v>
      </c>
      <c r="BQ639" s="18">
        <f t="shared" si="1669"/>
        <v>0</v>
      </c>
      <c r="BR639" s="18">
        <f t="shared" ref="BR639:BT639" si="1767">BR640+BR646</f>
        <v>0</v>
      </c>
      <c r="BS639" s="18">
        <f t="shared" si="1767"/>
        <v>0</v>
      </c>
      <c r="BT639" s="18">
        <f t="shared" si="1767"/>
        <v>0</v>
      </c>
      <c r="BU639" s="18">
        <f t="shared" si="1670"/>
        <v>1790.0200000000004</v>
      </c>
      <c r="BV639" s="18">
        <f t="shared" si="1671"/>
        <v>7510.134</v>
      </c>
      <c r="BW639" s="18">
        <f t="shared" si="1672"/>
        <v>0</v>
      </c>
      <c r="BX639" s="18">
        <f t="shared" ref="BX639:BZ639" si="1768">BX640+BX646</f>
        <v>0</v>
      </c>
      <c r="BY639" s="18">
        <f t="shared" si="1768"/>
        <v>0</v>
      </c>
      <c r="BZ639" s="18">
        <f t="shared" si="1768"/>
        <v>0</v>
      </c>
      <c r="CA639" s="18">
        <f t="shared" si="1664"/>
        <v>1790.0200000000004</v>
      </c>
      <c r="CB639" s="18">
        <f t="shared" si="1665"/>
        <v>7510.134</v>
      </c>
      <c r="CC639" s="18">
        <f t="shared" si="1666"/>
        <v>0</v>
      </c>
      <c r="CD639" s="18">
        <f t="shared" si="1756"/>
        <v>0</v>
      </c>
      <c r="CE639" s="27"/>
      <c r="CF639" s="33"/>
    </row>
    <row r="640" spans="1:84" ht="62.4" x14ac:dyDescent="0.3">
      <c r="A640" s="41" t="s">
        <v>1324</v>
      </c>
      <c r="B640" s="39"/>
      <c r="C640" s="41"/>
      <c r="D640" s="41"/>
      <c r="E640" s="14" t="s">
        <v>1325</v>
      </c>
      <c r="F640" s="18">
        <f>F641</f>
        <v>2761.9</v>
      </c>
      <c r="G640" s="18">
        <f t="shared" ref="G640:CD640" si="1769">G641</f>
        <v>10918.4</v>
      </c>
      <c r="H640" s="18">
        <f t="shared" si="1769"/>
        <v>0</v>
      </c>
      <c r="I640" s="18">
        <f t="shared" si="1769"/>
        <v>0</v>
      </c>
      <c r="J640" s="18">
        <f t="shared" si="1769"/>
        <v>0</v>
      </c>
      <c r="K640" s="18">
        <f t="shared" si="1769"/>
        <v>0</v>
      </c>
      <c r="L640" s="18">
        <f t="shared" si="1674"/>
        <v>2761.9</v>
      </c>
      <c r="M640" s="18">
        <f t="shared" si="1675"/>
        <v>10918.4</v>
      </c>
      <c r="N640" s="18">
        <f t="shared" si="1676"/>
        <v>0</v>
      </c>
      <c r="O640" s="18">
        <f t="shared" si="1769"/>
        <v>0</v>
      </c>
      <c r="P640" s="18">
        <f t="shared" si="1769"/>
        <v>0</v>
      </c>
      <c r="Q640" s="18">
        <f t="shared" si="1769"/>
        <v>0</v>
      </c>
      <c r="R640" s="18">
        <f t="shared" si="1769"/>
        <v>0</v>
      </c>
      <c r="S640" s="18">
        <f t="shared" si="1769"/>
        <v>0</v>
      </c>
      <c r="T640" s="18">
        <f t="shared" si="1594"/>
        <v>2761.9</v>
      </c>
      <c r="U640" s="18">
        <f t="shared" si="1595"/>
        <v>10918.4</v>
      </c>
      <c r="V640" s="18">
        <f t="shared" si="1596"/>
        <v>0</v>
      </c>
      <c r="W640" s="18">
        <f t="shared" si="1769"/>
        <v>0</v>
      </c>
      <c r="X640" s="18">
        <f t="shared" si="1769"/>
        <v>0</v>
      </c>
      <c r="Y640" s="18">
        <f t="shared" si="1769"/>
        <v>0</v>
      </c>
      <c r="Z640" s="18">
        <f t="shared" si="1769"/>
        <v>0</v>
      </c>
      <c r="AA640" s="18">
        <f t="shared" si="1769"/>
        <v>0</v>
      </c>
      <c r="AB640" s="18">
        <f t="shared" si="1769"/>
        <v>0</v>
      </c>
      <c r="AC640" s="18">
        <f t="shared" si="1608"/>
        <v>2761.9</v>
      </c>
      <c r="AD640" s="18">
        <f t="shared" si="1609"/>
        <v>10918.4</v>
      </c>
      <c r="AE640" s="18">
        <f t="shared" si="1610"/>
        <v>0</v>
      </c>
      <c r="AF640" s="18">
        <f t="shared" si="1769"/>
        <v>-971.88</v>
      </c>
      <c r="AG640" s="18">
        <f t="shared" si="1769"/>
        <v>-3408.2660000000001</v>
      </c>
      <c r="AH640" s="18">
        <f t="shared" si="1769"/>
        <v>0</v>
      </c>
      <c r="AI640" s="18">
        <f t="shared" si="1571"/>
        <v>1790.02</v>
      </c>
      <c r="AJ640" s="18">
        <f t="shared" si="1572"/>
        <v>7510.134</v>
      </c>
      <c r="AK640" s="18">
        <f t="shared" si="1573"/>
        <v>0</v>
      </c>
      <c r="AL640" s="18">
        <f t="shared" si="1769"/>
        <v>0</v>
      </c>
      <c r="AM640" s="18">
        <f t="shared" si="1575"/>
        <v>1790.02</v>
      </c>
      <c r="AN640" s="18">
        <f t="shared" si="1769"/>
        <v>0</v>
      </c>
      <c r="AO640" s="18">
        <f t="shared" si="1769"/>
        <v>0</v>
      </c>
      <c r="AP640" s="18">
        <f t="shared" si="1769"/>
        <v>0</v>
      </c>
      <c r="AQ640" s="18">
        <f t="shared" si="1577"/>
        <v>1790.02</v>
      </c>
      <c r="AR640" s="18">
        <f t="shared" si="1578"/>
        <v>7510.134</v>
      </c>
      <c r="AS640" s="18">
        <f t="shared" si="1579"/>
        <v>0</v>
      </c>
      <c r="AT640" s="18">
        <f t="shared" si="1769"/>
        <v>0</v>
      </c>
      <c r="AU640" s="18">
        <f t="shared" si="1769"/>
        <v>0</v>
      </c>
      <c r="AV640" s="18">
        <f t="shared" si="1769"/>
        <v>0</v>
      </c>
      <c r="AW640" s="18">
        <f t="shared" si="1581"/>
        <v>1790.02</v>
      </c>
      <c r="AX640" s="18">
        <f t="shared" si="1582"/>
        <v>7510.134</v>
      </c>
      <c r="AY640" s="18">
        <f t="shared" si="1583"/>
        <v>0</v>
      </c>
      <c r="AZ640" s="18">
        <f t="shared" si="1769"/>
        <v>0</v>
      </c>
      <c r="BA640" s="18">
        <f t="shared" si="1769"/>
        <v>0</v>
      </c>
      <c r="BB640" s="18">
        <f t="shared" si="1769"/>
        <v>0</v>
      </c>
      <c r="BC640" s="18">
        <f t="shared" si="1704"/>
        <v>1790.02</v>
      </c>
      <c r="BD640" s="18">
        <f t="shared" si="1705"/>
        <v>7510.134</v>
      </c>
      <c r="BE640" s="18">
        <f t="shared" si="1706"/>
        <v>0</v>
      </c>
      <c r="BF640" s="18">
        <f t="shared" si="1769"/>
        <v>0</v>
      </c>
      <c r="BG640" s="18">
        <f t="shared" si="1769"/>
        <v>0</v>
      </c>
      <c r="BH640" s="18">
        <f t="shared" si="1769"/>
        <v>0</v>
      </c>
      <c r="BI640" s="18">
        <f t="shared" si="1701"/>
        <v>1790.02</v>
      </c>
      <c r="BJ640" s="18">
        <f t="shared" si="1702"/>
        <v>7510.134</v>
      </c>
      <c r="BK640" s="18">
        <f t="shared" si="1703"/>
        <v>0</v>
      </c>
      <c r="BL640" s="18">
        <f t="shared" si="1769"/>
        <v>0</v>
      </c>
      <c r="BM640" s="18">
        <f t="shared" si="1769"/>
        <v>0</v>
      </c>
      <c r="BN640" s="18">
        <f t="shared" si="1769"/>
        <v>0</v>
      </c>
      <c r="BO640" s="18">
        <f t="shared" si="1667"/>
        <v>1790.02</v>
      </c>
      <c r="BP640" s="18">
        <f t="shared" si="1668"/>
        <v>7510.134</v>
      </c>
      <c r="BQ640" s="18">
        <f t="shared" si="1669"/>
        <v>0</v>
      </c>
      <c r="BR640" s="18">
        <f t="shared" si="1769"/>
        <v>0</v>
      </c>
      <c r="BS640" s="18">
        <f t="shared" si="1769"/>
        <v>0</v>
      </c>
      <c r="BT640" s="18">
        <f t="shared" si="1769"/>
        <v>0</v>
      </c>
      <c r="BU640" s="18">
        <f t="shared" si="1670"/>
        <v>1790.02</v>
      </c>
      <c r="BV640" s="18">
        <f t="shared" si="1671"/>
        <v>7510.134</v>
      </c>
      <c r="BW640" s="18">
        <f t="shared" si="1672"/>
        <v>0</v>
      </c>
      <c r="BX640" s="18">
        <f t="shared" si="1769"/>
        <v>0</v>
      </c>
      <c r="BY640" s="18">
        <f t="shared" si="1769"/>
        <v>0</v>
      </c>
      <c r="BZ640" s="18">
        <f t="shared" si="1769"/>
        <v>0</v>
      </c>
      <c r="CA640" s="18">
        <f t="shared" si="1664"/>
        <v>1790.02</v>
      </c>
      <c r="CB640" s="18">
        <f t="shared" si="1665"/>
        <v>7510.134</v>
      </c>
      <c r="CC640" s="18">
        <f t="shared" si="1666"/>
        <v>0</v>
      </c>
      <c r="CD640" s="18">
        <f t="shared" si="1769"/>
        <v>0</v>
      </c>
      <c r="CE640" s="27"/>
      <c r="CF640" s="33"/>
    </row>
    <row r="641" spans="1:119" ht="46.8" x14ac:dyDescent="0.3">
      <c r="A641" s="41" t="s">
        <v>1324</v>
      </c>
      <c r="B641" s="39">
        <v>600</v>
      </c>
      <c r="C641" s="41"/>
      <c r="D641" s="41"/>
      <c r="E641" s="14" t="s">
        <v>554</v>
      </c>
      <c r="F641" s="18">
        <f>F642+F644</f>
        <v>2761.9</v>
      </c>
      <c r="G641" s="18">
        <f t="shared" ref="G641:CD641" si="1770">G642+G644</f>
        <v>10918.4</v>
      </c>
      <c r="H641" s="18">
        <f t="shared" si="1770"/>
        <v>0</v>
      </c>
      <c r="I641" s="18">
        <f t="shared" ref="I641:K641" si="1771">I642+I644</f>
        <v>0</v>
      </c>
      <c r="J641" s="18">
        <f t="shared" si="1771"/>
        <v>0</v>
      </c>
      <c r="K641" s="18">
        <f t="shared" si="1771"/>
        <v>0</v>
      </c>
      <c r="L641" s="18">
        <f t="shared" si="1674"/>
        <v>2761.9</v>
      </c>
      <c r="M641" s="18">
        <f t="shared" si="1675"/>
        <v>10918.4</v>
      </c>
      <c r="N641" s="18">
        <f t="shared" si="1676"/>
        <v>0</v>
      </c>
      <c r="O641" s="18">
        <f t="shared" ref="O641:S641" si="1772">O642+O644</f>
        <v>0</v>
      </c>
      <c r="P641" s="18">
        <f t="shared" si="1772"/>
        <v>0</v>
      </c>
      <c r="Q641" s="18">
        <f t="shared" si="1772"/>
        <v>0</v>
      </c>
      <c r="R641" s="18">
        <f t="shared" si="1772"/>
        <v>0</v>
      </c>
      <c r="S641" s="18">
        <f t="shared" si="1772"/>
        <v>0</v>
      </c>
      <c r="T641" s="18">
        <f t="shared" si="1594"/>
        <v>2761.9</v>
      </c>
      <c r="U641" s="18">
        <f t="shared" si="1595"/>
        <v>10918.4</v>
      </c>
      <c r="V641" s="18">
        <f t="shared" si="1596"/>
        <v>0</v>
      </c>
      <c r="W641" s="18">
        <f t="shared" ref="W641:AB641" si="1773">W642+W644</f>
        <v>0</v>
      </c>
      <c r="X641" s="18">
        <f t="shared" si="1773"/>
        <v>0</v>
      </c>
      <c r="Y641" s="18">
        <f t="shared" si="1773"/>
        <v>0</v>
      </c>
      <c r="Z641" s="18">
        <f t="shared" si="1773"/>
        <v>0</v>
      </c>
      <c r="AA641" s="18">
        <f t="shared" si="1773"/>
        <v>0</v>
      </c>
      <c r="AB641" s="18">
        <f t="shared" si="1773"/>
        <v>0</v>
      </c>
      <c r="AC641" s="18">
        <f t="shared" si="1608"/>
        <v>2761.9</v>
      </c>
      <c r="AD641" s="18">
        <f t="shared" si="1609"/>
        <v>10918.4</v>
      </c>
      <c r="AE641" s="18">
        <f t="shared" si="1610"/>
        <v>0</v>
      </c>
      <c r="AF641" s="18">
        <f t="shared" ref="AF641:AH641" si="1774">AF642+AF644</f>
        <v>-971.88</v>
      </c>
      <c r="AG641" s="18">
        <f t="shared" si="1774"/>
        <v>-3408.2660000000001</v>
      </c>
      <c r="AH641" s="18">
        <f t="shared" si="1774"/>
        <v>0</v>
      </c>
      <c r="AI641" s="18">
        <f t="shared" si="1571"/>
        <v>1790.02</v>
      </c>
      <c r="AJ641" s="18">
        <f t="shared" si="1572"/>
        <v>7510.134</v>
      </c>
      <c r="AK641" s="18">
        <f t="shared" si="1573"/>
        <v>0</v>
      </c>
      <c r="AL641" s="18">
        <f t="shared" ref="AL641" si="1775">AL642+AL644</f>
        <v>0</v>
      </c>
      <c r="AM641" s="18">
        <f t="shared" si="1575"/>
        <v>1790.02</v>
      </c>
      <c r="AN641" s="18">
        <f t="shared" ref="AN641:AP641" si="1776">AN642+AN644</f>
        <v>0</v>
      </c>
      <c r="AO641" s="18">
        <f t="shared" si="1776"/>
        <v>0</v>
      </c>
      <c r="AP641" s="18">
        <f t="shared" si="1776"/>
        <v>0</v>
      </c>
      <c r="AQ641" s="18">
        <f t="shared" si="1577"/>
        <v>1790.02</v>
      </c>
      <c r="AR641" s="18">
        <f t="shared" si="1578"/>
        <v>7510.134</v>
      </c>
      <c r="AS641" s="18">
        <f t="shared" si="1579"/>
        <v>0</v>
      </c>
      <c r="AT641" s="18">
        <f t="shared" ref="AT641:AV641" si="1777">AT642+AT644</f>
        <v>0</v>
      </c>
      <c r="AU641" s="18">
        <f t="shared" si="1777"/>
        <v>0</v>
      </c>
      <c r="AV641" s="18">
        <f t="shared" si="1777"/>
        <v>0</v>
      </c>
      <c r="AW641" s="18">
        <f t="shared" si="1581"/>
        <v>1790.02</v>
      </c>
      <c r="AX641" s="18">
        <f t="shared" si="1582"/>
        <v>7510.134</v>
      </c>
      <c r="AY641" s="18">
        <f t="shared" si="1583"/>
        <v>0</v>
      </c>
      <c r="AZ641" s="18">
        <f t="shared" ref="AZ641:BB641" si="1778">AZ642+AZ644</f>
        <v>0</v>
      </c>
      <c r="BA641" s="18">
        <f t="shared" si="1778"/>
        <v>0</v>
      </c>
      <c r="BB641" s="18">
        <f t="shared" si="1778"/>
        <v>0</v>
      </c>
      <c r="BC641" s="18">
        <f t="shared" si="1704"/>
        <v>1790.02</v>
      </c>
      <c r="BD641" s="18">
        <f t="shared" si="1705"/>
        <v>7510.134</v>
      </c>
      <c r="BE641" s="18">
        <f t="shared" si="1706"/>
        <v>0</v>
      </c>
      <c r="BF641" s="18">
        <f t="shared" ref="BF641:BH641" si="1779">BF642+BF644</f>
        <v>0</v>
      </c>
      <c r="BG641" s="18">
        <f t="shared" si="1779"/>
        <v>0</v>
      </c>
      <c r="BH641" s="18">
        <f t="shared" si="1779"/>
        <v>0</v>
      </c>
      <c r="BI641" s="18">
        <f t="shared" si="1701"/>
        <v>1790.02</v>
      </c>
      <c r="BJ641" s="18">
        <f t="shared" si="1702"/>
        <v>7510.134</v>
      </c>
      <c r="BK641" s="18">
        <f t="shared" si="1703"/>
        <v>0</v>
      </c>
      <c r="BL641" s="18">
        <f t="shared" ref="BL641:BN641" si="1780">BL642+BL644</f>
        <v>0</v>
      </c>
      <c r="BM641" s="18">
        <f t="shared" si="1780"/>
        <v>0</v>
      </c>
      <c r="BN641" s="18">
        <f t="shared" si="1780"/>
        <v>0</v>
      </c>
      <c r="BO641" s="18">
        <f t="shared" si="1667"/>
        <v>1790.02</v>
      </c>
      <c r="BP641" s="18">
        <f t="shared" si="1668"/>
        <v>7510.134</v>
      </c>
      <c r="BQ641" s="18">
        <f t="shared" si="1669"/>
        <v>0</v>
      </c>
      <c r="BR641" s="18">
        <f t="shared" ref="BR641:BT641" si="1781">BR642+BR644</f>
        <v>0</v>
      </c>
      <c r="BS641" s="18">
        <f t="shared" si="1781"/>
        <v>0</v>
      </c>
      <c r="BT641" s="18">
        <f t="shared" si="1781"/>
        <v>0</v>
      </c>
      <c r="BU641" s="18">
        <f t="shared" si="1670"/>
        <v>1790.02</v>
      </c>
      <c r="BV641" s="18">
        <f t="shared" si="1671"/>
        <v>7510.134</v>
      </c>
      <c r="BW641" s="18">
        <f t="shared" si="1672"/>
        <v>0</v>
      </c>
      <c r="BX641" s="18">
        <f t="shared" ref="BX641:BZ641" si="1782">BX642+BX644</f>
        <v>0</v>
      </c>
      <c r="BY641" s="18">
        <f t="shared" si="1782"/>
        <v>0</v>
      </c>
      <c r="BZ641" s="18">
        <f t="shared" si="1782"/>
        <v>0</v>
      </c>
      <c r="CA641" s="18">
        <f t="shared" si="1664"/>
        <v>1790.02</v>
      </c>
      <c r="CB641" s="18">
        <f t="shared" si="1665"/>
        <v>7510.134</v>
      </c>
      <c r="CC641" s="18">
        <f t="shared" si="1666"/>
        <v>0</v>
      </c>
      <c r="CD641" s="18">
        <f t="shared" si="1770"/>
        <v>0</v>
      </c>
      <c r="CE641" s="27"/>
      <c r="CF641" s="33"/>
    </row>
    <row r="642" spans="1:119" x14ac:dyDescent="0.3">
      <c r="A642" s="41" t="s">
        <v>1324</v>
      </c>
      <c r="B642" s="39">
        <v>610</v>
      </c>
      <c r="C642" s="41"/>
      <c r="D642" s="41"/>
      <c r="E642" s="14" t="s">
        <v>568</v>
      </c>
      <c r="F642" s="18">
        <f>F643</f>
        <v>2761.9</v>
      </c>
      <c r="G642" s="18">
        <f t="shared" ref="G642:CD642" si="1783">G643</f>
        <v>4166.2</v>
      </c>
      <c r="H642" s="18">
        <f t="shared" si="1783"/>
        <v>0</v>
      </c>
      <c r="I642" s="18">
        <f t="shared" si="1783"/>
        <v>0</v>
      </c>
      <c r="J642" s="18">
        <f t="shared" si="1783"/>
        <v>0</v>
      </c>
      <c r="K642" s="18">
        <f t="shared" si="1783"/>
        <v>0</v>
      </c>
      <c r="L642" s="18">
        <f t="shared" si="1674"/>
        <v>2761.9</v>
      </c>
      <c r="M642" s="18">
        <f t="shared" si="1675"/>
        <v>4166.2</v>
      </c>
      <c r="N642" s="18">
        <f t="shared" si="1676"/>
        <v>0</v>
      </c>
      <c r="O642" s="18">
        <f t="shared" si="1783"/>
        <v>0</v>
      </c>
      <c r="P642" s="18">
        <f t="shared" si="1783"/>
        <v>0</v>
      </c>
      <c r="Q642" s="18">
        <f t="shared" si="1783"/>
        <v>0</v>
      </c>
      <c r="R642" s="18">
        <f t="shared" si="1783"/>
        <v>0</v>
      </c>
      <c r="S642" s="18">
        <f t="shared" si="1783"/>
        <v>0</v>
      </c>
      <c r="T642" s="18">
        <f t="shared" si="1594"/>
        <v>2761.9</v>
      </c>
      <c r="U642" s="18">
        <f t="shared" si="1595"/>
        <v>4166.2</v>
      </c>
      <c r="V642" s="18">
        <f t="shared" si="1596"/>
        <v>0</v>
      </c>
      <c r="W642" s="18">
        <f t="shared" si="1783"/>
        <v>0</v>
      </c>
      <c r="X642" s="18">
        <f t="shared" si="1783"/>
        <v>0</v>
      </c>
      <c r="Y642" s="18">
        <f t="shared" si="1783"/>
        <v>0</v>
      </c>
      <c r="Z642" s="18">
        <f t="shared" si="1783"/>
        <v>0</v>
      </c>
      <c r="AA642" s="18">
        <f t="shared" si="1783"/>
        <v>0</v>
      </c>
      <c r="AB642" s="18">
        <f t="shared" si="1783"/>
        <v>0</v>
      </c>
      <c r="AC642" s="18">
        <f t="shared" si="1608"/>
        <v>2761.9</v>
      </c>
      <c r="AD642" s="18">
        <f t="shared" si="1609"/>
        <v>4166.2</v>
      </c>
      <c r="AE642" s="18">
        <f t="shared" si="1610"/>
        <v>0</v>
      </c>
      <c r="AF642" s="18">
        <f t="shared" si="1783"/>
        <v>-971.88</v>
      </c>
      <c r="AG642" s="18">
        <f t="shared" si="1783"/>
        <v>-1300.491</v>
      </c>
      <c r="AH642" s="18">
        <f t="shared" si="1783"/>
        <v>0</v>
      </c>
      <c r="AI642" s="18">
        <f t="shared" si="1571"/>
        <v>1790.02</v>
      </c>
      <c r="AJ642" s="18">
        <f t="shared" si="1572"/>
        <v>2865.7089999999998</v>
      </c>
      <c r="AK642" s="18">
        <f t="shared" si="1573"/>
        <v>0</v>
      </c>
      <c r="AL642" s="18">
        <f t="shared" si="1783"/>
        <v>0</v>
      </c>
      <c r="AM642" s="18">
        <f t="shared" si="1575"/>
        <v>1790.02</v>
      </c>
      <c r="AN642" s="18">
        <f t="shared" si="1783"/>
        <v>0</v>
      </c>
      <c r="AO642" s="18">
        <f t="shared" si="1783"/>
        <v>0</v>
      </c>
      <c r="AP642" s="18">
        <f t="shared" si="1783"/>
        <v>0</v>
      </c>
      <c r="AQ642" s="18">
        <f t="shared" si="1577"/>
        <v>1790.02</v>
      </c>
      <c r="AR642" s="18">
        <f t="shared" si="1578"/>
        <v>2865.7089999999998</v>
      </c>
      <c r="AS642" s="18">
        <f t="shared" si="1579"/>
        <v>0</v>
      </c>
      <c r="AT642" s="18">
        <f t="shared" si="1783"/>
        <v>0</v>
      </c>
      <c r="AU642" s="18">
        <f t="shared" si="1783"/>
        <v>0</v>
      </c>
      <c r="AV642" s="18">
        <f t="shared" si="1783"/>
        <v>0</v>
      </c>
      <c r="AW642" s="18">
        <f t="shared" si="1581"/>
        <v>1790.02</v>
      </c>
      <c r="AX642" s="18">
        <f t="shared" si="1582"/>
        <v>2865.7089999999998</v>
      </c>
      <c r="AY642" s="18">
        <f t="shared" si="1583"/>
        <v>0</v>
      </c>
      <c r="AZ642" s="18">
        <f t="shared" si="1783"/>
        <v>0</v>
      </c>
      <c r="BA642" s="18">
        <f t="shared" si="1783"/>
        <v>0</v>
      </c>
      <c r="BB642" s="18">
        <f t="shared" si="1783"/>
        <v>0</v>
      </c>
      <c r="BC642" s="18">
        <f t="shared" si="1704"/>
        <v>1790.02</v>
      </c>
      <c r="BD642" s="18">
        <f t="shared" si="1705"/>
        <v>2865.7089999999998</v>
      </c>
      <c r="BE642" s="18">
        <f t="shared" si="1706"/>
        <v>0</v>
      </c>
      <c r="BF642" s="18">
        <f t="shared" si="1783"/>
        <v>0</v>
      </c>
      <c r="BG642" s="18">
        <f t="shared" si="1783"/>
        <v>0</v>
      </c>
      <c r="BH642" s="18">
        <f t="shared" si="1783"/>
        <v>0</v>
      </c>
      <c r="BI642" s="18">
        <f t="shared" si="1701"/>
        <v>1790.02</v>
      </c>
      <c r="BJ642" s="18">
        <f t="shared" si="1702"/>
        <v>2865.7089999999998</v>
      </c>
      <c r="BK642" s="18">
        <f t="shared" si="1703"/>
        <v>0</v>
      </c>
      <c r="BL642" s="18">
        <f t="shared" si="1783"/>
        <v>0</v>
      </c>
      <c r="BM642" s="18">
        <f t="shared" si="1783"/>
        <v>0</v>
      </c>
      <c r="BN642" s="18">
        <f t="shared" si="1783"/>
        <v>0</v>
      </c>
      <c r="BO642" s="18">
        <f t="shared" si="1667"/>
        <v>1790.02</v>
      </c>
      <c r="BP642" s="18">
        <f t="shared" si="1668"/>
        <v>2865.7089999999998</v>
      </c>
      <c r="BQ642" s="18">
        <f t="shared" si="1669"/>
        <v>0</v>
      </c>
      <c r="BR642" s="18">
        <f t="shared" si="1783"/>
        <v>0</v>
      </c>
      <c r="BS642" s="18">
        <f t="shared" si="1783"/>
        <v>0</v>
      </c>
      <c r="BT642" s="18">
        <f t="shared" si="1783"/>
        <v>0</v>
      </c>
      <c r="BU642" s="18">
        <f t="shared" si="1670"/>
        <v>1790.02</v>
      </c>
      <c r="BV642" s="18">
        <f t="shared" si="1671"/>
        <v>2865.7089999999998</v>
      </c>
      <c r="BW642" s="18">
        <f t="shared" si="1672"/>
        <v>0</v>
      </c>
      <c r="BX642" s="18">
        <f t="shared" si="1783"/>
        <v>0</v>
      </c>
      <c r="BY642" s="18">
        <f t="shared" si="1783"/>
        <v>0</v>
      </c>
      <c r="BZ642" s="18">
        <f t="shared" si="1783"/>
        <v>0</v>
      </c>
      <c r="CA642" s="18">
        <f t="shared" si="1664"/>
        <v>1790.02</v>
      </c>
      <c r="CB642" s="18">
        <f t="shared" si="1665"/>
        <v>2865.7089999999998</v>
      </c>
      <c r="CC642" s="18">
        <f t="shared" si="1666"/>
        <v>0</v>
      </c>
      <c r="CD642" s="18">
        <f t="shared" si="1783"/>
        <v>0</v>
      </c>
      <c r="CE642" s="27"/>
      <c r="CF642" s="33"/>
    </row>
    <row r="643" spans="1:119" x14ac:dyDescent="0.3">
      <c r="A643" s="41" t="s">
        <v>1324</v>
      </c>
      <c r="B643" s="39">
        <v>610</v>
      </c>
      <c r="C643" s="41" t="s">
        <v>103</v>
      </c>
      <c r="D643" s="41" t="s">
        <v>5</v>
      </c>
      <c r="E643" s="14" t="s">
        <v>544</v>
      </c>
      <c r="F643" s="18">
        <v>2761.9</v>
      </c>
      <c r="G643" s="18">
        <v>4166.2</v>
      </c>
      <c r="H643" s="18"/>
      <c r="I643" s="18"/>
      <c r="J643" s="18"/>
      <c r="K643" s="18"/>
      <c r="L643" s="18">
        <f t="shared" si="1674"/>
        <v>2761.9</v>
      </c>
      <c r="M643" s="18">
        <f t="shared" si="1675"/>
        <v>4166.2</v>
      </c>
      <c r="N643" s="18">
        <f t="shared" si="1676"/>
        <v>0</v>
      </c>
      <c r="O643" s="18"/>
      <c r="P643" s="18"/>
      <c r="Q643" s="18"/>
      <c r="R643" s="18"/>
      <c r="S643" s="18"/>
      <c r="T643" s="18">
        <f t="shared" si="1594"/>
        <v>2761.9</v>
      </c>
      <c r="U643" s="18">
        <f t="shared" si="1595"/>
        <v>4166.2</v>
      </c>
      <c r="V643" s="18">
        <f t="shared" si="1596"/>
        <v>0</v>
      </c>
      <c r="W643" s="18"/>
      <c r="X643" s="18"/>
      <c r="Y643" s="18"/>
      <c r="Z643" s="18"/>
      <c r="AA643" s="18"/>
      <c r="AB643" s="18"/>
      <c r="AC643" s="18">
        <f t="shared" si="1608"/>
        <v>2761.9</v>
      </c>
      <c r="AD643" s="18">
        <f t="shared" si="1609"/>
        <v>4166.2</v>
      </c>
      <c r="AE643" s="18">
        <f t="shared" si="1610"/>
        <v>0</v>
      </c>
      <c r="AF643" s="18">
        <f>-262.409-709.471</f>
        <v>-971.88</v>
      </c>
      <c r="AG643" s="18">
        <f>-325.099-975.392</f>
        <v>-1300.491</v>
      </c>
      <c r="AH643" s="18"/>
      <c r="AI643" s="18">
        <f t="shared" si="1571"/>
        <v>1790.02</v>
      </c>
      <c r="AJ643" s="18">
        <f t="shared" si="1572"/>
        <v>2865.7089999999998</v>
      </c>
      <c r="AK643" s="18">
        <f t="shared" si="1573"/>
        <v>0</v>
      </c>
      <c r="AL643" s="18"/>
      <c r="AM643" s="18">
        <f t="shared" si="1575"/>
        <v>1790.02</v>
      </c>
      <c r="AN643" s="18"/>
      <c r="AO643" s="18"/>
      <c r="AP643" s="18"/>
      <c r="AQ643" s="18">
        <f t="shared" si="1577"/>
        <v>1790.02</v>
      </c>
      <c r="AR643" s="18">
        <f t="shared" si="1578"/>
        <v>2865.7089999999998</v>
      </c>
      <c r="AS643" s="18">
        <f t="shared" si="1579"/>
        <v>0</v>
      </c>
      <c r="AT643" s="18"/>
      <c r="AU643" s="18"/>
      <c r="AV643" s="18"/>
      <c r="AW643" s="18">
        <f t="shared" si="1581"/>
        <v>1790.02</v>
      </c>
      <c r="AX643" s="18">
        <f t="shared" si="1582"/>
        <v>2865.7089999999998</v>
      </c>
      <c r="AY643" s="18">
        <f t="shared" si="1583"/>
        <v>0</v>
      </c>
      <c r="AZ643" s="18"/>
      <c r="BA643" s="18"/>
      <c r="BB643" s="18"/>
      <c r="BC643" s="18">
        <f t="shared" si="1704"/>
        <v>1790.02</v>
      </c>
      <c r="BD643" s="18">
        <f t="shared" si="1705"/>
        <v>2865.7089999999998</v>
      </c>
      <c r="BE643" s="18">
        <f t="shared" si="1706"/>
        <v>0</v>
      </c>
      <c r="BF643" s="18"/>
      <c r="BG643" s="18"/>
      <c r="BH643" s="18"/>
      <c r="BI643" s="18">
        <f t="shared" si="1701"/>
        <v>1790.02</v>
      </c>
      <c r="BJ643" s="18">
        <f t="shared" si="1702"/>
        <v>2865.7089999999998</v>
      </c>
      <c r="BK643" s="18">
        <f t="shared" si="1703"/>
        <v>0</v>
      </c>
      <c r="BL643" s="18"/>
      <c r="BM643" s="18"/>
      <c r="BN643" s="18"/>
      <c r="BO643" s="18">
        <f t="shared" si="1667"/>
        <v>1790.02</v>
      </c>
      <c r="BP643" s="18">
        <f t="shared" si="1668"/>
        <v>2865.7089999999998</v>
      </c>
      <c r="BQ643" s="18">
        <f t="shared" si="1669"/>
        <v>0</v>
      </c>
      <c r="BR643" s="18"/>
      <c r="BS643" s="18"/>
      <c r="BT643" s="18"/>
      <c r="BU643" s="18">
        <f t="shared" si="1670"/>
        <v>1790.02</v>
      </c>
      <c r="BV643" s="18">
        <f t="shared" si="1671"/>
        <v>2865.7089999999998</v>
      </c>
      <c r="BW643" s="18">
        <f t="shared" si="1672"/>
        <v>0</v>
      </c>
      <c r="BX643" s="18"/>
      <c r="BY643" s="18"/>
      <c r="BZ643" s="18"/>
      <c r="CA643" s="18">
        <f t="shared" si="1664"/>
        <v>1790.02</v>
      </c>
      <c r="CB643" s="18">
        <f t="shared" si="1665"/>
        <v>2865.7089999999998</v>
      </c>
      <c r="CC643" s="18">
        <f t="shared" si="1666"/>
        <v>0</v>
      </c>
      <c r="CD643" s="18"/>
      <c r="CE643" s="27"/>
      <c r="CF643" s="33"/>
    </row>
    <row r="644" spans="1:119" x14ac:dyDescent="0.3">
      <c r="A644" s="41" t="s">
        <v>1324</v>
      </c>
      <c r="B644" s="39">
        <v>620</v>
      </c>
      <c r="C644" s="41"/>
      <c r="D644" s="41"/>
      <c r="E644" s="14" t="s">
        <v>569</v>
      </c>
      <c r="F644" s="18">
        <f>F645</f>
        <v>0</v>
      </c>
      <c r="G644" s="18">
        <f t="shared" ref="G644:CD644" si="1784">G645</f>
        <v>6752.2</v>
      </c>
      <c r="H644" s="18">
        <f t="shared" si="1784"/>
        <v>0</v>
      </c>
      <c r="I644" s="18">
        <f t="shared" si="1784"/>
        <v>0</v>
      </c>
      <c r="J644" s="18">
        <f t="shared" si="1784"/>
        <v>0</v>
      </c>
      <c r="K644" s="18">
        <f t="shared" si="1784"/>
        <v>0</v>
      </c>
      <c r="L644" s="18">
        <f t="shared" si="1674"/>
        <v>0</v>
      </c>
      <c r="M644" s="18">
        <f t="shared" si="1675"/>
        <v>6752.2</v>
      </c>
      <c r="N644" s="18">
        <f t="shared" si="1676"/>
        <v>0</v>
      </c>
      <c r="O644" s="18">
        <f t="shared" si="1784"/>
        <v>0</v>
      </c>
      <c r="P644" s="18">
        <f t="shared" si="1784"/>
        <v>0</v>
      </c>
      <c r="Q644" s="18">
        <f t="shared" si="1784"/>
        <v>0</v>
      </c>
      <c r="R644" s="18">
        <f t="shared" si="1784"/>
        <v>0</v>
      </c>
      <c r="S644" s="18">
        <f t="shared" si="1784"/>
        <v>0</v>
      </c>
      <c r="T644" s="18">
        <f t="shared" si="1594"/>
        <v>0</v>
      </c>
      <c r="U644" s="18">
        <f t="shared" si="1595"/>
        <v>6752.2</v>
      </c>
      <c r="V644" s="18">
        <f t="shared" si="1596"/>
        <v>0</v>
      </c>
      <c r="W644" s="18">
        <f t="shared" si="1784"/>
        <v>0</v>
      </c>
      <c r="X644" s="18">
        <f t="shared" si="1784"/>
        <v>0</v>
      </c>
      <c r="Y644" s="18">
        <f t="shared" si="1784"/>
        <v>0</v>
      </c>
      <c r="Z644" s="18">
        <f t="shared" si="1784"/>
        <v>0</v>
      </c>
      <c r="AA644" s="18">
        <f t="shared" si="1784"/>
        <v>0</v>
      </c>
      <c r="AB644" s="18">
        <f t="shared" si="1784"/>
        <v>0</v>
      </c>
      <c r="AC644" s="18">
        <f t="shared" si="1608"/>
        <v>0</v>
      </c>
      <c r="AD644" s="18">
        <f t="shared" si="1609"/>
        <v>6752.2</v>
      </c>
      <c r="AE644" s="18">
        <f t="shared" si="1610"/>
        <v>0</v>
      </c>
      <c r="AF644" s="18">
        <f t="shared" si="1784"/>
        <v>0</v>
      </c>
      <c r="AG644" s="18">
        <f t="shared" si="1784"/>
        <v>-2107.7750000000001</v>
      </c>
      <c r="AH644" s="18">
        <f t="shared" si="1784"/>
        <v>0</v>
      </c>
      <c r="AI644" s="18">
        <f t="shared" si="1571"/>
        <v>0</v>
      </c>
      <c r="AJ644" s="18">
        <f t="shared" si="1572"/>
        <v>4644.4249999999993</v>
      </c>
      <c r="AK644" s="18">
        <f t="shared" si="1573"/>
        <v>0</v>
      </c>
      <c r="AL644" s="18">
        <f t="shared" si="1784"/>
        <v>0</v>
      </c>
      <c r="AM644" s="18">
        <f t="shared" si="1575"/>
        <v>0</v>
      </c>
      <c r="AN644" s="18">
        <f t="shared" si="1784"/>
        <v>0</v>
      </c>
      <c r="AO644" s="18">
        <f t="shared" si="1784"/>
        <v>0</v>
      </c>
      <c r="AP644" s="18">
        <f t="shared" si="1784"/>
        <v>0</v>
      </c>
      <c r="AQ644" s="18">
        <f t="shared" si="1577"/>
        <v>0</v>
      </c>
      <c r="AR644" s="18">
        <f t="shared" si="1578"/>
        <v>4644.4249999999993</v>
      </c>
      <c r="AS644" s="18">
        <f t="shared" si="1579"/>
        <v>0</v>
      </c>
      <c r="AT644" s="18">
        <f t="shared" si="1784"/>
        <v>0</v>
      </c>
      <c r="AU644" s="18">
        <f t="shared" si="1784"/>
        <v>0</v>
      </c>
      <c r="AV644" s="18">
        <f t="shared" si="1784"/>
        <v>0</v>
      </c>
      <c r="AW644" s="18">
        <f t="shared" si="1581"/>
        <v>0</v>
      </c>
      <c r="AX644" s="18">
        <f t="shared" si="1582"/>
        <v>4644.4249999999993</v>
      </c>
      <c r="AY644" s="18">
        <f t="shared" si="1583"/>
        <v>0</v>
      </c>
      <c r="AZ644" s="18">
        <f t="shared" si="1784"/>
        <v>0</v>
      </c>
      <c r="BA644" s="18">
        <f t="shared" si="1784"/>
        <v>0</v>
      </c>
      <c r="BB644" s="18">
        <f t="shared" si="1784"/>
        <v>0</v>
      </c>
      <c r="BC644" s="18">
        <f t="shared" si="1704"/>
        <v>0</v>
      </c>
      <c r="BD644" s="18">
        <f t="shared" si="1705"/>
        <v>4644.4249999999993</v>
      </c>
      <c r="BE644" s="18">
        <f t="shared" si="1706"/>
        <v>0</v>
      </c>
      <c r="BF644" s="18">
        <f t="shared" si="1784"/>
        <v>0</v>
      </c>
      <c r="BG644" s="18">
        <f t="shared" si="1784"/>
        <v>0</v>
      </c>
      <c r="BH644" s="18">
        <f t="shared" si="1784"/>
        <v>0</v>
      </c>
      <c r="BI644" s="18">
        <f t="shared" si="1701"/>
        <v>0</v>
      </c>
      <c r="BJ644" s="18">
        <f t="shared" si="1702"/>
        <v>4644.4249999999993</v>
      </c>
      <c r="BK644" s="18">
        <f t="shared" si="1703"/>
        <v>0</v>
      </c>
      <c r="BL644" s="18">
        <f t="shared" si="1784"/>
        <v>0</v>
      </c>
      <c r="BM644" s="18">
        <f t="shared" si="1784"/>
        <v>0</v>
      </c>
      <c r="BN644" s="18">
        <f t="shared" si="1784"/>
        <v>0</v>
      </c>
      <c r="BO644" s="18">
        <f t="shared" si="1667"/>
        <v>0</v>
      </c>
      <c r="BP644" s="18">
        <f t="shared" si="1668"/>
        <v>4644.4249999999993</v>
      </c>
      <c r="BQ644" s="18">
        <f t="shared" si="1669"/>
        <v>0</v>
      </c>
      <c r="BR644" s="18">
        <f t="shared" si="1784"/>
        <v>0</v>
      </c>
      <c r="BS644" s="18">
        <f t="shared" si="1784"/>
        <v>0</v>
      </c>
      <c r="BT644" s="18">
        <f t="shared" si="1784"/>
        <v>0</v>
      </c>
      <c r="BU644" s="18">
        <f t="shared" si="1670"/>
        <v>0</v>
      </c>
      <c r="BV644" s="18">
        <f t="shared" si="1671"/>
        <v>4644.4249999999993</v>
      </c>
      <c r="BW644" s="18">
        <f t="shared" si="1672"/>
        <v>0</v>
      </c>
      <c r="BX644" s="18">
        <f t="shared" si="1784"/>
        <v>0</v>
      </c>
      <c r="BY644" s="18">
        <f t="shared" si="1784"/>
        <v>0</v>
      </c>
      <c r="BZ644" s="18">
        <f t="shared" si="1784"/>
        <v>0</v>
      </c>
      <c r="CA644" s="18">
        <f t="shared" si="1664"/>
        <v>0</v>
      </c>
      <c r="CB644" s="18">
        <f t="shared" si="1665"/>
        <v>4644.4249999999993</v>
      </c>
      <c r="CC644" s="18">
        <f t="shared" si="1666"/>
        <v>0</v>
      </c>
      <c r="CD644" s="18">
        <f t="shared" si="1784"/>
        <v>0</v>
      </c>
      <c r="CE644" s="27"/>
      <c r="CF644" s="33"/>
    </row>
    <row r="645" spans="1:119" x14ac:dyDescent="0.3">
      <c r="A645" s="41" t="s">
        <v>1324</v>
      </c>
      <c r="B645" s="39">
        <v>620</v>
      </c>
      <c r="C645" s="41" t="s">
        <v>103</v>
      </c>
      <c r="D645" s="41" t="s">
        <v>5</v>
      </c>
      <c r="E645" s="14" t="s">
        <v>544</v>
      </c>
      <c r="F645" s="18"/>
      <c r="G645" s="18">
        <v>6752.2</v>
      </c>
      <c r="H645" s="18"/>
      <c r="I645" s="18"/>
      <c r="J645" s="18"/>
      <c r="K645" s="18"/>
      <c r="L645" s="18">
        <f t="shared" si="1674"/>
        <v>0</v>
      </c>
      <c r="M645" s="18">
        <f t="shared" si="1675"/>
        <v>6752.2</v>
      </c>
      <c r="N645" s="18">
        <f t="shared" si="1676"/>
        <v>0</v>
      </c>
      <c r="O645" s="18"/>
      <c r="P645" s="18"/>
      <c r="Q645" s="18"/>
      <c r="R645" s="18"/>
      <c r="S645" s="18"/>
      <c r="T645" s="18">
        <f t="shared" si="1594"/>
        <v>0</v>
      </c>
      <c r="U645" s="18">
        <f t="shared" si="1595"/>
        <v>6752.2</v>
      </c>
      <c r="V645" s="18">
        <f t="shared" si="1596"/>
        <v>0</v>
      </c>
      <c r="W645" s="18"/>
      <c r="X645" s="18"/>
      <c r="Y645" s="18"/>
      <c r="Z645" s="18"/>
      <c r="AA645" s="18"/>
      <c r="AB645" s="18"/>
      <c r="AC645" s="18">
        <f t="shared" si="1608"/>
        <v>0</v>
      </c>
      <c r="AD645" s="18">
        <f t="shared" si="1609"/>
        <v>6752.2</v>
      </c>
      <c r="AE645" s="18">
        <f t="shared" si="1610"/>
        <v>0</v>
      </c>
      <c r="AF645" s="18"/>
      <c r="AG645" s="18">
        <f>-526.968-1580.807</f>
        <v>-2107.7750000000001</v>
      </c>
      <c r="AH645" s="18"/>
      <c r="AI645" s="18">
        <f t="shared" si="1571"/>
        <v>0</v>
      </c>
      <c r="AJ645" s="18">
        <f t="shared" si="1572"/>
        <v>4644.4249999999993</v>
      </c>
      <c r="AK645" s="18">
        <f t="shared" si="1573"/>
        <v>0</v>
      </c>
      <c r="AL645" s="18"/>
      <c r="AM645" s="18">
        <f t="shared" si="1575"/>
        <v>0</v>
      </c>
      <c r="AN645" s="18"/>
      <c r="AO645" s="18"/>
      <c r="AP645" s="18"/>
      <c r="AQ645" s="18">
        <f t="shared" si="1577"/>
        <v>0</v>
      </c>
      <c r="AR645" s="18">
        <f t="shared" si="1578"/>
        <v>4644.4249999999993</v>
      </c>
      <c r="AS645" s="18">
        <f t="shared" si="1579"/>
        <v>0</v>
      </c>
      <c r="AT645" s="18"/>
      <c r="AU645" s="18"/>
      <c r="AV645" s="18"/>
      <c r="AW645" s="18">
        <f t="shared" si="1581"/>
        <v>0</v>
      </c>
      <c r="AX645" s="18">
        <f t="shared" si="1582"/>
        <v>4644.4249999999993</v>
      </c>
      <c r="AY645" s="18">
        <f t="shared" si="1583"/>
        <v>0</v>
      </c>
      <c r="AZ645" s="18"/>
      <c r="BA645" s="18"/>
      <c r="BB645" s="18"/>
      <c r="BC645" s="18">
        <f t="shared" si="1704"/>
        <v>0</v>
      </c>
      <c r="BD645" s="18">
        <f t="shared" si="1705"/>
        <v>4644.4249999999993</v>
      </c>
      <c r="BE645" s="18">
        <f t="shared" si="1706"/>
        <v>0</v>
      </c>
      <c r="BF645" s="18"/>
      <c r="BG645" s="18"/>
      <c r="BH645" s="18"/>
      <c r="BI645" s="18">
        <f t="shared" si="1701"/>
        <v>0</v>
      </c>
      <c r="BJ645" s="18">
        <f t="shared" si="1702"/>
        <v>4644.4249999999993</v>
      </c>
      <c r="BK645" s="18">
        <f t="shared" si="1703"/>
        <v>0</v>
      </c>
      <c r="BL645" s="18"/>
      <c r="BM645" s="18"/>
      <c r="BN645" s="18"/>
      <c r="BO645" s="18">
        <f t="shared" si="1667"/>
        <v>0</v>
      </c>
      <c r="BP645" s="18">
        <f t="shared" si="1668"/>
        <v>4644.4249999999993</v>
      </c>
      <c r="BQ645" s="18">
        <f t="shared" si="1669"/>
        <v>0</v>
      </c>
      <c r="BR645" s="18"/>
      <c r="BS645" s="18"/>
      <c r="BT645" s="18"/>
      <c r="BU645" s="18">
        <f t="shared" si="1670"/>
        <v>0</v>
      </c>
      <c r="BV645" s="18">
        <f t="shared" si="1671"/>
        <v>4644.4249999999993</v>
      </c>
      <c r="BW645" s="18">
        <f t="shared" si="1672"/>
        <v>0</v>
      </c>
      <c r="BX645" s="18"/>
      <c r="BY645" s="18"/>
      <c r="BZ645" s="18"/>
      <c r="CA645" s="18">
        <f t="shared" si="1664"/>
        <v>0</v>
      </c>
      <c r="CB645" s="18">
        <f t="shared" si="1665"/>
        <v>4644.4249999999993</v>
      </c>
      <c r="CC645" s="18">
        <f t="shared" si="1666"/>
        <v>0</v>
      </c>
      <c r="CD645" s="18"/>
      <c r="CE645" s="27"/>
      <c r="CF645" s="33"/>
    </row>
    <row r="646" spans="1:119" ht="62.4" hidden="1" x14ac:dyDescent="0.3">
      <c r="A646" s="19" t="s">
        <v>1326</v>
      </c>
      <c r="B646" s="19"/>
      <c r="C646" s="19"/>
      <c r="D646" s="19"/>
      <c r="E646" s="14" t="s">
        <v>1327</v>
      </c>
      <c r="F646" s="18">
        <f>F647</f>
        <v>26758.699999999997</v>
      </c>
      <c r="G646" s="18">
        <f t="shared" ref="G646:CD646" si="1785">G647</f>
        <v>0</v>
      </c>
      <c r="H646" s="18">
        <f t="shared" si="1785"/>
        <v>0</v>
      </c>
      <c r="I646" s="18">
        <f t="shared" si="1785"/>
        <v>0</v>
      </c>
      <c r="J646" s="18">
        <f t="shared" si="1785"/>
        <v>0</v>
      </c>
      <c r="K646" s="18">
        <f t="shared" si="1785"/>
        <v>0</v>
      </c>
      <c r="L646" s="18">
        <f t="shared" si="1674"/>
        <v>26758.699999999997</v>
      </c>
      <c r="M646" s="18">
        <f t="shared" si="1675"/>
        <v>0</v>
      </c>
      <c r="N646" s="18">
        <f t="shared" si="1676"/>
        <v>0</v>
      </c>
      <c r="O646" s="18">
        <f t="shared" si="1785"/>
        <v>0</v>
      </c>
      <c r="P646" s="18">
        <f t="shared" si="1785"/>
        <v>0</v>
      </c>
      <c r="Q646" s="18">
        <f t="shared" si="1785"/>
        <v>0</v>
      </c>
      <c r="R646" s="18">
        <f t="shared" si="1785"/>
        <v>0</v>
      </c>
      <c r="S646" s="18">
        <f t="shared" si="1785"/>
        <v>0</v>
      </c>
      <c r="T646" s="18">
        <f t="shared" si="1594"/>
        <v>26758.699999999997</v>
      </c>
      <c r="U646" s="18">
        <f t="shared" si="1595"/>
        <v>0</v>
      </c>
      <c r="V646" s="18">
        <f t="shared" si="1596"/>
        <v>0</v>
      </c>
      <c r="W646" s="18">
        <f t="shared" si="1785"/>
        <v>0</v>
      </c>
      <c r="X646" s="18">
        <f t="shared" si="1785"/>
        <v>0</v>
      </c>
      <c r="Y646" s="18">
        <f t="shared" si="1785"/>
        <v>0</v>
      </c>
      <c r="Z646" s="18">
        <f t="shared" si="1785"/>
        <v>0</v>
      </c>
      <c r="AA646" s="18">
        <f t="shared" si="1785"/>
        <v>0</v>
      </c>
      <c r="AB646" s="18">
        <f t="shared" si="1785"/>
        <v>0</v>
      </c>
      <c r="AC646" s="18">
        <f t="shared" si="1608"/>
        <v>26758.699999999997</v>
      </c>
      <c r="AD646" s="18">
        <f t="shared" si="1609"/>
        <v>0</v>
      </c>
      <c r="AE646" s="18">
        <f t="shared" si="1610"/>
        <v>0</v>
      </c>
      <c r="AF646" s="18">
        <f t="shared" si="1785"/>
        <v>-26758.699999999997</v>
      </c>
      <c r="AG646" s="18">
        <f t="shared" si="1785"/>
        <v>0</v>
      </c>
      <c r="AH646" s="18">
        <f t="shared" si="1785"/>
        <v>0</v>
      </c>
      <c r="AI646" s="18">
        <f t="shared" si="1571"/>
        <v>0</v>
      </c>
      <c r="AJ646" s="18">
        <f t="shared" si="1572"/>
        <v>0</v>
      </c>
      <c r="AK646" s="18">
        <f t="shared" si="1573"/>
        <v>0</v>
      </c>
      <c r="AL646" s="18">
        <f t="shared" si="1785"/>
        <v>0</v>
      </c>
      <c r="AM646" s="18">
        <f t="shared" si="1575"/>
        <v>0</v>
      </c>
      <c r="AN646" s="18">
        <f t="shared" si="1785"/>
        <v>0</v>
      </c>
      <c r="AO646" s="18">
        <f t="shared" si="1785"/>
        <v>0</v>
      </c>
      <c r="AP646" s="18">
        <f t="shared" si="1785"/>
        <v>0</v>
      </c>
      <c r="AQ646" s="18">
        <f t="shared" si="1577"/>
        <v>0</v>
      </c>
      <c r="AR646" s="18">
        <f t="shared" si="1578"/>
        <v>0</v>
      </c>
      <c r="AS646" s="18">
        <f t="shared" si="1579"/>
        <v>0</v>
      </c>
      <c r="AT646" s="18">
        <f t="shared" si="1785"/>
        <v>0</v>
      </c>
      <c r="AU646" s="18">
        <f t="shared" si="1785"/>
        <v>0</v>
      </c>
      <c r="AV646" s="18">
        <f t="shared" si="1785"/>
        <v>0</v>
      </c>
      <c r="AW646" s="18">
        <f t="shared" si="1581"/>
        <v>0</v>
      </c>
      <c r="AX646" s="18">
        <f t="shared" si="1582"/>
        <v>0</v>
      </c>
      <c r="AY646" s="18">
        <f t="shared" si="1583"/>
        <v>0</v>
      </c>
      <c r="AZ646" s="18">
        <f t="shared" si="1785"/>
        <v>0</v>
      </c>
      <c r="BA646" s="18">
        <f t="shared" si="1785"/>
        <v>0</v>
      </c>
      <c r="BB646" s="18">
        <f t="shared" si="1785"/>
        <v>0</v>
      </c>
      <c r="BC646" s="18">
        <f t="shared" si="1704"/>
        <v>0</v>
      </c>
      <c r="BD646" s="18">
        <f t="shared" si="1705"/>
        <v>0</v>
      </c>
      <c r="BE646" s="18">
        <f t="shared" si="1706"/>
        <v>0</v>
      </c>
      <c r="BF646" s="18">
        <f t="shared" si="1785"/>
        <v>0</v>
      </c>
      <c r="BG646" s="18">
        <f t="shared" si="1785"/>
        <v>0</v>
      </c>
      <c r="BH646" s="18">
        <f t="shared" si="1785"/>
        <v>0</v>
      </c>
      <c r="BI646" s="18">
        <f t="shared" si="1701"/>
        <v>0</v>
      </c>
      <c r="BJ646" s="18">
        <f t="shared" si="1702"/>
        <v>0</v>
      </c>
      <c r="BK646" s="18">
        <f t="shared" si="1703"/>
        <v>0</v>
      </c>
      <c r="BL646" s="18">
        <f t="shared" si="1785"/>
        <v>0</v>
      </c>
      <c r="BM646" s="18">
        <f t="shared" si="1785"/>
        <v>0</v>
      </c>
      <c r="BN646" s="18">
        <f t="shared" si="1785"/>
        <v>0</v>
      </c>
      <c r="BO646" s="18">
        <f t="shared" si="1667"/>
        <v>0</v>
      </c>
      <c r="BP646" s="18">
        <f t="shared" si="1668"/>
        <v>0</v>
      </c>
      <c r="BQ646" s="18">
        <f t="shared" si="1669"/>
        <v>0</v>
      </c>
      <c r="BR646" s="18">
        <f t="shared" si="1785"/>
        <v>0</v>
      </c>
      <c r="BS646" s="18">
        <f t="shared" si="1785"/>
        <v>0</v>
      </c>
      <c r="BT646" s="18">
        <f t="shared" si="1785"/>
        <v>0</v>
      </c>
      <c r="BU646" s="18">
        <f t="shared" si="1670"/>
        <v>0</v>
      </c>
      <c r="BV646" s="18">
        <f t="shared" si="1671"/>
        <v>0</v>
      </c>
      <c r="BW646" s="18">
        <f t="shared" si="1672"/>
        <v>0</v>
      </c>
      <c r="BX646" s="18">
        <f t="shared" si="1785"/>
        <v>0</v>
      </c>
      <c r="BY646" s="18">
        <f t="shared" si="1785"/>
        <v>0</v>
      </c>
      <c r="BZ646" s="18">
        <f t="shared" si="1785"/>
        <v>0</v>
      </c>
      <c r="CA646" s="18">
        <f t="shared" si="1664"/>
        <v>0</v>
      </c>
      <c r="CB646" s="18">
        <f t="shared" si="1665"/>
        <v>0</v>
      </c>
      <c r="CC646" s="18">
        <f t="shared" si="1666"/>
        <v>0</v>
      </c>
      <c r="CD646" s="18">
        <f t="shared" si="1785"/>
        <v>0</v>
      </c>
      <c r="CE646" s="27" t="s">
        <v>1661</v>
      </c>
      <c r="CF646" s="33"/>
    </row>
    <row r="647" spans="1:119" ht="46.8" hidden="1" x14ac:dyDescent="0.3">
      <c r="A647" s="19" t="s">
        <v>1326</v>
      </c>
      <c r="B647" s="39">
        <v>600</v>
      </c>
      <c r="C647" s="41"/>
      <c r="D647" s="41"/>
      <c r="E647" s="14" t="s">
        <v>554</v>
      </c>
      <c r="F647" s="18">
        <f>F648+F650</f>
        <v>26758.699999999997</v>
      </c>
      <c r="G647" s="18">
        <f t="shared" ref="G647:CD647" si="1786">G648+G650</f>
        <v>0</v>
      </c>
      <c r="H647" s="18">
        <f t="shared" si="1786"/>
        <v>0</v>
      </c>
      <c r="I647" s="18">
        <f t="shared" ref="I647:K647" si="1787">I648+I650</f>
        <v>0</v>
      </c>
      <c r="J647" s="18">
        <f t="shared" si="1787"/>
        <v>0</v>
      </c>
      <c r="K647" s="18">
        <f t="shared" si="1787"/>
        <v>0</v>
      </c>
      <c r="L647" s="18">
        <f t="shared" si="1674"/>
        <v>26758.699999999997</v>
      </c>
      <c r="M647" s="18">
        <f t="shared" si="1675"/>
        <v>0</v>
      </c>
      <c r="N647" s="18">
        <f t="shared" si="1676"/>
        <v>0</v>
      </c>
      <c r="O647" s="18">
        <f t="shared" ref="O647:S647" si="1788">O648+O650</f>
        <v>0</v>
      </c>
      <c r="P647" s="18">
        <f t="shared" si="1788"/>
        <v>0</v>
      </c>
      <c r="Q647" s="18">
        <f t="shared" si="1788"/>
        <v>0</v>
      </c>
      <c r="R647" s="18">
        <f t="shared" si="1788"/>
        <v>0</v>
      </c>
      <c r="S647" s="18">
        <f t="shared" si="1788"/>
        <v>0</v>
      </c>
      <c r="T647" s="18">
        <f t="shared" si="1594"/>
        <v>26758.699999999997</v>
      </c>
      <c r="U647" s="18">
        <f t="shared" si="1595"/>
        <v>0</v>
      </c>
      <c r="V647" s="18">
        <f t="shared" si="1596"/>
        <v>0</v>
      </c>
      <c r="W647" s="18">
        <f t="shared" ref="W647:AB647" si="1789">W648+W650</f>
        <v>0</v>
      </c>
      <c r="X647" s="18">
        <f t="shared" si="1789"/>
        <v>0</v>
      </c>
      <c r="Y647" s="18">
        <f t="shared" si="1789"/>
        <v>0</v>
      </c>
      <c r="Z647" s="18">
        <f t="shared" si="1789"/>
        <v>0</v>
      </c>
      <c r="AA647" s="18">
        <f t="shared" si="1789"/>
        <v>0</v>
      </c>
      <c r="AB647" s="18">
        <f t="shared" si="1789"/>
        <v>0</v>
      </c>
      <c r="AC647" s="18">
        <f t="shared" si="1608"/>
        <v>26758.699999999997</v>
      </c>
      <c r="AD647" s="18">
        <f t="shared" si="1609"/>
        <v>0</v>
      </c>
      <c r="AE647" s="18">
        <f t="shared" si="1610"/>
        <v>0</v>
      </c>
      <c r="AF647" s="18">
        <f t="shared" ref="AF647:AH647" si="1790">AF648+AF650</f>
        <v>-26758.699999999997</v>
      </c>
      <c r="AG647" s="18">
        <f t="shared" si="1790"/>
        <v>0</v>
      </c>
      <c r="AH647" s="18">
        <f t="shared" si="1790"/>
        <v>0</v>
      </c>
      <c r="AI647" s="18">
        <f t="shared" si="1571"/>
        <v>0</v>
      </c>
      <c r="AJ647" s="18">
        <f t="shared" si="1572"/>
        <v>0</v>
      </c>
      <c r="AK647" s="18">
        <f t="shared" si="1573"/>
        <v>0</v>
      </c>
      <c r="AL647" s="18">
        <f t="shared" ref="AL647" si="1791">AL648+AL650</f>
        <v>0</v>
      </c>
      <c r="AM647" s="18">
        <f t="shared" si="1575"/>
        <v>0</v>
      </c>
      <c r="AN647" s="18">
        <f t="shared" ref="AN647:AP647" si="1792">AN648+AN650</f>
        <v>0</v>
      </c>
      <c r="AO647" s="18">
        <f t="shared" si="1792"/>
        <v>0</v>
      </c>
      <c r="AP647" s="18">
        <f t="shared" si="1792"/>
        <v>0</v>
      </c>
      <c r="AQ647" s="18">
        <f t="shared" si="1577"/>
        <v>0</v>
      </c>
      <c r="AR647" s="18">
        <f t="shared" si="1578"/>
        <v>0</v>
      </c>
      <c r="AS647" s="18">
        <f t="shared" si="1579"/>
        <v>0</v>
      </c>
      <c r="AT647" s="18">
        <f t="shared" ref="AT647:AV647" si="1793">AT648+AT650</f>
        <v>0</v>
      </c>
      <c r="AU647" s="18">
        <f t="shared" si="1793"/>
        <v>0</v>
      </c>
      <c r="AV647" s="18">
        <f t="shared" si="1793"/>
        <v>0</v>
      </c>
      <c r="AW647" s="18">
        <f t="shared" si="1581"/>
        <v>0</v>
      </c>
      <c r="AX647" s="18">
        <f t="shared" si="1582"/>
        <v>0</v>
      </c>
      <c r="AY647" s="18">
        <f t="shared" si="1583"/>
        <v>0</v>
      </c>
      <c r="AZ647" s="18">
        <f t="shared" ref="AZ647:BB647" si="1794">AZ648+AZ650</f>
        <v>0</v>
      </c>
      <c r="BA647" s="18">
        <f t="shared" si="1794"/>
        <v>0</v>
      </c>
      <c r="BB647" s="18">
        <f t="shared" si="1794"/>
        <v>0</v>
      </c>
      <c r="BC647" s="18">
        <f t="shared" si="1704"/>
        <v>0</v>
      </c>
      <c r="BD647" s="18">
        <f t="shared" si="1705"/>
        <v>0</v>
      </c>
      <c r="BE647" s="18">
        <f t="shared" si="1706"/>
        <v>0</v>
      </c>
      <c r="BF647" s="18">
        <f t="shared" ref="BF647:BH647" si="1795">BF648+BF650</f>
        <v>0</v>
      </c>
      <c r="BG647" s="18">
        <f t="shared" si="1795"/>
        <v>0</v>
      </c>
      <c r="BH647" s="18">
        <f t="shared" si="1795"/>
        <v>0</v>
      </c>
      <c r="BI647" s="18">
        <f t="shared" si="1701"/>
        <v>0</v>
      </c>
      <c r="BJ647" s="18">
        <f t="shared" si="1702"/>
        <v>0</v>
      </c>
      <c r="BK647" s="18">
        <f t="shared" si="1703"/>
        <v>0</v>
      </c>
      <c r="BL647" s="18">
        <f t="shared" ref="BL647:BN647" si="1796">BL648+BL650</f>
        <v>0</v>
      </c>
      <c r="BM647" s="18">
        <f t="shared" si="1796"/>
        <v>0</v>
      </c>
      <c r="BN647" s="18">
        <f t="shared" si="1796"/>
        <v>0</v>
      </c>
      <c r="BO647" s="18">
        <f t="shared" si="1667"/>
        <v>0</v>
      </c>
      <c r="BP647" s="18">
        <f t="shared" si="1668"/>
        <v>0</v>
      </c>
      <c r="BQ647" s="18">
        <f t="shared" si="1669"/>
        <v>0</v>
      </c>
      <c r="BR647" s="18">
        <f t="shared" ref="BR647:BT647" si="1797">BR648+BR650</f>
        <v>0</v>
      </c>
      <c r="BS647" s="18">
        <f t="shared" si="1797"/>
        <v>0</v>
      </c>
      <c r="BT647" s="18">
        <f t="shared" si="1797"/>
        <v>0</v>
      </c>
      <c r="BU647" s="18">
        <f t="shared" si="1670"/>
        <v>0</v>
      </c>
      <c r="BV647" s="18">
        <f t="shared" si="1671"/>
        <v>0</v>
      </c>
      <c r="BW647" s="18">
        <f t="shared" si="1672"/>
        <v>0</v>
      </c>
      <c r="BX647" s="18">
        <f t="shared" ref="BX647:BZ647" si="1798">BX648+BX650</f>
        <v>0</v>
      </c>
      <c r="BY647" s="18">
        <f t="shared" si="1798"/>
        <v>0</v>
      </c>
      <c r="BZ647" s="18">
        <f t="shared" si="1798"/>
        <v>0</v>
      </c>
      <c r="CA647" s="18">
        <f t="shared" si="1664"/>
        <v>0</v>
      </c>
      <c r="CB647" s="18">
        <f t="shared" si="1665"/>
        <v>0</v>
      </c>
      <c r="CC647" s="18">
        <f t="shared" si="1666"/>
        <v>0</v>
      </c>
      <c r="CD647" s="18">
        <f t="shared" si="1786"/>
        <v>0</v>
      </c>
      <c r="CE647" s="27" t="s">
        <v>1661</v>
      </c>
      <c r="CF647" s="33"/>
    </row>
    <row r="648" spans="1:119" hidden="1" x14ac:dyDescent="0.3">
      <c r="A648" s="19" t="s">
        <v>1326</v>
      </c>
      <c r="B648" s="39">
        <v>610</v>
      </c>
      <c r="C648" s="41"/>
      <c r="D648" s="41"/>
      <c r="E648" s="14" t="s">
        <v>568</v>
      </c>
      <c r="F648" s="18">
        <f>F649</f>
        <v>8919.6</v>
      </c>
      <c r="G648" s="18">
        <f t="shared" ref="G648:CD648" si="1799">G649</f>
        <v>0</v>
      </c>
      <c r="H648" s="18">
        <f t="shared" si="1799"/>
        <v>0</v>
      </c>
      <c r="I648" s="18">
        <f t="shared" si="1799"/>
        <v>0</v>
      </c>
      <c r="J648" s="18">
        <f t="shared" si="1799"/>
        <v>0</v>
      </c>
      <c r="K648" s="18">
        <f t="shared" si="1799"/>
        <v>0</v>
      </c>
      <c r="L648" s="18">
        <f t="shared" si="1674"/>
        <v>8919.6</v>
      </c>
      <c r="M648" s="18">
        <f t="shared" si="1675"/>
        <v>0</v>
      </c>
      <c r="N648" s="18">
        <f t="shared" si="1676"/>
        <v>0</v>
      </c>
      <c r="O648" s="18">
        <f t="shared" si="1799"/>
        <v>0</v>
      </c>
      <c r="P648" s="18">
        <f t="shared" si="1799"/>
        <v>0</v>
      </c>
      <c r="Q648" s="18">
        <f t="shared" si="1799"/>
        <v>0</v>
      </c>
      <c r="R648" s="18">
        <f t="shared" si="1799"/>
        <v>0</v>
      </c>
      <c r="S648" s="18">
        <f t="shared" si="1799"/>
        <v>0</v>
      </c>
      <c r="T648" s="18">
        <f t="shared" si="1594"/>
        <v>8919.6</v>
      </c>
      <c r="U648" s="18">
        <f t="shared" si="1595"/>
        <v>0</v>
      </c>
      <c r="V648" s="18">
        <f t="shared" si="1596"/>
        <v>0</v>
      </c>
      <c r="W648" s="18">
        <f t="shared" si="1799"/>
        <v>0</v>
      </c>
      <c r="X648" s="18">
        <f t="shared" si="1799"/>
        <v>0</v>
      </c>
      <c r="Y648" s="18">
        <f t="shared" si="1799"/>
        <v>0</v>
      </c>
      <c r="Z648" s="18">
        <f t="shared" si="1799"/>
        <v>0</v>
      </c>
      <c r="AA648" s="18">
        <f t="shared" si="1799"/>
        <v>0</v>
      </c>
      <c r="AB648" s="18">
        <f t="shared" si="1799"/>
        <v>0</v>
      </c>
      <c r="AC648" s="18">
        <f t="shared" si="1608"/>
        <v>8919.6</v>
      </c>
      <c r="AD648" s="18">
        <f t="shared" si="1609"/>
        <v>0</v>
      </c>
      <c r="AE648" s="18">
        <f t="shared" si="1610"/>
        <v>0</v>
      </c>
      <c r="AF648" s="18">
        <f t="shared" si="1799"/>
        <v>-8919.6</v>
      </c>
      <c r="AG648" s="18">
        <f t="shared" si="1799"/>
        <v>0</v>
      </c>
      <c r="AH648" s="18">
        <f t="shared" si="1799"/>
        <v>0</v>
      </c>
      <c r="AI648" s="18">
        <f t="shared" si="1571"/>
        <v>0</v>
      </c>
      <c r="AJ648" s="18">
        <f t="shared" si="1572"/>
        <v>0</v>
      </c>
      <c r="AK648" s="18">
        <f t="shared" si="1573"/>
        <v>0</v>
      </c>
      <c r="AL648" s="18">
        <f t="shared" si="1799"/>
        <v>0</v>
      </c>
      <c r="AM648" s="18">
        <f t="shared" si="1575"/>
        <v>0</v>
      </c>
      <c r="AN648" s="18">
        <f t="shared" si="1799"/>
        <v>0</v>
      </c>
      <c r="AO648" s="18">
        <f t="shared" si="1799"/>
        <v>0</v>
      </c>
      <c r="AP648" s="18">
        <f t="shared" si="1799"/>
        <v>0</v>
      </c>
      <c r="AQ648" s="18">
        <f t="shared" si="1577"/>
        <v>0</v>
      </c>
      <c r="AR648" s="18">
        <f t="shared" si="1578"/>
        <v>0</v>
      </c>
      <c r="AS648" s="18">
        <f t="shared" si="1579"/>
        <v>0</v>
      </c>
      <c r="AT648" s="18">
        <f t="shared" si="1799"/>
        <v>0</v>
      </c>
      <c r="AU648" s="18">
        <f t="shared" si="1799"/>
        <v>0</v>
      </c>
      <c r="AV648" s="18">
        <f t="shared" si="1799"/>
        <v>0</v>
      </c>
      <c r="AW648" s="18">
        <f t="shared" si="1581"/>
        <v>0</v>
      </c>
      <c r="AX648" s="18">
        <f t="shared" si="1582"/>
        <v>0</v>
      </c>
      <c r="AY648" s="18">
        <f t="shared" si="1583"/>
        <v>0</v>
      </c>
      <c r="AZ648" s="18">
        <f t="shared" si="1799"/>
        <v>0</v>
      </c>
      <c r="BA648" s="18">
        <f t="shared" si="1799"/>
        <v>0</v>
      </c>
      <c r="BB648" s="18">
        <f t="shared" si="1799"/>
        <v>0</v>
      </c>
      <c r="BC648" s="18">
        <f t="shared" si="1704"/>
        <v>0</v>
      </c>
      <c r="BD648" s="18">
        <f t="shared" si="1705"/>
        <v>0</v>
      </c>
      <c r="BE648" s="18">
        <f t="shared" si="1706"/>
        <v>0</v>
      </c>
      <c r="BF648" s="18">
        <f t="shared" si="1799"/>
        <v>0</v>
      </c>
      <c r="BG648" s="18">
        <f t="shared" si="1799"/>
        <v>0</v>
      </c>
      <c r="BH648" s="18">
        <f t="shared" si="1799"/>
        <v>0</v>
      </c>
      <c r="BI648" s="18">
        <f t="shared" si="1701"/>
        <v>0</v>
      </c>
      <c r="BJ648" s="18">
        <f t="shared" si="1702"/>
        <v>0</v>
      </c>
      <c r="BK648" s="18">
        <f t="shared" si="1703"/>
        <v>0</v>
      </c>
      <c r="BL648" s="18">
        <f t="shared" si="1799"/>
        <v>0</v>
      </c>
      <c r="BM648" s="18">
        <f t="shared" si="1799"/>
        <v>0</v>
      </c>
      <c r="BN648" s="18">
        <f t="shared" si="1799"/>
        <v>0</v>
      </c>
      <c r="BO648" s="18">
        <f t="shared" si="1667"/>
        <v>0</v>
      </c>
      <c r="BP648" s="18">
        <f t="shared" si="1668"/>
        <v>0</v>
      </c>
      <c r="BQ648" s="18">
        <f t="shared" si="1669"/>
        <v>0</v>
      </c>
      <c r="BR648" s="18">
        <f t="shared" si="1799"/>
        <v>0</v>
      </c>
      <c r="BS648" s="18">
        <f t="shared" si="1799"/>
        <v>0</v>
      </c>
      <c r="BT648" s="18">
        <f t="shared" si="1799"/>
        <v>0</v>
      </c>
      <c r="BU648" s="18">
        <f t="shared" si="1670"/>
        <v>0</v>
      </c>
      <c r="BV648" s="18">
        <f t="shared" si="1671"/>
        <v>0</v>
      </c>
      <c r="BW648" s="18">
        <f t="shared" si="1672"/>
        <v>0</v>
      </c>
      <c r="BX648" s="18">
        <f t="shared" si="1799"/>
        <v>0</v>
      </c>
      <c r="BY648" s="18">
        <f t="shared" si="1799"/>
        <v>0</v>
      </c>
      <c r="BZ648" s="18">
        <f t="shared" si="1799"/>
        <v>0</v>
      </c>
      <c r="CA648" s="18">
        <f t="shared" si="1664"/>
        <v>0</v>
      </c>
      <c r="CB648" s="18">
        <f t="shared" si="1665"/>
        <v>0</v>
      </c>
      <c r="CC648" s="18">
        <f t="shared" si="1666"/>
        <v>0</v>
      </c>
      <c r="CD648" s="18">
        <f t="shared" si="1799"/>
        <v>0</v>
      </c>
      <c r="CE648" s="27" t="s">
        <v>1661</v>
      </c>
      <c r="CF648" s="33"/>
    </row>
    <row r="649" spans="1:119" hidden="1" x14ac:dyDescent="0.3">
      <c r="A649" s="19" t="s">
        <v>1326</v>
      </c>
      <c r="B649" s="39">
        <v>610</v>
      </c>
      <c r="C649" s="41" t="s">
        <v>103</v>
      </c>
      <c r="D649" s="41" t="s">
        <v>5</v>
      </c>
      <c r="E649" s="14" t="s">
        <v>544</v>
      </c>
      <c r="F649" s="18">
        <v>8919.6</v>
      </c>
      <c r="G649" s="18"/>
      <c r="H649" s="18"/>
      <c r="I649" s="18"/>
      <c r="J649" s="18"/>
      <c r="K649" s="18"/>
      <c r="L649" s="18">
        <f t="shared" si="1674"/>
        <v>8919.6</v>
      </c>
      <c r="M649" s="18">
        <f t="shared" si="1675"/>
        <v>0</v>
      </c>
      <c r="N649" s="18">
        <f t="shared" si="1676"/>
        <v>0</v>
      </c>
      <c r="O649" s="18"/>
      <c r="P649" s="18"/>
      <c r="Q649" s="18"/>
      <c r="R649" s="18"/>
      <c r="S649" s="18"/>
      <c r="T649" s="18">
        <f t="shared" si="1594"/>
        <v>8919.6</v>
      </c>
      <c r="U649" s="18">
        <f t="shared" si="1595"/>
        <v>0</v>
      </c>
      <c r="V649" s="18">
        <f t="shared" si="1596"/>
        <v>0</v>
      </c>
      <c r="W649" s="18"/>
      <c r="X649" s="18"/>
      <c r="Y649" s="18"/>
      <c r="Z649" s="18"/>
      <c r="AA649" s="18"/>
      <c r="AB649" s="18"/>
      <c r="AC649" s="18">
        <f t="shared" si="1608"/>
        <v>8919.6</v>
      </c>
      <c r="AD649" s="18">
        <f t="shared" si="1609"/>
        <v>0</v>
      </c>
      <c r="AE649" s="18">
        <f t="shared" si="1610"/>
        <v>0</v>
      </c>
      <c r="AF649" s="18">
        <f>-446-423.7-8049.9</f>
        <v>-8919.6</v>
      </c>
      <c r="AG649" s="18"/>
      <c r="AH649" s="18"/>
      <c r="AI649" s="18">
        <f t="shared" si="1571"/>
        <v>0</v>
      </c>
      <c r="AJ649" s="18">
        <f t="shared" si="1572"/>
        <v>0</v>
      </c>
      <c r="AK649" s="18">
        <f t="shared" si="1573"/>
        <v>0</v>
      </c>
      <c r="AL649" s="18"/>
      <c r="AM649" s="18">
        <f t="shared" si="1575"/>
        <v>0</v>
      </c>
      <c r="AN649" s="18"/>
      <c r="AO649" s="18"/>
      <c r="AP649" s="18"/>
      <c r="AQ649" s="18">
        <f t="shared" si="1577"/>
        <v>0</v>
      </c>
      <c r="AR649" s="18">
        <f t="shared" si="1578"/>
        <v>0</v>
      </c>
      <c r="AS649" s="18">
        <f t="shared" si="1579"/>
        <v>0</v>
      </c>
      <c r="AT649" s="18"/>
      <c r="AU649" s="18"/>
      <c r="AV649" s="18"/>
      <c r="AW649" s="18">
        <f t="shared" si="1581"/>
        <v>0</v>
      </c>
      <c r="AX649" s="18">
        <f t="shared" si="1582"/>
        <v>0</v>
      </c>
      <c r="AY649" s="18">
        <f t="shared" si="1583"/>
        <v>0</v>
      </c>
      <c r="AZ649" s="18"/>
      <c r="BA649" s="18"/>
      <c r="BB649" s="18"/>
      <c r="BC649" s="18">
        <f t="shared" si="1704"/>
        <v>0</v>
      </c>
      <c r="BD649" s="18">
        <f t="shared" si="1705"/>
        <v>0</v>
      </c>
      <c r="BE649" s="18">
        <f t="shared" si="1706"/>
        <v>0</v>
      </c>
      <c r="BF649" s="18"/>
      <c r="BG649" s="18"/>
      <c r="BH649" s="18"/>
      <c r="BI649" s="18">
        <f t="shared" si="1701"/>
        <v>0</v>
      </c>
      <c r="BJ649" s="18">
        <f t="shared" si="1702"/>
        <v>0</v>
      </c>
      <c r="BK649" s="18">
        <f t="shared" si="1703"/>
        <v>0</v>
      </c>
      <c r="BL649" s="18"/>
      <c r="BM649" s="18"/>
      <c r="BN649" s="18"/>
      <c r="BO649" s="18">
        <f t="shared" si="1667"/>
        <v>0</v>
      </c>
      <c r="BP649" s="18">
        <f t="shared" si="1668"/>
        <v>0</v>
      </c>
      <c r="BQ649" s="18">
        <f t="shared" si="1669"/>
        <v>0</v>
      </c>
      <c r="BR649" s="18"/>
      <c r="BS649" s="18"/>
      <c r="BT649" s="18"/>
      <c r="BU649" s="18">
        <f t="shared" si="1670"/>
        <v>0</v>
      </c>
      <c r="BV649" s="18">
        <f t="shared" si="1671"/>
        <v>0</v>
      </c>
      <c r="BW649" s="18">
        <f t="shared" si="1672"/>
        <v>0</v>
      </c>
      <c r="BX649" s="18"/>
      <c r="BY649" s="18"/>
      <c r="BZ649" s="18"/>
      <c r="CA649" s="18">
        <f t="shared" si="1664"/>
        <v>0</v>
      </c>
      <c r="CB649" s="18">
        <f t="shared" si="1665"/>
        <v>0</v>
      </c>
      <c r="CC649" s="18">
        <f t="shared" si="1666"/>
        <v>0</v>
      </c>
      <c r="CD649" s="18"/>
      <c r="CE649" s="27" t="s">
        <v>1661</v>
      </c>
      <c r="CF649" s="33"/>
    </row>
    <row r="650" spans="1:119" hidden="1" x14ac:dyDescent="0.3">
      <c r="A650" s="19" t="s">
        <v>1326</v>
      </c>
      <c r="B650" s="39">
        <v>620</v>
      </c>
      <c r="C650" s="41"/>
      <c r="D650" s="41"/>
      <c r="E650" s="14" t="s">
        <v>569</v>
      </c>
      <c r="F650" s="18">
        <f>F651</f>
        <v>17839.099999999999</v>
      </c>
      <c r="G650" s="18">
        <f t="shared" ref="G650:CD650" si="1800">G651</f>
        <v>0</v>
      </c>
      <c r="H650" s="18">
        <f t="shared" si="1800"/>
        <v>0</v>
      </c>
      <c r="I650" s="18">
        <f t="shared" si="1800"/>
        <v>0</v>
      </c>
      <c r="J650" s="18">
        <f t="shared" si="1800"/>
        <v>0</v>
      </c>
      <c r="K650" s="18">
        <f t="shared" si="1800"/>
        <v>0</v>
      </c>
      <c r="L650" s="18">
        <f t="shared" si="1674"/>
        <v>17839.099999999999</v>
      </c>
      <c r="M650" s="18">
        <f t="shared" si="1675"/>
        <v>0</v>
      </c>
      <c r="N650" s="18">
        <f t="shared" si="1676"/>
        <v>0</v>
      </c>
      <c r="O650" s="18">
        <f t="shared" si="1800"/>
        <v>0</v>
      </c>
      <c r="P650" s="18">
        <f t="shared" si="1800"/>
        <v>0</v>
      </c>
      <c r="Q650" s="18">
        <f t="shared" si="1800"/>
        <v>0</v>
      </c>
      <c r="R650" s="18">
        <f t="shared" si="1800"/>
        <v>0</v>
      </c>
      <c r="S650" s="18">
        <f t="shared" si="1800"/>
        <v>0</v>
      </c>
      <c r="T650" s="18">
        <f t="shared" si="1594"/>
        <v>17839.099999999999</v>
      </c>
      <c r="U650" s="18">
        <f t="shared" si="1595"/>
        <v>0</v>
      </c>
      <c r="V650" s="18">
        <f t="shared" si="1596"/>
        <v>0</v>
      </c>
      <c r="W650" s="18">
        <f t="shared" si="1800"/>
        <v>0</v>
      </c>
      <c r="X650" s="18">
        <f t="shared" si="1800"/>
        <v>0</v>
      </c>
      <c r="Y650" s="18">
        <f t="shared" si="1800"/>
        <v>0</v>
      </c>
      <c r="Z650" s="18">
        <f t="shared" si="1800"/>
        <v>0</v>
      </c>
      <c r="AA650" s="18">
        <f t="shared" si="1800"/>
        <v>0</v>
      </c>
      <c r="AB650" s="18">
        <f t="shared" si="1800"/>
        <v>0</v>
      </c>
      <c r="AC650" s="18">
        <f t="shared" si="1608"/>
        <v>17839.099999999999</v>
      </c>
      <c r="AD650" s="18">
        <f t="shared" si="1609"/>
        <v>0</v>
      </c>
      <c r="AE650" s="18">
        <f t="shared" si="1610"/>
        <v>0</v>
      </c>
      <c r="AF650" s="18">
        <f t="shared" si="1800"/>
        <v>-17839.099999999999</v>
      </c>
      <c r="AG650" s="18">
        <f t="shared" si="1800"/>
        <v>0</v>
      </c>
      <c r="AH650" s="18">
        <f t="shared" si="1800"/>
        <v>0</v>
      </c>
      <c r="AI650" s="18">
        <f t="shared" si="1571"/>
        <v>0</v>
      </c>
      <c r="AJ650" s="18">
        <f t="shared" si="1572"/>
        <v>0</v>
      </c>
      <c r="AK650" s="18">
        <f t="shared" si="1573"/>
        <v>0</v>
      </c>
      <c r="AL650" s="18">
        <f t="shared" si="1800"/>
        <v>0</v>
      </c>
      <c r="AM650" s="18">
        <f t="shared" si="1575"/>
        <v>0</v>
      </c>
      <c r="AN650" s="18">
        <f t="shared" si="1800"/>
        <v>0</v>
      </c>
      <c r="AO650" s="18">
        <f t="shared" si="1800"/>
        <v>0</v>
      </c>
      <c r="AP650" s="18">
        <f t="shared" si="1800"/>
        <v>0</v>
      </c>
      <c r="AQ650" s="18">
        <f t="shared" si="1577"/>
        <v>0</v>
      </c>
      <c r="AR650" s="18">
        <f t="shared" si="1578"/>
        <v>0</v>
      </c>
      <c r="AS650" s="18">
        <f t="shared" si="1579"/>
        <v>0</v>
      </c>
      <c r="AT650" s="18">
        <f t="shared" si="1800"/>
        <v>0</v>
      </c>
      <c r="AU650" s="18">
        <f t="shared" si="1800"/>
        <v>0</v>
      </c>
      <c r="AV650" s="18">
        <f t="shared" si="1800"/>
        <v>0</v>
      </c>
      <c r="AW650" s="18">
        <f t="shared" si="1581"/>
        <v>0</v>
      </c>
      <c r="AX650" s="18">
        <f t="shared" si="1582"/>
        <v>0</v>
      </c>
      <c r="AY650" s="18">
        <f t="shared" si="1583"/>
        <v>0</v>
      </c>
      <c r="AZ650" s="18">
        <f t="shared" si="1800"/>
        <v>0</v>
      </c>
      <c r="BA650" s="18">
        <f t="shared" si="1800"/>
        <v>0</v>
      </c>
      <c r="BB650" s="18">
        <f t="shared" si="1800"/>
        <v>0</v>
      </c>
      <c r="BC650" s="18">
        <f t="shared" si="1704"/>
        <v>0</v>
      </c>
      <c r="BD650" s="18">
        <f t="shared" si="1705"/>
        <v>0</v>
      </c>
      <c r="BE650" s="18">
        <f t="shared" si="1706"/>
        <v>0</v>
      </c>
      <c r="BF650" s="18">
        <f t="shared" si="1800"/>
        <v>0</v>
      </c>
      <c r="BG650" s="18">
        <f t="shared" si="1800"/>
        <v>0</v>
      </c>
      <c r="BH650" s="18">
        <f t="shared" si="1800"/>
        <v>0</v>
      </c>
      <c r="BI650" s="18">
        <f t="shared" si="1701"/>
        <v>0</v>
      </c>
      <c r="BJ650" s="18">
        <f t="shared" si="1702"/>
        <v>0</v>
      </c>
      <c r="BK650" s="18">
        <f t="shared" si="1703"/>
        <v>0</v>
      </c>
      <c r="BL650" s="18">
        <f t="shared" si="1800"/>
        <v>0</v>
      </c>
      <c r="BM650" s="18">
        <f t="shared" si="1800"/>
        <v>0</v>
      </c>
      <c r="BN650" s="18">
        <f t="shared" si="1800"/>
        <v>0</v>
      </c>
      <c r="BO650" s="18">
        <f t="shared" si="1667"/>
        <v>0</v>
      </c>
      <c r="BP650" s="18">
        <f t="shared" si="1668"/>
        <v>0</v>
      </c>
      <c r="BQ650" s="18">
        <f t="shared" si="1669"/>
        <v>0</v>
      </c>
      <c r="BR650" s="18">
        <f t="shared" si="1800"/>
        <v>0</v>
      </c>
      <c r="BS650" s="18">
        <f t="shared" si="1800"/>
        <v>0</v>
      </c>
      <c r="BT650" s="18">
        <f t="shared" si="1800"/>
        <v>0</v>
      </c>
      <c r="BU650" s="18">
        <f t="shared" si="1670"/>
        <v>0</v>
      </c>
      <c r="BV650" s="18">
        <f t="shared" si="1671"/>
        <v>0</v>
      </c>
      <c r="BW650" s="18">
        <f t="shared" si="1672"/>
        <v>0</v>
      </c>
      <c r="BX650" s="18">
        <f t="shared" si="1800"/>
        <v>0</v>
      </c>
      <c r="BY650" s="18">
        <f t="shared" si="1800"/>
        <v>0</v>
      </c>
      <c r="BZ650" s="18">
        <f t="shared" si="1800"/>
        <v>0</v>
      </c>
      <c r="CA650" s="18">
        <f t="shared" si="1664"/>
        <v>0</v>
      </c>
      <c r="CB650" s="18">
        <f t="shared" si="1665"/>
        <v>0</v>
      </c>
      <c r="CC650" s="18">
        <f t="shared" si="1666"/>
        <v>0</v>
      </c>
      <c r="CD650" s="18">
        <f t="shared" si="1800"/>
        <v>0</v>
      </c>
      <c r="CE650" s="27" t="s">
        <v>1661</v>
      </c>
      <c r="CF650" s="33"/>
    </row>
    <row r="651" spans="1:119" hidden="1" x14ac:dyDescent="0.3">
      <c r="A651" s="19" t="s">
        <v>1326</v>
      </c>
      <c r="B651" s="39">
        <v>620</v>
      </c>
      <c r="C651" s="41" t="s">
        <v>103</v>
      </c>
      <c r="D651" s="41" t="s">
        <v>5</v>
      </c>
      <c r="E651" s="14" t="s">
        <v>544</v>
      </c>
      <c r="F651" s="18">
        <v>17839.099999999999</v>
      </c>
      <c r="G651" s="18"/>
      <c r="H651" s="18"/>
      <c r="I651" s="18"/>
      <c r="J651" s="18"/>
      <c r="K651" s="18"/>
      <c r="L651" s="18">
        <f t="shared" si="1674"/>
        <v>17839.099999999999</v>
      </c>
      <c r="M651" s="18">
        <f t="shared" si="1675"/>
        <v>0</v>
      </c>
      <c r="N651" s="18">
        <f t="shared" si="1676"/>
        <v>0</v>
      </c>
      <c r="O651" s="18"/>
      <c r="P651" s="18"/>
      <c r="Q651" s="18"/>
      <c r="R651" s="18"/>
      <c r="S651" s="18"/>
      <c r="T651" s="18">
        <f t="shared" si="1594"/>
        <v>17839.099999999999</v>
      </c>
      <c r="U651" s="18">
        <f t="shared" si="1595"/>
        <v>0</v>
      </c>
      <c r="V651" s="18">
        <f t="shared" si="1596"/>
        <v>0</v>
      </c>
      <c r="W651" s="18"/>
      <c r="X651" s="18"/>
      <c r="Y651" s="18"/>
      <c r="Z651" s="18"/>
      <c r="AA651" s="18"/>
      <c r="AB651" s="18"/>
      <c r="AC651" s="18">
        <f t="shared" si="1608"/>
        <v>17839.099999999999</v>
      </c>
      <c r="AD651" s="18">
        <f t="shared" si="1609"/>
        <v>0</v>
      </c>
      <c r="AE651" s="18">
        <f t="shared" si="1610"/>
        <v>0</v>
      </c>
      <c r="AF651" s="18">
        <f>-892-847.3-16099.8</f>
        <v>-17839.099999999999</v>
      </c>
      <c r="AG651" s="18"/>
      <c r="AH651" s="18"/>
      <c r="AI651" s="18">
        <f t="shared" si="1571"/>
        <v>0</v>
      </c>
      <c r="AJ651" s="18">
        <f t="shared" si="1572"/>
        <v>0</v>
      </c>
      <c r="AK651" s="18">
        <f t="shared" si="1573"/>
        <v>0</v>
      </c>
      <c r="AL651" s="18"/>
      <c r="AM651" s="18">
        <f t="shared" si="1575"/>
        <v>0</v>
      </c>
      <c r="AN651" s="18"/>
      <c r="AO651" s="18"/>
      <c r="AP651" s="18"/>
      <c r="AQ651" s="18">
        <f t="shared" si="1577"/>
        <v>0</v>
      </c>
      <c r="AR651" s="18">
        <f t="shared" si="1578"/>
        <v>0</v>
      </c>
      <c r="AS651" s="18">
        <f t="shared" si="1579"/>
        <v>0</v>
      </c>
      <c r="AT651" s="18"/>
      <c r="AU651" s="18"/>
      <c r="AV651" s="18"/>
      <c r="AW651" s="18">
        <f t="shared" si="1581"/>
        <v>0</v>
      </c>
      <c r="AX651" s="18">
        <f t="shared" si="1582"/>
        <v>0</v>
      </c>
      <c r="AY651" s="18">
        <f t="shared" si="1583"/>
        <v>0</v>
      </c>
      <c r="AZ651" s="18"/>
      <c r="BA651" s="18"/>
      <c r="BB651" s="18"/>
      <c r="BC651" s="18">
        <f t="shared" si="1704"/>
        <v>0</v>
      </c>
      <c r="BD651" s="18">
        <f t="shared" si="1705"/>
        <v>0</v>
      </c>
      <c r="BE651" s="18">
        <f t="shared" si="1706"/>
        <v>0</v>
      </c>
      <c r="BF651" s="18"/>
      <c r="BG651" s="18"/>
      <c r="BH651" s="18"/>
      <c r="BI651" s="18">
        <f t="shared" si="1701"/>
        <v>0</v>
      </c>
      <c r="BJ651" s="18">
        <f t="shared" si="1702"/>
        <v>0</v>
      </c>
      <c r="BK651" s="18">
        <f t="shared" si="1703"/>
        <v>0</v>
      </c>
      <c r="BL651" s="18"/>
      <c r="BM651" s="18"/>
      <c r="BN651" s="18"/>
      <c r="BO651" s="18">
        <f t="shared" si="1667"/>
        <v>0</v>
      </c>
      <c r="BP651" s="18">
        <f t="shared" si="1668"/>
        <v>0</v>
      </c>
      <c r="BQ651" s="18">
        <f t="shared" si="1669"/>
        <v>0</v>
      </c>
      <c r="BR651" s="18"/>
      <c r="BS651" s="18"/>
      <c r="BT651" s="18"/>
      <c r="BU651" s="18">
        <f t="shared" si="1670"/>
        <v>0</v>
      </c>
      <c r="BV651" s="18">
        <f t="shared" si="1671"/>
        <v>0</v>
      </c>
      <c r="BW651" s="18">
        <f t="shared" si="1672"/>
        <v>0</v>
      </c>
      <c r="BX651" s="18"/>
      <c r="BY651" s="18"/>
      <c r="BZ651" s="18"/>
      <c r="CA651" s="18">
        <f t="shared" si="1664"/>
        <v>0</v>
      </c>
      <c r="CB651" s="18">
        <f t="shared" si="1665"/>
        <v>0</v>
      </c>
      <c r="CC651" s="18">
        <f t="shared" si="1666"/>
        <v>0</v>
      </c>
      <c r="CD651" s="18"/>
      <c r="CE651" s="27" t="s">
        <v>1661</v>
      </c>
      <c r="CF651" s="33"/>
    </row>
    <row r="652" spans="1:119" s="11" customFormat="1" ht="31.2" x14ac:dyDescent="0.3">
      <c r="A652" s="10" t="s">
        <v>122</v>
      </c>
      <c r="B652" s="16"/>
      <c r="C652" s="10"/>
      <c r="D652" s="10"/>
      <c r="E652" s="15" t="s">
        <v>979</v>
      </c>
      <c r="F652" s="17">
        <f t="shared" ref="F652:K652" si="1801">F653+F658</f>
        <v>219174.90000000002</v>
      </c>
      <c r="G652" s="17">
        <f t="shared" si="1801"/>
        <v>219174.90000000002</v>
      </c>
      <c r="H652" s="17">
        <f t="shared" si="1801"/>
        <v>219174.90000000002</v>
      </c>
      <c r="I652" s="17">
        <f t="shared" si="1801"/>
        <v>0</v>
      </c>
      <c r="J652" s="17">
        <f t="shared" si="1801"/>
        <v>0</v>
      </c>
      <c r="K652" s="17">
        <f t="shared" si="1801"/>
        <v>0</v>
      </c>
      <c r="L652" s="17">
        <f t="shared" si="1674"/>
        <v>219174.90000000002</v>
      </c>
      <c r="M652" s="17">
        <f t="shared" si="1675"/>
        <v>219174.90000000002</v>
      </c>
      <c r="N652" s="17">
        <f t="shared" si="1676"/>
        <v>219174.90000000002</v>
      </c>
      <c r="O652" s="17">
        <f t="shared" ref="O652:S652" si="1802">O653+O658</f>
        <v>0</v>
      </c>
      <c r="P652" s="17">
        <f t="shared" si="1802"/>
        <v>0</v>
      </c>
      <c r="Q652" s="17">
        <f t="shared" si="1802"/>
        <v>0</v>
      </c>
      <c r="R652" s="17">
        <f t="shared" si="1802"/>
        <v>0</v>
      </c>
      <c r="S652" s="17">
        <f t="shared" si="1802"/>
        <v>0</v>
      </c>
      <c r="T652" s="17">
        <f t="shared" si="1594"/>
        <v>219174.90000000002</v>
      </c>
      <c r="U652" s="17">
        <f t="shared" si="1595"/>
        <v>219174.90000000002</v>
      </c>
      <c r="V652" s="17">
        <f t="shared" si="1596"/>
        <v>219174.90000000002</v>
      </c>
      <c r="W652" s="17">
        <f t="shared" ref="W652:CD652" si="1803">W653+W658</f>
        <v>-267.31</v>
      </c>
      <c r="X652" s="17">
        <f t="shared" ref="X652:AB652" si="1804">X653+X658</f>
        <v>0</v>
      </c>
      <c r="Y652" s="17">
        <f t="shared" si="1804"/>
        <v>0</v>
      </c>
      <c r="Z652" s="17">
        <f t="shared" si="1804"/>
        <v>0</v>
      </c>
      <c r="AA652" s="17">
        <f t="shared" si="1804"/>
        <v>0</v>
      </c>
      <c r="AB652" s="17">
        <f t="shared" si="1804"/>
        <v>0</v>
      </c>
      <c r="AC652" s="17">
        <f t="shared" si="1608"/>
        <v>218907.59000000003</v>
      </c>
      <c r="AD652" s="17">
        <f t="shared" si="1609"/>
        <v>219174.90000000002</v>
      </c>
      <c r="AE652" s="17">
        <f t="shared" si="1610"/>
        <v>219174.90000000002</v>
      </c>
      <c r="AF652" s="17">
        <f t="shared" ref="AF652:AH652" si="1805">AF653+AF658</f>
        <v>13970.356</v>
      </c>
      <c r="AG652" s="17">
        <f t="shared" si="1805"/>
        <v>0</v>
      </c>
      <c r="AH652" s="17">
        <f t="shared" si="1805"/>
        <v>0</v>
      </c>
      <c r="AI652" s="17">
        <f t="shared" si="1571"/>
        <v>232877.94600000003</v>
      </c>
      <c r="AJ652" s="17">
        <f t="shared" si="1572"/>
        <v>219174.90000000002</v>
      </c>
      <c r="AK652" s="17">
        <f t="shared" si="1573"/>
        <v>219174.90000000002</v>
      </c>
      <c r="AL652" s="17">
        <f t="shared" ref="AL652" si="1806">AL653+AL658</f>
        <v>0</v>
      </c>
      <c r="AM652" s="17">
        <f t="shared" si="1575"/>
        <v>232877.94600000003</v>
      </c>
      <c r="AN652" s="17">
        <f t="shared" ref="AN652:AP652" si="1807">AN653+AN658</f>
        <v>-170.95999999999995</v>
      </c>
      <c r="AO652" s="17">
        <f t="shared" si="1807"/>
        <v>0</v>
      </c>
      <c r="AP652" s="17">
        <f t="shared" si="1807"/>
        <v>0</v>
      </c>
      <c r="AQ652" s="17">
        <f t="shared" si="1577"/>
        <v>232706.98600000003</v>
      </c>
      <c r="AR652" s="17">
        <f t="shared" si="1578"/>
        <v>219174.90000000002</v>
      </c>
      <c r="AS652" s="17">
        <f t="shared" si="1579"/>
        <v>219174.90000000002</v>
      </c>
      <c r="AT652" s="17">
        <f t="shared" ref="AT652:AV652" si="1808">AT653+AT658</f>
        <v>0</v>
      </c>
      <c r="AU652" s="17">
        <f t="shared" si="1808"/>
        <v>0</v>
      </c>
      <c r="AV652" s="17">
        <f t="shared" si="1808"/>
        <v>0</v>
      </c>
      <c r="AW652" s="17">
        <f t="shared" si="1581"/>
        <v>232706.98600000003</v>
      </c>
      <c r="AX652" s="17">
        <f t="shared" si="1582"/>
        <v>219174.90000000002</v>
      </c>
      <c r="AY652" s="17">
        <f t="shared" si="1583"/>
        <v>219174.90000000002</v>
      </c>
      <c r="AZ652" s="17">
        <f t="shared" ref="AZ652:BB652" si="1809">AZ653+AZ658</f>
        <v>1690.1130000000001</v>
      </c>
      <c r="BA652" s="17">
        <f t="shared" si="1809"/>
        <v>0</v>
      </c>
      <c r="BB652" s="17">
        <f t="shared" si="1809"/>
        <v>0</v>
      </c>
      <c r="BC652" s="17">
        <f t="shared" si="1704"/>
        <v>234397.09900000005</v>
      </c>
      <c r="BD652" s="17">
        <f t="shared" si="1705"/>
        <v>219174.90000000002</v>
      </c>
      <c r="BE652" s="17">
        <f t="shared" si="1706"/>
        <v>219174.90000000002</v>
      </c>
      <c r="BF652" s="17">
        <f t="shared" ref="BF652:BH652" si="1810">BF653+BF658</f>
        <v>-6258.9189999999999</v>
      </c>
      <c r="BG652" s="17">
        <f t="shared" si="1810"/>
        <v>0</v>
      </c>
      <c r="BH652" s="17">
        <f t="shared" si="1810"/>
        <v>0</v>
      </c>
      <c r="BI652" s="18">
        <f t="shared" si="1701"/>
        <v>228138.18000000005</v>
      </c>
      <c r="BJ652" s="18">
        <f t="shared" si="1702"/>
        <v>219174.90000000002</v>
      </c>
      <c r="BK652" s="18">
        <f t="shared" si="1703"/>
        <v>219174.90000000002</v>
      </c>
      <c r="BL652" s="17">
        <f t="shared" ref="BL652:BN652" si="1811">BL653+BL658</f>
        <v>-1750.2430000000002</v>
      </c>
      <c r="BM652" s="17">
        <f t="shared" si="1811"/>
        <v>0</v>
      </c>
      <c r="BN652" s="17">
        <f t="shared" si="1811"/>
        <v>0</v>
      </c>
      <c r="BO652" s="17">
        <f t="shared" si="1667"/>
        <v>226387.93700000006</v>
      </c>
      <c r="BP652" s="17">
        <f t="shared" si="1668"/>
        <v>219174.90000000002</v>
      </c>
      <c r="BQ652" s="17">
        <f t="shared" si="1669"/>
        <v>219174.90000000002</v>
      </c>
      <c r="BR652" s="17">
        <f t="shared" ref="BR652:BT652" si="1812">BR653+BR658</f>
        <v>0</v>
      </c>
      <c r="BS652" s="17">
        <f t="shared" si="1812"/>
        <v>0</v>
      </c>
      <c r="BT652" s="17">
        <f t="shared" si="1812"/>
        <v>0</v>
      </c>
      <c r="BU652" s="17">
        <f t="shared" si="1670"/>
        <v>226387.93700000006</v>
      </c>
      <c r="BV652" s="17">
        <f t="shared" si="1671"/>
        <v>219174.90000000002</v>
      </c>
      <c r="BW652" s="17">
        <f t="shared" si="1672"/>
        <v>219174.90000000002</v>
      </c>
      <c r="BX652" s="17">
        <f t="shared" ref="BX652:BZ652" si="1813">BX653+BX658</f>
        <v>-930.82300000000009</v>
      </c>
      <c r="BY652" s="17">
        <f t="shared" si="1813"/>
        <v>0</v>
      </c>
      <c r="BZ652" s="17">
        <f t="shared" si="1813"/>
        <v>0</v>
      </c>
      <c r="CA652" s="17">
        <f t="shared" si="1664"/>
        <v>225457.11400000006</v>
      </c>
      <c r="CB652" s="17">
        <f t="shared" si="1665"/>
        <v>219174.90000000002</v>
      </c>
      <c r="CC652" s="17">
        <f t="shared" si="1666"/>
        <v>219174.90000000002</v>
      </c>
      <c r="CD652" s="17">
        <f t="shared" si="1803"/>
        <v>0</v>
      </c>
      <c r="CE652" s="26"/>
      <c r="CF652" s="33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</row>
    <row r="653" spans="1:119" ht="62.4" x14ac:dyDescent="0.3">
      <c r="A653" s="41" t="s">
        <v>123</v>
      </c>
      <c r="B653" s="39"/>
      <c r="C653" s="41"/>
      <c r="D653" s="41"/>
      <c r="E653" s="14" t="s">
        <v>980</v>
      </c>
      <c r="F653" s="18">
        <f t="shared" ref="F653:K656" si="1814">F654</f>
        <v>9450.7000000000007</v>
      </c>
      <c r="G653" s="18">
        <f t="shared" si="1814"/>
        <v>9450.7000000000007</v>
      </c>
      <c r="H653" s="18">
        <f t="shared" si="1814"/>
        <v>9450.7000000000007</v>
      </c>
      <c r="I653" s="18">
        <f t="shared" si="1814"/>
        <v>0</v>
      </c>
      <c r="J653" s="18">
        <f t="shared" si="1814"/>
        <v>0</v>
      </c>
      <c r="K653" s="18">
        <f t="shared" si="1814"/>
        <v>0</v>
      </c>
      <c r="L653" s="18">
        <f t="shared" si="1674"/>
        <v>9450.7000000000007</v>
      </c>
      <c r="M653" s="18">
        <f t="shared" si="1675"/>
        <v>9450.7000000000007</v>
      </c>
      <c r="N653" s="18">
        <f t="shared" si="1676"/>
        <v>9450.7000000000007</v>
      </c>
      <c r="O653" s="18">
        <f t="shared" ref="O653:S656" si="1815">O654</f>
        <v>0</v>
      </c>
      <c r="P653" s="18">
        <f t="shared" si="1815"/>
        <v>0</v>
      </c>
      <c r="Q653" s="18">
        <f t="shared" si="1815"/>
        <v>0</v>
      </c>
      <c r="R653" s="18">
        <f t="shared" si="1815"/>
        <v>0</v>
      </c>
      <c r="S653" s="18">
        <f t="shared" si="1815"/>
        <v>0</v>
      </c>
      <c r="T653" s="18">
        <f t="shared" si="1594"/>
        <v>9450.7000000000007</v>
      </c>
      <c r="U653" s="18">
        <f t="shared" si="1595"/>
        <v>9450.7000000000007</v>
      </c>
      <c r="V653" s="18">
        <f t="shared" si="1596"/>
        <v>9450.7000000000007</v>
      </c>
      <c r="W653" s="18">
        <f t="shared" ref="W653:CD656" si="1816">W654</f>
        <v>-267.31</v>
      </c>
      <c r="X653" s="18">
        <f t="shared" si="1816"/>
        <v>0</v>
      </c>
      <c r="Y653" s="18">
        <f t="shared" si="1816"/>
        <v>0</v>
      </c>
      <c r="Z653" s="18">
        <f t="shared" si="1816"/>
        <v>0</v>
      </c>
      <c r="AA653" s="18">
        <f t="shared" si="1816"/>
        <v>0</v>
      </c>
      <c r="AB653" s="18">
        <f t="shared" si="1816"/>
        <v>0</v>
      </c>
      <c r="AC653" s="18">
        <f t="shared" si="1608"/>
        <v>9183.3900000000012</v>
      </c>
      <c r="AD653" s="18">
        <f t="shared" si="1609"/>
        <v>9450.7000000000007</v>
      </c>
      <c r="AE653" s="18">
        <f t="shared" si="1610"/>
        <v>9450.7000000000007</v>
      </c>
      <c r="AF653" s="18">
        <f t="shared" si="1816"/>
        <v>-25.2</v>
      </c>
      <c r="AG653" s="18">
        <f t="shared" si="1816"/>
        <v>0</v>
      </c>
      <c r="AH653" s="18">
        <f t="shared" si="1816"/>
        <v>0</v>
      </c>
      <c r="AI653" s="18">
        <f t="shared" si="1571"/>
        <v>9158.19</v>
      </c>
      <c r="AJ653" s="18">
        <f t="shared" si="1572"/>
        <v>9450.7000000000007</v>
      </c>
      <c r="AK653" s="18">
        <f t="shared" si="1573"/>
        <v>9450.7000000000007</v>
      </c>
      <c r="AL653" s="18">
        <f t="shared" si="1816"/>
        <v>0</v>
      </c>
      <c r="AM653" s="18">
        <f t="shared" si="1575"/>
        <v>9158.19</v>
      </c>
      <c r="AN653" s="18">
        <f t="shared" si="1816"/>
        <v>-170.9</v>
      </c>
      <c r="AO653" s="18">
        <f t="shared" si="1816"/>
        <v>0</v>
      </c>
      <c r="AP653" s="18">
        <f t="shared" si="1816"/>
        <v>0</v>
      </c>
      <c r="AQ653" s="18">
        <f t="shared" si="1577"/>
        <v>8987.2900000000009</v>
      </c>
      <c r="AR653" s="18">
        <f t="shared" si="1578"/>
        <v>9450.7000000000007</v>
      </c>
      <c r="AS653" s="18">
        <f t="shared" si="1579"/>
        <v>9450.7000000000007</v>
      </c>
      <c r="AT653" s="18">
        <f t="shared" si="1816"/>
        <v>0</v>
      </c>
      <c r="AU653" s="18">
        <f t="shared" si="1816"/>
        <v>0</v>
      </c>
      <c r="AV653" s="18">
        <f t="shared" si="1816"/>
        <v>0</v>
      </c>
      <c r="AW653" s="18">
        <f t="shared" si="1581"/>
        <v>8987.2900000000009</v>
      </c>
      <c r="AX653" s="18">
        <f t="shared" si="1582"/>
        <v>9450.7000000000007</v>
      </c>
      <c r="AY653" s="18">
        <f t="shared" si="1583"/>
        <v>9450.7000000000007</v>
      </c>
      <c r="AZ653" s="18">
        <f t="shared" si="1816"/>
        <v>0</v>
      </c>
      <c r="BA653" s="18">
        <f t="shared" si="1816"/>
        <v>0</v>
      </c>
      <c r="BB653" s="18">
        <f t="shared" si="1816"/>
        <v>0</v>
      </c>
      <c r="BC653" s="18">
        <f t="shared" si="1704"/>
        <v>8987.2900000000009</v>
      </c>
      <c r="BD653" s="18">
        <f t="shared" si="1705"/>
        <v>9450.7000000000007</v>
      </c>
      <c r="BE653" s="18">
        <f t="shared" si="1706"/>
        <v>9450.7000000000007</v>
      </c>
      <c r="BF653" s="18">
        <f t="shared" si="1816"/>
        <v>0</v>
      </c>
      <c r="BG653" s="18">
        <f t="shared" si="1816"/>
        <v>0</v>
      </c>
      <c r="BH653" s="18">
        <f t="shared" si="1816"/>
        <v>0</v>
      </c>
      <c r="BI653" s="18">
        <f t="shared" si="1701"/>
        <v>8987.2900000000009</v>
      </c>
      <c r="BJ653" s="18">
        <f t="shared" si="1702"/>
        <v>9450.7000000000007</v>
      </c>
      <c r="BK653" s="18">
        <f t="shared" si="1703"/>
        <v>9450.7000000000007</v>
      </c>
      <c r="BL653" s="18">
        <f t="shared" si="1816"/>
        <v>-1.4</v>
      </c>
      <c r="BM653" s="18">
        <f t="shared" si="1816"/>
        <v>0</v>
      </c>
      <c r="BN653" s="18">
        <f t="shared" si="1816"/>
        <v>0</v>
      </c>
      <c r="BO653" s="18">
        <f t="shared" si="1667"/>
        <v>8985.8900000000012</v>
      </c>
      <c r="BP653" s="18">
        <f t="shared" si="1668"/>
        <v>9450.7000000000007</v>
      </c>
      <c r="BQ653" s="18">
        <f t="shared" si="1669"/>
        <v>9450.7000000000007</v>
      </c>
      <c r="BR653" s="18">
        <f t="shared" si="1816"/>
        <v>0</v>
      </c>
      <c r="BS653" s="18">
        <f t="shared" si="1816"/>
        <v>0</v>
      </c>
      <c r="BT653" s="18">
        <f t="shared" si="1816"/>
        <v>0</v>
      </c>
      <c r="BU653" s="18">
        <f t="shared" si="1670"/>
        <v>8985.8900000000012</v>
      </c>
      <c r="BV653" s="18">
        <f t="shared" si="1671"/>
        <v>9450.7000000000007</v>
      </c>
      <c r="BW653" s="18">
        <f t="shared" si="1672"/>
        <v>9450.7000000000007</v>
      </c>
      <c r="BX653" s="18">
        <f t="shared" si="1816"/>
        <v>-58</v>
      </c>
      <c r="BY653" s="18">
        <f t="shared" si="1816"/>
        <v>0</v>
      </c>
      <c r="BZ653" s="18">
        <f t="shared" si="1816"/>
        <v>0</v>
      </c>
      <c r="CA653" s="18">
        <f t="shared" si="1664"/>
        <v>8927.8900000000012</v>
      </c>
      <c r="CB653" s="18">
        <f t="shared" si="1665"/>
        <v>9450.7000000000007</v>
      </c>
      <c r="CC653" s="18">
        <f t="shared" si="1666"/>
        <v>9450.7000000000007</v>
      </c>
      <c r="CD653" s="18">
        <f t="shared" si="1816"/>
        <v>0</v>
      </c>
      <c r="CE653" s="27"/>
      <c r="CF653" s="33"/>
    </row>
    <row r="654" spans="1:119" ht="31.2" x14ac:dyDescent="0.3">
      <c r="A654" s="41" t="s">
        <v>121</v>
      </c>
      <c r="B654" s="39"/>
      <c r="C654" s="41"/>
      <c r="D654" s="41"/>
      <c r="E654" s="14" t="s">
        <v>643</v>
      </c>
      <c r="F654" s="18">
        <f t="shared" si="1814"/>
        <v>9450.7000000000007</v>
      </c>
      <c r="G654" s="18">
        <f t="shared" si="1814"/>
        <v>9450.7000000000007</v>
      </c>
      <c r="H654" s="18">
        <f t="shared" si="1814"/>
        <v>9450.7000000000007</v>
      </c>
      <c r="I654" s="18">
        <f t="shared" si="1814"/>
        <v>0</v>
      </c>
      <c r="J654" s="18">
        <f t="shared" si="1814"/>
        <v>0</v>
      </c>
      <c r="K654" s="18">
        <f t="shared" si="1814"/>
        <v>0</v>
      </c>
      <c r="L654" s="18">
        <f t="shared" si="1674"/>
        <v>9450.7000000000007</v>
      </c>
      <c r="M654" s="18">
        <f t="shared" si="1675"/>
        <v>9450.7000000000007</v>
      </c>
      <c r="N654" s="18">
        <f t="shared" si="1676"/>
        <v>9450.7000000000007</v>
      </c>
      <c r="O654" s="18">
        <f t="shared" si="1815"/>
        <v>0</v>
      </c>
      <c r="P654" s="18">
        <f t="shared" si="1815"/>
        <v>0</v>
      </c>
      <c r="Q654" s="18">
        <f t="shared" si="1815"/>
        <v>0</v>
      </c>
      <c r="R654" s="18">
        <f t="shared" si="1815"/>
        <v>0</v>
      </c>
      <c r="S654" s="18">
        <f t="shared" si="1815"/>
        <v>0</v>
      </c>
      <c r="T654" s="18">
        <f t="shared" si="1594"/>
        <v>9450.7000000000007</v>
      </c>
      <c r="U654" s="18">
        <f t="shared" si="1595"/>
        <v>9450.7000000000007</v>
      </c>
      <c r="V654" s="18">
        <f t="shared" si="1596"/>
        <v>9450.7000000000007</v>
      </c>
      <c r="W654" s="18">
        <f t="shared" si="1816"/>
        <v>-267.31</v>
      </c>
      <c r="X654" s="18">
        <f t="shared" si="1816"/>
        <v>0</v>
      </c>
      <c r="Y654" s="18">
        <f t="shared" si="1816"/>
        <v>0</v>
      </c>
      <c r="Z654" s="18">
        <f t="shared" si="1816"/>
        <v>0</v>
      </c>
      <c r="AA654" s="18">
        <f t="shared" si="1816"/>
        <v>0</v>
      </c>
      <c r="AB654" s="18">
        <f t="shared" si="1816"/>
        <v>0</v>
      </c>
      <c r="AC654" s="18">
        <f t="shared" si="1608"/>
        <v>9183.3900000000012</v>
      </c>
      <c r="AD654" s="18">
        <f t="shared" si="1609"/>
        <v>9450.7000000000007</v>
      </c>
      <c r="AE654" s="18">
        <f t="shared" si="1610"/>
        <v>9450.7000000000007</v>
      </c>
      <c r="AF654" s="18">
        <f t="shared" si="1816"/>
        <v>-25.2</v>
      </c>
      <c r="AG654" s="18">
        <f t="shared" si="1816"/>
        <v>0</v>
      </c>
      <c r="AH654" s="18">
        <f t="shared" si="1816"/>
        <v>0</v>
      </c>
      <c r="AI654" s="18">
        <f t="shared" si="1571"/>
        <v>9158.19</v>
      </c>
      <c r="AJ654" s="18">
        <f t="shared" si="1572"/>
        <v>9450.7000000000007</v>
      </c>
      <c r="AK654" s="18">
        <f t="shared" si="1573"/>
        <v>9450.7000000000007</v>
      </c>
      <c r="AL654" s="18">
        <f t="shared" si="1816"/>
        <v>0</v>
      </c>
      <c r="AM654" s="18">
        <f t="shared" si="1575"/>
        <v>9158.19</v>
      </c>
      <c r="AN654" s="18">
        <f t="shared" si="1816"/>
        <v>-170.9</v>
      </c>
      <c r="AO654" s="18">
        <f t="shared" si="1816"/>
        <v>0</v>
      </c>
      <c r="AP654" s="18">
        <f t="shared" si="1816"/>
        <v>0</v>
      </c>
      <c r="AQ654" s="18">
        <f t="shared" si="1577"/>
        <v>8987.2900000000009</v>
      </c>
      <c r="AR654" s="18">
        <f t="shared" si="1578"/>
        <v>9450.7000000000007</v>
      </c>
      <c r="AS654" s="18">
        <f t="shared" si="1579"/>
        <v>9450.7000000000007</v>
      </c>
      <c r="AT654" s="18">
        <f t="shared" si="1816"/>
        <v>0</v>
      </c>
      <c r="AU654" s="18">
        <f t="shared" si="1816"/>
        <v>0</v>
      </c>
      <c r="AV654" s="18">
        <f t="shared" si="1816"/>
        <v>0</v>
      </c>
      <c r="AW654" s="18">
        <f t="shared" si="1581"/>
        <v>8987.2900000000009</v>
      </c>
      <c r="AX654" s="18">
        <f t="shared" si="1582"/>
        <v>9450.7000000000007</v>
      </c>
      <c r="AY654" s="18">
        <f t="shared" si="1583"/>
        <v>9450.7000000000007</v>
      </c>
      <c r="AZ654" s="18">
        <f t="shared" si="1816"/>
        <v>0</v>
      </c>
      <c r="BA654" s="18">
        <f t="shared" si="1816"/>
        <v>0</v>
      </c>
      <c r="BB654" s="18">
        <f t="shared" si="1816"/>
        <v>0</v>
      </c>
      <c r="BC654" s="18">
        <f t="shared" si="1704"/>
        <v>8987.2900000000009</v>
      </c>
      <c r="BD654" s="18">
        <f t="shared" si="1705"/>
        <v>9450.7000000000007</v>
      </c>
      <c r="BE654" s="18">
        <f t="shared" si="1706"/>
        <v>9450.7000000000007</v>
      </c>
      <c r="BF654" s="18">
        <f t="shared" si="1816"/>
        <v>0</v>
      </c>
      <c r="BG654" s="18">
        <f t="shared" si="1816"/>
        <v>0</v>
      </c>
      <c r="BH654" s="18">
        <f t="shared" si="1816"/>
        <v>0</v>
      </c>
      <c r="BI654" s="18">
        <f t="shared" si="1701"/>
        <v>8987.2900000000009</v>
      </c>
      <c r="BJ654" s="18">
        <f t="shared" si="1702"/>
        <v>9450.7000000000007</v>
      </c>
      <c r="BK654" s="18">
        <f t="shared" si="1703"/>
        <v>9450.7000000000007</v>
      </c>
      <c r="BL654" s="18">
        <f t="shared" si="1816"/>
        <v>-1.4</v>
      </c>
      <c r="BM654" s="18">
        <f t="shared" si="1816"/>
        <v>0</v>
      </c>
      <c r="BN654" s="18">
        <f t="shared" si="1816"/>
        <v>0</v>
      </c>
      <c r="BO654" s="18">
        <f t="shared" si="1667"/>
        <v>8985.8900000000012</v>
      </c>
      <c r="BP654" s="18">
        <f t="shared" si="1668"/>
        <v>9450.7000000000007</v>
      </c>
      <c r="BQ654" s="18">
        <f t="shared" si="1669"/>
        <v>9450.7000000000007</v>
      </c>
      <c r="BR654" s="18">
        <f t="shared" si="1816"/>
        <v>0</v>
      </c>
      <c r="BS654" s="18">
        <f t="shared" si="1816"/>
        <v>0</v>
      </c>
      <c r="BT654" s="18">
        <f t="shared" si="1816"/>
        <v>0</v>
      </c>
      <c r="BU654" s="18">
        <f t="shared" si="1670"/>
        <v>8985.8900000000012</v>
      </c>
      <c r="BV654" s="18">
        <f t="shared" si="1671"/>
        <v>9450.7000000000007</v>
      </c>
      <c r="BW654" s="18">
        <f t="shared" si="1672"/>
        <v>9450.7000000000007</v>
      </c>
      <c r="BX654" s="18">
        <f t="shared" si="1816"/>
        <v>-58</v>
      </c>
      <c r="BY654" s="18">
        <f t="shared" si="1816"/>
        <v>0</v>
      </c>
      <c r="BZ654" s="18">
        <f t="shared" si="1816"/>
        <v>0</v>
      </c>
      <c r="CA654" s="18">
        <f t="shared" si="1664"/>
        <v>8927.8900000000012</v>
      </c>
      <c r="CB654" s="18">
        <f t="shared" si="1665"/>
        <v>9450.7000000000007</v>
      </c>
      <c r="CC654" s="18">
        <f t="shared" si="1666"/>
        <v>9450.7000000000007</v>
      </c>
      <c r="CD654" s="18">
        <f t="shared" si="1816"/>
        <v>0</v>
      </c>
      <c r="CE654" s="27"/>
      <c r="CF654" s="33"/>
    </row>
    <row r="655" spans="1:119" ht="31.2" x14ac:dyDescent="0.3">
      <c r="A655" s="41" t="s">
        <v>121</v>
      </c>
      <c r="B655" s="39">
        <v>200</v>
      </c>
      <c r="C655" s="41"/>
      <c r="D655" s="41"/>
      <c r="E655" s="14" t="s">
        <v>551</v>
      </c>
      <c r="F655" s="18">
        <f t="shared" si="1814"/>
        <v>9450.7000000000007</v>
      </c>
      <c r="G655" s="18">
        <f t="shared" si="1814"/>
        <v>9450.7000000000007</v>
      </c>
      <c r="H655" s="18">
        <f t="shared" si="1814"/>
        <v>9450.7000000000007</v>
      </c>
      <c r="I655" s="18">
        <f t="shared" si="1814"/>
        <v>0</v>
      </c>
      <c r="J655" s="18">
        <f t="shared" si="1814"/>
        <v>0</v>
      </c>
      <c r="K655" s="18">
        <f t="shared" si="1814"/>
        <v>0</v>
      </c>
      <c r="L655" s="18">
        <f t="shared" si="1674"/>
        <v>9450.7000000000007</v>
      </c>
      <c r="M655" s="18">
        <f t="shared" si="1675"/>
        <v>9450.7000000000007</v>
      </c>
      <c r="N655" s="18">
        <f t="shared" si="1676"/>
        <v>9450.7000000000007</v>
      </c>
      <c r="O655" s="18">
        <f t="shared" si="1815"/>
        <v>0</v>
      </c>
      <c r="P655" s="18">
        <f t="shared" si="1815"/>
        <v>0</v>
      </c>
      <c r="Q655" s="18">
        <f t="shared" si="1815"/>
        <v>0</v>
      </c>
      <c r="R655" s="18">
        <f t="shared" si="1815"/>
        <v>0</v>
      </c>
      <c r="S655" s="18">
        <f t="shared" si="1815"/>
        <v>0</v>
      </c>
      <c r="T655" s="18">
        <f t="shared" si="1594"/>
        <v>9450.7000000000007</v>
      </c>
      <c r="U655" s="18">
        <f t="shared" si="1595"/>
        <v>9450.7000000000007</v>
      </c>
      <c r="V655" s="18">
        <f t="shared" si="1596"/>
        <v>9450.7000000000007</v>
      </c>
      <c r="W655" s="18">
        <f t="shared" si="1816"/>
        <v>-267.31</v>
      </c>
      <c r="X655" s="18">
        <f t="shared" si="1816"/>
        <v>0</v>
      </c>
      <c r="Y655" s="18">
        <f t="shared" si="1816"/>
        <v>0</v>
      </c>
      <c r="Z655" s="18">
        <f t="shared" si="1816"/>
        <v>0</v>
      </c>
      <c r="AA655" s="18">
        <f t="shared" si="1816"/>
        <v>0</v>
      </c>
      <c r="AB655" s="18">
        <f t="shared" si="1816"/>
        <v>0</v>
      </c>
      <c r="AC655" s="18">
        <f t="shared" si="1608"/>
        <v>9183.3900000000012</v>
      </c>
      <c r="AD655" s="18">
        <f t="shared" si="1609"/>
        <v>9450.7000000000007</v>
      </c>
      <c r="AE655" s="18">
        <f t="shared" si="1610"/>
        <v>9450.7000000000007</v>
      </c>
      <c r="AF655" s="18">
        <f t="shared" si="1816"/>
        <v>-25.2</v>
      </c>
      <c r="AG655" s="18">
        <f t="shared" si="1816"/>
        <v>0</v>
      </c>
      <c r="AH655" s="18">
        <f t="shared" si="1816"/>
        <v>0</v>
      </c>
      <c r="AI655" s="18">
        <f t="shared" ref="AI655:AI724" si="1817">AC655+AF655</f>
        <v>9158.19</v>
      </c>
      <c r="AJ655" s="18">
        <f t="shared" ref="AJ655:AJ724" si="1818">AD655+AG655</f>
        <v>9450.7000000000007</v>
      </c>
      <c r="AK655" s="18">
        <f t="shared" ref="AK655:AK724" si="1819">AE655+AH655</f>
        <v>9450.7000000000007</v>
      </c>
      <c r="AL655" s="18">
        <f t="shared" si="1816"/>
        <v>0</v>
      </c>
      <c r="AM655" s="18">
        <f t="shared" ref="AM655:AM724" si="1820">AI655+AL655</f>
        <v>9158.19</v>
      </c>
      <c r="AN655" s="18">
        <f t="shared" si="1816"/>
        <v>-170.9</v>
      </c>
      <c r="AO655" s="18">
        <f t="shared" si="1816"/>
        <v>0</v>
      </c>
      <c r="AP655" s="18">
        <f t="shared" si="1816"/>
        <v>0</v>
      </c>
      <c r="AQ655" s="18">
        <f t="shared" ref="AQ655:AQ724" si="1821">AM655+AN655</f>
        <v>8987.2900000000009</v>
      </c>
      <c r="AR655" s="18">
        <f t="shared" ref="AR655:AR724" si="1822">AJ655+AO655</f>
        <v>9450.7000000000007</v>
      </c>
      <c r="AS655" s="18">
        <f t="shared" ref="AS655:AS724" si="1823">AK655+AP655</f>
        <v>9450.7000000000007</v>
      </c>
      <c r="AT655" s="18">
        <f t="shared" si="1816"/>
        <v>0</v>
      </c>
      <c r="AU655" s="18">
        <f t="shared" si="1816"/>
        <v>0</v>
      </c>
      <c r="AV655" s="18">
        <f t="shared" si="1816"/>
        <v>0</v>
      </c>
      <c r="AW655" s="18">
        <f t="shared" ref="AW655:AW724" si="1824">AQ655+AT655</f>
        <v>8987.2900000000009</v>
      </c>
      <c r="AX655" s="18">
        <f t="shared" ref="AX655:AX724" si="1825">AR655+AU655</f>
        <v>9450.7000000000007</v>
      </c>
      <c r="AY655" s="18">
        <f t="shared" ref="AY655:AY724" si="1826">AS655+AV655</f>
        <v>9450.7000000000007</v>
      </c>
      <c r="AZ655" s="18">
        <f t="shared" si="1816"/>
        <v>0</v>
      </c>
      <c r="BA655" s="18">
        <f t="shared" si="1816"/>
        <v>0</v>
      </c>
      <c r="BB655" s="18">
        <f t="shared" si="1816"/>
        <v>0</v>
      </c>
      <c r="BC655" s="18">
        <f t="shared" si="1704"/>
        <v>8987.2900000000009</v>
      </c>
      <c r="BD655" s="18">
        <f t="shared" si="1705"/>
        <v>9450.7000000000007</v>
      </c>
      <c r="BE655" s="18">
        <f t="shared" si="1706"/>
        <v>9450.7000000000007</v>
      </c>
      <c r="BF655" s="18">
        <f t="shared" si="1816"/>
        <v>0</v>
      </c>
      <c r="BG655" s="18">
        <f t="shared" si="1816"/>
        <v>0</v>
      </c>
      <c r="BH655" s="18">
        <f t="shared" si="1816"/>
        <v>0</v>
      </c>
      <c r="BI655" s="18">
        <f t="shared" si="1701"/>
        <v>8987.2900000000009</v>
      </c>
      <c r="BJ655" s="18">
        <f t="shared" si="1702"/>
        <v>9450.7000000000007</v>
      </c>
      <c r="BK655" s="18">
        <f t="shared" si="1703"/>
        <v>9450.7000000000007</v>
      </c>
      <c r="BL655" s="18">
        <f t="shared" si="1816"/>
        <v>-1.4</v>
      </c>
      <c r="BM655" s="18">
        <f t="shared" si="1816"/>
        <v>0</v>
      </c>
      <c r="BN655" s="18">
        <f t="shared" si="1816"/>
        <v>0</v>
      </c>
      <c r="BO655" s="18">
        <f t="shared" si="1667"/>
        <v>8985.8900000000012</v>
      </c>
      <c r="BP655" s="18">
        <f t="shared" si="1668"/>
        <v>9450.7000000000007</v>
      </c>
      <c r="BQ655" s="18">
        <f t="shared" si="1669"/>
        <v>9450.7000000000007</v>
      </c>
      <c r="BR655" s="18">
        <f t="shared" si="1816"/>
        <v>0</v>
      </c>
      <c r="BS655" s="18">
        <f t="shared" si="1816"/>
        <v>0</v>
      </c>
      <c r="BT655" s="18">
        <f t="shared" si="1816"/>
        <v>0</v>
      </c>
      <c r="BU655" s="18">
        <f t="shared" si="1670"/>
        <v>8985.8900000000012</v>
      </c>
      <c r="BV655" s="18">
        <f t="shared" si="1671"/>
        <v>9450.7000000000007</v>
      </c>
      <c r="BW655" s="18">
        <f t="shared" si="1672"/>
        <v>9450.7000000000007</v>
      </c>
      <c r="BX655" s="18">
        <f t="shared" si="1816"/>
        <v>-58</v>
      </c>
      <c r="BY655" s="18">
        <f t="shared" si="1816"/>
        <v>0</v>
      </c>
      <c r="BZ655" s="18">
        <f t="shared" si="1816"/>
        <v>0</v>
      </c>
      <c r="CA655" s="18">
        <f t="shared" si="1664"/>
        <v>8927.8900000000012</v>
      </c>
      <c r="CB655" s="18">
        <f t="shared" si="1665"/>
        <v>9450.7000000000007</v>
      </c>
      <c r="CC655" s="18">
        <f t="shared" si="1666"/>
        <v>9450.7000000000007</v>
      </c>
      <c r="CD655" s="18">
        <f t="shared" si="1816"/>
        <v>0</v>
      </c>
      <c r="CE655" s="27"/>
      <c r="CF655" s="33"/>
    </row>
    <row r="656" spans="1:119" ht="46.8" x14ac:dyDescent="0.3">
      <c r="A656" s="41" t="s">
        <v>121</v>
      </c>
      <c r="B656" s="39">
        <v>240</v>
      </c>
      <c r="C656" s="41"/>
      <c r="D656" s="41"/>
      <c r="E656" s="14" t="s">
        <v>559</v>
      </c>
      <c r="F656" s="18">
        <f t="shared" si="1814"/>
        <v>9450.7000000000007</v>
      </c>
      <c r="G656" s="18">
        <f t="shared" si="1814"/>
        <v>9450.7000000000007</v>
      </c>
      <c r="H656" s="18">
        <f t="shared" si="1814"/>
        <v>9450.7000000000007</v>
      </c>
      <c r="I656" s="18">
        <f t="shared" si="1814"/>
        <v>0</v>
      </c>
      <c r="J656" s="18">
        <f t="shared" si="1814"/>
        <v>0</v>
      </c>
      <c r="K656" s="18">
        <f t="shared" si="1814"/>
        <v>0</v>
      </c>
      <c r="L656" s="18">
        <f t="shared" si="1674"/>
        <v>9450.7000000000007</v>
      </c>
      <c r="M656" s="18">
        <f t="shared" si="1675"/>
        <v>9450.7000000000007</v>
      </c>
      <c r="N656" s="18">
        <f t="shared" si="1676"/>
        <v>9450.7000000000007</v>
      </c>
      <c r="O656" s="18">
        <f t="shared" si="1815"/>
        <v>0</v>
      </c>
      <c r="P656" s="18">
        <f t="shared" si="1815"/>
        <v>0</v>
      </c>
      <c r="Q656" s="18">
        <f t="shared" si="1815"/>
        <v>0</v>
      </c>
      <c r="R656" s="18">
        <f t="shared" si="1815"/>
        <v>0</v>
      </c>
      <c r="S656" s="18">
        <f t="shared" si="1815"/>
        <v>0</v>
      </c>
      <c r="T656" s="18">
        <f t="shared" si="1594"/>
        <v>9450.7000000000007</v>
      </c>
      <c r="U656" s="18">
        <f t="shared" si="1595"/>
        <v>9450.7000000000007</v>
      </c>
      <c r="V656" s="18">
        <f t="shared" si="1596"/>
        <v>9450.7000000000007</v>
      </c>
      <c r="W656" s="18">
        <f t="shared" si="1816"/>
        <v>-267.31</v>
      </c>
      <c r="X656" s="18">
        <f t="shared" si="1816"/>
        <v>0</v>
      </c>
      <c r="Y656" s="18">
        <f t="shared" si="1816"/>
        <v>0</v>
      </c>
      <c r="Z656" s="18">
        <f t="shared" si="1816"/>
        <v>0</v>
      </c>
      <c r="AA656" s="18">
        <f t="shared" si="1816"/>
        <v>0</v>
      </c>
      <c r="AB656" s="18">
        <f t="shared" si="1816"/>
        <v>0</v>
      </c>
      <c r="AC656" s="18">
        <f t="shared" si="1608"/>
        <v>9183.3900000000012</v>
      </c>
      <c r="AD656" s="18">
        <f t="shared" si="1609"/>
        <v>9450.7000000000007</v>
      </c>
      <c r="AE656" s="18">
        <f t="shared" si="1610"/>
        <v>9450.7000000000007</v>
      </c>
      <c r="AF656" s="18">
        <f t="shared" si="1816"/>
        <v>-25.2</v>
      </c>
      <c r="AG656" s="18">
        <f t="shared" si="1816"/>
        <v>0</v>
      </c>
      <c r="AH656" s="18">
        <f t="shared" si="1816"/>
        <v>0</v>
      </c>
      <c r="AI656" s="18">
        <f t="shared" si="1817"/>
        <v>9158.19</v>
      </c>
      <c r="AJ656" s="18">
        <f t="shared" si="1818"/>
        <v>9450.7000000000007</v>
      </c>
      <c r="AK656" s="18">
        <f t="shared" si="1819"/>
        <v>9450.7000000000007</v>
      </c>
      <c r="AL656" s="18">
        <f t="shared" si="1816"/>
        <v>0</v>
      </c>
      <c r="AM656" s="18">
        <f t="shared" si="1820"/>
        <v>9158.19</v>
      </c>
      <c r="AN656" s="18">
        <f t="shared" si="1816"/>
        <v>-170.9</v>
      </c>
      <c r="AO656" s="18">
        <f t="shared" si="1816"/>
        <v>0</v>
      </c>
      <c r="AP656" s="18">
        <f t="shared" si="1816"/>
        <v>0</v>
      </c>
      <c r="AQ656" s="18">
        <f t="shared" si="1821"/>
        <v>8987.2900000000009</v>
      </c>
      <c r="AR656" s="18">
        <f t="shared" si="1822"/>
        <v>9450.7000000000007</v>
      </c>
      <c r="AS656" s="18">
        <f t="shared" si="1823"/>
        <v>9450.7000000000007</v>
      </c>
      <c r="AT656" s="18">
        <f t="shared" si="1816"/>
        <v>0</v>
      </c>
      <c r="AU656" s="18">
        <f t="shared" si="1816"/>
        <v>0</v>
      </c>
      <c r="AV656" s="18">
        <f t="shared" si="1816"/>
        <v>0</v>
      </c>
      <c r="AW656" s="18">
        <f t="shared" si="1824"/>
        <v>8987.2900000000009</v>
      </c>
      <c r="AX656" s="18">
        <f t="shared" si="1825"/>
        <v>9450.7000000000007</v>
      </c>
      <c r="AY656" s="18">
        <f t="shared" si="1826"/>
        <v>9450.7000000000007</v>
      </c>
      <c r="AZ656" s="18">
        <f t="shared" si="1816"/>
        <v>0</v>
      </c>
      <c r="BA656" s="18">
        <f t="shared" si="1816"/>
        <v>0</v>
      </c>
      <c r="BB656" s="18">
        <f t="shared" si="1816"/>
        <v>0</v>
      </c>
      <c r="BC656" s="18">
        <f t="shared" si="1704"/>
        <v>8987.2900000000009</v>
      </c>
      <c r="BD656" s="18">
        <f t="shared" si="1705"/>
        <v>9450.7000000000007</v>
      </c>
      <c r="BE656" s="18">
        <f t="shared" si="1706"/>
        <v>9450.7000000000007</v>
      </c>
      <c r="BF656" s="18">
        <f t="shared" si="1816"/>
        <v>0</v>
      </c>
      <c r="BG656" s="18">
        <f t="shared" si="1816"/>
        <v>0</v>
      </c>
      <c r="BH656" s="18">
        <f t="shared" si="1816"/>
        <v>0</v>
      </c>
      <c r="BI656" s="18">
        <f t="shared" si="1701"/>
        <v>8987.2900000000009</v>
      </c>
      <c r="BJ656" s="18">
        <f t="shared" si="1702"/>
        <v>9450.7000000000007</v>
      </c>
      <c r="BK656" s="18">
        <f t="shared" si="1703"/>
        <v>9450.7000000000007</v>
      </c>
      <c r="BL656" s="18">
        <f t="shared" si="1816"/>
        <v>-1.4</v>
      </c>
      <c r="BM656" s="18">
        <f t="shared" si="1816"/>
        <v>0</v>
      </c>
      <c r="BN656" s="18">
        <f t="shared" si="1816"/>
        <v>0</v>
      </c>
      <c r="BO656" s="18">
        <f t="shared" si="1667"/>
        <v>8985.8900000000012</v>
      </c>
      <c r="BP656" s="18">
        <f t="shared" si="1668"/>
        <v>9450.7000000000007</v>
      </c>
      <c r="BQ656" s="18">
        <f t="shared" si="1669"/>
        <v>9450.7000000000007</v>
      </c>
      <c r="BR656" s="18">
        <f t="shared" si="1816"/>
        <v>0</v>
      </c>
      <c r="BS656" s="18">
        <f t="shared" si="1816"/>
        <v>0</v>
      </c>
      <c r="BT656" s="18">
        <f t="shared" si="1816"/>
        <v>0</v>
      </c>
      <c r="BU656" s="18">
        <f t="shared" si="1670"/>
        <v>8985.8900000000012</v>
      </c>
      <c r="BV656" s="18">
        <f t="shared" si="1671"/>
        <v>9450.7000000000007</v>
      </c>
      <c r="BW656" s="18">
        <f t="shared" si="1672"/>
        <v>9450.7000000000007</v>
      </c>
      <c r="BX656" s="18">
        <f t="shared" si="1816"/>
        <v>-58</v>
      </c>
      <c r="BY656" s="18">
        <f t="shared" si="1816"/>
        <v>0</v>
      </c>
      <c r="BZ656" s="18">
        <f t="shared" si="1816"/>
        <v>0</v>
      </c>
      <c r="CA656" s="18">
        <f t="shared" ref="CA656:CA719" si="1827">BU656+BX656</f>
        <v>8927.8900000000012</v>
      </c>
      <c r="CB656" s="18">
        <f t="shared" ref="CB656:CB719" si="1828">BV656+BY656</f>
        <v>9450.7000000000007</v>
      </c>
      <c r="CC656" s="18">
        <f t="shared" ref="CC656:CC719" si="1829">BW656+BZ656</f>
        <v>9450.7000000000007</v>
      </c>
      <c r="CD656" s="18">
        <f t="shared" si="1816"/>
        <v>0</v>
      </c>
      <c r="CE656" s="27"/>
      <c r="CF656" s="33"/>
    </row>
    <row r="657" spans="1:84" x14ac:dyDescent="0.3">
      <c r="A657" s="41" t="s">
        <v>121</v>
      </c>
      <c r="B657" s="39">
        <v>240</v>
      </c>
      <c r="C657" s="41" t="s">
        <v>103</v>
      </c>
      <c r="D657" s="41" t="s">
        <v>5</v>
      </c>
      <c r="E657" s="14" t="s">
        <v>544</v>
      </c>
      <c r="F657" s="18">
        <v>9450.7000000000007</v>
      </c>
      <c r="G657" s="18">
        <v>9450.7000000000007</v>
      </c>
      <c r="H657" s="18">
        <v>9450.7000000000007</v>
      </c>
      <c r="I657" s="18"/>
      <c r="J657" s="18"/>
      <c r="K657" s="18"/>
      <c r="L657" s="18">
        <f t="shared" si="1674"/>
        <v>9450.7000000000007</v>
      </c>
      <c r="M657" s="18">
        <f t="shared" si="1675"/>
        <v>9450.7000000000007</v>
      </c>
      <c r="N657" s="18">
        <f t="shared" si="1676"/>
        <v>9450.7000000000007</v>
      </c>
      <c r="O657" s="18"/>
      <c r="P657" s="18"/>
      <c r="Q657" s="18"/>
      <c r="R657" s="18"/>
      <c r="S657" s="18"/>
      <c r="T657" s="18">
        <f t="shared" si="1594"/>
        <v>9450.7000000000007</v>
      </c>
      <c r="U657" s="18">
        <f t="shared" si="1595"/>
        <v>9450.7000000000007</v>
      </c>
      <c r="V657" s="18">
        <f t="shared" si="1596"/>
        <v>9450.7000000000007</v>
      </c>
      <c r="W657" s="18">
        <f>-199.537-33.8-33.973</f>
        <v>-267.31</v>
      </c>
      <c r="X657" s="18"/>
      <c r="Y657" s="18"/>
      <c r="Z657" s="18"/>
      <c r="AA657" s="18"/>
      <c r="AB657" s="18"/>
      <c r="AC657" s="18">
        <f t="shared" si="1608"/>
        <v>9183.3900000000012</v>
      </c>
      <c r="AD657" s="18">
        <f t="shared" si="1609"/>
        <v>9450.7000000000007</v>
      </c>
      <c r="AE657" s="18">
        <f t="shared" si="1610"/>
        <v>9450.7000000000007</v>
      </c>
      <c r="AF657" s="18">
        <f>-1.6-2.225-15.375-6</f>
        <v>-25.2</v>
      </c>
      <c r="AG657" s="18"/>
      <c r="AH657" s="18"/>
      <c r="AI657" s="18">
        <f t="shared" si="1817"/>
        <v>9158.19</v>
      </c>
      <c r="AJ657" s="18">
        <f t="shared" si="1818"/>
        <v>9450.7000000000007</v>
      </c>
      <c r="AK657" s="18">
        <f t="shared" si="1819"/>
        <v>9450.7000000000007</v>
      </c>
      <c r="AL657" s="18"/>
      <c r="AM657" s="18">
        <f t="shared" si="1820"/>
        <v>9158.19</v>
      </c>
      <c r="AN657" s="18">
        <v>-170.9</v>
      </c>
      <c r="AO657" s="18"/>
      <c r="AP657" s="18"/>
      <c r="AQ657" s="18">
        <f t="shared" si="1821"/>
        <v>8987.2900000000009</v>
      </c>
      <c r="AR657" s="18">
        <f t="shared" si="1822"/>
        <v>9450.7000000000007</v>
      </c>
      <c r="AS657" s="18">
        <f t="shared" si="1823"/>
        <v>9450.7000000000007</v>
      </c>
      <c r="AT657" s="18"/>
      <c r="AU657" s="18"/>
      <c r="AV657" s="18"/>
      <c r="AW657" s="18">
        <f t="shared" si="1824"/>
        <v>8987.2900000000009</v>
      </c>
      <c r="AX657" s="18">
        <f t="shared" si="1825"/>
        <v>9450.7000000000007</v>
      </c>
      <c r="AY657" s="18">
        <f t="shared" si="1826"/>
        <v>9450.7000000000007</v>
      </c>
      <c r="AZ657" s="18"/>
      <c r="BA657" s="18"/>
      <c r="BB657" s="18"/>
      <c r="BC657" s="18">
        <f t="shared" si="1704"/>
        <v>8987.2900000000009</v>
      </c>
      <c r="BD657" s="18">
        <f t="shared" si="1705"/>
        <v>9450.7000000000007</v>
      </c>
      <c r="BE657" s="18">
        <f t="shared" si="1706"/>
        <v>9450.7000000000007</v>
      </c>
      <c r="BF657" s="18"/>
      <c r="BG657" s="18"/>
      <c r="BH657" s="18"/>
      <c r="BI657" s="18">
        <f t="shared" si="1701"/>
        <v>8987.2900000000009</v>
      </c>
      <c r="BJ657" s="18">
        <f t="shared" si="1702"/>
        <v>9450.7000000000007</v>
      </c>
      <c r="BK657" s="18">
        <f t="shared" si="1703"/>
        <v>9450.7000000000007</v>
      </c>
      <c r="BL657" s="18">
        <v>-1.4</v>
      </c>
      <c r="BM657" s="18"/>
      <c r="BN657" s="18"/>
      <c r="BO657" s="18">
        <f t="shared" si="1667"/>
        <v>8985.8900000000012</v>
      </c>
      <c r="BP657" s="18">
        <f t="shared" si="1668"/>
        <v>9450.7000000000007</v>
      </c>
      <c r="BQ657" s="18">
        <f t="shared" si="1669"/>
        <v>9450.7000000000007</v>
      </c>
      <c r="BR657" s="18"/>
      <c r="BS657" s="18"/>
      <c r="BT657" s="18"/>
      <c r="BU657" s="18">
        <f t="shared" si="1670"/>
        <v>8985.8900000000012</v>
      </c>
      <c r="BV657" s="18">
        <f t="shared" si="1671"/>
        <v>9450.7000000000007</v>
      </c>
      <c r="BW657" s="18">
        <f t="shared" si="1672"/>
        <v>9450.7000000000007</v>
      </c>
      <c r="BX657" s="18">
        <v>-58</v>
      </c>
      <c r="BY657" s="18"/>
      <c r="BZ657" s="18"/>
      <c r="CA657" s="18">
        <f t="shared" si="1827"/>
        <v>8927.8900000000012</v>
      </c>
      <c r="CB657" s="18">
        <f t="shared" si="1828"/>
        <v>9450.7000000000007</v>
      </c>
      <c r="CC657" s="18">
        <f t="shared" si="1829"/>
        <v>9450.7000000000007</v>
      </c>
      <c r="CD657" s="18"/>
      <c r="CE657" s="27"/>
      <c r="CF657" s="33"/>
    </row>
    <row r="658" spans="1:84" ht="31.2" x14ac:dyDescent="0.3">
      <c r="A658" s="41" t="s">
        <v>130</v>
      </c>
      <c r="B658" s="39"/>
      <c r="C658" s="41"/>
      <c r="D658" s="41"/>
      <c r="E658" s="14" t="s">
        <v>981</v>
      </c>
      <c r="F658" s="18">
        <f t="shared" ref="F658:K658" si="1830">F663+F681+F691+F695+F699+F703+F659+F669</f>
        <v>209724.2</v>
      </c>
      <c r="G658" s="18">
        <f t="shared" si="1830"/>
        <v>209724.2</v>
      </c>
      <c r="H658" s="18">
        <f t="shared" si="1830"/>
        <v>209724.2</v>
      </c>
      <c r="I658" s="18">
        <f t="shared" si="1830"/>
        <v>0</v>
      </c>
      <c r="J658" s="18">
        <f t="shared" si="1830"/>
        <v>0</v>
      </c>
      <c r="K658" s="18">
        <f t="shared" si="1830"/>
        <v>0</v>
      </c>
      <c r="L658" s="18">
        <f t="shared" si="1674"/>
        <v>209724.2</v>
      </c>
      <c r="M658" s="18">
        <f t="shared" si="1675"/>
        <v>209724.2</v>
      </c>
      <c r="N658" s="18">
        <f t="shared" si="1676"/>
        <v>209724.2</v>
      </c>
      <c r="O658" s="18">
        <f t="shared" ref="O658:S658" si="1831">O663+O681+O691+O695+O699+O703+O659+O669</f>
        <v>0</v>
      </c>
      <c r="P658" s="18">
        <f t="shared" si="1831"/>
        <v>0</v>
      </c>
      <c r="Q658" s="18">
        <f t="shared" si="1831"/>
        <v>0</v>
      </c>
      <c r="R658" s="18">
        <f t="shared" si="1831"/>
        <v>0</v>
      </c>
      <c r="S658" s="18">
        <f t="shared" si="1831"/>
        <v>0</v>
      </c>
      <c r="T658" s="18">
        <f t="shared" ref="T658:T727" si="1832">L658+O658+R658</f>
        <v>209724.2</v>
      </c>
      <c r="U658" s="18">
        <f t="shared" ref="U658:U727" si="1833">M658+P658+S658</f>
        <v>209724.2</v>
      </c>
      <c r="V658" s="18">
        <f t="shared" ref="V658:V727" si="1834">N658+Q658</f>
        <v>209724.2</v>
      </c>
      <c r="W658" s="18">
        <f t="shared" ref="W658" si="1835">W663+W681+W691+W695+W699+W703+W659+W669</f>
        <v>0</v>
      </c>
      <c r="X658" s="18">
        <f t="shared" ref="X658:AB658" si="1836">X663+X681+X691+X695+X699+X703+X659+X669</f>
        <v>0</v>
      </c>
      <c r="Y658" s="18">
        <f t="shared" si="1836"/>
        <v>0</v>
      </c>
      <c r="Z658" s="18">
        <f t="shared" si="1836"/>
        <v>0</v>
      </c>
      <c r="AA658" s="18">
        <f t="shared" si="1836"/>
        <v>0</v>
      </c>
      <c r="AB658" s="18">
        <f t="shared" si="1836"/>
        <v>0</v>
      </c>
      <c r="AC658" s="18">
        <f t="shared" si="1608"/>
        <v>209724.2</v>
      </c>
      <c r="AD658" s="18">
        <f t="shared" si="1609"/>
        <v>209724.2</v>
      </c>
      <c r="AE658" s="18">
        <f t="shared" si="1610"/>
        <v>209724.2</v>
      </c>
      <c r="AF658" s="18">
        <f t="shared" ref="AF658:AH658" si="1837">AF663+AF681+AF691+AF695+AF699+AF703+AF659+AF669</f>
        <v>13995.556</v>
      </c>
      <c r="AG658" s="18">
        <f t="shared" si="1837"/>
        <v>0</v>
      </c>
      <c r="AH658" s="18">
        <f t="shared" si="1837"/>
        <v>0</v>
      </c>
      <c r="AI658" s="18">
        <f t="shared" si="1817"/>
        <v>223719.75600000002</v>
      </c>
      <c r="AJ658" s="18">
        <f t="shared" si="1818"/>
        <v>209724.2</v>
      </c>
      <c r="AK658" s="18">
        <f t="shared" si="1819"/>
        <v>209724.2</v>
      </c>
      <c r="AL658" s="18">
        <f t="shared" ref="AL658" si="1838">AL663+AL681+AL691+AL695+AL699+AL703+AL659+AL669</f>
        <v>0</v>
      </c>
      <c r="AM658" s="18">
        <f t="shared" si="1820"/>
        <v>223719.75600000002</v>
      </c>
      <c r="AN658" s="18">
        <f t="shared" ref="AN658:AP658" si="1839">AN663+AN681+AN691+AN695+AN699+AN703+AN659+AN669</f>
        <v>-5.999999999994543E-2</v>
      </c>
      <c r="AO658" s="18">
        <f t="shared" si="1839"/>
        <v>0</v>
      </c>
      <c r="AP658" s="18">
        <f t="shared" si="1839"/>
        <v>0</v>
      </c>
      <c r="AQ658" s="18">
        <f t="shared" si="1821"/>
        <v>223719.69600000003</v>
      </c>
      <c r="AR658" s="18">
        <f t="shared" si="1822"/>
        <v>209724.2</v>
      </c>
      <c r="AS658" s="18">
        <f t="shared" si="1823"/>
        <v>209724.2</v>
      </c>
      <c r="AT658" s="18">
        <f t="shared" ref="AT658:AV658" si="1840">AT663+AT681+AT691+AT695+AT699+AT703+AT659+AT669</f>
        <v>0</v>
      </c>
      <c r="AU658" s="18">
        <f t="shared" si="1840"/>
        <v>0</v>
      </c>
      <c r="AV658" s="18">
        <f t="shared" si="1840"/>
        <v>0</v>
      </c>
      <c r="AW658" s="18">
        <f t="shared" si="1824"/>
        <v>223719.69600000003</v>
      </c>
      <c r="AX658" s="18">
        <f t="shared" si="1825"/>
        <v>209724.2</v>
      </c>
      <c r="AY658" s="18">
        <f t="shared" si="1826"/>
        <v>209724.2</v>
      </c>
      <c r="AZ658" s="18">
        <f>AZ663+AZ681+AZ691+AZ695+AZ699+AZ703+AZ659+AZ669+AZ675</f>
        <v>1690.1130000000001</v>
      </c>
      <c r="BA658" s="18">
        <f t="shared" ref="BA658:CD658" si="1841">BA663+BA681+BA691+BA695+BA699+BA703+BA659+BA669+BA675</f>
        <v>0</v>
      </c>
      <c r="BB658" s="18">
        <f t="shared" si="1841"/>
        <v>0</v>
      </c>
      <c r="BC658" s="18">
        <f t="shared" si="1704"/>
        <v>225409.80900000004</v>
      </c>
      <c r="BD658" s="18">
        <f t="shared" si="1705"/>
        <v>209724.2</v>
      </c>
      <c r="BE658" s="18">
        <f t="shared" si="1706"/>
        <v>209724.2</v>
      </c>
      <c r="BF658" s="18">
        <f t="shared" ref="BF658:BH658" si="1842">BF663+BF681+BF691+BF695+BF699+BF703+BF659+BF669+BF675</f>
        <v>-6258.9189999999999</v>
      </c>
      <c r="BG658" s="18">
        <f t="shared" si="1842"/>
        <v>0</v>
      </c>
      <c r="BH658" s="18">
        <f t="shared" si="1842"/>
        <v>0</v>
      </c>
      <c r="BI658" s="18">
        <f t="shared" si="1701"/>
        <v>219150.89000000004</v>
      </c>
      <c r="BJ658" s="18">
        <f t="shared" si="1702"/>
        <v>209724.2</v>
      </c>
      <c r="BK658" s="18">
        <f t="shared" si="1703"/>
        <v>209724.2</v>
      </c>
      <c r="BL658" s="18">
        <f t="shared" ref="BL658:BN658" si="1843">BL663+BL681+BL691+BL695+BL699+BL703+BL659+BL669+BL675</f>
        <v>-1748.8430000000001</v>
      </c>
      <c r="BM658" s="18">
        <f t="shared" si="1843"/>
        <v>0</v>
      </c>
      <c r="BN658" s="18">
        <f t="shared" si="1843"/>
        <v>0</v>
      </c>
      <c r="BO658" s="18">
        <f t="shared" si="1667"/>
        <v>217402.04700000005</v>
      </c>
      <c r="BP658" s="18">
        <f t="shared" si="1668"/>
        <v>209724.2</v>
      </c>
      <c r="BQ658" s="18">
        <f t="shared" si="1669"/>
        <v>209724.2</v>
      </c>
      <c r="BR658" s="18">
        <f t="shared" ref="BR658:BT658" si="1844">BR663+BR681+BR691+BR695+BR699+BR703+BR659+BR669+BR675</f>
        <v>0</v>
      </c>
      <c r="BS658" s="18">
        <f t="shared" si="1844"/>
        <v>0</v>
      </c>
      <c r="BT658" s="18">
        <f t="shared" si="1844"/>
        <v>0</v>
      </c>
      <c r="BU658" s="18">
        <f t="shared" si="1670"/>
        <v>217402.04700000005</v>
      </c>
      <c r="BV658" s="18">
        <f t="shared" si="1671"/>
        <v>209724.2</v>
      </c>
      <c r="BW658" s="18">
        <f t="shared" si="1672"/>
        <v>209724.2</v>
      </c>
      <c r="BX658" s="18">
        <f t="shared" ref="BX658:BZ658" si="1845">BX663+BX681+BX691+BX695+BX699+BX703+BX659+BX669+BX675</f>
        <v>-872.82300000000009</v>
      </c>
      <c r="BY658" s="18">
        <f t="shared" si="1845"/>
        <v>0</v>
      </c>
      <c r="BZ658" s="18">
        <f t="shared" si="1845"/>
        <v>0</v>
      </c>
      <c r="CA658" s="18">
        <f t="shared" si="1827"/>
        <v>216529.22400000005</v>
      </c>
      <c r="CB658" s="18">
        <f t="shared" si="1828"/>
        <v>209724.2</v>
      </c>
      <c r="CC658" s="18">
        <f t="shared" si="1829"/>
        <v>209724.2</v>
      </c>
      <c r="CD658" s="18">
        <f t="shared" si="1841"/>
        <v>0</v>
      </c>
      <c r="CE658" s="27"/>
      <c r="CF658" s="33"/>
    </row>
    <row r="659" spans="1:84" ht="62.4" hidden="1" x14ac:dyDescent="0.3">
      <c r="A659" s="41" t="s">
        <v>807</v>
      </c>
      <c r="B659" s="39"/>
      <c r="C659" s="41"/>
      <c r="D659" s="41"/>
      <c r="E659" s="14" t="s">
        <v>982</v>
      </c>
      <c r="F659" s="18">
        <f t="shared" ref="F659:K661" si="1846">F660</f>
        <v>0</v>
      </c>
      <c r="G659" s="18">
        <f t="shared" si="1846"/>
        <v>0</v>
      </c>
      <c r="H659" s="18">
        <f t="shared" si="1846"/>
        <v>0</v>
      </c>
      <c r="I659" s="18">
        <f t="shared" si="1846"/>
        <v>0</v>
      </c>
      <c r="J659" s="18">
        <f t="shared" si="1846"/>
        <v>0</v>
      </c>
      <c r="K659" s="18">
        <f t="shared" si="1846"/>
        <v>0</v>
      </c>
      <c r="L659" s="18">
        <f t="shared" si="1674"/>
        <v>0</v>
      </c>
      <c r="M659" s="18">
        <f t="shared" si="1675"/>
        <v>0</v>
      </c>
      <c r="N659" s="18">
        <f t="shared" si="1676"/>
        <v>0</v>
      </c>
      <c r="O659" s="18">
        <f t="shared" ref="O659:S661" si="1847">O660</f>
        <v>0</v>
      </c>
      <c r="P659" s="18">
        <f t="shared" si="1847"/>
        <v>0</v>
      </c>
      <c r="Q659" s="18">
        <f t="shared" si="1847"/>
        <v>0</v>
      </c>
      <c r="R659" s="18">
        <f t="shared" si="1847"/>
        <v>0</v>
      </c>
      <c r="S659" s="18">
        <f t="shared" si="1847"/>
        <v>0</v>
      </c>
      <c r="T659" s="18">
        <f t="shared" si="1832"/>
        <v>0</v>
      </c>
      <c r="U659" s="18">
        <f t="shared" si="1833"/>
        <v>0</v>
      </c>
      <c r="V659" s="18">
        <f t="shared" si="1834"/>
        <v>0</v>
      </c>
      <c r="W659" s="18">
        <f t="shared" ref="W659:CD661" si="1848">W660</f>
        <v>0</v>
      </c>
      <c r="X659" s="18">
        <f t="shared" si="1848"/>
        <v>0</v>
      </c>
      <c r="Y659" s="18">
        <f t="shared" si="1848"/>
        <v>0</v>
      </c>
      <c r="Z659" s="18">
        <f t="shared" si="1848"/>
        <v>0</v>
      </c>
      <c r="AA659" s="18">
        <f t="shared" si="1848"/>
        <v>0</v>
      </c>
      <c r="AB659" s="18">
        <f t="shared" si="1848"/>
        <v>0</v>
      </c>
      <c r="AC659" s="18">
        <f t="shared" si="1608"/>
        <v>0</v>
      </c>
      <c r="AD659" s="18">
        <f t="shared" si="1609"/>
        <v>0</v>
      </c>
      <c r="AE659" s="18">
        <f t="shared" si="1610"/>
        <v>0</v>
      </c>
      <c r="AF659" s="18">
        <f t="shared" si="1848"/>
        <v>0</v>
      </c>
      <c r="AG659" s="18">
        <f t="shared" si="1848"/>
        <v>0</v>
      </c>
      <c r="AH659" s="18">
        <f t="shared" si="1848"/>
        <v>0</v>
      </c>
      <c r="AI659" s="18">
        <f t="shared" si="1817"/>
        <v>0</v>
      </c>
      <c r="AJ659" s="18">
        <f t="shared" si="1818"/>
        <v>0</v>
      </c>
      <c r="AK659" s="18">
        <f t="shared" si="1819"/>
        <v>0</v>
      </c>
      <c r="AL659" s="18">
        <f t="shared" si="1848"/>
        <v>0</v>
      </c>
      <c r="AM659" s="18">
        <f t="shared" si="1820"/>
        <v>0</v>
      </c>
      <c r="AN659" s="18">
        <f t="shared" si="1848"/>
        <v>0</v>
      </c>
      <c r="AO659" s="18">
        <f t="shared" si="1848"/>
        <v>0</v>
      </c>
      <c r="AP659" s="18">
        <f t="shared" si="1848"/>
        <v>0</v>
      </c>
      <c r="AQ659" s="18">
        <f t="shared" si="1821"/>
        <v>0</v>
      </c>
      <c r="AR659" s="18">
        <f t="shared" si="1822"/>
        <v>0</v>
      </c>
      <c r="AS659" s="18">
        <f t="shared" si="1823"/>
        <v>0</v>
      </c>
      <c r="AT659" s="18">
        <f t="shared" si="1848"/>
        <v>0</v>
      </c>
      <c r="AU659" s="18">
        <f t="shared" si="1848"/>
        <v>0</v>
      </c>
      <c r="AV659" s="18">
        <f t="shared" si="1848"/>
        <v>0</v>
      </c>
      <c r="AW659" s="18">
        <f t="shared" si="1824"/>
        <v>0</v>
      </c>
      <c r="AX659" s="18">
        <f t="shared" si="1825"/>
        <v>0</v>
      </c>
      <c r="AY659" s="18">
        <f t="shared" si="1826"/>
        <v>0</v>
      </c>
      <c r="AZ659" s="18">
        <f t="shared" si="1848"/>
        <v>0</v>
      </c>
      <c r="BA659" s="18">
        <f t="shared" si="1848"/>
        <v>0</v>
      </c>
      <c r="BB659" s="18">
        <f t="shared" si="1848"/>
        <v>0</v>
      </c>
      <c r="BC659" s="18">
        <f t="shared" si="1704"/>
        <v>0</v>
      </c>
      <c r="BD659" s="18">
        <f t="shared" si="1705"/>
        <v>0</v>
      </c>
      <c r="BE659" s="18">
        <f t="shared" si="1706"/>
        <v>0</v>
      </c>
      <c r="BF659" s="18">
        <f t="shared" si="1848"/>
        <v>0</v>
      </c>
      <c r="BG659" s="18">
        <f t="shared" si="1848"/>
        <v>0</v>
      </c>
      <c r="BH659" s="18">
        <f t="shared" si="1848"/>
        <v>0</v>
      </c>
      <c r="BI659" s="18">
        <f t="shared" si="1701"/>
        <v>0</v>
      </c>
      <c r="BJ659" s="18">
        <f t="shared" si="1702"/>
        <v>0</v>
      </c>
      <c r="BK659" s="18">
        <f t="shared" si="1703"/>
        <v>0</v>
      </c>
      <c r="BL659" s="18">
        <f t="shared" si="1848"/>
        <v>0</v>
      </c>
      <c r="BM659" s="18">
        <f t="shared" si="1848"/>
        <v>0</v>
      </c>
      <c r="BN659" s="18">
        <f t="shared" si="1848"/>
        <v>0</v>
      </c>
      <c r="BO659" s="18">
        <f t="shared" si="1667"/>
        <v>0</v>
      </c>
      <c r="BP659" s="18">
        <f t="shared" si="1668"/>
        <v>0</v>
      </c>
      <c r="BQ659" s="18">
        <f t="shared" si="1669"/>
        <v>0</v>
      </c>
      <c r="BR659" s="18">
        <f t="shared" si="1848"/>
        <v>0</v>
      </c>
      <c r="BS659" s="18">
        <f t="shared" si="1848"/>
        <v>0</v>
      </c>
      <c r="BT659" s="18">
        <f t="shared" si="1848"/>
        <v>0</v>
      </c>
      <c r="BU659" s="18">
        <f t="shared" si="1670"/>
        <v>0</v>
      </c>
      <c r="BV659" s="18">
        <f t="shared" si="1671"/>
        <v>0</v>
      </c>
      <c r="BW659" s="18">
        <f t="shared" si="1672"/>
        <v>0</v>
      </c>
      <c r="BX659" s="18">
        <f t="shared" si="1848"/>
        <v>0</v>
      </c>
      <c r="BY659" s="18">
        <f t="shared" si="1848"/>
        <v>0</v>
      </c>
      <c r="BZ659" s="18">
        <f t="shared" si="1848"/>
        <v>0</v>
      </c>
      <c r="CA659" s="18">
        <f t="shared" si="1827"/>
        <v>0</v>
      </c>
      <c r="CB659" s="18">
        <f t="shared" si="1828"/>
        <v>0</v>
      </c>
      <c r="CC659" s="18">
        <f t="shared" si="1829"/>
        <v>0</v>
      </c>
      <c r="CD659" s="18">
        <f t="shared" si="1848"/>
        <v>0</v>
      </c>
      <c r="CE659" s="27" t="s">
        <v>1661</v>
      </c>
      <c r="CF659" s="33"/>
    </row>
    <row r="660" spans="1:84" ht="46.8" hidden="1" x14ac:dyDescent="0.3">
      <c r="A660" s="41" t="s">
        <v>807</v>
      </c>
      <c r="B660" s="39">
        <v>600</v>
      </c>
      <c r="C660" s="41"/>
      <c r="D660" s="41"/>
      <c r="E660" s="14" t="s">
        <v>554</v>
      </c>
      <c r="F660" s="18">
        <f t="shared" si="1846"/>
        <v>0</v>
      </c>
      <c r="G660" s="18">
        <f t="shared" si="1846"/>
        <v>0</v>
      </c>
      <c r="H660" s="18">
        <f t="shared" si="1846"/>
        <v>0</v>
      </c>
      <c r="I660" s="18">
        <f t="shared" si="1846"/>
        <v>0</v>
      </c>
      <c r="J660" s="18">
        <f t="shared" si="1846"/>
        <v>0</v>
      </c>
      <c r="K660" s="18">
        <f t="shared" si="1846"/>
        <v>0</v>
      </c>
      <c r="L660" s="18">
        <f t="shared" si="1674"/>
        <v>0</v>
      </c>
      <c r="M660" s="18">
        <f t="shared" si="1675"/>
        <v>0</v>
      </c>
      <c r="N660" s="18">
        <f t="shared" si="1676"/>
        <v>0</v>
      </c>
      <c r="O660" s="18">
        <f t="shared" si="1847"/>
        <v>0</v>
      </c>
      <c r="P660" s="18">
        <f t="shared" si="1847"/>
        <v>0</v>
      </c>
      <c r="Q660" s="18">
        <f t="shared" si="1847"/>
        <v>0</v>
      </c>
      <c r="R660" s="18">
        <f t="shared" si="1847"/>
        <v>0</v>
      </c>
      <c r="S660" s="18">
        <f t="shared" si="1847"/>
        <v>0</v>
      </c>
      <c r="T660" s="18">
        <f t="shared" si="1832"/>
        <v>0</v>
      </c>
      <c r="U660" s="18">
        <f t="shared" si="1833"/>
        <v>0</v>
      </c>
      <c r="V660" s="18">
        <f t="shared" si="1834"/>
        <v>0</v>
      </c>
      <c r="W660" s="18">
        <f t="shared" si="1848"/>
        <v>0</v>
      </c>
      <c r="X660" s="18">
        <f t="shared" si="1848"/>
        <v>0</v>
      </c>
      <c r="Y660" s="18">
        <f t="shared" si="1848"/>
        <v>0</v>
      </c>
      <c r="Z660" s="18">
        <f t="shared" si="1848"/>
        <v>0</v>
      </c>
      <c r="AA660" s="18">
        <f t="shared" si="1848"/>
        <v>0</v>
      </c>
      <c r="AB660" s="18">
        <f t="shared" si="1848"/>
        <v>0</v>
      </c>
      <c r="AC660" s="18">
        <f t="shared" ref="AC660:AC729" si="1849">T660+W660+Z660</f>
        <v>0</v>
      </c>
      <c r="AD660" s="18">
        <f t="shared" ref="AD660:AD729" si="1850">U660+X660+AA660</f>
        <v>0</v>
      </c>
      <c r="AE660" s="18">
        <f t="shared" ref="AE660:AE729" si="1851">V660+Y660+AB660</f>
        <v>0</v>
      </c>
      <c r="AF660" s="18">
        <f t="shared" si="1848"/>
        <v>0</v>
      </c>
      <c r="AG660" s="18">
        <f t="shared" si="1848"/>
        <v>0</v>
      </c>
      <c r="AH660" s="18">
        <f t="shared" si="1848"/>
        <v>0</v>
      </c>
      <c r="AI660" s="18">
        <f t="shared" si="1817"/>
        <v>0</v>
      </c>
      <c r="AJ660" s="18">
        <f t="shared" si="1818"/>
        <v>0</v>
      </c>
      <c r="AK660" s="18">
        <f t="shared" si="1819"/>
        <v>0</v>
      </c>
      <c r="AL660" s="18">
        <f t="shared" si="1848"/>
        <v>0</v>
      </c>
      <c r="AM660" s="18">
        <f t="shared" si="1820"/>
        <v>0</v>
      </c>
      <c r="AN660" s="18">
        <f t="shared" si="1848"/>
        <v>0</v>
      </c>
      <c r="AO660" s="18">
        <f t="shared" si="1848"/>
        <v>0</v>
      </c>
      <c r="AP660" s="18">
        <f t="shared" si="1848"/>
        <v>0</v>
      </c>
      <c r="AQ660" s="18">
        <f t="shared" si="1821"/>
        <v>0</v>
      </c>
      <c r="AR660" s="18">
        <f t="shared" si="1822"/>
        <v>0</v>
      </c>
      <c r="AS660" s="18">
        <f t="shared" si="1823"/>
        <v>0</v>
      </c>
      <c r="AT660" s="18">
        <f t="shared" si="1848"/>
        <v>0</v>
      </c>
      <c r="AU660" s="18">
        <f t="shared" si="1848"/>
        <v>0</v>
      </c>
      <c r="AV660" s="18">
        <f t="shared" si="1848"/>
        <v>0</v>
      </c>
      <c r="AW660" s="18">
        <f t="shared" si="1824"/>
        <v>0</v>
      </c>
      <c r="AX660" s="18">
        <f t="shared" si="1825"/>
        <v>0</v>
      </c>
      <c r="AY660" s="18">
        <f t="shared" si="1826"/>
        <v>0</v>
      </c>
      <c r="AZ660" s="18">
        <f t="shared" si="1848"/>
        <v>0</v>
      </c>
      <c r="BA660" s="18">
        <f t="shared" si="1848"/>
        <v>0</v>
      </c>
      <c r="BB660" s="18">
        <f t="shared" si="1848"/>
        <v>0</v>
      </c>
      <c r="BC660" s="18">
        <f t="shared" si="1704"/>
        <v>0</v>
      </c>
      <c r="BD660" s="18">
        <f t="shared" si="1705"/>
        <v>0</v>
      </c>
      <c r="BE660" s="18">
        <f t="shared" si="1706"/>
        <v>0</v>
      </c>
      <c r="BF660" s="18">
        <f t="shared" si="1848"/>
        <v>0</v>
      </c>
      <c r="BG660" s="18">
        <f t="shared" si="1848"/>
        <v>0</v>
      </c>
      <c r="BH660" s="18">
        <f t="shared" si="1848"/>
        <v>0</v>
      </c>
      <c r="BI660" s="18">
        <f t="shared" si="1701"/>
        <v>0</v>
      </c>
      <c r="BJ660" s="18">
        <f t="shared" si="1702"/>
        <v>0</v>
      </c>
      <c r="BK660" s="18">
        <f t="shared" si="1703"/>
        <v>0</v>
      </c>
      <c r="BL660" s="18">
        <f t="shared" si="1848"/>
        <v>0</v>
      </c>
      <c r="BM660" s="18">
        <f t="shared" si="1848"/>
        <v>0</v>
      </c>
      <c r="BN660" s="18">
        <f t="shared" si="1848"/>
        <v>0</v>
      </c>
      <c r="BO660" s="18">
        <f t="shared" si="1667"/>
        <v>0</v>
      </c>
      <c r="BP660" s="18">
        <f t="shared" si="1668"/>
        <v>0</v>
      </c>
      <c r="BQ660" s="18">
        <f t="shared" si="1669"/>
        <v>0</v>
      </c>
      <c r="BR660" s="18">
        <f t="shared" si="1848"/>
        <v>0</v>
      </c>
      <c r="BS660" s="18">
        <f t="shared" si="1848"/>
        <v>0</v>
      </c>
      <c r="BT660" s="18">
        <f t="shared" si="1848"/>
        <v>0</v>
      </c>
      <c r="BU660" s="18">
        <f t="shared" si="1670"/>
        <v>0</v>
      </c>
      <c r="BV660" s="18">
        <f t="shared" si="1671"/>
        <v>0</v>
      </c>
      <c r="BW660" s="18">
        <f t="shared" si="1672"/>
        <v>0</v>
      </c>
      <c r="BX660" s="18">
        <f t="shared" si="1848"/>
        <v>0</v>
      </c>
      <c r="BY660" s="18">
        <f t="shared" si="1848"/>
        <v>0</v>
      </c>
      <c r="BZ660" s="18">
        <f t="shared" si="1848"/>
        <v>0</v>
      </c>
      <c r="CA660" s="18">
        <f t="shared" si="1827"/>
        <v>0</v>
      </c>
      <c r="CB660" s="18">
        <f t="shared" si="1828"/>
        <v>0</v>
      </c>
      <c r="CC660" s="18">
        <f t="shared" si="1829"/>
        <v>0</v>
      </c>
      <c r="CD660" s="18">
        <f t="shared" si="1848"/>
        <v>0</v>
      </c>
      <c r="CE660" s="27" t="s">
        <v>1661</v>
      </c>
      <c r="CF660" s="33"/>
    </row>
    <row r="661" spans="1:84" hidden="1" x14ac:dyDescent="0.3">
      <c r="A661" s="41" t="s">
        <v>807</v>
      </c>
      <c r="B661" s="39">
        <v>620</v>
      </c>
      <c r="C661" s="41"/>
      <c r="D661" s="41"/>
      <c r="E661" s="14" t="s">
        <v>569</v>
      </c>
      <c r="F661" s="18">
        <f t="shared" si="1846"/>
        <v>0</v>
      </c>
      <c r="G661" s="18">
        <f t="shared" si="1846"/>
        <v>0</v>
      </c>
      <c r="H661" s="18">
        <f t="shared" si="1846"/>
        <v>0</v>
      </c>
      <c r="I661" s="18">
        <f t="shared" si="1846"/>
        <v>0</v>
      </c>
      <c r="J661" s="18">
        <f t="shared" si="1846"/>
        <v>0</v>
      </c>
      <c r="K661" s="18">
        <f t="shared" si="1846"/>
        <v>0</v>
      </c>
      <c r="L661" s="18">
        <f t="shared" si="1674"/>
        <v>0</v>
      </c>
      <c r="M661" s="18">
        <f t="shared" si="1675"/>
        <v>0</v>
      </c>
      <c r="N661" s="18">
        <f t="shared" si="1676"/>
        <v>0</v>
      </c>
      <c r="O661" s="18">
        <f t="shared" si="1847"/>
        <v>0</v>
      </c>
      <c r="P661" s="18">
        <f t="shared" si="1847"/>
        <v>0</v>
      </c>
      <c r="Q661" s="18">
        <f t="shared" si="1847"/>
        <v>0</v>
      </c>
      <c r="R661" s="18">
        <f t="shared" si="1847"/>
        <v>0</v>
      </c>
      <c r="S661" s="18">
        <f t="shared" si="1847"/>
        <v>0</v>
      </c>
      <c r="T661" s="18">
        <f t="shared" si="1832"/>
        <v>0</v>
      </c>
      <c r="U661" s="18">
        <f t="shared" si="1833"/>
        <v>0</v>
      </c>
      <c r="V661" s="18">
        <f t="shared" si="1834"/>
        <v>0</v>
      </c>
      <c r="W661" s="18">
        <f t="shared" si="1848"/>
        <v>0</v>
      </c>
      <c r="X661" s="18">
        <f t="shared" si="1848"/>
        <v>0</v>
      </c>
      <c r="Y661" s="18">
        <f t="shared" si="1848"/>
        <v>0</v>
      </c>
      <c r="Z661" s="18">
        <f t="shared" si="1848"/>
        <v>0</v>
      </c>
      <c r="AA661" s="18">
        <f t="shared" si="1848"/>
        <v>0</v>
      </c>
      <c r="AB661" s="18">
        <f t="shared" si="1848"/>
        <v>0</v>
      </c>
      <c r="AC661" s="18">
        <f t="shared" si="1849"/>
        <v>0</v>
      </c>
      <c r="AD661" s="18">
        <f t="shared" si="1850"/>
        <v>0</v>
      </c>
      <c r="AE661" s="18">
        <f t="shared" si="1851"/>
        <v>0</v>
      </c>
      <c r="AF661" s="18">
        <f t="shared" si="1848"/>
        <v>0</v>
      </c>
      <c r="AG661" s="18">
        <f t="shared" si="1848"/>
        <v>0</v>
      </c>
      <c r="AH661" s="18">
        <f t="shared" si="1848"/>
        <v>0</v>
      </c>
      <c r="AI661" s="18">
        <f t="shared" si="1817"/>
        <v>0</v>
      </c>
      <c r="AJ661" s="18">
        <f t="shared" si="1818"/>
        <v>0</v>
      </c>
      <c r="AK661" s="18">
        <f t="shared" si="1819"/>
        <v>0</v>
      </c>
      <c r="AL661" s="18">
        <f t="shared" si="1848"/>
        <v>0</v>
      </c>
      <c r="AM661" s="18">
        <f t="shared" si="1820"/>
        <v>0</v>
      </c>
      <c r="AN661" s="18">
        <f t="shared" si="1848"/>
        <v>0</v>
      </c>
      <c r="AO661" s="18">
        <f t="shared" si="1848"/>
        <v>0</v>
      </c>
      <c r="AP661" s="18">
        <f t="shared" si="1848"/>
        <v>0</v>
      </c>
      <c r="AQ661" s="18">
        <f t="shared" si="1821"/>
        <v>0</v>
      </c>
      <c r="AR661" s="18">
        <f t="shared" si="1822"/>
        <v>0</v>
      </c>
      <c r="AS661" s="18">
        <f t="shared" si="1823"/>
        <v>0</v>
      </c>
      <c r="AT661" s="18">
        <f t="shared" si="1848"/>
        <v>0</v>
      </c>
      <c r="AU661" s="18">
        <f t="shared" si="1848"/>
        <v>0</v>
      </c>
      <c r="AV661" s="18">
        <f t="shared" si="1848"/>
        <v>0</v>
      </c>
      <c r="AW661" s="18">
        <f t="shared" si="1824"/>
        <v>0</v>
      </c>
      <c r="AX661" s="18">
        <f t="shared" si="1825"/>
        <v>0</v>
      </c>
      <c r="AY661" s="18">
        <f t="shared" si="1826"/>
        <v>0</v>
      </c>
      <c r="AZ661" s="18">
        <f t="shared" si="1848"/>
        <v>0</v>
      </c>
      <c r="BA661" s="18">
        <f t="shared" si="1848"/>
        <v>0</v>
      </c>
      <c r="BB661" s="18">
        <f t="shared" si="1848"/>
        <v>0</v>
      </c>
      <c r="BC661" s="18">
        <f t="shared" si="1704"/>
        <v>0</v>
      </c>
      <c r="BD661" s="18">
        <f t="shared" si="1705"/>
        <v>0</v>
      </c>
      <c r="BE661" s="18">
        <f t="shared" si="1706"/>
        <v>0</v>
      </c>
      <c r="BF661" s="18">
        <f t="shared" si="1848"/>
        <v>0</v>
      </c>
      <c r="BG661" s="18">
        <f t="shared" si="1848"/>
        <v>0</v>
      </c>
      <c r="BH661" s="18">
        <f t="shared" si="1848"/>
        <v>0</v>
      </c>
      <c r="BI661" s="18">
        <f t="shared" si="1701"/>
        <v>0</v>
      </c>
      <c r="BJ661" s="18">
        <f t="shared" si="1702"/>
        <v>0</v>
      </c>
      <c r="BK661" s="18">
        <f t="shared" si="1703"/>
        <v>0</v>
      </c>
      <c r="BL661" s="18">
        <f t="shared" si="1848"/>
        <v>0</v>
      </c>
      <c r="BM661" s="18">
        <f t="shared" si="1848"/>
        <v>0</v>
      </c>
      <c r="BN661" s="18">
        <f t="shared" si="1848"/>
        <v>0</v>
      </c>
      <c r="BO661" s="18">
        <f t="shared" ref="BO661:BO724" si="1852">BI661+BL661</f>
        <v>0</v>
      </c>
      <c r="BP661" s="18">
        <f t="shared" ref="BP661:BP724" si="1853">BJ661+BM661</f>
        <v>0</v>
      </c>
      <c r="BQ661" s="18">
        <f t="shared" ref="BQ661:BQ724" si="1854">BK661+BN661</f>
        <v>0</v>
      </c>
      <c r="BR661" s="18">
        <f t="shared" si="1848"/>
        <v>0</v>
      </c>
      <c r="BS661" s="18">
        <f t="shared" si="1848"/>
        <v>0</v>
      </c>
      <c r="BT661" s="18">
        <f t="shared" si="1848"/>
        <v>0</v>
      </c>
      <c r="BU661" s="18">
        <f t="shared" ref="BU661:BU724" si="1855">BO661+BR661</f>
        <v>0</v>
      </c>
      <c r="BV661" s="18">
        <f t="shared" ref="BV661:BV724" si="1856">BP661+BS661</f>
        <v>0</v>
      </c>
      <c r="BW661" s="18">
        <f t="shared" ref="BW661:BW724" si="1857">BQ661+BT661</f>
        <v>0</v>
      </c>
      <c r="BX661" s="18">
        <f t="shared" si="1848"/>
        <v>0</v>
      </c>
      <c r="BY661" s="18">
        <f t="shared" si="1848"/>
        <v>0</v>
      </c>
      <c r="BZ661" s="18">
        <f t="shared" si="1848"/>
        <v>0</v>
      </c>
      <c r="CA661" s="18">
        <f t="shared" si="1827"/>
        <v>0</v>
      </c>
      <c r="CB661" s="18">
        <f t="shared" si="1828"/>
        <v>0</v>
      </c>
      <c r="CC661" s="18">
        <f t="shared" si="1829"/>
        <v>0</v>
      </c>
      <c r="CD661" s="18">
        <f t="shared" si="1848"/>
        <v>0</v>
      </c>
      <c r="CE661" s="27" t="s">
        <v>1661</v>
      </c>
      <c r="CF661" s="33"/>
    </row>
    <row r="662" spans="1:84" hidden="1" x14ac:dyDescent="0.3">
      <c r="A662" s="41" t="s">
        <v>807</v>
      </c>
      <c r="B662" s="39">
        <v>620</v>
      </c>
      <c r="C662" s="41" t="s">
        <v>103</v>
      </c>
      <c r="D662" s="41" t="s">
        <v>5</v>
      </c>
      <c r="E662" s="14" t="s">
        <v>544</v>
      </c>
      <c r="F662" s="18"/>
      <c r="G662" s="18"/>
      <c r="H662" s="18"/>
      <c r="I662" s="18"/>
      <c r="J662" s="18"/>
      <c r="K662" s="18"/>
      <c r="L662" s="18">
        <f t="shared" si="1674"/>
        <v>0</v>
      </c>
      <c r="M662" s="18">
        <f t="shared" si="1675"/>
        <v>0</v>
      </c>
      <c r="N662" s="18">
        <f t="shared" si="1676"/>
        <v>0</v>
      </c>
      <c r="O662" s="18"/>
      <c r="P662" s="18"/>
      <c r="Q662" s="18"/>
      <c r="R662" s="18"/>
      <c r="S662" s="18"/>
      <c r="T662" s="18">
        <f t="shared" si="1832"/>
        <v>0</v>
      </c>
      <c r="U662" s="18">
        <f t="shared" si="1833"/>
        <v>0</v>
      </c>
      <c r="V662" s="18">
        <f t="shared" si="1834"/>
        <v>0</v>
      </c>
      <c r="W662" s="18"/>
      <c r="X662" s="18"/>
      <c r="Y662" s="18"/>
      <c r="Z662" s="18"/>
      <c r="AA662" s="18"/>
      <c r="AB662" s="18"/>
      <c r="AC662" s="18">
        <f t="shared" si="1849"/>
        <v>0</v>
      </c>
      <c r="AD662" s="18">
        <f t="shared" si="1850"/>
        <v>0</v>
      </c>
      <c r="AE662" s="18">
        <f t="shared" si="1851"/>
        <v>0</v>
      </c>
      <c r="AF662" s="18"/>
      <c r="AG662" s="18"/>
      <c r="AH662" s="18"/>
      <c r="AI662" s="18">
        <f t="shared" si="1817"/>
        <v>0</v>
      </c>
      <c r="AJ662" s="18">
        <f t="shared" si="1818"/>
        <v>0</v>
      </c>
      <c r="AK662" s="18">
        <f t="shared" si="1819"/>
        <v>0</v>
      </c>
      <c r="AL662" s="18"/>
      <c r="AM662" s="18">
        <f t="shared" si="1820"/>
        <v>0</v>
      </c>
      <c r="AN662" s="18"/>
      <c r="AO662" s="18"/>
      <c r="AP662" s="18"/>
      <c r="AQ662" s="18">
        <f t="shared" si="1821"/>
        <v>0</v>
      </c>
      <c r="AR662" s="18">
        <f t="shared" si="1822"/>
        <v>0</v>
      </c>
      <c r="AS662" s="18">
        <f t="shared" si="1823"/>
        <v>0</v>
      </c>
      <c r="AT662" s="18"/>
      <c r="AU662" s="18"/>
      <c r="AV662" s="18"/>
      <c r="AW662" s="18">
        <f t="shared" si="1824"/>
        <v>0</v>
      </c>
      <c r="AX662" s="18">
        <f t="shared" si="1825"/>
        <v>0</v>
      </c>
      <c r="AY662" s="18">
        <f t="shared" si="1826"/>
        <v>0</v>
      </c>
      <c r="AZ662" s="18"/>
      <c r="BA662" s="18"/>
      <c r="BB662" s="18"/>
      <c r="BC662" s="18">
        <f t="shared" si="1704"/>
        <v>0</v>
      </c>
      <c r="BD662" s="18">
        <f t="shared" si="1705"/>
        <v>0</v>
      </c>
      <c r="BE662" s="18">
        <f t="shared" si="1706"/>
        <v>0</v>
      </c>
      <c r="BF662" s="18"/>
      <c r="BG662" s="18"/>
      <c r="BH662" s="18"/>
      <c r="BI662" s="18">
        <f t="shared" si="1701"/>
        <v>0</v>
      </c>
      <c r="BJ662" s="18">
        <f t="shared" si="1702"/>
        <v>0</v>
      </c>
      <c r="BK662" s="18">
        <f t="shared" si="1703"/>
        <v>0</v>
      </c>
      <c r="BL662" s="18"/>
      <c r="BM662" s="18"/>
      <c r="BN662" s="18"/>
      <c r="BO662" s="18">
        <f t="shared" si="1852"/>
        <v>0</v>
      </c>
      <c r="BP662" s="18">
        <f t="shared" si="1853"/>
        <v>0</v>
      </c>
      <c r="BQ662" s="18">
        <f t="shared" si="1854"/>
        <v>0</v>
      </c>
      <c r="BR662" s="18"/>
      <c r="BS662" s="18"/>
      <c r="BT662" s="18"/>
      <c r="BU662" s="18">
        <f t="shared" si="1855"/>
        <v>0</v>
      </c>
      <c r="BV662" s="18">
        <f t="shared" si="1856"/>
        <v>0</v>
      </c>
      <c r="BW662" s="18">
        <f t="shared" si="1857"/>
        <v>0</v>
      </c>
      <c r="BX662" s="18"/>
      <c r="BY662" s="18"/>
      <c r="BZ662" s="18"/>
      <c r="CA662" s="18">
        <f t="shared" si="1827"/>
        <v>0</v>
      </c>
      <c r="CB662" s="18">
        <f t="shared" si="1828"/>
        <v>0</v>
      </c>
      <c r="CC662" s="18">
        <f t="shared" si="1829"/>
        <v>0</v>
      </c>
      <c r="CD662" s="18"/>
      <c r="CE662" s="27" t="s">
        <v>1661</v>
      </c>
      <c r="CF662" s="33"/>
    </row>
    <row r="663" spans="1:84" ht="46.8" x14ac:dyDescent="0.3">
      <c r="A663" s="41" t="s">
        <v>124</v>
      </c>
      <c r="B663" s="39"/>
      <c r="C663" s="41"/>
      <c r="D663" s="41"/>
      <c r="E663" s="14" t="s">
        <v>599</v>
      </c>
      <c r="F663" s="18">
        <f t="shared" ref="F663:K663" si="1858">F664</f>
        <v>101623.5</v>
      </c>
      <c r="G663" s="18">
        <f t="shared" si="1858"/>
        <v>101623.5</v>
      </c>
      <c r="H663" s="18">
        <f t="shared" si="1858"/>
        <v>101623.5</v>
      </c>
      <c r="I663" s="18">
        <f t="shared" si="1858"/>
        <v>0</v>
      </c>
      <c r="J663" s="18">
        <f t="shared" si="1858"/>
        <v>0</v>
      </c>
      <c r="K663" s="18">
        <f t="shared" si="1858"/>
        <v>0</v>
      </c>
      <c r="L663" s="18">
        <f t="shared" si="1674"/>
        <v>101623.5</v>
      </c>
      <c r="M663" s="18">
        <f t="shared" si="1675"/>
        <v>101623.5</v>
      </c>
      <c r="N663" s="18">
        <f t="shared" si="1676"/>
        <v>101623.5</v>
      </c>
      <c r="O663" s="18">
        <f t="shared" ref="O663:S663" si="1859">O664</f>
        <v>0</v>
      </c>
      <c r="P663" s="18">
        <f t="shared" si="1859"/>
        <v>0</v>
      </c>
      <c r="Q663" s="18">
        <f t="shared" si="1859"/>
        <v>0</v>
      </c>
      <c r="R663" s="18">
        <f t="shared" si="1859"/>
        <v>0</v>
      </c>
      <c r="S663" s="18">
        <f t="shared" si="1859"/>
        <v>0</v>
      </c>
      <c r="T663" s="18">
        <f t="shared" si="1832"/>
        <v>101623.5</v>
      </c>
      <c r="U663" s="18">
        <f t="shared" si="1833"/>
        <v>101623.5</v>
      </c>
      <c r="V663" s="18">
        <f t="shared" si="1834"/>
        <v>101623.5</v>
      </c>
      <c r="W663" s="18">
        <f t="shared" ref="W663:CD663" si="1860">W664</f>
        <v>0</v>
      </c>
      <c r="X663" s="18">
        <f t="shared" si="1860"/>
        <v>0</v>
      </c>
      <c r="Y663" s="18">
        <f t="shared" si="1860"/>
        <v>0</v>
      </c>
      <c r="Z663" s="18">
        <f t="shared" si="1860"/>
        <v>0</v>
      </c>
      <c r="AA663" s="18">
        <f t="shared" si="1860"/>
        <v>0</v>
      </c>
      <c r="AB663" s="18">
        <f t="shared" si="1860"/>
        <v>0</v>
      </c>
      <c r="AC663" s="18">
        <f t="shared" si="1849"/>
        <v>101623.5</v>
      </c>
      <c r="AD663" s="18">
        <f t="shared" si="1850"/>
        <v>101623.5</v>
      </c>
      <c r="AE663" s="18">
        <f t="shared" si="1851"/>
        <v>101623.5</v>
      </c>
      <c r="AF663" s="18">
        <f t="shared" si="1860"/>
        <v>13995.556</v>
      </c>
      <c r="AG663" s="18">
        <f t="shared" si="1860"/>
        <v>0</v>
      </c>
      <c r="AH663" s="18">
        <f t="shared" si="1860"/>
        <v>0</v>
      </c>
      <c r="AI663" s="18">
        <f t="shared" si="1817"/>
        <v>115619.056</v>
      </c>
      <c r="AJ663" s="18">
        <f t="shared" si="1818"/>
        <v>101623.5</v>
      </c>
      <c r="AK663" s="18">
        <f t="shared" si="1819"/>
        <v>101623.5</v>
      </c>
      <c r="AL663" s="18">
        <f t="shared" si="1860"/>
        <v>0</v>
      </c>
      <c r="AM663" s="18">
        <f t="shared" si="1820"/>
        <v>115619.056</v>
      </c>
      <c r="AN663" s="18">
        <f t="shared" si="1860"/>
        <v>0</v>
      </c>
      <c r="AO663" s="18">
        <f t="shared" si="1860"/>
        <v>0</v>
      </c>
      <c r="AP663" s="18">
        <f t="shared" si="1860"/>
        <v>0</v>
      </c>
      <c r="AQ663" s="18">
        <f t="shared" si="1821"/>
        <v>115619.056</v>
      </c>
      <c r="AR663" s="18">
        <f t="shared" si="1822"/>
        <v>101623.5</v>
      </c>
      <c r="AS663" s="18">
        <f t="shared" si="1823"/>
        <v>101623.5</v>
      </c>
      <c r="AT663" s="18">
        <f t="shared" si="1860"/>
        <v>0</v>
      </c>
      <c r="AU663" s="18">
        <f t="shared" si="1860"/>
        <v>0</v>
      </c>
      <c r="AV663" s="18">
        <f t="shared" si="1860"/>
        <v>0</v>
      </c>
      <c r="AW663" s="18">
        <f t="shared" si="1824"/>
        <v>115619.056</v>
      </c>
      <c r="AX663" s="18">
        <f t="shared" si="1825"/>
        <v>101623.5</v>
      </c>
      <c r="AY663" s="18">
        <f t="shared" si="1826"/>
        <v>101623.5</v>
      </c>
      <c r="AZ663" s="18">
        <f t="shared" si="1860"/>
        <v>1212.182</v>
      </c>
      <c r="BA663" s="18">
        <f t="shared" si="1860"/>
        <v>0</v>
      </c>
      <c r="BB663" s="18">
        <f t="shared" si="1860"/>
        <v>0</v>
      </c>
      <c r="BC663" s="18">
        <f t="shared" si="1704"/>
        <v>116831.238</v>
      </c>
      <c r="BD663" s="18">
        <f t="shared" si="1705"/>
        <v>101623.5</v>
      </c>
      <c r="BE663" s="18">
        <f t="shared" si="1706"/>
        <v>101623.5</v>
      </c>
      <c r="BF663" s="18">
        <f t="shared" si="1860"/>
        <v>0</v>
      </c>
      <c r="BG663" s="18">
        <f t="shared" si="1860"/>
        <v>0</v>
      </c>
      <c r="BH663" s="18">
        <f t="shared" si="1860"/>
        <v>0</v>
      </c>
      <c r="BI663" s="18">
        <f t="shared" si="1701"/>
        <v>116831.238</v>
      </c>
      <c r="BJ663" s="18">
        <f t="shared" si="1702"/>
        <v>101623.5</v>
      </c>
      <c r="BK663" s="18">
        <f t="shared" si="1703"/>
        <v>101623.5</v>
      </c>
      <c r="BL663" s="18">
        <f t="shared" si="1860"/>
        <v>200.58099999999999</v>
      </c>
      <c r="BM663" s="18">
        <f t="shared" si="1860"/>
        <v>0</v>
      </c>
      <c r="BN663" s="18">
        <f t="shared" si="1860"/>
        <v>0</v>
      </c>
      <c r="BO663" s="18">
        <f t="shared" si="1852"/>
        <v>117031.819</v>
      </c>
      <c r="BP663" s="18">
        <f t="shared" si="1853"/>
        <v>101623.5</v>
      </c>
      <c r="BQ663" s="18">
        <f t="shared" si="1854"/>
        <v>101623.5</v>
      </c>
      <c r="BR663" s="18">
        <f t="shared" si="1860"/>
        <v>0</v>
      </c>
      <c r="BS663" s="18">
        <f t="shared" si="1860"/>
        <v>0</v>
      </c>
      <c r="BT663" s="18">
        <f t="shared" si="1860"/>
        <v>0</v>
      </c>
      <c r="BU663" s="18">
        <f t="shared" si="1855"/>
        <v>117031.819</v>
      </c>
      <c r="BV663" s="18">
        <f t="shared" si="1856"/>
        <v>101623.5</v>
      </c>
      <c r="BW663" s="18">
        <f t="shared" si="1857"/>
        <v>101623.5</v>
      </c>
      <c r="BX663" s="18">
        <f t="shared" si="1860"/>
        <v>384.40600000000001</v>
      </c>
      <c r="BY663" s="18">
        <f t="shared" si="1860"/>
        <v>0</v>
      </c>
      <c r="BZ663" s="18">
        <f t="shared" si="1860"/>
        <v>0</v>
      </c>
      <c r="CA663" s="18">
        <f t="shared" si="1827"/>
        <v>117416.22500000001</v>
      </c>
      <c r="CB663" s="18">
        <f t="shared" si="1828"/>
        <v>101623.5</v>
      </c>
      <c r="CC663" s="18">
        <f t="shared" si="1829"/>
        <v>101623.5</v>
      </c>
      <c r="CD663" s="18">
        <f t="shared" si="1860"/>
        <v>0</v>
      </c>
      <c r="CE663" s="27"/>
      <c r="CF663" s="33"/>
    </row>
    <row r="664" spans="1:84" ht="46.8" x14ac:dyDescent="0.3">
      <c r="A664" s="41" t="s">
        <v>124</v>
      </c>
      <c r="B664" s="39">
        <v>600</v>
      </c>
      <c r="C664" s="41"/>
      <c r="D664" s="41"/>
      <c r="E664" s="14" t="s">
        <v>554</v>
      </c>
      <c r="F664" s="18">
        <f t="shared" ref="F664:K664" si="1861">F665+F667</f>
        <v>101623.5</v>
      </c>
      <c r="G664" s="18">
        <f t="shared" si="1861"/>
        <v>101623.5</v>
      </c>
      <c r="H664" s="18">
        <f t="shared" si="1861"/>
        <v>101623.5</v>
      </c>
      <c r="I664" s="18">
        <f t="shared" si="1861"/>
        <v>0</v>
      </c>
      <c r="J664" s="18">
        <f t="shared" si="1861"/>
        <v>0</v>
      </c>
      <c r="K664" s="18">
        <f t="shared" si="1861"/>
        <v>0</v>
      </c>
      <c r="L664" s="18">
        <f t="shared" si="1674"/>
        <v>101623.5</v>
      </c>
      <c r="M664" s="18">
        <f t="shared" si="1675"/>
        <v>101623.5</v>
      </c>
      <c r="N664" s="18">
        <f t="shared" si="1676"/>
        <v>101623.5</v>
      </c>
      <c r="O664" s="18">
        <f t="shared" ref="O664:S664" si="1862">O665+O667</f>
        <v>0</v>
      </c>
      <c r="P664" s="18">
        <f t="shared" si="1862"/>
        <v>0</v>
      </c>
      <c r="Q664" s="18">
        <f t="shared" si="1862"/>
        <v>0</v>
      </c>
      <c r="R664" s="18">
        <f t="shared" si="1862"/>
        <v>0</v>
      </c>
      <c r="S664" s="18">
        <f t="shared" si="1862"/>
        <v>0</v>
      </c>
      <c r="T664" s="18">
        <f t="shared" si="1832"/>
        <v>101623.5</v>
      </c>
      <c r="U664" s="18">
        <f t="shared" si="1833"/>
        <v>101623.5</v>
      </c>
      <c r="V664" s="18">
        <f t="shared" si="1834"/>
        <v>101623.5</v>
      </c>
      <c r="W664" s="18">
        <f t="shared" ref="W664:CD664" si="1863">W665+W667</f>
        <v>0</v>
      </c>
      <c r="X664" s="18">
        <f t="shared" ref="X664:AB664" si="1864">X665+X667</f>
        <v>0</v>
      </c>
      <c r="Y664" s="18">
        <f t="shared" si="1864"/>
        <v>0</v>
      </c>
      <c r="Z664" s="18">
        <f t="shared" si="1864"/>
        <v>0</v>
      </c>
      <c r="AA664" s="18">
        <f t="shared" si="1864"/>
        <v>0</v>
      </c>
      <c r="AB664" s="18">
        <f t="shared" si="1864"/>
        <v>0</v>
      </c>
      <c r="AC664" s="18">
        <f t="shared" si="1849"/>
        <v>101623.5</v>
      </c>
      <c r="AD664" s="18">
        <f t="shared" si="1850"/>
        <v>101623.5</v>
      </c>
      <c r="AE664" s="18">
        <f t="shared" si="1851"/>
        <v>101623.5</v>
      </c>
      <c r="AF664" s="18">
        <f t="shared" ref="AF664:AH664" si="1865">AF665+AF667</f>
        <v>13995.556</v>
      </c>
      <c r="AG664" s="18">
        <f t="shared" si="1865"/>
        <v>0</v>
      </c>
      <c r="AH664" s="18">
        <f t="shared" si="1865"/>
        <v>0</v>
      </c>
      <c r="AI664" s="18">
        <f t="shared" si="1817"/>
        <v>115619.056</v>
      </c>
      <c r="AJ664" s="18">
        <f t="shared" si="1818"/>
        <v>101623.5</v>
      </c>
      <c r="AK664" s="18">
        <f t="shared" si="1819"/>
        <v>101623.5</v>
      </c>
      <c r="AL664" s="18">
        <f t="shared" ref="AL664" si="1866">AL665+AL667</f>
        <v>0</v>
      </c>
      <c r="AM664" s="18">
        <f t="shared" si="1820"/>
        <v>115619.056</v>
      </c>
      <c r="AN664" s="18">
        <f t="shared" ref="AN664:AP664" si="1867">AN665+AN667</f>
        <v>0</v>
      </c>
      <c r="AO664" s="18">
        <f t="shared" si="1867"/>
        <v>0</v>
      </c>
      <c r="AP664" s="18">
        <f t="shared" si="1867"/>
        <v>0</v>
      </c>
      <c r="AQ664" s="18">
        <f t="shared" si="1821"/>
        <v>115619.056</v>
      </c>
      <c r="AR664" s="18">
        <f t="shared" si="1822"/>
        <v>101623.5</v>
      </c>
      <c r="AS664" s="18">
        <f t="shared" si="1823"/>
        <v>101623.5</v>
      </c>
      <c r="AT664" s="18">
        <f t="shared" ref="AT664:AV664" si="1868">AT665+AT667</f>
        <v>0</v>
      </c>
      <c r="AU664" s="18">
        <f t="shared" si="1868"/>
        <v>0</v>
      </c>
      <c r="AV664" s="18">
        <f t="shared" si="1868"/>
        <v>0</v>
      </c>
      <c r="AW664" s="18">
        <f t="shared" si="1824"/>
        <v>115619.056</v>
      </c>
      <c r="AX664" s="18">
        <f t="shared" si="1825"/>
        <v>101623.5</v>
      </c>
      <c r="AY664" s="18">
        <f t="shared" si="1826"/>
        <v>101623.5</v>
      </c>
      <c r="AZ664" s="18">
        <f t="shared" ref="AZ664:BB664" si="1869">AZ665+AZ667</f>
        <v>1212.182</v>
      </c>
      <c r="BA664" s="18">
        <f t="shared" si="1869"/>
        <v>0</v>
      </c>
      <c r="BB664" s="18">
        <f t="shared" si="1869"/>
        <v>0</v>
      </c>
      <c r="BC664" s="18">
        <f t="shared" si="1704"/>
        <v>116831.238</v>
      </c>
      <c r="BD664" s="18">
        <f t="shared" si="1705"/>
        <v>101623.5</v>
      </c>
      <c r="BE664" s="18">
        <f t="shared" si="1706"/>
        <v>101623.5</v>
      </c>
      <c r="BF664" s="18">
        <f t="shared" ref="BF664:BH664" si="1870">BF665+BF667</f>
        <v>0</v>
      </c>
      <c r="BG664" s="18">
        <f t="shared" si="1870"/>
        <v>0</v>
      </c>
      <c r="BH664" s="18">
        <f t="shared" si="1870"/>
        <v>0</v>
      </c>
      <c r="BI664" s="18">
        <f t="shared" si="1701"/>
        <v>116831.238</v>
      </c>
      <c r="BJ664" s="18">
        <f t="shared" si="1702"/>
        <v>101623.5</v>
      </c>
      <c r="BK664" s="18">
        <f t="shared" si="1703"/>
        <v>101623.5</v>
      </c>
      <c r="BL664" s="18">
        <f t="shared" ref="BL664:BN664" si="1871">BL665+BL667</f>
        <v>200.58099999999999</v>
      </c>
      <c r="BM664" s="18">
        <f t="shared" si="1871"/>
        <v>0</v>
      </c>
      <c r="BN664" s="18">
        <f t="shared" si="1871"/>
        <v>0</v>
      </c>
      <c r="BO664" s="18">
        <f t="shared" si="1852"/>
        <v>117031.819</v>
      </c>
      <c r="BP664" s="18">
        <f t="shared" si="1853"/>
        <v>101623.5</v>
      </c>
      <c r="BQ664" s="18">
        <f t="shared" si="1854"/>
        <v>101623.5</v>
      </c>
      <c r="BR664" s="18">
        <f t="shared" ref="BR664:BT664" si="1872">BR665+BR667</f>
        <v>0</v>
      </c>
      <c r="BS664" s="18">
        <f t="shared" si="1872"/>
        <v>0</v>
      </c>
      <c r="BT664" s="18">
        <f t="shared" si="1872"/>
        <v>0</v>
      </c>
      <c r="BU664" s="18">
        <f t="shared" si="1855"/>
        <v>117031.819</v>
      </c>
      <c r="BV664" s="18">
        <f t="shared" si="1856"/>
        <v>101623.5</v>
      </c>
      <c r="BW664" s="18">
        <f t="shared" si="1857"/>
        <v>101623.5</v>
      </c>
      <c r="BX664" s="18">
        <f t="shared" ref="BX664:BZ664" si="1873">BX665+BX667</f>
        <v>384.40600000000001</v>
      </c>
      <c r="BY664" s="18">
        <f t="shared" si="1873"/>
        <v>0</v>
      </c>
      <c r="BZ664" s="18">
        <f t="shared" si="1873"/>
        <v>0</v>
      </c>
      <c r="CA664" s="18">
        <f t="shared" si="1827"/>
        <v>117416.22500000001</v>
      </c>
      <c r="CB664" s="18">
        <f t="shared" si="1828"/>
        <v>101623.5</v>
      </c>
      <c r="CC664" s="18">
        <f t="shared" si="1829"/>
        <v>101623.5</v>
      </c>
      <c r="CD664" s="18">
        <f t="shared" si="1863"/>
        <v>0</v>
      </c>
      <c r="CE664" s="27"/>
      <c r="CF664" s="33"/>
    </row>
    <row r="665" spans="1:84" x14ac:dyDescent="0.3">
      <c r="A665" s="41" t="s">
        <v>124</v>
      </c>
      <c r="B665" s="39">
        <v>610</v>
      </c>
      <c r="C665" s="41"/>
      <c r="D665" s="41"/>
      <c r="E665" s="14" t="s">
        <v>568</v>
      </c>
      <c r="F665" s="18">
        <f t="shared" ref="F665:K665" si="1874">F666</f>
        <v>28744.400000000001</v>
      </c>
      <c r="G665" s="18">
        <f t="shared" si="1874"/>
        <v>28744.400000000001</v>
      </c>
      <c r="H665" s="18">
        <f t="shared" si="1874"/>
        <v>28744.400000000001</v>
      </c>
      <c r="I665" s="18">
        <f t="shared" si="1874"/>
        <v>0</v>
      </c>
      <c r="J665" s="18">
        <f t="shared" si="1874"/>
        <v>0</v>
      </c>
      <c r="K665" s="18">
        <f t="shared" si="1874"/>
        <v>0</v>
      </c>
      <c r="L665" s="18">
        <f t="shared" si="1674"/>
        <v>28744.400000000001</v>
      </c>
      <c r="M665" s="18">
        <f t="shared" si="1675"/>
        <v>28744.400000000001</v>
      </c>
      <c r="N665" s="18">
        <f t="shared" si="1676"/>
        <v>28744.400000000001</v>
      </c>
      <c r="O665" s="18">
        <f t="shared" ref="O665:S665" si="1875">O666</f>
        <v>0</v>
      </c>
      <c r="P665" s="18">
        <f t="shared" si="1875"/>
        <v>0</v>
      </c>
      <c r="Q665" s="18">
        <f t="shared" si="1875"/>
        <v>0</v>
      </c>
      <c r="R665" s="18">
        <f t="shared" si="1875"/>
        <v>0</v>
      </c>
      <c r="S665" s="18">
        <f t="shared" si="1875"/>
        <v>0</v>
      </c>
      <c r="T665" s="18">
        <f t="shared" si="1832"/>
        <v>28744.400000000001</v>
      </c>
      <c r="U665" s="18">
        <f t="shared" si="1833"/>
        <v>28744.400000000001</v>
      </c>
      <c r="V665" s="18">
        <f t="shared" si="1834"/>
        <v>28744.400000000001</v>
      </c>
      <c r="W665" s="18">
        <f t="shared" ref="W665:CD665" si="1876">W666</f>
        <v>0</v>
      </c>
      <c r="X665" s="18">
        <f t="shared" si="1876"/>
        <v>0</v>
      </c>
      <c r="Y665" s="18">
        <f t="shared" si="1876"/>
        <v>0</v>
      </c>
      <c r="Z665" s="18">
        <f t="shared" si="1876"/>
        <v>0</v>
      </c>
      <c r="AA665" s="18">
        <f t="shared" si="1876"/>
        <v>0</v>
      </c>
      <c r="AB665" s="18">
        <f t="shared" si="1876"/>
        <v>0</v>
      </c>
      <c r="AC665" s="18">
        <f t="shared" si="1849"/>
        <v>28744.400000000001</v>
      </c>
      <c r="AD665" s="18">
        <f t="shared" si="1850"/>
        <v>28744.400000000001</v>
      </c>
      <c r="AE665" s="18">
        <f t="shared" si="1851"/>
        <v>28744.400000000001</v>
      </c>
      <c r="AF665" s="18">
        <f t="shared" si="1876"/>
        <v>0</v>
      </c>
      <c r="AG665" s="18">
        <f t="shared" si="1876"/>
        <v>0</v>
      </c>
      <c r="AH665" s="18">
        <f t="shared" si="1876"/>
        <v>0</v>
      </c>
      <c r="AI665" s="18">
        <f t="shared" si="1817"/>
        <v>28744.400000000001</v>
      </c>
      <c r="AJ665" s="18">
        <f t="shared" si="1818"/>
        <v>28744.400000000001</v>
      </c>
      <c r="AK665" s="18">
        <f t="shared" si="1819"/>
        <v>28744.400000000001</v>
      </c>
      <c r="AL665" s="18">
        <f t="shared" si="1876"/>
        <v>0</v>
      </c>
      <c r="AM665" s="18">
        <f t="shared" si="1820"/>
        <v>28744.400000000001</v>
      </c>
      <c r="AN665" s="18">
        <f t="shared" si="1876"/>
        <v>0</v>
      </c>
      <c r="AO665" s="18">
        <f t="shared" si="1876"/>
        <v>0</v>
      </c>
      <c r="AP665" s="18">
        <f t="shared" si="1876"/>
        <v>0</v>
      </c>
      <c r="AQ665" s="18">
        <f t="shared" si="1821"/>
        <v>28744.400000000001</v>
      </c>
      <c r="AR665" s="18">
        <f t="shared" si="1822"/>
        <v>28744.400000000001</v>
      </c>
      <c r="AS665" s="18">
        <f t="shared" si="1823"/>
        <v>28744.400000000001</v>
      </c>
      <c r="AT665" s="18">
        <f t="shared" si="1876"/>
        <v>0</v>
      </c>
      <c r="AU665" s="18">
        <f t="shared" si="1876"/>
        <v>0</v>
      </c>
      <c r="AV665" s="18">
        <f t="shared" si="1876"/>
        <v>0</v>
      </c>
      <c r="AW665" s="18">
        <f t="shared" si="1824"/>
        <v>28744.400000000001</v>
      </c>
      <c r="AX665" s="18">
        <f t="shared" si="1825"/>
        <v>28744.400000000001</v>
      </c>
      <c r="AY665" s="18">
        <f t="shared" si="1826"/>
        <v>28744.400000000001</v>
      </c>
      <c r="AZ665" s="18">
        <f t="shared" si="1876"/>
        <v>0</v>
      </c>
      <c r="BA665" s="18">
        <f t="shared" si="1876"/>
        <v>0</v>
      </c>
      <c r="BB665" s="18">
        <f t="shared" si="1876"/>
        <v>0</v>
      </c>
      <c r="BC665" s="18">
        <f t="shared" si="1704"/>
        <v>28744.400000000001</v>
      </c>
      <c r="BD665" s="18">
        <f t="shared" si="1705"/>
        <v>28744.400000000001</v>
      </c>
      <c r="BE665" s="18">
        <f t="shared" si="1706"/>
        <v>28744.400000000001</v>
      </c>
      <c r="BF665" s="18">
        <f t="shared" si="1876"/>
        <v>0</v>
      </c>
      <c r="BG665" s="18">
        <f t="shared" si="1876"/>
        <v>0</v>
      </c>
      <c r="BH665" s="18">
        <f t="shared" si="1876"/>
        <v>0</v>
      </c>
      <c r="BI665" s="18">
        <f t="shared" si="1701"/>
        <v>28744.400000000001</v>
      </c>
      <c r="BJ665" s="18">
        <f t="shared" si="1702"/>
        <v>28744.400000000001</v>
      </c>
      <c r="BK665" s="18">
        <f t="shared" si="1703"/>
        <v>28744.400000000001</v>
      </c>
      <c r="BL665" s="18">
        <f t="shared" si="1876"/>
        <v>87.575999999999993</v>
      </c>
      <c r="BM665" s="18">
        <f t="shared" si="1876"/>
        <v>0</v>
      </c>
      <c r="BN665" s="18">
        <f t="shared" si="1876"/>
        <v>0</v>
      </c>
      <c r="BO665" s="18">
        <f t="shared" si="1852"/>
        <v>28831.976000000002</v>
      </c>
      <c r="BP665" s="18">
        <f t="shared" si="1853"/>
        <v>28744.400000000001</v>
      </c>
      <c r="BQ665" s="18">
        <f t="shared" si="1854"/>
        <v>28744.400000000001</v>
      </c>
      <c r="BR665" s="18">
        <f t="shared" si="1876"/>
        <v>0</v>
      </c>
      <c r="BS665" s="18">
        <f t="shared" si="1876"/>
        <v>0</v>
      </c>
      <c r="BT665" s="18">
        <f t="shared" si="1876"/>
        <v>0</v>
      </c>
      <c r="BU665" s="18">
        <f t="shared" si="1855"/>
        <v>28831.976000000002</v>
      </c>
      <c r="BV665" s="18">
        <f t="shared" si="1856"/>
        <v>28744.400000000001</v>
      </c>
      <c r="BW665" s="18">
        <f t="shared" si="1857"/>
        <v>28744.400000000001</v>
      </c>
      <c r="BX665" s="18">
        <f t="shared" si="1876"/>
        <v>0</v>
      </c>
      <c r="BY665" s="18">
        <f t="shared" si="1876"/>
        <v>0</v>
      </c>
      <c r="BZ665" s="18">
        <f t="shared" si="1876"/>
        <v>0</v>
      </c>
      <c r="CA665" s="18">
        <f t="shared" si="1827"/>
        <v>28831.976000000002</v>
      </c>
      <c r="CB665" s="18">
        <f t="shared" si="1828"/>
        <v>28744.400000000001</v>
      </c>
      <c r="CC665" s="18">
        <f t="shared" si="1829"/>
        <v>28744.400000000001</v>
      </c>
      <c r="CD665" s="18">
        <f t="shared" si="1876"/>
        <v>0</v>
      </c>
      <c r="CE665" s="27"/>
      <c r="CF665" s="33"/>
    </row>
    <row r="666" spans="1:84" x14ac:dyDescent="0.3">
      <c r="A666" s="41" t="s">
        <v>124</v>
      </c>
      <c r="B666" s="39">
        <v>610</v>
      </c>
      <c r="C666" s="41" t="s">
        <v>103</v>
      </c>
      <c r="D666" s="41" t="s">
        <v>5</v>
      </c>
      <c r="E666" s="14" t="s">
        <v>544</v>
      </c>
      <c r="F666" s="18">
        <v>28744.400000000001</v>
      </c>
      <c r="G666" s="18">
        <v>28744.400000000001</v>
      </c>
      <c r="H666" s="18">
        <v>28744.400000000001</v>
      </c>
      <c r="I666" s="18"/>
      <c r="J666" s="18"/>
      <c r="K666" s="18"/>
      <c r="L666" s="18">
        <f t="shared" si="1674"/>
        <v>28744.400000000001</v>
      </c>
      <c r="M666" s="18">
        <f t="shared" si="1675"/>
        <v>28744.400000000001</v>
      </c>
      <c r="N666" s="18">
        <f t="shared" si="1676"/>
        <v>28744.400000000001</v>
      </c>
      <c r="O666" s="18"/>
      <c r="P666" s="18"/>
      <c r="Q666" s="18"/>
      <c r="R666" s="18"/>
      <c r="S666" s="18"/>
      <c r="T666" s="18">
        <f t="shared" si="1832"/>
        <v>28744.400000000001</v>
      </c>
      <c r="U666" s="18">
        <f t="shared" si="1833"/>
        <v>28744.400000000001</v>
      </c>
      <c r="V666" s="18">
        <f t="shared" si="1834"/>
        <v>28744.400000000001</v>
      </c>
      <c r="W666" s="18"/>
      <c r="X666" s="18"/>
      <c r="Y666" s="18"/>
      <c r="Z666" s="18"/>
      <c r="AA666" s="18"/>
      <c r="AB666" s="18"/>
      <c r="AC666" s="18">
        <f t="shared" si="1849"/>
        <v>28744.400000000001</v>
      </c>
      <c r="AD666" s="18">
        <f t="shared" si="1850"/>
        <v>28744.400000000001</v>
      </c>
      <c r="AE666" s="18">
        <f t="shared" si="1851"/>
        <v>28744.400000000001</v>
      </c>
      <c r="AF666" s="18"/>
      <c r="AG666" s="18"/>
      <c r="AH666" s="18"/>
      <c r="AI666" s="18">
        <f t="shared" si="1817"/>
        <v>28744.400000000001</v>
      </c>
      <c r="AJ666" s="18">
        <f t="shared" si="1818"/>
        <v>28744.400000000001</v>
      </c>
      <c r="AK666" s="18">
        <f t="shared" si="1819"/>
        <v>28744.400000000001</v>
      </c>
      <c r="AL666" s="18"/>
      <c r="AM666" s="18">
        <f t="shared" si="1820"/>
        <v>28744.400000000001</v>
      </c>
      <c r="AN666" s="18"/>
      <c r="AO666" s="18"/>
      <c r="AP666" s="18"/>
      <c r="AQ666" s="18">
        <f t="shared" si="1821"/>
        <v>28744.400000000001</v>
      </c>
      <c r="AR666" s="18">
        <f t="shared" si="1822"/>
        <v>28744.400000000001</v>
      </c>
      <c r="AS666" s="18">
        <f t="shared" si="1823"/>
        <v>28744.400000000001</v>
      </c>
      <c r="AT666" s="18"/>
      <c r="AU666" s="18"/>
      <c r="AV666" s="18"/>
      <c r="AW666" s="18">
        <f t="shared" si="1824"/>
        <v>28744.400000000001</v>
      </c>
      <c r="AX666" s="18">
        <f t="shared" si="1825"/>
        <v>28744.400000000001</v>
      </c>
      <c r="AY666" s="18">
        <f t="shared" si="1826"/>
        <v>28744.400000000001</v>
      </c>
      <c r="AZ666" s="18"/>
      <c r="BA666" s="18"/>
      <c r="BB666" s="18"/>
      <c r="BC666" s="18">
        <f t="shared" si="1704"/>
        <v>28744.400000000001</v>
      </c>
      <c r="BD666" s="18">
        <f t="shared" si="1705"/>
        <v>28744.400000000001</v>
      </c>
      <c r="BE666" s="18">
        <f t="shared" si="1706"/>
        <v>28744.400000000001</v>
      </c>
      <c r="BF666" s="18"/>
      <c r="BG666" s="18"/>
      <c r="BH666" s="18"/>
      <c r="BI666" s="18">
        <f t="shared" si="1701"/>
        <v>28744.400000000001</v>
      </c>
      <c r="BJ666" s="18">
        <f t="shared" si="1702"/>
        <v>28744.400000000001</v>
      </c>
      <c r="BK666" s="18">
        <f t="shared" si="1703"/>
        <v>28744.400000000001</v>
      </c>
      <c r="BL666" s="18">
        <v>87.575999999999993</v>
      </c>
      <c r="BM666" s="18"/>
      <c r="BN666" s="18"/>
      <c r="BO666" s="18">
        <f t="shared" si="1852"/>
        <v>28831.976000000002</v>
      </c>
      <c r="BP666" s="18">
        <f t="shared" si="1853"/>
        <v>28744.400000000001</v>
      </c>
      <c r="BQ666" s="18">
        <f t="shared" si="1854"/>
        <v>28744.400000000001</v>
      </c>
      <c r="BR666" s="18"/>
      <c r="BS666" s="18"/>
      <c r="BT666" s="18"/>
      <c r="BU666" s="18">
        <f t="shared" si="1855"/>
        <v>28831.976000000002</v>
      </c>
      <c r="BV666" s="18">
        <f t="shared" si="1856"/>
        <v>28744.400000000001</v>
      </c>
      <c r="BW666" s="18">
        <f t="shared" si="1857"/>
        <v>28744.400000000001</v>
      </c>
      <c r="BX666" s="18"/>
      <c r="BY666" s="18"/>
      <c r="BZ666" s="18"/>
      <c r="CA666" s="18">
        <f t="shared" si="1827"/>
        <v>28831.976000000002</v>
      </c>
      <c r="CB666" s="18">
        <f t="shared" si="1828"/>
        <v>28744.400000000001</v>
      </c>
      <c r="CC666" s="18">
        <f t="shared" si="1829"/>
        <v>28744.400000000001</v>
      </c>
      <c r="CD666" s="18"/>
      <c r="CE666" s="27"/>
      <c r="CF666" s="33"/>
    </row>
    <row r="667" spans="1:84" x14ac:dyDescent="0.3">
      <c r="A667" s="41" t="s">
        <v>124</v>
      </c>
      <c r="B667" s="39">
        <v>620</v>
      </c>
      <c r="C667" s="41"/>
      <c r="D667" s="41"/>
      <c r="E667" s="14" t="s">
        <v>569</v>
      </c>
      <c r="F667" s="18">
        <f t="shared" ref="F667:K667" si="1877">F668</f>
        <v>72879.100000000006</v>
      </c>
      <c r="G667" s="18">
        <f t="shared" si="1877"/>
        <v>72879.100000000006</v>
      </c>
      <c r="H667" s="18">
        <f t="shared" si="1877"/>
        <v>72879.100000000006</v>
      </c>
      <c r="I667" s="18">
        <f t="shared" si="1877"/>
        <v>0</v>
      </c>
      <c r="J667" s="18">
        <f t="shared" si="1877"/>
        <v>0</v>
      </c>
      <c r="K667" s="18">
        <f t="shared" si="1877"/>
        <v>0</v>
      </c>
      <c r="L667" s="18">
        <f t="shared" si="1674"/>
        <v>72879.100000000006</v>
      </c>
      <c r="M667" s="18">
        <f t="shared" si="1675"/>
        <v>72879.100000000006</v>
      </c>
      <c r="N667" s="18">
        <f t="shared" si="1676"/>
        <v>72879.100000000006</v>
      </c>
      <c r="O667" s="18">
        <f t="shared" ref="O667:S667" si="1878">O668</f>
        <v>0</v>
      </c>
      <c r="P667" s="18">
        <f t="shared" si="1878"/>
        <v>0</v>
      </c>
      <c r="Q667" s="18">
        <f t="shared" si="1878"/>
        <v>0</v>
      </c>
      <c r="R667" s="18">
        <f t="shared" si="1878"/>
        <v>0</v>
      </c>
      <c r="S667" s="18">
        <f t="shared" si="1878"/>
        <v>0</v>
      </c>
      <c r="T667" s="18">
        <f t="shared" si="1832"/>
        <v>72879.100000000006</v>
      </c>
      <c r="U667" s="18">
        <f t="shared" si="1833"/>
        <v>72879.100000000006</v>
      </c>
      <c r="V667" s="18">
        <f t="shared" si="1834"/>
        <v>72879.100000000006</v>
      </c>
      <c r="W667" s="18">
        <f t="shared" ref="W667:CD667" si="1879">W668</f>
        <v>0</v>
      </c>
      <c r="X667" s="18">
        <f t="shared" si="1879"/>
        <v>0</v>
      </c>
      <c r="Y667" s="18">
        <f t="shared" si="1879"/>
        <v>0</v>
      </c>
      <c r="Z667" s="18">
        <f t="shared" si="1879"/>
        <v>0</v>
      </c>
      <c r="AA667" s="18">
        <f t="shared" si="1879"/>
        <v>0</v>
      </c>
      <c r="AB667" s="18">
        <f t="shared" si="1879"/>
        <v>0</v>
      </c>
      <c r="AC667" s="18">
        <f t="shared" si="1849"/>
        <v>72879.100000000006</v>
      </c>
      <c r="AD667" s="18">
        <f t="shared" si="1850"/>
        <v>72879.100000000006</v>
      </c>
      <c r="AE667" s="18">
        <f t="shared" si="1851"/>
        <v>72879.100000000006</v>
      </c>
      <c r="AF667" s="18">
        <f t="shared" si="1879"/>
        <v>13995.556</v>
      </c>
      <c r="AG667" s="18">
        <f t="shared" si="1879"/>
        <v>0</v>
      </c>
      <c r="AH667" s="18">
        <f t="shared" si="1879"/>
        <v>0</v>
      </c>
      <c r="AI667" s="18">
        <f t="shared" si="1817"/>
        <v>86874.656000000003</v>
      </c>
      <c r="AJ667" s="18">
        <f t="shared" si="1818"/>
        <v>72879.100000000006</v>
      </c>
      <c r="AK667" s="18">
        <f t="shared" si="1819"/>
        <v>72879.100000000006</v>
      </c>
      <c r="AL667" s="18">
        <f t="shared" si="1879"/>
        <v>0</v>
      </c>
      <c r="AM667" s="18">
        <f t="shared" si="1820"/>
        <v>86874.656000000003</v>
      </c>
      <c r="AN667" s="18">
        <f t="shared" si="1879"/>
        <v>0</v>
      </c>
      <c r="AO667" s="18">
        <f t="shared" si="1879"/>
        <v>0</v>
      </c>
      <c r="AP667" s="18">
        <f t="shared" si="1879"/>
        <v>0</v>
      </c>
      <c r="AQ667" s="18">
        <f t="shared" si="1821"/>
        <v>86874.656000000003</v>
      </c>
      <c r="AR667" s="18">
        <f t="shared" si="1822"/>
        <v>72879.100000000006</v>
      </c>
      <c r="AS667" s="18">
        <f t="shared" si="1823"/>
        <v>72879.100000000006</v>
      </c>
      <c r="AT667" s="18">
        <f t="shared" si="1879"/>
        <v>0</v>
      </c>
      <c r="AU667" s="18">
        <f t="shared" si="1879"/>
        <v>0</v>
      </c>
      <c r="AV667" s="18">
        <f t="shared" si="1879"/>
        <v>0</v>
      </c>
      <c r="AW667" s="18">
        <f t="shared" si="1824"/>
        <v>86874.656000000003</v>
      </c>
      <c r="AX667" s="18">
        <f t="shared" si="1825"/>
        <v>72879.100000000006</v>
      </c>
      <c r="AY667" s="18">
        <f t="shared" si="1826"/>
        <v>72879.100000000006</v>
      </c>
      <c r="AZ667" s="18">
        <f t="shared" si="1879"/>
        <v>1212.182</v>
      </c>
      <c r="BA667" s="18">
        <f t="shared" si="1879"/>
        <v>0</v>
      </c>
      <c r="BB667" s="18">
        <f t="shared" si="1879"/>
        <v>0</v>
      </c>
      <c r="BC667" s="18">
        <f t="shared" si="1704"/>
        <v>88086.838000000003</v>
      </c>
      <c r="BD667" s="18">
        <f t="shared" si="1705"/>
        <v>72879.100000000006</v>
      </c>
      <c r="BE667" s="18">
        <f t="shared" si="1706"/>
        <v>72879.100000000006</v>
      </c>
      <c r="BF667" s="18">
        <f t="shared" si="1879"/>
        <v>0</v>
      </c>
      <c r="BG667" s="18">
        <f t="shared" si="1879"/>
        <v>0</v>
      </c>
      <c r="BH667" s="18">
        <f t="shared" si="1879"/>
        <v>0</v>
      </c>
      <c r="BI667" s="18">
        <f t="shared" si="1701"/>
        <v>88086.838000000003</v>
      </c>
      <c r="BJ667" s="18">
        <f t="shared" si="1702"/>
        <v>72879.100000000006</v>
      </c>
      <c r="BK667" s="18">
        <f t="shared" si="1703"/>
        <v>72879.100000000006</v>
      </c>
      <c r="BL667" s="18">
        <f t="shared" si="1879"/>
        <v>113.005</v>
      </c>
      <c r="BM667" s="18">
        <f t="shared" si="1879"/>
        <v>0</v>
      </c>
      <c r="BN667" s="18">
        <f t="shared" si="1879"/>
        <v>0</v>
      </c>
      <c r="BO667" s="18">
        <f t="shared" si="1852"/>
        <v>88199.843000000008</v>
      </c>
      <c r="BP667" s="18">
        <f t="shared" si="1853"/>
        <v>72879.100000000006</v>
      </c>
      <c r="BQ667" s="18">
        <f t="shared" si="1854"/>
        <v>72879.100000000006</v>
      </c>
      <c r="BR667" s="18">
        <f t="shared" si="1879"/>
        <v>0</v>
      </c>
      <c r="BS667" s="18">
        <f t="shared" si="1879"/>
        <v>0</v>
      </c>
      <c r="BT667" s="18">
        <f t="shared" si="1879"/>
        <v>0</v>
      </c>
      <c r="BU667" s="18">
        <f t="shared" si="1855"/>
        <v>88199.843000000008</v>
      </c>
      <c r="BV667" s="18">
        <f t="shared" si="1856"/>
        <v>72879.100000000006</v>
      </c>
      <c r="BW667" s="18">
        <f t="shared" si="1857"/>
        <v>72879.100000000006</v>
      </c>
      <c r="BX667" s="18">
        <f t="shared" si="1879"/>
        <v>384.40600000000001</v>
      </c>
      <c r="BY667" s="18">
        <f t="shared" si="1879"/>
        <v>0</v>
      </c>
      <c r="BZ667" s="18">
        <f t="shared" si="1879"/>
        <v>0</v>
      </c>
      <c r="CA667" s="18">
        <f t="shared" si="1827"/>
        <v>88584.249000000011</v>
      </c>
      <c r="CB667" s="18">
        <f t="shared" si="1828"/>
        <v>72879.100000000006</v>
      </c>
      <c r="CC667" s="18">
        <f t="shared" si="1829"/>
        <v>72879.100000000006</v>
      </c>
      <c r="CD667" s="18">
        <f t="shared" si="1879"/>
        <v>0</v>
      </c>
      <c r="CE667" s="27"/>
      <c r="CF667" s="33"/>
    </row>
    <row r="668" spans="1:84" x14ac:dyDescent="0.3">
      <c r="A668" s="41" t="s">
        <v>124</v>
      </c>
      <c r="B668" s="39">
        <v>620</v>
      </c>
      <c r="C668" s="41" t="s">
        <v>103</v>
      </c>
      <c r="D668" s="41" t="s">
        <v>5</v>
      </c>
      <c r="E668" s="14" t="s">
        <v>544</v>
      </c>
      <c r="F668" s="18">
        <v>72879.100000000006</v>
      </c>
      <c r="G668" s="18">
        <v>72879.100000000006</v>
      </c>
      <c r="H668" s="18">
        <v>72879.100000000006</v>
      </c>
      <c r="I668" s="18"/>
      <c r="J668" s="18"/>
      <c r="K668" s="18"/>
      <c r="L668" s="18">
        <f t="shared" si="1674"/>
        <v>72879.100000000006</v>
      </c>
      <c r="M668" s="18">
        <f t="shared" si="1675"/>
        <v>72879.100000000006</v>
      </c>
      <c r="N668" s="18">
        <f t="shared" si="1676"/>
        <v>72879.100000000006</v>
      </c>
      <c r="O668" s="18"/>
      <c r="P668" s="18"/>
      <c r="Q668" s="18"/>
      <c r="R668" s="18"/>
      <c r="S668" s="18"/>
      <c r="T668" s="18">
        <f t="shared" si="1832"/>
        <v>72879.100000000006</v>
      </c>
      <c r="U668" s="18">
        <f t="shared" si="1833"/>
        <v>72879.100000000006</v>
      </c>
      <c r="V668" s="18">
        <f t="shared" si="1834"/>
        <v>72879.100000000006</v>
      </c>
      <c r="W668" s="18"/>
      <c r="X668" s="18"/>
      <c r="Y668" s="18"/>
      <c r="Z668" s="18"/>
      <c r="AA668" s="18"/>
      <c r="AB668" s="18"/>
      <c r="AC668" s="18">
        <f t="shared" si="1849"/>
        <v>72879.100000000006</v>
      </c>
      <c r="AD668" s="18">
        <f t="shared" si="1850"/>
        <v>72879.100000000006</v>
      </c>
      <c r="AE668" s="18">
        <f t="shared" si="1851"/>
        <v>72879.100000000006</v>
      </c>
      <c r="AF668" s="18">
        <v>13995.556</v>
      </c>
      <c r="AG668" s="18"/>
      <c r="AH668" s="18"/>
      <c r="AI668" s="18">
        <f t="shared" si="1817"/>
        <v>86874.656000000003</v>
      </c>
      <c r="AJ668" s="18">
        <f t="shared" si="1818"/>
        <v>72879.100000000006</v>
      </c>
      <c r="AK668" s="18">
        <f t="shared" si="1819"/>
        <v>72879.100000000006</v>
      </c>
      <c r="AL668" s="18"/>
      <c r="AM668" s="18">
        <f t="shared" si="1820"/>
        <v>86874.656000000003</v>
      </c>
      <c r="AN668" s="18"/>
      <c r="AO668" s="18"/>
      <c r="AP668" s="18"/>
      <c r="AQ668" s="18">
        <f t="shared" si="1821"/>
        <v>86874.656000000003</v>
      </c>
      <c r="AR668" s="18">
        <f t="shared" si="1822"/>
        <v>72879.100000000006</v>
      </c>
      <c r="AS668" s="18">
        <f t="shared" si="1823"/>
        <v>72879.100000000006</v>
      </c>
      <c r="AT668" s="18"/>
      <c r="AU668" s="18"/>
      <c r="AV668" s="18"/>
      <c r="AW668" s="18">
        <f t="shared" si="1824"/>
        <v>86874.656000000003</v>
      </c>
      <c r="AX668" s="18">
        <f t="shared" si="1825"/>
        <v>72879.100000000006</v>
      </c>
      <c r="AY668" s="18">
        <f t="shared" si="1826"/>
        <v>72879.100000000006</v>
      </c>
      <c r="AZ668" s="18">
        <v>1212.182</v>
      </c>
      <c r="BA668" s="18"/>
      <c r="BB668" s="18"/>
      <c r="BC668" s="18">
        <f t="shared" si="1704"/>
        <v>88086.838000000003</v>
      </c>
      <c r="BD668" s="18">
        <f t="shared" si="1705"/>
        <v>72879.100000000006</v>
      </c>
      <c r="BE668" s="18">
        <f t="shared" si="1706"/>
        <v>72879.100000000006</v>
      </c>
      <c r="BF668" s="18"/>
      <c r="BG668" s="18"/>
      <c r="BH668" s="18"/>
      <c r="BI668" s="18">
        <f t="shared" si="1701"/>
        <v>88086.838000000003</v>
      </c>
      <c r="BJ668" s="18">
        <f t="shared" si="1702"/>
        <v>72879.100000000006</v>
      </c>
      <c r="BK668" s="18">
        <f t="shared" si="1703"/>
        <v>72879.100000000006</v>
      </c>
      <c r="BL668" s="18">
        <v>113.005</v>
      </c>
      <c r="BM668" s="18"/>
      <c r="BN668" s="18"/>
      <c r="BO668" s="18">
        <f t="shared" si="1852"/>
        <v>88199.843000000008</v>
      </c>
      <c r="BP668" s="18">
        <f t="shared" si="1853"/>
        <v>72879.100000000006</v>
      </c>
      <c r="BQ668" s="18">
        <f t="shared" si="1854"/>
        <v>72879.100000000006</v>
      </c>
      <c r="BR668" s="18"/>
      <c r="BS668" s="18"/>
      <c r="BT668" s="18"/>
      <c r="BU668" s="18">
        <f t="shared" si="1855"/>
        <v>88199.843000000008</v>
      </c>
      <c r="BV668" s="18">
        <f t="shared" si="1856"/>
        <v>72879.100000000006</v>
      </c>
      <c r="BW668" s="18">
        <f t="shared" si="1857"/>
        <v>72879.100000000006</v>
      </c>
      <c r="BX668" s="18">
        <v>384.40600000000001</v>
      </c>
      <c r="BY668" s="18"/>
      <c r="BZ668" s="18"/>
      <c r="CA668" s="18">
        <f t="shared" si="1827"/>
        <v>88584.249000000011</v>
      </c>
      <c r="CB668" s="18">
        <f t="shared" si="1828"/>
        <v>72879.100000000006</v>
      </c>
      <c r="CC668" s="18">
        <f t="shared" si="1829"/>
        <v>72879.100000000006</v>
      </c>
      <c r="CD668" s="18"/>
      <c r="CE668" s="27"/>
      <c r="CF668" s="33"/>
    </row>
    <row r="669" spans="1:84" ht="78" hidden="1" x14ac:dyDescent="0.3">
      <c r="A669" s="19" t="s">
        <v>1297</v>
      </c>
      <c r="B669" s="39"/>
      <c r="C669" s="41"/>
      <c r="D669" s="41"/>
      <c r="E669" s="14" t="s">
        <v>1254</v>
      </c>
      <c r="F669" s="18">
        <f t="shared" ref="F669:K669" si="1880">F670</f>
        <v>0</v>
      </c>
      <c r="G669" s="18">
        <f t="shared" si="1880"/>
        <v>0</v>
      </c>
      <c r="H669" s="18">
        <f t="shared" si="1880"/>
        <v>0</v>
      </c>
      <c r="I669" s="18">
        <f t="shared" si="1880"/>
        <v>0</v>
      </c>
      <c r="J669" s="18">
        <f t="shared" si="1880"/>
        <v>0</v>
      </c>
      <c r="K669" s="18">
        <f t="shared" si="1880"/>
        <v>0</v>
      </c>
      <c r="L669" s="18">
        <f t="shared" si="1674"/>
        <v>0</v>
      </c>
      <c r="M669" s="18">
        <f t="shared" si="1675"/>
        <v>0</v>
      </c>
      <c r="N669" s="18">
        <f t="shared" si="1676"/>
        <v>0</v>
      </c>
      <c r="O669" s="18">
        <f t="shared" ref="O669:S669" si="1881">O670</f>
        <v>0</v>
      </c>
      <c r="P669" s="18">
        <f t="shared" si="1881"/>
        <v>0</v>
      </c>
      <c r="Q669" s="18">
        <f t="shared" si="1881"/>
        <v>0</v>
      </c>
      <c r="R669" s="18">
        <f t="shared" si="1881"/>
        <v>0</v>
      </c>
      <c r="S669" s="18">
        <f t="shared" si="1881"/>
        <v>0</v>
      </c>
      <c r="T669" s="18">
        <f t="shared" si="1832"/>
        <v>0</v>
      </c>
      <c r="U669" s="18">
        <f t="shared" si="1833"/>
        <v>0</v>
      </c>
      <c r="V669" s="18">
        <f t="shared" si="1834"/>
        <v>0</v>
      </c>
      <c r="W669" s="18">
        <f t="shared" ref="W669:CD669" si="1882">W670</f>
        <v>0</v>
      </c>
      <c r="X669" s="18">
        <f t="shared" si="1882"/>
        <v>0</v>
      </c>
      <c r="Y669" s="18">
        <f t="shared" si="1882"/>
        <v>0</v>
      </c>
      <c r="Z669" s="18">
        <f t="shared" si="1882"/>
        <v>0</v>
      </c>
      <c r="AA669" s="18">
        <f t="shared" si="1882"/>
        <v>0</v>
      </c>
      <c r="AB669" s="18">
        <f t="shared" si="1882"/>
        <v>0</v>
      </c>
      <c r="AC669" s="18">
        <f t="shared" si="1849"/>
        <v>0</v>
      </c>
      <c r="AD669" s="18">
        <f t="shared" si="1850"/>
        <v>0</v>
      </c>
      <c r="AE669" s="18">
        <f t="shared" si="1851"/>
        <v>0</v>
      </c>
      <c r="AF669" s="18">
        <f t="shared" si="1882"/>
        <v>0</v>
      </c>
      <c r="AG669" s="18">
        <f t="shared" si="1882"/>
        <v>0</v>
      </c>
      <c r="AH669" s="18">
        <f t="shared" si="1882"/>
        <v>0</v>
      </c>
      <c r="AI669" s="18">
        <f t="shared" si="1817"/>
        <v>0</v>
      </c>
      <c r="AJ669" s="18">
        <f t="shared" si="1818"/>
        <v>0</v>
      </c>
      <c r="AK669" s="18">
        <f t="shared" si="1819"/>
        <v>0</v>
      </c>
      <c r="AL669" s="18">
        <f t="shared" si="1882"/>
        <v>0</v>
      </c>
      <c r="AM669" s="18">
        <f t="shared" si="1820"/>
        <v>0</v>
      </c>
      <c r="AN669" s="18">
        <f t="shared" si="1882"/>
        <v>0</v>
      </c>
      <c r="AO669" s="18">
        <f t="shared" si="1882"/>
        <v>0</v>
      </c>
      <c r="AP669" s="18">
        <f t="shared" si="1882"/>
        <v>0</v>
      </c>
      <c r="AQ669" s="18">
        <f t="shared" si="1821"/>
        <v>0</v>
      </c>
      <c r="AR669" s="18">
        <f t="shared" si="1822"/>
        <v>0</v>
      </c>
      <c r="AS669" s="18">
        <f t="shared" si="1823"/>
        <v>0</v>
      </c>
      <c r="AT669" s="18">
        <f t="shared" si="1882"/>
        <v>0</v>
      </c>
      <c r="AU669" s="18">
        <f t="shared" si="1882"/>
        <v>0</v>
      </c>
      <c r="AV669" s="18">
        <f t="shared" si="1882"/>
        <v>0</v>
      </c>
      <c r="AW669" s="18">
        <f t="shared" si="1824"/>
        <v>0</v>
      </c>
      <c r="AX669" s="18">
        <f t="shared" si="1825"/>
        <v>0</v>
      </c>
      <c r="AY669" s="18">
        <f t="shared" si="1826"/>
        <v>0</v>
      </c>
      <c r="AZ669" s="18">
        <f t="shared" si="1882"/>
        <v>0</v>
      </c>
      <c r="BA669" s="18">
        <f t="shared" si="1882"/>
        <v>0</v>
      </c>
      <c r="BB669" s="18">
        <f t="shared" si="1882"/>
        <v>0</v>
      </c>
      <c r="BC669" s="18">
        <f t="shared" si="1704"/>
        <v>0</v>
      </c>
      <c r="BD669" s="18">
        <f t="shared" si="1705"/>
        <v>0</v>
      </c>
      <c r="BE669" s="18">
        <f t="shared" si="1706"/>
        <v>0</v>
      </c>
      <c r="BF669" s="18">
        <f t="shared" si="1882"/>
        <v>0</v>
      </c>
      <c r="BG669" s="18">
        <f t="shared" si="1882"/>
        <v>0</v>
      </c>
      <c r="BH669" s="18">
        <f t="shared" si="1882"/>
        <v>0</v>
      </c>
      <c r="BI669" s="18">
        <f t="shared" si="1701"/>
        <v>0</v>
      </c>
      <c r="BJ669" s="18">
        <f t="shared" si="1702"/>
        <v>0</v>
      </c>
      <c r="BK669" s="18">
        <f t="shared" si="1703"/>
        <v>0</v>
      </c>
      <c r="BL669" s="18">
        <f t="shared" si="1882"/>
        <v>0</v>
      </c>
      <c r="BM669" s="18">
        <f t="shared" si="1882"/>
        <v>0</v>
      </c>
      <c r="BN669" s="18">
        <f t="shared" si="1882"/>
        <v>0</v>
      </c>
      <c r="BO669" s="18">
        <f t="shared" si="1852"/>
        <v>0</v>
      </c>
      <c r="BP669" s="18">
        <f t="shared" si="1853"/>
        <v>0</v>
      </c>
      <c r="BQ669" s="18">
        <f t="shared" si="1854"/>
        <v>0</v>
      </c>
      <c r="BR669" s="18">
        <f t="shared" si="1882"/>
        <v>0</v>
      </c>
      <c r="BS669" s="18">
        <f t="shared" si="1882"/>
        <v>0</v>
      </c>
      <c r="BT669" s="18">
        <f t="shared" si="1882"/>
        <v>0</v>
      </c>
      <c r="BU669" s="18">
        <f t="shared" si="1855"/>
        <v>0</v>
      </c>
      <c r="BV669" s="18">
        <f t="shared" si="1856"/>
        <v>0</v>
      </c>
      <c r="BW669" s="18">
        <f t="shared" si="1857"/>
        <v>0</v>
      </c>
      <c r="BX669" s="18">
        <f t="shared" si="1882"/>
        <v>0</v>
      </c>
      <c r="BY669" s="18">
        <f t="shared" si="1882"/>
        <v>0</v>
      </c>
      <c r="BZ669" s="18">
        <f t="shared" si="1882"/>
        <v>0</v>
      </c>
      <c r="CA669" s="18">
        <f t="shared" si="1827"/>
        <v>0</v>
      </c>
      <c r="CB669" s="18">
        <f t="shared" si="1828"/>
        <v>0</v>
      </c>
      <c r="CC669" s="18">
        <f t="shared" si="1829"/>
        <v>0</v>
      </c>
      <c r="CD669" s="18">
        <f t="shared" si="1882"/>
        <v>0</v>
      </c>
      <c r="CE669" s="27" t="s">
        <v>1661</v>
      </c>
      <c r="CF669" s="33"/>
    </row>
    <row r="670" spans="1:84" ht="46.8" hidden="1" x14ac:dyDescent="0.3">
      <c r="A670" s="19" t="s">
        <v>1297</v>
      </c>
      <c r="B670" s="39">
        <v>600</v>
      </c>
      <c r="C670" s="41"/>
      <c r="D670" s="41"/>
      <c r="E670" s="14" t="s">
        <v>554</v>
      </c>
      <c r="F670" s="18">
        <f t="shared" ref="F670:K670" si="1883">F671+F673</f>
        <v>0</v>
      </c>
      <c r="G670" s="18">
        <f t="shared" si="1883"/>
        <v>0</v>
      </c>
      <c r="H670" s="18">
        <f t="shared" si="1883"/>
        <v>0</v>
      </c>
      <c r="I670" s="18">
        <f t="shared" si="1883"/>
        <v>0</v>
      </c>
      <c r="J670" s="18">
        <f t="shared" si="1883"/>
        <v>0</v>
      </c>
      <c r="K670" s="18">
        <f t="shared" si="1883"/>
        <v>0</v>
      </c>
      <c r="L670" s="18">
        <f t="shared" si="1674"/>
        <v>0</v>
      </c>
      <c r="M670" s="18">
        <f t="shared" si="1675"/>
        <v>0</v>
      </c>
      <c r="N670" s="18">
        <f t="shared" si="1676"/>
        <v>0</v>
      </c>
      <c r="O670" s="18">
        <f t="shared" ref="O670:S670" si="1884">O671+O673</f>
        <v>0</v>
      </c>
      <c r="P670" s="18">
        <f t="shared" si="1884"/>
        <v>0</v>
      </c>
      <c r="Q670" s="18">
        <f t="shared" si="1884"/>
        <v>0</v>
      </c>
      <c r="R670" s="18">
        <f t="shared" si="1884"/>
        <v>0</v>
      </c>
      <c r="S670" s="18">
        <f t="shared" si="1884"/>
        <v>0</v>
      </c>
      <c r="T670" s="18">
        <f t="shared" si="1832"/>
        <v>0</v>
      </c>
      <c r="U670" s="18">
        <f t="shared" si="1833"/>
        <v>0</v>
      </c>
      <c r="V670" s="18">
        <f t="shared" si="1834"/>
        <v>0</v>
      </c>
      <c r="W670" s="18">
        <f t="shared" ref="W670:CD670" si="1885">W671+W673</f>
        <v>0</v>
      </c>
      <c r="X670" s="18">
        <f t="shared" ref="X670:AB670" si="1886">X671+X673</f>
        <v>0</v>
      </c>
      <c r="Y670" s="18">
        <f t="shared" si="1886"/>
        <v>0</v>
      </c>
      <c r="Z670" s="18">
        <f t="shared" si="1886"/>
        <v>0</v>
      </c>
      <c r="AA670" s="18">
        <f t="shared" si="1886"/>
        <v>0</v>
      </c>
      <c r="AB670" s="18">
        <f t="shared" si="1886"/>
        <v>0</v>
      </c>
      <c r="AC670" s="18">
        <f t="shared" si="1849"/>
        <v>0</v>
      </c>
      <c r="AD670" s="18">
        <f t="shared" si="1850"/>
        <v>0</v>
      </c>
      <c r="AE670" s="18">
        <f t="shared" si="1851"/>
        <v>0</v>
      </c>
      <c r="AF670" s="18">
        <f t="shared" ref="AF670:AH670" si="1887">AF671+AF673</f>
        <v>0</v>
      </c>
      <c r="AG670" s="18">
        <f t="shared" si="1887"/>
        <v>0</v>
      </c>
      <c r="AH670" s="18">
        <f t="shared" si="1887"/>
        <v>0</v>
      </c>
      <c r="AI670" s="18">
        <f t="shared" si="1817"/>
        <v>0</v>
      </c>
      <c r="AJ670" s="18">
        <f t="shared" si="1818"/>
        <v>0</v>
      </c>
      <c r="AK670" s="18">
        <f t="shared" si="1819"/>
        <v>0</v>
      </c>
      <c r="AL670" s="18">
        <f t="shared" ref="AL670" si="1888">AL671+AL673</f>
        <v>0</v>
      </c>
      <c r="AM670" s="18">
        <f t="shared" si="1820"/>
        <v>0</v>
      </c>
      <c r="AN670" s="18">
        <f t="shared" ref="AN670:AP670" si="1889">AN671+AN673</f>
        <v>0</v>
      </c>
      <c r="AO670" s="18">
        <f t="shared" si="1889"/>
        <v>0</v>
      </c>
      <c r="AP670" s="18">
        <f t="shared" si="1889"/>
        <v>0</v>
      </c>
      <c r="AQ670" s="18">
        <f t="shared" si="1821"/>
        <v>0</v>
      </c>
      <c r="AR670" s="18">
        <f t="shared" si="1822"/>
        <v>0</v>
      </c>
      <c r="AS670" s="18">
        <f t="shared" si="1823"/>
        <v>0</v>
      </c>
      <c r="AT670" s="18">
        <f t="shared" ref="AT670:AV670" si="1890">AT671+AT673</f>
        <v>0</v>
      </c>
      <c r="AU670" s="18">
        <f t="shared" si="1890"/>
        <v>0</v>
      </c>
      <c r="AV670" s="18">
        <f t="shared" si="1890"/>
        <v>0</v>
      </c>
      <c r="AW670" s="18">
        <f t="shared" si="1824"/>
        <v>0</v>
      </c>
      <c r="AX670" s="18">
        <f t="shared" si="1825"/>
        <v>0</v>
      </c>
      <c r="AY670" s="18">
        <f t="shared" si="1826"/>
        <v>0</v>
      </c>
      <c r="AZ670" s="18">
        <f t="shared" ref="AZ670:BB670" si="1891">AZ671+AZ673</f>
        <v>0</v>
      </c>
      <c r="BA670" s="18">
        <f t="shared" si="1891"/>
        <v>0</v>
      </c>
      <c r="BB670" s="18">
        <f t="shared" si="1891"/>
        <v>0</v>
      </c>
      <c r="BC670" s="18">
        <f t="shared" si="1704"/>
        <v>0</v>
      </c>
      <c r="BD670" s="18">
        <f t="shared" si="1705"/>
        <v>0</v>
      </c>
      <c r="BE670" s="18">
        <f t="shared" si="1706"/>
        <v>0</v>
      </c>
      <c r="BF670" s="18">
        <f t="shared" ref="BF670:BH670" si="1892">BF671+BF673</f>
        <v>0</v>
      </c>
      <c r="BG670" s="18">
        <f t="shared" si="1892"/>
        <v>0</v>
      </c>
      <c r="BH670" s="18">
        <f t="shared" si="1892"/>
        <v>0</v>
      </c>
      <c r="BI670" s="18">
        <f t="shared" si="1701"/>
        <v>0</v>
      </c>
      <c r="BJ670" s="18">
        <f t="shared" si="1702"/>
        <v>0</v>
      </c>
      <c r="BK670" s="18">
        <f t="shared" si="1703"/>
        <v>0</v>
      </c>
      <c r="BL670" s="18">
        <f t="shared" ref="BL670:BN670" si="1893">BL671+BL673</f>
        <v>0</v>
      </c>
      <c r="BM670" s="18">
        <f t="shared" si="1893"/>
        <v>0</v>
      </c>
      <c r="BN670" s="18">
        <f t="shared" si="1893"/>
        <v>0</v>
      </c>
      <c r="BO670" s="18">
        <f t="shared" si="1852"/>
        <v>0</v>
      </c>
      <c r="BP670" s="18">
        <f t="shared" si="1853"/>
        <v>0</v>
      </c>
      <c r="BQ670" s="18">
        <f t="shared" si="1854"/>
        <v>0</v>
      </c>
      <c r="BR670" s="18">
        <f t="shared" ref="BR670:BT670" si="1894">BR671+BR673</f>
        <v>0</v>
      </c>
      <c r="BS670" s="18">
        <f t="shared" si="1894"/>
        <v>0</v>
      </c>
      <c r="BT670" s="18">
        <f t="shared" si="1894"/>
        <v>0</v>
      </c>
      <c r="BU670" s="18">
        <f t="shared" si="1855"/>
        <v>0</v>
      </c>
      <c r="BV670" s="18">
        <f t="shared" si="1856"/>
        <v>0</v>
      </c>
      <c r="BW670" s="18">
        <f t="shared" si="1857"/>
        <v>0</v>
      </c>
      <c r="BX670" s="18">
        <f t="shared" ref="BX670:BZ670" si="1895">BX671+BX673</f>
        <v>0</v>
      </c>
      <c r="BY670" s="18">
        <f t="shared" si="1895"/>
        <v>0</v>
      </c>
      <c r="BZ670" s="18">
        <f t="shared" si="1895"/>
        <v>0</v>
      </c>
      <c r="CA670" s="18">
        <f t="shared" si="1827"/>
        <v>0</v>
      </c>
      <c r="CB670" s="18">
        <f t="shared" si="1828"/>
        <v>0</v>
      </c>
      <c r="CC670" s="18">
        <f t="shared" si="1829"/>
        <v>0</v>
      </c>
      <c r="CD670" s="18">
        <f t="shared" si="1885"/>
        <v>0</v>
      </c>
      <c r="CE670" s="27" t="s">
        <v>1661</v>
      </c>
      <c r="CF670" s="33"/>
    </row>
    <row r="671" spans="1:84" hidden="1" x14ac:dyDescent="0.3">
      <c r="A671" s="19" t="s">
        <v>1297</v>
      </c>
      <c r="B671" s="39">
        <v>610</v>
      </c>
      <c r="C671" s="41"/>
      <c r="D671" s="41"/>
      <c r="E671" s="14" t="s">
        <v>568</v>
      </c>
      <c r="F671" s="18">
        <f t="shared" ref="F671:K671" si="1896">F672</f>
        <v>0</v>
      </c>
      <c r="G671" s="18">
        <f t="shared" si="1896"/>
        <v>0</v>
      </c>
      <c r="H671" s="18">
        <f t="shared" si="1896"/>
        <v>0</v>
      </c>
      <c r="I671" s="18">
        <f t="shared" si="1896"/>
        <v>0</v>
      </c>
      <c r="J671" s="18">
        <f t="shared" si="1896"/>
        <v>0</v>
      </c>
      <c r="K671" s="18">
        <f t="shared" si="1896"/>
        <v>0</v>
      </c>
      <c r="L671" s="18">
        <f t="shared" si="1674"/>
        <v>0</v>
      </c>
      <c r="M671" s="18">
        <f t="shared" si="1675"/>
        <v>0</v>
      </c>
      <c r="N671" s="18">
        <f t="shared" si="1676"/>
        <v>0</v>
      </c>
      <c r="O671" s="18">
        <f t="shared" ref="O671:S671" si="1897">O672</f>
        <v>0</v>
      </c>
      <c r="P671" s="18">
        <f t="shared" si="1897"/>
        <v>0</v>
      </c>
      <c r="Q671" s="18">
        <f t="shared" si="1897"/>
        <v>0</v>
      </c>
      <c r="R671" s="18">
        <f t="shared" si="1897"/>
        <v>0</v>
      </c>
      <c r="S671" s="18">
        <f t="shared" si="1897"/>
        <v>0</v>
      </c>
      <c r="T671" s="18">
        <f t="shared" si="1832"/>
        <v>0</v>
      </c>
      <c r="U671" s="18">
        <f t="shared" si="1833"/>
        <v>0</v>
      </c>
      <c r="V671" s="18">
        <f t="shared" si="1834"/>
        <v>0</v>
      </c>
      <c r="W671" s="18">
        <f t="shared" ref="W671:CD671" si="1898">W672</f>
        <v>0</v>
      </c>
      <c r="X671" s="18">
        <f t="shared" si="1898"/>
        <v>0</v>
      </c>
      <c r="Y671" s="18">
        <f t="shared" si="1898"/>
        <v>0</v>
      </c>
      <c r="Z671" s="18">
        <f t="shared" si="1898"/>
        <v>0</v>
      </c>
      <c r="AA671" s="18">
        <f t="shared" si="1898"/>
        <v>0</v>
      </c>
      <c r="AB671" s="18">
        <f t="shared" si="1898"/>
        <v>0</v>
      </c>
      <c r="AC671" s="18">
        <f t="shared" si="1849"/>
        <v>0</v>
      </c>
      <c r="AD671" s="18">
        <f t="shared" si="1850"/>
        <v>0</v>
      </c>
      <c r="AE671" s="18">
        <f t="shared" si="1851"/>
        <v>0</v>
      </c>
      <c r="AF671" s="18">
        <f t="shared" si="1898"/>
        <v>0</v>
      </c>
      <c r="AG671" s="18">
        <f t="shared" si="1898"/>
        <v>0</v>
      </c>
      <c r="AH671" s="18">
        <f t="shared" si="1898"/>
        <v>0</v>
      </c>
      <c r="AI671" s="18">
        <f t="shared" si="1817"/>
        <v>0</v>
      </c>
      <c r="AJ671" s="18">
        <f t="shared" si="1818"/>
        <v>0</v>
      </c>
      <c r="AK671" s="18">
        <f t="shared" si="1819"/>
        <v>0</v>
      </c>
      <c r="AL671" s="18">
        <f t="shared" si="1898"/>
        <v>0</v>
      </c>
      <c r="AM671" s="18">
        <f t="shared" si="1820"/>
        <v>0</v>
      </c>
      <c r="AN671" s="18">
        <f t="shared" si="1898"/>
        <v>0</v>
      </c>
      <c r="AO671" s="18">
        <f t="shared" si="1898"/>
        <v>0</v>
      </c>
      <c r="AP671" s="18">
        <f t="shared" si="1898"/>
        <v>0</v>
      </c>
      <c r="AQ671" s="18">
        <f t="shared" si="1821"/>
        <v>0</v>
      </c>
      <c r="AR671" s="18">
        <f t="shared" si="1822"/>
        <v>0</v>
      </c>
      <c r="AS671" s="18">
        <f t="shared" si="1823"/>
        <v>0</v>
      </c>
      <c r="AT671" s="18">
        <f t="shared" si="1898"/>
        <v>0</v>
      </c>
      <c r="AU671" s="18">
        <f t="shared" si="1898"/>
        <v>0</v>
      </c>
      <c r="AV671" s="18">
        <f t="shared" si="1898"/>
        <v>0</v>
      </c>
      <c r="AW671" s="18">
        <f t="shared" si="1824"/>
        <v>0</v>
      </c>
      <c r="AX671" s="18">
        <f t="shared" si="1825"/>
        <v>0</v>
      </c>
      <c r="AY671" s="18">
        <f t="shared" si="1826"/>
        <v>0</v>
      </c>
      <c r="AZ671" s="18">
        <f t="shared" si="1898"/>
        <v>0</v>
      </c>
      <c r="BA671" s="18">
        <f t="shared" si="1898"/>
        <v>0</v>
      </c>
      <c r="BB671" s="18">
        <f t="shared" si="1898"/>
        <v>0</v>
      </c>
      <c r="BC671" s="18">
        <f t="shared" si="1704"/>
        <v>0</v>
      </c>
      <c r="BD671" s="18">
        <f t="shared" si="1705"/>
        <v>0</v>
      </c>
      <c r="BE671" s="18">
        <f t="shared" si="1706"/>
        <v>0</v>
      </c>
      <c r="BF671" s="18">
        <f t="shared" si="1898"/>
        <v>0</v>
      </c>
      <c r="BG671" s="18">
        <f t="shared" si="1898"/>
        <v>0</v>
      </c>
      <c r="BH671" s="18">
        <f t="shared" si="1898"/>
        <v>0</v>
      </c>
      <c r="BI671" s="18">
        <f t="shared" si="1701"/>
        <v>0</v>
      </c>
      <c r="BJ671" s="18">
        <f t="shared" si="1702"/>
        <v>0</v>
      </c>
      <c r="BK671" s="18">
        <f t="shared" si="1703"/>
        <v>0</v>
      </c>
      <c r="BL671" s="18">
        <f t="shared" si="1898"/>
        <v>0</v>
      </c>
      <c r="BM671" s="18">
        <f t="shared" si="1898"/>
        <v>0</v>
      </c>
      <c r="BN671" s="18">
        <f t="shared" si="1898"/>
        <v>0</v>
      </c>
      <c r="BO671" s="18">
        <f t="shared" si="1852"/>
        <v>0</v>
      </c>
      <c r="BP671" s="18">
        <f t="shared" si="1853"/>
        <v>0</v>
      </c>
      <c r="BQ671" s="18">
        <f t="shared" si="1854"/>
        <v>0</v>
      </c>
      <c r="BR671" s="18">
        <f t="shared" si="1898"/>
        <v>0</v>
      </c>
      <c r="BS671" s="18">
        <f t="shared" si="1898"/>
        <v>0</v>
      </c>
      <c r="BT671" s="18">
        <f t="shared" si="1898"/>
        <v>0</v>
      </c>
      <c r="BU671" s="18">
        <f t="shared" si="1855"/>
        <v>0</v>
      </c>
      <c r="BV671" s="18">
        <f t="shared" si="1856"/>
        <v>0</v>
      </c>
      <c r="BW671" s="18">
        <f t="shared" si="1857"/>
        <v>0</v>
      </c>
      <c r="BX671" s="18">
        <f t="shared" si="1898"/>
        <v>0</v>
      </c>
      <c r="BY671" s="18">
        <f t="shared" si="1898"/>
        <v>0</v>
      </c>
      <c r="BZ671" s="18">
        <f t="shared" si="1898"/>
        <v>0</v>
      </c>
      <c r="CA671" s="18">
        <f t="shared" si="1827"/>
        <v>0</v>
      </c>
      <c r="CB671" s="18">
        <f t="shared" si="1828"/>
        <v>0</v>
      </c>
      <c r="CC671" s="18">
        <f t="shared" si="1829"/>
        <v>0</v>
      </c>
      <c r="CD671" s="18">
        <f t="shared" si="1898"/>
        <v>0</v>
      </c>
      <c r="CE671" s="27" t="s">
        <v>1661</v>
      </c>
      <c r="CF671" s="33"/>
    </row>
    <row r="672" spans="1:84" hidden="1" x14ac:dyDescent="0.3">
      <c r="A672" s="19" t="s">
        <v>1297</v>
      </c>
      <c r="B672" s="39">
        <v>610</v>
      </c>
      <c r="C672" s="41" t="s">
        <v>103</v>
      </c>
      <c r="D672" s="41" t="s">
        <v>5</v>
      </c>
      <c r="E672" s="14" t="s">
        <v>544</v>
      </c>
      <c r="F672" s="18"/>
      <c r="G672" s="18"/>
      <c r="H672" s="18"/>
      <c r="I672" s="18"/>
      <c r="J672" s="18"/>
      <c r="K672" s="18"/>
      <c r="L672" s="18">
        <f t="shared" si="1674"/>
        <v>0</v>
      </c>
      <c r="M672" s="18">
        <f t="shared" si="1675"/>
        <v>0</v>
      </c>
      <c r="N672" s="18">
        <f t="shared" si="1676"/>
        <v>0</v>
      </c>
      <c r="O672" s="18"/>
      <c r="P672" s="18"/>
      <c r="Q672" s="18"/>
      <c r="R672" s="18"/>
      <c r="S672" s="18"/>
      <c r="T672" s="18">
        <f t="shared" si="1832"/>
        <v>0</v>
      </c>
      <c r="U672" s="18">
        <f t="shared" si="1833"/>
        <v>0</v>
      </c>
      <c r="V672" s="18">
        <f t="shared" si="1834"/>
        <v>0</v>
      </c>
      <c r="W672" s="18"/>
      <c r="X672" s="18"/>
      <c r="Y672" s="18"/>
      <c r="Z672" s="18"/>
      <c r="AA672" s="18"/>
      <c r="AB672" s="18"/>
      <c r="AC672" s="18">
        <f t="shared" si="1849"/>
        <v>0</v>
      </c>
      <c r="AD672" s="18">
        <f t="shared" si="1850"/>
        <v>0</v>
      </c>
      <c r="AE672" s="18">
        <f t="shared" si="1851"/>
        <v>0</v>
      </c>
      <c r="AF672" s="18"/>
      <c r="AG672" s="18"/>
      <c r="AH672" s="18"/>
      <c r="AI672" s="18">
        <f t="shared" si="1817"/>
        <v>0</v>
      </c>
      <c r="AJ672" s="18">
        <f t="shared" si="1818"/>
        <v>0</v>
      </c>
      <c r="AK672" s="18">
        <f t="shared" si="1819"/>
        <v>0</v>
      </c>
      <c r="AL672" s="18"/>
      <c r="AM672" s="18">
        <f t="shared" si="1820"/>
        <v>0</v>
      </c>
      <c r="AN672" s="18"/>
      <c r="AO672" s="18"/>
      <c r="AP672" s="18"/>
      <c r="AQ672" s="18">
        <f t="shared" si="1821"/>
        <v>0</v>
      </c>
      <c r="AR672" s="18">
        <f t="shared" si="1822"/>
        <v>0</v>
      </c>
      <c r="AS672" s="18">
        <f t="shared" si="1823"/>
        <v>0</v>
      </c>
      <c r="AT672" s="18"/>
      <c r="AU672" s="18"/>
      <c r="AV672" s="18"/>
      <c r="AW672" s="18">
        <f t="shared" si="1824"/>
        <v>0</v>
      </c>
      <c r="AX672" s="18">
        <f t="shared" si="1825"/>
        <v>0</v>
      </c>
      <c r="AY672" s="18">
        <f t="shared" si="1826"/>
        <v>0</v>
      </c>
      <c r="AZ672" s="18"/>
      <c r="BA672" s="18"/>
      <c r="BB672" s="18"/>
      <c r="BC672" s="18">
        <f t="shared" si="1704"/>
        <v>0</v>
      </c>
      <c r="BD672" s="18">
        <f t="shared" si="1705"/>
        <v>0</v>
      </c>
      <c r="BE672" s="18">
        <f t="shared" si="1706"/>
        <v>0</v>
      </c>
      <c r="BF672" s="18"/>
      <c r="BG672" s="18"/>
      <c r="BH672" s="18"/>
      <c r="BI672" s="18">
        <f t="shared" ref="BI672:BI735" si="1899">BC672+BF672</f>
        <v>0</v>
      </c>
      <c r="BJ672" s="18">
        <f t="shared" ref="BJ672:BJ735" si="1900">BD672+BG672</f>
        <v>0</v>
      </c>
      <c r="BK672" s="18">
        <f t="shared" ref="BK672:BK735" si="1901">BE672+BH672</f>
        <v>0</v>
      </c>
      <c r="BL672" s="18"/>
      <c r="BM672" s="18"/>
      <c r="BN672" s="18"/>
      <c r="BO672" s="18">
        <f t="shared" si="1852"/>
        <v>0</v>
      </c>
      <c r="BP672" s="18">
        <f t="shared" si="1853"/>
        <v>0</v>
      </c>
      <c r="BQ672" s="18">
        <f t="shared" si="1854"/>
        <v>0</v>
      </c>
      <c r="BR672" s="18"/>
      <c r="BS672" s="18"/>
      <c r="BT672" s="18"/>
      <c r="BU672" s="18">
        <f t="shared" si="1855"/>
        <v>0</v>
      </c>
      <c r="BV672" s="18">
        <f t="shared" si="1856"/>
        <v>0</v>
      </c>
      <c r="BW672" s="18">
        <f t="shared" si="1857"/>
        <v>0</v>
      </c>
      <c r="BX672" s="18"/>
      <c r="BY672" s="18"/>
      <c r="BZ672" s="18"/>
      <c r="CA672" s="18">
        <f t="shared" si="1827"/>
        <v>0</v>
      </c>
      <c r="CB672" s="18">
        <f t="shared" si="1828"/>
        <v>0</v>
      </c>
      <c r="CC672" s="18">
        <f t="shared" si="1829"/>
        <v>0</v>
      </c>
      <c r="CD672" s="18"/>
      <c r="CE672" s="27" t="s">
        <v>1661</v>
      </c>
      <c r="CF672" s="33"/>
    </row>
    <row r="673" spans="1:84" hidden="1" x14ac:dyDescent="0.3">
      <c r="A673" s="19" t="s">
        <v>1297</v>
      </c>
      <c r="B673" s="39">
        <v>620</v>
      </c>
      <c r="C673" s="41"/>
      <c r="D673" s="41"/>
      <c r="E673" s="14" t="s">
        <v>569</v>
      </c>
      <c r="F673" s="18">
        <f t="shared" ref="F673:K673" si="1902">F674</f>
        <v>0</v>
      </c>
      <c r="G673" s="18">
        <f t="shared" si="1902"/>
        <v>0</v>
      </c>
      <c r="H673" s="18">
        <f t="shared" si="1902"/>
        <v>0</v>
      </c>
      <c r="I673" s="18">
        <f t="shared" si="1902"/>
        <v>0</v>
      </c>
      <c r="J673" s="18">
        <f t="shared" si="1902"/>
        <v>0</v>
      </c>
      <c r="K673" s="18">
        <f t="shared" si="1902"/>
        <v>0</v>
      </c>
      <c r="L673" s="18">
        <f t="shared" si="1674"/>
        <v>0</v>
      </c>
      <c r="M673" s="18">
        <f t="shared" si="1675"/>
        <v>0</v>
      </c>
      <c r="N673" s="18">
        <f t="shared" si="1676"/>
        <v>0</v>
      </c>
      <c r="O673" s="18">
        <f t="shared" ref="O673:S673" si="1903">O674</f>
        <v>0</v>
      </c>
      <c r="P673" s="18">
        <f t="shared" si="1903"/>
        <v>0</v>
      </c>
      <c r="Q673" s="18">
        <f t="shared" si="1903"/>
        <v>0</v>
      </c>
      <c r="R673" s="18">
        <f t="shared" si="1903"/>
        <v>0</v>
      </c>
      <c r="S673" s="18">
        <f t="shared" si="1903"/>
        <v>0</v>
      </c>
      <c r="T673" s="18">
        <f t="shared" si="1832"/>
        <v>0</v>
      </c>
      <c r="U673" s="18">
        <f t="shared" si="1833"/>
        <v>0</v>
      </c>
      <c r="V673" s="18">
        <f t="shared" si="1834"/>
        <v>0</v>
      </c>
      <c r="W673" s="18">
        <f t="shared" ref="W673:CD673" si="1904">W674</f>
        <v>0</v>
      </c>
      <c r="X673" s="18">
        <f t="shared" si="1904"/>
        <v>0</v>
      </c>
      <c r="Y673" s="18">
        <f t="shared" si="1904"/>
        <v>0</v>
      </c>
      <c r="Z673" s="18">
        <f t="shared" si="1904"/>
        <v>0</v>
      </c>
      <c r="AA673" s="18">
        <f t="shared" si="1904"/>
        <v>0</v>
      </c>
      <c r="AB673" s="18">
        <f t="shared" si="1904"/>
        <v>0</v>
      </c>
      <c r="AC673" s="18">
        <f t="shared" si="1849"/>
        <v>0</v>
      </c>
      <c r="AD673" s="18">
        <f t="shared" si="1850"/>
        <v>0</v>
      </c>
      <c r="AE673" s="18">
        <f t="shared" si="1851"/>
        <v>0</v>
      </c>
      <c r="AF673" s="18">
        <f t="shared" si="1904"/>
        <v>0</v>
      </c>
      <c r="AG673" s="18">
        <f t="shared" si="1904"/>
        <v>0</v>
      </c>
      <c r="AH673" s="18">
        <f t="shared" si="1904"/>
        <v>0</v>
      </c>
      <c r="AI673" s="18">
        <f t="shared" si="1817"/>
        <v>0</v>
      </c>
      <c r="AJ673" s="18">
        <f t="shared" si="1818"/>
        <v>0</v>
      </c>
      <c r="AK673" s="18">
        <f t="shared" si="1819"/>
        <v>0</v>
      </c>
      <c r="AL673" s="18">
        <f t="shared" si="1904"/>
        <v>0</v>
      </c>
      <c r="AM673" s="18">
        <f t="shared" si="1820"/>
        <v>0</v>
      </c>
      <c r="AN673" s="18">
        <f t="shared" si="1904"/>
        <v>0</v>
      </c>
      <c r="AO673" s="18">
        <f t="shared" si="1904"/>
        <v>0</v>
      </c>
      <c r="AP673" s="18">
        <f t="shared" si="1904"/>
        <v>0</v>
      </c>
      <c r="AQ673" s="18">
        <f t="shared" si="1821"/>
        <v>0</v>
      </c>
      <c r="AR673" s="18">
        <f t="shared" si="1822"/>
        <v>0</v>
      </c>
      <c r="AS673" s="18">
        <f t="shared" si="1823"/>
        <v>0</v>
      </c>
      <c r="AT673" s="18">
        <f t="shared" si="1904"/>
        <v>0</v>
      </c>
      <c r="AU673" s="18">
        <f t="shared" si="1904"/>
        <v>0</v>
      </c>
      <c r="AV673" s="18">
        <f t="shared" si="1904"/>
        <v>0</v>
      </c>
      <c r="AW673" s="18">
        <f t="shared" si="1824"/>
        <v>0</v>
      </c>
      <c r="AX673" s="18">
        <f t="shared" si="1825"/>
        <v>0</v>
      </c>
      <c r="AY673" s="18">
        <f t="shared" si="1826"/>
        <v>0</v>
      </c>
      <c r="AZ673" s="18">
        <f t="shared" si="1904"/>
        <v>0</v>
      </c>
      <c r="BA673" s="18">
        <f t="shared" si="1904"/>
        <v>0</v>
      </c>
      <c r="BB673" s="18">
        <f t="shared" si="1904"/>
        <v>0</v>
      </c>
      <c r="BC673" s="18">
        <f t="shared" ref="BC673:BC736" si="1905">AW673+AZ673</f>
        <v>0</v>
      </c>
      <c r="BD673" s="18">
        <f t="shared" ref="BD673:BD736" si="1906">AX673+BA673</f>
        <v>0</v>
      </c>
      <c r="BE673" s="18">
        <f t="shared" ref="BE673:BE736" si="1907">AY673+BB673</f>
        <v>0</v>
      </c>
      <c r="BF673" s="18">
        <f t="shared" si="1904"/>
        <v>0</v>
      </c>
      <c r="BG673" s="18">
        <f t="shared" si="1904"/>
        <v>0</v>
      </c>
      <c r="BH673" s="18">
        <f t="shared" si="1904"/>
        <v>0</v>
      </c>
      <c r="BI673" s="18">
        <f t="shared" si="1899"/>
        <v>0</v>
      </c>
      <c r="BJ673" s="18">
        <f t="shared" si="1900"/>
        <v>0</v>
      </c>
      <c r="BK673" s="18">
        <f t="shared" si="1901"/>
        <v>0</v>
      </c>
      <c r="BL673" s="18">
        <f t="shared" si="1904"/>
        <v>0</v>
      </c>
      <c r="BM673" s="18">
        <f t="shared" si="1904"/>
        <v>0</v>
      </c>
      <c r="BN673" s="18">
        <f t="shared" si="1904"/>
        <v>0</v>
      </c>
      <c r="BO673" s="18">
        <f t="shared" si="1852"/>
        <v>0</v>
      </c>
      <c r="BP673" s="18">
        <f t="shared" si="1853"/>
        <v>0</v>
      </c>
      <c r="BQ673" s="18">
        <f t="shared" si="1854"/>
        <v>0</v>
      </c>
      <c r="BR673" s="18">
        <f t="shared" si="1904"/>
        <v>0</v>
      </c>
      <c r="BS673" s="18">
        <f t="shared" si="1904"/>
        <v>0</v>
      </c>
      <c r="BT673" s="18">
        <f t="shared" si="1904"/>
        <v>0</v>
      </c>
      <c r="BU673" s="18">
        <f t="shared" si="1855"/>
        <v>0</v>
      </c>
      <c r="BV673" s="18">
        <f t="shared" si="1856"/>
        <v>0</v>
      </c>
      <c r="BW673" s="18">
        <f t="shared" si="1857"/>
        <v>0</v>
      </c>
      <c r="BX673" s="18">
        <f t="shared" si="1904"/>
        <v>0</v>
      </c>
      <c r="BY673" s="18">
        <f t="shared" si="1904"/>
        <v>0</v>
      </c>
      <c r="BZ673" s="18">
        <f t="shared" si="1904"/>
        <v>0</v>
      </c>
      <c r="CA673" s="18">
        <f t="shared" si="1827"/>
        <v>0</v>
      </c>
      <c r="CB673" s="18">
        <f t="shared" si="1828"/>
        <v>0</v>
      </c>
      <c r="CC673" s="18">
        <f t="shared" si="1829"/>
        <v>0</v>
      </c>
      <c r="CD673" s="18">
        <f t="shared" si="1904"/>
        <v>0</v>
      </c>
      <c r="CE673" s="27" t="s">
        <v>1661</v>
      </c>
      <c r="CF673" s="33"/>
    </row>
    <row r="674" spans="1:84" hidden="1" x14ac:dyDescent="0.3">
      <c r="A674" s="19" t="s">
        <v>1297</v>
      </c>
      <c r="B674" s="39">
        <v>620</v>
      </c>
      <c r="C674" s="41" t="s">
        <v>103</v>
      </c>
      <c r="D674" s="41" t="s">
        <v>5</v>
      </c>
      <c r="E674" s="14" t="s">
        <v>544</v>
      </c>
      <c r="F674" s="18"/>
      <c r="G674" s="18"/>
      <c r="H674" s="18"/>
      <c r="I674" s="18"/>
      <c r="J674" s="18"/>
      <c r="K674" s="18"/>
      <c r="L674" s="18">
        <f t="shared" si="1674"/>
        <v>0</v>
      </c>
      <c r="M674" s="18">
        <f t="shared" si="1675"/>
        <v>0</v>
      </c>
      <c r="N674" s="18">
        <f t="shared" si="1676"/>
        <v>0</v>
      </c>
      <c r="O674" s="18"/>
      <c r="P674" s="18"/>
      <c r="Q674" s="18"/>
      <c r="R674" s="18"/>
      <c r="S674" s="18"/>
      <c r="T674" s="18">
        <f t="shared" si="1832"/>
        <v>0</v>
      </c>
      <c r="U674" s="18">
        <f t="shared" si="1833"/>
        <v>0</v>
      </c>
      <c r="V674" s="18">
        <f t="shared" si="1834"/>
        <v>0</v>
      </c>
      <c r="W674" s="18"/>
      <c r="X674" s="18"/>
      <c r="Y674" s="18"/>
      <c r="Z674" s="18"/>
      <c r="AA674" s="18"/>
      <c r="AB674" s="18"/>
      <c r="AC674" s="18">
        <f t="shared" si="1849"/>
        <v>0</v>
      </c>
      <c r="AD674" s="18">
        <f t="shared" si="1850"/>
        <v>0</v>
      </c>
      <c r="AE674" s="18">
        <f t="shared" si="1851"/>
        <v>0</v>
      </c>
      <c r="AF674" s="18"/>
      <c r="AG674" s="18"/>
      <c r="AH674" s="18"/>
      <c r="AI674" s="18">
        <f t="shared" si="1817"/>
        <v>0</v>
      </c>
      <c r="AJ674" s="18">
        <f t="shared" si="1818"/>
        <v>0</v>
      </c>
      <c r="AK674" s="18">
        <f t="shared" si="1819"/>
        <v>0</v>
      </c>
      <c r="AL674" s="18"/>
      <c r="AM674" s="18">
        <f t="shared" si="1820"/>
        <v>0</v>
      </c>
      <c r="AN674" s="18"/>
      <c r="AO674" s="18"/>
      <c r="AP674" s="18"/>
      <c r="AQ674" s="18">
        <f t="shared" si="1821"/>
        <v>0</v>
      </c>
      <c r="AR674" s="18">
        <f t="shared" si="1822"/>
        <v>0</v>
      </c>
      <c r="AS674" s="18">
        <f t="shared" si="1823"/>
        <v>0</v>
      </c>
      <c r="AT674" s="18"/>
      <c r="AU674" s="18"/>
      <c r="AV674" s="18"/>
      <c r="AW674" s="18">
        <f t="shared" si="1824"/>
        <v>0</v>
      </c>
      <c r="AX674" s="18">
        <f t="shared" si="1825"/>
        <v>0</v>
      </c>
      <c r="AY674" s="18">
        <f t="shared" si="1826"/>
        <v>0</v>
      </c>
      <c r="AZ674" s="18"/>
      <c r="BA674" s="18"/>
      <c r="BB674" s="18"/>
      <c r="BC674" s="18">
        <f t="shared" si="1905"/>
        <v>0</v>
      </c>
      <c r="BD674" s="18">
        <f t="shared" si="1906"/>
        <v>0</v>
      </c>
      <c r="BE674" s="18">
        <f t="shared" si="1907"/>
        <v>0</v>
      </c>
      <c r="BF674" s="18"/>
      <c r="BG674" s="18"/>
      <c r="BH674" s="18"/>
      <c r="BI674" s="18">
        <f t="shared" si="1899"/>
        <v>0</v>
      </c>
      <c r="BJ674" s="18">
        <f t="shared" si="1900"/>
        <v>0</v>
      </c>
      <c r="BK674" s="18">
        <f t="shared" si="1901"/>
        <v>0</v>
      </c>
      <c r="BL674" s="18"/>
      <c r="BM674" s="18"/>
      <c r="BN674" s="18"/>
      <c r="BO674" s="18">
        <f t="shared" si="1852"/>
        <v>0</v>
      </c>
      <c r="BP674" s="18">
        <f t="shared" si="1853"/>
        <v>0</v>
      </c>
      <c r="BQ674" s="18">
        <f t="shared" si="1854"/>
        <v>0</v>
      </c>
      <c r="BR674" s="18"/>
      <c r="BS674" s="18"/>
      <c r="BT674" s="18"/>
      <c r="BU674" s="18">
        <f t="shared" si="1855"/>
        <v>0</v>
      </c>
      <c r="BV674" s="18">
        <f t="shared" si="1856"/>
        <v>0</v>
      </c>
      <c r="BW674" s="18">
        <f t="shared" si="1857"/>
        <v>0</v>
      </c>
      <c r="BX674" s="18"/>
      <c r="BY674" s="18"/>
      <c r="BZ674" s="18"/>
      <c r="CA674" s="18">
        <f t="shared" si="1827"/>
        <v>0</v>
      </c>
      <c r="CB674" s="18">
        <f t="shared" si="1828"/>
        <v>0</v>
      </c>
      <c r="CC674" s="18">
        <f t="shared" si="1829"/>
        <v>0</v>
      </c>
      <c r="CD674" s="18"/>
      <c r="CE674" s="27" t="s">
        <v>1661</v>
      </c>
      <c r="CF674" s="33"/>
    </row>
    <row r="675" spans="1:84" ht="31.2" x14ac:dyDescent="0.3">
      <c r="A675" s="19" t="s">
        <v>1626</v>
      </c>
      <c r="B675" s="39"/>
      <c r="C675" s="41"/>
      <c r="D675" s="41"/>
      <c r="E675" s="14" t="s">
        <v>1613</v>
      </c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>
        <f>AZ676</f>
        <v>477.93099999999998</v>
      </c>
      <c r="BA675" s="18">
        <f t="shared" ref="BA675:CD675" si="1908">BA676</f>
        <v>0</v>
      </c>
      <c r="BB675" s="18">
        <f t="shared" si="1908"/>
        <v>0</v>
      </c>
      <c r="BC675" s="18">
        <f t="shared" si="1905"/>
        <v>477.93099999999998</v>
      </c>
      <c r="BD675" s="18">
        <f t="shared" si="1906"/>
        <v>0</v>
      </c>
      <c r="BE675" s="18">
        <f t="shared" si="1907"/>
        <v>0</v>
      </c>
      <c r="BF675" s="18">
        <f t="shared" si="1908"/>
        <v>0</v>
      </c>
      <c r="BG675" s="18">
        <f t="shared" si="1908"/>
        <v>0</v>
      </c>
      <c r="BH675" s="18">
        <f t="shared" si="1908"/>
        <v>0</v>
      </c>
      <c r="BI675" s="18">
        <f t="shared" si="1899"/>
        <v>477.93099999999998</v>
      </c>
      <c r="BJ675" s="18">
        <f t="shared" si="1900"/>
        <v>0</v>
      </c>
      <c r="BK675" s="18">
        <f t="shared" si="1901"/>
        <v>0</v>
      </c>
      <c r="BL675" s="18">
        <f t="shared" si="1908"/>
        <v>0</v>
      </c>
      <c r="BM675" s="18">
        <f t="shared" si="1908"/>
        <v>0</v>
      </c>
      <c r="BN675" s="18">
        <f t="shared" si="1908"/>
        <v>0</v>
      </c>
      <c r="BO675" s="18">
        <f t="shared" si="1852"/>
        <v>477.93099999999998</v>
      </c>
      <c r="BP675" s="18">
        <f t="shared" si="1853"/>
        <v>0</v>
      </c>
      <c r="BQ675" s="18">
        <f t="shared" si="1854"/>
        <v>0</v>
      </c>
      <c r="BR675" s="18">
        <f t="shared" si="1908"/>
        <v>0</v>
      </c>
      <c r="BS675" s="18">
        <f t="shared" si="1908"/>
        <v>0</v>
      </c>
      <c r="BT675" s="18">
        <f t="shared" si="1908"/>
        <v>0</v>
      </c>
      <c r="BU675" s="18">
        <f t="shared" si="1855"/>
        <v>477.93099999999998</v>
      </c>
      <c r="BV675" s="18">
        <f t="shared" si="1856"/>
        <v>0</v>
      </c>
      <c r="BW675" s="18">
        <f t="shared" si="1857"/>
        <v>0</v>
      </c>
      <c r="BX675" s="18">
        <f t="shared" si="1908"/>
        <v>0</v>
      </c>
      <c r="BY675" s="18">
        <f t="shared" si="1908"/>
        <v>0</v>
      </c>
      <c r="BZ675" s="18">
        <f t="shared" si="1908"/>
        <v>0</v>
      </c>
      <c r="CA675" s="18">
        <f t="shared" si="1827"/>
        <v>477.93099999999998</v>
      </c>
      <c r="CB675" s="18">
        <f t="shared" si="1828"/>
        <v>0</v>
      </c>
      <c r="CC675" s="18">
        <f t="shared" si="1829"/>
        <v>0</v>
      </c>
      <c r="CD675" s="18">
        <f t="shared" si="1908"/>
        <v>0</v>
      </c>
      <c r="CE675" s="27"/>
      <c r="CF675" s="33"/>
    </row>
    <row r="676" spans="1:84" ht="46.8" x14ac:dyDescent="0.3">
      <c r="A676" s="19" t="s">
        <v>1626</v>
      </c>
      <c r="B676" s="39">
        <v>600</v>
      </c>
      <c r="C676" s="41"/>
      <c r="D676" s="41"/>
      <c r="E676" s="14" t="s">
        <v>554</v>
      </c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>
        <f>AZ677+AZ679</f>
        <v>477.93099999999998</v>
      </c>
      <c r="BA676" s="18">
        <f t="shared" ref="BA676:CD676" si="1909">BA677+BA679</f>
        <v>0</v>
      </c>
      <c r="BB676" s="18">
        <f t="shared" si="1909"/>
        <v>0</v>
      </c>
      <c r="BC676" s="18">
        <f t="shared" si="1905"/>
        <v>477.93099999999998</v>
      </c>
      <c r="BD676" s="18">
        <f t="shared" si="1906"/>
        <v>0</v>
      </c>
      <c r="BE676" s="18">
        <f t="shared" si="1907"/>
        <v>0</v>
      </c>
      <c r="BF676" s="18">
        <f t="shared" ref="BF676:BH676" si="1910">BF677+BF679</f>
        <v>0</v>
      </c>
      <c r="BG676" s="18">
        <f t="shared" si="1910"/>
        <v>0</v>
      </c>
      <c r="BH676" s="18">
        <f t="shared" si="1910"/>
        <v>0</v>
      </c>
      <c r="BI676" s="18">
        <f t="shared" si="1899"/>
        <v>477.93099999999998</v>
      </c>
      <c r="BJ676" s="18">
        <f t="shared" si="1900"/>
        <v>0</v>
      </c>
      <c r="BK676" s="18">
        <f t="shared" si="1901"/>
        <v>0</v>
      </c>
      <c r="BL676" s="18">
        <f t="shared" ref="BL676:BN676" si="1911">BL677+BL679</f>
        <v>0</v>
      </c>
      <c r="BM676" s="18">
        <f t="shared" si="1911"/>
        <v>0</v>
      </c>
      <c r="BN676" s="18">
        <f t="shared" si="1911"/>
        <v>0</v>
      </c>
      <c r="BO676" s="18">
        <f t="shared" si="1852"/>
        <v>477.93099999999998</v>
      </c>
      <c r="BP676" s="18">
        <f t="shared" si="1853"/>
        <v>0</v>
      </c>
      <c r="BQ676" s="18">
        <f t="shared" si="1854"/>
        <v>0</v>
      </c>
      <c r="BR676" s="18">
        <f t="shared" ref="BR676:BT676" si="1912">BR677+BR679</f>
        <v>0</v>
      </c>
      <c r="BS676" s="18">
        <f t="shared" si="1912"/>
        <v>0</v>
      </c>
      <c r="BT676" s="18">
        <f t="shared" si="1912"/>
        <v>0</v>
      </c>
      <c r="BU676" s="18">
        <f t="shared" si="1855"/>
        <v>477.93099999999998</v>
      </c>
      <c r="BV676" s="18">
        <f t="shared" si="1856"/>
        <v>0</v>
      </c>
      <c r="BW676" s="18">
        <f t="shared" si="1857"/>
        <v>0</v>
      </c>
      <c r="BX676" s="18">
        <f t="shared" ref="BX676:BZ676" si="1913">BX677+BX679</f>
        <v>0</v>
      </c>
      <c r="BY676" s="18">
        <f t="shared" si="1913"/>
        <v>0</v>
      </c>
      <c r="BZ676" s="18">
        <f t="shared" si="1913"/>
        <v>0</v>
      </c>
      <c r="CA676" s="18">
        <f t="shared" si="1827"/>
        <v>477.93099999999998</v>
      </c>
      <c r="CB676" s="18">
        <f t="shared" si="1828"/>
        <v>0</v>
      </c>
      <c r="CC676" s="18">
        <f t="shared" si="1829"/>
        <v>0</v>
      </c>
      <c r="CD676" s="18">
        <f t="shared" si="1909"/>
        <v>0</v>
      </c>
      <c r="CE676" s="27"/>
      <c r="CF676" s="33"/>
    </row>
    <row r="677" spans="1:84" x14ac:dyDescent="0.3">
      <c r="A677" s="19" t="s">
        <v>1626</v>
      </c>
      <c r="B677" s="39">
        <v>610</v>
      </c>
      <c r="C677" s="41"/>
      <c r="D677" s="41"/>
      <c r="E677" s="14" t="s">
        <v>568</v>
      </c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>
        <f>AZ678</f>
        <v>42.276000000000003</v>
      </c>
      <c r="BA677" s="18">
        <f t="shared" ref="BA677:CD677" si="1914">BA678</f>
        <v>0</v>
      </c>
      <c r="BB677" s="18">
        <f t="shared" si="1914"/>
        <v>0</v>
      </c>
      <c r="BC677" s="18">
        <f t="shared" si="1905"/>
        <v>42.276000000000003</v>
      </c>
      <c r="BD677" s="18">
        <f t="shared" si="1906"/>
        <v>0</v>
      </c>
      <c r="BE677" s="18">
        <f t="shared" si="1907"/>
        <v>0</v>
      </c>
      <c r="BF677" s="18">
        <f t="shared" si="1914"/>
        <v>0</v>
      </c>
      <c r="BG677" s="18">
        <f t="shared" si="1914"/>
        <v>0</v>
      </c>
      <c r="BH677" s="18">
        <f t="shared" si="1914"/>
        <v>0</v>
      </c>
      <c r="BI677" s="18">
        <f t="shared" si="1899"/>
        <v>42.276000000000003</v>
      </c>
      <c r="BJ677" s="18">
        <f t="shared" si="1900"/>
        <v>0</v>
      </c>
      <c r="BK677" s="18">
        <f t="shared" si="1901"/>
        <v>0</v>
      </c>
      <c r="BL677" s="18">
        <f t="shared" si="1914"/>
        <v>0</v>
      </c>
      <c r="BM677" s="18">
        <f t="shared" si="1914"/>
        <v>0</v>
      </c>
      <c r="BN677" s="18">
        <f t="shared" si="1914"/>
        <v>0</v>
      </c>
      <c r="BO677" s="18">
        <f t="shared" si="1852"/>
        <v>42.276000000000003</v>
      </c>
      <c r="BP677" s="18">
        <f t="shared" si="1853"/>
        <v>0</v>
      </c>
      <c r="BQ677" s="18">
        <f t="shared" si="1854"/>
        <v>0</v>
      </c>
      <c r="BR677" s="18">
        <f t="shared" si="1914"/>
        <v>0</v>
      </c>
      <c r="BS677" s="18">
        <f t="shared" si="1914"/>
        <v>0</v>
      </c>
      <c r="BT677" s="18">
        <f t="shared" si="1914"/>
        <v>0</v>
      </c>
      <c r="BU677" s="18">
        <f t="shared" si="1855"/>
        <v>42.276000000000003</v>
      </c>
      <c r="BV677" s="18">
        <f t="shared" si="1856"/>
        <v>0</v>
      </c>
      <c r="BW677" s="18">
        <f t="shared" si="1857"/>
        <v>0</v>
      </c>
      <c r="BX677" s="18">
        <f t="shared" si="1914"/>
        <v>0</v>
      </c>
      <c r="BY677" s="18">
        <f t="shared" si="1914"/>
        <v>0</v>
      </c>
      <c r="BZ677" s="18">
        <f t="shared" si="1914"/>
        <v>0</v>
      </c>
      <c r="CA677" s="18">
        <f t="shared" si="1827"/>
        <v>42.276000000000003</v>
      </c>
      <c r="CB677" s="18">
        <f t="shared" si="1828"/>
        <v>0</v>
      </c>
      <c r="CC677" s="18">
        <f t="shared" si="1829"/>
        <v>0</v>
      </c>
      <c r="CD677" s="18">
        <f t="shared" si="1914"/>
        <v>0</v>
      </c>
      <c r="CE677" s="27"/>
      <c r="CF677" s="33"/>
    </row>
    <row r="678" spans="1:84" x14ac:dyDescent="0.3">
      <c r="A678" s="19" t="s">
        <v>1626</v>
      </c>
      <c r="B678" s="39">
        <v>610</v>
      </c>
      <c r="C678" s="41" t="s">
        <v>103</v>
      </c>
      <c r="D678" s="41" t="s">
        <v>5</v>
      </c>
      <c r="E678" s="14" t="s">
        <v>544</v>
      </c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>
        <v>42.276000000000003</v>
      </c>
      <c r="BA678" s="18"/>
      <c r="BB678" s="18"/>
      <c r="BC678" s="18">
        <f t="shared" si="1905"/>
        <v>42.276000000000003</v>
      </c>
      <c r="BD678" s="18">
        <f t="shared" si="1906"/>
        <v>0</v>
      </c>
      <c r="BE678" s="18">
        <f t="shared" si="1907"/>
        <v>0</v>
      </c>
      <c r="BF678" s="18"/>
      <c r="BG678" s="18"/>
      <c r="BH678" s="18"/>
      <c r="BI678" s="18">
        <f t="shared" si="1899"/>
        <v>42.276000000000003</v>
      </c>
      <c r="BJ678" s="18">
        <f t="shared" si="1900"/>
        <v>0</v>
      </c>
      <c r="BK678" s="18">
        <f t="shared" si="1901"/>
        <v>0</v>
      </c>
      <c r="BL678" s="18"/>
      <c r="BM678" s="18"/>
      <c r="BN678" s="18"/>
      <c r="BO678" s="18">
        <f t="shared" si="1852"/>
        <v>42.276000000000003</v>
      </c>
      <c r="BP678" s="18">
        <f t="shared" si="1853"/>
        <v>0</v>
      </c>
      <c r="BQ678" s="18">
        <f t="shared" si="1854"/>
        <v>0</v>
      </c>
      <c r="BR678" s="18"/>
      <c r="BS678" s="18"/>
      <c r="BT678" s="18"/>
      <c r="BU678" s="18">
        <f t="shared" si="1855"/>
        <v>42.276000000000003</v>
      </c>
      <c r="BV678" s="18">
        <f t="shared" si="1856"/>
        <v>0</v>
      </c>
      <c r="BW678" s="18">
        <f t="shared" si="1857"/>
        <v>0</v>
      </c>
      <c r="BX678" s="18"/>
      <c r="BY678" s="18"/>
      <c r="BZ678" s="18"/>
      <c r="CA678" s="18">
        <f t="shared" si="1827"/>
        <v>42.276000000000003</v>
      </c>
      <c r="CB678" s="18">
        <f t="shared" si="1828"/>
        <v>0</v>
      </c>
      <c r="CC678" s="18">
        <f t="shared" si="1829"/>
        <v>0</v>
      </c>
      <c r="CD678" s="18"/>
      <c r="CE678" s="27"/>
      <c r="CF678" s="33"/>
    </row>
    <row r="679" spans="1:84" x14ac:dyDescent="0.3">
      <c r="A679" s="19" t="s">
        <v>1626</v>
      </c>
      <c r="B679" s="39">
        <v>620</v>
      </c>
      <c r="C679" s="41"/>
      <c r="D679" s="41"/>
      <c r="E679" s="14" t="s">
        <v>569</v>
      </c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>
        <f>AZ680</f>
        <v>435.65499999999997</v>
      </c>
      <c r="BA679" s="18">
        <f t="shared" ref="BA679:CD679" si="1915">BA680</f>
        <v>0</v>
      </c>
      <c r="BB679" s="18">
        <f t="shared" si="1915"/>
        <v>0</v>
      </c>
      <c r="BC679" s="18">
        <f t="shared" si="1905"/>
        <v>435.65499999999997</v>
      </c>
      <c r="BD679" s="18">
        <f t="shared" si="1906"/>
        <v>0</v>
      </c>
      <c r="BE679" s="18">
        <f t="shared" si="1907"/>
        <v>0</v>
      </c>
      <c r="BF679" s="18">
        <f t="shared" si="1915"/>
        <v>0</v>
      </c>
      <c r="BG679" s="18">
        <f t="shared" si="1915"/>
        <v>0</v>
      </c>
      <c r="BH679" s="18">
        <f t="shared" si="1915"/>
        <v>0</v>
      </c>
      <c r="BI679" s="18">
        <f t="shared" si="1899"/>
        <v>435.65499999999997</v>
      </c>
      <c r="BJ679" s="18">
        <f t="shared" si="1900"/>
        <v>0</v>
      </c>
      <c r="BK679" s="18">
        <f t="shared" si="1901"/>
        <v>0</v>
      </c>
      <c r="BL679" s="18">
        <f t="shared" si="1915"/>
        <v>0</v>
      </c>
      <c r="BM679" s="18">
        <f t="shared" si="1915"/>
        <v>0</v>
      </c>
      <c r="BN679" s="18">
        <f t="shared" si="1915"/>
        <v>0</v>
      </c>
      <c r="BO679" s="18">
        <f t="shared" si="1852"/>
        <v>435.65499999999997</v>
      </c>
      <c r="BP679" s="18">
        <f t="shared" si="1853"/>
        <v>0</v>
      </c>
      <c r="BQ679" s="18">
        <f t="shared" si="1854"/>
        <v>0</v>
      </c>
      <c r="BR679" s="18">
        <f t="shared" si="1915"/>
        <v>0</v>
      </c>
      <c r="BS679" s="18">
        <f t="shared" si="1915"/>
        <v>0</v>
      </c>
      <c r="BT679" s="18">
        <f t="shared" si="1915"/>
        <v>0</v>
      </c>
      <c r="BU679" s="18">
        <f t="shared" si="1855"/>
        <v>435.65499999999997</v>
      </c>
      <c r="BV679" s="18">
        <f t="shared" si="1856"/>
        <v>0</v>
      </c>
      <c r="BW679" s="18">
        <f t="shared" si="1857"/>
        <v>0</v>
      </c>
      <c r="BX679" s="18">
        <f t="shared" si="1915"/>
        <v>0</v>
      </c>
      <c r="BY679" s="18">
        <f t="shared" si="1915"/>
        <v>0</v>
      </c>
      <c r="BZ679" s="18">
        <f t="shared" si="1915"/>
        <v>0</v>
      </c>
      <c r="CA679" s="18">
        <f t="shared" si="1827"/>
        <v>435.65499999999997</v>
      </c>
      <c r="CB679" s="18">
        <f t="shared" si="1828"/>
        <v>0</v>
      </c>
      <c r="CC679" s="18">
        <f t="shared" si="1829"/>
        <v>0</v>
      </c>
      <c r="CD679" s="18">
        <f t="shared" si="1915"/>
        <v>0</v>
      </c>
      <c r="CE679" s="27"/>
      <c r="CF679" s="33"/>
    </row>
    <row r="680" spans="1:84" x14ac:dyDescent="0.3">
      <c r="A680" s="19" t="s">
        <v>1626</v>
      </c>
      <c r="B680" s="39">
        <v>620</v>
      </c>
      <c r="C680" s="41" t="s">
        <v>103</v>
      </c>
      <c r="D680" s="41" t="s">
        <v>5</v>
      </c>
      <c r="E680" s="14" t="s">
        <v>544</v>
      </c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>
        <v>435.65499999999997</v>
      </c>
      <c r="BA680" s="18"/>
      <c r="BB680" s="18"/>
      <c r="BC680" s="18">
        <f t="shared" si="1905"/>
        <v>435.65499999999997</v>
      </c>
      <c r="BD680" s="18">
        <f t="shared" si="1906"/>
        <v>0</v>
      </c>
      <c r="BE680" s="18">
        <f t="shared" si="1907"/>
        <v>0</v>
      </c>
      <c r="BF680" s="18"/>
      <c r="BG680" s="18"/>
      <c r="BH680" s="18"/>
      <c r="BI680" s="18">
        <f t="shared" si="1899"/>
        <v>435.65499999999997</v>
      </c>
      <c r="BJ680" s="18">
        <f t="shared" si="1900"/>
        <v>0</v>
      </c>
      <c r="BK680" s="18">
        <f t="shared" si="1901"/>
        <v>0</v>
      </c>
      <c r="BL680" s="18"/>
      <c r="BM680" s="18"/>
      <c r="BN680" s="18"/>
      <c r="BO680" s="18">
        <f t="shared" si="1852"/>
        <v>435.65499999999997</v>
      </c>
      <c r="BP680" s="18">
        <f t="shared" si="1853"/>
        <v>0</v>
      </c>
      <c r="BQ680" s="18">
        <f t="shared" si="1854"/>
        <v>0</v>
      </c>
      <c r="BR680" s="18"/>
      <c r="BS680" s="18"/>
      <c r="BT680" s="18"/>
      <c r="BU680" s="18">
        <f t="shared" si="1855"/>
        <v>435.65499999999997</v>
      </c>
      <c r="BV680" s="18">
        <f t="shared" si="1856"/>
        <v>0</v>
      </c>
      <c r="BW680" s="18">
        <f t="shared" si="1857"/>
        <v>0</v>
      </c>
      <c r="BX680" s="18"/>
      <c r="BY680" s="18"/>
      <c r="BZ680" s="18"/>
      <c r="CA680" s="18">
        <f t="shared" si="1827"/>
        <v>435.65499999999997</v>
      </c>
      <c r="CB680" s="18">
        <f t="shared" si="1828"/>
        <v>0</v>
      </c>
      <c r="CC680" s="18">
        <f t="shared" si="1829"/>
        <v>0</v>
      </c>
      <c r="CD680" s="18"/>
      <c r="CE680" s="27"/>
      <c r="CF680" s="33"/>
    </row>
    <row r="681" spans="1:84" x14ac:dyDescent="0.3">
      <c r="A681" s="41" t="s">
        <v>125</v>
      </c>
      <c r="B681" s="39"/>
      <c r="C681" s="41"/>
      <c r="D681" s="41"/>
      <c r="E681" s="14" t="s">
        <v>644</v>
      </c>
      <c r="F681" s="18">
        <f t="shared" ref="F681:K681" si="1916">F682+F685</f>
        <v>22344.100000000002</v>
      </c>
      <c r="G681" s="18">
        <f t="shared" si="1916"/>
        <v>22344.100000000002</v>
      </c>
      <c r="H681" s="18">
        <f t="shared" si="1916"/>
        <v>22344.100000000002</v>
      </c>
      <c r="I681" s="18">
        <f t="shared" si="1916"/>
        <v>0</v>
      </c>
      <c r="J681" s="18">
        <f t="shared" si="1916"/>
        <v>0</v>
      </c>
      <c r="K681" s="18">
        <f t="shared" si="1916"/>
        <v>0</v>
      </c>
      <c r="L681" s="18">
        <f t="shared" si="1674"/>
        <v>22344.100000000002</v>
      </c>
      <c r="M681" s="18">
        <f t="shared" si="1675"/>
        <v>22344.100000000002</v>
      </c>
      <c r="N681" s="18">
        <f t="shared" si="1676"/>
        <v>22344.100000000002</v>
      </c>
      <c r="O681" s="18">
        <f t="shared" ref="O681:S681" si="1917">O682+O685</f>
        <v>0</v>
      </c>
      <c r="P681" s="18">
        <f t="shared" si="1917"/>
        <v>0</v>
      </c>
      <c r="Q681" s="18">
        <f t="shared" si="1917"/>
        <v>0</v>
      </c>
      <c r="R681" s="18">
        <f t="shared" si="1917"/>
        <v>0</v>
      </c>
      <c r="S681" s="18">
        <f t="shared" si="1917"/>
        <v>0</v>
      </c>
      <c r="T681" s="18">
        <f t="shared" si="1832"/>
        <v>22344.100000000002</v>
      </c>
      <c r="U681" s="18">
        <f t="shared" si="1833"/>
        <v>22344.100000000002</v>
      </c>
      <c r="V681" s="18">
        <f t="shared" si="1834"/>
        <v>22344.100000000002</v>
      </c>
      <c r="W681" s="18">
        <f>W682+W685</f>
        <v>0</v>
      </c>
      <c r="X681" s="18">
        <f t="shared" ref="X681:AB681" si="1918">X682+X685</f>
        <v>0</v>
      </c>
      <c r="Y681" s="18">
        <f t="shared" si="1918"/>
        <v>0</v>
      </c>
      <c r="Z681" s="18">
        <f t="shared" si="1918"/>
        <v>0</v>
      </c>
      <c r="AA681" s="18">
        <f t="shared" si="1918"/>
        <v>0</v>
      </c>
      <c r="AB681" s="18">
        <f t="shared" si="1918"/>
        <v>0</v>
      </c>
      <c r="AC681" s="18">
        <f t="shared" si="1849"/>
        <v>22344.100000000002</v>
      </c>
      <c r="AD681" s="18">
        <f t="shared" si="1850"/>
        <v>22344.100000000002</v>
      </c>
      <c r="AE681" s="18">
        <f t="shared" si="1851"/>
        <v>22344.100000000002</v>
      </c>
      <c r="AF681" s="18">
        <f t="shared" ref="AF681:AH681" si="1919">AF682+AF685</f>
        <v>0</v>
      </c>
      <c r="AG681" s="18">
        <f t="shared" si="1919"/>
        <v>0</v>
      </c>
      <c r="AH681" s="18">
        <f t="shared" si="1919"/>
        <v>0</v>
      </c>
      <c r="AI681" s="18">
        <f t="shared" si="1817"/>
        <v>22344.100000000002</v>
      </c>
      <c r="AJ681" s="18">
        <f t="shared" si="1818"/>
        <v>22344.100000000002</v>
      </c>
      <c r="AK681" s="18">
        <f t="shared" si="1819"/>
        <v>22344.100000000002</v>
      </c>
      <c r="AL681" s="18">
        <f>AL682+AL685</f>
        <v>0</v>
      </c>
      <c r="AM681" s="18">
        <f t="shared" si="1820"/>
        <v>22344.100000000002</v>
      </c>
      <c r="AN681" s="18">
        <f t="shared" ref="AN681:AP681" si="1920">AN682+AN685</f>
        <v>1397.94</v>
      </c>
      <c r="AO681" s="18">
        <f t="shared" si="1920"/>
        <v>0</v>
      </c>
      <c r="AP681" s="18">
        <f t="shared" si="1920"/>
        <v>0</v>
      </c>
      <c r="AQ681" s="18">
        <f t="shared" si="1821"/>
        <v>23742.04</v>
      </c>
      <c r="AR681" s="18">
        <f t="shared" si="1822"/>
        <v>22344.100000000002</v>
      </c>
      <c r="AS681" s="18">
        <f t="shared" si="1823"/>
        <v>22344.100000000002</v>
      </c>
      <c r="AT681" s="18">
        <f>AT682+AT685</f>
        <v>0</v>
      </c>
      <c r="AU681" s="18">
        <f>AU682+AU685</f>
        <v>0</v>
      </c>
      <c r="AV681" s="18">
        <f>AV682+AV685</f>
        <v>0</v>
      </c>
      <c r="AW681" s="18">
        <f t="shared" si="1824"/>
        <v>23742.04</v>
      </c>
      <c r="AX681" s="18">
        <f t="shared" si="1825"/>
        <v>22344.100000000002</v>
      </c>
      <c r="AY681" s="18">
        <f t="shared" si="1826"/>
        <v>22344.100000000002</v>
      </c>
      <c r="AZ681" s="18">
        <f t="shared" ref="AZ681:BB681" si="1921">AZ682+AZ685</f>
        <v>0</v>
      </c>
      <c r="BA681" s="18">
        <f t="shared" si="1921"/>
        <v>0</v>
      </c>
      <c r="BB681" s="18">
        <f t="shared" si="1921"/>
        <v>0</v>
      </c>
      <c r="BC681" s="18">
        <f t="shared" si="1905"/>
        <v>23742.04</v>
      </c>
      <c r="BD681" s="18">
        <f t="shared" si="1906"/>
        <v>22344.100000000002</v>
      </c>
      <c r="BE681" s="18">
        <f t="shared" si="1907"/>
        <v>22344.100000000002</v>
      </c>
      <c r="BF681" s="18">
        <f t="shared" ref="BF681:BH681" si="1922">BF682+BF685</f>
        <v>-6258.9189999999999</v>
      </c>
      <c r="BG681" s="18">
        <f t="shared" si="1922"/>
        <v>0</v>
      </c>
      <c r="BH681" s="18">
        <f t="shared" si="1922"/>
        <v>0</v>
      </c>
      <c r="BI681" s="18">
        <f t="shared" si="1899"/>
        <v>17483.120999999999</v>
      </c>
      <c r="BJ681" s="18">
        <f t="shared" si="1900"/>
        <v>22344.100000000002</v>
      </c>
      <c r="BK681" s="18">
        <f t="shared" si="1901"/>
        <v>22344.100000000002</v>
      </c>
      <c r="BL681" s="18">
        <f>BL682+BL685</f>
        <v>-1949.424</v>
      </c>
      <c r="BM681" s="18">
        <f>BM682+BM685</f>
        <v>0</v>
      </c>
      <c r="BN681" s="18">
        <f>BN682+BN685</f>
        <v>0</v>
      </c>
      <c r="BO681" s="18">
        <f t="shared" si="1852"/>
        <v>15533.697</v>
      </c>
      <c r="BP681" s="18">
        <f t="shared" si="1853"/>
        <v>22344.100000000002</v>
      </c>
      <c r="BQ681" s="18">
        <f t="shared" si="1854"/>
        <v>22344.100000000002</v>
      </c>
      <c r="BR681" s="18">
        <f>BR682+BR685</f>
        <v>0</v>
      </c>
      <c r="BS681" s="18">
        <f>BS682+BS685</f>
        <v>0</v>
      </c>
      <c r="BT681" s="18">
        <f>BT682+BT685</f>
        <v>0</v>
      </c>
      <c r="BU681" s="18">
        <f t="shared" si="1855"/>
        <v>15533.697</v>
      </c>
      <c r="BV681" s="18">
        <f t="shared" si="1856"/>
        <v>22344.100000000002</v>
      </c>
      <c r="BW681" s="18">
        <f t="shared" si="1857"/>
        <v>22344.100000000002</v>
      </c>
      <c r="BX681" s="18">
        <f t="shared" ref="BX681:BZ681" si="1923">BX682+BX685</f>
        <v>-1245.5160000000001</v>
      </c>
      <c r="BY681" s="18">
        <f t="shared" si="1923"/>
        <v>0</v>
      </c>
      <c r="BZ681" s="18">
        <f t="shared" si="1923"/>
        <v>0</v>
      </c>
      <c r="CA681" s="18">
        <f t="shared" si="1827"/>
        <v>14288.181</v>
      </c>
      <c r="CB681" s="18">
        <f t="shared" si="1828"/>
        <v>22344.100000000002</v>
      </c>
      <c r="CC681" s="18">
        <f t="shared" si="1829"/>
        <v>22344.100000000002</v>
      </c>
      <c r="CD681" s="18">
        <f>CD682+CD685</f>
        <v>0</v>
      </c>
      <c r="CE681" s="27"/>
      <c r="CF681" s="33"/>
    </row>
    <row r="682" spans="1:84" ht="31.2" x14ac:dyDescent="0.3">
      <c r="A682" s="41" t="s">
        <v>125</v>
      </c>
      <c r="B682" s="39">
        <v>200</v>
      </c>
      <c r="C682" s="41"/>
      <c r="D682" s="41"/>
      <c r="E682" s="14" t="s">
        <v>551</v>
      </c>
      <c r="F682" s="18">
        <f t="shared" ref="F682:K683" si="1924">F683</f>
        <v>663.9</v>
      </c>
      <c r="G682" s="18">
        <f t="shared" si="1924"/>
        <v>663.9</v>
      </c>
      <c r="H682" s="18">
        <f t="shared" si="1924"/>
        <v>663.9</v>
      </c>
      <c r="I682" s="18">
        <f t="shared" si="1924"/>
        <v>0</v>
      </c>
      <c r="J682" s="18">
        <f t="shared" si="1924"/>
        <v>0</v>
      </c>
      <c r="K682" s="18">
        <f t="shared" si="1924"/>
        <v>0</v>
      </c>
      <c r="L682" s="18">
        <f t="shared" si="1674"/>
        <v>663.9</v>
      </c>
      <c r="M682" s="18">
        <f t="shared" si="1675"/>
        <v>663.9</v>
      </c>
      <c r="N682" s="18">
        <f t="shared" si="1676"/>
        <v>663.9</v>
      </c>
      <c r="O682" s="18">
        <f t="shared" ref="O682:S683" si="1925">O683</f>
        <v>0</v>
      </c>
      <c r="P682" s="18">
        <f t="shared" si="1925"/>
        <v>0</v>
      </c>
      <c r="Q682" s="18">
        <f t="shared" si="1925"/>
        <v>0</v>
      </c>
      <c r="R682" s="18">
        <f t="shared" si="1925"/>
        <v>0</v>
      </c>
      <c r="S682" s="18">
        <f t="shared" si="1925"/>
        <v>0</v>
      </c>
      <c r="T682" s="18">
        <f t="shared" si="1832"/>
        <v>663.9</v>
      </c>
      <c r="U682" s="18">
        <f t="shared" si="1833"/>
        <v>663.9</v>
      </c>
      <c r="V682" s="18">
        <f t="shared" si="1834"/>
        <v>663.9</v>
      </c>
      <c r="W682" s="18">
        <f t="shared" ref="W682:CD683" si="1926">W683</f>
        <v>0</v>
      </c>
      <c r="X682" s="18">
        <f t="shared" si="1926"/>
        <v>0</v>
      </c>
      <c r="Y682" s="18">
        <f t="shared" si="1926"/>
        <v>0</v>
      </c>
      <c r="Z682" s="18">
        <f t="shared" si="1926"/>
        <v>0</v>
      </c>
      <c r="AA682" s="18">
        <f t="shared" si="1926"/>
        <v>0</v>
      </c>
      <c r="AB682" s="18">
        <f t="shared" si="1926"/>
        <v>0</v>
      </c>
      <c r="AC682" s="18">
        <f t="shared" si="1849"/>
        <v>663.9</v>
      </c>
      <c r="AD682" s="18">
        <f t="shared" si="1850"/>
        <v>663.9</v>
      </c>
      <c r="AE682" s="18">
        <f t="shared" si="1851"/>
        <v>663.9</v>
      </c>
      <c r="AF682" s="18">
        <f t="shared" si="1926"/>
        <v>0</v>
      </c>
      <c r="AG682" s="18">
        <f t="shared" si="1926"/>
        <v>0</v>
      </c>
      <c r="AH682" s="18">
        <f t="shared" si="1926"/>
        <v>0</v>
      </c>
      <c r="AI682" s="18">
        <f t="shared" si="1817"/>
        <v>663.9</v>
      </c>
      <c r="AJ682" s="18">
        <f t="shared" si="1818"/>
        <v>663.9</v>
      </c>
      <c r="AK682" s="18">
        <f t="shared" si="1819"/>
        <v>663.9</v>
      </c>
      <c r="AL682" s="18">
        <f t="shared" si="1926"/>
        <v>0</v>
      </c>
      <c r="AM682" s="18">
        <f t="shared" si="1820"/>
        <v>663.9</v>
      </c>
      <c r="AN682" s="18">
        <f t="shared" si="1926"/>
        <v>0</v>
      </c>
      <c r="AO682" s="18">
        <f t="shared" si="1926"/>
        <v>0</v>
      </c>
      <c r="AP682" s="18">
        <f t="shared" si="1926"/>
        <v>0</v>
      </c>
      <c r="AQ682" s="18">
        <f t="shared" si="1821"/>
        <v>663.9</v>
      </c>
      <c r="AR682" s="18">
        <f t="shared" si="1822"/>
        <v>663.9</v>
      </c>
      <c r="AS682" s="18">
        <f t="shared" si="1823"/>
        <v>663.9</v>
      </c>
      <c r="AT682" s="18">
        <f t="shared" si="1926"/>
        <v>0</v>
      </c>
      <c r="AU682" s="18">
        <f t="shared" si="1926"/>
        <v>0</v>
      </c>
      <c r="AV682" s="18">
        <f t="shared" si="1926"/>
        <v>0</v>
      </c>
      <c r="AW682" s="18">
        <f t="shared" si="1824"/>
        <v>663.9</v>
      </c>
      <c r="AX682" s="18">
        <f t="shared" si="1825"/>
        <v>663.9</v>
      </c>
      <c r="AY682" s="18">
        <f t="shared" si="1826"/>
        <v>663.9</v>
      </c>
      <c r="AZ682" s="18">
        <f t="shared" si="1926"/>
        <v>0</v>
      </c>
      <c r="BA682" s="18">
        <f t="shared" si="1926"/>
        <v>0</v>
      </c>
      <c r="BB682" s="18">
        <f t="shared" si="1926"/>
        <v>0</v>
      </c>
      <c r="BC682" s="18">
        <f t="shared" si="1905"/>
        <v>663.9</v>
      </c>
      <c r="BD682" s="18">
        <f t="shared" si="1906"/>
        <v>663.9</v>
      </c>
      <c r="BE682" s="18">
        <f t="shared" si="1907"/>
        <v>663.9</v>
      </c>
      <c r="BF682" s="18">
        <f t="shared" si="1926"/>
        <v>0</v>
      </c>
      <c r="BG682" s="18">
        <f t="shared" si="1926"/>
        <v>0</v>
      </c>
      <c r="BH682" s="18">
        <f t="shared" si="1926"/>
        <v>0</v>
      </c>
      <c r="BI682" s="18">
        <f t="shared" si="1899"/>
        <v>663.9</v>
      </c>
      <c r="BJ682" s="18">
        <f t="shared" si="1900"/>
        <v>663.9</v>
      </c>
      <c r="BK682" s="18">
        <f t="shared" si="1901"/>
        <v>663.9</v>
      </c>
      <c r="BL682" s="18">
        <f t="shared" si="1926"/>
        <v>-154.17500000000001</v>
      </c>
      <c r="BM682" s="18">
        <f t="shared" si="1926"/>
        <v>0</v>
      </c>
      <c r="BN682" s="18">
        <f t="shared" si="1926"/>
        <v>0</v>
      </c>
      <c r="BO682" s="18">
        <f t="shared" si="1852"/>
        <v>509.72499999999997</v>
      </c>
      <c r="BP682" s="18">
        <f t="shared" si="1853"/>
        <v>663.9</v>
      </c>
      <c r="BQ682" s="18">
        <f t="shared" si="1854"/>
        <v>663.9</v>
      </c>
      <c r="BR682" s="18">
        <f t="shared" si="1926"/>
        <v>0</v>
      </c>
      <c r="BS682" s="18">
        <f t="shared" si="1926"/>
        <v>0</v>
      </c>
      <c r="BT682" s="18">
        <f t="shared" si="1926"/>
        <v>0</v>
      </c>
      <c r="BU682" s="18">
        <f t="shared" si="1855"/>
        <v>509.72499999999997</v>
      </c>
      <c r="BV682" s="18">
        <f t="shared" si="1856"/>
        <v>663.9</v>
      </c>
      <c r="BW682" s="18">
        <f t="shared" si="1857"/>
        <v>663.9</v>
      </c>
      <c r="BX682" s="18">
        <f t="shared" si="1926"/>
        <v>0</v>
      </c>
      <c r="BY682" s="18">
        <f t="shared" si="1926"/>
        <v>0</v>
      </c>
      <c r="BZ682" s="18">
        <f t="shared" si="1926"/>
        <v>0</v>
      </c>
      <c r="CA682" s="18">
        <f t="shared" si="1827"/>
        <v>509.72499999999997</v>
      </c>
      <c r="CB682" s="18">
        <f t="shared" si="1828"/>
        <v>663.9</v>
      </c>
      <c r="CC682" s="18">
        <f t="shared" si="1829"/>
        <v>663.9</v>
      </c>
      <c r="CD682" s="18">
        <f t="shared" si="1926"/>
        <v>0</v>
      </c>
      <c r="CE682" s="27"/>
      <c r="CF682" s="33"/>
    </row>
    <row r="683" spans="1:84" ht="46.8" x14ac:dyDescent="0.3">
      <c r="A683" s="41" t="s">
        <v>125</v>
      </c>
      <c r="B683" s="39">
        <v>240</v>
      </c>
      <c r="C683" s="41"/>
      <c r="D683" s="41"/>
      <c r="E683" s="14" t="s">
        <v>559</v>
      </c>
      <c r="F683" s="18">
        <f t="shared" si="1924"/>
        <v>663.9</v>
      </c>
      <c r="G683" s="18">
        <f t="shared" si="1924"/>
        <v>663.9</v>
      </c>
      <c r="H683" s="18">
        <f t="shared" si="1924"/>
        <v>663.9</v>
      </c>
      <c r="I683" s="18">
        <f t="shared" si="1924"/>
        <v>0</v>
      </c>
      <c r="J683" s="18">
        <f t="shared" si="1924"/>
        <v>0</v>
      </c>
      <c r="K683" s="18">
        <f t="shared" si="1924"/>
        <v>0</v>
      </c>
      <c r="L683" s="18">
        <f t="shared" si="1674"/>
        <v>663.9</v>
      </c>
      <c r="M683" s="18">
        <f t="shared" si="1675"/>
        <v>663.9</v>
      </c>
      <c r="N683" s="18">
        <f t="shared" si="1676"/>
        <v>663.9</v>
      </c>
      <c r="O683" s="18">
        <f t="shared" si="1925"/>
        <v>0</v>
      </c>
      <c r="P683" s="18">
        <f t="shared" si="1925"/>
        <v>0</v>
      </c>
      <c r="Q683" s="18">
        <f t="shared" si="1925"/>
        <v>0</v>
      </c>
      <c r="R683" s="18">
        <f t="shared" si="1925"/>
        <v>0</v>
      </c>
      <c r="S683" s="18">
        <f t="shared" si="1925"/>
        <v>0</v>
      </c>
      <c r="T683" s="18">
        <f t="shared" si="1832"/>
        <v>663.9</v>
      </c>
      <c r="U683" s="18">
        <f t="shared" si="1833"/>
        <v>663.9</v>
      </c>
      <c r="V683" s="18">
        <f t="shared" si="1834"/>
        <v>663.9</v>
      </c>
      <c r="W683" s="18">
        <f t="shared" si="1926"/>
        <v>0</v>
      </c>
      <c r="X683" s="18">
        <f t="shared" si="1926"/>
        <v>0</v>
      </c>
      <c r="Y683" s="18">
        <f t="shared" si="1926"/>
        <v>0</v>
      </c>
      <c r="Z683" s="18">
        <f t="shared" si="1926"/>
        <v>0</v>
      </c>
      <c r="AA683" s="18">
        <f t="shared" si="1926"/>
        <v>0</v>
      </c>
      <c r="AB683" s="18">
        <f t="shared" si="1926"/>
        <v>0</v>
      </c>
      <c r="AC683" s="18">
        <f t="shared" si="1849"/>
        <v>663.9</v>
      </c>
      <c r="AD683" s="18">
        <f t="shared" si="1850"/>
        <v>663.9</v>
      </c>
      <c r="AE683" s="18">
        <f t="shared" si="1851"/>
        <v>663.9</v>
      </c>
      <c r="AF683" s="18">
        <f t="shared" si="1926"/>
        <v>0</v>
      </c>
      <c r="AG683" s="18">
        <f t="shared" si="1926"/>
        <v>0</v>
      </c>
      <c r="AH683" s="18">
        <f t="shared" si="1926"/>
        <v>0</v>
      </c>
      <c r="AI683" s="18">
        <f t="shared" si="1817"/>
        <v>663.9</v>
      </c>
      <c r="AJ683" s="18">
        <f t="shared" si="1818"/>
        <v>663.9</v>
      </c>
      <c r="AK683" s="18">
        <f t="shared" si="1819"/>
        <v>663.9</v>
      </c>
      <c r="AL683" s="18">
        <f t="shared" si="1926"/>
        <v>0</v>
      </c>
      <c r="AM683" s="18">
        <f t="shared" si="1820"/>
        <v>663.9</v>
      </c>
      <c r="AN683" s="18">
        <f t="shared" si="1926"/>
        <v>0</v>
      </c>
      <c r="AO683" s="18">
        <f t="shared" si="1926"/>
        <v>0</v>
      </c>
      <c r="AP683" s="18">
        <f t="shared" si="1926"/>
        <v>0</v>
      </c>
      <c r="AQ683" s="18">
        <f t="shared" si="1821"/>
        <v>663.9</v>
      </c>
      <c r="AR683" s="18">
        <f t="shared" si="1822"/>
        <v>663.9</v>
      </c>
      <c r="AS683" s="18">
        <f t="shared" si="1823"/>
        <v>663.9</v>
      </c>
      <c r="AT683" s="18">
        <f t="shared" si="1926"/>
        <v>0</v>
      </c>
      <c r="AU683" s="18">
        <f t="shared" si="1926"/>
        <v>0</v>
      </c>
      <c r="AV683" s="18">
        <f t="shared" si="1926"/>
        <v>0</v>
      </c>
      <c r="AW683" s="18">
        <f t="shared" si="1824"/>
        <v>663.9</v>
      </c>
      <c r="AX683" s="18">
        <f t="shared" si="1825"/>
        <v>663.9</v>
      </c>
      <c r="AY683" s="18">
        <f t="shared" si="1826"/>
        <v>663.9</v>
      </c>
      <c r="AZ683" s="18">
        <f t="shared" si="1926"/>
        <v>0</v>
      </c>
      <c r="BA683" s="18">
        <f t="shared" si="1926"/>
        <v>0</v>
      </c>
      <c r="BB683" s="18">
        <f t="shared" si="1926"/>
        <v>0</v>
      </c>
      <c r="BC683" s="18">
        <f t="shared" si="1905"/>
        <v>663.9</v>
      </c>
      <c r="BD683" s="18">
        <f t="shared" si="1906"/>
        <v>663.9</v>
      </c>
      <c r="BE683" s="18">
        <f t="shared" si="1907"/>
        <v>663.9</v>
      </c>
      <c r="BF683" s="18">
        <f t="shared" si="1926"/>
        <v>0</v>
      </c>
      <c r="BG683" s="18">
        <f t="shared" si="1926"/>
        <v>0</v>
      </c>
      <c r="BH683" s="18">
        <f t="shared" si="1926"/>
        <v>0</v>
      </c>
      <c r="BI683" s="18">
        <f t="shared" si="1899"/>
        <v>663.9</v>
      </c>
      <c r="BJ683" s="18">
        <f t="shared" si="1900"/>
        <v>663.9</v>
      </c>
      <c r="BK683" s="18">
        <f t="shared" si="1901"/>
        <v>663.9</v>
      </c>
      <c r="BL683" s="18">
        <f t="shared" si="1926"/>
        <v>-154.17500000000001</v>
      </c>
      <c r="BM683" s="18">
        <f t="shared" si="1926"/>
        <v>0</v>
      </c>
      <c r="BN683" s="18">
        <f t="shared" si="1926"/>
        <v>0</v>
      </c>
      <c r="BO683" s="18">
        <f t="shared" si="1852"/>
        <v>509.72499999999997</v>
      </c>
      <c r="BP683" s="18">
        <f t="shared" si="1853"/>
        <v>663.9</v>
      </c>
      <c r="BQ683" s="18">
        <f t="shared" si="1854"/>
        <v>663.9</v>
      </c>
      <c r="BR683" s="18">
        <f t="shared" si="1926"/>
        <v>0</v>
      </c>
      <c r="BS683" s="18">
        <f t="shared" si="1926"/>
        <v>0</v>
      </c>
      <c r="BT683" s="18">
        <f t="shared" si="1926"/>
        <v>0</v>
      </c>
      <c r="BU683" s="18">
        <f t="shared" si="1855"/>
        <v>509.72499999999997</v>
      </c>
      <c r="BV683" s="18">
        <f t="shared" si="1856"/>
        <v>663.9</v>
      </c>
      <c r="BW683" s="18">
        <f t="shared" si="1857"/>
        <v>663.9</v>
      </c>
      <c r="BX683" s="18">
        <f t="shared" si="1926"/>
        <v>0</v>
      </c>
      <c r="BY683" s="18">
        <f t="shared" si="1926"/>
        <v>0</v>
      </c>
      <c r="BZ683" s="18">
        <f t="shared" si="1926"/>
        <v>0</v>
      </c>
      <c r="CA683" s="18">
        <f t="shared" si="1827"/>
        <v>509.72499999999997</v>
      </c>
      <c r="CB683" s="18">
        <f t="shared" si="1828"/>
        <v>663.9</v>
      </c>
      <c r="CC683" s="18">
        <f t="shared" si="1829"/>
        <v>663.9</v>
      </c>
      <c r="CD683" s="18">
        <f t="shared" si="1926"/>
        <v>0</v>
      </c>
      <c r="CE683" s="27"/>
      <c r="CF683" s="33"/>
    </row>
    <row r="684" spans="1:84" x14ac:dyDescent="0.3">
      <c r="A684" s="41" t="s">
        <v>125</v>
      </c>
      <c r="B684" s="39">
        <v>240</v>
      </c>
      <c r="C684" s="41" t="s">
        <v>103</v>
      </c>
      <c r="D684" s="41" t="s">
        <v>110</v>
      </c>
      <c r="E684" s="14" t="s">
        <v>545</v>
      </c>
      <c r="F684" s="18">
        <v>663.9</v>
      </c>
      <c r="G684" s="18">
        <v>663.9</v>
      </c>
      <c r="H684" s="18">
        <v>663.9</v>
      </c>
      <c r="I684" s="18"/>
      <c r="J684" s="18"/>
      <c r="K684" s="18"/>
      <c r="L684" s="18">
        <f t="shared" ref="L684:L747" si="1927">F684+I684</f>
        <v>663.9</v>
      </c>
      <c r="M684" s="18">
        <f t="shared" ref="M684:M747" si="1928">G684+J684</f>
        <v>663.9</v>
      </c>
      <c r="N684" s="18">
        <f t="shared" ref="N684:N747" si="1929">H684+K684</f>
        <v>663.9</v>
      </c>
      <c r="O684" s="18"/>
      <c r="P684" s="18"/>
      <c r="Q684" s="18"/>
      <c r="R684" s="18"/>
      <c r="S684" s="18"/>
      <c r="T684" s="18">
        <f t="shared" si="1832"/>
        <v>663.9</v>
      </c>
      <c r="U684" s="18">
        <f t="shared" si="1833"/>
        <v>663.9</v>
      </c>
      <c r="V684" s="18">
        <f t="shared" si="1834"/>
        <v>663.9</v>
      </c>
      <c r="W684" s="18"/>
      <c r="X684" s="18"/>
      <c r="Y684" s="18"/>
      <c r="Z684" s="18"/>
      <c r="AA684" s="18"/>
      <c r="AB684" s="18"/>
      <c r="AC684" s="18">
        <f t="shared" si="1849"/>
        <v>663.9</v>
      </c>
      <c r="AD684" s="18">
        <f t="shared" si="1850"/>
        <v>663.9</v>
      </c>
      <c r="AE684" s="18">
        <f t="shared" si="1851"/>
        <v>663.9</v>
      </c>
      <c r="AF684" s="18"/>
      <c r="AG684" s="18"/>
      <c r="AH684" s="18"/>
      <c r="AI684" s="18">
        <f t="shared" si="1817"/>
        <v>663.9</v>
      </c>
      <c r="AJ684" s="18">
        <f t="shared" si="1818"/>
        <v>663.9</v>
      </c>
      <c r="AK684" s="18">
        <f t="shared" si="1819"/>
        <v>663.9</v>
      </c>
      <c r="AL684" s="18"/>
      <c r="AM684" s="18">
        <f t="shared" si="1820"/>
        <v>663.9</v>
      </c>
      <c r="AN684" s="18"/>
      <c r="AO684" s="18"/>
      <c r="AP684" s="18"/>
      <c r="AQ684" s="18">
        <f t="shared" si="1821"/>
        <v>663.9</v>
      </c>
      <c r="AR684" s="18">
        <f t="shared" si="1822"/>
        <v>663.9</v>
      </c>
      <c r="AS684" s="18">
        <f t="shared" si="1823"/>
        <v>663.9</v>
      </c>
      <c r="AT684" s="18"/>
      <c r="AU684" s="18"/>
      <c r="AV684" s="18"/>
      <c r="AW684" s="18">
        <f t="shared" si="1824"/>
        <v>663.9</v>
      </c>
      <c r="AX684" s="18">
        <f t="shared" si="1825"/>
        <v>663.9</v>
      </c>
      <c r="AY684" s="18">
        <f t="shared" si="1826"/>
        <v>663.9</v>
      </c>
      <c r="AZ684" s="18"/>
      <c r="BA684" s="18"/>
      <c r="BB684" s="18"/>
      <c r="BC684" s="18">
        <f t="shared" si="1905"/>
        <v>663.9</v>
      </c>
      <c r="BD684" s="18">
        <f t="shared" si="1906"/>
        <v>663.9</v>
      </c>
      <c r="BE684" s="18">
        <f t="shared" si="1907"/>
        <v>663.9</v>
      </c>
      <c r="BF684" s="18"/>
      <c r="BG684" s="18"/>
      <c r="BH684" s="18"/>
      <c r="BI684" s="18">
        <f t="shared" si="1899"/>
        <v>663.9</v>
      </c>
      <c r="BJ684" s="18">
        <f t="shared" si="1900"/>
        <v>663.9</v>
      </c>
      <c r="BK684" s="18">
        <f t="shared" si="1901"/>
        <v>663.9</v>
      </c>
      <c r="BL684" s="18">
        <v>-154.17500000000001</v>
      </c>
      <c r="BM684" s="18"/>
      <c r="BN684" s="18"/>
      <c r="BO684" s="18">
        <f t="shared" si="1852"/>
        <v>509.72499999999997</v>
      </c>
      <c r="BP684" s="18">
        <f t="shared" si="1853"/>
        <v>663.9</v>
      </c>
      <c r="BQ684" s="18">
        <f t="shared" si="1854"/>
        <v>663.9</v>
      </c>
      <c r="BR684" s="18"/>
      <c r="BS684" s="18"/>
      <c r="BT684" s="18"/>
      <c r="BU684" s="18">
        <f t="shared" si="1855"/>
        <v>509.72499999999997</v>
      </c>
      <c r="BV684" s="18">
        <f t="shared" si="1856"/>
        <v>663.9</v>
      </c>
      <c r="BW684" s="18">
        <f t="shared" si="1857"/>
        <v>663.9</v>
      </c>
      <c r="BX684" s="18"/>
      <c r="BY684" s="18"/>
      <c r="BZ684" s="18"/>
      <c r="CA684" s="18">
        <f t="shared" si="1827"/>
        <v>509.72499999999997</v>
      </c>
      <c r="CB684" s="18">
        <f t="shared" si="1828"/>
        <v>663.9</v>
      </c>
      <c r="CC684" s="18">
        <f t="shared" si="1829"/>
        <v>663.9</v>
      </c>
      <c r="CD684" s="18"/>
      <c r="CE684" s="27"/>
      <c r="CF684" s="33"/>
    </row>
    <row r="685" spans="1:84" ht="46.8" x14ac:dyDescent="0.3">
      <c r="A685" s="41" t="s">
        <v>125</v>
      </c>
      <c r="B685" s="39">
        <v>600</v>
      </c>
      <c r="C685" s="41"/>
      <c r="D685" s="41"/>
      <c r="E685" s="14" t="s">
        <v>554</v>
      </c>
      <c r="F685" s="18">
        <f t="shared" ref="F685:K685" si="1930">F686+F688</f>
        <v>21680.2</v>
      </c>
      <c r="G685" s="18">
        <f t="shared" si="1930"/>
        <v>21680.2</v>
      </c>
      <c r="H685" s="18">
        <f t="shared" si="1930"/>
        <v>21680.2</v>
      </c>
      <c r="I685" s="18">
        <f t="shared" si="1930"/>
        <v>0</v>
      </c>
      <c r="J685" s="18">
        <f t="shared" si="1930"/>
        <v>0</v>
      </c>
      <c r="K685" s="18">
        <f t="shared" si="1930"/>
        <v>0</v>
      </c>
      <c r="L685" s="18">
        <f t="shared" si="1927"/>
        <v>21680.2</v>
      </c>
      <c r="M685" s="18">
        <f t="shared" si="1928"/>
        <v>21680.2</v>
      </c>
      <c r="N685" s="18">
        <f t="shared" si="1929"/>
        <v>21680.2</v>
      </c>
      <c r="O685" s="18">
        <f t="shared" ref="O685:S685" si="1931">O686+O688</f>
        <v>0</v>
      </c>
      <c r="P685" s="18">
        <f t="shared" si="1931"/>
        <v>0</v>
      </c>
      <c r="Q685" s="18">
        <f t="shared" si="1931"/>
        <v>0</v>
      </c>
      <c r="R685" s="18">
        <f t="shared" si="1931"/>
        <v>0</v>
      </c>
      <c r="S685" s="18">
        <f t="shared" si="1931"/>
        <v>0</v>
      </c>
      <c r="T685" s="18">
        <f t="shared" si="1832"/>
        <v>21680.2</v>
      </c>
      <c r="U685" s="18">
        <f t="shared" si="1833"/>
        <v>21680.2</v>
      </c>
      <c r="V685" s="18">
        <f t="shared" si="1834"/>
        <v>21680.2</v>
      </c>
      <c r="W685" s="18">
        <f>W686+W688</f>
        <v>0</v>
      </c>
      <c r="X685" s="18">
        <f t="shared" ref="X685:AB685" si="1932">X686+X688</f>
        <v>0</v>
      </c>
      <c r="Y685" s="18">
        <f t="shared" si="1932"/>
        <v>0</v>
      </c>
      <c r="Z685" s="18">
        <f t="shared" si="1932"/>
        <v>0</v>
      </c>
      <c r="AA685" s="18">
        <f t="shared" si="1932"/>
        <v>0</v>
      </c>
      <c r="AB685" s="18">
        <f t="shared" si="1932"/>
        <v>0</v>
      </c>
      <c r="AC685" s="18">
        <f t="shared" si="1849"/>
        <v>21680.2</v>
      </c>
      <c r="AD685" s="18">
        <f t="shared" si="1850"/>
        <v>21680.2</v>
      </c>
      <c r="AE685" s="18">
        <f t="shared" si="1851"/>
        <v>21680.2</v>
      </c>
      <c r="AF685" s="18">
        <f t="shared" ref="AF685:AH685" si="1933">AF686+AF688</f>
        <v>0</v>
      </c>
      <c r="AG685" s="18">
        <f t="shared" si="1933"/>
        <v>0</v>
      </c>
      <c r="AH685" s="18">
        <f t="shared" si="1933"/>
        <v>0</v>
      </c>
      <c r="AI685" s="18">
        <f t="shared" si="1817"/>
        <v>21680.2</v>
      </c>
      <c r="AJ685" s="18">
        <f t="shared" si="1818"/>
        <v>21680.2</v>
      </c>
      <c r="AK685" s="18">
        <f t="shared" si="1819"/>
        <v>21680.2</v>
      </c>
      <c r="AL685" s="18">
        <f>AL686+AL688</f>
        <v>0</v>
      </c>
      <c r="AM685" s="18">
        <f t="shared" si="1820"/>
        <v>21680.2</v>
      </c>
      <c r="AN685" s="18">
        <f t="shared" ref="AN685:AP685" si="1934">AN686+AN688</f>
        <v>1397.94</v>
      </c>
      <c r="AO685" s="18">
        <f t="shared" si="1934"/>
        <v>0</v>
      </c>
      <c r="AP685" s="18">
        <f t="shared" si="1934"/>
        <v>0</v>
      </c>
      <c r="AQ685" s="18">
        <f t="shared" si="1821"/>
        <v>23078.14</v>
      </c>
      <c r="AR685" s="18">
        <f t="shared" si="1822"/>
        <v>21680.2</v>
      </c>
      <c r="AS685" s="18">
        <f t="shared" si="1823"/>
        <v>21680.2</v>
      </c>
      <c r="AT685" s="18">
        <f>AT686+AT688</f>
        <v>0</v>
      </c>
      <c r="AU685" s="18">
        <f>AU686+AU688</f>
        <v>0</v>
      </c>
      <c r="AV685" s="18">
        <f>AV686+AV688</f>
        <v>0</v>
      </c>
      <c r="AW685" s="18">
        <f t="shared" si="1824"/>
        <v>23078.14</v>
      </c>
      <c r="AX685" s="18">
        <f t="shared" si="1825"/>
        <v>21680.2</v>
      </c>
      <c r="AY685" s="18">
        <f t="shared" si="1826"/>
        <v>21680.2</v>
      </c>
      <c r="AZ685" s="18">
        <f t="shared" ref="AZ685:BB685" si="1935">AZ686+AZ688</f>
        <v>0</v>
      </c>
      <c r="BA685" s="18">
        <f t="shared" si="1935"/>
        <v>0</v>
      </c>
      <c r="BB685" s="18">
        <f t="shared" si="1935"/>
        <v>0</v>
      </c>
      <c r="BC685" s="18">
        <f t="shared" si="1905"/>
        <v>23078.14</v>
      </c>
      <c r="BD685" s="18">
        <f t="shared" si="1906"/>
        <v>21680.2</v>
      </c>
      <c r="BE685" s="18">
        <f t="shared" si="1907"/>
        <v>21680.2</v>
      </c>
      <c r="BF685" s="18">
        <f t="shared" ref="BF685:BH685" si="1936">BF686+BF688</f>
        <v>-6258.9189999999999</v>
      </c>
      <c r="BG685" s="18">
        <f t="shared" si="1936"/>
        <v>0</v>
      </c>
      <c r="BH685" s="18">
        <f t="shared" si="1936"/>
        <v>0</v>
      </c>
      <c r="BI685" s="18">
        <f t="shared" si="1899"/>
        <v>16819.220999999998</v>
      </c>
      <c r="BJ685" s="18">
        <f t="shared" si="1900"/>
        <v>21680.2</v>
      </c>
      <c r="BK685" s="18">
        <f t="shared" si="1901"/>
        <v>21680.2</v>
      </c>
      <c r="BL685" s="18">
        <f>BL686+BL688</f>
        <v>-1795.249</v>
      </c>
      <c r="BM685" s="18">
        <f>BM686+BM688</f>
        <v>0</v>
      </c>
      <c r="BN685" s="18">
        <f>BN686+BN688</f>
        <v>0</v>
      </c>
      <c r="BO685" s="18">
        <f t="shared" si="1852"/>
        <v>15023.971999999998</v>
      </c>
      <c r="BP685" s="18">
        <f t="shared" si="1853"/>
        <v>21680.2</v>
      </c>
      <c r="BQ685" s="18">
        <f t="shared" si="1854"/>
        <v>21680.2</v>
      </c>
      <c r="BR685" s="18">
        <f>BR686+BR688</f>
        <v>0</v>
      </c>
      <c r="BS685" s="18">
        <f>BS686+BS688</f>
        <v>0</v>
      </c>
      <c r="BT685" s="18">
        <f>BT686+BT688</f>
        <v>0</v>
      </c>
      <c r="BU685" s="18">
        <f t="shared" si="1855"/>
        <v>15023.971999999998</v>
      </c>
      <c r="BV685" s="18">
        <f t="shared" si="1856"/>
        <v>21680.2</v>
      </c>
      <c r="BW685" s="18">
        <f t="shared" si="1857"/>
        <v>21680.2</v>
      </c>
      <c r="BX685" s="18">
        <f t="shared" ref="BX685:BZ685" si="1937">BX686+BX688</f>
        <v>-1245.5160000000001</v>
      </c>
      <c r="BY685" s="18">
        <f t="shared" si="1937"/>
        <v>0</v>
      </c>
      <c r="BZ685" s="18">
        <f t="shared" si="1937"/>
        <v>0</v>
      </c>
      <c r="CA685" s="18">
        <f t="shared" si="1827"/>
        <v>13778.455999999998</v>
      </c>
      <c r="CB685" s="18">
        <f t="shared" si="1828"/>
        <v>21680.2</v>
      </c>
      <c r="CC685" s="18">
        <f t="shared" si="1829"/>
        <v>21680.2</v>
      </c>
      <c r="CD685" s="18">
        <f>CD686+CD688</f>
        <v>0</v>
      </c>
      <c r="CE685" s="27"/>
      <c r="CF685" s="33"/>
    </row>
    <row r="686" spans="1:84" x14ac:dyDescent="0.3">
      <c r="A686" s="41" t="s">
        <v>125</v>
      </c>
      <c r="B686" s="39">
        <v>610</v>
      </c>
      <c r="C686" s="41"/>
      <c r="D686" s="41"/>
      <c r="E686" s="14" t="s">
        <v>568</v>
      </c>
      <c r="F686" s="18">
        <f t="shared" ref="F686:K686" si="1938">F687</f>
        <v>2476.4</v>
      </c>
      <c r="G686" s="18">
        <f t="shared" si="1938"/>
        <v>2476.4</v>
      </c>
      <c r="H686" s="18">
        <f t="shared" si="1938"/>
        <v>2476.4</v>
      </c>
      <c r="I686" s="18">
        <f t="shared" si="1938"/>
        <v>0</v>
      </c>
      <c r="J686" s="18">
        <f t="shared" si="1938"/>
        <v>0</v>
      </c>
      <c r="K686" s="18">
        <f t="shared" si="1938"/>
        <v>0</v>
      </c>
      <c r="L686" s="18">
        <f t="shared" si="1927"/>
        <v>2476.4</v>
      </c>
      <c r="M686" s="18">
        <f t="shared" si="1928"/>
        <v>2476.4</v>
      </c>
      <c r="N686" s="18">
        <f t="shared" si="1929"/>
        <v>2476.4</v>
      </c>
      <c r="O686" s="18">
        <f t="shared" ref="O686:S686" si="1939">O687</f>
        <v>0</v>
      </c>
      <c r="P686" s="18">
        <f t="shared" si="1939"/>
        <v>0</v>
      </c>
      <c r="Q686" s="18">
        <f t="shared" si="1939"/>
        <v>0</v>
      </c>
      <c r="R686" s="18">
        <f t="shared" si="1939"/>
        <v>0</v>
      </c>
      <c r="S686" s="18">
        <f t="shared" si="1939"/>
        <v>0</v>
      </c>
      <c r="T686" s="18">
        <f t="shared" si="1832"/>
        <v>2476.4</v>
      </c>
      <c r="U686" s="18">
        <f t="shared" si="1833"/>
        <v>2476.4</v>
      </c>
      <c r="V686" s="18">
        <f t="shared" si="1834"/>
        <v>2476.4</v>
      </c>
      <c r="W686" s="18">
        <f t="shared" ref="W686:CD686" si="1940">W687</f>
        <v>0</v>
      </c>
      <c r="X686" s="18">
        <f t="shared" si="1940"/>
        <v>0</v>
      </c>
      <c r="Y686" s="18">
        <f t="shared" si="1940"/>
        <v>0</v>
      </c>
      <c r="Z686" s="18">
        <f t="shared" si="1940"/>
        <v>0</v>
      </c>
      <c r="AA686" s="18">
        <f t="shared" si="1940"/>
        <v>0</v>
      </c>
      <c r="AB686" s="18">
        <f t="shared" si="1940"/>
        <v>0</v>
      </c>
      <c r="AC686" s="18">
        <f t="shared" si="1849"/>
        <v>2476.4</v>
      </c>
      <c r="AD686" s="18">
        <f t="shared" si="1850"/>
        <v>2476.4</v>
      </c>
      <c r="AE686" s="18">
        <f t="shared" si="1851"/>
        <v>2476.4</v>
      </c>
      <c r="AF686" s="18">
        <f t="shared" si="1940"/>
        <v>0</v>
      </c>
      <c r="AG686" s="18">
        <f t="shared" si="1940"/>
        <v>0</v>
      </c>
      <c r="AH686" s="18">
        <f t="shared" si="1940"/>
        <v>0</v>
      </c>
      <c r="AI686" s="18">
        <f t="shared" si="1817"/>
        <v>2476.4</v>
      </c>
      <c r="AJ686" s="18">
        <f t="shared" si="1818"/>
        <v>2476.4</v>
      </c>
      <c r="AK686" s="18">
        <f t="shared" si="1819"/>
        <v>2476.4</v>
      </c>
      <c r="AL686" s="18">
        <f t="shared" si="1940"/>
        <v>0</v>
      </c>
      <c r="AM686" s="18">
        <f t="shared" si="1820"/>
        <v>2476.4</v>
      </c>
      <c r="AN686" s="18">
        <f t="shared" si="1940"/>
        <v>0</v>
      </c>
      <c r="AO686" s="18">
        <f t="shared" si="1940"/>
        <v>0</v>
      </c>
      <c r="AP686" s="18">
        <f t="shared" si="1940"/>
        <v>0</v>
      </c>
      <c r="AQ686" s="18">
        <f t="shared" si="1821"/>
        <v>2476.4</v>
      </c>
      <c r="AR686" s="18">
        <f t="shared" si="1822"/>
        <v>2476.4</v>
      </c>
      <c r="AS686" s="18">
        <f t="shared" si="1823"/>
        <v>2476.4</v>
      </c>
      <c r="AT686" s="18">
        <f t="shared" si="1940"/>
        <v>0</v>
      </c>
      <c r="AU686" s="18">
        <f t="shared" si="1940"/>
        <v>0</v>
      </c>
      <c r="AV686" s="18">
        <f t="shared" si="1940"/>
        <v>0</v>
      </c>
      <c r="AW686" s="18">
        <f t="shared" si="1824"/>
        <v>2476.4</v>
      </c>
      <c r="AX686" s="18">
        <f t="shared" si="1825"/>
        <v>2476.4</v>
      </c>
      <c r="AY686" s="18">
        <f t="shared" si="1826"/>
        <v>2476.4</v>
      </c>
      <c r="AZ686" s="18">
        <f t="shared" si="1940"/>
        <v>0</v>
      </c>
      <c r="BA686" s="18">
        <f t="shared" si="1940"/>
        <v>0</v>
      </c>
      <c r="BB686" s="18">
        <f t="shared" si="1940"/>
        <v>0</v>
      </c>
      <c r="BC686" s="18">
        <f t="shared" si="1905"/>
        <v>2476.4</v>
      </c>
      <c r="BD686" s="18">
        <f t="shared" si="1906"/>
        <v>2476.4</v>
      </c>
      <c r="BE686" s="18">
        <f t="shared" si="1907"/>
        <v>2476.4</v>
      </c>
      <c r="BF686" s="18">
        <f t="shared" si="1940"/>
        <v>0</v>
      </c>
      <c r="BG686" s="18">
        <f t="shared" si="1940"/>
        <v>0</v>
      </c>
      <c r="BH686" s="18">
        <f t="shared" si="1940"/>
        <v>0</v>
      </c>
      <c r="BI686" s="18">
        <f t="shared" si="1899"/>
        <v>2476.4</v>
      </c>
      <c r="BJ686" s="18">
        <f t="shared" si="1900"/>
        <v>2476.4</v>
      </c>
      <c r="BK686" s="18">
        <f t="shared" si="1901"/>
        <v>2476.4</v>
      </c>
      <c r="BL686" s="18">
        <f t="shared" si="1940"/>
        <v>-89.599000000000004</v>
      </c>
      <c r="BM686" s="18">
        <f t="shared" si="1940"/>
        <v>0</v>
      </c>
      <c r="BN686" s="18">
        <f t="shared" si="1940"/>
        <v>0</v>
      </c>
      <c r="BO686" s="18">
        <f t="shared" si="1852"/>
        <v>2386.8009999999999</v>
      </c>
      <c r="BP686" s="18">
        <f t="shared" si="1853"/>
        <v>2476.4</v>
      </c>
      <c r="BQ686" s="18">
        <f t="shared" si="1854"/>
        <v>2476.4</v>
      </c>
      <c r="BR686" s="18">
        <f t="shared" si="1940"/>
        <v>0</v>
      </c>
      <c r="BS686" s="18">
        <f t="shared" si="1940"/>
        <v>0</v>
      </c>
      <c r="BT686" s="18">
        <f t="shared" si="1940"/>
        <v>0</v>
      </c>
      <c r="BU686" s="18">
        <f t="shared" si="1855"/>
        <v>2386.8009999999999</v>
      </c>
      <c r="BV686" s="18">
        <f t="shared" si="1856"/>
        <v>2476.4</v>
      </c>
      <c r="BW686" s="18">
        <f t="shared" si="1857"/>
        <v>2476.4</v>
      </c>
      <c r="BX686" s="18">
        <f t="shared" si="1940"/>
        <v>-123.861</v>
      </c>
      <c r="BY686" s="18">
        <f t="shared" si="1940"/>
        <v>0</v>
      </c>
      <c r="BZ686" s="18">
        <f t="shared" si="1940"/>
        <v>0</v>
      </c>
      <c r="CA686" s="18">
        <f t="shared" si="1827"/>
        <v>2262.94</v>
      </c>
      <c r="CB686" s="18">
        <f t="shared" si="1828"/>
        <v>2476.4</v>
      </c>
      <c r="CC686" s="18">
        <f t="shared" si="1829"/>
        <v>2476.4</v>
      </c>
      <c r="CD686" s="18">
        <f t="shared" si="1940"/>
        <v>0</v>
      </c>
      <c r="CE686" s="27"/>
      <c r="CF686" s="33"/>
    </row>
    <row r="687" spans="1:84" x14ac:dyDescent="0.3">
      <c r="A687" s="41" t="s">
        <v>125</v>
      </c>
      <c r="B687" s="39">
        <v>610</v>
      </c>
      <c r="C687" s="41" t="s">
        <v>103</v>
      </c>
      <c r="D687" s="41" t="s">
        <v>110</v>
      </c>
      <c r="E687" s="14" t="s">
        <v>545</v>
      </c>
      <c r="F687" s="18">
        <v>2476.4</v>
      </c>
      <c r="G687" s="18">
        <v>2476.4</v>
      </c>
      <c r="H687" s="18">
        <v>2476.4</v>
      </c>
      <c r="I687" s="18"/>
      <c r="J687" s="18"/>
      <c r="K687" s="18"/>
      <c r="L687" s="18">
        <f t="shared" si="1927"/>
        <v>2476.4</v>
      </c>
      <c r="M687" s="18">
        <f t="shared" si="1928"/>
        <v>2476.4</v>
      </c>
      <c r="N687" s="18">
        <f t="shared" si="1929"/>
        <v>2476.4</v>
      </c>
      <c r="O687" s="18"/>
      <c r="P687" s="18"/>
      <c r="Q687" s="18"/>
      <c r="R687" s="18"/>
      <c r="S687" s="18"/>
      <c r="T687" s="18">
        <f t="shared" si="1832"/>
        <v>2476.4</v>
      </c>
      <c r="U687" s="18">
        <f t="shared" si="1833"/>
        <v>2476.4</v>
      </c>
      <c r="V687" s="18">
        <f t="shared" si="1834"/>
        <v>2476.4</v>
      </c>
      <c r="W687" s="18"/>
      <c r="X687" s="18"/>
      <c r="Y687" s="18"/>
      <c r="Z687" s="18"/>
      <c r="AA687" s="18"/>
      <c r="AB687" s="18"/>
      <c r="AC687" s="18">
        <f t="shared" si="1849"/>
        <v>2476.4</v>
      </c>
      <c r="AD687" s="18">
        <f t="shared" si="1850"/>
        <v>2476.4</v>
      </c>
      <c r="AE687" s="18">
        <f t="shared" si="1851"/>
        <v>2476.4</v>
      </c>
      <c r="AF687" s="18"/>
      <c r="AG687" s="18"/>
      <c r="AH687" s="18"/>
      <c r="AI687" s="18">
        <f t="shared" si="1817"/>
        <v>2476.4</v>
      </c>
      <c r="AJ687" s="18">
        <f t="shared" si="1818"/>
        <v>2476.4</v>
      </c>
      <c r="AK687" s="18">
        <f t="shared" si="1819"/>
        <v>2476.4</v>
      </c>
      <c r="AL687" s="18"/>
      <c r="AM687" s="18">
        <f t="shared" si="1820"/>
        <v>2476.4</v>
      </c>
      <c r="AN687" s="18"/>
      <c r="AO687" s="18"/>
      <c r="AP687" s="18"/>
      <c r="AQ687" s="18">
        <f t="shared" si="1821"/>
        <v>2476.4</v>
      </c>
      <c r="AR687" s="18">
        <f t="shared" si="1822"/>
        <v>2476.4</v>
      </c>
      <c r="AS687" s="18">
        <f t="shared" si="1823"/>
        <v>2476.4</v>
      </c>
      <c r="AT687" s="18"/>
      <c r="AU687" s="18"/>
      <c r="AV687" s="18"/>
      <c r="AW687" s="18">
        <f t="shared" si="1824"/>
        <v>2476.4</v>
      </c>
      <c r="AX687" s="18">
        <f t="shared" si="1825"/>
        <v>2476.4</v>
      </c>
      <c r="AY687" s="18">
        <f t="shared" si="1826"/>
        <v>2476.4</v>
      </c>
      <c r="AZ687" s="18"/>
      <c r="BA687" s="18"/>
      <c r="BB687" s="18"/>
      <c r="BC687" s="18">
        <f t="shared" si="1905"/>
        <v>2476.4</v>
      </c>
      <c r="BD687" s="18">
        <f t="shared" si="1906"/>
        <v>2476.4</v>
      </c>
      <c r="BE687" s="18">
        <f t="shared" si="1907"/>
        <v>2476.4</v>
      </c>
      <c r="BF687" s="18"/>
      <c r="BG687" s="18"/>
      <c r="BH687" s="18"/>
      <c r="BI687" s="18">
        <f t="shared" si="1899"/>
        <v>2476.4</v>
      </c>
      <c r="BJ687" s="18">
        <f t="shared" si="1900"/>
        <v>2476.4</v>
      </c>
      <c r="BK687" s="18">
        <f t="shared" si="1901"/>
        <v>2476.4</v>
      </c>
      <c r="BL687" s="18">
        <v>-89.599000000000004</v>
      </c>
      <c r="BM687" s="18"/>
      <c r="BN687" s="18"/>
      <c r="BO687" s="18">
        <f t="shared" si="1852"/>
        <v>2386.8009999999999</v>
      </c>
      <c r="BP687" s="18">
        <f t="shared" si="1853"/>
        <v>2476.4</v>
      </c>
      <c r="BQ687" s="18">
        <f t="shared" si="1854"/>
        <v>2476.4</v>
      </c>
      <c r="BR687" s="18"/>
      <c r="BS687" s="18"/>
      <c r="BT687" s="18"/>
      <c r="BU687" s="18">
        <f t="shared" si="1855"/>
        <v>2386.8009999999999</v>
      </c>
      <c r="BV687" s="18">
        <f t="shared" si="1856"/>
        <v>2476.4</v>
      </c>
      <c r="BW687" s="18">
        <f t="shared" si="1857"/>
        <v>2476.4</v>
      </c>
      <c r="BX687" s="18">
        <v>-123.861</v>
      </c>
      <c r="BY687" s="18"/>
      <c r="BZ687" s="18"/>
      <c r="CA687" s="18">
        <f t="shared" si="1827"/>
        <v>2262.94</v>
      </c>
      <c r="CB687" s="18">
        <f t="shared" si="1828"/>
        <v>2476.4</v>
      </c>
      <c r="CC687" s="18">
        <f t="shared" si="1829"/>
        <v>2476.4</v>
      </c>
      <c r="CD687" s="18"/>
      <c r="CE687" s="27"/>
      <c r="CF687" s="33"/>
    </row>
    <row r="688" spans="1:84" x14ac:dyDescent="0.3">
      <c r="A688" s="41" t="s">
        <v>125</v>
      </c>
      <c r="B688" s="39">
        <v>620</v>
      </c>
      <c r="C688" s="41"/>
      <c r="D688" s="41"/>
      <c r="E688" s="14" t="s">
        <v>569</v>
      </c>
      <c r="F688" s="18">
        <f t="shared" ref="F688:K688" si="1941">F689+F690</f>
        <v>19203.8</v>
      </c>
      <c r="G688" s="18">
        <f t="shared" si="1941"/>
        <v>19203.8</v>
      </c>
      <c r="H688" s="18">
        <f t="shared" si="1941"/>
        <v>19203.8</v>
      </c>
      <c r="I688" s="18">
        <f t="shared" si="1941"/>
        <v>0</v>
      </c>
      <c r="J688" s="18">
        <f t="shared" si="1941"/>
        <v>0</v>
      </c>
      <c r="K688" s="18">
        <f t="shared" si="1941"/>
        <v>0</v>
      </c>
      <c r="L688" s="18">
        <f t="shared" si="1927"/>
        <v>19203.8</v>
      </c>
      <c r="M688" s="18">
        <f t="shared" si="1928"/>
        <v>19203.8</v>
      </c>
      <c r="N688" s="18">
        <f t="shared" si="1929"/>
        <v>19203.8</v>
      </c>
      <c r="O688" s="18">
        <f t="shared" ref="O688:S688" si="1942">O689+O690</f>
        <v>0</v>
      </c>
      <c r="P688" s="18">
        <f t="shared" si="1942"/>
        <v>0</v>
      </c>
      <c r="Q688" s="18">
        <f t="shared" si="1942"/>
        <v>0</v>
      </c>
      <c r="R688" s="18">
        <f t="shared" si="1942"/>
        <v>0</v>
      </c>
      <c r="S688" s="18">
        <f t="shared" si="1942"/>
        <v>0</v>
      </c>
      <c r="T688" s="18">
        <f t="shared" si="1832"/>
        <v>19203.8</v>
      </c>
      <c r="U688" s="18">
        <f t="shared" si="1833"/>
        <v>19203.8</v>
      </c>
      <c r="V688" s="18">
        <f t="shared" si="1834"/>
        <v>19203.8</v>
      </c>
      <c r="W688" s="18">
        <f t="shared" ref="W688:CD688" si="1943">W689+W690</f>
        <v>0</v>
      </c>
      <c r="X688" s="18">
        <f t="shared" ref="X688:AB688" si="1944">X689+X690</f>
        <v>0</v>
      </c>
      <c r="Y688" s="18">
        <f t="shared" si="1944"/>
        <v>0</v>
      </c>
      <c r="Z688" s="18">
        <f t="shared" si="1944"/>
        <v>0</v>
      </c>
      <c r="AA688" s="18">
        <f t="shared" si="1944"/>
        <v>0</v>
      </c>
      <c r="AB688" s="18">
        <f t="shared" si="1944"/>
        <v>0</v>
      </c>
      <c r="AC688" s="18">
        <f t="shared" si="1849"/>
        <v>19203.8</v>
      </c>
      <c r="AD688" s="18">
        <f t="shared" si="1850"/>
        <v>19203.8</v>
      </c>
      <c r="AE688" s="18">
        <f t="shared" si="1851"/>
        <v>19203.8</v>
      </c>
      <c r="AF688" s="18">
        <f t="shared" ref="AF688:AH688" si="1945">AF689+AF690</f>
        <v>0</v>
      </c>
      <c r="AG688" s="18">
        <f t="shared" si="1945"/>
        <v>0</v>
      </c>
      <c r="AH688" s="18">
        <f t="shared" si="1945"/>
        <v>0</v>
      </c>
      <c r="AI688" s="18">
        <f t="shared" si="1817"/>
        <v>19203.8</v>
      </c>
      <c r="AJ688" s="18">
        <f t="shared" si="1818"/>
        <v>19203.8</v>
      </c>
      <c r="AK688" s="18">
        <f t="shared" si="1819"/>
        <v>19203.8</v>
      </c>
      <c r="AL688" s="18">
        <f t="shared" ref="AL688" si="1946">AL689+AL690</f>
        <v>0</v>
      </c>
      <c r="AM688" s="18">
        <f t="shared" si="1820"/>
        <v>19203.8</v>
      </c>
      <c r="AN688" s="18">
        <f t="shared" ref="AN688:AP688" si="1947">AN689+AN690</f>
        <v>1397.94</v>
      </c>
      <c r="AO688" s="18">
        <f t="shared" si="1947"/>
        <v>0</v>
      </c>
      <c r="AP688" s="18">
        <f t="shared" si="1947"/>
        <v>0</v>
      </c>
      <c r="AQ688" s="18">
        <f t="shared" si="1821"/>
        <v>20601.739999999998</v>
      </c>
      <c r="AR688" s="18">
        <f t="shared" si="1822"/>
        <v>19203.8</v>
      </c>
      <c r="AS688" s="18">
        <f t="shared" si="1823"/>
        <v>19203.8</v>
      </c>
      <c r="AT688" s="18">
        <f t="shared" ref="AT688:AV688" si="1948">AT689+AT690</f>
        <v>0</v>
      </c>
      <c r="AU688" s="18">
        <f t="shared" si="1948"/>
        <v>0</v>
      </c>
      <c r="AV688" s="18">
        <f t="shared" si="1948"/>
        <v>0</v>
      </c>
      <c r="AW688" s="18">
        <f t="shared" si="1824"/>
        <v>20601.739999999998</v>
      </c>
      <c r="AX688" s="18">
        <f t="shared" si="1825"/>
        <v>19203.8</v>
      </c>
      <c r="AY688" s="18">
        <f t="shared" si="1826"/>
        <v>19203.8</v>
      </c>
      <c r="AZ688" s="18">
        <f t="shared" ref="AZ688:BB688" si="1949">AZ689+AZ690</f>
        <v>0</v>
      </c>
      <c r="BA688" s="18">
        <f t="shared" si="1949"/>
        <v>0</v>
      </c>
      <c r="BB688" s="18">
        <f t="shared" si="1949"/>
        <v>0</v>
      </c>
      <c r="BC688" s="18">
        <f t="shared" si="1905"/>
        <v>20601.739999999998</v>
      </c>
      <c r="BD688" s="18">
        <f t="shared" si="1906"/>
        <v>19203.8</v>
      </c>
      <c r="BE688" s="18">
        <f t="shared" si="1907"/>
        <v>19203.8</v>
      </c>
      <c r="BF688" s="18">
        <f t="shared" ref="BF688:BH688" si="1950">BF689+BF690</f>
        <v>-6258.9189999999999</v>
      </c>
      <c r="BG688" s="18">
        <f t="shared" si="1950"/>
        <v>0</v>
      </c>
      <c r="BH688" s="18">
        <f t="shared" si="1950"/>
        <v>0</v>
      </c>
      <c r="BI688" s="18">
        <f t="shared" si="1899"/>
        <v>14342.820999999998</v>
      </c>
      <c r="BJ688" s="18">
        <f t="shared" si="1900"/>
        <v>19203.8</v>
      </c>
      <c r="BK688" s="18">
        <f t="shared" si="1901"/>
        <v>19203.8</v>
      </c>
      <c r="BL688" s="18">
        <f t="shared" ref="BL688:BN688" si="1951">BL689+BL690</f>
        <v>-1705.65</v>
      </c>
      <c r="BM688" s="18">
        <f t="shared" si="1951"/>
        <v>0</v>
      </c>
      <c r="BN688" s="18">
        <f t="shared" si="1951"/>
        <v>0</v>
      </c>
      <c r="BO688" s="18">
        <f t="shared" si="1852"/>
        <v>12637.170999999998</v>
      </c>
      <c r="BP688" s="18">
        <f t="shared" si="1853"/>
        <v>19203.8</v>
      </c>
      <c r="BQ688" s="18">
        <f t="shared" si="1854"/>
        <v>19203.8</v>
      </c>
      <c r="BR688" s="18">
        <f t="shared" ref="BR688:BT688" si="1952">BR689+BR690</f>
        <v>0</v>
      </c>
      <c r="BS688" s="18">
        <f t="shared" si="1952"/>
        <v>0</v>
      </c>
      <c r="BT688" s="18">
        <f t="shared" si="1952"/>
        <v>0</v>
      </c>
      <c r="BU688" s="18">
        <f t="shared" si="1855"/>
        <v>12637.170999999998</v>
      </c>
      <c r="BV688" s="18">
        <f t="shared" si="1856"/>
        <v>19203.8</v>
      </c>
      <c r="BW688" s="18">
        <f t="shared" si="1857"/>
        <v>19203.8</v>
      </c>
      <c r="BX688" s="18">
        <f t="shared" ref="BX688:BZ688" si="1953">BX689+BX690</f>
        <v>-1121.655</v>
      </c>
      <c r="BY688" s="18">
        <f t="shared" si="1953"/>
        <v>0</v>
      </c>
      <c r="BZ688" s="18">
        <f t="shared" si="1953"/>
        <v>0</v>
      </c>
      <c r="CA688" s="18">
        <f t="shared" si="1827"/>
        <v>11515.515999999998</v>
      </c>
      <c r="CB688" s="18">
        <f t="shared" si="1828"/>
        <v>19203.8</v>
      </c>
      <c r="CC688" s="18">
        <f t="shared" si="1829"/>
        <v>19203.8</v>
      </c>
      <c r="CD688" s="18">
        <f t="shared" si="1943"/>
        <v>0</v>
      </c>
      <c r="CE688" s="27"/>
      <c r="CF688" s="33"/>
    </row>
    <row r="689" spans="1:84" hidden="1" x14ac:dyDescent="0.3">
      <c r="A689" s="41" t="s">
        <v>125</v>
      </c>
      <c r="B689" s="39">
        <v>620</v>
      </c>
      <c r="C689" s="41" t="s">
        <v>103</v>
      </c>
      <c r="D689" s="41" t="s">
        <v>5</v>
      </c>
      <c r="E689" s="14" t="s">
        <v>544</v>
      </c>
      <c r="F689" s="18"/>
      <c r="G689" s="18"/>
      <c r="H689" s="18"/>
      <c r="I689" s="18"/>
      <c r="J689" s="18"/>
      <c r="K689" s="18"/>
      <c r="L689" s="18">
        <f t="shared" si="1927"/>
        <v>0</v>
      </c>
      <c r="M689" s="18">
        <f t="shared" si="1928"/>
        <v>0</v>
      </c>
      <c r="N689" s="18">
        <f t="shared" si="1929"/>
        <v>0</v>
      </c>
      <c r="O689" s="18"/>
      <c r="P689" s="18"/>
      <c r="Q689" s="18"/>
      <c r="R689" s="18"/>
      <c r="S689" s="18"/>
      <c r="T689" s="18">
        <f t="shared" si="1832"/>
        <v>0</v>
      </c>
      <c r="U689" s="18">
        <f t="shared" si="1833"/>
        <v>0</v>
      </c>
      <c r="V689" s="18">
        <f t="shared" si="1834"/>
        <v>0</v>
      </c>
      <c r="W689" s="18"/>
      <c r="X689" s="18"/>
      <c r="Y689" s="18"/>
      <c r="Z689" s="18"/>
      <c r="AA689" s="18"/>
      <c r="AB689" s="18"/>
      <c r="AC689" s="18">
        <f t="shared" si="1849"/>
        <v>0</v>
      </c>
      <c r="AD689" s="18">
        <f t="shared" si="1850"/>
        <v>0</v>
      </c>
      <c r="AE689" s="18">
        <f t="shared" si="1851"/>
        <v>0</v>
      </c>
      <c r="AF689" s="18"/>
      <c r="AG689" s="18"/>
      <c r="AH689" s="18"/>
      <c r="AI689" s="18">
        <f t="shared" si="1817"/>
        <v>0</v>
      </c>
      <c r="AJ689" s="18">
        <f t="shared" si="1818"/>
        <v>0</v>
      </c>
      <c r="AK689" s="18">
        <f t="shared" si="1819"/>
        <v>0</v>
      </c>
      <c r="AL689" s="18"/>
      <c r="AM689" s="18">
        <f t="shared" si="1820"/>
        <v>0</v>
      </c>
      <c r="AN689" s="18"/>
      <c r="AO689" s="18"/>
      <c r="AP689" s="18"/>
      <c r="AQ689" s="18">
        <f t="shared" si="1821"/>
        <v>0</v>
      </c>
      <c r="AR689" s="18">
        <f t="shared" si="1822"/>
        <v>0</v>
      </c>
      <c r="AS689" s="18">
        <f t="shared" si="1823"/>
        <v>0</v>
      </c>
      <c r="AT689" s="18"/>
      <c r="AU689" s="18"/>
      <c r="AV689" s="18"/>
      <c r="AW689" s="18">
        <f t="shared" si="1824"/>
        <v>0</v>
      </c>
      <c r="AX689" s="18">
        <f t="shared" si="1825"/>
        <v>0</v>
      </c>
      <c r="AY689" s="18">
        <f t="shared" si="1826"/>
        <v>0</v>
      </c>
      <c r="AZ689" s="18"/>
      <c r="BA689" s="18"/>
      <c r="BB689" s="18"/>
      <c r="BC689" s="18">
        <f t="shared" si="1905"/>
        <v>0</v>
      </c>
      <c r="BD689" s="18">
        <f t="shared" si="1906"/>
        <v>0</v>
      </c>
      <c r="BE689" s="18">
        <f t="shared" si="1907"/>
        <v>0</v>
      </c>
      <c r="BF689" s="18"/>
      <c r="BG689" s="18"/>
      <c r="BH689" s="18"/>
      <c r="BI689" s="18">
        <f t="shared" si="1899"/>
        <v>0</v>
      </c>
      <c r="BJ689" s="18">
        <f t="shared" si="1900"/>
        <v>0</v>
      </c>
      <c r="BK689" s="18">
        <f t="shared" si="1901"/>
        <v>0</v>
      </c>
      <c r="BL689" s="18"/>
      <c r="BM689" s="18"/>
      <c r="BN689" s="18"/>
      <c r="BO689" s="18">
        <f t="shared" si="1852"/>
        <v>0</v>
      </c>
      <c r="BP689" s="18">
        <f t="shared" si="1853"/>
        <v>0</v>
      </c>
      <c r="BQ689" s="18">
        <f t="shared" si="1854"/>
        <v>0</v>
      </c>
      <c r="BR689" s="18"/>
      <c r="BS689" s="18"/>
      <c r="BT689" s="18"/>
      <c r="BU689" s="18">
        <f t="shared" si="1855"/>
        <v>0</v>
      </c>
      <c r="BV689" s="18">
        <f t="shared" si="1856"/>
        <v>0</v>
      </c>
      <c r="BW689" s="18">
        <f t="shared" si="1857"/>
        <v>0</v>
      </c>
      <c r="BX689" s="18"/>
      <c r="BY689" s="18"/>
      <c r="BZ689" s="18"/>
      <c r="CA689" s="18">
        <f t="shared" si="1827"/>
        <v>0</v>
      </c>
      <c r="CB689" s="18">
        <f t="shared" si="1828"/>
        <v>0</v>
      </c>
      <c r="CC689" s="18">
        <f t="shared" si="1829"/>
        <v>0</v>
      </c>
      <c r="CD689" s="18"/>
      <c r="CE689" s="27" t="s">
        <v>1661</v>
      </c>
      <c r="CF689" s="33"/>
    </row>
    <row r="690" spans="1:84" x14ac:dyDescent="0.3">
      <c r="A690" s="41" t="s">
        <v>125</v>
      </c>
      <c r="B690" s="39">
        <v>620</v>
      </c>
      <c r="C690" s="41" t="s">
        <v>103</v>
      </c>
      <c r="D690" s="41" t="s">
        <v>110</v>
      </c>
      <c r="E690" s="14" t="s">
        <v>545</v>
      </c>
      <c r="F690" s="18">
        <v>19203.8</v>
      </c>
      <c r="G690" s="18">
        <v>19203.8</v>
      </c>
      <c r="H690" s="18">
        <v>19203.8</v>
      </c>
      <c r="I690" s="18"/>
      <c r="J690" s="18"/>
      <c r="K690" s="18"/>
      <c r="L690" s="18">
        <f t="shared" si="1927"/>
        <v>19203.8</v>
      </c>
      <c r="M690" s="18">
        <f t="shared" si="1928"/>
        <v>19203.8</v>
      </c>
      <c r="N690" s="18">
        <f t="shared" si="1929"/>
        <v>19203.8</v>
      </c>
      <c r="O690" s="18"/>
      <c r="P690" s="18"/>
      <c r="Q690" s="18"/>
      <c r="R690" s="18"/>
      <c r="S690" s="18"/>
      <c r="T690" s="18">
        <f t="shared" si="1832"/>
        <v>19203.8</v>
      </c>
      <c r="U690" s="18">
        <f t="shared" si="1833"/>
        <v>19203.8</v>
      </c>
      <c r="V690" s="18">
        <f t="shared" si="1834"/>
        <v>19203.8</v>
      </c>
      <c r="W690" s="18"/>
      <c r="X690" s="18"/>
      <c r="Y690" s="18"/>
      <c r="Z690" s="18"/>
      <c r="AA690" s="18"/>
      <c r="AB690" s="18"/>
      <c r="AC690" s="18">
        <f t="shared" si="1849"/>
        <v>19203.8</v>
      </c>
      <c r="AD690" s="18">
        <f t="shared" si="1850"/>
        <v>19203.8</v>
      </c>
      <c r="AE690" s="18">
        <f t="shared" si="1851"/>
        <v>19203.8</v>
      </c>
      <c r="AF690" s="18"/>
      <c r="AG690" s="18"/>
      <c r="AH690" s="18"/>
      <c r="AI690" s="18">
        <f t="shared" si="1817"/>
        <v>19203.8</v>
      </c>
      <c r="AJ690" s="18">
        <f t="shared" si="1818"/>
        <v>19203.8</v>
      </c>
      <c r="AK690" s="18">
        <f t="shared" si="1819"/>
        <v>19203.8</v>
      </c>
      <c r="AL690" s="18"/>
      <c r="AM690" s="18">
        <f t="shared" si="1820"/>
        <v>19203.8</v>
      </c>
      <c r="AN690" s="18">
        <v>1397.94</v>
      </c>
      <c r="AO690" s="18"/>
      <c r="AP690" s="18"/>
      <c r="AQ690" s="18">
        <f t="shared" si="1821"/>
        <v>20601.739999999998</v>
      </c>
      <c r="AR690" s="18">
        <f t="shared" si="1822"/>
        <v>19203.8</v>
      </c>
      <c r="AS690" s="18">
        <f t="shared" si="1823"/>
        <v>19203.8</v>
      </c>
      <c r="AT690" s="18"/>
      <c r="AU690" s="18"/>
      <c r="AV690" s="18"/>
      <c r="AW690" s="18">
        <f t="shared" si="1824"/>
        <v>20601.739999999998</v>
      </c>
      <c r="AX690" s="18">
        <f t="shared" si="1825"/>
        <v>19203.8</v>
      </c>
      <c r="AY690" s="18">
        <f t="shared" si="1826"/>
        <v>19203.8</v>
      </c>
      <c r="AZ690" s="18"/>
      <c r="BA690" s="18"/>
      <c r="BB690" s="18"/>
      <c r="BC690" s="18">
        <f t="shared" si="1905"/>
        <v>20601.739999999998</v>
      </c>
      <c r="BD690" s="18">
        <f t="shared" si="1906"/>
        <v>19203.8</v>
      </c>
      <c r="BE690" s="18">
        <f t="shared" si="1907"/>
        <v>19203.8</v>
      </c>
      <c r="BF690" s="18">
        <v>-6258.9189999999999</v>
      </c>
      <c r="BG690" s="18"/>
      <c r="BH690" s="18"/>
      <c r="BI690" s="18">
        <f t="shared" si="1899"/>
        <v>14342.820999999998</v>
      </c>
      <c r="BJ690" s="18">
        <f t="shared" si="1900"/>
        <v>19203.8</v>
      </c>
      <c r="BK690" s="18">
        <f t="shared" si="1901"/>
        <v>19203.8</v>
      </c>
      <c r="BL690" s="18">
        <v>-1705.65</v>
      </c>
      <c r="BM690" s="18"/>
      <c r="BN690" s="18"/>
      <c r="BO690" s="18">
        <f t="shared" si="1852"/>
        <v>12637.170999999998</v>
      </c>
      <c r="BP690" s="18">
        <f t="shared" si="1853"/>
        <v>19203.8</v>
      </c>
      <c r="BQ690" s="18">
        <f t="shared" si="1854"/>
        <v>19203.8</v>
      </c>
      <c r="BR690" s="18"/>
      <c r="BS690" s="18"/>
      <c r="BT690" s="18"/>
      <c r="BU690" s="18">
        <f t="shared" si="1855"/>
        <v>12637.170999999998</v>
      </c>
      <c r="BV690" s="18">
        <f t="shared" si="1856"/>
        <v>19203.8</v>
      </c>
      <c r="BW690" s="18">
        <f t="shared" si="1857"/>
        <v>19203.8</v>
      </c>
      <c r="BX690" s="18">
        <f>-813.793-307.862</f>
        <v>-1121.655</v>
      </c>
      <c r="BY690" s="18"/>
      <c r="BZ690" s="18"/>
      <c r="CA690" s="18">
        <f t="shared" si="1827"/>
        <v>11515.515999999998</v>
      </c>
      <c r="CB690" s="18">
        <f t="shared" si="1828"/>
        <v>19203.8</v>
      </c>
      <c r="CC690" s="18">
        <f t="shared" si="1829"/>
        <v>19203.8</v>
      </c>
      <c r="CD690" s="18"/>
      <c r="CE690" s="27"/>
      <c r="CF690" s="33"/>
    </row>
    <row r="691" spans="1:84" ht="109.2" x14ac:dyDescent="0.3">
      <c r="A691" s="41" t="s">
        <v>126</v>
      </c>
      <c r="B691" s="39"/>
      <c r="C691" s="41"/>
      <c r="D691" s="41"/>
      <c r="E691" s="14" t="s">
        <v>645</v>
      </c>
      <c r="F691" s="18">
        <f t="shared" ref="F691:K693" si="1954">F692</f>
        <v>806.6</v>
      </c>
      <c r="G691" s="18">
        <f t="shared" si="1954"/>
        <v>806.6</v>
      </c>
      <c r="H691" s="18">
        <f t="shared" si="1954"/>
        <v>806.6</v>
      </c>
      <c r="I691" s="18">
        <f t="shared" si="1954"/>
        <v>0</v>
      </c>
      <c r="J691" s="18">
        <f t="shared" si="1954"/>
        <v>0</v>
      </c>
      <c r="K691" s="18">
        <f t="shared" si="1954"/>
        <v>0</v>
      </c>
      <c r="L691" s="18">
        <f t="shared" si="1927"/>
        <v>806.6</v>
      </c>
      <c r="M691" s="18">
        <f t="shared" si="1928"/>
        <v>806.6</v>
      </c>
      <c r="N691" s="18">
        <f t="shared" si="1929"/>
        <v>806.6</v>
      </c>
      <c r="O691" s="18">
        <f t="shared" ref="O691:S693" si="1955">O692</f>
        <v>0</v>
      </c>
      <c r="P691" s="18">
        <f t="shared" si="1955"/>
        <v>0</v>
      </c>
      <c r="Q691" s="18">
        <f t="shared" si="1955"/>
        <v>0</v>
      </c>
      <c r="R691" s="18">
        <f t="shared" si="1955"/>
        <v>0</v>
      </c>
      <c r="S691" s="18">
        <f t="shared" si="1955"/>
        <v>0</v>
      </c>
      <c r="T691" s="18">
        <f t="shared" si="1832"/>
        <v>806.6</v>
      </c>
      <c r="U691" s="18">
        <f t="shared" si="1833"/>
        <v>806.6</v>
      </c>
      <c r="V691" s="18">
        <f t="shared" si="1834"/>
        <v>806.6</v>
      </c>
      <c r="W691" s="18">
        <f t="shared" ref="W691:CD693" si="1956">W692</f>
        <v>0</v>
      </c>
      <c r="X691" s="18">
        <f t="shared" si="1956"/>
        <v>0</v>
      </c>
      <c r="Y691" s="18">
        <f t="shared" si="1956"/>
        <v>0</v>
      </c>
      <c r="Z691" s="18">
        <f t="shared" si="1956"/>
        <v>0</v>
      </c>
      <c r="AA691" s="18">
        <f t="shared" si="1956"/>
        <v>0</v>
      </c>
      <c r="AB691" s="18">
        <f t="shared" si="1956"/>
        <v>0</v>
      </c>
      <c r="AC691" s="18">
        <f t="shared" si="1849"/>
        <v>806.6</v>
      </c>
      <c r="AD691" s="18">
        <f t="shared" si="1850"/>
        <v>806.6</v>
      </c>
      <c r="AE691" s="18">
        <f t="shared" si="1851"/>
        <v>806.6</v>
      </c>
      <c r="AF691" s="18">
        <f t="shared" si="1956"/>
        <v>0</v>
      </c>
      <c r="AG691" s="18">
        <f t="shared" si="1956"/>
        <v>0</v>
      </c>
      <c r="AH691" s="18">
        <f t="shared" si="1956"/>
        <v>0</v>
      </c>
      <c r="AI691" s="18">
        <f t="shared" si="1817"/>
        <v>806.6</v>
      </c>
      <c r="AJ691" s="18">
        <f t="shared" si="1818"/>
        <v>806.6</v>
      </c>
      <c r="AK691" s="18">
        <f t="shared" si="1819"/>
        <v>806.6</v>
      </c>
      <c r="AL691" s="18">
        <f t="shared" si="1956"/>
        <v>0</v>
      </c>
      <c r="AM691" s="18">
        <f t="shared" si="1820"/>
        <v>806.6</v>
      </c>
      <c r="AN691" s="18">
        <f t="shared" si="1956"/>
        <v>0</v>
      </c>
      <c r="AO691" s="18">
        <f t="shared" si="1956"/>
        <v>0</v>
      </c>
      <c r="AP691" s="18">
        <f t="shared" si="1956"/>
        <v>0</v>
      </c>
      <c r="AQ691" s="18">
        <f t="shared" si="1821"/>
        <v>806.6</v>
      </c>
      <c r="AR691" s="18">
        <f t="shared" si="1822"/>
        <v>806.6</v>
      </c>
      <c r="AS691" s="18">
        <f t="shared" si="1823"/>
        <v>806.6</v>
      </c>
      <c r="AT691" s="18">
        <f t="shared" si="1956"/>
        <v>0</v>
      </c>
      <c r="AU691" s="18">
        <f t="shared" si="1956"/>
        <v>0</v>
      </c>
      <c r="AV691" s="18">
        <f t="shared" si="1956"/>
        <v>0</v>
      </c>
      <c r="AW691" s="18">
        <f t="shared" si="1824"/>
        <v>806.6</v>
      </c>
      <c r="AX691" s="18">
        <f t="shared" si="1825"/>
        <v>806.6</v>
      </c>
      <c r="AY691" s="18">
        <f t="shared" si="1826"/>
        <v>806.6</v>
      </c>
      <c r="AZ691" s="18">
        <f t="shared" si="1956"/>
        <v>0</v>
      </c>
      <c r="BA691" s="18">
        <f t="shared" si="1956"/>
        <v>0</v>
      </c>
      <c r="BB691" s="18">
        <f t="shared" si="1956"/>
        <v>0</v>
      </c>
      <c r="BC691" s="18">
        <f t="shared" si="1905"/>
        <v>806.6</v>
      </c>
      <c r="BD691" s="18">
        <f t="shared" si="1906"/>
        <v>806.6</v>
      </c>
      <c r="BE691" s="18">
        <f t="shared" si="1907"/>
        <v>806.6</v>
      </c>
      <c r="BF691" s="18">
        <f t="shared" si="1956"/>
        <v>0</v>
      </c>
      <c r="BG691" s="18">
        <f t="shared" si="1956"/>
        <v>0</v>
      </c>
      <c r="BH691" s="18">
        <f t="shared" si="1956"/>
        <v>0</v>
      </c>
      <c r="BI691" s="18">
        <f t="shared" si="1899"/>
        <v>806.6</v>
      </c>
      <c r="BJ691" s="18">
        <f t="shared" si="1900"/>
        <v>806.6</v>
      </c>
      <c r="BK691" s="18">
        <f t="shared" si="1901"/>
        <v>806.6</v>
      </c>
      <c r="BL691" s="18">
        <f t="shared" si="1956"/>
        <v>0</v>
      </c>
      <c r="BM691" s="18">
        <f t="shared" si="1956"/>
        <v>0</v>
      </c>
      <c r="BN691" s="18">
        <f t="shared" si="1956"/>
        <v>0</v>
      </c>
      <c r="BO691" s="18">
        <f t="shared" si="1852"/>
        <v>806.6</v>
      </c>
      <c r="BP691" s="18">
        <f t="shared" si="1853"/>
        <v>806.6</v>
      </c>
      <c r="BQ691" s="18">
        <f t="shared" si="1854"/>
        <v>806.6</v>
      </c>
      <c r="BR691" s="18">
        <f t="shared" si="1956"/>
        <v>0</v>
      </c>
      <c r="BS691" s="18">
        <f t="shared" si="1956"/>
        <v>0</v>
      </c>
      <c r="BT691" s="18">
        <f t="shared" si="1956"/>
        <v>0</v>
      </c>
      <c r="BU691" s="18">
        <f t="shared" si="1855"/>
        <v>806.6</v>
      </c>
      <c r="BV691" s="18">
        <f t="shared" si="1856"/>
        <v>806.6</v>
      </c>
      <c r="BW691" s="18">
        <f t="shared" si="1857"/>
        <v>806.6</v>
      </c>
      <c r="BX691" s="18">
        <f t="shared" si="1956"/>
        <v>0</v>
      </c>
      <c r="BY691" s="18">
        <f t="shared" si="1956"/>
        <v>0</v>
      </c>
      <c r="BZ691" s="18">
        <f t="shared" si="1956"/>
        <v>0</v>
      </c>
      <c r="CA691" s="18">
        <f t="shared" si="1827"/>
        <v>806.6</v>
      </c>
      <c r="CB691" s="18">
        <f t="shared" si="1828"/>
        <v>806.6</v>
      </c>
      <c r="CC691" s="18">
        <f t="shared" si="1829"/>
        <v>806.6</v>
      </c>
      <c r="CD691" s="18">
        <f t="shared" si="1956"/>
        <v>0</v>
      </c>
      <c r="CE691" s="27"/>
      <c r="CF691" s="33"/>
    </row>
    <row r="692" spans="1:84" ht="46.8" x14ac:dyDescent="0.3">
      <c r="A692" s="41" t="s">
        <v>126</v>
      </c>
      <c r="B692" s="39">
        <v>600</v>
      </c>
      <c r="C692" s="41"/>
      <c r="D692" s="41"/>
      <c r="E692" s="14" t="s">
        <v>554</v>
      </c>
      <c r="F692" s="18">
        <f t="shared" si="1954"/>
        <v>806.6</v>
      </c>
      <c r="G692" s="18">
        <f t="shared" si="1954"/>
        <v>806.6</v>
      </c>
      <c r="H692" s="18">
        <f t="shared" si="1954"/>
        <v>806.6</v>
      </c>
      <c r="I692" s="18">
        <f t="shared" si="1954"/>
        <v>0</v>
      </c>
      <c r="J692" s="18">
        <f t="shared" si="1954"/>
        <v>0</v>
      </c>
      <c r="K692" s="18">
        <f t="shared" si="1954"/>
        <v>0</v>
      </c>
      <c r="L692" s="18">
        <f t="shared" si="1927"/>
        <v>806.6</v>
      </c>
      <c r="M692" s="18">
        <f t="shared" si="1928"/>
        <v>806.6</v>
      </c>
      <c r="N692" s="18">
        <f t="shared" si="1929"/>
        <v>806.6</v>
      </c>
      <c r="O692" s="18">
        <f t="shared" si="1955"/>
        <v>0</v>
      </c>
      <c r="P692" s="18">
        <f t="shared" si="1955"/>
        <v>0</v>
      </c>
      <c r="Q692" s="18">
        <f t="shared" si="1955"/>
        <v>0</v>
      </c>
      <c r="R692" s="18">
        <f t="shared" si="1955"/>
        <v>0</v>
      </c>
      <c r="S692" s="18">
        <f t="shared" si="1955"/>
        <v>0</v>
      </c>
      <c r="T692" s="18">
        <f t="shared" si="1832"/>
        <v>806.6</v>
      </c>
      <c r="U692" s="18">
        <f t="shared" si="1833"/>
        <v>806.6</v>
      </c>
      <c r="V692" s="18">
        <f t="shared" si="1834"/>
        <v>806.6</v>
      </c>
      <c r="W692" s="18">
        <f t="shared" si="1956"/>
        <v>0</v>
      </c>
      <c r="X692" s="18">
        <f t="shared" si="1956"/>
        <v>0</v>
      </c>
      <c r="Y692" s="18">
        <f t="shared" si="1956"/>
        <v>0</v>
      </c>
      <c r="Z692" s="18">
        <f t="shared" si="1956"/>
        <v>0</v>
      </c>
      <c r="AA692" s="18">
        <f t="shared" si="1956"/>
        <v>0</v>
      </c>
      <c r="AB692" s="18">
        <f t="shared" si="1956"/>
        <v>0</v>
      </c>
      <c r="AC692" s="18">
        <f t="shared" si="1849"/>
        <v>806.6</v>
      </c>
      <c r="AD692" s="18">
        <f t="shared" si="1850"/>
        <v>806.6</v>
      </c>
      <c r="AE692" s="18">
        <f t="shared" si="1851"/>
        <v>806.6</v>
      </c>
      <c r="AF692" s="18">
        <f t="shared" si="1956"/>
        <v>0</v>
      </c>
      <c r="AG692" s="18">
        <f t="shared" si="1956"/>
        <v>0</v>
      </c>
      <c r="AH692" s="18">
        <f t="shared" si="1956"/>
        <v>0</v>
      </c>
      <c r="AI692" s="18">
        <f t="shared" si="1817"/>
        <v>806.6</v>
      </c>
      <c r="AJ692" s="18">
        <f t="shared" si="1818"/>
        <v>806.6</v>
      </c>
      <c r="AK692" s="18">
        <f t="shared" si="1819"/>
        <v>806.6</v>
      </c>
      <c r="AL692" s="18">
        <f t="shared" si="1956"/>
        <v>0</v>
      </c>
      <c r="AM692" s="18">
        <f t="shared" si="1820"/>
        <v>806.6</v>
      </c>
      <c r="AN692" s="18">
        <f t="shared" si="1956"/>
        <v>0</v>
      </c>
      <c r="AO692" s="18">
        <f t="shared" si="1956"/>
        <v>0</v>
      </c>
      <c r="AP692" s="18">
        <f t="shared" si="1956"/>
        <v>0</v>
      </c>
      <c r="AQ692" s="18">
        <f t="shared" si="1821"/>
        <v>806.6</v>
      </c>
      <c r="AR692" s="18">
        <f t="shared" si="1822"/>
        <v>806.6</v>
      </c>
      <c r="AS692" s="18">
        <f t="shared" si="1823"/>
        <v>806.6</v>
      </c>
      <c r="AT692" s="18">
        <f t="shared" si="1956"/>
        <v>0</v>
      </c>
      <c r="AU692" s="18">
        <f t="shared" si="1956"/>
        <v>0</v>
      </c>
      <c r="AV692" s="18">
        <f t="shared" si="1956"/>
        <v>0</v>
      </c>
      <c r="AW692" s="18">
        <f t="shared" si="1824"/>
        <v>806.6</v>
      </c>
      <c r="AX692" s="18">
        <f t="shared" si="1825"/>
        <v>806.6</v>
      </c>
      <c r="AY692" s="18">
        <f t="shared" si="1826"/>
        <v>806.6</v>
      </c>
      <c r="AZ692" s="18">
        <f t="shared" si="1956"/>
        <v>0</v>
      </c>
      <c r="BA692" s="18">
        <f t="shared" si="1956"/>
        <v>0</v>
      </c>
      <c r="BB692" s="18">
        <f t="shared" si="1956"/>
        <v>0</v>
      </c>
      <c r="BC692" s="18">
        <f t="shared" si="1905"/>
        <v>806.6</v>
      </c>
      <c r="BD692" s="18">
        <f t="shared" si="1906"/>
        <v>806.6</v>
      </c>
      <c r="BE692" s="18">
        <f t="shared" si="1907"/>
        <v>806.6</v>
      </c>
      <c r="BF692" s="18">
        <f t="shared" si="1956"/>
        <v>0</v>
      </c>
      <c r="BG692" s="18">
        <f t="shared" si="1956"/>
        <v>0</v>
      </c>
      <c r="BH692" s="18">
        <f t="shared" si="1956"/>
        <v>0</v>
      </c>
      <c r="BI692" s="18">
        <f t="shared" si="1899"/>
        <v>806.6</v>
      </c>
      <c r="BJ692" s="18">
        <f t="shared" si="1900"/>
        <v>806.6</v>
      </c>
      <c r="BK692" s="18">
        <f t="shared" si="1901"/>
        <v>806.6</v>
      </c>
      <c r="BL692" s="18">
        <f t="shared" si="1956"/>
        <v>0</v>
      </c>
      <c r="BM692" s="18">
        <f t="shared" si="1956"/>
        <v>0</v>
      </c>
      <c r="BN692" s="18">
        <f t="shared" si="1956"/>
        <v>0</v>
      </c>
      <c r="BO692" s="18">
        <f t="shared" si="1852"/>
        <v>806.6</v>
      </c>
      <c r="BP692" s="18">
        <f t="shared" si="1853"/>
        <v>806.6</v>
      </c>
      <c r="BQ692" s="18">
        <f t="shared" si="1854"/>
        <v>806.6</v>
      </c>
      <c r="BR692" s="18">
        <f t="shared" si="1956"/>
        <v>0</v>
      </c>
      <c r="BS692" s="18">
        <f t="shared" si="1956"/>
        <v>0</v>
      </c>
      <c r="BT692" s="18">
        <f t="shared" si="1956"/>
        <v>0</v>
      </c>
      <c r="BU692" s="18">
        <f t="shared" si="1855"/>
        <v>806.6</v>
      </c>
      <c r="BV692" s="18">
        <f t="shared" si="1856"/>
        <v>806.6</v>
      </c>
      <c r="BW692" s="18">
        <f t="shared" si="1857"/>
        <v>806.6</v>
      </c>
      <c r="BX692" s="18">
        <f t="shared" si="1956"/>
        <v>0</v>
      </c>
      <c r="BY692" s="18">
        <f t="shared" si="1956"/>
        <v>0</v>
      </c>
      <c r="BZ692" s="18">
        <f t="shared" si="1956"/>
        <v>0</v>
      </c>
      <c r="CA692" s="18">
        <f t="shared" si="1827"/>
        <v>806.6</v>
      </c>
      <c r="CB692" s="18">
        <f t="shared" si="1828"/>
        <v>806.6</v>
      </c>
      <c r="CC692" s="18">
        <f t="shared" si="1829"/>
        <v>806.6</v>
      </c>
      <c r="CD692" s="18">
        <f t="shared" si="1956"/>
        <v>0</v>
      </c>
      <c r="CE692" s="27"/>
      <c r="CF692" s="33"/>
    </row>
    <row r="693" spans="1:84" ht="78" x14ac:dyDescent="0.3">
      <c r="A693" s="41" t="s">
        <v>126</v>
      </c>
      <c r="B693" s="39">
        <v>630</v>
      </c>
      <c r="C693" s="41"/>
      <c r="D693" s="41"/>
      <c r="E693" s="14" t="s">
        <v>1427</v>
      </c>
      <c r="F693" s="18">
        <f t="shared" si="1954"/>
        <v>806.6</v>
      </c>
      <c r="G693" s="18">
        <f t="shared" si="1954"/>
        <v>806.6</v>
      </c>
      <c r="H693" s="18">
        <f t="shared" si="1954"/>
        <v>806.6</v>
      </c>
      <c r="I693" s="18">
        <f t="shared" si="1954"/>
        <v>0</v>
      </c>
      <c r="J693" s="18">
        <f t="shared" si="1954"/>
        <v>0</v>
      </c>
      <c r="K693" s="18">
        <f t="shared" si="1954"/>
        <v>0</v>
      </c>
      <c r="L693" s="18">
        <f t="shared" si="1927"/>
        <v>806.6</v>
      </c>
      <c r="M693" s="18">
        <f t="shared" si="1928"/>
        <v>806.6</v>
      </c>
      <c r="N693" s="18">
        <f t="shared" si="1929"/>
        <v>806.6</v>
      </c>
      <c r="O693" s="18">
        <f t="shared" si="1955"/>
        <v>0</v>
      </c>
      <c r="P693" s="18">
        <f t="shared" si="1955"/>
        <v>0</v>
      </c>
      <c r="Q693" s="18">
        <f t="shared" si="1955"/>
        <v>0</v>
      </c>
      <c r="R693" s="18">
        <f t="shared" si="1955"/>
        <v>0</v>
      </c>
      <c r="S693" s="18">
        <f t="shared" si="1955"/>
        <v>0</v>
      </c>
      <c r="T693" s="18">
        <f t="shared" si="1832"/>
        <v>806.6</v>
      </c>
      <c r="U693" s="18">
        <f t="shared" si="1833"/>
        <v>806.6</v>
      </c>
      <c r="V693" s="18">
        <f t="shared" si="1834"/>
        <v>806.6</v>
      </c>
      <c r="W693" s="18">
        <f t="shared" si="1956"/>
        <v>0</v>
      </c>
      <c r="X693" s="18">
        <f t="shared" si="1956"/>
        <v>0</v>
      </c>
      <c r="Y693" s="18">
        <f t="shared" si="1956"/>
        <v>0</v>
      </c>
      <c r="Z693" s="18">
        <f t="shared" si="1956"/>
        <v>0</v>
      </c>
      <c r="AA693" s="18">
        <f t="shared" si="1956"/>
        <v>0</v>
      </c>
      <c r="AB693" s="18">
        <f t="shared" si="1956"/>
        <v>0</v>
      </c>
      <c r="AC693" s="18">
        <f t="shared" si="1849"/>
        <v>806.6</v>
      </c>
      <c r="AD693" s="18">
        <f t="shared" si="1850"/>
        <v>806.6</v>
      </c>
      <c r="AE693" s="18">
        <f t="shared" si="1851"/>
        <v>806.6</v>
      </c>
      <c r="AF693" s="18">
        <f t="shared" si="1956"/>
        <v>0</v>
      </c>
      <c r="AG693" s="18">
        <f t="shared" si="1956"/>
        <v>0</v>
      </c>
      <c r="AH693" s="18">
        <f t="shared" si="1956"/>
        <v>0</v>
      </c>
      <c r="AI693" s="18">
        <f t="shared" si="1817"/>
        <v>806.6</v>
      </c>
      <c r="AJ693" s="18">
        <f t="shared" si="1818"/>
        <v>806.6</v>
      </c>
      <c r="AK693" s="18">
        <f t="shared" si="1819"/>
        <v>806.6</v>
      </c>
      <c r="AL693" s="18">
        <f t="shared" si="1956"/>
        <v>0</v>
      </c>
      <c r="AM693" s="18">
        <f t="shared" si="1820"/>
        <v>806.6</v>
      </c>
      <c r="AN693" s="18">
        <f t="shared" si="1956"/>
        <v>0</v>
      </c>
      <c r="AO693" s="18">
        <f t="shared" si="1956"/>
        <v>0</v>
      </c>
      <c r="AP693" s="18">
        <f t="shared" si="1956"/>
        <v>0</v>
      </c>
      <c r="AQ693" s="18">
        <f t="shared" si="1821"/>
        <v>806.6</v>
      </c>
      <c r="AR693" s="18">
        <f t="shared" si="1822"/>
        <v>806.6</v>
      </c>
      <c r="AS693" s="18">
        <f t="shared" si="1823"/>
        <v>806.6</v>
      </c>
      <c r="AT693" s="18">
        <f t="shared" si="1956"/>
        <v>0</v>
      </c>
      <c r="AU693" s="18">
        <f t="shared" si="1956"/>
        <v>0</v>
      </c>
      <c r="AV693" s="18">
        <f t="shared" si="1956"/>
        <v>0</v>
      </c>
      <c r="AW693" s="18">
        <f t="shared" si="1824"/>
        <v>806.6</v>
      </c>
      <c r="AX693" s="18">
        <f t="shared" si="1825"/>
        <v>806.6</v>
      </c>
      <c r="AY693" s="18">
        <f t="shared" si="1826"/>
        <v>806.6</v>
      </c>
      <c r="AZ693" s="18">
        <f t="shared" si="1956"/>
        <v>0</v>
      </c>
      <c r="BA693" s="18">
        <f t="shared" si="1956"/>
        <v>0</v>
      </c>
      <c r="BB693" s="18">
        <f t="shared" si="1956"/>
        <v>0</v>
      </c>
      <c r="BC693" s="18">
        <f t="shared" si="1905"/>
        <v>806.6</v>
      </c>
      <c r="BD693" s="18">
        <f t="shared" si="1906"/>
        <v>806.6</v>
      </c>
      <c r="BE693" s="18">
        <f t="shared" si="1907"/>
        <v>806.6</v>
      </c>
      <c r="BF693" s="18">
        <f t="shared" si="1956"/>
        <v>0</v>
      </c>
      <c r="BG693" s="18">
        <f t="shared" si="1956"/>
        <v>0</v>
      </c>
      <c r="BH693" s="18">
        <f t="shared" si="1956"/>
        <v>0</v>
      </c>
      <c r="BI693" s="18">
        <f t="shared" si="1899"/>
        <v>806.6</v>
      </c>
      <c r="BJ693" s="18">
        <f t="shared" si="1900"/>
        <v>806.6</v>
      </c>
      <c r="BK693" s="18">
        <f t="shared" si="1901"/>
        <v>806.6</v>
      </c>
      <c r="BL693" s="18">
        <f t="shared" si="1956"/>
        <v>0</v>
      </c>
      <c r="BM693" s="18">
        <f t="shared" si="1956"/>
        <v>0</v>
      </c>
      <c r="BN693" s="18">
        <f t="shared" si="1956"/>
        <v>0</v>
      </c>
      <c r="BO693" s="18">
        <f t="shared" si="1852"/>
        <v>806.6</v>
      </c>
      <c r="BP693" s="18">
        <f t="shared" si="1853"/>
        <v>806.6</v>
      </c>
      <c r="BQ693" s="18">
        <f t="shared" si="1854"/>
        <v>806.6</v>
      </c>
      <c r="BR693" s="18">
        <f t="shared" si="1956"/>
        <v>0</v>
      </c>
      <c r="BS693" s="18">
        <f t="shared" si="1956"/>
        <v>0</v>
      </c>
      <c r="BT693" s="18">
        <f t="shared" si="1956"/>
        <v>0</v>
      </c>
      <c r="BU693" s="18">
        <f t="shared" si="1855"/>
        <v>806.6</v>
      </c>
      <c r="BV693" s="18">
        <f t="shared" si="1856"/>
        <v>806.6</v>
      </c>
      <c r="BW693" s="18">
        <f t="shared" si="1857"/>
        <v>806.6</v>
      </c>
      <c r="BX693" s="18">
        <f t="shared" si="1956"/>
        <v>0</v>
      </c>
      <c r="BY693" s="18">
        <f t="shared" si="1956"/>
        <v>0</v>
      </c>
      <c r="BZ693" s="18">
        <f t="shared" si="1956"/>
        <v>0</v>
      </c>
      <c r="CA693" s="18">
        <f t="shared" si="1827"/>
        <v>806.6</v>
      </c>
      <c r="CB693" s="18">
        <f t="shared" si="1828"/>
        <v>806.6</v>
      </c>
      <c r="CC693" s="18">
        <f t="shared" si="1829"/>
        <v>806.6</v>
      </c>
      <c r="CD693" s="18">
        <f t="shared" si="1956"/>
        <v>0</v>
      </c>
      <c r="CE693" s="27"/>
      <c r="CF693" s="33"/>
    </row>
    <row r="694" spans="1:84" x14ac:dyDescent="0.3">
      <c r="A694" s="41" t="s">
        <v>126</v>
      </c>
      <c r="B694" s="39">
        <v>630</v>
      </c>
      <c r="C694" s="41" t="s">
        <v>103</v>
      </c>
      <c r="D694" s="41" t="s">
        <v>5</v>
      </c>
      <c r="E694" s="14" t="s">
        <v>544</v>
      </c>
      <c r="F694" s="18">
        <v>806.6</v>
      </c>
      <c r="G694" s="18">
        <v>806.6</v>
      </c>
      <c r="H694" s="18">
        <v>806.6</v>
      </c>
      <c r="I694" s="18"/>
      <c r="J694" s="18"/>
      <c r="K694" s="18"/>
      <c r="L694" s="18">
        <f t="shared" si="1927"/>
        <v>806.6</v>
      </c>
      <c r="M694" s="18">
        <f t="shared" si="1928"/>
        <v>806.6</v>
      </c>
      <c r="N694" s="18">
        <f t="shared" si="1929"/>
        <v>806.6</v>
      </c>
      <c r="O694" s="18"/>
      <c r="P694" s="18"/>
      <c r="Q694" s="18"/>
      <c r="R694" s="18"/>
      <c r="S694" s="18"/>
      <c r="T694" s="18">
        <f t="shared" si="1832"/>
        <v>806.6</v>
      </c>
      <c r="U694" s="18">
        <f t="shared" si="1833"/>
        <v>806.6</v>
      </c>
      <c r="V694" s="18">
        <f t="shared" si="1834"/>
        <v>806.6</v>
      </c>
      <c r="W694" s="18"/>
      <c r="X694" s="18"/>
      <c r="Y694" s="18"/>
      <c r="Z694" s="18"/>
      <c r="AA694" s="18"/>
      <c r="AB694" s="18"/>
      <c r="AC694" s="18">
        <f t="shared" si="1849"/>
        <v>806.6</v>
      </c>
      <c r="AD694" s="18">
        <f t="shared" si="1850"/>
        <v>806.6</v>
      </c>
      <c r="AE694" s="18">
        <f t="shared" si="1851"/>
        <v>806.6</v>
      </c>
      <c r="AF694" s="18"/>
      <c r="AG694" s="18"/>
      <c r="AH694" s="18"/>
      <c r="AI694" s="18">
        <f t="shared" si="1817"/>
        <v>806.6</v>
      </c>
      <c r="AJ694" s="18">
        <f t="shared" si="1818"/>
        <v>806.6</v>
      </c>
      <c r="AK694" s="18">
        <f t="shared" si="1819"/>
        <v>806.6</v>
      </c>
      <c r="AL694" s="18"/>
      <c r="AM694" s="18">
        <f t="shared" si="1820"/>
        <v>806.6</v>
      </c>
      <c r="AN694" s="18"/>
      <c r="AO694" s="18"/>
      <c r="AP694" s="18"/>
      <c r="AQ694" s="18">
        <f t="shared" si="1821"/>
        <v>806.6</v>
      </c>
      <c r="AR694" s="18">
        <f t="shared" si="1822"/>
        <v>806.6</v>
      </c>
      <c r="AS694" s="18">
        <f t="shared" si="1823"/>
        <v>806.6</v>
      </c>
      <c r="AT694" s="18"/>
      <c r="AU694" s="18"/>
      <c r="AV694" s="18"/>
      <c r="AW694" s="18">
        <f t="shared" si="1824"/>
        <v>806.6</v>
      </c>
      <c r="AX694" s="18">
        <f t="shared" si="1825"/>
        <v>806.6</v>
      </c>
      <c r="AY694" s="18">
        <f t="shared" si="1826"/>
        <v>806.6</v>
      </c>
      <c r="AZ694" s="18"/>
      <c r="BA694" s="18"/>
      <c r="BB694" s="18"/>
      <c r="BC694" s="18">
        <f t="shared" si="1905"/>
        <v>806.6</v>
      </c>
      <c r="BD694" s="18">
        <f t="shared" si="1906"/>
        <v>806.6</v>
      </c>
      <c r="BE694" s="18">
        <f t="shared" si="1907"/>
        <v>806.6</v>
      </c>
      <c r="BF694" s="18"/>
      <c r="BG694" s="18"/>
      <c r="BH694" s="18"/>
      <c r="BI694" s="18">
        <f t="shared" si="1899"/>
        <v>806.6</v>
      </c>
      <c r="BJ694" s="18">
        <f t="shared" si="1900"/>
        <v>806.6</v>
      </c>
      <c r="BK694" s="18">
        <f t="shared" si="1901"/>
        <v>806.6</v>
      </c>
      <c r="BL694" s="18"/>
      <c r="BM694" s="18"/>
      <c r="BN694" s="18"/>
      <c r="BO694" s="18">
        <f t="shared" si="1852"/>
        <v>806.6</v>
      </c>
      <c r="BP694" s="18">
        <f t="shared" si="1853"/>
        <v>806.6</v>
      </c>
      <c r="BQ694" s="18">
        <f t="shared" si="1854"/>
        <v>806.6</v>
      </c>
      <c r="BR694" s="18"/>
      <c r="BS694" s="18"/>
      <c r="BT694" s="18"/>
      <c r="BU694" s="18">
        <f t="shared" si="1855"/>
        <v>806.6</v>
      </c>
      <c r="BV694" s="18">
        <f t="shared" si="1856"/>
        <v>806.6</v>
      </c>
      <c r="BW694" s="18">
        <f t="shared" si="1857"/>
        <v>806.6</v>
      </c>
      <c r="BX694" s="18"/>
      <c r="BY694" s="18"/>
      <c r="BZ694" s="18"/>
      <c r="CA694" s="18">
        <f t="shared" si="1827"/>
        <v>806.6</v>
      </c>
      <c r="CB694" s="18">
        <f t="shared" si="1828"/>
        <v>806.6</v>
      </c>
      <c r="CC694" s="18">
        <f t="shared" si="1829"/>
        <v>806.6</v>
      </c>
      <c r="CD694" s="18"/>
      <c r="CE694" s="27"/>
      <c r="CF694" s="33"/>
    </row>
    <row r="695" spans="1:84" ht="78" x14ac:dyDescent="0.3">
      <c r="A695" s="41" t="s">
        <v>127</v>
      </c>
      <c r="B695" s="39"/>
      <c r="C695" s="41"/>
      <c r="D695" s="41"/>
      <c r="E695" s="14" t="s">
        <v>1305</v>
      </c>
      <c r="F695" s="18">
        <f t="shared" ref="F695:K697" si="1957">F696</f>
        <v>2400</v>
      </c>
      <c r="G695" s="18">
        <f t="shared" si="1957"/>
        <v>2400</v>
      </c>
      <c r="H695" s="18">
        <f t="shared" si="1957"/>
        <v>2400</v>
      </c>
      <c r="I695" s="18">
        <f t="shared" si="1957"/>
        <v>0</v>
      </c>
      <c r="J695" s="18">
        <f t="shared" si="1957"/>
        <v>0</v>
      </c>
      <c r="K695" s="18">
        <f t="shared" si="1957"/>
        <v>0</v>
      </c>
      <c r="L695" s="18">
        <f t="shared" si="1927"/>
        <v>2400</v>
      </c>
      <c r="M695" s="18">
        <f t="shared" si="1928"/>
        <v>2400</v>
      </c>
      <c r="N695" s="18">
        <f t="shared" si="1929"/>
        <v>2400</v>
      </c>
      <c r="O695" s="18">
        <f t="shared" ref="O695:S697" si="1958">O696</f>
        <v>0</v>
      </c>
      <c r="P695" s="18">
        <f t="shared" si="1958"/>
        <v>0</v>
      </c>
      <c r="Q695" s="18">
        <f t="shared" si="1958"/>
        <v>0</v>
      </c>
      <c r="R695" s="18">
        <f t="shared" si="1958"/>
        <v>0</v>
      </c>
      <c r="S695" s="18">
        <f t="shared" si="1958"/>
        <v>0</v>
      </c>
      <c r="T695" s="18">
        <f t="shared" si="1832"/>
        <v>2400</v>
      </c>
      <c r="U695" s="18">
        <f t="shared" si="1833"/>
        <v>2400</v>
      </c>
      <c r="V695" s="18">
        <f t="shared" si="1834"/>
        <v>2400</v>
      </c>
      <c r="W695" s="18">
        <f t="shared" ref="W695:CD697" si="1959">W696</f>
        <v>0</v>
      </c>
      <c r="X695" s="18">
        <f t="shared" si="1959"/>
        <v>0</v>
      </c>
      <c r="Y695" s="18">
        <f t="shared" si="1959"/>
        <v>0</v>
      </c>
      <c r="Z695" s="18">
        <f t="shared" si="1959"/>
        <v>0</v>
      </c>
      <c r="AA695" s="18">
        <f t="shared" si="1959"/>
        <v>0</v>
      </c>
      <c r="AB695" s="18">
        <f t="shared" si="1959"/>
        <v>0</v>
      </c>
      <c r="AC695" s="18">
        <f t="shared" si="1849"/>
        <v>2400</v>
      </c>
      <c r="AD695" s="18">
        <f t="shared" si="1850"/>
        <v>2400</v>
      </c>
      <c r="AE695" s="18">
        <f t="shared" si="1851"/>
        <v>2400</v>
      </c>
      <c r="AF695" s="18">
        <f t="shared" si="1959"/>
        <v>0</v>
      </c>
      <c r="AG695" s="18">
        <f t="shared" si="1959"/>
        <v>0</v>
      </c>
      <c r="AH695" s="18">
        <f t="shared" si="1959"/>
        <v>0</v>
      </c>
      <c r="AI695" s="18">
        <f t="shared" si="1817"/>
        <v>2400</v>
      </c>
      <c r="AJ695" s="18">
        <f t="shared" si="1818"/>
        <v>2400</v>
      </c>
      <c r="AK695" s="18">
        <f t="shared" si="1819"/>
        <v>2400</v>
      </c>
      <c r="AL695" s="18">
        <f t="shared" si="1959"/>
        <v>0</v>
      </c>
      <c r="AM695" s="18">
        <f t="shared" si="1820"/>
        <v>2400</v>
      </c>
      <c r="AN695" s="18">
        <f t="shared" si="1959"/>
        <v>0</v>
      </c>
      <c r="AO695" s="18">
        <f t="shared" si="1959"/>
        <v>0</v>
      </c>
      <c r="AP695" s="18">
        <f t="shared" si="1959"/>
        <v>0</v>
      </c>
      <c r="AQ695" s="18">
        <f t="shared" si="1821"/>
        <v>2400</v>
      </c>
      <c r="AR695" s="18">
        <f t="shared" si="1822"/>
        <v>2400</v>
      </c>
      <c r="AS695" s="18">
        <f t="shared" si="1823"/>
        <v>2400</v>
      </c>
      <c r="AT695" s="18">
        <f t="shared" si="1959"/>
        <v>0</v>
      </c>
      <c r="AU695" s="18">
        <f t="shared" si="1959"/>
        <v>0</v>
      </c>
      <c r="AV695" s="18">
        <f t="shared" si="1959"/>
        <v>0</v>
      </c>
      <c r="AW695" s="18">
        <f t="shared" si="1824"/>
        <v>2400</v>
      </c>
      <c r="AX695" s="18">
        <f t="shared" si="1825"/>
        <v>2400</v>
      </c>
      <c r="AY695" s="18">
        <f t="shared" si="1826"/>
        <v>2400</v>
      </c>
      <c r="AZ695" s="18">
        <f t="shared" si="1959"/>
        <v>0</v>
      </c>
      <c r="BA695" s="18">
        <f t="shared" si="1959"/>
        <v>0</v>
      </c>
      <c r="BB695" s="18">
        <f t="shared" si="1959"/>
        <v>0</v>
      </c>
      <c r="BC695" s="18">
        <f t="shared" si="1905"/>
        <v>2400</v>
      </c>
      <c r="BD695" s="18">
        <f t="shared" si="1906"/>
        <v>2400</v>
      </c>
      <c r="BE695" s="18">
        <f t="shared" si="1907"/>
        <v>2400</v>
      </c>
      <c r="BF695" s="18">
        <f t="shared" si="1959"/>
        <v>0</v>
      </c>
      <c r="BG695" s="18">
        <f t="shared" si="1959"/>
        <v>0</v>
      </c>
      <c r="BH695" s="18">
        <f t="shared" si="1959"/>
        <v>0</v>
      </c>
      <c r="BI695" s="18">
        <f t="shared" si="1899"/>
        <v>2400</v>
      </c>
      <c r="BJ695" s="18">
        <f t="shared" si="1900"/>
        <v>2400</v>
      </c>
      <c r="BK695" s="18">
        <f t="shared" si="1901"/>
        <v>2400</v>
      </c>
      <c r="BL695" s="18">
        <f t="shared" si="1959"/>
        <v>0</v>
      </c>
      <c r="BM695" s="18">
        <f t="shared" si="1959"/>
        <v>0</v>
      </c>
      <c r="BN695" s="18">
        <f t="shared" si="1959"/>
        <v>0</v>
      </c>
      <c r="BO695" s="18">
        <f t="shared" si="1852"/>
        <v>2400</v>
      </c>
      <c r="BP695" s="18">
        <f t="shared" si="1853"/>
        <v>2400</v>
      </c>
      <c r="BQ695" s="18">
        <f t="shared" si="1854"/>
        <v>2400</v>
      </c>
      <c r="BR695" s="18">
        <f t="shared" si="1959"/>
        <v>0</v>
      </c>
      <c r="BS695" s="18">
        <f t="shared" si="1959"/>
        <v>0</v>
      </c>
      <c r="BT695" s="18">
        <f t="shared" si="1959"/>
        <v>0</v>
      </c>
      <c r="BU695" s="18">
        <f t="shared" si="1855"/>
        <v>2400</v>
      </c>
      <c r="BV695" s="18">
        <f t="shared" si="1856"/>
        <v>2400</v>
      </c>
      <c r="BW695" s="18">
        <f t="shared" si="1857"/>
        <v>2400</v>
      </c>
      <c r="BX695" s="18">
        <f t="shared" si="1959"/>
        <v>-11.712999999999999</v>
      </c>
      <c r="BY695" s="18">
        <f t="shared" si="1959"/>
        <v>0</v>
      </c>
      <c r="BZ695" s="18">
        <f t="shared" si="1959"/>
        <v>0</v>
      </c>
      <c r="CA695" s="18">
        <f t="shared" si="1827"/>
        <v>2388.2869999999998</v>
      </c>
      <c r="CB695" s="18">
        <f t="shared" si="1828"/>
        <v>2400</v>
      </c>
      <c r="CC695" s="18">
        <f t="shared" si="1829"/>
        <v>2400</v>
      </c>
      <c r="CD695" s="18">
        <f t="shared" si="1959"/>
        <v>0</v>
      </c>
      <c r="CE695" s="27"/>
      <c r="CF695" s="33"/>
    </row>
    <row r="696" spans="1:84" ht="46.8" x14ac:dyDescent="0.3">
      <c r="A696" s="41" t="s">
        <v>127</v>
      </c>
      <c r="B696" s="39">
        <v>600</v>
      </c>
      <c r="C696" s="41"/>
      <c r="D696" s="41"/>
      <c r="E696" s="14" t="s">
        <v>554</v>
      </c>
      <c r="F696" s="18">
        <f t="shared" si="1957"/>
        <v>2400</v>
      </c>
      <c r="G696" s="18">
        <f t="shared" si="1957"/>
        <v>2400</v>
      </c>
      <c r="H696" s="18">
        <f t="shared" si="1957"/>
        <v>2400</v>
      </c>
      <c r="I696" s="18">
        <f t="shared" si="1957"/>
        <v>0</v>
      </c>
      <c r="J696" s="18">
        <f t="shared" si="1957"/>
        <v>0</v>
      </c>
      <c r="K696" s="18">
        <f t="shared" si="1957"/>
        <v>0</v>
      </c>
      <c r="L696" s="18">
        <f t="shared" si="1927"/>
        <v>2400</v>
      </c>
      <c r="M696" s="18">
        <f t="shared" si="1928"/>
        <v>2400</v>
      </c>
      <c r="N696" s="18">
        <f t="shared" si="1929"/>
        <v>2400</v>
      </c>
      <c r="O696" s="18">
        <f t="shared" si="1958"/>
        <v>0</v>
      </c>
      <c r="P696" s="18">
        <f t="shared" si="1958"/>
        <v>0</v>
      </c>
      <c r="Q696" s="18">
        <f t="shared" si="1958"/>
        <v>0</v>
      </c>
      <c r="R696" s="18">
        <f t="shared" si="1958"/>
        <v>0</v>
      </c>
      <c r="S696" s="18">
        <f t="shared" si="1958"/>
        <v>0</v>
      </c>
      <c r="T696" s="18">
        <f t="shared" si="1832"/>
        <v>2400</v>
      </c>
      <c r="U696" s="18">
        <f t="shared" si="1833"/>
        <v>2400</v>
      </c>
      <c r="V696" s="18">
        <f t="shared" si="1834"/>
        <v>2400</v>
      </c>
      <c r="W696" s="18">
        <f t="shared" si="1959"/>
        <v>0</v>
      </c>
      <c r="X696" s="18">
        <f t="shared" si="1959"/>
        <v>0</v>
      </c>
      <c r="Y696" s="18">
        <f t="shared" si="1959"/>
        <v>0</v>
      </c>
      <c r="Z696" s="18">
        <f t="shared" si="1959"/>
        <v>0</v>
      </c>
      <c r="AA696" s="18">
        <f t="shared" si="1959"/>
        <v>0</v>
      </c>
      <c r="AB696" s="18">
        <f t="shared" si="1959"/>
        <v>0</v>
      </c>
      <c r="AC696" s="18">
        <f t="shared" si="1849"/>
        <v>2400</v>
      </c>
      <c r="AD696" s="18">
        <f t="shared" si="1850"/>
        <v>2400</v>
      </c>
      <c r="AE696" s="18">
        <f t="shared" si="1851"/>
        <v>2400</v>
      </c>
      <c r="AF696" s="18">
        <f t="shared" si="1959"/>
        <v>0</v>
      </c>
      <c r="AG696" s="18">
        <f t="shared" si="1959"/>
        <v>0</v>
      </c>
      <c r="AH696" s="18">
        <f t="shared" si="1959"/>
        <v>0</v>
      </c>
      <c r="AI696" s="18">
        <f t="shared" si="1817"/>
        <v>2400</v>
      </c>
      <c r="AJ696" s="18">
        <f t="shared" si="1818"/>
        <v>2400</v>
      </c>
      <c r="AK696" s="18">
        <f t="shared" si="1819"/>
        <v>2400</v>
      </c>
      <c r="AL696" s="18">
        <f t="shared" si="1959"/>
        <v>0</v>
      </c>
      <c r="AM696" s="18">
        <f t="shared" si="1820"/>
        <v>2400</v>
      </c>
      <c r="AN696" s="18">
        <f t="shared" si="1959"/>
        <v>0</v>
      </c>
      <c r="AO696" s="18">
        <f t="shared" si="1959"/>
        <v>0</v>
      </c>
      <c r="AP696" s="18">
        <f t="shared" si="1959"/>
        <v>0</v>
      </c>
      <c r="AQ696" s="18">
        <f t="shared" si="1821"/>
        <v>2400</v>
      </c>
      <c r="AR696" s="18">
        <f t="shared" si="1822"/>
        <v>2400</v>
      </c>
      <c r="AS696" s="18">
        <f t="shared" si="1823"/>
        <v>2400</v>
      </c>
      <c r="AT696" s="18">
        <f t="shared" si="1959"/>
        <v>0</v>
      </c>
      <c r="AU696" s="18">
        <f t="shared" si="1959"/>
        <v>0</v>
      </c>
      <c r="AV696" s="18">
        <f t="shared" si="1959"/>
        <v>0</v>
      </c>
      <c r="AW696" s="18">
        <f t="shared" si="1824"/>
        <v>2400</v>
      </c>
      <c r="AX696" s="18">
        <f t="shared" si="1825"/>
        <v>2400</v>
      </c>
      <c r="AY696" s="18">
        <f t="shared" si="1826"/>
        <v>2400</v>
      </c>
      <c r="AZ696" s="18">
        <f t="shared" si="1959"/>
        <v>0</v>
      </c>
      <c r="BA696" s="18">
        <f t="shared" si="1959"/>
        <v>0</v>
      </c>
      <c r="BB696" s="18">
        <f t="shared" si="1959"/>
        <v>0</v>
      </c>
      <c r="BC696" s="18">
        <f t="shared" si="1905"/>
        <v>2400</v>
      </c>
      <c r="BD696" s="18">
        <f t="shared" si="1906"/>
        <v>2400</v>
      </c>
      <c r="BE696" s="18">
        <f t="shared" si="1907"/>
        <v>2400</v>
      </c>
      <c r="BF696" s="18">
        <f t="shared" si="1959"/>
        <v>0</v>
      </c>
      <c r="BG696" s="18">
        <f t="shared" si="1959"/>
        <v>0</v>
      </c>
      <c r="BH696" s="18">
        <f t="shared" si="1959"/>
        <v>0</v>
      </c>
      <c r="BI696" s="18">
        <f t="shared" si="1899"/>
        <v>2400</v>
      </c>
      <c r="BJ696" s="18">
        <f t="shared" si="1900"/>
        <v>2400</v>
      </c>
      <c r="BK696" s="18">
        <f t="shared" si="1901"/>
        <v>2400</v>
      </c>
      <c r="BL696" s="18">
        <f t="shared" si="1959"/>
        <v>0</v>
      </c>
      <c r="BM696" s="18">
        <f t="shared" si="1959"/>
        <v>0</v>
      </c>
      <c r="BN696" s="18">
        <f t="shared" si="1959"/>
        <v>0</v>
      </c>
      <c r="BO696" s="18">
        <f t="shared" si="1852"/>
        <v>2400</v>
      </c>
      <c r="BP696" s="18">
        <f t="shared" si="1853"/>
        <v>2400</v>
      </c>
      <c r="BQ696" s="18">
        <f t="shared" si="1854"/>
        <v>2400</v>
      </c>
      <c r="BR696" s="18">
        <f t="shared" si="1959"/>
        <v>0</v>
      </c>
      <c r="BS696" s="18">
        <f t="shared" si="1959"/>
        <v>0</v>
      </c>
      <c r="BT696" s="18">
        <f t="shared" si="1959"/>
        <v>0</v>
      </c>
      <c r="BU696" s="18">
        <f t="shared" si="1855"/>
        <v>2400</v>
      </c>
      <c r="BV696" s="18">
        <f t="shared" si="1856"/>
        <v>2400</v>
      </c>
      <c r="BW696" s="18">
        <f t="shared" si="1857"/>
        <v>2400</v>
      </c>
      <c r="BX696" s="18">
        <f t="shared" si="1959"/>
        <v>-11.712999999999999</v>
      </c>
      <c r="BY696" s="18">
        <f t="shared" si="1959"/>
        <v>0</v>
      </c>
      <c r="BZ696" s="18">
        <f t="shared" si="1959"/>
        <v>0</v>
      </c>
      <c r="CA696" s="18">
        <f t="shared" si="1827"/>
        <v>2388.2869999999998</v>
      </c>
      <c r="CB696" s="18">
        <f t="shared" si="1828"/>
        <v>2400</v>
      </c>
      <c r="CC696" s="18">
        <f t="shared" si="1829"/>
        <v>2400</v>
      </c>
      <c r="CD696" s="18">
        <f t="shared" si="1959"/>
        <v>0</v>
      </c>
      <c r="CE696" s="27"/>
      <c r="CF696" s="33"/>
    </row>
    <row r="697" spans="1:84" ht="78" x14ac:dyDescent="0.3">
      <c r="A697" s="41" t="s">
        <v>127</v>
      </c>
      <c r="B697" s="39">
        <v>630</v>
      </c>
      <c r="C697" s="41"/>
      <c r="D697" s="41"/>
      <c r="E697" s="14" t="s">
        <v>1427</v>
      </c>
      <c r="F697" s="18">
        <f t="shared" si="1957"/>
        <v>2400</v>
      </c>
      <c r="G697" s="18">
        <f t="shared" si="1957"/>
        <v>2400</v>
      </c>
      <c r="H697" s="18">
        <f t="shared" si="1957"/>
        <v>2400</v>
      </c>
      <c r="I697" s="18">
        <f t="shared" si="1957"/>
        <v>0</v>
      </c>
      <c r="J697" s="18">
        <f t="shared" si="1957"/>
        <v>0</v>
      </c>
      <c r="K697" s="18">
        <f t="shared" si="1957"/>
        <v>0</v>
      </c>
      <c r="L697" s="18">
        <f t="shared" si="1927"/>
        <v>2400</v>
      </c>
      <c r="M697" s="18">
        <f t="shared" si="1928"/>
        <v>2400</v>
      </c>
      <c r="N697" s="18">
        <f t="shared" si="1929"/>
        <v>2400</v>
      </c>
      <c r="O697" s="18">
        <f t="shared" si="1958"/>
        <v>0</v>
      </c>
      <c r="P697" s="18">
        <f t="shared" si="1958"/>
        <v>0</v>
      </c>
      <c r="Q697" s="18">
        <f t="shared" si="1958"/>
        <v>0</v>
      </c>
      <c r="R697" s="18">
        <f t="shared" si="1958"/>
        <v>0</v>
      </c>
      <c r="S697" s="18">
        <f t="shared" si="1958"/>
        <v>0</v>
      </c>
      <c r="T697" s="18">
        <f t="shared" si="1832"/>
        <v>2400</v>
      </c>
      <c r="U697" s="18">
        <f t="shared" si="1833"/>
        <v>2400</v>
      </c>
      <c r="V697" s="18">
        <f t="shared" si="1834"/>
        <v>2400</v>
      </c>
      <c r="W697" s="18">
        <f t="shared" si="1959"/>
        <v>0</v>
      </c>
      <c r="X697" s="18">
        <f t="shared" si="1959"/>
        <v>0</v>
      </c>
      <c r="Y697" s="18">
        <f t="shared" si="1959"/>
        <v>0</v>
      </c>
      <c r="Z697" s="18">
        <f t="shared" si="1959"/>
        <v>0</v>
      </c>
      <c r="AA697" s="18">
        <f t="shared" si="1959"/>
        <v>0</v>
      </c>
      <c r="AB697" s="18">
        <f t="shared" si="1959"/>
        <v>0</v>
      </c>
      <c r="AC697" s="18">
        <f t="shared" si="1849"/>
        <v>2400</v>
      </c>
      <c r="AD697" s="18">
        <f t="shared" si="1850"/>
        <v>2400</v>
      </c>
      <c r="AE697" s="18">
        <f t="shared" si="1851"/>
        <v>2400</v>
      </c>
      <c r="AF697" s="18">
        <f t="shared" si="1959"/>
        <v>0</v>
      </c>
      <c r="AG697" s="18">
        <f t="shared" si="1959"/>
        <v>0</v>
      </c>
      <c r="AH697" s="18">
        <f t="shared" si="1959"/>
        <v>0</v>
      </c>
      <c r="AI697" s="18">
        <f t="shared" si="1817"/>
        <v>2400</v>
      </c>
      <c r="AJ697" s="18">
        <f t="shared" si="1818"/>
        <v>2400</v>
      </c>
      <c r="AK697" s="18">
        <f t="shared" si="1819"/>
        <v>2400</v>
      </c>
      <c r="AL697" s="18">
        <f t="shared" si="1959"/>
        <v>0</v>
      </c>
      <c r="AM697" s="18">
        <f t="shared" si="1820"/>
        <v>2400</v>
      </c>
      <c r="AN697" s="18">
        <f t="shared" si="1959"/>
        <v>0</v>
      </c>
      <c r="AO697" s="18">
        <f t="shared" si="1959"/>
        <v>0</v>
      </c>
      <c r="AP697" s="18">
        <f t="shared" si="1959"/>
        <v>0</v>
      </c>
      <c r="AQ697" s="18">
        <f t="shared" si="1821"/>
        <v>2400</v>
      </c>
      <c r="AR697" s="18">
        <f t="shared" si="1822"/>
        <v>2400</v>
      </c>
      <c r="AS697" s="18">
        <f t="shared" si="1823"/>
        <v>2400</v>
      </c>
      <c r="AT697" s="18">
        <f t="shared" si="1959"/>
        <v>0</v>
      </c>
      <c r="AU697" s="18">
        <f t="shared" si="1959"/>
        <v>0</v>
      </c>
      <c r="AV697" s="18">
        <f t="shared" si="1959"/>
        <v>0</v>
      </c>
      <c r="AW697" s="18">
        <f t="shared" si="1824"/>
        <v>2400</v>
      </c>
      <c r="AX697" s="18">
        <f t="shared" si="1825"/>
        <v>2400</v>
      </c>
      <c r="AY697" s="18">
        <f t="shared" si="1826"/>
        <v>2400</v>
      </c>
      <c r="AZ697" s="18">
        <f t="shared" si="1959"/>
        <v>0</v>
      </c>
      <c r="BA697" s="18">
        <f t="shared" si="1959"/>
        <v>0</v>
      </c>
      <c r="BB697" s="18">
        <f t="shared" si="1959"/>
        <v>0</v>
      </c>
      <c r="BC697" s="18">
        <f t="shared" si="1905"/>
        <v>2400</v>
      </c>
      <c r="BD697" s="18">
        <f t="shared" si="1906"/>
        <v>2400</v>
      </c>
      <c r="BE697" s="18">
        <f t="shared" si="1907"/>
        <v>2400</v>
      </c>
      <c r="BF697" s="18">
        <f t="shared" si="1959"/>
        <v>0</v>
      </c>
      <c r="BG697" s="18">
        <f t="shared" si="1959"/>
        <v>0</v>
      </c>
      <c r="BH697" s="18">
        <f t="shared" si="1959"/>
        <v>0</v>
      </c>
      <c r="BI697" s="18">
        <f t="shared" si="1899"/>
        <v>2400</v>
      </c>
      <c r="BJ697" s="18">
        <f t="shared" si="1900"/>
        <v>2400</v>
      </c>
      <c r="BK697" s="18">
        <f t="shared" si="1901"/>
        <v>2400</v>
      </c>
      <c r="BL697" s="18">
        <f t="shared" si="1959"/>
        <v>0</v>
      </c>
      <c r="BM697" s="18">
        <f t="shared" si="1959"/>
        <v>0</v>
      </c>
      <c r="BN697" s="18">
        <f t="shared" si="1959"/>
        <v>0</v>
      </c>
      <c r="BO697" s="18">
        <f t="shared" si="1852"/>
        <v>2400</v>
      </c>
      <c r="BP697" s="18">
        <f t="shared" si="1853"/>
        <v>2400</v>
      </c>
      <c r="BQ697" s="18">
        <f t="shared" si="1854"/>
        <v>2400</v>
      </c>
      <c r="BR697" s="18">
        <f t="shared" si="1959"/>
        <v>0</v>
      </c>
      <c r="BS697" s="18">
        <f t="shared" si="1959"/>
        <v>0</v>
      </c>
      <c r="BT697" s="18">
        <f t="shared" si="1959"/>
        <v>0</v>
      </c>
      <c r="BU697" s="18">
        <f t="shared" si="1855"/>
        <v>2400</v>
      </c>
      <c r="BV697" s="18">
        <f t="shared" si="1856"/>
        <v>2400</v>
      </c>
      <c r="BW697" s="18">
        <f t="shared" si="1857"/>
        <v>2400</v>
      </c>
      <c r="BX697" s="18">
        <f t="shared" si="1959"/>
        <v>-11.712999999999999</v>
      </c>
      <c r="BY697" s="18">
        <f t="shared" si="1959"/>
        <v>0</v>
      </c>
      <c r="BZ697" s="18">
        <f t="shared" si="1959"/>
        <v>0</v>
      </c>
      <c r="CA697" s="18">
        <f t="shared" si="1827"/>
        <v>2388.2869999999998</v>
      </c>
      <c r="CB697" s="18">
        <f t="shared" si="1828"/>
        <v>2400</v>
      </c>
      <c r="CC697" s="18">
        <f t="shared" si="1829"/>
        <v>2400</v>
      </c>
      <c r="CD697" s="18">
        <f t="shared" si="1959"/>
        <v>0</v>
      </c>
      <c r="CE697" s="27"/>
      <c r="CF697" s="33"/>
    </row>
    <row r="698" spans="1:84" x14ac:dyDescent="0.3">
      <c r="A698" s="41" t="s">
        <v>127</v>
      </c>
      <c r="B698" s="39">
        <v>630</v>
      </c>
      <c r="C698" s="41" t="s">
        <v>103</v>
      </c>
      <c r="D698" s="41" t="s">
        <v>5</v>
      </c>
      <c r="E698" s="14" t="s">
        <v>544</v>
      </c>
      <c r="F698" s="18">
        <v>2400</v>
      </c>
      <c r="G698" s="18">
        <v>2400</v>
      </c>
      <c r="H698" s="18">
        <v>2400</v>
      </c>
      <c r="I698" s="18"/>
      <c r="J698" s="18"/>
      <c r="K698" s="18"/>
      <c r="L698" s="18">
        <f t="shared" si="1927"/>
        <v>2400</v>
      </c>
      <c r="M698" s="18">
        <f t="shared" si="1928"/>
        <v>2400</v>
      </c>
      <c r="N698" s="18">
        <f t="shared" si="1929"/>
        <v>2400</v>
      </c>
      <c r="O698" s="18"/>
      <c r="P698" s="18"/>
      <c r="Q698" s="18"/>
      <c r="R698" s="18"/>
      <c r="S698" s="18"/>
      <c r="T698" s="18">
        <f t="shared" si="1832"/>
        <v>2400</v>
      </c>
      <c r="U698" s="18">
        <f t="shared" si="1833"/>
        <v>2400</v>
      </c>
      <c r="V698" s="18">
        <f t="shared" si="1834"/>
        <v>2400</v>
      </c>
      <c r="W698" s="18"/>
      <c r="X698" s="18"/>
      <c r="Y698" s="18"/>
      <c r="Z698" s="18"/>
      <c r="AA698" s="18"/>
      <c r="AB698" s="18"/>
      <c r="AC698" s="18">
        <f t="shared" si="1849"/>
        <v>2400</v>
      </c>
      <c r="AD698" s="18">
        <f t="shared" si="1850"/>
        <v>2400</v>
      </c>
      <c r="AE698" s="18">
        <f t="shared" si="1851"/>
        <v>2400</v>
      </c>
      <c r="AF698" s="18"/>
      <c r="AG698" s="18"/>
      <c r="AH698" s="18"/>
      <c r="AI698" s="18">
        <f t="shared" si="1817"/>
        <v>2400</v>
      </c>
      <c r="AJ698" s="18">
        <f t="shared" si="1818"/>
        <v>2400</v>
      </c>
      <c r="AK698" s="18">
        <f t="shared" si="1819"/>
        <v>2400</v>
      </c>
      <c r="AL698" s="18"/>
      <c r="AM698" s="18">
        <f t="shared" si="1820"/>
        <v>2400</v>
      </c>
      <c r="AN698" s="18"/>
      <c r="AO698" s="18"/>
      <c r="AP698" s="18"/>
      <c r="AQ698" s="18">
        <f t="shared" si="1821"/>
        <v>2400</v>
      </c>
      <c r="AR698" s="18">
        <f t="shared" si="1822"/>
        <v>2400</v>
      </c>
      <c r="AS698" s="18">
        <f t="shared" si="1823"/>
        <v>2400</v>
      </c>
      <c r="AT698" s="18"/>
      <c r="AU698" s="18"/>
      <c r="AV698" s="18"/>
      <c r="AW698" s="18">
        <f t="shared" si="1824"/>
        <v>2400</v>
      </c>
      <c r="AX698" s="18">
        <f t="shared" si="1825"/>
        <v>2400</v>
      </c>
      <c r="AY698" s="18">
        <f t="shared" si="1826"/>
        <v>2400</v>
      </c>
      <c r="AZ698" s="18"/>
      <c r="BA698" s="18"/>
      <c r="BB698" s="18"/>
      <c r="BC698" s="18">
        <f t="shared" si="1905"/>
        <v>2400</v>
      </c>
      <c r="BD698" s="18">
        <f t="shared" si="1906"/>
        <v>2400</v>
      </c>
      <c r="BE698" s="18">
        <f t="shared" si="1907"/>
        <v>2400</v>
      </c>
      <c r="BF698" s="18"/>
      <c r="BG698" s="18"/>
      <c r="BH698" s="18"/>
      <c r="BI698" s="18">
        <f t="shared" si="1899"/>
        <v>2400</v>
      </c>
      <c r="BJ698" s="18">
        <f t="shared" si="1900"/>
        <v>2400</v>
      </c>
      <c r="BK698" s="18">
        <f t="shared" si="1901"/>
        <v>2400</v>
      </c>
      <c r="BL698" s="18"/>
      <c r="BM698" s="18"/>
      <c r="BN698" s="18"/>
      <c r="BO698" s="18">
        <f t="shared" si="1852"/>
        <v>2400</v>
      </c>
      <c r="BP698" s="18">
        <f t="shared" si="1853"/>
        <v>2400</v>
      </c>
      <c r="BQ698" s="18">
        <f t="shared" si="1854"/>
        <v>2400</v>
      </c>
      <c r="BR698" s="18"/>
      <c r="BS698" s="18"/>
      <c r="BT698" s="18"/>
      <c r="BU698" s="18">
        <f t="shared" si="1855"/>
        <v>2400</v>
      </c>
      <c r="BV698" s="18">
        <f t="shared" si="1856"/>
        <v>2400</v>
      </c>
      <c r="BW698" s="18">
        <f t="shared" si="1857"/>
        <v>2400</v>
      </c>
      <c r="BX698" s="18">
        <v>-11.712999999999999</v>
      </c>
      <c r="BY698" s="18"/>
      <c r="BZ698" s="18"/>
      <c r="CA698" s="18">
        <f t="shared" si="1827"/>
        <v>2388.2869999999998</v>
      </c>
      <c r="CB698" s="18">
        <f t="shared" si="1828"/>
        <v>2400</v>
      </c>
      <c r="CC698" s="18">
        <f t="shared" si="1829"/>
        <v>2400</v>
      </c>
      <c r="CD698" s="18"/>
      <c r="CE698" s="27"/>
      <c r="CF698" s="33"/>
    </row>
    <row r="699" spans="1:84" ht="62.4" x14ac:dyDescent="0.3">
      <c r="A699" s="41" t="s">
        <v>128</v>
      </c>
      <c r="B699" s="39"/>
      <c r="C699" s="41"/>
      <c r="D699" s="41"/>
      <c r="E699" s="14" t="s">
        <v>797</v>
      </c>
      <c r="F699" s="18">
        <f t="shared" ref="F699:K701" si="1960">F700</f>
        <v>80000</v>
      </c>
      <c r="G699" s="18">
        <f t="shared" si="1960"/>
        <v>80000</v>
      </c>
      <c r="H699" s="18">
        <f t="shared" si="1960"/>
        <v>80000</v>
      </c>
      <c r="I699" s="18">
        <f t="shared" si="1960"/>
        <v>0</v>
      </c>
      <c r="J699" s="18">
        <f t="shared" si="1960"/>
        <v>0</v>
      </c>
      <c r="K699" s="18">
        <f t="shared" si="1960"/>
        <v>0</v>
      </c>
      <c r="L699" s="18">
        <f t="shared" si="1927"/>
        <v>80000</v>
      </c>
      <c r="M699" s="18">
        <f t="shared" si="1928"/>
        <v>80000</v>
      </c>
      <c r="N699" s="18">
        <f t="shared" si="1929"/>
        <v>80000</v>
      </c>
      <c r="O699" s="18">
        <f t="shared" ref="O699:S701" si="1961">O700</f>
        <v>0</v>
      </c>
      <c r="P699" s="18">
        <f t="shared" si="1961"/>
        <v>0</v>
      </c>
      <c r="Q699" s="18">
        <f t="shared" si="1961"/>
        <v>0</v>
      </c>
      <c r="R699" s="18">
        <f t="shared" si="1961"/>
        <v>0</v>
      </c>
      <c r="S699" s="18">
        <f t="shared" si="1961"/>
        <v>0</v>
      </c>
      <c r="T699" s="18">
        <f t="shared" si="1832"/>
        <v>80000</v>
      </c>
      <c r="U699" s="18">
        <f t="shared" si="1833"/>
        <v>80000</v>
      </c>
      <c r="V699" s="18">
        <f t="shared" si="1834"/>
        <v>80000</v>
      </c>
      <c r="W699" s="18">
        <f t="shared" ref="W699:CD701" si="1962">W700</f>
        <v>0</v>
      </c>
      <c r="X699" s="18">
        <f t="shared" si="1962"/>
        <v>0</v>
      </c>
      <c r="Y699" s="18">
        <f t="shared" si="1962"/>
        <v>0</v>
      </c>
      <c r="Z699" s="18">
        <f t="shared" si="1962"/>
        <v>0</v>
      </c>
      <c r="AA699" s="18">
        <f t="shared" si="1962"/>
        <v>0</v>
      </c>
      <c r="AB699" s="18">
        <f t="shared" si="1962"/>
        <v>0</v>
      </c>
      <c r="AC699" s="18">
        <f t="shared" si="1849"/>
        <v>80000</v>
      </c>
      <c r="AD699" s="18">
        <f t="shared" si="1850"/>
        <v>80000</v>
      </c>
      <c r="AE699" s="18">
        <f t="shared" si="1851"/>
        <v>80000</v>
      </c>
      <c r="AF699" s="18">
        <f t="shared" si="1962"/>
        <v>0</v>
      </c>
      <c r="AG699" s="18">
        <f t="shared" si="1962"/>
        <v>0</v>
      </c>
      <c r="AH699" s="18">
        <f t="shared" si="1962"/>
        <v>0</v>
      </c>
      <c r="AI699" s="18">
        <f t="shared" si="1817"/>
        <v>80000</v>
      </c>
      <c r="AJ699" s="18">
        <f t="shared" si="1818"/>
        <v>80000</v>
      </c>
      <c r="AK699" s="18">
        <f t="shared" si="1819"/>
        <v>80000</v>
      </c>
      <c r="AL699" s="18">
        <f t="shared" si="1962"/>
        <v>0</v>
      </c>
      <c r="AM699" s="18">
        <f t="shared" si="1820"/>
        <v>80000</v>
      </c>
      <c r="AN699" s="18">
        <f t="shared" si="1962"/>
        <v>0</v>
      </c>
      <c r="AO699" s="18">
        <f t="shared" si="1962"/>
        <v>0</v>
      </c>
      <c r="AP699" s="18">
        <f t="shared" si="1962"/>
        <v>0</v>
      </c>
      <c r="AQ699" s="18">
        <f t="shared" si="1821"/>
        <v>80000</v>
      </c>
      <c r="AR699" s="18">
        <f t="shared" si="1822"/>
        <v>80000</v>
      </c>
      <c r="AS699" s="18">
        <f t="shared" si="1823"/>
        <v>80000</v>
      </c>
      <c r="AT699" s="18">
        <f t="shared" si="1962"/>
        <v>0</v>
      </c>
      <c r="AU699" s="18">
        <f t="shared" si="1962"/>
        <v>0</v>
      </c>
      <c r="AV699" s="18">
        <f t="shared" si="1962"/>
        <v>0</v>
      </c>
      <c r="AW699" s="18">
        <f t="shared" si="1824"/>
        <v>80000</v>
      </c>
      <c r="AX699" s="18">
        <f t="shared" si="1825"/>
        <v>80000</v>
      </c>
      <c r="AY699" s="18">
        <f t="shared" si="1826"/>
        <v>80000</v>
      </c>
      <c r="AZ699" s="18">
        <f t="shared" si="1962"/>
        <v>0</v>
      </c>
      <c r="BA699" s="18">
        <f t="shared" si="1962"/>
        <v>0</v>
      </c>
      <c r="BB699" s="18">
        <f t="shared" si="1962"/>
        <v>0</v>
      </c>
      <c r="BC699" s="18">
        <f t="shared" si="1905"/>
        <v>80000</v>
      </c>
      <c r="BD699" s="18">
        <f t="shared" si="1906"/>
        <v>80000</v>
      </c>
      <c r="BE699" s="18">
        <f t="shared" si="1907"/>
        <v>80000</v>
      </c>
      <c r="BF699" s="18">
        <f t="shared" si="1962"/>
        <v>0</v>
      </c>
      <c r="BG699" s="18">
        <f t="shared" si="1962"/>
        <v>0</v>
      </c>
      <c r="BH699" s="18">
        <f t="shared" si="1962"/>
        <v>0</v>
      </c>
      <c r="BI699" s="18">
        <f t="shared" si="1899"/>
        <v>80000</v>
      </c>
      <c r="BJ699" s="18">
        <f t="shared" si="1900"/>
        <v>80000</v>
      </c>
      <c r="BK699" s="18">
        <f t="shared" si="1901"/>
        <v>80000</v>
      </c>
      <c r="BL699" s="18">
        <f t="shared" si="1962"/>
        <v>0</v>
      </c>
      <c r="BM699" s="18">
        <f t="shared" si="1962"/>
        <v>0</v>
      </c>
      <c r="BN699" s="18">
        <f t="shared" si="1962"/>
        <v>0</v>
      </c>
      <c r="BO699" s="18">
        <f t="shared" si="1852"/>
        <v>80000</v>
      </c>
      <c r="BP699" s="18">
        <f t="shared" si="1853"/>
        <v>80000</v>
      </c>
      <c r="BQ699" s="18">
        <f t="shared" si="1854"/>
        <v>80000</v>
      </c>
      <c r="BR699" s="18">
        <f t="shared" si="1962"/>
        <v>0</v>
      </c>
      <c r="BS699" s="18">
        <f t="shared" si="1962"/>
        <v>0</v>
      </c>
      <c r="BT699" s="18">
        <f t="shared" si="1962"/>
        <v>0</v>
      </c>
      <c r="BU699" s="18">
        <f t="shared" si="1855"/>
        <v>80000</v>
      </c>
      <c r="BV699" s="18">
        <f t="shared" si="1856"/>
        <v>80000</v>
      </c>
      <c r="BW699" s="18">
        <f t="shared" si="1857"/>
        <v>80000</v>
      </c>
      <c r="BX699" s="18">
        <f t="shared" si="1962"/>
        <v>0</v>
      </c>
      <c r="BY699" s="18">
        <f t="shared" si="1962"/>
        <v>0</v>
      </c>
      <c r="BZ699" s="18">
        <f t="shared" si="1962"/>
        <v>0</v>
      </c>
      <c r="CA699" s="18">
        <f t="shared" si="1827"/>
        <v>80000</v>
      </c>
      <c r="CB699" s="18">
        <f t="shared" si="1828"/>
        <v>80000</v>
      </c>
      <c r="CC699" s="18">
        <f t="shared" si="1829"/>
        <v>80000</v>
      </c>
      <c r="CD699" s="18">
        <f t="shared" si="1962"/>
        <v>0</v>
      </c>
      <c r="CE699" s="27"/>
      <c r="CF699" s="33"/>
    </row>
    <row r="700" spans="1:84" ht="46.8" x14ac:dyDescent="0.3">
      <c r="A700" s="41" t="s">
        <v>128</v>
      </c>
      <c r="B700" s="39">
        <v>600</v>
      </c>
      <c r="C700" s="41"/>
      <c r="D700" s="41"/>
      <c r="E700" s="14" t="s">
        <v>554</v>
      </c>
      <c r="F700" s="18">
        <f t="shared" si="1960"/>
        <v>80000</v>
      </c>
      <c r="G700" s="18">
        <f t="shared" si="1960"/>
        <v>80000</v>
      </c>
      <c r="H700" s="18">
        <f t="shared" si="1960"/>
        <v>80000</v>
      </c>
      <c r="I700" s="18">
        <f t="shared" si="1960"/>
        <v>0</v>
      </c>
      <c r="J700" s="18">
        <f t="shared" si="1960"/>
        <v>0</v>
      </c>
      <c r="K700" s="18">
        <f t="shared" si="1960"/>
        <v>0</v>
      </c>
      <c r="L700" s="18">
        <f t="shared" si="1927"/>
        <v>80000</v>
      </c>
      <c r="M700" s="18">
        <f t="shared" si="1928"/>
        <v>80000</v>
      </c>
      <c r="N700" s="18">
        <f t="shared" si="1929"/>
        <v>80000</v>
      </c>
      <c r="O700" s="18">
        <f t="shared" si="1961"/>
        <v>0</v>
      </c>
      <c r="P700" s="18">
        <f t="shared" si="1961"/>
        <v>0</v>
      </c>
      <c r="Q700" s="18">
        <f t="shared" si="1961"/>
        <v>0</v>
      </c>
      <c r="R700" s="18">
        <f t="shared" si="1961"/>
        <v>0</v>
      </c>
      <c r="S700" s="18">
        <f t="shared" si="1961"/>
        <v>0</v>
      </c>
      <c r="T700" s="18">
        <f t="shared" si="1832"/>
        <v>80000</v>
      </c>
      <c r="U700" s="18">
        <f t="shared" si="1833"/>
        <v>80000</v>
      </c>
      <c r="V700" s="18">
        <f t="shared" si="1834"/>
        <v>80000</v>
      </c>
      <c r="W700" s="18">
        <f t="shared" si="1962"/>
        <v>0</v>
      </c>
      <c r="X700" s="18">
        <f t="shared" si="1962"/>
        <v>0</v>
      </c>
      <c r="Y700" s="18">
        <f t="shared" si="1962"/>
        <v>0</v>
      </c>
      <c r="Z700" s="18">
        <f t="shared" si="1962"/>
        <v>0</v>
      </c>
      <c r="AA700" s="18">
        <f t="shared" si="1962"/>
        <v>0</v>
      </c>
      <c r="AB700" s="18">
        <f t="shared" si="1962"/>
        <v>0</v>
      </c>
      <c r="AC700" s="18">
        <f t="shared" si="1849"/>
        <v>80000</v>
      </c>
      <c r="AD700" s="18">
        <f t="shared" si="1850"/>
        <v>80000</v>
      </c>
      <c r="AE700" s="18">
        <f t="shared" si="1851"/>
        <v>80000</v>
      </c>
      <c r="AF700" s="18">
        <f t="shared" si="1962"/>
        <v>0</v>
      </c>
      <c r="AG700" s="18">
        <f t="shared" si="1962"/>
        <v>0</v>
      </c>
      <c r="AH700" s="18">
        <f t="shared" si="1962"/>
        <v>0</v>
      </c>
      <c r="AI700" s="18">
        <f t="shared" si="1817"/>
        <v>80000</v>
      </c>
      <c r="AJ700" s="18">
        <f t="shared" si="1818"/>
        <v>80000</v>
      </c>
      <c r="AK700" s="18">
        <f t="shared" si="1819"/>
        <v>80000</v>
      </c>
      <c r="AL700" s="18">
        <f t="shared" si="1962"/>
        <v>0</v>
      </c>
      <c r="AM700" s="18">
        <f t="shared" si="1820"/>
        <v>80000</v>
      </c>
      <c r="AN700" s="18">
        <f t="shared" si="1962"/>
        <v>0</v>
      </c>
      <c r="AO700" s="18">
        <f t="shared" si="1962"/>
        <v>0</v>
      </c>
      <c r="AP700" s="18">
        <f t="shared" si="1962"/>
        <v>0</v>
      </c>
      <c r="AQ700" s="18">
        <f t="shared" si="1821"/>
        <v>80000</v>
      </c>
      <c r="AR700" s="18">
        <f t="shared" si="1822"/>
        <v>80000</v>
      </c>
      <c r="AS700" s="18">
        <f t="shared" si="1823"/>
        <v>80000</v>
      </c>
      <c r="AT700" s="18">
        <f t="shared" si="1962"/>
        <v>0</v>
      </c>
      <c r="AU700" s="18">
        <f t="shared" si="1962"/>
        <v>0</v>
      </c>
      <c r="AV700" s="18">
        <f t="shared" si="1962"/>
        <v>0</v>
      </c>
      <c r="AW700" s="18">
        <f t="shared" si="1824"/>
        <v>80000</v>
      </c>
      <c r="AX700" s="18">
        <f t="shared" si="1825"/>
        <v>80000</v>
      </c>
      <c r="AY700" s="18">
        <f t="shared" si="1826"/>
        <v>80000</v>
      </c>
      <c r="AZ700" s="18">
        <f t="shared" si="1962"/>
        <v>0</v>
      </c>
      <c r="BA700" s="18">
        <f t="shared" si="1962"/>
        <v>0</v>
      </c>
      <c r="BB700" s="18">
        <f t="shared" si="1962"/>
        <v>0</v>
      </c>
      <c r="BC700" s="18">
        <f t="shared" si="1905"/>
        <v>80000</v>
      </c>
      <c r="BD700" s="18">
        <f t="shared" si="1906"/>
        <v>80000</v>
      </c>
      <c r="BE700" s="18">
        <f t="shared" si="1907"/>
        <v>80000</v>
      </c>
      <c r="BF700" s="18">
        <f t="shared" si="1962"/>
        <v>0</v>
      </c>
      <c r="BG700" s="18">
        <f t="shared" si="1962"/>
        <v>0</v>
      </c>
      <c r="BH700" s="18">
        <f t="shared" si="1962"/>
        <v>0</v>
      </c>
      <c r="BI700" s="18">
        <f t="shared" si="1899"/>
        <v>80000</v>
      </c>
      <c r="BJ700" s="18">
        <f t="shared" si="1900"/>
        <v>80000</v>
      </c>
      <c r="BK700" s="18">
        <f t="shared" si="1901"/>
        <v>80000</v>
      </c>
      <c r="BL700" s="18">
        <f t="shared" si="1962"/>
        <v>0</v>
      </c>
      <c r="BM700" s="18">
        <f t="shared" si="1962"/>
        <v>0</v>
      </c>
      <c r="BN700" s="18">
        <f t="shared" si="1962"/>
        <v>0</v>
      </c>
      <c r="BO700" s="18">
        <f t="shared" si="1852"/>
        <v>80000</v>
      </c>
      <c r="BP700" s="18">
        <f t="shared" si="1853"/>
        <v>80000</v>
      </c>
      <c r="BQ700" s="18">
        <f t="shared" si="1854"/>
        <v>80000</v>
      </c>
      <c r="BR700" s="18">
        <f t="shared" si="1962"/>
        <v>0</v>
      </c>
      <c r="BS700" s="18">
        <f t="shared" si="1962"/>
        <v>0</v>
      </c>
      <c r="BT700" s="18">
        <f t="shared" si="1962"/>
        <v>0</v>
      </c>
      <c r="BU700" s="18">
        <f t="shared" si="1855"/>
        <v>80000</v>
      </c>
      <c r="BV700" s="18">
        <f t="shared" si="1856"/>
        <v>80000</v>
      </c>
      <c r="BW700" s="18">
        <f t="shared" si="1857"/>
        <v>80000</v>
      </c>
      <c r="BX700" s="18">
        <f t="shared" si="1962"/>
        <v>0</v>
      </c>
      <c r="BY700" s="18">
        <f t="shared" si="1962"/>
        <v>0</v>
      </c>
      <c r="BZ700" s="18">
        <f t="shared" si="1962"/>
        <v>0</v>
      </c>
      <c r="CA700" s="18">
        <f t="shared" si="1827"/>
        <v>80000</v>
      </c>
      <c r="CB700" s="18">
        <f t="shared" si="1828"/>
        <v>80000</v>
      </c>
      <c r="CC700" s="18">
        <f t="shared" si="1829"/>
        <v>80000</v>
      </c>
      <c r="CD700" s="18">
        <f t="shared" si="1962"/>
        <v>0</v>
      </c>
      <c r="CE700" s="27"/>
      <c r="CF700" s="33"/>
    </row>
    <row r="701" spans="1:84" ht="78" x14ac:dyDescent="0.3">
      <c r="A701" s="41" t="s">
        <v>128</v>
      </c>
      <c r="B701" s="39">
        <v>630</v>
      </c>
      <c r="C701" s="41"/>
      <c r="D701" s="41"/>
      <c r="E701" s="14" t="s">
        <v>1427</v>
      </c>
      <c r="F701" s="18">
        <f t="shared" si="1960"/>
        <v>80000</v>
      </c>
      <c r="G701" s="18">
        <f t="shared" si="1960"/>
        <v>80000</v>
      </c>
      <c r="H701" s="18">
        <f t="shared" si="1960"/>
        <v>80000</v>
      </c>
      <c r="I701" s="18">
        <f t="shared" si="1960"/>
        <v>0</v>
      </c>
      <c r="J701" s="18">
        <f t="shared" si="1960"/>
        <v>0</v>
      </c>
      <c r="K701" s="18">
        <f t="shared" si="1960"/>
        <v>0</v>
      </c>
      <c r="L701" s="18">
        <f t="shared" si="1927"/>
        <v>80000</v>
      </c>
      <c r="M701" s="18">
        <f t="shared" si="1928"/>
        <v>80000</v>
      </c>
      <c r="N701" s="18">
        <f t="shared" si="1929"/>
        <v>80000</v>
      </c>
      <c r="O701" s="18">
        <f t="shared" si="1961"/>
        <v>0</v>
      </c>
      <c r="P701" s="18">
        <f t="shared" si="1961"/>
        <v>0</v>
      </c>
      <c r="Q701" s="18">
        <f t="shared" si="1961"/>
        <v>0</v>
      </c>
      <c r="R701" s="18">
        <f t="shared" si="1961"/>
        <v>0</v>
      </c>
      <c r="S701" s="18">
        <f t="shared" si="1961"/>
        <v>0</v>
      </c>
      <c r="T701" s="18">
        <f t="shared" si="1832"/>
        <v>80000</v>
      </c>
      <c r="U701" s="18">
        <f t="shared" si="1833"/>
        <v>80000</v>
      </c>
      <c r="V701" s="18">
        <f t="shared" si="1834"/>
        <v>80000</v>
      </c>
      <c r="W701" s="18">
        <f t="shared" si="1962"/>
        <v>0</v>
      </c>
      <c r="X701" s="18">
        <f t="shared" si="1962"/>
        <v>0</v>
      </c>
      <c r="Y701" s="18">
        <f t="shared" si="1962"/>
        <v>0</v>
      </c>
      <c r="Z701" s="18">
        <f t="shared" si="1962"/>
        <v>0</v>
      </c>
      <c r="AA701" s="18">
        <f t="shared" si="1962"/>
        <v>0</v>
      </c>
      <c r="AB701" s="18">
        <f t="shared" si="1962"/>
        <v>0</v>
      </c>
      <c r="AC701" s="18">
        <f t="shared" si="1849"/>
        <v>80000</v>
      </c>
      <c r="AD701" s="18">
        <f t="shared" si="1850"/>
        <v>80000</v>
      </c>
      <c r="AE701" s="18">
        <f t="shared" si="1851"/>
        <v>80000</v>
      </c>
      <c r="AF701" s="18">
        <f t="shared" si="1962"/>
        <v>0</v>
      </c>
      <c r="AG701" s="18">
        <f t="shared" si="1962"/>
        <v>0</v>
      </c>
      <c r="AH701" s="18">
        <f t="shared" si="1962"/>
        <v>0</v>
      </c>
      <c r="AI701" s="18">
        <f t="shared" si="1817"/>
        <v>80000</v>
      </c>
      <c r="AJ701" s="18">
        <f t="shared" si="1818"/>
        <v>80000</v>
      </c>
      <c r="AK701" s="18">
        <f t="shared" si="1819"/>
        <v>80000</v>
      </c>
      <c r="AL701" s="18">
        <f t="shared" si="1962"/>
        <v>0</v>
      </c>
      <c r="AM701" s="18">
        <f t="shared" si="1820"/>
        <v>80000</v>
      </c>
      <c r="AN701" s="18">
        <f t="shared" si="1962"/>
        <v>0</v>
      </c>
      <c r="AO701" s="18">
        <f t="shared" si="1962"/>
        <v>0</v>
      </c>
      <c r="AP701" s="18">
        <f t="shared" si="1962"/>
        <v>0</v>
      </c>
      <c r="AQ701" s="18">
        <f t="shared" si="1821"/>
        <v>80000</v>
      </c>
      <c r="AR701" s="18">
        <f t="shared" si="1822"/>
        <v>80000</v>
      </c>
      <c r="AS701" s="18">
        <f t="shared" si="1823"/>
        <v>80000</v>
      </c>
      <c r="AT701" s="18">
        <f t="shared" si="1962"/>
        <v>0</v>
      </c>
      <c r="AU701" s="18">
        <f t="shared" si="1962"/>
        <v>0</v>
      </c>
      <c r="AV701" s="18">
        <f t="shared" si="1962"/>
        <v>0</v>
      </c>
      <c r="AW701" s="18">
        <f t="shared" si="1824"/>
        <v>80000</v>
      </c>
      <c r="AX701" s="18">
        <f t="shared" si="1825"/>
        <v>80000</v>
      </c>
      <c r="AY701" s="18">
        <f t="shared" si="1826"/>
        <v>80000</v>
      </c>
      <c r="AZ701" s="18">
        <f t="shared" si="1962"/>
        <v>0</v>
      </c>
      <c r="BA701" s="18">
        <f t="shared" si="1962"/>
        <v>0</v>
      </c>
      <c r="BB701" s="18">
        <f t="shared" si="1962"/>
        <v>0</v>
      </c>
      <c r="BC701" s="18">
        <f t="shared" si="1905"/>
        <v>80000</v>
      </c>
      <c r="BD701" s="18">
        <f t="shared" si="1906"/>
        <v>80000</v>
      </c>
      <c r="BE701" s="18">
        <f t="shared" si="1907"/>
        <v>80000</v>
      </c>
      <c r="BF701" s="18">
        <f t="shared" si="1962"/>
        <v>0</v>
      </c>
      <c r="BG701" s="18">
        <f t="shared" si="1962"/>
        <v>0</v>
      </c>
      <c r="BH701" s="18">
        <f t="shared" si="1962"/>
        <v>0</v>
      </c>
      <c r="BI701" s="18">
        <f t="shared" si="1899"/>
        <v>80000</v>
      </c>
      <c r="BJ701" s="18">
        <f t="shared" si="1900"/>
        <v>80000</v>
      </c>
      <c r="BK701" s="18">
        <f t="shared" si="1901"/>
        <v>80000</v>
      </c>
      <c r="BL701" s="18">
        <f t="shared" si="1962"/>
        <v>0</v>
      </c>
      <c r="BM701" s="18">
        <f t="shared" si="1962"/>
        <v>0</v>
      </c>
      <c r="BN701" s="18">
        <f t="shared" si="1962"/>
        <v>0</v>
      </c>
      <c r="BO701" s="18">
        <f t="shared" si="1852"/>
        <v>80000</v>
      </c>
      <c r="BP701" s="18">
        <f t="shared" si="1853"/>
        <v>80000</v>
      </c>
      <c r="BQ701" s="18">
        <f t="shared" si="1854"/>
        <v>80000</v>
      </c>
      <c r="BR701" s="18">
        <f t="shared" si="1962"/>
        <v>0</v>
      </c>
      <c r="BS701" s="18">
        <f t="shared" si="1962"/>
        <v>0</v>
      </c>
      <c r="BT701" s="18">
        <f t="shared" si="1962"/>
        <v>0</v>
      </c>
      <c r="BU701" s="18">
        <f t="shared" si="1855"/>
        <v>80000</v>
      </c>
      <c r="BV701" s="18">
        <f t="shared" si="1856"/>
        <v>80000</v>
      </c>
      <c r="BW701" s="18">
        <f t="shared" si="1857"/>
        <v>80000</v>
      </c>
      <c r="BX701" s="18">
        <f t="shared" si="1962"/>
        <v>0</v>
      </c>
      <c r="BY701" s="18">
        <f t="shared" si="1962"/>
        <v>0</v>
      </c>
      <c r="BZ701" s="18">
        <f t="shared" si="1962"/>
        <v>0</v>
      </c>
      <c r="CA701" s="18">
        <f t="shared" si="1827"/>
        <v>80000</v>
      </c>
      <c r="CB701" s="18">
        <f t="shared" si="1828"/>
        <v>80000</v>
      </c>
      <c r="CC701" s="18">
        <f t="shared" si="1829"/>
        <v>80000</v>
      </c>
      <c r="CD701" s="18">
        <f t="shared" si="1962"/>
        <v>0</v>
      </c>
      <c r="CE701" s="27"/>
      <c r="CF701" s="33"/>
    </row>
    <row r="702" spans="1:84" x14ac:dyDescent="0.3">
      <c r="A702" s="41" t="s">
        <v>128</v>
      </c>
      <c r="B702" s="39">
        <v>630</v>
      </c>
      <c r="C702" s="41" t="s">
        <v>103</v>
      </c>
      <c r="D702" s="41" t="s">
        <v>19</v>
      </c>
      <c r="E702" s="14" t="s">
        <v>546</v>
      </c>
      <c r="F702" s="18">
        <v>80000</v>
      </c>
      <c r="G702" s="18">
        <v>80000</v>
      </c>
      <c r="H702" s="18">
        <v>80000</v>
      </c>
      <c r="I702" s="18"/>
      <c r="J702" s="18"/>
      <c r="K702" s="18"/>
      <c r="L702" s="18">
        <f t="shared" si="1927"/>
        <v>80000</v>
      </c>
      <c r="M702" s="18">
        <f t="shared" si="1928"/>
        <v>80000</v>
      </c>
      <c r="N702" s="18">
        <f t="shared" si="1929"/>
        <v>80000</v>
      </c>
      <c r="O702" s="18"/>
      <c r="P702" s="18"/>
      <c r="Q702" s="18"/>
      <c r="R702" s="18"/>
      <c r="S702" s="18"/>
      <c r="T702" s="18">
        <f t="shared" si="1832"/>
        <v>80000</v>
      </c>
      <c r="U702" s="18">
        <f t="shared" si="1833"/>
        <v>80000</v>
      </c>
      <c r="V702" s="18">
        <f t="shared" si="1834"/>
        <v>80000</v>
      </c>
      <c r="W702" s="18"/>
      <c r="X702" s="18"/>
      <c r="Y702" s="18"/>
      <c r="Z702" s="18"/>
      <c r="AA702" s="18"/>
      <c r="AB702" s="18"/>
      <c r="AC702" s="18">
        <f t="shared" si="1849"/>
        <v>80000</v>
      </c>
      <c r="AD702" s="18">
        <f t="shared" si="1850"/>
        <v>80000</v>
      </c>
      <c r="AE702" s="18">
        <f t="shared" si="1851"/>
        <v>80000</v>
      </c>
      <c r="AF702" s="18"/>
      <c r="AG702" s="18"/>
      <c r="AH702" s="18"/>
      <c r="AI702" s="18">
        <f t="shared" si="1817"/>
        <v>80000</v>
      </c>
      <c r="AJ702" s="18">
        <f t="shared" si="1818"/>
        <v>80000</v>
      </c>
      <c r="AK702" s="18">
        <f t="shared" si="1819"/>
        <v>80000</v>
      </c>
      <c r="AL702" s="18"/>
      <c r="AM702" s="18">
        <f t="shared" si="1820"/>
        <v>80000</v>
      </c>
      <c r="AN702" s="18"/>
      <c r="AO702" s="18"/>
      <c r="AP702" s="18"/>
      <c r="AQ702" s="18">
        <f t="shared" si="1821"/>
        <v>80000</v>
      </c>
      <c r="AR702" s="18">
        <f t="shared" si="1822"/>
        <v>80000</v>
      </c>
      <c r="AS702" s="18">
        <f t="shared" si="1823"/>
        <v>80000</v>
      </c>
      <c r="AT702" s="18"/>
      <c r="AU702" s="18"/>
      <c r="AV702" s="18"/>
      <c r="AW702" s="18">
        <f t="shared" si="1824"/>
        <v>80000</v>
      </c>
      <c r="AX702" s="18">
        <f t="shared" si="1825"/>
        <v>80000</v>
      </c>
      <c r="AY702" s="18">
        <f t="shared" si="1826"/>
        <v>80000</v>
      </c>
      <c r="AZ702" s="18"/>
      <c r="BA702" s="18"/>
      <c r="BB702" s="18"/>
      <c r="BC702" s="18">
        <f t="shared" si="1905"/>
        <v>80000</v>
      </c>
      <c r="BD702" s="18">
        <f t="shared" si="1906"/>
        <v>80000</v>
      </c>
      <c r="BE702" s="18">
        <f t="shared" si="1907"/>
        <v>80000</v>
      </c>
      <c r="BF702" s="18"/>
      <c r="BG702" s="18"/>
      <c r="BH702" s="18"/>
      <c r="BI702" s="18">
        <f t="shared" si="1899"/>
        <v>80000</v>
      </c>
      <c r="BJ702" s="18">
        <f t="shared" si="1900"/>
        <v>80000</v>
      </c>
      <c r="BK702" s="18">
        <f t="shared" si="1901"/>
        <v>80000</v>
      </c>
      <c r="BL702" s="18"/>
      <c r="BM702" s="18"/>
      <c r="BN702" s="18"/>
      <c r="BO702" s="18">
        <f t="shared" si="1852"/>
        <v>80000</v>
      </c>
      <c r="BP702" s="18">
        <f t="shared" si="1853"/>
        <v>80000</v>
      </c>
      <c r="BQ702" s="18">
        <f t="shared" si="1854"/>
        <v>80000</v>
      </c>
      <c r="BR702" s="18"/>
      <c r="BS702" s="18"/>
      <c r="BT702" s="18"/>
      <c r="BU702" s="18">
        <f t="shared" si="1855"/>
        <v>80000</v>
      </c>
      <c r="BV702" s="18">
        <f t="shared" si="1856"/>
        <v>80000</v>
      </c>
      <c r="BW702" s="18">
        <f t="shared" si="1857"/>
        <v>80000</v>
      </c>
      <c r="BX702" s="18"/>
      <c r="BY702" s="18"/>
      <c r="BZ702" s="18"/>
      <c r="CA702" s="18">
        <f t="shared" si="1827"/>
        <v>80000</v>
      </c>
      <c r="CB702" s="18">
        <f t="shared" si="1828"/>
        <v>80000</v>
      </c>
      <c r="CC702" s="18">
        <f t="shared" si="1829"/>
        <v>80000</v>
      </c>
      <c r="CD702" s="18"/>
      <c r="CE702" s="27"/>
      <c r="CF702" s="33"/>
    </row>
    <row r="703" spans="1:84" ht="46.8" x14ac:dyDescent="0.3">
      <c r="A703" s="41" t="s">
        <v>129</v>
      </c>
      <c r="B703" s="39"/>
      <c r="C703" s="41"/>
      <c r="D703" s="41"/>
      <c r="E703" s="14" t="s">
        <v>983</v>
      </c>
      <c r="F703" s="18">
        <f t="shared" ref="F703:K705" si="1963">F704</f>
        <v>2550</v>
      </c>
      <c r="G703" s="18">
        <f t="shared" si="1963"/>
        <v>2550</v>
      </c>
      <c r="H703" s="18">
        <f t="shared" si="1963"/>
        <v>2550</v>
      </c>
      <c r="I703" s="18">
        <f t="shared" si="1963"/>
        <v>0</v>
      </c>
      <c r="J703" s="18">
        <f t="shared" si="1963"/>
        <v>0</v>
      </c>
      <c r="K703" s="18">
        <f t="shared" si="1963"/>
        <v>0</v>
      </c>
      <c r="L703" s="18">
        <f t="shared" si="1927"/>
        <v>2550</v>
      </c>
      <c r="M703" s="18">
        <f t="shared" si="1928"/>
        <v>2550</v>
      </c>
      <c r="N703" s="18">
        <f t="shared" si="1929"/>
        <v>2550</v>
      </c>
      <c r="O703" s="18">
        <f t="shared" ref="O703:S705" si="1964">O704</f>
        <v>0</v>
      </c>
      <c r="P703" s="18">
        <f t="shared" si="1964"/>
        <v>0</v>
      </c>
      <c r="Q703" s="18">
        <f t="shared" si="1964"/>
        <v>0</v>
      </c>
      <c r="R703" s="18">
        <f t="shared" si="1964"/>
        <v>0</v>
      </c>
      <c r="S703" s="18">
        <f t="shared" si="1964"/>
        <v>0</v>
      </c>
      <c r="T703" s="18">
        <f t="shared" si="1832"/>
        <v>2550</v>
      </c>
      <c r="U703" s="18">
        <f t="shared" si="1833"/>
        <v>2550</v>
      </c>
      <c r="V703" s="18">
        <f t="shared" si="1834"/>
        <v>2550</v>
      </c>
      <c r="W703" s="18">
        <f t="shared" ref="W703:CD705" si="1965">W704</f>
        <v>0</v>
      </c>
      <c r="X703" s="18">
        <f t="shared" si="1965"/>
        <v>0</v>
      </c>
      <c r="Y703" s="18">
        <f t="shared" si="1965"/>
        <v>0</v>
      </c>
      <c r="Z703" s="18">
        <f t="shared" si="1965"/>
        <v>0</v>
      </c>
      <c r="AA703" s="18">
        <f t="shared" si="1965"/>
        <v>0</v>
      </c>
      <c r="AB703" s="18">
        <f t="shared" si="1965"/>
        <v>0</v>
      </c>
      <c r="AC703" s="18">
        <f t="shared" si="1849"/>
        <v>2550</v>
      </c>
      <c r="AD703" s="18">
        <f t="shared" si="1850"/>
        <v>2550</v>
      </c>
      <c r="AE703" s="18">
        <f t="shared" si="1851"/>
        <v>2550</v>
      </c>
      <c r="AF703" s="18">
        <f t="shared" si="1965"/>
        <v>0</v>
      </c>
      <c r="AG703" s="18">
        <f t="shared" si="1965"/>
        <v>0</v>
      </c>
      <c r="AH703" s="18">
        <f t="shared" si="1965"/>
        <v>0</v>
      </c>
      <c r="AI703" s="18">
        <f t="shared" si="1817"/>
        <v>2550</v>
      </c>
      <c r="AJ703" s="18">
        <f t="shared" si="1818"/>
        <v>2550</v>
      </c>
      <c r="AK703" s="18">
        <f t="shared" si="1819"/>
        <v>2550</v>
      </c>
      <c r="AL703" s="18">
        <f t="shared" si="1965"/>
        <v>0</v>
      </c>
      <c r="AM703" s="18">
        <f t="shared" si="1820"/>
        <v>2550</v>
      </c>
      <c r="AN703" s="18">
        <f t="shared" si="1965"/>
        <v>-1398</v>
      </c>
      <c r="AO703" s="18">
        <f t="shared" si="1965"/>
        <v>0</v>
      </c>
      <c r="AP703" s="18">
        <f t="shared" si="1965"/>
        <v>0</v>
      </c>
      <c r="AQ703" s="18">
        <f t="shared" si="1821"/>
        <v>1152</v>
      </c>
      <c r="AR703" s="18">
        <f t="shared" si="1822"/>
        <v>2550</v>
      </c>
      <c r="AS703" s="18">
        <f t="shared" si="1823"/>
        <v>2550</v>
      </c>
      <c r="AT703" s="18">
        <f t="shared" si="1965"/>
        <v>0</v>
      </c>
      <c r="AU703" s="18">
        <f t="shared" si="1965"/>
        <v>0</v>
      </c>
      <c r="AV703" s="18">
        <f t="shared" si="1965"/>
        <v>0</v>
      </c>
      <c r="AW703" s="18">
        <f t="shared" si="1824"/>
        <v>1152</v>
      </c>
      <c r="AX703" s="18">
        <f t="shared" si="1825"/>
        <v>2550</v>
      </c>
      <c r="AY703" s="18">
        <f t="shared" si="1826"/>
        <v>2550</v>
      </c>
      <c r="AZ703" s="18">
        <f t="shared" si="1965"/>
        <v>0</v>
      </c>
      <c r="BA703" s="18">
        <f t="shared" si="1965"/>
        <v>0</v>
      </c>
      <c r="BB703" s="18">
        <f t="shared" si="1965"/>
        <v>0</v>
      </c>
      <c r="BC703" s="18">
        <f t="shared" si="1905"/>
        <v>1152</v>
      </c>
      <c r="BD703" s="18">
        <f t="shared" si="1906"/>
        <v>2550</v>
      </c>
      <c r="BE703" s="18">
        <f t="shared" si="1907"/>
        <v>2550</v>
      </c>
      <c r="BF703" s="18">
        <f t="shared" si="1965"/>
        <v>0</v>
      </c>
      <c r="BG703" s="18">
        <f t="shared" si="1965"/>
        <v>0</v>
      </c>
      <c r="BH703" s="18">
        <f t="shared" si="1965"/>
        <v>0</v>
      </c>
      <c r="BI703" s="18">
        <f t="shared" si="1899"/>
        <v>1152</v>
      </c>
      <c r="BJ703" s="18">
        <f t="shared" si="1900"/>
        <v>2550</v>
      </c>
      <c r="BK703" s="18">
        <f t="shared" si="1901"/>
        <v>2550</v>
      </c>
      <c r="BL703" s="18">
        <f t="shared" si="1965"/>
        <v>0</v>
      </c>
      <c r="BM703" s="18">
        <f t="shared" si="1965"/>
        <v>0</v>
      </c>
      <c r="BN703" s="18">
        <f t="shared" si="1965"/>
        <v>0</v>
      </c>
      <c r="BO703" s="18">
        <f t="shared" si="1852"/>
        <v>1152</v>
      </c>
      <c r="BP703" s="18">
        <f t="shared" si="1853"/>
        <v>2550</v>
      </c>
      <c r="BQ703" s="18">
        <f t="shared" si="1854"/>
        <v>2550</v>
      </c>
      <c r="BR703" s="18">
        <f t="shared" si="1965"/>
        <v>0</v>
      </c>
      <c r="BS703" s="18">
        <f t="shared" si="1965"/>
        <v>0</v>
      </c>
      <c r="BT703" s="18">
        <f t="shared" si="1965"/>
        <v>0</v>
      </c>
      <c r="BU703" s="18">
        <f t="shared" si="1855"/>
        <v>1152</v>
      </c>
      <c r="BV703" s="18">
        <f t="shared" si="1856"/>
        <v>2550</v>
      </c>
      <c r="BW703" s="18">
        <f t="shared" si="1857"/>
        <v>2550</v>
      </c>
      <c r="BX703" s="18">
        <f t="shared" si="1965"/>
        <v>0</v>
      </c>
      <c r="BY703" s="18">
        <f t="shared" si="1965"/>
        <v>0</v>
      </c>
      <c r="BZ703" s="18">
        <f t="shared" si="1965"/>
        <v>0</v>
      </c>
      <c r="CA703" s="18">
        <f t="shared" si="1827"/>
        <v>1152</v>
      </c>
      <c r="CB703" s="18">
        <f t="shared" si="1828"/>
        <v>2550</v>
      </c>
      <c r="CC703" s="18">
        <f t="shared" si="1829"/>
        <v>2550</v>
      </c>
      <c r="CD703" s="18">
        <f t="shared" si="1965"/>
        <v>0</v>
      </c>
      <c r="CE703" s="27"/>
      <c r="CF703" s="33"/>
    </row>
    <row r="704" spans="1:84" ht="31.2" x14ac:dyDescent="0.3">
      <c r="A704" s="41" t="s">
        <v>129</v>
      </c>
      <c r="B704" s="39">
        <v>300</v>
      </c>
      <c r="C704" s="41"/>
      <c r="D704" s="41"/>
      <c r="E704" s="14" t="s">
        <v>552</v>
      </c>
      <c r="F704" s="18">
        <f t="shared" si="1963"/>
        <v>2550</v>
      </c>
      <c r="G704" s="18">
        <f t="shared" si="1963"/>
        <v>2550</v>
      </c>
      <c r="H704" s="18">
        <f t="shared" si="1963"/>
        <v>2550</v>
      </c>
      <c r="I704" s="18">
        <f t="shared" si="1963"/>
        <v>0</v>
      </c>
      <c r="J704" s="18">
        <f t="shared" si="1963"/>
        <v>0</v>
      </c>
      <c r="K704" s="18">
        <f t="shared" si="1963"/>
        <v>0</v>
      </c>
      <c r="L704" s="18">
        <f t="shared" si="1927"/>
        <v>2550</v>
      </c>
      <c r="M704" s="18">
        <f t="shared" si="1928"/>
        <v>2550</v>
      </c>
      <c r="N704" s="18">
        <f t="shared" si="1929"/>
        <v>2550</v>
      </c>
      <c r="O704" s="18">
        <f t="shared" si="1964"/>
        <v>0</v>
      </c>
      <c r="P704" s="18">
        <f t="shared" si="1964"/>
        <v>0</v>
      </c>
      <c r="Q704" s="18">
        <f t="shared" si="1964"/>
        <v>0</v>
      </c>
      <c r="R704" s="18">
        <f t="shared" si="1964"/>
        <v>0</v>
      </c>
      <c r="S704" s="18">
        <f t="shared" si="1964"/>
        <v>0</v>
      </c>
      <c r="T704" s="18">
        <f t="shared" si="1832"/>
        <v>2550</v>
      </c>
      <c r="U704" s="18">
        <f t="shared" si="1833"/>
        <v>2550</v>
      </c>
      <c r="V704" s="18">
        <f t="shared" si="1834"/>
        <v>2550</v>
      </c>
      <c r="W704" s="18">
        <f t="shared" si="1965"/>
        <v>0</v>
      </c>
      <c r="X704" s="18">
        <f t="shared" si="1965"/>
        <v>0</v>
      </c>
      <c r="Y704" s="18">
        <f t="shared" si="1965"/>
        <v>0</v>
      </c>
      <c r="Z704" s="18">
        <f t="shared" si="1965"/>
        <v>0</v>
      </c>
      <c r="AA704" s="18">
        <f t="shared" si="1965"/>
        <v>0</v>
      </c>
      <c r="AB704" s="18">
        <f t="shared" si="1965"/>
        <v>0</v>
      </c>
      <c r="AC704" s="18">
        <f t="shared" si="1849"/>
        <v>2550</v>
      </c>
      <c r="AD704" s="18">
        <f t="shared" si="1850"/>
        <v>2550</v>
      </c>
      <c r="AE704" s="18">
        <f t="shared" si="1851"/>
        <v>2550</v>
      </c>
      <c r="AF704" s="18">
        <f t="shared" si="1965"/>
        <v>0</v>
      </c>
      <c r="AG704" s="18">
        <f t="shared" si="1965"/>
        <v>0</v>
      </c>
      <c r="AH704" s="18">
        <f t="shared" si="1965"/>
        <v>0</v>
      </c>
      <c r="AI704" s="18">
        <f t="shared" si="1817"/>
        <v>2550</v>
      </c>
      <c r="AJ704" s="18">
        <f t="shared" si="1818"/>
        <v>2550</v>
      </c>
      <c r="AK704" s="18">
        <f t="shared" si="1819"/>
        <v>2550</v>
      </c>
      <c r="AL704" s="18">
        <f t="shared" si="1965"/>
        <v>0</v>
      </c>
      <c r="AM704" s="18">
        <f t="shared" si="1820"/>
        <v>2550</v>
      </c>
      <c r="AN704" s="18">
        <f t="shared" si="1965"/>
        <v>-1398</v>
      </c>
      <c r="AO704" s="18">
        <f t="shared" si="1965"/>
        <v>0</v>
      </c>
      <c r="AP704" s="18">
        <f t="shared" si="1965"/>
        <v>0</v>
      </c>
      <c r="AQ704" s="18">
        <f t="shared" si="1821"/>
        <v>1152</v>
      </c>
      <c r="AR704" s="18">
        <f t="shared" si="1822"/>
        <v>2550</v>
      </c>
      <c r="AS704" s="18">
        <f t="shared" si="1823"/>
        <v>2550</v>
      </c>
      <c r="AT704" s="18">
        <f t="shared" si="1965"/>
        <v>0</v>
      </c>
      <c r="AU704" s="18">
        <f t="shared" si="1965"/>
        <v>0</v>
      </c>
      <c r="AV704" s="18">
        <f t="shared" si="1965"/>
        <v>0</v>
      </c>
      <c r="AW704" s="18">
        <f t="shared" si="1824"/>
        <v>1152</v>
      </c>
      <c r="AX704" s="18">
        <f t="shared" si="1825"/>
        <v>2550</v>
      </c>
      <c r="AY704" s="18">
        <f t="shared" si="1826"/>
        <v>2550</v>
      </c>
      <c r="AZ704" s="18">
        <f t="shared" si="1965"/>
        <v>0</v>
      </c>
      <c r="BA704" s="18">
        <f t="shared" si="1965"/>
        <v>0</v>
      </c>
      <c r="BB704" s="18">
        <f t="shared" si="1965"/>
        <v>0</v>
      </c>
      <c r="BC704" s="18">
        <f t="shared" si="1905"/>
        <v>1152</v>
      </c>
      <c r="BD704" s="18">
        <f t="shared" si="1906"/>
        <v>2550</v>
      </c>
      <c r="BE704" s="18">
        <f t="shared" si="1907"/>
        <v>2550</v>
      </c>
      <c r="BF704" s="18">
        <f t="shared" si="1965"/>
        <v>0</v>
      </c>
      <c r="BG704" s="18">
        <f t="shared" si="1965"/>
        <v>0</v>
      </c>
      <c r="BH704" s="18">
        <f t="shared" si="1965"/>
        <v>0</v>
      </c>
      <c r="BI704" s="18">
        <f t="shared" si="1899"/>
        <v>1152</v>
      </c>
      <c r="BJ704" s="18">
        <f t="shared" si="1900"/>
        <v>2550</v>
      </c>
      <c r="BK704" s="18">
        <f t="shared" si="1901"/>
        <v>2550</v>
      </c>
      <c r="BL704" s="18">
        <f t="shared" si="1965"/>
        <v>0</v>
      </c>
      <c r="BM704" s="18">
        <f t="shared" si="1965"/>
        <v>0</v>
      </c>
      <c r="BN704" s="18">
        <f t="shared" si="1965"/>
        <v>0</v>
      </c>
      <c r="BO704" s="18">
        <f t="shared" si="1852"/>
        <v>1152</v>
      </c>
      <c r="BP704" s="18">
        <f t="shared" si="1853"/>
        <v>2550</v>
      </c>
      <c r="BQ704" s="18">
        <f t="shared" si="1854"/>
        <v>2550</v>
      </c>
      <c r="BR704" s="18">
        <f t="shared" si="1965"/>
        <v>0</v>
      </c>
      <c r="BS704" s="18">
        <f t="shared" si="1965"/>
        <v>0</v>
      </c>
      <c r="BT704" s="18">
        <f t="shared" si="1965"/>
        <v>0</v>
      </c>
      <c r="BU704" s="18">
        <f t="shared" si="1855"/>
        <v>1152</v>
      </c>
      <c r="BV704" s="18">
        <f t="shared" si="1856"/>
        <v>2550</v>
      </c>
      <c r="BW704" s="18">
        <f t="shared" si="1857"/>
        <v>2550</v>
      </c>
      <c r="BX704" s="18">
        <f t="shared" si="1965"/>
        <v>0</v>
      </c>
      <c r="BY704" s="18">
        <f t="shared" si="1965"/>
        <v>0</v>
      </c>
      <c r="BZ704" s="18">
        <f t="shared" si="1965"/>
        <v>0</v>
      </c>
      <c r="CA704" s="18">
        <f t="shared" si="1827"/>
        <v>1152</v>
      </c>
      <c r="CB704" s="18">
        <f t="shared" si="1828"/>
        <v>2550</v>
      </c>
      <c r="CC704" s="18">
        <f t="shared" si="1829"/>
        <v>2550</v>
      </c>
      <c r="CD704" s="18">
        <f t="shared" si="1965"/>
        <v>0</v>
      </c>
      <c r="CE704" s="27"/>
      <c r="CF704" s="33"/>
    </row>
    <row r="705" spans="1:119" ht="31.2" x14ac:dyDescent="0.3">
      <c r="A705" s="41" t="s">
        <v>129</v>
      </c>
      <c r="B705" s="39">
        <v>330</v>
      </c>
      <c r="C705" s="41"/>
      <c r="D705" s="41"/>
      <c r="E705" s="14" t="s">
        <v>562</v>
      </c>
      <c r="F705" s="18">
        <f t="shared" si="1963"/>
        <v>2550</v>
      </c>
      <c r="G705" s="18">
        <f t="shared" si="1963"/>
        <v>2550</v>
      </c>
      <c r="H705" s="18">
        <f t="shared" si="1963"/>
        <v>2550</v>
      </c>
      <c r="I705" s="18">
        <f t="shared" si="1963"/>
        <v>0</v>
      </c>
      <c r="J705" s="18">
        <f t="shared" si="1963"/>
        <v>0</v>
      </c>
      <c r="K705" s="18">
        <f t="shared" si="1963"/>
        <v>0</v>
      </c>
      <c r="L705" s="18">
        <f t="shared" si="1927"/>
        <v>2550</v>
      </c>
      <c r="M705" s="18">
        <f t="shared" si="1928"/>
        <v>2550</v>
      </c>
      <c r="N705" s="18">
        <f t="shared" si="1929"/>
        <v>2550</v>
      </c>
      <c r="O705" s="18">
        <f t="shared" si="1964"/>
        <v>0</v>
      </c>
      <c r="P705" s="18">
        <f t="shared" si="1964"/>
        <v>0</v>
      </c>
      <c r="Q705" s="18">
        <f t="shared" si="1964"/>
        <v>0</v>
      </c>
      <c r="R705" s="18">
        <f t="shared" si="1964"/>
        <v>0</v>
      </c>
      <c r="S705" s="18">
        <f t="shared" si="1964"/>
        <v>0</v>
      </c>
      <c r="T705" s="18">
        <f t="shared" si="1832"/>
        <v>2550</v>
      </c>
      <c r="U705" s="18">
        <f t="shared" si="1833"/>
        <v>2550</v>
      </c>
      <c r="V705" s="18">
        <f t="shared" si="1834"/>
        <v>2550</v>
      </c>
      <c r="W705" s="18">
        <f t="shared" si="1965"/>
        <v>0</v>
      </c>
      <c r="X705" s="18">
        <f t="shared" si="1965"/>
        <v>0</v>
      </c>
      <c r="Y705" s="18">
        <f t="shared" si="1965"/>
        <v>0</v>
      </c>
      <c r="Z705" s="18">
        <f t="shared" si="1965"/>
        <v>0</v>
      </c>
      <c r="AA705" s="18">
        <f t="shared" si="1965"/>
        <v>0</v>
      </c>
      <c r="AB705" s="18">
        <f t="shared" si="1965"/>
        <v>0</v>
      </c>
      <c r="AC705" s="18">
        <f t="shared" si="1849"/>
        <v>2550</v>
      </c>
      <c r="AD705" s="18">
        <f t="shared" si="1850"/>
        <v>2550</v>
      </c>
      <c r="AE705" s="18">
        <f t="shared" si="1851"/>
        <v>2550</v>
      </c>
      <c r="AF705" s="18">
        <f t="shared" si="1965"/>
        <v>0</v>
      </c>
      <c r="AG705" s="18">
        <f t="shared" si="1965"/>
        <v>0</v>
      </c>
      <c r="AH705" s="18">
        <f t="shared" si="1965"/>
        <v>0</v>
      </c>
      <c r="AI705" s="18">
        <f t="shared" si="1817"/>
        <v>2550</v>
      </c>
      <c r="AJ705" s="18">
        <f t="shared" si="1818"/>
        <v>2550</v>
      </c>
      <c r="AK705" s="18">
        <f t="shared" si="1819"/>
        <v>2550</v>
      </c>
      <c r="AL705" s="18">
        <f t="shared" si="1965"/>
        <v>0</v>
      </c>
      <c r="AM705" s="18">
        <f t="shared" si="1820"/>
        <v>2550</v>
      </c>
      <c r="AN705" s="18">
        <f t="shared" si="1965"/>
        <v>-1398</v>
      </c>
      <c r="AO705" s="18">
        <f t="shared" si="1965"/>
        <v>0</v>
      </c>
      <c r="AP705" s="18">
        <f t="shared" si="1965"/>
        <v>0</v>
      </c>
      <c r="AQ705" s="18">
        <f t="shared" si="1821"/>
        <v>1152</v>
      </c>
      <c r="AR705" s="18">
        <f t="shared" si="1822"/>
        <v>2550</v>
      </c>
      <c r="AS705" s="18">
        <f t="shared" si="1823"/>
        <v>2550</v>
      </c>
      <c r="AT705" s="18">
        <f t="shared" si="1965"/>
        <v>0</v>
      </c>
      <c r="AU705" s="18">
        <f t="shared" si="1965"/>
        <v>0</v>
      </c>
      <c r="AV705" s="18">
        <f t="shared" si="1965"/>
        <v>0</v>
      </c>
      <c r="AW705" s="18">
        <f t="shared" si="1824"/>
        <v>1152</v>
      </c>
      <c r="AX705" s="18">
        <f t="shared" si="1825"/>
        <v>2550</v>
      </c>
      <c r="AY705" s="18">
        <f t="shared" si="1826"/>
        <v>2550</v>
      </c>
      <c r="AZ705" s="18">
        <f t="shared" si="1965"/>
        <v>0</v>
      </c>
      <c r="BA705" s="18">
        <f t="shared" si="1965"/>
        <v>0</v>
      </c>
      <c r="BB705" s="18">
        <f t="shared" si="1965"/>
        <v>0</v>
      </c>
      <c r="BC705" s="18">
        <f t="shared" si="1905"/>
        <v>1152</v>
      </c>
      <c r="BD705" s="18">
        <f t="shared" si="1906"/>
        <v>2550</v>
      </c>
      <c r="BE705" s="18">
        <f t="shared" si="1907"/>
        <v>2550</v>
      </c>
      <c r="BF705" s="18">
        <f t="shared" si="1965"/>
        <v>0</v>
      </c>
      <c r="BG705" s="18">
        <f t="shared" si="1965"/>
        <v>0</v>
      </c>
      <c r="BH705" s="18">
        <f t="shared" si="1965"/>
        <v>0</v>
      </c>
      <c r="BI705" s="18">
        <f t="shared" si="1899"/>
        <v>1152</v>
      </c>
      <c r="BJ705" s="18">
        <f t="shared" si="1900"/>
        <v>2550</v>
      </c>
      <c r="BK705" s="18">
        <f t="shared" si="1901"/>
        <v>2550</v>
      </c>
      <c r="BL705" s="18">
        <f t="shared" si="1965"/>
        <v>0</v>
      </c>
      <c r="BM705" s="18">
        <f t="shared" si="1965"/>
        <v>0</v>
      </c>
      <c r="BN705" s="18">
        <f t="shared" si="1965"/>
        <v>0</v>
      </c>
      <c r="BO705" s="18">
        <f t="shared" si="1852"/>
        <v>1152</v>
      </c>
      <c r="BP705" s="18">
        <f t="shared" si="1853"/>
        <v>2550</v>
      </c>
      <c r="BQ705" s="18">
        <f t="shared" si="1854"/>
        <v>2550</v>
      </c>
      <c r="BR705" s="18">
        <f t="shared" si="1965"/>
        <v>0</v>
      </c>
      <c r="BS705" s="18">
        <f t="shared" si="1965"/>
        <v>0</v>
      </c>
      <c r="BT705" s="18">
        <f t="shared" si="1965"/>
        <v>0</v>
      </c>
      <c r="BU705" s="18">
        <f t="shared" si="1855"/>
        <v>1152</v>
      </c>
      <c r="BV705" s="18">
        <f t="shared" si="1856"/>
        <v>2550</v>
      </c>
      <c r="BW705" s="18">
        <f t="shared" si="1857"/>
        <v>2550</v>
      </c>
      <c r="BX705" s="18">
        <f t="shared" si="1965"/>
        <v>0</v>
      </c>
      <c r="BY705" s="18">
        <f t="shared" si="1965"/>
        <v>0</v>
      </c>
      <c r="BZ705" s="18">
        <f t="shared" si="1965"/>
        <v>0</v>
      </c>
      <c r="CA705" s="18">
        <f t="shared" si="1827"/>
        <v>1152</v>
      </c>
      <c r="CB705" s="18">
        <f t="shared" si="1828"/>
        <v>2550</v>
      </c>
      <c r="CC705" s="18">
        <f t="shared" si="1829"/>
        <v>2550</v>
      </c>
      <c r="CD705" s="18">
        <f t="shared" si="1965"/>
        <v>0</v>
      </c>
      <c r="CE705" s="27"/>
      <c r="CF705" s="33"/>
    </row>
    <row r="706" spans="1:119" x14ac:dyDescent="0.3">
      <c r="A706" s="41" t="s">
        <v>129</v>
      </c>
      <c r="B706" s="39">
        <v>330</v>
      </c>
      <c r="C706" s="41" t="s">
        <v>103</v>
      </c>
      <c r="D706" s="41" t="s">
        <v>19</v>
      </c>
      <c r="E706" s="14" t="s">
        <v>546</v>
      </c>
      <c r="F706" s="18">
        <v>2550</v>
      </c>
      <c r="G706" s="18">
        <v>2550</v>
      </c>
      <c r="H706" s="18">
        <v>2550</v>
      </c>
      <c r="I706" s="18"/>
      <c r="J706" s="18"/>
      <c r="K706" s="18"/>
      <c r="L706" s="18">
        <f t="shared" si="1927"/>
        <v>2550</v>
      </c>
      <c r="M706" s="18">
        <f t="shared" si="1928"/>
        <v>2550</v>
      </c>
      <c r="N706" s="18">
        <f t="shared" si="1929"/>
        <v>2550</v>
      </c>
      <c r="O706" s="18"/>
      <c r="P706" s="18"/>
      <c r="Q706" s="18"/>
      <c r="R706" s="18"/>
      <c r="S706" s="18"/>
      <c r="T706" s="18">
        <f t="shared" si="1832"/>
        <v>2550</v>
      </c>
      <c r="U706" s="18">
        <f t="shared" si="1833"/>
        <v>2550</v>
      </c>
      <c r="V706" s="18">
        <f t="shared" si="1834"/>
        <v>2550</v>
      </c>
      <c r="W706" s="18"/>
      <c r="X706" s="18"/>
      <c r="Y706" s="18"/>
      <c r="Z706" s="18"/>
      <c r="AA706" s="18"/>
      <c r="AB706" s="18"/>
      <c r="AC706" s="18">
        <f t="shared" si="1849"/>
        <v>2550</v>
      </c>
      <c r="AD706" s="18">
        <f t="shared" si="1850"/>
        <v>2550</v>
      </c>
      <c r="AE706" s="18">
        <f t="shared" si="1851"/>
        <v>2550</v>
      </c>
      <c r="AF706" s="18"/>
      <c r="AG706" s="18"/>
      <c r="AH706" s="18"/>
      <c r="AI706" s="18">
        <f t="shared" si="1817"/>
        <v>2550</v>
      </c>
      <c r="AJ706" s="18">
        <f t="shared" si="1818"/>
        <v>2550</v>
      </c>
      <c r="AK706" s="18">
        <f t="shared" si="1819"/>
        <v>2550</v>
      </c>
      <c r="AL706" s="18"/>
      <c r="AM706" s="18">
        <f t="shared" si="1820"/>
        <v>2550</v>
      </c>
      <c r="AN706" s="18">
        <v>-1398</v>
      </c>
      <c r="AO706" s="18"/>
      <c r="AP706" s="18"/>
      <c r="AQ706" s="18">
        <f t="shared" si="1821"/>
        <v>1152</v>
      </c>
      <c r="AR706" s="18">
        <f t="shared" si="1822"/>
        <v>2550</v>
      </c>
      <c r="AS706" s="18">
        <f t="shared" si="1823"/>
        <v>2550</v>
      </c>
      <c r="AT706" s="18"/>
      <c r="AU706" s="18"/>
      <c r="AV706" s="18"/>
      <c r="AW706" s="18">
        <f t="shared" si="1824"/>
        <v>1152</v>
      </c>
      <c r="AX706" s="18">
        <f t="shared" si="1825"/>
        <v>2550</v>
      </c>
      <c r="AY706" s="18">
        <f t="shared" si="1826"/>
        <v>2550</v>
      </c>
      <c r="AZ706" s="18"/>
      <c r="BA706" s="18"/>
      <c r="BB706" s="18"/>
      <c r="BC706" s="18">
        <f t="shared" si="1905"/>
        <v>1152</v>
      </c>
      <c r="BD706" s="18">
        <f t="shared" si="1906"/>
        <v>2550</v>
      </c>
      <c r="BE706" s="18">
        <f t="shared" si="1907"/>
        <v>2550</v>
      </c>
      <c r="BF706" s="18"/>
      <c r="BG706" s="18"/>
      <c r="BH706" s="18"/>
      <c r="BI706" s="18">
        <f t="shared" si="1899"/>
        <v>1152</v>
      </c>
      <c r="BJ706" s="18">
        <f t="shared" si="1900"/>
        <v>2550</v>
      </c>
      <c r="BK706" s="18">
        <f t="shared" si="1901"/>
        <v>2550</v>
      </c>
      <c r="BL706" s="18"/>
      <c r="BM706" s="18"/>
      <c r="BN706" s="18"/>
      <c r="BO706" s="18">
        <f t="shared" si="1852"/>
        <v>1152</v>
      </c>
      <c r="BP706" s="18">
        <f t="shared" si="1853"/>
        <v>2550</v>
      </c>
      <c r="BQ706" s="18">
        <f t="shared" si="1854"/>
        <v>2550</v>
      </c>
      <c r="BR706" s="18"/>
      <c r="BS706" s="18"/>
      <c r="BT706" s="18"/>
      <c r="BU706" s="18">
        <f t="shared" si="1855"/>
        <v>1152</v>
      </c>
      <c r="BV706" s="18">
        <f t="shared" si="1856"/>
        <v>2550</v>
      </c>
      <c r="BW706" s="18">
        <f t="shared" si="1857"/>
        <v>2550</v>
      </c>
      <c r="BX706" s="18"/>
      <c r="BY706" s="18"/>
      <c r="BZ706" s="18"/>
      <c r="CA706" s="18">
        <f t="shared" si="1827"/>
        <v>1152</v>
      </c>
      <c r="CB706" s="18">
        <f t="shared" si="1828"/>
        <v>2550</v>
      </c>
      <c r="CC706" s="18">
        <f t="shared" si="1829"/>
        <v>2550</v>
      </c>
      <c r="CD706" s="18"/>
      <c r="CE706" s="27"/>
      <c r="CF706" s="33"/>
    </row>
    <row r="707" spans="1:119" s="9" customFormat="1" ht="46.8" x14ac:dyDescent="0.3">
      <c r="A707" s="8" t="s">
        <v>137</v>
      </c>
      <c r="B707" s="13"/>
      <c r="C707" s="8"/>
      <c r="D707" s="8"/>
      <c r="E707" s="38" t="s">
        <v>984</v>
      </c>
      <c r="F707" s="12">
        <f t="shared" ref="F707:K707" si="1966">F708+F765+F782+F804</f>
        <v>412233.1</v>
      </c>
      <c r="G707" s="12">
        <f t="shared" si="1966"/>
        <v>416313.1</v>
      </c>
      <c r="H707" s="12">
        <f t="shared" si="1966"/>
        <v>412536.6</v>
      </c>
      <c r="I707" s="12">
        <f t="shared" si="1966"/>
        <v>30000</v>
      </c>
      <c r="J707" s="12">
        <f t="shared" si="1966"/>
        <v>0</v>
      </c>
      <c r="K707" s="12">
        <f t="shared" si="1966"/>
        <v>0</v>
      </c>
      <c r="L707" s="12">
        <f t="shared" si="1927"/>
        <v>442233.1</v>
      </c>
      <c r="M707" s="12">
        <f t="shared" si="1928"/>
        <v>416313.1</v>
      </c>
      <c r="N707" s="12">
        <f t="shared" si="1929"/>
        <v>412536.6</v>
      </c>
      <c r="O707" s="12">
        <f t="shared" ref="O707:S707" si="1967">O708+O765+O782+O804</f>
        <v>0</v>
      </c>
      <c r="P707" s="12">
        <f t="shared" si="1967"/>
        <v>0</v>
      </c>
      <c r="Q707" s="12">
        <f t="shared" si="1967"/>
        <v>0</v>
      </c>
      <c r="R707" s="12">
        <f t="shared" si="1967"/>
        <v>0</v>
      </c>
      <c r="S707" s="12">
        <f t="shared" si="1967"/>
        <v>0</v>
      </c>
      <c r="T707" s="12">
        <f t="shared" si="1832"/>
        <v>442233.1</v>
      </c>
      <c r="U707" s="12">
        <f t="shared" si="1833"/>
        <v>416313.1</v>
      </c>
      <c r="V707" s="12">
        <f t="shared" si="1834"/>
        <v>412536.6</v>
      </c>
      <c r="W707" s="12">
        <f>W708+W765+W782+W804</f>
        <v>0</v>
      </c>
      <c r="X707" s="12">
        <f t="shared" ref="X707:AB707" si="1968">X708+X765+X782+X804</f>
        <v>0</v>
      </c>
      <c r="Y707" s="12">
        <f t="shared" si="1968"/>
        <v>0</v>
      </c>
      <c r="Z707" s="12">
        <f t="shared" si="1968"/>
        <v>0</v>
      </c>
      <c r="AA707" s="12">
        <f t="shared" si="1968"/>
        <v>0</v>
      </c>
      <c r="AB707" s="12">
        <f t="shared" si="1968"/>
        <v>0</v>
      </c>
      <c r="AC707" s="12">
        <f t="shared" si="1849"/>
        <v>442233.1</v>
      </c>
      <c r="AD707" s="12">
        <f t="shared" si="1850"/>
        <v>416313.1</v>
      </c>
      <c r="AE707" s="12">
        <f t="shared" si="1851"/>
        <v>412536.6</v>
      </c>
      <c r="AF707" s="12">
        <f t="shared" ref="AF707:AH707" si="1969">AF708+AF765+AF782+AF804</f>
        <v>0</v>
      </c>
      <c r="AG707" s="12">
        <f t="shared" si="1969"/>
        <v>0</v>
      </c>
      <c r="AH707" s="12">
        <f t="shared" si="1969"/>
        <v>0</v>
      </c>
      <c r="AI707" s="12">
        <f t="shared" si="1817"/>
        <v>442233.1</v>
      </c>
      <c r="AJ707" s="12">
        <f t="shared" si="1818"/>
        <v>416313.1</v>
      </c>
      <c r="AK707" s="12">
        <f t="shared" si="1819"/>
        <v>412536.6</v>
      </c>
      <c r="AL707" s="12">
        <f>AL708+AL765+AL782+AL804</f>
        <v>0</v>
      </c>
      <c r="AM707" s="12">
        <f t="shared" si="1820"/>
        <v>442233.1</v>
      </c>
      <c r="AN707" s="12">
        <f t="shared" ref="AN707:AP707" si="1970">AN708+AN765+AN782+AN804</f>
        <v>1695.6960000000001</v>
      </c>
      <c r="AO707" s="12">
        <f t="shared" si="1970"/>
        <v>0</v>
      </c>
      <c r="AP707" s="12">
        <f t="shared" si="1970"/>
        <v>0</v>
      </c>
      <c r="AQ707" s="12">
        <f t="shared" si="1821"/>
        <v>443928.79599999997</v>
      </c>
      <c r="AR707" s="12">
        <f t="shared" si="1822"/>
        <v>416313.1</v>
      </c>
      <c r="AS707" s="12">
        <f t="shared" si="1823"/>
        <v>412536.6</v>
      </c>
      <c r="AT707" s="12">
        <f>AT708+AT765+AT782+AT804</f>
        <v>0</v>
      </c>
      <c r="AU707" s="12">
        <f>AU708+AU765+AU782+AU804</f>
        <v>0</v>
      </c>
      <c r="AV707" s="12">
        <f>AV708+AV765+AV782+AV804</f>
        <v>0</v>
      </c>
      <c r="AW707" s="12">
        <f t="shared" si="1824"/>
        <v>443928.79599999997</v>
      </c>
      <c r="AX707" s="12">
        <f t="shared" si="1825"/>
        <v>416313.1</v>
      </c>
      <c r="AY707" s="12">
        <f t="shared" si="1826"/>
        <v>412536.6</v>
      </c>
      <c r="AZ707" s="12">
        <f t="shared" ref="AZ707:BB707" si="1971">AZ708+AZ765+AZ782+AZ804</f>
        <v>129.43199999999979</v>
      </c>
      <c r="BA707" s="12">
        <f t="shared" si="1971"/>
        <v>0</v>
      </c>
      <c r="BB707" s="12">
        <f t="shared" si="1971"/>
        <v>0</v>
      </c>
      <c r="BC707" s="12">
        <f t="shared" si="1905"/>
        <v>444058.22799999994</v>
      </c>
      <c r="BD707" s="12">
        <f t="shared" si="1906"/>
        <v>416313.1</v>
      </c>
      <c r="BE707" s="12">
        <f t="shared" si="1907"/>
        <v>412536.6</v>
      </c>
      <c r="BF707" s="12">
        <f t="shared" ref="BF707:BH707" si="1972">BF708+BF765+BF782+BF804</f>
        <v>0</v>
      </c>
      <c r="BG707" s="12">
        <f t="shared" si="1972"/>
        <v>0</v>
      </c>
      <c r="BH707" s="12">
        <f t="shared" si="1972"/>
        <v>0</v>
      </c>
      <c r="BI707" s="18">
        <f t="shared" si="1899"/>
        <v>444058.22799999994</v>
      </c>
      <c r="BJ707" s="18">
        <f t="shared" si="1900"/>
        <v>416313.1</v>
      </c>
      <c r="BK707" s="18">
        <f t="shared" si="1901"/>
        <v>412536.6</v>
      </c>
      <c r="BL707" s="12">
        <f>BL708+BL765+BL782+BL804</f>
        <v>-1</v>
      </c>
      <c r="BM707" s="12">
        <f>BM708+BM765+BM782+BM804</f>
        <v>0</v>
      </c>
      <c r="BN707" s="12">
        <f>BN708+BN765+BN782+BN804</f>
        <v>0</v>
      </c>
      <c r="BO707" s="12">
        <f t="shared" si="1852"/>
        <v>444057.22799999994</v>
      </c>
      <c r="BP707" s="12">
        <f t="shared" si="1853"/>
        <v>416313.1</v>
      </c>
      <c r="BQ707" s="12">
        <f t="shared" si="1854"/>
        <v>412536.6</v>
      </c>
      <c r="BR707" s="12">
        <f>BR708+BR765+BR782+BR804</f>
        <v>0</v>
      </c>
      <c r="BS707" s="12">
        <f>BS708+BS765+BS782+BS804</f>
        <v>0</v>
      </c>
      <c r="BT707" s="12">
        <f>BT708+BT765+BT782+BT804</f>
        <v>0</v>
      </c>
      <c r="BU707" s="12">
        <f t="shared" si="1855"/>
        <v>444057.22799999994</v>
      </c>
      <c r="BV707" s="12">
        <f t="shared" si="1856"/>
        <v>416313.1</v>
      </c>
      <c r="BW707" s="12">
        <f t="shared" si="1857"/>
        <v>412536.6</v>
      </c>
      <c r="BX707" s="12">
        <f t="shared" ref="BX707:BZ707" si="1973">BX708+BX765+BX782+BX804</f>
        <v>-1037.6890000000001</v>
      </c>
      <c r="BY707" s="12">
        <f t="shared" si="1973"/>
        <v>0</v>
      </c>
      <c r="BZ707" s="12">
        <f t="shared" si="1973"/>
        <v>0</v>
      </c>
      <c r="CA707" s="12">
        <f t="shared" si="1827"/>
        <v>443019.53899999993</v>
      </c>
      <c r="CB707" s="12">
        <f t="shared" si="1828"/>
        <v>416313.1</v>
      </c>
      <c r="CC707" s="12">
        <f t="shared" si="1829"/>
        <v>412536.6</v>
      </c>
      <c r="CD707" s="12">
        <f>CD708+CD765+CD782+CD804</f>
        <v>0</v>
      </c>
      <c r="CE707" s="25"/>
      <c r="CF707" s="33"/>
      <c r="CG707" s="36"/>
      <c r="CH707" s="36"/>
      <c r="CI707" s="36"/>
      <c r="CJ707" s="36"/>
      <c r="CK707" s="36"/>
      <c r="CL707" s="36"/>
      <c r="CM707" s="36"/>
      <c r="CN707" s="36"/>
      <c r="CO707" s="36"/>
      <c r="CP707" s="36"/>
      <c r="CQ707" s="36"/>
      <c r="CR707" s="36"/>
      <c r="CS707" s="36"/>
      <c r="CT707" s="36"/>
      <c r="CU707" s="36"/>
      <c r="CV707" s="36"/>
      <c r="CW707" s="36"/>
      <c r="CX707" s="36"/>
      <c r="CY707" s="36"/>
      <c r="CZ707" s="36"/>
      <c r="DA707" s="36"/>
      <c r="DB707" s="36"/>
      <c r="DC707" s="36"/>
      <c r="DD707" s="36"/>
      <c r="DE707" s="36"/>
      <c r="DF707" s="36"/>
      <c r="DG707" s="36"/>
      <c r="DH707" s="36"/>
      <c r="DI707" s="36"/>
      <c r="DJ707" s="36"/>
      <c r="DK707" s="36"/>
      <c r="DL707" s="36"/>
      <c r="DM707" s="36"/>
      <c r="DN707" s="36"/>
      <c r="DO707" s="36"/>
    </row>
    <row r="708" spans="1:119" s="11" customFormat="1" ht="62.4" x14ac:dyDescent="0.3">
      <c r="A708" s="10" t="s">
        <v>138</v>
      </c>
      <c r="B708" s="16"/>
      <c r="C708" s="10"/>
      <c r="D708" s="10"/>
      <c r="E708" s="15" t="s">
        <v>985</v>
      </c>
      <c r="F708" s="17">
        <f t="shared" ref="F708:K708" si="1974">F709+F749</f>
        <v>87539.500000000015</v>
      </c>
      <c r="G708" s="17">
        <f t="shared" si="1974"/>
        <v>87539.500000000015</v>
      </c>
      <c r="H708" s="17">
        <f t="shared" si="1974"/>
        <v>87539.500000000015</v>
      </c>
      <c r="I708" s="17">
        <f t="shared" si="1974"/>
        <v>30000</v>
      </c>
      <c r="J708" s="17">
        <f t="shared" si="1974"/>
        <v>0</v>
      </c>
      <c r="K708" s="17">
        <f t="shared" si="1974"/>
        <v>0</v>
      </c>
      <c r="L708" s="17">
        <f t="shared" si="1927"/>
        <v>117539.50000000001</v>
      </c>
      <c r="M708" s="17">
        <f t="shared" si="1928"/>
        <v>87539.500000000015</v>
      </c>
      <c r="N708" s="17">
        <f t="shared" si="1929"/>
        <v>87539.500000000015</v>
      </c>
      <c r="O708" s="17">
        <f t="shared" ref="O708:S708" si="1975">O709+O749</f>
        <v>0</v>
      </c>
      <c r="P708" s="17">
        <f t="shared" si="1975"/>
        <v>0</v>
      </c>
      <c r="Q708" s="17">
        <f t="shared" si="1975"/>
        <v>0</v>
      </c>
      <c r="R708" s="17">
        <f t="shared" si="1975"/>
        <v>0</v>
      </c>
      <c r="S708" s="17">
        <f t="shared" si="1975"/>
        <v>0</v>
      </c>
      <c r="T708" s="17">
        <f t="shared" si="1832"/>
        <v>117539.50000000001</v>
      </c>
      <c r="U708" s="17">
        <f t="shared" si="1833"/>
        <v>87539.500000000015</v>
      </c>
      <c r="V708" s="17">
        <f t="shared" si="1834"/>
        <v>87539.500000000015</v>
      </c>
      <c r="W708" s="17">
        <f>W709+W749</f>
        <v>0</v>
      </c>
      <c r="X708" s="17">
        <f t="shared" ref="X708:AB708" si="1976">X709+X749</f>
        <v>0</v>
      </c>
      <c r="Y708" s="17">
        <f t="shared" si="1976"/>
        <v>0</v>
      </c>
      <c r="Z708" s="17">
        <f t="shared" si="1976"/>
        <v>0</v>
      </c>
      <c r="AA708" s="17">
        <f t="shared" si="1976"/>
        <v>0</v>
      </c>
      <c r="AB708" s="17">
        <f t="shared" si="1976"/>
        <v>0</v>
      </c>
      <c r="AC708" s="17">
        <f t="shared" si="1849"/>
        <v>117539.50000000001</v>
      </c>
      <c r="AD708" s="17">
        <f t="shared" si="1850"/>
        <v>87539.500000000015</v>
      </c>
      <c r="AE708" s="17">
        <f t="shared" si="1851"/>
        <v>87539.500000000015</v>
      </c>
      <c r="AF708" s="17">
        <f t="shared" ref="AF708:AH708" si="1977">AF709+AF749</f>
        <v>0</v>
      </c>
      <c r="AG708" s="17">
        <f t="shared" si="1977"/>
        <v>0</v>
      </c>
      <c r="AH708" s="17">
        <f t="shared" si="1977"/>
        <v>0</v>
      </c>
      <c r="AI708" s="17">
        <f t="shared" si="1817"/>
        <v>117539.50000000001</v>
      </c>
      <c r="AJ708" s="17">
        <f t="shared" si="1818"/>
        <v>87539.500000000015</v>
      </c>
      <c r="AK708" s="17">
        <f t="shared" si="1819"/>
        <v>87539.500000000015</v>
      </c>
      <c r="AL708" s="17">
        <f>AL709+AL749</f>
        <v>0</v>
      </c>
      <c r="AM708" s="17">
        <f t="shared" si="1820"/>
        <v>117539.50000000001</v>
      </c>
      <c r="AN708" s="17">
        <f t="shared" ref="AN708:AP708" si="1978">AN709+AN749</f>
        <v>-2.5430000000000001</v>
      </c>
      <c r="AO708" s="17">
        <f t="shared" si="1978"/>
        <v>0</v>
      </c>
      <c r="AP708" s="17">
        <f t="shared" si="1978"/>
        <v>0</v>
      </c>
      <c r="AQ708" s="17">
        <f t="shared" si="1821"/>
        <v>117536.95700000001</v>
      </c>
      <c r="AR708" s="17">
        <f t="shared" si="1822"/>
        <v>87539.500000000015</v>
      </c>
      <c r="AS708" s="17">
        <f t="shared" si="1823"/>
        <v>87539.500000000015</v>
      </c>
      <c r="AT708" s="17">
        <f>AT709+AT749</f>
        <v>0</v>
      </c>
      <c r="AU708" s="17">
        <f>AU709+AU749</f>
        <v>0</v>
      </c>
      <c r="AV708" s="17">
        <f>AV709+AV749</f>
        <v>0</v>
      </c>
      <c r="AW708" s="17">
        <f t="shared" si="1824"/>
        <v>117536.95700000001</v>
      </c>
      <c r="AX708" s="17">
        <f t="shared" si="1825"/>
        <v>87539.500000000015</v>
      </c>
      <c r="AY708" s="17">
        <f t="shared" si="1826"/>
        <v>87539.500000000015</v>
      </c>
      <c r="AZ708" s="17">
        <f t="shared" ref="AZ708:BB708" si="1979">AZ709+AZ749</f>
        <v>-3588.7460000000001</v>
      </c>
      <c r="BA708" s="17">
        <f t="shared" si="1979"/>
        <v>0</v>
      </c>
      <c r="BB708" s="17">
        <f t="shared" si="1979"/>
        <v>0</v>
      </c>
      <c r="BC708" s="17">
        <f t="shared" si="1905"/>
        <v>113948.21100000001</v>
      </c>
      <c r="BD708" s="17">
        <f t="shared" si="1906"/>
        <v>87539.500000000015</v>
      </c>
      <c r="BE708" s="17">
        <f t="shared" si="1907"/>
        <v>87539.500000000015</v>
      </c>
      <c r="BF708" s="17">
        <f t="shared" ref="BF708:BH708" si="1980">BF709+BF749</f>
        <v>0</v>
      </c>
      <c r="BG708" s="17">
        <f t="shared" si="1980"/>
        <v>0</v>
      </c>
      <c r="BH708" s="17">
        <f t="shared" si="1980"/>
        <v>0</v>
      </c>
      <c r="BI708" s="18">
        <f t="shared" si="1899"/>
        <v>113948.21100000001</v>
      </c>
      <c r="BJ708" s="18">
        <f t="shared" si="1900"/>
        <v>87539.500000000015</v>
      </c>
      <c r="BK708" s="18">
        <f t="shared" si="1901"/>
        <v>87539.500000000015</v>
      </c>
      <c r="BL708" s="17">
        <f>BL709+BL749</f>
        <v>0</v>
      </c>
      <c r="BM708" s="17">
        <f>BM709+BM749</f>
        <v>0</v>
      </c>
      <c r="BN708" s="17">
        <f>BN709+BN749</f>
        <v>0</v>
      </c>
      <c r="BO708" s="17">
        <f t="shared" si="1852"/>
        <v>113948.21100000001</v>
      </c>
      <c r="BP708" s="17">
        <f t="shared" si="1853"/>
        <v>87539.500000000015</v>
      </c>
      <c r="BQ708" s="17">
        <f t="shared" si="1854"/>
        <v>87539.500000000015</v>
      </c>
      <c r="BR708" s="17">
        <f>BR709+BR749</f>
        <v>0</v>
      </c>
      <c r="BS708" s="17">
        <f>BS709+BS749</f>
        <v>0</v>
      </c>
      <c r="BT708" s="17">
        <f>BT709+BT749</f>
        <v>0</v>
      </c>
      <c r="BU708" s="17">
        <f t="shared" si="1855"/>
        <v>113948.21100000001</v>
      </c>
      <c r="BV708" s="17">
        <f t="shared" si="1856"/>
        <v>87539.500000000015</v>
      </c>
      <c r="BW708" s="17">
        <f t="shared" si="1857"/>
        <v>87539.500000000015</v>
      </c>
      <c r="BX708" s="17">
        <f t="shared" ref="BX708:BZ708" si="1981">BX709+BX749</f>
        <v>-1600.1780000000001</v>
      </c>
      <c r="BY708" s="17">
        <f t="shared" si="1981"/>
        <v>0</v>
      </c>
      <c r="BZ708" s="17">
        <f t="shared" si="1981"/>
        <v>0</v>
      </c>
      <c r="CA708" s="17">
        <f t="shared" si="1827"/>
        <v>112348.03300000001</v>
      </c>
      <c r="CB708" s="17">
        <f t="shared" si="1828"/>
        <v>87539.500000000015</v>
      </c>
      <c r="CC708" s="17">
        <f t="shared" si="1829"/>
        <v>87539.500000000015</v>
      </c>
      <c r="CD708" s="17">
        <f>CD709+CD749</f>
        <v>0</v>
      </c>
      <c r="CE708" s="26"/>
      <c r="CF708" s="33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7"/>
      <c r="DF708" s="37"/>
      <c r="DG708" s="37"/>
      <c r="DH708" s="37"/>
      <c r="DI708" s="37"/>
      <c r="DJ708" s="37"/>
      <c r="DK708" s="37"/>
      <c r="DL708" s="37"/>
      <c r="DM708" s="37"/>
      <c r="DN708" s="37"/>
      <c r="DO708" s="37"/>
    </row>
    <row r="709" spans="1:119" ht="46.8" x14ac:dyDescent="0.3">
      <c r="A709" s="41" t="s">
        <v>139</v>
      </c>
      <c r="B709" s="39"/>
      <c r="C709" s="41"/>
      <c r="D709" s="41"/>
      <c r="E709" s="14" t="s">
        <v>986</v>
      </c>
      <c r="F709" s="18">
        <f t="shared" ref="F709:K709" si="1982">F710+F714+F721+F728+F736+F740+F732</f>
        <v>83613.700000000012</v>
      </c>
      <c r="G709" s="18">
        <f t="shared" si="1982"/>
        <v>83613.700000000012</v>
      </c>
      <c r="H709" s="18">
        <f t="shared" si="1982"/>
        <v>83613.700000000012</v>
      </c>
      <c r="I709" s="18">
        <f t="shared" si="1982"/>
        <v>30000</v>
      </c>
      <c r="J709" s="18">
        <f t="shared" si="1982"/>
        <v>0</v>
      </c>
      <c r="K709" s="18">
        <f t="shared" si="1982"/>
        <v>0</v>
      </c>
      <c r="L709" s="18">
        <f t="shared" si="1927"/>
        <v>113613.70000000001</v>
      </c>
      <c r="M709" s="18">
        <f t="shared" si="1928"/>
        <v>83613.700000000012</v>
      </c>
      <c r="N709" s="18">
        <f t="shared" si="1929"/>
        <v>83613.700000000012</v>
      </c>
      <c r="O709" s="18">
        <f t="shared" ref="O709:S709" si="1983">O710+O714+O721+O728+O736+O740+O732</f>
        <v>0</v>
      </c>
      <c r="P709" s="18">
        <f t="shared" si="1983"/>
        <v>0</v>
      </c>
      <c r="Q709" s="18">
        <f t="shared" si="1983"/>
        <v>0</v>
      </c>
      <c r="R709" s="18">
        <f t="shared" si="1983"/>
        <v>0</v>
      </c>
      <c r="S709" s="18">
        <f t="shared" si="1983"/>
        <v>0</v>
      </c>
      <c r="T709" s="18">
        <f t="shared" si="1832"/>
        <v>113613.70000000001</v>
      </c>
      <c r="U709" s="18">
        <f t="shared" si="1833"/>
        <v>83613.700000000012</v>
      </c>
      <c r="V709" s="18">
        <f t="shared" si="1834"/>
        <v>83613.700000000012</v>
      </c>
      <c r="W709" s="18">
        <f>W710+W714+W721+W728+W736+W740+W732</f>
        <v>0</v>
      </c>
      <c r="X709" s="18">
        <f t="shared" ref="X709:AB709" si="1984">X710+X714+X721+X728+X736+X740+X732</f>
        <v>0</v>
      </c>
      <c r="Y709" s="18">
        <f t="shared" si="1984"/>
        <v>0</v>
      </c>
      <c r="Z709" s="18">
        <f t="shared" si="1984"/>
        <v>0</v>
      </c>
      <c r="AA709" s="18">
        <f t="shared" si="1984"/>
        <v>0</v>
      </c>
      <c r="AB709" s="18">
        <f t="shared" si="1984"/>
        <v>0</v>
      </c>
      <c r="AC709" s="18">
        <f t="shared" si="1849"/>
        <v>113613.70000000001</v>
      </c>
      <c r="AD709" s="18">
        <f t="shared" si="1850"/>
        <v>83613.700000000012</v>
      </c>
      <c r="AE709" s="18">
        <f t="shared" si="1851"/>
        <v>83613.700000000012</v>
      </c>
      <c r="AF709" s="18">
        <f t="shared" ref="AF709:AH709" si="1985">AF710+AF714+AF721+AF728+AF736+AF740+AF732</f>
        <v>0</v>
      </c>
      <c r="AG709" s="18">
        <f t="shared" si="1985"/>
        <v>0</v>
      </c>
      <c r="AH709" s="18">
        <f t="shared" si="1985"/>
        <v>0</v>
      </c>
      <c r="AI709" s="18">
        <f t="shared" si="1817"/>
        <v>113613.70000000001</v>
      </c>
      <c r="AJ709" s="18">
        <f t="shared" si="1818"/>
        <v>83613.700000000012</v>
      </c>
      <c r="AK709" s="18">
        <f t="shared" si="1819"/>
        <v>83613.700000000012</v>
      </c>
      <c r="AL709" s="18">
        <f>AL710+AL714+AL721+AL728+AL736+AL740+AL732</f>
        <v>0</v>
      </c>
      <c r="AM709" s="18">
        <f t="shared" si="1820"/>
        <v>113613.70000000001</v>
      </c>
      <c r="AN709" s="18">
        <f t="shared" ref="AN709:AP709" si="1986">AN710+AN714+AN721+AN728+AN736+AN740+AN732</f>
        <v>-2.5430000000000001</v>
      </c>
      <c r="AO709" s="18">
        <f t="shared" si="1986"/>
        <v>0</v>
      </c>
      <c r="AP709" s="18">
        <f t="shared" si="1986"/>
        <v>0</v>
      </c>
      <c r="AQ709" s="18">
        <f t="shared" si="1821"/>
        <v>113611.15700000001</v>
      </c>
      <c r="AR709" s="18">
        <f t="shared" si="1822"/>
        <v>83613.700000000012</v>
      </c>
      <c r="AS709" s="18">
        <f t="shared" si="1823"/>
        <v>83613.700000000012</v>
      </c>
      <c r="AT709" s="18">
        <f>AT710+AT714+AT721+AT728+AT736+AT740+AT732</f>
        <v>0</v>
      </c>
      <c r="AU709" s="18">
        <f>AU710+AU714+AU721+AU728+AU736+AU740+AU732</f>
        <v>0</v>
      </c>
      <c r="AV709" s="18">
        <f>AV710+AV714+AV721+AV728+AV736+AV740+AV732</f>
        <v>0</v>
      </c>
      <c r="AW709" s="18">
        <f t="shared" si="1824"/>
        <v>113611.15700000001</v>
      </c>
      <c r="AX709" s="18">
        <f t="shared" si="1825"/>
        <v>83613.700000000012</v>
      </c>
      <c r="AY709" s="18">
        <f t="shared" si="1826"/>
        <v>83613.700000000012</v>
      </c>
      <c r="AZ709" s="18">
        <f t="shared" ref="AZ709:BB709" si="1987">AZ710+AZ714+AZ721+AZ728+AZ736+AZ740+AZ732</f>
        <v>-3588.7460000000001</v>
      </c>
      <c r="BA709" s="18">
        <f t="shared" si="1987"/>
        <v>0</v>
      </c>
      <c r="BB709" s="18">
        <f t="shared" si="1987"/>
        <v>0</v>
      </c>
      <c r="BC709" s="18">
        <f t="shared" si="1905"/>
        <v>110022.41100000001</v>
      </c>
      <c r="BD709" s="18">
        <f t="shared" si="1906"/>
        <v>83613.700000000012</v>
      </c>
      <c r="BE709" s="18">
        <f t="shared" si="1907"/>
        <v>83613.700000000012</v>
      </c>
      <c r="BF709" s="18">
        <f t="shared" ref="BF709:BH709" si="1988">BF710+BF714+BF721+BF728+BF736+BF740+BF732</f>
        <v>0</v>
      </c>
      <c r="BG709" s="18">
        <f t="shared" si="1988"/>
        <v>0</v>
      </c>
      <c r="BH709" s="18">
        <f t="shared" si="1988"/>
        <v>0</v>
      </c>
      <c r="BI709" s="18">
        <f t="shared" si="1899"/>
        <v>110022.41100000001</v>
      </c>
      <c r="BJ709" s="18">
        <f t="shared" si="1900"/>
        <v>83613.700000000012</v>
      </c>
      <c r="BK709" s="18">
        <f t="shared" si="1901"/>
        <v>83613.700000000012</v>
      </c>
      <c r="BL709" s="18">
        <f>BL710+BL714+BL721+BL728+BL736+BL740+BL732</f>
        <v>0</v>
      </c>
      <c r="BM709" s="18">
        <f>BM710+BM714+BM721+BM728+BM736+BM740+BM732</f>
        <v>0</v>
      </c>
      <c r="BN709" s="18">
        <f>BN710+BN714+BN721+BN728+BN736+BN740+BN732</f>
        <v>0</v>
      </c>
      <c r="BO709" s="18">
        <f t="shared" si="1852"/>
        <v>110022.41100000001</v>
      </c>
      <c r="BP709" s="18">
        <f t="shared" si="1853"/>
        <v>83613.700000000012</v>
      </c>
      <c r="BQ709" s="18">
        <f t="shared" si="1854"/>
        <v>83613.700000000012</v>
      </c>
      <c r="BR709" s="18">
        <f>BR710+BR714+BR721+BR728+BR736+BR740+BR732</f>
        <v>0</v>
      </c>
      <c r="BS709" s="18">
        <f>BS710+BS714+BS721+BS728+BS736+BS740+BS732</f>
        <v>0</v>
      </c>
      <c r="BT709" s="18">
        <f>BT710+BT714+BT721+BT728+BT736+BT740+BT732</f>
        <v>0</v>
      </c>
      <c r="BU709" s="18">
        <f t="shared" si="1855"/>
        <v>110022.41100000001</v>
      </c>
      <c r="BV709" s="18">
        <f t="shared" si="1856"/>
        <v>83613.700000000012</v>
      </c>
      <c r="BW709" s="18">
        <f t="shared" si="1857"/>
        <v>83613.700000000012</v>
      </c>
      <c r="BX709" s="18">
        <f t="shared" ref="BX709:BZ709" si="1989">BX710+BX714+BX721+BX728+BX736+BX740+BX732</f>
        <v>-1702.92</v>
      </c>
      <c r="BY709" s="18">
        <f t="shared" si="1989"/>
        <v>0</v>
      </c>
      <c r="BZ709" s="18">
        <f t="shared" si="1989"/>
        <v>0</v>
      </c>
      <c r="CA709" s="18">
        <f t="shared" si="1827"/>
        <v>108319.49100000001</v>
      </c>
      <c r="CB709" s="18">
        <f t="shared" si="1828"/>
        <v>83613.700000000012</v>
      </c>
      <c r="CC709" s="18">
        <f t="shared" si="1829"/>
        <v>83613.700000000012</v>
      </c>
      <c r="CD709" s="18">
        <f>CD710+CD714+CD721+CD728+CD736+CD740+CD732</f>
        <v>0</v>
      </c>
      <c r="CE709" s="27"/>
      <c r="CF709" s="33"/>
    </row>
    <row r="710" spans="1:119" ht="46.8" x14ac:dyDescent="0.3">
      <c r="A710" s="41" t="s">
        <v>131</v>
      </c>
      <c r="B710" s="39"/>
      <c r="C710" s="41"/>
      <c r="D710" s="41"/>
      <c r="E710" s="14" t="s">
        <v>987</v>
      </c>
      <c r="F710" s="18">
        <f t="shared" ref="F710:K712" si="1990">F711</f>
        <v>1068.2</v>
      </c>
      <c r="G710" s="18">
        <f t="shared" si="1990"/>
        <v>1068.2</v>
      </c>
      <c r="H710" s="18">
        <f t="shared" si="1990"/>
        <v>1068.2</v>
      </c>
      <c r="I710" s="18">
        <f t="shared" si="1990"/>
        <v>0</v>
      </c>
      <c r="J710" s="18">
        <f t="shared" si="1990"/>
        <v>0</v>
      </c>
      <c r="K710" s="18">
        <f t="shared" si="1990"/>
        <v>0</v>
      </c>
      <c r="L710" s="18">
        <f t="shared" si="1927"/>
        <v>1068.2</v>
      </c>
      <c r="M710" s="18">
        <f t="shared" si="1928"/>
        <v>1068.2</v>
      </c>
      <c r="N710" s="18">
        <f t="shared" si="1929"/>
        <v>1068.2</v>
      </c>
      <c r="O710" s="18">
        <f t="shared" ref="O710:S712" si="1991">O711</f>
        <v>0</v>
      </c>
      <c r="P710" s="18">
        <f t="shared" si="1991"/>
        <v>0</v>
      </c>
      <c r="Q710" s="18">
        <f t="shared" si="1991"/>
        <v>0</v>
      </c>
      <c r="R710" s="18">
        <f t="shared" si="1991"/>
        <v>0</v>
      </c>
      <c r="S710" s="18">
        <f t="shared" si="1991"/>
        <v>0</v>
      </c>
      <c r="T710" s="18">
        <f t="shared" si="1832"/>
        <v>1068.2</v>
      </c>
      <c r="U710" s="18">
        <f t="shared" si="1833"/>
        <v>1068.2</v>
      </c>
      <c r="V710" s="18">
        <f t="shared" si="1834"/>
        <v>1068.2</v>
      </c>
      <c r="W710" s="18">
        <f t="shared" ref="W710:CD712" si="1992">W711</f>
        <v>0</v>
      </c>
      <c r="X710" s="18">
        <f t="shared" si="1992"/>
        <v>0</v>
      </c>
      <c r="Y710" s="18">
        <f t="shared" si="1992"/>
        <v>0</v>
      </c>
      <c r="Z710" s="18">
        <f t="shared" si="1992"/>
        <v>0</v>
      </c>
      <c r="AA710" s="18">
        <f t="shared" si="1992"/>
        <v>0</v>
      </c>
      <c r="AB710" s="18">
        <f t="shared" si="1992"/>
        <v>0</v>
      </c>
      <c r="AC710" s="18">
        <f t="shared" si="1849"/>
        <v>1068.2</v>
      </c>
      <c r="AD710" s="18">
        <f t="shared" si="1850"/>
        <v>1068.2</v>
      </c>
      <c r="AE710" s="18">
        <f t="shared" si="1851"/>
        <v>1068.2</v>
      </c>
      <c r="AF710" s="18">
        <f t="shared" si="1992"/>
        <v>0</v>
      </c>
      <c r="AG710" s="18">
        <f t="shared" si="1992"/>
        <v>0</v>
      </c>
      <c r="AH710" s="18">
        <f t="shared" si="1992"/>
        <v>0</v>
      </c>
      <c r="AI710" s="18">
        <f t="shared" si="1817"/>
        <v>1068.2</v>
      </c>
      <c r="AJ710" s="18">
        <f t="shared" si="1818"/>
        <v>1068.2</v>
      </c>
      <c r="AK710" s="18">
        <f t="shared" si="1819"/>
        <v>1068.2</v>
      </c>
      <c r="AL710" s="18">
        <f t="shared" si="1992"/>
        <v>0</v>
      </c>
      <c r="AM710" s="18">
        <f t="shared" si="1820"/>
        <v>1068.2</v>
      </c>
      <c r="AN710" s="18">
        <f t="shared" si="1992"/>
        <v>0</v>
      </c>
      <c r="AO710" s="18">
        <f t="shared" si="1992"/>
        <v>0</v>
      </c>
      <c r="AP710" s="18">
        <f t="shared" si="1992"/>
        <v>0</v>
      </c>
      <c r="AQ710" s="18">
        <f t="shared" si="1821"/>
        <v>1068.2</v>
      </c>
      <c r="AR710" s="18">
        <f t="shared" si="1822"/>
        <v>1068.2</v>
      </c>
      <c r="AS710" s="18">
        <f t="shared" si="1823"/>
        <v>1068.2</v>
      </c>
      <c r="AT710" s="18">
        <f t="shared" si="1992"/>
        <v>0</v>
      </c>
      <c r="AU710" s="18">
        <f t="shared" si="1992"/>
        <v>0</v>
      </c>
      <c r="AV710" s="18">
        <f t="shared" si="1992"/>
        <v>0</v>
      </c>
      <c r="AW710" s="18">
        <f t="shared" si="1824"/>
        <v>1068.2</v>
      </c>
      <c r="AX710" s="18">
        <f t="shared" si="1825"/>
        <v>1068.2</v>
      </c>
      <c r="AY710" s="18">
        <f t="shared" si="1826"/>
        <v>1068.2</v>
      </c>
      <c r="AZ710" s="18">
        <f t="shared" si="1992"/>
        <v>-130.53299999999999</v>
      </c>
      <c r="BA710" s="18">
        <f t="shared" si="1992"/>
        <v>0</v>
      </c>
      <c r="BB710" s="18">
        <f t="shared" si="1992"/>
        <v>0</v>
      </c>
      <c r="BC710" s="18">
        <f t="shared" si="1905"/>
        <v>937.66700000000003</v>
      </c>
      <c r="BD710" s="18">
        <f t="shared" si="1906"/>
        <v>1068.2</v>
      </c>
      <c r="BE710" s="18">
        <f t="shared" si="1907"/>
        <v>1068.2</v>
      </c>
      <c r="BF710" s="18">
        <f t="shared" si="1992"/>
        <v>0</v>
      </c>
      <c r="BG710" s="18">
        <f t="shared" si="1992"/>
        <v>0</v>
      </c>
      <c r="BH710" s="18">
        <f t="shared" si="1992"/>
        <v>0</v>
      </c>
      <c r="BI710" s="18">
        <f t="shared" si="1899"/>
        <v>937.66700000000003</v>
      </c>
      <c r="BJ710" s="18">
        <f t="shared" si="1900"/>
        <v>1068.2</v>
      </c>
      <c r="BK710" s="18">
        <f t="shared" si="1901"/>
        <v>1068.2</v>
      </c>
      <c r="BL710" s="18">
        <f t="shared" si="1992"/>
        <v>0</v>
      </c>
      <c r="BM710" s="18">
        <f t="shared" si="1992"/>
        <v>0</v>
      </c>
      <c r="BN710" s="18">
        <f t="shared" si="1992"/>
        <v>0</v>
      </c>
      <c r="BO710" s="18">
        <f t="shared" si="1852"/>
        <v>937.66700000000003</v>
      </c>
      <c r="BP710" s="18">
        <f t="shared" si="1853"/>
        <v>1068.2</v>
      </c>
      <c r="BQ710" s="18">
        <f t="shared" si="1854"/>
        <v>1068.2</v>
      </c>
      <c r="BR710" s="18">
        <f t="shared" si="1992"/>
        <v>0</v>
      </c>
      <c r="BS710" s="18">
        <f t="shared" si="1992"/>
        <v>0</v>
      </c>
      <c r="BT710" s="18">
        <f t="shared" si="1992"/>
        <v>0</v>
      </c>
      <c r="BU710" s="18">
        <f t="shared" si="1855"/>
        <v>937.66700000000003</v>
      </c>
      <c r="BV710" s="18">
        <f t="shared" si="1856"/>
        <v>1068.2</v>
      </c>
      <c r="BW710" s="18">
        <f t="shared" si="1857"/>
        <v>1068.2</v>
      </c>
      <c r="BX710" s="18">
        <f t="shared" si="1992"/>
        <v>0</v>
      </c>
      <c r="BY710" s="18">
        <f t="shared" si="1992"/>
        <v>0</v>
      </c>
      <c r="BZ710" s="18">
        <f t="shared" si="1992"/>
        <v>0</v>
      </c>
      <c r="CA710" s="18">
        <f t="shared" si="1827"/>
        <v>937.66700000000003</v>
      </c>
      <c r="CB710" s="18">
        <f t="shared" si="1828"/>
        <v>1068.2</v>
      </c>
      <c r="CC710" s="18">
        <f t="shared" si="1829"/>
        <v>1068.2</v>
      </c>
      <c r="CD710" s="18">
        <f t="shared" si="1992"/>
        <v>0</v>
      </c>
      <c r="CE710" s="27"/>
      <c r="CF710" s="33"/>
    </row>
    <row r="711" spans="1:119" ht="31.2" x14ac:dyDescent="0.3">
      <c r="A711" s="41" t="s">
        <v>131</v>
      </c>
      <c r="B711" s="39">
        <v>200</v>
      </c>
      <c r="C711" s="41"/>
      <c r="D711" s="41"/>
      <c r="E711" s="14" t="s">
        <v>551</v>
      </c>
      <c r="F711" s="18">
        <f t="shared" si="1990"/>
        <v>1068.2</v>
      </c>
      <c r="G711" s="18">
        <f t="shared" si="1990"/>
        <v>1068.2</v>
      </c>
      <c r="H711" s="18">
        <f t="shared" si="1990"/>
        <v>1068.2</v>
      </c>
      <c r="I711" s="18">
        <f t="shared" si="1990"/>
        <v>0</v>
      </c>
      <c r="J711" s="18">
        <f t="shared" si="1990"/>
        <v>0</v>
      </c>
      <c r="K711" s="18">
        <f t="shared" si="1990"/>
        <v>0</v>
      </c>
      <c r="L711" s="18">
        <f t="shared" si="1927"/>
        <v>1068.2</v>
      </c>
      <c r="M711" s="18">
        <f t="shared" si="1928"/>
        <v>1068.2</v>
      </c>
      <c r="N711" s="18">
        <f t="shared" si="1929"/>
        <v>1068.2</v>
      </c>
      <c r="O711" s="18">
        <f t="shared" si="1991"/>
        <v>0</v>
      </c>
      <c r="P711" s="18">
        <f t="shared" si="1991"/>
        <v>0</v>
      </c>
      <c r="Q711" s="18">
        <f t="shared" si="1991"/>
        <v>0</v>
      </c>
      <c r="R711" s="18">
        <f t="shared" si="1991"/>
        <v>0</v>
      </c>
      <c r="S711" s="18">
        <f t="shared" si="1991"/>
        <v>0</v>
      </c>
      <c r="T711" s="18">
        <f t="shared" si="1832"/>
        <v>1068.2</v>
      </c>
      <c r="U711" s="18">
        <f t="shared" si="1833"/>
        <v>1068.2</v>
      </c>
      <c r="V711" s="18">
        <f t="shared" si="1834"/>
        <v>1068.2</v>
      </c>
      <c r="W711" s="18">
        <f t="shared" si="1992"/>
        <v>0</v>
      </c>
      <c r="X711" s="18">
        <f t="shared" si="1992"/>
        <v>0</v>
      </c>
      <c r="Y711" s="18">
        <f t="shared" si="1992"/>
        <v>0</v>
      </c>
      <c r="Z711" s="18">
        <f t="shared" si="1992"/>
        <v>0</v>
      </c>
      <c r="AA711" s="18">
        <f t="shared" si="1992"/>
        <v>0</v>
      </c>
      <c r="AB711" s="18">
        <f t="shared" si="1992"/>
        <v>0</v>
      </c>
      <c r="AC711" s="18">
        <f t="shared" si="1849"/>
        <v>1068.2</v>
      </c>
      <c r="AD711" s="18">
        <f t="shared" si="1850"/>
        <v>1068.2</v>
      </c>
      <c r="AE711" s="18">
        <f t="shared" si="1851"/>
        <v>1068.2</v>
      </c>
      <c r="AF711" s="18">
        <f t="shared" si="1992"/>
        <v>0</v>
      </c>
      <c r="AG711" s="18">
        <f t="shared" si="1992"/>
        <v>0</v>
      </c>
      <c r="AH711" s="18">
        <f t="shared" si="1992"/>
        <v>0</v>
      </c>
      <c r="AI711" s="18">
        <f t="shared" si="1817"/>
        <v>1068.2</v>
      </c>
      <c r="AJ711" s="18">
        <f t="shared" si="1818"/>
        <v>1068.2</v>
      </c>
      <c r="AK711" s="18">
        <f t="shared" si="1819"/>
        <v>1068.2</v>
      </c>
      <c r="AL711" s="18">
        <f t="shared" si="1992"/>
        <v>0</v>
      </c>
      <c r="AM711" s="18">
        <f t="shared" si="1820"/>
        <v>1068.2</v>
      </c>
      <c r="AN711" s="18">
        <f t="shared" si="1992"/>
        <v>0</v>
      </c>
      <c r="AO711" s="18">
        <f t="shared" si="1992"/>
        <v>0</v>
      </c>
      <c r="AP711" s="18">
        <f t="shared" si="1992"/>
        <v>0</v>
      </c>
      <c r="AQ711" s="18">
        <f t="shared" si="1821"/>
        <v>1068.2</v>
      </c>
      <c r="AR711" s="18">
        <f t="shared" si="1822"/>
        <v>1068.2</v>
      </c>
      <c r="AS711" s="18">
        <f t="shared" si="1823"/>
        <v>1068.2</v>
      </c>
      <c r="AT711" s="18">
        <f t="shared" si="1992"/>
        <v>0</v>
      </c>
      <c r="AU711" s="18">
        <f t="shared" si="1992"/>
        <v>0</v>
      </c>
      <c r="AV711" s="18">
        <f t="shared" si="1992"/>
        <v>0</v>
      </c>
      <c r="AW711" s="18">
        <f t="shared" si="1824"/>
        <v>1068.2</v>
      </c>
      <c r="AX711" s="18">
        <f t="shared" si="1825"/>
        <v>1068.2</v>
      </c>
      <c r="AY711" s="18">
        <f t="shared" si="1826"/>
        <v>1068.2</v>
      </c>
      <c r="AZ711" s="18">
        <f t="shared" si="1992"/>
        <v>-130.53299999999999</v>
      </c>
      <c r="BA711" s="18">
        <f t="shared" si="1992"/>
        <v>0</v>
      </c>
      <c r="BB711" s="18">
        <f t="shared" si="1992"/>
        <v>0</v>
      </c>
      <c r="BC711" s="18">
        <f t="shared" si="1905"/>
        <v>937.66700000000003</v>
      </c>
      <c r="BD711" s="18">
        <f t="shared" si="1906"/>
        <v>1068.2</v>
      </c>
      <c r="BE711" s="18">
        <f t="shared" si="1907"/>
        <v>1068.2</v>
      </c>
      <c r="BF711" s="18">
        <f t="shared" si="1992"/>
        <v>0</v>
      </c>
      <c r="BG711" s="18">
        <f t="shared" si="1992"/>
        <v>0</v>
      </c>
      <c r="BH711" s="18">
        <f t="shared" si="1992"/>
        <v>0</v>
      </c>
      <c r="BI711" s="18">
        <f t="shared" si="1899"/>
        <v>937.66700000000003</v>
      </c>
      <c r="BJ711" s="18">
        <f t="shared" si="1900"/>
        <v>1068.2</v>
      </c>
      <c r="BK711" s="18">
        <f t="shared" si="1901"/>
        <v>1068.2</v>
      </c>
      <c r="BL711" s="18">
        <f t="shared" si="1992"/>
        <v>0</v>
      </c>
      <c r="BM711" s="18">
        <f t="shared" si="1992"/>
        <v>0</v>
      </c>
      <c r="BN711" s="18">
        <f t="shared" si="1992"/>
        <v>0</v>
      </c>
      <c r="BO711" s="18">
        <f t="shared" si="1852"/>
        <v>937.66700000000003</v>
      </c>
      <c r="BP711" s="18">
        <f t="shared" si="1853"/>
        <v>1068.2</v>
      </c>
      <c r="BQ711" s="18">
        <f t="shared" si="1854"/>
        <v>1068.2</v>
      </c>
      <c r="BR711" s="18">
        <f t="shared" si="1992"/>
        <v>0</v>
      </c>
      <c r="BS711" s="18">
        <f t="shared" si="1992"/>
        <v>0</v>
      </c>
      <c r="BT711" s="18">
        <f t="shared" si="1992"/>
        <v>0</v>
      </c>
      <c r="BU711" s="18">
        <f t="shared" si="1855"/>
        <v>937.66700000000003</v>
      </c>
      <c r="BV711" s="18">
        <f t="shared" si="1856"/>
        <v>1068.2</v>
      </c>
      <c r="BW711" s="18">
        <f t="shared" si="1857"/>
        <v>1068.2</v>
      </c>
      <c r="BX711" s="18">
        <f t="shared" si="1992"/>
        <v>0</v>
      </c>
      <c r="BY711" s="18">
        <f t="shared" si="1992"/>
        <v>0</v>
      </c>
      <c r="BZ711" s="18">
        <f t="shared" si="1992"/>
        <v>0</v>
      </c>
      <c r="CA711" s="18">
        <f t="shared" si="1827"/>
        <v>937.66700000000003</v>
      </c>
      <c r="CB711" s="18">
        <f t="shared" si="1828"/>
        <v>1068.2</v>
      </c>
      <c r="CC711" s="18">
        <f t="shared" si="1829"/>
        <v>1068.2</v>
      </c>
      <c r="CD711" s="18">
        <f t="shared" si="1992"/>
        <v>0</v>
      </c>
      <c r="CE711" s="27"/>
      <c r="CF711" s="33"/>
    </row>
    <row r="712" spans="1:119" ht="46.8" x14ac:dyDescent="0.3">
      <c r="A712" s="41" t="s">
        <v>131</v>
      </c>
      <c r="B712" s="39">
        <v>240</v>
      </c>
      <c r="C712" s="41"/>
      <c r="D712" s="41"/>
      <c r="E712" s="14" t="s">
        <v>559</v>
      </c>
      <c r="F712" s="18">
        <f t="shared" si="1990"/>
        <v>1068.2</v>
      </c>
      <c r="G712" s="18">
        <f t="shared" si="1990"/>
        <v>1068.2</v>
      </c>
      <c r="H712" s="18">
        <f t="shared" si="1990"/>
        <v>1068.2</v>
      </c>
      <c r="I712" s="18">
        <f t="shared" si="1990"/>
        <v>0</v>
      </c>
      <c r="J712" s="18">
        <f t="shared" si="1990"/>
        <v>0</v>
      </c>
      <c r="K712" s="18">
        <f t="shared" si="1990"/>
        <v>0</v>
      </c>
      <c r="L712" s="18">
        <f t="shared" si="1927"/>
        <v>1068.2</v>
      </c>
      <c r="M712" s="18">
        <f t="shared" si="1928"/>
        <v>1068.2</v>
      </c>
      <c r="N712" s="18">
        <f t="shared" si="1929"/>
        <v>1068.2</v>
      </c>
      <c r="O712" s="18">
        <f t="shared" si="1991"/>
        <v>0</v>
      </c>
      <c r="P712" s="18">
        <f t="shared" si="1991"/>
        <v>0</v>
      </c>
      <c r="Q712" s="18">
        <f t="shared" si="1991"/>
        <v>0</v>
      </c>
      <c r="R712" s="18">
        <f t="shared" si="1991"/>
        <v>0</v>
      </c>
      <c r="S712" s="18">
        <f t="shared" si="1991"/>
        <v>0</v>
      </c>
      <c r="T712" s="18">
        <f t="shared" si="1832"/>
        <v>1068.2</v>
      </c>
      <c r="U712" s="18">
        <f t="shared" si="1833"/>
        <v>1068.2</v>
      </c>
      <c r="V712" s="18">
        <f t="shared" si="1834"/>
        <v>1068.2</v>
      </c>
      <c r="W712" s="18">
        <f t="shared" si="1992"/>
        <v>0</v>
      </c>
      <c r="X712" s="18">
        <f t="shared" si="1992"/>
        <v>0</v>
      </c>
      <c r="Y712" s="18">
        <f t="shared" si="1992"/>
        <v>0</v>
      </c>
      <c r="Z712" s="18">
        <f t="shared" si="1992"/>
        <v>0</v>
      </c>
      <c r="AA712" s="18">
        <f t="shared" si="1992"/>
        <v>0</v>
      </c>
      <c r="AB712" s="18">
        <f t="shared" si="1992"/>
        <v>0</v>
      </c>
      <c r="AC712" s="18">
        <f t="shared" si="1849"/>
        <v>1068.2</v>
      </c>
      <c r="AD712" s="18">
        <f t="shared" si="1850"/>
        <v>1068.2</v>
      </c>
      <c r="AE712" s="18">
        <f t="shared" si="1851"/>
        <v>1068.2</v>
      </c>
      <c r="AF712" s="18">
        <f t="shared" si="1992"/>
        <v>0</v>
      </c>
      <c r="AG712" s="18">
        <f t="shared" si="1992"/>
        <v>0</v>
      </c>
      <c r="AH712" s="18">
        <f t="shared" si="1992"/>
        <v>0</v>
      </c>
      <c r="AI712" s="18">
        <f t="shared" si="1817"/>
        <v>1068.2</v>
      </c>
      <c r="AJ712" s="18">
        <f t="shared" si="1818"/>
        <v>1068.2</v>
      </c>
      <c r="AK712" s="18">
        <f t="shared" si="1819"/>
        <v>1068.2</v>
      </c>
      <c r="AL712" s="18">
        <f t="shared" si="1992"/>
        <v>0</v>
      </c>
      <c r="AM712" s="18">
        <f t="shared" si="1820"/>
        <v>1068.2</v>
      </c>
      <c r="AN712" s="18">
        <f t="shared" si="1992"/>
        <v>0</v>
      </c>
      <c r="AO712" s="18">
        <f t="shared" si="1992"/>
        <v>0</v>
      </c>
      <c r="AP712" s="18">
        <f t="shared" si="1992"/>
        <v>0</v>
      </c>
      <c r="AQ712" s="18">
        <f t="shared" si="1821"/>
        <v>1068.2</v>
      </c>
      <c r="AR712" s="18">
        <f t="shared" si="1822"/>
        <v>1068.2</v>
      </c>
      <c r="AS712" s="18">
        <f t="shared" si="1823"/>
        <v>1068.2</v>
      </c>
      <c r="AT712" s="18">
        <f t="shared" si="1992"/>
        <v>0</v>
      </c>
      <c r="AU712" s="18">
        <f t="shared" si="1992"/>
        <v>0</v>
      </c>
      <c r="AV712" s="18">
        <f t="shared" si="1992"/>
        <v>0</v>
      </c>
      <c r="AW712" s="18">
        <f t="shared" si="1824"/>
        <v>1068.2</v>
      </c>
      <c r="AX712" s="18">
        <f t="shared" si="1825"/>
        <v>1068.2</v>
      </c>
      <c r="AY712" s="18">
        <f t="shared" si="1826"/>
        <v>1068.2</v>
      </c>
      <c r="AZ712" s="18">
        <f t="shared" si="1992"/>
        <v>-130.53299999999999</v>
      </c>
      <c r="BA712" s="18">
        <f t="shared" si="1992"/>
        <v>0</v>
      </c>
      <c r="BB712" s="18">
        <f t="shared" si="1992"/>
        <v>0</v>
      </c>
      <c r="BC712" s="18">
        <f t="shared" si="1905"/>
        <v>937.66700000000003</v>
      </c>
      <c r="BD712" s="18">
        <f t="shared" si="1906"/>
        <v>1068.2</v>
      </c>
      <c r="BE712" s="18">
        <f t="shared" si="1907"/>
        <v>1068.2</v>
      </c>
      <c r="BF712" s="18">
        <f t="shared" si="1992"/>
        <v>0</v>
      </c>
      <c r="BG712" s="18">
        <f t="shared" si="1992"/>
        <v>0</v>
      </c>
      <c r="BH712" s="18">
        <f t="shared" si="1992"/>
        <v>0</v>
      </c>
      <c r="BI712" s="18">
        <f t="shared" si="1899"/>
        <v>937.66700000000003</v>
      </c>
      <c r="BJ712" s="18">
        <f t="shared" si="1900"/>
        <v>1068.2</v>
      </c>
      <c r="BK712" s="18">
        <f t="shared" si="1901"/>
        <v>1068.2</v>
      </c>
      <c r="BL712" s="18">
        <f t="shared" si="1992"/>
        <v>0</v>
      </c>
      <c r="BM712" s="18">
        <f t="shared" si="1992"/>
        <v>0</v>
      </c>
      <c r="BN712" s="18">
        <f t="shared" si="1992"/>
        <v>0</v>
      </c>
      <c r="BO712" s="18">
        <f t="shared" si="1852"/>
        <v>937.66700000000003</v>
      </c>
      <c r="BP712" s="18">
        <f t="shared" si="1853"/>
        <v>1068.2</v>
      </c>
      <c r="BQ712" s="18">
        <f t="shared" si="1854"/>
        <v>1068.2</v>
      </c>
      <c r="BR712" s="18">
        <f t="shared" si="1992"/>
        <v>0</v>
      </c>
      <c r="BS712" s="18">
        <f t="shared" si="1992"/>
        <v>0</v>
      </c>
      <c r="BT712" s="18">
        <f t="shared" si="1992"/>
        <v>0</v>
      </c>
      <c r="BU712" s="18">
        <f t="shared" si="1855"/>
        <v>937.66700000000003</v>
      </c>
      <c r="BV712" s="18">
        <f t="shared" si="1856"/>
        <v>1068.2</v>
      </c>
      <c r="BW712" s="18">
        <f t="shared" si="1857"/>
        <v>1068.2</v>
      </c>
      <c r="BX712" s="18">
        <f t="shared" si="1992"/>
        <v>0</v>
      </c>
      <c r="BY712" s="18">
        <f t="shared" si="1992"/>
        <v>0</v>
      </c>
      <c r="BZ712" s="18">
        <f t="shared" si="1992"/>
        <v>0</v>
      </c>
      <c r="CA712" s="18">
        <f t="shared" si="1827"/>
        <v>937.66700000000003</v>
      </c>
      <c r="CB712" s="18">
        <f t="shared" si="1828"/>
        <v>1068.2</v>
      </c>
      <c r="CC712" s="18">
        <f t="shared" si="1829"/>
        <v>1068.2</v>
      </c>
      <c r="CD712" s="18">
        <f t="shared" si="1992"/>
        <v>0</v>
      </c>
      <c r="CE712" s="27"/>
      <c r="CF712" s="33"/>
    </row>
    <row r="713" spans="1:119" x14ac:dyDescent="0.3">
      <c r="A713" s="41" t="s">
        <v>131</v>
      </c>
      <c r="B713" s="39">
        <v>240</v>
      </c>
      <c r="C713" s="41" t="s">
        <v>59</v>
      </c>
      <c r="D713" s="41" t="s">
        <v>140</v>
      </c>
      <c r="E713" s="14" t="s">
        <v>543</v>
      </c>
      <c r="F713" s="18">
        <v>1068.2</v>
      </c>
      <c r="G713" s="18">
        <v>1068.2</v>
      </c>
      <c r="H713" s="18">
        <v>1068.2</v>
      </c>
      <c r="I713" s="18"/>
      <c r="J713" s="18"/>
      <c r="K713" s="18"/>
      <c r="L713" s="18">
        <f t="shared" si="1927"/>
        <v>1068.2</v>
      </c>
      <c r="M713" s="18">
        <f t="shared" si="1928"/>
        <v>1068.2</v>
      </c>
      <c r="N713" s="18">
        <f t="shared" si="1929"/>
        <v>1068.2</v>
      </c>
      <c r="O713" s="18"/>
      <c r="P713" s="18"/>
      <c r="Q713" s="18"/>
      <c r="R713" s="18"/>
      <c r="S713" s="18"/>
      <c r="T713" s="18">
        <f t="shared" si="1832"/>
        <v>1068.2</v>
      </c>
      <c r="U713" s="18">
        <f t="shared" si="1833"/>
        <v>1068.2</v>
      </c>
      <c r="V713" s="18">
        <f t="shared" si="1834"/>
        <v>1068.2</v>
      </c>
      <c r="W713" s="18"/>
      <c r="X713" s="18"/>
      <c r="Y713" s="18"/>
      <c r="Z713" s="18"/>
      <c r="AA713" s="18"/>
      <c r="AB713" s="18"/>
      <c r="AC713" s="18">
        <f t="shared" si="1849"/>
        <v>1068.2</v>
      </c>
      <c r="AD713" s="18">
        <f t="shared" si="1850"/>
        <v>1068.2</v>
      </c>
      <c r="AE713" s="18">
        <f t="shared" si="1851"/>
        <v>1068.2</v>
      </c>
      <c r="AF713" s="18"/>
      <c r="AG713" s="18"/>
      <c r="AH713" s="18"/>
      <c r="AI713" s="18">
        <f t="shared" si="1817"/>
        <v>1068.2</v>
      </c>
      <c r="AJ713" s="18">
        <f t="shared" si="1818"/>
        <v>1068.2</v>
      </c>
      <c r="AK713" s="18">
        <f t="shared" si="1819"/>
        <v>1068.2</v>
      </c>
      <c r="AL713" s="18"/>
      <c r="AM713" s="18">
        <f t="shared" si="1820"/>
        <v>1068.2</v>
      </c>
      <c r="AN713" s="18"/>
      <c r="AO713" s="18"/>
      <c r="AP713" s="18"/>
      <c r="AQ713" s="18">
        <f t="shared" si="1821"/>
        <v>1068.2</v>
      </c>
      <c r="AR713" s="18">
        <f t="shared" si="1822"/>
        <v>1068.2</v>
      </c>
      <c r="AS713" s="18">
        <f t="shared" si="1823"/>
        <v>1068.2</v>
      </c>
      <c r="AT713" s="18"/>
      <c r="AU713" s="18"/>
      <c r="AV713" s="18"/>
      <c r="AW713" s="18">
        <f t="shared" si="1824"/>
        <v>1068.2</v>
      </c>
      <c r="AX713" s="18">
        <f t="shared" si="1825"/>
        <v>1068.2</v>
      </c>
      <c r="AY713" s="18">
        <f t="shared" si="1826"/>
        <v>1068.2</v>
      </c>
      <c r="AZ713" s="18">
        <v>-130.53299999999999</v>
      </c>
      <c r="BA713" s="18"/>
      <c r="BB713" s="18"/>
      <c r="BC713" s="18">
        <f t="shared" si="1905"/>
        <v>937.66700000000003</v>
      </c>
      <c r="BD713" s="18">
        <f t="shared" si="1906"/>
        <v>1068.2</v>
      </c>
      <c r="BE713" s="18">
        <f t="shared" si="1907"/>
        <v>1068.2</v>
      </c>
      <c r="BF713" s="18"/>
      <c r="BG713" s="18"/>
      <c r="BH713" s="18"/>
      <c r="BI713" s="18">
        <f t="shared" si="1899"/>
        <v>937.66700000000003</v>
      </c>
      <c r="BJ713" s="18">
        <f t="shared" si="1900"/>
        <v>1068.2</v>
      </c>
      <c r="BK713" s="18">
        <f t="shared" si="1901"/>
        <v>1068.2</v>
      </c>
      <c r="BL713" s="18"/>
      <c r="BM713" s="18"/>
      <c r="BN713" s="18"/>
      <c r="BO713" s="18">
        <f t="shared" si="1852"/>
        <v>937.66700000000003</v>
      </c>
      <c r="BP713" s="18">
        <f t="shared" si="1853"/>
        <v>1068.2</v>
      </c>
      <c r="BQ713" s="18">
        <f t="shared" si="1854"/>
        <v>1068.2</v>
      </c>
      <c r="BR713" s="18"/>
      <c r="BS713" s="18"/>
      <c r="BT713" s="18"/>
      <c r="BU713" s="18">
        <f t="shared" si="1855"/>
        <v>937.66700000000003</v>
      </c>
      <c r="BV713" s="18">
        <f t="shared" si="1856"/>
        <v>1068.2</v>
      </c>
      <c r="BW713" s="18">
        <f t="shared" si="1857"/>
        <v>1068.2</v>
      </c>
      <c r="BX713" s="18"/>
      <c r="BY713" s="18"/>
      <c r="BZ713" s="18"/>
      <c r="CA713" s="18">
        <f t="shared" si="1827"/>
        <v>937.66700000000003</v>
      </c>
      <c r="CB713" s="18">
        <f t="shared" si="1828"/>
        <v>1068.2</v>
      </c>
      <c r="CC713" s="18">
        <f t="shared" si="1829"/>
        <v>1068.2</v>
      </c>
      <c r="CD713" s="18"/>
      <c r="CE713" s="27"/>
      <c r="CF713" s="33"/>
    </row>
    <row r="714" spans="1:119" ht="109.2" x14ac:dyDescent="0.3">
      <c r="A714" s="41" t="s">
        <v>132</v>
      </c>
      <c r="B714" s="39"/>
      <c r="C714" s="41"/>
      <c r="D714" s="41"/>
      <c r="E714" s="14" t="s">
        <v>646</v>
      </c>
      <c r="F714" s="18">
        <f t="shared" ref="F714:K714" si="1993">F715+F718</f>
        <v>10886</v>
      </c>
      <c r="G714" s="18">
        <f t="shared" si="1993"/>
        <v>10886</v>
      </c>
      <c r="H714" s="18">
        <f t="shared" si="1993"/>
        <v>10886</v>
      </c>
      <c r="I714" s="18">
        <f t="shared" si="1993"/>
        <v>0</v>
      </c>
      <c r="J714" s="18">
        <f t="shared" si="1993"/>
        <v>0</v>
      </c>
      <c r="K714" s="18">
        <f t="shared" si="1993"/>
        <v>0</v>
      </c>
      <c r="L714" s="18">
        <f t="shared" si="1927"/>
        <v>10886</v>
      </c>
      <c r="M714" s="18">
        <f t="shared" si="1928"/>
        <v>10886</v>
      </c>
      <c r="N714" s="18">
        <f t="shared" si="1929"/>
        <v>10886</v>
      </c>
      <c r="O714" s="18">
        <f t="shared" ref="O714:S714" si="1994">O715+O718</f>
        <v>0</v>
      </c>
      <c r="P714" s="18">
        <f t="shared" si="1994"/>
        <v>0</v>
      </c>
      <c r="Q714" s="18">
        <f t="shared" si="1994"/>
        <v>0</v>
      </c>
      <c r="R714" s="18">
        <f t="shared" si="1994"/>
        <v>0</v>
      </c>
      <c r="S714" s="18">
        <f t="shared" si="1994"/>
        <v>0</v>
      </c>
      <c r="T714" s="18">
        <f t="shared" si="1832"/>
        <v>10886</v>
      </c>
      <c r="U714" s="18">
        <f t="shared" si="1833"/>
        <v>10886</v>
      </c>
      <c r="V714" s="18">
        <f t="shared" si="1834"/>
        <v>10886</v>
      </c>
      <c r="W714" s="18">
        <f t="shared" ref="W714:CD714" si="1995">W715+W718</f>
        <v>0</v>
      </c>
      <c r="X714" s="18">
        <f t="shared" ref="X714:AB714" si="1996">X715+X718</f>
        <v>0</v>
      </c>
      <c r="Y714" s="18">
        <f t="shared" si="1996"/>
        <v>0</v>
      </c>
      <c r="Z714" s="18">
        <f t="shared" si="1996"/>
        <v>0</v>
      </c>
      <c r="AA714" s="18">
        <f t="shared" si="1996"/>
        <v>0</v>
      </c>
      <c r="AB714" s="18">
        <f t="shared" si="1996"/>
        <v>0</v>
      </c>
      <c r="AC714" s="18">
        <f t="shared" si="1849"/>
        <v>10886</v>
      </c>
      <c r="AD714" s="18">
        <f t="shared" si="1850"/>
        <v>10886</v>
      </c>
      <c r="AE714" s="18">
        <f t="shared" si="1851"/>
        <v>10886</v>
      </c>
      <c r="AF714" s="18">
        <f t="shared" ref="AF714:AH714" si="1997">AF715+AF718</f>
        <v>0</v>
      </c>
      <c r="AG714" s="18">
        <f t="shared" si="1997"/>
        <v>0</v>
      </c>
      <c r="AH714" s="18">
        <f t="shared" si="1997"/>
        <v>0</v>
      </c>
      <c r="AI714" s="18">
        <f t="shared" si="1817"/>
        <v>10886</v>
      </c>
      <c r="AJ714" s="18">
        <f t="shared" si="1818"/>
        <v>10886</v>
      </c>
      <c r="AK714" s="18">
        <f t="shared" si="1819"/>
        <v>10886</v>
      </c>
      <c r="AL714" s="18">
        <f t="shared" ref="AL714" si="1998">AL715+AL718</f>
        <v>0</v>
      </c>
      <c r="AM714" s="18">
        <f t="shared" si="1820"/>
        <v>10886</v>
      </c>
      <c r="AN714" s="18">
        <f t="shared" ref="AN714:AP714" si="1999">AN715+AN718</f>
        <v>0</v>
      </c>
      <c r="AO714" s="18">
        <f t="shared" si="1999"/>
        <v>0</v>
      </c>
      <c r="AP714" s="18">
        <f t="shared" si="1999"/>
        <v>0</v>
      </c>
      <c r="AQ714" s="18">
        <f t="shared" si="1821"/>
        <v>10886</v>
      </c>
      <c r="AR714" s="18">
        <f t="shared" si="1822"/>
        <v>10886</v>
      </c>
      <c r="AS714" s="18">
        <f t="shared" si="1823"/>
        <v>10886</v>
      </c>
      <c r="AT714" s="18">
        <f t="shared" ref="AT714:AV714" si="2000">AT715+AT718</f>
        <v>0</v>
      </c>
      <c r="AU714" s="18">
        <f t="shared" si="2000"/>
        <v>0</v>
      </c>
      <c r="AV714" s="18">
        <f t="shared" si="2000"/>
        <v>0</v>
      </c>
      <c r="AW714" s="18">
        <f t="shared" si="1824"/>
        <v>10886</v>
      </c>
      <c r="AX714" s="18">
        <f t="shared" si="1825"/>
        <v>10886</v>
      </c>
      <c r="AY714" s="18">
        <f t="shared" si="1826"/>
        <v>10886</v>
      </c>
      <c r="AZ714" s="18">
        <f t="shared" ref="AZ714:BB714" si="2001">AZ715+AZ718</f>
        <v>0</v>
      </c>
      <c r="BA714" s="18">
        <f t="shared" si="2001"/>
        <v>0</v>
      </c>
      <c r="BB714" s="18">
        <f t="shared" si="2001"/>
        <v>0</v>
      </c>
      <c r="BC714" s="18">
        <f t="shared" si="1905"/>
        <v>10886</v>
      </c>
      <c r="BD714" s="18">
        <f t="shared" si="1906"/>
        <v>10886</v>
      </c>
      <c r="BE714" s="18">
        <f t="shared" si="1907"/>
        <v>10886</v>
      </c>
      <c r="BF714" s="18">
        <f t="shared" ref="BF714:BH714" si="2002">BF715+BF718</f>
        <v>0</v>
      </c>
      <c r="BG714" s="18">
        <f t="shared" si="2002"/>
        <v>0</v>
      </c>
      <c r="BH714" s="18">
        <f t="shared" si="2002"/>
        <v>0</v>
      </c>
      <c r="BI714" s="18">
        <f t="shared" si="1899"/>
        <v>10886</v>
      </c>
      <c r="BJ714" s="18">
        <f t="shared" si="1900"/>
        <v>10886</v>
      </c>
      <c r="BK714" s="18">
        <f t="shared" si="1901"/>
        <v>10886</v>
      </c>
      <c r="BL714" s="18">
        <f t="shared" ref="BL714:BN714" si="2003">BL715+BL718</f>
        <v>0</v>
      </c>
      <c r="BM714" s="18">
        <f t="shared" si="2003"/>
        <v>0</v>
      </c>
      <c r="BN714" s="18">
        <f t="shared" si="2003"/>
        <v>0</v>
      </c>
      <c r="BO714" s="18">
        <f t="shared" si="1852"/>
        <v>10886</v>
      </c>
      <c r="BP714" s="18">
        <f t="shared" si="1853"/>
        <v>10886</v>
      </c>
      <c r="BQ714" s="18">
        <f t="shared" si="1854"/>
        <v>10886</v>
      </c>
      <c r="BR714" s="18">
        <f t="shared" ref="BR714:BT714" si="2004">BR715+BR718</f>
        <v>0</v>
      </c>
      <c r="BS714" s="18">
        <f t="shared" si="2004"/>
        <v>0</v>
      </c>
      <c r="BT714" s="18">
        <f t="shared" si="2004"/>
        <v>0</v>
      </c>
      <c r="BU714" s="18">
        <f t="shared" si="1855"/>
        <v>10886</v>
      </c>
      <c r="BV714" s="18">
        <f t="shared" si="1856"/>
        <v>10886</v>
      </c>
      <c r="BW714" s="18">
        <f t="shared" si="1857"/>
        <v>10886</v>
      </c>
      <c r="BX714" s="18">
        <f t="shared" ref="BX714:BZ714" si="2005">BX715+BX718</f>
        <v>-1246.7470000000001</v>
      </c>
      <c r="BY714" s="18">
        <f t="shared" si="2005"/>
        <v>0</v>
      </c>
      <c r="BZ714" s="18">
        <f t="shared" si="2005"/>
        <v>0</v>
      </c>
      <c r="CA714" s="18">
        <f t="shared" si="1827"/>
        <v>9639.2530000000006</v>
      </c>
      <c r="CB714" s="18">
        <f t="shared" si="1828"/>
        <v>10886</v>
      </c>
      <c r="CC714" s="18">
        <f t="shared" si="1829"/>
        <v>10886</v>
      </c>
      <c r="CD714" s="18">
        <f t="shared" si="1995"/>
        <v>0</v>
      </c>
      <c r="CE714" s="27"/>
      <c r="CF714" s="33"/>
    </row>
    <row r="715" spans="1:119" ht="31.2" x14ac:dyDescent="0.3">
      <c r="A715" s="41" t="s">
        <v>132</v>
      </c>
      <c r="B715" s="39">
        <v>200</v>
      </c>
      <c r="C715" s="41"/>
      <c r="D715" s="41"/>
      <c r="E715" s="14" t="s">
        <v>551</v>
      </c>
      <c r="F715" s="18">
        <f t="shared" ref="F715:K716" si="2006">F716</f>
        <v>47.2</v>
      </c>
      <c r="G715" s="18">
        <f t="shared" si="2006"/>
        <v>47.2</v>
      </c>
      <c r="H715" s="18">
        <f t="shared" si="2006"/>
        <v>47.2</v>
      </c>
      <c r="I715" s="18">
        <f t="shared" si="2006"/>
        <v>0</v>
      </c>
      <c r="J715" s="18">
        <f t="shared" si="2006"/>
        <v>0</v>
      </c>
      <c r="K715" s="18">
        <f t="shared" si="2006"/>
        <v>0</v>
      </c>
      <c r="L715" s="18">
        <f t="shared" si="1927"/>
        <v>47.2</v>
      </c>
      <c r="M715" s="18">
        <f t="shared" si="1928"/>
        <v>47.2</v>
      </c>
      <c r="N715" s="18">
        <f t="shared" si="1929"/>
        <v>47.2</v>
      </c>
      <c r="O715" s="18">
        <f t="shared" ref="O715:S716" si="2007">O716</f>
        <v>0</v>
      </c>
      <c r="P715" s="18">
        <f t="shared" si="2007"/>
        <v>0</v>
      </c>
      <c r="Q715" s="18">
        <f t="shared" si="2007"/>
        <v>0</v>
      </c>
      <c r="R715" s="18">
        <f t="shared" si="2007"/>
        <v>0</v>
      </c>
      <c r="S715" s="18">
        <f t="shared" si="2007"/>
        <v>0</v>
      </c>
      <c r="T715" s="18">
        <f t="shared" si="1832"/>
        <v>47.2</v>
      </c>
      <c r="U715" s="18">
        <f t="shared" si="1833"/>
        <v>47.2</v>
      </c>
      <c r="V715" s="18">
        <f t="shared" si="1834"/>
        <v>47.2</v>
      </c>
      <c r="W715" s="18">
        <f t="shared" ref="W715:CD716" si="2008">W716</f>
        <v>0</v>
      </c>
      <c r="X715" s="18">
        <f t="shared" si="2008"/>
        <v>0</v>
      </c>
      <c r="Y715" s="18">
        <f t="shared" si="2008"/>
        <v>0</v>
      </c>
      <c r="Z715" s="18">
        <f t="shared" si="2008"/>
        <v>0</v>
      </c>
      <c r="AA715" s="18">
        <f t="shared" si="2008"/>
        <v>0</v>
      </c>
      <c r="AB715" s="18">
        <f t="shared" si="2008"/>
        <v>0</v>
      </c>
      <c r="AC715" s="18">
        <f t="shared" si="1849"/>
        <v>47.2</v>
      </c>
      <c r="AD715" s="18">
        <f t="shared" si="1850"/>
        <v>47.2</v>
      </c>
      <c r="AE715" s="18">
        <f t="shared" si="1851"/>
        <v>47.2</v>
      </c>
      <c r="AF715" s="18">
        <f t="shared" si="2008"/>
        <v>0</v>
      </c>
      <c r="AG715" s="18">
        <f t="shared" si="2008"/>
        <v>0</v>
      </c>
      <c r="AH715" s="18">
        <f t="shared" si="2008"/>
        <v>0</v>
      </c>
      <c r="AI715" s="18">
        <f t="shared" si="1817"/>
        <v>47.2</v>
      </c>
      <c r="AJ715" s="18">
        <f t="shared" si="1818"/>
        <v>47.2</v>
      </c>
      <c r="AK715" s="18">
        <f t="shared" si="1819"/>
        <v>47.2</v>
      </c>
      <c r="AL715" s="18">
        <f t="shared" si="2008"/>
        <v>0</v>
      </c>
      <c r="AM715" s="18">
        <f t="shared" si="1820"/>
        <v>47.2</v>
      </c>
      <c r="AN715" s="18">
        <f t="shared" si="2008"/>
        <v>0</v>
      </c>
      <c r="AO715" s="18">
        <f t="shared" si="2008"/>
        <v>0</v>
      </c>
      <c r="AP715" s="18">
        <f t="shared" si="2008"/>
        <v>0</v>
      </c>
      <c r="AQ715" s="18">
        <f t="shared" si="1821"/>
        <v>47.2</v>
      </c>
      <c r="AR715" s="18">
        <f t="shared" si="1822"/>
        <v>47.2</v>
      </c>
      <c r="AS715" s="18">
        <f t="shared" si="1823"/>
        <v>47.2</v>
      </c>
      <c r="AT715" s="18">
        <f t="shared" si="2008"/>
        <v>0</v>
      </c>
      <c r="AU715" s="18">
        <f t="shared" si="2008"/>
        <v>0</v>
      </c>
      <c r="AV715" s="18">
        <f t="shared" si="2008"/>
        <v>0</v>
      </c>
      <c r="AW715" s="18">
        <f t="shared" si="1824"/>
        <v>47.2</v>
      </c>
      <c r="AX715" s="18">
        <f t="shared" si="1825"/>
        <v>47.2</v>
      </c>
      <c r="AY715" s="18">
        <f t="shared" si="1826"/>
        <v>47.2</v>
      </c>
      <c r="AZ715" s="18">
        <f t="shared" si="2008"/>
        <v>0</v>
      </c>
      <c r="BA715" s="18">
        <f t="shared" si="2008"/>
        <v>0</v>
      </c>
      <c r="BB715" s="18">
        <f t="shared" si="2008"/>
        <v>0</v>
      </c>
      <c r="BC715" s="18">
        <f t="shared" si="1905"/>
        <v>47.2</v>
      </c>
      <c r="BD715" s="18">
        <f t="shared" si="1906"/>
        <v>47.2</v>
      </c>
      <c r="BE715" s="18">
        <f t="shared" si="1907"/>
        <v>47.2</v>
      </c>
      <c r="BF715" s="18">
        <f t="shared" si="2008"/>
        <v>0</v>
      </c>
      <c r="BG715" s="18">
        <f t="shared" si="2008"/>
        <v>0</v>
      </c>
      <c r="BH715" s="18">
        <f t="shared" si="2008"/>
        <v>0</v>
      </c>
      <c r="BI715" s="18">
        <f t="shared" si="1899"/>
        <v>47.2</v>
      </c>
      <c r="BJ715" s="18">
        <f t="shared" si="1900"/>
        <v>47.2</v>
      </c>
      <c r="BK715" s="18">
        <f t="shared" si="1901"/>
        <v>47.2</v>
      </c>
      <c r="BL715" s="18">
        <f t="shared" si="2008"/>
        <v>0</v>
      </c>
      <c r="BM715" s="18">
        <f t="shared" si="2008"/>
        <v>0</v>
      </c>
      <c r="BN715" s="18">
        <f t="shared" si="2008"/>
        <v>0</v>
      </c>
      <c r="BO715" s="18">
        <f t="shared" si="1852"/>
        <v>47.2</v>
      </c>
      <c r="BP715" s="18">
        <f t="shared" si="1853"/>
        <v>47.2</v>
      </c>
      <c r="BQ715" s="18">
        <f t="shared" si="1854"/>
        <v>47.2</v>
      </c>
      <c r="BR715" s="18">
        <f t="shared" si="2008"/>
        <v>0</v>
      </c>
      <c r="BS715" s="18">
        <f t="shared" si="2008"/>
        <v>0</v>
      </c>
      <c r="BT715" s="18">
        <f t="shared" si="2008"/>
        <v>0</v>
      </c>
      <c r="BU715" s="18">
        <f t="shared" si="1855"/>
        <v>47.2</v>
      </c>
      <c r="BV715" s="18">
        <f t="shared" si="1856"/>
        <v>47.2</v>
      </c>
      <c r="BW715" s="18">
        <f t="shared" si="1857"/>
        <v>47.2</v>
      </c>
      <c r="BX715" s="18">
        <f t="shared" si="2008"/>
        <v>-23.324999999999999</v>
      </c>
      <c r="BY715" s="18">
        <f t="shared" si="2008"/>
        <v>0</v>
      </c>
      <c r="BZ715" s="18">
        <f t="shared" si="2008"/>
        <v>0</v>
      </c>
      <c r="CA715" s="18">
        <f t="shared" si="1827"/>
        <v>23.875000000000004</v>
      </c>
      <c r="CB715" s="18">
        <f t="shared" si="1828"/>
        <v>47.2</v>
      </c>
      <c r="CC715" s="18">
        <f t="shared" si="1829"/>
        <v>47.2</v>
      </c>
      <c r="CD715" s="18">
        <f t="shared" si="2008"/>
        <v>0</v>
      </c>
      <c r="CE715" s="27"/>
      <c r="CF715" s="33"/>
    </row>
    <row r="716" spans="1:119" ht="46.8" x14ac:dyDescent="0.3">
      <c r="A716" s="41" t="s">
        <v>132</v>
      </c>
      <c r="B716" s="39">
        <v>240</v>
      </c>
      <c r="C716" s="41"/>
      <c r="D716" s="41"/>
      <c r="E716" s="14" t="s">
        <v>559</v>
      </c>
      <c r="F716" s="18">
        <f t="shared" si="2006"/>
        <v>47.2</v>
      </c>
      <c r="G716" s="18">
        <f t="shared" si="2006"/>
        <v>47.2</v>
      </c>
      <c r="H716" s="18">
        <f t="shared" si="2006"/>
        <v>47.2</v>
      </c>
      <c r="I716" s="18">
        <f t="shared" si="2006"/>
        <v>0</v>
      </c>
      <c r="J716" s="18">
        <f t="shared" si="2006"/>
        <v>0</v>
      </c>
      <c r="K716" s="18">
        <f t="shared" si="2006"/>
        <v>0</v>
      </c>
      <c r="L716" s="18">
        <f t="shared" si="1927"/>
        <v>47.2</v>
      </c>
      <c r="M716" s="18">
        <f t="shared" si="1928"/>
        <v>47.2</v>
      </c>
      <c r="N716" s="18">
        <f t="shared" si="1929"/>
        <v>47.2</v>
      </c>
      <c r="O716" s="18">
        <f t="shared" si="2007"/>
        <v>0</v>
      </c>
      <c r="P716" s="18">
        <f t="shared" si="2007"/>
        <v>0</v>
      </c>
      <c r="Q716" s="18">
        <f t="shared" si="2007"/>
        <v>0</v>
      </c>
      <c r="R716" s="18">
        <f t="shared" si="2007"/>
        <v>0</v>
      </c>
      <c r="S716" s="18">
        <f t="shared" si="2007"/>
        <v>0</v>
      </c>
      <c r="T716" s="18">
        <f t="shared" si="1832"/>
        <v>47.2</v>
      </c>
      <c r="U716" s="18">
        <f t="shared" si="1833"/>
        <v>47.2</v>
      </c>
      <c r="V716" s="18">
        <f t="shared" si="1834"/>
        <v>47.2</v>
      </c>
      <c r="W716" s="18">
        <f t="shared" si="2008"/>
        <v>0</v>
      </c>
      <c r="X716" s="18">
        <f t="shared" si="2008"/>
        <v>0</v>
      </c>
      <c r="Y716" s="18">
        <f t="shared" si="2008"/>
        <v>0</v>
      </c>
      <c r="Z716" s="18">
        <f t="shared" si="2008"/>
        <v>0</v>
      </c>
      <c r="AA716" s="18">
        <f t="shared" si="2008"/>
        <v>0</v>
      </c>
      <c r="AB716" s="18">
        <f t="shared" si="2008"/>
        <v>0</v>
      </c>
      <c r="AC716" s="18">
        <f t="shared" si="1849"/>
        <v>47.2</v>
      </c>
      <c r="AD716" s="18">
        <f t="shared" si="1850"/>
        <v>47.2</v>
      </c>
      <c r="AE716" s="18">
        <f t="shared" si="1851"/>
        <v>47.2</v>
      </c>
      <c r="AF716" s="18">
        <f t="shared" si="2008"/>
        <v>0</v>
      </c>
      <c r="AG716" s="18">
        <f t="shared" si="2008"/>
        <v>0</v>
      </c>
      <c r="AH716" s="18">
        <f t="shared" si="2008"/>
        <v>0</v>
      </c>
      <c r="AI716" s="18">
        <f t="shared" si="1817"/>
        <v>47.2</v>
      </c>
      <c r="AJ716" s="18">
        <f t="shared" si="1818"/>
        <v>47.2</v>
      </c>
      <c r="AK716" s="18">
        <f t="shared" si="1819"/>
        <v>47.2</v>
      </c>
      <c r="AL716" s="18">
        <f t="shared" si="2008"/>
        <v>0</v>
      </c>
      <c r="AM716" s="18">
        <f t="shared" si="1820"/>
        <v>47.2</v>
      </c>
      <c r="AN716" s="18">
        <f t="shared" si="2008"/>
        <v>0</v>
      </c>
      <c r="AO716" s="18">
        <f t="shared" si="2008"/>
        <v>0</v>
      </c>
      <c r="AP716" s="18">
        <f t="shared" si="2008"/>
        <v>0</v>
      </c>
      <c r="AQ716" s="18">
        <f t="shared" si="1821"/>
        <v>47.2</v>
      </c>
      <c r="AR716" s="18">
        <f t="shared" si="1822"/>
        <v>47.2</v>
      </c>
      <c r="AS716" s="18">
        <f t="shared" si="1823"/>
        <v>47.2</v>
      </c>
      <c r="AT716" s="18">
        <f t="shared" si="2008"/>
        <v>0</v>
      </c>
      <c r="AU716" s="18">
        <f t="shared" si="2008"/>
        <v>0</v>
      </c>
      <c r="AV716" s="18">
        <f t="shared" si="2008"/>
        <v>0</v>
      </c>
      <c r="AW716" s="18">
        <f t="shared" si="1824"/>
        <v>47.2</v>
      </c>
      <c r="AX716" s="18">
        <f t="shared" si="1825"/>
        <v>47.2</v>
      </c>
      <c r="AY716" s="18">
        <f t="shared" si="1826"/>
        <v>47.2</v>
      </c>
      <c r="AZ716" s="18">
        <f t="shared" si="2008"/>
        <v>0</v>
      </c>
      <c r="BA716" s="18">
        <f t="shared" si="2008"/>
        <v>0</v>
      </c>
      <c r="BB716" s="18">
        <f t="shared" si="2008"/>
        <v>0</v>
      </c>
      <c r="BC716" s="18">
        <f t="shared" si="1905"/>
        <v>47.2</v>
      </c>
      <c r="BD716" s="18">
        <f t="shared" si="1906"/>
        <v>47.2</v>
      </c>
      <c r="BE716" s="18">
        <f t="shared" si="1907"/>
        <v>47.2</v>
      </c>
      <c r="BF716" s="18">
        <f t="shared" si="2008"/>
        <v>0</v>
      </c>
      <c r="BG716" s="18">
        <f t="shared" si="2008"/>
        <v>0</v>
      </c>
      <c r="BH716" s="18">
        <f t="shared" si="2008"/>
        <v>0</v>
      </c>
      <c r="BI716" s="18">
        <f t="shared" si="1899"/>
        <v>47.2</v>
      </c>
      <c r="BJ716" s="18">
        <f t="shared" si="1900"/>
        <v>47.2</v>
      </c>
      <c r="BK716" s="18">
        <f t="shared" si="1901"/>
        <v>47.2</v>
      </c>
      <c r="BL716" s="18">
        <f t="shared" si="2008"/>
        <v>0</v>
      </c>
      <c r="BM716" s="18">
        <f t="shared" si="2008"/>
        <v>0</v>
      </c>
      <c r="BN716" s="18">
        <f t="shared" si="2008"/>
        <v>0</v>
      </c>
      <c r="BO716" s="18">
        <f t="shared" si="1852"/>
        <v>47.2</v>
      </c>
      <c r="BP716" s="18">
        <f t="shared" si="1853"/>
        <v>47.2</v>
      </c>
      <c r="BQ716" s="18">
        <f t="shared" si="1854"/>
        <v>47.2</v>
      </c>
      <c r="BR716" s="18">
        <f t="shared" si="2008"/>
        <v>0</v>
      </c>
      <c r="BS716" s="18">
        <f t="shared" si="2008"/>
        <v>0</v>
      </c>
      <c r="BT716" s="18">
        <f t="shared" si="2008"/>
        <v>0</v>
      </c>
      <c r="BU716" s="18">
        <f t="shared" si="1855"/>
        <v>47.2</v>
      </c>
      <c r="BV716" s="18">
        <f t="shared" si="1856"/>
        <v>47.2</v>
      </c>
      <c r="BW716" s="18">
        <f t="shared" si="1857"/>
        <v>47.2</v>
      </c>
      <c r="BX716" s="18">
        <f t="shared" si="2008"/>
        <v>-23.324999999999999</v>
      </c>
      <c r="BY716" s="18">
        <f t="shared" si="2008"/>
        <v>0</v>
      </c>
      <c r="BZ716" s="18">
        <f t="shared" si="2008"/>
        <v>0</v>
      </c>
      <c r="CA716" s="18">
        <f t="shared" si="1827"/>
        <v>23.875000000000004</v>
      </c>
      <c r="CB716" s="18">
        <f t="shared" si="1828"/>
        <v>47.2</v>
      </c>
      <c r="CC716" s="18">
        <f t="shared" si="1829"/>
        <v>47.2</v>
      </c>
      <c r="CD716" s="18">
        <f t="shared" si="2008"/>
        <v>0</v>
      </c>
      <c r="CE716" s="27"/>
      <c r="CF716" s="33"/>
    </row>
    <row r="717" spans="1:119" x14ac:dyDescent="0.3">
      <c r="A717" s="41" t="s">
        <v>132</v>
      </c>
      <c r="B717" s="39">
        <v>240</v>
      </c>
      <c r="C717" s="41" t="s">
        <v>59</v>
      </c>
      <c r="D717" s="41" t="s">
        <v>140</v>
      </c>
      <c r="E717" s="14" t="s">
        <v>543</v>
      </c>
      <c r="F717" s="18">
        <v>47.2</v>
      </c>
      <c r="G717" s="18">
        <v>47.2</v>
      </c>
      <c r="H717" s="18">
        <v>47.2</v>
      </c>
      <c r="I717" s="18"/>
      <c r="J717" s="18"/>
      <c r="K717" s="18"/>
      <c r="L717" s="18">
        <f t="shared" si="1927"/>
        <v>47.2</v>
      </c>
      <c r="M717" s="18">
        <f t="shared" si="1928"/>
        <v>47.2</v>
      </c>
      <c r="N717" s="18">
        <f t="shared" si="1929"/>
        <v>47.2</v>
      </c>
      <c r="O717" s="18"/>
      <c r="P717" s="18"/>
      <c r="Q717" s="18"/>
      <c r="R717" s="18"/>
      <c r="S717" s="18"/>
      <c r="T717" s="18">
        <f t="shared" si="1832"/>
        <v>47.2</v>
      </c>
      <c r="U717" s="18">
        <f t="shared" si="1833"/>
        <v>47.2</v>
      </c>
      <c r="V717" s="18">
        <f t="shared" si="1834"/>
        <v>47.2</v>
      </c>
      <c r="W717" s="18"/>
      <c r="X717" s="18"/>
      <c r="Y717" s="18"/>
      <c r="Z717" s="18"/>
      <c r="AA717" s="18"/>
      <c r="AB717" s="18"/>
      <c r="AC717" s="18">
        <f t="shared" si="1849"/>
        <v>47.2</v>
      </c>
      <c r="AD717" s="18">
        <f t="shared" si="1850"/>
        <v>47.2</v>
      </c>
      <c r="AE717" s="18">
        <f t="shared" si="1851"/>
        <v>47.2</v>
      </c>
      <c r="AF717" s="18"/>
      <c r="AG717" s="18"/>
      <c r="AH717" s="18"/>
      <c r="AI717" s="18">
        <f t="shared" si="1817"/>
        <v>47.2</v>
      </c>
      <c r="AJ717" s="18">
        <f t="shared" si="1818"/>
        <v>47.2</v>
      </c>
      <c r="AK717" s="18">
        <f t="shared" si="1819"/>
        <v>47.2</v>
      </c>
      <c r="AL717" s="18"/>
      <c r="AM717" s="18">
        <f t="shared" si="1820"/>
        <v>47.2</v>
      </c>
      <c r="AN717" s="18"/>
      <c r="AO717" s="18"/>
      <c r="AP717" s="18"/>
      <c r="AQ717" s="18">
        <f t="shared" si="1821"/>
        <v>47.2</v>
      </c>
      <c r="AR717" s="18">
        <f t="shared" si="1822"/>
        <v>47.2</v>
      </c>
      <c r="AS717" s="18">
        <f t="shared" si="1823"/>
        <v>47.2</v>
      </c>
      <c r="AT717" s="18"/>
      <c r="AU717" s="18"/>
      <c r="AV717" s="18"/>
      <c r="AW717" s="18">
        <f t="shared" si="1824"/>
        <v>47.2</v>
      </c>
      <c r="AX717" s="18">
        <f t="shared" si="1825"/>
        <v>47.2</v>
      </c>
      <c r="AY717" s="18">
        <f t="shared" si="1826"/>
        <v>47.2</v>
      </c>
      <c r="AZ717" s="18"/>
      <c r="BA717" s="18"/>
      <c r="BB717" s="18"/>
      <c r="BC717" s="18">
        <f t="shared" si="1905"/>
        <v>47.2</v>
      </c>
      <c r="BD717" s="18">
        <f t="shared" si="1906"/>
        <v>47.2</v>
      </c>
      <c r="BE717" s="18">
        <f t="shared" si="1907"/>
        <v>47.2</v>
      </c>
      <c r="BF717" s="18"/>
      <c r="BG717" s="18"/>
      <c r="BH717" s="18"/>
      <c r="BI717" s="18">
        <f t="shared" si="1899"/>
        <v>47.2</v>
      </c>
      <c r="BJ717" s="18">
        <f t="shared" si="1900"/>
        <v>47.2</v>
      </c>
      <c r="BK717" s="18">
        <f t="shared" si="1901"/>
        <v>47.2</v>
      </c>
      <c r="BL717" s="18"/>
      <c r="BM717" s="18"/>
      <c r="BN717" s="18"/>
      <c r="BO717" s="18">
        <f t="shared" si="1852"/>
        <v>47.2</v>
      </c>
      <c r="BP717" s="18">
        <f t="shared" si="1853"/>
        <v>47.2</v>
      </c>
      <c r="BQ717" s="18">
        <f t="shared" si="1854"/>
        <v>47.2</v>
      </c>
      <c r="BR717" s="18"/>
      <c r="BS717" s="18"/>
      <c r="BT717" s="18"/>
      <c r="BU717" s="18">
        <f t="shared" si="1855"/>
        <v>47.2</v>
      </c>
      <c r="BV717" s="18">
        <f t="shared" si="1856"/>
        <v>47.2</v>
      </c>
      <c r="BW717" s="18">
        <f t="shared" si="1857"/>
        <v>47.2</v>
      </c>
      <c r="BX717" s="18">
        <v>-23.324999999999999</v>
      </c>
      <c r="BY717" s="18"/>
      <c r="BZ717" s="18"/>
      <c r="CA717" s="18">
        <f t="shared" si="1827"/>
        <v>23.875000000000004</v>
      </c>
      <c r="CB717" s="18">
        <f t="shared" si="1828"/>
        <v>47.2</v>
      </c>
      <c r="CC717" s="18">
        <f t="shared" si="1829"/>
        <v>47.2</v>
      </c>
      <c r="CD717" s="18"/>
      <c r="CE717" s="27"/>
      <c r="CF717" s="33"/>
    </row>
    <row r="718" spans="1:119" ht="31.2" x14ac:dyDescent="0.3">
      <c r="A718" s="41" t="s">
        <v>132</v>
      </c>
      <c r="B718" s="39">
        <v>300</v>
      </c>
      <c r="C718" s="41"/>
      <c r="D718" s="41"/>
      <c r="E718" s="14" t="s">
        <v>552</v>
      </c>
      <c r="F718" s="18">
        <f t="shared" ref="F718:K719" si="2009">F719</f>
        <v>10838.8</v>
      </c>
      <c r="G718" s="18">
        <f t="shared" si="2009"/>
        <v>10838.8</v>
      </c>
      <c r="H718" s="18">
        <f t="shared" si="2009"/>
        <v>10838.8</v>
      </c>
      <c r="I718" s="18">
        <f t="shared" si="2009"/>
        <v>0</v>
      </c>
      <c r="J718" s="18">
        <f t="shared" si="2009"/>
        <v>0</v>
      </c>
      <c r="K718" s="18">
        <f t="shared" si="2009"/>
        <v>0</v>
      </c>
      <c r="L718" s="18">
        <f t="shared" si="1927"/>
        <v>10838.8</v>
      </c>
      <c r="M718" s="18">
        <f t="shared" si="1928"/>
        <v>10838.8</v>
      </c>
      <c r="N718" s="18">
        <f t="shared" si="1929"/>
        <v>10838.8</v>
      </c>
      <c r="O718" s="18">
        <f t="shared" ref="O718:S719" si="2010">O719</f>
        <v>0</v>
      </c>
      <c r="P718" s="18">
        <f t="shared" si="2010"/>
        <v>0</v>
      </c>
      <c r="Q718" s="18">
        <f t="shared" si="2010"/>
        <v>0</v>
      </c>
      <c r="R718" s="18">
        <f t="shared" si="2010"/>
        <v>0</v>
      </c>
      <c r="S718" s="18">
        <f t="shared" si="2010"/>
        <v>0</v>
      </c>
      <c r="T718" s="18">
        <f t="shared" si="1832"/>
        <v>10838.8</v>
      </c>
      <c r="U718" s="18">
        <f t="shared" si="1833"/>
        <v>10838.8</v>
      </c>
      <c r="V718" s="18">
        <f t="shared" si="1834"/>
        <v>10838.8</v>
      </c>
      <c r="W718" s="18">
        <f t="shared" ref="W718:CD719" si="2011">W719</f>
        <v>0</v>
      </c>
      <c r="X718" s="18">
        <f t="shared" si="2011"/>
        <v>0</v>
      </c>
      <c r="Y718" s="18">
        <f t="shared" si="2011"/>
        <v>0</v>
      </c>
      <c r="Z718" s="18">
        <f t="shared" si="2011"/>
        <v>0</v>
      </c>
      <c r="AA718" s="18">
        <f t="shared" si="2011"/>
        <v>0</v>
      </c>
      <c r="AB718" s="18">
        <f t="shared" si="2011"/>
        <v>0</v>
      </c>
      <c r="AC718" s="18">
        <f t="shared" si="1849"/>
        <v>10838.8</v>
      </c>
      <c r="AD718" s="18">
        <f t="shared" si="1850"/>
        <v>10838.8</v>
      </c>
      <c r="AE718" s="18">
        <f t="shared" si="1851"/>
        <v>10838.8</v>
      </c>
      <c r="AF718" s="18">
        <f t="shared" si="2011"/>
        <v>0</v>
      </c>
      <c r="AG718" s="18">
        <f t="shared" si="2011"/>
        <v>0</v>
      </c>
      <c r="AH718" s="18">
        <f t="shared" si="2011"/>
        <v>0</v>
      </c>
      <c r="AI718" s="18">
        <f t="shared" si="1817"/>
        <v>10838.8</v>
      </c>
      <c r="AJ718" s="18">
        <f t="shared" si="1818"/>
        <v>10838.8</v>
      </c>
      <c r="AK718" s="18">
        <f t="shared" si="1819"/>
        <v>10838.8</v>
      </c>
      <c r="AL718" s="18">
        <f t="shared" si="2011"/>
        <v>0</v>
      </c>
      <c r="AM718" s="18">
        <f t="shared" si="1820"/>
        <v>10838.8</v>
      </c>
      <c r="AN718" s="18">
        <f t="shared" si="2011"/>
        <v>0</v>
      </c>
      <c r="AO718" s="18">
        <f t="shared" si="2011"/>
        <v>0</v>
      </c>
      <c r="AP718" s="18">
        <f t="shared" si="2011"/>
        <v>0</v>
      </c>
      <c r="AQ718" s="18">
        <f t="shared" si="1821"/>
        <v>10838.8</v>
      </c>
      <c r="AR718" s="18">
        <f t="shared" si="1822"/>
        <v>10838.8</v>
      </c>
      <c r="AS718" s="18">
        <f t="shared" si="1823"/>
        <v>10838.8</v>
      </c>
      <c r="AT718" s="18">
        <f t="shared" si="2011"/>
        <v>0</v>
      </c>
      <c r="AU718" s="18">
        <f t="shared" si="2011"/>
        <v>0</v>
      </c>
      <c r="AV718" s="18">
        <f t="shared" si="2011"/>
        <v>0</v>
      </c>
      <c r="AW718" s="18">
        <f t="shared" si="1824"/>
        <v>10838.8</v>
      </c>
      <c r="AX718" s="18">
        <f t="shared" si="1825"/>
        <v>10838.8</v>
      </c>
      <c r="AY718" s="18">
        <f t="shared" si="1826"/>
        <v>10838.8</v>
      </c>
      <c r="AZ718" s="18">
        <f t="shared" si="2011"/>
        <v>0</v>
      </c>
      <c r="BA718" s="18">
        <f t="shared" si="2011"/>
        <v>0</v>
      </c>
      <c r="BB718" s="18">
        <f t="shared" si="2011"/>
        <v>0</v>
      </c>
      <c r="BC718" s="18">
        <f t="shared" si="1905"/>
        <v>10838.8</v>
      </c>
      <c r="BD718" s="18">
        <f t="shared" si="1906"/>
        <v>10838.8</v>
      </c>
      <c r="BE718" s="18">
        <f t="shared" si="1907"/>
        <v>10838.8</v>
      </c>
      <c r="BF718" s="18">
        <f t="shared" si="2011"/>
        <v>0</v>
      </c>
      <c r="BG718" s="18">
        <f t="shared" si="2011"/>
        <v>0</v>
      </c>
      <c r="BH718" s="18">
        <f t="shared" si="2011"/>
        <v>0</v>
      </c>
      <c r="BI718" s="18">
        <f t="shared" si="1899"/>
        <v>10838.8</v>
      </c>
      <c r="BJ718" s="18">
        <f t="shared" si="1900"/>
        <v>10838.8</v>
      </c>
      <c r="BK718" s="18">
        <f t="shared" si="1901"/>
        <v>10838.8</v>
      </c>
      <c r="BL718" s="18">
        <f t="shared" si="2011"/>
        <v>0</v>
      </c>
      <c r="BM718" s="18">
        <f t="shared" si="2011"/>
        <v>0</v>
      </c>
      <c r="BN718" s="18">
        <f t="shared" si="2011"/>
        <v>0</v>
      </c>
      <c r="BO718" s="18">
        <f t="shared" si="1852"/>
        <v>10838.8</v>
      </c>
      <c r="BP718" s="18">
        <f t="shared" si="1853"/>
        <v>10838.8</v>
      </c>
      <c r="BQ718" s="18">
        <f t="shared" si="1854"/>
        <v>10838.8</v>
      </c>
      <c r="BR718" s="18">
        <f t="shared" si="2011"/>
        <v>0</v>
      </c>
      <c r="BS718" s="18">
        <f t="shared" si="2011"/>
        <v>0</v>
      </c>
      <c r="BT718" s="18">
        <f t="shared" si="2011"/>
        <v>0</v>
      </c>
      <c r="BU718" s="18">
        <f t="shared" si="1855"/>
        <v>10838.8</v>
      </c>
      <c r="BV718" s="18">
        <f t="shared" si="1856"/>
        <v>10838.8</v>
      </c>
      <c r="BW718" s="18">
        <f t="shared" si="1857"/>
        <v>10838.8</v>
      </c>
      <c r="BX718" s="18">
        <f t="shared" si="2011"/>
        <v>-1223.422</v>
      </c>
      <c r="BY718" s="18">
        <f t="shared" si="2011"/>
        <v>0</v>
      </c>
      <c r="BZ718" s="18">
        <f t="shared" si="2011"/>
        <v>0</v>
      </c>
      <c r="CA718" s="18">
        <f t="shared" si="1827"/>
        <v>9615.3779999999988</v>
      </c>
      <c r="CB718" s="18">
        <f t="shared" si="1828"/>
        <v>10838.8</v>
      </c>
      <c r="CC718" s="18">
        <f t="shared" si="1829"/>
        <v>10838.8</v>
      </c>
      <c r="CD718" s="18">
        <f t="shared" si="2011"/>
        <v>0</v>
      </c>
      <c r="CE718" s="27"/>
      <c r="CF718" s="33"/>
    </row>
    <row r="719" spans="1:119" ht="31.2" x14ac:dyDescent="0.3">
      <c r="A719" s="41" t="s">
        <v>132</v>
      </c>
      <c r="B719" s="39">
        <v>310</v>
      </c>
      <c r="C719" s="41"/>
      <c r="D719" s="41"/>
      <c r="E719" s="14" t="s">
        <v>560</v>
      </c>
      <c r="F719" s="18">
        <f t="shared" si="2009"/>
        <v>10838.8</v>
      </c>
      <c r="G719" s="18">
        <f t="shared" si="2009"/>
        <v>10838.8</v>
      </c>
      <c r="H719" s="18">
        <f t="shared" si="2009"/>
        <v>10838.8</v>
      </c>
      <c r="I719" s="18">
        <f t="shared" si="2009"/>
        <v>0</v>
      </c>
      <c r="J719" s="18">
        <f t="shared" si="2009"/>
        <v>0</v>
      </c>
      <c r="K719" s="18">
        <f t="shared" si="2009"/>
        <v>0</v>
      </c>
      <c r="L719" s="18">
        <f t="shared" si="1927"/>
        <v>10838.8</v>
      </c>
      <c r="M719" s="18">
        <f t="shared" si="1928"/>
        <v>10838.8</v>
      </c>
      <c r="N719" s="18">
        <f t="shared" si="1929"/>
        <v>10838.8</v>
      </c>
      <c r="O719" s="18">
        <f t="shared" si="2010"/>
        <v>0</v>
      </c>
      <c r="P719" s="18">
        <f t="shared" si="2010"/>
        <v>0</v>
      </c>
      <c r="Q719" s="18">
        <f t="shared" si="2010"/>
        <v>0</v>
      </c>
      <c r="R719" s="18">
        <f t="shared" si="2010"/>
        <v>0</v>
      </c>
      <c r="S719" s="18">
        <f t="shared" si="2010"/>
        <v>0</v>
      </c>
      <c r="T719" s="18">
        <f t="shared" si="1832"/>
        <v>10838.8</v>
      </c>
      <c r="U719" s="18">
        <f t="shared" si="1833"/>
        <v>10838.8</v>
      </c>
      <c r="V719" s="18">
        <f t="shared" si="1834"/>
        <v>10838.8</v>
      </c>
      <c r="W719" s="18">
        <f t="shared" si="2011"/>
        <v>0</v>
      </c>
      <c r="X719" s="18">
        <f t="shared" si="2011"/>
        <v>0</v>
      </c>
      <c r="Y719" s="18">
        <f t="shared" si="2011"/>
        <v>0</v>
      </c>
      <c r="Z719" s="18">
        <f t="shared" si="2011"/>
        <v>0</v>
      </c>
      <c r="AA719" s="18">
        <f t="shared" si="2011"/>
        <v>0</v>
      </c>
      <c r="AB719" s="18">
        <f t="shared" si="2011"/>
        <v>0</v>
      </c>
      <c r="AC719" s="18">
        <f t="shared" si="1849"/>
        <v>10838.8</v>
      </c>
      <c r="AD719" s="18">
        <f t="shared" si="1850"/>
        <v>10838.8</v>
      </c>
      <c r="AE719" s="18">
        <f t="shared" si="1851"/>
        <v>10838.8</v>
      </c>
      <c r="AF719" s="18">
        <f t="shared" si="2011"/>
        <v>0</v>
      </c>
      <c r="AG719" s="18">
        <f t="shared" si="2011"/>
        <v>0</v>
      </c>
      <c r="AH719" s="18">
        <f t="shared" si="2011"/>
        <v>0</v>
      </c>
      <c r="AI719" s="18">
        <f t="shared" si="1817"/>
        <v>10838.8</v>
      </c>
      <c r="AJ719" s="18">
        <f t="shared" si="1818"/>
        <v>10838.8</v>
      </c>
      <c r="AK719" s="18">
        <f t="shared" si="1819"/>
        <v>10838.8</v>
      </c>
      <c r="AL719" s="18">
        <f t="shared" si="2011"/>
        <v>0</v>
      </c>
      <c r="AM719" s="18">
        <f t="shared" si="1820"/>
        <v>10838.8</v>
      </c>
      <c r="AN719" s="18">
        <f t="shared" si="2011"/>
        <v>0</v>
      </c>
      <c r="AO719" s="18">
        <f t="shared" si="2011"/>
        <v>0</v>
      </c>
      <c r="AP719" s="18">
        <f t="shared" si="2011"/>
        <v>0</v>
      </c>
      <c r="AQ719" s="18">
        <f t="shared" si="1821"/>
        <v>10838.8</v>
      </c>
      <c r="AR719" s="18">
        <f t="shared" si="1822"/>
        <v>10838.8</v>
      </c>
      <c r="AS719" s="18">
        <f t="shared" si="1823"/>
        <v>10838.8</v>
      </c>
      <c r="AT719" s="18">
        <f t="shared" si="2011"/>
        <v>0</v>
      </c>
      <c r="AU719" s="18">
        <f t="shared" si="2011"/>
        <v>0</v>
      </c>
      <c r="AV719" s="18">
        <f t="shared" si="2011"/>
        <v>0</v>
      </c>
      <c r="AW719" s="18">
        <f t="shared" si="1824"/>
        <v>10838.8</v>
      </c>
      <c r="AX719" s="18">
        <f t="shared" si="1825"/>
        <v>10838.8</v>
      </c>
      <c r="AY719" s="18">
        <f t="shared" si="1826"/>
        <v>10838.8</v>
      </c>
      <c r="AZ719" s="18">
        <f t="shared" si="2011"/>
        <v>0</v>
      </c>
      <c r="BA719" s="18">
        <f t="shared" si="2011"/>
        <v>0</v>
      </c>
      <c r="BB719" s="18">
        <f t="shared" si="2011"/>
        <v>0</v>
      </c>
      <c r="BC719" s="18">
        <f t="shared" si="1905"/>
        <v>10838.8</v>
      </c>
      <c r="BD719" s="18">
        <f t="shared" si="1906"/>
        <v>10838.8</v>
      </c>
      <c r="BE719" s="18">
        <f t="shared" si="1907"/>
        <v>10838.8</v>
      </c>
      <c r="BF719" s="18">
        <f t="shared" si="2011"/>
        <v>0</v>
      </c>
      <c r="BG719" s="18">
        <f t="shared" si="2011"/>
        <v>0</v>
      </c>
      <c r="BH719" s="18">
        <f t="shared" si="2011"/>
        <v>0</v>
      </c>
      <c r="BI719" s="18">
        <f t="shared" si="1899"/>
        <v>10838.8</v>
      </c>
      <c r="BJ719" s="18">
        <f t="shared" si="1900"/>
        <v>10838.8</v>
      </c>
      <c r="BK719" s="18">
        <f t="shared" si="1901"/>
        <v>10838.8</v>
      </c>
      <c r="BL719" s="18">
        <f t="shared" si="2011"/>
        <v>0</v>
      </c>
      <c r="BM719" s="18">
        <f t="shared" si="2011"/>
        <v>0</v>
      </c>
      <c r="BN719" s="18">
        <f t="shared" si="2011"/>
        <v>0</v>
      </c>
      <c r="BO719" s="18">
        <f t="shared" si="1852"/>
        <v>10838.8</v>
      </c>
      <c r="BP719" s="18">
        <f t="shared" si="1853"/>
        <v>10838.8</v>
      </c>
      <c r="BQ719" s="18">
        <f t="shared" si="1854"/>
        <v>10838.8</v>
      </c>
      <c r="BR719" s="18">
        <f t="shared" si="2011"/>
        <v>0</v>
      </c>
      <c r="BS719" s="18">
        <f t="shared" si="2011"/>
        <v>0</v>
      </c>
      <c r="BT719" s="18">
        <f t="shared" si="2011"/>
        <v>0</v>
      </c>
      <c r="BU719" s="18">
        <f t="shared" si="1855"/>
        <v>10838.8</v>
      </c>
      <c r="BV719" s="18">
        <f t="shared" si="1856"/>
        <v>10838.8</v>
      </c>
      <c r="BW719" s="18">
        <f t="shared" si="1857"/>
        <v>10838.8</v>
      </c>
      <c r="BX719" s="18">
        <f t="shared" si="2011"/>
        <v>-1223.422</v>
      </c>
      <c r="BY719" s="18">
        <f t="shared" si="2011"/>
        <v>0</v>
      </c>
      <c r="BZ719" s="18">
        <f t="shared" si="2011"/>
        <v>0</v>
      </c>
      <c r="CA719" s="18">
        <f t="shared" si="1827"/>
        <v>9615.3779999999988</v>
      </c>
      <c r="CB719" s="18">
        <f t="shared" si="1828"/>
        <v>10838.8</v>
      </c>
      <c r="CC719" s="18">
        <f t="shared" si="1829"/>
        <v>10838.8</v>
      </c>
      <c r="CD719" s="18">
        <f t="shared" si="2011"/>
        <v>0</v>
      </c>
      <c r="CE719" s="27"/>
      <c r="CF719" s="33"/>
    </row>
    <row r="720" spans="1:119" x14ac:dyDescent="0.3">
      <c r="A720" s="41" t="s">
        <v>132</v>
      </c>
      <c r="B720" s="39">
        <v>310</v>
      </c>
      <c r="C720" s="41" t="s">
        <v>59</v>
      </c>
      <c r="D720" s="41" t="s">
        <v>19</v>
      </c>
      <c r="E720" s="14" t="s">
        <v>541</v>
      </c>
      <c r="F720" s="18">
        <v>10838.8</v>
      </c>
      <c r="G720" s="18">
        <v>10838.8</v>
      </c>
      <c r="H720" s="18">
        <v>10838.8</v>
      </c>
      <c r="I720" s="18"/>
      <c r="J720" s="18"/>
      <c r="K720" s="18"/>
      <c r="L720" s="18">
        <f t="shared" si="1927"/>
        <v>10838.8</v>
      </c>
      <c r="M720" s="18">
        <f t="shared" si="1928"/>
        <v>10838.8</v>
      </c>
      <c r="N720" s="18">
        <f t="shared" si="1929"/>
        <v>10838.8</v>
      </c>
      <c r="O720" s="18"/>
      <c r="P720" s="18"/>
      <c r="Q720" s="18"/>
      <c r="R720" s="18"/>
      <c r="S720" s="18"/>
      <c r="T720" s="18">
        <f t="shared" si="1832"/>
        <v>10838.8</v>
      </c>
      <c r="U720" s="18">
        <f t="shared" si="1833"/>
        <v>10838.8</v>
      </c>
      <c r="V720" s="18">
        <f t="shared" si="1834"/>
        <v>10838.8</v>
      </c>
      <c r="W720" s="18"/>
      <c r="X720" s="18"/>
      <c r="Y720" s="18"/>
      <c r="Z720" s="18"/>
      <c r="AA720" s="18"/>
      <c r="AB720" s="18"/>
      <c r="AC720" s="18">
        <f t="shared" si="1849"/>
        <v>10838.8</v>
      </c>
      <c r="AD720" s="18">
        <f t="shared" si="1850"/>
        <v>10838.8</v>
      </c>
      <c r="AE720" s="18">
        <f t="shared" si="1851"/>
        <v>10838.8</v>
      </c>
      <c r="AF720" s="18"/>
      <c r="AG720" s="18"/>
      <c r="AH720" s="18"/>
      <c r="AI720" s="18">
        <f t="shared" si="1817"/>
        <v>10838.8</v>
      </c>
      <c r="AJ720" s="18">
        <f t="shared" si="1818"/>
        <v>10838.8</v>
      </c>
      <c r="AK720" s="18">
        <f t="shared" si="1819"/>
        <v>10838.8</v>
      </c>
      <c r="AL720" s="18"/>
      <c r="AM720" s="18">
        <f t="shared" si="1820"/>
        <v>10838.8</v>
      </c>
      <c r="AN720" s="18"/>
      <c r="AO720" s="18"/>
      <c r="AP720" s="18"/>
      <c r="AQ720" s="18">
        <f t="shared" si="1821"/>
        <v>10838.8</v>
      </c>
      <c r="AR720" s="18">
        <f t="shared" si="1822"/>
        <v>10838.8</v>
      </c>
      <c r="AS720" s="18">
        <f t="shared" si="1823"/>
        <v>10838.8</v>
      </c>
      <c r="AT720" s="18"/>
      <c r="AU720" s="18"/>
      <c r="AV720" s="18"/>
      <c r="AW720" s="18">
        <f t="shared" si="1824"/>
        <v>10838.8</v>
      </c>
      <c r="AX720" s="18">
        <f t="shared" si="1825"/>
        <v>10838.8</v>
      </c>
      <c r="AY720" s="18">
        <f t="shared" si="1826"/>
        <v>10838.8</v>
      </c>
      <c r="AZ720" s="18"/>
      <c r="BA720" s="18"/>
      <c r="BB720" s="18"/>
      <c r="BC720" s="18">
        <f t="shared" si="1905"/>
        <v>10838.8</v>
      </c>
      <c r="BD720" s="18">
        <f t="shared" si="1906"/>
        <v>10838.8</v>
      </c>
      <c r="BE720" s="18">
        <f t="shared" si="1907"/>
        <v>10838.8</v>
      </c>
      <c r="BF720" s="18"/>
      <c r="BG720" s="18"/>
      <c r="BH720" s="18"/>
      <c r="BI720" s="18">
        <f t="shared" si="1899"/>
        <v>10838.8</v>
      </c>
      <c r="BJ720" s="18">
        <f t="shared" si="1900"/>
        <v>10838.8</v>
      </c>
      <c r="BK720" s="18">
        <f t="shared" si="1901"/>
        <v>10838.8</v>
      </c>
      <c r="BL720" s="18"/>
      <c r="BM720" s="18"/>
      <c r="BN720" s="18"/>
      <c r="BO720" s="18">
        <f t="shared" si="1852"/>
        <v>10838.8</v>
      </c>
      <c r="BP720" s="18">
        <f t="shared" si="1853"/>
        <v>10838.8</v>
      </c>
      <c r="BQ720" s="18">
        <f t="shared" si="1854"/>
        <v>10838.8</v>
      </c>
      <c r="BR720" s="18"/>
      <c r="BS720" s="18"/>
      <c r="BT720" s="18"/>
      <c r="BU720" s="18">
        <f t="shared" si="1855"/>
        <v>10838.8</v>
      </c>
      <c r="BV720" s="18">
        <f t="shared" si="1856"/>
        <v>10838.8</v>
      </c>
      <c r="BW720" s="18">
        <f t="shared" si="1857"/>
        <v>10838.8</v>
      </c>
      <c r="BX720" s="18">
        <v>-1223.422</v>
      </c>
      <c r="BY720" s="18"/>
      <c r="BZ720" s="18"/>
      <c r="CA720" s="18">
        <f t="shared" ref="CA720:CA783" si="2012">BU720+BX720</f>
        <v>9615.3779999999988</v>
      </c>
      <c r="CB720" s="18">
        <f t="shared" ref="CB720:CB783" si="2013">BV720+BY720</f>
        <v>10838.8</v>
      </c>
      <c r="CC720" s="18">
        <f t="shared" ref="CC720:CC783" si="2014">BW720+BZ720</f>
        <v>10838.8</v>
      </c>
      <c r="CD720" s="18"/>
      <c r="CE720" s="27"/>
      <c r="CF720" s="33"/>
    </row>
    <row r="721" spans="1:84" ht="78" x14ac:dyDescent="0.3">
      <c r="A721" s="41" t="s">
        <v>133</v>
      </c>
      <c r="B721" s="39"/>
      <c r="C721" s="41"/>
      <c r="D721" s="41"/>
      <c r="E721" s="14" t="s">
        <v>647</v>
      </c>
      <c r="F721" s="18">
        <f t="shared" ref="F721:K721" si="2015">F722+F725</f>
        <v>2688.5</v>
      </c>
      <c r="G721" s="18">
        <f t="shared" si="2015"/>
        <v>2688.5</v>
      </c>
      <c r="H721" s="18">
        <f t="shared" si="2015"/>
        <v>2688.5</v>
      </c>
      <c r="I721" s="18">
        <f t="shared" si="2015"/>
        <v>0</v>
      </c>
      <c r="J721" s="18">
        <f t="shared" si="2015"/>
        <v>0</v>
      </c>
      <c r="K721" s="18">
        <f t="shared" si="2015"/>
        <v>0</v>
      </c>
      <c r="L721" s="18">
        <f t="shared" si="1927"/>
        <v>2688.5</v>
      </c>
      <c r="M721" s="18">
        <f t="shared" si="1928"/>
        <v>2688.5</v>
      </c>
      <c r="N721" s="18">
        <f t="shared" si="1929"/>
        <v>2688.5</v>
      </c>
      <c r="O721" s="18">
        <f t="shared" ref="O721:S721" si="2016">O722+O725</f>
        <v>0</v>
      </c>
      <c r="P721" s="18">
        <f t="shared" si="2016"/>
        <v>0</v>
      </c>
      <c r="Q721" s="18">
        <f t="shared" si="2016"/>
        <v>0</v>
      </c>
      <c r="R721" s="18">
        <f t="shared" si="2016"/>
        <v>0</v>
      </c>
      <c r="S721" s="18">
        <f t="shared" si="2016"/>
        <v>0</v>
      </c>
      <c r="T721" s="18">
        <f t="shared" si="1832"/>
        <v>2688.5</v>
      </c>
      <c r="U721" s="18">
        <f t="shared" si="1833"/>
        <v>2688.5</v>
      </c>
      <c r="V721" s="18">
        <f t="shared" si="1834"/>
        <v>2688.5</v>
      </c>
      <c r="W721" s="18">
        <f t="shared" ref="W721:CD721" si="2017">W722+W725</f>
        <v>0</v>
      </c>
      <c r="X721" s="18">
        <f t="shared" ref="X721:AB721" si="2018">X722+X725</f>
        <v>0</v>
      </c>
      <c r="Y721" s="18">
        <f t="shared" si="2018"/>
        <v>0</v>
      </c>
      <c r="Z721" s="18">
        <f t="shared" si="2018"/>
        <v>0</v>
      </c>
      <c r="AA721" s="18">
        <f t="shared" si="2018"/>
        <v>0</v>
      </c>
      <c r="AB721" s="18">
        <f t="shared" si="2018"/>
        <v>0</v>
      </c>
      <c r="AC721" s="18">
        <f t="shared" si="1849"/>
        <v>2688.5</v>
      </c>
      <c r="AD721" s="18">
        <f t="shared" si="1850"/>
        <v>2688.5</v>
      </c>
      <c r="AE721" s="18">
        <f t="shared" si="1851"/>
        <v>2688.5</v>
      </c>
      <c r="AF721" s="18">
        <f t="shared" ref="AF721:AH721" si="2019">AF722+AF725</f>
        <v>0</v>
      </c>
      <c r="AG721" s="18">
        <f t="shared" si="2019"/>
        <v>0</v>
      </c>
      <c r="AH721" s="18">
        <f t="shared" si="2019"/>
        <v>0</v>
      </c>
      <c r="AI721" s="18">
        <f t="shared" si="1817"/>
        <v>2688.5</v>
      </c>
      <c r="AJ721" s="18">
        <f t="shared" si="1818"/>
        <v>2688.5</v>
      </c>
      <c r="AK721" s="18">
        <f t="shared" si="1819"/>
        <v>2688.5</v>
      </c>
      <c r="AL721" s="18">
        <f t="shared" ref="AL721" si="2020">AL722+AL725</f>
        <v>0</v>
      </c>
      <c r="AM721" s="18">
        <f t="shared" si="1820"/>
        <v>2688.5</v>
      </c>
      <c r="AN721" s="18">
        <f t="shared" ref="AN721:AP721" si="2021">AN722+AN725</f>
        <v>0</v>
      </c>
      <c r="AO721" s="18">
        <f t="shared" si="2021"/>
        <v>0</v>
      </c>
      <c r="AP721" s="18">
        <f t="shared" si="2021"/>
        <v>0</v>
      </c>
      <c r="AQ721" s="18">
        <f t="shared" si="1821"/>
        <v>2688.5</v>
      </c>
      <c r="AR721" s="18">
        <f t="shared" si="1822"/>
        <v>2688.5</v>
      </c>
      <c r="AS721" s="18">
        <f t="shared" si="1823"/>
        <v>2688.5</v>
      </c>
      <c r="AT721" s="18">
        <f t="shared" ref="AT721:AV721" si="2022">AT722+AT725</f>
        <v>0</v>
      </c>
      <c r="AU721" s="18">
        <f t="shared" si="2022"/>
        <v>0</v>
      </c>
      <c r="AV721" s="18">
        <f t="shared" si="2022"/>
        <v>0</v>
      </c>
      <c r="AW721" s="18">
        <f t="shared" si="1824"/>
        <v>2688.5</v>
      </c>
      <c r="AX721" s="18">
        <f t="shared" si="1825"/>
        <v>2688.5</v>
      </c>
      <c r="AY721" s="18">
        <f t="shared" si="1826"/>
        <v>2688.5</v>
      </c>
      <c r="AZ721" s="18">
        <f t="shared" ref="AZ721:BB721" si="2023">AZ722+AZ725</f>
        <v>0</v>
      </c>
      <c r="BA721" s="18">
        <f t="shared" si="2023"/>
        <v>0</v>
      </c>
      <c r="BB721" s="18">
        <f t="shared" si="2023"/>
        <v>0</v>
      </c>
      <c r="BC721" s="18">
        <f t="shared" si="1905"/>
        <v>2688.5</v>
      </c>
      <c r="BD721" s="18">
        <f t="shared" si="1906"/>
        <v>2688.5</v>
      </c>
      <c r="BE721" s="18">
        <f t="shared" si="1907"/>
        <v>2688.5</v>
      </c>
      <c r="BF721" s="18">
        <f t="shared" ref="BF721:BH721" si="2024">BF722+BF725</f>
        <v>0</v>
      </c>
      <c r="BG721" s="18">
        <f t="shared" si="2024"/>
        <v>0</v>
      </c>
      <c r="BH721" s="18">
        <f t="shared" si="2024"/>
        <v>0</v>
      </c>
      <c r="BI721" s="18">
        <f t="shared" si="1899"/>
        <v>2688.5</v>
      </c>
      <c r="BJ721" s="18">
        <f t="shared" si="1900"/>
        <v>2688.5</v>
      </c>
      <c r="BK721" s="18">
        <f t="shared" si="1901"/>
        <v>2688.5</v>
      </c>
      <c r="BL721" s="18">
        <f t="shared" ref="BL721:BN721" si="2025">BL722+BL725</f>
        <v>0</v>
      </c>
      <c r="BM721" s="18">
        <f t="shared" si="2025"/>
        <v>0</v>
      </c>
      <c r="BN721" s="18">
        <f t="shared" si="2025"/>
        <v>0</v>
      </c>
      <c r="BO721" s="18">
        <f t="shared" si="1852"/>
        <v>2688.5</v>
      </c>
      <c r="BP721" s="18">
        <f t="shared" si="1853"/>
        <v>2688.5</v>
      </c>
      <c r="BQ721" s="18">
        <f t="shared" si="1854"/>
        <v>2688.5</v>
      </c>
      <c r="BR721" s="18">
        <f t="shared" ref="BR721:BT721" si="2026">BR722+BR725</f>
        <v>0</v>
      </c>
      <c r="BS721" s="18">
        <f t="shared" si="2026"/>
        <v>0</v>
      </c>
      <c r="BT721" s="18">
        <f t="shared" si="2026"/>
        <v>0</v>
      </c>
      <c r="BU721" s="18">
        <f t="shared" si="1855"/>
        <v>2688.5</v>
      </c>
      <c r="BV721" s="18">
        <f t="shared" si="1856"/>
        <v>2688.5</v>
      </c>
      <c r="BW721" s="18">
        <f t="shared" si="1857"/>
        <v>2688.5</v>
      </c>
      <c r="BX721" s="18">
        <f t="shared" ref="BX721:BZ721" si="2027">BX722+BX725</f>
        <v>-849.774</v>
      </c>
      <c r="BY721" s="18">
        <f t="shared" si="2027"/>
        <v>0</v>
      </c>
      <c r="BZ721" s="18">
        <f t="shared" si="2027"/>
        <v>0</v>
      </c>
      <c r="CA721" s="18">
        <f t="shared" si="2012"/>
        <v>1838.7260000000001</v>
      </c>
      <c r="CB721" s="18">
        <f t="shared" si="2013"/>
        <v>2688.5</v>
      </c>
      <c r="CC721" s="18">
        <f t="shared" si="2014"/>
        <v>2688.5</v>
      </c>
      <c r="CD721" s="18">
        <f t="shared" si="2017"/>
        <v>0</v>
      </c>
      <c r="CE721" s="27"/>
      <c r="CF721" s="33"/>
    </row>
    <row r="722" spans="1:84" ht="31.2" x14ac:dyDescent="0.3">
      <c r="A722" s="41" t="s">
        <v>133</v>
      </c>
      <c r="B722" s="39">
        <v>200</v>
      </c>
      <c r="C722" s="41"/>
      <c r="D722" s="41"/>
      <c r="E722" s="14" t="s">
        <v>551</v>
      </c>
      <c r="F722" s="18">
        <f t="shared" ref="F722:K723" si="2028">F723</f>
        <v>11.6</v>
      </c>
      <c r="G722" s="18">
        <f t="shared" si="2028"/>
        <v>11.6</v>
      </c>
      <c r="H722" s="18">
        <f t="shared" si="2028"/>
        <v>11.6</v>
      </c>
      <c r="I722" s="18">
        <f t="shared" si="2028"/>
        <v>0</v>
      </c>
      <c r="J722" s="18">
        <f t="shared" si="2028"/>
        <v>0</v>
      </c>
      <c r="K722" s="18">
        <f t="shared" si="2028"/>
        <v>0</v>
      </c>
      <c r="L722" s="18">
        <f t="shared" si="1927"/>
        <v>11.6</v>
      </c>
      <c r="M722" s="18">
        <f t="shared" si="1928"/>
        <v>11.6</v>
      </c>
      <c r="N722" s="18">
        <f t="shared" si="1929"/>
        <v>11.6</v>
      </c>
      <c r="O722" s="18">
        <f t="shared" ref="O722:S723" si="2029">O723</f>
        <v>0</v>
      </c>
      <c r="P722" s="18">
        <f t="shared" si="2029"/>
        <v>0</v>
      </c>
      <c r="Q722" s="18">
        <f t="shared" si="2029"/>
        <v>0</v>
      </c>
      <c r="R722" s="18">
        <f t="shared" si="2029"/>
        <v>0</v>
      </c>
      <c r="S722" s="18">
        <f t="shared" si="2029"/>
        <v>0</v>
      </c>
      <c r="T722" s="18">
        <f t="shared" si="1832"/>
        <v>11.6</v>
      </c>
      <c r="U722" s="18">
        <f t="shared" si="1833"/>
        <v>11.6</v>
      </c>
      <c r="V722" s="18">
        <f t="shared" si="1834"/>
        <v>11.6</v>
      </c>
      <c r="W722" s="18">
        <f t="shared" ref="W722:CD723" si="2030">W723</f>
        <v>0</v>
      </c>
      <c r="X722" s="18">
        <f t="shared" si="2030"/>
        <v>0</v>
      </c>
      <c r="Y722" s="18">
        <f t="shared" si="2030"/>
        <v>0</v>
      </c>
      <c r="Z722" s="18">
        <f t="shared" si="2030"/>
        <v>0</v>
      </c>
      <c r="AA722" s="18">
        <f t="shared" si="2030"/>
        <v>0</v>
      </c>
      <c r="AB722" s="18">
        <f t="shared" si="2030"/>
        <v>0</v>
      </c>
      <c r="AC722" s="18">
        <f t="shared" si="1849"/>
        <v>11.6</v>
      </c>
      <c r="AD722" s="18">
        <f t="shared" si="1850"/>
        <v>11.6</v>
      </c>
      <c r="AE722" s="18">
        <f t="shared" si="1851"/>
        <v>11.6</v>
      </c>
      <c r="AF722" s="18">
        <f t="shared" si="2030"/>
        <v>0</v>
      </c>
      <c r="AG722" s="18">
        <f t="shared" si="2030"/>
        <v>0</v>
      </c>
      <c r="AH722" s="18">
        <f t="shared" si="2030"/>
        <v>0</v>
      </c>
      <c r="AI722" s="18">
        <f t="shared" si="1817"/>
        <v>11.6</v>
      </c>
      <c r="AJ722" s="18">
        <f t="shared" si="1818"/>
        <v>11.6</v>
      </c>
      <c r="AK722" s="18">
        <f t="shared" si="1819"/>
        <v>11.6</v>
      </c>
      <c r="AL722" s="18">
        <f t="shared" si="2030"/>
        <v>0</v>
      </c>
      <c r="AM722" s="18">
        <f t="shared" si="1820"/>
        <v>11.6</v>
      </c>
      <c r="AN722" s="18">
        <f t="shared" si="2030"/>
        <v>0</v>
      </c>
      <c r="AO722" s="18">
        <f t="shared" si="2030"/>
        <v>0</v>
      </c>
      <c r="AP722" s="18">
        <f t="shared" si="2030"/>
        <v>0</v>
      </c>
      <c r="AQ722" s="18">
        <f t="shared" si="1821"/>
        <v>11.6</v>
      </c>
      <c r="AR722" s="18">
        <f t="shared" si="1822"/>
        <v>11.6</v>
      </c>
      <c r="AS722" s="18">
        <f t="shared" si="1823"/>
        <v>11.6</v>
      </c>
      <c r="AT722" s="18">
        <f t="shared" si="2030"/>
        <v>0</v>
      </c>
      <c r="AU722" s="18">
        <f t="shared" si="2030"/>
        <v>0</v>
      </c>
      <c r="AV722" s="18">
        <f t="shared" si="2030"/>
        <v>0</v>
      </c>
      <c r="AW722" s="18">
        <f t="shared" si="1824"/>
        <v>11.6</v>
      </c>
      <c r="AX722" s="18">
        <f t="shared" si="1825"/>
        <v>11.6</v>
      </c>
      <c r="AY722" s="18">
        <f t="shared" si="1826"/>
        <v>11.6</v>
      </c>
      <c r="AZ722" s="18">
        <f t="shared" si="2030"/>
        <v>0</v>
      </c>
      <c r="BA722" s="18">
        <f t="shared" si="2030"/>
        <v>0</v>
      </c>
      <c r="BB722" s="18">
        <f t="shared" si="2030"/>
        <v>0</v>
      </c>
      <c r="BC722" s="18">
        <f t="shared" si="1905"/>
        <v>11.6</v>
      </c>
      <c r="BD722" s="18">
        <f t="shared" si="1906"/>
        <v>11.6</v>
      </c>
      <c r="BE722" s="18">
        <f t="shared" si="1907"/>
        <v>11.6</v>
      </c>
      <c r="BF722" s="18">
        <f t="shared" si="2030"/>
        <v>0</v>
      </c>
      <c r="BG722" s="18">
        <f t="shared" si="2030"/>
        <v>0</v>
      </c>
      <c r="BH722" s="18">
        <f t="shared" si="2030"/>
        <v>0</v>
      </c>
      <c r="BI722" s="18">
        <f t="shared" si="1899"/>
        <v>11.6</v>
      </c>
      <c r="BJ722" s="18">
        <f t="shared" si="1900"/>
        <v>11.6</v>
      </c>
      <c r="BK722" s="18">
        <f t="shared" si="1901"/>
        <v>11.6</v>
      </c>
      <c r="BL722" s="18">
        <f t="shared" si="2030"/>
        <v>0</v>
      </c>
      <c r="BM722" s="18">
        <f t="shared" si="2030"/>
        <v>0</v>
      </c>
      <c r="BN722" s="18">
        <f t="shared" si="2030"/>
        <v>0</v>
      </c>
      <c r="BO722" s="18">
        <f t="shared" si="1852"/>
        <v>11.6</v>
      </c>
      <c r="BP722" s="18">
        <f t="shared" si="1853"/>
        <v>11.6</v>
      </c>
      <c r="BQ722" s="18">
        <f t="shared" si="1854"/>
        <v>11.6</v>
      </c>
      <c r="BR722" s="18">
        <f t="shared" si="2030"/>
        <v>0</v>
      </c>
      <c r="BS722" s="18">
        <f t="shared" si="2030"/>
        <v>0</v>
      </c>
      <c r="BT722" s="18">
        <f t="shared" si="2030"/>
        <v>0</v>
      </c>
      <c r="BU722" s="18">
        <f t="shared" si="1855"/>
        <v>11.6</v>
      </c>
      <c r="BV722" s="18">
        <f t="shared" si="1856"/>
        <v>11.6</v>
      </c>
      <c r="BW722" s="18">
        <f t="shared" si="1857"/>
        <v>11.6</v>
      </c>
      <c r="BX722" s="18">
        <f t="shared" si="2030"/>
        <v>-7.4539999999999997</v>
      </c>
      <c r="BY722" s="18">
        <f t="shared" si="2030"/>
        <v>0</v>
      </c>
      <c r="BZ722" s="18">
        <f t="shared" si="2030"/>
        <v>0</v>
      </c>
      <c r="CA722" s="18">
        <f t="shared" si="2012"/>
        <v>4.1459999999999999</v>
      </c>
      <c r="CB722" s="18">
        <f t="shared" si="2013"/>
        <v>11.6</v>
      </c>
      <c r="CC722" s="18">
        <f t="shared" si="2014"/>
        <v>11.6</v>
      </c>
      <c r="CD722" s="18">
        <f t="shared" si="2030"/>
        <v>0</v>
      </c>
      <c r="CE722" s="27"/>
      <c r="CF722" s="33"/>
    </row>
    <row r="723" spans="1:84" ht="46.8" x14ac:dyDescent="0.3">
      <c r="A723" s="41" t="s">
        <v>133</v>
      </c>
      <c r="B723" s="39">
        <v>240</v>
      </c>
      <c r="C723" s="41"/>
      <c r="D723" s="41"/>
      <c r="E723" s="14" t="s">
        <v>559</v>
      </c>
      <c r="F723" s="18">
        <f t="shared" si="2028"/>
        <v>11.6</v>
      </c>
      <c r="G723" s="18">
        <f t="shared" si="2028"/>
        <v>11.6</v>
      </c>
      <c r="H723" s="18">
        <f t="shared" si="2028"/>
        <v>11.6</v>
      </c>
      <c r="I723" s="18">
        <f t="shared" si="2028"/>
        <v>0</v>
      </c>
      <c r="J723" s="18">
        <f t="shared" si="2028"/>
        <v>0</v>
      </c>
      <c r="K723" s="18">
        <f t="shared" si="2028"/>
        <v>0</v>
      </c>
      <c r="L723" s="18">
        <f t="shared" si="1927"/>
        <v>11.6</v>
      </c>
      <c r="M723" s="18">
        <f t="shared" si="1928"/>
        <v>11.6</v>
      </c>
      <c r="N723" s="18">
        <f t="shared" si="1929"/>
        <v>11.6</v>
      </c>
      <c r="O723" s="18">
        <f t="shared" si="2029"/>
        <v>0</v>
      </c>
      <c r="P723" s="18">
        <f t="shared" si="2029"/>
        <v>0</v>
      </c>
      <c r="Q723" s="18">
        <f t="shared" si="2029"/>
        <v>0</v>
      </c>
      <c r="R723" s="18">
        <f t="shared" si="2029"/>
        <v>0</v>
      </c>
      <c r="S723" s="18">
        <f t="shared" si="2029"/>
        <v>0</v>
      </c>
      <c r="T723" s="18">
        <f t="shared" si="1832"/>
        <v>11.6</v>
      </c>
      <c r="U723" s="18">
        <f t="shared" si="1833"/>
        <v>11.6</v>
      </c>
      <c r="V723" s="18">
        <f t="shared" si="1834"/>
        <v>11.6</v>
      </c>
      <c r="W723" s="18">
        <f t="shared" si="2030"/>
        <v>0</v>
      </c>
      <c r="X723" s="18">
        <f t="shared" si="2030"/>
        <v>0</v>
      </c>
      <c r="Y723" s="18">
        <f t="shared" si="2030"/>
        <v>0</v>
      </c>
      <c r="Z723" s="18">
        <f t="shared" si="2030"/>
        <v>0</v>
      </c>
      <c r="AA723" s="18">
        <f t="shared" si="2030"/>
        <v>0</v>
      </c>
      <c r="AB723" s="18">
        <f t="shared" si="2030"/>
        <v>0</v>
      </c>
      <c r="AC723" s="18">
        <f t="shared" si="1849"/>
        <v>11.6</v>
      </c>
      <c r="AD723" s="18">
        <f t="shared" si="1850"/>
        <v>11.6</v>
      </c>
      <c r="AE723" s="18">
        <f t="shared" si="1851"/>
        <v>11.6</v>
      </c>
      <c r="AF723" s="18">
        <f t="shared" si="2030"/>
        <v>0</v>
      </c>
      <c r="AG723" s="18">
        <f t="shared" si="2030"/>
        <v>0</v>
      </c>
      <c r="AH723" s="18">
        <f t="shared" si="2030"/>
        <v>0</v>
      </c>
      <c r="AI723" s="18">
        <f t="shared" si="1817"/>
        <v>11.6</v>
      </c>
      <c r="AJ723" s="18">
        <f t="shared" si="1818"/>
        <v>11.6</v>
      </c>
      <c r="AK723" s="18">
        <f t="shared" si="1819"/>
        <v>11.6</v>
      </c>
      <c r="AL723" s="18">
        <f t="shared" si="2030"/>
        <v>0</v>
      </c>
      <c r="AM723" s="18">
        <f t="shared" si="1820"/>
        <v>11.6</v>
      </c>
      <c r="AN723" s="18">
        <f t="shared" si="2030"/>
        <v>0</v>
      </c>
      <c r="AO723" s="18">
        <f t="shared" si="2030"/>
        <v>0</v>
      </c>
      <c r="AP723" s="18">
        <f t="shared" si="2030"/>
        <v>0</v>
      </c>
      <c r="AQ723" s="18">
        <f t="shared" si="1821"/>
        <v>11.6</v>
      </c>
      <c r="AR723" s="18">
        <f t="shared" si="1822"/>
        <v>11.6</v>
      </c>
      <c r="AS723" s="18">
        <f t="shared" si="1823"/>
        <v>11.6</v>
      </c>
      <c r="AT723" s="18">
        <f t="shared" si="2030"/>
        <v>0</v>
      </c>
      <c r="AU723" s="18">
        <f t="shared" si="2030"/>
        <v>0</v>
      </c>
      <c r="AV723" s="18">
        <f t="shared" si="2030"/>
        <v>0</v>
      </c>
      <c r="AW723" s="18">
        <f t="shared" si="1824"/>
        <v>11.6</v>
      </c>
      <c r="AX723" s="18">
        <f t="shared" si="1825"/>
        <v>11.6</v>
      </c>
      <c r="AY723" s="18">
        <f t="shared" si="1826"/>
        <v>11.6</v>
      </c>
      <c r="AZ723" s="18">
        <f t="shared" si="2030"/>
        <v>0</v>
      </c>
      <c r="BA723" s="18">
        <f t="shared" si="2030"/>
        <v>0</v>
      </c>
      <c r="BB723" s="18">
        <f t="shared" si="2030"/>
        <v>0</v>
      </c>
      <c r="BC723" s="18">
        <f t="shared" si="1905"/>
        <v>11.6</v>
      </c>
      <c r="BD723" s="18">
        <f t="shared" si="1906"/>
        <v>11.6</v>
      </c>
      <c r="BE723" s="18">
        <f t="shared" si="1907"/>
        <v>11.6</v>
      </c>
      <c r="BF723" s="18">
        <f t="shared" si="2030"/>
        <v>0</v>
      </c>
      <c r="BG723" s="18">
        <f t="shared" si="2030"/>
        <v>0</v>
      </c>
      <c r="BH723" s="18">
        <f t="shared" si="2030"/>
        <v>0</v>
      </c>
      <c r="BI723" s="18">
        <f t="shared" si="1899"/>
        <v>11.6</v>
      </c>
      <c r="BJ723" s="18">
        <f t="shared" si="1900"/>
        <v>11.6</v>
      </c>
      <c r="BK723" s="18">
        <f t="shared" si="1901"/>
        <v>11.6</v>
      </c>
      <c r="BL723" s="18">
        <f t="shared" si="2030"/>
        <v>0</v>
      </c>
      <c r="BM723" s="18">
        <f t="shared" si="2030"/>
        <v>0</v>
      </c>
      <c r="BN723" s="18">
        <f t="shared" si="2030"/>
        <v>0</v>
      </c>
      <c r="BO723" s="18">
        <f t="shared" si="1852"/>
        <v>11.6</v>
      </c>
      <c r="BP723" s="18">
        <f t="shared" si="1853"/>
        <v>11.6</v>
      </c>
      <c r="BQ723" s="18">
        <f t="shared" si="1854"/>
        <v>11.6</v>
      </c>
      <c r="BR723" s="18">
        <f t="shared" si="2030"/>
        <v>0</v>
      </c>
      <c r="BS723" s="18">
        <f t="shared" si="2030"/>
        <v>0</v>
      </c>
      <c r="BT723" s="18">
        <f t="shared" si="2030"/>
        <v>0</v>
      </c>
      <c r="BU723" s="18">
        <f t="shared" si="1855"/>
        <v>11.6</v>
      </c>
      <c r="BV723" s="18">
        <f t="shared" si="1856"/>
        <v>11.6</v>
      </c>
      <c r="BW723" s="18">
        <f t="shared" si="1857"/>
        <v>11.6</v>
      </c>
      <c r="BX723" s="18">
        <f t="shared" si="2030"/>
        <v>-7.4539999999999997</v>
      </c>
      <c r="BY723" s="18">
        <f t="shared" si="2030"/>
        <v>0</v>
      </c>
      <c r="BZ723" s="18">
        <f t="shared" si="2030"/>
        <v>0</v>
      </c>
      <c r="CA723" s="18">
        <f t="shared" si="2012"/>
        <v>4.1459999999999999</v>
      </c>
      <c r="CB723" s="18">
        <f t="shared" si="2013"/>
        <v>11.6</v>
      </c>
      <c r="CC723" s="18">
        <f t="shared" si="2014"/>
        <v>11.6</v>
      </c>
      <c r="CD723" s="18">
        <f t="shared" si="2030"/>
        <v>0</v>
      </c>
      <c r="CE723" s="27"/>
      <c r="CF723" s="33"/>
    </row>
    <row r="724" spans="1:84" x14ac:dyDescent="0.3">
      <c r="A724" s="41" t="s">
        <v>133</v>
      </c>
      <c r="B724" s="39">
        <v>240</v>
      </c>
      <c r="C724" s="41" t="s">
        <v>59</v>
      </c>
      <c r="D724" s="41" t="s">
        <v>140</v>
      </c>
      <c r="E724" s="14" t="s">
        <v>543</v>
      </c>
      <c r="F724" s="18">
        <v>11.6</v>
      </c>
      <c r="G724" s="18">
        <v>11.6</v>
      </c>
      <c r="H724" s="18">
        <v>11.6</v>
      </c>
      <c r="I724" s="18"/>
      <c r="J724" s="18"/>
      <c r="K724" s="18"/>
      <c r="L724" s="18">
        <f t="shared" si="1927"/>
        <v>11.6</v>
      </c>
      <c r="M724" s="18">
        <f t="shared" si="1928"/>
        <v>11.6</v>
      </c>
      <c r="N724" s="18">
        <f t="shared" si="1929"/>
        <v>11.6</v>
      </c>
      <c r="O724" s="18"/>
      <c r="P724" s="18"/>
      <c r="Q724" s="18"/>
      <c r="R724" s="18"/>
      <c r="S724" s="18"/>
      <c r="T724" s="18">
        <f t="shared" si="1832"/>
        <v>11.6</v>
      </c>
      <c r="U724" s="18">
        <f t="shared" si="1833"/>
        <v>11.6</v>
      </c>
      <c r="V724" s="18">
        <f t="shared" si="1834"/>
        <v>11.6</v>
      </c>
      <c r="W724" s="18"/>
      <c r="X724" s="18"/>
      <c r="Y724" s="18"/>
      <c r="Z724" s="18"/>
      <c r="AA724" s="18"/>
      <c r="AB724" s="18"/>
      <c r="AC724" s="18">
        <f t="shared" si="1849"/>
        <v>11.6</v>
      </c>
      <c r="AD724" s="18">
        <f t="shared" si="1850"/>
        <v>11.6</v>
      </c>
      <c r="AE724" s="18">
        <f t="shared" si="1851"/>
        <v>11.6</v>
      </c>
      <c r="AF724" s="18"/>
      <c r="AG724" s="18"/>
      <c r="AH724" s="18"/>
      <c r="AI724" s="18">
        <f t="shared" si="1817"/>
        <v>11.6</v>
      </c>
      <c r="AJ724" s="18">
        <f t="shared" si="1818"/>
        <v>11.6</v>
      </c>
      <c r="AK724" s="18">
        <f t="shared" si="1819"/>
        <v>11.6</v>
      </c>
      <c r="AL724" s="18"/>
      <c r="AM724" s="18">
        <f t="shared" si="1820"/>
        <v>11.6</v>
      </c>
      <c r="AN724" s="18"/>
      <c r="AO724" s="18"/>
      <c r="AP724" s="18"/>
      <c r="AQ724" s="18">
        <f t="shared" si="1821"/>
        <v>11.6</v>
      </c>
      <c r="AR724" s="18">
        <f t="shared" si="1822"/>
        <v>11.6</v>
      </c>
      <c r="AS724" s="18">
        <f t="shared" si="1823"/>
        <v>11.6</v>
      </c>
      <c r="AT724" s="18"/>
      <c r="AU724" s="18"/>
      <c r="AV724" s="18"/>
      <c r="AW724" s="18">
        <f t="shared" si="1824"/>
        <v>11.6</v>
      </c>
      <c r="AX724" s="18">
        <f t="shared" si="1825"/>
        <v>11.6</v>
      </c>
      <c r="AY724" s="18">
        <f t="shared" si="1826"/>
        <v>11.6</v>
      </c>
      <c r="AZ724" s="18"/>
      <c r="BA724" s="18"/>
      <c r="BB724" s="18"/>
      <c r="BC724" s="18">
        <f t="shared" si="1905"/>
        <v>11.6</v>
      </c>
      <c r="BD724" s="18">
        <f t="shared" si="1906"/>
        <v>11.6</v>
      </c>
      <c r="BE724" s="18">
        <f t="shared" si="1907"/>
        <v>11.6</v>
      </c>
      <c r="BF724" s="18"/>
      <c r="BG724" s="18"/>
      <c r="BH724" s="18"/>
      <c r="BI724" s="18">
        <f t="shared" si="1899"/>
        <v>11.6</v>
      </c>
      <c r="BJ724" s="18">
        <f t="shared" si="1900"/>
        <v>11.6</v>
      </c>
      <c r="BK724" s="18">
        <f t="shared" si="1901"/>
        <v>11.6</v>
      </c>
      <c r="BL724" s="18"/>
      <c r="BM724" s="18"/>
      <c r="BN724" s="18"/>
      <c r="BO724" s="18">
        <f t="shared" si="1852"/>
        <v>11.6</v>
      </c>
      <c r="BP724" s="18">
        <f t="shared" si="1853"/>
        <v>11.6</v>
      </c>
      <c r="BQ724" s="18">
        <f t="shared" si="1854"/>
        <v>11.6</v>
      </c>
      <c r="BR724" s="18"/>
      <c r="BS724" s="18"/>
      <c r="BT724" s="18"/>
      <c r="BU724" s="18">
        <f t="shared" si="1855"/>
        <v>11.6</v>
      </c>
      <c r="BV724" s="18">
        <f t="shared" si="1856"/>
        <v>11.6</v>
      </c>
      <c r="BW724" s="18">
        <f t="shared" si="1857"/>
        <v>11.6</v>
      </c>
      <c r="BX724" s="18">
        <v>-7.4539999999999997</v>
      </c>
      <c r="BY724" s="18"/>
      <c r="BZ724" s="18"/>
      <c r="CA724" s="18">
        <f t="shared" si="2012"/>
        <v>4.1459999999999999</v>
      </c>
      <c r="CB724" s="18">
        <f t="shared" si="2013"/>
        <v>11.6</v>
      </c>
      <c r="CC724" s="18">
        <f t="shared" si="2014"/>
        <v>11.6</v>
      </c>
      <c r="CD724" s="18"/>
      <c r="CE724" s="27"/>
      <c r="CF724" s="33"/>
    </row>
    <row r="725" spans="1:84" ht="31.2" x14ac:dyDescent="0.3">
      <c r="A725" s="41" t="s">
        <v>133</v>
      </c>
      <c r="B725" s="39">
        <v>300</v>
      </c>
      <c r="C725" s="41"/>
      <c r="D725" s="41"/>
      <c r="E725" s="14" t="s">
        <v>552</v>
      </c>
      <c r="F725" s="18">
        <f t="shared" ref="F725:K726" si="2031">F726</f>
        <v>2676.9</v>
      </c>
      <c r="G725" s="18">
        <f t="shared" si="2031"/>
        <v>2676.9</v>
      </c>
      <c r="H725" s="18">
        <f t="shared" si="2031"/>
        <v>2676.9</v>
      </c>
      <c r="I725" s="18">
        <f t="shared" si="2031"/>
        <v>0</v>
      </c>
      <c r="J725" s="18">
        <f t="shared" si="2031"/>
        <v>0</v>
      </c>
      <c r="K725" s="18">
        <f t="shared" si="2031"/>
        <v>0</v>
      </c>
      <c r="L725" s="18">
        <f t="shared" si="1927"/>
        <v>2676.9</v>
      </c>
      <c r="M725" s="18">
        <f t="shared" si="1928"/>
        <v>2676.9</v>
      </c>
      <c r="N725" s="18">
        <f t="shared" si="1929"/>
        <v>2676.9</v>
      </c>
      <c r="O725" s="18">
        <f t="shared" ref="O725:S726" si="2032">O726</f>
        <v>0</v>
      </c>
      <c r="P725" s="18">
        <f t="shared" si="2032"/>
        <v>0</v>
      </c>
      <c r="Q725" s="18">
        <f t="shared" si="2032"/>
        <v>0</v>
      </c>
      <c r="R725" s="18">
        <f t="shared" si="2032"/>
        <v>0</v>
      </c>
      <c r="S725" s="18">
        <f t="shared" si="2032"/>
        <v>0</v>
      </c>
      <c r="T725" s="18">
        <f t="shared" si="1832"/>
        <v>2676.9</v>
      </c>
      <c r="U725" s="18">
        <f t="shared" si="1833"/>
        <v>2676.9</v>
      </c>
      <c r="V725" s="18">
        <f t="shared" si="1834"/>
        <v>2676.9</v>
      </c>
      <c r="W725" s="18">
        <f t="shared" ref="W725:CD726" si="2033">W726</f>
        <v>0</v>
      </c>
      <c r="X725" s="18">
        <f t="shared" si="2033"/>
        <v>0</v>
      </c>
      <c r="Y725" s="18">
        <f t="shared" si="2033"/>
        <v>0</v>
      </c>
      <c r="Z725" s="18">
        <f t="shared" si="2033"/>
        <v>0</v>
      </c>
      <c r="AA725" s="18">
        <f t="shared" si="2033"/>
        <v>0</v>
      </c>
      <c r="AB725" s="18">
        <f t="shared" si="2033"/>
        <v>0</v>
      </c>
      <c r="AC725" s="18">
        <f t="shared" si="1849"/>
        <v>2676.9</v>
      </c>
      <c r="AD725" s="18">
        <f t="shared" si="1850"/>
        <v>2676.9</v>
      </c>
      <c r="AE725" s="18">
        <f t="shared" si="1851"/>
        <v>2676.9</v>
      </c>
      <c r="AF725" s="18">
        <f t="shared" si="2033"/>
        <v>0</v>
      </c>
      <c r="AG725" s="18">
        <f t="shared" si="2033"/>
        <v>0</v>
      </c>
      <c r="AH725" s="18">
        <f t="shared" si="2033"/>
        <v>0</v>
      </c>
      <c r="AI725" s="18">
        <f t="shared" ref="AI725:AI788" si="2034">AC725+AF725</f>
        <v>2676.9</v>
      </c>
      <c r="AJ725" s="18">
        <f t="shared" ref="AJ725:AJ788" si="2035">AD725+AG725</f>
        <v>2676.9</v>
      </c>
      <c r="AK725" s="18">
        <f t="shared" ref="AK725:AK788" si="2036">AE725+AH725</f>
        <v>2676.9</v>
      </c>
      <c r="AL725" s="18">
        <f t="shared" si="2033"/>
        <v>0</v>
      </c>
      <c r="AM725" s="18">
        <f t="shared" ref="AM725:AM788" si="2037">AI725+AL725</f>
        <v>2676.9</v>
      </c>
      <c r="AN725" s="18">
        <f t="shared" si="2033"/>
        <v>0</v>
      </c>
      <c r="AO725" s="18">
        <f t="shared" si="2033"/>
        <v>0</v>
      </c>
      <c r="AP725" s="18">
        <f t="shared" si="2033"/>
        <v>0</v>
      </c>
      <c r="AQ725" s="18">
        <f t="shared" ref="AQ725:AQ788" si="2038">AM725+AN725</f>
        <v>2676.9</v>
      </c>
      <c r="AR725" s="18">
        <f t="shared" ref="AR725:AR788" si="2039">AJ725+AO725</f>
        <v>2676.9</v>
      </c>
      <c r="AS725" s="18">
        <f t="shared" ref="AS725:AS788" si="2040">AK725+AP725</f>
        <v>2676.9</v>
      </c>
      <c r="AT725" s="18">
        <f t="shared" si="2033"/>
        <v>0</v>
      </c>
      <c r="AU725" s="18">
        <f t="shared" si="2033"/>
        <v>0</v>
      </c>
      <c r="AV725" s="18">
        <f t="shared" si="2033"/>
        <v>0</v>
      </c>
      <c r="AW725" s="18">
        <f t="shared" ref="AW725:AW788" si="2041">AQ725+AT725</f>
        <v>2676.9</v>
      </c>
      <c r="AX725" s="18">
        <f t="shared" ref="AX725:AX788" si="2042">AR725+AU725</f>
        <v>2676.9</v>
      </c>
      <c r="AY725" s="18">
        <f t="shared" ref="AY725:AY788" si="2043">AS725+AV725</f>
        <v>2676.9</v>
      </c>
      <c r="AZ725" s="18">
        <f t="shared" si="2033"/>
        <v>0</v>
      </c>
      <c r="BA725" s="18">
        <f t="shared" si="2033"/>
        <v>0</v>
      </c>
      <c r="BB725" s="18">
        <f t="shared" si="2033"/>
        <v>0</v>
      </c>
      <c r="BC725" s="18">
        <f t="shared" si="1905"/>
        <v>2676.9</v>
      </c>
      <c r="BD725" s="18">
        <f t="shared" si="1906"/>
        <v>2676.9</v>
      </c>
      <c r="BE725" s="18">
        <f t="shared" si="1907"/>
        <v>2676.9</v>
      </c>
      <c r="BF725" s="18">
        <f t="shared" si="2033"/>
        <v>0</v>
      </c>
      <c r="BG725" s="18">
        <f t="shared" si="2033"/>
        <v>0</v>
      </c>
      <c r="BH725" s="18">
        <f t="shared" si="2033"/>
        <v>0</v>
      </c>
      <c r="BI725" s="18">
        <f t="shared" si="1899"/>
        <v>2676.9</v>
      </c>
      <c r="BJ725" s="18">
        <f t="shared" si="1900"/>
        <v>2676.9</v>
      </c>
      <c r="BK725" s="18">
        <f t="shared" si="1901"/>
        <v>2676.9</v>
      </c>
      <c r="BL725" s="18">
        <f t="shared" si="2033"/>
        <v>0</v>
      </c>
      <c r="BM725" s="18">
        <f t="shared" si="2033"/>
        <v>0</v>
      </c>
      <c r="BN725" s="18">
        <f t="shared" si="2033"/>
        <v>0</v>
      </c>
      <c r="BO725" s="18">
        <f t="shared" ref="BO725:BO788" si="2044">BI725+BL725</f>
        <v>2676.9</v>
      </c>
      <c r="BP725" s="18">
        <f t="shared" ref="BP725:BP788" si="2045">BJ725+BM725</f>
        <v>2676.9</v>
      </c>
      <c r="BQ725" s="18">
        <f t="shared" ref="BQ725:BQ788" si="2046">BK725+BN725</f>
        <v>2676.9</v>
      </c>
      <c r="BR725" s="18">
        <f t="shared" si="2033"/>
        <v>0</v>
      </c>
      <c r="BS725" s="18">
        <f t="shared" si="2033"/>
        <v>0</v>
      </c>
      <c r="BT725" s="18">
        <f t="shared" si="2033"/>
        <v>0</v>
      </c>
      <c r="BU725" s="18">
        <f t="shared" ref="BU725:BU788" si="2047">BO725+BR725</f>
        <v>2676.9</v>
      </c>
      <c r="BV725" s="18">
        <f t="shared" ref="BV725:BV788" si="2048">BP725+BS725</f>
        <v>2676.9</v>
      </c>
      <c r="BW725" s="18">
        <f t="shared" ref="BW725:BW788" si="2049">BQ725+BT725</f>
        <v>2676.9</v>
      </c>
      <c r="BX725" s="18">
        <f t="shared" si="2033"/>
        <v>-842.32</v>
      </c>
      <c r="BY725" s="18">
        <f t="shared" si="2033"/>
        <v>0</v>
      </c>
      <c r="BZ725" s="18">
        <f t="shared" si="2033"/>
        <v>0</v>
      </c>
      <c r="CA725" s="18">
        <f t="shared" si="2012"/>
        <v>1834.58</v>
      </c>
      <c r="CB725" s="18">
        <f t="shared" si="2013"/>
        <v>2676.9</v>
      </c>
      <c r="CC725" s="18">
        <f t="shared" si="2014"/>
        <v>2676.9</v>
      </c>
      <c r="CD725" s="18">
        <f t="shared" si="2033"/>
        <v>0</v>
      </c>
      <c r="CE725" s="27"/>
      <c r="CF725" s="33"/>
    </row>
    <row r="726" spans="1:84" ht="31.2" x14ac:dyDescent="0.3">
      <c r="A726" s="41" t="s">
        <v>133</v>
      </c>
      <c r="B726" s="39">
        <v>310</v>
      </c>
      <c r="C726" s="41"/>
      <c r="D726" s="41"/>
      <c r="E726" s="14" t="s">
        <v>560</v>
      </c>
      <c r="F726" s="18">
        <f t="shared" si="2031"/>
        <v>2676.9</v>
      </c>
      <c r="G726" s="18">
        <f t="shared" si="2031"/>
        <v>2676.9</v>
      </c>
      <c r="H726" s="18">
        <f t="shared" si="2031"/>
        <v>2676.9</v>
      </c>
      <c r="I726" s="18">
        <f t="shared" si="2031"/>
        <v>0</v>
      </c>
      <c r="J726" s="18">
        <f t="shared" si="2031"/>
        <v>0</v>
      </c>
      <c r="K726" s="18">
        <f t="shared" si="2031"/>
        <v>0</v>
      </c>
      <c r="L726" s="18">
        <f t="shared" si="1927"/>
        <v>2676.9</v>
      </c>
      <c r="M726" s="18">
        <f t="shared" si="1928"/>
        <v>2676.9</v>
      </c>
      <c r="N726" s="18">
        <f t="shared" si="1929"/>
        <v>2676.9</v>
      </c>
      <c r="O726" s="18">
        <f t="shared" si="2032"/>
        <v>0</v>
      </c>
      <c r="P726" s="18">
        <f t="shared" si="2032"/>
        <v>0</v>
      </c>
      <c r="Q726" s="18">
        <f t="shared" si="2032"/>
        <v>0</v>
      </c>
      <c r="R726" s="18">
        <f t="shared" si="2032"/>
        <v>0</v>
      </c>
      <c r="S726" s="18">
        <f t="shared" si="2032"/>
        <v>0</v>
      </c>
      <c r="T726" s="18">
        <f t="shared" si="1832"/>
        <v>2676.9</v>
      </c>
      <c r="U726" s="18">
        <f t="shared" si="1833"/>
        <v>2676.9</v>
      </c>
      <c r="V726" s="18">
        <f t="shared" si="1834"/>
        <v>2676.9</v>
      </c>
      <c r="W726" s="18">
        <f t="shared" si="2033"/>
        <v>0</v>
      </c>
      <c r="X726" s="18">
        <f t="shared" si="2033"/>
        <v>0</v>
      </c>
      <c r="Y726" s="18">
        <f t="shared" si="2033"/>
        <v>0</v>
      </c>
      <c r="Z726" s="18">
        <f t="shared" si="2033"/>
        <v>0</v>
      </c>
      <c r="AA726" s="18">
        <f t="shared" si="2033"/>
        <v>0</v>
      </c>
      <c r="AB726" s="18">
        <f t="shared" si="2033"/>
        <v>0</v>
      </c>
      <c r="AC726" s="18">
        <f t="shared" si="1849"/>
        <v>2676.9</v>
      </c>
      <c r="AD726" s="18">
        <f t="shared" si="1850"/>
        <v>2676.9</v>
      </c>
      <c r="AE726" s="18">
        <f t="shared" si="1851"/>
        <v>2676.9</v>
      </c>
      <c r="AF726" s="18">
        <f t="shared" si="2033"/>
        <v>0</v>
      </c>
      <c r="AG726" s="18">
        <f t="shared" si="2033"/>
        <v>0</v>
      </c>
      <c r="AH726" s="18">
        <f t="shared" si="2033"/>
        <v>0</v>
      </c>
      <c r="AI726" s="18">
        <f t="shared" si="2034"/>
        <v>2676.9</v>
      </c>
      <c r="AJ726" s="18">
        <f t="shared" si="2035"/>
        <v>2676.9</v>
      </c>
      <c r="AK726" s="18">
        <f t="shared" si="2036"/>
        <v>2676.9</v>
      </c>
      <c r="AL726" s="18">
        <f t="shared" si="2033"/>
        <v>0</v>
      </c>
      <c r="AM726" s="18">
        <f t="shared" si="2037"/>
        <v>2676.9</v>
      </c>
      <c r="AN726" s="18">
        <f t="shared" si="2033"/>
        <v>0</v>
      </c>
      <c r="AO726" s="18">
        <f t="shared" si="2033"/>
        <v>0</v>
      </c>
      <c r="AP726" s="18">
        <f t="shared" si="2033"/>
        <v>0</v>
      </c>
      <c r="AQ726" s="18">
        <f t="shared" si="2038"/>
        <v>2676.9</v>
      </c>
      <c r="AR726" s="18">
        <f t="shared" si="2039"/>
        <v>2676.9</v>
      </c>
      <c r="AS726" s="18">
        <f t="shared" si="2040"/>
        <v>2676.9</v>
      </c>
      <c r="AT726" s="18">
        <f t="shared" si="2033"/>
        <v>0</v>
      </c>
      <c r="AU726" s="18">
        <f t="shared" si="2033"/>
        <v>0</v>
      </c>
      <c r="AV726" s="18">
        <f t="shared" si="2033"/>
        <v>0</v>
      </c>
      <c r="AW726" s="18">
        <f t="shared" si="2041"/>
        <v>2676.9</v>
      </c>
      <c r="AX726" s="18">
        <f t="shared" si="2042"/>
        <v>2676.9</v>
      </c>
      <c r="AY726" s="18">
        <f t="shared" si="2043"/>
        <v>2676.9</v>
      </c>
      <c r="AZ726" s="18">
        <f t="shared" si="2033"/>
        <v>0</v>
      </c>
      <c r="BA726" s="18">
        <f t="shared" si="2033"/>
        <v>0</v>
      </c>
      <c r="BB726" s="18">
        <f t="shared" si="2033"/>
        <v>0</v>
      </c>
      <c r="BC726" s="18">
        <f t="shared" si="1905"/>
        <v>2676.9</v>
      </c>
      <c r="BD726" s="18">
        <f t="shared" si="1906"/>
        <v>2676.9</v>
      </c>
      <c r="BE726" s="18">
        <f t="shared" si="1907"/>
        <v>2676.9</v>
      </c>
      <c r="BF726" s="18">
        <f t="shared" si="2033"/>
        <v>0</v>
      </c>
      <c r="BG726" s="18">
        <f t="shared" si="2033"/>
        <v>0</v>
      </c>
      <c r="BH726" s="18">
        <f t="shared" si="2033"/>
        <v>0</v>
      </c>
      <c r="BI726" s="18">
        <f t="shared" si="1899"/>
        <v>2676.9</v>
      </c>
      <c r="BJ726" s="18">
        <f t="shared" si="1900"/>
        <v>2676.9</v>
      </c>
      <c r="BK726" s="18">
        <f t="shared" si="1901"/>
        <v>2676.9</v>
      </c>
      <c r="BL726" s="18">
        <f t="shared" si="2033"/>
        <v>0</v>
      </c>
      <c r="BM726" s="18">
        <f t="shared" si="2033"/>
        <v>0</v>
      </c>
      <c r="BN726" s="18">
        <f t="shared" si="2033"/>
        <v>0</v>
      </c>
      <c r="BO726" s="18">
        <f t="shared" si="2044"/>
        <v>2676.9</v>
      </c>
      <c r="BP726" s="18">
        <f t="shared" si="2045"/>
        <v>2676.9</v>
      </c>
      <c r="BQ726" s="18">
        <f t="shared" si="2046"/>
        <v>2676.9</v>
      </c>
      <c r="BR726" s="18">
        <f t="shared" si="2033"/>
        <v>0</v>
      </c>
      <c r="BS726" s="18">
        <f t="shared" si="2033"/>
        <v>0</v>
      </c>
      <c r="BT726" s="18">
        <f t="shared" si="2033"/>
        <v>0</v>
      </c>
      <c r="BU726" s="18">
        <f t="shared" si="2047"/>
        <v>2676.9</v>
      </c>
      <c r="BV726" s="18">
        <f t="shared" si="2048"/>
        <v>2676.9</v>
      </c>
      <c r="BW726" s="18">
        <f t="shared" si="2049"/>
        <v>2676.9</v>
      </c>
      <c r="BX726" s="18">
        <f t="shared" si="2033"/>
        <v>-842.32</v>
      </c>
      <c r="BY726" s="18">
        <f t="shared" si="2033"/>
        <v>0</v>
      </c>
      <c r="BZ726" s="18">
        <f t="shared" si="2033"/>
        <v>0</v>
      </c>
      <c r="CA726" s="18">
        <f t="shared" si="2012"/>
        <v>1834.58</v>
      </c>
      <c r="CB726" s="18">
        <f t="shared" si="2013"/>
        <v>2676.9</v>
      </c>
      <c r="CC726" s="18">
        <f t="shared" si="2014"/>
        <v>2676.9</v>
      </c>
      <c r="CD726" s="18">
        <f t="shared" si="2033"/>
        <v>0</v>
      </c>
      <c r="CE726" s="27"/>
      <c r="CF726" s="33"/>
    </row>
    <row r="727" spans="1:84" x14ac:dyDescent="0.3">
      <c r="A727" s="41" t="s">
        <v>133</v>
      </c>
      <c r="B727" s="39">
        <v>310</v>
      </c>
      <c r="C727" s="41" t="s">
        <v>59</v>
      </c>
      <c r="D727" s="41" t="s">
        <v>19</v>
      </c>
      <c r="E727" s="14" t="s">
        <v>541</v>
      </c>
      <c r="F727" s="18">
        <v>2676.9</v>
      </c>
      <c r="G727" s="18">
        <v>2676.9</v>
      </c>
      <c r="H727" s="18">
        <v>2676.9</v>
      </c>
      <c r="I727" s="18"/>
      <c r="J727" s="18"/>
      <c r="K727" s="18"/>
      <c r="L727" s="18">
        <f t="shared" si="1927"/>
        <v>2676.9</v>
      </c>
      <c r="M727" s="18">
        <f t="shared" si="1928"/>
        <v>2676.9</v>
      </c>
      <c r="N727" s="18">
        <f t="shared" si="1929"/>
        <v>2676.9</v>
      </c>
      <c r="O727" s="18"/>
      <c r="P727" s="18"/>
      <c r="Q727" s="18"/>
      <c r="R727" s="18"/>
      <c r="S727" s="18"/>
      <c r="T727" s="18">
        <f t="shared" si="1832"/>
        <v>2676.9</v>
      </c>
      <c r="U727" s="18">
        <f t="shared" si="1833"/>
        <v>2676.9</v>
      </c>
      <c r="V727" s="18">
        <f t="shared" si="1834"/>
        <v>2676.9</v>
      </c>
      <c r="W727" s="18"/>
      <c r="X727" s="18"/>
      <c r="Y727" s="18"/>
      <c r="Z727" s="18"/>
      <c r="AA727" s="18"/>
      <c r="AB727" s="18"/>
      <c r="AC727" s="18">
        <f t="shared" si="1849"/>
        <v>2676.9</v>
      </c>
      <c r="AD727" s="18">
        <f t="shared" si="1850"/>
        <v>2676.9</v>
      </c>
      <c r="AE727" s="18">
        <f t="shared" si="1851"/>
        <v>2676.9</v>
      </c>
      <c r="AF727" s="18"/>
      <c r="AG727" s="18"/>
      <c r="AH727" s="18"/>
      <c r="AI727" s="18">
        <f t="shared" si="2034"/>
        <v>2676.9</v>
      </c>
      <c r="AJ727" s="18">
        <f t="shared" si="2035"/>
        <v>2676.9</v>
      </c>
      <c r="AK727" s="18">
        <f t="shared" si="2036"/>
        <v>2676.9</v>
      </c>
      <c r="AL727" s="18"/>
      <c r="AM727" s="18">
        <f t="shared" si="2037"/>
        <v>2676.9</v>
      </c>
      <c r="AN727" s="18"/>
      <c r="AO727" s="18"/>
      <c r="AP727" s="18"/>
      <c r="AQ727" s="18">
        <f t="shared" si="2038"/>
        <v>2676.9</v>
      </c>
      <c r="AR727" s="18">
        <f t="shared" si="2039"/>
        <v>2676.9</v>
      </c>
      <c r="AS727" s="18">
        <f t="shared" si="2040"/>
        <v>2676.9</v>
      </c>
      <c r="AT727" s="18"/>
      <c r="AU727" s="18"/>
      <c r="AV727" s="18"/>
      <c r="AW727" s="18">
        <f t="shared" si="2041"/>
        <v>2676.9</v>
      </c>
      <c r="AX727" s="18">
        <f t="shared" si="2042"/>
        <v>2676.9</v>
      </c>
      <c r="AY727" s="18">
        <f t="shared" si="2043"/>
        <v>2676.9</v>
      </c>
      <c r="AZ727" s="18"/>
      <c r="BA727" s="18"/>
      <c r="BB727" s="18"/>
      <c r="BC727" s="18">
        <f t="shared" si="1905"/>
        <v>2676.9</v>
      </c>
      <c r="BD727" s="18">
        <f t="shared" si="1906"/>
        <v>2676.9</v>
      </c>
      <c r="BE727" s="18">
        <f t="shared" si="1907"/>
        <v>2676.9</v>
      </c>
      <c r="BF727" s="18"/>
      <c r="BG727" s="18"/>
      <c r="BH727" s="18"/>
      <c r="BI727" s="18">
        <f t="shared" si="1899"/>
        <v>2676.9</v>
      </c>
      <c r="BJ727" s="18">
        <f t="shared" si="1900"/>
        <v>2676.9</v>
      </c>
      <c r="BK727" s="18">
        <f t="shared" si="1901"/>
        <v>2676.9</v>
      </c>
      <c r="BL727" s="18"/>
      <c r="BM727" s="18"/>
      <c r="BN727" s="18"/>
      <c r="BO727" s="18">
        <f t="shared" si="2044"/>
        <v>2676.9</v>
      </c>
      <c r="BP727" s="18">
        <f t="shared" si="2045"/>
        <v>2676.9</v>
      </c>
      <c r="BQ727" s="18">
        <f t="shared" si="2046"/>
        <v>2676.9</v>
      </c>
      <c r="BR727" s="18"/>
      <c r="BS727" s="18"/>
      <c r="BT727" s="18"/>
      <c r="BU727" s="18">
        <f t="shared" si="2047"/>
        <v>2676.9</v>
      </c>
      <c r="BV727" s="18">
        <f t="shared" si="2048"/>
        <v>2676.9</v>
      </c>
      <c r="BW727" s="18">
        <f t="shared" si="2049"/>
        <v>2676.9</v>
      </c>
      <c r="BX727" s="18">
        <f>-149.524-692.796</f>
        <v>-842.32</v>
      </c>
      <c r="BY727" s="18"/>
      <c r="BZ727" s="18"/>
      <c r="CA727" s="18">
        <f t="shared" si="2012"/>
        <v>1834.58</v>
      </c>
      <c r="CB727" s="18">
        <f t="shared" si="2013"/>
        <v>2676.9</v>
      </c>
      <c r="CC727" s="18">
        <f t="shared" si="2014"/>
        <v>2676.9</v>
      </c>
      <c r="CD727" s="18"/>
      <c r="CE727" s="27"/>
      <c r="CF727" s="33"/>
    </row>
    <row r="728" spans="1:84" x14ac:dyDescent="0.3">
      <c r="A728" s="41" t="s">
        <v>134</v>
      </c>
      <c r="B728" s="39"/>
      <c r="C728" s="41"/>
      <c r="D728" s="41"/>
      <c r="E728" s="14" t="s">
        <v>648</v>
      </c>
      <c r="F728" s="18">
        <f t="shared" ref="F728:K730" si="2050">F729</f>
        <v>8048.6</v>
      </c>
      <c r="G728" s="18">
        <f t="shared" si="2050"/>
        <v>8048.6</v>
      </c>
      <c r="H728" s="18">
        <f t="shared" si="2050"/>
        <v>8048.6</v>
      </c>
      <c r="I728" s="18">
        <f t="shared" si="2050"/>
        <v>0</v>
      </c>
      <c r="J728" s="18">
        <f t="shared" si="2050"/>
        <v>0</v>
      </c>
      <c r="K728" s="18">
        <f t="shared" si="2050"/>
        <v>0</v>
      </c>
      <c r="L728" s="18">
        <f t="shared" si="1927"/>
        <v>8048.6</v>
      </c>
      <c r="M728" s="18">
        <f t="shared" si="1928"/>
        <v>8048.6</v>
      </c>
      <c r="N728" s="18">
        <f t="shared" si="1929"/>
        <v>8048.6</v>
      </c>
      <c r="O728" s="18">
        <f t="shared" ref="O728:S730" si="2051">O729</f>
        <v>0</v>
      </c>
      <c r="P728" s="18">
        <f t="shared" si="2051"/>
        <v>0</v>
      </c>
      <c r="Q728" s="18">
        <f t="shared" si="2051"/>
        <v>0</v>
      </c>
      <c r="R728" s="18">
        <f t="shared" si="2051"/>
        <v>0</v>
      </c>
      <c r="S728" s="18">
        <f t="shared" si="2051"/>
        <v>0</v>
      </c>
      <c r="T728" s="18">
        <f t="shared" ref="T728:T791" si="2052">L728+O728+R728</f>
        <v>8048.6</v>
      </c>
      <c r="U728" s="18">
        <f t="shared" ref="U728:U791" si="2053">M728+P728+S728</f>
        <v>8048.6</v>
      </c>
      <c r="V728" s="18">
        <f t="shared" ref="V728:V791" si="2054">N728+Q728</f>
        <v>8048.6</v>
      </c>
      <c r="W728" s="18">
        <f t="shared" ref="W728:CD730" si="2055">W729</f>
        <v>0</v>
      </c>
      <c r="X728" s="18">
        <f t="shared" si="2055"/>
        <v>0</v>
      </c>
      <c r="Y728" s="18">
        <f t="shared" si="2055"/>
        <v>0</v>
      </c>
      <c r="Z728" s="18">
        <f t="shared" si="2055"/>
        <v>0</v>
      </c>
      <c r="AA728" s="18">
        <f t="shared" si="2055"/>
        <v>0</v>
      </c>
      <c r="AB728" s="18">
        <f t="shared" si="2055"/>
        <v>0</v>
      </c>
      <c r="AC728" s="18">
        <f t="shared" si="1849"/>
        <v>8048.6</v>
      </c>
      <c r="AD728" s="18">
        <f t="shared" si="1850"/>
        <v>8048.6</v>
      </c>
      <c r="AE728" s="18">
        <f t="shared" si="1851"/>
        <v>8048.6</v>
      </c>
      <c r="AF728" s="18">
        <f t="shared" si="2055"/>
        <v>0</v>
      </c>
      <c r="AG728" s="18">
        <f t="shared" si="2055"/>
        <v>0</v>
      </c>
      <c r="AH728" s="18">
        <f t="shared" si="2055"/>
        <v>0</v>
      </c>
      <c r="AI728" s="18">
        <f t="shared" si="2034"/>
        <v>8048.6</v>
      </c>
      <c r="AJ728" s="18">
        <f t="shared" si="2035"/>
        <v>8048.6</v>
      </c>
      <c r="AK728" s="18">
        <f t="shared" si="2036"/>
        <v>8048.6</v>
      </c>
      <c r="AL728" s="18">
        <f t="shared" si="2055"/>
        <v>0</v>
      </c>
      <c r="AM728" s="18">
        <f t="shared" si="2037"/>
        <v>8048.6</v>
      </c>
      <c r="AN728" s="18">
        <f t="shared" si="2055"/>
        <v>-2.5430000000000001</v>
      </c>
      <c r="AO728" s="18">
        <f t="shared" si="2055"/>
        <v>0</v>
      </c>
      <c r="AP728" s="18">
        <f t="shared" si="2055"/>
        <v>0</v>
      </c>
      <c r="AQ728" s="18">
        <f t="shared" si="2038"/>
        <v>8046.0570000000007</v>
      </c>
      <c r="AR728" s="18">
        <f t="shared" si="2039"/>
        <v>8048.6</v>
      </c>
      <c r="AS728" s="18">
        <f t="shared" si="2040"/>
        <v>8048.6</v>
      </c>
      <c r="AT728" s="18">
        <f t="shared" si="2055"/>
        <v>0</v>
      </c>
      <c r="AU728" s="18">
        <f t="shared" si="2055"/>
        <v>0</v>
      </c>
      <c r="AV728" s="18">
        <f t="shared" si="2055"/>
        <v>0</v>
      </c>
      <c r="AW728" s="18">
        <f t="shared" si="2041"/>
        <v>8046.0570000000007</v>
      </c>
      <c r="AX728" s="18">
        <f t="shared" si="2042"/>
        <v>8048.6</v>
      </c>
      <c r="AY728" s="18">
        <f t="shared" si="2043"/>
        <v>8048.6</v>
      </c>
      <c r="AZ728" s="18">
        <f t="shared" si="2055"/>
        <v>-1.077</v>
      </c>
      <c r="BA728" s="18">
        <f t="shared" si="2055"/>
        <v>0</v>
      </c>
      <c r="BB728" s="18">
        <f t="shared" si="2055"/>
        <v>0</v>
      </c>
      <c r="BC728" s="18">
        <f t="shared" si="1905"/>
        <v>8044.9800000000005</v>
      </c>
      <c r="BD728" s="18">
        <f t="shared" si="1906"/>
        <v>8048.6</v>
      </c>
      <c r="BE728" s="18">
        <f t="shared" si="1907"/>
        <v>8048.6</v>
      </c>
      <c r="BF728" s="18">
        <f t="shared" si="2055"/>
        <v>0</v>
      </c>
      <c r="BG728" s="18">
        <f t="shared" si="2055"/>
        <v>0</v>
      </c>
      <c r="BH728" s="18">
        <f t="shared" si="2055"/>
        <v>0</v>
      </c>
      <c r="BI728" s="18">
        <f t="shared" si="1899"/>
        <v>8044.9800000000005</v>
      </c>
      <c r="BJ728" s="18">
        <f t="shared" si="1900"/>
        <v>8048.6</v>
      </c>
      <c r="BK728" s="18">
        <f t="shared" si="1901"/>
        <v>8048.6</v>
      </c>
      <c r="BL728" s="18">
        <f t="shared" si="2055"/>
        <v>0</v>
      </c>
      <c r="BM728" s="18">
        <f t="shared" si="2055"/>
        <v>0</v>
      </c>
      <c r="BN728" s="18">
        <f t="shared" si="2055"/>
        <v>0</v>
      </c>
      <c r="BO728" s="18">
        <f t="shared" si="2044"/>
        <v>8044.9800000000005</v>
      </c>
      <c r="BP728" s="18">
        <f t="shared" si="2045"/>
        <v>8048.6</v>
      </c>
      <c r="BQ728" s="18">
        <f t="shared" si="2046"/>
        <v>8048.6</v>
      </c>
      <c r="BR728" s="18">
        <f t="shared" si="2055"/>
        <v>0</v>
      </c>
      <c r="BS728" s="18">
        <f t="shared" si="2055"/>
        <v>0</v>
      </c>
      <c r="BT728" s="18">
        <f t="shared" si="2055"/>
        <v>0</v>
      </c>
      <c r="BU728" s="18">
        <f t="shared" si="2047"/>
        <v>8044.9800000000005</v>
      </c>
      <c r="BV728" s="18">
        <f t="shared" si="2048"/>
        <v>8048.6</v>
      </c>
      <c r="BW728" s="18">
        <f t="shared" si="2049"/>
        <v>8048.6</v>
      </c>
      <c r="BX728" s="18">
        <f t="shared" si="2055"/>
        <v>502.48500000000001</v>
      </c>
      <c r="BY728" s="18">
        <f t="shared" si="2055"/>
        <v>0</v>
      </c>
      <c r="BZ728" s="18">
        <f t="shared" si="2055"/>
        <v>0</v>
      </c>
      <c r="CA728" s="18">
        <f t="shared" si="2012"/>
        <v>8547.4650000000001</v>
      </c>
      <c r="CB728" s="18">
        <f t="shared" si="2013"/>
        <v>8048.6</v>
      </c>
      <c r="CC728" s="18">
        <f t="shared" si="2014"/>
        <v>8048.6</v>
      </c>
      <c r="CD728" s="18">
        <f t="shared" si="2055"/>
        <v>0</v>
      </c>
      <c r="CE728" s="27"/>
      <c r="CF728" s="33"/>
    </row>
    <row r="729" spans="1:84" ht="31.2" x14ac:dyDescent="0.3">
      <c r="A729" s="41" t="s">
        <v>134</v>
      </c>
      <c r="B729" s="39">
        <v>300</v>
      </c>
      <c r="C729" s="41"/>
      <c r="D729" s="41"/>
      <c r="E729" s="14" t="s">
        <v>552</v>
      </c>
      <c r="F729" s="18">
        <f t="shared" si="2050"/>
        <v>8048.6</v>
      </c>
      <c r="G729" s="18">
        <f t="shared" si="2050"/>
        <v>8048.6</v>
      </c>
      <c r="H729" s="18">
        <f t="shared" si="2050"/>
        <v>8048.6</v>
      </c>
      <c r="I729" s="18">
        <f t="shared" si="2050"/>
        <v>0</v>
      </c>
      <c r="J729" s="18">
        <f t="shared" si="2050"/>
        <v>0</v>
      </c>
      <c r="K729" s="18">
        <f t="shared" si="2050"/>
        <v>0</v>
      </c>
      <c r="L729" s="18">
        <f t="shared" si="1927"/>
        <v>8048.6</v>
      </c>
      <c r="M729" s="18">
        <f t="shared" si="1928"/>
        <v>8048.6</v>
      </c>
      <c r="N729" s="18">
        <f t="shared" si="1929"/>
        <v>8048.6</v>
      </c>
      <c r="O729" s="18">
        <f t="shared" si="2051"/>
        <v>0</v>
      </c>
      <c r="P729" s="18">
        <f t="shared" si="2051"/>
        <v>0</v>
      </c>
      <c r="Q729" s="18">
        <f t="shared" si="2051"/>
        <v>0</v>
      </c>
      <c r="R729" s="18">
        <f t="shared" si="2051"/>
        <v>0</v>
      </c>
      <c r="S729" s="18">
        <f t="shared" si="2051"/>
        <v>0</v>
      </c>
      <c r="T729" s="18">
        <f t="shared" si="2052"/>
        <v>8048.6</v>
      </c>
      <c r="U729" s="18">
        <f t="shared" si="2053"/>
        <v>8048.6</v>
      </c>
      <c r="V729" s="18">
        <f t="shared" si="2054"/>
        <v>8048.6</v>
      </c>
      <c r="W729" s="18">
        <f t="shared" si="2055"/>
        <v>0</v>
      </c>
      <c r="X729" s="18">
        <f t="shared" si="2055"/>
        <v>0</v>
      </c>
      <c r="Y729" s="18">
        <f t="shared" si="2055"/>
        <v>0</v>
      </c>
      <c r="Z729" s="18">
        <f t="shared" si="2055"/>
        <v>0</v>
      </c>
      <c r="AA729" s="18">
        <f t="shared" si="2055"/>
        <v>0</v>
      </c>
      <c r="AB729" s="18">
        <f t="shared" si="2055"/>
        <v>0</v>
      </c>
      <c r="AC729" s="18">
        <f t="shared" si="1849"/>
        <v>8048.6</v>
      </c>
      <c r="AD729" s="18">
        <f t="shared" si="1850"/>
        <v>8048.6</v>
      </c>
      <c r="AE729" s="18">
        <f t="shared" si="1851"/>
        <v>8048.6</v>
      </c>
      <c r="AF729" s="18">
        <f t="shared" si="2055"/>
        <v>0</v>
      </c>
      <c r="AG729" s="18">
        <f t="shared" si="2055"/>
        <v>0</v>
      </c>
      <c r="AH729" s="18">
        <f t="shared" si="2055"/>
        <v>0</v>
      </c>
      <c r="AI729" s="18">
        <f t="shared" si="2034"/>
        <v>8048.6</v>
      </c>
      <c r="AJ729" s="18">
        <f t="shared" si="2035"/>
        <v>8048.6</v>
      </c>
      <c r="AK729" s="18">
        <f t="shared" si="2036"/>
        <v>8048.6</v>
      </c>
      <c r="AL729" s="18">
        <f t="shared" si="2055"/>
        <v>0</v>
      </c>
      <c r="AM729" s="18">
        <f t="shared" si="2037"/>
        <v>8048.6</v>
      </c>
      <c r="AN729" s="18">
        <f t="shared" si="2055"/>
        <v>-2.5430000000000001</v>
      </c>
      <c r="AO729" s="18">
        <f t="shared" si="2055"/>
        <v>0</v>
      </c>
      <c r="AP729" s="18">
        <f t="shared" si="2055"/>
        <v>0</v>
      </c>
      <c r="AQ729" s="18">
        <f t="shared" si="2038"/>
        <v>8046.0570000000007</v>
      </c>
      <c r="AR729" s="18">
        <f t="shared" si="2039"/>
        <v>8048.6</v>
      </c>
      <c r="AS729" s="18">
        <f t="shared" si="2040"/>
        <v>8048.6</v>
      </c>
      <c r="AT729" s="18">
        <f t="shared" si="2055"/>
        <v>0</v>
      </c>
      <c r="AU729" s="18">
        <f t="shared" si="2055"/>
        <v>0</v>
      </c>
      <c r="AV729" s="18">
        <f t="shared" si="2055"/>
        <v>0</v>
      </c>
      <c r="AW729" s="18">
        <f t="shared" si="2041"/>
        <v>8046.0570000000007</v>
      </c>
      <c r="AX729" s="18">
        <f t="shared" si="2042"/>
        <v>8048.6</v>
      </c>
      <c r="AY729" s="18">
        <f t="shared" si="2043"/>
        <v>8048.6</v>
      </c>
      <c r="AZ729" s="18">
        <f t="shared" si="2055"/>
        <v>-1.077</v>
      </c>
      <c r="BA729" s="18">
        <f t="shared" si="2055"/>
        <v>0</v>
      </c>
      <c r="BB729" s="18">
        <f t="shared" si="2055"/>
        <v>0</v>
      </c>
      <c r="BC729" s="18">
        <f t="shared" si="1905"/>
        <v>8044.9800000000005</v>
      </c>
      <c r="BD729" s="18">
        <f t="shared" si="1906"/>
        <v>8048.6</v>
      </c>
      <c r="BE729" s="18">
        <f t="shared" si="1907"/>
        <v>8048.6</v>
      </c>
      <c r="BF729" s="18">
        <f t="shared" si="2055"/>
        <v>0</v>
      </c>
      <c r="BG729" s="18">
        <f t="shared" si="2055"/>
        <v>0</v>
      </c>
      <c r="BH729" s="18">
        <f t="shared" si="2055"/>
        <v>0</v>
      </c>
      <c r="BI729" s="18">
        <f t="shared" si="1899"/>
        <v>8044.9800000000005</v>
      </c>
      <c r="BJ729" s="18">
        <f t="shared" si="1900"/>
        <v>8048.6</v>
      </c>
      <c r="BK729" s="18">
        <f t="shared" si="1901"/>
        <v>8048.6</v>
      </c>
      <c r="BL729" s="18">
        <f t="shared" si="2055"/>
        <v>0</v>
      </c>
      <c r="BM729" s="18">
        <f t="shared" si="2055"/>
        <v>0</v>
      </c>
      <c r="BN729" s="18">
        <f t="shared" si="2055"/>
        <v>0</v>
      </c>
      <c r="BO729" s="18">
        <f t="shared" si="2044"/>
        <v>8044.9800000000005</v>
      </c>
      <c r="BP729" s="18">
        <f t="shared" si="2045"/>
        <v>8048.6</v>
      </c>
      <c r="BQ729" s="18">
        <f t="shared" si="2046"/>
        <v>8048.6</v>
      </c>
      <c r="BR729" s="18">
        <f t="shared" si="2055"/>
        <v>0</v>
      </c>
      <c r="BS729" s="18">
        <f t="shared" si="2055"/>
        <v>0</v>
      </c>
      <c r="BT729" s="18">
        <f t="shared" si="2055"/>
        <v>0</v>
      </c>
      <c r="BU729" s="18">
        <f t="shared" si="2047"/>
        <v>8044.9800000000005</v>
      </c>
      <c r="BV729" s="18">
        <f t="shared" si="2048"/>
        <v>8048.6</v>
      </c>
      <c r="BW729" s="18">
        <f t="shared" si="2049"/>
        <v>8048.6</v>
      </c>
      <c r="BX729" s="18">
        <f t="shared" si="2055"/>
        <v>502.48500000000001</v>
      </c>
      <c r="BY729" s="18">
        <f t="shared" si="2055"/>
        <v>0</v>
      </c>
      <c r="BZ729" s="18">
        <f t="shared" si="2055"/>
        <v>0</v>
      </c>
      <c r="CA729" s="18">
        <f t="shared" si="2012"/>
        <v>8547.4650000000001</v>
      </c>
      <c r="CB729" s="18">
        <f t="shared" si="2013"/>
        <v>8048.6</v>
      </c>
      <c r="CC729" s="18">
        <f t="shared" si="2014"/>
        <v>8048.6</v>
      </c>
      <c r="CD729" s="18">
        <f t="shared" si="2055"/>
        <v>0</v>
      </c>
      <c r="CE729" s="27"/>
      <c r="CF729" s="33"/>
    </row>
    <row r="730" spans="1:84" ht="31.2" x14ac:dyDescent="0.3">
      <c r="A730" s="41" t="s">
        <v>134</v>
      </c>
      <c r="B730" s="39">
        <v>320</v>
      </c>
      <c r="C730" s="41"/>
      <c r="D730" s="41"/>
      <c r="E730" s="14" t="s">
        <v>561</v>
      </c>
      <c r="F730" s="18">
        <f t="shared" si="2050"/>
        <v>8048.6</v>
      </c>
      <c r="G730" s="18">
        <f t="shared" si="2050"/>
        <v>8048.6</v>
      </c>
      <c r="H730" s="18">
        <f t="shared" si="2050"/>
        <v>8048.6</v>
      </c>
      <c r="I730" s="18">
        <f t="shared" si="2050"/>
        <v>0</v>
      </c>
      <c r="J730" s="18">
        <f t="shared" si="2050"/>
        <v>0</v>
      </c>
      <c r="K730" s="18">
        <f t="shared" si="2050"/>
        <v>0</v>
      </c>
      <c r="L730" s="18">
        <f t="shared" si="1927"/>
        <v>8048.6</v>
      </c>
      <c r="M730" s="18">
        <f t="shared" si="1928"/>
        <v>8048.6</v>
      </c>
      <c r="N730" s="18">
        <f t="shared" si="1929"/>
        <v>8048.6</v>
      </c>
      <c r="O730" s="18">
        <f t="shared" si="2051"/>
        <v>0</v>
      </c>
      <c r="P730" s="18">
        <f t="shared" si="2051"/>
        <v>0</v>
      </c>
      <c r="Q730" s="18">
        <f t="shared" si="2051"/>
        <v>0</v>
      </c>
      <c r="R730" s="18">
        <f t="shared" si="2051"/>
        <v>0</v>
      </c>
      <c r="S730" s="18">
        <f t="shared" si="2051"/>
        <v>0</v>
      </c>
      <c r="T730" s="18">
        <f t="shared" si="2052"/>
        <v>8048.6</v>
      </c>
      <c r="U730" s="18">
        <f t="shared" si="2053"/>
        <v>8048.6</v>
      </c>
      <c r="V730" s="18">
        <f t="shared" si="2054"/>
        <v>8048.6</v>
      </c>
      <c r="W730" s="18">
        <f t="shared" si="2055"/>
        <v>0</v>
      </c>
      <c r="X730" s="18">
        <f t="shared" si="2055"/>
        <v>0</v>
      </c>
      <c r="Y730" s="18">
        <f t="shared" si="2055"/>
        <v>0</v>
      </c>
      <c r="Z730" s="18">
        <f t="shared" si="2055"/>
        <v>0</v>
      </c>
      <c r="AA730" s="18">
        <f t="shared" si="2055"/>
        <v>0</v>
      </c>
      <c r="AB730" s="18">
        <f t="shared" si="2055"/>
        <v>0</v>
      </c>
      <c r="AC730" s="18">
        <f t="shared" ref="AC730:AC793" si="2056">T730+W730+Z730</f>
        <v>8048.6</v>
      </c>
      <c r="AD730" s="18">
        <f t="shared" ref="AD730:AD793" si="2057">U730+X730+AA730</f>
        <v>8048.6</v>
      </c>
      <c r="AE730" s="18">
        <f t="shared" ref="AE730:AE793" si="2058">V730+Y730+AB730</f>
        <v>8048.6</v>
      </c>
      <c r="AF730" s="18">
        <f t="shared" si="2055"/>
        <v>0</v>
      </c>
      <c r="AG730" s="18">
        <f t="shared" si="2055"/>
        <v>0</v>
      </c>
      <c r="AH730" s="18">
        <f t="shared" si="2055"/>
        <v>0</v>
      </c>
      <c r="AI730" s="18">
        <f t="shared" si="2034"/>
        <v>8048.6</v>
      </c>
      <c r="AJ730" s="18">
        <f t="shared" si="2035"/>
        <v>8048.6</v>
      </c>
      <c r="AK730" s="18">
        <f t="shared" si="2036"/>
        <v>8048.6</v>
      </c>
      <c r="AL730" s="18">
        <f t="shared" si="2055"/>
        <v>0</v>
      </c>
      <c r="AM730" s="18">
        <f t="shared" si="2037"/>
        <v>8048.6</v>
      </c>
      <c r="AN730" s="18">
        <f t="shared" si="2055"/>
        <v>-2.5430000000000001</v>
      </c>
      <c r="AO730" s="18">
        <f t="shared" si="2055"/>
        <v>0</v>
      </c>
      <c r="AP730" s="18">
        <f t="shared" si="2055"/>
        <v>0</v>
      </c>
      <c r="AQ730" s="18">
        <f t="shared" si="2038"/>
        <v>8046.0570000000007</v>
      </c>
      <c r="AR730" s="18">
        <f t="shared" si="2039"/>
        <v>8048.6</v>
      </c>
      <c r="AS730" s="18">
        <f t="shared" si="2040"/>
        <v>8048.6</v>
      </c>
      <c r="AT730" s="18">
        <f t="shared" si="2055"/>
        <v>0</v>
      </c>
      <c r="AU730" s="18">
        <f t="shared" si="2055"/>
        <v>0</v>
      </c>
      <c r="AV730" s="18">
        <f t="shared" si="2055"/>
        <v>0</v>
      </c>
      <c r="AW730" s="18">
        <f t="shared" si="2041"/>
        <v>8046.0570000000007</v>
      </c>
      <c r="AX730" s="18">
        <f t="shared" si="2042"/>
        <v>8048.6</v>
      </c>
      <c r="AY730" s="18">
        <f t="shared" si="2043"/>
        <v>8048.6</v>
      </c>
      <c r="AZ730" s="18">
        <f t="shared" si="2055"/>
        <v>-1.077</v>
      </c>
      <c r="BA730" s="18">
        <f t="shared" si="2055"/>
        <v>0</v>
      </c>
      <c r="BB730" s="18">
        <f t="shared" si="2055"/>
        <v>0</v>
      </c>
      <c r="BC730" s="18">
        <f t="shared" si="1905"/>
        <v>8044.9800000000005</v>
      </c>
      <c r="BD730" s="18">
        <f t="shared" si="1906"/>
        <v>8048.6</v>
      </c>
      <c r="BE730" s="18">
        <f t="shared" si="1907"/>
        <v>8048.6</v>
      </c>
      <c r="BF730" s="18">
        <f t="shared" si="2055"/>
        <v>0</v>
      </c>
      <c r="BG730" s="18">
        <f t="shared" si="2055"/>
        <v>0</v>
      </c>
      <c r="BH730" s="18">
        <f t="shared" si="2055"/>
        <v>0</v>
      </c>
      <c r="BI730" s="18">
        <f t="shared" si="1899"/>
        <v>8044.9800000000005</v>
      </c>
      <c r="BJ730" s="18">
        <f t="shared" si="1900"/>
        <v>8048.6</v>
      </c>
      <c r="BK730" s="18">
        <f t="shared" si="1901"/>
        <v>8048.6</v>
      </c>
      <c r="BL730" s="18">
        <f t="shared" si="2055"/>
        <v>0</v>
      </c>
      <c r="BM730" s="18">
        <f t="shared" si="2055"/>
        <v>0</v>
      </c>
      <c r="BN730" s="18">
        <f t="shared" si="2055"/>
        <v>0</v>
      </c>
      <c r="BO730" s="18">
        <f t="shared" si="2044"/>
        <v>8044.9800000000005</v>
      </c>
      <c r="BP730" s="18">
        <f t="shared" si="2045"/>
        <v>8048.6</v>
      </c>
      <c r="BQ730" s="18">
        <f t="shared" si="2046"/>
        <v>8048.6</v>
      </c>
      <c r="BR730" s="18">
        <f t="shared" si="2055"/>
        <v>0</v>
      </c>
      <c r="BS730" s="18">
        <f t="shared" si="2055"/>
        <v>0</v>
      </c>
      <c r="BT730" s="18">
        <f t="shared" si="2055"/>
        <v>0</v>
      </c>
      <c r="BU730" s="18">
        <f t="shared" si="2047"/>
        <v>8044.9800000000005</v>
      </c>
      <c r="BV730" s="18">
        <f t="shared" si="2048"/>
        <v>8048.6</v>
      </c>
      <c r="BW730" s="18">
        <f t="shared" si="2049"/>
        <v>8048.6</v>
      </c>
      <c r="BX730" s="18">
        <f t="shared" si="2055"/>
        <v>502.48500000000001</v>
      </c>
      <c r="BY730" s="18">
        <f t="shared" si="2055"/>
        <v>0</v>
      </c>
      <c r="BZ730" s="18">
        <f t="shared" si="2055"/>
        <v>0</v>
      </c>
      <c r="CA730" s="18">
        <f t="shared" si="2012"/>
        <v>8547.4650000000001</v>
      </c>
      <c r="CB730" s="18">
        <f t="shared" si="2013"/>
        <v>8048.6</v>
      </c>
      <c r="CC730" s="18">
        <f t="shared" si="2014"/>
        <v>8048.6</v>
      </c>
      <c r="CD730" s="18">
        <f t="shared" si="2055"/>
        <v>0</v>
      </c>
      <c r="CE730" s="27"/>
      <c r="CF730" s="33"/>
    </row>
    <row r="731" spans="1:84" x14ac:dyDescent="0.3">
      <c r="A731" s="41" t="s">
        <v>134</v>
      </c>
      <c r="B731" s="39">
        <v>320</v>
      </c>
      <c r="C731" s="41" t="s">
        <v>59</v>
      </c>
      <c r="D731" s="41" t="s">
        <v>140</v>
      </c>
      <c r="E731" s="14" t="s">
        <v>543</v>
      </c>
      <c r="F731" s="18">
        <v>8048.6</v>
      </c>
      <c r="G731" s="18">
        <v>8048.6</v>
      </c>
      <c r="H731" s="18">
        <v>8048.6</v>
      </c>
      <c r="I731" s="18"/>
      <c r="J731" s="18"/>
      <c r="K731" s="18"/>
      <c r="L731" s="18">
        <f t="shared" si="1927"/>
        <v>8048.6</v>
      </c>
      <c r="M731" s="18">
        <f t="shared" si="1928"/>
        <v>8048.6</v>
      </c>
      <c r="N731" s="18">
        <f t="shared" si="1929"/>
        <v>8048.6</v>
      </c>
      <c r="O731" s="18"/>
      <c r="P731" s="18"/>
      <c r="Q731" s="18"/>
      <c r="R731" s="18"/>
      <c r="S731" s="18"/>
      <c r="T731" s="18">
        <f t="shared" si="2052"/>
        <v>8048.6</v>
      </c>
      <c r="U731" s="18">
        <f t="shared" si="2053"/>
        <v>8048.6</v>
      </c>
      <c r="V731" s="18">
        <f t="shared" si="2054"/>
        <v>8048.6</v>
      </c>
      <c r="W731" s="18"/>
      <c r="X731" s="18"/>
      <c r="Y731" s="18"/>
      <c r="Z731" s="18"/>
      <c r="AA731" s="18"/>
      <c r="AB731" s="18"/>
      <c r="AC731" s="18">
        <f t="shared" si="2056"/>
        <v>8048.6</v>
      </c>
      <c r="AD731" s="18">
        <f t="shared" si="2057"/>
        <v>8048.6</v>
      </c>
      <c r="AE731" s="18">
        <f t="shared" si="2058"/>
        <v>8048.6</v>
      </c>
      <c r="AF731" s="18"/>
      <c r="AG731" s="18"/>
      <c r="AH731" s="18"/>
      <c r="AI731" s="18">
        <f t="shared" si="2034"/>
        <v>8048.6</v>
      </c>
      <c r="AJ731" s="18">
        <f t="shared" si="2035"/>
        <v>8048.6</v>
      </c>
      <c r="AK731" s="18">
        <f t="shared" si="2036"/>
        <v>8048.6</v>
      </c>
      <c r="AL731" s="18"/>
      <c r="AM731" s="18">
        <f t="shared" si="2037"/>
        <v>8048.6</v>
      </c>
      <c r="AN731" s="18">
        <v>-2.5430000000000001</v>
      </c>
      <c r="AO731" s="18"/>
      <c r="AP731" s="18"/>
      <c r="AQ731" s="18">
        <f t="shared" si="2038"/>
        <v>8046.0570000000007</v>
      </c>
      <c r="AR731" s="18">
        <f t="shared" si="2039"/>
        <v>8048.6</v>
      </c>
      <c r="AS731" s="18">
        <f t="shared" si="2040"/>
        <v>8048.6</v>
      </c>
      <c r="AT731" s="18"/>
      <c r="AU731" s="18"/>
      <c r="AV731" s="18"/>
      <c r="AW731" s="18">
        <f t="shared" si="2041"/>
        <v>8046.0570000000007</v>
      </c>
      <c r="AX731" s="18">
        <f t="shared" si="2042"/>
        <v>8048.6</v>
      </c>
      <c r="AY731" s="18">
        <f t="shared" si="2043"/>
        <v>8048.6</v>
      </c>
      <c r="AZ731" s="18">
        <v>-1.077</v>
      </c>
      <c r="BA731" s="18"/>
      <c r="BB731" s="18"/>
      <c r="BC731" s="18">
        <f t="shared" si="1905"/>
        <v>8044.9800000000005</v>
      </c>
      <c r="BD731" s="18">
        <f t="shared" si="1906"/>
        <v>8048.6</v>
      </c>
      <c r="BE731" s="18">
        <f t="shared" si="1907"/>
        <v>8048.6</v>
      </c>
      <c r="BF731" s="18"/>
      <c r="BG731" s="18"/>
      <c r="BH731" s="18"/>
      <c r="BI731" s="18">
        <f t="shared" si="1899"/>
        <v>8044.9800000000005</v>
      </c>
      <c r="BJ731" s="18">
        <f t="shared" si="1900"/>
        <v>8048.6</v>
      </c>
      <c r="BK731" s="18">
        <f t="shared" si="1901"/>
        <v>8048.6</v>
      </c>
      <c r="BL731" s="18"/>
      <c r="BM731" s="18"/>
      <c r="BN731" s="18"/>
      <c r="BO731" s="18">
        <f t="shared" si="2044"/>
        <v>8044.9800000000005</v>
      </c>
      <c r="BP731" s="18">
        <f t="shared" si="2045"/>
        <v>8048.6</v>
      </c>
      <c r="BQ731" s="18">
        <f t="shared" si="2046"/>
        <v>8048.6</v>
      </c>
      <c r="BR731" s="18"/>
      <c r="BS731" s="18"/>
      <c r="BT731" s="18"/>
      <c r="BU731" s="18">
        <f t="shared" si="2047"/>
        <v>8044.9800000000005</v>
      </c>
      <c r="BV731" s="18">
        <f t="shared" si="2048"/>
        <v>8048.6</v>
      </c>
      <c r="BW731" s="18">
        <f t="shared" si="2049"/>
        <v>8048.6</v>
      </c>
      <c r="BX731" s="18">
        <v>502.48500000000001</v>
      </c>
      <c r="BY731" s="18"/>
      <c r="BZ731" s="18"/>
      <c r="CA731" s="18">
        <f t="shared" si="2012"/>
        <v>8547.4650000000001</v>
      </c>
      <c r="CB731" s="18">
        <f t="shared" si="2013"/>
        <v>8048.6</v>
      </c>
      <c r="CC731" s="18">
        <f t="shared" si="2014"/>
        <v>8048.6</v>
      </c>
      <c r="CD731" s="18"/>
      <c r="CE731" s="27"/>
      <c r="CF731" s="33"/>
    </row>
    <row r="732" spans="1:84" ht="62.4" x14ac:dyDescent="0.3">
      <c r="A732" s="41" t="s">
        <v>828</v>
      </c>
      <c r="B732" s="39"/>
      <c r="C732" s="41"/>
      <c r="D732" s="41"/>
      <c r="E732" s="14" t="s">
        <v>857</v>
      </c>
      <c r="F732" s="18">
        <f t="shared" ref="F732:K734" si="2059">F733</f>
        <v>50000</v>
      </c>
      <c r="G732" s="18">
        <f t="shared" si="2059"/>
        <v>50000</v>
      </c>
      <c r="H732" s="18">
        <f t="shared" si="2059"/>
        <v>50000</v>
      </c>
      <c r="I732" s="18">
        <f t="shared" si="2059"/>
        <v>30000</v>
      </c>
      <c r="J732" s="18">
        <f t="shared" si="2059"/>
        <v>0</v>
      </c>
      <c r="K732" s="18">
        <f t="shared" si="2059"/>
        <v>0</v>
      </c>
      <c r="L732" s="18">
        <f t="shared" si="1927"/>
        <v>80000</v>
      </c>
      <c r="M732" s="18">
        <f t="shared" si="1928"/>
        <v>50000</v>
      </c>
      <c r="N732" s="18">
        <f t="shared" si="1929"/>
        <v>50000</v>
      </c>
      <c r="O732" s="18">
        <f t="shared" ref="O732:S734" si="2060">O733</f>
        <v>0</v>
      </c>
      <c r="P732" s="18">
        <f t="shared" si="2060"/>
        <v>0</v>
      </c>
      <c r="Q732" s="18">
        <f t="shared" si="2060"/>
        <v>0</v>
      </c>
      <c r="R732" s="18">
        <f t="shared" si="2060"/>
        <v>0</v>
      </c>
      <c r="S732" s="18">
        <f t="shared" si="2060"/>
        <v>0</v>
      </c>
      <c r="T732" s="18">
        <f t="shared" si="2052"/>
        <v>80000</v>
      </c>
      <c r="U732" s="18">
        <f t="shared" si="2053"/>
        <v>50000</v>
      </c>
      <c r="V732" s="18">
        <f t="shared" si="2054"/>
        <v>50000</v>
      </c>
      <c r="W732" s="18">
        <f t="shared" ref="W732:CD732" si="2061">W733</f>
        <v>0</v>
      </c>
      <c r="X732" s="18">
        <f t="shared" si="2061"/>
        <v>0</v>
      </c>
      <c r="Y732" s="18">
        <f t="shared" si="2061"/>
        <v>0</v>
      </c>
      <c r="Z732" s="18">
        <f t="shared" si="2061"/>
        <v>0</v>
      </c>
      <c r="AA732" s="18">
        <f t="shared" si="2061"/>
        <v>0</v>
      </c>
      <c r="AB732" s="18">
        <f t="shared" si="2061"/>
        <v>0</v>
      </c>
      <c r="AC732" s="18">
        <f t="shared" si="2056"/>
        <v>80000</v>
      </c>
      <c r="AD732" s="18">
        <f t="shared" si="2057"/>
        <v>50000</v>
      </c>
      <c r="AE732" s="18">
        <f t="shared" si="2058"/>
        <v>50000</v>
      </c>
      <c r="AF732" s="18">
        <f t="shared" si="2061"/>
        <v>0</v>
      </c>
      <c r="AG732" s="18">
        <f t="shared" si="2061"/>
        <v>0</v>
      </c>
      <c r="AH732" s="18">
        <f t="shared" si="2061"/>
        <v>0</v>
      </c>
      <c r="AI732" s="18">
        <f t="shared" si="2034"/>
        <v>80000</v>
      </c>
      <c r="AJ732" s="18">
        <f t="shared" si="2035"/>
        <v>50000</v>
      </c>
      <c r="AK732" s="18">
        <f t="shared" si="2036"/>
        <v>50000</v>
      </c>
      <c r="AL732" s="18">
        <f t="shared" si="2061"/>
        <v>0</v>
      </c>
      <c r="AM732" s="18">
        <f t="shared" si="2037"/>
        <v>80000</v>
      </c>
      <c r="AN732" s="18">
        <f t="shared" si="2061"/>
        <v>0</v>
      </c>
      <c r="AO732" s="18">
        <f t="shared" si="2061"/>
        <v>0</v>
      </c>
      <c r="AP732" s="18">
        <f t="shared" si="2061"/>
        <v>0</v>
      </c>
      <c r="AQ732" s="18">
        <f t="shared" si="2038"/>
        <v>80000</v>
      </c>
      <c r="AR732" s="18">
        <f t="shared" si="2039"/>
        <v>50000</v>
      </c>
      <c r="AS732" s="18">
        <f t="shared" si="2040"/>
        <v>50000</v>
      </c>
      <c r="AT732" s="18">
        <f t="shared" si="2061"/>
        <v>0</v>
      </c>
      <c r="AU732" s="18">
        <f t="shared" si="2061"/>
        <v>0</v>
      </c>
      <c r="AV732" s="18">
        <f t="shared" si="2061"/>
        <v>0</v>
      </c>
      <c r="AW732" s="18">
        <f t="shared" si="2041"/>
        <v>80000</v>
      </c>
      <c r="AX732" s="18">
        <f t="shared" si="2042"/>
        <v>50000</v>
      </c>
      <c r="AY732" s="18">
        <f t="shared" si="2043"/>
        <v>50000</v>
      </c>
      <c r="AZ732" s="18">
        <f t="shared" si="2061"/>
        <v>0</v>
      </c>
      <c r="BA732" s="18">
        <f t="shared" si="2061"/>
        <v>0</v>
      </c>
      <c r="BB732" s="18">
        <f t="shared" si="2061"/>
        <v>0</v>
      </c>
      <c r="BC732" s="18">
        <f t="shared" si="1905"/>
        <v>80000</v>
      </c>
      <c r="BD732" s="18">
        <f t="shared" si="1906"/>
        <v>50000</v>
      </c>
      <c r="BE732" s="18">
        <f t="shared" si="1907"/>
        <v>50000</v>
      </c>
      <c r="BF732" s="18">
        <f t="shared" si="2061"/>
        <v>0</v>
      </c>
      <c r="BG732" s="18">
        <f t="shared" si="2061"/>
        <v>0</v>
      </c>
      <c r="BH732" s="18">
        <f t="shared" si="2061"/>
        <v>0</v>
      </c>
      <c r="BI732" s="18">
        <f t="shared" si="1899"/>
        <v>80000</v>
      </c>
      <c r="BJ732" s="18">
        <f t="shared" si="1900"/>
        <v>50000</v>
      </c>
      <c r="BK732" s="18">
        <f t="shared" si="1901"/>
        <v>50000</v>
      </c>
      <c r="BL732" s="18">
        <f t="shared" si="2061"/>
        <v>0</v>
      </c>
      <c r="BM732" s="18">
        <f t="shared" si="2061"/>
        <v>0</v>
      </c>
      <c r="BN732" s="18">
        <f t="shared" si="2061"/>
        <v>0</v>
      </c>
      <c r="BO732" s="18">
        <f t="shared" si="2044"/>
        <v>80000</v>
      </c>
      <c r="BP732" s="18">
        <f t="shared" si="2045"/>
        <v>50000</v>
      </c>
      <c r="BQ732" s="18">
        <f t="shared" si="2046"/>
        <v>50000</v>
      </c>
      <c r="BR732" s="18">
        <f t="shared" si="2061"/>
        <v>0</v>
      </c>
      <c r="BS732" s="18">
        <f t="shared" si="2061"/>
        <v>0</v>
      </c>
      <c r="BT732" s="18">
        <f t="shared" si="2061"/>
        <v>0</v>
      </c>
      <c r="BU732" s="18">
        <f t="shared" si="2047"/>
        <v>80000</v>
      </c>
      <c r="BV732" s="18">
        <f t="shared" si="2048"/>
        <v>50000</v>
      </c>
      <c r="BW732" s="18">
        <f t="shared" si="2049"/>
        <v>50000</v>
      </c>
      <c r="BX732" s="18">
        <f t="shared" si="2061"/>
        <v>-108.884</v>
      </c>
      <c r="BY732" s="18">
        <f t="shared" si="2061"/>
        <v>0</v>
      </c>
      <c r="BZ732" s="18">
        <f t="shared" si="2061"/>
        <v>0</v>
      </c>
      <c r="CA732" s="18">
        <f t="shared" si="2012"/>
        <v>79891.115999999995</v>
      </c>
      <c r="CB732" s="18">
        <f t="shared" si="2013"/>
        <v>50000</v>
      </c>
      <c r="CC732" s="18">
        <f t="shared" si="2014"/>
        <v>50000</v>
      </c>
      <c r="CD732" s="18">
        <f t="shared" si="2061"/>
        <v>0</v>
      </c>
      <c r="CE732" s="27"/>
      <c r="CF732" s="33"/>
    </row>
    <row r="733" spans="1:84" ht="31.2" x14ac:dyDescent="0.3">
      <c r="A733" s="41" t="s">
        <v>828</v>
      </c>
      <c r="B733" s="39">
        <v>300</v>
      </c>
      <c r="C733" s="41"/>
      <c r="D733" s="41"/>
      <c r="E733" s="14" t="s">
        <v>552</v>
      </c>
      <c r="F733" s="18">
        <f t="shared" si="2059"/>
        <v>50000</v>
      </c>
      <c r="G733" s="18">
        <f t="shared" si="2059"/>
        <v>50000</v>
      </c>
      <c r="H733" s="18">
        <f t="shared" si="2059"/>
        <v>50000</v>
      </c>
      <c r="I733" s="18">
        <f t="shared" si="2059"/>
        <v>30000</v>
      </c>
      <c r="J733" s="18">
        <f t="shared" si="2059"/>
        <v>0</v>
      </c>
      <c r="K733" s="18">
        <f t="shared" si="2059"/>
        <v>0</v>
      </c>
      <c r="L733" s="18">
        <f t="shared" si="1927"/>
        <v>80000</v>
      </c>
      <c r="M733" s="18">
        <f t="shared" si="1928"/>
        <v>50000</v>
      </c>
      <c r="N733" s="18">
        <f t="shared" si="1929"/>
        <v>50000</v>
      </c>
      <c r="O733" s="18">
        <f t="shared" si="2060"/>
        <v>0</v>
      </c>
      <c r="P733" s="18">
        <f t="shared" si="2060"/>
        <v>0</v>
      </c>
      <c r="Q733" s="18">
        <f t="shared" si="2060"/>
        <v>0</v>
      </c>
      <c r="R733" s="18">
        <f t="shared" si="2060"/>
        <v>0</v>
      </c>
      <c r="S733" s="18">
        <f t="shared" si="2060"/>
        <v>0</v>
      </c>
      <c r="T733" s="18">
        <f t="shared" si="2052"/>
        <v>80000</v>
      </c>
      <c r="U733" s="18">
        <f t="shared" si="2053"/>
        <v>50000</v>
      </c>
      <c r="V733" s="18">
        <f t="shared" si="2054"/>
        <v>50000</v>
      </c>
      <c r="W733" s="18">
        <f t="shared" ref="W733:CD734" si="2062">W734</f>
        <v>0</v>
      </c>
      <c r="X733" s="18">
        <f t="shared" si="2062"/>
        <v>0</v>
      </c>
      <c r="Y733" s="18">
        <f t="shared" si="2062"/>
        <v>0</v>
      </c>
      <c r="Z733" s="18">
        <f t="shared" si="2062"/>
        <v>0</v>
      </c>
      <c r="AA733" s="18">
        <f t="shared" si="2062"/>
        <v>0</v>
      </c>
      <c r="AB733" s="18">
        <f t="shared" si="2062"/>
        <v>0</v>
      </c>
      <c r="AC733" s="18">
        <f t="shared" si="2056"/>
        <v>80000</v>
      </c>
      <c r="AD733" s="18">
        <f t="shared" si="2057"/>
        <v>50000</v>
      </c>
      <c r="AE733" s="18">
        <f t="shared" si="2058"/>
        <v>50000</v>
      </c>
      <c r="AF733" s="18">
        <f t="shared" si="2062"/>
        <v>0</v>
      </c>
      <c r="AG733" s="18">
        <f t="shared" si="2062"/>
        <v>0</v>
      </c>
      <c r="AH733" s="18">
        <f t="shared" si="2062"/>
        <v>0</v>
      </c>
      <c r="AI733" s="18">
        <f t="shared" si="2034"/>
        <v>80000</v>
      </c>
      <c r="AJ733" s="18">
        <f t="shared" si="2035"/>
        <v>50000</v>
      </c>
      <c r="AK733" s="18">
        <f t="shared" si="2036"/>
        <v>50000</v>
      </c>
      <c r="AL733" s="18">
        <f t="shared" si="2062"/>
        <v>0</v>
      </c>
      <c r="AM733" s="18">
        <f t="shared" si="2037"/>
        <v>80000</v>
      </c>
      <c r="AN733" s="18">
        <f t="shared" si="2062"/>
        <v>0</v>
      </c>
      <c r="AO733" s="18">
        <f t="shared" si="2062"/>
        <v>0</v>
      </c>
      <c r="AP733" s="18">
        <f t="shared" si="2062"/>
        <v>0</v>
      </c>
      <c r="AQ733" s="18">
        <f t="shared" si="2038"/>
        <v>80000</v>
      </c>
      <c r="AR733" s="18">
        <f t="shared" si="2039"/>
        <v>50000</v>
      </c>
      <c r="AS733" s="18">
        <f t="shared" si="2040"/>
        <v>50000</v>
      </c>
      <c r="AT733" s="18">
        <f t="shared" si="2062"/>
        <v>0</v>
      </c>
      <c r="AU733" s="18">
        <f t="shared" si="2062"/>
        <v>0</v>
      </c>
      <c r="AV733" s="18">
        <f t="shared" si="2062"/>
        <v>0</v>
      </c>
      <c r="AW733" s="18">
        <f t="shared" si="2041"/>
        <v>80000</v>
      </c>
      <c r="AX733" s="18">
        <f t="shared" si="2042"/>
        <v>50000</v>
      </c>
      <c r="AY733" s="18">
        <f t="shared" si="2043"/>
        <v>50000</v>
      </c>
      <c r="AZ733" s="18">
        <f t="shared" si="2062"/>
        <v>0</v>
      </c>
      <c r="BA733" s="18">
        <f t="shared" si="2062"/>
        <v>0</v>
      </c>
      <c r="BB733" s="18">
        <f t="shared" si="2062"/>
        <v>0</v>
      </c>
      <c r="BC733" s="18">
        <f t="shared" si="1905"/>
        <v>80000</v>
      </c>
      <c r="BD733" s="18">
        <f t="shared" si="1906"/>
        <v>50000</v>
      </c>
      <c r="BE733" s="18">
        <f t="shared" si="1907"/>
        <v>50000</v>
      </c>
      <c r="BF733" s="18">
        <f t="shared" si="2062"/>
        <v>0</v>
      </c>
      <c r="BG733" s="18">
        <f t="shared" si="2062"/>
        <v>0</v>
      </c>
      <c r="BH733" s="18">
        <f t="shared" si="2062"/>
        <v>0</v>
      </c>
      <c r="BI733" s="18">
        <f t="shared" si="1899"/>
        <v>80000</v>
      </c>
      <c r="BJ733" s="18">
        <f t="shared" si="1900"/>
        <v>50000</v>
      </c>
      <c r="BK733" s="18">
        <f t="shared" si="1901"/>
        <v>50000</v>
      </c>
      <c r="BL733" s="18">
        <f t="shared" si="2062"/>
        <v>0</v>
      </c>
      <c r="BM733" s="18">
        <f t="shared" si="2062"/>
        <v>0</v>
      </c>
      <c r="BN733" s="18">
        <f t="shared" si="2062"/>
        <v>0</v>
      </c>
      <c r="BO733" s="18">
        <f t="shared" si="2044"/>
        <v>80000</v>
      </c>
      <c r="BP733" s="18">
        <f t="shared" si="2045"/>
        <v>50000</v>
      </c>
      <c r="BQ733" s="18">
        <f t="shared" si="2046"/>
        <v>50000</v>
      </c>
      <c r="BR733" s="18">
        <f t="shared" si="2062"/>
        <v>0</v>
      </c>
      <c r="BS733" s="18">
        <f t="shared" si="2062"/>
        <v>0</v>
      </c>
      <c r="BT733" s="18">
        <f t="shared" si="2062"/>
        <v>0</v>
      </c>
      <c r="BU733" s="18">
        <f t="shared" si="2047"/>
        <v>80000</v>
      </c>
      <c r="BV733" s="18">
        <f t="shared" si="2048"/>
        <v>50000</v>
      </c>
      <c r="BW733" s="18">
        <f t="shared" si="2049"/>
        <v>50000</v>
      </c>
      <c r="BX733" s="18">
        <f t="shared" si="2062"/>
        <v>-108.884</v>
      </c>
      <c r="BY733" s="18">
        <f t="shared" si="2062"/>
        <v>0</v>
      </c>
      <c r="BZ733" s="18">
        <f t="shared" si="2062"/>
        <v>0</v>
      </c>
      <c r="CA733" s="18">
        <f t="shared" si="2012"/>
        <v>79891.115999999995</v>
      </c>
      <c r="CB733" s="18">
        <f t="shared" si="2013"/>
        <v>50000</v>
      </c>
      <c r="CC733" s="18">
        <f t="shared" si="2014"/>
        <v>50000</v>
      </c>
      <c r="CD733" s="18">
        <f t="shared" si="2062"/>
        <v>0</v>
      </c>
      <c r="CE733" s="27"/>
      <c r="CF733" s="33"/>
    </row>
    <row r="734" spans="1:84" ht="31.2" x14ac:dyDescent="0.3">
      <c r="A734" s="41" t="s">
        <v>828</v>
      </c>
      <c r="B734" s="39">
        <v>310</v>
      </c>
      <c r="C734" s="41"/>
      <c r="D734" s="41"/>
      <c r="E734" s="14" t="s">
        <v>560</v>
      </c>
      <c r="F734" s="18">
        <f t="shared" si="2059"/>
        <v>50000</v>
      </c>
      <c r="G734" s="18">
        <f t="shared" si="2059"/>
        <v>50000</v>
      </c>
      <c r="H734" s="18">
        <f t="shared" si="2059"/>
        <v>50000</v>
      </c>
      <c r="I734" s="18">
        <f t="shared" si="2059"/>
        <v>30000</v>
      </c>
      <c r="J734" s="18">
        <f t="shared" si="2059"/>
        <v>0</v>
      </c>
      <c r="K734" s="18">
        <f t="shared" si="2059"/>
        <v>0</v>
      </c>
      <c r="L734" s="18">
        <f t="shared" si="1927"/>
        <v>80000</v>
      </c>
      <c r="M734" s="18">
        <f t="shared" si="1928"/>
        <v>50000</v>
      </c>
      <c r="N734" s="18">
        <f t="shared" si="1929"/>
        <v>50000</v>
      </c>
      <c r="O734" s="18">
        <f t="shared" si="2060"/>
        <v>0</v>
      </c>
      <c r="P734" s="18">
        <f t="shared" si="2060"/>
        <v>0</v>
      </c>
      <c r="Q734" s="18">
        <f t="shared" si="2060"/>
        <v>0</v>
      </c>
      <c r="R734" s="18">
        <f t="shared" si="2060"/>
        <v>0</v>
      </c>
      <c r="S734" s="18">
        <f t="shared" si="2060"/>
        <v>0</v>
      </c>
      <c r="T734" s="18">
        <f t="shared" si="2052"/>
        <v>80000</v>
      </c>
      <c r="U734" s="18">
        <f t="shared" si="2053"/>
        <v>50000</v>
      </c>
      <c r="V734" s="18">
        <f t="shared" si="2054"/>
        <v>50000</v>
      </c>
      <c r="W734" s="18">
        <f t="shared" si="2062"/>
        <v>0</v>
      </c>
      <c r="X734" s="18">
        <f t="shared" si="2062"/>
        <v>0</v>
      </c>
      <c r="Y734" s="18">
        <f t="shared" si="2062"/>
        <v>0</v>
      </c>
      <c r="Z734" s="18">
        <f t="shared" si="2062"/>
        <v>0</v>
      </c>
      <c r="AA734" s="18">
        <f t="shared" si="2062"/>
        <v>0</v>
      </c>
      <c r="AB734" s="18">
        <f t="shared" si="2062"/>
        <v>0</v>
      </c>
      <c r="AC734" s="18">
        <f t="shared" si="2056"/>
        <v>80000</v>
      </c>
      <c r="AD734" s="18">
        <f t="shared" si="2057"/>
        <v>50000</v>
      </c>
      <c r="AE734" s="18">
        <f t="shared" si="2058"/>
        <v>50000</v>
      </c>
      <c r="AF734" s="18">
        <f t="shared" si="2062"/>
        <v>0</v>
      </c>
      <c r="AG734" s="18">
        <f t="shared" si="2062"/>
        <v>0</v>
      </c>
      <c r="AH734" s="18">
        <f t="shared" si="2062"/>
        <v>0</v>
      </c>
      <c r="AI734" s="18">
        <f t="shared" si="2034"/>
        <v>80000</v>
      </c>
      <c r="AJ734" s="18">
        <f t="shared" si="2035"/>
        <v>50000</v>
      </c>
      <c r="AK734" s="18">
        <f t="shared" si="2036"/>
        <v>50000</v>
      </c>
      <c r="AL734" s="18">
        <f t="shared" si="2062"/>
        <v>0</v>
      </c>
      <c r="AM734" s="18">
        <f t="shared" si="2037"/>
        <v>80000</v>
      </c>
      <c r="AN734" s="18">
        <f t="shared" si="2062"/>
        <v>0</v>
      </c>
      <c r="AO734" s="18">
        <f t="shared" si="2062"/>
        <v>0</v>
      </c>
      <c r="AP734" s="18">
        <f t="shared" si="2062"/>
        <v>0</v>
      </c>
      <c r="AQ734" s="18">
        <f t="shared" si="2038"/>
        <v>80000</v>
      </c>
      <c r="AR734" s="18">
        <f t="shared" si="2039"/>
        <v>50000</v>
      </c>
      <c r="AS734" s="18">
        <f t="shared" si="2040"/>
        <v>50000</v>
      </c>
      <c r="AT734" s="18">
        <f t="shared" si="2062"/>
        <v>0</v>
      </c>
      <c r="AU734" s="18">
        <f t="shared" si="2062"/>
        <v>0</v>
      </c>
      <c r="AV734" s="18">
        <f t="shared" si="2062"/>
        <v>0</v>
      </c>
      <c r="AW734" s="18">
        <f t="shared" si="2041"/>
        <v>80000</v>
      </c>
      <c r="AX734" s="18">
        <f t="shared" si="2042"/>
        <v>50000</v>
      </c>
      <c r="AY734" s="18">
        <f t="shared" si="2043"/>
        <v>50000</v>
      </c>
      <c r="AZ734" s="18">
        <f t="shared" si="2062"/>
        <v>0</v>
      </c>
      <c r="BA734" s="18">
        <f t="shared" si="2062"/>
        <v>0</v>
      </c>
      <c r="BB734" s="18">
        <f t="shared" si="2062"/>
        <v>0</v>
      </c>
      <c r="BC734" s="18">
        <f t="shared" si="1905"/>
        <v>80000</v>
      </c>
      <c r="BD734" s="18">
        <f t="shared" si="1906"/>
        <v>50000</v>
      </c>
      <c r="BE734" s="18">
        <f t="shared" si="1907"/>
        <v>50000</v>
      </c>
      <c r="BF734" s="18">
        <f t="shared" si="2062"/>
        <v>0</v>
      </c>
      <c r="BG734" s="18">
        <f t="shared" si="2062"/>
        <v>0</v>
      </c>
      <c r="BH734" s="18">
        <f t="shared" si="2062"/>
        <v>0</v>
      </c>
      <c r="BI734" s="18">
        <f t="shared" si="1899"/>
        <v>80000</v>
      </c>
      <c r="BJ734" s="18">
        <f t="shared" si="1900"/>
        <v>50000</v>
      </c>
      <c r="BK734" s="18">
        <f t="shared" si="1901"/>
        <v>50000</v>
      </c>
      <c r="BL734" s="18">
        <f t="shared" si="2062"/>
        <v>0</v>
      </c>
      <c r="BM734" s="18">
        <f t="shared" si="2062"/>
        <v>0</v>
      </c>
      <c r="BN734" s="18">
        <f t="shared" si="2062"/>
        <v>0</v>
      </c>
      <c r="BO734" s="18">
        <f t="shared" si="2044"/>
        <v>80000</v>
      </c>
      <c r="BP734" s="18">
        <f t="shared" si="2045"/>
        <v>50000</v>
      </c>
      <c r="BQ734" s="18">
        <f t="shared" si="2046"/>
        <v>50000</v>
      </c>
      <c r="BR734" s="18">
        <f t="shared" si="2062"/>
        <v>0</v>
      </c>
      <c r="BS734" s="18">
        <f t="shared" si="2062"/>
        <v>0</v>
      </c>
      <c r="BT734" s="18">
        <f t="shared" si="2062"/>
        <v>0</v>
      </c>
      <c r="BU734" s="18">
        <f t="shared" si="2047"/>
        <v>80000</v>
      </c>
      <c r="BV734" s="18">
        <f t="shared" si="2048"/>
        <v>50000</v>
      </c>
      <c r="BW734" s="18">
        <f t="shared" si="2049"/>
        <v>50000</v>
      </c>
      <c r="BX734" s="18">
        <f t="shared" si="2062"/>
        <v>-108.884</v>
      </c>
      <c r="BY734" s="18">
        <f t="shared" si="2062"/>
        <v>0</v>
      </c>
      <c r="BZ734" s="18">
        <f t="shared" si="2062"/>
        <v>0</v>
      </c>
      <c r="CA734" s="18">
        <f t="shared" si="2012"/>
        <v>79891.115999999995</v>
      </c>
      <c r="CB734" s="18">
        <f t="shared" si="2013"/>
        <v>50000</v>
      </c>
      <c r="CC734" s="18">
        <f t="shared" si="2014"/>
        <v>50000</v>
      </c>
      <c r="CD734" s="18">
        <f t="shared" si="2062"/>
        <v>0</v>
      </c>
      <c r="CE734" s="27"/>
      <c r="CF734" s="33"/>
    </row>
    <row r="735" spans="1:84" x14ac:dyDescent="0.3">
      <c r="A735" s="41" t="s">
        <v>828</v>
      </c>
      <c r="B735" s="39">
        <v>310</v>
      </c>
      <c r="C735" s="41" t="s">
        <v>59</v>
      </c>
      <c r="D735" s="41" t="s">
        <v>19</v>
      </c>
      <c r="E735" s="14" t="s">
        <v>541</v>
      </c>
      <c r="F735" s="18">
        <v>50000</v>
      </c>
      <c r="G735" s="18">
        <v>50000</v>
      </c>
      <c r="H735" s="18">
        <v>50000</v>
      </c>
      <c r="I735" s="18">
        <v>30000</v>
      </c>
      <c r="J735" s="18"/>
      <c r="K735" s="18"/>
      <c r="L735" s="18">
        <f t="shared" si="1927"/>
        <v>80000</v>
      </c>
      <c r="M735" s="18">
        <f t="shared" si="1928"/>
        <v>50000</v>
      </c>
      <c r="N735" s="18">
        <f t="shared" si="1929"/>
        <v>50000</v>
      </c>
      <c r="O735" s="18"/>
      <c r="P735" s="18"/>
      <c r="Q735" s="18"/>
      <c r="R735" s="18"/>
      <c r="S735" s="18"/>
      <c r="T735" s="18">
        <f t="shared" si="2052"/>
        <v>80000</v>
      </c>
      <c r="U735" s="18">
        <f t="shared" si="2053"/>
        <v>50000</v>
      </c>
      <c r="V735" s="18">
        <f t="shared" si="2054"/>
        <v>50000</v>
      </c>
      <c r="W735" s="18"/>
      <c r="X735" s="18"/>
      <c r="Y735" s="18"/>
      <c r="Z735" s="18"/>
      <c r="AA735" s="18"/>
      <c r="AB735" s="18"/>
      <c r="AC735" s="18">
        <f t="shared" si="2056"/>
        <v>80000</v>
      </c>
      <c r="AD735" s="18">
        <f t="shared" si="2057"/>
        <v>50000</v>
      </c>
      <c r="AE735" s="18">
        <f t="shared" si="2058"/>
        <v>50000</v>
      </c>
      <c r="AF735" s="18"/>
      <c r="AG735" s="18"/>
      <c r="AH735" s="18"/>
      <c r="AI735" s="18">
        <f t="shared" si="2034"/>
        <v>80000</v>
      </c>
      <c r="AJ735" s="18">
        <f t="shared" si="2035"/>
        <v>50000</v>
      </c>
      <c r="AK735" s="18">
        <f t="shared" si="2036"/>
        <v>50000</v>
      </c>
      <c r="AL735" s="18"/>
      <c r="AM735" s="18">
        <f t="shared" si="2037"/>
        <v>80000</v>
      </c>
      <c r="AN735" s="18"/>
      <c r="AO735" s="18"/>
      <c r="AP735" s="18"/>
      <c r="AQ735" s="18">
        <f t="shared" si="2038"/>
        <v>80000</v>
      </c>
      <c r="AR735" s="18">
        <f t="shared" si="2039"/>
        <v>50000</v>
      </c>
      <c r="AS735" s="18">
        <f t="shared" si="2040"/>
        <v>50000</v>
      </c>
      <c r="AT735" s="18"/>
      <c r="AU735" s="18"/>
      <c r="AV735" s="18"/>
      <c r="AW735" s="18">
        <f t="shared" si="2041"/>
        <v>80000</v>
      </c>
      <c r="AX735" s="18">
        <f t="shared" si="2042"/>
        <v>50000</v>
      </c>
      <c r="AY735" s="18">
        <f t="shared" si="2043"/>
        <v>50000</v>
      </c>
      <c r="AZ735" s="18"/>
      <c r="BA735" s="18"/>
      <c r="BB735" s="18"/>
      <c r="BC735" s="18">
        <f t="shared" si="1905"/>
        <v>80000</v>
      </c>
      <c r="BD735" s="18">
        <f t="shared" si="1906"/>
        <v>50000</v>
      </c>
      <c r="BE735" s="18">
        <f t="shared" si="1907"/>
        <v>50000</v>
      </c>
      <c r="BF735" s="18"/>
      <c r="BG735" s="18"/>
      <c r="BH735" s="18"/>
      <c r="BI735" s="18">
        <f t="shared" si="1899"/>
        <v>80000</v>
      </c>
      <c r="BJ735" s="18">
        <f t="shared" si="1900"/>
        <v>50000</v>
      </c>
      <c r="BK735" s="18">
        <f t="shared" si="1901"/>
        <v>50000</v>
      </c>
      <c r="BL735" s="18"/>
      <c r="BM735" s="18"/>
      <c r="BN735" s="18"/>
      <c r="BO735" s="18">
        <f t="shared" si="2044"/>
        <v>80000</v>
      </c>
      <c r="BP735" s="18">
        <f t="shared" si="2045"/>
        <v>50000</v>
      </c>
      <c r="BQ735" s="18">
        <f t="shared" si="2046"/>
        <v>50000</v>
      </c>
      <c r="BR735" s="18"/>
      <c r="BS735" s="18"/>
      <c r="BT735" s="18"/>
      <c r="BU735" s="18">
        <f t="shared" si="2047"/>
        <v>80000</v>
      </c>
      <c r="BV735" s="18">
        <f t="shared" si="2048"/>
        <v>50000</v>
      </c>
      <c r="BW735" s="18">
        <f t="shared" si="2049"/>
        <v>50000</v>
      </c>
      <c r="BX735" s="18">
        <v>-108.884</v>
      </c>
      <c r="BY735" s="18"/>
      <c r="BZ735" s="18"/>
      <c r="CA735" s="18">
        <f t="shared" si="2012"/>
        <v>79891.115999999995</v>
      </c>
      <c r="CB735" s="18">
        <f t="shared" si="2013"/>
        <v>50000</v>
      </c>
      <c r="CC735" s="18">
        <f t="shared" si="2014"/>
        <v>50000</v>
      </c>
      <c r="CD735" s="18"/>
      <c r="CE735" s="27"/>
      <c r="CF735" s="33" t="s">
        <v>1435</v>
      </c>
    </row>
    <row r="736" spans="1:84" ht="46.8" x14ac:dyDescent="0.3">
      <c r="A736" s="41" t="s">
        <v>135</v>
      </c>
      <c r="B736" s="39"/>
      <c r="C736" s="41"/>
      <c r="D736" s="41"/>
      <c r="E736" s="14" t="s">
        <v>649</v>
      </c>
      <c r="F736" s="18">
        <f t="shared" ref="F736:K738" si="2063">F737</f>
        <v>4597.7</v>
      </c>
      <c r="G736" s="18">
        <f t="shared" si="2063"/>
        <v>4597.7</v>
      </c>
      <c r="H736" s="18">
        <f t="shared" si="2063"/>
        <v>4597.7</v>
      </c>
      <c r="I736" s="18">
        <f t="shared" si="2063"/>
        <v>0</v>
      </c>
      <c r="J736" s="18">
        <f t="shared" si="2063"/>
        <v>0</v>
      </c>
      <c r="K736" s="18">
        <f t="shared" si="2063"/>
        <v>0</v>
      </c>
      <c r="L736" s="18">
        <f t="shared" si="1927"/>
        <v>4597.7</v>
      </c>
      <c r="M736" s="18">
        <f t="shared" si="1928"/>
        <v>4597.7</v>
      </c>
      <c r="N736" s="18">
        <f t="shared" si="1929"/>
        <v>4597.7</v>
      </c>
      <c r="O736" s="18">
        <f t="shared" ref="O736:S738" si="2064">O737</f>
        <v>0</v>
      </c>
      <c r="P736" s="18">
        <f t="shared" si="2064"/>
        <v>0</v>
      </c>
      <c r="Q736" s="18">
        <f t="shared" si="2064"/>
        <v>0</v>
      </c>
      <c r="R736" s="18">
        <f t="shared" si="2064"/>
        <v>0</v>
      </c>
      <c r="S736" s="18">
        <f t="shared" si="2064"/>
        <v>0</v>
      </c>
      <c r="T736" s="18">
        <f t="shared" si="2052"/>
        <v>4597.7</v>
      </c>
      <c r="U736" s="18">
        <f t="shared" si="2053"/>
        <v>4597.7</v>
      </c>
      <c r="V736" s="18">
        <f t="shared" si="2054"/>
        <v>4597.7</v>
      </c>
      <c r="W736" s="18">
        <f t="shared" ref="W736:CD738" si="2065">W737</f>
        <v>0</v>
      </c>
      <c r="X736" s="18">
        <f t="shared" si="2065"/>
        <v>0</v>
      </c>
      <c r="Y736" s="18">
        <f t="shared" si="2065"/>
        <v>0</v>
      </c>
      <c r="Z736" s="18">
        <f t="shared" si="2065"/>
        <v>0</v>
      </c>
      <c r="AA736" s="18">
        <f t="shared" si="2065"/>
        <v>0</v>
      </c>
      <c r="AB736" s="18">
        <f t="shared" si="2065"/>
        <v>0</v>
      </c>
      <c r="AC736" s="18">
        <f t="shared" si="2056"/>
        <v>4597.7</v>
      </c>
      <c r="AD736" s="18">
        <f t="shared" si="2057"/>
        <v>4597.7</v>
      </c>
      <c r="AE736" s="18">
        <f t="shared" si="2058"/>
        <v>4597.7</v>
      </c>
      <c r="AF736" s="18">
        <f t="shared" si="2065"/>
        <v>0</v>
      </c>
      <c r="AG736" s="18">
        <f t="shared" si="2065"/>
        <v>0</v>
      </c>
      <c r="AH736" s="18">
        <f t="shared" si="2065"/>
        <v>0</v>
      </c>
      <c r="AI736" s="18">
        <f t="shared" si="2034"/>
        <v>4597.7</v>
      </c>
      <c r="AJ736" s="18">
        <f t="shared" si="2035"/>
        <v>4597.7</v>
      </c>
      <c r="AK736" s="18">
        <f t="shared" si="2036"/>
        <v>4597.7</v>
      </c>
      <c r="AL736" s="18">
        <f t="shared" si="2065"/>
        <v>0</v>
      </c>
      <c r="AM736" s="18">
        <f t="shared" si="2037"/>
        <v>4597.7</v>
      </c>
      <c r="AN736" s="18">
        <f t="shared" si="2065"/>
        <v>0</v>
      </c>
      <c r="AO736" s="18">
        <f t="shared" si="2065"/>
        <v>0</v>
      </c>
      <c r="AP736" s="18">
        <f t="shared" si="2065"/>
        <v>0</v>
      </c>
      <c r="AQ736" s="18">
        <f t="shared" si="2038"/>
        <v>4597.7</v>
      </c>
      <c r="AR736" s="18">
        <f t="shared" si="2039"/>
        <v>4597.7</v>
      </c>
      <c r="AS736" s="18">
        <f t="shared" si="2040"/>
        <v>4597.7</v>
      </c>
      <c r="AT736" s="18">
        <f t="shared" si="2065"/>
        <v>0</v>
      </c>
      <c r="AU736" s="18">
        <f t="shared" si="2065"/>
        <v>0</v>
      </c>
      <c r="AV736" s="18">
        <f t="shared" si="2065"/>
        <v>0</v>
      </c>
      <c r="AW736" s="18">
        <f t="shared" si="2041"/>
        <v>4597.7</v>
      </c>
      <c r="AX736" s="18">
        <f t="shared" si="2042"/>
        <v>4597.7</v>
      </c>
      <c r="AY736" s="18">
        <f t="shared" si="2043"/>
        <v>4597.7</v>
      </c>
      <c r="AZ736" s="18">
        <f t="shared" si="2065"/>
        <v>-3448.2750000000001</v>
      </c>
      <c r="BA736" s="18">
        <f t="shared" si="2065"/>
        <v>0</v>
      </c>
      <c r="BB736" s="18">
        <f t="shared" si="2065"/>
        <v>0</v>
      </c>
      <c r="BC736" s="18">
        <f t="shared" si="1905"/>
        <v>1149.4249999999997</v>
      </c>
      <c r="BD736" s="18">
        <f t="shared" si="1906"/>
        <v>4597.7</v>
      </c>
      <c r="BE736" s="18">
        <f t="shared" si="1907"/>
        <v>4597.7</v>
      </c>
      <c r="BF736" s="18">
        <f t="shared" si="2065"/>
        <v>0</v>
      </c>
      <c r="BG736" s="18">
        <f t="shared" si="2065"/>
        <v>0</v>
      </c>
      <c r="BH736" s="18">
        <f t="shared" si="2065"/>
        <v>0</v>
      </c>
      <c r="BI736" s="18">
        <f t="shared" ref="BI736:BI799" si="2066">BC736+BF736</f>
        <v>1149.4249999999997</v>
      </c>
      <c r="BJ736" s="18">
        <f t="shared" ref="BJ736:BJ799" si="2067">BD736+BG736</f>
        <v>4597.7</v>
      </c>
      <c r="BK736" s="18">
        <f t="shared" ref="BK736:BK799" si="2068">BE736+BH736</f>
        <v>4597.7</v>
      </c>
      <c r="BL736" s="18">
        <f t="shared" si="2065"/>
        <v>0</v>
      </c>
      <c r="BM736" s="18">
        <f t="shared" si="2065"/>
        <v>0</v>
      </c>
      <c r="BN736" s="18">
        <f t="shared" si="2065"/>
        <v>0</v>
      </c>
      <c r="BO736" s="18">
        <f t="shared" si="2044"/>
        <v>1149.4249999999997</v>
      </c>
      <c r="BP736" s="18">
        <f t="shared" si="2045"/>
        <v>4597.7</v>
      </c>
      <c r="BQ736" s="18">
        <f t="shared" si="2046"/>
        <v>4597.7</v>
      </c>
      <c r="BR736" s="18">
        <f t="shared" si="2065"/>
        <v>0</v>
      </c>
      <c r="BS736" s="18">
        <f t="shared" si="2065"/>
        <v>0</v>
      </c>
      <c r="BT736" s="18">
        <f t="shared" si="2065"/>
        <v>0</v>
      </c>
      <c r="BU736" s="18">
        <f t="shared" si="2047"/>
        <v>1149.4249999999997</v>
      </c>
      <c r="BV736" s="18">
        <f t="shared" si="2048"/>
        <v>4597.7</v>
      </c>
      <c r="BW736" s="18">
        <f t="shared" si="2049"/>
        <v>4597.7</v>
      </c>
      <c r="BX736" s="18">
        <f t="shared" si="2065"/>
        <v>0</v>
      </c>
      <c r="BY736" s="18">
        <f t="shared" si="2065"/>
        <v>0</v>
      </c>
      <c r="BZ736" s="18">
        <f t="shared" si="2065"/>
        <v>0</v>
      </c>
      <c r="CA736" s="18">
        <f t="shared" si="2012"/>
        <v>1149.4249999999997</v>
      </c>
      <c r="CB736" s="18">
        <f t="shared" si="2013"/>
        <v>4597.7</v>
      </c>
      <c r="CC736" s="18">
        <f t="shared" si="2014"/>
        <v>4597.7</v>
      </c>
      <c r="CD736" s="18">
        <f t="shared" si="2065"/>
        <v>0</v>
      </c>
      <c r="CE736" s="27"/>
      <c r="CF736" s="33"/>
    </row>
    <row r="737" spans="1:84" ht="31.2" x14ac:dyDescent="0.3">
      <c r="A737" s="41" t="s">
        <v>135</v>
      </c>
      <c r="B737" s="39">
        <v>300</v>
      </c>
      <c r="C737" s="41"/>
      <c r="D737" s="41"/>
      <c r="E737" s="14" t="s">
        <v>552</v>
      </c>
      <c r="F737" s="18">
        <f t="shared" si="2063"/>
        <v>4597.7</v>
      </c>
      <c r="G737" s="18">
        <f t="shared" si="2063"/>
        <v>4597.7</v>
      </c>
      <c r="H737" s="18">
        <f t="shared" si="2063"/>
        <v>4597.7</v>
      </c>
      <c r="I737" s="18">
        <f t="shared" si="2063"/>
        <v>0</v>
      </c>
      <c r="J737" s="18">
        <f t="shared" si="2063"/>
        <v>0</v>
      </c>
      <c r="K737" s="18">
        <f t="shared" si="2063"/>
        <v>0</v>
      </c>
      <c r="L737" s="18">
        <f t="shared" si="1927"/>
        <v>4597.7</v>
      </c>
      <c r="M737" s="18">
        <f t="shared" si="1928"/>
        <v>4597.7</v>
      </c>
      <c r="N737" s="18">
        <f t="shared" si="1929"/>
        <v>4597.7</v>
      </c>
      <c r="O737" s="18">
        <f t="shared" si="2064"/>
        <v>0</v>
      </c>
      <c r="P737" s="18">
        <f t="shared" si="2064"/>
        <v>0</v>
      </c>
      <c r="Q737" s="18">
        <f t="shared" si="2064"/>
        <v>0</v>
      </c>
      <c r="R737" s="18">
        <f t="shared" si="2064"/>
        <v>0</v>
      </c>
      <c r="S737" s="18">
        <f t="shared" si="2064"/>
        <v>0</v>
      </c>
      <c r="T737" s="18">
        <f t="shared" si="2052"/>
        <v>4597.7</v>
      </c>
      <c r="U737" s="18">
        <f t="shared" si="2053"/>
        <v>4597.7</v>
      </c>
      <c r="V737" s="18">
        <f t="shared" si="2054"/>
        <v>4597.7</v>
      </c>
      <c r="W737" s="18">
        <f t="shared" si="2065"/>
        <v>0</v>
      </c>
      <c r="X737" s="18">
        <f t="shared" si="2065"/>
        <v>0</v>
      </c>
      <c r="Y737" s="18">
        <f t="shared" si="2065"/>
        <v>0</v>
      </c>
      <c r="Z737" s="18">
        <f t="shared" si="2065"/>
        <v>0</v>
      </c>
      <c r="AA737" s="18">
        <f t="shared" si="2065"/>
        <v>0</v>
      </c>
      <c r="AB737" s="18">
        <f t="shared" si="2065"/>
        <v>0</v>
      </c>
      <c r="AC737" s="18">
        <f t="shared" si="2056"/>
        <v>4597.7</v>
      </c>
      <c r="AD737" s="18">
        <f t="shared" si="2057"/>
        <v>4597.7</v>
      </c>
      <c r="AE737" s="18">
        <f t="shared" si="2058"/>
        <v>4597.7</v>
      </c>
      <c r="AF737" s="18">
        <f t="shared" si="2065"/>
        <v>0</v>
      </c>
      <c r="AG737" s="18">
        <f t="shared" si="2065"/>
        <v>0</v>
      </c>
      <c r="AH737" s="18">
        <f t="shared" si="2065"/>
        <v>0</v>
      </c>
      <c r="AI737" s="18">
        <f t="shared" si="2034"/>
        <v>4597.7</v>
      </c>
      <c r="AJ737" s="18">
        <f t="shared" si="2035"/>
        <v>4597.7</v>
      </c>
      <c r="AK737" s="18">
        <f t="shared" si="2036"/>
        <v>4597.7</v>
      </c>
      <c r="AL737" s="18">
        <f t="shared" si="2065"/>
        <v>0</v>
      </c>
      <c r="AM737" s="18">
        <f t="shared" si="2037"/>
        <v>4597.7</v>
      </c>
      <c r="AN737" s="18">
        <f t="shared" si="2065"/>
        <v>0</v>
      </c>
      <c r="AO737" s="18">
        <f t="shared" si="2065"/>
        <v>0</v>
      </c>
      <c r="AP737" s="18">
        <f t="shared" si="2065"/>
        <v>0</v>
      </c>
      <c r="AQ737" s="18">
        <f t="shared" si="2038"/>
        <v>4597.7</v>
      </c>
      <c r="AR737" s="18">
        <f t="shared" si="2039"/>
        <v>4597.7</v>
      </c>
      <c r="AS737" s="18">
        <f t="shared" si="2040"/>
        <v>4597.7</v>
      </c>
      <c r="AT737" s="18">
        <f t="shared" si="2065"/>
        <v>0</v>
      </c>
      <c r="AU737" s="18">
        <f t="shared" si="2065"/>
        <v>0</v>
      </c>
      <c r="AV737" s="18">
        <f t="shared" si="2065"/>
        <v>0</v>
      </c>
      <c r="AW737" s="18">
        <f t="shared" si="2041"/>
        <v>4597.7</v>
      </c>
      <c r="AX737" s="18">
        <f t="shared" si="2042"/>
        <v>4597.7</v>
      </c>
      <c r="AY737" s="18">
        <f t="shared" si="2043"/>
        <v>4597.7</v>
      </c>
      <c r="AZ737" s="18">
        <f t="shared" si="2065"/>
        <v>-3448.2750000000001</v>
      </c>
      <c r="BA737" s="18">
        <f t="shared" si="2065"/>
        <v>0</v>
      </c>
      <c r="BB737" s="18">
        <f t="shared" si="2065"/>
        <v>0</v>
      </c>
      <c r="BC737" s="18">
        <f t="shared" ref="BC737:BC800" si="2069">AW737+AZ737</f>
        <v>1149.4249999999997</v>
      </c>
      <c r="BD737" s="18">
        <f t="shared" ref="BD737:BD800" si="2070">AX737+BA737</f>
        <v>4597.7</v>
      </c>
      <c r="BE737" s="18">
        <f t="shared" ref="BE737:BE800" si="2071">AY737+BB737</f>
        <v>4597.7</v>
      </c>
      <c r="BF737" s="18">
        <f t="shared" si="2065"/>
        <v>0</v>
      </c>
      <c r="BG737" s="18">
        <f t="shared" si="2065"/>
        <v>0</v>
      </c>
      <c r="BH737" s="18">
        <f t="shared" si="2065"/>
        <v>0</v>
      </c>
      <c r="BI737" s="18">
        <f t="shared" si="2066"/>
        <v>1149.4249999999997</v>
      </c>
      <c r="BJ737" s="18">
        <f t="shared" si="2067"/>
        <v>4597.7</v>
      </c>
      <c r="BK737" s="18">
        <f t="shared" si="2068"/>
        <v>4597.7</v>
      </c>
      <c r="BL737" s="18">
        <f t="shared" si="2065"/>
        <v>0</v>
      </c>
      <c r="BM737" s="18">
        <f t="shared" si="2065"/>
        <v>0</v>
      </c>
      <c r="BN737" s="18">
        <f t="shared" si="2065"/>
        <v>0</v>
      </c>
      <c r="BO737" s="18">
        <f t="shared" si="2044"/>
        <v>1149.4249999999997</v>
      </c>
      <c r="BP737" s="18">
        <f t="shared" si="2045"/>
        <v>4597.7</v>
      </c>
      <c r="BQ737" s="18">
        <f t="shared" si="2046"/>
        <v>4597.7</v>
      </c>
      <c r="BR737" s="18">
        <f t="shared" si="2065"/>
        <v>0</v>
      </c>
      <c r="BS737" s="18">
        <f t="shared" si="2065"/>
        <v>0</v>
      </c>
      <c r="BT737" s="18">
        <f t="shared" si="2065"/>
        <v>0</v>
      </c>
      <c r="BU737" s="18">
        <f t="shared" si="2047"/>
        <v>1149.4249999999997</v>
      </c>
      <c r="BV737" s="18">
        <f t="shared" si="2048"/>
        <v>4597.7</v>
      </c>
      <c r="BW737" s="18">
        <f t="shared" si="2049"/>
        <v>4597.7</v>
      </c>
      <c r="BX737" s="18">
        <f t="shared" si="2065"/>
        <v>0</v>
      </c>
      <c r="BY737" s="18">
        <f t="shared" si="2065"/>
        <v>0</v>
      </c>
      <c r="BZ737" s="18">
        <f t="shared" si="2065"/>
        <v>0</v>
      </c>
      <c r="CA737" s="18">
        <f t="shared" si="2012"/>
        <v>1149.4249999999997</v>
      </c>
      <c r="CB737" s="18">
        <f t="shared" si="2013"/>
        <v>4597.7</v>
      </c>
      <c r="CC737" s="18">
        <f t="shared" si="2014"/>
        <v>4597.7</v>
      </c>
      <c r="CD737" s="18">
        <f t="shared" si="2065"/>
        <v>0</v>
      </c>
      <c r="CE737" s="27"/>
      <c r="CF737" s="33"/>
    </row>
    <row r="738" spans="1:84" ht="31.2" x14ac:dyDescent="0.3">
      <c r="A738" s="41" t="s">
        <v>135</v>
      </c>
      <c r="B738" s="39">
        <v>310</v>
      </c>
      <c r="C738" s="41"/>
      <c r="D738" s="41"/>
      <c r="E738" s="14" t="s">
        <v>560</v>
      </c>
      <c r="F738" s="18">
        <f t="shared" si="2063"/>
        <v>4597.7</v>
      </c>
      <c r="G738" s="18">
        <f t="shared" si="2063"/>
        <v>4597.7</v>
      </c>
      <c r="H738" s="18">
        <f t="shared" si="2063"/>
        <v>4597.7</v>
      </c>
      <c r="I738" s="18">
        <f t="shared" si="2063"/>
        <v>0</v>
      </c>
      <c r="J738" s="18">
        <f t="shared" si="2063"/>
        <v>0</v>
      </c>
      <c r="K738" s="18">
        <f t="shared" si="2063"/>
        <v>0</v>
      </c>
      <c r="L738" s="18">
        <f t="shared" si="1927"/>
        <v>4597.7</v>
      </c>
      <c r="M738" s="18">
        <f t="shared" si="1928"/>
        <v>4597.7</v>
      </c>
      <c r="N738" s="18">
        <f t="shared" si="1929"/>
        <v>4597.7</v>
      </c>
      <c r="O738" s="18">
        <f t="shared" si="2064"/>
        <v>0</v>
      </c>
      <c r="P738" s="18">
        <f t="shared" si="2064"/>
        <v>0</v>
      </c>
      <c r="Q738" s="18">
        <f t="shared" si="2064"/>
        <v>0</v>
      </c>
      <c r="R738" s="18">
        <f t="shared" si="2064"/>
        <v>0</v>
      </c>
      <c r="S738" s="18">
        <f t="shared" si="2064"/>
        <v>0</v>
      </c>
      <c r="T738" s="18">
        <f t="shared" si="2052"/>
        <v>4597.7</v>
      </c>
      <c r="U738" s="18">
        <f t="shared" si="2053"/>
        <v>4597.7</v>
      </c>
      <c r="V738" s="18">
        <f t="shared" si="2054"/>
        <v>4597.7</v>
      </c>
      <c r="W738" s="18">
        <f t="shared" si="2065"/>
        <v>0</v>
      </c>
      <c r="X738" s="18">
        <f t="shared" si="2065"/>
        <v>0</v>
      </c>
      <c r="Y738" s="18">
        <f t="shared" si="2065"/>
        <v>0</v>
      </c>
      <c r="Z738" s="18">
        <f t="shared" si="2065"/>
        <v>0</v>
      </c>
      <c r="AA738" s="18">
        <f t="shared" si="2065"/>
        <v>0</v>
      </c>
      <c r="AB738" s="18">
        <f t="shared" si="2065"/>
        <v>0</v>
      </c>
      <c r="AC738" s="18">
        <f t="shared" si="2056"/>
        <v>4597.7</v>
      </c>
      <c r="AD738" s="18">
        <f t="shared" si="2057"/>
        <v>4597.7</v>
      </c>
      <c r="AE738" s="18">
        <f t="shared" si="2058"/>
        <v>4597.7</v>
      </c>
      <c r="AF738" s="18">
        <f t="shared" si="2065"/>
        <v>0</v>
      </c>
      <c r="AG738" s="18">
        <f t="shared" si="2065"/>
        <v>0</v>
      </c>
      <c r="AH738" s="18">
        <f t="shared" si="2065"/>
        <v>0</v>
      </c>
      <c r="AI738" s="18">
        <f t="shared" si="2034"/>
        <v>4597.7</v>
      </c>
      <c r="AJ738" s="18">
        <f t="shared" si="2035"/>
        <v>4597.7</v>
      </c>
      <c r="AK738" s="18">
        <f t="shared" si="2036"/>
        <v>4597.7</v>
      </c>
      <c r="AL738" s="18">
        <f t="shared" si="2065"/>
        <v>0</v>
      </c>
      <c r="AM738" s="18">
        <f t="shared" si="2037"/>
        <v>4597.7</v>
      </c>
      <c r="AN738" s="18">
        <f t="shared" si="2065"/>
        <v>0</v>
      </c>
      <c r="AO738" s="18">
        <f t="shared" si="2065"/>
        <v>0</v>
      </c>
      <c r="AP738" s="18">
        <f t="shared" si="2065"/>
        <v>0</v>
      </c>
      <c r="AQ738" s="18">
        <f t="shared" si="2038"/>
        <v>4597.7</v>
      </c>
      <c r="AR738" s="18">
        <f t="shared" si="2039"/>
        <v>4597.7</v>
      </c>
      <c r="AS738" s="18">
        <f t="shared" si="2040"/>
        <v>4597.7</v>
      </c>
      <c r="AT738" s="18">
        <f t="shared" si="2065"/>
        <v>0</v>
      </c>
      <c r="AU738" s="18">
        <f t="shared" si="2065"/>
        <v>0</v>
      </c>
      <c r="AV738" s="18">
        <f t="shared" si="2065"/>
        <v>0</v>
      </c>
      <c r="AW738" s="18">
        <f t="shared" si="2041"/>
        <v>4597.7</v>
      </c>
      <c r="AX738" s="18">
        <f t="shared" si="2042"/>
        <v>4597.7</v>
      </c>
      <c r="AY738" s="18">
        <f t="shared" si="2043"/>
        <v>4597.7</v>
      </c>
      <c r="AZ738" s="18">
        <f t="shared" si="2065"/>
        <v>-3448.2750000000001</v>
      </c>
      <c r="BA738" s="18">
        <f t="shared" si="2065"/>
        <v>0</v>
      </c>
      <c r="BB738" s="18">
        <f t="shared" si="2065"/>
        <v>0</v>
      </c>
      <c r="BC738" s="18">
        <f t="shared" si="2069"/>
        <v>1149.4249999999997</v>
      </c>
      <c r="BD738" s="18">
        <f t="shared" si="2070"/>
        <v>4597.7</v>
      </c>
      <c r="BE738" s="18">
        <f t="shared" si="2071"/>
        <v>4597.7</v>
      </c>
      <c r="BF738" s="18">
        <f t="shared" si="2065"/>
        <v>0</v>
      </c>
      <c r="BG738" s="18">
        <f t="shared" si="2065"/>
        <v>0</v>
      </c>
      <c r="BH738" s="18">
        <f t="shared" si="2065"/>
        <v>0</v>
      </c>
      <c r="BI738" s="18">
        <f t="shared" si="2066"/>
        <v>1149.4249999999997</v>
      </c>
      <c r="BJ738" s="18">
        <f t="shared" si="2067"/>
        <v>4597.7</v>
      </c>
      <c r="BK738" s="18">
        <f t="shared" si="2068"/>
        <v>4597.7</v>
      </c>
      <c r="BL738" s="18">
        <f t="shared" si="2065"/>
        <v>0</v>
      </c>
      <c r="BM738" s="18">
        <f t="shared" si="2065"/>
        <v>0</v>
      </c>
      <c r="BN738" s="18">
        <f t="shared" si="2065"/>
        <v>0</v>
      </c>
      <c r="BO738" s="18">
        <f t="shared" si="2044"/>
        <v>1149.4249999999997</v>
      </c>
      <c r="BP738" s="18">
        <f t="shared" si="2045"/>
        <v>4597.7</v>
      </c>
      <c r="BQ738" s="18">
        <f t="shared" si="2046"/>
        <v>4597.7</v>
      </c>
      <c r="BR738" s="18">
        <f t="shared" si="2065"/>
        <v>0</v>
      </c>
      <c r="BS738" s="18">
        <f t="shared" si="2065"/>
        <v>0</v>
      </c>
      <c r="BT738" s="18">
        <f t="shared" si="2065"/>
        <v>0</v>
      </c>
      <c r="BU738" s="18">
        <f t="shared" si="2047"/>
        <v>1149.4249999999997</v>
      </c>
      <c r="BV738" s="18">
        <f t="shared" si="2048"/>
        <v>4597.7</v>
      </c>
      <c r="BW738" s="18">
        <f t="shared" si="2049"/>
        <v>4597.7</v>
      </c>
      <c r="BX738" s="18">
        <f t="shared" si="2065"/>
        <v>0</v>
      </c>
      <c r="BY738" s="18">
        <f t="shared" si="2065"/>
        <v>0</v>
      </c>
      <c r="BZ738" s="18">
        <f t="shared" si="2065"/>
        <v>0</v>
      </c>
      <c r="CA738" s="18">
        <f t="shared" si="2012"/>
        <v>1149.4249999999997</v>
      </c>
      <c r="CB738" s="18">
        <f t="shared" si="2013"/>
        <v>4597.7</v>
      </c>
      <c r="CC738" s="18">
        <f t="shared" si="2014"/>
        <v>4597.7</v>
      </c>
      <c r="CD738" s="18">
        <f t="shared" si="2065"/>
        <v>0</v>
      </c>
      <c r="CE738" s="27"/>
      <c r="CF738" s="33"/>
    </row>
    <row r="739" spans="1:84" x14ac:dyDescent="0.3">
      <c r="A739" s="41" t="s">
        <v>135</v>
      </c>
      <c r="B739" s="39">
        <v>310</v>
      </c>
      <c r="C739" s="41" t="s">
        <v>59</v>
      </c>
      <c r="D739" s="41" t="s">
        <v>19</v>
      </c>
      <c r="E739" s="14" t="s">
        <v>541</v>
      </c>
      <c r="F739" s="18">
        <v>4597.7</v>
      </c>
      <c r="G739" s="18">
        <v>4597.7</v>
      </c>
      <c r="H739" s="18">
        <v>4597.7</v>
      </c>
      <c r="I739" s="18"/>
      <c r="J739" s="18"/>
      <c r="K739" s="18"/>
      <c r="L739" s="18">
        <f t="shared" si="1927"/>
        <v>4597.7</v>
      </c>
      <c r="M739" s="18">
        <f t="shared" si="1928"/>
        <v>4597.7</v>
      </c>
      <c r="N739" s="18">
        <f t="shared" si="1929"/>
        <v>4597.7</v>
      </c>
      <c r="O739" s="18"/>
      <c r="P739" s="18"/>
      <c r="Q739" s="18"/>
      <c r="R739" s="18"/>
      <c r="S739" s="18"/>
      <c r="T739" s="18">
        <f t="shared" si="2052"/>
        <v>4597.7</v>
      </c>
      <c r="U739" s="18">
        <f t="shared" si="2053"/>
        <v>4597.7</v>
      </c>
      <c r="V739" s="18">
        <f t="shared" si="2054"/>
        <v>4597.7</v>
      </c>
      <c r="W739" s="18"/>
      <c r="X739" s="18"/>
      <c r="Y739" s="18"/>
      <c r="Z739" s="18"/>
      <c r="AA739" s="18"/>
      <c r="AB739" s="18"/>
      <c r="AC739" s="18">
        <f t="shared" si="2056"/>
        <v>4597.7</v>
      </c>
      <c r="AD739" s="18">
        <f t="shared" si="2057"/>
        <v>4597.7</v>
      </c>
      <c r="AE739" s="18">
        <f t="shared" si="2058"/>
        <v>4597.7</v>
      </c>
      <c r="AF739" s="18"/>
      <c r="AG739" s="18"/>
      <c r="AH739" s="18"/>
      <c r="AI739" s="18">
        <f t="shared" si="2034"/>
        <v>4597.7</v>
      </c>
      <c r="AJ739" s="18">
        <f t="shared" si="2035"/>
        <v>4597.7</v>
      </c>
      <c r="AK739" s="18">
        <f t="shared" si="2036"/>
        <v>4597.7</v>
      </c>
      <c r="AL739" s="18"/>
      <c r="AM739" s="18">
        <f t="shared" si="2037"/>
        <v>4597.7</v>
      </c>
      <c r="AN739" s="18"/>
      <c r="AO739" s="18"/>
      <c r="AP739" s="18"/>
      <c r="AQ739" s="18">
        <f t="shared" si="2038"/>
        <v>4597.7</v>
      </c>
      <c r="AR739" s="18">
        <f t="shared" si="2039"/>
        <v>4597.7</v>
      </c>
      <c r="AS739" s="18">
        <f t="shared" si="2040"/>
        <v>4597.7</v>
      </c>
      <c r="AT739" s="18"/>
      <c r="AU739" s="18"/>
      <c r="AV739" s="18"/>
      <c r="AW739" s="18">
        <f t="shared" si="2041"/>
        <v>4597.7</v>
      </c>
      <c r="AX739" s="18">
        <f t="shared" si="2042"/>
        <v>4597.7</v>
      </c>
      <c r="AY739" s="18">
        <f t="shared" si="2043"/>
        <v>4597.7</v>
      </c>
      <c r="AZ739" s="18">
        <v>-3448.2750000000001</v>
      </c>
      <c r="BA739" s="18"/>
      <c r="BB739" s="18"/>
      <c r="BC739" s="18">
        <f t="shared" si="2069"/>
        <v>1149.4249999999997</v>
      </c>
      <c r="BD739" s="18">
        <f t="shared" si="2070"/>
        <v>4597.7</v>
      </c>
      <c r="BE739" s="18">
        <f t="shared" si="2071"/>
        <v>4597.7</v>
      </c>
      <c r="BF739" s="18"/>
      <c r="BG739" s="18"/>
      <c r="BH739" s="18"/>
      <c r="BI739" s="18">
        <f t="shared" si="2066"/>
        <v>1149.4249999999997</v>
      </c>
      <c r="BJ739" s="18">
        <f t="shared" si="2067"/>
        <v>4597.7</v>
      </c>
      <c r="BK739" s="18">
        <f t="shared" si="2068"/>
        <v>4597.7</v>
      </c>
      <c r="BL739" s="18"/>
      <c r="BM739" s="18"/>
      <c r="BN739" s="18"/>
      <c r="BO739" s="18">
        <f t="shared" si="2044"/>
        <v>1149.4249999999997</v>
      </c>
      <c r="BP739" s="18">
        <f t="shared" si="2045"/>
        <v>4597.7</v>
      </c>
      <c r="BQ739" s="18">
        <f t="shared" si="2046"/>
        <v>4597.7</v>
      </c>
      <c r="BR739" s="18"/>
      <c r="BS739" s="18"/>
      <c r="BT739" s="18"/>
      <c r="BU739" s="18">
        <f t="shared" si="2047"/>
        <v>1149.4249999999997</v>
      </c>
      <c r="BV739" s="18">
        <f t="shared" si="2048"/>
        <v>4597.7</v>
      </c>
      <c r="BW739" s="18">
        <f t="shared" si="2049"/>
        <v>4597.7</v>
      </c>
      <c r="BX739" s="18"/>
      <c r="BY739" s="18"/>
      <c r="BZ739" s="18"/>
      <c r="CA739" s="18">
        <f t="shared" si="2012"/>
        <v>1149.4249999999997</v>
      </c>
      <c r="CB739" s="18">
        <f t="shared" si="2013"/>
        <v>4597.7</v>
      </c>
      <c r="CC739" s="18">
        <f t="shared" si="2014"/>
        <v>4597.7</v>
      </c>
      <c r="CD739" s="18"/>
      <c r="CE739" s="27"/>
      <c r="CF739" s="33"/>
    </row>
    <row r="740" spans="1:84" ht="46.8" x14ac:dyDescent="0.3">
      <c r="A740" s="41" t="s">
        <v>136</v>
      </c>
      <c r="B740" s="39"/>
      <c r="C740" s="41"/>
      <c r="D740" s="41"/>
      <c r="E740" s="14" t="s">
        <v>650</v>
      </c>
      <c r="F740" s="18">
        <f>F744+F741</f>
        <v>6324.7</v>
      </c>
      <c r="G740" s="18">
        <f t="shared" ref="G740:CD740" si="2072">G744+G741</f>
        <v>6324.7</v>
      </c>
      <c r="H740" s="18">
        <f t="shared" si="2072"/>
        <v>6324.7</v>
      </c>
      <c r="I740" s="18">
        <f t="shared" ref="I740:K740" si="2073">I744+I741</f>
        <v>0</v>
      </c>
      <c r="J740" s="18">
        <f t="shared" si="2073"/>
        <v>0</v>
      </c>
      <c r="K740" s="18">
        <f t="shared" si="2073"/>
        <v>0</v>
      </c>
      <c r="L740" s="18">
        <f t="shared" si="1927"/>
        <v>6324.7</v>
      </c>
      <c r="M740" s="18">
        <f t="shared" si="1928"/>
        <v>6324.7</v>
      </c>
      <c r="N740" s="18">
        <f t="shared" si="1929"/>
        <v>6324.7</v>
      </c>
      <c r="O740" s="18">
        <f t="shared" ref="O740:S740" si="2074">O744+O741</f>
        <v>0</v>
      </c>
      <c r="P740" s="18">
        <f t="shared" si="2074"/>
        <v>0</v>
      </c>
      <c r="Q740" s="18">
        <f t="shared" si="2074"/>
        <v>0</v>
      </c>
      <c r="R740" s="18">
        <f t="shared" si="2074"/>
        <v>0</v>
      </c>
      <c r="S740" s="18">
        <f t="shared" si="2074"/>
        <v>0</v>
      </c>
      <c r="T740" s="18">
        <f t="shared" si="2052"/>
        <v>6324.7</v>
      </c>
      <c r="U740" s="18">
        <f t="shared" si="2053"/>
        <v>6324.7</v>
      </c>
      <c r="V740" s="18">
        <f t="shared" si="2054"/>
        <v>6324.7</v>
      </c>
      <c r="W740" s="18">
        <f t="shared" ref="W740:AB740" si="2075">W744+W741</f>
        <v>0</v>
      </c>
      <c r="X740" s="18">
        <f t="shared" si="2075"/>
        <v>0</v>
      </c>
      <c r="Y740" s="18">
        <f t="shared" si="2075"/>
        <v>0</v>
      </c>
      <c r="Z740" s="18">
        <f t="shared" si="2075"/>
        <v>0</v>
      </c>
      <c r="AA740" s="18">
        <f t="shared" si="2075"/>
        <v>0</v>
      </c>
      <c r="AB740" s="18">
        <f t="shared" si="2075"/>
        <v>0</v>
      </c>
      <c r="AC740" s="18">
        <f t="shared" si="2056"/>
        <v>6324.7</v>
      </c>
      <c r="AD740" s="18">
        <f t="shared" si="2057"/>
        <v>6324.7</v>
      </c>
      <c r="AE740" s="18">
        <f t="shared" si="2058"/>
        <v>6324.7</v>
      </c>
      <c r="AF740" s="18">
        <f t="shared" ref="AF740:AH740" si="2076">AF744+AF741</f>
        <v>0</v>
      </c>
      <c r="AG740" s="18">
        <f t="shared" si="2076"/>
        <v>0</v>
      </c>
      <c r="AH740" s="18">
        <f t="shared" si="2076"/>
        <v>0</v>
      </c>
      <c r="AI740" s="18">
        <f t="shared" si="2034"/>
        <v>6324.7</v>
      </c>
      <c r="AJ740" s="18">
        <f t="shared" si="2035"/>
        <v>6324.7</v>
      </c>
      <c r="AK740" s="18">
        <f t="shared" si="2036"/>
        <v>6324.7</v>
      </c>
      <c r="AL740" s="18">
        <f t="shared" ref="AL740" si="2077">AL744+AL741</f>
        <v>0</v>
      </c>
      <c r="AM740" s="18">
        <f t="shared" si="2037"/>
        <v>6324.7</v>
      </c>
      <c r="AN740" s="18">
        <f t="shared" ref="AN740:AP740" si="2078">AN744+AN741</f>
        <v>0</v>
      </c>
      <c r="AO740" s="18">
        <f t="shared" si="2078"/>
        <v>0</v>
      </c>
      <c r="AP740" s="18">
        <f t="shared" si="2078"/>
        <v>0</v>
      </c>
      <c r="AQ740" s="18">
        <f t="shared" si="2038"/>
        <v>6324.7</v>
      </c>
      <c r="AR740" s="18">
        <f t="shared" si="2039"/>
        <v>6324.7</v>
      </c>
      <c r="AS740" s="18">
        <f t="shared" si="2040"/>
        <v>6324.7</v>
      </c>
      <c r="AT740" s="18">
        <f t="shared" ref="AT740:AV740" si="2079">AT744+AT741</f>
        <v>0</v>
      </c>
      <c r="AU740" s="18">
        <f t="shared" si="2079"/>
        <v>0</v>
      </c>
      <c r="AV740" s="18">
        <f t="shared" si="2079"/>
        <v>0</v>
      </c>
      <c r="AW740" s="18">
        <f t="shared" si="2041"/>
        <v>6324.7</v>
      </c>
      <c r="AX740" s="18">
        <f t="shared" si="2042"/>
        <v>6324.7</v>
      </c>
      <c r="AY740" s="18">
        <f t="shared" si="2043"/>
        <v>6324.7</v>
      </c>
      <c r="AZ740" s="18">
        <f t="shared" ref="AZ740:BB740" si="2080">AZ744+AZ741</f>
        <v>-8.8610000000000024</v>
      </c>
      <c r="BA740" s="18">
        <f t="shared" si="2080"/>
        <v>0</v>
      </c>
      <c r="BB740" s="18">
        <f t="shared" si="2080"/>
        <v>0</v>
      </c>
      <c r="BC740" s="18">
        <f t="shared" si="2069"/>
        <v>6315.8389999999999</v>
      </c>
      <c r="BD740" s="18">
        <f t="shared" si="2070"/>
        <v>6324.7</v>
      </c>
      <c r="BE740" s="18">
        <f t="shared" si="2071"/>
        <v>6324.7</v>
      </c>
      <c r="BF740" s="18">
        <f t="shared" ref="BF740:BH740" si="2081">BF744+BF741</f>
        <v>0</v>
      </c>
      <c r="BG740" s="18">
        <f t="shared" si="2081"/>
        <v>0</v>
      </c>
      <c r="BH740" s="18">
        <f t="shared" si="2081"/>
        <v>0</v>
      </c>
      <c r="BI740" s="18">
        <f t="shared" si="2066"/>
        <v>6315.8389999999999</v>
      </c>
      <c r="BJ740" s="18">
        <f t="shared" si="2067"/>
        <v>6324.7</v>
      </c>
      <c r="BK740" s="18">
        <f t="shared" si="2068"/>
        <v>6324.7</v>
      </c>
      <c r="BL740" s="18">
        <f t="shared" ref="BL740:BN740" si="2082">BL744+BL741</f>
        <v>0</v>
      </c>
      <c r="BM740" s="18">
        <f t="shared" si="2082"/>
        <v>0</v>
      </c>
      <c r="BN740" s="18">
        <f t="shared" si="2082"/>
        <v>0</v>
      </c>
      <c r="BO740" s="18">
        <f t="shared" si="2044"/>
        <v>6315.8389999999999</v>
      </c>
      <c r="BP740" s="18">
        <f t="shared" si="2045"/>
        <v>6324.7</v>
      </c>
      <c r="BQ740" s="18">
        <f t="shared" si="2046"/>
        <v>6324.7</v>
      </c>
      <c r="BR740" s="18">
        <f t="shared" ref="BR740:BT740" si="2083">BR744+BR741</f>
        <v>0</v>
      </c>
      <c r="BS740" s="18">
        <f t="shared" si="2083"/>
        <v>0</v>
      </c>
      <c r="BT740" s="18">
        <f t="shared" si="2083"/>
        <v>0</v>
      </c>
      <c r="BU740" s="18">
        <f t="shared" si="2047"/>
        <v>6315.8389999999999</v>
      </c>
      <c r="BV740" s="18">
        <f t="shared" si="2048"/>
        <v>6324.7</v>
      </c>
      <c r="BW740" s="18">
        <f t="shared" si="2049"/>
        <v>6324.7</v>
      </c>
      <c r="BX740" s="18">
        <f t="shared" ref="BX740:BZ740" si="2084">BX744+BX741</f>
        <v>0</v>
      </c>
      <c r="BY740" s="18">
        <f t="shared" si="2084"/>
        <v>0</v>
      </c>
      <c r="BZ740" s="18">
        <f t="shared" si="2084"/>
        <v>0</v>
      </c>
      <c r="CA740" s="18">
        <f t="shared" si="2012"/>
        <v>6315.8389999999999</v>
      </c>
      <c r="CB740" s="18">
        <f t="shared" si="2013"/>
        <v>6324.7</v>
      </c>
      <c r="CC740" s="18">
        <f t="shared" si="2014"/>
        <v>6324.7</v>
      </c>
      <c r="CD740" s="18">
        <f t="shared" si="2072"/>
        <v>0</v>
      </c>
      <c r="CE740" s="27"/>
      <c r="CF740" s="33"/>
    </row>
    <row r="741" spans="1:84" ht="93.6" x14ac:dyDescent="0.3">
      <c r="A741" s="41" t="s">
        <v>136</v>
      </c>
      <c r="B741" s="39">
        <v>100</v>
      </c>
      <c r="C741" s="41"/>
      <c r="D741" s="41"/>
      <c r="E741" s="14" t="s">
        <v>550</v>
      </c>
      <c r="F741" s="18">
        <f>F742</f>
        <v>64.2</v>
      </c>
      <c r="G741" s="18">
        <f t="shared" ref="G741:CD742" si="2085">G742</f>
        <v>64.2</v>
      </c>
      <c r="H741" s="18">
        <f t="shared" si="2085"/>
        <v>64.2</v>
      </c>
      <c r="I741" s="18">
        <f t="shared" si="2085"/>
        <v>0</v>
      </c>
      <c r="J741" s="18">
        <f t="shared" si="2085"/>
        <v>0</v>
      </c>
      <c r="K741" s="18">
        <f t="shared" si="2085"/>
        <v>0</v>
      </c>
      <c r="L741" s="18">
        <f t="shared" si="1927"/>
        <v>64.2</v>
      </c>
      <c r="M741" s="18">
        <f t="shared" si="1928"/>
        <v>64.2</v>
      </c>
      <c r="N741" s="18">
        <f t="shared" si="1929"/>
        <v>64.2</v>
      </c>
      <c r="O741" s="18">
        <f t="shared" si="2085"/>
        <v>0</v>
      </c>
      <c r="P741" s="18">
        <f t="shared" si="2085"/>
        <v>0</v>
      </c>
      <c r="Q741" s="18">
        <f t="shared" si="2085"/>
        <v>0</v>
      </c>
      <c r="R741" s="18">
        <f t="shared" si="2085"/>
        <v>0</v>
      </c>
      <c r="S741" s="18">
        <f t="shared" si="2085"/>
        <v>0</v>
      </c>
      <c r="T741" s="18">
        <f t="shared" si="2052"/>
        <v>64.2</v>
      </c>
      <c r="U741" s="18">
        <f t="shared" si="2053"/>
        <v>64.2</v>
      </c>
      <c r="V741" s="18">
        <f t="shared" si="2054"/>
        <v>64.2</v>
      </c>
      <c r="W741" s="18">
        <f t="shared" si="2085"/>
        <v>0</v>
      </c>
      <c r="X741" s="18">
        <f t="shared" si="2085"/>
        <v>0</v>
      </c>
      <c r="Y741" s="18">
        <f t="shared" si="2085"/>
        <v>0</v>
      </c>
      <c r="Z741" s="18">
        <f t="shared" si="2085"/>
        <v>0</v>
      </c>
      <c r="AA741" s="18">
        <f t="shared" si="2085"/>
        <v>0</v>
      </c>
      <c r="AB741" s="18">
        <f t="shared" si="2085"/>
        <v>0</v>
      </c>
      <c r="AC741" s="18">
        <f t="shared" si="2056"/>
        <v>64.2</v>
      </c>
      <c r="AD741" s="18">
        <f t="shared" si="2057"/>
        <v>64.2</v>
      </c>
      <c r="AE741" s="18">
        <f t="shared" si="2058"/>
        <v>64.2</v>
      </c>
      <c r="AF741" s="18">
        <f t="shared" si="2085"/>
        <v>0</v>
      </c>
      <c r="AG741" s="18">
        <f t="shared" si="2085"/>
        <v>0</v>
      </c>
      <c r="AH741" s="18">
        <f t="shared" si="2085"/>
        <v>0</v>
      </c>
      <c r="AI741" s="18">
        <f t="shared" si="2034"/>
        <v>64.2</v>
      </c>
      <c r="AJ741" s="18">
        <f t="shared" si="2035"/>
        <v>64.2</v>
      </c>
      <c r="AK741" s="18">
        <f t="shared" si="2036"/>
        <v>64.2</v>
      </c>
      <c r="AL741" s="18">
        <f t="shared" si="2085"/>
        <v>0</v>
      </c>
      <c r="AM741" s="18">
        <f t="shared" si="2037"/>
        <v>64.2</v>
      </c>
      <c r="AN741" s="18">
        <f t="shared" si="2085"/>
        <v>0</v>
      </c>
      <c r="AO741" s="18">
        <f t="shared" si="2085"/>
        <v>0</v>
      </c>
      <c r="AP741" s="18">
        <f t="shared" si="2085"/>
        <v>0</v>
      </c>
      <c r="AQ741" s="18">
        <f t="shared" si="2038"/>
        <v>64.2</v>
      </c>
      <c r="AR741" s="18">
        <f t="shared" si="2039"/>
        <v>64.2</v>
      </c>
      <c r="AS741" s="18">
        <f t="shared" si="2040"/>
        <v>64.2</v>
      </c>
      <c r="AT741" s="18">
        <f t="shared" si="2085"/>
        <v>0</v>
      </c>
      <c r="AU741" s="18">
        <f t="shared" si="2085"/>
        <v>0</v>
      </c>
      <c r="AV741" s="18">
        <f t="shared" si="2085"/>
        <v>0</v>
      </c>
      <c r="AW741" s="18">
        <f t="shared" si="2041"/>
        <v>64.2</v>
      </c>
      <c r="AX741" s="18">
        <f t="shared" si="2042"/>
        <v>64.2</v>
      </c>
      <c r="AY741" s="18">
        <f t="shared" si="2043"/>
        <v>64.2</v>
      </c>
      <c r="AZ741" s="18">
        <f t="shared" si="2085"/>
        <v>-1.5089999999999999</v>
      </c>
      <c r="BA741" s="18">
        <f t="shared" si="2085"/>
        <v>0</v>
      </c>
      <c r="BB741" s="18">
        <f t="shared" si="2085"/>
        <v>0</v>
      </c>
      <c r="BC741" s="18">
        <f t="shared" si="2069"/>
        <v>62.691000000000003</v>
      </c>
      <c r="BD741" s="18">
        <f t="shared" si="2070"/>
        <v>64.2</v>
      </c>
      <c r="BE741" s="18">
        <f t="shared" si="2071"/>
        <v>64.2</v>
      </c>
      <c r="BF741" s="18">
        <f t="shared" si="2085"/>
        <v>0</v>
      </c>
      <c r="BG741" s="18">
        <f t="shared" si="2085"/>
        <v>0</v>
      </c>
      <c r="BH741" s="18">
        <f t="shared" si="2085"/>
        <v>0</v>
      </c>
      <c r="BI741" s="18">
        <f t="shared" si="2066"/>
        <v>62.691000000000003</v>
      </c>
      <c r="BJ741" s="18">
        <f t="shared" si="2067"/>
        <v>64.2</v>
      </c>
      <c r="BK741" s="18">
        <f t="shared" si="2068"/>
        <v>64.2</v>
      </c>
      <c r="BL741" s="18">
        <f t="shared" si="2085"/>
        <v>0</v>
      </c>
      <c r="BM741" s="18">
        <f t="shared" si="2085"/>
        <v>0</v>
      </c>
      <c r="BN741" s="18">
        <f t="shared" si="2085"/>
        <v>0</v>
      </c>
      <c r="BO741" s="18">
        <f t="shared" si="2044"/>
        <v>62.691000000000003</v>
      </c>
      <c r="BP741" s="18">
        <f t="shared" si="2045"/>
        <v>64.2</v>
      </c>
      <c r="BQ741" s="18">
        <f t="shared" si="2046"/>
        <v>64.2</v>
      </c>
      <c r="BR741" s="18">
        <f t="shared" si="2085"/>
        <v>0</v>
      </c>
      <c r="BS741" s="18">
        <f t="shared" si="2085"/>
        <v>0</v>
      </c>
      <c r="BT741" s="18">
        <f t="shared" si="2085"/>
        <v>0</v>
      </c>
      <c r="BU741" s="18">
        <f t="shared" si="2047"/>
        <v>62.691000000000003</v>
      </c>
      <c r="BV741" s="18">
        <f t="shared" si="2048"/>
        <v>64.2</v>
      </c>
      <c r="BW741" s="18">
        <f t="shared" si="2049"/>
        <v>64.2</v>
      </c>
      <c r="BX741" s="18">
        <f t="shared" si="2085"/>
        <v>0</v>
      </c>
      <c r="BY741" s="18">
        <f t="shared" si="2085"/>
        <v>0</v>
      </c>
      <c r="BZ741" s="18">
        <f t="shared" si="2085"/>
        <v>0</v>
      </c>
      <c r="CA741" s="18">
        <f t="shared" si="2012"/>
        <v>62.691000000000003</v>
      </c>
      <c r="CB741" s="18">
        <f t="shared" si="2013"/>
        <v>64.2</v>
      </c>
      <c r="CC741" s="18">
        <f t="shared" si="2014"/>
        <v>64.2</v>
      </c>
      <c r="CD741" s="18">
        <f t="shared" si="2085"/>
        <v>0</v>
      </c>
      <c r="CE741" s="27"/>
      <c r="CF741" s="33"/>
    </row>
    <row r="742" spans="1:84" ht="31.2" x14ac:dyDescent="0.3">
      <c r="A742" s="41" t="s">
        <v>136</v>
      </c>
      <c r="B742" s="39">
        <v>110</v>
      </c>
      <c r="C742" s="41"/>
      <c r="D742" s="41"/>
      <c r="E742" s="14" t="s">
        <v>557</v>
      </c>
      <c r="F742" s="18">
        <f>F743</f>
        <v>64.2</v>
      </c>
      <c r="G742" s="18">
        <f t="shared" si="2085"/>
        <v>64.2</v>
      </c>
      <c r="H742" s="18">
        <f t="shared" si="2085"/>
        <v>64.2</v>
      </c>
      <c r="I742" s="18">
        <f t="shared" si="2085"/>
        <v>0</v>
      </c>
      <c r="J742" s="18">
        <f t="shared" si="2085"/>
        <v>0</v>
      </c>
      <c r="K742" s="18">
        <f t="shared" si="2085"/>
        <v>0</v>
      </c>
      <c r="L742" s="18">
        <f t="shared" si="1927"/>
        <v>64.2</v>
      </c>
      <c r="M742" s="18">
        <f t="shared" si="1928"/>
        <v>64.2</v>
      </c>
      <c r="N742" s="18">
        <f t="shared" si="1929"/>
        <v>64.2</v>
      </c>
      <c r="O742" s="18">
        <f t="shared" si="2085"/>
        <v>0</v>
      </c>
      <c r="P742" s="18">
        <f t="shared" si="2085"/>
        <v>0</v>
      </c>
      <c r="Q742" s="18">
        <f t="shared" si="2085"/>
        <v>0</v>
      </c>
      <c r="R742" s="18">
        <f t="shared" si="2085"/>
        <v>0</v>
      </c>
      <c r="S742" s="18">
        <f t="shared" si="2085"/>
        <v>0</v>
      </c>
      <c r="T742" s="18">
        <f t="shared" si="2052"/>
        <v>64.2</v>
      </c>
      <c r="U742" s="18">
        <f t="shared" si="2053"/>
        <v>64.2</v>
      </c>
      <c r="V742" s="18">
        <f t="shared" si="2054"/>
        <v>64.2</v>
      </c>
      <c r="W742" s="18">
        <f t="shared" si="2085"/>
        <v>0</v>
      </c>
      <c r="X742" s="18">
        <f t="shared" si="2085"/>
        <v>0</v>
      </c>
      <c r="Y742" s="18">
        <f t="shared" si="2085"/>
        <v>0</v>
      </c>
      <c r="Z742" s="18">
        <f t="shared" si="2085"/>
        <v>0</v>
      </c>
      <c r="AA742" s="18">
        <f t="shared" si="2085"/>
        <v>0</v>
      </c>
      <c r="AB742" s="18">
        <f t="shared" si="2085"/>
        <v>0</v>
      </c>
      <c r="AC742" s="18">
        <f t="shared" si="2056"/>
        <v>64.2</v>
      </c>
      <c r="AD742" s="18">
        <f t="shared" si="2057"/>
        <v>64.2</v>
      </c>
      <c r="AE742" s="18">
        <f t="shared" si="2058"/>
        <v>64.2</v>
      </c>
      <c r="AF742" s="18">
        <f t="shared" si="2085"/>
        <v>0</v>
      </c>
      <c r="AG742" s="18">
        <f t="shared" si="2085"/>
        <v>0</v>
      </c>
      <c r="AH742" s="18">
        <f t="shared" si="2085"/>
        <v>0</v>
      </c>
      <c r="AI742" s="18">
        <f t="shared" si="2034"/>
        <v>64.2</v>
      </c>
      <c r="AJ742" s="18">
        <f t="shared" si="2035"/>
        <v>64.2</v>
      </c>
      <c r="AK742" s="18">
        <f t="shared" si="2036"/>
        <v>64.2</v>
      </c>
      <c r="AL742" s="18">
        <f t="shared" si="2085"/>
        <v>0</v>
      </c>
      <c r="AM742" s="18">
        <f t="shared" si="2037"/>
        <v>64.2</v>
      </c>
      <c r="AN742" s="18">
        <f t="shared" si="2085"/>
        <v>0</v>
      </c>
      <c r="AO742" s="18">
        <f t="shared" si="2085"/>
        <v>0</v>
      </c>
      <c r="AP742" s="18">
        <f t="shared" si="2085"/>
        <v>0</v>
      </c>
      <c r="AQ742" s="18">
        <f t="shared" si="2038"/>
        <v>64.2</v>
      </c>
      <c r="AR742" s="18">
        <f t="shared" si="2039"/>
        <v>64.2</v>
      </c>
      <c r="AS742" s="18">
        <f t="shared" si="2040"/>
        <v>64.2</v>
      </c>
      <c r="AT742" s="18">
        <f t="shared" si="2085"/>
        <v>0</v>
      </c>
      <c r="AU742" s="18">
        <f t="shared" si="2085"/>
        <v>0</v>
      </c>
      <c r="AV742" s="18">
        <f t="shared" si="2085"/>
        <v>0</v>
      </c>
      <c r="AW742" s="18">
        <f t="shared" si="2041"/>
        <v>64.2</v>
      </c>
      <c r="AX742" s="18">
        <f t="shared" si="2042"/>
        <v>64.2</v>
      </c>
      <c r="AY742" s="18">
        <f t="shared" si="2043"/>
        <v>64.2</v>
      </c>
      <c r="AZ742" s="18">
        <f t="shared" si="2085"/>
        <v>-1.5089999999999999</v>
      </c>
      <c r="BA742" s="18">
        <f t="shared" si="2085"/>
        <v>0</v>
      </c>
      <c r="BB742" s="18">
        <f t="shared" si="2085"/>
        <v>0</v>
      </c>
      <c r="BC742" s="18">
        <f t="shared" si="2069"/>
        <v>62.691000000000003</v>
      </c>
      <c r="BD742" s="18">
        <f t="shared" si="2070"/>
        <v>64.2</v>
      </c>
      <c r="BE742" s="18">
        <f t="shared" si="2071"/>
        <v>64.2</v>
      </c>
      <c r="BF742" s="18">
        <f t="shared" si="2085"/>
        <v>0</v>
      </c>
      <c r="BG742" s="18">
        <f t="shared" si="2085"/>
        <v>0</v>
      </c>
      <c r="BH742" s="18">
        <f t="shared" si="2085"/>
        <v>0</v>
      </c>
      <c r="BI742" s="18">
        <f t="shared" si="2066"/>
        <v>62.691000000000003</v>
      </c>
      <c r="BJ742" s="18">
        <f t="shared" si="2067"/>
        <v>64.2</v>
      </c>
      <c r="BK742" s="18">
        <f t="shared" si="2068"/>
        <v>64.2</v>
      </c>
      <c r="BL742" s="18">
        <f t="shared" si="2085"/>
        <v>0</v>
      </c>
      <c r="BM742" s="18">
        <f t="shared" si="2085"/>
        <v>0</v>
      </c>
      <c r="BN742" s="18">
        <f t="shared" si="2085"/>
        <v>0</v>
      </c>
      <c r="BO742" s="18">
        <f t="shared" si="2044"/>
        <v>62.691000000000003</v>
      </c>
      <c r="BP742" s="18">
        <f t="shared" si="2045"/>
        <v>64.2</v>
      </c>
      <c r="BQ742" s="18">
        <f t="shared" si="2046"/>
        <v>64.2</v>
      </c>
      <c r="BR742" s="18">
        <f t="shared" si="2085"/>
        <v>0</v>
      </c>
      <c r="BS742" s="18">
        <f t="shared" si="2085"/>
        <v>0</v>
      </c>
      <c r="BT742" s="18">
        <f t="shared" si="2085"/>
        <v>0</v>
      </c>
      <c r="BU742" s="18">
        <f t="shared" si="2047"/>
        <v>62.691000000000003</v>
      </c>
      <c r="BV742" s="18">
        <f t="shared" si="2048"/>
        <v>64.2</v>
      </c>
      <c r="BW742" s="18">
        <f t="shared" si="2049"/>
        <v>64.2</v>
      </c>
      <c r="BX742" s="18">
        <f t="shared" si="2085"/>
        <v>0</v>
      </c>
      <c r="BY742" s="18">
        <f t="shared" si="2085"/>
        <v>0</v>
      </c>
      <c r="BZ742" s="18">
        <f t="shared" si="2085"/>
        <v>0</v>
      </c>
      <c r="CA742" s="18">
        <f t="shared" si="2012"/>
        <v>62.691000000000003</v>
      </c>
      <c r="CB742" s="18">
        <f t="shared" si="2013"/>
        <v>64.2</v>
      </c>
      <c r="CC742" s="18">
        <f t="shared" si="2014"/>
        <v>64.2</v>
      </c>
      <c r="CD742" s="18">
        <f t="shared" si="2085"/>
        <v>0</v>
      </c>
      <c r="CE742" s="27"/>
      <c r="CF742" s="33"/>
    </row>
    <row r="743" spans="1:84" x14ac:dyDescent="0.3">
      <c r="A743" s="41" t="s">
        <v>136</v>
      </c>
      <c r="B743" s="39">
        <v>110</v>
      </c>
      <c r="C743" s="41" t="s">
        <v>59</v>
      </c>
      <c r="D743" s="41" t="s">
        <v>19</v>
      </c>
      <c r="E743" s="14" t="s">
        <v>541</v>
      </c>
      <c r="F743" s="18">
        <v>64.2</v>
      </c>
      <c r="G743" s="18">
        <v>64.2</v>
      </c>
      <c r="H743" s="18">
        <v>64.2</v>
      </c>
      <c r="I743" s="18"/>
      <c r="J743" s="18"/>
      <c r="K743" s="18"/>
      <c r="L743" s="18">
        <f t="shared" si="1927"/>
        <v>64.2</v>
      </c>
      <c r="M743" s="18">
        <f t="shared" si="1928"/>
        <v>64.2</v>
      </c>
      <c r="N743" s="18">
        <f t="shared" si="1929"/>
        <v>64.2</v>
      </c>
      <c r="O743" s="18"/>
      <c r="P743" s="18"/>
      <c r="Q743" s="18"/>
      <c r="R743" s="18"/>
      <c r="S743" s="18"/>
      <c r="T743" s="18">
        <f t="shared" si="2052"/>
        <v>64.2</v>
      </c>
      <c r="U743" s="18">
        <f t="shared" si="2053"/>
        <v>64.2</v>
      </c>
      <c r="V743" s="18">
        <f t="shared" si="2054"/>
        <v>64.2</v>
      </c>
      <c r="W743" s="18"/>
      <c r="X743" s="18"/>
      <c r="Y743" s="18"/>
      <c r="Z743" s="18"/>
      <c r="AA743" s="18"/>
      <c r="AB743" s="18"/>
      <c r="AC743" s="18">
        <f t="shared" si="2056"/>
        <v>64.2</v>
      </c>
      <c r="AD743" s="18">
        <f t="shared" si="2057"/>
        <v>64.2</v>
      </c>
      <c r="AE743" s="18">
        <f t="shared" si="2058"/>
        <v>64.2</v>
      </c>
      <c r="AF743" s="18"/>
      <c r="AG743" s="18"/>
      <c r="AH743" s="18"/>
      <c r="AI743" s="18">
        <f t="shared" si="2034"/>
        <v>64.2</v>
      </c>
      <c r="AJ743" s="18">
        <f t="shared" si="2035"/>
        <v>64.2</v>
      </c>
      <c r="AK743" s="18">
        <f t="shared" si="2036"/>
        <v>64.2</v>
      </c>
      <c r="AL743" s="18"/>
      <c r="AM743" s="18">
        <f t="shared" si="2037"/>
        <v>64.2</v>
      </c>
      <c r="AN743" s="18"/>
      <c r="AO743" s="18"/>
      <c r="AP743" s="18"/>
      <c r="AQ743" s="18">
        <f t="shared" si="2038"/>
        <v>64.2</v>
      </c>
      <c r="AR743" s="18">
        <f t="shared" si="2039"/>
        <v>64.2</v>
      </c>
      <c r="AS743" s="18">
        <f t="shared" si="2040"/>
        <v>64.2</v>
      </c>
      <c r="AT743" s="18"/>
      <c r="AU743" s="18"/>
      <c r="AV743" s="18"/>
      <c r="AW743" s="18">
        <f t="shared" si="2041"/>
        <v>64.2</v>
      </c>
      <c r="AX743" s="18">
        <f t="shared" si="2042"/>
        <v>64.2</v>
      </c>
      <c r="AY743" s="18">
        <f t="shared" si="2043"/>
        <v>64.2</v>
      </c>
      <c r="AZ743" s="18">
        <v>-1.5089999999999999</v>
      </c>
      <c r="BA743" s="18"/>
      <c r="BB743" s="18"/>
      <c r="BC743" s="18">
        <f t="shared" si="2069"/>
        <v>62.691000000000003</v>
      </c>
      <c r="BD743" s="18">
        <f t="shared" si="2070"/>
        <v>64.2</v>
      </c>
      <c r="BE743" s="18">
        <f t="shared" si="2071"/>
        <v>64.2</v>
      </c>
      <c r="BF743" s="18"/>
      <c r="BG743" s="18"/>
      <c r="BH743" s="18"/>
      <c r="BI743" s="18">
        <f t="shared" si="2066"/>
        <v>62.691000000000003</v>
      </c>
      <c r="BJ743" s="18">
        <f t="shared" si="2067"/>
        <v>64.2</v>
      </c>
      <c r="BK743" s="18">
        <f t="shared" si="2068"/>
        <v>64.2</v>
      </c>
      <c r="BL743" s="18"/>
      <c r="BM743" s="18"/>
      <c r="BN743" s="18"/>
      <c r="BO743" s="18">
        <f t="shared" si="2044"/>
        <v>62.691000000000003</v>
      </c>
      <c r="BP743" s="18">
        <f t="shared" si="2045"/>
        <v>64.2</v>
      </c>
      <c r="BQ743" s="18">
        <f t="shared" si="2046"/>
        <v>64.2</v>
      </c>
      <c r="BR743" s="18"/>
      <c r="BS743" s="18"/>
      <c r="BT743" s="18"/>
      <c r="BU743" s="18">
        <f t="shared" si="2047"/>
        <v>62.691000000000003</v>
      </c>
      <c r="BV743" s="18">
        <f t="shared" si="2048"/>
        <v>64.2</v>
      </c>
      <c r="BW743" s="18">
        <f t="shared" si="2049"/>
        <v>64.2</v>
      </c>
      <c r="BX743" s="18"/>
      <c r="BY743" s="18"/>
      <c r="BZ743" s="18"/>
      <c r="CA743" s="18">
        <f t="shared" si="2012"/>
        <v>62.691000000000003</v>
      </c>
      <c r="CB743" s="18">
        <f t="shared" si="2013"/>
        <v>64.2</v>
      </c>
      <c r="CC743" s="18">
        <f t="shared" si="2014"/>
        <v>64.2</v>
      </c>
      <c r="CD743" s="18"/>
      <c r="CE743" s="27"/>
      <c r="CF743" s="33"/>
    </row>
    <row r="744" spans="1:84" ht="46.8" x14ac:dyDescent="0.3">
      <c r="A744" s="41" t="s">
        <v>136</v>
      </c>
      <c r="B744" s="39">
        <v>600</v>
      </c>
      <c r="C744" s="41"/>
      <c r="D744" s="41"/>
      <c r="E744" s="14" t="s">
        <v>554</v>
      </c>
      <c r="F744" s="18">
        <f t="shared" ref="F744:K744" si="2086">F745+F747</f>
        <v>6260.5</v>
      </c>
      <c r="G744" s="18">
        <f t="shared" si="2086"/>
        <v>6260.5</v>
      </c>
      <c r="H744" s="18">
        <f t="shared" si="2086"/>
        <v>6260.5</v>
      </c>
      <c r="I744" s="18">
        <f t="shared" si="2086"/>
        <v>0</v>
      </c>
      <c r="J744" s="18">
        <f t="shared" si="2086"/>
        <v>0</v>
      </c>
      <c r="K744" s="18">
        <f t="shared" si="2086"/>
        <v>0</v>
      </c>
      <c r="L744" s="18">
        <f t="shared" si="1927"/>
        <v>6260.5</v>
      </c>
      <c r="M744" s="18">
        <f t="shared" si="1928"/>
        <v>6260.5</v>
      </c>
      <c r="N744" s="18">
        <f t="shared" si="1929"/>
        <v>6260.5</v>
      </c>
      <c r="O744" s="18">
        <f t="shared" ref="O744:S744" si="2087">O745+O747</f>
        <v>0</v>
      </c>
      <c r="P744" s="18">
        <f t="shared" si="2087"/>
        <v>0</v>
      </c>
      <c r="Q744" s="18">
        <f t="shared" si="2087"/>
        <v>0</v>
      </c>
      <c r="R744" s="18">
        <f t="shared" si="2087"/>
        <v>0</v>
      </c>
      <c r="S744" s="18">
        <f t="shared" si="2087"/>
        <v>0</v>
      </c>
      <c r="T744" s="18">
        <f t="shared" si="2052"/>
        <v>6260.5</v>
      </c>
      <c r="U744" s="18">
        <f t="shared" si="2053"/>
        <v>6260.5</v>
      </c>
      <c r="V744" s="18">
        <f t="shared" si="2054"/>
        <v>6260.5</v>
      </c>
      <c r="W744" s="18">
        <f t="shared" ref="W744:CD744" si="2088">W745+W747</f>
        <v>0</v>
      </c>
      <c r="X744" s="18">
        <f t="shared" ref="X744:AB744" si="2089">X745+X747</f>
        <v>0</v>
      </c>
      <c r="Y744" s="18">
        <f t="shared" si="2089"/>
        <v>0</v>
      </c>
      <c r="Z744" s="18">
        <f t="shared" si="2089"/>
        <v>0</v>
      </c>
      <c r="AA744" s="18">
        <f t="shared" si="2089"/>
        <v>0</v>
      </c>
      <c r="AB744" s="18">
        <f t="shared" si="2089"/>
        <v>0</v>
      </c>
      <c r="AC744" s="18">
        <f t="shared" si="2056"/>
        <v>6260.5</v>
      </c>
      <c r="AD744" s="18">
        <f t="shared" si="2057"/>
        <v>6260.5</v>
      </c>
      <c r="AE744" s="18">
        <f t="shared" si="2058"/>
        <v>6260.5</v>
      </c>
      <c r="AF744" s="18">
        <f t="shared" ref="AF744:AH744" si="2090">AF745+AF747</f>
        <v>0</v>
      </c>
      <c r="AG744" s="18">
        <f t="shared" si="2090"/>
        <v>0</v>
      </c>
      <c r="AH744" s="18">
        <f t="shared" si="2090"/>
        <v>0</v>
      </c>
      <c r="AI744" s="18">
        <f t="shared" si="2034"/>
        <v>6260.5</v>
      </c>
      <c r="AJ744" s="18">
        <f t="shared" si="2035"/>
        <v>6260.5</v>
      </c>
      <c r="AK744" s="18">
        <f t="shared" si="2036"/>
        <v>6260.5</v>
      </c>
      <c r="AL744" s="18">
        <f t="shared" ref="AL744" si="2091">AL745+AL747</f>
        <v>0</v>
      </c>
      <c r="AM744" s="18">
        <f t="shared" si="2037"/>
        <v>6260.5</v>
      </c>
      <c r="AN744" s="18">
        <f t="shared" ref="AN744:AP744" si="2092">AN745+AN747</f>
        <v>0</v>
      </c>
      <c r="AO744" s="18">
        <f t="shared" si="2092"/>
        <v>0</v>
      </c>
      <c r="AP744" s="18">
        <f t="shared" si="2092"/>
        <v>0</v>
      </c>
      <c r="AQ744" s="18">
        <f t="shared" si="2038"/>
        <v>6260.5</v>
      </c>
      <c r="AR744" s="18">
        <f t="shared" si="2039"/>
        <v>6260.5</v>
      </c>
      <c r="AS744" s="18">
        <f t="shared" si="2040"/>
        <v>6260.5</v>
      </c>
      <c r="AT744" s="18">
        <f t="shared" ref="AT744:AV744" si="2093">AT745+AT747</f>
        <v>0</v>
      </c>
      <c r="AU744" s="18">
        <f t="shared" si="2093"/>
        <v>0</v>
      </c>
      <c r="AV744" s="18">
        <f t="shared" si="2093"/>
        <v>0</v>
      </c>
      <c r="AW744" s="18">
        <f t="shared" si="2041"/>
        <v>6260.5</v>
      </c>
      <c r="AX744" s="18">
        <f t="shared" si="2042"/>
        <v>6260.5</v>
      </c>
      <c r="AY744" s="18">
        <f t="shared" si="2043"/>
        <v>6260.5</v>
      </c>
      <c r="AZ744" s="18">
        <f t="shared" ref="AZ744:BB744" si="2094">AZ745+AZ747</f>
        <v>-7.3520000000000021</v>
      </c>
      <c r="BA744" s="18">
        <f t="shared" si="2094"/>
        <v>0</v>
      </c>
      <c r="BB744" s="18">
        <f t="shared" si="2094"/>
        <v>0</v>
      </c>
      <c r="BC744" s="18">
        <f t="shared" si="2069"/>
        <v>6253.1480000000001</v>
      </c>
      <c r="BD744" s="18">
        <f t="shared" si="2070"/>
        <v>6260.5</v>
      </c>
      <c r="BE744" s="18">
        <f t="shared" si="2071"/>
        <v>6260.5</v>
      </c>
      <c r="BF744" s="18">
        <f t="shared" ref="BF744:BH744" si="2095">BF745+BF747</f>
        <v>0</v>
      </c>
      <c r="BG744" s="18">
        <f t="shared" si="2095"/>
        <v>0</v>
      </c>
      <c r="BH744" s="18">
        <f t="shared" si="2095"/>
        <v>0</v>
      </c>
      <c r="BI744" s="18">
        <f t="shared" si="2066"/>
        <v>6253.1480000000001</v>
      </c>
      <c r="BJ744" s="18">
        <f t="shared" si="2067"/>
        <v>6260.5</v>
      </c>
      <c r="BK744" s="18">
        <f t="shared" si="2068"/>
        <v>6260.5</v>
      </c>
      <c r="BL744" s="18">
        <f t="shared" ref="BL744:BN744" si="2096">BL745+BL747</f>
        <v>0</v>
      </c>
      <c r="BM744" s="18">
        <f t="shared" si="2096"/>
        <v>0</v>
      </c>
      <c r="BN744" s="18">
        <f t="shared" si="2096"/>
        <v>0</v>
      </c>
      <c r="BO744" s="18">
        <f t="shared" si="2044"/>
        <v>6253.1480000000001</v>
      </c>
      <c r="BP744" s="18">
        <f t="shared" si="2045"/>
        <v>6260.5</v>
      </c>
      <c r="BQ744" s="18">
        <f t="shared" si="2046"/>
        <v>6260.5</v>
      </c>
      <c r="BR744" s="18">
        <f t="shared" ref="BR744:BT744" si="2097">BR745+BR747</f>
        <v>0</v>
      </c>
      <c r="BS744" s="18">
        <f t="shared" si="2097"/>
        <v>0</v>
      </c>
      <c r="BT744" s="18">
        <f t="shared" si="2097"/>
        <v>0</v>
      </c>
      <c r="BU744" s="18">
        <f t="shared" si="2047"/>
        <v>6253.1480000000001</v>
      </c>
      <c r="BV744" s="18">
        <f t="shared" si="2048"/>
        <v>6260.5</v>
      </c>
      <c r="BW744" s="18">
        <f t="shared" si="2049"/>
        <v>6260.5</v>
      </c>
      <c r="BX744" s="18">
        <f t="shared" ref="BX744:BZ744" si="2098">BX745+BX747</f>
        <v>0</v>
      </c>
      <c r="BY744" s="18">
        <f t="shared" si="2098"/>
        <v>0</v>
      </c>
      <c r="BZ744" s="18">
        <f t="shared" si="2098"/>
        <v>0</v>
      </c>
      <c r="CA744" s="18">
        <f t="shared" si="2012"/>
        <v>6253.1480000000001</v>
      </c>
      <c r="CB744" s="18">
        <f t="shared" si="2013"/>
        <v>6260.5</v>
      </c>
      <c r="CC744" s="18">
        <f t="shared" si="2014"/>
        <v>6260.5</v>
      </c>
      <c r="CD744" s="18">
        <f t="shared" si="2088"/>
        <v>0</v>
      </c>
      <c r="CE744" s="27"/>
      <c r="CF744" s="33"/>
    </row>
    <row r="745" spans="1:84" x14ac:dyDescent="0.3">
      <c r="A745" s="41" t="s">
        <v>136</v>
      </c>
      <c r="B745" s="39">
        <v>610</v>
      </c>
      <c r="C745" s="41"/>
      <c r="D745" s="41"/>
      <c r="E745" s="14" t="s">
        <v>568</v>
      </c>
      <c r="F745" s="18">
        <f t="shared" ref="F745:K745" si="2099">F746</f>
        <v>341.6</v>
      </c>
      <c r="G745" s="18">
        <f t="shared" si="2099"/>
        <v>341.6</v>
      </c>
      <c r="H745" s="18">
        <f t="shared" si="2099"/>
        <v>341.6</v>
      </c>
      <c r="I745" s="18">
        <f t="shared" si="2099"/>
        <v>0</v>
      </c>
      <c r="J745" s="18">
        <f t="shared" si="2099"/>
        <v>0</v>
      </c>
      <c r="K745" s="18">
        <f t="shared" si="2099"/>
        <v>0</v>
      </c>
      <c r="L745" s="18">
        <f t="shared" si="1927"/>
        <v>341.6</v>
      </c>
      <c r="M745" s="18">
        <f t="shared" si="1928"/>
        <v>341.6</v>
      </c>
      <c r="N745" s="18">
        <f t="shared" si="1929"/>
        <v>341.6</v>
      </c>
      <c r="O745" s="18">
        <f t="shared" ref="O745:S745" si="2100">O746</f>
        <v>0</v>
      </c>
      <c r="P745" s="18">
        <f t="shared" si="2100"/>
        <v>0</v>
      </c>
      <c r="Q745" s="18">
        <f t="shared" si="2100"/>
        <v>0</v>
      </c>
      <c r="R745" s="18">
        <f t="shared" si="2100"/>
        <v>0</v>
      </c>
      <c r="S745" s="18">
        <f t="shared" si="2100"/>
        <v>0</v>
      </c>
      <c r="T745" s="18">
        <f t="shared" si="2052"/>
        <v>341.6</v>
      </c>
      <c r="U745" s="18">
        <f t="shared" si="2053"/>
        <v>341.6</v>
      </c>
      <c r="V745" s="18">
        <f t="shared" si="2054"/>
        <v>341.6</v>
      </c>
      <c r="W745" s="18">
        <f t="shared" ref="W745:CD745" si="2101">W746</f>
        <v>0</v>
      </c>
      <c r="X745" s="18">
        <f t="shared" si="2101"/>
        <v>0</v>
      </c>
      <c r="Y745" s="18">
        <f t="shared" si="2101"/>
        <v>0</v>
      </c>
      <c r="Z745" s="18">
        <f t="shared" si="2101"/>
        <v>0</v>
      </c>
      <c r="AA745" s="18">
        <f t="shared" si="2101"/>
        <v>0</v>
      </c>
      <c r="AB745" s="18">
        <f t="shared" si="2101"/>
        <v>0</v>
      </c>
      <c r="AC745" s="18">
        <f t="shared" si="2056"/>
        <v>341.6</v>
      </c>
      <c r="AD745" s="18">
        <f t="shared" si="2057"/>
        <v>341.6</v>
      </c>
      <c r="AE745" s="18">
        <f t="shared" si="2058"/>
        <v>341.6</v>
      </c>
      <c r="AF745" s="18">
        <f t="shared" si="2101"/>
        <v>0</v>
      </c>
      <c r="AG745" s="18">
        <f t="shared" si="2101"/>
        <v>0</v>
      </c>
      <c r="AH745" s="18">
        <f t="shared" si="2101"/>
        <v>0</v>
      </c>
      <c r="AI745" s="18">
        <f t="shared" si="2034"/>
        <v>341.6</v>
      </c>
      <c r="AJ745" s="18">
        <f t="shared" si="2035"/>
        <v>341.6</v>
      </c>
      <c r="AK745" s="18">
        <f t="shared" si="2036"/>
        <v>341.6</v>
      </c>
      <c r="AL745" s="18">
        <f t="shared" si="2101"/>
        <v>0</v>
      </c>
      <c r="AM745" s="18">
        <f t="shared" si="2037"/>
        <v>341.6</v>
      </c>
      <c r="AN745" s="18">
        <f t="shared" si="2101"/>
        <v>0</v>
      </c>
      <c r="AO745" s="18">
        <f t="shared" si="2101"/>
        <v>0</v>
      </c>
      <c r="AP745" s="18">
        <f t="shared" si="2101"/>
        <v>0</v>
      </c>
      <c r="AQ745" s="18">
        <f t="shared" si="2038"/>
        <v>341.6</v>
      </c>
      <c r="AR745" s="18">
        <f t="shared" si="2039"/>
        <v>341.6</v>
      </c>
      <c r="AS745" s="18">
        <f t="shared" si="2040"/>
        <v>341.6</v>
      </c>
      <c r="AT745" s="18">
        <f t="shared" si="2101"/>
        <v>0</v>
      </c>
      <c r="AU745" s="18">
        <f t="shared" si="2101"/>
        <v>0</v>
      </c>
      <c r="AV745" s="18">
        <f t="shared" si="2101"/>
        <v>0</v>
      </c>
      <c r="AW745" s="18">
        <f t="shared" si="2041"/>
        <v>341.6</v>
      </c>
      <c r="AX745" s="18">
        <f t="shared" si="2042"/>
        <v>341.6</v>
      </c>
      <c r="AY745" s="18">
        <f t="shared" si="2043"/>
        <v>341.6</v>
      </c>
      <c r="AZ745" s="18">
        <f t="shared" si="2101"/>
        <v>12.061999999999999</v>
      </c>
      <c r="BA745" s="18">
        <f t="shared" si="2101"/>
        <v>0</v>
      </c>
      <c r="BB745" s="18">
        <f t="shared" si="2101"/>
        <v>0</v>
      </c>
      <c r="BC745" s="18">
        <f t="shared" si="2069"/>
        <v>353.66200000000003</v>
      </c>
      <c r="BD745" s="18">
        <f t="shared" si="2070"/>
        <v>341.6</v>
      </c>
      <c r="BE745" s="18">
        <f t="shared" si="2071"/>
        <v>341.6</v>
      </c>
      <c r="BF745" s="18">
        <f t="shared" si="2101"/>
        <v>0</v>
      </c>
      <c r="BG745" s="18">
        <f t="shared" si="2101"/>
        <v>0</v>
      </c>
      <c r="BH745" s="18">
        <f t="shared" si="2101"/>
        <v>0</v>
      </c>
      <c r="BI745" s="18">
        <f t="shared" si="2066"/>
        <v>353.66200000000003</v>
      </c>
      <c r="BJ745" s="18">
        <f t="shared" si="2067"/>
        <v>341.6</v>
      </c>
      <c r="BK745" s="18">
        <f t="shared" si="2068"/>
        <v>341.6</v>
      </c>
      <c r="BL745" s="18">
        <f t="shared" si="2101"/>
        <v>0</v>
      </c>
      <c r="BM745" s="18">
        <f t="shared" si="2101"/>
        <v>0</v>
      </c>
      <c r="BN745" s="18">
        <f t="shared" si="2101"/>
        <v>0</v>
      </c>
      <c r="BO745" s="18">
        <f t="shared" si="2044"/>
        <v>353.66200000000003</v>
      </c>
      <c r="BP745" s="18">
        <f t="shared" si="2045"/>
        <v>341.6</v>
      </c>
      <c r="BQ745" s="18">
        <f t="shared" si="2046"/>
        <v>341.6</v>
      </c>
      <c r="BR745" s="18">
        <f t="shared" si="2101"/>
        <v>0</v>
      </c>
      <c r="BS745" s="18">
        <f t="shared" si="2101"/>
        <v>0</v>
      </c>
      <c r="BT745" s="18">
        <f t="shared" si="2101"/>
        <v>0</v>
      </c>
      <c r="BU745" s="18">
        <f t="shared" si="2047"/>
        <v>353.66200000000003</v>
      </c>
      <c r="BV745" s="18">
        <f t="shared" si="2048"/>
        <v>341.6</v>
      </c>
      <c r="BW745" s="18">
        <f t="shared" si="2049"/>
        <v>341.6</v>
      </c>
      <c r="BX745" s="18">
        <f t="shared" si="2101"/>
        <v>0</v>
      </c>
      <c r="BY745" s="18">
        <f t="shared" si="2101"/>
        <v>0</v>
      </c>
      <c r="BZ745" s="18">
        <f t="shared" si="2101"/>
        <v>0</v>
      </c>
      <c r="CA745" s="18">
        <f t="shared" si="2012"/>
        <v>353.66200000000003</v>
      </c>
      <c r="CB745" s="18">
        <f t="shared" si="2013"/>
        <v>341.6</v>
      </c>
      <c r="CC745" s="18">
        <f t="shared" si="2014"/>
        <v>341.6</v>
      </c>
      <c r="CD745" s="18">
        <f t="shared" si="2101"/>
        <v>0</v>
      </c>
      <c r="CE745" s="27"/>
      <c r="CF745" s="33"/>
    </row>
    <row r="746" spans="1:84" x14ac:dyDescent="0.3">
      <c r="A746" s="41" t="s">
        <v>136</v>
      </c>
      <c r="B746" s="39">
        <v>610</v>
      </c>
      <c r="C746" s="41" t="s">
        <v>59</v>
      </c>
      <c r="D746" s="41" t="s">
        <v>19</v>
      </c>
      <c r="E746" s="14" t="s">
        <v>541</v>
      </c>
      <c r="F746" s="18">
        <v>341.6</v>
      </c>
      <c r="G746" s="18">
        <v>341.6</v>
      </c>
      <c r="H746" s="18">
        <v>341.6</v>
      </c>
      <c r="I746" s="18"/>
      <c r="J746" s="18"/>
      <c r="K746" s="18"/>
      <c r="L746" s="18">
        <f t="shared" si="1927"/>
        <v>341.6</v>
      </c>
      <c r="M746" s="18">
        <f t="shared" si="1928"/>
        <v>341.6</v>
      </c>
      <c r="N746" s="18">
        <f t="shared" si="1929"/>
        <v>341.6</v>
      </c>
      <c r="O746" s="18"/>
      <c r="P746" s="18"/>
      <c r="Q746" s="18"/>
      <c r="R746" s="18"/>
      <c r="S746" s="18"/>
      <c r="T746" s="18">
        <f t="shared" si="2052"/>
        <v>341.6</v>
      </c>
      <c r="U746" s="18">
        <f t="shared" si="2053"/>
        <v>341.6</v>
      </c>
      <c r="V746" s="18">
        <f t="shared" si="2054"/>
        <v>341.6</v>
      </c>
      <c r="W746" s="18"/>
      <c r="X746" s="18"/>
      <c r="Y746" s="18"/>
      <c r="Z746" s="18"/>
      <c r="AA746" s="18"/>
      <c r="AB746" s="18"/>
      <c r="AC746" s="18">
        <f t="shared" si="2056"/>
        <v>341.6</v>
      </c>
      <c r="AD746" s="18">
        <f t="shared" si="2057"/>
        <v>341.6</v>
      </c>
      <c r="AE746" s="18">
        <f t="shared" si="2058"/>
        <v>341.6</v>
      </c>
      <c r="AF746" s="18"/>
      <c r="AG746" s="18"/>
      <c r="AH746" s="18"/>
      <c r="AI746" s="18">
        <f t="shared" si="2034"/>
        <v>341.6</v>
      </c>
      <c r="AJ746" s="18">
        <f t="shared" si="2035"/>
        <v>341.6</v>
      </c>
      <c r="AK746" s="18">
        <f t="shared" si="2036"/>
        <v>341.6</v>
      </c>
      <c r="AL746" s="18"/>
      <c r="AM746" s="18">
        <f t="shared" si="2037"/>
        <v>341.6</v>
      </c>
      <c r="AN746" s="18"/>
      <c r="AO746" s="18"/>
      <c r="AP746" s="18"/>
      <c r="AQ746" s="18">
        <f t="shared" si="2038"/>
        <v>341.6</v>
      </c>
      <c r="AR746" s="18">
        <f t="shared" si="2039"/>
        <v>341.6</v>
      </c>
      <c r="AS746" s="18">
        <f t="shared" si="2040"/>
        <v>341.6</v>
      </c>
      <c r="AT746" s="18"/>
      <c r="AU746" s="18"/>
      <c r="AV746" s="18"/>
      <c r="AW746" s="18">
        <f t="shared" si="2041"/>
        <v>341.6</v>
      </c>
      <c r="AX746" s="18">
        <f t="shared" si="2042"/>
        <v>341.6</v>
      </c>
      <c r="AY746" s="18">
        <f t="shared" si="2043"/>
        <v>341.6</v>
      </c>
      <c r="AZ746" s="18">
        <f>12.036+0.028-0.002</f>
        <v>12.061999999999999</v>
      </c>
      <c r="BA746" s="18"/>
      <c r="BB746" s="18"/>
      <c r="BC746" s="18">
        <f t="shared" si="2069"/>
        <v>353.66200000000003</v>
      </c>
      <c r="BD746" s="18">
        <f t="shared" si="2070"/>
        <v>341.6</v>
      </c>
      <c r="BE746" s="18">
        <f t="shared" si="2071"/>
        <v>341.6</v>
      </c>
      <c r="BF746" s="18"/>
      <c r="BG746" s="18"/>
      <c r="BH746" s="18"/>
      <c r="BI746" s="18">
        <f t="shared" si="2066"/>
        <v>353.66200000000003</v>
      </c>
      <c r="BJ746" s="18">
        <f t="shared" si="2067"/>
        <v>341.6</v>
      </c>
      <c r="BK746" s="18">
        <f t="shared" si="2068"/>
        <v>341.6</v>
      </c>
      <c r="BL746" s="18"/>
      <c r="BM746" s="18"/>
      <c r="BN746" s="18"/>
      <c r="BO746" s="18">
        <f t="shared" si="2044"/>
        <v>353.66200000000003</v>
      </c>
      <c r="BP746" s="18">
        <f t="shared" si="2045"/>
        <v>341.6</v>
      </c>
      <c r="BQ746" s="18">
        <f t="shared" si="2046"/>
        <v>341.6</v>
      </c>
      <c r="BR746" s="18"/>
      <c r="BS746" s="18"/>
      <c r="BT746" s="18"/>
      <c r="BU746" s="18">
        <f t="shared" si="2047"/>
        <v>353.66200000000003</v>
      </c>
      <c r="BV746" s="18">
        <f t="shared" si="2048"/>
        <v>341.6</v>
      </c>
      <c r="BW746" s="18">
        <f t="shared" si="2049"/>
        <v>341.6</v>
      </c>
      <c r="BX746" s="18"/>
      <c r="BY746" s="18"/>
      <c r="BZ746" s="18"/>
      <c r="CA746" s="18">
        <f t="shared" si="2012"/>
        <v>353.66200000000003</v>
      </c>
      <c r="CB746" s="18">
        <f t="shared" si="2013"/>
        <v>341.6</v>
      </c>
      <c r="CC746" s="18">
        <f t="shared" si="2014"/>
        <v>341.6</v>
      </c>
      <c r="CD746" s="18"/>
      <c r="CE746" s="27"/>
      <c r="CF746" s="33"/>
    </row>
    <row r="747" spans="1:84" x14ac:dyDescent="0.3">
      <c r="A747" s="41" t="s">
        <v>136</v>
      </c>
      <c r="B747" s="39">
        <v>620</v>
      </c>
      <c r="C747" s="41"/>
      <c r="D747" s="41"/>
      <c r="E747" s="14" t="s">
        <v>569</v>
      </c>
      <c r="F747" s="18">
        <f t="shared" ref="F747:K747" si="2102">F748</f>
        <v>5918.9</v>
      </c>
      <c r="G747" s="18">
        <f t="shared" si="2102"/>
        <v>5918.9</v>
      </c>
      <c r="H747" s="18">
        <f t="shared" si="2102"/>
        <v>5918.9</v>
      </c>
      <c r="I747" s="18">
        <f t="shared" si="2102"/>
        <v>0</v>
      </c>
      <c r="J747" s="18">
        <f t="shared" si="2102"/>
        <v>0</v>
      </c>
      <c r="K747" s="18">
        <f t="shared" si="2102"/>
        <v>0</v>
      </c>
      <c r="L747" s="18">
        <f t="shared" si="1927"/>
        <v>5918.9</v>
      </c>
      <c r="M747" s="18">
        <f t="shared" si="1928"/>
        <v>5918.9</v>
      </c>
      <c r="N747" s="18">
        <f t="shared" si="1929"/>
        <v>5918.9</v>
      </c>
      <c r="O747" s="18">
        <f t="shared" ref="O747:S747" si="2103">O748</f>
        <v>0</v>
      </c>
      <c r="P747" s="18">
        <f t="shared" si="2103"/>
        <v>0</v>
      </c>
      <c r="Q747" s="18">
        <f t="shared" si="2103"/>
        <v>0</v>
      </c>
      <c r="R747" s="18">
        <f t="shared" si="2103"/>
        <v>0</v>
      </c>
      <c r="S747" s="18">
        <f t="shared" si="2103"/>
        <v>0</v>
      </c>
      <c r="T747" s="18">
        <f t="shared" si="2052"/>
        <v>5918.9</v>
      </c>
      <c r="U747" s="18">
        <f t="shared" si="2053"/>
        <v>5918.9</v>
      </c>
      <c r="V747" s="18">
        <f t="shared" si="2054"/>
        <v>5918.9</v>
      </c>
      <c r="W747" s="18">
        <f t="shared" ref="W747:CD747" si="2104">W748</f>
        <v>0</v>
      </c>
      <c r="X747" s="18">
        <f t="shared" si="2104"/>
        <v>0</v>
      </c>
      <c r="Y747" s="18">
        <f t="shared" si="2104"/>
        <v>0</v>
      </c>
      <c r="Z747" s="18">
        <f t="shared" si="2104"/>
        <v>0</v>
      </c>
      <c r="AA747" s="18">
        <f t="shared" si="2104"/>
        <v>0</v>
      </c>
      <c r="AB747" s="18">
        <f t="shared" si="2104"/>
        <v>0</v>
      </c>
      <c r="AC747" s="18">
        <f t="shared" si="2056"/>
        <v>5918.9</v>
      </c>
      <c r="AD747" s="18">
        <f t="shared" si="2057"/>
        <v>5918.9</v>
      </c>
      <c r="AE747" s="18">
        <f t="shared" si="2058"/>
        <v>5918.9</v>
      </c>
      <c r="AF747" s="18">
        <f t="shared" si="2104"/>
        <v>0</v>
      </c>
      <c r="AG747" s="18">
        <f t="shared" si="2104"/>
        <v>0</v>
      </c>
      <c r="AH747" s="18">
        <f t="shared" si="2104"/>
        <v>0</v>
      </c>
      <c r="AI747" s="18">
        <f t="shared" si="2034"/>
        <v>5918.9</v>
      </c>
      <c r="AJ747" s="18">
        <f t="shared" si="2035"/>
        <v>5918.9</v>
      </c>
      <c r="AK747" s="18">
        <f t="shared" si="2036"/>
        <v>5918.9</v>
      </c>
      <c r="AL747" s="18">
        <f t="shared" si="2104"/>
        <v>0</v>
      </c>
      <c r="AM747" s="18">
        <f t="shared" si="2037"/>
        <v>5918.9</v>
      </c>
      <c r="AN747" s="18">
        <f t="shared" si="2104"/>
        <v>0</v>
      </c>
      <c r="AO747" s="18">
        <f t="shared" si="2104"/>
        <v>0</v>
      </c>
      <c r="AP747" s="18">
        <f t="shared" si="2104"/>
        <v>0</v>
      </c>
      <c r="AQ747" s="18">
        <f t="shared" si="2038"/>
        <v>5918.9</v>
      </c>
      <c r="AR747" s="18">
        <f t="shared" si="2039"/>
        <v>5918.9</v>
      </c>
      <c r="AS747" s="18">
        <f t="shared" si="2040"/>
        <v>5918.9</v>
      </c>
      <c r="AT747" s="18">
        <f t="shared" si="2104"/>
        <v>0</v>
      </c>
      <c r="AU747" s="18">
        <f t="shared" si="2104"/>
        <v>0</v>
      </c>
      <c r="AV747" s="18">
        <f t="shared" si="2104"/>
        <v>0</v>
      </c>
      <c r="AW747" s="18">
        <f t="shared" si="2041"/>
        <v>5918.9</v>
      </c>
      <c r="AX747" s="18">
        <f t="shared" si="2042"/>
        <v>5918.9</v>
      </c>
      <c r="AY747" s="18">
        <f t="shared" si="2043"/>
        <v>5918.9</v>
      </c>
      <c r="AZ747" s="18">
        <f t="shared" si="2104"/>
        <v>-19.414000000000001</v>
      </c>
      <c r="BA747" s="18">
        <f t="shared" si="2104"/>
        <v>0</v>
      </c>
      <c r="BB747" s="18">
        <f t="shared" si="2104"/>
        <v>0</v>
      </c>
      <c r="BC747" s="18">
        <f t="shared" si="2069"/>
        <v>5899.4859999999999</v>
      </c>
      <c r="BD747" s="18">
        <f t="shared" si="2070"/>
        <v>5918.9</v>
      </c>
      <c r="BE747" s="18">
        <f t="shared" si="2071"/>
        <v>5918.9</v>
      </c>
      <c r="BF747" s="18">
        <f t="shared" si="2104"/>
        <v>0</v>
      </c>
      <c r="BG747" s="18">
        <f t="shared" si="2104"/>
        <v>0</v>
      </c>
      <c r="BH747" s="18">
        <f t="shared" si="2104"/>
        <v>0</v>
      </c>
      <c r="BI747" s="18">
        <f t="shared" si="2066"/>
        <v>5899.4859999999999</v>
      </c>
      <c r="BJ747" s="18">
        <f t="shared" si="2067"/>
        <v>5918.9</v>
      </c>
      <c r="BK747" s="18">
        <f t="shared" si="2068"/>
        <v>5918.9</v>
      </c>
      <c r="BL747" s="18">
        <f t="shared" si="2104"/>
        <v>0</v>
      </c>
      <c r="BM747" s="18">
        <f t="shared" si="2104"/>
        <v>0</v>
      </c>
      <c r="BN747" s="18">
        <f t="shared" si="2104"/>
        <v>0</v>
      </c>
      <c r="BO747" s="18">
        <f t="shared" si="2044"/>
        <v>5899.4859999999999</v>
      </c>
      <c r="BP747" s="18">
        <f t="shared" si="2045"/>
        <v>5918.9</v>
      </c>
      <c r="BQ747" s="18">
        <f t="shared" si="2046"/>
        <v>5918.9</v>
      </c>
      <c r="BR747" s="18">
        <f t="shared" si="2104"/>
        <v>0</v>
      </c>
      <c r="BS747" s="18">
        <f t="shared" si="2104"/>
        <v>0</v>
      </c>
      <c r="BT747" s="18">
        <f t="shared" si="2104"/>
        <v>0</v>
      </c>
      <c r="BU747" s="18">
        <f t="shared" si="2047"/>
        <v>5899.4859999999999</v>
      </c>
      <c r="BV747" s="18">
        <f t="shared" si="2048"/>
        <v>5918.9</v>
      </c>
      <c r="BW747" s="18">
        <f t="shared" si="2049"/>
        <v>5918.9</v>
      </c>
      <c r="BX747" s="18">
        <f t="shared" si="2104"/>
        <v>0</v>
      </c>
      <c r="BY747" s="18">
        <f t="shared" si="2104"/>
        <v>0</v>
      </c>
      <c r="BZ747" s="18">
        <f t="shared" si="2104"/>
        <v>0</v>
      </c>
      <c r="CA747" s="18">
        <f t="shared" si="2012"/>
        <v>5899.4859999999999</v>
      </c>
      <c r="CB747" s="18">
        <f t="shared" si="2013"/>
        <v>5918.9</v>
      </c>
      <c r="CC747" s="18">
        <f t="shared" si="2014"/>
        <v>5918.9</v>
      </c>
      <c r="CD747" s="18">
        <f t="shared" si="2104"/>
        <v>0</v>
      </c>
      <c r="CE747" s="27"/>
      <c r="CF747" s="33"/>
    </row>
    <row r="748" spans="1:84" x14ac:dyDescent="0.3">
      <c r="A748" s="41" t="s">
        <v>136</v>
      </c>
      <c r="B748" s="39">
        <v>620</v>
      </c>
      <c r="C748" s="41" t="s">
        <v>59</v>
      </c>
      <c r="D748" s="41" t="s">
        <v>19</v>
      </c>
      <c r="E748" s="14" t="s">
        <v>541</v>
      </c>
      <c r="F748" s="18">
        <v>5918.9</v>
      </c>
      <c r="G748" s="18">
        <v>5918.9</v>
      </c>
      <c r="H748" s="18">
        <v>5918.9</v>
      </c>
      <c r="I748" s="18"/>
      <c r="J748" s="18"/>
      <c r="K748" s="18"/>
      <c r="L748" s="18">
        <f t="shared" ref="L748:L811" si="2105">F748+I748</f>
        <v>5918.9</v>
      </c>
      <c r="M748" s="18">
        <f t="shared" ref="M748:M811" si="2106">G748+J748</f>
        <v>5918.9</v>
      </c>
      <c r="N748" s="18">
        <f t="shared" ref="N748:N811" si="2107">H748+K748</f>
        <v>5918.9</v>
      </c>
      <c r="O748" s="18"/>
      <c r="P748" s="18"/>
      <c r="Q748" s="18"/>
      <c r="R748" s="18"/>
      <c r="S748" s="18"/>
      <c r="T748" s="18">
        <f t="shared" si="2052"/>
        <v>5918.9</v>
      </c>
      <c r="U748" s="18">
        <f t="shared" si="2053"/>
        <v>5918.9</v>
      </c>
      <c r="V748" s="18">
        <f t="shared" si="2054"/>
        <v>5918.9</v>
      </c>
      <c r="W748" s="18"/>
      <c r="X748" s="18"/>
      <c r="Y748" s="18"/>
      <c r="Z748" s="18"/>
      <c r="AA748" s="18"/>
      <c r="AB748" s="18"/>
      <c r="AC748" s="18">
        <f t="shared" si="2056"/>
        <v>5918.9</v>
      </c>
      <c r="AD748" s="18">
        <f t="shared" si="2057"/>
        <v>5918.9</v>
      </c>
      <c r="AE748" s="18">
        <f t="shared" si="2058"/>
        <v>5918.9</v>
      </c>
      <c r="AF748" s="18"/>
      <c r="AG748" s="18"/>
      <c r="AH748" s="18"/>
      <c r="AI748" s="18">
        <f t="shared" si="2034"/>
        <v>5918.9</v>
      </c>
      <c r="AJ748" s="18">
        <f t="shared" si="2035"/>
        <v>5918.9</v>
      </c>
      <c r="AK748" s="18">
        <f t="shared" si="2036"/>
        <v>5918.9</v>
      </c>
      <c r="AL748" s="18"/>
      <c r="AM748" s="18">
        <f t="shared" si="2037"/>
        <v>5918.9</v>
      </c>
      <c r="AN748" s="18"/>
      <c r="AO748" s="18"/>
      <c r="AP748" s="18"/>
      <c r="AQ748" s="18">
        <f t="shared" si="2038"/>
        <v>5918.9</v>
      </c>
      <c r="AR748" s="18">
        <f t="shared" si="2039"/>
        <v>5918.9</v>
      </c>
      <c r="AS748" s="18">
        <f t="shared" si="2040"/>
        <v>5918.9</v>
      </c>
      <c r="AT748" s="18"/>
      <c r="AU748" s="18"/>
      <c r="AV748" s="18"/>
      <c r="AW748" s="18">
        <f t="shared" si="2041"/>
        <v>5918.9</v>
      </c>
      <c r="AX748" s="18">
        <f t="shared" si="2042"/>
        <v>5918.9</v>
      </c>
      <c r="AY748" s="18">
        <f t="shared" si="2043"/>
        <v>5918.9</v>
      </c>
      <c r="AZ748" s="18">
        <f>9-10.527-17.887</f>
        <v>-19.414000000000001</v>
      </c>
      <c r="BA748" s="18"/>
      <c r="BB748" s="18"/>
      <c r="BC748" s="18">
        <f t="shared" si="2069"/>
        <v>5899.4859999999999</v>
      </c>
      <c r="BD748" s="18">
        <f t="shared" si="2070"/>
        <v>5918.9</v>
      </c>
      <c r="BE748" s="18">
        <f t="shared" si="2071"/>
        <v>5918.9</v>
      </c>
      <c r="BF748" s="18"/>
      <c r="BG748" s="18"/>
      <c r="BH748" s="18"/>
      <c r="BI748" s="18">
        <f t="shared" si="2066"/>
        <v>5899.4859999999999</v>
      </c>
      <c r="BJ748" s="18">
        <f t="shared" si="2067"/>
        <v>5918.9</v>
      </c>
      <c r="BK748" s="18">
        <f t="shared" si="2068"/>
        <v>5918.9</v>
      </c>
      <c r="BL748" s="18"/>
      <c r="BM748" s="18"/>
      <c r="BN748" s="18"/>
      <c r="BO748" s="18">
        <f t="shared" si="2044"/>
        <v>5899.4859999999999</v>
      </c>
      <c r="BP748" s="18">
        <f t="shared" si="2045"/>
        <v>5918.9</v>
      </c>
      <c r="BQ748" s="18">
        <f t="shared" si="2046"/>
        <v>5918.9</v>
      </c>
      <c r="BR748" s="18"/>
      <c r="BS748" s="18"/>
      <c r="BT748" s="18"/>
      <c r="BU748" s="18">
        <f t="shared" si="2047"/>
        <v>5899.4859999999999</v>
      </c>
      <c r="BV748" s="18">
        <f t="shared" si="2048"/>
        <v>5918.9</v>
      </c>
      <c r="BW748" s="18">
        <f t="shared" si="2049"/>
        <v>5918.9</v>
      </c>
      <c r="BX748" s="18"/>
      <c r="BY748" s="18"/>
      <c r="BZ748" s="18"/>
      <c r="CA748" s="18">
        <f t="shared" si="2012"/>
        <v>5899.4859999999999</v>
      </c>
      <c r="CB748" s="18">
        <f t="shared" si="2013"/>
        <v>5918.9</v>
      </c>
      <c r="CC748" s="18">
        <f t="shared" si="2014"/>
        <v>5918.9</v>
      </c>
      <c r="CD748" s="18"/>
      <c r="CE748" s="27"/>
      <c r="CF748" s="33"/>
    </row>
    <row r="749" spans="1:84" ht="62.4" x14ac:dyDescent="0.3">
      <c r="A749" s="41" t="s">
        <v>144</v>
      </c>
      <c r="B749" s="39"/>
      <c r="C749" s="41"/>
      <c r="D749" s="41"/>
      <c r="E749" s="14" t="s">
        <v>988</v>
      </c>
      <c r="F749" s="18">
        <f t="shared" ref="F749:K749" si="2108">F750+F757+F761</f>
        <v>3925.8</v>
      </c>
      <c r="G749" s="18">
        <f t="shared" si="2108"/>
        <v>3925.8</v>
      </c>
      <c r="H749" s="18">
        <f t="shared" si="2108"/>
        <v>3925.8</v>
      </c>
      <c r="I749" s="18">
        <f t="shared" si="2108"/>
        <v>0</v>
      </c>
      <c r="J749" s="18">
        <f t="shared" si="2108"/>
        <v>0</v>
      </c>
      <c r="K749" s="18">
        <f t="shared" si="2108"/>
        <v>0</v>
      </c>
      <c r="L749" s="18">
        <f t="shared" si="2105"/>
        <v>3925.8</v>
      </c>
      <c r="M749" s="18">
        <f t="shared" si="2106"/>
        <v>3925.8</v>
      </c>
      <c r="N749" s="18">
        <f t="shared" si="2107"/>
        <v>3925.8</v>
      </c>
      <c r="O749" s="18">
        <f t="shared" ref="O749:S749" si="2109">O750+O757+O761</f>
        <v>0</v>
      </c>
      <c r="P749" s="18">
        <f t="shared" si="2109"/>
        <v>0</v>
      </c>
      <c r="Q749" s="18">
        <f t="shared" si="2109"/>
        <v>0</v>
      </c>
      <c r="R749" s="18">
        <f t="shared" si="2109"/>
        <v>0</v>
      </c>
      <c r="S749" s="18">
        <f t="shared" si="2109"/>
        <v>0</v>
      </c>
      <c r="T749" s="18">
        <f t="shared" si="2052"/>
        <v>3925.8</v>
      </c>
      <c r="U749" s="18">
        <f t="shared" si="2053"/>
        <v>3925.8</v>
      </c>
      <c r="V749" s="18">
        <f t="shared" si="2054"/>
        <v>3925.8</v>
      </c>
      <c r="W749" s="18">
        <f t="shared" ref="W749:CD749" si="2110">W750+W757+W761</f>
        <v>0</v>
      </c>
      <c r="X749" s="18">
        <f t="shared" ref="X749:AB749" si="2111">X750+X757+X761</f>
        <v>0</v>
      </c>
      <c r="Y749" s="18">
        <f t="shared" si="2111"/>
        <v>0</v>
      </c>
      <c r="Z749" s="18">
        <f t="shared" si="2111"/>
        <v>0</v>
      </c>
      <c r="AA749" s="18">
        <f t="shared" si="2111"/>
        <v>0</v>
      </c>
      <c r="AB749" s="18">
        <f t="shared" si="2111"/>
        <v>0</v>
      </c>
      <c r="AC749" s="18">
        <f t="shared" si="2056"/>
        <v>3925.8</v>
      </c>
      <c r="AD749" s="18">
        <f t="shared" si="2057"/>
        <v>3925.8</v>
      </c>
      <c r="AE749" s="18">
        <f t="shared" si="2058"/>
        <v>3925.8</v>
      </c>
      <c r="AF749" s="18">
        <f t="shared" ref="AF749:AH749" si="2112">AF750+AF757+AF761</f>
        <v>0</v>
      </c>
      <c r="AG749" s="18">
        <f t="shared" si="2112"/>
        <v>0</v>
      </c>
      <c r="AH749" s="18">
        <f t="shared" si="2112"/>
        <v>0</v>
      </c>
      <c r="AI749" s="18">
        <f t="shared" si="2034"/>
        <v>3925.8</v>
      </c>
      <c r="AJ749" s="18">
        <f t="shared" si="2035"/>
        <v>3925.8</v>
      </c>
      <c r="AK749" s="18">
        <f t="shared" si="2036"/>
        <v>3925.8</v>
      </c>
      <c r="AL749" s="18">
        <f t="shared" ref="AL749" si="2113">AL750+AL757+AL761</f>
        <v>0</v>
      </c>
      <c r="AM749" s="18">
        <f t="shared" si="2037"/>
        <v>3925.8</v>
      </c>
      <c r="AN749" s="18">
        <f t="shared" ref="AN749:AP749" si="2114">AN750+AN757+AN761</f>
        <v>0</v>
      </c>
      <c r="AO749" s="18">
        <f t="shared" si="2114"/>
        <v>0</v>
      </c>
      <c r="AP749" s="18">
        <f t="shared" si="2114"/>
        <v>0</v>
      </c>
      <c r="AQ749" s="18">
        <f t="shared" si="2038"/>
        <v>3925.8</v>
      </c>
      <c r="AR749" s="18">
        <f t="shared" si="2039"/>
        <v>3925.8</v>
      </c>
      <c r="AS749" s="18">
        <f t="shared" si="2040"/>
        <v>3925.8</v>
      </c>
      <c r="AT749" s="18">
        <f t="shared" ref="AT749:AV749" si="2115">AT750+AT757+AT761</f>
        <v>0</v>
      </c>
      <c r="AU749" s="18">
        <f t="shared" si="2115"/>
        <v>0</v>
      </c>
      <c r="AV749" s="18">
        <f t="shared" si="2115"/>
        <v>0</v>
      </c>
      <c r="AW749" s="18">
        <f t="shared" si="2041"/>
        <v>3925.8</v>
      </c>
      <c r="AX749" s="18">
        <f t="shared" si="2042"/>
        <v>3925.8</v>
      </c>
      <c r="AY749" s="18">
        <f t="shared" si="2043"/>
        <v>3925.8</v>
      </c>
      <c r="AZ749" s="18">
        <f t="shared" ref="AZ749:BB749" si="2116">AZ750+AZ757+AZ761</f>
        <v>0</v>
      </c>
      <c r="BA749" s="18">
        <f t="shared" si="2116"/>
        <v>0</v>
      </c>
      <c r="BB749" s="18">
        <f t="shared" si="2116"/>
        <v>0</v>
      </c>
      <c r="BC749" s="18">
        <f t="shared" si="2069"/>
        <v>3925.8</v>
      </c>
      <c r="BD749" s="18">
        <f t="shared" si="2070"/>
        <v>3925.8</v>
      </c>
      <c r="BE749" s="18">
        <f t="shared" si="2071"/>
        <v>3925.8</v>
      </c>
      <c r="BF749" s="18">
        <f t="shared" ref="BF749:BH749" si="2117">BF750+BF757+BF761</f>
        <v>0</v>
      </c>
      <c r="BG749" s="18">
        <f t="shared" si="2117"/>
        <v>0</v>
      </c>
      <c r="BH749" s="18">
        <f t="shared" si="2117"/>
        <v>0</v>
      </c>
      <c r="BI749" s="18">
        <f t="shared" si="2066"/>
        <v>3925.8</v>
      </c>
      <c r="BJ749" s="18">
        <f t="shared" si="2067"/>
        <v>3925.8</v>
      </c>
      <c r="BK749" s="18">
        <f t="shared" si="2068"/>
        <v>3925.8</v>
      </c>
      <c r="BL749" s="18">
        <f t="shared" ref="BL749:BN749" si="2118">BL750+BL757+BL761</f>
        <v>0</v>
      </c>
      <c r="BM749" s="18">
        <f t="shared" si="2118"/>
        <v>0</v>
      </c>
      <c r="BN749" s="18">
        <f t="shared" si="2118"/>
        <v>0</v>
      </c>
      <c r="BO749" s="18">
        <f t="shared" si="2044"/>
        <v>3925.8</v>
      </c>
      <c r="BP749" s="18">
        <f t="shared" si="2045"/>
        <v>3925.8</v>
      </c>
      <c r="BQ749" s="18">
        <f t="shared" si="2046"/>
        <v>3925.8</v>
      </c>
      <c r="BR749" s="18">
        <f t="shared" ref="BR749:BT749" si="2119">BR750+BR757+BR761</f>
        <v>0</v>
      </c>
      <c r="BS749" s="18">
        <f t="shared" si="2119"/>
        <v>0</v>
      </c>
      <c r="BT749" s="18">
        <f t="shared" si="2119"/>
        <v>0</v>
      </c>
      <c r="BU749" s="18">
        <f t="shared" si="2047"/>
        <v>3925.8</v>
      </c>
      <c r="BV749" s="18">
        <f t="shared" si="2048"/>
        <v>3925.8</v>
      </c>
      <c r="BW749" s="18">
        <f t="shared" si="2049"/>
        <v>3925.8</v>
      </c>
      <c r="BX749" s="18">
        <f t="shared" ref="BX749:BZ749" si="2120">BX750+BX757+BX761</f>
        <v>102.74199999999999</v>
      </c>
      <c r="BY749" s="18">
        <f t="shared" si="2120"/>
        <v>0</v>
      </c>
      <c r="BZ749" s="18">
        <f t="shared" si="2120"/>
        <v>0</v>
      </c>
      <c r="CA749" s="18">
        <f t="shared" si="2012"/>
        <v>4028.5420000000004</v>
      </c>
      <c r="CB749" s="18">
        <f t="shared" si="2013"/>
        <v>3925.8</v>
      </c>
      <c r="CC749" s="18">
        <f t="shared" si="2014"/>
        <v>3925.8</v>
      </c>
      <c r="CD749" s="18">
        <f t="shared" si="2110"/>
        <v>0</v>
      </c>
      <c r="CE749" s="27"/>
      <c r="CF749" s="33"/>
    </row>
    <row r="750" spans="1:84" ht="31.2" x14ac:dyDescent="0.3">
      <c r="A750" s="41" t="s">
        <v>141</v>
      </c>
      <c r="B750" s="39"/>
      <c r="C750" s="41"/>
      <c r="D750" s="41"/>
      <c r="E750" s="14" t="s">
        <v>651</v>
      </c>
      <c r="F750" s="18">
        <f t="shared" ref="F750:K750" si="2121">F751+F754</f>
        <v>3399</v>
      </c>
      <c r="G750" s="18">
        <f t="shared" si="2121"/>
        <v>3399</v>
      </c>
      <c r="H750" s="18">
        <f t="shared" si="2121"/>
        <v>3399</v>
      </c>
      <c r="I750" s="18">
        <f t="shared" si="2121"/>
        <v>0</v>
      </c>
      <c r="J750" s="18">
        <f t="shared" si="2121"/>
        <v>0</v>
      </c>
      <c r="K750" s="18">
        <f t="shared" si="2121"/>
        <v>0</v>
      </c>
      <c r="L750" s="18">
        <f t="shared" si="2105"/>
        <v>3399</v>
      </c>
      <c r="M750" s="18">
        <f t="shared" si="2106"/>
        <v>3399</v>
      </c>
      <c r="N750" s="18">
        <f t="shared" si="2107"/>
        <v>3399</v>
      </c>
      <c r="O750" s="18">
        <f t="shared" ref="O750:S750" si="2122">O751+O754</f>
        <v>0</v>
      </c>
      <c r="P750" s="18">
        <f t="shared" si="2122"/>
        <v>0</v>
      </c>
      <c r="Q750" s="18">
        <f t="shared" si="2122"/>
        <v>0</v>
      </c>
      <c r="R750" s="18">
        <f t="shared" si="2122"/>
        <v>0</v>
      </c>
      <c r="S750" s="18">
        <f t="shared" si="2122"/>
        <v>0</v>
      </c>
      <c r="T750" s="18">
        <f t="shared" si="2052"/>
        <v>3399</v>
      </c>
      <c r="U750" s="18">
        <f t="shared" si="2053"/>
        <v>3399</v>
      </c>
      <c r="V750" s="18">
        <f t="shared" si="2054"/>
        <v>3399</v>
      </c>
      <c r="W750" s="18">
        <f t="shared" ref="W750:CD750" si="2123">W751+W754</f>
        <v>0</v>
      </c>
      <c r="X750" s="18">
        <f t="shared" ref="X750:AB750" si="2124">X751+X754</f>
        <v>0</v>
      </c>
      <c r="Y750" s="18">
        <f t="shared" si="2124"/>
        <v>0</v>
      </c>
      <c r="Z750" s="18">
        <f t="shared" si="2124"/>
        <v>0</v>
      </c>
      <c r="AA750" s="18">
        <f t="shared" si="2124"/>
        <v>0</v>
      </c>
      <c r="AB750" s="18">
        <f t="shared" si="2124"/>
        <v>0</v>
      </c>
      <c r="AC750" s="18">
        <f t="shared" si="2056"/>
        <v>3399</v>
      </c>
      <c r="AD750" s="18">
        <f t="shared" si="2057"/>
        <v>3399</v>
      </c>
      <c r="AE750" s="18">
        <f t="shared" si="2058"/>
        <v>3399</v>
      </c>
      <c r="AF750" s="18">
        <f t="shared" ref="AF750:AH750" si="2125">AF751+AF754</f>
        <v>0</v>
      </c>
      <c r="AG750" s="18">
        <f t="shared" si="2125"/>
        <v>0</v>
      </c>
      <c r="AH750" s="18">
        <f t="shared" si="2125"/>
        <v>0</v>
      </c>
      <c r="AI750" s="18">
        <f t="shared" si="2034"/>
        <v>3399</v>
      </c>
      <c r="AJ750" s="18">
        <f t="shared" si="2035"/>
        <v>3399</v>
      </c>
      <c r="AK750" s="18">
        <f t="shared" si="2036"/>
        <v>3399</v>
      </c>
      <c r="AL750" s="18">
        <f t="shared" ref="AL750" si="2126">AL751+AL754</f>
        <v>0</v>
      </c>
      <c r="AM750" s="18">
        <f t="shared" si="2037"/>
        <v>3399</v>
      </c>
      <c r="AN750" s="18">
        <f t="shared" ref="AN750:AP750" si="2127">AN751+AN754</f>
        <v>0</v>
      </c>
      <c r="AO750" s="18">
        <f t="shared" si="2127"/>
        <v>0</v>
      </c>
      <c r="AP750" s="18">
        <f t="shared" si="2127"/>
        <v>0</v>
      </c>
      <c r="AQ750" s="18">
        <f t="shared" si="2038"/>
        <v>3399</v>
      </c>
      <c r="AR750" s="18">
        <f t="shared" si="2039"/>
        <v>3399</v>
      </c>
      <c r="AS750" s="18">
        <f t="shared" si="2040"/>
        <v>3399</v>
      </c>
      <c r="AT750" s="18">
        <f t="shared" ref="AT750:AV750" si="2128">AT751+AT754</f>
        <v>0</v>
      </c>
      <c r="AU750" s="18">
        <f t="shared" si="2128"/>
        <v>0</v>
      </c>
      <c r="AV750" s="18">
        <f t="shared" si="2128"/>
        <v>0</v>
      </c>
      <c r="AW750" s="18">
        <f t="shared" si="2041"/>
        <v>3399</v>
      </c>
      <c r="AX750" s="18">
        <f t="shared" si="2042"/>
        <v>3399</v>
      </c>
      <c r="AY750" s="18">
        <f t="shared" si="2043"/>
        <v>3399</v>
      </c>
      <c r="AZ750" s="18">
        <f t="shared" ref="AZ750:BB750" si="2129">AZ751+AZ754</f>
        <v>0</v>
      </c>
      <c r="BA750" s="18">
        <f t="shared" si="2129"/>
        <v>0</v>
      </c>
      <c r="BB750" s="18">
        <f t="shared" si="2129"/>
        <v>0</v>
      </c>
      <c r="BC750" s="18">
        <f t="shared" si="2069"/>
        <v>3399</v>
      </c>
      <c r="BD750" s="18">
        <f t="shared" si="2070"/>
        <v>3399</v>
      </c>
      <c r="BE750" s="18">
        <f t="shared" si="2071"/>
        <v>3399</v>
      </c>
      <c r="BF750" s="18">
        <f t="shared" ref="BF750:BH750" si="2130">BF751+BF754</f>
        <v>0</v>
      </c>
      <c r="BG750" s="18">
        <f t="shared" si="2130"/>
        <v>0</v>
      </c>
      <c r="BH750" s="18">
        <f t="shared" si="2130"/>
        <v>0</v>
      </c>
      <c r="BI750" s="18">
        <f t="shared" si="2066"/>
        <v>3399</v>
      </c>
      <c r="BJ750" s="18">
        <f t="shared" si="2067"/>
        <v>3399</v>
      </c>
      <c r="BK750" s="18">
        <f t="shared" si="2068"/>
        <v>3399</v>
      </c>
      <c r="BL750" s="18">
        <f t="shared" ref="BL750:BN750" si="2131">BL751+BL754</f>
        <v>0</v>
      </c>
      <c r="BM750" s="18">
        <f t="shared" si="2131"/>
        <v>0</v>
      </c>
      <c r="BN750" s="18">
        <f t="shared" si="2131"/>
        <v>0</v>
      </c>
      <c r="BO750" s="18">
        <f t="shared" si="2044"/>
        <v>3399</v>
      </c>
      <c r="BP750" s="18">
        <f t="shared" si="2045"/>
        <v>3399</v>
      </c>
      <c r="BQ750" s="18">
        <f t="shared" si="2046"/>
        <v>3399</v>
      </c>
      <c r="BR750" s="18">
        <f t="shared" ref="BR750:BT750" si="2132">BR751+BR754</f>
        <v>0</v>
      </c>
      <c r="BS750" s="18">
        <f t="shared" si="2132"/>
        <v>0</v>
      </c>
      <c r="BT750" s="18">
        <f t="shared" si="2132"/>
        <v>0</v>
      </c>
      <c r="BU750" s="18">
        <f t="shared" si="2047"/>
        <v>3399</v>
      </c>
      <c r="BV750" s="18">
        <f t="shared" si="2048"/>
        <v>3399</v>
      </c>
      <c r="BW750" s="18">
        <f t="shared" si="2049"/>
        <v>3399</v>
      </c>
      <c r="BX750" s="18">
        <f t="shared" ref="BX750:BZ750" si="2133">BX751+BX754</f>
        <v>127.452</v>
      </c>
      <c r="BY750" s="18">
        <f t="shared" si="2133"/>
        <v>0</v>
      </c>
      <c r="BZ750" s="18">
        <f t="shared" si="2133"/>
        <v>0</v>
      </c>
      <c r="CA750" s="18">
        <f t="shared" si="2012"/>
        <v>3526.4520000000002</v>
      </c>
      <c r="CB750" s="18">
        <f t="shared" si="2013"/>
        <v>3399</v>
      </c>
      <c r="CC750" s="18">
        <f t="shared" si="2014"/>
        <v>3399</v>
      </c>
      <c r="CD750" s="18">
        <f t="shared" si="2123"/>
        <v>0</v>
      </c>
      <c r="CE750" s="27"/>
      <c r="CF750" s="33"/>
    </row>
    <row r="751" spans="1:84" ht="31.2" x14ac:dyDescent="0.3">
      <c r="A751" s="41" t="s">
        <v>141</v>
      </c>
      <c r="B751" s="39">
        <v>200</v>
      </c>
      <c r="C751" s="41"/>
      <c r="D751" s="41"/>
      <c r="E751" s="14" t="s">
        <v>551</v>
      </c>
      <c r="F751" s="18">
        <f t="shared" ref="F751:K752" si="2134">F752</f>
        <v>2151.8000000000002</v>
      </c>
      <c r="G751" s="18">
        <f t="shared" si="2134"/>
        <v>2151.8000000000002</v>
      </c>
      <c r="H751" s="18">
        <f t="shared" si="2134"/>
        <v>2151.8000000000002</v>
      </c>
      <c r="I751" s="18">
        <f t="shared" si="2134"/>
        <v>0</v>
      </c>
      <c r="J751" s="18">
        <f t="shared" si="2134"/>
        <v>0</v>
      </c>
      <c r="K751" s="18">
        <f t="shared" si="2134"/>
        <v>0</v>
      </c>
      <c r="L751" s="18">
        <f t="shared" si="2105"/>
        <v>2151.8000000000002</v>
      </c>
      <c r="M751" s="18">
        <f t="shared" si="2106"/>
        <v>2151.8000000000002</v>
      </c>
      <c r="N751" s="18">
        <f t="shared" si="2107"/>
        <v>2151.8000000000002</v>
      </c>
      <c r="O751" s="18">
        <f t="shared" ref="O751:S752" si="2135">O752</f>
        <v>0</v>
      </c>
      <c r="P751" s="18">
        <f t="shared" si="2135"/>
        <v>0</v>
      </c>
      <c r="Q751" s="18">
        <f t="shared" si="2135"/>
        <v>0</v>
      </c>
      <c r="R751" s="18">
        <f t="shared" si="2135"/>
        <v>0</v>
      </c>
      <c r="S751" s="18">
        <f t="shared" si="2135"/>
        <v>0</v>
      </c>
      <c r="T751" s="18">
        <f t="shared" si="2052"/>
        <v>2151.8000000000002</v>
      </c>
      <c r="U751" s="18">
        <f t="shared" si="2053"/>
        <v>2151.8000000000002</v>
      </c>
      <c r="V751" s="18">
        <f t="shared" si="2054"/>
        <v>2151.8000000000002</v>
      </c>
      <c r="W751" s="18">
        <f t="shared" ref="W751:CD752" si="2136">W752</f>
        <v>0</v>
      </c>
      <c r="X751" s="18">
        <f t="shared" si="2136"/>
        <v>0</v>
      </c>
      <c r="Y751" s="18">
        <f t="shared" si="2136"/>
        <v>0</v>
      </c>
      <c r="Z751" s="18">
        <f t="shared" si="2136"/>
        <v>0</v>
      </c>
      <c r="AA751" s="18">
        <f t="shared" si="2136"/>
        <v>0</v>
      </c>
      <c r="AB751" s="18">
        <f t="shared" si="2136"/>
        <v>0</v>
      </c>
      <c r="AC751" s="18">
        <f t="shared" si="2056"/>
        <v>2151.8000000000002</v>
      </c>
      <c r="AD751" s="18">
        <f t="shared" si="2057"/>
        <v>2151.8000000000002</v>
      </c>
      <c r="AE751" s="18">
        <f t="shared" si="2058"/>
        <v>2151.8000000000002</v>
      </c>
      <c r="AF751" s="18">
        <f t="shared" si="2136"/>
        <v>0</v>
      </c>
      <c r="AG751" s="18">
        <f t="shared" si="2136"/>
        <v>0</v>
      </c>
      <c r="AH751" s="18">
        <f t="shared" si="2136"/>
        <v>0</v>
      </c>
      <c r="AI751" s="18">
        <f t="shared" si="2034"/>
        <v>2151.8000000000002</v>
      </c>
      <c r="AJ751" s="18">
        <f t="shared" si="2035"/>
        <v>2151.8000000000002</v>
      </c>
      <c r="AK751" s="18">
        <f t="shared" si="2036"/>
        <v>2151.8000000000002</v>
      </c>
      <c r="AL751" s="18">
        <f t="shared" si="2136"/>
        <v>0</v>
      </c>
      <c r="AM751" s="18">
        <f t="shared" si="2037"/>
        <v>2151.8000000000002</v>
      </c>
      <c r="AN751" s="18">
        <f t="shared" si="2136"/>
        <v>0</v>
      </c>
      <c r="AO751" s="18">
        <f t="shared" si="2136"/>
        <v>0</v>
      </c>
      <c r="AP751" s="18">
        <f t="shared" si="2136"/>
        <v>0</v>
      </c>
      <c r="AQ751" s="18">
        <f t="shared" si="2038"/>
        <v>2151.8000000000002</v>
      </c>
      <c r="AR751" s="18">
        <f t="shared" si="2039"/>
        <v>2151.8000000000002</v>
      </c>
      <c r="AS751" s="18">
        <f t="shared" si="2040"/>
        <v>2151.8000000000002</v>
      </c>
      <c r="AT751" s="18">
        <f t="shared" si="2136"/>
        <v>0</v>
      </c>
      <c r="AU751" s="18">
        <f t="shared" si="2136"/>
        <v>0</v>
      </c>
      <c r="AV751" s="18">
        <f t="shared" si="2136"/>
        <v>0</v>
      </c>
      <c r="AW751" s="18">
        <f t="shared" si="2041"/>
        <v>2151.8000000000002</v>
      </c>
      <c r="AX751" s="18">
        <f t="shared" si="2042"/>
        <v>2151.8000000000002</v>
      </c>
      <c r="AY751" s="18">
        <f t="shared" si="2043"/>
        <v>2151.8000000000002</v>
      </c>
      <c r="AZ751" s="18">
        <f t="shared" si="2136"/>
        <v>0</v>
      </c>
      <c r="BA751" s="18">
        <f t="shared" si="2136"/>
        <v>0</v>
      </c>
      <c r="BB751" s="18">
        <f t="shared" si="2136"/>
        <v>0</v>
      </c>
      <c r="BC751" s="18">
        <f t="shared" si="2069"/>
        <v>2151.8000000000002</v>
      </c>
      <c r="BD751" s="18">
        <f t="shared" si="2070"/>
        <v>2151.8000000000002</v>
      </c>
      <c r="BE751" s="18">
        <f t="shared" si="2071"/>
        <v>2151.8000000000002</v>
      </c>
      <c r="BF751" s="18">
        <f t="shared" si="2136"/>
        <v>0</v>
      </c>
      <c r="BG751" s="18">
        <f t="shared" si="2136"/>
        <v>0</v>
      </c>
      <c r="BH751" s="18">
        <f t="shared" si="2136"/>
        <v>0</v>
      </c>
      <c r="BI751" s="18">
        <f t="shared" si="2066"/>
        <v>2151.8000000000002</v>
      </c>
      <c r="BJ751" s="18">
        <f t="shared" si="2067"/>
        <v>2151.8000000000002</v>
      </c>
      <c r="BK751" s="18">
        <f t="shared" si="2068"/>
        <v>2151.8000000000002</v>
      </c>
      <c r="BL751" s="18">
        <f t="shared" si="2136"/>
        <v>0</v>
      </c>
      <c r="BM751" s="18">
        <f t="shared" si="2136"/>
        <v>0</v>
      </c>
      <c r="BN751" s="18">
        <f t="shared" si="2136"/>
        <v>0</v>
      </c>
      <c r="BO751" s="18">
        <f t="shared" si="2044"/>
        <v>2151.8000000000002</v>
      </c>
      <c r="BP751" s="18">
        <f t="shared" si="2045"/>
        <v>2151.8000000000002</v>
      </c>
      <c r="BQ751" s="18">
        <f t="shared" si="2046"/>
        <v>2151.8000000000002</v>
      </c>
      <c r="BR751" s="18">
        <f t="shared" si="2136"/>
        <v>0</v>
      </c>
      <c r="BS751" s="18">
        <f t="shared" si="2136"/>
        <v>0</v>
      </c>
      <c r="BT751" s="18">
        <f t="shared" si="2136"/>
        <v>0</v>
      </c>
      <c r="BU751" s="18">
        <f t="shared" si="2047"/>
        <v>2151.8000000000002</v>
      </c>
      <c r="BV751" s="18">
        <f t="shared" si="2048"/>
        <v>2151.8000000000002</v>
      </c>
      <c r="BW751" s="18">
        <f t="shared" si="2049"/>
        <v>2151.8000000000002</v>
      </c>
      <c r="BX751" s="18">
        <f t="shared" si="2136"/>
        <v>127.452</v>
      </c>
      <c r="BY751" s="18">
        <f t="shared" si="2136"/>
        <v>0</v>
      </c>
      <c r="BZ751" s="18">
        <f t="shared" si="2136"/>
        <v>0</v>
      </c>
      <c r="CA751" s="18">
        <f t="shared" si="2012"/>
        <v>2279.2520000000004</v>
      </c>
      <c r="CB751" s="18">
        <f t="shared" si="2013"/>
        <v>2151.8000000000002</v>
      </c>
      <c r="CC751" s="18">
        <f t="shared" si="2014"/>
        <v>2151.8000000000002</v>
      </c>
      <c r="CD751" s="18">
        <f t="shared" si="2136"/>
        <v>0</v>
      </c>
      <c r="CE751" s="27"/>
      <c r="CF751" s="33"/>
    </row>
    <row r="752" spans="1:84" ht="46.8" x14ac:dyDescent="0.3">
      <c r="A752" s="41" t="s">
        <v>141</v>
      </c>
      <c r="B752" s="39">
        <v>240</v>
      </c>
      <c r="C752" s="41"/>
      <c r="D752" s="41"/>
      <c r="E752" s="14" t="s">
        <v>559</v>
      </c>
      <c r="F752" s="18">
        <f t="shared" si="2134"/>
        <v>2151.8000000000002</v>
      </c>
      <c r="G752" s="18">
        <f t="shared" si="2134"/>
        <v>2151.8000000000002</v>
      </c>
      <c r="H752" s="18">
        <f t="shared" si="2134"/>
        <v>2151.8000000000002</v>
      </c>
      <c r="I752" s="18">
        <f t="shared" si="2134"/>
        <v>0</v>
      </c>
      <c r="J752" s="18">
        <f t="shared" si="2134"/>
        <v>0</v>
      </c>
      <c r="K752" s="18">
        <f t="shared" si="2134"/>
        <v>0</v>
      </c>
      <c r="L752" s="18">
        <f t="shared" si="2105"/>
        <v>2151.8000000000002</v>
      </c>
      <c r="M752" s="18">
        <f t="shared" si="2106"/>
        <v>2151.8000000000002</v>
      </c>
      <c r="N752" s="18">
        <f t="shared" si="2107"/>
        <v>2151.8000000000002</v>
      </c>
      <c r="O752" s="18">
        <f t="shared" si="2135"/>
        <v>0</v>
      </c>
      <c r="P752" s="18">
        <f t="shared" si="2135"/>
        <v>0</v>
      </c>
      <c r="Q752" s="18">
        <f t="shared" si="2135"/>
        <v>0</v>
      </c>
      <c r="R752" s="18">
        <f t="shared" si="2135"/>
        <v>0</v>
      </c>
      <c r="S752" s="18">
        <f t="shared" si="2135"/>
        <v>0</v>
      </c>
      <c r="T752" s="18">
        <f t="shared" si="2052"/>
        <v>2151.8000000000002</v>
      </c>
      <c r="U752" s="18">
        <f t="shared" si="2053"/>
        <v>2151.8000000000002</v>
      </c>
      <c r="V752" s="18">
        <f t="shared" si="2054"/>
        <v>2151.8000000000002</v>
      </c>
      <c r="W752" s="18">
        <f t="shared" si="2136"/>
        <v>0</v>
      </c>
      <c r="X752" s="18">
        <f t="shared" si="2136"/>
        <v>0</v>
      </c>
      <c r="Y752" s="18">
        <f t="shared" si="2136"/>
        <v>0</v>
      </c>
      <c r="Z752" s="18">
        <f t="shared" si="2136"/>
        <v>0</v>
      </c>
      <c r="AA752" s="18">
        <f t="shared" si="2136"/>
        <v>0</v>
      </c>
      <c r="AB752" s="18">
        <f t="shared" si="2136"/>
        <v>0</v>
      </c>
      <c r="AC752" s="18">
        <f t="shared" si="2056"/>
        <v>2151.8000000000002</v>
      </c>
      <c r="AD752" s="18">
        <f t="shared" si="2057"/>
        <v>2151.8000000000002</v>
      </c>
      <c r="AE752" s="18">
        <f t="shared" si="2058"/>
        <v>2151.8000000000002</v>
      </c>
      <c r="AF752" s="18">
        <f t="shared" si="2136"/>
        <v>0</v>
      </c>
      <c r="AG752" s="18">
        <f t="shared" si="2136"/>
        <v>0</v>
      </c>
      <c r="AH752" s="18">
        <f t="shared" si="2136"/>
        <v>0</v>
      </c>
      <c r="AI752" s="18">
        <f t="shared" si="2034"/>
        <v>2151.8000000000002</v>
      </c>
      <c r="AJ752" s="18">
        <f t="shared" si="2035"/>
        <v>2151.8000000000002</v>
      </c>
      <c r="AK752" s="18">
        <f t="shared" si="2036"/>
        <v>2151.8000000000002</v>
      </c>
      <c r="AL752" s="18">
        <f t="shared" si="2136"/>
        <v>0</v>
      </c>
      <c r="AM752" s="18">
        <f t="shared" si="2037"/>
        <v>2151.8000000000002</v>
      </c>
      <c r="AN752" s="18">
        <f t="shared" si="2136"/>
        <v>0</v>
      </c>
      <c r="AO752" s="18">
        <f t="shared" si="2136"/>
        <v>0</v>
      </c>
      <c r="AP752" s="18">
        <f t="shared" si="2136"/>
        <v>0</v>
      </c>
      <c r="AQ752" s="18">
        <f t="shared" si="2038"/>
        <v>2151.8000000000002</v>
      </c>
      <c r="AR752" s="18">
        <f t="shared" si="2039"/>
        <v>2151.8000000000002</v>
      </c>
      <c r="AS752" s="18">
        <f t="shared" si="2040"/>
        <v>2151.8000000000002</v>
      </c>
      <c r="AT752" s="18">
        <f t="shared" si="2136"/>
        <v>0</v>
      </c>
      <c r="AU752" s="18">
        <f t="shared" si="2136"/>
        <v>0</v>
      </c>
      <c r="AV752" s="18">
        <f t="shared" si="2136"/>
        <v>0</v>
      </c>
      <c r="AW752" s="18">
        <f t="shared" si="2041"/>
        <v>2151.8000000000002</v>
      </c>
      <c r="AX752" s="18">
        <f t="shared" si="2042"/>
        <v>2151.8000000000002</v>
      </c>
      <c r="AY752" s="18">
        <f t="shared" si="2043"/>
        <v>2151.8000000000002</v>
      </c>
      <c r="AZ752" s="18">
        <f t="shared" si="2136"/>
        <v>0</v>
      </c>
      <c r="BA752" s="18">
        <f t="shared" si="2136"/>
        <v>0</v>
      </c>
      <c r="BB752" s="18">
        <f t="shared" si="2136"/>
        <v>0</v>
      </c>
      <c r="BC752" s="18">
        <f t="shared" si="2069"/>
        <v>2151.8000000000002</v>
      </c>
      <c r="BD752" s="18">
        <f t="shared" si="2070"/>
        <v>2151.8000000000002</v>
      </c>
      <c r="BE752" s="18">
        <f t="shared" si="2071"/>
        <v>2151.8000000000002</v>
      </c>
      <c r="BF752" s="18">
        <f t="shared" si="2136"/>
        <v>0</v>
      </c>
      <c r="BG752" s="18">
        <f t="shared" si="2136"/>
        <v>0</v>
      </c>
      <c r="BH752" s="18">
        <f t="shared" si="2136"/>
        <v>0</v>
      </c>
      <c r="BI752" s="18">
        <f t="shared" si="2066"/>
        <v>2151.8000000000002</v>
      </c>
      <c r="BJ752" s="18">
        <f t="shared" si="2067"/>
        <v>2151.8000000000002</v>
      </c>
      <c r="BK752" s="18">
        <f t="shared" si="2068"/>
        <v>2151.8000000000002</v>
      </c>
      <c r="BL752" s="18">
        <f t="shared" si="2136"/>
        <v>0</v>
      </c>
      <c r="BM752" s="18">
        <f t="shared" si="2136"/>
        <v>0</v>
      </c>
      <c r="BN752" s="18">
        <f t="shared" si="2136"/>
        <v>0</v>
      </c>
      <c r="BO752" s="18">
        <f t="shared" si="2044"/>
        <v>2151.8000000000002</v>
      </c>
      <c r="BP752" s="18">
        <f t="shared" si="2045"/>
        <v>2151.8000000000002</v>
      </c>
      <c r="BQ752" s="18">
        <f t="shared" si="2046"/>
        <v>2151.8000000000002</v>
      </c>
      <c r="BR752" s="18">
        <f t="shared" si="2136"/>
        <v>0</v>
      </c>
      <c r="BS752" s="18">
        <f t="shared" si="2136"/>
        <v>0</v>
      </c>
      <c r="BT752" s="18">
        <f t="shared" si="2136"/>
        <v>0</v>
      </c>
      <c r="BU752" s="18">
        <f t="shared" si="2047"/>
        <v>2151.8000000000002</v>
      </c>
      <c r="BV752" s="18">
        <f t="shared" si="2048"/>
        <v>2151.8000000000002</v>
      </c>
      <c r="BW752" s="18">
        <f t="shared" si="2049"/>
        <v>2151.8000000000002</v>
      </c>
      <c r="BX752" s="18">
        <f t="shared" si="2136"/>
        <v>127.452</v>
      </c>
      <c r="BY752" s="18">
        <f t="shared" si="2136"/>
        <v>0</v>
      </c>
      <c r="BZ752" s="18">
        <f t="shared" si="2136"/>
        <v>0</v>
      </c>
      <c r="CA752" s="18">
        <f t="shared" si="2012"/>
        <v>2279.2520000000004</v>
      </c>
      <c r="CB752" s="18">
        <f t="shared" si="2013"/>
        <v>2151.8000000000002</v>
      </c>
      <c r="CC752" s="18">
        <f t="shared" si="2014"/>
        <v>2151.8000000000002</v>
      </c>
      <c r="CD752" s="18">
        <f t="shared" si="2136"/>
        <v>0</v>
      </c>
      <c r="CE752" s="27"/>
      <c r="CF752" s="33"/>
    </row>
    <row r="753" spans="1:119" x14ac:dyDescent="0.3">
      <c r="A753" s="41" t="s">
        <v>141</v>
      </c>
      <c r="B753" s="39">
        <v>240</v>
      </c>
      <c r="C753" s="41" t="s">
        <v>59</v>
      </c>
      <c r="D753" s="41" t="s">
        <v>140</v>
      </c>
      <c r="E753" s="14" t="s">
        <v>543</v>
      </c>
      <c r="F753" s="18">
        <v>2151.8000000000002</v>
      </c>
      <c r="G753" s="18">
        <v>2151.8000000000002</v>
      </c>
      <c r="H753" s="18">
        <v>2151.8000000000002</v>
      </c>
      <c r="I753" s="18"/>
      <c r="J753" s="18"/>
      <c r="K753" s="18"/>
      <c r="L753" s="18">
        <f t="shared" si="2105"/>
        <v>2151.8000000000002</v>
      </c>
      <c r="M753" s="18">
        <f t="shared" si="2106"/>
        <v>2151.8000000000002</v>
      </c>
      <c r="N753" s="18">
        <f t="shared" si="2107"/>
        <v>2151.8000000000002</v>
      </c>
      <c r="O753" s="18"/>
      <c r="P753" s="18"/>
      <c r="Q753" s="18"/>
      <c r="R753" s="18"/>
      <c r="S753" s="18"/>
      <c r="T753" s="18">
        <f t="shared" si="2052"/>
        <v>2151.8000000000002</v>
      </c>
      <c r="U753" s="18">
        <f t="shared" si="2053"/>
        <v>2151.8000000000002</v>
      </c>
      <c r="V753" s="18">
        <f t="shared" si="2054"/>
        <v>2151.8000000000002</v>
      </c>
      <c r="W753" s="18"/>
      <c r="X753" s="18"/>
      <c r="Y753" s="18"/>
      <c r="Z753" s="18"/>
      <c r="AA753" s="18"/>
      <c r="AB753" s="18"/>
      <c r="AC753" s="18">
        <f t="shared" si="2056"/>
        <v>2151.8000000000002</v>
      </c>
      <c r="AD753" s="18">
        <f t="shared" si="2057"/>
        <v>2151.8000000000002</v>
      </c>
      <c r="AE753" s="18">
        <f t="shared" si="2058"/>
        <v>2151.8000000000002</v>
      </c>
      <c r="AF753" s="18"/>
      <c r="AG753" s="18"/>
      <c r="AH753" s="18"/>
      <c r="AI753" s="18">
        <f t="shared" si="2034"/>
        <v>2151.8000000000002</v>
      </c>
      <c r="AJ753" s="18">
        <f t="shared" si="2035"/>
        <v>2151.8000000000002</v>
      </c>
      <c r="AK753" s="18">
        <f t="shared" si="2036"/>
        <v>2151.8000000000002</v>
      </c>
      <c r="AL753" s="18"/>
      <c r="AM753" s="18">
        <f t="shared" si="2037"/>
        <v>2151.8000000000002</v>
      </c>
      <c r="AN753" s="18"/>
      <c r="AO753" s="18"/>
      <c r="AP753" s="18"/>
      <c r="AQ753" s="18">
        <f t="shared" si="2038"/>
        <v>2151.8000000000002</v>
      </c>
      <c r="AR753" s="18">
        <f t="shared" si="2039"/>
        <v>2151.8000000000002</v>
      </c>
      <c r="AS753" s="18">
        <f t="shared" si="2040"/>
        <v>2151.8000000000002</v>
      </c>
      <c r="AT753" s="18"/>
      <c r="AU753" s="18"/>
      <c r="AV753" s="18"/>
      <c r="AW753" s="18">
        <f t="shared" si="2041"/>
        <v>2151.8000000000002</v>
      </c>
      <c r="AX753" s="18">
        <f t="shared" si="2042"/>
        <v>2151.8000000000002</v>
      </c>
      <c r="AY753" s="18">
        <f t="shared" si="2043"/>
        <v>2151.8000000000002</v>
      </c>
      <c r="AZ753" s="18"/>
      <c r="BA753" s="18"/>
      <c r="BB753" s="18"/>
      <c r="BC753" s="18">
        <f t="shared" si="2069"/>
        <v>2151.8000000000002</v>
      </c>
      <c r="BD753" s="18">
        <f t="shared" si="2070"/>
        <v>2151.8000000000002</v>
      </c>
      <c r="BE753" s="18">
        <f t="shared" si="2071"/>
        <v>2151.8000000000002</v>
      </c>
      <c r="BF753" s="18"/>
      <c r="BG753" s="18"/>
      <c r="BH753" s="18"/>
      <c r="BI753" s="18">
        <f t="shared" si="2066"/>
        <v>2151.8000000000002</v>
      </c>
      <c r="BJ753" s="18">
        <f t="shared" si="2067"/>
        <v>2151.8000000000002</v>
      </c>
      <c r="BK753" s="18">
        <f t="shared" si="2068"/>
        <v>2151.8000000000002</v>
      </c>
      <c r="BL753" s="18"/>
      <c r="BM753" s="18"/>
      <c r="BN753" s="18"/>
      <c r="BO753" s="18">
        <f t="shared" si="2044"/>
        <v>2151.8000000000002</v>
      </c>
      <c r="BP753" s="18">
        <f t="shared" si="2045"/>
        <v>2151.8000000000002</v>
      </c>
      <c r="BQ753" s="18">
        <f t="shared" si="2046"/>
        <v>2151.8000000000002</v>
      </c>
      <c r="BR753" s="18"/>
      <c r="BS753" s="18"/>
      <c r="BT753" s="18"/>
      <c r="BU753" s="18">
        <f t="shared" si="2047"/>
        <v>2151.8000000000002</v>
      </c>
      <c r="BV753" s="18">
        <f t="shared" si="2048"/>
        <v>2151.8000000000002</v>
      </c>
      <c r="BW753" s="18">
        <f t="shared" si="2049"/>
        <v>2151.8000000000002</v>
      </c>
      <c r="BX753" s="18">
        <v>127.452</v>
      </c>
      <c r="BY753" s="18"/>
      <c r="BZ753" s="18"/>
      <c r="CA753" s="18">
        <f t="shared" si="2012"/>
        <v>2279.2520000000004</v>
      </c>
      <c r="CB753" s="18">
        <f t="shared" si="2013"/>
        <v>2151.8000000000002</v>
      </c>
      <c r="CC753" s="18">
        <f t="shared" si="2014"/>
        <v>2151.8000000000002</v>
      </c>
      <c r="CD753" s="18"/>
      <c r="CE753" s="27"/>
      <c r="CF753" s="33"/>
    </row>
    <row r="754" spans="1:119" ht="46.8" x14ac:dyDescent="0.3">
      <c r="A754" s="41" t="s">
        <v>141</v>
      </c>
      <c r="B754" s="39">
        <v>600</v>
      </c>
      <c r="C754" s="41"/>
      <c r="D754" s="41"/>
      <c r="E754" s="14" t="s">
        <v>554</v>
      </c>
      <c r="F754" s="18">
        <f t="shared" ref="F754:K755" si="2137">F755</f>
        <v>1247.2</v>
      </c>
      <c r="G754" s="18">
        <f t="shared" si="2137"/>
        <v>1247.2</v>
      </c>
      <c r="H754" s="18">
        <f t="shared" si="2137"/>
        <v>1247.2</v>
      </c>
      <c r="I754" s="18">
        <f t="shared" si="2137"/>
        <v>0</v>
      </c>
      <c r="J754" s="18">
        <f t="shared" si="2137"/>
        <v>0</v>
      </c>
      <c r="K754" s="18">
        <f t="shared" si="2137"/>
        <v>0</v>
      </c>
      <c r="L754" s="18">
        <f t="shared" si="2105"/>
        <v>1247.2</v>
      </c>
      <c r="M754" s="18">
        <f t="shared" si="2106"/>
        <v>1247.2</v>
      </c>
      <c r="N754" s="18">
        <f t="shared" si="2107"/>
        <v>1247.2</v>
      </c>
      <c r="O754" s="18">
        <f t="shared" ref="O754:S755" si="2138">O755</f>
        <v>0</v>
      </c>
      <c r="P754" s="18">
        <f t="shared" si="2138"/>
        <v>0</v>
      </c>
      <c r="Q754" s="18">
        <f t="shared" si="2138"/>
        <v>0</v>
      </c>
      <c r="R754" s="18">
        <f t="shared" si="2138"/>
        <v>0</v>
      </c>
      <c r="S754" s="18">
        <f t="shared" si="2138"/>
        <v>0</v>
      </c>
      <c r="T754" s="18">
        <f t="shared" si="2052"/>
        <v>1247.2</v>
      </c>
      <c r="U754" s="18">
        <f t="shared" si="2053"/>
        <v>1247.2</v>
      </c>
      <c r="V754" s="18">
        <f t="shared" si="2054"/>
        <v>1247.2</v>
      </c>
      <c r="W754" s="18">
        <f t="shared" ref="W754:CD755" si="2139">W755</f>
        <v>0</v>
      </c>
      <c r="X754" s="18">
        <f t="shared" si="2139"/>
        <v>0</v>
      </c>
      <c r="Y754" s="18">
        <f t="shared" si="2139"/>
        <v>0</v>
      </c>
      <c r="Z754" s="18">
        <f t="shared" si="2139"/>
        <v>0</v>
      </c>
      <c r="AA754" s="18">
        <f t="shared" si="2139"/>
        <v>0</v>
      </c>
      <c r="AB754" s="18">
        <f t="shared" si="2139"/>
        <v>0</v>
      </c>
      <c r="AC754" s="18">
        <f t="shared" si="2056"/>
        <v>1247.2</v>
      </c>
      <c r="AD754" s="18">
        <f t="shared" si="2057"/>
        <v>1247.2</v>
      </c>
      <c r="AE754" s="18">
        <f t="shared" si="2058"/>
        <v>1247.2</v>
      </c>
      <c r="AF754" s="18">
        <f t="shared" si="2139"/>
        <v>0</v>
      </c>
      <c r="AG754" s="18">
        <f t="shared" si="2139"/>
        <v>0</v>
      </c>
      <c r="AH754" s="18">
        <f t="shared" si="2139"/>
        <v>0</v>
      </c>
      <c r="AI754" s="18">
        <f t="shared" si="2034"/>
        <v>1247.2</v>
      </c>
      <c r="AJ754" s="18">
        <f t="shared" si="2035"/>
        <v>1247.2</v>
      </c>
      <c r="AK754" s="18">
        <f t="shared" si="2036"/>
        <v>1247.2</v>
      </c>
      <c r="AL754" s="18">
        <f t="shared" si="2139"/>
        <v>0</v>
      </c>
      <c r="AM754" s="18">
        <f t="shared" si="2037"/>
        <v>1247.2</v>
      </c>
      <c r="AN754" s="18">
        <f t="shared" si="2139"/>
        <v>0</v>
      </c>
      <c r="AO754" s="18">
        <f t="shared" si="2139"/>
        <v>0</v>
      </c>
      <c r="AP754" s="18">
        <f t="shared" si="2139"/>
        <v>0</v>
      </c>
      <c r="AQ754" s="18">
        <f t="shared" si="2038"/>
        <v>1247.2</v>
      </c>
      <c r="AR754" s="18">
        <f t="shared" si="2039"/>
        <v>1247.2</v>
      </c>
      <c r="AS754" s="18">
        <f t="shared" si="2040"/>
        <v>1247.2</v>
      </c>
      <c r="AT754" s="18">
        <f t="shared" si="2139"/>
        <v>0</v>
      </c>
      <c r="AU754" s="18">
        <f t="shared" si="2139"/>
        <v>0</v>
      </c>
      <c r="AV754" s="18">
        <f t="shared" si="2139"/>
        <v>0</v>
      </c>
      <c r="AW754" s="18">
        <f t="shared" si="2041"/>
        <v>1247.2</v>
      </c>
      <c r="AX754" s="18">
        <f t="shared" si="2042"/>
        <v>1247.2</v>
      </c>
      <c r="AY754" s="18">
        <f t="shared" si="2043"/>
        <v>1247.2</v>
      </c>
      <c r="AZ754" s="18">
        <f t="shared" si="2139"/>
        <v>0</v>
      </c>
      <c r="BA754" s="18">
        <f t="shared" si="2139"/>
        <v>0</v>
      </c>
      <c r="BB754" s="18">
        <f t="shared" si="2139"/>
        <v>0</v>
      </c>
      <c r="BC754" s="18">
        <f t="shared" si="2069"/>
        <v>1247.2</v>
      </c>
      <c r="BD754" s="18">
        <f t="shared" si="2070"/>
        <v>1247.2</v>
      </c>
      <c r="BE754" s="18">
        <f t="shared" si="2071"/>
        <v>1247.2</v>
      </c>
      <c r="BF754" s="18">
        <f t="shared" si="2139"/>
        <v>0</v>
      </c>
      <c r="BG754" s="18">
        <f t="shared" si="2139"/>
        <v>0</v>
      </c>
      <c r="BH754" s="18">
        <f t="shared" si="2139"/>
        <v>0</v>
      </c>
      <c r="BI754" s="18">
        <f t="shared" si="2066"/>
        <v>1247.2</v>
      </c>
      <c r="BJ754" s="18">
        <f t="shared" si="2067"/>
        <v>1247.2</v>
      </c>
      <c r="BK754" s="18">
        <f t="shared" si="2068"/>
        <v>1247.2</v>
      </c>
      <c r="BL754" s="18">
        <f t="shared" si="2139"/>
        <v>0</v>
      </c>
      <c r="BM754" s="18">
        <f t="shared" si="2139"/>
        <v>0</v>
      </c>
      <c r="BN754" s="18">
        <f t="shared" si="2139"/>
        <v>0</v>
      </c>
      <c r="BO754" s="18">
        <f t="shared" si="2044"/>
        <v>1247.2</v>
      </c>
      <c r="BP754" s="18">
        <f t="shared" si="2045"/>
        <v>1247.2</v>
      </c>
      <c r="BQ754" s="18">
        <f t="shared" si="2046"/>
        <v>1247.2</v>
      </c>
      <c r="BR754" s="18">
        <f t="shared" si="2139"/>
        <v>0</v>
      </c>
      <c r="BS754" s="18">
        <f t="shared" si="2139"/>
        <v>0</v>
      </c>
      <c r="BT754" s="18">
        <f t="shared" si="2139"/>
        <v>0</v>
      </c>
      <c r="BU754" s="18">
        <f t="shared" si="2047"/>
        <v>1247.2</v>
      </c>
      <c r="BV754" s="18">
        <f t="shared" si="2048"/>
        <v>1247.2</v>
      </c>
      <c r="BW754" s="18">
        <f t="shared" si="2049"/>
        <v>1247.2</v>
      </c>
      <c r="BX754" s="18">
        <f t="shared" si="2139"/>
        <v>0</v>
      </c>
      <c r="BY754" s="18">
        <f t="shared" si="2139"/>
        <v>0</v>
      </c>
      <c r="BZ754" s="18">
        <f t="shared" si="2139"/>
        <v>0</v>
      </c>
      <c r="CA754" s="18">
        <f t="shared" si="2012"/>
        <v>1247.2</v>
      </c>
      <c r="CB754" s="18">
        <f t="shared" si="2013"/>
        <v>1247.2</v>
      </c>
      <c r="CC754" s="18">
        <f t="shared" si="2014"/>
        <v>1247.2</v>
      </c>
      <c r="CD754" s="18">
        <f t="shared" si="2139"/>
        <v>0</v>
      </c>
      <c r="CE754" s="27"/>
      <c r="CF754" s="33"/>
    </row>
    <row r="755" spans="1:119" x14ac:dyDescent="0.3">
      <c r="A755" s="41" t="s">
        <v>141</v>
      </c>
      <c r="B755" s="39">
        <v>620</v>
      </c>
      <c r="C755" s="41"/>
      <c r="D755" s="41"/>
      <c r="E755" s="14" t="s">
        <v>569</v>
      </c>
      <c r="F755" s="18">
        <f t="shared" si="2137"/>
        <v>1247.2</v>
      </c>
      <c r="G755" s="18">
        <f t="shared" si="2137"/>
        <v>1247.2</v>
      </c>
      <c r="H755" s="18">
        <f t="shared" si="2137"/>
        <v>1247.2</v>
      </c>
      <c r="I755" s="18">
        <f t="shared" si="2137"/>
        <v>0</v>
      </c>
      <c r="J755" s="18">
        <f t="shared" si="2137"/>
        <v>0</v>
      </c>
      <c r="K755" s="18">
        <f t="shared" si="2137"/>
        <v>0</v>
      </c>
      <c r="L755" s="18">
        <f t="shared" si="2105"/>
        <v>1247.2</v>
      </c>
      <c r="M755" s="18">
        <f t="shared" si="2106"/>
        <v>1247.2</v>
      </c>
      <c r="N755" s="18">
        <f t="shared" si="2107"/>
        <v>1247.2</v>
      </c>
      <c r="O755" s="18">
        <f t="shared" si="2138"/>
        <v>0</v>
      </c>
      <c r="P755" s="18">
        <f t="shared" si="2138"/>
        <v>0</v>
      </c>
      <c r="Q755" s="18">
        <f t="shared" si="2138"/>
        <v>0</v>
      </c>
      <c r="R755" s="18">
        <f t="shared" si="2138"/>
        <v>0</v>
      </c>
      <c r="S755" s="18">
        <f t="shared" si="2138"/>
        <v>0</v>
      </c>
      <c r="T755" s="18">
        <f t="shared" si="2052"/>
        <v>1247.2</v>
      </c>
      <c r="U755" s="18">
        <f t="shared" si="2053"/>
        <v>1247.2</v>
      </c>
      <c r="V755" s="18">
        <f t="shared" si="2054"/>
        <v>1247.2</v>
      </c>
      <c r="W755" s="18">
        <f t="shared" si="2139"/>
        <v>0</v>
      </c>
      <c r="X755" s="18">
        <f t="shared" si="2139"/>
        <v>0</v>
      </c>
      <c r="Y755" s="18">
        <f t="shared" si="2139"/>
        <v>0</v>
      </c>
      <c r="Z755" s="18">
        <f t="shared" si="2139"/>
        <v>0</v>
      </c>
      <c r="AA755" s="18">
        <f t="shared" si="2139"/>
        <v>0</v>
      </c>
      <c r="AB755" s="18">
        <f t="shared" si="2139"/>
        <v>0</v>
      </c>
      <c r="AC755" s="18">
        <f t="shared" si="2056"/>
        <v>1247.2</v>
      </c>
      <c r="AD755" s="18">
        <f t="shared" si="2057"/>
        <v>1247.2</v>
      </c>
      <c r="AE755" s="18">
        <f t="shared" si="2058"/>
        <v>1247.2</v>
      </c>
      <c r="AF755" s="18">
        <f t="shared" si="2139"/>
        <v>0</v>
      </c>
      <c r="AG755" s="18">
        <f t="shared" si="2139"/>
        <v>0</v>
      </c>
      <c r="AH755" s="18">
        <f t="shared" si="2139"/>
        <v>0</v>
      </c>
      <c r="AI755" s="18">
        <f t="shared" si="2034"/>
        <v>1247.2</v>
      </c>
      <c r="AJ755" s="18">
        <f t="shared" si="2035"/>
        <v>1247.2</v>
      </c>
      <c r="AK755" s="18">
        <f t="shared" si="2036"/>
        <v>1247.2</v>
      </c>
      <c r="AL755" s="18">
        <f t="shared" si="2139"/>
        <v>0</v>
      </c>
      <c r="AM755" s="18">
        <f t="shared" si="2037"/>
        <v>1247.2</v>
      </c>
      <c r="AN755" s="18">
        <f t="shared" si="2139"/>
        <v>0</v>
      </c>
      <c r="AO755" s="18">
        <f t="shared" si="2139"/>
        <v>0</v>
      </c>
      <c r="AP755" s="18">
        <f t="shared" si="2139"/>
        <v>0</v>
      </c>
      <c r="AQ755" s="18">
        <f t="shared" si="2038"/>
        <v>1247.2</v>
      </c>
      <c r="AR755" s="18">
        <f t="shared" si="2039"/>
        <v>1247.2</v>
      </c>
      <c r="AS755" s="18">
        <f t="shared" si="2040"/>
        <v>1247.2</v>
      </c>
      <c r="AT755" s="18">
        <f t="shared" si="2139"/>
        <v>0</v>
      </c>
      <c r="AU755" s="18">
        <f t="shared" si="2139"/>
        <v>0</v>
      </c>
      <c r="AV755" s="18">
        <f t="shared" si="2139"/>
        <v>0</v>
      </c>
      <c r="AW755" s="18">
        <f t="shared" si="2041"/>
        <v>1247.2</v>
      </c>
      <c r="AX755" s="18">
        <f t="shared" si="2042"/>
        <v>1247.2</v>
      </c>
      <c r="AY755" s="18">
        <f t="shared" si="2043"/>
        <v>1247.2</v>
      </c>
      <c r="AZ755" s="18">
        <f t="shared" si="2139"/>
        <v>0</v>
      </c>
      <c r="BA755" s="18">
        <f t="shared" si="2139"/>
        <v>0</v>
      </c>
      <c r="BB755" s="18">
        <f t="shared" si="2139"/>
        <v>0</v>
      </c>
      <c r="BC755" s="18">
        <f t="shared" si="2069"/>
        <v>1247.2</v>
      </c>
      <c r="BD755" s="18">
        <f t="shared" si="2070"/>
        <v>1247.2</v>
      </c>
      <c r="BE755" s="18">
        <f t="shared" si="2071"/>
        <v>1247.2</v>
      </c>
      <c r="BF755" s="18">
        <f t="shared" si="2139"/>
        <v>0</v>
      </c>
      <c r="BG755" s="18">
        <f t="shared" si="2139"/>
        <v>0</v>
      </c>
      <c r="BH755" s="18">
        <f t="shared" si="2139"/>
        <v>0</v>
      </c>
      <c r="BI755" s="18">
        <f t="shared" si="2066"/>
        <v>1247.2</v>
      </c>
      <c r="BJ755" s="18">
        <f t="shared" si="2067"/>
        <v>1247.2</v>
      </c>
      <c r="BK755" s="18">
        <f t="shared" si="2068"/>
        <v>1247.2</v>
      </c>
      <c r="BL755" s="18">
        <f t="shared" si="2139"/>
        <v>0</v>
      </c>
      <c r="BM755" s="18">
        <f t="shared" si="2139"/>
        <v>0</v>
      </c>
      <c r="BN755" s="18">
        <f t="shared" si="2139"/>
        <v>0</v>
      </c>
      <c r="BO755" s="18">
        <f t="shared" si="2044"/>
        <v>1247.2</v>
      </c>
      <c r="BP755" s="18">
        <f t="shared" si="2045"/>
        <v>1247.2</v>
      </c>
      <c r="BQ755" s="18">
        <f t="shared" si="2046"/>
        <v>1247.2</v>
      </c>
      <c r="BR755" s="18">
        <f t="shared" si="2139"/>
        <v>0</v>
      </c>
      <c r="BS755" s="18">
        <f t="shared" si="2139"/>
        <v>0</v>
      </c>
      <c r="BT755" s="18">
        <f t="shared" si="2139"/>
        <v>0</v>
      </c>
      <c r="BU755" s="18">
        <f t="shared" si="2047"/>
        <v>1247.2</v>
      </c>
      <c r="BV755" s="18">
        <f t="shared" si="2048"/>
        <v>1247.2</v>
      </c>
      <c r="BW755" s="18">
        <f t="shared" si="2049"/>
        <v>1247.2</v>
      </c>
      <c r="BX755" s="18">
        <f t="shared" si="2139"/>
        <v>0</v>
      </c>
      <c r="BY755" s="18">
        <f t="shared" si="2139"/>
        <v>0</v>
      </c>
      <c r="BZ755" s="18">
        <f t="shared" si="2139"/>
        <v>0</v>
      </c>
      <c r="CA755" s="18">
        <f t="shared" si="2012"/>
        <v>1247.2</v>
      </c>
      <c r="CB755" s="18">
        <f t="shared" si="2013"/>
        <v>1247.2</v>
      </c>
      <c r="CC755" s="18">
        <f t="shared" si="2014"/>
        <v>1247.2</v>
      </c>
      <c r="CD755" s="18">
        <f t="shared" si="2139"/>
        <v>0</v>
      </c>
      <c r="CE755" s="27"/>
      <c r="CF755" s="33"/>
    </row>
    <row r="756" spans="1:119" x14ac:dyDescent="0.3">
      <c r="A756" s="41" t="s">
        <v>141</v>
      </c>
      <c r="B756" s="39">
        <v>620</v>
      </c>
      <c r="C756" s="41" t="s">
        <v>23</v>
      </c>
      <c r="D756" s="41" t="s">
        <v>5</v>
      </c>
      <c r="E756" s="14" t="s">
        <v>537</v>
      </c>
      <c r="F756" s="23">
        <v>1247.2</v>
      </c>
      <c r="G756" s="23">
        <v>1247.2</v>
      </c>
      <c r="H756" s="23">
        <v>1247.2</v>
      </c>
      <c r="I756" s="18"/>
      <c r="J756" s="18"/>
      <c r="K756" s="18"/>
      <c r="L756" s="18">
        <f t="shared" si="2105"/>
        <v>1247.2</v>
      </c>
      <c r="M756" s="18">
        <f t="shared" si="2106"/>
        <v>1247.2</v>
      </c>
      <c r="N756" s="18">
        <f t="shared" si="2107"/>
        <v>1247.2</v>
      </c>
      <c r="O756" s="18"/>
      <c r="P756" s="18"/>
      <c r="Q756" s="18"/>
      <c r="R756" s="18"/>
      <c r="S756" s="18"/>
      <c r="T756" s="18">
        <f t="shared" si="2052"/>
        <v>1247.2</v>
      </c>
      <c r="U756" s="18">
        <f t="shared" si="2053"/>
        <v>1247.2</v>
      </c>
      <c r="V756" s="18">
        <f t="shared" si="2054"/>
        <v>1247.2</v>
      </c>
      <c r="W756" s="18"/>
      <c r="X756" s="18"/>
      <c r="Y756" s="18"/>
      <c r="Z756" s="18"/>
      <c r="AA756" s="18"/>
      <c r="AB756" s="18"/>
      <c r="AC756" s="18">
        <f t="shared" si="2056"/>
        <v>1247.2</v>
      </c>
      <c r="AD756" s="18">
        <f t="shared" si="2057"/>
        <v>1247.2</v>
      </c>
      <c r="AE756" s="18">
        <f t="shared" si="2058"/>
        <v>1247.2</v>
      </c>
      <c r="AF756" s="18"/>
      <c r="AG756" s="18"/>
      <c r="AH756" s="18"/>
      <c r="AI756" s="18">
        <f t="shared" si="2034"/>
        <v>1247.2</v>
      </c>
      <c r="AJ756" s="18">
        <f t="shared" si="2035"/>
        <v>1247.2</v>
      </c>
      <c r="AK756" s="18">
        <f t="shared" si="2036"/>
        <v>1247.2</v>
      </c>
      <c r="AL756" s="18"/>
      <c r="AM756" s="18">
        <f t="shared" si="2037"/>
        <v>1247.2</v>
      </c>
      <c r="AN756" s="18"/>
      <c r="AO756" s="18"/>
      <c r="AP756" s="18"/>
      <c r="AQ756" s="18">
        <f t="shared" si="2038"/>
        <v>1247.2</v>
      </c>
      <c r="AR756" s="18">
        <f t="shared" si="2039"/>
        <v>1247.2</v>
      </c>
      <c r="AS756" s="18">
        <f t="shared" si="2040"/>
        <v>1247.2</v>
      </c>
      <c r="AT756" s="18"/>
      <c r="AU756" s="18"/>
      <c r="AV756" s="18"/>
      <c r="AW756" s="18">
        <f t="shared" si="2041"/>
        <v>1247.2</v>
      </c>
      <c r="AX756" s="18">
        <f t="shared" si="2042"/>
        <v>1247.2</v>
      </c>
      <c r="AY756" s="18">
        <f t="shared" si="2043"/>
        <v>1247.2</v>
      </c>
      <c r="AZ756" s="18"/>
      <c r="BA756" s="18"/>
      <c r="BB756" s="18"/>
      <c r="BC756" s="18">
        <f t="shared" si="2069"/>
        <v>1247.2</v>
      </c>
      <c r="BD756" s="18">
        <f t="shared" si="2070"/>
        <v>1247.2</v>
      </c>
      <c r="BE756" s="18">
        <f t="shared" si="2071"/>
        <v>1247.2</v>
      </c>
      <c r="BF756" s="18"/>
      <c r="BG756" s="18"/>
      <c r="BH756" s="18"/>
      <c r="BI756" s="18">
        <f t="shared" si="2066"/>
        <v>1247.2</v>
      </c>
      <c r="BJ756" s="18">
        <f t="shared" si="2067"/>
        <v>1247.2</v>
      </c>
      <c r="BK756" s="18">
        <f t="shared" si="2068"/>
        <v>1247.2</v>
      </c>
      <c r="BL756" s="18"/>
      <c r="BM756" s="18"/>
      <c r="BN756" s="18"/>
      <c r="BO756" s="18">
        <f t="shared" si="2044"/>
        <v>1247.2</v>
      </c>
      <c r="BP756" s="18">
        <f t="shared" si="2045"/>
        <v>1247.2</v>
      </c>
      <c r="BQ756" s="18">
        <f t="shared" si="2046"/>
        <v>1247.2</v>
      </c>
      <c r="BR756" s="18"/>
      <c r="BS756" s="18"/>
      <c r="BT756" s="18"/>
      <c r="BU756" s="18">
        <f t="shared" si="2047"/>
        <v>1247.2</v>
      </c>
      <c r="BV756" s="18">
        <f t="shared" si="2048"/>
        <v>1247.2</v>
      </c>
      <c r="BW756" s="18">
        <f t="shared" si="2049"/>
        <v>1247.2</v>
      </c>
      <c r="BX756" s="18"/>
      <c r="BY756" s="18"/>
      <c r="BZ756" s="18"/>
      <c r="CA756" s="18">
        <f t="shared" si="2012"/>
        <v>1247.2</v>
      </c>
      <c r="CB756" s="18">
        <f t="shared" si="2013"/>
        <v>1247.2</v>
      </c>
      <c r="CC756" s="18">
        <f t="shared" si="2014"/>
        <v>1247.2</v>
      </c>
      <c r="CD756" s="18"/>
      <c r="CE756" s="27"/>
      <c r="CF756" s="33"/>
    </row>
    <row r="757" spans="1:119" ht="62.4" x14ac:dyDescent="0.3">
      <c r="A757" s="41" t="s">
        <v>142</v>
      </c>
      <c r="B757" s="39"/>
      <c r="C757" s="41"/>
      <c r="D757" s="41"/>
      <c r="E757" s="14" t="s">
        <v>652</v>
      </c>
      <c r="F757" s="18">
        <f t="shared" ref="F757:K759" si="2140">F758</f>
        <v>181.9</v>
      </c>
      <c r="G757" s="18">
        <f t="shared" si="2140"/>
        <v>181.9</v>
      </c>
      <c r="H757" s="18">
        <f t="shared" si="2140"/>
        <v>181.9</v>
      </c>
      <c r="I757" s="18">
        <f t="shared" si="2140"/>
        <v>0</v>
      </c>
      <c r="J757" s="18">
        <f t="shared" si="2140"/>
        <v>0</v>
      </c>
      <c r="K757" s="18">
        <f t="shared" si="2140"/>
        <v>0</v>
      </c>
      <c r="L757" s="18">
        <f t="shared" si="2105"/>
        <v>181.9</v>
      </c>
      <c r="M757" s="18">
        <f t="shared" si="2106"/>
        <v>181.9</v>
      </c>
      <c r="N757" s="18">
        <f t="shared" si="2107"/>
        <v>181.9</v>
      </c>
      <c r="O757" s="18">
        <f t="shared" ref="O757:S759" si="2141">O758</f>
        <v>0</v>
      </c>
      <c r="P757" s="18">
        <f t="shared" si="2141"/>
        <v>0</v>
      </c>
      <c r="Q757" s="18">
        <f t="shared" si="2141"/>
        <v>0</v>
      </c>
      <c r="R757" s="18">
        <f t="shared" si="2141"/>
        <v>0</v>
      </c>
      <c r="S757" s="18">
        <f t="shared" si="2141"/>
        <v>0</v>
      </c>
      <c r="T757" s="18">
        <f t="shared" si="2052"/>
        <v>181.9</v>
      </c>
      <c r="U757" s="18">
        <f t="shared" si="2053"/>
        <v>181.9</v>
      </c>
      <c r="V757" s="18">
        <f t="shared" si="2054"/>
        <v>181.9</v>
      </c>
      <c r="W757" s="18">
        <f t="shared" ref="W757:CD759" si="2142">W758</f>
        <v>0</v>
      </c>
      <c r="X757" s="18">
        <f t="shared" si="2142"/>
        <v>0</v>
      </c>
      <c r="Y757" s="18">
        <f t="shared" si="2142"/>
        <v>0</v>
      </c>
      <c r="Z757" s="18">
        <f t="shared" si="2142"/>
        <v>0</v>
      </c>
      <c r="AA757" s="18">
        <f t="shared" si="2142"/>
        <v>0</v>
      </c>
      <c r="AB757" s="18">
        <f t="shared" si="2142"/>
        <v>0</v>
      </c>
      <c r="AC757" s="18">
        <f t="shared" si="2056"/>
        <v>181.9</v>
      </c>
      <c r="AD757" s="18">
        <f t="shared" si="2057"/>
        <v>181.9</v>
      </c>
      <c r="AE757" s="18">
        <f t="shared" si="2058"/>
        <v>181.9</v>
      </c>
      <c r="AF757" s="18">
        <f t="shared" si="2142"/>
        <v>0</v>
      </c>
      <c r="AG757" s="18">
        <f t="shared" si="2142"/>
        <v>0</v>
      </c>
      <c r="AH757" s="18">
        <f t="shared" si="2142"/>
        <v>0</v>
      </c>
      <c r="AI757" s="18">
        <f t="shared" si="2034"/>
        <v>181.9</v>
      </c>
      <c r="AJ757" s="18">
        <f t="shared" si="2035"/>
        <v>181.9</v>
      </c>
      <c r="AK757" s="18">
        <f t="shared" si="2036"/>
        <v>181.9</v>
      </c>
      <c r="AL757" s="18">
        <f t="shared" si="2142"/>
        <v>0</v>
      </c>
      <c r="AM757" s="18">
        <f t="shared" si="2037"/>
        <v>181.9</v>
      </c>
      <c r="AN757" s="18">
        <f t="shared" si="2142"/>
        <v>0</v>
      </c>
      <c r="AO757" s="18">
        <f t="shared" si="2142"/>
        <v>0</v>
      </c>
      <c r="AP757" s="18">
        <f t="shared" si="2142"/>
        <v>0</v>
      </c>
      <c r="AQ757" s="18">
        <f t="shared" si="2038"/>
        <v>181.9</v>
      </c>
      <c r="AR757" s="18">
        <f t="shared" si="2039"/>
        <v>181.9</v>
      </c>
      <c r="AS757" s="18">
        <f t="shared" si="2040"/>
        <v>181.9</v>
      </c>
      <c r="AT757" s="18">
        <f t="shared" si="2142"/>
        <v>0</v>
      </c>
      <c r="AU757" s="18">
        <f t="shared" si="2142"/>
        <v>0</v>
      </c>
      <c r="AV757" s="18">
        <f t="shared" si="2142"/>
        <v>0</v>
      </c>
      <c r="AW757" s="18">
        <f t="shared" si="2041"/>
        <v>181.9</v>
      </c>
      <c r="AX757" s="18">
        <f t="shared" si="2042"/>
        <v>181.9</v>
      </c>
      <c r="AY757" s="18">
        <f t="shared" si="2043"/>
        <v>181.9</v>
      </c>
      <c r="AZ757" s="18">
        <f t="shared" si="2142"/>
        <v>0</v>
      </c>
      <c r="BA757" s="18">
        <f t="shared" si="2142"/>
        <v>0</v>
      </c>
      <c r="BB757" s="18">
        <f t="shared" si="2142"/>
        <v>0</v>
      </c>
      <c r="BC757" s="18">
        <f t="shared" si="2069"/>
        <v>181.9</v>
      </c>
      <c r="BD757" s="18">
        <f t="shared" si="2070"/>
        <v>181.9</v>
      </c>
      <c r="BE757" s="18">
        <f t="shared" si="2071"/>
        <v>181.9</v>
      </c>
      <c r="BF757" s="18">
        <f t="shared" si="2142"/>
        <v>0</v>
      </c>
      <c r="BG757" s="18">
        <f t="shared" si="2142"/>
        <v>0</v>
      </c>
      <c r="BH757" s="18">
        <f t="shared" si="2142"/>
        <v>0</v>
      </c>
      <c r="BI757" s="18">
        <f t="shared" si="2066"/>
        <v>181.9</v>
      </c>
      <c r="BJ757" s="18">
        <f t="shared" si="2067"/>
        <v>181.9</v>
      </c>
      <c r="BK757" s="18">
        <f t="shared" si="2068"/>
        <v>181.9</v>
      </c>
      <c r="BL757" s="18">
        <f t="shared" si="2142"/>
        <v>0</v>
      </c>
      <c r="BM757" s="18">
        <f t="shared" si="2142"/>
        <v>0</v>
      </c>
      <c r="BN757" s="18">
        <f t="shared" si="2142"/>
        <v>0</v>
      </c>
      <c r="BO757" s="18">
        <f t="shared" si="2044"/>
        <v>181.9</v>
      </c>
      <c r="BP757" s="18">
        <f t="shared" si="2045"/>
        <v>181.9</v>
      </c>
      <c r="BQ757" s="18">
        <f t="shared" si="2046"/>
        <v>181.9</v>
      </c>
      <c r="BR757" s="18">
        <f t="shared" si="2142"/>
        <v>0</v>
      </c>
      <c r="BS757" s="18">
        <f t="shared" si="2142"/>
        <v>0</v>
      </c>
      <c r="BT757" s="18">
        <f t="shared" si="2142"/>
        <v>0</v>
      </c>
      <c r="BU757" s="18">
        <f t="shared" si="2047"/>
        <v>181.9</v>
      </c>
      <c r="BV757" s="18">
        <f t="shared" si="2048"/>
        <v>181.9</v>
      </c>
      <c r="BW757" s="18">
        <f t="shared" si="2049"/>
        <v>181.9</v>
      </c>
      <c r="BX757" s="18">
        <f t="shared" si="2142"/>
        <v>-24.71</v>
      </c>
      <c r="BY757" s="18">
        <f t="shared" si="2142"/>
        <v>0</v>
      </c>
      <c r="BZ757" s="18">
        <f t="shared" si="2142"/>
        <v>0</v>
      </c>
      <c r="CA757" s="18">
        <f t="shared" si="2012"/>
        <v>157.19</v>
      </c>
      <c r="CB757" s="18">
        <f t="shared" si="2013"/>
        <v>181.9</v>
      </c>
      <c r="CC757" s="18">
        <f t="shared" si="2014"/>
        <v>181.9</v>
      </c>
      <c r="CD757" s="18">
        <f t="shared" si="2142"/>
        <v>0</v>
      </c>
      <c r="CE757" s="27"/>
      <c r="CF757" s="33"/>
    </row>
    <row r="758" spans="1:119" ht="46.8" x14ac:dyDescent="0.3">
      <c r="A758" s="41" t="s">
        <v>142</v>
      </c>
      <c r="B758" s="39">
        <v>600</v>
      </c>
      <c r="C758" s="41"/>
      <c r="D758" s="41"/>
      <c r="E758" s="14" t="s">
        <v>554</v>
      </c>
      <c r="F758" s="18">
        <f t="shared" si="2140"/>
        <v>181.9</v>
      </c>
      <c r="G758" s="18">
        <f t="shared" si="2140"/>
        <v>181.9</v>
      </c>
      <c r="H758" s="18">
        <f t="shared" si="2140"/>
        <v>181.9</v>
      </c>
      <c r="I758" s="18">
        <f t="shared" si="2140"/>
        <v>0</v>
      </c>
      <c r="J758" s="18">
        <f t="shared" si="2140"/>
        <v>0</v>
      </c>
      <c r="K758" s="18">
        <f t="shared" si="2140"/>
        <v>0</v>
      </c>
      <c r="L758" s="18">
        <f t="shared" si="2105"/>
        <v>181.9</v>
      </c>
      <c r="M758" s="18">
        <f t="shared" si="2106"/>
        <v>181.9</v>
      </c>
      <c r="N758" s="18">
        <f t="shared" si="2107"/>
        <v>181.9</v>
      </c>
      <c r="O758" s="18">
        <f t="shared" si="2141"/>
        <v>0</v>
      </c>
      <c r="P758" s="18">
        <f t="shared" si="2141"/>
        <v>0</v>
      </c>
      <c r="Q758" s="18">
        <f t="shared" si="2141"/>
        <v>0</v>
      </c>
      <c r="R758" s="18">
        <f t="shared" si="2141"/>
        <v>0</v>
      </c>
      <c r="S758" s="18">
        <f t="shared" si="2141"/>
        <v>0</v>
      </c>
      <c r="T758" s="18">
        <f t="shared" si="2052"/>
        <v>181.9</v>
      </c>
      <c r="U758" s="18">
        <f t="shared" si="2053"/>
        <v>181.9</v>
      </c>
      <c r="V758" s="18">
        <f t="shared" si="2054"/>
        <v>181.9</v>
      </c>
      <c r="W758" s="18">
        <f t="shared" si="2142"/>
        <v>0</v>
      </c>
      <c r="X758" s="18">
        <f t="shared" si="2142"/>
        <v>0</v>
      </c>
      <c r="Y758" s="18">
        <f t="shared" si="2142"/>
        <v>0</v>
      </c>
      <c r="Z758" s="18">
        <f t="shared" si="2142"/>
        <v>0</v>
      </c>
      <c r="AA758" s="18">
        <f t="shared" si="2142"/>
        <v>0</v>
      </c>
      <c r="AB758" s="18">
        <f t="shared" si="2142"/>
        <v>0</v>
      </c>
      <c r="AC758" s="18">
        <f t="shared" si="2056"/>
        <v>181.9</v>
      </c>
      <c r="AD758" s="18">
        <f t="shared" si="2057"/>
        <v>181.9</v>
      </c>
      <c r="AE758" s="18">
        <f t="shared" si="2058"/>
        <v>181.9</v>
      </c>
      <c r="AF758" s="18">
        <f t="shared" si="2142"/>
        <v>0</v>
      </c>
      <c r="AG758" s="18">
        <f t="shared" si="2142"/>
        <v>0</v>
      </c>
      <c r="AH758" s="18">
        <f t="shared" si="2142"/>
        <v>0</v>
      </c>
      <c r="AI758" s="18">
        <f t="shared" si="2034"/>
        <v>181.9</v>
      </c>
      <c r="AJ758" s="18">
        <f t="shared" si="2035"/>
        <v>181.9</v>
      </c>
      <c r="AK758" s="18">
        <f t="shared" si="2036"/>
        <v>181.9</v>
      </c>
      <c r="AL758" s="18">
        <f t="shared" si="2142"/>
        <v>0</v>
      </c>
      <c r="AM758" s="18">
        <f t="shared" si="2037"/>
        <v>181.9</v>
      </c>
      <c r="AN758" s="18">
        <f t="shared" si="2142"/>
        <v>0</v>
      </c>
      <c r="AO758" s="18">
        <f t="shared" si="2142"/>
        <v>0</v>
      </c>
      <c r="AP758" s="18">
        <f t="shared" si="2142"/>
        <v>0</v>
      </c>
      <c r="AQ758" s="18">
        <f t="shared" si="2038"/>
        <v>181.9</v>
      </c>
      <c r="AR758" s="18">
        <f t="shared" si="2039"/>
        <v>181.9</v>
      </c>
      <c r="AS758" s="18">
        <f t="shared" si="2040"/>
        <v>181.9</v>
      </c>
      <c r="AT758" s="18">
        <f t="shared" si="2142"/>
        <v>0</v>
      </c>
      <c r="AU758" s="18">
        <f t="shared" si="2142"/>
        <v>0</v>
      </c>
      <c r="AV758" s="18">
        <f t="shared" si="2142"/>
        <v>0</v>
      </c>
      <c r="AW758" s="18">
        <f t="shared" si="2041"/>
        <v>181.9</v>
      </c>
      <c r="AX758" s="18">
        <f t="shared" si="2042"/>
        <v>181.9</v>
      </c>
      <c r="AY758" s="18">
        <f t="shared" si="2043"/>
        <v>181.9</v>
      </c>
      <c r="AZ758" s="18">
        <f t="shared" si="2142"/>
        <v>0</v>
      </c>
      <c r="BA758" s="18">
        <f t="shared" si="2142"/>
        <v>0</v>
      </c>
      <c r="BB758" s="18">
        <f t="shared" si="2142"/>
        <v>0</v>
      </c>
      <c r="BC758" s="18">
        <f t="shared" si="2069"/>
        <v>181.9</v>
      </c>
      <c r="BD758" s="18">
        <f t="shared" si="2070"/>
        <v>181.9</v>
      </c>
      <c r="BE758" s="18">
        <f t="shared" si="2071"/>
        <v>181.9</v>
      </c>
      <c r="BF758" s="18">
        <f t="shared" si="2142"/>
        <v>0</v>
      </c>
      <c r="BG758" s="18">
        <f t="shared" si="2142"/>
        <v>0</v>
      </c>
      <c r="BH758" s="18">
        <f t="shared" si="2142"/>
        <v>0</v>
      </c>
      <c r="BI758" s="18">
        <f t="shared" si="2066"/>
        <v>181.9</v>
      </c>
      <c r="BJ758" s="18">
        <f t="shared" si="2067"/>
        <v>181.9</v>
      </c>
      <c r="BK758" s="18">
        <f t="shared" si="2068"/>
        <v>181.9</v>
      </c>
      <c r="BL758" s="18">
        <f t="shared" si="2142"/>
        <v>0</v>
      </c>
      <c r="BM758" s="18">
        <f t="shared" si="2142"/>
        <v>0</v>
      </c>
      <c r="BN758" s="18">
        <f t="shared" si="2142"/>
        <v>0</v>
      </c>
      <c r="BO758" s="18">
        <f t="shared" si="2044"/>
        <v>181.9</v>
      </c>
      <c r="BP758" s="18">
        <f t="shared" si="2045"/>
        <v>181.9</v>
      </c>
      <c r="BQ758" s="18">
        <f t="shared" si="2046"/>
        <v>181.9</v>
      </c>
      <c r="BR758" s="18">
        <f t="shared" si="2142"/>
        <v>0</v>
      </c>
      <c r="BS758" s="18">
        <f t="shared" si="2142"/>
        <v>0</v>
      </c>
      <c r="BT758" s="18">
        <f t="shared" si="2142"/>
        <v>0</v>
      </c>
      <c r="BU758" s="18">
        <f t="shared" si="2047"/>
        <v>181.9</v>
      </c>
      <c r="BV758" s="18">
        <f t="shared" si="2048"/>
        <v>181.9</v>
      </c>
      <c r="BW758" s="18">
        <f t="shared" si="2049"/>
        <v>181.9</v>
      </c>
      <c r="BX758" s="18">
        <f t="shared" si="2142"/>
        <v>-24.71</v>
      </c>
      <c r="BY758" s="18">
        <f t="shared" si="2142"/>
        <v>0</v>
      </c>
      <c r="BZ758" s="18">
        <f t="shared" si="2142"/>
        <v>0</v>
      </c>
      <c r="CA758" s="18">
        <f t="shared" si="2012"/>
        <v>157.19</v>
      </c>
      <c r="CB758" s="18">
        <f t="shared" si="2013"/>
        <v>181.9</v>
      </c>
      <c r="CC758" s="18">
        <f t="shared" si="2014"/>
        <v>181.9</v>
      </c>
      <c r="CD758" s="18">
        <f t="shared" si="2142"/>
        <v>0</v>
      </c>
      <c r="CE758" s="27"/>
      <c r="CF758" s="33"/>
    </row>
    <row r="759" spans="1:119" ht="78" x14ac:dyDescent="0.3">
      <c r="A759" s="41" t="s">
        <v>142</v>
      </c>
      <c r="B759" s="39">
        <v>630</v>
      </c>
      <c r="C759" s="41"/>
      <c r="D759" s="41"/>
      <c r="E759" s="14" t="s">
        <v>1427</v>
      </c>
      <c r="F759" s="18">
        <f t="shared" si="2140"/>
        <v>181.9</v>
      </c>
      <c r="G759" s="18">
        <f t="shared" si="2140"/>
        <v>181.9</v>
      </c>
      <c r="H759" s="18">
        <f t="shared" si="2140"/>
        <v>181.9</v>
      </c>
      <c r="I759" s="18">
        <f t="shared" si="2140"/>
        <v>0</v>
      </c>
      <c r="J759" s="18">
        <f t="shared" si="2140"/>
        <v>0</v>
      </c>
      <c r="K759" s="18">
        <f t="shared" si="2140"/>
        <v>0</v>
      </c>
      <c r="L759" s="18">
        <f t="shared" si="2105"/>
        <v>181.9</v>
      </c>
      <c r="M759" s="18">
        <f t="shared" si="2106"/>
        <v>181.9</v>
      </c>
      <c r="N759" s="18">
        <f t="shared" si="2107"/>
        <v>181.9</v>
      </c>
      <c r="O759" s="18">
        <f t="shared" si="2141"/>
        <v>0</v>
      </c>
      <c r="P759" s="18">
        <f t="shared" si="2141"/>
        <v>0</v>
      </c>
      <c r="Q759" s="18">
        <f t="shared" si="2141"/>
        <v>0</v>
      </c>
      <c r="R759" s="18">
        <f t="shared" si="2141"/>
        <v>0</v>
      </c>
      <c r="S759" s="18">
        <f t="shared" si="2141"/>
        <v>0</v>
      </c>
      <c r="T759" s="18">
        <f t="shared" si="2052"/>
        <v>181.9</v>
      </c>
      <c r="U759" s="18">
        <f t="shared" si="2053"/>
        <v>181.9</v>
      </c>
      <c r="V759" s="18">
        <f t="shared" si="2054"/>
        <v>181.9</v>
      </c>
      <c r="W759" s="18">
        <f t="shared" si="2142"/>
        <v>0</v>
      </c>
      <c r="X759" s="18">
        <f t="shared" si="2142"/>
        <v>0</v>
      </c>
      <c r="Y759" s="18">
        <f t="shared" si="2142"/>
        <v>0</v>
      </c>
      <c r="Z759" s="18">
        <f t="shared" si="2142"/>
        <v>0</v>
      </c>
      <c r="AA759" s="18">
        <f t="shared" si="2142"/>
        <v>0</v>
      </c>
      <c r="AB759" s="18">
        <f t="shared" si="2142"/>
        <v>0</v>
      </c>
      <c r="AC759" s="18">
        <f t="shared" si="2056"/>
        <v>181.9</v>
      </c>
      <c r="AD759" s="18">
        <f t="shared" si="2057"/>
        <v>181.9</v>
      </c>
      <c r="AE759" s="18">
        <f t="shared" si="2058"/>
        <v>181.9</v>
      </c>
      <c r="AF759" s="18">
        <f t="shared" si="2142"/>
        <v>0</v>
      </c>
      <c r="AG759" s="18">
        <f t="shared" si="2142"/>
        <v>0</v>
      </c>
      <c r="AH759" s="18">
        <f t="shared" si="2142"/>
        <v>0</v>
      </c>
      <c r="AI759" s="18">
        <f t="shared" si="2034"/>
        <v>181.9</v>
      </c>
      <c r="AJ759" s="18">
        <f t="shared" si="2035"/>
        <v>181.9</v>
      </c>
      <c r="AK759" s="18">
        <f t="shared" si="2036"/>
        <v>181.9</v>
      </c>
      <c r="AL759" s="18">
        <f t="shared" si="2142"/>
        <v>0</v>
      </c>
      <c r="AM759" s="18">
        <f t="shared" si="2037"/>
        <v>181.9</v>
      </c>
      <c r="AN759" s="18">
        <f t="shared" si="2142"/>
        <v>0</v>
      </c>
      <c r="AO759" s="18">
        <f t="shared" si="2142"/>
        <v>0</v>
      </c>
      <c r="AP759" s="18">
        <f t="shared" si="2142"/>
        <v>0</v>
      </c>
      <c r="AQ759" s="18">
        <f t="shared" si="2038"/>
        <v>181.9</v>
      </c>
      <c r="AR759" s="18">
        <f t="shared" si="2039"/>
        <v>181.9</v>
      </c>
      <c r="AS759" s="18">
        <f t="shared" si="2040"/>
        <v>181.9</v>
      </c>
      <c r="AT759" s="18">
        <f t="shared" si="2142"/>
        <v>0</v>
      </c>
      <c r="AU759" s="18">
        <f t="shared" si="2142"/>
        <v>0</v>
      </c>
      <c r="AV759" s="18">
        <f t="shared" si="2142"/>
        <v>0</v>
      </c>
      <c r="AW759" s="18">
        <f t="shared" si="2041"/>
        <v>181.9</v>
      </c>
      <c r="AX759" s="18">
        <f t="shared" si="2042"/>
        <v>181.9</v>
      </c>
      <c r="AY759" s="18">
        <f t="shared" si="2043"/>
        <v>181.9</v>
      </c>
      <c r="AZ759" s="18">
        <f t="shared" si="2142"/>
        <v>0</v>
      </c>
      <c r="BA759" s="18">
        <f t="shared" si="2142"/>
        <v>0</v>
      </c>
      <c r="BB759" s="18">
        <f t="shared" si="2142"/>
        <v>0</v>
      </c>
      <c r="BC759" s="18">
        <f t="shared" si="2069"/>
        <v>181.9</v>
      </c>
      <c r="BD759" s="18">
        <f t="shared" si="2070"/>
        <v>181.9</v>
      </c>
      <c r="BE759" s="18">
        <f t="shared" si="2071"/>
        <v>181.9</v>
      </c>
      <c r="BF759" s="18">
        <f t="shared" si="2142"/>
        <v>0</v>
      </c>
      <c r="BG759" s="18">
        <f t="shared" si="2142"/>
        <v>0</v>
      </c>
      <c r="BH759" s="18">
        <f t="shared" si="2142"/>
        <v>0</v>
      </c>
      <c r="BI759" s="18">
        <f t="shared" si="2066"/>
        <v>181.9</v>
      </c>
      <c r="BJ759" s="18">
        <f t="shared" si="2067"/>
        <v>181.9</v>
      </c>
      <c r="BK759" s="18">
        <f t="shared" si="2068"/>
        <v>181.9</v>
      </c>
      <c r="BL759" s="18">
        <f t="shared" si="2142"/>
        <v>0</v>
      </c>
      <c r="BM759" s="18">
        <f t="shared" si="2142"/>
        <v>0</v>
      </c>
      <c r="BN759" s="18">
        <f t="shared" si="2142"/>
        <v>0</v>
      </c>
      <c r="BO759" s="18">
        <f t="shared" si="2044"/>
        <v>181.9</v>
      </c>
      <c r="BP759" s="18">
        <f t="shared" si="2045"/>
        <v>181.9</v>
      </c>
      <c r="BQ759" s="18">
        <f t="shared" si="2046"/>
        <v>181.9</v>
      </c>
      <c r="BR759" s="18">
        <f t="shared" si="2142"/>
        <v>0</v>
      </c>
      <c r="BS759" s="18">
        <f t="shared" si="2142"/>
        <v>0</v>
      </c>
      <c r="BT759" s="18">
        <f t="shared" si="2142"/>
        <v>0</v>
      </c>
      <c r="BU759" s="18">
        <f t="shared" si="2047"/>
        <v>181.9</v>
      </c>
      <c r="BV759" s="18">
        <f t="shared" si="2048"/>
        <v>181.9</v>
      </c>
      <c r="BW759" s="18">
        <f t="shared" si="2049"/>
        <v>181.9</v>
      </c>
      <c r="BX759" s="18">
        <f t="shared" si="2142"/>
        <v>-24.71</v>
      </c>
      <c r="BY759" s="18">
        <f t="shared" si="2142"/>
        <v>0</v>
      </c>
      <c r="BZ759" s="18">
        <f t="shared" si="2142"/>
        <v>0</v>
      </c>
      <c r="CA759" s="18">
        <f t="shared" si="2012"/>
        <v>157.19</v>
      </c>
      <c r="CB759" s="18">
        <f t="shared" si="2013"/>
        <v>181.9</v>
      </c>
      <c r="CC759" s="18">
        <f t="shared" si="2014"/>
        <v>181.9</v>
      </c>
      <c r="CD759" s="18">
        <f t="shared" si="2142"/>
        <v>0</v>
      </c>
      <c r="CE759" s="27"/>
      <c r="CF759" s="33"/>
    </row>
    <row r="760" spans="1:119" x14ac:dyDescent="0.3">
      <c r="A760" s="41" t="s">
        <v>142</v>
      </c>
      <c r="B760" s="39">
        <v>630</v>
      </c>
      <c r="C760" s="41" t="s">
        <v>59</v>
      </c>
      <c r="D760" s="41" t="s">
        <v>140</v>
      </c>
      <c r="E760" s="14" t="s">
        <v>543</v>
      </c>
      <c r="F760" s="23">
        <v>181.9</v>
      </c>
      <c r="G760" s="23">
        <v>181.9</v>
      </c>
      <c r="H760" s="23">
        <v>181.9</v>
      </c>
      <c r="I760" s="18"/>
      <c r="J760" s="18"/>
      <c r="K760" s="18"/>
      <c r="L760" s="18">
        <f t="shared" si="2105"/>
        <v>181.9</v>
      </c>
      <c r="M760" s="18">
        <f t="shared" si="2106"/>
        <v>181.9</v>
      </c>
      <c r="N760" s="18">
        <f t="shared" si="2107"/>
        <v>181.9</v>
      </c>
      <c r="O760" s="18"/>
      <c r="P760" s="18"/>
      <c r="Q760" s="18"/>
      <c r="R760" s="18"/>
      <c r="S760" s="18"/>
      <c r="T760" s="18">
        <f t="shared" si="2052"/>
        <v>181.9</v>
      </c>
      <c r="U760" s="18">
        <f t="shared" si="2053"/>
        <v>181.9</v>
      </c>
      <c r="V760" s="18">
        <f t="shared" si="2054"/>
        <v>181.9</v>
      </c>
      <c r="W760" s="18"/>
      <c r="X760" s="18"/>
      <c r="Y760" s="18"/>
      <c r="Z760" s="18"/>
      <c r="AA760" s="18"/>
      <c r="AB760" s="18"/>
      <c r="AC760" s="18">
        <f t="shared" si="2056"/>
        <v>181.9</v>
      </c>
      <c r="AD760" s="18">
        <f t="shared" si="2057"/>
        <v>181.9</v>
      </c>
      <c r="AE760" s="18">
        <f t="shared" si="2058"/>
        <v>181.9</v>
      </c>
      <c r="AF760" s="18"/>
      <c r="AG760" s="18"/>
      <c r="AH760" s="18"/>
      <c r="AI760" s="18">
        <f t="shared" si="2034"/>
        <v>181.9</v>
      </c>
      <c r="AJ760" s="18">
        <f t="shared" si="2035"/>
        <v>181.9</v>
      </c>
      <c r="AK760" s="18">
        <f t="shared" si="2036"/>
        <v>181.9</v>
      </c>
      <c r="AL760" s="18"/>
      <c r="AM760" s="18">
        <f t="shared" si="2037"/>
        <v>181.9</v>
      </c>
      <c r="AN760" s="18"/>
      <c r="AO760" s="18"/>
      <c r="AP760" s="18"/>
      <c r="AQ760" s="18">
        <f t="shared" si="2038"/>
        <v>181.9</v>
      </c>
      <c r="AR760" s="18">
        <f t="shared" si="2039"/>
        <v>181.9</v>
      </c>
      <c r="AS760" s="18">
        <f t="shared" si="2040"/>
        <v>181.9</v>
      </c>
      <c r="AT760" s="18"/>
      <c r="AU760" s="18"/>
      <c r="AV760" s="18"/>
      <c r="AW760" s="18">
        <f t="shared" si="2041"/>
        <v>181.9</v>
      </c>
      <c r="AX760" s="18">
        <f t="shared" si="2042"/>
        <v>181.9</v>
      </c>
      <c r="AY760" s="18">
        <f t="shared" si="2043"/>
        <v>181.9</v>
      </c>
      <c r="AZ760" s="18"/>
      <c r="BA760" s="18"/>
      <c r="BB760" s="18"/>
      <c r="BC760" s="18">
        <f t="shared" si="2069"/>
        <v>181.9</v>
      </c>
      <c r="BD760" s="18">
        <f t="shared" si="2070"/>
        <v>181.9</v>
      </c>
      <c r="BE760" s="18">
        <f t="shared" si="2071"/>
        <v>181.9</v>
      </c>
      <c r="BF760" s="18"/>
      <c r="BG760" s="18"/>
      <c r="BH760" s="18"/>
      <c r="BI760" s="18">
        <f t="shared" si="2066"/>
        <v>181.9</v>
      </c>
      <c r="BJ760" s="18">
        <f t="shared" si="2067"/>
        <v>181.9</v>
      </c>
      <c r="BK760" s="18">
        <f t="shared" si="2068"/>
        <v>181.9</v>
      </c>
      <c r="BL760" s="18"/>
      <c r="BM760" s="18"/>
      <c r="BN760" s="18"/>
      <c r="BO760" s="18">
        <f t="shared" si="2044"/>
        <v>181.9</v>
      </c>
      <c r="BP760" s="18">
        <f t="shared" si="2045"/>
        <v>181.9</v>
      </c>
      <c r="BQ760" s="18">
        <f t="shared" si="2046"/>
        <v>181.9</v>
      </c>
      <c r="BR760" s="18"/>
      <c r="BS760" s="18"/>
      <c r="BT760" s="18"/>
      <c r="BU760" s="18">
        <f t="shared" si="2047"/>
        <v>181.9</v>
      </c>
      <c r="BV760" s="18">
        <f t="shared" si="2048"/>
        <v>181.9</v>
      </c>
      <c r="BW760" s="18">
        <f t="shared" si="2049"/>
        <v>181.9</v>
      </c>
      <c r="BX760" s="18">
        <v>-24.71</v>
      </c>
      <c r="BY760" s="18"/>
      <c r="BZ760" s="18"/>
      <c r="CA760" s="18">
        <f t="shared" si="2012"/>
        <v>157.19</v>
      </c>
      <c r="CB760" s="18">
        <f t="shared" si="2013"/>
        <v>181.9</v>
      </c>
      <c r="CC760" s="18">
        <f t="shared" si="2014"/>
        <v>181.9</v>
      </c>
      <c r="CD760" s="18"/>
      <c r="CE760" s="27"/>
      <c r="CF760" s="33"/>
    </row>
    <row r="761" spans="1:119" x14ac:dyDescent="0.3">
      <c r="A761" s="41" t="s">
        <v>143</v>
      </c>
      <c r="B761" s="39"/>
      <c r="C761" s="41"/>
      <c r="D761" s="41"/>
      <c r="E761" s="14" t="s">
        <v>989</v>
      </c>
      <c r="F761" s="18">
        <f t="shared" ref="F761:K763" si="2143">F762</f>
        <v>344.9</v>
      </c>
      <c r="G761" s="18">
        <f t="shared" si="2143"/>
        <v>344.9</v>
      </c>
      <c r="H761" s="18">
        <f t="shared" si="2143"/>
        <v>344.9</v>
      </c>
      <c r="I761" s="18">
        <f t="shared" si="2143"/>
        <v>0</v>
      </c>
      <c r="J761" s="18">
        <f t="shared" si="2143"/>
        <v>0</v>
      </c>
      <c r="K761" s="18">
        <f t="shared" si="2143"/>
        <v>0</v>
      </c>
      <c r="L761" s="18">
        <f t="shared" si="2105"/>
        <v>344.9</v>
      </c>
      <c r="M761" s="18">
        <f t="shared" si="2106"/>
        <v>344.9</v>
      </c>
      <c r="N761" s="18">
        <f t="shared" si="2107"/>
        <v>344.9</v>
      </c>
      <c r="O761" s="18">
        <f t="shared" ref="O761:S763" si="2144">O762</f>
        <v>0</v>
      </c>
      <c r="P761" s="18">
        <f t="shared" si="2144"/>
        <v>0</v>
      </c>
      <c r="Q761" s="18">
        <f t="shared" si="2144"/>
        <v>0</v>
      </c>
      <c r="R761" s="18">
        <f t="shared" si="2144"/>
        <v>0</v>
      </c>
      <c r="S761" s="18">
        <f t="shared" si="2144"/>
        <v>0</v>
      </c>
      <c r="T761" s="18">
        <f t="shared" si="2052"/>
        <v>344.9</v>
      </c>
      <c r="U761" s="18">
        <f t="shared" si="2053"/>
        <v>344.9</v>
      </c>
      <c r="V761" s="18">
        <f t="shared" si="2054"/>
        <v>344.9</v>
      </c>
      <c r="W761" s="18">
        <f t="shared" ref="W761:CD763" si="2145">W762</f>
        <v>0</v>
      </c>
      <c r="X761" s="18">
        <f t="shared" si="2145"/>
        <v>0</v>
      </c>
      <c r="Y761" s="18">
        <f t="shared" si="2145"/>
        <v>0</v>
      </c>
      <c r="Z761" s="18">
        <f t="shared" si="2145"/>
        <v>0</v>
      </c>
      <c r="AA761" s="18">
        <f t="shared" si="2145"/>
        <v>0</v>
      </c>
      <c r="AB761" s="18">
        <f t="shared" si="2145"/>
        <v>0</v>
      </c>
      <c r="AC761" s="18">
        <f t="shared" si="2056"/>
        <v>344.9</v>
      </c>
      <c r="AD761" s="18">
        <f t="shared" si="2057"/>
        <v>344.9</v>
      </c>
      <c r="AE761" s="18">
        <f t="shared" si="2058"/>
        <v>344.9</v>
      </c>
      <c r="AF761" s="18">
        <f t="shared" si="2145"/>
        <v>0</v>
      </c>
      <c r="AG761" s="18">
        <f t="shared" si="2145"/>
        <v>0</v>
      </c>
      <c r="AH761" s="18">
        <f t="shared" si="2145"/>
        <v>0</v>
      </c>
      <c r="AI761" s="18">
        <f t="shared" si="2034"/>
        <v>344.9</v>
      </c>
      <c r="AJ761" s="18">
        <f t="shared" si="2035"/>
        <v>344.9</v>
      </c>
      <c r="AK761" s="18">
        <f t="shared" si="2036"/>
        <v>344.9</v>
      </c>
      <c r="AL761" s="18">
        <f t="shared" si="2145"/>
        <v>0</v>
      </c>
      <c r="AM761" s="18">
        <f t="shared" si="2037"/>
        <v>344.9</v>
      </c>
      <c r="AN761" s="18">
        <f t="shared" si="2145"/>
        <v>0</v>
      </c>
      <c r="AO761" s="18">
        <f t="shared" si="2145"/>
        <v>0</v>
      </c>
      <c r="AP761" s="18">
        <f t="shared" si="2145"/>
        <v>0</v>
      </c>
      <c r="AQ761" s="18">
        <f t="shared" si="2038"/>
        <v>344.9</v>
      </c>
      <c r="AR761" s="18">
        <f t="shared" si="2039"/>
        <v>344.9</v>
      </c>
      <c r="AS761" s="18">
        <f t="shared" si="2040"/>
        <v>344.9</v>
      </c>
      <c r="AT761" s="18">
        <f t="shared" si="2145"/>
        <v>0</v>
      </c>
      <c r="AU761" s="18">
        <f t="shared" si="2145"/>
        <v>0</v>
      </c>
      <c r="AV761" s="18">
        <f t="shared" si="2145"/>
        <v>0</v>
      </c>
      <c r="AW761" s="18">
        <f t="shared" si="2041"/>
        <v>344.9</v>
      </c>
      <c r="AX761" s="18">
        <f t="shared" si="2042"/>
        <v>344.9</v>
      </c>
      <c r="AY761" s="18">
        <f t="shared" si="2043"/>
        <v>344.9</v>
      </c>
      <c r="AZ761" s="18">
        <f t="shared" si="2145"/>
        <v>0</v>
      </c>
      <c r="BA761" s="18">
        <f t="shared" si="2145"/>
        <v>0</v>
      </c>
      <c r="BB761" s="18">
        <f t="shared" si="2145"/>
        <v>0</v>
      </c>
      <c r="BC761" s="18">
        <f t="shared" si="2069"/>
        <v>344.9</v>
      </c>
      <c r="BD761" s="18">
        <f t="shared" si="2070"/>
        <v>344.9</v>
      </c>
      <c r="BE761" s="18">
        <f t="shared" si="2071"/>
        <v>344.9</v>
      </c>
      <c r="BF761" s="18">
        <f t="shared" si="2145"/>
        <v>0</v>
      </c>
      <c r="BG761" s="18">
        <f t="shared" si="2145"/>
        <v>0</v>
      </c>
      <c r="BH761" s="18">
        <f t="shared" si="2145"/>
        <v>0</v>
      </c>
      <c r="BI761" s="18">
        <f t="shared" si="2066"/>
        <v>344.9</v>
      </c>
      <c r="BJ761" s="18">
        <f t="shared" si="2067"/>
        <v>344.9</v>
      </c>
      <c r="BK761" s="18">
        <f t="shared" si="2068"/>
        <v>344.9</v>
      </c>
      <c r="BL761" s="18">
        <f t="shared" si="2145"/>
        <v>0</v>
      </c>
      <c r="BM761" s="18">
        <f t="shared" si="2145"/>
        <v>0</v>
      </c>
      <c r="BN761" s="18">
        <f t="shared" si="2145"/>
        <v>0</v>
      </c>
      <c r="BO761" s="18">
        <f t="shared" si="2044"/>
        <v>344.9</v>
      </c>
      <c r="BP761" s="18">
        <f t="shared" si="2045"/>
        <v>344.9</v>
      </c>
      <c r="BQ761" s="18">
        <f t="shared" si="2046"/>
        <v>344.9</v>
      </c>
      <c r="BR761" s="18">
        <f t="shared" si="2145"/>
        <v>0</v>
      </c>
      <c r="BS761" s="18">
        <f t="shared" si="2145"/>
        <v>0</v>
      </c>
      <c r="BT761" s="18">
        <f t="shared" si="2145"/>
        <v>0</v>
      </c>
      <c r="BU761" s="18">
        <f t="shared" si="2047"/>
        <v>344.9</v>
      </c>
      <c r="BV761" s="18">
        <f t="shared" si="2048"/>
        <v>344.9</v>
      </c>
      <c r="BW761" s="18">
        <f t="shared" si="2049"/>
        <v>344.9</v>
      </c>
      <c r="BX761" s="18">
        <f t="shared" si="2145"/>
        <v>0</v>
      </c>
      <c r="BY761" s="18">
        <f t="shared" si="2145"/>
        <v>0</v>
      </c>
      <c r="BZ761" s="18">
        <f t="shared" si="2145"/>
        <v>0</v>
      </c>
      <c r="CA761" s="18">
        <f t="shared" si="2012"/>
        <v>344.9</v>
      </c>
      <c r="CB761" s="18">
        <f t="shared" si="2013"/>
        <v>344.9</v>
      </c>
      <c r="CC761" s="18">
        <f t="shared" si="2014"/>
        <v>344.9</v>
      </c>
      <c r="CD761" s="18">
        <f t="shared" si="2145"/>
        <v>0</v>
      </c>
      <c r="CE761" s="27"/>
      <c r="CF761" s="33"/>
    </row>
    <row r="762" spans="1:119" ht="31.2" x14ac:dyDescent="0.3">
      <c r="A762" s="41" t="s">
        <v>143</v>
      </c>
      <c r="B762" s="39">
        <v>300</v>
      </c>
      <c r="C762" s="41"/>
      <c r="D762" s="41"/>
      <c r="E762" s="14" t="s">
        <v>552</v>
      </c>
      <c r="F762" s="18">
        <f t="shared" si="2143"/>
        <v>344.9</v>
      </c>
      <c r="G762" s="18">
        <f t="shared" si="2143"/>
        <v>344.9</v>
      </c>
      <c r="H762" s="18">
        <f t="shared" si="2143"/>
        <v>344.9</v>
      </c>
      <c r="I762" s="18">
        <f t="shared" si="2143"/>
        <v>0</v>
      </c>
      <c r="J762" s="18">
        <f t="shared" si="2143"/>
        <v>0</v>
      </c>
      <c r="K762" s="18">
        <f t="shared" si="2143"/>
        <v>0</v>
      </c>
      <c r="L762" s="18">
        <f t="shared" si="2105"/>
        <v>344.9</v>
      </c>
      <c r="M762" s="18">
        <f t="shared" si="2106"/>
        <v>344.9</v>
      </c>
      <c r="N762" s="18">
        <f t="shared" si="2107"/>
        <v>344.9</v>
      </c>
      <c r="O762" s="18">
        <f t="shared" si="2144"/>
        <v>0</v>
      </c>
      <c r="P762" s="18">
        <f t="shared" si="2144"/>
        <v>0</v>
      </c>
      <c r="Q762" s="18">
        <f t="shared" si="2144"/>
        <v>0</v>
      </c>
      <c r="R762" s="18">
        <f t="shared" si="2144"/>
        <v>0</v>
      </c>
      <c r="S762" s="18">
        <f t="shared" si="2144"/>
        <v>0</v>
      </c>
      <c r="T762" s="18">
        <f t="shared" si="2052"/>
        <v>344.9</v>
      </c>
      <c r="U762" s="18">
        <f t="shared" si="2053"/>
        <v>344.9</v>
      </c>
      <c r="V762" s="18">
        <f t="shared" si="2054"/>
        <v>344.9</v>
      </c>
      <c r="W762" s="18">
        <f t="shared" si="2145"/>
        <v>0</v>
      </c>
      <c r="X762" s="18">
        <f t="shared" si="2145"/>
        <v>0</v>
      </c>
      <c r="Y762" s="18">
        <f t="shared" si="2145"/>
        <v>0</v>
      </c>
      <c r="Z762" s="18">
        <f t="shared" si="2145"/>
        <v>0</v>
      </c>
      <c r="AA762" s="18">
        <f t="shared" si="2145"/>
        <v>0</v>
      </c>
      <c r="AB762" s="18">
        <f t="shared" si="2145"/>
        <v>0</v>
      </c>
      <c r="AC762" s="18">
        <f t="shared" si="2056"/>
        <v>344.9</v>
      </c>
      <c r="AD762" s="18">
        <f t="shared" si="2057"/>
        <v>344.9</v>
      </c>
      <c r="AE762" s="18">
        <f t="shared" si="2058"/>
        <v>344.9</v>
      </c>
      <c r="AF762" s="18">
        <f t="shared" si="2145"/>
        <v>0</v>
      </c>
      <c r="AG762" s="18">
        <f t="shared" si="2145"/>
        <v>0</v>
      </c>
      <c r="AH762" s="18">
        <f t="shared" si="2145"/>
        <v>0</v>
      </c>
      <c r="AI762" s="18">
        <f t="shared" si="2034"/>
        <v>344.9</v>
      </c>
      <c r="AJ762" s="18">
        <f t="shared" si="2035"/>
        <v>344.9</v>
      </c>
      <c r="AK762" s="18">
        <f t="shared" si="2036"/>
        <v>344.9</v>
      </c>
      <c r="AL762" s="18">
        <f t="shared" si="2145"/>
        <v>0</v>
      </c>
      <c r="AM762" s="18">
        <f t="shared" si="2037"/>
        <v>344.9</v>
      </c>
      <c r="AN762" s="18">
        <f t="shared" si="2145"/>
        <v>0</v>
      </c>
      <c r="AO762" s="18">
        <f t="shared" si="2145"/>
        <v>0</v>
      </c>
      <c r="AP762" s="18">
        <f t="shared" si="2145"/>
        <v>0</v>
      </c>
      <c r="AQ762" s="18">
        <f t="shared" si="2038"/>
        <v>344.9</v>
      </c>
      <c r="AR762" s="18">
        <f t="shared" si="2039"/>
        <v>344.9</v>
      </c>
      <c r="AS762" s="18">
        <f t="shared" si="2040"/>
        <v>344.9</v>
      </c>
      <c r="AT762" s="18">
        <f t="shared" si="2145"/>
        <v>0</v>
      </c>
      <c r="AU762" s="18">
        <f t="shared" si="2145"/>
        <v>0</v>
      </c>
      <c r="AV762" s="18">
        <f t="shared" si="2145"/>
        <v>0</v>
      </c>
      <c r="AW762" s="18">
        <f t="shared" si="2041"/>
        <v>344.9</v>
      </c>
      <c r="AX762" s="18">
        <f t="shared" si="2042"/>
        <v>344.9</v>
      </c>
      <c r="AY762" s="18">
        <f t="shared" si="2043"/>
        <v>344.9</v>
      </c>
      <c r="AZ762" s="18">
        <f t="shared" si="2145"/>
        <v>0</v>
      </c>
      <c r="BA762" s="18">
        <f t="shared" si="2145"/>
        <v>0</v>
      </c>
      <c r="BB762" s="18">
        <f t="shared" si="2145"/>
        <v>0</v>
      </c>
      <c r="BC762" s="18">
        <f t="shared" si="2069"/>
        <v>344.9</v>
      </c>
      <c r="BD762" s="18">
        <f t="shared" si="2070"/>
        <v>344.9</v>
      </c>
      <c r="BE762" s="18">
        <f t="shared" si="2071"/>
        <v>344.9</v>
      </c>
      <c r="BF762" s="18">
        <f t="shared" si="2145"/>
        <v>0</v>
      </c>
      <c r="BG762" s="18">
        <f t="shared" si="2145"/>
        <v>0</v>
      </c>
      <c r="BH762" s="18">
        <f t="shared" si="2145"/>
        <v>0</v>
      </c>
      <c r="BI762" s="18">
        <f t="shared" si="2066"/>
        <v>344.9</v>
      </c>
      <c r="BJ762" s="18">
        <f t="shared" si="2067"/>
        <v>344.9</v>
      </c>
      <c r="BK762" s="18">
        <f t="shared" si="2068"/>
        <v>344.9</v>
      </c>
      <c r="BL762" s="18">
        <f t="shared" si="2145"/>
        <v>0</v>
      </c>
      <c r="BM762" s="18">
        <f t="shared" si="2145"/>
        <v>0</v>
      </c>
      <c r="BN762" s="18">
        <f t="shared" si="2145"/>
        <v>0</v>
      </c>
      <c r="BO762" s="18">
        <f t="shared" si="2044"/>
        <v>344.9</v>
      </c>
      <c r="BP762" s="18">
        <f t="shared" si="2045"/>
        <v>344.9</v>
      </c>
      <c r="BQ762" s="18">
        <f t="shared" si="2046"/>
        <v>344.9</v>
      </c>
      <c r="BR762" s="18">
        <f t="shared" si="2145"/>
        <v>0</v>
      </c>
      <c r="BS762" s="18">
        <f t="shared" si="2145"/>
        <v>0</v>
      </c>
      <c r="BT762" s="18">
        <f t="shared" si="2145"/>
        <v>0</v>
      </c>
      <c r="BU762" s="18">
        <f t="shared" si="2047"/>
        <v>344.9</v>
      </c>
      <c r="BV762" s="18">
        <f t="shared" si="2048"/>
        <v>344.9</v>
      </c>
      <c r="BW762" s="18">
        <f t="shared" si="2049"/>
        <v>344.9</v>
      </c>
      <c r="BX762" s="18">
        <f t="shared" si="2145"/>
        <v>0</v>
      </c>
      <c r="BY762" s="18">
        <f t="shared" si="2145"/>
        <v>0</v>
      </c>
      <c r="BZ762" s="18">
        <f t="shared" si="2145"/>
        <v>0</v>
      </c>
      <c r="CA762" s="18">
        <f t="shared" si="2012"/>
        <v>344.9</v>
      </c>
      <c r="CB762" s="18">
        <f t="shared" si="2013"/>
        <v>344.9</v>
      </c>
      <c r="CC762" s="18">
        <f t="shared" si="2014"/>
        <v>344.9</v>
      </c>
      <c r="CD762" s="18">
        <f t="shared" si="2145"/>
        <v>0</v>
      </c>
      <c r="CE762" s="27"/>
      <c r="CF762" s="33"/>
    </row>
    <row r="763" spans="1:119" x14ac:dyDescent="0.3">
      <c r="A763" s="41" t="s">
        <v>143</v>
      </c>
      <c r="B763" s="39">
        <v>350</v>
      </c>
      <c r="C763" s="41"/>
      <c r="D763" s="41"/>
      <c r="E763" s="14" t="s">
        <v>564</v>
      </c>
      <c r="F763" s="18">
        <f t="shared" si="2143"/>
        <v>344.9</v>
      </c>
      <c r="G763" s="18">
        <f t="shared" si="2143"/>
        <v>344.9</v>
      </c>
      <c r="H763" s="18">
        <f t="shared" si="2143"/>
        <v>344.9</v>
      </c>
      <c r="I763" s="18">
        <f t="shared" si="2143"/>
        <v>0</v>
      </c>
      <c r="J763" s="18">
        <f t="shared" si="2143"/>
        <v>0</v>
      </c>
      <c r="K763" s="18">
        <f t="shared" si="2143"/>
        <v>0</v>
      </c>
      <c r="L763" s="18">
        <f t="shared" si="2105"/>
        <v>344.9</v>
      </c>
      <c r="M763" s="18">
        <f t="shared" si="2106"/>
        <v>344.9</v>
      </c>
      <c r="N763" s="18">
        <f t="shared" si="2107"/>
        <v>344.9</v>
      </c>
      <c r="O763" s="18">
        <f t="shared" si="2144"/>
        <v>0</v>
      </c>
      <c r="P763" s="18">
        <f t="shared" si="2144"/>
        <v>0</v>
      </c>
      <c r="Q763" s="18">
        <f t="shared" si="2144"/>
        <v>0</v>
      </c>
      <c r="R763" s="18">
        <f t="shared" si="2144"/>
        <v>0</v>
      </c>
      <c r="S763" s="18">
        <f t="shared" si="2144"/>
        <v>0</v>
      </c>
      <c r="T763" s="18">
        <f t="shared" si="2052"/>
        <v>344.9</v>
      </c>
      <c r="U763" s="18">
        <f t="shared" si="2053"/>
        <v>344.9</v>
      </c>
      <c r="V763" s="18">
        <f t="shared" si="2054"/>
        <v>344.9</v>
      </c>
      <c r="W763" s="18">
        <f t="shared" si="2145"/>
        <v>0</v>
      </c>
      <c r="X763" s="18">
        <f t="shared" si="2145"/>
        <v>0</v>
      </c>
      <c r="Y763" s="18">
        <f t="shared" si="2145"/>
        <v>0</v>
      </c>
      <c r="Z763" s="18">
        <f t="shared" si="2145"/>
        <v>0</v>
      </c>
      <c r="AA763" s="18">
        <f t="shared" si="2145"/>
        <v>0</v>
      </c>
      <c r="AB763" s="18">
        <f t="shared" si="2145"/>
        <v>0</v>
      </c>
      <c r="AC763" s="18">
        <f t="shared" si="2056"/>
        <v>344.9</v>
      </c>
      <c r="AD763" s="18">
        <f t="shared" si="2057"/>
        <v>344.9</v>
      </c>
      <c r="AE763" s="18">
        <f t="shared" si="2058"/>
        <v>344.9</v>
      </c>
      <c r="AF763" s="18">
        <f t="shared" si="2145"/>
        <v>0</v>
      </c>
      <c r="AG763" s="18">
        <f t="shared" si="2145"/>
        <v>0</v>
      </c>
      <c r="AH763" s="18">
        <f t="shared" si="2145"/>
        <v>0</v>
      </c>
      <c r="AI763" s="18">
        <f t="shared" si="2034"/>
        <v>344.9</v>
      </c>
      <c r="AJ763" s="18">
        <f t="shared" si="2035"/>
        <v>344.9</v>
      </c>
      <c r="AK763" s="18">
        <f t="shared" si="2036"/>
        <v>344.9</v>
      </c>
      <c r="AL763" s="18">
        <f t="shared" si="2145"/>
        <v>0</v>
      </c>
      <c r="AM763" s="18">
        <f t="shared" si="2037"/>
        <v>344.9</v>
      </c>
      <c r="AN763" s="18">
        <f t="shared" si="2145"/>
        <v>0</v>
      </c>
      <c r="AO763" s="18">
        <f t="shared" si="2145"/>
        <v>0</v>
      </c>
      <c r="AP763" s="18">
        <f t="shared" si="2145"/>
        <v>0</v>
      </c>
      <c r="AQ763" s="18">
        <f t="shared" si="2038"/>
        <v>344.9</v>
      </c>
      <c r="AR763" s="18">
        <f t="shared" si="2039"/>
        <v>344.9</v>
      </c>
      <c r="AS763" s="18">
        <f t="shared" si="2040"/>
        <v>344.9</v>
      </c>
      <c r="AT763" s="18">
        <f t="shared" si="2145"/>
        <v>0</v>
      </c>
      <c r="AU763" s="18">
        <f t="shared" si="2145"/>
        <v>0</v>
      </c>
      <c r="AV763" s="18">
        <f t="shared" si="2145"/>
        <v>0</v>
      </c>
      <c r="AW763" s="18">
        <f t="shared" si="2041"/>
        <v>344.9</v>
      </c>
      <c r="AX763" s="18">
        <f t="shared" si="2042"/>
        <v>344.9</v>
      </c>
      <c r="AY763" s="18">
        <f t="shared" si="2043"/>
        <v>344.9</v>
      </c>
      <c r="AZ763" s="18">
        <f t="shared" si="2145"/>
        <v>0</v>
      </c>
      <c r="BA763" s="18">
        <f t="shared" si="2145"/>
        <v>0</v>
      </c>
      <c r="BB763" s="18">
        <f t="shared" si="2145"/>
        <v>0</v>
      </c>
      <c r="BC763" s="18">
        <f t="shared" si="2069"/>
        <v>344.9</v>
      </c>
      <c r="BD763" s="18">
        <f t="shared" si="2070"/>
        <v>344.9</v>
      </c>
      <c r="BE763" s="18">
        <f t="shared" si="2071"/>
        <v>344.9</v>
      </c>
      <c r="BF763" s="18">
        <f t="shared" si="2145"/>
        <v>0</v>
      </c>
      <c r="BG763" s="18">
        <f t="shared" si="2145"/>
        <v>0</v>
      </c>
      <c r="BH763" s="18">
        <f t="shared" si="2145"/>
        <v>0</v>
      </c>
      <c r="BI763" s="18">
        <f t="shared" si="2066"/>
        <v>344.9</v>
      </c>
      <c r="BJ763" s="18">
        <f t="shared" si="2067"/>
        <v>344.9</v>
      </c>
      <c r="BK763" s="18">
        <f t="shared" si="2068"/>
        <v>344.9</v>
      </c>
      <c r="BL763" s="18">
        <f t="shared" si="2145"/>
        <v>0</v>
      </c>
      <c r="BM763" s="18">
        <f t="shared" si="2145"/>
        <v>0</v>
      </c>
      <c r="BN763" s="18">
        <f t="shared" si="2145"/>
        <v>0</v>
      </c>
      <c r="BO763" s="18">
        <f t="shared" si="2044"/>
        <v>344.9</v>
      </c>
      <c r="BP763" s="18">
        <f t="shared" si="2045"/>
        <v>344.9</v>
      </c>
      <c r="BQ763" s="18">
        <f t="shared" si="2046"/>
        <v>344.9</v>
      </c>
      <c r="BR763" s="18">
        <f t="shared" si="2145"/>
        <v>0</v>
      </c>
      <c r="BS763" s="18">
        <f t="shared" si="2145"/>
        <v>0</v>
      </c>
      <c r="BT763" s="18">
        <f t="shared" si="2145"/>
        <v>0</v>
      </c>
      <c r="BU763" s="18">
        <f t="shared" si="2047"/>
        <v>344.9</v>
      </c>
      <c r="BV763" s="18">
        <f t="shared" si="2048"/>
        <v>344.9</v>
      </c>
      <c r="BW763" s="18">
        <f t="shared" si="2049"/>
        <v>344.9</v>
      </c>
      <c r="BX763" s="18">
        <f t="shared" si="2145"/>
        <v>0</v>
      </c>
      <c r="BY763" s="18">
        <f t="shared" si="2145"/>
        <v>0</v>
      </c>
      <c r="BZ763" s="18">
        <f t="shared" si="2145"/>
        <v>0</v>
      </c>
      <c r="CA763" s="18">
        <f t="shared" si="2012"/>
        <v>344.9</v>
      </c>
      <c r="CB763" s="18">
        <f t="shared" si="2013"/>
        <v>344.9</v>
      </c>
      <c r="CC763" s="18">
        <f t="shared" si="2014"/>
        <v>344.9</v>
      </c>
      <c r="CD763" s="18">
        <f t="shared" si="2145"/>
        <v>0</v>
      </c>
      <c r="CE763" s="27"/>
      <c r="CF763" s="33"/>
    </row>
    <row r="764" spans="1:119" x14ac:dyDescent="0.3">
      <c r="A764" s="41" t="s">
        <v>143</v>
      </c>
      <c r="B764" s="39">
        <v>350</v>
      </c>
      <c r="C764" s="41" t="s">
        <v>59</v>
      </c>
      <c r="D764" s="41" t="s">
        <v>19</v>
      </c>
      <c r="E764" s="14" t="s">
        <v>541</v>
      </c>
      <c r="F764" s="23">
        <v>344.9</v>
      </c>
      <c r="G764" s="23">
        <v>344.9</v>
      </c>
      <c r="H764" s="23">
        <v>344.9</v>
      </c>
      <c r="I764" s="18"/>
      <c r="J764" s="18"/>
      <c r="K764" s="18"/>
      <c r="L764" s="18">
        <f t="shared" si="2105"/>
        <v>344.9</v>
      </c>
      <c r="M764" s="18">
        <f t="shared" si="2106"/>
        <v>344.9</v>
      </c>
      <c r="N764" s="18">
        <f t="shared" si="2107"/>
        <v>344.9</v>
      </c>
      <c r="O764" s="18"/>
      <c r="P764" s="18"/>
      <c r="Q764" s="18"/>
      <c r="R764" s="18"/>
      <c r="S764" s="18"/>
      <c r="T764" s="18">
        <f t="shared" si="2052"/>
        <v>344.9</v>
      </c>
      <c r="U764" s="18">
        <f t="shared" si="2053"/>
        <v>344.9</v>
      </c>
      <c r="V764" s="18">
        <f t="shared" si="2054"/>
        <v>344.9</v>
      </c>
      <c r="W764" s="18"/>
      <c r="X764" s="18"/>
      <c r="Y764" s="18"/>
      <c r="Z764" s="18"/>
      <c r="AA764" s="18"/>
      <c r="AB764" s="18"/>
      <c r="AC764" s="18">
        <f t="shared" si="2056"/>
        <v>344.9</v>
      </c>
      <c r="AD764" s="18">
        <f t="shared" si="2057"/>
        <v>344.9</v>
      </c>
      <c r="AE764" s="18">
        <f t="shared" si="2058"/>
        <v>344.9</v>
      </c>
      <c r="AF764" s="18"/>
      <c r="AG764" s="18"/>
      <c r="AH764" s="18"/>
      <c r="AI764" s="18">
        <f t="shared" si="2034"/>
        <v>344.9</v>
      </c>
      <c r="AJ764" s="18">
        <f t="shared" si="2035"/>
        <v>344.9</v>
      </c>
      <c r="AK764" s="18">
        <f t="shared" si="2036"/>
        <v>344.9</v>
      </c>
      <c r="AL764" s="18"/>
      <c r="AM764" s="18">
        <f t="shared" si="2037"/>
        <v>344.9</v>
      </c>
      <c r="AN764" s="18"/>
      <c r="AO764" s="18"/>
      <c r="AP764" s="18"/>
      <c r="AQ764" s="18">
        <f t="shared" si="2038"/>
        <v>344.9</v>
      </c>
      <c r="AR764" s="18">
        <f t="shared" si="2039"/>
        <v>344.9</v>
      </c>
      <c r="AS764" s="18">
        <f t="shared" si="2040"/>
        <v>344.9</v>
      </c>
      <c r="AT764" s="18"/>
      <c r="AU764" s="18"/>
      <c r="AV764" s="18"/>
      <c r="AW764" s="18">
        <f t="shared" si="2041"/>
        <v>344.9</v>
      </c>
      <c r="AX764" s="18">
        <f t="shared" si="2042"/>
        <v>344.9</v>
      </c>
      <c r="AY764" s="18">
        <f t="shared" si="2043"/>
        <v>344.9</v>
      </c>
      <c r="AZ764" s="18"/>
      <c r="BA764" s="18"/>
      <c r="BB764" s="18"/>
      <c r="BC764" s="18">
        <f t="shared" si="2069"/>
        <v>344.9</v>
      </c>
      <c r="BD764" s="18">
        <f t="shared" si="2070"/>
        <v>344.9</v>
      </c>
      <c r="BE764" s="18">
        <f t="shared" si="2071"/>
        <v>344.9</v>
      </c>
      <c r="BF764" s="18"/>
      <c r="BG764" s="18"/>
      <c r="BH764" s="18"/>
      <c r="BI764" s="18">
        <f t="shared" si="2066"/>
        <v>344.9</v>
      </c>
      <c r="BJ764" s="18">
        <f t="shared" si="2067"/>
        <v>344.9</v>
      </c>
      <c r="BK764" s="18">
        <f t="shared" si="2068"/>
        <v>344.9</v>
      </c>
      <c r="BL764" s="18"/>
      <c r="BM764" s="18"/>
      <c r="BN764" s="18"/>
      <c r="BO764" s="18">
        <f t="shared" si="2044"/>
        <v>344.9</v>
      </c>
      <c r="BP764" s="18">
        <f t="shared" si="2045"/>
        <v>344.9</v>
      </c>
      <c r="BQ764" s="18">
        <f t="shared" si="2046"/>
        <v>344.9</v>
      </c>
      <c r="BR764" s="18"/>
      <c r="BS764" s="18"/>
      <c r="BT764" s="18"/>
      <c r="BU764" s="18">
        <f t="shared" si="2047"/>
        <v>344.9</v>
      </c>
      <c r="BV764" s="18">
        <f t="shared" si="2048"/>
        <v>344.9</v>
      </c>
      <c r="BW764" s="18">
        <f t="shared" si="2049"/>
        <v>344.9</v>
      </c>
      <c r="BX764" s="18"/>
      <c r="BY764" s="18"/>
      <c r="BZ764" s="18"/>
      <c r="CA764" s="18">
        <f t="shared" si="2012"/>
        <v>344.9</v>
      </c>
      <c r="CB764" s="18">
        <f t="shared" si="2013"/>
        <v>344.9</v>
      </c>
      <c r="CC764" s="18">
        <f t="shared" si="2014"/>
        <v>344.9</v>
      </c>
      <c r="CD764" s="18"/>
      <c r="CE764" s="27"/>
      <c r="CF764" s="33"/>
    </row>
    <row r="765" spans="1:119" s="11" customFormat="1" ht="31.2" x14ac:dyDescent="0.3">
      <c r="A765" s="10" t="s">
        <v>147</v>
      </c>
      <c r="B765" s="16"/>
      <c r="C765" s="10"/>
      <c r="D765" s="10"/>
      <c r="E765" s="15" t="s">
        <v>990</v>
      </c>
      <c r="F765" s="17">
        <f t="shared" ref="F765:K765" si="2146">F766</f>
        <v>21135.999999999996</v>
      </c>
      <c r="G765" s="17">
        <f t="shared" si="2146"/>
        <v>25216.000000000004</v>
      </c>
      <c r="H765" s="17">
        <f t="shared" si="2146"/>
        <v>21439.500000000004</v>
      </c>
      <c r="I765" s="17">
        <f t="shared" si="2146"/>
        <v>0</v>
      </c>
      <c r="J765" s="17">
        <f t="shared" si="2146"/>
        <v>0</v>
      </c>
      <c r="K765" s="17">
        <f t="shared" si="2146"/>
        <v>0</v>
      </c>
      <c r="L765" s="17">
        <f t="shared" si="2105"/>
        <v>21135.999999999996</v>
      </c>
      <c r="M765" s="17">
        <f t="shared" si="2106"/>
        <v>25216.000000000004</v>
      </c>
      <c r="N765" s="17">
        <f t="shared" si="2107"/>
        <v>21439.500000000004</v>
      </c>
      <c r="O765" s="17">
        <f t="shared" ref="O765:S765" si="2147">O766</f>
        <v>0</v>
      </c>
      <c r="P765" s="17">
        <f t="shared" si="2147"/>
        <v>0</v>
      </c>
      <c r="Q765" s="17">
        <f t="shared" si="2147"/>
        <v>0</v>
      </c>
      <c r="R765" s="17">
        <f t="shared" si="2147"/>
        <v>0</v>
      </c>
      <c r="S765" s="17">
        <f t="shared" si="2147"/>
        <v>0</v>
      </c>
      <c r="T765" s="17">
        <f t="shared" si="2052"/>
        <v>21135.999999999996</v>
      </c>
      <c r="U765" s="17">
        <f t="shared" si="2053"/>
        <v>25216.000000000004</v>
      </c>
      <c r="V765" s="17">
        <f t="shared" si="2054"/>
        <v>21439.500000000004</v>
      </c>
      <c r="W765" s="17">
        <f t="shared" ref="W765:CD765" si="2148">W766</f>
        <v>0</v>
      </c>
      <c r="X765" s="17">
        <f t="shared" si="2148"/>
        <v>0</v>
      </c>
      <c r="Y765" s="17">
        <f t="shared" si="2148"/>
        <v>0</v>
      </c>
      <c r="Z765" s="17">
        <f t="shared" si="2148"/>
        <v>0</v>
      </c>
      <c r="AA765" s="17">
        <f t="shared" si="2148"/>
        <v>0</v>
      </c>
      <c r="AB765" s="17">
        <f t="shared" si="2148"/>
        <v>0</v>
      </c>
      <c r="AC765" s="17">
        <f t="shared" si="2056"/>
        <v>21135.999999999996</v>
      </c>
      <c r="AD765" s="17">
        <f t="shared" si="2057"/>
        <v>25216.000000000004</v>
      </c>
      <c r="AE765" s="17">
        <f t="shared" si="2058"/>
        <v>21439.500000000004</v>
      </c>
      <c r="AF765" s="17">
        <f t="shared" si="2148"/>
        <v>0</v>
      </c>
      <c r="AG765" s="17">
        <f t="shared" si="2148"/>
        <v>0</v>
      </c>
      <c r="AH765" s="17">
        <f t="shared" si="2148"/>
        <v>0</v>
      </c>
      <c r="AI765" s="17">
        <f t="shared" si="2034"/>
        <v>21135.999999999996</v>
      </c>
      <c r="AJ765" s="17">
        <f t="shared" si="2035"/>
        <v>25216.000000000004</v>
      </c>
      <c r="AK765" s="17">
        <f t="shared" si="2036"/>
        <v>21439.500000000004</v>
      </c>
      <c r="AL765" s="17">
        <f t="shared" si="2148"/>
        <v>0</v>
      </c>
      <c r="AM765" s="17">
        <f t="shared" si="2037"/>
        <v>21135.999999999996</v>
      </c>
      <c r="AN765" s="17">
        <f t="shared" si="2148"/>
        <v>0</v>
      </c>
      <c r="AO765" s="17">
        <f t="shared" si="2148"/>
        <v>0</v>
      </c>
      <c r="AP765" s="17">
        <f t="shared" si="2148"/>
        <v>0</v>
      </c>
      <c r="AQ765" s="17">
        <f t="shared" si="2038"/>
        <v>21135.999999999996</v>
      </c>
      <c r="AR765" s="17">
        <f t="shared" si="2039"/>
        <v>25216.000000000004</v>
      </c>
      <c r="AS765" s="17">
        <f t="shared" si="2040"/>
        <v>21439.500000000004</v>
      </c>
      <c r="AT765" s="17">
        <f t="shared" si="2148"/>
        <v>0</v>
      </c>
      <c r="AU765" s="17">
        <f t="shared" si="2148"/>
        <v>0</v>
      </c>
      <c r="AV765" s="17">
        <f t="shared" si="2148"/>
        <v>0</v>
      </c>
      <c r="AW765" s="17">
        <f t="shared" si="2041"/>
        <v>21135.999999999996</v>
      </c>
      <c r="AX765" s="17">
        <f t="shared" si="2042"/>
        <v>25216.000000000004</v>
      </c>
      <c r="AY765" s="17">
        <f t="shared" si="2043"/>
        <v>21439.500000000004</v>
      </c>
      <c r="AZ765" s="17">
        <f t="shared" si="2148"/>
        <v>0</v>
      </c>
      <c r="BA765" s="17">
        <f t="shared" si="2148"/>
        <v>0</v>
      </c>
      <c r="BB765" s="17">
        <f t="shared" si="2148"/>
        <v>0</v>
      </c>
      <c r="BC765" s="17">
        <f t="shared" si="2069"/>
        <v>21135.999999999996</v>
      </c>
      <c r="BD765" s="17">
        <f t="shared" si="2070"/>
        <v>25216.000000000004</v>
      </c>
      <c r="BE765" s="17">
        <f t="shared" si="2071"/>
        <v>21439.500000000004</v>
      </c>
      <c r="BF765" s="17">
        <f t="shared" si="2148"/>
        <v>0</v>
      </c>
      <c r="BG765" s="17">
        <f t="shared" si="2148"/>
        <v>0</v>
      </c>
      <c r="BH765" s="17">
        <f t="shared" si="2148"/>
        <v>0</v>
      </c>
      <c r="BI765" s="18">
        <f t="shared" si="2066"/>
        <v>21135.999999999996</v>
      </c>
      <c r="BJ765" s="18">
        <f t="shared" si="2067"/>
        <v>25216.000000000004</v>
      </c>
      <c r="BK765" s="18">
        <f t="shared" si="2068"/>
        <v>21439.500000000004</v>
      </c>
      <c r="BL765" s="17">
        <f t="shared" si="2148"/>
        <v>0</v>
      </c>
      <c r="BM765" s="17">
        <f t="shared" si="2148"/>
        <v>0</v>
      </c>
      <c r="BN765" s="17">
        <f t="shared" si="2148"/>
        <v>0</v>
      </c>
      <c r="BO765" s="17">
        <f t="shared" si="2044"/>
        <v>21135.999999999996</v>
      </c>
      <c r="BP765" s="17">
        <f t="shared" si="2045"/>
        <v>25216.000000000004</v>
      </c>
      <c r="BQ765" s="17">
        <f t="shared" si="2046"/>
        <v>21439.500000000004</v>
      </c>
      <c r="BR765" s="17">
        <f t="shared" si="2148"/>
        <v>0</v>
      </c>
      <c r="BS765" s="17">
        <f t="shared" si="2148"/>
        <v>0</v>
      </c>
      <c r="BT765" s="17">
        <f t="shared" si="2148"/>
        <v>0</v>
      </c>
      <c r="BU765" s="17">
        <f t="shared" si="2047"/>
        <v>21135.999999999996</v>
      </c>
      <c r="BV765" s="17">
        <f t="shared" si="2048"/>
        <v>25216.000000000004</v>
      </c>
      <c r="BW765" s="17">
        <f t="shared" si="2049"/>
        <v>21439.500000000004</v>
      </c>
      <c r="BX765" s="17">
        <f t="shared" si="2148"/>
        <v>0</v>
      </c>
      <c r="BY765" s="17">
        <f t="shared" si="2148"/>
        <v>0</v>
      </c>
      <c r="BZ765" s="17">
        <f t="shared" si="2148"/>
        <v>0</v>
      </c>
      <c r="CA765" s="17">
        <f t="shared" si="2012"/>
        <v>21135.999999999996</v>
      </c>
      <c r="CB765" s="17">
        <f t="shared" si="2013"/>
        <v>25216.000000000004</v>
      </c>
      <c r="CC765" s="17">
        <f t="shared" si="2014"/>
        <v>21439.500000000004</v>
      </c>
      <c r="CD765" s="17">
        <f t="shared" si="2148"/>
        <v>0</v>
      </c>
      <c r="CE765" s="26"/>
      <c r="CF765" s="33"/>
      <c r="CG765" s="37"/>
      <c r="CH765" s="37"/>
      <c r="CI765" s="37"/>
      <c r="CJ765" s="37"/>
      <c r="CK765" s="37"/>
      <c r="CL765" s="37"/>
      <c r="CM765" s="37"/>
      <c r="CN765" s="37"/>
      <c r="CO765" s="37"/>
      <c r="CP765" s="37"/>
      <c r="CQ765" s="37"/>
      <c r="CR765" s="37"/>
      <c r="CS765" s="37"/>
      <c r="CT765" s="37"/>
      <c r="CU765" s="37"/>
      <c r="CV765" s="37"/>
      <c r="CW765" s="37"/>
      <c r="CX765" s="37"/>
      <c r="CY765" s="37"/>
      <c r="CZ765" s="37"/>
      <c r="DA765" s="37"/>
      <c r="DB765" s="37"/>
      <c r="DC765" s="37"/>
      <c r="DD765" s="37"/>
      <c r="DE765" s="37"/>
      <c r="DF765" s="37"/>
      <c r="DG765" s="37"/>
      <c r="DH765" s="37"/>
      <c r="DI765" s="37"/>
      <c r="DJ765" s="37"/>
      <c r="DK765" s="37"/>
      <c r="DL765" s="37"/>
      <c r="DM765" s="37"/>
      <c r="DN765" s="37"/>
      <c r="DO765" s="37"/>
    </row>
    <row r="766" spans="1:119" ht="78" x14ac:dyDescent="0.3">
      <c r="A766" s="41" t="s">
        <v>148</v>
      </c>
      <c r="B766" s="39"/>
      <c r="C766" s="41"/>
      <c r="D766" s="41"/>
      <c r="E766" s="14" t="s">
        <v>991</v>
      </c>
      <c r="F766" s="18">
        <f t="shared" ref="F766:K766" si="2149">F767+F778</f>
        <v>21135.999999999996</v>
      </c>
      <c r="G766" s="18">
        <f t="shared" si="2149"/>
        <v>25216.000000000004</v>
      </c>
      <c r="H766" s="18">
        <f t="shared" si="2149"/>
        <v>21439.500000000004</v>
      </c>
      <c r="I766" s="18">
        <f t="shared" si="2149"/>
        <v>0</v>
      </c>
      <c r="J766" s="18">
        <f t="shared" si="2149"/>
        <v>0</v>
      </c>
      <c r="K766" s="18">
        <f t="shared" si="2149"/>
        <v>0</v>
      </c>
      <c r="L766" s="18">
        <f t="shared" si="2105"/>
        <v>21135.999999999996</v>
      </c>
      <c r="M766" s="18">
        <f t="shared" si="2106"/>
        <v>25216.000000000004</v>
      </c>
      <c r="N766" s="18">
        <f t="shared" si="2107"/>
        <v>21439.500000000004</v>
      </c>
      <c r="O766" s="18">
        <f t="shared" ref="O766:S766" si="2150">O767+O778</f>
        <v>0</v>
      </c>
      <c r="P766" s="18">
        <f t="shared" si="2150"/>
        <v>0</v>
      </c>
      <c r="Q766" s="18">
        <f t="shared" si="2150"/>
        <v>0</v>
      </c>
      <c r="R766" s="18">
        <f t="shared" si="2150"/>
        <v>0</v>
      </c>
      <c r="S766" s="18">
        <f t="shared" si="2150"/>
        <v>0</v>
      </c>
      <c r="T766" s="18">
        <f t="shared" si="2052"/>
        <v>21135.999999999996</v>
      </c>
      <c r="U766" s="18">
        <f t="shared" si="2053"/>
        <v>25216.000000000004</v>
      </c>
      <c r="V766" s="18">
        <f t="shared" si="2054"/>
        <v>21439.500000000004</v>
      </c>
      <c r="W766" s="18">
        <f t="shared" ref="W766:CD766" si="2151">W767+W778</f>
        <v>0</v>
      </c>
      <c r="X766" s="18">
        <f t="shared" ref="X766:AB766" si="2152">X767+X778</f>
        <v>0</v>
      </c>
      <c r="Y766" s="18">
        <f t="shared" si="2152"/>
        <v>0</v>
      </c>
      <c r="Z766" s="18">
        <f t="shared" si="2152"/>
        <v>0</v>
      </c>
      <c r="AA766" s="18">
        <f t="shared" si="2152"/>
        <v>0</v>
      </c>
      <c r="AB766" s="18">
        <f t="shared" si="2152"/>
        <v>0</v>
      </c>
      <c r="AC766" s="18">
        <f t="shared" si="2056"/>
        <v>21135.999999999996</v>
      </c>
      <c r="AD766" s="18">
        <f t="shared" si="2057"/>
        <v>25216.000000000004</v>
      </c>
      <c r="AE766" s="18">
        <f t="shared" si="2058"/>
        <v>21439.500000000004</v>
      </c>
      <c r="AF766" s="18">
        <f t="shared" ref="AF766:AH766" si="2153">AF767+AF778</f>
        <v>0</v>
      </c>
      <c r="AG766" s="18">
        <f t="shared" si="2153"/>
        <v>0</v>
      </c>
      <c r="AH766" s="18">
        <f t="shared" si="2153"/>
        <v>0</v>
      </c>
      <c r="AI766" s="18">
        <f t="shared" si="2034"/>
        <v>21135.999999999996</v>
      </c>
      <c r="AJ766" s="18">
        <f t="shared" si="2035"/>
        <v>25216.000000000004</v>
      </c>
      <c r="AK766" s="18">
        <f t="shared" si="2036"/>
        <v>21439.500000000004</v>
      </c>
      <c r="AL766" s="18">
        <f t="shared" ref="AL766" si="2154">AL767+AL778</f>
        <v>0</v>
      </c>
      <c r="AM766" s="18">
        <f t="shared" si="2037"/>
        <v>21135.999999999996</v>
      </c>
      <c r="AN766" s="18">
        <f t="shared" ref="AN766:AP766" si="2155">AN767+AN778</f>
        <v>0</v>
      </c>
      <c r="AO766" s="18">
        <f t="shared" si="2155"/>
        <v>0</v>
      </c>
      <c r="AP766" s="18">
        <f t="shared" si="2155"/>
        <v>0</v>
      </c>
      <c r="AQ766" s="18">
        <f t="shared" si="2038"/>
        <v>21135.999999999996</v>
      </c>
      <c r="AR766" s="18">
        <f t="shared" si="2039"/>
        <v>25216.000000000004</v>
      </c>
      <c r="AS766" s="18">
        <f t="shared" si="2040"/>
        <v>21439.500000000004</v>
      </c>
      <c r="AT766" s="18">
        <f t="shared" ref="AT766:AV766" si="2156">AT767+AT778</f>
        <v>0</v>
      </c>
      <c r="AU766" s="18">
        <f t="shared" si="2156"/>
        <v>0</v>
      </c>
      <c r="AV766" s="18">
        <f t="shared" si="2156"/>
        <v>0</v>
      </c>
      <c r="AW766" s="18">
        <f t="shared" si="2041"/>
        <v>21135.999999999996</v>
      </c>
      <c r="AX766" s="18">
        <f t="shared" si="2042"/>
        <v>25216.000000000004</v>
      </c>
      <c r="AY766" s="18">
        <f t="shared" si="2043"/>
        <v>21439.500000000004</v>
      </c>
      <c r="AZ766" s="18">
        <f t="shared" ref="AZ766:BB766" si="2157">AZ767+AZ778</f>
        <v>0</v>
      </c>
      <c r="BA766" s="18">
        <f t="shared" si="2157"/>
        <v>0</v>
      </c>
      <c r="BB766" s="18">
        <f t="shared" si="2157"/>
        <v>0</v>
      </c>
      <c r="BC766" s="18">
        <f t="shared" si="2069"/>
        <v>21135.999999999996</v>
      </c>
      <c r="BD766" s="18">
        <f t="shared" si="2070"/>
        <v>25216.000000000004</v>
      </c>
      <c r="BE766" s="18">
        <f t="shared" si="2071"/>
        <v>21439.500000000004</v>
      </c>
      <c r="BF766" s="18">
        <f t="shared" ref="BF766:BH766" si="2158">BF767+BF778</f>
        <v>0</v>
      </c>
      <c r="BG766" s="18">
        <f t="shared" si="2158"/>
        <v>0</v>
      </c>
      <c r="BH766" s="18">
        <f t="shared" si="2158"/>
        <v>0</v>
      </c>
      <c r="BI766" s="18">
        <f t="shared" si="2066"/>
        <v>21135.999999999996</v>
      </c>
      <c r="BJ766" s="18">
        <f t="shared" si="2067"/>
        <v>25216.000000000004</v>
      </c>
      <c r="BK766" s="18">
        <f t="shared" si="2068"/>
        <v>21439.500000000004</v>
      </c>
      <c r="BL766" s="18">
        <f t="shared" ref="BL766:BN766" si="2159">BL767+BL778</f>
        <v>0</v>
      </c>
      <c r="BM766" s="18">
        <f t="shared" si="2159"/>
        <v>0</v>
      </c>
      <c r="BN766" s="18">
        <f t="shared" si="2159"/>
        <v>0</v>
      </c>
      <c r="BO766" s="18">
        <f t="shared" si="2044"/>
        <v>21135.999999999996</v>
      </c>
      <c r="BP766" s="18">
        <f t="shared" si="2045"/>
        <v>25216.000000000004</v>
      </c>
      <c r="BQ766" s="18">
        <f t="shared" si="2046"/>
        <v>21439.500000000004</v>
      </c>
      <c r="BR766" s="18">
        <f t="shared" ref="BR766:BT766" si="2160">BR767+BR778</f>
        <v>0</v>
      </c>
      <c r="BS766" s="18">
        <f t="shared" si="2160"/>
        <v>0</v>
      </c>
      <c r="BT766" s="18">
        <f t="shared" si="2160"/>
        <v>0</v>
      </c>
      <c r="BU766" s="18">
        <f t="shared" si="2047"/>
        <v>21135.999999999996</v>
      </c>
      <c r="BV766" s="18">
        <f t="shared" si="2048"/>
        <v>25216.000000000004</v>
      </c>
      <c r="BW766" s="18">
        <f t="shared" si="2049"/>
        <v>21439.500000000004</v>
      </c>
      <c r="BX766" s="18">
        <f t="shared" ref="BX766:BZ766" si="2161">BX767+BX778</f>
        <v>0</v>
      </c>
      <c r="BY766" s="18">
        <f t="shared" si="2161"/>
        <v>0</v>
      </c>
      <c r="BZ766" s="18">
        <f t="shared" si="2161"/>
        <v>0</v>
      </c>
      <c r="CA766" s="18">
        <f t="shared" si="2012"/>
        <v>21135.999999999996</v>
      </c>
      <c r="CB766" s="18">
        <f t="shared" si="2013"/>
        <v>25216.000000000004</v>
      </c>
      <c r="CC766" s="18">
        <f t="shared" si="2014"/>
        <v>21439.500000000004</v>
      </c>
      <c r="CD766" s="18">
        <f t="shared" si="2151"/>
        <v>0</v>
      </c>
      <c r="CE766" s="27"/>
      <c r="CF766" s="33"/>
    </row>
    <row r="767" spans="1:119" ht="46.8" x14ac:dyDescent="0.3">
      <c r="A767" s="41" t="s">
        <v>145</v>
      </c>
      <c r="B767" s="39"/>
      <c r="C767" s="41"/>
      <c r="D767" s="41"/>
      <c r="E767" s="14" t="s">
        <v>653</v>
      </c>
      <c r="F767" s="18">
        <f t="shared" ref="F767:K767" si="2162">F768</f>
        <v>20799.199999999997</v>
      </c>
      <c r="G767" s="18">
        <f t="shared" si="2162"/>
        <v>24879.200000000004</v>
      </c>
      <c r="H767" s="18">
        <f t="shared" si="2162"/>
        <v>21102.700000000004</v>
      </c>
      <c r="I767" s="18">
        <f t="shared" si="2162"/>
        <v>0</v>
      </c>
      <c r="J767" s="18">
        <f t="shared" si="2162"/>
        <v>0</v>
      </c>
      <c r="K767" s="18">
        <f t="shared" si="2162"/>
        <v>0</v>
      </c>
      <c r="L767" s="18">
        <f t="shared" si="2105"/>
        <v>20799.199999999997</v>
      </c>
      <c r="M767" s="18">
        <f t="shared" si="2106"/>
        <v>24879.200000000004</v>
      </c>
      <c r="N767" s="18">
        <f t="shared" si="2107"/>
        <v>21102.700000000004</v>
      </c>
      <c r="O767" s="18">
        <f t="shared" ref="O767:S767" si="2163">O768</f>
        <v>0</v>
      </c>
      <c r="P767" s="18">
        <f t="shared" si="2163"/>
        <v>0</v>
      </c>
      <c r="Q767" s="18">
        <f t="shared" si="2163"/>
        <v>0</v>
      </c>
      <c r="R767" s="18">
        <f t="shared" si="2163"/>
        <v>0</v>
      </c>
      <c r="S767" s="18">
        <f t="shared" si="2163"/>
        <v>0</v>
      </c>
      <c r="T767" s="18">
        <f t="shared" si="2052"/>
        <v>20799.199999999997</v>
      </c>
      <c r="U767" s="18">
        <f t="shared" si="2053"/>
        <v>24879.200000000004</v>
      </c>
      <c r="V767" s="18">
        <f t="shared" si="2054"/>
        <v>21102.700000000004</v>
      </c>
      <c r="W767" s="18">
        <f t="shared" ref="W767:CD767" si="2164">W768</f>
        <v>0</v>
      </c>
      <c r="X767" s="18">
        <f t="shared" si="2164"/>
        <v>0</v>
      </c>
      <c r="Y767" s="18">
        <f t="shared" si="2164"/>
        <v>0</v>
      </c>
      <c r="Z767" s="18">
        <f t="shared" si="2164"/>
        <v>0</v>
      </c>
      <c r="AA767" s="18">
        <f t="shared" si="2164"/>
        <v>0</v>
      </c>
      <c r="AB767" s="18">
        <f t="shared" si="2164"/>
        <v>0</v>
      </c>
      <c r="AC767" s="18">
        <f t="shared" si="2056"/>
        <v>20799.199999999997</v>
      </c>
      <c r="AD767" s="18">
        <f t="shared" si="2057"/>
        <v>24879.200000000004</v>
      </c>
      <c r="AE767" s="18">
        <f t="shared" si="2058"/>
        <v>21102.700000000004</v>
      </c>
      <c r="AF767" s="18">
        <f t="shared" si="2164"/>
        <v>0</v>
      </c>
      <c r="AG767" s="18">
        <f t="shared" si="2164"/>
        <v>0</v>
      </c>
      <c r="AH767" s="18">
        <f t="shared" si="2164"/>
        <v>0</v>
      </c>
      <c r="AI767" s="18">
        <f t="shared" si="2034"/>
        <v>20799.199999999997</v>
      </c>
      <c r="AJ767" s="18">
        <f t="shared" si="2035"/>
        <v>24879.200000000004</v>
      </c>
      <c r="AK767" s="18">
        <f t="shared" si="2036"/>
        <v>21102.700000000004</v>
      </c>
      <c r="AL767" s="18">
        <f t="shared" si="2164"/>
        <v>0</v>
      </c>
      <c r="AM767" s="18">
        <f t="shared" si="2037"/>
        <v>20799.199999999997</v>
      </c>
      <c r="AN767" s="18">
        <f t="shared" si="2164"/>
        <v>0</v>
      </c>
      <c r="AO767" s="18">
        <f t="shared" si="2164"/>
        <v>0</v>
      </c>
      <c r="AP767" s="18">
        <f t="shared" si="2164"/>
        <v>0</v>
      </c>
      <c r="AQ767" s="18">
        <f t="shared" si="2038"/>
        <v>20799.199999999997</v>
      </c>
      <c r="AR767" s="18">
        <f t="shared" si="2039"/>
        <v>24879.200000000004</v>
      </c>
      <c r="AS767" s="18">
        <f t="shared" si="2040"/>
        <v>21102.700000000004</v>
      </c>
      <c r="AT767" s="18">
        <f t="shared" si="2164"/>
        <v>0</v>
      </c>
      <c r="AU767" s="18">
        <f t="shared" si="2164"/>
        <v>0</v>
      </c>
      <c r="AV767" s="18">
        <f t="shared" si="2164"/>
        <v>0</v>
      </c>
      <c r="AW767" s="18">
        <f t="shared" si="2041"/>
        <v>20799.199999999997</v>
      </c>
      <c r="AX767" s="18">
        <f t="shared" si="2042"/>
        <v>24879.200000000004</v>
      </c>
      <c r="AY767" s="18">
        <f t="shared" si="2043"/>
        <v>21102.700000000004</v>
      </c>
      <c r="AZ767" s="18">
        <f t="shared" si="2164"/>
        <v>0</v>
      </c>
      <c r="BA767" s="18">
        <f t="shared" si="2164"/>
        <v>0</v>
      </c>
      <c r="BB767" s="18">
        <f t="shared" si="2164"/>
        <v>0</v>
      </c>
      <c r="BC767" s="18">
        <f t="shared" si="2069"/>
        <v>20799.199999999997</v>
      </c>
      <c r="BD767" s="18">
        <f t="shared" si="2070"/>
        <v>24879.200000000004</v>
      </c>
      <c r="BE767" s="18">
        <f t="shared" si="2071"/>
        <v>21102.700000000004</v>
      </c>
      <c r="BF767" s="18">
        <f t="shared" si="2164"/>
        <v>0</v>
      </c>
      <c r="BG767" s="18">
        <f t="shared" si="2164"/>
        <v>0</v>
      </c>
      <c r="BH767" s="18">
        <f t="shared" si="2164"/>
        <v>0</v>
      </c>
      <c r="BI767" s="18">
        <f t="shared" si="2066"/>
        <v>20799.199999999997</v>
      </c>
      <c r="BJ767" s="18">
        <f t="shared" si="2067"/>
        <v>24879.200000000004</v>
      </c>
      <c r="BK767" s="18">
        <f t="shared" si="2068"/>
        <v>21102.700000000004</v>
      </c>
      <c r="BL767" s="18">
        <f t="shared" si="2164"/>
        <v>0</v>
      </c>
      <c r="BM767" s="18">
        <f t="shared" si="2164"/>
        <v>0</v>
      </c>
      <c r="BN767" s="18">
        <f t="shared" si="2164"/>
        <v>0</v>
      </c>
      <c r="BO767" s="18">
        <f t="shared" si="2044"/>
        <v>20799.199999999997</v>
      </c>
      <c r="BP767" s="18">
        <f t="shared" si="2045"/>
        <v>24879.200000000004</v>
      </c>
      <c r="BQ767" s="18">
        <f t="shared" si="2046"/>
        <v>21102.700000000004</v>
      </c>
      <c r="BR767" s="18">
        <f t="shared" si="2164"/>
        <v>0</v>
      </c>
      <c r="BS767" s="18">
        <f t="shared" si="2164"/>
        <v>0</v>
      </c>
      <c r="BT767" s="18">
        <f t="shared" si="2164"/>
        <v>0</v>
      </c>
      <c r="BU767" s="18">
        <f t="shared" si="2047"/>
        <v>20799.199999999997</v>
      </c>
      <c r="BV767" s="18">
        <f t="shared" si="2048"/>
        <v>24879.200000000004</v>
      </c>
      <c r="BW767" s="18">
        <f t="shared" si="2049"/>
        <v>21102.700000000004</v>
      </c>
      <c r="BX767" s="18">
        <f t="shared" si="2164"/>
        <v>0</v>
      </c>
      <c r="BY767" s="18">
        <f t="shared" si="2164"/>
        <v>0</v>
      </c>
      <c r="BZ767" s="18">
        <f t="shared" si="2164"/>
        <v>0</v>
      </c>
      <c r="CA767" s="18">
        <f t="shared" si="2012"/>
        <v>20799.199999999997</v>
      </c>
      <c r="CB767" s="18">
        <f t="shared" si="2013"/>
        <v>24879.200000000004</v>
      </c>
      <c r="CC767" s="18">
        <f t="shared" si="2014"/>
        <v>21102.700000000004</v>
      </c>
      <c r="CD767" s="18">
        <f t="shared" si="2164"/>
        <v>0</v>
      </c>
      <c r="CE767" s="27"/>
      <c r="CF767" s="33"/>
    </row>
    <row r="768" spans="1:119" ht="46.8" x14ac:dyDescent="0.3">
      <c r="A768" s="41" t="s">
        <v>145</v>
      </c>
      <c r="B768" s="39">
        <v>600</v>
      </c>
      <c r="C768" s="41"/>
      <c r="D768" s="41"/>
      <c r="E768" s="14" t="s">
        <v>554</v>
      </c>
      <c r="F768" s="18">
        <f t="shared" ref="F768:K768" si="2165">F769+F773</f>
        <v>20799.199999999997</v>
      </c>
      <c r="G768" s="18">
        <f t="shared" si="2165"/>
        <v>24879.200000000004</v>
      </c>
      <c r="H768" s="18">
        <f t="shared" si="2165"/>
        <v>21102.700000000004</v>
      </c>
      <c r="I768" s="18">
        <f t="shared" si="2165"/>
        <v>0</v>
      </c>
      <c r="J768" s="18">
        <f t="shared" si="2165"/>
        <v>0</v>
      </c>
      <c r="K768" s="18">
        <f t="shared" si="2165"/>
        <v>0</v>
      </c>
      <c r="L768" s="18">
        <f t="shared" si="2105"/>
        <v>20799.199999999997</v>
      </c>
      <c r="M768" s="18">
        <f t="shared" si="2106"/>
        <v>24879.200000000004</v>
      </c>
      <c r="N768" s="18">
        <f t="shared" si="2107"/>
        <v>21102.700000000004</v>
      </c>
      <c r="O768" s="18">
        <f t="shared" ref="O768:S768" si="2166">O769+O773</f>
        <v>0</v>
      </c>
      <c r="P768" s="18">
        <f t="shared" si="2166"/>
        <v>0</v>
      </c>
      <c r="Q768" s="18">
        <f t="shared" si="2166"/>
        <v>0</v>
      </c>
      <c r="R768" s="18">
        <f t="shared" si="2166"/>
        <v>0</v>
      </c>
      <c r="S768" s="18">
        <f t="shared" si="2166"/>
        <v>0</v>
      </c>
      <c r="T768" s="18">
        <f t="shared" si="2052"/>
        <v>20799.199999999997</v>
      </c>
      <c r="U768" s="18">
        <f t="shared" si="2053"/>
        <v>24879.200000000004</v>
      </c>
      <c r="V768" s="18">
        <f t="shared" si="2054"/>
        <v>21102.700000000004</v>
      </c>
      <c r="W768" s="18">
        <f t="shared" ref="W768:CD768" si="2167">W769+W773</f>
        <v>0</v>
      </c>
      <c r="X768" s="18">
        <f t="shared" ref="X768:AB768" si="2168">X769+X773</f>
        <v>0</v>
      </c>
      <c r="Y768" s="18">
        <f t="shared" si="2168"/>
        <v>0</v>
      </c>
      <c r="Z768" s="18">
        <f t="shared" si="2168"/>
        <v>0</v>
      </c>
      <c r="AA768" s="18">
        <f t="shared" si="2168"/>
        <v>0</v>
      </c>
      <c r="AB768" s="18">
        <f t="shared" si="2168"/>
        <v>0</v>
      </c>
      <c r="AC768" s="18">
        <f t="shared" si="2056"/>
        <v>20799.199999999997</v>
      </c>
      <c r="AD768" s="18">
        <f t="shared" si="2057"/>
        <v>24879.200000000004</v>
      </c>
      <c r="AE768" s="18">
        <f t="shared" si="2058"/>
        <v>21102.700000000004</v>
      </c>
      <c r="AF768" s="18">
        <f t="shared" ref="AF768:AH768" si="2169">AF769+AF773</f>
        <v>0</v>
      </c>
      <c r="AG768" s="18">
        <f t="shared" si="2169"/>
        <v>0</v>
      </c>
      <c r="AH768" s="18">
        <f t="shared" si="2169"/>
        <v>0</v>
      </c>
      <c r="AI768" s="18">
        <f t="shared" si="2034"/>
        <v>20799.199999999997</v>
      </c>
      <c r="AJ768" s="18">
        <f t="shared" si="2035"/>
        <v>24879.200000000004</v>
      </c>
      <c r="AK768" s="18">
        <f t="shared" si="2036"/>
        <v>21102.700000000004</v>
      </c>
      <c r="AL768" s="18">
        <f t="shared" ref="AL768" si="2170">AL769+AL773</f>
        <v>0</v>
      </c>
      <c r="AM768" s="18">
        <f t="shared" si="2037"/>
        <v>20799.199999999997</v>
      </c>
      <c r="AN768" s="18">
        <f t="shared" ref="AN768:AP768" si="2171">AN769+AN773</f>
        <v>0</v>
      </c>
      <c r="AO768" s="18">
        <f t="shared" si="2171"/>
        <v>0</v>
      </c>
      <c r="AP768" s="18">
        <f t="shared" si="2171"/>
        <v>0</v>
      </c>
      <c r="AQ768" s="18">
        <f t="shared" si="2038"/>
        <v>20799.199999999997</v>
      </c>
      <c r="AR768" s="18">
        <f t="shared" si="2039"/>
        <v>24879.200000000004</v>
      </c>
      <c r="AS768" s="18">
        <f t="shared" si="2040"/>
        <v>21102.700000000004</v>
      </c>
      <c r="AT768" s="18">
        <f t="shared" ref="AT768:AV768" si="2172">AT769+AT773</f>
        <v>0</v>
      </c>
      <c r="AU768" s="18">
        <f t="shared" si="2172"/>
        <v>0</v>
      </c>
      <c r="AV768" s="18">
        <f t="shared" si="2172"/>
        <v>0</v>
      </c>
      <c r="AW768" s="18">
        <f t="shared" si="2041"/>
        <v>20799.199999999997</v>
      </c>
      <c r="AX768" s="18">
        <f t="shared" si="2042"/>
        <v>24879.200000000004</v>
      </c>
      <c r="AY768" s="18">
        <f t="shared" si="2043"/>
        <v>21102.700000000004</v>
      </c>
      <c r="AZ768" s="18">
        <f t="shared" ref="AZ768:BB768" si="2173">AZ769+AZ773</f>
        <v>0</v>
      </c>
      <c r="BA768" s="18">
        <f t="shared" si="2173"/>
        <v>0</v>
      </c>
      <c r="BB768" s="18">
        <f t="shared" si="2173"/>
        <v>0</v>
      </c>
      <c r="BC768" s="18">
        <f t="shared" si="2069"/>
        <v>20799.199999999997</v>
      </c>
      <c r="BD768" s="18">
        <f t="shared" si="2070"/>
        <v>24879.200000000004</v>
      </c>
      <c r="BE768" s="18">
        <f t="shared" si="2071"/>
        <v>21102.700000000004</v>
      </c>
      <c r="BF768" s="18">
        <f t="shared" ref="BF768:BH768" si="2174">BF769+BF773</f>
        <v>0</v>
      </c>
      <c r="BG768" s="18">
        <f t="shared" si="2174"/>
        <v>0</v>
      </c>
      <c r="BH768" s="18">
        <f t="shared" si="2174"/>
        <v>0</v>
      </c>
      <c r="BI768" s="18">
        <f t="shared" si="2066"/>
        <v>20799.199999999997</v>
      </c>
      <c r="BJ768" s="18">
        <f t="shared" si="2067"/>
        <v>24879.200000000004</v>
      </c>
      <c r="BK768" s="18">
        <f t="shared" si="2068"/>
        <v>21102.700000000004</v>
      </c>
      <c r="BL768" s="18">
        <f t="shared" ref="BL768:BN768" si="2175">BL769+BL773</f>
        <v>0</v>
      </c>
      <c r="BM768" s="18">
        <f t="shared" si="2175"/>
        <v>0</v>
      </c>
      <c r="BN768" s="18">
        <f t="shared" si="2175"/>
        <v>0</v>
      </c>
      <c r="BO768" s="18">
        <f t="shared" si="2044"/>
        <v>20799.199999999997</v>
      </c>
      <c r="BP768" s="18">
        <f t="shared" si="2045"/>
        <v>24879.200000000004</v>
      </c>
      <c r="BQ768" s="18">
        <f t="shared" si="2046"/>
        <v>21102.700000000004</v>
      </c>
      <c r="BR768" s="18">
        <f t="shared" ref="BR768:BT768" si="2176">BR769+BR773</f>
        <v>0</v>
      </c>
      <c r="BS768" s="18">
        <f t="shared" si="2176"/>
        <v>0</v>
      </c>
      <c r="BT768" s="18">
        <f t="shared" si="2176"/>
        <v>0</v>
      </c>
      <c r="BU768" s="18">
        <f t="shared" si="2047"/>
        <v>20799.199999999997</v>
      </c>
      <c r="BV768" s="18">
        <f t="shared" si="2048"/>
        <v>24879.200000000004</v>
      </c>
      <c r="BW768" s="18">
        <f t="shared" si="2049"/>
        <v>21102.700000000004</v>
      </c>
      <c r="BX768" s="18">
        <f t="shared" ref="BX768:BZ768" si="2177">BX769+BX773</f>
        <v>0</v>
      </c>
      <c r="BY768" s="18">
        <f t="shared" si="2177"/>
        <v>0</v>
      </c>
      <c r="BZ768" s="18">
        <f t="shared" si="2177"/>
        <v>0</v>
      </c>
      <c r="CA768" s="18">
        <f t="shared" si="2012"/>
        <v>20799.199999999997</v>
      </c>
      <c r="CB768" s="18">
        <f t="shared" si="2013"/>
        <v>24879.200000000004</v>
      </c>
      <c r="CC768" s="18">
        <f t="shared" si="2014"/>
        <v>21102.700000000004</v>
      </c>
      <c r="CD768" s="18">
        <f t="shared" si="2167"/>
        <v>0</v>
      </c>
      <c r="CE768" s="27"/>
      <c r="CF768" s="33"/>
    </row>
    <row r="769" spans="1:119" x14ac:dyDescent="0.3">
      <c r="A769" s="41" t="s">
        <v>145</v>
      </c>
      <c r="B769" s="39">
        <v>610</v>
      </c>
      <c r="C769" s="41"/>
      <c r="D769" s="41"/>
      <c r="E769" s="14" t="s">
        <v>568</v>
      </c>
      <c r="F769" s="18">
        <f t="shared" ref="F769:K769" si="2178">F770+F771+F772</f>
        <v>15010.9</v>
      </c>
      <c r="G769" s="18">
        <f t="shared" si="2178"/>
        <v>0</v>
      </c>
      <c r="H769" s="18">
        <f t="shared" si="2178"/>
        <v>1542.9</v>
      </c>
      <c r="I769" s="18">
        <f t="shared" si="2178"/>
        <v>0</v>
      </c>
      <c r="J769" s="18">
        <f t="shared" si="2178"/>
        <v>0</v>
      </c>
      <c r="K769" s="18">
        <f t="shared" si="2178"/>
        <v>0</v>
      </c>
      <c r="L769" s="18">
        <f t="shared" si="2105"/>
        <v>15010.9</v>
      </c>
      <c r="M769" s="18">
        <f t="shared" si="2106"/>
        <v>0</v>
      </c>
      <c r="N769" s="18">
        <f t="shared" si="2107"/>
        <v>1542.9</v>
      </c>
      <c r="O769" s="18">
        <f t="shared" ref="O769:S769" si="2179">O770+O771+O772</f>
        <v>0</v>
      </c>
      <c r="P769" s="18">
        <f t="shared" si="2179"/>
        <v>0</v>
      </c>
      <c r="Q769" s="18">
        <f t="shared" si="2179"/>
        <v>0</v>
      </c>
      <c r="R769" s="18">
        <f t="shared" si="2179"/>
        <v>0</v>
      </c>
      <c r="S769" s="18">
        <f t="shared" si="2179"/>
        <v>0</v>
      </c>
      <c r="T769" s="18">
        <f t="shared" si="2052"/>
        <v>15010.9</v>
      </c>
      <c r="U769" s="18">
        <f t="shared" si="2053"/>
        <v>0</v>
      </c>
      <c r="V769" s="18">
        <f t="shared" si="2054"/>
        <v>1542.9</v>
      </c>
      <c r="W769" s="18">
        <f t="shared" ref="W769:CD769" si="2180">W770+W771+W772</f>
        <v>0</v>
      </c>
      <c r="X769" s="18">
        <f t="shared" ref="X769:AB769" si="2181">X770+X771+X772</f>
        <v>0</v>
      </c>
      <c r="Y769" s="18">
        <f t="shared" si="2181"/>
        <v>0</v>
      </c>
      <c r="Z769" s="18">
        <f t="shared" si="2181"/>
        <v>0</v>
      </c>
      <c r="AA769" s="18">
        <f t="shared" si="2181"/>
        <v>0</v>
      </c>
      <c r="AB769" s="18">
        <f t="shared" si="2181"/>
        <v>0</v>
      </c>
      <c r="AC769" s="18">
        <f t="shared" si="2056"/>
        <v>15010.9</v>
      </c>
      <c r="AD769" s="18">
        <f t="shared" si="2057"/>
        <v>0</v>
      </c>
      <c r="AE769" s="18">
        <f t="shared" si="2058"/>
        <v>1542.9</v>
      </c>
      <c r="AF769" s="18">
        <f t="shared" ref="AF769:AH769" si="2182">AF770+AF771+AF772</f>
        <v>0</v>
      </c>
      <c r="AG769" s="18">
        <f t="shared" si="2182"/>
        <v>0</v>
      </c>
      <c r="AH769" s="18">
        <f t="shared" si="2182"/>
        <v>0</v>
      </c>
      <c r="AI769" s="18">
        <f t="shared" si="2034"/>
        <v>15010.9</v>
      </c>
      <c r="AJ769" s="18">
        <f t="shared" si="2035"/>
        <v>0</v>
      </c>
      <c r="AK769" s="18">
        <f t="shared" si="2036"/>
        <v>1542.9</v>
      </c>
      <c r="AL769" s="18">
        <f t="shared" ref="AL769" si="2183">AL770+AL771+AL772</f>
        <v>0</v>
      </c>
      <c r="AM769" s="18">
        <f t="shared" si="2037"/>
        <v>15010.9</v>
      </c>
      <c r="AN769" s="18">
        <f t="shared" ref="AN769:AP769" si="2184">AN770+AN771+AN772</f>
        <v>0</v>
      </c>
      <c r="AO769" s="18">
        <f t="shared" si="2184"/>
        <v>0</v>
      </c>
      <c r="AP769" s="18">
        <f t="shared" si="2184"/>
        <v>0</v>
      </c>
      <c r="AQ769" s="18">
        <f t="shared" si="2038"/>
        <v>15010.9</v>
      </c>
      <c r="AR769" s="18">
        <f t="shared" si="2039"/>
        <v>0</v>
      </c>
      <c r="AS769" s="18">
        <f t="shared" si="2040"/>
        <v>1542.9</v>
      </c>
      <c r="AT769" s="18">
        <f t="shared" ref="AT769:AV769" si="2185">AT770+AT771+AT772</f>
        <v>0</v>
      </c>
      <c r="AU769" s="18">
        <f t="shared" si="2185"/>
        <v>0</v>
      </c>
      <c r="AV769" s="18">
        <f t="shared" si="2185"/>
        <v>0</v>
      </c>
      <c r="AW769" s="18">
        <f t="shared" si="2041"/>
        <v>15010.9</v>
      </c>
      <c r="AX769" s="18">
        <f t="shared" si="2042"/>
        <v>0</v>
      </c>
      <c r="AY769" s="18">
        <f t="shared" si="2043"/>
        <v>1542.9</v>
      </c>
      <c r="AZ769" s="18">
        <f t="shared" ref="AZ769:BB769" si="2186">AZ770+AZ771+AZ772</f>
        <v>0</v>
      </c>
      <c r="BA769" s="18">
        <f t="shared" si="2186"/>
        <v>0</v>
      </c>
      <c r="BB769" s="18">
        <f t="shared" si="2186"/>
        <v>0</v>
      </c>
      <c r="BC769" s="18">
        <f t="shared" si="2069"/>
        <v>15010.9</v>
      </c>
      <c r="BD769" s="18">
        <f t="shared" si="2070"/>
        <v>0</v>
      </c>
      <c r="BE769" s="18">
        <f t="shared" si="2071"/>
        <v>1542.9</v>
      </c>
      <c r="BF769" s="18">
        <f t="shared" ref="BF769:BH769" si="2187">BF770+BF771+BF772</f>
        <v>0</v>
      </c>
      <c r="BG769" s="18">
        <f t="shared" si="2187"/>
        <v>0</v>
      </c>
      <c r="BH769" s="18">
        <f t="shared" si="2187"/>
        <v>0</v>
      </c>
      <c r="BI769" s="18">
        <f t="shared" si="2066"/>
        <v>15010.9</v>
      </c>
      <c r="BJ769" s="18">
        <f t="shared" si="2067"/>
        <v>0</v>
      </c>
      <c r="BK769" s="18">
        <f t="shared" si="2068"/>
        <v>1542.9</v>
      </c>
      <c r="BL769" s="18">
        <f t="shared" ref="BL769:BN769" si="2188">BL770+BL771+BL772</f>
        <v>0</v>
      </c>
      <c r="BM769" s="18">
        <f t="shared" si="2188"/>
        <v>0</v>
      </c>
      <c r="BN769" s="18">
        <f t="shared" si="2188"/>
        <v>0</v>
      </c>
      <c r="BO769" s="18">
        <f t="shared" si="2044"/>
        <v>15010.9</v>
      </c>
      <c r="BP769" s="18">
        <f t="shared" si="2045"/>
        <v>0</v>
      </c>
      <c r="BQ769" s="18">
        <f t="shared" si="2046"/>
        <v>1542.9</v>
      </c>
      <c r="BR769" s="18">
        <f t="shared" ref="BR769:BT769" si="2189">BR770+BR771+BR772</f>
        <v>0</v>
      </c>
      <c r="BS769" s="18">
        <f t="shared" si="2189"/>
        <v>0</v>
      </c>
      <c r="BT769" s="18">
        <f t="shared" si="2189"/>
        <v>0</v>
      </c>
      <c r="BU769" s="18">
        <f t="shared" si="2047"/>
        <v>15010.9</v>
      </c>
      <c r="BV769" s="18">
        <f t="shared" si="2048"/>
        <v>0</v>
      </c>
      <c r="BW769" s="18">
        <f t="shared" si="2049"/>
        <v>1542.9</v>
      </c>
      <c r="BX769" s="18">
        <f t="shared" ref="BX769:BZ769" si="2190">BX770+BX771+BX772</f>
        <v>0</v>
      </c>
      <c r="BY769" s="18">
        <f t="shared" si="2190"/>
        <v>0</v>
      </c>
      <c r="BZ769" s="18">
        <f t="shared" si="2190"/>
        <v>0</v>
      </c>
      <c r="CA769" s="18">
        <f t="shared" si="2012"/>
        <v>15010.9</v>
      </c>
      <c r="CB769" s="18">
        <f t="shared" si="2013"/>
        <v>0</v>
      </c>
      <c r="CC769" s="18">
        <f t="shared" si="2014"/>
        <v>1542.9</v>
      </c>
      <c r="CD769" s="18">
        <f t="shared" si="2180"/>
        <v>0</v>
      </c>
      <c r="CE769" s="27"/>
      <c r="CF769" s="33"/>
    </row>
    <row r="770" spans="1:119" x14ac:dyDescent="0.3">
      <c r="A770" s="41" t="s">
        <v>145</v>
      </c>
      <c r="B770" s="39">
        <v>610</v>
      </c>
      <c r="C770" s="41" t="s">
        <v>27</v>
      </c>
      <c r="D770" s="41" t="s">
        <v>110</v>
      </c>
      <c r="E770" s="14" t="s">
        <v>532</v>
      </c>
      <c r="F770" s="18">
        <v>13800.5</v>
      </c>
      <c r="G770" s="18"/>
      <c r="H770" s="18"/>
      <c r="I770" s="18"/>
      <c r="J770" s="18"/>
      <c r="K770" s="18"/>
      <c r="L770" s="18">
        <f t="shared" si="2105"/>
        <v>13800.5</v>
      </c>
      <c r="M770" s="18">
        <f t="shared" si="2106"/>
        <v>0</v>
      </c>
      <c r="N770" s="18">
        <f t="shared" si="2107"/>
        <v>0</v>
      </c>
      <c r="O770" s="18"/>
      <c r="P770" s="18"/>
      <c r="Q770" s="18"/>
      <c r="R770" s="18"/>
      <c r="S770" s="18"/>
      <c r="T770" s="18">
        <f t="shared" si="2052"/>
        <v>13800.5</v>
      </c>
      <c r="U770" s="18">
        <f t="shared" si="2053"/>
        <v>0</v>
      </c>
      <c r="V770" s="18">
        <f t="shared" si="2054"/>
        <v>0</v>
      </c>
      <c r="W770" s="18"/>
      <c r="X770" s="18"/>
      <c r="Y770" s="18"/>
      <c r="Z770" s="18"/>
      <c r="AA770" s="18"/>
      <c r="AB770" s="18"/>
      <c r="AC770" s="18">
        <f t="shared" si="2056"/>
        <v>13800.5</v>
      </c>
      <c r="AD770" s="18">
        <f t="shared" si="2057"/>
        <v>0</v>
      </c>
      <c r="AE770" s="18">
        <f t="shared" si="2058"/>
        <v>0</v>
      </c>
      <c r="AF770" s="18"/>
      <c r="AG770" s="18"/>
      <c r="AH770" s="18"/>
      <c r="AI770" s="18">
        <f t="shared" si="2034"/>
        <v>13800.5</v>
      </c>
      <c r="AJ770" s="18">
        <f t="shared" si="2035"/>
        <v>0</v>
      </c>
      <c r="AK770" s="18">
        <f t="shared" si="2036"/>
        <v>0</v>
      </c>
      <c r="AL770" s="18"/>
      <c r="AM770" s="18">
        <f t="shared" si="2037"/>
        <v>13800.5</v>
      </c>
      <c r="AN770" s="18"/>
      <c r="AO770" s="18"/>
      <c r="AP770" s="18"/>
      <c r="AQ770" s="18">
        <f t="shared" si="2038"/>
        <v>13800.5</v>
      </c>
      <c r="AR770" s="18">
        <f t="shared" si="2039"/>
        <v>0</v>
      </c>
      <c r="AS770" s="18">
        <f t="shared" si="2040"/>
        <v>0</v>
      </c>
      <c r="AT770" s="18"/>
      <c r="AU770" s="18"/>
      <c r="AV770" s="18"/>
      <c r="AW770" s="18">
        <f t="shared" si="2041"/>
        <v>13800.5</v>
      </c>
      <c r="AX770" s="18">
        <f t="shared" si="2042"/>
        <v>0</v>
      </c>
      <c r="AY770" s="18">
        <f t="shared" si="2043"/>
        <v>0</v>
      </c>
      <c r="AZ770" s="18"/>
      <c r="BA770" s="18"/>
      <c r="BB770" s="18"/>
      <c r="BC770" s="18">
        <f t="shared" si="2069"/>
        <v>13800.5</v>
      </c>
      <c r="BD770" s="18">
        <f t="shared" si="2070"/>
        <v>0</v>
      </c>
      <c r="BE770" s="18">
        <f t="shared" si="2071"/>
        <v>0</v>
      </c>
      <c r="BF770" s="18"/>
      <c r="BG770" s="18"/>
      <c r="BH770" s="18"/>
      <c r="BI770" s="18">
        <f t="shared" si="2066"/>
        <v>13800.5</v>
      </c>
      <c r="BJ770" s="18">
        <f t="shared" si="2067"/>
        <v>0</v>
      </c>
      <c r="BK770" s="18">
        <f t="shared" si="2068"/>
        <v>0</v>
      </c>
      <c r="BL770" s="18"/>
      <c r="BM770" s="18"/>
      <c r="BN770" s="18"/>
      <c r="BO770" s="18">
        <f t="shared" si="2044"/>
        <v>13800.5</v>
      </c>
      <c r="BP770" s="18">
        <f t="shared" si="2045"/>
        <v>0</v>
      </c>
      <c r="BQ770" s="18">
        <f t="shared" si="2046"/>
        <v>0</v>
      </c>
      <c r="BR770" s="18"/>
      <c r="BS770" s="18"/>
      <c r="BT770" s="18"/>
      <c r="BU770" s="18">
        <f t="shared" si="2047"/>
        <v>13800.5</v>
      </c>
      <c r="BV770" s="18">
        <f t="shared" si="2048"/>
        <v>0</v>
      </c>
      <c r="BW770" s="18">
        <f t="shared" si="2049"/>
        <v>0</v>
      </c>
      <c r="BX770" s="18"/>
      <c r="BY770" s="18"/>
      <c r="BZ770" s="18"/>
      <c r="CA770" s="18">
        <f t="shared" si="2012"/>
        <v>13800.5</v>
      </c>
      <c r="CB770" s="18">
        <f t="shared" si="2013"/>
        <v>0</v>
      </c>
      <c r="CC770" s="18">
        <f t="shared" si="2014"/>
        <v>0</v>
      </c>
      <c r="CD770" s="18"/>
      <c r="CE770" s="27"/>
      <c r="CF770" s="33"/>
    </row>
    <row r="771" spans="1:119" x14ac:dyDescent="0.3">
      <c r="A771" s="41" t="s">
        <v>145</v>
      </c>
      <c r="B771" s="39">
        <v>610</v>
      </c>
      <c r="C771" s="41" t="s">
        <v>23</v>
      </c>
      <c r="D771" s="41" t="s">
        <v>5</v>
      </c>
      <c r="E771" s="14" t="s">
        <v>537</v>
      </c>
      <c r="F771" s="18">
        <v>1210.4000000000001</v>
      </c>
      <c r="G771" s="18"/>
      <c r="H771" s="18">
        <v>1542.9</v>
      </c>
      <c r="I771" s="18"/>
      <c r="J771" s="18"/>
      <c r="K771" s="18"/>
      <c r="L771" s="18">
        <f t="shared" si="2105"/>
        <v>1210.4000000000001</v>
      </c>
      <c r="M771" s="18">
        <f t="shared" si="2106"/>
        <v>0</v>
      </c>
      <c r="N771" s="18">
        <f t="shared" si="2107"/>
        <v>1542.9</v>
      </c>
      <c r="O771" s="18"/>
      <c r="P771" s="18"/>
      <c r="Q771" s="18"/>
      <c r="R771" s="18"/>
      <c r="S771" s="18"/>
      <c r="T771" s="18">
        <f t="shared" si="2052"/>
        <v>1210.4000000000001</v>
      </c>
      <c r="U771" s="18">
        <f t="shared" si="2053"/>
        <v>0</v>
      </c>
      <c r="V771" s="18">
        <f t="shared" si="2054"/>
        <v>1542.9</v>
      </c>
      <c r="W771" s="18"/>
      <c r="X771" s="18"/>
      <c r="Y771" s="18"/>
      <c r="Z771" s="18"/>
      <c r="AA771" s="18"/>
      <c r="AB771" s="18"/>
      <c r="AC771" s="18">
        <f t="shared" si="2056"/>
        <v>1210.4000000000001</v>
      </c>
      <c r="AD771" s="18">
        <f t="shared" si="2057"/>
        <v>0</v>
      </c>
      <c r="AE771" s="18">
        <f t="shared" si="2058"/>
        <v>1542.9</v>
      </c>
      <c r="AF771" s="18"/>
      <c r="AG771" s="18"/>
      <c r="AH771" s="18"/>
      <c r="AI771" s="18">
        <f t="shared" si="2034"/>
        <v>1210.4000000000001</v>
      </c>
      <c r="AJ771" s="18">
        <f t="shared" si="2035"/>
        <v>0</v>
      </c>
      <c r="AK771" s="18">
        <f t="shared" si="2036"/>
        <v>1542.9</v>
      </c>
      <c r="AL771" s="18"/>
      <c r="AM771" s="18">
        <f t="shared" si="2037"/>
        <v>1210.4000000000001</v>
      </c>
      <c r="AN771" s="18"/>
      <c r="AO771" s="18"/>
      <c r="AP771" s="18"/>
      <c r="AQ771" s="18">
        <f t="shared" si="2038"/>
        <v>1210.4000000000001</v>
      </c>
      <c r="AR771" s="18">
        <f t="shared" si="2039"/>
        <v>0</v>
      </c>
      <c r="AS771" s="18">
        <f t="shared" si="2040"/>
        <v>1542.9</v>
      </c>
      <c r="AT771" s="18"/>
      <c r="AU771" s="18"/>
      <c r="AV771" s="18"/>
      <c r="AW771" s="18">
        <f t="shared" si="2041"/>
        <v>1210.4000000000001</v>
      </c>
      <c r="AX771" s="18">
        <f t="shared" si="2042"/>
        <v>0</v>
      </c>
      <c r="AY771" s="18">
        <f t="shared" si="2043"/>
        <v>1542.9</v>
      </c>
      <c r="AZ771" s="18"/>
      <c r="BA771" s="18"/>
      <c r="BB771" s="18"/>
      <c r="BC771" s="18">
        <f t="shared" si="2069"/>
        <v>1210.4000000000001</v>
      </c>
      <c r="BD771" s="18">
        <f t="shared" si="2070"/>
        <v>0</v>
      </c>
      <c r="BE771" s="18">
        <f t="shared" si="2071"/>
        <v>1542.9</v>
      </c>
      <c r="BF771" s="18"/>
      <c r="BG771" s="18"/>
      <c r="BH771" s="18"/>
      <c r="BI771" s="18">
        <f t="shared" si="2066"/>
        <v>1210.4000000000001</v>
      </c>
      <c r="BJ771" s="18">
        <f t="shared" si="2067"/>
        <v>0</v>
      </c>
      <c r="BK771" s="18">
        <f t="shared" si="2068"/>
        <v>1542.9</v>
      </c>
      <c r="BL771" s="18"/>
      <c r="BM771" s="18"/>
      <c r="BN771" s="18"/>
      <c r="BO771" s="18">
        <f t="shared" si="2044"/>
        <v>1210.4000000000001</v>
      </c>
      <c r="BP771" s="18">
        <f t="shared" si="2045"/>
        <v>0</v>
      </c>
      <c r="BQ771" s="18">
        <f t="shared" si="2046"/>
        <v>1542.9</v>
      </c>
      <c r="BR771" s="18"/>
      <c r="BS771" s="18"/>
      <c r="BT771" s="18"/>
      <c r="BU771" s="18">
        <f t="shared" si="2047"/>
        <v>1210.4000000000001</v>
      </c>
      <c r="BV771" s="18">
        <f t="shared" si="2048"/>
        <v>0</v>
      </c>
      <c r="BW771" s="18">
        <f t="shared" si="2049"/>
        <v>1542.9</v>
      </c>
      <c r="BX771" s="18"/>
      <c r="BY771" s="18"/>
      <c r="BZ771" s="18"/>
      <c r="CA771" s="18">
        <f t="shared" si="2012"/>
        <v>1210.4000000000001</v>
      </c>
      <c r="CB771" s="18">
        <f t="shared" si="2013"/>
        <v>0</v>
      </c>
      <c r="CC771" s="18">
        <f t="shared" si="2014"/>
        <v>1542.9</v>
      </c>
      <c r="CD771" s="18"/>
      <c r="CE771" s="27"/>
      <c r="CF771" s="33"/>
    </row>
    <row r="772" spans="1:119" hidden="1" x14ac:dyDescent="0.3">
      <c r="A772" s="41" t="s">
        <v>145</v>
      </c>
      <c r="B772" s="39">
        <v>610</v>
      </c>
      <c r="C772" s="41" t="s">
        <v>103</v>
      </c>
      <c r="D772" s="41" t="s">
        <v>5</v>
      </c>
      <c r="E772" s="14" t="s">
        <v>544</v>
      </c>
      <c r="F772" s="18"/>
      <c r="G772" s="18"/>
      <c r="H772" s="18"/>
      <c r="I772" s="18"/>
      <c r="J772" s="18"/>
      <c r="K772" s="18"/>
      <c r="L772" s="18">
        <f t="shared" si="2105"/>
        <v>0</v>
      </c>
      <c r="M772" s="18">
        <f t="shared" si="2106"/>
        <v>0</v>
      </c>
      <c r="N772" s="18">
        <f t="shared" si="2107"/>
        <v>0</v>
      </c>
      <c r="O772" s="18"/>
      <c r="P772" s="18"/>
      <c r="Q772" s="18"/>
      <c r="R772" s="18"/>
      <c r="S772" s="18"/>
      <c r="T772" s="18">
        <f t="shared" si="2052"/>
        <v>0</v>
      </c>
      <c r="U772" s="18">
        <f t="shared" si="2053"/>
        <v>0</v>
      </c>
      <c r="V772" s="18">
        <f t="shared" si="2054"/>
        <v>0</v>
      </c>
      <c r="W772" s="18"/>
      <c r="X772" s="18"/>
      <c r="Y772" s="18"/>
      <c r="Z772" s="18"/>
      <c r="AA772" s="18"/>
      <c r="AB772" s="18"/>
      <c r="AC772" s="18">
        <f t="shared" si="2056"/>
        <v>0</v>
      </c>
      <c r="AD772" s="18">
        <f t="shared" si="2057"/>
        <v>0</v>
      </c>
      <c r="AE772" s="18">
        <f t="shared" si="2058"/>
        <v>0</v>
      </c>
      <c r="AF772" s="18"/>
      <c r="AG772" s="18"/>
      <c r="AH772" s="18"/>
      <c r="AI772" s="18">
        <f t="shared" si="2034"/>
        <v>0</v>
      </c>
      <c r="AJ772" s="18">
        <f t="shared" si="2035"/>
        <v>0</v>
      </c>
      <c r="AK772" s="18">
        <f t="shared" si="2036"/>
        <v>0</v>
      </c>
      <c r="AL772" s="18"/>
      <c r="AM772" s="18">
        <f t="shared" si="2037"/>
        <v>0</v>
      </c>
      <c r="AN772" s="18"/>
      <c r="AO772" s="18"/>
      <c r="AP772" s="18"/>
      <c r="AQ772" s="18">
        <f t="shared" si="2038"/>
        <v>0</v>
      </c>
      <c r="AR772" s="18">
        <f t="shared" si="2039"/>
        <v>0</v>
      </c>
      <c r="AS772" s="18">
        <f t="shared" si="2040"/>
        <v>0</v>
      </c>
      <c r="AT772" s="18"/>
      <c r="AU772" s="18"/>
      <c r="AV772" s="18"/>
      <c r="AW772" s="18">
        <f t="shared" si="2041"/>
        <v>0</v>
      </c>
      <c r="AX772" s="18">
        <f t="shared" si="2042"/>
        <v>0</v>
      </c>
      <c r="AY772" s="18">
        <f t="shared" si="2043"/>
        <v>0</v>
      </c>
      <c r="AZ772" s="18"/>
      <c r="BA772" s="18"/>
      <c r="BB772" s="18"/>
      <c r="BC772" s="18">
        <f t="shared" si="2069"/>
        <v>0</v>
      </c>
      <c r="BD772" s="18">
        <f t="shared" si="2070"/>
        <v>0</v>
      </c>
      <c r="BE772" s="18">
        <f t="shared" si="2071"/>
        <v>0</v>
      </c>
      <c r="BF772" s="18"/>
      <c r="BG772" s="18"/>
      <c r="BH772" s="18"/>
      <c r="BI772" s="18">
        <f t="shared" si="2066"/>
        <v>0</v>
      </c>
      <c r="BJ772" s="18">
        <f t="shared" si="2067"/>
        <v>0</v>
      </c>
      <c r="BK772" s="18">
        <f t="shared" si="2068"/>
        <v>0</v>
      </c>
      <c r="BL772" s="18"/>
      <c r="BM772" s="18"/>
      <c r="BN772" s="18"/>
      <c r="BO772" s="18">
        <f t="shared" si="2044"/>
        <v>0</v>
      </c>
      <c r="BP772" s="18">
        <f t="shared" si="2045"/>
        <v>0</v>
      </c>
      <c r="BQ772" s="18">
        <f t="shared" si="2046"/>
        <v>0</v>
      </c>
      <c r="BR772" s="18"/>
      <c r="BS772" s="18"/>
      <c r="BT772" s="18"/>
      <c r="BU772" s="18">
        <f t="shared" si="2047"/>
        <v>0</v>
      </c>
      <c r="BV772" s="18">
        <f t="shared" si="2048"/>
        <v>0</v>
      </c>
      <c r="BW772" s="18">
        <f t="shared" si="2049"/>
        <v>0</v>
      </c>
      <c r="BX772" s="18"/>
      <c r="BY772" s="18"/>
      <c r="BZ772" s="18"/>
      <c r="CA772" s="18">
        <f t="shared" si="2012"/>
        <v>0</v>
      </c>
      <c r="CB772" s="18">
        <f t="shared" si="2013"/>
        <v>0</v>
      </c>
      <c r="CC772" s="18">
        <f t="shared" si="2014"/>
        <v>0</v>
      </c>
      <c r="CD772" s="18"/>
      <c r="CE772" s="27" t="s">
        <v>1661</v>
      </c>
      <c r="CF772" s="33"/>
    </row>
    <row r="773" spans="1:119" x14ac:dyDescent="0.3">
      <c r="A773" s="41" t="s">
        <v>145</v>
      </c>
      <c r="B773" s="39">
        <v>620</v>
      </c>
      <c r="C773" s="41"/>
      <c r="D773" s="41"/>
      <c r="E773" s="14" t="s">
        <v>569</v>
      </c>
      <c r="F773" s="18">
        <f t="shared" ref="F773:K773" si="2191">F774+F775+F776+F777</f>
        <v>5788.2999999999993</v>
      </c>
      <c r="G773" s="18">
        <f t="shared" si="2191"/>
        <v>24879.200000000004</v>
      </c>
      <c r="H773" s="18">
        <f t="shared" si="2191"/>
        <v>19559.800000000003</v>
      </c>
      <c r="I773" s="18">
        <f t="shared" si="2191"/>
        <v>0</v>
      </c>
      <c r="J773" s="18">
        <f t="shared" si="2191"/>
        <v>0</v>
      </c>
      <c r="K773" s="18">
        <f t="shared" si="2191"/>
        <v>0</v>
      </c>
      <c r="L773" s="18">
        <f t="shared" si="2105"/>
        <v>5788.2999999999993</v>
      </c>
      <c r="M773" s="18">
        <f t="shared" si="2106"/>
        <v>24879.200000000004</v>
      </c>
      <c r="N773" s="18">
        <f t="shared" si="2107"/>
        <v>19559.800000000003</v>
      </c>
      <c r="O773" s="18">
        <f t="shared" ref="O773:S773" si="2192">O774+O775+O776+O777</f>
        <v>0</v>
      </c>
      <c r="P773" s="18">
        <f t="shared" si="2192"/>
        <v>0</v>
      </c>
      <c r="Q773" s="18">
        <f t="shared" si="2192"/>
        <v>0</v>
      </c>
      <c r="R773" s="18">
        <f t="shared" si="2192"/>
        <v>0</v>
      </c>
      <c r="S773" s="18">
        <f t="shared" si="2192"/>
        <v>0</v>
      </c>
      <c r="T773" s="18">
        <f t="shared" si="2052"/>
        <v>5788.2999999999993</v>
      </c>
      <c r="U773" s="18">
        <f t="shared" si="2053"/>
        <v>24879.200000000004</v>
      </c>
      <c r="V773" s="18">
        <f t="shared" si="2054"/>
        <v>19559.800000000003</v>
      </c>
      <c r="W773" s="18">
        <f t="shared" ref="W773:CD773" si="2193">W774+W775+W776+W777</f>
        <v>0</v>
      </c>
      <c r="X773" s="18">
        <f t="shared" ref="X773:AB773" si="2194">X774+X775+X776+X777</f>
        <v>0</v>
      </c>
      <c r="Y773" s="18">
        <f t="shared" si="2194"/>
        <v>0</v>
      </c>
      <c r="Z773" s="18">
        <f t="shared" si="2194"/>
        <v>0</v>
      </c>
      <c r="AA773" s="18">
        <f t="shared" si="2194"/>
        <v>0</v>
      </c>
      <c r="AB773" s="18">
        <f t="shared" si="2194"/>
        <v>0</v>
      </c>
      <c r="AC773" s="18">
        <f t="shared" si="2056"/>
        <v>5788.2999999999993</v>
      </c>
      <c r="AD773" s="18">
        <f t="shared" si="2057"/>
        <v>24879.200000000004</v>
      </c>
      <c r="AE773" s="18">
        <f t="shared" si="2058"/>
        <v>19559.800000000003</v>
      </c>
      <c r="AF773" s="18">
        <f t="shared" ref="AF773:AH773" si="2195">AF774+AF775+AF776+AF777</f>
        <v>0</v>
      </c>
      <c r="AG773" s="18">
        <f t="shared" si="2195"/>
        <v>0</v>
      </c>
      <c r="AH773" s="18">
        <f t="shared" si="2195"/>
        <v>0</v>
      </c>
      <c r="AI773" s="18">
        <f t="shared" si="2034"/>
        <v>5788.2999999999993</v>
      </c>
      <c r="AJ773" s="18">
        <f t="shared" si="2035"/>
        <v>24879.200000000004</v>
      </c>
      <c r="AK773" s="18">
        <f t="shared" si="2036"/>
        <v>19559.800000000003</v>
      </c>
      <c r="AL773" s="18">
        <f t="shared" ref="AL773" si="2196">AL774+AL775+AL776+AL777</f>
        <v>0</v>
      </c>
      <c r="AM773" s="18">
        <f t="shared" si="2037"/>
        <v>5788.2999999999993</v>
      </c>
      <c r="AN773" s="18">
        <f t="shared" ref="AN773:AP773" si="2197">AN774+AN775+AN776+AN777</f>
        <v>0</v>
      </c>
      <c r="AO773" s="18">
        <f t="shared" si="2197"/>
        <v>0</v>
      </c>
      <c r="AP773" s="18">
        <f t="shared" si="2197"/>
        <v>0</v>
      </c>
      <c r="AQ773" s="18">
        <f t="shared" si="2038"/>
        <v>5788.2999999999993</v>
      </c>
      <c r="AR773" s="18">
        <f t="shared" si="2039"/>
        <v>24879.200000000004</v>
      </c>
      <c r="AS773" s="18">
        <f t="shared" si="2040"/>
        <v>19559.800000000003</v>
      </c>
      <c r="AT773" s="18">
        <f t="shared" ref="AT773:AV773" si="2198">AT774+AT775+AT776+AT777</f>
        <v>0</v>
      </c>
      <c r="AU773" s="18">
        <f t="shared" si="2198"/>
        <v>0</v>
      </c>
      <c r="AV773" s="18">
        <f t="shared" si="2198"/>
        <v>0</v>
      </c>
      <c r="AW773" s="18">
        <f t="shared" si="2041"/>
        <v>5788.2999999999993</v>
      </c>
      <c r="AX773" s="18">
        <f t="shared" si="2042"/>
        <v>24879.200000000004</v>
      </c>
      <c r="AY773" s="18">
        <f t="shared" si="2043"/>
        <v>19559.800000000003</v>
      </c>
      <c r="AZ773" s="18">
        <f t="shared" ref="AZ773:BB773" si="2199">AZ774+AZ775+AZ776+AZ777</f>
        <v>0</v>
      </c>
      <c r="BA773" s="18">
        <f t="shared" si="2199"/>
        <v>0</v>
      </c>
      <c r="BB773" s="18">
        <f t="shared" si="2199"/>
        <v>0</v>
      </c>
      <c r="BC773" s="18">
        <f t="shared" si="2069"/>
        <v>5788.2999999999993</v>
      </c>
      <c r="BD773" s="18">
        <f t="shared" si="2070"/>
        <v>24879.200000000004</v>
      </c>
      <c r="BE773" s="18">
        <f t="shared" si="2071"/>
        <v>19559.800000000003</v>
      </c>
      <c r="BF773" s="18">
        <f t="shared" ref="BF773:BH773" si="2200">BF774+BF775+BF776+BF777</f>
        <v>0</v>
      </c>
      <c r="BG773" s="18">
        <f t="shared" si="2200"/>
        <v>0</v>
      </c>
      <c r="BH773" s="18">
        <f t="shared" si="2200"/>
        <v>0</v>
      </c>
      <c r="BI773" s="18">
        <f t="shared" si="2066"/>
        <v>5788.2999999999993</v>
      </c>
      <c r="BJ773" s="18">
        <f t="shared" si="2067"/>
        <v>24879.200000000004</v>
      </c>
      <c r="BK773" s="18">
        <f t="shared" si="2068"/>
        <v>19559.800000000003</v>
      </c>
      <c r="BL773" s="18">
        <f t="shared" ref="BL773:BN773" si="2201">BL774+BL775+BL776+BL777</f>
        <v>0</v>
      </c>
      <c r="BM773" s="18">
        <f t="shared" si="2201"/>
        <v>0</v>
      </c>
      <c r="BN773" s="18">
        <f t="shared" si="2201"/>
        <v>0</v>
      </c>
      <c r="BO773" s="18">
        <f t="shared" si="2044"/>
        <v>5788.2999999999993</v>
      </c>
      <c r="BP773" s="18">
        <f t="shared" si="2045"/>
        <v>24879.200000000004</v>
      </c>
      <c r="BQ773" s="18">
        <f t="shared" si="2046"/>
        <v>19559.800000000003</v>
      </c>
      <c r="BR773" s="18">
        <f t="shared" ref="BR773:BT773" si="2202">BR774+BR775+BR776+BR777</f>
        <v>0</v>
      </c>
      <c r="BS773" s="18">
        <f t="shared" si="2202"/>
        <v>0</v>
      </c>
      <c r="BT773" s="18">
        <f t="shared" si="2202"/>
        <v>0</v>
      </c>
      <c r="BU773" s="18">
        <f t="shared" si="2047"/>
        <v>5788.2999999999993</v>
      </c>
      <c r="BV773" s="18">
        <f t="shared" si="2048"/>
        <v>24879.200000000004</v>
      </c>
      <c r="BW773" s="18">
        <f t="shared" si="2049"/>
        <v>19559.800000000003</v>
      </c>
      <c r="BX773" s="18">
        <f t="shared" ref="BX773:BZ773" si="2203">BX774+BX775+BX776+BX777</f>
        <v>0</v>
      </c>
      <c r="BY773" s="18">
        <f t="shared" si="2203"/>
        <v>0</v>
      </c>
      <c r="BZ773" s="18">
        <f t="shared" si="2203"/>
        <v>0</v>
      </c>
      <c r="CA773" s="18">
        <f t="shared" si="2012"/>
        <v>5788.2999999999993</v>
      </c>
      <c r="CB773" s="18">
        <f t="shared" si="2013"/>
        <v>24879.200000000004</v>
      </c>
      <c r="CC773" s="18">
        <f t="shared" si="2014"/>
        <v>19559.800000000003</v>
      </c>
      <c r="CD773" s="18">
        <f t="shared" si="2193"/>
        <v>0</v>
      </c>
      <c r="CE773" s="27"/>
      <c r="CF773" s="33"/>
    </row>
    <row r="774" spans="1:119" x14ac:dyDescent="0.3">
      <c r="A774" s="41" t="s">
        <v>145</v>
      </c>
      <c r="B774" s="39">
        <v>620</v>
      </c>
      <c r="C774" s="41" t="s">
        <v>27</v>
      </c>
      <c r="D774" s="41" t="s">
        <v>110</v>
      </c>
      <c r="E774" s="14" t="s">
        <v>532</v>
      </c>
      <c r="F774" s="18">
        <v>3005.3</v>
      </c>
      <c r="G774" s="18">
        <v>11628.9</v>
      </c>
      <c r="H774" s="18">
        <v>16840.2</v>
      </c>
      <c r="I774" s="18"/>
      <c r="J774" s="18"/>
      <c r="K774" s="18"/>
      <c r="L774" s="18">
        <f t="shared" si="2105"/>
        <v>3005.3</v>
      </c>
      <c r="M774" s="18">
        <f t="shared" si="2106"/>
        <v>11628.9</v>
      </c>
      <c r="N774" s="18">
        <f t="shared" si="2107"/>
        <v>16840.2</v>
      </c>
      <c r="O774" s="18"/>
      <c r="P774" s="18"/>
      <c r="Q774" s="18"/>
      <c r="R774" s="18"/>
      <c r="S774" s="18"/>
      <c r="T774" s="18">
        <f t="shared" si="2052"/>
        <v>3005.3</v>
      </c>
      <c r="U774" s="18">
        <f t="shared" si="2053"/>
        <v>11628.9</v>
      </c>
      <c r="V774" s="18">
        <f t="shared" si="2054"/>
        <v>16840.2</v>
      </c>
      <c r="W774" s="18"/>
      <c r="X774" s="18"/>
      <c r="Y774" s="18"/>
      <c r="Z774" s="18"/>
      <c r="AA774" s="18"/>
      <c r="AB774" s="18"/>
      <c r="AC774" s="18">
        <f t="shared" si="2056"/>
        <v>3005.3</v>
      </c>
      <c r="AD774" s="18">
        <f t="shared" si="2057"/>
        <v>11628.9</v>
      </c>
      <c r="AE774" s="18">
        <f t="shared" si="2058"/>
        <v>16840.2</v>
      </c>
      <c r="AF774" s="18"/>
      <c r="AG774" s="18"/>
      <c r="AH774" s="18"/>
      <c r="AI774" s="18">
        <f t="shared" si="2034"/>
        <v>3005.3</v>
      </c>
      <c r="AJ774" s="18">
        <f t="shared" si="2035"/>
        <v>11628.9</v>
      </c>
      <c r="AK774" s="18">
        <f t="shared" si="2036"/>
        <v>16840.2</v>
      </c>
      <c r="AL774" s="18"/>
      <c r="AM774" s="18">
        <f t="shared" si="2037"/>
        <v>3005.3</v>
      </c>
      <c r="AN774" s="18"/>
      <c r="AO774" s="18"/>
      <c r="AP774" s="18"/>
      <c r="AQ774" s="18">
        <f t="shared" si="2038"/>
        <v>3005.3</v>
      </c>
      <c r="AR774" s="18">
        <f t="shared" si="2039"/>
        <v>11628.9</v>
      </c>
      <c r="AS774" s="18">
        <f t="shared" si="2040"/>
        <v>16840.2</v>
      </c>
      <c r="AT774" s="18"/>
      <c r="AU774" s="18"/>
      <c r="AV774" s="18"/>
      <c r="AW774" s="18">
        <f t="shared" si="2041"/>
        <v>3005.3</v>
      </c>
      <c r="AX774" s="18">
        <f t="shared" si="2042"/>
        <v>11628.9</v>
      </c>
      <c r="AY774" s="18">
        <f t="shared" si="2043"/>
        <v>16840.2</v>
      </c>
      <c r="AZ774" s="18"/>
      <c r="BA774" s="18"/>
      <c r="BB774" s="18"/>
      <c r="BC774" s="18">
        <f t="shared" si="2069"/>
        <v>3005.3</v>
      </c>
      <c r="BD774" s="18">
        <f t="shared" si="2070"/>
        <v>11628.9</v>
      </c>
      <c r="BE774" s="18">
        <f t="shared" si="2071"/>
        <v>16840.2</v>
      </c>
      <c r="BF774" s="18"/>
      <c r="BG774" s="18"/>
      <c r="BH774" s="18"/>
      <c r="BI774" s="18">
        <f t="shared" si="2066"/>
        <v>3005.3</v>
      </c>
      <c r="BJ774" s="18">
        <f t="shared" si="2067"/>
        <v>11628.9</v>
      </c>
      <c r="BK774" s="18">
        <f t="shared" si="2068"/>
        <v>16840.2</v>
      </c>
      <c r="BL774" s="18"/>
      <c r="BM774" s="18"/>
      <c r="BN774" s="18"/>
      <c r="BO774" s="18">
        <f t="shared" si="2044"/>
        <v>3005.3</v>
      </c>
      <c r="BP774" s="18">
        <f t="shared" si="2045"/>
        <v>11628.9</v>
      </c>
      <c r="BQ774" s="18">
        <f t="shared" si="2046"/>
        <v>16840.2</v>
      </c>
      <c r="BR774" s="18"/>
      <c r="BS774" s="18"/>
      <c r="BT774" s="18"/>
      <c r="BU774" s="18">
        <f t="shared" si="2047"/>
        <v>3005.3</v>
      </c>
      <c r="BV774" s="18">
        <f t="shared" si="2048"/>
        <v>11628.9</v>
      </c>
      <c r="BW774" s="18">
        <f t="shared" si="2049"/>
        <v>16840.2</v>
      </c>
      <c r="BX774" s="18"/>
      <c r="BY774" s="18"/>
      <c r="BZ774" s="18"/>
      <c r="CA774" s="18">
        <f t="shared" si="2012"/>
        <v>3005.3</v>
      </c>
      <c r="CB774" s="18">
        <f t="shared" si="2013"/>
        <v>11628.9</v>
      </c>
      <c r="CC774" s="18">
        <f t="shared" si="2014"/>
        <v>16840.2</v>
      </c>
      <c r="CD774" s="18"/>
      <c r="CE774" s="27"/>
      <c r="CF774" s="33"/>
    </row>
    <row r="775" spans="1:119" x14ac:dyDescent="0.3">
      <c r="A775" s="41" t="s">
        <v>145</v>
      </c>
      <c r="B775" s="39">
        <v>620</v>
      </c>
      <c r="C775" s="41" t="s">
        <v>27</v>
      </c>
      <c r="D775" s="41" t="s">
        <v>19</v>
      </c>
      <c r="E775" s="14" t="s">
        <v>533</v>
      </c>
      <c r="F775" s="18"/>
      <c r="G775" s="18">
        <v>6527.8</v>
      </c>
      <c r="H775" s="18">
        <v>308.89999999999998</v>
      </c>
      <c r="I775" s="18"/>
      <c r="J775" s="18"/>
      <c r="K775" s="18"/>
      <c r="L775" s="18">
        <f t="shared" si="2105"/>
        <v>0</v>
      </c>
      <c r="M775" s="18">
        <f t="shared" si="2106"/>
        <v>6527.8</v>
      </c>
      <c r="N775" s="18">
        <f t="shared" si="2107"/>
        <v>308.89999999999998</v>
      </c>
      <c r="O775" s="18"/>
      <c r="P775" s="18"/>
      <c r="Q775" s="18"/>
      <c r="R775" s="18"/>
      <c r="S775" s="18"/>
      <c r="T775" s="18">
        <f t="shared" si="2052"/>
        <v>0</v>
      </c>
      <c r="U775" s="18">
        <f t="shared" si="2053"/>
        <v>6527.8</v>
      </c>
      <c r="V775" s="18">
        <f t="shared" si="2054"/>
        <v>308.89999999999998</v>
      </c>
      <c r="W775" s="18"/>
      <c r="X775" s="18"/>
      <c r="Y775" s="18"/>
      <c r="Z775" s="18"/>
      <c r="AA775" s="18"/>
      <c r="AB775" s="18"/>
      <c r="AC775" s="18">
        <f t="shared" si="2056"/>
        <v>0</v>
      </c>
      <c r="AD775" s="18">
        <f t="shared" si="2057"/>
        <v>6527.8</v>
      </c>
      <c r="AE775" s="18">
        <f t="shared" si="2058"/>
        <v>308.89999999999998</v>
      </c>
      <c r="AF775" s="18"/>
      <c r="AG775" s="18"/>
      <c r="AH775" s="18"/>
      <c r="AI775" s="18">
        <f t="shared" si="2034"/>
        <v>0</v>
      </c>
      <c r="AJ775" s="18">
        <f t="shared" si="2035"/>
        <v>6527.8</v>
      </c>
      <c r="AK775" s="18">
        <f t="shared" si="2036"/>
        <v>308.89999999999998</v>
      </c>
      <c r="AL775" s="18"/>
      <c r="AM775" s="18">
        <f t="shared" si="2037"/>
        <v>0</v>
      </c>
      <c r="AN775" s="18"/>
      <c r="AO775" s="18"/>
      <c r="AP775" s="18"/>
      <c r="AQ775" s="18">
        <f t="shared" si="2038"/>
        <v>0</v>
      </c>
      <c r="AR775" s="18">
        <f t="shared" si="2039"/>
        <v>6527.8</v>
      </c>
      <c r="AS775" s="18">
        <f t="shared" si="2040"/>
        <v>308.89999999999998</v>
      </c>
      <c r="AT775" s="18"/>
      <c r="AU775" s="18"/>
      <c r="AV775" s="18"/>
      <c r="AW775" s="18">
        <f t="shared" si="2041"/>
        <v>0</v>
      </c>
      <c r="AX775" s="18">
        <f t="shared" si="2042"/>
        <v>6527.8</v>
      </c>
      <c r="AY775" s="18">
        <f t="shared" si="2043"/>
        <v>308.89999999999998</v>
      </c>
      <c r="AZ775" s="18"/>
      <c r="BA775" s="18"/>
      <c r="BB775" s="18"/>
      <c r="BC775" s="18">
        <f t="shared" si="2069"/>
        <v>0</v>
      </c>
      <c r="BD775" s="18">
        <f t="shared" si="2070"/>
        <v>6527.8</v>
      </c>
      <c r="BE775" s="18">
        <f t="shared" si="2071"/>
        <v>308.89999999999998</v>
      </c>
      <c r="BF775" s="18"/>
      <c r="BG775" s="18"/>
      <c r="BH775" s="18"/>
      <c r="BI775" s="18">
        <f t="shared" si="2066"/>
        <v>0</v>
      </c>
      <c r="BJ775" s="18">
        <f t="shared" si="2067"/>
        <v>6527.8</v>
      </c>
      <c r="BK775" s="18">
        <f t="shared" si="2068"/>
        <v>308.89999999999998</v>
      </c>
      <c r="BL775" s="18"/>
      <c r="BM775" s="18"/>
      <c r="BN775" s="18"/>
      <c r="BO775" s="18">
        <f t="shared" si="2044"/>
        <v>0</v>
      </c>
      <c r="BP775" s="18">
        <f t="shared" si="2045"/>
        <v>6527.8</v>
      </c>
      <c r="BQ775" s="18">
        <f t="shared" si="2046"/>
        <v>308.89999999999998</v>
      </c>
      <c r="BR775" s="18"/>
      <c r="BS775" s="18"/>
      <c r="BT775" s="18"/>
      <c r="BU775" s="18">
        <f t="shared" si="2047"/>
        <v>0</v>
      </c>
      <c r="BV775" s="18">
        <f t="shared" si="2048"/>
        <v>6527.8</v>
      </c>
      <c r="BW775" s="18">
        <f t="shared" si="2049"/>
        <v>308.89999999999998</v>
      </c>
      <c r="BX775" s="18"/>
      <c r="BY775" s="18"/>
      <c r="BZ775" s="18"/>
      <c r="CA775" s="18">
        <f t="shared" si="2012"/>
        <v>0</v>
      </c>
      <c r="CB775" s="18">
        <f t="shared" si="2013"/>
        <v>6527.8</v>
      </c>
      <c r="CC775" s="18">
        <f t="shared" si="2014"/>
        <v>308.89999999999998</v>
      </c>
      <c r="CD775" s="18"/>
      <c r="CE775" s="27"/>
      <c r="CF775" s="33"/>
    </row>
    <row r="776" spans="1:119" x14ac:dyDescent="0.3">
      <c r="A776" s="41" t="s">
        <v>145</v>
      </c>
      <c r="B776" s="39">
        <v>620</v>
      </c>
      <c r="C776" s="41" t="s">
        <v>23</v>
      </c>
      <c r="D776" s="41" t="s">
        <v>5</v>
      </c>
      <c r="E776" s="14" t="s">
        <v>537</v>
      </c>
      <c r="F776" s="18">
        <v>1299.0999999999999</v>
      </c>
      <c r="G776" s="18">
        <v>5238.6000000000004</v>
      </c>
      <c r="H776" s="18">
        <v>2410.6999999999998</v>
      </c>
      <c r="I776" s="18"/>
      <c r="J776" s="18"/>
      <c r="K776" s="18"/>
      <c r="L776" s="18">
        <f t="shared" si="2105"/>
        <v>1299.0999999999999</v>
      </c>
      <c r="M776" s="18">
        <f t="shared" si="2106"/>
        <v>5238.6000000000004</v>
      </c>
      <c r="N776" s="18">
        <f t="shared" si="2107"/>
        <v>2410.6999999999998</v>
      </c>
      <c r="O776" s="18"/>
      <c r="P776" s="18"/>
      <c r="Q776" s="18"/>
      <c r="R776" s="18"/>
      <c r="S776" s="18"/>
      <c r="T776" s="18">
        <f t="shared" si="2052"/>
        <v>1299.0999999999999</v>
      </c>
      <c r="U776" s="18">
        <f t="shared" si="2053"/>
        <v>5238.6000000000004</v>
      </c>
      <c r="V776" s="18">
        <f t="shared" si="2054"/>
        <v>2410.6999999999998</v>
      </c>
      <c r="W776" s="18"/>
      <c r="X776" s="18"/>
      <c r="Y776" s="18"/>
      <c r="Z776" s="18"/>
      <c r="AA776" s="18"/>
      <c r="AB776" s="18"/>
      <c r="AC776" s="18">
        <f t="shared" si="2056"/>
        <v>1299.0999999999999</v>
      </c>
      <c r="AD776" s="18">
        <f t="shared" si="2057"/>
        <v>5238.6000000000004</v>
      </c>
      <c r="AE776" s="18">
        <f t="shared" si="2058"/>
        <v>2410.6999999999998</v>
      </c>
      <c r="AF776" s="18"/>
      <c r="AG776" s="18"/>
      <c r="AH776" s="18"/>
      <c r="AI776" s="18">
        <f t="shared" si="2034"/>
        <v>1299.0999999999999</v>
      </c>
      <c r="AJ776" s="18">
        <f t="shared" si="2035"/>
        <v>5238.6000000000004</v>
      </c>
      <c r="AK776" s="18">
        <f t="shared" si="2036"/>
        <v>2410.6999999999998</v>
      </c>
      <c r="AL776" s="18"/>
      <c r="AM776" s="18">
        <f t="shared" si="2037"/>
        <v>1299.0999999999999</v>
      </c>
      <c r="AN776" s="18"/>
      <c r="AO776" s="18"/>
      <c r="AP776" s="18"/>
      <c r="AQ776" s="18">
        <f t="shared" si="2038"/>
        <v>1299.0999999999999</v>
      </c>
      <c r="AR776" s="18">
        <f t="shared" si="2039"/>
        <v>5238.6000000000004</v>
      </c>
      <c r="AS776" s="18">
        <f t="shared" si="2040"/>
        <v>2410.6999999999998</v>
      </c>
      <c r="AT776" s="18"/>
      <c r="AU776" s="18"/>
      <c r="AV776" s="18"/>
      <c r="AW776" s="18">
        <f t="shared" si="2041"/>
        <v>1299.0999999999999</v>
      </c>
      <c r="AX776" s="18">
        <f t="shared" si="2042"/>
        <v>5238.6000000000004</v>
      </c>
      <c r="AY776" s="18">
        <f t="shared" si="2043"/>
        <v>2410.6999999999998</v>
      </c>
      <c r="AZ776" s="18"/>
      <c r="BA776" s="18"/>
      <c r="BB776" s="18"/>
      <c r="BC776" s="18">
        <f t="shared" si="2069"/>
        <v>1299.0999999999999</v>
      </c>
      <c r="BD776" s="18">
        <f t="shared" si="2070"/>
        <v>5238.6000000000004</v>
      </c>
      <c r="BE776" s="18">
        <f t="shared" si="2071"/>
        <v>2410.6999999999998</v>
      </c>
      <c r="BF776" s="18"/>
      <c r="BG776" s="18"/>
      <c r="BH776" s="18"/>
      <c r="BI776" s="18">
        <f t="shared" si="2066"/>
        <v>1299.0999999999999</v>
      </c>
      <c r="BJ776" s="18">
        <f t="shared" si="2067"/>
        <v>5238.6000000000004</v>
      </c>
      <c r="BK776" s="18">
        <f t="shared" si="2068"/>
        <v>2410.6999999999998</v>
      </c>
      <c r="BL776" s="18"/>
      <c r="BM776" s="18"/>
      <c r="BN776" s="18"/>
      <c r="BO776" s="18">
        <f t="shared" si="2044"/>
        <v>1299.0999999999999</v>
      </c>
      <c r="BP776" s="18">
        <f t="shared" si="2045"/>
        <v>5238.6000000000004</v>
      </c>
      <c r="BQ776" s="18">
        <f t="shared" si="2046"/>
        <v>2410.6999999999998</v>
      </c>
      <c r="BR776" s="18"/>
      <c r="BS776" s="18"/>
      <c r="BT776" s="18"/>
      <c r="BU776" s="18">
        <f t="shared" si="2047"/>
        <v>1299.0999999999999</v>
      </c>
      <c r="BV776" s="18">
        <f t="shared" si="2048"/>
        <v>5238.6000000000004</v>
      </c>
      <c r="BW776" s="18">
        <f t="shared" si="2049"/>
        <v>2410.6999999999998</v>
      </c>
      <c r="BX776" s="18"/>
      <c r="BY776" s="18"/>
      <c r="BZ776" s="18"/>
      <c r="CA776" s="18">
        <f t="shared" si="2012"/>
        <v>1299.0999999999999</v>
      </c>
      <c r="CB776" s="18">
        <f t="shared" si="2013"/>
        <v>5238.6000000000004</v>
      </c>
      <c r="CC776" s="18">
        <f t="shared" si="2014"/>
        <v>2410.6999999999998</v>
      </c>
      <c r="CD776" s="18"/>
      <c r="CE776" s="27"/>
      <c r="CF776" s="33"/>
    </row>
    <row r="777" spans="1:119" x14ac:dyDescent="0.3">
      <c r="A777" s="41" t="s">
        <v>145</v>
      </c>
      <c r="B777" s="39">
        <v>620</v>
      </c>
      <c r="C777" s="41" t="s">
        <v>103</v>
      </c>
      <c r="D777" s="41" t="s">
        <v>5</v>
      </c>
      <c r="E777" s="14" t="s">
        <v>544</v>
      </c>
      <c r="F777" s="18">
        <v>1483.9</v>
      </c>
      <c r="G777" s="18">
        <v>1483.9</v>
      </c>
      <c r="H777" s="18"/>
      <c r="I777" s="18"/>
      <c r="J777" s="18"/>
      <c r="K777" s="18"/>
      <c r="L777" s="18">
        <f t="shared" si="2105"/>
        <v>1483.9</v>
      </c>
      <c r="M777" s="18">
        <f t="shared" si="2106"/>
        <v>1483.9</v>
      </c>
      <c r="N777" s="18">
        <f t="shared" si="2107"/>
        <v>0</v>
      </c>
      <c r="O777" s="18"/>
      <c r="P777" s="18"/>
      <c r="Q777" s="18"/>
      <c r="R777" s="18"/>
      <c r="S777" s="18"/>
      <c r="T777" s="18">
        <f t="shared" si="2052"/>
        <v>1483.9</v>
      </c>
      <c r="U777" s="18">
        <f t="shared" si="2053"/>
        <v>1483.9</v>
      </c>
      <c r="V777" s="18">
        <f t="shared" si="2054"/>
        <v>0</v>
      </c>
      <c r="W777" s="18"/>
      <c r="X777" s="18"/>
      <c r="Y777" s="18"/>
      <c r="Z777" s="18"/>
      <c r="AA777" s="18"/>
      <c r="AB777" s="18"/>
      <c r="AC777" s="18">
        <f t="shared" si="2056"/>
        <v>1483.9</v>
      </c>
      <c r="AD777" s="18">
        <f t="shared" si="2057"/>
        <v>1483.9</v>
      </c>
      <c r="AE777" s="18">
        <f t="shared" si="2058"/>
        <v>0</v>
      </c>
      <c r="AF777" s="18"/>
      <c r="AG777" s="18"/>
      <c r="AH777" s="18"/>
      <c r="AI777" s="18">
        <f t="shared" si="2034"/>
        <v>1483.9</v>
      </c>
      <c r="AJ777" s="18">
        <f t="shared" si="2035"/>
        <v>1483.9</v>
      </c>
      <c r="AK777" s="18">
        <f t="shared" si="2036"/>
        <v>0</v>
      </c>
      <c r="AL777" s="18"/>
      <c r="AM777" s="18">
        <f t="shared" si="2037"/>
        <v>1483.9</v>
      </c>
      <c r="AN777" s="18"/>
      <c r="AO777" s="18"/>
      <c r="AP777" s="18"/>
      <c r="AQ777" s="18">
        <f t="shared" si="2038"/>
        <v>1483.9</v>
      </c>
      <c r="AR777" s="18">
        <f t="shared" si="2039"/>
        <v>1483.9</v>
      </c>
      <c r="AS777" s="18">
        <f t="shared" si="2040"/>
        <v>0</v>
      </c>
      <c r="AT777" s="18"/>
      <c r="AU777" s="18"/>
      <c r="AV777" s="18"/>
      <c r="AW777" s="18">
        <f t="shared" si="2041"/>
        <v>1483.9</v>
      </c>
      <c r="AX777" s="18">
        <f t="shared" si="2042"/>
        <v>1483.9</v>
      </c>
      <c r="AY777" s="18">
        <f t="shared" si="2043"/>
        <v>0</v>
      </c>
      <c r="AZ777" s="18"/>
      <c r="BA777" s="18"/>
      <c r="BB777" s="18"/>
      <c r="BC777" s="18">
        <f t="shared" si="2069"/>
        <v>1483.9</v>
      </c>
      <c r="BD777" s="18">
        <f t="shared" si="2070"/>
        <v>1483.9</v>
      </c>
      <c r="BE777" s="18">
        <f t="shared" si="2071"/>
        <v>0</v>
      </c>
      <c r="BF777" s="18"/>
      <c r="BG777" s="18"/>
      <c r="BH777" s="18"/>
      <c r="BI777" s="18">
        <f t="shared" si="2066"/>
        <v>1483.9</v>
      </c>
      <c r="BJ777" s="18">
        <f t="shared" si="2067"/>
        <v>1483.9</v>
      </c>
      <c r="BK777" s="18">
        <f t="shared" si="2068"/>
        <v>0</v>
      </c>
      <c r="BL777" s="18"/>
      <c r="BM777" s="18"/>
      <c r="BN777" s="18"/>
      <c r="BO777" s="18">
        <f t="shared" si="2044"/>
        <v>1483.9</v>
      </c>
      <c r="BP777" s="18">
        <f t="shared" si="2045"/>
        <v>1483.9</v>
      </c>
      <c r="BQ777" s="18">
        <f t="shared" si="2046"/>
        <v>0</v>
      </c>
      <c r="BR777" s="18"/>
      <c r="BS777" s="18"/>
      <c r="BT777" s="18"/>
      <c r="BU777" s="18">
        <f t="shared" si="2047"/>
        <v>1483.9</v>
      </c>
      <c r="BV777" s="18">
        <f t="shared" si="2048"/>
        <v>1483.9</v>
      </c>
      <c r="BW777" s="18">
        <f t="shared" si="2049"/>
        <v>0</v>
      </c>
      <c r="BX777" s="18"/>
      <c r="BY777" s="18"/>
      <c r="BZ777" s="18"/>
      <c r="CA777" s="18">
        <f t="shared" si="2012"/>
        <v>1483.9</v>
      </c>
      <c r="CB777" s="18">
        <f t="shared" si="2013"/>
        <v>1483.9</v>
      </c>
      <c r="CC777" s="18">
        <f t="shared" si="2014"/>
        <v>0</v>
      </c>
      <c r="CD777" s="18"/>
      <c r="CE777" s="27"/>
      <c r="CF777" s="33"/>
    </row>
    <row r="778" spans="1:119" x14ac:dyDescent="0.3">
      <c r="A778" s="41" t="s">
        <v>146</v>
      </c>
      <c r="B778" s="39"/>
      <c r="C778" s="41"/>
      <c r="D778" s="41"/>
      <c r="E778" s="14" t="s">
        <v>654</v>
      </c>
      <c r="F778" s="18">
        <f t="shared" ref="F778:K780" si="2204">F779</f>
        <v>336.8</v>
      </c>
      <c r="G778" s="18">
        <f t="shared" si="2204"/>
        <v>336.8</v>
      </c>
      <c r="H778" s="18">
        <f t="shared" si="2204"/>
        <v>336.8</v>
      </c>
      <c r="I778" s="18">
        <f t="shared" si="2204"/>
        <v>0</v>
      </c>
      <c r="J778" s="18">
        <f t="shared" si="2204"/>
        <v>0</v>
      </c>
      <c r="K778" s="18">
        <f t="shared" si="2204"/>
        <v>0</v>
      </c>
      <c r="L778" s="18">
        <f t="shared" si="2105"/>
        <v>336.8</v>
      </c>
      <c r="M778" s="18">
        <f t="shared" si="2106"/>
        <v>336.8</v>
      </c>
      <c r="N778" s="18">
        <f t="shared" si="2107"/>
        <v>336.8</v>
      </c>
      <c r="O778" s="18">
        <f t="shared" ref="O778:S780" si="2205">O779</f>
        <v>0</v>
      </c>
      <c r="P778" s="18">
        <f t="shared" si="2205"/>
        <v>0</v>
      </c>
      <c r="Q778" s="18">
        <f t="shared" si="2205"/>
        <v>0</v>
      </c>
      <c r="R778" s="18">
        <f t="shared" si="2205"/>
        <v>0</v>
      </c>
      <c r="S778" s="18">
        <f t="shared" si="2205"/>
        <v>0</v>
      </c>
      <c r="T778" s="18">
        <f t="shared" si="2052"/>
        <v>336.8</v>
      </c>
      <c r="U778" s="18">
        <f t="shared" si="2053"/>
        <v>336.8</v>
      </c>
      <c r="V778" s="18">
        <f t="shared" si="2054"/>
        <v>336.8</v>
      </c>
      <c r="W778" s="18">
        <f t="shared" ref="W778:CD780" si="2206">W779</f>
        <v>0</v>
      </c>
      <c r="X778" s="18">
        <f t="shared" si="2206"/>
        <v>0</v>
      </c>
      <c r="Y778" s="18">
        <f t="shared" si="2206"/>
        <v>0</v>
      </c>
      <c r="Z778" s="18">
        <f t="shared" si="2206"/>
        <v>0</v>
      </c>
      <c r="AA778" s="18">
        <f t="shared" si="2206"/>
        <v>0</v>
      </c>
      <c r="AB778" s="18">
        <f t="shared" si="2206"/>
        <v>0</v>
      </c>
      <c r="AC778" s="18">
        <f t="shared" si="2056"/>
        <v>336.8</v>
      </c>
      <c r="AD778" s="18">
        <f t="shared" si="2057"/>
        <v>336.8</v>
      </c>
      <c r="AE778" s="18">
        <f t="shared" si="2058"/>
        <v>336.8</v>
      </c>
      <c r="AF778" s="18">
        <f t="shared" si="2206"/>
        <v>0</v>
      </c>
      <c r="AG778" s="18">
        <f t="shared" si="2206"/>
        <v>0</v>
      </c>
      <c r="AH778" s="18">
        <f t="shared" si="2206"/>
        <v>0</v>
      </c>
      <c r="AI778" s="18">
        <f t="shared" si="2034"/>
        <v>336.8</v>
      </c>
      <c r="AJ778" s="18">
        <f t="shared" si="2035"/>
        <v>336.8</v>
      </c>
      <c r="AK778" s="18">
        <f t="shared" si="2036"/>
        <v>336.8</v>
      </c>
      <c r="AL778" s="18">
        <f t="shared" si="2206"/>
        <v>0</v>
      </c>
      <c r="AM778" s="18">
        <f t="shared" si="2037"/>
        <v>336.8</v>
      </c>
      <c r="AN778" s="18">
        <f t="shared" si="2206"/>
        <v>0</v>
      </c>
      <c r="AO778" s="18">
        <f t="shared" si="2206"/>
        <v>0</v>
      </c>
      <c r="AP778" s="18">
        <f t="shared" si="2206"/>
        <v>0</v>
      </c>
      <c r="AQ778" s="18">
        <f t="shared" si="2038"/>
        <v>336.8</v>
      </c>
      <c r="AR778" s="18">
        <f t="shared" si="2039"/>
        <v>336.8</v>
      </c>
      <c r="AS778" s="18">
        <f t="shared" si="2040"/>
        <v>336.8</v>
      </c>
      <c r="AT778" s="18">
        <f t="shared" si="2206"/>
        <v>0</v>
      </c>
      <c r="AU778" s="18">
        <f t="shared" si="2206"/>
        <v>0</v>
      </c>
      <c r="AV778" s="18">
        <f t="shared" si="2206"/>
        <v>0</v>
      </c>
      <c r="AW778" s="18">
        <f t="shared" si="2041"/>
        <v>336.8</v>
      </c>
      <c r="AX778" s="18">
        <f t="shared" si="2042"/>
        <v>336.8</v>
      </c>
      <c r="AY778" s="18">
        <f t="shared" si="2043"/>
        <v>336.8</v>
      </c>
      <c r="AZ778" s="18">
        <f t="shared" si="2206"/>
        <v>0</v>
      </c>
      <c r="BA778" s="18">
        <f t="shared" si="2206"/>
        <v>0</v>
      </c>
      <c r="BB778" s="18">
        <f t="shared" si="2206"/>
        <v>0</v>
      </c>
      <c r="BC778" s="18">
        <f t="shared" si="2069"/>
        <v>336.8</v>
      </c>
      <c r="BD778" s="18">
        <f t="shared" si="2070"/>
        <v>336.8</v>
      </c>
      <c r="BE778" s="18">
        <f t="shared" si="2071"/>
        <v>336.8</v>
      </c>
      <c r="BF778" s="18">
        <f t="shared" si="2206"/>
        <v>0</v>
      </c>
      <c r="BG778" s="18">
        <f t="shared" si="2206"/>
        <v>0</v>
      </c>
      <c r="BH778" s="18">
        <f t="shared" si="2206"/>
        <v>0</v>
      </c>
      <c r="BI778" s="18">
        <f t="shared" si="2066"/>
        <v>336.8</v>
      </c>
      <c r="BJ778" s="18">
        <f t="shared" si="2067"/>
        <v>336.8</v>
      </c>
      <c r="BK778" s="18">
        <f t="shared" si="2068"/>
        <v>336.8</v>
      </c>
      <c r="BL778" s="18">
        <f t="shared" si="2206"/>
        <v>0</v>
      </c>
      <c r="BM778" s="18">
        <f t="shared" si="2206"/>
        <v>0</v>
      </c>
      <c r="BN778" s="18">
        <f t="shared" si="2206"/>
        <v>0</v>
      </c>
      <c r="BO778" s="18">
        <f t="shared" si="2044"/>
        <v>336.8</v>
      </c>
      <c r="BP778" s="18">
        <f t="shared" si="2045"/>
        <v>336.8</v>
      </c>
      <c r="BQ778" s="18">
        <f t="shared" si="2046"/>
        <v>336.8</v>
      </c>
      <c r="BR778" s="18">
        <f t="shared" si="2206"/>
        <v>0</v>
      </c>
      <c r="BS778" s="18">
        <f t="shared" si="2206"/>
        <v>0</v>
      </c>
      <c r="BT778" s="18">
        <f t="shared" si="2206"/>
        <v>0</v>
      </c>
      <c r="BU778" s="18">
        <f t="shared" si="2047"/>
        <v>336.8</v>
      </c>
      <c r="BV778" s="18">
        <f t="shared" si="2048"/>
        <v>336.8</v>
      </c>
      <c r="BW778" s="18">
        <f t="shared" si="2049"/>
        <v>336.8</v>
      </c>
      <c r="BX778" s="18">
        <f t="shared" si="2206"/>
        <v>0</v>
      </c>
      <c r="BY778" s="18">
        <f t="shared" si="2206"/>
        <v>0</v>
      </c>
      <c r="BZ778" s="18">
        <f t="shared" si="2206"/>
        <v>0</v>
      </c>
      <c r="CA778" s="18">
        <f t="shared" si="2012"/>
        <v>336.8</v>
      </c>
      <c r="CB778" s="18">
        <f t="shared" si="2013"/>
        <v>336.8</v>
      </c>
      <c r="CC778" s="18">
        <f t="shared" si="2014"/>
        <v>336.8</v>
      </c>
      <c r="CD778" s="18">
        <f t="shared" si="2206"/>
        <v>0</v>
      </c>
      <c r="CE778" s="27"/>
      <c r="CF778" s="33"/>
    </row>
    <row r="779" spans="1:119" ht="31.2" x14ac:dyDescent="0.3">
      <c r="A779" s="41" t="s">
        <v>146</v>
      </c>
      <c r="B779" s="39">
        <v>200</v>
      </c>
      <c r="C779" s="41"/>
      <c r="D779" s="41"/>
      <c r="E779" s="14" t="s">
        <v>551</v>
      </c>
      <c r="F779" s="18">
        <f t="shared" si="2204"/>
        <v>336.8</v>
      </c>
      <c r="G779" s="18">
        <f t="shared" si="2204"/>
        <v>336.8</v>
      </c>
      <c r="H779" s="18">
        <f t="shared" si="2204"/>
        <v>336.8</v>
      </c>
      <c r="I779" s="18">
        <f t="shared" si="2204"/>
        <v>0</v>
      </c>
      <c r="J779" s="18">
        <f t="shared" si="2204"/>
        <v>0</v>
      </c>
      <c r="K779" s="18">
        <f t="shared" si="2204"/>
        <v>0</v>
      </c>
      <c r="L779" s="18">
        <f t="shared" si="2105"/>
        <v>336.8</v>
      </c>
      <c r="M779" s="18">
        <f t="shared" si="2106"/>
        <v>336.8</v>
      </c>
      <c r="N779" s="18">
        <f t="shared" si="2107"/>
        <v>336.8</v>
      </c>
      <c r="O779" s="18">
        <f t="shared" si="2205"/>
        <v>0</v>
      </c>
      <c r="P779" s="18">
        <f t="shared" si="2205"/>
        <v>0</v>
      </c>
      <c r="Q779" s="18">
        <f t="shared" si="2205"/>
        <v>0</v>
      </c>
      <c r="R779" s="18">
        <f t="shared" si="2205"/>
        <v>0</v>
      </c>
      <c r="S779" s="18">
        <f t="shared" si="2205"/>
        <v>0</v>
      </c>
      <c r="T779" s="18">
        <f t="shared" si="2052"/>
        <v>336.8</v>
      </c>
      <c r="U779" s="18">
        <f t="shared" si="2053"/>
        <v>336.8</v>
      </c>
      <c r="V779" s="18">
        <f t="shared" si="2054"/>
        <v>336.8</v>
      </c>
      <c r="W779" s="18">
        <f t="shared" si="2206"/>
        <v>0</v>
      </c>
      <c r="X779" s="18">
        <f t="shared" si="2206"/>
        <v>0</v>
      </c>
      <c r="Y779" s="18">
        <f t="shared" si="2206"/>
        <v>0</v>
      </c>
      <c r="Z779" s="18">
        <f t="shared" si="2206"/>
        <v>0</v>
      </c>
      <c r="AA779" s="18">
        <f t="shared" si="2206"/>
        <v>0</v>
      </c>
      <c r="AB779" s="18">
        <f t="shared" si="2206"/>
        <v>0</v>
      </c>
      <c r="AC779" s="18">
        <f t="shared" si="2056"/>
        <v>336.8</v>
      </c>
      <c r="AD779" s="18">
        <f t="shared" si="2057"/>
        <v>336.8</v>
      </c>
      <c r="AE779" s="18">
        <f t="shared" si="2058"/>
        <v>336.8</v>
      </c>
      <c r="AF779" s="18">
        <f t="shared" si="2206"/>
        <v>0</v>
      </c>
      <c r="AG779" s="18">
        <f t="shared" si="2206"/>
        <v>0</v>
      </c>
      <c r="AH779" s="18">
        <f t="shared" si="2206"/>
        <v>0</v>
      </c>
      <c r="AI779" s="18">
        <f t="shared" si="2034"/>
        <v>336.8</v>
      </c>
      <c r="AJ779" s="18">
        <f t="shared" si="2035"/>
        <v>336.8</v>
      </c>
      <c r="AK779" s="18">
        <f t="shared" si="2036"/>
        <v>336.8</v>
      </c>
      <c r="AL779" s="18">
        <f t="shared" si="2206"/>
        <v>0</v>
      </c>
      <c r="AM779" s="18">
        <f t="shared" si="2037"/>
        <v>336.8</v>
      </c>
      <c r="AN779" s="18">
        <f t="shared" si="2206"/>
        <v>0</v>
      </c>
      <c r="AO779" s="18">
        <f t="shared" si="2206"/>
        <v>0</v>
      </c>
      <c r="AP779" s="18">
        <f t="shared" si="2206"/>
        <v>0</v>
      </c>
      <c r="AQ779" s="18">
        <f t="shared" si="2038"/>
        <v>336.8</v>
      </c>
      <c r="AR779" s="18">
        <f t="shared" si="2039"/>
        <v>336.8</v>
      </c>
      <c r="AS779" s="18">
        <f t="shared" si="2040"/>
        <v>336.8</v>
      </c>
      <c r="AT779" s="18">
        <f t="shared" si="2206"/>
        <v>0</v>
      </c>
      <c r="AU779" s="18">
        <f t="shared" si="2206"/>
        <v>0</v>
      </c>
      <c r="AV779" s="18">
        <f t="shared" si="2206"/>
        <v>0</v>
      </c>
      <c r="AW779" s="18">
        <f t="shared" si="2041"/>
        <v>336.8</v>
      </c>
      <c r="AX779" s="18">
        <f t="shared" si="2042"/>
        <v>336.8</v>
      </c>
      <c r="AY779" s="18">
        <f t="shared" si="2043"/>
        <v>336.8</v>
      </c>
      <c r="AZ779" s="18">
        <f t="shared" si="2206"/>
        <v>0</v>
      </c>
      <c r="BA779" s="18">
        <f t="shared" si="2206"/>
        <v>0</v>
      </c>
      <c r="BB779" s="18">
        <f t="shared" si="2206"/>
        <v>0</v>
      </c>
      <c r="BC779" s="18">
        <f t="shared" si="2069"/>
        <v>336.8</v>
      </c>
      <c r="BD779" s="18">
        <f t="shared" si="2070"/>
        <v>336.8</v>
      </c>
      <c r="BE779" s="18">
        <f t="shared" si="2071"/>
        <v>336.8</v>
      </c>
      <c r="BF779" s="18">
        <f t="shared" si="2206"/>
        <v>0</v>
      </c>
      <c r="BG779" s="18">
        <f t="shared" si="2206"/>
        <v>0</v>
      </c>
      <c r="BH779" s="18">
        <f t="shared" si="2206"/>
        <v>0</v>
      </c>
      <c r="BI779" s="18">
        <f t="shared" si="2066"/>
        <v>336.8</v>
      </c>
      <c r="BJ779" s="18">
        <f t="shared" si="2067"/>
        <v>336.8</v>
      </c>
      <c r="BK779" s="18">
        <f t="shared" si="2068"/>
        <v>336.8</v>
      </c>
      <c r="BL779" s="18">
        <f t="shared" si="2206"/>
        <v>0</v>
      </c>
      <c r="BM779" s="18">
        <f t="shared" si="2206"/>
        <v>0</v>
      </c>
      <c r="BN779" s="18">
        <f t="shared" si="2206"/>
        <v>0</v>
      </c>
      <c r="BO779" s="18">
        <f t="shared" si="2044"/>
        <v>336.8</v>
      </c>
      <c r="BP779" s="18">
        <f t="shared" si="2045"/>
        <v>336.8</v>
      </c>
      <c r="BQ779" s="18">
        <f t="shared" si="2046"/>
        <v>336.8</v>
      </c>
      <c r="BR779" s="18">
        <f t="shared" si="2206"/>
        <v>0</v>
      </c>
      <c r="BS779" s="18">
        <f t="shared" si="2206"/>
        <v>0</v>
      </c>
      <c r="BT779" s="18">
        <f t="shared" si="2206"/>
        <v>0</v>
      </c>
      <c r="BU779" s="18">
        <f t="shared" si="2047"/>
        <v>336.8</v>
      </c>
      <c r="BV779" s="18">
        <f t="shared" si="2048"/>
        <v>336.8</v>
      </c>
      <c r="BW779" s="18">
        <f t="shared" si="2049"/>
        <v>336.8</v>
      </c>
      <c r="BX779" s="18">
        <f t="shared" si="2206"/>
        <v>0</v>
      </c>
      <c r="BY779" s="18">
        <f t="shared" si="2206"/>
        <v>0</v>
      </c>
      <c r="BZ779" s="18">
        <f t="shared" si="2206"/>
        <v>0</v>
      </c>
      <c r="CA779" s="18">
        <f t="shared" si="2012"/>
        <v>336.8</v>
      </c>
      <c r="CB779" s="18">
        <f t="shared" si="2013"/>
        <v>336.8</v>
      </c>
      <c r="CC779" s="18">
        <f t="shared" si="2014"/>
        <v>336.8</v>
      </c>
      <c r="CD779" s="18">
        <f t="shared" si="2206"/>
        <v>0</v>
      </c>
      <c r="CE779" s="27"/>
      <c r="CF779" s="33"/>
    </row>
    <row r="780" spans="1:119" ht="46.8" x14ac:dyDescent="0.3">
      <c r="A780" s="41" t="s">
        <v>146</v>
      </c>
      <c r="B780" s="39">
        <v>240</v>
      </c>
      <c r="C780" s="41"/>
      <c r="D780" s="41"/>
      <c r="E780" s="14" t="s">
        <v>559</v>
      </c>
      <c r="F780" s="18">
        <f t="shared" si="2204"/>
        <v>336.8</v>
      </c>
      <c r="G780" s="18">
        <f t="shared" si="2204"/>
        <v>336.8</v>
      </c>
      <c r="H780" s="18">
        <f t="shared" si="2204"/>
        <v>336.8</v>
      </c>
      <c r="I780" s="18">
        <f t="shared" si="2204"/>
        <v>0</v>
      </c>
      <c r="J780" s="18">
        <f t="shared" si="2204"/>
        <v>0</v>
      </c>
      <c r="K780" s="18">
        <f t="shared" si="2204"/>
        <v>0</v>
      </c>
      <c r="L780" s="18">
        <f t="shared" si="2105"/>
        <v>336.8</v>
      </c>
      <c r="M780" s="18">
        <f t="shared" si="2106"/>
        <v>336.8</v>
      </c>
      <c r="N780" s="18">
        <f t="shared" si="2107"/>
        <v>336.8</v>
      </c>
      <c r="O780" s="18">
        <f t="shared" si="2205"/>
        <v>0</v>
      </c>
      <c r="P780" s="18">
        <f t="shared" si="2205"/>
        <v>0</v>
      </c>
      <c r="Q780" s="18">
        <f t="shared" si="2205"/>
        <v>0</v>
      </c>
      <c r="R780" s="18">
        <f t="shared" si="2205"/>
        <v>0</v>
      </c>
      <c r="S780" s="18">
        <f t="shared" si="2205"/>
        <v>0</v>
      </c>
      <c r="T780" s="18">
        <f t="shared" si="2052"/>
        <v>336.8</v>
      </c>
      <c r="U780" s="18">
        <f t="shared" si="2053"/>
        <v>336.8</v>
      </c>
      <c r="V780" s="18">
        <f t="shared" si="2054"/>
        <v>336.8</v>
      </c>
      <c r="W780" s="18">
        <f t="shared" si="2206"/>
        <v>0</v>
      </c>
      <c r="X780" s="18">
        <f t="shared" si="2206"/>
        <v>0</v>
      </c>
      <c r="Y780" s="18">
        <f t="shared" si="2206"/>
        <v>0</v>
      </c>
      <c r="Z780" s="18">
        <f t="shared" si="2206"/>
        <v>0</v>
      </c>
      <c r="AA780" s="18">
        <f t="shared" si="2206"/>
        <v>0</v>
      </c>
      <c r="AB780" s="18">
        <f t="shared" si="2206"/>
        <v>0</v>
      </c>
      <c r="AC780" s="18">
        <f t="shared" si="2056"/>
        <v>336.8</v>
      </c>
      <c r="AD780" s="18">
        <f t="shared" si="2057"/>
        <v>336.8</v>
      </c>
      <c r="AE780" s="18">
        <f t="shared" si="2058"/>
        <v>336.8</v>
      </c>
      <c r="AF780" s="18">
        <f t="shared" si="2206"/>
        <v>0</v>
      </c>
      <c r="AG780" s="18">
        <f t="shared" si="2206"/>
        <v>0</v>
      </c>
      <c r="AH780" s="18">
        <f t="shared" si="2206"/>
        <v>0</v>
      </c>
      <c r="AI780" s="18">
        <f t="shared" si="2034"/>
        <v>336.8</v>
      </c>
      <c r="AJ780" s="18">
        <f t="shared" si="2035"/>
        <v>336.8</v>
      </c>
      <c r="AK780" s="18">
        <f t="shared" si="2036"/>
        <v>336.8</v>
      </c>
      <c r="AL780" s="18">
        <f t="shared" si="2206"/>
        <v>0</v>
      </c>
      <c r="AM780" s="18">
        <f t="shared" si="2037"/>
        <v>336.8</v>
      </c>
      <c r="AN780" s="18">
        <f t="shared" si="2206"/>
        <v>0</v>
      </c>
      <c r="AO780" s="18">
        <f t="shared" si="2206"/>
        <v>0</v>
      </c>
      <c r="AP780" s="18">
        <f t="shared" si="2206"/>
        <v>0</v>
      </c>
      <c r="AQ780" s="18">
        <f t="shared" si="2038"/>
        <v>336.8</v>
      </c>
      <c r="AR780" s="18">
        <f t="shared" si="2039"/>
        <v>336.8</v>
      </c>
      <c r="AS780" s="18">
        <f t="shared" si="2040"/>
        <v>336.8</v>
      </c>
      <c r="AT780" s="18">
        <f t="shared" si="2206"/>
        <v>0</v>
      </c>
      <c r="AU780" s="18">
        <f t="shared" si="2206"/>
        <v>0</v>
      </c>
      <c r="AV780" s="18">
        <f t="shared" si="2206"/>
        <v>0</v>
      </c>
      <c r="AW780" s="18">
        <f t="shared" si="2041"/>
        <v>336.8</v>
      </c>
      <c r="AX780" s="18">
        <f t="shared" si="2042"/>
        <v>336.8</v>
      </c>
      <c r="AY780" s="18">
        <f t="shared" si="2043"/>
        <v>336.8</v>
      </c>
      <c r="AZ780" s="18">
        <f t="shared" si="2206"/>
        <v>0</v>
      </c>
      <c r="BA780" s="18">
        <f t="shared" si="2206"/>
        <v>0</v>
      </c>
      <c r="BB780" s="18">
        <f t="shared" si="2206"/>
        <v>0</v>
      </c>
      <c r="BC780" s="18">
        <f t="shared" si="2069"/>
        <v>336.8</v>
      </c>
      <c r="BD780" s="18">
        <f t="shared" si="2070"/>
        <v>336.8</v>
      </c>
      <c r="BE780" s="18">
        <f t="shared" si="2071"/>
        <v>336.8</v>
      </c>
      <c r="BF780" s="18">
        <f t="shared" si="2206"/>
        <v>0</v>
      </c>
      <c r="BG780" s="18">
        <f t="shared" si="2206"/>
        <v>0</v>
      </c>
      <c r="BH780" s="18">
        <f t="shared" si="2206"/>
        <v>0</v>
      </c>
      <c r="BI780" s="18">
        <f t="shared" si="2066"/>
        <v>336.8</v>
      </c>
      <c r="BJ780" s="18">
        <f t="shared" si="2067"/>
        <v>336.8</v>
      </c>
      <c r="BK780" s="18">
        <f t="shared" si="2068"/>
        <v>336.8</v>
      </c>
      <c r="BL780" s="18">
        <f t="shared" si="2206"/>
        <v>0</v>
      </c>
      <c r="BM780" s="18">
        <f t="shared" si="2206"/>
        <v>0</v>
      </c>
      <c r="BN780" s="18">
        <f t="shared" si="2206"/>
        <v>0</v>
      </c>
      <c r="BO780" s="18">
        <f t="shared" si="2044"/>
        <v>336.8</v>
      </c>
      <c r="BP780" s="18">
        <f t="shared" si="2045"/>
        <v>336.8</v>
      </c>
      <c r="BQ780" s="18">
        <f t="shared" si="2046"/>
        <v>336.8</v>
      </c>
      <c r="BR780" s="18">
        <f t="shared" si="2206"/>
        <v>0</v>
      </c>
      <c r="BS780" s="18">
        <f t="shared" si="2206"/>
        <v>0</v>
      </c>
      <c r="BT780" s="18">
        <f t="shared" si="2206"/>
        <v>0</v>
      </c>
      <c r="BU780" s="18">
        <f t="shared" si="2047"/>
        <v>336.8</v>
      </c>
      <c r="BV780" s="18">
        <f t="shared" si="2048"/>
        <v>336.8</v>
      </c>
      <c r="BW780" s="18">
        <f t="shared" si="2049"/>
        <v>336.8</v>
      </c>
      <c r="BX780" s="18">
        <f t="shared" si="2206"/>
        <v>0</v>
      </c>
      <c r="BY780" s="18">
        <f t="shared" si="2206"/>
        <v>0</v>
      </c>
      <c r="BZ780" s="18">
        <f t="shared" si="2206"/>
        <v>0</v>
      </c>
      <c r="CA780" s="18">
        <f t="shared" si="2012"/>
        <v>336.8</v>
      </c>
      <c r="CB780" s="18">
        <f t="shared" si="2013"/>
        <v>336.8</v>
      </c>
      <c r="CC780" s="18">
        <f t="shared" si="2014"/>
        <v>336.8</v>
      </c>
      <c r="CD780" s="18">
        <f t="shared" si="2206"/>
        <v>0</v>
      </c>
      <c r="CE780" s="27"/>
      <c r="CF780" s="33"/>
    </row>
    <row r="781" spans="1:119" x14ac:dyDescent="0.3">
      <c r="A781" s="41" t="s">
        <v>146</v>
      </c>
      <c r="B781" s="39">
        <v>240</v>
      </c>
      <c r="C781" s="41" t="s">
        <v>59</v>
      </c>
      <c r="D781" s="41" t="s">
        <v>140</v>
      </c>
      <c r="E781" s="14" t="s">
        <v>543</v>
      </c>
      <c r="F781" s="23">
        <v>336.8</v>
      </c>
      <c r="G781" s="23">
        <v>336.8</v>
      </c>
      <c r="H781" s="23">
        <v>336.8</v>
      </c>
      <c r="I781" s="18"/>
      <c r="J781" s="18"/>
      <c r="K781" s="18"/>
      <c r="L781" s="18">
        <f t="shared" si="2105"/>
        <v>336.8</v>
      </c>
      <c r="M781" s="18">
        <f t="shared" si="2106"/>
        <v>336.8</v>
      </c>
      <c r="N781" s="18">
        <f t="shared" si="2107"/>
        <v>336.8</v>
      </c>
      <c r="O781" s="18"/>
      <c r="P781" s="18"/>
      <c r="Q781" s="18"/>
      <c r="R781" s="18"/>
      <c r="S781" s="18"/>
      <c r="T781" s="18">
        <f t="shared" si="2052"/>
        <v>336.8</v>
      </c>
      <c r="U781" s="18">
        <f t="shared" si="2053"/>
        <v>336.8</v>
      </c>
      <c r="V781" s="18">
        <f t="shared" si="2054"/>
        <v>336.8</v>
      </c>
      <c r="W781" s="18"/>
      <c r="X781" s="18"/>
      <c r="Y781" s="18"/>
      <c r="Z781" s="18"/>
      <c r="AA781" s="18"/>
      <c r="AB781" s="18"/>
      <c r="AC781" s="18">
        <f t="shared" si="2056"/>
        <v>336.8</v>
      </c>
      <c r="AD781" s="18">
        <f t="shared" si="2057"/>
        <v>336.8</v>
      </c>
      <c r="AE781" s="18">
        <f t="shared" si="2058"/>
        <v>336.8</v>
      </c>
      <c r="AF781" s="18"/>
      <c r="AG781" s="18"/>
      <c r="AH781" s="18"/>
      <c r="AI781" s="18">
        <f t="shared" si="2034"/>
        <v>336.8</v>
      </c>
      <c r="AJ781" s="18">
        <f t="shared" si="2035"/>
        <v>336.8</v>
      </c>
      <c r="AK781" s="18">
        <f t="shared" si="2036"/>
        <v>336.8</v>
      </c>
      <c r="AL781" s="18"/>
      <c r="AM781" s="18">
        <f t="shared" si="2037"/>
        <v>336.8</v>
      </c>
      <c r="AN781" s="18"/>
      <c r="AO781" s="18"/>
      <c r="AP781" s="18"/>
      <c r="AQ781" s="18">
        <f t="shared" si="2038"/>
        <v>336.8</v>
      </c>
      <c r="AR781" s="18">
        <f t="shared" si="2039"/>
        <v>336.8</v>
      </c>
      <c r="AS781" s="18">
        <f t="shared" si="2040"/>
        <v>336.8</v>
      </c>
      <c r="AT781" s="18"/>
      <c r="AU781" s="18"/>
      <c r="AV781" s="18"/>
      <c r="AW781" s="18">
        <f t="shared" si="2041"/>
        <v>336.8</v>
      </c>
      <c r="AX781" s="18">
        <f t="shared" si="2042"/>
        <v>336.8</v>
      </c>
      <c r="AY781" s="18">
        <f t="shared" si="2043"/>
        <v>336.8</v>
      </c>
      <c r="AZ781" s="18"/>
      <c r="BA781" s="18"/>
      <c r="BB781" s="18"/>
      <c r="BC781" s="18">
        <f t="shared" si="2069"/>
        <v>336.8</v>
      </c>
      <c r="BD781" s="18">
        <f t="shared" si="2070"/>
        <v>336.8</v>
      </c>
      <c r="BE781" s="18">
        <f t="shared" si="2071"/>
        <v>336.8</v>
      </c>
      <c r="BF781" s="18"/>
      <c r="BG781" s="18"/>
      <c r="BH781" s="18"/>
      <c r="BI781" s="18">
        <f t="shared" si="2066"/>
        <v>336.8</v>
      </c>
      <c r="BJ781" s="18">
        <f t="shared" si="2067"/>
        <v>336.8</v>
      </c>
      <c r="BK781" s="18">
        <f t="shared" si="2068"/>
        <v>336.8</v>
      </c>
      <c r="BL781" s="18"/>
      <c r="BM781" s="18"/>
      <c r="BN781" s="18"/>
      <c r="BO781" s="18">
        <f t="shared" si="2044"/>
        <v>336.8</v>
      </c>
      <c r="BP781" s="18">
        <f t="shared" si="2045"/>
        <v>336.8</v>
      </c>
      <c r="BQ781" s="18">
        <f t="shared" si="2046"/>
        <v>336.8</v>
      </c>
      <c r="BR781" s="18"/>
      <c r="BS781" s="18"/>
      <c r="BT781" s="18"/>
      <c r="BU781" s="18">
        <f t="shared" si="2047"/>
        <v>336.8</v>
      </c>
      <c r="BV781" s="18">
        <f t="shared" si="2048"/>
        <v>336.8</v>
      </c>
      <c r="BW781" s="18">
        <f t="shared" si="2049"/>
        <v>336.8</v>
      </c>
      <c r="BX781" s="18"/>
      <c r="BY781" s="18"/>
      <c r="BZ781" s="18"/>
      <c r="CA781" s="18">
        <f t="shared" si="2012"/>
        <v>336.8</v>
      </c>
      <c r="CB781" s="18">
        <f t="shared" si="2013"/>
        <v>336.8</v>
      </c>
      <c r="CC781" s="18">
        <f t="shared" si="2014"/>
        <v>336.8</v>
      </c>
      <c r="CD781" s="18"/>
      <c r="CE781" s="27"/>
      <c r="CF781" s="33"/>
    </row>
    <row r="782" spans="1:119" s="11" customFormat="1" ht="31.2" x14ac:dyDescent="0.3">
      <c r="A782" s="10" t="s">
        <v>151</v>
      </c>
      <c r="B782" s="16"/>
      <c r="C782" s="10"/>
      <c r="D782" s="10"/>
      <c r="E782" s="15" t="s">
        <v>992</v>
      </c>
      <c r="F782" s="17">
        <f t="shared" ref="F782:K782" si="2207">F783+F791+F796</f>
        <v>41394.500000000007</v>
      </c>
      <c r="G782" s="17">
        <f t="shared" si="2207"/>
        <v>41394.500000000007</v>
      </c>
      <c r="H782" s="17">
        <f t="shared" si="2207"/>
        <v>41394.500000000007</v>
      </c>
      <c r="I782" s="17">
        <f t="shared" si="2207"/>
        <v>0</v>
      </c>
      <c r="J782" s="17">
        <f t="shared" si="2207"/>
        <v>0</v>
      </c>
      <c r="K782" s="17">
        <f t="shared" si="2207"/>
        <v>0</v>
      </c>
      <c r="L782" s="17">
        <f t="shared" si="2105"/>
        <v>41394.500000000007</v>
      </c>
      <c r="M782" s="17">
        <f t="shared" si="2106"/>
        <v>41394.500000000007</v>
      </c>
      <c r="N782" s="17">
        <f t="shared" si="2107"/>
        <v>41394.500000000007</v>
      </c>
      <c r="O782" s="17">
        <f t="shared" ref="O782:S782" si="2208">O783+O791+O796</f>
        <v>0</v>
      </c>
      <c r="P782" s="17">
        <f t="shared" si="2208"/>
        <v>0</v>
      </c>
      <c r="Q782" s="17">
        <f t="shared" si="2208"/>
        <v>0</v>
      </c>
      <c r="R782" s="17">
        <f t="shared" si="2208"/>
        <v>0</v>
      </c>
      <c r="S782" s="17">
        <f t="shared" si="2208"/>
        <v>0</v>
      </c>
      <c r="T782" s="17">
        <f t="shared" si="2052"/>
        <v>41394.500000000007</v>
      </c>
      <c r="U782" s="17">
        <f t="shared" si="2053"/>
        <v>41394.500000000007</v>
      </c>
      <c r="V782" s="17">
        <f t="shared" si="2054"/>
        <v>41394.500000000007</v>
      </c>
      <c r="W782" s="17">
        <f>W783+W791+W796</f>
        <v>0</v>
      </c>
      <c r="X782" s="17">
        <f t="shared" ref="X782:AB782" si="2209">X783+X791+X796</f>
        <v>0</v>
      </c>
      <c r="Y782" s="17">
        <f t="shared" si="2209"/>
        <v>0</v>
      </c>
      <c r="Z782" s="17">
        <f t="shared" si="2209"/>
        <v>0</v>
      </c>
      <c r="AA782" s="17">
        <f t="shared" si="2209"/>
        <v>0</v>
      </c>
      <c r="AB782" s="17">
        <f t="shared" si="2209"/>
        <v>0</v>
      </c>
      <c r="AC782" s="17">
        <f t="shared" si="2056"/>
        <v>41394.500000000007</v>
      </c>
      <c r="AD782" s="17">
        <f t="shared" si="2057"/>
        <v>41394.500000000007</v>
      </c>
      <c r="AE782" s="17">
        <f t="shared" si="2058"/>
        <v>41394.500000000007</v>
      </c>
      <c r="AF782" s="17">
        <f t="shared" ref="AF782:AH782" si="2210">AF783+AF791+AF796</f>
        <v>0</v>
      </c>
      <c r="AG782" s="17">
        <f t="shared" si="2210"/>
        <v>0</v>
      </c>
      <c r="AH782" s="17">
        <f t="shared" si="2210"/>
        <v>0</v>
      </c>
      <c r="AI782" s="17">
        <f t="shared" si="2034"/>
        <v>41394.500000000007</v>
      </c>
      <c r="AJ782" s="17">
        <f t="shared" si="2035"/>
        <v>41394.500000000007</v>
      </c>
      <c r="AK782" s="17">
        <f t="shared" si="2036"/>
        <v>41394.500000000007</v>
      </c>
      <c r="AL782" s="17">
        <f>AL783+AL791+AL796</f>
        <v>0</v>
      </c>
      <c r="AM782" s="17">
        <f t="shared" si="2037"/>
        <v>41394.500000000007</v>
      </c>
      <c r="AN782" s="17">
        <f t="shared" ref="AN782:AP782" si="2211">AN783+AN791+AN796</f>
        <v>0</v>
      </c>
      <c r="AO782" s="17">
        <f t="shared" si="2211"/>
        <v>0</v>
      </c>
      <c r="AP782" s="17">
        <f t="shared" si="2211"/>
        <v>0</v>
      </c>
      <c r="AQ782" s="17">
        <f t="shared" si="2038"/>
        <v>41394.500000000007</v>
      </c>
      <c r="AR782" s="17">
        <f t="shared" si="2039"/>
        <v>41394.500000000007</v>
      </c>
      <c r="AS782" s="17">
        <f t="shared" si="2040"/>
        <v>41394.500000000007</v>
      </c>
      <c r="AT782" s="17">
        <f>AT783+AT791+AT796</f>
        <v>0</v>
      </c>
      <c r="AU782" s="17">
        <f>AU783+AU791+AU796</f>
        <v>0</v>
      </c>
      <c r="AV782" s="17">
        <f>AV783+AV791+AV796</f>
        <v>0</v>
      </c>
      <c r="AW782" s="17">
        <f t="shared" si="2041"/>
        <v>41394.500000000007</v>
      </c>
      <c r="AX782" s="17">
        <f t="shared" si="2042"/>
        <v>41394.500000000007</v>
      </c>
      <c r="AY782" s="17">
        <f t="shared" si="2043"/>
        <v>41394.500000000007</v>
      </c>
      <c r="AZ782" s="17">
        <f t="shared" ref="AZ782:BB782" si="2212">AZ783+AZ791+AZ796</f>
        <v>0</v>
      </c>
      <c r="BA782" s="17">
        <f t="shared" si="2212"/>
        <v>0</v>
      </c>
      <c r="BB782" s="17">
        <f t="shared" si="2212"/>
        <v>0</v>
      </c>
      <c r="BC782" s="17">
        <f t="shared" si="2069"/>
        <v>41394.500000000007</v>
      </c>
      <c r="BD782" s="17">
        <f t="shared" si="2070"/>
        <v>41394.500000000007</v>
      </c>
      <c r="BE782" s="17">
        <f t="shared" si="2071"/>
        <v>41394.500000000007</v>
      </c>
      <c r="BF782" s="17">
        <f t="shared" ref="BF782:BH782" si="2213">BF783+BF791+BF796</f>
        <v>0</v>
      </c>
      <c r="BG782" s="17">
        <f t="shared" si="2213"/>
        <v>0</v>
      </c>
      <c r="BH782" s="17">
        <f t="shared" si="2213"/>
        <v>0</v>
      </c>
      <c r="BI782" s="18">
        <f t="shared" si="2066"/>
        <v>41394.500000000007</v>
      </c>
      <c r="BJ782" s="18">
        <f t="shared" si="2067"/>
        <v>41394.500000000007</v>
      </c>
      <c r="BK782" s="18">
        <f t="shared" si="2068"/>
        <v>41394.500000000007</v>
      </c>
      <c r="BL782" s="17">
        <f>BL783+BL791+BL796</f>
        <v>0</v>
      </c>
      <c r="BM782" s="17">
        <f>BM783+BM791+BM796</f>
        <v>0</v>
      </c>
      <c r="BN782" s="17">
        <f>BN783+BN791+BN796</f>
        <v>0</v>
      </c>
      <c r="BO782" s="17">
        <f t="shared" si="2044"/>
        <v>41394.500000000007</v>
      </c>
      <c r="BP782" s="17">
        <f t="shared" si="2045"/>
        <v>41394.500000000007</v>
      </c>
      <c r="BQ782" s="17">
        <f t="shared" si="2046"/>
        <v>41394.500000000007</v>
      </c>
      <c r="BR782" s="17">
        <f>BR783+BR791+BR796</f>
        <v>0</v>
      </c>
      <c r="BS782" s="17">
        <f>BS783+BS791+BS796</f>
        <v>0</v>
      </c>
      <c r="BT782" s="17">
        <f>BT783+BT791+BT796</f>
        <v>0</v>
      </c>
      <c r="BU782" s="17">
        <f t="shared" si="2047"/>
        <v>41394.500000000007</v>
      </c>
      <c r="BV782" s="17">
        <f t="shared" si="2048"/>
        <v>41394.500000000007</v>
      </c>
      <c r="BW782" s="17">
        <f t="shared" si="2049"/>
        <v>41394.500000000007</v>
      </c>
      <c r="BX782" s="17">
        <f t="shared" ref="BX782:BZ782" si="2214">BX783+BX791+BX796</f>
        <v>-16.600000000000001</v>
      </c>
      <c r="BY782" s="17">
        <f t="shared" si="2214"/>
        <v>0</v>
      </c>
      <c r="BZ782" s="17">
        <f t="shared" si="2214"/>
        <v>0</v>
      </c>
      <c r="CA782" s="17">
        <f t="shared" si="2012"/>
        <v>41377.900000000009</v>
      </c>
      <c r="CB782" s="17">
        <f t="shared" si="2013"/>
        <v>41394.500000000007</v>
      </c>
      <c r="CC782" s="17">
        <f t="shared" si="2014"/>
        <v>41394.500000000007</v>
      </c>
      <c r="CD782" s="17">
        <f>CD783+CD791+CD796</f>
        <v>0</v>
      </c>
      <c r="CE782" s="26"/>
      <c r="CF782" s="33"/>
      <c r="CG782" s="37"/>
      <c r="CH782" s="37"/>
      <c r="CI782" s="37"/>
      <c r="CJ782" s="37"/>
      <c r="CK782" s="37"/>
      <c r="CL782" s="37"/>
      <c r="CM782" s="37"/>
      <c r="CN782" s="37"/>
      <c r="CO782" s="37"/>
      <c r="CP782" s="37"/>
      <c r="CQ782" s="37"/>
      <c r="CR782" s="37"/>
      <c r="CS782" s="37"/>
      <c r="CT782" s="37"/>
      <c r="CU782" s="37"/>
      <c r="CV782" s="37"/>
      <c r="CW782" s="37"/>
      <c r="CX782" s="37"/>
      <c r="CY782" s="37"/>
      <c r="CZ782" s="37"/>
      <c r="DA782" s="37"/>
      <c r="DB782" s="37"/>
      <c r="DC782" s="37"/>
      <c r="DD782" s="37"/>
      <c r="DE782" s="37"/>
      <c r="DF782" s="37"/>
      <c r="DG782" s="37"/>
      <c r="DH782" s="37"/>
      <c r="DI782" s="37"/>
      <c r="DJ782" s="37"/>
      <c r="DK782" s="37"/>
      <c r="DL782" s="37"/>
      <c r="DM782" s="37"/>
      <c r="DN782" s="37"/>
      <c r="DO782" s="37"/>
    </row>
    <row r="783" spans="1:119" ht="62.4" x14ac:dyDescent="0.3">
      <c r="A783" s="41" t="s">
        <v>152</v>
      </c>
      <c r="B783" s="39"/>
      <c r="C783" s="41"/>
      <c r="D783" s="41"/>
      <c r="E783" s="14" t="s">
        <v>858</v>
      </c>
      <c r="F783" s="18">
        <f t="shared" ref="F783:K783" si="2215">F784</f>
        <v>39326.700000000004</v>
      </c>
      <c r="G783" s="18">
        <f t="shared" si="2215"/>
        <v>39326.700000000004</v>
      </c>
      <c r="H783" s="18">
        <f t="shared" si="2215"/>
        <v>39326.700000000004</v>
      </c>
      <c r="I783" s="18">
        <f t="shared" si="2215"/>
        <v>0</v>
      </c>
      <c r="J783" s="18">
        <f t="shared" si="2215"/>
        <v>0</v>
      </c>
      <c r="K783" s="18">
        <f t="shared" si="2215"/>
        <v>0</v>
      </c>
      <c r="L783" s="18">
        <f t="shared" si="2105"/>
        <v>39326.700000000004</v>
      </c>
      <c r="M783" s="18">
        <f t="shared" si="2106"/>
        <v>39326.700000000004</v>
      </c>
      <c r="N783" s="18">
        <f t="shared" si="2107"/>
        <v>39326.700000000004</v>
      </c>
      <c r="O783" s="18">
        <f t="shared" ref="O783:S783" si="2216">O784</f>
        <v>0</v>
      </c>
      <c r="P783" s="18">
        <f t="shared" si="2216"/>
        <v>0</v>
      </c>
      <c r="Q783" s="18">
        <f t="shared" si="2216"/>
        <v>0</v>
      </c>
      <c r="R783" s="18">
        <f t="shared" si="2216"/>
        <v>0</v>
      </c>
      <c r="S783" s="18">
        <f t="shared" si="2216"/>
        <v>0</v>
      </c>
      <c r="T783" s="18">
        <f t="shared" si="2052"/>
        <v>39326.700000000004</v>
      </c>
      <c r="U783" s="18">
        <f t="shared" si="2053"/>
        <v>39326.700000000004</v>
      </c>
      <c r="V783" s="18">
        <f t="shared" si="2054"/>
        <v>39326.700000000004</v>
      </c>
      <c r="W783" s="18">
        <f t="shared" ref="W783:CD783" si="2217">W784</f>
        <v>0</v>
      </c>
      <c r="X783" s="18">
        <f t="shared" si="2217"/>
        <v>0</v>
      </c>
      <c r="Y783" s="18">
        <f t="shared" si="2217"/>
        <v>0</v>
      </c>
      <c r="Z783" s="18">
        <f t="shared" si="2217"/>
        <v>0</v>
      </c>
      <c r="AA783" s="18">
        <f t="shared" si="2217"/>
        <v>0</v>
      </c>
      <c r="AB783" s="18">
        <f t="shared" si="2217"/>
        <v>0</v>
      </c>
      <c r="AC783" s="18">
        <f t="shared" si="2056"/>
        <v>39326.700000000004</v>
      </c>
      <c r="AD783" s="18">
        <f t="shared" si="2057"/>
        <v>39326.700000000004</v>
      </c>
      <c r="AE783" s="18">
        <f t="shared" si="2058"/>
        <v>39326.700000000004</v>
      </c>
      <c r="AF783" s="18">
        <f t="shared" si="2217"/>
        <v>0</v>
      </c>
      <c r="AG783" s="18">
        <f t="shared" si="2217"/>
        <v>0</v>
      </c>
      <c r="AH783" s="18">
        <f t="shared" si="2217"/>
        <v>0</v>
      </c>
      <c r="AI783" s="18">
        <f t="shared" si="2034"/>
        <v>39326.700000000004</v>
      </c>
      <c r="AJ783" s="18">
        <f t="shared" si="2035"/>
        <v>39326.700000000004</v>
      </c>
      <c r="AK783" s="18">
        <f t="shared" si="2036"/>
        <v>39326.700000000004</v>
      </c>
      <c r="AL783" s="18">
        <f t="shared" si="2217"/>
        <v>0</v>
      </c>
      <c r="AM783" s="18">
        <f t="shared" si="2037"/>
        <v>39326.700000000004</v>
      </c>
      <c r="AN783" s="18">
        <f t="shared" si="2217"/>
        <v>0</v>
      </c>
      <c r="AO783" s="18">
        <f t="shared" si="2217"/>
        <v>0</v>
      </c>
      <c r="AP783" s="18">
        <f t="shared" si="2217"/>
        <v>0</v>
      </c>
      <c r="AQ783" s="18">
        <f t="shared" si="2038"/>
        <v>39326.700000000004</v>
      </c>
      <c r="AR783" s="18">
        <f t="shared" si="2039"/>
        <v>39326.700000000004</v>
      </c>
      <c r="AS783" s="18">
        <f t="shared" si="2040"/>
        <v>39326.700000000004</v>
      </c>
      <c r="AT783" s="18">
        <f t="shared" si="2217"/>
        <v>0</v>
      </c>
      <c r="AU783" s="18">
        <f t="shared" si="2217"/>
        <v>0</v>
      </c>
      <c r="AV783" s="18">
        <f t="shared" si="2217"/>
        <v>0</v>
      </c>
      <c r="AW783" s="18">
        <f t="shared" si="2041"/>
        <v>39326.700000000004</v>
      </c>
      <c r="AX783" s="18">
        <f t="shared" si="2042"/>
        <v>39326.700000000004</v>
      </c>
      <c r="AY783" s="18">
        <f t="shared" si="2043"/>
        <v>39326.700000000004</v>
      </c>
      <c r="AZ783" s="18">
        <f t="shared" si="2217"/>
        <v>0</v>
      </c>
      <c r="BA783" s="18">
        <f t="shared" si="2217"/>
        <v>0</v>
      </c>
      <c r="BB783" s="18">
        <f t="shared" si="2217"/>
        <v>0</v>
      </c>
      <c r="BC783" s="18">
        <f t="shared" si="2069"/>
        <v>39326.700000000004</v>
      </c>
      <c r="BD783" s="18">
        <f t="shared" si="2070"/>
        <v>39326.700000000004</v>
      </c>
      <c r="BE783" s="18">
        <f t="shared" si="2071"/>
        <v>39326.700000000004</v>
      </c>
      <c r="BF783" s="18">
        <f t="shared" si="2217"/>
        <v>0</v>
      </c>
      <c r="BG783" s="18">
        <f t="shared" si="2217"/>
        <v>0</v>
      </c>
      <c r="BH783" s="18">
        <f t="shared" si="2217"/>
        <v>0</v>
      </c>
      <c r="BI783" s="18">
        <f t="shared" si="2066"/>
        <v>39326.700000000004</v>
      </c>
      <c r="BJ783" s="18">
        <f t="shared" si="2067"/>
        <v>39326.700000000004</v>
      </c>
      <c r="BK783" s="18">
        <f t="shared" si="2068"/>
        <v>39326.700000000004</v>
      </c>
      <c r="BL783" s="18">
        <f t="shared" si="2217"/>
        <v>0</v>
      </c>
      <c r="BM783" s="18">
        <f t="shared" si="2217"/>
        <v>0</v>
      </c>
      <c r="BN783" s="18">
        <f t="shared" si="2217"/>
        <v>0</v>
      </c>
      <c r="BO783" s="18">
        <f t="shared" si="2044"/>
        <v>39326.700000000004</v>
      </c>
      <c r="BP783" s="18">
        <f t="shared" si="2045"/>
        <v>39326.700000000004</v>
      </c>
      <c r="BQ783" s="18">
        <f t="shared" si="2046"/>
        <v>39326.700000000004</v>
      </c>
      <c r="BR783" s="18">
        <f t="shared" si="2217"/>
        <v>0</v>
      </c>
      <c r="BS783" s="18">
        <f t="shared" si="2217"/>
        <v>0</v>
      </c>
      <c r="BT783" s="18">
        <f t="shared" si="2217"/>
        <v>0</v>
      </c>
      <c r="BU783" s="18">
        <f t="shared" si="2047"/>
        <v>39326.700000000004</v>
      </c>
      <c r="BV783" s="18">
        <f t="shared" si="2048"/>
        <v>39326.700000000004</v>
      </c>
      <c r="BW783" s="18">
        <f t="shared" si="2049"/>
        <v>39326.700000000004</v>
      </c>
      <c r="BX783" s="18">
        <f t="shared" si="2217"/>
        <v>0</v>
      </c>
      <c r="BY783" s="18">
        <f t="shared" si="2217"/>
        <v>0</v>
      </c>
      <c r="BZ783" s="18">
        <f t="shared" si="2217"/>
        <v>0</v>
      </c>
      <c r="CA783" s="18">
        <f t="shared" si="2012"/>
        <v>39326.700000000004</v>
      </c>
      <c r="CB783" s="18">
        <f t="shared" si="2013"/>
        <v>39326.700000000004</v>
      </c>
      <c r="CC783" s="18">
        <f t="shared" si="2014"/>
        <v>39326.700000000004</v>
      </c>
      <c r="CD783" s="18">
        <f t="shared" si="2217"/>
        <v>0</v>
      </c>
      <c r="CE783" s="27"/>
      <c r="CF783" s="33"/>
    </row>
    <row r="784" spans="1:119" ht="46.8" x14ac:dyDescent="0.3">
      <c r="A784" s="41" t="s">
        <v>150</v>
      </c>
      <c r="B784" s="39"/>
      <c r="C784" s="41"/>
      <c r="D784" s="41"/>
      <c r="E784" s="14" t="s">
        <v>655</v>
      </c>
      <c r="F784" s="18">
        <f t="shared" ref="F784:K784" si="2218">F785+F788</f>
        <v>39326.700000000004</v>
      </c>
      <c r="G784" s="18">
        <f t="shared" si="2218"/>
        <v>39326.700000000004</v>
      </c>
      <c r="H784" s="18">
        <f t="shared" si="2218"/>
        <v>39326.700000000004</v>
      </c>
      <c r="I784" s="18">
        <f t="shared" si="2218"/>
        <v>0</v>
      </c>
      <c r="J784" s="18">
        <f t="shared" si="2218"/>
        <v>0</v>
      </c>
      <c r="K784" s="18">
        <f t="shared" si="2218"/>
        <v>0</v>
      </c>
      <c r="L784" s="18">
        <f t="shared" si="2105"/>
        <v>39326.700000000004</v>
      </c>
      <c r="M784" s="18">
        <f t="shared" si="2106"/>
        <v>39326.700000000004</v>
      </c>
      <c r="N784" s="18">
        <f t="shared" si="2107"/>
        <v>39326.700000000004</v>
      </c>
      <c r="O784" s="18">
        <f t="shared" ref="O784:S784" si="2219">O785+O788</f>
        <v>0</v>
      </c>
      <c r="P784" s="18">
        <f t="shared" si="2219"/>
        <v>0</v>
      </c>
      <c r="Q784" s="18">
        <f t="shared" si="2219"/>
        <v>0</v>
      </c>
      <c r="R784" s="18">
        <f t="shared" si="2219"/>
        <v>0</v>
      </c>
      <c r="S784" s="18">
        <f t="shared" si="2219"/>
        <v>0</v>
      </c>
      <c r="T784" s="18">
        <f t="shared" si="2052"/>
        <v>39326.700000000004</v>
      </c>
      <c r="U784" s="18">
        <f t="shared" si="2053"/>
        <v>39326.700000000004</v>
      </c>
      <c r="V784" s="18">
        <f t="shared" si="2054"/>
        <v>39326.700000000004</v>
      </c>
      <c r="W784" s="18">
        <f t="shared" ref="W784:CD784" si="2220">W785+W788</f>
        <v>0</v>
      </c>
      <c r="X784" s="18">
        <f t="shared" ref="X784:AB784" si="2221">X785+X788</f>
        <v>0</v>
      </c>
      <c r="Y784" s="18">
        <f t="shared" si="2221"/>
        <v>0</v>
      </c>
      <c r="Z784" s="18">
        <f t="shared" si="2221"/>
        <v>0</v>
      </c>
      <c r="AA784" s="18">
        <f t="shared" si="2221"/>
        <v>0</v>
      </c>
      <c r="AB784" s="18">
        <f t="shared" si="2221"/>
        <v>0</v>
      </c>
      <c r="AC784" s="18">
        <f t="shared" si="2056"/>
        <v>39326.700000000004</v>
      </c>
      <c r="AD784" s="18">
        <f t="shared" si="2057"/>
        <v>39326.700000000004</v>
      </c>
      <c r="AE784" s="18">
        <f t="shared" si="2058"/>
        <v>39326.700000000004</v>
      </c>
      <c r="AF784" s="18">
        <f t="shared" ref="AF784:AH784" si="2222">AF785+AF788</f>
        <v>0</v>
      </c>
      <c r="AG784" s="18">
        <f t="shared" si="2222"/>
        <v>0</v>
      </c>
      <c r="AH784" s="18">
        <f t="shared" si="2222"/>
        <v>0</v>
      </c>
      <c r="AI784" s="18">
        <f t="shared" si="2034"/>
        <v>39326.700000000004</v>
      </c>
      <c r="AJ784" s="18">
        <f t="shared" si="2035"/>
        <v>39326.700000000004</v>
      </c>
      <c r="AK784" s="18">
        <f t="shared" si="2036"/>
        <v>39326.700000000004</v>
      </c>
      <c r="AL784" s="18">
        <f t="shared" ref="AL784" si="2223">AL785+AL788</f>
        <v>0</v>
      </c>
      <c r="AM784" s="18">
        <f t="shared" si="2037"/>
        <v>39326.700000000004</v>
      </c>
      <c r="AN784" s="18">
        <f t="shared" ref="AN784:AP784" si="2224">AN785+AN788</f>
        <v>0</v>
      </c>
      <c r="AO784" s="18">
        <f t="shared" si="2224"/>
        <v>0</v>
      </c>
      <c r="AP784" s="18">
        <f t="shared" si="2224"/>
        <v>0</v>
      </c>
      <c r="AQ784" s="18">
        <f t="shared" si="2038"/>
        <v>39326.700000000004</v>
      </c>
      <c r="AR784" s="18">
        <f t="shared" si="2039"/>
        <v>39326.700000000004</v>
      </c>
      <c r="AS784" s="18">
        <f t="shared" si="2040"/>
        <v>39326.700000000004</v>
      </c>
      <c r="AT784" s="18">
        <f t="shared" ref="AT784:AV784" si="2225">AT785+AT788</f>
        <v>0</v>
      </c>
      <c r="AU784" s="18">
        <f t="shared" si="2225"/>
        <v>0</v>
      </c>
      <c r="AV784" s="18">
        <f t="shared" si="2225"/>
        <v>0</v>
      </c>
      <c r="AW784" s="18">
        <f t="shared" si="2041"/>
        <v>39326.700000000004</v>
      </c>
      <c r="AX784" s="18">
        <f t="shared" si="2042"/>
        <v>39326.700000000004</v>
      </c>
      <c r="AY784" s="18">
        <f t="shared" si="2043"/>
        <v>39326.700000000004</v>
      </c>
      <c r="AZ784" s="18">
        <f t="shared" ref="AZ784:BB784" si="2226">AZ785+AZ788</f>
        <v>0</v>
      </c>
      <c r="BA784" s="18">
        <f t="shared" si="2226"/>
        <v>0</v>
      </c>
      <c r="BB784" s="18">
        <f t="shared" si="2226"/>
        <v>0</v>
      </c>
      <c r="BC784" s="18">
        <f t="shared" si="2069"/>
        <v>39326.700000000004</v>
      </c>
      <c r="BD784" s="18">
        <f t="shared" si="2070"/>
        <v>39326.700000000004</v>
      </c>
      <c r="BE784" s="18">
        <f t="shared" si="2071"/>
        <v>39326.700000000004</v>
      </c>
      <c r="BF784" s="18">
        <f t="shared" ref="BF784:BH784" si="2227">BF785+BF788</f>
        <v>0</v>
      </c>
      <c r="BG784" s="18">
        <f t="shared" si="2227"/>
        <v>0</v>
      </c>
      <c r="BH784" s="18">
        <f t="shared" si="2227"/>
        <v>0</v>
      </c>
      <c r="BI784" s="18">
        <f t="shared" si="2066"/>
        <v>39326.700000000004</v>
      </c>
      <c r="BJ784" s="18">
        <f t="shared" si="2067"/>
        <v>39326.700000000004</v>
      </c>
      <c r="BK784" s="18">
        <f t="shared" si="2068"/>
        <v>39326.700000000004</v>
      </c>
      <c r="BL784" s="18">
        <f t="shared" ref="BL784:BN784" si="2228">BL785+BL788</f>
        <v>0</v>
      </c>
      <c r="BM784" s="18">
        <f t="shared" si="2228"/>
        <v>0</v>
      </c>
      <c r="BN784" s="18">
        <f t="shared" si="2228"/>
        <v>0</v>
      </c>
      <c r="BO784" s="18">
        <f t="shared" si="2044"/>
        <v>39326.700000000004</v>
      </c>
      <c r="BP784" s="18">
        <f t="shared" si="2045"/>
        <v>39326.700000000004</v>
      </c>
      <c r="BQ784" s="18">
        <f t="shared" si="2046"/>
        <v>39326.700000000004</v>
      </c>
      <c r="BR784" s="18">
        <f t="shared" ref="BR784:BT784" si="2229">BR785+BR788</f>
        <v>0</v>
      </c>
      <c r="BS784" s="18">
        <f t="shared" si="2229"/>
        <v>0</v>
      </c>
      <c r="BT784" s="18">
        <f t="shared" si="2229"/>
        <v>0</v>
      </c>
      <c r="BU784" s="18">
        <f t="shared" si="2047"/>
        <v>39326.700000000004</v>
      </c>
      <c r="BV784" s="18">
        <f t="shared" si="2048"/>
        <v>39326.700000000004</v>
      </c>
      <c r="BW784" s="18">
        <f t="shared" si="2049"/>
        <v>39326.700000000004</v>
      </c>
      <c r="BX784" s="18">
        <f t="shared" ref="BX784:BZ784" si="2230">BX785+BX788</f>
        <v>0</v>
      </c>
      <c r="BY784" s="18">
        <f t="shared" si="2230"/>
        <v>0</v>
      </c>
      <c r="BZ784" s="18">
        <f t="shared" si="2230"/>
        <v>0</v>
      </c>
      <c r="CA784" s="18">
        <f t="shared" ref="CA784:CA847" si="2231">BU784+BX784</f>
        <v>39326.700000000004</v>
      </c>
      <c r="CB784" s="18">
        <f t="shared" ref="CB784:CB847" si="2232">BV784+BY784</f>
        <v>39326.700000000004</v>
      </c>
      <c r="CC784" s="18">
        <f t="shared" ref="CC784:CC847" si="2233">BW784+BZ784</f>
        <v>39326.700000000004</v>
      </c>
      <c r="CD784" s="18">
        <f t="shared" si="2220"/>
        <v>0</v>
      </c>
      <c r="CE784" s="27"/>
      <c r="CF784" s="33"/>
    </row>
    <row r="785" spans="1:84" ht="93.6" x14ac:dyDescent="0.3">
      <c r="A785" s="41" t="s">
        <v>150</v>
      </c>
      <c r="B785" s="39">
        <v>100</v>
      </c>
      <c r="C785" s="41"/>
      <c r="D785" s="41"/>
      <c r="E785" s="14" t="s">
        <v>550</v>
      </c>
      <c r="F785" s="18">
        <f t="shared" ref="F785:K786" si="2234">F786</f>
        <v>36611.600000000006</v>
      </c>
      <c r="G785" s="18">
        <f t="shared" si="2234"/>
        <v>36611.600000000006</v>
      </c>
      <c r="H785" s="18">
        <f t="shared" si="2234"/>
        <v>36611.600000000006</v>
      </c>
      <c r="I785" s="18">
        <f t="shared" si="2234"/>
        <v>0</v>
      </c>
      <c r="J785" s="18">
        <f t="shared" si="2234"/>
        <v>0</v>
      </c>
      <c r="K785" s="18">
        <f t="shared" si="2234"/>
        <v>0</v>
      </c>
      <c r="L785" s="18">
        <f t="shared" si="2105"/>
        <v>36611.600000000006</v>
      </c>
      <c r="M785" s="18">
        <f t="shared" si="2106"/>
        <v>36611.600000000006</v>
      </c>
      <c r="N785" s="18">
        <f t="shared" si="2107"/>
        <v>36611.600000000006</v>
      </c>
      <c r="O785" s="18">
        <f t="shared" ref="O785:S786" si="2235">O786</f>
        <v>0</v>
      </c>
      <c r="P785" s="18">
        <f t="shared" si="2235"/>
        <v>0</v>
      </c>
      <c r="Q785" s="18">
        <f t="shared" si="2235"/>
        <v>0</v>
      </c>
      <c r="R785" s="18">
        <f t="shared" si="2235"/>
        <v>0</v>
      </c>
      <c r="S785" s="18">
        <f t="shared" si="2235"/>
        <v>0</v>
      </c>
      <c r="T785" s="18">
        <f t="shared" si="2052"/>
        <v>36611.600000000006</v>
      </c>
      <c r="U785" s="18">
        <f t="shared" si="2053"/>
        <v>36611.600000000006</v>
      </c>
      <c r="V785" s="18">
        <f t="shared" si="2054"/>
        <v>36611.600000000006</v>
      </c>
      <c r="W785" s="18">
        <f t="shared" ref="W785:CD786" si="2236">W786</f>
        <v>0</v>
      </c>
      <c r="X785" s="18">
        <f t="shared" si="2236"/>
        <v>0</v>
      </c>
      <c r="Y785" s="18">
        <f t="shared" si="2236"/>
        <v>0</v>
      </c>
      <c r="Z785" s="18">
        <f t="shared" si="2236"/>
        <v>0</v>
      </c>
      <c r="AA785" s="18">
        <f t="shared" si="2236"/>
        <v>0</v>
      </c>
      <c r="AB785" s="18">
        <f t="shared" si="2236"/>
        <v>0</v>
      </c>
      <c r="AC785" s="18">
        <f t="shared" si="2056"/>
        <v>36611.600000000006</v>
      </c>
      <c r="AD785" s="18">
        <f t="shared" si="2057"/>
        <v>36611.600000000006</v>
      </c>
      <c r="AE785" s="18">
        <f t="shared" si="2058"/>
        <v>36611.600000000006</v>
      </c>
      <c r="AF785" s="18">
        <f t="shared" si="2236"/>
        <v>0</v>
      </c>
      <c r="AG785" s="18">
        <f t="shared" si="2236"/>
        <v>0</v>
      </c>
      <c r="AH785" s="18">
        <f t="shared" si="2236"/>
        <v>0</v>
      </c>
      <c r="AI785" s="18">
        <f t="shared" si="2034"/>
        <v>36611.600000000006</v>
      </c>
      <c r="AJ785" s="18">
        <f t="shared" si="2035"/>
        <v>36611.600000000006</v>
      </c>
      <c r="AK785" s="18">
        <f t="shared" si="2036"/>
        <v>36611.600000000006</v>
      </c>
      <c r="AL785" s="18">
        <f t="shared" si="2236"/>
        <v>0</v>
      </c>
      <c r="AM785" s="18">
        <f t="shared" si="2037"/>
        <v>36611.600000000006</v>
      </c>
      <c r="AN785" s="18">
        <f t="shared" si="2236"/>
        <v>0</v>
      </c>
      <c r="AO785" s="18">
        <f t="shared" si="2236"/>
        <v>0</v>
      </c>
      <c r="AP785" s="18">
        <f t="shared" si="2236"/>
        <v>0</v>
      </c>
      <c r="AQ785" s="18">
        <f t="shared" si="2038"/>
        <v>36611.600000000006</v>
      </c>
      <c r="AR785" s="18">
        <f t="shared" si="2039"/>
        <v>36611.600000000006</v>
      </c>
      <c r="AS785" s="18">
        <f t="shared" si="2040"/>
        <v>36611.600000000006</v>
      </c>
      <c r="AT785" s="18">
        <f t="shared" si="2236"/>
        <v>0</v>
      </c>
      <c r="AU785" s="18">
        <f t="shared" si="2236"/>
        <v>0</v>
      </c>
      <c r="AV785" s="18">
        <f t="shared" si="2236"/>
        <v>0</v>
      </c>
      <c r="AW785" s="18">
        <f t="shared" si="2041"/>
        <v>36611.600000000006</v>
      </c>
      <c r="AX785" s="18">
        <f t="shared" si="2042"/>
        <v>36611.600000000006</v>
      </c>
      <c r="AY785" s="18">
        <f t="shared" si="2043"/>
        <v>36611.600000000006</v>
      </c>
      <c r="AZ785" s="18">
        <f t="shared" si="2236"/>
        <v>0</v>
      </c>
      <c r="BA785" s="18">
        <f t="shared" si="2236"/>
        <v>0</v>
      </c>
      <c r="BB785" s="18">
        <f t="shared" si="2236"/>
        <v>0</v>
      </c>
      <c r="BC785" s="18">
        <f t="shared" si="2069"/>
        <v>36611.600000000006</v>
      </c>
      <c r="BD785" s="18">
        <f t="shared" si="2070"/>
        <v>36611.600000000006</v>
      </c>
      <c r="BE785" s="18">
        <f t="shared" si="2071"/>
        <v>36611.600000000006</v>
      </c>
      <c r="BF785" s="18">
        <f t="shared" si="2236"/>
        <v>0</v>
      </c>
      <c r="BG785" s="18">
        <f t="shared" si="2236"/>
        <v>0</v>
      </c>
      <c r="BH785" s="18">
        <f t="shared" si="2236"/>
        <v>0</v>
      </c>
      <c r="BI785" s="18">
        <f t="shared" si="2066"/>
        <v>36611.600000000006</v>
      </c>
      <c r="BJ785" s="18">
        <f t="shared" si="2067"/>
        <v>36611.600000000006</v>
      </c>
      <c r="BK785" s="18">
        <f t="shared" si="2068"/>
        <v>36611.600000000006</v>
      </c>
      <c r="BL785" s="18">
        <f t="shared" si="2236"/>
        <v>0</v>
      </c>
      <c r="BM785" s="18">
        <f t="shared" si="2236"/>
        <v>0</v>
      </c>
      <c r="BN785" s="18">
        <f t="shared" si="2236"/>
        <v>0</v>
      </c>
      <c r="BO785" s="18">
        <f t="shared" si="2044"/>
        <v>36611.600000000006</v>
      </c>
      <c r="BP785" s="18">
        <f t="shared" si="2045"/>
        <v>36611.600000000006</v>
      </c>
      <c r="BQ785" s="18">
        <f t="shared" si="2046"/>
        <v>36611.600000000006</v>
      </c>
      <c r="BR785" s="18">
        <f t="shared" si="2236"/>
        <v>0</v>
      </c>
      <c r="BS785" s="18">
        <f t="shared" si="2236"/>
        <v>0</v>
      </c>
      <c r="BT785" s="18">
        <f t="shared" si="2236"/>
        <v>0</v>
      </c>
      <c r="BU785" s="18">
        <f t="shared" si="2047"/>
        <v>36611.600000000006</v>
      </c>
      <c r="BV785" s="18">
        <f t="shared" si="2048"/>
        <v>36611.600000000006</v>
      </c>
      <c r="BW785" s="18">
        <f t="shared" si="2049"/>
        <v>36611.600000000006</v>
      </c>
      <c r="BX785" s="18">
        <f t="shared" si="2236"/>
        <v>0</v>
      </c>
      <c r="BY785" s="18">
        <f t="shared" si="2236"/>
        <v>0</v>
      </c>
      <c r="BZ785" s="18">
        <f t="shared" si="2236"/>
        <v>0</v>
      </c>
      <c r="CA785" s="18">
        <f t="shared" si="2231"/>
        <v>36611.600000000006</v>
      </c>
      <c r="CB785" s="18">
        <f t="shared" si="2232"/>
        <v>36611.600000000006</v>
      </c>
      <c r="CC785" s="18">
        <f t="shared" si="2233"/>
        <v>36611.600000000006</v>
      </c>
      <c r="CD785" s="18">
        <f t="shared" si="2236"/>
        <v>0</v>
      </c>
      <c r="CE785" s="27"/>
      <c r="CF785" s="33"/>
    </row>
    <row r="786" spans="1:84" ht="31.2" x14ac:dyDescent="0.3">
      <c r="A786" s="41" t="s">
        <v>150</v>
      </c>
      <c r="B786" s="39">
        <v>120</v>
      </c>
      <c r="C786" s="41"/>
      <c r="D786" s="41"/>
      <c r="E786" s="14" t="s">
        <v>558</v>
      </c>
      <c r="F786" s="18">
        <f t="shared" si="2234"/>
        <v>36611.600000000006</v>
      </c>
      <c r="G786" s="18">
        <f t="shared" si="2234"/>
        <v>36611.600000000006</v>
      </c>
      <c r="H786" s="18">
        <f t="shared" si="2234"/>
        <v>36611.600000000006</v>
      </c>
      <c r="I786" s="18">
        <f t="shared" si="2234"/>
        <v>0</v>
      </c>
      <c r="J786" s="18">
        <f t="shared" si="2234"/>
        <v>0</v>
      </c>
      <c r="K786" s="18">
        <f t="shared" si="2234"/>
        <v>0</v>
      </c>
      <c r="L786" s="18">
        <f t="shared" si="2105"/>
        <v>36611.600000000006</v>
      </c>
      <c r="M786" s="18">
        <f t="shared" si="2106"/>
        <v>36611.600000000006</v>
      </c>
      <c r="N786" s="18">
        <f t="shared" si="2107"/>
        <v>36611.600000000006</v>
      </c>
      <c r="O786" s="18">
        <f t="shared" si="2235"/>
        <v>0</v>
      </c>
      <c r="P786" s="18">
        <f t="shared" si="2235"/>
        <v>0</v>
      </c>
      <c r="Q786" s="18">
        <f t="shared" si="2235"/>
        <v>0</v>
      </c>
      <c r="R786" s="18">
        <f t="shared" si="2235"/>
        <v>0</v>
      </c>
      <c r="S786" s="18">
        <f t="shared" si="2235"/>
        <v>0</v>
      </c>
      <c r="T786" s="18">
        <f t="shared" si="2052"/>
        <v>36611.600000000006</v>
      </c>
      <c r="U786" s="18">
        <f t="shared" si="2053"/>
        <v>36611.600000000006</v>
      </c>
      <c r="V786" s="18">
        <f t="shared" si="2054"/>
        <v>36611.600000000006</v>
      </c>
      <c r="W786" s="18">
        <f t="shared" si="2236"/>
        <v>0</v>
      </c>
      <c r="X786" s="18">
        <f t="shared" si="2236"/>
        <v>0</v>
      </c>
      <c r="Y786" s="18">
        <f t="shared" si="2236"/>
        <v>0</v>
      </c>
      <c r="Z786" s="18">
        <f t="shared" si="2236"/>
        <v>0</v>
      </c>
      <c r="AA786" s="18">
        <f t="shared" si="2236"/>
        <v>0</v>
      </c>
      <c r="AB786" s="18">
        <f t="shared" si="2236"/>
        <v>0</v>
      </c>
      <c r="AC786" s="18">
        <f t="shared" si="2056"/>
        <v>36611.600000000006</v>
      </c>
      <c r="AD786" s="18">
        <f t="shared" si="2057"/>
        <v>36611.600000000006</v>
      </c>
      <c r="AE786" s="18">
        <f t="shared" si="2058"/>
        <v>36611.600000000006</v>
      </c>
      <c r="AF786" s="18">
        <f t="shared" si="2236"/>
        <v>0</v>
      </c>
      <c r="AG786" s="18">
        <f t="shared" si="2236"/>
        <v>0</v>
      </c>
      <c r="AH786" s="18">
        <f t="shared" si="2236"/>
        <v>0</v>
      </c>
      <c r="AI786" s="18">
        <f t="shared" si="2034"/>
        <v>36611.600000000006</v>
      </c>
      <c r="AJ786" s="18">
        <f t="shared" si="2035"/>
        <v>36611.600000000006</v>
      </c>
      <c r="AK786" s="18">
        <f t="shared" si="2036"/>
        <v>36611.600000000006</v>
      </c>
      <c r="AL786" s="18">
        <f t="shared" si="2236"/>
        <v>0</v>
      </c>
      <c r="AM786" s="18">
        <f t="shared" si="2037"/>
        <v>36611.600000000006</v>
      </c>
      <c r="AN786" s="18">
        <f t="shared" si="2236"/>
        <v>0</v>
      </c>
      <c r="AO786" s="18">
        <f t="shared" si="2236"/>
        <v>0</v>
      </c>
      <c r="AP786" s="18">
        <f t="shared" si="2236"/>
        <v>0</v>
      </c>
      <c r="AQ786" s="18">
        <f t="shared" si="2038"/>
        <v>36611.600000000006</v>
      </c>
      <c r="AR786" s="18">
        <f t="shared" si="2039"/>
        <v>36611.600000000006</v>
      </c>
      <c r="AS786" s="18">
        <f t="shared" si="2040"/>
        <v>36611.600000000006</v>
      </c>
      <c r="AT786" s="18">
        <f t="shared" si="2236"/>
        <v>0</v>
      </c>
      <c r="AU786" s="18">
        <f t="shared" si="2236"/>
        <v>0</v>
      </c>
      <c r="AV786" s="18">
        <f t="shared" si="2236"/>
        <v>0</v>
      </c>
      <c r="AW786" s="18">
        <f t="shared" si="2041"/>
        <v>36611.600000000006</v>
      </c>
      <c r="AX786" s="18">
        <f t="shared" si="2042"/>
        <v>36611.600000000006</v>
      </c>
      <c r="AY786" s="18">
        <f t="shared" si="2043"/>
        <v>36611.600000000006</v>
      </c>
      <c r="AZ786" s="18">
        <f t="shared" si="2236"/>
        <v>0</v>
      </c>
      <c r="BA786" s="18">
        <f t="shared" si="2236"/>
        <v>0</v>
      </c>
      <c r="BB786" s="18">
        <f t="shared" si="2236"/>
        <v>0</v>
      </c>
      <c r="BC786" s="18">
        <f t="shared" si="2069"/>
        <v>36611.600000000006</v>
      </c>
      <c r="BD786" s="18">
        <f t="shared" si="2070"/>
        <v>36611.600000000006</v>
      </c>
      <c r="BE786" s="18">
        <f t="shared" si="2071"/>
        <v>36611.600000000006</v>
      </c>
      <c r="BF786" s="18">
        <f t="shared" si="2236"/>
        <v>0</v>
      </c>
      <c r="BG786" s="18">
        <f t="shared" si="2236"/>
        <v>0</v>
      </c>
      <c r="BH786" s="18">
        <f t="shared" si="2236"/>
        <v>0</v>
      </c>
      <c r="BI786" s="18">
        <f t="shared" si="2066"/>
        <v>36611.600000000006</v>
      </c>
      <c r="BJ786" s="18">
        <f t="shared" si="2067"/>
        <v>36611.600000000006</v>
      </c>
      <c r="BK786" s="18">
        <f t="shared" si="2068"/>
        <v>36611.600000000006</v>
      </c>
      <c r="BL786" s="18">
        <f t="shared" si="2236"/>
        <v>0</v>
      </c>
      <c r="BM786" s="18">
        <f t="shared" si="2236"/>
        <v>0</v>
      </c>
      <c r="BN786" s="18">
        <f t="shared" si="2236"/>
        <v>0</v>
      </c>
      <c r="BO786" s="18">
        <f t="shared" si="2044"/>
        <v>36611.600000000006</v>
      </c>
      <c r="BP786" s="18">
        <f t="shared" si="2045"/>
        <v>36611.600000000006</v>
      </c>
      <c r="BQ786" s="18">
        <f t="shared" si="2046"/>
        <v>36611.600000000006</v>
      </c>
      <c r="BR786" s="18">
        <f t="shared" si="2236"/>
        <v>0</v>
      </c>
      <c r="BS786" s="18">
        <f t="shared" si="2236"/>
        <v>0</v>
      </c>
      <c r="BT786" s="18">
        <f t="shared" si="2236"/>
        <v>0</v>
      </c>
      <c r="BU786" s="18">
        <f t="shared" si="2047"/>
        <v>36611.600000000006</v>
      </c>
      <c r="BV786" s="18">
        <f t="shared" si="2048"/>
        <v>36611.600000000006</v>
      </c>
      <c r="BW786" s="18">
        <f t="shared" si="2049"/>
        <v>36611.600000000006</v>
      </c>
      <c r="BX786" s="18">
        <f t="shared" si="2236"/>
        <v>0</v>
      </c>
      <c r="BY786" s="18">
        <f t="shared" si="2236"/>
        <v>0</v>
      </c>
      <c r="BZ786" s="18">
        <f t="shared" si="2236"/>
        <v>0</v>
      </c>
      <c r="CA786" s="18">
        <f t="shared" si="2231"/>
        <v>36611.600000000006</v>
      </c>
      <c r="CB786" s="18">
        <f t="shared" si="2232"/>
        <v>36611.600000000006</v>
      </c>
      <c r="CC786" s="18">
        <f t="shared" si="2233"/>
        <v>36611.600000000006</v>
      </c>
      <c r="CD786" s="18">
        <f t="shared" si="2236"/>
        <v>0</v>
      </c>
      <c r="CE786" s="27"/>
      <c r="CF786" s="33"/>
    </row>
    <row r="787" spans="1:84" ht="62.4" x14ac:dyDescent="0.3">
      <c r="A787" s="41" t="s">
        <v>150</v>
      </c>
      <c r="B787" s="39">
        <v>120</v>
      </c>
      <c r="C787" s="41" t="s">
        <v>5</v>
      </c>
      <c r="D787" s="41" t="s">
        <v>149</v>
      </c>
      <c r="E787" s="14" t="s">
        <v>514</v>
      </c>
      <c r="F787" s="23">
        <v>36611.600000000006</v>
      </c>
      <c r="G787" s="23">
        <v>36611.600000000006</v>
      </c>
      <c r="H787" s="23">
        <v>36611.600000000006</v>
      </c>
      <c r="I787" s="18"/>
      <c r="J787" s="18"/>
      <c r="K787" s="18"/>
      <c r="L787" s="18">
        <f t="shared" si="2105"/>
        <v>36611.600000000006</v>
      </c>
      <c r="M787" s="18">
        <f t="shared" si="2106"/>
        <v>36611.600000000006</v>
      </c>
      <c r="N787" s="18">
        <f t="shared" si="2107"/>
        <v>36611.600000000006</v>
      </c>
      <c r="O787" s="18"/>
      <c r="P787" s="18"/>
      <c r="Q787" s="18"/>
      <c r="R787" s="18"/>
      <c r="S787" s="18"/>
      <c r="T787" s="18">
        <f t="shared" si="2052"/>
        <v>36611.600000000006</v>
      </c>
      <c r="U787" s="18">
        <f t="shared" si="2053"/>
        <v>36611.600000000006</v>
      </c>
      <c r="V787" s="18">
        <f t="shared" si="2054"/>
        <v>36611.600000000006</v>
      </c>
      <c r="W787" s="18"/>
      <c r="X787" s="18"/>
      <c r="Y787" s="18"/>
      <c r="Z787" s="18"/>
      <c r="AA787" s="18"/>
      <c r="AB787" s="18"/>
      <c r="AC787" s="18">
        <f t="shared" si="2056"/>
        <v>36611.600000000006</v>
      </c>
      <c r="AD787" s="18">
        <f t="shared" si="2057"/>
        <v>36611.600000000006</v>
      </c>
      <c r="AE787" s="18">
        <f t="shared" si="2058"/>
        <v>36611.600000000006</v>
      </c>
      <c r="AF787" s="18"/>
      <c r="AG787" s="18"/>
      <c r="AH787" s="18"/>
      <c r="AI787" s="18">
        <f t="shared" si="2034"/>
        <v>36611.600000000006</v>
      </c>
      <c r="AJ787" s="18">
        <f t="shared" si="2035"/>
        <v>36611.600000000006</v>
      </c>
      <c r="AK787" s="18">
        <f t="shared" si="2036"/>
        <v>36611.600000000006</v>
      </c>
      <c r="AL787" s="18"/>
      <c r="AM787" s="18">
        <f t="shared" si="2037"/>
        <v>36611.600000000006</v>
      </c>
      <c r="AN787" s="18"/>
      <c r="AO787" s="18"/>
      <c r="AP787" s="18"/>
      <c r="AQ787" s="18">
        <f t="shared" si="2038"/>
        <v>36611.600000000006</v>
      </c>
      <c r="AR787" s="18">
        <f t="shared" si="2039"/>
        <v>36611.600000000006</v>
      </c>
      <c r="AS787" s="18">
        <f t="shared" si="2040"/>
        <v>36611.600000000006</v>
      </c>
      <c r="AT787" s="18"/>
      <c r="AU787" s="18"/>
      <c r="AV787" s="18"/>
      <c r="AW787" s="18">
        <f t="shared" si="2041"/>
        <v>36611.600000000006</v>
      </c>
      <c r="AX787" s="18">
        <f t="shared" si="2042"/>
        <v>36611.600000000006</v>
      </c>
      <c r="AY787" s="18">
        <f t="shared" si="2043"/>
        <v>36611.600000000006</v>
      </c>
      <c r="AZ787" s="18"/>
      <c r="BA787" s="18"/>
      <c r="BB787" s="18"/>
      <c r="BC787" s="18">
        <f t="shared" si="2069"/>
        <v>36611.600000000006</v>
      </c>
      <c r="BD787" s="18">
        <f t="shared" si="2070"/>
        <v>36611.600000000006</v>
      </c>
      <c r="BE787" s="18">
        <f t="shared" si="2071"/>
        <v>36611.600000000006</v>
      </c>
      <c r="BF787" s="18"/>
      <c r="BG787" s="18"/>
      <c r="BH787" s="18"/>
      <c r="BI787" s="18">
        <f t="shared" si="2066"/>
        <v>36611.600000000006</v>
      </c>
      <c r="BJ787" s="18">
        <f t="shared" si="2067"/>
        <v>36611.600000000006</v>
      </c>
      <c r="BK787" s="18">
        <f t="shared" si="2068"/>
        <v>36611.600000000006</v>
      </c>
      <c r="BL787" s="18"/>
      <c r="BM787" s="18"/>
      <c r="BN787" s="18"/>
      <c r="BO787" s="18">
        <f t="shared" si="2044"/>
        <v>36611.600000000006</v>
      </c>
      <c r="BP787" s="18">
        <f t="shared" si="2045"/>
        <v>36611.600000000006</v>
      </c>
      <c r="BQ787" s="18">
        <f t="shared" si="2046"/>
        <v>36611.600000000006</v>
      </c>
      <c r="BR787" s="18"/>
      <c r="BS787" s="18"/>
      <c r="BT787" s="18"/>
      <c r="BU787" s="18">
        <f t="shared" si="2047"/>
        <v>36611.600000000006</v>
      </c>
      <c r="BV787" s="18">
        <f t="shared" si="2048"/>
        <v>36611.600000000006</v>
      </c>
      <c r="BW787" s="18">
        <f t="shared" si="2049"/>
        <v>36611.600000000006</v>
      </c>
      <c r="BX787" s="18"/>
      <c r="BY787" s="18"/>
      <c r="BZ787" s="18"/>
      <c r="CA787" s="18">
        <f t="shared" si="2231"/>
        <v>36611.600000000006</v>
      </c>
      <c r="CB787" s="18">
        <f t="shared" si="2232"/>
        <v>36611.600000000006</v>
      </c>
      <c r="CC787" s="18">
        <f t="shared" si="2233"/>
        <v>36611.600000000006</v>
      </c>
      <c r="CD787" s="18"/>
      <c r="CE787" s="27"/>
      <c r="CF787" s="33"/>
    </row>
    <row r="788" spans="1:84" ht="31.2" x14ac:dyDescent="0.3">
      <c r="A788" s="41" t="s">
        <v>150</v>
      </c>
      <c r="B788" s="39">
        <v>200</v>
      </c>
      <c r="C788" s="41"/>
      <c r="D788" s="41"/>
      <c r="E788" s="14" t="s">
        <v>551</v>
      </c>
      <c r="F788" s="18">
        <f t="shared" ref="F788:K789" si="2237">F789</f>
        <v>2715.1</v>
      </c>
      <c r="G788" s="18">
        <f t="shared" si="2237"/>
        <v>2715.1</v>
      </c>
      <c r="H788" s="18">
        <f t="shared" si="2237"/>
        <v>2715.1</v>
      </c>
      <c r="I788" s="18">
        <f t="shared" si="2237"/>
        <v>0</v>
      </c>
      <c r="J788" s="18">
        <f t="shared" si="2237"/>
        <v>0</v>
      </c>
      <c r="K788" s="18">
        <f t="shared" si="2237"/>
        <v>0</v>
      </c>
      <c r="L788" s="18">
        <f t="shared" si="2105"/>
        <v>2715.1</v>
      </c>
      <c r="M788" s="18">
        <f t="shared" si="2106"/>
        <v>2715.1</v>
      </c>
      <c r="N788" s="18">
        <f t="shared" si="2107"/>
        <v>2715.1</v>
      </c>
      <c r="O788" s="18">
        <f t="shared" ref="O788:S789" si="2238">O789</f>
        <v>0</v>
      </c>
      <c r="P788" s="18">
        <f t="shared" si="2238"/>
        <v>0</v>
      </c>
      <c r="Q788" s="18">
        <f t="shared" si="2238"/>
        <v>0</v>
      </c>
      <c r="R788" s="18">
        <f t="shared" si="2238"/>
        <v>0</v>
      </c>
      <c r="S788" s="18">
        <f t="shared" si="2238"/>
        <v>0</v>
      </c>
      <c r="T788" s="18">
        <f t="shared" si="2052"/>
        <v>2715.1</v>
      </c>
      <c r="U788" s="18">
        <f t="shared" si="2053"/>
        <v>2715.1</v>
      </c>
      <c r="V788" s="18">
        <f t="shared" si="2054"/>
        <v>2715.1</v>
      </c>
      <c r="W788" s="18">
        <f t="shared" ref="W788:CD789" si="2239">W789</f>
        <v>0</v>
      </c>
      <c r="X788" s="18">
        <f t="shared" si="2239"/>
        <v>0</v>
      </c>
      <c r="Y788" s="18">
        <f t="shared" si="2239"/>
        <v>0</v>
      </c>
      <c r="Z788" s="18">
        <f t="shared" si="2239"/>
        <v>0</v>
      </c>
      <c r="AA788" s="18">
        <f t="shared" si="2239"/>
        <v>0</v>
      </c>
      <c r="AB788" s="18">
        <f t="shared" si="2239"/>
        <v>0</v>
      </c>
      <c r="AC788" s="18">
        <f t="shared" si="2056"/>
        <v>2715.1</v>
      </c>
      <c r="AD788" s="18">
        <f t="shared" si="2057"/>
        <v>2715.1</v>
      </c>
      <c r="AE788" s="18">
        <f t="shared" si="2058"/>
        <v>2715.1</v>
      </c>
      <c r="AF788" s="18">
        <f t="shared" si="2239"/>
        <v>0</v>
      </c>
      <c r="AG788" s="18">
        <f t="shared" si="2239"/>
        <v>0</v>
      </c>
      <c r="AH788" s="18">
        <f t="shared" si="2239"/>
        <v>0</v>
      </c>
      <c r="AI788" s="18">
        <f t="shared" si="2034"/>
        <v>2715.1</v>
      </c>
      <c r="AJ788" s="18">
        <f t="shared" si="2035"/>
        <v>2715.1</v>
      </c>
      <c r="AK788" s="18">
        <f t="shared" si="2036"/>
        <v>2715.1</v>
      </c>
      <c r="AL788" s="18">
        <f t="shared" si="2239"/>
        <v>0</v>
      </c>
      <c r="AM788" s="18">
        <f t="shared" si="2037"/>
        <v>2715.1</v>
      </c>
      <c r="AN788" s="18">
        <f t="shared" si="2239"/>
        <v>0</v>
      </c>
      <c r="AO788" s="18">
        <f t="shared" si="2239"/>
        <v>0</v>
      </c>
      <c r="AP788" s="18">
        <f t="shared" si="2239"/>
        <v>0</v>
      </c>
      <c r="AQ788" s="18">
        <f t="shared" si="2038"/>
        <v>2715.1</v>
      </c>
      <c r="AR788" s="18">
        <f t="shared" si="2039"/>
        <v>2715.1</v>
      </c>
      <c r="AS788" s="18">
        <f t="shared" si="2040"/>
        <v>2715.1</v>
      </c>
      <c r="AT788" s="18">
        <f t="shared" si="2239"/>
        <v>0</v>
      </c>
      <c r="AU788" s="18">
        <f t="shared" si="2239"/>
        <v>0</v>
      </c>
      <c r="AV788" s="18">
        <f t="shared" si="2239"/>
        <v>0</v>
      </c>
      <c r="AW788" s="18">
        <f t="shared" si="2041"/>
        <v>2715.1</v>
      </c>
      <c r="AX788" s="18">
        <f t="shared" si="2042"/>
        <v>2715.1</v>
      </c>
      <c r="AY788" s="18">
        <f t="shared" si="2043"/>
        <v>2715.1</v>
      </c>
      <c r="AZ788" s="18">
        <f t="shared" si="2239"/>
        <v>0</v>
      </c>
      <c r="BA788" s="18">
        <f t="shared" si="2239"/>
        <v>0</v>
      </c>
      <c r="BB788" s="18">
        <f t="shared" si="2239"/>
        <v>0</v>
      </c>
      <c r="BC788" s="18">
        <f t="shared" si="2069"/>
        <v>2715.1</v>
      </c>
      <c r="BD788" s="18">
        <f t="shared" si="2070"/>
        <v>2715.1</v>
      </c>
      <c r="BE788" s="18">
        <f t="shared" si="2071"/>
        <v>2715.1</v>
      </c>
      <c r="BF788" s="18">
        <f t="shared" si="2239"/>
        <v>0</v>
      </c>
      <c r="BG788" s="18">
        <f t="shared" si="2239"/>
        <v>0</v>
      </c>
      <c r="BH788" s="18">
        <f t="shared" si="2239"/>
        <v>0</v>
      </c>
      <c r="BI788" s="18">
        <f t="shared" si="2066"/>
        <v>2715.1</v>
      </c>
      <c r="BJ788" s="18">
        <f t="shared" si="2067"/>
        <v>2715.1</v>
      </c>
      <c r="BK788" s="18">
        <f t="shared" si="2068"/>
        <v>2715.1</v>
      </c>
      <c r="BL788" s="18">
        <f t="shared" si="2239"/>
        <v>0</v>
      </c>
      <c r="BM788" s="18">
        <f t="shared" si="2239"/>
        <v>0</v>
      </c>
      <c r="BN788" s="18">
        <f t="shared" si="2239"/>
        <v>0</v>
      </c>
      <c r="BO788" s="18">
        <f t="shared" si="2044"/>
        <v>2715.1</v>
      </c>
      <c r="BP788" s="18">
        <f t="shared" si="2045"/>
        <v>2715.1</v>
      </c>
      <c r="BQ788" s="18">
        <f t="shared" si="2046"/>
        <v>2715.1</v>
      </c>
      <c r="BR788" s="18">
        <f t="shared" si="2239"/>
        <v>0</v>
      </c>
      <c r="BS788" s="18">
        <f t="shared" si="2239"/>
        <v>0</v>
      </c>
      <c r="BT788" s="18">
        <f t="shared" si="2239"/>
        <v>0</v>
      </c>
      <c r="BU788" s="18">
        <f t="shared" si="2047"/>
        <v>2715.1</v>
      </c>
      <c r="BV788" s="18">
        <f t="shared" si="2048"/>
        <v>2715.1</v>
      </c>
      <c r="BW788" s="18">
        <f t="shared" si="2049"/>
        <v>2715.1</v>
      </c>
      <c r="BX788" s="18">
        <f t="shared" si="2239"/>
        <v>0</v>
      </c>
      <c r="BY788" s="18">
        <f t="shared" si="2239"/>
        <v>0</v>
      </c>
      <c r="BZ788" s="18">
        <f t="shared" si="2239"/>
        <v>0</v>
      </c>
      <c r="CA788" s="18">
        <f t="shared" si="2231"/>
        <v>2715.1</v>
      </c>
      <c r="CB788" s="18">
        <f t="shared" si="2232"/>
        <v>2715.1</v>
      </c>
      <c r="CC788" s="18">
        <f t="shared" si="2233"/>
        <v>2715.1</v>
      </c>
      <c r="CD788" s="18">
        <f t="shared" si="2239"/>
        <v>0</v>
      </c>
      <c r="CE788" s="27"/>
      <c r="CF788" s="33"/>
    </row>
    <row r="789" spans="1:84" ht="46.8" x14ac:dyDescent="0.3">
      <c r="A789" s="41" t="s">
        <v>150</v>
      </c>
      <c r="B789" s="39">
        <v>240</v>
      </c>
      <c r="C789" s="41"/>
      <c r="D789" s="41"/>
      <c r="E789" s="14" t="s">
        <v>559</v>
      </c>
      <c r="F789" s="18">
        <f t="shared" si="2237"/>
        <v>2715.1</v>
      </c>
      <c r="G789" s="18">
        <f t="shared" si="2237"/>
        <v>2715.1</v>
      </c>
      <c r="H789" s="18">
        <f t="shared" si="2237"/>
        <v>2715.1</v>
      </c>
      <c r="I789" s="18">
        <f t="shared" si="2237"/>
        <v>0</v>
      </c>
      <c r="J789" s="18">
        <f t="shared" si="2237"/>
        <v>0</v>
      </c>
      <c r="K789" s="18">
        <f t="shared" si="2237"/>
        <v>0</v>
      </c>
      <c r="L789" s="18">
        <f t="shared" si="2105"/>
        <v>2715.1</v>
      </c>
      <c r="M789" s="18">
        <f t="shared" si="2106"/>
        <v>2715.1</v>
      </c>
      <c r="N789" s="18">
        <f t="shared" si="2107"/>
        <v>2715.1</v>
      </c>
      <c r="O789" s="18">
        <f t="shared" si="2238"/>
        <v>0</v>
      </c>
      <c r="P789" s="18">
        <f t="shared" si="2238"/>
        <v>0</v>
      </c>
      <c r="Q789" s="18">
        <f t="shared" si="2238"/>
        <v>0</v>
      </c>
      <c r="R789" s="18">
        <f t="shared" si="2238"/>
        <v>0</v>
      </c>
      <c r="S789" s="18">
        <f t="shared" si="2238"/>
        <v>0</v>
      </c>
      <c r="T789" s="18">
        <f t="shared" si="2052"/>
        <v>2715.1</v>
      </c>
      <c r="U789" s="18">
        <f t="shared" si="2053"/>
        <v>2715.1</v>
      </c>
      <c r="V789" s="18">
        <f t="shared" si="2054"/>
        <v>2715.1</v>
      </c>
      <c r="W789" s="18">
        <f t="shared" si="2239"/>
        <v>0</v>
      </c>
      <c r="X789" s="18">
        <f t="shared" si="2239"/>
        <v>0</v>
      </c>
      <c r="Y789" s="18">
        <f t="shared" si="2239"/>
        <v>0</v>
      </c>
      <c r="Z789" s="18">
        <f t="shared" si="2239"/>
        <v>0</v>
      </c>
      <c r="AA789" s="18">
        <f t="shared" si="2239"/>
        <v>0</v>
      </c>
      <c r="AB789" s="18">
        <f t="shared" si="2239"/>
        <v>0</v>
      </c>
      <c r="AC789" s="18">
        <f t="shared" si="2056"/>
        <v>2715.1</v>
      </c>
      <c r="AD789" s="18">
        <f t="shared" si="2057"/>
        <v>2715.1</v>
      </c>
      <c r="AE789" s="18">
        <f t="shared" si="2058"/>
        <v>2715.1</v>
      </c>
      <c r="AF789" s="18">
        <f t="shared" si="2239"/>
        <v>0</v>
      </c>
      <c r="AG789" s="18">
        <f t="shared" si="2239"/>
        <v>0</v>
      </c>
      <c r="AH789" s="18">
        <f t="shared" si="2239"/>
        <v>0</v>
      </c>
      <c r="AI789" s="18">
        <f t="shared" ref="AI789:AI856" si="2240">AC789+AF789</f>
        <v>2715.1</v>
      </c>
      <c r="AJ789" s="18">
        <f t="shared" ref="AJ789:AJ856" si="2241">AD789+AG789</f>
        <v>2715.1</v>
      </c>
      <c r="AK789" s="18">
        <f t="shared" ref="AK789:AK856" si="2242">AE789+AH789</f>
        <v>2715.1</v>
      </c>
      <c r="AL789" s="18">
        <f t="shared" si="2239"/>
        <v>0</v>
      </c>
      <c r="AM789" s="18">
        <f t="shared" ref="AM789:AM856" si="2243">AI789+AL789</f>
        <v>2715.1</v>
      </c>
      <c r="AN789" s="18">
        <f t="shared" si="2239"/>
        <v>0</v>
      </c>
      <c r="AO789" s="18">
        <f t="shared" si="2239"/>
        <v>0</v>
      </c>
      <c r="AP789" s="18">
        <f t="shared" si="2239"/>
        <v>0</v>
      </c>
      <c r="AQ789" s="18">
        <f t="shared" ref="AQ789:AQ856" si="2244">AM789+AN789</f>
        <v>2715.1</v>
      </c>
      <c r="AR789" s="18">
        <f t="shared" ref="AR789:AR856" si="2245">AJ789+AO789</f>
        <v>2715.1</v>
      </c>
      <c r="AS789" s="18">
        <f t="shared" ref="AS789:AS856" si="2246">AK789+AP789</f>
        <v>2715.1</v>
      </c>
      <c r="AT789" s="18">
        <f t="shared" si="2239"/>
        <v>0</v>
      </c>
      <c r="AU789" s="18">
        <f t="shared" si="2239"/>
        <v>0</v>
      </c>
      <c r="AV789" s="18">
        <f t="shared" si="2239"/>
        <v>0</v>
      </c>
      <c r="AW789" s="18">
        <f t="shared" ref="AW789:AW856" si="2247">AQ789+AT789</f>
        <v>2715.1</v>
      </c>
      <c r="AX789" s="18">
        <f t="shared" ref="AX789:AX856" si="2248">AR789+AU789</f>
        <v>2715.1</v>
      </c>
      <c r="AY789" s="18">
        <f t="shared" ref="AY789:AY856" si="2249">AS789+AV789</f>
        <v>2715.1</v>
      </c>
      <c r="AZ789" s="18">
        <f t="shared" si="2239"/>
        <v>0</v>
      </c>
      <c r="BA789" s="18">
        <f t="shared" si="2239"/>
        <v>0</v>
      </c>
      <c r="BB789" s="18">
        <f t="shared" si="2239"/>
        <v>0</v>
      </c>
      <c r="BC789" s="18">
        <f t="shared" si="2069"/>
        <v>2715.1</v>
      </c>
      <c r="BD789" s="18">
        <f t="shared" si="2070"/>
        <v>2715.1</v>
      </c>
      <c r="BE789" s="18">
        <f t="shared" si="2071"/>
        <v>2715.1</v>
      </c>
      <c r="BF789" s="18">
        <f t="shared" si="2239"/>
        <v>0</v>
      </c>
      <c r="BG789" s="18">
        <f t="shared" si="2239"/>
        <v>0</v>
      </c>
      <c r="BH789" s="18">
        <f t="shared" si="2239"/>
        <v>0</v>
      </c>
      <c r="BI789" s="18">
        <f t="shared" si="2066"/>
        <v>2715.1</v>
      </c>
      <c r="BJ789" s="18">
        <f t="shared" si="2067"/>
        <v>2715.1</v>
      </c>
      <c r="BK789" s="18">
        <f t="shared" si="2068"/>
        <v>2715.1</v>
      </c>
      <c r="BL789" s="18">
        <f t="shared" si="2239"/>
        <v>0</v>
      </c>
      <c r="BM789" s="18">
        <f t="shared" si="2239"/>
        <v>0</v>
      </c>
      <c r="BN789" s="18">
        <f t="shared" si="2239"/>
        <v>0</v>
      </c>
      <c r="BO789" s="18">
        <f t="shared" ref="BO789:BO852" si="2250">BI789+BL789</f>
        <v>2715.1</v>
      </c>
      <c r="BP789" s="18">
        <f t="shared" ref="BP789:BP852" si="2251">BJ789+BM789</f>
        <v>2715.1</v>
      </c>
      <c r="BQ789" s="18">
        <f t="shared" ref="BQ789:BQ852" si="2252">BK789+BN789</f>
        <v>2715.1</v>
      </c>
      <c r="BR789" s="18">
        <f t="shared" si="2239"/>
        <v>0</v>
      </c>
      <c r="BS789" s="18">
        <f t="shared" si="2239"/>
        <v>0</v>
      </c>
      <c r="BT789" s="18">
        <f t="shared" si="2239"/>
        <v>0</v>
      </c>
      <c r="BU789" s="18">
        <f t="shared" ref="BU789:BU852" si="2253">BO789+BR789</f>
        <v>2715.1</v>
      </c>
      <c r="BV789" s="18">
        <f t="shared" ref="BV789:BV852" si="2254">BP789+BS789</f>
        <v>2715.1</v>
      </c>
      <c r="BW789" s="18">
        <f t="shared" ref="BW789:BW852" si="2255">BQ789+BT789</f>
        <v>2715.1</v>
      </c>
      <c r="BX789" s="18">
        <f t="shared" si="2239"/>
        <v>0</v>
      </c>
      <c r="BY789" s="18">
        <f t="shared" si="2239"/>
        <v>0</v>
      </c>
      <c r="BZ789" s="18">
        <f t="shared" si="2239"/>
        <v>0</v>
      </c>
      <c r="CA789" s="18">
        <f t="shared" si="2231"/>
        <v>2715.1</v>
      </c>
      <c r="CB789" s="18">
        <f t="shared" si="2232"/>
        <v>2715.1</v>
      </c>
      <c r="CC789" s="18">
        <f t="shared" si="2233"/>
        <v>2715.1</v>
      </c>
      <c r="CD789" s="18">
        <f t="shared" si="2239"/>
        <v>0</v>
      </c>
      <c r="CE789" s="27"/>
      <c r="CF789" s="33"/>
    </row>
    <row r="790" spans="1:84" ht="62.4" x14ac:dyDescent="0.3">
      <c r="A790" s="41" t="s">
        <v>150</v>
      </c>
      <c r="B790" s="39">
        <v>240</v>
      </c>
      <c r="C790" s="41" t="s">
        <v>5</v>
      </c>
      <c r="D790" s="41" t="s">
        <v>149</v>
      </c>
      <c r="E790" s="14" t="s">
        <v>514</v>
      </c>
      <c r="F790" s="23">
        <v>2715.1</v>
      </c>
      <c r="G790" s="23">
        <v>2715.1</v>
      </c>
      <c r="H790" s="23">
        <v>2715.1</v>
      </c>
      <c r="I790" s="18"/>
      <c r="J790" s="18"/>
      <c r="K790" s="18"/>
      <c r="L790" s="18">
        <f t="shared" si="2105"/>
        <v>2715.1</v>
      </c>
      <c r="M790" s="18">
        <f t="shared" si="2106"/>
        <v>2715.1</v>
      </c>
      <c r="N790" s="18">
        <f t="shared" si="2107"/>
        <v>2715.1</v>
      </c>
      <c r="O790" s="18"/>
      <c r="P790" s="18"/>
      <c r="Q790" s="18"/>
      <c r="R790" s="18"/>
      <c r="S790" s="18"/>
      <c r="T790" s="18">
        <f t="shared" si="2052"/>
        <v>2715.1</v>
      </c>
      <c r="U790" s="18">
        <f t="shared" si="2053"/>
        <v>2715.1</v>
      </c>
      <c r="V790" s="18">
        <f t="shared" si="2054"/>
        <v>2715.1</v>
      </c>
      <c r="W790" s="18"/>
      <c r="X790" s="18"/>
      <c r="Y790" s="18"/>
      <c r="Z790" s="18"/>
      <c r="AA790" s="18"/>
      <c r="AB790" s="18"/>
      <c r="AC790" s="18">
        <f t="shared" si="2056"/>
        <v>2715.1</v>
      </c>
      <c r="AD790" s="18">
        <f t="shared" si="2057"/>
        <v>2715.1</v>
      </c>
      <c r="AE790" s="18">
        <f t="shared" si="2058"/>
        <v>2715.1</v>
      </c>
      <c r="AF790" s="18"/>
      <c r="AG790" s="18"/>
      <c r="AH790" s="18"/>
      <c r="AI790" s="18">
        <f t="shared" si="2240"/>
        <v>2715.1</v>
      </c>
      <c r="AJ790" s="18">
        <f t="shared" si="2241"/>
        <v>2715.1</v>
      </c>
      <c r="AK790" s="18">
        <f t="shared" si="2242"/>
        <v>2715.1</v>
      </c>
      <c r="AL790" s="18"/>
      <c r="AM790" s="18">
        <f t="shared" si="2243"/>
        <v>2715.1</v>
      </c>
      <c r="AN790" s="18"/>
      <c r="AO790" s="18"/>
      <c r="AP790" s="18"/>
      <c r="AQ790" s="18">
        <f t="shared" si="2244"/>
        <v>2715.1</v>
      </c>
      <c r="AR790" s="18">
        <f t="shared" si="2245"/>
        <v>2715.1</v>
      </c>
      <c r="AS790" s="18">
        <f t="shared" si="2246"/>
        <v>2715.1</v>
      </c>
      <c r="AT790" s="18"/>
      <c r="AU790" s="18"/>
      <c r="AV790" s="18"/>
      <c r="AW790" s="18">
        <f t="shared" si="2247"/>
        <v>2715.1</v>
      </c>
      <c r="AX790" s="18">
        <f t="shared" si="2248"/>
        <v>2715.1</v>
      </c>
      <c r="AY790" s="18">
        <f t="shared" si="2249"/>
        <v>2715.1</v>
      </c>
      <c r="AZ790" s="18"/>
      <c r="BA790" s="18"/>
      <c r="BB790" s="18"/>
      <c r="BC790" s="18">
        <f t="shared" si="2069"/>
        <v>2715.1</v>
      </c>
      <c r="BD790" s="18">
        <f t="shared" si="2070"/>
        <v>2715.1</v>
      </c>
      <c r="BE790" s="18">
        <f t="shared" si="2071"/>
        <v>2715.1</v>
      </c>
      <c r="BF790" s="18"/>
      <c r="BG790" s="18"/>
      <c r="BH790" s="18"/>
      <c r="BI790" s="18">
        <f t="shared" si="2066"/>
        <v>2715.1</v>
      </c>
      <c r="BJ790" s="18">
        <f t="shared" si="2067"/>
        <v>2715.1</v>
      </c>
      <c r="BK790" s="18">
        <f t="shared" si="2068"/>
        <v>2715.1</v>
      </c>
      <c r="BL790" s="18"/>
      <c r="BM790" s="18"/>
      <c r="BN790" s="18"/>
      <c r="BO790" s="18">
        <f t="shared" si="2250"/>
        <v>2715.1</v>
      </c>
      <c r="BP790" s="18">
        <f t="shared" si="2251"/>
        <v>2715.1</v>
      </c>
      <c r="BQ790" s="18">
        <f t="shared" si="2252"/>
        <v>2715.1</v>
      </c>
      <c r="BR790" s="18"/>
      <c r="BS790" s="18"/>
      <c r="BT790" s="18"/>
      <c r="BU790" s="18">
        <f t="shared" si="2253"/>
        <v>2715.1</v>
      </c>
      <c r="BV790" s="18">
        <f t="shared" si="2254"/>
        <v>2715.1</v>
      </c>
      <c r="BW790" s="18">
        <f t="shared" si="2255"/>
        <v>2715.1</v>
      </c>
      <c r="BX790" s="18"/>
      <c r="BY790" s="18"/>
      <c r="BZ790" s="18"/>
      <c r="CA790" s="18">
        <f t="shared" si="2231"/>
        <v>2715.1</v>
      </c>
      <c r="CB790" s="18">
        <f t="shared" si="2232"/>
        <v>2715.1</v>
      </c>
      <c r="CC790" s="18">
        <f t="shared" si="2233"/>
        <v>2715.1</v>
      </c>
      <c r="CD790" s="18"/>
      <c r="CE790" s="27"/>
      <c r="CF790" s="33"/>
    </row>
    <row r="791" spans="1:84" ht="31.2" x14ac:dyDescent="0.3">
      <c r="A791" s="41" t="s">
        <v>154</v>
      </c>
      <c r="B791" s="39"/>
      <c r="C791" s="41"/>
      <c r="D791" s="41"/>
      <c r="E791" s="14" t="s">
        <v>859</v>
      </c>
      <c r="F791" s="18">
        <f t="shared" ref="F791:K794" si="2256">F792</f>
        <v>489.4</v>
      </c>
      <c r="G791" s="18">
        <f t="shared" si="2256"/>
        <v>489.4</v>
      </c>
      <c r="H791" s="18">
        <f t="shared" si="2256"/>
        <v>489.4</v>
      </c>
      <c r="I791" s="18">
        <f t="shared" si="2256"/>
        <v>0</v>
      </c>
      <c r="J791" s="18">
        <f t="shared" si="2256"/>
        <v>0</v>
      </c>
      <c r="K791" s="18">
        <f t="shared" si="2256"/>
        <v>0</v>
      </c>
      <c r="L791" s="18">
        <f t="shared" si="2105"/>
        <v>489.4</v>
      </c>
      <c r="M791" s="18">
        <f t="shared" si="2106"/>
        <v>489.4</v>
      </c>
      <c r="N791" s="18">
        <f t="shared" si="2107"/>
        <v>489.4</v>
      </c>
      <c r="O791" s="18">
        <f t="shared" ref="O791:S794" si="2257">O792</f>
        <v>0</v>
      </c>
      <c r="P791" s="18">
        <f t="shared" si="2257"/>
        <v>0</v>
      </c>
      <c r="Q791" s="18">
        <f t="shared" si="2257"/>
        <v>0</v>
      </c>
      <c r="R791" s="18">
        <f t="shared" si="2257"/>
        <v>0</v>
      </c>
      <c r="S791" s="18">
        <f t="shared" si="2257"/>
        <v>0</v>
      </c>
      <c r="T791" s="18">
        <f t="shared" si="2052"/>
        <v>489.4</v>
      </c>
      <c r="U791" s="18">
        <f t="shared" si="2053"/>
        <v>489.4</v>
      </c>
      <c r="V791" s="18">
        <f t="shared" si="2054"/>
        <v>489.4</v>
      </c>
      <c r="W791" s="18">
        <f t="shared" ref="W791:CD791" si="2258">W792</f>
        <v>0</v>
      </c>
      <c r="X791" s="18">
        <f t="shared" si="2258"/>
        <v>0</v>
      </c>
      <c r="Y791" s="18">
        <f t="shared" si="2258"/>
        <v>0</v>
      </c>
      <c r="Z791" s="18">
        <f t="shared" si="2258"/>
        <v>0</v>
      </c>
      <c r="AA791" s="18">
        <f t="shared" si="2258"/>
        <v>0</v>
      </c>
      <c r="AB791" s="18">
        <f t="shared" si="2258"/>
        <v>0</v>
      </c>
      <c r="AC791" s="18">
        <f t="shared" si="2056"/>
        <v>489.4</v>
      </c>
      <c r="AD791" s="18">
        <f t="shared" si="2057"/>
        <v>489.4</v>
      </c>
      <c r="AE791" s="18">
        <f t="shared" si="2058"/>
        <v>489.4</v>
      </c>
      <c r="AF791" s="18">
        <f t="shared" si="2258"/>
        <v>0</v>
      </c>
      <c r="AG791" s="18">
        <f t="shared" si="2258"/>
        <v>0</v>
      </c>
      <c r="AH791" s="18">
        <f t="shared" si="2258"/>
        <v>0</v>
      </c>
      <c r="AI791" s="18">
        <f t="shared" si="2240"/>
        <v>489.4</v>
      </c>
      <c r="AJ791" s="18">
        <f t="shared" si="2241"/>
        <v>489.4</v>
      </c>
      <c r="AK791" s="18">
        <f t="shared" si="2242"/>
        <v>489.4</v>
      </c>
      <c r="AL791" s="18">
        <f t="shared" si="2258"/>
        <v>0</v>
      </c>
      <c r="AM791" s="18">
        <f t="shared" si="2243"/>
        <v>489.4</v>
      </c>
      <c r="AN791" s="18">
        <f t="shared" si="2258"/>
        <v>0</v>
      </c>
      <c r="AO791" s="18">
        <f t="shared" si="2258"/>
        <v>0</v>
      </c>
      <c r="AP791" s="18">
        <f t="shared" si="2258"/>
        <v>0</v>
      </c>
      <c r="AQ791" s="18">
        <f t="shared" si="2244"/>
        <v>489.4</v>
      </c>
      <c r="AR791" s="18">
        <f t="shared" si="2245"/>
        <v>489.4</v>
      </c>
      <c r="AS791" s="18">
        <f t="shared" si="2246"/>
        <v>489.4</v>
      </c>
      <c r="AT791" s="18">
        <f t="shared" si="2258"/>
        <v>0</v>
      </c>
      <c r="AU791" s="18">
        <f t="shared" si="2258"/>
        <v>0</v>
      </c>
      <c r="AV791" s="18">
        <f t="shared" si="2258"/>
        <v>0</v>
      </c>
      <c r="AW791" s="18">
        <f t="shared" si="2247"/>
        <v>489.4</v>
      </c>
      <c r="AX791" s="18">
        <f t="shared" si="2248"/>
        <v>489.4</v>
      </c>
      <c r="AY791" s="18">
        <f t="shared" si="2249"/>
        <v>489.4</v>
      </c>
      <c r="AZ791" s="18">
        <f t="shared" si="2258"/>
        <v>0</v>
      </c>
      <c r="BA791" s="18">
        <f t="shared" si="2258"/>
        <v>0</v>
      </c>
      <c r="BB791" s="18">
        <f t="shared" si="2258"/>
        <v>0</v>
      </c>
      <c r="BC791" s="18">
        <f t="shared" si="2069"/>
        <v>489.4</v>
      </c>
      <c r="BD791" s="18">
        <f t="shared" si="2070"/>
        <v>489.4</v>
      </c>
      <c r="BE791" s="18">
        <f t="shared" si="2071"/>
        <v>489.4</v>
      </c>
      <c r="BF791" s="18">
        <f t="shared" si="2258"/>
        <v>0</v>
      </c>
      <c r="BG791" s="18">
        <f t="shared" si="2258"/>
        <v>0</v>
      </c>
      <c r="BH791" s="18">
        <f t="shared" si="2258"/>
        <v>0</v>
      </c>
      <c r="BI791" s="18">
        <f t="shared" si="2066"/>
        <v>489.4</v>
      </c>
      <c r="BJ791" s="18">
        <f t="shared" si="2067"/>
        <v>489.4</v>
      </c>
      <c r="BK791" s="18">
        <f t="shared" si="2068"/>
        <v>489.4</v>
      </c>
      <c r="BL791" s="18">
        <f t="shared" si="2258"/>
        <v>0</v>
      </c>
      <c r="BM791" s="18">
        <f t="shared" si="2258"/>
        <v>0</v>
      </c>
      <c r="BN791" s="18">
        <f t="shared" si="2258"/>
        <v>0</v>
      </c>
      <c r="BO791" s="18">
        <f t="shared" si="2250"/>
        <v>489.4</v>
      </c>
      <c r="BP791" s="18">
        <f t="shared" si="2251"/>
        <v>489.4</v>
      </c>
      <c r="BQ791" s="18">
        <f t="shared" si="2252"/>
        <v>489.4</v>
      </c>
      <c r="BR791" s="18">
        <f t="shared" si="2258"/>
        <v>0</v>
      </c>
      <c r="BS791" s="18">
        <f t="shared" si="2258"/>
        <v>0</v>
      </c>
      <c r="BT791" s="18">
        <f t="shared" si="2258"/>
        <v>0</v>
      </c>
      <c r="BU791" s="18">
        <f t="shared" si="2253"/>
        <v>489.4</v>
      </c>
      <c r="BV791" s="18">
        <f t="shared" si="2254"/>
        <v>489.4</v>
      </c>
      <c r="BW791" s="18">
        <f t="shared" si="2255"/>
        <v>489.4</v>
      </c>
      <c r="BX791" s="18">
        <f t="shared" si="2258"/>
        <v>0</v>
      </c>
      <c r="BY791" s="18">
        <f t="shared" si="2258"/>
        <v>0</v>
      </c>
      <c r="BZ791" s="18">
        <f t="shared" si="2258"/>
        <v>0</v>
      </c>
      <c r="CA791" s="18">
        <f t="shared" si="2231"/>
        <v>489.4</v>
      </c>
      <c r="CB791" s="18">
        <f t="shared" si="2232"/>
        <v>489.4</v>
      </c>
      <c r="CC791" s="18">
        <f t="shared" si="2233"/>
        <v>489.4</v>
      </c>
      <c r="CD791" s="18">
        <f t="shared" si="2258"/>
        <v>0</v>
      </c>
      <c r="CE791" s="27"/>
      <c r="CF791" s="33"/>
    </row>
    <row r="792" spans="1:84" ht="31.2" x14ac:dyDescent="0.3">
      <c r="A792" s="41" t="s">
        <v>153</v>
      </c>
      <c r="B792" s="39"/>
      <c r="C792" s="41"/>
      <c r="D792" s="41"/>
      <c r="E792" s="14" t="s">
        <v>656</v>
      </c>
      <c r="F792" s="18">
        <f t="shared" si="2256"/>
        <v>489.4</v>
      </c>
      <c r="G792" s="18">
        <f t="shared" si="2256"/>
        <v>489.4</v>
      </c>
      <c r="H792" s="18">
        <f t="shared" si="2256"/>
        <v>489.4</v>
      </c>
      <c r="I792" s="18">
        <f t="shared" si="2256"/>
        <v>0</v>
      </c>
      <c r="J792" s="18">
        <f t="shared" si="2256"/>
        <v>0</v>
      </c>
      <c r="K792" s="18">
        <f t="shared" si="2256"/>
        <v>0</v>
      </c>
      <c r="L792" s="18">
        <f t="shared" si="2105"/>
        <v>489.4</v>
      </c>
      <c r="M792" s="18">
        <f t="shared" si="2106"/>
        <v>489.4</v>
      </c>
      <c r="N792" s="18">
        <f t="shared" si="2107"/>
        <v>489.4</v>
      </c>
      <c r="O792" s="18">
        <f t="shared" si="2257"/>
        <v>0</v>
      </c>
      <c r="P792" s="18">
        <f t="shared" si="2257"/>
        <v>0</v>
      </c>
      <c r="Q792" s="18">
        <f t="shared" si="2257"/>
        <v>0</v>
      </c>
      <c r="R792" s="18">
        <f t="shared" si="2257"/>
        <v>0</v>
      </c>
      <c r="S792" s="18">
        <f t="shared" si="2257"/>
        <v>0</v>
      </c>
      <c r="T792" s="18">
        <f t="shared" ref="T792:T859" si="2259">L792+O792+R792</f>
        <v>489.4</v>
      </c>
      <c r="U792" s="18">
        <f t="shared" ref="U792:U859" si="2260">M792+P792+S792</f>
        <v>489.4</v>
      </c>
      <c r="V792" s="18">
        <f t="shared" ref="V792:V859" si="2261">N792+Q792</f>
        <v>489.4</v>
      </c>
      <c r="W792" s="18">
        <f t="shared" ref="W792:CD794" si="2262">W793</f>
        <v>0</v>
      </c>
      <c r="X792" s="18">
        <f t="shared" si="2262"/>
        <v>0</v>
      </c>
      <c r="Y792" s="18">
        <f t="shared" si="2262"/>
        <v>0</v>
      </c>
      <c r="Z792" s="18">
        <f t="shared" si="2262"/>
        <v>0</v>
      </c>
      <c r="AA792" s="18">
        <f t="shared" si="2262"/>
        <v>0</v>
      </c>
      <c r="AB792" s="18">
        <f t="shared" si="2262"/>
        <v>0</v>
      </c>
      <c r="AC792" s="18">
        <f t="shared" si="2056"/>
        <v>489.4</v>
      </c>
      <c r="AD792" s="18">
        <f t="shared" si="2057"/>
        <v>489.4</v>
      </c>
      <c r="AE792" s="18">
        <f t="shared" si="2058"/>
        <v>489.4</v>
      </c>
      <c r="AF792" s="18">
        <f t="shared" si="2262"/>
        <v>0</v>
      </c>
      <c r="AG792" s="18">
        <f t="shared" si="2262"/>
        <v>0</v>
      </c>
      <c r="AH792" s="18">
        <f t="shared" si="2262"/>
        <v>0</v>
      </c>
      <c r="AI792" s="18">
        <f t="shared" si="2240"/>
        <v>489.4</v>
      </c>
      <c r="AJ792" s="18">
        <f t="shared" si="2241"/>
        <v>489.4</v>
      </c>
      <c r="AK792" s="18">
        <f t="shared" si="2242"/>
        <v>489.4</v>
      </c>
      <c r="AL792" s="18">
        <f t="shared" si="2262"/>
        <v>0</v>
      </c>
      <c r="AM792" s="18">
        <f t="shared" si="2243"/>
        <v>489.4</v>
      </c>
      <c r="AN792" s="18">
        <f t="shared" si="2262"/>
        <v>0</v>
      </c>
      <c r="AO792" s="18">
        <f t="shared" si="2262"/>
        <v>0</v>
      </c>
      <c r="AP792" s="18">
        <f t="shared" si="2262"/>
        <v>0</v>
      </c>
      <c r="AQ792" s="18">
        <f t="shared" si="2244"/>
        <v>489.4</v>
      </c>
      <c r="AR792" s="18">
        <f t="shared" si="2245"/>
        <v>489.4</v>
      </c>
      <c r="AS792" s="18">
        <f t="shared" si="2246"/>
        <v>489.4</v>
      </c>
      <c r="AT792" s="18">
        <f t="shared" si="2262"/>
        <v>0</v>
      </c>
      <c r="AU792" s="18">
        <f t="shared" si="2262"/>
        <v>0</v>
      </c>
      <c r="AV792" s="18">
        <f t="shared" si="2262"/>
        <v>0</v>
      </c>
      <c r="AW792" s="18">
        <f t="shared" si="2247"/>
        <v>489.4</v>
      </c>
      <c r="AX792" s="18">
        <f t="shared" si="2248"/>
        <v>489.4</v>
      </c>
      <c r="AY792" s="18">
        <f t="shared" si="2249"/>
        <v>489.4</v>
      </c>
      <c r="AZ792" s="18">
        <f t="shared" si="2262"/>
        <v>0</v>
      </c>
      <c r="BA792" s="18">
        <f t="shared" si="2262"/>
        <v>0</v>
      </c>
      <c r="BB792" s="18">
        <f t="shared" si="2262"/>
        <v>0</v>
      </c>
      <c r="BC792" s="18">
        <f t="shared" si="2069"/>
        <v>489.4</v>
      </c>
      <c r="BD792" s="18">
        <f t="shared" si="2070"/>
        <v>489.4</v>
      </c>
      <c r="BE792" s="18">
        <f t="shared" si="2071"/>
        <v>489.4</v>
      </c>
      <c r="BF792" s="18">
        <f t="shared" si="2262"/>
        <v>0</v>
      </c>
      <c r="BG792" s="18">
        <f t="shared" si="2262"/>
        <v>0</v>
      </c>
      <c r="BH792" s="18">
        <f t="shared" si="2262"/>
        <v>0</v>
      </c>
      <c r="BI792" s="18">
        <f t="shared" si="2066"/>
        <v>489.4</v>
      </c>
      <c r="BJ792" s="18">
        <f t="shared" si="2067"/>
        <v>489.4</v>
      </c>
      <c r="BK792" s="18">
        <f t="shared" si="2068"/>
        <v>489.4</v>
      </c>
      <c r="BL792" s="18">
        <f t="shared" si="2262"/>
        <v>0</v>
      </c>
      <c r="BM792" s="18">
        <f t="shared" si="2262"/>
        <v>0</v>
      </c>
      <c r="BN792" s="18">
        <f t="shared" si="2262"/>
        <v>0</v>
      </c>
      <c r="BO792" s="18">
        <f t="shared" si="2250"/>
        <v>489.4</v>
      </c>
      <c r="BP792" s="18">
        <f t="shared" si="2251"/>
        <v>489.4</v>
      </c>
      <c r="BQ792" s="18">
        <f t="shared" si="2252"/>
        <v>489.4</v>
      </c>
      <c r="BR792" s="18">
        <f t="shared" si="2262"/>
        <v>0</v>
      </c>
      <c r="BS792" s="18">
        <f t="shared" si="2262"/>
        <v>0</v>
      </c>
      <c r="BT792" s="18">
        <f t="shared" si="2262"/>
        <v>0</v>
      </c>
      <c r="BU792" s="18">
        <f t="shared" si="2253"/>
        <v>489.4</v>
      </c>
      <c r="BV792" s="18">
        <f t="shared" si="2254"/>
        <v>489.4</v>
      </c>
      <c r="BW792" s="18">
        <f t="shared" si="2255"/>
        <v>489.4</v>
      </c>
      <c r="BX792" s="18">
        <f t="shared" si="2262"/>
        <v>0</v>
      </c>
      <c r="BY792" s="18">
        <f t="shared" si="2262"/>
        <v>0</v>
      </c>
      <c r="BZ792" s="18">
        <f t="shared" si="2262"/>
        <v>0</v>
      </c>
      <c r="CA792" s="18">
        <f t="shared" si="2231"/>
        <v>489.4</v>
      </c>
      <c r="CB792" s="18">
        <f t="shared" si="2232"/>
        <v>489.4</v>
      </c>
      <c r="CC792" s="18">
        <f t="shared" si="2233"/>
        <v>489.4</v>
      </c>
      <c r="CD792" s="18">
        <f t="shared" si="2262"/>
        <v>0</v>
      </c>
      <c r="CE792" s="27"/>
      <c r="CF792" s="33"/>
    </row>
    <row r="793" spans="1:84" ht="46.8" x14ac:dyDescent="0.3">
      <c r="A793" s="41" t="s">
        <v>153</v>
      </c>
      <c r="B793" s="39">
        <v>600</v>
      </c>
      <c r="C793" s="41"/>
      <c r="D793" s="41"/>
      <c r="E793" s="14" t="s">
        <v>554</v>
      </c>
      <c r="F793" s="18">
        <f t="shared" si="2256"/>
        <v>489.4</v>
      </c>
      <c r="G793" s="18">
        <f t="shared" si="2256"/>
        <v>489.4</v>
      </c>
      <c r="H793" s="18">
        <f t="shared" si="2256"/>
        <v>489.4</v>
      </c>
      <c r="I793" s="18">
        <f t="shared" si="2256"/>
        <v>0</v>
      </c>
      <c r="J793" s="18">
        <f t="shared" si="2256"/>
        <v>0</v>
      </c>
      <c r="K793" s="18">
        <f t="shared" si="2256"/>
        <v>0</v>
      </c>
      <c r="L793" s="18">
        <f t="shared" si="2105"/>
        <v>489.4</v>
      </c>
      <c r="M793" s="18">
        <f t="shared" si="2106"/>
        <v>489.4</v>
      </c>
      <c r="N793" s="18">
        <f t="shared" si="2107"/>
        <v>489.4</v>
      </c>
      <c r="O793" s="18">
        <f t="shared" si="2257"/>
        <v>0</v>
      </c>
      <c r="P793" s="18">
        <f t="shared" si="2257"/>
        <v>0</v>
      </c>
      <c r="Q793" s="18">
        <f t="shared" si="2257"/>
        <v>0</v>
      </c>
      <c r="R793" s="18">
        <f t="shared" si="2257"/>
        <v>0</v>
      </c>
      <c r="S793" s="18">
        <f t="shared" si="2257"/>
        <v>0</v>
      </c>
      <c r="T793" s="18">
        <f t="shared" si="2259"/>
        <v>489.4</v>
      </c>
      <c r="U793" s="18">
        <f t="shared" si="2260"/>
        <v>489.4</v>
      </c>
      <c r="V793" s="18">
        <f t="shared" si="2261"/>
        <v>489.4</v>
      </c>
      <c r="W793" s="18">
        <f t="shared" si="2262"/>
        <v>0</v>
      </c>
      <c r="X793" s="18">
        <f t="shared" si="2262"/>
        <v>0</v>
      </c>
      <c r="Y793" s="18">
        <f t="shared" si="2262"/>
        <v>0</v>
      </c>
      <c r="Z793" s="18">
        <f t="shared" si="2262"/>
        <v>0</v>
      </c>
      <c r="AA793" s="18">
        <f t="shared" si="2262"/>
        <v>0</v>
      </c>
      <c r="AB793" s="18">
        <f t="shared" si="2262"/>
        <v>0</v>
      </c>
      <c r="AC793" s="18">
        <f t="shared" si="2056"/>
        <v>489.4</v>
      </c>
      <c r="AD793" s="18">
        <f t="shared" si="2057"/>
        <v>489.4</v>
      </c>
      <c r="AE793" s="18">
        <f t="shared" si="2058"/>
        <v>489.4</v>
      </c>
      <c r="AF793" s="18">
        <f t="shared" si="2262"/>
        <v>0</v>
      </c>
      <c r="AG793" s="18">
        <f t="shared" si="2262"/>
        <v>0</v>
      </c>
      <c r="AH793" s="18">
        <f t="shared" si="2262"/>
        <v>0</v>
      </c>
      <c r="AI793" s="18">
        <f t="shared" si="2240"/>
        <v>489.4</v>
      </c>
      <c r="AJ793" s="18">
        <f t="shared" si="2241"/>
        <v>489.4</v>
      </c>
      <c r="AK793" s="18">
        <f t="shared" si="2242"/>
        <v>489.4</v>
      </c>
      <c r="AL793" s="18">
        <f t="shared" si="2262"/>
        <v>0</v>
      </c>
      <c r="AM793" s="18">
        <f t="shared" si="2243"/>
        <v>489.4</v>
      </c>
      <c r="AN793" s="18">
        <f t="shared" si="2262"/>
        <v>0</v>
      </c>
      <c r="AO793" s="18">
        <f t="shared" si="2262"/>
        <v>0</v>
      </c>
      <c r="AP793" s="18">
        <f t="shared" si="2262"/>
        <v>0</v>
      </c>
      <c r="AQ793" s="18">
        <f t="shared" si="2244"/>
        <v>489.4</v>
      </c>
      <c r="AR793" s="18">
        <f t="shared" si="2245"/>
        <v>489.4</v>
      </c>
      <c r="AS793" s="18">
        <f t="shared" si="2246"/>
        <v>489.4</v>
      </c>
      <c r="AT793" s="18">
        <f t="shared" si="2262"/>
        <v>0</v>
      </c>
      <c r="AU793" s="18">
        <f t="shared" si="2262"/>
        <v>0</v>
      </c>
      <c r="AV793" s="18">
        <f t="shared" si="2262"/>
        <v>0</v>
      </c>
      <c r="AW793" s="18">
        <f t="shared" si="2247"/>
        <v>489.4</v>
      </c>
      <c r="AX793" s="18">
        <f t="shared" si="2248"/>
        <v>489.4</v>
      </c>
      <c r="AY793" s="18">
        <f t="shared" si="2249"/>
        <v>489.4</v>
      </c>
      <c r="AZ793" s="18">
        <f t="shared" si="2262"/>
        <v>0</v>
      </c>
      <c r="BA793" s="18">
        <f t="shared" si="2262"/>
        <v>0</v>
      </c>
      <c r="BB793" s="18">
        <f t="shared" si="2262"/>
        <v>0</v>
      </c>
      <c r="BC793" s="18">
        <f t="shared" si="2069"/>
        <v>489.4</v>
      </c>
      <c r="BD793" s="18">
        <f t="shared" si="2070"/>
        <v>489.4</v>
      </c>
      <c r="BE793" s="18">
        <f t="shared" si="2071"/>
        <v>489.4</v>
      </c>
      <c r="BF793" s="18">
        <f t="shared" si="2262"/>
        <v>0</v>
      </c>
      <c r="BG793" s="18">
        <f t="shared" si="2262"/>
        <v>0</v>
      </c>
      <c r="BH793" s="18">
        <f t="shared" si="2262"/>
        <v>0</v>
      </c>
      <c r="BI793" s="18">
        <f t="shared" si="2066"/>
        <v>489.4</v>
      </c>
      <c r="BJ793" s="18">
        <f t="shared" si="2067"/>
        <v>489.4</v>
      </c>
      <c r="BK793" s="18">
        <f t="shared" si="2068"/>
        <v>489.4</v>
      </c>
      <c r="BL793" s="18">
        <f t="shared" si="2262"/>
        <v>0</v>
      </c>
      <c r="BM793" s="18">
        <f t="shared" si="2262"/>
        <v>0</v>
      </c>
      <c r="BN793" s="18">
        <f t="shared" si="2262"/>
        <v>0</v>
      </c>
      <c r="BO793" s="18">
        <f t="shared" si="2250"/>
        <v>489.4</v>
      </c>
      <c r="BP793" s="18">
        <f t="shared" si="2251"/>
        <v>489.4</v>
      </c>
      <c r="BQ793" s="18">
        <f t="shared" si="2252"/>
        <v>489.4</v>
      </c>
      <c r="BR793" s="18">
        <f t="shared" si="2262"/>
        <v>0</v>
      </c>
      <c r="BS793" s="18">
        <f t="shared" si="2262"/>
        <v>0</v>
      </c>
      <c r="BT793" s="18">
        <f t="shared" si="2262"/>
        <v>0</v>
      </c>
      <c r="BU793" s="18">
        <f t="shared" si="2253"/>
        <v>489.4</v>
      </c>
      <c r="BV793" s="18">
        <f t="shared" si="2254"/>
        <v>489.4</v>
      </c>
      <c r="BW793" s="18">
        <f t="shared" si="2255"/>
        <v>489.4</v>
      </c>
      <c r="BX793" s="18">
        <f t="shared" si="2262"/>
        <v>0</v>
      </c>
      <c r="BY793" s="18">
        <f t="shared" si="2262"/>
        <v>0</v>
      </c>
      <c r="BZ793" s="18">
        <f t="shared" si="2262"/>
        <v>0</v>
      </c>
      <c r="CA793" s="18">
        <f t="shared" si="2231"/>
        <v>489.4</v>
      </c>
      <c r="CB793" s="18">
        <f t="shared" si="2232"/>
        <v>489.4</v>
      </c>
      <c r="CC793" s="18">
        <f t="shared" si="2233"/>
        <v>489.4</v>
      </c>
      <c r="CD793" s="18">
        <f t="shared" si="2262"/>
        <v>0</v>
      </c>
      <c r="CE793" s="27"/>
      <c r="CF793" s="33"/>
    </row>
    <row r="794" spans="1:84" x14ac:dyDescent="0.3">
      <c r="A794" s="41" t="s">
        <v>153</v>
      </c>
      <c r="B794" s="39">
        <v>610</v>
      </c>
      <c r="C794" s="41"/>
      <c r="D794" s="41"/>
      <c r="E794" s="14" t="s">
        <v>568</v>
      </c>
      <c r="F794" s="18">
        <f t="shared" si="2256"/>
        <v>489.4</v>
      </c>
      <c r="G794" s="18">
        <f t="shared" si="2256"/>
        <v>489.4</v>
      </c>
      <c r="H794" s="18">
        <f t="shared" si="2256"/>
        <v>489.4</v>
      </c>
      <c r="I794" s="18">
        <f t="shared" si="2256"/>
        <v>0</v>
      </c>
      <c r="J794" s="18">
        <f t="shared" si="2256"/>
        <v>0</v>
      </c>
      <c r="K794" s="18">
        <f t="shared" si="2256"/>
        <v>0</v>
      </c>
      <c r="L794" s="18">
        <f t="shared" si="2105"/>
        <v>489.4</v>
      </c>
      <c r="M794" s="18">
        <f t="shared" si="2106"/>
        <v>489.4</v>
      </c>
      <c r="N794" s="18">
        <f t="shared" si="2107"/>
        <v>489.4</v>
      </c>
      <c r="O794" s="18">
        <f t="shared" si="2257"/>
        <v>0</v>
      </c>
      <c r="P794" s="18">
        <f t="shared" si="2257"/>
        <v>0</v>
      </c>
      <c r="Q794" s="18">
        <f t="shared" si="2257"/>
        <v>0</v>
      </c>
      <c r="R794" s="18">
        <f t="shared" si="2257"/>
        <v>0</v>
      </c>
      <c r="S794" s="18">
        <f t="shared" si="2257"/>
        <v>0</v>
      </c>
      <c r="T794" s="18">
        <f t="shared" si="2259"/>
        <v>489.4</v>
      </c>
      <c r="U794" s="18">
        <f t="shared" si="2260"/>
        <v>489.4</v>
      </c>
      <c r="V794" s="18">
        <f t="shared" si="2261"/>
        <v>489.4</v>
      </c>
      <c r="W794" s="18">
        <f t="shared" si="2262"/>
        <v>0</v>
      </c>
      <c r="X794" s="18">
        <f t="shared" si="2262"/>
        <v>0</v>
      </c>
      <c r="Y794" s="18">
        <f t="shared" si="2262"/>
        <v>0</v>
      </c>
      <c r="Z794" s="18">
        <f t="shared" si="2262"/>
        <v>0</v>
      </c>
      <c r="AA794" s="18">
        <f t="shared" si="2262"/>
        <v>0</v>
      </c>
      <c r="AB794" s="18">
        <f t="shared" si="2262"/>
        <v>0</v>
      </c>
      <c r="AC794" s="18">
        <f t="shared" ref="AC794:AC861" si="2263">T794+W794+Z794</f>
        <v>489.4</v>
      </c>
      <c r="AD794" s="18">
        <f t="shared" ref="AD794:AD861" si="2264">U794+X794+AA794</f>
        <v>489.4</v>
      </c>
      <c r="AE794" s="18">
        <f t="shared" ref="AE794:AE861" si="2265">V794+Y794+AB794</f>
        <v>489.4</v>
      </c>
      <c r="AF794" s="18">
        <f t="shared" si="2262"/>
        <v>0</v>
      </c>
      <c r="AG794" s="18">
        <f t="shared" si="2262"/>
        <v>0</v>
      </c>
      <c r="AH794" s="18">
        <f t="shared" si="2262"/>
        <v>0</v>
      </c>
      <c r="AI794" s="18">
        <f t="shared" si="2240"/>
        <v>489.4</v>
      </c>
      <c r="AJ794" s="18">
        <f t="shared" si="2241"/>
        <v>489.4</v>
      </c>
      <c r="AK794" s="18">
        <f t="shared" si="2242"/>
        <v>489.4</v>
      </c>
      <c r="AL794" s="18">
        <f t="shared" si="2262"/>
        <v>0</v>
      </c>
      <c r="AM794" s="18">
        <f t="shared" si="2243"/>
        <v>489.4</v>
      </c>
      <c r="AN794" s="18">
        <f t="shared" si="2262"/>
        <v>0</v>
      </c>
      <c r="AO794" s="18">
        <f t="shared" si="2262"/>
        <v>0</v>
      </c>
      <c r="AP794" s="18">
        <f t="shared" si="2262"/>
        <v>0</v>
      </c>
      <c r="AQ794" s="18">
        <f t="shared" si="2244"/>
        <v>489.4</v>
      </c>
      <c r="AR794" s="18">
        <f t="shared" si="2245"/>
        <v>489.4</v>
      </c>
      <c r="AS794" s="18">
        <f t="shared" si="2246"/>
        <v>489.4</v>
      </c>
      <c r="AT794" s="18">
        <f t="shared" si="2262"/>
        <v>0</v>
      </c>
      <c r="AU794" s="18">
        <f t="shared" si="2262"/>
        <v>0</v>
      </c>
      <c r="AV794" s="18">
        <f t="shared" si="2262"/>
        <v>0</v>
      </c>
      <c r="AW794" s="18">
        <f t="shared" si="2247"/>
        <v>489.4</v>
      </c>
      <c r="AX794" s="18">
        <f t="shared" si="2248"/>
        <v>489.4</v>
      </c>
      <c r="AY794" s="18">
        <f t="shared" si="2249"/>
        <v>489.4</v>
      </c>
      <c r="AZ794" s="18">
        <f t="shared" si="2262"/>
        <v>0</v>
      </c>
      <c r="BA794" s="18">
        <f t="shared" si="2262"/>
        <v>0</v>
      </c>
      <c r="BB794" s="18">
        <f t="shared" si="2262"/>
        <v>0</v>
      </c>
      <c r="BC794" s="18">
        <f t="shared" si="2069"/>
        <v>489.4</v>
      </c>
      <c r="BD794" s="18">
        <f t="shared" si="2070"/>
        <v>489.4</v>
      </c>
      <c r="BE794" s="18">
        <f t="shared" si="2071"/>
        <v>489.4</v>
      </c>
      <c r="BF794" s="18">
        <f t="shared" si="2262"/>
        <v>0</v>
      </c>
      <c r="BG794" s="18">
        <f t="shared" si="2262"/>
        <v>0</v>
      </c>
      <c r="BH794" s="18">
        <f t="shared" si="2262"/>
        <v>0</v>
      </c>
      <c r="BI794" s="18">
        <f t="shared" si="2066"/>
        <v>489.4</v>
      </c>
      <c r="BJ794" s="18">
        <f t="shared" si="2067"/>
        <v>489.4</v>
      </c>
      <c r="BK794" s="18">
        <f t="shared" si="2068"/>
        <v>489.4</v>
      </c>
      <c r="BL794" s="18">
        <f t="shared" si="2262"/>
        <v>0</v>
      </c>
      <c r="BM794" s="18">
        <f t="shared" si="2262"/>
        <v>0</v>
      </c>
      <c r="BN794" s="18">
        <f t="shared" si="2262"/>
        <v>0</v>
      </c>
      <c r="BO794" s="18">
        <f t="shared" si="2250"/>
        <v>489.4</v>
      </c>
      <c r="BP794" s="18">
        <f t="shared" si="2251"/>
        <v>489.4</v>
      </c>
      <c r="BQ794" s="18">
        <f t="shared" si="2252"/>
        <v>489.4</v>
      </c>
      <c r="BR794" s="18">
        <f t="shared" si="2262"/>
        <v>0</v>
      </c>
      <c r="BS794" s="18">
        <f t="shared" si="2262"/>
        <v>0</v>
      </c>
      <c r="BT794" s="18">
        <f t="shared" si="2262"/>
        <v>0</v>
      </c>
      <c r="BU794" s="18">
        <f t="shared" si="2253"/>
        <v>489.4</v>
      </c>
      <c r="BV794" s="18">
        <f t="shared" si="2254"/>
        <v>489.4</v>
      </c>
      <c r="BW794" s="18">
        <f t="shared" si="2255"/>
        <v>489.4</v>
      </c>
      <c r="BX794" s="18">
        <f t="shared" si="2262"/>
        <v>0</v>
      </c>
      <c r="BY794" s="18">
        <f t="shared" si="2262"/>
        <v>0</v>
      </c>
      <c r="BZ794" s="18">
        <f t="shared" si="2262"/>
        <v>0</v>
      </c>
      <c r="CA794" s="18">
        <f t="shared" si="2231"/>
        <v>489.4</v>
      </c>
      <c r="CB794" s="18">
        <f t="shared" si="2232"/>
        <v>489.4</v>
      </c>
      <c r="CC794" s="18">
        <f t="shared" si="2233"/>
        <v>489.4</v>
      </c>
      <c r="CD794" s="18">
        <f t="shared" si="2262"/>
        <v>0</v>
      </c>
      <c r="CE794" s="27"/>
      <c r="CF794" s="33"/>
    </row>
    <row r="795" spans="1:84" x14ac:dyDescent="0.3">
      <c r="A795" s="41" t="s">
        <v>153</v>
      </c>
      <c r="B795" s="39">
        <v>610</v>
      </c>
      <c r="C795" s="41" t="s">
        <v>27</v>
      </c>
      <c r="D795" s="41" t="s">
        <v>29</v>
      </c>
      <c r="E795" s="14" t="s">
        <v>536</v>
      </c>
      <c r="F795" s="23">
        <v>489.4</v>
      </c>
      <c r="G795" s="23">
        <v>489.4</v>
      </c>
      <c r="H795" s="23">
        <v>489.4</v>
      </c>
      <c r="I795" s="18"/>
      <c r="J795" s="18"/>
      <c r="K795" s="18"/>
      <c r="L795" s="18">
        <f t="shared" si="2105"/>
        <v>489.4</v>
      </c>
      <c r="M795" s="18">
        <f t="shared" si="2106"/>
        <v>489.4</v>
      </c>
      <c r="N795" s="18">
        <f t="shared" si="2107"/>
        <v>489.4</v>
      </c>
      <c r="O795" s="18"/>
      <c r="P795" s="18"/>
      <c r="Q795" s="18"/>
      <c r="R795" s="18"/>
      <c r="S795" s="18"/>
      <c r="T795" s="18">
        <f t="shared" si="2259"/>
        <v>489.4</v>
      </c>
      <c r="U795" s="18">
        <f t="shared" si="2260"/>
        <v>489.4</v>
      </c>
      <c r="V795" s="18">
        <f t="shared" si="2261"/>
        <v>489.4</v>
      </c>
      <c r="W795" s="18"/>
      <c r="X795" s="18"/>
      <c r="Y795" s="18"/>
      <c r="Z795" s="18"/>
      <c r="AA795" s="18"/>
      <c r="AB795" s="18"/>
      <c r="AC795" s="18">
        <f t="shared" si="2263"/>
        <v>489.4</v>
      </c>
      <c r="AD795" s="18">
        <f t="shared" si="2264"/>
        <v>489.4</v>
      </c>
      <c r="AE795" s="18">
        <f t="shared" si="2265"/>
        <v>489.4</v>
      </c>
      <c r="AF795" s="18"/>
      <c r="AG795" s="18"/>
      <c r="AH795" s="18"/>
      <c r="AI795" s="18">
        <f t="shared" si="2240"/>
        <v>489.4</v>
      </c>
      <c r="AJ795" s="18">
        <f t="shared" si="2241"/>
        <v>489.4</v>
      </c>
      <c r="AK795" s="18">
        <f t="shared" si="2242"/>
        <v>489.4</v>
      </c>
      <c r="AL795" s="18"/>
      <c r="AM795" s="18">
        <f t="shared" si="2243"/>
        <v>489.4</v>
      </c>
      <c r="AN795" s="18"/>
      <c r="AO795" s="18"/>
      <c r="AP795" s="18"/>
      <c r="AQ795" s="18">
        <f t="shared" si="2244"/>
        <v>489.4</v>
      </c>
      <c r="AR795" s="18">
        <f t="shared" si="2245"/>
        <v>489.4</v>
      </c>
      <c r="AS795" s="18">
        <f t="shared" si="2246"/>
        <v>489.4</v>
      </c>
      <c r="AT795" s="18"/>
      <c r="AU795" s="18"/>
      <c r="AV795" s="18"/>
      <c r="AW795" s="18">
        <f t="shared" si="2247"/>
        <v>489.4</v>
      </c>
      <c r="AX795" s="18">
        <f t="shared" si="2248"/>
        <v>489.4</v>
      </c>
      <c r="AY795" s="18">
        <f t="shared" si="2249"/>
        <v>489.4</v>
      </c>
      <c r="AZ795" s="18"/>
      <c r="BA795" s="18"/>
      <c r="BB795" s="18"/>
      <c r="BC795" s="18">
        <f t="shared" si="2069"/>
        <v>489.4</v>
      </c>
      <c r="BD795" s="18">
        <f t="shared" si="2070"/>
        <v>489.4</v>
      </c>
      <c r="BE795" s="18">
        <f t="shared" si="2071"/>
        <v>489.4</v>
      </c>
      <c r="BF795" s="18"/>
      <c r="BG795" s="18"/>
      <c r="BH795" s="18"/>
      <c r="BI795" s="18">
        <f t="shared" si="2066"/>
        <v>489.4</v>
      </c>
      <c r="BJ795" s="18">
        <f t="shared" si="2067"/>
        <v>489.4</v>
      </c>
      <c r="BK795" s="18">
        <f t="shared" si="2068"/>
        <v>489.4</v>
      </c>
      <c r="BL795" s="18"/>
      <c r="BM795" s="18"/>
      <c r="BN795" s="18"/>
      <c r="BO795" s="18">
        <f t="shared" si="2250"/>
        <v>489.4</v>
      </c>
      <c r="BP795" s="18">
        <f t="shared" si="2251"/>
        <v>489.4</v>
      </c>
      <c r="BQ795" s="18">
        <f t="shared" si="2252"/>
        <v>489.4</v>
      </c>
      <c r="BR795" s="18"/>
      <c r="BS795" s="18"/>
      <c r="BT795" s="18"/>
      <c r="BU795" s="18">
        <f t="shared" si="2253"/>
        <v>489.4</v>
      </c>
      <c r="BV795" s="18">
        <f t="shared" si="2254"/>
        <v>489.4</v>
      </c>
      <c r="BW795" s="18">
        <f t="shared" si="2255"/>
        <v>489.4</v>
      </c>
      <c r="BX795" s="18"/>
      <c r="BY795" s="18"/>
      <c r="BZ795" s="18"/>
      <c r="CA795" s="18">
        <f t="shared" si="2231"/>
        <v>489.4</v>
      </c>
      <c r="CB795" s="18">
        <f t="shared" si="2232"/>
        <v>489.4</v>
      </c>
      <c r="CC795" s="18">
        <f t="shared" si="2233"/>
        <v>489.4</v>
      </c>
      <c r="CD795" s="18"/>
      <c r="CE795" s="27"/>
      <c r="CF795" s="33"/>
    </row>
    <row r="796" spans="1:84" ht="62.4" x14ac:dyDescent="0.3">
      <c r="A796" s="41" t="s">
        <v>156</v>
      </c>
      <c r="B796" s="39"/>
      <c r="C796" s="41"/>
      <c r="D796" s="41"/>
      <c r="E796" s="14" t="s">
        <v>993</v>
      </c>
      <c r="F796" s="18">
        <f t="shared" ref="F796:K796" si="2266">F797</f>
        <v>1578.3999999999999</v>
      </c>
      <c r="G796" s="18">
        <f t="shared" si="2266"/>
        <v>1578.3999999999999</v>
      </c>
      <c r="H796" s="18">
        <f t="shared" si="2266"/>
        <v>1578.3999999999999</v>
      </c>
      <c r="I796" s="18">
        <f t="shared" si="2266"/>
        <v>0</v>
      </c>
      <c r="J796" s="18">
        <f t="shared" si="2266"/>
        <v>0</v>
      </c>
      <c r="K796" s="18">
        <f t="shared" si="2266"/>
        <v>0</v>
      </c>
      <c r="L796" s="18">
        <f t="shared" si="2105"/>
        <v>1578.3999999999999</v>
      </c>
      <c r="M796" s="18">
        <f t="shared" si="2106"/>
        <v>1578.3999999999999</v>
      </c>
      <c r="N796" s="18">
        <f t="shared" si="2107"/>
        <v>1578.3999999999999</v>
      </c>
      <c r="O796" s="18">
        <f t="shared" ref="O796:S796" si="2267">O797</f>
        <v>0</v>
      </c>
      <c r="P796" s="18">
        <f t="shared" si="2267"/>
        <v>0</v>
      </c>
      <c r="Q796" s="18">
        <f t="shared" si="2267"/>
        <v>0</v>
      </c>
      <c r="R796" s="18">
        <f t="shared" si="2267"/>
        <v>0</v>
      </c>
      <c r="S796" s="18">
        <f t="shared" si="2267"/>
        <v>0</v>
      </c>
      <c r="T796" s="18">
        <f t="shared" si="2259"/>
        <v>1578.3999999999999</v>
      </c>
      <c r="U796" s="18">
        <f t="shared" si="2260"/>
        <v>1578.3999999999999</v>
      </c>
      <c r="V796" s="18">
        <f t="shared" si="2261"/>
        <v>1578.3999999999999</v>
      </c>
      <c r="W796" s="18">
        <f t="shared" ref="W796:CD796" si="2268">W797</f>
        <v>0</v>
      </c>
      <c r="X796" s="18">
        <f t="shared" si="2268"/>
        <v>0</v>
      </c>
      <c r="Y796" s="18">
        <f t="shared" si="2268"/>
        <v>0</v>
      </c>
      <c r="Z796" s="18">
        <f t="shared" si="2268"/>
        <v>0</v>
      </c>
      <c r="AA796" s="18">
        <f t="shared" si="2268"/>
        <v>0</v>
      </c>
      <c r="AB796" s="18">
        <f t="shared" si="2268"/>
        <v>0</v>
      </c>
      <c r="AC796" s="18">
        <f t="shared" si="2263"/>
        <v>1578.3999999999999</v>
      </c>
      <c r="AD796" s="18">
        <f t="shared" si="2264"/>
        <v>1578.3999999999999</v>
      </c>
      <c r="AE796" s="18">
        <f t="shared" si="2265"/>
        <v>1578.3999999999999</v>
      </c>
      <c r="AF796" s="18">
        <f t="shared" si="2268"/>
        <v>0</v>
      </c>
      <c r="AG796" s="18">
        <f t="shared" si="2268"/>
        <v>0</v>
      </c>
      <c r="AH796" s="18">
        <f t="shared" si="2268"/>
        <v>0</v>
      </c>
      <c r="AI796" s="18">
        <f t="shared" si="2240"/>
        <v>1578.3999999999999</v>
      </c>
      <c r="AJ796" s="18">
        <f t="shared" si="2241"/>
        <v>1578.3999999999999</v>
      </c>
      <c r="AK796" s="18">
        <f t="shared" si="2242"/>
        <v>1578.3999999999999</v>
      </c>
      <c r="AL796" s="18">
        <f t="shared" si="2268"/>
        <v>0</v>
      </c>
      <c r="AM796" s="18">
        <f t="shared" si="2243"/>
        <v>1578.3999999999999</v>
      </c>
      <c r="AN796" s="18">
        <f t="shared" si="2268"/>
        <v>0</v>
      </c>
      <c r="AO796" s="18">
        <f t="shared" si="2268"/>
        <v>0</v>
      </c>
      <c r="AP796" s="18">
        <f t="shared" si="2268"/>
        <v>0</v>
      </c>
      <c r="AQ796" s="18">
        <f t="shared" si="2244"/>
        <v>1578.3999999999999</v>
      </c>
      <c r="AR796" s="18">
        <f t="shared" si="2245"/>
        <v>1578.3999999999999</v>
      </c>
      <c r="AS796" s="18">
        <f t="shared" si="2246"/>
        <v>1578.3999999999999</v>
      </c>
      <c r="AT796" s="18">
        <f t="shared" si="2268"/>
        <v>0</v>
      </c>
      <c r="AU796" s="18">
        <f t="shared" si="2268"/>
        <v>0</v>
      </c>
      <c r="AV796" s="18">
        <f t="shared" si="2268"/>
        <v>0</v>
      </c>
      <c r="AW796" s="18">
        <f t="shared" si="2247"/>
        <v>1578.3999999999999</v>
      </c>
      <c r="AX796" s="18">
        <f t="shared" si="2248"/>
        <v>1578.3999999999999</v>
      </c>
      <c r="AY796" s="18">
        <f t="shared" si="2249"/>
        <v>1578.3999999999999</v>
      </c>
      <c r="AZ796" s="18">
        <f t="shared" si="2268"/>
        <v>0</v>
      </c>
      <c r="BA796" s="18">
        <f t="shared" si="2268"/>
        <v>0</v>
      </c>
      <c r="BB796" s="18">
        <f t="shared" si="2268"/>
        <v>0</v>
      </c>
      <c r="BC796" s="18">
        <f t="shared" si="2069"/>
        <v>1578.3999999999999</v>
      </c>
      <c r="BD796" s="18">
        <f t="shared" si="2070"/>
        <v>1578.3999999999999</v>
      </c>
      <c r="BE796" s="18">
        <f t="shared" si="2071"/>
        <v>1578.3999999999999</v>
      </c>
      <c r="BF796" s="18">
        <f t="shared" si="2268"/>
        <v>0</v>
      </c>
      <c r="BG796" s="18">
        <f t="shared" si="2268"/>
        <v>0</v>
      </c>
      <c r="BH796" s="18">
        <f t="shared" si="2268"/>
        <v>0</v>
      </c>
      <c r="BI796" s="18">
        <f t="shared" si="2066"/>
        <v>1578.3999999999999</v>
      </c>
      <c r="BJ796" s="18">
        <f t="shared" si="2067"/>
        <v>1578.3999999999999</v>
      </c>
      <c r="BK796" s="18">
        <f t="shared" si="2068"/>
        <v>1578.3999999999999</v>
      </c>
      <c r="BL796" s="18">
        <f t="shared" si="2268"/>
        <v>0</v>
      </c>
      <c r="BM796" s="18">
        <f t="shared" si="2268"/>
        <v>0</v>
      </c>
      <c r="BN796" s="18">
        <f t="shared" si="2268"/>
        <v>0</v>
      </c>
      <c r="BO796" s="18">
        <f t="shared" si="2250"/>
        <v>1578.3999999999999</v>
      </c>
      <c r="BP796" s="18">
        <f t="shared" si="2251"/>
        <v>1578.3999999999999</v>
      </c>
      <c r="BQ796" s="18">
        <f t="shared" si="2252"/>
        <v>1578.3999999999999</v>
      </c>
      <c r="BR796" s="18">
        <f t="shared" si="2268"/>
        <v>0</v>
      </c>
      <c r="BS796" s="18">
        <f t="shared" si="2268"/>
        <v>0</v>
      </c>
      <c r="BT796" s="18">
        <f t="shared" si="2268"/>
        <v>0</v>
      </c>
      <c r="BU796" s="18">
        <f t="shared" si="2253"/>
        <v>1578.3999999999999</v>
      </c>
      <c r="BV796" s="18">
        <f t="shared" si="2254"/>
        <v>1578.3999999999999</v>
      </c>
      <c r="BW796" s="18">
        <f t="shared" si="2255"/>
        <v>1578.3999999999999</v>
      </c>
      <c r="BX796" s="18">
        <f t="shared" si="2268"/>
        <v>-16.600000000000001</v>
      </c>
      <c r="BY796" s="18">
        <f t="shared" si="2268"/>
        <v>0</v>
      </c>
      <c r="BZ796" s="18">
        <f t="shared" si="2268"/>
        <v>0</v>
      </c>
      <c r="CA796" s="18">
        <f t="shared" si="2231"/>
        <v>1561.8</v>
      </c>
      <c r="CB796" s="18">
        <f t="shared" si="2232"/>
        <v>1578.3999999999999</v>
      </c>
      <c r="CC796" s="18">
        <f t="shared" si="2233"/>
        <v>1578.3999999999999</v>
      </c>
      <c r="CD796" s="18">
        <f t="shared" si="2268"/>
        <v>0</v>
      </c>
      <c r="CE796" s="27"/>
      <c r="CF796" s="33"/>
    </row>
    <row r="797" spans="1:84" ht="46.8" x14ac:dyDescent="0.3">
      <c r="A797" s="41" t="s">
        <v>155</v>
      </c>
      <c r="B797" s="39"/>
      <c r="C797" s="41"/>
      <c r="D797" s="41"/>
      <c r="E797" s="14" t="s">
        <v>759</v>
      </c>
      <c r="F797" s="18">
        <f t="shared" ref="F797:K797" si="2269">F798+F801</f>
        <v>1578.3999999999999</v>
      </c>
      <c r="G797" s="18">
        <f t="shared" si="2269"/>
        <v>1578.3999999999999</v>
      </c>
      <c r="H797" s="18">
        <f t="shared" si="2269"/>
        <v>1578.3999999999999</v>
      </c>
      <c r="I797" s="18">
        <f t="shared" si="2269"/>
        <v>0</v>
      </c>
      <c r="J797" s="18">
        <f t="shared" si="2269"/>
        <v>0</v>
      </c>
      <c r="K797" s="18">
        <f t="shared" si="2269"/>
        <v>0</v>
      </c>
      <c r="L797" s="18">
        <f t="shared" si="2105"/>
        <v>1578.3999999999999</v>
      </c>
      <c r="M797" s="18">
        <f t="shared" si="2106"/>
        <v>1578.3999999999999</v>
      </c>
      <c r="N797" s="18">
        <f t="shared" si="2107"/>
        <v>1578.3999999999999</v>
      </c>
      <c r="O797" s="18">
        <f t="shared" ref="O797:S797" si="2270">O798+O801</f>
        <v>0</v>
      </c>
      <c r="P797" s="18">
        <f t="shared" si="2270"/>
        <v>0</v>
      </c>
      <c r="Q797" s="18">
        <f t="shared" si="2270"/>
        <v>0</v>
      </c>
      <c r="R797" s="18">
        <f t="shared" si="2270"/>
        <v>0</v>
      </c>
      <c r="S797" s="18">
        <f t="shared" si="2270"/>
        <v>0</v>
      </c>
      <c r="T797" s="18">
        <f t="shared" si="2259"/>
        <v>1578.3999999999999</v>
      </c>
      <c r="U797" s="18">
        <f t="shared" si="2260"/>
        <v>1578.3999999999999</v>
      </c>
      <c r="V797" s="18">
        <f t="shared" si="2261"/>
        <v>1578.3999999999999</v>
      </c>
      <c r="W797" s="18">
        <f t="shared" ref="W797:CD797" si="2271">W798+W801</f>
        <v>0</v>
      </c>
      <c r="X797" s="18">
        <f t="shared" ref="X797:AB797" si="2272">X798+X801</f>
        <v>0</v>
      </c>
      <c r="Y797" s="18">
        <f t="shared" si="2272"/>
        <v>0</v>
      </c>
      <c r="Z797" s="18">
        <f t="shared" si="2272"/>
        <v>0</v>
      </c>
      <c r="AA797" s="18">
        <f t="shared" si="2272"/>
        <v>0</v>
      </c>
      <c r="AB797" s="18">
        <f t="shared" si="2272"/>
        <v>0</v>
      </c>
      <c r="AC797" s="18">
        <f t="shared" si="2263"/>
        <v>1578.3999999999999</v>
      </c>
      <c r="AD797" s="18">
        <f t="shared" si="2264"/>
        <v>1578.3999999999999</v>
      </c>
      <c r="AE797" s="18">
        <f t="shared" si="2265"/>
        <v>1578.3999999999999</v>
      </c>
      <c r="AF797" s="18">
        <f t="shared" ref="AF797:AH797" si="2273">AF798+AF801</f>
        <v>0</v>
      </c>
      <c r="AG797" s="18">
        <f t="shared" si="2273"/>
        <v>0</v>
      </c>
      <c r="AH797" s="18">
        <f t="shared" si="2273"/>
        <v>0</v>
      </c>
      <c r="AI797" s="18">
        <f t="shared" si="2240"/>
        <v>1578.3999999999999</v>
      </c>
      <c r="AJ797" s="18">
        <f t="shared" si="2241"/>
        <v>1578.3999999999999</v>
      </c>
      <c r="AK797" s="18">
        <f t="shared" si="2242"/>
        <v>1578.3999999999999</v>
      </c>
      <c r="AL797" s="18">
        <f t="shared" ref="AL797" si="2274">AL798+AL801</f>
        <v>0</v>
      </c>
      <c r="AM797" s="18">
        <f t="shared" si="2243"/>
        <v>1578.3999999999999</v>
      </c>
      <c r="AN797" s="18">
        <f t="shared" ref="AN797:AP797" si="2275">AN798+AN801</f>
        <v>0</v>
      </c>
      <c r="AO797" s="18">
        <f t="shared" si="2275"/>
        <v>0</v>
      </c>
      <c r="AP797" s="18">
        <f t="shared" si="2275"/>
        <v>0</v>
      </c>
      <c r="AQ797" s="18">
        <f t="shared" si="2244"/>
        <v>1578.3999999999999</v>
      </c>
      <c r="AR797" s="18">
        <f t="shared" si="2245"/>
        <v>1578.3999999999999</v>
      </c>
      <c r="AS797" s="18">
        <f t="shared" si="2246"/>
        <v>1578.3999999999999</v>
      </c>
      <c r="AT797" s="18">
        <f t="shared" ref="AT797:AV797" si="2276">AT798+AT801</f>
        <v>0</v>
      </c>
      <c r="AU797" s="18">
        <f t="shared" si="2276"/>
        <v>0</v>
      </c>
      <c r="AV797" s="18">
        <f t="shared" si="2276"/>
        <v>0</v>
      </c>
      <c r="AW797" s="18">
        <f t="shared" si="2247"/>
        <v>1578.3999999999999</v>
      </c>
      <c r="AX797" s="18">
        <f t="shared" si="2248"/>
        <v>1578.3999999999999</v>
      </c>
      <c r="AY797" s="18">
        <f t="shared" si="2249"/>
        <v>1578.3999999999999</v>
      </c>
      <c r="AZ797" s="18">
        <f t="shared" ref="AZ797:BB797" si="2277">AZ798+AZ801</f>
        <v>0</v>
      </c>
      <c r="BA797" s="18">
        <f t="shared" si="2277"/>
        <v>0</v>
      </c>
      <c r="BB797" s="18">
        <f t="shared" si="2277"/>
        <v>0</v>
      </c>
      <c r="BC797" s="18">
        <f t="shared" si="2069"/>
        <v>1578.3999999999999</v>
      </c>
      <c r="BD797" s="18">
        <f t="shared" si="2070"/>
        <v>1578.3999999999999</v>
      </c>
      <c r="BE797" s="18">
        <f t="shared" si="2071"/>
        <v>1578.3999999999999</v>
      </c>
      <c r="BF797" s="18">
        <f t="shared" ref="BF797:BH797" si="2278">BF798+BF801</f>
        <v>0</v>
      </c>
      <c r="BG797" s="18">
        <f t="shared" si="2278"/>
        <v>0</v>
      </c>
      <c r="BH797" s="18">
        <f t="shared" si="2278"/>
        <v>0</v>
      </c>
      <c r="BI797" s="18">
        <f t="shared" si="2066"/>
        <v>1578.3999999999999</v>
      </c>
      <c r="BJ797" s="18">
        <f t="shared" si="2067"/>
        <v>1578.3999999999999</v>
      </c>
      <c r="BK797" s="18">
        <f t="shared" si="2068"/>
        <v>1578.3999999999999</v>
      </c>
      <c r="BL797" s="18">
        <f t="shared" ref="BL797:BN797" si="2279">BL798+BL801</f>
        <v>0</v>
      </c>
      <c r="BM797" s="18">
        <f t="shared" si="2279"/>
        <v>0</v>
      </c>
      <c r="BN797" s="18">
        <f t="shared" si="2279"/>
        <v>0</v>
      </c>
      <c r="BO797" s="18">
        <f t="shared" si="2250"/>
        <v>1578.3999999999999</v>
      </c>
      <c r="BP797" s="18">
        <f t="shared" si="2251"/>
        <v>1578.3999999999999</v>
      </c>
      <c r="BQ797" s="18">
        <f t="shared" si="2252"/>
        <v>1578.3999999999999</v>
      </c>
      <c r="BR797" s="18">
        <f t="shared" ref="BR797:BT797" si="2280">BR798+BR801</f>
        <v>0</v>
      </c>
      <c r="BS797" s="18">
        <f t="shared" si="2280"/>
        <v>0</v>
      </c>
      <c r="BT797" s="18">
        <f t="shared" si="2280"/>
        <v>0</v>
      </c>
      <c r="BU797" s="18">
        <f t="shared" si="2253"/>
        <v>1578.3999999999999</v>
      </c>
      <c r="BV797" s="18">
        <f t="shared" si="2254"/>
        <v>1578.3999999999999</v>
      </c>
      <c r="BW797" s="18">
        <f t="shared" si="2255"/>
        <v>1578.3999999999999</v>
      </c>
      <c r="BX797" s="18">
        <f t="shared" ref="BX797:BZ797" si="2281">BX798+BX801</f>
        <v>-16.600000000000001</v>
      </c>
      <c r="BY797" s="18">
        <f t="shared" si="2281"/>
        <v>0</v>
      </c>
      <c r="BZ797" s="18">
        <f t="shared" si="2281"/>
        <v>0</v>
      </c>
      <c r="CA797" s="18">
        <f t="shared" si="2231"/>
        <v>1561.8</v>
      </c>
      <c r="CB797" s="18">
        <f t="shared" si="2232"/>
        <v>1578.3999999999999</v>
      </c>
      <c r="CC797" s="18">
        <f t="shared" si="2233"/>
        <v>1578.3999999999999</v>
      </c>
      <c r="CD797" s="18">
        <f t="shared" si="2271"/>
        <v>0</v>
      </c>
      <c r="CE797" s="27"/>
      <c r="CF797" s="33"/>
    </row>
    <row r="798" spans="1:84" ht="31.2" x14ac:dyDescent="0.3">
      <c r="A798" s="41" t="s">
        <v>155</v>
      </c>
      <c r="B798" s="39">
        <v>200</v>
      </c>
      <c r="C798" s="41"/>
      <c r="D798" s="41"/>
      <c r="E798" s="14" t="s">
        <v>551</v>
      </c>
      <c r="F798" s="18">
        <f t="shared" ref="F798:K799" si="2282">F799</f>
        <v>159.80000000000001</v>
      </c>
      <c r="G798" s="18">
        <f t="shared" si="2282"/>
        <v>159.80000000000001</v>
      </c>
      <c r="H798" s="18">
        <f t="shared" si="2282"/>
        <v>159.80000000000001</v>
      </c>
      <c r="I798" s="18">
        <f t="shared" si="2282"/>
        <v>0</v>
      </c>
      <c r="J798" s="18">
        <f t="shared" si="2282"/>
        <v>0</v>
      </c>
      <c r="K798" s="18">
        <f t="shared" si="2282"/>
        <v>0</v>
      </c>
      <c r="L798" s="18">
        <f t="shared" si="2105"/>
        <v>159.80000000000001</v>
      </c>
      <c r="M798" s="18">
        <f t="shared" si="2106"/>
        <v>159.80000000000001</v>
      </c>
      <c r="N798" s="18">
        <f t="shared" si="2107"/>
        <v>159.80000000000001</v>
      </c>
      <c r="O798" s="18">
        <f t="shared" ref="O798:S799" si="2283">O799</f>
        <v>0</v>
      </c>
      <c r="P798" s="18">
        <f t="shared" si="2283"/>
        <v>0</v>
      </c>
      <c r="Q798" s="18">
        <f t="shared" si="2283"/>
        <v>0</v>
      </c>
      <c r="R798" s="18">
        <f t="shared" si="2283"/>
        <v>0</v>
      </c>
      <c r="S798" s="18">
        <f t="shared" si="2283"/>
        <v>0</v>
      </c>
      <c r="T798" s="18">
        <f t="shared" si="2259"/>
        <v>159.80000000000001</v>
      </c>
      <c r="U798" s="18">
        <f t="shared" si="2260"/>
        <v>159.80000000000001</v>
      </c>
      <c r="V798" s="18">
        <f t="shared" si="2261"/>
        <v>159.80000000000001</v>
      </c>
      <c r="W798" s="18">
        <f t="shared" ref="W798:CD799" si="2284">W799</f>
        <v>0</v>
      </c>
      <c r="X798" s="18">
        <f t="shared" si="2284"/>
        <v>0</v>
      </c>
      <c r="Y798" s="18">
        <f t="shared" si="2284"/>
        <v>0</v>
      </c>
      <c r="Z798" s="18">
        <f t="shared" si="2284"/>
        <v>0</v>
      </c>
      <c r="AA798" s="18">
        <f t="shared" si="2284"/>
        <v>0</v>
      </c>
      <c r="AB798" s="18">
        <f t="shared" si="2284"/>
        <v>0</v>
      </c>
      <c r="AC798" s="18">
        <f t="shared" si="2263"/>
        <v>159.80000000000001</v>
      </c>
      <c r="AD798" s="18">
        <f t="shared" si="2264"/>
        <v>159.80000000000001</v>
      </c>
      <c r="AE798" s="18">
        <f t="shared" si="2265"/>
        <v>159.80000000000001</v>
      </c>
      <c r="AF798" s="18">
        <f t="shared" si="2284"/>
        <v>0</v>
      </c>
      <c r="AG798" s="18">
        <f t="shared" si="2284"/>
        <v>0</v>
      </c>
      <c r="AH798" s="18">
        <f t="shared" si="2284"/>
        <v>0</v>
      </c>
      <c r="AI798" s="18">
        <f t="shared" si="2240"/>
        <v>159.80000000000001</v>
      </c>
      <c r="AJ798" s="18">
        <f t="shared" si="2241"/>
        <v>159.80000000000001</v>
      </c>
      <c r="AK798" s="18">
        <f t="shared" si="2242"/>
        <v>159.80000000000001</v>
      </c>
      <c r="AL798" s="18">
        <f t="shared" si="2284"/>
        <v>0</v>
      </c>
      <c r="AM798" s="18">
        <f t="shared" si="2243"/>
        <v>159.80000000000001</v>
      </c>
      <c r="AN798" s="18">
        <f t="shared" si="2284"/>
        <v>0</v>
      </c>
      <c r="AO798" s="18">
        <f t="shared" si="2284"/>
        <v>0</v>
      </c>
      <c r="AP798" s="18">
        <f t="shared" si="2284"/>
        <v>0</v>
      </c>
      <c r="AQ798" s="18">
        <f t="shared" si="2244"/>
        <v>159.80000000000001</v>
      </c>
      <c r="AR798" s="18">
        <f t="shared" si="2245"/>
        <v>159.80000000000001</v>
      </c>
      <c r="AS798" s="18">
        <f t="shared" si="2246"/>
        <v>159.80000000000001</v>
      </c>
      <c r="AT798" s="18">
        <f t="shared" si="2284"/>
        <v>0</v>
      </c>
      <c r="AU798" s="18">
        <f t="shared" si="2284"/>
        <v>0</v>
      </c>
      <c r="AV798" s="18">
        <f t="shared" si="2284"/>
        <v>0</v>
      </c>
      <c r="AW798" s="18">
        <f t="shared" si="2247"/>
        <v>159.80000000000001</v>
      </c>
      <c r="AX798" s="18">
        <f t="shared" si="2248"/>
        <v>159.80000000000001</v>
      </c>
      <c r="AY798" s="18">
        <f t="shared" si="2249"/>
        <v>159.80000000000001</v>
      </c>
      <c r="AZ798" s="18">
        <f t="shared" si="2284"/>
        <v>0</v>
      </c>
      <c r="BA798" s="18">
        <f t="shared" si="2284"/>
        <v>0</v>
      </c>
      <c r="BB798" s="18">
        <f t="shared" si="2284"/>
        <v>0</v>
      </c>
      <c r="BC798" s="18">
        <f t="shared" si="2069"/>
        <v>159.80000000000001</v>
      </c>
      <c r="BD798" s="18">
        <f t="shared" si="2070"/>
        <v>159.80000000000001</v>
      </c>
      <c r="BE798" s="18">
        <f t="shared" si="2071"/>
        <v>159.80000000000001</v>
      </c>
      <c r="BF798" s="18">
        <f t="shared" si="2284"/>
        <v>0</v>
      </c>
      <c r="BG798" s="18">
        <f t="shared" si="2284"/>
        <v>0</v>
      </c>
      <c r="BH798" s="18">
        <f t="shared" si="2284"/>
        <v>0</v>
      </c>
      <c r="BI798" s="18">
        <f t="shared" si="2066"/>
        <v>159.80000000000001</v>
      </c>
      <c r="BJ798" s="18">
        <f t="shared" si="2067"/>
        <v>159.80000000000001</v>
      </c>
      <c r="BK798" s="18">
        <f t="shared" si="2068"/>
        <v>159.80000000000001</v>
      </c>
      <c r="BL798" s="18">
        <f t="shared" si="2284"/>
        <v>0</v>
      </c>
      <c r="BM798" s="18">
        <f t="shared" si="2284"/>
        <v>0</v>
      </c>
      <c r="BN798" s="18">
        <f t="shared" si="2284"/>
        <v>0</v>
      </c>
      <c r="BO798" s="18">
        <f t="shared" si="2250"/>
        <v>159.80000000000001</v>
      </c>
      <c r="BP798" s="18">
        <f t="shared" si="2251"/>
        <v>159.80000000000001</v>
      </c>
      <c r="BQ798" s="18">
        <f t="shared" si="2252"/>
        <v>159.80000000000001</v>
      </c>
      <c r="BR798" s="18">
        <f t="shared" si="2284"/>
        <v>0</v>
      </c>
      <c r="BS798" s="18">
        <f t="shared" si="2284"/>
        <v>0</v>
      </c>
      <c r="BT798" s="18">
        <f t="shared" si="2284"/>
        <v>0</v>
      </c>
      <c r="BU798" s="18">
        <f t="shared" si="2253"/>
        <v>159.80000000000001</v>
      </c>
      <c r="BV798" s="18">
        <f t="shared" si="2254"/>
        <v>159.80000000000001</v>
      </c>
      <c r="BW798" s="18">
        <f t="shared" si="2255"/>
        <v>159.80000000000001</v>
      </c>
      <c r="BX798" s="18">
        <f t="shared" si="2284"/>
        <v>-16.600000000000001</v>
      </c>
      <c r="BY798" s="18">
        <f t="shared" si="2284"/>
        <v>0</v>
      </c>
      <c r="BZ798" s="18">
        <f t="shared" si="2284"/>
        <v>0</v>
      </c>
      <c r="CA798" s="18">
        <f t="shared" si="2231"/>
        <v>143.20000000000002</v>
      </c>
      <c r="CB798" s="18">
        <f t="shared" si="2232"/>
        <v>159.80000000000001</v>
      </c>
      <c r="CC798" s="18">
        <f t="shared" si="2233"/>
        <v>159.80000000000001</v>
      </c>
      <c r="CD798" s="18">
        <f t="shared" si="2284"/>
        <v>0</v>
      </c>
      <c r="CE798" s="27"/>
      <c r="CF798" s="33"/>
    </row>
    <row r="799" spans="1:84" ht="46.8" x14ac:dyDescent="0.3">
      <c r="A799" s="41" t="s">
        <v>155</v>
      </c>
      <c r="B799" s="39">
        <v>240</v>
      </c>
      <c r="C799" s="41"/>
      <c r="D799" s="41"/>
      <c r="E799" s="14" t="s">
        <v>559</v>
      </c>
      <c r="F799" s="18">
        <f t="shared" si="2282"/>
        <v>159.80000000000001</v>
      </c>
      <c r="G799" s="18">
        <f t="shared" si="2282"/>
        <v>159.80000000000001</v>
      </c>
      <c r="H799" s="18">
        <f t="shared" si="2282"/>
        <v>159.80000000000001</v>
      </c>
      <c r="I799" s="18">
        <f t="shared" si="2282"/>
        <v>0</v>
      </c>
      <c r="J799" s="18">
        <f t="shared" si="2282"/>
        <v>0</v>
      </c>
      <c r="K799" s="18">
        <f t="shared" si="2282"/>
        <v>0</v>
      </c>
      <c r="L799" s="18">
        <f t="shared" si="2105"/>
        <v>159.80000000000001</v>
      </c>
      <c r="M799" s="18">
        <f t="shared" si="2106"/>
        <v>159.80000000000001</v>
      </c>
      <c r="N799" s="18">
        <f t="shared" si="2107"/>
        <v>159.80000000000001</v>
      </c>
      <c r="O799" s="18">
        <f t="shared" si="2283"/>
        <v>0</v>
      </c>
      <c r="P799" s="18">
        <f t="shared" si="2283"/>
        <v>0</v>
      </c>
      <c r="Q799" s="18">
        <f t="shared" si="2283"/>
        <v>0</v>
      </c>
      <c r="R799" s="18">
        <f t="shared" si="2283"/>
        <v>0</v>
      </c>
      <c r="S799" s="18">
        <f t="shared" si="2283"/>
        <v>0</v>
      </c>
      <c r="T799" s="18">
        <f t="shared" si="2259"/>
        <v>159.80000000000001</v>
      </c>
      <c r="U799" s="18">
        <f t="shared" si="2260"/>
        <v>159.80000000000001</v>
      </c>
      <c r="V799" s="18">
        <f t="shared" si="2261"/>
        <v>159.80000000000001</v>
      </c>
      <c r="W799" s="18">
        <f t="shared" si="2284"/>
        <v>0</v>
      </c>
      <c r="X799" s="18">
        <f t="shared" si="2284"/>
        <v>0</v>
      </c>
      <c r="Y799" s="18">
        <f t="shared" si="2284"/>
        <v>0</v>
      </c>
      <c r="Z799" s="18">
        <f t="shared" si="2284"/>
        <v>0</v>
      </c>
      <c r="AA799" s="18">
        <f t="shared" si="2284"/>
        <v>0</v>
      </c>
      <c r="AB799" s="18">
        <f t="shared" si="2284"/>
        <v>0</v>
      </c>
      <c r="AC799" s="18">
        <f t="shared" si="2263"/>
        <v>159.80000000000001</v>
      </c>
      <c r="AD799" s="18">
        <f t="shared" si="2264"/>
        <v>159.80000000000001</v>
      </c>
      <c r="AE799" s="18">
        <f t="shared" si="2265"/>
        <v>159.80000000000001</v>
      </c>
      <c r="AF799" s="18">
        <f t="shared" si="2284"/>
        <v>0</v>
      </c>
      <c r="AG799" s="18">
        <f t="shared" si="2284"/>
        <v>0</v>
      </c>
      <c r="AH799" s="18">
        <f t="shared" si="2284"/>
        <v>0</v>
      </c>
      <c r="AI799" s="18">
        <f t="shared" si="2240"/>
        <v>159.80000000000001</v>
      </c>
      <c r="AJ799" s="18">
        <f t="shared" si="2241"/>
        <v>159.80000000000001</v>
      </c>
      <c r="AK799" s="18">
        <f t="shared" si="2242"/>
        <v>159.80000000000001</v>
      </c>
      <c r="AL799" s="18">
        <f t="shared" si="2284"/>
        <v>0</v>
      </c>
      <c r="AM799" s="18">
        <f t="shared" si="2243"/>
        <v>159.80000000000001</v>
      </c>
      <c r="AN799" s="18">
        <f t="shared" si="2284"/>
        <v>0</v>
      </c>
      <c r="AO799" s="18">
        <f t="shared" si="2284"/>
        <v>0</v>
      </c>
      <c r="AP799" s="18">
        <f t="shared" si="2284"/>
        <v>0</v>
      </c>
      <c r="AQ799" s="18">
        <f t="shared" si="2244"/>
        <v>159.80000000000001</v>
      </c>
      <c r="AR799" s="18">
        <f t="shared" si="2245"/>
        <v>159.80000000000001</v>
      </c>
      <c r="AS799" s="18">
        <f t="shared" si="2246"/>
        <v>159.80000000000001</v>
      </c>
      <c r="AT799" s="18">
        <f t="shared" si="2284"/>
        <v>0</v>
      </c>
      <c r="AU799" s="18">
        <f t="shared" si="2284"/>
        <v>0</v>
      </c>
      <c r="AV799" s="18">
        <f t="shared" si="2284"/>
        <v>0</v>
      </c>
      <c r="AW799" s="18">
        <f t="shared" si="2247"/>
        <v>159.80000000000001</v>
      </c>
      <c r="AX799" s="18">
        <f t="shared" si="2248"/>
        <v>159.80000000000001</v>
      </c>
      <c r="AY799" s="18">
        <f t="shared" si="2249"/>
        <v>159.80000000000001</v>
      </c>
      <c r="AZ799" s="18">
        <f t="shared" si="2284"/>
        <v>0</v>
      </c>
      <c r="BA799" s="18">
        <f t="shared" si="2284"/>
        <v>0</v>
      </c>
      <c r="BB799" s="18">
        <f t="shared" si="2284"/>
        <v>0</v>
      </c>
      <c r="BC799" s="18">
        <f t="shared" si="2069"/>
        <v>159.80000000000001</v>
      </c>
      <c r="BD799" s="18">
        <f t="shared" si="2070"/>
        <v>159.80000000000001</v>
      </c>
      <c r="BE799" s="18">
        <f t="shared" si="2071"/>
        <v>159.80000000000001</v>
      </c>
      <c r="BF799" s="18">
        <f t="shared" si="2284"/>
        <v>0</v>
      </c>
      <c r="BG799" s="18">
        <f t="shared" si="2284"/>
        <v>0</v>
      </c>
      <c r="BH799" s="18">
        <f t="shared" si="2284"/>
        <v>0</v>
      </c>
      <c r="BI799" s="18">
        <f t="shared" si="2066"/>
        <v>159.80000000000001</v>
      </c>
      <c r="BJ799" s="18">
        <f t="shared" si="2067"/>
        <v>159.80000000000001</v>
      </c>
      <c r="BK799" s="18">
        <f t="shared" si="2068"/>
        <v>159.80000000000001</v>
      </c>
      <c r="BL799" s="18">
        <f t="shared" si="2284"/>
        <v>0</v>
      </c>
      <c r="BM799" s="18">
        <f t="shared" si="2284"/>
        <v>0</v>
      </c>
      <c r="BN799" s="18">
        <f t="shared" si="2284"/>
        <v>0</v>
      </c>
      <c r="BO799" s="18">
        <f t="shared" si="2250"/>
        <v>159.80000000000001</v>
      </c>
      <c r="BP799" s="18">
        <f t="shared" si="2251"/>
        <v>159.80000000000001</v>
      </c>
      <c r="BQ799" s="18">
        <f t="shared" si="2252"/>
        <v>159.80000000000001</v>
      </c>
      <c r="BR799" s="18">
        <f t="shared" si="2284"/>
        <v>0</v>
      </c>
      <c r="BS799" s="18">
        <f t="shared" si="2284"/>
        <v>0</v>
      </c>
      <c r="BT799" s="18">
        <f t="shared" si="2284"/>
        <v>0</v>
      </c>
      <c r="BU799" s="18">
        <f t="shared" si="2253"/>
        <v>159.80000000000001</v>
      </c>
      <c r="BV799" s="18">
        <f t="shared" si="2254"/>
        <v>159.80000000000001</v>
      </c>
      <c r="BW799" s="18">
        <f t="shared" si="2255"/>
        <v>159.80000000000001</v>
      </c>
      <c r="BX799" s="18">
        <f t="shared" si="2284"/>
        <v>-16.600000000000001</v>
      </c>
      <c r="BY799" s="18">
        <f t="shared" si="2284"/>
        <v>0</v>
      </c>
      <c r="BZ799" s="18">
        <f t="shared" si="2284"/>
        <v>0</v>
      </c>
      <c r="CA799" s="18">
        <f t="shared" si="2231"/>
        <v>143.20000000000002</v>
      </c>
      <c r="CB799" s="18">
        <f t="shared" si="2232"/>
        <v>159.80000000000001</v>
      </c>
      <c r="CC799" s="18">
        <f t="shared" si="2233"/>
        <v>159.80000000000001</v>
      </c>
      <c r="CD799" s="18">
        <f t="shared" si="2284"/>
        <v>0</v>
      </c>
      <c r="CE799" s="27"/>
      <c r="CF799" s="33"/>
    </row>
    <row r="800" spans="1:84" x14ac:dyDescent="0.3">
      <c r="A800" s="41" t="s">
        <v>155</v>
      </c>
      <c r="B800" s="39">
        <v>240</v>
      </c>
      <c r="C800" s="41" t="s">
        <v>59</v>
      </c>
      <c r="D800" s="41" t="s">
        <v>140</v>
      </c>
      <c r="E800" s="14" t="s">
        <v>543</v>
      </c>
      <c r="F800" s="23">
        <v>159.80000000000001</v>
      </c>
      <c r="G800" s="23">
        <v>159.80000000000001</v>
      </c>
      <c r="H800" s="23">
        <v>159.80000000000001</v>
      </c>
      <c r="I800" s="18"/>
      <c r="J800" s="18"/>
      <c r="K800" s="18"/>
      <c r="L800" s="18">
        <f t="shared" si="2105"/>
        <v>159.80000000000001</v>
      </c>
      <c r="M800" s="18">
        <f t="shared" si="2106"/>
        <v>159.80000000000001</v>
      </c>
      <c r="N800" s="18">
        <f t="shared" si="2107"/>
        <v>159.80000000000001</v>
      </c>
      <c r="O800" s="18"/>
      <c r="P800" s="18"/>
      <c r="Q800" s="18"/>
      <c r="R800" s="18"/>
      <c r="S800" s="18"/>
      <c r="T800" s="18">
        <f t="shared" si="2259"/>
        <v>159.80000000000001</v>
      </c>
      <c r="U800" s="18">
        <f t="shared" si="2260"/>
        <v>159.80000000000001</v>
      </c>
      <c r="V800" s="18">
        <f t="shared" si="2261"/>
        <v>159.80000000000001</v>
      </c>
      <c r="W800" s="18"/>
      <c r="X800" s="18"/>
      <c r="Y800" s="18"/>
      <c r="Z800" s="18"/>
      <c r="AA800" s="18"/>
      <c r="AB800" s="18"/>
      <c r="AC800" s="18">
        <f t="shared" si="2263"/>
        <v>159.80000000000001</v>
      </c>
      <c r="AD800" s="18">
        <f t="shared" si="2264"/>
        <v>159.80000000000001</v>
      </c>
      <c r="AE800" s="18">
        <f t="shared" si="2265"/>
        <v>159.80000000000001</v>
      </c>
      <c r="AF800" s="18"/>
      <c r="AG800" s="18"/>
      <c r="AH800" s="18"/>
      <c r="AI800" s="18">
        <f t="shared" si="2240"/>
        <v>159.80000000000001</v>
      </c>
      <c r="AJ800" s="18">
        <f t="shared" si="2241"/>
        <v>159.80000000000001</v>
      </c>
      <c r="AK800" s="18">
        <f t="shared" si="2242"/>
        <v>159.80000000000001</v>
      </c>
      <c r="AL800" s="18"/>
      <c r="AM800" s="18">
        <f t="shared" si="2243"/>
        <v>159.80000000000001</v>
      </c>
      <c r="AN800" s="18"/>
      <c r="AO800" s="18"/>
      <c r="AP800" s="18"/>
      <c r="AQ800" s="18">
        <f t="shared" si="2244"/>
        <v>159.80000000000001</v>
      </c>
      <c r="AR800" s="18">
        <f t="shared" si="2245"/>
        <v>159.80000000000001</v>
      </c>
      <c r="AS800" s="18">
        <f t="shared" si="2246"/>
        <v>159.80000000000001</v>
      </c>
      <c r="AT800" s="18"/>
      <c r="AU800" s="18"/>
      <c r="AV800" s="18"/>
      <c r="AW800" s="18">
        <f t="shared" si="2247"/>
        <v>159.80000000000001</v>
      </c>
      <c r="AX800" s="18">
        <f t="shared" si="2248"/>
        <v>159.80000000000001</v>
      </c>
      <c r="AY800" s="18">
        <f t="shared" si="2249"/>
        <v>159.80000000000001</v>
      </c>
      <c r="AZ800" s="18"/>
      <c r="BA800" s="18"/>
      <c r="BB800" s="18"/>
      <c r="BC800" s="18">
        <f t="shared" si="2069"/>
        <v>159.80000000000001</v>
      </c>
      <c r="BD800" s="18">
        <f t="shared" si="2070"/>
        <v>159.80000000000001</v>
      </c>
      <c r="BE800" s="18">
        <f t="shared" si="2071"/>
        <v>159.80000000000001</v>
      </c>
      <c r="BF800" s="18"/>
      <c r="BG800" s="18"/>
      <c r="BH800" s="18"/>
      <c r="BI800" s="18">
        <f t="shared" ref="BI800:BI863" si="2285">BC800+BF800</f>
        <v>159.80000000000001</v>
      </c>
      <c r="BJ800" s="18">
        <f t="shared" ref="BJ800:BJ863" si="2286">BD800+BG800</f>
        <v>159.80000000000001</v>
      </c>
      <c r="BK800" s="18">
        <f t="shared" ref="BK800:BK863" si="2287">BE800+BH800</f>
        <v>159.80000000000001</v>
      </c>
      <c r="BL800" s="18"/>
      <c r="BM800" s="18"/>
      <c r="BN800" s="18"/>
      <c r="BO800" s="18">
        <f t="shared" si="2250"/>
        <v>159.80000000000001</v>
      </c>
      <c r="BP800" s="18">
        <f t="shared" si="2251"/>
        <v>159.80000000000001</v>
      </c>
      <c r="BQ800" s="18">
        <f t="shared" si="2252"/>
        <v>159.80000000000001</v>
      </c>
      <c r="BR800" s="18"/>
      <c r="BS800" s="18"/>
      <c r="BT800" s="18"/>
      <c r="BU800" s="18">
        <f t="shared" si="2253"/>
        <v>159.80000000000001</v>
      </c>
      <c r="BV800" s="18">
        <f t="shared" si="2254"/>
        <v>159.80000000000001</v>
      </c>
      <c r="BW800" s="18">
        <f t="shared" si="2255"/>
        <v>159.80000000000001</v>
      </c>
      <c r="BX800" s="18">
        <v>-16.600000000000001</v>
      </c>
      <c r="BY800" s="18"/>
      <c r="BZ800" s="18"/>
      <c r="CA800" s="18">
        <f t="shared" si="2231"/>
        <v>143.20000000000002</v>
      </c>
      <c r="CB800" s="18">
        <f t="shared" si="2232"/>
        <v>159.80000000000001</v>
      </c>
      <c r="CC800" s="18">
        <f t="shared" si="2233"/>
        <v>159.80000000000001</v>
      </c>
      <c r="CD800" s="18"/>
      <c r="CE800" s="27"/>
      <c r="CF800" s="33"/>
    </row>
    <row r="801" spans="1:119" ht="46.8" x14ac:dyDescent="0.3">
      <c r="A801" s="41" t="s">
        <v>155</v>
      </c>
      <c r="B801" s="39">
        <v>600</v>
      </c>
      <c r="C801" s="41"/>
      <c r="D801" s="41"/>
      <c r="E801" s="14" t="s">
        <v>554</v>
      </c>
      <c r="F801" s="18">
        <f t="shared" ref="F801:K802" si="2288">F802</f>
        <v>1418.6</v>
      </c>
      <c r="G801" s="18">
        <f t="shared" si="2288"/>
        <v>1418.6</v>
      </c>
      <c r="H801" s="18">
        <f t="shared" si="2288"/>
        <v>1418.6</v>
      </c>
      <c r="I801" s="18">
        <f t="shared" si="2288"/>
        <v>0</v>
      </c>
      <c r="J801" s="18">
        <f t="shared" si="2288"/>
        <v>0</v>
      </c>
      <c r="K801" s="18">
        <f t="shared" si="2288"/>
        <v>0</v>
      </c>
      <c r="L801" s="18">
        <f t="shared" si="2105"/>
        <v>1418.6</v>
      </c>
      <c r="M801" s="18">
        <f t="shared" si="2106"/>
        <v>1418.6</v>
      </c>
      <c r="N801" s="18">
        <f t="shared" si="2107"/>
        <v>1418.6</v>
      </c>
      <c r="O801" s="18">
        <f t="shared" ref="O801:S802" si="2289">O802</f>
        <v>0</v>
      </c>
      <c r="P801" s="18">
        <f t="shared" si="2289"/>
        <v>0</v>
      </c>
      <c r="Q801" s="18">
        <f t="shared" si="2289"/>
        <v>0</v>
      </c>
      <c r="R801" s="18">
        <f t="shared" si="2289"/>
        <v>0</v>
      </c>
      <c r="S801" s="18">
        <f t="shared" si="2289"/>
        <v>0</v>
      </c>
      <c r="T801" s="18">
        <f t="shared" si="2259"/>
        <v>1418.6</v>
      </c>
      <c r="U801" s="18">
        <f t="shared" si="2260"/>
        <v>1418.6</v>
      </c>
      <c r="V801" s="18">
        <f t="shared" si="2261"/>
        <v>1418.6</v>
      </c>
      <c r="W801" s="18">
        <f t="shared" ref="W801:CD802" si="2290">W802</f>
        <v>0</v>
      </c>
      <c r="X801" s="18">
        <f t="shared" si="2290"/>
        <v>0</v>
      </c>
      <c r="Y801" s="18">
        <f t="shared" si="2290"/>
        <v>0</v>
      </c>
      <c r="Z801" s="18">
        <f t="shared" si="2290"/>
        <v>0</v>
      </c>
      <c r="AA801" s="18">
        <f t="shared" si="2290"/>
        <v>0</v>
      </c>
      <c r="AB801" s="18">
        <f t="shared" si="2290"/>
        <v>0</v>
      </c>
      <c r="AC801" s="18">
        <f t="shared" si="2263"/>
        <v>1418.6</v>
      </c>
      <c r="AD801" s="18">
        <f t="shared" si="2264"/>
        <v>1418.6</v>
      </c>
      <c r="AE801" s="18">
        <f t="shared" si="2265"/>
        <v>1418.6</v>
      </c>
      <c r="AF801" s="18">
        <f t="shared" si="2290"/>
        <v>0</v>
      </c>
      <c r="AG801" s="18">
        <f t="shared" si="2290"/>
        <v>0</v>
      </c>
      <c r="AH801" s="18">
        <f t="shared" si="2290"/>
        <v>0</v>
      </c>
      <c r="AI801" s="18">
        <f t="shared" si="2240"/>
        <v>1418.6</v>
      </c>
      <c r="AJ801" s="18">
        <f t="shared" si="2241"/>
        <v>1418.6</v>
      </c>
      <c r="AK801" s="18">
        <f t="shared" si="2242"/>
        <v>1418.6</v>
      </c>
      <c r="AL801" s="18">
        <f t="shared" si="2290"/>
        <v>0</v>
      </c>
      <c r="AM801" s="18">
        <f t="shared" si="2243"/>
        <v>1418.6</v>
      </c>
      <c r="AN801" s="18">
        <f t="shared" si="2290"/>
        <v>0</v>
      </c>
      <c r="AO801" s="18">
        <f t="shared" si="2290"/>
        <v>0</v>
      </c>
      <c r="AP801" s="18">
        <f t="shared" si="2290"/>
        <v>0</v>
      </c>
      <c r="AQ801" s="18">
        <f t="shared" si="2244"/>
        <v>1418.6</v>
      </c>
      <c r="AR801" s="18">
        <f t="shared" si="2245"/>
        <v>1418.6</v>
      </c>
      <c r="AS801" s="18">
        <f t="shared" si="2246"/>
        <v>1418.6</v>
      </c>
      <c r="AT801" s="18">
        <f t="shared" si="2290"/>
        <v>0</v>
      </c>
      <c r="AU801" s="18">
        <f t="shared" si="2290"/>
        <v>0</v>
      </c>
      <c r="AV801" s="18">
        <f t="shared" si="2290"/>
        <v>0</v>
      </c>
      <c r="AW801" s="18">
        <f t="shared" si="2247"/>
        <v>1418.6</v>
      </c>
      <c r="AX801" s="18">
        <f t="shared" si="2248"/>
        <v>1418.6</v>
      </c>
      <c r="AY801" s="18">
        <f t="shared" si="2249"/>
        <v>1418.6</v>
      </c>
      <c r="AZ801" s="18">
        <f t="shared" si="2290"/>
        <v>0</v>
      </c>
      <c r="BA801" s="18">
        <f t="shared" si="2290"/>
        <v>0</v>
      </c>
      <c r="BB801" s="18">
        <f t="shared" si="2290"/>
        <v>0</v>
      </c>
      <c r="BC801" s="18">
        <f t="shared" ref="BC801:BC864" si="2291">AW801+AZ801</f>
        <v>1418.6</v>
      </c>
      <c r="BD801" s="18">
        <f t="shared" ref="BD801:BD864" si="2292">AX801+BA801</f>
        <v>1418.6</v>
      </c>
      <c r="BE801" s="18">
        <f t="shared" ref="BE801:BE864" si="2293">AY801+BB801</f>
        <v>1418.6</v>
      </c>
      <c r="BF801" s="18">
        <f t="shared" si="2290"/>
        <v>0</v>
      </c>
      <c r="BG801" s="18">
        <f t="shared" si="2290"/>
        <v>0</v>
      </c>
      <c r="BH801" s="18">
        <f t="shared" si="2290"/>
        <v>0</v>
      </c>
      <c r="BI801" s="18">
        <f t="shared" si="2285"/>
        <v>1418.6</v>
      </c>
      <c r="BJ801" s="18">
        <f t="shared" si="2286"/>
        <v>1418.6</v>
      </c>
      <c r="BK801" s="18">
        <f t="shared" si="2287"/>
        <v>1418.6</v>
      </c>
      <c r="BL801" s="18">
        <f t="shared" si="2290"/>
        <v>0</v>
      </c>
      <c r="BM801" s="18">
        <f t="shared" si="2290"/>
        <v>0</v>
      </c>
      <c r="BN801" s="18">
        <f t="shared" si="2290"/>
        <v>0</v>
      </c>
      <c r="BO801" s="18">
        <f t="shared" si="2250"/>
        <v>1418.6</v>
      </c>
      <c r="BP801" s="18">
        <f t="shared" si="2251"/>
        <v>1418.6</v>
      </c>
      <c r="BQ801" s="18">
        <f t="shared" si="2252"/>
        <v>1418.6</v>
      </c>
      <c r="BR801" s="18">
        <f t="shared" si="2290"/>
        <v>0</v>
      </c>
      <c r="BS801" s="18">
        <f t="shared" si="2290"/>
        <v>0</v>
      </c>
      <c r="BT801" s="18">
        <f t="shared" si="2290"/>
        <v>0</v>
      </c>
      <c r="BU801" s="18">
        <f t="shared" si="2253"/>
        <v>1418.6</v>
      </c>
      <c r="BV801" s="18">
        <f t="shared" si="2254"/>
        <v>1418.6</v>
      </c>
      <c r="BW801" s="18">
        <f t="shared" si="2255"/>
        <v>1418.6</v>
      </c>
      <c r="BX801" s="18">
        <f t="shared" si="2290"/>
        <v>0</v>
      </c>
      <c r="BY801" s="18">
        <f t="shared" si="2290"/>
        <v>0</v>
      </c>
      <c r="BZ801" s="18">
        <f t="shared" si="2290"/>
        <v>0</v>
      </c>
      <c r="CA801" s="18">
        <f t="shared" si="2231"/>
        <v>1418.6</v>
      </c>
      <c r="CB801" s="18">
        <f t="shared" si="2232"/>
        <v>1418.6</v>
      </c>
      <c r="CC801" s="18">
        <f t="shared" si="2233"/>
        <v>1418.6</v>
      </c>
      <c r="CD801" s="18">
        <f t="shared" si="2290"/>
        <v>0</v>
      </c>
      <c r="CE801" s="27"/>
      <c r="CF801" s="33"/>
    </row>
    <row r="802" spans="1:119" ht="78" x14ac:dyDescent="0.3">
      <c r="A802" s="41" t="s">
        <v>155</v>
      </c>
      <c r="B802" s="39">
        <v>630</v>
      </c>
      <c r="C802" s="41"/>
      <c r="D802" s="41"/>
      <c r="E802" s="14" t="s">
        <v>1427</v>
      </c>
      <c r="F802" s="18">
        <f t="shared" si="2288"/>
        <v>1418.6</v>
      </c>
      <c r="G802" s="18">
        <f t="shared" si="2288"/>
        <v>1418.6</v>
      </c>
      <c r="H802" s="18">
        <f t="shared" si="2288"/>
        <v>1418.6</v>
      </c>
      <c r="I802" s="18">
        <f t="shared" si="2288"/>
        <v>0</v>
      </c>
      <c r="J802" s="18">
        <f t="shared" si="2288"/>
        <v>0</v>
      </c>
      <c r="K802" s="18">
        <f t="shared" si="2288"/>
        <v>0</v>
      </c>
      <c r="L802" s="18">
        <f t="shared" si="2105"/>
        <v>1418.6</v>
      </c>
      <c r="M802" s="18">
        <f t="shared" si="2106"/>
        <v>1418.6</v>
      </c>
      <c r="N802" s="18">
        <f t="shared" si="2107"/>
        <v>1418.6</v>
      </c>
      <c r="O802" s="18">
        <f t="shared" si="2289"/>
        <v>0</v>
      </c>
      <c r="P802" s="18">
        <f t="shared" si="2289"/>
        <v>0</v>
      </c>
      <c r="Q802" s="18">
        <f t="shared" si="2289"/>
        <v>0</v>
      </c>
      <c r="R802" s="18">
        <f t="shared" si="2289"/>
        <v>0</v>
      </c>
      <c r="S802" s="18">
        <f t="shared" si="2289"/>
        <v>0</v>
      </c>
      <c r="T802" s="18">
        <f t="shared" si="2259"/>
        <v>1418.6</v>
      </c>
      <c r="U802" s="18">
        <f t="shared" si="2260"/>
        <v>1418.6</v>
      </c>
      <c r="V802" s="18">
        <f t="shared" si="2261"/>
        <v>1418.6</v>
      </c>
      <c r="W802" s="18">
        <f t="shared" si="2290"/>
        <v>0</v>
      </c>
      <c r="X802" s="18">
        <f t="shared" si="2290"/>
        <v>0</v>
      </c>
      <c r="Y802" s="18">
        <f t="shared" si="2290"/>
        <v>0</v>
      </c>
      <c r="Z802" s="18">
        <f t="shared" si="2290"/>
        <v>0</v>
      </c>
      <c r="AA802" s="18">
        <f t="shared" si="2290"/>
        <v>0</v>
      </c>
      <c r="AB802" s="18">
        <f t="shared" si="2290"/>
        <v>0</v>
      </c>
      <c r="AC802" s="18">
        <f t="shared" si="2263"/>
        <v>1418.6</v>
      </c>
      <c r="AD802" s="18">
        <f t="shared" si="2264"/>
        <v>1418.6</v>
      </c>
      <c r="AE802" s="18">
        <f t="shared" si="2265"/>
        <v>1418.6</v>
      </c>
      <c r="AF802" s="18">
        <f t="shared" si="2290"/>
        <v>0</v>
      </c>
      <c r="AG802" s="18">
        <f t="shared" si="2290"/>
        <v>0</v>
      </c>
      <c r="AH802" s="18">
        <f t="shared" si="2290"/>
        <v>0</v>
      </c>
      <c r="AI802" s="18">
        <f t="shared" si="2240"/>
        <v>1418.6</v>
      </c>
      <c r="AJ802" s="18">
        <f t="shared" si="2241"/>
        <v>1418.6</v>
      </c>
      <c r="AK802" s="18">
        <f t="shared" si="2242"/>
        <v>1418.6</v>
      </c>
      <c r="AL802" s="18">
        <f t="shared" si="2290"/>
        <v>0</v>
      </c>
      <c r="AM802" s="18">
        <f t="shared" si="2243"/>
        <v>1418.6</v>
      </c>
      <c r="AN802" s="18">
        <f t="shared" si="2290"/>
        <v>0</v>
      </c>
      <c r="AO802" s="18">
        <f t="shared" si="2290"/>
        <v>0</v>
      </c>
      <c r="AP802" s="18">
        <f t="shared" si="2290"/>
        <v>0</v>
      </c>
      <c r="AQ802" s="18">
        <f t="shared" si="2244"/>
        <v>1418.6</v>
      </c>
      <c r="AR802" s="18">
        <f t="shared" si="2245"/>
        <v>1418.6</v>
      </c>
      <c r="AS802" s="18">
        <f t="shared" si="2246"/>
        <v>1418.6</v>
      </c>
      <c r="AT802" s="18">
        <f t="shared" si="2290"/>
        <v>0</v>
      </c>
      <c r="AU802" s="18">
        <f t="shared" si="2290"/>
        <v>0</v>
      </c>
      <c r="AV802" s="18">
        <f t="shared" si="2290"/>
        <v>0</v>
      </c>
      <c r="AW802" s="18">
        <f t="shared" si="2247"/>
        <v>1418.6</v>
      </c>
      <c r="AX802" s="18">
        <f t="shared" si="2248"/>
        <v>1418.6</v>
      </c>
      <c r="AY802" s="18">
        <f t="shared" si="2249"/>
        <v>1418.6</v>
      </c>
      <c r="AZ802" s="18">
        <f t="shared" si="2290"/>
        <v>0</v>
      </c>
      <c r="BA802" s="18">
        <f t="shared" si="2290"/>
        <v>0</v>
      </c>
      <c r="BB802" s="18">
        <f t="shared" si="2290"/>
        <v>0</v>
      </c>
      <c r="BC802" s="18">
        <f t="shared" si="2291"/>
        <v>1418.6</v>
      </c>
      <c r="BD802" s="18">
        <f t="shared" si="2292"/>
        <v>1418.6</v>
      </c>
      <c r="BE802" s="18">
        <f t="shared" si="2293"/>
        <v>1418.6</v>
      </c>
      <c r="BF802" s="18">
        <f t="shared" si="2290"/>
        <v>0</v>
      </c>
      <c r="BG802" s="18">
        <f t="shared" si="2290"/>
        <v>0</v>
      </c>
      <c r="BH802" s="18">
        <f t="shared" si="2290"/>
        <v>0</v>
      </c>
      <c r="BI802" s="18">
        <f t="shared" si="2285"/>
        <v>1418.6</v>
      </c>
      <c r="BJ802" s="18">
        <f t="shared" si="2286"/>
        <v>1418.6</v>
      </c>
      <c r="BK802" s="18">
        <f t="shared" si="2287"/>
        <v>1418.6</v>
      </c>
      <c r="BL802" s="18">
        <f t="shared" si="2290"/>
        <v>0</v>
      </c>
      <c r="BM802" s="18">
        <f t="shared" si="2290"/>
        <v>0</v>
      </c>
      <c r="BN802" s="18">
        <f t="shared" si="2290"/>
        <v>0</v>
      </c>
      <c r="BO802" s="18">
        <f t="shared" si="2250"/>
        <v>1418.6</v>
      </c>
      <c r="BP802" s="18">
        <f t="shared" si="2251"/>
        <v>1418.6</v>
      </c>
      <c r="BQ802" s="18">
        <f t="shared" si="2252"/>
        <v>1418.6</v>
      </c>
      <c r="BR802" s="18">
        <f t="shared" si="2290"/>
        <v>0</v>
      </c>
      <c r="BS802" s="18">
        <f t="shared" si="2290"/>
        <v>0</v>
      </c>
      <c r="BT802" s="18">
        <f t="shared" si="2290"/>
        <v>0</v>
      </c>
      <c r="BU802" s="18">
        <f t="shared" si="2253"/>
        <v>1418.6</v>
      </c>
      <c r="BV802" s="18">
        <f t="shared" si="2254"/>
        <v>1418.6</v>
      </c>
      <c r="BW802" s="18">
        <f t="shared" si="2255"/>
        <v>1418.6</v>
      </c>
      <c r="BX802" s="18">
        <f t="shared" si="2290"/>
        <v>0</v>
      </c>
      <c r="BY802" s="18">
        <f t="shared" si="2290"/>
        <v>0</v>
      </c>
      <c r="BZ802" s="18">
        <f t="shared" si="2290"/>
        <v>0</v>
      </c>
      <c r="CA802" s="18">
        <f t="shared" si="2231"/>
        <v>1418.6</v>
      </c>
      <c r="CB802" s="18">
        <f t="shared" si="2232"/>
        <v>1418.6</v>
      </c>
      <c r="CC802" s="18">
        <f t="shared" si="2233"/>
        <v>1418.6</v>
      </c>
      <c r="CD802" s="18">
        <f t="shared" si="2290"/>
        <v>0</v>
      </c>
      <c r="CE802" s="27"/>
      <c r="CF802" s="33"/>
    </row>
    <row r="803" spans="1:119" x14ac:dyDescent="0.3">
      <c r="A803" s="41" t="s">
        <v>155</v>
      </c>
      <c r="B803" s="39">
        <v>630</v>
      </c>
      <c r="C803" s="41" t="s">
        <v>59</v>
      </c>
      <c r="D803" s="41" t="s">
        <v>140</v>
      </c>
      <c r="E803" s="14" t="s">
        <v>543</v>
      </c>
      <c r="F803" s="23">
        <v>1418.6</v>
      </c>
      <c r="G803" s="23">
        <v>1418.6</v>
      </c>
      <c r="H803" s="23">
        <v>1418.6</v>
      </c>
      <c r="I803" s="18"/>
      <c r="J803" s="18"/>
      <c r="K803" s="18"/>
      <c r="L803" s="18">
        <f t="shared" si="2105"/>
        <v>1418.6</v>
      </c>
      <c r="M803" s="18">
        <f t="shared" si="2106"/>
        <v>1418.6</v>
      </c>
      <c r="N803" s="18">
        <f t="shared" si="2107"/>
        <v>1418.6</v>
      </c>
      <c r="O803" s="18"/>
      <c r="P803" s="18"/>
      <c r="Q803" s="18"/>
      <c r="R803" s="18"/>
      <c r="S803" s="18"/>
      <c r="T803" s="18">
        <f t="shared" si="2259"/>
        <v>1418.6</v>
      </c>
      <c r="U803" s="18">
        <f t="shared" si="2260"/>
        <v>1418.6</v>
      </c>
      <c r="V803" s="18">
        <f t="shared" si="2261"/>
        <v>1418.6</v>
      </c>
      <c r="W803" s="18"/>
      <c r="X803" s="18"/>
      <c r="Y803" s="18"/>
      <c r="Z803" s="18"/>
      <c r="AA803" s="18"/>
      <c r="AB803" s="18"/>
      <c r="AC803" s="18">
        <f t="shared" si="2263"/>
        <v>1418.6</v>
      </c>
      <c r="AD803" s="18">
        <f t="shared" si="2264"/>
        <v>1418.6</v>
      </c>
      <c r="AE803" s="18">
        <f t="shared" si="2265"/>
        <v>1418.6</v>
      </c>
      <c r="AF803" s="18"/>
      <c r="AG803" s="18"/>
      <c r="AH803" s="18"/>
      <c r="AI803" s="18">
        <f t="shared" si="2240"/>
        <v>1418.6</v>
      </c>
      <c r="AJ803" s="18">
        <f t="shared" si="2241"/>
        <v>1418.6</v>
      </c>
      <c r="AK803" s="18">
        <f t="shared" si="2242"/>
        <v>1418.6</v>
      </c>
      <c r="AL803" s="18"/>
      <c r="AM803" s="18">
        <f t="shared" si="2243"/>
        <v>1418.6</v>
      </c>
      <c r="AN803" s="18"/>
      <c r="AO803" s="18"/>
      <c r="AP803" s="18"/>
      <c r="AQ803" s="18">
        <f t="shared" si="2244"/>
        <v>1418.6</v>
      </c>
      <c r="AR803" s="18">
        <f t="shared" si="2245"/>
        <v>1418.6</v>
      </c>
      <c r="AS803" s="18">
        <f t="shared" si="2246"/>
        <v>1418.6</v>
      </c>
      <c r="AT803" s="18"/>
      <c r="AU803" s="18"/>
      <c r="AV803" s="18"/>
      <c r="AW803" s="18">
        <f t="shared" si="2247"/>
        <v>1418.6</v>
      </c>
      <c r="AX803" s="18">
        <f t="shared" si="2248"/>
        <v>1418.6</v>
      </c>
      <c r="AY803" s="18">
        <f t="shared" si="2249"/>
        <v>1418.6</v>
      </c>
      <c r="AZ803" s="18"/>
      <c r="BA803" s="18"/>
      <c r="BB803" s="18"/>
      <c r="BC803" s="18">
        <f t="shared" si="2291"/>
        <v>1418.6</v>
      </c>
      <c r="BD803" s="18">
        <f t="shared" si="2292"/>
        <v>1418.6</v>
      </c>
      <c r="BE803" s="18">
        <f t="shared" si="2293"/>
        <v>1418.6</v>
      </c>
      <c r="BF803" s="18"/>
      <c r="BG803" s="18"/>
      <c r="BH803" s="18"/>
      <c r="BI803" s="18">
        <f t="shared" si="2285"/>
        <v>1418.6</v>
      </c>
      <c r="BJ803" s="18">
        <f t="shared" si="2286"/>
        <v>1418.6</v>
      </c>
      <c r="BK803" s="18">
        <f t="shared" si="2287"/>
        <v>1418.6</v>
      </c>
      <c r="BL803" s="18"/>
      <c r="BM803" s="18"/>
      <c r="BN803" s="18"/>
      <c r="BO803" s="18">
        <f t="shared" si="2250"/>
        <v>1418.6</v>
      </c>
      <c r="BP803" s="18">
        <f t="shared" si="2251"/>
        <v>1418.6</v>
      </c>
      <c r="BQ803" s="18">
        <f t="shared" si="2252"/>
        <v>1418.6</v>
      </c>
      <c r="BR803" s="18"/>
      <c r="BS803" s="18"/>
      <c r="BT803" s="18"/>
      <c r="BU803" s="18">
        <f t="shared" si="2253"/>
        <v>1418.6</v>
      </c>
      <c r="BV803" s="18">
        <f t="shared" si="2254"/>
        <v>1418.6</v>
      </c>
      <c r="BW803" s="18">
        <f t="shared" si="2255"/>
        <v>1418.6</v>
      </c>
      <c r="BX803" s="18"/>
      <c r="BY803" s="18"/>
      <c r="BZ803" s="18"/>
      <c r="CA803" s="18">
        <f t="shared" si="2231"/>
        <v>1418.6</v>
      </c>
      <c r="CB803" s="18">
        <f t="shared" si="2232"/>
        <v>1418.6</v>
      </c>
      <c r="CC803" s="18">
        <f t="shared" si="2233"/>
        <v>1418.6</v>
      </c>
      <c r="CD803" s="18"/>
      <c r="CE803" s="27"/>
      <c r="CF803" s="33"/>
    </row>
    <row r="804" spans="1:119" s="11" customFormat="1" ht="31.2" x14ac:dyDescent="0.3">
      <c r="A804" s="10" t="s">
        <v>158</v>
      </c>
      <c r="B804" s="16"/>
      <c r="C804" s="10"/>
      <c r="D804" s="10"/>
      <c r="E804" s="15" t="s">
        <v>994</v>
      </c>
      <c r="F804" s="17">
        <f t="shared" ref="F804:K804" si="2294">F805+F822+F844+F852</f>
        <v>262163.09999999998</v>
      </c>
      <c r="G804" s="17">
        <f t="shared" si="2294"/>
        <v>262163.09999999998</v>
      </c>
      <c r="H804" s="17">
        <f t="shared" si="2294"/>
        <v>262163.09999999998</v>
      </c>
      <c r="I804" s="17">
        <f t="shared" si="2294"/>
        <v>0</v>
      </c>
      <c r="J804" s="17">
        <f t="shared" si="2294"/>
        <v>0</v>
      </c>
      <c r="K804" s="17">
        <f t="shared" si="2294"/>
        <v>0</v>
      </c>
      <c r="L804" s="17">
        <f t="shared" si="2105"/>
        <v>262163.09999999998</v>
      </c>
      <c r="M804" s="17">
        <f t="shared" si="2106"/>
        <v>262163.09999999998</v>
      </c>
      <c r="N804" s="17">
        <f t="shared" si="2107"/>
        <v>262163.09999999998</v>
      </c>
      <c r="O804" s="17">
        <f t="shared" ref="O804:S804" si="2295">O805+O822+O844+O852</f>
        <v>0</v>
      </c>
      <c r="P804" s="17">
        <f t="shared" si="2295"/>
        <v>0</v>
      </c>
      <c r="Q804" s="17">
        <f t="shared" si="2295"/>
        <v>0</v>
      </c>
      <c r="R804" s="17">
        <f t="shared" si="2295"/>
        <v>0</v>
      </c>
      <c r="S804" s="17">
        <f t="shared" si="2295"/>
        <v>0</v>
      </c>
      <c r="T804" s="17">
        <f t="shared" si="2259"/>
        <v>262163.09999999998</v>
      </c>
      <c r="U804" s="17">
        <f t="shared" si="2260"/>
        <v>262163.09999999998</v>
      </c>
      <c r="V804" s="17">
        <f t="shared" si="2261"/>
        <v>262163.09999999998</v>
      </c>
      <c r="W804" s="17">
        <f>W805+W822+W844+W852</f>
        <v>0</v>
      </c>
      <c r="X804" s="17">
        <f t="shared" ref="X804:AB804" si="2296">X805+X822+X844+X852</f>
        <v>0</v>
      </c>
      <c r="Y804" s="17">
        <f t="shared" si="2296"/>
        <v>0</v>
      </c>
      <c r="Z804" s="17">
        <f t="shared" si="2296"/>
        <v>0</v>
      </c>
      <c r="AA804" s="17">
        <f t="shared" si="2296"/>
        <v>0</v>
      </c>
      <c r="AB804" s="17">
        <f t="shared" si="2296"/>
        <v>0</v>
      </c>
      <c r="AC804" s="17">
        <f t="shared" si="2263"/>
        <v>262163.09999999998</v>
      </c>
      <c r="AD804" s="17">
        <f t="shared" si="2264"/>
        <v>262163.09999999998</v>
      </c>
      <c r="AE804" s="17">
        <f t="shared" si="2265"/>
        <v>262163.09999999998</v>
      </c>
      <c r="AF804" s="17">
        <f t="shared" ref="AF804:AH804" si="2297">AF805+AF822+AF844+AF852</f>
        <v>0</v>
      </c>
      <c r="AG804" s="17">
        <f t="shared" si="2297"/>
        <v>0</v>
      </c>
      <c r="AH804" s="17">
        <f t="shared" si="2297"/>
        <v>0</v>
      </c>
      <c r="AI804" s="17">
        <f t="shared" si="2240"/>
        <v>262163.09999999998</v>
      </c>
      <c r="AJ804" s="17">
        <f t="shared" si="2241"/>
        <v>262163.09999999998</v>
      </c>
      <c r="AK804" s="17">
        <f t="shared" si="2242"/>
        <v>262163.09999999998</v>
      </c>
      <c r="AL804" s="17">
        <f>AL805+AL822+AL844+AL852</f>
        <v>0</v>
      </c>
      <c r="AM804" s="17">
        <f t="shared" si="2243"/>
        <v>262163.09999999998</v>
      </c>
      <c r="AN804" s="17">
        <f t="shared" ref="AN804:AP804" si="2298">AN805+AN822+AN844+AN852</f>
        <v>1698.239</v>
      </c>
      <c r="AO804" s="17">
        <f t="shared" si="2298"/>
        <v>0</v>
      </c>
      <c r="AP804" s="17">
        <f t="shared" si="2298"/>
        <v>0</v>
      </c>
      <c r="AQ804" s="17">
        <f t="shared" si="2244"/>
        <v>263861.33899999998</v>
      </c>
      <c r="AR804" s="17">
        <f t="shared" si="2245"/>
        <v>262163.09999999998</v>
      </c>
      <c r="AS804" s="17">
        <f t="shared" si="2246"/>
        <v>262163.09999999998</v>
      </c>
      <c r="AT804" s="17">
        <f>AT805+AT822+AT844+AT852</f>
        <v>0</v>
      </c>
      <c r="AU804" s="17">
        <f>AU805+AU822+AU844+AU852</f>
        <v>0</v>
      </c>
      <c r="AV804" s="17">
        <f>AV805+AV822+AV844+AV852</f>
        <v>0</v>
      </c>
      <c r="AW804" s="17">
        <f t="shared" si="2247"/>
        <v>263861.33899999998</v>
      </c>
      <c r="AX804" s="17">
        <f t="shared" si="2248"/>
        <v>262163.09999999998</v>
      </c>
      <c r="AY804" s="17">
        <f t="shared" si="2249"/>
        <v>262163.09999999998</v>
      </c>
      <c r="AZ804" s="17">
        <f t="shared" ref="AZ804:BB804" si="2299">AZ805+AZ822+AZ844+AZ852</f>
        <v>3718.1779999999999</v>
      </c>
      <c r="BA804" s="17">
        <f t="shared" si="2299"/>
        <v>0</v>
      </c>
      <c r="BB804" s="17">
        <f t="shared" si="2299"/>
        <v>0</v>
      </c>
      <c r="BC804" s="17">
        <f t="shared" si="2291"/>
        <v>267579.51699999999</v>
      </c>
      <c r="BD804" s="17">
        <f t="shared" si="2292"/>
        <v>262163.09999999998</v>
      </c>
      <c r="BE804" s="17">
        <f t="shared" si="2293"/>
        <v>262163.09999999998</v>
      </c>
      <c r="BF804" s="17">
        <f t="shared" ref="BF804:BH804" si="2300">BF805+BF822+BF844+BF852</f>
        <v>0</v>
      </c>
      <c r="BG804" s="17">
        <f t="shared" si="2300"/>
        <v>0</v>
      </c>
      <c r="BH804" s="17">
        <f t="shared" si="2300"/>
        <v>0</v>
      </c>
      <c r="BI804" s="18">
        <f t="shared" si="2285"/>
        <v>267579.51699999999</v>
      </c>
      <c r="BJ804" s="18">
        <f t="shared" si="2286"/>
        <v>262163.09999999998</v>
      </c>
      <c r="BK804" s="18">
        <f t="shared" si="2287"/>
        <v>262163.09999999998</v>
      </c>
      <c r="BL804" s="17">
        <f>BL805+BL822+BL844+BL852</f>
        <v>-1</v>
      </c>
      <c r="BM804" s="17">
        <f>BM805+BM822+BM844+BM852</f>
        <v>0</v>
      </c>
      <c r="BN804" s="17">
        <f>BN805+BN822+BN844+BN852</f>
        <v>0</v>
      </c>
      <c r="BO804" s="17">
        <f t="shared" si="2250"/>
        <v>267578.51699999999</v>
      </c>
      <c r="BP804" s="17">
        <f t="shared" si="2251"/>
        <v>262163.09999999998</v>
      </c>
      <c r="BQ804" s="17">
        <f t="shared" si="2252"/>
        <v>262163.09999999998</v>
      </c>
      <c r="BR804" s="17">
        <f>BR805+BR822+BR844+BR852</f>
        <v>0</v>
      </c>
      <c r="BS804" s="17">
        <f>BS805+BS822+BS844+BS852</f>
        <v>0</v>
      </c>
      <c r="BT804" s="17">
        <f>BT805+BT822+BT844+BT852</f>
        <v>0</v>
      </c>
      <c r="BU804" s="17">
        <f t="shared" si="2253"/>
        <v>267578.51699999999</v>
      </c>
      <c r="BV804" s="17">
        <f t="shared" si="2254"/>
        <v>262163.09999999998</v>
      </c>
      <c r="BW804" s="17">
        <f t="shared" si="2255"/>
        <v>262163.09999999998</v>
      </c>
      <c r="BX804" s="17">
        <f t="shared" ref="BX804:BZ804" si="2301">BX805+BX822+BX844+BX852</f>
        <v>579.08899999999994</v>
      </c>
      <c r="BY804" s="17">
        <f t="shared" si="2301"/>
        <v>0</v>
      </c>
      <c r="BZ804" s="17">
        <f t="shared" si="2301"/>
        <v>0</v>
      </c>
      <c r="CA804" s="17">
        <f t="shared" si="2231"/>
        <v>268157.60599999997</v>
      </c>
      <c r="CB804" s="17">
        <f t="shared" si="2232"/>
        <v>262163.09999999998</v>
      </c>
      <c r="CC804" s="17">
        <f t="shared" si="2233"/>
        <v>262163.09999999998</v>
      </c>
      <c r="CD804" s="17">
        <f>CD805+CD822+CD844+CD852</f>
        <v>0</v>
      </c>
      <c r="CE804" s="26"/>
      <c r="CF804" s="33"/>
      <c r="CG804" s="37"/>
      <c r="CH804" s="37"/>
      <c r="CI804" s="37"/>
      <c r="CJ804" s="37"/>
      <c r="CK804" s="37"/>
      <c r="CL804" s="37"/>
      <c r="CM804" s="37"/>
      <c r="CN804" s="37"/>
      <c r="CO804" s="37"/>
      <c r="CP804" s="37"/>
      <c r="CQ804" s="37"/>
      <c r="CR804" s="37"/>
      <c r="CS804" s="37"/>
      <c r="CT804" s="37"/>
      <c r="CU804" s="37"/>
      <c r="CV804" s="37"/>
      <c r="CW804" s="37"/>
      <c r="CX804" s="37"/>
      <c r="CY804" s="37"/>
      <c r="CZ804" s="37"/>
      <c r="DA804" s="37"/>
      <c r="DB804" s="37"/>
      <c r="DC804" s="37"/>
      <c r="DD804" s="37"/>
      <c r="DE804" s="37"/>
      <c r="DF804" s="37"/>
      <c r="DG804" s="37"/>
      <c r="DH804" s="37"/>
      <c r="DI804" s="37"/>
      <c r="DJ804" s="37"/>
      <c r="DK804" s="37"/>
      <c r="DL804" s="37"/>
      <c r="DM804" s="37"/>
      <c r="DN804" s="37"/>
      <c r="DO804" s="37"/>
    </row>
    <row r="805" spans="1:119" ht="93.6" x14ac:dyDescent="0.3">
      <c r="A805" s="41" t="s">
        <v>159</v>
      </c>
      <c r="B805" s="39"/>
      <c r="C805" s="41"/>
      <c r="D805" s="41"/>
      <c r="E805" s="14" t="s">
        <v>1264</v>
      </c>
      <c r="F805" s="18">
        <f t="shared" ref="F805:K805" si="2302">F806</f>
        <v>201098.4</v>
      </c>
      <c r="G805" s="18">
        <f t="shared" si="2302"/>
        <v>201098.4</v>
      </c>
      <c r="H805" s="18">
        <f t="shared" si="2302"/>
        <v>201098.4</v>
      </c>
      <c r="I805" s="18">
        <f t="shared" si="2302"/>
        <v>0</v>
      </c>
      <c r="J805" s="18">
        <f t="shared" si="2302"/>
        <v>0</v>
      </c>
      <c r="K805" s="18">
        <f t="shared" si="2302"/>
        <v>0</v>
      </c>
      <c r="L805" s="18">
        <f t="shared" si="2105"/>
        <v>201098.4</v>
      </c>
      <c r="M805" s="18">
        <f t="shared" si="2106"/>
        <v>201098.4</v>
      </c>
      <c r="N805" s="18">
        <f t="shared" si="2107"/>
        <v>201098.4</v>
      </c>
      <c r="O805" s="18">
        <f t="shared" ref="O805:S805" si="2303">O806</f>
        <v>0</v>
      </c>
      <c r="P805" s="18">
        <f t="shared" si="2303"/>
        <v>0</v>
      </c>
      <c r="Q805" s="18">
        <f t="shared" si="2303"/>
        <v>0</v>
      </c>
      <c r="R805" s="18">
        <f t="shared" si="2303"/>
        <v>0</v>
      </c>
      <c r="S805" s="18">
        <f t="shared" si="2303"/>
        <v>0</v>
      </c>
      <c r="T805" s="18">
        <f t="shared" si="2259"/>
        <v>201098.4</v>
      </c>
      <c r="U805" s="18">
        <f t="shared" si="2260"/>
        <v>201098.4</v>
      </c>
      <c r="V805" s="18">
        <f t="shared" si="2261"/>
        <v>201098.4</v>
      </c>
      <c r="W805" s="18">
        <f t="shared" ref="W805:CD805" si="2304">W806</f>
        <v>0</v>
      </c>
      <c r="X805" s="18">
        <f t="shared" si="2304"/>
        <v>0</v>
      </c>
      <c r="Y805" s="18">
        <f t="shared" si="2304"/>
        <v>0</v>
      </c>
      <c r="Z805" s="18">
        <f t="shared" si="2304"/>
        <v>0</v>
      </c>
      <c r="AA805" s="18">
        <f t="shared" si="2304"/>
        <v>0</v>
      </c>
      <c r="AB805" s="18">
        <f t="shared" si="2304"/>
        <v>0</v>
      </c>
      <c r="AC805" s="18">
        <f t="shared" si="2263"/>
        <v>201098.4</v>
      </c>
      <c r="AD805" s="18">
        <f t="shared" si="2264"/>
        <v>201098.4</v>
      </c>
      <c r="AE805" s="18">
        <f t="shared" si="2265"/>
        <v>201098.4</v>
      </c>
      <c r="AF805" s="18">
        <f t="shared" si="2304"/>
        <v>0</v>
      </c>
      <c r="AG805" s="18">
        <f t="shared" si="2304"/>
        <v>0</v>
      </c>
      <c r="AH805" s="18">
        <f t="shared" si="2304"/>
        <v>0</v>
      </c>
      <c r="AI805" s="18">
        <f t="shared" si="2240"/>
        <v>201098.4</v>
      </c>
      <c r="AJ805" s="18">
        <f t="shared" si="2241"/>
        <v>201098.4</v>
      </c>
      <c r="AK805" s="18">
        <f t="shared" si="2242"/>
        <v>201098.4</v>
      </c>
      <c r="AL805" s="18">
        <f t="shared" si="2304"/>
        <v>0</v>
      </c>
      <c r="AM805" s="18">
        <f t="shared" si="2243"/>
        <v>201098.4</v>
      </c>
      <c r="AN805" s="18">
        <f t="shared" si="2304"/>
        <v>0</v>
      </c>
      <c r="AO805" s="18">
        <f t="shared" si="2304"/>
        <v>0</v>
      </c>
      <c r="AP805" s="18">
        <f t="shared" si="2304"/>
        <v>0</v>
      </c>
      <c r="AQ805" s="18">
        <f t="shared" si="2244"/>
        <v>201098.4</v>
      </c>
      <c r="AR805" s="18">
        <f t="shared" si="2245"/>
        <v>201098.4</v>
      </c>
      <c r="AS805" s="18">
        <f t="shared" si="2246"/>
        <v>201098.4</v>
      </c>
      <c r="AT805" s="18">
        <f t="shared" si="2304"/>
        <v>0</v>
      </c>
      <c r="AU805" s="18">
        <f t="shared" si="2304"/>
        <v>0</v>
      </c>
      <c r="AV805" s="18">
        <f t="shared" si="2304"/>
        <v>0</v>
      </c>
      <c r="AW805" s="18">
        <f t="shared" si="2247"/>
        <v>201098.4</v>
      </c>
      <c r="AX805" s="18">
        <f t="shared" si="2248"/>
        <v>201098.4</v>
      </c>
      <c r="AY805" s="18">
        <f t="shared" si="2249"/>
        <v>201098.4</v>
      </c>
      <c r="AZ805" s="18">
        <f t="shared" si="2304"/>
        <v>0</v>
      </c>
      <c r="BA805" s="18">
        <f t="shared" si="2304"/>
        <v>0</v>
      </c>
      <c r="BB805" s="18">
        <f t="shared" si="2304"/>
        <v>0</v>
      </c>
      <c r="BC805" s="18">
        <f t="shared" si="2291"/>
        <v>201098.4</v>
      </c>
      <c r="BD805" s="18">
        <f t="shared" si="2292"/>
        <v>201098.4</v>
      </c>
      <c r="BE805" s="18">
        <f t="shared" si="2293"/>
        <v>201098.4</v>
      </c>
      <c r="BF805" s="18">
        <f t="shared" si="2304"/>
        <v>0</v>
      </c>
      <c r="BG805" s="18">
        <f t="shared" si="2304"/>
        <v>0</v>
      </c>
      <c r="BH805" s="18">
        <f t="shared" si="2304"/>
        <v>0</v>
      </c>
      <c r="BI805" s="18">
        <f t="shared" si="2285"/>
        <v>201098.4</v>
      </c>
      <c r="BJ805" s="18">
        <f t="shared" si="2286"/>
        <v>201098.4</v>
      </c>
      <c r="BK805" s="18">
        <f t="shared" si="2287"/>
        <v>201098.4</v>
      </c>
      <c r="BL805" s="18">
        <f t="shared" si="2304"/>
        <v>0</v>
      </c>
      <c r="BM805" s="18">
        <f t="shared" si="2304"/>
        <v>0</v>
      </c>
      <c r="BN805" s="18">
        <f t="shared" si="2304"/>
        <v>0</v>
      </c>
      <c r="BO805" s="18">
        <f t="shared" si="2250"/>
        <v>201098.4</v>
      </c>
      <c r="BP805" s="18">
        <f t="shared" si="2251"/>
        <v>201098.4</v>
      </c>
      <c r="BQ805" s="18">
        <f t="shared" si="2252"/>
        <v>201098.4</v>
      </c>
      <c r="BR805" s="18">
        <f t="shared" si="2304"/>
        <v>0</v>
      </c>
      <c r="BS805" s="18">
        <f t="shared" si="2304"/>
        <v>0</v>
      </c>
      <c r="BT805" s="18">
        <f t="shared" si="2304"/>
        <v>0</v>
      </c>
      <c r="BU805" s="18">
        <f t="shared" si="2253"/>
        <v>201098.4</v>
      </c>
      <c r="BV805" s="18">
        <f t="shared" si="2254"/>
        <v>201098.4</v>
      </c>
      <c r="BW805" s="18">
        <f t="shared" si="2255"/>
        <v>201098.4</v>
      </c>
      <c r="BX805" s="18">
        <f t="shared" si="2304"/>
        <v>0</v>
      </c>
      <c r="BY805" s="18">
        <f t="shared" si="2304"/>
        <v>0</v>
      </c>
      <c r="BZ805" s="18">
        <f t="shared" si="2304"/>
        <v>0</v>
      </c>
      <c r="CA805" s="18">
        <f t="shared" si="2231"/>
        <v>201098.4</v>
      </c>
      <c r="CB805" s="18">
        <f t="shared" si="2232"/>
        <v>201098.4</v>
      </c>
      <c r="CC805" s="18">
        <f t="shared" si="2233"/>
        <v>201098.4</v>
      </c>
      <c r="CD805" s="18">
        <f t="shared" si="2304"/>
        <v>0</v>
      </c>
      <c r="CE805" s="27"/>
      <c r="CF805" s="33"/>
    </row>
    <row r="806" spans="1:119" ht="31.2" x14ac:dyDescent="0.3">
      <c r="A806" s="41" t="s">
        <v>157</v>
      </c>
      <c r="B806" s="39"/>
      <c r="C806" s="41"/>
      <c r="D806" s="41"/>
      <c r="E806" s="14" t="s">
        <v>657</v>
      </c>
      <c r="F806" s="18">
        <f t="shared" ref="F806:K806" si="2305">F807+F810+F813+F816+F819</f>
        <v>201098.4</v>
      </c>
      <c r="G806" s="18">
        <f t="shared" si="2305"/>
        <v>201098.4</v>
      </c>
      <c r="H806" s="18">
        <f t="shared" si="2305"/>
        <v>201098.4</v>
      </c>
      <c r="I806" s="18">
        <f t="shared" si="2305"/>
        <v>0</v>
      </c>
      <c r="J806" s="18">
        <f t="shared" si="2305"/>
        <v>0</v>
      </c>
      <c r="K806" s="18">
        <f t="shared" si="2305"/>
        <v>0</v>
      </c>
      <c r="L806" s="18">
        <f t="shared" si="2105"/>
        <v>201098.4</v>
      </c>
      <c r="M806" s="18">
        <f t="shared" si="2106"/>
        <v>201098.4</v>
      </c>
      <c r="N806" s="18">
        <f t="shared" si="2107"/>
        <v>201098.4</v>
      </c>
      <c r="O806" s="18">
        <f t="shared" ref="O806:S806" si="2306">O807+O810+O813+O816+O819</f>
        <v>0</v>
      </c>
      <c r="P806" s="18">
        <f t="shared" si="2306"/>
        <v>0</v>
      </c>
      <c r="Q806" s="18">
        <f t="shared" si="2306"/>
        <v>0</v>
      </c>
      <c r="R806" s="18">
        <f t="shared" si="2306"/>
        <v>0</v>
      </c>
      <c r="S806" s="18">
        <f t="shared" si="2306"/>
        <v>0</v>
      </c>
      <c r="T806" s="18">
        <f t="shared" si="2259"/>
        <v>201098.4</v>
      </c>
      <c r="U806" s="18">
        <f t="shared" si="2260"/>
        <v>201098.4</v>
      </c>
      <c r="V806" s="18">
        <f t="shared" si="2261"/>
        <v>201098.4</v>
      </c>
      <c r="W806" s="18">
        <f t="shared" ref="W806:CD806" si="2307">W807+W810+W813+W816+W819</f>
        <v>0</v>
      </c>
      <c r="X806" s="18">
        <f t="shared" ref="X806:AB806" si="2308">X807+X810+X813+X816+X819</f>
        <v>0</v>
      </c>
      <c r="Y806" s="18">
        <f t="shared" si="2308"/>
        <v>0</v>
      </c>
      <c r="Z806" s="18">
        <f t="shared" si="2308"/>
        <v>0</v>
      </c>
      <c r="AA806" s="18">
        <f t="shared" si="2308"/>
        <v>0</v>
      </c>
      <c r="AB806" s="18">
        <f t="shared" si="2308"/>
        <v>0</v>
      </c>
      <c r="AC806" s="18">
        <f t="shared" si="2263"/>
        <v>201098.4</v>
      </c>
      <c r="AD806" s="18">
        <f t="shared" si="2264"/>
        <v>201098.4</v>
      </c>
      <c r="AE806" s="18">
        <f t="shared" si="2265"/>
        <v>201098.4</v>
      </c>
      <c r="AF806" s="18">
        <f t="shared" ref="AF806:AH806" si="2309">AF807+AF810+AF813+AF816+AF819</f>
        <v>0</v>
      </c>
      <c r="AG806" s="18">
        <f t="shared" si="2309"/>
        <v>0</v>
      </c>
      <c r="AH806" s="18">
        <f t="shared" si="2309"/>
        <v>0</v>
      </c>
      <c r="AI806" s="18">
        <f t="shared" si="2240"/>
        <v>201098.4</v>
      </c>
      <c r="AJ806" s="18">
        <f t="shared" si="2241"/>
        <v>201098.4</v>
      </c>
      <c r="AK806" s="18">
        <f t="shared" si="2242"/>
        <v>201098.4</v>
      </c>
      <c r="AL806" s="18">
        <f t="shared" ref="AL806" si="2310">AL807+AL810+AL813+AL816+AL819</f>
        <v>0</v>
      </c>
      <c r="AM806" s="18">
        <f t="shared" si="2243"/>
        <v>201098.4</v>
      </c>
      <c r="AN806" s="18">
        <f t="shared" ref="AN806:AP806" si="2311">AN807+AN810+AN813+AN816+AN819</f>
        <v>0</v>
      </c>
      <c r="AO806" s="18">
        <f t="shared" si="2311"/>
        <v>0</v>
      </c>
      <c r="AP806" s="18">
        <f t="shared" si="2311"/>
        <v>0</v>
      </c>
      <c r="AQ806" s="18">
        <f t="shared" si="2244"/>
        <v>201098.4</v>
      </c>
      <c r="AR806" s="18">
        <f t="shared" si="2245"/>
        <v>201098.4</v>
      </c>
      <c r="AS806" s="18">
        <f t="shared" si="2246"/>
        <v>201098.4</v>
      </c>
      <c r="AT806" s="18">
        <f t="shared" ref="AT806:AV806" si="2312">AT807+AT810+AT813+AT816+AT819</f>
        <v>0</v>
      </c>
      <c r="AU806" s="18">
        <f t="shared" si="2312"/>
        <v>0</v>
      </c>
      <c r="AV806" s="18">
        <f t="shared" si="2312"/>
        <v>0</v>
      </c>
      <c r="AW806" s="18">
        <f t="shared" si="2247"/>
        <v>201098.4</v>
      </c>
      <c r="AX806" s="18">
        <f t="shared" si="2248"/>
        <v>201098.4</v>
      </c>
      <c r="AY806" s="18">
        <f t="shared" si="2249"/>
        <v>201098.4</v>
      </c>
      <c r="AZ806" s="18">
        <f t="shared" ref="AZ806:BB806" si="2313">AZ807+AZ810+AZ813+AZ816+AZ819</f>
        <v>0</v>
      </c>
      <c r="BA806" s="18">
        <f t="shared" si="2313"/>
        <v>0</v>
      </c>
      <c r="BB806" s="18">
        <f t="shared" si="2313"/>
        <v>0</v>
      </c>
      <c r="BC806" s="18">
        <f t="shared" si="2291"/>
        <v>201098.4</v>
      </c>
      <c r="BD806" s="18">
        <f t="shared" si="2292"/>
        <v>201098.4</v>
      </c>
      <c r="BE806" s="18">
        <f t="shared" si="2293"/>
        <v>201098.4</v>
      </c>
      <c r="BF806" s="18">
        <f t="shared" ref="BF806:BH806" si="2314">BF807+BF810+BF813+BF816+BF819</f>
        <v>0</v>
      </c>
      <c r="BG806" s="18">
        <f t="shared" si="2314"/>
        <v>0</v>
      </c>
      <c r="BH806" s="18">
        <f t="shared" si="2314"/>
        <v>0</v>
      </c>
      <c r="BI806" s="18">
        <f t="shared" si="2285"/>
        <v>201098.4</v>
      </c>
      <c r="BJ806" s="18">
        <f t="shared" si="2286"/>
        <v>201098.4</v>
      </c>
      <c r="BK806" s="18">
        <f t="shared" si="2287"/>
        <v>201098.4</v>
      </c>
      <c r="BL806" s="18">
        <f t="shared" ref="BL806:BN806" si="2315">BL807+BL810+BL813+BL816+BL819</f>
        <v>0</v>
      </c>
      <c r="BM806" s="18">
        <f t="shared" si="2315"/>
        <v>0</v>
      </c>
      <c r="BN806" s="18">
        <f t="shared" si="2315"/>
        <v>0</v>
      </c>
      <c r="BO806" s="18">
        <f t="shared" si="2250"/>
        <v>201098.4</v>
      </c>
      <c r="BP806" s="18">
        <f t="shared" si="2251"/>
        <v>201098.4</v>
      </c>
      <c r="BQ806" s="18">
        <f t="shared" si="2252"/>
        <v>201098.4</v>
      </c>
      <c r="BR806" s="18">
        <f t="shared" ref="BR806:BT806" si="2316">BR807+BR810+BR813+BR816+BR819</f>
        <v>0</v>
      </c>
      <c r="BS806" s="18">
        <f t="shared" si="2316"/>
        <v>0</v>
      </c>
      <c r="BT806" s="18">
        <f t="shared" si="2316"/>
        <v>0</v>
      </c>
      <c r="BU806" s="18">
        <f t="shared" si="2253"/>
        <v>201098.4</v>
      </c>
      <c r="BV806" s="18">
        <f t="shared" si="2254"/>
        <v>201098.4</v>
      </c>
      <c r="BW806" s="18">
        <f t="shared" si="2255"/>
        <v>201098.4</v>
      </c>
      <c r="BX806" s="18">
        <f t="shared" ref="BX806:BZ806" si="2317">BX807+BX810+BX813+BX816+BX819</f>
        <v>0</v>
      </c>
      <c r="BY806" s="18">
        <f t="shared" si="2317"/>
        <v>0</v>
      </c>
      <c r="BZ806" s="18">
        <f t="shared" si="2317"/>
        <v>0</v>
      </c>
      <c r="CA806" s="18">
        <f t="shared" si="2231"/>
        <v>201098.4</v>
      </c>
      <c r="CB806" s="18">
        <f t="shared" si="2232"/>
        <v>201098.4</v>
      </c>
      <c r="CC806" s="18">
        <f t="shared" si="2233"/>
        <v>201098.4</v>
      </c>
      <c r="CD806" s="18">
        <f t="shared" si="2307"/>
        <v>0</v>
      </c>
      <c r="CE806" s="27"/>
      <c r="CF806" s="33"/>
    </row>
    <row r="807" spans="1:119" ht="93.6" x14ac:dyDescent="0.3">
      <c r="A807" s="41" t="s">
        <v>157</v>
      </c>
      <c r="B807" s="39">
        <v>100</v>
      </c>
      <c r="C807" s="41"/>
      <c r="D807" s="41"/>
      <c r="E807" s="14" t="s">
        <v>550</v>
      </c>
      <c r="F807" s="18">
        <f t="shared" ref="F807:K808" si="2318">F808</f>
        <v>3936.3999999999996</v>
      </c>
      <c r="G807" s="18">
        <f t="shared" si="2318"/>
        <v>3936.3999999999996</v>
      </c>
      <c r="H807" s="18">
        <f t="shared" si="2318"/>
        <v>3936.3999999999996</v>
      </c>
      <c r="I807" s="18">
        <f t="shared" si="2318"/>
        <v>0</v>
      </c>
      <c r="J807" s="18">
        <f t="shared" si="2318"/>
        <v>0</v>
      </c>
      <c r="K807" s="18">
        <f t="shared" si="2318"/>
        <v>0</v>
      </c>
      <c r="L807" s="18">
        <f t="shared" si="2105"/>
        <v>3936.3999999999996</v>
      </c>
      <c r="M807" s="18">
        <f t="shared" si="2106"/>
        <v>3936.3999999999996</v>
      </c>
      <c r="N807" s="18">
        <f t="shared" si="2107"/>
        <v>3936.3999999999996</v>
      </c>
      <c r="O807" s="18">
        <f t="shared" ref="O807:S808" si="2319">O808</f>
        <v>0</v>
      </c>
      <c r="P807" s="18">
        <f t="shared" si="2319"/>
        <v>0</v>
      </c>
      <c r="Q807" s="18">
        <f t="shared" si="2319"/>
        <v>0</v>
      </c>
      <c r="R807" s="18">
        <f t="shared" si="2319"/>
        <v>0</v>
      </c>
      <c r="S807" s="18">
        <f t="shared" si="2319"/>
        <v>0</v>
      </c>
      <c r="T807" s="18">
        <f t="shared" si="2259"/>
        <v>3936.3999999999996</v>
      </c>
      <c r="U807" s="18">
        <f t="shared" si="2260"/>
        <v>3936.3999999999996</v>
      </c>
      <c r="V807" s="18">
        <f t="shared" si="2261"/>
        <v>3936.3999999999996</v>
      </c>
      <c r="W807" s="18">
        <f t="shared" ref="W807:CD808" si="2320">W808</f>
        <v>0</v>
      </c>
      <c r="X807" s="18">
        <f t="shared" si="2320"/>
        <v>0</v>
      </c>
      <c r="Y807" s="18">
        <f t="shared" si="2320"/>
        <v>0</v>
      </c>
      <c r="Z807" s="18">
        <f t="shared" si="2320"/>
        <v>0</v>
      </c>
      <c r="AA807" s="18">
        <f t="shared" si="2320"/>
        <v>0</v>
      </c>
      <c r="AB807" s="18">
        <f t="shared" si="2320"/>
        <v>0</v>
      </c>
      <c r="AC807" s="18">
        <f t="shared" si="2263"/>
        <v>3936.3999999999996</v>
      </c>
      <c r="AD807" s="18">
        <f t="shared" si="2264"/>
        <v>3936.3999999999996</v>
      </c>
      <c r="AE807" s="18">
        <f t="shared" si="2265"/>
        <v>3936.3999999999996</v>
      </c>
      <c r="AF807" s="18">
        <f t="shared" si="2320"/>
        <v>0</v>
      </c>
      <c r="AG807" s="18">
        <f t="shared" si="2320"/>
        <v>0</v>
      </c>
      <c r="AH807" s="18">
        <f t="shared" si="2320"/>
        <v>0</v>
      </c>
      <c r="AI807" s="18">
        <f t="shared" si="2240"/>
        <v>3936.3999999999996</v>
      </c>
      <c r="AJ807" s="18">
        <f t="shared" si="2241"/>
        <v>3936.3999999999996</v>
      </c>
      <c r="AK807" s="18">
        <f t="shared" si="2242"/>
        <v>3936.3999999999996</v>
      </c>
      <c r="AL807" s="18">
        <f t="shared" si="2320"/>
        <v>0</v>
      </c>
      <c r="AM807" s="18">
        <f t="shared" si="2243"/>
        <v>3936.3999999999996</v>
      </c>
      <c r="AN807" s="18">
        <f t="shared" si="2320"/>
        <v>0</v>
      </c>
      <c r="AO807" s="18">
        <f t="shared" si="2320"/>
        <v>0</v>
      </c>
      <c r="AP807" s="18">
        <f t="shared" si="2320"/>
        <v>0</v>
      </c>
      <c r="AQ807" s="18">
        <f t="shared" si="2244"/>
        <v>3936.3999999999996</v>
      </c>
      <c r="AR807" s="18">
        <f t="shared" si="2245"/>
        <v>3936.3999999999996</v>
      </c>
      <c r="AS807" s="18">
        <f t="shared" si="2246"/>
        <v>3936.3999999999996</v>
      </c>
      <c r="AT807" s="18">
        <f t="shared" si="2320"/>
        <v>0</v>
      </c>
      <c r="AU807" s="18">
        <f t="shared" si="2320"/>
        <v>0</v>
      </c>
      <c r="AV807" s="18">
        <f t="shared" si="2320"/>
        <v>0</v>
      </c>
      <c r="AW807" s="18">
        <f t="shared" si="2247"/>
        <v>3936.3999999999996</v>
      </c>
      <c r="AX807" s="18">
        <f t="shared" si="2248"/>
        <v>3936.3999999999996</v>
      </c>
      <c r="AY807" s="18">
        <f t="shared" si="2249"/>
        <v>3936.3999999999996</v>
      </c>
      <c r="AZ807" s="18">
        <f t="shared" si="2320"/>
        <v>0</v>
      </c>
      <c r="BA807" s="18">
        <f t="shared" si="2320"/>
        <v>0</v>
      </c>
      <c r="BB807" s="18">
        <f t="shared" si="2320"/>
        <v>0</v>
      </c>
      <c r="BC807" s="18">
        <f t="shared" si="2291"/>
        <v>3936.3999999999996</v>
      </c>
      <c r="BD807" s="18">
        <f t="shared" si="2292"/>
        <v>3936.3999999999996</v>
      </c>
      <c r="BE807" s="18">
        <f t="shared" si="2293"/>
        <v>3936.3999999999996</v>
      </c>
      <c r="BF807" s="18">
        <f t="shared" si="2320"/>
        <v>0</v>
      </c>
      <c r="BG807" s="18">
        <f t="shared" si="2320"/>
        <v>0</v>
      </c>
      <c r="BH807" s="18">
        <f t="shared" si="2320"/>
        <v>0</v>
      </c>
      <c r="BI807" s="18">
        <f t="shared" si="2285"/>
        <v>3936.3999999999996</v>
      </c>
      <c r="BJ807" s="18">
        <f t="shared" si="2286"/>
        <v>3936.3999999999996</v>
      </c>
      <c r="BK807" s="18">
        <f t="shared" si="2287"/>
        <v>3936.3999999999996</v>
      </c>
      <c r="BL807" s="18">
        <f t="shared" si="2320"/>
        <v>0</v>
      </c>
      <c r="BM807" s="18">
        <f t="shared" si="2320"/>
        <v>0</v>
      </c>
      <c r="BN807" s="18">
        <f t="shared" si="2320"/>
        <v>0</v>
      </c>
      <c r="BO807" s="18">
        <f t="shared" si="2250"/>
        <v>3936.3999999999996</v>
      </c>
      <c r="BP807" s="18">
        <f t="shared" si="2251"/>
        <v>3936.3999999999996</v>
      </c>
      <c r="BQ807" s="18">
        <f t="shared" si="2252"/>
        <v>3936.3999999999996</v>
      </c>
      <c r="BR807" s="18">
        <f t="shared" si="2320"/>
        <v>0</v>
      </c>
      <c r="BS807" s="18">
        <f t="shared" si="2320"/>
        <v>0</v>
      </c>
      <c r="BT807" s="18">
        <f t="shared" si="2320"/>
        <v>0</v>
      </c>
      <c r="BU807" s="18">
        <f t="shared" si="2253"/>
        <v>3936.3999999999996</v>
      </c>
      <c r="BV807" s="18">
        <f t="shared" si="2254"/>
        <v>3936.3999999999996</v>
      </c>
      <c r="BW807" s="18">
        <f t="shared" si="2255"/>
        <v>3936.3999999999996</v>
      </c>
      <c r="BX807" s="18">
        <f t="shared" si="2320"/>
        <v>0</v>
      </c>
      <c r="BY807" s="18">
        <f t="shared" si="2320"/>
        <v>0</v>
      </c>
      <c r="BZ807" s="18">
        <f t="shared" si="2320"/>
        <v>0</v>
      </c>
      <c r="CA807" s="18">
        <f t="shared" si="2231"/>
        <v>3936.3999999999996</v>
      </c>
      <c r="CB807" s="18">
        <f t="shared" si="2232"/>
        <v>3936.3999999999996</v>
      </c>
      <c r="CC807" s="18">
        <f t="shared" si="2233"/>
        <v>3936.3999999999996</v>
      </c>
      <c r="CD807" s="18">
        <f t="shared" si="2320"/>
        <v>0</v>
      </c>
      <c r="CE807" s="27"/>
      <c r="CF807" s="33"/>
    </row>
    <row r="808" spans="1:119" ht="31.2" x14ac:dyDescent="0.3">
      <c r="A808" s="41" t="s">
        <v>157</v>
      </c>
      <c r="B808" s="39">
        <v>120</v>
      </c>
      <c r="C808" s="41"/>
      <c r="D808" s="41"/>
      <c r="E808" s="14" t="s">
        <v>558</v>
      </c>
      <c r="F808" s="18">
        <f t="shared" si="2318"/>
        <v>3936.3999999999996</v>
      </c>
      <c r="G808" s="18">
        <f t="shared" si="2318"/>
        <v>3936.3999999999996</v>
      </c>
      <c r="H808" s="18">
        <f t="shared" si="2318"/>
        <v>3936.3999999999996</v>
      </c>
      <c r="I808" s="18">
        <f t="shared" si="2318"/>
        <v>0</v>
      </c>
      <c r="J808" s="18">
        <f t="shared" si="2318"/>
        <v>0</v>
      </c>
      <c r="K808" s="18">
        <f t="shared" si="2318"/>
        <v>0</v>
      </c>
      <c r="L808" s="18">
        <f t="shared" si="2105"/>
        <v>3936.3999999999996</v>
      </c>
      <c r="M808" s="18">
        <f t="shared" si="2106"/>
        <v>3936.3999999999996</v>
      </c>
      <c r="N808" s="18">
        <f t="shared" si="2107"/>
        <v>3936.3999999999996</v>
      </c>
      <c r="O808" s="18">
        <f t="shared" si="2319"/>
        <v>0</v>
      </c>
      <c r="P808" s="18">
        <f t="shared" si="2319"/>
        <v>0</v>
      </c>
      <c r="Q808" s="18">
        <f t="shared" si="2319"/>
        <v>0</v>
      </c>
      <c r="R808" s="18">
        <f t="shared" si="2319"/>
        <v>0</v>
      </c>
      <c r="S808" s="18">
        <f t="shared" si="2319"/>
        <v>0</v>
      </c>
      <c r="T808" s="18">
        <f t="shared" si="2259"/>
        <v>3936.3999999999996</v>
      </c>
      <c r="U808" s="18">
        <f t="shared" si="2260"/>
        <v>3936.3999999999996</v>
      </c>
      <c r="V808" s="18">
        <f t="shared" si="2261"/>
        <v>3936.3999999999996</v>
      </c>
      <c r="W808" s="18">
        <f t="shared" si="2320"/>
        <v>0</v>
      </c>
      <c r="X808" s="18">
        <f t="shared" si="2320"/>
        <v>0</v>
      </c>
      <c r="Y808" s="18">
        <f t="shared" si="2320"/>
        <v>0</v>
      </c>
      <c r="Z808" s="18">
        <f t="shared" si="2320"/>
        <v>0</v>
      </c>
      <c r="AA808" s="18">
        <f t="shared" si="2320"/>
        <v>0</v>
      </c>
      <c r="AB808" s="18">
        <f t="shared" si="2320"/>
        <v>0</v>
      </c>
      <c r="AC808" s="18">
        <f t="shared" si="2263"/>
        <v>3936.3999999999996</v>
      </c>
      <c r="AD808" s="18">
        <f t="shared" si="2264"/>
        <v>3936.3999999999996</v>
      </c>
      <c r="AE808" s="18">
        <f t="shared" si="2265"/>
        <v>3936.3999999999996</v>
      </c>
      <c r="AF808" s="18">
        <f t="shared" si="2320"/>
        <v>0</v>
      </c>
      <c r="AG808" s="18">
        <f t="shared" si="2320"/>
        <v>0</v>
      </c>
      <c r="AH808" s="18">
        <f t="shared" si="2320"/>
        <v>0</v>
      </c>
      <c r="AI808" s="18">
        <f t="shared" si="2240"/>
        <v>3936.3999999999996</v>
      </c>
      <c r="AJ808" s="18">
        <f t="shared" si="2241"/>
        <v>3936.3999999999996</v>
      </c>
      <c r="AK808" s="18">
        <f t="shared" si="2242"/>
        <v>3936.3999999999996</v>
      </c>
      <c r="AL808" s="18">
        <f t="shared" si="2320"/>
        <v>0</v>
      </c>
      <c r="AM808" s="18">
        <f t="shared" si="2243"/>
        <v>3936.3999999999996</v>
      </c>
      <c r="AN808" s="18">
        <f t="shared" si="2320"/>
        <v>0</v>
      </c>
      <c r="AO808" s="18">
        <f t="shared" si="2320"/>
        <v>0</v>
      </c>
      <c r="AP808" s="18">
        <f t="shared" si="2320"/>
        <v>0</v>
      </c>
      <c r="AQ808" s="18">
        <f t="shared" si="2244"/>
        <v>3936.3999999999996</v>
      </c>
      <c r="AR808" s="18">
        <f t="shared" si="2245"/>
        <v>3936.3999999999996</v>
      </c>
      <c r="AS808" s="18">
        <f t="shared" si="2246"/>
        <v>3936.3999999999996</v>
      </c>
      <c r="AT808" s="18">
        <f t="shared" si="2320"/>
        <v>0</v>
      </c>
      <c r="AU808" s="18">
        <f t="shared" si="2320"/>
        <v>0</v>
      </c>
      <c r="AV808" s="18">
        <f t="shared" si="2320"/>
        <v>0</v>
      </c>
      <c r="AW808" s="18">
        <f t="shared" si="2247"/>
        <v>3936.3999999999996</v>
      </c>
      <c r="AX808" s="18">
        <f t="shared" si="2248"/>
        <v>3936.3999999999996</v>
      </c>
      <c r="AY808" s="18">
        <f t="shared" si="2249"/>
        <v>3936.3999999999996</v>
      </c>
      <c r="AZ808" s="18">
        <f t="shared" si="2320"/>
        <v>0</v>
      </c>
      <c r="BA808" s="18">
        <f t="shared" si="2320"/>
        <v>0</v>
      </c>
      <c r="BB808" s="18">
        <f t="shared" si="2320"/>
        <v>0</v>
      </c>
      <c r="BC808" s="18">
        <f t="shared" si="2291"/>
        <v>3936.3999999999996</v>
      </c>
      <c r="BD808" s="18">
        <f t="shared" si="2292"/>
        <v>3936.3999999999996</v>
      </c>
      <c r="BE808" s="18">
        <f t="shared" si="2293"/>
        <v>3936.3999999999996</v>
      </c>
      <c r="BF808" s="18">
        <f t="shared" si="2320"/>
        <v>0</v>
      </c>
      <c r="BG808" s="18">
        <f t="shared" si="2320"/>
        <v>0</v>
      </c>
      <c r="BH808" s="18">
        <f t="shared" si="2320"/>
        <v>0</v>
      </c>
      <c r="BI808" s="18">
        <f t="shared" si="2285"/>
        <v>3936.3999999999996</v>
      </c>
      <c r="BJ808" s="18">
        <f t="shared" si="2286"/>
        <v>3936.3999999999996</v>
      </c>
      <c r="BK808" s="18">
        <f t="shared" si="2287"/>
        <v>3936.3999999999996</v>
      </c>
      <c r="BL808" s="18">
        <f t="shared" si="2320"/>
        <v>0</v>
      </c>
      <c r="BM808" s="18">
        <f t="shared" si="2320"/>
        <v>0</v>
      </c>
      <c r="BN808" s="18">
        <f t="shared" si="2320"/>
        <v>0</v>
      </c>
      <c r="BO808" s="18">
        <f t="shared" si="2250"/>
        <v>3936.3999999999996</v>
      </c>
      <c r="BP808" s="18">
        <f t="shared" si="2251"/>
        <v>3936.3999999999996</v>
      </c>
      <c r="BQ808" s="18">
        <f t="shared" si="2252"/>
        <v>3936.3999999999996</v>
      </c>
      <c r="BR808" s="18">
        <f t="shared" si="2320"/>
        <v>0</v>
      </c>
      <c r="BS808" s="18">
        <f t="shared" si="2320"/>
        <v>0</v>
      </c>
      <c r="BT808" s="18">
        <f t="shared" si="2320"/>
        <v>0</v>
      </c>
      <c r="BU808" s="18">
        <f t="shared" si="2253"/>
        <v>3936.3999999999996</v>
      </c>
      <c r="BV808" s="18">
        <f t="shared" si="2254"/>
        <v>3936.3999999999996</v>
      </c>
      <c r="BW808" s="18">
        <f t="shared" si="2255"/>
        <v>3936.3999999999996</v>
      </c>
      <c r="BX808" s="18">
        <f t="shared" si="2320"/>
        <v>0</v>
      </c>
      <c r="BY808" s="18">
        <f t="shared" si="2320"/>
        <v>0</v>
      </c>
      <c r="BZ808" s="18">
        <f t="shared" si="2320"/>
        <v>0</v>
      </c>
      <c r="CA808" s="18">
        <f t="shared" si="2231"/>
        <v>3936.3999999999996</v>
      </c>
      <c r="CB808" s="18">
        <f t="shared" si="2232"/>
        <v>3936.3999999999996</v>
      </c>
      <c r="CC808" s="18">
        <f t="shared" si="2233"/>
        <v>3936.3999999999996</v>
      </c>
      <c r="CD808" s="18">
        <f t="shared" si="2320"/>
        <v>0</v>
      </c>
      <c r="CE808" s="27"/>
      <c r="CF808" s="33"/>
    </row>
    <row r="809" spans="1:119" x14ac:dyDescent="0.3">
      <c r="A809" s="41" t="s">
        <v>157</v>
      </c>
      <c r="B809" s="39">
        <v>120</v>
      </c>
      <c r="C809" s="41" t="s">
        <v>59</v>
      </c>
      <c r="D809" s="41" t="s">
        <v>140</v>
      </c>
      <c r="E809" s="14" t="s">
        <v>543</v>
      </c>
      <c r="F809" s="23">
        <v>3936.3999999999996</v>
      </c>
      <c r="G809" s="23">
        <v>3936.3999999999996</v>
      </c>
      <c r="H809" s="23">
        <v>3936.3999999999996</v>
      </c>
      <c r="I809" s="18"/>
      <c r="J809" s="18"/>
      <c r="K809" s="18"/>
      <c r="L809" s="18">
        <f t="shared" si="2105"/>
        <v>3936.3999999999996</v>
      </c>
      <c r="M809" s="18">
        <f t="shared" si="2106"/>
        <v>3936.3999999999996</v>
      </c>
      <c r="N809" s="18">
        <f t="shared" si="2107"/>
        <v>3936.3999999999996</v>
      </c>
      <c r="O809" s="18"/>
      <c r="P809" s="18"/>
      <c r="Q809" s="18"/>
      <c r="R809" s="18"/>
      <c r="S809" s="18"/>
      <c r="T809" s="18">
        <f t="shared" si="2259"/>
        <v>3936.3999999999996</v>
      </c>
      <c r="U809" s="18">
        <f t="shared" si="2260"/>
        <v>3936.3999999999996</v>
      </c>
      <c r="V809" s="18">
        <f t="shared" si="2261"/>
        <v>3936.3999999999996</v>
      </c>
      <c r="W809" s="18"/>
      <c r="X809" s="18"/>
      <c r="Y809" s="18"/>
      <c r="Z809" s="18"/>
      <c r="AA809" s="18"/>
      <c r="AB809" s="18"/>
      <c r="AC809" s="18">
        <f t="shared" si="2263"/>
        <v>3936.3999999999996</v>
      </c>
      <c r="AD809" s="18">
        <f t="shared" si="2264"/>
        <v>3936.3999999999996</v>
      </c>
      <c r="AE809" s="18">
        <f t="shared" si="2265"/>
        <v>3936.3999999999996</v>
      </c>
      <c r="AF809" s="18"/>
      <c r="AG809" s="18"/>
      <c r="AH809" s="18"/>
      <c r="AI809" s="18">
        <f t="shared" si="2240"/>
        <v>3936.3999999999996</v>
      </c>
      <c r="AJ809" s="18">
        <f t="shared" si="2241"/>
        <v>3936.3999999999996</v>
      </c>
      <c r="AK809" s="18">
        <f t="shared" si="2242"/>
        <v>3936.3999999999996</v>
      </c>
      <c r="AL809" s="18"/>
      <c r="AM809" s="18">
        <f t="shared" si="2243"/>
        <v>3936.3999999999996</v>
      </c>
      <c r="AN809" s="18"/>
      <c r="AO809" s="18"/>
      <c r="AP809" s="18"/>
      <c r="AQ809" s="18">
        <f t="shared" si="2244"/>
        <v>3936.3999999999996</v>
      </c>
      <c r="AR809" s="18">
        <f t="shared" si="2245"/>
        <v>3936.3999999999996</v>
      </c>
      <c r="AS809" s="18">
        <f t="shared" si="2246"/>
        <v>3936.3999999999996</v>
      </c>
      <c r="AT809" s="18"/>
      <c r="AU809" s="18"/>
      <c r="AV809" s="18"/>
      <c r="AW809" s="18">
        <f t="shared" si="2247"/>
        <v>3936.3999999999996</v>
      </c>
      <c r="AX809" s="18">
        <f t="shared" si="2248"/>
        <v>3936.3999999999996</v>
      </c>
      <c r="AY809" s="18">
        <f t="shared" si="2249"/>
        <v>3936.3999999999996</v>
      </c>
      <c r="AZ809" s="18"/>
      <c r="BA809" s="18"/>
      <c r="BB809" s="18"/>
      <c r="BC809" s="18">
        <f t="shared" si="2291"/>
        <v>3936.3999999999996</v>
      </c>
      <c r="BD809" s="18">
        <f t="shared" si="2292"/>
        <v>3936.3999999999996</v>
      </c>
      <c r="BE809" s="18">
        <f t="shared" si="2293"/>
        <v>3936.3999999999996</v>
      </c>
      <c r="BF809" s="18"/>
      <c r="BG809" s="18"/>
      <c r="BH809" s="18"/>
      <c r="BI809" s="18">
        <f t="shared" si="2285"/>
        <v>3936.3999999999996</v>
      </c>
      <c r="BJ809" s="18">
        <f t="shared" si="2286"/>
        <v>3936.3999999999996</v>
      </c>
      <c r="BK809" s="18">
        <f t="shared" si="2287"/>
        <v>3936.3999999999996</v>
      </c>
      <c r="BL809" s="18"/>
      <c r="BM809" s="18"/>
      <c r="BN809" s="18"/>
      <c r="BO809" s="18">
        <f t="shared" si="2250"/>
        <v>3936.3999999999996</v>
      </c>
      <c r="BP809" s="18">
        <f t="shared" si="2251"/>
        <v>3936.3999999999996</v>
      </c>
      <c r="BQ809" s="18">
        <f t="shared" si="2252"/>
        <v>3936.3999999999996</v>
      </c>
      <c r="BR809" s="18"/>
      <c r="BS809" s="18"/>
      <c r="BT809" s="18"/>
      <c r="BU809" s="18">
        <f t="shared" si="2253"/>
        <v>3936.3999999999996</v>
      </c>
      <c r="BV809" s="18">
        <f t="shared" si="2254"/>
        <v>3936.3999999999996</v>
      </c>
      <c r="BW809" s="18">
        <f t="shared" si="2255"/>
        <v>3936.3999999999996</v>
      </c>
      <c r="BX809" s="18"/>
      <c r="BY809" s="18"/>
      <c r="BZ809" s="18"/>
      <c r="CA809" s="18">
        <f t="shared" si="2231"/>
        <v>3936.3999999999996</v>
      </c>
      <c r="CB809" s="18">
        <f t="shared" si="2232"/>
        <v>3936.3999999999996</v>
      </c>
      <c r="CC809" s="18">
        <f t="shared" si="2233"/>
        <v>3936.3999999999996</v>
      </c>
      <c r="CD809" s="18"/>
      <c r="CE809" s="27"/>
      <c r="CF809" s="33"/>
    </row>
    <row r="810" spans="1:119" ht="31.2" x14ac:dyDescent="0.3">
      <c r="A810" s="41" t="s">
        <v>157</v>
      </c>
      <c r="B810" s="39">
        <v>200</v>
      </c>
      <c r="C810" s="41"/>
      <c r="D810" s="41"/>
      <c r="E810" s="14" t="s">
        <v>551</v>
      </c>
      <c r="F810" s="18">
        <f t="shared" ref="F810:K811" si="2321">F811</f>
        <v>1920.6</v>
      </c>
      <c r="G810" s="18">
        <f t="shared" si="2321"/>
        <v>1920.6</v>
      </c>
      <c r="H810" s="18">
        <f t="shared" si="2321"/>
        <v>1920.6</v>
      </c>
      <c r="I810" s="18">
        <f t="shared" si="2321"/>
        <v>0</v>
      </c>
      <c r="J810" s="18">
        <f t="shared" si="2321"/>
        <v>0</v>
      </c>
      <c r="K810" s="18">
        <f t="shared" si="2321"/>
        <v>0</v>
      </c>
      <c r="L810" s="18">
        <f t="shared" si="2105"/>
        <v>1920.6</v>
      </c>
      <c r="M810" s="18">
        <f t="shared" si="2106"/>
        <v>1920.6</v>
      </c>
      <c r="N810" s="18">
        <f t="shared" si="2107"/>
        <v>1920.6</v>
      </c>
      <c r="O810" s="18">
        <f t="shared" ref="O810:S811" si="2322">O811</f>
        <v>0</v>
      </c>
      <c r="P810" s="18">
        <f t="shared" si="2322"/>
        <v>0</v>
      </c>
      <c r="Q810" s="18">
        <f t="shared" si="2322"/>
        <v>0</v>
      </c>
      <c r="R810" s="18">
        <f t="shared" si="2322"/>
        <v>0</v>
      </c>
      <c r="S810" s="18">
        <f t="shared" si="2322"/>
        <v>0</v>
      </c>
      <c r="T810" s="18">
        <f t="shared" si="2259"/>
        <v>1920.6</v>
      </c>
      <c r="U810" s="18">
        <f t="shared" si="2260"/>
        <v>1920.6</v>
      </c>
      <c r="V810" s="18">
        <f t="shared" si="2261"/>
        <v>1920.6</v>
      </c>
      <c r="W810" s="18">
        <f t="shared" ref="W810:CD811" si="2323">W811</f>
        <v>0</v>
      </c>
      <c r="X810" s="18">
        <f t="shared" si="2323"/>
        <v>0</v>
      </c>
      <c r="Y810" s="18">
        <f t="shared" si="2323"/>
        <v>0</v>
      </c>
      <c r="Z810" s="18">
        <f t="shared" si="2323"/>
        <v>0</v>
      </c>
      <c r="AA810" s="18">
        <f t="shared" si="2323"/>
        <v>0</v>
      </c>
      <c r="AB810" s="18">
        <f t="shared" si="2323"/>
        <v>0</v>
      </c>
      <c r="AC810" s="18">
        <f t="shared" si="2263"/>
        <v>1920.6</v>
      </c>
      <c r="AD810" s="18">
        <f t="shared" si="2264"/>
        <v>1920.6</v>
      </c>
      <c r="AE810" s="18">
        <f t="shared" si="2265"/>
        <v>1920.6</v>
      </c>
      <c r="AF810" s="18">
        <f t="shared" si="2323"/>
        <v>0</v>
      </c>
      <c r="AG810" s="18">
        <f t="shared" si="2323"/>
        <v>0</v>
      </c>
      <c r="AH810" s="18">
        <f t="shared" si="2323"/>
        <v>0</v>
      </c>
      <c r="AI810" s="18">
        <f t="shared" si="2240"/>
        <v>1920.6</v>
      </c>
      <c r="AJ810" s="18">
        <f t="shared" si="2241"/>
        <v>1920.6</v>
      </c>
      <c r="AK810" s="18">
        <f t="shared" si="2242"/>
        <v>1920.6</v>
      </c>
      <c r="AL810" s="18">
        <f t="shared" si="2323"/>
        <v>0</v>
      </c>
      <c r="AM810" s="18">
        <f t="shared" si="2243"/>
        <v>1920.6</v>
      </c>
      <c r="AN810" s="18">
        <f t="shared" si="2323"/>
        <v>0</v>
      </c>
      <c r="AO810" s="18">
        <f t="shared" si="2323"/>
        <v>0</v>
      </c>
      <c r="AP810" s="18">
        <f t="shared" si="2323"/>
        <v>0</v>
      </c>
      <c r="AQ810" s="18">
        <f t="shared" si="2244"/>
        <v>1920.6</v>
      </c>
      <c r="AR810" s="18">
        <f t="shared" si="2245"/>
        <v>1920.6</v>
      </c>
      <c r="AS810" s="18">
        <f t="shared" si="2246"/>
        <v>1920.6</v>
      </c>
      <c r="AT810" s="18">
        <f t="shared" si="2323"/>
        <v>0</v>
      </c>
      <c r="AU810" s="18">
        <f t="shared" si="2323"/>
        <v>0</v>
      </c>
      <c r="AV810" s="18">
        <f t="shared" si="2323"/>
        <v>0</v>
      </c>
      <c r="AW810" s="18">
        <f t="shared" si="2247"/>
        <v>1920.6</v>
      </c>
      <c r="AX810" s="18">
        <f t="shared" si="2248"/>
        <v>1920.6</v>
      </c>
      <c r="AY810" s="18">
        <f t="shared" si="2249"/>
        <v>1920.6</v>
      </c>
      <c r="AZ810" s="18">
        <f t="shared" si="2323"/>
        <v>0</v>
      </c>
      <c r="BA810" s="18">
        <f t="shared" si="2323"/>
        <v>0</v>
      </c>
      <c r="BB810" s="18">
        <f t="shared" si="2323"/>
        <v>0</v>
      </c>
      <c r="BC810" s="18">
        <f t="shared" si="2291"/>
        <v>1920.6</v>
      </c>
      <c r="BD810" s="18">
        <f t="shared" si="2292"/>
        <v>1920.6</v>
      </c>
      <c r="BE810" s="18">
        <f t="shared" si="2293"/>
        <v>1920.6</v>
      </c>
      <c r="BF810" s="18">
        <f t="shared" si="2323"/>
        <v>0</v>
      </c>
      <c r="BG810" s="18">
        <f t="shared" si="2323"/>
        <v>0</v>
      </c>
      <c r="BH810" s="18">
        <f t="shared" si="2323"/>
        <v>0</v>
      </c>
      <c r="BI810" s="18">
        <f t="shared" si="2285"/>
        <v>1920.6</v>
      </c>
      <c r="BJ810" s="18">
        <f t="shared" si="2286"/>
        <v>1920.6</v>
      </c>
      <c r="BK810" s="18">
        <f t="shared" si="2287"/>
        <v>1920.6</v>
      </c>
      <c r="BL810" s="18">
        <f t="shared" si="2323"/>
        <v>0</v>
      </c>
      <c r="BM810" s="18">
        <f t="shared" si="2323"/>
        <v>0</v>
      </c>
      <c r="BN810" s="18">
        <f t="shared" si="2323"/>
        <v>0</v>
      </c>
      <c r="BO810" s="18">
        <f t="shared" si="2250"/>
        <v>1920.6</v>
      </c>
      <c r="BP810" s="18">
        <f t="shared" si="2251"/>
        <v>1920.6</v>
      </c>
      <c r="BQ810" s="18">
        <f t="shared" si="2252"/>
        <v>1920.6</v>
      </c>
      <c r="BR810" s="18">
        <f t="shared" si="2323"/>
        <v>0</v>
      </c>
      <c r="BS810" s="18">
        <f t="shared" si="2323"/>
        <v>0</v>
      </c>
      <c r="BT810" s="18">
        <f t="shared" si="2323"/>
        <v>0</v>
      </c>
      <c r="BU810" s="18">
        <f t="shared" si="2253"/>
        <v>1920.6</v>
      </c>
      <c r="BV810" s="18">
        <f t="shared" si="2254"/>
        <v>1920.6</v>
      </c>
      <c r="BW810" s="18">
        <f t="shared" si="2255"/>
        <v>1920.6</v>
      </c>
      <c r="BX810" s="18">
        <f t="shared" si="2323"/>
        <v>0</v>
      </c>
      <c r="BY810" s="18">
        <f t="shared" si="2323"/>
        <v>0</v>
      </c>
      <c r="BZ810" s="18">
        <f t="shared" si="2323"/>
        <v>0</v>
      </c>
      <c r="CA810" s="18">
        <f t="shared" si="2231"/>
        <v>1920.6</v>
      </c>
      <c r="CB810" s="18">
        <f t="shared" si="2232"/>
        <v>1920.6</v>
      </c>
      <c r="CC810" s="18">
        <f t="shared" si="2233"/>
        <v>1920.6</v>
      </c>
      <c r="CD810" s="18">
        <f t="shared" si="2323"/>
        <v>0</v>
      </c>
      <c r="CE810" s="27"/>
      <c r="CF810" s="33"/>
    </row>
    <row r="811" spans="1:119" ht="46.8" x14ac:dyDescent="0.3">
      <c r="A811" s="41" t="s">
        <v>157</v>
      </c>
      <c r="B811" s="39">
        <v>240</v>
      </c>
      <c r="C811" s="41"/>
      <c r="D811" s="41"/>
      <c r="E811" s="14" t="s">
        <v>559</v>
      </c>
      <c r="F811" s="18">
        <f t="shared" si="2321"/>
        <v>1920.6</v>
      </c>
      <c r="G811" s="18">
        <f t="shared" si="2321"/>
        <v>1920.6</v>
      </c>
      <c r="H811" s="18">
        <f t="shared" si="2321"/>
        <v>1920.6</v>
      </c>
      <c r="I811" s="18">
        <f t="shared" si="2321"/>
        <v>0</v>
      </c>
      <c r="J811" s="18">
        <f t="shared" si="2321"/>
        <v>0</v>
      </c>
      <c r="K811" s="18">
        <f t="shared" si="2321"/>
        <v>0</v>
      </c>
      <c r="L811" s="18">
        <f t="shared" si="2105"/>
        <v>1920.6</v>
      </c>
      <c r="M811" s="18">
        <f t="shared" si="2106"/>
        <v>1920.6</v>
      </c>
      <c r="N811" s="18">
        <f t="shared" si="2107"/>
        <v>1920.6</v>
      </c>
      <c r="O811" s="18">
        <f t="shared" si="2322"/>
        <v>0</v>
      </c>
      <c r="P811" s="18">
        <f t="shared" si="2322"/>
        <v>0</v>
      </c>
      <c r="Q811" s="18">
        <f t="shared" si="2322"/>
        <v>0</v>
      </c>
      <c r="R811" s="18">
        <f t="shared" si="2322"/>
        <v>0</v>
      </c>
      <c r="S811" s="18">
        <f t="shared" si="2322"/>
        <v>0</v>
      </c>
      <c r="T811" s="18">
        <f t="shared" si="2259"/>
        <v>1920.6</v>
      </c>
      <c r="U811" s="18">
        <f t="shared" si="2260"/>
        <v>1920.6</v>
      </c>
      <c r="V811" s="18">
        <f t="shared" si="2261"/>
        <v>1920.6</v>
      </c>
      <c r="W811" s="18">
        <f t="shared" si="2323"/>
        <v>0</v>
      </c>
      <c r="X811" s="18">
        <f t="shared" si="2323"/>
        <v>0</v>
      </c>
      <c r="Y811" s="18">
        <f t="shared" si="2323"/>
        <v>0</v>
      </c>
      <c r="Z811" s="18">
        <f t="shared" si="2323"/>
        <v>0</v>
      </c>
      <c r="AA811" s="18">
        <f t="shared" si="2323"/>
        <v>0</v>
      </c>
      <c r="AB811" s="18">
        <f t="shared" si="2323"/>
        <v>0</v>
      </c>
      <c r="AC811" s="18">
        <f t="shared" si="2263"/>
        <v>1920.6</v>
      </c>
      <c r="AD811" s="18">
        <f t="shared" si="2264"/>
        <v>1920.6</v>
      </c>
      <c r="AE811" s="18">
        <f t="shared" si="2265"/>
        <v>1920.6</v>
      </c>
      <c r="AF811" s="18">
        <f t="shared" si="2323"/>
        <v>0</v>
      </c>
      <c r="AG811" s="18">
        <f t="shared" si="2323"/>
        <v>0</v>
      </c>
      <c r="AH811" s="18">
        <f t="shared" si="2323"/>
        <v>0</v>
      </c>
      <c r="AI811" s="18">
        <f t="shared" si="2240"/>
        <v>1920.6</v>
      </c>
      <c r="AJ811" s="18">
        <f t="shared" si="2241"/>
        <v>1920.6</v>
      </c>
      <c r="AK811" s="18">
        <f t="shared" si="2242"/>
        <v>1920.6</v>
      </c>
      <c r="AL811" s="18">
        <f t="shared" si="2323"/>
        <v>0</v>
      </c>
      <c r="AM811" s="18">
        <f t="shared" si="2243"/>
        <v>1920.6</v>
      </c>
      <c r="AN811" s="18">
        <f t="shared" si="2323"/>
        <v>0</v>
      </c>
      <c r="AO811" s="18">
        <f t="shared" si="2323"/>
        <v>0</v>
      </c>
      <c r="AP811" s="18">
        <f t="shared" si="2323"/>
        <v>0</v>
      </c>
      <c r="AQ811" s="18">
        <f t="shared" si="2244"/>
        <v>1920.6</v>
      </c>
      <c r="AR811" s="18">
        <f t="shared" si="2245"/>
        <v>1920.6</v>
      </c>
      <c r="AS811" s="18">
        <f t="shared" si="2246"/>
        <v>1920.6</v>
      </c>
      <c r="AT811" s="18">
        <f t="shared" si="2323"/>
        <v>0</v>
      </c>
      <c r="AU811" s="18">
        <f t="shared" si="2323"/>
        <v>0</v>
      </c>
      <c r="AV811" s="18">
        <f t="shared" si="2323"/>
        <v>0</v>
      </c>
      <c r="AW811" s="18">
        <f t="shared" si="2247"/>
        <v>1920.6</v>
      </c>
      <c r="AX811" s="18">
        <f t="shared" si="2248"/>
        <v>1920.6</v>
      </c>
      <c r="AY811" s="18">
        <f t="shared" si="2249"/>
        <v>1920.6</v>
      </c>
      <c r="AZ811" s="18">
        <f t="shared" si="2323"/>
        <v>0</v>
      </c>
      <c r="BA811" s="18">
        <f t="shared" si="2323"/>
        <v>0</v>
      </c>
      <c r="BB811" s="18">
        <f t="shared" si="2323"/>
        <v>0</v>
      </c>
      <c r="BC811" s="18">
        <f t="shared" si="2291"/>
        <v>1920.6</v>
      </c>
      <c r="BD811" s="18">
        <f t="shared" si="2292"/>
        <v>1920.6</v>
      </c>
      <c r="BE811" s="18">
        <f t="shared" si="2293"/>
        <v>1920.6</v>
      </c>
      <c r="BF811" s="18">
        <f t="shared" si="2323"/>
        <v>0</v>
      </c>
      <c r="BG811" s="18">
        <f t="shared" si="2323"/>
        <v>0</v>
      </c>
      <c r="BH811" s="18">
        <f t="shared" si="2323"/>
        <v>0</v>
      </c>
      <c r="BI811" s="18">
        <f t="shared" si="2285"/>
        <v>1920.6</v>
      </c>
      <c r="BJ811" s="18">
        <f t="shared" si="2286"/>
        <v>1920.6</v>
      </c>
      <c r="BK811" s="18">
        <f t="shared" si="2287"/>
        <v>1920.6</v>
      </c>
      <c r="BL811" s="18">
        <f t="shared" si="2323"/>
        <v>0</v>
      </c>
      <c r="BM811" s="18">
        <f t="shared" si="2323"/>
        <v>0</v>
      </c>
      <c r="BN811" s="18">
        <f t="shared" si="2323"/>
        <v>0</v>
      </c>
      <c r="BO811" s="18">
        <f t="shared" si="2250"/>
        <v>1920.6</v>
      </c>
      <c r="BP811" s="18">
        <f t="shared" si="2251"/>
        <v>1920.6</v>
      </c>
      <c r="BQ811" s="18">
        <f t="shared" si="2252"/>
        <v>1920.6</v>
      </c>
      <c r="BR811" s="18">
        <f t="shared" si="2323"/>
        <v>0</v>
      </c>
      <c r="BS811" s="18">
        <f t="shared" si="2323"/>
        <v>0</v>
      </c>
      <c r="BT811" s="18">
        <f t="shared" si="2323"/>
        <v>0</v>
      </c>
      <c r="BU811" s="18">
        <f t="shared" si="2253"/>
        <v>1920.6</v>
      </c>
      <c r="BV811" s="18">
        <f t="shared" si="2254"/>
        <v>1920.6</v>
      </c>
      <c r="BW811" s="18">
        <f t="shared" si="2255"/>
        <v>1920.6</v>
      </c>
      <c r="BX811" s="18">
        <f t="shared" si="2323"/>
        <v>0</v>
      </c>
      <c r="BY811" s="18">
        <f t="shared" si="2323"/>
        <v>0</v>
      </c>
      <c r="BZ811" s="18">
        <f t="shared" si="2323"/>
        <v>0</v>
      </c>
      <c r="CA811" s="18">
        <f t="shared" si="2231"/>
        <v>1920.6</v>
      </c>
      <c r="CB811" s="18">
        <f t="shared" si="2232"/>
        <v>1920.6</v>
      </c>
      <c r="CC811" s="18">
        <f t="shared" si="2233"/>
        <v>1920.6</v>
      </c>
      <c r="CD811" s="18">
        <f t="shared" si="2323"/>
        <v>0</v>
      </c>
      <c r="CE811" s="27"/>
      <c r="CF811" s="33"/>
    </row>
    <row r="812" spans="1:119" x14ac:dyDescent="0.3">
      <c r="A812" s="41" t="s">
        <v>157</v>
      </c>
      <c r="B812" s="39">
        <v>240</v>
      </c>
      <c r="C812" s="41" t="s">
        <v>59</v>
      </c>
      <c r="D812" s="41" t="s">
        <v>140</v>
      </c>
      <c r="E812" s="14" t="s">
        <v>543</v>
      </c>
      <c r="F812" s="23">
        <v>1920.6</v>
      </c>
      <c r="G812" s="23">
        <v>1920.6</v>
      </c>
      <c r="H812" s="23">
        <v>1920.6</v>
      </c>
      <c r="I812" s="18"/>
      <c r="J812" s="18"/>
      <c r="K812" s="18"/>
      <c r="L812" s="18">
        <f t="shared" ref="L812:L879" si="2324">F812+I812</f>
        <v>1920.6</v>
      </c>
      <c r="M812" s="18">
        <f t="shared" ref="M812:M879" si="2325">G812+J812</f>
        <v>1920.6</v>
      </c>
      <c r="N812" s="18">
        <f t="shared" ref="N812:N879" si="2326">H812+K812</f>
        <v>1920.6</v>
      </c>
      <c r="O812" s="18"/>
      <c r="P812" s="18"/>
      <c r="Q812" s="18"/>
      <c r="R812" s="18"/>
      <c r="S812" s="18"/>
      <c r="T812" s="18">
        <f t="shared" si="2259"/>
        <v>1920.6</v>
      </c>
      <c r="U812" s="18">
        <f t="shared" si="2260"/>
        <v>1920.6</v>
      </c>
      <c r="V812" s="18">
        <f t="shared" si="2261"/>
        <v>1920.6</v>
      </c>
      <c r="W812" s="18"/>
      <c r="X812" s="18"/>
      <c r="Y812" s="18"/>
      <c r="Z812" s="18"/>
      <c r="AA812" s="18"/>
      <c r="AB812" s="18"/>
      <c r="AC812" s="18">
        <f t="shared" si="2263"/>
        <v>1920.6</v>
      </c>
      <c r="AD812" s="18">
        <f t="shared" si="2264"/>
        <v>1920.6</v>
      </c>
      <c r="AE812" s="18">
        <f t="shared" si="2265"/>
        <v>1920.6</v>
      </c>
      <c r="AF812" s="18"/>
      <c r="AG812" s="18"/>
      <c r="AH812" s="18"/>
      <c r="AI812" s="18">
        <f t="shared" si="2240"/>
        <v>1920.6</v>
      </c>
      <c r="AJ812" s="18">
        <f t="shared" si="2241"/>
        <v>1920.6</v>
      </c>
      <c r="AK812" s="18">
        <f t="shared" si="2242"/>
        <v>1920.6</v>
      </c>
      <c r="AL812" s="18"/>
      <c r="AM812" s="18">
        <f t="shared" si="2243"/>
        <v>1920.6</v>
      </c>
      <c r="AN812" s="18"/>
      <c r="AO812" s="18"/>
      <c r="AP812" s="18"/>
      <c r="AQ812" s="18">
        <f t="shared" si="2244"/>
        <v>1920.6</v>
      </c>
      <c r="AR812" s="18">
        <f t="shared" si="2245"/>
        <v>1920.6</v>
      </c>
      <c r="AS812" s="18">
        <f t="shared" si="2246"/>
        <v>1920.6</v>
      </c>
      <c r="AT812" s="18"/>
      <c r="AU812" s="18"/>
      <c r="AV812" s="18"/>
      <c r="AW812" s="18">
        <f t="shared" si="2247"/>
        <v>1920.6</v>
      </c>
      <c r="AX812" s="18">
        <f t="shared" si="2248"/>
        <v>1920.6</v>
      </c>
      <c r="AY812" s="18">
        <f t="shared" si="2249"/>
        <v>1920.6</v>
      </c>
      <c r="AZ812" s="18"/>
      <c r="BA812" s="18"/>
      <c r="BB812" s="18"/>
      <c r="BC812" s="18">
        <f t="shared" si="2291"/>
        <v>1920.6</v>
      </c>
      <c r="BD812" s="18">
        <f t="shared" si="2292"/>
        <v>1920.6</v>
      </c>
      <c r="BE812" s="18">
        <f t="shared" si="2293"/>
        <v>1920.6</v>
      </c>
      <c r="BF812" s="18"/>
      <c r="BG812" s="18"/>
      <c r="BH812" s="18"/>
      <c r="BI812" s="18">
        <f t="shared" si="2285"/>
        <v>1920.6</v>
      </c>
      <c r="BJ812" s="18">
        <f t="shared" si="2286"/>
        <v>1920.6</v>
      </c>
      <c r="BK812" s="18">
        <f t="shared" si="2287"/>
        <v>1920.6</v>
      </c>
      <c r="BL812" s="18"/>
      <c r="BM812" s="18"/>
      <c r="BN812" s="18"/>
      <c r="BO812" s="18">
        <f t="shared" si="2250"/>
        <v>1920.6</v>
      </c>
      <c r="BP812" s="18">
        <f t="shared" si="2251"/>
        <v>1920.6</v>
      </c>
      <c r="BQ812" s="18">
        <f t="shared" si="2252"/>
        <v>1920.6</v>
      </c>
      <c r="BR812" s="18"/>
      <c r="BS812" s="18"/>
      <c r="BT812" s="18"/>
      <c r="BU812" s="18">
        <f t="shared" si="2253"/>
        <v>1920.6</v>
      </c>
      <c r="BV812" s="18">
        <f t="shared" si="2254"/>
        <v>1920.6</v>
      </c>
      <c r="BW812" s="18">
        <f t="shared" si="2255"/>
        <v>1920.6</v>
      </c>
      <c r="BX812" s="18"/>
      <c r="BY812" s="18"/>
      <c r="BZ812" s="18"/>
      <c r="CA812" s="18">
        <f t="shared" si="2231"/>
        <v>1920.6</v>
      </c>
      <c r="CB812" s="18">
        <f t="shared" si="2232"/>
        <v>1920.6</v>
      </c>
      <c r="CC812" s="18">
        <f t="shared" si="2233"/>
        <v>1920.6</v>
      </c>
      <c r="CD812" s="18"/>
      <c r="CE812" s="27"/>
      <c r="CF812" s="33"/>
    </row>
    <row r="813" spans="1:119" ht="31.2" x14ac:dyDescent="0.3">
      <c r="A813" s="41" t="s">
        <v>157</v>
      </c>
      <c r="B813" s="39">
        <v>300</v>
      </c>
      <c r="C813" s="41"/>
      <c r="D813" s="41"/>
      <c r="E813" s="14" t="s">
        <v>552</v>
      </c>
      <c r="F813" s="18">
        <f t="shared" ref="F813:K814" si="2327">F814</f>
        <v>28846.5</v>
      </c>
      <c r="G813" s="18">
        <f t="shared" si="2327"/>
        <v>28846.5</v>
      </c>
      <c r="H813" s="18">
        <f t="shared" si="2327"/>
        <v>28846.5</v>
      </c>
      <c r="I813" s="18">
        <f t="shared" si="2327"/>
        <v>0</v>
      </c>
      <c r="J813" s="18">
        <f t="shared" si="2327"/>
        <v>0</v>
      </c>
      <c r="K813" s="18">
        <f t="shared" si="2327"/>
        <v>0</v>
      </c>
      <c r="L813" s="18">
        <f t="shared" si="2324"/>
        <v>28846.5</v>
      </c>
      <c r="M813" s="18">
        <f t="shared" si="2325"/>
        <v>28846.5</v>
      </c>
      <c r="N813" s="18">
        <f t="shared" si="2326"/>
        <v>28846.5</v>
      </c>
      <c r="O813" s="18">
        <f t="shared" ref="O813:S814" si="2328">O814</f>
        <v>0</v>
      </c>
      <c r="P813" s="18">
        <f t="shared" si="2328"/>
        <v>0</v>
      </c>
      <c r="Q813" s="18">
        <f t="shared" si="2328"/>
        <v>0</v>
      </c>
      <c r="R813" s="18">
        <f t="shared" si="2328"/>
        <v>0</v>
      </c>
      <c r="S813" s="18">
        <f t="shared" si="2328"/>
        <v>0</v>
      </c>
      <c r="T813" s="18">
        <f t="shared" si="2259"/>
        <v>28846.5</v>
      </c>
      <c r="U813" s="18">
        <f t="shared" si="2260"/>
        <v>28846.5</v>
      </c>
      <c r="V813" s="18">
        <f t="shared" si="2261"/>
        <v>28846.5</v>
      </c>
      <c r="W813" s="18">
        <f t="shared" ref="W813:CD814" si="2329">W814</f>
        <v>0</v>
      </c>
      <c r="X813" s="18">
        <f t="shared" si="2329"/>
        <v>0</v>
      </c>
      <c r="Y813" s="18">
        <f t="shared" si="2329"/>
        <v>0</v>
      </c>
      <c r="Z813" s="18">
        <f t="shared" si="2329"/>
        <v>0</v>
      </c>
      <c r="AA813" s="18">
        <f t="shared" si="2329"/>
        <v>0</v>
      </c>
      <c r="AB813" s="18">
        <f t="shared" si="2329"/>
        <v>0</v>
      </c>
      <c r="AC813" s="18">
        <f t="shared" si="2263"/>
        <v>28846.5</v>
      </c>
      <c r="AD813" s="18">
        <f t="shared" si="2264"/>
        <v>28846.5</v>
      </c>
      <c r="AE813" s="18">
        <f t="shared" si="2265"/>
        <v>28846.5</v>
      </c>
      <c r="AF813" s="18">
        <f t="shared" si="2329"/>
        <v>0</v>
      </c>
      <c r="AG813" s="18">
        <f t="shared" si="2329"/>
        <v>0</v>
      </c>
      <c r="AH813" s="18">
        <f t="shared" si="2329"/>
        <v>0</v>
      </c>
      <c r="AI813" s="18">
        <f t="shared" si="2240"/>
        <v>28846.5</v>
      </c>
      <c r="AJ813" s="18">
        <f t="shared" si="2241"/>
        <v>28846.5</v>
      </c>
      <c r="AK813" s="18">
        <f t="shared" si="2242"/>
        <v>28846.5</v>
      </c>
      <c r="AL813" s="18">
        <f t="shared" si="2329"/>
        <v>0</v>
      </c>
      <c r="AM813" s="18">
        <f t="shared" si="2243"/>
        <v>28846.5</v>
      </c>
      <c r="AN813" s="18">
        <f t="shared" si="2329"/>
        <v>0</v>
      </c>
      <c r="AO813" s="18">
        <f t="shared" si="2329"/>
        <v>0</v>
      </c>
      <c r="AP813" s="18">
        <f t="shared" si="2329"/>
        <v>0</v>
      </c>
      <c r="AQ813" s="18">
        <f t="shared" si="2244"/>
        <v>28846.5</v>
      </c>
      <c r="AR813" s="18">
        <f t="shared" si="2245"/>
        <v>28846.5</v>
      </c>
      <c r="AS813" s="18">
        <f t="shared" si="2246"/>
        <v>28846.5</v>
      </c>
      <c r="AT813" s="18">
        <f t="shared" si="2329"/>
        <v>0</v>
      </c>
      <c r="AU813" s="18">
        <f t="shared" si="2329"/>
        <v>0</v>
      </c>
      <c r="AV813" s="18">
        <f t="shared" si="2329"/>
        <v>0</v>
      </c>
      <c r="AW813" s="18">
        <f t="shared" si="2247"/>
        <v>28846.5</v>
      </c>
      <c r="AX813" s="18">
        <f t="shared" si="2248"/>
        <v>28846.5</v>
      </c>
      <c r="AY813" s="18">
        <f t="shared" si="2249"/>
        <v>28846.5</v>
      </c>
      <c r="AZ813" s="18">
        <f t="shared" si="2329"/>
        <v>0</v>
      </c>
      <c r="BA813" s="18">
        <f t="shared" si="2329"/>
        <v>0</v>
      </c>
      <c r="BB813" s="18">
        <f t="shared" si="2329"/>
        <v>0</v>
      </c>
      <c r="BC813" s="18">
        <f t="shared" si="2291"/>
        <v>28846.5</v>
      </c>
      <c r="BD813" s="18">
        <f t="shared" si="2292"/>
        <v>28846.5</v>
      </c>
      <c r="BE813" s="18">
        <f t="shared" si="2293"/>
        <v>28846.5</v>
      </c>
      <c r="BF813" s="18">
        <f t="shared" si="2329"/>
        <v>0</v>
      </c>
      <c r="BG813" s="18">
        <f t="shared" si="2329"/>
        <v>0</v>
      </c>
      <c r="BH813" s="18">
        <f t="shared" si="2329"/>
        <v>0</v>
      </c>
      <c r="BI813" s="18">
        <f t="shared" si="2285"/>
        <v>28846.5</v>
      </c>
      <c r="BJ813" s="18">
        <f t="shared" si="2286"/>
        <v>28846.5</v>
      </c>
      <c r="BK813" s="18">
        <f t="shared" si="2287"/>
        <v>28846.5</v>
      </c>
      <c r="BL813" s="18">
        <f t="shared" si="2329"/>
        <v>0</v>
      </c>
      <c r="BM813" s="18">
        <f t="shared" si="2329"/>
        <v>0</v>
      </c>
      <c r="BN813" s="18">
        <f t="shared" si="2329"/>
        <v>0</v>
      </c>
      <c r="BO813" s="18">
        <f t="shared" si="2250"/>
        <v>28846.5</v>
      </c>
      <c r="BP813" s="18">
        <f t="shared" si="2251"/>
        <v>28846.5</v>
      </c>
      <c r="BQ813" s="18">
        <f t="shared" si="2252"/>
        <v>28846.5</v>
      </c>
      <c r="BR813" s="18">
        <f t="shared" si="2329"/>
        <v>0</v>
      </c>
      <c r="BS813" s="18">
        <f t="shared" si="2329"/>
        <v>0</v>
      </c>
      <c r="BT813" s="18">
        <f t="shared" si="2329"/>
        <v>0</v>
      </c>
      <c r="BU813" s="18">
        <f t="shared" si="2253"/>
        <v>28846.5</v>
      </c>
      <c r="BV813" s="18">
        <f t="shared" si="2254"/>
        <v>28846.5</v>
      </c>
      <c r="BW813" s="18">
        <f t="shared" si="2255"/>
        <v>28846.5</v>
      </c>
      <c r="BX813" s="18">
        <f t="shared" si="2329"/>
        <v>0</v>
      </c>
      <c r="BY813" s="18">
        <f t="shared" si="2329"/>
        <v>0</v>
      </c>
      <c r="BZ813" s="18">
        <f t="shared" si="2329"/>
        <v>0</v>
      </c>
      <c r="CA813" s="18">
        <f t="shared" si="2231"/>
        <v>28846.5</v>
      </c>
      <c r="CB813" s="18">
        <f t="shared" si="2232"/>
        <v>28846.5</v>
      </c>
      <c r="CC813" s="18">
        <f t="shared" si="2233"/>
        <v>28846.5</v>
      </c>
      <c r="CD813" s="18">
        <f t="shared" si="2329"/>
        <v>0</v>
      </c>
      <c r="CE813" s="27"/>
      <c r="CF813" s="33"/>
    </row>
    <row r="814" spans="1:119" ht="31.2" x14ac:dyDescent="0.3">
      <c r="A814" s="41" t="s">
        <v>157</v>
      </c>
      <c r="B814" s="39">
        <v>320</v>
      </c>
      <c r="C814" s="41"/>
      <c r="D814" s="41"/>
      <c r="E814" s="14" t="s">
        <v>561</v>
      </c>
      <c r="F814" s="18">
        <f t="shared" si="2327"/>
        <v>28846.5</v>
      </c>
      <c r="G814" s="18">
        <f t="shared" si="2327"/>
        <v>28846.5</v>
      </c>
      <c r="H814" s="18">
        <f t="shared" si="2327"/>
        <v>28846.5</v>
      </c>
      <c r="I814" s="18">
        <f t="shared" si="2327"/>
        <v>0</v>
      </c>
      <c r="J814" s="18">
        <f t="shared" si="2327"/>
        <v>0</v>
      </c>
      <c r="K814" s="18">
        <f t="shared" si="2327"/>
        <v>0</v>
      </c>
      <c r="L814" s="18">
        <f t="shared" si="2324"/>
        <v>28846.5</v>
      </c>
      <c r="M814" s="18">
        <f t="shared" si="2325"/>
        <v>28846.5</v>
      </c>
      <c r="N814" s="18">
        <f t="shared" si="2326"/>
        <v>28846.5</v>
      </c>
      <c r="O814" s="18">
        <f t="shared" si="2328"/>
        <v>0</v>
      </c>
      <c r="P814" s="18">
        <f t="shared" si="2328"/>
        <v>0</v>
      </c>
      <c r="Q814" s="18">
        <f t="shared" si="2328"/>
        <v>0</v>
      </c>
      <c r="R814" s="18">
        <f t="shared" si="2328"/>
        <v>0</v>
      </c>
      <c r="S814" s="18">
        <f t="shared" si="2328"/>
        <v>0</v>
      </c>
      <c r="T814" s="18">
        <f t="shared" si="2259"/>
        <v>28846.5</v>
      </c>
      <c r="U814" s="18">
        <f t="shared" si="2260"/>
        <v>28846.5</v>
      </c>
      <c r="V814" s="18">
        <f t="shared" si="2261"/>
        <v>28846.5</v>
      </c>
      <c r="W814" s="18">
        <f t="shared" si="2329"/>
        <v>0</v>
      </c>
      <c r="X814" s="18">
        <f t="shared" si="2329"/>
        <v>0</v>
      </c>
      <c r="Y814" s="18">
        <f t="shared" si="2329"/>
        <v>0</v>
      </c>
      <c r="Z814" s="18">
        <f t="shared" si="2329"/>
        <v>0</v>
      </c>
      <c r="AA814" s="18">
        <f t="shared" si="2329"/>
        <v>0</v>
      </c>
      <c r="AB814" s="18">
        <f t="shared" si="2329"/>
        <v>0</v>
      </c>
      <c r="AC814" s="18">
        <f t="shared" si="2263"/>
        <v>28846.5</v>
      </c>
      <c r="AD814" s="18">
        <f t="shared" si="2264"/>
        <v>28846.5</v>
      </c>
      <c r="AE814" s="18">
        <f t="shared" si="2265"/>
        <v>28846.5</v>
      </c>
      <c r="AF814" s="18">
        <f t="shared" si="2329"/>
        <v>0</v>
      </c>
      <c r="AG814" s="18">
        <f t="shared" si="2329"/>
        <v>0</v>
      </c>
      <c r="AH814" s="18">
        <f t="shared" si="2329"/>
        <v>0</v>
      </c>
      <c r="AI814" s="18">
        <f t="shared" si="2240"/>
        <v>28846.5</v>
      </c>
      <c r="AJ814" s="18">
        <f t="shared" si="2241"/>
        <v>28846.5</v>
      </c>
      <c r="AK814" s="18">
        <f t="shared" si="2242"/>
        <v>28846.5</v>
      </c>
      <c r="AL814" s="18">
        <f t="shared" si="2329"/>
        <v>0</v>
      </c>
      <c r="AM814" s="18">
        <f t="shared" si="2243"/>
        <v>28846.5</v>
      </c>
      <c r="AN814" s="18">
        <f t="shared" si="2329"/>
        <v>0</v>
      </c>
      <c r="AO814" s="18">
        <f t="shared" si="2329"/>
        <v>0</v>
      </c>
      <c r="AP814" s="18">
        <f t="shared" si="2329"/>
        <v>0</v>
      </c>
      <c r="AQ814" s="18">
        <f t="shared" si="2244"/>
        <v>28846.5</v>
      </c>
      <c r="AR814" s="18">
        <f t="shared" si="2245"/>
        <v>28846.5</v>
      </c>
      <c r="AS814" s="18">
        <f t="shared" si="2246"/>
        <v>28846.5</v>
      </c>
      <c r="AT814" s="18">
        <f t="shared" si="2329"/>
        <v>0</v>
      </c>
      <c r="AU814" s="18">
        <f t="shared" si="2329"/>
        <v>0</v>
      </c>
      <c r="AV814" s="18">
        <f t="shared" si="2329"/>
        <v>0</v>
      </c>
      <c r="AW814" s="18">
        <f t="shared" si="2247"/>
        <v>28846.5</v>
      </c>
      <c r="AX814" s="18">
        <f t="shared" si="2248"/>
        <v>28846.5</v>
      </c>
      <c r="AY814" s="18">
        <f t="shared" si="2249"/>
        <v>28846.5</v>
      </c>
      <c r="AZ814" s="18">
        <f t="shared" si="2329"/>
        <v>0</v>
      </c>
      <c r="BA814" s="18">
        <f t="shared" si="2329"/>
        <v>0</v>
      </c>
      <c r="BB814" s="18">
        <f t="shared" si="2329"/>
        <v>0</v>
      </c>
      <c r="BC814" s="18">
        <f t="shared" si="2291"/>
        <v>28846.5</v>
      </c>
      <c r="BD814" s="18">
        <f t="shared" si="2292"/>
        <v>28846.5</v>
      </c>
      <c r="BE814" s="18">
        <f t="shared" si="2293"/>
        <v>28846.5</v>
      </c>
      <c r="BF814" s="18">
        <f t="shared" si="2329"/>
        <v>0</v>
      </c>
      <c r="BG814" s="18">
        <f t="shared" si="2329"/>
        <v>0</v>
      </c>
      <c r="BH814" s="18">
        <f t="shared" si="2329"/>
        <v>0</v>
      </c>
      <c r="BI814" s="18">
        <f t="shared" si="2285"/>
        <v>28846.5</v>
      </c>
      <c r="BJ814" s="18">
        <f t="shared" si="2286"/>
        <v>28846.5</v>
      </c>
      <c r="BK814" s="18">
        <f t="shared" si="2287"/>
        <v>28846.5</v>
      </c>
      <c r="BL814" s="18">
        <f t="shared" si="2329"/>
        <v>0</v>
      </c>
      <c r="BM814" s="18">
        <f t="shared" si="2329"/>
        <v>0</v>
      </c>
      <c r="BN814" s="18">
        <f t="shared" si="2329"/>
        <v>0</v>
      </c>
      <c r="BO814" s="18">
        <f t="shared" si="2250"/>
        <v>28846.5</v>
      </c>
      <c r="BP814" s="18">
        <f t="shared" si="2251"/>
        <v>28846.5</v>
      </c>
      <c r="BQ814" s="18">
        <f t="shared" si="2252"/>
        <v>28846.5</v>
      </c>
      <c r="BR814" s="18">
        <f t="shared" si="2329"/>
        <v>0</v>
      </c>
      <c r="BS814" s="18">
        <f t="shared" si="2329"/>
        <v>0</v>
      </c>
      <c r="BT814" s="18">
        <f t="shared" si="2329"/>
        <v>0</v>
      </c>
      <c r="BU814" s="18">
        <f t="shared" si="2253"/>
        <v>28846.5</v>
      </c>
      <c r="BV814" s="18">
        <f t="shared" si="2254"/>
        <v>28846.5</v>
      </c>
      <c r="BW814" s="18">
        <f t="shared" si="2255"/>
        <v>28846.5</v>
      </c>
      <c r="BX814" s="18">
        <f t="shared" si="2329"/>
        <v>0</v>
      </c>
      <c r="BY814" s="18">
        <f t="shared" si="2329"/>
        <v>0</v>
      </c>
      <c r="BZ814" s="18">
        <f t="shared" si="2329"/>
        <v>0</v>
      </c>
      <c r="CA814" s="18">
        <f t="shared" si="2231"/>
        <v>28846.5</v>
      </c>
      <c r="CB814" s="18">
        <f t="shared" si="2232"/>
        <v>28846.5</v>
      </c>
      <c r="CC814" s="18">
        <f t="shared" si="2233"/>
        <v>28846.5</v>
      </c>
      <c r="CD814" s="18">
        <f t="shared" si="2329"/>
        <v>0</v>
      </c>
      <c r="CE814" s="27"/>
      <c r="CF814" s="33"/>
    </row>
    <row r="815" spans="1:119" x14ac:dyDescent="0.3">
      <c r="A815" s="41" t="s">
        <v>157</v>
      </c>
      <c r="B815" s="39">
        <v>320</v>
      </c>
      <c r="C815" s="41" t="s">
        <v>27</v>
      </c>
      <c r="D815" s="41" t="s">
        <v>27</v>
      </c>
      <c r="E815" s="14" t="s">
        <v>535</v>
      </c>
      <c r="F815" s="23">
        <v>28846.5</v>
      </c>
      <c r="G815" s="23">
        <v>28846.5</v>
      </c>
      <c r="H815" s="23">
        <v>28846.5</v>
      </c>
      <c r="I815" s="18"/>
      <c r="J815" s="18"/>
      <c r="K815" s="18"/>
      <c r="L815" s="18">
        <f t="shared" si="2324"/>
        <v>28846.5</v>
      </c>
      <c r="M815" s="18">
        <f t="shared" si="2325"/>
        <v>28846.5</v>
      </c>
      <c r="N815" s="18">
        <f t="shared" si="2326"/>
        <v>28846.5</v>
      </c>
      <c r="O815" s="18"/>
      <c r="P815" s="18"/>
      <c r="Q815" s="18"/>
      <c r="R815" s="18"/>
      <c r="S815" s="18"/>
      <c r="T815" s="18">
        <f t="shared" si="2259"/>
        <v>28846.5</v>
      </c>
      <c r="U815" s="18">
        <f t="shared" si="2260"/>
        <v>28846.5</v>
      </c>
      <c r="V815" s="18">
        <f t="shared" si="2261"/>
        <v>28846.5</v>
      </c>
      <c r="W815" s="18"/>
      <c r="X815" s="18"/>
      <c r="Y815" s="18"/>
      <c r="Z815" s="18"/>
      <c r="AA815" s="18"/>
      <c r="AB815" s="18"/>
      <c r="AC815" s="18">
        <f t="shared" si="2263"/>
        <v>28846.5</v>
      </c>
      <c r="AD815" s="18">
        <f t="shared" si="2264"/>
        <v>28846.5</v>
      </c>
      <c r="AE815" s="18">
        <f t="shared" si="2265"/>
        <v>28846.5</v>
      </c>
      <c r="AF815" s="18"/>
      <c r="AG815" s="18"/>
      <c r="AH815" s="18"/>
      <c r="AI815" s="18">
        <f t="shared" si="2240"/>
        <v>28846.5</v>
      </c>
      <c r="AJ815" s="18">
        <f t="shared" si="2241"/>
        <v>28846.5</v>
      </c>
      <c r="AK815" s="18">
        <f t="shared" si="2242"/>
        <v>28846.5</v>
      </c>
      <c r="AL815" s="18"/>
      <c r="AM815" s="18">
        <f t="shared" si="2243"/>
        <v>28846.5</v>
      </c>
      <c r="AN815" s="18"/>
      <c r="AO815" s="18"/>
      <c r="AP815" s="18"/>
      <c r="AQ815" s="18">
        <f t="shared" si="2244"/>
        <v>28846.5</v>
      </c>
      <c r="AR815" s="18">
        <f t="shared" si="2245"/>
        <v>28846.5</v>
      </c>
      <c r="AS815" s="18">
        <f t="shared" si="2246"/>
        <v>28846.5</v>
      </c>
      <c r="AT815" s="18"/>
      <c r="AU815" s="18"/>
      <c r="AV815" s="18"/>
      <c r="AW815" s="18">
        <f t="shared" si="2247"/>
        <v>28846.5</v>
      </c>
      <c r="AX815" s="18">
        <f t="shared" si="2248"/>
        <v>28846.5</v>
      </c>
      <c r="AY815" s="18">
        <f t="shared" si="2249"/>
        <v>28846.5</v>
      </c>
      <c r="AZ815" s="18"/>
      <c r="BA815" s="18"/>
      <c r="BB815" s="18"/>
      <c r="BC815" s="18">
        <f t="shared" si="2291"/>
        <v>28846.5</v>
      </c>
      <c r="BD815" s="18">
        <f t="shared" si="2292"/>
        <v>28846.5</v>
      </c>
      <c r="BE815" s="18">
        <f t="shared" si="2293"/>
        <v>28846.5</v>
      </c>
      <c r="BF815" s="18"/>
      <c r="BG815" s="18"/>
      <c r="BH815" s="18"/>
      <c r="BI815" s="18">
        <f t="shared" si="2285"/>
        <v>28846.5</v>
      </c>
      <c r="BJ815" s="18">
        <f t="shared" si="2286"/>
        <v>28846.5</v>
      </c>
      <c r="BK815" s="18">
        <f t="shared" si="2287"/>
        <v>28846.5</v>
      </c>
      <c r="BL815" s="18"/>
      <c r="BM815" s="18"/>
      <c r="BN815" s="18"/>
      <c r="BO815" s="18">
        <f t="shared" si="2250"/>
        <v>28846.5</v>
      </c>
      <c r="BP815" s="18">
        <f t="shared" si="2251"/>
        <v>28846.5</v>
      </c>
      <c r="BQ815" s="18">
        <f t="shared" si="2252"/>
        <v>28846.5</v>
      </c>
      <c r="BR815" s="18"/>
      <c r="BS815" s="18"/>
      <c r="BT815" s="18"/>
      <c r="BU815" s="18">
        <f t="shared" si="2253"/>
        <v>28846.5</v>
      </c>
      <c r="BV815" s="18">
        <f t="shared" si="2254"/>
        <v>28846.5</v>
      </c>
      <c r="BW815" s="18">
        <f t="shared" si="2255"/>
        <v>28846.5</v>
      </c>
      <c r="BX815" s="18"/>
      <c r="BY815" s="18"/>
      <c r="BZ815" s="18"/>
      <c r="CA815" s="18">
        <f t="shared" si="2231"/>
        <v>28846.5</v>
      </c>
      <c r="CB815" s="18">
        <f t="shared" si="2232"/>
        <v>28846.5</v>
      </c>
      <c r="CC815" s="18">
        <f t="shared" si="2233"/>
        <v>28846.5</v>
      </c>
      <c r="CD815" s="18"/>
      <c r="CE815" s="27"/>
      <c r="CF815" s="33"/>
    </row>
    <row r="816" spans="1:119" ht="46.8" x14ac:dyDescent="0.3">
      <c r="A816" s="41" t="s">
        <v>157</v>
      </c>
      <c r="B816" s="39">
        <v>600</v>
      </c>
      <c r="C816" s="41"/>
      <c r="D816" s="41"/>
      <c r="E816" s="14" t="s">
        <v>554</v>
      </c>
      <c r="F816" s="18">
        <f t="shared" ref="F816:K817" si="2330">F817</f>
        <v>27299.4</v>
      </c>
      <c r="G816" s="18">
        <f t="shared" si="2330"/>
        <v>27299.4</v>
      </c>
      <c r="H816" s="18">
        <f t="shared" si="2330"/>
        <v>27299.4</v>
      </c>
      <c r="I816" s="18">
        <f t="shared" si="2330"/>
        <v>0</v>
      </c>
      <c r="J816" s="18">
        <f t="shared" si="2330"/>
        <v>0</v>
      </c>
      <c r="K816" s="18">
        <f t="shared" si="2330"/>
        <v>0</v>
      </c>
      <c r="L816" s="18">
        <f t="shared" si="2324"/>
        <v>27299.4</v>
      </c>
      <c r="M816" s="18">
        <f t="shared" si="2325"/>
        <v>27299.4</v>
      </c>
      <c r="N816" s="18">
        <f t="shared" si="2326"/>
        <v>27299.4</v>
      </c>
      <c r="O816" s="18">
        <f t="shared" ref="O816:S817" si="2331">O817</f>
        <v>0</v>
      </c>
      <c r="P816" s="18">
        <f t="shared" si="2331"/>
        <v>0</v>
      </c>
      <c r="Q816" s="18">
        <f t="shared" si="2331"/>
        <v>0</v>
      </c>
      <c r="R816" s="18">
        <f t="shared" si="2331"/>
        <v>0</v>
      </c>
      <c r="S816" s="18">
        <f t="shared" si="2331"/>
        <v>0</v>
      </c>
      <c r="T816" s="18">
        <f t="shared" si="2259"/>
        <v>27299.4</v>
      </c>
      <c r="U816" s="18">
        <f t="shared" si="2260"/>
        <v>27299.4</v>
      </c>
      <c r="V816" s="18">
        <f t="shared" si="2261"/>
        <v>27299.4</v>
      </c>
      <c r="W816" s="18">
        <f t="shared" ref="W816:CD817" si="2332">W817</f>
        <v>0</v>
      </c>
      <c r="X816" s="18">
        <f t="shared" si="2332"/>
        <v>0</v>
      </c>
      <c r="Y816" s="18">
        <f t="shared" si="2332"/>
        <v>0</v>
      </c>
      <c r="Z816" s="18">
        <f t="shared" si="2332"/>
        <v>0</v>
      </c>
      <c r="AA816" s="18">
        <f t="shared" si="2332"/>
        <v>0</v>
      </c>
      <c r="AB816" s="18">
        <f t="shared" si="2332"/>
        <v>0</v>
      </c>
      <c r="AC816" s="18">
        <f t="shared" si="2263"/>
        <v>27299.4</v>
      </c>
      <c r="AD816" s="18">
        <f t="shared" si="2264"/>
        <v>27299.4</v>
      </c>
      <c r="AE816" s="18">
        <f t="shared" si="2265"/>
        <v>27299.4</v>
      </c>
      <c r="AF816" s="18">
        <f t="shared" si="2332"/>
        <v>0</v>
      </c>
      <c r="AG816" s="18">
        <f t="shared" si="2332"/>
        <v>0</v>
      </c>
      <c r="AH816" s="18">
        <f t="shared" si="2332"/>
        <v>0</v>
      </c>
      <c r="AI816" s="18">
        <f t="shared" si="2240"/>
        <v>27299.4</v>
      </c>
      <c r="AJ816" s="18">
        <f t="shared" si="2241"/>
        <v>27299.4</v>
      </c>
      <c r="AK816" s="18">
        <f t="shared" si="2242"/>
        <v>27299.4</v>
      </c>
      <c r="AL816" s="18">
        <f t="shared" si="2332"/>
        <v>0</v>
      </c>
      <c r="AM816" s="18">
        <f t="shared" si="2243"/>
        <v>27299.4</v>
      </c>
      <c r="AN816" s="18">
        <f t="shared" si="2332"/>
        <v>0</v>
      </c>
      <c r="AO816" s="18">
        <f t="shared" si="2332"/>
        <v>0</v>
      </c>
      <c r="AP816" s="18">
        <f t="shared" si="2332"/>
        <v>0</v>
      </c>
      <c r="AQ816" s="18">
        <f t="shared" si="2244"/>
        <v>27299.4</v>
      </c>
      <c r="AR816" s="18">
        <f t="shared" si="2245"/>
        <v>27299.4</v>
      </c>
      <c r="AS816" s="18">
        <f t="shared" si="2246"/>
        <v>27299.4</v>
      </c>
      <c r="AT816" s="18">
        <f t="shared" si="2332"/>
        <v>0</v>
      </c>
      <c r="AU816" s="18">
        <f t="shared" si="2332"/>
        <v>0</v>
      </c>
      <c r="AV816" s="18">
        <f t="shared" si="2332"/>
        <v>0</v>
      </c>
      <c r="AW816" s="18">
        <f t="shared" si="2247"/>
        <v>27299.4</v>
      </c>
      <c r="AX816" s="18">
        <f t="shared" si="2248"/>
        <v>27299.4</v>
      </c>
      <c r="AY816" s="18">
        <f t="shared" si="2249"/>
        <v>27299.4</v>
      </c>
      <c r="AZ816" s="18">
        <f t="shared" si="2332"/>
        <v>0</v>
      </c>
      <c r="BA816" s="18">
        <f t="shared" si="2332"/>
        <v>0</v>
      </c>
      <c r="BB816" s="18">
        <f t="shared" si="2332"/>
        <v>0</v>
      </c>
      <c r="BC816" s="18">
        <f t="shared" si="2291"/>
        <v>27299.4</v>
      </c>
      <c r="BD816" s="18">
        <f t="shared" si="2292"/>
        <v>27299.4</v>
      </c>
      <c r="BE816" s="18">
        <f t="shared" si="2293"/>
        <v>27299.4</v>
      </c>
      <c r="BF816" s="18">
        <f t="shared" si="2332"/>
        <v>0</v>
      </c>
      <c r="BG816" s="18">
        <f t="shared" si="2332"/>
        <v>0</v>
      </c>
      <c r="BH816" s="18">
        <f t="shared" si="2332"/>
        <v>0</v>
      </c>
      <c r="BI816" s="18">
        <f t="shared" si="2285"/>
        <v>27299.4</v>
      </c>
      <c r="BJ816" s="18">
        <f t="shared" si="2286"/>
        <v>27299.4</v>
      </c>
      <c r="BK816" s="18">
        <f t="shared" si="2287"/>
        <v>27299.4</v>
      </c>
      <c r="BL816" s="18">
        <f t="shared" si="2332"/>
        <v>0</v>
      </c>
      <c r="BM816" s="18">
        <f t="shared" si="2332"/>
        <v>0</v>
      </c>
      <c r="BN816" s="18">
        <f t="shared" si="2332"/>
        <v>0</v>
      </c>
      <c r="BO816" s="18">
        <f t="shared" si="2250"/>
        <v>27299.4</v>
      </c>
      <c r="BP816" s="18">
        <f t="shared" si="2251"/>
        <v>27299.4</v>
      </c>
      <c r="BQ816" s="18">
        <f t="shared" si="2252"/>
        <v>27299.4</v>
      </c>
      <c r="BR816" s="18">
        <f t="shared" si="2332"/>
        <v>0</v>
      </c>
      <c r="BS816" s="18">
        <f t="shared" si="2332"/>
        <v>0</v>
      </c>
      <c r="BT816" s="18">
        <f t="shared" si="2332"/>
        <v>0</v>
      </c>
      <c r="BU816" s="18">
        <f t="shared" si="2253"/>
        <v>27299.4</v>
      </c>
      <c r="BV816" s="18">
        <f t="shared" si="2254"/>
        <v>27299.4</v>
      </c>
      <c r="BW816" s="18">
        <f t="shared" si="2255"/>
        <v>27299.4</v>
      </c>
      <c r="BX816" s="18">
        <f t="shared" si="2332"/>
        <v>0</v>
      </c>
      <c r="BY816" s="18">
        <f t="shared" si="2332"/>
        <v>0</v>
      </c>
      <c r="BZ816" s="18">
        <f t="shared" si="2332"/>
        <v>0</v>
      </c>
      <c r="CA816" s="18">
        <f t="shared" si="2231"/>
        <v>27299.4</v>
      </c>
      <c r="CB816" s="18">
        <f t="shared" si="2232"/>
        <v>27299.4</v>
      </c>
      <c r="CC816" s="18">
        <f t="shared" si="2233"/>
        <v>27299.4</v>
      </c>
      <c r="CD816" s="18">
        <f t="shared" si="2332"/>
        <v>0</v>
      </c>
      <c r="CE816" s="27"/>
      <c r="CF816" s="33"/>
    </row>
    <row r="817" spans="1:84" ht="78" x14ac:dyDescent="0.3">
      <c r="A817" s="41" t="s">
        <v>157</v>
      </c>
      <c r="B817" s="39">
        <v>630</v>
      </c>
      <c r="C817" s="41"/>
      <c r="D817" s="41"/>
      <c r="E817" s="14" t="s">
        <v>1427</v>
      </c>
      <c r="F817" s="18">
        <f t="shared" si="2330"/>
        <v>27299.4</v>
      </c>
      <c r="G817" s="18">
        <f t="shared" si="2330"/>
        <v>27299.4</v>
      </c>
      <c r="H817" s="18">
        <f t="shared" si="2330"/>
        <v>27299.4</v>
      </c>
      <c r="I817" s="18">
        <f t="shared" si="2330"/>
        <v>0</v>
      </c>
      <c r="J817" s="18">
        <f t="shared" si="2330"/>
        <v>0</v>
      </c>
      <c r="K817" s="18">
        <f t="shared" si="2330"/>
        <v>0</v>
      </c>
      <c r="L817" s="18">
        <f t="shared" si="2324"/>
        <v>27299.4</v>
      </c>
      <c r="M817" s="18">
        <f t="shared" si="2325"/>
        <v>27299.4</v>
      </c>
      <c r="N817" s="18">
        <f t="shared" si="2326"/>
        <v>27299.4</v>
      </c>
      <c r="O817" s="18">
        <f t="shared" si="2331"/>
        <v>0</v>
      </c>
      <c r="P817" s="18">
        <f t="shared" si="2331"/>
        <v>0</v>
      </c>
      <c r="Q817" s="18">
        <f t="shared" si="2331"/>
        <v>0</v>
      </c>
      <c r="R817" s="18">
        <f t="shared" si="2331"/>
        <v>0</v>
      </c>
      <c r="S817" s="18">
        <f t="shared" si="2331"/>
        <v>0</v>
      </c>
      <c r="T817" s="18">
        <f t="shared" si="2259"/>
        <v>27299.4</v>
      </c>
      <c r="U817" s="18">
        <f t="shared" si="2260"/>
        <v>27299.4</v>
      </c>
      <c r="V817" s="18">
        <f t="shared" si="2261"/>
        <v>27299.4</v>
      </c>
      <c r="W817" s="18">
        <f t="shared" si="2332"/>
        <v>0</v>
      </c>
      <c r="X817" s="18">
        <f t="shared" si="2332"/>
        <v>0</v>
      </c>
      <c r="Y817" s="18">
        <f t="shared" si="2332"/>
        <v>0</v>
      </c>
      <c r="Z817" s="18">
        <f t="shared" si="2332"/>
        <v>0</v>
      </c>
      <c r="AA817" s="18">
        <f t="shared" si="2332"/>
        <v>0</v>
      </c>
      <c r="AB817" s="18">
        <f t="shared" si="2332"/>
        <v>0</v>
      </c>
      <c r="AC817" s="18">
        <f t="shared" si="2263"/>
        <v>27299.4</v>
      </c>
      <c r="AD817" s="18">
        <f t="shared" si="2264"/>
        <v>27299.4</v>
      </c>
      <c r="AE817" s="18">
        <f t="shared" si="2265"/>
        <v>27299.4</v>
      </c>
      <c r="AF817" s="18">
        <f t="shared" si="2332"/>
        <v>0</v>
      </c>
      <c r="AG817" s="18">
        <f t="shared" si="2332"/>
        <v>0</v>
      </c>
      <c r="AH817" s="18">
        <f t="shared" si="2332"/>
        <v>0</v>
      </c>
      <c r="AI817" s="18">
        <f t="shared" si="2240"/>
        <v>27299.4</v>
      </c>
      <c r="AJ817" s="18">
        <f t="shared" si="2241"/>
        <v>27299.4</v>
      </c>
      <c r="AK817" s="18">
        <f t="shared" si="2242"/>
        <v>27299.4</v>
      </c>
      <c r="AL817" s="18">
        <f t="shared" si="2332"/>
        <v>0</v>
      </c>
      <c r="AM817" s="18">
        <f t="shared" si="2243"/>
        <v>27299.4</v>
      </c>
      <c r="AN817" s="18">
        <f t="shared" si="2332"/>
        <v>0</v>
      </c>
      <c r="AO817" s="18">
        <f t="shared" si="2332"/>
        <v>0</v>
      </c>
      <c r="AP817" s="18">
        <f t="shared" si="2332"/>
        <v>0</v>
      </c>
      <c r="AQ817" s="18">
        <f t="shared" si="2244"/>
        <v>27299.4</v>
      </c>
      <c r="AR817" s="18">
        <f t="shared" si="2245"/>
        <v>27299.4</v>
      </c>
      <c r="AS817" s="18">
        <f t="shared" si="2246"/>
        <v>27299.4</v>
      </c>
      <c r="AT817" s="18">
        <f t="shared" si="2332"/>
        <v>0</v>
      </c>
      <c r="AU817" s="18">
        <f t="shared" si="2332"/>
        <v>0</v>
      </c>
      <c r="AV817" s="18">
        <f t="shared" si="2332"/>
        <v>0</v>
      </c>
      <c r="AW817" s="18">
        <f t="shared" si="2247"/>
        <v>27299.4</v>
      </c>
      <c r="AX817" s="18">
        <f t="shared" si="2248"/>
        <v>27299.4</v>
      </c>
      <c r="AY817" s="18">
        <f t="shared" si="2249"/>
        <v>27299.4</v>
      </c>
      <c r="AZ817" s="18">
        <f t="shared" si="2332"/>
        <v>0</v>
      </c>
      <c r="BA817" s="18">
        <f t="shared" si="2332"/>
        <v>0</v>
      </c>
      <c r="BB817" s="18">
        <f t="shared" si="2332"/>
        <v>0</v>
      </c>
      <c r="BC817" s="18">
        <f t="shared" si="2291"/>
        <v>27299.4</v>
      </c>
      <c r="BD817" s="18">
        <f t="shared" si="2292"/>
        <v>27299.4</v>
      </c>
      <c r="BE817" s="18">
        <f t="shared" si="2293"/>
        <v>27299.4</v>
      </c>
      <c r="BF817" s="18">
        <f t="shared" si="2332"/>
        <v>0</v>
      </c>
      <c r="BG817" s="18">
        <f t="shared" si="2332"/>
        <v>0</v>
      </c>
      <c r="BH817" s="18">
        <f t="shared" si="2332"/>
        <v>0</v>
      </c>
      <c r="BI817" s="18">
        <f t="shared" si="2285"/>
        <v>27299.4</v>
      </c>
      <c r="BJ817" s="18">
        <f t="shared" si="2286"/>
        <v>27299.4</v>
      </c>
      <c r="BK817" s="18">
        <f t="shared" si="2287"/>
        <v>27299.4</v>
      </c>
      <c r="BL817" s="18">
        <f t="shared" si="2332"/>
        <v>0</v>
      </c>
      <c r="BM817" s="18">
        <f t="shared" si="2332"/>
        <v>0</v>
      </c>
      <c r="BN817" s="18">
        <f t="shared" si="2332"/>
        <v>0</v>
      </c>
      <c r="BO817" s="18">
        <f t="shared" si="2250"/>
        <v>27299.4</v>
      </c>
      <c r="BP817" s="18">
        <f t="shared" si="2251"/>
        <v>27299.4</v>
      </c>
      <c r="BQ817" s="18">
        <f t="shared" si="2252"/>
        <v>27299.4</v>
      </c>
      <c r="BR817" s="18">
        <f t="shared" si="2332"/>
        <v>0</v>
      </c>
      <c r="BS817" s="18">
        <f t="shared" si="2332"/>
        <v>0</v>
      </c>
      <c r="BT817" s="18">
        <f t="shared" si="2332"/>
        <v>0</v>
      </c>
      <c r="BU817" s="18">
        <f t="shared" si="2253"/>
        <v>27299.4</v>
      </c>
      <c r="BV817" s="18">
        <f t="shared" si="2254"/>
        <v>27299.4</v>
      </c>
      <c r="BW817" s="18">
        <f t="shared" si="2255"/>
        <v>27299.4</v>
      </c>
      <c r="BX817" s="18">
        <f t="shared" si="2332"/>
        <v>0</v>
      </c>
      <c r="BY817" s="18">
        <f t="shared" si="2332"/>
        <v>0</v>
      </c>
      <c r="BZ817" s="18">
        <f t="shared" si="2332"/>
        <v>0</v>
      </c>
      <c r="CA817" s="18">
        <f t="shared" si="2231"/>
        <v>27299.4</v>
      </c>
      <c r="CB817" s="18">
        <f t="shared" si="2232"/>
        <v>27299.4</v>
      </c>
      <c r="CC817" s="18">
        <f t="shared" si="2233"/>
        <v>27299.4</v>
      </c>
      <c r="CD817" s="18">
        <f t="shared" si="2332"/>
        <v>0</v>
      </c>
      <c r="CE817" s="27"/>
      <c r="CF817" s="33"/>
    </row>
    <row r="818" spans="1:84" x14ac:dyDescent="0.3">
      <c r="A818" s="41" t="s">
        <v>157</v>
      </c>
      <c r="B818" s="39">
        <v>630</v>
      </c>
      <c r="C818" s="41" t="s">
        <v>27</v>
      </c>
      <c r="D818" s="41" t="s">
        <v>27</v>
      </c>
      <c r="E818" s="14" t="s">
        <v>535</v>
      </c>
      <c r="F818" s="23">
        <v>27299.4</v>
      </c>
      <c r="G818" s="23">
        <v>27299.4</v>
      </c>
      <c r="H818" s="23">
        <v>27299.4</v>
      </c>
      <c r="I818" s="18"/>
      <c r="J818" s="18"/>
      <c r="K818" s="18"/>
      <c r="L818" s="18">
        <f t="shared" si="2324"/>
        <v>27299.4</v>
      </c>
      <c r="M818" s="18">
        <f t="shared" si="2325"/>
        <v>27299.4</v>
      </c>
      <c r="N818" s="18">
        <f t="shared" si="2326"/>
        <v>27299.4</v>
      </c>
      <c r="O818" s="18"/>
      <c r="P818" s="18"/>
      <c r="Q818" s="18"/>
      <c r="R818" s="18"/>
      <c r="S818" s="18"/>
      <c r="T818" s="18">
        <f t="shared" si="2259"/>
        <v>27299.4</v>
      </c>
      <c r="U818" s="18">
        <f t="shared" si="2260"/>
        <v>27299.4</v>
      </c>
      <c r="V818" s="18">
        <f t="shared" si="2261"/>
        <v>27299.4</v>
      </c>
      <c r="W818" s="18"/>
      <c r="X818" s="18"/>
      <c r="Y818" s="18"/>
      <c r="Z818" s="18"/>
      <c r="AA818" s="18"/>
      <c r="AB818" s="18"/>
      <c r="AC818" s="18">
        <f t="shared" si="2263"/>
        <v>27299.4</v>
      </c>
      <c r="AD818" s="18">
        <f t="shared" si="2264"/>
        <v>27299.4</v>
      </c>
      <c r="AE818" s="18">
        <f t="shared" si="2265"/>
        <v>27299.4</v>
      </c>
      <c r="AF818" s="18"/>
      <c r="AG818" s="18"/>
      <c r="AH818" s="18"/>
      <c r="AI818" s="18">
        <f t="shared" si="2240"/>
        <v>27299.4</v>
      </c>
      <c r="AJ818" s="18">
        <f t="shared" si="2241"/>
        <v>27299.4</v>
      </c>
      <c r="AK818" s="18">
        <f t="shared" si="2242"/>
        <v>27299.4</v>
      </c>
      <c r="AL818" s="18"/>
      <c r="AM818" s="18">
        <f t="shared" si="2243"/>
        <v>27299.4</v>
      </c>
      <c r="AN818" s="18"/>
      <c r="AO818" s="18"/>
      <c r="AP818" s="18"/>
      <c r="AQ818" s="18">
        <f t="shared" si="2244"/>
        <v>27299.4</v>
      </c>
      <c r="AR818" s="18">
        <f t="shared" si="2245"/>
        <v>27299.4</v>
      </c>
      <c r="AS818" s="18">
        <f t="shared" si="2246"/>
        <v>27299.4</v>
      </c>
      <c r="AT818" s="18"/>
      <c r="AU818" s="18"/>
      <c r="AV818" s="18"/>
      <c r="AW818" s="18">
        <f t="shared" si="2247"/>
        <v>27299.4</v>
      </c>
      <c r="AX818" s="18">
        <f t="shared" si="2248"/>
        <v>27299.4</v>
      </c>
      <c r="AY818" s="18">
        <f t="shared" si="2249"/>
        <v>27299.4</v>
      </c>
      <c r="AZ818" s="18"/>
      <c r="BA818" s="18"/>
      <c r="BB818" s="18"/>
      <c r="BC818" s="18">
        <f t="shared" si="2291"/>
        <v>27299.4</v>
      </c>
      <c r="BD818" s="18">
        <f t="shared" si="2292"/>
        <v>27299.4</v>
      </c>
      <c r="BE818" s="18">
        <f t="shared" si="2293"/>
        <v>27299.4</v>
      </c>
      <c r="BF818" s="18"/>
      <c r="BG818" s="18"/>
      <c r="BH818" s="18"/>
      <c r="BI818" s="18">
        <f t="shared" si="2285"/>
        <v>27299.4</v>
      </c>
      <c r="BJ818" s="18">
        <f t="shared" si="2286"/>
        <v>27299.4</v>
      </c>
      <c r="BK818" s="18">
        <f t="shared" si="2287"/>
        <v>27299.4</v>
      </c>
      <c r="BL818" s="18"/>
      <c r="BM818" s="18"/>
      <c r="BN818" s="18"/>
      <c r="BO818" s="18">
        <f t="shared" si="2250"/>
        <v>27299.4</v>
      </c>
      <c r="BP818" s="18">
        <f t="shared" si="2251"/>
        <v>27299.4</v>
      </c>
      <c r="BQ818" s="18">
        <f t="shared" si="2252"/>
        <v>27299.4</v>
      </c>
      <c r="BR818" s="18"/>
      <c r="BS818" s="18"/>
      <c r="BT818" s="18"/>
      <c r="BU818" s="18">
        <f t="shared" si="2253"/>
        <v>27299.4</v>
      </c>
      <c r="BV818" s="18">
        <f t="shared" si="2254"/>
        <v>27299.4</v>
      </c>
      <c r="BW818" s="18">
        <f t="shared" si="2255"/>
        <v>27299.4</v>
      </c>
      <c r="BX818" s="18"/>
      <c r="BY818" s="18"/>
      <c r="BZ818" s="18"/>
      <c r="CA818" s="18">
        <f t="shared" si="2231"/>
        <v>27299.4</v>
      </c>
      <c r="CB818" s="18">
        <f t="shared" si="2232"/>
        <v>27299.4</v>
      </c>
      <c r="CC818" s="18">
        <f t="shared" si="2233"/>
        <v>27299.4</v>
      </c>
      <c r="CD818" s="18"/>
      <c r="CE818" s="27"/>
      <c r="CF818" s="33"/>
    </row>
    <row r="819" spans="1:84" x14ac:dyDescent="0.3">
      <c r="A819" s="41" t="s">
        <v>157</v>
      </c>
      <c r="B819" s="39">
        <v>800</v>
      </c>
      <c r="C819" s="41"/>
      <c r="D819" s="41"/>
      <c r="E819" s="14" t="s">
        <v>556</v>
      </c>
      <c r="F819" s="18">
        <f t="shared" ref="F819:K820" si="2333">F820</f>
        <v>139095.5</v>
      </c>
      <c r="G819" s="18">
        <f t="shared" si="2333"/>
        <v>139095.5</v>
      </c>
      <c r="H819" s="18">
        <f t="shared" si="2333"/>
        <v>139095.5</v>
      </c>
      <c r="I819" s="18">
        <f t="shared" si="2333"/>
        <v>0</v>
      </c>
      <c r="J819" s="18">
        <f t="shared" si="2333"/>
        <v>0</v>
      </c>
      <c r="K819" s="18">
        <f t="shared" si="2333"/>
        <v>0</v>
      </c>
      <c r="L819" s="18">
        <f t="shared" si="2324"/>
        <v>139095.5</v>
      </c>
      <c r="M819" s="18">
        <f t="shared" si="2325"/>
        <v>139095.5</v>
      </c>
      <c r="N819" s="18">
        <f t="shared" si="2326"/>
        <v>139095.5</v>
      </c>
      <c r="O819" s="18">
        <f t="shared" ref="O819:S820" si="2334">O820</f>
        <v>0</v>
      </c>
      <c r="P819" s="18">
        <f t="shared" si="2334"/>
        <v>0</v>
      </c>
      <c r="Q819" s="18">
        <f t="shared" si="2334"/>
        <v>0</v>
      </c>
      <c r="R819" s="18">
        <f t="shared" si="2334"/>
        <v>0</v>
      </c>
      <c r="S819" s="18">
        <f t="shared" si="2334"/>
        <v>0</v>
      </c>
      <c r="T819" s="18">
        <f t="shared" si="2259"/>
        <v>139095.5</v>
      </c>
      <c r="U819" s="18">
        <f t="shared" si="2260"/>
        <v>139095.5</v>
      </c>
      <c r="V819" s="18">
        <f t="shared" si="2261"/>
        <v>139095.5</v>
      </c>
      <c r="W819" s="18">
        <f t="shared" ref="W819:CD820" si="2335">W820</f>
        <v>0</v>
      </c>
      <c r="X819" s="18">
        <f t="shared" si="2335"/>
        <v>0</v>
      </c>
      <c r="Y819" s="18">
        <f t="shared" si="2335"/>
        <v>0</v>
      </c>
      <c r="Z819" s="18">
        <f t="shared" si="2335"/>
        <v>0</v>
      </c>
      <c r="AA819" s="18">
        <f t="shared" si="2335"/>
        <v>0</v>
      </c>
      <c r="AB819" s="18">
        <f t="shared" si="2335"/>
        <v>0</v>
      </c>
      <c r="AC819" s="18">
        <f t="shared" si="2263"/>
        <v>139095.5</v>
      </c>
      <c r="AD819" s="18">
        <f t="shared" si="2264"/>
        <v>139095.5</v>
      </c>
      <c r="AE819" s="18">
        <f t="shared" si="2265"/>
        <v>139095.5</v>
      </c>
      <c r="AF819" s="18">
        <f t="shared" si="2335"/>
        <v>0</v>
      </c>
      <c r="AG819" s="18">
        <f t="shared" si="2335"/>
        <v>0</v>
      </c>
      <c r="AH819" s="18">
        <f t="shared" si="2335"/>
        <v>0</v>
      </c>
      <c r="AI819" s="18">
        <f t="shared" si="2240"/>
        <v>139095.5</v>
      </c>
      <c r="AJ819" s="18">
        <f t="shared" si="2241"/>
        <v>139095.5</v>
      </c>
      <c r="AK819" s="18">
        <f t="shared" si="2242"/>
        <v>139095.5</v>
      </c>
      <c r="AL819" s="18">
        <f t="shared" si="2335"/>
        <v>0</v>
      </c>
      <c r="AM819" s="18">
        <f t="shared" si="2243"/>
        <v>139095.5</v>
      </c>
      <c r="AN819" s="18">
        <f t="shared" si="2335"/>
        <v>0</v>
      </c>
      <c r="AO819" s="18">
        <f t="shared" si="2335"/>
        <v>0</v>
      </c>
      <c r="AP819" s="18">
        <f t="shared" si="2335"/>
        <v>0</v>
      </c>
      <c r="AQ819" s="18">
        <f t="shared" si="2244"/>
        <v>139095.5</v>
      </c>
      <c r="AR819" s="18">
        <f t="shared" si="2245"/>
        <v>139095.5</v>
      </c>
      <c r="AS819" s="18">
        <f t="shared" si="2246"/>
        <v>139095.5</v>
      </c>
      <c r="AT819" s="18">
        <f t="shared" si="2335"/>
        <v>0</v>
      </c>
      <c r="AU819" s="18">
        <f t="shared" si="2335"/>
        <v>0</v>
      </c>
      <c r="AV819" s="18">
        <f t="shared" si="2335"/>
        <v>0</v>
      </c>
      <c r="AW819" s="18">
        <f t="shared" si="2247"/>
        <v>139095.5</v>
      </c>
      <c r="AX819" s="18">
        <f t="shared" si="2248"/>
        <v>139095.5</v>
      </c>
      <c r="AY819" s="18">
        <f t="shared" si="2249"/>
        <v>139095.5</v>
      </c>
      <c r="AZ819" s="18">
        <f t="shared" si="2335"/>
        <v>0</v>
      </c>
      <c r="BA819" s="18">
        <f t="shared" si="2335"/>
        <v>0</v>
      </c>
      <c r="BB819" s="18">
        <f t="shared" si="2335"/>
        <v>0</v>
      </c>
      <c r="BC819" s="18">
        <f t="shared" si="2291"/>
        <v>139095.5</v>
      </c>
      <c r="BD819" s="18">
        <f t="shared" si="2292"/>
        <v>139095.5</v>
      </c>
      <c r="BE819" s="18">
        <f t="shared" si="2293"/>
        <v>139095.5</v>
      </c>
      <c r="BF819" s="18">
        <f t="shared" si="2335"/>
        <v>0</v>
      </c>
      <c r="BG819" s="18">
        <f t="shared" si="2335"/>
        <v>0</v>
      </c>
      <c r="BH819" s="18">
        <f t="shared" si="2335"/>
        <v>0</v>
      </c>
      <c r="BI819" s="18">
        <f t="shared" si="2285"/>
        <v>139095.5</v>
      </c>
      <c r="BJ819" s="18">
        <f t="shared" si="2286"/>
        <v>139095.5</v>
      </c>
      <c r="BK819" s="18">
        <f t="shared" si="2287"/>
        <v>139095.5</v>
      </c>
      <c r="BL819" s="18">
        <f t="shared" si="2335"/>
        <v>0</v>
      </c>
      <c r="BM819" s="18">
        <f t="shared" si="2335"/>
        <v>0</v>
      </c>
      <c r="BN819" s="18">
        <f t="shared" si="2335"/>
        <v>0</v>
      </c>
      <c r="BO819" s="18">
        <f t="shared" si="2250"/>
        <v>139095.5</v>
      </c>
      <c r="BP819" s="18">
        <f t="shared" si="2251"/>
        <v>139095.5</v>
      </c>
      <c r="BQ819" s="18">
        <f t="shared" si="2252"/>
        <v>139095.5</v>
      </c>
      <c r="BR819" s="18">
        <f t="shared" si="2335"/>
        <v>0</v>
      </c>
      <c r="BS819" s="18">
        <f t="shared" si="2335"/>
        <v>0</v>
      </c>
      <c r="BT819" s="18">
        <f t="shared" si="2335"/>
        <v>0</v>
      </c>
      <c r="BU819" s="18">
        <f t="shared" si="2253"/>
        <v>139095.5</v>
      </c>
      <c r="BV819" s="18">
        <f t="shared" si="2254"/>
        <v>139095.5</v>
      </c>
      <c r="BW819" s="18">
        <f t="shared" si="2255"/>
        <v>139095.5</v>
      </c>
      <c r="BX819" s="18">
        <f t="shared" si="2335"/>
        <v>0</v>
      </c>
      <c r="BY819" s="18">
        <f t="shared" si="2335"/>
        <v>0</v>
      </c>
      <c r="BZ819" s="18">
        <f t="shared" si="2335"/>
        <v>0</v>
      </c>
      <c r="CA819" s="18">
        <f t="shared" si="2231"/>
        <v>139095.5</v>
      </c>
      <c r="CB819" s="18">
        <f t="shared" si="2232"/>
        <v>139095.5</v>
      </c>
      <c r="CC819" s="18">
        <f t="shared" si="2233"/>
        <v>139095.5</v>
      </c>
      <c r="CD819" s="18">
        <f t="shared" si="2335"/>
        <v>0</v>
      </c>
      <c r="CE819" s="27"/>
      <c r="CF819" s="33"/>
    </row>
    <row r="820" spans="1:84" ht="78" x14ac:dyDescent="0.3">
      <c r="A820" s="41" t="s">
        <v>157</v>
      </c>
      <c r="B820" s="39">
        <v>810</v>
      </c>
      <c r="C820" s="41"/>
      <c r="D820" s="41"/>
      <c r="E820" s="14" t="s">
        <v>571</v>
      </c>
      <c r="F820" s="18">
        <f t="shared" si="2333"/>
        <v>139095.5</v>
      </c>
      <c r="G820" s="18">
        <f t="shared" si="2333"/>
        <v>139095.5</v>
      </c>
      <c r="H820" s="18">
        <f t="shared" si="2333"/>
        <v>139095.5</v>
      </c>
      <c r="I820" s="18">
        <f t="shared" si="2333"/>
        <v>0</v>
      </c>
      <c r="J820" s="18">
        <f t="shared" si="2333"/>
        <v>0</v>
      </c>
      <c r="K820" s="18">
        <f t="shared" si="2333"/>
        <v>0</v>
      </c>
      <c r="L820" s="18">
        <f t="shared" si="2324"/>
        <v>139095.5</v>
      </c>
      <c r="M820" s="18">
        <f t="shared" si="2325"/>
        <v>139095.5</v>
      </c>
      <c r="N820" s="18">
        <f t="shared" si="2326"/>
        <v>139095.5</v>
      </c>
      <c r="O820" s="18">
        <f t="shared" si="2334"/>
        <v>0</v>
      </c>
      <c r="P820" s="18">
        <f t="shared" si="2334"/>
        <v>0</v>
      </c>
      <c r="Q820" s="18">
        <f t="shared" si="2334"/>
        <v>0</v>
      </c>
      <c r="R820" s="18">
        <f t="shared" si="2334"/>
        <v>0</v>
      </c>
      <c r="S820" s="18">
        <f t="shared" si="2334"/>
        <v>0</v>
      </c>
      <c r="T820" s="18">
        <f t="shared" si="2259"/>
        <v>139095.5</v>
      </c>
      <c r="U820" s="18">
        <f t="shared" si="2260"/>
        <v>139095.5</v>
      </c>
      <c r="V820" s="18">
        <f t="shared" si="2261"/>
        <v>139095.5</v>
      </c>
      <c r="W820" s="18">
        <f t="shared" si="2335"/>
        <v>0</v>
      </c>
      <c r="X820" s="18">
        <f t="shared" si="2335"/>
        <v>0</v>
      </c>
      <c r="Y820" s="18">
        <f t="shared" si="2335"/>
        <v>0</v>
      </c>
      <c r="Z820" s="18">
        <f t="shared" si="2335"/>
        <v>0</v>
      </c>
      <c r="AA820" s="18">
        <f t="shared" si="2335"/>
        <v>0</v>
      </c>
      <c r="AB820" s="18">
        <f t="shared" si="2335"/>
        <v>0</v>
      </c>
      <c r="AC820" s="18">
        <f t="shared" si="2263"/>
        <v>139095.5</v>
      </c>
      <c r="AD820" s="18">
        <f t="shared" si="2264"/>
        <v>139095.5</v>
      </c>
      <c r="AE820" s="18">
        <f t="shared" si="2265"/>
        <v>139095.5</v>
      </c>
      <c r="AF820" s="18">
        <f t="shared" si="2335"/>
        <v>0</v>
      </c>
      <c r="AG820" s="18">
        <f t="shared" si="2335"/>
        <v>0</v>
      </c>
      <c r="AH820" s="18">
        <f t="shared" si="2335"/>
        <v>0</v>
      </c>
      <c r="AI820" s="18">
        <f t="shared" si="2240"/>
        <v>139095.5</v>
      </c>
      <c r="AJ820" s="18">
        <f t="shared" si="2241"/>
        <v>139095.5</v>
      </c>
      <c r="AK820" s="18">
        <f t="shared" si="2242"/>
        <v>139095.5</v>
      </c>
      <c r="AL820" s="18">
        <f t="shared" si="2335"/>
        <v>0</v>
      </c>
      <c r="AM820" s="18">
        <f t="shared" si="2243"/>
        <v>139095.5</v>
      </c>
      <c r="AN820" s="18">
        <f t="shared" si="2335"/>
        <v>0</v>
      </c>
      <c r="AO820" s="18">
        <f t="shared" si="2335"/>
        <v>0</v>
      </c>
      <c r="AP820" s="18">
        <f t="shared" si="2335"/>
        <v>0</v>
      </c>
      <c r="AQ820" s="18">
        <f t="shared" si="2244"/>
        <v>139095.5</v>
      </c>
      <c r="AR820" s="18">
        <f t="shared" si="2245"/>
        <v>139095.5</v>
      </c>
      <c r="AS820" s="18">
        <f t="shared" si="2246"/>
        <v>139095.5</v>
      </c>
      <c r="AT820" s="18">
        <f t="shared" si="2335"/>
        <v>0</v>
      </c>
      <c r="AU820" s="18">
        <f t="shared" si="2335"/>
        <v>0</v>
      </c>
      <c r="AV820" s="18">
        <f t="shared" si="2335"/>
        <v>0</v>
      </c>
      <c r="AW820" s="18">
        <f t="shared" si="2247"/>
        <v>139095.5</v>
      </c>
      <c r="AX820" s="18">
        <f t="shared" si="2248"/>
        <v>139095.5</v>
      </c>
      <c r="AY820" s="18">
        <f t="shared" si="2249"/>
        <v>139095.5</v>
      </c>
      <c r="AZ820" s="18">
        <f t="shared" si="2335"/>
        <v>0</v>
      </c>
      <c r="BA820" s="18">
        <f t="shared" si="2335"/>
        <v>0</v>
      </c>
      <c r="BB820" s="18">
        <f t="shared" si="2335"/>
        <v>0</v>
      </c>
      <c r="BC820" s="18">
        <f t="shared" si="2291"/>
        <v>139095.5</v>
      </c>
      <c r="BD820" s="18">
        <f t="shared" si="2292"/>
        <v>139095.5</v>
      </c>
      <c r="BE820" s="18">
        <f t="shared" si="2293"/>
        <v>139095.5</v>
      </c>
      <c r="BF820" s="18">
        <f t="shared" si="2335"/>
        <v>0</v>
      </c>
      <c r="BG820" s="18">
        <f t="shared" si="2335"/>
        <v>0</v>
      </c>
      <c r="BH820" s="18">
        <f t="shared" si="2335"/>
        <v>0</v>
      </c>
      <c r="BI820" s="18">
        <f t="shared" si="2285"/>
        <v>139095.5</v>
      </c>
      <c r="BJ820" s="18">
        <f t="shared" si="2286"/>
        <v>139095.5</v>
      </c>
      <c r="BK820" s="18">
        <f t="shared" si="2287"/>
        <v>139095.5</v>
      </c>
      <c r="BL820" s="18">
        <f t="shared" si="2335"/>
        <v>0</v>
      </c>
      <c r="BM820" s="18">
        <f t="shared" si="2335"/>
        <v>0</v>
      </c>
      <c r="BN820" s="18">
        <f t="shared" si="2335"/>
        <v>0</v>
      </c>
      <c r="BO820" s="18">
        <f t="shared" si="2250"/>
        <v>139095.5</v>
      </c>
      <c r="BP820" s="18">
        <f t="shared" si="2251"/>
        <v>139095.5</v>
      </c>
      <c r="BQ820" s="18">
        <f t="shared" si="2252"/>
        <v>139095.5</v>
      </c>
      <c r="BR820" s="18">
        <f t="shared" si="2335"/>
        <v>0</v>
      </c>
      <c r="BS820" s="18">
        <f t="shared" si="2335"/>
        <v>0</v>
      </c>
      <c r="BT820" s="18">
        <f t="shared" si="2335"/>
        <v>0</v>
      </c>
      <c r="BU820" s="18">
        <f t="shared" si="2253"/>
        <v>139095.5</v>
      </c>
      <c r="BV820" s="18">
        <f t="shared" si="2254"/>
        <v>139095.5</v>
      </c>
      <c r="BW820" s="18">
        <f t="shared" si="2255"/>
        <v>139095.5</v>
      </c>
      <c r="BX820" s="18">
        <f t="shared" si="2335"/>
        <v>0</v>
      </c>
      <c r="BY820" s="18">
        <f t="shared" si="2335"/>
        <v>0</v>
      </c>
      <c r="BZ820" s="18">
        <f t="shared" si="2335"/>
        <v>0</v>
      </c>
      <c r="CA820" s="18">
        <f t="shared" si="2231"/>
        <v>139095.5</v>
      </c>
      <c r="CB820" s="18">
        <f t="shared" si="2232"/>
        <v>139095.5</v>
      </c>
      <c r="CC820" s="18">
        <f t="shared" si="2233"/>
        <v>139095.5</v>
      </c>
      <c r="CD820" s="18">
        <f t="shared" si="2335"/>
        <v>0</v>
      </c>
      <c r="CE820" s="27"/>
      <c r="CF820" s="33"/>
    </row>
    <row r="821" spans="1:84" x14ac:dyDescent="0.3">
      <c r="A821" s="41" t="s">
        <v>157</v>
      </c>
      <c r="B821" s="39">
        <v>810</v>
      </c>
      <c r="C821" s="41" t="s">
        <v>27</v>
      </c>
      <c r="D821" s="41" t="s">
        <v>27</v>
      </c>
      <c r="E821" s="14" t="s">
        <v>535</v>
      </c>
      <c r="F821" s="23">
        <v>139095.5</v>
      </c>
      <c r="G821" s="23">
        <v>139095.5</v>
      </c>
      <c r="H821" s="23">
        <v>139095.5</v>
      </c>
      <c r="I821" s="18"/>
      <c r="J821" s="18"/>
      <c r="K821" s="18"/>
      <c r="L821" s="18">
        <f t="shared" si="2324"/>
        <v>139095.5</v>
      </c>
      <c r="M821" s="18">
        <f t="shared" si="2325"/>
        <v>139095.5</v>
      </c>
      <c r="N821" s="18">
        <f t="shared" si="2326"/>
        <v>139095.5</v>
      </c>
      <c r="O821" s="18"/>
      <c r="P821" s="18"/>
      <c r="Q821" s="18"/>
      <c r="R821" s="18"/>
      <c r="S821" s="18"/>
      <c r="T821" s="18">
        <f t="shared" si="2259"/>
        <v>139095.5</v>
      </c>
      <c r="U821" s="18">
        <f t="shared" si="2260"/>
        <v>139095.5</v>
      </c>
      <c r="V821" s="18">
        <f t="shared" si="2261"/>
        <v>139095.5</v>
      </c>
      <c r="W821" s="18"/>
      <c r="X821" s="18"/>
      <c r="Y821" s="18"/>
      <c r="Z821" s="18"/>
      <c r="AA821" s="18"/>
      <c r="AB821" s="18"/>
      <c r="AC821" s="18">
        <f t="shared" si="2263"/>
        <v>139095.5</v>
      </c>
      <c r="AD821" s="18">
        <f t="shared" si="2264"/>
        <v>139095.5</v>
      </c>
      <c r="AE821" s="18">
        <f t="shared" si="2265"/>
        <v>139095.5</v>
      </c>
      <c r="AF821" s="18"/>
      <c r="AG821" s="18"/>
      <c r="AH821" s="18"/>
      <c r="AI821" s="18">
        <f t="shared" si="2240"/>
        <v>139095.5</v>
      </c>
      <c r="AJ821" s="18">
        <f t="shared" si="2241"/>
        <v>139095.5</v>
      </c>
      <c r="AK821" s="18">
        <f t="shared" si="2242"/>
        <v>139095.5</v>
      </c>
      <c r="AL821" s="18"/>
      <c r="AM821" s="18">
        <f t="shared" si="2243"/>
        <v>139095.5</v>
      </c>
      <c r="AN821" s="18"/>
      <c r="AO821" s="18"/>
      <c r="AP821" s="18"/>
      <c r="AQ821" s="18">
        <f t="shared" si="2244"/>
        <v>139095.5</v>
      </c>
      <c r="AR821" s="18">
        <f t="shared" si="2245"/>
        <v>139095.5</v>
      </c>
      <c r="AS821" s="18">
        <f t="shared" si="2246"/>
        <v>139095.5</v>
      </c>
      <c r="AT821" s="18"/>
      <c r="AU821" s="18"/>
      <c r="AV821" s="18"/>
      <c r="AW821" s="18">
        <f t="shared" si="2247"/>
        <v>139095.5</v>
      </c>
      <c r="AX821" s="18">
        <f t="shared" si="2248"/>
        <v>139095.5</v>
      </c>
      <c r="AY821" s="18">
        <f t="shared" si="2249"/>
        <v>139095.5</v>
      </c>
      <c r="AZ821" s="18"/>
      <c r="BA821" s="18"/>
      <c r="BB821" s="18"/>
      <c r="BC821" s="18">
        <f t="shared" si="2291"/>
        <v>139095.5</v>
      </c>
      <c r="BD821" s="18">
        <f t="shared" si="2292"/>
        <v>139095.5</v>
      </c>
      <c r="BE821" s="18">
        <f t="shared" si="2293"/>
        <v>139095.5</v>
      </c>
      <c r="BF821" s="18"/>
      <c r="BG821" s="18"/>
      <c r="BH821" s="18"/>
      <c r="BI821" s="18">
        <f t="shared" si="2285"/>
        <v>139095.5</v>
      </c>
      <c r="BJ821" s="18">
        <f t="shared" si="2286"/>
        <v>139095.5</v>
      </c>
      <c r="BK821" s="18">
        <f t="shared" si="2287"/>
        <v>139095.5</v>
      </c>
      <c r="BL821" s="18"/>
      <c r="BM821" s="18"/>
      <c r="BN821" s="18"/>
      <c r="BO821" s="18">
        <f t="shared" si="2250"/>
        <v>139095.5</v>
      </c>
      <c r="BP821" s="18">
        <f t="shared" si="2251"/>
        <v>139095.5</v>
      </c>
      <c r="BQ821" s="18">
        <f t="shared" si="2252"/>
        <v>139095.5</v>
      </c>
      <c r="BR821" s="18"/>
      <c r="BS821" s="18"/>
      <c r="BT821" s="18"/>
      <c r="BU821" s="18">
        <f t="shared" si="2253"/>
        <v>139095.5</v>
      </c>
      <c r="BV821" s="18">
        <f t="shared" si="2254"/>
        <v>139095.5</v>
      </c>
      <c r="BW821" s="18">
        <f t="shared" si="2255"/>
        <v>139095.5</v>
      </c>
      <c r="BX821" s="18"/>
      <c r="BY821" s="18"/>
      <c r="BZ821" s="18"/>
      <c r="CA821" s="18">
        <f t="shared" si="2231"/>
        <v>139095.5</v>
      </c>
      <c r="CB821" s="18">
        <f t="shared" si="2232"/>
        <v>139095.5</v>
      </c>
      <c r="CC821" s="18">
        <f t="shared" si="2233"/>
        <v>139095.5</v>
      </c>
      <c r="CD821" s="18"/>
      <c r="CE821" s="27"/>
      <c r="CF821" s="33"/>
    </row>
    <row r="822" spans="1:84" ht="62.4" x14ac:dyDescent="0.3">
      <c r="A822" s="41" t="s">
        <v>163</v>
      </c>
      <c r="B822" s="39"/>
      <c r="C822" s="41"/>
      <c r="D822" s="41"/>
      <c r="E822" s="14" t="s">
        <v>1544</v>
      </c>
      <c r="F822" s="18">
        <f t="shared" ref="F822:K822" si="2336">F823+F833+F837</f>
        <v>50593.9</v>
      </c>
      <c r="G822" s="18">
        <f t="shared" si="2336"/>
        <v>50593.9</v>
      </c>
      <c r="H822" s="18">
        <f t="shared" si="2336"/>
        <v>50593.9</v>
      </c>
      <c r="I822" s="18">
        <f t="shared" si="2336"/>
        <v>0</v>
      </c>
      <c r="J822" s="18">
        <f t="shared" si="2336"/>
        <v>0</v>
      </c>
      <c r="K822" s="18">
        <f t="shared" si="2336"/>
        <v>0</v>
      </c>
      <c r="L822" s="18">
        <f t="shared" si="2324"/>
        <v>50593.9</v>
      </c>
      <c r="M822" s="18">
        <f t="shared" si="2325"/>
        <v>50593.9</v>
      </c>
      <c r="N822" s="18">
        <f t="shared" si="2326"/>
        <v>50593.9</v>
      </c>
      <c r="O822" s="18">
        <f t="shared" ref="O822:S822" si="2337">O823+O833+O837</f>
        <v>0</v>
      </c>
      <c r="P822" s="18">
        <f t="shared" si="2337"/>
        <v>0</v>
      </c>
      <c r="Q822" s="18">
        <f t="shared" si="2337"/>
        <v>0</v>
      </c>
      <c r="R822" s="18">
        <f t="shared" si="2337"/>
        <v>0</v>
      </c>
      <c r="S822" s="18">
        <f t="shared" si="2337"/>
        <v>0</v>
      </c>
      <c r="T822" s="18">
        <f t="shared" si="2259"/>
        <v>50593.9</v>
      </c>
      <c r="U822" s="18">
        <f t="shared" si="2260"/>
        <v>50593.9</v>
      </c>
      <c r="V822" s="18">
        <f t="shared" si="2261"/>
        <v>50593.9</v>
      </c>
      <c r="W822" s="18">
        <f t="shared" ref="W822" si="2338">W823+W833+W837</f>
        <v>0</v>
      </c>
      <c r="X822" s="18">
        <f t="shared" ref="X822:AB822" si="2339">X823+X833+X837</f>
        <v>0</v>
      </c>
      <c r="Y822" s="18">
        <f t="shared" si="2339"/>
        <v>0</v>
      </c>
      <c r="Z822" s="18">
        <f t="shared" si="2339"/>
        <v>0</v>
      </c>
      <c r="AA822" s="18">
        <f t="shared" si="2339"/>
        <v>0</v>
      </c>
      <c r="AB822" s="18">
        <f t="shared" si="2339"/>
        <v>0</v>
      </c>
      <c r="AC822" s="18">
        <f t="shared" si="2263"/>
        <v>50593.9</v>
      </c>
      <c r="AD822" s="18">
        <f t="shared" si="2264"/>
        <v>50593.9</v>
      </c>
      <c r="AE822" s="18">
        <f t="shared" si="2265"/>
        <v>50593.9</v>
      </c>
      <c r="AF822" s="18">
        <f t="shared" ref="AF822:AH822" si="2340">AF823+AF833+AF837</f>
        <v>0</v>
      </c>
      <c r="AG822" s="18">
        <f t="shared" si="2340"/>
        <v>0</v>
      </c>
      <c r="AH822" s="18">
        <f t="shared" si="2340"/>
        <v>0</v>
      </c>
      <c r="AI822" s="18">
        <f t="shared" si="2240"/>
        <v>50593.9</v>
      </c>
      <c r="AJ822" s="18">
        <f t="shared" si="2241"/>
        <v>50593.9</v>
      </c>
      <c r="AK822" s="18">
        <f t="shared" si="2242"/>
        <v>50593.9</v>
      </c>
      <c r="AL822" s="18">
        <f t="shared" ref="AL822" si="2341">AL823+AL833+AL837</f>
        <v>0</v>
      </c>
      <c r="AM822" s="18">
        <f t="shared" si="2243"/>
        <v>50593.9</v>
      </c>
      <c r="AN822" s="18">
        <f t="shared" ref="AN822:AP822" si="2342">AN823+AN833+AN837</f>
        <v>1698.239</v>
      </c>
      <c r="AO822" s="18">
        <f t="shared" si="2342"/>
        <v>0</v>
      </c>
      <c r="AP822" s="18">
        <f t="shared" si="2342"/>
        <v>0</v>
      </c>
      <c r="AQ822" s="18">
        <f t="shared" si="2244"/>
        <v>52292.139000000003</v>
      </c>
      <c r="AR822" s="18">
        <f t="shared" si="2245"/>
        <v>50593.9</v>
      </c>
      <c r="AS822" s="18">
        <f t="shared" si="2246"/>
        <v>50593.9</v>
      </c>
      <c r="AT822" s="18">
        <f t="shared" ref="AT822:AV822" si="2343">AT823+AT833+AT837</f>
        <v>0</v>
      </c>
      <c r="AU822" s="18">
        <f t="shared" si="2343"/>
        <v>0</v>
      </c>
      <c r="AV822" s="18">
        <f t="shared" si="2343"/>
        <v>0</v>
      </c>
      <c r="AW822" s="18">
        <f t="shared" si="2247"/>
        <v>52292.139000000003</v>
      </c>
      <c r="AX822" s="18">
        <f t="shared" si="2248"/>
        <v>50593.9</v>
      </c>
      <c r="AY822" s="18">
        <f t="shared" si="2249"/>
        <v>50593.9</v>
      </c>
      <c r="AZ822" s="18">
        <f>AZ823+AZ833+AZ837+AZ829</f>
        <v>-330.18200000000002</v>
      </c>
      <c r="BA822" s="18">
        <f t="shared" ref="BA822:CD822" si="2344">BA823+BA833+BA837+BA829</f>
        <v>0</v>
      </c>
      <c r="BB822" s="18">
        <f t="shared" si="2344"/>
        <v>0</v>
      </c>
      <c r="BC822" s="18">
        <f t="shared" si="2291"/>
        <v>51961.957000000002</v>
      </c>
      <c r="BD822" s="18">
        <f t="shared" si="2292"/>
        <v>50593.9</v>
      </c>
      <c r="BE822" s="18">
        <f t="shared" si="2293"/>
        <v>50593.9</v>
      </c>
      <c r="BF822" s="18">
        <f t="shared" ref="BF822:BH822" si="2345">BF823+BF833+BF837+BF829</f>
        <v>0</v>
      </c>
      <c r="BG822" s="18">
        <f t="shared" si="2345"/>
        <v>0</v>
      </c>
      <c r="BH822" s="18">
        <f t="shared" si="2345"/>
        <v>0</v>
      </c>
      <c r="BI822" s="18">
        <f t="shared" si="2285"/>
        <v>51961.957000000002</v>
      </c>
      <c r="BJ822" s="18">
        <f t="shared" si="2286"/>
        <v>50593.9</v>
      </c>
      <c r="BK822" s="18">
        <f t="shared" si="2287"/>
        <v>50593.9</v>
      </c>
      <c r="BL822" s="18">
        <f t="shared" ref="BL822:BN822" si="2346">BL823+BL833+BL837+BL829</f>
        <v>0</v>
      </c>
      <c r="BM822" s="18">
        <f t="shared" si="2346"/>
        <v>0</v>
      </c>
      <c r="BN822" s="18">
        <f t="shared" si="2346"/>
        <v>0</v>
      </c>
      <c r="BO822" s="18">
        <f t="shared" si="2250"/>
        <v>51961.957000000002</v>
      </c>
      <c r="BP822" s="18">
        <f t="shared" si="2251"/>
        <v>50593.9</v>
      </c>
      <c r="BQ822" s="18">
        <f t="shared" si="2252"/>
        <v>50593.9</v>
      </c>
      <c r="BR822" s="18">
        <f t="shared" ref="BR822:BT822" si="2347">BR823+BR833+BR837+BR829</f>
        <v>0</v>
      </c>
      <c r="BS822" s="18">
        <f t="shared" si="2347"/>
        <v>0</v>
      </c>
      <c r="BT822" s="18">
        <f t="shared" si="2347"/>
        <v>0</v>
      </c>
      <c r="BU822" s="18">
        <f t="shared" si="2253"/>
        <v>51961.957000000002</v>
      </c>
      <c r="BV822" s="18">
        <f t="shared" si="2254"/>
        <v>50593.9</v>
      </c>
      <c r="BW822" s="18">
        <f t="shared" si="2255"/>
        <v>50593.9</v>
      </c>
      <c r="BX822" s="18">
        <f t="shared" ref="BX822:BZ822" si="2348">BX823+BX833+BX837+BX829</f>
        <v>-87.119</v>
      </c>
      <c r="BY822" s="18">
        <f t="shared" si="2348"/>
        <v>0</v>
      </c>
      <c r="BZ822" s="18">
        <f t="shared" si="2348"/>
        <v>0</v>
      </c>
      <c r="CA822" s="18">
        <f t="shared" si="2231"/>
        <v>51874.838000000003</v>
      </c>
      <c r="CB822" s="18">
        <f t="shared" si="2232"/>
        <v>50593.9</v>
      </c>
      <c r="CC822" s="18">
        <f t="shared" si="2233"/>
        <v>50593.9</v>
      </c>
      <c r="CD822" s="18">
        <f t="shared" si="2344"/>
        <v>0</v>
      </c>
      <c r="CE822" s="27"/>
      <c r="CF822" s="33"/>
    </row>
    <row r="823" spans="1:84" ht="46.8" x14ac:dyDescent="0.3">
      <c r="A823" s="41" t="s">
        <v>160</v>
      </c>
      <c r="B823" s="39"/>
      <c r="C823" s="41"/>
      <c r="D823" s="41"/>
      <c r="E823" s="14" t="s">
        <v>599</v>
      </c>
      <c r="F823" s="18">
        <f t="shared" ref="F823:K823" si="2349">F824</f>
        <v>46931.700000000004</v>
      </c>
      <c r="G823" s="18">
        <f t="shared" si="2349"/>
        <v>46931.700000000004</v>
      </c>
      <c r="H823" s="18">
        <f t="shared" si="2349"/>
        <v>46931.700000000004</v>
      </c>
      <c r="I823" s="18">
        <f t="shared" si="2349"/>
        <v>0</v>
      </c>
      <c r="J823" s="18">
        <f t="shared" si="2349"/>
        <v>0</v>
      </c>
      <c r="K823" s="18">
        <f t="shared" si="2349"/>
        <v>0</v>
      </c>
      <c r="L823" s="18">
        <f t="shared" si="2324"/>
        <v>46931.700000000004</v>
      </c>
      <c r="M823" s="18">
        <f t="shared" si="2325"/>
        <v>46931.700000000004</v>
      </c>
      <c r="N823" s="18">
        <f t="shared" si="2326"/>
        <v>46931.700000000004</v>
      </c>
      <c r="O823" s="18">
        <f t="shared" ref="O823:S823" si="2350">O824</f>
        <v>0</v>
      </c>
      <c r="P823" s="18">
        <f t="shared" si="2350"/>
        <v>0</v>
      </c>
      <c r="Q823" s="18">
        <f t="shared" si="2350"/>
        <v>0</v>
      </c>
      <c r="R823" s="18">
        <f t="shared" si="2350"/>
        <v>0</v>
      </c>
      <c r="S823" s="18">
        <f t="shared" si="2350"/>
        <v>0</v>
      </c>
      <c r="T823" s="18">
        <f t="shared" si="2259"/>
        <v>46931.700000000004</v>
      </c>
      <c r="U823" s="18">
        <f t="shared" si="2260"/>
        <v>46931.700000000004</v>
      </c>
      <c r="V823" s="18">
        <f t="shared" si="2261"/>
        <v>46931.700000000004</v>
      </c>
      <c r="W823" s="18">
        <f t="shared" ref="W823:CD823" si="2351">W824</f>
        <v>0</v>
      </c>
      <c r="X823" s="18">
        <f t="shared" si="2351"/>
        <v>0</v>
      </c>
      <c r="Y823" s="18">
        <f t="shared" si="2351"/>
        <v>0</v>
      </c>
      <c r="Z823" s="18">
        <f t="shared" si="2351"/>
        <v>0</v>
      </c>
      <c r="AA823" s="18">
        <f t="shared" si="2351"/>
        <v>0</v>
      </c>
      <c r="AB823" s="18">
        <f t="shared" si="2351"/>
        <v>0</v>
      </c>
      <c r="AC823" s="18">
        <f t="shared" si="2263"/>
        <v>46931.700000000004</v>
      </c>
      <c r="AD823" s="18">
        <f t="shared" si="2264"/>
        <v>46931.700000000004</v>
      </c>
      <c r="AE823" s="18">
        <f t="shared" si="2265"/>
        <v>46931.700000000004</v>
      </c>
      <c r="AF823" s="18">
        <f t="shared" si="2351"/>
        <v>0</v>
      </c>
      <c r="AG823" s="18">
        <f t="shared" si="2351"/>
        <v>0</v>
      </c>
      <c r="AH823" s="18">
        <f t="shared" si="2351"/>
        <v>0</v>
      </c>
      <c r="AI823" s="18">
        <f t="shared" si="2240"/>
        <v>46931.700000000004</v>
      </c>
      <c r="AJ823" s="18">
        <f t="shared" si="2241"/>
        <v>46931.700000000004</v>
      </c>
      <c r="AK823" s="18">
        <f t="shared" si="2242"/>
        <v>46931.700000000004</v>
      </c>
      <c r="AL823" s="18">
        <f t="shared" si="2351"/>
        <v>0</v>
      </c>
      <c r="AM823" s="18">
        <f t="shared" si="2243"/>
        <v>46931.700000000004</v>
      </c>
      <c r="AN823" s="18">
        <f t="shared" si="2351"/>
        <v>3173.518</v>
      </c>
      <c r="AO823" s="18">
        <f t="shared" si="2351"/>
        <v>0</v>
      </c>
      <c r="AP823" s="18">
        <f t="shared" si="2351"/>
        <v>0</v>
      </c>
      <c r="AQ823" s="18">
        <f t="shared" si="2244"/>
        <v>50105.218000000008</v>
      </c>
      <c r="AR823" s="18">
        <f t="shared" si="2245"/>
        <v>46931.700000000004</v>
      </c>
      <c r="AS823" s="18">
        <f t="shared" si="2246"/>
        <v>46931.700000000004</v>
      </c>
      <c r="AT823" s="18">
        <f t="shared" si="2351"/>
        <v>0</v>
      </c>
      <c r="AU823" s="18">
        <f t="shared" si="2351"/>
        <v>0</v>
      </c>
      <c r="AV823" s="18">
        <f t="shared" si="2351"/>
        <v>0</v>
      </c>
      <c r="AW823" s="18">
        <f t="shared" si="2247"/>
        <v>50105.218000000008</v>
      </c>
      <c r="AX823" s="18">
        <f t="shared" si="2248"/>
        <v>46931.700000000004</v>
      </c>
      <c r="AY823" s="18">
        <f t="shared" si="2249"/>
        <v>46931.700000000004</v>
      </c>
      <c r="AZ823" s="18">
        <f t="shared" si="2351"/>
        <v>-652.39400000000001</v>
      </c>
      <c r="BA823" s="18">
        <f t="shared" si="2351"/>
        <v>0</v>
      </c>
      <c r="BB823" s="18">
        <f t="shared" si="2351"/>
        <v>0</v>
      </c>
      <c r="BC823" s="18">
        <f t="shared" si="2291"/>
        <v>49452.824000000008</v>
      </c>
      <c r="BD823" s="18">
        <f t="shared" si="2292"/>
        <v>46931.700000000004</v>
      </c>
      <c r="BE823" s="18">
        <f t="shared" si="2293"/>
        <v>46931.700000000004</v>
      </c>
      <c r="BF823" s="18">
        <f t="shared" si="2351"/>
        <v>0</v>
      </c>
      <c r="BG823" s="18">
        <f t="shared" si="2351"/>
        <v>0</v>
      </c>
      <c r="BH823" s="18">
        <f t="shared" si="2351"/>
        <v>0</v>
      </c>
      <c r="BI823" s="18">
        <f t="shared" si="2285"/>
        <v>49452.824000000008</v>
      </c>
      <c r="BJ823" s="18">
        <f t="shared" si="2286"/>
        <v>46931.700000000004</v>
      </c>
      <c r="BK823" s="18">
        <f t="shared" si="2287"/>
        <v>46931.700000000004</v>
      </c>
      <c r="BL823" s="18">
        <f t="shared" si="2351"/>
        <v>0</v>
      </c>
      <c r="BM823" s="18">
        <f t="shared" si="2351"/>
        <v>0</v>
      </c>
      <c r="BN823" s="18">
        <f t="shared" si="2351"/>
        <v>0</v>
      </c>
      <c r="BO823" s="18">
        <f t="shared" si="2250"/>
        <v>49452.824000000008</v>
      </c>
      <c r="BP823" s="18">
        <f t="shared" si="2251"/>
        <v>46931.700000000004</v>
      </c>
      <c r="BQ823" s="18">
        <f t="shared" si="2252"/>
        <v>46931.700000000004</v>
      </c>
      <c r="BR823" s="18">
        <f t="shared" si="2351"/>
        <v>0</v>
      </c>
      <c r="BS823" s="18">
        <f t="shared" si="2351"/>
        <v>0</v>
      </c>
      <c r="BT823" s="18">
        <f t="shared" si="2351"/>
        <v>0</v>
      </c>
      <c r="BU823" s="18">
        <f t="shared" si="2253"/>
        <v>49452.824000000008</v>
      </c>
      <c r="BV823" s="18">
        <f t="shared" si="2254"/>
        <v>46931.700000000004</v>
      </c>
      <c r="BW823" s="18">
        <f t="shared" si="2255"/>
        <v>46931.700000000004</v>
      </c>
      <c r="BX823" s="18">
        <f t="shared" si="2351"/>
        <v>0</v>
      </c>
      <c r="BY823" s="18">
        <f t="shared" si="2351"/>
        <v>0</v>
      </c>
      <c r="BZ823" s="18">
        <f t="shared" si="2351"/>
        <v>0</v>
      </c>
      <c r="CA823" s="18">
        <f t="shared" si="2231"/>
        <v>49452.824000000008</v>
      </c>
      <c r="CB823" s="18">
        <f t="shared" si="2232"/>
        <v>46931.700000000004</v>
      </c>
      <c r="CC823" s="18">
        <f t="shared" si="2233"/>
        <v>46931.700000000004</v>
      </c>
      <c r="CD823" s="18">
        <f t="shared" si="2351"/>
        <v>0</v>
      </c>
      <c r="CE823" s="27"/>
      <c r="CF823" s="33"/>
    </row>
    <row r="824" spans="1:84" ht="46.8" x14ac:dyDescent="0.3">
      <c r="A824" s="41" t="s">
        <v>160</v>
      </c>
      <c r="B824" s="39">
        <v>600</v>
      </c>
      <c r="C824" s="41"/>
      <c r="D824" s="41"/>
      <c r="E824" s="14" t="s">
        <v>554</v>
      </c>
      <c r="F824" s="18">
        <f t="shared" ref="F824:K824" si="2352">F825+F827</f>
        <v>46931.700000000004</v>
      </c>
      <c r="G824" s="18">
        <f t="shared" si="2352"/>
        <v>46931.700000000004</v>
      </c>
      <c r="H824" s="18">
        <f t="shared" si="2352"/>
        <v>46931.700000000004</v>
      </c>
      <c r="I824" s="18">
        <f t="shared" si="2352"/>
        <v>0</v>
      </c>
      <c r="J824" s="18">
        <f t="shared" si="2352"/>
        <v>0</v>
      </c>
      <c r="K824" s="18">
        <f t="shared" si="2352"/>
        <v>0</v>
      </c>
      <c r="L824" s="18">
        <f t="shared" si="2324"/>
        <v>46931.700000000004</v>
      </c>
      <c r="M824" s="18">
        <f t="shared" si="2325"/>
        <v>46931.700000000004</v>
      </c>
      <c r="N824" s="18">
        <f t="shared" si="2326"/>
        <v>46931.700000000004</v>
      </c>
      <c r="O824" s="18">
        <f t="shared" ref="O824:S824" si="2353">O825+O827</f>
        <v>0</v>
      </c>
      <c r="P824" s="18">
        <f t="shared" si="2353"/>
        <v>0</v>
      </c>
      <c r="Q824" s="18">
        <f t="shared" si="2353"/>
        <v>0</v>
      </c>
      <c r="R824" s="18">
        <f t="shared" si="2353"/>
        <v>0</v>
      </c>
      <c r="S824" s="18">
        <f t="shared" si="2353"/>
        <v>0</v>
      </c>
      <c r="T824" s="18">
        <f t="shared" si="2259"/>
        <v>46931.700000000004</v>
      </c>
      <c r="U824" s="18">
        <f t="shared" si="2260"/>
        <v>46931.700000000004</v>
      </c>
      <c r="V824" s="18">
        <f t="shared" si="2261"/>
        <v>46931.700000000004</v>
      </c>
      <c r="W824" s="18">
        <f t="shared" ref="W824:CD824" si="2354">W825+W827</f>
        <v>0</v>
      </c>
      <c r="X824" s="18">
        <f t="shared" ref="X824:AB824" si="2355">X825+X827</f>
        <v>0</v>
      </c>
      <c r="Y824" s="18">
        <f t="shared" si="2355"/>
        <v>0</v>
      </c>
      <c r="Z824" s="18">
        <f t="shared" si="2355"/>
        <v>0</v>
      </c>
      <c r="AA824" s="18">
        <f t="shared" si="2355"/>
        <v>0</v>
      </c>
      <c r="AB824" s="18">
        <f t="shared" si="2355"/>
        <v>0</v>
      </c>
      <c r="AC824" s="18">
        <f t="shared" si="2263"/>
        <v>46931.700000000004</v>
      </c>
      <c r="AD824" s="18">
        <f t="shared" si="2264"/>
        <v>46931.700000000004</v>
      </c>
      <c r="AE824" s="18">
        <f t="shared" si="2265"/>
        <v>46931.700000000004</v>
      </c>
      <c r="AF824" s="18">
        <f t="shared" ref="AF824:AH824" si="2356">AF825+AF827</f>
        <v>0</v>
      </c>
      <c r="AG824" s="18">
        <f t="shared" si="2356"/>
        <v>0</v>
      </c>
      <c r="AH824" s="18">
        <f t="shared" si="2356"/>
        <v>0</v>
      </c>
      <c r="AI824" s="18">
        <f t="shared" si="2240"/>
        <v>46931.700000000004</v>
      </c>
      <c r="AJ824" s="18">
        <f t="shared" si="2241"/>
        <v>46931.700000000004</v>
      </c>
      <c r="AK824" s="18">
        <f t="shared" si="2242"/>
        <v>46931.700000000004</v>
      </c>
      <c r="AL824" s="18">
        <f t="shared" ref="AL824" si="2357">AL825+AL827</f>
        <v>0</v>
      </c>
      <c r="AM824" s="18">
        <f t="shared" si="2243"/>
        <v>46931.700000000004</v>
      </c>
      <c r="AN824" s="18">
        <f t="shared" ref="AN824:AP824" si="2358">AN825+AN827</f>
        <v>3173.518</v>
      </c>
      <c r="AO824" s="18">
        <f t="shared" si="2358"/>
        <v>0</v>
      </c>
      <c r="AP824" s="18">
        <f t="shared" si="2358"/>
        <v>0</v>
      </c>
      <c r="AQ824" s="18">
        <f t="shared" si="2244"/>
        <v>50105.218000000008</v>
      </c>
      <c r="AR824" s="18">
        <f t="shared" si="2245"/>
        <v>46931.700000000004</v>
      </c>
      <c r="AS824" s="18">
        <f t="shared" si="2246"/>
        <v>46931.700000000004</v>
      </c>
      <c r="AT824" s="18">
        <f t="shared" ref="AT824:AV824" si="2359">AT825+AT827</f>
        <v>0</v>
      </c>
      <c r="AU824" s="18">
        <f t="shared" si="2359"/>
        <v>0</v>
      </c>
      <c r="AV824" s="18">
        <f t="shared" si="2359"/>
        <v>0</v>
      </c>
      <c r="AW824" s="18">
        <f t="shared" si="2247"/>
        <v>50105.218000000008</v>
      </c>
      <c r="AX824" s="18">
        <f t="shared" si="2248"/>
        <v>46931.700000000004</v>
      </c>
      <c r="AY824" s="18">
        <f t="shared" si="2249"/>
        <v>46931.700000000004</v>
      </c>
      <c r="AZ824" s="18">
        <f t="shared" ref="AZ824:BB824" si="2360">AZ825+AZ827</f>
        <v>-652.39400000000001</v>
      </c>
      <c r="BA824" s="18">
        <f t="shared" si="2360"/>
        <v>0</v>
      </c>
      <c r="BB824" s="18">
        <f t="shared" si="2360"/>
        <v>0</v>
      </c>
      <c r="BC824" s="18">
        <f t="shared" si="2291"/>
        <v>49452.824000000008</v>
      </c>
      <c r="BD824" s="18">
        <f t="shared" si="2292"/>
        <v>46931.700000000004</v>
      </c>
      <c r="BE824" s="18">
        <f t="shared" si="2293"/>
        <v>46931.700000000004</v>
      </c>
      <c r="BF824" s="18">
        <f t="shared" ref="BF824:BH824" si="2361">BF825+BF827</f>
        <v>0</v>
      </c>
      <c r="BG824" s="18">
        <f t="shared" si="2361"/>
        <v>0</v>
      </c>
      <c r="BH824" s="18">
        <f t="shared" si="2361"/>
        <v>0</v>
      </c>
      <c r="BI824" s="18">
        <f t="shared" si="2285"/>
        <v>49452.824000000008</v>
      </c>
      <c r="BJ824" s="18">
        <f t="shared" si="2286"/>
        <v>46931.700000000004</v>
      </c>
      <c r="BK824" s="18">
        <f t="shared" si="2287"/>
        <v>46931.700000000004</v>
      </c>
      <c r="BL824" s="18">
        <f t="shared" ref="BL824:BN824" si="2362">BL825+BL827</f>
        <v>0</v>
      </c>
      <c r="BM824" s="18">
        <f t="shared" si="2362"/>
        <v>0</v>
      </c>
      <c r="BN824" s="18">
        <f t="shared" si="2362"/>
        <v>0</v>
      </c>
      <c r="BO824" s="18">
        <f t="shared" si="2250"/>
        <v>49452.824000000008</v>
      </c>
      <c r="BP824" s="18">
        <f t="shared" si="2251"/>
        <v>46931.700000000004</v>
      </c>
      <c r="BQ824" s="18">
        <f t="shared" si="2252"/>
        <v>46931.700000000004</v>
      </c>
      <c r="BR824" s="18">
        <f t="shared" ref="BR824:BT824" si="2363">BR825+BR827</f>
        <v>0</v>
      </c>
      <c r="BS824" s="18">
        <f t="shared" si="2363"/>
        <v>0</v>
      </c>
      <c r="BT824" s="18">
        <f t="shared" si="2363"/>
        <v>0</v>
      </c>
      <c r="BU824" s="18">
        <f t="shared" si="2253"/>
        <v>49452.824000000008</v>
      </c>
      <c r="BV824" s="18">
        <f t="shared" si="2254"/>
        <v>46931.700000000004</v>
      </c>
      <c r="BW824" s="18">
        <f t="shared" si="2255"/>
        <v>46931.700000000004</v>
      </c>
      <c r="BX824" s="18">
        <f t="shared" ref="BX824:BZ824" si="2364">BX825+BX827</f>
        <v>0</v>
      </c>
      <c r="BY824" s="18">
        <f t="shared" si="2364"/>
        <v>0</v>
      </c>
      <c r="BZ824" s="18">
        <f t="shared" si="2364"/>
        <v>0</v>
      </c>
      <c r="CA824" s="18">
        <f t="shared" si="2231"/>
        <v>49452.824000000008</v>
      </c>
      <c r="CB824" s="18">
        <f t="shared" si="2232"/>
        <v>46931.700000000004</v>
      </c>
      <c r="CC824" s="18">
        <f t="shared" si="2233"/>
        <v>46931.700000000004</v>
      </c>
      <c r="CD824" s="18">
        <f t="shared" si="2354"/>
        <v>0</v>
      </c>
      <c r="CE824" s="27"/>
      <c r="CF824" s="33"/>
    </row>
    <row r="825" spans="1:84" x14ac:dyDescent="0.3">
      <c r="A825" s="41" t="s">
        <v>160</v>
      </c>
      <c r="B825" s="39">
        <v>610</v>
      </c>
      <c r="C825" s="41"/>
      <c r="D825" s="41"/>
      <c r="E825" s="14" t="s">
        <v>568</v>
      </c>
      <c r="F825" s="18">
        <f t="shared" ref="F825:K825" si="2365">F826</f>
        <v>4809.8</v>
      </c>
      <c r="G825" s="18">
        <f t="shared" si="2365"/>
        <v>4809.8</v>
      </c>
      <c r="H825" s="18">
        <f t="shared" si="2365"/>
        <v>4809.8</v>
      </c>
      <c r="I825" s="18">
        <f t="shared" si="2365"/>
        <v>0</v>
      </c>
      <c r="J825" s="18">
        <f t="shared" si="2365"/>
        <v>0</v>
      </c>
      <c r="K825" s="18">
        <f t="shared" si="2365"/>
        <v>0</v>
      </c>
      <c r="L825" s="18">
        <f t="shared" si="2324"/>
        <v>4809.8</v>
      </c>
      <c r="M825" s="18">
        <f t="shared" si="2325"/>
        <v>4809.8</v>
      </c>
      <c r="N825" s="18">
        <f t="shared" si="2326"/>
        <v>4809.8</v>
      </c>
      <c r="O825" s="18">
        <f t="shared" ref="O825:S825" si="2366">O826</f>
        <v>0</v>
      </c>
      <c r="P825" s="18">
        <f t="shared" si="2366"/>
        <v>0</v>
      </c>
      <c r="Q825" s="18">
        <f t="shared" si="2366"/>
        <v>0</v>
      </c>
      <c r="R825" s="18">
        <f t="shared" si="2366"/>
        <v>0</v>
      </c>
      <c r="S825" s="18">
        <f t="shared" si="2366"/>
        <v>0</v>
      </c>
      <c r="T825" s="18">
        <f t="shared" si="2259"/>
        <v>4809.8</v>
      </c>
      <c r="U825" s="18">
        <f t="shared" si="2260"/>
        <v>4809.8</v>
      </c>
      <c r="V825" s="18">
        <f t="shared" si="2261"/>
        <v>4809.8</v>
      </c>
      <c r="W825" s="18">
        <f t="shared" ref="W825:CD825" si="2367">W826</f>
        <v>0</v>
      </c>
      <c r="X825" s="18">
        <f t="shared" si="2367"/>
        <v>0</v>
      </c>
      <c r="Y825" s="18">
        <f t="shared" si="2367"/>
        <v>0</v>
      </c>
      <c r="Z825" s="18">
        <f t="shared" si="2367"/>
        <v>0</v>
      </c>
      <c r="AA825" s="18">
        <f t="shared" si="2367"/>
        <v>0</v>
      </c>
      <c r="AB825" s="18">
        <f t="shared" si="2367"/>
        <v>0</v>
      </c>
      <c r="AC825" s="18">
        <f t="shared" si="2263"/>
        <v>4809.8</v>
      </c>
      <c r="AD825" s="18">
        <f t="shared" si="2264"/>
        <v>4809.8</v>
      </c>
      <c r="AE825" s="18">
        <f t="shared" si="2265"/>
        <v>4809.8</v>
      </c>
      <c r="AF825" s="18">
        <f t="shared" si="2367"/>
        <v>0</v>
      </c>
      <c r="AG825" s="18">
        <f t="shared" si="2367"/>
        <v>0</v>
      </c>
      <c r="AH825" s="18">
        <f t="shared" si="2367"/>
        <v>0</v>
      </c>
      <c r="AI825" s="18">
        <f t="shared" si="2240"/>
        <v>4809.8</v>
      </c>
      <c r="AJ825" s="18">
        <f t="shared" si="2241"/>
        <v>4809.8</v>
      </c>
      <c r="AK825" s="18">
        <f t="shared" si="2242"/>
        <v>4809.8</v>
      </c>
      <c r="AL825" s="18">
        <f t="shared" si="2367"/>
        <v>0</v>
      </c>
      <c r="AM825" s="18">
        <f t="shared" si="2243"/>
        <v>4809.8</v>
      </c>
      <c r="AN825" s="18">
        <f t="shared" si="2367"/>
        <v>170.959</v>
      </c>
      <c r="AO825" s="18">
        <f t="shared" si="2367"/>
        <v>0</v>
      </c>
      <c r="AP825" s="18">
        <f t="shared" si="2367"/>
        <v>0</v>
      </c>
      <c r="AQ825" s="18">
        <f t="shared" si="2244"/>
        <v>4980.759</v>
      </c>
      <c r="AR825" s="18">
        <f t="shared" si="2245"/>
        <v>4809.8</v>
      </c>
      <c r="AS825" s="18">
        <f t="shared" si="2246"/>
        <v>4809.8</v>
      </c>
      <c r="AT825" s="18">
        <f t="shared" si="2367"/>
        <v>0</v>
      </c>
      <c r="AU825" s="18">
        <f t="shared" si="2367"/>
        <v>0</v>
      </c>
      <c r="AV825" s="18">
        <f t="shared" si="2367"/>
        <v>0</v>
      </c>
      <c r="AW825" s="18">
        <f t="shared" si="2247"/>
        <v>4980.759</v>
      </c>
      <c r="AX825" s="18">
        <f t="shared" si="2248"/>
        <v>4809.8</v>
      </c>
      <c r="AY825" s="18">
        <f t="shared" si="2249"/>
        <v>4809.8</v>
      </c>
      <c r="AZ825" s="18">
        <f t="shared" si="2367"/>
        <v>-136.91200000000001</v>
      </c>
      <c r="BA825" s="18">
        <f t="shared" si="2367"/>
        <v>0</v>
      </c>
      <c r="BB825" s="18">
        <f t="shared" si="2367"/>
        <v>0</v>
      </c>
      <c r="BC825" s="18">
        <f t="shared" si="2291"/>
        <v>4843.8469999999998</v>
      </c>
      <c r="BD825" s="18">
        <f t="shared" si="2292"/>
        <v>4809.8</v>
      </c>
      <c r="BE825" s="18">
        <f t="shared" si="2293"/>
        <v>4809.8</v>
      </c>
      <c r="BF825" s="18">
        <f t="shared" si="2367"/>
        <v>0</v>
      </c>
      <c r="BG825" s="18">
        <f t="shared" si="2367"/>
        <v>0</v>
      </c>
      <c r="BH825" s="18">
        <f t="shared" si="2367"/>
        <v>0</v>
      </c>
      <c r="BI825" s="18">
        <f t="shared" si="2285"/>
        <v>4843.8469999999998</v>
      </c>
      <c r="BJ825" s="18">
        <f t="shared" si="2286"/>
        <v>4809.8</v>
      </c>
      <c r="BK825" s="18">
        <f t="shared" si="2287"/>
        <v>4809.8</v>
      </c>
      <c r="BL825" s="18">
        <f t="shared" si="2367"/>
        <v>0</v>
      </c>
      <c r="BM825" s="18">
        <f t="shared" si="2367"/>
        <v>0</v>
      </c>
      <c r="BN825" s="18">
        <f t="shared" si="2367"/>
        <v>0</v>
      </c>
      <c r="BO825" s="18">
        <f t="shared" si="2250"/>
        <v>4843.8469999999998</v>
      </c>
      <c r="BP825" s="18">
        <f t="shared" si="2251"/>
        <v>4809.8</v>
      </c>
      <c r="BQ825" s="18">
        <f t="shared" si="2252"/>
        <v>4809.8</v>
      </c>
      <c r="BR825" s="18">
        <f t="shared" si="2367"/>
        <v>0</v>
      </c>
      <c r="BS825" s="18">
        <f t="shared" si="2367"/>
        <v>0</v>
      </c>
      <c r="BT825" s="18">
        <f t="shared" si="2367"/>
        <v>0</v>
      </c>
      <c r="BU825" s="18">
        <f t="shared" si="2253"/>
        <v>4843.8469999999998</v>
      </c>
      <c r="BV825" s="18">
        <f t="shared" si="2254"/>
        <v>4809.8</v>
      </c>
      <c r="BW825" s="18">
        <f t="shared" si="2255"/>
        <v>4809.8</v>
      </c>
      <c r="BX825" s="18">
        <f t="shared" si="2367"/>
        <v>0</v>
      </c>
      <c r="BY825" s="18">
        <f t="shared" si="2367"/>
        <v>0</v>
      </c>
      <c r="BZ825" s="18">
        <f t="shared" si="2367"/>
        <v>0</v>
      </c>
      <c r="CA825" s="18">
        <f t="shared" si="2231"/>
        <v>4843.8469999999998</v>
      </c>
      <c r="CB825" s="18">
        <f t="shared" si="2232"/>
        <v>4809.8</v>
      </c>
      <c r="CC825" s="18">
        <f t="shared" si="2233"/>
        <v>4809.8</v>
      </c>
      <c r="CD825" s="18">
        <f t="shared" si="2367"/>
        <v>0</v>
      </c>
      <c r="CE825" s="27"/>
      <c r="CF825" s="33"/>
    </row>
    <row r="826" spans="1:84" x14ac:dyDescent="0.3">
      <c r="A826" s="41" t="s">
        <v>160</v>
      </c>
      <c r="B826" s="39">
        <v>610</v>
      </c>
      <c r="C826" s="41" t="s">
        <v>27</v>
      </c>
      <c r="D826" s="41" t="s">
        <v>27</v>
      </c>
      <c r="E826" s="14" t="s">
        <v>535</v>
      </c>
      <c r="F826" s="23">
        <v>4809.8</v>
      </c>
      <c r="G826" s="23">
        <v>4809.8</v>
      </c>
      <c r="H826" s="23">
        <v>4809.8</v>
      </c>
      <c r="I826" s="18"/>
      <c r="J826" s="18"/>
      <c r="K826" s="18"/>
      <c r="L826" s="18">
        <f t="shared" si="2324"/>
        <v>4809.8</v>
      </c>
      <c r="M826" s="18">
        <f t="shared" si="2325"/>
        <v>4809.8</v>
      </c>
      <c r="N826" s="18">
        <f t="shared" si="2326"/>
        <v>4809.8</v>
      </c>
      <c r="O826" s="18"/>
      <c r="P826" s="18"/>
      <c r="Q826" s="18"/>
      <c r="R826" s="18"/>
      <c r="S826" s="18"/>
      <c r="T826" s="18">
        <f t="shared" si="2259"/>
        <v>4809.8</v>
      </c>
      <c r="U826" s="18">
        <f t="shared" si="2260"/>
        <v>4809.8</v>
      </c>
      <c r="V826" s="18">
        <f t="shared" si="2261"/>
        <v>4809.8</v>
      </c>
      <c r="W826" s="18"/>
      <c r="X826" s="18"/>
      <c r="Y826" s="18"/>
      <c r="Z826" s="18"/>
      <c r="AA826" s="18"/>
      <c r="AB826" s="18"/>
      <c r="AC826" s="18">
        <f t="shared" si="2263"/>
        <v>4809.8</v>
      </c>
      <c r="AD826" s="18">
        <f t="shared" si="2264"/>
        <v>4809.8</v>
      </c>
      <c r="AE826" s="18">
        <f t="shared" si="2265"/>
        <v>4809.8</v>
      </c>
      <c r="AF826" s="18"/>
      <c r="AG826" s="18"/>
      <c r="AH826" s="18"/>
      <c r="AI826" s="18">
        <f t="shared" si="2240"/>
        <v>4809.8</v>
      </c>
      <c r="AJ826" s="18">
        <f t="shared" si="2241"/>
        <v>4809.8</v>
      </c>
      <c r="AK826" s="18">
        <f t="shared" si="2242"/>
        <v>4809.8</v>
      </c>
      <c r="AL826" s="18"/>
      <c r="AM826" s="18">
        <f t="shared" si="2243"/>
        <v>4809.8</v>
      </c>
      <c r="AN826" s="18">
        <v>170.959</v>
      </c>
      <c r="AO826" s="18"/>
      <c r="AP826" s="18"/>
      <c r="AQ826" s="18">
        <f t="shared" si="2244"/>
        <v>4980.759</v>
      </c>
      <c r="AR826" s="18">
        <f t="shared" si="2245"/>
        <v>4809.8</v>
      </c>
      <c r="AS826" s="18">
        <f t="shared" si="2246"/>
        <v>4809.8</v>
      </c>
      <c r="AT826" s="18"/>
      <c r="AU826" s="18"/>
      <c r="AV826" s="18"/>
      <c r="AW826" s="18">
        <f t="shared" si="2247"/>
        <v>4980.759</v>
      </c>
      <c r="AX826" s="18">
        <f t="shared" si="2248"/>
        <v>4809.8</v>
      </c>
      <c r="AY826" s="18">
        <f t="shared" si="2249"/>
        <v>4809.8</v>
      </c>
      <c r="AZ826" s="18">
        <v>-136.91200000000001</v>
      </c>
      <c r="BA826" s="18"/>
      <c r="BB826" s="18"/>
      <c r="BC826" s="18">
        <f t="shared" si="2291"/>
        <v>4843.8469999999998</v>
      </c>
      <c r="BD826" s="18">
        <f t="shared" si="2292"/>
        <v>4809.8</v>
      </c>
      <c r="BE826" s="18">
        <f t="shared" si="2293"/>
        <v>4809.8</v>
      </c>
      <c r="BF826" s="18"/>
      <c r="BG826" s="18"/>
      <c r="BH826" s="18"/>
      <c r="BI826" s="18">
        <f t="shared" si="2285"/>
        <v>4843.8469999999998</v>
      </c>
      <c r="BJ826" s="18">
        <f t="shared" si="2286"/>
        <v>4809.8</v>
      </c>
      <c r="BK826" s="18">
        <f t="shared" si="2287"/>
        <v>4809.8</v>
      </c>
      <c r="BL826" s="18"/>
      <c r="BM826" s="18"/>
      <c r="BN826" s="18"/>
      <c r="BO826" s="18">
        <f t="shared" si="2250"/>
        <v>4843.8469999999998</v>
      </c>
      <c r="BP826" s="18">
        <f t="shared" si="2251"/>
        <v>4809.8</v>
      </c>
      <c r="BQ826" s="18">
        <f t="shared" si="2252"/>
        <v>4809.8</v>
      </c>
      <c r="BR826" s="18"/>
      <c r="BS826" s="18"/>
      <c r="BT826" s="18"/>
      <c r="BU826" s="18">
        <f t="shared" si="2253"/>
        <v>4843.8469999999998</v>
      </c>
      <c r="BV826" s="18">
        <f t="shared" si="2254"/>
        <v>4809.8</v>
      </c>
      <c r="BW826" s="18">
        <f t="shared" si="2255"/>
        <v>4809.8</v>
      </c>
      <c r="BX826" s="18"/>
      <c r="BY826" s="18"/>
      <c r="BZ826" s="18"/>
      <c r="CA826" s="18">
        <f t="shared" si="2231"/>
        <v>4843.8469999999998</v>
      </c>
      <c r="CB826" s="18">
        <f t="shared" si="2232"/>
        <v>4809.8</v>
      </c>
      <c r="CC826" s="18">
        <f t="shared" si="2233"/>
        <v>4809.8</v>
      </c>
      <c r="CD826" s="18"/>
      <c r="CE826" s="27"/>
      <c r="CF826" s="33"/>
    </row>
    <row r="827" spans="1:84" x14ac:dyDescent="0.3">
      <c r="A827" s="41" t="s">
        <v>160</v>
      </c>
      <c r="B827" s="39">
        <v>620</v>
      </c>
      <c r="C827" s="41"/>
      <c r="D827" s="41"/>
      <c r="E827" s="14" t="s">
        <v>569</v>
      </c>
      <c r="F827" s="18">
        <f t="shared" ref="F827:K827" si="2368">F828</f>
        <v>42121.9</v>
      </c>
      <c r="G827" s="18">
        <f t="shared" si="2368"/>
        <v>42121.9</v>
      </c>
      <c r="H827" s="18">
        <f t="shared" si="2368"/>
        <v>42121.9</v>
      </c>
      <c r="I827" s="18">
        <f t="shared" si="2368"/>
        <v>0</v>
      </c>
      <c r="J827" s="18">
        <f t="shared" si="2368"/>
        <v>0</v>
      </c>
      <c r="K827" s="18">
        <f t="shared" si="2368"/>
        <v>0</v>
      </c>
      <c r="L827" s="18">
        <f t="shared" si="2324"/>
        <v>42121.9</v>
      </c>
      <c r="M827" s="18">
        <f t="shared" si="2325"/>
        <v>42121.9</v>
      </c>
      <c r="N827" s="18">
        <f t="shared" si="2326"/>
        <v>42121.9</v>
      </c>
      <c r="O827" s="18">
        <f t="shared" ref="O827:S827" si="2369">O828</f>
        <v>0</v>
      </c>
      <c r="P827" s="18">
        <f t="shared" si="2369"/>
        <v>0</v>
      </c>
      <c r="Q827" s="18">
        <f t="shared" si="2369"/>
        <v>0</v>
      </c>
      <c r="R827" s="18">
        <f t="shared" si="2369"/>
        <v>0</v>
      </c>
      <c r="S827" s="18">
        <f t="shared" si="2369"/>
        <v>0</v>
      </c>
      <c r="T827" s="18">
        <f t="shared" si="2259"/>
        <v>42121.9</v>
      </c>
      <c r="U827" s="18">
        <f t="shared" si="2260"/>
        <v>42121.9</v>
      </c>
      <c r="V827" s="18">
        <f t="shared" si="2261"/>
        <v>42121.9</v>
      </c>
      <c r="W827" s="18">
        <f t="shared" ref="W827:CD827" si="2370">W828</f>
        <v>0</v>
      </c>
      <c r="X827" s="18">
        <f t="shared" si="2370"/>
        <v>0</v>
      </c>
      <c r="Y827" s="18">
        <f t="shared" si="2370"/>
        <v>0</v>
      </c>
      <c r="Z827" s="18">
        <f t="shared" si="2370"/>
        <v>0</v>
      </c>
      <c r="AA827" s="18">
        <f t="shared" si="2370"/>
        <v>0</v>
      </c>
      <c r="AB827" s="18">
        <f t="shared" si="2370"/>
        <v>0</v>
      </c>
      <c r="AC827" s="18">
        <f t="shared" si="2263"/>
        <v>42121.9</v>
      </c>
      <c r="AD827" s="18">
        <f t="shared" si="2264"/>
        <v>42121.9</v>
      </c>
      <c r="AE827" s="18">
        <f t="shared" si="2265"/>
        <v>42121.9</v>
      </c>
      <c r="AF827" s="18">
        <f t="shared" si="2370"/>
        <v>0</v>
      </c>
      <c r="AG827" s="18">
        <f t="shared" si="2370"/>
        <v>0</v>
      </c>
      <c r="AH827" s="18">
        <f t="shared" si="2370"/>
        <v>0</v>
      </c>
      <c r="AI827" s="18">
        <f t="shared" si="2240"/>
        <v>42121.9</v>
      </c>
      <c r="AJ827" s="18">
        <f t="shared" si="2241"/>
        <v>42121.9</v>
      </c>
      <c r="AK827" s="18">
        <f t="shared" si="2242"/>
        <v>42121.9</v>
      </c>
      <c r="AL827" s="18">
        <f t="shared" si="2370"/>
        <v>0</v>
      </c>
      <c r="AM827" s="18">
        <f t="shared" si="2243"/>
        <v>42121.9</v>
      </c>
      <c r="AN827" s="18">
        <f t="shared" si="2370"/>
        <v>3002.5590000000002</v>
      </c>
      <c r="AO827" s="18">
        <f t="shared" si="2370"/>
        <v>0</v>
      </c>
      <c r="AP827" s="18">
        <f t="shared" si="2370"/>
        <v>0</v>
      </c>
      <c r="AQ827" s="18">
        <f t="shared" si="2244"/>
        <v>45124.459000000003</v>
      </c>
      <c r="AR827" s="18">
        <f t="shared" si="2245"/>
        <v>42121.9</v>
      </c>
      <c r="AS827" s="18">
        <f t="shared" si="2246"/>
        <v>42121.9</v>
      </c>
      <c r="AT827" s="18">
        <f t="shared" si="2370"/>
        <v>0</v>
      </c>
      <c r="AU827" s="18">
        <f t="shared" si="2370"/>
        <v>0</v>
      </c>
      <c r="AV827" s="18">
        <f t="shared" si="2370"/>
        <v>0</v>
      </c>
      <c r="AW827" s="18">
        <f t="shared" si="2247"/>
        <v>45124.459000000003</v>
      </c>
      <c r="AX827" s="18">
        <f t="shared" si="2248"/>
        <v>42121.9</v>
      </c>
      <c r="AY827" s="18">
        <f t="shared" si="2249"/>
        <v>42121.9</v>
      </c>
      <c r="AZ827" s="18">
        <f t="shared" si="2370"/>
        <v>-515.48199999999997</v>
      </c>
      <c r="BA827" s="18">
        <f t="shared" si="2370"/>
        <v>0</v>
      </c>
      <c r="BB827" s="18">
        <f t="shared" si="2370"/>
        <v>0</v>
      </c>
      <c r="BC827" s="18">
        <f t="shared" si="2291"/>
        <v>44608.976999999999</v>
      </c>
      <c r="BD827" s="18">
        <f t="shared" si="2292"/>
        <v>42121.9</v>
      </c>
      <c r="BE827" s="18">
        <f t="shared" si="2293"/>
        <v>42121.9</v>
      </c>
      <c r="BF827" s="18">
        <f t="shared" si="2370"/>
        <v>0</v>
      </c>
      <c r="BG827" s="18">
        <f t="shared" si="2370"/>
        <v>0</v>
      </c>
      <c r="BH827" s="18">
        <f t="shared" si="2370"/>
        <v>0</v>
      </c>
      <c r="BI827" s="18">
        <f t="shared" si="2285"/>
        <v>44608.976999999999</v>
      </c>
      <c r="BJ827" s="18">
        <f t="shared" si="2286"/>
        <v>42121.9</v>
      </c>
      <c r="BK827" s="18">
        <f t="shared" si="2287"/>
        <v>42121.9</v>
      </c>
      <c r="BL827" s="18">
        <f t="shared" si="2370"/>
        <v>0</v>
      </c>
      <c r="BM827" s="18">
        <f t="shared" si="2370"/>
        <v>0</v>
      </c>
      <c r="BN827" s="18">
        <f t="shared" si="2370"/>
        <v>0</v>
      </c>
      <c r="BO827" s="18">
        <f t="shared" si="2250"/>
        <v>44608.976999999999</v>
      </c>
      <c r="BP827" s="18">
        <f t="shared" si="2251"/>
        <v>42121.9</v>
      </c>
      <c r="BQ827" s="18">
        <f t="shared" si="2252"/>
        <v>42121.9</v>
      </c>
      <c r="BR827" s="18">
        <f t="shared" si="2370"/>
        <v>0</v>
      </c>
      <c r="BS827" s="18">
        <f t="shared" si="2370"/>
        <v>0</v>
      </c>
      <c r="BT827" s="18">
        <f t="shared" si="2370"/>
        <v>0</v>
      </c>
      <c r="BU827" s="18">
        <f t="shared" si="2253"/>
        <v>44608.976999999999</v>
      </c>
      <c r="BV827" s="18">
        <f t="shared" si="2254"/>
        <v>42121.9</v>
      </c>
      <c r="BW827" s="18">
        <f t="shared" si="2255"/>
        <v>42121.9</v>
      </c>
      <c r="BX827" s="18">
        <f t="shared" si="2370"/>
        <v>0</v>
      </c>
      <c r="BY827" s="18">
        <f t="shared" si="2370"/>
        <v>0</v>
      </c>
      <c r="BZ827" s="18">
        <f t="shared" si="2370"/>
        <v>0</v>
      </c>
      <c r="CA827" s="18">
        <f t="shared" si="2231"/>
        <v>44608.976999999999</v>
      </c>
      <c r="CB827" s="18">
        <f t="shared" si="2232"/>
        <v>42121.9</v>
      </c>
      <c r="CC827" s="18">
        <f t="shared" si="2233"/>
        <v>42121.9</v>
      </c>
      <c r="CD827" s="18">
        <f t="shared" si="2370"/>
        <v>0</v>
      </c>
      <c r="CE827" s="27"/>
      <c r="CF827" s="33"/>
    </row>
    <row r="828" spans="1:84" x14ac:dyDescent="0.3">
      <c r="A828" s="41" t="s">
        <v>160</v>
      </c>
      <c r="B828" s="39">
        <v>620</v>
      </c>
      <c r="C828" s="41" t="s">
        <v>27</v>
      </c>
      <c r="D828" s="41" t="s">
        <v>27</v>
      </c>
      <c r="E828" s="14" t="s">
        <v>535</v>
      </c>
      <c r="F828" s="23">
        <v>42121.9</v>
      </c>
      <c r="G828" s="23">
        <v>42121.9</v>
      </c>
      <c r="H828" s="23">
        <v>42121.9</v>
      </c>
      <c r="I828" s="18"/>
      <c r="J828" s="18"/>
      <c r="K828" s="18"/>
      <c r="L828" s="18">
        <f t="shared" si="2324"/>
        <v>42121.9</v>
      </c>
      <c r="M828" s="18">
        <f t="shared" si="2325"/>
        <v>42121.9</v>
      </c>
      <c r="N828" s="18">
        <f t="shared" si="2326"/>
        <v>42121.9</v>
      </c>
      <c r="O828" s="18"/>
      <c r="P828" s="18"/>
      <c r="Q828" s="18"/>
      <c r="R828" s="18"/>
      <c r="S828" s="18"/>
      <c r="T828" s="18">
        <f t="shared" si="2259"/>
        <v>42121.9</v>
      </c>
      <c r="U828" s="18">
        <f t="shared" si="2260"/>
        <v>42121.9</v>
      </c>
      <c r="V828" s="18">
        <f t="shared" si="2261"/>
        <v>42121.9</v>
      </c>
      <c r="W828" s="18"/>
      <c r="X828" s="18"/>
      <c r="Y828" s="18"/>
      <c r="Z828" s="18"/>
      <c r="AA828" s="18"/>
      <c r="AB828" s="18"/>
      <c r="AC828" s="18">
        <f t="shared" si="2263"/>
        <v>42121.9</v>
      </c>
      <c r="AD828" s="18">
        <f t="shared" si="2264"/>
        <v>42121.9</v>
      </c>
      <c r="AE828" s="18">
        <f t="shared" si="2265"/>
        <v>42121.9</v>
      </c>
      <c r="AF828" s="18"/>
      <c r="AG828" s="18"/>
      <c r="AH828" s="18"/>
      <c r="AI828" s="18">
        <f t="shared" si="2240"/>
        <v>42121.9</v>
      </c>
      <c r="AJ828" s="18">
        <f t="shared" si="2241"/>
        <v>42121.9</v>
      </c>
      <c r="AK828" s="18">
        <f t="shared" si="2242"/>
        <v>42121.9</v>
      </c>
      <c r="AL828" s="18"/>
      <c r="AM828" s="18">
        <f t="shared" si="2243"/>
        <v>42121.9</v>
      </c>
      <c r="AN828" s="18">
        <f>1304.32+1698.239</f>
        <v>3002.5590000000002</v>
      </c>
      <c r="AO828" s="18"/>
      <c r="AP828" s="18"/>
      <c r="AQ828" s="18">
        <f t="shared" si="2244"/>
        <v>45124.459000000003</v>
      </c>
      <c r="AR828" s="18">
        <f t="shared" si="2245"/>
        <v>42121.9</v>
      </c>
      <c r="AS828" s="18">
        <f t="shared" si="2246"/>
        <v>42121.9</v>
      </c>
      <c r="AT828" s="18"/>
      <c r="AU828" s="18"/>
      <c r="AV828" s="18"/>
      <c r="AW828" s="18">
        <f t="shared" si="2247"/>
        <v>45124.459000000003</v>
      </c>
      <c r="AX828" s="18">
        <f t="shared" si="2248"/>
        <v>42121.9</v>
      </c>
      <c r="AY828" s="18">
        <f t="shared" si="2249"/>
        <v>42121.9</v>
      </c>
      <c r="AZ828" s="18">
        <v>-515.48199999999997</v>
      </c>
      <c r="BA828" s="18"/>
      <c r="BB828" s="18"/>
      <c r="BC828" s="18">
        <f t="shared" si="2291"/>
        <v>44608.976999999999</v>
      </c>
      <c r="BD828" s="18">
        <f t="shared" si="2292"/>
        <v>42121.9</v>
      </c>
      <c r="BE828" s="18">
        <f t="shared" si="2293"/>
        <v>42121.9</v>
      </c>
      <c r="BF828" s="18"/>
      <c r="BG828" s="18"/>
      <c r="BH828" s="18"/>
      <c r="BI828" s="18">
        <f t="shared" si="2285"/>
        <v>44608.976999999999</v>
      </c>
      <c r="BJ828" s="18">
        <f t="shared" si="2286"/>
        <v>42121.9</v>
      </c>
      <c r="BK828" s="18">
        <f t="shared" si="2287"/>
        <v>42121.9</v>
      </c>
      <c r="BL828" s="18"/>
      <c r="BM828" s="18"/>
      <c r="BN828" s="18"/>
      <c r="BO828" s="18">
        <f t="shared" si="2250"/>
        <v>44608.976999999999</v>
      </c>
      <c r="BP828" s="18">
        <f t="shared" si="2251"/>
        <v>42121.9</v>
      </c>
      <c r="BQ828" s="18">
        <f t="shared" si="2252"/>
        <v>42121.9</v>
      </c>
      <c r="BR828" s="18"/>
      <c r="BS828" s="18"/>
      <c r="BT828" s="18"/>
      <c r="BU828" s="18">
        <f t="shared" si="2253"/>
        <v>44608.976999999999</v>
      </c>
      <c r="BV828" s="18">
        <f t="shared" si="2254"/>
        <v>42121.9</v>
      </c>
      <c r="BW828" s="18">
        <f t="shared" si="2255"/>
        <v>42121.9</v>
      </c>
      <c r="BX828" s="18"/>
      <c r="BY828" s="18"/>
      <c r="BZ828" s="18"/>
      <c r="CA828" s="18">
        <f t="shared" si="2231"/>
        <v>44608.976999999999</v>
      </c>
      <c r="CB828" s="18">
        <f t="shared" si="2232"/>
        <v>42121.9</v>
      </c>
      <c r="CC828" s="18">
        <f t="shared" si="2233"/>
        <v>42121.9</v>
      </c>
      <c r="CD828" s="18"/>
      <c r="CE828" s="27"/>
      <c r="CF828" s="33"/>
    </row>
    <row r="829" spans="1:84" ht="31.2" x14ac:dyDescent="0.3">
      <c r="A829" s="41" t="s">
        <v>1620</v>
      </c>
      <c r="B829" s="39"/>
      <c r="C829" s="41"/>
      <c r="D829" s="41"/>
      <c r="E829" s="14" t="s">
        <v>1613</v>
      </c>
      <c r="F829" s="23"/>
      <c r="G829" s="23"/>
      <c r="H829" s="23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>
        <f>AZ830</f>
        <v>129.43199999999999</v>
      </c>
      <c r="BA829" s="18">
        <f t="shared" ref="BA829:CD831" si="2371">BA830</f>
        <v>0</v>
      </c>
      <c r="BB829" s="18">
        <f t="shared" si="2371"/>
        <v>0</v>
      </c>
      <c r="BC829" s="18">
        <f t="shared" si="2291"/>
        <v>129.43199999999999</v>
      </c>
      <c r="BD829" s="18">
        <f t="shared" si="2292"/>
        <v>0</v>
      </c>
      <c r="BE829" s="18">
        <f t="shared" si="2293"/>
        <v>0</v>
      </c>
      <c r="BF829" s="18">
        <f t="shared" si="2371"/>
        <v>0</v>
      </c>
      <c r="BG829" s="18">
        <f t="shared" si="2371"/>
        <v>0</v>
      </c>
      <c r="BH829" s="18">
        <f t="shared" si="2371"/>
        <v>0</v>
      </c>
      <c r="BI829" s="18">
        <f t="shared" si="2285"/>
        <v>129.43199999999999</v>
      </c>
      <c r="BJ829" s="18">
        <f t="shared" si="2286"/>
        <v>0</v>
      </c>
      <c r="BK829" s="18">
        <f t="shared" si="2287"/>
        <v>0</v>
      </c>
      <c r="BL829" s="18">
        <f t="shared" si="2371"/>
        <v>0</v>
      </c>
      <c r="BM829" s="18">
        <f t="shared" si="2371"/>
        <v>0</v>
      </c>
      <c r="BN829" s="18">
        <f t="shared" si="2371"/>
        <v>0</v>
      </c>
      <c r="BO829" s="18">
        <f t="shared" si="2250"/>
        <v>129.43199999999999</v>
      </c>
      <c r="BP829" s="18">
        <f t="shared" si="2251"/>
        <v>0</v>
      </c>
      <c r="BQ829" s="18">
        <f t="shared" si="2252"/>
        <v>0</v>
      </c>
      <c r="BR829" s="18">
        <f t="shared" si="2371"/>
        <v>0</v>
      </c>
      <c r="BS829" s="18">
        <f t="shared" si="2371"/>
        <v>0</v>
      </c>
      <c r="BT829" s="18">
        <f t="shared" si="2371"/>
        <v>0</v>
      </c>
      <c r="BU829" s="18">
        <f t="shared" si="2253"/>
        <v>129.43199999999999</v>
      </c>
      <c r="BV829" s="18">
        <f t="shared" si="2254"/>
        <v>0</v>
      </c>
      <c r="BW829" s="18">
        <f t="shared" si="2255"/>
        <v>0</v>
      </c>
      <c r="BX829" s="18">
        <f t="shared" si="2371"/>
        <v>0</v>
      </c>
      <c r="BY829" s="18">
        <f t="shared" si="2371"/>
        <v>0</v>
      </c>
      <c r="BZ829" s="18">
        <f t="shared" si="2371"/>
        <v>0</v>
      </c>
      <c r="CA829" s="18">
        <f t="shared" si="2231"/>
        <v>129.43199999999999</v>
      </c>
      <c r="CB829" s="18">
        <f t="shared" si="2232"/>
        <v>0</v>
      </c>
      <c r="CC829" s="18">
        <f t="shared" si="2233"/>
        <v>0</v>
      </c>
      <c r="CD829" s="18">
        <f t="shared" si="2371"/>
        <v>0</v>
      </c>
      <c r="CE829" s="27"/>
      <c r="CF829" s="33"/>
    </row>
    <row r="830" spans="1:84" ht="46.8" x14ac:dyDescent="0.3">
      <c r="A830" s="41" t="s">
        <v>1620</v>
      </c>
      <c r="B830" s="39">
        <v>600</v>
      </c>
      <c r="C830" s="41"/>
      <c r="D830" s="41"/>
      <c r="E830" s="14" t="s">
        <v>554</v>
      </c>
      <c r="F830" s="23"/>
      <c r="G830" s="23"/>
      <c r="H830" s="23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>
        <f>AZ831</f>
        <v>129.43199999999999</v>
      </c>
      <c r="BA830" s="18">
        <f t="shared" si="2371"/>
        <v>0</v>
      </c>
      <c r="BB830" s="18">
        <f t="shared" si="2371"/>
        <v>0</v>
      </c>
      <c r="BC830" s="18">
        <f t="shared" si="2291"/>
        <v>129.43199999999999</v>
      </c>
      <c r="BD830" s="18">
        <f t="shared" si="2292"/>
        <v>0</v>
      </c>
      <c r="BE830" s="18">
        <f t="shared" si="2293"/>
        <v>0</v>
      </c>
      <c r="BF830" s="18">
        <f t="shared" si="2371"/>
        <v>0</v>
      </c>
      <c r="BG830" s="18">
        <f t="shared" si="2371"/>
        <v>0</v>
      </c>
      <c r="BH830" s="18">
        <f t="shared" si="2371"/>
        <v>0</v>
      </c>
      <c r="BI830" s="18">
        <f t="shared" si="2285"/>
        <v>129.43199999999999</v>
      </c>
      <c r="BJ830" s="18">
        <f t="shared" si="2286"/>
        <v>0</v>
      </c>
      <c r="BK830" s="18">
        <f t="shared" si="2287"/>
        <v>0</v>
      </c>
      <c r="BL830" s="18">
        <f t="shared" si="2371"/>
        <v>0</v>
      </c>
      <c r="BM830" s="18">
        <f t="shared" si="2371"/>
        <v>0</v>
      </c>
      <c r="BN830" s="18">
        <f t="shared" si="2371"/>
        <v>0</v>
      </c>
      <c r="BO830" s="18">
        <f t="shared" si="2250"/>
        <v>129.43199999999999</v>
      </c>
      <c r="BP830" s="18">
        <f t="shared" si="2251"/>
        <v>0</v>
      </c>
      <c r="BQ830" s="18">
        <f t="shared" si="2252"/>
        <v>0</v>
      </c>
      <c r="BR830" s="18">
        <f t="shared" si="2371"/>
        <v>0</v>
      </c>
      <c r="BS830" s="18">
        <f t="shared" si="2371"/>
        <v>0</v>
      </c>
      <c r="BT830" s="18">
        <f t="shared" si="2371"/>
        <v>0</v>
      </c>
      <c r="BU830" s="18">
        <f t="shared" si="2253"/>
        <v>129.43199999999999</v>
      </c>
      <c r="BV830" s="18">
        <f t="shared" si="2254"/>
        <v>0</v>
      </c>
      <c r="BW830" s="18">
        <f t="shared" si="2255"/>
        <v>0</v>
      </c>
      <c r="BX830" s="18">
        <f t="shared" si="2371"/>
        <v>0</v>
      </c>
      <c r="BY830" s="18">
        <f t="shared" si="2371"/>
        <v>0</v>
      </c>
      <c r="BZ830" s="18">
        <f t="shared" si="2371"/>
        <v>0</v>
      </c>
      <c r="CA830" s="18">
        <f t="shared" si="2231"/>
        <v>129.43199999999999</v>
      </c>
      <c r="CB830" s="18">
        <f t="shared" si="2232"/>
        <v>0</v>
      </c>
      <c r="CC830" s="18">
        <f t="shared" si="2233"/>
        <v>0</v>
      </c>
      <c r="CD830" s="18">
        <f t="shared" si="2371"/>
        <v>0</v>
      </c>
      <c r="CE830" s="27"/>
      <c r="CF830" s="33"/>
    </row>
    <row r="831" spans="1:84" x14ac:dyDescent="0.3">
      <c r="A831" s="41" t="s">
        <v>1620</v>
      </c>
      <c r="B831" s="39">
        <v>620</v>
      </c>
      <c r="C831" s="41"/>
      <c r="D831" s="41"/>
      <c r="E831" s="14" t="s">
        <v>569</v>
      </c>
      <c r="F831" s="23"/>
      <c r="G831" s="23"/>
      <c r="H831" s="23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>
        <f>AZ832</f>
        <v>129.43199999999999</v>
      </c>
      <c r="BA831" s="18">
        <f t="shared" si="2371"/>
        <v>0</v>
      </c>
      <c r="BB831" s="18">
        <f t="shared" si="2371"/>
        <v>0</v>
      </c>
      <c r="BC831" s="18">
        <f t="shared" si="2291"/>
        <v>129.43199999999999</v>
      </c>
      <c r="BD831" s="18">
        <f t="shared" si="2292"/>
        <v>0</v>
      </c>
      <c r="BE831" s="18">
        <f t="shared" si="2293"/>
        <v>0</v>
      </c>
      <c r="BF831" s="18">
        <f t="shared" si="2371"/>
        <v>0</v>
      </c>
      <c r="BG831" s="18">
        <f t="shared" si="2371"/>
        <v>0</v>
      </c>
      <c r="BH831" s="18">
        <f t="shared" si="2371"/>
        <v>0</v>
      </c>
      <c r="BI831" s="18">
        <f t="shared" si="2285"/>
        <v>129.43199999999999</v>
      </c>
      <c r="BJ831" s="18">
        <f t="shared" si="2286"/>
        <v>0</v>
      </c>
      <c r="BK831" s="18">
        <f t="shared" si="2287"/>
        <v>0</v>
      </c>
      <c r="BL831" s="18">
        <f t="shared" si="2371"/>
        <v>0</v>
      </c>
      <c r="BM831" s="18">
        <f t="shared" si="2371"/>
        <v>0</v>
      </c>
      <c r="BN831" s="18">
        <f t="shared" si="2371"/>
        <v>0</v>
      </c>
      <c r="BO831" s="18">
        <f t="shared" si="2250"/>
        <v>129.43199999999999</v>
      </c>
      <c r="BP831" s="18">
        <f t="shared" si="2251"/>
        <v>0</v>
      </c>
      <c r="BQ831" s="18">
        <f t="shared" si="2252"/>
        <v>0</v>
      </c>
      <c r="BR831" s="18">
        <f t="shared" si="2371"/>
        <v>0</v>
      </c>
      <c r="BS831" s="18">
        <f t="shared" si="2371"/>
        <v>0</v>
      </c>
      <c r="BT831" s="18">
        <f t="shared" si="2371"/>
        <v>0</v>
      </c>
      <c r="BU831" s="18">
        <f t="shared" si="2253"/>
        <v>129.43199999999999</v>
      </c>
      <c r="BV831" s="18">
        <f t="shared" si="2254"/>
        <v>0</v>
      </c>
      <c r="BW831" s="18">
        <f t="shared" si="2255"/>
        <v>0</v>
      </c>
      <c r="BX831" s="18">
        <f t="shared" si="2371"/>
        <v>0</v>
      </c>
      <c r="BY831" s="18">
        <f t="shared" si="2371"/>
        <v>0</v>
      </c>
      <c r="BZ831" s="18">
        <f t="shared" si="2371"/>
        <v>0</v>
      </c>
      <c r="CA831" s="18">
        <f t="shared" si="2231"/>
        <v>129.43199999999999</v>
      </c>
      <c r="CB831" s="18">
        <f t="shared" si="2232"/>
        <v>0</v>
      </c>
      <c r="CC831" s="18">
        <f t="shared" si="2233"/>
        <v>0</v>
      </c>
      <c r="CD831" s="18">
        <f t="shared" si="2371"/>
        <v>0</v>
      </c>
      <c r="CE831" s="27"/>
      <c r="CF831" s="33"/>
    </row>
    <row r="832" spans="1:84" x14ac:dyDescent="0.3">
      <c r="A832" s="41" t="s">
        <v>1620</v>
      </c>
      <c r="B832" s="39">
        <v>620</v>
      </c>
      <c r="C832" s="41" t="s">
        <v>27</v>
      </c>
      <c r="D832" s="41" t="s">
        <v>27</v>
      </c>
      <c r="E832" s="14" t="s">
        <v>535</v>
      </c>
      <c r="F832" s="23"/>
      <c r="G832" s="23"/>
      <c r="H832" s="23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>
        <v>129.43199999999999</v>
      </c>
      <c r="BA832" s="18"/>
      <c r="BB832" s="18"/>
      <c r="BC832" s="18">
        <f t="shared" si="2291"/>
        <v>129.43199999999999</v>
      </c>
      <c r="BD832" s="18">
        <f t="shared" si="2292"/>
        <v>0</v>
      </c>
      <c r="BE832" s="18">
        <f t="shared" si="2293"/>
        <v>0</v>
      </c>
      <c r="BF832" s="18"/>
      <c r="BG832" s="18"/>
      <c r="BH832" s="18"/>
      <c r="BI832" s="18">
        <f t="shared" si="2285"/>
        <v>129.43199999999999</v>
      </c>
      <c r="BJ832" s="18">
        <f t="shared" si="2286"/>
        <v>0</v>
      </c>
      <c r="BK832" s="18">
        <f t="shared" si="2287"/>
        <v>0</v>
      </c>
      <c r="BL832" s="18"/>
      <c r="BM832" s="18"/>
      <c r="BN832" s="18"/>
      <c r="BO832" s="18">
        <f t="shared" si="2250"/>
        <v>129.43199999999999</v>
      </c>
      <c r="BP832" s="18">
        <f t="shared" si="2251"/>
        <v>0</v>
      </c>
      <c r="BQ832" s="18">
        <f t="shared" si="2252"/>
        <v>0</v>
      </c>
      <c r="BR832" s="18"/>
      <c r="BS832" s="18"/>
      <c r="BT832" s="18"/>
      <c r="BU832" s="18">
        <f t="shared" si="2253"/>
        <v>129.43199999999999</v>
      </c>
      <c r="BV832" s="18">
        <f t="shared" si="2254"/>
        <v>0</v>
      </c>
      <c r="BW832" s="18">
        <f t="shared" si="2255"/>
        <v>0</v>
      </c>
      <c r="BX832" s="18"/>
      <c r="BY832" s="18"/>
      <c r="BZ832" s="18"/>
      <c r="CA832" s="18">
        <f t="shared" si="2231"/>
        <v>129.43199999999999</v>
      </c>
      <c r="CB832" s="18">
        <f t="shared" si="2232"/>
        <v>0</v>
      </c>
      <c r="CC832" s="18">
        <f t="shared" si="2233"/>
        <v>0</v>
      </c>
      <c r="CD832" s="18"/>
      <c r="CE832" s="27"/>
      <c r="CF832" s="33"/>
    </row>
    <row r="833" spans="1:84" ht="31.2" x14ac:dyDescent="0.3">
      <c r="A833" s="41" t="s">
        <v>161</v>
      </c>
      <c r="B833" s="39"/>
      <c r="C833" s="41"/>
      <c r="D833" s="41"/>
      <c r="E833" s="14" t="s">
        <v>658</v>
      </c>
      <c r="F833" s="18">
        <f t="shared" ref="F833:K835" si="2372">F834</f>
        <v>92.5</v>
      </c>
      <c r="G833" s="18">
        <f t="shared" si="2372"/>
        <v>92.5</v>
      </c>
      <c r="H833" s="18">
        <f t="shared" si="2372"/>
        <v>92.5</v>
      </c>
      <c r="I833" s="18">
        <f t="shared" si="2372"/>
        <v>0</v>
      </c>
      <c r="J833" s="18">
        <f t="shared" si="2372"/>
        <v>0</v>
      </c>
      <c r="K833" s="18">
        <f t="shared" si="2372"/>
        <v>0</v>
      </c>
      <c r="L833" s="18">
        <f t="shared" si="2324"/>
        <v>92.5</v>
      </c>
      <c r="M833" s="18">
        <f t="shared" si="2325"/>
        <v>92.5</v>
      </c>
      <c r="N833" s="18">
        <f t="shared" si="2326"/>
        <v>92.5</v>
      </c>
      <c r="O833" s="18">
        <f t="shared" ref="O833:S835" si="2373">O834</f>
        <v>0</v>
      </c>
      <c r="P833" s="18">
        <f t="shared" si="2373"/>
        <v>0</v>
      </c>
      <c r="Q833" s="18">
        <f t="shared" si="2373"/>
        <v>0</v>
      </c>
      <c r="R833" s="18">
        <f t="shared" si="2373"/>
        <v>0</v>
      </c>
      <c r="S833" s="18">
        <f t="shared" si="2373"/>
        <v>0</v>
      </c>
      <c r="T833" s="18">
        <f t="shared" si="2259"/>
        <v>92.5</v>
      </c>
      <c r="U833" s="18">
        <f t="shared" si="2260"/>
        <v>92.5</v>
      </c>
      <c r="V833" s="18">
        <f t="shared" si="2261"/>
        <v>92.5</v>
      </c>
      <c r="W833" s="18">
        <f t="shared" ref="W833:CD835" si="2374">W834</f>
        <v>0</v>
      </c>
      <c r="X833" s="18">
        <f t="shared" si="2374"/>
        <v>0</v>
      </c>
      <c r="Y833" s="18">
        <f t="shared" si="2374"/>
        <v>0</v>
      </c>
      <c r="Z833" s="18">
        <f t="shared" si="2374"/>
        <v>0</v>
      </c>
      <c r="AA833" s="18">
        <f t="shared" si="2374"/>
        <v>0</v>
      </c>
      <c r="AB833" s="18">
        <f t="shared" si="2374"/>
        <v>0</v>
      </c>
      <c r="AC833" s="18">
        <f t="shared" si="2263"/>
        <v>92.5</v>
      </c>
      <c r="AD833" s="18">
        <f t="shared" si="2264"/>
        <v>92.5</v>
      </c>
      <c r="AE833" s="18">
        <f t="shared" si="2265"/>
        <v>92.5</v>
      </c>
      <c r="AF833" s="18">
        <f t="shared" si="2374"/>
        <v>0</v>
      </c>
      <c r="AG833" s="18">
        <f t="shared" si="2374"/>
        <v>0</v>
      </c>
      <c r="AH833" s="18">
        <f t="shared" si="2374"/>
        <v>0</v>
      </c>
      <c r="AI833" s="18">
        <f t="shared" si="2240"/>
        <v>92.5</v>
      </c>
      <c r="AJ833" s="18">
        <f t="shared" si="2241"/>
        <v>92.5</v>
      </c>
      <c r="AK833" s="18">
        <f t="shared" si="2242"/>
        <v>92.5</v>
      </c>
      <c r="AL833" s="18">
        <f t="shared" si="2374"/>
        <v>0</v>
      </c>
      <c r="AM833" s="18">
        <f t="shared" si="2243"/>
        <v>92.5</v>
      </c>
      <c r="AN833" s="18">
        <f t="shared" si="2374"/>
        <v>0</v>
      </c>
      <c r="AO833" s="18">
        <f t="shared" si="2374"/>
        <v>0</v>
      </c>
      <c r="AP833" s="18">
        <f t="shared" si="2374"/>
        <v>0</v>
      </c>
      <c r="AQ833" s="18">
        <f t="shared" si="2244"/>
        <v>92.5</v>
      </c>
      <c r="AR833" s="18">
        <f t="shared" si="2245"/>
        <v>92.5</v>
      </c>
      <c r="AS833" s="18">
        <f t="shared" si="2246"/>
        <v>92.5</v>
      </c>
      <c r="AT833" s="18">
        <f t="shared" si="2374"/>
        <v>0</v>
      </c>
      <c r="AU833" s="18">
        <f t="shared" si="2374"/>
        <v>0</v>
      </c>
      <c r="AV833" s="18">
        <f t="shared" si="2374"/>
        <v>0</v>
      </c>
      <c r="AW833" s="18">
        <f t="shared" si="2247"/>
        <v>92.5</v>
      </c>
      <c r="AX833" s="18">
        <f t="shared" si="2248"/>
        <v>92.5</v>
      </c>
      <c r="AY833" s="18">
        <f t="shared" si="2249"/>
        <v>92.5</v>
      </c>
      <c r="AZ833" s="18">
        <f t="shared" si="2374"/>
        <v>-77.3</v>
      </c>
      <c r="BA833" s="18">
        <f t="shared" si="2374"/>
        <v>0</v>
      </c>
      <c r="BB833" s="18">
        <f t="shared" si="2374"/>
        <v>0</v>
      </c>
      <c r="BC833" s="18">
        <f t="shared" si="2291"/>
        <v>15.200000000000003</v>
      </c>
      <c r="BD833" s="18">
        <f t="shared" si="2292"/>
        <v>92.5</v>
      </c>
      <c r="BE833" s="18">
        <f t="shared" si="2293"/>
        <v>92.5</v>
      </c>
      <c r="BF833" s="18">
        <f t="shared" si="2374"/>
        <v>0</v>
      </c>
      <c r="BG833" s="18">
        <f t="shared" si="2374"/>
        <v>0</v>
      </c>
      <c r="BH833" s="18">
        <f t="shared" si="2374"/>
        <v>0</v>
      </c>
      <c r="BI833" s="18">
        <f t="shared" si="2285"/>
        <v>15.200000000000003</v>
      </c>
      <c r="BJ833" s="18">
        <f t="shared" si="2286"/>
        <v>92.5</v>
      </c>
      <c r="BK833" s="18">
        <f t="shared" si="2287"/>
        <v>92.5</v>
      </c>
      <c r="BL833" s="18">
        <f t="shared" si="2374"/>
        <v>0</v>
      </c>
      <c r="BM833" s="18">
        <f t="shared" si="2374"/>
        <v>0</v>
      </c>
      <c r="BN833" s="18">
        <f t="shared" si="2374"/>
        <v>0</v>
      </c>
      <c r="BO833" s="18">
        <f t="shared" si="2250"/>
        <v>15.200000000000003</v>
      </c>
      <c r="BP833" s="18">
        <f t="shared" si="2251"/>
        <v>92.5</v>
      </c>
      <c r="BQ833" s="18">
        <f t="shared" si="2252"/>
        <v>92.5</v>
      </c>
      <c r="BR833" s="18">
        <f t="shared" si="2374"/>
        <v>0</v>
      </c>
      <c r="BS833" s="18">
        <f t="shared" si="2374"/>
        <v>0</v>
      </c>
      <c r="BT833" s="18">
        <f t="shared" si="2374"/>
        <v>0</v>
      </c>
      <c r="BU833" s="18">
        <f t="shared" si="2253"/>
        <v>15.200000000000003</v>
      </c>
      <c r="BV833" s="18">
        <f t="shared" si="2254"/>
        <v>92.5</v>
      </c>
      <c r="BW833" s="18">
        <f t="shared" si="2255"/>
        <v>92.5</v>
      </c>
      <c r="BX833" s="18">
        <f t="shared" si="2374"/>
        <v>0</v>
      </c>
      <c r="BY833" s="18">
        <f t="shared" si="2374"/>
        <v>0</v>
      </c>
      <c r="BZ833" s="18">
        <f t="shared" si="2374"/>
        <v>0</v>
      </c>
      <c r="CA833" s="18">
        <f t="shared" si="2231"/>
        <v>15.200000000000003</v>
      </c>
      <c r="CB833" s="18">
        <f t="shared" si="2232"/>
        <v>92.5</v>
      </c>
      <c r="CC833" s="18">
        <f t="shared" si="2233"/>
        <v>92.5</v>
      </c>
      <c r="CD833" s="18">
        <f t="shared" si="2374"/>
        <v>0</v>
      </c>
      <c r="CE833" s="27"/>
      <c r="CF833" s="33"/>
    </row>
    <row r="834" spans="1:84" ht="31.2" x14ac:dyDescent="0.3">
      <c r="A834" s="41" t="s">
        <v>161</v>
      </c>
      <c r="B834" s="39">
        <v>200</v>
      </c>
      <c r="C834" s="41"/>
      <c r="D834" s="41"/>
      <c r="E834" s="14" t="s">
        <v>551</v>
      </c>
      <c r="F834" s="18">
        <f t="shared" si="2372"/>
        <v>92.5</v>
      </c>
      <c r="G834" s="18">
        <f t="shared" si="2372"/>
        <v>92.5</v>
      </c>
      <c r="H834" s="18">
        <f t="shared" si="2372"/>
        <v>92.5</v>
      </c>
      <c r="I834" s="18">
        <f t="shared" si="2372"/>
        <v>0</v>
      </c>
      <c r="J834" s="18">
        <f t="shared" si="2372"/>
        <v>0</v>
      </c>
      <c r="K834" s="18">
        <f t="shared" si="2372"/>
        <v>0</v>
      </c>
      <c r="L834" s="18">
        <f t="shared" si="2324"/>
        <v>92.5</v>
      </c>
      <c r="M834" s="18">
        <f t="shared" si="2325"/>
        <v>92.5</v>
      </c>
      <c r="N834" s="18">
        <f t="shared" si="2326"/>
        <v>92.5</v>
      </c>
      <c r="O834" s="18">
        <f t="shared" si="2373"/>
        <v>0</v>
      </c>
      <c r="P834" s="18">
        <f t="shared" si="2373"/>
        <v>0</v>
      </c>
      <c r="Q834" s="18">
        <f t="shared" si="2373"/>
        <v>0</v>
      </c>
      <c r="R834" s="18">
        <f t="shared" si="2373"/>
        <v>0</v>
      </c>
      <c r="S834" s="18">
        <f t="shared" si="2373"/>
        <v>0</v>
      </c>
      <c r="T834" s="18">
        <f t="shared" si="2259"/>
        <v>92.5</v>
      </c>
      <c r="U834" s="18">
        <f t="shared" si="2260"/>
        <v>92.5</v>
      </c>
      <c r="V834" s="18">
        <f t="shared" si="2261"/>
        <v>92.5</v>
      </c>
      <c r="W834" s="18">
        <f t="shared" si="2374"/>
        <v>0</v>
      </c>
      <c r="X834" s="18">
        <f t="shared" si="2374"/>
        <v>0</v>
      </c>
      <c r="Y834" s="18">
        <f t="shared" si="2374"/>
        <v>0</v>
      </c>
      <c r="Z834" s="18">
        <f t="shared" si="2374"/>
        <v>0</v>
      </c>
      <c r="AA834" s="18">
        <f t="shared" si="2374"/>
        <v>0</v>
      </c>
      <c r="AB834" s="18">
        <f t="shared" si="2374"/>
        <v>0</v>
      </c>
      <c r="AC834" s="18">
        <f t="shared" si="2263"/>
        <v>92.5</v>
      </c>
      <c r="AD834" s="18">
        <f t="shared" si="2264"/>
        <v>92.5</v>
      </c>
      <c r="AE834" s="18">
        <f t="shared" si="2265"/>
        <v>92.5</v>
      </c>
      <c r="AF834" s="18">
        <f t="shared" si="2374"/>
        <v>0</v>
      </c>
      <c r="AG834" s="18">
        <f t="shared" si="2374"/>
        <v>0</v>
      </c>
      <c r="AH834" s="18">
        <f t="shared" si="2374"/>
        <v>0</v>
      </c>
      <c r="AI834" s="18">
        <f t="shared" si="2240"/>
        <v>92.5</v>
      </c>
      <c r="AJ834" s="18">
        <f t="shared" si="2241"/>
        <v>92.5</v>
      </c>
      <c r="AK834" s="18">
        <f t="shared" si="2242"/>
        <v>92.5</v>
      </c>
      <c r="AL834" s="18">
        <f t="shared" si="2374"/>
        <v>0</v>
      </c>
      <c r="AM834" s="18">
        <f t="shared" si="2243"/>
        <v>92.5</v>
      </c>
      <c r="AN834" s="18">
        <f t="shared" si="2374"/>
        <v>0</v>
      </c>
      <c r="AO834" s="18">
        <f t="shared" si="2374"/>
        <v>0</v>
      </c>
      <c r="AP834" s="18">
        <f t="shared" si="2374"/>
        <v>0</v>
      </c>
      <c r="AQ834" s="18">
        <f t="shared" si="2244"/>
        <v>92.5</v>
      </c>
      <c r="AR834" s="18">
        <f t="shared" si="2245"/>
        <v>92.5</v>
      </c>
      <c r="AS834" s="18">
        <f t="shared" si="2246"/>
        <v>92.5</v>
      </c>
      <c r="AT834" s="18">
        <f t="shared" si="2374"/>
        <v>0</v>
      </c>
      <c r="AU834" s="18">
        <f t="shared" si="2374"/>
        <v>0</v>
      </c>
      <c r="AV834" s="18">
        <f t="shared" si="2374"/>
        <v>0</v>
      </c>
      <c r="AW834" s="18">
        <f t="shared" si="2247"/>
        <v>92.5</v>
      </c>
      <c r="AX834" s="18">
        <f t="shared" si="2248"/>
        <v>92.5</v>
      </c>
      <c r="AY834" s="18">
        <f t="shared" si="2249"/>
        <v>92.5</v>
      </c>
      <c r="AZ834" s="18">
        <f t="shared" si="2374"/>
        <v>-77.3</v>
      </c>
      <c r="BA834" s="18">
        <f t="shared" si="2374"/>
        <v>0</v>
      </c>
      <c r="BB834" s="18">
        <f t="shared" si="2374"/>
        <v>0</v>
      </c>
      <c r="BC834" s="18">
        <f t="shared" si="2291"/>
        <v>15.200000000000003</v>
      </c>
      <c r="BD834" s="18">
        <f t="shared" si="2292"/>
        <v>92.5</v>
      </c>
      <c r="BE834" s="18">
        <f t="shared" si="2293"/>
        <v>92.5</v>
      </c>
      <c r="BF834" s="18">
        <f t="shared" si="2374"/>
        <v>0</v>
      </c>
      <c r="BG834" s="18">
        <f t="shared" si="2374"/>
        <v>0</v>
      </c>
      <c r="BH834" s="18">
        <f t="shared" si="2374"/>
        <v>0</v>
      </c>
      <c r="BI834" s="18">
        <f t="shared" si="2285"/>
        <v>15.200000000000003</v>
      </c>
      <c r="BJ834" s="18">
        <f t="shared" si="2286"/>
        <v>92.5</v>
      </c>
      <c r="BK834" s="18">
        <f t="shared" si="2287"/>
        <v>92.5</v>
      </c>
      <c r="BL834" s="18">
        <f t="shared" si="2374"/>
        <v>0</v>
      </c>
      <c r="BM834" s="18">
        <f t="shared" si="2374"/>
        <v>0</v>
      </c>
      <c r="BN834" s="18">
        <f t="shared" si="2374"/>
        <v>0</v>
      </c>
      <c r="BO834" s="18">
        <f t="shared" si="2250"/>
        <v>15.200000000000003</v>
      </c>
      <c r="BP834" s="18">
        <f t="shared" si="2251"/>
        <v>92.5</v>
      </c>
      <c r="BQ834" s="18">
        <f t="shared" si="2252"/>
        <v>92.5</v>
      </c>
      <c r="BR834" s="18">
        <f t="shared" si="2374"/>
        <v>0</v>
      </c>
      <c r="BS834" s="18">
        <f t="shared" si="2374"/>
        <v>0</v>
      </c>
      <c r="BT834" s="18">
        <f t="shared" si="2374"/>
        <v>0</v>
      </c>
      <c r="BU834" s="18">
        <f t="shared" si="2253"/>
        <v>15.200000000000003</v>
      </c>
      <c r="BV834" s="18">
        <f t="shared" si="2254"/>
        <v>92.5</v>
      </c>
      <c r="BW834" s="18">
        <f t="shared" si="2255"/>
        <v>92.5</v>
      </c>
      <c r="BX834" s="18">
        <f t="shared" si="2374"/>
        <v>0</v>
      </c>
      <c r="BY834" s="18">
        <f t="shared" si="2374"/>
        <v>0</v>
      </c>
      <c r="BZ834" s="18">
        <f t="shared" si="2374"/>
        <v>0</v>
      </c>
      <c r="CA834" s="18">
        <f t="shared" si="2231"/>
        <v>15.200000000000003</v>
      </c>
      <c r="CB834" s="18">
        <f t="shared" si="2232"/>
        <v>92.5</v>
      </c>
      <c r="CC834" s="18">
        <f t="shared" si="2233"/>
        <v>92.5</v>
      </c>
      <c r="CD834" s="18">
        <f t="shared" si="2374"/>
        <v>0</v>
      </c>
      <c r="CE834" s="27"/>
      <c r="CF834" s="33"/>
    </row>
    <row r="835" spans="1:84" ht="46.8" x14ac:dyDescent="0.3">
      <c r="A835" s="41" t="s">
        <v>161</v>
      </c>
      <c r="B835" s="39">
        <v>240</v>
      </c>
      <c r="C835" s="41"/>
      <c r="D835" s="41"/>
      <c r="E835" s="14" t="s">
        <v>559</v>
      </c>
      <c r="F835" s="18">
        <f t="shared" si="2372"/>
        <v>92.5</v>
      </c>
      <c r="G835" s="18">
        <f t="shared" si="2372"/>
        <v>92.5</v>
      </c>
      <c r="H835" s="18">
        <f t="shared" si="2372"/>
        <v>92.5</v>
      </c>
      <c r="I835" s="18">
        <f t="shared" si="2372"/>
        <v>0</v>
      </c>
      <c r="J835" s="18">
        <f t="shared" si="2372"/>
        <v>0</v>
      </c>
      <c r="K835" s="18">
        <f t="shared" si="2372"/>
        <v>0</v>
      </c>
      <c r="L835" s="18">
        <f t="shared" si="2324"/>
        <v>92.5</v>
      </c>
      <c r="M835" s="18">
        <f t="shared" si="2325"/>
        <v>92.5</v>
      </c>
      <c r="N835" s="18">
        <f t="shared" si="2326"/>
        <v>92.5</v>
      </c>
      <c r="O835" s="18">
        <f t="shared" si="2373"/>
        <v>0</v>
      </c>
      <c r="P835" s="18">
        <f t="shared" si="2373"/>
        <v>0</v>
      </c>
      <c r="Q835" s="18">
        <f t="shared" si="2373"/>
        <v>0</v>
      </c>
      <c r="R835" s="18">
        <f t="shared" si="2373"/>
        <v>0</v>
      </c>
      <c r="S835" s="18">
        <f t="shared" si="2373"/>
        <v>0</v>
      </c>
      <c r="T835" s="18">
        <f t="shared" si="2259"/>
        <v>92.5</v>
      </c>
      <c r="U835" s="18">
        <f t="shared" si="2260"/>
        <v>92.5</v>
      </c>
      <c r="V835" s="18">
        <f t="shared" si="2261"/>
        <v>92.5</v>
      </c>
      <c r="W835" s="18">
        <f t="shared" si="2374"/>
        <v>0</v>
      </c>
      <c r="X835" s="18">
        <f t="shared" si="2374"/>
        <v>0</v>
      </c>
      <c r="Y835" s="18">
        <f t="shared" si="2374"/>
        <v>0</v>
      </c>
      <c r="Z835" s="18">
        <f t="shared" si="2374"/>
        <v>0</v>
      </c>
      <c r="AA835" s="18">
        <f t="shared" si="2374"/>
        <v>0</v>
      </c>
      <c r="AB835" s="18">
        <f t="shared" si="2374"/>
        <v>0</v>
      </c>
      <c r="AC835" s="18">
        <f t="shared" si="2263"/>
        <v>92.5</v>
      </c>
      <c r="AD835" s="18">
        <f t="shared" si="2264"/>
        <v>92.5</v>
      </c>
      <c r="AE835" s="18">
        <f t="shared" si="2265"/>
        <v>92.5</v>
      </c>
      <c r="AF835" s="18">
        <f t="shared" si="2374"/>
        <v>0</v>
      </c>
      <c r="AG835" s="18">
        <f t="shared" si="2374"/>
        <v>0</v>
      </c>
      <c r="AH835" s="18">
        <f t="shared" si="2374"/>
        <v>0</v>
      </c>
      <c r="AI835" s="18">
        <f t="shared" si="2240"/>
        <v>92.5</v>
      </c>
      <c r="AJ835" s="18">
        <f t="shared" si="2241"/>
        <v>92.5</v>
      </c>
      <c r="AK835" s="18">
        <f t="shared" si="2242"/>
        <v>92.5</v>
      </c>
      <c r="AL835" s="18">
        <f t="shared" si="2374"/>
        <v>0</v>
      </c>
      <c r="AM835" s="18">
        <f t="shared" si="2243"/>
        <v>92.5</v>
      </c>
      <c r="AN835" s="18">
        <f t="shared" si="2374"/>
        <v>0</v>
      </c>
      <c r="AO835" s="18">
        <f t="shared" si="2374"/>
        <v>0</v>
      </c>
      <c r="AP835" s="18">
        <f t="shared" si="2374"/>
        <v>0</v>
      </c>
      <c r="AQ835" s="18">
        <f t="shared" si="2244"/>
        <v>92.5</v>
      </c>
      <c r="AR835" s="18">
        <f t="shared" si="2245"/>
        <v>92.5</v>
      </c>
      <c r="AS835" s="18">
        <f t="shared" si="2246"/>
        <v>92.5</v>
      </c>
      <c r="AT835" s="18">
        <f t="shared" si="2374"/>
        <v>0</v>
      </c>
      <c r="AU835" s="18">
        <f t="shared" si="2374"/>
        <v>0</v>
      </c>
      <c r="AV835" s="18">
        <f t="shared" si="2374"/>
        <v>0</v>
      </c>
      <c r="AW835" s="18">
        <f t="shared" si="2247"/>
        <v>92.5</v>
      </c>
      <c r="AX835" s="18">
        <f t="shared" si="2248"/>
        <v>92.5</v>
      </c>
      <c r="AY835" s="18">
        <f t="shared" si="2249"/>
        <v>92.5</v>
      </c>
      <c r="AZ835" s="18">
        <f t="shared" si="2374"/>
        <v>-77.3</v>
      </c>
      <c r="BA835" s="18">
        <f t="shared" si="2374"/>
        <v>0</v>
      </c>
      <c r="BB835" s="18">
        <f t="shared" si="2374"/>
        <v>0</v>
      </c>
      <c r="BC835" s="18">
        <f t="shared" si="2291"/>
        <v>15.200000000000003</v>
      </c>
      <c r="BD835" s="18">
        <f t="shared" si="2292"/>
        <v>92.5</v>
      </c>
      <c r="BE835" s="18">
        <f t="shared" si="2293"/>
        <v>92.5</v>
      </c>
      <c r="BF835" s="18">
        <f t="shared" si="2374"/>
        <v>0</v>
      </c>
      <c r="BG835" s="18">
        <f t="shared" si="2374"/>
        <v>0</v>
      </c>
      <c r="BH835" s="18">
        <f t="shared" si="2374"/>
        <v>0</v>
      </c>
      <c r="BI835" s="18">
        <f t="shared" si="2285"/>
        <v>15.200000000000003</v>
      </c>
      <c r="BJ835" s="18">
        <f t="shared" si="2286"/>
        <v>92.5</v>
      </c>
      <c r="BK835" s="18">
        <f t="shared" si="2287"/>
        <v>92.5</v>
      </c>
      <c r="BL835" s="18">
        <f t="shared" si="2374"/>
        <v>0</v>
      </c>
      <c r="BM835" s="18">
        <f t="shared" si="2374"/>
        <v>0</v>
      </c>
      <c r="BN835" s="18">
        <f t="shared" si="2374"/>
        <v>0</v>
      </c>
      <c r="BO835" s="18">
        <f t="shared" si="2250"/>
        <v>15.200000000000003</v>
      </c>
      <c r="BP835" s="18">
        <f t="shared" si="2251"/>
        <v>92.5</v>
      </c>
      <c r="BQ835" s="18">
        <f t="shared" si="2252"/>
        <v>92.5</v>
      </c>
      <c r="BR835" s="18">
        <f t="shared" si="2374"/>
        <v>0</v>
      </c>
      <c r="BS835" s="18">
        <f t="shared" si="2374"/>
        <v>0</v>
      </c>
      <c r="BT835" s="18">
        <f t="shared" si="2374"/>
        <v>0</v>
      </c>
      <c r="BU835" s="18">
        <f t="shared" si="2253"/>
        <v>15.200000000000003</v>
      </c>
      <c r="BV835" s="18">
        <f t="shared" si="2254"/>
        <v>92.5</v>
      </c>
      <c r="BW835" s="18">
        <f t="shared" si="2255"/>
        <v>92.5</v>
      </c>
      <c r="BX835" s="18">
        <f t="shared" si="2374"/>
        <v>0</v>
      </c>
      <c r="BY835" s="18">
        <f t="shared" si="2374"/>
        <v>0</v>
      </c>
      <c r="BZ835" s="18">
        <f t="shared" si="2374"/>
        <v>0</v>
      </c>
      <c r="CA835" s="18">
        <f t="shared" si="2231"/>
        <v>15.200000000000003</v>
      </c>
      <c r="CB835" s="18">
        <f t="shared" si="2232"/>
        <v>92.5</v>
      </c>
      <c r="CC835" s="18">
        <f t="shared" si="2233"/>
        <v>92.5</v>
      </c>
      <c r="CD835" s="18">
        <f t="shared" si="2374"/>
        <v>0</v>
      </c>
      <c r="CE835" s="27"/>
      <c r="CF835" s="33"/>
    </row>
    <row r="836" spans="1:84" x14ac:dyDescent="0.3">
      <c r="A836" s="41" t="s">
        <v>161</v>
      </c>
      <c r="B836" s="39">
        <v>240</v>
      </c>
      <c r="C836" s="41" t="s">
        <v>27</v>
      </c>
      <c r="D836" s="41" t="s">
        <v>27</v>
      </c>
      <c r="E836" s="14" t="s">
        <v>535</v>
      </c>
      <c r="F836" s="23">
        <v>92.5</v>
      </c>
      <c r="G836" s="23">
        <v>92.5</v>
      </c>
      <c r="H836" s="23">
        <v>92.5</v>
      </c>
      <c r="I836" s="18"/>
      <c r="J836" s="18"/>
      <c r="K836" s="18"/>
      <c r="L836" s="18">
        <f t="shared" si="2324"/>
        <v>92.5</v>
      </c>
      <c r="M836" s="18">
        <f t="shared" si="2325"/>
        <v>92.5</v>
      </c>
      <c r="N836" s="18">
        <f t="shared" si="2326"/>
        <v>92.5</v>
      </c>
      <c r="O836" s="18"/>
      <c r="P836" s="18"/>
      <c r="Q836" s="18"/>
      <c r="R836" s="18"/>
      <c r="S836" s="18"/>
      <c r="T836" s="18">
        <f t="shared" si="2259"/>
        <v>92.5</v>
      </c>
      <c r="U836" s="18">
        <f t="shared" si="2260"/>
        <v>92.5</v>
      </c>
      <c r="V836" s="18">
        <f t="shared" si="2261"/>
        <v>92.5</v>
      </c>
      <c r="W836" s="18"/>
      <c r="X836" s="18"/>
      <c r="Y836" s="18"/>
      <c r="Z836" s="18"/>
      <c r="AA836" s="18"/>
      <c r="AB836" s="18"/>
      <c r="AC836" s="18">
        <f t="shared" si="2263"/>
        <v>92.5</v>
      </c>
      <c r="AD836" s="18">
        <f t="shared" si="2264"/>
        <v>92.5</v>
      </c>
      <c r="AE836" s="18">
        <f t="shared" si="2265"/>
        <v>92.5</v>
      </c>
      <c r="AF836" s="18"/>
      <c r="AG836" s="18"/>
      <c r="AH836" s="18"/>
      <c r="AI836" s="18">
        <f t="shared" si="2240"/>
        <v>92.5</v>
      </c>
      <c r="AJ836" s="18">
        <f t="shared" si="2241"/>
        <v>92.5</v>
      </c>
      <c r="AK836" s="18">
        <f t="shared" si="2242"/>
        <v>92.5</v>
      </c>
      <c r="AL836" s="18"/>
      <c r="AM836" s="18">
        <f t="shared" si="2243"/>
        <v>92.5</v>
      </c>
      <c r="AN836" s="18"/>
      <c r="AO836" s="18"/>
      <c r="AP836" s="18"/>
      <c r="AQ836" s="18">
        <f t="shared" si="2244"/>
        <v>92.5</v>
      </c>
      <c r="AR836" s="18">
        <f t="shared" si="2245"/>
        <v>92.5</v>
      </c>
      <c r="AS836" s="18">
        <f t="shared" si="2246"/>
        <v>92.5</v>
      </c>
      <c r="AT836" s="18"/>
      <c r="AU836" s="18"/>
      <c r="AV836" s="18"/>
      <c r="AW836" s="18">
        <f t="shared" si="2247"/>
        <v>92.5</v>
      </c>
      <c r="AX836" s="18">
        <f t="shared" si="2248"/>
        <v>92.5</v>
      </c>
      <c r="AY836" s="18">
        <f t="shared" si="2249"/>
        <v>92.5</v>
      </c>
      <c r="AZ836" s="18">
        <v>-77.3</v>
      </c>
      <c r="BA836" s="18"/>
      <c r="BB836" s="18"/>
      <c r="BC836" s="18">
        <f t="shared" si="2291"/>
        <v>15.200000000000003</v>
      </c>
      <c r="BD836" s="18">
        <f t="shared" si="2292"/>
        <v>92.5</v>
      </c>
      <c r="BE836" s="18">
        <f t="shared" si="2293"/>
        <v>92.5</v>
      </c>
      <c r="BF836" s="18"/>
      <c r="BG836" s="18"/>
      <c r="BH836" s="18"/>
      <c r="BI836" s="18">
        <f t="shared" si="2285"/>
        <v>15.200000000000003</v>
      </c>
      <c r="BJ836" s="18">
        <f t="shared" si="2286"/>
        <v>92.5</v>
      </c>
      <c r="BK836" s="18">
        <f t="shared" si="2287"/>
        <v>92.5</v>
      </c>
      <c r="BL836" s="18"/>
      <c r="BM836" s="18"/>
      <c r="BN836" s="18"/>
      <c r="BO836" s="18">
        <f t="shared" si="2250"/>
        <v>15.200000000000003</v>
      </c>
      <c r="BP836" s="18">
        <f t="shared" si="2251"/>
        <v>92.5</v>
      </c>
      <c r="BQ836" s="18">
        <f t="shared" si="2252"/>
        <v>92.5</v>
      </c>
      <c r="BR836" s="18"/>
      <c r="BS836" s="18"/>
      <c r="BT836" s="18"/>
      <c r="BU836" s="18">
        <f t="shared" si="2253"/>
        <v>15.200000000000003</v>
      </c>
      <c r="BV836" s="18">
        <f t="shared" si="2254"/>
        <v>92.5</v>
      </c>
      <c r="BW836" s="18">
        <f t="shared" si="2255"/>
        <v>92.5</v>
      </c>
      <c r="BX836" s="18"/>
      <c r="BY836" s="18"/>
      <c r="BZ836" s="18"/>
      <c r="CA836" s="18">
        <f t="shared" si="2231"/>
        <v>15.200000000000003</v>
      </c>
      <c r="CB836" s="18">
        <f t="shared" si="2232"/>
        <v>92.5</v>
      </c>
      <c r="CC836" s="18">
        <f t="shared" si="2233"/>
        <v>92.5</v>
      </c>
      <c r="CD836" s="18"/>
      <c r="CE836" s="27"/>
      <c r="CF836" s="33"/>
    </row>
    <row r="837" spans="1:84" ht="62.4" x14ac:dyDescent="0.3">
      <c r="A837" s="41" t="s">
        <v>162</v>
      </c>
      <c r="B837" s="39"/>
      <c r="C837" s="41"/>
      <c r="D837" s="41"/>
      <c r="E837" s="14" t="s">
        <v>767</v>
      </c>
      <c r="F837" s="18">
        <f t="shared" ref="F837:K837" si="2375">F841+F838</f>
        <v>3569.7</v>
      </c>
      <c r="G837" s="18">
        <f t="shared" si="2375"/>
        <v>3569.7</v>
      </c>
      <c r="H837" s="18">
        <f t="shared" si="2375"/>
        <v>3569.7</v>
      </c>
      <c r="I837" s="18">
        <f t="shared" si="2375"/>
        <v>0</v>
      </c>
      <c r="J837" s="18">
        <f t="shared" si="2375"/>
        <v>0</v>
      </c>
      <c r="K837" s="18">
        <f t="shared" si="2375"/>
        <v>0</v>
      </c>
      <c r="L837" s="18">
        <f t="shared" si="2324"/>
        <v>3569.7</v>
      </c>
      <c r="M837" s="18">
        <f t="shared" si="2325"/>
        <v>3569.7</v>
      </c>
      <c r="N837" s="18">
        <f t="shared" si="2326"/>
        <v>3569.7</v>
      </c>
      <c r="O837" s="18">
        <f t="shared" ref="O837:S837" si="2376">O841+O838</f>
        <v>0</v>
      </c>
      <c r="P837" s="18">
        <f t="shared" si="2376"/>
        <v>0</v>
      </c>
      <c r="Q837" s="18">
        <f t="shared" si="2376"/>
        <v>0</v>
      </c>
      <c r="R837" s="18">
        <f t="shared" si="2376"/>
        <v>0</v>
      </c>
      <c r="S837" s="18">
        <f t="shared" si="2376"/>
        <v>0</v>
      </c>
      <c r="T837" s="18">
        <f t="shared" si="2259"/>
        <v>3569.7</v>
      </c>
      <c r="U837" s="18">
        <f t="shared" si="2260"/>
        <v>3569.7</v>
      </c>
      <c r="V837" s="18">
        <f t="shared" si="2261"/>
        <v>3569.7</v>
      </c>
      <c r="W837" s="18">
        <f t="shared" ref="W837:CD837" si="2377">W841+W838</f>
        <v>0</v>
      </c>
      <c r="X837" s="18">
        <f t="shared" ref="X837:AB837" si="2378">X841+X838</f>
        <v>0</v>
      </c>
      <c r="Y837" s="18">
        <f t="shared" si="2378"/>
        <v>0</v>
      </c>
      <c r="Z837" s="18">
        <f t="shared" si="2378"/>
        <v>0</v>
      </c>
      <c r="AA837" s="18">
        <f t="shared" si="2378"/>
        <v>0</v>
      </c>
      <c r="AB837" s="18">
        <f t="shared" si="2378"/>
        <v>0</v>
      </c>
      <c r="AC837" s="18">
        <f t="shared" si="2263"/>
        <v>3569.7</v>
      </c>
      <c r="AD837" s="18">
        <f t="shared" si="2264"/>
        <v>3569.7</v>
      </c>
      <c r="AE837" s="18">
        <f t="shared" si="2265"/>
        <v>3569.7</v>
      </c>
      <c r="AF837" s="18">
        <f t="shared" ref="AF837:AH837" si="2379">AF841+AF838</f>
        <v>0</v>
      </c>
      <c r="AG837" s="18">
        <f t="shared" si="2379"/>
        <v>0</v>
      </c>
      <c r="AH837" s="18">
        <f t="shared" si="2379"/>
        <v>0</v>
      </c>
      <c r="AI837" s="18">
        <f t="shared" si="2240"/>
        <v>3569.7</v>
      </c>
      <c r="AJ837" s="18">
        <f t="shared" si="2241"/>
        <v>3569.7</v>
      </c>
      <c r="AK837" s="18">
        <f t="shared" si="2242"/>
        <v>3569.7</v>
      </c>
      <c r="AL837" s="18">
        <f t="shared" ref="AL837" si="2380">AL841+AL838</f>
        <v>0</v>
      </c>
      <c r="AM837" s="18">
        <f t="shared" si="2243"/>
        <v>3569.7</v>
      </c>
      <c r="AN837" s="18">
        <f t="shared" ref="AN837:AP837" si="2381">AN841+AN838</f>
        <v>-1475.279</v>
      </c>
      <c r="AO837" s="18">
        <f t="shared" si="2381"/>
        <v>0</v>
      </c>
      <c r="AP837" s="18">
        <f t="shared" si="2381"/>
        <v>0</v>
      </c>
      <c r="AQ837" s="18">
        <f t="shared" si="2244"/>
        <v>2094.4209999999998</v>
      </c>
      <c r="AR837" s="18">
        <f t="shared" si="2245"/>
        <v>3569.7</v>
      </c>
      <c r="AS837" s="18">
        <f t="shared" si="2246"/>
        <v>3569.7</v>
      </c>
      <c r="AT837" s="18">
        <f t="shared" ref="AT837:AV837" si="2382">AT841+AT838</f>
        <v>0</v>
      </c>
      <c r="AU837" s="18">
        <f t="shared" si="2382"/>
        <v>0</v>
      </c>
      <c r="AV837" s="18">
        <f t="shared" si="2382"/>
        <v>0</v>
      </c>
      <c r="AW837" s="18">
        <f t="shared" si="2247"/>
        <v>2094.4209999999998</v>
      </c>
      <c r="AX837" s="18">
        <f t="shared" si="2248"/>
        <v>3569.7</v>
      </c>
      <c r="AY837" s="18">
        <f t="shared" si="2249"/>
        <v>3569.7</v>
      </c>
      <c r="AZ837" s="18">
        <f t="shared" ref="AZ837:BB837" si="2383">AZ841+AZ838</f>
        <v>270.08</v>
      </c>
      <c r="BA837" s="18">
        <f t="shared" si="2383"/>
        <v>0</v>
      </c>
      <c r="BB837" s="18">
        <f t="shared" si="2383"/>
        <v>0</v>
      </c>
      <c r="BC837" s="18">
        <f t="shared" si="2291"/>
        <v>2364.5009999999997</v>
      </c>
      <c r="BD837" s="18">
        <f t="shared" si="2292"/>
        <v>3569.7</v>
      </c>
      <c r="BE837" s="18">
        <f t="shared" si="2293"/>
        <v>3569.7</v>
      </c>
      <c r="BF837" s="18">
        <f t="shared" ref="BF837:BH837" si="2384">BF841+BF838</f>
        <v>0</v>
      </c>
      <c r="BG837" s="18">
        <f t="shared" si="2384"/>
        <v>0</v>
      </c>
      <c r="BH837" s="18">
        <f t="shared" si="2384"/>
        <v>0</v>
      </c>
      <c r="BI837" s="18">
        <f t="shared" si="2285"/>
        <v>2364.5009999999997</v>
      </c>
      <c r="BJ837" s="18">
        <f t="shared" si="2286"/>
        <v>3569.7</v>
      </c>
      <c r="BK837" s="18">
        <f t="shared" si="2287"/>
        <v>3569.7</v>
      </c>
      <c r="BL837" s="18">
        <f t="shared" ref="BL837:BN837" si="2385">BL841+BL838</f>
        <v>0</v>
      </c>
      <c r="BM837" s="18">
        <f t="shared" si="2385"/>
        <v>0</v>
      </c>
      <c r="BN837" s="18">
        <f t="shared" si="2385"/>
        <v>0</v>
      </c>
      <c r="BO837" s="18">
        <f t="shared" si="2250"/>
        <v>2364.5009999999997</v>
      </c>
      <c r="BP837" s="18">
        <f t="shared" si="2251"/>
        <v>3569.7</v>
      </c>
      <c r="BQ837" s="18">
        <f t="shared" si="2252"/>
        <v>3569.7</v>
      </c>
      <c r="BR837" s="18">
        <f t="shared" ref="BR837:BT837" si="2386">BR841+BR838</f>
        <v>0</v>
      </c>
      <c r="BS837" s="18">
        <f t="shared" si="2386"/>
        <v>0</v>
      </c>
      <c r="BT837" s="18">
        <f t="shared" si="2386"/>
        <v>0</v>
      </c>
      <c r="BU837" s="18">
        <f t="shared" si="2253"/>
        <v>2364.5009999999997</v>
      </c>
      <c r="BV837" s="18">
        <f t="shared" si="2254"/>
        <v>3569.7</v>
      </c>
      <c r="BW837" s="18">
        <f t="shared" si="2255"/>
        <v>3569.7</v>
      </c>
      <c r="BX837" s="18">
        <f t="shared" ref="BX837:BZ837" si="2387">BX841+BX838</f>
        <v>-87.119</v>
      </c>
      <c r="BY837" s="18">
        <f t="shared" si="2387"/>
        <v>0</v>
      </c>
      <c r="BZ837" s="18">
        <f t="shared" si="2387"/>
        <v>0</v>
      </c>
      <c r="CA837" s="18">
        <f t="shared" si="2231"/>
        <v>2277.3819999999996</v>
      </c>
      <c r="CB837" s="18">
        <f t="shared" si="2232"/>
        <v>3569.7</v>
      </c>
      <c r="CC837" s="18">
        <f t="shared" si="2233"/>
        <v>3569.7</v>
      </c>
      <c r="CD837" s="18">
        <f t="shared" si="2377"/>
        <v>0</v>
      </c>
      <c r="CE837" s="27"/>
      <c r="CF837" s="33"/>
    </row>
    <row r="838" spans="1:84" ht="46.8" x14ac:dyDescent="0.3">
      <c r="A838" s="41" t="s">
        <v>162</v>
      </c>
      <c r="B838" s="39">
        <v>600</v>
      </c>
      <c r="C838" s="41"/>
      <c r="D838" s="41"/>
      <c r="E838" s="14" t="s">
        <v>554</v>
      </c>
      <c r="F838" s="18">
        <f t="shared" ref="F838:K839" si="2388">F839</f>
        <v>1978.2</v>
      </c>
      <c r="G838" s="18">
        <f t="shared" si="2388"/>
        <v>1978.2</v>
      </c>
      <c r="H838" s="18">
        <f t="shared" si="2388"/>
        <v>1978.2</v>
      </c>
      <c r="I838" s="18">
        <f t="shared" si="2388"/>
        <v>0</v>
      </c>
      <c r="J838" s="18">
        <f t="shared" si="2388"/>
        <v>0</v>
      </c>
      <c r="K838" s="18">
        <f t="shared" si="2388"/>
        <v>0</v>
      </c>
      <c r="L838" s="18">
        <f t="shared" si="2324"/>
        <v>1978.2</v>
      </c>
      <c r="M838" s="18">
        <f t="shared" si="2325"/>
        <v>1978.2</v>
      </c>
      <c r="N838" s="18">
        <f t="shared" si="2326"/>
        <v>1978.2</v>
      </c>
      <c r="O838" s="18">
        <f t="shared" ref="O838:S839" si="2389">O839</f>
        <v>0</v>
      </c>
      <c r="P838" s="18">
        <f t="shared" si="2389"/>
        <v>0</v>
      </c>
      <c r="Q838" s="18">
        <f t="shared" si="2389"/>
        <v>0</v>
      </c>
      <c r="R838" s="18">
        <f t="shared" si="2389"/>
        <v>0</v>
      </c>
      <c r="S838" s="18">
        <f t="shared" si="2389"/>
        <v>0</v>
      </c>
      <c r="T838" s="18">
        <f t="shared" si="2259"/>
        <v>1978.2</v>
      </c>
      <c r="U838" s="18">
        <f t="shared" si="2260"/>
        <v>1978.2</v>
      </c>
      <c r="V838" s="18">
        <f t="shared" si="2261"/>
        <v>1978.2</v>
      </c>
      <c r="W838" s="18">
        <f t="shared" ref="W838:CD839" si="2390">W839</f>
        <v>0</v>
      </c>
      <c r="X838" s="18">
        <f t="shared" si="2390"/>
        <v>0</v>
      </c>
      <c r="Y838" s="18">
        <f t="shared" si="2390"/>
        <v>0</v>
      </c>
      <c r="Z838" s="18">
        <f t="shared" si="2390"/>
        <v>0</v>
      </c>
      <c r="AA838" s="18">
        <f t="shared" si="2390"/>
        <v>0</v>
      </c>
      <c r="AB838" s="18">
        <f t="shared" si="2390"/>
        <v>0</v>
      </c>
      <c r="AC838" s="18">
        <f t="shared" si="2263"/>
        <v>1978.2</v>
      </c>
      <c r="AD838" s="18">
        <f t="shared" si="2264"/>
        <v>1978.2</v>
      </c>
      <c r="AE838" s="18">
        <f t="shared" si="2265"/>
        <v>1978.2</v>
      </c>
      <c r="AF838" s="18">
        <f t="shared" si="2390"/>
        <v>0</v>
      </c>
      <c r="AG838" s="18">
        <f t="shared" si="2390"/>
        <v>0</v>
      </c>
      <c r="AH838" s="18">
        <f t="shared" si="2390"/>
        <v>0</v>
      </c>
      <c r="AI838" s="18">
        <f t="shared" si="2240"/>
        <v>1978.2</v>
      </c>
      <c r="AJ838" s="18">
        <f t="shared" si="2241"/>
        <v>1978.2</v>
      </c>
      <c r="AK838" s="18">
        <f t="shared" si="2242"/>
        <v>1978.2</v>
      </c>
      <c r="AL838" s="18">
        <f t="shared" si="2390"/>
        <v>0</v>
      </c>
      <c r="AM838" s="18">
        <f t="shared" si="2243"/>
        <v>1978.2</v>
      </c>
      <c r="AN838" s="18">
        <f t="shared" si="2390"/>
        <v>-796.09699999999998</v>
      </c>
      <c r="AO838" s="18">
        <f t="shared" si="2390"/>
        <v>0</v>
      </c>
      <c r="AP838" s="18">
        <f t="shared" si="2390"/>
        <v>0</v>
      </c>
      <c r="AQ838" s="18">
        <f t="shared" si="2244"/>
        <v>1182.1030000000001</v>
      </c>
      <c r="AR838" s="18">
        <f t="shared" si="2245"/>
        <v>1978.2</v>
      </c>
      <c r="AS838" s="18">
        <f t="shared" si="2246"/>
        <v>1978.2</v>
      </c>
      <c r="AT838" s="18">
        <f t="shared" si="2390"/>
        <v>0</v>
      </c>
      <c r="AU838" s="18">
        <f t="shared" si="2390"/>
        <v>0</v>
      </c>
      <c r="AV838" s="18">
        <f t="shared" si="2390"/>
        <v>0</v>
      </c>
      <c r="AW838" s="18">
        <f t="shared" si="2247"/>
        <v>1182.1030000000001</v>
      </c>
      <c r="AX838" s="18">
        <f t="shared" si="2248"/>
        <v>1978.2</v>
      </c>
      <c r="AY838" s="18">
        <f t="shared" si="2249"/>
        <v>1978.2</v>
      </c>
      <c r="AZ838" s="18">
        <f t="shared" si="2390"/>
        <v>118.199</v>
      </c>
      <c r="BA838" s="18">
        <f t="shared" si="2390"/>
        <v>0</v>
      </c>
      <c r="BB838" s="18">
        <f t="shared" si="2390"/>
        <v>0</v>
      </c>
      <c r="BC838" s="18">
        <f t="shared" si="2291"/>
        <v>1300.3020000000001</v>
      </c>
      <c r="BD838" s="18">
        <f t="shared" si="2292"/>
        <v>1978.2</v>
      </c>
      <c r="BE838" s="18">
        <f t="shared" si="2293"/>
        <v>1978.2</v>
      </c>
      <c r="BF838" s="18">
        <f t="shared" si="2390"/>
        <v>0</v>
      </c>
      <c r="BG838" s="18">
        <f t="shared" si="2390"/>
        <v>0</v>
      </c>
      <c r="BH838" s="18">
        <f t="shared" si="2390"/>
        <v>0</v>
      </c>
      <c r="BI838" s="18">
        <f t="shared" si="2285"/>
        <v>1300.3020000000001</v>
      </c>
      <c r="BJ838" s="18">
        <f t="shared" si="2286"/>
        <v>1978.2</v>
      </c>
      <c r="BK838" s="18">
        <f t="shared" si="2287"/>
        <v>1978.2</v>
      </c>
      <c r="BL838" s="18">
        <f t="shared" si="2390"/>
        <v>0</v>
      </c>
      <c r="BM838" s="18">
        <f t="shared" si="2390"/>
        <v>0</v>
      </c>
      <c r="BN838" s="18">
        <f t="shared" si="2390"/>
        <v>0</v>
      </c>
      <c r="BO838" s="18">
        <f t="shared" si="2250"/>
        <v>1300.3020000000001</v>
      </c>
      <c r="BP838" s="18">
        <f t="shared" si="2251"/>
        <v>1978.2</v>
      </c>
      <c r="BQ838" s="18">
        <f t="shared" si="2252"/>
        <v>1978.2</v>
      </c>
      <c r="BR838" s="18">
        <f t="shared" si="2390"/>
        <v>0</v>
      </c>
      <c r="BS838" s="18">
        <f t="shared" si="2390"/>
        <v>0</v>
      </c>
      <c r="BT838" s="18">
        <f t="shared" si="2390"/>
        <v>0</v>
      </c>
      <c r="BU838" s="18">
        <f t="shared" si="2253"/>
        <v>1300.3020000000001</v>
      </c>
      <c r="BV838" s="18">
        <f t="shared" si="2254"/>
        <v>1978.2</v>
      </c>
      <c r="BW838" s="18">
        <f t="shared" si="2255"/>
        <v>1978.2</v>
      </c>
      <c r="BX838" s="18">
        <f t="shared" si="2390"/>
        <v>-59.896000000000001</v>
      </c>
      <c r="BY838" s="18">
        <f t="shared" si="2390"/>
        <v>0</v>
      </c>
      <c r="BZ838" s="18">
        <f t="shared" si="2390"/>
        <v>0</v>
      </c>
      <c r="CA838" s="18">
        <f t="shared" si="2231"/>
        <v>1240.4060000000002</v>
      </c>
      <c r="CB838" s="18">
        <f t="shared" si="2232"/>
        <v>1978.2</v>
      </c>
      <c r="CC838" s="18">
        <f t="shared" si="2233"/>
        <v>1978.2</v>
      </c>
      <c r="CD838" s="18">
        <f t="shared" si="2390"/>
        <v>0</v>
      </c>
      <c r="CE838" s="27"/>
      <c r="CF838" s="33"/>
    </row>
    <row r="839" spans="1:84" ht="78" x14ac:dyDescent="0.3">
      <c r="A839" s="41" t="s">
        <v>162</v>
      </c>
      <c r="B839" s="39">
        <v>630</v>
      </c>
      <c r="C839" s="41"/>
      <c r="D839" s="41"/>
      <c r="E839" s="14" t="s">
        <v>1427</v>
      </c>
      <c r="F839" s="18">
        <f t="shared" si="2388"/>
        <v>1978.2</v>
      </c>
      <c r="G839" s="18">
        <f t="shared" si="2388"/>
        <v>1978.2</v>
      </c>
      <c r="H839" s="18">
        <f t="shared" si="2388"/>
        <v>1978.2</v>
      </c>
      <c r="I839" s="18">
        <f t="shared" si="2388"/>
        <v>0</v>
      </c>
      <c r="J839" s="18">
        <f t="shared" si="2388"/>
        <v>0</v>
      </c>
      <c r="K839" s="18">
        <f t="shared" si="2388"/>
        <v>0</v>
      </c>
      <c r="L839" s="18">
        <f t="shared" si="2324"/>
        <v>1978.2</v>
      </c>
      <c r="M839" s="18">
        <f t="shared" si="2325"/>
        <v>1978.2</v>
      </c>
      <c r="N839" s="18">
        <f t="shared" si="2326"/>
        <v>1978.2</v>
      </c>
      <c r="O839" s="18">
        <f t="shared" si="2389"/>
        <v>0</v>
      </c>
      <c r="P839" s="18">
        <f t="shared" si="2389"/>
        <v>0</v>
      </c>
      <c r="Q839" s="18">
        <f t="shared" si="2389"/>
        <v>0</v>
      </c>
      <c r="R839" s="18">
        <f t="shared" si="2389"/>
        <v>0</v>
      </c>
      <c r="S839" s="18">
        <f t="shared" si="2389"/>
        <v>0</v>
      </c>
      <c r="T839" s="18">
        <f t="shared" si="2259"/>
        <v>1978.2</v>
      </c>
      <c r="U839" s="18">
        <f t="shared" si="2260"/>
        <v>1978.2</v>
      </c>
      <c r="V839" s="18">
        <f t="shared" si="2261"/>
        <v>1978.2</v>
      </c>
      <c r="W839" s="18">
        <f t="shared" si="2390"/>
        <v>0</v>
      </c>
      <c r="X839" s="18">
        <f t="shared" si="2390"/>
        <v>0</v>
      </c>
      <c r="Y839" s="18">
        <f t="shared" si="2390"/>
        <v>0</v>
      </c>
      <c r="Z839" s="18">
        <f t="shared" si="2390"/>
        <v>0</v>
      </c>
      <c r="AA839" s="18">
        <f t="shared" si="2390"/>
        <v>0</v>
      </c>
      <c r="AB839" s="18">
        <f t="shared" si="2390"/>
        <v>0</v>
      </c>
      <c r="AC839" s="18">
        <f t="shared" si="2263"/>
        <v>1978.2</v>
      </c>
      <c r="AD839" s="18">
        <f t="shared" si="2264"/>
        <v>1978.2</v>
      </c>
      <c r="AE839" s="18">
        <f t="shared" si="2265"/>
        <v>1978.2</v>
      </c>
      <c r="AF839" s="18">
        <f t="shared" si="2390"/>
        <v>0</v>
      </c>
      <c r="AG839" s="18">
        <f t="shared" si="2390"/>
        <v>0</v>
      </c>
      <c r="AH839" s="18">
        <f t="shared" si="2390"/>
        <v>0</v>
      </c>
      <c r="AI839" s="18">
        <f t="shared" si="2240"/>
        <v>1978.2</v>
      </c>
      <c r="AJ839" s="18">
        <f t="shared" si="2241"/>
        <v>1978.2</v>
      </c>
      <c r="AK839" s="18">
        <f t="shared" si="2242"/>
        <v>1978.2</v>
      </c>
      <c r="AL839" s="18">
        <f t="shared" si="2390"/>
        <v>0</v>
      </c>
      <c r="AM839" s="18">
        <f t="shared" si="2243"/>
        <v>1978.2</v>
      </c>
      <c r="AN839" s="18">
        <f t="shared" si="2390"/>
        <v>-796.09699999999998</v>
      </c>
      <c r="AO839" s="18">
        <f t="shared" si="2390"/>
        <v>0</v>
      </c>
      <c r="AP839" s="18">
        <f t="shared" si="2390"/>
        <v>0</v>
      </c>
      <c r="AQ839" s="18">
        <f t="shared" si="2244"/>
        <v>1182.1030000000001</v>
      </c>
      <c r="AR839" s="18">
        <f t="shared" si="2245"/>
        <v>1978.2</v>
      </c>
      <c r="AS839" s="18">
        <f t="shared" si="2246"/>
        <v>1978.2</v>
      </c>
      <c r="AT839" s="18">
        <f t="shared" si="2390"/>
        <v>0</v>
      </c>
      <c r="AU839" s="18">
        <f t="shared" si="2390"/>
        <v>0</v>
      </c>
      <c r="AV839" s="18">
        <f t="shared" si="2390"/>
        <v>0</v>
      </c>
      <c r="AW839" s="18">
        <f t="shared" si="2247"/>
        <v>1182.1030000000001</v>
      </c>
      <c r="AX839" s="18">
        <f t="shared" si="2248"/>
        <v>1978.2</v>
      </c>
      <c r="AY839" s="18">
        <f t="shared" si="2249"/>
        <v>1978.2</v>
      </c>
      <c r="AZ839" s="18">
        <f t="shared" si="2390"/>
        <v>118.199</v>
      </c>
      <c r="BA839" s="18">
        <f t="shared" si="2390"/>
        <v>0</v>
      </c>
      <c r="BB839" s="18">
        <f t="shared" si="2390"/>
        <v>0</v>
      </c>
      <c r="BC839" s="18">
        <f t="shared" si="2291"/>
        <v>1300.3020000000001</v>
      </c>
      <c r="BD839" s="18">
        <f t="shared" si="2292"/>
        <v>1978.2</v>
      </c>
      <c r="BE839" s="18">
        <f t="shared" si="2293"/>
        <v>1978.2</v>
      </c>
      <c r="BF839" s="18">
        <f t="shared" si="2390"/>
        <v>0</v>
      </c>
      <c r="BG839" s="18">
        <f t="shared" si="2390"/>
        <v>0</v>
      </c>
      <c r="BH839" s="18">
        <f t="shared" si="2390"/>
        <v>0</v>
      </c>
      <c r="BI839" s="18">
        <f t="shared" si="2285"/>
        <v>1300.3020000000001</v>
      </c>
      <c r="BJ839" s="18">
        <f t="shared" si="2286"/>
        <v>1978.2</v>
      </c>
      <c r="BK839" s="18">
        <f t="shared" si="2287"/>
        <v>1978.2</v>
      </c>
      <c r="BL839" s="18">
        <f t="shared" si="2390"/>
        <v>0</v>
      </c>
      <c r="BM839" s="18">
        <f t="shared" si="2390"/>
        <v>0</v>
      </c>
      <c r="BN839" s="18">
        <f t="shared" si="2390"/>
        <v>0</v>
      </c>
      <c r="BO839" s="18">
        <f t="shared" si="2250"/>
        <v>1300.3020000000001</v>
      </c>
      <c r="BP839" s="18">
        <f t="shared" si="2251"/>
        <v>1978.2</v>
      </c>
      <c r="BQ839" s="18">
        <f t="shared" si="2252"/>
        <v>1978.2</v>
      </c>
      <c r="BR839" s="18">
        <f t="shared" si="2390"/>
        <v>0</v>
      </c>
      <c r="BS839" s="18">
        <f t="shared" si="2390"/>
        <v>0</v>
      </c>
      <c r="BT839" s="18">
        <f t="shared" si="2390"/>
        <v>0</v>
      </c>
      <c r="BU839" s="18">
        <f t="shared" si="2253"/>
        <v>1300.3020000000001</v>
      </c>
      <c r="BV839" s="18">
        <f t="shared" si="2254"/>
        <v>1978.2</v>
      </c>
      <c r="BW839" s="18">
        <f t="shared" si="2255"/>
        <v>1978.2</v>
      </c>
      <c r="BX839" s="18">
        <f t="shared" si="2390"/>
        <v>-59.896000000000001</v>
      </c>
      <c r="BY839" s="18">
        <f t="shared" si="2390"/>
        <v>0</v>
      </c>
      <c r="BZ839" s="18">
        <f t="shared" si="2390"/>
        <v>0</v>
      </c>
      <c r="CA839" s="18">
        <f t="shared" si="2231"/>
        <v>1240.4060000000002</v>
      </c>
      <c r="CB839" s="18">
        <f t="shared" si="2232"/>
        <v>1978.2</v>
      </c>
      <c r="CC839" s="18">
        <f t="shared" si="2233"/>
        <v>1978.2</v>
      </c>
      <c r="CD839" s="18">
        <f t="shared" si="2390"/>
        <v>0</v>
      </c>
      <c r="CE839" s="27"/>
      <c r="CF839" s="33"/>
    </row>
    <row r="840" spans="1:84" x14ac:dyDescent="0.3">
      <c r="A840" s="41" t="s">
        <v>162</v>
      </c>
      <c r="B840" s="39">
        <v>630</v>
      </c>
      <c r="C840" s="41" t="s">
        <v>27</v>
      </c>
      <c r="D840" s="41" t="s">
        <v>27</v>
      </c>
      <c r="E840" s="14" t="s">
        <v>535</v>
      </c>
      <c r="F840" s="23">
        <v>1978.2</v>
      </c>
      <c r="G840" s="23">
        <v>1978.2</v>
      </c>
      <c r="H840" s="23">
        <v>1978.2</v>
      </c>
      <c r="I840" s="18"/>
      <c r="J840" s="18"/>
      <c r="K840" s="18"/>
      <c r="L840" s="18">
        <f t="shared" si="2324"/>
        <v>1978.2</v>
      </c>
      <c r="M840" s="18">
        <f t="shared" si="2325"/>
        <v>1978.2</v>
      </c>
      <c r="N840" s="18">
        <f t="shared" si="2326"/>
        <v>1978.2</v>
      </c>
      <c r="O840" s="18"/>
      <c r="P840" s="18"/>
      <c r="Q840" s="18"/>
      <c r="R840" s="18"/>
      <c r="S840" s="18"/>
      <c r="T840" s="18">
        <f t="shared" si="2259"/>
        <v>1978.2</v>
      </c>
      <c r="U840" s="18">
        <f t="shared" si="2260"/>
        <v>1978.2</v>
      </c>
      <c r="V840" s="18">
        <f t="shared" si="2261"/>
        <v>1978.2</v>
      </c>
      <c r="W840" s="18"/>
      <c r="X840" s="18"/>
      <c r="Y840" s="18"/>
      <c r="Z840" s="18"/>
      <c r="AA840" s="18"/>
      <c r="AB840" s="18"/>
      <c r="AC840" s="18">
        <f t="shared" si="2263"/>
        <v>1978.2</v>
      </c>
      <c r="AD840" s="18">
        <f t="shared" si="2264"/>
        <v>1978.2</v>
      </c>
      <c r="AE840" s="18">
        <f t="shared" si="2265"/>
        <v>1978.2</v>
      </c>
      <c r="AF840" s="18"/>
      <c r="AG840" s="18"/>
      <c r="AH840" s="18"/>
      <c r="AI840" s="18">
        <f t="shared" si="2240"/>
        <v>1978.2</v>
      </c>
      <c r="AJ840" s="18">
        <f t="shared" si="2241"/>
        <v>1978.2</v>
      </c>
      <c r="AK840" s="18">
        <f t="shared" si="2242"/>
        <v>1978.2</v>
      </c>
      <c r="AL840" s="18"/>
      <c r="AM840" s="18">
        <f t="shared" si="2243"/>
        <v>1978.2</v>
      </c>
      <c r="AN840" s="18">
        <v>-796.09699999999998</v>
      </c>
      <c r="AO840" s="18"/>
      <c r="AP840" s="18"/>
      <c r="AQ840" s="18">
        <f t="shared" si="2244"/>
        <v>1182.1030000000001</v>
      </c>
      <c r="AR840" s="18">
        <f t="shared" si="2245"/>
        <v>1978.2</v>
      </c>
      <c r="AS840" s="18">
        <f t="shared" si="2246"/>
        <v>1978.2</v>
      </c>
      <c r="AT840" s="18"/>
      <c r="AU840" s="18"/>
      <c r="AV840" s="18"/>
      <c r="AW840" s="18">
        <f t="shared" si="2247"/>
        <v>1182.1030000000001</v>
      </c>
      <c r="AX840" s="18">
        <f t="shared" si="2248"/>
        <v>1978.2</v>
      </c>
      <c r="AY840" s="18">
        <f t="shared" si="2249"/>
        <v>1978.2</v>
      </c>
      <c r="AZ840" s="18">
        <v>118.199</v>
      </c>
      <c r="BA840" s="18"/>
      <c r="BB840" s="18"/>
      <c r="BC840" s="18">
        <f t="shared" si="2291"/>
        <v>1300.3020000000001</v>
      </c>
      <c r="BD840" s="18">
        <f t="shared" si="2292"/>
        <v>1978.2</v>
      </c>
      <c r="BE840" s="18">
        <f t="shared" si="2293"/>
        <v>1978.2</v>
      </c>
      <c r="BF840" s="18"/>
      <c r="BG840" s="18"/>
      <c r="BH840" s="18"/>
      <c r="BI840" s="18">
        <f t="shared" si="2285"/>
        <v>1300.3020000000001</v>
      </c>
      <c r="BJ840" s="18">
        <f t="shared" si="2286"/>
        <v>1978.2</v>
      </c>
      <c r="BK840" s="18">
        <f t="shared" si="2287"/>
        <v>1978.2</v>
      </c>
      <c r="BL840" s="18"/>
      <c r="BM840" s="18"/>
      <c r="BN840" s="18"/>
      <c r="BO840" s="18">
        <f t="shared" si="2250"/>
        <v>1300.3020000000001</v>
      </c>
      <c r="BP840" s="18">
        <f t="shared" si="2251"/>
        <v>1978.2</v>
      </c>
      <c r="BQ840" s="18">
        <f t="shared" si="2252"/>
        <v>1978.2</v>
      </c>
      <c r="BR840" s="18"/>
      <c r="BS840" s="18"/>
      <c r="BT840" s="18"/>
      <c r="BU840" s="18">
        <f t="shared" si="2253"/>
        <v>1300.3020000000001</v>
      </c>
      <c r="BV840" s="18">
        <f t="shared" si="2254"/>
        <v>1978.2</v>
      </c>
      <c r="BW840" s="18">
        <f t="shared" si="2255"/>
        <v>1978.2</v>
      </c>
      <c r="BX840" s="18">
        <v>-59.896000000000001</v>
      </c>
      <c r="BY840" s="18"/>
      <c r="BZ840" s="18"/>
      <c r="CA840" s="18">
        <f t="shared" si="2231"/>
        <v>1240.4060000000002</v>
      </c>
      <c r="CB840" s="18">
        <f t="shared" si="2232"/>
        <v>1978.2</v>
      </c>
      <c r="CC840" s="18">
        <f t="shared" si="2233"/>
        <v>1978.2</v>
      </c>
      <c r="CD840" s="18"/>
      <c r="CE840" s="27"/>
      <c r="CF840" s="33"/>
    </row>
    <row r="841" spans="1:84" x14ac:dyDescent="0.3">
      <c r="A841" s="41" t="s">
        <v>162</v>
      </c>
      <c r="B841" s="39">
        <v>800</v>
      </c>
      <c r="C841" s="41"/>
      <c r="D841" s="41"/>
      <c r="E841" s="14" t="s">
        <v>556</v>
      </c>
      <c r="F841" s="18">
        <f t="shared" ref="F841:K842" si="2391">F842</f>
        <v>1591.5</v>
      </c>
      <c r="G841" s="18">
        <f t="shared" si="2391"/>
        <v>1591.5</v>
      </c>
      <c r="H841" s="18">
        <f t="shared" si="2391"/>
        <v>1591.5</v>
      </c>
      <c r="I841" s="18">
        <f t="shared" si="2391"/>
        <v>0</v>
      </c>
      <c r="J841" s="18">
        <f t="shared" si="2391"/>
        <v>0</v>
      </c>
      <c r="K841" s="18">
        <f t="shared" si="2391"/>
        <v>0</v>
      </c>
      <c r="L841" s="18">
        <f t="shared" si="2324"/>
        <v>1591.5</v>
      </c>
      <c r="M841" s="18">
        <f t="shared" si="2325"/>
        <v>1591.5</v>
      </c>
      <c r="N841" s="18">
        <f t="shared" si="2326"/>
        <v>1591.5</v>
      </c>
      <c r="O841" s="18">
        <f t="shared" ref="O841:S842" si="2392">O842</f>
        <v>0</v>
      </c>
      <c r="P841" s="18">
        <f t="shared" si="2392"/>
        <v>0</v>
      </c>
      <c r="Q841" s="18">
        <f t="shared" si="2392"/>
        <v>0</v>
      </c>
      <c r="R841" s="18">
        <f t="shared" si="2392"/>
        <v>0</v>
      </c>
      <c r="S841" s="18">
        <f t="shared" si="2392"/>
        <v>0</v>
      </c>
      <c r="T841" s="18">
        <f t="shared" si="2259"/>
        <v>1591.5</v>
      </c>
      <c r="U841" s="18">
        <f t="shared" si="2260"/>
        <v>1591.5</v>
      </c>
      <c r="V841" s="18">
        <f t="shared" si="2261"/>
        <v>1591.5</v>
      </c>
      <c r="W841" s="18">
        <f t="shared" ref="W841:CD842" si="2393">W842</f>
        <v>0</v>
      </c>
      <c r="X841" s="18">
        <f t="shared" si="2393"/>
        <v>0</v>
      </c>
      <c r="Y841" s="18">
        <f t="shared" si="2393"/>
        <v>0</v>
      </c>
      <c r="Z841" s="18">
        <f t="shared" si="2393"/>
        <v>0</v>
      </c>
      <c r="AA841" s="18">
        <f t="shared" si="2393"/>
        <v>0</v>
      </c>
      <c r="AB841" s="18">
        <f t="shared" si="2393"/>
        <v>0</v>
      </c>
      <c r="AC841" s="18">
        <f t="shared" si="2263"/>
        <v>1591.5</v>
      </c>
      <c r="AD841" s="18">
        <f t="shared" si="2264"/>
        <v>1591.5</v>
      </c>
      <c r="AE841" s="18">
        <f t="shared" si="2265"/>
        <v>1591.5</v>
      </c>
      <c r="AF841" s="18">
        <f t="shared" si="2393"/>
        <v>0</v>
      </c>
      <c r="AG841" s="18">
        <f t="shared" si="2393"/>
        <v>0</v>
      </c>
      <c r="AH841" s="18">
        <f t="shared" si="2393"/>
        <v>0</v>
      </c>
      <c r="AI841" s="18">
        <f t="shared" si="2240"/>
        <v>1591.5</v>
      </c>
      <c r="AJ841" s="18">
        <f t="shared" si="2241"/>
        <v>1591.5</v>
      </c>
      <c r="AK841" s="18">
        <f t="shared" si="2242"/>
        <v>1591.5</v>
      </c>
      <c r="AL841" s="18">
        <f t="shared" si="2393"/>
        <v>0</v>
      </c>
      <c r="AM841" s="18">
        <f t="shared" si="2243"/>
        <v>1591.5</v>
      </c>
      <c r="AN841" s="18">
        <f t="shared" si="2393"/>
        <v>-679.18200000000002</v>
      </c>
      <c r="AO841" s="18">
        <f t="shared" si="2393"/>
        <v>0</v>
      </c>
      <c r="AP841" s="18">
        <f t="shared" si="2393"/>
        <v>0</v>
      </c>
      <c r="AQ841" s="18">
        <f t="shared" si="2244"/>
        <v>912.31799999999998</v>
      </c>
      <c r="AR841" s="18">
        <f t="shared" si="2245"/>
        <v>1591.5</v>
      </c>
      <c r="AS841" s="18">
        <f t="shared" si="2246"/>
        <v>1591.5</v>
      </c>
      <c r="AT841" s="18">
        <f t="shared" si="2393"/>
        <v>0</v>
      </c>
      <c r="AU841" s="18">
        <f t="shared" si="2393"/>
        <v>0</v>
      </c>
      <c r="AV841" s="18">
        <f t="shared" si="2393"/>
        <v>0</v>
      </c>
      <c r="AW841" s="18">
        <f t="shared" si="2247"/>
        <v>912.31799999999998</v>
      </c>
      <c r="AX841" s="18">
        <f t="shared" si="2248"/>
        <v>1591.5</v>
      </c>
      <c r="AY841" s="18">
        <f t="shared" si="2249"/>
        <v>1591.5</v>
      </c>
      <c r="AZ841" s="18">
        <f t="shared" si="2393"/>
        <v>151.881</v>
      </c>
      <c r="BA841" s="18">
        <f t="shared" si="2393"/>
        <v>0</v>
      </c>
      <c r="BB841" s="18">
        <f t="shared" si="2393"/>
        <v>0</v>
      </c>
      <c r="BC841" s="18">
        <f t="shared" si="2291"/>
        <v>1064.1990000000001</v>
      </c>
      <c r="BD841" s="18">
        <f t="shared" si="2292"/>
        <v>1591.5</v>
      </c>
      <c r="BE841" s="18">
        <f t="shared" si="2293"/>
        <v>1591.5</v>
      </c>
      <c r="BF841" s="18">
        <f t="shared" si="2393"/>
        <v>0</v>
      </c>
      <c r="BG841" s="18">
        <f t="shared" si="2393"/>
        <v>0</v>
      </c>
      <c r="BH841" s="18">
        <f t="shared" si="2393"/>
        <v>0</v>
      </c>
      <c r="BI841" s="18">
        <f t="shared" si="2285"/>
        <v>1064.1990000000001</v>
      </c>
      <c r="BJ841" s="18">
        <f t="shared" si="2286"/>
        <v>1591.5</v>
      </c>
      <c r="BK841" s="18">
        <f t="shared" si="2287"/>
        <v>1591.5</v>
      </c>
      <c r="BL841" s="18">
        <f t="shared" si="2393"/>
        <v>0</v>
      </c>
      <c r="BM841" s="18">
        <f t="shared" si="2393"/>
        <v>0</v>
      </c>
      <c r="BN841" s="18">
        <f t="shared" si="2393"/>
        <v>0</v>
      </c>
      <c r="BO841" s="18">
        <f t="shared" si="2250"/>
        <v>1064.1990000000001</v>
      </c>
      <c r="BP841" s="18">
        <f t="shared" si="2251"/>
        <v>1591.5</v>
      </c>
      <c r="BQ841" s="18">
        <f t="shared" si="2252"/>
        <v>1591.5</v>
      </c>
      <c r="BR841" s="18">
        <f t="shared" si="2393"/>
        <v>0</v>
      </c>
      <c r="BS841" s="18">
        <f t="shared" si="2393"/>
        <v>0</v>
      </c>
      <c r="BT841" s="18">
        <f t="shared" si="2393"/>
        <v>0</v>
      </c>
      <c r="BU841" s="18">
        <f t="shared" si="2253"/>
        <v>1064.1990000000001</v>
      </c>
      <c r="BV841" s="18">
        <f t="shared" si="2254"/>
        <v>1591.5</v>
      </c>
      <c r="BW841" s="18">
        <f t="shared" si="2255"/>
        <v>1591.5</v>
      </c>
      <c r="BX841" s="18">
        <f t="shared" si="2393"/>
        <v>-27.222999999999999</v>
      </c>
      <c r="BY841" s="18">
        <f t="shared" si="2393"/>
        <v>0</v>
      </c>
      <c r="BZ841" s="18">
        <f t="shared" si="2393"/>
        <v>0</v>
      </c>
      <c r="CA841" s="18">
        <f t="shared" si="2231"/>
        <v>1036.9760000000001</v>
      </c>
      <c r="CB841" s="18">
        <f t="shared" si="2232"/>
        <v>1591.5</v>
      </c>
      <c r="CC841" s="18">
        <f t="shared" si="2233"/>
        <v>1591.5</v>
      </c>
      <c r="CD841" s="18">
        <f t="shared" si="2393"/>
        <v>0</v>
      </c>
      <c r="CE841" s="27"/>
      <c r="CF841" s="33"/>
    </row>
    <row r="842" spans="1:84" ht="78" x14ac:dyDescent="0.3">
      <c r="A842" s="41" t="s">
        <v>162</v>
      </c>
      <c r="B842" s="39">
        <v>810</v>
      </c>
      <c r="C842" s="41"/>
      <c r="D842" s="41"/>
      <c r="E842" s="14" t="s">
        <v>571</v>
      </c>
      <c r="F842" s="18">
        <f t="shared" si="2391"/>
        <v>1591.5</v>
      </c>
      <c r="G842" s="18">
        <f t="shared" si="2391"/>
        <v>1591.5</v>
      </c>
      <c r="H842" s="18">
        <f t="shared" si="2391"/>
        <v>1591.5</v>
      </c>
      <c r="I842" s="18">
        <f t="shared" si="2391"/>
        <v>0</v>
      </c>
      <c r="J842" s="18">
        <f t="shared" si="2391"/>
        <v>0</v>
      </c>
      <c r="K842" s="18">
        <f t="shared" si="2391"/>
        <v>0</v>
      </c>
      <c r="L842" s="18">
        <f t="shared" si="2324"/>
        <v>1591.5</v>
      </c>
      <c r="M842" s="18">
        <f t="shared" si="2325"/>
        <v>1591.5</v>
      </c>
      <c r="N842" s="18">
        <f t="shared" si="2326"/>
        <v>1591.5</v>
      </c>
      <c r="O842" s="18">
        <f t="shared" si="2392"/>
        <v>0</v>
      </c>
      <c r="P842" s="18">
        <f t="shared" si="2392"/>
        <v>0</v>
      </c>
      <c r="Q842" s="18">
        <f t="shared" si="2392"/>
        <v>0</v>
      </c>
      <c r="R842" s="18">
        <f t="shared" si="2392"/>
        <v>0</v>
      </c>
      <c r="S842" s="18">
        <f t="shared" si="2392"/>
        <v>0</v>
      </c>
      <c r="T842" s="18">
        <f t="shared" si="2259"/>
        <v>1591.5</v>
      </c>
      <c r="U842" s="18">
        <f t="shared" si="2260"/>
        <v>1591.5</v>
      </c>
      <c r="V842" s="18">
        <f t="shared" si="2261"/>
        <v>1591.5</v>
      </c>
      <c r="W842" s="18">
        <f t="shared" si="2393"/>
        <v>0</v>
      </c>
      <c r="X842" s="18">
        <f t="shared" si="2393"/>
        <v>0</v>
      </c>
      <c r="Y842" s="18">
        <f t="shared" si="2393"/>
        <v>0</v>
      </c>
      <c r="Z842" s="18">
        <f t="shared" si="2393"/>
        <v>0</v>
      </c>
      <c r="AA842" s="18">
        <f t="shared" si="2393"/>
        <v>0</v>
      </c>
      <c r="AB842" s="18">
        <f t="shared" si="2393"/>
        <v>0</v>
      </c>
      <c r="AC842" s="18">
        <f t="shared" si="2263"/>
        <v>1591.5</v>
      </c>
      <c r="AD842" s="18">
        <f t="shared" si="2264"/>
        <v>1591.5</v>
      </c>
      <c r="AE842" s="18">
        <f t="shared" si="2265"/>
        <v>1591.5</v>
      </c>
      <c r="AF842" s="18">
        <f t="shared" si="2393"/>
        <v>0</v>
      </c>
      <c r="AG842" s="18">
        <f t="shared" si="2393"/>
        <v>0</v>
      </c>
      <c r="AH842" s="18">
        <f t="shared" si="2393"/>
        <v>0</v>
      </c>
      <c r="AI842" s="18">
        <f t="shared" si="2240"/>
        <v>1591.5</v>
      </c>
      <c r="AJ842" s="18">
        <f t="shared" si="2241"/>
        <v>1591.5</v>
      </c>
      <c r="AK842" s="18">
        <f t="shared" si="2242"/>
        <v>1591.5</v>
      </c>
      <c r="AL842" s="18">
        <f t="shared" si="2393"/>
        <v>0</v>
      </c>
      <c r="AM842" s="18">
        <f t="shared" si="2243"/>
        <v>1591.5</v>
      </c>
      <c r="AN842" s="18">
        <f t="shared" si="2393"/>
        <v>-679.18200000000002</v>
      </c>
      <c r="AO842" s="18">
        <f t="shared" si="2393"/>
        <v>0</v>
      </c>
      <c r="AP842" s="18">
        <f t="shared" si="2393"/>
        <v>0</v>
      </c>
      <c r="AQ842" s="18">
        <f t="shared" si="2244"/>
        <v>912.31799999999998</v>
      </c>
      <c r="AR842" s="18">
        <f t="shared" si="2245"/>
        <v>1591.5</v>
      </c>
      <c r="AS842" s="18">
        <f t="shared" si="2246"/>
        <v>1591.5</v>
      </c>
      <c r="AT842" s="18">
        <f t="shared" si="2393"/>
        <v>0</v>
      </c>
      <c r="AU842" s="18">
        <f t="shared" si="2393"/>
        <v>0</v>
      </c>
      <c r="AV842" s="18">
        <f t="shared" si="2393"/>
        <v>0</v>
      </c>
      <c r="AW842" s="18">
        <f t="shared" si="2247"/>
        <v>912.31799999999998</v>
      </c>
      <c r="AX842" s="18">
        <f t="shared" si="2248"/>
        <v>1591.5</v>
      </c>
      <c r="AY842" s="18">
        <f t="shared" si="2249"/>
        <v>1591.5</v>
      </c>
      <c r="AZ842" s="18">
        <f t="shared" si="2393"/>
        <v>151.881</v>
      </c>
      <c r="BA842" s="18">
        <f t="shared" si="2393"/>
        <v>0</v>
      </c>
      <c r="BB842" s="18">
        <f t="shared" si="2393"/>
        <v>0</v>
      </c>
      <c r="BC842" s="18">
        <f t="shared" si="2291"/>
        <v>1064.1990000000001</v>
      </c>
      <c r="BD842" s="18">
        <f t="shared" si="2292"/>
        <v>1591.5</v>
      </c>
      <c r="BE842" s="18">
        <f t="shared" si="2293"/>
        <v>1591.5</v>
      </c>
      <c r="BF842" s="18">
        <f t="shared" si="2393"/>
        <v>0</v>
      </c>
      <c r="BG842" s="18">
        <f t="shared" si="2393"/>
        <v>0</v>
      </c>
      <c r="BH842" s="18">
        <f t="shared" si="2393"/>
        <v>0</v>
      </c>
      <c r="BI842" s="18">
        <f t="shared" si="2285"/>
        <v>1064.1990000000001</v>
      </c>
      <c r="BJ842" s="18">
        <f t="shared" si="2286"/>
        <v>1591.5</v>
      </c>
      <c r="BK842" s="18">
        <f t="shared" si="2287"/>
        <v>1591.5</v>
      </c>
      <c r="BL842" s="18">
        <f t="shared" si="2393"/>
        <v>0</v>
      </c>
      <c r="BM842" s="18">
        <f t="shared" si="2393"/>
        <v>0</v>
      </c>
      <c r="BN842" s="18">
        <f t="shared" si="2393"/>
        <v>0</v>
      </c>
      <c r="BO842" s="18">
        <f t="shared" si="2250"/>
        <v>1064.1990000000001</v>
      </c>
      <c r="BP842" s="18">
        <f t="shared" si="2251"/>
        <v>1591.5</v>
      </c>
      <c r="BQ842" s="18">
        <f t="shared" si="2252"/>
        <v>1591.5</v>
      </c>
      <c r="BR842" s="18">
        <f t="shared" si="2393"/>
        <v>0</v>
      </c>
      <c r="BS842" s="18">
        <f t="shared" si="2393"/>
        <v>0</v>
      </c>
      <c r="BT842" s="18">
        <f t="shared" si="2393"/>
        <v>0</v>
      </c>
      <c r="BU842" s="18">
        <f t="shared" si="2253"/>
        <v>1064.1990000000001</v>
      </c>
      <c r="BV842" s="18">
        <f t="shared" si="2254"/>
        <v>1591.5</v>
      </c>
      <c r="BW842" s="18">
        <f t="shared" si="2255"/>
        <v>1591.5</v>
      </c>
      <c r="BX842" s="18">
        <f t="shared" si="2393"/>
        <v>-27.222999999999999</v>
      </c>
      <c r="BY842" s="18">
        <f t="shared" si="2393"/>
        <v>0</v>
      </c>
      <c r="BZ842" s="18">
        <f t="shared" si="2393"/>
        <v>0</v>
      </c>
      <c r="CA842" s="18">
        <f t="shared" si="2231"/>
        <v>1036.9760000000001</v>
      </c>
      <c r="CB842" s="18">
        <f t="shared" si="2232"/>
        <v>1591.5</v>
      </c>
      <c r="CC842" s="18">
        <f t="shared" si="2233"/>
        <v>1591.5</v>
      </c>
      <c r="CD842" s="18">
        <f t="shared" si="2393"/>
        <v>0</v>
      </c>
      <c r="CE842" s="27"/>
      <c r="CF842" s="33"/>
    </row>
    <row r="843" spans="1:84" x14ac:dyDescent="0.3">
      <c r="A843" s="41" t="s">
        <v>162</v>
      </c>
      <c r="B843" s="39">
        <v>810</v>
      </c>
      <c r="C843" s="41" t="s">
        <v>27</v>
      </c>
      <c r="D843" s="41" t="s">
        <v>27</v>
      </c>
      <c r="E843" s="14" t="s">
        <v>535</v>
      </c>
      <c r="F843" s="23">
        <v>1591.5</v>
      </c>
      <c r="G843" s="23">
        <v>1591.5</v>
      </c>
      <c r="H843" s="23">
        <v>1591.5</v>
      </c>
      <c r="I843" s="18"/>
      <c r="J843" s="18"/>
      <c r="K843" s="18"/>
      <c r="L843" s="18">
        <f t="shared" si="2324"/>
        <v>1591.5</v>
      </c>
      <c r="M843" s="18">
        <f t="shared" si="2325"/>
        <v>1591.5</v>
      </c>
      <c r="N843" s="18">
        <f t="shared" si="2326"/>
        <v>1591.5</v>
      </c>
      <c r="O843" s="18"/>
      <c r="P843" s="18"/>
      <c r="Q843" s="18"/>
      <c r="R843" s="18"/>
      <c r="S843" s="18"/>
      <c r="T843" s="18">
        <f t="shared" si="2259"/>
        <v>1591.5</v>
      </c>
      <c r="U843" s="18">
        <f t="shared" si="2260"/>
        <v>1591.5</v>
      </c>
      <c r="V843" s="18">
        <f t="shared" si="2261"/>
        <v>1591.5</v>
      </c>
      <c r="W843" s="18"/>
      <c r="X843" s="18"/>
      <c r="Y843" s="18"/>
      <c r="Z843" s="18"/>
      <c r="AA843" s="18"/>
      <c r="AB843" s="18"/>
      <c r="AC843" s="18">
        <f t="shared" si="2263"/>
        <v>1591.5</v>
      </c>
      <c r="AD843" s="18">
        <f t="shared" si="2264"/>
        <v>1591.5</v>
      </c>
      <c r="AE843" s="18">
        <f t="shared" si="2265"/>
        <v>1591.5</v>
      </c>
      <c r="AF843" s="18"/>
      <c r="AG843" s="18"/>
      <c r="AH843" s="18"/>
      <c r="AI843" s="18">
        <f t="shared" si="2240"/>
        <v>1591.5</v>
      </c>
      <c r="AJ843" s="18">
        <f t="shared" si="2241"/>
        <v>1591.5</v>
      </c>
      <c r="AK843" s="18">
        <f t="shared" si="2242"/>
        <v>1591.5</v>
      </c>
      <c r="AL843" s="18"/>
      <c r="AM843" s="18">
        <f t="shared" si="2243"/>
        <v>1591.5</v>
      </c>
      <c r="AN843" s="18">
        <v>-679.18200000000002</v>
      </c>
      <c r="AO843" s="18"/>
      <c r="AP843" s="18"/>
      <c r="AQ843" s="18">
        <f t="shared" si="2244"/>
        <v>912.31799999999998</v>
      </c>
      <c r="AR843" s="18">
        <f t="shared" si="2245"/>
        <v>1591.5</v>
      </c>
      <c r="AS843" s="18">
        <f t="shared" si="2246"/>
        <v>1591.5</v>
      </c>
      <c r="AT843" s="18"/>
      <c r="AU843" s="18"/>
      <c r="AV843" s="18"/>
      <c r="AW843" s="18">
        <f t="shared" si="2247"/>
        <v>912.31799999999998</v>
      </c>
      <c r="AX843" s="18">
        <f t="shared" si="2248"/>
        <v>1591.5</v>
      </c>
      <c r="AY843" s="18">
        <f t="shared" si="2249"/>
        <v>1591.5</v>
      </c>
      <c r="AZ843" s="18">
        <v>151.881</v>
      </c>
      <c r="BA843" s="18"/>
      <c r="BB843" s="18"/>
      <c r="BC843" s="18">
        <f t="shared" si="2291"/>
        <v>1064.1990000000001</v>
      </c>
      <c r="BD843" s="18">
        <f t="shared" si="2292"/>
        <v>1591.5</v>
      </c>
      <c r="BE843" s="18">
        <f t="shared" si="2293"/>
        <v>1591.5</v>
      </c>
      <c r="BF843" s="18"/>
      <c r="BG843" s="18"/>
      <c r="BH843" s="18"/>
      <c r="BI843" s="18">
        <f t="shared" si="2285"/>
        <v>1064.1990000000001</v>
      </c>
      <c r="BJ843" s="18">
        <f t="shared" si="2286"/>
        <v>1591.5</v>
      </c>
      <c r="BK843" s="18">
        <f t="shared" si="2287"/>
        <v>1591.5</v>
      </c>
      <c r="BL843" s="18"/>
      <c r="BM843" s="18"/>
      <c r="BN843" s="18"/>
      <c r="BO843" s="18">
        <f t="shared" si="2250"/>
        <v>1064.1990000000001</v>
      </c>
      <c r="BP843" s="18">
        <f t="shared" si="2251"/>
        <v>1591.5</v>
      </c>
      <c r="BQ843" s="18">
        <f t="shared" si="2252"/>
        <v>1591.5</v>
      </c>
      <c r="BR843" s="18"/>
      <c r="BS843" s="18"/>
      <c r="BT843" s="18"/>
      <c r="BU843" s="18">
        <f t="shared" si="2253"/>
        <v>1064.1990000000001</v>
      </c>
      <c r="BV843" s="18">
        <f t="shared" si="2254"/>
        <v>1591.5</v>
      </c>
      <c r="BW843" s="18">
        <f t="shared" si="2255"/>
        <v>1591.5</v>
      </c>
      <c r="BX843" s="18">
        <v>-27.222999999999999</v>
      </c>
      <c r="BY843" s="18"/>
      <c r="BZ843" s="18"/>
      <c r="CA843" s="18">
        <f t="shared" si="2231"/>
        <v>1036.9760000000001</v>
      </c>
      <c r="CB843" s="18">
        <f t="shared" si="2232"/>
        <v>1591.5</v>
      </c>
      <c r="CC843" s="18">
        <f t="shared" si="2233"/>
        <v>1591.5</v>
      </c>
      <c r="CD843" s="18"/>
      <c r="CE843" s="27"/>
      <c r="CF843" s="33"/>
    </row>
    <row r="844" spans="1:84" ht="62.4" x14ac:dyDescent="0.3">
      <c r="A844" s="41" t="s">
        <v>165</v>
      </c>
      <c r="B844" s="39"/>
      <c r="C844" s="41"/>
      <c r="D844" s="41"/>
      <c r="E844" s="14" t="s">
        <v>995</v>
      </c>
      <c r="F844" s="18">
        <f t="shared" ref="F844:K844" si="2394">F845</f>
        <v>9070.7999999999993</v>
      </c>
      <c r="G844" s="18">
        <f t="shared" si="2394"/>
        <v>9070.7999999999993</v>
      </c>
      <c r="H844" s="18">
        <f t="shared" si="2394"/>
        <v>9070.7999999999993</v>
      </c>
      <c r="I844" s="18">
        <f t="shared" si="2394"/>
        <v>0</v>
      </c>
      <c r="J844" s="18">
        <f t="shared" si="2394"/>
        <v>0</v>
      </c>
      <c r="K844" s="18">
        <f t="shared" si="2394"/>
        <v>0</v>
      </c>
      <c r="L844" s="18">
        <f t="shared" si="2324"/>
        <v>9070.7999999999993</v>
      </c>
      <c r="M844" s="18">
        <f t="shared" si="2325"/>
        <v>9070.7999999999993</v>
      </c>
      <c r="N844" s="18">
        <f t="shared" si="2326"/>
        <v>9070.7999999999993</v>
      </c>
      <c r="O844" s="18">
        <f t="shared" ref="O844:S844" si="2395">O845</f>
        <v>0</v>
      </c>
      <c r="P844" s="18">
        <f t="shared" si="2395"/>
        <v>0</v>
      </c>
      <c r="Q844" s="18">
        <f t="shared" si="2395"/>
        <v>0</v>
      </c>
      <c r="R844" s="18">
        <f t="shared" si="2395"/>
        <v>0</v>
      </c>
      <c r="S844" s="18">
        <f t="shared" si="2395"/>
        <v>0</v>
      </c>
      <c r="T844" s="18">
        <f t="shared" si="2259"/>
        <v>9070.7999999999993</v>
      </c>
      <c r="U844" s="18">
        <f t="shared" si="2260"/>
        <v>9070.7999999999993</v>
      </c>
      <c r="V844" s="18">
        <f t="shared" si="2261"/>
        <v>9070.7999999999993</v>
      </c>
      <c r="W844" s="18">
        <f t="shared" ref="W844:CD844" si="2396">W845</f>
        <v>0</v>
      </c>
      <c r="X844" s="18">
        <f t="shared" si="2396"/>
        <v>0</v>
      </c>
      <c r="Y844" s="18">
        <f t="shared" si="2396"/>
        <v>0</v>
      </c>
      <c r="Z844" s="18">
        <f t="shared" si="2396"/>
        <v>0</v>
      </c>
      <c r="AA844" s="18">
        <f t="shared" si="2396"/>
        <v>0</v>
      </c>
      <c r="AB844" s="18">
        <f t="shared" si="2396"/>
        <v>0</v>
      </c>
      <c r="AC844" s="18">
        <f t="shared" si="2263"/>
        <v>9070.7999999999993</v>
      </c>
      <c r="AD844" s="18">
        <f t="shared" si="2264"/>
        <v>9070.7999999999993</v>
      </c>
      <c r="AE844" s="18">
        <f t="shared" si="2265"/>
        <v>9070.7999999999993</v>
      </c>
      <c r="AF844" s="18">
        <f t="shared" si="2396"/>
        <v>0</v>
      </c>
      <c r="AG844" s="18">
        <f t="shared" si="2396"/>
        <v>0</v>
      </c>
      <c r="AH844" s="18">
        <f t="shared" si="2396"/>
        <v>0</v>
      </c>
      <c r="AI844" s="18">
        <f t="shared" si="2240"/>
        <v>9070.7999999999993</v>
      </c>
      <c r="AJ844" s="18">
        <f t="shared" si="2241"/>
        <v>9070.7999999999993</v>
      </c>
      <c r="AK844" s="18">
        <f t="shared" si="2242"/>
        <v>9070.7999999999993</v>
      </c>
      <c r="AL844" s="18">
        <f t="shared" si="2396"/>
        <v>0</v>
      </c>
      <c r="AM844" s="18">
        <f t="shared" si="2243"/>
        <v>9070.7999999999993</v>
      </c>
      <c r="AN844" s="18">
        <f t="shared" si="2396"/>
        <v>0</v>
      </c>
      <c r="AO844" s="18">
        <f t="shared" si="2396"/>
        <v>0</v>
      </c>
      <c r="AP844" s="18">
        <f t="shared" si="2396"/>
        <v>0</v>
      </c>
      <c r="AQ844" s="18">
        <f t="shared" si="2244"/>
        <v>9070.7999999999993</v>
      </c>
      <c r="AR844" s="18">
        <f t="shared" si="2245"/>
        <v>9070.7999999999993</v>
      </c>
      <c r="AS844" s="18">
        <f t="shared" si="2246"/>
        <v>9070.7999999999993</v>
      </c>
      <c r="AT844" s="18">
        <f t="shared" si="2396"/>
        <v>0</v>
      </c>
      <c r="AU844" s="18">
        <f t="shared" si="2396"/>
        <v>0</v>
      </c>
      <c r="AV844" s="18">
        <f t="shared" si="2396"/>
        <v>0</v>
      </c>
      <c r="AW844" s="18">
        <f t="shared" si="2247"/>
        <v>9070.7999999999993</v>
      </c>
      <c r="AX844" s="18">
        <f t="shared" si="2248"/>
        <v>9070.7999999999993</v>
      </c>
      <c r="AY844" s="18">
        <f t="shared" si="2249"/>
        <v>9070.7999999999993</v>
      </c>
      <c r="AZ844" s="18">
        <f t="shared" si="2396"/>
        <v>4048.36</v>
      </c>
      <c r="BA844" s="18">
        <f t="shared" si="2396"/>
        <v>0</v>
      </c>
      <c r="BB844" s="18">
        <f t="shared" si="2396"/>
        <v>0</v>
      </c>
      <c r="BC844" s="18">
        <f t="shared" si="2291"/>
        <v>13119.16</v>
      </c>
      <c r="BD844" s="18">
        <f t="shared" si="2292"/>
        <v>9070.7999999999993</v>
      </c>
      <c r="BE844" s="18">
        <f t="shared" si="2293"/>
        <v>9070.7999999999993</v>
      </c>
      <c r="BF844" s="18">
        <f t="shared" si="2396"/>
        <v>0</v>
      </c>
      <c r="BG844" s="18">
        <f t="shared" si="2396"/>
        <v>0</v>
      </c>
      <c r="BH844" s="18">
        <f t="shared" si="2396"/>
        <v>0</v>
      </c>
      <c r="BI844" s="18">
        <f t="shared" si="2285"/>
        <v>13119.16</v>
      </c>
      <c r="BJ844" s="18">
        <f t="shared" si="2286"/>
        <v>9070.7999999999993</v>
      </c>
      <c r="BK844" s="18">
        <f t="shared" si="2287"/>
        <v>9070.7999999999993</v>
      </c>
      <c r="BL844" s="18">
        <f t="shared" si="2396"/>
        <v>0</v>
      </c>
      <c r="BM844" s="18">
        <f t="shared" si="2396"/>
        <v>0</v>
      </c>
      <c r="BN844" s="18">
        <f t="shared" si="2396"/>
        <v>0</v>
      </c>
      <c r="BO844" s="18">
        <f t="shared" si="2250"/>
        <v>13119.16</v>
      </c>
      <c r="BP844" s="18">
        <f t="shared" si="2251"/>
        <v>9070.7999999999993</v>
      </c>
      <c r="BQ844" s="18">
        <f t="shared" si="2252"/>
        <v>9070.7999999999993</v>
      </c>
      <c r="BR844" s="18">
        <f t="shared" si="2396"/>
        <v>0</v>
      </c>
      <c r="BS844" s="18">
        <f t="shared" si="2396"/>
        <v>0</v>
      </c>
      <c r="BT844" s="18">
        <f t="shared" si="2396"/>
        <v>0</v>
      </c>
      <c r="BU844" s="18">
        <f t="shared" si="2253"/>
        <v>13119.16</v>
      </c>
      <c r="BV844" s="18">
        <f t="shared" si="2254"/>
        <v>9070.7999999999993</v>
      </c>
      <c r="BW844" s="18">
        <f t="shared" si="2255"/>
        <v>9070.7999999999993</v>
      </c>
      <c r="BX844" s="18">
        <f t="shared" si="2396"/>
        <v>666.20799999999997</v>
      </c>
      <c r="BY844" s="18">
        <f t="shared" si="2396"/>
        <v>0</v>
      </c>
      <c r="BZ844" s="18">
        <f t="shared" si="2396"/>
        <v>0</v>
      </c>
      <c r="CA844" s="18">
        <f t="shared" si="2231"/>
        <v>13785.368</v>
      </c>
      <c r="CB844" s="18">
        <f t="shared" si="2232"/>
        <v>9070.7999999999993</v>
      </c>
      <c r="CC844" s="18">
        <f t="shared" si="2233"/>
        <v>9070.7999999999993</v>
      </c>
      <c r="CD844" s="18">
        <f t="shared" si="2396"/>
        <v>0</v>
      </c>
      <c r="CE844" s="27"/>
      <c r="CF844" s="33"/>
    </row>
    <row r="845" spans="1:84" ht="46.8" x14ac:dyDescent="0.3">
      <c r="A845" s="41" t="s">
        <v>164</v>
      </c>
      <c r="B845" s="39"/>
      <c r="C845" s="41"/>
      <c r="D845" s="41"/>
      <c r="E845" s="14" t="s">
        <v>659</v>
      </c>
      <c r="F845" s="18">
        <f t="shared" ref="F845:K845" si="2397">F846+F849</f>
        <v>9070.7999999999993</v>
      </c>
      <c r="G845" s="18">
        <f t="shared" si="2397"/>
        <v>9070.7999999999993</v>
      </c>
      <c r="H845" s="18">
        <f t="shared" si="2397"/>
        <v>9070.7999999999993</v>
      </c>
      <c r="I845" s="18">
        <f t="shared" si="2397"/>
        <v>0</v>
      </c>
      <c r="J845" s="18">
        <f t="shared" si="2397"/>
        <v>0</v>
      </c>
      <c r="K845" s="18">
        <f t="shared" si="2397"/>
        <v>0</v>
      </c>
      <c r="L845" s="18">
        <f t="shared" si="2324"/>
        <v>9070.7999999999993</v>
      </c>
      <c r="M845" s="18">
        <f t="shared" si="2325"/>
        <v>9070.7999999999993</v>
      </c>
      <c r="N845" s="18">
        <f t="shared" si="2326"/>
        <v>9070.7999999999993</v>
      </c>
      <c r="O845" s="18">
        <f t="shared" ref="O845:S845" si="2398">O846+O849</f>
        <v>0</v>
      </c>
      <c r="P845" s="18">
        <f t="shared" si="2398"/>
        <v>0</v>
      </c>
      <c r="Q845" s="18">
        <f t="shared" si="2398"/>
        <v>0</v>
      </c>
      <c r="R845" s="18">
        <f t="shared" si="2398"/>
        <v>0</v>
      </c>
      <c r="S845" s="18">
        <f t="shared" si="2398"/>
        <v>0</v>
      </c>
      <c r="T845" s="18">
        <f t="shared" si="2259"/>
        <v>9070.7999999999993</v>
      </c>
      <c r="U845" s="18">
        <f t="shared" si="2260"/>
        <v>9070.7999999999993</v>
      </c>
      <c r="V845" s="18">
        <f t="shared" si="2261"/>
        <v>9070.7999999999993</v>
      </c>
      <c r="W845" s="18">
        <f t="shared" ref="W845:CD845" si="2399">W846+W849</f>
        <v>0</v>
      </c>
      <c r="X845" s="18">
        <f t="shared" ref="X845:AB845" si="2400">X846+X849</f>
        <v>0</v>
      </c>
      <c r="Y845" s="18">
        <f t="shared" si="2400"/>
        <v>0</v>
      </c>
      <c r="Z845" s="18">
        <f t="shared" si="2400"/>
        <v>0</v>
      </c>
      <c r="AA845" s="18">
        <f t="shared" si="2400"/>
        <v>0</v>
      </c>
      <c r="AB845" s="18">
        <f t="shared" si="2400"/>
        <v>0</v>
      </c>
      <c r="AC845" s="18">
        <f t="shared" si="2263"/>
        <v>9070.7999999999993</v>
      </c>
      <c r="AD845" s="18">
        <f t="shared" si="2264"/>
        <v>9070.7999999999993</v>
      </c>
      <c r="AE845" s="18">
        <f t="shared" si="2265"/>
        <v>9070.7999999999993</v>
      </c>
      <c r="AF845" s="18">
        <f t="shared" ref="AF845:AH845" si="2401">AF846+AF849</f>
        <v>0</v>
      </c>
      <c r="AG845" s="18">
        <f t="shared" si="2401"/>
        <v>0</v>
      </c>
      <c r="AH845" s="18">
        <f t="shared" si="2401"/>
        <v>0</v>
      </c>
      <c r="AI845" s="18">
        <f t="shared" si="2240"/>
        <v>9070.7999999999993</v>
      </c>
      <c r="AJ845" s="18">
        <f t="shared" si="2241"/>
        <v>9070.7999999999993</v>
      </c>
      <c r="AK845" s="18">
        <f t="shared" si="2242"/>
        <v>9070.7999999999993</v>
      </c>
      <c r="AL845" s="18">
        <f t="shared" ref="AL845" si="2402">AL846+AL849</f>
        <v>0</v>
      </c>
      <c r="AM845" s="18">
        <f t="shared" si="2243"/>
        <v>9070.7999999999993</v>
      </c>
      <c r="AN845" s="18">
        <f t="shared" ref="AN845:AP845" si="2403">AN846+AN849</f>
        <v>0</v>
      </c>
      <c r="AO845" s="18">
        <f t="shared" si="2403"/>
        <v>0</v>
      </c>
      <c r="AP845" s="18">
        <f t="shared" si="2403"/>
        <v>0</v>
      </c>
      <c r="AQ845" s="18">
        <f t="shared" si="2244"/>
        <v>9070.7999999999993</v>
      </c>
      <c r="AR845" s="18">
        <f t="shared" si="2245"/>
        <v>9070.7999999999993</v>
      </c>
      <c r="AS845" s="18">
        <f t="shared" si="2246"/>
        <v>9070.7999999999993</v>
      </c>
      <c r="AT845" s="18">
        <f t="shared" ref="AT845:AV845" si="2404">AT846+AT849</f>
        <v>0</v>
      </c>
      <c r="AU845" s="18">
        <f t="shared" si="2404"/>
        <v>0</v>
      </c>
      <c r="AV845" s="18">
        <f t="shared" si="2404"/>
        <v>0</v>
      </c>
      <c r="AW845" s="18">
        <f t="shared" si="2247"/>
        <v>9070.7999999999993</v>
      </c>
      <c r="AX845" s="18">
        <f t="shared" si="2248"/>
        <v>9070.7999999999993</v>
      </c>
      <c r="AY845" s="18">
        <f t="shared" si="2249"/>
        <v>9070.7999999999993</v>
      </c>
      <c r="AZ845" s="18">
        <f t="shared" ref="AZ845:BB845" si="2405">AZ846+AZ849</f>
        <v>4048.36</v>
      </c>
      <c r="BA845" s="18">
        <f t="shared" si="2405"/>
        <v>0</v>
      </c>
      <c r="BB845" s="18">
        <f t="shared" si="2405"/>
        <v>0</v>
      </c>
      <c r="BC845" s="18">
        <f t="shared" si="2291"/>
        <v>13119.16</v>
      </c>
      <c r="BD845" s="18">
        <f t="shared" si="2292"/>
        <v>9070.7999999999993</v>
      </c>
      <c r="BE845" s="18">
        <f t="shared" si="2293"/>
        <v>9070.7999999999993</v>
      </c>
      <c r="BF845" s="18">
        <f t="shared" ref="BF845:BH845" si="2406">BF846+BF849</f>
        <v>0</v>
      </c>
      <c r="BG845" s="18">
        <f t="shared" si="2406"/>
        <v>0</v>
      </c>
      <c r="BH845" s="18">
        <f t="shared" si="2406"/>
        <v>0</v>
      </c>
      <c r="BI845" s="18">
        <f t="shared" si="2285"/>
        <v>13119.16</v>
      </c>
      <c r="BJ845" s="18">
        <f t="shared" si="2286"/>
        <v>9070.7999999999993</v>
      </c>
      <c r="BK845" s="18">
        <f t="shared" si="2287"/>
        <v>9070.7999999999993</v>
      </c>
      <c r="BL845" s="18">
        <f t="shared" ref="BL845:BN845" si="2407">BL846+BL849</f>
        <v>0</v>
      </c>
      <c r="BM845" s="18">
        <f t="shared" si="2407"/>
        <v>0</v>
      </c>
      <c r="BN845" s="18">
        <f t="shared" si="2407"/>
        <v>0</v>
      </c>
      <c r="BO845" s="18">
        <f t="shared" si="2250"/>
        <v>13119.16</v>
      </c>
      <c r="BP845" s="18">
        <f t="shared" si="2251"/>
        <v>9070.7999999999993</v>
      </c>
      <c r="BQ845" s="18">
        <f t="shared" si="2252"/>
        <v>9070.7999999999993</v>
      </c>
      <c r="BR845" s="18">
        <f t="shared" ref="BR845:BT845" si="2408">BR846+BR849</f>
        <v>0</v>
      </c>
      <c r="BS845" s="18">
        <f t="shared" si="2408"/>
        <v>0</v>
      </c>
      <c r="BT845" s="18">
        <f t="shared" si="2408"/>
        <v>0</v>
      </c>
      <c r="BU845" s="18">
        <f t="shared" si="2253"/>
        <v>13119.16</v>
      </c>
      <c r="BV845" s="18">
        <f t="shared" si="2254"/>
        <v>9070.7999999999993</v>
      </c>
      <c r="BW845" s="18">
        <f t="shared" si="2255"/>
        <v>9070.7999999999993</v>
      </c>
      <c r="BX845" s="18">
        <f t="shared" ref="BX845:BZ845" si="2409">BX846+BX849</f>
        <v>666.20799999999997</v>
      </c>
      <c r="BY845" s="18">
        <f t="shared" si="2409"/>
        <v>0</v>
      </c>
      <c r="BZ845" s="18">
        <f t="shared" si="2409"/>
        <v>0</v>
      </c>
      <c r="CA845" s="18">
        <f t="shared" si="2231"/>
        <v>13785.368</v>
      </c>
      <c r="CB845" s="18">
        <f t="shared" si="2232"/>
        <v>9070.7999999999993</v>
      </c>
      <c r="CC845" s="18">
        <f t="shared" si="2233"/>
        <v>9070.7999999999993</v>
      </c>
      <c r="CD845" s="18">
        <f t="shared" si="2399"/>
        <v>0</v>
      </c>
      <c r="CE845" s="27"/>
      <c r="CF845" s="33"/>
    </row>
    <row r="846" spans="1:84" ht="46.8" x14ac:dyDescent="0.3">
      <c r="A846" s="41" t="s">
        <v>164</v>
      </c>
      <c r="B846" s="39">
        <v>600</v>
      </c>
      <c r="C846" s="41"/>
      <c r="D846" s="41"/>
      <c r="E846" s="14" t="s">
        <v>554</v>
      </c>
      <c r="F846" s="18">
        <f t="shared" ref="F846:K847" si="2410">F847</f>
        <v>1366.6</v>
      </c>
      <c r="G846" s="18">
        <f t="shared" si="2410"/>
        <v>1366.6</v>
      </c>
      <c r="H846" s="18">
        <f t="shared" si="2410"/>
        <v>1366.6</v>
      </c>
      <c r="I846" s="18">
        <f t="shared" si="2410"/>
        <v>0</v>
      </c>
      <c r="J846" s="18">
        <f t="shared" si="2410"/>
        <v>0</v>
      </c>
      <c r="K846" s="18">
        <f t="shared" si="2410"/>
        <v>0</v>
      </c>
      <c r="L846" s="18">
        <f t="shared" si="2324"/>
        <v>1366.6</v>
      </c>
      <c r="M846" s="18">
        <f t="shared" si="2325"/>
        <v>1366.6</v>
      </c>
      <c r="N846" s="18">
        <f t="shared" si="2326"/>
        <v>1366.6</v>
      </c>
      <c r="O846" s="18">
        <f t="shared" ref="O846:S847" si="2411">O847</f>
        <v>0</v>
      </c>
      <c r="P846" s="18">
        <f t="shared" si="2411"/>
        <v>0</v>
      </c>
      <c r="Q846" s="18">
        <f t="shared" si="2411"/>
        <v>0</v>
      </c>
      <c r="R846" s="18">
        <f t="shared" si="2411"/>
        <v>0</v>
      </c>
      <c r="S846" s="18">
        <f t="shared" si="2411"/>
        <v>0</v>
      </c>
      <c r="T846" s="18">
        <f t="shared" si="2259"/>
        <v>1366.6</v>
      </c>
      <c r="U846" s="18">
        <f t="shared" si="2260"/>
        <v>1366.6</v>
      </c>
      <c r="V846" s="18">
        <f t="shared" si="2261"/>
        <v>1366.6</v>
      </c>
      <c r="W846" s="18">
        <f t="shared" ref="W846:CD847" si="2412">W847</f>
        <v>0</v>
      </c>
      <c r="X846" s="18">
        <f t="shared" si="2412"/>
        <v>0</v>
      </c>
      <c r="Y846" s="18">
        <f t="shared" si="2412"/>
        <v>0</v>
      </c>
      <c r="Z846" s="18">
        <f t="shared" si="2412"/>
        <v>0</v>
      </c>
      <c r="AA846" s="18">
        <f t="shared" si="2412"/>
        <v>0</v>
      </c>
      <c r="AB846" s="18">
        <f t="shared" si="2412"/>
        <v>0</v>
      </c>
      <c r="AC846" s="18">
        <f t="shared" si="2263"/>
        <v>1366.6</v>
      </c>
      <c r="AD846" s="18">
        <f t="shared" si="2264"/>
        <v>1366.6</v>
      </c>
      <c r="AE846" s="18">
        <f t="shared" si="2265"/>
        <v>1366.6</v>
      </c>
      <c r="AF846" s="18">
        <f t="shared" si="2412"/>
        <v>0</v>
      </c>
      <c r="AG846" s="18">
        <f t="shared" si="2412"/>
        <v>0</v>
      </c>
      <c r="AH846" s="18">
        <f t="shared" si="2412"/>
        <v>0</v>
      </c>
      <c r="AI846" s="18">
        <f t="shared" si="2240"/>
        <v>1366.6</v>
      </c>
      <c r="AJ846" s="18">
        <f t="shared" si="2241"/>
        <v>1366.6</v>
      </c>
      <c r="AK846" s="18">
        <f t="shared" si="2242"/>
        <v>1366.6</v>
      </c>
      <c r="AL846" s="18">
        <f t="shared" si="2412"/>
        <v>0</v>
      </c>
      <c r="AM846" s="18">
        <f t="shared" si="2243"/>
        <v>1366.6</v>
      </c>
      <c r="AN846" s="18">
        <f t="shared" si="2412"/>
        <v>0</v>
      </c>
      <c r="AO846" s="18">
        <f t="shared" si="2412"/>
        <v>0</v>
      </c>
      <c r="AP846" s="18">
        <f t="shared" si="2412"/>
        <v>0</v>
      </c>
      <c r="AQ846" s="18">
        <f t="shared" si="2244"/>
        <v>1366.6</v>
      </c>
      <c r="AR846" s="18">
        <f t="shared" si="2245"/>
        <v>1366.6</v>
      </c>
      <c r="AS846" s="18">
        <f t="shared" si="2246"/>
        <v>1366.6</v>
      </c>
      <c r="AT846" s="18">
        <f t="shared" si="2412"/>
        <v>0</v>
      </c>
      <c r="AU846" s="18">
        <f t="shared" si="2412"/>
        <v>0</v>
      </c>
      <c r="AV846" s="18">
        <f t="shared" si="2412"/>
        <v>0</v>
      </c>
      <c r="AW846" s="18">
        <f t="shared" si="2247"/>
        <v>1366.6</v>
      </c>
      <c r="AX846" s="18">
        <f t="shared" si="2248"/>
        <v>1366.6</v>
      </c>
      <c r="AY846" s="18">
        <f t="shared" si="2249"/>
        <v>1366.6</v>
      </c>
      <c r="AZ846" s="18">
        <f t="shared" si="2412"/>
        <v>0</v>
      </c>
      <c r="BA846" s="18">
        <f t="shared" si="2412"/>
        <v>0</v>
      </c>
      <c r="BB846" s="18">
        <f t="shared" si="2412"/>
        <v>0</v>
      </c>
      <c r="BC846" s="18">
        <f t="shared" si="2291"/>
        <v>1366.6</v>
      </c>
      <c r="BD846" s="18">
        <f t="shared" si="2292"/>
        <v>1366.6</v>
      </c>
      <c r="BE846" s="18">
        <f t="shared" si="2293"/>
        <v>1366.6</v>
      </c>
      <c r="BF846" s="18">
        <f t="shared" si="2412"/>
        <v>0</v>
      </c>
      <c r="BG846" s="18">
        <f t="shared" si="2412"/>
        <v>0</v>
      </c>
      <c r="BH846" s="18">
        <f t="shared" si="2412"/>
        <v>0</v>
      </c>
      <c r="BI846" s="18">
        <f t="shared" si="2285"/>
        <v>1366.6</v>
      </c>
      <c r="BJ846" s="18">
        <f t="shared" si="2286"/>
        <v>1366.6</v>
      </c>
      <c r="BK846" s="18">
        <f t="shared" si="2287"/>
        <v>1366.6</v>
      </c>
      <c r="BL846" s="18">
        <f t="shared" si="2412"/>
        <v>0</v>
      </c>
      <c r="BM846" s="18">
        <f t="shared" si="2412"/>
        <v>0</v>
      </c>
      <c r="BN846" s="18">
        <f t="shared" si="2412"/>
        <v>0</v>
      </c>
      <c r="BO846" s="18">
        <f t="shared" si="2250"/>
        <v>1366.6</v>
      </c>
      <c r="BP846" s="18">
        <f t="shared" si="2251"/>
        <v>1366.6</v>
      </c>
      <c r="BQ846" s="18">
        <f t="shared" si="2252"/>
        <v>1366.6</v>
      </c>
      <c r="BR846" s="18">
        <f t="shared" si="2412"/>
        <v>0</v>
      </c>
      <c r="BS846" s="18">
        <f t="shared" si="2412"/>
        <v>0</v>
      </c>
      <c r="BT846" s="18">
        <f t="shared" si="2412"/>
        <v>0</v>
      </c>
      <c r="BU846" s="18">
        <f t="shared" si="2253"/>
        <v>1366.6</v>
      </c>
      <c r="BV846" s="18">
        <f t="shared" si="2254"/>
        <v>1366.6</v>
      </c>
      <c r="BW846" s="18">
        <f t="shared" si="2255"/>
        <v>1366.6</v>
      </c>
      <c r="BX846" s="18">
        <f t="shared" si="2412"/>
        <v>-51.267000000000003</v>
      </c>
      <c r="BY846" s="18">
        <f t="shared" si="2412"/>
        <v>0</v>
      </c>
      <c r="BZ846" s="18">
        <f t="shared" si="2412"/>
        <v>0</v>
      </c>
      <c r="CA846" s="18">
        <f t="shared" si="2231"/>
        <v>1315.3329999999999</v>
      </c>
      <c r="CB846" s="18">
        <f t="shared" si="2232"/>
        <v>1366.6</v>
      </c>
      <c r="CC846" s="18">
        <f t="shared" si="2233"/>
        <v>1366.6</v>
      </c>
      <c r="CD846" s="18">
        <f t="shared" si="2412"/>
        <v>0</v>
      </c>
      <c r="CE846" s="27"/>
      <c r="CF846" s="33"/>
    </row>
    <row r="847" spans="1:84" ht="78" x14ac:dyDescent="0.3">
      <c r="A847" s="41" t="s">
        <v>164</v>
      </c>
      <c r="B847" s="39">
        <v>630</v>
      </c>
      <c r="C847" s="41"/>
      <c r="D847" s="41"/>
      <c r="E847" s="14" t="s">
        <v>1427</v>
      </c>
      <c r="F847" s="18">
        <f t="shared" si="2410"/>
        <v>1366.6</v>
      </c>
      <c r="G847" s="18">
        <f t="shared" si="2410"/>
        <v>1366.6</v>
      </c>
      <c r="H847" s="18">
        <f t="shared" si="2410"/>
        <v>1366.6</v>
      </c>
      <c r="I847" s="18">
        <f t="shared" si="2410"/>
        <v>0</v>
      </c>
      <c r="J847" s="18">
        <f t="shared" si="2410"/>
        <v>0</v>
      </c>
      <c r="K847" s="18">
        <f t="shared" si="2410"/>
        <v>0</v>
      </c>
      <c r="L847" s="18">
        <f t="shared" si="2324"/>
        <v>1366.6</v>
      </c>
      <c r="M847" s="18">
        <f t="shared" si="2325"/>
        <v>1366.6</v>
      </c>
      <c r="N847" s="18">
        <f t="shared" si="2326"/>
        <v>1366.6</v>
      </c>
      <c r="O847" s="18">
        <f t="shared" si="2411"/>
        <v>0</v>
      </c>
      <c r="P847" s="18">
        <f t="shared" si="2411"/>
        <v>0</v>
      </c>
      <c r="Q847" s="18">
        <f t="shared" si="2411"/>
        <v>0</v>
      </c>
      <c r="R847" s="18">
        <f t="shared" si="2411"/>
        <v>0</v>
      </c>
      <c r="S847" s="18">
        <f t="shared" si="2411"/>
        <v>0</v>
      </c>
      <c r="T847" s="18">
        <f t="shared" si="2259"/>
        <v>1366.6</v>
      </c>
      <c r="U847" s="18">
        <f t="shared" si="2260"/>
        <v>1366.6</v>
      </c>
      <c r="V847" s="18">
        <f t="shared" si="2261"/>
        <v>1366.6</v>
      </c>
      <c r="W847" s="18">
        <f t="shared" si="2412"/>
        <v>0</v>
      </c>
      <c r="X847" s="18">
        <f t="shared" si="2412"/>
        <v>0</v>
      </c>
      <c r="Y847" s="18">
        <f t="shared" si="2412"/>
        <v>0</v>
      </c>
      <c r="Z847" s="18">
        <f t="shared" si="2412"/>
        <v>0</v>
      </c>
      <c r="AA847" s="18">
        <f t="shared" si="2412"/>
        <v>0</v>
      </c>
      <c r="AB847" s="18">
        <f t="shared" si="2412"/>
        <v>0</v>
      </c>
      <c r="AC847" s="18">
        <f t="shared" si="2263"/>
        <v>1366.6</v>
      </c>
      <c r="AD847" s="18">
        <f t="shared" si="2264"/>
        <v>1366.6</v>
      </c>
      <c r="AE847" s="18">
        <f t="shared" si="2265"/>
        <v>1366.6</v>
      </c>
      <c r="AF847" s="18">
        <f t="shared" si="2412"/>
        <v>0</v>
      </c>
      <c r="AG847" s="18">
        <f t="shared" si="2412"/>
        <v>0</v>
      </c>
      <c r="AH847" s="18">
        <f t="shared" si="2412"/>
        <v>0</v>
      </c>
      <c r="AI847" s="18">
        <f t="shared" si="2240"/>
        <v>1366.6</v>
      </c>
      <c r="AJ847" s="18">
        <f t="shared" si="2241"/>
        <v>1366.6</v>
      </c>
      <c r="AK847" s="18">
        <f t="shared" si="2242"/>
        <v>1366.6</v>
      </c>
      <c r="AL847" s="18">
        <f t="shared" si="2412"/>
        <v>0</v>
      </c>
      <c r="AM847" s="18">
        <f t="shared" si="2243"/>
        <v>1366.6</v>
      </c>
      <c r="AN847" s="18">
        <f t="shared" si="2412"/>
        <v>0</v>
      </c>
      <c r="AO847" s="18">
        <f t="shared" si="2412"/>
        <v>0</v>
      </c>
      <c r="AP847" s="18">
        <f t="shared" si="2412"/>
        <v>0</v>
      </c>
      <c r="AQ847" s="18">
        <f t="shared" si="2244"/>
        <v>1366.6</v>
      </c>
      <c r="AR847" s="18">
        <f t="shared" si="2245"/>
        <v>1366.6</v>
      </c>
      <c r="AS847" s="18">
        <f t="shared" si="2246"/>
        <v>1366.6</v>
      </c>
      <c r="AT847" s="18">
        <f t="shared" si="2412"/>
        <v>0</v>
      </c>
      <c r="AU847" s="18">
        <f t="shared" si="2412"/>
        <v>0</v>
      </c>
      <c r="AV847" s="18">
        <f t="shared" si="2412"/>
        <v>0</v>
      </c>
      <c r="AW847" s="18">
        <f t="shared" si="2247"/>
        <v>1366.6</v>
      </c>
      <c r="AX847" s="18">
        <f t="shared" si="2248"/>
        <v>1366.6</v>
      </c>
      <c r="AY847" s="18">
        <f t="shared" si="2249"/>
        <v>1366.6</v>
      </c>
      <c r="AZ847" s="18">
        <f t="shared" si="2412"/>
        <v>0</v>
      </c>
      <c r="BA847" s="18">
        <f t="shared" si="2412"/>
        <v>0</v>
      </c>
      <c r="BB847" s="18">
        <f t="shared" si="2412"/>
        <v>0</v>
      </c>
      <c r="BC847" s="18">
        <f t="shared" si="2291"/>
        <v>1366.6</v>
      </c>
      <c r="BD847" s="18">
        <f t="shared" si="2292"/>
        <v>1366.6</v>
      </c>
      <c r="BE847" s="18">
        <f t="shared" si="2293"/>
        <v>1366.6</v>
      </c>
      <c r="BF847" s="18">
        <f t="shared" si="2412"/>
        <v>0</v>
      </c>
      <c r="BG847" s="18">
        <f t="shared" si="2412"/>
        <v>0</v>
      </c>
      <c r="BH847" s="18">
        <f t="shared" si="2412"/>
        <v>0</v>
      </c>
      <c r="BI847" s="18">
        <f t="shared" si="2285"/>
        <v>1366.6</v>
      </c>
      <c r="BJ847" s="18">
        <f t="shared" si="2286"/>
        <v>1366.6</v>
      </c>
      <c r="BK847" s="18">
        <f t="shared" si="2287"/>
        <v>1366.6</v>
      </c>
      <c r="BL847" s="18">
        <f t="shared" si="2412"/>
        <v>0</v>
      </c>
      <c r="BM847" s="18">
        <f t="shared" si="2412"/>
        <v>0</v>
      </c>
      <c r="BN847" s="18">
        <f t="shared" si="2412"/>
        <v>0</v>
      </c>
      <c r="BO847" s="18">
        <f t="shared" si="2250"/>
        <v>1366.6</v>
      </c>
      <c r="BP847" s="18">
        <f t="shared" si="2251"/>
        <v>1366.6</v>
      </c>
      <c r="BQ847" s="18">
        <f t="shared" si="2252"/>
        <v>1366.6</v>
      </c>
      <c r="BR847" s="18">
        <f t="shared" si="2412"/>
        <v>0</v>
      </c>
      <c r="BS847" s="18">
        <f t="shared" si="2412"/>
        <v>0</v>
      </c>
      <c r="BT847" s="18">
        <f t="shared" si="2412"/>
        <v>0</v>
      </c>
      <c r="BU847" s="18">
        <f t="shared" si="2253"/>
        <v>1366.6</v>
      </c>
      <c r="BV847" s="18">
        <f t="shared" si="2254"/>
        <v>1366.6</v>
      </c>
      <c r="BW847" s="18">
        <f t="shared" si="2255"/>
        <v>1366.6</v>
      </c>
      <c r="BX847" s="18">
        <f t="shared" si="2412"/>
        <v>-51.267000000000003</v>
      </c>
      <c r="BY847" s="18">
        <f t="shared" si="2412"/>
        <v>0</v>
      </c>
      <c r="BZ847" s="18">
        <f t="shared" si="2412"/>
        <v>0</v>
      </c>
      <c r="CA847" s="18">
        <f t="shared" si="2231"/>
        <v>1315.3329999999999</v>
      </c>
      <c r="CB847" s="18">
        <f t="shared" si="2232"/>
        <v>1366.6</v>
      </c>
      <c r="CC847" s="18">
        <f t="shared" si="2233"/>
        <v>1366.6</v>
      </c>
      <c r="CD847" s="18">
        <f t="shared" si="2412"/>
        <v>0</v>
      </c>
      <c r="CE847" s="27"/>
      <c r="CF847" s="33"/>
    </row>
    <row r="848" spans="1:84" x14ac:dyDescent="0.3">
      <c r="A848" s="41" t="s">
        <v>164</v>
      </c>
      <c r="B848" s="39">
        <v>630</v>
      </c>
      <c r="C848" s="41" t="s">
        <v>27</v>
      </c>
      <c r="D848" s="41" t="s">
        <v>27</v>
      </c>
      <c r="E848" s="14" t="s">
        <v>535</v>
      </c>
      <c r="F848" s="18">
        <v>1366.6</v>
      </c>
      <c r="G848" s="18">
        <v>1366.6</v>
      </c>
      <c r="H848" s="18">
        <v>1366.6</v>
      </c>
      <c r="I848" s="18"/>
      <c r="J848" s="18"/>
      <c r="K848" s="18"/>
      <c r="L848" s="18">
        <f t="shared" si="2324"/>
        <v>1366.6</v>
      </c>
      <c r="M848" s="18">
        <f t="shared" si="2325"/>
        <v>1366.6</v>
      </c>
      <c r="N848" s="18">
        <f t="shared" si="2326"/>
        <v>1366.6</v>
      </c>
      <c r="O848" s="18"/>
      <c r="P848" s="18"/>
      <c r="Q848" s="18"/>
      <c r="R848" s="18"/>
      <c r="S848" s="18"/>
      <c r="T848" s="18">
        <f t="shared" si="2259"/>
        <v>1366.6</v>
      </c>
      <c r="U848" s="18">
        <f t="shared" si="2260"/>
        <v>1366.6</v>
      </c>
      <c r="V848" s="18">
        <f t="shared" si="2261"/>
        <v>1366.6</v>
      </c>
      <c r="W848" s="18"/>
      <c r="X848" s="18"/>
      <c r="Y848" s="18"/>
      <c r="Z848" s="18"/>
      <c r="AA848" s="18"/>
      <c r="AB848" s="18"/>
      <c r="AC848" s="18">
        <f t="shared" si="2263"/>
        <v>1366.6</v>
      </c>
      <c r="AD848" s="18">
        <f t="shared" si="2264"/>
        <v>1366.6</v>
      </c>
      <c r="AE848" s="18">
        <f t="shared" si="2265"/>
        <v>1366.6</v>
      </c>
      <c r="AF848" s="18"/>
      <c r="AG848" s="18"/>
      <c r="AH848" s="18"/>
      <c r="AI848" s="18">
        <f t="shared" si="2240"/>
        <v>1366.6</v>
      </c>
      <c r="AJ848" s="18">
        <f t="shared" si="2241"/>
        <v>1366.6</v>
      </c>
      <c r="AK848" s="18">
        <f t="shared" si="2242"/>
        <v>1366.6</v>
      </c>
      <c r="AL848" s="18"/>
      <c r="AM848" s="18">
        <f t="shared" si="2243"/>
        <v>1366.6</v>
      </c>
      <c r="AN848" s="18"/>
      <c r="AO848" s="18"/>
      <c r="AP848" s="18"/>
      <c r="AQ848" s="18">
        <f t="shared" si="2244"/>
        <v>1366.6</v>
      </c>
      <c r="AR848" s="18">
        <f t="shared" si="2245"/>
        <v>1366.6</v>
      </c>
      <c r="AS848" s="18">
        <f t="shared" si="2246"/>
        <v>1366.6</v>
      </c>
      <c r="AT848" s="18"/>
      <c r="AU848" s="18"/>
      <c r="AV848" s="18"/>
      <c r="AW848" s="18">
        <f t="shared" si="2247"/>
        <v>1366.6</v>
      </c>
      <c r="AX848" s="18">
        <f t="shared" si="2248"/>
        <v>1366.6</v>
      </c>
      <c r="AY848" s="18">
        <f t="shared" si="2249"/>
        <v>1366.6</v>
      </c>
      <c r="AZ848" s="18"/>
      <c r="BA848" s="18"/>
      <c r="BB848" s="18"/>
      <c r="BC848" s="18">
        <f t="shared" si="2291"/>
        <v>1366.6</v>
      </c>
      <c r="BD848" s="18">
        <f t="shared" si="2292"/>
        <v>1366.6</v>
      </c>
      <c r="BE848" s="18">
        <f t="shared" si="2293"/>
        <v>1366.6</v>
      </c>
      <c r="BF848" s="18"/>
      <c r="BG848" s="18"/>
      <c r="BH848" s="18"/>
      <c r="BI848" s="18">
        <f t="shared" si="2285"/>
        <v>1366.6</v>
      </c>
      <c r="BJ848" s="18">
        <f t="shared" si="2286"/>
        <v>1366.6</v>
      </c>
      <c r="BK848" s="18">
        <f t="shared" si="2287"/>
        <v>1366.6</v>
      </c>
      <c r="BL848" s="18"/>
      <c r="BM848" s="18"/>
      <c r="BN848" s="18"/>
      <c r="BO848" s="18">
        <f t="shared" si="2250"/>
        <v>1366.6</v>
      </c>
      <c r="BP848" s="18">
        <f t="shared" si="2251"/>
        <v>1366.6</v>
      </c>
      <c r="BQ848" s="18">
        <f t="shared" si="2252"/>
        <v>1366.6</v>
      </c>
      <c r="BR848" s="18"/>
      <c r="BS848" s="18"/>
      <c r="BT848" s="18"/>
      <c r="BU848" s="18">
        <f t="shared" si="2253"/>
        <v>1366.6</v>
      </c>
      <c r="BV848" s="18">
        <f t="shared" si="2254"/>
        <v>1366.6</v>
      </c>
      <c r="BW848" s="18">
        <f t="shared" si="2255"/>
        <v>1366.6</v>
      </c>
      <c r="BX848" s="18">
        <v>-51.267000000000003</v>
      </c>
      <c r="BY848" s="18"/>
      <c r="BZ848" s="18"/>
      <c r="CA848" s="18">
        <f t="shared" ref="CA848:CA911" si="2413">BU848+BX848</f>
        <v>1315.3329999999999</v>
      </c>
      <c r="CB848" s="18">
        <f t="shared" ref="CB848:CB911" si="2414">BV848+BY848</f>
        <v>1366.6</v>
      </c>
      <c r="CC848" s="18">
        <f t="shared" ref="CC848:CC911" si="2415">BW848+BZ848</f>
        <v>1366.6</v>
      </c>
      <c r="CD848" s="18"/>
      <c r="CE848" s="27"/>
      <c r="CF848" s="33"/>
    </row>
    <row r="849" spans="1:119" x14ac:dyDescent="0.3">
      <c r="A849" s="41" t="s">
        <v>164</v>
      </c>
      <c r="B849" s="39">
        <v>800</v>
      </c>
      <c r="C849" s="41"/>
      <c r="D849" s="41"/>
      <c r="E849" s="14" t="s">
        <v>556</v>
      </c>
      <c r="F849" s="18">
        <f t="shared" ref="F849:K850" si="2416">F850</f>
        <v>7704.2</v>
      </c>
      <c r="G849" s="18">
        <f t="shared" si="2416"/>
        <v>7704.2</v>
      </c>
      <c r="H849" s="18">
        <f t="shared" si="2416"/>
        <v>7704.2</v>
      </c>
      <c r="I849" s="18">
        <f t="shared" si="2416"/>
        <v>0</v>
      </c>
      <c r="J849" s="18">
        <f t="shared" si="2416"/>
        <v>0</v>
      </c>
      <c r="K849" s="18">
        <f t="shared" si="2416"/>
        <v>0</v>
      </c>
      <c r="L849" s="18">
        <f t="shared" si="2324"/>
        <v>7704.2</v>
      </c>
      <c r="M849" s="18">
        <f t="shared" si="2325"/>
        <v>7704.2</v>
      </c>
      <c r="N849" s="18">
        <f t="shared" si="2326"/>
        <v>7704.2</v>
      </c>
      <c r="O849" s="18">
        <f t="shared" ref="O849:S850" si="2417">O850</f>
        <v>0</v>
      </c>
      <c r="P849" s="18">
        <f t="shared" si="2417"/>
        <v>0</v>
      </c>
      <c r="Q849" s="18">
        <f t="shared" si="2417"/>
        <v>0</v>
      </c>
      <c r="R849" s="18">
        <f t="shared" si="2417"/>
        <v>0</v>
      </c>
      <c r="S849" s="18">
        <f t="shared" si="2417"/>
        <v>0</v>
      </c>
      <c r="T849" s="18">
        <f t="shared" si="2259"/>
        <v>7704.2</v>
      </c>
      <c r="U849" s="18">
        <f t="shared" si="2260"/>
        <v>7704.2</v>
      </c>
      <c r="V849" s="18">
        <f t="shared" si="2261"/>
        <v>7704.2</v>
      </c>
      <c r="W849" s="18">
        <f t="shared" ref="W849:CD850" si="2418">W850</f>
        <v>0</v>
      </c>
      <c r="X849" s="18">
        <f t="shared" si="2418"/>
        <v>0</v>
      </c>
      <c r="Y849" s="18">
        <f t="shared" si="2418"/>
        <v>0</v>
      </c>
      <c r="Z849" s="18">
        <f t="shared" si="2418"/>
        <v>0</v>
      </c>
      <c r="AA849" s="18">
        <f t="shared" si="2418"/>
        <v>0</v>
      </c>
      <c r="AB849" s="18">
        <f t="shared" si="2418"/>
        <v>0</v>
      </c>
      <c r="AC849" s="18">
        <f t="shared" si="2263"/>
        <v>7704.2</v>
      </c>
      <c r="AD849" s="18">
        <f t="shared" si="2264"/>
        <v>7704.2</v>
      </c>
      <c r="AE849" s="18">
        <f t="shared" si="2265"/>
        <v>7704.2</v>
      </c>
      <c r="AF849" s="18">
        <f t="shared" si="2418"/>
        <v>0</v>
      </c>
      <c r="AG849" s="18">
        <f t="shared" si="2418"/>
        <v>0</v>
      </c>
      <c r="AH849" s="18">
        <f t="shared" si="2418"/>
        <v>0</v>
      </c>
      <c r="AI849" s="18">
        <f t="shared" si="2240"/>
        <v>7704.2</v>
      </c>
      <c r="AJ849" s="18">
        <f t="shared" si="2241"/>
        <v>7704.2</v>
      </c>
      <c r="AK849" s="18">
        <f t="shared" si="2242"/>
        <v>7704.2</v>
      </c>
      <c r="AL849" s="18">
        <f t="shared" si="2418"/>
        <v>0</v>
      </c>
      <c r="AM849" s="18">
        <f t="shared" si="2243"/>
        <v>7704.2</v>
      </c>
      <c r="AN849" s="18">
        <f t="shared" si="2418"/>
        <v>0</v>
      </c>
      <c r="AO849" s="18">
        <f t="shared" si="2418"/>
        <v>0</v>
      </c>
      <c r="AP849" s="18">
        <f t="shared" si="2418"/>
        <v>0</v>
      </c>
      <c r="AQ849" s="18">
        <f t="shared" si="2244"/>
        <v>7704.2</v>
      </c>
      <c r="AR849" s="18">
        <f t="shared" si="2245"/>
        <v>7704.2</v>
      </c>
      <c r="AS849" s="18">
        <f t="shared" si="2246"/>
        <v>7704.2</v>
      </c>
      <c r="AT849" s="18">
        <f t="shared" si="2418"/>
        <v>0</v>
      </c>
      <c r="AU849" s="18">
        <f t="shared" si="2418"/>
        <v>0</v>
      </c>
      <c r="AV849" s="18">
        <f t="shared" si="2418"/>
        <v>0</v>
      </c>
      <c r="AW849" s="18">
        <f t="shared" si="2247"/>
        <v>7704.2</v>
      </c>
      <c r="AX849" s="18">
        <f t="shared" si="2248"/>
        <v>7704.2</v>
      </c>
      <c r="AY849" s="18">
        <f t="shared" si="2249"/>
        <v>7704.2</v>
      </c>
      <c r="AZ849" s="18">
        <f t="shared" si="2418"/>
        <v>4048.36</v>
      </c>
      <c r="BA849" s="18">
        <f t="shared" si="2418"/>
        <v>0</v>
      </c>
      <c r="BB849" s="18">
        <f t="shared" si="2418"/>
        <v>0</v>
      </c>
      <c r="BC849" s="18">
        <f t="shared" si="2291"/>
        <v>11752.56</v>
      </c>
      <c r="BD849" s="18">
        <f t="shared" si="2292"/>
        <v>7704.2</v>
      </c>
      <c r="BE849" s="18">
        <f t="shared" si="2293"/>
        <v>7704.2</v>
      </c>
      <c r="BF849" s="18">
        <f t="shared" si="2418"/>
        <v>0</v>
      </c>
      <c r="BG849" s="18">
        <f t="shared" si="2418"/>
        <v>0</v>
      </c>
      <c r="BH849" s="18">
        <f t="shared" si="2418"/>
        <v>0</v>
      </c>
      <c r="BI849" s="18">
        <f t="shared" si="2285"/>
        <v>11752.56</v>
      </c>
      <c r="BJ849" s="18">
        <f t="shared" si="2286"/>
        <v>7704.2</v>
      </c>
      <c r="BK849" s="18">
        <f t="shared" si="2287"/>
        <v>7704.2</v>
      </c>
      <c r="BL849" s="18">
        <f t="shared" si="2418"/>
        <v>0</v>
      </c>
      <c r="BM849" s="18">
        <f t="shared" si="2418"/>
        <v>0</v>
      </c>
      <c r="BN849" s="18">
        <f t="shared" si="2418"/>
        <v>0</v>
      </c>
      <c r="BO849" s="18">
        <f t="shared" si="2250"/>
        <v>11752.56</v>
      </c>
      <c r="BP849" s="18">
        <f t="shared" si="2251"/>
        <v>7704.2</v>
      </c>
      <c r="BQ849" s="18">
        <f t="shared" si="2252"/>
        <v>7704.2</v>
      </c>
      <c r="BR849" s="18">
        <f t="shared" si="2418"/>
        <v>0</v>
      </c>
      <c r="BS849" s="18">
        <f t="shared" si="2418"/>
        <v>0</v>
      </c>
      <c r="BT849" s="18">
        <f t="shared" si="2418"/>
        <v>0</v>
      </c>
      <c r="BU849" s="18">
        <f t="shared" si="2253"/>
        <v>11752.56</v>
      </c>
      <c r="BV849" s="18">
        <f t="shared" si="2254"/>
        <v>7704.2</v>
      </c>
      <c r="BW849" s="18">
        <f t="shared" si="2255"/>
        <v>7704.2</v>
      </c>
      <c r="BX849" s="18">
        <f t="shared" si="2418"/>
        <v>717.47500000000002</v>
      </c>
      <c r="BY849" s="18">
        <f t="shared" si="2418"/>
        <v>0</v>
      </c>
      <c r="BZ849" s="18">
        <f t="shared" si="2418"/>
        <v>0</v>
      </c>
      <c r="CA849" s="18">
        <f t="shared" si="2413"/>
        <v>12470.035</v>
      </c>
      <c r="CB849" s="18">
        <f t="shared" si="2414"/>
        <v>7704.2</v>
      </c>
      <c r="CC849" s="18">
        <f t="shared" si="2415"/>
        <v>7704.2</v>
      </c>
      <c r="CD849" s="18">
        <f t="shared" si="2418"/>
        <v>0</v>
      </c>
      <c r="CE849" s="27"/>
      <c r="CF849" s="33"/>
    </row>
    <row r="850" spans="1:119" ht="78" x14ac:dyDescent="0.3">
      <c r="A850" s="41" t="s">
        <v>164</v>
      </c>
      <c r="B850" s="39">
        <v>810</v>
      </c>
      <c r="C850" s="41"/>
      <c r="D850" s="41"/>
      <c r="E850" s="14" t="s">
        <v>571</v>
      </c>
      <c r="F850" s="18">
        <f t="shared" si="2416"/>
        <v>7704.2</v>
      </c>
      <c r="G850" s="18">
        <f t="shared" si="2416"/>
        <v>7704.2</v>
      </c>
      <c r="H850" s="18">
        <f t="shared" si="2416"/>
        <v>7704.2</v>
      </c>
      <c r="I850" s="18">
        <f t="shared" si="2416"/>
        <v>0</v>
      </c>
      <c r="J850" s="18">
        <f t="shared" si="2416"/>
        <v>0</v>
      </c>
      <c r="K850" s="18">
        <f t="shared" si="2416"/>
        <v>0</v>
      </c>
      <c r="L850" s="18">
        <f t="shared" si="2324"/>
        <v>7704.2</v>
      </c>
      <c r="M850" s="18">
        <f t="shared" si="2325"/>
        <v>7704.2</v>
      </c>
      <c r="N850" s="18">
        <f t="shared" si="2326"/>
        <v>7704.2</v>
      </c>
      <c r="O850" s="18">
        <f t="shared" si="2417"/>
        <v>0</v>
      </c>
      <c r="P850" s="18">
        <f t="shared" si="2417"/>
        <v>0</v>
      </c>
      <c r="Q850" s="18">
        <f t="shared" si="2417"/>
        <v>0</v>
      </c>
      <c r="R850" s="18">
        <f t="shared" si="2417"/>
        <v>0</v>
      </c>
      <c r="S850" s="18">
        <f t="shared" si="2417"/>
        <v>0</v>
      </c>
      <c r="T850" s="18">
        <f t="shared" si="2259"/>
        <v>7704.2</v>
      </c>
      <c r="U850" s="18">
        <f t="shared" si="2260"/>
        <v>7704.2</v>
      </c>
      <c r="V850" s="18">
        <f t="shared" si="2261"/>
        <v>7704.2</v>
      </c>
      <c r="W850" s="18">
        <f t="shared" si="2418"/>
        <v>0</v>
      </c>
      <c r="X850" s="18">
        <f t="shared" si="2418"/>
        <v>0</v>
      </c>
      <c r="Y850" s="18">
        <f t="shared" si="2418"/>
        <v>0</v>
      </c>
      <c r="Z850" s="18">
        <f t="shared" si="2418"/>
        <v>0</v>
      </c>
      <c r="AA850" s="18">
        <f t="shared" si="2418"/>
        <v>0</v>
      </c>
      <c r="AB850" s="18">
        <f t="shared" si="2418"/>
        <v>0</v>
      </c>
      <c r="AC850" s="18">
        <f t="shared" si="2263"/>
        <v>7704.2</v>
      </c>
      <c r="AD850" s="18">
        <f t="shared" si="2264"/>
        <v>7704.2</v>
      </c>
      <c r="AE850" s="18">
        <f t="shared" si="2265"/>
        <v>7704.2</v>
      </c>
      <c r="AF850" s="18">
        <f t="shared" si="2418"/>
        <v>0</v>
      </c>
      <c r="AG850" s="18">
        <f t="shared" si="2418"/>
        <v>0</v>
      </c>
      <c r="AH850" s="18">
        <f t="shared" si="2418"/>
        <v>0</v>
      </c>
      <c r="AI850" s="18">
        <f t="shared" si="2240"/>
        <v>7704.2</v>
      </c>
      <c r="AJ850" s="18">
        <f t="shared" si="2241"/>
        <v>7704.2</v>
      </c>
      <c r="AK850" s="18">
        <f t="shared" si="2242"/>
        <v>7704.2</v>
      </c>
      <c r="AL850" s="18">
        <f t="shared" si="2418"/>
        <v>0</v>
      </c>
      <c r="AM850" s="18">
        <f t="shared" si="2243"/>
        <v>7704.2</v>
      </c>
      <c r="AN850" s="18">
        <f t="shared" si="2418"/>
        <v>0</v>
      </c>
      <c r="AO850" s="18">
        <f t="shared" si="2418"/>
        <v>0</v>
      </c>
      <c r="AP850" s="18">
        <f t="shared" si="2418"/>
        <v>0</v>
      </c>
      <c r="AQ850" s="18">
        <f t="shared" si="2244"/>
        <v>7704.2</v>
      </c>
      <c r="AR850" s="18">
        <f t="shared" si="2245"/>
        <v>7704.2</v>
      </c>
      <c r="AS850" s="18">
        <f t="shared" si="2246"/>
        <v>7704.2</v>
      </c>
      <c r="AT850" s="18">
        <f t="shared" si="2418"/>
        <v>0</v>
      </c>
      <c r="AU850" s="18">
        <f t="shared" si="2418"/>
        <v>0</v>
      </c>
      <c r="AV850" s="18">
        <f t="shared" si="2418"/>
        <v>0</v>
      </c>
      <c r="AW850" s="18">
        <f t="shared" si="2247"/>
        <v>7704.2</v>
      </c>
      <c r="AX850" s="18">
        <f t="shared" si="2248"/>
        <v>7704.2</v>
      </c>
      <c r="AY850" s="18">
        <f t="shared" si="2249"/>
        <v>7704.2</v>
      </c>
      <c r="AZ850" s="18">
        <f t="shared" si="2418"/>
        <v>4048.36</v>
      </c>
      <c r="BA850" s="18">
        <f t="shared" si="2418"/>
        <v>0</v>
      </c>
      <c r="BB850" s="18">
        <f t="shared" si="2418"/>
        <v>0</v>
      </c>
      <c r="BC850" s="18">
        <f t="shared" si="2291"/>
        <v>11752.56</v>
      </c>
      <c r="BD850" s="18">
        <f t="shared" si="2292"/>
        <v>7704.2</v>
      </c>
      <c r="BE850" s="18">
        <f t="shared" si="2293"/>
        <v>7704.2</v>
      </c>
      <c r="BF850" s="18">
        <f t="shared" si="2418"/>
        <v>0</v>
      </c>
      <c r="BG850" s="18">
        <f t="shared" si="2418"/>
        <v>0</v>
      </c>
      <c r="BH850" s="18">
        <f t="shared" si="2418"/>
        <v>0</v>
      </c>
      <c r="BI850" s="18">
        <f t="shared" si="2285"/>
        <v>11752.56</v>
      </c>
      <c r="BJ850" s="18">
        <f t="shared" si="2286"/>
        <v>7704.2</v>
      </c>
      <c r="BK850" s="18">
        <f t="shared" si="2287"/>
        <v>7704.2</v>
      </c>
      <c r="BL850" s="18">
        <f t="shared" si="2418"/>
        <v>0</v>
      </c>
      <c r="BM850" s="18">
        <f t="shared" si="2418"/>
        <v>0</v>
      </c>
      <c r="BN850" s="18">
        <f t="shared" si="2418"/>
        <v>0</v>
      </c>
      <c r="BO850" s="18">
        <f t="shared" si="2250"/>
        <v>11752.56</v>
      </c>
      <c r="BP850" s="18">
        <f t="shared" si="2251"/>
        <v>7704.2</v>
      </c>
      <c r="BQ850" s="18">
        <f t="shared" si="2252"/>
        <v>7704.2</v>
      </c>
      <c r="BR850" s="18">
        <f t="shared" si="2418"/>
        <v>0</v>
      </c>
      <c r="BS850" s="18">
        <f t="shared" si="2418"/>
        <v>0</v>
      </c>
      <c r="BT850" s="18">
        <f t="shared" si="2418"/>
        <v>0</v>
      </c>
      <c r="BU850" s="18">
        <f t="shared" si="2253"/>
        <v>11752.56</v>
      </c>
      <c r="BV850" s="18">
        <f t="shared" si="2254"/>
        <v>7704.2</v>
      </c>
      <c r="BW850" s="18">
        <f t="shared" si="2255"/>
        <v>7704.2</v>
      </c>
      <c r="BX850" s="18">
        <f t="shared" si="2418"/>
        <v>717.47500000000002</v>
      </c>
      <c r="BY850" s="18">
        <f t="shared" si="2418"/>
        <v>0</v>
      </c>
      <c r="BZ850" s="18">
        <f t="shared" si="2418"/>
        <v>0</v>
      </c>
      <c r="CA850" s="18">
        <f t="shared" si="2413"/>
        <v>12470.035</v>
      </c>
      <c r="CB850" s="18">
        <f t="shared" si="2414"/>
        <v>7704.2</v>
      </c>
      <c r="CC850" s="18">
        <f t="shared" si="2415"/>
        <v>7704.2</v>
      </c>
      <c r="CD850" s="18">
        <f t="shared" si="2418"/>
        <v>0</v>
      </c>
      <c r="CE850" s="27"/>
      <c r="CF850" s="33"/>
    </row>
    <row r="851" spans="1:119" x14ac:dyDescent="0.3">
      <c r="A851" s="41" t="s">
        <v>164</v>
      </c>
      <c r="B851" s="39">
        <v>810</v>
      </c>
      <c r="C851" s="41" t="s">
        <v>27</v>
      </c>
      <c r="D851" s="41" t="s">
        <v>27</v>
      </c>
      <c r="E851" s="14" t="s">
        <v>535</v>
      </c>
      <c r="F851" s="18">
        <v>7704.2</v>
      </c>
      <c r="G851" s="18">
        <v>7704.2</v>
      </c>
      <c r="H851" s="18">
        <v>7704.2</v>
      </c>
      <c r="I851" s="18"/>
      <c r="J851" s="18"/>
      <c r="K851" s="18"/>
      <c r="L851" s="18">
        <f t="shared" si="2324"/>
        <v>7704.2</v>
      </c>
      <c r="M851" s="18">
        <f t="shared" si="2325"/>
        <v>7704.2</v>
      </c>
      <c r="N851" s="18">
        <f t="shared" si="2326"/>
        <v>7704.2</v>
      </c>
      <c r="O851" s="18"/>
      <c r="P851" s="18"/>
      <c r="Q851" s="18"/>
      <c r="R851" s="18"/>
      <c r="S851" s="18"/>
      <c r="T851" s="18">
        <f t="shared" si="2259"/>
        <v>7704.2</v>
      </c>
      <c r="U851" s="18">
        <f t="shared" si="2260"/>
        <v>7704.2</v>
      </c>
      <c r="V851" s="18">
        <f t="shared" si="2261"/>
        <v>7704.2</v>
      </c>
      <c r="W851" s="18"/>
      <c r="X851" s="18"/>
      <c r="Y851" s="18"/>
      <c r="Z851" s="18"/>
      <c r="AA851" s="18"/>
      <c r="AB851" s="18"/>
      <c r="AC851" s="18">
        <f t="shared" si="2263"/>
        <v>7704.2</v>
      </c>
      <c r="AD851" s="18">
        <f t="shared" si="2264"/>
        <v>7704.2</v>
      </c>
      <c r="AE851" s="18">
        <f t="shared" si="2265"/>
        <v>7704.2</v>
      </c>
      <c r="AF851" s="18"/>
      <c r="AG851" s="18"/>
      <c r="AH851" s="18"/>
      <c r="AI851" s="18">
        <f t="shared" si="2240"/>
        <v>7704.2</v>
      </c>
      <c r="AJ851" s="18">
        <f t="shared" si="2241"/>
        <v>7704.2</v>
      </c>
      <c r="AK851" s="18">
        <f t="shared" si="2242"/>
        <v>7704.2</v>
      </c>
      <c r="AL851" s="18"/>
      <c r="AM851" s="18">
        <f t="shared" si="2243"/>
        <v>7704.2</v>
      </c>
      <c r="AN851" s="18"/>
      <c r="AO851" s="18"/>
      <c r="AP851" s="18"/>
      <c r="AQ851" s="18">
        <f t="shared" si="2244"/>
        <v>7704.2</v>
      </c>
      <c r="AR851" s="18">
        <f t="shared" si="2245"/>
        <v>7704.2</v>
      </c>
      <c r="AS851" s="18">
        <f t="shared" si="2246"/>
        <v>7704.2</v>
      </c>
      <c r="AT851" s="18"/>
      <c r="AU851" s="18"/>
      <c r="AV851" s="18"/>
      <c r="AW851" s="18">
        <f t="shared" si="2247"/>
        <v>7704.2</v>
      </c>
      <c r="AX851" s="18">
        <f t="shared" si="2248"/>
        <v>7704.2</v>
      </c>
      <c r="AY851" s="18">
        <f t="shared" si="2249"/>
        <v>7704.2</v>
      </c>
      <c r="AZ851" s="18">
        <v>4048.36</v>
      </c>
      <c r="BA851" s="18"/>
      <c r="BB851" s="18"/>
      <c r="BC851" s="18">
        <f t="shared" si="2291"/>
        <v>11752.56</v>
      </c>
      <c r="BD851" s="18">
        <f t="shared" si="2292"/>
        <v>7704.2</v>
      </c>
      <c r="BE851" s="18">
        <f t="shared" si="2293"/>
        <v>7704.2</v>
      </c>
      <c r="BF851" s="18"/>
      <c r="BG851" s="18"/>
      <c r="BH851" s="18"/>
      <c r="BI851" s="18">
        <f t="shared" si="2285"/>
        <v>11752.56</v>
      </c>
      <c r="BJ851" s="18">
        <f t="shared" si="2286"/>
        <v>7704.2</v>
      </c>
      <c r="BK851" s="18">
        <f t="shared" si="2287"/>
        <v>7704.2</v>
      </c>
      <c r="BL851" s="18"/>
      <c r="BM851" s="18"/>
      <c r="BN851" s="18"/>
      <c r="BO851" s="18">
        <f t="shared" si="2250"/>
        <v>11752.56</v>
      </c>
      <c r="BP851" s="18">
        <f t="shared" si="2251"/>
        <v>7704.2</v>
      </c>
      <c r="BQ851" s="18">
        <f t="shared" si="2252"/>
        <v>7704.2</v>
      </c>
      <c r="BR851" s="18"/>
      <c r="BS851" s="18"/>
      <c r="BT851" s="18"/>
      <c r="BU851" s="18">
        <f t="shared" si="2253"/>
        <v>11752.56</v>
      </c>
      <c r="BV851" s="18">
        <f t="shared" si="2254"/>
        <v>7704.2</v>
      </c>
      <c r="BW851" s="18">
        <f t="shared" si="2255"/>
        <v>7704.2</v>
      </c>
      <c r="BX851" s="18">
        <v>717.47500000000002</v>
      </c>
      <c r="BY851" s="18"/>
      <c r="BZ851" s="18"/>
      <c r="CA851" s="18">
        <f t="shared" si="2413"/>
        <v>12470.035</v>
      </c>
      <c r="CB851" s="18">
        <f t="shared" si="2414"/>
        <v>7704.2</v>
      </c>
      <c r="CC851" s="18">
        <f t="shared" si="2415"/>
        <v>7704.2</v>
      </c>
      <c r="CD851" s="18"/>
      <c r="CE851" s="27"/>
      <c r="CF851" s="33"/>
    </row>
    <row r="852" spans="1:119" ht="62.4" x14ac:dyDescent="0.3">
      <c r="A852" s="41" t="s">
        <v>167</v>
      </c>
      <c r="B852" s="39"/>
      <c r="C852" s="41"/>
      <c r="D852" s="41"/>
      <c r="E852" s="14" t="s">
        <v>996</v>
      </c>
      <c r="F852" s="18">
        <f t="shared" ref="F852:K855" si="2419">F853</f>
        <v>1400</v>
      </c>
      <c r="G852" s="18">
        <f t="shared" si="2419"/>
        <v>1400</v>
      </c>
      <c r="H852" s="18">
        <f t="shared" si="2419"/>
        <v>1400</v>
      </c>
      <c r="I852" s="18">
        <f t="shared" si="2419"/>
        <v>0</v>
      </c>
      <c r="J852" s="18">
        <f t="shared" si="2419"/>
        <v>0</v>
      </c>
      <c r="K852" s="18">
        <f t="shared" si="2419"/>
        <v>0</v>
      </c>
      <c r="L852" s="18">
        <f t="shared" si="2324"/>
        <v>1400</v>
      </c>
      <c r="M852" s="18">
        <f t="shared" si="2325"/>
        <v>1400</v>
      </c>
      <c r="N852" s="18">
        <f t="shared" si="2326"/>
        <v>1400</v>
      </c>
      <c r="O852" s="18">
        <f t="shared" ref="O852:S855" si="2420">O853</f>
        <v>0</v>
      </c>
      <c r="P852" s="18">
        <f t="shared" si="2420"/>
        <v>0</v>
      </c>
      <c r="Q852" s="18">
        <f t="shared" si="2420"/>
        <v>0</v>
      </c>
      <c r="R852" s="18">
        <f t="shared" si="2420"/>
        <v>0</v>
      </c>
      <c r="S852" s="18">
        <f t="shared" si="2420"/>
        <v>0</v>
      </c>
      <c r="T852" s="18">
        <f t="shared" si="2259"/>
        <v>1400</v>
      </c>
      <c r="U852" s="18">
        <f t="shared" si="2260"/>
        <v>1400</v>
      </c>
      <c r="V852" s="18">
        <f t="shared" si="2261"/>
        <v>1400</v>
      </c>
      <c r="W852" s="18">
        <f t="shared" ref="W852:CD855" si="2421">W853</f>
        <v>0</v>
      </c>
      <c r="X852" s="18">
        <f t="shared" si="2421"/>
        <v>0</v>
      </c>
      <c r="Y852" s="18">
        <f t="shared" si="2421"/>
        <v>0</v>
      </c>
      <c r="Z852" s="18">
        <f t="shared" si="2421"/>
        <v>0</v>
      </c>
      <c r="AA852" s="18">
        <f t="shared" si="2421"/>
        <v>0</v>
      </c>
      <c r="AB852" s="18">
        <f t="shared" si="2421"/>
        <v>0</v>
      </c>
      <c r="AC852" s="18">
        <f t="shared" si="2263"/>
        <v>1400</v>
      </c>
      <c r="AD852" s="18">
        <f t="shared" si="2264"/>
        <v>1400</v>
      </c>
      <c r="AE852" s="18">
        <f t="shared" si="2265"/>
        <v>1400</v>
      </c>
      <c r="AF852" s="18">
        <f t="shared" si="2421"/>
        <v>0</v>
      </c>
      <c r="AG852" s="18">
        <f t="shared" si="2421"/>
        <v>0</v>
      </c>
      <c r="AH852" s="18">
        <f t="shared" si="2421"/>
        <v>0</v>
      </c>
      <c r="AI852" s="18">
        <f t="shared" si="2240"/>
        <v>1400</v>
      </c>
      <c r="AJ852" s="18">
        <f t="shared" si="2241"/>
        <v>1400</v>
      </c>
      <c r="AK852" s="18">
        <f t="shared" si="2242"/>
        <v>1400</v>
      </c>
      <c r="AL852" s="18">
        <f t="shared" si="2421"/>
        <v>0</v>
      </c>
      <c r="AM852" s="18">
        <f t="shared" si="2243"/>
        <v>1400</v>
      </c>
      <c r="AN852" s="18">
        <f t="shared" si="2421"/>
        <v>0</v>
      </c>
      <c r="AO852" s="18">
        <f t="shared" si="2421"/>
        <v>0</v>
      </c>
      <c r="AP852" s="18">
        <f t="shared" si="2421"/>
        <v>0</v>
      </c>
      <c r="AQ852" s="18">
        <f t="shared" si="2244"/>
        <v>1400</v>
      </c>
      <c r="AR852" s="18">
        <f t="shared" si="2245"/>
        <v>1400</v>
      </c>
      <c r="AS852" s="18">
        <f t="shared" si="2246"/>
        <v>1400</v>
      </c>
      <c r="AT852" s="18">
        <f t="shared" si="2421"/>
        <v>0</v>
      </c>
      <c r="AU852" s="18">
        <f t="shared" si="2421"/>
        <v>0</v>
      </c>
      <c r="AV852" s="18">
        <f t="shared" si="2421"/>
        <v>0</v>
      </c>
      <c r="AW852" s="18">
        <f t="shared" si="2247"/>
        <v>1400</v>
      </c>
      <c r="AX852" s="18">
        <f t="shared" si="2248"/>
        <v>1400</v>
      </c>
      <c r="AY852" s="18">
        <f t="shared" si="2249"/>
        <v>1400</v>
      </c>
      <c r="AZ852" s="18">
        <f t="shared" si="2421"/>
        <v>0</v>
      </c>
      <c r="BA852" s="18">
        <f t="shared" si="2421"/>
        <v>0</v>
      </c>
      <c r="BB852" s="18">
        <f t="shared" si="2421"/>
        <v>0</v>
      </c>
      <c r="BC852" s="18">
        <f t="shared" si="2291"/>
        <v>1400</v>
      </c>
      <c r="BD852" s="18">
        <f t="shared" si="2292"/>
        <v>1400</v>
      </c>
      <c r="BE852" s="18">
        <f t="shared" si="2293"/>
        <v>1400</v>
      </c>
      <c r="BF852" s="18">
        <f t="shared" si="2421"/>
        <v>0</v>
      </c>
      <c r="BG852" s="18">
        <f t="shared" si="2421"/>
        <v>0</v>
      </c>
      <c r="BH852" s="18">
        <f t="shared" si="2421"/>
        <v>0</v>
      </c>
      <c r="BI852" s="18">
        <f t="shared" si="2285"/>
        <v>1400</v>
      </c>
      <c r="BJ852" s="18">
        <f t="shared" si="2286"/>
        <v>1400</v>
      </c>
      <c r="BK852" s="18">
        <f t="shared" si="2287"/>
        <v>1400</v>
      </c>
      <c r="BL852" s="18">
        <f t="shared" si="2421"/>
        <v>-1</v>
      </c>
      <c r="BM852" s="18">
        <f t="shared" si="2421"/>
        <v>0</v>
      </c>
      <c r="BN852" s="18">
        <f t="shared" si="2421"/>
        <v>0</v>
      </c>
      <c r="BO852" s="18">
        <f t="shared" si="2250"/>
        <v>1399</v>
      </c>
      <c r="BP852" s="18">
        <f t="shared" si="2251"/>
        <v>1400</v>
      </c>
      <c r="BQ852" s="18">
        <f t="shared" si="2252"/>
        <v>1400</v>
      </c>
      <c r="BR852" s="18">
        <f t="shared" si="2421"/>
        <v>0</v>
      </c>
      <c r="BS852" s="18">
        <f t="shared" si="2421"/>
        <v>0</v>
      </c>
      <c r="BT852" s="18">
        <f t="shared" si="2421"/>
        <v>0</v>
      </c>
      <c r="BU852" s="18">
        <f t="shared" si="2253"/>
        <v>1399</v>
      </c>
      <c r="BV852" s="18">
        <f t="shared" si="2254"/>
        <v>1400</v>
      </c>
      <c r="BW852" s="18">
        <f t="shared" si="2255"/>
        <v>1400</v>
      </c>
      <c r="BX852" s="18">
        <f t="shared" si="2421"/>
        <v>0</v>
      </c>
      <c r="BY852" s="18">
        <f t="shared" si="2421"/>
        <v>0</v>
      </c>
      <c r="BZ852" s="18">
        <f t="shared" si="2421"/>
        <v>0</v>
      </c>
      <c r="CA852" s="18">
        <f t="shared" si="2413"/>
        <v>1399</v>
      </c>
      <c r="CB852" s="18">
        <f t="shared" si="2414"/>
        <v>1400</v>
      </c>
      <c r="CC852" s="18">
        <f t="shared" si="2415"/>
        <v>1400</v>
      </c>
      <c r="CD852" s="18">
        <f t="shared" si="2421"/>
        <v>0</v>
      </c>
      <c r="CE852" s="27"/>
      <c r="CF852" s="33"/>
    </row>
    <row r="853" spans="1:119" ht="31.2" x14ac:dyDescent="0.3">
      <c r="A853" s="41" t="s">
        <v>166</v>
      </c>
      <c r="B853" s="39"/>
      <c r="C853" s="41"/>
      <c r="D853" s="41"/>
      <c r="E853" s="14" t="s">
        <v>660</v>
      </c>
      <c r="F853" s="18">
        <f t="shared" si="2419"/>
        <v>1400</v>
      </c>
      <c r="G853" s="18">
        <f t="shared" si="2419"/>
        <v>1400</v>
      </c>
      <c r="H853" s="18">
        <f t="shared" si="2419"/>
        <v>1400</v>
      </c>
      <c r="I853" s="18">
        <f t="shared" si="2419"/>
        <v>0</v>
      </c>
      <c r="J853" s="18">
        <f t="shared" si="2419"/>
        <v>0</v>
      </c>
      <c r="K853" s="18">
        <f t="shared" si="2419"/>
        <v>0</v>
      </c>
      <c r="L853" s="18">
        <f t="shared" si="2324"/>
        <v>1400</v>
      </c>
      <c r="M853" s="18">
        <f t="shared" si="2325"/>
        <v>1400</v>
      </c>
      <c r="N853" s="18">
        <f t="shared" si="2326"/>
        <v>1400</v>
      </c>
      <c r="O853" s="18">
        <f t="shared" si="2420"/>
        <v>0</v>
      </c>
      <c r="P853" s="18">
        <f t="shared" si="2420"/>
        <v>0</v>
      </c>
      <c r="Q853" s="18">
        <f t="shared" si="2420"/>
        <v>0</v>
      </c>
      <c r="R853" s="18">
        <f t="shared" si="2420"/>
        <v>0</v>
      </c>
      <c r="S853" s="18">
        <f t="shared" si="2420"/>
        <v>0</v>
      </c>
      <c r="T853" s="18">
        <f t="shared" si="2259"/>
        <v>1400</v>
      </c>
      <c r="U853" s="18">
        <f t="shared" si="2260"/>
        <v>1400</v>
      </c>
      <c r="V853" s="18">
        <f t="shared" si="2261"/>
        <v>1400</v>
      </c>
      <c r="W853" s="18">
        <f t="shared" si="2421"/>
        <v>0</v>
      </c>
      <c r="X853" s="18">
        <f t="shared" si="2421"/>
        <v>0</v>
      </c>
      <c r="Y853" s="18">
        <f t="shared" si="2421"/>
        <v>0</v>
      </c>
      <c r="Z853" s="18">
        <f t="shared" si="2421"/>
        <v>0</v>
      </c>
      <c r="AA853" s="18">
        <f t="shared" si="2421"/>
        <v>0</v>
      </c>
      <c r="AB853" s="18">
        <f t="shared" si="2421"/>
        <v>0</v>
      </c>
      <c r="AC853" s="18">
        <f t="shared" si="2263"/>
        <v>1400</v>
      </c>
      <c r="AD853" s="18">
        <f t="shared" si="2264"/>
        <v>1400</v>
      </c>
      <c r="AE853" s="18">
        <f t="shared" si="2265"/>
        <v>1400</v>
      </c>
      <c r="AF853" s="18">
        <f t="shared" si="2421"/>
        <v>0</v>
      </c>
      <c r="AG853" s="18">
        <f t="shared" si="2421"/>
        <v>0</v>
      </c>
      <c r="AH853" s="18">
        <f t="shared" si="2421"/>
        <v>0</v>
      </c>
      <c r="AI853" s="18">
        <f t="shared" si="2240"/>
        <v>1400</v>
      </c>
      <c r="AJ853" s="18">
        <f t="shared" si="2241"/>
        <v>1400</v>
      </c>
      <c r="AK853" s="18">
        <f t="shared" si="2242"/>
        <v>1400</v>
      </c>
      <c r="AL853" s="18">
        <f t="shared" si="2421"/>
        <v>0</v>
      </c>
      <c r="AM853" s="18">
        <f t="shared" si="2243"/>
        <v>1400</v>
      </c>
      <c r="AN853" s="18">
        <f t="shared" si="2421"/>
        <v>0</v>
      </c>
      <c r="AO853" s="18">
        <f t="shared" si="2421"/>
        <v>0</v>
      </c>
      <c r="AP853" s="18">
        <f t="shared" si="2421"/>
        <v>0</v>
      </c>
      <c r="AQ853" s="18">
        <f t="shared" si="2244"/>
        <v>1400</v>
      </c>
      <c r="AR853" s="18">
        <f t="shared" si="2245"/>
        <v>1400</v>
      </c>
      <c r="AS853" s="18">
        <f t="shared" si="2246"/>
        <v>1400</v>
      </c>
      <c r="AT853" s="18">
        <f t="shared" si="2421"/>
        <v>0</v>
      </c>
      <c r="AU853" s="18">
        <f t="shared" si="2421"/>
        <v>0</v>
      </c>
      <c r="AV853" s="18">
        <f t="shared" si="2421"/>
        <v>0</v>
      </c>
      <c r="AW853" s="18">
        <f t="shared" si="2247"/>
        <v>1400</v>
      </c>
      <c r="AX853" s="18">
        <f t="shared" si="2248"/>
        <v>1400</v>
      </c>
      <c r="AY853" s="18">
        <f t="shared" si="2249"/>
        <v>1400</v>
      </c>
      <c r="AZ853" s="18">
        <f t="shared" si="2421"/>
        <v>0</v>
      </c>
      <c r="BA853" s="18">
        <f t="shared" si="2421"/>
        <v>0</v>
      </c>
      <c r="BB853" s="18">
        <f t="shared" si="2421"/>
        <v>0</v>
      </c>
      <c r="BC853" s="18">
        <f t="shared" si="2291"/>
        <v>1400</v>
      </c>
      <c r="BD853" s="18">
        <f t="shared" si="2292"/>
        <v>1400</v>
      </c>
      <c r="BE853" s="18">
        <f t="shared" si="2293"/>
        <v>1400</v>
      </c>
      <c r="BF853" s="18">
        <f t="shared" si="2421"/>
        <v>0</v>
      </c>
      <c r="BG853" s="18">
        <f t="shared" si="2421"/>
        <v>0</v>
      </c>
      <c r="BH853" s="18">
        <f t="shared" si="2421"/>
        <v>0</v>
      </c>
      <c r="BI853" s="18">
        <f t="shared" si="2285"/>
        <v>1400</v>
      </c>
      <c r="BJ853" s="18">
        <f t="shared" si="2286"/>
        <v>1400</v>
      </c>
      <c r="BK853" s="18">
        <f t="shared" si="2287"/>
        <v>1400</v>
      </c>
      <c r="BL853" s="18">
        <f t="shared" si="2421"/>
        <v>-1</v>
      </c>
      <c r="BM853" s="18">
        <f t="shared" si="2421"/>
        <v>0</v>
      </c>
      <c r="BN853" s="18">
        <f t="shared" si="2421"/>
        <v>0</v>
      </c>
      <c r="BO853" s="18">
        <f t="shared" ref="BO853:BO916" si="2422">BI853+BL853</f>
        <v>1399</v>
      </c>
      <c r="BP853" s="18">
        <f t="shared" ref="BP853:BP916" si="2423">BJ853+BM853</f>
        <v>1400</v>
      </c>
      <c r="BQ853" s="18">
        <f t="shared" ref="BQ853:BQ916" si="2424">BK853+BN853</f>
        <v>1400</v>
      </c>
      <c r="BR853" s="18">
        <f t="shared" si="2421"/>
        <v>0</v>
      </c>
      <c r="BS853" s="18">
        <f t="shared" si="2421"/>
        <v>0</v>
      </c>
      <c r="BT853" s="18">
        <f t="shared" si="2421"/>
        <v>0</v>
      </c>
      <c r="BU853" s="18">
        <f t="shared" ref="BU853:BU916" si="2425">BO853+BR853</f>
        <v>1399</v>
      </c>
      <c r="BV853" s="18">
        <f t="shared" ref="BV853:BV916" si="2426">BP853+BS853</f>
        <v>1400</v>
      </c>
      <c r="BW853" s="18">
        <f t="shared" ref="BW853:BW916" si="2427">BQ853+BT853</f>
        <v>1400</v>
      </c>
      <c r="BX853" s="18">
        <f t="shared" si="2421"/>
        <v>0</v>
      </c>
      <c r="BY853" s="18">
        <f t="shared" si="2421"/>
        <v>0</v>
      </c>
      <c r="BZ853" s="18">
        <f t="shared" si="2421"/>
        <v>0</v>
      </c>
      <c r="CA853" s="18">
        <f t="shared" si="2413"/>
        <v>1399</v>
      </c>
      <c r="CB853" s="18">
        <f t="shared" si="2414"/>
        <v>1400</v>
      </c>
      <c r="CC853" s="18">
        <f t="shared" si="2415"/>
        <v>1400</v>
      </c>
      <c r="CD853" s="18">
        <f t="shared" si="2421"/>
        <v>0</v>
      </c>
      <c r="CE853" s="27"/>
      <c r="CF853" s="33"/>
    </row>
    <row r="854" spans="1:119" ht="31.2" x14ac:dyDescent="0.3">
      <c r="A854" s="41" t="s">
        <v>166</v>
      </c>
      <c r="B854" s="39">
        <v>200</v>
      </c>
      <c r="C854" s="41"/>
      <c r="D854" s="41"/>
      <c r="E854" s="14" t="s">
        <v>551</v>
      </c>
      <c r="F854" s="18">
        <f t="shared" si="2419"/>
        <v>1400</v>
      </c>
      <c r="G854" s="18">
        <f t="shared" si="2419"/>
        <v>1400</v>
      </c>
      <c r="H854" s="18">
        <f t="shared" si="2419"/>
        <v>1400</v>
      </c>
      <c r="I854" s="18">
        <f t="shared" si="2419"/>
        <v>0</v>
      </c>
      <c r="J854" s="18">
        <f t="shared" si="2419"/>
        <v>0</v>
      </c>
      <c r="K854" s="18">
        <f t="shared" si="2419"/>
        <v>0</v>
      </c>
      <c r="L854" s="18">
        <f t="shared" si="2324"/>
        <v>1400</v>
      </c>
      <c r="M854" s="18">
        <f t="shared" si="2325"/>
        <v>1400</v>
      </c>
      <c r="N854" s="18">
        <f t="shared" si="2326"/>
        <v>1400</v>
      </c>
      <c r="O854" s="18">
        <f t="shared" si="2420"/>
        <v>0</v>
      </c>
      <c r="P854" s="18">
        <f t="shared" si="2420"/>
        <v>0</v>
      </c>
      <c r="Q854" s="18">
        <f t="shared" si="2420"/>
        <v>0</v>
      </c>
      <c r="R854" s="18">
        <f t="shared" si="2420"/>
        <v>0</v>
      </c>
      <c r="S854" s="18">
        <f t="shared" si="2420"/>
        <v>0</v>
      </c>
      <c r="T854" s="18">
        <f t="shared" si="2259"/>
        <v>1400</v>
      </c>
      <c r="U854" s="18">
        <f t="shared" si="2260"/>
        <v>1400</v>
      </c>
      <c r="V854" s="18">
        <f t="shared" si="2261"/>
        <v>1400</v>
      </c>
      <c r="W854" s="18">
        <f t="shared" si="2421"/>
        <v>0</v>
      </c>
      <c r="X854" s="18">
        <f t="shared" si="2421"/>
        <v>0</v>
      </c>
      <c r="Y854" s="18">
        <f t="shared" si="2421"/>
        <v>0</v>
      </c>
      <c r="Z854" s="18">
        <f t="shared" si="2421"/>
        <v>0</v>
      </c>
      <c r="AA854" s="18">
        <f t="shared" si="2421"/>
        <v>0</v>
      </c>
      <c r="AB854" s="18">
        <f t="shared" si="2421"/>
        <v>0</v>
      </c>
      <c r="AC854" s="18">
        <f t="shared" si="2263"/>
        <v>1400</v>
      </c>
      <c r="AD854" s="18">
        <f t="shared" si="2264"/>
        <v>1400</v>
      </c>
      <c r="AE854" s="18">
        <f t="shared" si="2265"/>
        <v>1400</v>
      </c>
      <c r="AF854" s="18">
        <f t="shared" si="2421"/>
        <v>0</v>
      </c>
      <c r="AG854" s="18">
        <f t="shared" si="2421"/>
        <v>0</v>
      </c>
      <c r="AH854" s="18">
        <f t="shared" si="2421"/>
        <v>0</v>
      </c>
      <c r="AI854" s="18">
        <f t="shared" si="2240"/>
        <v>1400</v>
      </c>
      <c r="AJ854" s="18">
        <f t="shared" si="2241"/>
        <v>1400</v>
      </c>
      <c r="AK854" s="18">
        <f t="shared" si="2242"/>
        <v>1400</v>
      </c>
      <c r="AL854" s="18">
        <f t="shared" si="2421"/>
        <v>0</v>
      </c>
      <c r="AM854" s="18">
        <f t="shared" si="2243"/>
        <v>1400</v>
      </c>
      <c r="AN854" s="18">
        <f t="shared" si="2421"/>
        <v>0</v>
      </c>
      <c r="AO854" s="18">
        <f t="shared" si="2421"/>
        <v>0</v>
      </c>
      <c r="AP854" s="18">
        <f t="shared" si="2421"/>
        <v>0</v>
      </c>
      <c r="AQ854" s="18">
        <f t="shared" si="2244"/>
        <v>1400</v>
      </c>
      <c r="AR854" s="18">
        <f t="shared" si="2245"/>
        <v>1400</v>
      </c>
      <c r="AS854" s="18">
        <f t="shared" si="2246"/>
        <v>1400</v>
      </c>
      <c r="AT854" s="18">
        <f t="shared" si="2421"/>
        <v>0</v>
      </c>
      <c r="AU854" s="18">
        <f t="shared" si="2421"/>
        <v>0</v>
      </c>
      <c r="AV854" s="18">
        <f t="shared" si="2421"/>
        <v>0</v>
      </c>
      <c r="AW854" s="18">
        <f t="shared" si="2247"/>
        <v>1400</v>
      </c>
      <c r="AX854" s="18">
        <f t="shared" si="2248"/>
        <v>1400</v>
      </c>
      <c r="AY854" s="18">
        <f t="shared" si="2249"/>
        <v>1400</v>
      </c>
      <c r="AZ854" s="18">
        <f t="shared" si="2421"/>
        <v>0</v>
      </c>
      <c r="BA854" s="18">
        <f t="shared" si="2421"/>
        <v>0</v>
      </c>
      <c r="BB854" s="18">
        <f t="shared" si="2421"/>
        <v>0</v>
      </c>
      <c r="BC854" s="18">
        <f t="shared" si="2291"/>
        <v>1400</v>
      </c>
      <c r="BD854" s="18">
        <f t="shared" si="2292"/>
        <v>1400</v>
      </c>
      <c r="BE854" s="18">
        <f t="shared" si="2293"/>
        <v>1400</v>
      </c>
      <c r="BF854" s="18">
        <f t="shared" si="2421"/>
        <v>0</v>
      </c>
      <c r="BG854" s="18">
        <f t="shared" si="2421"/>
        <v>0</v>
      </c>
      <c r="BH854" s="18">
        <f t="shared" si="2421"/>
        <v>0</v>
      </c>
      <c r="BI854" s="18">
        <f t="shared" si="2285"/>
        <v>1400</v>
      </c>
      <c r="BJ854" s="18">
        <f t="shared" si="2286"/>
        <v>1400</v>
      </c>
      <c r="BK854" s="18">
        <f t="shared" si="2287"/>
        <v>1400</v>
      </c>
      <c r="BL854" s="18">
        <f t="shared" si="2421"/>
        <v>-1</v>
      </c>
      <c r="BM854" s="18">
        <f t="shared" si="2421"/>
        <v>0</v>
      </c>
      <c r="BN854" s="18">
        <f t="shared" si="2421"/>
        <v>0</v>
      </c>
      <c r="BO854" s="18">
        <f t="shared" si="2422"/>
        <v>1399</v>
      </c>
      <c r="BP854" s="18">
        <f t="shared" si="2423"/>
        <v>1400</v>
      </c>
      <c r="BQ854" s="18">
        <f t="shared" si="2424"/>
        <v>1400</v>
      </c>
      <c r="BR854" s="18">
        <f t="shared" si="2421"/>
        <v>0</v>
      </c>
      <c r="BS854" s="18">
        <f t="shared" si="2421"/>
        <v>0</v>
      </c>
      <c r="BT854" s="18">
        <f t="shared" si="2421"/>
        <v>0</v>
      </c>
      <c r="BU854" s="18">
        <f t="shared" si="2425"/>
        <v>1399</v>
      </c>
      <c r="BV854" s="18">
        <f t="shared" si="2426"/>
        <v>1400</v>
      </c>
      <c r="BW854" s="18">
        <f t="shared" si="2427"/>
        <v>1400</v>
      </c>
      <c r="BX854" s="18">
        <f t="shared" si="2421"/>
        <v>0</v>
      </c>
      <c r="BY854" s="18">
        <f t="shared" si="2421"/>
        <v>0</v>
      </c>
      <c r="BZ854" s="18">
        <f t="shared" si="2421"/>
        <v>0</v>
      </c>
      <c r="CA854" s="18">
        <f t="shared" si="2413"/>
        <v>1399</v>
      </c>
      <c r="CB854" s="18">
        <f t="shared" si="2414"/>
        <v>1400</v>
      </c>
      <c r="CC854" s="18">
        <f t="shared" si="2415"/>
        <v>1400</v>
      </c>
      <c r="CD854" s="18">
        <f t="shared" si="2421"/>
        <v>0</v>
      </c>
      <c r="CE854" s="27"/>
      <c r="CF854" s="33"/>
    </row>
    <row r="855" spans="1:119" ht="46.8" x14ac:dyDescent="0.3">
      <c r="A855" s="41" t="s">
        <v>166</v>
      </c>
      <c r="B855" s="39">
        <v>240</v>
      </c>
      <c r="C855" s="41"/>
      <c r="D855" s="41"/>
      <c r="E855" s="14" t="s">
        <v>559</v>
      </c>
      <c r="F855" s="18">
        <f t="shared" si="2419"/>
        <v>1400</v>
      </c>
      <c r="G855" s="18">
        <f t="shared" si="2419"/>
        <v>1400</v>
      </c>
      <c r="H855" s="18">
        <f t="shared" si="2419"/>
        <v>1400</v>
      </c>
      <c r="I855" s="18">
        <f t="shared" si="2419"/>
        <v>0</v>
      </c>
      <c r="J855" s="18">
        <f t="shared" si="2419"/>
        <v>0</v>
      </c>
      <c r="K855" s="18">
        <f t="shared" si="2419"/>
        <v>0</v>
      </c>
      <c r="L855" s="18">
        <f t="shared" si="2324"/>
        <v>1400</v>
      </c>
      <c r="M855" s="18">
        <f t="shared" si="2325"/>
        <v>1400</v>
      </c>
      <c r="N855" s="18">
        <f t="shared" si="2326"/>
        <v>1400</v>
      </c>
      <c r="O855" s="18">
        <f t="shared" si="2420"/>
        <v>0</v>
      </c>
      <c r="P855" s="18">
        <f t="shared" si="2420"/>
        <v>0</v>
      </c>
      <c r="Q855" s="18">
        <f t="shared" si="2420"/>
        <v>0</v>
      </c>
      <c r="R855" s="18">
        <f t="shared" si="2420"/>
        <v>0</v>
      </c>
      <c r="S855" s="18">
        <f t="shared" si="2420"/>
        <v>0</v>
      </c>
      <c r="T855" s="18">
        <f t="shared" si="2259"/>
        <v>1400</v>
      </c>
      <c r="U855" s="18">
        <f t="shared" si="2260"/>
        <v>1400</v>
      </c>
      <c r="V855" s="18">
        <f t="shared" si="2261"/>
        <v>1400</v>
      </c>
      <c r="W855" s="18">
        <f t="shared" si="2421"/>
        <v>0</v>
      </c>
      <c r="X855" s="18">
        <f t="shared" si="2421"/>
        <v>0</v>
      </c>
      <c r="Y855" s="18">
        <f t="shared" si="2421"/>
        <v>0</v>
      </c>
      <c r="Z855" s="18">
        <f t="shared" si="2421"/>
        <v>0</v>
      </c>
      <c r="AA855" s="18">
        <f t="shared" si="2421"/>
        <v>0</v>
      </c>
      <c r="AB855" s="18">
        <f t="shared" si="2421"/>
        <v>0</v>
      </c>
      <c r="AC855" s="18">
        <f t="shared" si="2263"/>
        <v>1400</v>
      </c>
      <c r="AD855" s="18">
        <f t="shared" si="2264"/>
        <v>1400</v>
      </c>
      <c r="AE855" s="18">
        <f t="shared" si="2265"/>
        <v>1400</v>
      </c>
      <c r="AF855" s="18">
        <f t="shared" si="2421"/>
        <v>0</v>
      </c>
      <c r="AG855" s="18">
        <f t="shared" si="2421"/>
        <v>0</v>
      </c>
      <c r="AH855" s="18">
        <f t="shared" si="2421"/>
        <v>0</v>
      </c>
      <c r="AI855" s="18">
        <f t="shared" si="2240"/>
        <v>1400</v>
      </c>
      <c r="AJ855" s="18">
        <f t="shared" si="2241"/>
        <v>1400</v>
      </c>
      <c r="AK855" s="18">
        <f t="shared" si="2242"/>
        <v>1400</v>
      </c>
      <c r="AL855" s="18">
        <f t="shared" si="2421"/>
        <v>0</v>
      </c>
      <c r="AM855" s="18">
        <f t="shared" si="2243"/>
        <v>1400</v>
      </c>
      <c r="AN855" s="18">
        <f t="shared" si="2421"/>
        <v>0</v>
      </c>
      <c r="AO855" s="18">
        <f t="shared" si="2421"/>
        <v>0</v>
      </c>
      <c r="AP855" s="18">
        <f t="shared" si="2421"/>
        <v>0</v>
      </c>
      <c r="AQ855" s="18">
        <f t="shared" si="2244"/>
        <v>1400</v>
      </c>
      <c r="AR855" s="18">
        <f t="shared" si="2245"/>
        <v>1400</v>
      </c>
      <c r="AS855" s="18">
        <f t="shared" si="2246"/>
        <v>1400</v>
      </c>
      <c r="AT855" s="18">
        <f t="shared" si="2421"/>
        <v>0</v>
      </c>
      <c r="AU855" s="18">
        <f t="shared" si="2421"/>
        <v>0</v>
      </c>
      <c r="AV855" s="18">
        <f t="shared" si="2421"/>
        <v>0</v>
      </c>
      <c r="AW855" s="18">
        <f t="shared" si="2247"/>
        <v>1400</v>
      </c>
      <c r="AX855" s="18">
        <f t="shared" si="2248"/>
        <v>1400</v>
      </c>
      <c r="AY855" s="18">
        <f t="shared" si="2249"/>
        <v>1400</v>
      </c>
      <c r="AZ855" s="18">
        <f t="shared" si="2421"/>
        <v>0</v>
      </c>
      <c r="BA855" s="18">
        <f t="shared" si="2421"/>
        <v>0</v>
      </c>
      <c r="BB855" s="18">
        <f t="shared" si="2421"/>
        <v>0</v>
      </c>
      <c r="BC855" s="18">
        <f t="shared" si="2291"/>
        <v>1400</v>
      </c>
      <c r="BD855" s="18">
        <f t="shared" si="2292"/>
        <v>1400</v>
      </c>
      <c r="BE855" s="18">
        <f t="shared" si="2293"/>
        <v>1400</v>
      </c>
      <c r="BF855" s="18">
        <f t="shared" si="2421"/>
        <v>0</v>
      </c>
      <c r="BG855" s="18">
        <f t="shared" si="2421"/>
        <v>0</v>
      </c>
      <c r="BH855" s="18">
        <f t="shared" si="2421"/>
        <v>0</v>
      </c>
      <c r="BI855" s="18">
        <f t="shared" si="2285"/>
        <v>1400</v>
      </c>
      <c r="BJ855" s="18">
        <f t="shared" si="2286"/>
        <v>1400</v>
      </c>
      <c r="BK855" s="18">
        <f t="shared" si="2287"/>
        <v>1400</v>
      </c>
      <c r="BL855" s="18">
        <f t="shared" si="2421"/>
        <v>-1</v>
      </c>
      <c r="BM855" s="18">
        <f t="shared" si="2421"/>
        <v>0</v>
      </c>
      <c r="BN855" s="18">
        <f t="shared" si="2421"/>
        <v>0</v>
      </c>
      <c r="BO855" s="18">
        <f t="shared" si="2422"/>
        <v>1399</v>
      </c>
      <c r="BP855" s="18">
        <f t="shared" si="2423"/>
        <v>1400</v>
      </c>
      <c r="BQ855" s="18">
        <f t="shared" si="2424"/>
        <v>1400</v>
      </c>
      <c r="BR855" s="18">
        <f t="shared" si="2421"/>
        <v>0</v>
      </c>
      <c r="BS855" s="18">
        <f t="shared" si="2421"/>
        <v>0</v>
      </c>
      <c r="BT855" s="18">
        <f t="shared" si="2421"/>
        <v>0</v>
      </c>
      <c r="BU855" s="18">
        <f t="shared" si="2425"/>
        <v>1399</v>
      </c>
      <c r="BV855" s="18">
        <f t="shared" si="2426"/>
        <v>1400</v>
      </c>
      <c r="BW855" s="18">
        <f t="shared" si="2427"/>
        <v>1400</v>
      </c>
      <c r="BX855" s="18">
        <f t="shared" si="2421"/>
        <v>0</v>
      </c>
      <c r="BY855" s="18">
        <f t="shared" si="2421"/>
        <v>0</v>
      </c>
      <c r="BZ855" s="18">
        <f t="shared" si="2421"/>
        <v>0</v>
      </c>
      <c r="CA855" s="18">
        <f t="shared" si="2413"/>
        <v>1399</v>
      </c>
      <c r="CB855" s="18">
        <f t="shared" si="2414"/>
        <v>1400</v>
      </c>
      <c r="CC855" s="18">
        <f t="shared" si="2415"/>
        <v>1400</v>
      </c>
      <c r="CD855" s="18">
        <f t="shared" si="2421"/>
        <v>0</v>
      </c>
      <c r="CE855" s="27"/>
      <c r="CF855" s="33"/>
    </row>
    <row r="856" spans="1:119" x14ac:dyDescent="0.3">
      <c r="A856" s="41" t="s">
        <v>166</v>
      </c>
      <c r="B856" s="39">
        <v>240</v>
      </c>
      <c r="C856" s="41" t="s">
        <v>27</v>
      </c>
      <c r="D856" s="41" t="s">
        <v>27</v>
      </c>
      <c r="E856" s="14" t="s">
        <v>535</v>
      </c>
      <c r="F856" s="18">
        <v>1400</v>
      </c>
      <c r="G856" s="18">
        <v>1400</v>
      </c>
      <c r="H856" s="18">
        <v>1400</v>
      </c>
      <c r="I856" s="18"/>
      <c r="J856" s="18"/>
      <c r="K856" s="18"/>
      <c r="L856" s="18">
        <f t="shared" si="2324"/>
        <v>1400</v>
      </c>
      <c r="M856" s="18">
        <f t="shared" si="2325"/>
        <v>1400</v>
      </c>
      <c r="N856" s="18">
        <f t="shared" si="2326"/>
        <v>1400</v>
      </c>
      <c r="O856" s="18"/>
      <c r="P856" s="18"/>
      <c r="Q856" s="18"/>
      <c r="R856" s="18"/>
      <c r="S856" s="18"/>
      <c r="T856" s="18">
        <f t="shared" si="2259"/>
        <v>1400</v>
      </c>
      <c r="U856" s="18">
        <f t="shared" si="2260"/>
        <v>1400</v>
      </c>
      <c r="V856" s="18">
        <f t="shared" si="2261"/>
        <v>1400</v>
      </c>
      <c r="W856" s="18"/>
      <c r="X856" s="18"/>
      <c r="Y856" s="18"/>
      <c r="Z856" s="18"/>
      <c r="AA856" s="18"/>
      <c r="AB856" s="18"/>
      <c r="AC856" s="18">
        <f t="shared" si="2263"/>
        <v>1400</v>
      </c>
      <c r="AD856" s="18">
        <f t="shared" si="2264"/>
        <v>1400</v>
      </c>
      <c r="AE856" s="18">
        <f t="shared" si="2265"/>
        <v>1400</v>
      </c>
      <c r="AF856" s="18"/>
      <c r="AG856" s="18"/>
      <c r="AH856" s="18"/>
      <c r="AI856" s="18">
        <f t="shared" si="2240"/>
        <v>1400</v>
      </c>
      <c r="AJ856" s="18">
        <f t="shared" si="2241"/>
        <v>1400</v>
      </c>
      <c r="AK856" s="18">
        <f t="shared" si="2242"/>
        <v>1400</v>
      </c>
      <c r="AL856" s="18"/>
      <c r="AM856" s="18">
        <f t="shared" si="2243"/>
        <v>1400</v>
      </c>
      <c r="AN856" s="18"/>
      <c r="AO856" s="18"/>
      <c r="AP856" s="18"/>
      <c r="AQ856" s="18">
        <f t="shared" si="2244"/>
        <v>1400</v>
      </c>
      <c r="AR856" s="18">
        <f t="shared" si="2245"/>
        <v>1400</v>
      </c>
      <c r="AS856" s="18">
        <f t="shared" si="2246"/>
        <v>1400</v>
      </c>
      <c r="AT856" s="18"/>
      <c r="AU856" s="18"/>
      <c r="AV856" s="18"/>
      <c r="AW856" s="18">
        <f t="shared" si="2247"/>
        <v>1400</v>
      </c>
      <c r="AX856" s="18">
        <f t="shared" si="2248"/>
        <v>1400</v>
      </c>
      <c r="AY856" s="18">
        <f t="shared" si="2249"/>
        <v>1400</v>
      </c>
      <c r="AZ856" s="18"/>
      <c r="BA856" s="18"/>
      <c r="BB856" s="18"/>
      <c r="BC856" s="18">
        <f t="shared" si="2291"/>
        <v>1400</v>
      </c>
      <c r="BD856" s="18">
        <f t="shared" si="2292"/>
        <v>1400</v>
      </c>
      <c r="BE856" s="18">
        <f t="shared" si="2293"/>
        <v>1400</v>
      </c>
      <c r="BF856" s="18"/>
      <c r="BG856" s="18"/>
      <c r="BH856" s="18"/>
      <c r="BI856" s="18">
        <f t="shared" si="2285"/>
        <v>1400</v>
      </c>
      <c r="BJ856" s="18">
        <f t="shared" si="2286"/>
        <v>1400</v>
      </c>
      <c r="BK856" s="18">
        <f t="shared" si="2287"/>
        <v>1400</v>
      </c>
      <c r="BL856" s="18">
        <v>-1</v>
      </c>
      <c r="BM856" s="18"/>
      <c r="BN856" s="18"/>
      <c r="BO856" s="18">
        <f t="shared" si="2422"/>
        <v>1399</v>
      </c>
      <c r="BP856" s="18">
        <f t="shared" si="2423"/>
        <v>1400</v>
      </c>
      <c r="BQ856" s="18">
        <f t="shared" si="2424"/>
        <v>1400</v>
      </c>
      <c r="BR856" s="18"/>
      <c r="BS856" s="18"/>
      <c r="BT856" s="18"/>
      <c r="BU856" s="18">
        <f t="shared" si="2425"/>
        <v>1399</v>
      </c>
      <c r="BV856" s="18">
        <f t="shared" si="2426"/>
        <v>1400</v>
      </c>
      <c r="BW856" s="18">
        <f t="shared" si="2427"/>
        <v>1400</v>
      </c>
      <c r="BX856" s="18"/>
      <c r="BY856" s="18"/>
      <c r="BZ856" s="18"/>
      <c r="CA856" s="18">
        <f t="shared" si="2413"/>
        <v>1399</v>
      </c>
      <c r="CB856" s="18">
        <f t="shared" si="2414"/>
        <v>1400</v>
      </c>
      <c r="CC856" s="18">
        <f t="shared" si="2415"/>
        <v>1400</v>
      </c>
      <c r="CD856" s="18"/>
      <c r="CE856" s="27"/>
      <c r="CF856" s="33"/>
    </row>
    <row r="857" spans="1:119" s="9" customFormat="1" ht="31.2" x14ac:dyDescent="0.3">
      <c r="A857" s="8" t="s">
        <v>170</v>
      </c>
      <c r="B857" s="13"/>
      <c r="C857" s="8"/>
      <c r="D857" s="8"/>
      <c r="E857" s="38" t="s">
        <v>997</v>
      </c>
      <c r="F857" s="12">
        <f>F858+F901+F982+F1021+F1089</f>
        <v>13850066.699999999</v>
      </c>
      <c r="G857" s="12">
        <f>G858+G901+G982+G1021+G1089</f>
        <v>14018825.499999998</v>
      </c>
      <c r="H857" s="12">
        <f>H858+H901+H982+H1021+H1089</f>
        <v>14158373.1</v>
      </c>
      <c r="I857" s="12">
        <f t="shared" ref="I857:K857" si="2428">I858+I901+I982+I1021+I1089</f>
        <v>-2980.2</v>
      </c>
      <c r="J857" s="12">
        <f t="shared" si="2428"/>
        <v>-2980.2</v>
      </c>
      <c r="K857" s="12">
        <f t="shared" si="2428"/>
        <v>-2980.2</v>
      </c>
      <c r="L857" s="12">
        <f t="shared" si="2324"/>
        <v>13847086.5</v>
      </c>
      <c r="M857" s="12">
        <f t="shared" si="2325"/>
        <v>14015845.299999999</v>
      </c>
      <c r="N857" s="12">
        <f t="shared" si="2326"/>
        <v>14155392.9</v>
      </c>
      <c r="O857" s="12">
        <f t="shared" ref="O857:S857" si="2429">O858+O901+O982+O1021+O1089</f>
        <v>0</v>
      </c>
      <c r="P857" s="12">
        <f t="shared" si="2429"/>
        <v>0</v>
      </c>
      <c r="Q857" s="12">
        <f t="shared" si="2429"/>
        <v>0</v>
      </c>
      <c r="R857" s="12">
        <f t="shared" si="2429"/>
        <v>0</v>
      </c>
      <c r="S857" s="12">
        <f t="shared" si="2429"/>
        <v>0</v>
      </c>
      <c r="T857" s="12">
        <f t="shared" si="2259"/>
        <v>13847086.5</v>
      </c>
      <c r="U857" s="12">
        <f t="shared" si="2260"/>
        <v>14015845.299999999</v>
      </c>
      <c r="V857" s="12">
        <f t="shared" si="2261"/>
        <v>14155392.9</v>
      </c>
      <c r="W857" s="12">
        <f>W858+W901+W982+W1021+W1089</f>
        <v>0</v>
      </c>
      <c r="X857" s="12">
        <f t="shared" ref="X857:AB857" si="2430">X858+X901+X982+X1021+X1089</f>
        <v>0</v>
      </c>
      <c r="Y857" s="12">
        <f t="shared" si="2430"/>
        <v>0</v>
      </c>
      <c r="Z857" s="12">
        <f t="shared" si="2430"/>
        <v>0</v>
      </c>
      <c r="AA857" s="12">
        <f t="shared" si="2430"/>
        <v>0</v>
      </c>
      <c r="AB857" s="12">
        <f t="shared" si="2430"/>
        <v>0</v>
      </c>
      <c r="AC857" s="12">
        <f t="shared" si="2263"/>
        <v>13847086.5</v>
      </c>
      <c r="AD857" s="12">
        <f t="shared" si="2264"/>
        <v>14015845.299999999</v>
      </c>
      <c r="AE857" s="12">
        <f t="shared" si="2265"/>
        <v>14155392.9</v>
      </c>
      <c r="AF857" s="12">
        <f t="shared" ref="AF857:AH857" si="2431">AF858+AF901+AF982+AF1021+AF1089</f>
        <v>7499.9709999999995</v>
      </c>
      <c r="AG857" s="12">
        <f t="shared" si="2431"/>
        <v>0</v>
      </c>
      <c r="AH857" s="12">
        <f t="shared" si="2431"/>
        <v>0</v>
      </c>
      <c r="AI857" s="12">
        <f t="shared" ref="AI857:AI920" si="2432">AC857+AF857</f>
        <v>13854586.471000001</v>
      </c>
      <c r="AJ857" s="12">
        <f t="shared" ref="AJ857:AJ920" si="2433">AD857+AG857</f>
        <v>14015845.299999999</v>
      </c>
      <c r="AK857" s="12">
        <f t="shared" ref="AK857:AK920" si="2434">AE857+AH857</f>
        <v>14155392.9</v>
      </c>
      <c r="AL857" s="12">
        <f>AL858+AL901+AL982+AL1021+AL1089</f>
        <v>0</v>
      </c>
      <c r="AM857" s="12">
        <f t="shared" ref="AM857:AM920" si="2435">AI857+AL857</f>
        <v>13854586.471000001</v>
      </c>
      <c r="AN857" s="12">
        <f t="shared" ref="AN857:AP857" si="2436">AN858+AN901+AN982+AN1021+AN1089</f>
        <v>-543.80600000000004</v>
      </c>
      <c r="AO857" s="12">
        <f t="shared" si="2436"/>
        <v>0</v>
      </c>
      <c r="AP857" s="12">
        <f t="shared" si="2436"/>
        <v>0</v>
      </c>
      <c r="AQ857" s="12">
        <f t="shared" ref="AQ857:AQ920" si="2437">AM857+AN857</f>
        <v>13854042.665000001</v>
      </c>
      <c r="AR857" s="12">
        <f t="shared" ref="AR857:AR920" si="2438">AJ857+AO857</f>
        <v>14015845.299999999</v>
      </c>
      <c r="AS857" s="12">
        <f t="shared" ref="AS857:AS920" si="2439">AK857+AP857</f>
        <v>14155392.9</v>
      </c>
      <c r="AT857" s="12">
        <f>AT858+AT901+AT982+AT1021+AT1089</f>
        <v>0</v>
      </c>
      <c r="AU857" s="12">
        <f>AU858+AU901+AU982+AU1021+AU1089</f>
        <v>0</v>
      </c>
      <c r="AV857" s="12">
        <f>AV858+AV901+AV982+AV1021+AV1089</f>
        <v>0</v>
      </c>
      <c r="AW857" s="12">
        <f t="shared" ref="AW857:AW920" si="2440">AQ857+AT857</f>
        <v>13854042.665000001</v>
      </c>
      <c r="AX857" s="12">
        <f t="shared" ref="AX857:AX920" si="2441">AR857+AU857</f>
        <v>14015845.299999999</v>
      </c>
      <c r="AY857" s="12">
        <f t="shared" ref="AY857:AY920" si="2442">AS857+AV857</f>
        <v>14155392.9</v>
      </c>
      <c r="AZ857" s="12">
        <f t="shared" ref="AZ857:BB857" si="2443">AZ858+AZ901+AZ982+AZ1021+AZ1089</f>
        <v>4341.4120000000003</v>
      </c>
      <c r="BA857" s="12">
        <f t="shared" si="2443"/>
        <v>0</v>
      </c>
      <c r="BB857" s="12">
        <f t="shared" si="2443"/>
        <v>0</v>
      </c>
      <c r="BC857" s="12">
        <f t="shared" si="2291"/>
        <v>13858384.077000001</v>
      </c>
      <c r="BD857" s="12">
        <f t="shared" si="2292"/>
        <v>14015845.299999999</v>
      </c>
      <c r="BE857" s="12">
        <f t="shared" si="2293"/>
        <v>14155392.9</v>
      </c>
      <c r="BF857" s="12">
        <f t="shared" ref="BF857:BH857" si="2444">BF858+BF901+BF982+BF1021+BF1089</f>
        <v>0</v>
      </c>
      <c r="BG857" s="12">
        <f t="shared" si="2444"/>
        <v>0</v>
      </c>
      <c r="BH857" s="12">
        <f t="shared" si="2444"/>
        <v>0</v>
      </c>
      <c r="BI857" s="18">
        <f t="shared" si="2285"/>
        <v>13858384.077000001</v>
      </c>
      <c r="BJ857" s="18">
        <f t="shared" si="2286"/>
        <v>14015845.299999999</v>
      </c>
      <c r="BK857" s="18">
        <f t="shared" si="2287"/>
        <v>14155392.9</v>
      </c>
      <c r="BL857" s="12">
        <f>BL858+BL901+BL982+BL1021+BL1089</f>
        <v>28500</v>
      </c>
      <c r="BM857" s="12">
        <f>BM858+BM901+BM982+BM1021+BM1089</f>
        <v>0</v>
      </c>
      <c r="BN857" s="12">
        <f>BN858+BN901+BN982+BN1021+BN1089</f>
        <v>0</v>
      </c>
      <c r="BO857" s="12">
        <f t="shared" si="2422"/>
        <v>13886884.077000001</v>
      </c>
      <c r="BP857" s="12">
        <f t="shared" si="2423"/>
        <v>14015845.299999999</v>
      </c>
      <c r="BQ857" s="12">
        <f t="shared" si="2424"/>
        <v>14155392.9</v>
      </c>
      <c r="BR857" s="12">
        <f>BR858+BR901+BR982+BR1021+BR1089</f>
        <v>0</v>
      </c>
      <c r="BS857" s="12">
        <f>BS858+BS901+BS982+BS1021+BS1089</f>
        <v>0</v>
      </c>
      <c r="BT857" s="12">
        <f>BT858+BT901+BT982+BT1021+BT1089</f>
        <v>0</v>
      </c>
      <c r="BU857" s="12">
        <f t="shared" si="2425"/>
        <v>13886884.077000001</v>
      </c>
      <c r="BV857" s="12">
        <f t="shared" si="2426"/>
        <v>14015845.299999999</v>
      </c>
      <c r="BW857" s="12">
        <f t="shared" si="2427"/>
        <v>14155392.9</v>
      </c>
      <c r="BX857" s="12">
        <f t="shared" ref="BX857:BZ857" si="2445">BX858+BX901+BX982+BX1021+BX1089</f>
        <v>-4620.3360000000002</v>
      </c>
      <c r="BY857" s="12">
        <f t="shared" si="2445"/>
        <v>0</v>
      </c>
      <c r="BZ857" s="12">
        <f t="shared" si="2445"/>
        <v>0</v>
      </c>
      <c r="CA857" s="12">
        <f t="shared" si="2413"/>
        <v>13882263.741000002</v>
      </c>
      <c r="CB857" s="12">
        <f t="shared" si="2414"/>
        <v>14015845.299999999</v>
      </c>
      <c r="CC857" s="12">
        <f t="shared" si="2415"/>
        <v>14155392.9</v>
      </c>
      <c r="CD857" s="12">
        <f>CD858+CD901+CD982+CD1021+CD1089</f>
        <v>0</v>
      </c>
      <c r="CE857" s="25"/>
      <c r="CF857" s="33"/>
      <c r="CG857" s="36"/>
      <c r="CH857" s="36"/>
      <c r="CI857" s="36"/>
      <c r="CJ857" s="36"/>
      <c r="CK857" s="36"/>
      <c r="CL857" s="36"/>
      <c r="CM857" s="36"/>
      <c r="CN857" s="36"/>
      <c r="CO857" s="36"/>
      <c r="CP857" s="36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A857" s="36"/>
      <c r="DB857" s="36"/>
      <c r="DC857" s="36"/>
      <c r="DD857" s="36"/>
      <c r="DE857" s="36"/>
      <c r="DF857" s="36"/>
      <c r="DG857" s="36"/>
      <c r="DH857" s="36"/>
      <c r="DI857" s="36"/>
      <c r="DJ857" s="36"/>
      <c r="DK857" s="36"/>
      <c r="DL857" s="36"/>
      <c r="DM857" s="36"/>
      <c r="DN857" s="36"/>
      <c r="DO857" s="36"/>
    </row>
    <row r="858" spans="1:119" s="11" customFormat="1" ht="31.2" x14ac:dyDescent="0.3">
      <c r="A858" s="10" t="s">
        <v>171</v>
      </c>
      <c r="B858" s="16"/>
      <c r="C858" s="10"/>
      <c r="D858" s="10"/>
      <c r="E858" s="15" t="s">
        <v>998</v>
      </c>
      <c r="F858" s="17">
        <f t="shared" ref="F858:K858" si="2446">F859+F878</f>
        <v>5650299.2999999989</v>
      </c>
      <c r="G858" s="17">
        <f t="shared" si="2446"/>
        <v>5661002.3999999994</v>
      </c>
      <c r="H858" s="17">
        <f t="shared" si="2446"/>
        <v>5666217.0999999996</v>
      </c>
      <c r="I858" s="17">
        <f t="shared" si="2446"/>
        <v>0</v>
      </c>
      <c r="J858" s="17">
        <f t="shared" si="2446"/>
        <v>0</v>
      </c>
      <c r="K858" s="17">
        <f t="shared" si="2446"/>
        <v>0</v>
      </c>
      <c r="L858" s="17">
        <f t="shared" si="2324"/>
        <v>5650299.2999999989</v>
      </c>
      <c r="M858" s="17">
        <f t="shared" si="2325"/>
        <v>5661002.3999999994</v>
      </c>
      <c r="N858" s="17">
        <f t="shared" si="2326"/>
        <v>5666217.0999999996</v>
      </c>
      <c r="O858" s="17">
        <f t="shared" ref="O858:S858" si="2447">O859+O878</f>
        <v>0</v>
      </c>
      <c r="P858" s="17">
        <f t="shared" si="2447"/>
        <v>0</v>
      </c>
      <c r="Q858" s="17">
        <f t="shared" si="2447"/>
        <v>0</v>
      </c>
      <c r="R858" s="17">
        <f t="shared" si="2447"/>
        <v>0</v>
      </c>
      <c r="S858" s="17">
        <f t="shared" si="2447"/>
        <v>0</v>
      </c>
      <c r="T858" s="17">
        <f t="shared" si="2259"/>
        <v>5650299.2999999989</v>
      </c>
      <c r="U858" s="17">
        <f t="shared" si="2260"/>
        <v>5661002.3999999994</v>
      </c>
      <c r="V858" s="17">
        <f t="shared" si="2261"/>
        <v>5666217.0999999996</v>
      </c>
      <c r="W858" s="17">
        <f>W859+W878</f>
        <v>0</v>
      </c>
      <c r="X858" s="17">
        <f t="shared" ref="X858:AB858" si="2448">X859+X878</f>
        <v>0</v>
      </c>
      <c r="Y858" s="17">
        <f t="shared" si="2448"/>
        <v>0</v>
      </c>
      <c r="Z858" s="17">
        <f t="shared" si="2448"/>
        <v>0</v>
      </c>
      <c r="AA858" s="17">
        <f t="shared" si="2448"/>
        <v>0</v>
      </c>
      <c r="AB858" s="17">
        <f t="shared" si="2448"/>
        <v>0</v>
      </c>
      <c r="AC858" s="17">
        <f t="shared" si="2263"/>
        <v>5650299.2999999989</v>
      </c>
      <c r="AD858" s="17">
        <f t="shared" si="2264"/>
        <v>5661002.3999999994</v>
      </c>
      <c r="AE858" s="17">
        <f t="shared" si="2265"/>
        <v>5666217.0999999996</v>
      </c>
      <c r="AF858" s="17">
        <f t="shared" ref="AF858:AH858" si="2449">AF859+AF878</f>
        <v>0</v>
      </c>
      <c r="AG858" s="17">
        <f t="shared" si="2449"/>
        <v>0</v>
      </c>
      <c r="AH858" s="17">
        <f t="shared" si="2449"/>
        <v>0</v>
      </c>
      <c r="AI858" s="17">
        <f t="shared" si="2432"/>
        <v>5650299.2999999989</v>
      </c>
      <c r="AJ858" s="17">
        <f t="shared" si="2433"/>
        <v>5661002.3999999994</v>
      </c>
      <c r="AK858" s="17">
        <f t="shared" si="2434"/>
        <v>5666217.0999999996</v>
      </c>
      <c r="AL858" s="17">
        <f>AL859+AL878</f>
        <v>0</v>
      </c>
      <c r="AM858" s="17">
        <f t="shared" si="2435"/>
        <v>5650299.2999999989</v>
      </c>
      <c r="AN858" s="17">
        <f t="shared" ref="AN858:AP858" si="2450">AN859+AN878</f>
        <v>0</v>
      </c>
      <c r="AO858" s="17">
        <f t="shared" si="2450"/>
        <v>0</v>
      </c>
      <c r="AP858" s="17">
        <f t="shared" si="2450"/>
        <v>0</v>
      </c>
      <c r="AQ858" s="17">
        <f t="shared" si="2437"/>
        <v>5650299.2999999989</v>
      </c>
      <c r="AR858" s="17">
        <f t="shared" si="2438"/>
        <v>5661002.3999999994</v>
      </c>
      <c r="AS858" s="17">
        <f t="shared" si="2439"/>
        <v>5666217.0999999996</v>
      </c>
      <c r="AT858" s="17">
        <f>AT859+AT878</f>
        <v>0</v>
      </c>
      <c r="AU858" s="17">
        <f>AU859+AU878</f>
        <v>0</v>
      </c>
      <c r="AV858" s="17">
        <f>AV859+AV878</f>
        <v>0</v>
      </c>
      <c r="AW858" s="17">
        <f t="shared" si="2440"/>
        <v>5650299.2999999989</v>
      </c>
      <c r="AX858" s="17">
        <f t="shared" si="2441"/>
        <v>5661002.3999999994</v>
      </c>
      <c r="AY858" s="17">
        <f t="shared" si="2442"/>
        <v>5666217.0999999996</v>
      </c>
      <c r="AZ858" s="17">
        <f t="shared" ref="AZ858:BB858" si="2451">AZ859+AZ878</f>
        <v>693.66800000000001</v>
      </c>
      <c r="BA858" s="17">
        <f t="shared" si="2451"/>
        <v>0</v>
      </c>
      <c r="BB858" s="17">
        <f t="shared" si="2451"/>
        <v>0</v>
      </c>
      <c r="BC858" s="17">
        <f t="shared" si="2291"/>
        <v>5650992.9679999985</v>
      </c>
      <c r="BD858" s="17">
        <f t="shared" si="2292"/>
        <v>5661002.3999999994</v>
      </c>
      <c r="BE858" s="17">
        <f t="shared" si="2293"/>
        <v>5666217.0999999996</v>
      </c>
      <c r="BF858" s="17">
        <f t="shared" ref="BF858:BH858" si="2452">BF859+BF878</f>
        <v>0</v>
      </c>
      <c r="BG858" s="17">
        <f t="shared" si="2452"/>
        <v>0</v>
      </c>
      <c r="BH858" s="17">
        <f t="shared" si="2452"/>
        <v>0</v>
      </c>
      <c r="BI858" s="18">
        <f t="shared" si="2285"/>
        <v>5650992.9679999985</v>
      </c>
      <c r="BJ858" s="18">
        <f t="shared" si="2286"/>
        <v>5661002.3999999994</v>
      </c>
      <c r="BK858" s="18">
        <f t="shared" si="2287"/>
        <v>5666217.0999999996</v>
      </c>
      <c r="BL858" s="17">
        <f>BL859+BL878</f>
        <v>0</v>
      </c>
      <c r="BM858" s="17">
        <f>BM859+BM878</f>
        <v>0</v>
      </c>
      <c r="BN858" s="17">
        <f>BN859+BN878</f>
        <v>0</v>
      </c>
      <c r="BO858" s="17">
        <f t="shared" si="2422"/>
        <v>5650992.9679999985</v>
      </c>
      <c r="BP858" s="17">
        <f t="shared" si="2423"/>
        <v>5661002.3999999994</v>
      </c>
      <c r="BQ858" s="17">
        <f t="shared" si="2424"/>
        <v>5666217.0999999996</v>
      </c>
      <c r="BR858" s="17">
        <f>BR859+BR878</f>
        <v>0</v>
      </c>
      <c r="BS858" s="17">
        <f>BS859+BS878</f>
        <v>0</v>
      </c>
      <c r="BT858" s="17">
        <f>BT859+BT878</f>
        <v>0</v>
      </c>
      <c r="BU858" s="17">
        <f t="shared" si="2425"/>
        <v>5650992.9679999985</v>
      </c>
      <c r="BV858" s="17">
        <f t="shared" si="2426"/>
        <v>5661002.3999999994</v>
      </c>
      <c r="BW858" s="17">
        <f t="shared" si="2427"/>
        <v>5666217.0999999996</v>
      </c>
      <c r="BX858" s="17">
        <f t="shared" ref="BX858:BZ858" si="2453">BX859+BX878</f>
        <v>-17656.344000000001</v>
      </c>
      <c r="BY858" s="17">
        <f t="shared" si="2453"/>
        <v>0</v>
      </c>
      <c r="BZ858" s="17">
        <f t="shared" si="2453"/>
        <v>0</v>
      </c>
      <c r="CA858" s="17">
        <f t="shared" si="2413"/>
        <v>5633336.6239999989</v>
      </c>
      <c r="CB858" s="17">
        <f t="shared" si="2414"/>
        <v>5661002.3999999994</v>
      </c>
      <c r="CC858" s="17">
        <f t="shared" si="2415"/>
        <v>5666217.0999999996</v>
      </c>
      <c r="CD858" s="17">
        <f>CD859+CD878</f>
        <v>0</v>
      </c>
      <c r="CE858" s="26"/>
      <c r="CF858" s="33"/>
      <c r="CG858" s="37"/>
      <c r="CH858" s="37"/>
      <c r="CI858" s="37"/>
      <c r="CJ858" s="37"/>
      <c r="CK858" s="37"/>
      <c r="CL858" s="37"/>
      <c r="CM858" s="37"/>
      <c r="CN858" s="37"/>
      <c r="CO858" s="37"/>
      <c r="CP858" s="37"/>
      <c r="CQ858" s="37"/>
      <c r="CR858" s="37"/>
      <c r="CS858" s="37"/>
      <c r="CT858" s="37"/>
      <c r="CU858" s="37"/>
      <c r="CV858" s="37"/>
      <c r="CW858" s="37"/>
      <c r="CX858" s="37"/>
      <c r="CY858" s="37"/>
      <c r="CZ858" s="37"/>
      <c r="DA858" s="37"/>
      <c r="DB858" s="37"/>
      <c r="DC858" s="37"/>
      <c r="DD858" s="37"/>
      <c r="DE858" s="37"/>
      <c r="DF858" s="37"/>
      <c r="DG858" s="37"/>
      <c r="DH858" s="37"/>
      <c r="DI858" s="37"/>
      <c r="DJ858" s="37"/>
      <c r="DK858" s="37"/>
      <c r="DL858" s="37"/>
      <c r="DM858" s="37"/>
      <c r="DN858" s="37"/>
      <c r="DO858" s="37"/>
    </row>
    <row r="859" spans="1:119" ht="62.4" x14ac:dyDescent="0.3">
      <c r="A859" s="41" t="s">
        <v>172</v>
      </c>
      <c r="B859" s="39"/>
      <c r="C859" s="41"/>
      <c r="D859" s="41"/>
      <c r="E859" s="14" t="s">
        <v>999</v>
      </c>
      <c r="F859" s="18">
        <f t="shared" ref="F859:K859" si="2454">F860+F866+F872</f>
        <v>1348791.9</v>
      </c>
      <c r="G859" s="18">
        <f t="shared" si="2454"/>
        <v>1350937.0999999999</v>
      </c>
      <c r="H859" s="18">
        <f t="shared" si="2454"/>
        <v>1350937.0999999999</v>
      </c>
      <c r="I859" s="18">
        <f t="shared" si="2454"/>
        <v>0</v>
      </c>
      <c r="J859" s="18">
        <f t="shared" si="2454"/>
        <v>0</v>
      </c>
      <c r="K859" s="18">
        <f t="shared" si="2454"/>
        <v>0</v>
      </c>
      <c r="L859" s="18">
        <f t="shared" si="2324"/>
        <v>1348791.9</v>
      </c>
      <c r="M859" s="18">
        <f t="shared" si="2325"/>
        <v>1350937.0999999999</v>
      </c>
      <c r="N859" s="18">
        <f t="shared" si="2326"/>
        <v>1350937.0999999999</v>
      </c>
      <c r="O859" s="18">
        <f t="shared" ref="O859:S859" si="2455">O860+O866+O872</f>
        <v>0</v>
      </c>
      <c r="P859" s="18">
        <f t="shared" si="2455"/>
        <v>0</v>
      </c>
      <c r="Q859" s="18">
        <f t="shared" si="2455"/>
        <v>0</v>
      </c>
      <c r="R859" s="18">
        <f t="shared" si="2455"/>
        <v>0</v>
      </c>
      <c r="S859" s="18">
        <f t="shared" si="2455"/>
        <v>0</v>
      </c>
      <c r="T859" s="18">
        <f t="shared" si="2259"/>
        <v>1348791.9</v>
      </c>
      <c r="U859" s="18">
        <f t="shared" si="2260"/>
        <v>1350937.0999999999</v>
      </c>
      <c r="V859" s="18">
        <f t="shared" si="2261"/>
        <v>1350937.0999999999</v>
      </c>
      <c r="W859" s="18">
        <f t="shared" ref="W859:CD859" si="2456">W860+W866+W872</f>
        <v>0</v>
      </c>
      <c r="X859" s="18">
        <f t="shared" ref="X859:AB859" si="2457">X860+X866+X872</f>
        <v>0</v>
      </c>
      <c r="Y859" s="18">
        <f t="shared" si="2457"/>
        <v>0</v>
      </c>
      <c r="Z859" s="18">
        <f t="shared" si="2457"/>
        <v>0</v>
      </c>
      <c r="AA859" s="18">
        <f t="shared" si="2457"/>
        <v>0</v>
      </c>
      <c r="AB859" s="18">
        <f t="shared" si="2457"/>
        <v>0</v>
      </c>
      <c r="AC859" s="18">
        <f t="shared" si="2263"/>
        <v>1348791.9</v>
      </c>
      <c r="AD859" s="18">
        <f t="shared" si="2264"/>
        <v>1350937.0999999999</v>
      </c>
      <c r="AE859" s="18">
        <f t="shared" si="2265"/>
        <v>1350937.0999999999</v>
      </c>
      <c r="AF859" s="18">
        <f t="shared" ref="AF859:AH859" si="2458">AF860+AF866+AF872</f>
        <v>0</v>
      </c>
      <c r="AG859" s="18">
        <f t="shared" si="2458"/>
        <v>0</v>
      </c>
      <c r="AH859" s="18">
        <f t="shared" si="2458"/>
        <v>0</v>
      </c>
      <c r="AI859" s="18">
        <f t="shared" si="2432"/>
        <v>1348791.9</v>
      </c>
      <c r="AJ859" s="18">
        <f t="shared" si="2433"/>
        <v>1350937.0999999999</v>
      </c>
      <c r="AK859" s="18">
        <f t="shared" si="2434"/>
        <v>1350937.0999999999</v>
      </c>
      <c r="AL859" s="18">
        <f t="shared" ref="AL859" si="2459">AL860+AL866+AL872</f>
        <v>0</v>
      </c>
      <c r="AM859" s="18">
        <f t="shared" si="2435"/>
        <v>1348791.9</v>
      </c>
      <c r="AN859" s="18">
        <f t="shared" ref="AN859:AP859" si="2460">AN860+AN866+AN872</f>
        <v>0</v>
      </c>
      <c r="AO859" s="18">
        <f t="shared" si="2460"/>
        <v>0</v>
      </c>
      <c r="AP859" s="18">
        <f t="shared" si="2460"/>
        <v>0</v>
      </c>
      <c r="AQ859" s="18">
        <f t="shared" si="2437"/>
        <v>1348791.9</v>
      </c>
      <c r="AR859" s="18">
        <f t="shared" si="2438"/>
        <v>1350937.0999999999</v>
      </c>
      <c r="AS859" s="18">
        <f t="shared" si="2439"/>
        <v>1350937.0999999999</v>
      </c>
      <c r="AT859" s="18">
        <f t="shared" ref="AT859:AV859" si="2461">AT860+AT866+AT872</f>
        <v>0</v>
      </c>
      <c r="AU859" s="18">
        <f t="shared" si="2461"/>
        <v>0</v>
      </c>
      <c r="AV859" s="18">
        <f t="shared" si="2461"/>
        <v>0</v>
      </c>
      <c r="AW859" s="18">
        <f t="shared" si="2440"/>
        <v>1348791.9</v>
      </c>
      <c r="AX859" s="18">
        <f t="shared" si="2441"/>
        <v>1350937.0999999999</v>
      </c>
      <c r="AY859" s="18">
        <f t="shared" si="2442"/>
        <v>1350937.0999999999</v>
      </c>
      <c r="AZ859" s="18">
        <f t="shared" ref="AZ859:BB859" si="2462">AZ860+AZ866+AZ872</f>
        <v>0</v>
      </c>
      <c r="BA859" s="18">
        <f t="shared" si="2462"/>
        <v>0</v>
      </c>
      <c r="BB859" s="18">
        <f t="shared" si="2462"/>
        <v>0</v>
      </c>
      <c r="BC859" s="18">
        <f t="shared" si="2291"/>
        <v>1348791.9</v>
      </c>
      <c r="BD859" s="18">
        <f t="shared" si="2292"/>
        <v>1350937.0999999999</v>
      </c>
      <c r="BE859" s="18">
        <f t="shared" si="2293"/>
        <v>1350937.0999999999</v>
      </c>
      <c r="BF859" s="18">
        <f t="shared" ref="BF859:BH859" si="2463">BF860+BF866+BF872</f>
        <v>0</v>
      </c>
      <c r="BG859" s="18">
        <f t="shared" si="2463"/>
        <v>0</v>
      </c>
      <c r="BH859" s="18">
        <f t="shared" si="2463"/>
        <v>0</v>
      </c>
      <c r="BI859" s="18">
        <f t="shared" si="2285"/>
        <v>1348791.9</v>
      </c>
      <c r="BJ859" s="18">
        <f t="shared" si="2286"/>
        <v>1350937.0999999999</v>
      </c>
      <c r="BK859" s="18">
        <f t="shared" si="2287"/>
        <v>1350937.0999999999</v>
      </c>
      <c r="BL859" s="18">
        <f t="shared" ref="BL859:BN859" si="2464">BL860+BL866+BL872</f>
        <v>0</v>
      </c>
      <c r="BM859" s="18">
        <f t="shared" si="2464"/>
        <v>0</v>
      </c>
      <c r="BN859" s="18">
        <f t="shared" si="2464"/>
        <v>0</v>
      </c>
      <c r="BO859" s="18">
        <f t="shared" si="2422"/>
        <v>1348791.9</v>
      </c>
      <c r="BP859" s="18">
        <f t="shared" si="2423"/>
        <v>1350937.0999999999</v>
      </c>
      <c r="BQ859" s="18">
        <f t="shared" si="2424"/>
        <v>1350937.0999999999</v>
      </c>
      <c r="BR859" s="18">
        <f t="shared" ref="BR859:BT859" si="2465">BR860+BR866+BR872</f>
        <v>0</v>
      </c>
      <c r="BS859" s="18">
        <f t="shared" si="2465"/>
        <v>0</v>
      </c>
      <c r="BT859" s="18">
        <f t="shared" si="2465"/>
        <v>0</v>
      </c>
      <c r="BU859" s="18">
        <f t="shared" si="2425"/>
        <v>1348791.9</v>
      </c>
      <c r="BV859" s="18">
        <f t="shared" si="2426"/>
        <v>1350937.0999999999</v>
      </c>
      <c r="BW859" s="18">
        <f t="shared" si="2427"/>
        <v>1350937.0999999999</v>
      </c>
      <c r="BX859" s="18">
        <f t="shared" ref="BX859:BZ859" si="2466">BX860+BX866+BX872</f>
        <v>-17656.344000000001</v>
      </c>
      <c r="BY859" s="18">
        <f t="shared" si="2466"/>
        <v>0</v>
      </c>
      <c r="BZ859" s="18">
        <f t="shared" si="2466"/>
        <v>0</v>
      </c>
      <c r="CA859" s="18">
        <f t="shared" si="2413"/>
        <v>1331135.5559999999</v>
      </c>
      <c r="CB859" s="18">
        <f t="shared" si="2414"/>
        <v>1350937.0999999999</v>
      </c>
      <c r="CC859" s="18">
        <f t="shared" si="2415"/>
        <v>1350937.0999999999</v>
      </c>
      <c r="CD859" s="18">
        <f t="shared" si="2456"/>
        <v>0</v>
      </c>
      <c r="CE859" s="27"/>
      <c r="CF859" s="33"/>
    </row>
    <row r="860" spans="1:119" ht="46.8" x14ac:dyDescent="0.3">
      <c r="A860" s="41" t="s">
        <v>168</v>
      </c>
      <c r="B860" s="39"/>
      <c r="C860" s="41"/>
      <c r="D860" s="41"/>
      <c r="E860" s="14" t="s">
        <v>599</v>
      </c>
      <c r="F860" s="18">
        <f t="shared" ref="F860:K860" si="2467">F861</f>
        <v>1307459.7</v>
      </c>
      <c r="G860" s="18">
        <f t="shared" si="2467"/>
        <v>1309604.8999999999</v>
      </c>
      <c r="H860" s="18">
        <f t="shared" si="2467"/>
        <v>1309604.8999999999</v>
      </c>
      <c r="I860" s="18">
        <f t="shared" si="2467"/>
        <v>0</v>
      </c>
      <c r="J860" s="18">
        <f t="shared" si="2467"/>
        <v>0</v>
      </c>
      <c r="K860" s="18">
        <f t="shared" si="2467"/>
        <v>0</v>
      </c>
      <c r="L860" s="18">
        <f t="shared" si="2324"/>
        <v>1307459.7</v>
      </c>
      <c r="M860" s="18">
        <f t="shared" si="2325"/>
        <v>1309604.8999999999</v>
      </c>
      <c r="N860" s="18">
        <f t="shared" si="2326"/>
        <v>1309604.8999999999</v>
      </c>
      <c r="O860" s="18">
        <f t="shared" ref="O860:S860" si="2468">O861</f>
        <v>0</v>
      </c>
      <c r="P860" s="18">
        <f t="shared" si="2468"/>
        <v>0</v>
      </c>
      <c r="Q860" s="18">
        <f t="shared" si="2468"/>
        <v>0</v>
      </c>
      <c r="R860" s="18">
        <f t="shared" si="2468"/>
        <v>0</v>
      </c>
      <c r="S860" s="18">
        <f t="shared" si="2468"/>
        <v>0</v>
      </c>
      <c r="T860" s="18">
        <f t="shared" ref="T860:T923" si="2469">L860+O860+R860</f>
        <v>1307459.7</v>
      </c>
      <c r="U860" s="18">
        <f t="shared" ref="U860:U923" si="2470">M860+P860+S860</f>
        <v>1309604.8999999999</v>
      </c>
      <c r="V860" s="18">
        <f t="shared" ref="V860:V923" si="2471">N860+Q860</f>
        <v>1309604.8999999999</v>
      </c>
      <c r="W860" s="18">
        <f t="shared" ref="W860:CD860" si="2472">W861</f>
        <v>0</v>
      </c>
      <c r="X860" s="18">
        <f t="shared" si="2472"/>
        <v>0</v>
      </c>
      <c r="Y860" s="18">
        <f t="shared" si="2472"/>
        <v>0</v>
      </c>
      <c r="Z860" s="18">
        <f t="shared" si="2472"/>
        <v>0</v>
      </c>
      <c r="AA860" s="18">
        <f t="shared" si="2472"/>
        <v>0</v>
      </c>
      <c r="AB860" s="18">
        <f t="shared" si="2472"/>
        <v>0</v>
      </c>
      <c r="AC860" s="18">
        <f t="shared" si="2263"/>
        <v>1307459.7</v>
      </c>
      <c r="AD860" s="18">
        <f t="shared" si="2264"/>
        <v>1309604.8999999999</v>
      </c>
      <c r="AE860" s="18">
        <f t="shared" si="2265"/>
        <v>1309604.8999999999</v>
      </c>
      <c r="AF860" s="18">
        <f t="shared" si="2472"/>
        <v>0</v>
      </c>
      <c r="AG860" s="18">
        <f t="shared" si="2472"/>
        <v>0</v>
      </c>
      <c r="AH860" s="18">
        <f t="shared" si="2472"/>
        <v>0</v>
      </c>
      <c r="AI860" s="18">
        <f t="shared" si="2432"/>
        <v>1307459.7</v>
      </c>
      <c r="AJ860" s="18">
        <f t="shared" si="2433"/>
        <v>1309604.8999999999</v>
      </c>
      <c r="AK860" s="18">
        <f t="shared" si="2434"/>
        <v>1309604.8999999999</v>
      </c>
      <c r="AL860" s="18">
        <f t="shared" si="2472"/>
        <v>0</v>
      </c>
      <c r="AM860" s="18">
        <f t="shared" si="2435"/>
        <v>1307459.7</v>
      </c>
      <c r="AN860" s="18">
        <f t="shared" si="2472"/>
        <v>0</v>
      </c>
      <c r="AO860" s="18">
        <f t="shared" si="2472"/>
        <v>0</v>
      </c>
      <c r="AP860" s="18">
        <f t="shared" si="2472"/>
        <v>0</v>
      </c>
      <c r="AQ860" s="18">
        <f t="shared" si="2437"/>
        <v>1307459.7</v>
      </c>
      <c r="AR860" s="18">
        <f t="shared" si="2438"/>
        <v>1309604.8999999999</v>
      </c>
      <c r="AS860" s="18">
        <f t="shared" si="2439"/>
        <v>1309604.8999999999</v>
      </c>
      <c r="AT860" s="18">
        <f t="shared" si="2472"/>
        <v>0</v>
      </c>
      <c r="AU860" s="18">
        <f t="shared" si="2472"/>
        <v>0</v>
      </c>
      <c r="AV860" s="18">
        <f t="shared" si="2472"/>
        <v>0</v>
      </c>
      <c r="AW860" s="18">
        <f t="shared" si="2440"/>
        <v>1307459.7</v>
      </c>
      <c r="AX860" s="18">
        <f t="shared" si="2441"/>
        <v>1309604.8999999999</v>
      </c>
      <c r="AY860" s="18">
        <f t="shared" si="2442"/>
        <v>1309604.8999999999</v>
      </c>
      <c r="AZ860" s="18">
        <f t="shared" si="2472"/>
        <v>0</v>
      </c>
      <c r="BA860" s="18">
        <f t="shared" si="2472"/>
        <v>0</v>
      </c>
      <c r="BB860" s="18">
        <f t="shared" si="2472"/>
        <v>0</v>
      </c>
      <c r="BC860" s="18">
        <f t="shared" si="2291"/>
        <v>1307459.7</v>
      </c>
      <c r="BD860" s="18">
        <f t="shared" si="2292"/>
        <v>1309604.8999999999</v>
      </c>
      <c r="BE860" s="18">
        <f t="shared" si="2293"/>
        <v>1309604.8999999999</v>
      </c>
      <c r="BF860" s="18">
        <f t="shared" si="2472"/>
        <v>0</v>
      </c>
      <c r="BG860" s="18">
        <f t="shared" si="2472"/>
        <v>0</v>
      </c>
      <c r="BH860" s="18">
        <f t="shared" si="2472"/>
        <v>0</v>
      </c>
      <c r="BI860" s="18">
        <f t="shared" si="2285"/>
        <v>1307459.7</v>
      </c>
      <c r="BJ860" s="18">
        <f t="shared" si="2286"/>
        <v>1309604.8999999999</v>
      </c>
      <c r="BK860" s="18">
        <f t="shared" si="2287"/>
        <v>1309604.8999999999</v>
      </c>
      <c r="BL860" s="18">
        <f t="shared" si="2472"/>
        <v>0</v>
      </c>
      <c r="BM860" s="18">
        <f t="shared" si="2472"/>
        <v>0</v>
      </c>
      <c r="BN860" s="18">
        <f t="shared" si="2472"/>
        <v>0</v>
      </c>
      <c r="BO860" s="18">
        <f t="shared" si="2422"/>
        <v>1307459.7</v>
      </c>
      <c r="BP860" s="18">
        <f t="shared" si="2423"/>
        <v>1309604.8999999999</v>
      </c>
      <c r="BQ860" s="18">
        <f t="shared" si="2424"/>
        <v>1309604.8999999999</v>
      </c>
      <c r="BR860" s="18">
        <f t="shared" si="2472"/>
        <v>0</v>
      </c>
      <c r="BS860" s="18">
        <f t="shared" si="2472"/>
        <v>0</v>
      </c>
      <c r="BT860" s="18">
        <f t="shared" si="2472"/>
        <v>0</v>
      </c>
      <c r="BU860" s="18">
        <f t="shared" si="2425"/>
        <v>1307459.7</v>
      </c>
      <c r="BV860" s="18">
        <f t="shared" si="2426"/>
        <v>1309604.8999999999</v>
      </c>
      <c r="BW860" s="18">
        <f t="shared" si="2427"/>
        <v>1309604.8999999999</v>
      </c>
      <c r="BX860" s="18">
        <f t="shared" si="2472"/>
        <v>-17656.344000000001</v>
      </c>
      <c r="BY860" s="18">
        <f t="shared" si="2472"/>
        <v>0</v>
      </c>
      <c r="BZ860" s="18">
        <f t="shared" si="2472"/>
        <v>0</v>
      </c>
      <c r="CA860" s="18">
        <f t="shared" si="2413"/>
        <v>1289803.3559999999</v>
      </c>
      <c r="CB860" s="18">
        <f t="shared" si="2414"/>
        <v>1309604.8999999999</v>
      </c>
      <c r="CC860" s="18">
        <f t="shared" si="2415"/>
        <v>1309604.8999999999</v>
      </c>
      <c r="CD860" s="18">
        <f t="shared" si="2472"/>
        <v>0</v>
      </c>
      <c r="CE860" s="27"/>
      <c r="CF860" s="33"/>
    </row>
    <row r="861" spans="1:119" ht="46.8" x14ac:dyDescent="0.3">
      <c r="A861" s="41" t="s">
        <v>168</v>
      </c>
      <c r="B861" s="39">
        <v>600</v>
      </c>
      <c r="C861" s="41"/>
      <c r="D861" s="41"/>
      <c r="E861" s="14" t="s">
        <v>554</v>
      </c>
      <c r="F861" s="18">
        <f t="shared" ref="F861:K861" si="2473">F862+F864</f>
        <v>1307459.7</v>
      </c>
      <c r="G861" s="18">
        <f t="shared" si="2473"/>
        <v>1309604.8999999999</v>
      </c>
      <c r="H861" s="18">
        <f t="shared" si="2473"/>
        <v>1309604.8999999999</v>
      </c>
      <c r="I861" s="18">
        <f t="shared" si="2473"/>
        <v>0</v>
      </c>
      <c r="J861" s="18">
        <f t="shared" si="2473"/>
        <v>0</v>
      </c>
      <c r="K861" s="18">
        <f t="shared" si="2473"/>
        <v>0</v>
      </c>
      <c r="L861" s="18">
        <f t="shared" si="2324"/>
        <v>1307459.7</v>
      </c>
      <c r="M861" s="18">
        <f t="shared" si="2325"/>
        <v>1309604.8999999999</v>
      </c>
      <c r="N861" s="18">
        <f t="shared" si="2326"/>
        <v>1309604.8999999999</v>
      </c>
      <c r="O861" s="18">
        <f t="shared" ref="O861:S861" si="2474">O862+O864</f>
        <v>0</v>
      </c>
      <c r="P861" s="18">
        <f t="shared" si="2474"/>
        <v>0</v>
      </c>
      <c r="Q861" s="18">
        <f t="shared" si="2474"/>
        <v>0</v>
      </c>
      <c r="R861" s="18">
        <f t="shared" si="2474"/>
        <v>0</v>
      </c>
      <c r="S861" s="18">
        <f t="shared" si="2474"/>
        <v>0</v>
      </c>
      <c r="T861" s="18">
        <f t="shared" si="2469"/>
        <v>1307459.7</v>
      </c>
      <c r="U861" s="18">
        <f t="shared" si="2470"/>
        <v>1309604.8999999999</v>
      </c>
      <c r="V861" s="18">
        <f t="shared" si="2471"/>
        <v>1309604.8999999999</v>
      </c>
      <c r="W861" s="18">
        <f t="shared" ref="W861:CD861" si="2475">W862+W864</f>
        <v>0</v>
      </c>
      <c r="X861" s="18">
        <f t="shared" ref="X861:AB861" si="2476">X862+X864</f>
        <v>0</v>
      </c>
      <c r="Y861" s="18">
        <f t="shared" si="2476"/>
        <v>0</v>
      </c>
      <c r="Z861" s="18">
        <f t="shared" si="2476"/>
        <v>0</v>
      </c>
      <c r="AA861" s="18">
        <f t="shared" si="2476"/>
        <v>0</v>
      </c>
      <c r="AB861" s="18">
        <f t="shared" si="2476"/>
        <v>0</v>
      </c>
      <c r="AC861" s="18">
        <f t="shared" si="2263"/>
        <v>1307459.7</v>
      </c>
      <c r="AD861" s="18">
        <f t="shared" si="2264"/>
        <v>1309604.8999999999</v>
      </c>
      <c r="AE861" s="18">
        <f t="shared" si="2265"/>
        <v>1309604.8999999999</v>
      </c>
      <c r="AF861" s="18">
        <f t="shared" ref="AF861:AH861" si="2477">AF862+AF864</f>
        <v>0</v>
      </c>
      <c r="AG861" s="18">
        <f t="shared" si="2477"/>
        <v>0</v>
      </c>
      <c r="AH861" s="18">
        <f t="shared" si="2477"/>
        <v>0</v>
      </c>
      <c r="AI861" s="18">
        <f t="shared" si="2432"/>
        <v>1307459.7</v>
      </c>
      <c r="AJ861" s="18">
        <f t="shared" si="2433"/>
        <v>1309604.8999999999</v>
      </c>
      <c r="AK861" s="18">
        <f t="shared" si="2434"/>
        <v>1309604.8999999999</v>
      </c>
      <c r="AL861" s="18">
        <f t="shared" ref="AL861" si="2478">AL862+AL864</f>
        <v>0</v>
      </c>
      <c r="AM861" s="18">
        <f t="shared" si="2435"/>
        <v>1307459.7</v>
      </c>
      <c r="AN861" s="18">
        <f t="shared" ref="AN861:AP861" si="2479">AN862+AN864</f>
        <v>0</v>
      </c>
      <c r="AO861" s="18">
        <f t="shared" si="2479"/>
        <v>0</v>
      </c>
      <c r="AP861" s="18">
        <f t="shared" si="2479"/>
        <v>0</v>
      </c>
      <c r="AQ861" s="18">
        <f t="shared" si="2437"/>
        <v>1307459.7</v>
      </c>
      <c r="AR861" s="18">
        <f t="shared" si="2438"/>
        <v>1309604.8999999999</v>
      </c>
      <c r="AS861" s="18">
        <f t="shared" si="2439"/>
        <v>1309604.8999999999</v>
      </c>
      <c r="AT861" s="18">
        <f t="shared" ref="AT861:AV861" si="2480">AT862+AT864</f>
        <v>0</v>
      </c>
      <c r="AU861" s="18">
        <f t="shared" si="2480"/>
        <v>0</v>
      </c>
      <c r="AV861" s="18">
        <f t="shared" si="2480"/>
        <v>0</v>
      </c>
      <c r="AW861" s="18">
        <f t="shared" si="2440"/>
        <v>1307459.7</v>
      </c>
      <c r="AX861" s="18">
        <f t="shared" si="2441"/>
        <v>1309604.8999999999</v>
      </c>
      <c r="AY861" s="18">
        <f t="shared" si="2442"/>
        <v>1309604.8999999999</v>
      </c>
      <c r="AZ861" s="18">
        <f t="shared" ref="AZ861:BB861" si="2481">AZ862+AZ864</f>
        <v>0</v>
      </c>
      <c r="BA861" s="18">
        <f t="shared" si="2481"/>
        <v>0</v>
      </c>
      <c r="BB861" s="18">
        <f t="shared" si="2481"/>
        <v>0</v>
      </c>
      <c r="BC861" s="18">
        <f t="shared" si="2291"/>
        <v>1307459.7</v>
      </c>
      <c r="BD861" s="18">
        <f t="shared" si="2292"/>
        <v>1309604.8999999999</v>
      </c>
      <c r="BE861" s="18">
        <f t="shared" si="2293"/>
        <v>1309604.8999999999</v>
      </c>
      <c r="BF861" s="18">
        <f t="shared" ref="BF861:BH861" si="2482">BF862+BF864</f>
        <v>0</v>
      </c>
      <c r="BG861" s="18">
        <f t="shared" si="2482"/>
        <v>0</v>
      </c>
      <c r="BH861" s="18">
        <f t="shared" si="2482"/>
        <v>0</v>
      </c>
      <c r="BI861" s="18">
        <f t="shared" si="2285"/>
        <v>1307459.7</v>
      </c>
      <c r="BJ861" s="18">
        <f t="shared" si="2286"/>
        <v>1309604.8999999999</v>
      </c>
      <c r="BK861" s="18">
        <f t="shared" si="2287"/>
        <v>1309604.8999999999</v>
      </c>
      <c r="BL861" s="18">
        <f t="shared" ref="BL861:BN861" si="2483">BL862+BL864</f>
        <v>0</v>
      </c>
      <c r="BM861" s="18">
        <f t="shared" si="2483"/>
        <v>0</v>
      </c>
      <c r="BN861" s="18">
        <f t="shared" si="2483"/>
        <v>0</v>
      </c>
      <c r="BO861" s="18">
        <f t="shared" si="2422"/>
        <v>1307459.7</v>
      </c>
      <c r="BP861" s="18">
        <f t="shared" si="2423"/>
        <v>1309604.8999999999</v>
      </c>
      <c r="BQ861" s="18">
        <f t="shared" si="2424"/>
        <v>1309604.8999999999</v>
      </c>
      <c r="BR861" s="18">
        <f t="shared" ref="BR861:BT861" si="2484">BR862+BR864</f>
        <v>0</v>
      </c>
      <c r="BS861" s="18">
        <f t="shared" si="2484"/>
        <v>0</v>
      </c>
      <c r="BT861" s="18">
        <f t="shared" si="2484"/>
        <v>0</v>
      </c>
      <c r="BU861" s="18">
        <f t="shared" si="2425"/>
        <v>1307459.7</v>
      </c>
      <c r="BV861" s="18">
        <f t="shared" si="2426"/>
        <v>1309604.8999999999</v>
      </c>
      <c r="BW861" s="18">
        <f t="shared" si="2427"/>
        <v>1309604.8999999999</v>
      </c>
      <c r="BX861" s="18">
        <f t="shared" ref="BX861:BZ861" si="2485">BX862+BX864</f>
        <v>-17656.344000000001</v>
      </c>
      <c r="BY861" s="18">
        <f t="shared" si="2485"/>
        <v>0</v>
      </c>
      <c r="BZ861" s="18">
        <f t="shared" si="2485"/>
        <v>0</v>
      </c>
      <c r="CA861" s="18">
        <f t="shared" si="2413"/>
        <v>1289803.3559999999</v>
      </c>
      <c r="CB861" s="18">
        <f t="shared" si="2414"/>
        <v>1309604.8999999999</v>
      </c>
      <c r="CC861" s="18">
        <f t="shared" si="2415"/>
        <v>1309604.8999999999</v>
      </c>
      <c r="CD861" s="18">
        <f t="shared" si="2475"/>
        <v>0</v>
      </c>
      <c r="CE861" s="27"/>
      <c r="CF861" s="33"/>
    </row>
    <row r="862" spans="1:119" x14ac:dyDescent="0.3">
      <c r="A862" s="41" t="s">
        <v>168</v>
      </c>
      <c r="B862" s="39">
        <v>610</v>
      </c>
      <c r="C862" s="41"/>
      <c r="D862" s="41"/>
      <c r="E862" s="14" t="s">
        <v>568</v>
      </c>
      <c r="F862" s="18">
        <f t="shared" ref="F862:K862" si="2486">F863</f>
        <v>14150.2</v>
      </c>
      <c r="G862" s="18">
        <f t="shared" si="2486"/>
        <v>14150.2</v>
      </c>
      <c r="H862" s="18">
        <f t="shared" si="2486"/>
        <v>14150.2</v>
      </c>
      <c r="I862" s="18">
        <f t="shared" si="2486"/>
        <v>0</v>
      </c>
      <c r="J862" s="18">
        <f t="shared" si="2486"/>
        <v>0</v>
      </c>
      <c r="K862" s="18">
        <f t="shared" si="2486"/>
        <v>0</v>
      </c>
      <c r="L862" s="18">
        <f t="shared" si="2324"/>
        <v>14150.2</v>
      </c>
      <c r="M862" s="18">
        <f t="shared" si="2325"/>
        <v>14150.2</v>
      </c>
      <c r="N862" s="18">
        <f t="shared" si="2326"/>
        <v>14150.2</v>
      </c>
      <c r="O862" s="18">
        <f t="shared" ref="O862:S862" si="2487">O863</f>
        <v>0</v>
      </c>
      <c r="P862" s="18">
        <f t="shared" si="2487"/>
        <v>0</v>
      </c>
      <c r="Q862" s="18">
        <f t="shared" si="2487"/>
        <v>0</v>
      </c>
      <c r="R862" s="18">
        <f t="shared" si="2487"/>
        <v>0</v>
      </c>
      <c r="S862" s="18">
        <f t="shared" si="2487"/>
        <v>0</v>
      </c>
      <c r="T862" s="18">
        <f t="shared" si="2469"/>
        <v>14150.2</v>
      </c>
      <c r="U862" s="18">
        <f t="shared" si="2470"/>
        <v>14150.2</v>
      </c>
      <c r="V862" s="18">
        <f t="shared" si="2471"/>
        <v>14150.2</v>
      </c>
      <c r="W862" s="18">
        <f t="shared" ref="W862:CD862" si="2488">W863</f>
        <v>0</v>
      </c>
      <c r="X862" s="18">
        <f t="shared" si="2488"/>
        <v>0</v>
      </c>
      <c r="Y862" s="18">
        <f t="shared" si="2488"/>
        <v>0</v>
      </c>
      <c r="Z862" s="18">
        <f t="shared" si="2488"/>
        <v>0</v>
      </c>
      <c r="AA862" s="18">
        <f t="shared" si="2488"/>
        <v>0</v>
      </c>
      <c r="AB862" s="18">
        <f t="shared" si="2488"/>
        <v>0</v>
      </c>
      <c r="AC862" s="18">
        <f t="shared" ref="AC862:AC925" si="2489">T862+W862+Z862</f>
        <v>14150.2</v>
      </c>
      <c r="AD862" s="18">
        <f t="shared" ref="AD862:AD925" si="2490">U862+X862+AA862</f>
        <v>14150.2</v>
      </c>
      <c r="AE862" s="18">
        <f t="shared" ref="AE862:AE925" si="2491">V862+Y862+AB862</f>
        <v>14150.2</v>
      </c>
      <c r="AF862" s="18">
        <f t="shared" si="2488"/>
        <v>0</v>
      </c>
      <c r="AG862" s="18">
        <f t="shared" si="2488"/>
        <v>0</v>
      </c>
      <c r="AH862" s="18">
        <f t="shared" si="2488"/>
        <v>0</v>
      </c>
      <c r="AI862" s="18">
        <f t="shared" si="2432"/>
        <v>14150.2</v>
      </c>
      <c r="AJ862" s="18">
        <f t="shared" si="2433"/>
        <v>14150.2</v>
      </c>
      <c r="AK862" s="18">
        <f t="shared" si="2434"/>
        <v>14150.2</v>
      </c>
      <c r="AL862" s="18">
        <f t="shared" si="2488"/>
        <v>0</v>
      </c>
      <c r="AM862" s="18">
        <f t="shared" si="2435"/>
        <v>14150.2</v>
      </c>
      <c r="AN862" s="18">
        <f t="shared" si="2488"/>
        <v>0</v>
      </c>
      <c r="AO862" s="18">
        <f t="shared" si="2488"/>
        <v>0</v>
      </c>
      <c r="AP862" s="18">
        <f t="shared" si="2488"/>
        <v>0</v>
      </c>
      <c r="AQ862" s="18">
        <f t="shared" si="2437"/>
        <v>14150.2</v>
      </c>
      <c r="AR862" s="18">
        <f t="shared" si="2438"/>
        <v>14150.2</v>
      </c>
      <c r="AS862" s="18">
        <f t="shared" si="2439"/>
        <v>14150.2</v>
      </c>
      <c r="AT862" s="18">
        <f t="shared" si="2488"/>
        <v>0</v>
      </c>
      <c r="AU862" s="18">
        <f t="shared" si="2488"/>
        <v>0</v>
      </c>
      <c r="AV862" s="18">
        <f t="shared" si="2488"/>
        <v>0</v>
      </c>
      <c r="AW862" s="18">
        <f t="shared" si="2440"/>
        <v>14150.2</v>
      </c>
      <c r="AX862" s="18">
        <f t="shared" si="2441"/>
        <v>14150.2</v>
      </c>
      <c r="AY862" s="18">
        <f t="shared" si="2442"/>
        <v>14150.2</v>
      </c>
      <c r="AZ862" s="18">
        <f t="shared" si="2488"/>
        <v>0</v>
      </c>
      <c r="BA862" s="18">
        <f t="shared" si="2488"/>
        <v>0</v>
      </c>
      <c r="BB862" s="18">
        <f t="shared" si="2488"/>
        <v>0</v>
      </c>
      <c r="BC862" s="18">
        <f t="shared" si="2291"/>
        <v>14150.2</v>
      </c>
      <c r="BD862" s="18">
        <f t="shared" si="2292"/>
        <v>14150.2</v>
      </c>
      <c r="BE862" s="18">
        <f t="shared" si="2293"/>
        <v>14150.2</v>
      </c>
      <c r="BF862" s="18">
        <f t="shared" si="2488"/>
        <v>0</v>
      </c>
      <c r="BG862" s="18">
        <f t="shared" si="2488"/>
        <v>0</v>
      </c>
      <c r="BH862" s="18">
        <f t="shared" si="2488"/>
        <v>0</v>
      </c>
      <c r="BI862" s="18">
        <f t="shared" si="2285"/>
        <v>14150.2</v>
      </c>
      <c r="BJ862" s="18">
        <f t="shared" si="2286"/>
        <v>14150.2</v>
      </c>
      <c r="BK862" s="18">
        <f t="shared" si="2287"/>
        <v>14150.2</v>
      </c>
      <c r="BL862" s="18">
        <f t="shared" si="2488"/>
        <v>0</v>
      </c>
      <c r="BM862" s="18">
        <f t="shared" si="2488"/>
        <v>0</v>
      </c>
      <c r="BN862" s="18">
        <f t="shared" si="2488"/>
        <v>0</v>
      </c>
      <c r="BO862" s="18">
        <f t="shared" si="2422"/>
        <v>14150.2</v>
      </c>
      <c r="BP862" s="18">
        <f t="shared" si="2423"/>
        <v>14150.2</v>
      </c>
      <c r="BQ862" s="18">
        <f t="shared" si="2424"/>
        <v>14150.2</v>
      </c>
      <c r="BR862" s="18">
        <f t="shared" si="2488"/>
        <v>0</v>
      </c>
      <c r="BS862" s="18">
        <f t="shared" si="2488"/>
        <v>0</v>
      </c>
      <c r="BT862" s="18">
        <f t="shared" si="2488"/>
        <v>0</v>
      </c>
      <c r="BU862" s="18">
        <f t="shared" si="2425"/>
        <v>14150.2</v>
      </c>
      <c r="BV862" s="18">
        <f t="shared" si="2426"/>
        <v>14150.2</v>
      </c>
      <c r="BW862" s="18">
        <f t="shared" si="2427"/>
        <v>14150.2</v>
      </c>
      <c r="BX862" s="18">
        <f t="shared" si="2488"/>
        <v>0</v>
      </c>
      <c r="BY862" s="18">
        <f t="shared" si="2488"/>
        <v>0</v>
      </c>
      <c r="BZ862" s="18">
        <f t="shared" si="2488"/>
        <v>0</v>
      </c>
      <c r="CA862" s="18">
        <f t="shared" si="2413"/>
        <v>14150.2</v>
      </c>
      <c r="CB862" s="18">
        <f t="shared" si="2414"/>
        <v>14150.2</v>
      </c>
      <c r="CC862" s="18">
        <f t="shared" si="2415"/>
        <v>14150.2</v>
      </c>
      <c r="CD862" s="18">
        <f t="shared" si="2488"/>
        <v>0</v>
      </c>
      <c r="CE862" s="27"/>
      <c r="CF862" s="33"/>
    </row>
    <row r="863" spans="1:119" x14ac:dyDescent="0.3">
      <c r="A863" s="41" t="s">
        <v>168</v>
      </c>
      <c r="B863" s="39">
        <v>610</v>
      </c>
      <c r="C863" s="41" t="s">
        <v>27</v>
      </c>
      <c r="D863" s="41" t="s">
        <v>5</v>
      </c>
      <c r="E863" s="14" t="s">
        <v>531</v>
      </c>
      <c r="F863" s="18">
        <v>14150.2</v>
      </c>
      <c r="G863" s="18">
        <v>14150.2</v>
      </c>
      <c r="H863" s="18">
        <v>14150.2</v>
      </c>
      <c r="I863" s="18"/>
      <c r="J863" s="18"/>
      <c r="K863" s="18"/>
      <c r="L863" s="18">
        <f t="shared" si="2324"/>
        <v>14150.2</v>
      </c>
      <c r="M863" s="18">
        <f t="shared" si="2325"/>
        <v>14150.2</v>
      </c>
      <c r="N863" s="18">
        <f t="shared" si="2326"/>
        <v>14150.2</v>
      </c>
      <c r="O863" s="18"/>
      <c r="P863" s="18"/>
      <c r="Q863" s="18"/>
      <c r="R863" s="18"/>
      <c r="S863" s="18"/>
      <c r="T863" s="18">
        <f t="shared" si="2469"/>
        <v>14150.2</v>
      </c>
      <c r="U863" s="18">
        <f t="shared" si="2470"/>
        <v>14150.2</v>
      </c>
      <c r="V863" s="18">
        <f t="shared" si="2471"/>
        <v>14150.2</v>
      </c>
      <c r="W863" s="18"/>
      <c r="X863" s="18"/>
      <c r="Y863" s="18"/>
      <c r="Z863" s="18"/>
      <c r="AA863" s="18"/>
      <c r="AB863" s="18"/>
      <c r="AC863" s="18">
        <f t="shared" si="2489"/>
        <v>14150.2</v>
      </c>
      <c r="AD863" s="18">
        <f t="shared" si="2490"/>
        <v>14150.2</v>
      </c>
      <c r="AE863" s="18">
        <f t="shared" si="2491"/>
        <v>14150.2</v>
      </c>
      <c r="AF863" s="18"/>
      <c r="AG863" s="18"/>
      <c r="AH863" s="18"/>
      <c r="AI863" s="18">
        <f t="shared" si="2432"/>
        <v>14150.2</v>
      </c>
      <c r="AJ863" s="18">
        <f t="shared" si="2433"/>
        <v>14150.2</v>
      </c>
      <c r="AK863" s="18">
        <f t="shared" si="2434"/>
        <v>14150.2</v>
      </c>
      <c r="AL863" s="18"/>
      <c r="AM863" s="18">
        <f t="shared" si="2435"/>
        <v>14150.2</v>
      </c>
      <c r="AN863" s="18"/>
      <c r="AO863" s="18"/>
      <c r="AP863" s="18"/>
      <c r="AQ863" s="18">
        <f t="shared" si="2437"/>
        <v>14150.2</v>
      </c>
      <c r="AR863" s="18">
        <f t="shared" si="2438"/>
        <v>14150.2</v>
      </c>
      <c r="AS863" s="18">
        <f t="shared" si="2439"/>
        <v>14150.2</v>
      </c>
      <c r="AT863" s="18"/>
      <c r="AU863" s="18"/>
      <c r="AV863" s="18"/>
      <c r="AW863" s="18">
        <f t="shared" si="2440"/>
        <v>14150.2</v>
      </c>
      <c r="AX863" s="18">
        <f t="shared" si="2441"/>
        <v>14150.2</v>
      </c>
      <c r="AY863" s="18">
        <f t="shared" si="2442"/>
        <v>14150.2</v>
      </c>
      <c r="AZ863" s="18"/>
      <c r="BA863" s="18"/>
      <c r="BB863" s="18"/>
      <c r="BC863" s="18">
        <f t="shared" si="2291"/>
        <v>14150.2</v>
      </c>
      <c r="BD863" s="18">
        <f t="shared" si="2292"/>
        <v>14150.2</v>
      </c>
      <c r="BE863" s="18">
        <f t="shared" si="2293"/>
        <v>14150.2</v>
      </c>
      <c r="BF863" s="18"/>
      <c r="BG863" s="18"/>
      <c r="BH863" s="18"/>
      <c r="BI863" s="18">
        <f t="shared" si="2285"/>
        <v>14150.2</v>
      </c>
      <c r="BJ863" s="18">
        <f t="shared" si="2286"/>
        <v>14150.2</v>
      </c>
      <c r="BK863" s="18">
        <f t="shared" si="2287"/>
        <v>14150.2</v>
      </c>
      <c r="BL863" s="18"/>
      <c r="BM863" s="18"/>
      <c r="BN863" s="18"/>
      <c r="BO863" s="18">
        <f t="shared" si="2422"/>
        <v>14150.2</v>
      </c>
      <c r="BP863" s="18">
        <f t="shared" si="2423"/>
        <v>14150.2</v>
      </c>
      <c r="BQ863" s="18">
        <f t="shared" si="2424"/>
        <v>14150.2</v>
      </c>
      <c r="BR863" s="18"/>
      <c r="BS863" s="18"/>
      <c r="BT863" s="18"/>
      <c r="BU863" s="18">
        <f t="shared" si="2425"/>
        <v>14150.2</v>
      </c>
      <c r="BV863" s="18">
        <f t="shared" si="2426"/>
        <v>14150.2</v>
      </c>
      <c r="BW863" s="18">
        <f t="shared" si="2427"/>
        <v>14150.2</v>
      </c>
      <c r="BX863" s="18"/>
      <c r="BY863" s="18"/>
      <c r="BZ863" s="18"/>
      <c r="CA863" s="18">
        <f t="shared" si="2413"/>
        <v>14150.2</v>
      </c>
      <c r="CB863" s="18">
        <f t="shared" si="2414"/>
        <v>14150.2</v>
      </c>
      <c r="CC863" s="18">
        <f t="shared" si="2415"/>
        <v>14150.2</v>
      </c>
      <c r="CD863" s="18"/>
      <c r="CE863" s="27"/>
      <c r="CF863" s="33"/>
    </row>
    <row r="864" spans="1:119" x14ac:dyDescent="0.3">
      <c r="A864" s="41" t="s">
        <v>168</v>
      </c>
      <c r="B864" s="39">
        <v>620</v>
      </c>
      <c r="C864" s="41"/>
      <c r="D864" s="41"/>
      <c r="E864" s="14" t="s">
        <v>569</v>
      </c>
      <c r="F864" s="18">
        <f t="shared" ref="F864:K864" si="2492">F865</f>
        <v>1293309.5</v>
      </c>
      <c r="G864" s="18">
        <f t="shared" si="2492"/>
        <v>1295454.7</v>
      </c>
      <c r="H864" s="18">
        <f t="shared" si="2492"/>
        <v>1295454.7</v>
      </c>
      <c r="I864" s="18">
        <f t="shared" si="2492"/>
        <v>0</v>
      </c>
      <c r="J864" s="18">
        <f t="shared" si="2492"/>
        <v>0</v>
      </c>
      <c r="K864" s="18">
        <f t="shared" si="2492"/>
        <v>0</v>
      </c>
      <c r="L864" s="18">
        <f t="shared" si="2324"/>
        <v>1293309.5</v>
      </c>
      <c r="M864" s="18">
        <f t="shared" si="2325"/>
        <v>1295454.7</v>
      </c>
      <c r="N864" s="18">
        <f t="shared" si="2326"/>
        <v>1295454.7</v>
      </c>
      <c r="O864" s="18">
        <f t="shared" ref="O864:S864" si="2493">O865</f>
        <v>0</v>
      </c>
      <c r="P864" s="18">
        <f t="shared" si="2493"/>
        <v>0</v>
      </c>
      <c r="Q864" s="18">
        <f t="shared" si="2493"/>
        <v>0</v>
      </c>
      <c r="R864" s="18">
        <f t="shared" si="2493"/>
        <v>0</v>
      </c>
      <c r="S864" s="18">
        <f t="shared" si="2493"/>
        <v>0</v>
      </c>
      <c r="T864" s="18">
        <f t="shared" si="2469"/>
        <v>1293309.5</v>
      </c>
      <c r="U864" s="18">
        <f t="shared" si="2470"/>
        <v>1295454.7</v>
      </c>
      <c r="V864" s="18">
        <f t="shared" si="2471"/>
        <v>1295454.7</v>
      </c>
      <c r="W864" s="18">
        <f t="shared" ref="W864:CD864" si="2494">W865</f>
        <v>0</v>
      </c>
      <c r="X864" s="18">
        <f t="shared" si="2494"/>
        <v>0</v>
      </c>
      <c r="Y864" s="18">
        <f t="shared" si="2494"/>
        <v>0</v>
      </c>
      <c r="Z864" s="18">
        <f t="shared" si="2494"/>
        <v>0</v>
      </c>
      <c r="AA864" s="18">
        <f t="shared" si="2494"/>
        <v>0</v>
      </c>
      <c r="AB864" s="18">
        <f t="shared" si="2494"/>
        <v>0</v>
      </c>
      <c r="AC864" s="18">
        <f t="shared" si="2489"/>
        <v>1293309.5</v>
      </c>
      <c r="AD864" s="18">
        <f t="shared" si="2490"/>
        <v>1295454.7</v>
      </c>
      <c r="AE864" s="18">
        <f t="shared" si="2491"/>
        <v>1295454.7</v>
      </c>
      <c r="AF864" s="18">
        <f t="shared" si="2494"/>
        <v>0</v>
      </c>
      <c r="AG864" s="18">
        <f t="shared" si="2494"/>
        <v>0</v>
      </c>
      <c r="AH864" s="18">
        <f t="shared" si="2494"/>
        <v>0</v>
      </c>
      <c r="AI864" s="18">
        <f t="shared" si="2432"/>
        <v>1293309.5</v>
      </c>
      <c r="AJ864" s="18">
        <f t="shared" si="2433"/>
        <v>1295454.7</v>
      </c>
      <c r="AK864" s="18">
        <f t="shared" si="2434"/>
        <v>1295454.7</v>
      </c>
      <c r="AL864" s="18">
        <f t="shared" si="2494"/>
        <v>0</v>
      </c>
      <c r="AM864" s="18">
        <f t="shared" si="2435"/>
        <v>1293309.5</v>
      </c>
      <c r="AN864" s="18">
        <f t="shared" si="2494"/>
        <v>0</v>
      </c>
      <c r="AO864" s="18">
        <f t="shared" si="2494"/>
        <v>0</v>
      </c>
      <c r="AP864" s="18">
        <f t="shared" si="2494"/>
        <v>0</v>
      </c>
      <c r="AQ864" s="18">
        <f t="shared" si="2437"/>
        <v>1293309.5</v>
      </c>
      <c r="AR864" s="18">
        <f t="shared" si="2438"/>
        <v>1295454.7</v>
      </c>
      <c r="AS864" s="18">
        <f t="shared" si="2439"/>
        <v>1295454.7</v>
      </c>
      <c r="AT864" s="18">
        <f t="shared" si="2494"/>
        <v>0</v>
      </c>
      <c r="AU864" s="18">
        <f t="shared" si="2494"/>
        <v>0</v>
      </c>
      <c r="AV864" s="18">
        <f t="shared" si="2494"/>
        <v>0</v>
      </c>
      <c r="AW864" s="18">
        <f t="shared" si="2440"/>
        <v>1293309.5</v>
      </c>
      <c r="AX864" s="18">
        <f t="shared" si="2441"/>
        <v>1295454.7</v>
      </c>
      <c r="AY864" s="18">
        <f t="shared" si="2442"/>
        <v>1295454.7</v>
      </c>
      <c r="AZ864" s="18">
        <f t="shared" si="2494"/>
        <v>0</v>
      </c>
      <c r="BA864" s="18">
        <f t="shared" si="2494"/>
        <v>0</v>
      </c>
      <c r="BB864" s="18">
        <f t="shared" si="2494"/>
        <v>0</v>
      </c>
      <c r="BC864" s="18">
        <f t="shared" si="2291"/>
        <v>1293309.5</v>
      </c>
      <c r="BD864" s="18">
        <f t="shared" si="2292"/>
        <v>1295454.7</v>
      </c>
      <c r="BE864" s="18">
        <f t="shared" si="2293"/>
        <v>1295454.7</v>
      </c>
      <c r="BF864" s="18">
        <f t="shared" si="2494"/>
        <v>0</v>
      </c>
      <c r="BG864" s="18">
        <f t="shared" si="2494"/>
        <v>0</v>
      </c>
      <c r="BH864" s="18">
        <f t="shared" si="2494"/>
        <v>0</v>
      </c>
      <c r="BI864" s="18">
        <f t="shared" ref="BI864:BI927" si="2495">BC864+BF864</f>
        <v>1293309.5</v>
      </c>
      <c r="BJ864" s="18">
        <f t="shared" ref="BJ864:BJ927" si="2496">BD864+BG864</f>
        <v>1295454.7</v>
      </c>
      <c r="BK864" s="18">
        <f t="shared" ref="BK864:BK927" si="2497">BE864+BH864</f>
        <v>1295454.7</v>
      </c>
      <c r="BL864" s="18">
        <f t="shared" si="2494"/>
        <v>0</v>
      </c>
      <c r="BM864" s="18">
        <f t="shared" si="2494"/>
        <v>0</v>
      </c>
      <c r="BN864" s="18">
        <f t="shared" si="2494"/>
        <v>0</v>
      </c>
      <c r="BO864" s="18">
        <f t="shared" si="2422"/>
        <v>1293309.5</v>
      </c>
      <c r="BP864" s="18">
        <f t="shared" si="2423"/>
        <v>1295454.7</v>
      </c>
      <c r="BQ864" s="18">
        <f t="shared" si="2424"/>
        <v>1295454.7</v>
      </c>
      <c r="BR864" s="18">
        <f t="shared" si="2494"/>
        <v>0</v>
      </c>
      <c r="BS864" s="18">
        <f t="shared" si="2494"/>
        <v>0</v>
      </c>
      <c r="BT864" s="18">
        <f t="shared" si="2494"/>
        <v>0</v>
      </c>
      <c r="BU864" s="18">
        <f t="shared" si="2425"/>
        <v>1293309.5</v>
      </c>
      <c r="BV864" s="18">
        <f t="shared" si="2426"/>
        <v>1295454.7</v>
      </c>
      <c r="BW864" s="18">
        <f t="shared" si="2427"/>
        <v>1295454.7</v>
      </c>
      <c r="BX864" s="18">
        <f t="shared" si="2494"/>
        <v>-17656.344000000001</v>
      </c>
      <c r="BY864" s="18">
        <f t="shared" si="2494"/>
        <v>0</v>
      </c>
      <c r="BZ864" s="18">
        <f t="shared" si="2494"/>
        <v>0</v>
      </c>
      <c r="CA864" s="18">
        <f t="shared" si="2413"/>
        <v>1275653.156</v>
      </c>
      <c r="CB864" s="18">
        <f t="shared" si="2414"/>
        <v>1295454.7</v>
      </c>
      <c r="CC864" s="18">
        <f t="shared" si="2415"/>
        <v>1295454.7</v>
      </c>
      <c r="CD864" s="18">
        <f t="shared" si="2494"/>
        <v>0</v>
      </c>
      <c r="CE864" s="27"/>
      <c r="CF864" s="33"/>
    </row>
    <row r="865" spans="1:84" x14ac:dyDescent="0.3">
      <c r="A865" s="41" t="s">
        <v>168</v>
      </c>
      <c r="B865" s="39">
        <v>620</v>
      </c>
      <c r="C865" s="41" t="s">
        <v>27</v>
      </c>
      <c r="D865" s="41" t="s">
        <v>5</v>
      </c>
      <c r="E865" s="14" t="s">
        <v>531</v>
      </c>
      <c r="F865" s="18">
        <v>1293309.5</v>
      </c>
      <c r="G865" s="18">
        <v>1295454.7</v>
      </c>
      <c r="H865" s="18">
        <v>1295454.7</v>
      </c>
      <c r="I865" s="18"/>
      <c r="J865" s="18"/>
      <c r="K865" s="18"/>
      <c r="L865" s="18">
        <f t="shared" si="2324"/>
        <v>1293309.5</v>
      </c>
      <c r="M865" s="18">
        <f t="shared" si="2325"/>
        <v>1295454.7</v>
      </c>
      <c r="N865" s="18">
        <f t="shared" si="2326"/>
        <v>1295454.7</v>
      </c>
      <c r="O865" s="18"/>
      <c r="P865" s="18"/>
      <c r="Q865" s="18"/>
      <c r="R865" s="18"/>
      <c r="S865" s="18"/>
      <c r="T865" s="18">
        <f t="shared" si="2469"/>
        <v>1293309.5</v>
      </c>
      <c r="U865" s="18">
        <f t="shared" si="2470"/>
        <v>1295454.7</v>
      </c>
      <c r="V865" s="18">
        <f t="shared" si="2471"/>
        <v>1295454.7</v>
      </c>
      <c r="W865" s="18"/>
      <c r="X865" s="18"/>
      <c r="Y865" s="18"/>
      <c r="Z865" s="18"/>
      <c r="AA865" s="18"/>
      <c r="AB865" s="18"/>
      <c r="AC865" s="18">
        <f t="shared" si="2489"/>
        <v>1293309.5</v>
      </c>
      <c r="AD865" s="18">
        <f t="shared" si="2490"/>
        <v>1295454.7</v>
      </c>
      <c r="AE865" s="18">
        <f t="shared" si="2491"/>
        <v>1295454.7</v>
      </c>
      <c r="AF865" s="18"/>
      <c r="AG865" s="18"/>
      <c r="AH865" s="18"/>
      <c r="AI865" s="18">
        <f t="shared" si="2432"/>
        <v>1293309.5</v>
      </c>
      <c r="AJ865" s="18">
        <f t="shared" si="2433"/>
        <v>1295454.7</v>
      </c>
      <c r="AK865" s="18">
        <f t="shared" si="2434"/>
        <v>1295454.7</v>
      </c>
      <c r="AL865" s="18"/>
      <c r="AM865" s="18">
        <f t="shared" si="2435"/>
        <v>1293309.5</v>
      </c>
      <c r="AN865" s="18"/>
      <c r="AO865" s="18"/>
      <c r="AP865" s="18"/>
      <c r="AQ865" s="18">
        <f t="shared" si="2437"/>
        <v>1293309.5</v>
      </c>
      <c r="AR865" s="18">
        <f t="shared" si="2438"/>
        <v>1295454.7</v>
      </c>
      <c r="AS865" s="18">
        <f t="shared" si="2439"/>
        <v>1295454.7</v>
      </c>
      <c r="AT865" s="18"/>
      <c r="AU865" s="18"/>
      <c r="AV865" s="18"/>
      <c r="AW865" s="18">
        <f t="shared" si="2440"/>
        <v>1293309.5</v>
      </c>
      <c r="AX865" s="18">
        <f t="shared" si="2441"/>
        <v>1295454.7</v>
      </c>
      <c r="AY865" s="18">
        <f t="shared" si="2442"/>
        <v>1295454.7</v>
      </c>
      <c r="AZ865" s="18"/>
      <c r="BA865" s="18"/>
      <c r="BB865" s="18"/>
      <c r="BC865" s="18">
        <f t="shared" ref="BC865:BC928" si="2498">AW865+AZ865</f>
        <v>1293309.5</v>
      </c>
      <c r="BD865" s="18">
        <f t="shared" ref="BD865:BD928" si="2499">AX865+BA865</f>
        <v>1295454.7</v>
      </c>
      <c r="BE865" s="18">
        <f t="shared" ref="BE865:BE928" si="2500">AY865+BB865</f>
        <v>1295454.7</v>
      </c>
      <c r="BF865" s="18"/>
      <c r="BG865" s="18"/>
      <c r="BH865" s="18"/>
      <c r="BI865" s="18">
        <f t="shared" si="2495"/>
        <v>1293309.5</v>
      </c>
      <c r="BJ865" s="18">
        <f t="shared" si="2496"/>
        <v>1295454.7</v>
      </c>
      <c r="BK865" s="18">
        <f t="shared" si="2497"/>
        <v>1295454.7</v>
      </c>
      <c r="BL865" s="18"/>
      <c r="BM865" s="18"/>
      <c r="BN865" s="18"/>
      <c r="BO865" s="18">
        <f t="shared" si="2422"/>
        <v>1293309.5</v>
      </c>
      <c r="BP865" s="18">
        <f t="shared" si="2423"/>
        <v>1295454.7</v>
      </c>
      <c r="BQ865" s="18">
        <f t="shared" si="2424"/>
        <v>1295454.7</v>
      </c>
      <c r="BR865" s="18"/>
      <c r="BS865" s="18"/>
      <c r="BT865" s="18"/>
      <c r="BU865" s="18">
        <f t="shared" si="2425"/>
        <v>1293309.5</v>
      </c>
      <c r="BV865" s="18">
        <f t="shared" si="2426"/>
        <v>1295454.7</v>
      </c>
      <c r="BW865" s="18">
        <f t="shared" si="2427"/>
        <v>1295454.7</v>
      </c>
      <c r="BX865" s="18">
        <v>-17656.344000000001</v>
      </c>
      <c r="BY865" s="18"/>
      <c r="BZ865" s="18"/>
      <c r="CA865" s="18">
        <f t="shared" si="2413"/>
        <v>1275653.156</v>
      </c>
      <c r="CB865" s="18">
        <f t="shared" si="2414"/>
        <v>1295454.7</v>
      </c>
      <c r="CC865" s="18">
        <f t="shared" si="2415"/>
        <v>1295454.7</v>
      </c>
      <c r="CD865" s="18"/>
      <c r="CE865" s="27"/>
      <c r="CF865" s="33"/>
    </row>
    <row r="866" spans="1:84" ht="31.2" x14ac:dyDescent="0.3">
      <c r="A866" s="41" t="s">
        <v>169</v>
      </c>
      <c r="B866" s="39"/>
      <c r="C866" s="41"/>
      <c r="D866" s="41"/>
      <c r="E866" s="14" t="s">
        <v>661</v>
      </c>
      <c r="F866" s="18">
        <f t="shared" ref="F866:K866" si="2501">F867</f>
        <v>41332.199999999997</v>
      </c>
      <c r="G866" s="18">
        <f t="shared" si="2501"/>
        <v>41332.199999999997</v>
      </c>
      <c r="H866" s="18">
        <f t="shared" si="2501"/>
        <v>41332.199999999997</v>
      </c>
      <c r="I866" s="18">
        <f t="shared" si="2501"/>
        <v>0</v>
      </c>
      <c r="J866" s="18">
        <f t="shared" si="2501"/>
        <v>0</v>
      </c>
      <c r="K866" s="18">
        <f t="shared" si="2501"/>
        <v>0</v>
      </c>
      <c r="L866" s="18">
        <f t="shared" si="2324"/>
        <v>41332.199999999997</v>
      </c>
      <c r="M866" s="18">
        <f t="shared" si="2325"/>
        <v>41332.199999999997</v>
      </c>
      <c r="N866" s="18">
        <f t="shared" si="2326"/>
        <v>41332.199999999997</v>
      </c>
      <c r="O866" s="18">
        <f t="shared" ref="O866:S866" si="2502">O867</f>
        <v>0</v>
      </c>
      <c r="P866" s="18">
        <f t="shared" si="2502"/>
        <v>0</v>
      </c>
      <c r="Q866" s="18">
        <f t="shared" si="2502"/>
        <v>0</v>
      </c>
      <c r="R866" s="18">
        <f t="shared" si="2502"/>
        <v>0</v>
      </c>
      <c r="S866" s="18">
        <f t="shared" si="2502"/>
        <v>0</v>
      </c>
      <c r="T866" s="18">
        <f t="shared" si="2469"/>
        <v>41332.199999999997</v>
      </c>
      <c r="U866" s="18">
        <f t="shared" si="2470"/>
        <v>41332.199999999997</v>
      </c>
      <c r="V866" s="18">
        <f t="shared" si="2471"/>
        <v>41332.199999999997</v>
      </c>
      <c r="W866" s="18">
        <f t="shared" ref="W866:CD866" si="2503">W867</f>
        <v>0</v>
      </c>
      <c r="X866" s="18">
        <f t="shared" si="2503"/>
        <v>0</v>
      </c>
      <c r="Y866" s="18">
        <f t="shared" si="2503"/>
        <v>0</v>
      </c>
      <c r="Z866" s="18">
        <f t="shared" si="2503"/>
        <v>0</v>
      </c>
      <c r="AA866" s="18">
        <f t="shared" si="2503"/>
        <v>0</v>
      </c>
      <c r="AB866" s="18">
        <f t="shared" si="2503"/>
        <v>0</v>
      </c>
      <c r="AC866" s="18">
        <f t="shared" si="2489"/>
        <v>41332.199999999997</v>
      </c>
      <c r="AD866" s="18">
        <f t="shared" si="2490"/>
        <v>41332.199999999997</v>
      </c>
      <c r="AE866" s="18">
        <f t="shared" si="2491"/>
        <v>41332.199999999997</v>
      </c>
      <c r="AF866" s="18">
        <f t="shared" si="2503"/>
        <v>0</v>
      </c>
      <c r="AG866" s="18">
        <f t="shared" si="2503"/>
        <v>0</v>
      </c>
      <c r="AH866" s="18">
        <f t="shared" si="2503"/>
        <v>0</v>
      </c>
      <c r="AI866" s="18">
        <f t="shared" si="2432"/>
        <v>41332.199999999997</v>
      </c>
      <c r="AJ866" s="18">
        <f t="shared" si="2433"/>
        <v>41332.199999999997</v>
      </c>
      <c r="AK866" s="18">
        <f t="shared" si="2434"/>
        <v>41332.199999999997</v>
      </c>
      <c r="AL866" s="18">
        <f t="shared" si="2503"/>
        <v>0</v>
      </c>
      <c r="AM866" s="18">
        <f t="shared" si="2435"/>
        <v>41332.199999999997</v>
      </c>
      <c r="AN866" s="18">
        <f t="shared" si="2503"/>
        <v>0</v>
      </c>
      <c r="AO866" s="18">
        <f t="shared" si="2503"/>
        <v>0</v>
      </c>
      <c r="AP866" s="18">
        <f t="shared" si="2503"/>
        <v>0</v>
      </c>
      <c r="AQ866" s="18">
        <f t="shared" si="2437"/>
        <v>41332.199999999997</v>
      </c>
      <c r="AR866" s="18">
        <f t="shared" si="2438"/>
        <v>41332.199999999997</v>
      </c>
      <c r="AS866" s="18">
        <f t="shared" si="2439"/>
        <v>41332.199999999997</v>
      </c>
      <c r="AT866" s="18">
        <f t="shared" si="2503"/>
        <v>0</v>
      </c>
      <c r="AU866" s="18">
        <f t="shared" si="2503"/>
        <v>0</v>
      </c>
      <c r="AV866" s="18">
        <f t="shared" si="2503"/>
        <v>0</v>
      </c>
      <c r="AW866" s="18">
        <f t="shared" si="2440"/>
        <v>41332.199999999997</v>
      </c>
      <c r="AX866" s="18">
        <f t="shared" si="2441"/>
        <v>41332.199999999997</v>
      </c>
      <c r="AY866" s="18">
        <f t="shared" si="2442"/>
        <v>41332.199999999997</v>
      </c>
      <c r="AZ866" s="18">
        <f t="shared" si="2503"/>
        <v>0</v>
      </c>
      <c r="BA866" s="18">
        <f t="shared" si="2503"/>
        <v>0</v>
      </c>
      <c r="BB866" s="18">
        <f t="shared" si="2503"/>
        <v>0</v>
      </c>
      <c r="BC866" s="18">
        <f t="shared" si="2498"/>
        <v>41332.199999999997</v>
      </c>
      <c r="BD866" s="18">
        <f t="shared" si="2499"/>
        <v>41332.199999999997</v>
      </c>
      <c r="BE866" s="18">
        <f t="shared" si="2500"/>
        <v>41332.199999999997</v>
      </c>
      <c r="BF866" s="18">
        <f t="shared" si="2503"/>
        <v>0</v>
      </c>
      <c r="BG866" s="18">
        <f t="shared" si="2503"/>
        <v>0</v>
      </c>
      <c r="BH866" s="18">
        <f t="shared" si="2503"/>
        <v>0</v>
      </c>
      <c r="BI866" s="18">
        <f t="shared" si="2495"/>
        <v>41332.199999999997</v>
      </c>
      <c r="BJ866" s="18">
        <f t="shared" si="2496"/>
        <v>41332.199999999997</v>
      </c>
      <c r="BK866" s="18">
        <f t="shared" si="2497"/>
        <v>41332.199999999997</v>
      </c>
      <c r="BL866" s="18">
        <f t="shared" si="2503"/>
        <v>0</v>
      </c>
      <c r="BM866" s="18">
        <f t="shared" si="2503"/>
        <v>0</v>
      </c>
      <c r="BN866" s="18">
        <f t="shared" si="2503"/>
        <v>0</v>
      </c>
      <c r="BO866" s="18">
        <f t="shared" si="2422"/>
        <v>41332.199999999997</v>
      </c>
      <c r="BP866" s="18">
        <f t="shared" si="2423"/>
        <v>41332.199999999997</v>
      </c>
      <c r="BQ866" s="18">
        <f t="shared" si="2424"/>
        <v>41332.199999999997</v>
      </c>
      <c r="BR866" s="18">
        <f t="shared" si="2503"/>
        <v>0</v>
      </c>
      <c r="BS866" s="18">
        <f t="shared" si="2503"/>
        <v>0</v>
      </c>
      <c r="BT866" s="18">
        <f t="shared" si="2503"/>
        <v>0</v>
      </c>
      <c r="BU866" s="18">
        <f t="shared" si="2425"/>
        <v>41332.199999999997</v>
      </c>
      <c r="BV866" s="18">
        <f t="shared" si="2426"/>
        <v>41332.199999999997</v>
      </c>
      <c r="BW866" s="18">
        <f t="shared" si="2427"/>
        <v>41332.199999999997</v>
      </c>
      <c r="BX866" s="18">
        <f t="shared" si="2503"/>
        <v>0</v>
      </c>
      <c r="BY866" s="18">
        <f t="shared" si="2503"/>
        <v>0</v>
      </c>
      <c r="BZ866" s="18">
        <f t="shared" si="2503"/>
        <v>0</v>
      </c>
      <c r="CA866" s="18">
        <f t="shared" si="2413"/>
        <v>41332.199999999997</v>
      </c>
      <c r="CB866" s="18">
        <f t="shared" si="2414"/>
        <v>41332.199999999997</v>
      </c>
      <c r="CC866" s="18">
        <f t="shared" si="2415"/>
        <v>41332.199999999997</v>
      </c>
      <c r="CD866" s="18">
        <f t="shared" si="2503"/>
        <v>0</v>
      </c>
      <c r="CE866" s="27"/>
      <c r="CF866" s="33"/>
    </row>
    <row r="867" spans="1:84" ht="46.8" x14ac:dyDescent="0.3">
      <c r="A867" s="41" t="s">
        <v>169</v>
      </c>
      <c r="B867" s="39">
        <v>600</v>
      </c>
      <c r="C867" s="41"/>
      <c r="D867" s="41"/>
      <c r="E867" s="14" t="s">
        <v>554</v>
      </c>
      <c r="F867" s="18">
        <f t="shared" ref="F867:K867" si="2504">F868+F870</f>
        <v>41332.199999999997</v>
      </c>
      <c r="G867" s="18">
        <f t="shared" si="2504"/>
        <v>41332.199999999997</v>
      </c>
      <c r="H867" s="18">
        <f t="shared" si="2504"/>
        <v>41332.199999999997</v>
      </c>
      <c r="I867" s="18">
        <f t="shared" si="2504"/>
        <v>0</v>
      </c>
      <c r="J867" s="18">
        <f t="shared" si="2504"/>
        <v>0</v>
      </c>
      <c r="K867" s="18">
        <f t="shared" si="2504"/>
        <v>0</v>
      </c>
      <c r="L867" s="18">
        <f t="shared" si="2324"/>
        <v>41332.199999999997</v>
      </c>
      <c r="M867" s="18">
        <f t="shared" si="2325"/>
        <v>41332.199999999997</v>
      </c>
      <c r="N867" s="18">
        <f t="shared" si="2326"/>
        <v>41332.199999999997</v>
      </c>
      <c r="O867" s="18">
        <f t="shared" ref="O867:S867" si="2505">O868+O870</f>
        <v>0</v>
      </c>
      <c r="P867" s="18">
        <f t="shared" si="2505"/>
        <v>0</v>
      </c>
      <c r="Q867" s="18">
        <f t="shared" si="2505"/>
        <v>0</v>
      </c>
      <c r="R867" s="18">
        <f t="shared" si="2505"/>
        <v>0</v>
      </c>
      <c r="S867" s="18">
        <f t="shared" si="2505"/>
        <v>0</v>
      </c>
      <c r="T867" s="18">
        <f t="shared" si="2469"/>
        <v>41332.199999999997</v>
      </c>
      <c r="U867" s="18">
        <f t="shared" si="2470"/>
        <v>41332.199999999997</v>
      </c>
      <c r="V867" s="18">
        <f t="shared" si="2471"/>
        <v>41332.199999999997</v>
      </c>
      <c r="W867" s="18">
        <f t="shared" ref="W867:CD867" si="2506">W868+W870</f>
        <v>0</v>
      </c>
      <c r="X867" s="18">
        <f t="shared" ref="X867:AB867" si="2507">X868+X870</f>
        <v>0</v>
      </c>
      <c r="Y867" s="18">
        <f t="shared" si="2507"/>
        <v>0</v>
      </c>
      <c r="Z867" s="18">
        <f t="shared" si="2507"/>
        <v>0</v>
      </c>
      <c r="AA867" s="18">
        <f t="shared" si="2507"/>
        <v>0</v>
      </c>
      <c r="AB867" s="18">
        <f t="shared" si="2507"/>
        <v>0</v>
      </c>
      <c r="AC867" s="18">
        <f t="shared" si="2489"/>
        <v>41332.199999999997</v>
      </c>
      <c r="AD867" s="18">
        <f t="shared" si="2490"/>
        <v>41332.199999999997</v>
      </c>
      <c r="AE867" s="18">
        <f t="shared" si="2491"/>
        <v>41332.199999999997</v>
      </c>
      <c r="AF867" s="18">
        <f t="shared" ref="AF867:AH867" si="2508">AF868+AF870</f>
        <v>0</v>
      </c>
      <c r="AG867" s="18">
        <f t="shared" si="2508"/>
        <v>0</v>
      </c>
      <c r="AH867" s="18">
        <f t="shared" si="2508"/>
        <v>0</v>
      </c>
      <c r="AI867" s="18">
        <f t="shared" si="2432"/>
        <v>41332.199999999997</v>
      </c>
      <c r="AJ867" s="18">
        <f t="shared" si="2433"/>
        <v>41332.199999999997</v>
      </c>
      <c r="AK867" s="18">
        <f t="shared" si="2434"/>
        <v>41332.199999999997</v>
      </c>
      <c r="AL867" s="18">
        <f t="shared" ref="AL867" si="2509">AL868+AL870</f>
        <v>0</v>
      </c>
      <c r="AM867" s="18">
        <f t="shared" si="2435"/>
        <v>41332.199999999997</v>
      </c>
      <c r="AN867" s="18">
        <f t="shared" ref="AN867:AP867" si="2510">AN868+AN870</f>
        <v>0</v>
      </c>
      <c r="AO867" s="18">
        <f t="shared" si="2510"/>
        <v>0</v>
      </c>
      <c r="AP867" s="18">
        <f t="shared" si="2510"/>
        <v>0</v>
      </c>
      <c r="AQ867" s="18">
        <f t="shared" si="2437"/>
        <v>41332.199999999997</v>
      </c>
      <c r="AR867" s="18">
        <f t="shared" si="2438"/>
        <v>41332.199999999997</v>
      </c>
      <c r="AS867" s="18">
        <f t="shared" si="2439"/>
        <v>41332.199999999997</v>
      </c>
      <c r="AT867" s="18">
        <f t="shared" ref="AT867:AV867" si="2511">AT868+AT870</f>
        <v>0</v>
      </c>
      <c r="AU867" s="18">
        <f t="shared" si="2511"/>
        <v>0</v>
      </c>
      <c r="AV867" s="18">
        <f t="shared" si="2511"/>
        <v>0</v>
      </c>
      <c r="AW867" s="18">
        <f t="shared" si="2440"/>
        <v>41332.199999999997</v>
      </c>
      <c r="AX867" s="18">
        <f t="shared" si="2441"/>
        <v>41332.199999999997</v>
      </c>
      <c r="AY867" s="18">
        <f t="shared" si="2442"/>
        <v>41332.199999999997</v>
      </c>
      <c r="AZ867" s="18">
        <f t="shared" ref="AZ867:BB867" si="2512">AZ868+AZ870</f>
        <v>0</v>
      </c>
      <c r="BA867" s="18">
        <f t="shared" si="2512"/>
        <v>0</v>
      </c>
      <c r="BB867" s="18">
        <f t="shared" si="2512"/>
        <v>0</v>
      </c>
      <c r="BC867" s="18">
        <f t="shared" si="2498"/>
        <v>41332.199999999997</v>
      </c>
      <c r="BD867" s="18">
        <f t="shared" si="2499"/>
        <v>41332.199999999997</v>
      </c>
      <c r="BE867" s="18">
        <f t="shared" si="2500"/>
        <v>41332.199999999997</v>
      </c>
      <c r="BF867" s="18">
        <f t="shared" ref="BF867:BH867" si="2513">BF868+BF870</f>
        <v>0</v>
      </c>
      <c r="BG867" s="18">
        <f t="shared" si="2513"/>
        <v>0</v>
      </c>
      <c r="BH867" s="18">
        <f t="shared" si="2513"/>
        <v>0</v>
      </c>
      <c r="BI867" s="18">
        <f t="shared" si="2495"/>
        <v>41332.199999999997</v>
      </c>
      <c r="BJ867" s="18">
        <f t="shared" si="2496"/>
        <v>41332.199999999997</v>
      </c>
      <c r="BK867" s="18">
        <f t="shared" si="2497"/>
        <v>41332.199999999997</v>
      </c>
      <c r="BL867" s="18">
        <f t="shared" ref="BL867:BN867" si="2514">BL868+BL870</f>
        <v>0</v>
      </c>
      <c r="BM867" s="18">
        <f t="shared" si="2514"/>
        <v>0</v>
      </c>
      <c r="BN867" s="18">
        <f t="shared" si="2514"/>
        <v>0</v>
      </c>
      <c r="BO867" s="18">
        <f t="shared" si="2422"/>
        <v>41332.199999999997</v>
      </c>
      <c r="BP867" s="18">
        <f t="shared" si="2423"/>
        <v>41332.199999999997</v>
      </c>
      <c r="BQ867" s="18">
        <f t="shared" si="2424"/>
        <v>41332.199999999997</v>
      </c>
      <c r="BR867" s="18">
        <f t="shared" ref="BR867:BT867" si="2515">BR868+BR870</f>
        <v>0</v>
      </c>
      <c r="BS867" s="18">
        <f t="shared" si="2515"/>
        <v>0</v>
      </c>
      <c r="BT867" s="18">
        <f t="shared" si="2515"/>
        <v>0</v>
      </c>
      <c r="BU867" s="18">
        <f t="shared" si="2425"/>
        <v>41332.199999999997</v>
      </c>
      <c r="BV867" s="18">
        <f t="shared" si="2426"/>
        <v>41332.199999999997</v>
      </c>
      <c r="BW867" s="18">
        <f t="shared" si="2427"/>
        <v>41332.199999999997</v>
      </c>
      <c r="BX867" s="18">
        <f t="shared" ref="BX867:BZ867" si="2516">BX868+BX870</f>
        <v>0</v>
      </c>
      <c r="BY867" s="18">
        <f t="shared" si="2516"/>
        <v>0</v>
      </c>
      <c r="BZ867" s="18">
        <f t="shared" si="2516"/>
        <v>0</v>
      </c>
      <c r="CA867" s="18">
        <f t="shared" si="2413"/>
        <v>41332.199999999997</v>
      </c>
      <c r="CB867" s="18">
        <f t="shared" si="2414"/>
        <v>41332.199999999997</v>
      </c>
      <c r="CC867" s="18">
        <f t="shared" si="2415"/>
        <v>41332.199999999997</v>
      </c>
      <c r="CD867" s="18">
        <f t="shared" si="2506"/>
        <v>0</v>
      </c>
      <c r="CE867" s="27"/>
      <c r="CF867" s="33"/>
    </row>
    <row r="868" spans="1:84" x14ac:dyDescent="0.3">
      <c r="A868" s="41" t="s">
        <v>169</v>
      </c>
      <c r="B868" s="39">
        <v>610</v>
      </c>
      <c r="C868" s="41"/>
      <c r="D868" s="41"/>
      <c r="E868" s="14" t="s">
        <v>568</v>
      </c>
      <c r="F868" s="18">
        <f t="shared" ref="F868:K868" si="2517">F869</f>
        <v>13181.4</v>
      </c>
      <c r="G868" s="18">
        <f t="shared" si="2517"/>
        <v>13181.4</v>
      </c>
      <c r="H868" s="18">
        <f t="shared" si="2517"/>
        <v>13181.4</v>
      </c>
      <c r="I868" s="18">
        <f t="shared" si="2517"/>
        <v>0</v>
      </c>
      <c r="J868" s="18">
        <f t="shared" si="2517"/>
        <v>0</v>
      </c>
      <c r="K868" s="18">
        <f t="shared" si="2517"/>
        <v>0</v>
      </c>
      <c r="L868" s="18">
        <f t="shared" si="2324"/>
        <v>13181.4</v>
      </c>
      <c r="M868" s="18">
        <f t="shared" si="2325"/>
        <v>13181.4</v>
      </c>
      <c r="N868" s="18">
        <f t="shared" si="2326"/>
        <v>13181.4</v>
      </c>
      <c r="O868" s="18">
        <f t="shared" ref="O868:S868" si="2518">O869</f>
        <v>0</v>
      </c>
      <c r="P868" s="18">
        <f t="shared" si="2518"/>
        <v>0</v>
      </c>
      <c r="Q868" s="18">
        <f t="shared" si="2518"/>
        <v>0</v>
      </c>
      <c r="R868" s="18">
        <f t="shared" si="2518"/>
        <v>0</v>
      </c>
      <c r="S868" s="18">
        <f t="shared" si="2518"/>
        <v>0</v>
      </c>
      <c r="T868" s="18">
        <f t="shared" si="2469"/>
        <v>13181.4</v>
      </c>
      <c r="U868" s="18">
        <f t="shared" si="2470"/>
        <v>13181.4</v>
      </c>
      <c r="V868" s="18">
        <f t="shared" si="2471"/>
        <v>13181.4</v>
      </c>
      <c r="W868" s="18">
        <f t="shared" ref="W868:CD868" si="2519">W869</f>
        <v>0</v>
      </c>
      <c r="X868" s="18">
        <f t="shared" si="2519"/>
        <v>0</v>
      </c>
      <c r="Y868" s="18">
        <f t="shared" si="2519"/>
        <v>0</v>
      </c>
      <c r="Z868" s="18">
        <f t="shared" si="2519"/>
        <v>0</v>
      </c>
      <c r="AA868" s="18">
        <f t="shared" si="2519"/>
        <v>0</v>
      </c>
      <c r="AB868" s="18">
        <f t="shared" si="2519"/>
        <v>0</v>
      </c>
      <c r="AC868" s="18">
        <f t="shared" si="2489"/>
        <v>13181.4</v>
      </c>
      <c r="AD868" s="18">
        <f t="shared" si="2490"/>
        <v>13181.4</v>
      </c>
      <c r="AE868" s="18">
        <f t="shared" si="2491"/>
        <v>13181.4</v>
      </c>
      <c r="AF868" s="18">
        <f t="shared" si="2519"/>
        <v>0</v>
      </c>
      <c r="AG868" s="18">
        <f t="shared" si="2519"/>
        <v>0</v>
      </c>
      <c r="AH868" s="18">
        <f t="shared" si="2519"/>
        <v>0</v>
      </c>
      <c r="AI868" s="18">
        <f t="shared" si="2432"/>
        <v>13181.4</v>
      </c>
      <c r="AJ868" s="18">
        <f t="shared" si="2433"/>
        <v>13181.4</v>
      </c>
      <c r="AK868" s="18">
        <f t="shared" si="2434"/>
        <v>13181.4</v>
      </c>
      <c r="AL868" s="18">
        <f t="shared" si="2519"/>
        <v>0</v>
      </c>
      <c r="AM868" s="18">
        <f t="shared" si="2435"/>
        <v>13181.4</v>
      </c>
      <c r="AN868" s="18">
        <f t="shared" si="2519"/>
        <v>0</v>
      </c>
      <c r="AO868" s="18">
        <f t="shared" si="2519"/>
        <v>0</v>
      </c>
      <c r="AP868" s="18">
        <f t="shared" si="2519"/>
        <v>0</v>
      </c>
      <c r="AQ868" s="18">
        <f t="shared" si="2437"/>
        <v>13181.4</v>
      </c>
      <c r="AR868" s="18">
        <f t="shared" si="2438"/>
        <v>13181.4</v>
      </c>
      <c r="AS868" s="18">
        <f t="shared" si="2439"/>
        <v>13181.4</v>
      </c>
      <c r="AT868" s="18">
        <f t="shared" si="2519"/>
        <v>0</v>
      </c>
      <c r="AU868" s="18">
        <f t="shared" si="2519"/>
        <v>0</v>
      </c>
      <c r="AV868" s="18">
        <f t="shared" si="2519"/>
        <v>0</v>
      </c>
      <c r="AW868" s="18">
        <f t="shared" si="2440"/>
        <v>13181.4</v>
      </c>
      <c r="AX868" s="18">
        <f t="shared" si="2441"/>
        <v>13181.4</v>
      </c>
      <c r="AY868" s="18">
        <f t="shared" si="2442"/>
        <v>13181.4</v>
      </c>
      <c r="AZ868" s="18">
        <f t="shared" si="2519"/>
        <v>0</v>
      </c>
      <c r="BA868" s="18">
        <f t="shared" si="2519"/>
        <v>0</v>
      </c>
      <c r="BB868" s="18">
        <f t="shared" si="2519"/>
        <v>0</v>
      </c>
      <c r="BC868" s="18">
        <f t="shared" si="2498"/>
        <v>13181.4</v>
      </c>
      <c r="BD868" s="18">
        <f t="shared" si="2499"/>
        <v>13181.4</v>
      </c>
      <c r="BE868" s="18">
        <f t="shared" si="2500"/>
        <v>13181.4</v>
      </c>
      <c r="BF868" s="18">
        <f t="shared" si="2519"/>
        <v>0</v>
      </c>
      <c r="BG868" s="18">
        <f t="shared" si="2519"/>
        <v>0</v>
      </c>
      <c r="BH868" s="18">
        <f t="shared" si="2519"/>
        <v>0</v>
      </c>
      <c r="BI868" s="18">
        <f t="shared" si="2495"/>
        <v>13181.4</v>
      </c>
      <c r="BJ868" s="18">
        <f t="shared" si="2496"/>
        <v>13181.4</v>
      </c>
      <c r="BK868" s="18">
        <f t="shared" si="2497"/>
        <v>13181.4</v>
      </c>
      <c r="BL868" s="18">
        <f t="shared" si="2519"/>
        <v>0</v>
      </c>
      <c r="BM868" s="18">
        <f t="shared" si="2519"/>
        <v>0</v>
      </c>
      <c r="BN868" s="18">
        <f t="shared" si="2519"/>
        <v>0</v>
      </c>
      <c r="BO868" s="18">
        <f t="shared" si="2422"/>
        <v>13181.4</v>
      </c>
      <c r="BP868" s="18">
        <f t="shared" si="2423"/>
        <v>13181.4</v>
      </c>
      <c r="BQ868" s="18">
        <f t="shared" si="2424"/>
        <v>13181.4</v>
      </c>
      <c r="BR868" s="18">
        <f t="shared" si="2519"/>
        <v>0</v>
      </c>
      <c r="BS868" s="18">
        <f t="shared" si="2519"/>
        <v>0</v>
      </c>
      <c r="BT868" s="18">
        <f t="shared" si="2519"/>
        <v>0</v>
      </c>
      <c r="BU868" s="18">
        <f t="shared" si="2425"/>
        <v>13181.4</v>
      </c>
      <c r="BV868" s="18">
        <f t="shared" si="2426"/>
        <v>13181.4</v>
      </c>
      <c r="BW868" s="18">
        <f t="shared" si="2427"/>
        <v>13181.4</v>
      </c>
      <c r="BX868" s="18">
        <f t="shared" si="2519"/>
        <v>0</v>
      </c>
      <c r="BY868" s="18">
        <f t="shared" si="2519"/>
        <v>0</v>
      </c>
      <c r="BZ868" s="18">
        <f t="shared" si="2519"/>
        <v>0</v>
      </c>
      <c r="CA868" s="18">
        <f t="shared" si="2413"/>
        <v>13181.4</v>
      </c>
      <c r="CB868" s="18">
        <f t="shared" si="2414"/>
        <v>13181.4</v>
      </c>
      <c r="CC868" s="18">
        <f t="shared" si="2415"/>
        <v>13181.4</v>
      </c>
      <c r="CD868" s="18">
        <f t="shared" si="2519"/>
        <v>0</v>
      </c>
      <c r="CE868" s="27"/>
      <c r="CF868" s="33"/>
    </row>
    <row r="869" spans="1:84" x14ac:dyDescent="0.3">
      <c r="A869" s="41" t="s">
        <v>169</v>
      </c>
      <c r="B869" s="39">
        <v>610</v>
      </c>
      <c r="C869" s="41" t="s">
        <v>27</v>
      </c>
      <c r="D869" s="41" t="s">
        <v>5</v>
      </c>
      <c r="E869" s="14" t="s">
        <v>531</v>
      </c>
      <c r="F869" s="23">
        <v>13181.4</v>
      </c>
      <c r="G869" s="23">
        <v>13181.4</v>
      </c>
      <c r="H869" s="23">
        <v>13181.4</v>
      </c>
      <c r="I869" s="18"/>
      <c r="J869" s="18"/>
      <c r="K869" s="18"/>
      <c r="L869" s="18">
        <f t="shared" si="2324"/>
        <v>13181.4</v>
      </c>
      <c r="M869" s="18">
        <f t="shared" si="2325"/>
        <v>13181.4</v>
      </c>
      <c r="N869" s="18">
        <f t="shared" si="2326"/>
        <v>13181.4</v>
      </c>
      <c r="O869" s="18"/>
      <c r="P869" s="18"/>
      <c r="Q869" s="18"/>
      <c r="R869" s="18"/>
      <c r="S869" s="18"/>
      <c r="T869" s="18">
        <f t="shared" si="2469"/>
        <v>13181.4</v>
      </c>
      <c r="U869" s="18">
        <f t="shared" si="2470"/>
        <v>13181.4</v>
      </c>
      <c r="V869" s="18">
        <f t="shared" si="2471"/>
        <v>13181.4</v>
      </c>
      <c r="W869" s="18"/>
      <c r="X869" s="18"/>
      <c r="Y869" s="18"/>
      <c r="Z869" s="18"/>
      <c r="AA869" s="18"/>
      <c r="AB869" s="18"/>
      <c r="AC869" s="18">
        <f t="shared" si="2489"/>
        <v>13181.4</v>
      </c>
      <c r="AD869" s="18">
        <f t="shared" si="2490"/>
        <v>13181.4</v>
      </c>
      <c r="AE869" s="18">
        <f t="shared" si="2491"/>
        <v>13181.4</v>
      </c>
      <c r="AF869" s="18"/>
      <c r="AG869" s="18"/>
      <c r="AH869" s="18"/>
      <c r="AI869" s="18">
        <f t="shared" si="2432"/>
        <v>13181.4</v>
      </c>
      <c r="AJ869" s="18">
        <f t="shared" si="2433"/>
        <v>13181.4</v>
      </c>
      <c r="AK869" s="18">
        <f t="shared" si="2434"/>
        <v>13181.4</v>
      </c>
      <c r="AL869" s="18"/>
      <c r="AM869" s="18">
        <f t="shared" si="2435"/>
        <v>13181.4</v>
      </c>
      <c r="AN869" s="18"/>
      <c r="AO869" s="18"/>
      <c r="AP869" s="18"/>
      <c r="AQ869" s="18">
        <f t="shared" si="2437"/>
        <v>13181.4</v>
      </c>
      <c r="AR869" s="18">
        <f t="shared" si="2438"/>
        <v>13181.4</v>
      </c>
      <c r="AS869" s="18">
        <f t="shared" si="2439"/>
        <v>13181.4</v>
      </c>
      <c r="AT869" s="18"/>
      <c r="AU869" s="18"/>
      <c r="AV869" s="18"/>
      <c r="AW869" s="18">
        <f t="shared" si="2440"/>
        <v>13181.4</v>
      </c>
      <c r="AX869" s="18">
        <f t="shared" si="2441"/>
        <v>13181.4</v>
      </c>
      <c r="AY869" s="18">
        <f t="shared" si="2442"/>
        <v>13181.4</v>
      </c>
      <c r="AZ869" s="18"/>
      <c r="BA869" s="18"/>
      <c r="BB869" s="18"/>
      <c r="BC869" s="18">
        <f t="shared" si="2498"/>
        <v>13181.4</v>
      </c>
      <c r="BD869" s="18">
        <f t="shared" si="2499"/>
        <v>13181.4</v>
      </c>
      <c r="BE869" s="18">
        <f t="shared" si="2500"/>
        <v>13181.4</v>
      </c>
      <c r="BF869" s="18"/>
      <c r="BG869" s="18"/>
      <c r="BH869" s="18"/>
      <c r="BI869" s="18">
        <f t="shared" si="2495"/>
        <v>13181.4</v>
      </c>
      <c r="BJ869" s="18">
        <f t="shared" si="2496"/>
        <v>13181.4</v>
      </c>
      <c r="BK869" s="18">
        <f t="shared" si="2497"/>
        <v>13181.4</v>
      </c>
      <c r="BL869" s="18"/>
      <c r="BM869" s="18"/>
      <c r="BN869" s="18"/>
      <c r="BO869" s="18">
        <f t="shared" si="2422"/>
        <v>13181.4</v>
      </c>
      <c r="BP869" s="18">
        <f t="shared" si="2423"/>
        <v>13181.4</v>
      </c>
      <c r="BQ869" s="18">
        <f t="shared" si="2424"/>
        <v>13181.4</v>
      </c>
      <c r="BR869" s="18"/>
      <c r="BS869" s="18"/>
      <c r="BT869" s="18"/>
      <c r="BU869" s="18">
        <f t="shared" si="2425"/>
        <v>13181.4</v>
      </c>
      <c r="BV869" s="18">
        <f t="shared" si="2426"/>
        <v>13181.4</v>
      </c>
      <c r="BW869" s="18">
        <f t="shared" si="2427"/>
        <v>13181.4</v>
      </c>
      <c r="BX869" s="18"/>
      <c r="BY869" s="18"/>
      <c r="BZ869" s="18"/>
      <c r="CA869" s="18">
        <f t="shared" si="2413"/>
        <v>13181.4</v>
      </c>
      <c r="CB869" s="18">
        <f t="shared" si="2414"/>
        <v>13181.4</v>
      </c>
      <c r="CC869" s="18">
        <f t="shared" si="2415"/>
        <v>13181.4</v>
      </c>
      <c r="CD869" s="18"/>
      <c r="CE869" s="27"/>
      <c r="CF869" s="33"/>
    </row>
    <row r="870" spans="1:84" x14ac:dyDescent="0.3">
      <c r="A870" s="41" t="s">
        <v>169</v>
      </c>
      <c r="B870" s="39">
        <v>620</v>
      </c>
      <c r="C870" s="41"/>
      <c r="D870" s="41"/>
      <c r="E870" s="14" t="s">
        <v>569</v>
      </c>
      <c r="F870" s="18">
        <f t="shared" ref="F870:K870" si="2520">F871</f>
        <v>28150.799999999999</v>
      </c>
      <c r="G870" s="18">
        <f t="shared" si="2520"/>
        <v>28150.799999999999</v>
      </c>
      <c r="H870" s="18">
        <f t="shared" si="2520"/>
        <v>28150.799999999999</v>
      </c>
      <c r="I870" s="18">
        <f t="shared" si="2520"/>
        <v>0</v>
      </c>
      <c r="J870" s="18">
        <f t="shared" si="2520"/>
        <v>0</v>
      </c>
      <c r="K870" s="18">
        <f t="shared" si="2520"/>
        <v>0</v>
      </c>
      <c r="L870" s="18">
        <f t="shared" si="2324"/>
        <v>28150.799999999999</v>
      </c>
      <c r="M870" s="18">
        <f t="shared" si="2325"/>
        <v>28150.799999999999</v>
      </c>
      <c r="N870" s="18">
        <f t="shared" si="2326"/>
        <v>28150.799999999999</v>
      </c>
      <c r="O870" s="18">
        <f t="shared" ref="O870:S870" si="2521">O871</f>
        <v>0</v>
      </c>
      <c r="P870" s="18">
        <f t="shared" si="2521"/>
        <v>0</v>
      </c>
      <c r="Q870" s="18">
        <f t="shared" si="2521"/>
        <v>0</v>
      </c>
      <c r="R870" s="18">
        <f t="shared" si="2521"/>
        <v>0</v>
      </c>
      <c r="S870" s="18">
        <f t="shared" si="2521"/>
        <v>0</v>
      </c>
      <c r="T870" s="18">
        <f t="shared" si="2469"/>
        <v>28150.799999999999</v>
      </c>
      <c r="U870" s="18">
        <f t="shared" si="2470"/>
        <v>28150.799999999999</v>
      </c>
      <c r="V870" s="18">
        <f t="shared" si="2471"/>
        <v>28150.799999999999</v>
      </c>
      <c r="W870" s="18">
        <f t="shared" ref="W870:CD870" si="2522">W871</f>
        <v>0</v>
      </c>
      <c r="X870" s="18">
        <f t="shared" si="2522"/>
        <v>0</v>
      </c>
      <c r="Y870" s="18">
        <f t="shared" si="2522"/>
        <v>0</v>
      </c>
      <c r="Z870" s="18">
        <f t="shared" si="2522"/>
        <v>0</v>
      </c>
      <c r="AA870" s="18">
        <f t="shared" si="2522"/>
        <v>0</v>
      </c>
      <c r="AB870" s="18">
        <f t="shared" si="2522"/>
        <v>0</v>
      </c>
      <c r="AC870" s="18">
        <f t="shared" si="2489"/>
        <v>28150.799999999999</v>
      </c>
      <c r="AD870" s="18">
        <f t="shared" si="2490"/>
        <v>28150.799999999999</v>
      </c>
      <c r="AE870" s="18">
        <f t="shared" si="2491"/>
        <v>28150.799999999999</v>
      </c>
      <c r="AF870" s="18">
        <f t="shared" si="2522"/>
        <v>0</v>
      </c>
      <c r="AG870" s="18">
        <f t="shared" si="2522"/>
        <v>0</v>
      </c>
      <c r="AH870" s="18">
        <f t="shared" si="2522"/>
        <v>0</v>
      </c>
      <c r="AI870" s="18">
        <f t="shared" si="2432"/>
        <v>28150.799999999999</v>
      </c>
      <c r="AJ870" s="18">
        <f t="shared" si="2433"/>
        <v>28150.799999999999</v>
      </c>
      <c r="AK870" s="18">
        <f t="shared" si="2434"/>
        <v>28150.799999999999</v>
      </c>
      <c r="AL870" s="18">
        <f t="shared" si="2522"/>
        <v>0</v>
      </c>
      <c r="AM870" s="18">
        <f t="shared" si="2435"/>
        <v>28150.799999999999</v>
      </c>
      <c r="AN870" s="18">
        <f t="shared" si="2522"/>
        <v>0</v>
      </c>
      <c r="AO870" s="18">
        <f t="shared" si="2522"/>
        <v>0</v>
      </c>
      <c r="AP870" s="18">
        <f t="shared" si="2522"/>
        <v>0</v>
      </c>
      <c r="AQ870" s="18">
        <f t="shared" si="2437"/>
        <v>28150.799999999999</v>
      </c>
      <c r="AR870" s="18">
        <f t="shared" si="2438"/>
        <v>28150.799999999999</v>
      </c>
      <c r="AS870" s="18">
        <f t="shared" si="2439"/>
        <v>28150.799999999999</v>
      </c>
      <c r="AT870" s="18">
        <f t="shared" si="2522"/>
        <v>0</v>
      </c>
      <c r="AU870" s="18">
        <f t="shared" si="2522"/>
        <v>0</v>
      </c>
      <c r="AV870" s="18">
        <f t="shared" si="2522"/>
        <v>0</v>
      </c>
      <c r="AW870" s="18">
        <f t="shared" si="2440"/>
        <v>28150.799999999999</v>
      </c>
      <c r="AX870" s="18">
        <f t="shared" si="2441"/>
        <v>28150.799999999999</v>
      </c>
      <c r="AY870" s="18">
        <f t="shared" si="2442"/>
        <v>28150.799999999999</v>
      </c>
      <c r="AZ870" s="18">
        <f t="shared" si="2522"/>
        <v>0</v>
      </c>
      <c r="BA870" s="18">
        <f t="shared" si="2522"/>
        <v>0</v>
      </c>
      <c r="BB870" s="18">
        <f t="shared" si="2522"/>
        <v>0</v>
      </c>
      <c r="BC870" s="18">
        <f t="shared" si="2498"/>
        <v>28150.799999999999</v>
      </c>
      <c r="BD870" s="18">
        <f t="shared" si="2499"/>
        <v>28150.799999999999</v>
      </c>
      <c r="BE870" s="18">
        <f t="shared" si="2500"/>
        <v>28150.799999999999</v>
      </c>
      <c r="BF870" s="18">
        <f t="shared" si="2522"/>
        <v>0</v>
      </c>
      <c r="BG870" s="18">
        <f t="shared" si="2522"/>
        <v>0</v>
      </c>
      <c r="BH870" s="18">
        <f t="shared" si="2522"/>
        <v>0</v>
      </c>
      <c r="BI870" s="18">
        <f t="shared" si="2495"/>
        <v>28150.799999999999</v>
      </c>
      <c r="BJ870" s="18">
        <f t="shared" si="2496"/>
        <v>28150.799999999999</v>
      </c>
      <c r="BK870" s="18">
        <f t="shared" si="2497"/>
        <v>28150.799999999999</v>
      </c>
      <c r="BL870" s="18">
        <f t="shared" si="2522"/>
        <v>0</v>
      </c>
      <c r="BM870" s="18">
        <f t="shared" si="2522"/>
        <v>0</v>
      </c>
      <c r="BN870" s="18">
        <f t="shared" si="2522"/>
        <v>0</v>
      </c>
      <c r="BO870" s="18">
        <f t="shared" si="2422"/>
        <v>28150.799999999999</v>
      </c>
      <c r="BP870" s="18">
        <f t="shared" si="2423"/>
        <v>28150.799999999999</v>
      </c>
      <c r="BQ870" s="18">
        <f t="shared" si="2424"/>
        <v>28150.799999999999</v>
      </c>
      <c r="BR870" s="18">
        <f t="shared" si="2522"/>
        <v>0</v>
      </c>
      <c r="BS870" s="18">
        <f t="shared" si="2522"/>
        <v>0</v>
      </c>
      <c r="BT870" s="18">
        <f t="shared" si="2522"/>
        <v>0</v>
      </c>
      <c r="BU870" s="18">
        <f t="shared" si="2425"/>
        <v>28150.799999999999</v>
      </c>
      <c r="BV870" s="18">
        <f t="shared" si="2426"/>
        <v>28150.799999999999</v>
      </c>
      <c r="BW870" s="18">
        <f t="shared" si="2427"/>
        <v>28150.799999999999</v>
      </c>
      <c r="BX870" s="18">
        <f t="shared" si="2522"/>
        <v>0</v>
      </c>
      <c r="BY870" s="18">
        <f t="shared" si="2522"/>
        <v>0</v>
      </c>
      <c r="BZ870" s="18">
        <f t="shared" si="2522"/>
        <v>0</v>
      </c>
      <c r="CA870" s="18">
        <f t="shared" si="2413"/>
        <v>28150.799999999999</v>
      </c>
      <c r="CB870" s="18">
        <f t="shared" si="2414"/>
        <v>28150.799999999999</v>
      </c>
      <c r="CC870" s="18">
        <f t="shared" si="2415"/>
        <v>28150.799999999999</v>
      </c>
      <c r="CD870" s="18">
        <f t="shared" si="2522"/>
        <v>0</v>
      </c>
      <c r="CE870" s="27"/>
      <c r="CF870" s="33"/>
    </row>
    <row r="871" spans="1:84" x14ac:dyDescent="0.3">
      <c r="A871" s="41" t="s">
        <v>169</v>
      </c>
      <c r="B871" s="39">
        <v>620</v>
      </c>
      <c r="C871" s="41" t="s">
        <v>27</v>
      </c>
      <c r="D871" s="41" t="s">
        <v>5</v>
      </c>
      <c r="E871" s="14" t="s">
        <v>531</v>
      </c>
      <c r="F871" s="23">
        <v>28150.799999999999</v>
      </c>
      <c r="G871" s="23">
        <v>28150.799999999999</v>
      </c>
      <c r="H871" s="23">
        <v>28150.799999999999</v>
      </c>
      <c r="I871" s="18"/>
      <c r="J871" s="18"/>
      <c r="K871" s="18"/>
      <c r="L871" s="18">
        <f t="shared" si="2324"/>
        <v>28150.799999999999</v>
      </c>
      <c r="M871" s="18">
        <f t="shared" si="2325"/>
        <v>28150.799999999999</v>
      </c>
      <c r="N871" s="18">
        <f t="shared" si="2326"/>
        <v>28150.799999999999</v>
      </c>
      <c r="O871" s="18"/>
      <c r="P871" s="18"/>
      <c r="Q871" s="18"/>
      <c r="R871" s="18"/>
      <c r="S871" s="18"/>
      <c r="T871" s="18">
        <f t="shared" si="2469"/>
        <v>28150.799999999999</v>
      </c>
      <c r="U871" s="18">
        <f t="shared" si="2470"/>
        <v>28150.799999999999</v>
      </c>
      <c r="V871" s="18">
        <f t="shared" si="2471"/>
        <v>28150.799999999999</v>
      </c>
      <c r="W871" s="18"/>
      <c r="X871" s="18"/>
      <c r="Y871" s="18"/>
      <c r="Z871" s="18"/>
      <c r="AA871" s="18"/>
      <c r="AB871" s="18"/>
      <c r="AC871" s="18">
        <f t="shared" si="2489"/>
        <v>28150.799999999999</v>
      </c>
      <c r="AD871" s="18">
        <f t="shared" si="2490"/>
        <v>28150.799999999999</v>
      </c>
      <c r="AE871" s="18">
        <f t="shared" si="2491"/>
        <v>28150.799999999999</v>
      </c>
      <c r="AF871" s="18"/>
      <c r="AG871" s="18"/>
      <c r="AH871" s="18"/>
      <c r="AI871" s="18">
        <f t="shared" si="2432"/>
        <v>28150.799999999999</v>
      </c>
      <c r="AJ871" s="18">
        <f t="shared" si="2433"/>
        <v>28150.799999999999</v>
      </c>
      <c r="AK871" s="18">
        <f t="shared" si="2434"/>
        <v>28150.799999999999</v>
      </c>
      <c r="AL871" s="18"/>
      <c r="AM871" s="18">
        <f t="shared" si="2435"/>
        <v>28150.799999999999</v>
      </c>
      <c r="AN871" s="18"/>
      <c r="AO871" s="18"/>
      <c r="AP871" s="18"/>
      <c r="AQ871" s="18">
        <f t="shared" si="2437"/>
        <v>28150.799999999999</v>
      </c>
      <c r="AR871" s="18">
        <f t="shared" si="2438"/>
        <v>28150.799999999999</v>
      </c>
      <c r="AS871" s="18">
        <f t="shared" si="2439"/>
        <v>28150.799999999999</v>
      </c>
      <c r="AT871" s="18"/>
      <c r="AU871" s="18"/>
      <c r="AV871" s="18"/>
      <c r="AW871" s="18">
        <f t="shared" si="2440"/>
        <v>28150.799999999999</v>
      </c>
      <c r="AX871" s="18">
        <f t="shared" si="2441"/>
        <v>28150.799999999999</v>
      </c>
      <c r="AY871" s="18">
        <f t="shared" si="2442"/>
        <v>28150.799999999999</v>
      </c>
      <c r="AZ871" s="18"/>
      <c r="BA871" s="18"/>
      <c r="BB871" s="18"/>
      <c r="BC871" s="18">
        <f t="shared" si="2498"/>
        <v>28150.799999999999</v>
      </c>
      <c r="BD871" s="18">
        <f t="shared" si="2499"/>
        <v>28150.799999999999</v>
      </c>
      <c r="BE871" s="18">
        <f t="shared" si="2500"/>
        <v>28150.799999999999</v>
      </c>
      <c r="BF871" s="18"/>
      <c r="BG871" s="18"/>
      <c r="BH871" s="18"/>
      <c r="BI871" s="18">
        <f t="shared" si="2495"/>
        <v>28150.799999999999</v>
      </c>
      <c r="BJ871" s="18">
        <f t="shared" si="2496"/>
        <v>28150.799999999999</v>
      </c>
      <c r="BK871" s="18">
        <f t="shared" si="2497"/>
        <v>28150.799999999999</v>
      </c>
      <c r="BL871" s="18"/>
      <c r="BM871" s="18"/>
      <c r="BN871" s="18"/>
      <c r="BO871" s="18">
        <f t="shared" si="2422"/>
        <v>28150.799999999999</v>
      </c>
      <c r="BP871" s="18">
        <f t="shared" si="2423"/>
        <v>28150.799999999999</v>
      </c>
      <c r="BQ871" s="18">
        <f t="shared" si="2424"/>
        <v>28150.799999999999</v>
      </c>
      <c r="BR871" s="18"/>
      <c r="BS871" s="18"/>
      <c r="BT871" s="18"/>
      <c r="BU871" s="18">
        <f t="shared" si="2425"/>
        <v>28150.799999999999</v>
      </c>
      <c r="BV871" s="18">
        <f t="shared" si="2426"/>
        <v>28150.799999999999</v>
      </c>
      <c r="BW871" s="18">
        <f t="shared" si="2427"/>
        <v>28150.799999999999</v>
      </c>
      <c r="BX871" s="18"/>
      <c r="BY871" s="18"/>
      <c r="BZ871" s="18"/>
      <c r="CA871" s="18">
        <f t="shared" si="2413"/>
        <v>28150.799999999999</v>
      </c>
      <c r="CB871" s="18">
        <f t="shared" si="2414"/>
        <v>28150.799999999999</v>
      </c>
      <c r="CC871" s="18">
        <f t="shared" si="2415"/>
        <v>28150.799999999999</v>
      </c>
      <c r="CD871" s="18"/>
      <c r="CE871" s="27"/>
      <c r="CF871" s="33"/>
    </row>
    <row r="872" spans="1:84" ht="78" hidden="1" x14ac:dyDescent="0.3">
      <c r="A872" s="41" t="s">
        <v>1244</v>
      </c>
      <c r="B872" s="39"/>
      <c r="C872" s="41"/>
      <c r="D872" s="41"/>
      <c r="E872" s="14" t="s">
        <v>1254</v>
      </c>
      <c r="F872" s="18">
        <f t="shared" ref="F872:K872" si="2523">F873</f>
        <v>0</v>
      </c>
      <c r="G872" s="18">
        <f t="shared" si="2523"/>
        <v>0</v>
      </c>
      <c r="H872" s="18">
        <f t="shared" si="2523"/>
        <v>0</v>
      </c>
      <c r="I872" s="18">
        <f t="shared" si="2523"/>
        <v>0</v>
      </c>
      <c r="J872" s="18">
        <f t="shared" si="2523"/>
        <v>0</v>
      </c>
      <c r="K872" s="18">
        <f t="shared" si="2523"/>
        <v>0</v>
      </c>
      <c r="L872" s="18">
        <f t="shared" si="2324"/>
        <v>0</v>
      </c>
      <c r="M872" s="18">
        <f t="shared" si="2325"/>
        <v>0</v>
      </c>
      <c r="N872" s="18">
        <f t="shared" si="2326"/>
        <v>0</v>
      </c>
      <c r="O872" s="18">
        <f t="shared" ref="O872:S872" si="2524">O873</f>
        <v>0</v>
      </c>
      <c r="P872" s="18">
        <f t="shared" si="2524"/>
        <v>0</v>
      </c>
      <c r="Q872" s="18">
        <f t="shared" si="2524"/>
        <v>0</v>
      </c>
      <c r="R872" s="18">
        <f t="shared" si="2524"/>
        <v>0</v>
      </c>
      <c r="S872" s="18">
        <f t="shared" si="2524"/>
        <v>0</v>
      </c>
      <c r="T872" s="18">
        <f t="shared" si="2469"/>
        <v>0</v>
      </c>
      <c r="U872" s="18">
        <f t="shared" si="2470"/>
        <v>0</v>
      </c>
      <c r="V872" s="18">
        <f t="shared" si="2471"/>
        <v>0</v>
      </c>
      <c r="W872" s="18">
        <f t="shared" ref="W872:CD872" si="2525">W873</f>
        <v>0</v>
      </c>
      <c r="X872" s="18">
        <f t="shared" si="2525"/>
        <v>0</v>
      </c>
      <c r="Y872" s="18">
        <f t="shared" si="2525"/>
        <v>0</v>
      </c>
      <c r="Z872" s="18">
        <f t="shared" si="2525"/>
        <v>0</v>
      </c>
      <c r="AA872" s="18">
        <f t="shared" si="2525"/>
        <v>0</v>
      </c>
      <c r="AB872" s="18">
        <f t="shared" si="2525"/>
        <v>0</v>
      </c>
      <c r="AC872" s="18">
        <f t="shared" si="2489"/>
        <v>0</v>
      </c>
      <c r="AD872" s="18">
        <f t="shared" si="2490"/>
        <v>0</v>
      </c>
      <c r="AE872" s="18">
        <f t="shared" si="2491"/>
        <v>0</v>
      </c>
      <c r="AF872" s="18">
        <f t="shared" si="2525"/>
        <v>0</v>
      </c>
      <c r="AG872" s="18">
        <f t="shared" si="2525"/>
        <v>0</v>
      </c>
      <c r="AH872" s="18">
        <f t="shared" si="2525"/>
        <v>0</v>
      </c>
      <c r="AI872" s="18">
        <f t="shared" si="2432"/>
        <v>0</v>
      </c>
      <c r="AJ872" s="18">
        <f t="shared" si="2433"/>
        <v>0</v>
      </c>
      <c r="AK872" s="18">
        <f t="shared" si="2434"/>
        <v>0</v>
      </c>
      <c r="AL872" s="18">
        <f t="shared" si="2525"/>
        <v>0</v>
      </c>
      <c r="AM872" s="18">
        <f t="shared" si="2435"/>
        <v>0</v>
      </c>
      <c r="AN872" s="18">
        <f t="shared" si="2525"/>
        <v>0</v>
      </c>
      <c r="AO872" s="18">
        <f t="shared" si="2525"/>
        <v>0</v>
      </c>
      <c r="AP872" s="18">
        <f t="shared" si="2525"/>
        <v>0</v>
      </c>
      <c r="AQ872" s="18">
        <f t="shared" si="2437"/>
        <v>0</v>
      </c>
      <c r="AR872" s="18">
        <f t="shared" si="2438"/>
        <v>0</v>
      </c>
      <c r="AS872" s="18">
        <f t="shared" si="2439"/>
        <v>0</v>
      </c>
      <c r="AT872" s="18">
        <f t="shared" si="2525"/>
        <v>0</v>
      </c>
      <c r="AU872" s="18">
        <f t="shared" si="2525"/>
        <v>0</v>
      </c>
      <c r="AV872" s="18">
        <f t="shared" si="2525"/>
        <v>0</v>
      </c>
      <c r="AW872" s="18">
        <f t="shared" si="2440"/>
        <v>0</v>
      </c>
      <c r="AX872" s="18">
        <f t="shared" si="2441"/>
        <v>0</v>
      </c>
      <c r="AY872" s="18">
        <f t="shared" si="2442"/>
        <v>0</v>
      </c>
      <c r="AZ872" s="18">
        <f t="shared" si="2525"/>
        <v>0</v>
      </c>
      <c r="BA872" s="18">
        <f t="shared" si="2525"/>
        <v>0</v>
      </c>
      <c r="BB872" s="18">
        <f t="shared" si="2525"/>
        <v>0</v>
      </c>
      <c r="BC872" s="18">
        <f t="shared" si="2498"/>
        <v>0</v>
      </c>
      <c r="BD872" s="18">
        <f t="shared" si="2499"/>
        <v>0</v>
      </c>
      <c r="BE872" s="18">
        <f t="shared" si="2500"/>
        <v>0</v>
      </c>
      <c r="BF872" s="18">
        <f t="shared" si="2525"/>
        <v>0</v>
      </c>
      <c r="BG872" s="18">
        <f t="shared" si="2525"/>
        <v>0</v>
      </c>
      <c r="BH872" s="18">
        <f t="shared" si="2525"/>
        <v>0</v>
      </c>
      <c r="BI872" s="18">
        <f t="shared" si="2495"/>
        <v>0</v>
      </c>
      <c r="BJ872" s="18">
        <f t="shared" si="2496"/>
        <v>0</v>
      </c>
      <c r="BK872" s="18">
        <f t="shared" si="2497"/>
        <v>0</v>
      </c>
      <c r="BL872" s="18">
        <f t="shared" si="2525"/>
        <v>0</v>
      </c>
      <c r="BM872" s="18">
        <f t="shared" si="2525"/>
        <v>0</v>
      </c>
      <c r="BN872" s="18">
        <f t="shared" si="2525"/>
        <v>0</v>
      </c>
      <c r="BO872" s="18">
        <f t="shared" si="2422"/>
        <v>0</v>
      </c>
      <c r="BP872" s="18">
        <f t="shared" si="2423"/>
        <v>0</v>
      </c>
      <c r="BQ872" s="18">
        <f t="shared" si="2424"/>
        <v>0</v>
      </c>
      <c r="BR872" s="18">
        <f t="shared" si="2525"/>
        <v>0</v>
      </c>
      <c r="BS872" s="18">
        <f t="shared" si="2525"/>
        <v>0</v>
      </c>
      <c r="BT872" s="18">
        <f t="shared" si="2525"/>
        <v>0</v>
      </c>
      <c r="BU872" s="18">
        <f t="shared" si="2425"/>
        <v>0</v>
      </c>
      <c r="BV872" s="18">
        <f t="shared" si="2426"/>
        <v>0</v>
      </c>
      <c r="BW872" s="18">
        <f t="shared" si="2427"/>
        <v>0</v>
      </c>
      <c r="BX872" s="18">
        <f t="shared" si="2525"/>
        <v>0</v>
      </c>
      <c r="BY872" s="18">
        <f t="shared" si="2525"/>
        <v>0</v>
      </c>
      <c r="BZ872" s="18">
        <f t="shared" si="2525"/>
        <v>0</v>
      </c>
      <c r="CA872" s="18">
        <f t="shared" si="2413"/>
        <v>0</v>
      </c>
      <c r="CB872" s="18">
        <f t="shared" si="2414"/>
        <v>0</v>
      </c>
      <c r="CC872" s="18">
        <f t="shared" si="2415"/>
        <v>0</v>
      </c>
      <c r="CD872" s="18">
        <f t="shared" si="2525"/>
        <v>0</v>
      </c>
      <c r="CE872" s="27" t="s">
        <v>1661</v>
      </c>
      <c r="CF872" s="33"/>
    </row>
    <row r="873" spans="1:84" ht="46.8" hidden="1" x14ac:dyDescent="0.3">
      <c r="A873" s="41" t="s">
        <v>1244</v>
      </c>
      <c r="B873" s="39">
        <v>600</v>
      </c>
      <c r="C873" s="41"/>
      <c r="D873" s="41"/>
      <c r="E873" s="14" t="s">
        <v>554</v>
      </c>
      <c r="F873" s="18">
        <f t="shared" ref="F873:K873" si="2526">F874+F876</f>
        <v>0</v>
      </c>
      <c r="G873" s="18">
        <f t="shared" si="2526"/>
        <v>0</v>
      </c>
      <c r="H873" s="18">
        <f t="shared" si="2526"/>
        <v>0</v>
      </c>
      <c r="I873" s="18">
        <f t="shared" si="2526"/>
        <v>0</v>
      </c>
      <c r="J873" s="18">
        <f t="shared" si="2526"/>
        <v>0</v>
      </c>
      <c r="K873" s="18">
        <f t="shared" si="2526"/>
        <v>0</v>
      </c>
      <c r="L873" s="18">
        <f t="shared" si="2324"/>
        <v>0</v>
      </c>
      <c r="M873" s="18">
        <f t="shared" si="2325"/>
        <v>0</v>
      </c>
      <c r="N873" s="18">
        <f t="shared" si="2326"/>
        <v>0</v>
      </c>
      <c r="O873" s="18">
        <f t="shared" ref="O873:S873" si="2527">O874+O876</f>
        <v>0</v>
      </c>
      <c r="P873" s="18">
        <f t="shared" si="2527"/>
        <v>0</v>
      </c>
      <c r="Q873" s="18">
        <f t="shared" si="2527"/>
        <v>0</v>
      </c>
      <c r="R873" s="18">
        <f t="shared" si="2527"/>
        <v>0</v>
      </c>
      <c r="S873" s="18">
        <f t="shared" si="2527"/>
        <v>0</v>
      </c>
      <c r="T873" s="18">
        <f t="shared" si="2469"/>
        <v>0</v>
      </c>
      <c r="U873" s="18">
        <f t="shared" si="2470"/>
        <v>0</v>
      </c>
      <c r="V873" s="18">
        <f t="shared" si="2471"/>
        <v>0</v>
      </c>
      <c r="W873" s="18">
        <f t="shared" ref="W873:CD873" si="2528">W874+W876</f>
        <v>0</v>
      </c>
      <c r="X873" s="18">
        <f t="shared" ref="X873:AB873" si="2529">X874+X876</f>
        <v>0</v>
      </c>
      <c r="Y873" s="18">
        <f t="shared" si="2529"/>
        <v>0</v>
      </c>
      <c r="Z873" s="18">
        <f t="shared" si="2529"/>
        <v>0</v>
      </c>
      <c r="AA873" s="18">
        <f t="shared" si="2529"/>
        <v>0</v>
      </c>
      <c r="AB873" s="18">
        <f t="shared" si="2529"/>
        <v>0</v>
      </c>
      <c r="AC873" s="18">
        <f t="shared" si="2489"/>
        <v>0</v>
      </c>
      <c r="AD873" s="18">
        <f t="shared" si="2490"/>
        <v>0</v>
      </c>
      <c r="AE873" s="18">
        <f t="shared" si="2491"/>
        <v>0</v>
      </c>
      <c r="AF873" s="18">
        <f t="shared" ref="AF873:AH873" si="2530">AF874+AF876</f>
        <v>0</v>
      </c>
      <c r="AG873" s="18">
        <f t="shared" si="2530"/>
        <v>0</v>
      </c>
      <c r="AH873" s="18">
        <f t="shared" si="2530"/>
        <v>0</v>
      </c>
      <c r="AI873" s="18">
        <f t="shared" si="2432"/>
        <v>0</v>
      </c>
      <c r="AJ873" s="18">
        <f t="shared" si="2433"/>
        <v>0</v>
      </c>
      <c r="AK873" s="18">
        <f t="shared" si="2434"/>
        <v>0</v>
      </c>
      <c r="AL873" s="18">
        <f t="shared" ref="AL873" si="2531">AL874+AL876</f>
        <v>0</v>
      </c>
      <c r="AM873" s="18">
        <f t="shared" si="2435"/>
        <v>0</v>
      </c>
      <c r="AN873" s="18">
        <f t="shared" ref="AN873:AP873" si="2532">AN874+AN876</f>
        <v>0</v>
      </c>
      <c r="AO873" s="18">
        <f t="shared" si="2532"/>
        <v>0</v>
      </c>
      <c r="AP873" s="18">
        <f t="shared" si="2532"/>
        <v>0</v>
      </c>
      <c r="AQ873" s="18">
        <f t="shared" si="2437"/>
        <v>0</v>
      </c>
      <c r="AR873" s="18">
        <f t="shared" si="2438"/>
        <v>0</v>
      </c>
      <c r="AS873" s="18">
        <f t="shared" si="2439"/>
        <v>0</v>
      </c>
      <c r="AT873" s="18">
        <f t="shared" ref="AT873:AV873" si="2533">AT874+AT876</f>
        <v>0</v>
      </c>
      <c r="AU873" s="18">
        <f t="shared" si="2533"/>
        <v>0</v>
      </c>
      <c r="AV873" s="18">
        <f t="shared" si="2533"/>
        <v>0</v>
      </c>
      <c r="AW873" s="18">
        <f t="shared" si="2440"/>
        <v>0</v>
      </c>
      <c r="AX873" s="18">
        <f t="shared" si="2441"/>
        <v>0</v>
      </c>
      <c r="AY873" s="18">
        <f t="shared" si="2442"/>
        <v>0</v>
      </c>
      <c r="AZ873" s="18">
        <f t="shared" ref="AZ873:BB873" si="2534">AZ874+AZ876</f>
        <v>0</v>
      </c>
      <c r="BA873" s="18">
        <f t="shared" si="2534"/>
        <v>0</v>
      </c>
      <c r="BB873" s="18">
        <f t="shared" si="2534"/>
        <v>0</v>
      </c>
      <c r="BC873" s="18">
        <f t="shared" si="2498"/>
        <v>0</v>
      </c>
      <c r="BD873" s="18">
        <f t="shared" si="2499"/>
        <v>0</v>
      </c>
      <c r="BE873" s="18">
        <f t="shared" si="2500"/>
        <v>0</v>
      </c>
      <c r="BF873" s="18">
        <f t="shared" ref="BF873:BH873" si="2535">BF874+BF876</f>
        <v>0</v>
      </c>
      <c r="BG873" s="18">
        <f t="shared" si="2535"/>
        <v>0</v>
      </c>
      <c r="BH873" s="18">
        <f t="shared" si="2535"/>
        <v>0</v>
      </c>
      <c r="BI873" s="18">
        <f t="shared" si="2495"/>
        <v>0</v>
      </c>
      <c r="BJ873" s="18">
        <f t="shared" si="2496"/>
        <v>0</v>
      </c>
      <c r="BK873" s="18">
        <f t="shared" si="2497"/>
        <v>0</v>
      </c>
      <c r="BL873" s="18">
        <f t="shared" ref="BL873:BN873" si="2536">BL874+BL876</f>
        <v>0</v>
      </c>
      <c r="BM873" s="18">
        <f t="shared" si="2536"/>
        <v>0</v>
      </c>
      <c r="BN873" s="18">
        <f t="shared" si="2536"/>
        <v>0</v>
      </c>
      <c r="BO873" s="18">
        <f t="shared" si="2422"/>
        <v>0</v>
      </c>
      <c r="BP873" s="18">
        <f t="shared" si="2423"/>
        <v>0</v>
      </c>
      <c r="BQ873" s="18">
        <f t="shared" si="2424"/>
        <v>0</v>
      </c>
      <c r="BR873" s="18">
        <f t="shared" ref="BR873:BT873" si="2537">BR874+BR876</f>
        <v>0</v>
      </c>
      <c r="BS873" s="18">
        <f t="shared" si="2537"/>
        <v>0</v>
      </c>
      <c r="BT873" s="18">
        <f t="shared" si="2537"/>
        <v>0</v>
      </c>
      <c r="BU873" s="18">
        <f t="shared" si="2425"/>
        <v>0</v>
      </c>
      <c r="BV873" s="18">
        <f t="shared" si="2426"/>
        <v>0</v>
      </c>
      <c r="BW873" s="18">
        <f t="shared" si="2427"/>
        <v>0</v>
      </c>
      <c r="BX873" s="18">
        <f t="shared" ref="BX873:BZ873" si="2538">BX874+BX876</f>
        <v>0</v>
      </c>
      <c r="BY873" s="18">
        <f t="shared" si="2538"/>
        <v>0</v>
      </c>
      <c r="BZ873" s="18">
        <f t="shared" si="2538"/>
        <v>0</v>
      </c>
      <c r="CA873" s="18">
        <f t="shared" si="2413"/>
        <v>0</v>
      </c>
      <c r="CB873" s="18">
        <f t="shared" si="2414"/>
        <v>0</v>
      </c>
      <c r="CC873" s="18">
        <f t="shared" si="2415"/>
        <v>0</v>
      </c>
      <c r="CD873" s="18">
        <f t="shared" si="2528"/>
        <v>0</v>
      </c>
      <c r="CE873" s="27" t="s">
        <v>1661</v>
      </c>
      <c r="CF873" s="33"/>
    </row>
    <row r="874" spans="1:84" hidden="1" x14ac:dyDescent="0.3">
      <c r="A874" s="41" t="s">
        <v>1244</v>
      </c>
      <c r="B874" s="39">
        <v>610</v>
      </c>
      <c r="C874" s="41"/>
      <c r="D874" s="41"/>
      <c r="E874" s="14" t="s">
        <v>568</v>
      </c>
      <c r="F874" s="18">
        <f t="shared" ref="F874:K874" si="2539">F875</f>
        <v>0</v>
      </c>
      <c r="G874" s="18">
        <f t="shared" si="2539"/>
        <v>0</v>
      </c>
      <c r="H874" s="18">
        <f t="shared" si="2539"/>
        <v>0</v>
      </c>
      <c r="I874" s="18">
        <f t="shared" si="2539"/>
        <v>0</v>
      </c>
      <c r="J874" s="18">
        <f t="shared" si="2539"/>
        <v>0</v>
      </c>
      <c r="K874" s="18">
        <f t="shared" si="2539"/>
        <v>0</v>
      </c>
      <c r="L874" s="18">
        <f t="shared" si="2324"/>
        <v>0</v>
      </c>
      <c r="M874" s="18">
        <f t="shared" si="2325"/>
        <v>0</v>
      </c>
      <c r="N874" s="18">
        <f t="shared" si="2326"/>
        <v>0</v>
      </c>
      <c r="O874" s="18">
        <f t="shared" ref="O874:S874" si="2540">O875</f>
        <v>0</v>
      </c>
      <c r="P874" s="18">
        <f t="shared" si="2540"/>
        <v>0</v>
      </c>
      <c r="Q874" s="18">
        <f t="shared" si="2540"/>
        <v>0</v>
      </c>
      <c r="R874" s="18">
        <f t="shared" si="2540"/>
        <v>0</v>
      </c>
      <c r="S874" s="18">
        <f t="shared" si="2540"/>
        <v>0</v>
      </c>
      <c r="T874" s="18">
        <f t="shared" si="2469"/>
        <v>0</v>
      </c>
      <c r="U874" s="18">
        <f t="shared" si="2470"/>
        <v>0</v>
      </c>
      <c r="V874" s="18">
        <f t="shared" si="2471"/>
        <v>0</v>
      </c>
      <c r="W874" s="18">
        <f t="shared" ref="W874:CD874" si="2541">W875</f>
        <v>0</v>
      </c>
      <c r="X874" s="18">
        <f t="shared" si="2541"/>
        <v>0</v>
      </c>
      <c r="Y874" s="18">
        <f t="shared" si="2541"/>
        <v>0</v>
      </c>
      <c r="Z874" s="18">
        <f t="shared" si="2541"/>
        <v>0</v>
      </c>
      <c r="AA874" s="18">
        <f t="shared" si="2541"/>
        <v>0</v>
      </c>
      <c r="AB874" s="18">
        <f t="shared" si="2541"/>
        <v>0</v>
      </c>
      <c r="AC874" s="18">
        <f t="shared" si="2489"/>
        <v>0</v>
      </c>
      <c r="AD874" s="18">
        <f t="shared" si="2490"/>
        <v>0</v>
      </c>
      <c r="AE874" s="18">
        <f t="shared" si="2491"/>
        <v>0</v>
      </c>
      <c r="AF874" s="18">
        <f t="shared" si="2541"/>
        <v>0</v>
      </c>
      <c r="AG874" s="18">
        <f t="shared" si="2541"/>
        <v>0</v>
      </c>
      <c r="AH874" s="18">
        <f t="shared" si="2541"/>
        <v>0</v>
      </c>
      <c r="AI874" s="18">
        <f t="shared" si="2432"/>
        <v>0</v>
      </c>
      <c r="AJ874" s="18">
        <f t="shared" si="2433"/>
        <v>0</v>
      </c>
      <c r="AK874" s="18">
        <f t="shared" si="2434"/>
        <v>0</v>
      </c>
      <c r="AL874" s="18">
        <f t="shared" si="2541"/>
        <v>0</v>
      </c>
      <c r="AM874" s="18">
        <f t="shared" si="2435"/>
        <v>0</v>
      </c>
      <c r="AN874" s="18">
        <f t="shared" si="2541"/>
        <v>0</v>
      </c>
      <c r="AO874" s="18">
        <f t="shared" si="2541"/>
        <v>0</v>
      </c>
      <c r="AP874" s="18">
        <f t="shared" si="2541"/>
        <v>0</v>
      </c>
      <c r="AQ874" s="18">
        <f t="shared" si="2437"/>
        <v>0</v>
      </c>
      <c r="AR874" s="18">
        <f t="shared" si="2438"/>
        <v>0</v>
      </c>
      <c r="AS874" s="18">
        <f t="shared" si="2439"/>
        <v>0</v>
      </c>
      <c r="AT874" s="18">
        <f t="shared" si="2541"/>
        <v>0</v>
      </c>
      <c r="AU874" s="18">
        <f t="shared" si="2541"/>
        <v>0</v>
      </c>
      <c r="AV874" s="18">
        <f t="shared" si="2541"/>
        <v>0</v>
      </c>
      <c r="AW874" s="18">
        <f t="shared" si="2440"/>
        <v>0</v>
      </c>
      <c r="AX874" s="18">
        <f t="shared" si="2441"/>
        <v>0</v>
      </c>
      <c r="AY874" s="18">
        <f t="shared" si="2442"/>
        <v>0</v>
      </c>
      <c r="AZ874" s="18">
        <f t="shared" si="2541"/>
        <v>0</v>
      </c>
      <c r="BA874" s="18">
        <f t="shared" si="2541"/>
        <v>0</v>
      </c>
      <c r="BB874" s="18">
        <f t="shared" si="2541"/>
        <v>0</v>
      </c>
      <c r="BC874" s="18">
        <f t="shared" si="2498"/>
        <v>0</v>
      </c>
      <c r="BD874" s="18">
        <f t="shared" si="2499"/>
        <v>0</v>
      </c>
      <c r="BE874" s="18">
        <f t="shared" si="2500"/>
        <v>0</v>
      </c>
      <c r="BF874" s="18">
        <f t="shared" si="2541"/>
        <v>0</v>
      </c>
      <c r="BG874" s="18">
        <f t="shared" si="2541"/>
        <v>0</v>
      </c>
      <c r="BH874" s="18">
        <f t="shared" si="2541"/>
        <v>0</v>
      </c>
      <c r="BI874" s="18">
        <f t="shared" si="2495"/>
        <v>0</v>
      </c>
      <c r="BJ874" s="18">
        <f t="shared" si="2496"/>
        <v>0</v>
      </c>
      <c r="BK874" s="18">
        <f t="shared" si="2497"/>
        <v>0</v>
      </c>
      <c r="BL874" s="18">
        <f t="shared" si="2541"/>
        <v>0</v>
      </c>
      <c r="BM874" s="18">
        <f t="shared" si="2541"/>
        <v>0</v>
      </c>
      <c r="BN874" s="18">
        <f t="shared" si="2541"/>
        <v>0</v>
      </c>
      <c r="BO874" s="18">
        <f t="shared" si="2422"/>
        <v>0</v>
      </c>
      <c r="BP874" s="18">
        <f t="shared" si="2423"/>
        <v>0</v>
      </c>
      <c r="BQ874" s="18">
        <f t="shared" si="2424"/>
        <v>0</v>
      </c>
      <c r="BR874" s="18">
        <f t="shared" si="2541"/>
        <v>0</v>
      </c>
      <c r="BS874" s="18">
        <f t="shared" si="2541"/>
        <v>0</v>
      </c>
      <c r="BT874" s="18">
        <f t="shared" si="2541"/>
        <v>0</v>
      </c>
      <c r="BU874" s="18">
        <f t="shared" si="2425"/>
        <v>0</v>
      </c>
      <c r="BV874" s="18">
        <f t="shared" si="2426"/>
        <v>0</v>
      </c>
      <c r="BW874" s="18">
        <f t="shared" si="2427"/>
        <v>0</v>
      </c>
      <c r="BX874" s="18">
        <f t="shared" si="2541"/>
        <v>0</v>
      </c>
      <c r="BY874" s="18">
        <f t="shared" si="2541"/>
        <v>0</v>
      </c>
      <c r="BZ874" s="18">
        <f t="shared" si="2541"/>
        <v>0</v>
      </c>
      <c r="CA874" s="18">
        <f t="shared" si="2413"/>
        <v>0</v>
      </c>
      <c r="CB874" s="18">
        <f t="shared" si="2414"/>
        <v>0</v>
      </c>
      <c r="CC874" s="18">
        <f t="shared" si="2415"/>
        <v>0</v>
      </c>
      <c r="CD874" s="18">
        <f t="shared" si="2541"/>
        <v>0</v>
      </c>
      <c r="CE874" s="27" t="s">
        <v>1661</v>
      </c>
      <c r="CF874" s="33"/>
    </row>
    <row r="875" spans="1:84" hidden="1" x14ac:dyDescent="0.3">
      <c r="A875" s="41" t="s">
        <v>1244</v>
      </c>
      <c r="B875" s="39">
        <v>610</v>
      </c>
      <c r="C875" s="41" t="s">
        <v>27</v>
      </c>
      <c r="D875" s="41" t="s">
        <v>5</v>
      </c>
      <c r="E875" s="14" t="s">
        <v>531</v>
      </c>
      <c r="F875" s="18"/>
      <c r="G875" s="18"/>
      <c r="H875" s="18"/>
      <c r="I875" s="18"/>
      <c r="J875" s="18"/>
      <c r="K875" s="18"/>
      <c r="L875" s="18">
        <f t="shared" si="2324"/>
        <v>0</v>
      </c>
      <c r="M875" s="18">
        <f t="shared" si="2325"/>
        <v>0</v>
      </c>
      <c r="N875" s="18">
        <f t="shared" si="2326"/>
        <v>0</v>
      </c>
      <c r="O875" s="18"/>
      <c r="P875" s="18"/>
      <c r="Q875" s="18"/>
      <c r="R875" s="18"/>
      <c r="S875" s="18"/>
      <c r="T875" s="18">
        <f t="shared" si="2469"/>
        <v>0</v>
      </c>
      <c r="U875" s="18">
        <f t="shared" si="2470"/>
        <v>0</v>
      </c>
      <c r="V875" s="18">
        <f t="shared" si="2471"/>
        <v>0</v>
      </c>
      <c r="W875" s="18"/>
      <c r="X875" s="18"/>
      <c r="Y875" s="18"/>
      <c r="Z875" s="18"/>
      <c r="AA875" s="18"/>
      <c r="AB875" s="18"/>
      <c r="AC875" s="18">
        <f t="shared" si="2489"/>
        <v>0</v>
      </c>
      <c r="AD875" s="18">
        <f t="shared" si="2490"/>
        <v>0</v>
      </c>
      <c r="AE875" s="18">
        <f t="shared" si="2491"/>
        <v>0</v>
      </c>
      <c r="AF875" s="18"/>
      <c r="AG875" s="18"/>
      <c r="AH875" s="18"/>
      <c r="AI875" s="18">
        <f t="shared" si="2432"/>
        <v>0</v>
      </c>
      <c r="AJ875" s="18">
        <f t="shared" si="2433"/>
        <v>0</v>
      </c>
      <c r="AK875" s="18">
        <f t="shared" si="2434"/>
        <v>0</v>
      </c>
      <c r="AL875" s="18"/>
      <c r="AM875" s="18">
        <f t="shared" si="2435"/>
        <v>0</v>
      </c>
      <c r="AN875" s="18"/>
      <c r="AO875" s="18"/>
      <c r="AP875" s="18"/>
      <c r="AQ875" s="18">
        <f t="shared" si="2437"/>
        <v>0</v>
      </c>
      <c r="AR875" s="18">
        <f t="shared" si="2438"/>
        <v>0</v>
      </c>
      <c r="AS875" s="18">
        <f t="shared" si="2439"/>
        <v>0</v>
      </c>
      <c r="AT875" s="18"/>
      <c r="AU875" s="18"/>
      <c r="AV875" s="18"/>
      <c r="AW875" s="18">
        <f t="shared" si="2440"/>
        <v>0</v>
      </c>
      <c r="AX875" s="18">
        <f t="shared" si="2441"/>
        <v>0</v>
      </c>
      <c r="AY875" s="18">
        <f t="shared" si="2442"/>
        <v>0</v>
      </c>
      <c r="AZ875" s="18"/>
      <c r="BA875" s="18"/>
      <c r="BB875" s="18"/>
      <c r="BC875" s="18">
        <f t="shared" si="2498"/>
        <v>0</v>
      </c>
      <c r="BD875" s="18">
        <f t="shared" si="2499"/>
        <v>0</v>
      </c>
      <c r="BE875" s="18">
        <f t="shared" si="2500"/>
        <v>0</v>
      </c>
      <c r="BF875" s="18"/>
      <c r="BG875" s="18"/>
      <c r="BH875" s="18"/>
      <c r="BI875" s="18">
        <f t="shared" si="2495"/>
        <v>0</v>
      </c>
      <c r="BJ875" s="18">
        <f t="shared" si="2496"/>
        <v>0</v>
      </c>
      <c r="BK875" s="18">
        <f t="shared" si="2497"/>
        <v>0</v>
      </c>
      <c r="BL875" s="18"/>
      <c r="BM875" s="18"/>
      <c r="BN875" s="18"/>
      <c r="BO875" s="18">
        <f t="shared" si="2422"/>
        <v>0</v>
      </c>
      <c r="BP875" s="18">
        <f t="shared" si="2423"/>
        <v>0</v>
      </c>
      <c r="BQ875" s="18">
        <f t="shared" si="2424"/>
        <v>0</v>
      </c>
      <c r="BR875" s="18"/>
      <c r="BS875" s="18"/>
      <c r="BT875" s="18"/>
      <c r="BU875" s="18">
        <f t="shared" si="2425"/>
        <v>0</v>
      </c>
      <c r="BV875" s="18">
        <f t="shared" si="2426"/>
        <v>0</v>
      </c>
      <c r="BW875" s="18">
        <f t="shared" si="2427"/>
        <v>0</v>
      </c>
      <c r="BX875" s="18"/>
      <c r="BY875" s="18"/>
      <c r="BZ875" s="18"/>
      <c r="CA875" s="18">
        <f t="shared" si="2413"/>
        <v>0</v>
      </c>
      <c r="CB875" s="18">
        <f t="shared" si="2414"/>
        <v>0</v>
      </c>
      <c r="CC875" s="18">
        <f t="shared" si="2415"/>
        <v>0</v>
      </c>
      <c r="CD875" s="18"/>
      <c r="CE875" s="27" t="s">
        <v>1661</v>
      </c>
      <c r="CF875" s="33"/>
    </row>
    <row r="876" spans="1:84" hidden="1" x14ac:dyDescent="0.3">
      <c r="A876" s="41" t="s">
        <v>1244</v>
      </c>
      <c r="B876" s="39">
        <v>620</v>
      </c>
      <c r="C876" s="41"/>
      <c r="D876" s="41"/>
      <c r="E876" s="14" t="s">
        <v>569</v>
      </c>
      <c r="F876" s="18">
        <f t="shared" ref="F876:K876" si="2542">F877</f>
        <v>0</v>
      </c>
      <c r="G876" s="18">
        <f t="shared" si="2542"/>
        <v>0</v>
      </c>
      <c r="H876" s="18">
        <f t="shared" si="2542"/>
        <v>0</v>
      </c>
      <c r="I876" s="18">
        <f t="shared" si="2542"/>
        <v>0</v>
      </c>
      <c r="J876" s="18">
        <f t="shared" si="2542"/>
        <v>0</v>
      </c>
      <c r="K876" s="18">
        <f t="shared" si="2542"/>
        <v>0</v>
      </c>
      <c r="L876" s="18">
        <f t="shared" si="2324"/>
        <v>0</v>
      </c>
      <c r="M876" s="18">
        <f t="shared" si="2325"/>
        <v>0</v>
      </c>
      <c r="N876" s="18">
        <f t="shared" si="2326"/>
        <v>0</v>
      </c>
      <c r="O876" s="18">
        <f t="shared" ref="O876:S876" si="2543">O877</f>
        <v>0</v>
      </c>
      <c r="P876" s="18">
        <f t="shared" si="2543"/>
        <v>0</v>
      </c>
      <c r="Q876" s="18">
        <f t="shared" si="2543"/>
        <v>0</v>
      </c>
      <c r="R876" s="18">
        <f t="shared" si="2543"/>
        <v>0</v>
      </c>
      <c r="S876" s="18">
        <f t="shared" si="2543"/>
        <v>0</v>
      </c>
      <c r="T876" s="18">
        <f t="shared" si="2469"/>
        <v>0</v>
      </c>
      <c r="U876" s="18">
        <f t="shared" si="2470"/>
        <v>0</v>
      </c>
      <c r="V876" s="18">
        <f t="shared" si="2471"/>
        <v>0</v>
      </c>
      <c r="W876" s="18">
        <f t="shared" ref="W876:CD876" si="2544">W877</f>
        <v>0</v>
      </c>
      <c r="X876" s="18">
        <f t="shared" si="2544"/>
        <v>0</v>
      </c>
      <c r="Y876" s="18">
        <f t="shared" si="2544"/>
        <v>0</v>
      </c>
      <c r="Z876" s="18">
        <f t="shared" si="2544"/>
        <v>0</v>
      </c>
      <c r="AA876" s="18">
        <f t="shared" si="2544"/>
        <v>0</v>
      </c>
      <c r="AB876" s="18">
        <f t="shared" si="2544"/>
        <v>0</v>
      </c>
      <c r="AC876" s="18">
        <f t="shared" si="2489"/>
        <v>0</v>
      </c>
      <c r="AD876" s="18">
        <f t="shared" si="2490"/>
        <v>0</v>
      </c>
      <c r="AE876" s="18">
        <f t="shared" si="2491"/>
        <v>0</v>
      </c>
      <c r="AF876" s="18">
        <f t="shared" si="2544"/>
        <v>0</v>
      </c>
      <c r="AG876" s="18">
        <f t="shared" si="2544"/>
        <v>0</v>
      </c>
      <c r="AH876" s="18">
        <f t="shared" si="2544"/>
        <v>0</v>
      </c>
      <c r="AI876" s="18">
        <f t="shared" si="2432"/>
        <v>0</v>
      </c>
      <c r="AJ876" s="18">
        <f t="shared" si="2433"/>
        <v>0</v>
      </c>
      <c r="AK876" s="18">
        <f t="shared" si="2434"/>
        <v>0</v>
      </c>
      <c r="AL876" s="18">
        <f t="shared" si="2544"/>
        <v>0</v>
      </c>
      <c r="AM876" s="18">
        <f t="shared" si="2435"/>
        <v>0</v>
      </c>
      <c r="AN876" s="18">
        <f t="shared" si="2544"/>
        <v>0</v>
      </c>
      <c r="AO876" s="18">
        <f t="shared" si="2544"/>
        <v>0</v>
      </c>
      <c r="AP876" s="18">
        <f t="shared" si="2544"/>
        <v>0</v>
      </c>
      <c r="AQ876" s="18">
        <f t="shared" si="2437"/>
        <v>0</v>
      </c>
      <c r="AR876" s="18">
        <f t="shared" si="2438"/>
        <v>0</v>
      </c>
      <c r="AS876" s="18">
        <f t="shared" si="2439"/>
        <v>0</v>
      </c>
      <c r="AT876" s="18">
        <f t="shared" si="2544"/>
        <v>0</v>
      </c>
      <c r="AU876" s="18">
        <f t="shared" si="2544"/>
        <v>0</v>
      </c>
      <c r="AV876" s="18">
        <f t="shared" si="2544"/>
        <v>0</v>
      </c>
      <c r="AW876" s="18">
        <f t="shared" si="2440"/>
        <v>0</v>
      </c>
      <c r="AX876" s="18">
        <f t="shared" si="2441"/>
        <v>0</v>
      </c>
      <c r="AY876" s="18">
        <f t="shared" si="2442"/>
        <v>0</v>
      </c>
      <c r="AZ876" s="18">
        <f t="shared" si="2544"/>
        <v>0</v>
      </c>
      <c r="BA876" s="18">
        <f t="shared" si="2544"/>
        <v>0</v>
      </c>
      <c r="BB876" s="18">
        <f t="shared" si="2544"/>
        <v>0</v>
      </c>
      <c r="BC876" s="18">
        <f t="shared" si="2498"/>
        <v>0</v>
      </c>
      <c r="BD876" s="18">
        <f t="shared" si="2499"/>
        <v>0</v>
      </c>
      <c r="BE876" s="18">
        <f t="shared" si="2500"/>
        <v>0</v>
      </c>
      <c r="BF876" s="18">
        <f t="shared" si="2544"/>
        <v>0</v>
      </c>
      <c r="BG876" s="18">
        <f t="shared" si="2544"/>
        <v>0</v>
      </c>
      <c r="BH876" s="18">
        <f t="shared" si="2544"/>
        <v>0</v>
      </c>
      <c r="BI876" s="18">
        <f t="shared" si="2495"/>
        <v>0</v>
      </c>
      <c r="BJ876" s="18">
        <f t="shared" si="2496"/>
        <v>0</v>
      </c>
      <c r="BK876" s="18">
        <f t="shared" si="2497"/>
        <v>0</v>
      </c>
      <c r="BL876" s="18">
        <f t="shared" si="2544"/>
        <v>0</v>
      </c>
      <c r="BM876" s="18">
        <f t="shared" si="2544"/>
        <v>0</v>
      </c>
      <c r="BN876" s="18">
        <f t="shared" si="2544"/>
        <v>0</v>
      </c>
      <c r="BO876" s="18">
        <f t="shared" si="2422"/>
        <v>0</v>
      </c>
      <c r="BP876" s="18">
        <f t="shared" si="2423"/>
        <v>0</v>
      </c>
      <c r="BQ876" s="18">
        <f t="shared" si="2424"/>
        <v>0</v>
      </c>
      <c r="BR876" s="18">
        <f t="shared" si="2544"/>
        <v>0</v>
      </c>
      <c r="BS876" s="18">
        <f t="shared" si="2544"/>
        <v>0</v>
      </c>
      <c r="BT876" s="18">
        <f t="shared" si="2544"/>
        <v>0</v>
      </c>
      <c r="BU876" s="18">
        <f t="shared" si="2425"/>
        <v>0</v>
      </c>
      <c r="BV876" s="18">
        <f t="shared" si="2426"/>
        <v>0</v>
      </c>
      <c r="BW876" s="18">
        <f t="shared" si="2427"/>
        <v>0</v>
      </c>
      <c r="BX876" s="18">
        <f t="shared" si="2544"/>
        <v>0</v>
      </c>
      <c r="BY876" s="18">
        <f t="shared" si="2544"/>
        <v>0</v>
      </c>
      <c r="BZ876" s="18">
        <f t="shared" si="2544"/>
        <v>0</v>
      </c>
      <c r="CA876" s="18">
        <f t="shared" si="2413"/>
        <v>0</v>
      </c>
      <c r="CB876" s="18">
        <f t="shared" si="2414"/>
        <v>0</v>
      </c>
      <c r="CC876" s="18">
        <f t="shared" si="2415"/>
        <v>0</v>
      </c>
      <c r="CD876" s="18">
        <f t="shared" si="2544"/>
        <v>0</v>
      </c>
      <c r="CE876" s="27" t="s">
        <v>1661</v>
      </c>
      <c r="CF876" s="33"/>
    </row>
    <row r="877" spans="1:84" hidden="1" x14ac:dyDescent="0.3">
      <c r="A877" s="41" t="s">
        <v>1244</v>
      </c>
      <c r="B877" s="39">
        <v>620</v>
      </c>
      <c r="C877" s="41" t="s">
        <v>27</v>
      </c>
      <c r="D877" s="41" t="s">
        <v>5</v>
      </c>
      <c r="E877" s="14" t="s">
        <v>531</v>
      </c>
      <c r="F877" s="18"/>
      <c r="G877" s="18"/>
      <c r="H877" s="18"/>
      <c r="I877" s="18"/>
      <c r="J877" s="18"/>
      <c r="K877" s="18"/>
      <c r="L877" s="18">
        <f t="shared" si="2324"/>
        <v>0</v>
      </c>
      <c r="M877" s="18">
        <f t="shared" si="2325"/>
        <v>0</v>
      </c>
      <c r="N877" s="18">
        <f t="shared" si="2326"/>
        <v>0</v>
      </c>
      <c r="O877" s="18"/>
      <c r="P877" s="18"/>
      <c r="Q877" s="18"/>
      <c r="R877" s="18"/>
      <c r="S877" s="18"/>
      <c r="T877" s="18">
        <f t="shared" si="2469"/>
        <v>0</v>
      </c>
      <c r="U877" s="18">
        <f t="shared" si="2470"/>
        <v>0</v>
      </c>
      <c r="V877" s="18">
        <f t="shared" si="2471"/>
        <v>0</v>
      </c>
      <c r="W877" s="18"/>
      <c r="X877" s="18"/>
      <c r="Y877" s="18"/>
      <c r="Z877" s="18"/>
      <c r="AA877" s="18"/>
      <c r="AB877" s="18"/>
      <c r="AC877" s="18">
        <f t="shared" si="2489"/>
        <v>0</v>
      </c>
      <c r="AD877" s="18">
        <f t="shared" si="2490"/>
        <v>0</v>
      </c>
      <c r="AE877" s="18">
        <f t="shared" si="2491"/>
        <v>0</v>
      </c>
      <c r="AF877" s="18"/>
      <c r="AG877" s="18"/>
      <c r="AH877" s="18"/>
      <c r="AI877" s="18">
        <f t="shared" si="2432"/>
        <v>0</v>
      </c>
      <c r="AJ877" s="18">
        <f t="shared" si="2433"/>
        <v>0</v>
      </c>
      <c r="AK877" s="18">
        <f t="shared" si="2434"/>
        <v>0</v>
      </c>
      <c r="AL877" s="18"/>
      <c r="AM877" s="18">
        <f t="shared" si="2435"/>
        <v>0</v>
      </c>
      <c r="AN877" s="18"/>
      <c r="AO877" s="18"/>
      <c r="AP877" s="18"/>
      <c r="AQ877" s="18">
        <f t="shared" si="2437"/>
        <v>0</v>
      </c>
      <c r="AR877" s="18">
        <f t="shared" si="2438"/>
        <v>0</v>
      </c>
      <c r="AS877" s="18">
        <f t="shared" si="2439"/>
        <v>0</v>
      </c>
      <c r="AT877" s="18"/>
      <c r="AU877" s="18"/>
      <c r="AV877" s="18"/>
      <c r="AW877" s="18">
        <f t="shared" si="2440"/>
        <v>0</v>
      </c>
      <c r="AX877" s="18">
        <f t="shared" si="2441"/>
        <v>0</v>
      </c>
      <c r="AY877" s="18">
        <f t="shared" si="2442"/>
        <v>0</v>
      </c>
      <c r="AZ877" s="18"/>
      <c r="BA877" s="18"/>
      <c r="BB877" s="18"/>
      <c r="BC877" s="18">
        <f t="shared" si="2498"/>
        <v>0</v>
      </c>
      <c r="BD877" s="18">
        <f t="shared" si="2499"/>
        <v>0</v>
      </c>
      <c r="BE877" s="18">
        <f t="shared" si="2500"/>
        <v>0</v>
      </c>
      <c r="BF877" s="18"/>
      <c r="BG877" s="18"/>
      <c r="BH877" s="18"/>
      <c r="BI877" s="18">
        <f t="shared" si="2495"/>
        <v>0</v>
      </c>
      <c r="BJ877" s="18">
        <f t="shared" si="2496"/>
        <v>0</v>
      </c>
      <c r="BK877" s="18">
        <f t="shared" si="2497"/>
        <v>0</v>
      </c>
      <c r="BL877" s="18"/>
      <c r="BM877" s="18"/>
      <c r="BN877" s="18"/>
      <c r="BO877" s="18">
        <f t="shared" si="2422"/>
        <v>0</v>
      </c>
      <c r="BP877" s="18">
        <f t="shared" si="2423"/>
        <v>0</v>
      </c>
      <c r="BQ877" s="18">
        <f t="shared" si="2424"/>
        <v>0</v>
      </c>
      <c r="BR877" s="18"/>
      <c r="BS877" s="18"/>
      <c r="BT877" s="18"/>
      <c r="BU877" s="18">
        <f t="shared" si="2425"/>
        <v>0</v>
      </c>
      <c r="BV877" s="18">
        <f t="shared" si="2426"/>
        <v>0</v>
      </c>
      <c r="BW877" s="18">
        <f t="shared" si="2427"/>
        <v>0</v>
      </c>
      <c r="BX877" s="18"/>
      <c r="BY877" s="18"/>
      <c r="BZ877" s="18"/>
      <c r="CA877" s="18">
        <f t="shared" si="2413"/>
        <v>0</v>
      </c>
      <c r="CB877" s="18">
        <f t="shared" si="2414"/>
        <v>0</v>
      </c>
      <c r="CC877" s="18">
        <f t="shared" si="2415"/>
        <v>0</v>
      </c>
      <c r="CD877" s="18"/>
      <c r="CE877" s="27" t="s">
        <v>1661</v>
      </c>
      <c r="CF877" s="33"/>
    </row>
    <row r="878" spans="1:84" ht="46.8" x14ac:dyDescent="0.3">
      <c r="A878" s="41" t="s">
        <v>175</v>
      </c>
      <c r="B878" s="39"/>
      <c r="C878" s="41"/>
      <c r="D878" s="41"/>
      <c r="E878" s="14" t="s">
        <v>1000</v>
      </c>
      <c r="F878" s="18">
        <f>F879+F897</f>
        <v>4301507.3999999994</v>
      </c>
      <c r="G878" s="18">
        <f>G879+G897</f>
        <v>4310065.3</v>
      </c>
      <c r="H878" s="18">
        <f>H879+H897</f>
        <v>4315280</v>
      </c>
      <c r="I878" s="18">
        <f t="shared" ref="I878:K878" si="2545">I879+I897</f>
        <v>0</v>
      </c>
      <c r="J878" s="18">
        <f t="shared" si="2545"/>
        <v>0</v>
      </c>
      <c r="K878" s="18">
        <f t="shared" si="2545"/>
        <v>0</v>
      </c>
      <c r="L878" s="18">
        <f t="shared" si="2324"/>
        <v>4301507.3999999994</v>
      </c>
      <c r="M878" s="18">
        <f t="shared" si="2325"/>
        <v>4310065.3</v>
      </c>
      <c r="N878" s="18">
        <f t="shared" si="2326"/>
        <v>4315280</v>
      </c>
      <c r="O878" s="18">
        <f t="shared" ref="O878:S878" si="2546">O879+O897</f>
        <v>0</v>
      </c>
      <c r="P878" s="18">
        <f t="shared" si="2546"/>
        <v>0</v>
      </c>
      <c r="Q878" s="18">
        <f t="shared" si="2546"/>
        <v>0</v>
      </c>
      <c r="R878" s="18">
        <f t="shared" si="2546"/>
        <v>0</v>
      </c>
      <c r="S878" s="18">
        <f t="shared" si="2546"/>
        <v>0</v>
      </c>
      <c r="T878" s="18">
        <f t="shared" si="2469"/>
        <v>4301507.3999999994</v>
      </c>
      <c r="U878" s="18">
        <f t="shared" si="2470"/>
        <v>4310065.3</v>
      </c>
      <c r="V878" s="18">
        <f t="shared" si="2471"/>
        <v>4315280</v>
      </c>
      <c r="W878" s="18">
        <f>W879+W897</f>
        <v>0</v>
      </c>
      <c r="X878" s="18">
        <f t="shared" ref="X878:AB878" si="2547">X879+X897</f>
        <v>0</v>
      </c>
      <c r="Y878" s="18">
        <f t="shared" si="2547"/>
        <v>0</v>
      </c>
      <c r="Z878" s="18">
        <f t="shared" si="2547"/>
        <v>0</v>
      </c>
      <c r="AA878" s="18">
        <f t="shared" si="2547"/>
        <v>0</v>
      </c>
      <c r="AB878" s="18">
        <f t="shared" si="2547"/>
        <v>0</v>
      </c>
      <c r="AC878" s="18">
        <f t="shared" si="2489"/>
        <v>4301507.3999999994</v>
      </c>
      <c r="AD878" s="18">
        <f t="shared" si="2490"/>
        <v>4310065.3</v>
      </c>
      <c r="AE878" s="18">
        <f t="shared" si="2491"/>
        <v>4315280</v>
      </c>
      <c r="AF878" s="18">
        <f t="shared" ref="AF878:AH878" si="2548">AF879+AF897</f>
        <v>0</v>
      </c>
      <c r="AG878" s="18">
        <f t="shared" si="2548"/>
        <v>0</v>
      </c>
      <c r="AH878" s="18">
        <f t="shared" si="2548"/>
        <v>0</v>
      </c>
      <c r="AI878" s="18">
        <f t="shared" si="2432"/>
        <v>4301507.3999999994</v>
      </c>
      <c r="AJ878" s="18">
        <f t="shared" si="2433"/>
        <v>4310065.3</v>
      </c>
      <c r="AK878" s="18">
        <f t="shared" si="2434"/>
        <v>4315280</v>
      </c>
      <c r="AL878" s="18">
        <f>AL879+AL897</f>
        <v>0</v>
      </c>
      <c r="AM878" s="18">
        <f t="shared" si="2435"/>
        <v>4301507.3999999994</v>
      </c>
      <c r="AN878" s="18">
        <f t="shared" ref="AN878:AP878" si="2549">AN879+AN897</f>
        <v>0</v>
      </c>
      <c r="AO878" s="18">
        <f t="shared" si="2549"/>
        <v>0</v>
      </c>
      <c r="AP878" s="18">
        <f t="shared" si="2549"/>
        <v>0</v>
      </c>
      <c r="AQ878" s="18">
        <f t="shared" si="2437"/>
        <v>4301507.3999999994</v>
      </c>
      <c r="AR878" s="18">
        <f t="shared" si="2438"/>
        <v>4310065.3</v>
      </c>
      <c r="AS878" s="18">
        <f t="shared" si="2439"/>
        <v>4315280</v>
      </c>
      <c r="AT878" s="18">
        <f>AT879+AT897</f>
        <v>0</v>
      </c>
      <c r="AU878" s="18">
        <f>AU879+AU897</f>
        <v>0</v>
      </c>
      <c r="AV878" s="18">
        <f>AV879+AV897</f>
        <v>0</v>
      </c>
      <c r="AW878" s="18">
        <f t="shared" si="2440"/>
        <v>4301507.3999999994</v>
      </c>
      <c r="AX878" s="18">
        <f t="shared" si="2441"/>
        <v>4310065.3</v>
      </c>
      <c r="AY878" s="18">
        <f t="shared" si="2442"/>
        <v>4315280</v>
      </c>
      <c r="AZ878" s="18">
        <f t="shared" ref="AZ878:BB878" si="2550">AZ879+AZ897</f>
        <v>693.66800000000001</v>
      </c>
      <c r="BA878" s="18">
        <f t="shared" si="2550"/>
        <v>0</v>
      </c>
      <c r="BB878" s="18">
        <f t="shared" si="2550"/>
        <v>0</v>
      </c>
      <c r="BC878" s="18">
        <f t="shared" si="2498"/>
        <v>4302201.067999999</v>
      </c>
      <c r="BD878" s="18">
        <f t="shared" si="2499"/>
        <v>4310065.3</v>
      </c>
      <c r="BE878" s="18">
        <f t="shared" si="2500"/>
        <v>4315280</v>
      </c>
      <c r="BF878" s="18">
        <f t="shared" ref="BF878:BH878" si="2551">BF879+BF897</f>
        <v>0</v>
      </c>
      <c r="BG878" s="18">
        <f t="shared" si="2551"/>
        <v>0</v>
      </c>
      <c r="BH878" s="18">
        <f t="shared" si="2551"/>
        <v>0</v>
      </c>
      <c r="BI878" s="18">
        <f t="shared" si="2495"/>
        <v>4302201.067999999</v>
      </c>
      <c r="BJ878" s="18">
        <f t="shared" si="2496"/>
        <v>4310065.3</v>
      </c>
      <c r="BK878" s="18">
        <f t="shared" si="2497"/>
        <v>4315280</v>
      </c>
      <c r="BL878" s="18">
        <f>BL879+BL897</f>
        <v>0</v>
      </c>
      <c r="BM878" s="18">
        <f>BM879+BM897</f>
        <v>0</v>
      </c>
      <c r="BN878" s="18">
        <f>BN879+BN897</f>
        <v>0</v>
      </c>
      <c r="BO878" s="18">
        <f t="shared" si="2422"/>
        <v>4302201.067999999</v>
      </c>
      <c r="BP878" s="18">
        <f t="shared" si="2423"/>
        <v>4310065.3</v>
      </c>
      <c r="BQ878" s="18">
        <f t="shared" si="2424"/>
        <v>4315280</v>
      </c>
      <c r="BR878" s="18">
        <f>BR879+BR897</f>
        <v>0</v>
      </c>
      <c r="BS878" s="18">
        <f>BS879+BS897</f>
        <v>0</v>
      </c>
      <c r="BT878" s="18">
        <f>BT879+BT897</f>
        <v>0</v>
      </c>
      <c r="BU878" s="18">
        <f t="shared" si="2425"/>
        <v>4302201.067999999</v>
      </c>
      <c r="BV878" s="18">
        <f t="shared" si="2426"/>
        <v>4310065.3</v>
      </c>
      <c r="BW878" s="18">
        <f t="shared" si="2427"/>
        <v>4315280</v>
      </c>
      <c r="BX878" s="18">
        <f t="shared" ref="BX878:BZ878" si="2552">BX879+BX897</f>
        <v>0</v>
      </c>
      <c r="BY878" s="18">
        <f t="shared" si="2552"/>
        <v>0</v>
      </c>
      <c r="BZ878" s="18">
        <f t="shared" si="2552"/>
        <v>0</v>
      </c>
      <c r="CA878" s="18">
        <f t="shared" si="2413"/>
        <v>4302201.067999999</v>
      </c>
      <c r="CB878" s="18">
        <f t="shared" si="2414"/>
        <v>4310065.3</v>
      </c>
      <c r="CC878" s="18">
        <f t="shared" si="2415"/>
        <v>4315280</v>
      </c>
      <c r="CD878" s="18">
        <f>CD879+CD897</f>
        <v>0</v>
      </c>
      <c r="CE878" s="27"/>
      <c r="CF878" s="33"/>
    </row>
    <row r="879" spans="1:84" ht="46.8" x14ac:dyDescent="0.3">
      <c r="A879" s="41" t="s">
        <v>173</v>
      </c>
      <c r="B879" s="39"/>
      <c r="C879" s="41"/>
      <c r="D879" s="41"/>
      <c r="E879" s="14" t="s">
        <v>662</v>
      </c>
      <c r="F879" s="18">
        <f t="shared" ref="F879:K879" si="2553">F880+F883+F886+F889</f>
        <v>4301373.8</v>
      </c>
      <c r="G879" s="18">
        <f t="shared" si="2553"/>
        <v>4309931.7</v>
      </c>
      <c r="H879" s="18">
        <f t="shared" si="2553"/>
        <v>4315146.4000000004</v>
      </c>
      <c r="I879" s="18">
        <f t="shared" si="2553"/>
        <v>0</v>
      </c>
      <c r="J879" s="18">
        <f t="shared" si="2553"/>
        <v>0</v>
      </c>
      <c r="K879" s="18">
        <f t="shared" si="2553"/>
        <v>0</v>
      </c>
      <c r="L879" s="18">
        <f t="shared" si="2324"/>
        <v>4301373.8</v>
      </c>
      <c r="M879" s="18">
        <f t="shared" si="2325"/>
        <v>4309931.7</v>
      </c>
      <c r="N879" s="18">
        <f t="shared" si="2326"/>
        <v>4315146.4000000004</v>
      </c>
      <c r="O879" s="18">
        <f t="shared" ref="O879:S879" si="2554">O880+O883+O886+O889</f>
        <v>0</v>
      </c>
      <c r="P879" s="18">
        <f t="shared" si="2554"/>
        <v>0</v>
      </c>
      <c r="Q879" s="18">
        <f t="shared" si="2554"/>
        <v>0</v>
      </c>
      <c r="R879" s="18">
        <f t="shared" si="2554"/>
        <v>0</v>
      </c>
      <c r="S879" s="18">
        <f t="shared" si="2554"/>
        <v>0</v>
      </c>
      <c r="T879" s="18">
        <f t="shared" si="2469"/>
        <v>4301373.8</v>
      </c>
      <c r="U879" s="18">
        <f t="shared" si="2470"/>
        <v>4309931.7</v>
      </c>
      <c r="V879" s="18">
        <f t="shared" si="2471"/>
        <v>4315146.4000000004</v>
      </c>
      <c r="W879" s="18">
        <f t="shared" ref="W879:CD879" si="2555">W880+W883+W886+W889</f>
        <v>0</v>
      </c>
      <c r="X879" s="18">
        <f t="shared" ref="X879:AB879" si="2556">X880+X883+X886+X889</f>
        <v>0</v>
      </c>
      <c r="Y879" s="18">
        <f t="shared" si="2556"/>
        <v>0</v>
      </c>
      <c r="Z879" s="18">
        <f t="shared" si="2556"/>
        <v>0</v>
      </c>
      <c r="AA879" s="18">
        <f t="shared" si="2556"/>
        <v>0</v>
      </c>
      <c r="AB879" s="18">
        <f t="shared" si="2556"/>
        <v>0</v>
      </c>
      <c r="AC879" s="18">
        <f t="shared" si="2489"/>
        <v>4301373.8</v>
      </c>
      <c r="AD879" s="18">
        <f t="shared" si="2490"/>
        <v>4309931.7</v>
      </c>
      <c r="AE879" s="18">
        <f t="shared" si="2491"/>
        <v>4315146.4000000004</v>
      </c>
      <c r="AF879" s="18">
        <f t="shared" ref="AF879:AH879" si="2557">AF880+AF883+AF886+AF889</f>
        <v>0</v>
      </c>
      <c r="AG879" s="18">
        <f t="shared" si="2557"/>
        <v>0</v>
      </c>
      <c r="AH879" s="18">
        <f t="shared" si="2557"/>
        <v>0</v>
      </c>
      <c r="AI879" s="18">
        <f t="shared" si="2432"/>
        <v>4301373.8</v>
      </c>
      <c r="AJ879" s="18">
        <f t="shared" si="2433"/>
        <v>4309931.7</v>
      </c>
      <c r="AK879" s="18">
        <f t="shared" si="2434"/>
        <v>4315146.4000000004</v>
      </c>
      <c r="AL879" s="18">
        <f t="shared" ref="AL879" si="2558">AL880+AL883+AL886+AL889</f>
        <v>0</v>
      </c>
      <c r="AM879" s="18">
        <f t="shared" si="2435"/>
        <v>4301373.8</v>
      </c>
      <c r="AN879" s="18">
        <f t="shared" ref="AN879:AP879" si="2559">AN880+AN883+AN886+AN889</f>
        <v>0</v>
      </c>
      <c r="AO879" s="18">
        <f t="shared" si="2559"/>
        <v>0</v>
      </c>
      <c r="AP879" s="18">
        <f t="shared" si="2559"/>
        <v>0</v>
      </c>
      <c r="AQ879" s="18">
        <f t="shared" si="2437"/>
        <v>4301373.8</v>
      </c>
      <c r="AR879" s="18">
        <f t="shared" si="2438"/>
        <v>4309931.7</v>
      </c>
      <c r="AS879" s="18">
        <f t="shared" si="2439"/>
        <v>4315146.4000000004</v>
      </c>
      <c r="AT879" s="18">
        <f t="shared" ref="AT879:AV879" si="2560">AT880+AT883+AT886+AT889</f>
        <v>0</v>
      </c>
      <c r="AU879" s="18">
        <f t="shared" si="2560"/>
        <v>0</v>
      </c>
      <c r="AV879" s="18">
        <f t="shared" si="2560"/>
        <v>0</v>
      </c>
      <c r="AW879" s="18">
        <f t="shared" si="2440"/>
        <v>4301373.8</v>
      </c>
      <c r="AX879" s="18">
        <f t="shared" si="2441"/>
        <v>4309931.7</v>
      </c>
      <c r="AY879" s="18">
        <f t="shared" si="2442"/>
        <v>4315146.4000000004</v>
      </c>
      <c r="AZ879" s="18">
        <f t="shared" ref="AZ879:BB879" si="2561">AZ880+AZ883+AZ886+AZ889</f>
        <v>0</v>
      </c>
      <c r="BA879" s="18">
        <f t="shared" si="2561"/>
        <v>0</v>
      </c>
      <c r="BB879" s="18">
        <f t="shared" si="2561"/>
        <v>0</v>
      </c>
      <c r="BC879" s="18">
        <f t="shared" si="2498"/>
        <v>4301373.8</v>
      </c>
      <c r="BD879" s="18">
        <f t="shared" si="2499"/>
        <v>4309931.7</v>
      </c>
      <c r="BE879" s="18">
        <f t="shared" si="2500"/>
        <v>4315146.4000000004</v>
      </c>
      <c r="BF879" s="18">
        <f t="shared" ref="BF879:BH879" si="2562">BF880+BF883+BF886+BF889</f>
        <v>0</v>
      </c>
      <c r="BG879" s="18">
        <f t="shared" si="2562"/>
        <v>0</v>
      </c>
      <c r="BH879" s="18">
        <f t="shared" si="2562"/>
        <v>0</v>
      </c>
      <c r="BI879" s="18">
        <f t="shared" si="2495"/>
        <v>4301373.8</v>
      </c>
      <c r="BJ879" s="18">
        <f t="shared" si="2496"/>
        <v>4309931.7</v>
      </c>
      <c r="BK879" s="18">
        <f t="shared" si="2497"/>
        <v>4315146.4000000004</v>
      </c>
      <c r="BL879" s="18">
        <f t="shared" ref="BL879:BN879" si="2563">BL880+BL883+BL886+BL889</f>
        <v>0</v>
      </c>
      <c r="BM879" s="18">
        <f t="shared" si="2563"/>
        <v>0</v>
      </c>
      <c r="BN879" s="18">
        <f t="shared" si="2563"/>
        <v>0</v>
      </c>
      <c r="BO879" s="18">
        <f t="shared" si="2422"/>
        <v>4301373.8</v>
      </c>
      <c r="BP879" s="18">
        <f t="shared" si="2423"/>
        <v>4309931.7</v>
      </c>
      <c r="BQ879" s="18">
        <f t="shared" si="2424"/>
        <v>4315146.4000000004</v>
      </c>
      <c r="BR879" s="18">
        <f t="shared" ref="BR879:BT879" si="2564">BR880+BR883+BR886+BR889</f>
        <v>0</v>
      </c>
      <c r="BS879" s="18">
        <f t="shared" si="2564"/>
        <v>0</v>
      </c>
      <c r="BT879" s="18">
        <f t="shared" si="2564"/>
        <v>0</v>
      </c>
      <c r="BU879" s="18">
        <f t="shared" si="2425"/>
        <v>4301373.8</v>
      </c>
      <c r="BV879" s="18">
        <f t="shared" si="2426"/>
        <v>4309931.7</v>
      </c>
      <c r="BW879" s="18">
        <f t="shared" si="2427"/>
        <v>4315146.4000000004</v>
      </c>
      <c r="BX879" s="18">
        <f t="shared" ref="BX879:BZ879" si="2565">BX880+BX883+BX886+BX889</f>
        <v>0</v>
      </c>
      <c r="BY879" s="18">
        <f t="shared" si="2565"/>
        <v>0</v>
      </c>
      <c r="BZ879" s="18">
        <f t="shared" si="2565"/>
        <v>0</v>
      </c>
      <c r="CA879" s="18">
        <f t="shared" si="2413"/>
        <v>4301373.8</v>
      </c>
      <c r="CB879" s="18">
        <f t="shared" si="2414"/>
        <v>4309931.7</v>
      </c>
      <c r="CC879" s="18">
        <f t="shared" si="2415"/>
        <v>4315146.4000000004</v>
      </c>
      <c r="CD879" s="18">
        <f t="shared" si="2555"/>
        <v>0</v>
      </c>
      <c r="CE879" s="27"/>
      <c r="CF879" s="33"/>
    </row>
    <row r="880" spans="1:84" ht="93.6" hidden="1" x14ac:dyDescent="0.3">
      <c r="A880" s="41" t="s">
        <v>173</v>
      </c>
      <c r="B880" s="39">
        <v>100</v>
      </c>
      <c r="C880" s="41"/>
      <c r="D880" s="41"/>
      <c r="E880" s="14" t="s">
        <v>550</v>
      </c>
      <c r="F880" s="18">
        <f t="shared" ref="F880:K881" si="2566">F881</f>
        <v>0</v>
      </c>
      <c r="G880" s="18">
        <f t="shared" si="2566"/>
        <v>0</v>
      </c>
      <c r="H880" s="18">
        <f t="shared" si="2566"/>
        <v>0</v>
      </c>
      <c r="I880" s="18">
        <f t="shared" si="2566"/>
        <v>0</v>
      </c>
      <c r="J880" s="18">
        <f t="shared" si="2566"/>
        <v>0</v>
      </c>
      <c r="K880" s="18">
        <f t="shared" si="2566"/>
        <v>0</v>
      </c>
      <c r="L880" s="18">
        <f t="shared" ref="L880:L943" si="2567">F880+I880</f>
        <v>0</v>
      </c>
      <c r="M880" s="18">
        <f t="shared" ref="M880:M943" si="2568">G880+J880</f>
        <v>0</v>
      </c>
      <c r="N880" s="18">
        <f t="shared" ref="N880:N943" si="2569">H880+K880</f>
        <v>0</v>
      </c>
      <c r="O880" s="18">
        <f t="shared" ref="O880:S881" si="2570">O881</f>
        <v>0</v>
      </c>
      <c r="P880" s="18">
        <f t="shared" si="2570"/>
        <v>0</v>
      </c>
      <c r="Q880" s="18">
        <f t="shared" si="2570"/>
        <v>0</v>
      </c>
      <c r="R880" s="18">
        <f t="shared" si="2570"/>
        <v>0</v>
      </c>
      <c r="S880" s="18">
        <f t="shared" si="2570"/>
        <v>0</v>
      </c>
      <c r="T880" s="18">
        <f t="shared" si="2469"/>
        <v>0</v>
      </c>
      <c r="U880" s="18">
        <f t="shared" si="2470"/>
        <v>0</v>
      </c>
      <c r="V880" s="18">
        <f t="shared" si="2471"/>
        <v>0</v>
      </c>
      <c r="W880" s="18">
        <f t="shared" ref="W880:CD881" si="2571">W881</f>
        <v>0</v>
      </c>
      <c r="X880" s="18">
        <f t="shared" si="2571"/>
        <v>0</v>
      </c>
      <c r="Y880" s="18">
        <f t="shared" si="2571"/>
        <v>0</v>
      </c>
      <c r="Z880" s="18">
        <f t="shared" si="2571"/>
        <v>0</v>
      </c>
      <c r="AA880" s="18">
        <f t="shared" si="2571"/>
        <v>0</v>
      </c>
      <c r="AB880" s="18">
        <f t="shared" si="2571"/>
        <v>0</v>
      </c>
      <c r="AC880" s="18">
        <f t="shared" si="2489"/>
        <v>0</v>
      </c>
      <c r="AD880" s="18">
        <f t="shared" si="2490"/>
        <v>0</v>
      </c>
      <c r="AE880" s="18">
        <f t="shared" si="2491"/>
        <v>0</v>
      </c>
      <c r="AF880" s="18">
        <f t="shared" si="2571"/>
        <v>0</v>
      </c>
      <c r="AG880" s="18">
        <f t="shared" si="2571"/>
        <v>0</v>
      </c>
      <c r="AH880" s="18">
        <f t="shared" si="2571"/>
        <v>0</v>
      </c>
      <c r="AI880" s="18">
        <f t="shared" si="2432"/>
        <v>0</v>
      </c>
      <c r="AJ880" s="18">
        <f t="shared" si="2433"/>
        <v>0</v>
      </c>
      <c r="AK880" s="18">
        <f t="shared" si="2434"/>
        <v>0</v>
      </c>
      <c r="AL880" s="18">
        <f t="shared" si="2571"/>
        <v>0</v>
      </c>
      <c r="AM880" s="18">
        <f t="shared" si="2435"/>
        <v>0</v>
      </c>
      <c r="AN880" s="18">
        <f t="shared" si="2571"/>
        <v>0</v>
      </c>
      <c r="AO880" s="18">
        <f t="shared" si="2571"/>
        <v>0</v>
      </c>
      <c r="AP880" s="18">
        <f t="shared" si="2571"/>
        <v>0</v>
      </c>
      <c r="AQ880" s="18">
        <f t="shared" si="2437"/>
        <v>0</v>
      </c>
      <c r="AR880" s="18">
        <f t="shared" si="2438"/>
        <v>0</v>
      </c>
      <c r="AS880" s="18">
        <f t="shared" si="2439"/>
        <v>0</v>
      </c>
      <c r="AT880" s="18">
        <f t="shared" si="2571"/>
        <v>0</v>
      </c>
      <c r="AU880" s="18">
        <f t="shared" si="2571"/>
        <v>0</v>
      </c>
      <c r="AV880" s="18">
        <f t="shared" si="2571"/>
        <v>0</v>
      </c>
      <c r="AW880" s="18">
        <f t="shared" si="2440"/>
        <v>0</v>
      </c>
      <c r="AX880" s="18">
        <f t="shared" si="2441"/>
        <v>0</v>
      </c>
      <c r="AY880" s="18">
        <f t="shared" si="2442"/>
        <v>0</v>
      </c>
      <c r="AZ880" s="18">
        <f t="shared" si="2571"/>
        <v>0</v>
      </c>
      <c r="BA880" s="18">
        <f t="shared" si="2571"/>
        <v>0</v>
      </c>
      <c r="BB880" s="18">
        <f t="shared" si="2571"/>
        <v>0</v>
      </c>
      <c r="BC880" s="18">
        <f t="shared" si="2498"/>
        <v>0</v>
      </c>
      <c r="BD880" s="18">
        <f t="shared" si="2499"/>
        <v>0</v>
      </c>
      <c r="BE880" s="18">
        <f t="shared" si="2500"/>
        <v>0</v>
      </c>
      <c r="BF880" s="18">
        <f t="shared" si="2571"/>
        <v>0</v>
      </c>
      <c r="BG880" s="18">
        <f t="shared" si="2571"/>
        <v>0</v>
      </c>
      <c r="BH880" s="18">
        <f t="shared" si="2571"/>
        <v>0</v>
      </c>
      <c r="BI880" s="18">
        <f t="shared" si="2495"/>
        <v>0</v>
      </c>
      <c r="BJ880" s="18">
        <f t="shared" si="2496"/>
        <v>0</v>
      </c>
      <c r="BK880" s="18">
        <f t="shared" si="2497"/>
        <v>0</v>
      </c>
      <c r="BL880" s="18">
        <f t="shared" si="2571"/>
        <v>0</v>
      </c>
      <c r="BM880" s="18">
        <f t="shared" si="2571"/>
        <v>0</v>
      </c>
      <c r="BN880" s="18">
        <f t="shared" si="2571"/>
        <v>0</v>
      </c>
      <c r="BO880" s="18">
        <f t="shared" si="2422"/>
        <v>0</v>
      </c>
      <c r="BP880" s="18">
        <f t="shared" si="2423"/>
        <v>0</v>
      </c>
      <c r="BQ880" s="18">
        <f t="shared" si="2424"/>
        <v>0</v>
      </c>
      <c r="BR880" s="18">
        <f t="shared" si="2571"/>
        <v>0</v>
      </c>
      <c r="BS880" s="18">
        <f t="shared" si="2571"/>
        <v>0</v>
      </c>
      <c r="BT880" s="18">
        <f t="shared" si="2571"/>
        <v>0</v>
      </c>
      <c r="BU880" s="18">
        <f t="shared" si="2425"/>
        <v>0</v>
      </c>
      <c r="BV880" s="18">
        <f t="shared" si="2426"/>
        <v>0</v>
      </c>
      <c r="BW880" s="18">
        <f t="shared" si="2427"/>
        <v>0</v>
      </c>
      <c r="BX880" s="18">
        <f t="shared" si="2571"/>
        <v>0</v>
      </c>
      <c r="BY880" s="18">
        <f t="shared" si="2571"/>
        <v>0</v>
      </c>
      <c r="BZ880" s="18">
        <f t="shared" si="2571"/>
        <v>0</v>
      </c>
      <c r="CA880" s="18">
        <f t="shared" si="2413"/>
        <v>0</v>
      </c>
      <c r="CB880" s="18">
        <f t="shared" si="2414"/>
        <v>0</v>
      </c>
      <c r="CC880" s="18">
        <f t="shared" si="2415"/>
        <v>0</v>
      </c>
      <c r="CD880" s="18">
        <f t="shared" si="2571"/>
        <v>0</v>
      </c>
      <c r="CE880" s="27" t="s">
        <v>1661</v>
      </c>
      <c r="CF880" s="33"/>
    </row>
    <row r="881" spans="1:84" ht="31.2" hidden="1" x14ac:dyDescent="0.3">
      <c r="A881" s="41" t="s">
        <v>173</v>
      </c>
      <c r="B881" s="39">
        <v>120</v>
      </c>
      <c r="C881" s="41"/>
      <c r="D881" s="41"/>
      <c r="E881" s="14" t="s">
        <v>558</v>
      </c>
      <c r="F881" s="18">
        <f t="shared" si="2566"/>
        <v>0</v>
      </c>
      <c r="G881" s="18">
        <f t="shared" si="2566"/>
        <v>0</v>
      </c>
      <c r="H881" s="18">
        <f t="shared" si="2566"/>
        <v>0</v>
      </c>
      <c r="I881" s="18">
        <f t="shared" si="2566"/>
        <v>0</v>
      </c>
      <c r="J881" s="18">
        <f t="shared" si="2566"/>
        <v>0</v>
      </c>
      <c r="K881" s="18">
        <f t="shared" si="2566"/>
        <v>0</v>
      </c>
      <c r="L881" s="18">
        <f t="shared" si="2567"/>
        <v>0</v>
      </c>
      <c r="M881" s="18">
        <f t="shared" si="2568"/>
        <v>0</v>
      </c>
      <c r="N881" s="18">
        <f t="shared" si="2569"/>
        <v>0</v>
      </c>
      <c r="O881" s="18">
        <f t="shared" si="2570"/>
        <v>0</v>
      </c>
      <c r="P881" s="18">
        <f t="shared" si="2570"/>
        <v>0</v>
      </c>
      <c r="Q881" s="18">
        <f t="shared" si="2570"/>
        <v>0</v>
      </c>
      <c r="R881" s="18">
        <f t="shared" si="2570"/>
        <v>0</v>
      </c>
      <c r="S881" s="18">
        <f t="shared" si="2570"/>
        <v>0</v>
      </c>
      <c r="T881" s="18">
        <f t="shared" si="2469"/>
        <v>0</v>
      </c>
      <c r="U881" s="18">
        <f t="shared" si="2470"/>
        <v>0</v>
      </c>
      <c r="V881" s="18">
        <f t="shared" si="2471"/>
        <v>0</v>
      </c>
      <c r="W881" s="18">
        <f t="shared" si="2571"/>
        <v>0</v>
      </c>
      <c r="X881" s="18">
        <f t="shared" si="2571"/>
        <v>0</v>
      </c>
      <c r="Y881" s="18">
        <f t="shared" si="2571"/>
        <v>0</v>
      </c>
      <c r="Z881" s="18">
        <f t="shared" si="2571"/>
        <v>0</v>
      </c>
      <c r="AA881" s="18">
        <f t="shared" si="2571"/>
        <v>0</v>
      </c>
      <c r="AB881" s="18">
        <f t="shared" si="2571"/>
        <v>0</v>
      </c>
      <c r="AC881" s="18">
        <f t="shared" si="2489"/>
        <v>0</v>
      </c>
      <c r="AD881" s="18">
        <f t="shared" si="2490"/>
        <v>0</v>
      </c>
      <c r="AE881" s="18">
        <f t="shared" si="2491"/>
        <v>0</v>
      </c>
      <c r="AF881" s="18">
        <f t="shared" si="2571"/>
        <v>0</v>
      </c>
      <c r="AG881" s="18">
        <f t="shared" si="2571"/>
        <v>0</v>
      </c>
      <c r="AH881" s="18">
        <f t="shared" si="2571"/>
        <v>0</v>
      </c>
      <c r="AI881" s="18">
        <f t="shared" si="2432"/>
        <v>0</v>
      </c>
      <c r="AJ881" s="18">
        <f t="shared" si="2433"/>
        <v>0</v>
      </c>
      <c r="AK881" s="18">
        <f t="shared" si="2434"/>
        <v>0</v>
      </c>
      <c r="AL881" s="18">
        <f t="shared" si="2571"/>
        <v>0</v>
      </c>
      <c r="AM881" s="18">
        <f t="shared" si="2435"/>
        <v>0</v>
      </c>
      <c r="AN881" s="18">
        <f t="shared" si="2571"/>
        <v>0</v>
      </c>
      <c r="AO881" s="18">
        <f t="shared" si="2571"/>
        <v>0</v>
      </c>
      <c r="AP881" s="18">
        <f t="shared" si="2571"/>
        <v>0</v>
      </c>
      <c r="AQ881" s="18">
        <f t="shared" si="2437"/>
        <v>0</v>
      </c>
      <c r="AR881" s="18">
        <f t="shared" si="2438"/>
        <v>0</v>
      </c>
      <c r="AS881" s="18">
        <f t="shared" si="2439"/>
        <v>0</v>
      </c>
      <c r="AT881" s="18">
        <f t="shared" si="2571"/>
        <v>0</v>
      </c>
      <c r="AU881" s="18">
        <f t="shared" si="2571"/>
        <v>0</v>
      </c>
      <c r="AV881" s="18">
        <f t="shared" si="2571"/>
        <v>0</v>
      </c>
      <c r="AW881" s="18">
        <f t="shared" si="2440"/>
        <v>0</v>
      </c>
      <c r="AX881" s="18">
        <f t="shared" si="2441"/>
        <v>0</v>
      </c>
      <c r="AY881" s="18">
        <f t="shared" si="2442"/>
        <v>0</v>
      </c>
      <c r="AZ881" s="18">
        <f t="shared" si="2571"/>
        <v>0</v>
      </c>
      <c r="BA881" s="18">
        <f t="shared" si="2571"/>
        <v>0</v>
      </c>
      <c r="BB881" s="18">
        <f t="shared" si="2571"/>
        <v>0</v>
      </c>
      <c r="BC881" s="18">
        <f t="shared" si="2498"/>
        <v>0</v>
      </c>
      <c r="BD881" s="18">
        <f t="shared" si="2499"/>
        <v>0</v>
      </c>
      <c r="BE881" s="18">
        <f t="shared" si="2500"/>
        <v>0</v>
      </c>
      <c r="BF881" s="18">
        <f t="shared" si="2571"/>
        <v>0</v>
      </c>
      <c r="BG881" s="18">
        <f t="shared" si="2571"/>
        <v>0</v>
      </c>
      <c r="BH881" s="18">
        <f t="shared" si="2571"/>
        <v>0</v>
      </c>
      <c r="BI881" s="18">
        <f t="shared" si="2495"/>
        <v>0</v>
      </c>
      <c r="BJ881" s="18">
        <f t="shared" si="2496"/>
        <v>0</v>
      </c>
      <c r="BK881" s="18">
        <f t="shared" si="2497"/>
        <v>0</v>
      </c>
      <c r="BL881" s="18">
        <f t="shared" si="2571"/>
        <v>0</v>
      </c>
      <c r="BM881" s="18">
        <f t="shared" si="2571"/>
        <v>0</v>
      </c>
      <c r="BN881" s="18">
        <f t="shared" si="2571"/>
        <v>0</v>
      </c>
      <c r="BO881" s="18">
        <f t="shared" si="2422"/>
        <v>0</v>
      </c>
      <c r="BP881" s="18">
        <f t="shared" si="2423"/>
        <v>0</v>
      </c>
      <c r="BQ881" s="18">
        <f t="shared" si="2424"/>
        <v>0</v>
      </c>
      <c r="BR881" s="18">
        <f t="shared" si="2571"/>
        <v>0</v>
      </c>
      <c r="BS881" s="18">
        <f t="shared" si="2571"/>
        <v>0</v>
      </c>
      <c r="BT881" s="18">
        <f t="shared" si="2571"/>
        <v>0</v>
      </c>
      <c r="BU881" s="18">
        <f t="shared" si="2425"/>
        <v>0</v>
      </c>
      <c r="BV881" s="18">
        <f t="shared" si="2426"/>
        <v>0</v>
      </c>
      <c r="BW881" s="18">
        <f t="shared" si="2427"/>
        <v>0</v>
      </c>
      <c r="BX881" s="18">
        <f t="shared" si="2571"/>
        <v>0</v>
      </c>
      <c r="BY881" s="18">
        <f t="shared" si="2571"/>
        <v>0</v>
      </c>
      <c r="BZ881" s="18">
        <f t="shared" si="2571"/>
        <v>0</v>
      </c>
      <c r="CA881" s="18">
        <f t="shared" si="2413"/>
        <v>0</v>
      </c>
      <c r="CB881" s="18">
        <f t="shared" si="2414"/>
        <v>0</v>
      </c>
      <c r="CC881" s="18">
        <f t="shared" si="2415"/>
        <v>0</v>
      </c>
      <c r="CD881" s="18">
        <f t="shared" si="2571"/>
        <v>0</v>
      </c>
      <c r="CE881" s="27" t="s">
        <v>1661</v>
      </c>
      <c r="CF881" s="33"/>
    </row>
    <row r="882" spans="1:84" hidden="1" x14ac:dyDescent="0.3">
      <c r="A882" s="41" t="s">
        <v>173</v>
      </c>
      <c r="B882" s="39">
        <v>120</v>
      </c>
      <c r="C882" s="41" t="s">
        <v>27</v>
      </c>
      <c r="D882" s="41" t="s">
        <v>29</v>
      </c>
      <c r="E882" s="14" t="s">
        <v>536</v>
      </c>
      <c r="F882" s="18"/>
      <c r="G882" s="18"/>
      <c r="H882" s="18"/>
      <c r="I882" s="18"/>
      <c r="J882" s="18"/>
      <c r="K882" s="18"/>
      <c r="L882" s="18">
        <f t="shared" si="2567"/>
        <v>0</v>
      </c>
      <c r="M882" s="18">
        <f t="shared" si="2568"/>
        <v>0</v>
      </c>
      <c r="N882" s="18">
        <f t="shared" si="2569"/>
        <v>0</v>
      </c>
      <c r="O882" s="18"/>
      <c r="P882" s="18"/>
      <c r="Q882" s="18"/>
      <c r="R882" s="18"/>
      <c r="S882" s="18"/>
      <c r="T882" s="18">
        <f t="shared" si="2469"/>
        <v>0</v>
      </c>
      <c r="U882" s="18">
        <f t="shared" si="2470"/>
        <v>0</v>
      </c>
      <c r="V882" s="18">
        <f t="shared" si="2471"/>
        <v>0</v>
      </c>
      <c r="W882" s="18"/>
      <c r="X882" s="18"/>
      <c r="Y882" s="18"/>
      <c r="Z882" s="18"/>
      <c r="AA882" s="18"/>
      <c r="AB882" s="18"/>
      <c r="AC882" s="18">
        <f t="shared" si="2489"/>
        <v>0</v>
      </c>
      <c r="AD882" s="18">
        <f t="shared" si="2490"/>
        <v>0</v>
      </c>
      <c r="AE882" s="18">
        <f t="shared" si="2491"/>
        <v>0</v>
      </c>
      <c r="AF882" s="18"/>
      <c r="AG882" s="18"/>
      <c r="AH882" s="18"/>
      <c r="AI882" s="18">
        <f t="shared" si="2432"/>
        <v>0</v>
      </c>
      <c r="AJ882" s="18">
        <f t="shared" si="2433"/>
        <v>0</v>
      </c>
      <c r="AK882" s="18">
        <f t="shared" si="2434"/>
        <v>0</v>
      </c>
      <c r="AL882" s="18"/>
      <c r="AM882" s="18">
        <f t="shared" si="2435"/>
        <v>0</v>
      </c>
      <c r="AN882" s="18"/>
      <c r="AO882" s="18"/>
      <c r="AP882" s="18"/>
      <c r="AQ882" s="18">
        <f t="shared" si="2437"/>
        <v>0</v>
      </c>
      <c r="AR882" s="18">
        <f t="shared" si="2438"/>
        <v>0</v>
      </c>
      <c r="AS882" s="18">
        <f t="shared" si="2439"/>
        <v>0</v>
      </c>
      <c r="AT882" s="18"/>
      <c r="AU882" s="18"/>
      <c r="AV882" s="18"/>
      <c r="AW882" s="18">
        <f t="shared" si="2440"/>
        <v>0</v>
      </c>
      <c r="AX882" s="18">
        <f t="shared" si="2441"/>
        <v>0</v>
      </c>
      <c r="AY882" s="18">
        <f t="shared" si="2442"/>
        <v>0</v>
      </c>
      <c r="AZ882" s="18"/>
      <c r="BA882" s="18"/>
      <c r="BB882" s="18"/>
      <c r="BC882" s="18">
        <f t="shared" si="2498"/>
        <v>0</v>
      </c>
      <c r="BD882" s="18">
        <f t="shared" si="2499"/>
        <v>0</v>
      </c>
      <c r="BE882" s="18">
        <f t="shared" si="2500"/>
        <v>0</v>
      </c>
      <c r="BF882" s="18"/>
      <c r="BG882" s="18"/>
      <c r="BH882" s="18"/>
      <c r="BI882" s="18">
        <f t="shared" si="2495"/>
        <v>0</v>
      </c>
      <c r="BJ882" s="18">
        <f t="shared" si="2496"/>
        <v>0</v>
      </c>
      <c r="BK882" s="18">
        <f t="shared" si="2497"/>
        <v>0</v>
      </c>
      <c r="BL882" s="18"/>
      <c r="BM882" s="18"/>
      <c r="BN882" s="18"/>
      <c r="BO882" s="18">
        <f t="shared" si="2422"/>
        <v>0</v>
      </c>
      <c r="BP882" s="18">
        <f t="shared" si="2423"/>
        <v>0</v>
      </c>
      <c r="BQ882" s="18">
        <f t="shared" si="2424"/>
        <v>0</v>
      </c>
      <c r="BR882" s="18"/>
      <c r="BS882" s="18"/>
      <c r="BT882" s="18"/>
      <c r="BU882" s="18">
        <f t="shared" si="2425"/>
        <v>0</v>
      </c>
      <c r="BV882" s="18">
        <f t="shared" si="2426"/>
        <v>0</v>
      </c>
      <c r="BW882" s="18">
        <f t="shared" si="2427"/>
        <v>0</v>
      </c>
      <c r="BX882" s="18"/>
      <c r="BY882" s="18"/>
      <c r="BZ882" s="18"/>
      <c r="CA882" s="18">
        <f t="shared" si="2413"/>
        <v>0</v>
      </c>
      <c r="CB882" s="18">
        <f t="shared" si="2414"/>
        <v>0</v>
      </c>
      <c r="CC882" s="18">
        <f t="shared" si="2415"/>
        <v>0</v>
      </c>
      <c r="CD882" s="18"/>
      <c r="CE882" s="27" t="s">
        <v>1661</v>
      </c>
      <c r="CF882" s="33"/>
    </row>
    <row r="883" spans="1:84" ht="31.2" x14ac:dyDescent="0.3">
      <c r="A883" s="41" t="s">
        <v>173</v>
      </c>
      <c r="B883" s="39">
        <v>200</v>
      </c>
      <c r="C883" s="41"/>
      <c r="D883" s="41"/>
      <c r="E883" s="14" t="s">
        <v>551</v>
      </c>
      <c r="F883" s="18">
        <f t="shared" ref="F883:K884" si="2572">F884</f>
        <v>100</v>
      </c>
      <c r="G883" s="18">
        <f t="shared" si="2572"/>
        <v>0</v>
      </c>
      <c r="H883" s="18">
        <f t="shared" si="2572"/>
        <v>0</v>
      </c>
      <c r="I883" s="18">
        <f t="shared" si="2572"/>
        <v>0</v>
      </c>
      <c r="J883" s="18">
        <f t="shared" si="2572"/>
        <v>0</v>
      </c>
      <c r="K883" s="18">
        <f t="shared" si="2572"/>
        <v>0</v>
      </c>
      <c r="L883" s="18">
        <f t="shared" si="2567"/>
        <v>100</v>
      </c>
      <c r="M883" s="18">
        <f t="shared" si="2568"/>
        <v>0</v>
      </c>
      <c r="N883" s="18">
        <f t="shared" si="2569"/>
        <v>0</v>
      </c>
      <c r="O883" s="18">
        <f t="shared" ref="O883:S884" si="2573">O884</f>
        <v>0</v>
      </c>
      <c r="P883" s="18">
        <f t="shared" si="2573"/>
        <v>0</v>
      </c>
      <c r="Q883" s="18">
        <f t="shared" si="2573"/>
        <v>0</v>
      </c>
      <c r="R883" s="18">
        <f t="shared" si="2573"/>
        <v>0</v>
      </c>
      <c r="S883" s="18">
        <f t="shared" si="2573"/>
        <v>0</v>
      </c>
      <c r="T883" s="18">
        <f t="shared" si="2469"/>
        <v>100</v>
      </c>
      <c r="U883" s="18">
        <f t="shared" si="2470"/>
        <v>0</v>
      </c>
      <c r="V883" s="18">
        <f t="shared" si="2471"/>
        <v>0</v>
      </c>
      <c r="W883" s="18">
        <f t="shared" ref="W883:CD884" si="2574">W884</f>
        <v>0</v>
      </c>
      <c r="X883" s="18">
        <f t="shared" si="2574"/>
        <v>0</v>
      </c>
      <c r="Y883" s="18">
        <f t="shared" si="2574"/>
        <v>0</v>
      </c>
      <c r="Z883" s="18">
        <f t="shared" si="2574"/>
        <v>0</v>
      </c>
      <c r="AA883" s="18">
        <f t="shared" si="2574"/>
        <v>0</v>
      </c>
      <c r="AB883" s="18">
        <f t="shared" si="2574"/>
        <v>0</v>
      </c>
      <c r="AC883" s="18">
        <f t="shared" si="2489"/>
        <v>100</v>
      </c>
      <c r="AD883" s="18">
        <f t="shared" si="2490"/>
        <v>0</v>
      </c>
      <c r="AE883" s="18">
        <f t="shared" si="2491"/>
        <v>0</v>
      </c>
      <c r="AF883" s="18">
        <f t="shared" si="2574"/>
        <v>0</v>
      </c>
      <c r="AG883" s="18">
        <f t="shared" si="2574"/>
        <v>0</v>
      </c>
      <c r="AH883" s="18">
        <f t="shared" si="2574"/>
        <v>0</v>
      </c>
      <c r="AI883" s="18">
        <f t="shared" si="2432"/>
        <v>100</v>
      </c>
      <c r="AJ883" s="18">
        <f t="shared" si="2433"/>
        <v>0</v>
      </c>
      <c r="AK883" s="18">
        <f t="shared" si="2434"/>
        <v>0</v>
      </c>
      <c r="AL883" s="18">
        <f t="shared" si="2574"/>
        <v>0</v>
      </c>
      <c r="AM883" s="18">
        <f t="shared" si="2435"/>
        <v>100</v>
      </c>
      <c r="AN883" s="18">
        <f t="shared" si="2574"/>
        <v>0</v>
      </c>
      <c r="AO883" s="18">
        <f t="shared" si="2574"/>
        <v>0</v>
      </c>
      <c r="AP883" s="18">
        <f t="shared" si="2574"/>
        <v>0</v>
      </c>
      <c r="AQ883" s="18">
        <f t="shared" si="2437"/>
        <v>100</v>
      </c>
      <c r="AR883" s="18">
        <f t="shared" si="2438"/>
        <v>0</v>
      </c>
      <c r="AS883" s="18">
        <f t="shared" si="2439"/>
        <v>0</v>
      </c>
      <c r="AT883" s="18">
        <f t="shared" si="2574"/>
        <v>0</v>
      </c>
      <c r="AU883" s="18">
        <f t="shared" si="2574"/>
        <v>0</v>
      </c>
      <c r="AV883" s="18">
        <f t="shared" si="2574"/>
        <v>0</v>
      </c>
      <c r="AW883" s="18">
        <f t="shared" si="2440"/>
        <v>100</v>
      </c>
      <c r="AX883" s="18">
        <f t="shared" si="2441"/>
        <v>0</v>
      </c>
      <c r="AY883" s="18">
        <f t="shared" si="2442"/>
        <v>0</v>
      </c>
      <c r="AZ883" s="18">
        <f t="shared" si="2574"/>
        <v>0</v>
      </c>
      <c r="BA883" s="18">
        <f t="shared" si="2574"/>
        <v>0</v>
      </c>
      <c r="BB883" s="18">
        <f t="shared" si="2574"/>
        <v>0</v>
      </c>
      <c r="BC883" s="18">
        <f t="shared" si="2498"/>
        <v>100</v>
      </c>
      <c r="BD883" s="18">
        <f t="shared" si="2499"/>
        <v>0</v>
      </c>
      <c r="BE883" s="18">
        <f t="shared" si="2500"/>
        <v>0</v>
      </c>
      <c r="BF883" s="18">
        <f t="shared" si="2574"/>
        <v>0</v>
      </c>
      <c r="BG883" s="18">
        <f t="shared" si="2574"/>
        <v>0</v>
      </c>
      <c r="BH883" s="18">
        <f t="shared" si="2574"/>
        <v>0</v>
      </c>
      <c r="BI883" s="18">
        <f t="shared" si="2495"/>
        <v>100</v>
      </c>
      <c r="BJ883" s="18">
        <f t="shared" si="2496"/>
        <v>0</v>
      </c>
      <c r="BK883" s="18">
        <f t="shared" si="2497"/>
        <v>0</v>
      </c>
      <c r="BL883" s="18">
        <f t="shared" si="2574"/>
        <v>0</v>
      </c>
      <c r="BM883" s="18">
        <f t="shared" si="2574"/>
        <v>0</v>
      </c>
      <c r="BN883" s="18">
        <f t="shared" si="2574"/>
        <v>0</v>
      </c>
      <c r="BO883" s="18">
        <f t="shared" si="2422"/>
        <v>100</v>
      </c>
      <c r="BP883" s="18">
        <f t="shared" si="2423"/>
        <v>0</v>
      </c>
      <c r="BQ883" s="18">
        <f t="shared" si="2424"/>
        <v>0</v>
      </c>
      <c r="BR883" s="18">
        <f t="shared" si="2574"/>
        <v>0</v>
      </c>
      <c r="BS883" s="18">
        <f t="shared" si="2574"/>
        <v>0</v>
      </c>
      <c r="BT883" s="18">
        <f t="shared" si="2574"/>
        <v>0</v>
      </c>
      <c r="BU883" s="18">
        <f t="shared" si="2425"/>
        <v>100</v>
      </c>
      <c r="BV883" s="18">
        <f t="shared" si="2426"/>
        <v>0</v>
      </c>
      <c r="BW883" s="18">
        <f t="shared" si="2427"/>
        <v>0</v>
      </c>
      <c r="BX883" s="18">
        <f t="shared" si="2574"/>
        <v>0</v>
      </c>
      <c r="BY883" s="18">
        <f t="shared" si="2574"/>
        <v>0</v>
      </c>
      <c r="BZ883" s="18">
        <f t="shared" si="2574"/>
        <v>0</v>
      </c>
      <c r="CA883" s="18">
        <f t="shared" si="2413"/>
        <v>100</v>
      </c>
      <c r="CB883" s="18">
        <f t="shared" si="2414"/>
        <v>0</v>
      </c>
      <c r="CC883" s="18">
        <f t="shared" si="2415"/>
        <v>0</v>
      </c>
      <c r="CD883" s="18">
        <f t="shared" si="2574"/>
        <v>0</v>
      </c>
      <c r="CE883" s="27"/>
      <c r="CF883" s="33"/>
    </row>
    <row r="884" spans="1:84" ht="46.8" x14ac:dyDescent="0.3">
      <c r="A884" s="41" t="s">
        <v>173</v>
      </c>
      <c r="B884" s="39">
        <v>240</v>
      </c>
      <c r="C884" s="41"/>
      <c r="D884" s="41"/>
      <c r="E884" s="14" t="s">
        <v>559</v>
      </c>
      <c r="F884" s="18">
        <f t="shared" si="2572"/>
        <v>100</v>
      </c>
      <c r="G884" s="18">
        <f t="shared" si="2572"/>
        <v>0</v>
      </c>
      <c r="H884" s="18">
        <f t="shared" si="2572"/>
        <v>0</v>
      </c>
      <c r="I884" s="18">
        <f t="shared" si="2572"/>
        <v>0</v>
      </c>
      <c r="J884" s="18">
        <f t="shared" si="2572"/>
        <v>0</v>
      </c>
      <c r="K884" s="18">
        <f t="shared" si="2572"/>
        <v>0</v>
      </c>
      <c r="L884" s="18">
        <f t="shared" si="2567"/>
        <v>100</v>
      </c>
      <c r="M884" s="18">
        <f t="shared" si="2568"/>
        <v>0</v>
      </c>
      <c r="N884" s="18">
        <f t="shared" si="2569"/>
        <v>0</v>
      </c>
      <c r="O884" s="18">
        <f t="shared" si="2573"/>
        <v>0</v>
      </c>
      <c r="P884" s="18">
        <f t="shared" si="2573"/>
        <v>0</v>
      </c>
      <c r="Q884" s="18">
        <f t="shared" si="2573"/>
        <v>0</v>
      </c>
      <c r="R884" s="18">
        <f t="shared" si="2573"/>
        <v>0</v>
      </c>
      <c r="S884" s="18">
        <f t="shared" si="2573"/>
        <v>0</v>
      </c>
      <c r="T884" s="18">
        <f t="shared" si="2469"/>
        <v>100</v>
      </c>
      <c r="U884" s="18">
        <f t="shared" si="2470"/>
        <v>0</v>
      </c>
      <c r="V884" s="18">
        <f t="shared" si="2471"/>
        <v>0</v>
      </c>
      <c r="W884" s="18">
        <f t="shared" si="2574"/>
        <v>0</v>
      </c>
      <c r="X884" s="18">
        <f t="shared" si="2574"/>
        <v>0</v>
      </c>
      <c r="Y884" s="18">
        <f t="shared" si="2574"/>
        <v>0</v>
      </c>
      <c r="Z884" s="18">
        <f t="shared" si="2574"/>
        <v>0</v>
      </c>
      <c r="AA884" s="18">
        <f t="shared" si="2574"/>
        <v>0</v>
      </c>
      <c r="AB884" s="18">
        <f t="shared" si="2574"/>
        <v>0</v>
      </c>
      <c r="AC884" s="18">
        <f t="shared" si="2489"/>
        <v>100</v>
      </c>
      <c r="AD884" s="18">
        <f t="shared" si="2490"/>
        <v>0</v>
      </c>
      <c r="AE884" s="18">
        <f t="shared" si="2491"/>
        <v>0</v>
      </c>
      <c r="AF884" s="18">
        <f t="shared" si="2574"/>
        <v>0</v>
      </c>
      <c r="AG884" s="18">
        <f t="shared" si="2574"/>
        <v>0</v>
      </c>
      <c r="AH884" s="18">
        <f t="shared" si="2574"/>
        <v>0</v>
      </c>
      <c r="AI884" s="18">
        <f t="shared" si="2432"/>
        <v>100</v>
      </c>
      <c r="AJ884" s="18">
        <f t="shared" si="2433"/>
        <v>0</v>
      </c>
      <c r="AK884" s="18">
        <f t="shared" si="2434"/>
        <v>0</v>
      </c>
      <c r="AL884" s="18">
        <f t="shared" si="2574"/>
        <v>0</v>
      </c>
      <c r="AM884" s="18">
        <f t="shared" si="2435"/>
        <v>100</v>
      </c>
      <c r="AN884" s="18">
        <f t="shared" si="2574"/>
        <v>0</v>
      </c>
      <c r="AO884" s="18">
        <f t="shared" si="2574"/>
        <v>0</v>
      </c>
      <c r="AP884" s="18">
        <f t="shared" si="2574"/>
        <v>0</v>
      </c>
      <c r="AQ884" s="18">
        <f t="shared" si="2437"/>
        <v>100</v>
      </c>
      <c r="AR884" s="18">
        <f t="shared" si="2438"/>
        <v>0</v>
      </c>
      <c r="AS884" s="18">
        <f t="shared" si="2439"/>
        <v>0</v>
      </c>
      <c r="AT884" s="18">
        <f t="shared" si="2574"/>
        <v>0</v>
      </c>
      <c r="AU884" s="18">
        <f t="shared" si="2574"/>
        <v>0</v>
      </c>
      <c r="AV884" s="18">
        <f t="shared" si="2574"/>
        <v>0</v>
      </c>
      <c r="AW884" s="18">
        <f t="shared" si="2440"/>
        <v>100</v>
      </c>
      <c r="AX884" s="18">
        <f t="shared" si="2441"/>
        <v>0</v>
      </c>
      <c r="AY884" s="18">
        <f t="shared" si="2442"/>
        <v>0</v>
      </c>
      <c r="AZ884" s="18">
        <f t="shared" si="2574"/>
        <v>0</v>
      </c>
      <c r="BA884" s="18">
        <f t="shared" si="2574"/>
        <v>0</v>
      </c>
      <c r="BB884" s="18">
        <f t="shared" si="2574"/>
        <v>0</v>
      </c>
      <c r="BC884" s="18">
        <f t="shared" si="2498"/>
        <v>100</v>
      </c>
      <c r="BD884" s="18">
        <f t="shared" si="2499"/>
        <v>0</v>
      </c>
      <c r="BE884" s="18">
        <f t="shared" si="2500"/>
        <v>0</v>
      </c>
      <c r="BF884" s="18">
        <f t="shared" si="2574"/>
        <v>0</v>
      </c>
      <c r="BG884" s="18">
        <f t="shared" si="2574"/>
        <v>0</v>
      </c>
      <c r="BH884" s="18">
        <f t="shared" si="2574"/>
        <v>0</v>
      </c>
      <c r="BI884" s="18">
        <f t="shared" si="2495"/>
        <v>100</v>
      </c>
      <c r="BJ884" s="18">
        <f t="shared" si="2496"/>
        <v>0</v>
      </c>
      <c r="BK884" s="18">
        <f t="shared" si="2497"/>
        <v>0</v>
      </c>
      <c r="BL884" s="18">
        <f t="shared" si="2574"/>
        <v>0</v>
      </c>
      <c r="BM884" s="18">
        <f t="shared" si="2574"/>
        <v>0</v>
      </c>
      <c r="BN884" s="18">
        <f t="shared" si="2574"/>
        <v>0</v>
      </c>
      <c r="BO884" s="18">
        <f t="shared" si="2422"/>
        <v>100</v>
      </c>
      <c r="BP884" s="18">
        <f t="shared" si="2423"/>
        <v>0</v>
      </c>
      <c r="BQ884" s="18">
        <f t="shared" si="2424"/>
        <v>0</v>
      </c>
      <c r="BR884" s="18">
        <f t="shared" si="2574"/>
        <v>0</v>
      </c>
      <c r="BS884" s="18">
        <f t="shared" si="2574"/>
        <v>0</v>
      </c>
      <c r="BT884" s="18">
        <f t="shared" si="2574"/>
        <v>0</v>
      </c>
      <c r="BU884" s="18">
        <f t="shared" si="2425"/>
        <v>100</v>
      </c>
      <c r="BV884" s="18">
        <f t="shared" si="2426"/>
        <v>0</v>
      </c>
      <c r="BW884" s="18">
        <f t="shared" si="2427"/>
        <v>0</v>
      </c>
      <c r="BX884" s="18">
        <f t="shared" si="2574"/>
        <v>0</v>
      </c>
      <c r="BY884" s="18">
        <f t="shared" si="2574"/>
        <v>0</v>
      </c>
      <c r="BZ884" s="18">
        <f t="shared" si="2574"/>
        <v>0</v>
      </c>
      <c r="CA884" s="18">
        <f t="shared" si="2413"/>
        <v>100</v>
      </c>
      <c r="CB884" s="18">
        <f t="shared" si="2414"/>
        <v>0</v>
      </c>
      <c r="CC884" s="18">
        <f t="shared" si="2415"/>
        <v>0</v>
      </c>
      <c r="CD884" s="18">
        <f t="shared" si="2574"/>
        <v>0</v>
      </c>
      <c r="CE884" s="27"/>
      <c r="CF884" s="33"/>
    </row>
    <row r="885" spans="1:84" x14ac:dyDescent="0.3">
      <c r="A885" s="41" t="s">
        <v>173</v>
      </c>
      <c r="B885" s="39">
        <v>240</v>
      </c>
      <c r="C885" s="41" t="s">
        <v>27</v>
      </c>
      <c r="D885" s="41" t="s">
        <v>29</v>
      </c>
      <c r="E885" s="14" t="s">
        <v>536</v>
      </c>
      <c r="F885" s="18">
        <v>100</v>
      </c>
      <c r="G885" s="18"/>
      <c r="H885" s="18"/>
      <c r="I885" s="18"/>
      <c r="J885" s="18"/>
      <c r="K885" s="18"/>
      <c r="L885" s="18">
        <f t="shared" si="2567"/>
        <v>100</v>
      </c>
      <c r="M885" s="18">
        <f t="shared" si="2568"/>
        <v>0</v>
      </c>
      <c r="N885" s="18">
        <f t="shared" si="2569"/>
        <v>0</v>
      </c>
      <c r="O885" s="18"/>
      <c r="P885" s="18"/>
      <c r="Q885" s="18"/>
      <c r="R885" s="18"/>
      <c r="S885" s="18"/>
      <c r="T885" s="18">
        <f t="shared" si="2469"/>
        <v>100</v>
      </c>
      <c r="U885" s="18">
        <f t="shared" si="2470"/>
        <v>0</v>
      </c>
      <c r="V885" s="18">
        <f t="shared" si="2471"/>
        <v>0</v>
      </c>
      <c r="W885" s="18"/>
      <c r="X885" s="18"/>
      <c r="Y885" s="18"/>
      <c r="Z885" s="18"/>
      <c r="AA885" s="18"/>
      <c r="AB885" s="18"/>
      <c r="AC885" s="18">
        <f t="shared" si="2489"/>
        <v>100</v>
      </c>
      <c r="AD885" s="18">
        <f t="shared" si="2490"/>
        <v>0</v>
      </c>
      <c r="AE885" s="18">
        <f t="shared" si="2491"/>
        <v>0</v>
      </c>
      <c r="AF885" s="18"/>
      <c r="AG885" s="18"/>
      <c r="AH885" s="18"/>
      <c r="AI885" s="18">
        <f t="shared" si="2432"/>
        <v>100</v>
      </c>
      <c r="AJ885" s="18">
        <f t="shared" si="2433"/>
        <v>0</v>
      </c>
      <c r="AK885" s="18">
        <f t="shared" si="2434"/>
        <v>0</v>
      </c>
      <c r="AL885" s="18"/>
      <c r="AM885" s="18">
        <f t="shared" si="2435"/>
        <v>100</v>
      </c>
      <c r="AN885" s="18"/>
      <c r="AO885" s="18"/>
      <c r="AP885" s="18"/>
      <c r="AQ885" s="18">
        <f t="shared" si="2437"/>
        <v>100</v>
      </c>
      <c r="AR885" s="18">
        <f t="shared" si="2438"/>
        <v>0</v>
      </c>
      <c r="AS885" s="18">
        <f t="shared" si="2439"/>
        <v>0</v>
      </c>
      <c r="AT885" s="18"/>
      <c r="AU885" s="18"/>
      <c r="AV885" s="18"/>
      <c r="AW885" s="18">
        <f t="shared" si="2440"/>
        <v>100</v>
      </c>
      <c r="AX885" s="18">
        <f t="shared" si="2441"/>
        <v>0</v>
      </c>
      <c r="AY885" s="18">
        <f t="shared" si="2442"/>
        <v>0</v>
      </c>
      <c r="AZ885" s="18"/>
      <c r="BA885" s="18"/>
      <c r="BB885" s="18"/>
      <c r="BC885" s="18">
        <f t="shared" si="2498"/>
        <v>100</v>
      </c>
      <c r="BD885" s="18">
        <f t="shared" si="2499"/>
        <v>0</v>
      </c>
      <c r="BE885" s="18">
        <f t="shared" si="2500"/>
        <v>0</v>
      </c>
      <c r="BF885" s="18"/>
      <c r="BG885" s="18"/>
      <c r="BH885" s="18"/>
      <c r="BI885" s="18">
        <f t="shared" si="2495"/>
        <v>100</v>
      </c>
      <c r="BJ885" s="18">
        <f t="shared" si="2496"/>
        <v>0</v>
      </c>
      <c r="BK885" s="18">
        <f t="shared" si="2497"/>
        <v>0</v>
      </c>
      <c r="BL885" s="18"/>
      <c r="BM885" s="18"/>
      <c r="BN885" s="18"/>
      <c r="BO885" s="18">
        <f t="shared" si="2422"/>
        <v>100</v>
      </c>
      <c r="BP885" s="18">
        <f t="shared" si="2423"/>
        <v>0</v>
      </c>
      <c r="BQ885" s="18">
        <f t="shared" si="2424"/>
        <v>0</v>
      </c>
      <c r="BR885" s="18"/>
      <c r="BS885" s="18"/>
      <c r="BT885" s="18"/>
      <c r="BU885" s="18">
        <f t="shared" si="2425"/>
        <v>100</v>
      </c>
      <c r="BV885" s="18">
        <f t="shared" si="2426"/>
        <v>0</v>
      </c>
      <c r="BW885" s="18">
        <f t="shared" si="2427"/>
        <v>0</v>
      </c>
      <c r="BX885" s="18"/>
      <c r="BY885" s="18"/>
      <c r="BZ885" s="18"/>
      <c r="CA885" s="18">
        <f t="shared" si="2413"/>
        <v>100</v>
      </c>
      <c r="CB885" s="18">
        <f t="shared" si="2414"/>
        <v>0</v>
      </c>
      <c r="CC885" s="18">
        <f t="shared" si="2415"/>
        <v>0</v>
      </c>
      <c r="CD885" s="18"/>
      <c r="CE885" s="27"/>
      <c r="CF885" s="33"/>
    </row>
    <row r="886" spans="1:84" ht="31.2" x14ac:dyDescent="0.3">
      <c r="A886" s="41" t="s">
        <v>173</v>
      </c>
      <c r="B886" s="39">
        <v>300</v>
      </c>
      <c r="C886" s="41"/>
      <c r="D886" s="41"/>
      <c r="E886" s="14" t="s">
        <v>552</v>
      </c>
      <c r="F886" s="18">
        <f t="shared" ref="F886:K887" si="2575">F887</f>
        <v>3500</v>
      </c>
      <c r="G886" s="18">
        <f t="shared" si="2575"/>
        <v>3500</v>
      </c>
      <c r="H886" s="18">
        <f t="shared" si="2575"/>
        <v>3500</v>
      </c>
      <c r="I886" s="18">
        <f t="shared" si="2575"/>
        <v>0</v>
      </c>
      <c r="J886" s="18">
        <f t="shared" si="2575"/>
        <v>0</v>
      </c>
      <c r="K886" s="18">
        <f t="shared" si="2575"/>
        <v>0</v>
      </c>
      <c r="L886" s="18">
        <f t="shared" si="2567"/>
        <v>3500</v>
      </c>
      <c r="M886" s="18">
        <f t="shared" si="2568"/>
        <v>3500</v>
      </c>
      <c r="N886" s="18">
        <f t="shared" si="2569"/>
        <v>3500</v>
      </c>
      <c r="O886" s="18">
        <f t="shared" ref="O886:S887" si="2576">O887</f>
        <v>0</v>
      </c>
      <c r="P886" s="18">
        <f t="shared" si="2576"/>
        <v>0</v>
      </c>
      <c r="Q886" s="18">
        <f t="shared" si="2576"/>
        <v>0</v>
      </c>
      <c r="R886" s="18">
        <f t="shared" si="2576"/>
        <v>0</v>
      </c>
      <c r="S886" s="18">
        <f t="shared" si="2576"/>
        <v>0</v>
      </c>
      <c r="T886" s="18">
        <f t="shared" si="2469"/>
        <v>3500</v>
      </c>
      <c r="U886" s="18">
        <f t="shared" si="2470"/>
        <v>3500</v>
      </c>
      <c r="V886" s="18">
        <f t="shared" si="2471"/>
        <v>3500</v>
      </c>
      <c r="W886" s="18">
        <f t="shared" ref="W886:CD887" si="2577">W887</f>
        <v>0</v>
      </c>
      <c r="X886" s="18">
        <f t="shared" si="2577"/>
        <v>0</v>
      </c>
      <c r="Y886" s="18">
        <f t="shared" si="2577"/>
        <v>0</v>
      </c>
      <c r="Z886" s="18">
        <f t="shared" si="2577"/>
        <v>0</v>
      </c>
      <c r="AA886" s="18">
        <f t="shared" si="2577"/>
        <v>0</v>
      </c>
      <c r="AB886" s="18">
        <f t="shared" si="2577"/>
        <v>0</v>
      </c>
      <c r="AC886" s="18">
        <f t="shared" si="2489"/>
        <v>3500</v>
      </c>
      <c r="AD886" s="18">
        <f t="shared" si="2490"/>
        <v>3500</v>
      </c>
      <c r="AE886" s="18">
        <f t="shared" si="2491"/>
        <v>3500</v>
      </c>
      <c r="AF886" s="18">
        <f t="shared" si="2577"/>
        <v>0</v>
      </c>
      <c r="AG886" s="18">
        <f t="shared" si="2577"/>
        <v>0</v>
      </c>
      <c r="AH886" s="18">
        <f t="shared" si="2577"/>
        <v>0</v>
      </c>
      <c r="AI886" s="18">
        <f t="shared" si="2432"/>
        <v>3500</v>
      </c>
      <c r="AJ886" s="18">
        <f t="shared" si="2433"/>
        <v>3500</v>
      </c>
      <c r="AK886" s="18">
        <f t="shared" si="2434"/>
        <v>3500</v>
      </c>
      <c r="AL886" s="18">
        <f t="shared" si="2577"/>
        <v>0</v>
      </c>
      <c r="AM886" s="18">
        <f t="shared" si="2435"/>
        <v>3500</v>
      </c>
      <c r="AN886" s="18">
        <f t="shared" si="2577"/>
        <v>0</v>
      </c>
      <c r="AO886" s="18">
        <f t="shared" si="2577"/>
        <v>0</v>
      </c>
      <c r="AP886" s="18">
        <f t="shared" si="2577"/>
        <v>0</v>
      </c>
      <c r="AQ886" s="18">
        <f t="shared" si="2437"/>
        <v>3500</v>
      </c>
      <c r="AR886" s="18">
        <f t="shared" si="2438"/>
        <v>3500</v>
      </c>
      <c r="AS886" s="18">
        <f t="shared" si="2439"/>
        <v>3500</v>
      </c>
      <c r="AT886" s="18">
        <f t="shared" si="2577"/>
        <v>0</v>
      </c>
      <c r="AU886" s="18">
        <f t="shared" si="2577"/>
        <v>0</v>
      </c>
      <c r="AV886" s="18">
        <f t="shared" si="2577"/>
        <v>0</v>
      </c>
      <c r="AW886" s="18">
        <f t="shared" si="2440"/>
        <v>3500</v>
      </c>
      <c r="AX886" s="18">
        <f t="shared" si="2441"/>
        <v>3500</v>
      </c>
      <c r="AY886" s="18">
        <f t="shared" si="2442"/>
        <v>3500</v>
      </c>
      <c r="AZ886" s="18">
        <f t="shared" si="2577"/>
        <v>0</v>
      </c>
      <c r="BA886" s="18">
        <f t="shared" si="2577"/>
        <v>0</v>
      </c>
      <c r="BB886" s="18">
        <f t="shared" si="2577"/>
        <v>0</v>
      </c>
      <c r="BC886" s="18">
        <f t="shared" si="2498"/>
        <v>3500</v>
      </c>
      <c r="BD886" s="18">
        <f t="shared" si="2499"/>
        <v>3500</v>
      </c>
      <c r="BE886" s="18">
        <f t="shared" si="2500"/>
        <v>3500</v>
      </c>
      <c r="BF886" s="18">
        <f t="shared" si="2577"/>
        <v>0</v>
      </c>
      <c r="BG886" s="18">
        <f t="shared" si="2577"/>
        <v>0</v>
      </c>
      <c r="BH886" s="18">
        <f t="shared" si="2577"/>
        <v>0</v>
      </c>
      <c r="BI886" s="18">
        <f t="shared" si="2495"/>
        <v>3500</v>
      </c>
      <c r="BJ886" s="18">
        <f t="shared" si="2496"/>
        <v>3500</v>
      </c>
      <c r="BK886" s="18">
        <f t="shared" si="2497"/>
        <v>3500</v>
      </c>
      <c r="BL886" s="18">
        <f t="shared" si="2577"/>
        <v>0</v>
      </c>
      <c r="BM886" s="18">
        <f t="shared" si="2577"/>
        <v>0</v>
      </c>
      <c r="BN886" s="18">
        <f t="shared" si="2577"/>
        <v>0</v>
      </c>
      <c r="BO886" s="18">
        <f t="shared" si="2422"/>
        <v>3500</v>
      </c>
      <c r="BP886" s="18">
        <f t="shared" si="2423"/>
        <v>3500</v>
      </c>
      <c r="BQ886" s="18">
        <f t="shared" si="2424"/>
        <v>3500</v>
      </c>
      <c r="BR886" s="18">
        <f t="shared" si="2577"/>
        <v>0</v>
      </c>
      <c r="BS886" s="18">
        <f t="shared" si="2577"/>
        <v>0</v>
      </c>
      <c r="BT886" s="18">
        <f t="shared" si="2577"/>
        <v>0</v>
      </c>
      <c r="BU886" s="18">
        <f t="shared" si="2425"/>
        <v>3500</v>
      </c>
      <c r="BV886" s="18">
        <f t="shared" si="2426"/>
        <v>3500</v>
      </c>
      <c r="BW886" s="18">
        <f t="shared" si="2427"/>
        <v>3500</v>
      </c>
      <c r="BX886" s="18">
        <f t="shared" si="2577"/>
        <v>0</v>
      </c>
      <c r="BY886" s="18">
        <f t="shared" si="2577"/>
        <v>0</v>
      </c>
      <c r="BZ886" s="18">
        <f t="shared" si="2577"/>
        <v>0</v>
      </c>
      <c r="CA886" s="18">
        <f t="shared" si="2413"/>
        <v>3500</v>
      </c>
      <c r="CB886" s="18">
        <f t="shared" si="2414"/>
        <v>3500</v>
      </c>
      <c r="CC886" s="18">
        <f t="shared" si="2415"/>
        <v>3500</v>
      </c>
      <c r="CD886" s="18">
        <f t="shared" si="2577"/>
        <v>0</v>
      </c>
      <c r="CE886" s="27"/>
      <c r="CF886" s="33"/>
    </row>
    <row r="887" spans="1:84" ht="31.2" x14ac:dyDescent="0.3">
      <c r="A887" s="41" t="s">
        <v>173</v>
      </c>
      <c r="B887" s="39">
        <v>320</v>
      </c>
      <c r="C887" s="41"/>
      <c r="D887" s="41"/>
      <c r="E887" s="14" t="s">
        <v>561</v>
      </c>
      <c r="F887" s="18">
        <f t="shared" si="2575"/>
        <v>3500</v>
      </c>
      <c r="G887" s="18">
        <f t="shared" si="2575"/>
        <v>3500</v>
      </c>
      <c r="H887" s="18">
        <f t="shared" si="2575"/>
        <v>3500</v>
      </c>
      <c r="I887" s="18">
        <f t="shared" si="2575"/>
        <v>0</v>
      </c>
      <c r="J887" s="18">
        <f t="shared" si="2575"/>
        <v>0</v>
      </c>
      <c r="K887" s="18">
        <f t="shared" si="2575"/>
        <v>0</v>
      </c>
      <c r="L887" s="18">
        <f t="shared" si="2567"/>
        <v>3500</v>
      </c>
      <c r="M887" s="18">
        <f t="shared" si="2568"/>
        <v>3500</v>
      </c>
      <c r="N887" s="18">
        <f t="shared" si="2569"/>
        <v>3500</v>
      </c>
      <c r="O887" s="18">
        <f t="shared" si="2576"/>
        <v>0</v>
      </c>
      <c r="P887" s="18">
        <f t="shared" si="2576"/>
        <v>0</v>
      </c>
      <c r="Q887" s="18">
        <f t="shared" si="2576"/>
        <v>0</v>
      </c>
      <c r="R887" s="18">
        <f t="shared" si="2576"/>
        <v>0</v>
      </c>
      <c r="S887" s="18">
        <f t="shared" si="2576"/>
        <v>0</v>
      </c>
      <c r="T887" s="18">
        <f t="shared" si="2469"/>
        <v>3500</v>
      </c>
      <c r="U887" s="18">
        <f t="shared" si="2470"/>
        <v>3500</v>
      </c>
      <c r="V887" s="18">
        <f t="shared" si="2471"/>
        <v>3500</v>
      </c>
      <c r="W887" s="18">
        <f t="shared" si="2577"/>
        <v>0</v>
      </c>
      <c r="X887" s="18">
        <f t="shared" si="2577"/>
        <v>0</v>
      </c>
      <c r="Y887" s="18">
        <f t="shared" si="2577"/>
        <v>0</v>
      </c>
      <c r="Z887" s="18">
        <f t="shared" si="2577"/>
        <v>0</v>
      </c>
      <c r="AA887" s="18">
        <f t="shared" si="2577"/>
        <v>0</v>
      </c>
      <c r="AB887" s="18">
        <f t="shared" si="2577"/>
        <v>0</v>
      </c>
      <c r="AC887" s="18">
        <f t="shared" si="2489"/>
        <v>3500</v>
      </c>
      <c r="AD887" s="18">
        <f t="shared" si="2490"/>
        <v>3500</v>
      </c>
      <c r="AE887" s="18">
        <f t="shared" si="2491"/>
        <v>3500</v>
      </c>
      <c r="AF887" s="18">
        <f t="shared" si="2577"/>
        <v>0</v>
      </c>
      <c r="AG887" s="18">
        <f t="shared" si="2577"/>
        <v>0</v>
      </c>
      <c r="AH887" s="18">
        <f t="shared" si="2577"/>
        <v>0</v>
      </c>
      <c r="AI887" s="18">
        <f t="shared" si="2432"/>
        <v>3500</v>
      </c>
      <c r="AJ887" s="18">
        <f t="shared" si="2433"/>
        <v>3500</v>
      </c>
      <c r="AK887" s="18">
        <f t="shared" si="2434"/>
        <v>3500</v>
      </c>
      <c r="AL887" s="18">
        <f t="shared" si="2577"/>
        <v>0</v>
      </c>
      <c r="AM887" s="18">
        <f t="shared" si="2435"/>
        <v>3500</v>
      </c>
      <c r="AN887" s="18">
        <f t="shared" si="2577"/>
        <v>0</v>
      </c>
      <c r="AO887" s="18">
        <f t="shared" si="2577"/>
        <v>0</v>
      </c>
      <c r="AP887" s="18">
        <f t="shared" si="2577"/>
        <v>0</v>
      </c>
      <c r="AQ887" s="18">
        <f t="shared" si="2437"/>
        <v>3500</v>
      </c>
      <c r="AR887" s="18">
        <f t="shared" si="2438"/>
        <v>3500</v>
      </c>
      <c r="AS887" s="18">
        <f t="shared" si="2439"/>
        <v>3500</v>
      </c>
      <c r="AT887" s="18">
        <f t="shared" si="2577"/>
        <v>0</v>
      </c>
      <c r="AU887" s="18">
        <f t="shared" si="2577"/>
        <v>0</v>
      </c>
      <c r="AV887" s="18">
        <f t="shared" si="2577"/>
        <v>0</v>
      </c>
      <c r="AW887" s="18">
        <f t="shared" si="2440"/>
        <v>3500</v>
      </c>
      <c r="AX887" s="18">
        <f t="shared" si="2441"/>
        <v>3500</v>
      </c>
      <c r="AY887" s="18">
        <f t="shared" si="2442"/>
        <v>3500</v>
      </c>
      <c r="AZ887" s="18">
        <f t="shared" si="2577"/>
        <v>0</v>
      </c>
      <c r="BA887" s="18">
        <f t="shared" si="2577"/>
        <v>0</v>
      </c>
      <c r="BB887" s="18">
        <f t="shared" si="2577"/>
        <v>0</v>
      </c>
      <c r="BC887" s="18">
        <f t="shared" si="2498"/>
        <v>3500</v>
      </c>
      <c r="BD887" s="18">
        <f t="shared" si="2499"/>
        <v>3500</v>
      </c>
      <c r="BE887" s="18">
        <f t="shared" si="2500"/>
        <v>3500</v>
      </c>
      <c r="BF887" s="18">
        <f t="shared" si="2577"/>
        <v>0</v>
      </c>
      <c r="BG887" s="18">
        <f t="shared" si="2577"/>
        <v>0</v>
      </c>
      <c r="BH887" s="18">
        <f t="shared" si="2577"/>
        <v>0</v>
      </c>
      <c r="BI887" s="18">
        <f t="shared" si="2495"/>
        <v>3500</v>
      </c>
      <c r="BJ887" s="18">
        <f t="shared" si="2496"/>
        <v>3500</v>
      </c>
      <c r="BK887" s="18">
        <f t="shared" si="2497"/>
        <v>3500</v>
      </c>
      <c r="BL887" s="18">
        <f t="shared" si="2577"/>
        <v>0</v>
      </c>
      <c r="BM887" s="18">
        <f t="shared" si="2577"/>
        <v>0</v>
      </c>
      <c r="BN887" s="18">
        <f t="shared" si="2577"/>
        <v>0</v>
      </c>
      <c r="BO887" s="18">
        <f t="shared" si="2422"/>
        <v>3500</v>
      </c>
      <c r="BP887" s="18">
        <f t="shared" si="2423"/>
        <v>3500</v>
      </c>
      <c r="BQ887" s="18">
        <f t="shared" si="2424"/>
        <v>3500</v>
      </c>
      <c r="BR887" s="18">
        <f t="shared" si="2577"/>
        <v>0</v>
      </c>
      <c r="BS887" s="18">
        <f t="shared" si="2577"/>
        <v>0</v>
      </c>
      <c r="BT887" s="18">
        <f t="shared" si="2577"/>
        <v>0</v>
      </c>
      <c r="BU887" s="18">
        <f t="shared" si="2425"/>
        <v>3500</v>
      </c>
      <c r="BV887" s="18">
        <f t="shared" si="2426"/>
        <v>3500</v>
      </c>
      <c r="BW887" s="18">
        <f t="shared" si="2427"/>
        <v>3500</v>
      </c>
      <c r="BX887" s="18">
        <f t="shared" si="2577"/>
        <v>0</v>
      </c>
      <c r="BY887" s="18">
        <f t="shared" si="2577"/>
        <v>0</v>
      </c>
      <c r="BZ887" s="18">
        <f t="shared" si="2577"/>
        <v>0</v>
      </c>
      <c r="CA887" s="18">
        <f t="shared" si="2413"/>
        <v>3500</v>
      </c>
      <c r="CB887" s="18">
        <f t="shared" si="2414"/>
        <v>3500</v>
      </c>
      <c r="CC887" s="18">
        <f t="shared" si="2415"/>
        <v>3500</v>
      </c>
      <c r="CD887" s="18">
        <f t="shared" si="2577"/>
        <v>0</v>
      </c>
      <c r="CE887" s="27"/>
      <c r="CF887" s="33"/>
    </row>
    <row r="888" spans="1:84" x14ac:dyDescent="0.3">
      <c r="A888" s="41" t="s">
        <v>173</v>
      </c>
      <c r="B888" s="39">
        <v>320</v>
      </c>
      <c r="C888" s="41" t="s">
        <v>59</v>
      </c>
      <c r="D888" s="41" t="s">
        <v>149</v>
      </c>
      <c r="E888" s="14" t="s">
        <v>542</v>
      </c>
      <c r="F888" s="18">
        <v>3500</v>
      </c>
      <c r="G888" s="18">
        <v>3500</v>
      </c>
      <c r="H888" s="18">
        <v>3500</v>
      </c>
      <c r="I888" s="18"/>
      <c r="J888" s="18"/>
      <c r="K888" s="18"/>
      <c r="L888" s="18">
        <f t="shared" si="2567"/>
        <v>3500</v>
      </c>
      <c r="M888" s="18">
        <f t="shared" si="2568"/>
        <v>3500</v>
      </c>
      <c r="N888" s="18">
        <f t="shared" si="2569"/>
        <v>3500</v>
      </c>
      <c r="O888" s="18"/>
      <c r="P888" s="18"/>
      <c r="Q888" s="18"/>
      <c r="R888" s="18"/>
      <c r="S888" s="18"/>
      <c r="T888" s="18">
        <f t="shared" si="2469"/>
        <v>3500</v>
      </c>
      <c r="U888" s="18">
        <f t="shared" si="2470"/>
        <v>3500</v>
      </c>
      <c r="V888" s="18">
        <f t="shared" si="2471"/>
        <v>3500</v>
      </c>
      <c r="W888" s="18"/>
      <c r="X888" s="18"/>
      <c r="Y888" s="18"/>
      <c r="Z888" s="18"/>
      <c r="AA888" s="18"/>
      <c r="AB888" s="18"/>
      <c r="AC888" s="18">
        <f t="shared" si="2489"/>
        <v>3500</v>
      </c>
      <c r="AD888" s="18">
        <f t="shared" si="2490"/>
        <v>3500</v>
      </c>
      <c r="AE888" s="18">
        <f t="shared" si="2491"/>
        <v>3500</v>
      </c>
      <c r="AF888" s="18"/>
      <c r="AG888" s="18"/>
      <c r="AH888" s="18"/>
      <c r="AI888" s="18">
        <f t="shared" si="2432"/>
        <v>3500</v>
      </c>
      <c r="AJ888" s="18">
        <f t="shared" si="2433"/>
        <v>3500</v>
      </c>
      <c r="AK888" s="18">
        <f t="shared" si="2434"/>
        <v>3500</v>
      </c>
      <c r="AL888" s="18"/>
      <c r="AM888" s="18">
        <f t="shared" si="2435"/>
        <v>3500</v>
      </c>
      <c r="AN888" s="18"/>
      <c r="AO888" s="18"/>
      <c r="AP888" s="18"/>
      <c r="AQ888" s="18">
        <f t="shared" si="2437"/>
        <v>3500</v>
      </c>
      <c r="AR888" s="18">
        <f t="shared" si="2438"/>
        <v>3500</v>
      </c>
      <c r="AS888" s="18">
        <f t="shared" si="2439"/>
        <v>3500</v>
      </c>
      <c r="AT888" s="18"/>
      <c r="AU888" s="18"/>
      <c r="AV888" s="18"/>
      <c r="AW888" s="18">
        <f t="shared" si="2440"/>
        <v>3500</v>
      </c>
      <c r="AX888" s="18">
        <f t="shared" si="2441"/>
        <v>3500</v>
      </c>
      <c r="AY888" s="18">
        <f t="shared" si="2442"/>
        <v>3500</v>
      </c>
      <c r="AZ888" s="18"/>
      <c r="BA888" s="18"/>
      <c r="BB888" s="18"/>
      <c r="BC888" s="18">
        <f t="shared" si="2498"/>
        <v>3500</v>
      </c>
      <c r="BD888" s="18">
        <f t="shared" si="2499"/>
        <v>3500</v>
      </c>
      <c r="BE888" s="18">
        <f t="shared" si="2500"/>
        <v>3500</v>
      </c>
      <c r="BF888" s="18"/>
      <c r="BG888" s="18"/>
      <c r="BH888" s="18"/>
      <c r="BI888" s="18">
        <f t="shared" si="2495"/>
        <v>3500</v>
      </c>
      <c r="BJ888" s="18">
        <f t="shared" si="2496"/>
        <v>3500</v>
      </c>
      <c r="BK888" s="18">
        <f t="shared" si="2497"/>
        <v>3500</v>
      </c>
      <c r="BL888" s="18"/>
      <c r="BM888" s="18"/>
      <c r="BN888" s="18"/>
      <c r="BO888" s="18">
        <f t="shared" si="2422"/>
        <v>3500</v>
      </c>
      <c r="BP888" s="18">
        <f t="shared" si="2423"/>
        <v>3500</v>
      </c>
      <c r="BQ888" s="18">
        <f t="shared" si="2424"/>
        <v>3500</v>
      </c>
      <c r="BR888" s="18"/>
      <c r="BS888" s="18"/>
      <c r="BT888" s="18"/>
      <c r="BU888" s="18">
        <f t="shared" si="2425"/>
        <v>3500</v>
      </c>
      <c r="BV888" s="18">
        <f t="shared" si="2426"/>
        <v>3500</v>
      </c>
      <c r="BW888" s="18">
        <f t="shared" si="2427"/>
        <v>3500</v>
      </c>
      <c r="BX888" s="18"/>
      <c r="BY888" s="18"/>
      <c r="BZ888" s="18"/>
      <c r="CA888" s="18">
        <f t="shared" si="2413"/>
        <v>3500</v>
      </c>
      <c r="CB888" s="18">
        <f t="shared" si="2414"/>
        <v>3500</v>
      </c>
      <c r="CC888" s="18">
        <f t="shared" si="2415"/>
        <v>3500</v>
      </c>
      <c r="CD888" s="18"/>
      <c r="CE888" s="27"/>
      <c r="CF888" s="33"/>
    </row>
    <row r="889" spans="1:84" ht="46.8" x14ac:dyDescent="0.3">
      <c r="A889" s="41" t="s">
        <v>173</v>
      </c>
      <c r="B889" s="39">
        <v>600</v>
      </c>
      <c r="C889" s="41"/>
      <c r="D889" s="41"/>
      <c r="E889" s="14" t="s">
        <v>554</v>
      </c>
      <c r="F889" s="18">
        <f>F890+F893</f>
        <v>4297773.8</v>
      </c>
      <c r="G889" s="18">
        <f t="shared" ref="G889:CD889" si="2578">G890+G893</f>
        <v>4306431.7</v>
      </c>
      <c r="H889" s="18">
        <f t="shared" si="2578"/>
        <v>4311646.4000000004</v>
      </c>
      <c r="I889" s="18">
        <f t="shared" ref="I889:K889" si="2579">I890+I893</f>
        <v>0</v>
      </c>
      <c r="J889" s="18">
        <f t="shared" si="2579"/>
        <v>0</v>
      </c>
      <c r="K889" s="18">
        <f t="shared" si="2579"/>
        <v>0</v>
      </c>
      <c r="L889" s="18">
        <f t="shared" si="2567"/>
        <v>4297773.8</v>
      </c>
      <c r="M889" s="18">
        <f t="shared" si="2568"/>
        <v>4306431.7</v>
      </c>
      <c r="N889" s="18">
        <f t="shared" si="2569"/>
        <v>4311646.4000000004</v>
      </c>
      <c r="O889" s="18">
        <f t="shared" ref="O889:S889" si="2580">O890+O893</f>
        <v>0</v>
      </c>
      <c r="P889" s="18">
        <f t="shared" si="2580"/>
        <v>0</v>
      </c>
      <c r="Q889" s="18">
        <f t="shared" si="2580"/>
        <v>0</v>
      </c>
      <c r="R889" s="18">
        <f t="shared" si="2580"/>
        <v>0</v>
      </c>
      <c r="S889" s="18">
        <f t="shared" si="2580"/>
        <v>0</v>
      </c>
      <c r="T889" s="18">
        <f t="shared" si="2469"/>
        <v>4297773.8</v>
      </c>
      <c r="U889" s="18">
        <f t="shared" si="2470"/>
        <v>4306431.7</v>
      </c>
      <c r="V889" s="18">
        <f t="shared" si="2471"/>
        <v>4311646.4000000004</v>
      </c>
      <c r="W889" s="18">
        <f t="shared" ref="W889:AB889" si="2581">W890+W893</f>
        <v>0</v>
      </c>
      <c r="X889" s="18">
        <f t="shared" si="2581"/>
        <v>0</v>
      </c>
      <c r="Y889" s="18">
        <f t="shared" si="2581"/>
        <v>0</v>
      </c>
      <c r="Z889" s="18">
        <f t="shared" si="2581"/>
        <v>0</v>
      </c>
      <c r="AA889" s="18">
        <f t="shared" si="2581"/>
        <v>0</v>
      </c>
      <c r="AB889" s="18">
        <f t="shared" si="2581"/>
        <v>0</v>
      </c>
      <c r="AC889" s="18">
        <f t="shared" si="2489"/>
        <v>4297773.8</v>
      </c>
      <c r="AD889" s="18">
        <f t="shared" si="2490"/>
        <v>4306431.7</v>
      </c>
      <c r="AE889" s="18">
        <f t="shared" si="2491"/>
        <v>4311646.4000000004</v>
      </c>
      <c r="AF889" s="18">
        <f t="shared" ref="AF889:AH889" si="2582">AF890+AF893</f>
        <v>0</v>
      </c>
      <c r="AG889" s="18">
        <f t="shared" si="2582"/>
        <v>0</v>
      </c>
      <c r="AH889" s="18">
        <f t="shared" si="2582"/>
        <v>0</v>
      </c>
      <c r="AI889" s="18">
        <f t="shared" si="2432"/>
        <v>4297773.8</v>
      </c>
      <c r="AJ889" s="18">
        <f t="shared" si="2433"/>
        <v>4306431.7</v>
      </c>
      <c r="AK889" s="18">
        <f t="shared" si="2434"/>
        <v>4311646.4000000004</v>
      </c>
      <c r="AL889" s="18">
        <f t="shared" ref="AL889" si="2583">AL890+AL893</f>
        <v>0</v>
      </c>
      <c r="AM889" s="18">
        <f t="shared" si="2435"/>
        <v>4297773.8</v>
      </c>
      <c r="AN889" s="18">
        <f t="shared" ref="AN889:AP889" si="2584">AN890+AN893</f>
        <v>0</v>
      </c>
      <c r="AO889" s="18">
        <f t="shared" si="2584"/>
        <v>0</v>
      </c>
      <c r="AP889" s="18">
        <f t="shared" si="2584"/>
        <v>0</v>
      </c>
      <c r="AQ889" s="18">
        <f t="shared" si="2437"/>
        <v>4297773.8</v>
      </c>
      <c r="AR889" s="18">
        <f t="shared" si="2438"/>
        <v>4306431.7</v>
      </c>
      <c r="AS889" s="18">
        <f t="shared" si="2439"/>
        <v>4311646.4000000004</v>
      </c>
      <c r="AT889" s="18">
        <f t="shared" ref="AT889:AV889" si="2585">AT890+AT893</f>
        <v>0</v>
      </c>
      <c r="AU889" s="18">
        <f t="shared" si="2585"/>
        <v>0</v>
      </c>
      <c r="AV889" s="18">
        <f t="shared" si="2585"/>
        <v>0</v>
      </c>
      <c r="AW889" s="18">
        <f t="shared" si="2440"/>
        <v>4297773.8</v>
      </c>
      <c r="AX889" s="18">
        <f t="shared" si="2441"/>
        <v>4306431.7</v>
      </c>
      <c r="AY889" s="18">
        <f t="shared" si="2442"/>
        <v>4311646.4000000004</v>
      </c>
      <c r="AZ889" s="18">
        <f t="shared" ref="AZ889:BB889" si="2586">AZ890+AZ893</f>
        <v>0</v>
      </c>
      <c r="BA889" s="18">
        <f t="shared" si="2586"/>
        <v>0</v>
      </c>
      <c r="BB889" s="18">
        <f t="shared" si="2586"/>
        <v>0</v>
      </c>
      <c r="BC889" s="18">
        <f t="shared" si="2498"/>
        <v>4297773.8</v>
      </c>
      <c r="BD889" s="18">
        <f t="shared" si="2499"/>
        <v>4306431.7</v>
      </c>
      <c r="BE889" s="18">
        <f t="shared" si="2500"/>
        <v>4311646.4000000004</v>
      </c>
      <c r="BF889" s="18">
        <f t="shared" ref="BF889:BH889" si="2587">BF890+BF893</f>
        <v>0</v>
      </c>
      <c r="BG889" s="18">
        <f t="shared" si="2587"/>
        <v>0</v>
      </c>
      <c r="BH889" s="18">
        <f t="shared" si="2587"/>
        <v>0</v>
      </c>
      <c r="BI889" s="18">
        <f t="shared" si="2495"/>
        <v>4297773.8</v>
      </c>
      <c r="BJ889" s="18">
        <f t="shared" si="2496"/>
        <v>4306431.7</v>
      </c>
      <c r="BK889" s="18">
        <f t="shared" si="2497"/>
        <v>4311646.4000000004</v>
      </c>
      <c r="BL889" s="18">
        <f t="shared" ref="BL889:BN889" si="2588">BL890+BL893</f>
        <v>0</v>
      </c>
      <c r="BM889" s="18">
        <f t="shared" si="2588"/>
        <v>0</v>
      </c>
      <c r="BN889" s="18">
        <f t="shared" si="2588"/>
        <v>0</v>
      </c>
      <c r="BO889" s="18">
        <f t="shared" si="2422"/>
        <v>4297773.8</v>
      </c>
      <c r="BP889" s="18">
        <f t="shared" si="2423"/>
        <v>4306431.7</v>
      </c>
      <c r="BQ889" s="18">
        <f t="shared" si="2424"/>
        <v>4311646.4000000004</v>
      </c>
      <c r="BR889" s="18">
        <f t="shared" ref="BR889:BT889" si="2589">BR890+BR893</f>
        <v>0</v>
      </c>
      <c r="BS889" s="18">
        <f t="shared" si="2589"/>
        <v>0</v>
      </c>
      <c r="BT889" s="18">
        <f t="shared" si="2589"/>
        <v>0</v>
      </c>
      <c r="BU889" s="18">
        <f t="shared" si="2425"/>
        <v>4297773.8</v>
      </c>
      <c r="BV889" s="18">
        <f t="shared" si="2426"/>
        <v>4306431.7</v>
      </c>
      <c r="BW889" s="18">
        <f t="shared" si="2427"/>
        <v>4311646.4000000004</v>
      </c>
      <c r="BX889" s="18">
        <f t="shared" ref="BX889:BZ889" si="2590">BX890+BX893</f>
        <v>0</v>
      </c>
      <c r="BY889" s="18">
        <f t="shared" si="2590"/>
        <v>0</v>
      </c>
      <c r="BZ889" s="18">
        <f t="shared" si="2590"/>
        <v>0</v>
      </c>
      <c r="CA889" s="18">
        <f t="shared" si="2413"/>
        <v>4297773.8</v>
      </c>
      <c r="CB889" s="18">
        <f t="shared" si="2414"/>
        <v>4306431.7</v>
      </c>
      <c r="CC889" s="18">
        <f t="shared" si="2415"/>
        <v>4311646.4000000004</v>
      </c>
      <c r="CD889" s="18">
        <f t="shared" si="2578"/>
        <v>0</v>
      </c>
      <c r="CE889" s="27"/>
      <c r="CF889" s="33"/>
    </row>
    <row r="890" spans="1:84" x14ac:dyDescent="0.3">
      <c r="A890" s="41" t="s">
        <v>173</v>
      </c>
      <c r="B890" s="39">
        <v>610</v>
      </c>
      <c r="C890" s="41"/>
      <c r="D890" s="41"/>
      <c r="E890" s="14" t="s">
        <v>568</v>
      </c>
      <c r="F890" s="18">
        <f>F891+F892</f>
        <v>47758.500000000007</v>
      </c>
      <c r="G890" s="18">
        <f t="shared" ref="G890:CD890" si="2591">G891+G892</f>
        <v>50497.700000000004</v>
      </c>
      <c r="H890" s="18">
        <f t="shared" si="2591"/>
        <v>50482.1</v>
      </c>
      <c r="I890" s="18">
        <f t="shared" ref="I890:K890" si="2592">I891+I892</f>
        <v>0</v>
      </c>
      <c r="J890" s="18">
        <f t="shared" si="2592"/>
        <v>0</v>
      </c>
      <c r="K890" s="18">
        <f t="shared" si="2592"/>
        <v>0</v>
      </c>
      <c r="L890" s="18">
        <f t="shared" si="2567"/>
        <v>47758.500000000007</v>
      </c>
      <c r="M890" s="18">
        <f t="shared" si="2568"/>
        <v>50497.700000000004</v>
      </c>
      <c r="N890" s="18">
        <f t="shared" si="2569"/>
        <v>50482.1</v>
      </c>
      <c r="O890" s="18">
        <f t="shared" ref="O890:S890" si="2593">O891+O892</f>
        <v>0</v>
      </c>
      <c r="P890" s="18">
        <f t="shared" si="2593"/>
        <v>0</v>
      </c>
      <c r="Q890" s="18">
        <f t="shared" si="2593"/>
        <v>0</v>
      </c>
      <c r="R890" s="18">
        <f t="shared" si="2593"/>
        <v>0</v>
      </c>
      <c r="S890" s="18">
        <f t="shared" si="2593"/>
        <v>0</v>
      </c>
      <c r="T890" s="18">
        <f t="shared" si="2469"/>
        <v>47758.500000000007</v>
      </c>
      <c r="U890" s="18">
        <f t="shared" si="2470"/>
        <v>50497.700000000004</v>
      </c>
      <c r="V890" s="18">
        <f t="shared" si="2471"/>
        <v>50482.1</v>
      </c>
      <c r="W890" s="18">
        <f t="shared" ref="W890:AB890" si="2594">W891+W892</f>
        <v>0</v>
      </c>
      <c r="X890" s="18">
        <f t="shared" si="2594"/>
        <v>0</v>
      </c>
      <c r="Y890" s="18">
        <f t="shared" si="2594"/>
        <v>0</v>
      </c>
      <c r="Z890" s="18">
        <f t="shared" si="2594"/>
        <v>0</v>
      </c>
      <c r="AA890" s="18">
        <f t="shared" si="2594"/>
        <v>0</v>
      </c>
      <c r="AB890" s="18">
        <f t="shared" si="2594"/>
        <v>0</v>
      </c>
      <c r="AC890" s="18">
        <f t="shared" si="2489"/>
        <v>47758.500000000007</v>
      </c>
      <c r="AD890" s="18">
        <f t="shared" si="2490"/>
        <v>50497.700000000004</v>
      </c>
      <c r="AE890" s="18">
        <f t="shared" si="2491"/>
        <v>50482.1</v>
      </c>
      <c r="AF890" s="18">
        <f t="shared" ref="AF890:AH890" si="2595">AF891+AF892</f>
        <v>0</v>
      </c>
      <c r="AG890" s="18">
        <f t="shared" si="2595"/>
        <v>0</v>
      </c>
      <c r="AH890" s="18">
        <f t="shared" si="2595"/>
        <v>0</v>
      </c>
      <c r="AI890" s="18">
        <f t="shared" si="2432"/>
        <v>47758.500000000007</v>
      </c>
      <c r="AJ890" s="18">
        <f t="shared" si="2433"/>
        <v>50497.700000000004</v>
      </c>
      <c r="AK890" s="18">
        <f t="shared" si="2434"/>
        <v>50482.1</v>
      </c>
      <c r="AL890" s="18">
        <f t="shared" ref="AL890" si="2596">AL891+AL892</f>
        <v>0</v>
      </c>
      <c r="AM890" s="18">
        <f t="shared" si="2435"/>
        <v>47758.500000000007</v>
      </c>
      <c r="AN890" s="18">
        <f t="shared" ref="AN890:AP890" si="2597">AN891+AN892</f>
        <v>0</v>
      </c>
      <c r="AO890" s="18">
        <f t="shared" si="2597"/>
        <v>0</v>
      </c>
      <c r="AP890" s="18">
        <f t="shared" si="2597"/>
        <v>0</v>
      </c>
      <c r="AQ890" s="18">
        <f t="shared" si="2437"/>
        <v>47758.500000000007</v>
      </c>
      <c r="AR890" s="18">
        <f t="shared" si="2438"/>
        <v>50497.700000000004</v>
      </c>
      <c r="AS890" s="18">
        <f t="shared" si="2439"/>
        <v>50482.1</v>
      </c>
      <c r="AT890" s="18">
        <f t="shared" ref="AT890:AV890" si="2598">AT891+AT892</f>
        <v>0</v>
      </c>
      <c r="AU890" s="18">
        <f t="shared" si="2598"/>
        <v>0</v>
      </c>
      <c r="AV890" s="18">
        <f t="shared" si="2598"/>
        <v>0</v>
      </c>
      <c r="AW890" s="18">
        <f t="shared" si="2440"/>
        <v>47758.500000000007</v>
      </c>
      <c r="AX890" s="18">
        <f t="shared" si="2441"/>
        <v>50497.700000000004</v>
      </c>
      <c r="AY890" s="18">
        <f t="shared" si="2442"/>
        <v>50482.1</v>
      </c>
      <c r="AZ890" s="18">
        <f t="shared" ref="AZ890:BB890" si="2599">AZ891+AZ892</f>
        <v>0</v>
      </c>
      <c r="BA890" s="18">
        <f t="shared" si="2599"/>
        <v>0</v>
      </c>
      <c r="BB890" s="18">
        <f t="shared" si="2599"/>
        <v>0</v>
      </c>
      <c r="BC890" s="18">
        <f t="shared" si="2498"/>
        <v>47758.500000000007</v>
      </c>
      <c r="BD890" s="18">
        <f t="shared" si="2499"/>
        <v>50497.700000000004</v>
      </c>
      <c r="BE890" s="18">
        <f t="shared" si="2500"/>
        <v>50482.1</v>
      </c>
      <c r="BF890" s="18">
        <f t="shared" ref="BF890:BH890" si="2600">BF891+BF892</f>
        <v>0</v>
      </c>
      <c r="BG890" s="18">
        <f t="shared" si="2600"/>
        <v>0</v>
      </c>
      <c r="BH890" s="18">
        <f t="shared" si="2600"/>
        <v>0</v>
      </c>
      <c r="BI890" s="18">
        <f t="shared" si="2495"/>
        <v>47758.500000000007</v>
      </c>
      <c r="BJ890" s="18">
        <f t="shared" si="2496"/>
        <v>50497.700000000004</v>
      </c>
      <c r="BK890" s="18">
        <f t="shared" si="2497"/>
        <v>50482.1</v>
      </c>
      <c r="BL890" s="18">
        <f t="shared" ref="BL890:BN890" si="2601">BL891+BL892</f>
        <v>0</v>
      </c>
      <c r="BM890" s="18">
        <f t="shared" si="2601"/>
        <v>0</v>
      </c>
      <c r="BN890" s="18">
        <f t="shared" si="2601"/>
        <v>0</v>
      </c>
      <c r="BO890" s="18">
        <f t="shared" si="2422"/>
        <v>47758.500000000007</v>
      </c>
      <c r="BP890" s="18">
        <f t="shared" si="2423"/>
        <v>50497.700000000004</v>
      </c>
      <c r="BQ890" s="18">
        <f t="shared" si="2424"/>
        <v>50482.1</v>
      </c>
      <c r="BR890" s="18">
        <f t="shared" ref="BR890:BT890" si="2602">BR891+BR892</f>
        <v>0</v>
      </c>
      <c r="BS890" s="18">
        <f t="shared" si="2602"/>
        <v>0</v>
      </c>
      <c r="BT890" s="18">
        <f t="shared" si="2602"/>
        <v>0</v>
      </c>
      <c r="BU890" s="18">
        <f t="shared" si="2425"/>
        <v>47758.500000000007</v>
      </c>
      <c r="BV890" s="18">
        <f t="shared" si="2426"/>
        <v>50497.700000000004</v>
      </c>
      <c r="BW890" s="18">
        <f t="shared" si="2427"/>
        <v>50482.1</v>
      </c>
      <c r="BX890" s="18">
        <f t="shared" ref="BX890:BZ890" si="2603">BX891+BX892</f>
        <v>0</v>
      </c>
      <c r="BY890" s="18">
        <f t="shared" si="2603"/>
        <v>0</v>
      </c>
      <c r="BZ890" s="18">
        <f t="shared" si="2603"/>
        <v>0</v>
      </c>
      <c r="CA890" s="18">
        <f t="shared" si="2413"/>
        <v>47758.500000000007</v>
      </c>
      <c r="CB890" s="18">
        <f t="shared" si="2414"/>
        <v>50497.700000000004</v>
      </c>
      <c r="CC890" s="18">
        <f t="shared" si="2415"/>
        <v>50482.1</v>
      </c>
      <c r="CD890" s="18">
        <f t="shared" si="2591"/>
        <v>0</v>
      </c>
      <c r="CE890" s="27"/>
      <c r="CF890" s="33"/>
    </row>
    <row r="891" spans="1:84" x14ac:dyDescent="0.3">
      <c r="A891" s="41" t="s">
        <v>173</v>
      </c>
      <c r="B891" s="39">
        <v>610</v>
      </c>
      <c r="C891" s="41" t="s">
        <v>27</v>
      </c>
      <c r="D891" s="41" t="s">
        <v>5</v>
      </c>
      <c r="E891" s="14" t="s">
        <v>531</v>
      </c>
      <c r="F891" s="18">
        <v>47681.200000000004</v>
      </c>
      <c r="G891" s="18">
        <v>50459.4</v>
      </c>
      <c r="H891" s="18">
        <v>50459.4</v>
      </c>
      <c r="I891" s="18"/>
      <c r="J891" s="18"/>
      <c r="K891" s="18"/>
      <c r="L891" s="18">
        <f t="shared" si="2567"/>
        <v>47681.200000000004</v>
      </c>
      <c r="M891" s="18">
        <f t="shared" si="2568"/>
        <v>50459.4</v>
      </c>
      <c r="N891" s="18">
        <f t="shared" si="2569"/>
        <v>50459.4</v>
      </c>
      <c r="O891" s="18"/>
      <c r="P891" s="18"/>
      <c r="Q891" s="18"/>
      <c r="R891" s="18"/>
      <c r="S891" s="18"/>
      <c r="T891" s="18">
        <f t="shared" si="2469"/>
        <v>47681.200000000004</v>
      </c>
      <c r="U891" s="18">
        <f t="shared" si="2470"/>
        <v>50459.4</v>
      </c>
      <c r="V891" s="18">
        <f t="shared" si="2471"/>
        <v>50459.4</v>
      </c>
      <c r="W891" s="18"/>
      <c r="X891" s="18"/>
      <c r="Y891" s="18"/>
      <c r="Z891" s="18"/>
      <c r="AA891" s="18"/>
      <c r="AB891" s="18"/>
      <c r="AC891" s="18">
        <f t="shared" si="2489"/>
        <v>47681.200000000004</v>
      </c>
      <c r="AD891" s="18">
        <f t="shared" si="2490"/>
        <v>50459.4</v>
      </c>
      <c r="AE891" s="18">
        <f t="shared" si="2491"/>
        <v>50459.4</v>
      </c>
      <c r="AF891" s="18"/>
      <c r="AG891" s="18"/>
      <c r="AH891" s="18"/>
      <c r="AI891" s="18">
        <f t="shared" si="2432"/>
        <v>47681.200000000004</v>
      </c>
      <c r="AJ891" s="18">
        <f t="shared" si="2433"/>
        <v>50459.4</v>
      </c>
      <c r="AK891" s="18">
        <f t="shared" si="2434"/>
        <v>50459.4</v>
      </c>
      <c r="AL891" s="18"/>
      <c r="AM891" s="18">
        <f t="shared" si="2435"/>
        <v>47681.200000000004</v>
      </c>
      <c r="AN891" s="18"/>
      <c r="AO891" s="18"/>
      <c r="AP891" s="18"/>
      <c r="AQ891" s="18">
        <f t="shared" si="2437"/>
        <v>47681.200000000004</v>
      </c>
      <c r="AR891" s="18">
        <f t="shared" si="2438"/>
        <v>50459.4</v>
      </c>
      <c r="AS891" s="18">
        <f t="shared" si="2439"/>
        <v>50459.4</v>
      </c>
      <c r="AT891" s="18"/>
      <c r="AU891" s="18"/>
      <c r="AV891" s="18"/>
      <c r="AW891" s="18">
        <f t="shared" si="2440"/>
        <v>47681.200000000004</v>
      </c>
      <c r="AX891" s="18">
        <f t="shared" si="2441"/>
        <v>50459.4</v>
      </c>
      <c r="AY891" s="18">
        <f t="shared" si="2442"/>
        <v>50459.4</v>
      </c>
      <c r="AZ891" s="18"/>
      <c r="BA891" s="18"/>
      <c r="BB891" s="18"/>
      <c r="BC891" s="18">
        <f t="shared" si="2498"/>
        <v>47681.200000000004</v>
      </c>
      <c r="BD891" s="18">
        <f t="shared" si="2499"/>
        <v>50459.4</v>
      </c>
      <c r="BE891" s="18">
        <f t="shared" si="2500"/>
        <v>50459.4</v>
      </c>
      <c r="BF891" s="18"/>
      <c r="BG891" s="18"/>
      <c r="BH891" s="18"/>
      <c r="BI891" s="18">
        <f t="shared" si="2495"/>
        <v>47681.200000000004</v>
      </c>
      <c r="BJ891" s="18">
        <f t="shared" si="2496"/>
        <v>50459.4</v>
      </c>
      <c r="BK891" s="18">
        <f t="shared" si="2497"/>
        <v>50459.4</v>
      </c>
      <c r="BL891" s="18"/>
      <c r="BM891" s="18"/>
      <c r="BN891" s="18"/>
      <c r="BO891" s="18">
        <f t="shared" si="2422"/>
        <v>47681.200000000004</v>
      </c>
      <c r="BP891" s="18">
        <f t="shared" si="2423"/>
        <v>50459.4</v>
      </c>
      <c r="BQ891" s="18">
        <f t="shared" si="2424"/>
        <v>50459.4</v>
      </c>
      <c r="BR891" s="18"/>
      <c r="BS891" s="18"/>
      <c r="BT891" s="18"/>
      <c r="BU891" s="18">
        <f t="shared" si="2425"/>
        <v>47681.200000000004</v>
      </c>
      <c r="BV891" s="18">
        <f t="shared" si="2426"/>
        <v>50459.4</v>
      </c>
      <c r="BW891" s="18">
        <f t="shared" si="2427"/>
        <v>50459.4</v>
      </c>
      <c r="BX891" s="18"/>
      <c r="BY891" s="18"/>
      <c r="BZ891" s="18"/>
      <c r="CA891" s="18">
        <f t="shared" si="2413"/>
        <v>47681.200000000004</v>
      </c>
      <c r="CB891" s="18">
        <f t="shared" si="2414"/>
        <v>50459.4</v>
      </c>
      <c r="CC891" s="18">
        <f t="shared" si="2415"/>
        <v>50459.4</v>
      </c>
      <c r="CD891" s="18"/>
      <c r="CE891" s="27"/>
      <c r="CF891" s="33"/>
    </row>
    <row r="892" spans="1:84" x14ac:dyDescent="0.3">
      <c r="A892" s="41" t="s">
        <v>173</v>
      </c>
      <c r="B892" s="39">
        <v>610</v>
      </c>
      <c r="C892" s="41" t="s">
        <v>59</v>
      </c>
      <c r="D892" s="41" t="s">
        <v>149</v>
      </c>
      <c r="E892" s="14" t="s">
        <v>542</v>
      </c>
      <c r="F892" s="18">
        <v>77.3</v>
      </c>
      <c r="G892" s="18">
        <v>38.299999999999997</v>
      </c>
      <c r="H892" s="18">
        <v>22.7</v>
      </c>
      <c r="I892" s="18"/>
      <c r="J892" s="18"/>
      <c r="K892" s="18"/>
      <c r="L892" s="18">
        <f t="shared" si="2567"/>
        <v>77.3</v>
      </c>
      <c r="M892" s="18">
        <f t="shared" si="2568"/>
        <v>38.299999999999997</v>
      </c>
      <c r="N892" s="18">
        <f t="shared" si="2569"/>
        <v>22.7</v>
      </c>
      <c r="O892" s="18"/>
      <c r="P892" s="18"/>
      <c r="Q892" s="18"/>
      <c r="R892" s="18"/>
      <c r="S892" s="18"/>
      <c r="T892" s="18">
        <f t="shared" si="2469"/>
        <v>77.3</v>
      </c>
      <c r="U892" s="18">
        <f t="shared" si="2470"/>
        <v>38.299999999999997</v>
      </c>
      <c r="V892" s="18">
        <f t="shared" si="2471"/>
        <v>22.7</v>
      </c>
      <c r="W892" s="18"/>
      <c r="X892" s="18"/>
      <c r="Y892" s="18"/>
      <c r="Z892" s="18"/>
      <c r="AA892" s="18"/>
      <c r="AB892" s="18"/>
      <c r="AC892" s="18">
        <f t="shared" si="2489"/>
        <v>77.3</v>
      </c>
      <c r="AD892" s="18">
        <f t="shared" si="2490"/>
        <v>38.299999999999997</v>
      </c>
      <c r="AE892" s="18">
        <f t="shared" si="2491"/>
        <v>22.7</v>
      </c>
      <c r="AF892" s="18"/>
      <c r="AG892" s="18"/>
      <c r="AH892" s="18"/>
      <c r="AI892" s="18">
        <f t="shared" si="2432"/>
        <v>77.3</v>
      </c>
      <c r="AJ892" s="18">
        <f t="shared" si="2433"/>
        <v>38.299999999999997</v>
      </c>
      <c r="AK892" s="18">
        <f t="shared" si="2434"/>
        <v>22.7</v>
      </c>
      <c r="AL892" s="18"/>
      <c r="AM892" s="18">
        <f t="shared" si="2435"/>
        <v>77.3</v>
      </c>
      <c r="AN892" s="18"/>
      <c r="AO892" s="18"/>
      <c r="AP892" s="18"/>
      <c r="AQ892" s="18">
        <f t="shared" si="2437"/>
        <v>77.3</v>
      </c>
      <c r="AR892" s="18">
        <f t="shared" si="2438"/>
        <v>38.299999999999997</v>
      </c>
      <c r="AS892" s="18">
        <f t="shared" si="2439"/>
        <v>22.7</v>
      </c>
      <c r="AT892" s="18"/>
      <c r="AU892" s="18"/>
      <c r="AV892" s="18"/>
      <c r="AW892" s="18">
        <f t="shared" si="2440"/>
        <v>77.3</v>
      </c>
      <c r="AX892" s="18">
        <f t="shared" si="2441"/>
        <v>38.299999999999997</v>
      </c>
      <c r="AY892" s="18">
        <f t="shared" si="2442"/>
        <v>22.7</v>
      </c>
      <c r="AZ892" s="18"/>
      <c r="BA892" s="18"/>
      <c r="BB892" s="18"/>
      <c r="BC892" s="18">
        <f t="shared" si="2498"/>
        <v>77.3</v>
      </c>
      <c r="BD892" s="18">
        <f t="shared" si="2499"/>
        <v>38.299999999999997</v>
      </c>
      <c r="BE892" s="18">
        <f t="shared" si="2500"/>
        <v>22.7</v>
      </c>
      <c r="BF892" s="18"/>
      <c r="BG892" s="18"/>
      <c r="BH892" s="18"/>
      <c r="BI892" s="18">
        <f t="shared" si="2495"/>
        <v>77.3</v>
      </c>
      <c r="BJ892" s="18">
        <f t="shared" si="2496"/>
        <v>38.299999999999997</v>
      </c>
      <c r="BK892" s="18">
        <f t="shared" si="2497"/>
        <v>22.7</v>
      </c>
      <c r="BL892" s="18"/>
      <c r="BM892" s="18"/>
      <c r="BN892" s="18"/>
      <c r="BO892" s="18">
        <f t="shared" si="2422"/>
        <v>77.3</v>
      </c>
      <c r="BP892" s="18">
        <f t="shared" si="2423"/>
        <v>38.299999999999997</v>
      </c>
      <c r="BQ892" s="18">
        <f t="shared" si="2424"/>
        <v>22.7</v>
      </c>
      <c r="BR892" s="18"/>
      <c r="BS892" s="18"/>
      <c r="BT892" s="18"/>
      <c r="BU892" s="18">
        <f t="shared" si="2425"/>
        <v>77.3</v>
      </c>
      <c r="BV892" s="18">
        <f t="shared" si="2426"/>
        <v>38.299999999999997</v>
      </c>
      <c r="BW892" s="18">
        <f t="shared" si="2427"/>
        <v>22.7</v>
      </c>
      <c r="BX892" s="18"/>
      <c r="BY892" s="18"/>
      <c r="BZ892" s="18"/>
      <c r="CA892" s="18">
        <f t="shared" si="2413"/>
        <v>77.3</v>
      </c>
      <c r="CB892" s="18">
        <f t="shared" si="2414"/>
        <v>38.299999999999997</v>
      </c>
      <c r="CC892" s="18">
        <f t="shared" si="2415"/>
        <v>22.7</v>
      </c>
      <c r="CD892" s="18"/>
      <c r="CE892" s="27"/>
      <c r="CF892" s="33"/>
    </row>
    <row r="893" spans="1:84" x14ac:dyDescent="0.3">
      <c r="A893" s="41" t="s">
        <v>173</v>
      </c>
      <c r="B893" s="39">
        <v>620</v>
      </c>
      <c r="C893" s="41"/>
      <c r="D893" s="41"/>
      <c r="E893" s="14" t="s">
        <v>569</v>
      </c>
      <c r="F893" s="18">
        <f t="shared" ref="F893:K893" si="2604">F894+F895+F896</f>
        <v>4250015.3</v>
      </c>
      <c r="G893" s="18">
        <f t="shared" si="2604"/>
        <v>4255934</v>
      </c>
      <c r="H893" s="18">
        <f t="shared" si="2604"/>
        <v>4261164.3000000007</v>
      </c>
      <c r="I893" s="18">
        <f t="shared" si="2604"/>
        <v>0</v>
      </c>
      <c r="J893" s="18">
        <f t="shared" si="2604"/>
        <v>0</v>
      </c>
      <c r="K893" s="18">
        <f t="shared" si="2604"/>
        <v>0</v>
      </c>
      <c r="L893" s="18">
        <f t="shared" si="2567"/>
        <v>4250015.3</v>
      </c>
      <c r="M893" s="18">
        <f t="shared" si="2568"/>
        <v>4255934</v>
      </c>
      <c r="N893" s="18">
        <f t="shared" si="2569"/>
        <v>4261164.3000000007</v>
      </c>
      <c r="O893" s="18">
        <f t="shared" ref="O893:S893" si="2605">O894+O895+O896</f>
        <v>0</v>
      </c>
      <c r="P893" s="18">
        <f t="shared" si="2605"/>
        <v>0</v>
      </c>
      <c r="Q893" s="18">
        <f t="shared" si="2605"/>
        <v>0</v>
      </c>
      <c r="R893" s="18">
        <f t="shared" si="2605"/>
        <v>0</v>
      </c>
      <c r="S893" s="18">
        <f t="shared" si="2605"/>
        <v>0</v>
      </c>
      <c r="T893" s="18">
        <f t="shared" si="2469"/>
        <v>4250015.3</v>
      </c>
      <c r="U893" s="18">
        <f t="shared" si="2470"/>
        <v>4255934</v>
      </c>
      <c r="V893" s="18">
        <f t="shared" si="2471"/>
        <v>4261164.3000000007</v>
      </c>
      <c r="W893" s="18">
        <f t="shared" ref="W893:CD893" si="2606">W894+W895+W896</f>
        <v>0</v>
      </c>
      <c r="X893" s="18">
        <f t="shared" ref="X893:AB893" si="2607">X894+X895+X896</f>
        <v>0</v>
      </c>
      <c r="Y893" s="18">
        <f t="shared" si="2607"/>
        <v>0</v>
      </c>
      <c r="Z893" s="18">
        <f t="shared" si="2607"/>
        <v>0</v>
      </c>
      <c r="AA893" s="18">
        <f t="shared" si="2607"/>
        <v>0</v>
      </c>
      <c r="AB893" s="18">
        <f t="shared" si="2607"/>
        <v>0</v>
      </c>
      <c r="AC893" s="18">
        <f t="shared" si="2489"/>
        <v>4250015.3</v>
      </c>
      <c r="AD893" s="18">
        <f t="shared" si="2490"/>
        <v>4255934</v>
      </c>
      <c r="AE893" s="18">
        <f t="shared" si="2491"/>
        <v>4261164.3000000007</v>
      </c>
      <c r="AF893" s="18">
        <f t="shared" ref="AF893:AH893" si="2608">AF894+AF895+AF896</f>
        <v>0</v>
      </c>
      <c r="AG893" s="18">
        <f t="shared" si="2608"/>
        <v>0</v>
      </c>
      <c r="AH893" s="18">
        <f t="shared" si="2608"/>
        <v>0</v>
      </c>
      <c r="AI893" s="18">
        <f t="shared" si="2432"/>
        <v>4250015.3</v>
      </c>
      <c r="AJ893" s="18">
        <f t="shared" si="2433"/>
        <v>4255934</v>
      </c>
      <c r="AK893" s="18">
        <f t="shared" si="2434"/>
        <v>4261164.3000000007</v>
      </c>
      <c r="AL893" s="18">
        <f t="shared" ref="AL893" si="2609">AL894+AL895+AL896</f>
        <v>0</v>
      </c>
      <c r="AM893" s="18">
        <f t="shared" si="2435"/>
        <v>4250015.3</v>
      </c>
      <c r="AN893" s="18">
        <f t="shared" ref="AN893:AP893" si="2610">AN894+AN895+AN896</f>
        <v>0</v>
      </c>
      <c r="AO893" s="18">
        <f t="shared" si="2610"/>
        <v>0</v>
      </c>
      <c r="AP893" s="18">
        <f t="shared" si="2610"/>
        <v>0</v>
      </c>
      <c r="AQ893" s="18">
        <f t="shared" si="2437"/>
        <v>4250015.3</v>
      </c>
      <c r="AR893" s="18">
        <f t="shared" si="2438"/>
        <v>4255934</v>
      </c>
      <c r="AS893" s="18">
        <f t="shared" si="2439"/>
        <v>4261164.3000000007</v>
      </c>
      <c r="AT893" s="18">
        <f t="shared" ref="AT893:AV893" si="2611">AT894+AT895+AT896</f>
        <v>0</v>
      </c>
      <c r="AU893" s="18">
        <f t="shared" si="2611"/>
        <v>0</v>
      </c>
      <c r="AV893" s="18">
        <f t="shared" si="2611"/>
        <v>0</v>
      </c>
      <c r="AW893" s="18">
        <f t="shared" si="2440"/>
        <v>4250015.3</v>
      </c>
      <c r="AX893" s="18">
        <f t="shared" si="2441"/>
        <v>4255934</v>
      </c>
      <c r="AY893" s="18">
        <f t="shared" si="2442"/>
        <v>4261164.3000000007</v>
      </c>
      <c r="AZ893" s="18">
        <f t="shared" ref="AZ893:BB893" si="2612">AZ894+AZ895+AZ896</f>
        <v>0</v>
      </c>
      <c r="BA893" s="18">
        <f t="shared" si="2612"/>
        <v>0</v>
      </c>
      <c r="BB893" s="18">
        <f t="shared" si="2612"/>
        <v>0</v>
      </c>
      <c r="BC893" s="18">
        <f t="shared" si="2498"/>
        <v>4250015.3</v>
      </c>
      <c r="BD893" s="18">
        <f t="shared" si="2499"/>
        <v>4255934</v>
      </c>
      <c r="BE893" s="18">
        <f t="shared" si="2500"/>
        <v>4261164.3000000007</v>
      </c>
      <c r="BF893" s="18">
        <f t="shared" ref="BF893:BH893" si="2613">BF894+BF895+BF896</f>
        <v>0</v>
      </c>
      <c r="BG893" s="18">
        <f t="shared" si="2613"/>
        <v>0</v>
      </c>
      <c r="BH893" s="18">
        <f t="shared" si="2613"/>
        <v>0</v>
      </c>
      <c r="BI893" s="18">
        <f t="shared" si="2495"/>
        <v>4250015.3</v>
      </c>
      <c r="BJ893" s="18">
        <f t="shared" si="2496"/>
        <v>4255934</v>
      </c>
      <c r="BK893" s="18">
        <f t="shared" si="2497"/>
        <v>4261164.3000000007</v>
      </c>
      <c r="BL893" s="18">
        <f t="shared" ref="BL893:BN893" si="2614">BL894+BL895+BL896</f>
        <v>0</v>
      </c>
      <c r="BM893" s="18">
        <f t="shared" si="2614"/>
        <v>0</v>
      </c>
      <c r="BN893" s="18">
        <f t="shared" si="2614"/>
        <v>0</v>
      </c>
      <c r="BO893" s="18">
        <f t="shared" si="2422"/>
        <v>4250015.3</v>
      </c>
      <c r="BP893" s="18">
        <f t="shared" si="2423"/>
        <v>4255934</v>
      </c>
      <c r="BQ893" s="18">
        <f t="shared" si="2424"/>
        <v>4261164.3000000007</v>
      </c>
      <c r="BR893" s="18">
        <f t="shared" ref="BR893:BT893" si="2615">BR894+BR895+BR896</f>
        <v>0</v>
      </c>
      <c r="BS893" s="18">
        <f t="shared" si="2615"/>
        <v>0</v>
      </c>
      <c r="BT893" s="18">
        <f t="shared" si="2615"/>
        <v>0</v>
      </c>
      <c r="BU893" s="18">
        <f t="shared" si="2425"/>
        <v>4250015.3</v>
      </c>
      <c r="BV893" s="18">
        <f t="shared" si="2426"/>
        <v>4255934</v>
      </c>
      <c r="BW893" s="18">
        <f t="shared" si="2427"/>
        <v>4261164.3000000007</v>
      </c>
      <c r="BX893" s="18">
        <f t="shared" ref="BX893:BZ893" si="2616">BX894+BX895+BX896</f>
        <v>0</v>
      </c>
      <c r="BY893" s="18">
        <f t="shared" si="2616"/>
        <v>0</v>
      </c>
      <c r="BZ893" s="18">
        <f t="shared" si="2616"/>
        <v>0</v>
      </c>
      <c r="CA893" s="18">
        <f t="shared" si="2413"/>
        <v>4250015.3</v>
      </c>
      <c r="CB893" s="18">
        <f t="shared" si="2414"/>
        <v>4255934</v>
      </c>
      <c r="CC893" s="18">
        <f t="shared" si="2415"/>
        <v>4261164.3000000007</v>
      </c>
      <c r="CD893" s="18">
        <f t="shared" si="2606"/>
        <v>0</v>
      </c>
      <c r="CE893" s="27"/>
      <c r="CF893" s="33"/>
    </row>
    <row r="894" spans="1:84" x14ac:dyDescent="0.3">
      <c r="A894" s="41" t="s">
        <v>173</v>
      </c>
      <c r="B894" s="39">
        <v>620</v>
      </c>
      <c r="C894" s="41" t="s">
        <v>27</v>
      </c>
      <c r="D894" s="41" t="s">
        <v>5</v>
      </c>
      <c r="E894" s="14" t="s">
        <v>531</v>
      </c>
      <c r="F894" s="18">
        <v>4155270</v>
      </c>
      <c r="G894" s="18">
        <v>4209477.3</v>
      </c>
      <c r="H894" s="18">
        <v>4233996.3000000007</v>
      </c>
      <c r="I894" s="18"/>
      <c r="J894" s="18"/>
      <c r="K894" s="18"/>
      <c r="L894" s="18">
        <f t="shared" si="2567"/>
        <v>4155270</v>
      </c>
      <c r="M894" s="18">
        <f t="shared" si="2568"/>
        <v>4209477.3</v>
      </c>
      <c r="N894" s="18">
        <f t="shared" si="2569"/>
        <v>4233996.3000000007</v>
      </c>
      <c r="O894" s="18"/>
      <c r="P894" s="18"/>
      <c r="Q894" s="18"/>
      <c r="R894" s="18"/>
      <c r="S894" s="18"/>
      <c r="T894" s="18">
        <f t="shared" si="2469"/>
        <v>4155270</v>
      </c>
      <c r="U894" s="18">
        <f t="shared" si="2470"/>
        <v>4209477.3</v>
      </c>
      <c r="V894" s="18">
        <f t="shared" si="2471"/>
        <v>4233996.3000000007</v>
      </c>
      <c r="W894" s="18"/>
      <c r="X894" s="18"/>
      <c r="Y894" s="18"/>
      <c r="Z894" s="18"/>
      <c r="AA894" s="18"/>
      <c r="AB894" s="18"/>
      <c r="AC894" s="18">
        <f t="shared" si="2489"/>
        <v>4155270</v>
      </c>
      <c r="AD894" s="18">
        <f t="shared" si="2490"/>
        <v>4209477.3</v>
      </c>
      <c r="AE894" s="18">
        <f t="shared" si="2491"/>
        <v>4233996.3000000007</v>
      </c>
      <c r="AF894" s="18"/>
      <c r="AG894" s="18"/>
      <c r="AH894" s="18"/>
      <c r="AI894" s="18">
        <f t="shared" si="2432"/>
        <v>4155270</v>
      </c>
      <c r="AJ894" s="18">
        <f t="shared" si="2433"/>
        <v>4209477.3</v>
      </c>
      <c r="AK894" s="18">
        <f t="shared" si="2434"/>
        <v>4233996.3000000007</v>
      </c>
      <c r="AL894" s="18"/>
      <c r="AM894" s="18">
        <f t="shared" si="2435"/>
        <v>4155270</v>
      </c>
      <c r="AN894" s="18"/>
      <c r="AO894" s="18"/>
      <c r="AP894" s="18"/>
      <c r="AQ894" s="18">
        <f t="shared" si="2437"/>
        <v>4155270</v>
      </c>
      <c r="AR894" s="18">
        <f t="shared" si="2438"/>
        <v>4209477.3</v>
      </c>
      <c r="AS894" s="18">
        <f t="shared" si="2439"/>
        <v>4233996.3000000007</v>
      </c>
      <c r="AT894" s="18"/>
      <c r="AU894" s="18"/>
      <c r="AV894" s="18"/>
      <c r="AW894" s="18">
        <f t="shared" si="2440"/>
        <v>4155270</v>
      </c>
      <c r="AX894" s="18">
        <f t="shared" si="2441"/>
        <v>4209477.3</v>
      </c>
      <c r="AY894" s="18">
        <f t="shared" si="2442"/>
        <v>4233996.3000000007</v>
      </c>
      <c r="AZ894" s="18"/>
      <c r="BA894" s="18"/>
      <c r="BB894" s="18"/>
      <c r="BC894" s="18">
        <f t="shared" si="2498"/>
        <v>4155270</v>
      </c>
      <c r="BD894" s="18">
        <f t="shared" si="2499"/>
        <v>4209477.3</v>
      </c>
      <c r="BE894" s="18">
        <f t="shared" si="2500"/>
        <v>4233996.3000000007</v>
      </c>
      <c r="BF894" s="18"/>
      <c r="BG894" s="18"/>
      <c r="BH894" s="18"/>
      <c r="BI894" s="18">
        <f t="shared" si="2495"/>
        <v>4155270</v>
      </c>
      <c r="BJ894" s="18">
        <f t="shared" si="2496"/>
        <v>4209477.3</v>
      </c>
      <c r="BK894" s="18">
        <f t="shared" si="2497"/>
        <v>4233996.3000000007</v>
      </c>
      <c r="BL894" s="18"/>
      <c r="BM894" s="18"/>
      <c r="BN894" s="18"/>
      <c r="BO894" s="18">
        <f t="shared" si="2422"/>
        <v>4155270</v>
      </c>
      <c r="BP894" s="18">
        <f t="shared" si="2423"/>
        <v>4209477.3</v>
      </c>
      <c r="BQ894" s="18">
        <f t="shared" si="2424"/>
        <v>4233996.3000000007</v>
      </c>
      <c r="BR894" s="18"/>
      <c r="BS894" s="18"/>
      <c r="BT894" s="18"/>
      <c r="BU894" s="18">
        <f t="shared" si="2425"/>
        <v>4155270</v>
      </c>
      <c r="BV894" s="18">
        <f t="shared" si="2426"/>
        <v>4209477.3</v>
      </c>
      <c r="BW894" s="18">
        <f t="shared" si="2427"/>
        <v>4233996.3000000007</v>
      </c>
      <c r="BX894" s="18"/>
      <c r="BY894" s="18"/>
      <c r="BZ894" s="18"/>
      <c r="CA894" s="18">
        <f t="shared" si="2413"/>
        <v>4155270</v>
      </c>
      <c r="CB894" s="18">
        <f t="shared" si="2414"/>
        <v>4209477.3</v>
      </c>
      <c r="CC894" s="18">
        <f t="shared" si="2415"/>
        <v>4233996.3000000007</v>
      </c>
      <c r="CD894" s="18"/>
      <c r="CE894" s="27"/>
      <c r="CF894" s="33"/>
    </row>
    <row r="895" spans="1:84" x14ac:dyDescent="0.3">
      <c r="A895" s="41" t="s">
        <v>173</v>
      </c>
      <c r="B895" s="39">
        <v>620</v>
      </c>
      <c r="C895" s="41" t="s">
        <v>59</v>
      </c>
      <c r="D895" s="41" t="s">
        <v>19</v>
      </c>
      <c r="E895" s="14" t="s">
        <v>541</v>
      </c>
      <c r="F895" s="18">
        <v>2500</v>
      </c>
      <c r="G895" s="18">
        <v>2500</v>
      </c>
      <c r="H895" s="18">
        <v>2500</v>
      </c>
      <c r="I895" s="18"/>
      <c r="J895" s="18"/>
      <c r="K895" s="18"/>
      <c r="L895" s="18">
        <f t="shared" si="2567"/>
        <v>2500</v>
      </c>
      <c r="M895" s="18">
        <f t="shared" si="2568"/>
        <v>2500</v>
      </c>
      <c r="N895" s="18">
        <f t="shared" si="2569"/>
        <v>2500</v>
      </c>
      <c r="O895" s="18"/>
      <c r="P895" s="18"/>
      <c r="Q895" s="18"/>
      <c r="R895" s="18"/>
      <c r="S895" s="18"/>
      <c r="T895" s="18">
        <f t="shared" si="2469"/>
        <v>2500</v>
      </c>
      <c r="U895" s="18">
        <f t="shared" si="2470"/>
        <v>2500</v>
      </c>
      <c r="V895" s="18">
        <f t="shared" si="2471"/>
        <v>2500</v>
      </c>
      <c r="W895" s="18"/>
      <c r="X895" s="18"/>
      <c r="Y895" s="18"/>
      <c r="Z895" s="18"/>
      <c r="AA895" s="18"/>
      <c r="AB895" s="18"/>
      <c r="AC895" s="18">
        <f t="shared" si="2489"/>
        <v>2500</v>
      </c>
      <c r="AD895" s="18">
        <f t="shared" si="2490"/>
        <v>2500</v>
      </c>
      <c r="AE895" s="18">
        <f t="shared" si="2491"/>
        <v>2500</v>
      </c>
      <c r="AF895" s="18"/>
      <c r="AG895" s="18"/>
      <c r="AH895" s="18"/>
      <c r="AI895" s="18">
        <f t="shared" si="2432"/>
        <v>2500</v>
      </c>
      <c r="AJ895" s="18">
        <f t="shared" si="2433"/>
        <v>2500</v>
      </c>
      <c r="AK895" s="18">
        <f t="shared" si="2434"/>
        <v>2500</v>
      </c>
      <c r="AL895" s="18"/>
      <c r="AM895" s="18">
        <f t="shared" si="2435"/>
        <v>2500</v>
      </c>
      <c r="AN895" s="18"/>
      <c r="AO895" s="18"/>
      <c r="AP895" s="18"/>
      <c r="AQ895" s="18">
        <f t="shared" si="2437"/>
        <v>2500</v>
      </c>
      <c r="AR895" s="18">
        <f t="shared" si="2438"/>
        <v>2500</v>
      </c>
      <c r="AS895" s="18">
        <f t="shared" si="2439"/>
        <v>2500</v>
      </c>
      <c r="AT895" s="18"/>
      <c r="AU895" s="18"/>
      <c r="AV895" s="18"/>
      <c r="AW895" s="18">
        <f t="shared" si="2440"/>
        <v>2500</v>
      </c>
      <c r="AX895" s="18">
        <f t="shared" si="2441"/>
        <v>2500</v>
      </c>
      <c r="AY895" s="18">
        <f t="shared" si="2442"/>
        <v>2500</v>
      </c>
      <c r="AZ895" s="18"/>
      <c r="BA895" s="18"/>
      <c r="BB895" s="18"/>
      <c r="BC895" s="18">
        <f t="shared" si="2498"/>
        <v>2500</v>
      </c>
      <c r="BD895" s="18">
        <f t="shared" si="2499"/>
        <v>2500</v>
      </c>
      <c r="BE895" s="18">
        <f t="shared" si="2500"/>
        <v>2500</v>
      </c>
      <c r="BF895" s="18"/>
      <c r="BG895" s="18"/>
      <c r="BH895" s="18"/>
      <c r="BI895" s="18">
        <f t="shared" si="2495"/>
        <v>2500</v>
      </c>
      <c r="BJ895" s="18">
        <f t="shared" si="2496"/>
        <v>2500</v>
      </c>
      <c r="BK895" s="18">
        <f t="shared" si="2497"/>
        <v>2500</v>
      </c>
      <c r="BL895" s="18"/>
      <c r="BM895" s="18"/>
      <c r="BN895" s="18"/>
      <c r="BO895" s="18">
        <f t="shared" si="2422"/>
        <v>2500</v>
      </c>
      <c r="BP895" s="18">
        <f t="shared" si="2423"/>
        <v>2500</v>
      </c>
      <c r="BQ895" s="18">
        <f t="shared" si="2424"/>
        <v>2500</v>
      </c>
      <c r="BR895" s="18"/>
      <c r="BS895" s="18"/>
      <c r="BT895" s="18"/>
      <c r="BU895" s="18">
        <f t="shared" si="2425"/>
        <v>2500</v>
      </c>
      <c r="BV895" s="18">
        <f t="shared" si="2426"/>
        <v>2500</v>
      </c>
      <c r="BW895" s="18">
        <f t="shared" si="2427"/>
        <v>2500</v>
      </c>
      <c r="BX895" s="18"/>
      <c r="BY895" s="18"/>
      <c r="BZ895" s="18"/>
      <c r="CA895" s="18">
        <f t="shared" si="2413"/>
        <v>2500</v>
      </c>
      <c r="CB895" s="18">
        <f t="shared" si="2414"/>
        <v>2500</v>
      </c>
      <c r="CC895" s="18">
        <f t="shared" si="2415"/>
        <v>2500</v>
      </c>
      <c r="CD895" s="18"/>
      <c r="CE895" s="27"/>
      <c r="CF895" s="33"/>
    </row>
    <row r="896" spans="1:84" x14ac:dyDescent="0.3">
      <c r="A896" s="41" t="s">
        <v>173</v>
      </c>
      <c r="B896" s="39">
        <v>620</v>
      </c>
      <c r="C896" s="41" t="s">
        <v>59</v>
      </c>
      <c r="D896" s="41" t="s">
        <v>149</v>
      </c>
      <c r="E896" s="14" t="s">
        <v>542</v>
      </c>
      <c r="F896" s="18">
        <v>92245.3</v>
      </c>
      <c r="G896" s="18">
        <v>43956.7</v>
      </c>
      <c r="H896" s="18">
        <v>24668</v>
      </c>
      <c r="I896" s="18"/>
      <c r="J896" s="18"/>
      <c r="K896" s="18"/>
      <c r="L896" s="18">
        <f t="shared" si="2567"/>
        <v>92245.3</v>
      </c>
      <c r="M896" s="18">
        <f t="shared" si="2568"/>
        <v>43956.7</v>
      </c>
      <c r="N896" s="18">
        <f t="shared" si="2569"/>
        <v>24668</v>
      </c>
      <c r="O896" s="18"/>
      <c r="P896" s="18"/>
      <c r="Q896" s="18"/>
      <c r="R896" s="18"/>
      <c r="S896" s="18"/>
      <c r="T896" s="18">
        <f t="shared" si="2469"/>
        <v>92245.3</v>
      </c>
      <c r="U896" s="18">
        <f t="shared" si="2470"/>
        <v>43956.7</v>
      </c>
      <c r="V896" s="18">
        <f t="shared" si="2471"/>
        <v>24668</v>
      </c>
      <c r="W896" s="18"/>
      <c r="X896" s="18"/>
      <c r="Y896" s="18"/>
      <c r="Z896" s="18"/>
      <c r="AA896" s="18"/>
      <c r="AB896" s="18"/>
      <c r="AC896" s="18">
        <f t="shared" si="2489"/>
        <v>92245.3</v>
      </c>
      <c r="AD896" s="18">
        <f t="shared" si="2490"/>
        <v>43956.7</v>
      </c>
      <c r="AE896" s="18">
        <f t="shared" si="2491"/>
        <v>24668</v>
      </c>
      <c r="AF896" s="18"/>
      <c r="AG896" s="18"/>
      <c r="AH896" s="18"/>
      <c r="AI896" s="18">
        <f t="shared" si="2432"/>
        <v>92245.3</v>
      </c>
      <c r="AJ896" s="18">
        <f t="shared" si="2433"/>
        <v>43956.7</v>
      </c>
      <c r="AK896" s="18">
        <f t="shared" si="2434"/>
        <v>24668</v>
      </c>
      <c r="AL896" s="18"/>
      <c r="AM896" s="18">
        <f t="shared" si="2435"/>
        <v>92245.3</v>
      </c>
      <c r="AN896" s="18"/>
      <c r="AO896" s="18"/>
      <c r="AP896" s="18"/>
      <c r="AQ896" s="18">
        <f t="shared" si="2437"/>
        <v>92245.3</v>
      </c>
      <c r="AR896" s="18">
        <f t="shared" si="2438"/>
        <v>43956.7</v>
      </c>
      <c r="AS896" s="18">
        <f t="shared" si="2439"/>
        <v>24668</v>
      </c>
      <c r="AT896" s="18"/>
      <c r="AU896" s="18"/>
      <c r="AV896" s="18"/>
      <c r="AW896" s="18">
        <f t="shared" si="2440"/>
        <v>92245.3</v>
      </c>
      <c r="AX896" s="18">
        <f t="shared" si="2441"/>
        <v>43956.7</v>
      </c>
      <c r="AY896" s="18">
        <f t="shared" si="2442"/>
        <v>24668</v>
      </c>
      <c r="AZ896" s="18"/>
      <c r="BA896" s="18"/>
      <c r="BB896" s="18"/>
      <c r="BC896" s="18">
        <f t="shared" si="2498"/>
        <v>92245.3</v>
      </c>
      <c r="BD896" s="18">
        <f t="shared" si="2499"/>
        <v>43956.7</v>
      </c>
      <c r="BE896" s="18">
        <f t="shared" si="2500"/>
        <v>24668</v>
      </c>
      <c r="BF896" s="18"/>
      <c r="BG896" s="18"/>
      <c r="BH896" s="18"/>
      <c r="BI896" s="18">
        <f t="shared" si="2495"/>
        <v>92245.3</v>
      </c>
      <c r="BJ896" s="18">
        <f t="shared" si="2496"/>
        <v>43956.7</v>
      </c>
      <c r="BK896" s="18">
        <f t="shared" si="2497"/>
        <v>24668</v>
      </c>
      <c r="BL896" s="18"/>
      <c r="BM896" s="18"/>
      <c r="BN896" s="18"/>
      <c r="BO896" s="18">
        <f t="shared" si="2422"/>
        <v>92245.3</v>
      </c>
      <c r="BP896" s="18">
        <f t="shared" si="2423"/>
        <v>43956.7</v>
      </c>
      <c r="BQ896" s="18">
        <f t="shared" si="2424"/>
        <v>24668</v>
      </c>
      <c r="BR896" s="18"/>
      <c r="BS896" s="18"/>
      <c r="BT896" s="18"/>
      <c r="BU896" s="18">
        <f t="shared" si="2425"/>
        <v>92245.3</v>
      </c>
      <c r="BV896" s="18">
        <f t="shared" si="2426"/>
        <v>43956.7</v>
      </c>
      <c r="BW896" s="18">
        <f t="shared" si="2427"/>
        <v>24668</v>
      </c>
      <c r="BX896" s="18"/>
      <c r="BY896" s="18"/>
      <c r="BZ896" s="18"/>
      <c r="CA896" s="18">
        <f t="shared" si="2413"/>
        <v>92245.3</v>
      </c>
      <c r="CB896" s="18">
        <f t="shared" si="2414"/>
        <v>43956.7</v>
      </c>
      <c r="CC896" s="18">
        <f t="shared" si="2415"/>
        <v>24668</v>
      </c>
      <c r="CD896" s="18"/>
      <c r="CE896" s="27"/>
      <c r="CF896" s="33"/>
    </row>
    <row r="897" spans="1:119" ht="218.4" x14ac:dyDescent="0.3">
      <c r="A897" s="41" t="s">
        <v>174</v>
      </c>
      <c r="B897" s="39"/>
      <c r="C897" s="41"/>
      <c r="D897" s="41"/>
      <c r="E897" s="14" t="s">
        <v>1001</v>
      </c>
      <c r="F897" s="18">
        <f t="shared" ref="F897:K899" si="2617">F898</f>
        <v>133.6</v>
      </c>
      <c r="G897" s="18">
        <f t="shared" si="2617"/>
        <v>133.6</v>
      </c>
      <c r="H897" s="18">
        <f t="shared" si="2617"/>
        <v>133.6</v>
      </c>
      <c r="I897" s="18">
        <f t="shared" si="2617"/>
        <v>0</v>
      </c>
      <c r="J897" s="18">
        <f t="shared" si="2617"/>
        <v>0</v>
      </c>
      <c r="K897" s="18">
        <f t="shared" si="2617"/>
        <v>0</v>
      </c>
      <c r="L897" s="18">
        <f t="shared" si="2567"/>
        <v>133.6</v>
      </c>
      <c r="M897" s="18">
        <f t="shared" si="2568"/>
        <v>133.6</v>
      </c>
      <c r="N897" s="18">
        <f t="shared" si="2569"/>
        <v>133.6</v>
      </c>
      <c r="O897" s="18">
        <f t="shared" ref="O897:S899" si="2618">O898</f>
        <v>0</v>
      </c>
      <c r="P897" s="18">
        <f t="shared" si="2618"/>
        <v>0</v>
      </c>
      <c r="Q897" s="18">
        <f t="shared" si="2618"/>
        <v>0</v>
      </c>
      <c r="R897" s="18">
        <f t="shared" si="2618"/>
        <v>0</v>
      </c>
      <c r="S897" s="18">
        <f t="shared" si="2618"/>
        <v>0</v>
      </c>
      <c r="T897" s="18">
        <f t="shared" si="2469"/>
        <v>133.6</v>
      </c>
      <c r="U897" s="18">
        <f t="shared" si="2470"/>
        <v>133.6</v>
      </c>
      <c r="V897" s="18">
        <f t="shared" si="2471"/>
        <v>133.6</v>
      </c>
      <c r="W897" s="18">
        <f t="shared" ref="W897:CD899" si="2619">W898</f>
        <v>0</v>
      </c>
      <c r="X897" s="18">
        <f t="shared" si="2619"/>
        <v>0</v>
      </c>
      <c r="Y897" s="18">
        <f t="shared" si="2619"/>
        <v>0</v>
      </c>
      <c r="Z897" s="18">
        <f t="shared" si="2619"/>
        <v>0</v>
      </c>
      <c r="AA897" s="18">
        <f t="shared" si="2619"/>
        <v>0</v>
      </c>
      <c r="AB897" s="18">
        <f t="shared" si="2619"/>
        <v>0</v>
      </c>
      <c r="AC897" s="18">
        <f t="shared" si="2489"/>
        <v>133.6</v>
      </c>
      <c r="AD897" s="18">
        <f t="shared" si="2490"/>
        <v>133.6</v>
      </c>
      <c r="AE897" s="18">
        <f t="shared" si="2491"/>
        <v>133.6</v>
      </c>
      <c r="AF897" s="18">
        <f t="shared" si="2619"/>
        <v>0</v>
      </c>
      <c r="AG897" s="18">
        <f t="shared" si="2619"/>
        <v>0</v>
      </c>
      <c r="AH897" s="18">
        <f t="shared" si="2619"/>
        <v>0</v>
      </c>
      <c r="AI897" s="18">
        <f t="shared" si="2432"/>
        <v>133.6</v>
      </c>
      <c r="AJ897" s="18">
        <f t="shared" si="2433"/>
        <v>133.6</v>
      </c>
      <c r="AK897" s="18">
        <f t="shared" si="2434"/>
        <v>133.6</v>
      </c>
      <c r="AL897" s="18">
        <f t="shared" si="2619"/>
        <v>0</v>
      </c>
      <c r="AM897" s="18">
        <f t="shared" si="2435"/>
        <v>133.6</v>
      </c>
      <c r="AN897" s="18">
        <f t="shared" si="2619"/>
        <v>0</v>
      </c>
      <c r="AO897" s="18">
        <f t="shared" si="2619"/>
        <v>0</v>
      </c>
      <c r="AP897" s="18">
        <f t="shared" si="2619"/>
        <v>0</v>
      </c>
      <c r="AQ897" s="18">
        <f t="shared" si="2437"/>
        <v>133.6</v>
      </c>
      <c r="AR897" s="18">
        <f t="shared" si="2438"/>
        <v>133.6</v>
      </c>
      <c r="AS897" s="18">
        <f t="shared" si="2439"/>
        <v>133.6</v>
      </c>
      <c r="AT897" s="18">
        <f t="shared" si="2619"/>
        <v>0</v>
      </c>
      <c r="AU897" s="18">
        <f t="shared" si="2619"/>
        <v>0</v>
      </c>
      <c r="AV897" s="18">
        <f t="shared" si="2619"/>
        <v>0</v>
      </c>
      <c r="AW897" s="18">
        <f t="shared" si="2440"/>
        <v>133.6</v>
      </c>
      <c r="AX897" s="18">
        <f t="shared" si="2441"/>
        <v>133.6</v>
      </c>
      <c r="AY897" s="18">
        <f t="shared" si="2442"/>
        <v>133.6</v>
      </c>
      <c r="AZ897" s="18">
        <f t="shared" si="2619"/>
        <v>693.66800000000001</v>
      </c>
      <c r="BA897" s="18">
        <f t="shared" si="2619"/>
        <v>0</v>
      </c>
      <c r="BB897" s="18">
        <f t="shared" si="2619"/>
        <v>0</v>
      </c>
      <c r="BC897" s="18">
        <f t="shared" si="2498"/>
        <v>827.26800000000003</v>
      </c>
      <c r="BD897" s="18">
        <f t="shared" si="2499"/>
        <v>133.6</v>
      </c>
      <c r="BE897" s="18">
        <f t="shared" si="2500"/>
        <v>133.6</v>
      </c>
      <c r="BF897" s="18">
        <f t="shared" si="2619"/>
        <v>0</v>
      </c>
      <c r="BG897" s="18">
        <f t="shared" si="2619"/>
        <v>0</v>
      </c>
      <c r="BH897" s="18">
        <f t="shared" si="2619"/>
        <v>0</v>
      </c>
      <c r="BI897" s="18">
        <f t="shared" si="2495"/>
        <v>827.26800000000003</v>
      </c>
      <c r="BJ897" s="18">
        <f t="shared" si="2496"/>
        <v>133.6</v>
      </c>
      <c r="BK897" s="18">
        <f t="shared" si="2497"/>
        <v>133.6</v>
      </c>
      <c r="BL897" s="18">
        <f t="shared" si="2619"/>
        <v>0</v>
      </c>
      <c r="BM897" s="18">
        <f t="shared" si="2619"/>
        <v>0</v>
      </c>
      <c r="BN897" s="18">
        <f t="shared" si="2619"/>
        <v>0</v>
      </c>
      <c r="BO897" s="18">
        <f t="shared" si="2422"/>
        <v>827.26800000000003</v>
      </c>
      <c r="BP897" s="18">
        <f t="shared" si="2423"/>
        <v>133.6</v>
      </c>
      <c r="BQ897" s="18">
        <f t="shared" si="2424"/>
        <v>133.6</v>
      </c>
      <c r="BR897" s="18">
        <f t="shared" si="2619"/>
        <v>0</v>
      </c>
      <c r="BS897" s="18">
        <f t="shared" si="2619"/>
        <v>0</v>
      </c>
      <c r="BT897" s="18">
        <f t="shared" si="2619"/>
        <v>0</v>
      </c>
      <c r="BU897" s="18">
        <f t="shared" si="2425"/>
        <v>827.26800000000003</v>
      </c>
      <c r="BV897" s="18">
        <f t="shared" si="2426"/>
        <v>133.6</v>
      </c>
      <c r="BW897" s="18">
        <f t="shared" si="2427"/>
        <v>133.6</v>
      </c>
      <c r="BX897" s="18">
        <f t="shared" si="2619"/>
        <v>0</v>
      </c>
      <c r="BY897" s="18">
        <f t="shared" si="2619"/>
        <v>0</v>
      </c>
      <c r="BZ897" s="18">
        <f t="shared" si="2619"/>
        <v>0</v>
      </c>
      <c r="CA897" s="18">
        <f t="shared" si="2413"/>
        <v>827.26800000000003</v>
      </c>
      <c r="CB897" s="18">
        <f t="shared" si="2414"/>
        <v>133.6</v>
      </c>
      <c r="CC897" s="18">
        <f t="shared" si="2415"/>
        <v>133.6</v>
      </c>
      <c r="CD897" s="18">
        <f t="shared" si="2619"/>
        <v>0</v>
      </c>
      <c r="CE897" s="27"/>
      <c r="CF897" s="33"/>
    </row>
    <row r="898" spans="1:119" ht="46.8" x14ac:dyDescent="0.3">
      <c r="A898" s="41" t="s">
        <v>174</v>
      </c>
      <c r="B898" s="39">
        <v>600</v>
      </c>
      <c r="C898" s="41"/>
      <c r="D898" s="41"/>
      <c r="E898" s="14" t="s">
        <v>554</v>
      </c>
      <c r="F898" s="18">
        <f t="shared" si="2617"/>
        <v>133.6</v>
      </c>
      <c r="G898" s="18">
        <f t="shared" si="2617"/>
        <v>133.6</v>
      </c>
      <c r="H898" s="18">
        <f t="shared" si="2617"/>
        <v>133.6</v>
      </c>
      <c r="I898" s="18">
        <f t="shared" si="2617"/>
        <v>0</v>
      </c>
      <c r="J898" s="18">
        <f t="shared" si="2617"/>
        <v>0</v>
      </c>
      <c r="K898" s="18">
        <f t="shared" si="2617"/>
        <v>0</v>
      </c>
      <c r="L898" s="18">
        <f t="shared" si="2567"/>
        <v>133.6</v>
      </c>
      <c r="M898" s="18">
        <f t="shared" si="2568"/>
        <v>133.6</v>
      </c>
      <c r="N898" s="18">
        <f t="shared" si="2569"/>
        <v>133.6</v>
      </c>
      <c r="O898" s="18">
        <f t="shared" si="2618"/>
        <v>0</v>
      </c>
      <c r="P898" s="18">
        <f t="shared" si="2618"/>
        <v>0</v>
      </c>
      <c r="Q898" s="18">
        <f t="shared" si="2618"/>
        <v>0</v>
      </c>
      <c r="R898" s="18">
        <f t="shared" si="2618"/>
        <v>0</v>
      </c>
      <c r="S898" s="18">
        <f t="shared" si="2618"/>
        <v>0</v>
      </c>
      <c r="T898" s="18">
        <f t="shared" si="2469"/>
        <v>133.6</v>
      </c>
      <c r="U898" s="18">
        <f t="shared" si="2470"/>
        <v>133.6</v>
      </c>
      <c r="V898" s="18">
        <f t="shared" si="2471"/>
        <v>133.6</v>
      </c>
      <c r="W898" s="18">
        <f t="shared" si="2619"/>
        <v>0</v>
      </c>
      <c r="X898" s="18">
        <f t="shared" si="2619"/>
        <v>0</v>
      </c>
      <c r="Y898" s="18">
        <f t="shared" si="2619"/>
        <v>0</v>
      </c>
      <c r="Z898" s="18">
        <f t="shared" si="2619"/>
        <v>0</v>
      </c>
      <c r="AA898" s="18">
        <f t="shared" si="2619"/>
        <v>0</v>
      </c>
      <c r="AB898" s="18">
        <f t="shared" si="2619"/>
        <v>0</v>
      </c>
      <c r="AC898" s="18">
        <f t="shared" si="2489"/>
        <v>133.6</v>
      </c>
      <c r="AD898" s="18">
        <f t="shared" si="2490"/>
        <v>133.6</v>
      </c>
      <c r="AE898" s="18">
        <f t="shared" si="2491"/>
        <v>133.6</v>
      </c>
      <c r="AF898" s="18">
        <f t="shared" si="2619"/>
        <v>0</v>
      </c>
      <c r="AG898" s="18">
        <f t="shared" si="2619"/>
        <v>0</v>
      </c>
      <c r="AH898" s="18">
        <f t="shared" si="2619"/>
        <v>0</v>
      </c>
      <c r="AI898" s="18">
        <f t="shared" si="2432"/>
        <v>133.6</v>
      </c>
      <c r="AJ898" s="18">
        <f t="shared" si="2433"/>
        <v>133.6</v>
      </c>
      <c r="AK898" s="18">
        <f t="shared" si="2434"/>
        <v>133.6</v>
      </c>
      <c r="AL898" s="18">
        <f t="shared" si="2619"/>
        <v>0</v>
      </c>
      <c r="AM898" s="18">
        <f t="shared" si="2435"/>
        <v>133.6</v>
      </c>
      <c r="AN898" s="18">
        <f t="shared" si="2619"/>
        <v>0</v>
      </c>
      <c r="AO898" s="18">
        <f t="shared" si="2619"/>
        <v>0</v>
      </c>
      <c r="AP898" s="18">
        <f t="shared" si="2619"/>
        <v>0</v>
      </c>
      <c r="AQ898" s="18">
        <f t="shared" si="2437"/>
        <v>133.6</v>
      </c>
      <c r="AR898" s="18">
        <f t="shared" si="2438"/>
        <v>133.6</v>
      </c>
      <c r="AS898" s="18">
        <f t="shared" si="2439"/>
        <v>133.6</v>
      </c>
      <c r="AT898" s="18">
        <f t="shared" si="2619"/>
        <v>0</v>
      </c>
      <c r="AU898" s="18">
        <f t="shared" si="2619"/>
        <v>0</v>
      </c>
      <c r="AV898" s="18">
        <f t="shared" si="2619"/>
        <v>0</v>
      </c>
      <c r="AW898" s="18">
        <f t="shared" si="2440"/>
        <v>133.6</v>
      </c>
      <c r="AX898" s="18">
        <f t="shared" si="2441"/>
        <v>133.6</v>
      </c>
      <c r="AY898" s="18">
        <f t="shared" si="2442"/>
        <v>133.6</v>
      </c>
      <c r="AZ898" s="18">
        <f t="shared" si="2619"/>
        <v>693.66800000000001</v>
      </c>
      <c r="BA898" s="18">
        <f t="shared" si="2619"/>
        <v>0</v>
      </c>
      <c r="BB898" s="18">
        <f t="shared" si="2619"/>
        <v>0</v>
      </c>
      <c r="BC898" s="18">
        <f t="shared" si="2498"/>
        <v>827.26800000000003</v>
      </c>
      <c r="BD898" s="18">
        <f t="shared" si="2499"/>
        <v>133.6</v>
      </c>
      <c r="BE898" s="18">
        <f t="shared" si="2500"/>
        <v>133.6</v>
      </c>
      <c r="BF898" s="18">
        <f t="shared" si="2619"/>
        <v>0</v>
      </c>
      <c r="BG898" s="18">
        <f t="shared" si="2619"/>
        <v>0</v>
      </c>
      <c r="BH898" s="18">
        <f t="shared" si="2619"/>
        <v>0</v>
      </c>
      <c r="BI898" s="18">
        <f t="shared" si="2495"/>
        <v>827.26800000000003</v>
      </c>
      <c r="BJ898" s="18">
        <f t="shared" si="2496"/>
        <v>133.6</v>
      </c>
      <c r="BK898" s="18">
        <f t="shared" si="2497"/>
        <v>133.6</v>
      </c>
      <c r="BL898" s="18">
        <f t="shared" si="2619"/>
        <v>0</v>
      </c>
      <c r="BM898" s="18">
        <f t="shared" si="2619"/>
        <v>0</v>
      </c>
      <c r="BN898" s="18">
        <f t="shared" si="2619"/>
        <v>0</v>
      </c>
      <c r="BO898" s="18">
        <f t="shared" si="2422"/>
        <v>827.26800000000003</v>
      </c>
      <c r="BP898" s="18">
        <f t="shared" si="2423"/>
        <v>133.6</v>
      </c>
      <c r="BQ898" s="18">
        <f t="shared" si="2424"/>
        <v>133.6</v>
      </c>
      <c r="BR898" s="18">
        <f t="shared" si="2619"/>
        <v>0</v>
      </c>
      <c r="BS898" s="18">
        <f t="shared" si="2619"/>
        <v>0</v>
      </c>
      <c r="BT898" s="18">
        <f t="shared" si="2619"/>
        <v>0</v>
      </c>
      <c r="BU898" s="18">
        <f t="shared" si="2425"/>
        <v>827.26800000000003</v>
      </c>
      <c r="BV898" s="18">
        <f t="shared" si="2426"/>
        <v>133.6</v>
      </c>
      <c r="BW898" s="18">
        <f t="shared" si="2427"/>
        <v>133.6</v>
      </c>
      <c r="BX898" s="18">
        <f t="shared" si="2619"/>
        <v>0</v>
      </c>
      <c r="BY898" s="18">
        <f t="shared" si="2619"/>
        <v>0</v>
      </c>
      <c r="BZ898" s="18">
        <f t="shared" si="2619"/>
        <v>0</v>
      </c>
      <c r="CA898" s="18">
        <f t="shared" si="2413"/>
        <v>827.26800000000003</v>
      </c>
      <c r="CB898" s="18">
        <f t="shared" si="2414"/>
        <v>133.6</v>
      </c>
      <c r="CC898" s="18">
        <f t="shared" si="2415"/>
        <v>133.6</v>
      </c>
      <c r="CD898" s="18">
        <f t="shared" si="2619"/>
        <v>0</v>
      </c>
      <c r="CE898" s="27"/>
      <c r="CF898" s="33"/>
    </row>
    <row r="899" spans="1:119" x14ac:dyDescent="0.3">
      <c r="A899" s="41" t="s">
        <v>174</v>
      </c>
      <c r="B899" s="39">
        <v>620</v>
      </c>
      <c r="C899" s="41"/>
      <c r="D899" s="41"/>
      <c r="E899" s="14" t="s">
        <v>569</v>
      </c>
      <c r="F899" s="18">
        <f t="shared" si="2617"/>
        <v>133.6</v>
      </c>
      <c r="G899" s="18">
        <f t="shared" si="2617"/>
        <v>133.6</v>
      </c>
      <c r="H899" s="18">
        <f t="shared" si="2617"/>
        <v>133.6</v>
      </c>
      <c r="I899" s="18">
        <f t="shared" si="2617"/>
        <v>0</v>
      </c>
      <c r="J899" s="18">
        <f t="shared" si="2617"/>
        <v>0</v>
      </c>
      <c r="K899" s="18">
        <f t="shared" si="2617"/>
        <v>0</v>
      </c>
      <c r="L899" s="18">
        <f t="shared" si="2567"/>
        <v>133.6</v>
      </c>
      <c r="M899" s="18">
        <f t="shared" si="2568"/>
        <v>133.6</v>
      </c>
      <c r="N899" s="18">
        <f t="shared" si="2569"/>
        <v>133.6</v>
      </c>
      <c r="O899" s="18">
        <f t="shared" si="2618"/>
        <v>0</v>
      </c>
      <c r="P899" s="18">
        <f t="shared" si="2618"/>
        <v>0</v>
      </c>
      <c r="Q899" s="18">
        <f t="shared" si="2618"/>
        <v>0</v>
      </c>
      <c r="R899" s="18">
        <f t="shared" si="2618"/>
        <v>0</v>
      </c>
      <c r="S899" s="18">
        <f t="shared" si="2618"/>
        <v>0</v>
      </c>
      <c r="T899" s="18">
        <f t="shared" si="2469"/>
        <v>133.6</v>
      </c>
      <c r="U899" s="18">
        <f t="shared" si="2470"/>
        <v>133.6</v>
      </c>
      <c r="V899" s="18">
        <f t="shared" si="2471"/>
        <v>133.6</v>
      </c>
      <c r="W899" s="18">
        <f t="shared" si="2619"/>
        <v>0</v>
      </c>
      <c r="X899" s="18">
        <f t="shared" si="2619"/>
        <v>0</v>
      </c>
      <c r="Y899" s="18">
        <f t="shared" si="2619"/>
        <v>0</v>
      </c>
      <c r="Z899" s="18">
        <f t="shared" si="2619"/>
        <v>0</v>
      </c>
      <c r="AA899" s="18">
        <f t="shared" si="2619"/>
        <v>0</v>
      </c>
      <c r="AB899" s="18">
        <f t="shared" si="2619"/>
        <v>0</v>
      </c>
      <c r="AC899" s="18">
        <f t="shared" si="2489"/>
        <v>133.6</v>
      </c>
      <c r="AD899" s="18">
        <f t="shared" si="2490"/>
        <v>133.6</v>
      </c>
      <c r="AE899" s="18">
        <f t="shared" si="2491"/>
        <v>133.6</v>
      </c>
      <c r="AF899" s="18">
        <f t="shared" si="2619"/>
        <v>0</v>
      </c>
      <c r="AG899" s="18">
        <f t="shared" si="2619"/>
        <v>0</v>
      </c>
      <c r="AH899" s="18">
        <f t="shared" si="2619"/>
        <v>0</v>
      </c>
      <c r="AI899" s="18">
        <f t="shared" si="2432"/>
        <v>133.6</v>
      </c>
      <c r="AJ899" s="18">
        <f t="shared" si="2433"/>
        <v>133.6</v>
      </c>
      <c r="AK899" s="18">
        <f t="shared" si="2434"/>
        <v>133.6</v>
      </c>
      <c r="AL899" s="18">
        <f t="shared" si="2619"/>
        <v>0</v>
      </c>
      <c r="AM899" s="18">
        <f t="shared" si="2435"/>
        <v>133.6</v>
      </c>
      <c r="AN899" s="18">
        <f t="shared" si="2619"/>
        <v>0</v>
      </c>
      <c r="AO899" s="18">
        <f t="shared" si="2619"/>
        <v>0</v>
      </c>
      <c r="AP899" s="18">
        <f t="shared" si="2619"/>
        <v>0</v>
      </c>
      <c r="AQ899" s="18">
        <f t="shared" si="2437"/>
        <v>133.6</v>
      </c>
      <c r="AR899" s="18">
        <f t="shared" si="2438"/>
        <v>133.6</v>
      </c>
      <c r="AS899" s="18">
        <f t="shared" si="2439"/>
        <v>133.6</v>
      </c>
      <c r="AT899" s="18">
        <f t="shared" si="2619"/>
        <v>0</v>
      </c>
      <c r="AU899" s="18">
        <f t="shared" si="2619"/>
        <v>0</v>
      </c>
      <c r="AV899" s="18">
        <f t="shared" si="2619"/>
        <v>0</v>
      </c>
      <c r="AW899" s="18">
        <f t="shared" si="2440"/>
        <v>133.6</v>
      </c>
      <c r="AX899" s="18">
        <f t="shared" si="2441"/>
        <v>133.6</v>
      </c>
      <c r="AY899" s="18">
        <f t="shared" si="2442"/>
        <v>133.6</v>
      </c>
      <c r="AZ899" s="18">
        <f t="shared" si="2619"/>
        <v>693.66800000000001</v>
      </c>
      <c r="BA899" s="18">
        <f t="shared" si="2619"/>
        <v>0</v>
      </c>
      <c r="BB899" s="18">
        <f t="shared" si="2619"/>
        <v>0</v>
      </c>
      <c r="BC899" s="18">
        <f t="shared" si="2498"/>
        <v>827.26800000000003</v>
      </c>
      <c r="BD899" s="18">
        <f t="shared" si="2499"/>
        <v>133.6</v>
      </c>
      <c r="BE899" s="18">
        <f t="shared" si="2500"/>
        <v>133.6</v>
      </c>
      <c r="BF899" s="18">
        <f t="shared" si="2619"/>
        <v>0</v>
      </c>
      <c r="BG899" s="18">
        <f t="shared" si="2619"/>
        <v>0</v>
      </c>
      <c r="BH899" s="18">
        <f t="shared" si="2619"/>
        <v>0</v>
      </c>
      <c r="BI899" s="18">
        <f t="shared" si="2495"/>
        <v>827.26800000000003</v>
      </c>
      <c r="BJ899" s="18">
        <f t="shared" si="2496"/>
        <v>133.6</v>
      </c>
      <c r="BK899" s="18">
        <f t="shared" si="2497"/>
        <v>133.6</v>
      </c>
      <c r="BL899" s="18">
        <f t="shared" si="2619"/>
        <v>0</v>
      </c>
      <c r="BM899" s="18">
        <f t="shared" si="2619"/>
        <v>0</v>
      </c>
      <c r="BN899" s="18">
        <f t="shared" si="2619"/>
        <v>0</v>
      </c>
      <c r="BO899" s="18">
        <f t="shared" si="2422"/>
        <v>827.26800000000003</v>
      </c>
      <c r="BP899" s="18">
        <f t="shared" si="2423"/>
        <v>133.6</v>
      </c>
      <c r="BQ899" s="18">
        <f t="shared" si="2424"/>
        <v>133.6</v>
      </c>
      <c r="BR899" s="18">
        <f t="shared" si="2619"/>
        <v>0</v>
      </c>
      <c r="BS899" s="18">
        <f t="shared" si="2619"/>
        <v>0</v>
      </c>
      <c r="BT899" s="18">
        <f t="shared" si="2619"/>
        <v>0</v>
      </c>
      <c r="BU899" s="18">
        <f t="shared" si="2425"/>
        <v>827.26800000000003</v>
      </c>
      <c r="BV899" s="18">
        <f t="shared" si="2426"/>
        <v>133.6</v>
      </c>
      <c r="BW899" s="18">
        <f t="shared" si="2427"/>
        <v>133.6</v>
      </c>
      <c r="BX899" s="18">
        <f t="shared" si="2619"/>
        <v>0</v>
      </c>
      <c r="BY899" s="18">
        <f t="shared" si="2619"/>
        <v>0</v>
      </c>
      <c r="BZ899" s="18">
        <f t="shared" si="2619"/>
        <v>0</v>
      </c>
      <c r="CA899" s="18">
        <f t="shared" si="2413"/>
        <v>827.26800000000003</v>
      </c>
      <c r="CB899" s="18">
        <f t="shared" si="2414"/>
        <v>133.6</v>
      </c>
      <c r="CC899" s="18">
        <f t="shared" si="2415"/>
        <v>133.6</v>
      </c>
      <c r="CD899" s="18">
        <f t="shared" si="2619"/>
        <v>0</v>
      </c>
      <c r="CE899" s="27"/>
      <c r="CF899" s="33"/>
    </row>
    <row r="900" spans="1:119" x14ac:dyDescent="0.3">
      <c r="A900" s="41" t="s">
        <v>174</v>
      </c>
      <c r="B900" s="39">
        <v>620</v>
      </c>
      <c r="C900" s="41" t="s">
        <v>27</v>
      </c>
      <c r="D900" s="41" t="s">
        <v>5</v>
      </c>
      <c r="E900" s="14" t="s">
        <v>531</v>
      </c>
      <c r="F900" s="23">
        <v>133.6</v>
      </c>
      <c r="G900" s="23">
        <v>133.6</v>
      </c>
      <c r="H900" s="23">
        <v>133.6</v>
      </c>
      <c r="I900" s="18"/>
      <c r="J900" s="18"/>
      <c r="K900" s="18"/>
      <c r="L900" s="18">
        <f t="shared" si="2567"/>
        <v>133.6</v>
      </c>
      <c r="M900" s="18">
        <f t="shared" si="2568"/>
        <v>133.6</v>
      </c>
      <c r="N900" s="18">
        <f t="shared" si="2569"/>
        <v>133.6</v>
      </c>
      <c r="O900" s="18"/>
      <c r="P900" s="18"/>
      <c r="Q900" s="18"/>
      <c r="R900" s="18"/>
      <c r="S900" s="18"/>
      <c r="T900" s="18">
        <f t="shared" si="2469"/>
        <v>133.6</v>
      </c>
      <c r="U900" s="18">
        <f t="shared" si="2470"/>
        <v>133.6</v>
      </c>
      <c r="V900" s="18">
        <f t="shared" si="2471"/>
        <v>133.6</v>
      </c>
      <c r="W900" s="18"/>
      <c r="X900" s="18"/>
      <c r="Y900" s="18"/>
      <c r="Z900" s="18"/>
      <c r="AA900" s="18"/>
      <c r="AB900" s="18"/>
      <c r="AC900" s="18">
        <f t="shared" si="2489"/>
        <v>133.6</v>
      </c>
      <c r="AD900" s="18">
        <f t="shared" si="2490"/>
        <v>133.6</v>
      </c>
      <c r="AE900" s="18">
        <f t="shared" si="2491"/>
        <v>133.6</v>
      </c>
      <c r="AF900" s="18"/>
      <c r="AG900" s="18"/>
      <c r="AH900" s="18"/>
      <c r="AI900" s="18">
        <f t="shared" si="2432"/>
        <v>133.6</v>
      </c>
      <c r="AJ900" s="18">
        <f t="shared" si="2433"/>
        <v>133.6</v>
      </c>
      <c r="AK900" s="18">
        <f t="shared" si="2434"/>
        <v>133.6</v>
      </c>
      <c r="AL900" s="18"/>
      <c r="AM900" s="18">
        <f t="shared" si="2435"/>
        <v>133.6</v>
      </c>
      <c r="AN900" s="18"/>
      <c r="AO900" s="18"/>
      <c r="AP900" s="18"/>
      <c r="AQ900" s="18">
        <f t="shared" si="2437"/>
        <v>133.6</v>
      </c>
      <c r="AR900" s="18">
        <f t="shared" si="2438"/>
        <v>133.6</v>
      </c>
      <c r="AS900" s="18">
        <f t="shared" si="2439"/>
        <v>133.6</v>
      </c>
      <c r="AT900" s="18"/>
      <c r="AU900" s="18"/>
      <c r="AV900" s="18"/>
      <c r="AW900" s="18">
        <f t="shared" si="2440"/>
        <v>133.6</v>
      </c>
      <c r="AX900" s="18">
        <f t="shared" si="2441"/>
        <v>133.6</v>
      </c>
      <c r="AY900" s="18">
        <f t="shared" si="2442"/>
        <v>133.6</v>
      </c>
      <c r="AZ900" s="18">
        <v>693.66800000000001</v>
      </c>
      <c r="BA900" s="18"/>
      <c r="BB900" s="18"/>
      <c r="BC900" s="18">
        <f t="shared" si="2498"/>
        <v>827.26800000000003</v>
      </c>
      <c r="BD900" s="18">
        <f t="shared" si="2499"/>
        <v>133.6</v>
      </c>
      <c r="BE900" s="18">
        <f t="shared" si="2500"/>
        <v>133.6</v>
      </c>
      <c r="BF900" s="18"/>
      <c r="BG900" s="18"/>
      <c r="BH900" s="18"/>
      <c r="BI900" s="18">
        <f t="shared" si="2495"/>
        <v>827.26800000000003</v>
      </c>
      <c r="BJ900" s="18">
        <f t="shared" si="2496"/>
        <v>133.6</v>
      </c>
      <c r="BK900" s="18">
        <f t="shared" si="2497"/>
        <v>133.6</v>
      </c>
      <c r="BL900" s="18"/>
      <c r="BM900" s="18"/>
      <c r="BN900" s="18"/>
      <c r="BO900" s="18">
        <f t="shared" si="2422"/>
        <v>827.26800000000003</v>
      </c>
      <c r="BP900" s="18">
        <f t="shared" si="2423"/>
        <v>133.6</v>
      </c>
      <c r="BQ900" s="18">
        <f t="shared" si="2424"/>
        <v>133.6</v>
      </c>
      <c r="BR900" s="18"/>
      <c r="BS900" s="18"/>
      <c r="BT900" s="18"/>
      <c r="BU900" s="18">
        <f t="shared" si="2425"/>
        <v>827.26800000000003</v>
      </c>
      <c r="BV900" s="18">
        <f t="shared" si="2426"/>
        <v>133.6</v>
      </c>
      <c r="BW900" s="18">
        <f t="shared" si="2427"/>
        <v>133.6</v>
      </c>
      <c r="BX900" s="18"/>
      <c r="BY900" s="18"/>
      <c r="BZ900" s="18"/>
      <c r="CA900" s="18">
        <f t="shared" si="2413"/>
        <v>827.26800000000003</v>
      </c>
      <c r="CB900" s="18">
        <f t="shared" si="2414"/>
        <v>133.6</v>
      </c>
      <c r="CC900" s="18">
        <f t="shared" si="2415"/>
        <v>133.6</v>
      </c>
      <c r="CD900" s="18"/>
      <c r="CE900" s="27"/>
      <c r="CF900" s="33"/>
    </row>
    <row r="901" spans="1:119" s="11" customFormat="1" ht="31.2" x14ac:dyDescent="0.3">
      <c r="A901" s="10" t="s">
        <v>182</v>
      </c>
      <c r="B901" s="16"/>
      <c r="C901" s="10"/>
      <c r="D901" s="10"/>
      <c r="E901" s="15" t="s">
        <v>1002</v>
      </c>
      <c r="F901" s="17">
        <f t="shared" ref="F901:K901" si="2620">F902+F943</f>
        <v>7096820.4000000004</v>
      </c>
      <c r="G901" s="17">
        <f t="shared" si="2620"/>
        <v>7253253.4999999991</v>
      </c>
      <c r="H901" s="17">
        <f t="shared" si="2620"/>
        <v>7387573.9000000013</v>
      </c>
      <c r="I901" s="17">
        <f t="shared" si="2620"/>
        <v>-2980.2</v>
      </c>
      <c r="J901" s="17">
        <f t="shared" si="2620"/>
        <v>-2980.2</v>
      </c>
      <c r="K901" s="17">
        <f t="shared" si="2620"/>
        <v>-2980.2</v>
      </c>
      <c r="L901" s="17">
        <f t="shared" si="2567"/>
        <v>7093840.2000000002</v>
      </c>
      <c r="M901" s="17">
        <f t="shared" si="2568"/>
        <v>7250273.2999999989</v>
      </c>
      <c r="N901" s="17">
        <f t="shared" si="2569"/>
        <v>7384593.7000000011</v>
      </c>
      <c r="O901" s="17">
        <f t="shared" ref="O901:S901" si="2621">O902+O943</f>
        <v>0</v>
      </c>
      <c r="P901" s="17">
        <f t="shared" si="2621"/>
        <v>0</v>
      </c>
      <c r="Q901" s="17">
        <f t="shared" si="2621"/>
        <v>0</v>
      </c>
      <c r="R901" s="17">
        <f t="shared" si="2621"/>
        <v>0</v>
      </c>
      <c r="S901" s="17">
        <f t="shared" si="2621"/>
        <v>0</v>
      </c>
      <c r="T901" s="17">
        <f t="shared" si="2469"/>
        <v>7093840.2000000002</v>
      </c>
      <c r="U901" s="17">
        <f t="shared" si="2470"/>
        <v>7250273.2999999989</v>
      </c>
      <c r="V901" s="17">
        <f t="shared" si="2471"/>
        <v>7384593.7000000011</v>
      </c>
      <c r="W901" s="17">
        <f>W902+W943</f>
        <v>0</v>
      </c>
      <c r="X901" s="17">
        <f t="shared" ref="X901:AB901" si="2622">X902+X943</f>
        <v>0</v>
      </c>
      <c r="Y901" s="17">
        <f t="shared" si="2622"/>
        <v>0</v>
      </c>
      <c r="Z901" s="17">
        <f t="shared" si="2622"/>
        <v>0</v>
      </c>
      <c r="AA901" s="17">
        <f t="shared" si="2622"/>
        <v>0</v>
      </c>
      <c r="AB901" s="17">
        <f t="shared" si="2622"/>
        <v>0</v>
      </c>
      <c r="AC901" s="17">
        <f t="shared" si="2489"/>
        <v>7093840.2000000002</v>
      </c>
      <c r="AD901" s="17">
        <f t="shared" si="2490"/>
        <v>7250273.2999999989</v>
      </c>
      <c r="AE901" s="17">
        <f t="shared" si="2491"/>
        <v>7384593.7000000011</v>
      </c>
      <c r="AF901" s="17">
        <f t="shared" ref="AF901:AH901" si="2623">AF902+AF943</f>
        <v>0</v>
      </c>
      <c r="AG901" s="17">
        <f t="shared" si="2623"/>
        <v>0</v>
      </c>
      <c r="AH901" s="17">
        <f t="shared" si="2623"/>
        <v>0</v>
      </c>
      <c r="AI901" s="17">
        <f t="shared" si="2432"/>
        <v>7093840.2000000002</v>
      </c>
      <c r="AJ901" s="17">
        <f t="shared" si="2433"/>
        <v>7250273.2999999989</v>
      </c>
      <c r="AK901" s="17">
        <f t="shared" si="2434"/>
        <v>7384593.7000000011</v>
      </c>
      <c r="AL901" s="17">
        <f>AL902+AL943</f>
        <v>0</v>
      </c>
      <c r="AM901" s="17">
        <f t="shared" si="2435"/>
        <v>7093840.2000000002</v>
      </c>
      <c r="AN901" s="17">
        <f t="shared" ref="AN901:AP901" si="2624">AN902+AN943</f>
        <v>0</v>
      </c>
      <c r="AO901" s="17">
        <f t="shared" si="2624"/>
        <v>0</v>
      </c>
      <c r="AP901" s="17">
        <f t="shared" si="2624"/>
        <v>0</v>
      </c>
      <c r="AQ901" s="17">
        <f t="shared" si="2437"/>
        <v>7093840.2000000002</v>
      </c>
      <c r="AR901" s="17">
        <f t="shared" si="2438"/>
        <v>7250273.2999999989</v>
      </c>
      <c r="AS901" s="17">
        <f t="shared" si="2439"/>
        <v>7384593.7000000011</v>
      </c>
      <c r="AT901" s="17">
        <f>AT902+AT943</f>
        <v>0</v>
      </c>
      <c r="AU901" s="17">
        <f>AU902+AU943</f>
        <v>0</v>
      </c>
      <c r="AV901" s="17">
        <f>AV902+AV943</f>
        <v>0</v>
      </c>
      <c r="AW901" s="17">
        <f t="shared" si="2440"/>
        <v>7093840.2000000002</v>
      </c>
      <c r="AX901" s="17">
        <f t="shared" si="2441"/>
        <v>7250273.2999999989</v>
      </c>
      <c r="AY901" s="17">
        <f t="shared" si="2442"/>
        <v>7384593.7000000011</v>
      </c>
      <c r="AZ901" s="17">
        <f t="shared" ref="AZ901:BB901" si="2625">AZ902+AZ943</f>
        <v>-2012.298</v>
      </c>
      <c r="BA901" s="17">
        <f t="shared" si="2625"/>
        <v>0</v>
      </c>
      <c r="BB901" s="17">
        <f t="shared" si="2625"/>
        <v>0</v>
      </c>
      <c r="BC901" s="17">
        <f t="shared" si="2498"/>
        <v>7091827.9019999998</v>
      </c>
      <c r="BD901" s="17">
        <f t="shared" si="2499"/>
        <v>7250273.2999999989</v>
      </c>
      <c r="BE901" s="17">
        <f t="shared" si="2500"/>
        <v>7384593.7000000011</v>
      </c>
      <c r="BF901" s="17">
        <f t="shared" ref="BF901:BH901" si="2626">BF902+BF943</f>
        <v>0</v>
      </c>
      <c r="BG901" s="17">
        <f t="shared" si="2626"/>
        <v>0</v>
      </c>
      <c r="BH901" s="17">
        <f t="shared" si="2626"/>
        <v>0</v>
      </c>
      <c r="BI901" s="18">
        <f t="shared" si="2495"/>
        <v>7091827.9019999998</v>
      </c>
      <c r="BJ901" s="18">
        <f t="shared" si="2496"/>
        <v>7250273.2999999989</v>
      </c>
      <c r="BK901" s="18">
        <f t="shared" si="2497"/>
        <v>7384593.7000000011</v>
      </c>
      <c r="BL901" s="17">
        <f>BL902+BL943</f>
        <v>0</v>
      </c>
      <c r="BM901" s="17">
        <f>BM902+BM943</f>
        <v>0</v>
      </c>
      <c r="BN901" s="17">
        <f>BN902+BN943</f>
        <v>0</v>
      </c>
      <c r="BO901" s="17">
        <f t="shared" si="2422"/>
        <v>7091827.9019999998</v>
      </c>
      <c r="BP901" s="17">
        <f t="shared" si="2423"/>
        <v>7250273.2999999989</v>
      </c>
      <c r="BQ901" s="17">
        <f t="shared" si="2424"/>
        <v>7384593.7000000011</v>
      </c>
      <c r="BR901" s="17">
        <f>BR902+BR943</f>
        <v>0</v>
      </c>
      <c r="BS901" s="17">
        <f>BS902+BS943</f>
        <v>0</v>
      </c>
      <c r="BT901" s="17">
        <f>BT902+BT943</f>
        <v>0</v>
      </c>
      <c r="BU901" s="17">
        <f t="shared" si="2425"/>
        <v>7091827.9019999998</v>
      </c>
      <c r="BV901" s="17">
        <f t="shared" si="2426"/>
        <v>7250273.2999999989</v>
      </c>
      <c r="BW901" s="17">
        <f t="shared" si="2427"/>
        <v>7384593.7000000011</v>
      </c>
      <c r="BX901" s="17">
        <f t="shared" ref="BX901:BZ901" si="2627">BX902+BX943</f>
        <v>-10276.162</v>
      </c>
      <c r="BY901" s="17">
        <f t="shared" si="2627"/>
        <v>0</v>
      </c>
      <c r="BZ901" s="17">
        <f t="shared" si="2627"/>
        <v>0</v>
      </c>
      <c r="CA901" s="17">
        <f t="shared" si="2413"/>
        <v>7081551.7400000002</v>
      </c>
      <c r="CB901" s="17">
        <f t="shared" si="2414"/>
        <v>7250273.2999999989</v>
      </c>
      <c r="CC901" s="17">
        <f t="shared" si="2415"/>
        <v>7384593.7000000011</v>
      </c>
      <c r="CD901" s="17">
        <f>CD902+CD943</f>
        <v>0</v>
      </c>
      <c r="CE901" s="26"/>
      <c r="CF901" s="33"/>
      <c r="CG901" s="37"/>
      <c r="CH901" s="37"/>
      <c r="CI901" s="37"/>
      <c r="CJ901" s="37"/>
      <c r="CK901" s="37"/>
      <c r="CL901" s="37"/>
      <c r="CM901" s="37"/>
      <c r="CN901" s="37"/>
      <c r="CO901" s="37"/>
      <c r="CP901" s="37"/>
      <c r="CQ901" s="37"/>
      <c r="CR901" s="37"/>
      <c r="CS901" s="37"/>
      <c r="CT901" s="37"/>
      <c r="CU901" s="37"/>
      <c r="CV901" s="37"/>
      <c r="CW901" s="37"/>
      <c r="CX901" s="37"/>
      <c r="CY901" s="37"/>
      <c r="CZ901" s="37"/>
      <c r="DA901" s="37"/>
      <c r="DB901" s="37"/>
      <c r="DC901" s="37"/>
      <c r="DD901" s="37"/>
      <c r="DE901" s="37"/>
      <c r="DF901" s="37"/>
      <c r="DG901" s="37"/>
      <c r="DH901" s="37"/>
      <c r="DI901" s="37"/>
      <c r="DJ901" s="37"/>
      <c r="DK901" s="37"/>
      <c r="DL901" s="37"/>
      <c r="DM901" s="37"/>
      <c r="DN901" s="37"/>
      <c r="DO901" s="37"/>
    </row>
    <row r="902" spans="1:119" ht="62.4" x14ac:dyDescent="0.3">
      <c r="A902" s="41" t="s">
        <v>183</v>
      </c>
      <c r="B902" s="39"/>
      <c r="C902" s="41"/>
      <c r="D902" s="41"/>
      <c r="E902" s="14" t="s">
        <v>1003</v>
      </c>
      <c r="F902" s="18">
        <f t="shared" ref="F902:K902" si="2628">F903+F919+F923+F927+F933+F937+F909+F913</f>
        <v>1112554.9000000001</v>
      </c>
      <c r="G902" s="18">
        <f t="shared" si="2628"/>
        <v>1116802.5999999999</v>
      </c>
      <c r="H902" s="18">
        <f t="shared" si="2628"/>
        <v>1119467.3</v>
      </c>
      <c r="I902" s="18">
        <f t="shared" si="2628"/>
        <v>-2980.2</v>
      </c>
      <c r="J902" s="18">
        <f t="shared" si="2628"/>
        <v>-2980.2</v>
      </c>
      <c r="K902" s="18">
        <f t="shared" si="2628"/>
        <v>-2980.2</v>
      </c>
      <c r="L902" s="18">
        <f t="shared" si="2567"/>
        <v>1109574.7000000002</v>
      </c>
      <c r="M902" s="18">
        <f t="shared" si="2568"/>
        <v>1113822.3999999999</v>
      </c>
      <c r="N902" s="18">
        <f t="shared" si="2569"/>
        <v>1116487.1000000001</v>
      </c>
      <c r="O902" s="18">
        <f t="shared" ref="O902:S902" si="2629">O903+O919+O923+O927+O933+O937+O909+O913</f>
        <v>0</v>
      </c>
      <c r="P902" s="18">
        <f t="shared" si="2629"/>
        <v>0</v>
      </c>
      <c r="Q902" s="18">
        <f t="shared" si="2629"/>
        <v>0</v>
      </c>
      <c r="R902" s="18">
        <f t="shared" si="2629"/>
        <v>0</v>
      </c>
      <c r="S902" s="18">
        <f t="shared" si="2629"/>
        <v>0</v>
      </c>
      <c r="T902" s="18">
        <f t="shared" si="2469"/>
        <v>1109574.7000000002</v>
      </c>
      <c r="U902" s="18">
        <f t="shared" si="2470"/>
        <v>1113822.3999999999</v>
      </c>
      <c r="V902" s="18">
        <f t="shared" si="2471"/>
        <v>1116487.1000000001</v>
      </c>
      <c r="W902" s="18">
        <f t="shared" ref="W902:CD902" si="2630">W903+W919+W923+W927+W933+W937+W909+W913</f>
        <v>0</v>
      </c>
      <c r="X902" s="18">
        <f t="shared" ref="X902:AB902" si="2631">X903+X919+X923+X927+X933+X937+X909+X913</f>
        <v>0</v>
      </c>
      <c r="Y902" s="18">
        <f t="shared" si="2631"/>
        <v>0</v>
      </c>
      <c r="Z902" s="18">
        <f t="shared" si="2631"/>
        <v>0</v>
      </c>
      <c r="AA902" s="18">
        <f t="shared" si="2631"/>
        <v>0</v>
      </c>
      <c r="AB902" s="18">
        <f t="shared" si="2631"/>
        <v>0</v>
      </c>
      <c r="AC902" s="18">
        <f t="shared" si="2489"/>
        <v>1109574.7000000002</v>
      </c>
      <c r="AD902" s="18">
        <f t="shared" si="2490"/>
        <v>1113822.3999999999</v>
      </c>
      <c r="AE902" s="18">
        <f t="shared" si="2491"/>
        <v>1116487.1000000001</v>
      </c>
      <c r="AF902" s="18">
        <f t="shared" ref="AF902:AH902" si="2632">AF903+AF919+AF923+AF927+AF933+AF937+AF909+AF913</f>
        <v>0</v>
      </c>
      <c r="AG902" s="18">
        <f t="shared" si="2632"/>
        <v>0</v>
      </c>
      <c r="AH902" s="18">
        <f t="shared" si="2632"/>
        <v>0</v>
      </c>
      <c r="AI902" s="18">
        <f t="shared" si="2432"/>
        <v>1109574.7000000002</v>
      </c>
      <c r="AJ902" s="18">
        <f t="shared" si="2433"/>
        <v>1113822.3999999999</v>
      </c>
      <c r="AK902" s="18">
        <f t="shared" si="2434"/>
        <v>1116487.1000000001</v>
      </c>
      <c r="AL902" s="18">
        <f t="shared" ref="AL902" si="2633">AL903+AL919+AL923+AL927+AL933+AL937+AL909+AL913</f>
        <v>0</v>
      </c>
      <c r="AM902" s="18">
        <f t="shared" si="2435"/>
        <v>1109574.7000000002</v>
      </c>
      <c r="AN902" s="18">
        <f t="shared" ref="AN902:AP902" si="2634">AN903+AN919+AN923+AN927+AN933+AN937+AN909+AN913</f>
        <v>0</v>
      </c>
      <c r="AO902" s="18">
        <f t="shared" si="2634"/>
        <v>0</v>
      </c>
      <c r="AP902" s="18">
        <f t="shared" si="2634"/>
        <v>0</v>
      </c>
      <c r="AQ902" s="18">
        <f t="shared" si="2437"/>
        <v>1109574.7000000002</v>
      </c>
      <c r="AR902" s="18">
        <f t="shared" si="2438"/>
        <v>1113822.3999999999</v>
      </c>
      <c r="AS902" s="18">
        <f t="shared" si="2439"/>
        <v>1116487.1000000001</v>
      </c>
      <c r="AT902" s="18">
        <f t="shared" ref="AT902:AV902" si="2635">AT903+AT919+AT923+AT927+AT933+AT937+AT909+AT913</f>
        <v>0</v>
      </c>
      <c r="AU902" s="18">
        <f t="shared" si="2635"/>
        <v>0</v>
      </c>
      <c r="AV902" s="18">
        <f t="shared" si="2635"/>
        <v>0</v>
      </c>
      <c r="AW902" s="18">
        <f t="shared" si="2440"/>
        <v>1109574.7000000002</v>
      </c>
      <c r="AX902" s="18">
        <f t="shared" si="2441"/>
        <v>1113822.3999999999</v>
      </c>
      <c r="AY902" s="18">
        <f t="shared" si="2442"/>
        <v>1116487.1000000001</v>
      </c>
      <c r="AZ902" s="18">
        <f t="shared" ref="AZ902:BB902" si="2636">AZ903+AZ919+AZ923+AZ927+AZ933+AZ937+AZ909+AZ913</f>
        <v>-2012.298</v>
      </c>
      <c r="BA902" s="18">
        <f t="shared" si="2636"/>
        <v>0</v>
      </c>
      <c r="BB902" s="18">
        <f t="shared" si="2636"/>
        <v>0</v>
      </c>
      <c r="BC902" s="18">
        <f t="shared" si="2498"/>
        <v>1107562.4020000002</v>
      </c>
      <c r="BD902" s="18">
        <f t="shared" si="2499"/>
        <v>1113822.3999999999</v>
      </c>
      <c r="BE902" s="18">
        <f t="shared" si="2500"/>
        <v>1116487.1000000001</v>
      </c>
      <c r="BF902" s="18">
        <f t="shared" ref="BF902:BH902" si="2637">BF903+BF919+BF923+BF927+BF933+BF937+BF909+BF913</f>
        <v>0</v>
      </c>
      <c r="BG902" s="18">
        <f t="shared" si="2637"/>
        <v>0</v>
      </c>
      <c r="BH902" s="18">
        <f t="shared" si="2637"/>
        <v>0</v>
      </c>
      <c r="BI902" s="18">
        <f t="shared" si="2495"/>
        <v>1107562.4020000002</v>
      </c>
      <c r="BJ902" s="18">
        <f t="shared" si="2496"/>
        <v>1113822.3999999999</v>
      </c>
      <c r="BK902" s="18">
        <f t="shared" si="2497"/>
        <v>1116487.1000000001</v>
      </c>
      <c r="BL902" s="18">
        <f t="shared" ref="BL902:BN902" si="2638">BL903+BL919+BL923+BL927+BL933+BL937+BL909+BL913</f>
        <v>0</v>
      </c>
      <c r="BM902" s="18">
        <f t="shared" si="2638"/>
        <v>0</v>
      </c>
      <c r="BN902" s="18">
        <f t="shared" si="2638"/>
        <v>0</v>
      </c>
      <c r="BO902" s="18">
        <f t="shared" si="2422"/>
        <v>1107562.4020000002</v>
      </c>
      <c r="BP902" s="18">
        <f t="shared" si="2423"/>
        <v>1113822.3999999999</v>
      </c>
      <c r="BQ902" s="18">
        <f t="shared" si="2424"/>
        <v>1116487.1000000001</v>
      </c>
      <c r="BR902" s="18">
        <f t="shared" ref="BR902:BT902" si="2639">BR903+BR919+BR923+BR927+BR933+BR937+BR909+BR913</f>
        <v>0</v>
      </c>
      <c r="BS902" s="18">
        <f t="shared" si="2639"/>
        <v>0</v>
      </c>
      <c r="BT902" s="18">
        <f t="shared" si="2639"/>
        <v>0</v>
      </c>
      <c r="BU902" s="18">
        <f t="shared" si="2425"/>
        <v>1107562.4020000002</v>
      </c>
      <c r="BV902" s="18">
        <f t="shared" si="2426"/>
        <v>1113822.3999999999</v>
      </c>
      <c r="BW902" s="18">
        <f t="shared" si="2427"/>
        <v>1116487.1000000001</v>
      </c>
      <c r="BX902" s="18">
        <f t="shared" ref="BX902:BZ902" si="2640">BX903+BX919+BX923+BX927+BX933+BX937+BX909+BX913</f>
        <v>-10276.162</v>
      </c>
      <c r="BY902" s="18">
        <f t="shared" si="2640"/>
        <v>0</v>
      </c>
      <c r="BZ902" s="18">
        <f t="shared" si="2640"/>
        <v>0</v>
      </c>
      <c r="CA902" s="18">
        <f t="shared" si="2413"/>
        <v>1097286.2400000002</v>
      </c>
      <c r="CB902" s="18">
        <f t="shared" si="2414"/>
        <v>1113822.3999999999</v>
      </c>
      <c r="CC902" s="18">
        <f t="shared" si="2415"/>
        <v>1116487.1000000001</v>
      </c>
      <c r="CD902" s="18">
        <f t="shared" si="2630"/>
        <v>0</v>
      </c>
      <c r="CE902" s="27"/>
      <c r="CF902" s="33"/>
    </row>
    <row r="903" spans="1:119" ht="46.8" x14ac:dyDescent="0.3">
      <c r="A903" s="41" t="s">
        <v>176</v>
      </c>
      <c r="B903" s="39"/>
      <c r="C903" s="41"/>
      <c r="D903" s="41"/>
      <c r="E903" s="14" t="s">
        <v>599</v>
      </c>
      <c r="F903" s="18">
        <f t="shared" ref="F903:K903" si="2641">F904</f>
        <v>957222.5</v>
      </c>
      <c r="G903" s="18">
        <f t="shared" si="2641"/>
        <v>962244.49999999988</v>
      </c>
      <c r="H903" s="18">
        <f t="shared" si="2641"/>
        <v>964909.20000000007</v>
      </c>
      <c r="I903" s="18">
        <f t="shared" si="2641"/>
        <v>0</v>
      </c>
      <c r="J903" s="18">
        <f t="shared" si="2641"/>
        <v>0</v>
      </c>
      <c r="K903" s="18">
        <f t="shared" si="2641"/>
        <v>0</v>
      </c>
      <c r="L903" s="18">
        <f t="shared" si="2567"/>
        <v>957222.5</v>
      </c>
      <c r="M903" s="18">
        <f t="shared" si="2568"/>
        <v>962244.49999999988</v>
      </c>
      <c r="N903" s="18">
        <f t="shared" si="2569"/>
        <v>964909.20000000007</v>
      </c>
      <c r="O903" s="18">
        <f t="shared" ref="O903:S903" si="2642">O904</f>
        <v>0</v>
      </c>
      <c r="P903" s="18">
        <f t="shared" si="2642"/>
        <v>0</v>
      </c>
      <c r="Q903" s="18">
        <f t="shared" si="2642"/>
        <v>0</v>
      </c>
      <c r="R903" s="18">
        <f t="shared" si="2642"/>
        <v>0</v>
      </c>
      <c r="S903" s="18">
        <f t="shared" si="2642"/>
        <v>0</v>
      </c>
      <c r="T903" s="18">
        <f t="shared" si="2469"/>
        <v>957222.5</v>
      </c>
      <c r="U903" s="18">
        <f t="shared" si="2470"/>
        <v>962244.49999999988</v>
      </c>
      <c r="V903" s="18">
        <f t="shared" si="2471"/>
        <v>964909.20000000007</v>
      </c>
      <c r="W903" s="18">
        <f t="shared" ref="W903:CD903" si="2643">W904</f>
        <v>0</v>
      </c>
      <c r="X903" s="18">
        <f t="shared" si="2643"/>
        <v>0</v>
      </c>
      <c r="Y903" s="18">
        <f t="shared" si="2643"/>
        <v>0</v>
      </c>
      <c r="Z903" s="18">
        <f t="shared" si="2643"/>
        <v>0</v>
      </c>
      <c r="AA903" s="18">
        <f t="shared" si="2643"/>
        <v>0</v>
      </c>
      <c r="AB903" s="18">
        <f t="shared" si="2643"/>
        <v>0</v>
      </c>
      <c r="AC903" s="18">
        <f t="shared" si="2489"/>
        <v>957222.5</v>
      </c>
      <c r="AD903" s="18">
        <f t="shared" si="2490"/>
        <v>962244.49999999988</v>
      </c>
      <c r="AE903" s="18">
        <f t="shared" si="2491"/>
        <v>964909.20000000007</v>
      </c>
      <c r="AF903" s="18">
        <f t="shared" si="2643"/>
        <v>0</v>
      </c>
      <c r="AG903" s="18">
        <f t="shared" si="2643"/>
        <v>0</v>
      </c>
      <c r="AH903" s="18">
        <f t="shared" si="2643"/>
        <v>0</v>
      </c>
      <c r="AI903" s="18">
        <f t="shared" si="2432"/>
        <v>957222.5</v>
      </c>
      <c r="AJ903" s="18">
        <f t="shared" si="2433"/>
        <v>962244.49999999988</v>
      </c>
      <c r="AK903" s="18">
        <f t="shared" si="2434"/>
        <v>964909.20000000007</v>
      </c>
      <c r="AL903" s="18">
        <f t="shared" si="2643"/>
        <v>0</v>
      </c>
      <c r="AM903" s="18">
        <f t="shared" si="2435"/>
        <v>957222.5</v>
      </c>
      <c r="AN903" s="18">
        <f t="shared" si="2643"/>
        <v>0</v>
      </c>
      <c r="AO903" s="18">
        <f t="shared" si="2643"/>
        <v>0</v>
      </c>
      <c r="AP903" s="18">
        <f t="shared" si="2643"/>
        <v>0</v>
      </c>
      <c r="AQ903" s="18">
        <f t="shared" si="2437"/>
        <v>957222.5</v>
      </c>
      <c r="AR903" s="18">
        <f t="shared" si="2438"/>
        <v>962244.49999999988</v>
      </c>
      <c r="AS903" s="18">
        <f t="shared" si="2439"/>
        <v>964909.20000000007</v>
      </c>
      <c r="AT903" s="18">
        <f t="shared" si="2643"/>
        <v>0</v>
      </c>
      <c r="AU903" s="18">
        <f t="shared" si="2643"/>
        <v>0</v>
      </c>
      <c r="AV903" s="18">
        <f t="shared" si="2643"/>
        <v>0</v>
      </c>
      <c r="AW903" s="18">
        <f t="shared" si="2440"/>
        <v>957222.5</v>
      </c>
      <c r="AX903" s="18">
        <f t="shared" si="2441"/>
        <v>962244.49999999988</v>
      </c>
      <c r="AY903" s="18">
        <f t="shared" si="2442"/>
        <v>964909.20000000007</v>
      </c>
      <c r="AZ903" s="18">
        <f t="shared" si="2643"/>
        <v>-2990.3679999999999</v>
      </c>
      <c r="BA903" s="18">
        <f t="shared" si="2643"/>
        <v>0</v>
      </c>
      <c r="BB903" s="18">
        <f t="shared" si="2643"/>
        <v>0</v>
      </c>
      <c r="BC903" s="18">
        <f t="shared" si="2498"/>
        <v>954232.13199999998</v>
      </c>
      <c r="BD903" s="18">
        <f t="shared" si="2499"/>
        <v>962244.49999999988</v>
      </c>
      <c r="BE903" s="18">
        <f t="shared" si="2500"/>
        <v>964909.20000000007</v>
      </c>
      <c r="BF903" s="18">
        <f t="shared" si="2643"/>
        <v>0</v>
      </c>
      <c r="BG903" s="18">
        <f t="shared" si="2643"/>
        <v>0</v>
      </c>
      <c r="BH903" s="18">
        <f t="shared" si="2643"/>
        <v>0</v>
      </c>
      <c r="BI903" s="18">
        <f t="shared" si="2495"/>
        <v>954232.13199999998</v>
      </c>
      <c r="BJ903" s="18">
        <f t="shared" si="2496"/>
        <v>962244.49999999988</v>
      </c>
      <c r="BK903" s="18">
        <f t="shared" si="2497"/>
        <v>964909.20000000007</v>
      </c>
      <c r="BL903" s="18">
        <f t="shared" si="2643"/>
        <v>0</v>
      </c>
      <c r="BM903" s="18">
        <f t="shared" si="2643"/>
        <v>0</v>
      </c>
      <c r="BN903" s="18">
        <f t="shared" si="2643"/>
        <v>0</v>
      </c>
      <c r="BO903" s="18">
        <f t="shared" si="2422"/>
        <v>954232.13199999998</v>
      </c>
      <c r="BP903" s="18">
        <f t="shared" si="2423"/>
        <v>962244.49999999988</v>
      </c>
      <c r="BQ903" s="18">
        <f t="shared" si="2424"/>
        <v>964909.20000000007</v>
      </c>
      <c r="BR903" s="18">
        <f t="shared" si="2643"/>
        <v>0</v>
      </c>
      <c r="BS903" s="18">
        <f t="shared" si="2643"/>
        <v>0</v>
      </c>
      <c r="BT903" s="18">
        <f t="shared" si="2643"/>
        <v>0</v>
      </c>
      <c r="BU903" s="18">
        <f t="shared" si="2425"/>
        <v>954232.13199999998</v>
      </c>
      <c r="BV903" s="18">
        <f t="shared" si="2426"/>
        <v>962244.49999999988</v>
      </c>
      <c r="BW903" s="18">
        <f t="shared" si="2427"/>
        <v>964909.20000000007</v>
      </c>
      <c r="BX903" s="18">
        <f t="shared" si="2643"/>
        <v>-8997.496000000001</v>
      </c>
      <c r="BY903" s="18">
        <f t="shared" si="2643"/>
        <v>0</v>
      </c>
      <c r="BZ903" s="18">
        <f t="shared" si="2643"/>
        <v>0</v>
      </c>
      <c r="CA903" s="18">
        <f t="shared" si="2413"/>
        <v>945234.63599999994</v>
      </c>
      <c r="CB903" s="18">
        <f t="shared" si="2414"/>
        <v>962244.49999999988</v>
      </c>
      <c r="CC903" s="18">
        <f t="shared" si="2415"/>
        <v>964909.20000000007</v>
      </c>
      <c r="CD903" s="18">
        <f t="shared" si="2643"/>
        <v>0</v>
      </c>
      <c r="CE903" s="27"/>
      <c r="CF903" s="33"/>
    </row>
    <row r="904" spans="1:119" ht="46.8" x14ac:dyDescent="0.3">
      <c r="A904" s="41" t="s">
        <v>176</v>
      </c>
      <c r="B904" s="39">
        <v>600</v>
      </c>
      <c r="C904" s="41"/>
      <c r="D904" s="41"/>
      <c r="E904" s="14" t="s">
        <v>554</v>
      </c>
      <c r="F904" s="18">
        <f t="shared" ref="F904:K904" si="2644">F905+F907</f>
        <v>957222.5</v>
      </c>
      <c r="G904" s="18">
        <f t="shared" si="2644"/>
        <v>962244.49999999988</v>
      </c>
      <c r="H904" s="18">
        <f t="shared" si="2644"/>
        <v>964909.20000000007</v>
      </c>
      <c r="I904" s="18">
        <f t="shared" si="2644"/>
        <v>0</v>
      </c>
      <c r="J904" s="18">
        <f t="shared" si="2644"/>
        <v>0</v>
      </c>
      <c r="K904" s="18">
        <f t="shared" si="2644"/>
        <v>0</v>
      </c>
      <c r="L904" s="18">
        <f t="shared" si="2567"/>
        <v>957222.5</v>
      </c>
      <c r="M904" s="18">
        <f t="shared" si="2568"/>
        <v>962244.49999999988</v>
      </c>
      <c r="N904" s="18">
        <f t="shared" si="2569"/>
        <v>964909.20000000007</v>
      </c>
      <c r="O904" s="18">
        <f t="shared" ref="O904:S904" si="2645">O905+O907</f>
        <v>0</v>
      </c>
      <c r="P904" s="18">
        <f t="shared" si="2645"/>
        <v>0</v>
      </c>
      <c r="Q904" s="18">
        <f t="shared" si="2645"/>
        <v>0</v>
      </c>
      <c r="R904" s="18">
        <f t="shared" si="2645"/>
        <v>0</v>
      </c>
      <c r="S904" s="18">
        <f t="shared" si="2645"/>
        <v>0</v>
      </c>
      <c r="T904" s="18">
        <f t="shared" si="2469"/>
        <v>957222.5</v>
      </c>
      <c r="U904" s="18">
        <f t="shared" si="2470"/>
        <v>962244.49999999988</v>
      </c>
      <c r="V904" s="18">
        <f t="shared" si="2471"/>
        <v>964909.20000000007</v>
      </c>
      <c r="W904" s="18">
        <f t="shared" ref="W904:CD904" si="2646">W905+W907</f>
        <v>0</v>
      </c>
      <c r="X904" s="18">
        <f t="shared" ref="X904:AB904" si="2647">X905+X907</f>
        <v>0</v>
      </c>
      <c r="Y904" s="18">
        <f t="shared" si="2647"/>
        <v>0</v>
      </c>
      <c r="Z904" s="18">
        <f t="shared" si="2647"/>
        <v>0</v>
      </c>
      <c r="AA904" s="18">
        <f t="shared" si="2647"/>
        <v>0</v>
      </c>
      <c r="AB904" s="18">
        <f t="shared" si="2647"/>
        <v>0</v>
      </c>
      <c r="AC904" s="18">
        <f t="shared" si="2489"/>
        <v>957222.5</v>
      </c>
      <c r="AD904" s="18">
        <f t="shared" si="2490"/>
        <v>962244.49999999988</v>
      </c>
      <c r="AE904" s="18">
        <f t="shared" si="2491"/>
        <v>964909.20000000007</v>
      </c>
      <c r="AF904" s="18">
        <f t="shared" ref="AF904:AH904" si="2648">AF905+AF907</f>
        <v>0</v>
      </c>
      <c r="AG904" s="18">
        <f t="shared" si="2648"/>
        <v>0</v>
      </c>
      <c r="AH904" s="18">
        <f t="shared" si="2648"/>
        <v>0</v>
      </c>
      <c r="AI904" s="18">
        <f t="shared" si="2432"/>
        <v>957222.5</v>
      </c>
      <c r="AJ904" s="18">
        <f t="shared" si="2433"/>
        <v>962244.49999999988</v>
      </c>
      <c r="AK904" s="18">
        <f t="shared" si="2434"/>
        <v>964909.20000000007</v>
      </c>
      <c r="AL904" s="18">
        <f t="shared" ref="AL904" si="2649">AL905+AL907</f>
        <v>0</v>
      </c>
      <c r="AM904" s="18">
        <f t="shared" si="2435"/>
        <v>957222.5</v>
      </c>
      <c r="AN904" s="18">
        <f t="shared" ref="AN904:AP904" si="2650">AN905+AN907</f>
        <v>0</v>
      </c>
      <c r="AO904" s="18">
        <f t="shared" si="2650"/>
        <v>0</v>
      </c>
      <c r="AP904" s="18">
        <f t="shared" si="2650"/>
        <v>0</v>
      </c>
      <c r="AQ904" s="18">
        <f t="shared" si="2437"/>
        <v>957222.5</v>
      </c>
      <c r="AR904" s="18">
        <f t="shared" si="2438"/>
        <v>962244.49999999988</v>
      </c>
      <c r="AS904" s="18">
        <f t="shared" si="2439"/>
        <v>964909.20000000007</v>
      </c>
      <c r="AT904" s="18">
        <f t="shared" ref="AT904:AV904" si="2651">AT905+AT907</f>
        <v>0</v>
      </c>
      <c r="AU904" s="18">
        <f t="shared" si="2651"/>
        <v>0</v>
      </c>
      <c r="AV904" s="18">
        <f t="shared" si="2651"/>
        <v>0</v>
      </c>
      <c r="AW904" s="18">
        <f t="shared" si="2440"/>
        <v>957222.5</v>
      </c>
      <c r="AX904" s="18">
        <f t="shared" si="2441"/>
        <v>962244.49999999988</v>
      </c>
      <c r="AY904" s="18">
        <f t="shared" si="2442"/>
        <v>964909.20000000007</v>
      </c>
      <c r="AZ904" s="18">
        <f t="shared" ref="AZ904:BB904" si="2652">AZ905+AZ907</f>
        <v>-2990.3679999999999</v>
      </c>
      <c r="BA904" s="18">
        <f t="shared" si="2652"/>
        <v>0</v>
      </c>
      <c r="BB904" s="18">
        <f t="shared" si="2652"/>
        <v>0</v>
      </c>
      <c r="BC904" s="18">
        <f t="shared" si="2498"/>
        <v>954232.13199999998</v>
      </c>
      <c r="BD904" s="18">
        <f t="shared" si="2499"/>
        <v>962244.49999999988</v>
      </c>
      <c r="BE904" s="18">
        <f t="shared" si="2500"/>
        <v>964909.20000000007</v>
      </c>
      <c r="BF904" s="18">
        <f t="shared" ref="BF904:BH904" si="2653">BF905+BF907</f>
        <v>0</v>
      </c>
      <c r="BG904" s="18">
        <f t="shared" si="2653"/>
        <v>0</v>
      </c>
      <c r="BH904" s="18">
        <f t="shared" si="2653"/>
        <v>0</v>
      </c>
      <c r="BI904" s="18">
        <f t="shared" si="2495"/>
        <v>954232.13199999998</v>
      </c>
      <c r="BJ904" s="18">
        <f t="shared" si="2496"/>
        <v>962244.49999999988</v>
      </c>
      <c r="BK904" s="18">
        <f t="shared" si="2497"/>
        <v>964909.20000000007</v>
      </c>
      <c r="BL904" s="18">
        <f t="shared" ref="BL904:BN904" si="2654">BL905+BL907</f>
        <v>0</v>
      </c>
      <c r="BM904" s="18">
        <f t="shared" si="2654"/>
        <v>0</v>
      </c>
      <c r="BN904" s="18">
        <f t="shared" si="2654"/>
        <v>0</v>
      </c>
      <c r="BO904" s="18">
        <f t="shared" si="2422"/>
        <v>954232.13199999998</v>
      </c>
      <c r="BP904" s="18">
        <f t="shared" si="2423"/>
        <v>962244.49999999988</v>
      </c>
      <c r="BQ904" s="18">
        <f t="shared" si="2424"/>
        <v>964909.20000000007</v>
      </c>
      <c r="BR904" s="18">
        <f t="shared" ref="BR904:BT904" si="2655">BR905+BR907</f>
        <v>0</v>
      </c>
      <c r="BS904" s="18">
        <f t="shared" si="2655"/>
        <v>0</v>
      </c>
      <c r="BT904" s="18">
        <f t="shared" si="2655"/>
        <v>0</v>
      </c>
      <c r="BU904" s="18">
        <f t="shared" si="2425"/>
        <v>954232.13199999998</v>
      </c>
      <c r="BV904" s="18">
        <f t="shared" si="2426"/>
        <v>962244.49999999988</v>
      </c>
      <c r="BW904" s="18">
        <f t="shared" si="2427"/>
        <v>964909.20000000007</v>
      </c>
      <c r="BX904" s="18">
        <f t="shared" ref="BX904:BZ904" si="2656">BX905+BX907</f>
        <v>-8997.496000000001</v>
      </c>
      <c r="BY904" s="18">
        <f t="shared" si="2656"/>
        <v>0</v>
      </c>
      <c r="BZ904" s="18">
        <f t="shared" si="2656"/>
        <v>0</v>
      </c>
      <c r="CA904" s="18">
        <f t="shared" si="2413"/>
        <v>945234.63599999994</v>
      </c>
      <c r="CB904" s="18">
        <f t="shared" si="2414"/>
        <v>962244.49999999988</v>
      </c>
      <c r="CC904" s="18">
        <f t="shared" si="2415"/>
        <v>964909.20000000007</v>
      </c>
      <c r="CD904" s="18">
        <f t="shared" si="2646"/>
        <v>0</v>
      </c>
      <c r="CE904" s="27"/>
      <c r="CF904" s="33"/>
    </row>
    <row r="905" spans="1:119" x14ac:dyDescent="0.3">
      <c r="A905" s="41" t="s">
        <v>176</v>
      </c>
      <c r="B905" s="39">
        <v>610</v>
      </c>
      <c r="C905" s="41"/>
      <c r="D905" s="41"/>
      <c r="E905" s="14" t="s">
        <v>568</v>
      </c>
      <c r="F905" s="18">
        <f t="shared" ref="F905:K905" si="2657">F906</f>
        <v>45806.2</v>
      </c>
      <c r="G905" s="18">
        <f t="shared" si="2657"/>
        <v>47244.5</v>
      </c>
      <c r="H905" s="18">
        <f t="shared" si="2657"/>
        <v>47244.5</v>
      </c>
      <c r="I905" s="18">
        <f t="shared" si="2657"/>
        <v>0</v>
      </c>
      <c r="J905" s="18">
        <f t="shared" si="2657"/>
        <v>0</v>
      </c>
      <c r="K905" s="18">
        <f t="shared" si="2657"/>
        <v>0</v>
      </c>
      <c r="L905" s="18">
        <f t="shared" si="2567"/>
        <v>45806.2</v>
      </c>
      <c r="M905" s="18">
        <f t="shared" si="2568"/>
        <v>47244.5</v>
      </c>
      <c r="N905" s="18">
        <f t="shared" si="2569"/>
        <v>47244.5</v>
      </c>
      <c r="O905" s="18">
        <f t="shared" ref="O905:S905" si="2658">O906</f>
        <v>0</v>
      </c>
      <c r="P905" s="18">
        <f t="shared" si="2658"/>
        <v>0</v>
      </c>
      <c r="Q905" s="18">
        <f t="shared" si="2658"/>
        <v>0</v>
      </c>
      <c r="R905" s="18">
        <f t="shared" si="2658"/>
        <v>0</v>
      </c>
      <c r="S905" s="18">
        <f t="shared" si="2658"/>
        <v>0</v>
      </c>
      <c r="T905" s="18">
        <f t="shared" si="2469"/>
        <v>45806.2</v>
      </c>
      <c r="U905" s="18">
        <f t="shared" si="2470"/>
        <v>47244.5</v>
      </c>
      <c r="V905" s="18">
        <f t="shared" si="2471"/>
        <v>47244.5</v>
      </c>
      <c r="W905" s="18">
        <f t="shared" ref="W905:CD905" si="2659">W906</f>
        <v>0</v>
      </c>
      <c r="X905" s="18">
        <f t="shared" si="2659"/>
        <v>0</v>
      </c>
      <c r="Y905" s="18">
        <f t="shared" si="2659"/>
        <v>0</v>
      </c>
      <c r="Z905" s="18">
        <f t="shared" si="2659"/>
        <v>0</v>
      </c>
      <c r="AA905" s="18">
        <f t="shared" si="2659"/>
        <v>0</v>
      </c>
      <c r="AB905" s="18">
        <f t="shared" si="2659"/>
        <v>0</v>
      </c>
      <c r="AC905" s="18">
        <f t="shared" si="2489"/>
        <v>45806.2</v>
      </c>
      <c r="AD905" s="18">
        <f t="shared" si="2490"/>
        <v>47244.5</v>
      </c>
      <c r="AE905" s="18">
        <f t="shared" si="2491"/>
        <v>47244.5</v>
      </c>
      <c r="AF905" s="18">
        <f t="shared" si="2659"/>
        <v>0</v>
      </c>
      <c r="AG905" s="18">
        <f t="shared" si="2659"/>
        <v>0</v>
      </c>
      <c r="AH905" s="18">
        <f t="shared" si="2659"/>
        <v>0</v>
      </c>
      <c r="AI905" s="18">
        <f t="shared" si="2432"/>
        <v>45806.2</v>
      </c>
      <c r="AJ905" s="18">
        <f t="shared" si="2433"/>
        <v>47244.5</v>
      </c>
      <c r="AK905" s="18">
        <f t="shared" si="2434"/>
        <v>47244.5</v>
      </c>
      <c r="AL905" s="18">
        <f t="shared" si="2659"/>
        <v>0</v>
      </c>
      <c r="AM905" s="18">
        <f t="shared" si="2435"/>
        <v>45806.2</v>
      </c>
      <c r="AN905" s="18">
        <f t="shared" si="2659"/>
        <v>0</v>
      </c>
      <c r="AO905" s="18">
        <f t="shared" si="2659"/>
        <v>0</v>
      </c>
      <c r="AP905" s="18">
        <f t="shared" si="2659"/>
        <v>0</v>
      </c>
      <c r="AQ905" s="18">
        <f t="shared" si="2437"/>
        <v>45806.2</v>
      </c>
      <c r="AR905" s="18">
        <f t="shared" si="2438"/>
        <v>47244.5</v>
      </c>
      <c r="AS905" s="18">
        <f t="shared" si="2439"/>
        <v>47244.5</v>
      </c>
      <c r="AT905" s="18">
        <f t="shared" si="2659"/>
        <v>0</v>
      </c>
      <c r="AU905" s="18">
        <f t="shared" si="2659"/>
        <v>0</v>
      </c>
      <c r="AV905" s="18">
        <f t="shared" si="2659"/>
        <v>0</v>
      </c>
      <c r="AW905" s="18">
        <f t="shared" si="2440"/>
        <v>45806.2</v>
      </c>
      <c r="AX905" s="18">
        <f t="shared" si="2441"/>
        <v>47244.5</v>
      </c>
      <c r="AY905" s="18">
        <f t="shared" si="2442"/>
        <v>47244.5</v>
      </c>
      <c r="AZ905" s="18">
        <f t="shared" si="2659"/>
        <v>-112.705</v>
      </c>
      <c r="BA905" s="18">
        <f t="shared" si="2659"/>
        <v>0</v>
      </c>
      <c r="BB905" s="18">
        <f t="shared" si="2659"/>
        <v>0</v>
      </c>
      <c r="BC905" s="18">
        <f t="shared" si="2498"/>
        <v>45693.494999999995</v>
      </c>
      <c r="BD905" s="18">
        <f t="shared" si="2499"/>
        <v>47244.5</v>
      </c>
      <c r="BE905" s="18">
        <f t="shared" si="2500"/>
        <v>47244.5</v>
      </c>
      <c r="BF905" s="18">
        <f t="shared" si="2659"/>
        <v>0</v>
      </c>
      <c r="BG905" s="18">
        <f t="shared" si="2659"/>
        <v>0</v>
      </c>
      <c r="BH905" s="18">
        <f t="shared" si="2659"/>
        <v>0</v>
      </c>
      <c r="BI905" s="18">
        <f t="shared" si="2495"/>
        <v>45693.494999999995</v>
      </c>
      <c r="BJ905" s="18">
        <f t="shared" si="2496"/>
        <v>47244.5</v>
      </c>
      <c r="BK905" s="18">
        <f t="shared" si="2497"/>
        <v>47244.5</v>
      </c>
      <c r="BL905" s="18">
        <f t="shared" si="2659"/>
        <v>0</v>
      </c>
      <c r="BM905" s="18">
        <f t="shared" si="2659"/>
        <v>0</v>
      </c>
      <c r="BN905" s="18">
        <f t="shared" si="2659"/>
        <v>0</v>
      </c>
      <c r="BO905" s="18">
        <f t="shared" si="2422"/>
        <v>45693.494999999995</v>
      </c>
      <c r="BP905" s="18">
        <f t="shared" si="2423"/>
        <v>47244.5</v>
      </c>
      <c r="BQ905" s="18">
        <f t="shared" si="2424"/>
        <v>47244.5</v>
      </c>
      <c r="BR905" s="18">
        <f t="shared" si="2659"/>
        <v>0</v>
      </c>
      <c r="BS905" s="18">
        <f t="shared" si="2659"/>
        <v>0</v>
      </c>
      <c r="BT905" s="18">
        <f t="shared" si="2659"/>
        <v>0</v>
      </c>
      <c r="BU905" s="18">
        <f t="shared" si="2425"/>
        <v>45693.494999999995</v>
      </c>
      <c r="BV905" s="18">
        <f t="shared" si="2426"/>
        <v>47244.5</v>
      </c>
      <c r="BW905" s="18">
        <f t="shared" si="2427"/>
        <v>47244.5</v>
      </c>
      <c r="BX905" s="18">
        <f t="shared" si="2659"/>
        <v>-307.52199999999999</v>
      </c>
      <c r="BY905" s="18">
        <f t="shared" si="2659"/>
        <v>0</v>
      </c>
      <c r="BZ905" s="18">
        <f t="shared" si="2659"/>
        <v>0</v>
      </c>
      <c r="CA905" s="18">
        <f t="shared" si="2413"/>
        <v>45385.972999999998</v>
      </c>
      <c r="CB905" s="18">
        <f t="shared" si="2414"/>
        <v>47244.5</v>
      </c>
      <c r="CC905" s="18">
        <f t="shared" si="2415"/>
        <v>47244.5</v>
      </c>
      <c r="CD905" s="18">
        <f t="shared" si="2659"/>
        <v>0</v>
      </c>
      <c r="CE905" s="27"/>
      <c r="CF905" s="33"/>
    </row>
    <row r="906" spans="1:119" x14ac:dyDescent="0.3">
      <c r="A906" s="41" t="s">
        <v>176</v>
      </c>
      <c r="B906" s="39">
        <v>610</v>
      </c>
      <c r="C906" s="41" t="s">
        <v>27</v>
      </c>
      <c r="D906" s="41" t="s">
        <v>110</v>
      </c>
      <c r="E906" s="14" t="s">
        <v>532</v>
      </c>
      <c r="F906" s="23">
        <v>45806.2</v>
      </c>
      <c r="G906" s="23">
        <v>47244.5</v>
      </c>
      <c r="H906" s="23">
        <v>47244.5</v>
      </c>
      <c r="I906" s="18"/>
      <c r="J906" s="18"/>
      <c r="K906" s="18"/>
      <c r="L906" s="18">
        <f t="shared" si="2567"/>
        <v>45806.2</v>
      </c>
      <c r="M906" s="18">
        <f t="shared" si="2568"/>
        <v>47244.5</v>
      </c>
      <c r="N906" s="18">
        <f t="shared" si="2569"/>
        <v>47244.5</v>
      </c>
      <c r="O906" s="18"/>
      <c r="P906" s="18"/>
      <c r="Q906" s="18"/>
      <c r="R906" s="18"/>
      <c r="S906" s="18"/>
      <c r="T906" s="18">
        <f t="shared" si="2469"/>
        <v>45806.2</v>
      </c>
      <c r="U906" s="18">
        <f t="shared" si="2470"/>
        <v>47244.5</v>
      </c>
      <c r="V906" s="18">
        <f t="shared" si="2471"/>
        <v>47244.5</v>
      </c>
      <c r="W906" s="18"/>
      <c r="X906" s="18"/>
      <c r="Y906" s="18"/>
      <c r="Z906" s="18"/>
      <c r="AA906" s="18"/>
      <c r="AB906" s="18"/>
      <c r="AC906" s="18">
        <f t="shared" si="2489"/>
        <v>45806.2</v>
      </c>
      <c r="AD906" s="18">
        <f t="shared" si="2490"/>
        <v>47244.5</v>
      </c>
      <c r="AE906" s="18">
        <f t="shared" si="2491"/>
        <v>47244.5</v>
      </c>
      <c r="AF906" s="18"/>
      <c r="AG906" s="18"/>
      <c r="AH906" s="18"/>
      <c r="AI906" s="18">
        <f t="shared" si="2432"/>
        <v>45806.2</v>
      </c>
      <c r="AJ906" s="18">
        <f t="shared" si="2433"/>
        <v>47244.5</v>
      </c>
      <c r="AK906" s="18">
        <f t="shared" si="2434"/>
        <v>47244.5</v>
      </c>
      <c r="AL906" s="18"/>
      <c r="AM906" s="18">
        <f t="shared" si="2435"/>
        <v>45806.2</v>
      </c>
      <c r="AN906" s="18"/>
      <c r="AO906" s="18"/>
      <c r="AP906" s="18"/>
      <c r="AQ906" s="18">
        <f t="shared" si="2437"/>
        <v>45806.2</v>
      </c>
      <c r="AR906" s="18">
        <f t="shared" si="2438"/>
        <v>47244.5</v>
      </c>
      <c r="AS906" s="18">
        <f t="shared" si="2439"/>
        <v>47244.5</v>
      </c>
      <c r="AT906" s="18"/>
      <c r="AU906" s="18"/>
      <c r="AV906" s="18"/>
      <c r="AW906" s="18">
        <f t="shared" si="2440"/>
        <v>45806.2</v>
      </c>
      <c r="AX906" s="18">
        <f t="shared" si="2441"/>
        <v>47244.5</v>
      </c>
      <c r="AY906" s="18">
        <f t="shared" si="2442"/>
        <v>47244.5</v>
      </c>
      <c r="AZ906" s="18">
        <v>-112.705</v>
      </c>
      <c r="BA906" s="18"/>
      <c r="BB906" s="18"/>
      <c r="BC906" s="18">
        <f t="shared" si="2498"/>
        <v>45693.494999999995</v>
      </c>
      <c r="BD906" s="18">
        <f t="shared" si="2499"/>
        <v>47244.5</v>
      </c>
      <c r="BE906" s="18">
        <f t="shared" si="2500"/>
        <v>47244.5</v>
      </c>
      <c r="BF906" s="18"/>
      <c r="BG906" s="18"/>
      <c r="BH906" s="18"/>
      <c r="BI906" s="18">
        <f t="shared" si="2495"/>
        <v>45693.494999999995</v>
      </c>
      <c r="BJ906" s="18">
        <f t="shared" si="2496"/>
        <v>47244.5</v>
      </c>
      <c r="BK906" s="18">
        <f t="shared" si="2497"/>
        <v>47244.5</v>
      </c>
      <c r="BL906" s="18"/>
      <c r="BM906" s="18"/>
      <c r="BN906" s="18"/>
      <c r="BO906" s="18">
        <f t="shared" si="2422"/>
        <v>45693.494999999995</v>
      </c>
      <c r="BP906" s="18">
        <f t="shared" si="2423"/>
        <v>47244.5</v>
      </c>
      <c r="BQ906" s="18">
        <f t="shared" si="2424"/>
        <v>47244.5</v>
      </c>
      <c r="BR906" s="18"/>
      <c r="BS906" s="18"/>
      <c r="BT906" s="18"/>
      <c r="BU906" s="18">
        <f t="shared" si="2425"/>
        <v>45693.494999999995</v>
      </c>
      <c r="BV906" s="18">
        <f t="shared" si="2426"/>
        <v>47244.5</v>
      </c>
      <c r="BW906" s="18">
        <f t="shared" si="2427"/>
        <v>47244.5</v>
      </c>
      <c r="BX906" s="18">
        <v>-307.52199999999999</v>
      </c>
      <c r="BY906" s="18"/>
      <c r="BZ906" s="18"/>
      <c r="CA906" s="18">
        <f t="shared" si="2413"/>
        <v>45385.972999999998</v>
      </c>
      <c r="CB906" s="18">
        <f t="shared" si="2414"/>
        <v>47244.5</v>
      </c>
      <c r="CC906" s="18">
        <f t="shared" si="2415"/>
        <v>47244.5</v>
      </c>
      <c r="CD906" s="18"/>
      <c r="CE906" s="27"/>
      <c r="CF906" s="33"/>
    </row>
    <row r="907" spans="1:119" x14ac:dyDescent="0.3">
      <c r="A907" s="41" t="s">
        <v>176</v>
      </c>
      <c r="B907" s="39">
        <v>620</v>
      </c>
      <c r="C907" s="41"/>
      <c r="D907" s="41"/>
      <c r="E907" s="14" t="s">
        <v>569</v>
      </c>
      <c r="F907" s="18">
        <f t="shared" ref="F907:K907" si="2660">F908</f>
        <v>911416.3</v>
      </c>
      <c r="G907" s="18">
        <f t="shared" si="2660"/>
        <v>914999.99999999988</v>
      </c>
      <c r="H907" s="18">
        <f t="shared" si="2660"/>
        <v>917664.70000000007</v>
      </c>
      <c r="I907" s="18">
        <f t="shared" si="2660"/>
        <v>0</v>
      </c>
      <c r="J907" s="18">
        <f t="shared" si="2660"/>
        <v>0</v>
      </c>
      <c r="K907" s="18">
        <f t="shared" si="2660"/>
        <v>0</v>
      </c>
      <c r="L907" s="18">
        <f t="shared" si="2567"/>
        <v>911416.3</v>
      </c>
      <c r="M907" s="18">
        <f t="shared" si="2568"/>
        <v>914999.99999999988</v>
      </c>
      <c r="N907" s="18">
        <f t="shared" si="2569"/>
        <v>917664.70000000007</v>
      </c>
      <c r="O907" s="18">
        <f t="shared" ref="O907:S907" si="2661">O908</f>
        <v>0</v>
      </c>
      <c r="P907" s="18">
        <f t="shared" si="2661"/>
        <v>0</v>
      </c>
      <c r="Q907" s="18">
        <f t="shared" si="2661"/>
        <v>0</v>
      </c>
      <c r="R907" s="18">
        <f t="shared" si="2661"/>
        <v>0</v>
      </c>
      <c r="S907" s="18">
        <f t="shared" si="2661"/>
        <v>0</v>
      </c>
      <c r="T907" s="18">
        <f t="shared" si="2469"/>
        <v>911416.3</v>
      </c>
      <c r="U907" s="18">
        <f t="shared" si="2470"/>
        <v>914999.99999999988</v>
      </c>
      <c r="V907" s="18">
        <f t="shared" si="2471"/>
        <v>917664.70000000007</v>
      </c>
      <c r="W907" s="18">
        <f t="shared" ref="W907:CD907" si="2662">W908</f>
        <v>0</v>
      </c>
      <c r="X907" s="18">
        <f t="shared" si="2662"/>
        <v>0</v>
      </c>
      <c r="Y907" s="18">
        <f t="shared" si="2662"/>
        <v>0</v>
      </c>
      <c r="Z907" s="18">
        <f t="shared" si="2662"/>
        <v>0</v>
      </c>
      <c r="AA907" s="18">
        <f t="shared" si="2662"/>
        <v>0</v>
      </c>
      <c r="AB907" s="18">
        <f t="shared" si="2662"/>
        <v>0</v>
      </c>
      <c r="AC907" s="18">
        <f t="shared" si="2489"/>
        <v>911416.3</v>
      </c>
      <c r="AD907" s="18">
        <f t="shared" si="2490"/>
        <v>914999.99999999988</v>
      </c>
      <c r="AE907" s="18">
        <f t="shared" si="2491"/>
        <v>917664.70000000007</v>
      </c>
      <c r="AF907" s="18">
        <f t="shared" si="2662"/>
        <v>0</v>
      </c>
      <c r="AG907" s="18">
        <f t="shared" si="2662"/>
        <v>0</v>
      </c>
      <c r="AH907" s="18">
        <f t="shared" si="2662"/>
        <v>0</v>
      </c>
      <c r="AI907" s="18">
        <f t="shared" si="2432"/>
        <v>911416.3</v>
      </c>
      <c r="AJ907" s="18">
        <f t="shared" si="2433"/>
        <v>914999.99999999988</v>
      </c>
      <c r="AK907" s="18">
        <f t="shared" si="2434"/>
        <v>917664.70000000007</v>
      </c>
      <c r="AL907" s="18">
        <f t="shared" si="2662"/>
        <v>0</v>
      </c>
      <c r="AM907" s="18">
        <f t="shared" si="2435"/>
        <v>911416.3</v>
      </c>
      <c r="AN907" s="18">
        <f t="shared" si="2662"/>
        <v>0</v>
      </c>
      <c r="AO907" s="18">
        <f t="shared" si="2662"/>
        <v>0</v>
      </c>
      <c r="AP907" s="18">
        <f t="shared" si="2662"/>
        <v>0</v>
      </c>
      <c r="AQ907" s="18">
        <f t="shared" si="2437"/>
        <v>911416.3</v>
      </c>
      <c r="AR907" s="18">
        <f t="shared" si="2438"/>
        <v>914999.99999999988</v>
      </c>
      <c r="AS907" s="18">
        <f t="shared" si="2439"/>
        <v>917664.70000000007</v>
      </c>
      <c r="AT907" s="18">
        <f t="shared" si="2662"/>
        <v>0</v>
      </c>
      <c r="AU907" s="18">
        <f t="shared" si="2662"/>
        <v>0</v>
      </c>
      <c r="AV907" s="18">
        <f t="shared" si="2662"/>
        <v>0</v>
      </c>
      <c r="AW907" s="18">
        <f t="shared" si="2440"/>
        <v>911416.3</v>
      </c>
      <c r="AX907" s="18">
        <f t="shared" si="2441"/>
        <v>914999.99999999988</v>
      </c>
      <c r="AY907" s="18">
        <f t="shared" si="2442"/>
        <v>917664.70000000007</v>
      </c>
      <c r="AZ907" s="18">
        <f t="shared" si="2662"/>
        <v>-2877.663</v>
      </c>
      <c r="BA907" s="18">
        <f t="shared" si="2662"/>
        <v>0</v>
      </c>
      <c r="BB907" s="18">
        <f t="shared" si="2662"/>
        <v>0</v>
      </c>
      <c r="BC907" s="18">
        <f t="shared" si="2498"/>
        <v>908538.6370000001</v>
      </c>
      <c r="BD907" s="18">
        <f t="shared" si="2499"/>
        <v>914999.99999999988</v>
      </c>
      <c r="BE907" s="18">
        <f t="shared" si="2500"/>
        <v>917664.70000000007</v>
      </c>
      <c r="BF907" s="18">
        <f t="shared" si="2662"/>
        <v>0</v>
      </c>
      <c r="BG907" s="18">
        <f t="shared" si="2662"/>
        <v>0</v>
      </c>
      <c r="BH907" s="18">
        <f t="shared" si="2662"/>
        <v>0</v>
      </c>
      <c r="BI907" s="18">
        <f t="shared" si="2495"/>
        <v>908538.6370000001</v>
      </c>
      <c r="BJ907" s="18">
        <f t="shared" si="2496"/>
        <v>914999.99999999988</v>
      </c>
      <c r="BK907" s="18">
        <f t="shared" si="2497"/>
        <v>917664.70000000007</v>
      </c>
      <c r="BL907" s="18">
        <f t="shared" si="2662"/>
        <v>0</v>
      </c>
      <c r="BM907" s="18">
        <f t="shared" si="2662"/>
        <v>0</v>
      </c>
      <c r="BN907" s="18">
        <f t="shared" si="2662"/>
        <v>0</v>
      </c>
      <c r="BO907" s="18">
        <f t="shared" si="2422"/>
        <v>908538.6370000001</v>
      </c>
      <c r="BP907" s="18">
        <f t="shared" si="2423"/>
        <v>914999.99999999988</v>
      </c>
      <c r="BQ907" s="18">
        <f t="shared" si="2424"/>
        <v>917664.70000000007</v>
      </c>
      <c r="BR907" s="18">
        <f t="shared" si="2662"/>
        <v>0</v>
      </c>
      <c r="BS907" s="18">
        <f t="shared" si="2662"/>
        <v>0</v>
      </c>
      <c r="BT907" s="18">
        <f t="shared" si="2662"/>
        <v>0</v>
      </c>
      <c r="BU907" s="18">
        <f t="shared" si="2425"/>
        <v>908538.6370000001</v>
      </c>
      <c r="BV907" s="18">
        <f t="shared" si="2426"/>
        <v>914999.99999999988</v>
      </c>
      <c r="BW907" s="18">
        <f t="shared" si="2427"/>
        <v>917664.70000000007</v>
      </c>
      <c r="BX907" s="18">
        <f t="shared" si="2662"/>
        <v>-8689.9740000000002</v>
      </c>
      <c r="BY907" s="18">
        <f t="shared" si="2662"/>
        <v>0</v>
      </c>
      <c r="BZ907" s="18">
        <f t="shared" si="2662"/>
        <v>0</v>
      </c>
      <c r="CA907" s="18">
        <f t="shared" si="2413"/>
        <v>899848.66300000006</v>
      </c>
      <c r="CB907" s="18">
        <f t="shared" si="2414"/>
        <v>914999.99999999988</v>
      </c>
      <c r="CC907" s="18">
        <f t="shared" si="2415"/>
        <v>917664.70000000007</v>
      </c>
      <c r="CD907" s="18">
        <f t="shared" si="2662"/>
        <v>0</v>
      </c>
      <c r="CE907" s="27"/>
      <c r="CF907" s="33"/>
    </row>
    <row r="908" spans="1:119" x14ac:dyDescent="0.3">
      <c r="A908" s="41" t="s">
        <v>176</v>
      </c>
      <c r="B908" s="39">
        <v>620</v>
      </c>
      <c r="C908" s="41" t="s">
        <v>27</v>
      </c>
      <c r="D908" s="41" t="s">
        <v>110</v>
      </c>
      <c r="E908" s="14" t="s">
        <v>532</v>
      </c>
      <c r="F908" s="23">
        <v>911416.3</v>
      </c>
      <c r="G908" s="23">
        <v>914999.99999999988</v>
      </c>
      <c r="H908" s="23">
        <v>917664.70000000007</v>
      </c>
      <c r="I908" s="18"/>
      <c r="J908" s="18"/>
      <c r="K908" s="18"/>
      <c r="L908" s="18">
        <f t="shared" si="2567"/>
        <v>911416.3</v>
      </c>
      <c r="M908" s="18">
        <f t="shared" si="2568"/>
        <v>914999.99999999988</v>
      </c>
      <c r="N908" s="18">
        <f t="shared" si="2569"/>
        <v>917664.70000000007</v>
      </c>
      <c r="O908" s="18"/>
      <c r="P908" s="18"/>
      <c r="Q908" s="18"/>
      <c r="R908" s="18"/>
      <c r="S908" s="18"/>
      <c r="T908" s="18">
        <f t="shared" si="2469"/>
        <v>911416.3</v>
      </c>
      <c r="U908" s="18">
        <f t="shared" si="2470"/>
        <v>914999.99999999988</v>
      </c>
      <c r="V908" s="18">
        <f t="shared" si="2471"/>
        <v>917664.70000000007</v>
      </c>
      <c r="W908" s="18"/>
      <c r="X908" s="18"/>
      <c r="Y908" s="18"/>
      <c r="Z908" s="18"/>
      <c r="AA908" s="18"/>
      <c r="AB908" s="18"/>
      <c r="AC908" s="18">
        <f t="shared" si="2489"/>
        <v>911416.3</v>
      </c>
      <c r="AD908" s="18">
        <f t="shared" si="2490"/>
        <v>914999.99999999988</v>
      </c>
      <c r="AE908" s="18">
        <f t="shared" si="2491"/>
        <v>917664.70000000007</v>
      </c>
      <c r="AF908" s="18"/>
      <c r="AG908" s="18"/>
      <c r="AH908" s="18"/>
      <c r="AI908" s="18">
        <f t="shared" si="2432"/>
        <v>911416.3</v>
      </c>
      <c r="AJ908" s="18">
        <f t="shared" si="2433"/>
        <v>914999.99999999988</v>
      </c>
      <c r="AK908" s="18">
        <f t="shared" si="2434"/>
        <v>917664.70000000007</v>
      </c>
      <c r="AL908" s="18"/>
      <c r="AM908" s="18">
        <f t="shared" si="2435"/>
        <v>911416.3</v>
      </c>
      <c r="AN908" s="18"/>
      <c r="AO908" s="18"/>
      <c r="AP908" s="18"/>
      <c r="AQ908" s="18">
        <f t="shared" si="2437"/>
        <v>911416.3</v>
      </c>
      <c r="AR908" s="18">
        <f t="shared" si="2438"/>
        <v>914999.99999999988</v>
      </c>
      <c r="AS908" s="18">
        <f t="shared" si="2439"/>
        <v>917664.70000000007</v>
      </c>
      <c r="AT908" s="18"/>
      <c r="AU908" s="18"/>
      <c r="AV908" s="18"/>
      <c r="AW908" s="18">
        <f t="shared" si="2440"/>
        <v>911416.3</v>
      </c>
      <c r="AX908" s="18">
        <f t="shared" si="2441"/>
        <v>914999.99999999988</v>
      </c>
      <c r="AY908" s="18">
        <f t="shared" si="2442"/>
        <v>917664.70000000007</v>
      </c>
      <c r="AZ908" s="18">
        <v>-2877.663</v>
      </c>
      <c r="BA908" s="18"/>
      <c r="BB908" s="18"/>
      <c r="BC908" s="18">
        <f t="shared" si="2498"/>
        <v>908538.6370000001</v>
      </c>
      <c r="BD908" s="18">
        <f t="shared" si="2499"/>
        <v>914999.99999999988</v>
      </c>
      <c r="BE908" s="18">
        <f t="shared" si="2500"/>
        <v>917664.70000000007</v>
      </c>
      <c r="BF908" s="18"/>
      <c r="BG908" s="18"/>
      <c r="BH908" s="18"/>
      <c r="BI908" s="18">
        <f t="shared" si="2495"/>
        <v>908538.6370000001</v>
      </c>
      <c r="BJ908" s="18">
        <f t="shared" si="2496"/>
        <v>914999.99999999988</v>
      </c>
      <c r="BK908" s="18">
        <f t="shared" si="2497"/>
        <v>917664.70000000007</v>
      </c>
      <c r="BL908" s="18"/>
      <c r="BM908" s="18"/>
      <c r="BN908" s="18"/>
      <c r="BO908" s="18">
        <f t="shared" si="2422"/>
        <v>908538.6370000001</v>
      </c>
      <c r="BP908" s="18">
        <f t="shared" si="2423"/>
        <v>914999.99999999988</v>
      </c>
      <c r="BQ908" s="18">
        <f t="shared" si="2424"/>
        <v>917664.70000000007</v>
      </c>
      <c r="BR908" s="18"/>
      <c r="BS908" s="18"/>
      <c r="BT908" s="18"/>
      <c r="BU908" s="18">
        <f t="shared" si="2425"/>
        <v>908538.6370000001</v>
      </c>
      <c r="BV908" s="18">
        <f t="shared" si="2426"/>
        <v>914999.99999999988</v>
      </c>
      <c r="BW908" s="18">
        <f t="shared" si="2427"/>
        <v>917664.70000000007</v>
      </c>
      <c r="BX908" s="18">
        <f>-4069.638-4620.336</f>
        <v>-8689.9740000000002</v>
      </c>
      <c r="BY908" s="18"/>
      <c r="BZ908" s="18"/>
      <c r="CA908" s="18">
        <f t="shared" si="2413"/>
        <v>899848.66300000006</v>
      </c>
      <c r="CB908" s="18">
        <f t="shared" si="2414"/>
        <v>914999.99999999988</v>
      </c>
      <c r="CC908" s="18">
        <f t="shared" si="2415"/>
        <v>917664.70000000007</v>
      </c>
      <c r="CD908" s="18"/>
      <c r="CE908" s="27"/>
      <c r="CF908" s="33"/>
    </row>
    <row r="909" spans="1:119" ht="46.8" x14ac:dyDescent="0.3">
      <c r="A909" s="41" t="s">
        <v>1163</v>
      </c>
      <c r="B909" s="39"/>
      <c r="C909" s="41"/>
      <c r="D909" s="41"/>
      <c r="E909" s="14" t="s">
        <v>1164</v>
      </c>
      <c r="F909" s="18">
        <f t="shared" ref="F909:K911" si="2663">F910</f>
        <v>7462.5</v>
      </c>
      <c r="G909" s="18">
        <f t="shared" si="2663"/>
        <v>7462.5</v>
      </c>
      <c r="H909" s="18">
        <f t="shared" si="2663"/>
        <v>7462.5</v>
      </c>
      <c r="I909" s="18">
        <f t="shared" si="2663"/>
        <v>0</v>
      </c>
      <c r="J909" s="18">
        <f t="shared" si="2663"/>
        <v>0</v>
      </c>
      <c r="K909" s="18">
        <f t="shared" si="2663"/>
        <v>0</v>
      </c>
      <c r="L909" s="18">
        <f t="shared" si="2567"/>
        <v>7462.5</v>
      </c>
      <c r="M909" s="18">
        <f t="shared" si="2568"/>
        <v>7462.5</v>
      </c>
      <c r="N909" s="18">
        <f t="shared" si="2569"/>
        <v>7462.5</v>
      </c>
      <c r="O909" s="18">
        <f t="shared" ref="O909:S911" si="2664">O910</f>
        <v>0</v>
      </c>
      <c r="P909" s="18">
        <f t="shared" si="2664"/>
        <v>0</v>
      </c>
      <c r="Q909" s="18">
        <f t="shared" si="2664"/>
        <v>0</v>
      </c>
      <c r="R909" s="18">
        <f t="shared" si="2664"/>
        <v>0</v>
      </c>
      <c r="S909" s="18">
        <f t="shared" si="2664"/>
        <v>0</v>
      </c>
      <c r="T909" s="18">
        <f t="shared" si="2469"/>
        <v>7462.5</v>
      </c>
      <c r="U909" s="18">
        <f t="shared" si="2470"/>
        <v>7462.5</v>
      </c>
      <c r="V909" s="18">
        <f t="shared" si="2471"/>
        <v>7462.5</v>
      </c>
      <c r="W909" s="18">
        <f t="shared" ref="W909:CD911" si="2665">W910</f>
        <v>0</v>
      </c>
      <c r="X909" s="18">
        <f t="shared" si="2665"/>
        <v>0</v>
      </c>
      <c r="Y909" s="18">
        <f t="shared" si="2665"/>
        <v>0</v>
      </c>
      <c r="Z909" s="18">
        <f t="shared" si="2665"/>
        <v>0</v>
      </c>
      <c r="AA909" s="18">
        <f t="shared" si="2665"/>
        <v>0</v>
      </c>
      <c r="AB909" s="18">
        <f t="shared" si="2665"/>
        <v>0</v>
      </c>
      <c r="AC909" s="18">
        <f t="shared" si="2489"/>
        <v>7462.5</v>
      </c>
      <c r="AD909" s="18">
        <f t="shared" si="2490"/>
        <v>7462.5</v>
      </c>
      <c r="AE909" s="18">
        <f t="shared" si="2491"/>
        <v>7462.5</v>
      </c>
      <c r="AF909" s="18">
        <f t="shared" si="2665"/>
        <v>0</v>
      </c>
      <c r="AG909" s="18">
        <f t="shared" si="2665"/>
        <v>0</v>
      </c>
      <c r="AH909" s="18">
        <f t="shared" si="2665"/>
        <v>0</v>
      </c>
      <c r="AI909" s="18">
        <f t="shared" si="2432"/>
        <v>7462.5</v>
      </c>
      <c r="AJ909" s="18">
        <f t="shared" si="2433"/>
        <v>7462.5</v>
      </c>
      <c r="AK909" s="18">
        <f t="shared" si="2434"/>
        <v>7462.5</v>
      </c>
      <c r="AL909" s="18">
        <f t="shared" si="2665"/>
        <v>0</v>
      </c>
      <c r="AM909" s="18">
        <f t="shared" si="2435"/>
        <v>7462.5</v>
      </c>
      <c r="AN909" s="18">
        <f t="shared" si="2665"/>
        <v>0</v>
      </c>
      <c r="AO909" s="18">
        <f t="shared" si="2665"/>
        <v>0</v>
      </c>
      <c r="AP909" s="18">
        <f t="shared" si="2665"/>
        <v>0</v>
      </c>
      <c r="AQ909" s="18">
        <f t="shared" si="2437"/>
        <v>7462.5</v>
      </c>
      <c r="AR909" s="18">
        <f t="shared" si="2438"/>
        <v>7462.5</v>
      </c>
      <c r="AS909" s="18">
        <f t="shared" si="2439"/>
        <v>7462.5</v>
      </c>
      <c r="AT909" s="18">
        <f t="shared" si="2665"/>
        <v>0</v>
      </c>
      <c r="AU909" s="18">
        <f t="shared" si="2665"/>
        <v>0</v>
      </c>
      <c r="AV909" s="18">
        <f t="shared" si="2665"/>
        <v>0</v>
      </c>
      <c r="AW909" s="18">
        <f t="shared" si="2440"/>
        <v>7462.5</v>
      </c>
      <c r="AX909" s="18">
        <f t="shared" si="2441"/>
        <v>7462.5</v>
      </c>
      <c r="AY909" s="18">
        <f t="shared" si="2442"/>
        <v>7462.5</v>
      </c>
      <c r="AZ909" s="18">
        <f t="shared" si="2665"/>
        <v>0</v>
      </c>
      <c r="BA909" s="18">
        <f t="shared" si="2665"/>
        <v>0</v>
      </c>
      <c r="BB909" s="18">
        <f t="shared" si="2665"/>
        <v>0</v>
      </c>
      <c r="BC909" s="18">
        <f t="shared" si="2498"/>
        <v>7462.5</v>
      </c>
      <c r="BD909" s="18">
        <f t="shared" si="2499"/>
        <v>7462.5</v>
      </c>
      <c r="BE909" s="18">
        <f t="shared" si="2500"/>
        <v>7462.5</v>
      </c>
      <c r="BF909" s="18">
        <f t="shared" si="2665"/>
        <v>0</v>
      </c>
      <c r="BG909" s="18">
        <f t="shared" si="2665"/>
        <v>0</v>
      </c>
      <c r="BH909" s="18">
        <f t="shared" si="2665"/>
        <v>0</v>
      </c>
      <c r="BI909" s="18">
        <f t="shared" si="2495"/>
        <v>7462.5</v>
      </c>
      <c r="BJ909" s="18">
        <f t="shared" si="2496"/>
        <v>7462.5</v>
      </c>
      <c r="BK909" s="18">
        <f t="shared" si="2497"/>
        <v>7462.5</v>
      </c>
      <c r="BL909" s="18">
        <f t="shared" si="2665"/>
        <v>0</v>
      </c>
      <c r="BM909" s="18">
        <f t="shared" si="2665"/>
        <v>0</v>
      </c>
      <c r="BN909" s="18">
        <f t="shared" si="2665"/>
        <v>0</v>
      </c>
      <c r="BO909" s="18">
        <f t="shared" si="2422"/>
        <v>7462.5</v>
      </c>
      <c r="BP909" s="18">
        <f t="shared" si="2423"/>
        <v>7462.5</v>
      </c>
      <c r="BQ909" s="18">
        <f t="shared" si="2424"/>
        <v>7462.5</v>
      </c>
      <c r="BR909" s="18">
        <f t="shared" si="2665"/>
        <v>0</v>
      </c>
      <c r="BS909" s="18">
        <f t="shared" si="2665"/>
        <v>0</v>
      </c>
      <c r="BT909" s="18">
        <f t="shared" si="2665"/>
        <v>0</v>
      </c>
      <c r="BU909" s="18">
        <f t="shared" si="2425"/>
        <v>7462.5</v>
      </c>
      <c r="BV909" s="18">
        <f t="shared" si="2426"/>
        <v>7462.5</v>
      </c>
      <c r="BW909" s="18">
        <f t="shared" si="2427"/>
        <v>7462.5</v>
      </c>
      <c r="BX909" s="18">
        <f t="shared" si="2665"/>
        <v>0</v>
      </c>
      <c r="BY909" s="18">
        <f t="shared" si="2665"/>
        <v>0</v>
      </c>
      <c r="BZ909" s="18">
        <f t="shared" si="2665"/>
        <v>0</v>
      </c>
      <c r="CA909" s="18">
        <f t="shared" si="2413"/>
        <v>7462.5</v>
      </c>
      <c r="CB909" s="18">
        <f t="shared" si="2414"/>
        <v>7462.5</v>
      </c>
      <c r="CC909" s="18">
        <f t="shared" si="2415"/>
        <v>7462.5</v>
      </c>
      <c r="CD909" s="18">
        <f t="shared" si="2665"/>
        <v>0</v>
      </c>
      <c r="CE909" s="27"/>
      <c r="CF909" s="33"/>
    </row>
    <row r="910" spans="1:119" ht="46.8" x14ac:dyDescent="0.3">
      <c r="A910" s="41" t="s">
        <v>1163</v>
      </c>
      <c r="B910" s="39">
        <v>600</v>
      </c>
      <c r="C910" s="41"/>
      <c r="D910" s="41"/>
      <c r="E910" s="14" t="s">
        <v>554</v>
      </c>
      <c r="F910" s="18">
        <f t="shared" si="2663"/>
        <v>7462.5</v>
      </c>
      <c r="G910" s="18">
        <f t="shared" si="2663"/>
        <v>7462.5</v>
      </c>
      <c r="H910" s="18">
        <f t="shared" si="2663"/>
        <v>7462.5</v>
      </c>
      <c r="I910" s="18">
        <f t="shared" si="2663"/>
        <v>0</v>
      </c>
      <c r="J910" s="18">
        <f t="shared" si="2663"/>
        <v>0</v>
      </c>
      <c r="K910" s="18">
        <f t="shared" si="2663"/>
        <v>0</v>
      </c>
      <c r="L910" s="18">
        <f t="shared" si="2567"/>
        <v>7462.5</v>
      </c>
      <c r="M910" s="18">
        <f t="shared" si="2568"/>
        <v>7462.5</v>
      </c>
      <c r="N910" s="18">
        <f t="shared" si="2569"/>
        <v>7462.5</v>
      </c>
      <c r="O910" s="18">
        <f t="shared" si="2664"/>
        <v>0</v>
      </c>
      <c r="P910" s="18">
        <f t="shared" si="2664"/>
        <v>0</v>
      </c>
      <c r="Q910" s="18">
        <f t="shared" si="2664"/>
        <v>0</v>
      </c>
      <c r="R910" s="18">
        <f t="shared" si="2664"/>
        <v>0</v>
      </c>
      <c r="S910" s="18">
        <f t="shared" si="2664"/>
        <v>0</v>
      </c>
      <c r="T910" s="18">
        <f t="shared" si="2469"/>
        <v>7462.5</v>
      </c>
      <c r="U910" s="18">
        <f t="shared" si="2470"/>
        <v>7462.5</v>
      </c>
      <c r="V910" s="18">
        <f t="shared" si="2471"/>
        <v>7462.5</v>
      </c>
      <c r="W910" s="18">
        <f t="shared" si="2665"/>
        <v>0</v>
      </c>
      <c r="X910" s="18">
        <f t="shared" si="2665"/>
        <v>0</v>
      </c>
      <c r="Y910" s="18">
        <f t="shared" si="2665"/>
        <v>0</v>
      </c>
      <c r="Z910" s="18">
        <f t="shared" si="2665"/>
        <v>0</v>
      </c>
      <c r="AA910" s="18">
        <f t="shared" si="2665"/>
        <v>0</v>
      </c>
      <c r="AB910" s="18">
        <f t="shared" si="2665"/>
        <v>0</v>
      </c>
      <c r="AC910" s="18">
        <f t="shared" si="2489"/>
        <v>7462.5</v>
      </c>
      <c r="AD910" s="18">
        <f t="shared" si="2490"/>
        <v>7462.5</v>
      </c>
      <c r="AE910" s="18">
        <f t="shared" si="2491"/>
        <v>7462.5</v>
      </c>
      <c r="AF910" s="18">
        <f t="shared" si="2665"/>
        <v>0</v>
      </c>
      <c r="AG910" s="18">
        <f t="shared" si="2665"/>
        <v>0</v>
      </c>
      <c r="AH910" s="18">
        <f t="shared" si="2665"/>
        <v>0</v>
      </c>
      <c r="AI910" s="18">
        <f t="shared" si="2432"/>
        <v>7462.5</v>
      </c>
      <c r="AJ910" s="18">
        <f t="shared" si="2433"/>
        <v>7462.5</v>
      </c>
      <c r="AK910" s="18">
        <f t="shared" si="2434"/>
        <v>7462.5</v>
      </c>
      <c r="AL910" s="18">
        <f t="shared" si="2665"/>
        <v>0</v>
      </c>
      <c r="AM910" s="18">
        <f t="shared" si="2435"/>
        <v>7462.5</v>
      </c>
      <c r="AN910" s="18">
        <f t="shared" si="2665"/>
        <v>0</v>
      </c>
      <c r="AO910" s="18">
        <f t="shared" si="2665"/>
        <v>0</v>
      </c>
      <c r="AP910" s="18">
        <f t="shared" si="2665"/>
        <v>0</v>
      </c>
      <c r="AQ910" s="18">
        <f t="shared" si="2437"/>
        <v>7462.5</v>
      </c>
      <c r="AR910" s="18">
        <f t="shared" si="2438"/>
        <v>7462.5</v>
      </c>
      <c r="AS910" s="18">
        <f t="shared" si="2439"/>
        <v>7462.5</v>
      </c>
      <c r="AT910" s="18">
        <f t="shared" si="2665"/>
        <v>0</v>
      </c>
      <c r="AU910" s="18">
        <f t="shared" si="2665"/>
        <v>0</v>
      </c>
      <c r="AV910" s="18">
        <f t="shared" si="2665"/>
        <v>0</v>
      </c>
      <c r="AW910" s="18">
        <f t="shared" si="2440"/>
        <v>7462.5</v>
      </c>
      <c r="AX910" s="18">
        <f t="shared" si="2441"/>
        <v>7462.5</v>
      </c>
      <c r="AY910" s="18">
        <f t="shared" si="2442"/>
        <v>7462.5</v>
      </c>
      <c r="AZ910" s="18">
        <f t="shared" si="2665"/>
        <v>0</v>
      </c>
      <c r="BA910" s="18">
        <f t="shared" si="2665"/>
        <v>0</v>
      </c>
      <c r="BB910" s="18">
        <f t="shared" si="2665"/>
        <v>0</v>
      </c>
      <c r="BC910" s="18">
        <f t="shared" si="2498"/>
        <v>7462.5</v>
      </c>
      <c r="BD910" s="18">
        <f t="shared" si="2499"/>
        <v>7462.5</v>
      </c>
      <c r="BE910" s="18">
        <f t="shared" si="2500"/>
        <v>7462.5</v>
      </c>
      <c r="BF910" s="18">
        <f t="shared" si="2665"/>
        <v>0</v>
      </c>
      <c r="BG910" s="18">
        <f t="shared" si="2665"/>
        <v>0</v>
      </c>
      <c r="BH910" s="18">
        <f t="shared" si="2665"/>
        <v>0</v>
      </c>
      <c r="BI910" s="18">
        <f t="shared" si="2495"/>
        <v>7462.5</v>
      </c>
      <c r="BJ910" s="18">
        <f t="shared" si="2496"/>
        <v>7462.5</v>
      </c>
      <c r="BK910" s="18">
        <f t="shared" si="2497"/>
        <v>7462.5</v>
      </c>
      <c r="BL910" s="18">
        <f t="shared" si="2665"/>
        <v>0</v>
      </c>
      <c r="BM910" s="18">
        <f t="shared" si="2665"/>
        <v>0</v>
      </c>
      <c r="BN910" s="18">
        <f t="shared" si="2665"/>
        <v>0</v>
      </c>
      <c r="BO910" s="18">
        <f t="shared" si="2422"/>
        <v>7462.5</v>
      </c>
      <c r="BP910" s="18">
        <f t="shared" si="2423"/>
        <v>7462.5</v>
      </c>
      <c r="BQ910" s="18">
        <f t="shared" si="2424"/>
        <v>7462.5</v>
      </c>
      <c r="BR910" s="18">
        <f t="shared" si="2665"/>
        <v>0</v>
      </c>
      <c r="BS910" s="18">
        <f t="shared" si="2665"/>
        <v>0</v>
      </c>
      <c r="BT910" s="18">
        <f t="shared" si="2665"/>
        <v>0</v>
      </c>
      <c r="BU910" s="18">
        <f t="shared" si="2425"/>
        <v>7462.5</v>
      </c>
      <c r="BV910" s="18">
        <f t="shared" si="2426"/>
        <v>7462.5</v>
      </c>
      <c r="BW910" s="18">
        <f t="shared" si="2427"/>
        <v>7462.5</v>
      </c>
      <c r="BX910" s="18">
        <f t="shared" si="2665"/>
        <v>0</v>
      </c>
      <c r="BY910" s="18">
        <f t="shared" si="2665"/>
        <v>0</v>
      </c>
      <c r="BZ910" s="18">
        <f t="shared" si="2665"/>
        <v>0</v>
      </c>
      <c r="CA910" s="18">
        <f t="shared" si="2413"/>
        <v>7462.5</v>
      </c>
      <c r="CB910" s="18">
        <f t="shared" si="2414"/>
        <v>7462.5</v>
      </c>
      <c r="CC910" s="18">
        <f t="shared" si="2415"/>
        <v>7462.5</v>
      </c>
      <c r="CD910" s="18">
        <f t="shared" si="2665"/>
        <v>0</v>
      </c>
      <c r="CE910" s="27"/>
      <c r="CF910" s="33"/>
    </row>
    <row r="911" spans="1:119" x14ac:dyDescent="0.3">
      <c r="A911" s="41" t="s">
        <v>1163</v>
      </c>
      <c r="B911" s="39">
        <v>620</v>
      </c>
      <c r="C911" s="41"/>
      <c r="D911" s="41"/>
      <c r="E911" s="14" t="s">
        <v>569</v>
      </c>
      <c r="F911" s="18">
        <f t="shared" si="2663"/>
        <v>7462.5</v>
      </c>
      <c r="G911" s="18">
        <f t="shared" si="2663"/>
        <v>7462.5</v>
      </c>
      <c r="H911" s="18">
        <f t="shared" si="2663"/>
        <v>7462.5</v>
      </c>
      <c r="I911" s="18">
        <f t="shared" si="2663"/>
        <v>0</v>
      </c>
      <c r="J911" s="18">
        <f t="shared" si="2663"/>
        <v>0</v>
      </c>
      <c r="K911" s="18">
        <f t="shared" si="2663"/>
        <v>0</v>
      </c>
      <c r="L911" s="18">
        <f t="shared" si="2567"/>
        <v>7462.5</v>
      </c>
      <c r="M911" s="18">
        <f t="shared" si="2568"/>
        <v>7462.5</v>
      </c>
      <c r="N911" s="18">
        <f t="shared" si="2569"/>
        <v>7462.5</v>
      </c>
      <c r="O911" s="18">
        <f t="shared" si="2664"/>
        <v>0</v>
      </c>
      <c r="P911" s="18">
        <f t="shared" si="2664"/>
        <v>0</v>
      </c>
      <c r="Q911" s="18">
        <f t="shared" si="2664"/>
        <v>0</v>
      </c>
      <c r="R911" s="18">
        <f t="shared" si="2664"/>
        <v>0</v>
      </c>
      <c r="S911" s="18">
        <f t="shared" si="2664"/>
        <v>0</v>
      </c>
      <c r="T911" s="18">
        <f t="shared" si="2469"/>
        <v>7462.5</v>
      </c>
      <c r="U911" s="18">
        <f t="shared" si="2470"/>
        <v>7462.5</v>
      </c>
      <c r="V911" s="18">
        <f t="shared" si="2471"/>
        <v>7462.5</v>
      </c>
      <c r="W911" s="18">
        <f t="shared" si="2665"/>
        <v>0</v>
      </c>
      <c r="X911" s="18">
        <f t="shared" si="2665"/>
        <v>0</v>
      </c>
      <c r="Y911" s="18">
        <f t="shared" si="2665"/>
        <v>0</v>
      </c>
      <c r="Z911" s="18">
        <f t="shared" si="2665"/>
        <v>0</v>
      </c>
      <c r="AA911" s="18">
        <f t="shared" si="2665"/>
        <v>0</v>
      </c>
      <c r="AB911" s="18">
        <f t="shared" si="2665"/>
        <v>0</v>
      </c>
      <c r="AC911" s="18">
        <f t="shared" si="2489"/>
        <v>7462.5</v>
      </c>
      <c r="AD911" s="18">
        <f t="shared" si="2490"/>
        <v>7462.5</v>
      </c>
      <c r="AE911" s="18">
        <f t="shared" si="2491"/>
        <v>7462.5</v>
      </c>
      <c r="AF911" s="18">
        <f t="shared" si="2665"/>
        <v>0</v>
      </c>
      <c r="AG911" s="18">
        <f t="shared" si="2665"/>
        <v>0</v>
      </c>
      <c r="AH911" s="18">
        <f t="shared" si="2665"/>
        <v>0</v>
      </c>
      <c r="AI911" s="18">
        <f t="shared" si="2432"/>
        <v>7462.5</v>
      </c>
      <c r="AJ911" s="18">
        <f t="shared" si="2433"/>
        <v>7462.5</v>
      </c>
      <c r="AK911" s="18">
        <f t="shared" si="2434"/>
        <v>7462.5</v>
      </c>
      <c r="AL911" s="18">
        <f t="shared" si="2665"/>
        <v>0</v>
      </c>
      <c r="AM911" s="18">
        <f t="shared" si="2435"/>
        <v>7462.5</v>
      </c>
      <c r="AN911" s="18">
        <f t="shared" si="2665"/>
        <v>0</v>
      </c>
      <c r="AO911" s="18">
        <f t="shared" si="2665"/>
        <v>0</v>
      </c>
      <c r="AP911" s="18">
        <f t="shared" si="2665"/>
        <v>0</v>
      </c>
      <c r="AQ911" s="18">
        <f t="shared" si="2437"/>
        <v>7462.5</v>
      </c>
      <c r="AR911" s="18">
        <f t="shared" si="2438"/>
        <v>7462.5</v>
      </c>
      <c r="AS911" s="18">
        <f t="shared" si="2439"/>
        <v>7462.5</v>
      </c>
      <c r="AT911" s="18">
        <f t="shared" si="2665"/>
        <v>0</v>
      </c>
      <c r="AU911" s="18">
        <f t="shared" si="2665"/>
        <v>0</v>
      </c>
      <c r="AV911" s="18">
        <f t="shared" si="2665"/>
        <v>0</v>
      </c>
      <c r="AW911" s="18">
        <f t="shared" si="2440"/>
        <v>7462.5</v>
      </c>
      <c r="AX911" s="18">
        <f t="shared" si="2441"/>
        <v>7462.5</v>
      </c>
      <c r="AY911" s="18">
        <f t="shared" si="2442"/>
        <v>7462.5</v>
      </c>
      <c r="AZ911" s="18">
        <f t="shared" si="2665"/>
        <v>0</v>
      </c>
      <c r="BA911" s="18">
        <f t="shared" si="2665"/>
        <v>0</v>
      </c>
      <c r="BB911" s="18">
        <f t="shared" si="2665"/>
        <v>0</v>
      </c>
      <c r="BC911" s="18">
        <f t="shared" si="2498"/>
        <v>7462.5</v>
      </c>
      <c r="BD911" s="18">
        <f t="shared" si="2499"/>
        <v>7462.5</v>
      </c>
      <c r="BE911" s="18">
        <f t="shared" si="2500"/>
        <v>7462.5</v>
      </c>
      <c r="BF911" s="18">
        <f t="shared" si="2665"/>
        <v>0</v>
      </c>
      <c r="BG911" s="18">
        <f t="shared" si="2665"/>
        <v>0</v>
      </c>
      <c r="BH911" s="18">
        <f t="shared" si="2665"/>
        <v>0</v>
      </c>
      <c r="BI911" s="18">
        <f t="shared" si="2495"/>
        <v>7462.5</v>
      </c>
      <c r="BJ911" s="18">
        <f t="shared" si="2496"/>
        <v>7462.5</v>
      </c>
      <c r="BK911" s="18">
        <f t="shared" si="2497"/>
        <v>7462.5</v>
      </c>
      <c r="BL911" s="18">
        <f t="shared" si="2665"/>
        <v>0</v>
      </c>
      <c r="BM911" s="18">
        <f t="shared" si="2665"/>
        <v>0</v>
      </c>
      <c r="BN911" s="18">
        <f t="shared" si="2665"/>
        <v>0</v>
      </c>
      <c r="BO911" s="18">
        <f t="shared" si="2422"/>
        <v>7462.5</v>
      </c>
      <c r="BP911" s="18">
        <f t="shared" si="2423"/>
        <v>7462.5</v>
      </c>
      <c r="BQ911" s="18">
        <f t="shared" si="2424"/>
        <v>7462.5</v>
      </c>
      <c r="BR911" s="18">
        <f t="shared" si="2665"/>
        <v>0</v>
      </c>
      <c r="BS911" s="18">
        <f t="shared" si="2665"/>
        <v>0</v>
      </c>
      <c r="BT911" s="18">
        <f t="shared" si="2665"/>
        <v>0</v>
      </c>
      <c r="BU911" s="18">
        <f t="shared" si="2425"/>
        <v>7462.5</v>
      </c>
      <c r="BV911" s="18">
        <f t="shared" si="2426"/>
        <v>7462.5</v>
      </c>
      <c r="BW911" s="18">
        <f t="shared" si="2427"/>
        <v>7462.5</v>
      </c>
      <c r="BX911" s="18">
        <f t="shared" si="2665"/>
        <v>0</v>
      </c>
      <c r="BY911" s="18">
        <f t="shared" si="2665"/>
        <v>0</v>
      </c>
      <c r="BZ911" s="18">
        <f t="shared" si="2665"/>
        <v>0</v>
      </c>
      <c r="CA911" s="18">
        <f t="shared" si="2413"/>
        <v>7462.5</v>
      </c>
      <c r="CB911" s="18">
        <f t="shared" si="2414"/>
        <v>7462.5</v>
      </c>
      <c r="CC911" s="18">
        <f t="shared" si="2415"/>
        <v>7462.5</v>
      </c>
      <c r="CD911" s="18">
        <f t="shared" si="2665"/>
        <v>0</v>
      </c>
      <c r="CE911" s="27"/>
      <c r="CF911" s="33"/>
    </row>
    <row r="912" spans="1:119" x14ac:dyDescent="0.3">
      <c r="A912" s="41" t="s">
        <v>1163</v>
      </c>
      <c r="B912" s="39">
        <v>620</v>
      </c>
      <c r="C912" s="41" t="s">
        <v>27</v>
      </c>
      <c r="D912" s="41" t="s">
        <v>110</v>
      </c>
      <c r="E912" s="14" t="s">
        <v>532</v>
      </c>
      <c r="F912" s="23">
        <v>7462.5</v>
      </c>
      <c r="G912" s="23">
        <v>7462.5</v>
      </c>
      <c r="H912" s="23">
        <v>7462.5</v>
      </c>
      <c r="I912" s="18"/>
      <c r="J912" s="18"/>
      <c r="K912" s="18"/>
      <c r="L912" s="18">
        <f t="shared" si="2567"/>
        <v>7462.5</v>
      </c>
      <c r="M912" s="18">
        <f t="shared" si="2568"/>
        <v>7462.5</v>
      </c>
      <c r="N912" s="18">
        <f t="shared" si="2569"/>
        <v>7462.5</v>
      </c>
      <c r="O912" s="18"/>
      <c r="P912" s="18"/>
      <c r="Q912" s="18"/>
      <c r="R912" s="18"/>
      <c r="S912" s="18"/>
      <c r="T912" s="18">
        <f t="shared" si="2469"/>
        <v>7462.5</v>
      </c>
      <c r="U912" s="18">
        <f t="shared" si="2470"/>
        <v>7462.5</v>
      </c>
      <c r="V912" s="18">
        <f t="shared" si="2471"/>
        <v>7462.5</v>
      </c>
      <c r="W912" s="18"/>
      <c r="X912" s="18"/>
      <c r="Y912" s="18"/>
      <c r="Z912" s="18"/>
      <c r="AA912" s="18"/>
      <c r="AB912" s="18"/>
      <c r="AC912" s="18">
        <f t="shared" si="2489"/>
        <v>7462.5</v>
      </c>
      <c r="AD912" s="18">
        <f t="shared" si="2490"/>
        <v>7462.5</v>
      </c>
      <c r="AE912" s="18">
        <f t="shared" si="2491"/>
        <v>7462.5</v>
      </c>
      <c r="AF912" s="18"/>
      <c r="AG912" s="18"/>
      <c r="AH912" s="18"/>
      <c r="AI912" s="18">
        <f t="shared" si="2432"/>
        <v>7462.5</v>
      </c>
      <c r="AJ912" s="18">
        <f t="shared" si="2433"/>
        <v>7462.5</v>
      </c>
      <c r="AK912" s="18">
        <f t="shared" si="2434"/>
        <v>7462.5</v>
      </c>
      <c r="AL912" s="18"/>
      <c r="AM912" s="18">
        <f t="shared" si="2435"/>
        <v>7462.5</v>
      </c>
      <c r="AN912" s="18"/>
      <c r="AO912" s="18"/>
      <c r="AP912" s="18"/>
      <c r="AQ912" s="18">
        <f t="shared" si="2437"/>
        <v>7462.5</v>
      </c>
      <c r="AR912" s="18">
        <f t="shared" si="2438"/>
        <v>7462.5</v>
      </c>
      <c r="AS912" s="18">
        <f t="shared" si="2439"/>
        <v>7462.5</v>
      </c>
      <c r="AT912" s="18"/>
      <c r="AU912" s="18"/>
      <c r="AV912" s="18"/>
      <c r="AW912" s="18">
        <f t="shared" si="2440"/>
        <v>7462.5</v>
      </c>
      <c r="AX912" s="18">
        <f t="shared" si="2441"/>
        <v>7462.5</v>
      </c>
      <c r="AY912" s="18">
        <f t="shared" si="2442"/>
        <v>7462.5</v>
      </c>
      <c r="AZ912" s="18"/>
      <c r="BA912" s="18"/>
      <c r="BB912" s="18"/>
      <c r="BC912" s="18">
        <f t="shared" si="2498"/>
        <v>7462.5</v>
      </c>
      <c r="BD912" s="18">
        <f t="shared" si="2499"/>
        <v>7462.5</v>
      </c>
      <c r="BE912" s="18">
        <f t="shared" si="2500"/>
        <v>7462.5</v>
      </c>
      <c r="BF912" s="18"/>
      <c r="BG912" s="18"/>
      <c r="BH912" s="18"/>
      <c r="BI912" s="18">
        <f t="shared" si="2495"/>
        <v>7462.5</v>
      </c>
      <c r="BJ912" s="18">
        <f t="shared" si="2496"/>
        <v>7462.5</v>
      </c>
      <c r="BK912" s="18">
        <f t="shared" si="2497"/>
        <v>7462.5</v>
      </c>
      <c r="BL912" s="18"/>
      <c r="BM912" s="18"/>
      <c r="BN912" s="18"/>
      <c r="BO912" s="18">
        <f t="shared" si="2422"/>
        <v>7462.5</v>
      </c>
      <c r="BP912" s="18">
        <f t="shared" si="2423"/>
        <v>7462.5</v>
      </c>
      <c r="BQ912" s="18">
        <f t="shared" si="2424"/>
        <v>7462.5</v>
      </c>
      <c r="BR912" s="18"/>
      <c r="BS912" s="18"/>
      <c r="BT912" s="18"/>
      <c r="BU912" s="18">
        <f t="shared" si="2425"/>
        <v>7462.5</v>
      </c>
      <c r="BV912" s="18">
        <f t="shared" si="2426"/>
        <v>7462.5</v>
      </c>
      <c r="BW912" s="18">
        <f t="shared" si="2427"/>
        <v>7462.5</v>
      </c>
      <c r="BX912" s="18"/>
      <c r="BY912" s="18"/>
      <c r="BZ912" s="18"/>
      <c r="CA912" s="18">
        <f t="shared" ref="CA912:CA975" si="2666">BU912+BX912</f>
        <v>7462.5</v>
      </c>
      <c r="CB912" s="18">
        <f t="shared" ref="CB912:CB975" si="2667">BV912+BY912</f>
        <v>7462.5</v>
      </c>
      <c r="CC912" s="18">
        <f t="shared" ref="CC912:CC975" si="2668">BW912+BZ912</f>
        <v>7462.5</v>
      </c>
      <c r="CD912" s="18"/>
      <c r="CE912" s="27"/>
      <c r="CF912" s="33"/>
    </row>
    <row r="913" spans="1:84" ht="78" hidden="1" x14ac:dyDescent="0.3">
      <c r="A913" s="41" t="s">
        <v>1245</v>
      </c>
      <c r="B913" s="39"/>
      <c r="C913" s="41"/>
      <c r="D913" s="41"/>
      <c r="E913" s="14" t="s">
        <v>1254</v>
      </c>
      <c r="F913" s="18">
        <f t="shared" ref="F913:K913" si="2669">F914</f>
        <v>0</v>
      </c>
      <c r="G913" s="18">
        <f t="shared" si="2669"/>
        <v>0</v>
      </c>
      <c r="H913" s="18">
        <f t="shared" si="2669"/>
        <v>0</v>
      </c>
      <c r="I913" s="18">
        <f t="shared" si="2669"/>
        <v>0</v>
      </c>
      <c r="J913" s="18">
        <f t="shared" si="2669"/>
        <v>0</v>
      </c>
      <c r="K913" s="18">
        <f t="shared" si="2669"/>
        <v>0</v>
      </c>
      <c r="L913" s="18">
        <f t="shared" si="2567"/>
        <v>0</v>
      </c>
      <c r="M913" s="18">
        <f t="shared" si="2568"/>
        <v>0</v>
      </c>
      <c r="N913" s="18">
        <f t="shared" si="2569"/>
        <v>0</v>
      </c>
      <c r="O913" s="18">
        <f t="shared" ref="O913:S913" si="2670">O914</f>
        <v>0</v>
      </c>
      <c r="P913" s="18">
        <f t="shared" si="2670"/>
        <v>0</v>
      </c>
      <c r="Q913" s="18">
        <f t="shared" si="2670"/>
        <v>0</v>
      </c>
      <c r="R913" s="18">
        <f t="shared" si="2670"/>
        <v>0</v>
      </c>
      <c r="S913" s="18">
        <f t="shared" si="2670"/>
        <v>0</v>
      </c>
      <c r="T913" s="18">
        <f t="shared" si="2469"/>
        <v>0</v>
      </c>
      <c r="U913" s="18">
        <f t="shared" si="2470"/>
        <v>0</v>
      </c>
      <c r="V913" s="18">
        <f t="shared" si="2471"/>
        <v>0</v>
      </c>
      <c r="W913" s="18">
        <f t="shared" ref="W913:CD913" si="2671">W914</f>
        <v>0</v>
      </c>
      <c r="X913" s="18">
        <f t="shared" si="2671"/>
        <v>0</v>
      </c>
      <c r="Y913" s="18">
        <f t="shared" si="2671"/>
        <v>0</v>
      </c>
      <c r="Z913" s="18">
        <f t="shared" si="2671"/>
        <v>0</v>
      </c>
      <c r="AA913" s="18">
        <f t="shared" si="2671"/>
        <v>0</v>
      </c>
      <c r="AB913" s="18">
        <f t="shared" si="2671"/>
        <v>0</v>
      </c>
      <c r="AC913" s="18">
        <f t="shared" si="2489"/>
        <v>0</v>
      </c>
      <c r="AD913" s="18">
        <f t="shared" si="2490"/>
        <v>0</v>
      </c>
      <c r="AE913" s="18">
        <f t="shared" si="2491"/>
        <v>0</v>
      </c>
      <c r="AF913" s="18">
        <f t="shared" si="2671"/>
        <v>0</v>
      </c>
      <c r="AG913" s="18">
        <f t="shared" si="2671"/>
        <v>0</v>
      </c>
      <c r="AH913" s="18">
        <f t="shared" si="2671"/>
        <v>0</v>
      </c>
      <c r="AI913" s="18">
        <f t="shared" si="2432"/>
        <v>0</v>
      </c>
      <c r="AJ913" s="18">
        <f t="shared" si="2433"/>
        <v>0</v>
      </c>
      <c r="AK913" s="18">
        <f t="shared" si="2434"/>
        <v>0</v>
      </c>
      <c r="AL913" s="18">
        <f t="shared" si="2671"/>
        <v>0</v>
      </c>
      <c r="AM913" s="18">
        <f t="shared" si="2435"/>
        <v>0</v>
      </c>
      <c r="AN913" s="18">
        <f t="shared" si="2671"/>
        <v>0</v>
      </c>
      <c r="AO913" s="18">
        <f t="shared" si="2671"/>
        <v>0</v>
      </c>
      <c r="AP913" s="18">
        <f t="shared" si="2671"/>
        <v>0</v>
      </c>
      <c r="AQ913" s="18">
        <f t="shared" si="2437"/>
        <v>0</v>
      </c>
      <c r="AR913" s="18">
        <f t="shared" si="2438"/>
        <v>0</v>
      </c>
      <c r="AS913" s="18">
        <f t="shared" si="2439"/>
        <v>0</v>
      </c>
      <c r="AT913" s="18">
        <f t="shared" si="2671"/>
        <v>0</v>
      </c>
      <c r="AU913" s="18">
        <f t="shared" si="2671"/>
        <v>0</v>
      </c>
      <c r="AV913" s="18">
        <f t="shared" si="2671"/>
        <v>0</v>
      </c>
      <c r="AW913" s="18">
        <f t="shared" si="2440"/>
        <v>0</v>
      </c>
      <c r="AX913" s="18">
        <f t="shared" si="2441"/>
        <v>0</v>
      </c>
      <c r="AY913" s="18">
        <f t="shared" si="2442"/>
        <v>0</v>
      </c>
      <c r="AZ913" s="18">
        <f t="shared" si="2671"/>
        <v>0</v>
      </c>
      <c r="BA913" s="18">
        <f t="shared" si="2671"/>
        <v>0</v>
      </c>
      <c r="BB913" s="18">
        <f t="shared" si="2671"/>
        <v>0</v>
      </c>
      <c r="BC913" s="18">
        <f t="shared" si="2498"/>
        <v>0</v>
      </c>
      <c r="BD913" s="18">
        <f t="shared" si="2499"/>
        <v>0</v>
      </c>
      <c r="BE913" s="18">
        <f t="shared" si="2500"/>
        <v>0</v>
      </c>
      <c r="BF913" s="18">
        <f t="shared" si="2671"/>
        <v>0</v>
      </c>
      <c r="BG913" s="18">
        <f t="shared" si="2671"/>
        <v>0</v>
      </c>
      <c r="BH913" s="18">
        <f t="shared" si="2671"/>
        <v>0</v>
      </c>
      <c r="BI913" s="18">
        <f t="shared" si="2495"/>
        <v>0</v>
      </c>
      <c r="BJ913" s="18">
        <f t="shared" si="2496"/>
        <v>0</v>
      </c>
      <c r="BK913" s="18">
        <f t="shared" si="2497"/>
        <v>0</v>
      </c>
      <c r="BL913" s="18">
        <f t="shared" si="2671"/>
        <v>0</v>
      </c>
      <c r="BM913" s="18">
        <f t="shared" si="2671"/>
        <v>0</v>
      </c>
      <c r="BN913" s="18">
        <f t="shared" si="2671"/>
        <v>0</v>
      </c>
      <c r="BO913" s="18">
        <f t="shared" si="2422"/>
        <v>0</v>
      </c>
      <c r="BP913" s="18">
        <f t="shared" si="2423"/>
        <v>0</v>
      </c>
      <c r="BQ913" s="18">
        <f t="shared" si="2424"/>
        <v>0</v>
      </c>
      <c r="BR913" s="18">
        <f t="shared" si="2671"/>
        <v>0</v>
      </c>
      <c r="BS913" s="18">
        <f t="shared" si="2671"/>
        <v>0</v>
      </c>
      <c r="BT913" s="18">
        <f t="shared" si="2671"/>
        <v>0</v>
      </c>
      <c r="BU913" s="18">
        <f t="shared" si="2425"/>
        <v>0</v>
      </c>
      <c r="BV913" s="18">
        <f t="shared" si="2426"/>
        <v>0</v>
      </c>
      <c r="BW913" s="18">
        <f t="shared" si="2427"/>
        <v>0</v>
      </c>
      <c r="BX913" s="18">
        <f t="shared" si="2671"/>
        <v>0</v>
      </c>
      <c r="BY913" s="18">
        <f t="shared" si="2671"/>
        <v>0</v>
      </c>
      <c r="BZ913" s="18">
        <f t="shared" si="2671"/>
        <v>0</v>
      </c>
      <c r="CA913" s="18">
        <f t="shared" si="2666"/>
        <v>0</v>
      </c>
      <c r="CB913" s="18">
        <f t="shared" si="2667"/>
        <v>0</v>
      </c>
      <c r="CC913" s="18">
        <f t="shared" si="2668"/>
        <v>0</v>
      </c>
      <c r="CD913" s="18">
        <f t="shared" si="2671"/>
        <v>0</v>
      </c>
      <c r="CE913" s="27" t="s">
        <v>1661</v>
      </c>
      <c r="CF913" s="33"/>
    </row>
    <row r="914" spans="1:84" ht="46.8" hidden="1" x14ac:dyDescent="0.3">
      <c r="A914" s="41" t="s">
        <v>1245</v>
      </c>
      <c r="B914" s="39">
        <v>600</v>
      </c>
      <c r="C914" s="41"/>
      <c r="D914" s="41"/>
      <c r="E914" s="14" t="s">
        <v>554</v>
      </c>
      <c r="F914" s="18">
        <f t="shared" ref="F914:K914" si="2672">F915+F917</f>
        <v>0</v>
      </c>
      <c r="G914" s="18">
        <f t="shared" si="2672"/>
        <v>0</v>
      </c>
      <c r="H914" s="18">
        <f t="shared" si="2672"/>
        <v>0</v>
      </c>
      <c r="I914" s="18">
        <f t="shared" si="2672"/>
        <v>0</v>
      </c>
      <c r="J914" s="18">
        <f t="shared" si="2672"/>
        <v>0</v>
      </c>
      <c r="K914" s="18">
        <f t="shared" si="2672"/>
        <v>0</v>
      </c>
      <c r="L914" s="18">
        <f t="shared" si="2567"/>
        <v>0</v>
      </c>
      <c r="M914" s="18">
        <f t="shared" si="2568"/>
        <v>0</v>
      </c>
      <c r="N914" s="18">
        <f t="shared" si="2569"/>
        <v>0</v>
      </c>
      <c r="O914" s="18">
        <f t="shared" ref="O914:S914" si="2673">O915+O917</f>
        <v>0</v>
      </c>
      <c r="P914" s="18">
        <f t="shared" si="2673"/>
        <v>0</v>
      </c>
      <c r="Q914" s="18">
        <f t="shared" si="2673"/>
        <v>0</v>
      </c>
      <c r="R914" s="18">
        <f t="shared" si="2673"/>
        <v>0</v>
      </c>
      <c r="S914" s="18">
        <f t="shared" si="2673"/>
        <v>0</v>
      </c>
      <c r="T914" s="18">
        <f t="shared" si="2469"/>
        <v>0</v>
      </c>
      <c r="U914" s="18">
        <f t="shared" si="2470"/>
        <v>0</v>
      </c>
      <c r="V914" s="18">
        <f t="shared" si="2471"/>
        <v>0</v>
      </c>
      <c r="W914" s="18">
        <f t="shared" ref="W914:CD914" si="2674">W915+W917</f>
        <v>0</v>
      </c>
      <c r="X914" s="18">
        <f t="shared" ref="X914:AB914" si="2675">X915+X917</f>
        <v>0</v>
      </c>
      <c r="Y914" s="18">
        <f t="shared" si="2675"/>
        <v>0</v>
      </c>
      <c r="Z914" s="18">
        <f t="shared" si="2675"/>
        <v>0</v>
      </c>
      <c r="AA914" s="18">
        <f t="shared" si="2675"/>
        <v>0</v>
      </c>
      <c r="AB914" s="18">
        <f t="shared" si="2675"/>
        <v>0</v>
      </c>
      <c r="AC914" s="18">
        <f t="shared" si="2489"/>
        <v>0</v>
      </c>
      <c r="AD914" s="18">
        <f t="shared" si="2490"/>
        <v>0</v>
      </c>
      <c r="AE914" s="18">
        <f t="shared" si="2491"/>
        <v>0</v>
      </c>
      <c r="AF914" s="18">
        <f t="shared" ref="AF914:AH914" si="2676">AF915+AF917</f>
        <v>0</v>
      </c>
      <c r="AG914" s="18">
        <f t="shared" si="2676"/>
        <v>0</v>
      </c>
      <c r="AH914" s="18">
        <f t="shared" si="2676"/>
        <v>0</v>
      </c>
      <c r="AI914" s="18">
        <f t="shared" si="2432"/>
        <v>0</v>
      </c>
      <c r="AJ914" s="18">
        <f t="shared" si="2433"/>
        <v>0</v>
      </c>
      <c r="AK914" s="18">
        <f t="shared" si="2434"/>
        <v>0</v>
      </c>
      <c r="AL914" s="18">
        <f t="shared" ref="AL914" si="2677">AL915+AL917</f>
        <v>0</v>
      </c>
      <c r="AM914" s="18">
        <f t="shared" si="2435"/>
        <v>0</v>
      </c>
      <c r="AN914" s="18">
        <f t="shared" ref="AN914:AP914" si="2678">AN915+AN917</f>
        <v>0</v>
      </c>
      <c r="AO914" s="18">
        <f t="shared" si="2678"/>
        <v>0</v>
      </c>
      <c r="AP914" s="18">
        <f t="shared" si="2678"/>
        <v>0</v>
      </c>
      <c r="AQ914" s="18">
        <f t="shared" si="2437"/>
        <v>0</v>
      </c>
      <c r="AR914" s="18">
        <f t="shared" si="2438"/>
        <v>0</v>
      </c>
      <c r="AS914" s="18">
        <f t="shared" si="2439"/>
        <v>0</v>
      </c>
      <c r="AT914" s="18">
        <f t="shared" ref="AT914:AV914" si="2679">AT915+AT917</f>
        <v>0</v>
      </c>
      <c r="AU914" s="18">
        <f t="shared" si="2679"/>
        <v>0</v>
      </c>
      <c r="AV914" s="18">
        <f t="shared" si="2679"/>
        <v>0</v>
      </c>
      <c r="AW914" s="18">
        <f t="shared" si="2440"/>
        <v>0</v>
      </c>
      <c r="AX914" s="18">
        <f t="shared" si="2441"/>
        <v>0</v>
      </c>
      <c r="AY914" s="18">
        <f t="shared" si="2442"/>
        <v>0</v>
      </c>
      <c r="AZ914" s="18">
        <f t="shared" ref="AZ914:BB914" si="2680">AZ915+AZ917</f>
        <v>0</v>
      </c>
      <c r="BA914" s="18">
        <f t="shared" si="2680"/>
        <v>0</v>
      </c>
      <c r="BB914" s="18">
        <f t="shared" si="2680"/>
        <v>0</v>
      </c>
      <c r="BC914" s="18">
        <f t="shared" si="2498"/>
        <v>0</v>
      </c>
      <c r="BD914" s="18">
        <f t="shared" si="2499"/>
        <v>0</v>
      </c>
      <c r="BE914" s="18">
        <f t="shared" si="2500"/>
        <v>0</v>
      </c>
      <c r="BF914" s="18">
        <f t="shared" ref="BF914:BH914" si="2681">BF915+BF917</f>
        <v>0</v>
      </c>
      <c r="BG914" s="18">
        <f t="shared" si="2681"/>
        <v>0</v>
      </c>
      <c r="BH914" s="18">
        <f t="shared" si="2681"/>
        <v>0</v>
      </c>
      <c r="BI914" s="18">
        <f t="shared" si="2495"/>
        <v>0</v>
      </c>
      <c r="BJ914" s="18">
        <f t="shared" si="2496"/>
        <v>0</v>
      </c>
      <c r="BK914" s="18">
        <f t="shared" si="2497"/>
        <v>0</v>
      </c>
      <c r="BL914" s="18">
        <f t="shared" ref="BL914:BN914" si="2682">BL915+BL917</f>
        <v>0</v>
      </c>
      <c r="BM914" s="18">
        <f t="shared" si="2682"/>
        <v>0</v>
      </c>
      <c r="BN914" s="18">
        <f t="shared" si="2682"/>
        <v>0</v>
      </c>
      <c r="BO914" s="18">
        <f t="shared" si="2422"/>
        <v>0</v>
      </c>
      <c r="BP914" s="18">
        <f t="shared" si="2423"/>
        <v>0</v>
      </c>
      <c r="BQ914" s="18">
        <f t="shared" si="2424"/>
        <v>0</v>
      </c>
      <c r="BR914" s="18">
        <f t="shared" ref="BR914:BT914" si="2683">BR915+BR917</f>
        <v>0</v>
      </c>
      <c r="BS914" s="18">
        <f t="shared" si="2683"/>
        <v>0</v>
      </c>
      <c r="BT914" s="18">
        <f t="shared" si="2683"/>
        <v>0</v>
      </c>
      <c r="BU914" s="18">
        <f t="shared" si="2425"/>
        <v>0</v>
      </c>
      <c r="BV914" s="18">
        <f t="shared" si="2426"/>
        <v>0</v>
      </c>
      <c r="BW914" s="18">
        <f t="shared" si="2427"/>
        <v>0</v>
      </c>
      <c r="BX914" s="18">
        <f t="shared" ref="BX914:BZ914" si="2684">BX915+BX917</f>
        <v>0</v>
      </c>
      <c r="BY914" s="18">
        <f t="shared" si="2684"/>
        <v>0</v>
      </c>
      <c r="BZ914" s="18">
        <f t="shared" si="2684"/>
        <v>0</v>
      </c>
      <c r="CA914" s="18">
        <f t="shared" si="2666"/>
        <v>0</v>
      </c>
      <c r="CB914" s="18">
        <f t="shared" si="2667"/>
        <v>0</v>
      </c>
      <c r="CC914" s="18">
        <f t="shared" si="2668"/>
        <v>0</v>
      </c>
      <c r="CD914" s="18">
        <f t="shared" si="2674"/>
        <v>0</v>
      </c>
      <c r="CE914" s="27" t="s">
        <v>1661</v>
      </c>
      <c r="CF914" s="33"/>
    </row>
    <row r="915" spans="1:84" hidden="1" x14ac:dyDescent="0.3">
      <c r="A915" s="41" t="s">
        <v>1245</v>
      </c>
      <c r="B915" s="39">
        <v>610</v>
      </c>
      <c r="C915" s="41"/>
      <c r="D915" s="41"/>
      <c r="E915" s="14" t="s">
        <v>568</v>
      </c>
      <c r="F915" s="18">
        <f t="shared" ref="F915:K915" si="2685">F916</f>
        <v>0</v>
      </c>
      <c r="G915" s="18">
        <f t="shared" si="2685"/>
        <v>0</v>
      </c>
      <c r="H915" s="18">
        <f t="shared" si="2685"/>
        <v>0</v>
      </c>
      <c r="I915" s="18">
        <f t="shared" si="2685"/>
        <v>0</v>
      </c>
      <c r="J915" s="18">
        <f t="shared" si="2685"/>
        <v>0</v>
      </c>
      <c r="K915" s="18">
        <f t="shared" si="2685"/>
        <v>0</v>
      </c>
      <c r="L915" s="18">
        <f t="shared" si="2567"/>
        <v>0</v>
      </c>
      <c r="M915" s="18">
        <f t="shared" si="2568"/>
        <v>0</v>
      </c>
      <c r="N915" s="18">
        <f t="shared" si="2569"/>
        <v>0</v>
      </c>
      <c r="O915" s="18">
        <f t="shared" ref="O915:S915" si="2686">O916</f>
        <v>0</v>
      </c>
      <c r="P915" s="18">
        <f t="shared" si="2686"/>
        <v>0</v>
      </c>
      <c r="Q915" s="18">
        <f t="shared" si="2686"/>
        <v>0</v>
      </c>
      <c r="R915" s="18">
        <f t="shared" si="2686"/>
        <v>0</v>
      </c>
      <c r="S915" s="18">
        <f t="shared" si="2686"/>
        <v>0</v>
      </c>
      <c r="T915" s="18">
        <f t="shared" si="2469"/>
        <v>0</v>
      </c>
      <c r="U915" s="18">
        <f t="shared" si="2470"/>
        <v>0</v>
      </c>
      <c r="V915" s="18">
        <f t="shared" si="2471"/>
        <v>0</v>
      </c>
      <c r="W915" s="18">
        <f t="shared" ref="W915:CD915" si="2687">W916</f>
        <v>0</v>
      </c>
      <c r="X915" s="18">
        <f t="shared" si="2687"/>
        <v>0</v>
      </c>
      <c r="Y915" s="18">
        <f t="shared" si="2687"/>
        <v>0</v>
      </c>
      <c r="Z915" s="18">
        <f t="shared" si="2687"/>
        <v>0</v>
      </c>
      <c r="AA915" s="18">
        <f t="shared" si="2687"/>
        <v>0</v>
      </c>
      <c r="AB915" s="18">
        <f t="shared" si="2687"/>
        <v>0</v>
      </c>
      <c r="AC915" s="18">
        <f t="shared" si="2489"/>
        <v>0</v>
      </c>
      <c r="AD915" s="18">
        <f t="shared" si="2490"/>
        <v>0</v>
      </c>
      <c r="AE915" s="18">
        <f t="shared" si="2491"/>
        <v>0</v>
      </c>
      <c r="AF915" s="18">
        <f t="shared" si="2687"/>
        <v>0</v>
      </c>
      <c r="AG915" s="18">
        <f t="shared" si="2687"/>
        <v>0</v>
      </c>
      <c r="AH915" s="18">
        <f t="shared" si="2687"/>
        <v>0</v>
      </c>
      <c r="AI915" s="18">
        <f t="shared" si="2432"/>
        <v>0</v>
      </c>
      <c r="AJ915" s="18">
        <f t="shared" si="2433"/>
        <v>0</v>
      </c>
      <c r="AK915" s="18">
        <f t="shared" si="2434"/>
        <v>0</v>
      </c>
      <c r="AL915" s="18">
        <f t="shared" si="2687"/>
        <v>0</v>
      </c>
      <c r="AM915" s="18">
        <f t="shared" si="2435"/>
        <v>0</v>
      </c>
      <c r="AN915" s="18">
        <f t="shared" si="2687"/>
        <v>0</v>
      </c>
      <c r="AO915" s="18">
        <f t="shared" si="2687"/>
        <v>0</v>
      </c>
      <c r="AP915" s="18">
        <f t="shared" si="2687"/>
        <v>0</v>
      </c>
      <c r="AQ915" s="18">
        <f t="shared" si="2437"/>
        <v>0</v>
      </c>
      <c r="AR915" s="18">
        <f t="shared" si="2438"/>
        <v>0</v>
      </c>
      <c r="AS915" s="18">
        <f t="shared" si="2439"/>
        <v>0</v>
      </c>
      <c r="AT915" s="18">
        <f t="shared" si="2687"/>
        <v>0</v>
      </c>
      <c r="AU915" s="18">
        <f t="shared" si="2687"/>
        <v>0</v>
      </c>
      <c r="AV915" s="18">
        <f t="shared" si="2687"/>
        <v>0</v>
      </c>
      <c r="AW915" s="18">
        <f t="shared" si="2440"/>
        <v>0</v>
      </c>
      <c r="AX915" s="18">
        <f t="shared" si="2441"/>
        <v>0</v>
      </c>
      <c r="AY915" s="18">
        <f t="shared" si="2442"/>
        <v>0</v>
      </c>
      <c r="AZ915" s="18">
        <f t="shared" si="2687"/>
        <v>0</v>
      </c>
      <c r="BA915" s="18">
        <f t="shared" si="2687"/>
        <v>0</v>
      </c>
      <c r="BB915" s="18">
        <f t="shared" si="2687"/>
        <v>0</v>
      </c>
      <c r="BC915" s="18">
        <f t="shared" si="2498"/>
        <v>0</v>
      </c>
      <c r="BD915" s="18">
        <f t="shared" si="2499"/>
        <v>0</v>
      </c>
      <c r="BE915" s="18">
        <f t="shared" si="2500"/>
        <v>0</v>
      </c>
      <c r="BF915" s="18">
        <f t="shared" si="2687"/>
        <v>0</v>
      </c>
      <c r="BG915" s="18">
        <f t="shared" si="2687"/>
        <v>0</v>
      </c>
      <c r="BH915" s="18">
        <f t="shared" si="2687"/>
        <v>0</v>
      </c>
      <c r="BI915" s="18">
        <f t="shared" si="2495"/>
        <v>0</v>
      </c>
      <c r="BJ915" s="18">
        <f t="shared" si="2496"/>
        <v>0</v>
      </c>
      <c r="BK915" s="18">
        <f t="shared" si="2497"/>
        <v>0</v>
      </c>
      <c r="BL915" s="18">
        <f t="shared" si="2687"/>
        <v>0</v>
      </c>
      <c r="BM915" s="18">
        <f t="shared" si="2687"/>
        <v>0</v>
      </c>
      <c r="BN915" s="18">
        <f t="shared" si="2687"/>
        <v>0</v>
      </c>
      <c r="BO915" s="18">
        <f t="shared" si="2422"/>
        <v>0</v>
      </c>
      <c r="BP915" s="18">
        <f t="shared" si="2423"/>
        <v>0</v>
      </c>
      <c r="BQ915" s="18">
        <f t="shared" si="2424"/>
        <v>0</v>
      </c>
      <c r="BR915" s="18">
        <f t="shared" si="2687"/>
        <v>0</v>
      </c>
      <c r="BS915" s="18">
        <f t="shared" si="2687"/>
        <v>0</v>
      </c>
      <c r="BT915" s="18">
        <f t="shared" si="2687"/>
        <v>0</v>
      </c>
      <c r="BU915" s="18">
        <f t="shared" si="2425"/>
        <v>0</v>
      </c>
      <c r="BV915" s="18">
        <f t="shared" si="2426"/>
        <v>0</v>
      </c>
      <c r="BW915" s="18">
        <f t="shared" si="2427"/>
        <v>0</v>
      </c>
      <c r="BX915" s="18">
        <f t="shared" si="2687"/>
        <v>0</v>
      </c>
      <c r="BY915" s="18">
        <f t="shared" si="2687"/>
        <v>0</v>
      </c>
      <c r="BZ915" s="18">
        <f t="shared" si="2687"/>
        <v>0</v>
      </c>
      <c r="CA915" s="18">
        <f t="shared" si="2666"/>
        <v>0</v>
      </c>
      <c r="CB915" s="18">
        <f t="shared" si="2667"/>
        <v>0</v>
      </c>
      <c r="CC915" s="18">
        <f t="shared" si="2668"/>
        <v>0</v>
      </c>
      <c r="CD915" s="18">
        <f t="shared" si="2687"/>
        <v>0</v>
      </c>
      <c r="CE915" s="27" t="s">
        <v>1661</v>
      </c>
      <c r="CF915" s="33"/>
    </row>
    <row r="916" spans="1:84" hidden="1" x14ac:dyDescent="0.3">
      <c r="A916" s="41" t="s">
        <v>1245</v>
      </c>
      <c r="B916" s="39">
        <v>610</v>
      </c>
      <c r="C916" s="41" t="s">
        <v>27</v>
      </c>
      <c r="D916" s="41" t="s">
        <v>110</v>
      </c>
      <c r="E916" s="14" t="s">
        <v>532</v>
      </c>
      <c r="F916" s="18"/>
      <c r="G916" s="18"/>
      <c r="H916" s="18"/>
      <c r="I916" s="18"/>
      <c r="J916" s="18"/>
      <c r="K916" s="18"/>
      <c r="L916" s="18">
        <f t="shared" si="2567"/>
        <v>0</v>
      </c>
      <c r="M916" s="18">
        <f t="shared" si="2568"/>
        <v>0</v>
      </c>
      <c r="N916" s="18">
        <f t="shared" si="2569"/>
        <v>0</v>
      </c>
      <c r="O916" s="18"/>
      <c r="P916" s="18"/>
      <c r="Q916" s="18"/>
      <c r="R916" s="18"/>
      <c r="S916" s="18"/>
      <c r="T916" s="18">
        <f t="shared" si="2469"/>
        <v>0</v>
      </c>
      <c r="U916" s="18">
        <f t="shared" si="2470"/>
        <v>0</v>
      </c>
      <c r="V916" s="18">
        <f t="shared" si="2471"/>
        <v>0</v>
      </c>
      <c r="W916" s="18"/>
      <c r="X916" s="18"/>
      <c r="Y916" s="18"/>
      <c r="Z916" s="18"/>
      <c r="AA916" s="18"/>
      <c r="AB916" s="18"/>
      <c r="AC916" s="18">
        <f t="shared" si="2489"/>
        <v>0</v>
      </c>
      <c r="AD916" s="18">
        <f t="shared" si="2490"/>
        <v>0</v>
      </c>
      <c r="AE916" s="18">
        <f t="shared" si="2491"/>
        <v>0</v>
      </c>
      <c r="AF916" s="18"/>
      <c r="AG916" s="18"/>
      <c r="AH916" s="18"/>
      <c r="AI916" s="18">
        <f t="shared" si="2432"/>
        <v>0</v>
      </c>
      <c r="AJ916" s="18">
        <f t="shared" si="2433"/>
        <v>0</v>
      </c>
      <c r="AK916" s="18">
        <f t="shared" si="2434"/>
        <v>0</v>
      </c>
      <c r="AL916" s="18"/>
      <c r="AM916" s="18">
        <f t="shared" si="2435"/>
        <v>0</v>
      </c>
      <c r="AN916" s="18"/>
      <c r="AO916" s="18"/>
      <c r="AP916" s="18"/>
      <c r="AQ916" s="18">
        <f t="shared" si="2437"/>
        <v>0</v>
      </c>
      <c r="AR916" s="18">
        <f t="shared" si="2438"/>
        <v>0</v>
      </c>
      <c r="AS916" s="18">
        <f t="shared" si="2439"/>
        <v>0</v>
      </c>
      <c r="AT916" s="18"/>
      <c r="AU916" s="18"/>
      <c r="AV916" s="18"/>
      <c r="AW916" s="18">
        <f t="shared" si="2440"/>
        <v>0</v>
      </c>
      <c r="AX916" s="18">
        <f t="shared" si="2441"/>
        <v>0</v>
      </c>
      <c r="AY916" s="18">
        <f t="shared" si="2442"/>
        <v>0</v>
      </c>
      <c r="AZ916" s="18"/>
      <c r="BA916" s="18"/>
      <c r="BB916" s="18"/>
      <c r="BC916" s="18">
        <f t="shared" si="2498"/>
        <v>0</v>
      </c>
      <c r="BD916" s="18">
        <f t="shared" si="2499"/>
        <v>0</v>
      </c>
      <c r="BE916" s="18">
        <f t="shared" si="2500"/>
        <v>0</v>
      </c>
      <c r="BF916" s="18"/>
      <c r="BG916" s="18"/>
      <c r="BH916" s="18"/>
      <c r="BI916" s="18">
        <f t="shared" si="2495"/>
        <v>0</v>
      </c>
      <c r="BJ916" s="18">
        <f t="shared" si="2496"/>
        <v>0</v>
      </c>
      <c r="BK916" s="18">
        <f t="shared" si="2497"/>
        <v>0</v>
      </c>
      <c r="BL916" s="18"/>
      <c r="BM916" s="18"/>
      <c r="BN916" s="18"/>
      <c r="BO916" s="18">
        <f t="shared" si="2422"/>
        <v>0</v>
      </c>
      <c r="BP916" s="18">
        <f t="shared" si="2423"/>
        <v>0</v>
      </c>
      <c r="BQ916" s="18">
        <f t="shared" si="2424"/>
        <v>0</v>
      </c>
      <c r="BR916" s="18"/>
      <c r="BS916" s="18"/>
      <c r="BT916" s="18"/>
      <c r="BU916" s="18">
        <f t="shared" si="2425"/>
        <v>0</v>
      </c>
      <c r="BV916" s="18">
        <f t="shared" si="2426"/>
        <v>0</v>
      </c>
      <c r="BW916" s="18">
        <f t="shared" si="2427"/>
        <v>0</v>
      </c>
      <c r="BX916" s="18"/>
      <c r="BY916" s="18"/>
      <c r="BZ916" s="18"/>
      <c r="CA916" s="18">
        <f t="shared" si="2666"/>
        <v>0</v>
      </c>
      <c r="CB916" s="18">
        <f t="shared" si="2667"/>
        <v>0</v>
      </c>
      <c r="CC916" s="18">
        <f t="shared" si="2668"/>
        <v>0</v>
      </c>
      <c r="CD916" s="18"/>
      <c r="CE916" s="27" t="s">
        <v>1661</v>
      </c>
      <c r="CF916" s="33"/>
    </row>
    <row r="917" spans="1:84" hidden="1" x14ac:dyDescent="0.3">
      <c r="A917" s="41" t="s">
        <v>1245</v>
      </c>
      <c r="B917" s="39">
        <v>620</v>
      </c>
      <c r="C917" s="41"/>
      <c r="D917" s="41"/>
      <c r="E917" s="14" t="s">
        <v>569</v>
      </c>
      <c r="F917" s="18">
        <f t="shared" ref="F917:K917" si="2688">F918</f>
        <v>0</v>
      </c>
      <c r="G917" s="18">
        <f t="shared" si="2688"/>
        <v>0</v>
      </c>
      <c r="H917" s="18">
        <f t="shared" si="2688"/>
        <v>0</v>
      </c>
      <c r="I917" s="18">
        <f t="shared" si="2688"/>
        <v>0</v>
      </c>
      <c r="J917" s="18">
        <f t="shared" si="2688"/>
        <v>0</v>
      </c>
      <c r="K917" s="18">
        <f t="shared" si="2688"/>
        <v>0</v>
      </c>
      <c r="L917" s="18">
        <f t="shared" si="2567"/>
        <v>0</v>
      </c>
      <c r="M917" s="18">
        <f t="shared" si="2568"/>
        <v>0</v>
      </c>
      <c r="N917" s="18">
        <f t="shared" si="2569"/>
        <v>0</v>
      </c>
      <c r="O917" s="18">
        <f t="shared" ref="O917:S917" si="2689">O918</f>
        <v>0</v>
      </c>
      <c r="P917" s="18">
        <f t="shared" si="2689"/>
        <v>0</v>
      </c>
      <c r="Q917" s="18">
        <f t="shared" si="2689"/>
        <v>0</v>
      </c>
      <c r="R917" s="18">
        <f t="shared" si="2689"/>
        <v>0</v>
      </c>
      <c r="S917" s="18">
        <f t="shared" si="2689"/>
        <v>0</v>
      </c>
      <c r="T917" s="18">
        <f t="shared" si="2469"/>
        <v>0</v>
      </c>
      <c r="U917" s="18">
        <f t="shared" si="2470"/>
        <v>0</v>
      </c>
      <c r="V917" s="18">
        <f t="shared" si="2471"/>
        <v>0</v>
      </c>
      <c r="W917" s="18">
        <f t="shared" ref="W917:CD917" si="2690">W918</f>
        <v>0</v>
      </c>
      <c r="X917" s="18">
        <f t="shared" si="2690"/>
        <v>0</v>
      </c>
      <c r="Y917" s="18">
        <f t="shared" si="2690"/>
        <v>0</v>
      </c>
      <c r="Z917" s="18">
        <f t="shared" si="2690"/>
        <v>0</v>
      </c>
      <c r="AA917" s="18">
        <f t="shared" si="2690"/>
        <v>0</v>
      </c>
      <c r="AB917" s="18">
        <f t="shared" si="2690"/>
        <v>0</v>
      </c>
      <c r="AC917" s="18">
        <f t="shared" si="2489"/>
        <v>0</v>
      </c>
      <c r="AD917" s="18">
        <f t="shared" si="2490"/>
        <v>0</v>
      </c>
      <c r="AE917" s="18">
        <f t="shared" si="2491"/>
        <v>0</v>
      </c>
      <c r="AF917" s="18">
        <f t="shared" si="2690"/>
        <v>0</v>
      </c>
      <c r="AG917" s="18">
        <f t="shared" si="2690"/>
        <v>0</v>
      </c>
      <c r="AH917" s="18">
        <f t="shared" si="2690"/>
        <v>0</v>
      </c>
      <c r="AI917" s="18">
        <f t="shared" si="2432"/>
        <v>0</v>
      </c>
      <c r="AJ917" s="18">
        <f t="shared" si="2433"/>
        <v>0</v>
      </c>
      <c r="AK917" s="18">
        <f t="shared" si="2434"/>
        <v>0</v>
      </c>
      <c r="AL917" s="18">
        <f t="shared" si="2690"/>
        <v>0</v>
      </c>
      <c r="AM917" s="18">
        <f t="shared" si="2435"/>
        <v>0</v>
      </c>
      <c r="AN917" s="18">
        <f t="shared" si="2690"/>
        <v>0</v>
      </c>
      <c r="AO917" s="18">
        <f t="shared" si="2690"/>
        <v>0</v>
      </c>
      <c r="AP917" s="18">
        <f t="shared" si="2690"/>
        <v>0</v>
      </c>
      <c r="AQ917" s="18">
        <f t="shared" si="2437"/>
        <v>0</v>
      </c>
      <c r="AR917" s="18">
        <f t="shared" si="2438"/>
        <v>0</v>
      </c>
      <c r="AS917" s="18">
        <f t="shared" si="2439"/>
        <v>0</v>
      </c>
      <c r="AT917" s="18">
        <f t="shared" si="2690"/>
        <v>0</v>
      </c>
      <c r="AU917" s="18">
        <f t="shared" si="2690"/>
        <v>0</v>
      </c>
      <c r="AV917" s="18">
        <f t="shared" si="2690"/>
        <v>0</v>
      </c>
      <c r="AW917" s="18">
        <f t="shared" si="2440"/>
        <v>0</v>
      </c>
      <c r="AX917" s="18">
        <f t="shared" si="2441"/>
        <v>0</v>
      </c>
      <c r="AY917" s="18">
        <f t="shared" si="2442"/>
        <v>0</v>
      </c>
      <c r="AZ917" s="18">
        <f t="shared" si="2690"/>
        <v>0</v>
      </c>
      <c r="BA917" s="18">
        <f t="shared" si="2690"/>
        <v>0</v>
      </c>
      <c r="BB917" s="18">
        <f t="shared" si="2690"/>
        <v>0</v>
      </c>
      <c r="BC917" s="18">
        <f t="shared" si="2498"/>
        <v>0</v>
      </c>
      <c r="BD917" s="18">
        <f t="shared" si="2499"/>
        <v>0</v>
      </c>
      <c r="BE917" s="18">
        <f t="shared" si="2500"/>
        <v>0</v>
      </c>
      <c r="BF917" s="18">
        <f t="shared" si="2690"/>
        <v>0</v>
      </c>
      <c r="BG917" s="18">
        <f t="shared" si="2690"/>
        <v>0</v>
      </c>
      <c r="BH917" s="18">
        <f t="shared" si="2690"/>
        <v>0</v>
      </c>
      <c r="BI917" s="18">
        <f t="shared" si="2495"/>
        <v>0</v>
      </c>
      <c r="BJ917" s="18">
        <f t="shared" si="2496"/>
        <v>0</v>
      </c>
      <c r="BK917" s="18">
        <f t="shared" si="2497"/>
        <v>0</v>
      </c>
      <c r="BL917" s="18">
        <f t="shared" si="2690"/>
        <v>0</v>
      </c>
      <c r="BM917" s="18">
        <f t="shared" si="2690"/>
        <v>0</v>
      </c>
      <c r="BN917" s="18">
        <f t="shared" si="2690"/>
        <v>0</v>
      </c>
      <c r="BO917" s="18">
        <f t="shared" ref="BO917:BO980" si="2691">BI917+BL917</f>
        <v>0</v>
      </c>
      <c r="BP917" s="18">
        <f t="shared" ref="BP917:BP980" si="2692">BJ917+BM917</f>
        <v>0</v>
      </c>
      <c r="BQ917" s="18">
        <f t="shared" ref="BQ917:BQ980" si="2693">BK917+BN917</f>
        <v>0</v>
      </c>
      <c r="BR917" s="18">
        <f t="shared" si="2690"/>
        <v>0</v>
      </c>
      <c r="BS917" s="18">
        <f t="shared" si="2690"/>
        <v>0</v>
      </c>
      <c r="BT917" s="18">
        <f t="shared" si="2690"/>
        <v>0</v>
      </c>
      <c r="BU917" s="18">
        <f t="shared" ref="BU917:BU980" si="2694">BO917+BR917</f>
        <v>0</v>
      </c>
      <c r="BV917" s="18">
        <f t="shared" ref="BV917:BV980" si="2695">BP917+BS917</f>
        <v>0</v>
      </c>
      <c r="BW917" s="18">
        <f t="shared" ref="BW917:BW980" si="2696">BQ917+BT917</f>
        <v>0</v>
      </c>
      <c r="BX917" s="18">
        <f t="shared" si="2690"/>
        <v>0</v>
      </c>
      <c r="BY917" s="18">
        <f t="shared" si="2690"/>
        <v>0</v>
      </c>
      <c r="BZ917" s="18">
        <f t="shared" si="2690"/>
        <v>0</v>
      </c>
      <c r="CA917" s="18">
        <f t="shared" si="2666"/>
        <v>0</v>
      </c>
      <c r="CB917" s="18">
        <f t="shared" si="2667"/>
        <v>0</v>
      </c>
      <c r="CC917" s="18">
        <f t="shared" si="2668"/>
        <v>0</v>
      </c>
      <c r="CD917" s="18">
        <f t="shared" si="2690"/>
        <v>0</v>
      </c>
      <c r="CE917" s="27" t="s">
        <v>1661</v>
      </c>
      <c r="CF917" s="33"/>
    </row>
    <row r="918" spans="1:84" hidden="1" x14ac:dyDescent="0.3">
      <c r="A918" s="41" t="s">
        <v>1245</v>
      </c>
      <c r="B918" s="39">
        <v>620</v>
      </c>
      <c r="C918" s="41" t="s">
        <v>27</v>
      </c>
      <c r="D918" s="41" t="s">
        <v>110</v>
      </c>
      <c r="E918" s="14" t="s">
        <v>532</v>
      </c>
      <c r="F918" s="18"/>
      <c r="G918" s="18"/>
      <c r="H918" s="18"/>
      <c r="I918" s="18"/>
      <c r="J918" s="18"/>
      <c r="K918" s="18"/>
      <c r="L918" s="18">
        <f t="shared" si="2567"/>
        <v>0</v>
      </c>
      <c r="M918" s="18">
        <f t="shared" si="2568"/>
        <v>0</v>
      </c>
      <c r="N918" s="18">
        <f t="shared" si="2569"/>
        <v>0</v>
      </c>
      <c r="O918" s="18"/>
      <c r="P918" s="18"/>
      <c r="Q918" s="18"/>
      <c r="R918" s="18"/>
      <c r="S918" s="18"/>
      <c r="T918" s="18">
        <f t="shared" si="2469"/>
        <v>0</v>
      </c>
      <c r="U918" s="18">
        <f t="shared" si="2470"/>
        <v>0</v>
      </c>
      <c r="V918" s="18">
        <f t="shared" si="2471"/>
        <v>0</v>
      </c>
      <c r="W918" s="18"/>
      <c r="X918" s="18"/>
      <c r="Y918" s="18"/>
      <c r="Z918" s="18"/>
      <c r="AA918" s="18"/>
      <c r="AB918" s="18"/>
      <c r="AC918" s="18">
        <f t="shared" si="2489"/>
        <v>0</v>
      </c>
      <c r="AD918" s="18">
        <f t="shared" si="2490"/>
        <v>0</v>
      </c>
      <c r="AE918" s="18">
        <f t="shared" si="2491"/>
        <v>0</v>
      </c>
      <c r="AF918" s="18"/>
      <c r="AG918" s="18"/>
      <c r="AH918" s="18"/>
      <c r="AI918" s="18">
        <f t="shared" si="2432"/>
        <v>0</v>
      </c>
      <c r="AJ918" s="18">
        <f t="shared" si="2433"/>
        <v>0</v>
      </c>
      <c r="AK918" s="18">
        <f t="shared" si="2434"/>
        <v>0</v>
      </c>
      <c r="AL918" s="18"/>
      <c r="AM918" s="18">
        <f t="shared" si="2435"/>
        <v>0</v>
      </c>
      <c r="AN918" s="18"/>
      <c r="AO918" s="18"/>
      <c r="AP918" s="18"/>
      <c r="AQ918" s="18">
        <f t="shared" si="2437"/>
        <v>0</v>
      </c>
      <c r="AR918" s="18">
        <f t="shared" si="2438"/>
        <v>0</v>
      </c>
      <c r="AS918" s="18">
        <f t="shared" si="2439"/>
        <v>0</v>
      </c>
      <c r="AT918" s="18"/>
      <c r="AU918" s="18"/>
      <c r="AV918" s="18"/>
      <c r="AW918" s="18">
        <f t="shared" si="2440"/>
        <v>0</v>
      </c>
      <c r="AX918" s="18">
        <f t="shared" si="2441"/>
        <v>0</v>
      </c>
      <c r="AY918" s="18">
        <f t="shared" si="2442"/>
        <v>0</v>
      </c>
      <c r="AZ918" s="18"/>
      <c r="BA918" s="18"/>
      <c r="BB918" s="18"/>
      <c r="BC918" s="18">
        <f t="shared" si="2498"/>
        <v>0</v>
      </c>
      <c r="BD918" s="18">
        <f t="shared" si="2499"/>
        <v>0</v>
      </c>
      <c r="BE918" s="18">
        <f t="shared" si="2500"/>
        <v>0</v>
      </c>
      <c r="BF918" s="18"/>
      <c r="BG918" s="18"/>
      <c r="BH918" s="18"/>
      <c r="BI918" s="18">
        <f t="shared" si="2495"/>
        <v>0</v>
      </c>
      <c r="BJ918" s="18">
        <f t="shared" si="2496"/>
        <v>0</v>
      </c>
      <c r="BK918" s="18">
        <f t="shared" si="2497"/>
        <v>0</v>
      </c>
      <c r="BL918" s="18"/>
      <c r="BM918" s="18"/>
      <c r="BN918" s="18"/>
      <c r="BO918" s="18">
        <f t="shared" si="2691"/>
        <v>0</v>
      </c>
      <c r="BP918" s="18">
        <f t="shared" si="2692"/>
        <v>0</v>
      </c>
      <c r="BQ918" s="18">
        <f t="shared" si="2693"/>
        <v>0</v>
      </c>
      <c r="BR918" s="18"/>
      <c r="BS918" s="18"/>
      <c r="BT918" s="18"/>
      <c r="BU918" s="18">
        <f t="shared" si="2694"/>
        <v>0</v>
      </c>
      <c r="BV918" s="18">
        <f t="shared" si="2695"/>
        <v>0</v>
      </c>
      <c r="BW918" s="18">
        <f t="shared" si="2696"/>
        <v>0</v>
      </c>
      <c r="BX918" s="18"/>
      <c r="BY918" s="18"/>
      <c r="BZ918" s="18"/>
      <c r="CA918" s="18">
        <f t="shared" si="2666"/>
        <v>0</v>
      </c>
      <c r="CB918" s="18">
        <f t="shared" si="2667"/>
        <v>0</v>
      </c>
      <c r="CC918" s="18">
        <f t="shared" si="2668"/>
        <v>0</v>
      </c>
      <c r="CD918" s="18"/>
      <c r="CE918" s="27" t="s">
        <v>1661</v>
      </c>
      <c r="CF918" s="33"/>
    </row>
    <row r="919" spans="1:84" ht="31.2" x14ac:dyDescent="0.3">
      <c r="A919" s="41" t="s">
        <v>177</v>
      </c>
      <c r="B919" s="39"/>
      <c r="C919" s="41"/>
      <c r="D919" s="41"/>
      <c r="E919" s="14" t="s">
        <v>663</v>
      </c>
      <c r="F919" s="18">
        <f t="shared" ref="F919:K921" si="2697">F920</f>
        <v>2152.3999999999996</v>
      </c>
      <c r="G919" s="18">
        <f t="shared" si="2697"/>
        <v>1378.1</v>
      </c>
      <c r="H919" s="18">
        <f t="shared" si="2697"/>
        <v>1378.1</v>
      </c>
      <c r="I919" s="18">
        <f t="shared" si="2697"/>
        <v>0</v>
      </c>
      <c r="J919" s="18">
        <f t="shared" si="2697"/>
        <v>0</v>
      </c>
      <c r="K919" s="18">
        <f t="shared" si="2697"/>
        <v>0</v>
      </c>
      <c r="L919" s="18">
        <f t="shared" si="2567"/>
        <v>2152.3999999999996</v>
      </c>
      <c r="M919" s="18">
        <f t="shared" si="2568"/>
        <v>1378.1</v>
      </c>
      <c r="N919" s="18">
        <f t="shared" si="2569"/>
        <v>1378.1</v>
      </c>
      <c r="O919" s="18">
        <f t="shared" ref="O919:S921" si="2698">O920</f>
        <v>0</v>
      </c>
      <c r="P919" s="18">
        <f t="shared" si="2698"/>
        <v>0</v>
      </c>
      <c r="Q919" s="18">
        <f t="shared" si="2698"/>
        <v>0</v>
      </c>
      <c r="R919" s="18">
        <f t="shared" si="2698"/>
        <v>0</v>
      </c>
      <c r="S919" s="18">
        <f t="shared" si="2698"/>
        <v>0</v>
      </c>
      <c r="T919" s="18">
        <f t="shared" si="2469"/>
        <v>2152.3999999999996</v>
      </c>
      <c r="U919" s="18">
        <f t="shared" si="2470"/>
        <v>1378.1</v>
      </c>
      <c r="V919" s="18">
        <f t="shared" si="2471"/>
        <v>1378.1</v>
      </c>
      <c r="W919" s="18">
        <f t="shared" ref="W919:CD921" si="2699">W920</f>
        <v>0</v>
      </c>
      <c r="X919" s="18">
        <f t="shared" si="2699"/>
        <v>0</v>
      </c>
      <c r="Y919" s="18">
        <f t="shared" si="2699"/>
        <v>0</v>
      </c>
      <c r="Z919" s="18">
        <f t="shared" si="2699"/>
        <v>0</v>
      </c>
      <c r="AA919" s="18">
        <f t="shared" si="2699"/>
        <v>0</v>
      </c>
      <c r="AB919" s="18">
        <f t="shared" si="2699"/>
        <v>0</v>
      </c>
      <c r="AC919" s="18">
        <f t="shared" si="2489"/>
        <v>2152.3999999999996</v>
      </c>
      <c r="AD919" s="18">
        <f t="shared" si="2490"/>
        <v>1378.1</v>
      </c>
      <c r="AE919" s="18">
        <f t="shared" si="2491"/>
        <v>1378.1</v>
      </c>
      <c r="AF919" s="18">
        <f t="shared" si="2699"/>
        <v>0</v>
      </c>
      <c r="AG919" s="18">
        <f t="shared" si="2699"/>
        <v>0</v>
      </c>
      <c r="AH919" s="18">
        <f t="shared" si="2699"/>
        <v>0</v>
      </c>
      <c r="AI919" s="18">
        <f t="shared" si="2432"/>
        <v>2152.3999999999996</v>
      </c>
      <c r="AJ919" s="18">
        <f t="shared" si="2433"/>
        <v>1378.1</v>
      </c>
      <c r="AK919" s="18">
        <f t="shared" si="2434"/>
        <v>1378.1</v>
      </c>
      <c r="AL919" s="18">
        <f t="shared" si="2699"/>
        <v>0</v>
      </c>
      <c r="AM919" s="18">
        <f t="shared" si="2435"/>
        <v>2152.3999999999996</v>
      </c>
      <c r="AN919" s="18">
        <f t="shared" si="2699"/>
        <v>0</v>
      </c>
      <c r="AO919" s="18">
        <f t="shared" si="2699"/>
        <v>0</v>
      </c>
      <c r="AP919" s="18">
        <f t="shared" si="2699"/>
        <v>0</v>
      </c>
      <c r="AQ919" s="18">
        <f t="shared" si="2437"/>
        <v>2152.3999999999996</v>
      </c>
      <c r="AR919" s="18">
        <f t="shared" si="2438"/>
        <v>1378.1</v>
      </c>
      <c r="AS919" s="18">
        <f t="shared" si="2439"/>
        <v>1378.1</v>
      </c>
      <c r="AT919" s="18">
        <f t="shared" si="2699"/>
        <v>0</v>
      </c>
      <c r="AU919" s="18">
        <f t="shared" si="2699"/>
        <v>0</v>
      </c>
      <c r="AV919" s="18">
        <f t="shared" si="2699"/>
        <v>0</v>
      </c>
      <c r="AW919" s="18">
        <f t="shared" si="2440"/>
        <v>2152.3999999999996</v>
      </c>
      <c r="AX919" s="18">
        <f t="shared" si="2441"/>
        <v>1378.1</v>
      </c>
      <c r="AY919" s="18">
        <f t="shared" si="2442"/>
        <v>1378.1</v>
      </c>
      <c r="AZ919" s="18">
        <f t="shared" si="2699"/>
        <v>947.7</v>
      </c>
      <c r="BA919" s="18">
        <f t="shared" si="2699"/>
        <v>0</v>
      </c>
      <c r="BB919" s="18">
        <f t="shared" si="2699"/>
        <v>0</v>
      </c>
      <c r="BC919" s="18">
        <f t="shared" si="2498"/>
        <v>3100.0999999999995</v>
      </c>
      <c r="BD919" s="18">
        <f t="shared" si="2499"/>
        <v>1378.1</v>
      </c>
      <c r="BE919" s="18">
        <f t="shared" si="2500"/>
        <v>1378.1</v>
      </c>
      <c r="BF919" s="18">
        <f t="shared" si="2699"/>
        <v>0</v>
      </c>
      <c r="BG919" s="18">
        <f t="shared" si="2699"/>
        <v>0</v>
      </c>
      <c r="BH919" s="18">
        <f t="shared" si="2699"/>
        <v>0</v>
      </c>
      <c r="BI919" s="18">
        <f t="shared" si="2495"/>
        <v>3100.0999999999995</v>
      </c>
      <c r="BJ919" s="18">
        <f t="shared" si="2496"/>
        <v>1378.1</v>
      </c>
      <c r="BK919" s="18">
        <f t="shared" si="2497"/>
        <v>1378.1</v>
      </c>
      <c r="BL919" s="18">
        <f t="shared" si="2699"/>
        <v>0</v>
      </c>
      <c r="BM919" s="18">
        <f t="shared" si="2699"/>
        <v>0</v>
      </c>
      <c r="BN919" s="18">
        <f t="shared" si="2699"/>
        <v>0</v>
      </c>
      <c r="BO919" s="18">
        <f t="shared" si="2691"/>
        <v>3100.0999999999995</v>
      </c>
      <c r="BP919" s="18">
        <f t="shared" si="2692"/>
        <v>1378.1</v>
      </c>
      <c r="BQ919" s="18">
        <f t="shared" si="2693"/>
        <v>1378.1</v>
      </c>
      <c r="BR919" s="18">
        <f t="shared" si="2699"/>
        <v>0</v>
      </c>
      <c r="BS919" s="18">
        <f t="shared" si="2699"/>
        <v>0</v>
      </c>
      <c r="BT919" s="18">
        <f t="shared" si="2699"/>
        <v>0</v>
      </c>
      <c r="BU919" s="18">
        <f t="shared" si="2694"/>
        <v>3100.0999999999995</v>
      </c>
      <c r="BV919" s="18">
        <f t="shared" si="2695"/>
        <v>1378.1</v>
      </c>
      <c r="BW919" s="18">
        <f t="shared" si="2696"/>
        <v>1378.1</v>
      </c>
      <c r="BX919" s="18">
        <f t="shared" si="2699"/>
        <v>0</v>
      </c>
      <c r="BY919" s="18">
        <f t="shared" si="2699"/>
        <v>0</v>
      </c>
      <c r="BZ919" s="18">
        <f t="shared" si="2699"/>
        <v>0</v>
      </c>
      <c r="CA919" s="18">
        <f t="shared" si="2666"/>
        <v>3100.0999999999995</v>
      </c>
      <c r="CB919" s="18">
        <f t="shared" si="2667"/>
        <v>1378.1</v>
      </c>
      <c r="CC919" s="18">
        <f t="shared" si="2668"/>
        <v>1378.1</v>
      </c>
      <c r="CD919" s="18">
        <f t="shared" si="2699"/>
        <v>0</v>
      </c>
      <c r="CE919" s="27"/>
      <c r="CF919" s="33"/>
    </row>
    <row r="920" spans="1:84" ht="46.8" x14ac:dyDescent="0.3">
      <c r="A920" s="41" t="s">
        <v>177</v>
      </c>
      <c r="B920" s="39">
        <v>600</v>
      </c>
      <c r="C920" s="41"/>
      <c r="D920" s="41"/>
      <c r="E920" s="14" t="s">
        <v>554</v>
      </c>
      <c r="F920" s="18">
        <f t="shared" si="2697"/>
        <v>2152.3999999999996</v>
      </c>
      <c r="G920" s="18">
        <f t="shared" si="2697"/>
        <v>1378.1</v>
      </c>
      <c r="H920" s="18">
        <f t="shared" si="2697"/>
        <v>1378.1</v>
      </c>
      <c r="I920" s="18">
        <f t="shared" si="2697"/>
        <v>0</v>
      </c>
      <c r="J920" s="18">
        <f t="shared" si="2697"/>
        <v>0</v>
      </c>
      <c r="K920" s="18">
        <f t="shared" si="2697"/>
        <v>0</v>
      </c>
      <c r="L920" s="18">
        <f t="shared" si="2567"/>
        <v>2152.3999999999996</v>
      </c>
      <c r="M920" s="18">
        <f t="shared" si="2568"/>
        <v>1378.1</v>
      </c>
      <c r="N920" s="18">
        <f t="shared" si="2569"/>
        <v>1378.1</v>
      </c>
      <c r="O920" s="18">
        <f t="shared" si="2698"/>
        <v>0</v>
      </c>
      <c r="P920" s="18">
        <f t="shared" si="2698"/>
        <v>0</v>
      </c>
      <c r="Q920" s="18">
        <f t="shared" si="2698"/>
        <v>0</v>
      </c>
      <c r="R920" s="18">
        <f t="shared" si="2698"/>
        <v>0</v>
      </c>
      <c r="S920" s="18">
        <f t="shared" si="2698"/>
        <v>0</v>
      </c>
      <c r="T920" s="18">
        <f t="shared" si="2469"/>
        <v>2152.3999999999996</v>
      </c>
      <c r="U920" s="18">
        <f t="shared" si="2470"/>
        <v>1378.1</v>
      </c>
      <c r="V920" s="18">
        <f t="shared" si="2471"/>
        <v>1378.1</v>
      </c>
      <c r="W920" s="18">
        <f t="shared" si="2699"/>
        <v>0</v>
      </c>
      <c r="X920" s="18">
        <f t="shared" si="2699"/>
        <v>0</v>
      </c>
      <c r="Y920" s="18">
        <f t="shared" si="2699"/>
        <v>0</v>
      </c>
      <c r="Z920" s="18">
        <f t="shared" si="2699"/>
        <v>0</v>
      </c>
      <c r="AA920" s="18">
        <f t="shared" si="2699"/>
        <v>0</v>
      </c>
      <c r="AB920" s="18">
        <f t="shared" si="2699"/>
        <v>0</v>
      </c>
      <c r="AC920" s="18">
        <f t="shared" si="2489"/>
        <v>2152.3999999999996</v>
      </c>
      <c r="AD920" s="18">
        <f t="shared" si="2490"/>
        <v>1378.1</v>
      </c>
      <c r="AE920" s="18">
        <f t="shared" si="2491"/>
        <v>1378.1</v>
      </c>
      <c r="AF920" s="18">
        <f t="shared" si="2699"/>
        <v>0</v>
      </c>
      <c r="AG920" s="18">
        <f t="shared" si="2699"/>
        <v>0</v>
      </c>
      <c r="AH920" s="18">
        <f t="shared" si="2699"/>
        <v>0</v>
      </c>
      <c r="AI920" s="18">
        <f t="shared" si="2432"/>
        <v>2152.3999999999996</v>
      </c>
      <c r="AJ920" s="18">
        <f t="shared" si="2433"/>
        <v>1378.1</v>
      </c>
      <c r="AK920" s="18">
        <f t="shared" si="2434"/>
        <v>1378.1</v>
      </c>
      <c r="AL920" s="18">
        <f t="shared" si="2699"/>
        <v>0</v>
      </c>
      <c r="AM920" s="18">
        <f t="shared" si="2435"/>
        <v>2152.3999999999996</v>
      </c>
      <c r="AN920" s="18">
        <f t="shared" si="2699"/>
        <v>0</v>
      </c>
      <c r="AO920" s="18">
        <f t="shared" si="2699"/>
        <v>0</v>
      </c>
      <c r="AP920" s="18">
        <f t="shared" si="2699"/>
        <v>0</v>
      </c>
      <c r="AQ920" s="18">
        <f t="shared" si="2437"/>
        <v>2152.3999999999996</v>
      </c>
      <c r="AR920" s="18">
        <f t="shared" si="2438"/>
        <v>1378.1</v>
      </c>
      <c r="AS920" s="18">
        <f t="shared" si="2439"/>
        <v>1378.1</v>
      </c>
      <c r="AT920" s="18">
        <f t="shared" si="2699"/>
        <v>0</v>
      </c>
      <c r="AU920" s="18">
        <f t="shared" si="2699"/>
        <v>0</v>
      </c>
      <c r="AV920" s="18">
        <f t="shared" si="2699"/>
        <v>0</v>
      </c>
      <c r="AW920" s="18">
        <f t="shared" si="2440"/>
        <v>2152.3999999999996</v>
      </c>
      <c r="AX920" s="18">
        <f t="shared" si="2441"/>
        <v>1378.1</v>
      </c>
      <c r="AY920" s="18">
        <f t="shared" si="2442"/>
        <v>1378.1</v>
      </c>
      <c r="AZ920" s="18">
        <f t="shared" si="2699"/>
        <v>947.7</v>
      </c>
      <c r="BA920" s="18">
        <f t="shared" si="2699"/>
        <v>0</v>
      </c>
      <c r="BB920" s="18">
        <f t="shared" si="2699"/>
        <v>0</v>
      </c>
      <c r="BC920" s="18">
        <f t="shared" si="2498"/>
        <v>3100.0999999999995</v>
      </c>
      <c r="BD920" s="18">
        <f t="shared" si="2499"/>
        <v>1378.1</v>
      </c>
      <c r="BE920" s="18">
        <f t="shared" si="2500"/>
        <v>1378.1</v>
      </c>
      <c r="BF920" s="18">
        <f t="shared" si="2699"/>
        <v>0</v>
      </c>
      <c r="BG920" s="18">
        <f t="shared" si="2699"/>
        <v>0</v>
      </c>
      <c r="BH920" s="18">
        <f t="shared" si="2699"/>
        <v>0</v>
      </c>
      <c r="BI920" s="18">
        <f t="shared" si="2495"/>
        <v>3100.0999999999995</v>
      </c>
      <c r="BJ920" s="18">
        <f t="shared" si="2496"/>
        <v>1378.1</v>
      </c>
      <c r="BK920" s="18">
        <f t="shared" si="2497"/>
        <v>1378.1</v>
      </c>
      <c r="BL920" s="18">
        <f t="shared" si="2699"/>
        <v>0</v>
      </c>
      <c r="BM920" s="18">
        <f t="shared" si="2699"/>
        <v>0</v>
      </c>
      <c r="BN920" s="18">
        <f t="shared" si="2699"/>
        <v>0</v>
      </c>
      <c r="BO920" s="18">
        <f t="shared" si="2691"/>
        <v>3100.0999999999995</v>
      </c>
      <c r="BP920" s="18">
        <f t="shared" si="2692"/>
        <v>1378.1</v>
      </c>
      <c r="BQ920" s="18">
        <f t="shared" si="2693"/>
        <v>1378.1</v>
      </c>
      <c r="BR920" s="18">
        <f t="shared" si="2699"/>
        <v>0</v>
      </c>
      <c r="BS920" s="18">
        <f t="shared" si="2699"/>
        <v>0</v>
      </c>
      <c r="BT920" s="18">
        <f t="shared" si="2699"/>
        <v>0</v>
      </c>
      <c r="BU920" s="18">
        <f t="shared" si="2694"/>
        <v>3100.0999999999995</v>
      </c>
      <c r="BV920" s="18">
        <f t="shared" si="2695"/>
        <v>1378.1</v>
      </c>
      <c r="BW920" s="18">
        <f t="shared" si="2696"/>
        <v>1378.1</v>
      </c>
      <c r="BX920" s="18">
        <f t="shared" si="2699"/>
        <v>0</v>
      </c>
      <c r="BY920" s="18">
        <f t="shared" si="2699"/>
        <v>0</v>
      </c>
      <c r="BZ920" s="18">
        <f t="shared" si="2699"/>
        <v>0</v>
      </c>
      <c r="CA920" s="18">
        <f t="shared" si="2666"/>
        <v>3100.0999999999995</v>
      </c>
      <c r="CB920" s="18">
        <f t="shared" si="2667"/>
        <v>1378.1</v>
      </c>
      <c r="CC920" s="18">
        <f t="shared" si="2668"/>
        <v>1378.1</v>
      </c>
      <c r="CD920" s="18">
        <f t="shared" si="2699"/>
        <v>0</v>
      </c>
      <c r="CE920" s="27"/>
      <c r="CF920" s="33"/>
    </row>
    <row r="921" spans="1:84" x14ac:dyDescent="0.3">
      <c r="A921" s="41" t="s">
        <v>177</v>
      </c>
      <c r="B921" s="39">
        <v>620</v>
      </c>
      <c r="C921" s="41"/>
      <c r="D921" s="41"/>
      <c r="E921" s="14" t="s">
        <v>569</v>
      </c>
      <c r="F921" s="18">
        <f t="shared" si="2697"/>
        <v>2152.3999999999996</v>
      </c>
      <c r="G921" s="18">
        <f t="shared" si="2697"/>
        <v>1378.1</v>
      </c>
      <c r="H921" s="18">
        <f t="shared" si="2697"/>
        <v>1378.1</v>
      </c>
      <c r="I921" s="18">
        <f t="shared" si="2697"/>
        <v>0</v>
      </c>
      <c r="J921" s="18">
        <f t="shared" si="2697"/>
        <v>0</v>
      </c>
      <c r="K921" s="18">
        <f t="shared" si="2697"/>
        <v>0</v>
      </c>
      <c r="L921" s="18">
        <f t="shared" si="2567"/>
        <v>2152.3999999999996</v>
      </c>
      <c r="M921" s="18">
        <f t="shared" si="2568"/>
        <v>1378.1</v>
      </c>
      <c r="N921" s="18">
        <f t="shared" si="2569"/>
        <v>1378.1</v>
      </c>
      <c r="O921" s="18">
        <f t="shared" si="2698"/>
        <v>0</v>
      </c>
      <c r="P921" s="18">
        <f t="shared" si="2698"/>
        <v>0</v>
      </c>
      <c r="Q921" s="18">
        <f t="shared" si="2698"/>
        <v>0</v>
      </c>
      <c r="R921" s="18">
        <f t="shared" si="2698"/>
        <v>0</v>
      </c>
      <c r="S921" s="18">
        <f t="shared" si="2698"/>
        <v>0</v>
      </c>
      <c r="T921" s="18">
        <f t="shared" si="2469"/>
        <v>2152.3999999999996</v>
      </c>
      <c r="U921" s="18">
        <f t="shared" si="2470"/>
        <v>1378.1</v>
      </c>
      <c r="V921" s="18">
        <f t="shared" si="2471"/>
        <v>1378.1</v>
      </c>
      <c r="W921" s="18">
        <f t="shared" si="2699"/>
        <v>0</v>
      </c>
      <c r="X921" s="18">
        <f t="shared" si="2699"/>
        <v>0</v>
      </c>
      <c r="Y921" s="18">
        <f t="shared" si="2699"/>
        <v>0</v>
      </c>
      <c r="Z921" s="18">
        <f t="shared" si="2699"/>
        <v>0</v>
      </c>
      <c r="AA921" s="18">
        <f t="shared" si="2699"/>
        <v>0</v>
      </c>
      <c r="AB921" s="18">
        <f t="shared" si="2699"/>
        <v>0</v>
      </c>
      <c r="AC921" s="18">
        <f t="shared" si="2489"/>
        <v>2152.3999999999996</v>
      </c>
      <c r="AD921" s="18">
        <f t="shared" si="2490"/>
        <v>1378.1</v>
      </c>
      <c r="AE921" s="18">
        <f t="shared" si="2491"/>
        <v>1378.1</v>
      </c>
      <c r="AF921" s="18">
        <f t="shared" si="2699"/>
        <v>0</v>
      </c>
      <c r="AG921" s="18">
        <f t="shared" si="2699"/>
        <v>0</v>
      </c>
      <c r="AH921" s="18">
        <f t="shared" si="2699"/>
        <v>0</v>
      </c>
      <c r="AI921" s="18">
        <f t="shared" ref="AI921:AI984" si="2700">AC921+AF921</f>
        <v>2152.3999999999996</v>
      </c>
      <c r="AJ921" s="18">
        <f t="shared" ref="AJ921:AJ984" si="2701">AD921+AG921</f>
        <v>1378.1</v>
      </c>
      <c r="AK921" s="18">
        <f t="shared" ref="AK921:AK984" si="2702">AE921+AH921</f>
        <v>1378.1</v>
      </c>
      <c r="AL921" s="18">
        <f t="shared" si="2699"/>
        <v>0</v>
      </c>
      <c r="AM921" s="18">
        <f t="shared" ref="AM921:AM984" si="2703">AI921+AL921</f>
        <v>2152.3999999999996</v>
      </c>
      <c r="AN921" s="18">
        <f t="shared" si="2699"/>
        <v>0</v>
      </c>
      <c r="AO921" s="18">
        <f t="shared" si="2699"/>
        <v>0</v>
      </c>
      <c r="AP921" s="18">
        <f t="shared" si="2699"/>
        <v>0</v>
      </c>
      <c r="AQ921" s="18">
        <f t="shared" ref="AQ921:AQ984" si="2704">AM921+AN921</f>
        <v>2152.3999999999996</v>
      </c>
      <c r="AR921" s="18">
        <f t="shared" ref="AR921:AR984" si="2705">AJ921+AO921</f>
        <v>1378.1</v>
      </c>
      <c r="AS921" s="18">
        <f t="shared" ref="AS921:AS984" si="2706">AK921+AP921</f>
        <v>1378.1</v>
      </c>
      <c r="AT921" s="18">
        <f t="shared" si="2699"/>
        <v>0</v>
      </c>
      <c r="AU921" s="18">
        <f t="shared" si="2699"/>
        <v>0</v>
      </c>
      <c r="AV921" s="18">
        <f t="shared" si="2699"/>
        <v>0</v>
      </c>
      <c r="AW921" s="18">
        <f t="shared" ref="AW921:AW984" si="2707">AQ921+AT921</f>
        <v>2152.3999999999996</v>
      </c>
      <c r="AX921" s="18">
        <f t="shared" ref="AX921:AX984" si="2708">AR921+AU921</f>
        <v>1378.1</v>
      </c>
      <c r="AY921" s="18">
        <f t="shared" ref="AY921:AY984" si="2709">AS921+AV921</f>
        <v>1378.1</v>
      </c>
      <c r="AZ921" s="18">
        <f t="shared" si="2699"/>
        <v>947.7</v>
      </c>
      <c r="BA921" s="18">
        <f t="shared" si="2699"/>
        <v>0</v>
      </c>
      <c r="BB921" s="18">
        <f t="shared" si="2699"/>
        <v>0</v>
      </c>
      <c r="BC921" s="18">
        <f t="shared" si="2498"/>
        <v>3100.0999999999995</v>
      </c>
      <c r="BD921" s="18">
        <f t="shared" si="2499"/>
        <v>1378.1</v>
      </c>
      <c r="BE921" s="18">
        <f t="shared" si="2500"/>
        <v>1378.1</v>
      </c>
      <c r="BF921" s="18">
        <f t="shared" si="2699"/>
        <v>0</v>
      </c>
      <c r="BG921" s="18">
        <f t="shared" si="2699"/>
        <v>0</v>
      </c>
      <c r="BH921" s="18">
        <f t="shared" si="2699"/>
        <v>0</v>
      </c>
      <c r="BI921" s="18">
        <f t="shared" si="2495"/>
        <v>3100.0999999999995</v>
      </c>
      <c r="BJ921" s="18">
        <f t="shared" si="2496"/>
        <v>1378.1</v>
      </c>
      <c r="BK921" s="18">
        <f t="shared" si="2497"/>
        <v>1378.1</v>
      </c>
      <c r="BL921" s="18">
        <f t="shared" si="2699"/>
        <v>0</v>
      </c>
      <c r="BM921" s="18">
        <f t="shared" si="2699"/>
        <v>0</v>
      </c>
      <c r="BN921" s="18">
        <f t="shared" si="2699"/>
        <v>0</v>
      </c>
      <c r="BO921" s="18">
        <f t="shared" si="2691"/>
        <v>3100.0999999999995</v>
      </c>
      <c r="BP921" s="18">
        <f t="shared" si="2692"/>
        <v>1378.1</v>
      </c>
      <c r="BQ921" s="18">
        <f t="shared" si="2693"/>
        <v>1378.1</v>
      </c>
      <c r="BR921" s="18">
        <f t="shared" si="2699"/>
        <v>0</v>
      </c>
      <c r="BS921" s="18">
        <f t="shared" si="2699"/>
        <v>0</v>
      </c>
      <c r="BT921" s="18">
        <f t="shared" si="2699"/>
        <v>0</v>
      </c>
      <c r="BU921" s="18">
        <f t="shared" si="2694"/>
        <v>3100.0999999999995</v>
      </c>
      <c r="BV921" s="18">
        <f t="shared" si="2695"/>
        <v>1378.1</v>
      </c>
      <c r="BW921" s="18">
        <f t="shared" si="2696"/>
        <v>1378.1</v>
      </c>
      <c r="BX921" s="18">
        <f t="shared" si="2699"/>
        <v>0</v>
      </c>
      <c r="BY921" s="18">
        <f t="shared" si="2699"/>
        <v>0</v>
      </c>
      <c r="BZ921" s="18">
        <f t="shared" si="2699"/>
        <v>0</v>
      </c>
      <c r="CA921" s="18">
        <f t="shared" si="2666"/>
        <v>3100.0999999999995</v>
      </c>
      <c r="CB921" s="18">
        <f t="shared" si="2667"/>
        <v>1378.1</v>
      </c>
      <c r="CC921" s="18">
        <f t="shared" si="2668"/>
        <v>1378.1</v>
      </c>
      <c r="CD921" s="18">
        <f t="shared" si="2699"/>
        <v>0</v>
      </c>
      <c r="CE921" s="27"/>
      <c r="CF921" s="33"/>
    </row>
    <row r="922" spans="1:84" x14ac:dyDescent="0.3">
      <c r="A922" s="41" t="s">
        <v>177</v>
      </c>
      <c r="B922" s="39">
        <v>620</v>
      </c>
      <c r="C922" s="41" t="s">
        <v>27</v>
      </c>
      <c r="D922" s="41" t="s">
        <v>110</v>
      </c>
      <c r="E922" s="14" t="s">
        <v>532</v>
      </c>
      <c r="F922" s="23">
        <v>2152.3999999999996</v>
      </c>
      <c r="G922" s="23">
        <v>1378.1</v>
      </c>
      <c r="H922" s="23">
        <v>1378.1</v>
      </c>
      <c r="I922" s="18"/>
      <c r="J922" s="18"/>
      <c r="K922" s="18"/>
      <c r="L922" s="18">
        <f t="shared" si="2567"/>
        <v>2152.3999999999996</v>
      </c>
      <c r="M922" s="18">
        <f t="shared" si="2568"/>
        <v>1378.1</v>
      </c>
      <c r="N922" s="18">
        <f t="shared" si="2569"/>
        <v>1378.1</v>
      </c>
      <c r="O922" s="18"/>
      <c r="P922" s="18"/>
      <c r="Q922" s="18"/>
      <c r="R922" s="18"/>
      <c r="S922" s="18"/>
      <c r="T922" s="18">
        <f t="shared" si="2469"/>
        <v>2152.3999999999996</v>
      </c>
      <c r="U922" s="18">
        <f t="shared" si="2470"/>
        <v>1378.1</v>
      </c>
      <c r="V922" s="18">
        <f t="shared" si="2471"/>
        <v>1378.1</v>
      </c>
      <c r="W922" s="18"/>
      <c r="X922" s="18"/>
      <c r="Y922" s="18"/>
      <c r="Z922" s="18"/>
      <c r="AA922" s="18"/>
      <c r="AB922" s="18"/>
      <c r="AC922" s="18">
        <f t="shared" si="2489"/>
        <v>2152.3999999999996</v>
      </c>
      <c r="AD922" s="18">
        <f t="shared" si="2490"/>
        <v>1378.1</v>
      </c>
      <c r="AE922" s="18">
        <f t="shared" si="2491"/>
        <v>1378.1</v>
      </c>
      <c r="AF922" s="18"/>
      <c r="AG922" s="18"/>
      <c r="AH922" s="18"/>
      <c r="AI922" s="18">
        <f t="shared" si="2700"/>
        <v>2152.3999999999996</v>
      </c>
      <c r="AJ922" s="18">
        <f t="shared" si="2701"/>
        <v>1378.1</v>
      </c>
      <c r="AK922" s="18">
        <f t="shared" si="2702"/>
        <v>1378.1</v>
      </c>
      <c r="AL922" s="18"/>
      <c r="AM922" s="18">
        <f t="shared" si="2703"/>
        <v>2152.3999999999996</v>
      </c>
      <c r="AN922" s="18"/>
      <c r="AO922" s="18"/>
      <c r="AP922" s="18"/>
      <c r="AQ922" s="18">
        <f t="shared" si="2704"/>
        <v>2152.3999999999996</v>
      </c>
      <c r="AR922" s="18">
        <f t="shared" si="2705"/>
        <v>1378.1</v>
      </c>
      <c r="AS922" s="18">
        <f t="shared" si="2706"/>
        <v>1378.1</v>
      </c>
      <c r="AT922" s="18"/>
      <c r="AU922" s="18"/>
      <c r="AV922" s="18"/>
      <c r="AW922" s="18">
        <f t="shared" si="2707"/>
        <v>2152.3999999999996</v>
      </c>
      <c r="AX922" s="18">
        <f t="shared" si="2708"/>
        <v>1378.1</v>
      </c>
      <c r="AY922" s="18">
        <f t="shared" si="2709"/>
        <v>1378.1</v>
      </c>
      <c r="AZ922" s="18">
        <v>947.7</v>
      </c>
      <c r="BA922" s="18"/>
      <c r="BB922" s="18"/>
      <c r="BC922" s="18">
        <f t="shared" si="2498"/>
        <v>3100.0999999999995</v>
      </c>
      <c r="BD922" s="18">
        <f t="shared" si="2499"/>
        <v>1378.1</v>
      </c>
      <c r="BE922" s="18">
        <f t="shared" si="2500"/>
        <v>1378.1</v>
      </c>
      <c r="BF922" s="18"/>
      <c r="BG922" s="18"/>
      <c r="BH922" s="18"/>
      <c r="BI922" s="18">
        <f t="shared" si="2495"/>
        <v>3100.0999999999995</v>
      </c>
      <c r="BJ922" s="18">
        <f t="shared" si="2496"/>
        <v>1378.1</v>
      </c>
      <c r="BK922" s="18">
        <f t="shared" si="2497"/>
        <v>1378.1</v>
      </c>
      <c r="BL922" s="18"/>
      <c r="BM922" s="18"/>
      <c r="BN922" s="18"/>
      <c r="BO922" s="18">
        <f t="shared" si="2691"/>
        <v>3100.0999999999995</v>
      </c>
      <c r="BP922" s="18">
        <f t="shared" si="2692"/>
        <v>1378.1</v>
      </c>
      <c r="BQ922" s="18">
        <f t="shared" si="2693"/>
        <v>1378.1</v>
      </c>
      <c r="BR922" s="18"/>
      <c r="BS922" s="18"/>
      <c r="BT922" s="18"/>
      <c r="BU922" s="18">
        <f t="shared" si="2694"/>
        <v>3100.0999999999995</v>
      </c>
      <c r="BV922" s="18">
        <f t="shared" si="2695"/>
        <v>1378.1</v>
      </c>
      <c r="BW922" s="18">
        <f t="shared" si="2696"/>
        <v>1378.1</v>
      </c>
      <c r="BX922" s="18"/>
      <c r="BY922" s="18"/>
      <c r="BZ922" s="18"/>
      <c r="CA922" s="18">
        <f t="shared" si="2666"/>
        <v>3100.0999999999995</v>
      </c>
      <c r="CB922" s="18">
        <f t="shared" si="2667"/>
        <v>1378.1</v>
      </c>
      <c r="CC922" s="18">
        <f t="shared" si="2668"/>
        <v>1378.1</v>
      </c>
      <c r="CD922" s="18"/>
      <c r="CE922" s="27"/>
      <c r="CF922" s="33"/>
    </row>
    <row r="923" spans="1:84" ht="31.2" x14ac:dyDescent="0.3">
      <c r="A923" s="41" t="s">
        <v>178</v>
      </c>
      <c r="B923" s="39"/>
      <c r="C923" s="41"/>
      <c r="D923" s="41"/>
      <c r="E923" s="14" t="s">
        <v>664</v>
      </c>
      <c r="F923" s="18">
        <f t="shared" ref="F923:K925" si="2710">F924</f>
        <v>15066.3</v>
      </c>
      <c r="G923" s="18">
        <f t="shared" si="2710"/>
        <v>15066.3</v>
      </c>
      <c r="H923" s="18">
        <f t="shared" si="2710"/>
        <v>15066.3</v>
      </c>
      <c r="I923" s="18">
        <f t="shared" si="2710"/>
        <v>0</v>
      </c>
      <c r="J923" s="18">
        <f t="shared" si="2710"/>
        <v>0</v>
      </c>
      <c r="K923" s="18">
        <f t="shared" si="2710"/>
        <v>0</v>
      </c>
      <c r="L923" s="18">
        <f t="shared" si="2567"/>
        <v>15066.3</v>
      </c>
      <c r="M923" s="18">
        <f t="shared" si="2568"/>
        <v>15066.3</v>
      </c>
      <c r="N923" s="18">
        <f t="shared" si="2569"/>
        <v>15066.3</v>
      </c>
      <c r="O923" s="18">
        <f t="shared" ref="O923:S925" si="2711">O924</f>
        <v>0</v>
      </c>
      <c r="P923" s="18">
        <f t="shared" si="2711"/>
        <v>0</v>
      </c>
      <c r="Q923" s="18">
        <f t="shared" si="2711"/>
        <v>0</v>
      </c>
      <c r="R923" s="18">
        <f t="shared" si="2711"/>
        <v>0</v>
      </c>
      <c r="S923" s="18">
        <f t="shared" si="2711"/>
        <v>0</v>
      </c>
      <c r="T923" s="18">
        <f t="shared" si="2469"/>
        <v>15066.3</v>
      </c>
      <c r="U923" s="18">
        <f t="shared" si="2470"/>
        <v>15066.3</v>
      </c>
      <c r="V923" s="18">
        <f t="shared" si="2471"/>
        <v>15066.3</v>
      </c>
      <c r="W923" s="18">
        <f t="shared" ref="W923:CD925" si="2712">W924</f>
        <v>0</v>
      </c>
      <c r="X923" s="18">
        <f t="shared" si="2712"/>
        <v>0</v>
      </c>
      <c r="Y923" s="18">
        <f t="shared" si="2712"/>
        <v>0</v>
      </c>
      <c r="Z923" s="18">
        <f t="shared" si="2712"/>
        <v>0</v>
      </c>
      <c r="AA923" s="18">
        <f t="shared" si="2712"/>
        <v>0</v>
      </c>
      <c r="AB923" s="18">
        <f t="shared" si="2712"/>
        <v>0</v>
      </c>
      <c r="AC923" s="18">
        <f t="shared" si="2489"/>
        <v>15066.3</v>
      </c>
      <c r="AD923" s="18">
        <f t="shared" si="2490"/>
        <v>15066.3</v>
      </c>
      <c r="AE923" s="18">
        <f t="shared" si="2491"/>
        <v>15066.3</v>
      </c>
      <c r="AF923" s="18">
        <f t="shared" si="2712"/>
        <v>0</v>
      </c>
      <c r="AG923" s="18">
        <f t="shared" si="2712"/>
        <v>0</v>
      </c>
      <c r="AH923" s="18">
        <f t="shared" si="2712"/>
        <v>0</v>
      </c>
      <c r="AI923" s="18">
        <f t="shared" si="2700"/>
        <v>15066.3</v>
      </c>
      <c r="AJ923" s="18">
        <f t="shared" si="2701"/>
        <v>15066.3</v>
      </c>
      <c r="AK923" s="18">
        <f t="shared" si="2702"/>
        <v>15066.3</v>
      </c>
      <c r="AL923" s="18">
        <f t="shared" si="2712"/>
        <v>0</v>
      </c>
      <c r="AM923" s="18">
        <f t="shared" si="2703"/>
        <v>15066.3</v>
      </c>
      <c r="AN923" s="18">
        <f t="shared" si="2712"/>
        <v>0</v>
      </c>
      <c r="AO923" s="18">
        <f t="shared" si="2712"/>
        <v>0</v>
      </c>
      <c r="AP923" s="18">
        <f t="shared" si="2712"/>
        <v>0</v>
      </c>
      <c r="AQ923" s="18">
        <f t="shared" si="2704"/>
        <v>15066.3</v>
      </c>
      <c r="AR923" s="18">
        <f t="shared" si="2705"/>
        <v>15066.3</v>
      </c>
      <c r="AS923" s="18">
        <f t="shared" si="2706"/>
        <v>15066.3</v>
      </c>
      <c r="AT923" s="18">
        <f t="shared" si="2712"/>
        <v>0</v>
      </c>
      <c r="AU923" s="18">
        <f t="shared" si="2712"/>
        <v>0</v>
      </c>
      <c r="AV923" s="18">
        <f t="shared" si="2712"/>
        <v>0</v>
      </c>
      <c r="AW923" s="18">
        <f t="shared" si="2707"/>
        <v>15066.3</v>
      </c>
      <c r="AX923" s="18">
        <f t="shared" si="2708"/>
        <v>15066.3</v>
      </c>
      <c r="AY923" s="18">
        <f t="shared" si="2709"/>
        <v>15066.3</v>
      </c>
      <c r="AZ923" s="18">
        <f t="shared" si="2712"/>
        <v>30.37</v>
      </c>
      <c r="BA923" s="18">
        <f t="shared" si="2712"/>
        <v>0</v>
      </c>
      <c r="BB923" s="18">
        <f t="shared" si="2712"/>
        <v>0</v>
      </c>
      <c r="BC923" s="18">
        <f t="shared" si="2498"/>
        <v>15096.67</v>
      </c>
      <c r="BD923" s="18">
        <f t="shared" si="2499"/>
        <v>15066.3</v>
      </c>
      <c r="BE923" s="18">
        <f t="shared" si="2500"/>
        <v>15066.3</v>
      </c>
      <c r="BF923" s="18">
        <f t="shared" si="2712"/>
        <v>0</v>
      </c>
      <c r="BG923" s="18">
        <f t="shared" si="2712"/>
        <v>0</v>
      </c>
      <c r="BH923" s="18">
        <f t="shared" si="2712"/>
        <v>0</v>
      </c>
      <c r="BI923" s="18">
        <f t="shared" si="2495"/>
        <v>15096.67</v>
      </c>
      <c r="BJ923" s="18">
        <f t="shared" si="2496"/>
        <v>15066.3</v>
      </c>
      <c r="BK923" s="18">
        <f t="shared" si="2497"/>
        <v>15066.3</v>
      </c>
      <c r="BL923" s="18">
        <f t="shared" si="2712"/>
        <v>0</v>
      </c>
      <c r="BM923" s="18">
        <f t="shared" si="2712"/>
        <v>0</v>
      </c>
      <c r="BN923" s="18">
        <f t="shared" si="2712"/>
        <v>0</v>
      </c>
      <c r="BO923" s="18">
        <f t="shared" si="2691"/>
        <v>15096.67</v>
      </c>
      <c r="BP923" s="18">
        <f t="shared" si="2692"/>
        <v>15066.3</v>
      </c>
      <c r="BQ923" s="18">
        <f t="shared" si="2693"/>
        <v>15066.3</v>
      </c>
      <c r="BR923" s="18">
        <f t="shared" si="2712"/>
        <v>0</v>
      </c>
      <c r="BS923" s="18">
        <f t="shared" si="2712"/>
        <v>0</v>
      </c>
      <c r="BT923" s="18">
        <f t="shared" si="2712"/>
        <v>0</v>
      </c>
      <c r="BU923" s="18">
        <f t="shared" si="2694"/>
        <v>15096.67</v>
      </c>
      <c r="BV923" s="18">
        <f t="shared" si="2695"/>
        <v>15066.3</v>
      </c>
      <c r="BW923" s="18">
        <f t="shared" si="2696"/>
        <v>15066.3</v>
      </c>
      <c r="BX923" s="18">
        <f t="shared" si="2712"/>
        <v>0</v>
      </c>
      <c r="BY923" s="18">
        <f t="shared" si="2712"/>
        <v>0</v>
      </c>
      <c r="BZ923" s="18">
        <f t="shared" si="2712"/>
        <v>0</v>
      </c>
      <c r="CA923" s="18">
        <f t="shared" si="2666"/>
        <v>15096.67</v>
      </c>
      <c r="CB923" s="18">
        <f t="shared" si="2667"/>
        <v>15066.3</v>
      </c>
      <c r="CC923" s="18">
        <f t="shared" si="2668"/>
        <v>15066.3</v>
      </c>
      <c r="CD923" s="18">
        <f t="shared" si="2712"/>
        <v>0</v>
      </c>
      <c r="CE923" s="27"/>
      <c r="CF923" s="33"/>
    </row>
    <row r="924" spans="1:84" ht="46.8" x14ac:dyDescent="0.3">
      <c r="A924" s="41" t="s">
        <v>178</v>
      </c>
      <c r="B924" s="39">
        <v>600</v>
      </c>
      <c r="C924" s="41"/>
      <c r="D924" s="41"/>
      <c r="E924" s="14" t="s">
        <v>554</v>
      </c>
      <c r="F924" s="18">
        <f t="shared" si="2710"/>
        <v>15066.3</v>
      </c>
      <c r="G924" s="18">
        <f t="shared" si="2710"/>
        <v>15066.3</v>
      </c>
      <c r="H924" s="18">
        <f t="shared" si="2710"/>
        <v>15066.3</v>
      </c>
      <c r="I924" s="18">
        <f t="shared" si="2710"/>
        <v>0</v>
      </c>
      <c r="J924" s="18">
        <f t="shared" si="2710"/>
        <v>0</v>
      </c>
      <c r="K924" s="18">
        <f t="shared" si="2710"/>
        <v>0</v>
      </c>
      <c r="L924" s="18">
        <f t="shared" si="2567"/>
        <v>15066.3</v>
      </c>
      <c r="M924" s="18">
        <f t="shared" si="2568"/>
        <v>15066.3</v>
      </c>
      <c r="N924" s="18">
        <f t="shared" si="2569"/>
        <v>15066.3</v>
      </c>
      <c r="O924" s="18">
        <f t="shared" si="2711"/>
        <v>0</v>
      </c>
      <c r="P924" s="18">
        <f t="shared" si="2711"/>
        <v>0</v>
      </c>
      <c r="Q924" s="18">
        <f t="shared" si="2711"/>
        <v>0</v>
      </c>
      <c r="R924" s="18">
        <f t="shared" si="2711"/>
        <v>0</v>
      </c>
      <c r="S924" s="18">
        <f t="shared" si="2711"/>
        <v>0</v>
      </c>
      <c r="T924" s="18">
        <f t="shared" ref="T924:T987" si="2713">L924+O924+R924</f>
        <v>15066.3</v>
      </c>
      <c r="U924" s="18">
        <f t="shared" ref="U924:U987" si="2714">M924+P924+S924</f>
        <v>15066.3</v>
      </c>
      <c r="V924" s="18">
        <f t="shared" ref="V924:V987" si="2715">N924+Q924</f>
        <v>15066.3</v>
      </c>
      <c r="W924" s="18">
        <f t="shared" si="2712"/>
        <v>0</v>
      </c>
      <c r="X924" s="18">
        <f t="shared" si="2712"/>
        <v>0</v>
      </c>
      <c r="Y924" s="18">
        <f t="shared" si="2712"/>
        <v>0</v>
      </c>
      <c r="Z924" s="18">
        <f t="shared" si="2712"/>
        <v>0</v>
      </c>
      <c r="AA924" s="18">
        <f t="shared" si="2712"/>
        <v>0</v>
      </c>
      <c r="AB924" s="18">
        <f t="shared" si="2712"/>
        <v>0</v>
      </c>
      <c r="AC924" s="18">
        <f t="shared" si="2489"/>
        <v>15066.3</v>
      </c>
      <c r="AD924" s="18">
        <f t="shared" si="2490"/>
        <v>15066.3</v>
      </c>
      <c r="AE924" s="18">
        <f t="shared" si="2491"/>
        <v>15066.3</v>
      </c>
      <c r="AF924" s="18">
        <f t="shared" si="2712"/>
        <v>0</v>
      </c>
      <c r="AG924" s="18">
        <f t="shared" si="2712"/>
        <v>0</v>
      </c>
      <c r="AH924" s="18">
        <f t="shared" si="2712"/>
        <v>0</v>
      </c>
      <c r="AI924" s="18">
        <f t="shared" si="2700"/>
        <v>15066.3</v>
      </c>
      <c r="AJ924" s="18">
        <f t="shared" si="2701"/>
        <v>15066.3</v>
      </c>
      <c r="AK924" s="18">
        <f t="shared" si="2702"/>
        <v>15066.3</v>
      </c>
      <c r="AL924" s="18">
        <f t="shared" si="2712"/>
        <v>0</v>
      </c>
      <c r="AM924" s="18">
        <f t="shared" si="2703"/>
        <v>15066.3</v>
      </c>
      <c r="AN924" s="18">
        <f t="shared" si="2712"/>
        <v>0</v>
      </c>
      <c r="AO924" s="18">
        <f t="shared" si="2712"/>
        <v>0</v>
      </c>
      <c r="AP924" s="18">
        <f t="shared" si="2712"/>
        <v>0</v>
      </c>
      <c r="AQ924" s="18">
        <f t="shared" si="2704"/>
        <v>15066.3</v>
      </c>
      <c r="AR924" s="18">
        <f t="shared" si="2705"/>
        <v>15066.3</v>
      </c>
      <c r="AS924" s="18">
        <f t="shared" si="2706"/>
        <v>15066.3</v>
      </c>
      <c r="AT924" s="18">
        <f t="shared" si="2712"/>
        <v>0</v>
      </c>
      <c r="AU924" s="18">
        <f t="shared" si="2712"/>
        <v>0</v>
      </c>
      <c r="AV924" s="18">
        <f t="shared" si="2712"/>
        <v>0</v>
      </c>
      <c r="AW924" s="18">
        <f t="shared" si="2707"/>
        <v>15066.3</v>
      </c>
      <c r="AX924" s="18">
        <f t="shared" si="2708"/>
        <v>15066.3</v>
      </c>
      <c r="AY924" s="18">
        <f t="shared" si="2709"/>
        <v>15066.3</v>
      </c>
      <c r="AZ924" s="18">
        <f t="shared" si="2712"/>
        <v>30.37</v>
      </c>
      <c r="BA924" s="18">
        <f t="shared" si="2712"/>
        <v>0</v>
      </c>
      <c r="BB924" s="18">
        <f t="shared" si="2712"/>
        <v>0</v>
      </c>
      <c r="BC924" s="18">
        <f t="shared" si="2498"/>
        <v>15096.67</v>
      </c>
      <c r="BD924" s="18">
        <f t="shared" si="2499"/>
        <v>15066.3</v>
      </c>
      <c r="BE924" s="18">
        <f t="shared" si="2500"/>
        <v>15066.3</v>
      </c>
      <c r="BF924" s="18">
        <f t="shared" si="2712"/>
        <v>0</v>
      </c>
      <c r="BG924" s="18">
        <f t="shared" si="2712"/>
        <v>0</v>
      </c>
      <c r="BH924" s="18">
        <f t="shared" si="2712"/>
        <v>0</v>
      </c>
      <c r="BI924" s="18">
        <f t="shared" si="2495"/>
        <v>15096.67</v>
      </c>
      <c r="BJ924" s="18">
        <f t="shared" si="2496"/>
        <v>15066.3</v>
      </c>
      <c r="BK924" s="18">
        <f t="shared" si="2497"/>
        <v>15066.3</v>
      </c>
      <c r="BL924" s="18">
        <f t="shared" si="2712"/>
        <v>0</v>
      </c>
      <c r="BM924" s="18">
        <f t="shared" si="2712"/>
        <v>0</v>
      </c>
      <c r="BN924" s="18">
        <f t="shared" si="2712"/>
        <v>0</v>
      </c>
      <c r="BO924" s="18">
        <f t="shared" si="2691"/>
        <v>15096.67</v>
      </c>
      <c r="BP924" s="18">
        <f t="shared" si="2692"/>
        <v>15066.3</v>
      </c>
      <c r="BQ924" s="18">
        <f t="shared" si="2693"/>
        <v>15066.3</v>
      </c>
      <c r="BR924" s="18">
        <f t="shared" si="2712"/>
        <v>0</v>
      </c>
      <c r="BS924" s="18">
        <f t="shared" si="2712"/>
        <v>0</v>
      </c>
      <c r="BT924" s="18">
        <f t="shared" si="2712"/>
        <v>0</v>
      </c>
      <c r="BU924" s="18">
        <f t="shared" si="2694"/>
        <v>15096.67</v>
      </c>
      <c r="BV924" s="18">
        <f t="shared" si="2695"/>
        <v>15066.3</v>
      </c>
      <c r="BW924" s="18">
        <f t="shared" si="2696"/>
        <v>15066.3</v>
      </c>
      <c r="BX924" s="18">
        <f t="shared" si="2712"/>
        <v>0</v>
      </c>
      <c r="BY924" s="18">
        <f t="shared" si="2712"/>
        <v>0</v>
      </c>
      <c r="BZ924" s="18">
        <f t="shared" si="2712"/>
        <v>0</v>
      </c>
      <c r="CA924" s="18">
        <f t="shared" si="2666"/>
        <v>15096.67</v>
      </c>
      <c r="CB924" s="18">
        <f t="shared" si="2667"/>
        <v>15066.3</v>
      </c>
      <c r="CC924" s="18">
        <f t="shared" si="2668"/>
        <v>15066.3</v>
      </c>
      <c r="CD924" s="18">
        <f t="shared" si="2712"/>
        <v>0</v>
      </c>
      <c r="CE924" s="27"/>
      <c r="CF924" s="33"/>
    </row>
    <row r="925" spans="1:84" x14ac:dyDescent="0.3">
      <c r="A925" s="41" t="s">
        <v>178</v>
      </c>
      <c r="B925" s="39">
        <v>620</v>
      </c>
      <c r="C925" s="41"/>
      <c r="D925" s="41"/>
      <c r="E925" s="14" t="s">
        <v>569</v>
      </c>
      <c r="F925" s="18">
        <f t="shared" si="2710"/>
        <v>15066.3</v>
      </c>
      <c r="G925" s="18">
        <f t="shared" si="2710"/>
        <v>15066.3</v>
      </c>
      <c r="H925" s="18">
        <f t="shared" si="2710"/>
        <v>15066.3</v>
      </c>
      <c r="I925" s="18">
        <f t="shared" si="2710"/>
        <v>0</v>
      </c>
      <c r="J925" s="18">
        <f t="shared" si="2710"/>
        <v>0</v>
      </c>
      <c r="K925" s="18">
        <f t="shared" si="2710"/>
        <v>0</v>
      </c>
      <c r="L925" s="18">
        <f t="shared" si="2567"/>
        <v>15066.3</v>
      </c>
      <c r="M925" s="18">
        <f t="shared" si="2568"/>
        <v>15066.3</v>
      </c>
      <c r="N925" s="18">
        <f t="shared" si="2569"/>
        <v>15066.3</v>
      </c>
      <c r="O925" s="18">
        <f t="shared" si="2711"/>
        <v>0</v>
      </c>
      <c r="P925" s="18">
        <f t="shared" si="2711"/>
        <v>0</v>
      </c>
      <c r="Q925" s="18">
        <f t="shared" si="2711"/>
        <v>0</v>
      </c>
      <c r="R925" s="18">
        <f t="shared" si="2711"/>
        <v>0</v>
      </c>
      <c r="S925" s="18">
        <f t="shared" si="2711"/>
        <v>0</v>
      </c>
      <c r="T925" s="18">
        <f t="shared" si="2713"/>
        <v>15066.3</v>
      </c>
      <c r="U925" s="18">
        <f t="shared" si="2714"/>
        <v>15066.3</v>
      </c>
      <c r="V925" s="18">
        <f t="shared" si="2715"/>
        <v>15066.3</v>
      </c>
      <c r="W925" s="18">
        <f t="shared" si="2712"/>
        <v>0</v>
      </c>
      <c r="X925" s="18">
        <f t="shared" si="2712"/>
        <v>0</v>
      </c>
      <c r="Y925" s="18">
        <f t="shared" si="2712"/>
        <v>0</v>
      </c>
      <c r="Z925" s="18">
        <f t="shared" si="2712"/>
        <v>0</v>
      </c>
      <c r="AA925" s="18">
        <f t="shared" si="2712"/>
        <v>0</v>
      </c>
      <c r="AB925" s="18">
        <f t="shared" si="2712"/>
        <v>0</v>
      </c>
      <c r="AC925" s="18">
        <f t="shared" si="2489"/>
        <v>15066.3</v>
      </c>
      <c r="AD925" s="18">
        <f t="shared" si="2490"/>
        <v>15066.3</v>
      </c>
      <c r="AE925" s="18">
        <f t="shared" si="2491"/>
        <v>15066.3</v>
      </c>
      <c r="AF925" s="18">
        <f t="shared" si="2712"/>
        <v>0</v>
      </c>
      <c r="AG925" s="18">
        <f t="shared" si="2712"/>
        <v>0</v>
      </c>
      <c r="AH925" s="18">
        <f t="shared" si="2712"/>
        <v>0</v>
      </c>
      <c r="AI925" s="18">
        <f t="shared" si="2700"/>
        <v>15066.3</v>
      </c>
      <c r="AJ925" s="18">
        <f t="shared" si="2701"/>
        <v>15066.3</v>
      </c>
      <c r="AK925" s="18">
        <f t="shared" si="2702"/>
        <v>15066.3</v>
      </c>
      <c r="AL925" s="18">
        <f t="shared" si="2712"/>
        <v>0</v>
      </c>
      <c r="AM925" s="18">
        <f t="shared" si="2703"/>
        <v>15066.3</v>
      </c>
      <c r="AN925" s="18">
        <f t="shared" si="2712"/>
        <v>0</v>
      </c>
      <c r="AO925" s="18">
        <f t="shared" si="2712"/>
        <v>0</v>
      </c>
      <c r="AP925" s="18">
        <f t="shared" si="2712"/>
        <v>0</v>
      </c>
      <c r="AQ925" s="18">
        <f t="shared" si="2704"/>
        <v>15066.3</v>
      </c>
      <c r="AR925" s="18">
        <f t="shared" si="2705"/>
        <v>15066.3</v>
      </c>
      <c r="AS925" s="18">
        <f t="shared" si="2706"/>
        <v>15066.3</v>
      </c>
      <c r="AT925" s="18">
        <f t="shared" si="2712"/>
        <v>0</v>
      </c>
      <c r="AU925" s="18">
        <f t="shared" si="2712"/>
        <v>0</v>
      </c>
      <c r="AV925" s="18">
        <f t="shared" si="2712"/>
        <v>0</v>
      </c>
      <c r="AW925" s="18">
        <f t="shared" si="2707"/>
        <v>15066.3</v>
      </c>
      <c r="AX925" s="18">
        <f t="shared" si="2708"/>
        <v>15066.3</v>
      </c>
      <c r="AY925" s="18">
        <f t="shared" si="2709"/>
        <v>15066.3</v>
      </c>
      <c r="AZ925" s="18">
        <f t="shared" si="2712"/>
        <v>30.37</v>
      </c>
      <c r="BA925" s="18">
        <f t="shared" si="2712"/>
        <v>0</v>
      </c>
      <c r="BB925" s="18">
        <f t="shared" si="2712"/>
        <v>0</v>
      </c>
      <c r="BC925" s="18">
        <f t="shared" si="2498"/>
        <v>15096.67</v>
      </c>
      <c r="BD925" s="18">
        <f t="shared" si="2499"/>
        <v>15066.3</v>
      </c>
      <c r="BE925" s="18">
        <f t="shared" si="2500"/>
        <v>15066.3</v>
      </c>
      <c r="BF925" s="18">
        <f t="shared" si="2712"/>
        <v>0</v>
      </c>
      <c r="BG925" s="18">
        <f t="shared" si="2712"/>
        <v>0</v>
      </c>
      <c r="BH925" s="18">
        <f t="shared" si="2712"/>
        <v>0</v>
      </c>
      <c r="BI925" s="18">
        <f t="shared" si="2495"/>
        <v>15096.67</v>
      </c>
      <c r="BJ925" s="18">
        <f t="shared" si="2496"/>
        <v>15066.3</v>
      </c>
      <c r="BK925" s="18">
        <f t="shared" si="2497"/>
        <v>15066.3</v>
      </c>
      <c r="BL925" s="18">
        <f t="shared" si="2712"/>
        <v>0</v>
      </c>
      <c r="BM925" s="18">
        <f t="shared" si="2712"/>
        <v>0</v>
      </c>
      <c r="BN925" s="18">
        <f t="shared" si="2712"/>
        <v>0</v>
      </c>
      <c r="BO925" s="18">
        <f t="shared" si="2691"/>
        <v>15096.67</v>
      </c>
      <c r="BP925" s="18">
        <f t="shared" si="2692"/>
        <v>15066.3</v>
      </c>
      <c r="BQ925" s="18">
        <f t="shared" si="2693"/>
        <v>15066.3</v>
      </c>
      <c r="BR925" s="18">
        <f t="shared" si="2712"/>
        <v>0</v>
      </c>
      <c r="BS925" s="18">
        <f t="shared" si="2712"/>
        <v>0</v>
      </c>
      <c r="BT925" s="18">
        <f t="shared" si="2712"/>
        <v>0</v>
      </c>
      <c r="BU925" s="18">
        <f t="shared" si="2694"/>
        <v>15096.67</v>
      </c>
      <c r="BV925" s="18">
        <f t="shared" si="2695"/>
        <v>15066.3</v>
      </c>
      <c r="BW925" s="18">
        <f t="shared" si="2696"/>
        <v>15066.3</v>
      </c>
      <c r="BX925" s="18">
        <f t="shared" si="2712"/>
        <v>0</v>
      </c>
      <c r="BY925" s="18">
        <f t="shared" si="2712"/>
        <v>0</v>
      </c>
      <c r="BZ925" s="18">
        <f t="shared" si="2712"/>
        <v>0</v>
      </c>
      <c r="CA925" s="18">
        <f t="shared" si="2666"/>
        <v>15096.67</v>
      </c>
      <c r="CB925" s="18">
        <f t="shared" si="2667"/>
        <v>15066.3</v>
      </c>
      <c r="CC925" s="18">
        <f t="shared" si="2668"/>
        <v>15066.3</v>
      </c>
      <c r="CD925" s="18">
        <f t="shared" si="2712"/>
        <v>0</v>
      </c>
      <c r="CE925" s="27"/>
      <c r="CF925" s="33"/>
    </row>
    <row r="926" spans="1:84" x14ac:dyDescent="0.3">
      <c r="A926" s="41" t="s">
        <v>178</v>
      </c>
      <c r="B926" s="39">
        <v>620</v>
      </c>
      <c r="C926" s="41" t="s">
        <v>59</v>
      </c>
      <c r="D926" s="41" t="s">
        <v>140</v>
      </c>
      <c r="E926" s="14" t="s">
        <v>543</v>
      </c>
      <c r="F926" s="23">
        <v>15066.3</v>
      </c>
      <c r="G926" s="23">
        <v>15066.3</v>
      </c>
      <c r="H926" s="23">
        <v>15066.3</v>
      </c>
      <c r="I926" s="18"/>
      <c r="J926" s="18"/>
      <c r="K926" s="18"/>
      <c r="L926" s="18">
        <f t="shared" si="2567"/>
        <v>15066.3</v>
      </c>
      <c r="M926" s="18">
        <f t="shared" si="2568"/>
        <v>15066.3</v>
      </c>
      <c r="N926" s="18">
        <f t="shared" si="2569"/>
        <v>15066.3</v>
      </c>
      <c r="O926" s="18"/>
      <c r="P926" s="18"/>
      <c r="Q926" s="18"/>
      <c r="R926" s="18"/>
      <c r="S926" s="18"/>
      <c r="T926" s="18">
        <f t="shared" si="2713"/>
        <v>15066.3</v>
      </c>
      <c r="U926" s="18">
        <f t="shared" si="2714"/>
        <v>15066.3</v>
      </c>
      <c r="V926" s="18">
        <f t="shared" si="2715"/>
        <v>15066.3</v>
      </c>
      <c r="W926" s="18"/>
      <c r="X926" s="18"/>
      <c r="Y926" s="18"/>
      <c r="Z926" s="18"/>
      <c r="AA926" s="18"/>
      <c r="AB926" s="18"/>
      <c r="AC926" s="18">
        <f t="shared" ref="AC926:AC989" si="2716">T926+W926+Z926</f>
        <v>15066.3</v>
      </c>
      <c r="AD926" s="18">
        <f t="shared" ref="AD926:AD989" si="2717">U926+X926+AA926</f>
        <v>15066.3</v>
      </c>
      <c r="AE926" s="18">
        <f t="shared" ref="AE926:AE989" si="2718">V926+Y926+AB926</f>
        <v>15066.3</v>
      </c>
      <c r="AF926" s="18"/>
      <c r="AG926" s="18"/>
      <c r="AH926" s="18"/>
      <c r="AI926" s="18">
        <f t="shared" si="2700"/>
        <v>15066.3</v>
      </c>
      <c r="AJ926" s="18">
        <f t="shared" si="2701"/>
        <v>15066.3</v>
      </c>
      <c r="AK926" s="18">
        <f t="shared" si="2702"/>
        <v>15066.3</v>
      </c>
      <c r="AL926" s="18"/>
      <c r="AM926" s="18">
        <f t="shared" si="2703"/>
        <v>15066.3</v>
      </c>
      <c r="AN926" s="18"/>
      <c r="AO926" s="18"/>
      <c r="AP926" s="18"/>
      <c r="AQ926" s="18">
        <f t="shared" si="2704"/>
        <v>15066.3</v>
      </c>
      <c r="AR926" s="18">
        <f t="shared" si="2705"/>
        <v>15066.3</v>
      </c>
      <c r="AS926" s="18">
        <f t="shared" si="2706"/>
        <v>15066.3</v>
      </c>
      <c r="AT926" s="18"/>
      <c r="AU926" s="18"/>
      <c r="AV926" s="18"/>
      <c r="AW926" s="18">
        <f t="shared" si="2707"/>
        <v>15066.3</v>
      </c>
      <c r="AX926" s="18">
        <f t="shared" si="2708"/>
        <v>15066.3</v>
      </c>
      <c r="AY926" s="18">
        <f t="shared" si="2709"/>
        <v>15066.3</v>
      </c>
      <c r="AZ926" s="18">
        <v>30.37</v>
      </c>
      <c r="BA926" s="18"/>
      <c r="BB926" s="18"/>
      <c r="BC926" s="18">
        <f t="shared" si="2498"/>
        <v>15096.67</v>
      </c>
      <c r="BD926" s="18">
        <f t="shared" si="2499"/>
        <v>15066.3</v>
      </c>
      <c r="BE926" s="18">
        <f t="shared" si="2500"/>
        <v>15066.3</v>
      </c>
      <c r="BF926" s="18"/>
      <c r="BG926" s="18"/>
      <c r="BH926" s="18"/>
      <c r="BI926" s="18">
        <f t="shared" si="2495"/>
        <v>15096.67</v>
      </c>
      <c r="BJ926" s="18">
        <f t="shared" si="2496"/>
        <v>15066.3</v>
      </c>
      <c r="BK926" s="18">
        <f t="shared" si="2497"/>
        <v>15066.3</v>
      </c>
      <c r="BL926" s="18"/>
      <c r="BM926" s="18"/>
      <c r="BN926" s="18"/>
      <c r="BO926" s="18">
        <f t="shared" si="2691"/>
        <v>15096.67</v>
      </c>
      <c r="BP926" s="18">
        <f t="shared" si="2692"/>
        <v>15066.3</v>
      </c>
      <c r="BQ926" s="18">
        <f t="shared" si="2693"/>
        <v>15066.3</v>
      </c>
      <c r="BR926" s="18"/>
      <c r="BS926" s="18"/>
      <c r="BT926" s="18"/>
      <c r="BU926" s="18">
        <f t="shared" si="2694"/>
        <v>15096.67</v>
      </c>
      <c r="BV926" s="18">
        <f t="shared" si="2695"/>
        <v>15066.3</v>
      </c>
      <c r="BW926" s="18">
        <f t="shared" si="2696"/>
        <v>15066.3</v>
      </c>
      <c r="BX926" s="18"/>
      <c r="BY926" s="18"/>
      <c r="BZ926" s="18"/>
      <c r="CA926" s="18">
        <f t="shared" si="2666"/>
        <v>15096.67</v>
      </c>
      <c r="CB926" s="18">
        <f t="shared" si="2667"/>
        <v>15066.3</v>
      </c>
      <c r="CC926" s="18">
        <f t="shared" si="2668"/>
        <v>15066.3</v>
      </c>
      <c r="CD926" s="18"/>
      <c r="CE926" s="27"/>
      <c r="CF926" s="33"/>
    </row>
    <row r="927" spans="1:84" ht="46.8" x14ac:dyDescent="0.3">
      <c r="A927" s="41" t="s">
        <v>179</v>
      </c>
      <c r="B927" s="39"/>
      <c r="C927" s="41"/>
      <c r="D927" s="41"/>
      <c r="E927" s="14" t="s">
        <v>665</v>
      </c>
      <c r="F927" s="18">
        <f t="shared" ref="F927:K927" si="2719">F928</f>
        <v>81106</v>
      </c>
      <c r="G927" s="18">
        <f t="shared" si="2719"/>
        <v>81106</v>
      </c>
      <c r="H927" s="18">
        <f t="shared" si="2719"/>
        <v>81106</v>
      </c>
      <c r="I927" s="18">
        <f t="shared" si="2719"/>
        <v>0</v>
      </c>
      <c r="J927" s="18">
        <f t="shared" si="2719"/>
        <v>0</v>
      </c>
      <c r="K927" s="18">
        <f t="shared" si="2719"/>
        <v>0</v>
      </c>
      <c r="L927" s="18">
        <f t="shared" si="2567"/>
        <v>81106</v>
      </c>
      <c r="M927" s="18">
        <f t="shared" si="2568"/>
        <v>81106</v>
      </c>
      <c r="N927" s="18">
        <f t="shared" si="2569"/>
        <v>81106</v>
      </c>
      <c r="O927" s="18">
        <f t="shared" ref="O927:S927" si="2720">O928</f>
        <v>0</v>
      </c>
      <c r="P927" s="18">
        <f t="shared" si="2720"/>
        <v>0</v>
      </c>
      <c r="Q927" s="18">
        <f t="shared" si="2720"/>
        <v>0</v>
      </c>
      <c r="R927" s="18">
        <f t="shared" si="2720"/>
        <v>0</v>
      </c>
      <c r="S927" s="18">
        <f t="shared" si="2720"/>
        <v>0</v>
      </c>
      <c r="T927" s="18">
        <f t="shared" si="2713"/>
        <v>81106</v>
      </c>
      <c r="U927" s="18">
        <f t="shared" si="2714"/>
        <v>81106</v>
      </c>
      <c r="V927" s="18">
        <f t="shared" si="2715"/>
        <v>81106</v>
      </c>
      <c r="W927" s="18">
        <f t="shared" ref="W927:CD927" si="2721">W928</f>
        <v>0</v>
      </c>
      <c r="X927" s="18">
        <f t="shared" si="2721"/>
        <v>0</v>
      </c>
      <c r="Y927" s="18">
        <f t="shared" si="2721"/>
        <v>0</v>
      </c>
      <c r="Z927" s="18">
        <f t="shared" si="2721"/>
        <v>0</v>
      </c>
      <c r="AA927" s="18">
        <f t="shared" si="2721"/>
        <v>0</v>
      </c>
      <c r="AB927" s="18">
        <f t="shared" si="2721"/>
        <v>0</v>
      </c>
      <c r="AC927" s="18">
        <f t="shared" si="2716"/>
        <v>81106</v>
      </c>
      <c r="AD927" s="18">
        <f t="shared" si="2717"/>
        <v>81106</v>
      </c>
      <c r="AE927" s="18">
        <f t="shared" si="2718"/>
        <v>81106</v>
      </c>
      <c r="AF927" s="18">
        <f t="shared" si="2721"/>
        <v>0</v>
      </c>
      <c r="AG927" s="18">
        <f t="shared" si="2721"/>
        <v>0</v>
      </c>
      <c r="AH927" s="18">
        <f t="shared" si="2721"/>
        <v>0</v>
      </c>
      <c r="AI927" s="18">
        <f t="shared" si="2700"/>
        <v>81106</v>
      </c>
      <c r="AJ927" s="18">
        <f t="shared" si="2701"/>
        <v>81106</v>
      </c>
      <c r="AK927" s="18">
        <f t="shared" si="2702"/>
        <v>81106</v>
      </c>
      <c r="AL927" s="18">
        <f t="shared" si="2721"/>
        <v>0</v>
      </c>
      <c r="AM927" s="18">
        <f t="shared" si="2703"/>
        <v>81106</v>
      </c>
      <c r="AN927" s="18">
        <f t="shared" si="2721"/>
        <v>0</v>
      </c>
      <c r="AO927" s="18">
        <f t="shared" si="2721"/>
        <v>0</v>
      </c>
      <c r="AP927" s="18">
        <f t="shared" si="2721"/>
        <v>0</v>
      </c>
      <c r="AQ927" s="18">
        <f t="shared" si="2704"/>
        <v>81106</v>
      </c>
      <c r="AR927" s="18">
        <f t="shared" si="2705"/>
        <v>81106</v>
      </c>
      <c r="AS927" s="18">
        <f t="shared" si="2706"/>
        <v>81106</v>
      </c>
      <c r="AT927" s="18">
        <f t="shared" si="2721"/>
        <v>0</v>
      </c>
      <c r="AU927" s="18">
        <f t="shared" si="2721"/>
        <v>0</v>
      </c>
      <c r="AV927" s="18">
        <f t="shared" si="2721"/>
        <v>0</v>
      </c>
      <c r="AW927" s="18">
        <f t="shared" si="2707"/>
        <v>81106</v>
      </c>
      <c r="AX927" s="18">
        <f t="shared" si="2708"/>
        <v>81106</v>
      </c>
      <c r="AY927" s="18">
        <f t="shared" si="2709"/>
        <v>81106</v>
      </c>
      <c r="AZ927" s="18">
        <f t="shared" si="2721"/>
        <v>0</v>
      </c>
      <c r="BA927" s="18">
        <f t="shared" si="2721"/>
        <v>0</v>
      </c>
      <c r="BB927" s="18">
        <f t="shared" si="2721"/>
        <v>0</v>
      </c>
      <c r="BC927" s="18">
        <f t="shared" si="2498"/>
        <v>81106</v>
      </c>
      <c r="BD927" s="18">
        <f t="shared" si="2499"/>
        <v>81106</v>
      </c>
      <c r="BE927" s="18">
        <f t="shared" si="2500"/>
        <v>81106</v>
      </c>
      <c r="BF927" s="18">
        <f t="shared" si="2721"/>
        <v>0</v>
      </c>
      <c r="BG927" s="18">
        <f t="shared" si="2721"/>
        <v>0</v>
      </c>
      <c r="BH927" s="18">
        <f t="shared" si="2721"/>
        <v>0</v>
      </c>
      <c r="BI927" s="18">
        <f t="shared" si="2495"/>
        <v>81106</v>
      </c>
      <c r="BJ927" s="18">
        <f t="shared" si="2496"/>
        <v>81106</v>
      </c>
      <c r="BK927" s="18">
        <f t="shared" si="2497"/>
        <v>81106</v>
      </c>
      <c r="BL927" s="18">
        <f t="shared" si="2721"/>
        <v>0</v>
      </c>
      <c r="BM927" s="18">
        <f t="shared" si="2721"/>
        <v>0</v>
      </c>
      <c r="BN927" s="18">
        <f t="shared" si="2721"/>
        <v>0</v>
      </c>
      <c r="BO927" s="18">
        <f t="shared" si="2691"/>
        <v>81106</v>
      </c>
      <c r="BP927" s="18">
        <f t="shared" si="2692"/>
        <v>81106</v>
      </c>
      <c r="BQ927" s="18">
        <f t="shared" si="2693"/>
        <v>81106</v>
      </c>
      <c r="BR927" s="18">
        <f t="shared" si="2721"/>
        <v>0</v>
      </c>
      <c r="BS927" s="18">
        <f t="shared" si="2721"/>
        <v>0</v>
      </c>
      <c r="BT927" s="18">
        <f t="shared" si="2721"/>
        <v>0</v>
      </c>
      <c r="BU927" s="18">
        <f t="shared" si="2694"/>
        <v>81106</v>
      </c>
      <c r="BV927" s="18">
        <f t="shared" si="2695"/>
        <v>81106</v>
      </c>
      <c r="BW927" s="18">
        <f t="shared" si="2696"/>
        <v>81106</v>
      </c>
      <c r="BX927" s="18">
        <f t="shared" si="2721"/>
        <v>10376.783000000001</v>
      </c>
      <c r="BY927" s="18">
        <f t="shared" si="2721"/>
        <v>0</v>
      </c>
      <c r="BZ927" s="18">
        <f t="shared" si="2721"/>
        <v>0</v>
      </c>
      <c r="CA927" s="18">
        <f t="shared" si="2666"/>
        <v>91482.782999999996</v>
      </c>
      <c r="CB927" s="18">
        <f t="shared" si="2667"/>
        <v>81106</v>
      </c>
      <c r="CC927" s="18">
        <f t="shared" si="2668"/>
        <v>81106</v>
      </c>
      <c r="CD927" s="18">
        <f t="shared" si="2721"/>
        <v>0</v>
      </c>
      <c r="CE927" s="27"/>
      <c r="CF927" s="33"/>
    </row>
    <row r="928" spans="1:84" ht="46.8" x14ac:dyDescent="0.3">
      <c r="A928" s="41" t="s">
        <v>179</v>
      </c>
      <c r="B928" s="39">
        <v>600</v>
      </c>
      <c r="C928" s="41"/>
      <c r="D928" s="41"/>
      <c r="E928" s="14" t="s">
        <v>554</v>
      </c>
      <c r="F928" s="18">
        <f t="shared" ref="F928:K928" si="2722">F929+F931</f>
        <v>81106</v>
      </c>
      <c r="G928" s="18">
        <f t="shared" si="2722"/>
        <v>81106</v>
      </c>
      <c r="H928" s="18">
        <f t="shared" si="2722"/>
        <v>81106</v>
      </c>
      <c r="I928" s="18">
        <f t="shared" si="2722"/>
        <v>0</v>
      </c>
      <c r="J928" s="18">
        <f t="shared" si="2722"/>
        <v>0</v>
      </c>
      <c r="K928" s="18">
        <f t="shared" si="2722"/>
        <v>0</v>
      </c>
      <c r="L928" s="18">
        <f t="shared" si="2567"/>
        <v>81106</v>
      </c>
      <c r="M928" s="18">
        <f t="shared" si="2568"/>
        <v>81106</v>
      </c>
      <c r="N928" s="18">
        <f t="shared" si="2569"/>
        <v>81106</v>
      </c>
      <c r="O928" s="18">
        <f t="shared" ref="O928:S928" si="2723">O929+O931</f>
        <v>0</v>
      </c>
      <c r="P928" s="18">
        <f t="shared" si="2723"/>
        <v>0</v>
      </c>
      <c r="Q928" s="18">
        <f t="shared" si="2723"/>
        <v>0</v>
      </c>
      <c r="R928" s="18">
        <f t="shared" si="2723"/>
        <v>0</v>
      </c>
      <c r="S928" s="18">
        <f t="shared" si="2723"/>
        <v>0</v>
      </c>
      <c r="T928" s="18">
        <f t="shared" si="2713"/>
        <v>81106</v>
      </c>
      <c r="U928" s="18">
        <f t="shared" si="2714"/>
        <v>81106</v>
      </c>
      <c r="V928" s="18">
        <f t="shared" si="2715"/>
        <v>81106</v>
      </c>
      <c r="W928" s="18">
        <f t="shared" ref="W928:CD928" si="2724">W929+W931</f>
        <v>0</v>
      </c>
      <c r="X928" s="18">
        <f t="shared" ref="X928:AB928" si="2725">X929+X931</f>
        <v>0</v>
      </c>
      <c r="Y928" s="18">
        <f t="shared" si="2725"/>
        <v>0</v>
      </c>
      <c r="Z928" s="18">
        <f t="shared" si="2725"/>
        <v>0</v>
      </c>
      <c r="AA928" s="18">
        <f t="shared" si="2725"/>
        <v>0</v>
      </c>
      <c r="AB928" s="18">
        <f t="shared" si="2725"/>
        <v>0</v>
      </c>
      <c r="AC928" s="18">
        <f t="shared" si="2716"/>
        <v>81106</v>
      </c>
      <c r="AD928" s="18">
        <f t="shared" si="2717"/>
        <v>81106</v>
      </c>
      <c r="AE928" s="18">
        <f t="shared" si="2718"/>
        <v>81106</v>
      </c>
      <c r="AF928" s="18">
        <f t="shared" ref="AF928:AH928" si="2726">AF929+AF931</f>
        <v>0</v>
      </c>
      <c r="AG928" s="18">
        <f t="shared" si="2726"/>
        <v>0</v>
      </c>
      <c r="AH928" s="18">
        <f t="shared" si="2726"/>
        <v>0</v>
      </c>
      <c r="AI928" s="18">
        <f t="shared" si="2700"/>
        <v>81106</v>
      </c>
      <c r="AJ928" s="18">
        <f t="shared" si="2701"/>
        <v>81106</v>
      </c>
      <c r="AK928" s="18">
        <f t="shared" si="2702"/>
        <v>81106</v>
      </c>
      <c r="AL928" s="18">
        <f t="shared" ref="AL928" si="2727">AL929+AL931</f>
        <v>0</v>
      </c>
      <c r="AM928" s="18">
        <f t="shared" si="2703"/>
        <v>81106</v>
      </c>
      <c r="AN928" s="18">
        <f t="shared" ref="AN928:AP928" si="2728">AN929+AN931</f>
        <v>0</v>
      </c>
      <c r="AO928" s="18">
        <f t="shared" si="2728"/>
        <v>0</v>
      </c>
      <c r="AP928" s="18">
        <f t="shared" si="2728"/>
        <v>0</v>
      </c>
      <c r="AQ928" s="18">
        <f t="shared" si="2704"/>
        <v>81106</v>
      </c>
      <c r="AR928" s="18">
        <f t="shared" si="2705"/>
        <v>81106</v>
      </c>
      <c r="AS928" s="18">
        <f t="shared" si="2706"/>
        <v>81106</v>
      </c>
      <c r="AT928" s="18">
        <f t="shared" ref="AT928:AV928" si="2729">AT929+AT931</f>
        <v>0</v>
      </c>
      <c r="AU928" s="18">
        <f t="shared" si="2729"/>
        <v>0</v>
      </c>
      <c r="AV928" s="18">
        <f t="shared" si="2729"/>
        <v>0</v>
      </c>
      <c r="AW928" s="18">
        <f t="shared" si="2707"/>
        <v>81106</v>
      </c>
      <c r="AX928" s="18">
        <f t="shared" si="2708"/>
        <v>81106</v>
      </c>
      <c r="AY928" s="18">
        <f t="shared" si="2709"/>
        <v>81106</v>
      </c>
      <c r="AZ928" s="18">
        <f t="shared" ref="AZ928:BB928" si="2730">AZ929+AZ931</f>
        <v>0</v>
      </c>
      <c r="BA928" s="18">
        <f t="shared" si="2730"/>
        <v>0</v>
      </c>
      <c r="BB928" s="18">
        <f t="shared" si="2730"/>
        <v>0</v>
      </c>
      <c r="BC928" s="18">
        <f t="shared" si="2498"/>
        <v>81106</v>
      </c>
      <c r="BD928" s="18">
        <f t="shared" si="2499"/>
        <v>81106</v>
      </c>
      <c r="BE928" s="18">
        <f t="shared" si="2500"/>
        <v>81106</v>
      </c>
      <c r="BF928" s="18">
        <f t="shared" ref="BF928:BH928" si="2731">BF929+BF931</f>
        <v>0</v>
      </c>
      <c r="BG928" s="18">
        <f t="shared" si="2731"/>
        <v>0</v>
      </c>
      <c r="BH928" s="18">
        <f t="shared" si="2731"/>
        <v>0</v>
      </c>
      <c r="BI928" s="18">
        <f t="shared" ref="BI928:BI991" si="2732">BC928+BF928</f>
        <v>81106</v>
      </c>
      <c r="BJ928" s="18">
        <f t="shared" ref="BJ928:BJ991" si="2733">BD928+BG928</f>
        <v>81106</v>
      </c>
      <c r="BK928" s="18">
        <f t="shared" ref="BK928:BK991" si="2734">BE928+BH928</f>
        <v>81106</v>
      </c>
      <c r="BL928" s="18">
        <f t="shared" ref="BL928:BN928" si="2735">BL929+BL931</f>
        <v>0</v>
      </c>
      <c r="BM928" s="18">
        <f t="shared" si="2735"/>
        <v>0</v>
      </c>
      <c r="BN928" s="18">
        <f t="shared" si="2735"/>
        <v>0</v>
      </c>
      <c r="BO928" s="18">
        <f t="shared" si="2691"/>
        <v>81106</v>
      </c>
      <c r="BP928" s="18">
        <f t="shared" si="2692"/>
        <v>81106</v>
      </c>
      <c r="BQ928" s="18">
        <f t="shared" si="2693"/>
        <v>81106</v>
      </c>
      <c r="BR928" s="18">
        <f t="shared" ref="BR928:BT928" si="2736">BR929+BR931</f>
        <v>0</v>
      </c>
      <c r="BS928" s="18">
        <f t="shared" si="2736"/>
        <v>0</v>
      </c>
      <c r="BT928" s="18">
        <f t="shared" si="2736"/>
        <v>0</v>
      </c>
      <c r="BU928" s="18">
        <f t="shared" si="2694"/>
        <v>81106</v>
      </c>
      <c r="BV928" s="18">
        <f t="shared" si="2695"/>
        <v>81106</v>
      </c>
      <c r="BW928" s="18">
        <f t="shared" si="2696"/>
        <v>81106</v>
      </c>
      <c r="BX928" s="18">
        <f t="shared" ref="BX928:BZ928" si="2737">BX929+BX931</f>
        <v>10376.783000000001</v>
      </c>
      <c r="BY928" s="18">
        <f t="shared" si="2737"/>
        <v>0</v>
      </c>
      <c r="BZ928" s="18">
        <f t="shared" si="2737"/>
        <v>0</v>
      </c>
      <c r="CA928" s="18">
        <f t="shared" si="2666"/>
        <v>91482.782999999996</v>
      </c>
      <c r="CB928" s="18">
        <f t="shared" si="2667"/>
        <v>81106</v>
      </c>
      <c r="CC928" s="18">
        <f t="shared" si="2668"/>
        <v>81106</v>
      </c>
      <c r="CD928" s="18">
        <f t="shared" si="2724"/>
        <v>0</v>
      </c>
      <c r="CE928" s="27"/>
      <c r="CF928" s="33"/>
    </row>
    <row r="929" spans="1:84" x14ac:dyDescent="0.3">
      <c r="A929" s="41" t="s">
        <v>179</v>
      </c>
      <c r="B929" s="39">
        <v>610</v>
      </c>
      <c r="C929" s="41"/>
      <c r="D929" s="41"/>
      <c r="E929" s="14" t="s">
        <v>568</v>
      </c>
      <c r="F929" s="18">
        <f t="shared" ref="F929:K929" si="2738">F930</f>
        <v>3425.4</v>
      </c>
      <c r="G929" s="18">
        <f t="shared" si="2738"/>
        <v>3425.4</v>
      </c>
      <c r="H929" s="18">
        <f t="shared" si="2738"/>
        <v>3425.4</v>
      </c>
      <c r="I929" s="18">
        <f t="shared" si="2738"/>
        <v>0</v>
      </c>
      <c r="J929" s="18">
        <f t="shared" si="2738"/>
        <v>0</v>
      </c>
      <c r="K929" s="18">
        <f t="shared" si="2738"/>
        <v>0</v>
      </c>
      <c r="L929" s="18">
        <f t="shared" si="2567"/>
        <v>3425.4</v>
      </c>
      <c r="M929" s="18">
        <f t="shared" si="2568"/>
        <v>3425.4</v>
      </c>
      <c r="N929" s="18">
        <f t="shared" si="2569"/>
        <v>3425.4</v>
      </c>
      <c r="O929" s="18">
        <f t="shared" ref="O929:S929" si="2739">O930</f>
        <v>0</v>
      </c>
      <c r="P929" s="18">
        <f t="shared" si="2739"/>
        <v>0</v>
      </c>
      <c r="Q929" s="18">
        <f t="shared" si="2739"/>
        <v>0</v>
      </c>
      <c r="R929" s="18">
        <f t="shared" si="2739"/>
        <v>0</v>
      </c>
      <c r="S929" s="18">
        <f t="shared" si="2739"/>
        <v>0</v>
      </c>
      <c r="T929" s="18">
        <f t="shared" si="2713"/>
        <v>3425.4</v>
      </c>
      <c r="U929" s="18">
        <f t="shared" si="2714"/>
        <v>3425.4</v>
      </c>
      <c r="V929" s="18">
        <f t="shared" si="2715"/>
        <v>3425.4</v>
      </c>
      <c r="W929" s="18">
        <f t="shared" ref="W929:CD929" si="2740">W930</f>
        <v>0</v>
      </c>
      <c r="X929" s="18">
        <f t="shared" si="2740"/>
        <v>0</v>
      </c>
      <c r="Y929" s="18">
        <f t="shared" si="2740"/>
        <v>0</v>
      </c>
      <c r="Z929" s="18">
        <f t="shared" si="2740"/>
        <v>0</v>
      </c>
      <c r="AA929" s="18">
        <f t="shared" si="2740"/>
        <v>0</v>
      </c>
      <c r="AB929" s="18">
        <f t="shared" si="2740"/>
        <v>0</v>
      </c>
      <c r="AC929" s="18">
        <f t="shared" si="2716"/>
        <v>3425.4</v>
      </c>
      <c r="AD929" s="18">
        <f t="shared" si="2717"/>
        <v>3425.4</v>
      </c>
      <c r="AE929" s="18">
        <f t="shared" si="2718"/>
        <v>3425.4</v>
      </c>
      <c r="AF929" s="18">
        <f t="shared" si="2740"/>
        <v>0</v>
      </c>
      <c r="AG929" s="18">
        <f t="shared" si="2740"/>
        <v>0</v>
      </c>
      <c r="AH929" s="18">
        <f t="shared" si="2740"/>
        <v>0</v>
      </c>
      <c r="AI929" s="18">
        <f t="shared" si="2700"/>
        <v>3425.4</v>
      </c>
      <c r="AJ929" s="18">
        <f t="shared" si="2701"/>
        <v>3425.4</v>
      </c>
      <c r="AK929" s="18">
        <f t="shared" si="2702"/>
        <v>3425.4</v>
      </c>
      <c r="AL929" s="18">
        <f t="shared" si="2740"/>
        <v>0</v>
      </c>
      <c r="AM929" s="18">
        <f t="shared" si="2703"/>
        <v>3425.4</v>
      </c>
      <c r="AN929" s="18">
        <f t="shared" si="2740"/>
        <v>0</v>
      </c>
      <c r="AO929" s="18">
        <f t="shared" si="2740"/>
        <v>0</v>
      </c>
      <c r="AP929" s="18">
        <f t="shared" si="2740"/>
        <v>0</v>
      </c>
      <c r="AQ929" s="18">
        <f t="shared" si="2704"/>
        <v>3425.4</v>
      </c>
      <c r="AR929" s="18">
        <f t="shared" si="2705"/>
        <v>3425.4</v>
      </c>
      <c r="AS929" s="18">
        <f t="shared" si="2706"/>
        <v>3425.4</v>
      </c>
      <c r="AT929" s="18">
        <f t="shared" si="2740"/>
        <v>0</v>
      </c>
      <c r="AU929" s="18">
        <f t="shared" si="2740"/>
        <v>0</v>
      </c>
      <c r="AV929" s="18">
        <f t="shared" si="2740"/>
        <v>0</v>
      </c>
      <c r="AW929" s="18">
        <f t="shared" si="2707"/>
        <v>3425.4</v>
      </c>
      <c r="AX929" s="18">
        <f t="shared" si="2708"/>
        <v>3425.4</v>
      </c>
      <c r="AY929" s="18">
        <f t="shared" si="2709"/>
        <v>3425.4</v>
      </c>
      <c r="AZ929" s="18">
        <f t="shared" si="2740"/>
        <v>0</v>
      </c>
      <c r="BA929" s="18">
        <f t="shared" si="2740"/>
        <v>0</v>
      </c>
      <c r="BB929" s="18">
        <f t="shared" si="2740"/>
        <v>0</v>
      </c>
      <c r="BC929" s="18">
        <f t="shared" ref="BC929:BC992" si="2741">AW929+AZ929</f>
        <v>3425.4</v>
      </c>
      <c r="BD929" s="18">
        <f t="shared" ref="BD929:BD992" si="2742">AX929+BA929</f>
        <v>3425.4</v>
      </c>
      <c r="BE929" s="18">
        <f t="shared" ref="BE929:BE992" si="2743">AY929+BB929</f>
        <v>3425.4</v>
      </c>
      <c r="BF929" s="18">
        <f t="shared" si="2740"/>
        <v>0</v>
      </c>
      <c r="BG929" s="18">
        <f t="shared" si="2740"/>
        <v>0</v>
      </c>
      <c r="BH929" s="18">
        <f t="shared" si="2740"/>
        <v>0</v>
      </c>
      <c r="BI929" s="18">
        <f t="shared" si="2732"/>
        <v>3425.4</v>
      </c>
      <c r="BJ929" s="18">
        <f t="shared" si="2733"/>
        <v>3425.4</v>
      </c>
      <c r="BK929" s="18">
        <f t="shared" si="2734"/>
        <v>3425.4</v>
      </c>
      <c r="BL929" s="18">
        <f t="shared" si="2740"/>
        <v>0</v>
      </c>
      <c r="BM929" s="18">
        <f t="shared" si="2740"/>
        <v>0</v>
      </c>
      <c r="BN929" s="18">
        <f t="shared" si="2740"/>
        <v>0</v>
      </c>
      <c r="BO929" s="18">
        <f t="shared" si="2691"/>
        <v>3425.4</v>
      </c>
      <c r="BP929" s="18">
        <f t="shared" si="2692"/>
        <v>3425.4</v>
      </c>
      <c r="BQ929" s="18">
        <f t="shared" si="2693"/>
        <v>3425.4</v>
      </c>
      <c r="BR929" s="18">
        <f t="shared" si="2740"/>
        <v>0</v>
      </c>
      <c r="BS929" s="18">
        <f t="shared" si="2740"/>
        <v>0</v>
      </c>
      <c r="BT929" s="18">
        <f t="shared" si="2740"/>
        <v>0</v>
      </c>
      <c r="BU929" s="18">
        <f t="shared" si="2694"/>
        <v>3425.4</v>
      </c>
      <c r="BV929" s="18">
        <f t="shared" si="2695"/>
        <v>3425.4</v>
      </c>
      <c r="BW929" s="18">
        <f t="shared" si="2696"/>
        <v>3425.4</v>
      </c>
      <c r="BX929" s="18">
        <f t="shared" si="2740"/>
        <v>302.83300000000003</v>
      </c>
      <c r="BY929" s="18">
        <f t="shared" si="2740"/>
        <v>0</v>
      </c>
      <c r="BZ929" s="18">
        <f t="shared" si="2740"/>
        <v>0</v>
      </c>
      <c r="CA929" s="18">
        <f t="shared" si="2666"/>
        <v>3728.2330000000002</v>
      </c>
      <c r="CB929" s="18">
        <f t="shared" si="2667"/>
        <v>3425.4</v>
      </c>
      <c r="CC929" s="18">
        <f t="shared" si="2668"/>
        <v>3425.4</v>
      </c>
      <c r="CD929" s="18">
        <f t="shared" si="2740"/>
        <v>0</v>
      </c>
      <c r="CE929" s="27"/>
      <c r="CF929" s="33"/>
    </row>
    <row r="930" spans="1:84" x14ac:dyDescent="0.3">
      <c r="A930" s="41" t="s">
        <v>179</v>
      </c>
      <c r="B930" s="39">
        <v>610</v>
      </c>
      <c r="C930" s="41" t="s">
        <v>59</v>
      </c>
      <c r="D930" s="41" t="s">
        <v>140</v>
      </c>
      <c r="E930" s="14" t="s">
        <v>543</v>
      </c>
      <c r="F930" s="23">
        <v>3425.4</v>
      </c>
      <c r="G930" s="23">
        <v>3425.4</v>
      </c>
      <c r="H930" s="23">
        <v>3425.4</v>
      </c>
      <c r="I930" s="18"/>
      <c r="J930" s="18"/>
      <c r="K930" s="18"/>
      <c r="L930" s="18">
        <f t="shared" si="2567"/>
        <v>3425.4</v>
      </c>
      <c r="M930" s="18">
        <f t="shared" si="2568"/>
        <v>3425.4</v>
      </c>
      <c r="N930" s="18">
        <f t="shared" si="2569"/>
        <v>3425.4</v>
      </c>
      <c r="O930" s="18"/>
      <c r="P930" s="18"/>
      <c r="Q930" s="18"/>
      <c r="R930" s="18"/>
      <c r="S930" s="18"/>
      <c r="T930" s="18">
        <f t="shared" si="2713"/>
        <v>3425.4</v>
      </c>
      <c r="U930" s="18">
        <f t="shared" si="2714"/>
        <v>3425.4</v>
      </c>
      <c r="V930" s="18">
        <f t="shared" si="2715"/>
        <v>3425.4</v>
      </c>
      <c r="W930" s="18"/>
      <c r="X930" s="18"/>
      <c r="Y930" s="18"/>
      <c r="Z930" s="18"/>
      <c r="AA930" s="18"/>
      <c r="AB930" s="18"/>
      <c r="AC930" s="18">
        <f t="shared" si="2716"/>
        <v>3425.4</v>
      </c>
      <c r="AD930" s="18">
        <f t="shared" si="2717"/>
        <v>3425.4</v>
      </c>
      <c r="AE930" s="18">
        <f t="shared" si="2718"/>
        <v>3425.4</v>
      </c>
      <c r="AF930" s="18"/>
      <c r="AG930" s="18"/>
      <c r="AH930" s="18"/>
      <c r="AI930" s="18">
        <f t="shared" si="2700"/>
        <v>3425.4</v>
      </c>
      <c r="AJ930" s="18">
        <f t="shared" si="2701"/>
        <v>3425.4</v>
      </c>
      <c r="AK930" s="18">
        <f t="shared" si="2702"/>
        <v>3425.4</v>
      </c>
      <c r="AL930" s="18"/>
      <c r="AM930" s="18">
        <f t="shared" si="2703"/>
        <v>3425.4</v>
      </c>
      <c r="AN930" s="18"/>
      <c r="AO930" s="18"/>
      <c r="AP930" s="18"/>
      <c r="AQ930" s="18">
        <f t="shared" si="2704"/>
        <v>3425.4</v>
      </c>
      <c r="AR930" s="18">
        <f t="shared" si="2705"/>
        <v>3425.4</v>
      </c>
      <c r="AS930" s="18">
        <f t="shared" si="2706"/>
        <v>3425.4</v>
      </c>
      <c r="AT930" s="18"/>
      <c r="AU930" s="18"/>
      <c r="AV930" s="18"/>
      <c r="AW930" s="18">
        <f t="shared" si="2707"/>
        <v>3425.4</v>
      </c>
      <c r="AX930" s="18">
        <f t="shared" si="2708"/>
        <v>3425.4</v>
      </c>
      <c r="AY930" s="18">
        <f t="shared" si="2709"/>
        <v>3425.4</v>
      </c>
      <c r="AZ930" s="18"/>
      <c r="BA930" s="18"/>
      <c r="BB930" s="18"/>
      <c r="BC930" s="18">
        <f t="shared" si="2741"/>
        <v>3425.4</v>
      </c>
      <c r="BD930" s="18">
        <f t="shared" si="2742"/>
        <v>3425.4</v>
      </c>
      <c r="BE930" s="18">
        <f t="shared" si="2743"/>
        <v>3425.4</v>
      </c>
      <c r="BF930" s="18"/>
      <c r="BG930" s="18"/>
      <c r="BH930" s="18"/>
      <c r="BI930" s="18">
        <f t="shared" si="2732"/>
        <v>3425.4</v>
      </c>
      <c r="BJ930" s="18">
        <f t="shared" si="2733"/>
        <v>3425.4</v>
      </c>
      <c r="BK930" s="18">
        <f t="shared" si="2734"/>
        <v>3425.4</v>
      </c>
      <c r="BL930" s="18"/>
      <c r="BM930" s="18"/>
      <c r="BN930" s="18"/>
      <c r="BO930" s="18">
        <f t="shared" si="2691"/>
        <v>3425.4</v>
      </c>
      <c r="BP930" s="18">
        <f t="shared" si="2692"/>
        <v>3425.4</v>
      </c>
      <c r="BQ930" s="18">
        <f t="shared" si="2693"/>
        <v>3425.4</v>
      </c>
      <c r="BR930" s="18"/>
      <c r="BS930" s="18"/>
      <c r="BT930" s="18"/>
      <c r="BU930" s="18">
        <f t="shared" si="2694"/>
        <v>3425.4</v>
      </c>
      <c r="BV930" s="18">
        <f t="shared" si="2695"/>
        <v>3425.4</v>
      </c>
      <c r="BW930" s="18">
        <f t="shared" si="2696"/>
        <v>3425.4</v>
      </c>
      <c r="BX930" s="18">
        <v>302.83300000000003</v>
      </c>
      <c r="BY930" s="18"/>
      <c r="BZ930" s="18"/>
      <c r="CA930" s="18">
        <f t="shared" si="2666"/>
        <v>3728.2330000000002</v>
      </c>
      <c r="CB930" s="18">
        <f t="shared" si="2667"/>
        <v>3425.4</v>
      </c>
      <c r="CC930" s="18">
        <f t="shared" si="2668"/>
        <v>3425.4</v>
      </c>
      <c r="CD930" s="18"/>
      <c r="CE930" s="27"/>
      <c r="CF930" s="33"/>
    </row>
    <row r="931" spans="1:84" x14ac:dyDescent="0.3">
      <c r="A931" s="41" t="s">
        <v>179</v>
      </c>
      <c r="B931" s="39">
        <v>620</v>
      </c>
      <c r="C931" s="41"/>
      <c r="D931" s="41"/>
      <c r="E931" s="14" t="s">
        <v>569</v>
      </c>
      <c r="F931" s="18">
        <f t="shared" ref="F931:K931" si="2744">F932</f>
        <v>77680.600000000006</v>
      </c>
      <c r="G931" s="18">
        <f t="shared" si="2744"/>
        <v>77680.600000000006</v>
      </c>
      <c r="H931" s="18">
        <f t="shared" si="2744"/>
        <v>77680.600000000006</v>
      </c>
      <c r="I931" s="18">
        <f t="shared" si="2744"/>
        <v>0</v>
      </c>
      <c r="J931" s="18">
        <f t="shared" si="2744"/>
        <v>0</v>
      </c>
      <c r="K931" s="18">
        <f t="shared" si="2744"/>
        <v>0</v>
      </c>
      <c r="L931" s="18">
        <f t="shared" si="2567"/>
        <v>77680.600000000006</v>
      </c>
      <c r="M931" s="18">
        <f t="shared" si="2568"/>
        <v>77680.600000000006</v>
      </c>
      <c r="N931" s="18">
        <f t="shared" si="2569"/>
        <v>77680.600000000006</v>
      </c>
      <c r="O931" s="18">
        <f t="shared" ref="O931:S931" si="2745">O932</f>
        <v>0</v>
      </c>
      <c r="P931" s="18">
        <f t="shared" si="2745"/>
        <v>0</v>
      </c>
      <c r="Q931" s="18">
        <f t="shared" si="2745"/>
        <v>0</v>
      </c>
      <c r="R931" s="18">
        <f t="shared" si="2745"/>
        <v>0</v>
      </c>
      <c r="S931" s="18">
        <f t="shared" si="2745"/>
        <v>0</v>
      </c>
      <c r="T931" s="18">
        <f t="shared" si="2713"/>
        <v>77680.600000000006</v>
      </c>
      <c r="U931" s="18">
        <f t="shared" si="2714"/>
        <v>77680.600000000006</v>
      </c>
      <c r="V931" s="18">
        <f t="shared" si="2715"/>
        <v>77680.600000000006</v>
      </c>
      <c r="W931" s="18">
        <f t="shared" ref="W931:CD931" si="2746">W932</f>
        <v>0</v>
      </c>
      <c r="X931" s="18">
        <f t="shared" si="2746"/>
        <v>0</v>
      </c>
      <c r="Y931" s="18">
        <f t="shared" si="2746"/>
        <v>0</v>
      </c>
      <c r="Z931" s="18">
        <f t="shared" si="2746"/>
        <v>0</v>
      </c>
      <c r="AA931" s="18">
        <f t="shared" si="2746"/>
        <v>0</v>
      </c>
      <c r="AB931" s="18">
        <f t="shared" si="2746"/>
        <v>0</v>
      </c>
      <c r="AC931" s="18">
        <f t="shared" si="2716"/>
        <v>77680.600000000006</v>
      </c>
      <c r="AD931" s="18">
        <f t="shared" si="2717"/>
        <v>77680.600000000006</v>
      </c>
      <c r="AE931" s="18">
        <f t="shared" si="2718"/>
        <v>77680.600000000006</v>
      </c>
      <c r="AF931" s="18">
        <f t="shared" si="2746"/>
        <v>0</v>
      </c>
      <c r="AG931" s="18">
        <f t="shared" si="2746"/>
        <v>0</v>
      </c>
      <c r="AH931" s="18">
        <f t="shared" si="2746"/>
        <v>0</v>
      </c>
      <c r="AI931" s="18">
        <f t="shared" si="2700"/>
        <v>77680.600000000006</v>
      </c>
      <c r="AJ931" s="18">
        <f t="shared" si="2701"/>
        <v>77680.600000000006</v>
      </c>
      <c r="AK931" s="18">
        <f t="shared" si="2702"/>
        <v>77680.600000000006</v>
      </c>
      <c r="AL931" s="18">
        <f t="shared" si="2746"/>
        <v>0</v>
      </c>
      <c r="AM931" s="18">
        <f t="shared" si="2703"/>
        <v>77680.600000000006</v>
      </c>
      <c r="AN931" s="18">
        <f t="shared" si="2746"/>
        <v>0</v>
      </c>
      <c r="AO931" s="18">
        <f t="shared" si="2746"/>
        <v>0</v>
      </c>
      <c r="AP931" s="18">
        <f t="shared" si="2746"/>
        <v>0</v>
      </c>
      <c r="AQ931" s="18">
        <f t="shared" si="2704"/>
        <v>77680.600000000006</v>
      </c>
      <c r="AR931" s="18">
        <f t="shared" si="2705"/>
        <v>77680.600000000006</v>
      </c>
      <c r="AS931" s="18">
        <f t="shared" si="2706"/>
        <v>77680.600000000006</v>
      </c>
      <c r="AT931" s="18">
        <f t="shared" si="2746"/>
        <v>0</v>
      </c>
      <c r="AU931" s="18">
        <f t="shared" si="2746"/>
        <v>0</v>
      </c>
      <c r="AV931" s="18">
        <f t="shared" si="2746"/>
        <v>0</v>
      </c>
      <c r="AW931" s="18">
        <f t="shared" si="2707"/>
        <v>77680.600000000006</v>
      </c>
      <c r="AX931" s="18">
        <f t="shared" si="2708"/>
        <v>77680.600000000006</v>
      </c>
      <c r="AY931" s="18">
        <f t="shared" si="2709"/>
        <v>77680.600000000006</v>
      </c>
      <c r="AZ931" s="18">
        <f t="shared" si="2746"/>
        <v>0</v>
      </c>
      <c r="BA931" s="18">
        <f t="shared" si="2746"/>
        <v>0</v>
      </c>
      <c r="BB931" s="18">
        <f t="shared" si="2746"/>
        <v>0</v>
      </c>
      <c r="BC931" s="18">
        <f t="shared" si="2741"/>
        <v>77680.600000000006</v>
      </c>
      <c r="BD931" s="18">
        <f t="shared" si="2742"/>
        <v>77680.600000000006</v>
      </c>
      <c r="BE931" s="18">
        <f t="shared" si="2743"/>
        <v>77680.600000000006</v>
      </c>
      <c r="BF931" s="18">
        <f t="shared" si="2746"/>
        <v>0</v>
      </c>
      <c r="BG931" s="18">
        <f t="shared" si="2746"/>
        <v>0</v>
      </c>
      <c r="BH931" s="18">
        <f t="shared" si="2746"/>
        <v>0</v>
      </c>
      <c r="BI931" s="18">
        <f t="shared" si="2732"/>
        <v>77680.600000000006</v>
      </c>
      <c r="BJ931" s="18">
        <f t="shared" si="2733"/>
        <v>77680.600000000006</v>
      </c>
      <c r="BK931" s="18">
        <f t="shared" si="2734"/>
        <v>77680.600000000006</v>
      </c>
      <c r="BL931" s="18">
        <f t="shared" si="2746"/>
        <v>0</v>
      </c>
      <c r="BM931" s="18">
        <f t="shared" si="2746"/>
        <v>0</v>
      </c>
      <c r="BN931" s="18">
        <f t="shared" si="2746"/>
        <v>0</v>
      </c>
      <c r="BO931" s="18">
        <f t="shared" si="2691"/>
        <v>77680.600000000006</v>
      </c>
      <c r="BP931" s="18">
        <f t="shared" si="2692"/>
        <v>77680.600000000006</v>
      </c>
      <c r="BQ931" s="18">
        <f t="shared" si="2693"/>
        <v>77680.600000000006</v>
      </c>
      <c r="BR931" s="18">
        <f t="shared" si="2746"/>
        <v>0</v>
      </c>
      <c r="BS931" s="18">
        <f t="shared" si="2746"/>
        <v>0</v>
      </c>
      <c r="BT931" s="18">
        <f t="shared" si="2746"/>
        <v>0</v>
      </c>
      <c r="BU931" s="18">
        <f t="shared" si="2694"/>
        <v>77680.600000000006</v>
      </c>
      <c r="BV931" s="18">
        <f t="shared" si="2695"/>
        <v>77680.600000000006</v>
      </c>
      <c r="BW931" s="18">
        <f t="shared" si="2696"/>
        <v>77680.600000000006</v>
      </c>
      <c r="BX931" s="18">
        <f t="shared" si="2746"/>
        <v>10073.950000000001</v>
      </c>
      <c r="BY931" s="18">
        <f t="shared" si="2746"/>
        <v>0</v>
      </c>
      <c r="BZ931" s="18">
        <f t="shared" si="2746"/>
        <v>0</v>
      </c>
      <c r="CA931" s="18">
        <f t="shared" si="2666"/>
        <v>87754.55</v>
      </c>
      <c r="CB931" s="18">
        <f t="shared" si="2667"/>
        <v>77680.600000000006</v>
      </c>
      <c r="CC931" s="18">
        <f t="shared" si="2668"/>
        <v>77680.600000000006</v>
      </c>
      <c r="CD931" s="18">
        <f t="shared" si="2746"/>
        <v>0</v>
      </c>
      <c r="CE931" s="27"/>
      <c r="CF931" s="33"/>
    </row>
    <row r="932" spans="1:84" x14ac:dyDescent="0.3">
      <c r="A932" s="41" t="s">
        <v>179</v>
      </c>
      <c r="B932" s="39">
        <v>620</v>
      </c>
      <c r="C932" s="41" t="s">
        <v>59</v>
      </c>
      <c r="D932" s="41" t="s">
        <v>140</v>
      </c>
      <c r="E932" s="14" t="s">
        <v>543</v>
      </c>
      <c r="F932" s="23">
        <v>77680.600000000006</v>
      </c>
      <c r="G932" s="23">
        <v>77680.600000000006</v>
      </c>
      <c r="H932" s="23">
        <v>77680.600000000006</v>
      </c>
      <c r="I932" s="18"/>
      <c r="J932" s="18"/>
      <c r="K932" s="18"/>
      <c r="L932" s="18">
        <f t="shared" si="2567"/>
        <v>77680.600000000006</v>
      </c>
      <c r="M932" s="18">
        <f t="shared" si="2568"/>
        <v>77680.600000000006</v>
      </c>
      <c r="N932" s="18">
        <f t="shared" si="2569"/>
        <v>77680.600000000006</v>
      </c>
      <c r="O932" s="18"/>
      <c r="P932" s="18"/>
      <c r="Q932" s="18"/>
      <c r="R932" s="18"/>
      <c r="S932" s="18"/>
      <c r="T932" s="18">
        <f t="shared" si="2713"/>
        <v>77680.600000000006</v>
      </c>
      <c r="U932" s="18">
        <f t="shared" si="2714"/>
        <v>77680.600000000006</v>
      </c>
      <c r="V932" s="18">
        <f t="shared" si="2715"/>
        <v>77680.600000000006</v>
      </c>
      <c r="W932" s="18"/>
      <c r="X932" s="18"/>
      <c r="Y932" s="18"/>
      <c r="Z932" s="18"/>
      <c r="AA932" s="18"/>
      <c r="AB932" s="18"/>
      <c r="AC932" s="18">
        <f t="shared" si="2716"/>
        <v>77680.600000000006</v>
      </c>
      <c r="AD932" s="18">
        <f t="shared" si="2717"/>
        <v>77680.600000000006</v>
      </c>
      <c r="AE932" s="18">
        <f t="shared" si="2718"/>
        <v>77680.600000000006</v>
      </c>
      <c r="AF932" s="18"/>
      <c r="AG932" s="18"/>
      <c r="AH932" s="18"/>
      <c r="AI932" s="18">
        <f t="shared" si="2700"/>
        <v>77680.600000000006</v>
      </c>
      <c r="AJ932" s="18">
        <f t="shared" si="2701"/>
        <v>77680.600000000006</v>
      </c>
      <c r="AK932" s="18">
        <f t="shared" si="2702"/>
        <v>77680.600000000006</v>
      </c>
      <c r="AL932" s="18"/>
      <c r="AM932" s="18">
        <f t="shared" si="2703"/>
        <v>77680.600000000006</v>
      </c>
      <c r="AN932" s="18"/>
      <c r="AO932" s="18"/>
      <c r="AP932" s="18"/>
      <c r="AQ932" s="18">
        <f t="shared" si="2704"/>
        <v>77680.600000000006</v>
      </c>
      <c r="AR932" s="18">
        <f t="shared" si="2705"/>
        <v>77680.600000000006</v>
      </c>
      <c r="AS932" s="18">
        <f t="shared" si="2706"/>
        <v>77680.600000000006</v>
      </c>
      <c r="AT932" s="18"/>
      <c r="AU932" s="18"/>
      <c r="AV932" s="18"/>
      <c r="AW932" s="18">
        <f t="shared" si="2707"/>
        <v>77680.600000000006</v>
      </c>
      <c r="AX932" s="18">
        <f t="shared" si="2708"/>
        <v>77680.600000000006</v>
      </c>
      <c r="AY932" s="18">
        <f t="shared" si="2709"/>
        <v>77680.600000000006</v>
      </c>
      <c r="AZ932" s="18"/>
      <c r="BA932" s="18"/>
      <c r="BB932" s="18"/>
      <c r="BC932" s="18">
        <f t="shared" si="2741"/>
        <v>77680.600000000006</v>
      </c>
      <c r="BD932" s="18">
        <f t="shared" si="2742"/>
        <v>77680.600000000006</v>
      </c>
      <c r="BE932" s="18">
        <f t="shared" si="2743"/>
        <v>77680.600000000006</v>
      </c>
      <c r="BF932" s="18"/>
      <c r="BG932" s="18"/>
      <c r="BH932" s="18"/>
      <c r="BI932" s="18">
        <f t="shared" si="2732"/>
        <v>77680.600000000006</v>
      </c>
      <c r="BJ932" s="18">
        <f t="shared" si="2733"/>
        <v>77680.600000000006</v>
      </c>
      <c r="BK932" s="18">
        <f t="shared" si="2734"/>
        <v>77680.600000000006</v>
      </c>
      <c r="BL932" s="18"/>
      <c r="BM932" s="18"/>
      <c r="BN932" s="18"/>
      <c r="BO932" s="18">
        <f t="shared" si="2691"/>
        <v>77680.600000000006</v>
      </c>
      <c r="BP932" s="18">
        <f t="shared" si="2692"/>
        <v>77680.600000000006</v>
      </c>
      <c r="BQ932" s="18">
        <f t="shared" si="2693"/>
        <v>77680.600000000006</v>
      </c>
      <c r="BR932" s="18"/>
      <c r="BS932" s="18"/>
      <c r="BT932" s="18"/>
      <c r="BU932" s="18">
        <f t="shared" si="2694"/>
        <v>77680.600000000006</v>
      </c>
      <c r="BV932" s="18">
        <f t="shared" si="2695"/>
        <v>77680.600000000006</v>
      </c>
      <c r="BW932" s="18">
        <f t="shared" si="2696"/>
        <v>77680.600000000006</v>
      </c>
      <c r="BX932" s="18">
        <v>10073.950000000001</v>
      </c>
      <c r="BY932" s="18"/>
      <c r="BZ932" s="18"/>
      <c r="CA932" s="18">
        <f t="shared" si="2666"/>
        <v>87754.55</v>
      </c>
      <c r="CB932" s="18">
        <f t="shared" si="2667"/>
        <v>77680.600000000006</v>
      </c>
      <c r="CC932" s="18">
        <f t="shared" si="2668"/>
        <v>77680.600000000006</v>
      </c>
      <c r="CD932" s="18"/>
      <c r="CE932" s="27"/>
      <c r="CF932" s="33"/>
    </row>
    <row r="933" spans="1:84" ht="46.8" x14ac:dyDescent="0.3">
      <c r="A933" s="41" t="s">
        <v>180</v>
      </c>
      <c r="B933" s="39"/>
      <c r="C933" s="41"/>
      <c r="D933" s="41"/>
      <c r="E933" s="14" t="s">
        <v>1307</v>
      </c>
      <c r="F933" s="18">
        <f t="shared" ref="F933:K935" si="2747">F934</f>
        <v>1845.3</v>
      </c>
      <c r="G933" s="18">
        <f t="shared" si="2747"/>
        <v>1845.3</v>
      </c>
      <c r="H933" s="18">
        <f t="shared" si="2747"/>
        <v>1845.3</v>
      </c>
      <c r="I933" s="18">
        <f t="shared" si="2747"/>
        <v>0</v>
      </c>
      <c r="J933" s="18">
        <f t="shared" si="2747"/>
        <v>0</v>
      </c>
      <c r="K933" s="18">
        <f t="shared" si="2747"/>
        <v>0</v>
      </c>
      <c r="L933" s="18">
        <f t="shared" si="2567"/>
        <v>1845.3</v>
      </c>
      <c r="M933" s="18">
        <f t="shared" si="2568"/>
        <v>1845.3</v>
      </c>
      <c r="N933" s="18">
        <f t="shared" si="2569"/>
        <v>1845.3</v>
      </c>
      <c r="O933" s="18">
        <f t="shared" ref="O933:S935" si="2748">O934</f>
        <v>0</v>
      </c>
      <c r="P933" s="18">
        <f t="shared" si="2748"/>
        <v>0</v>
      </c>
      <c r="Q933" s="18">
        <f t="shared" si="2748"/>
        <v>0</v>
      </c>
      <c r="R933" s="18">
        <f t="shared" si="2748"/>
        <v>0</v>
      </c>
      <c r="S933" s="18">
        <f t="shared" si="2748"/>
        <v>0</v>
      </c>
      <c r="T933" s="18">
        <f t="shared" si="2713"/>
        <v>1845.3</v>
      </c>
      <c r="U933" s="18">
        <f t="shared" si="2714"/>
        <v>1845.3</v>
      </c>
      <c r="V933" s="18">
        <f t="shared" si="2715"/>
        <v>1845.3</v>
      </c>
      <c r="W933" s="18">
        <f t="shared" ref="W933:CD935" si="2749">W934</f>
        <v>0</v>
      </c>
      <c r="X933" s="18">
        <f t="shared" si="2749"/>
        <v>0</v>
      </c>
      <c r="Y933" s="18">
        <f t="shared" si="2749"/>
        <v>0</v>
      </c>
      <c r="Z933" s="18">
        <f t="shared" si="2749"/>
        <v>0</v>
      </c>
      <c r="AA933" s="18">
        <f t="shared" si="2749"/>
        <v>0</v>
      </c>
      <c r="AB933" s="18">
        <f t="shared" si="2749"/>
        <v>0</v>
      </c>
      <c r="AC933" s="18">
        <f t="shared" si="2716"/>
        <v>1845.3</v>
      </c>
      <c r="AD933" s="18">
        <f t="shared" si="2717"/>
        <v>1845.3</v>
      </c>
      <c r="AE933" s="18">
        <f t="shared" si="2718"/>
        <v>1845.3</v>
      </c>
      <c r="AF933" s="18">
        <f t="shared" si="2749"/>
        <v>0</v>
      </c>
      <c r="AG933" s="18">
        <f t="shared" si="2749"/>
        <v>0</v>
      </c>
      <c r="AH933" s="18">
        <f t="shared" si="2749"/>
        <v>0</v>
      </c>
      <c r="AI933" s="18">
        <f t="shared" si="2700"/>
        <v>1845.3</v>
      </c>
      <c r="AJ933" s="18">
        <f t="shared" si="2701"/>
        <v>1845.3</v>
      </c>
      <c r="AK933" s="18">
        <f t="shared" si="2702"/>
        <v>1845.3</v>
      </c>
      <c r="AL933" s="18">
        <f t="shared" si="2749"/>
        <v>0</v>
      </c>
      <c r="AM933" s="18">
        <f t="shared" si="2703"/>
        <v>1845.3</v>
      </c>
      <c r="AN933" s="18">
        <f t="shared" si="2749"/>
        <v>0</v>
      </c>
      <c r="AO933" s="18">
        <f t="shared" si="2749"/>
        <v>0</v>
      </c>
      <c r="AP933" s="18">
        <f t="shared" si="2749"/>
        <v>0</v>
      </c>
      <c r="AQ933" s="18">
        <f t="shared" si="2704"/>
        <v>1845.3</v>
      </c>
      <c r="AR933" s="18">
        <f t="shared" si="2705"/>
        <v>1845.3</v>
      </c>
      <c r="AS933" s="18">
        <f t="shared" si="2706"/>
        <v>1845.3</v>
      </c>
      <c r="AT933" s="18">
        <f t="shared" si="2749"/>
        <v>0</v>
      </c>
      <c r="AU933" s="18">
        <f t="shared" si="2749"/>
        <v>0</v>
      </c>
      <c r="AV933" s="18">
        <f t="shared" si="2749"/>
        <v>0</v>
      </c>
      <c r="AW933" s="18">
        <f t="shared" si="2707"/>
        <v>1845.3</v>
      </c>
      <c r="AX933" s="18">
        <f t="shared" si="2708"/>
        <v>1845.3</v>
      </c>
      <c r="AY933" s="18">
        <f t="shared" si="2709"/>
        <v>1845.3</v>
      </c>
      <c r="AZ933" s="18">
        <f t="shared" si="2749"/>
        <v>0</v>
      </c>
      <c r="BA933" s="18">
        <f t="shared" si="2749"/>
        <v>0</v>
      </c>
      <c r="BB933" s="18">
        <f t="shared" si="2749"/>
        <v>0</v>
      </c>
      <c r="BC933" s="18">
        <f t="shared" si="2741"/>
        <v>1845.3</v>
      </c>
      <c r="BD933" s="18">
        <f t="shared" si="2742"/>
        <v>1845.3</v>
      </c>
      <c r="BE933" s="18">
        <f t="shared" si="2743"/>
        <v>1845.3</v>
      </c>
      <c r="BF933" s="18">
        <f t="shared" si="2749"/>
        <v>0</v>
      </c>
      <c r="BG933" s="18">
        <f t="shared" si="2749"/>
        <v>0</v>
      </c>
      <c r="BH933" s="18">
        <f t="shared" si="2749"/>
        <v>0</v>
      </c>
      <c r="BI933" s="18">
        <f t="shared" si="2732"/>
        <v>1845.3</v>
      </c>
      <c r="BJ933" s="18">
        <f t="shared" si="2733"/>
        <v>1845.3</v>
      </c>
      <c r="BK933" s="18">
        <f t="shared" si="2734"/>
        <v>1845.3</v>
      </c>
      <c r="BL933" s="18">
        <f t="shared" si="2749"/>
        <v>0</v>
      </c>
      <c r="BM933" s="18">
        <f t="shared" si="2749"/>
        <v>0</v>
      </c>
      <c r="BN933" s="18">
        <f t="shared" si="2749"/>
        <v>0</v>
      </c>
      <c r="BO933" s="18">
        <f t="shared" si="2691"/>
        <v>1845.3</v>
      </c>
      <c r="BP933" s="18">
        <f t="shared" si="2692"/>
        <v>1845.3</v>
      </c>
      <c r="BQ933" s="18">
        <f t="shared" si="2693"/>
        <v>1845.3</v>
      </c>
      <c r="BR933" s="18">
        <f t="shared" si="2749"/>
        <v>0</v>
      </c>
      <c r="BS933" s="18">
        <f t="shared" si="2749"/>
        <v>0</v>
      </c>
      <c r="BT933" s="18">
        <f t="shared" si="2749"/>
        <v>0</v>
      </c>
      <c r="BU933" s="18">
        <f t="shared" si="2694"/>
        <v>1845.3</v>
      </c>
      <c r="BV933" s="18">
        <f t="shared" si="2695"/>
        <v>1845.3</v>
      </c>
      <c r="BW933" s="18">
        <f t="shared" si="2696"/>
        <v>1845.3</v>
      </c>
      <c r="BX933" s="18">
        <f t="shared" si="2749"/>
        <v>0</v>
      </c>
      <c r="BY933" s="18">
        <f t="shared" si="2749"/>
        <v>0</v>
      </c>
      <c r="BZ933" s="18">
        <f t="shared" si="2749"/>
        <v>0</v>
      </c>
      <c r="CA933" s="18">
        <f t="shared" si="2666"/>
        <v>1845.3</v>
      </c>
      <c r="CB933" s="18">
        <f t="shared" si="2667"/>
        <v>1845.3</v>
      </c>
      <c r="CC933" s="18">
        <f t="shared" si="2668"/>
        <v>1845.3</v>
      </c>
      <c r="CD933" s="18">
        <f t="shared" si="2749"/>
        <v>0</v>
      </c>
      <c r="CE933" s="27"/>
      <c r="CF933" s="33"/>
    </row>
    <row r="934" spans="1:84" ht="46.8" x14ac:dyDescent="0.3">
      <c r="A934" s="41" t="s">
        <v>180</v>
      </c>
      <c r="B934" s="39">
        <v>600</v>
      </c>
      <c r="C934" s="41"/>
      <c r="D934" s="41"/>
      <c r="E934" s="14" t="s">
        <v>554</v>
      </c>
      <c r="F934" s="18">
        <f t="shared" si="2747"/>
        <v>1845.3</v>
      </c>
      <c r="G934" s="18">
        <f t="shared" si="2747"/>
        <v>1845.3</v>
      </c>
      <c r="H934" s="18">
        <f t="shared" si="2747"/>
        <v>1845.3</v>
      </c>
      <c r="I934" s="18">
        <f t="shared" si="2747"/>
        <v>0</v>
      </c>
      <c r="J934" s="18">
        <f t="shared" si="2747"/>
        <v>0</v>
      </c>
      <c r="K934" s="18">
        <f t="shared" si="2747"/>
        <v>0</v>
      </c>
      <c r="L934" s="18">
        <f t="shared" si="2567"/>
        <v>1845.3</v>
      </c>
      <c r="M934" s="18">
        <f t="shared" si="2568"/>
        <v>1845.3</v>
      </c>
      <c r="N934" s="18">
        <f t="shared" si="2569"/>
        <v>1845.3</v>
      </c>
      <c r="O934" s="18">
        <f t="shared" si="2748"/>
        <v>0</v>
      </c>
      <c r="P934" s="18">
        <f t="shared" si="2748"/>
        <v>0</v>
      </c>
      <c r="Q934" s="18">
        <f t="shared" si="2748"/>
        <v>0</v>
      </c>
      <c r="R934" s="18">
        <f t="shared" si="2748"/>
        <v>0</v>
      </c>
      <c r="S934" s="18">
        <f t="shared" si="2748"/>
        <v>0</v>
      </c>
      <c r="T934" s="18">
        <f t="shared" si="2713"/>
        <v>1845.3</v>
      </c>
      <c r="U934" s="18">
        <f t="shared" si="2714"/>
        <v>1845.3</v>
      </c>
      <c r="V934" s="18">
        <f t="shared" si="2715"/>
        <v>1845.3</v>
      </c>
      <c r="W934" s="18">
        <f t="shared" si="2749"/>
        <v>0</v>
      </c>
      <c r="X934" s="18">
        <f t="shared" si="2749"/>
        <v>0</v>
      </c>
      <c r="Y934" s="18">
        <f t="shared" si="2749"/>
        <v>0</v>
      </c>
      <c r="Z934" s="18">
        <f t="shared" si="2749"/>
        <v>0</v>
      </c>
      <c r="AA934" s="18">
        <f t="shared" si="2749"/>
        <v>0</v>
      </c>
      <c r="AB934" s="18">
        <f t="shared" si="2749"/>
        <v>0</v>
      </c>
      <c r="AC934" s="18">
        <f t="shared" si="2716"/>
        <v>1845.3</v>
      </c>
      <c r="AD934" s="18">
        <f t="shared" si="2717"/>
        <v>1845.3</v>
      </c>
      <c r="AE934" s="18">
        <f t="shared" si="2718"/>
        <v>1845.3</v>
      </c>
      <c r="AF934" s="18">
        <f t="shared" si="2749"/>
        <v>0</v>
      </c>
      <c r="AG934" s="18">
        <f t="shared" si="2749"/>
        <v>0</v>
      </c>
      <c r="AH934" s="18">
        <f t="shared" si="2749"/>
        <v>0</v>
      </c>
      <c r="AI934" s="18">
        <f t="shared" si="2700"/>
        <v>1845.3</v>
      </c>
      <c r="AJ934" s="18">
        <f t="shared" si="2701"/>
        <v>1845.3</v>
      </c>
      <c r="AK934" s="18">
        <f t="shared" si="2702"/>
        <v>1845.3</v>
      </c>
      <c r="AL934" s="18">
        <f t="shared" si="2749"/>
        <v>0</v>
      </c>
      <c r="AM934" s="18">
        <f t="shared" si="2703"/>
        <v>1845.3</v>
      </c>
      <c r="AN934" s="18">
        <f t="shared" si="2749"/>
        <v>0</v>
      </c>
      <c r="AO934" s="18">
        <f t="shared" si="2749"/>
        <v>0</v>
      </c>
      <c r="AP934" s="18">
        <f t="shared" si="2749"/>
        <v>0</v>
      </c>
      <c r="AQ934" s="18">
        <f t="shared" si="2704"/>
        <v>1845.3</v>
      </c>
      <c r="AR934" s="18">
        <f t="shared" si="2705"/>
        <v>1845.3</v>
      </c>
      <c r="AS934" s="18">
        <f t="shared" si="2706"/>
        <v>1845.3</v>
      </c>
      <c r="AT934" s="18">
        <f t="shared" si="2749"/>
        <v>0</v>
      </c>
      <c r="AU934" s="18">
        <f t="shared" si="2749"/>
        <v>0</v>
      </c>
      <c r="AV934" s="18">
        <f t="shared" si="2749"/>
        <v>0</v>
      </c>
      <c r="AW934" s="18">
        <f t="shared" si="2707"/>
        <v>1845.3</v>
      </c>
      <c r="AX934" s="18">
        <f t="shared" si="2708"/>
        <v>1845.3</v>
      </c>
      <c r="AY934" s="18">
        <f t="shared" si="2709"/>
        <v>1845.3</v>
      </c>
      <c r="AZ934" s="18">
        <f t="shared" si="2749"/>
        <v>0</v>
      </c>
      <c r="BA934" s="18">
        <f t="shared" si="2749"/>
        <v>0</v>
      </c>
      <c r="BB934" s="18">
        <f t="shared" si="2749"/>
        <v>0</v>
      </c>
      <c r="BC934" s="18">
        <f t="shared" si="2741"/>
        <v>1845.3</v>
      </c>
      <c r="BD934" s="18">
        <f t="shared" si="2742"/>
        <v>1845.3</v>
      </c>
      <c r="BE934" s="18">
        <f t="shared" si="2743"/>
        <v>1845.3</v>
      </c>
      <c r="BF934" s="18">
        <f t="shared" si="2749"/>
        <v>0</v>
      </c>
      <c r="BG934" s="18">
        <f t="shared" si="2749"/>
        <v>0</v>
      </c>
      <c r="BH934" s="18">
        <f t="shared" si="2749"/>
        <v>0</v>
      </c>
      <c r="BI934" s="18">
        <f t="shared" si="2732"/>
        <v>1845.3</v>
      </c>
      <c r="BJ934" s="18">
        <f t="shared" si="2733"/>
        <v>1845.3</v>
      </c>
      <c r="BK934" s="18">
        <f t="shared" si="2734"/>
        <v>1845.3</v>
      </c>
      <c r="BL934" s="18">
        <f t="shared" si="2749"/>
        <v>0</v>
      </c>
      <c r="BM934" s="18">
        <f t="shared" si="2749"/>
        <v>0</v>
      </c>
      <c r="BN934" s="18">
        <f t="shared" si="2749"/>
        <v>0</v>
      </c>
      <c r="BO934" s="18">
        <f t="shared" si="2691"/>
        <v>1845.3</v>
      </c>
      <c r="BP934" s="18">
        <f t="shared" si="2692"/>
        <v>1845.3</v>
      </c>
      <c r="BQ934" s="18">
        <f t="shared" si="2693"/>
        <v>1845.3</v>
      </c>
      <c r="BR934" s="18">
        <f t="shared" si="2749"/>
        <v>0</v>
      </c>
      <c r="BS934" s="18">
        <f t="shared" si="2749"/>
        <v>0</v>
      </c>
      <c r="BT934" s="18">
        <f t="shared" si="2749"/>
        <v>0</v>
      </c>
      <c r="BU934" s="18">
        <f t="shared" si="2694"/>
        <v>1845.3</v>
      </c>
      <c r="BV934" s="18">
        <f t="shared" si="2695"/>
        <v>1845.3</v>
      </c>
      <c r="BW934" s="18">
        <f t="shared" si="2696"/>
        <v>1845.3</v>
      </c>
      <c r="BX934" s="18">
        <f t="shared" si="2749"/>
        <v>0</v>
      </c>
      <c r="BY934" s="18">
        <f t="shared" si="2749"/>
        <v>0</v>
      </c>
      <c r="BZ934" s="18">
        <f t="shared" si="2749"/>
        <v>0</v>
      </c>
      <c r="CA934" s="18">
        <f t="shared" si="2666"/>
        <v>1845.3</v>
      </c>
      <c r="CB934" s="18">
        <f t="shared" si="2667"/>
        <v>1845.3</v>
      </c>
      <c r="CC934" s="18">
        <f t="shared" si="2668"/>
        <v>1845.3</v>
      </c>
      <c r="CD934" s="18">
        <f t="shared" si="2749"/>
        <v>0</v>
      </c>
      <c r="CE934" s="27"/>
      <c r="CF934" s="33"/>
    </row>
    <row r="935" spans="1:84" x14ac:dyDescent="0.3">
      <c r="A935" s="41" t="s">
        <v>180</v>
      </c>
      <c r="B935" s="39">
        <v>610</v>
      </c>
      <c r="C935" s="41"/>
      <c r="D935" s="41"/>
      <c r="E935" s="14" t="s">
        <v>568</v>
      </c>
      <c r="F935" s="18">
        <f t="shared" si="2747"/>
        <v>1845.3</v>
      </c>
      <c r="G935" s="18">
        <f t="shared" si="2747"/>
        <v>1845.3</v>
      </c>
      <c r="H935" s="18">
        <f t="shared" si="2747"/>
        <v>1845.3</v>
      </c>
      <c r="I935" s="18">
        <f t="shared" si="2747"/>
        <v>0</v>
      </c>
      <c r="J935" s="18">
        <f t="shared" si="2747"/>
        <v>0</v>
      </c>
      <c r="K935" s="18">
        <f t="shared" si="2747"/>
        <v>0</v>
      </c>
      <c r="L935" s="18">
        <f t="shared" si="2567"/>
        <v>1845.3</v>
      </c>
      <c r="M935" s="18">
        <f t="shared" si="2568"/>
        <v>1845.3</v>
      </c>
      <c r="N935" s="18">
        <f t="shared" si="2569"/>
        <v>1845.3</v>
      </c>
      <c r="O935" s="18">
        <f t="shared" si="2748"/>
        <v>0</v>
      </c>
      <c r="P935" s="18">
        <f t="shared" si="2748"/>
        <v>0</v>
      </c>
      <c r="Q935" s="18">
        <f t="shared" si="2748"/>
        <v>0</v>
      </c>
      <c r="R935" s="18">
        <f t="shared" si="2748"/>
        <v>0</v>
      </c>
      <c r="S935" s="18">
        <f t="shared" si="2748"/>
        <v>0</v>
      </c>
      <c r="T935" s="18">
        <f t="shared" si="2713"/>
        <v>1845.3</v>
      </c>
      <c r="U935" s="18">
        <f t="shared" si="2714"/>
        <v>1845.3</v>
      </c>
      <c r="V935" s="18">
        <f t="shared" si="2715"/>
        <v>1845.3</v>
      </c>
      <c r="W935" s="18">
        <f t="shared" si="2749"/>
        <v>0</v>
      </c>
      <c r="X935" s="18">
        <f t="shared" si="2749"/>
        <v>0</v>
      </c>
      <c r="Y935" s="18">
        <f t="shared" si="2749"/>
        <v>0</v>
      </c>
      <c r="Z935" s="18">
        <f t="shared" si="2749"/>
        <v>0</v>
      </c>
      <c r="AA935" s="18">
        <f t="shared" si="2749"/>
        <v>0</v>
      </c>
      <c r="AB935" s="18">
        <f t="shared" si="2749"/>
        <v>0</v>
      </c>
      <c r="AC935" s="18">
        <f t="shared" si="2716"/>
        <v>1845.3</v>
      </c>
      <c r="AD935" s="18">
        <f t="shared" si="2717"/>
        <v>1845.3</v>
      </c>
      <c r="AE935" s="18">
        <f t="shared" si="2718"/>
        <v>1845.3</v>
      </c>
      <c r="AF935" s="18">
        <f t="shared" si="2749"/>
        <v>0</v>
      </c>
      <c r="AG935" s="18">
        <f t="shared" si="2749"/>
        <v>0</v>
      </c>
      <c r="AH935" s="18">
        <f t="shared" si="2749"/>
        <v>0</v>
      </c>
      <c r="AI935" s="18">
        <f t="shared" si="2700"/>
        <v>1845.3</v>
      </c>
      <c r="AJ935" s="18">
        <f t="shared" si="2701"/>
        <v>1845.3</v>
      </c>
      <c r="AK935" s="18">
        <f t="shared" si="2702"/>
        <v>1845.3</v>
      </c>
      <c r="AL935" s="18">
        <f t="shared" si="2749"/>
        <v>0</v>
      </c>
      <c r="AM935" s="18">
        <f t="shared" si="2703"/>
        <v>1845.3</v>
      </c>
      <c r="AN935" s="18">
        <f t="shared" si="2749"/>
        <v>0</v>
      </c>
      <c r="AO935" s="18">
        <f t="shared" si="2749"/>
        <v>0</v>
      </c>
      <c r="AP935" s="18">
        <f t="shared" si="2749"/>
        <v>0</v>
      </c>
      <c r="AQ935" s="18">
        <f t="shared" si="2704"/>
        <v>1845.3</v>
      </c>
      <c r="AR935" s="18">
        <f t="shared" si="2705"/>
        <v>1845.3</v>
      </c>
      <c r="AS935" s="18">
        <f t="shared" si="2706"/>
        <v>1845.3</v>
      </c>
      <c r="AT935" s="18">
        <f t="shared" si="2749"/>
        <v>0</v>
      </c>
      <c r="AU935" s="18">
        <f t="shared" si="2749"/>
        <v>0</v>
      </c>
      <c r="AV935" s="18">
        <f t="shared" si="2749"/>
        <v>0</v>
      </c>
      <c r="AW935" s="18">
        <f t="shared" si="2707"/>
        <v>1845.3</v>
      </c>
      <c r="AX935" s="18">
        <f t="shared" si="2708"/>
        <v>1845.3</v>
      </c>
      <c r="AY935" s="18">
        <f t="shared" si="2709"/>
        <v>1845.3</v>
      </c>
      <c r="AZ935" s="18">
        <f t="shared" si="2749"/>
        <v>0</v>
      </c>
      <c r="BA935" s="18">
        <f t="shared" si="2749"/>
        <v>0</v>
      </c>
      <c r="BB935" s="18">
        <f t="shared" si="2749"/>
        <v>0</v>
      </c>
      <c r="BC935" s="18">
        <f t="shared" si="2741"/>
        <v>1845.3</v>
      </c>
      <c r="BD935" s="18">
        <f t="shared" si="2742"/>
        <v>1845.3</v>
      </c>
      <c r="BE935" s="18">
        <f t="shared" si="2743"/>
        <v>1845.3</v>
      </c>
      <c r="BF935" s="18">
        <f t="shared" si="2749"/>
        <v>0</v>
      </c>
      <c r="BG935" s="18">
        <f t="shared" si="2749"/>
        <v>0</v>
      </c>
      <c r="BH935" s="18">
        <f t="shared" si="2749"/>
        <v>0</v>
      </c>
      <c r="BI935" s="18">
        <f t="shared" si="2732"/>
        <v>1845.3</v>
      </c>
      <c r="BJ935" s="18">
        <f t="shared" si="2733"/>
        <v>1845.3</v>
      </c>
      <c r="BK935" s="18">
        <f t="shared" si="2734"/>
        <v>1845.3</v>
      </c>
      <c r="BL935" s="18">
        <f t="shared" si="2749"/>
        <v>0</v>
      </c>
      <c r="BM935" s="18">
        <f t="shared" si="2749"/>
        <v>0</v>
      </c>
      <c r="BN935" s="18">
        <f t="shared" si="2749"/>
        <v>0</v>
      </c>
      <c r="BO935" s="18">
        <f t="shared" si="2691"/>
        <v>1845.3</v>
      </c>
      <c r="BP935" s="18">
        <f t="shared" si="2692"/>
        <v>1845.3</v>
      </c>
      <c r="BQ935" s="18">
        <f t="shared" si="2693"/>
        <v>1845.3</v>
      </c>
      <c r="BR935" s="18">
        <f t="shared" si="2749"/>
        <v>0</v>
      </c>
      <c r="BS935" s="18">
        <f t="shared" si="2749"/>
        <v>0</v>
      </c>
      <c r="BT935" s="18">
        <f t="shared" si="2749"/>
        <v>0</v>
      </c>
      <c r="BU935" s="18">
        <f t="shared" si="2694"/>
        <v>1845.3</v>
      </c>
      <c r="BV935" s="18">
        <f t="shared" si="2695"/>
        <v>1845.3</v>
      </c>
      <c r="BW935" s="18">
        <f t="shared" si="2696"/>
        <v>1845.3</v>
      </c>
      <c r="BX935" s="18">
        <f t="shared" si="2749"/>
        <v>0</v>
      </c>
      <c r="BY935" s="18">
        <f t="shared" si="2749"/>
        <v>0</v>
      </c>
      <c r="BZ935" s="18">
        <f t="shared" si="2749"/>
        <v>0</v>
      </c>
      <c r="CA935" s="18">
        <f t="shared" si="2666"/>
        <v>1845.3</v>
      </c>
      <c r="CB935" s="18">
        <f t="shared" si="2667"/>
        <v>1845.3</v>
      </c>
      <c r="CC935" s="18">
        <f t="shared" si="2668"/>
        <v>1845.3</v>
      </c>
      <c r="CD935" s="18">
        <f t="shared" si="2749"/>
        <v>0</v>
      </c>
      <c r="CE935" s="27"/>
      <c r="CF935" s="33"/>
    </row>
    <row r="936" spans="1:84" x14ac:dyDescent="0.3">
      <c r="A936" s="41" t="s">
        <v>180</v>
      </c>
      <c r="B936" s="39">
        <v>610</v>
      </c>
      <c r="C936" s="41" t="s">
        <v>27</v>
      </c>
      <c r="D936" s="41" t="s">
        <v>29</v>
      </c>
      <c r="E936" s="14" t="s">
        <v>536</v>
      </c>
      <c r="F936" s="23">
        <v>1845.3</v>
      </c>
      <c r="G936" s="23">
        <v>1845.3</v>
      </c>
      <c r="H936" s="23">
        <v>1845.3</v>
      </c>
      <c r="I936" s="18"/>
      <c r="J936" s="18"/>
      <c r="K936" s="18"/>
      <c r="L936" s="18">
        <f t="shared" si="2567"/>
        <v>1845.3</v>
      </c>
      <c r="M936" s="18">
        <f t="shared" si="2568"/>
        <v>1845.3</v>
      </c>
      <c r="N936" s="18">
        <f t="shared" si="2569"/>
        <v>1845.3</v>
      </c>
      <c r="O936" s="18"/>
      <c r="P936" s="18"/>
      <c r="Q936" s="18"/>
      <c r="R936" s="18"/>
      <c r="S936" s="18"/>
      <c r="T936" s="18">
        <f t="shared" si="2713"/>
        <v>1845.3</v>
      </c>
      <c r="U936" s="18">
        <f t="shared" si="2714"/>
        <v>1845.3</v>
      </c>
      <c r="V936" s="18">
        <f t="shared" si="2715"/>
        <v>1845.3</v>
      </c>
      <c r="W936" s="18"/>
      <c r="X936" s="18"/>
      <c r="Y936" s="18"/>
      <c r="Z936" s="18"/>
      <c r="AA936" s="18"/>
      <c r="AB936" s="18"/>
      <c r="AC936" s="18">
        <f t="shared" si="2716"/>
        <v>1845.3</v>
      </c>
      <c r="AD936" s="18">
        <f t="shared" si="2717"/>
        <v>1845.3</v>
      </c>
      <c r="AE936" s="18">
        <f t="shared" si="2718"/>
        <v>1845.3</v>
      </c>
      <c r="AF936" s="18"/>
      <c r="AG936" s="18"/>
      <c r="AH936" s="18"/>
      <c r="AI936" s="18">
        <f t="shared" si="2700"/>
        <v>1845.3</v>
      </c>
      <c r="AJ936" s="18">
        <f t="shared" si="2701"/>
        <v>1845.3</v>
      </c>
      <c r="AK936" s="18">
        <f t="shared" si="2702"/>
        <v>1845.3</v>
      </c>
      <c r="AL936" s="18"/>
      <c r="AM936" s="18">
        <f t="shared" si="2703"/>
        <v>1845.3</v>
      </c>
      <c r="AN936" s="18"/>
      <c r="AO936" s="18"/>
      <c r="AP936" s="18"/>
      <c r="AQ936" s="18">
        <f t="shared" si="2704"/>
        <v>1845.3</v>
      </c>
      <c r="AR936" s="18">
        <f t="shared" si="2705"/>
        <v>1845.3</v>
      </c>
      <c r="AS936" s="18">
        <f t="shared" si="2706"/>
        <v>1845.3</v>
      </c>
      <c r="AT936" s="18"/>
      <c r="AU936" s="18"/>
      <c r="AV936" s="18"/>
      <c r="AW936" s="18">
        <f t="shared" si="2707"/>
        <v>1845.3</v>
      </c>
      <c r="AX936" s="18">
        <f t="shared" si="2708"/>
        <v>1845.3</v>
      </c>
      <c r="AY936" s="18">
        <f t="shared" si="2709"/>
        <v>1845.3</v>
      </c>
      <c r="AZ936" s="18"/>
      <c r="BA936" s="18"/>
      <c r="BB936" s="18"/>
      <c r="BC936" s="18">
        <f t="shared" si="2741"/>
        <v>1845.3</v>
      </c>
      <c r="BD936" s="18">
        <f t="shared" si="2742"/>
        <v>1845.3</v>
      </c>
      <c r="BE936" s="18">
        <f t="shared" si="2743"/>
        <v>1845.3</v>
      </c>
      <c r="BF936" s="18"/>
      <c r="BG936" s="18"/>
      <c r="BH936" s="18"/>
      <c r="BI936" s="18">
        <f t="shared" si="2732"/>
        <v>1845.3</v>
      </c>
      <c r="BJ936" s="18">
        <f t="shared" si="2733"/>
        <v>1845.3</v>
      </c>
      <c r="BK936" s="18">
        <f t="shared" si="2734"/>
        <v>1845.3</v>
      </c>
      <c r="BL936" s="18"/>
      <c r="BM936" s="18"/>
      <c r="BN936" s="18"/>
      <c r="BO936" s="18">
        <f t="shared" si="2691"/>
        <v>1845.3</v>
      </c>
      <c r="BP936" s="18">
        <f t="shared" si="2692"/>
        <v>1845.3</v>
      </c>
      <c r="BQ936" s="18">
        <f t="shared" si="2693"/>
        <v>1845.3</v>
      </c>
      <c r="BR936" s="18"/>
      <c r="BS936" s="18"/>
      <c r="BT936" s="18"/>
      <c r="BU936" s="18">
        <f t="shared" si="2694"/>
        <v>1845.3</v>
      </c>
      <c r="BV936" s="18">
        <f t="shared" si="2695"/>
        <v>1845.3</v>
      </c>
      <c r="BW936" s="18">
        <f t="shared" si="2696"/>
        <v>1845.3</v>
      </c>
      <c r="BX936" s="18"/>
      <c r="BY936" s="18"/>
      <c r="BZ936" s="18"/>
      <c r="CA936" s="18">
        <f t="shared" si="2666"/>
        <v>1845.3</v>
      </c>
      <c r="CB936" s="18">
        <f t="shared" si="2667"/>
        <v>1845.3</v>
      </c>
      <c r="CC936" s="18">
        <f t="shared" si="2668"/>
        <v>1845.3</v>
      </c>
      <c r="CD936" s="18"/>
      <c r="CE936" s="27"/>
      <c r="CF936" s="33"/>
    </row>
    <row r="937" spans="1:84" ht="62.4" x14ac:dyDescent="0.3">
      <c r="A937" s="41" t="s">
        <v>181</v>
      </c>
      <c r="B937" s="39"/>
      <c r="C937" s="41"/>
      <c r="D937" s="41"/>
      <c r="E937" s="14" t="s">
        <v>1419</v>
      </c>
      <c r="F937" s="18">
        <f t="shared" ref="F937:K937" si="2750">F938</f>
        <v>47699.9</v>
      </c>
      <c r="G937" s="18">
        <f t="shared" si="2750"/>
        <v>47699.9</v>
      </c>
      <c r="H937" s="18">
        <f t="shared" si="2750"/>
        <v>47699.9</v>
      </c>
      <c r="I937" s="18">
        <f t="shared" si="2750"/>
        <v>-2980.2</v>
      </c>
      <c r="J937" s="18">
        <f t="shared" si="2750"/>
        <v>-2980.2</v>
      </c>
      <c r="K937" s="18">
        <f t="shared" si="2750"/>
        <v>-2980.2</v>
      </c>
      <c r="L937" s="18">
        <f t="shared" si="2567"/>
        <v>44719.700000000004</v>
      </c>
      <c r="M937" s="18">
        <f t="shared" si="2568"/>
        <v>44719.700000000004</v>
      </c>
      <c r="N937" s="18">
        <f t="shared" si="2569"/>
        <v>44719.700000000004</v>
      </c>
      <c r="O937" s="18">
        <f t="shared" ref="O937:S937" si="2751">O938</f>
        <v>0</v>
      </c>
      <c r="P937" s="18">
        <f t="shared" si="2751"/>
        <v>0</v>
      </c>
      <c r="Q937" s="18">
        <f t="shared" si="2751"/>
        <v>0</v>
      </c>
      <c r="R937" s="18">
        <f t="shared" si="2751"/>
        <v>0</v>
      </c>
      <c r="S937" s="18">
        <f t="shared" si="2751"/>
        <v>0</v>
      </c>
      <c r="T937" s="18">
        <f t="shared" si="2713"/>
        <v>44719.700000000004</v>
      </c>
      <c r="U937" s="18">
        <f t="shared" si="2714"/>
        <v>44719.700000000004</v>
      </c>
      <c r="V937" s="18">
        <f t="shared" si="2715"/>
        <v>44719.700000000004</v>
      </c>
      <c r="W937" s="18">
        <f t="shared" ref="W937:CD937" si="2752">W938</f>
        <v>0</v>
      </c>
      <c r="X937" s="18">
        <f t="shared" si="2752"/>
        <v>0</v>
      </c>
      <c r="Y937" s="18">
        <f t="shared" si="2752"/>
        <v>0</v>
      </c>
      <c r="Z937" s="18">
        <f t="shared" si="2752"/>
        <v>0</v>
      </c>
      <c r="AA937" s="18">
        <f t="shared" si="2752"/>
        <v>0</v>
      </c>
      <c r="AB937" s="18">
        <f t="shared" si="2752"/>
        <v>0</v>
      </c>
      <c r="AC937" s="18">
        <f t="shared" si="2716"/>
        <v>44719.700000000004</v>
      </c>
      <c r="AD937" s="18">
        <f t="shared" si="2717"/>
        <v>44719.700000000004</v>
      </c>
      <c r="AE937" s="18">
        <f t="shared" si="2718"/>
        <v>44719.700000000004</v>
      </c>
      <c r="AF937" s="18">
        <f t="shared" si="2752"/>
        <v>0</v>
      </c>
      <c r="AG937" s="18">
        <f t="shared" si="2752"/>
        <v>0</v>
      </c>
      <c r="AH937" s="18">
        <f t="shared" si="2752"/>
        <v>0</v>
      </c>
      <c r="AI937" s="18">
        <f t="shared" si="2700"/>
        <v>44719.700000000004</v>
      </c>
      <c r="AJ937" s="18">
        <f t="shared" si="2701"/>
        <v>44719.700000000004</v>
      </c>
      <c r="AK937" s="18">
        <f t="shared" si="2702"/>
        <v>44719.700000000004</v>
      </c>
      <c r="AL937" s="18">
        <f t="shared" si="2752"/>
        <v>0</v>
      </c>
      <c r="AM937" s="18">
        <f t="shared" si="2703"/>
        <v>44719.700000000004</v>
      </c>
      <c r="AN937" s="18">
        <f t="shared" si="2752"/>
        <v>0</v>
      </c>
      <c r="AO937" s="18">
        <f t="shared" si="2752"/>
        <v>0</v>
      </c>
      <c r="AP937" s="18">
        <f t="shared" si="2752"/>
        <v>0</v>
      </c>
      <c r="AQ937" s="18">
        <f t="shared" si="2704"/>
        <v>44719.700000000004</v>
      </c>
      <c r="AR937" s="18">
        <f t="shared" si="2705"/>
        <v>44719.700000000004</v>
      </c>
      <c r="AS937" s="18">
        <f t="shared" si="2706"/>
        <v>44719.700000000004</v>
      </c>
      <c r="AT937" s="18">
        <f t="shared" si="2752"/>
        <v>0</v>
      </c>
      <c r="AU937" s="18">
        <f t="shared" si="2752"/>
        <v>0</v>
      </c>
      <c r="AV937" s="18">
        <f t="shared" si="2752"/>
        <v>0</v>
      </c>
      <c r="AW937" s="18">
        <f t="shared" si="2707"/>
        <v>44719.700000000004</v>
      </c>
      <c r="AX937" s="18">
        <f t="shared" si="2708"/>
        <v>44719.700000000004</v>
      </c>
      <c r="AY937" s="18">
        <f t="shared" si="2709"/>
        <v>44719.700000000004</v>
      </c>
      <c r="AZ937" s="18">
        <f t="shared" si="2752"/>
        <v>0</v>
      </c>
      <c r="BA937" s="18">
        <f t="shared" si="2752"/>
        <v>0</v>
      </c>
      <c r="BB937" s="18">
        <f t="shared" si="2752"/>
        <v>0</v>
      </c>
      <c r="BC937" s="18">
        <f t="shared" si="2741"/>
        <v>44719.700000000004</v>
      </c>
      <c r="BD937" s="18">
        <f t="shared" si="2742"/>
        <v>44719.700000000004</v>
      </c>
      <c r="BE937" s="18">
        <f t="shared" si="2743"/>
        <v>44719.700000000004</v>
      </c>
      <c r="BF937" s="18">
        <f t="shared" si="2752"/>
        <v>0</v>
      </c>
      <c r="BG937" s="18">
        <f t="shared" si="2752"/>
        <v>0</v>
      </c>
      <c r="BH937" s="18">
        <f t="shared" si="2752"/>
        <v>0</v>
      </c>
      <c r="BI937" s="18">
        <f t="shared" si="2732"/>
        <v>44719.700000000004</v>
      </c>
      <c r="BJ937" s="18">
        <f t="shared" si="2733"/>
        <v>44719.700000000004</v>
      </c>
      <c r="BK937" s="18">
        <f t="shared" si="2734"/>
        <v>44719.700000000004</v>
      </c>
      <c r="BL937" s="18">
        <f t="shared" si="2752"/>
        <v>0</v>
      </c>
      <c r="BM937" s="18">
        <f t="shared" si="2752"/>
        <v>0</v>
      </c>
      <c r="BN937" s="18">
        <f t="shared" si="2752"/>
        <v>0</v>
      </c>
      <c r="BO937" s="18">
        <f t="shared" si="2691"/>
        <v>44719.700000000004</v>
      </c>
      <c r="BP937" s="18">
        <f t="shared" si="2692"/>
        <v>44719.700000000004</v>
      </c>
      <c r="BQ937" s="18">
        <f t="shared" si="2693"/>
        <v>44719.700000000004</v>
      </c>
      <c r="BR937" s="18">
        <f t="shared" si="2752"/>
        <v>0</v>
      </c>
      <c r="BS937" s="18">
        <f t="shared" si="2752"/>
        <v>0</v>
      </c>
      <c r="BT937" s="18">
        <f t="shared" si="2752"/>
        <v>0</v>
      </c>
      <c r="BU937" s="18">
        <f t="shared" si="2694"/>
        <v>44719.700000000004</v>
      </c>
      <c r="BV937" s="18">
        <f t="shared" si="2695"/>
        <v>44719.700000000004</v>
      </c>
      <c r="BW937" s="18">
        <f t="shared" si="2696"/>
        <v>44719.700000000004</v>
      </c>
      <c r="BX937" s="18">
        <f t="shared" si="2752"/>
        <v>-11655.449000000001</v>
      </c>
      <c r="BY937" s="18">
        <f t="shared" si="2752"/>
        <v>0</v>
      </c>
      <c r="BZ937" s="18">
        <f t="shared" si="2752"/>
        <v>0</v>
      </c>
      <c r="CA937" s="18">
        <f t="shared" si="2666"/>
        <v>33064.251000000004</v>
      </c>
      <c r="CB937" s="18">
        <f t="shared" si="2667"/>
        <v>44719.700000000004</v>
      </c>
      <c r="CC937" s="18">
        <f t="shared" si="2668"/>
        <v>44719.700000000004</v>
      </c>
      <c r="CD937" s="18">
        <f t="shared" si="2752"/>
        <v>0</v>
      </c>
      <c r="CE937" s="27"/>
      <c r="CF937" s="33"/>
    </row>
    <row r="938" spans="1:84" ht="46.8" x14ac:dyDescent="0.3">
      <c r="A938" s="41" t="s">
        <v>181</v>
      </c>
      <c r="B938" s="39">
        <v>600</v>
      </c>
      <c r="C938" s="41"/>
      <c r="D938" s="41"/>
      <c r="E938" s="14" t="s">
        <v>554</v>
      </c>
      <c r="F938" s="18">
        <f t="shared" ref="F938:K938" si="2753">F939+F941</f>
        <v>47699.9</v>
      </c>
      <c r="G938" s="18">
        <f t="shared" si="2753"/>
        <v>47699.9</v>
      </c>
      <c r="H938" s="18">
        <f t="shared" si="2753"/>
        <v>47699.9</v>
      </c>
      <c r="I938" s="18">
        <f t="shared" si="2753"/>
        <v>-2980.2</v>
      </c>
      <c r="J938" s="18">
        <f t="shared" si="2753"/>
        <v>-2980.2</v>
      </c>
      <c r="K938" s="18">
        <f t="shared" si="2753"/>
        <v>-2980.2</v>
      </c>
      <c r="L938" s="18">
        <f t="shared" si="2567"/>
        <v>44719.700000000004</v>
      </c>
      <c r="M938" s="18">
        <f t="shared" si="2568"/>
        <v>44719.700000000004</v>
      </c>
      <c r="N938" s="18">
        <f t="shared" si="2569"/>
        <v>44719.700000000004</v>
      </c>
      <c r="O938" s="18">
        <f t="shared" ref="O938:S938" si="2754">O939+O941</f>
        <v>0</v>
      </c>
      <c r="P938" s="18">
        <f t="shared" si="2754"/>
        <v>0</v>
      </c>
      <c r="Q938" s="18">
        <f t="shared" si="2754"/>
        <v>0</v>
      </c>
      <c r="R938" s="18">
        <f t="shared" si="2754"/>
        <v>0</v>
      </c>
      <c r="S938" s="18">
        <f t="shared" si="2754"/>
        <v>0</v>
      </c>
      <c r="T938" s="18">
        <f t="shared" si="2713"/>
        <v>44719.700000000004</v>
      </c>
      <c r="U938" s="18">
        <f t="shared" si="2714"/>
        <v>44719.700000000004</v>
      </c>
      <c r="V938" s="18">
        <f t="shared" si="2715"/>
        <v>44719.700000000004</v>
      </c>
      <c r="W938" s="18">
        <f t="shared" ref="W938:CD938" si="2755">W939+W941</f>
        <v>0</v>
      </c>
      <c r="X938" s="18">
        <f t="shared" ref="X938:AB938" si="2756">X939+X941</f>
        <v>0</v>
      </c>
      <c r="Y938" s="18">
        <f t="shared" si="2756"/>
        <v>0</v>
      </c>
      <c r="Z938" s="18">
        <f t="shared" si="2756"/>
        <v>0</v>
      </c>
      <c r="AA938" s="18">
        <f t="shared" si="2756"/>
        <v>0</v>
      </c>
      <c r="AB938" s="18">
        <f t="shared" si="2756"/>
        <v>0</v>
      </c>
      <c r="AC938" s="18">
        <f t="shared" si="2716"/>
        <v>44719.700000000004</v>
      </c>
      <c r="AD938" s="18">
        <f t="shared" si="2717"/>
        <v>44719.700000000004</v>
      </c>
      <c r="AE938" s="18">
        <f t="shared" si="2718"/>
        <v>44719.700000000004</v>
      </c>
      <c r="AF938" s="18">
        <f t="shared" ref="AF938:AH938" si="2757">AF939+AF941</f>
        <v>0</v>
      </c>
      <c r="AG938" s="18">
        <f t="shared" si="2757"/>
        <v>0</v>
      </c>
      <c r="AH938" s="18">
        <f t="shared" si="2757"/>
        <v>0</v>
      </c>
      <c r="AI938" s="18">
        <f t="shared" si="2700"/>
        <v>44719.700000000004</v>
      </c>
      <c r="AJ938" s="18">
        <f t="shared" si="2701"/>
        <v>44719.700000000004</v>
      </c>
      <c r="AK938" s="18">
        <f t="shared" si="2702"/>
        <v>44719.700000000004</v>
      </c>
      <c r="AL938" s="18">
        <f t="shared" ref="AL938" si="2758">AL939+AL941</f>
        <v>0</v>
      </c>
      <c r="AM938" s="18">
        <f t="shared" si="2703"/>
        <v>44719.700000000004</v>
      </c>
      <c r="AN938" s="18">
        <f t="shared" ref="AN938:AP938" si="2759">AN939+AN941</f>
        <v>0</v>
      </c>
      <c r="AO938" s="18">
        <f t="shared" si="2759"/>
        <v>0</v>
      </c>
      <c r="AP938" s="18">
        <f t="shared" si="2759"/>
        <v>0</v>
      </c>
      <c r="AQ938" s="18">
        <f t="shared" si="2704"/>
        <v>44719.700000000004</v>
      </c>
      <c r="AR938" s="18">
        <f t="shared" si="2705"/>
        <v>44719.700000000004</v>
      </c>
      <c r="AS938" s="18">
        <f t="shared" si="2706"/>
        <v>44719.700000000004</v>
      </c>
      <c r="AT938" s="18">
        <f t="shared" ref="AT938:AV938" si="2760">AT939+AT941</f>
        <v>0</v>
      </c>
      <c r="AU938" s="18">
        <f t="shared" si="2760"/>
        <v>0</v>
      </c>
      <c r="AV938" s="18">
        <f t="shared" si="2760"/>
        <v>0</v>
      </c>
      <c r="AW938" s="18">
        <f t="shared" si="2707"/>
        <v>44719.700000000004</v>
      </c>
      <c r="AX938" s="18">
        <f t="shared" si="2708"/>
        <v>44719.700000000004</v>
      </c>
      <c r="AY938" s="18">
        <f t="shared" si="2709"/>
        <v>44719.700000000004</v>
      </c>
      <c r="AZ938" s="18">
        <f t="shared" ref="AZ938:BB938" si="2761">AZ939+AZ941</f>
        <v>0</v>
      </c>
      <c r="BA938" s="18">
        <f t="shared" si="2761"/>
        <v>0</v>
      </c>
      <c r="BB938" s="18">
        <f t="shared" si="2761"/>
        <v>0</v>
      </c>
      <c r="BC938" s="18">
        <f t="shared" si="2741"/>
        <v>44719.700000000004</v>
      </c>
      <c r="BD938" s="18">
        <f t="shared" si="2742"/>
        <v>44719.700000000004</v>
      </c>
      <c r="BE938" s="18">
        <f t="shared" si="2743"/>
        <v>44719.700000000004</v>
      </c>
      <c r="BF938" s="18">
        <f t="shared" ref="BF938:BH938" si="2762">BF939+BF941</f>
        <v>0</v>
      </c>
      <c r="BG938" s="18">
        <f t="shared" si="2762"/>
        <v>0</v>
      </c>
      <c r="BH938" s="18">
        <f t="shared" si="2762"/>
        <v>0</v>
      </c>
      <c r="BI938" s="18">
        <f t="shared" si="2732"/>
        <v>44719.700000000004</v>
      </c>
      <c r="BJ938" s="18">
        <f t="shared" si="2733"/>
        <v>44719.700000000004</v>
      </c>
      <c r="BK938" s="18">
        <f t="shared" si="2734"/>
        <v>44719.700000000004</v>
      </c>
      <c r="BL938" s="18">
        <f t="shared" ref="BL938:BN938" si="2763">BL939+BL941</f>
        <v>0</v>
      </c>
      <c r="BM938" s="18">
        <f t="shared" si="2763"/>
        <v>0</v>
      </c>
      <c r="BN938" s="18">
        <f t="shared" si="2763"/>
        <v>0</v>
      </c>
      <c r="BO938" s="18">
        <f t="shared" si="2691"/>
        <v>44719.700000000004</v>
      </c>
      <c r="BP938" s="18">
        <f t="shared" si="2692"/>
        <v>44719.700000000004</v>
      </c>
      <c r="BQ938" s="18">
        <f t="shared" si="2693"/>
        <v>44719.700000000004</v>
      </c>
      <c r="BR938" s="18">
        <f t="shared" ref="BR938:BT938" si="2764">BR939+BR941</f>
        <v>0</v>
      </c>
      <c r="BS938" s="18">
        <f t="shared" si="2764"/>
        <v>0</v>
      </c>
      <c r="BT938" s="18">
        <f t="shared" si="2764"/>
        <v>0</v>
      </c>
      <c r="BU938" s="18">
        <f t="shared" si="2694"/>
        <v>44719.700000000004</v>
      </c>
      <c r="BV938" s="18">
        <f t="shared" si="2695"/>
        <v>44719.700000000004</v>
      </c>
      <c r="BW938" s="18">
        <f t="shared" si="2696"/>
        <v>44719.700000000004</v>
      </c>
      <c r="BX938" s="18">
        <f t="shared" ref="BX938:BZ938" si="2765">BX939+BX941</f>
        <v>-11655.449000000001</v>
      </c>
      <c r="BY938" s="18">
        <f t="shared" si="2765"/>
        <v>0</v>
      </c>
      <c r="BZ938" s="18">
        <f t="shared" si="2765"/>
        <v>0</v>
      </c>
      <c r="CA938" s="18">
        <f t="shared" si="2666"/>
        <v>33064.251000000004</v>
      </c>
      <c r="CB938" s="18">
        <f t="shared" si="2667"/>
        <v>44719.700000000004</v>
      </c>
      <c r="CC938" s="18">
        <f t="shared" si="2668"/>
        <v>44719.700000000004</v>
      </c>
      <c r="CD938" s="18">
        <f t="shared" si="2755"/>
        <v>0</v>
      </c>
      <c r="CE938" s="27"/>
      <c r="CF938" s="33"/>
    </row>
    <row r="939" spans="1:84" x14ac:dyDescent="0.3">
      <c r="A939" s="41" t="s">
        <v>181</v>
      </c>
      <c r="B939" s="39">
        <v>610</v>
      </c>
      <c r="C939" s="41"/>
      <c r="D939" s="41"/>
      <c r="E939" s="14" t="s">
        <v>568</v>
      </c>
      <c r="F939" s="18">
        <f t="shared" ref="F939:K939" si="2766">F940</f>
        <v>550.9</v>
      </c>
      <c r="G939" s="18">
        <f t="shared" si="2766"/>
        <v>550.9</v>
      </c>
      <c r="H939" s="18">
        <f t="shared" si="2766"/>
        <v>550.9</v>
      </c>
      <c r="I939" s="18">
        <f t="shared" si="2766"/>
        <v>0</v>
      </c>
      <c r="J939" s="18">
        <f t="shared" si="2766"/>
        <v>0</v>
      </c>
      <c r="K939" s="18">
        <f t="shared" si="2766"/>
        <v>0</v>
      </c>
      <c r="L939" s="18">
        <f t="shared" si="2567"/>
        <v>550.9</v>
      </c>
      <c r="M939" s="18">
        <f t="shared" si="2568"/>
        <v>550.9</v>
      </c>
      <c r="N939" s="18">
        <f t="shared" si="2569"/>
        <v>550.9</v>
      </c>
      <c r="O939" s="18">
        <f t="shared" ref="O939:S939" si="2767">O940</f>
        <v>0</v>
      </c>
      <c r="P939" s="18">
        <f t="shared" si="2767"/>
        <v>0</v>
      </c>
      <c r="Q939" s="18">
        <f t="shared" si="2767"/>
        <v>0</v>
      </c>
      <c r="R939" s="18">
        <f t="shared" si="2767"/>
        <v>0</v>
      </c>
      <c r="S939" s="18">
        <f t="shared" si="2767"/>
        <v>0</v>
      </c>
      <c r="T939" s="18">
        <f t="shared" si="2713"/>
        <v>550.9</v>
      </c>
      <c r="U939" s="18">
        <f t="shared" si="2714"/>
        <v>550.9</v>
      </c>
      <c r="V939" s="18">
        <f t="shared" si="2715"/>
        <v>550.9</v>
      </c>
      <c r="W939" s="18">
        <f t="shared" ref="W939:CD939" si="2768">W940</f>
        <v>0</v>
      </c>
      <c r="X939" s="18">
        <f t="shared" si="2768"/>
        <v>0</v>
      </c>
      <c r="Y939" s="18">
        <f t="shared" si="2768"/>
        <v>0</v>
      </c>
      <c r="Z939" s="18">
        <f t="shared" si="2768"/>
        <v>0</v>
      </c>
      <c r="AA939" s="18">
        <f t="shared" si="2768"/>
        <v>0</v>
      </c>
      <c r="AB939" s="18">
        <f t="shared" si="2768"/>
        <v>0</v>
      </c>
      <c r="AC939" s="18">
        <f t="shared" si="2716"/>
        <v>550.9</v>
      </c>
      <c r="AD939" s="18">
        <f t="shared" si="2717"/>
        <v>550.9</v>
      </c>
      <c r="AE939" s="18">
        <f t="shared" si="2718"/>
        <v>550.9</v>
      </c>
      <c r="AF939" s="18">
        <f t="shared" si="2768"/>
        <v>0</v>
      </c>
      <c r="AG939" s="18">
        <f t="shared" si="2768"/>
        <v>0</v>
      </c>
      <c r="AH939" s="18">
        <f t="shared" si="2768"/>
        <v>0</v>
      </c>
      <c r="AI939" s="18">
        <f t="shared" si="2700"/>
        <v>550.9</v>
      </c>
      <c r="AJ939" s="18">
        <f t="shared" si="2701"/>
        <v>550.9</v>
      </c>
      <c r="AK939" s="18">
        <f t="shared" si="2702"/>
        <v>550.9</v>
      </c>
      <c r="AL939" s="18">
        <f t="shared" si="2768"/>
        <v>0</v>
      </c>
      <c r="AM939" s="18">
        <f t="shared" si="2703"/>
        <v>550.9</v>
      </c>
      <c r="AN939" s="18">
        <f t="shared" si="2768"/>
        <v>0</v>
      </c>
      <c r="AO939" s="18">
        <f t="shared" si="2768"/>
        <v>0</v>
      </c>
      <c r="AP939" s="18">
        <f t="shared" si="2768"/>
        <v>0</v>
      </c>
      <c r="AQ939" s="18">
        <f t="shared" si="2704"/>
        <v>550.9</v>
      </c>
      <c r="AR939" s="18">
        <f t="shared" si="2705"/>
        <v>550.9</v>
      </c>
      <c r="AS939" s="18">
        <f t="shared" si="2706"/>
        <v>550.9</v>
      </c>
      <c r="AT939" s="18">
        <f t="shared" si="2768"/>
        <v>0</v>
      </c>
      <c r="AU939" s="18">
        <f t="shared" si="2768"/>
        <v>0</v>
      </c>
      <c r="AV939" s="18">
        <f t="shared" si="2768"/>
        <v>0</v>
      </c>
      <c r="AW939" s="18">
        <f t="shared" si="2707"/>
        <v>550.9</v>
      </c>
      <c r="AX939" s="18">
        <f t="shared" si="2708"/>
        <v>550.9</v>
      </c>
      <c r="AY939" s="18">
        <f t="shared" si="2709"/>
        <v>550.9</v>
      </c>
      <c r="AZ939" s="18">
        <f t="shared" si="2768"/>
        <v>0</v>
      </c>
      <c r="BA939" s="18">
        <f t="shared" si="2768"/>
        <v>0</v>
      </c>
      <c r="BB939" s="18">
        <f t="shared" si="2768"/>
        <v>0</v>
      </c>
      <c r="BC939" s="18">
        <f t="shared" si="2741"/>
        <v>550.9</v>
      </c>
      <c r="BD939" s="18">
        <f t="shared" si="2742"/>
        <v>550.9</v>
      </c>
      <c r="BE939" s="18">
        <f t="shared" si="2743"/>
        <v>550.9</v>
      </c>
      <c r="BF939" s="18">
        <f t="shared" si="2768"/>
        <v>0</v>
      </c>
      <c r="BG939" s="18">
        <f t="shared" si="2768"/>
        <v>0</v>
      </c>
      <c r="BH939" s="18">
        <f t="shared" si="2768"/>
        <v>0</v>
      </c>
      <c r="BI939" s="18">
        <f t="shared" si="2732"/>
        <v>550.9</v>
      </c>
      <c r="BJ939" s="18">
        <f t="shared" si="2733"/>
        <v>550.9</v>
      </c>
      <c r="BK939" s="18">
        <f t="shared" si="2734"/>
        <v>550.9</v>
      </c>
      <c r="BL939" s="18">
        <f t="shared" si="2768"/>
        <v>0</v>
      </c>
      <c r="BM939" s="18">
        <f t="shared" si="2768"/>
        <v>0</v>
      </c>
      <c r="BN939" s="18">
        <f t="shared" si="2768"/>
        <v>0</v>
      </c>
      <c r="BO939" s="18">
        <f t="shared" si="2691"/>
        <v>550.9</v>
      </c>
      <c r="BP939" s="18">
        <f t="shared" si="2692"/>
        <v>550.9</v>
      </c>
      <c r="BQ939" s="18">
        <f t="shared" si="2693"/>
        <v>550.9</v>
      </c>
      <c r="BR939" s="18">
        <f t="shared" si="2768"/>
        <v>0</v>
      </c>
      <c r="BS939" s="18">
        <f t="shared" si="2768"/>
        <v>0</v>
      </c>
      <c r="BT939" s="18">
        <f t="shared" si="2768"/>
        <v>0</v>
      </c>
      <c r="BU939" s="18">
        <f t="shared" si="2694"/>
        <v>550.9</v>
      </c>
      <c r="BV939" s="18">
        <f t="shared" si="2695"/>
        <v>550.9</v>
      </c>
      <c r="BW939" s="18">
        <f t="shared" si="2696"/>
        <v>550.9</v>
      </c>
      <c r="BX939" s="18">
        <f t="shared" si="2768"/>
        <v>-18.321999999999999</v>
      </c>
      <c r="BY939" s="18">
        <f t="shared" si="2768"/>
        <v>0</v>
      </c>
      <c r="BZ939" s="18">
        <f t="shared" si="2768"/>
        <v>0</v>
      </c>
      <c r="CA939" s="18">
        <f t="shared" si="2666"/>
        <v>532.57799999999997</v>
      </c>
      <c r="CB939" s="18">
        <f t="shared" si="2667"/>
        <v>550.9</v>
      </c>
      <c r="CC939" s="18">
        <f t="shared" si="2668"/>
        <v>550.9</v>
      </c>
      <c r="CD939" s="18">
        <f t="shared" si="2768"/>
        <v>0</v>
      </c>
      <c r="CE939" s="27"/>
      <c r="CF939" s="33"/>
    </row>
    <row r="940" spans="1:84" x14ac:dyDescent="0.3">
      <c r="A940" s="41" t="s">
        <v>181</v>
      </c>
      <c r="B940" s="39">
        <v>610</v>
      </c>
      <c r="C940" s="41" t="s">
        <v>59</v>
      </c>
      <c r="D940" s="41" t="s">
        <v>140</v>
      </c>
      <c r="E940" s="14" t="s">
        <v>543</v>
      </c>
      <c r="F940" s="23">
        <v>550.9</v>
      </c>
      <c r="G940" s="23">
        <v>550.9</v>
      </c>
      <c r="H940" s="23">
        <v>550.9</v>
      </c>
      <c r="I940" s="18"/>
      <c r="J940" s="18"/>
      <c r="K940" s="18"/>
      <c r="L940" s="18">
        <f t="shared" si="2567"/>
        <v>550.9</v>
      </c>
      <c r="M940" s="18">
        <f t="shared" si="2568"/>
        <v>550.9</v>
      </c>
      <c r="N940" s="18">
        <f t="shared" si="2569"/>
        <v>550.9</v>
      </c>
      <c r="O940" s="18"/>
      <c r="P940" s="18"/>
      <c r="Q940" s="18"/>
      <c r="R940" s="18"/>
      <c r="S940" s="18"/>
      <c r="T940" s="18">
        <f t="shared" si="2713"/>
        <v>550.9</v>
      </c>
      <c r="U940" s="18">
        <f t="shared" si="2714"/>
        <v>550.9</v>
      </c>
      <c r="V940" s="18">
        <f t="shared" si="2715"/>
        <v>550.9</v>
      </c>
      <c r="W940" s="18"/>
      <c r="X940" s="18"/>
      <c r="Y940" s="18"/>
      <c r="Z940" s="18"/>
      <c r="AA940" s="18"/>
      <c r="AB940" s="18"/>
      <c r="AC940" s="18">
        <f t="shared" si="2716"/>
        <v>550.9</v>
      </c>
      <c r="AD940" s="18">
        <f t="shared" si="2717"/>
        <v>550.9</v>
      </c>
      <c r="AE940" s="18">
        <f t="shared" si="2718"/>
        <v>550.9</v>
      </c>
      <c r="AF940" s="18"/>
      <c r="AG940" s="18"/>
      <c r="AH940" s="18"/>
      <c r="AI940" s="18">
        <f t="shared" si="2700"/>
        <v>550.9</v>
      </c>
      <c r="AJ940" s="18">
        <f t="shared" si="2701"/>
        <v>550.9</v>
      </c>
      <c r="AK940" s="18">
        <f t="shared" si="2702"/>
        <v>550.9</v>
      </c>
      <c r="AL940" s="18"/>
      <c r="AM940" s="18">
        <f t="shared" si="2703"/>
        <v>550.9</v>
      </c>
      <c r="AN940" s="18"/>
      <c r="AO940" s="18"/>
      <c r="AP940" s="18"/>
      <c r="AQ940" s="18">
        <f t="shared" si="2704"/>
        <v>550.9</v>
      </c>
      <c r="AR940" s="18">
        <f t="shared" si="2705"/>
        <v>550.9</v>
      </c>
      <c r="AS940" s="18">
        <f t="shared" si="2706"/>
        <v>550.9</v>
      </c>
      <c r="AT940" s="18"/>
      <c r="AU940" s="18"/>
      <c r="AV940" s="18"/>
      <c r="AW940" s="18">
        <f t="shared" si="2707"/>
        <v>550.9</v>
      </c>
      <c r="AX940" s="18">
        <f t="shared" si="2708"/>
        <v>550.9</v>
      </c>
      <c r="AY940" s="18">
        <f t="shared" si="2709"/>
        <v>550.9</v>
      </c>
      <c r="AZ940" s="18"/>
      <c r="BA940" s="18"/>
      <c r="BB940" s="18"/>
      <c r="BC940" s="18">
        <f t="shared" si="2741"/>
        <v>550.9</v>
      </c>
      <c r="BD940" s="18">
        <f t="shared" si="2742"/>
        <v>550.9</v>
      </c>
      <c r="BE940" s="18">
        <f t="shared" si="2743"/>
        <v>550.9</v>
      </c>
      <c r="BF940" s="18"/>
      <c r="BG940" s="18"/>
      <c r="BH940" s="18"/>
      <c r="BI940" s="18">
        <f t="shared" si="2732"/>
        <v>550.9</v>
      </c>
      <c r="BJ940" s="18">
        <f t="shared" si="2733"/>
        <v>550.9</v>
      </c>
      <c r="BK940" s="18">
        <f t="shared" si="2734"/>
        <v>550.9</v>
      </c>
      <c r="BL940" s="18"/>
      <c r="BM940" s="18"/>
      <c r="BN940" s="18"/>
      <c r="BO940" s="18">
        <f t="shared" si="2691"/>
        <v>550.9</v>
      </c>
      <c r="BP940" s="18">
        <f t="shared" si="2692"/>
        <v>550.9</v>
      </c>
      <c r="BQ940" s="18">
        <f t="shared" si="2693"/>
        <v>550.9</v>
      </c>
      <c r="BR940" s="18"/>
      <c r="BS940" s="18"/>
      <c r="BT940" s="18"/>
      <c r="BU940" s="18">
        <f t="shared" si="2694"/>
        <v>550.9</v>
      </c>
      <c r="BV940" s="18">
        <f t="shared" si="2695"/>
        <v>550.9</v>
      </c>
      <c r="BW940" s="18">
        <f t="shared" si="2696"/>
        <v>550.9</v>
      </c>
      <c r="BX940" s="18">
        <v>-18.321999999999999</v>
      </c>
      <c r="BY940" s="18"/>
      <c r="BZ940" s="18"/>
      <c r="CA940" s="18">
        <f t="shared" si="2666"/>
        <v>532.57799999999997</v>
      </c>
      <c r="CB940" s="18">
        <f t="shared" si="2667"/>
        <v>550.9</v>
      </c>
      <c r="CC940" s="18">
        <f t="shared" si="2668"/>
        <v>550.9</v>
      </c>
      <c r="CD940" s="18"/>
      <c r="CE940" s="27"/>
      <c r="CF940" s="33"/>
    </row>
    <row r="941" spans="1:84" x14ac:dyDescent="0.3">
      <c r="A941" s="41" t="s">
        <v>181</v>
      </c>
      <c r="B941" s="39">
        <v>620</v>
      </c>
      <c r="C941" s="41"/>
      <c r="D941" s="41"/>
      <c r="E941" s="14" t="s">
        <v>569</v>
      </c>
      <c r="F941" s="18">
        <f t="shared" ref="F941:K941" si="2769">F942</f>
        <v>47149</v>
      </c>
      <c r="G941" s="18">
        <f t="shared" si="2769"/>
        <v>47149</v>
      </c>
      <c r="H941" s="18">
        <f t="shared" si="2769"/>
        <v>47149</v>
      </c>
      <c r="I941" s="18">
        <f t="shared" si="2769"/>
        <v>-2980.2</v>
      </c>
      <c r="J941" s="18">
        <f t="shared" si="2769"/>
        <v>-2980.2</v>
      </c>
      <c r="K941" s="18">
        <f t="shared" si="2769"/>
        <v>-2980.2</v>
      </c>
      <c r="L941" s="18">
        <f t="shared" si="2567"/>
        <v>44168.800000000003</v>
      </c>
      <c r="M941" s="18">
        <f t="shared" si="2568"/>
        <v>44168.800000000003</v>
      </c>
      <c r="N941" s="18">
        <f t="shared" si="2569"/>
        <v>44168.800000000003</v>
      </c>
      <c r="O941" s="18">
        <f t="shared" ref="O941:S941" si="2770">O942</f>
        <v>0</v>
      </c>
      <c r="P941" s="18">
        <f t="shared" si="2770"/>
        <v>0</v>
      </c>
      <c r="Q941" s="18">
        <f t="shared" si="2770"/>
        <v>0</v>
      </c>
      <c r="R941" s="18">
        <f t="shared" si="2770"/>
        <v>0</v>
      </c>
      <c r="S941" s="18">
        <f t="shared" si="2770"/>
        <v>0</v>
      </c>
      <c r="T941" s="18">
        <f t="shared" si="2713"/>
        <v>44168.800000000003</v>
      </c>
      <c r="U941" s="18">
        <f t="shared" si="2714"/>
        <v>44168.800000000003</v>
      </c>
      <c r="V941" s="18">
        <f t="shared" si="2715"/>
        <v>44168.800000000003</v>
      </c>
      <c r="W941" s="18">
        <f t="shared" ref="W941:CD941" si="2771">W942</f>
        <v>0</v>
      </c>
      <c r="X941" s="18">
        <f t="shared" si="2771"/>
        <v>0</v>
      </c>
      <c r="Y941" s="18">
        <f t="shared" si="2771"/>
        <v>0</v>
      </c>
      <c r="Z941" s="18">
        <f t="shared" si="2771"/>
        <v>0</v>
      </c>
      <c r="AA941" s="18">
        <f t="shared" si="2771"/>
        <v>0</v>
      </c>
      <c r="AB941" s="18">
        <f t="shared" si="2771"/>
        <v>0</v>
      </c>
      <c r="AC941" s="18">
        <f t="shared" si="2716"/>
        <v>44168.800000000003</v>
      </c>
      <c r="AD941" s="18">
        <f t="shared" si="2717"/>
        <v>44168.800000000003</v>
      </c>
      <c r="AE941" s="18">
        <f t="shared" si="2718"/>
        <v>44168.800000000003</v>
      </c>
      <c r="AF941" s="18">
        <f t="shared" si="2771"/>
        <v>0</v>
      </c>
      <c r="AG941" s="18">
        <f t="shared" si="2771"/>
        <v>0</v>
      </c>
      <c r="AH941" s="18">
        <f t="shared" si="2771"/>
        <v>0</v>
      </c>
      <c r="AI941" s="18">
        <f t="shared" si="2700"/>
        <v>44168.800000000003</v>
      </c>
      <c r="AJ941" s="18">
        <f t="shared" si="2701"/>
        <v>44168.800000000003</v>
      </c>
      <c r="AK941" s="18">
        <f t="shared" si="2702"/>
        <v>44168.800000000003</v>
      </c>
      <c r="AL941" s="18">
        <f t="shared" si="2771"/>
        <v>0</v>
      </c>
      <c r="AM941" s="18">
        <f t="shared" si="2703"/>
        <v>44168.800000000003</v>
      </c>
      <c r="AN941" s="18">
        <f t="shared" si="2771"/>
        <v>0</v>
      </c>
      <c r="AO941" s="18">
        <f t="shared" si="2771"/>
        <v>0</v>
      </c>
      <c r="AP941" s="18">
        <f t="shared" si="2771"/>
        <v>0</v>
      </c>
      <c r="AQ941" s="18">
        <f t="shared" si="2704"/>
        <v>44168.800000000003</v>
      </c>
      <c r="AR941" s="18">
        <f t="shared" si="2705"/>
        <v>44168.800000000003</v>
      </c>
      <c r="AS941" s="18">
        <f t="shared" si="2706"/>
        <v>44168.800000000003</v>
      </c>
      <c r="AT941" s="18">
        <f t="shared" si="2771"/>
        <v>0</v>
      </c>
      <c r="AU941" s="18">
        <f t="shared" si="2771"/>
        <v>0</v>
      </c>
      <c r="AV941" s="18">
        <f t="shared" si="2771"/>
        <v>0</v>
      </c>
      <c r="AW941" s="18">
        <f t="shared" si="2707"/>
        <v>44168.800000000003</v>
      </c>
      <c r="AX941" s="18">
        <f t="shared" si="2708"/>
        <v>44168.800000000003</v>
      </c>
      <c r="AY941" s="18">
        <f t="shared" si="2709"/>
        <v>44168.800000000003</v>
      </c>
      <c r="AZ941" s="18">
        <f t="shared" si="2771"/>
        <v>0</v>
      </c>
      <c r="BA941" s="18">
        <f t="shared" si="2771"/>
        <v>0</v>
      </c>
      <c r="BB941" s="18">
        <f t="shared" si="2771"/>
        <v>0</v>
      </c>
      <c r="BC941" s="18">
        <f t="shared" si="2741"/>
        <v>44168.800000000003</v>
      </c>
      <c r="BD941" s="18">
        <f t="shared" si="2742"/>
        <v>44168.800000000003</v>
      </c>
      <c r="BE941" s="18">
        <f t="shared" si="2743"/>
        <v>44168.800000000003</v>
      </c>
      <c r="BF941" s="18">
        <f t="shared" si="2771"/>
        <v>0</v>
      </c>
      <c r="BG941" s="18">
        <f t="shared" si="2771"/>
        <v>0</v>
      </c>
      <c r="BH941" s="18">
        <f t="shared" si="2771"/>
        <v>0</v>
      </c>
      <c r="BI941" s="18">
        <f t="shared" si="2732"/>
        <v>44168.800000000003</v>
      </c>
      <c r="BJ941" s="18">
        <f t="shared" si="2733"/>
        <v>44168.800000000003</v>
      </c>
      <c r="BK941" s="18">
        <f t="shared" si="2734"/>
        <v>44168.800000000003</v>
      </c>
      <c r="BL941" s="18">
        <f t="shared" si="2771"/>
        <v>0</v>
      </c>
      <c r="BM941" s="18">
        <f t="shared" si="2771"/>
        <v>0</v>
      </c>
      <c r="BN941" s="18">
        <f t="shared" si="2771"/>
        <v>0</v>
      </c>
      <c r="BO941" s="18">
        <f t="shared" si="2691"/>
        <v>44168.800000000003</v>
      </c>
      <c r="BP941" s="18">
        <f t="shared" si="2692"/>
        <v>44168.800000000003</v>
      </c>
      <c r="BQ941" s="18">
        <f t="shared" si="2693"/>
        <v>44168.800000000003</v>
      </c>
      <c r="BR941" s="18">
        <f t="shared" si="2771"/>
        <v>0</v>
      </c>
      <c r="BS941" s="18">
        <f t="shared" si="2771"/>
        <v>0</v>
      </c>
      <c r="BT941" s="18">
        <f t="shared" si="2771"/>
        <v>0</v>
      </c>
      <c r="BU941" s="18">
        <f t="shared" si="2694"/>
        <v>44168.800000000003</v>
      </c>
      <c r="BV941" s="18">
        <f t="shared" si="2695"/>
        <v>44168.800000000003</v>
      </c>
      <c r="BW941" s="18">
        <f t="shared" si="2696"/>
        <v>44168.800000000003</v>
      </c>
      <c r="BX941" s="18">
        <f t="shared" si="2771"/>
        <v>-11637.127</v>
      </c>
      <c r="BY941" s="18">
        <f t="shared" si="2771"/>
        <v>0</v>
      </c>
      <c r="BZ941" s="18">
        <f t="shared" si="2771"/>
        <v>0</v>
      </c>
      <c r="CA941" s="18">
        <f t="shared" si="2666"/>
        <v>32531.673000000003</v>
      </c>
      <c r="CB941" s="18">
        <f t="shared" si="2667"/>
        <v>44168.800000000003</v>
      </c>
      <c r="CC941" s="18">
        <f t="shared" si="2668"/>
        <v>44168.800000000003</v>
      </c>
      <c r="CD941" s="18">
        <f t="shared" si="2771"/>
        <v>0</v>
      </c>
      <c r="CE941" s="27"/>
      <c r="CF941" s="33"/>
    </row>
    <row r="942" spans="1:84" x14ac:dyDescent="0.3">
      <c r="A942" s="41" t="s">
        <v>181</v>
      </c>
      <c r="B942" s="39">
        <v>620</v>
      </c>
      <c r="C942" s="41" t="s">
        <v>59</v>
      </c>
      <c r="D942" s="41" t="s">
        <v>140</v>
      </c>
      <c r="E942" s="14" t="s">
        <v>543</v>
      </c>
      <c r="F942" s="23">
        <v>47149</v>
      </c>
      <c r="G942" s="23">
        <v>47149</v>
      </c>
      <c r="H942" s="23">
        <v>47149</v>
      </c>
      <c r="I942" s="18">
        <v>-2980.2</v>
      </c>
      <c r="J942" s="18">
        <v>-2980.2</v>
      </c>
      <c r="K942" s="18">
        <v>-2980.2</v>
      </c>
      <c r="L942" s="18">
        <f t="shared" si="2567"/>
        <v>44168.800000000003</v>
      </c>
      <c r="M942" s="18">
        <f t="shared" si="2568"/>
        <v>44168.800000000003</v>
      </c>
      <c r="N942" s="18">
        <f t="shared" si="2569"/>
        <v>44168.800000000003</v>
      </c>
      <c r="O942" s="18"/>
      <c r="P942" s="18"/>
      <c r="Q942" s="18"/>
      <c r="R942" s="18"/>
      <c r="S942" s="18"/>
      <c r="T942" s="18">
        <f t="shared" si="2713"/>
        <v>44168.800000000003</v>
      </c>
      <c r="U942" s="18">
        <f t="shared" si="2714"/>
        <v>44168.800000000003</v>
      </c>
      <c r="V942" s="18">
        <f t="shared" si="2715"/>
        <v>44168.800000000003</v>
      </c>
      <c r="W942" s="18"/>
      <c r="X942" s="18"/>
      <c r="Y942" s="18"/>
      <c r="Z942" s="18"/>
      <c r="AA942" s="18"/>
      <c r="AB942" s="18"/>
      <c r="AC942" s="18">
        <f t="shared" si="2716"/>
        <v>44168.800000000003</v>
      </c>
      <c r="AD942" s="18">
        <f t="shared" si="2717"/>
        <v>44168.800000000003</v>
      </c>
      <c r="AE942" s="18">
        <f t="shared" si="2718"/>
        <v>44168.800000000003</v>
      </c>
      <c r="AF942" s="18"/>
      <c r="AG942" s="18"/>
      <c r="AH942" s="18"/>
      <c r="AI942" s="18">
        <f t="shared" si="2700"/>
        <v>44168.800000000003</v>
      </c>
      <c r="AJ942" s="18">
        <f t="shared" si="2701"/>
        <v>44168.800000000003</v>
      </c>
      <c r="AK942" s="18">
        <f t="shared" si="2702"/>
        <v>44168.800000000003</v>
      </c>
      <c r="AL942" s="18"/>
      <c r="AM942" s="18">
        <f t="shared" si="2703"/>
        <v>44168.800000000003</v>
      </c>
      <c r="AN942" s="18"/>
      <c r="AO942" s="18"/>
      <c r="AP942" s="18"/>
      <c r="AQ942" s="18">
        <f t="shared" si="2704"/>
        <v>44168.800000000003</v>
      </c>
      <c r="AR942" s="18">
        <f t="shared" si="2705"/>
        <v>44168.800000000003</v>
      </c>
      <c r="AS942" s="18">
        <f t="shared" si="2706"/>
        <v>44168.800000000003</v>
      </c>
      <c r="AT942" s="18"/>
      <c r="AU942" s="18"/>
      <c r="AV942" s="18"/>
      <c r="AW942" s="18">
        <f t="shared" si="2707"/>
        <v>44168.800000000003</v>
      </c>
      <c r="AX942" s="18">
        <f t="shared" si="2708"/>
        <v>44168.800000000003</v>
      </c>
      <c r="AY942" s="18">
        <f t="shared" si="2709"/>
        <v>44168.800000000003</v>
      </c>
      <c r="AZ942" s="18"/>
      <c r="BA942" s="18"/>
      <c r="BB942" s="18"/>
      <c r="BC942" s="18">
        <f t="shared" si="2741"/>
        <v>44168.800000000003</v>
      </c>
      <c r="BD942" s="18">
        <f t="shared" si="2742"/>
        <v>44168.800000000003</v>
      </c>
      <c r="BE942" s="18">
        <f t="shared" si="2743"/>
        <v>44168.800000000003</v>
      </c>
      <c r="BF942" s="18"/>
      <c r="BG942" s="18"/>
      <c r="BH942" s="18"/>
      <c r="BI942" s="18">
        <f t="shared" si="2732"/>
        <v>44168.800000000003</v>
      </c>
      <c r="BJ942" s="18">
        <f t="shared" si="2733"/>
        <v>44168.800000000003</v>
      </c>
      <c r="BK942" s="18">
        <f t="shared" si="2734"/>
        <v>44168.800000000003</v>
      </c>
      <c r="BL942" s="18"/>
      <c r="BM942" s="18"/>
      <c r="BN942" s="18"/>
      <c r="BO942" s="18">
        <f t="shared" si="2691"/>
        <v>44168.800000000003</v>
      </c>
      <c r="BP942" s="18">
        <f t="shared" si="2692"/>
        <v>44168.800000000003</v>
      </c>
      <c r="BQ942" s="18">
        <f t="shared" si="2693"/>
        <v>44168.800000000003</v>
      </c>
      <c r="BR942" s="18"/>
      <c r="BS942" s="18"/>
      <c r="BT942" s="18"/>
      <c r="BU942" s="18">
        <f t="shared" si="2694"/>
        <v>44168.800000000003</v>
      </c>
      <c r="BV942" s="18">
        <f t="shared" si="2695"/>
        <v>44168.800000000003</v>
      </c>
      <c r="BW942" s="18">
        <f t="shared" si="2696"/>
        <v>44168.800000000003</v>
      </c>
      <c r="BX942" s="18">
        <v>-11637.127</v>
      </c>
      <c r="BY942" s="18"/>
      <c r="BZ942" s="18"/>
      <c r="CA942" s="18">
        <f t="shared" si="2666"/>
        <v>32531.673000000003</v>
      </c>
      <c r="CB942" s="18">
        <f t="shared" si="2667"/>
        <v>44168.800000000003</v>
      </c>
      <c r="CC942" s="18">
        <f t="shared" si="2668"/>
        <v>44168.800000000003</v>
      </c>
      <c r="CD942" s="18"/>
      <c r="CE942" s="27"/>
      <c r="CF942" s="33">
        <v>115</v>
      </c>
    </row>
    <row r="943" spans="1:84" ht="46.8" x14ac:dyDescent="0.3">
      <c r="A943" s="41" t="s">
        <v>187</v>
      </c>
      <c r="B943" s="39"/>
      <c r="C943" s="41"/>
      <c r="D943" s="41"/>
      <c r="E943" s="14" t="s">
        <v>1004</v>
      </c>
      <c r="F943" s="18">
        <f>F944+F957+F976+F964+F970</f>
        <v>5984265.5</v>
      </c>
      <c r="G943" s="18">
        <f t="shared" ref="G943:CD943" si="2772">G944+G957+G976+G964+G970</f>
        <v>6136450.8999999994</v>
      </c>
      <c r="H943" s="18">
        <f t="shared" si="2772"/>
        <v>6268106.6000000015</v>
      </c>
      <c r="I943" s="18">
        <f t="shared" ref="I943:K943" si="2773">I944+I957+I976+I964+I970</f>
        <v>0</v>
      </c>
      <c r="J943" s="18">
        <f t="shared" si="2773"/>
        <v>0</v>
      </c>
      <c r="K943" s="18">
        <f t="shared" si="2773"/>
        <v>0</v>
      </c>
      <c r="L943" s="18">
        <f t="shared" si="2567"/>
        <v>5984265.5</v>
      </c>
      <c r="M943" s="18">
        <f t="shared" si="2568"/>
        <v>6136450.8999999994</v>
      </c>
      <c r="N943" s="18">
        <f t="shared" si="2569"/>
        <v>6268106.6000000015</v>
      </c>
      <c r="O943" s="18">
        <f t="shared" ref="O943:S943" si="2774">O944+O957+O976+O964+O970</f>
        <v>0</v>
      </c>
      <c r="P943" s="18">
        <f t="shared" si="2774"/>
        <v>0</v>
      </c>
      <c r="Q943" s="18">
        <f t="shared" si="2774"/>
        <v>0</v>
      </c>
      <c r="R943" s="18">
        <f t="shared" si="2774"/>
        <v>0</v>
      </c>
      <c r="S943" s="18">
        <f t="shared" si="2774"/>
        <v>0</v>
      </c>
      <c r="T943" s="18">
        <f t="shared" si="2713"/>
        <v>5984265.5</v>
      </c>
      <c r="U943" s="18">
        <f t="shared" si="2714"/>
        <v>6136450.8999999994</v>
      </c>
      <c r="V943" s="18">
        <f t="shared" si="2715"/>
        <v>6268106.6000000015</v>
      </c>
      <c r="W943" s="18">
        <f t="shared" ref="W943:AB943" si="2775">W944+W957+W976+W964+W970</f>
        <v>0</v>
      </c>
      <c r="X943" s="18">
        <f t="shared" si="2775"/>
        <v>0</v>
      </c>
      <c r="Y943" s="18">
        <f t="shared" si="2775"/>
        <v>0</v>
      </c>
      <c r="Z943" s="18">
        <f t="shared" si="2775"/>
        <v>0</v>
      </c>
      <c r="AA943" s="18">
        <f t="shared" si="2775"/>
        <v>0</v>
      </c>
      <c r="AB943" s="18">
        <f t="shared" si="2775"/>
        <v>0</v>
      </c>
      <c r="AC943" s="18">
        <f t="shared" si="2716"/>
        <v>5984265.5</v>
      </c>
      <c r="AD943" s="18">
        <f t="shared" si="2717"/>
        <v>6136450.8999999994</v>
      </c>
      <c r="AE943" s="18">
        <f t="shared" si="2718"/>
        <v>6268106.6000000015</v>
      </c>
      <c r="AF943" s="18">
        <f t="shared" ref="AF943:AH943" si="2776">AF944+AF957+AF976+AF964+AF970</f>
        <v>0</v>
      </c>
      <c r="AG943" s="18">
        <f t="shared" si="2776"/>
        <v>0</v>
      </c>
      <c r="AH943" s="18">
        <f t="shared" si="2776"/>
        <v>0</v>
      </c>
      <c r="AI943" s="18">
        <f t="shared" si="2700"/>
        <v>5984265.5</v>
      </c>
      <c r="AJ943" s="18">
        <f t="shared" si="2701"/>
        <v>6136450.8999999994</v>
      </c>
      <c r="AK943" s="18">
        <f t="shared" si="2702"/>
        <v>6268106.6000000015</v>
      </c>
      <c r="AL943" s="18">
        <f t="shared" ref="AL943" si="2777">AL944+AL957+AL976+AL964+AL970</f>
        <v>0</v>
      </c>
      <c r="AM943" s="18">
        <f t="shared" si="2703"/>
        <v>5984265.5</v>
      </c>
      <c r="AN943" s="18">
        <f t="shared" ref="AN943:AP943" si="2778">AN944+AN957+AN976+AN964+AN970</f>
        <v>0</v>
      </c>
      <c r="AO943" s="18">
        <f t="shared" si="2778"/>
        <v>0</v>
      </c>
      <c r="AP943" s="18">
        <f t="shared" si="2778"/>
        <v>0</v>
      </c>
      <c r="AQ943" s="18">
        <f t="shared" si="2704"/>
        <v>5984265.5</v>
      </c>
      <c r="AR943" s="18">
        <f t="shared" si="2705"/>
        <v>6136450.8999999994</v>
      </c>
      <c r="AS943" s="18">
        <f t="shared" si="2706"/>
        <v>6268106.6000000015</v>
      </c>
      <c r="AT943" s="18">
        <f t="shared" ref="AT943:AV943" si="2779">AT944+AT957+AT976+AT964+AT970</f>
        <v>0</v>
      </c>
      <c r="AU943" s="18">
        <f t="shared" si="2779"/>
        <v>0</v>
      </c>
      <c r="AV943" s="18">
        <f t="shared" si="2779"/>
        <v>0</v>
      </c>
      <c r="AW943" s="18">
        <f t="shared" si="2707"/>
        <v>5984265.5</v>
      </c>
      <c r="AX943" s="18">
        <f t="shared" si="2708"/>
        <v>6136450.8999999994</v>
      </c>
      <c r="AY943" s="18">
        <f t="shared" si="2709"/>
        <v>6268106.6000000015</v>
      </c>
      <c r="AZ943" s="18">
        <f t="shared" ref="AZ943:BB943" si="2780">AZ944+AZ957+AZ976+AZ964+AZ970</f>
        <v>0</v>
      </c>
      <c r="BA943" s="18">
        <f t="shared" si="2780"/>
        <v>0</v>
      </c>
      <c r="BB943" s="18">
        <f t="shared" si="2780"/>
        <v>0</v>
      </c>
      <c r="BC943" s="18">
        <f t="shared" si="2741"/>
        <v>5984265.5</v>
      </c>
      <c r="BD943" s="18">
        <f t="shared" si="2742"/>
        <v>6136450.8999999994</v>
      </c>
      <c r="BE943" s="18">
        <f t="shared" si="2743"/>
        <v>6268106.6000000015</v>
      </c>
      <c r="BF943" s="18">
        <f t="shared" ref="BF943:BH943" si="2781">BF944+BF957+BF976+BF964+BF970</f>
        <v>0</v>
      </c>
      <c r="BG943" s="18">
        <f t="shared" si="2781"/>
        <v>0</v>
      </c>
      <c r="BH943" s="18">
        <f t="shared" si="2781"/>
        <v>0</v>
      </c>
      <c r="BI943" s="18">
        <f t="shared" si="2732"/>
        <v>5984265.5</v>
      </c>
      <c r="BJ943" s="18">
        <f t="shared" si="2733"/>
        <v>6136450.8999999994</v>
      </c>
      <c r="BK943" s="18">
        <f t="shared" si="2734"/>
        <v>6268106.6000000015</v>
      </c>
      <c r="BL943" s="18">
        <f t="shared" ref="BL943:BN943" si="2782">BL944+BL957+BL976+BL964+BL970</f>
        <v>0</v>
      </c>
      <c r="BM943" s="18">
        <f t="shared" si="2782"/>
        <v>0</v>
      </c>
      <c r="BN943" s="18">
        <f t="shared" si="2782"/>
        <v>0</v>
      </c>
      <c r="BO943" s="18">
        <f t="shared" si="2691"/>
        <v>5984265.5</v>
      </c>
      <c r="BP943" s="18">
        <f t="shared" si="2692"/>
        <v>6136450.8999999994</v>
      </c>
      <c r="BQ943" s="18">
        <f t="shared" si="2693"/>
        <v>6268106.6000000015</v>
      </c>
      <c r="BR943" s="18">
        <f t="shared" ref="BR943:BT943" si="2783">BR944+BR957+BR976+BR964+BR970</f>
        <v>0</v>
      </c>
      <c r="BS943" s="18">
        <f t="shared" si="2783"/>
        <v>0</v>
      </c>
      <c r="BT943" s="18">
        <f t="shared" si="2783"/>
        <v>0</v>
      </c>
      <c r="BU943" s="18">
        <f t="shared" si="2694"/>
        <v>5984265.5</v>
      </c>
      <c r="BV943" s="18">
        <f t="shared" si="2695"/>
        <v>6136450.8999999994</v>
      </c>
      <c r="BW943" s="18">
        <f t="shared" si="2696"/>
        <v>6268106.6000000015</v>
      </c>
      <c r="BX943" s="18">
        <f t="shared" ref="BX943:BZ943" si="2784">BX944+BX957+BX976+BX964+BX970</f>
        <v>0</v>
      </c>
      <c r="BY943" s="18">
        <f t="shared" si="2784"/>
        <v>0</v>
      </c>
      <c r="BZ943" s="18">
        <f t="shared" si="2784"/>
        <v>0</v>
      </c>
      <c r="CA943" s="18">
        <f t="shared" si="2666"/>
        <v>5984265.5</v>
      </c>
      <c r="CB943" s="18">
        <f t="shared" si="2667"/>
        <v>6136450.8999999994</v>
      </c>
      <c r="CC943" s="18">
        <f t="shared" si="2668"/>
        <v>6268106.6000000015</v>
      </c>
      <c r="CD943" s="18">
        <f t="shared" si="2772"/>
        <v>0</v>
      </c>
      <c r="CE943" s="27"/>
      <c r="CF943" s="33"/>
    </row>
    <row r="944" spans="1:84" ht="46.8" x14ac:dyDescent="0.3">
      <c r="A944" s="41" t="s">
        <v>184</v>
      </c>
      <c r="B944" s="39"/>
      <c r="C944" s="41"/>
      <c r="D944" s="41"/>
      <c r="E944" s="14" t="s">
        <v>662</v>
      </c>
      <c r="F944" s="18">
        <f t="shared" ref="F944:K944" si="2785">F945+F948</f>
        <v>4859509.7</v>
      </c>
      <c r="G944" s="18">
        <f t="shared" si="2785"/>
        <v>5000281.5</v>
      </c>
      <c r="H944" s="18">
        <f t="shared" si="2785"/>
        <v>5122965.8000000007</v>
      </c>
      <c r="I944" s="18">
        <f t="shared" si="2785"/>
        <v>0</v>
      </c>
      <c r="J944" s="18">
        <f t="shared" si="2785"/>
        <v>0</v>
      </c>
      <c r="K944" s="18">
        <f t="shared" si="2785"/>
        <v>0</v>
      </c>
      <c r="L944" s="18">
        <f t="shared" ref="L944:L1013" si="2786">F944+I944</f>
        <v>4859509.7</v>
      </c>
      <c r="M944" s="18">
        <f t="shared" ref="M944:M1013" si="2787">G944+J944</f>
        <v>5000281.5</v>
      </c>
      <c r="N944" s="18">
        <f t="shared" ref="N944:N1013" si="2788">H944+K944</f>
        <v>5122965.8000000007</v>
      </c>
      <c r="O944" s="18">
        <f t="shared" ref="O944:S944" si="2789">O945+O948</f>
        <v>0</v>
      </c>
      <c r="P944" s="18">
        <f t="shared" si="2789"/>
        <v>0</v>
      </c>
      <c r="Q944" s="18">
        <f t="shared" si="2789"/>
        <v>0</v>
      </c>
      <c r="R944" s="18">
        <f t="shared" si="2789"/>
        <v>0</v>
      </c>
      <c r="S944" s="18">
        <f t="shared" si="2789"/>
        <v>0</v>
      </c>
      <c r="T944" s="18">
        <f t="shared" si="2713"/>
        <v>4859509.7</v>
      </c>
      <c r="U944" s="18">
        <f t="shared" si="2714"/>
        <v>5000281.5</v>
      </c>
      <c r="V944" s="18">
        <f t="shared" si="2715"/>
        <v>5122965.8000000007</v>
      </c>
      <c r="W944" s="18">
        <f t="shared" ref="W944:CD944" si="2790">W945+W948</f>
        <v>0</v>
      </c>
      <c r="X944" s="18">
        <f t="shared" ref="X944:AB944" si="2791">X945+X948</f>
        <v>0</v>
      </c>
      <c r="Y944" s="18">
        <f t="shared" si="2791"/>
        <v>0</v>
      </c>
      <c r="Z944" s="18">
        <f t="shared" si="2791"/>
        <v>0</v>
      </c>
      <c r="AA944" s="18">
        <f t="shared" si="2791"/>
        <v>0</v>
      </c>
      <c r="AB944" s="18">
        <f t="shared" si="2791"/>
        <v>0</v>
      </c>
      <c r="AC944" s="18">
        <f t="shared" si="2716"/>
        <v>4859509.7</v>
      </c>
      <c r="AD944" s="18">
        <f t="shared" si="2717"/>
        <v>5000281.5</v>
      </c>
      <c r="AE944" s="18">
        <f t="shared" si="2718"/>
        <v>5122965.8000000007</v>
      </c>
      <c r="AF944" s="18">
        <f t="shared" ref="AF944:AH944" si="2792">AF945+AF948</f>
        <v>0</v>
      </c>
      <c r="AG944" s="18">
        <f t="shared" si="2792"/>
        <v>0</v>
      </c>
      <c r="AH944" s="18">
        <f t="shared" si="2792"/>
        <v>0</v>
      </c>
      <c r="AI944" s="18">
        <f t="shared" si="2700"/>
        <v>4859509.7</v>
      </c>
      <c r="AJ944" s="18">
        <f t="shared" si="2701"/>
        <v>5000281.5</v>
      </c>
      <c r="AK944" s="18">
        <f t="shared" si="2702"/>
        <v>5122965.8000000007</v>
      </c>
      <c r="AL944" s="18">
        <f t="shared" ref="AL944" si="2793">AL945+AL948</f>
        <v>0</v>
      </c>
      <c r="AM944" s="18">
        <f t="shared" si="2703"/>
        <v>4859509.7</v>
      </c>
      <c r="AN944" s="18">
        <f t="shared" ref="AN944:AP944" si="2794">AN945+AN948</f>
        <v>0</v>
      </c>
      <c r="AO944" s="18">
        <f t="shared" si="2794"/>
        <v>0</v>
      </c>
      <c r="AP944" s="18">
        <f t="shared" si="2794"/>
        <v>0</v>
      </c>
      <c r="AQ944" s="18">
        <f t="shared" si="2704"/>
        <v>4859509.7</v>
      </c>
      <c r="AR944" s="18">
        <f t="shared" si="2705"/>
        <v>5000281.5</v>
      </c>
      <c r="AS944" s="18">
        <f t="shared" si="2706"/>
        <v>5122965.8000000007</v>
      </c>
      <c r="AT944" s="18">
        <f t="shared" ref="AT944:AV944" si="2795">AT945+AT948</f>
        <v>0</v>
      </c>
      <c r="AU944" s="18">
        <f t="shared" si="2795"/>
        <v>0</v>
      </c>
      <c r="AV944" s="18">
        <f t="shared" si="2795"/>
        <v>0</v>
      </c>
      <c r="AW944" s="18">
        <f t="shared" si="2707"/>
        <v>4859509.7</v>
      </c>
      <c r="AX944" s="18">
        <f t="shared" si="2708"/>
        <v>5000281.5</v>
      </c>
      <c r="AY944" s="18">
        <f t="shared" si="2709"/>
        <v>5122965.8000000007</v>
      </c>
      <c r="AZ944" s="18">
        <f t="shared" ref="AZ944:BB944" si="2796">AZ945+AZ948</f>
        <v>0</v>
      </c>
      <c r="BA944" s="18">
        <f t="shared" si="2796"/>
        <v>0</v>
      </c>
      <c r="BB944" s="18">
        <f t="shared" si="2796"/>
        <v>0</v>
      </c>
      <c r="BC944" s="18">
        <f t="shared" si="2741"/>
        <v>4859509.7</v>
      </c>
      <c r="BD944" s="18">
        <f t="shared" si="2742"/>
        <v>5000281.5</v>
      </c>
      <c r="BE944" s="18">
        <f t="shared" si="2743"/>
        <v>5122965.8000000007</v>
      </c>
      <c r="BF944" s="18">
        <f t="shared" ref="BF944:BH944" si="2797">BF945+BF948</f>
        <v>0</v>
      </c>
      <c r="BG944" s="18">
        <f t="shared" si="2797"/>
        <v>0</v>
      </c>
      <c r="BH944" s="18">
        <f t="shared" si="2797"/>
        <v>0</v>
      </c>
      <c r="BI944" s="18">
        <f t="shared" si="2732"/>
        <v>4859509.7</v>
      </c>
      <c r="BJ944" s="18">
        <f t="shared" si="2733"/>
        <v>5000281.5</v>
      </c>
      <c r="BK944" s="18">
        <f t="shared" si="2734"/>
        <v>5122965.8000000007</v>
      </c>
      <c r="BL944" s="18">
        <f t="shared" ref="BL944:BN944" si="2798">BL945+BL948</f>
        <v>0</v>
      </c>
      <c r="BM944" s="18">
        <f t="shared" si="2798"/>
        <v>0</v>
      </c>
      <c r="BN944" s="18">
        <f t="shared" si="2798"/>
        <v>0</v>
      </c>
      <c r="BO944" s="18">
        <f t="shared" si="2691"/>
        <v>4859509.7</v>
      </c>
      <c r="BP944" s="18">
        <f t="shared" si="2692"/>
        <v>5000281.5</v>
      </c>
      <c r="BQ944" s="18">
        <f t="shared" si="2693"/>
        <v>5122965.8000000007</v>
      </c>
      <c r="BR944" s="18">
        <f t="shared" ref="BR944:BT944" si="2799">BR945+BR948</f>
        <v>0</v>
      </c>
      <c r="BS944" s="18">
        <f t="shared" si="2799"/>
        <v>0</v>
      </c>
      <c r="BT944" s="18">
        <f t="shared" si="2799"/>
        <v>0</v>
      </c>
      <c r="BU944" s="18">
        <f t="shared" si="2694"/>
        <v>4859509.7</v>
      </c>
      <c r="BV944" s="18">
        <f t="shared" si="2695"/>
        <v>5000281.5</v>
      </c>
      <c r="BW944" s="18">
        <f t="shared" si="2696"/>
        <v>5122965.8000000007</v>
      </c>
      <c r="BX944" s="18">
        <f t="shared" ref="BX944:BZ944" si="2800">BX945+BX948</f>
        <v>0</v>
      </c>
      <c r="BY944" s="18">
        <f t="shared" si="2800"/>
        <v>0</v>
      </c>
      <c r="BZ944" s="18">
        <f t="shared" si="2800"/>
        <v>0</v>
      </c>
      <c r="CA944" s="18">
        <f t="shared" si="2666"/>
        <v>4859509.7</v>
      </c>
      <c r="CB944" s="18">
        <f t="shared" si="2667"/>
        <v>5000281.5</v>
      </c>
      <c r="CC944" s="18">
        <f t="shared" si="2668"/>
        <v>5122965.8000000007</v>
      </c>
      <c r="CD944" s="18">
        <f t="shared" si="2790"/>
        <v>0</v>
      </c>
      <c r="CE944" s="27"/>
      <c r="CF944" s="33"/>
    </row>
    <row r="945" spans="1:84" ht="93.6" hidden="1" x14ac:dyDescent="0.3">
      <c r="A945" s="41" t="s">
        <v>184</v>
      </c>
      <c r="B945" s="39">
        <v>100</v>
      </c>
      <c r="C945" s="41"/>
      <c r="D945" s="41"/>
      <c r="E945" s="14" t="s">
        <v>550</v>
      </c>
      <c r="F945" s="18">
        <f t="shared" ref="F945:K946" si="2801">F946</f>
        <v>0</v>
      </c>
      <c r="G945" s="18">
        <f t="shared" si="2801"/>
        <v>0</v>
      </c>
      <c r="H945" s="18">
        <f t="shared" si="2801"/>
        <v>0</v>
      </c>
      <c r="I945" s="18">
        <f t="shared" si="2801"/>
        <v>0</v>
      </c>
      <c r="J945" s="18">
        <f t="shared" si="2801"/>
        <v>0</v>
      </c>
      <c r="K945" s="18">
        <f t="shared" si="2801"/>
        <v>0</v>
      </c>
      <c r="L945" s="18">
        <f t="shared" si="2786"/>
        <v>0</v>
      </c>
      <c r="M945" s="18">
        <f t="shared" si="2787"/>
        <v>0</v>
      </c>
      <c r="N945" s="18">
        <f t="shared" si="2788"/>
        <v>0</v>
      </c>
      <c r="O945" s="18">
        <f t="shared" ref="O945:S946" si="2802">O946</f>
        <v>0</v>
      </c>
      <c r="P945" s="18">
        <f t="shared" si="2802"/>
        <v>0</v>
      </c>
      <c r="Q945" s="18">
        <f t="shared" si="2802"/>
        <v>0</v>
      </c>
      <c r="R945" s="18">
        <f t="shared" si="2802"/>
        <v>0</v>
      </c>
      <c r="S945" s="18">
        <f t="shared" si="2802"/>
        <v>0</v>
      </c>
      <c r="T945" s="18">
        <f t="shared" si="2713"/>
        <v>0</v>
      </c>
      <c r="U945" s="18">
        <f t="shared" si="2714"/>
        <v>0</v>
      </c>
      <c r="V945" s="18">
        <f t="shared" si="2715"/>
        <v>0</v>
      </c>
      <c r="W945" s="18">
        <f t="shared" ref="W945:CD946" si="2803">W946</f>
        <v>0</v>
      </c>
      <c r="X945" s="18">
        <f t="shared" si="2803"/>
        <v>0</v>
      </c>
      <c r="Y945" s="18">
        <f t="shared" si="2803"/>
        <v>0</v>
      </c>
      <c r="Z945" s="18">
        <f t="shared" si="2803"/>
        <v>0</v>
      </c>
      <c r="AA945" s="18">
        <f t="shared" si="2803"/>
        <v>0</v>
      </c>
      <c r="AB945" s="18">
        <f t="shared" si="2803"/>
        <v>0</v>
      </c>
      <c r="AC945" s="18">
        <f t="shared" si="2716"/>
        <v>0</v>
      </c>
      <c r="AD945" s="18">
        <f t="shared" si="2717"/>
        <v>0</v>
      </c>
      <c r="AE945" s="18">
        <f t="shared" si="2718"/>
        <v>0</v>
      </c>
      <c r="AF945" s="18">
        <f t="shared" si="2803"/>
        <v>0</v>
      </c>
      <c r="AG945" s="18">
        <f t="shared" si="2803"/>
        <v>0</v>
      </c>
      <c r="AH945" s="18">
        <f t="shared" si="2803"/>
        <v>0</v>
      </c>
      <c r="AI945" s="18">
        <f t="shared" si="2700"/>
        <v>0</v>
      </c>
      <c r="AJ945" s="18">
        <f t="shared" si="2701"/>
        <v>0</v>
      </c>
      <c r="AK945" s="18">
        <f t="shared" si="2702"/>
        <v>0</v>
      </c>
      <c r="AL945" s="18">
        <f t="shared" si="2803"/>
        <v>0</v>
      </c>
      <c r="AM945" s="18">
        <f t="shared" si="2703"/>
        <v>0</v>
      </c>
      <c r="AN945" s="18">
        <f t="shared" si="2803"/>
        <v>0</v>
      </c>
      <c r="AO945" s="18">
        <f t="shared" si="2803"/>
        <v>0</v>
      </c>
      <c r="AP945" s="18">
        <f t="shared" si="2803"/>
        <v>0</v>
      </c>
      <c r="AQ945" s="18">
        <f t="shared" si="2704"/>
        <v>0</v>
      </c>
      <c r="AR945" s="18">
        <f t="shared" si="2705"/>
        <v>0</v>
      </c>
      <c r="AS945" s="18">
        <f t="shared" si="2706"/>
        <v>0</v>
      </c>
      <c r="AT945" s="18">
        <f t="shared" si="2803"/>
        <v>0</v>
      </c>
      <c r="AU945" s="18">
        <f t="shared" si="2803"/>
        <v>0</v>
      </c>
      <c r="AV945" s="18">
        <f t="shared" si="2803"/>
        <v>0</v>
      </c>
      <c r="AW945" s="18">
        <f t="shared" si="2707"/>
        <v>0</v>
      </c>
      <c r="AX945" s="18">
        <f t="shared" si="2708"/>
        <v>0</v>
      </c>
      <c r="AY945" s="18">
        <f t="shared" si="2709"/>
        <v>0</v>
      </c>
      <c r="AZ945" s="18">
        <f t="shared" si="2803"/>
        <v>0</v>
      </c>
      <c r="BA945" s="18">
        <f t="shared" si="2803"/>
        <v>0</v>
      </c>
      <c r="BB945" s="18">
        <f t="shared" si="2803"/>
        <v>0</v>
      </c>
      <c r="BC945" s="18">
        <f t="shared" si="2741"/>
        <v>0</v>
      </c>
      <c r="BD945" s="18">
        <f t="shared" si="2742"/>
        <v>0</v>
      </c>
      <c r="BE945" s="18">
        <f t="shared" si="2743"/>
        <v>0</v>
      </c>
      <c r="BF945" s="18">
        <f t="shared" si="2803"/>
        <v>0</v>
      </c>
      <c r="BG945" s="18">
        <f t="shared" si="2803"/>
        <v>0</v>
      </c>
      <c r="BH945" s="18">
        <f t="shared" si="2803"/>
        <v>0</v>
      </c>
      <c r="BI945" s="18">
        <f t="shared" si="2732"/>
        <v>0</v>
      </c>
      <c r="BJ945" s="18">
        <f t="shared" si="2733"/>
        <v>0</v>
      </c>
      <c r="BK945" s="18">
        <f t="shared" si="2734"/>
        <v>0</v>
      </c>
      <c r="BL945" s="18">
        <f t="shared" si="2803"/>
        <v>0</v>
      </c>
      <c r="BM945" s="18">
        <f t="shared" si="2803"/>
        <v>0</v>
      </c>
      <c r="BN945" s="18">
        <f t="shared" si="2803"/>
        <v>0</v>
      </c>
      <c r="BO945" s="18">
        <f t="shared" si="2691"/>
        <v>0</v>
      </c>
      <c r="BP945" s="18">
        <f t="shared" si="2692"/>
        <v>0</v>
      </c>
      <c r="BQ945" s="18">
        <f t="shared" si="2693"/>
        <v>0</v>
      </c>
      <c r="BR945" s="18">
        <f t="shared" si="2803"/>
        <v>0</v>
      </c>
      <c r="BS945" s="18">
        <f t="shared" si="2803"/>
        <v>0</v>
      </c>
      <c r="BT945" s="18">
        <f t="shared" si="2803"/>
        <v>0</v>
      </c>
      <c r="BU945" s="18">
        <f t="shared" si="2694"/>
        <v>0</v>
      </c>
      <c r="BV945" s="18">
        <f t="shared" si="2695"/>
        <v>0</v>
      </c>
      <c r="BW945" s="18">
        <f t="shared" si="2696"/>
        <v>0</v>
      </c>
      <c r="BX945" s="18">
        <f t="shared" si="2803"/>
        <v>0</v>
      </c>
      <c r="BY945" s="18">
        <f t="shared" si="2803"/>
        <v>0</v>
      </c>
      <c r="BZ945" s="18">
        <f t="shared" si="2803"/>
        <v>0</v>
      </c>
      <c r="CA945" s="18">
        <f t="shared" si="2666"/>
        <v>0</v>
      </c>
      <c r="CB945" s="18">
        <f t="shared" si="2667"/>
        <v>0</v>
      </c>
      <c r="CC945" s="18">
        <f t="shared" si="2668"/>
        <v>0</v>
      </c>
      <c r="CD945" s="18">
        <f t="shared" si="2803"/>
        <v>0</v>
      </c>
      <c r="CE945" s="27" t="s">
        <v>1661</v>
      </c>
      <c r="CF945" s="33"/>
    </row>
    <row r="946" spans="1:84" ht="31.2" hidden="1" x14ac:dyDescent="0.3">
      <c r="A946" s="41" t="s">
        <v>184</v>
      </c>
      <c r="B946" s="39">
        <v>120</v>
      </c>
      <c r="C946" s="41"/>
      <c r="D946" s="41"/>
      <c r="E946" s="14" t="s">
        <v>558</v>
      </c>
      <c r="F946" s="18">
        <f t="shared" si="2801"/>
        <v>0</v>
      </c>
      <c r="G946" s="18">
        <f t="shared" si="2801"/>
        <v>0</v>
      </c>
      <c r="H946" s="18">
        <f t="shared" si="2801"/>
        <v>0</v>
      </c>
      <c r="I946" s="18">
        <f t="shared" si="2801"/>
        <v>0</v>
      </c>
      <c r="J946" s="18">
        <f t="shared" si="2801"/>
        <v>0</v>
      </c>
      <c r="K946" s="18">
        <f t="shared" si="2801"/>
        <v>0</v>
      </c>
      <c r="L946" s="18">
        <f t="shared" si="2786"/>
        <v>0</v>
      </c>
      <c r="M946" s="18">
        <f t="shared" si="2787"/>
        <v>0</v>
      </c>
      <c r="N946" s="18">
        <f t="shared" si="2788"/>
        <v>0</v>
      </c>
      <c r="O946" s="18">
        <f t="shared" si="2802"/>
        <v>0</v>
      </c>
      <c r="P946" s="18">
        <f t="shared" si="2802"/>
        <v>0</v>
      </c>
      <c r="Q946" s="18">
        <f t="shared" si="2802"/>
        <v>0</v>
      </c>
      <c r="R946" s="18">
        <f t="shared" si="2802"/>
        <v>0</v>
      </c>
      <c r="S946" s="18">
        <f t="shared" si="2802"/>
        <v>0</v>
      </c>
      <c r="T946" s="18">
        <f t="shared" si="2713"/>
        <v>0</v>
      </c>
      <c r="U946" s="18">
        <f t="shared" si="2714"/>
        <v>0</v>
      </c>
      <c r="V946" s="18">
        <f t="shared" si="2715"/>
        <v>0</v>
      </c>
      <c r="W946" s="18">
        <f t="shared" si="2803"/>
        <v>0</v>
      </c>
      <c r="X946" s="18">
        <f t="shared" si="2803"/>
        <v>0</v>
      </c>
      <c r="Y946" s="18">
        <f t="shared" si="2803"/>
        <v>0</v>
      </c>
      <c r="Z946" s="18">
        <f t="shared" si="2803"/>
        <v>0</v>
      </c>
      <c r="AA946" s="18">
        <f t="shared" si="2803"/>
        <v>0</v>
      </c>
      <c r="AB946" s="18">
        <f t="shared" si="2803"/>
        <v>0</v>
      </c>
      <c r="AC946" s="18">
        <f t="shared" si="2716"/>
        <v>0</v>
      </c>
      <c r="AD946" s="18">
        <f t="shared" si="2717"/>
        <v>0</v>
      </c>
      <c r="AE946" s="18">
        <f t="shared" si="2718"/>
        <v>0</v>
      </c>
      <c r="AF946" s="18">
        <f t="shared" si="2803"/>
        <v>0</v>
      </c>
      <c r="AG946" s="18">
        <f t="shared" si="2803"/>
        <v>0</v>
      </c>
      <c r="AH946" s="18">
        <f t="shared" si="2803"/>
        <v>0</v>
      </c>
      <c r="AI946" s="18">
        <f t="shared" si="2700"/>
        <v>0</v>
      </c>
      <c r="AJ946" s="18">
        <f t="shared" si="2701"/>
        <v>0</v>
      </c>
      <c r="AK946" s="18">
        <f t="shared" si="2702"/>
        <v>0</v>
      </c>
      <c r="AL946" s="18">
        <f t="shared" si="2803"/>
        <v>0</v>
      </c>
      <c r="AM946" s="18">
        <f t="shared" si="2703"/>
        <v>0</v>
      </c>
      <c r="AN946" s="18">
        <f t="shared" si="2803"/>
        <v>0</v>
      </c>
      <c r="AO946" s="18">
        <f t="shared" si="2803"/>
        <v>0</v>
      </c>
      <c r="AP946" s="18">
        <f t="shared" si="2803"/>
        <v>0</v>
      </c>
      <c r="AQ946" s="18">
        <f t="shared" si="2704"/>
        <v>0</v>
      </c>
      <c r="AR946" s="18">
        <f t="shared" si="2705"/>
        <v>0</v>
      </c>
      <c r="AS946" s="18">
        <f t="shared" si="2706"/>
        <v>0</v>
      </c>
      <c r="AT946" s="18">
        <f t="shared" si="2803"/>
        <v>0</v>
      </c>
      <c r="AU946" s="18">
        <f t="shared" si="2803"/>
        <v>0</v>
      </c>
      <c r="AV946" s="18">
        <f t="shared" si="2803"/>
        <v>0</v>
      </c>
      <c r="AW946" s="18">
        <f t="shared" si="2707"/>
        <v>0</v>
      </c>
      <c r="AX946" s="18">
        <f t="shared" si="2708"/>
        <v>0</v>
      </c>
      <c r="AY946" s="18">
        <f t="shared" si="2709"/>
        <v>0</v>
      </c>
      <c r="AZ946" s="18">
        <f t="shared" si="2803"/>
        <v>0</v>
      </c>
      <c r="BA946" s="18">
        <f t="shared" si="2803"/>
        <v>0</v>
      </c>
      <c r="BB946" s="18">
        <f t="shared" si="2803"/>
        <v>0</v>
      </c>
      <c r="BC946" s="18">
        <f t="shared" si="2741"/>
        <v>0</v>
      </c>
      <c r="BD946" s="18">
        <f t="shared" si="2742"/>
        <v>0</v>
      </c>
      <c r="BE946" s="18">
        <f t="shared" si="2743"/>
        <v>0</v>
      </c>
      <c r="BF946" s="18">
        <f t="shared" si="2803"/>
        <v>0</v>
      </c>
      <c r="BG946" s="18">
        <f t="shared" si="2803"/>
        <v>0</v>
      </c>
      <c r="BH946" s="18">
        <f t="shared" si="2803"/>
        <v>0</v>
      </c>
      <c r="BI946" s="18">
        <f t="shared" si="2732"/>
        <v>0</v>
      </c>
      <c r="BJ946" s="18">
        <f t="shared" si="2733"/>
        <v>0</v>
      </c>
      <c r="BK946" s="18">
        <f t="shared" si="2734"/>
        <v>0</v>
      </c>
      <c r="BL946" s="18">
        <f t="shared" si="2803"/>
        <v>0</v>
      </c>
      <c r="BM946" s="18">
        <f t="shared" si="2803"/>
        <v>0</v>
      </c>
      <c r="BN946" s="18">
        <f t="shared" si="2803"/>
        <v>0</v>
      </c>
      <c r="BO946" s="18">
        <f t="shared" si="2691"/>
        <v>0</v>
      </c>
      <c r="BP946" s="18">
        <f t="shared" si="2692"/>
        <v>0</v>
      </c>
      <c r="BQ946" s="18">
        <f t="shared" si="2693"/>
        <v>0</v>
      </c>
      <c r="BR946" s="18">
        <f t="shared" si="2803"/>
        <v>0</v>
      </c>
      <c r="BS946" s="18">
        <f t="shared" si="2803"/>
        <v>0</v>
      </c>
      <c r="BT946" s="18">
        <f t="shared" si="2803"/>
        <v>0</v>
      </c>
      <c r="BU946" s="18">
        <f t="shared" si="2694"/>
        <v>0</v>
      </c>
      <c r="BV946" s="18">
        <f t="shared" si="2695"/>
        <v>0</v>
      </c>
      <c r="BW946" s="18">
        <f t="shared" si="2696"/>
        <v>0</v>
      </c>
      <c r="BX946" s="18">
        <f t="shared" si="2803"/>
        <v>0</v>
      </c>
      <c r="BY946" s="18">
        <f t="shared" si="2803"/>
        <v>0</v>
      </c>
      <c r="BZ946" s="18">
        <f t="shared" si="2803"/>
        <v>0</v>
      </c>
      <c r="CA946" s="18">
        <f t="shared" si="2666"/>
        <v>0</v>
      </c>
      <c r="CB946" s="18">
        <f t="shared" si="2667"/>
        <v>0</v>
      </c>
      <c r="CC946" s="18">
        <f t="shared" si="2668"/>
        <v>0</v>
      </c>
      <c r="CD946" s="18">
        <f t="shared" si="2803"/>
        <v>0</v>
      </c>
      <c r="CE946" s="27" t="s">
        <v>1661</v>
      </c>
      <c r="CF946" s="33"/>
    </row>
    <row r="947" spans="1:84" hidden="1" x14ac:dyDescent="0.3">
      <c r="A947" s="41" t="s">
        <v>184</v>
      </c>
      <c r="B947" s="39">
        <v>120</v>
      </c>
      <c r="C947" s="41" t="s">
        <v>27</v>
      </c>
      <c r="D947" s="41" t="s">
        <v>29</v>
      </c>
      <c r="E947" s="14" t="s">
        <v>536</v>
      </c>
      <c r="F947" s="18"/>
      <c r="G947" s="18"/>
      <c r="H947" s="18"/>
      <c r="I947" s="18"/>
      <c r="J947" s="18"/>
      <c r="K947" s="18"/>
      <c r="L947" s="18">
        <f t="shared" si="2786"/>
        <v>0</v>
      </c>
      <c r="M947" s="18">
        <f t="shared" si="2787"/>
        <v>0</v>
      </c>
      <c r="N947" s="18">
        <f t="shared" si="2788"/>
        <v>0</v>
      </c>
      <c r="O947" s="18"/>
      <c r="P947" s="18"/>
      <c r="Q947" s="18"/>
      <c r="R947" s="18"/>
      <c r="S947" s="18"/>
      <c r="T947" s="18">
        <f t="shared" si="2713"/>
        <v>0</v>
      </c>
      <c r="U947" s="18">
        <f t="shared" si="2714"/>
        <v>0</v>
      </c>
      <c r="V947" s="18">
        <f t="shared" si="2715"/>
        <v>0</v>
      </c>
      <c r="W947" s="18"/>
      <c r="X947" s="18"/>
      <c r="Y947" s="18"/>
      <c r="Z947" s="18"/>
      <c r="AA947" s="18"/>
      <c r="AB947" s="18"/>
      <c r="AC947" s="18">
        <f t="shared" si="2716"/>
        <v>0</v>
      </c>
      <c r="AD947" s="18">
        <f t="shared" si="2717"/>
        <v>0</v>
      </c>
      <c r="AE947" s="18">
        <f t="shared" si="2718"/>
        <v>0</v>
      </c>
      <c r="AF947" s="18"/>
      <c r="AG947" s="18"/>
      <c r="AH947" s="18"/>
      <c r="AI947" s="18">
        <f t="shared" si="2700"/>
        <v>0</v>
      </c>
      <c r="AJ947" s="18">
        <f t="shared" si="2701"/>
        <v>0</v>
      </c>
      <c r="AK947" s="18">
        <f t="shared" si="2702"/>
        <v>0</v>
      </c>
      <c r="AL947" s="18"/>
      <c r="AM947" s="18">
        <f t="shared" si="2703"/>
        <v>0</v>
      </c>
      <c r="AN947" s="18"/>
      <c r="AO947" s="18"/>
      <c r="AP947" s="18"/>
      <c r="AQ947" s="18">
        <f t="shared" si="2704"/>
        <v>0</v>
      </c>
      <c r="AR947" s="18">
        <f t="shared" si="2705"/>
        <v>0</v>
      </c>
      <c r="AS947" s="18">
        <f t="shared" si="2706"/>
        <v>0</v>
      </c>
      <c r="AT947" s="18"/>
      <c r="AU947" s="18"/>
      <c r="AV947" s="18"/>
      <c r="AW947" s="18">
        <f t="shared" si="2707"/>
        <v>0</v>
      </c>
      <c r="AX947" s="18">
        <f t="shared" si="2708"/>
        <v>0</v>
      </c>
      <c r="AY947" s="18">
        <f t="shared" si="2709"/>
        <v>0</v>
      </c>
      <c r="AZ947" s="18"/>
      <c r="BA947" s="18"/>
      <c r="BB947" s="18"/>
      <c r="BC947" s="18">
        <f t="shared" si="2741"/>
        <v>0</v>
      </c>
      <c r="BD947" s="18">
        <f t="shared" si="2742"/>
        <v>0</v>
      </c>
      <c r="BE947" s="18">
        <f t="shared" si="2743"/>
        <v>0</v>
      </c>
      <c r="BF947" s="18"/>
      <c r="BG947" s="18"/>
      <c r="BH947" s="18"/>
      <c r="BI947" s="18">
        <f t="shared" si="2732"/>
        <v>0</v>
      </c>
      <c r="BJ947" s="18">
        <f t="shared" si="2733"/>
        <v>0</v>
      </c>
      <c r="BK947" s="18">
        <f t="shared" si="2734"/>
        <v>0</v>
      </c>
      <c r="BL947" s="18"/>
      <c r="BM947" s="18"/>
      <c r="BN947" s="18"/>
      <c r="BO947" s="18">
        <f t="shared" si="2691"/>
        <v>0</v>
      </c>
      <c r="BP947" s="18">
        <f t="shared" si="2692"/>
        <v>0</v>
      </c>
      <c r="BQ947" s="18">
        <f t="shared" si="2693"/>
        <v>0</v>
      </c>
      <c r="BR947" s="18"/>
      <c r="BS947" s="18"/>
      <c r="BT947" s="18"/>
      <c r="BU947" s="18">
        <f t="shared" si="2694"/>
        <v>0</v>
      </c>
      <c r="BV947" s="18">
        <f t="shared" si="2695"/>
        <v>0</v>
      </c>
      <c r="BW947" s="18">
        <f t="shared" si="2696"/>
        <v>0</v>
      </c>
      <c r="BX947" s="18"/>
      <c r="BY947" s="18"/>
      <c r="BZ947" s="18"/>
      <c r="CA947" s="18">
        <f t="shared" si="2666"/>
        <v>0</v>
      </c>
      <c r="CB947" s="18">
        <f t="shared" si="2667"/>
        <v>0</v>
      </c>
      <c r="CC947" s="18">
        <f t="shared" si="2668"/>
        <v>0</v>
      </c>
      <c r="CD947" s="18"/>
      <c r="CE947" s="27" t="s">
        <v>1661</v>
      </c>
      <c r="CF947" s="33"/>
    </row>
    <row r="948" spans="1:84" ht="46.8" x14ac:dyDescent="0.3">
      <c r="A948" s="41" t="s">
        <v>184</v>
      </c>
      <c r="B948" s="39">
        <v>600</v>
      </c>
      <c r="C948" s="41"/>
      <c r="D948" s="41"/>
      <c r="E948" s="14" t="s">
        <v>554</v>
      </c>
      <c r="F948" s="18">
        <f t="shared" ref="F948:K948" si="2804">F949+F952+F955</f>
        <v>4859509.7</v>
      </c>
      <c r="G948" s="18">
        <f t="shared" si="2804"/>
        <v>5000281.5</v>
      </c>
      <c r="H948" s="18">
        <f t="shared" si="2804"/>
        <v>5122965.8000000007</v>
      </c>
      <c r="I948" s="18">
        <f t="shared" si="2804"/>
        <v>0</v>
      </c>
      <c r="J948" s="18">
        <f t="shared" si="2804"/>
        <v>0</v>
      </c>
      <c r="K948" s="18">
        <f t="shared" si="2804"/>
        <v>0</v>
      </c>
      <c r="L948" s="18">
        <f t="shared" si="2786"/>
        <v>4859509.7</v>
      </c>
      <c r="M948" s="18">
        <f t="shared" si="2787"/>
        <v>5000281.5</v>
      </c>
      <c r="N948" s="18">
        <f t="shared" si="2788"/>
        <v>5122965.8000000007</v>
      </c>
      <c r="O948" s="18">
        <f t="shared" ref="O948:S948" si="2805">O949+O952+O955</f>
        <v>0</v>
      </c>
      <c r="P948" s="18">
        <f t="shared" si="2805"/>
        <v>0</v>
      </c>
      <c r="Q948" s="18">
        <f t="shared" si="2805"/>
        <v>0</v>
      </c>
      <c r="R948" s="18">
        <f t="shared" si="2805"/>
        <v>0</v>
      </c>
      <c r="S948" s="18">
        <f t="shared" si="2805"/>
        <v>0</v>
      </c>
      <c r="T948" s="18">
        <f t="shared" si="2713"/>
        <v>4859509.7</v>
      </c>
      <c r="U948" s="18">
        <f t="shared" si="2714"/>
        <v>5000281.5</v>
      </c>
      <c r="V948" s="18">
        <f t="shared" si="2715"/>
        <v>5122965.8000000007</v>
      </c>
      <c r="W948" s="18">
        <f t="shared" ref="W948:CD948" si="2806">W949+W952+W955</f>
        <v>0</v>
      </c>
      <c r="X948" s="18">
        <f t="shared" ref="X948:AB948" si="2807">X949+X952+X955</f>
        <v>0</v>
      </c>
      <c r="Y948" s="18">
        <f t="shared" si="2807"/>
        <v>0</v>
      </c>
      <c r="Z948" s="18">
        <f t="shared" si="2807"/>
        <v>0</v>
      </c>
      <c r="AA948" s="18">
        <f t="shared" si="2807"/>
        <v>0</v>
      </c>
      <c r="AB948" s="18">
        <f t="shared" si="2807"/>
        <v>0</v>
      </c>
      <c r="AC948" s="18">
        <f t="shared" si="2716"/>
        <v>4859509.7</v>
      </c>
      <c r="AD948" s="18">
        <f t="shared" si="2717"/>
        <v>5000281.5</v>
      </c>
      <c r="AE948" s="18">
        <f t="shared" si="2718"/>
        <v>5122965.8000000007</v>
      </c>
      <c r="AF948" s="18">
        <f t="shared" ref="AF948:AH948" si="2808">AF949+AF952+AF955</f>
        <v>0</v>
      </c>
      <c r="AG948" s="18">
        <f t="shared" si="2808"/>
        <v>0</v>
      </c>
      <c r="AH948" s="18">
        <f t="shared" si="2808"/>
        <v>0</v>
      </c>
      <c r="AI948" s="18">
        <f t="shared" si="2700"/>
        <v>4859509.7</v>
      </c>
      <c r="AJ948" s="18">
        <f t="shared" si="2701"/>
        <v>5000281.5</v>
      </c>
      <c r="AK948" s="18">
        <f t="shared" si="2702"/>
        <v>5122965.8000000007</v>
      </c>
      <c r="AL948" s="18">
        <f t="shared" ref="AL948" si="2809">AL949+AL952+AL955</f>
        <v>0</v>
      </c>
      <c r="AM948" s="18">
        <f t="shared" si="2703"/>
        <v>4859509.7</v>
      </c>
      <c r="AN948" s="18">
        <f t="shared" ref="AN948:AP948" si="2810">AN949+AN952+AN955</f>
        <v>0</v>
      </c>
      <c r="AO948" s="18">
        <f t="shared" si="2810"/>
        <v>0</v>
      </c>
      <c r="AP948" s="18">
        <f t="shared" si="2810"/>
        <v>0</v>
      </c>
      <c r="AQ948" s="18">
        <f t="shared" si="2704"/>
        <v>4859509.7</v>
      </c>
      <c r="AR948" s="18">
        <f t="shared" si="2705"/>
        <v>5000281.5</v>
      </c>
      <c r="AS948" s="18">
        <f t="shared" si="2706"/>
        <v>5122965.8000000007</v>
      </c>
      <c r="AT948" s="18">
        <f t="shared" ref="AT948:AV948" si="2811">AT949+AT952+AT955</f>
        <v>0</v>
      </c>
      <c r="AU948" s="18">
        <f t="shared" si="2811"/>
        <v>0</v>
      </c>
      <c r="AV948" s="18">
        <f t="shared" si="2811"/>
        <v>0</v>
      </c>
      <c r="AW948" s="18">
        <f t="shared" si="2707"/>
        <v>4859509.7</v>
      </c>
      <c r="AX948" s="18">
        <f t="shared" si="2708"/>
        <v>5000281.5</v>
      </c>
      <c r="AY948" s="18">
        <f t="shared" si="2709"/>
        <v>5122965.8000000007</v>
      </c>
      <c r="AZ948" s="18">
        <f t="shared" ref="AZ948:BB948" si="2812">AZ949+AZ952+AZ955</f>
        <v>0</v>
      </c>
      <c r="BA948" s="18">
        <f t="shared" si="2812"/>
        <v>0</v>
      </c>
      <c r="BB948" s="18">
        <f t="shared" si="2812"/>
        <v>0</v>
      </c>
      <c r="BC948" s="18">
        <f t="shared" si="2741"/>
        <v>4859509.7</v>
      </c>
      <c r="BD948" s="18">
        <f t="shared" si="2742"/>
        <v>5000281.5</v>
      </c>
      <c r="BE948" s="18">
        <f t="shared" si="2743"/>
        <v>5122965.8000000007</v>
      </c>
      <c r="BF948" s="18">
        <f t="shared" ref="BF948:BH948" si="2813">BF949+BF952+BF955</f>
        <v>0</v>
      </c>
      <c r="BG948" s="18">
        <f t="shared" si="2813"/>
        <v>0</v>
      </c>
      <c r="BH948" s="18">
        <f t="shared" si="2813"/>
        <v>0</v>
      </c>
      <c r="BI948" s="18">
        <f t="shared" si="2732"/>
        <v>4859509.7</v>
      </c>
      <c r="BJ948" s="18">
        <f t="shared" si="2733"/>
        <v>5000281.5</v>
      </c>
      <c r="BK948" s="18">
        <f t="shared" si="2734"/>
        <v>5122965.8000000007</v>
      </c>
      <c r="BL948" s="18">
        <f t="shared" ref="BL948:BN948" si="2814">BL949+BL952+BL955</f>
        <v>0</v>
      </c>
      <c r="BM948" s="18">
        <f t="shared" si="2814"/>
        <v>0</v>
      </c>
      <c r="BN948" s="18">
        <f t="shared" si="2814"/>
        <v>0</v>
      </c>
      <c r="BO948" s="18">
        <f t="shared" si="2691"/>
        <v>4859509.7</v>
      </c>
      <c r="BP948" s="18">
        <f t="shared" si="2692"/>
        <v>5000281.5</v>
      </c>
      <c r="BQ948" s="18">
        <f t="shared" si="2693"/>
        <v>5122965.8000000007</v>
      </c>
      <c r="BR948" s="18">
        <f t="shared" ref="BR948:BT948" si="2815">BR949+BR952+BR955</f>
        <v>0</v>
      </c>
      <c r="BS948" s="18">
        <f t="shared" si="2815"/>
        <v>0</v>
      </c>
      <c r="BT948" s="18">
        <f t="shared" si="2815"/>
        <v>0</v>
      </c>
      <c r="BU948" s="18">
        <f t="shared" si="2694"/>
        <v>4859509.7</v>
      </c>
      <c r="BV948" s="18">
        <f t="shared" si="2695"/>
        <v>5000281.5</v>
      </c>
      <c r="BW948" s="18">
        <f t="shared" si="2696"/>
        <v>5122965.8000000007</v>
      </c>
      <c r="BX948" s="18">
        <f t="shared" ref="BX948:BZ948" si="2816">BX949+BX952+BX955</f>
        <v>0</v>
      </c>
      <c r="BY948" s="18">
        <f t="shared" si="2816"/>
        <v>0</v>
      </c>
      <c r="BZ948" s="18">
        <f t="shared" si="2816"/>
        <v>0</v>
      </c>
      <c r="CA948" s="18">
        <f t="shared" si="2666"/>
        <v>4859509.7</v>
      </c>
      <c r="CB948" s="18">
        <f t="shared" si="2667"/>
        <v>5000281.5</v>
      </c>
      <c r="CC948" s="18">
        <f t="shared" si="2668"/>
        <v>5122965.8000000007</v>
      </c>
      <c r="CD948" s="18">
        <f t="shared" si="2806"/>
        <v>0</v>
      </c>
      <c r="CE948" s="27"/>
      <c r="CF948" s="33"/>
    </row>
    <row r="949" spans="1:84" x14ac:dyDescent="0.3">
      <c r="A949" s="41" t="s">
        <v>184</v>
      </c>
      <c r="B949" s="39">
        <v>610</v>
      </c>
      <c r="C949" s="41"/>
      <c r="D949" s="41"/>
      <c r="E949" s="14" t="s">
        <v>568</v>
      </c>
      <c r="F949" s="18">
        <f t="shared" ref="F949:K949" si="2817">F950+F951</f>
        <v>382551.4</v>
      </c>
      <c r="G949" s="18">
        <f t="shared" si="2817"/>
        <v>389933.5</v>
      </c>
      <c r="H949" s="18">
        <f t="shared" si="2817"/>
        <v>397773.2</v>
      </c>
      <c r="I949" s="18">
        <f t="shared" si="2817"/>
        <v>0</v>
      </c>
      <c r="J949" s="18">
        <f t="shared" si="2817"/>
        <v>0</v>
      </c>
      <c r="K949" s="18">
        <f t="shared" si="2817"/>
        <v>0</v>
      </c>
      <c r="L949" s="18">
        <f t="shared" si="2786"/>
        <v>382551.4</v>
      </c>
      <c r="M949" s="18">
        <f t="shared" si="2787"/>
        <v>389933.5</v>
      </c>
      <c r="N949" s="18">
        <f t="shared" si="2788"/>
        <v>397773.2</v>
      </c>
      <c r="O949" s="18">
        <f t="shared" ref="O949:S949" si="2818">O950+O951</f>
        <v>0</v>
      </c>
      <c r="P949" s="18">
        <f t="shared" si="2818"/>
        <v>0</v>
      </c>
      <c r="Q949" s="18">
        <f t="shared" si="2818"/>
        <v>0</v>
      </c>
      <c r="R949" s="18">
        <f t="shared" si="2818"/>
        <v>0</v>
      </c>
      <c r="S949" s="18">
        <f t="shared" si="2818"/>
        <v>0</v>
      </c>
      <c r="T949" s="18">
        <f t="shared" si="2713"/>
        <v>382551.4</v>
      </c>
      <c r="U949" s="18">
        <f t="shared" si="2714"/>
        <v>389933.5</v>
      </c>
      <c r="V949" s="18">
        <f t="shared" si="2715"/>
        <v>397773.2</v>
      </c>
      <c r="W949" s="18">
        <f t="shared" ref="W949:CD949" si="2819">W950+W951</f>
        <v>0</v>
      </c>
      <c r="X949" s="18">
        <f t="shared" ref="X949:AB949" si="2820">X950+X951</f>
        <v>0</v>
      </c>
      <c r="Y949" s="18">
        <f t="shared" si="2820"/>
        <v>0</v>
      </c>
      <c r="Z949" s="18">
        <f t="shared" si="2820"/>
        <v>0</v>
      </c>
      <c r="AA949" s="18">
        <f t="shared" si="2820"/>
        <v>0</v>
      </c>
      <c r="AB949" s="18">
        <f t="shared" si="2820"/>
        <v>0</v>
      </c>
      <c r="AC949" s="18">
        <f t="shared" si="2716"/>
        <v>382551.4</v>
      </c>
      <c r="AD949" s="18">
        <f t="shared" si="2717"/>
        <v>389933.5</v>
      </c>
      <c r="AE949" s="18">
        <f t="shared" si="2718"/>
        <v>397773.2</v>
      </c>
      <c r="AF949" s="18">
        <f t="shared" ref="AF949:AH949" si="2821">AF950+AF951</f>
        <v>0</v>
      </c>
      <c r="AG949" s="18">
        <f t="shared" si="2821"/>
        <v>0</v>
      </c>
      <c r="AH949" s="18">
        <f t="shared" si="2821"/>
        <v>0</v>
      </c>
      <c r="AI949" s="18">
        <f t="shared" si="2700"/>
        <v>382551.4</v>
      </c>
      <c r="AJ949" s="18">
        <f t="shared" si="2701"/>
        <v>389933.5</v>
      </c>
      <c r="AK949" s="18">
        <f t="shared" si="2702"/>
        <v>397773.2</v>
      </c>
      <c r="AL949" s="18">
        <f t="shared" ref="AL949" si="2822">AL950+AL951</f>
        <v>0</v>
      </c>
      <c r="AM949" s="18">
        <f t="shared" si="2703"/>
        <v>382551.4</v>
      </c>
      <c r="AN949" s="18">
        <f t="shared" ref="AN949:AP949" si="2823">AN950+AN951</f>
        <v>0</v>
      </c>
      <c r="AO949" s="18">
        <f t="shared" si="2823"/>
        <v>0</v>
      </c>
      <c r="AP949" s="18">
        <f t="shared" si="2823"/>
        <v>0</v>
      </c>
      <c r="AQ949" s="18">
        <f t="shared" si="2704"/>
        <v>382551.4</v>
      </c>
      <c r="AR949" s="18">
        <f t="shared" si="2705"/>
        <v>389933.5</v>
      </c>
      <c r="AS949" s="18">
        <f t="shared" si="2706"/>
        <v>397773.2</v>
      </c>
      <c r="AT949" s="18">
        <f t="shared" ref="AT949:AV949" si="2824">AT950+AT951</f>
        <v>0</v>
      </c>
      <c r="AU949" s="18">
        <f t="shared" si="2824"/>
        <v>0</v>
      </c>
      <c r="AV949" s="18">
        <f t="shared" si="2824"/>
        <v>0</v>
      </c>
      <c r="AW949" s="18">
        <f t="shared" si="2707"/>
        <v>382551.4</v>
      </c>
      <c r="AX949" s="18">
        <f t="shared" si="2708"/>
        <v>389933.5</v>
      </c>
      <c r="AY949" s="18">
        <f t="shared" si="2709"/>
        <v>397773.2</v>
      </c>
      <c r="AZ949" s="18">
        <f t="shared" ref="AZ949:BB949" si="2825">AZ950+AZ951</f>
        <v>0</v>
      </c>
      <c r="BA949" s="18">
        <f t="shared" si="2825"/>
        <v>0</v>
      </c>
      <c r="BB949" s="18">
        <f t="shared" si="2825"/>
        <v>0</v>
      </c>
      <c r="BC949" s="18">
        <f t="shared" si="2741"/>
        <v>382551.4</v>
      </c>
      <c r="BD949" s="18">
        <f t="shared" si="2742"/>
        <v>389933.5</v>
      </c>
      <c r="BE949" s="18">
        <f t="shared" si="2743"/>
        <v>397773.2</v>
      </c>
      <c r="BF949" s="18">
        <f t="shared" ref="BF949:BH949" si="2826">BF950+BF951</f>
        <v>0</v>
      </c>
      <c r="BG949" s="18">
        <f t="shared" si="2826"/>
        <v>0</v>
      </c>
      <c r="BH949" s="18">
        <f t="shared" si="2826"/>
        <v>0</v>
      </c>
      <c r="BI949" s="18">
        <f t="shared" si="2732"/>
        <v>382551.4</v>
      </c>
      <c r="BJ949" s="18">
        <f t="shared" si="2733"/>
        <v>389933.5</v>
      </c>
      <c r="BK949" s="18">
        <f t="shared" si="2734"/>
        <v>397773.2</v>
      </c>
      <c r="BL949" s="18">
        <f t="shared" ref="BL949:BN949" si="2827">BL950+BL951</f>
        <v>0</v>
      </c>
      <c r="BM949" s="18">
        <f t="shared" si="2827"/>
        <v>0</v>
      </c>
      <c r="BN949" s="18">
        <f t="shared" si="2827"/>
        <v>0</v>
      </c>
      <c r="BO949" s="18">
        <f t="shared" si="2691"/>
        <v>382551.4</v>
      </c>
      <c r="BP949" s="18">
        <f t="shared" si="2692"/>
        <v>389933.5</v>
      </c>
      <c r="BQ949" s="18">
        <f t="shared" si="2693"/>
        <v>397773.2</v>
      </c>
      <c r="BR949" s="18">
        <f t="shared" ref="BR949:BT949" si="2828">BR950+BR951</f>
        <v>0</v>
      </c>
      <c r="BS949" s="18">
        <f t="shared" si="2828"/>
        <v>0</v>
      </c>
      <c r="BT949" s="18">
        <f t="shared" si="2828"/>
        <v>0</v>
      </c>
      <c r="BU949" s="18">
        <f t="shared" si="2694"/>
        <v>382551.4</v>
      </c>
      <c r="BV949" s="18">
        <f t="shared" si="2695"/>
        <v>389933.5</v>
      </c>
      <c r="BW949" s="18">
        <f t="shared" si="2696"/>
        <v>397773.2</v>
      </c>
      <c r="BX949" s="18">
        <f t="shared" ref="BX949:BZ949" si="2829">BX950+BX951</f>
        <v>0</v>
      </c>
      <c r="BY949" s="18">
        <f t="shared" si="2829"/>
        <v>0</v>
      </c>
      <c r="BZ949" s="18">
        <f t="shared" si="2829"/>
        <v>0</v>
      </c>
      <c r="CA949" s="18">
        <f t="shared" si="2666"/>
        <v>382551.4</v>
      </c>
      <c r="CB949" s="18">
        <f t="shared" si="2667"/>
        <v>389933.5</v>
      </c>
      <c r="CC949" s="18">
        <f t="shared" si="2668"/>
        <v>397773.2</v>
      </c>
      <c r="CD949" s="18">
        <f t="shared" si="2819"/>
        <v>0</v>
      </c>
      <c r="CE949" s="27"/>
      <c r="CF949" s="33"/>
    </row>
    <row r="950" spans="1:84" x14ac:dyDescent="0.3">
      <c r="A950" s="41" t="s">
        <v>184</v>
      </c>
      <c r="B950" s="39">
        <v>610</v>
      </c>
      <c r="C950" s="41" t="s">
        <v>27</v>
      </c>
      <c r="D950" s="41" t="s">
        <v>110</v>
      </c>
      <c r="E950" s="14" t="s">
        <v>532</v>
      </c>
      <c r="F950" s="23">
        <v>379481.4</v>
      </c>
      <c r="G950" s="23">
        <v>386747</v>
      </c>
      <c r="H950" s="23">
        <v>394586.7</v>
      </c>
      <c r="I950" s="18"/>
      <c r="J950" s="18"/>
      <c r="K950" s="18"/>
      <c r="L950" s="18">
        <f t="shared" si="2786"/>
        <v>379481.4</v>
      </c>
      <c r="M950" s="18">
        <f t="shared" si="2787"/>
        <v>386747</v>
      </c>
      <c r="N950" s="18">
        <f t="shared" si="2788"/>
        <v>394586.7</v>
      </c>
      <c r="O950" s="18"/>
      <c r="P950" s="18"/>
      <c r="Q950" s="18"/>
      <c r="R950" s="18"/>
      <c r="S950" s="18"/>
      <c r="T950" s="18">
        <f t="shared" si="2713"/>
        <v>379481.4</v>
      </c>
      <c r="U950" s="18">
        <f t="shared" si="2714"/>
        <v>386747</v>
      </c>
      <c r="V950" s="18">
        <f t="shared" si="2715"/>
        <v>394586.7</v>
      </c>
      <c r="W950" s="18"/>
      <c r="X950" s="18"/>
      <c r="Y950" s="18"/>
      <c r="Z950" s="18"/>
      <c r="AA950" s="18"/>
      <c r="AB950" s="18"/>
      <c r="AC950" s="18">
        <f t="shared" si="2716"/>
        <v>379481.4</v>
      </c>
      <c r="AD950" s="18">
        <f t="shared" si="2717"/>
        <v>386747</v>
      </c>
      <c r="AE950" s="18">
        <f t="shared" si="2718"/>
        <v>394586.7</v>
      </c>
      <c r="AF950" s="18"/>
      <c r="AG950" s="18"/>
      <c r="AH950" s="18"/>
      <c r="AI950" s="18">
        <f t="shared" si="2700"/>
        <v>379481.4</v>
      </c>
      <c r="AJ950" s="18">
        <f t="shared" si="2701"/>
        <v>386747</v>
      </c>
      <c r="AK950" s="18">
        <f t="shared" si="2702"/>
        <v>394586.7</v>
      </c>
      <c r="AL950" s="18"/>
      <c r="AM950" s="18">
        <f t="shared" si="2703"/>
        <v>379481.4</v>
      </c>
      <c r="AN950" s="18"/>
      <c r="AO950" s="18"/>
      <c r="AP950" s="18"/>
      <c r="AQ950" s="18">
        <f t="shared" si="2704"/>
        <v>379481.4</v>
      </c>
      <c r="AR950" s="18">
        <f t="shared" si="2705"/>
        <v>386747</v>
      </c>
      <c r="AS950" s="18">
        <f t="shared" si="2706"/>
        <v>394586.7</v>
      </c>
      <c r="AT950" s="18"/>
      <c r="AU950" s="18"/>
      <c r="AV950" s="18"/>
      <c r="AW950" s="18">
        <f t="shared" si="2707"/>
        <v>379481.4</v>
      </c>
      <c r="AX950" s="18">
        <f t="shared" si="2708"/>
        <v>386747</v>
      </c>
      <c r="AY950" s="18">
        <f t="shared" si="2709"/>
        <v>394586.7</v>
      </c>
      <c r="AZ950" s="18"/>
      <c r="BA950" s="18"/>
      <c r="BB950" s="18"/>
      <c r="BC950" s="18">
        <f t="shared" si="2741"/>
        <v>379481.4</v>
      </c>
      <c r="BD950" s="18">
        <f t="shared" si="2742"/>
        <v>386747</v>
      </c>
      <c r="BE950" s="18">
        <f t="shared" si="2743"/>
        <v>394586.7</v>
      </c>
      <c r="BF950" s="18"/>
      <c r="BG950" s="18"/>
      <c r="BH950" s="18"/>
      <c r="BI950" s="18">
        <f t="shared" si="2732"/>
        <v>379481.4</v>
      </c>
      <c r="BJ950" s="18">
        <f t="shared" si="2733"/>
        <v>386747</v>
      </c>
      <c r="BK950" s="18">
        <f t="shared" si="2734"/>
        <v>394586.7</v>
      </c>
      <c r="BL950" s="18"/>
      <c r="BM950" s="18"/>
      <c r="BN950" s="18"/>
      <c r="BO950" s="18">
        <f t="shared" si="2691"/>
        <v>379481.4</v>
      </c>
      <c r="BP950" s="18">
        <f t="shared" si="2692"/>
        <v>386747</v>
      </c>
      <c r="BQ950" s="18">
        <f t="shared" si="2693"/>
        <v>394586.7</v>
      </c>
      <c r="BR950" s="18"/>
      <c r="BS950" s="18"/>
      <c r="BT950" s="18"/>
      <c r="BU950" s="18">
        <f t="shared" si="2694"/>
        <v>379481.4</v>
      </c>
      <c r="BV950" s="18">
        <f t="shared" si="2695"/>
        <v>386747</v>
      </c>
      <c r="BW950" s="18">
        <f t="shared" si="2696"/>
        <v>394586.7</v>
      </c>
      <c r="BX950" s="18"/>
      <c r="BY950" s="18"/>
      <c r="BZ950" s="18"/>
      <c r="CA950" s="18">
        <f t="shared" si="2666"/>
        <v>379481.4</v>
      </c>
      <c r="CB950" s="18">
        <f t="shared" si="2667"/>
        <v>386747</v>
      </c>
      <c r="CC950" s="18">
        <f t="shared" si="2668"/>
        <v>394586.7</v>
      </c>
      <c r="CD950" s="18"/>
      <c r="CE950" s="27"/>
      <c r="CF950" s="33"/>
    </row>
    <row r="951" spans="1:84" x14ac:dyDescent="0.3">
      <c r="A951" s="41" t="s">
        <v>184</v>
      </c>
      <c r="B951" s="39">
        <v>610</v>
      </c>
      <c r="C951" s="41" t="s">
        <v>59</v>
      </c>
      <c r="D951" s="41" t="s">
        <v>19</v>
      </c>
      <c r="E951" s="14" t="s">
        <v>541</v>
      </c>
      <c r="F951" s="23">
        <v>3070</v>
      </c>
      <c r="G951" s="23">
        <v>3186.5</v>
      </c>
      <c r="H951" s="23">
        <v>3186.5</v>
      </c>
      <c r="I951" s="18"/>
      <c r="J951" s="18"/>
      <c r="K951" s="18"/>
      <c r="L951" s="18">
        <f t="shared" si="2786"/>
        <v>3070</v>
      </c>
      <c r="M951" s="18">
        <f t="shared" si="2787"/>
        <v>3186.5</v>
      </c>
      <c r="N951" s="18">
        <f t="shared" si="2788"/>
        <v>3186.5</v>
      </c>
      <c r="O951" s="18"/>
      <c r="P951" s="18"/>
      <c r="Q951" s="18"/>
      <c r="R951" s="18"/>
      <c r="S951" s="18"/>
      <c r="T951" s="18">
        <f t="shared" si="2713"/>
        <v>3070</v>
      </c>
      <c r="U951" s="18">
        <f t="shared" si="2714"/>
        <v>3186.5</v>
      </c>
      <c r="V951" s="18">
        <f t="shared" si="2715"/>
        <v>3186.5</v>
      </c>
      <c r="W951" s="18"/>
      <c r="X951" s="18"/>
      <c r="Y951" s="18"/>
      <c r="Z951" s="18"/>
      <c r="AA951" s="18"/>
      <c r="AB951" s="18"/>
      <c r="AC951" s="18">
        <f t="shared" si="2716"/>
        <v>3070</v>
      </c>
      <c r="AD951" s="18">
        <f t="shared" si="2717"/>
        <v>3186.5</v>
      </c>
      <c r="AE951" s="18">
        <f t="shared" si="2718"/>
        <v>3186.5</v>
      </c>
      <c r="AF951" s="18"/>
      <c r="AG951" s="18"/>
      <c r="AH951" s="18"/>
      <c r="AI951" s="18">
        <f t="shared" si="2700"/>
        <v>3070</v>
      </c>
      <c r="AJ951" s="18">
        <f t="shared" si="2701"/>
        <v>3186.5</v>
      </c>
      <c r="AK951" s="18">
        <f t="shared" si="2702"/>
        <v>3186.5</v>
      </c>
      <c r="AL951" s="18"/>
      <c r="AM951" s="18">
        <f t="shared" si="2703"/>
        <v>3070</v>
      </c>
      <c r="AN951" s="18"/>
      <c r="AO951" s="18"/>
      <c r="AP951" s="18"/>
      <c r="AQ951" s="18">
        <f t="shared" si="2704"/>
        <v>3070</v>
      </c>
      <c r="AR951" s="18">
        <f t="shared" si="2705"/>
        <v>3186.5</v>
      </c>
      <c r="AS951" s="18">
        <f t="shared" si="2706"/>
        <v>3186.5</v>
      </c>
      <c r="AT951" s="18"/>
      <c r="AU951" s="18"/>
      <c r="AV951" s="18"/>
      <c r="AW951" s="18">
        <f t="shared" si="2707"/>
        <v>3070</v>
      </c>
      <c r="AX951" s="18">
        <f t="shared" si="2708"/>
        <v>3186.5</v>
      </c>
      <c r="AY951" s="18">
        <f t="shared" si="2709"/>
        <v>3186.5</v>
      </c>
      <c r="AZ951" s="18"/>
      <c r="BA951" s="18"/>
      <c r="BB951" s="18"/>
      <c r="BC951" s="18">
        <f t="shared" si="2741"/>
        <v>3070</v>
      </c>
      <c r="BD951" s="18">
        <f t="shared" si="2742"/>
        <v>3186.5</v>
      </c>
      <c r="BE951" s="18">
        <f t="shared" si="2743"/>
        <v>3186.5</v>
      </c>
      <c r="BF951" s="18"/>
      <c r="BG951" s="18"/>
      <c r="BH951" s="18"/>
      <c r="BI951" s="18">
        <f t="shared" si="2732"/>
        <v>3070</v>
      </c>
      <c r="BJ951" s="18">
        <f t="shared" si="2733"/>
        <v>3186.5</v>
      </c>
      <c r="BK951" s="18">
        <f t="shared" si="2734"/>
        <v>3186.5</v>
      </c>
      <c r="BL951" s="18"/>
      <c r="BM951" s="18"/>
      <c r="BN951" s="18"/>
      <c r="BO951" s="18">
        <f t="shared" si="2691"/>
        <v>3070</v>
      </c>
      <c r="BP951" s="18">
        <f t="shared" si="2692"/>
        <v>3186.5</v>
      </c>
      <c r="BQ951" s="18">
        <f t="shared" si="2693"/>
        <v>3186.5</v>
      </c>
      <c r="BR951" s="18"/>
      <c r="BS951" s="18"/>
      <c r="BT951" s="18"/>
      <c r="BU951" s="18">
        <f t="shared" si="2694"/>
        <v>3070</v>
      </c>
      <c r="BV951" s="18">
        <f t="shared" si="2695"/>
        <v>3186.5</v>
      </c>
      <c r="BW951" s="18">
        <f t="shared" si="2696"/>
        <v>3186.5</v>
      </c>
      <c r="BX951" s="18"/>
      <c r="BY951" s="18"/>
      <c r="BZ951" s="18"/>
      <c r="CA951" s="18">
        <f t="shared" si="2666"/>
        <v>3070</v>
      </c>
      <c r="CB951" s="18">
        <f t="shared" si="2667"/>
        <v>3186.5</v>
      </c>
      <c r="CC951" s="18">
        <f t="shared" si="2668"/>
        <v>3186.5</v>
      </c>
      <c r="CD951" s="18"/>
      <c r="CE951" s="27"/>
      <c r="CF951" s="33"/>
    </row>
    <row r="952" spans="1:84" x14ac:dyDescent="0.3">
      <c r="A952" s="41" t="s">
        <v>184</v>
      </c>
      <c r="B952" s="39">
        <v>620</v>
      </c>
      <c r="C952" s="41"/>
      <c r="D952" s="41"/>
      <c r="E952" s="14" t="s">
        <v>569</v>
      </c>
      <c r="F952" s="18">
        <f t="shared" ref="F952:K952" si="2830">F953+F954</f>
        <v>4476651.3999999994</v>
      </c>
      <c r="G952" s="18">
        <f t="shared" si="2830"/>
        <v>4610041</v>
      </c>
      <c r="H952" s="18">
        <f t="shared" si="2830"/>
        <v>4724885.6000000006</v>
      </c>
      <c r="I952" s="18">
        <f t="shared" si="2830"/>
        <v>0</v>
      </c>
      <c r="J952" s="18">
        <f t="shared" si="2830"/>
        <v>0</v>
      </c>
      <c r="K952" s="18">
        <f t="shared" si="2830"/>
        <v>0</v>
      </c>
      <c r="L952" s="18">
        <f t="shared" si="2786"/>
        <v>4476651.3999999994</v>
      </c>
      <c r="M952" s="18">
        <f t="shared" si="2787"/>
        <v>4610041</v>
      </c>
      <c r="N952" s="18">
        <f t="shared" si="2788"/>
        <v>4724885.6000000006</v>
      </c>
      <c r="O952" s="18">
        <f t="shared" ref="O952:S952" si="2831">O953+O954</f>
        <v>0</v>
      </c>
      <c r="P952" s="18">
        <f t="shared" si="2831"/>
        <v>0</v>
      </c>
      <c r="Q952" s="18">
        <f t="shared" si="2831"/>
        <v>0</v>
      </c>
      <c r="R952" s="18">
        <f t="shared" si="2831"/>
        <v>0</v>
      </c>
      <c r="S952" s="18">
        <f t="shared" si="2831"/>
        <v>0</v>
      </c>
      <c r="T952" s="18">
        <f t="shared" si="2713"/>
        <v>4476651.3999999994</v>
      </c>
      <c r="U952" s="18">
        <f t="shared" si="2714"/>
        <v>4610041</v>
      </c>
      <c r="V952" s="18">
        <f t="shared" si="2715"/>
        <v>4724885.6000000006</v>
      </c>
      <c r="W952" s="18">
        <f t="shared" ref="W952:CD952" si="2832">W953+W954</f>
        <v>0</v>
      </c>
      <c r="X952" s="18">
        <f t="shared" ref="X952:AB952" si="2833">X953+X954</f>
        <v>0</v>
      </c>
      <c r="Y952" s="18">
        <f t="shared" si="2833"/>
        <v>0</v>
      </c>
      <c r="Z952" s="18">
        <f t="shared" si="2833"/>
        <v>0</v>
      </c>
      <c r="AA952" s="18">
        <f t="shared" si="2833"/>
        <v>0</v>
      </c>
      <c r="AB952" s="18">
        <f t="shared" si="2833"/>
        <v>0</v>
      </c>
      <c r="AC952" s="18">
        <f t="shared" si="2716"/>
        <v>4476651.3999999994</v>
      </c>
      <c r="AD952" s="18">
        <f t="shared" si="2717"/>
        <v>4610041</v>
      </c>
      <c r="AE952" s="18">
        <f t="shared" si="2718"/>
        <v>4724885.6000000006</v>
      </c>
      <c r="AF952" s="18">
        <f t="shared" ref="AF952:AH952" si="2834">AF953+AF954</f>
        <v>0</v>
      </c>
      <c r="AG952" s="18">
        <f t="shared" si="2834"/>
        <v>0</v>
      </c>
      <c r="AH952" s="18">
        <f t="shared" si="2834"/>
        <v>0</v>
      </c>
      <c r="AI952" s="18">
        <f t="shared" si="2700"/>
        <v>4476651.3999999994</v>
      </c>
      <c r="AJ952" s="18">
        <f t="shared" si="2701"/>
        <v>4610041</v>
      </c>
      <c r="AK952" s="18">
        <f t="shared" si="2702"/>
        <v>4724885.6000000006</v>
      </c>
      <c r="AL952" s="18">
        <f t="shared" ref="AL952" si="2835">AL953+AL954</f>
        <v>0</v>
      </c>
      <c r="AM952" s="18">
        <f t="shared" si="2703"/>
        <v>4476651.3999999994</v>
      </c>
      <c r="AN952" s="18">
        <f t="shared" ref="AN952:AP952" si="2836">AN953+AN954</f>
        <v>0</v>
      </c>
      <c r="AO952" s="18">
        <f t="shared" si="2836"/>
        <v>0</v>
      </c>
      <c r="AP952" s="18">
        <f t="shared" si="2836"/>
        <v>0</v>
      </c>
      <c r="AQ952" s="18">
        <f t="shared" si="2704"/>
        <v>4476651.3999999994</v>
      </c>
      <c r="AR952" s="18">
        <f t="shared" si="2705"/>
        <v>4610041</v>
      </c>
      <c r="AS952" s="18">
        <f t="shared" si="2706"/>
        <v>4724885.6000000006</v>
      </c>
      <c r="AT952" s="18">
        <f t="shared" ref="AT952:AV952" si="2837">AT953+AT954</f>
        <v>0</v>
      </c>
      <c r="AU952" s="18">
        <f t="shared" si="2837"/>
        <v>0</v>
      </c>
      <c r="AV952" s="18">
        <f t="shared" si="2837"/>
        <v>0</v>
      </c>
      <c r="AW952" s="18">
        <f t="shared" si="2707"/>
        <v>4476651.3999999994</v>
      </c>
      <c r="AX952" s="18">
        <f t="shared" si="2708"/>
        <v>4610041</v>
      </c>
      <c r="AY952" s="18">
        <f t="shared" si="2709"/>
        <v>4724885.6000000006</v>
      </c>
      <c r="AZ952" s="18">
        <f t="shared" ref="AZ952:BB952" si="2838">AZ953+AZ954</f>
        <v>0</v>
      </c>
      <c r="BA952" s="18">
        <f t="shared" si="2838"/>
        <v>0</v>
      </c>
      <c r="BB952" s="18">
        <f t="shared" si="2838"/>
        <v>0</v>
      </c>
      <c r="BC952" s="18">
        <f t="shared" si="2741"/>
        <v>4476651.3999999994</v>
      </c>
      <c r="BD952" s="18">
        <f t="shared" si="2742"/>
        <v>4610041</v>
      </c>
      <c r="BE952" s="18">
        <f t="shared" si="2743"/>
        <v>4724885.6000000006</v>
      </c>
      <c r="BF952" s="18">
        <f t="shared" ref="BF952:BH952" si="2839">BF953+BF954</f>
        <v>0</v>
      </c>
      <c r="BG952" s="18">
        <f t="shared" si="2839"/>
        <v>0</v>
      </c>
      <c r="BH952" s="18">
        <f t="shared" si="2839"/>
        <v>0</v>
      </c>
      <c r="BI952" s="18">
        <f t="shared" si="2732"/>
        <v>4476651.3999999994</v>
      </c>
      <c r="BJ952" s="18">
        <f t="shared" si="2733"/>
        <v>4610041</v>
      </c>
      <c r="BK952" s="18">
        <f t="shared" si="2734"/>
        <v>4724885.6000000006</v>
      </c>
      <c r="BL952" s="18">
        <f t="shared" ref="BL952:BN952" si="2840">BL953+BL954</f>
        <v>0</v>
      </c>
      <c r="BM952" s="18">
        <f t="shared" si="2840"/>
        <v>0</v>
      </c>
      <c r="BN952" s="18">
        <f t="shared" si="2840"/>
        <v>0</v>
      </c>
      <c r="BO952" s="18">
        <f t="shared" si="2691"/>
        <v>4476651.3999999994</v>
      </c>
      <c r="BP952" s="18">
        <f t="shared" si="2692"/>
        <v>4610041</v>
      </c>
      <c r="BQ952" s="18">
        <f t="shared" si="2693"/>
        <v>4724885.6000000006</v>
      </c>
      <c r="BR952" s="18">
        <f t="shared" ref="BR952:BT952" si="2841">BR953+BR954</f>
        <v>0</v>
      </c>
      <c r="BS952" s="18">
        <f t="shared" si="2841"/>
        <v>0</v>
      </c>
      <c r="BT952" s="18">
        <f t="shared" si="2841"/>
        <v>0</v>
      </c>
      <c r="BU952" s="18">
        <f t="shared" si="2694"/>
        <v>4476651.3999999994</v>
      </c>
      <c r="BV952" s="18">
        <f t="shared" si="2695"/>
        <v>4610041</v>
      </c>
      <c r="BW952" s="18">
        <f t="shared" si="2696"/>
        <v>4724885.6000000006</v>
      </c>
      <c r="BX952" s="18">
        <f t="shared" ref="BX952:BZ952" si="2842">BX953+BX954</f>
        <v>0</v>
      </c>
      <c r="BY952" s="18">
        <f t="shared" si="2842"/>
        <v>0</v>
      </c>
      <c r="BZ952" s="18">
        <f t="shared" si="2842"/>
        <v>0</v>
      </c>
      <c r="CA952" s="18">
        <f t="shared" si="2666"/>
        <v>4476651.3999999994</v>
      </c>
      <c r="CB952" s="18">
        <f t="shared" si="2667"/>
        <v>4610041</v>
      </c>
      <c r="CC952" s="18">
        <f t="shared" si="2668"/>
        <v>4724885.6000000006</v>
      </c>
      <c r="CD952" s="18">
        <f t="shared" si="2832"/>
        <v>0</v>
      </c>
      <c r="CE952" s="27"/>
      <c r="CF952" s="33"/>
    </row>
    <row r="953" spans="1:84" x14ac:dyDescent="0.3">
      <c r="A953" s="41" t="s">
        <v>184</v>
      </c>
      <c r="B953" s="39">
        <v>620</v>
      </c>
      <c r="C953" s="41" t="s">
        <v>27</v>
      </c>
      <c r="D953" s="41" t="s">
        <v>110</v>
      </c>
      <c r="E953" s="14" t="s">
        <v>532</v>
      </c>
      <c r="F953" s="23">
        <v>4372732.0999999996</v>
      </c>
      <c r="G953" s="23">
        <v>4502252.3</v>
      </c>
      <c r="H953" s="23">
        <v>4617096.9000000004</v>
      </c>
      <c r="I953" s="18"/>
      <c r="J953" s="18"/>
      <c r="K953" s="18"/>
      <c r="L953" s="18">
        <f t="shared" si="2786"/>
        <v>4372732.0999999996</v>
      </c>
      <c r="M953" s="18">
        <f t="shared" si="2787"/>
        <v>4502252.3</v>
      </c>
      <c r="N953" s="18">
        <f t="shared" si="2788"/>
        <v>4617096.9000000004</v>
      </c>
      <c r="O953" s="18"/>
      <c r="P953" s="18"/>
      <c r="Q953" s="18"/>
      <c r="R953" s="18"/>
      <c r="S953" s="18"/>
      <c r="T953" s="18">
        <f t="shared" si="2713"/>
        <v>4372732.0999999996</v>
      </c>
      <c r="U953" s="18">
        <f t="shared" si="2714"/>
        <v>4502252.3</v>
      </c>
      <c r="V953" s="18">
        <f t="shared" si="2715"/>
        <v>4617096.9000000004</v>
      </c>
      <c r="W953" s="18"/>
      <c r="X953" s="18"/>
      <c r="Y953" s="18"/>
      <c r="Z953" s="18"/>
      <c r="AA953" s="18"/>
      <c r="AB953" s="18"/>
      <c r="AC953" s="18">
        <f t="shared" si="2716"/>
        <v>4372732.0999999996</v>
      </c>
      <c r="AD953" s="18">
        <f t="shared" si="2717"/>
        <v>4502252.3</v>
      </c>
      <c r="AE953" s="18">
        <f t="shared" si="2718"/>
        <v>4617096.9000000004</v>
      </c>
      <c r="AF953" s="18"/>
      <c r="AG953" s="18"/>
      <c r="AH953" s="18"/>
      <c r="AI953" s="18">
        <f t="shared" si="2700"/>
        <v>4372732.0999999996</v>
      </c>
      <c r="AJ953" s="18">
        <f t="shared" si="2701"/>
        <v>4502252.3</v>
      </c>
      <c r="AK953" s="18">
        <f t="shared" si="2702"/>
        <v>4617096.9000000004</v>
      </c>
      <c r="AL953" s="18"/>
      <c r="AM953" s="18">
        <f t="shared" si="2703"/>
        <v>4372732.0999999996</v>
      </c>
      <c r="AN953" s="18"/>
      <c r="AO953" s="18"/>
      <c r="AP953" s="18"/>
      <c r="AQ953" s="18">
        <f t="shared" si="2704"/>
        <v>4372732.0999999996</v>
      </c>
      <c r="AR953" s="18">
        <f t="shared" si="2705"/>
        <v>4502252.3</v>
      </c>
      <c r="AS953" s="18">
        <f t="shared" si="2706"/>
        <v>4617096.9000000004</v>
      </c>
      <c r="AT953" s="18"/>
      <c r="AU953" s="18"/>
      <c r="AV953" s="18"/>
      <c r="AW953" s="18">
        <f t="shared" si="2707"/>
        <v>4372732.0999999996</v>
      </c>
      <c r="AX953" s="18">
        <f t="shared" si="2708"/>
        <v>4502252.3</v>
      </c>
      <c r="AY953" s="18">
        <f t="shared" si="2709"/>
        <v>4617096.9000000004</v>
      </c>
      <c r="AZ953" s="18"/>
      <c r="BA953" s="18"/>
      <c r="BB953" s="18"/>
      <c r="BC953" s="18">
        <f t="shared" si="2741"/>
        <v>4372732.0999999996</v>
      </c>
      <c r="BD953" s="18">
        <f t="shared" si="2742"/>
        <v>4502252.3</v>
      </c>
      <c r="BE953" s="18">
        <f t="shared" si="2743"/>
        <v>4617096.9000000004</v>
      </c>
      <c r="BF953" s="18"/>
      <c r="BG953" s="18"/>
      <c r="BH953" s="18"/>
      <c r="BI953" s="18">
        <f t="shared" si="2732"/>
        <v>4372732.0999999996</v>
      </c>
      <c r="BJ953" s="18">
        <f t="shared" si="2733"/>
        <v>4502252.3</v>
      </c>
      <c r="BK953" s="18">
        <f t="shared" si="2734"/>
        <v>4617096.9000000004</v>
      </c>
      <c r="BL953" s="18"/>
      <c r="BM953" s="18"/>
      <c r="BN953" s="18"/>
      <c r="BO953" s="18">
        <f t="shared" si="2691"/>
        <v>4372732.0999999996</v>
      </c>
      <c r="BP953" s="18">
        <f t="shared" si="2692"/>
        <v>4502252.3</v>
      </c>
      <c r="BQ953" s="18">
        <f t="shared" si="2693"/>
        <v>4617096.9000000004</v>
      </c>
      <c r="BR953" s="18"/>
      <c r="BS953" s="18"/>
      <c r="BT953" s="18"/>
      <c r="BU953" s="18">
        <f t="shared" si="2694"/>
        <v>4372732.0999999996</v>
      </c>
      <c r="BV953" s="18">
        <f t="shared" si="2695"/>
        <v>4502252.3</v>
      </c>
      <c r="BW953" s="18">
        <f t="shared" si="2696"/>
        <v>4617096.9000000004</v>
      </c>
      <c r="BX953" s="18"/>
      <c r="BY953" s="18"/>
      <c r="BZ953" s="18"/>
      <c r="CA953" s="18">
        <f t="shared" si="2666"/>
        <v>4372732.0999999996</v>
      </c>
      <c r="CB953" s="18">
        <f t="shared" si="2667"/>
        <v>4502252.3</v>
      </c>
      <c r="CC953" s="18">
        <f t="shared" si="2668"/>
        <v>4617096.9000000004</v>
      </c>
      <c r="CD953" s="18"/>
      <c r="CE953" s="27"/>
      <c r="CF953" s="33"/>
    </row>
    <row r="954" spans="1:84" x14ac:dyDescent="0.3">
      <c r="A954" s="41" t="s">
        <v>184</v>
      </c>
      <c r="B954" s="39">
        <v>620</v>
      </c>
      <c r="C954" s="41" t="s">
        <v>59</v>
      </c>
      <c r="D954" s="41" t="s">
        <v>19</v>
      </c>
      <c r="E954" s="14" t="s">
        <v>541</v>
      </c>
      <c r="F954" s="23">
        <v>103919.3</v>
      </c>
      <c r="G954" s="23">
        <v>107788.7</v>
      </c>
      <c r="H954" s="23">
        <v>107788.7</v>
      </c>
      <c r="I954" s="18"/>
      <c r="J954" s="18"/>
      <c r="K954" s="18"/>
      <c r="L954" s="18">
        <f t="shared" si="2786"/>
        <v>103919.3</v>
      </c>
      <c r="M954" s="18">
        <f t="shared" si="2787"/>
        <v>107788.7</v>
      </c>
      <c r="N954" s="18">
        <f t="shared" si="2788"/>
        <v>107788.7</v>
      </c>
      <c r="O954" s="18"/>
      <c r="P954" s="18"/>
      <c r="Q954" s="18"/>
      <c r="R954" s="18"/>
      <c r="S954" s="18"/>
      <c r="T954" s="18">
        <f t="shared" si="2713"/>
        <v>103919.3</v>
      </c>
      <c r="U954" s="18">
        <f t="shared" si="2714"/>
        <v>107788.7</v>
      </c>
      <c r="V954" s="18">
        <f t="shared" si="2715"/>
        <v>107788.7</v>
      </c>
      <c r="W954" s="18"/>
      <c r="X954" s="18"/>
      <c r="Y954" s="18"/>
      <c r="Z954" s="18"/>
      <c r="AA954" s="18"/>
      <c r="AB954" s="18"/>
      <c r="AC954" s="18">
        <f t="shared" si="2716"/>
        <v>103919.3</v>
      </c>
      <c r="AD954" s="18">
        <f t="shared" si="2717"/>
        <v>107788.7</v>
      </c>
      <c r="AE954" s="18">
        <f t="shared" si="2718"/>
        <v>107788.7</v>
      </c>
      <c r="AF954" s="18"/>
      <c r="AG954" s="18"/>
      <c r="AH954" s="18"/>
      <c r="AI954" s="18">
        <f t="shared" si="2700"/>
        <v>103919.3</v>
      </c>
      <c r="AJ954" s="18">
        <f t="shared" si="2701"/>
        <v>107788.7</v>
      </c>
      <c r="AK954" s="18">
        <f t="shared" si="2702"/>
        <v>107788.7</v>
      </c>
      <c r="AL954" s="18"/>
      <c r="AM954" s="18">
        <f t="shared" si="2703"/>
        <v>103919.3</v>
      </c>
      <c r="AN954" s="18"/>
      <c r="AO954" s="18"/>
      <c r="AP954" s="18"/>
      <c r="AQ954" s="18">
        <f t="shared" si="2704"/>
        <v>103919.3</v>
      </c>
      <c r="AR954" s="18">
        <f t="shared" si="2705"/>
        <v>107788.7</v>
      </c>
      <c r="AS954" s="18">
        <f t="shared" si="2706"/>
        <v>107788.7</v>
      </c>
      <c r="AT954" s="18"/>
      <c r="AU954" s="18"/>
      <c r="AV954" s="18"/>
      <c r="AW954" s="18">
        <f t="shared" si="2707"/>
        <v>103919.3</v>
      </c>
      <c r="AX954" s="18">
        <f t="shared" si="2708"/>
        <v>107788.7</v>
      </c>
      <c r="AY954" s="18">
        <f t="shared" si="2709"/>
        <v>107788.7</v>
      </c>
      <c r="AZ954" s="18"/>
      <c r="BA954" s="18"/>
      <c r="BB954" s="18"/>
      <c r="BC954" s="18">
        <f t="shared" si="2741"/>
        <v>103919.3</v>
      </c>
      <c r="BD954" s="18">
        <f t="shared" si="2742"/>
        <v>107788.7</v>
      </c>
      <c r="BE954" s="18">
        <f t="shared" si="2743"/>
        <v>107788.7</v>
      </c>
      <c r="BF954" s="18"/>
      <c r="BG954" s="18"/>
      <c r="BH954" s="18"/>
      <c r="BI954" s="18">
        <f t="shared" si="2732"/>
        <v>103919.3</v>
      </c>
      <c r="BJ954" s="18">
        <f t="shared" si="2733"/>
        <v>107788.7</v>
      </c>
      <c r="BK954" s="18">
        <f t="shared" si="2734"/>
        <v>107788.7</v>
      </c>
      <c r="BL954" s="18"/>
      <c r="BM954" s="18"/>
      <c r="BN954" s="18"/>
      <c r="BO954" s="18">
        <f t="shared" si="2691"/>
        <v>103919.3</v>
      </c>
      <c r="BP954" s="18">
        <f t="shared" si="2692"/>
        <v>107788.7</v>
      </c>
      <c r="BQ954" s="18">
        <f t="shared" si="2693"/>
        <v>107788.7</v>
      </c>
      <c r="BR954" s="18"/>
      <c r="BS954" s="18"/>
      <c r="BT954" s="18"/>
      <c r="BU954" s="18">
        <f t="shared" si="2694"/>
        <v>103919.3</v>
      </c>
      <c r="BV954" s="18">
        <f t="shared" si="2695"/>
        <v>107788.7</v>
      </c>
      <c r="BW954" s="18">
        <f t="shared" si="2696"/>
        <v>107788.7</v>
      </c>
      <c r="BX954" s="18"/>
      <c r="BY954" s="18"/>
      <c r="BZ954" s="18"/>
      <c r="CA954" s="18">
        <f t="shared" si="2666"/>
        <v>103919.3</v>
      </c>
      <c r="CB954" s="18">
        <f t="shared" si="2667"/>
        <v>107788.7</v>
      </c>
      <c r="CC954" s="18">
        <f t="shared" si="2668"/>
        <v>107788.7</v>
      </c>
      <c r="CD954" s="18"/>
      <c r="CE954" s="27"/>
      <c r="CF954" s="33"/>
    </row>
    <row r="955" spans="1:84" ht="78" x14ac:dyDescent="0.3">
      <c r="A955" s="41" t="s">
        <v>184</v>
      </c>
      <c r="B955" s="39">
        <v>630</v>
      </c>
      <c r="C955" s="41"/>
      <c r="D955" s="41"/>
      <c r="E955" s="14" t="s">
        <v>1427</v>
      </c>
      <c r="F955" s="18">
        <f t="shared" ref="F955:K955" si="2843">F956</f>
        <v>306.89999999999998</v>
      </c>
      <c r="G955" s="18">
        <f t="shared" si="2843"/>
        <v>307</v>
      </c>
      <c r="H955" s="18">
        <f t="shared" si="2843"/>
        <v>307</v>
      </c>
      <c r="I955" s="18">
        <f t="shared" si="2843"/>
        <v>0</v>
      </c>
      <c r="J955" s="18">
        <f t="shared" si="2843"/>
        <v>0</v>
      </c>
      <c r="K955" s="18">
        <f t="shared" si="2843"/>
        <v>0</v>
      </c>
      <c r="L955" s="18">
        <f t="shared" si="2786"/>
        <v>306.89999999999998</v>
      </c>
      <c r="M955" s="18">
        <f t="shared" si="2787"/>
        <v>307</v>
      </c>
      <c r="N955" s="18">
        <f t="shared" si="2788"/>
        <v>307</v>
      </c>
      <c r="O955" s="18">
        <f t="shared" ref="O955:S955" si="2844">O956</f>
        <v>0</v>
      </c>
      <c r="P955" s="18">
        <f t="shared" si="2844"/>
        <v>0</v>
      </c>
      <c r="Q955" s="18">
        <f t="shared" si="2844"/>
        <v>0</v>
      </c>
      <c r="R955" s="18">
        <f t="shared" si="2844"/>
        <v>0</v>
      </c>
      <c r="S955" s="18">
        <f t="shared" si="2844"/>
        <v>0</v>
      </c>
      <c r="T955" s="18">
        <f t="shared" si="2713"/>
        <v>306.89999999999998</v>
      </c>
      <c r="U955" s="18">
        <f t="shared" si="2714"/>
        <v>307</v>
      </c>
      <c r="V955" s="18">
        <f t="shared" si="2715"/>
        <v>307</v>
      </c>
      <c r="W955" s="18">
        <f t="shared" ref="W955:CD955" si="2845">W956</f>
        <v>0</v>
      </c>
      <c r="X955" s="18">
        <f t="shared" si="2845"/>
        <v>0</v>
      </c>
      <c r="Y955" s="18">
        <f t="shared" si="2845"/>
        <v>0</v>
      </c>
      <c r="Z955" s="18">
        <f t="shared" si="2845"/>
        <v>0</v>
      </c>
      <c r="AA955" s="18">
        <f t="shared" si="2845"/>
        <v>0</v>
      </c>
      <c r="AB955" s="18">
        <f t="shared" si="2845"/>
        <v>0</v>
      </c>
      <c r="AC955" s="18">
        <f t="shared" si="2716"/>
        <v>306.89999999999998</v>
      </c>
      <c r="AD955" s="18">
        <f t="shared" si="2717"/>
        <v>307</v>
      </c>
      <c r="AE955" s="18">
        <f t="shared" si="2718"/>
        <v>307</v>
      </c>
      <c r="AF955" s="18">
        <f t="shared" si="2845"/>
        <v>0</v>
      </c>
      <c r="AG955" s="18">
        <f t="shared" si="2845"/>
        <v>0</v>
      </c>
      <c r="AH955" s="18">
        <f t="shared" si="2845"/>
        <v>0</v>
      </c>
      <c r="AI955" s="18">
        <f t="shared" si="2700"/>
        <v>306.89999999999998</v>
      </c>
      <c r="AJ955" s="18">
        <f t="shared" si="2701"/>
        <v>307</v>
      </c>
      <c r="AK955" s="18">
        <f t="shared" si="2702"/>
        <v>307</v>
      </c>
      <c r="AL955" s="18">
        <f t="shared" si="2845"/>
        <v>0</v>
      </c>
      <c r="AM955" s="18">
        <f t="shared" si="2703"/>
        <v>306.89999999999998</v>
      </c>
      <c r="AN955" s="18">
        <f t="shared" si="2845"/>
        <v>0</v>
      </c>
      <c r="AO955" s="18">
        <f t="shared" si="2845"/>
        <v>0</v>
      </c>
      <c r="AP955" s="18">
        <f t="shared" si="2845"/>
        <v>0</v>
      </c>
      <c r="AQ955" s="18">
        <f t="shared" si="2704"/>
        <v>306.89999999999998</v>
      </c>
      <c r="AR955" s="18">
        <f t="shared" si="2705"/>
        <v>307</v>
      </c>
      <c r="AS955" s="18">
        <f t="shared" si="2706"/>
        <v>307</v>
      </c>
      <c r="AT955" s="18">
        <f t="shared" si="2845"/>
        <v>0</v>
      </c>
      <c r="AU955" s="18">
        <f t="shared" si="2845"/>
        <v>0</v>
      </c>
      <c r="AV955" s="18">
        <f t="shared" si="2845"/>
        <v>0</v>
      </c>
      <c r="AW955" s="18">
        <f t="shared" si="2707"/>
        <v>306.89999999999998</v>
      </c>
      <c r="AX955" s="18">
        <f t="shared" si="2708"/>
        <v>307</v>
      </c>
      <c r="AY955" s="18">
        <f t="shared" si="2709"/>
        <v>307</v>
      </c>
      <c r="AZ955" s="18">
        <f t="shared" si="2845"/>
        <v>0</v>
      </c>
      <c r="BA955" s="18">
        <f t="shared" si="2845"/>
        <v>0</v>
      </c>
      <c r="BB955" s="18">
        <f t="shared" si="2845"/>
        <v>0</v>
      </c>
      <c r="BC955" s="18">
        <f t="shared" si="2741"/>
        <v>306.89999999999998</v>
      </c>
      <c r="BD955" s="18">
        <f t="shared" si="2742"/>
        <v>307</v>
      </c>
      <c r="BE955" s="18">
        <f t="shared" si="2743"/>
        <v>307</v>
      </c>
      <c r="BF955" s="18">
        <f t="shared" si="2845"/>
        <v>0</v>
      </c>
      <c r="BG955" s="18">
        <f t="shared" si="2845"/>
        <v>0</v>
      </c>
      <c r="BH955" s="18">
        <f t="shared" si="2845"/>
        <v>0</v>
      </c>
      <c r="BI955" s="18">
        <f t="shared" si="2732"/>
        <v>306.89999999999998</v>
      </c>
      <c r="BJ955" s="18">
        <f t="shared" si="2733"/>
        <v>307</v>
      </c>
      <c r="BK955" s="18">
        <f t="shared" si="2734"/>
        <v>307</v>
      </c>
      <c r="BL955" s="18">
        <f t="shared" si="2845"/>
        <v>0</v>
      </c>
      <c r="BM955" s="18">
        <f t="shared" si="2845"/>
        <v>0</v>
      </c>
      <c r="BN955" s="18">
        <f t="shared" si="2845"/>
        <v>0</v>
      </c>
      <c r="BO955" s="18">
        <f t="shared" si="2691"/>
        <v>306.89999999999998</v>
      </c>
      <c r="BP955" s="18">
        <f t="shared" si="2692"/>
        <v>307</v>
      </c>
      <c r="BQ955" s="18">
        <f t="shared" si="2693"/>
        <v>307</v>
      </c>
      <c r="BR955" s="18">
        <f t="shared" si="2845"/>
        <v>0</v>
      </c>
      <c r="BS955" s="18">
        <f t="shared" si="2845"/>
        <v>0</v>
      </c>
      <c r="BT955" s="18">
        <f t="shared" si="2845"/>
        <v>0</v>
      </c>
      <c r="BU955" s="18">
        <f t="shared" si="2694"/>
        <v>306.89999999999998</v>
      </c>
      <c r="BV955" s="18">
        <f t="shared" si="2695"/>
        <v>307</v>
      </c>
      <c r="BW955" s="18">
        <f t="shared" si="2696"/>
        <v>307</v>
      </c>
      <c r="BX955" s="18">
        <f t="shared" si="2845"/>
        <v>0</v>
      </c>
      <c r="BY955" s="18">
        <f t="shared" si="2845"/>
        <v>0</v>
      </c>
      <c r="BZ955" s="18">
        <f t="shared" si="2845"/>
        <v>0</v>
      </c>
      <c r="CA955" s="18">
        <f t="shared" si="2666"/>
        <v>306.89999999999998</v>
      </c>
      <c r="CB955" s="18">
        <f t="shared" si="2667"/>
        <v>307</v>
      </c>
      <c r="CC955" s="18">
        <f t="shared" si="2668"/>
        <v>307</v>
      </c>
      <c r="CD955" s="18">
        <f t="shared" si="2845"/>
        <v>0</v>
      </c>
      <c r="CE955" s="27"/>
      <c r="CF955" s="33"/>
    </row>
    <row r="956" spans="1:84" x14ac:dyDescent="0.3">
      <c r="A956" s="41" t="s">
        <v>184</v>
      </c>
      <c r="B956" s="39">
        <v>630</v>
      </c>
      <c r="C956" s="41" t="s">
        <v>59</v>
      </c>
      <c r="D956" s="41" t="s">
        <v>19</v>
      </c>
      <c r="E956" s="14" t="s">
        <v>541</v>
      </c>
      <c r="F956" s="23">
        <v>306.89999999999998</v>
      </c>
      <c r="G956" s="23">
        <v>307</v>
      </c>
      <c r="H956" s="23">
        <v>307</v>
      </c>
      <c r="I956" s="18"/>
      <c r="J956" s="18"/>
      <c r="K956" s="18"/>
      <c r="L956" s="18">
        <f t="shared" si="2786"/>
        <v>306.89999999999998</v>
      </c>
      <c r="M956" s="18">
        <f t="shared" si="2787"/>
        <v>307</v>
      </c>
      <c r="N956" s="18">
        <f t="shared" si="2788"/>
        <v>307</v>
      </c>
      <c r="O956" s="18"/>
      <c r="P956" s="18"/>
      <c r="Q956" s="18"/>
      <c r="R956" s="18"/>
      <c r="S956" s="18"/>
      <c r="T956" s="18">
        <f t="shared" si="2713"/>
        <v>306.89999999999998</v>
      </c>
      <c r="U956" s="18">
        <f t="shared" si="2714"/>
        <v>307</v>
      </c>
      <c r="V956" s="18">
        <f t="shared" si="2715"/>
        <v>307</v>
      </c>
      <c r="W956" s="18"/>
      <c r="X956" s="18"/>
      <c r="Y956" s="18"/>
      <c r="Z956" s="18"/>
      <c r="AA956" s="18"/>
      <c r="AB956" s="18"/>
      <c r="AC956" s="18">
        <f t="shared" si="2716"/>
        <v>306.89999999999998</v>
      </c>
      <c r="AD956" s="18">
        <f t="shared" si="2717"/>
        <v>307</v>
      </c>
      <c r="AE956" s="18">
        <f t="shared" si="2718"/>
        <v>307</v>
      </c>
      <c r="AF956" s="18"/>
      <c r="AG956" s="18"/>
      <c r="AH956" s="18"/>
      <c r="AI956" s="18">
        <f t="shared" si="2700"/>
        <v>306.89999999999998</v>
      </c>
      <c r="AJ956" s="18">
        <f t="shared" si="2701"/>
        <v>307</v>
      </c>
      <c r="AK956" s="18">
        <f t="shared" si="2702"/>
        <v>307</v>
      </c>
      <c r="AL956" s="18"/>
      <c r="AM956" s="18">
        <f t="shared" si="2703"/>
        <v>306.89999999999998</v>
      </c>
      <c r="AN956" s="18"/>
      <c r="AO956" s="18"/>
      <c r="AP956" s="18"/>
      <c r="AQ956" s="18">
        <f t="shared" si="2704"/>
        <v>306.89999999999998</v>
      </c>
      <c r="AR956" s="18">
        <f t="shared" si="2705"/>
        <v>307</v>
      </c>
      <c r="AS956" s="18">
        <f t="shared" si="2706"/>
        <v>307</v>
      </c>
      <c r="AT956" s="18"/>
      <c r="AU956" s="18"/>
      <c r="AV956" s="18"/>
      <c r="AW956" s="18">
        <f t="shared" si="2707"/>
        <v>306.89999999999998</v>
      </c>
      <c r="AX956" s="18">
        <f t="shared" si="2708"/>
        <v>307</v>
      </c>
      <c r="AY956" s="18">
        <f t="shared" si="2709"/>
        <v>307</v>
      </c>
      <c r="AZ956" s="18"/>
      <c r="BA956" s="18"/>
      <c r="BB956" s="18"/>
      <c r="BC956" s="18">
        <f t="shared" si="2741"/>
        <v>306.89999999999998</v>
      </c>
      <c r="BD956" s="18">
        <f t="shared" si="2742"/>
        <v>307</v>
      </c>
      <c r="BE956" s="18">
        <f t="shared" si="2743"/>
        <v>307</v>
      </c>
      <c r="BF956" s="18"/>
      <c r="BG956" s="18"/>
      <c r="BH956" s="18"/>
      <c r="BI956" s="18">
        <f t="shared" si="2732"/>
        <v>306.89999999999998</v>
      </c>
      <c r="BJ956" s="18">
        <f t="shared" si="2733"/>
        <v>307</v>
      </c>
      <c r="BK956" s="18">
        <f t="shared" si="2734"/>
        <v>307</v>
      </c>
      <c r="BL956" s="18"/>
      <c r="BM956" s="18"/>
      <c r="BN956" s="18"/>
      <c r="BO956" s="18">
        <f t="shared" si="2691"/>
        <v>306.89999999999998</v>
      </c>
      <c r="BP956" s="18">
        <f t="shared" si="2692"/>
        <v>307</v>
      </c>
      <c r="BQ956" s="18">
        <f t="shared" si="2693"/>
        <v>307</v>
      </c>
      <c r="BR956" s="18"/>
      <c r="BS956" s="18"/>
      <c r="BT956" s="18"/>
      <c r="BU956" s="18">
        <f t="shared" si="2694"/>
        <v>306.89999999999998</v>
      </c>
      <c r="BV956" s="18">
        <f t="shared" si="2695"/>
        <v>307</v>
      </c>
      <c r="BW956" s="18">
        <f t="shared" si="2696"/>
        <v>307</v>
      </c>
      <c r="BX956" s="18"/>
      <c r="BY956" s="18"/>
      <c r="BZ956" s="18"/>
      <c r="CA956" s="18">
        <f t="shared" si="2666"/>
        <v>306.89999999999998</v>
      </c>
      <c r="CB956" s="18">
        <f t="shared" si="2667"/>
        <v>307</v>
      </c>
      <c r="CC956" s="18">
        <f t="shared" si="2668"/>
        <v>307</v>
      </c>
      <c r="CD956" s="18"/>
      <c r="CE956" s="27"/>
      <c r="CF956" s="33"/>
    </row>
    <row r="957" spans="1:84" ht="109.2" x14ac:dyDescent="0.3">
      <c r="A957" s="41" t="s">
        <v>185</v>
      </c>
      <c r="B957" s="39"/>
      <c r="C957" s="41"/>
      <c r="D957" s="41"/>
      <c r="E957" s="14" t="s">
        <v>666</v>
      </c>
      <c r="F957" s="18">
        <f t="shared" ref="F957:K957" si="2846">F958+F961</f>
        <v>312.89999999999998</v>
      </c>
      <c r="G957" s="18">
        <f t="shared" si="2846"/>
        <v>312.89999999999998</v>
      </c>
      <c r="H957" s="18">
        <f t="shared" si="2846"/>
        <v>312.89999999999998</v>
      </c>
      <c r="I957" s="18">
        <f t="shared" si="2846"/>
        <v>0</v>
      </c>
      <c r="J957" s="18">
        <f t="shared" si="2846"/>
        <v>0</v>
      </c>
      <c r="K957" s="18">
        <f t="shared" si="2846"/>
        <v>0</v>
      </c>
      <c r="L957" s="18">
        <f t="shared" si="2786"/>
        <v>312.89999999999998</v>
      </c>
      <c r="M957" s="18">
        <f t="shared" si="2787"/>
        <v>312.89999999999998</v>
      </c>
      <c r="N957" s="18">
        <f t="shared" si="2788"/>
        <v>312.89999999999998</v>
      </c>
      <c r="O957" s="18">
        <f t="shared" ref="O957:S957" si="2847">O958+O961</f>
        <v>0</v>
      </c>
      <c r="P957" s="18">
        <f t="shared" si="2847"/>
        <v>0</v>
      </c>
      <c r="Q957" s="18">
        <f t="shared" si="2847"/>
        <v>0</v>
      </c>
      <c r="R957" s="18">
        <f t="shared" si="2847"/>
        <v>0</v>
      </c>
      <c r="S957" s="18">
        <f t="shared" si="2847"/>
        <v>0</v>
      </c>
      <c r="T957" s="18">
        <f t="shared" si="2713"/>
        <v>312.89999999999998</v>
      </c>
      <c r="U957" s="18">
        <f t="shared" si="2714"/>
        <v>312.89999999999998</v>
      </c>
      <c r="V957" s="18">
        <f t="shared" si="2715"/>
        <v>312.89999999999998</v>
      </c>
      <c r="W957" s="18">
        <f t="shared" ref="W957:CD957" si="2848">W958+W961</f>
        <v>0</v>
      </c>
      <c r="X957" s="18">
        <f t="shared" ref="X957:AB957" si="2849">X958+X961</f>
        <v>0</v>
      </c>
      <c r="Y957" s="18">
        <f t="shared" si="2849"/>
        <v>0</v>
      </c>
      <c r="Z957" s="18">
        <f t="shared" si="2849"/>
        <v>0</v>
      </c>
      <c r="AA957" s="18">
        <f t="shared" si="2849"/>
        <v>0</v>
      </c>
      <c r="AB957" s="18">
        <f t="shared" si="2849"/>
        <v>0</v>
      </c>
      <c r="AC957" s="18">
        <f t="shared" si="2716"/>
        <v>312.89999999999998</v>
      </c>
      <c r="AD957" s="18">
        <f t="shared" si="2717"/>
        <v>312.89999999999998</v>
      </c>
      <c r="AE957" s="18">
        <f t="shared" si="2718"/>
        <v>312.89999999999998</v>
      </c>
      <c r="AF957" s="18">
        <f t="shared" ref="AF957:AH957" si="2850">AF958+AF961</f>
        <v>0</v>
      </c>
      <c r="AG957" s="18">
        <f t="shared" si="2850"/>
        <v>0</v>
      </c>
      <c r="AH957" s="18">
        <f t="shared" si="2850"/>
        <v>0</v>
      </c>
      <c r="AI957" s="18">
        <f t="shared" si="2700"/>
        <v>312.89999999999998</v>
      </c>
      <c r="AJ957" s="18">
        <f t="shared" si="2701"/>
        <v>312.89999999999998</v>
      </c>
      <c r="AK957" s="18">
        <f t="shared" si="2702"/>
        <v>312.89999999999998</v>
      </c>
      <c r="AL957" s="18">
        <f t="shared" ref="AL957" si="2851">AL958+AL961</f>
        <v>0</v>
      </c>
      <c r="AM957" s="18">
        <f t="shared" si="2703"/>
        <v>312.89999999999998</v>
      </c>
      <c r="AN957" s="18">
        <f t="shared" ref="AN957:AP957" si="2852">AN958+AN961</f>
        <v>0</v>
      </c>
      <c r="AO957" s="18">
        <f t="shared" si="2852"/>
        <v>0</v>
      </c>
      <c r="AP957" s="18">
        <f t="shared" si="2852"/>
        <v>0</v>
      </c>
      <c r="AQ957" s="18">
        <f t="shared" si="2704"/>
        <v>312.89999999999998</v>
      </c>
      <c r="AR957" s="18">
        <f t="shared" si="2705"/>
        <v>312.89999999999998</v>
      </c>
      <c r="AS957" s="18">
        <f t="shared" si="2706"/>
        <v>312.89999999999998</v>
      </c>
      <c r="AT957" s="18">
        <f t="shared" ref="AT957:AV957" si="2853">AT958+AT961</f>
        <v>0</v>
      </c>
      <c r="AU957" s="18">
        <f t="shared" si="2853"/>
        <v>0</v>
      </c>
      <c r="AV957" s="18">
        <f t="shared" si="2853"/>
        <v>0</v>
      </c>
      <c r="AW957" s="18">
        <f t="shared" si="2707"/>
        <v>312.89999999999998</v>
      </c>
      <c r="AX957" s="18">
        <f t="shared" si="2708"/>
        <v>312.89999999999998</v>
      </c>
      <c r="AY957" s="18">
        <f t="shared" si="2709"/>
        <v>312.89999999999998</v>
      </c>
      <c r="AZ957" s="18">
        <f t="shared" ref="AZ957:BB957" si="2854">AZ958+AZ961</f>
        <v>0</v>
      </c>
      <c r="BA957" s="18">
        <f t="shared" si="2854"/>
        <v>0</v>
      </c>
      <c r="BB957" s="18">
        <f t="shared" si="2854"/>
        <v>0</v>
      </c>
      <c r="BC957" s="18">
        <f t="shared" si="2741"/>
        <v>312.89999999999998</v>
      </c>
      <c r="BD957" s="18">
        <f t="shared" si="2742"/>
        <v>312.89999999999998</v>
      </c>
      <c r="BE957" s="18">
        <f t="shared" si="2743"/>
        <v>312.89999999999998</v>
      </c>
      <c r="BF957" s="18">
        <f t="shared" ref="BF957:BH957" si="2855">BF958+BF961</f>
        <v>0</v>
      </c>
      <c r="BG957" s="18">
        <f t="shared" si="2855"/>
        <v>0</v>
      </c>
      <c r="BH957" s="18">
        <f t="shared" si="2855"/>
        <v>0</v>
      </c>
      <c r="BI957" s="18">
        <f t="shared" si="2732"/>
        <v>312.89999999999998</v>
      </c>
      <c r="BJ957" s="18">
        <f t="shared" si="2733"/>
        <v>312.89999999999998</v>
      </c>
      <c r="BK957" s="18">
        <f t="shared" si="2734"/>
        <v>312.89999999999998</v>
      </c>
      <c r="BL957" s="18">
        <f t="shared" ref="BL957:BN957" si="2856">BL958+BL961</f>
        <v>0</v>
      </c>
      <c r="BM957" s="18">
        <f t="shared" si="2856"/>
        <v>0</v>
      </c>
      <c r="BN957" s="18">
        <f t="shared" si="2856"/>
        <v>0</v>
      </c>
      <c r="BO957" s="18">
        <f t="shared" si="2691"/>
        <v>312.89999999999998</v>
      </c>
      <c r="BP957" s="18">
        <f t="shared" si="2692"/>
        <v>312.89999999999998</v>
      </c>
      <c r="BQ957" s="18">
        <f t="shared" si="2693"/>
        <v>312.89999999999998</v>
      </c>
      <c r="BR957" s="18">
        <f t="shared" ref="BR957:BT957" si="2857">BR958+BR961</f>
        <v>0</v>
      </c>
      <c r="BS957" s="18">
        <f t="shared" si="2857"/>
        <v>0</v>
      </c>
      <c r="BT957" s="18">
        <f t="shared" si="2857"/>
        <v>0</v>
      </c>
      <c r="BU957" s="18">
        <f t="shared" si="2694"/>
        <v>312.89999999999998</v>
      </c>
      <c r="BV957" s="18">
        <f t="shared" si="2695"/>
        <v>312.89999999999998</v>
      </c>
      <c r="BW957" s="18">
        <f t="shared" si="2696"/>
        <v>312.89999999999998</v>
      </c>
      <c r="BX957" s="18">
        <f t="shared" ref="BX957:BZ957" si="2858">BX958+BX961</f>
        <v>0</v>
      </c>
      <c r="BY957" s="18">
        <f t="shared" si="2858"/>
        <v>0</v>
      </c>
      <c r="BZ957" s="18">
        <f t="shared" si="2858"/>
        <v>0</v>
      </c>
      <c r="CA957" s="18">
        <f t="shared" si="2666"/>
        <v>312.89999999999998</v>
      </c>
      <c r="CB957" s="18">
        <f t="shared" si="2667"/>
        <v>312.89999999999998</v>
      </c>
      <c r="CC957" s="18">
        <f t="shared" si="2668"/>
        <v>312.89999999999998</v>
      </c>
      <c r="CD957" s="18">
        <f t="shared" si="2848"/>
        <v>0</v>
      </c>
      <c r="CE957" s="27"/>
      <c r="CF957" s="33"/>
    </row>
    <row r="958" spans="1:84" ht="31.2" x14ac:dyDescent="0.3">
      <c r="A958" s="41" t="s">
        <v>185</v>
      </c>
      <c r="B958" s="39">
        <v>300</v>
      </c>
      <c r="C958" s="41"/>
      <c r="D958" s="41"/>
      <c r="E958" s="14" t="s">
        <v>552</v>
      </c>
      <c r="F958" s="18">
        <f t="shared" ref="F958:K959" si="2859">F959</f>
        <v>211.4</v>
      </c>
      <c r="G958" s="18">
        <f t="shared" si="2859"/>
        <v>211.4</v>
      </c>
      <c r="H958" s="18">
        <f t="shared" si="2859"/>
        <v>211.4</v>
      </c>
      <c r="I958" s="18">
        <f t="shared" si="2859"/>
        <v>0</v>
      </c>
      <c r="J958" s="18">
        <f t="shared" si="2859"/>
        <v>0</v>
      </c>
      <c r="K958" s="18">
        <f t="shared" si="2859"/>
        <v>0</v>
      </c>
      <c r="L958" s="18">
        <f t="shared" si="2786"/>
        <v>211.4</v>
      </c>
      <c r="M958" s="18">
        <f t="shared" si="2787"/>
        <v>211.4</v>
      </c>
      <c r="N958" s="18">
        <f t="shared" si="2788"/>
        <v>211.4</v>
      </c>
      <c r="O958" s="18">
        <f t="shared" ref="O958:S959" si="2860">O959</f>
        <v>0</v>
      </c>
      <c r="P958" s="18">
        <f t="shared" si="2860"/>
        <v>0</v>
      </c>
      <c r="Q958" s="18">
        <f t="shared" si="2860"/>
        <v>0</v>
      </c>
      <c r="R958" s="18">
        <f t="shared" si="2860"/>
        <v>0</v>
      </c>
      <c r="S958" s="18">
        <f t="shared" si="2860"/>
        <v>0</v>
      </c>
      <c r="T958" s="18">
        <f t="shared" si="2713"/>
        <v>211.4</v>
      </c>
      <c r="U958" s="18">
        <f t="shared" si="2714"/>
        <v>211.4</v>
      </c>
      <c r="V958" s="18">
        <f t="shared" si="2715"/>
        <v>211.4</v>
      </c>
      <c r="W958" s="18">
        <f t="shared" ref="W958:CD959" si="2861">W959</f>
        <v>0</v>
      </c>
      <c r="X958" s="18">
        <f t="shared" si="2861"/>
        <v>0</v>
      </c>
      <c r="Y958" s="18">
        <f t="shared" si="2861"/>
        <v>0</v>
      </c>
      <c r="Z958" s="18">
        <f t="shared" si="2861"/>
        <v>0</v>
      </c>
      <c r="AA958" s="18">
        <f t="shared" si="2861"/>
        <v>0</v>
      </c>
      <c r="AB958" s="18">
        <f t="shared" si="2861"/>
        <v>0</v>
      </c>
      <c r="AC958" s="18">
        <f t="shared" si="2716"/>
        <v>211.4</v>
      </c>
      <c r="AD958" s="18">
        <f t="shared" si="2717"/>
        <v>211.4</v>
      </c>
      <c r="AE958" s="18">
        <f t="shared" si="2718"/>
        <v>211.4</v>
      </c>
      <c r="AF958" s="18">
        <f t="shared" si="2861"/>
        <v>0</v>
      </c>
      <c r="AG958" s="18">
        <f t="shared" si="2861"/>
        <v>0</v>
      </c>
      <c r="AH958" s="18">
        <f t="shared" si="2861"/>
        <v>0</v>
      </c>
      <c r="AI958" s="18">
        <f t="shared" si="2700"/>
        <v>211.4</v>
      </c>
      <c r="AJ958" s="18">
        <f t="shared" si="2701"/>
        <v>211.4</v>
      </c>
      <c r="AK958" s="18">
        <f t="shared" si="2702"/>
        <v>211.4</v>
      </c>
      <c r="AL958" s="18">
        <f t="shared" si="2861"/>
        <v>0</v>
      </c>
      <c r="AM958" s="18">
        <f t="shared" si="2703"/>
        <v>211.4</v>
      </c>
      <c r="AN958" s="18">
        <f t="shared" si="2861"/>
        <v>0</v>
      </c>
      <c r="AO958" s="18">
        <f t="shared" si="2861"/>
        <v>0</v>
      </c>
      <c r="AP958" s="18">
        <f t="shared" si="2861"/>
        <v>0</v>
      </c>
      <c r="AQ958" s="18">
        <f t="shared" si="2704"/>
        <v>211.4</v>
      </c>
      <c r="AR958" s="18">
        <f t="shared" si="2705"/>
        <v>211.4</v>
      </c>
      <c r="AS958" s="18">
        <f t="shared" si="2706"/>
        <v>211.4</v>
      </c>
      <c r="AT958" s="18">
        <f t="shared" si="2861"/>
        <v>0</v>
      </c>
      <c r="AU958" s="18">
        <f t="shared" si="2861"/>
        <v>0</v>
      </c>
      <c r="AV958" s="18">
        <f t="shared" si="2861"/>
        <v>0</v>
      </c>
      <c r="AW958" s="18">
        <f t="shared" si="2707"/>
        <v>211.4</v>
      </c>
      <c r="AX958" s="18">
        <f t="shared" si="2708"/>
        <v>211.4</v>
      </c>
      <c r="AY958" s="18">
        <f t="shared" si="2709"/>
        <v>211.4</v>
      </c>
      <c r="AZ958" s="18">
        <f t="shared" si="2861"/>
        <v>0</v>
      </c>
      <c r="BA958" s="18">
        <f t="shared" si="2861"/>
        <v>0</v>
      </c>
      <c r="BB958" s="18">
        <f t="shared" si="2861"/>
        <v>0</v>
      </c>
      <c r="BC958" s="18">
        <f t="shared" si="2741"/>
        <v>211.4</v>
      </c>
      <c r="BD958" s="18">
        <f t="shared" si="2742"/>
        <v>211.4</v>
      </c>
      <c r="BE958" s="18">
        <f t="shared" si="2743"/>
        <v>211.4</v>
      </c>
      <c r="BF958" s="18">
        <f t="shared" si="2861"/>
        <v>0</v>
      </c>
      <c r="BG958" s="18">
        <f t="shared" si="2861"/>
        <v>0</v>
      </c>
      <c r="BH958" s="18">
        <f t="shared" si="2861"/>
        <v>0</v>
      </c>
      <c r="BI958" s="18">
        <f t="shared" si="2732"/>
        <v>211.4</v>
      </c>
      <c r="BJ958" s="18">
        <f t="shared" si="2733"/>
        <v>211.4</v>
      </c>
      <c r="BK958" s="18">
        <f t="shared" si="2734"/>
        <v>211.4</v>
      </c>
      <c r="BL958" s="18">
        <f t="shared" si="2861"/>
        <v>0</v>
      </c>
      <c r="BM958" s="18">
        <f t="shared" si="2861"/>
        <v>0</v>
      </c>
      <c r="BN958" s="18">
        <f t="shared" si="2861"/>
        <v>0</v>
      </c>
      <c r="BO958" s="18">
        <f t="shared" si="2691"/>
        <v>211.4</v>
      </c>
      <c r="BP958" s="18">
        <f t="shared" si="2692"/>
        <v>211.4</v>
      </c>
      <c r="BQ958" s="18">
        <f t="shared" si="2693"/>
        <v>211.4</v>
      </c>
      <c r="BR958" s="18">
        <f t="shared" si="2861"/>
        <v>0</v>
      </c>
      <c r="BS958" s="18">
        <f t="shared" si="2861"/>
        <v>0</v>
      </c>
      <c r="BT958" s="18">
        <f t="shared" si="2861"/>
        <v>0</v>
      </c>
      <c r="BU958" s="18">
        <f t="shared" si="2694"/>
        <v>211.4</v>
      </c>
      <c r="BV958" s="18">
        <f t="shared" si="2695"/>
        <v>211.4</v>
      </c>
      <c r="BW958" s="18">
        <f t="shared" si="2696"/>
        <v>211.4</v>
      </c>
      <c r="BX958" s="18">
        <f t="shared" si="2861"/>
        <v>0</v>
      </c>
      <c r="BY958" s="18">
        <f t="shared" si="2861"/>
        <v>0</v>
      </c>
      <c r="BZ958" s="18">
        <f t="shared" si="2861"/>
        <v>0</v>
      </c>
      <c r="CA958" s="18">
        <f t="shared" si="2666"/>
        <v>211.4</v>
      </c>
      <c r="CB958" s="18">
        <f t="shared" si="2667"/>
        <v>211.4</v>
      </c>
      <c r="CC958" s="18">
        <f t="shared" si="2668"/>
        <v>211.4</v>
      </c>
      <c r="CD958" s="18">
        <f t="shared" si="2861"/>
        <v>0</v>
      </c>
      <c r="CE958" s="27"/>
      <c r="CF958" s="33"/>
    </row>
    <row r="959" spans="1:84" ht="31.2" x14ac:dyDescent="0.3">
      <c r="A959" s="41" t="s">
        <v>185</v>
      </c>
      <c r="B959" s="39">
        <v>320</v>
      </c>
      <c r="C959" s="41"/>
      <c r="D959" s="41"/>
      <c r="E959" s="14" t="s">
        <v>561</v>
      </c>
      <c r="F959" s="18">
        <f t="shared" si="2859"/>
        <v>211.4</v>
      </c>
      <c r="G959" s="18">
        <f t="shared" si="2859"/>
        <v>211.4</v>
      </c>
      <c r="H959" s="18">
        <f t="shared" si="2859"/>
        <v>211.4</v>
      </c>
      <c r="I959" s="18">
        <f t="shared" si="2859"/>
        <v>0</v>
      </c>
      <c r="J959" s="18">
        <f t="shared" si="2859"/>
        <v>0</v>
      </c>
      <c r="K959" s="18">
        <f t="shared" si="2859"/>
        <v>0</v>
      </c>
      <c r="L959" s="18">
        <f t="shared" si="2786"/>
        <v>211.4</v>
      </c>
      <c r="M959" s="18">
        <f t="shared" si="2787"/>
        <v>211.4</v>
      </c>
      <c r="N959" s="18">
        <f t="shared" si="2788"/>
        <v>211.4</v>
      </c>
      <c r="O959" s="18">
        <f t="shared" si="2860"/>
        <v>0</v>
      </c>
      <c r="P959" s="18">
        <f t="shared" si="2860"/>
        <v>0</v>
      </c>
      <c r="Q959" s="18">
        <f t="shared" si="2860"/>
        <v>0</v>
      </c>
      <c r="R959" s="18">
        <f t="shared" si="2860"/>
        <v>0</v>
      </c>
      <c r="S959" s="18">
        <f t="shared" si="2860"/>
        <v>0</v>
      </c>
      <c r="T959" s="18">
        <f t="shared" si="2713"/>
        <v>211.4</v>
      </c>
      <c r="U959" s="18">
        <f t="shared" si="2714"/>
        <v>211.4</v>
      </c>
      <c r="V959" s="18">
        <f t="shared" si="2715"/>
        <v>211.4</v>
      </c>
      <c r="W959" s="18">
        <f t="shared" si="2861"/>
        <v>0</v>
      </c>
      <c r="X959" s="18">
        <f t="shared" si="2861"/>
        <v>0</v>
      </c>
      <c r="Y959" s="18">
        <f t="shared" si="2861"/>
        <v>0</v>
      </c>
      <c r="Z959" s="18">
        <f t="shared" si="2861"/>
        <v>0</v>
      </c>
      <c r="AA959" s="18">
        <f t="shared" si="2861"/>
        <v>0</v>
      </c>
      <c r="AB959" s="18">
        <f t="shared" si="2861"/>
        <v>0</v>
      </c>
      <c r="AC959" s="18">
        <f t="shared" si="2716"/>
        <v>211.4</v>
      </c>
      <c r="AD959" s="18">
        <f t="shared" si="2717"/>
        <v>211.4</v>
      </c>
      <c r="AE959" s="18">
        <f t="shared" si="2718"/>
        <v>211.4</v>
      </c>
      <c r="AF959" s="18">
        <f t="shared" si="2861"/>
        <v>0</v>
      </c>
      <c r="AG959" s="18">
        <f t="shared" si="2861"/>
        <v>0</v>
      </c>
      <c r="AH959" s="18">
        <f t="shared" si="2861"/>
        <v>0</v>
      </c>
      <c r="AI959" s="18">
        <f t="shared" si="2700"/>
        <v>211.4</v>
      </c>
      <c r="AJ959" s="18">
        <f t="shared" si="2701"/>
        <v>211.4</v>
      </c>
      <c r="AK959" s="18">
        <f t="shared" si="2702"/>
        <v>211.4</v>
      </c>
      <c r="AL959" s="18">
        <f t="shared" si="2861"/>
        <v>0</v>
      </c>
      <c r="AM959" s="18">
        <f t="shared" si="2703"/>
        <v>211.4</v>
      </c>
      <c r="AN959" s="18">
        <f t="shared" si="2861"/>
        <v>0</v>
      </c>
      <c r="AO959" s="18">
        <f t="shared" si="2861"/>
        <v>0</v>
      </c>
      <c r="AP959" s="18">
        <f t="shared" si="2861"/>
        <v>0</v>
      </c>
      <c r="AQ959" s="18">
        <f t="shared" si="2704"/>
        <v>211.4</v>
      </c>
      <c r="AR959" s="18">
        <f t="shared" si="2705"/>
        <v>211.4</v>
      </c>
      <c r="AS959" s="18">
        <f t="shared" si="2706"/>
        <v>211.4</v>
      </c>
      <c r="AT959" s="18">
        <f t="shared" si="2861"/>
        <v>0</v>
      </c>
      <c r="AU959" s="18">
        <f t="shared" si="2861"/>
        <v>0</v>
      </c>
      <c r="AV959" s="18">
        <f t="shared" si="2861"/>
        <v>0</v>
      </c>
      <c r="AW959" s="18">
        <f t="shared" si="2707"/>
        <v>211.4</v>
      </c>
      <c r="AX959" s="18">
        <f t="shared" si="2708"/>
        <v>211.4</v>
      </c>
      <c r="AY959" s="18">
        <f t="shared" si="2709"/>
        <v>211.4</v>
      </c>
      <c r="AZ959" s="18">
        <f t="shared" si="2861"/>
        <v>0</v>
      </c>
      <c r="BA959" s="18">
        <f t="shared" si="2861"/>
        <v>0</v>
      </c>
      <c r="BB959" s="18">
        <f t="shared" si="2861"/>
        <v>0</v>
      </c>
      <c r="BC959" s="18">
        <f t="shared" si="2741"/>
        <v>211.4</v>
      </c>
      <c r="BD959" s="18">
        <f t="shared" si="2742"/>
        <v>211.4</v>
      </c>
      <c r="BE959" s="18">
        <f t="shared" si="2743"/>
        <v>211.4</v>
      </c>
      <c r="BF959" s="18">
        <f t="shared" si="2861"/>
        <v>0</v>
      </c>
      <c r="BG959" s="18">
        <f t="shared" si="2861"/>
        <v>0</v>
      </c>
      <c r="BH959" s="18">
        <f t="shared" si="2861"/>
        <v>0</v>
      </c>
      <c r="BI959" s="18">
        <f t="shared" si="2732"/>
        <v>211.4</v>
      </c>
      <c r="BJ959" s="18">
        <f t="shared" si="2733"/>
        <v>211.4</v>
      </c>
      <c r="BK959" s="18">
        <f t="shared" si="2734"/>
        <v>211.4</v>
      </c>
      <c r="BL959" s="18">
        <f t="shared" si="2861"/>
        <v>0</v>
      </c>
      <c r="BM959" s="18">
        <f t="shared" si="2861"/>
        <v>0</v>
      </c>
      <c r="BN959" s="18">
        <f t="shared" si="2861"/>
        <v>0</v>
      </c>
      <c r="BO959" s="18">
        <f t="shared" si="2691"/>
        <v>211.4</v>
      </c>
      <c r="BP959" s="18">
        <f t="shared" si="2692"/>
        <v>211.4</v>
      </c>
      <c r="BQ959" s="18">
        <f t="shared" si="2693"/>
        <v>211.4</v>
      </c>
      <c r="BR959" s="18">
        <f t="shared" si="2861"/>
        <v>0</v>
      </c>
      <c r="BS959" s="18">
        <f t="shared" si="2861"/>
        <v>0</v>
      </c>
      <c r="BT959" s="18">
        <f t="shared" si="2861"/>
        <v>0</v>
      </c>
      <c r="BU959" s="18">
        <f t="shared" si="2694"/>
        <v>211.4</v>
      </c>
      <c r="BV959" s="18">
        <f t="shared" si="2695"/>
        <v>211.4</v>
      </c>
      <c r="BW959" s="18">
        <f t="shared" si="2696"/>
        <v>211.4</v>
      </c>
      <c r="BX959" s="18">
        <f t="shared" si="2861"/>
        <v>0</v>
      </c>
      <c r="BY959" s="18">
        <f t="shared" si="2861"/>
        <v>0</v>
      </c>
      <c r="BZ959" s="18">
        <f t="shared" si="2861"/>
        <v>0</v>
      </c>
      <c r="CA959" s="18">
        <f t="shared" si="2666"/>
        <v>211.4</v>
      </c>
      <c r="CB959" s="18">
        <f t="shared" si="2667"/>
        <v>211.4</v>
      </c>
      <c r="CC959" s="18">
        <f t="shared" si="2668"/>
        <v>211.4</v>
      </c>
      <c r="CD959" s="18">
        <f t="shared" si="2861"/>
        <v>0</v>
      </c>
      <c r="CE959" s="27"/>
      <c r="CF959" s="33"/>
    </row>
    <row r="960" spans="1:84" x14ac:dyDescent="0.3">
      <c r="A960" s="41" t="s">
        <v>185</v>
      </c>
      <c r="B960" s="39">
        <v>320</v>
      </c>
      <c r="C960" s="41" t="s">
        <v>59</v>
      </c>
      <c r="D960" s="41" t="s">
        <v>19</v>
      </c>
      <c r="E960" s="14" t="s">
        <v>541</v>
      </c>
      <c r="F960" s="23">
        <v>211.4</v>
      </c>
      <c r="G960" s="23">
        <v>211.4</v>
      </c>
      <c r="H960" s="23">
        <v>211.4</v>
      </c>
      <c r="I960" s="18"/>
      <c r="J960" s="18"/>
      <c r="K960" s="18"/>
      <c r="L960" s="18">
        <f t="shared" si="2786"/>
        <v>211.4</v>
      </c>
      <c r="M960" s="18">
        <f t="shared" si="2787"/>
        <v>211.4</v>
      </c>
      <c r="N960" s="18">
        <f t="shared" si="2788"/>
        <v>211.4</v>
      </c>
      <c r="O960" s="18"/>
      <c r="P960" s="18"/>
      <c r="Q960" s="18"/>
      <c r="R960" s="18"/>
      <c r="S960" s="18"/>
      <c r="T960" s="18">
        <f t="shared" si="2713"/>
        <v>211.4</v>
      </c>
      <c r="U960" s="18">
        <f t="shared" si="2714"/>
        <v>211.4</v>
      </c>
      <c r="V960" s="18">
        <f t="shared" si="2715"/>
        <v>211.4</v>
      </c>
      <c r="W960" s="18"/>
      <c r="X960" s="18"/>
      <c r="Y960" s="18"/>
      <c r="Z960" s="18"/>
      <c r="AA960" s="18"/>
      <c r="AB960" s="18"/>
      <c r="AC960" s="18">
        <f t="shared" si="2716"/>
        <v>211.4</v>
      </c>
      <c r="AD960" s="18">
        <f t="shared" si="2717"/>
        <v>211.4</v>
      </c>
      <c r="AE960" s="18">
        <f t="shared" si="2718"/>
        <v>211.4</v>
      </c>
      <c r="AF960" s="18"/>
      <c r="AG960" s="18"/>
      <c r="AH960" s="18"/>
      <c r="AI960" s="18">
        <f t="shared" si="2700"/>
        <v>211.4</v>
      </c>
      <c r="AJ960" s="18">
        <f t="shared" si="2701"/>
        <v>211.4</v>
      </c>
      <c r="AK960" s="18">
        <f t="shared" si="2702"/>
        <v>211.4</v>
      </c>
      <c r="AL960" s="18"/>
      <c r="AM960" s="18">
        <f t="shared" si="2703"/>
        <v>211.4</v>
      </c>
      <c r="AN960" s="18"/>
      <c r="AO960" s="18"/>
      <c r="AP960" s="18"/>
      <c r="AQ960" s="18">
        <f t="shared" si="2704"/>
        <v>211.4</v>
      </c>
      <c r="AR960" s="18">
        <f t="shared" si="2705"/>
        <v>211.4</v>
      </c>
      <c r="AS960" s="18">
        <f t="shared" si="2706"/>
        <v>211.4</v>
      </c>
      <c r="AT960" s="18"/>
      <c r="AU960" s="18"/>
      <c r="AV960" s="18"/>
      <c r="AW960" s="18">
        <f t="shared" si="2707"/>
        <v>211.4</v>
      </c>
      <c r="AX960" s="18">
        <f t="shared" si="2708"/>
        <v>211.4</v>
      </c>
      <c r="AY960" s="18">
        <f t="shared" si="2709"/>
        <v>211.4</v>
      </c>
      <c r="AZ960" s="18"/>
      <c r="BA960" s="18"/>
      <c r="BB960" s="18"/>
      <c r="BC960" s="18">
        <f t="shared" si="2741"/>
        <v>211.4</v>
      </c>
      <c r="BD960" s="18">
        <f t="shared" si="2742"/>
        <v>211.4</v>
      </c>
      <c r="BE960" s="18">
        <f t="shared" si="2743"/>
        <v>211.4</v>
      </c>
      <c r="BF960" s="18"/>
      <c r="BG960" s="18"/>
      <c r="BH960" s="18"/>
      <c r="BI960" s="18">
        <f t="shared" si="2732"/>
        <v>211.4</v>
      </c>
      <c r="BJ960" s="18">
        <f t="shared" si="2733"/>
        <v>211.4</v>
      </c>
      <c r="BK960" s="18">
        <f t="shared" si="2734"/>
        <v>211.4</v>
      </c>
      <c r="BL960" s="18"/>
      <c r="BM960" s="18"/>
      <c r="BN960" s="18"/>
      <c r="BO960" s="18">
        <f t="shared" si="2691"/>
        <v>211.4</v>
      </c>
      <c r="BP960" s="18">
        <f t="shared" si="2692"/>
        <v>211.4</v>
      </c>
      <c r="BQ960" s="18">
        <f t="shared" si="2693"/>
        <v>211.4</v>
      </c>
      <c r="BR960" s="18"/>
      <c r="BS960" s="18"/>
      <c r="BT960" s="18"/>
      <c r="BU960" s="18">
        <f t="shared" si="2694"/>
        <v>211.4</v>
      </c>
      <c r="BV960" s="18">
        <f t="shared" si="2695"/>
        <v>211.4</v>
      </c>
      <c r="BW960" s="18">
        <f t="shared" si="2696"/>
        <v>211.4</v>
      </c>
      <c r="BX960" s="18"/>
      <c r="BY960" s="18"/>
      <c r="BZ960" s="18"/>
      <c r="CA960" s="18">
        <f t="shared" si="2666"/>
        <v>211.4</v>
      </c>
      <c r="CB960" s="18">
        <f t="shared" si="2667"/>
        <v>211.4</v>
      </c>
      <c r="CC960" s="18">
        <f t="shared" si="2668"/>
        <v>211.4</v>
      </c>
      <c r="CD960" s="18"/>
      <c r="CE960" s="27"/>
      <c r="CF960" s="33"/>
    </row>
    <row r="961" spans="1:84" ht="46.8" x14ac:dyDescent="0.3">
      <c r="A961" s="41" t="s">
        <v>185</v>
      </c>
      <c r="B961" s="39">
        <v>600</v>
      </c>
      <c r="C961" s="41"/>
      <c r="D961" s="41"/>
      <c r="E961" s="14" t="s">
        <v>554</v>
      </c>
      <c r="F961" s="18">
        <f t="shared" ref="F961:K962" si="2862">F962</f>
        <v>101.5</v>
      </c>
      <c r="G961" s="18">
        <f t="shared" si="2862"/>
        <v>101.5</v>
      </c>
      <c r="H961" s="18">
        <f t="shared" si="2862"/>
        <v>101.5</v>
      </c>
      <c r="I961" s="18">
        <f t="shared" si="2862"/>
        <v>0</v>
      </c>
      <c r="J961" s="18">
        <f t="shared" si="2862"/>
        <v>0</v>
      </c>
      <c r="K961" s="18">
        <f t="shared" si="2862"/>
        <v>0</v>
      </c>
      <c r="L961" s="18">
        <f t="shared" si="2786"/>
        <v>101.5</v>
      </c>
      <c r="M961" s="18">
        <f t="shared" si="2787"/>
        <v>101.5</v>
      </c>
      <c r="N961" s="18">
        <f t="shared" si="2788"/>
        <v>101.5</v>
      </c>
      <c r="O961" s="18">
        <f t="shared" ref="O961:S962" si="2863">O962</f>
        <v>0</v>
      </c>
      <c r="P961" s="18">
        <f t="shared" si="2863"/>
        <v>0</v>
      </c>
      <c r="Q961" s="18">
        <f t="shared" si="2863"/>
        <v>0</v>
      </c>
      <c r="R961" s="18">
        <f t="shared" si="2863"/>
        <v>0</v>
      </c>
      <c r="S961" s="18">
        <f t="shared" si="2863"/>
        <v>0</v>
      </c>
      <c r="T961" s="18">
        <f t="shared" si="2713"/>
        <v>101.5</v>
      </c>
      <c r="U961" s="18">
        <f t="shared" si="2714"/>
        <v>101.5</v>
      </c>
      <c r="V961" s="18">
        <f t="shared" si="2715"/>
        <v>101.5</v>
      </c>
      <c r="W961" s="18">
        <f t="shared" ref="W961:CD962" si="2864">W962</f>
        <v>0</v>
      </c>
      <c r="X961" s="18">
        <f t="shared" si="2864"/>
        <v>0</v>
      </c>
      <c r="Y961" s="18">
        <f t="shared" si="2864"/>
        <v>0</v>
      </c>
      <c r="Z961" s="18">
        <f t="shared" si="2864"/>
        <v>0</v>
      </c>
      <c r="AA961" s="18">
        <f t="shared" si="2864"/>
        <v>0</v>
      </c>
      <c r="AB961" s="18">
        <f t="shared" si="2864"/>
        <v>0</v>
      </c>
      <c r="AC961" s="18">
        <f t="shared" si="2716"/>
        <v>101.5</v>
      </c>
      <c r="AD961" s="18">
        <f t="shared" si="2717"/>
        <v>101.5</v>
      </c>
      <c r="AE961" s="18">
        <f t="shared" si="2718"/>
        <v>101.5</v>
      </c>
      <c r="AF961" s="18">
        <f t="shared" si="2864"/>
        <v>0</v>
      </c>
      <c r="AG961" s="18">
        <f t="shared" si="2864"/>
        <v>0</v>
      </c>
      <c r="AH961" s="18">
        <f t="shared" si="2864"/>
        <v>0</v>
      </c>
      <c r="AI961" s="18">
        <f t="shared" si="2700"/>
        <v>101.5</v>
      </c>
      <c r="AJ961" s="18">
        <f t="shared" si="2701"/>
        <v>101.5</v>
      </c>
      <c r="AK961" s="18">
        <f t="shared" si="2702"/>
        <v>101.5</v>
      </c>
      <c r="AL961" s="18">
        <f t="shared" si="2864"/>
        <v>0</v>
      </c>
      <c r="AM961" s="18">
        <f t="shared" si="2703"/>
        <v>101.5</v>
      </c>
      <c r="AN961" s="18">
        <f t="shared" si="2864"/>
        <v>0</v>
      </c>
      <c r="AO961" s="18">
        <f t="shared" si="2864"/>
        <v>0</v>
      </c>
      <c r="AP961" s="18">
        <f t="shared" si="2864"/>
        <v>0</v>
      </c>
      <c r="AQ961" s="18">
        <f t="shared" si="2704"/>
        <v>101.5</v>
      </c>
      <c r="AR961" s="18">
        <f t="shared" si="2705"/>
        <v>101.5</v>
      </c>
      <c r="AS961" s="18">
        <f t="shared" si="2706"/>
        <v>101.5</v>
      </c>
      <c r="AT961" s="18">
        <f t="shared" si="2864"/>
        <v>0</v>
      </c>
      <c r="AU961" s="18">
        <f t="shared" si="2864"/>
        <v>0</v>
      </c>
      <c r="AV961" s="18">
        <f t="shared" si="2864"/>
        <v>0</v>
      </c>
      <c r="AW961" s="18">
        <f t="shared" si="2707"/>
        <v>101.5</v>
      </c>
      <c r="AX961" s="18">
        <f t="shared" si="2708"/>
        <v>101.5</v>
      </c>
      <c r="AY961" s="18">
        <f t="shared" si="2709"/>
        <v>101.5</v>
      </c>
      <c r="AZ961" s="18">
        <f t="shared" si="2864"/>
        <v>0</v>
      </c>
      <c r="BA961" s="18">
        <f t="shared" si="2864"/>
        <v>0</v>
      </c>
      <c r="BB961" s="18">
        <f t="shared" si="2864"/>
        <v>0</v>
      </c>
      <c r="BC961" s="18">
        <f t="shared" si="2741"/>
        <v>101.5</v>
      </c>
      <c r="BD961" s="18">
        <f t="shared" si="2742"/>
        <v>101.5</v>
      </c>
      <c r="BE961" s="18">
        <f t="shared" si="2743"/>
        <v>101.5</v>
      </c>
      <c r="BF961" s="18">
        <f t="shared" si="2864"/>
        <v>0</v>
      </c>
      <c r="BG961" s="18">
        <f t="shared" si="2864"/>
        <v>0</v>
      </c>
      <c r="BH961" s="18">
        <f t="shared" si="2864"/>
        <v>0</v>
      </c>
      <c r="BI961" s="18">
        <f t="shared" si="2732"/>
        <v>101.5</v>
      </c>
      <c r="BJ961" s="18">
        <f t="shared" si="2733"/>
        <v>101.5</v>
      </c>
      <c r="BK961" s="18">
        <f t="shared" si="2734"/>
        <v>101.5</v>
      </c>
      <c r="BL961" s="18">
        <f t="shared" si="2864"/>
        <v>0</v>
      </c>
      <c r="BM961" s="18">
        <f t="shared" si="2864"/>
        <v>0</v>
      </c>
      <c r="BN961" s="18">
        <f t="shared" si="2864"/>
        <v>0</v>
      </c>
      <c r="BO961" s="18">
        <f t="shared" si="2691"/>
        <v>101.5</v>
      </c>
      <c r="BP961" s="18">
        <f t="shared" si="2692"/>
        <v>101.5</v>
      </c>
      <c r="BQ961" s="18">
        <f t="shared" si="2693"/>
        <v>101.5</v>
      </c>
      <c r="BR961" s="18">
        <f t="shared" si="2864"/>
        <v>0</v>
      </c>
      <c r="BS961" s="18">
        <f t="shared" si="2864"/>
        <v>0</v>
      </c>
      <c r="BT961" s="18">
        <f t="shared" si="2864"/>
        <v>0</v>
      </c>
      <c r="BU961" s="18">
        <f t="shared" si="2694"/>
        <v>101.5</v>
      </c>
      <c r="BV961" s="18">
        <f t="shared" si="2695"/>
        <v>101.5</v>
      </c>
      <c r="BW961" s="18">
        <f t="shared" si="2696"/>
        <v>101.5</v>
      </c>
      <c r="BX961" s="18">
        <f t="shared" si="2864"/>
        <v>0</v>
      </c>
      <c r="BY961" s="18">
        <f t="shared" si="2864"/>
        <v>0</v>
      </c>
      <c r="BZ961" s="18">
        <f t="shared" si="2864"/>
        <v>0</v>
      </c>
      <c r="CA961" s="18">
        <f t="shared" si="2666"/>
        <v>101.5</v>
      </c>
      <c r="CB961" s="18">
        <f t="shared" si="2667"/>
        <v>101.5</v>
      </c>
      <c r="CC961" s="18">
        <f t="shared" si="2668"/>
        <v>101.5</v>
      </c>
      <c r="CD961" s="18">
        <f t="shared" si="2864"/>
        <v>0</v>
      </c>
      <c r="CE961" s="27"/>
      <c r="CF961" s="33"/>
    </row>
    <row r="962" spans="1:84" x14ac:dyDescent="0.3">
      <c r="A962" s="41" t="s">
        <v>185</v>
      </c>
      <c r="B962" s="39">
        <v>620</v>
      </c>
      <c r="C962" s="41"/>
      <c r="D962" s="41"/>
      <c r="E962" s="14" t="s">
        <v>569</v>
      </c>
      <c r="F962" s="18">
        <f t="shared" si="2862"/>
        <v>101.5</v>
      </c>
      <c r="G962" s="18">
        <f t="shared" si="2862"/>
        <v>101.5</v>
      </c>
      <c r="H962" s="18">
        <f t="shared" si="2862"/>
        <v>101.5</v>
      </c>
      <c r="I962" s="18">
        <f t="shared" si="2862"/>
        <v>0</v>
      </c>
      <c r="J962" s="18">
        <f t="shared" si="2862"/>
        <v>0</v>
      </c>
      <c r="K962" s="18">
        <f t="shared" si="2862"/>
        <v>0</v>
      </c>
      <c r="L962" s="18">
        <f t="shared" si="2786"/>
        <v>101.5</v>
      </c>
      <c r="M962" s="18">
        <f t="shared" si="2787"/>
        <v>101.5</v>
      </c>
      <c r="N962" s="18">
        <f t="shared" si="2788"/>
        <v>101.5</v>
      </c>
      <c r="O962" s="18">
        <f t="shared" si="2863"/>
        <v>0</v>
      </c>
      <c r="P962" s="18">
        <f t="shared" si="2863"/>
        <v>0</v>
      </c>
      <c r="Q962" s="18">
        <f t="shared" si="2863"/>
        <v>0</v>
      </c>
      <c r="R962" s="18">
        <f t="shared" si="2863"/>
        <v>0</v>
      </c>
      <c r="S962" s="18">
        <f t="shared" si="2863"/>
        <v>0</v>
      </c>
      <c r="T962" s="18">
        <f t="shared" si="2713"/>
        <v>101.5</v>
      </c>
      <c r="U962" s="18">
        <f t="shared" si="2714"/>
        <v>101.5</v>
      </c>
      <c r="V962" s="18">
        <f t="shared" si="2715"/>
        <v>101.5</v>
      </c>
      <c r="W962" s="18">
        <f t="shared" si="2864"/>
        <v>0</v>
      </c>
      <c r="X962" s="18">
        <f t="shared" si="2864"/>
        <v>0</v>
      </c>
      <c r="Y962" s="18">
        <f t="shared" si="2864"/>
        <v>0</v>
      </c>
      <c r="Z962" s="18">
        <f t="shared" si="2864"/>
        <v>0</v>
      </c>
      <c r="AA962" s="18">
        <f t="shared" si="2864"/>
        <v>0</v>
      </c>
      <c r="AB962" s="18">
        <f t="shared" si="2864"/>
        <v>0</v>
      </c>
      <c r="AC962" s="18">
        <f t="shared" si="2716"/>
        <v>101.5</v>
      </c>
      <c r="AD962" s="18">
        <f t="shared" si="2717"/>
        <v>101.5</v>
      </c>
      <c r="AE962" s="18">
        <f t="shared" si="2718"/>
        <v>101.5</v>
      </c>
      <c r="AF962" s="18">
        <f t="shared" si="2864"/>
        <v>0</v>
      </c>
      <c r="AG962" s="18">
        <f t="shared" si="2864"/>
        <v>0</v>
      </c>
      <c r="AH962" s="18">
        <f t="shared" si="2864"/>
        <v>0</v>
      </c>
      <c r="AI962" s="18">
        <f t="shared" si="2700"/>
        <v>101.5</v>
      </c>
      <c r="AJ962" s="18">
        <f t="shared" si="2701"/>
        <v>101.5</v>
      </c>
      <c r="AK962" s="18">
        <f t="shared" si="2702"/>
        <v>101.5</v>
      </c>
      <c r="AL962" s="18">
        <f t="shared" si="2864"/>
        <v>0</v>
      </c>
      <c r="AM962" s="18">
        <f t="shared" si="2703"/>
        <v>101.5</v>
      </c>
      <c r="AN962" s="18">
        <f t="shared" si="2864"/>
        <v>0</v>
      </c>
      <c r="AO962" s="18">
        <f t="shared" si="2864"/>
        <v>0</v>
      </c>
      <c r="AP962" s="18">
        <f t="shared" si="2864"/>
        <v>0</v>
      </c>
      <c r="AQ962" s="18">
        <f t="shared" si="2704"/>
        <v>101.5</v>
      </c>
      <c r="AR962" s="18">
        <f t="shared" si="2705"/>
        <v>101.5</v>
      </c>
      <c r="AS962" s="18">
        <f t="shared" si="2706"/>
        <v>101.5</v>
      </c>
      <c r="AT962" s="18">
        <f t="shared" si="2864"/>
        <v>0</v>
      </c>
      <c r="AU962" s="18">
        <f t="shared" si="2864"/>
        <v>0</v>
      </c>
      <c r="AV962" s="18">
        <f t="shared" si="2864"/>
        <v>0</v>
      </c>
      <c r="AW962" s="18">
        <f t="shared" si="2707"/>
        <v>101.5</v>
      </c>
      <c r="AX962" s="18">
        <f t="shared" si="2708"/>
        <v>101.5</v>
      </c>
      <c r="AY962" s="18">
        <f t="shared" si="2709"/>
        <v>101.5</v>
      </c>
      <c r="AZ962" s="18">
        <f t="shared" si="2864"/>
        <v>0</v>
      </c>
      <c r="BA962" s="18">
        <f t="shared" si="2864"/>
        <v>0</v>
      </c>
      <c r="BB962" s="18">
        <f t="shared" si="2864"/>
        <v>0</v>
      </c>
      <c r="BC962" s="18">
        <f t="shared" si="2741"/>
        <v>101.5</v>
      </c>
      <c r="BD962" s="18">
        <f t="shared" si="2742"/>
        <v>101.5</v>
      </c>
      <c r="BE962" s="18">
        <f t="shared" si="2743"/>
        <v>101.5</v>
      </c>
      <c r="BF962" s="18">
        <f t="shared" si="2864"/>
        <v>0</v>
      </c>
      <c r="BG962" s="18">
        <f t="shared" si="2864"/>
        <v>0</v>
      </c>
      <c r="BH962" s="18">
        <f t="shared" si="2864"/>
        <v>0</v>
      </c>
      <c r="BI962" s="18">
        <f t="shared" si="2732"/>
        <v>101.5</v>
      </c>
      <c r="BJ962" s="18">
        <f t="shared" si="2733"/>
        <v>101.5</v>
      </c>
      <c r="BK962" s="18">
        <f t="shared" si="2734"/>
        <v>101.5</v>
      </c>
      <c r="BL962" s="18">
        <f t="shared" si="2864"/>
        <v>0</v>
      </c>
      <c r="BM962" s="18">
        <f t="shared" si="2864"/>
        <v>0</v>
      </c>
      <c r="BN962" s="18">
        <f t="shared" si="2864"/>
        <v>0</v>
      </c>
      <c r="BO962" s="18">
        <f t="shared" si="2691"/>
        <v>101.5</v>
      </c>
      <c r="BP962" s="18">
        <f t="shared" si="2692"/>
        <v>101.5</v>
      </c>
      <c r="BQ962" s="18">
        <f t="shared" si="2693"/>
        <v>101.5</v>
      </c>
      <c r="BR962" s="18">
        <f t="shared" si="2864"/>
        <v>0</v>
      </c>
      <c r="BS962" s="18">
        <f t="shared" si="2864"/>
        <v>0</v>
      </c>
      <c r="BT962" s="18">
        <f t="shared" si="2864"/>
        <v>0</v>
      </c>
      <c r="BU962" s="18">
        <f t="shared" si="2694"/>
        <v>101.5</v>
      </c>
      <c r="BV962" s="18">
        <f t="shared" si="2695"/>
        <v>101.5</v>
      </c>
      <c r="BW962" s="18">
        <f t="shared" si="2696"/>
        <v>101.5</v>
      </c>
      <c r="BX962" s="18">
        <f t="shared" si="2864"/>
        <v>0</v>
      </c>
      <c r="BY962" s="18">
        <f t="shared" si="2864"/>
        <v>0</v>
      </c>
      <c r="BZ962" s="18">
        <f t="shared" si="2864"/>
        <v>0</v>
      </c>
      <c r="CA962" s="18">
        <f t="shared" si="2666"/>
        <v>101.5</v>
      </c>
      <c r="CB962" s="18">
        <f t="shared" si="2667"/>
        <v>101.5</v>
      </c>
      <c r="CC962" s="18">
        <f t="shared" si="2668"/>
        <v>101.5</v>
      </c>
      <c r="CD962" s="18">
        <f t="shared" si="2864"/>
        <v>0</v>
      </c>
      <c r="CE962" s="27"/>
      <c r="CF962" s="33"/>
    </row>
    <row r="963" spans="1:84" x14ac:dyDescent="0.3">
      <c r="A963" s="41" t="s">
        <v>185</v>
      </c>
      <c r="B963" s="39">
        <v>620</v>
      </c>
      <c r="C963" s="41" t="s">
        <v>59</v>
      </c>
      <c r="D963" s="41" t="s">
        <v>19</v>
      </c>
      <c r="E963" s="14" t="s">
        <v>541</v>
      </c>
      <c r="F963" s="23">
        <v>101.5</v>
      </c>
      <c r="G963" s="23">
        <v>101.5</v>
      </c>
      <c r="H963" s="23">
        <v>101.5</v>
      </c>
      <c r="I963" s="18"/>
      <c r="J963" s="18"/>
      <c r="K963" s="18"/>
      <c r="L963" s="18">
        <f t="shared" si="2786"/>
        <v>101.5</v>
      </c>
      <c r="M963" s="18">
        <f t="shared" si="2787"/>
        <v>101.5</v>
      </c>
      <c r="N963" s="18">
        <f t="shared" si="2788"/>
        <v>101.5</v>
      </c>
      <c r="O963" s="18"/>
      <c r="P963" s="18"/>
      <c r="Q963" s="18"/>
      <c r="R963" s="18"/>
      <c r="S963" s="18"/>
      <c r="T963" s="18">
        <f t="shared" si="2713"/>
        <v>101.5</v>
      </c>
      <c r="U963" s="18">
        <f t="shared" si="2714"/>
        <v>101.5</v>
      </c>
      <c r="V963" s="18">
        <f t="shared" si="2715"/>
        <v>101.5</v>
      </c>
      <c r="W963" s="18"/>
      <c r="X963" s="18"/>
      <c r="Y963" s="18"/>
      <c r="Z963" s="18"/>
      <c r="AA963" s="18"/>
      <c r="AB963" s="18"/>
      <c r="AC963" s="18">
        <f t="shared" si="2716"/>
        <v>101.5</v>
      </c>
      <c r="AD963" s="18">
        <f t="shared" si="2717"/>
        <v>101.5</v>
      </c>
      <c r="AE963" s="18">
        <f t="shared" si="2718"/>
        <v>101.5</v>
      </c>
      <c r="AF963" s="18"/>
      <c r="AG963" s="18"/>
      <c r="AH963" s="18"/>
      <c r="AI963" s="18">
        <f t="shared" si="2700"/>
        <v>101.5</v>
      </c>
      <c r="AJ963" s="18">
        <f t="shared" si="2701"/>
        <v>101.5</v>
      </c>
      <c r="AK963" s="18">
        <f t="shared" si="2702"/>
        <v>101.5</v>
      </c>
      <c r="AL963" s="18"/>
      <c r="AM963" s="18">
        <f t="shared" si="2703"/>
        <v>101.5</v>
      </c>
      <c r="AN963" s="18"/>
      <c r="AO963" s="18"/>
      <c r="AP963" s="18"/>
      <c r="AQ963" s="18">
        <f t="shared" si="2704"/>
        <v>101.5</v>
      </c>
      <c r="AR963" s="18">
        <f t="shared" si="2705"/>
        <v>101.5</v>
      </c>
      <c r="AS963" s="18">
        <f t="shared" si="2706"/>
        <v>101.5</v>
      </c>
      <c r="AT963" s="18"/>
      <c r="AU963" s="18"/>
      <c r="AV963" s="18"/>
      <c r="AW963" s="18">
        <f t="shared" si="2707"/>
        <v>101.5</v>
      </c>
      <c r="AX963" s="18">
        <f t="shared" si="2708"/>
        <v>101.5</v>
      </c>
      <c r="AY963" s="18">
        <f t="shared" si="2709"/>
        <v>101.5</v>
      </c>
      <c r="AZ963" s="18"/>
      <c r="BA963" s="18"/>
      <c r="BB963" s="18"/>
      <c r="BC963" s="18">
        <f t="shared" si="2741"/>
        <v>101.5</v>
      </c>
      <c r="BD963" s="18">
        <f t="shared" si="2742"/>
        <v>101.5</v>
      </c>
      <c r="BE963" s="18">
        <f t="shared" si="2743"/>
        <v>101.5</v>
      </c>
      <c r="BF963" s="18"/>
      <c r="BG963" s="18"/>
      <c r="BH963" s="18"/>
      <c r="BI963" s="18">
        <f t="shared" si="2732"/>
        <v>101.5</v>
      </c>
      <c r="BJ963" s="18">
        <f t="shared" si="2733"/>
        <v>101.5</v>
      </c>
      <c r="BK963" s="18">
        <f t="shared" si="2734"/>
        <v>101.5</v>
      </c>
      <c r="BL963" s="18"/>
      <c r="BM963" s="18"/>
      <c r="BN963" s="18"/>
      <c r="BO963" s="18">
        <f t="shared" si="2691"/>
        <v>101.5</v>
      </c>
      <c r="BP963" s="18">
        <f t="shared" si="2692"/>
        <v>101.5</v>
      </c>
      <c r="BQ963" s="18">
        <f t="shared" si="2693"/>
        <v>101.5</v>
      </c>
      <c r="BR963" s="18"/>
      <c r="BS963" s="18"/>
      <c r="BT963" s="18"/>
      <c r="BU963" s="18">
        <f t="shared" si="2694"/>
        <v>101.5</v>
      </c>
      <c r="BV963" s="18">
        <f t="shared" si="2695"/>
        <v>101.5</v>
      </c>
      <c r="BW963" s="18">
        <f t="shared" si="2696"/>
        <v>101.5</v>
      </c>
      <c r="BX963" s="18"/>
      <c r="BY963" s="18"/>
      <c r="BZ963" s="18"/>
      <c r="CA963" s="18">
        <f t="shared" si="2666"/>
        <v>101.5</v>
      </c>
      <c r="CB963" s="18">
        <f t="shared" si="2667"/>
        <v>101.5</v>
      </c>
      <c r="CC963" s="18">
        <f t="shared" si="2668"/>
        <v>101.5</v>
      </c>
      <c r="CD963" s="18"/>
      <c r="CE963" s="27"/>
      <c r="CF963" s="33"/>
    </row>
    <row r="964" spans="1:84" ht="62.4" x14ac:dyDescent="0.3">
      <c r="A964" s="19" t="s">
        <v>1328</v>
      </c>
      <c r="B964" s="19"/>
      <c r="C964" s="19"/>
      <c r="D964" s="19"/>
      <c r="E964" s="14" t="s">
        <v>1420</v>
      </c>
      <c r="F964" s="23">
        <f>F965</f>
        <v>379590.1</v>
      </c>
      <c r="G964" s="23">
        <f t="shared" ref="G964:CD964" si="2865">G965</f>
        <v>379590.1</v>
      </c>
      <c r="H964" s="23">
        <f t="shared" si="2865"/>
        <v>379590.1</v>
      </c>
      <c r="I964" s="23">
        <f t="shared" si="2865"/>
        <v>0</v>
      </c>
      <c r="J964" s="23">
        <f t="shared" si="2865"/>
        <v>0</v>
      </c>
      <c r="K964" s="23">
        <f t="shared" si="2865"/>
        <v>0</v>
      </c>
      <c r="L964" s="23">
        <f t="shared" si="2786"/>
        <v>379590.1</v>
      </c>
      <c r="M964" s="23">
        <f t="shared" si="2787"/>
        <v>379590.1</v>
      </c>
      <c r="N964" s="23">
        <f t="shared" si="2788"/>
        <v>379590.1</v>
      </c>
      <c r="O964" s="23">
        <f t="shared" si="2865"/>
        <v>0</v>
      </c>
      <c r="P964" s="23">
        <f t="shared" si="2865"/>
        <v>0</v>
      </c>
      <c r="Q964" s="23">
        <f t="shared" si="2865"/>
        <v>0</v>
      </c>
      <c r="R964" s="23">
        <f t="shared" si="2865"/>
        <v>0</v>
      </c>
      <c r="S964" s="23">
        <f t="shared" si="2865"/>
        <v>0</v>
      </c>
      <c r="T964" s="23">
        <f t="shared" si="2713"/>
        <v>379590.1</v>
      </c>
      <c r="U964" s="23">
        <f t="shared" si="2714"/>
        <v>379590.1</v>
      </c>
      <c r="V964" s="23">
        <f t="shared" si="2715"/>
        <v>379590.1</v>
      </c>
      <c r="W964" s="23">
        <f t="shared" si="2865"/>
        <v>0</v>
      </c>
      <c r="X964" s="23">
        <f t="shared" si="2865"/>
        <v>0</v>
      </c>
      <c r="Y964" s="23">
        <f t="shared" si="2865"/>
        <v>0</v>
      </c>
      <c r="Z964" s="23">
        <f t="shared" si="2865"/>
        <v>0</v>
      </c>
      <c r="AA964" s="23">
        <f t="shared" si="2865"/>
        <v>0</v>
      </c>
      <c r="AB964" s="23">
        <f t="shared" si="2865"/>
        <v>0</v>
      </c>
      <c r="AC964" s="23">
        <f t="shared" si="2716"/>
        <v>379590.1</v>
      </c>
      <c r="AD964" s="23">
        <f t="shared" si="2717"/>
        <v>379590.1</v>
      </c>
      <c r="AE964" s="23">
        <f t="shared" si="2718"/>
        <v>379590.1</v>
      </c>
      <c r="AF964" s="23">
        <f t="shared" si="2865"/>
        <v>0</v>
      </c>
      <c r="AG964" s="23">
        <f t="shared" si="2865"/>
        <v>0</v>
      </c>
      <c r="AH964" s="23">
        <f t="shared" si="2865"/>
        <v>0</v>
      </c>
      <c r="AI964" s="23">
        <f t="shared" si="2700"/>
        <v>379590.1</v>
      </c>
      <c r="AJ964" s="23">
        <f t="shared" si="2701"/>
        <v>379590.1</v>
      </c>
      <c r="AK964" s="23">
        <f t="shared" si="2702"/>
        <v>379590.1</v>
      </c>
      <c r="AL964" s="23">
        <f t="shared" si="2865"/>
        <v>0</v>
      </c>
      <c r="AM964" s="23">
        <f t="shared" si="2703"/>
        <v>379590.1</v>
      </c>
      <c r="AN964" s="23">
        <f t="shared" si="2865"/>
        <v>0</v>
      </c>
      <c r="AO964" s="23">
        <f t="shared" si="2865"/>
        <v>0</v>
      </c>
      <c r="AP964" s="23">
        <f t="shared" si="2865"/>
        <v>0</v>
      </c>
      <c r="AQ964" s="23">
        <f t="shared" si="2704"/>
        <v>379590.1</v>
      </c>
      <c r="AR964" s="23">
        <f t="shared" si="2705"/>
        <v>379590.1</v>
      </c>
      <c r="AS964" s="23">
        <f t="shared" si="2706"/>
        <v>379590.1</v>
      </c>
      <c r="AT964" s="23">
        <f t="shared" si="2865"/>
        <v>0</v>
      </c>
      <c r="AU964" s="23">
        <f t="shared" si="2865"/>
        <v>0</v>
      </c>
      <c r="AV964" s="23">
        <f t="shared" si="2865"/>
        <v>0</v>
      </c>
      <c r="AW964" s="23">
        <f t="shared" si="2707"/>
        <v>379590.1</v>
      </c>
      <c r="AX964" s="23">
        <f t="shared" si="2708"/>
        <v>379590.1</v>
      </c>
      <c r="AY964" s="23">
        <f t="shared" si="2709"/>
        <v>379590.1</v>
      </c>
      <c r="AZ964" s="23">
        <f t="shared" si="2865"/>
        <v>0</v>
      </c>
      <c r="BA964" s="23">
        <f t="shared" si="2865"/>
        <v>0</v>
      </c>
      <c r="BB964" s="23">
        <f t="shared" si="2865"/>
        <v>0</v>
      </c>
      <c r="BC964" s="23">
        <f t="shared" si="2741"/>
        <v>379590.1</v>
      </c>
      <c r="BD964" s="23">
        <f t="shared" si="2742"/>
        <v>379590.1</v>
      </c>
      <c r="BE964" s="23">
        <f t="shared" si="2743"/>
        <v>379590.1</v>
      </c>
      <c r="BF964" s="23">
        <f t="shared" si="2865"/>
        <v>0</v>
      </c>
      <c r="BG964" s="23">
        <f t="shared" si="2865"/>
        <v>0</v>
      </c>
      <c r="BH964" s="23">
        <f t="shared" si="2865"/>
        <v>0</v>
      </c>
      <c r="BI964" s="18">
        <f t="shared" si="2732"/>
        <v>379590.1</v>
      </c>
      <c r="BJ964" s="18">
        <f t="shared" si="2733"/>
        <v>379590.1</v>
      </c>
      <c r="BK964" s="18">
        <f t="shared" si="2734"/>
        <v>379590.1</v>
      </c>
      <c r="BL964" s="23">
        <f t="shared" si="2865"/>
        <v>0</v>
      </c>
      <c r="BM964" s="23">
        <f t="shared" si="2865"/>
        <v>0</v>
      </c>
      <c r="BN964" s="23">
        <f t="shared" si="2865"/>
        <v>0</v>
      </c>
      <c r="BO964" s="23">
        <f t="shared" si="2691"/>
        <v>379590.1</v>
      </c>
      <c r="BP964" s="23">
        <f t="shared" si="2692"/>
        <v>379590.1</v>
      </c>
      <c r="BQ964" s="23">
        <f t="shared" si="2693"/>
        <v>379590.1</v>
      </c>
      <c r="BR964" s="23">
        <f t="shared" si="2865"/>
        <v>0</v>
      </c>
      <c r="BS964" s="23">
        <f t="shared" si="2865"/>
        <v>0</v>
      </c>
      <c r="BT964" s="23">
        <f t="shared" si="2865"/>
        <v>0</v>
      </c>
      <c r="BU964" s="23">
        <f t="shared" si="2694"/>
        <v>379590.1</v>
      </c>
      <c r="BV964" s="23">
        <f t="shared" si="2695"/>
        <v>379590.1</v>
      </c>
      <c r="BW964" s="23">
        <f t="shared" si="2696"/>
        <v>379590.1</v>
      </c>
      <c r="BX964" s="23">
        <f t="shared" si="2865"/>
        <v>0</v>
      </c>
      <c r="BY964" s="23">
        <f t="shared" si="2865"/>
        <v>0</v>
      </c>
      <c r="BZ964" s="23">
        <f t="shared" si="2865"/>
        <v>0</v>
      </c>
      <c r="CA964" s="23">
        <f t="shared" si="2666"/>
        <v>379590.1</v>
      </c>
      <c r="CB964" s="23">
        <f t="shared" si="2667"/>
        <v>379590.1</v>
      </c>
      <c r="CC964" s="23">
        <f t="shared" si="2668"/>
        <v>379590.1</v>
      </c>
      <c r="CD964" s="23">
        <f t="shared" si="2865"/>
        <v>0</v>
      </c>
      <c r="CE964" s="28"/>
      <c r="CF964" s="33"/>
    </row>
    <row r="965" spans="1:84" ht="46.8" x14ac:dyDescent="0.3">
      <c r="A965" s="19" t="s">
        <v>1328</v>
      </c>
      <c r="B965" s="39">
        <v>600</v>
      </c>
      <c r="C965" s="41"/>
      <c r="D965" s="41"/>
      <c r="E965" s="14" t="s">
        <v>554</v>
      </c>
      <c r="F965" s="23">
        <f>F966+F968</f>
        <v>379590.1</v>
      </c>
      <c r="G965" s="23">
        <f t="shared" ref="G965:CD965" si="2866">G966+G968</f>
        <v>379590.1</v>
      </c>
      <c r="H965" s="23">
        <f t="shared" si="2866"/>
        <v>379590.1</v>
      </c>
      <c r="I965" s="23">
        <f t="shared" ref="I965:K965" si="2867">I966+I968</f>
        <v>0</v>
      </c>
      <c r="J965" s="23">
        <f t="shared" si="2867"/>
        <v>0</v>
      </c>
      <c r="K965" s="23">
        <f t="shared" si="2867"/>
        <v>0</v>
      </c>
      <c r="L965" s="23">
        <f t="shared" si="2786"/>
        <v>379590.1</v>
      </c>
      <c r="M965" s="23">
        <f t="shared" si="2787"/>
        <v>379590.1</v>
      </c>
      <c r="N965" s="23">
        <f t="shared" si="2788"/>
        <v>379590.1</v>
      </c>
      <c r="O965" s="23">
        <f t="shared" ref="O965:S965" si="2868">O966+O968</f>
        <v>0</v>
      </c>
      <c r="P965" s="23">
        <f t="shared" si="2868"/>
        <v>0</v>
      </c>
      <c r="Q965" s="23">
        <f t="shared" si="2868"/>
        <v>0</v>
      </c>
      <c r="R965" s="23">
        <f t="shared" si="2868"/>
        <v>0</v>
      </c>
      <c r="S965" s="23">
        <f t="shared" si="2868"/>
        <v>0</v>
      </c>
      <c r="T965" s="23">
        <f t="shared" si="2713"/>
        <v>379590.1</v>
      </c>
      <c r="U965" s="23">
        <f t="shared" si="2714"/>
        <v>379590.1</v>
      </c>
      <c r="V965" s="23">
        <f t="shared" si="2715"/>
        <v>379590.1</v>
      </c>
      <c r="W965" s="23">
        <f t="shared" ref="W965:AB965" si="2869">W966+W968</f>
        <v>0</v>
      </c>
      <c r="X965" s="23">
        <f t="shared" si="2869"/>
        <v>0</v>
      </c>
      <c r="Y965" s="23">
        <f t="shared" si="2869"/>
        <v>0</v>
      </c>
      <c r="Z965" s="23">
        <f t="shared" si="2869"/>
        <v>0</v>
      </c>
      <c r="AA965" s="23">
        <f t="shared" si="2869"/>
        <v>0</v>
      </c>
      <c r="AB965" s="23">
        <f t="shared" si="2869"/>
        <v>0</v>
      </c>
      <c r="AC965" s="23">
        <f t="shared" si="2716"/>
        <v>379590.1</v>
      </c>
      <c r="AD965" s="23">
        <f t="shared" si="2717"/>
        <v>379590.1</v>
      </c>
      <c r="AE965" s="23">
        <f t="shared" si="2718"/>
        <v>379590.1</v>
      </c>
      <c r="AF965" s="23">
        <f t="shared" ref="AF965:AH965" si="2870">AF966+AF968</f>
        <v>0</v>
      </c>
      <c r="AG965" s="23">
        <f t="shared" si="2870"/>
        <v>0</v>
      </c>
      <c r="AH965" s="23">
        <f t="shared" si="2870"/>
        <v>0</v>
      </c>
      <c r="AI965" s="23">
        <f t="shared" si="2700"/>
        <v>379590.1</v>
      </c>
      <c r="AJ965" s="23">
        <f t="shared" si="2701"/>
        <v>379590.1</v>
      </c>
      <c r="AK965" s="23">
        <f t="shared" si="2702"/>
        <v>379590.1</v>
      </c>
      <c r="AL965" s="23">
        <f t="shared" ref="AL965" si="2871">AL966+AL968</f>
        <v>0</v>
      </c>
      <c r="AM965" s="23">
        <f t="shared" si="2703"/>
        <v>379590.1</v>
      </c>
      <c r="AN965" s="23">
        <f t="shared" ref="AN965:AP965" si="2872">AN966+AN968</f>
        <v>0</v>
      </c>
      <c r="AO965" s="23">
        <f t="shared" si="2872"/>
        <v>0</v>
      </c>
      <c r="AP965" s="23">
        <f t="shared" si="2872"/>
        <v>0</v>
      </c>
      <c r="AQ965" s="23">
        <f t="shared" si="2704"/>
        <v>379590.1</v>
      </c>
      <c r="AR965" s="23">
        <f t="shared" si="2705"/>
        <v>379590.1</v>
      </c>
      <c r="AS965" s="23">
        <f t="shared" si="2706"/>
        <v>379590.1</v>
      </c>
      <c r="AT965" s="23">
        <f t="shared" ref="AT965:AV965" si="2873">AT966+AT968</f>
        <v>0</v>
      </c>
      <c r="AU965" s="23">
        <f t="shared" si="2873"/>
        <v>0</v>
      </c>
      <c r="AV965" s="23">
        <f t="shared" si="2873"/>
        <v>0</v>
      </c>
      <c r="AW965" s="23">
        <f t="shared" si="2707"/>
        <v>379590.1</v>
      </c>
      <c r="AX965" s="23">
        <f t="shared" si="2708"/>
        <v>379590.1</v>
      </c>
      <c r="AY965" s="23">
        <f t="shared" si="2709"/>
        <v>379590.1</v>
      </c>
      <c r="AZ965" s="23">
        <f t="shared" ref="AZ965:BB965" si="2874">AZ966+AZ968</f>
        <v>0</v>
      </c>
      <c r="BA965" s="23">
        <f t="shared" si="2874"/>
        <v>0</v>
      </c>
      <c r="BB965" s="23">
        <f t="shared" si="2874"/>
        <v>0</v>
      </c>
      <c r="BC965" s="23">
        <f t="shared" si="2741"/>
        <v>379590.1</v>
      </c>
      <c r="BD965" s="23">
        <f t="shared" si="2742"/>
        <v>379590.1</v>
      </c>
      <c r="BE965" s="23">
        <f t="shared" si="2743"/>
        <v>379590.1</v>
      </c>
      <c r="BF965" s="23">
        <f t="shared" ref="BF965:BH965" si="2875">BF966+BF968</f>
        <v>0</v>
      </c>
      <c r="BG965" s="23">
        <f t="shared" si="2875"/>
        <v>0</v>
      </c>
      <c r="BH965" s="23">
        <f t="shared" si="2875"/>
        <v>0</v>
      </c>
      <c r="BI965" s="18">
        <f t="shared" si="2732"/>
        <v>379590.1</v>
      </c>
      <c r="BJ965" s="18">
        <f t="shared" si="2733"/>
        <v>379590.1</v>
      </c>
      <c r="BK965" s="18">
        <f t="shared" si="2734"/>
        <v>379590.1</v>
      </c>
      <c r="BL965" s="23">
        <f t="shared" ref="BL965:BN965" si="2876">BL966+BL968</f>
        <v>0</v>
      </c>
      <c r="BM965" s="23">
        <f t="shared" si="2876"/>
        <v>0</v>
      </c>
      <c r="BN965" s="23">
        <f t="shared" si="2876"/>
        <v>0</v>
      </c>
      <c r="BO965" s="23">
        <f t="shared" si="2691"/>
        <v>379590.1</v>
      </c>
      <c r="BP965" s="23">
        <f t="shared" si="2692"/>
        <v>379590.1</v>
      </c>
      <c r="BQ965" s="23">
        <f t="shared" si="2693"/>
        <v>379590.1</v>
      </c>
      <c r="BR965" s="23">
        <f t="shared" ref="BR965:BT965" si="2877">BR966+BR968</f>
        <v>0</v>
      </c>
      <c r="BS965" s="23">
        <f t="shared" si="2877"/>
        <v>0</v>
      </c>
      <c r="BT965" s="23">
        <f t="shared" si="2877"/>
        <v>0</v>
      </c>
      <c r="BU965" s="23">
        <f t="shared" si="2694"/>
        <v>379590.1</v>
      </c>
      <c r="BV965" s="23">
        <f t="shared" si="2695"/>
        <v>379590.1</v>
      </c>
      <c r="BW965" s="23">
        <f t="shared" si="2696"/>
        <v>379590.1</v>
      </c>
      <c r="BX965" s="23">
        <f t="shared" ref="BX965:BZ965" si="2878">BX966+BX968</f>
        <v>0</v>
      </c>
      <c r="BY965" s="23">
        <f t="shared" si="2878"/>
        <v>0</v>
      </c>
      <c r="BZ965" s="23">
        <f t="shared" si="2878"/>
        <v>0</v>
      </c>
      <c r="CA965" s="23">
        <f t="shared" si="2666"/>
        <v>379590.1</v>
      </c>
      <c r="CB965" s="23">
        <f t="shared" si="2667"/>
        <v>379590.1</v>
      </c>
      <c r="CC965" s="23">
        <f t="shared" si="2668"/>
        <v>379590.1</v>
      </c>
      <c r="CD965" s="23">
        <f t="shared" si="2866"/>
        <v>0</v>
      </c>
      <c r="CE965" s="28"/>
      <c r="CF965" s="33"/>
    </row>
    <row r="966" spans="1:84" x14ac:dyDescent="0.3">
      <c r="A966" s="19" t="s">
        <v>1328</v>
      </c>
      <c r="B966" s="39">
        <v>610</v>
      </c>
      <c r="C966" s="41"/>
      <c r="D966" s="41"/>
      <c r="E966" s="14" t="s">
        <v>568</v>
      </c>
      <c r="F966" s="23">
        <f>F967</f>
        <v>23179.3</v>
      </c>
      <c r="G966" s="23">
        <f t="shared" ref="G966:CD966" si="2879">G967</f>
        <v>23179.3</v>
      </c>
      <c r="H966" s="23">
        <f t="shared" si="2879"/>
        <v>23179.3</v>
      </c>
      <c r="I966" s="23">
        <f t="shared" si="2879"/>
        <v>0</v>
      </c>
      <c r="J966" s="23">
        <f t="shared" si="2879"/>
        <v>0</v>
      </c>
      <c r="K966" s="23">
        <f t="shared" si="2879"/>
        <v>0</v>
      </c>
      <c r="L966" s="23">
        <f t="shared" si="2786"/>
        <v>23179.3</v>
      </c>
      <c r="M966" s="23">
        <f t="shared" si="2787"/>
        <v>23179.3</v>
      </c>
      <c r="N966" s="23">
        <f t="shared" si="2788"/>
        <v>23179.3</v>
      </c>
      <c r="O966" s="23">
        <f t="shared" si="2879"/>
        <v>0</v>
      </c>
      <c r="P966" s="23">
        <f t="shared" si="2879"/>
        <v>0</v>
      </c>
      <c r="Q966" s="23">
        <f t="shared" si="2879"/>
        <v>0</v>
      </c>
      <c r="R966" s="23">
        <f t="shared" si="2879"/>
        <v>0</v>
      </c>
      <c r="S966" s="23">
        <f t="shared" si="2879"/>
        <v>0</v>
      </c>
      <c r="T966" s="23">
        <f t="shared" si="2713"/>
        <v>23179.3</v>
      </c>
      <c r="U966" s="23">
        <f t="shared" si="2714"/>
        <v>23179.3</v>
      </c>
      <c r="V966" s="23">
        <f t="shared" si="2715"/>
        <v>23179.3</v>
      </c>
      <c r="W966" s="23">
        <f t="shared" si="2879"/>
        <v>0</v>
      </c>
      <c r="X966" s="23">
        <f t="shared" si="2879"/>
        <v>0</v>
      </c>
      <c r="Y966" s="23">
        <f t="shared" si="2879"/>
        <v>0</v>
      </c>
      <c r="Z966" s="23">
        <f t="shared" si="2879"/>
        <v>0</v>
      </c>
      <c r="AA966" s="23">
        <f t="shared" si="2879"/>
        <v>0</v>
      </c>
      <c r="AB966" s="23">
        <f t="shared" si="2879"/>
        <v>0</v>
      </c>
      <c r="AC966" s="23">
        <f t="shared" si="2716"/>
        <v>23179.3</v>
      </c>
      <c r="AD966" s="23">
        <f t="shared" si="2717"/>
        <v>23179.3</v>
      </c>
      <c r="AE966" s="23">
        <f t="shared" si="2718"/>
        <v>23179.3</v>
      </c>
      <c r="AF966" s="23">
        <f t="shared" si="2879"/>
        <v>0</v>
      </c>
      <c r="AG966" s="23">
        <f t="shared" si="2879"/>
        <v>0</v>
      </c>
      <c r="AH966" s="23">
        <f t="shared" si="2879"/>
        <v>0</v>
      </c>
      <c r="AI966" s="23">
        <f t="shared" si="2700"/>
        <v>23179.3</v>
      </c>
      <c r="AJ966" s="23">
        <f t="shared" si="2701"/>
        <v>23179.3</v>
      </c>
      <c r="AK966" s="23">
        <f t="shared" si="2702"/>
        <v>23179.3</v>
      </c>
      <c r="AL966" s="23">
        <f t="shared" si="2879"/>
        <v>0</v>
      </c>
      <c r="AM966" s="23">
        <f t="shared" si="2703"/>
        <v>23179.3</v>
      </c>
      <c r="AN966" s="23">
        <f t="shared" si="2879"/>
        <v>0</v>
      </c>
      <c r="AO966" s="23">
        <f t="shared" si="2879"/>
        <v>0</v>
      </c>
      <c r="AP966" s="23">
        <f t="shared" si="2879"/>
        <v>0</v>
      </c>
      <c r="AQ966" s="23">
        <f t="shared" si="2704"/>
        <v>23179.3</v>
      </c>
      <c r="AR966" s="23">
        <f t="shared" si="2705"/>
        <v>23179.3</v>
      </c>
      <c r="AS966" s="23">
        <f t="shared" si="2706"/>
        <v>23179.3</v>
      </c>
      <c r="AT966" s="23">
        <f t="shared" si="2879"/>
        <v>0</v>
      </c>
      <c r="AU966" s="23">
        <f t="shared" si="2879"/>
        <v>0</v>
      </c>
      <c r="AV966" s="23">
        <f t="shared" si="2879"/>
        <v>0</v>
      </c>
      <c r="AW966" s="23">
        <f t="shared" si="2707"/>
        <v>23179.3</v>
      </c>
      <c r="AX966" s="23">
        <f t="shared" si="2708"/>
        <v>23179.3</v>
      </c>
      <c r="AY966" s="23">
        <f t="shared" si="2709"/>
        <v>23179.3</v>
      </c>
      <c r="AZ966" s="23">
        <f t="shared" si="2879"/>
        <v>0</v>
      </c>
      <c r="BA966" s="23">
        <f t="shared" si="2879"/>
        <v>0</v>
      </c>
      <c r="BB966" s="23">
        <f t="shared" si="2879"/>
        <v>0</v>
      </c>
      <c r="BC966" s="23">
        <f t="shared" si="2741"/>
        <v>23179.3</v>
      </c>
      <c r="BD966" s="23">
        <f t="shared" si="2742"/>
        <v>23179.3</v>
      </c>
      <c r="BE966" s="23">
        <f t="shared" si="2743"/>
        <v>23179.3</v>
      </c>
      <c r="BF966" s="23">
        <f t="shared" si="2879"/>
        <v>0</v>
      </c>
      <c r="BG966" s="23">
        <f t="shared" si="2879"/>
        <v>0</v>
      </c>
      <c r="BH966" s="23">
        <f t="shared" si="2879"/>
        <v>0</v>
      </c>
      <c r="BI966" s="18">
        <f t="shared" si="2732"/>
        <v>23179.3</v>
      </c>
      <c r="BJ966" s="18">
        <f t="shared" si="2733"/>
        <v>23179.3</v>
      </c>
      <c r="BK966" s="18">
        <f t="shared" si="2734"/>
        <v>23179.3</v>
      </c>
      <c r="BL966" s="23">
        <f t="shared" si="2879"/>
        <v>0</v>
      </c>
      <c r="BM966" s="23">
        <f t="shared" si="2879"/>
        <v>0</v>
      </c>
      <c r="BN966" s="23">
        <f t="shared" si="2879"/>
        <v>0</v>
      </c>
      <c r="BO966" s="23">
        <f t="shared" si="2691"/>
        <v>23179.3</v>
      </c>
      <c r="BP966" s="23">
        <f t="shared" si="2692"/>
        <v>23179.3</v>
      </c>
      <c r="BQ966" s="23">
        <f t="shared" si="2693"/>
        <v>23179.3</v>
      </c>
      <c r="BR966" s="23">
        <f t="shared" si="2879"/>
        <v>0</v>
      </c>
      <c r="BS966" s="23">
        <f t="shared" si="2879"/>
        <v>0</v>
      </c>
      <c r="BT966" s="23">
        <f t="shared" si="2879"/>
        <v>0</v>
      </c>
      <c r="BU966" s="23">
        <f t="shared" si="2694"/>
        <v>23179.3</v>
      </c>
      <c r="BV966" s="23">
        <f t="shared" si="2695"/>
        <v>23179.3</v>
      </c>
      <c r="BW966" s="23">
        <f t="shared" si="2696"/>
        <v>23179.3</v>
      </c>
      <c r="BX966" s="23">
        <f t="shared" si="2879"/>
        <v>0</v>
      </c>
      <c r="BY966" s="23">
        <f t="shared" si="2879"/>
        <v>0</v>
      </c>
      <c r="BZ966" s="23">
        <f t="shared" si="2879"/>
        <v>0</v>
      </c>
      <c r="CA966" s="23">
        <f t="shared" si="2666"/>
        <v>23179.3</v>
      </c>
      <c r="CB966" s="23">
        <f t="shared" si="2667"/>
        <v>23179.3</v>
      </c>
      <c r="CC966" s="23">
        <f t="shared" si="2668"/>
        <v>23179.3</v>
      </c>
      <c r="CD966" s="23">
        <f t="shared" si="2879"/>
        <v>0</v>
      </c>
      <c r="CE966" s="28"/>
      <c r="CF966" s="33"/>
    </row>
    <row r="967" spans="1:84" x14ac:dyDescent="0.3">
      <c r="A967" s="19" t="s">
        <v>1328</v>
      </c>
      <c r="B967" s="39">
        <v>610</v>
      </c>
      <c r="C967" s="41" t="s">
        <v>27</v>
      </c>
      <c r="D967" s="41" t="s">
        <v>110</v>
      </c>
      <c r="E967" s="14" t="s">
        <v>532</v>
      </c>
      <c r="F967" s="23">
        <v>23179.3</v>
      </c>
      <c r="G967" s="23">
        <v>23179.3</v>
      </c>
      <c r="H967" s="23">
        <v>23179.3</v>
      </c>
      <c r="I967" s="18"/>
      <c r="J967" s="18"/>
      <c r="K967" s="18"/>
      <c r="L967" s="18">
        <f t="shared" si="2786"/>
        <v>23179.3</v>
      </c>
      <c r="M967" s="18">
        <f t="shared" si="2787"/>
        <v>23179.3</v>
      </c>
      <c r="N967" s="18">
        <f t="shared" si="2788"/>
        <v>23179.3</v>
      </c>
      <c r="O967" s="18"/>
      <c r="P967" s="18"/>
      <c r="Q967" s="18"/>
      <c r="R967" s="18"/>
      <c r="S967" s="18"/>
      <c r="T967" s="18">
        <f t="shared" si="2713"/>
        <v>23179.3</v>
      </c>
      <c r="U967" s="18">
        <f t="shared" si="2714"/>
        <v>23179.3</v>
      </c>
      <c r="V967" s="18">
        <f t="shared" si="2715"/>
        <v>23179.3</v>
      </c>
      <c r="W967" s="18"/>
      <c r="X967" s="18"/>
      <c r="Y967" s="18"/>
      <c r="Z967" s="18"/>
      <c r="AA967" s="18"/>
      <c r="AB967" s="18"/>
      <c r="AC967" s="18">
        <f t="shared" si="2716"/>
        <v>23179.3</v>
      </c>
      <c r="AD967" s="18">
        <f t="shared" si="2717"/>
        <v>23179.3</v>
      </c>
      <c r="AE967" s="18">
        <f t="shared" si="2718"/>
        <v>23179.3</v>
      </c>
      <c r="AF967" s="18"/>
      <c r="AG967" s="18"/>
      <c r="AH967" s="18"/>
      <c r="AI967" s="18">
        <f t="shared" si="2700"/>
        <v>23179.3</v>
      </c>
      <c r="AJ967" s="18">
        <f t="shared" si="2701"/>
        <v>23179.3</v>
      </c>
      <c r="AK967" s="18">
        <f t="shared" si="2702"/>
        <v>23179.3</v>
      </c>
      <c r="AL967" s="18"/>
      <c r="AM967" s="18">
        <f t="shared" si="2703"/>
        <v>23179.3</v>
      </c>
      <c r="AN967" s="18"/>
      <c r="AO967" s="18"/>
      <c r="AP967" s="18"/>
      <c r="AQ967" s="18">
        <f t="shared" si="2704"/>
        <v>23179.3</v>
      </c>
      <c r="AR967" s="18">
        <f t="shared" si="2705"/>
        <v>23179.3</v>
      </c>
      <c r="AS967" s="18">
        <f t="shared" si="2706"/>
        <v>23179.3</v>
      </c>
      <c r="AT967" s="18"/>
      <c r="AU967" s="18"/>
      <c r="AV967" s="18"/>
      <c r="AW967" s="18">
        <f t="shared" si="2707"/>
        <v>23179.3</v>
      </c>
      <c r="AX967" s="18">
        <f t="shared" si="2708"/>
        <v>23179.3</v>
      </c>
      <c r="AY967" s="18">
        <f t="shared" si="2709"/>
        <v>23179.3</v>
      </c>
      <c r="AZ967" s="18"/>
      <c r="BA967" s="18"/>
      <c r="BB967" s="18"/>
      <c r="BC967" s="18">
        <f t="shared" si="2741"/>
        <v>23179.3</v>
      </c>
      <c r="BD967" s="18">
        <f t="shared" si="2742"/>
        <v>23179.3</v>
      </c>
      <c r="BE967" s="18">
        <f t="shared" si="2743"/>
        <v>23179.3</v>
      </c>
      <c r="BF967" s="18"/>
      <c r="BG967" s="18"/>
      <c r="BH967" s="18"/>
      <c r="BI967" s="18">
        <f t="shared" si="2732"/>
        <v>23179.3</v>
      </c>
      <c r="BJ967" s="18">
        <f t="shared" si="2733"/>
        <v>23179.3</v>
      </c>
      <c r="BK967" s="18">
        <f t="shared" si="2734"/>
        <v>23179.3</v>
      </c>
      <c r="BL967" s="18"/>
      <c r="BM967" s="18"/>
      <c r="BN967" s="18"/>
      <c r="BO967" s="18">
        <f t="shared" si="2691"/>
        <v>23179.3</v>
      </c>
      <c r="BP967" s="18">
        <f t="shared" si="2692"/>
        <v>23179.3</v>
      </c>
      <c r="BQ967" s="18">
        <f t="shared" si="2693"/>
        <v>23179.3</v>
      </c>
      <c r="BR967" s="18"/>
      <c r="BS967" s="18"/>
      <c r="BT967" s="18"/>
      <c r="BU967" s="18">
        <f t="shared" si="2694"/>
        <v>23179.3</v>
      </c>
      <c r="BV967" s="18">
        <f t="shared" si="2695"/>
        <v>23179.3</v>
      </c>
      <c r="BW967" s="18">
        <f t="shared" si="2696"/>
        <v>23179.3</v>
      </c>
      <c r="BX967" s="18"/>
      <c r="BY967" s="18"/>
      <c r="BZ967" s="18"/>
      <c r="CA967" s="18">
        <f t="shared" si="2666"/>
        <v>23179.3</v>
      </c>
      <c r="CB967" s="18">
        <f t="shared" si="2667"/>
        <v>23179.3</v>
      </c>
      <c r="CC967" s="18">
        <f t="shared" si="2668"/>
        <v>23179.3</v>
      </c>
      <c r="CD967" s="18"/>
      <c r="CE967" s="27"/>
      <c r="CF967" s="33"/>
    </row>
    <row r="968" spans="1:84" x14ac:dyDescent="0.3">
      <c r="A968" s="19" t="s">
        <v>1328</v>
      </c>
      <c r="B968" s="39">
        <v>620</v>
      </c>
      <c r="C968" s="41"/>
      <c r="D968" s="41"/>
      <c r="E968" s="14" t="s">
        <v>569</v>
      </c>
      <c r="F968" s="23">
        <f>F969</f>
        <v>356410.8</v>
      </c>
      <c r="G968" s="23">
        <f t="shared" ref="G968:CD968" si="2880">G969</f>
        <v>356410.8</v>
      </c>
      <c r="H968" s="23">
        <f t="shared" si="2880"/>
        <v>356410.8</v>
      </c>
      <c r="I968" s="23">
        <f t="shared" si="2880"/>
        <v>0</v>
      </c>
      <c r="J968" s="23">
        <f t="shared" si="2880"/>
        <v>0</v>
      </c>
      <c r="K968" s="23">
        <f t="shared" si="2880"/>
        <v>0</v>
      </c>
      <c r="L968" s="23">
        <f t="shared" si="2786"/>
        <v>356410.8</v>
      </c>
      <c r="M968" s="23">
        <f t="shared" si="2787"/>
        <v>356410.8</v>
      </c>
      <c r="N968" s="23">
        <f t="shared" si="2788"/>
        <v>356410.8</v>
      </c>
      <c r="O968" s="23">
        <f t="shared" si="2880"/>
        <v>0</v>
      </c>
      <c r="P968" s="23">
        <f t="shared" si="2880"/>
        <v>0</v>
      </c>
      <c r="Q968" s="23">
        <f t="shared" si="2880"/>
        <v>0</v>
      </c>
      <c r="R968" s="23">
        <f t="shared" si="2880"/>
        <v>0</v>
      </c>
      <c r="S968" s="23">
        <f t="shared" si="2880"/>
        <v>0</v>
      </c>
      <c r="T968" s="23">
        <f t="shared" si="2713"/>
        <v>356410.8</v>
      </c>
      <c r="U968" s="23">
        <f t="shared" si="2714"/>
        <v>356410.8</v>
      </c>
      <c r="V968" s="23">
        <f t="shared" si="2715"/>
        <v>356410.8</v>
      </c>
      <c r="W968" s="23">
        <f t="shared" si="2880"/>
        <v>0</v>
      </c>
      <c r="X968" s="23">
        <f t="shared" si="2880"/>
        <v>0</v>
      </c>
      <c r="Y968" s="23">
        <f t="shared" si="2880"/>
        <v>0</v>
      </c>
      <c r="Z968" s="23">
        <f t="shared" si="2880"/>
        <v>0</v>
      </c>
      <c r="AA968" s="23">
        <f t="shared" si="2880"/>
        <v>0</v>
      </c>
      <c r="AB968" s="23">
        <f t="shared" si="2880"/>
        <v>0</v>
      </c>
      <c r="AC968" s="23">
        <f t="shared" si="2716"/>
        <v>356410.8</v>
      </c>
      <c r="AD968" s="23">
        <f t="shared" si="2717"/>
        <v>356410.8</v>
      </c>
      <c r="AE968" s="23">
        <f t="shared" si="2718"/>
        <v>356410.8</v>
      </c>
      <c r="AF968" s="23">
        <f t="shared" si="2880"/>
        <v>0</v>
      </c>
      <c r="AG968" s="23">
        <f t="shared" si="2880"/>
        <v>0</v>
      </c>
      <c r="AH968" s="23">
        <f t="shared" si="2880"/>
        <v>0</v>
      </c>
      <c r="AI968" s="23">
        <f t="shared" si="2700"/>
        <v>356410.8</v>
      </c>
      <c r="AJ968" s="23">
        <f t="shared" si="2701"/>
        <v>356410.8</v>
      </c>
      <c r="AK968" s="23">
        <f t="shared" si="2702"/>
        <v>356410.8</v>
      </c>
      <c r="AL968" s="23">
        <f t="shared" si="2880"/>
        <v>0</v>
      </c>
      <c r="AM968" s="23">
        <f t="shared" si="2703"/>
        <v>356410.8</v>
      </c>
      <c r="AN968" s="23">
        <f t="shared" si="2880"/>
        <v>0</v>
      </c>
      <c r="AO968" s="23">
        <f t="shared" si="2880"/>
        <v>0</v>
      </c>
      <c r="AP968" s="23">
        <f t="shared" si="2880"/>
        <v>0</v>
      </c>
      <c r="AQ968" s="23">
        <f t="shared" si="2704"/>
        <v>356410.8</v>
      </c>
      <c r="AR968" s="23">
        <f t="shared" si="2705"/>
        <v>356410.8</v>
      </c>
      <c r="AS968" s="23">
        <f t="shared" si="2706"/>
        <v>356410.8</v>
      </c>
      <c r="AT968" s="23">
        <f t="shared" si="2880"/>
        <v>0</v>
      </c>
      <c r="AU968" s="23">
        <f t="shared" si="2880"/>
        <v>0</v>
      </c>
      <c r="AV968" s="23">
        <f t="shared" si="2880"/>
        <v>0</v>
      </c>
      <c r="AW968" s="23">
        <f t="shared" si="2707"/>
        <v>356410.8</v>
      </c>
      <c r="AX968" s="23">
        <f t="shared" si="2708"/>
        <v>356410.8</v>
      </c>
      <c r="AY968" s="23">
        <f t="shared" si="2709"/>
        <v>356410.8</v>
      </c>
      <c r="AZ968" s="23">
        <f t="shared" si="2880"/>
        <v>0</v>
      </c>
      <c r="BA968" s="23">
        <f t="shared" si="2880"/>
        <v>0</v>
      </c>
      <c r="BB968" s="23">
        <f t="shared" si="2880"/>
        <v>0</v>
      </c>
      <c r="BC968" s="23">
        <f t="shared" si="2741"/>
        <v>356410.8</v>
      </c>
      <c r="BD968" s="23">
        <f t="shared" si="2742"/>
        <v>356410.8</v>
      </c>
      <c r="BE968" s="23">
        <f t="shared" si="2743"/>
        <v>356410.8</v>
      </c>
      <c r="BF968" s="23">
        <f t="shared" si="2880"/>
        <v>0</v>
      </c>
      <c r="BG968" s="23">
        <f t="shared" si="2880"/>
        <v>0</v>
      </c>
      <c r="BH968" s="23">
        <f t="shared" si="2880"/>
        <v>0</v>
      </c>
      <c r="BI968" s="18">
        <f t="shared" si="2732"/>
        <v>356410.8</v>
      </c>
      <c r="BJ968" s="18">
        <f t="shared" si="2733"/>
        <v>356410.8</v>
      </c>
      <c r="BK968" s="18">
        <f t="shared" si="2734"/>
        <v>356410.8</v>
      </c>
      <c r="BL968" s="23">
        <f t="shared" si="2880"/>
        <v>0</v>
      </c>
      <c r="BM968" s="23">
        <f t="shared" si="2880"/>
        <v>0</v>
      </c>
      <c r="BN968" s="23">
        <f t="shared" si="2880"/>
        <v>0</v>
      </c>
      <c r="BO968" s="23">
        <f t="shared" si="2691"/>
        <v>356410.8</v>
      </c>
      <c r="BP968" s="23">
        <f t="shared" si="2692"/>
        <v>356410.8</v>
      </c>
      <c r="BQ968" s="23">
        <f t="shared" si="2693"/>
        <v>356410.8</v>
      </c>
      <c r="BR968" s="23">
        <f t="shared" si="2880"/>
        <v>0</v>
      </c>
      <c r="BS968" s="23">
        <f t="shared" si="2880"/>
        <v>0</v>
      </c>
      <c r="BT968" s="23">
        <f t="shared" si="2880"/>
        <v>0</v>
      </c>
      <c r="BU968" s="23">
        <f t="shared" si="2694"/>
        <v>356410.8</v>
      </c>
      <c r="BV968" s="23">
        <f t="shared" si="2695"/>
        <v>356410.8</v>
      </c>
      <c r="BW968" s="23">
        <f t="shared" si="2696"/>
        <v>356410.8</v>
      </c>
      <c r="BX968" s="23">
        <f t="shared" si="2880"/>
        <v>0</v>
      </c>
      <c r="BY968" s="23">
        <f t="shared" si="2880"/>
        <v>0</v>
      </c>
      <c r="BZ968" s="23">
        <f t="shared" si="2880"/>
        <v>0</v>
      </c>
      <c r="CA968" s="23">
        <f t="shared" si="2666"/>
        <v>356410.8</v>
      </c>
      <c r="CB968" s="23">
        <f t="shared" si="2667"/>
        <v>356410.8</v>
      </c>
      <c r="CC968" s="23">
        <f t="shared" si="2668"/>
        <v>356410.8</v>
      </c>
      <c r="CD968" s="23">
        <f t="shared" si="2880"/>
        <v>0</v>
      </c>
      <c r="CE968" s="28"/>
      <c r="CF968" s="33"/>
    </row>
    <row r="969" spans="1:84" x14ac:dyDescent="0.3">
      <c r="A969" s="19" t="s">
        <v>1328</v>
      </c>
      <c r="B969" s="39">
        <v>620</v>
      </c>
      <c r="C969" s="41" t="s">
        <v>27</v>
      </c>
      <c r="D969" s="41" t="s">
        <v>110</v>
      </c>
      <c r="E969" s="14" t="s">
        <v>532</v>
      </c>
      <c r="F969" s="23">
        <v>356410.8</v>
      </c>
      <c r="G969" s="23">
        <v>356410.8</v>
      </c>
      <c r="H969" s="23">
        <v>356410.8</v>
      </c>
      <c r="I969" s="23"/>
      <c r="J969" s="23"/>
      <c r="K969" s="23"/>
      <c r="L969" s="23">
        <f t="shared" si="2786"/>
        <v>356410.8</v>
      </c>
      <c r="M969" s="23">
        <f t="shared" si="2787"/>
        <v>356410.8</v>
      </c>
      <c r="N969" s="23">
        <f t="shared" si="2788"/>
        <v>356410.8</v>
      </c>
      <c r="O969" s="23"/>
      <c r="P969" s="23"/>
      <c r="Q969" s="23"/>
      <c r="R969" s="23"/>
      <c r="S969" s="23"/>
      <c r="T969" s="23">
        <f t="shared" si="2713"/>
        <v>356410.8</v>
      </c>
      <c r="U969" s="23">
        <f t="shared" si="2714"/>
        <v>356410.8</v>
      </c>
      <c r="V969" s="23">
        <f t="shared" si="2715"/>
        <v>356410.8</v>
      </c>
      <c r="W969" s="23"/>
      <c r="X969" s="23"/>
      <c r="Y969" s="23"/>
      <c r="Z969" s="23"/>
      <c r="AA969" s="23"/>
      <c r="AB969" s="23"/>
      <c r="AC969" s="23">
        <f t="shared" si="2716"/>
        <v>356410.8</v>
      </c>
      <c r="AD969" s="23">
        <f t="shared" si="2717"/>
        <v>356410.8</v>
      </c>
      <c r="AE969" s="23">
        <f t="shared" si="2718"/>
        <v>356410.8</v>
      </c>
      <c r="AF969" s="23"/>
      <c r="AG969" s="23"/>
      <c r="AH969" s="23"/>
      <c r="AI969" s="23">
        <f t="shared" si="2700"/>
        <v>356410.8</v>
      </c>
      <c r="AJ969" s="23">
        <f t="shared" si="2701"/>
        <v>356410.8</v>
      </c>
      <c r="AK969" s="23">
        <f t="shared" si="2702"/>
        <v>356410.8</v>
      </c>
      <c r="AL969" s="23"/>
      <c r="AM969" s="23">
        <f t="shared" si="2703"/>
        <v>356410.8</v>
      </c>
      <c r="AN969" s="23"/>
      <c r="AO969" s="23"/>
      <c r="AP969" s="23"/>
      <c r="AQ969" s="23">
        <f t="shared" si="2704"/>
        <v>356410.8</v>
      </c>
      <c r="AR969" s="23">
        <f t="shared" si="2705"/>
        <v>356410.8</v>
      </c>
      <c r="AS969" s="23">
        <f t="shared" si="2706"/>
        <v>356410.8</v>
      </c>
      <c r="AT969" s="23"/>
      <c r="AU969" s="23"/>
      <c r="AV969" s="23"/>
      <c r="AW969" s="23">
        <f t="shared" si="2707"/>
        <v>356410.8</v>
      </c>
      <c r="AX969" s="23">
        <f t="shared" si="2708"/>
        <v>356410.8</v>
      </c>
      <c r="AY969" s="23">
        <f t="shared" si="2709"/>
        <v>356410.8</v>
      </c>
      <c r="AZ969" s="23"/>
      <c r="BA969" s="23"/>
      <c r="BB969" s="23"/>
      <c r="BC969" s="23">
        <f t="shared" si="2741"/>
        <v>356410.8</v>
      </c>
      <c r="BD969" s="23">
        <f t="shared" si="2742"/>
        <v>356410.8</v>
      </c>
      <c r="BE969" s="23">
        <f t="shared" si="2743"/>
        <v>356410.8</v>
      </c>
      <c r="BF969" s="23"/>
      <c r="BG969" s="23"/>
      <c r="BH969" s="23"/>
      <c r="BI969" s="18">
        <f t="shared" si="2732"/>
        <v>356410.8</v>
      </c>
      <c r="BJ969" s="18">
        <f t="shared" si="2733"/>
        <v>356410.8</v>
      </c>
      <c r="BK969" s="18">
        <f t="shared" si="2734"/>
        <v>356410.8</v>
      </c>
      <c r="BL969" s="23"/>
      <c r="BM969" s="23"/>
      <c r="BN969" s="23"/>
      <c r="BO969" s="23">
        <f t="shared" si="2691"/>
        <v>356410.8</v>
      </c>
      <c r="BP969" s="23">
        <f t="shared" si="2692"/>
        <v>356410.8</v>
      </c>
      <c r="BQ969" s="23">
        <f t="shared" si="2693"/>
        <v>356410.8</v>
      </c>
      <c r="BR969" s="23"/>
      <c r="BS969" s="23"/>
      <c r="BT969" s="23"/>
      <c r="BU969" s="23">
        <f t="shared" si="2694"/>
        <v>356410.8</v>
      </c>
      <c r="BV969" s="23">
        <f t="shared" si="2695"/>
        <v>356410.8</v>
      </c>
      <c r="BW969" s="23">
        <f t="shared" si="2696"/>
        <v>356410.8</v>
      </c>
      <c r="BX969" s="23"/>
      <c r="BY969" s="23"/>
      <c r="BZ969" s="23"/>
      <c r="CA969" s="23">
        <f t="shared" si="2666"/>
        <v>356410.8</v>
      </c>
      <c r="CB969" s="23">
        <f t="shared" si="2667"/>
        <v>356410.8</v>
      </c>
      <c r="CC969" s="23">
        <f t="shared" si="2668"/>
        <v>356410.8</v>
      </c>
      <c r="CD969" s="23"/>
      <c r="CE969" s="28"/>
      <c r="CF969" s="33"/>
    </row>
    <row r="970" spans="1:84" ht="62.4" x14ac:dyDescent="0.3">
      <c r="A970" s="41" t="s">
        <v>1329</v>
      </c>
      <c r="B970" s="39"/>
      <c r="C970" s="41"/>
      <c r="D970" s="41"/>
      <c r="E970" s="14" t="s">
        <v>1330</v>
      </c>
      <c r="F970" s="23">
        <f>F971</f>
        <v>691486.89999999991</v>
      </c>
      <c r="G970" s="23">
        <f t="shared" ref="G970:CD970" si="2881">G971</f>
        <v>702098.6</v>
      </c>
      <c r="H970" s="23">
        <f t="shared" si="2881"/>
        <v>711027.9</v>
      </c>
      <c r="I970" s="23">
        <f t="shared" si="2881"/>
        <v>0</v>
      </c>
      <c r="J970" s="23">
        <f t="shared" si="2881"/>
        <v>0</v>
      </c>
      <c r="K970" s="23">
        <f t="shared" si="2881"/>
        <v>0</v>
      </c>
      <c r="L970" s="23">
        <f t="shared" si="2786"/>
        <v>691486.89999999991</v>
      </c>
      <c r="M970" s="23">
        <f t="shared" si="2787"/>
        <v>702098.6</v>
      </c>
      <c r="N970" s="23">
        <f t="shared" si="2788"/>
        <v>711027.9</v>
      </c>
      <c r="O970" s="23">
        <f t="shared" si="2881"/>
        <v>0</v>
      </c>
      <c r="P970" s="23">
        <f t="shared" si="2881"/>
        <v>0</v>
      </c>
      <c r="Q970" s="23">
        <f t="shared" si="2881"/>
        <v>0</v>
      </c>
      <c r="R970" s="23">
        <f t="shared" si="2881"/>
        <v>0</v>
      </c>
      <c r="S970" s="23">
        <f t="shared" si="2881"/>
        <v>0</v>
      </c>
      <c r="T970" s="23">
        <f t="shared" si="2713"/>
        <v>691486.89999999991</v>
      </c>
      <c r="U970" s="23">
        <f t="shared" si="2714"/>
        <v>702098.6</v>
      </c>
      <c r="V970" s="23">
        <f t="shared" si="2715"/>
        <v>711027.9</v>
      </c>
      <c r="W970" s="23">
        <f t="shared" si="2881"/>
        <v>0</v>
      </c>
      <c r="X970" s="23">
        <f t="shared" si="2881"/>
        <v>0</v>
      </c>
      <c r="Y970" s="23">
        <f t="shared" si="2881"/>
        <v>0</v>
      </c>
      <c r="Z970" s="23">
        <f t="shared" si="2881"/>
        <v>0</v>
      </c>
      <c r="AA970" s="23">
        <f t="shared" si="2881"/>
        <v>0</v>
      </c>
      <c r="AB970" s="23">
        <f t="shared" si="2881"/>
        <v>0</v>
      </c>
      <c r="AC970" s="23">
        <f t="shared" si="2716"/>
        <v>691486.89999999991</v>
      </c>
      <c r="AD970" s="23">
        <f t="shared" si="2717"/>
        <v>702098.6</v>
      </c>
      <c r="AE970" s="23">
        <f t="shared" si="2718"/>
        <v>711027.9</v>
      </c>
      <c r="AF970" s="23">
        <f t="shared" si="2881"/>
        <v>0</v>
      </c>
      <c r="AG970" s="23">
        <f t="shared" si="2881"/>
        <v>0</v>
      </c>
      <c r="AH970" s="23">
        <f t="shared" si="2881"/>
        <v>0</v>
      </c>
      <c r="AI970" s="23">
        <f t="shared" si="2700"/>
        <v>691486.89999999991</v>
      </c>
      <c r="AJ970" s="23">
        <f t="shared" si="2701"/>
        <v>702098.6</v>
      </c>
      <c r="AK970" s="23">
        <f t="shared" si="2702"/>
        <v>711027.9</v>
      </c>
      <c r="AL970" s="23">
        <f t="shared" si="2881"/>
        <v>0</v>
      </c>
      <c r="AM970" s="23">
        <f t="shared" si="2703"/>
        <v>691486.89999999991</v>
      </c>
      <c r="AN970" s="23">
        <f t="shared" si="2881"/>
        <v>0</v>
      </c>
      <c r="AO970" s="23">
        <f t="shared" si="2881"/>
        <v>0</v>
      </c>
      <c r="AP970" s="23">
        <f t="shared" si="2881"/>
        <v>0</v>
      </c>
      <c r="AQ970" s="23">
        <f t="shared" si="2704"/>
        <v>691486.89999999991</v>
      </c>
      <c r="AR970" s="23">
        <f t="shared" si="2705"/>
        <v>702098.6</v>
      </c>
      <c r="AS970" s="23">
        <f t="shared" si="2706"/>
        <v>711027.9</v>
      </c>
      <c r="AT970" s="23">
        <f t="shared" si="2881"/>
        <v>0</v>
      </c>
      <c r="AU970" s="23">
        <f t="shared" si="2881"/>
        <v>0</v>
      </c>
      <c r="AV970" s="23">
        <f t="shared" si="2881"/>
        <v>0</v>
      </c>
      <c r="AW970" s="23">
        <f t="shared" si="2707"/>
        <v>691486.89999999991</v>
      </c>
      <c r="AX970" s="23">
        <f t="shared" si="2708"/>
        <v>702098.6</v>
      </c>
      <c r="AY970" s="23">
        <f t="shared" si="2709"/>
        <v>711027.9</v>
      </c>
      <c r="AZ970" s="23">
        <f t="shared" si="2881"/>
        <v>0</v>
      </c>
      <c r="BA970" s="23">
        <f t="shared" si="2881"/>
        <v>0</v>
      </c>
      <c r="BB970" s="23">
        <f t="shared" si="2881"/>
        <v>0</v>
      </c>
      <c r="BC970" s="23">
        <f t="shared" si="2741"/>
        <v>691486.89999999991</v>
      </c>
      <c r="BD970" s="23">
        <f t="shared" si="2742"/>
        <v>702098.6</v>
      </c>
      <c r="BE970" s="23">
        <f t="shared" si="2743"/>
        <v>711027.9</v>
      </c>
      <c r="BF970" s="23">
        <f t="shared" si="2881"/>
        <v>0</v>
      </c>
      <c r="BG970" s="23">
        <f t="shared" si="2881"/>
        <v>0</v>
      </c>
      <c r="BH970" s="23">
        <f t="shared" si="2881"/>
        <v>0</v>
      </c>
      <c r="BI970" s="18">
        <f t="shared" si="2732"/>
        <v>691486.89999999991</v>
      </c>
      <c r="BJ970" s="18">
        <f t="shared" si="2733"/>
        <v>702098.6</v>
      </c>
      <c r="BK970" s="18">
        <f t="shared" si="2734"/>
        <v>711027.9</v>
      </c>
      <c r="BL970" s="23">
        <f t="shared" si="2881"/>
        <v>0</v>
      </c>
      <c r="BM970" s="23">
        <f t="shared" si="2881"/>
        <v>0</v>
      </c>
      <c r="BN970" s="23">
        <f t="shared" si="2881"/>
        <v>0</v>
      </c>
      <c r="BO970" s="23">
        <f t="shared" si="2691"/>
        <v>691486.89999999991</v>
      </c>
      <c r="BP970" s="23">
        <f t="shared" si="2692"/>
        <v>702098.6</v>
      </c>
      <c r="BQ970" s="23">
        <f t="shared" si="2693"/>
        <v>711027.9</v>
      </c>
      <c r="BR970" s="23">
        <f t="shared" si="2881"/>
        <v>0</v>
      </c>
      <c r="BS970" s="23">
        <f t="shared" si="2881"/>
        <v>0</v>
      </c>
      <c r="BT970" s="23">
        <f t="shared" si="2881"/>
        <v>0</v>
      </c>
      <c r="BU970" s="23">
        <f t="shared" si="2694"/>
        <v>691486.89999999991</v>
      </c>
      <c r="BV970" s="23">
        <f t="shared" si="2695"/>
        <v>702098.6</v>
      </c>
      <c r="BW970" s="23">
        <f t="shared" si="2696"/>
        <v>711027.9</v>
      </c>
      <c r="BX970" s="23">
        <f t="shared" si="2881"/>
        <v>0</v>
      </c>
      <c r="BY970" s="23">
        <f t="shared" si="2881"/>
        <v>0</v>
      </c>
      <c r="BZ970" s="23">
        <f t="shared" si="2881"/>
        <v>0</v>
      </c>
      <c r="CA970" s="23">
        <f t="shared" si="2666"/>
        <v>691486.89999999991</v>
      </c>
      <c r="CB970" s="23">
        <f t="shared" si="2667"/>
        <v>702098.6</v>
      </c>
      <c r="CC970" s="23">
        <f t="shared" si="2668"/>
        <v>711027.9</v>
      </c>
      <c r="CD970" s="23">
        <f t="shared" si="2881"/>
        <v>0</v>
      </c>
      <c r="CE970" s="28"/>
      <c r="CF970" s="33"/>
    </row>
    <row r="971" spans="1:84" ht="46.8" x14ac:dyDescent="0.3">
      <c r="A971" s="41" t="s">
        <v>1329</v>
      </c>
      <c r="B971" s="39">
        <v>600</v>
      </c>
      <c r="C971" s="41"/>
      <c r="D971" s="41"/>
      <c r="E971" s="14" t="s">
        <v>554</v>
      </c>
      <c r="F971" s="23">
        <f>F972+F974</f>
        <v>691486.89999999991</v>
      </c>
      <c r="G971" s="23">
        <f t="shared" ref="G971:CD971" si="2882">G972+G974</f>
        <v>702098.6</v>
      </c>
      <c r="H971" s="23">
        <f t="shared" si="2882"/>
        <v>711027.9</v>
      </c>
      <c r="I971" s="23">
        <f t="shared" ref="I971:K971" si="2883">I972+I974</f>
        <v>0</v>
      </c>
      <c r="J971" s="23">
        <f t="shared" si="2883"/>
        <v>0</v>
      </c>
      <c r="K971" s="23">
        <f t="shared" si="2883"/>
        <v>0</v>
      </c>
      <c r="L971" s="23">
        <f t="shared" si="2786"/>
        <v>691486.89999999991</v>
      </c>
      <c r="M971" s="23">
        <f t="shared" si="2787"/>
        <v>702098.6</v>
      </c>
      <c r="N971" s="23">
        <f t="shared" si="2788"/>
        <v>711027.9</v>
      </c>
      <c r="O971" s="23">
        <f t="shared" ref="O971:S971" si="2884">O972+O974</f>
        <v>0</v>
      </c>
      <c r="P971" s="23">
        <f t="shared" si="2884"/>
        <v>0</v>
      </c>
      <c r="Q971" s="23">
        <f t="shared" si="2884"/>
        <v>0</v>
      </c>
      <c r="R971" s="23">
        <f t="shared" si="2884"/>
        <v>0</v>
      </c>
      <c r="S971" s="23">
        <f t="shared" si="2884"/>
        <v>0</v>
      </c>
      <c r="T971" s="23">
        <f t="shared" si="2713"/>
        <v>691486.89999999991</v>
      </c>
      <c r="U971" s="23">
        <f t="shared" si="2714"/>
        <v>702098.6</v>
      </c>
      <c r="V971" s="23">
        <f t="shared" si="2715"/>
        <v>711027.9</v>
      </c>
      <c r="W971" s="23">
        <f t="shared" ref="W971:AB971" si="2885">W972+W974</f>
        <v>0</v>
      </c>
      <c r="X971" s="23">
        <f t="shared" si="2885"/>
        <v>0</v>
      </c>
      <c r="Y971" s="23">
        <f t="shared" si="2885"/>
        <v>0</v>
      </c>
      <c r="Z971" s="23">
        <f t="shared" si="2885"/>
        <v>0</v>
      </c>
      <c r="AA971" s="23">
        <f t="shared" si="2885"/>
        <v>0</v>
      </c>
      <c r="AB971" s="23">
        <f t="shared" si="2885"/>
        <v>0</v>
      </c>
      <c r="AC971" s="23">
        <f t="shared" si="2716"/>
        <v>691486.89999999991</v>
      </c>
      <c r="AD971" s="23">
        <f t="shared" si="2717"/>
        <v>702098.6</v>
      </c>
      <c r="AE971" s="23">
        <f t="shared" si="2718"/>
        <v>711027.9</v>
      </c>
      <c r="AF971" s="23">
        <f t="shared" ref="AF971:AH971" si="2886">AF972+AF974</f>
        <v>0</v>
      </c>
      <c r="AG971" s="23">
        <f t="shared" si="2886"/>
        <v>0</v>
      </c>
      <c r="AH971" s="23">
        <f t="shared" si="2886"/>
        <v>0</v>
      </c>
      <c r="AI971" s="23">
        <f t="shared" si="2700"/>
        <v>691486.89999999991</v>
      </c>
      <c r="AJ971" s="23">
        <f t="shared" si="2701"/>
        <v>702098.6</v>
      </c>
      <c r="AK971" s="23">
        <f t="shared" si="2702"/>
        <v>711027.9</v>
      </c>
      <c r="AL971" s="23">
        <f t="shared" ref="AL971" si="2887">AL972+AL974</f>
        <v>0</v>
      </c>
      <c r="AM971" s="23">
        <f t="shared" si="2703"/>
        <v>691486.89999999991</v>
      </c>
      <c r="AN971" s="23">
        <f t="shared" ref="AN971:AP971" si="2888">AN972+AN974</f>
        <v>0</v>
      </c>
      <c r="AO971" s="23">
        <f t="shared" si="2888"/>
        <v>0</v>
      </c>
      <c r="AP971" s="23">
        <f t="shared" si="2888"/>
        <v>0</v>
      </c>
      <c r="AQ971" s="23">
        <f t="shared" si="2704"/>
        <v>691486.89999999991</v>
      </c>
      <c r="AR971" s="23">
        <f t="shared" si="2705"/>
        <v>702098.6</v>
      </c>
      <c r="AS971" s="23">
        <f t="shared" si="2706"/>
        <v>711027.9</v>
      </c>
      <c r="AT971" s="23">
        <f t="shared" ref="AT971:AV971" si="2889">AT972+AT974</f>
        <v>0</v>
      </c>
      <c r="AU971" s="23">
        <f t="shared" si="2889"/>
        <v>0</v>
      </c>
      <c r="AV971" s="23">
        <f t="shared" si="2889"/>
        <v>0</v>
      </c>
      <c r="AW971" s="23">
        <f t="shared" si="2707"/>
        <v>691486.89999999991</v>
      </c>
      <c r="AX971" s="23">
        <f t="shared" si="2708"/>
        <v>702098.6</v>
      </c>
      <c r="AY971" s="23">
        <f t="shared" si="2709"/>
        <v>711027.9</v>
      </c>
      <c r="AZ971" s="23">
        <f t="shared" ref="AZ971:BB971" si="2890">AZ972+AZ974</f>
        <v>0</v>
      </c>
      <c r="BA971" s="23">
        <f t="shared" si="2890"/>
        <v>0</v>
      </c>
      <c r="BB971" s="23">
        <f t="shared" si="2890"/>
        <v>0</v>
      </c>
      <c r="BC971" s="23">
        <f t="shared" si="2741"/>
        <v>691486.89999999991</v>
      </c>
      <c r="BD971" s="23">
        <f t="shared" si="2742"/>
        <v>702098.6</v>
      </c>
      <c r="BE971" s="23">
        <f t="shared" si="2743"/>
        <v>711027.9</v>
      </c>
      <c r="BF971" s="23">
        <f t="shared" ref="BF971:BH971" si="2891">BF972+BF974</f>
        <v>0</v>
      </c>
      <c r="BG971" s="23">
        <f t="shared" si="2891"/>
        <v>0</v>
      </c>
      <c r="BH971" s="23">
        <f t="shared" si="2891"/>
        <v>0</v>
      </c>
      <c r="BI971" s="18">
        <f t="shared" si="2732"/>
        <v>691486.89999999991</v>
      </c>
      <c r="BJ971" s="18">
        <f t="shared" si="2733"/>
        <v>702098.6</v>
      </c>
      <c r="BK971" s="18">
        <f t="shared" si="2734"/>
        <v>711027.9</v>
      </c>
      <c r="BL971" s="23">
        <f t="shared" ref="BL971:BN971" si="2892">BL972+BL974</f>
        <v>0</v>
      </c>
      <c r="BM971" s="23">
        <f t="shared" si="2892"/>
        <v>0</v>
      </c>
      <c r="BN971" s="23">
        <f t="shared" si="2892"/>
        <v>0</v>
      </c>
      <c r="BO971" s="23">
        <f t="shared" si="2691"/>
        <v>691486.89999999991</v>
      </c>
      <c r="BP971" s="23">
        <f t="shared" si="2692"/>
        <v>702098.6</v>
      </c>
      <c r="BQ971" s="23">
        <f t="shared" si="2693"/>
        <v>711027.9</v>
      </c>
      <c r="BR971" s="23">
        <f t="shared" ref="BR971:BT971" si="2893">BR972+BR974</f>
        <v>0</v>
      </c>
      <c r="BS971" s="23">
        <f t="shared" si="2893"/>
        <v>0</v>
      </c>
      <c r="BT971" s="23">
        <f t="shared" si="2893"/>
        <v>0</v>
      </c>
      <c r="BU971" s="23">
        <f t="shared" si="2694"/>
        <v>691486.89999999991</v>
      </c>
      <c r="BV971" s="23">
        <f t="shared" si="2695"/>
        <v>702098.6</v>
      </c>
      <c r="BW971" s="23">
        <f t="shared" si="2696"/>
        <v>711027.9</v>
      </c>
      <c r="BX971" s="23">
        <f t="shared" ref="BX971:BZ971" si="2894">BX972+BX974</f>
        <v>0</v>
      </c>
      <c r="BY971" s="23">
        <f t="shared" si="2894"/>
        <v>0</v>
      </c>
      <c r="BZ971" s="23">
        <f t="shared" si="2894"/>
        <v>0</v>
      </c>
      <c r="CA971" s="23">
        <f t="shared" si="2666"/>
        <v>691486.89999999991</v>
      </c>
      <c r="CB971" s="23">
        <f t="shared" si="2667"/>
        <v>702098.6</v>
      </c>
      <c r="CC971" s="23">
        <f t="shared" si="2668"/>
        <v>711027.9</v>
      </c>
      <c r="CD971" s="23">
        <f t="shared" si="2882"/>
        <v>0</v>
      </c>
      <c r="CE971" s="28"/>
      <c r="CF971" s="33"/>
    </row>
    <row r="972" spans="1:84" x14ac:dyDescent="0.3">
      <c r="A972" s="41" t="s">
        <v>1329</v>
      </c>
      <c r="B972" s="39">
        <v>610</v>
      </c>
      <c r="C972" s="41"/>
      <c r="D972" s="41"/>
      <c r="E972" s="14" t="s">
        <v>568</v>
      </c>
      <c r="F972" s="23">
        <f>F973</f>
        <v>27838.7</v>
      </c>
      <c r="G972" s="23">
        <f t="shared" ref="G972:CD972" si="2895">G973</f>
        <v>27197.800000000003</v>
      </c>
      <c r="H972" s="23">
        <f t="shared" si="2895"/>
        <v>28551.9</v>
      </c>
      <c r="I972" s="23">
        <f t="shared" si="2895"/>
        <v>0</v>
      </c>
      <c r="J972" s="23">
        <f t="shared" si="2895"/>
        <v>0</v>
      </c>
      <c r="K972" s="23">
        <f t="shared" si="2895"/>
        <v>0</v>
      </c>
      <c r="L972" s="23">
        <f t="shared" si="2786"/>
        <v>27838.7</v>
      </c>
      <c r="M972" s="23">
        <f t="shared" si="2787"/>
        <v>27197.800000000003</v>
      </c>
      <c r="N972" s="23">
        <f t="shared" si="2788"/>
        <v>28551.9</v>
      </c>
      <c r="O972" s="23">
        <f t="shared" si="2895"/>
        <v>0</v>
      </c>
      <c r="P972" s="23">
        <f t="shared" si="2895"/>
        <v>0</v>
      </c>
      <c r="Q972" s="23">
        <f t="shared" si="2895"/>
        <v>0</v>
      </c>
      <c r="R972" s="23">
        <f t="shared" si="2895"/>
        <v>0</v>
      </c>
      <c r="S972" s="23">
        <f t="shared" si="2895"/>
        <v>0</v>
      </c>
      <c r="T972" s="23">
        <f t="shared" si="2713"/>
        <v>27838.7</v>
      </c>
      <c r="U972" s="23">
        <f t="shared" si="2714"/>
        <v>27197.800000000003</v>
      </c>
      <c r="V972" s="23">
        <f t="shared" si="2715"/>
        <v>28551.9</v>
      </c>
      <c r="W972" s="23">
        <f t="shared" si="2895"/>
        <v>0</v>
      </c>
      <c r="X972" s="23">
        <f t="shared" si="2895"/>
        <v>0</v>
      </c>
      <c r="Y972" s="23">
        <f t="shared" si="2895"/>
        <v>0</v>
      </c>
      <c r="Z972" s="23">
        <f t="shared" si="2895"/>
        <v>0</v>
      </c>
      <c r="AA972" s="23">
        <f t="shared" si="2895"/>
        <v>0</v>
      </c>
      <c r="AB972" s="23">
        <f t="shared" si="2895"/>
        <v>0</v>
      </c>
      <c r="AC972" s="23">
        <f t="shared" si="2716"/>
        <v>27838.7</v>
      </c>
      <c r="AD972" s="23">
        <f t="shared" si="2717"/>
        <v>27197.800000000003</v>
      </c>
      <c r="AE972" s="23">
        <f t="shared" si="2718"/>
        <v>28551.9</v>
      </c>
      <c r="AF972" s="23">
        <f t="shared" si="2895"/>
        <v>0</v>
      </c>
      <c r="AG972" s="23">
        <f t="shared" si="2895"/>
        <v>0</v>
      </c>
      <c r="AH972" s="23">
        <f t="shared" si="2895"/>
        <v>0</v>
      </c>
      <c r="AI972" s="23">
        <f t="shared" si="2700"/>
        <v>27838.7</v>
      </c>
      <c r="AJ972" s="23">
        <f t="shared" si="2701"/>
        <v>27197.800000000003</v>
      </c>
      <c r="AK972" s="23">
        <f t="shared" si="2702"/>
        <v>28551.9</v>
      </c>
      <c r="AL972" s="23">
        <f t="shared" si="2895"/>
        <v>0</v>
      </c>
      <c r="AM972" s="23">
        <f t="shared" si="2703"/>
        <v>27838.7</v>
      </c>
      <c r="AN972" s="23">
        <f t="shared" si="2895"/>
        <v>0</v>
      </c>
      <c r="AO972" s="23">
        <f t="shared" si="2895"/>
        <v>0</v>
      </c>
      <c r="AP972" s="23">
        <f t="shared" si="2895"/>
        <v>0</v>
      </c>
      <c r="AQ972" s="23">
        <f t="shared" si="2704"/>
        <v>27838.7</v>
      </c>
      <c r="AR972" s="23">
        <f t="shared" si="2705"/>
        <v>27197.800000000003</v>
      </c>
      <c r="AS972" s="23">
        <f t="shared" si="2706"/>
        <v>28551.9</v>
      </c>
      <c r="AT972" s="23">
        <f t="shared" si="2895"/>
        <v>0</v>
      </c>
      <c r="AU972" s="23">
        <f t="shared" si="2895"/>
        <v>0</v>
      </c>
      <c r="AV972" s="23">
        <f t="shared" si="2895"/>
        <v>0</v>
      </c>
      <c r="AW972" s="23">
        <f t="shared" si="2707"/>
        <v>27838.7</v>
      </c>
      <c r="AX972" s="23">
        <f t="shared" si="2708"/>
        <v>27197.800000000003</v>
      </c>
      <c r="AY972" s="23">
        <f t="shared" si="2709"/>
        <v>28551.9</v>
      </c>
      <c r="AZ972" s="23">
        <f t="shared" si="2895"/>
        <v>0</v>
      </c>
      <c r="BA972" s="23">
        <f t="shared" si="2895"/>
        <v>0</v>
      </c>
      <c r="BB972" s="23">
        <f t="shared" si="2895"/>
        <v>0</v>
      </c>
      <c r="BC972" s="23">
        <f t="shared" si="2741"/>
        <v>27838.7</v>
      </c>
      <c r="BD972" s="23">
        <f t="shared" si="2742"/>
        <v>27197.800000000003</v>
      </c>
      <c r="BE972" s="23">
        <f t="shared" si="2743"/>
        <v>28551.9</v>
      </c>
      <c r="BF972" s="23">
        <f t="shared" si="2895"/>
        <v>0</v>
      </c>
      <c r="BG972" s="23">
        <f t="shared" si="2895"/>
        <v>0</v>
      </c>
      <c r="BH972" s="23">
        <f t="shared" si="2895"/>
        <v>0</v>
      </c>
      <c r="BI972" s="18">
        <f t="shared" si="2732"/>
        <v>27838.7</v>
      </c>
      <c r="BJ972" s="18">
        <f t="shared" si="2733"/>
        <v>27197.800000000003</v>
      </c>
      <c r="BK972" s="18">
        <f t="shared" si="2734"/>
        <v>28551.9</v>
      </c>
      <c r="BL972" s="23">
        <f t="shared" si="2895"/>
        <v>0</v>
      </c>
      <c r="BM972" s="23">
        <f t="shared" si="2895"/>
        <v>0</v>
      </c>
      <c r="BN972" s="23">
        <f t="shared" si="2895"/>
        <v>0</v>
      </c>
      <c r="BO972" s="23">
        <f t="shared" si="2691"/>
        <v>27838.7</v>
      </c>
      <c r="BP972" s="23">
        <f t="shared" si="2692"/>
        <v>27197.800000000003</v>
      </c>
      <c r="BQ972" s="23">
        <f t="shared" si="2693"/>
        <v>28551.9</v>
      </c>
      <c r="BR972" s="23">
        <f t="shared" si="2895"/>
        <v>0</v>
      </c>
      <c r="BS972" s="23">
        <f t="shared" si="2895"/>
        <v>0</v>
      </c>
      <c r="BT972" s="23">
        <f t="shared" si="2895"/>
        <v>0</v>
      </c>
      <c r="BU972" s="23">
        <f t="shared" si="2694"/>
        <v>27838.7</v>
      </c>
      <c r="BV972" s="23">
        <f t="shared" si="2695"/>
        <v>27197.800000000003</v>
      </c>
      <c r="BW972" s="23">
        <f t="shared" si="2696"/>
        <v>28551.9</v>
      </c>
      <c r="BX972" s="23">
        <f t="shared" si="2895"/>
        <v>0</v>
      </c>
      <c r="BY972" s="23">
        <f t="shared" si="2895"/>
        <v>0</v>
      </c>
      <c r="BZ972" s="23">
        <f t="shared" si="2895"/>
        <v>0</v>
      </c>
      <c r="CA972" s="23">
        <f t="shared" si="2666"/>
        <v>27838.7</v>
      </c>
      <c r="CB972" s="23">
        <f t="shared" si="2667"/>
        <v>27197.800000000003</v>
      </c>
      <c r="CC972" s="23">
        <f t="shared" si="2668"/>
        <v>28551.9</v>
      </c>
      <c r="CD972" s="23">
        <f t="shared" si="2895"/>
        <v>0</v>
      </c>
      <c r="CE972" s="28"/>
      <c r="CF972" s="33"/>
    </row>
    <row r="973" spans="1:84" x14ac:dyDescent="0.3">
      <c r="A973" s="41" t="s">
        <v>1329</v>
      </c>
      <c r="B973" s="39">
        <v>610</v>
      </c>
      <c r="C973" s="41" t="s">
        <v>27</v>
      </c>
      <c r="D973" s="41" t="s">
        <v>110</v>
      </c>
      <c r="E973" s="14" t="s">
        <v>532</v>
      </c>
      <c r="F973" s="23">
        <v>27838.7</v>
      </c>
      <c r="G973" s="23">
        <v>27197.800000000003</v>
      </c>
      <c r="H973" s="23">
        <v>28551.9</v>
      </c>
      <c r="I973" s="23"/>
      <c r="J973" s="23"/>
      <c r="K973" s="23"/>
      <c r="L973" s="23">
        <f t="shared" si="2786"/>
        <v>27838.7</v>
      </c>
      <c r="M973" s="23">
        <f t="shared" si="2787"/>
        <v>27197.800000000003</v>
      </c>
      <c r="N973" s="23">
        <f t="shared" si="2788"/>
        <v>28551.9</v>
      </c>
      <c r="O973" s="23"/>
      <c r="P973" s="23"/>
      <c r="Q973" s="23"/>
      <c r="R973" s="23"/>
      <c r="S973" s="23"/>
      <c r="T973" s="23">
        <f t="shared" si="2713"/>
        <v>27838.7</v>
      </c>
      <c r="U973" s="23">
        <f t="shared" si="2714"/>
        <v>27197.800000000003</v>
      </c>
      <c r="V973" s="23">
        <f t="shared" si="2715"/>
        <v>28551.9</v>
      </c>
      <c r="W973" s="23"/>
      <c r="X973" s="23"/>
      <c r="Y973" s="23"/>
      <c r="Z973" s="23"/>
      <c r="AA973" s="23"/>
      <c r="AB973" s="23"/>
      <c r="AC973" s="23">
        <f t="shared" si="2716"/>
        <v>27838.7</v>
      </c>
      <c r="AD973" s="23">
        <f t="shared" si="2717"/>
        <v>27197.800000000003</v>
      </c>
      <c r="AE973" s="23">
        <f t="shared" si="2718"/>
        <v>28551.9</v>
      </c>
      <c r="AF973" s="23"/>
      <c r="AG973" s="23"/>
      <c r="AH973" s="23"/>
      <c r="AI973" s="23">
        <f t="shared" si="2700"/>
        <v>27838.7</v>
      </c>
      <c r="AJ973" s="23">
        <f t="shared" si="2701"/>
        <v>27197.800000000003</v>
      </c>
      <c r="AK973" s="23">
        <f t="shared" si="2702"/>
        <v>28551.9</v>
      </c>
      <c r="AL973" s="23"/>
      <c r="AM973" s="23">
        <f t="shared" si="2703"/>
        <v>27838.7</v>
      </c>
      <c r="AN973" s="23"/>
      <c r="AO973" s="23"/>
      <c r="AP973" s="23"/>
      <c r="AQ973" s="23">
        <f t="shared" si="2704"/>
        <v>27838.7</v>
      </c>
      <c r="AR973" s="23">
        <f t="shared" si="2705"/>
        <v>27197.800000000003</v>
      </c>
      <c r="AS973" s="23">
        <f t="shared" si="2706"/>
        <v>28551.9</v>
      </c>
      <c r="AT973" s="23"/>
      <c r="AU973" s="23"/>
      <c r="AV973" s="23"/>
      <c r="AW973" s="23">
        <f t="shared" si="2707"/>
        <v>27838.7</v>
      </c>
      <c r="AX973" s="23">
        <f t="shared" si="2708"/>
        <v>27197.800000000003</v>
      </c>
      <c r="AY973" s="23">
        <f t="shared" si="2709"/>
        <v>28551.9</v>
      </c>
      <c r="AZ973" s="23"/>
      <c r="BA973" s="23"/>
      <c r="BB973" s="23"/>
      <c r="BC973" s="23">
        <f t="shared" si="2741"/>
        <v>27838.7</v>
      </c>
      <c r="BD973" s="23">
        <f t="shared" si="2742"/>
        <v>27197.800000000003</v>
      </c>
      <c r="BE973" s="23">
        <f t="shared" si="2743"/>
        <v>28551.9</v>
      </c>
      <c r="BF973" s="23"/>
      <c r="BG973" s="23"/>
      <c r="BH973" s="23"/>
      <c r="BI973" s="18">
        <f t="shared" si="2732"/>
        <v>27838.7</v>
      </c>
      <c r="BJ973" s="18">
        <f t="shared" si="2733"/>
        <v>27197.800000000003</v>
      </c>
      <c r="BK973" s="18">
        <f t="shared" si="2734"/>
        <v>28551.9</v>
      </c>
      <c r="BL973" s="23"/>
      <c r="BM973" s="23"/>
      <c r="BN973" s="23"/>
      <c r="BO973" s="23">
        <f t="shared" si="2691"/>
        <v>27838.7</v>
      </c>
      <c r="BP973" s="23">
        <f t="shared" si="2692"/>
        <v>27197.800000000003</v>
      </c>
      <c r="BQ973" s="23">
        <f t="shared" si="2693"/>
        <v>28551.9</v>
      </c>
      <c r="BR973" s="23"/>
      <c r="BS973" s="23"/>
      <c r="BT973" s="23"/>
      <c r="BU973" s="23">
        <f t="shared" si="2694"/>
        <v>27838.7</v>
      </c>
      <c r="BV973" s="23">
        <f t="shared" si="2695"/>
        <v>27197.800000000003</v>
      </c>
      <c r="BW973" s="23">
        <f t="shared" si="2696"/>
        <v>28551.9</v>
      </c>
      <c r="BX973" s="23"/>
      <c r="BY973" s="23"/>
      <c r="BZ973" s="23"/>
      <c r="CA973" s="23">
        <f t="shared" si="2666"/>
        <v>27838.7</v>
      </c>
      <c r="CB973" s="23">
        <f t="shared" si="2667"/>
        <v>27197.800000000003</v>
      </c>
      <c r="CC973" s="23">
        <f t="shared" si="2668"/>
        <v>28551.9</v>
      </c>
      <c r="CD973" s="23"/>
      <c r="CE973" s="28"/>
      <c r="CF973" s="33"/>
    </row>
    <row r="974" spans="1:84" x14ac:dyDescent="0.3">
      <c r="A974" s="41" t="s">
        <v>1329</v>
      </c>
      <c r="B974" s="39">
        <v>620</v>
      </c>
      <c r="C974" s="41"/>
      <c r="D974" s="41"/>
      <c r="E974" s="14" t="s">
        <v>569</v>
      </c>
      <c r="F974" s="23">
        <f>F975</f>
        <v>663648.19999999995</v>
      </c>
      <c r="G974" s="23">
        <f t="shared" ref="G974:CD974" si="2896">G975</f>
        <v>674900.79999999993</v>
      </c>
      <c r="H974" s="23">
        <f t="shared" si="2896"/>
        <v>682476</v>
      </c>
      <c r="I974" s="23">
        <f t="shared" si="2896"/>
        <v>0</v>
      </c>
      <c r="J974" s="23">
        <f t="shared" si="2896"/>
        <v>0</v>
      </c>
      <c r="K974" s="23">
        <f t="shared" si="2896"/>
        <v>0</v>
      </c>
      <c r="L974" s="23">
        <f t="shared" si="2786"/>
        <v>663648.19999999995</v>
      </c>
      <c r="M974" s="23">
        <f t="shared" si="2787"/>
        <v>674900.79999999993</v>
      </c>
      <c r="N974" s="23">
        <f t="shared" si="2788"/>
        <v>682476</v>
      </c>
      <c r="O974" s="23">
        <f t="shared" si="2896"/>
        <v>0</v>
      </c>
      <c r="P974" s="23">
        <f t="shared" si="2896"/>
        <v>0</v>
      </c>
      <c r="Q974" s="23">
        <f t="shared" si="2896"/>
        <v>0</v>
      </c>
      <c r="R974" s="23">
        <f t="shared" si="2896"/>
        <v>0</v>
      </c>
      <c r="S974" s="23">
        <f t="shared" si="2896"/>
        <v>0</v>
      </c>
      <c r="T974" s="23">
        <f t="shared" si="2713"/>
        <v>663648.19999999995</v>
      </c>
      <c r="U974" s="23">
        <f t="shared" si="2714"/>
        <v>674900.79999999993</v>
      </c>
      <c r="V974" s="23">
        <f t="shared" si="2715"/>
        <v>682476</v>
      </c>
      <c r="W974" s="23">
        <f t="shared" si="2896"/>
        <v>0</v>
      </c>
      <c r="X974" s="23">
        <f t="shared" si="2896"/>
        <v>0</v>
      </c>
      <c r="Y974" s="23">
        <f t="shared" si="2896"/>
        <v>0</v>
      </c>
      <c r="Z974" s="23">
        <f t="shared" si="2896"/>
        <v>0</v>
      </c>
      <c r="AA974" s="23">
        <f t="shared" si="2896"/>
        <v>0</v>
      </c>
      <c r="AB974" s="23">
        <f t="shared" si="2896"/>
        <v>0</v>
      </c>
      <c r="AC974" s="23">
        <f t="shared" si="2716"/>
        <v>663648.19999999995</v>
      </c>
      <c r="AD974" s="23">
        <f t="shared" si="2717"/>
        <v>674900.79999999993</v>
      </c>
      <c r="AE974" s="23">
        <f t="shared" si="2718"/>
        <v>682476</v>
      </c>
      <c r="AF974" s="23">
        <f t="shared" si="2896"/>
        <v>0</v>
      </c>
      <c r="AG974" s="23">
        <f t="shared" si="2896"/>
        <v>0</v>
      </c>
      <c r="AH974" s="23">
        <f t="shared" si="2896"/>
        <v>0</v>
      </c>
      <c r="AI974" s="23">
        <f t="shared" si="2700"/>
        <v>663648.19999999995</v>
      </c>
      <c r="AJ974" s="23">
        <f t="shared" si="2701"/>
        <v>674900.79999999993</v>
      </c>
      <c r="AK974" s="23">
        <f t="shared" si="2702"/>
        <v>682476</v>
      </c>
      <c r="AL974" s="23">
        <f t="shared" si="2896"/>
        <v>0</v>
      </c>
      <c r="AM974" s="23">
        <f t="shared" si="2703"/>
        <v>663648.19999999995</v>
      </c>
      <c r="AN974" s="23">
        <f t="shared" si="2896"/>
        <v>0</v>
      </c>
      <c r="AO974" s="23">
        <f t="shared" si="2896"/>
        <v>0</v>
      </c>
      <c r="AP974" s="23">
        <f t="shared" si="2896"/>
        <v>0</v>
      </c>
      <c r="AQ974" s="23">
        <f t="shared" si="2704"/>
        <v>663648.19999999995</v>
      </c>
      <c r="AR974" s="23">
        <f t="shared" si="2705"/>
        <v>674900.79999999993</v>
      </c>
      <c r="AS974" s="23">
        <f t="shared" si="2706"/>
        <v>682476</v>
      </c>
      <c r="AT974" s="23">
        <f t="shared" si="2896"/>
        <v>0</v>
      </c>
      <c r="AU974" s="23">
        <f t="shared" si="2896"/>
        <v>0</v>
      </c>
      <c r="AV974" s="23">
        <f t="shared" si="2896"/>
        <v>0</v>
      </c>
      <c r="AW974" s="23">
        <f t="shared" si="2707"/>
        <v>663648.19999999995</v>
      </c>
      <c r="AX974" s="23">
        <f t="shared" si="2708"/>
        <v>674900.79999999993</v>
      </c>
      <c r="AY974" s="23">
        <f t="shared" si="2709"/>
        <v>682476</v>
      </c>
      <c r="AZ974" s="23">
        <f t="shared" si="2896"/>
        <v>0</v>
      </c>
      <c r="BA974" s="23">
        <f t="shared" si="2896"/>
        <v>0</v>
      </c>
      <c r="BB974" s="23">
        <f t="shared" si="2896"/>
        <v>0</v>
      </c>
      <c r="BC974" s="23">
        <f t="shared" si="2741"/>
        <v>663648.19999999995</v>
      </c>
      <c r="BD974" s="23">
        <f t="shared" si="2742"/>
        <v>674900.79999999993</v>
      </c>
      <c r="BE974" s="23">
        <f t="shared" si="2743"/>
        <v>682476</v>
      </c>
      <c r="BF974" s="23">
        <f t="shared" si="2896"/>
        <v>0</v>
      </c>
      <c r="BG974" s="23">
        <f t="shared" si="2896"/>
        <v>0</v>
      </c>
      <c r="BH974" s="23">
        <f t="shared" si="2896"/>
        <v>0</v>
      </c>
      <c r="BI974" s="18">
        <f t="shared" si="2732"/>
        <v>663648.19999999995</v>
      </c>
      <c r="BJ974" s="18">
        <f t="shared" si="2733"/>
        <v>674900.79999999993</v>
      </c>
      <c r="BK974" s="18">
        <f t="shared" si="2734"/>
        <v>682476</v>
      </c>
      <c r="BL974" s="23">
        <f t="shared" si="2896"/>
        <v>0</v>
      </c>
      <c r="BM974" s="23">
        <f t="shared" si="2896"/>
        <v>0</v>
      </c>
      <c r="BN974" s="23">
        <f t="shared" si="2896"/>
        <v>0</v>
      </c>
      <c r="BO974" s="23">
        <f t="shared" si="2691"/>
        <v>663648.19999999995</v>
      </c>
      <c r="BP974" s="23">
        <f t="shared" si="2692"/>
        <v>674900.79999999993</v>
      </c>
      <c r="BQ974" s="23">
        <f t="shared" si="2693"/>
        <v>682476</v>
      </c>
      <c r="BR974" s="23">
        <f t="shared" si="2896"/>
        <v>0</v>
      </c>
      <c r="BS974" s="23">
        <f t="shared" si="2896"/>
        <v>0</v>
      </c>
      <c r="BT974" s="23">
        <f t="shared" si="2896"/>
        <v>0</v>
      </c>
      <c r="BU974" s="23">
        <f t="shared" si="2694"/>
        <v>663648.19999999995</v>
      </c>
      <c r="BV974" s="23">
        <f t="shared" si="2695"/>
        <v>674900.79999999993</v>
      </c>
      <c r="BW974" s="23">
        <f t="shared" si="2696"/>
        <v>682476</v>
      </c>
      <c r="BX974" s="23">
        <f t="shared" si="2896"/>
        <v>0</v>
      </c>
      <c r="BY974" s="23">
        <f t="shared" si="2896"/>
        <v>0</v>
      </c>
      <c r="BZ974" s="23">
        <f t="shared" si="2896"/>
        <v>0</v>
      </c>
      <c r="CA974" s="23">
        <f t="shared" si="2666"/>
        <v>663648.19999999995</v>
      </c>
      <c r="CB974" s="23">
        <f t="shared" si="2667"/>
        <v>674900.79999999993</v>
      </c>
      <c r="CC974" s="23">
        <f t="shared" si="2668"/>
        <v>682476</v>
      </c>
      <c r="CD974" s="23">
        <f t="shared" si="2896"/>
        <v>0</v>
      </c>
      <c r="CE974" s="28"/>
      <c r="CF974" s="33"/>
    </row>
    <row r="975" spans="1:84" x14ac:dyDescent="0.3">
      <c r="A975" s="41" t="s">
        <v>1329</v>
      </c>
      <c r="B975" s="39">
        <v>620</v>
      </c>
      <c r="C975" s="41" t="s">
        <v>27</v>
      </c>
      <c r="D975" s="41" t="s">
        <v>110</v>
      </c>
      <c r="E975" s="14" t="s">
        <v>532</v>
      </c>
      <c r="F975" s="23">
        <v>663648.19999999995</v>
      </c>
      <c r="G975" s="23">
        <v>674900.79999999993</v>
      </c>
      <c r="H975" s="23">
        <v>682476</v>
      </c>
      <c r="I975" s="18"/>
      <c r="J975" s="18"/>
      <c r="K975" s="18"/>
      <c r="L975" s="18">
        <f t="shared" si="2786"/>
        <v>663648.19999999995</v>
      </c>
      <c r="M975" s="18">
        <f t="shared" si="2787"/>
        <v>674900.79999999993</v>
      </c>
      <c r="N975" s="18">
        <f t="shared" si="2788"/>
        <v>682476</v>
      </c>
      <c r="O975" s="18"/>
      <c r="P975" s="18"/>
      <c r="Q975" s="18"/>
      <c r="R975" s="18"/>
      <c r="S975" s="18"/>
      <c r="T975" s="18">
        <f t="shared" si="2713"/>
        <v>663648.19999999995</v>
      </c>
      <c r="U975" s="18">
        <f t="shared" si="2714"/>
        <v>674900.79999999993</v>
      </c>
      <c r="V975" s="18">
        <f t="shared" si="2715"/>
        <v>682476</v>
      </c>
      <c r="W975" s="18"/>
      <c r="X975" s="18"/>
      <c r="Y975" s="18"/>
      <c r="Z975" s="18"/>
      <c r="AA975" s="18"/>
      <c r="AB975" s="18"/>
      <c r="AC975" s="18">
        <f t="shared" si="2716"/>
        <v>663648.19999999995</v>
      </c>
      <c r="AD975" s="18">
        <f t="shared" si="2717"/>
        <v>674900.79999999993</v>
      </c>
      <c r="AE975" s="18">
        <f t="shared" si="2718"/>
        <v>682476</v>
      </c>
      <c r="AF975" s="18"/>
      <c r="AG975" s="18"/>
      <c r="AH975" s="18"/>
      <c r="AI975" s="18">
        <f t="shared" si="2700"/>
        <v>663648.19999999995</v>
      </c>
      <c r="AJ975" s="18">
        <f t="shared" si="2701"/>
        <v>674900.79999999993</v>
      </c>
      <c r="AK975" s="18">
        <f t="shared" si="2702"/>
        <v>682476</v>
      </c>
      <c r="AL975" s="18"/>
      <c r="AM975" s="18">
        <f t="shared" si="2703"/>
        <v>663648.19999999995</v>
      </c>
      <c r="AN975" s="18"/>
      <c r="AO975" s="18"/>
      <c r="AP975" s="18"/>
      <c r="AQ975" s="18">
        <f t="shared" si="2704"/>
        <v>663648.19999999995</v>
      </c>
      <c r="AR975" s="18">
        <f t="shared" si="2705"/>
        <v>674900.79999999993</v>
      </c>
      <c r="AS975" s="18">
        <f t="shared" si="2706"/>
        <v>682476</v>
      </c>
      <c r="AT975" s="18"/>
      <c r="AU975" s="18"/>
      <c r="AV975" s="18"/>
      <c r="AW975" s="18">
        <f t="shared" si="2707"/>
        <v>663648.19999999995</v>
      </c>
      <c r="AX975" s="18">
        <f t="shared" si="2708"/>
        <v>674900.79999999993</v>
      </c>
      <c r="AY975" s="18">
        <f t="shared" si="2709"/>
        <v>682476</v>
      </c>
      <c r="AZ975" s="18"/>
      <c r="BA975" s="18"/>
      <c r="BB975" s="18"/>
      <c r="BC975" s="18">
        <f t="shared" si="2741"/>
        <v>663648.19999999995</v>
      </c>
      <c r="BD975" s="18">
        <f t="shared" si="2742"/>
        <v>674900.79999999993</v>
      </c>
      <c r="BE975" s="18">
        <f t="shared" si="2743"/>
        <v>682476</v>
      </c>
      <c r="BF975" s="18"/>
      <c r="BG975" s="18"/>
      <c r="BH975" s="18"/>
      <c r="BI975" s="18">
        <f t="shared" si="2732"/>
        <v>663648.19999999995</v>
      </c>
      <c r="BJ975" s="18">
        <f t="shared" si="2733"/>
        <v>674900.79999999993</v>
      </c>
      <c r="BK975" s="18">
        <f t="shared" si="2734"/>
        <v>682476</v>
      </c>
      <c r="BL975" s="18"/>
      <c r="BM975" s="18"/>
      <c r="BN975" s="18"/>
      <c r="BO975" s="18">
        <f t="shared" si="2691"/>
        <v>663648.19999999995</v>
      </c>
      <c r="BP975" s="18">
        <f t="shared" si="2692"/>
        <v>674900.79999999993</v>
      </c>
      <c r="BQ975" s="18">
        <f t="shared" si="2693"/>
        <v>682476</v>
      </c>
      <c r="BR975" s="18"/>
      <c r="BS975" s="18"/>
      <c r="BT975" s="18"/>
      <c r="BU975" s="18">
        <f t="shared" si="2694"/>
        <v>663648.19999999995</v>
      </c>
      <c r="BV975" s="18">
        <f t="shared" si="2695"/>
        <v>674900.79999999993</v>
      </c>
      <c r="BW975" s="18">
        <f t="shared" si="2696"/>
        <v>682476</v>
      </c>
      <c r="BX975" s="18"/>
      <c r="BY975" s="18"/>
      <c r="BZ975" s="18"/>
      <c r="CA975" s="18">
        <f t="shared" si="2666"/>
        <v>663648.19999999995</v>
      </c>
      <c r="CB975" s="18">
        <f t="shared" si="2667"/>
        <v>674900.79999999993</v>
      </c>
      <c r="CC975" s="18">
        <f t="shared" si="2668"/>
        <v>682476</v>
      </c>
      <c r="CD975" s="18"/>
      <c r="CE975" s="27"/>
      <c r="CF975" s="33"/>
    </row>
    <row r="976" spans="1:84" ht="218.4" x14ac:dyDescent="0.3">
      <c r="A976" s="41" t="s">
        <v>186</v>
      </c>
      <c r="B976" s="39"/>
      <c r="C976" s="41"/>
      <c r="D976" s="41"/>
      <c r="E976" s="14" t="s">
        <v>1001</v>
      </c>
      <c r="F976" s="18">
        <f t="shared" ref="F976:K976" si="2897">F977</f>
        <v>53365.9</v>
      </c>
      <c r="G976" s="18">
        <f t="shared" si="2897"/>
        <v>54167.799999999996</v>
      </c>
      <c r="H976" s="18">
        <f t="shared" si="2897"/>
        <v>54209.9</v>
      </c>
      <c r="I976" s="18">
        <f t="shared" si="2897"/>
        <v>0</v>
      </c>
      <c r="J976" s="18">
        <f t="shared" si="2897"/>
        <v>0</v>
      </c>
      <c r="K976" s="18">
        <f t="shared" si="2897"/>
        <v>0</v>
      </c>
      <c r="L976" s="18">
        <f t="shared" si="2786"/>
        <v>53365.9</v>
      </c>
      <c r="M976" s="18">
        <f t="shared" si="2787"/>
        <v>54167.799999999996</v>
      </c>
      <c r="N976" s="18">
        <f t="shared" si="2788"/>
        <v>54209.9</v>
      </c>
      <c r="O976" s="18">
        <f t="shared" ref="O976:S976" si="2898">O977</f>
        <v>0</v>
      </c>
      <c r="P976" s="18">
        <f t="shared" si="2898"/>
        <v>0</v>
      </c>
      <c r="Q976" s="18">
        <f t="shared" si="2898"/>
        <v>0</v>
      </c>
      <c r="R976" s="18">
        <f t="shared" si="2898"/>
        <v>0</v>
      </c>
      <c r="S976" s="18">
        <f t="shared" si="2898"/>
        <v>0</v>
      </c>
      <c r="T976" s="18">
        <f t="shared" si="2713"/>
        <v>53365.9</v>
      </c>
      <c r="U976" s="18">
        <f t="shared" si="2714"/>
        <v>54167.799999999996</v>
      </c>
      <c r="V976" s="18">
        <f t="shared" si="2715"/>
        <v>54209.9</v>
      </c>
      <c r="W976" s="18">
        <f t="shared" ref="W976:CD976" si="2899">W977</f>
        <v>0</v>
      </c>
      <c r="X976" s="18">
        <f t="shared" si="2899"/>
        <v>0</v>
      </c>
      <c r="Y976" s="18">
        <f t="shared" si="2899"/>
        <v>0</v>
      </c>
      <c r="Z976" s="18">
        <f t="shared" si="2899"/>
        <v>0</v>
      </c>
      <c r="AA976" s="18">
        <f t="shared" si="2899"/>
        <v>0</v>
      </c>
      <c r="AB976" s="18">
        <f t="shared" si="2899"/>
        <v>0</v>
      </c>
      <c r="AC976" s="18">
        <f t="shared" si="2716"/>
        <v>53365.9</v>
      </c>
      <c r="AD976" s="18">
        <f t="shared" si="2717"/>
        <v>54167.799999999996</v>
      </c>
      <c r="AE976" s="18">
        <f t="shared" si="2718"/>
        <v>54209.9</v>
      </c>
      <c r="AF976" s="18">
        <f t="shared" si="2899"/>
        <v>0</v>
      </c>
      <c r="AG976" s="18">
        <f t="shared" si="2899"/>
        <v>0</v>
      </c>
      <c r="AH976" s="18">
        <f t="shared" si="2899"/>
        <v>0</v>
      </c>
      <c r="AI976" s="18">
        <f t="shared" si="2700"/>
        <v>53365.9</v>
      </c>
      <c r="AJ976" s="18">
        <f t="shared" si="2701"/>
        <v>54167.799999999996</v>
      </c>
      <c r="AK976" s="18">
        <f t="shared" si="2702"/>
        <v>54209.9</v>
      </c>
      <c r="AL976" s="18">
        <f t="shared" si="2899"/>
        <v>0</v>
      </c>
      <c r="AM976" s="18">
        <f t="shared" si="2703"/>
        <v>53365.9</v>
      </c>
      <c r="AN976" s="18">
        <f t="shared" si="2899"/>
        <v>0</v>
      </c>
      <c r="AO976" s="18">
        <f t="shared" si="2899"/>
        <v>0</v>
      </c>
      <c r="AP976" s="18">
        <f t="shared" si="2899"/>
        <v>0</v>
      </c>
      <c r="AQ976" s="18">
        <f t="shared" si="2704"/>
        <v>53365.9</v>
      </c>
      <c r="AR976" s="18">
        <f t="shared" si="2705"/>
        <v>54167.799999999996</v>
      </c>
      <c r="AS976" s="18">
        <f t="shared" si="2706"/>
        <v>54209.9</v>
      </c>
      <c r="AT976" s="18">
        <f t="shared" si="2899"/>
        <v>0</v>
      </c>
      <c r="AU976" s="18">
        <f t="shared" si="2899"/>
        <v>0</v>
      </c>
      <c r="AV976" s="18">
        <f t="shared" si="2899"/>
        <v>0</v>
      </c>
      <c r="AW976" s="18">
        <f t="shared" si="2707"/>
        <v>53365.9</v>
      </c>
      <c r="AX976" s="18">
        <f t="shared" si="2708"/>
        <v>54167.799999999996</v>
      </c>
      <c r="AY976" s="18">
        <f t="shared" si="2709"/>
        <v>54209.9</v>
      </c>
      <c r="AZ976" s="18">
        <f t="shared" si="2899"/>
        <v>0</v>
      </c>
      <c r="BA976" s="18">
        <f t="shared" si="2899"/>
        <v>0</v>
      </c>
      <c r="BB976" s="18">
        <f t="shared" si="2899"/>
        <v>0</v>
      </c>
      <c r="BC976" s="18">
        <f t="shared" si="2741"/>
        <v>53365.9</v>
      </c>
      <c r="BD976" s="18">
        <f t="shared" si="2742"/>
        <v>54167.799999999996</v>
      </c>
      <c r="BE976" s="18">
        <f t="shared" si="2743"/>
        <v>54209.9</v>
      </c>
      <c r="BF976" s="18">
        <f t="shared" si="2899"/>
        <v>0</v>
      </c>
      <c r="BG976" s="18">
        <f t="shared" si="2899"/>
        <v>0</v>
      </c>
      <c r="BH976" s="18">
        <f t="shared" si="2899"/>
        <v>0</v>
      </c>
      <c r="BI976" s="18">
        <f t="shared" si="2732"/>
        <v>53365.9</v>
      </c>
      <c r="BJ976" s="18">
        <f t="shared" si="2733"/>
        <v>54167.799999999996</v>
      </c>
      <c r="BK976" s="18">
        <f t="shared" si="2734"/>
        <v>54209.9</v>
      </c>
      <c r="BL976" s="18">
        <f t="shared" si="2899"/>
        <v>0</v>
      </c>
      <c r="BM976" s="18">
        <f t="shared" si="2899"/>
        <v>0</v>
      </c>
      <c r="BN976" s="18">
        <f t="shared" si="2899"/>
        <v>0</v>
      </c>
      <c r="BO976" s="18">
        <f t="shared" si="2691"/>
        <v>53365.9</v>
      </c>
      <c r="BP976" s="18">
        <f t="shared" si="2692"/>
        <v>54167.799999999996</v>
      </c>
      <c r="BQ976" s="18">
        <f t="shared" si="2693"/>
        <v>54209.9</v>
      </c>
      <c r="BR976" s="18">
        <f t="shared" si="2899"/>
        <v>0</v>
      </c>
      <c r="BS976" s="18">
        <f t="shared" si="2899"/>
        <v>0</v>
      </c>
      <c r="BT976" s="18">
        <f t="shared" si="2899"/>
        <v>0</v>
      </c>
      <c r="BU976" s="18">
        <f t="shared" si="2694"/>
        <v>53365.9</v>
      </c>
      <c r="BV976" s="18">
        <f t="shared" si="2695"/>
        <v>54167.799999999996</v>
      </c>
      <c r="BW976" s="18">
        <f t="shared" si="2696"/>
        <v>54209.9</v>
      </c>
      <c r="BX976" s="18">
        <f t="shared" si="2899"/>
        <v>0</v>
      </c>
      <c r="BY976" s="18">
        <f t="shared" si="2899"/>
        <v>0</v>
      </c>
      <c r="BZ976" s="18">
        <f t="shared" si="2899"/>
        <v>0</v>
      </c>
      <c r="CA976" s="18">
        <f t="shared" ref="CA976:CA1039" si="2900">BU976+BX976</f>
        <v>53365.9</v>
      </c>
      <c r="CB976" s="18">
        <f t="shared" ref="CB976:CB1039" si="2901">BV976+BY976</f>
        <v>54167.799999999996</v>
      </c>
      <c r="CC976" s="18">
        <f t="shared" ref="CC976:CC1039" si="2902">BW976+BZ976</f>
        <v>54209.9</v>
      </c>
      <c r="CD976" s="18">
        <f t="shared" si="2899"/>
        <v>0</v>
      </c>
      <c r="CE976" s="27"/>
      <c r="CF976" s="33"/>
    </row>
    <row r="977" spans="1:119" ht="46.8" x14ac:dyDescent="0.3">
      <c r="A977" s="41" t="s">
        <v>186</v>
      </c>
      <c r="B977" s="39">
        <v>600</v>
      </c>
      <c r="C977" s="41"/>
      <c r="D977" s="41"/>
      <c r="E977" s="14" t="s">
        <v>554</v>
      </c>
      <c r="F977" s="18">
        <f t="shared" ref="F977:K977" si="2903">F978+F980</f>
        <v>53365.9</v>
      </c>
      <c r="G977" s="18">
        <f t="shared" si="2903"/>
        <v>54167.799999999996</v>
      </c>
      <c r="H977" s="18">
        <f t="shared" si="2903"/>
        <v>54209.9</v>
      </c>
      <c r="I977" s="18">
        <f t="shared" si="2903"/>
        <v>0</v>
      </c>
      <c r="J977" s="18">
        <f t="shared" si="2903"/>
        <v>0</v>
      </c>
      <c r="K977" s="18">
        <f t="shared" si="2903"/>
        <v>0</v>
      </c>
      <c r="L977" s="18">
        <f t="shared" si="2786"/>
        <v>53365.9</v>
      </c>
      <c r="M977" s="18">
        <f t="shared" si="2787"/>
        <v>54167.799999999996</v>
      </c>
      <c r="N977" s="18">
        <f t="shared" si="2788"/>
        <v>54209.9</v>
      </c>
      <c r="O977" s="18">
        <f t="shared" ref="O977:S977" si="2904">O978+O980</f>
        <v>0</v>
      </c>
      <c r="P977" s="18">
        <f t="shared" si="2904"/>
        <v>0</v>
      </c>
      <c r="Q977" s="18">
        <f t="shared" si="2904"/>
        <v>0</v>
      </c>
      <c r="R977" s="18">
        <f t="shared" si="2904"/>
        <v>0</v>
      </c>
      <c r="S977" s="18">
        <f t="shared" si="2904"/>
        <v>0</v>
      </c>
      <c r="T977" s="18">
        <f t="shared" si="2713"/>
        <v>53365.9</v>
      </c>
      <c r="U977" s="18">
        <f t="shared" si="2714"/>
        <v>54167.799999999996</v>
      </c>
      <c r="V977" s="18">
        <f t="shared" si="2715"/>
        <v>54209.9</v>
      </c>
      <c r="W977" s="18">
        <f t="shared" ref="W977:CD977" si="2905">W978+W980</f>
        <v>0</v>
      </c>
      <c r="X977" s="18">
        <f t="shared" ref="X977:AB977" si="2906">X978+X980</f>
        <v>0</v>
      </c>
      <c r="Y977" s="18">
        <f t="shared" si="2906"/>
        <v>0</v>
      </c>
      <c r="Z977" s="18">
        <f t="shared" si="2906"/>
        <v>0</v>
      </c>
      <c r="AA977" s="18">
        <f t="shared" si="2906"/>
        <v>0</v>
      </c>
      <c r="AB977" s="18">
        <f t="shared" si="2906"/>
        <v>0</v>
      </c>
      <c r="AC977" s="18">
        <f t="shared" si="2716"/>
        <v>53365.9</v>
      </c>
      <c r="AD977" s="18">
        <f t="shared" si="2717"/>
        <v>54167.799999999996</v>
      </c>
      <c r="AE977" s="18">
        <f t="shared" si="2718"/>
        <v>54209.9</v>
      </c>
      <c r="AF977" s="18">
        <f t="shared" ref="AF977:AH977" si="2907">AF978+AF980</f>
        <v>0</v>
      </c>
      <c r="AG977" s="18">
        <f t="shared" si="2907"/>
        <v>0</v>
      </c>
      <c r="AH977" s="18">
        <f t="shared" si="2907"/>
        <v>0</v>
      </c>
      <c r="AI977" s="18">
        <f t="shared" si="2700"/>
        <v>53365.9</v>
      </c>
      <c r="AJ977" s="18">
        <f t="shared" si="2701"/>
        <v>54167.799999999996</v>
      </c>
      <c r="AK977" s="18">
        <f t="shared" si="2702"/>
        <v>54209.9</v>
      </c>
      <c r="AL977" s="18">
        <f t="shared" ref="AL977" si="2908">AL978+AL980</f>
        <v>0</v>
      </c>
      <c r="AM977" s="18">
        <f t="shared" si="2703"/>
        <v>53365.9</v>
      </c>
      <c r="AN977" s="18">
        <f t="shared" ref="AN977:AP977" si="2909">AN978+AN980</f>
        <v>0</v>
      </c>
      <c r="AO977" s="18">
        <f t="shared" si="2909"/>
        <v>0</v>
      </c>
      <c r="AP977" s="18">
        <f t="shared" si="2909"/>
        <v>0</v>
      </c>
      <c r="AQ977" s="18">
        <f t="shared" si="2704"/>
        <v>53365.9</v>
      </c>
      <c r="AR977" s="18">
        <f t="shared" si="2705"/>
        <v>54167.799999999996</v>
      </c>
      <c r="AS977" s="18">
        <f t="shared" si="2706"/>
        <v>54209.9</v>
      </c>
      <c r="AT977" s="18">
        <f t="shared" ref="AT977:AV977" si="2910">AT978+AT980</f>
        <v>0</v>
      </c>
      <c r="AU977" s="18">
        <f t="shared" si="2910"/>
        <v>0</v>
      </c>
      <c r="AV977" s="18">
        <f t="shared" si="2910"/>
        <v>0</v>
      </c>
      <c r="AW977" s="18">
        <f t="shared" si="2707"/>
        <v>53365.9</v>
      </c>
      <c r="AX977" s="18">
        <f t="shared" si="2708"/>
        <v>54167.799999999996</v>
      </c>
      <c r="AY977" s="18">
        <f t="shared" si="2709"/>
        <v>54209.9</v>
      </c>
      <c r="AZ977" s="18">
        <f t="shared" ref="AZ977:BB977" si="2911">AZ978+AZ980</f>
        <v>0</v>
      </c>
      <c r="BA977" s="18">
        <f t="shared" si="2911"/>
        <v>0</v>
      </c>
      <c r="BB977" s="18">
        <f t="shared" si="2911"/>
        <v>0</v>
      </c>
      <c r="BC977" s="18">
        <f t="shared" si="2741"/>
        <v>53365.9</v>
      </c>
      <c r="BD977" s="18">
        <f t="shared" si="2742"/>
        <v>54167.799999999996</v>
      </c>
      <c r="BE977" s="18">
        <f t="shared" si="2743"/>
        <v>54209.9</v>
      </c>
      <c r="BF977" s="18">
        <f t="shared" ref="BF977:BH977" si="2912">BF978+BF980</f>
        <v>0</v>
      </c>
      <c r="BG977" s="18">
        <f t="shared" si="2912"/>
        <v>0</v>
      </c>
      <c r="BH977" s="18">
        <f t="shared" si="2912"/>
        <v>0</v>
      </c>
      <c r="BI977" s="18">
        <f t="shared" si="2732"/>
        <v>53365.9</v>
      </c>
      <c r="BJ977" s="18">
        <f t="shared" si="2733"/>
        <v>54167.799999999996</v>
      </c>
      <c r="BK977" s="18">
        <f t="shared" si="2734"/>
        <v>54209.9</v>
      </c>
      <c r="BL977" s="18">
        <f t="shared" ref="BL977:BN977" si="2913">BL978+BL980</f>
        <v>0</v>
      </c>
      <c r="BM977" s="18">
        <f t="shared" si="2913"/>
        <v>0</v>
      </c>
      <c r="BN977" s="18">
        <f t="shared" si="2913"/>
        <v>0</v>
      </c>
      <c r="BO977" s="18">
        <f t="shared" si="2691"/>
        <v>53365.9</v>
      </c>
      <c r="BP977" s="18">
        <f t="shared" si="2692"/>
        <v>54167.799999999996</v>
      </c>
      <c r="BQ977" s="18">
        <f t="shared" si="2693"/>
        <v>54209.9</v>
      </c>
      <c r="BR977" s="18">
        <f t="shared" ref="BR977:BT977" si="2914">BR978+BR980</f>
        <v>0</v>
      </c>
      <c r="BS977" s="18">
        <f t="shared" si="2914"/>
        <v>0</v>
      </c>
      <c r="BT977" s="18">
        <f t="shared" si="2914"/>
        <v>0</v>
      </c>
      <c r="BU977" s="18">
        <f t="shared" si="2694"/>
        <v>53365.9</v>
      </c>
      <c r="BV977" s="18">
        <f t="shared" si="2695"/>
        <v>54167.799999999996</v>
      </c>
      <c r="BW977" s="18">
        <f t="shared" si="2696"/>
        <v>54209.9</v>
      </c>
      <c r="BX977" s="18">
        <f t="shared" ref="BX977:BZ977" si="2915">BX978+BX980</f>
        <v>0</v>
      </c>
      <c r="BY977" s="18">
        <f t="shared" si="2915"/>
        <v>0</v>
      </c>
      <c r="BZ977" s="18">
        <f t="shared" si="2915"/>
        <v>0</v>
      </c>
      <c r="CA977" s="18">
        <f t="shared" si="2900"/>
        <v>53365.9</v>
      </c>
      <c r="CB977" s="18">
        <f t="shared" si="2901"/>
        <v>54167.799999999996</v>
      </c>
      <c r="CC977" s="18">
        <f t="shared" si="2902"/>
        <v>54209.9</v>
      </c>
      <c r="CD977" s="18">
        <f t="shared" si="2905"/>
        <v>0</v>
      </c>
      <c r="CE977" s="27"/>
      <c r="CF977" s="33"/>
    </row>
    <row r="978" spans="1:119" x14ac:dyDescent="0.3">
      <c r="A978" s="41" t="s">
        <v>186</v>
      </c>
      <c r="B978" s="39">
        <v>610</v>
      </c>
      <c r="C978" s="41"/>
      <c r="D978" s="41"/>
      <c r="E978" s="14" t="s">
        <v>568</v>
      </c>
      <c r="F978" s="18">
        <f t="shared" ref="F978:K978" si="2916">F979</f>
        <v>33583.200000000004</v>
      </c>
      <c r="G978" s="18">
        <f t="shared" si="2916"/>
        <v>34706.1</v>
      </c>
      <c r="H978" s="18">
        <f t="shared" si="2916"/>
        <v>34734.400000000001</v>
      </c>
      <c r="I978" s="18">
        <f t="shared" si="2916"/>
        <v>0</v>
      </c>
      <c r="J978" s="18">
        <f t="shared" si="2916"/>
        <v>0</v>
      </c>
      <c r="K978" s="18">
        <f t="shared" si="2916"/>
        <v>0</v>
      </c>
      <c r="L978" s="18">
        <f t="shared" si="2786"/>
        <v>33583.200000000004</v>
      </c>
      <c r="M978" s="18">
        <f t="shared" si="2787"/>
        <v>34706.1</v>
      </c>
      <c r="N978" s="18">
        <f t="shared" si="2788"/>
        <v>34734.400000000001</v>
      </c>
      <c r="O978" s="18">
        <f t="shared" ref="O978:S978" si="2917">O979</f>
        <v>0</v>
      </c>
      <c r="P978" s="18">
        <f t="shared" si="2917"/>
        <v>0</v>
      </c>
      <c r="Q978" s="18">
        <f t="shared" si="2917"/>
        <v>0</v>
      </c>
      <c r="R978" s="18">
        <f t="shared" si="2917"/>
        <v>0</v>
      </c>
      <c r="S978" s="18">
        <f t="shared" si="2917"/>
        <v>0</v>
      </c>
      <c r="T978" s="18">
        <f t="shared" si="2713"/>
        <v>33583.200000000004</v>
      </c>
      <c r="U978" s="18">
        <f t="shared" si="2714"/>
        <v>34706.1</v>
      </c>
      <c r="V978" s="18">
        <f t="shared" si="2715"/>
        <v>34734.400000000001</v>
      </c>
      <c r="W978" s="18">
        <f t="shared" ref="W978:CD978" si="2918">W979</f>
        <v>0</v>
      </c>
      <c r="X978" s="18">
        <f t="shared" si="2918"/>
        <v>0</v>
      </c>
      <c r="Y978" s="18">
        <f t="shared" si="2918"/>
        <v>0</v>
      </c>
      <c r="Z978" s="18">
        <f t="shared" si="2918"/>
        <v>0</v>
      </c>
      <c r="AA978" s="18">
        <f t="shared" si="2918"/>
        <v>0</v>
      </c>
      <c r="AB978" s="18">
        <f t="shared" si="2918"/>
        <v>0</v>
      </c>
      <c r="AC978" s="18">
        <f t="shared" si="2716"/>
        <v>33583.200000000004</v>
      </c>
      <c r="AD978" s="18">
        <f t="shared" si="2717"/>
        <v>34706.1</v>
      </c>
      <c r="AE978" s="18">
        <f t="shared" si="2718"/>
        <v>34734.400000000001</v>
      </c>
      <c r="AF978" s="18">
        <f t="shared" si="2918"/>
        <v>0</v>
      </c>
      <c r="AG978" s="18">
        <f t="shared" si="2918"/>
        <v>0</v>
      </c>
      <c r="AH978" s="18">
        <f t="shared" si="2918"/>
        <v>0</v>
      </c>
      <c r="AI978" s="18">
        <f t="shared" si="2700"/>
        <v>33583.200000000004</v>
      </c>
      <c r="AJ978" s="18">
        <f t="shared" si="2701"/>
        <v>34706.1</v>
      </c>
      <c r="AK978" s="18">
        <f t="shared" si="2702"/>
        <v>34734.400000000001</v>
      </c>
      <c r="AL978" s="18">
        <f t="shared" si="2918"/>
        <v>0</v>
      </c>
      <c r="AM978" s="18">
        <f t="shared" si="2703"/>
        <v>33583.200000000004</v>
      </c>
      <c r="AN978" s="18">
        <f t="shared" si="2918"/>
        <v>0</v>
      </c>
      <c r="AO978" s="18">
        <f t="shared" si="2918"/>
        <v>0</v>
      </c>
      <c r="AP978" s="18">
        <f t="shared" si="2918"/>
        <v>0</v>
      </c>
      <c r="AQ978" s="18">
        <f t="shared" si="2704"/>
        <v>33583.200000000004</v>
      </c>
      <c r="AR978" s="18">
        <f t="shared" si="2705"/>
        <v>34706.1</v>
      </c>
      <c r="AS978" s="18">
        <f t="shared" si="2706"/>
        <v>34734.400000000001</v>
      </c>
      <c r="AT978" s="18">
        <f t="shared" si="2918"/>
        <v>0</v>
      </c>
      <c r="AU978" s="18">
        <f t="shared" si="2918"/>
        <v>0</v>
      </c>
      <c r="AV978" s="18">
        <f t="shared" si="2918"/>
        <v>0</v>
      </c>
      <c r="AW978" s="18">
        <f t="shared" si="2707"/>
        <v>33583.200000000004</v>
      </c>
      <c r="AX978" s="18">
        <f t="shared" si="2708"/>
        <v>34706.1</v>
      </c>
      <c r="AY978" s="18">
        <f t="shared" si="2709"/>
        <v>34734.400000000001</v>
      </c>
      <c r="AZ978" s="18">
        <f t="shared" si="2918"/>
        <v>0</v>
      </c>
      <c r="BA978" s="18">
        <f t="shared" si="2918"/>
        <v>0</v>
      </c>
      <c r="BB978" s="18">
        <f t="shared" si="2918"/>
        <v>0</v>
      </c>
      <c r="BC978" s="18">
        <f t="shared" si="2741"/>
        <v>33583.200000000004</v>
      </c>
      <c r="BD978" s="18">
        <f t="shared" si="2742"/>
        <v>34706.1</v>
      </c>
      <c r="BE978" s="18">
        <f t="shared" si="2743"/>
        <v>34734.400000000001</v>
      </c>
      <c r="BF978" s="18">
        <f t="shared" si="2918"/>
        <v>0</v>
      </c>
      <c r="BG978" s="18">
        <f t="shared" si="2918"/>
        <v>0</v>
      </c>
      <c r="BH978" s="18">
        <f t="shared" si="2918"/>
        <v>0</v>
      </c>
      <c r="BI978" s="18">
        <f t="shared" si="2732"/>
        <v>33583.200000000004</v>
      </c>
      <c r="BJ978" s="18">
        <f t="shared" si="2733"/>
        <v>34706.1</v>
      </c>
      <c r="BK978" s="18">
        <f t="shared" si="2734"/>
        <v>34734.400000000001</v>
      </c>
      <c r="BL978" s="18">
        <f t="shared" si="2918"/>
        <v>0</v>
      </c>
      <c r="BM978" s="18">
        <f t="shared" si="2918"/>
        <v>0</v>
      </c>
      <c r="BN978" s="18">
        <f t="shared" si="2918"/>
        <v>0</v>
      </c>
      <c r="BO978" s="18">
        <f t="shared" si="2691"/>
        <v>33583.200000000004</v>
      </c>
      <c r="BP978" s="18">
        <f t="shared" si="2692"/>
        <v>34706.1</v>
      </c>
      <c r="BQ978" s="18">
        <f t="shared" si="2693"/>
        <v>34734.400000000001</v>
      </c>
      <c r="BR978" s="18">
        <f t="shared" si="2918"/>
        <v>0</v>
      </c>
      <c r="BS978" s="18">
        <f t="shared" si="2918"/>
        <v>0</v>
      </c>
      <c r="BT978" s="18">
        <f t="shared" si="2918"/>
        <v>0</v>
      </c>
      <c r="BU978" s="18">
        <f t="shared" si="2694"/>
        <v>33583.200000000004</v>
      </c>
      <c r="BV978" s="18">
        <f t="shared" si="2695"/>
        <v>34706.1</v>
      </c>
      <c r="BW978" s="18">
        <f t="shared" si="2696"/>
        <v>34734.400000000001</v>
      </c>
      <c r="BX978" s="18">
        <f t="shared" si="2918"/>
        <v>0</v>
      </c>
      <c r="BY978" s="18">
        <f t="shared" si="2918"/>
        <v>0</v>
      </c>
      <c r="BZ978" s="18">
        <f t="shared" si="2918"/>
        <v>0</v>
      </c>
      <c r="CA978" s="18">
        <f t="shared" si="2900"/>
        <v>33583.200000000004</v>
      </c>
      <c r="CB978" s="18">
        <f t="shared" si="2901"/>
        <v>34706.1</v>
      </c>
      <c r="CC978" s="18">
        <f t="shared" si="2902"/>
        <v>34734.400000000001</v>
      </c>
      <c r="CD978" s="18">
        <f t="shared" si="2918"/>
        <v>0</v>
      </c>
      <c r="CE978" s="27"/>
      <c r="CF978" s="33"/>
    </row>
    <row r="979" spans="1:119" x14ac:dyDescent="0.3">
      <c r="A979" s="41" t="s">
        <v>186</v>
      </c>
      <c r="B979" s="39">
        <v>610</v>
      </c>
      <c r="C979" s="41" t="s">
        <v>27</v>
      </c>
      <c r="D979" s="41" t="s">
        <v>110</v>
      </c>
      <c r="E979" s="14" t="s">
        <v>532</v>
      </c>
      <c r="F979" s="18">
        <v>33583.200000000004</v>
      </c>
      <c r="G979" s="18">
        <v>34706.1</v>
      </c>
      <c r="H979" s="18">
        <v>34734.400000000001</v>
      </c>
      <c r="I979" s="18"/>
      <c r="J979" s="18"/>
      <c r="K979" s="18"/>
      <c r="L979" s="18">
        <f t="shared" si="2786"/>
        <v>33583.200000000004</v>
      </c>
      <c r="M979" s="18">
        <f t="shared" si="2787"/>
        <v>34706.1</v>
      </c>
      <c r="N979" s="18">
        <f t="shared" si="2788"/>
        <v>34734.400000000001</v>
      </c>
      <c r="O979" s="18"/>
      <c r="P979" s="18"/>
      <c r="Q979" s="18"/>
      <c r="R979" s="18"/>
      <c r="S979" s="18"/>
      <c r="T979" s="18">
        <f t="shared" si="2713"/>
        <v>33583.200000000004</v>
      </c>
      <c r="U979" s="18">
        <f t="shared" si="2714"/>
        <v>34706.1</v>
      </c>
      <c r="V979" s="18">
        <f t="shared" si="2715"/>
        <v>34734.400000000001</v>
      </c>
      <c r="W979" s="18"/>
      <c r="X979" s="18"/>
      <c r="Y979" s="18"/>
      <c r="Z979" s="18"/>
      <c r="AA979" s="18"/>
      <c r="AB979" s="18"/>
      <c r="AC979" s="18">
        <f t="shared" si="2716"/>
        <v>33583.200000000004</v>
      </c>
      <c r="AD979" s="18">
        <f t="shared" si="2717"/>
        <v>34706.1</v>
      </c>
      <c r="AE979" s="18">
        <f t="shared" si="2718"/>
        <v>34734.400000000001</v>
      </c>
      <c r="AF979" s="18"/>
      <c r="AG979" s="18"/>
      <c r="AH979" s="18"/>
      <c r="AI979" s="18">
        <f t="shared" si="2700"/>
        <v>33583.200000000004</v>
      </c>
      <c r="AJ979" s="18">
        <f t="shared" si="2701"/>
        <v>34706.1</v>
      </c>
      <c r="AK979" s="18">
        <f t="shared" si="2702"/>
        <v>34734.400000000001</v>
      </c>
      <c r="AL979" s="18"/>
      <c r="AM979" s="18">
        <f t="shared" si="2703"/>
        <v>33583.200000000004</v>
      </c>
      <c r="AN979" s="18"/>
      <c r="AO979" s="18"/>
      <c r="AP979" s="18"/>
      <c r="AQ979" s="18">
        <f t="shared" si="2704"/>
        <v>33583.200000000004</v>
      </c>
      <c r="AR979" s="18">
        <f t="shared" si="2705"/>
        <v>34706.1</v>
      </c>
      <c r="AS979" s="18">
        <f t="shared" si="2706"/>
        <v>34734.400000000001</v>
      </c>
      <c r="AT979" s="18"/>
      <c r="AU979" s="18"/>
      <c r="AV979" s="18"/>
      <c r="AW979" s="18">
        <f t="shared" si="2707"/>
        <v>33583.200000000004</v>
      </c>
      <c r="AX979" s="18">
        <f t="shared" si="2708"/>
        <v>34706.1</v>
      </c>
      <c r="AY979" s="18">
        <f t="shared" si="2709"/>
        <v>34734.400000000001</v>
      </c>
      <c r="AZ979" s="18"/>
      <c r="BA979" s="18"/>
      <c r="BB979" s="18"/>
      <c r="BC979" s="18">
        <f t="shared" si="2741"/>
        <v>33583.200000000004</v>
      </c>
      <c r="BD979" s="18">
        <f t="shared" si="2742"/>
        <v>34706.1</v>
      </c>
      <c r="BE979" s="18">
        <f t="shared" si="2743"/>
        <v>34734.400000000001</v>
      </c>
      <c r="BF979" s="18"/>
      <c r="BG979" s="18"/>
      <c r="BH979" s="18"/>
      <c r="BI979" s="18">
        <f t="shared" si="2732"/>
        <v>33583.200000000004</v>
      </c>
      <c r="BJ979" s="18">
        <f t="shared" si="2733"/>
        <v>34706.1</v>
      </c>
      <c r="BK979" s="18">
        <f t="shared" si="2734"/>
        <v>34734.400000000001</v>
      </c>
      <c r="BL979" s="18"/>
      <c r="BM979" s="18"/>
      <c r="BN979" s="18"/>
      <c r="BO979" s="18">
        <f t="shared" si="2691"/>
        <v>33583.200000000004</v>
      </c>
      <c r="BP979" s="18">
        <f t="shared" si="2692"/>
        <v>34706.1</v>
      </c>
      <c r="BQ979" s="18">
        <f t="shared" si="2693"/>
        <v>34734.400000000001</v>
      </c>
      <c r="BR979" s="18"/>
      <c r="BS979" s="18"/>
      <c r="BT979" s="18"/>
      <c r="BU979" s="18">
        <f t="shared" si="2694"/>
        <v>33583.200000000004</v>
      </c>
      <c r="BV979" s="18">
        <f t="shared" si="2695"/>
        <v>34706.1</v>
      </c>
      <c r="BW979" s="18">
        <f t="shared" si="2696"/>
        <v>34734.400000000001</v>
      </c>
      <c r="BX979" s="18"/>
      <c r="BY979" s="18"/>
      <c r="BZ979" s="18"/>
      <c r="CA979" s="18">
        <f t="shared" si="2900"/>
        <v>33583.200000000004</v>
      </c>
      <c r="CB979" s="18">
        <f t="shared" si="2901"/>
        <v>34706.1</v>
      </c>
      <c r="CC979" s="18">
        <f t="shared" si="2902"/>
        <v>34734.400000000001</v>
      </c>
      <c r="CD979" s="18"/>
      <c r="CE979" s="27"/>
      <c r="CF979" s="33"/>
    </row>
    <row r="980" spans="1:119" x14ac:dyDescent="0.3">
      <c r="A980" s="41" t="s">
        <v>186</v>
      </c>
      <c r="B980" s="39">
        <v>620</v>
      </c>
      <c r="C980" s="41"/>
      <c r="D980" s="41"/>
      <c r="E980" s="14" t="s">
        <v>569</v>
      </c>
      <c r="F980" s="18">
        <f t="shared" ref="F980:K980" si="2919">F981</f>
        <v>19782.699999999997</v>
      </c>
      <c r="G980" s="18">
        <f t="shared" si="2919"/>
        <v>19461.699999999997</v>
      </c>
      <c r="H980" s="18">
        <f t="shared" si="2919"/>
        <v>19475.5</v>
      </c>
      <c r="I980" s="18">
        <f t="shared" si="2919"/>
        <v>0</v>
      </c>
      <c r="J980" s="18">
        <f t="shared" si="2919"/>
        <v>0</v>
      </c>
      <c r="K980" s="18">
        <f t="shared" si="2919"/>
        <v>0</v>
      </c>
      <c r="L980" s="18">
        <f t="shared" si="2786"/>
        <v>19782.699999999997</v>
      </c>
      <c r="M980" s="18">
        <f t="shared" si="2787"/>
        <v>19461.699999999997</v>
      </c>
      <c r="N980" s="18">
        <f t="shared" si="2788"/>
        <v>19475.5</v>
      </c>
      <c r="O980" s="18">
        <f t="shared" ref="O980:S980" si="2920">O981</f>
        <v>0</v>
      </c>
      <c r="P980" s="18">
        <f t="shared" si="2920"/>
        <v>0</v>
      </c>
      <c r="Q980" s="18">
        <f t="shared" si="2920"/>
        <v>0</v>
      </c>
      <c r="R980" s="18">
        <f t="shared" si="2920"/>
        <v>0</v>
      </c>
      <c r="S980" s="18">
        <f t="shared" si="2920"/>
        <v>0</v>
      </c>
      <c r="T980" s="18">
        <f t="shared" si="2713"/>
        <v>19782.699999999997</v>
      </c>
      <c r="U980" s="18">
        <f t="shared" si="2714"/>
        <v>19461.699999999997</v>
      </c>
      <c r="V980" s="18">
        <f t="shared" si="2715"/>
        <v>19475.5</v>
      </c>
      <c r="W980" s="18">
        <f t="shared" ref="W980:CD980" si="2921">W981</f>
        <v>0</v>
      </c>
      <c r="X980" s="18">
        <f t="shared" si="2921"/>
        <v>0</v>
      </c>
      <c r="Y980" s="18">
        <f t="shared" si="2921"/>
        <v>0</v>
      </c>
      <c r="Z980" s="18">
        <f t="shared" si="2921"/>
        <v>0</v>
      </c>
      <c r="AA980" s="18">
        <f t="shared" si="2921"/>
        <v>0</v>
      </c>
      <c r="AB980" s="18">
        <f t="shared" si="2921"/>
        <v>0</v>
      </c>
      <c r="AC980" s="18">
        <f t="shared" si="2716"/>
        <v>19782.699999999997</v>
      </c>
      <c r="AD980" s="18">
        <f t="shared" si="2717"/>
        <v>19461.699999999997</v>
      </c>
      <c r="AE980" s="18">
        <f t="shared" si="2718"/>
        <v>19475.5</v>
      </c>
      <c r="AF980" s="18">
        <f t="shared" si="2921"/>
        <v>0</v>
      </c>
      <c r="AG980" s="18">
        <f t="shared" si="2921"/>
        <v>0</v>
      </c>
      <c r="AH980" s="18">
        <f t="shared" si="2921"/>
        <v>0</v>
      </c>
      <c r="AI980" s="18">
        <f t="shared" si="2700"/>
        <v>19782.699999999997</v>
      </c>
      <c r="AJ980" s="18">
        <f t="shared" si="2701"/>
        <v>19461.699999999997</v>
      </c>
      <c r="AK980" s="18">
        <f t="shared" si="2702"/>
        <v>19475.5</v>
      </c>
      <c r="AL980" s="18">
        <f t="shared" si="2921"/>
        <v>0</v>
      </c>
      <c r="AM980" s="18">
        <f t="shared" si="2703"/>
        <v>19782.699999999997</v>
      </c>
      <c r="AN980" s="18">
        <f t="shared" si="2921"/>
        <v>0</v>
      </c>
      <c r="AO980" s="18">
        <f t="shared" si="2921"/>
        <v>0</v>
      </c>
      <c r="AP980" s="18">
        <f t="shared" si="2921"/>
        <v>0</v>
      </c>
      <c r="AQ980" s="18">
        <f t="shared" si="2704"/>
        <v>19782.699999999997</v>
      </c>
      <c r="AR980" s="18">
        <f t="shared" si="2705"/>
        <v>19461.699999999997</v>
      </c>
      <c r="AS980" s="18">
        <f t="shared" si="2706"/>
        <v>19475.5</v>
      </c>
      <c r="AT980" s="18">
        <f t="shared" si="2921"/>
        <v>0</v>
      </c>
      <c r="AU980" s="18">
        <f t="shared" si="2921"/>
        <v>0</v>
      </c>
      <c r="AV980" s="18">
        <f t="shared" si="2921"/>
        <v>0</v>
      </c>
      <c r="AW980" s="18">
        <f t="shared" si="2707"/>
        <v>19782.699999999997</v>
      </c>
      <c r="AX980" s="18">
        <f t="shared" si="2708"/>
        <v>19461.699999999997</v>
      </c>
      <c r="AY980" s="18">
        <f t="shared" si="2709"/>
        <v>19475.5</v>
      </c>
      <c r="AZ980" s="18">
        <f t="shared" si="2921"/>
        <v>0</v>
      </c>
      <c r="BA980" s="18">
        <f t="shared" si="2921"/>
        <v>0</v>
      </c>
      <c r="BB980" s="18">
        <f t="shared" si="2921"/>
        <v>0</v>
      </c>
      <c r="BC980" s="18">
        <f t="shared" si="2741"/>
        <v>19782.699999999997</v>
      </c>
      <c r="BD980" s="18">
        <f t="shared" si="2742"/>
        <v>19461.699999999997</v>
      </c>
      <c r="BE980" s="18">
        <f t="shared" si="2743"/>
        <v>19475.5</v>
      </c>
      <c r="BF980" s="18">
        <f t="shared" si="2921"/>
        <v>0</v>
      </c>
      <c r="BG980" s="18">
        <f t="shared" si="2921"/>
        <v>0</v>
      </c>
      <c r="BH980" s="18">
        <f t="shared" si="2921"/>
        <v>0</v>
      </c>
      <c r="BI980" s="18">
        <f t="shared" si="2732"/>
        <v>19782.699999999997</v>
      </c>
      <c r="BJ980" s="18">
        <f t="shared" si="2733"/>
        <v>19461.699999999997</v>
      </c>
      <c r="BK980" s="18">
        <f t="shared" si="2734"/>
        <v>19475.5</v>
      </c>
      <c r="BL980" s="18">
        <f t="shared" si="2921"/>
        <v>0</v>
      </c>
      <c r="BM980" s="18">
        <f t="shared" si="2921"/>
        <v>0</v>
      </c>
      <c r="BN980" s="18">
        <f t="shared" si="2921"/>
        <v>0</v>
      </c>
      <c r="BO980" s="18">
        <f t="shared" si="2691"/>
        <v>19782.699999999997</v>
      </c>
      <c r="BP980" s="18">
        <f t="shared" si="2692"/>
        <v>19461.699999999997</v>
      </c>
      <c r="BQ980" s="18">
        <f t="shared" si="2693"/>
        <v>19475.5</v>
      </c>
      <c r="BR980" s="18">
        <f t="shared" si="2921"/>
        <v>0</v>
      </c>
      <c r="BS980" s="18">
        <f t="shared" si="2921"/>
        <v>0</v>
      </c>
      <c r="BT980" s="18">
        <f t="shared" si="2921"/>
        <v>0</v>
      </c>
      <c r="BU980" s="18">
        <f t="shared" si="2694"/>
        <v>19782.699999999997</v>
      </c>
      <c r="BV980" s="18">
        <f t="shared" si="2695"/>
        <v>19461.699999999997</v>
      </c>
      <c r="BW980" s="18">
        <f t="shared" si="2696"/>
        <v>19475.5</v>
      </c>
      <c r="BX980" s="18">
        <f t="shared" si="2921"/>
        <v>0</v>
      </c>
      <c r="BY980" s="18">
        <f t="shared" si="2921"/>
        <v>0</v>
      </c>
      <c r="BZ980" s="18">
        <f t="shared" si="2921"/>
        <v>0</v>
      </c>
      <c r="CA980" s="18">
        <f t="shared" si="2900"/>
        <v>19782.699999999997</v>
      </c>
      <c r="CB980" s="18">
        <f t="shared" si="2901"/>
        <v>19461.699999999997</v>
      </c>
      <c r="CC980" s="18">
        <f t="shared" si="2902"/>
        <v>19475.5</v>
      </c>
      <c r="CD980" s="18">
        <f t="shared" si="2921"/>
        <v>0</v>
      </c>
      <c r="CE980" s="27"/>
      <c r="CF980" s="33"/>
    </row>
    <row r="981" spans="1:119" x14ac:dyDescent="0.3">
      <c r="A981" s="41" t="s">
        <v>186</v>
      </c>
      <c r="B981" s="39">
        <v>620</v>
      </c>
      <c r="C981" s="41" t="s">
        <v>27</v>
      </c>
      <c r="D981" s="41" t="s">
        <v>110</v>
      </c>
      <c r="E981" s="14" t="s">
        <v>532</v>
      </c>
      <c r="F981" s="18">
        <v>19782.699999999997</v>
      </c>
      <c r="G981" s="18">
        <v>19461.699999999997</v>
      </c>
      <c r="H981" s="18">
        <v>19475.5</v>
      </c>
      <c r="I981" s="18"/>
      <c r="J981" s="18"/>
      <c r="K981" s="18"/>
      <c r="L981" s="18">
        <f t="shared" si="2786"/>
        <v>19782.699999999997</v>
      </c>
      <c r="M981" s="18">
        <f t="shared" si="2787"/>
        <v>19461.699999999997</v>
      </c>
      <c r="N981" s="18">
        <f t="shared" si="2788"/>
        <v>19475.5</v>
      </c>
      <c r="O981" s="18"/>
      <c r="P981" s="18"/>
      <c r="Q981" s="18"/>
      <c r="R981" s="18"/>
      <c r="S981" s="18"/>
      <c r="T981" s="18">
        <f t="shared" si="2713"/>
        <v>19782.699999999997</v>
      </c>
      <c r="U981" s="18">
        <f t="shared" si="2714"/>
        <v>19461.699999999997</v>
      </c>
      <c r="V981" s="18">
        <f t="shared" si="2715"/>
        <v>19475.5</v>
      </c>
      <c r="W981" s="18"/>
      <c r="X981" s="18"/>
      <c r="Y981" s="18"/>
      <c r="Z981" s="18"/>
      <c r="AA981" s="18"/>
      <c r="AB981" s="18"/>
      <c r="AC981" s="18">
        <f t="shared" si="2716"/>
        <v>19782.699999999997</v>
      </c>
      <c r="AD981" s="18">
        <f t="shared" si="2717"/>
        <v>19461.699999999997</v>
      </c>
      <c r="AE981" s="18">
        <f t="shared" si="2718"/>
        <v>19475.5</v>
      </c>
      <c r="AF981" s="18"/>
      <c r="AG981" s="18"/>
      <c r="AH981" s="18"/>
      <c r="AI981" s="18">
        <f t="shared" si="2700"/>
        <v>19782.699999999997</v>
      </c>
      <c r="AJ981" s="18">
        <f t="shared" si="2701"/>
        <v>19461.699999999997</v>
      </c>
      <c r="AK981" s="18">
        <f t="shared" si="2702"/>
        <v>19475.5</v>
      </c>
      <c r="AL981" s="18"/>
      <c r="AM981" s="18">
        <f t="shared" si="2703"/>
        <v>19782.699999999997</v>
      </c>
      <c r="AN981" s="18"/>
      <c r="AO981" s="18"/>
      <c r="AP981" s="18"/>
      <c r="AQ981" s="18">
        <f t="shared" si="2704"/>
        <v>19782.699999999997</v>
      </c>
      <c r="AR981" s="18">
        <f t="shared" si="2705"/>
        <v>19461.699999999997</v>
      </c>
      <c r="AS981" s="18">
        <f t="shared" si="2706"/>
        <v>19475.5</v>
      </c>
      <c r="AT981" s="18"/>
      <c r="AU981" s="18"/>
      <c r="AV981" s="18"/>
      <c r="AW981" s="18">
        <f t="shared" si="2707"/>
        <v>19782.699999999997</v>
      </c>
      <c r="AX981" s="18">
        <f t="shared" si="2708"/>
        <v>19461.699999999997</v>
      </c>
      <c r="AY981" s="18">
        <f t="shared" si="2709"/>
        <v>19475.5</v>
      </c>
      <c r="AZ981" s="18"/>
      <c r="BA981" s="18"/>
      <c r="BB981" s="18"/>
      <c r="BC981" s="18">
        <f t="shared" si="2741"/>
        <v>19782.699999999997</v>
      </c>
      <c r="BD981" s="18">
        <f t="shared" si="2742"/>
        <v>19461.699999999997</v>
      </c>
      <c r="BE981" s="18">
        <f t="shared" si="2743"/>
        <v>19475.5</v>
      </c>
      <c r="BF981" s="18"/>
      <c r="BG981" s="18"/>
      <c r="BH981" s="18"/>
      <c r="BI981" s="18">
        <f t="shared" si="2732"/>
        <v>19782.699999999997</v>
      </c>
      <c r="BJ981" s="18">
        <f t="shared" si="2733"/>
        <v>19461.699999999997</v>
      </c>
      <c r="BK981" s="18">
        <f t="shared" si="2734"/>
        <v>19475.5</v>
      </c>
      <c r="BL981" s="18"/>
      <c r="BM981" s="18"/>
      <c r="BN981" s="18"/>
      <c r="BO981" s="18">
        <f t="shared" ref="BO981:BO1044" si="2922">BI981+BL981</f>
        <v>19782.699999999997</v>
      </c>
      <c r="BP981" s="18">
        <f t="shared" ref="BP981:BP1044" si="2923">BJ981+BM981</f>
        <v>19461.699999999997</v>
      </c>
      <c r="BQ981" s="18">
        <f t="shared" ref="BQ981:BQ1044" si="2924">BK981+BN981</f>
        <v>19475.5</v>
      </c>
      <c r="BR981" s="18"/>
      <c r="BS981" s="18"/>
      <c r="BT981" s="18"/>
      <c r="BU981" s="18">
        <f t="shared" ref="BU981:BU1044" si="2925">BO981+BR981</f>
        <v>19782.699999999997</v>
      </c>
      <c r="BV981" s="18">
        <f t="shared" ref="BV981:BV1044" si="2926">BP981+BS981</f>
        <v>19461.699999999997</v>
      </c>
      <c r="BW981" s="18">
        <f t="shared" ref="BW981:BW1044" si="2927">BQ981+BT981</f>
        <v>19475.5</v>
      </c>
      <c r="BX981" s="18"/>
      <c r="BY981" s="18"/>
      <c r="BZ981" s="18"/>
      <c r="CA981" s="18">
        <f t="shared" si="2900"/>
        <v>19782.699999999997</v>
      </c>
      <c r="CB981" s="18">
        <f t="shared" si="2901"/>
        <v>19461.699999999997</v>
      </c>
      <c r="CC981" s="18">
        <f t="shared" si="2902"/>
        <v>19475.5</v>
      </c>
      <c r="CD981" s="18"/>
      <c r="CE981" s="27"/>
      <c r="CF981" s="33"/>
    </row>
    <row r="982" spans="1:119" s="11" customFormat="1" ht="31.2" x14ac:dyDescent="0.3">
      <c r="A982" s="10" t="s">
        <v>192</v>
      </c>
      <c r="B982" s="16"/>
      <c r="C982" s="10"/>
      <c r="D982" s="10"/>
      <c r="E982" s="15" t="s">
        <v>1005</v>
      </c>
      <c r="F982" s="17">
        <f t="shared" ref="F982:K982" si="2928">F983</f>
        <v>638808.59999999986</v>
      </c>
      <c r="G982" s="17">
        <f t="shared" si="2928"/>
        <v>638808.59999999986</v>
      </c>
      <c r="H982" s="17">
        <f t="shared" si="2928"/>
        <v>638808.59999999986</v>
      </c>
      <c r="I982" s="17">
        <f t="shared" si="2928"/>
        <v>0</v>
      </c>
      <c r="J982" s="17">
        <f t="shared" si="2928"/>
        <v>0</v>
      </c>
      <c r="K982" s="17">
        <f t="shared" si="2928"/>
        <v>0</v>
      </c>
      <c r="L982" s="17">
        <f t="shared" si="2786"/>
        <v>638808.59999999986</v>
      </c>
      <c r="M982" s="17">
        <f t="shared" si="2787"/>
        <v>638808.59999999986</v>
      </c>
      <c r="N982" s="17">
        <f t="shared" si="2788"/>
        <v>638808.59999999986</v>
      </c>
      <c r="O982" s="17">
        <f t="shared" ref="O982:S982" si="2929">O983</f>
        <v>0</v>
      </c>
      <c r="P982" s="17">
        <f t="shared" si="2929"/>
        <v>0</v>
      </c>
      <c r="Q982" s="17">
        <f t="shared" si="2929"/>
        <v>0</v>
      </c>
      <c r="R982" s="17">
        <f t="shared" si="2929"/>
        <v>0</v>
      </c>
      <c r="S982" s="17">
        <f t="shared" si="2929"/>
        <v>0</v>
      </c>
      <c r="T982" s="17">
        <f t="shared" si="2713"/>
        <v>638808.59999999986</v>
      </c>
      <c r="U982" s="17">
        <f t="shared" si="2714"/>
        <v>638808.59999999986</v>
      </c>
      <c r="V982" s="17">
        <f t="shared" si="2715"/>
        <v>638808.59999999986</v>
      </c>
      <c r="W982" s="17">
        <f t="shared" ref="W982:CD982" si="2930">W983</f>
        <v>0</v>
      </c>
      <c r="X982" s="17">
        <f t="shared" si="2930"/>
        <v>0</v>
      </c>
      <c r="Y982" s="17">
        <f t="shared" si="2930"/>
        <v>0</v>
      </c>
      <c r="Z982" s="17">
        <f t="shared" si="2930"/>
        <v>0</v>
      </c>
      <c r="AA982" s="17">
        <f t="shared" si="2930"/>
        <v>0</v>
      </c>
      <c r="AB982" s="17">
        <f t="shared" si="2930"/>
        <v>0</v>
      </c>
      <c r="AC982" s="17">
        <f t="shared" si="2716"/>
        <v>638808.59999999986</v>
      </c>
      <c r="AD982" s="17">
        <f t="shared" si="2717"/>
        <v>638808.59999999986</v>
      </c>
      <c r="AE982" s="17">
        <f t="shared" si="2718"/>
        <v>638808.59999999986</v>
      </c>
      <c r="AF982" s="17">
        <f t="shared" si="2930"/>
        <v>-69.229000000000042</v>
      </c>
      <c r="AG982" s="17">
        <f t="shared" si="2930"/>
        <v>0</v>
      </c>
      <c r="AH982" s="17">
        <f t="shared" si="2930"/>
        <v>0</v>
      </c>
      <c r="AI982" s="17">
        <f t="shared" si="2700"/>
        <v>638739.37099999981</v>
      </c>
      <c r="AJ982" s="17">
        <f t="shared" si="2701"/>
        <v>638808.59999999986</v>
      </c>
      <c r="AK982" s="17">
        <f t="shared" si="2702"/>
        <v>638808.59999999986</v>
      </c>
      <c r="AL982" s="17">
        <f t="shared" si="2930"/>
        <v>0</v>
      </c>
      <c r="AM982" s="17">
        <f t="shared" si="2703"/>
        <v>638739.37099999981</v>
      </c>
      <c r="AN982" s="17">
        <f t="shared" si="2930"/>
        <v>-543.80600000000004</v>
      </c>
      <c r="AO982" s="17">
        <f t="shared" si="2930"/>
        <v>0</v>
      </c>
      <c r="AP982" s="17">
        <f t="shared" si="2930"/>
        <v>0</v>
      </c>
      <c r="AQ982" s="17">
        <f t="shared" si="2704"/>
        <v>638195.56499999983</v>
      </c>
      <c r="AR982" s="17">
        <f t="shared" si="2705"/>
        <v>638808.59999999986</v>
      </c>
      <c r="AS982" s="17">
        <f t="shared" si="2706"/>
        <v>638808.59999999986</v>
      </c>
      <c r="AT982" s="17">
        <f t="shared" si="2930"/>
        <v>0</v>
      </c>
      <c r="AU982" s="17">
        <f t="shared" si="2930"/>
        <v>0</v>
      </c>
      <c r="AV982" s="17">
        <f t="shared" si="2930"/>
        <v>0</v>
      </c>
      <c r="AW982" s="17">
        <f t="shared" si="2707"/>
        <v>638195.56499999983</v>
      </c>
      <c r="AX982" s="17">
        <f t="shared" si="2708"/>
        <v>638808.59999999986</v>
      </c>
      <c r="AY982" s="17">
        <f t="shared" si="2709"/>
        <v>638808.59999999986</v>
      </c>
      <c r="AZ982" s="17">
        <f t="shared" si="2930"/>
        <v>3364.5650000000001</v>
      </c>
      <c r="BA982" s="17">
        <f t="shared" si="2930"/>
        <v>0</v>
      </c>
      <c r="BB982" s="17">
        <f t="shared" si="2930"/>
        <v>0</v>
      </c>
      <c r="BC982" s="17">
        <f t="shared" si="2741"/>
        <v>641560.12999999977</v>
      </c>
      <c r="BD982" s="17">
        <f t="shared" si="2742"/>
        <v>638808.59999999986</v>
      </c>
      <c r="BE982" s="17">
        <f t="shared" si="2743"/>
        <v>638808.59999999986</v>
      </c>
      <c r="BF982" s="17">
        <f t="shared" si="2930"/>
        <v>0</v>
      </c>
      <c r="BG982" s="17">
        <f t="shared" si="2930"/>
        <v>0</v>
      </c>
      <c r="BH982" s="17">
        <f t="shared" si="2930"/>
        <v>0</v>
      </c>
      <c r="BI982" s="18">
        <f t="shared" si="2732"/>
        <v>641560.12999999977</v>
      </c>
      <c r="BJ982" s="18">
        <f t="shared" si="2733"/>
        <v>638808.59999999986</v>
      </c>
      <c r="BK982" s="18">
        <f t="shared" si="2734"/>
        <v>638808.59999999986</v>
      </c>
      <c r="BL982" s="17">
        <f t="shared" si="2930"/>
        <v>28500</v>
      </c>
      <c r="BM982" s="17">
        <f t="shared" si="2930"/>
        <v>0</v>
      </c>
      <c r="BN982" s="17">
        <f t="shared" si="2930"/>
        <v>0</v>
      </c>
      <c r="BO982" s="17">
        <f t="shared" si="2922"/>
        <v>670060.12999999977</v>
      </c>
      <c r="BP982" s="17">
        <f t="shared" si="2923"/>
        <v>638808.59999999986</v>
      </c>
      <c r="BQ982" s="17">
        <f t="shared" si="2924"/>
        <v>638808.59999999986</v>
      </c>
      <c r="BR982" s="17">
        <f t="shared" si="2930"/>
        <v>0</v>
      </c>
      <c r="BS982" s="17">
        <f t="shared" si="2930"/>
        <v>0</v>
      </c>
      <c r="BT982" s="17">
        <f t="shared" si="2930"/>
        <v>0</v>
      </c>
      <c r="BU982" s="17">
        <f t="shared" si="2925"/>
        <v>670060.12999999977</v>
      </c>
      <c r="BV982" s="17">
        <f t="shared" si="2926"/>
        <v>638808.59999999986</v>
      </c>
      <c r="BW982" s="17">
        <f t="shared" si="2927"/>
        <v>638808.59999999986</v>
      </c>
      <c r="BX982" s="17">
        <f t="shared" si="2930"/>
        <v>23345.576000000001</v>
      </c>
      <c r="BY982" s="17">
        <f t="shared" si="2930"/>
        <v>0</v>
      </c>
      <c r="BZ982" s="17">
        <f t="shared" si="2930"/>
        <v>0</v>
      </c>
      <c r="CA982" s="17">
        <f t="shared" si="2900"/>
        <v>693405.70599999977</v>
      </c>
      <c r="CB982" s="17">
        <f t="shared" si="2901"/>
        <v>638808.59999999986</v>
      </c>
      <c r="CC982" s="17">
        <f t="shared" si="2902"/>
        <v>638808.59999999986</v>
      </c>
      <c r="CD982" s="17">
        <f t="shared" si="2930"/>
        <v>0</v>
      </c>
      <c r="CE982" s="26"/>
      <c r="CF982" s="33"/>
      <c r="CG982" s="37"/>
      <c r="CH982" s="37"/>
      <c r="CI982" s="37"/>
      <c r="CJ982" s="37"/>
      <c r="CK982" s="37"/>
      <c r="CL982" s="37"/>
      <c r="CM982" s="37"/>
      <c r="CN982" s="37"/>
      <c r="CO982" s="37"/>
      <c r="CP982" s="37"/>
      <c r="CQ982" s="37"/>
      <c r="CR982" s="37"/>
      <c r="CS982" s="37"/>
      <c r="CT982" s="37"/>
      <c r="CU982" s="37"/>
      <c r="CV982" s="37"/>
      <c r="CW982" s="37"/>
      <c r="CX982" s="37"/>
      <c r="CY982" s="37"/>
      <c r="CZ982" s="37"/>
      <c r="DA982" s="37"/>
      <c r="DB982" s="37"/>
      <c r="DC982" s="37"/>
      <c r="DD982" s="37"/>
      <c r="DE982" s="37"/>
      <c r="DF982" s="37"/>
      <c r="DG982" s="37"/>
      <c r="DH982" s="37"/>
      <c r="DI982" s="37"/>
      <c r="DJ982" s="37"/>
      <c r="DK982" s="37"/>
      <c r="DL982" s="37"/>
      <c r="DM982" s="37"/>
      <c r="DN982" s="37"/>
      <c r="DO982" s="37"/>
    </row>
    <row r="983" spans="1:119" ht="46.8" x14ac:dyDescent="0.3">
      <c r="A983" s="41" t="s">
        <v>193</v>
      </c>
      <c r="B983" s="39"/>
      <c r="C983" s="41"/>
      <c r="D983" s="41"/>
      <c r="E983" s="14" t="s">
        <v>1006</v>
      </c>
      <c r="F983" s="18">
        <f t="shared" ref="F983:K983" si="2931">F984+F999+F1003+F1013</f>
        <v>638808.59999999986</v>
      </c>
      <c r="G983" s="18">
        <f t="shared" si="2931"/>
        <v>638808.59999999986</v>
      </c>
      <c r="H983" s="18">
        <f t="shared" si="2931"/>
        <v>638808.59999999986</v>
      </c>
      <c r="I983" s="18">
        <f t="shared" si="2931"/>
        <v>0</v>
      </c>
      <c r="J983" s="18">
        <f t="shared" si="2931"/>
        <v>0</v>
      </c>
      <c r="K983" s="18">
        <f t="shared" si="2931"/>
        <v>0</v>
      </c>
      <c r="L983" s="18">
        <f t="shared" si="2786"/>
        <v>638808.59999999986</v>
      </c>
      <c r="M983" s="18">
        <f t="shared" si="2787"/>
        <v>638808.59999999986</v>
      </c>
      <c r="N983" s="18">
        <f t="shared" si="2788"/>
        <v>638808.59999999986</v>
      </c>
      <c r="O983" s="18">
        <f t="shared" ref="O983:S983" si="2932">O984+O999+O1003+O1013</f>
        <v>0</v>
      </c>
      <c r="P983" s="18">
        <f t="shared" si="2932"/>
        <v>0</v>
      </c>
      <c r="Q983" s="18">
        <f t="shared" si="2932"/>
        <v>0</v>
      </c>
      <c r="R983" s="18">
        <f t="shared" si="2932"/>
        <v>0</v>
      </c>
      <c r="S983" s="18">
        <f t="shared" si="2932"/>
        <v>0</v>
      </c>
      <c r="T983" s="18">
        <f t="shared" si="2713"/>
        <v>638808.59999999986</v>
      </c>
      <c r="U983" s="18">
        <f t="shared" si="2714"/>
        <v>638808.59999999986</v>
      </c>
      <c r="V983" s="18">
        <f t="shared" si="2715"/>
        <v>638808.59999999986</v>
      </c>
      <c r="W983" s="18">
        <f t="shared" ref="W983" si="2933">W984+W999+W1003+W1013</f>
        <v>0</v>
      </c>
      <c r="X983" s="18">
        <f t="shared" ref="X983:AB983" si="2934">X984+X999+X1003+X1013</f>
        <v>0</v>
      </c>
      <c r="Y983" s="18">
        <f t="shared" si="2934"/>
        <v>0</v>
      </c>
      <c r="Z983" s="18">
        <f t="shared" si="2934"/>
        <v>0</v>
      </c>
      <c r="AA983" s="18">
        <f t="shared" si="2934"/>
        <v>0</v>
      </c>
      <c r="AB983" s="18">
        <f t="shared" si="2934"/>
        <v>0</v>
      </c>
      <c r="AC983" s="18">
        <f t="shared" si="2716"/>
        <v>638808.59999999986</v>
      </c>
      <c r="AD983" s="18">
        <f t="shared" si="2717"/>
        <v>638808.59999999986</v>
      </c>
      <c r="AE983" s="18">
        <f t="shared" si="2718"/>
        <v>638808.59999999986</v>
      </c>
      <c r="AF983" s="18">
        <f t="shared" ref="AF983:AH983" si="2935">AF984+AF999+AF1003+AF1013</f>
        <v>-69.229000000000042</v>
      </c>
      <c r="AG983" s="18">
        <f t="shared" si="2935"/>
        <v>0</v>
      </c>
      <c r="AH983" s="18">
        <f t="shared" si="2935"/>
        <v>0</v>
      </c>
      <c r="AI983" s="18">
        <f t="shared" si="2700"/>
        <v>638739.37099999981</v>
      </c>
      <c r="AJ983" s="18">
        <f t="shared" si="2701"/>
        <v>638808.59999999986</v>
      </c>
      <c r="AK983" s="18">
        <f t="shared" si="2702"/>
        <v>638808.59999999986</v>
      </c>
      <c r="AL983" s="18">
        <f t="shared" ref="AL983" si="2936">AL984+AL999+AL1003+AL1013</f>
        <v>0</v>
      </c>
      <c r="AM983" s="18">
        <f t="shared" si="2703"/>
        <v>638739.37099999981</v>
      </c>
      <c r="AN983" s="18">
        <f t="shared" ref="AN983:AP983" si="2937">AN984+AN999+AN1003+AN1013</f>
        <v>-543.80600000000004</v>
      </c>
      <c r="AO983" s="18">
        <f t="shared" si="2937"/>
        <v>0</v>
      </c>
      <c r="AP983" s="18">
        <f t="shared" si="2937"/>
        <v>0</v>
      </c>
      <c r="AQ983" s="18">
        <f t="shared" si="2704"/>
        <v>638195.56499999983</v>
      </c>
      <c r="AR983" s="18">
        <f t="shared" si="2705"/>
        <v>638808.59999999986</v>
      </c>
      <c r="AS983" s="18">
        <f t="shared" si="2706"/>
        <v>638808.59999999986</v>
      </c>
      <c r="AT983" s="18">
        <f t="shared" ref="AT983:AV983" si="2938">AT984+AT999+AT1003+AT1013</f>
        <v>0</v>
      </c>
      <c r="AU983" s="18">
        <f t="shared" si="2938"/>
        <v>0</v>
      </c>
      <c r="AV983" s="18">
        <f t="shared" si="2938"/>
        <v>0</v>
      </c>
      <c r="AW983" s="18">
        <f t="shared" si="2707"/>
        <v>638195.56499999983</v>
      </c>
      <c r="AX983" s="18">
        <f t="shared" si="2708"/>
        <v>638808.59999999986</v>
      </c>
      <c r="AY983" s="18">
        <f t="shared" si="2709"/>
        <v>638808.59999999986</v>
      </c>
      <c r="AZ983" s="18">
        <f>AZ984+AZ999+AZ1003+AZ1013+AZ1007</f>
        <v>3364.5650000000001</v>
      </c>
      <c r="BA983" s="18">
        <f t="shared" ref="BA983:CD983" si="2939">BA984+BA999+BA1003+BA1013+BA1007</f>
        <v>0</v>
      </c>
      <c r="BB983" s="18">
        <f t="shared" si="2939"/>
        <v>0</v>
      </c>
      <c r="BC983" s="18">
        <f t="shared" si="2741"/>
        <v>641560.12999999977</v>
      </c>
      <c r="BD983" s="18">
        <f t="shared" si="2742"/>
        <v>638808.59999999986</v>
      </c>
      <c r="BE983" s="18">
        <f t="shared" si="2743"/>
        <v>638808.59999999986</v>
      </c>
      <c r="BF983" s="18">
        <f t="shared" ref="BF983:BH983" si="2940">BF984+BF999+BF1003+BF1013+BF1007</f>
        <v>0</v>
      </c>
      <c r="BG983" s="18">
        <f t="shared" si="2940"/>
        <v>0</v>
      </c>
      <c r="BH983" s="18">
        <f t="shared" si="2940"/>
        <v>0</v>
      </c>
      <c r="BI983" s="18">
        <f t="shared" si="2732"/>
        <v>641560.12999999977</v>
      </c>
      <c r="BJ983" s="18">
        <f t="shared" si="2733"/>
        <v>638808.59999999986</v>
      </c>
      <c r="BK983" s="18">
        <f t="shared" si="2734"/>
        <v>638808.59999999986</v>
      </c>
      <c r="BL983" s="18">
        <f t="shared" ref="BL983:BN983" si="2941">BL984+BL999+BL1003+BL1013+BL1007</f>
        <v>28500</v>
      </c>
      <c r="BM983" s="18">
        <f t="shared" si="2941"/>
        <v>0</v>
      </c>
      <c r="BN983" s="18">
        <f t="shared" si="2941"/>
        <v>0</v>
      </c>
      <c r="BO983" s="18">
        <f t="shared" si="2922"/>
        <v>670060.12999999977</v>
      </c>
      <c r="BP983" s="18">
        <f t="shared" si="2923"/>
        <v>638808.59999999986</v>
      </c>
      <c r="BQ983" s="18">
        <f t="shared" si="2924"/>
        <v>638808.59999999986</v>
      </c>
      <c r="BR983" s="18">
        <f t="shared" ref="BR983:BT983" si="2942">BR984+BR999+BR1003+BR1013+BR1007</f>
        <v>0</v>
      </c>
      <c r="BS983" s="18">
        <f t="shared" si="2942"/>
        <v>0</v>
      </c>
      <c r="BT983" s="18">
        <f t="shared" si="2942"/>
        <v>0</v>
      </c>
      <c r="BU983" s="18">
        <f t="shared" si="2925"/>
        <v>670060.12999999977</v>
      </c>
      <c r="BV983" s="18">
        <f t="shared" si="2926"/>
        <v>638808.59999999986</v>
      </c>
      <c r="BW983" s="18">
        <f t="shared" si="2927"/>
        <v>638808.59999999986</v>
      </c>
      <c r="BX983" s="18">
        <f t="shared" ref="BX983:BZ983" si="2943">BX984+BX999+BX1003+BX1013+BX1007</f>
        <v>23345.576000000001</v>
      </c>
      <c r="BY983" s="18">
        <f t="shared" si="2943"/>
        <v>0</v>
      </c>
      <c r="BZ983" s="18">
        <f t="shared" si="2943"/>
        <v>0</v>
      </c>
      <c r="CA983" s="18">
        <f t="shared" si="2900"/>
        <v>693405.70599999977</v>
      </c>
      <c r="CB983" s="18">
        <f t="shared" si="2901"/>
        <v>638808.59999999986</v>
      </c>
      <c r="CC983" s="18">
        <f t="shared" si="2902"/>
        <v>638808.59999999986</v>
      </c>
      <c r="CD983" s="18">
        <f t="shared" si="2939"/>
        <v>0</v>
      </c>
      <c r="CE983" s="27"/>
      <c r="CF983" s="33"/>
    </row>
    <row r="984" spans="1:119" ht="46.8" x14ac:dyDescent="0.3">
      <c r="A984" s="41" t="s">
        <v>188</v>
      </c>
      <c r="B984" s="39"/>
      <c r="C984" s="41"/>
      <c r="D984" s="41"/>
      <c r="E984" s="14" t="s">
        <v>599</v>
      </c>
      <c r="F984" s="18">
        <f t="shared" ref="F984:K984" si="2944">F985+F988+F991+F996</f>
        <v>619294.69999999995</v>
      </c>
      <c r="G984" s="18">
        <f t="shared" si="2944"/>
        <v>619294.69999999995</v>
      </c>
      <c r="H984" s="18">
        <f t="shared" si="2944"/>
        <v>619294.69999999995</v>
      </c>
      <c r="I984" s="18">
        <f t="shared" si="2944"/>
        <v>0</v>
      </c>
      <c r="J984" s="18">
        <f t="shared" si="2944"/>
        <v>0</v>
      </c>
      <c r="K984" s="18">
        <f t="shared" si="2944"/>
        <v>0</v>
      </c>
      <c r="L984" s="18">
        <f t="shared" si="2786"/>
        <v>619294.69999999995</v>
      </c>
      <c r="M984" s="18">
        <f t="shared" si="2787"/>
        <v>619294.69999999995</v>
      </c>
      <c r="N984" s="18">
        <f t="shared" si="2788"/>
        <v>619294.69999999995</v>
      </c>
      <c r="O984" s="18">
        <f t="shared" ref="O984:S984" si="2945">O985+O988+O991+O996</f>
        <v>0</v>
      </c>
      <c r="P984" s="18">
        <f t="shared" si="2945"/>
        <v>0</v>
      </c>
      <c r="Q984" s="18">
        <f t="shared" si="2945"/>
        <v>0</v>
      </c>
      <c r="R984" s="18">
        <f t="shared" si="2945"/>
        <v>0</v>
      </c>
      <c r="S984" s="18">
        <f t="shared" si="2945"/>
        <v>0</v>
      </c>
      <c r="T984" s="18">
        <f t="shared" si="2713"/>
        <v>619294.69999999995</v>
      </c>
      <c r="U984" s="18">
        <f t="shared" si="2714"/>
        <v>619294.69999999995</v>
      </c>
      <c r="V984" s="18">
        <f t="shared" si="2715"/>
        <v>619294.69999999995</v>
      </c>
      <c r="W984" s="18">
        <f>W985+W988+W991+W996</f>
        <v>0</v>
      </c>
      <c r="X984" s="18">
        <f t="shared" ref="X984:AB984" si="2946">X985+X988+X991+X996</f>
        <v>0</v>
      </c>
      <c r="Y984" s="18">
        <f t="shared" si="2946"/>
        <v>0</v>
      </c>
      <c r="Z984" s="18">
        <f t="shared" si="2946"/>
        <v>0</v>
      </c>
      <c r="AA984" s="18">
        <f t="shared" si="2946"/>
        <v>0</v>
      </c>
      <c r="AB984" s="18">
        <f t="shared" si="2946"/>
        <v>0</v>
      </c>
      <c r="AC984" s="18">
        <f t="shared" si="2716"/>
        <v>619294.69999999995</v>
      </c>
      <c r="AD984" s="18">
        <f t="shared" si="2717"/>
        <v>619294.69999999995</v>
      </c>
      <c r="AE984" s="18">
        <f t="shared" si="2718"/>
        <v>619294.69999999995</v>
      </c>
      <c r="AF984" s="18">
        <f t="shared" ref="AF984:AH984" si="2947">AF985+AF988+AF991+AF996</f>
        <v>-710.12900000000002</v>
      </c>
      <c r="AG984" s="18">
        <f t="shared" si="2947"/>
        <v>0</v>
      </c>
      <c r="AH984" s="18">
        <f t="shared" si="2947"/>
        <v>0</v>
      </c>
      <c r="AI984" s="18">
        <f t="shared" si="2700"/>
        <v>618584.571</v>
      </c>
      <c r="AJ984" s="18">
        <f t="shared" si="2701"/>
        <v>619294.69999999995</v>
      </c>
      <c r="AK984" s="18">
        <f t="shared" si="2702"/>
        <v>619294.69999999995</v>
      </c>
      <c r="AL984" s="18">
        <f>AL985+AL988+AL991+AL996</f>
        <v>0</v>
      </c>
      <c r="AM984" s="18">
        <f t="shared" si="2703"/>
        <v>618584.571</v>
      </c>
      <c r="AN984" s="18">
        <f t="shared" ref="AN984:AP984" si="2948">AN985+AN988+AN991+AN996</f>
        <v>-543.80600000000004</v>
      </c>
      <c r="AO984" s="18">
        <f t="shared" si="2948"/>
        <v>0</v>
      </c>
      <c r="AP984" s="18">
        <f t="shared" si="2948"/>
        <v>0</v>
      </c>
      <c r="AQ984" s="18">
        <f t="shared" si="2704"/>
        <v>618040.76500000001</v>
      </c>
      <c r="AR984" s="18">
        <f t="shared" si="2705"/>
        <v>619294.69999999995</v>
      </c>
      <c r="AS984" s="18">
        <f t="shared" si="2706"/>
        <v>619294.69999999995</v>
      </c>
      <c r="AT984" s="18">
        <f>AT985+AT988+AT991+AT996</f>
        <v>0</v>
      </c>
      <c r="AU984" s="18">
        <f>AU985+AU988+AU991+AU996</f>
        <v>0</v>
      </c>
      <c r="AV984" s="18">
        <f>AV985+AV988+AV991+AV996</f>
        <v>0</v>
      </c>
      <c r="AW984" s="18">
        <f t="shared" si="2707"/>
        <v>618040.76500000001</v>
      </c>
      <c r="AX984" s="18">
        <f t="shared" si="2708"/>
        <v>619294.69999999995</v>
      </c>
      <c r="AY984" s="18">
        <f t="shared" si="2709"/>
        <v>619294.69999999995</v>
      </c>
      <c r="AZ984" s="18">
        <f t="shared" ref="AZ984:BB984" si="2949">AZ985+AZ988+AZ991+AZ996</f>
        <v>105.13800000000001</v>
      </c>
      <c r="BA984" s="18">
        <f t="shared" si="2949"/>
        <v>0</v>
      </c>
      <c r="BB984" s="18">
        <f t="shared" si="2949"/>
        <v>0</v>
      </c>
      <c r="BC984" s="18">
        <f t="shared" si="2741"/>
        <v>618145.90300000005</v>
      </c>
      <c r="BD984" s="18">
        <f t="shared" si="2742"/>
        <v>619294.69999999995</v>
      </c>
      <c r="BE984" s="18">
        <f t="shared" si="2743"/>
        <v>619294.69999999995</v>
      </c>
      <c r="BF984" s="18">
        <f t="shared" ref="BF984:BH984" si="2950">BF985+BF988+BF991+BF996</f>
        <v>0</v>
      </c>
      <c r="BG984" s="18">
        <f t="shared" si="2950"/>
        <v>0</v>
      </c>
      <c r="BH984" s="18">
        <f t="shared" si="2950"/>
        <v>0</v>
      </c>
      <c r="BI984" s="18">
        <f t="shared" si="2732"/>
        <v>618145.90300000005</v>
      </c>
      <c r="BJ984" s="18">
        <f t="shared" si="2733"/>
        <v>619294.69999999995</v>
      </c>
      <c r="BK984" s="18">
        <f t="shared" si="2734"/>
        <v>619294.69999999995</v>
      </c>
      <c r="BL984" s="18">
        <f>BL985+BL988+BL991+BL996</f>
        <v>291.21899999999999</v>
      </c>
      <c r="BM984" s="18">
        <f>BM985+BM988+BM991+BM996</f>
        <v>0</v>
      </c>
      <c r="BN984" s="18">
        <f>BN985+BN988+BN991+BN996</f>
        <v>0</v>
      </c>
      <c r="BO984" s="18">
        <f t="shared" si="2922"/>
        <v>618437.12200000009</v>
      </c>
      <c r="BP984" s="18">
        <f t="shared" si="2923"/>
        <v>619294.69999999995</v>
      </c>
      <c r="BQ984" s="18">
        <f t="shared" si="2924"/>
        <v>619294.69999999995</v>
      </c>
      <c r="BR984" s="18">
        <f>BR985+BR988+BR991+BR996</f>
        <v>0</v>
      </c>
      <c r="BS984" s="18">
        <f>BS985+BS988+BS991+BS996</f>
        <v>0</v>
      </c>
      <c r="BT984" s="18">
        <f>BT985+BT988+BT991+BT996</f>
        <v>0</v>
      </c>
      <c r="BU984" s="18">
        <f t="shared" si="2925"/>
        <v>618437.12200000009</v>
      </c>
      <c r="BV984" s="18">
        <f t="shared" si="2926"/>
        <v>619294.69999999995</v>
      </c>
      <c r="BW984" s="18">
        <f t="shared" si="2927"/>
        <v>619294.69999999995</v>
      </c>
      <c r="BX984" s="18">
        <f t="shared" ref="BX984:BZ984" si="2951">BX985+BX988+BX991+BX996</f>
        <v>206.864</v>
      </c>
      <c r="BY984" s="18">
        <f t="shared" si="2951"/>
        <v>0</v>
      </c>
      <c r="BZ984" s="18">
        <f t="shared" si="2951"/>
        <v>0</v>
      </c>
      <c r="CA984" s="18">
        <f t="shared" si="2900"/>
        <v>618643.98600000003</v>
      </c>
      <c r="CB984" s="18">
        <f t="shared" si="2901"/>
        <v>619294.69999999995</v>
      </c>
      <c r="CC984" s="18">
        <f t="shared" si="2902"/>
        <v>619294.69999999995</v>
      </c>
      <c r="CD984" s="18">
        <f>CD985+CD988+CD991+CD996</f>
        <v>0</v>
      </c>
      <c r="CE984" s="27"/>
      <c r="CF984" s="33"/>
    </row>
    <row r="985" spans="1:119" ht="93.6" x14ac:dyDescent="0.3">
      <c r="A985" s="41" t="s">
        <v>188</v>
      </c>
      <c r="B985" s="39">
        <v>100</v>
      </c>
      <c r="C985" s="41"/>
      <c r="D985" s="41"/>
      <c r="E985" s="14" t="s">
        <v>550</v>
      </c>
      <c r="F985" s="18">
        <f t="shared" ref="F985:K986" si="2952">F986</f>
        <v>8430.4</v>
      </c>
      <c r="G985" s="18">
        <f t="shared" si="2952"/>
        <v>8430.4</v>
      </c>
      <c r="H985" s="18">
        <f t="shared" si="2952"/>
        <v>8430.4</v>
      </c>
      <c r="I985" s="18">
        <f t="shared" si="2952"/>
        <v>0</v>
      </c>
      <c r="J985" s="18">
        <f t="shared" si="2952"/>
        <v>0</v>
      </c>
      <c r="K985" s="18">
        <f t="shared" si="2952"/>
        <v>0</v>
      </c>
      <c r="L985" s="18">
        <f t="shared" si="2786"/>
        <v>8430.4</v>
      </c>
      <c r="M985" s="18">
        <f t="shared" si="2787"/>
        <v>8430.4</v>
      </c>
      <c r="N985" s="18">
        <f t="shared" si="2788"/>
        <v>8430.4</v>
      </c>
      <c r="O985" s="18">
        <f t="shared" ref="O985:S986" si="2953">O986</f>
        <v>0</v>
      </c>
      <c r="P985" s="18">
        <f t="shared" si="2953"/>
        <v>0</v>
      </c>
      <c r="Q985" s="18">
        <f t="shared" si="2953"/>
        <v>0</v>
      </c>
      <c r="R985" s="18">
        <f t="shared" si="2953"/>
        <v>0</v>
      </c>
      <c r="S985" s="18">
        <f t="shared" si="2953"/>
        <v>0</v>
      </c>
      <c r="T985" s="18">
        <f t="shared" si="2713"/>
        <v>8430.4</v>
      </c>
      <c r="U985" s="18">
        <f t="shared" si="2714"/>
        <v>8430.4</v>
      </c>
      <c r="V985" s="18">
        <f t="shared" si="2715"/>
        <v>8430.4</v>
      </c>
      <c r="W985" s="18">
        <f t="shared" ref="W985:CD986" si="2954">W986</f>
        <v>0</v>
      </c>
      <c r="X985" s="18">
        <f t="shared" si="2954"/>
        <v>0</v>
      </c>
      <c r="Y985" s="18">
        <f t="shared" si="2954"/>
        <v>0</v>
      </c>
      <c r="Z985" s="18">
        <f t="shared" si="2954"/>
        <v>0</v>
      </c>
      <c r="AA985" s="18">
        <f t="shared" si="2954"/>
        <v>0</v>
      </c>
      <c r="AB985" s="18">
        <f t="shared" si="2954"/>
        <v>0</v>
      </c>
      <c r="AC985" s="18">
        <f t="shared" si="2716"/>
        <v>8430.4</v>
      </c>
      <c r="AD985" s="18">
        <f t="shared" si="2717"/>
        <v>8430.4</v>
      </c>
      <c r="AE985" s="18">
        <f t="shared" si="2718"/>
        <v>8430.4</v>
      </c>
      <c r="AF985" s="18">
        <f t="shared" si="2954"/>
        <v>0</v>
      </c>
      <c r="AG985" s="18">
        <f t="shared" si="2954"/>
        <v>0</v>
      </c>
      <c r="AH985" s="18">
        <f t="shared" si="2954"/>
        <v>0</v>
      </c>
      <c r="AI985" s="18">
        <f t="shared" ref="AI985:AI1060" si="2955">AC985+AF985</f>
        <v>8430.4</v>
      </c>
      <c r="AJ985" s="18">
        <f t="shared" ref="AJ985:AJ1060" si="2956">AD985+AG985</f>
        <v>8430.4</v>
      </c>
      <c r="AK985" s="18">
        <f t="shared" ref="AK985:AK1060" si="2957">AE985+AH985</f>
        <v>8430.4</v>
      </c>
      <c r="AL985" s="18">
        <f t="shared" si="2954"/>
        <v>0</v>
      </c>
      <c r="AM985" s="18">
        <f t="shared" ref="AM985:AM1060" si="2958">AI985+AL985</f>
        <v>8430.4</v>
      </c>
      <c r="AN985" s="18">
        <f t="shared" si="2954"/>
        <v>0</v>
      </c>
      <c r="AO985" s="18">
        <f t="shared" si="2954"/>
        <v>0</v>
      </c>
      <c r="AP985" s="18">
        <f t="shared" si="2954"/>
        <v>0</v>
      </c>
      <c r="AQ985" s="18">
        <f t="shared" ref="AQ985:AQ1060" si="2959">AM985+AN985</f>
        <v>8430.4</v>
      </c>
      <c r="AR985" s="18">
        <f t="shared" ref="AR985:AR1060" si="2960">AJ985+AO985</f>
        <v>8430.4</v>
      </c>
      <c r="AS985" s="18">
        <f t="shared" ref="AS985:AS1060" si="2961">AK985+AP985</f>
        <v>8430.4</v>
      </c>
      <c r="AT985" s="18">
        <f t="shared" si="2954"/>
        <v>0</v>
      </c>
      <c r="AU985" s="18">
        <f t="shared" si="2954"/>
        <v>0</v>
      </c>
      <c r="AV985" s="18">
        <f t="shared" si="2954"/>
        <v>0</v>
      </c>
      <c r="AW985" s="18">
        <f t="shared" ref="AW985:AW1060" si="2962">AQ985+AT985</f>
        <v>8430.4</v>
      </c>
      <c r="AX985" s="18">
        <f t="shared" ref="AX985:AX1060" si="2963">AR985+AU985</f>
        <v>8430.4</v>
      </c>
      <c r="AY985" s="18">
        <f t="shared" ref="AY985:AY1060" si="2964">AS985+AV985</f>
        <v>8430.4</v>
      </c>
      <c r="AZ985" s="18">
        <f t="shared" si="2954"/>
        <v>105.13800000000001</v>
      </c>
      <c r="BA985" s="18">
        <f t="shared" si="2954"/>
        <v>0</v>
      </c>
      <c r="BB985" s="18">
        <f t="shared" si="2954"/>
        <v>0</v>
      </c>
      <c r="BC985" s="18">
        <f t="shared" si="2741"/>
        <v>8535.5380000000005</v>
      </c>
      <c r="BD985" s="18">
        <f t="shared" si="2742"/>
        <v>8430.4</v>
      </c>
      <c r="BE985" s="18">
        <f t="shared" si="2743"/>
        <v>8430.4</v>
      </c>
      <c r="BF985" s="18">
        <f t="shared" si="2954"/>
        <v>0</v>
      </c>
      <c r="BG985" s="18">
        <f t="shared" si="2954"/>
        <v>0</v>
      </c>
      <c r="BH985" s="18">
        <f t="shared" si="2954"/>
        <v>0</v>
      </c>
      <c r="BI985" s="18">
        <f t="shared" si="2732"/>
        <v>8535.5380000000005</v>
      </c>
      <c r="BJ985" s="18">
        <f t="shared" si="2733"/>
        <v>8430.4</v>
      </c>
      <c r="BK985" s="18">
        <f t="shared" si="2734"/>
        <v>8430.4</v>
      </c>
      <c r="BL985" s="18">
        <f t="shared" si="2954"/>
        <v>291.21899999999999</v>
      </c>
      <c r="BM985" s="18">
        <f t="shared" si="2954"/>
        <v>0</v>
      </c>
      <c r="BN985" s="18">
        <f t="shared" si="2954"/>
        <v>0</v>
      </c>
      <c r="BO985" s="18">
        <f t="shared" si="2922"/>
        <v>8826.7569999999996</v>
      </c>
      <c r="BP985" s="18">
        <f t="shared" si="2923"/>
        <v>8430.4</v>
      </c>
      <c r="BQ985" s="18">
        <f t="shared" si="2924"/>
        <v>8430.4</v>
      </c>
      <c r="BR985" s="18">
        <f t="shared" si="2954"/>
        <v>0</v>
      </c>
      <c r="BS985" s="18">
        <f t="shared" si="2954"/>
        <v>0</v>
      </c>
      <c r="BT985" s="18">
        <f t="shared" si="2954"/>
        <v>0</v>
      </c>
      <c r="BU985" s="18">
        <f t="shared" si="2925"/>
        <v>8826.7569999999996</v>
      </c>
      <c r="BV985" s="18">
        <f t="shared" si="2926"/>
        <v>8430.4</v>
      </c>
      <c r="BW985" s="18">
        <f t="shared" si="2927"/>
        <v>8430.4</v>
      </c>
      <c r="BX985" s="18">
        <f t="shared" si="2954"/>
        <v>238.46</v>
      </c>
      <c r="BY985" s="18">
        <f t="shared" si="2954"/>
        <v>0</v>
      </c>
      <c r="BZ985" s="18">
        <f t="shared" si="2954"/>
        <v>0</v>
      </c>
      <c r="CA985" s="18">
        <f t="shared" si="2900"/>
        <v>9065.2169999999987</v>
      </c>
      <c r="CB985" s="18">
        <f t="shared" si="2901"/>
        <v>8430.4</v>
      </c>
      <c r="CC985" s="18">
        <f t="shared" si="2902"/>
        <v>8430.4</v>
      </c>
      <c r="CD985" s="18">
        <f t="shared" si="2954"/>
        <v>0</v>
      </c>
      <c r="CE985" s="27"/>
      <c r="CF985" s="33"/>
    </row>
    <row r="986" spans="1:119" ht="31.2" x14ac:dyDescent="0.3">
      <c r="A986" s="41" t="s">
        <v>188</v>
      </c>
      <c r="B986" s="39">
        <v>110</v>
      </c>
      <c r="C986" s="41"/>
      <c r="D986" s="41"/>
      <c r="E986" s="14" t="s">
        <v>557</v>
      </c>
      <c r="F986" s="18">
        <f t="shared" si="2952"/>
        <v>8430.4</v>
      </c>
      <c r="G986" s="18">
        <f t="shared" si="2952"/>
        <v>8430.4</v>
      </c>
      <c r="H986" s="18">
        <f t="shared" si="2952"/>
        <v>8430.4</v>
      </c>
      <c r="I986" s="18">
        <f t="shared" si="2952"/>
        <v>0</v>
      </c>
      <c r="J986" s="18">
        <f t="shared" si="2952"/>
        <v>0</v>
      </c>
      <c r="K986" s="18">
        <f t="shared" si="2952"/>
        <v>0</v>
      </c>
      <c r="L986" s="18">
        <f t="shared" si="2786"/>
        <v>8430.4</v>
      </c>
      <c r="M986" s="18">
        <f t="shared" si="2787"/>
        <v>8430.4</v>
      </c>
      <c r="N986" s="18">
        <f t="shared" si="2788"/>
        <v>8430.4</v>
      </c>
      <c r="O986" s="18">
        <f t="shared" si="2953"/>
        <v>0</v>
      </c>
      <c r="P986" s="18">
        <f t="shared" si="2953"/>
        <v>0</v>
      </c>
      <c r="Q986" s="18">
        <f t="shared" si="2953"/>
        <v>0</v>
      </c>
      <c r="R986" s="18">
        <f t="shared" si="2953"/>
        <v>0</v>
      </c>
      <c r="S986" s="18">
        <f t="shared" si="2953"/>
        <v>0</v>
      </c>
      <c r="T986" s="18">
        <f t="shared" si="2713"/>
        <v>8430.4</v>
      </c>
      <c r="U986" s="18">
        <f t="shared" si="2714"/>
        <v>8430.4</v>
      </c>
      <c r="V986" s="18">
        <f t="shared" si="2715"/>
        <v>8430.4</v>
      </c>
      <c r="W986" s="18">
        <f t="shared" si="2954"/>
        <v>0</v>
      </c>
      <c r="X986" s="18">
        <f t="shared" si="2954"/>
        <v>0</v>
      </c>
      <c r="Y986" s="18">
        <f t="shared" si="2954"/>
        <v>0</v>
      </c>
      <c r="Z986" s="18">
        <f t="shared" si="2954"/>
        <v>0</v>
      </c>
      <c r="AA986" s="18">
        <f t="shared" si="2954"/>
        <v>0</v>
      </c>
      <c r="AB986" s="18">
        <f t="shared" si="2954"/>
        <v>0</v>
      </c>
      <c r="AC986" s="18">
        <f t="shared" si="2716"/>
        <v>8430.4</v>
      </c>
      <c r="AD986" s="18">
        <f t="shared" si="2717"/>
        <v>8430.4</v>
      </c>
      <c r="AE986" s="18">
        <f t="shared" si="2718"/>
        <v>8430.4</v>
      </c>
      <c r="AF986" s="18">
        <f t="shared" si="2954"/>
        <v>0</v>
      </c>
      <c r="AG986" s="18">
        <f t="shared" si="2954"/>
        <v>0</v>
      </c>
      <c r="AH986" s="18">
        <f t="shared" si="2954"/>
        <v>0</v>
      </c>
      <c r="AI986" s="18">
        <f t="shared" si="2955"/>
        <v>8430.4</v>
      </c>
      <c r="AJ986" s="18">
        <f t="shared" si="2956"/>
        <v>8430.4</v>
      </c>
      <c r="AK986" s="18">
        <f t="shared" si="2957"/>
        <v>8430.4</v>
      </c>
      <c r="AL986" s="18">
        <f t="shared" si="2954"/>
        <v>0</v>
      </c>
      <c r="AM986" s="18">
        <f t="shared" si="2958"/>
        <v>8430.4</v>
      </c>
      <c r="AN986" s="18">
        <f t="shared" si="2954"/>
        <v>0</v>
      </c>
      <c r="AO986" s="18">
        <f t="shared" si="2954"/>
        <v>0</v>
      </c>
      <c r="AP986" s="18">
        <f t="shared" si="2954"/>
        <v>0</v>
      </c>
      <c r="AQ986" s="18">
        <f t="shared" si="2959"/>
        <v>8430.4</v>
      </c>
      <c r="AR986" s="18">
        <f t="shared" si="2960"/>
        <v>8430.4</v>
      </c>
      <c r="AS986" s="18">
        <f t="shared" si="2961"/>
        <v>8430.4</v>
      </c>
      <c r="AT986" s="18">
        <f t="shared" si="2954"/>
        <v>0</v>
      </c>
      <c r="AU986" s="18">
        <f t="shared" si="2954"/>
        <v>0</v>
      </c>
      <c r="AV986" s="18">
        <f t="shared" si="2954"/>
        <v>0</v>
      </c>
      <c r="AW986" s="18">
        <f t="shared" si="2962"/>
        <v>8430.4</v>
      </c>
      <c r="AX986" s="18">
        <f t="shared" si="2963"/>
        <v>8430.4</v>
      </c>
      <c r="AY986" s="18">
        <f t="shared" si="2964"/>
        <v>8430.4</v>
      </c>
      <c r="AZ986" s="18">
        <f t="shared" si="2954"/>
        <v>105.13800000000001</v>
      </c>
      <c r="BA986" s="18">
        <f t="shared" si="2954"/>
        <v>0</v>
      </c>
      <c r="BB986" s="18">
        <f t="shared" si="2954"/>
        <v>0</v>
      </c>
      <c r="BC986" s="18">
        <f t="shared" si="2741"/>
        <v>8535.5380000000005</v>
      </c>
      <c r="BD986" s="18">
        <f t="shared" si="2742"/>
        <v>8430.4</v>
      </c>
      <c r="BE986" s="18">
        <f t="shared" si="2743"/>
        <v>8430.4</v>
      </c>
      <c r="BF986" s="18">
        <f t="shared" si="2954"/>
        <v>0</v>
      </c>
      <c r="BG986" s="18">
        <f t="shared" si="2954"/>
        <v>0</v>
      </c>
      <c r="BH986" s="18">
        <f t="shared" si="2954"/>
        <v>0</v>
      </c>
      <c r="BI986" s="18">
        <f t="shared" si="2732"/>
        <v>8535.5380000000005</v>
      </c>
      <c r="BJ986" s="18">
        <f t="shared" si="2733"/>
        <v>8430.4</v>
      </c>
      <c r="BK986" s="18">
        <f t="shared" si="2734"/>
        <v>8430.4</v>
      </c>
      <c r="BL986" s="18">
        <f t="shared" si="2954"/>
        <v>291.21899999999999</v>
      </c>
      <c r="BM986" s="18">
        <f t="shared" si="2954"/>
        <v>0</v>
      </c>
      <c r="BN986" s="18">
        <f t="shared" si="2954"/>
        <v>0</v>
      </c>
      <c r="BO986" s="18">
        <f t="shared" si="2922"/>
        <v>8826.7569999999996</v>
      </c>
      <c r="BP986" s="18">
        <f t="shared" si="2923"/>
        <v>8430.4</v>
      </c>
      <c r="BQ986" s="18">
        <f t="shared" si="2924"/>
        <v>8430.4</v>
      </c>
      <c r="BR986" s="18">
        <f t="shared" si="2954"/>
        <v>0</v>
      </c>
      <c r="BS986" s="18">
        <f t="shared" si="2954"/>
        <v>0</v>
      </c>
      <c r="BT986" s="18">
        <f t="shared" si="2954"/>
        <v>0</v>
      </c>
      <c r="BU986" s="18">
        <f t="shared" si="2925"/>
        <v>8826.7569999999996</v>
      </c>
      <c r="BV986" s="18">
        <f t="shared" si="2926"/>
        <v>8430.4</v>
      </c>
      <c r="BW986" s="18">
        <f t="shared" si="2927"/>
        <v>8430.4</v>
      </c>
      <c r="BX986" s="18">
        <f t="shared" si="2954"/>
        <v>238.46</v>
      </c>
      <c r="BY986" s="18">
        <f t="shared" si="2954"/>
        <v>0</v>
      </c>
      <c r="BZ986" s="18">
        <f t="shared" si="2954"/>
        <v>0</v>
      </c>
      <c r="CA986" s="18">
        <f t="shared" si="2900"/>
        <v>9065.2169999999987</v>
      </c>
      <c r="CB986" s="18">
        <f t="shared" si="2901"/>
        <v>8430.4</v>
      </c>
      <c r="CC986" s="18">
        <f t="shared" si="2902"/>
        <v>8430.4</v>
      </c>
      <c r="CD986" s="18">
        <f t="shared" si="2954"/>
        <v>0</v>
      </c>
      <c r="CE986" s="27"/>
      <c r="CF986" s="33"/>
    </row>
    <row r="987" spans="1:119" x14ac:dyDescent="0.3">
      <c r="A987" s="41" t="s">
        <v>188</v>
      </c>
      <c r="B987" s="39">
        <v>110</v>
      </c>
      <c r="C987" s="41" t="s">
        <v>27</v>
      </c>
      <c r="D987" s="41" t="s">
        <v>19</v>
      </c>
      <c r="E987" s="14" t="s">
        <v>533</v>
      </c>
      <c r="F987" s="23">
        <v>8430.4</v>
      </c>
      <c r="G987" s="23">
        <v>8430.4</v>
      </c>
      <c r="H987" s="23">
        <v>8430.4</v>
      </c>
      <c r="I987" s="18"/>
      <c r="J987" s="18"/>
      <c r="K987" s="18"/>
      <c r="L987" s="18">
        <f t="shared" si="2786"/>
        <v>8430.4</v>
      </c>
      <c r="M987" s="18">
        <f t="shared" si="2787"/>
        <v>8430.4</v>
      </c>
      <c r="N987" s="18">
        <f t="shared" si="2788"/>
        <v>8430.4</v>
      </c>
      <c r="O987" s="18"/>
      <c r="P987" s="18"/>
      <c r="Q987" s="18"/>
      <c r="R987" s="18"/>
      <c r="S987" s="18"/>
      <c r="T987" s="18">
        <f t="shared" si="2713"/>
        <v>8430.4</v>
      </c>
      <c r="U987" s="18">
        <f t="shared" si="2714"/>
        <v>8430.4</v>
      </c>
      <c r="V987" s="18">
        <f t="shared" si="2715"/>
        <v>8430.4</v>
      </c>
      <c r="W987" s="18"/>
      <c r="X987" s="18"/>
      <c r="Y987" s="18"/>
      <c r="Z987" s="18"/>
      <c r="AA987" s="18"/>
      <c r="AB987" s="18"/>
      <c r="AC987" s="18">
        <f t="shared" si="2716"/>
        <v>8430.4</v>
      </c>
      <c r="AD987" s="18">
        <f t="shared" si="2717"/>
        <v>8430.4</v>
      </c>
      <c r="AE987" s="18">
        <f t="shared" si="2718"/>
        <v>8430.4</v>
      </c>
      <c r="AF987" s="18"/>
      <c r="AG987" s="18"/>
      <c r="AH987" s="18"/>
      <c r="AI987" s="18">
        <f t="shared" si="2955"/>
        <v>8430.4</v>
      </c>
      <c r="AJ987" s="18">
        <f t="shared" si="2956"/>
        <v>8430.4</v>
      </c>
      <c r="AK987" s="18">
        <f t="shared" si="2957"/>
        <v>8430.4</v>
      </c>
      <c r="AL987" s="18"/>
      <c r="AM987" s="18">
        <f t="shared" si="2958"/>
        <v>8430.4</v>
      </c>
      <c r="AN987" s="18"/>
      <c r="AO987" s="18"/>
      <c r="AP987" s="18"/>
      <c r="AQ987" s="18">
        <f t="shared" si="2959"/>
        <v>8430.4</v>
      </c>
      <c r="AR987" s="18">
        <f t="shared" si="2960"/>
        <v>8430.4</v>
      </c>
      <c r="AS987" s="18">
        <f t="shared" si="2961"/>
        <v>8430.4</v>
      </c>
      <c r="AT987" s="18"/>
      <c r="AU987" s="18"/>
      <c r="AV987" s="18"/>
      <c r="AW987" s="18">
        <f t="shared" si="2962"/>
        <v>8430.4</v>
      </c>
      <c r="AX987" s="18">
        <f t="shared" si="2963"/>
        <v>8430.4</v>
      </c>
      <c r="AY987" s="18">
        <f t="shared" si="2964"/>
        <v>8430.4</v>
      </c>
      <c r="AZ987" s="18">
        <v>105.13800000000001</v>
      </c>
      <c r="BA987" s="18"/>
      <c r="BB987" s="18"/>
      <c r="BC987" s="18">
        <f t="shared" si="2741"/>
        <v>8535.5380000000005</v>
      </c>
      <c r="BD987" s="18">
        <f t="shared" si="2742"/>
        <v>8430.4</v>
      </c>
      <c r="BE987" s="18">
        <f t="shared" si="2743"/>
        <v>8430.4</v>
      </c>
      <c r="BF987" s="18"/>
      <c r="BG987" s="18"/>
      <c r="BH987" s="18"/>
      <c r="BI987" s="18">
        <f t="shared" si="2732"/>
        <v>8535.5380000000005</v>
      </c>
      <c r="BJ987" s="18">
        <f t="shared" si="2733"/>
        <v>8430.4</v>
      </c>
      <c r="BK987" s="18">
        <f t="shared" si="2734"/>
        <v>8430.4</v>
      </c>
      <c r="BL987" s="18">
        <v>291.21899999999999</v>
      </c>
      <c r="BM987" s="18"/>
      <c r="BN987" s="18"/>
      <c r="BO987" s="18">
        <f t="shared" si="2922"/>
        <v>8826.7569999999996</v>
      </c>
      <c r="BP987" s="18">
        <f t="shared" si="2923"/>
        <v>8430.4</v>
      </c>
      <c r="BQ987" s="18">
        <f t="shared" si="2924"/>
        <v>8430.4</v>
      </c>
      <c r="BR987" s="18"/>
      <c r="BS987" s="18"/>
      <c r="BT987" s="18"/>
      <c r="BU987" s="18">
        <f t="shared" si="2925"/>
        <v>8826.7569999999996</v>
      </c>
      <c r="BV987" s="18">
        <f t="shared" si="2926"/>
        <v>8430.4</v>
      </c>
      <c r="BW987" s="18">
        <f t="shared" si="2927"/>
        <v>8430.4</v>
      </c>
      <c r="BX987" s="18">
        <v>238.46</v>
      </c>
      <c r="BY987" s="18"/>
      <c r="BZ987" s="18"/>
      <c r="CA987" s="18">
        <f t="shared" si="2900"/>
        <v>9065.2169999999987</v>
      </c>
      <c r="CB987" s="18">
        <f t="shared" si="2901"/>
        <v>8430.4</v>
      </c>
      <c r="CC987" s="18">
        <f t="shared" si="2902"/>
        <v>8430.4</v>
      </c>
      <c r="CD987" s="18"/>
      <c r="CE987" s="27"/>
      <c r="CF987" s="33"/>
    </row>
    <row r="988" spans="1:119" ht="31.2" x14ac:dyDescent="0.3">
      <c r="A988" s="41" t="s">
        <v>188</v>
      </c>
      <c r="B988" s="39">
        <v>200</v>
      </c>
      <c r="C988" s="41"/>
      <c r="D988" s="41"/>
      <c r="E988" s="14" t="s">
        <v>551</v>
      </c>
      <c r="F988" s="18">
        <f t="shared" ref="F988:K989" si="2965">F989</f>
        <v>3305.8</v>
      </c>
      <c r="G988" s="18">
        <f t="shared" si="2965"/>
        <v>3305.8</v>
      </c>
      <c r="H988" s="18">
        <f t="shared" si="2965"/>
        <v>3305.8</v>
      </c>
      <c r="I988" s="18">
        <f t="shared" si="2965"/>
        <v>0</v>
      </c>
      <c r="J988" s="18">
        <f t="shared" si="2965"/>
        <v>0</v>
      </c>
      <c r="K988" s="18">
        <f t="shared" si="2965"/>
        <v>0</v>
      </c>
      <c r="L988" s="18">
        <f t="shared" si="2786"/>
        <v>3305.8</v>
      </c>
      <c r="M988" s="18">
        <f t="shared" si="2787"/>
        <v>3305.8</v>
      </c>
      <c r="N988" s="18">
        <f t="shared" si="2788"/>
        <v>3305.8</v>
      </c>
      <c r="O988" s="18">
        <f t="shared" ref="O988:S989" si="2966">O989</f>
        <v>0</v>
      </c>
      <c r="P988" s="18">
        <f t="shared" si="2966"/>
        <v>0</v>
      </c>
      <c r="Q988" s="18">
        <f t="shared" si="2966"/>
        <v>0</v>
      </c>
      <c r="R988" s="18">
        <f t="shared" si="2966"/>
        <v>0</v>
      </c>
      <c r="S988" s="18">
        <f t="shared" si="2966"/>
        <v>0</v>
      </c>
      <c r="T988" s="18">
        <f t="shared" ref="T988:T1063" si="2967">L988+O988+R988</f>
        <v>3305.8</v>
      </c>
      <c r="U988" s="18">
        <f t="shared" ref="U988:U1063" si="2968">M988+P988+S988</f>
        <v>3305.8</v>
      </c>
      <c r="V988" s="18">
        <f t="shared" ref="V988:V1063" si="2969">N988+Q988</f>
        <v>3305.8</v>
      </c>
      <c r="W988" s="18">
        <f t="shared" ref="W988:CD989" si="2970">W989</f>
        <v>0</v>
      </c>
      <c r="X988" s="18">
        <f t="shared" si="2970"/>
        <v>0</v>
      </c>
      <c r="Y988" s="18">
        <f t="shared" si="2970"/>
        <v>0</v>
      </c>
      <c r="Z988" s="18">
        <f t="shared" si="2970"/>
        <v>0</v>
      </c>
      <c r="AA988" s="18">
        <f t="shared" si="2970"/>
        <v>0</v>
      </c>
      <c r="AB988" s="18">
        <f t="shared" si="2970"/>
        <v>0</v>
      </c>
      <c r="AC988" s="18">
        <f t="shared" si="2716"/>
        <v>3305.8</v>
      </c>
      <c r="AD988" s="18">
        <f t="shared" si="2717"/>
        <v>3305.8</v>
      </c>
      <c r="AE988" s="18">
        <f t="shared" si="2718"/>
        <v>3305.8</v>
      </c>
      <c r="AF988" s="18">
        <f t="shared" si="2970"/>
        <v>0</v>
      </c>
      <c r="AG988" s="18">
        <f t="shared" si="2970"/>
        <v>0</v>
      </c>
      <c r="AH988" s="18">
        <f t="shared" si="2970"/>
        <v>0</v>
      </c>
      <c r="AI988" s="18">
        <f t="shared" si="2955"/>
        <v>3305.8</v>
      </c>
      <c r="AJ988" s="18">
        <f t="shared" si="2956"/>
        <v>3305.8</v>
      </c>
      <c r="AK988" s="18">
        <f t="shared" si="2957"/>
        <v>3305.8</v>
      </c>
      <c r="AL988" s="18">
        <f t="shared" si="2970"/>
        <v>0</v>
      </c>
      <c r="AM988" s="18">
        <f t="shared" si="2958"/>
        <v>3305.8</v>
      </c>
      <c r="AN988" s="18">
        <f t="shared" si="2970"/>
        <v>0</v>
      </c>
      <c r="AO988" s="18">
        <f t="shared" si="2970"/>
        <v>0</v>
      </c>
      <c r="AP988" s="18">
        <f t="shared" si="2970"/>
        <v>0</v>
      </c>
      <c r="AQ988" s="18">
        <f t="shared" si="2959"/>
        <v>3305.8</v>
      </c>
      <c r="AR988" s="18">
        <f t="shared" si="2960"/>
        <v>3305.8</v>
      </c>
      <c r="AS988" s="18">
        <f t="shared" si="2961"/>
        <v>3305.8</v>
      </c>
      <c r="AT988" s="18">
        <f t="shared" si="2970"/>
        <v>0</v>
      </c>
      <c r="AU988" s="18">
        <f t="shared" si="2970"/>
        <v>0</v>
      </c>
      <c r="AV988" s="18">
        <f t="shared" si="2970"/>
        <v>0</v>
      </c>
      <c r="AW988" s="18">
        <f t="shared" si="2962"/>
        <v>3305.8</v>
      </c>
      <c r="AX988" s="18">
        <f t="shared" si="2963"/>
        <v>3305.8</v>
      </c>
      <c r="AY988" s="18">
        <f t="shared" si="2964"/>
        <v>3305.8</v>
      </c>
      <c r="AZ988" s="18">
        <f t="shared" si="2970"/>
        <v>0</v>
      </c>
      <c r="BA988" s="18">
        <f t="shared" si="2970"/>
        <v>0</v>
      </c>
      <c r="BB988" s="18">
        <f t="shared" si="2970"/>
        <v>0</v>
      </c>
      <c r="BC988" s="18">
        <f t="shared" si="2741"/>
        <v>3305.8</v>
      </c>
      <c r="BD988" s="18">
        <f t="shared" si="2742"/>
        <v>3305.8</v>
      </c>
      <c r="BE988" s="18">
        <f t="shared" si="2743"/>
        <v>3305.8</v>
      </c>
      <c r="BF988" s="18">
        <f t="shared" si="2970"/>
        <v>0</v>
      </c>
      <c r="BG988" s="18">
        <f t="shared" si="2970"/>
        <v>0</v>
      </c>
      <c r="BH988" s="18">
        <f t="shared" si="2970"/>
        <v>0</v>
      </c>
      <c r="BI988" s="18">
        <f t="shared" si="2732"/>
        <v>3305.8</v>
      </c>
      <c r="BJ988" s="18">
        <f t="shared" si="2733"/>
        <v>3305.8</v>
      </c>
      <c r="BK988" s="18">
        <f t="shared" si="2734"/>
        <v>3305.8</v>
      </c>
      <c r="BL988" s="18">
        <f t="shared" si="2970"/>
        <v>0</v>
      </c>
      <c r="BM988" s="18">
        <f t="shared" si="2970"/>
        <v>0</v>
      </c>
      <c r="BN988" s="18">
        <f t="shared" si="2970"/>
        <v>0</v>
      </c>
      <c r="BO988" s="18">
        <f t="shared" si="2922"/>
        <v>3305.8</v>
      </c>
      <c r="BP988" s="18">
        <f t="shared" si="2923"/>
        <v>3305.8</v>
      </c>
      <c r="BQ988" s="18">
        <f t="shared" si="2924"/>
        <v>3305.8</v>
      </c>
      <c r="BR988" s="18">
        <f t="shared" si="2970"/>
        <v>0</v>
      </c>
      <c r="BS988" s="18">
        <f t="shared" si="2970"/>
        <v>0</v>
      </c>
      <c r="BT988" s="18">
        <f t="shared" si="2970"/>
        <v>0</v>
      </c>
      <c r="BU988" s="18">
        <f t="shared" si="2925"/>
        <v>3305.8</v>
      </c>
      <c r="BV988" s="18">
        <f t="shared" si="2926"/>
        <v>3305.8</v>
      </c>
      <c r="BW988" s="18">
        <f t="shared" si="2927"/>
        <v>3305.8</v>
      </c>
      <c r="BX988" s="18">
        <f t="shared" si="2970"/>
        <v>0</v>
      </c>
      <c r="BY988" s="18">
        <f t="shared" si="2970"/>
        <v>0</v>
      </c>
      <c r="BZ988" s="18">
        <f t="shared" si="2970"/>
        <v>0</v>
      </c>
      <c r="CA988" s="18">
        <f t="shared" si="2900"/>
        <v>3305.8</v>
      </c>
      <c r="CB988" s="18">
        <f t="shared" si="2901"/>
        <v>3305.8</v>
      </c>
      <c r="CC988" s="18">
        <f t="shared" si="2902"/>
        <v>3305.8</v>
      </c>
      <c r="CD988" s="18">
        <f t="shared" si="2970"/>
        <v>0</v>
      </c>
      <c r="CE988" s="27"/>
      <c r="CF988" s="33"/>
    </row>
    <row r="989" spans="1:119" ht="46.8" x14ac:dyDescent="0.3">
      <c r="A989" s="41" t="s">
        <v>188</v>
      </c>
      <c r="B989" s="39">
        <v>240</v>
      </c>
      <c r="C989" s="41"/>
      <c r="D989" s="41"/>
      <c r="E989" s="14" t="s">
        <v>559</v>
      </c>
      <c r="F989" s="18">
        <f t="shared" si="2965"/>
        <v>3305.8</v>
      </c>
      <c r="G989" s="18">
        <f t="shared" si="2965"/>
        <v>3305.8</v>
      </c>
      <c r="H989" s="18">
        <f t="shared" si="2965"/>
        <v>3305.8</v>
      </c>
      <c r="I989" s="18">
        <f t="shared" si="2965"/>
        <v>0</v>
      </c>
      <c r="J989" s="18">
        <f t="shared" si="2965"/>
        <v>0</v>
      </c>
      <c r="K989" s="18">
        <f t="shared" si="2965"/>
        <v>0</v>
      </c>
      <c r="L989" s="18">
        <f t="shared" si="2786"/>
        <v>3305.8</v>
      </c>
      <c r="M989" s="18">
        <f t="shared" si="2787"/>
        <v>3305.8</v>
      </c>
      <c r="N989" s="18">
        <f t="shared" si="2788"/>
        <v>3305.8</v>
      </c>
      <c r="O989" s="18">
        <f t="shared" si="2966"/>
        <v>0</v>
      </c>
      <c r="P989" s="18">
        <f t="shared" si="2966"/>
        <v>0</v>
      </c>
      <c r="Q989" s="18">
        <f t="shared" si="2966"/>
        <v>0</v>
      </c>
      <c r="R989" s="18">
        <f t="shared" si="2966"/>
        <v>0</v>
      </c>
      <c r="S989" s="18">
        <f t="shared" si="2966"/>
        <v>0</v>
      </c>
      <c r="T989" s="18">
        <f t="shared" si="2967"/>
        <v>3305.8</v>
      </c>
      <c r="U989" s="18">
        <f t="shared" si="2968"/>
        <v>3305.8</v>
      </c>
      <c r="V989" s="18">
        <f t="shared" si="2969"/>
        <v>3305.8</v>
      </c>
      <c r="W989" s="18">
        <f t="shared" si="2970"/>
        <v>0</v>
      </c>
      <c r="X989" s="18">
        <f t="shared" si="2970"/>
        <v>0</v>
      </c>
      <c r="Y989" s="18">
        <f t="shared" si="2970"/>
        <v>0</v>
      </c>
      <c r="Z989" s="18">
        <f t="shared" si="2970"/>
        <v>0</v>
      </c>
      <c r="AA989" s="18">
        <f t="shared" si="2970"/>
        <v>0</v>
      </c>
      <c r="AB989" s="18">
        <f t="shared" si="2970"/>
        <v>0</v>
      </c>
      <c r="AC989" s="18">
        <f t="shared" si="2716"/>
        <v>3305.8</v>
      </c>
      <c r="AD989" s="18">
        <f t="shared" si="2717"/>
        <v>3305.8</v>
      </c>
      <c r="AE989" s="18">
        <f t="shared" si="2718"/>
        <v>3305.8</v>
      </c>
      <c r="AF989" s="18">
        <f t="shared" si="2970"/>
        <v>0</v>
      </c>
      <c r="AG989" s="18">
        <f t="shared" si="2970"/>
        <v>0</v>
      </c>
      <c r="AH989" s="18">
        <f t="shared" si="2970"/>
        <v>0</v>
      </c>
      <c r="AI989" s="18">
        <f t="shared" si="2955"/>
        <v>3305.8</v>
      </c>
      <c r="AJ989" s="18">
        <f t="shared" si="2956"/>
        <v>3305.8</v>
      </c>
      <c r="AK989" s="18">
        <f t="shared" si="2957"/>
        <v>3305.8</v>
      </c>
      <c r="AL989" s="18">
        <f t="shared" si="2970"/>
        <v>0</v>
      </c>
      <c r="AM989" s="18">
        <f t="shared" si="2958"/>
        <v>3305.8</v>
      </c>
      <c r="AN989" s="18">
        <f t="shared" si="2970"/>
        <v>0</v>
      </c>
      <c r="AO989" s="18">
        <f t="shared" si="2970"/>
        <v>0</v>
      </c>
      <c r="AP989" s="18">
        <f t="shared" si="2970"/>
        <v>0</v>
      </c>
      <c r="AQ989" s="18">
        <f t="shared" si="2959"/>
        <v>3305.8</v>
      </c>
      <c r="AR989" s="18">
        <f t="shared" si="2960"/>
        <v>3305.8</v>
      </c>
      <c r="AS989" s="18">
        <f t="shared" si="2961"/>
        <v>3305.8</v>
      </c>
      <c r="AT989" s="18">
        <f t="shared" si="2970"/>
        <v>0</v>
      </c>
      <c r="AU989" s="18">
        <f t="shared" si="2970"/>
        <v>0</v>
      </c>
      <c r="AV989" s="18">
        <f t="shared" si="2970"/>
        <v>0</v>
      </c>
      <c r="AW989" s="18">
        <f t="shared" si="2962"/>
        <v>3305.8</v>
      </c>
      <c r="AX989" s="18">
        <f t="shared" si="2963"/>
        <v>3305.8</v>
      </c>
      <c r="AY989" s="18">
        <f t="shared" si="2964"/>
        <v>3305.8</v>
      </c>
      <c r="AZ989" s="18">
        <f t="shared" si="2970"/>
        <v>0</v>
      </c>
      <c r="BA989" s="18">
        <f t="shared" si="2970"/>
        <v>0</v>
      </c>
      <c r="BB989" s="18">
        <f t="shared" si="2970"/>
        <v>0</v>
      </c>
      <c r="BC989" s="18">
        <f t="shared" si="2741"/>
        <v>3305.8</v>
      </c>
      <c r="BD989" s="18">
        <f t="shared" si="2742"/>
        <v>3305.8</v>
      </c>
      <c r="BE989" s="18">
        <f t="shared" si="2743"/>
        <v>3305.8</v>
      </c>
      <c r="BF989" s="18">
        <f t="shared" si="2970"/>
        <v>0</v>
      </c>
      <c r="BG989" s="18">
        <f t="shared" si="2970"/>
        <v>0</v>
      </c>
      <c r="BH989" s="18">
        <f t="shared" si="2970"/>
        <v>0</v>
      </c>
      <c r="BI989" s="18">
        <f t="shared" si="2732"/>
        <v>3305.8</v>
      </c>
      <c r="BJ989" s="18">
        <f t="shared" si="2733"/>
        <v>3305.8</v>
      </c>
      <c r="BK989" s="18">
        <f t="shared" si="2734"/>
        <v>3305.8</v>
      </c>
      <c r="BL989" s="18">
        <f t="shared" si="2970"/>
        <v>0</v>
      </c>
      <c r="BM989" s="18">
        <f t="shared" si="2970"/>
        <v>0</v>
      </c>
      <c r="BN989" s="18">
        <f t="shared" si="2970"/>
        <v>0</v>
      </c>
      <c r="BO989" s="18">
        <f t="shared" si="2922"/>
        <v>3305.8</v>
      </c>
      <c r="BP989" s="18">
        <f t="shared" si="2923"/>
        <v>3305.8</v>
      </c>
      <c r="BQ989" s="18">
        <f t="shared" si="2924"/>
        <v>3305.8</v>
      </c>
      <c r="BR989" s="18">
        <f t="shared" si="2970"/>
        <v>0</v>
      </c>
      <c r="BS989" s="18">
        <f t="shared" si="2970"/>
        <v>0</v>
      </c>
      <c r="BT989" s="18">
        <f t="shared" si="2970"/>
        <v>0</v>
      </c>
      <c r="BU989" s="18">
        <f t="shared" si="2925"/>
        <v>3305.8</v>
      </c>
      <c r="BV989" s="18">
        <f t="shared" si="2926"/>
        <v>3305.8</v>
      </c>
      <c r="BW989" s="18">
        <f t="shared" si="2927"/>
        <v>3305.8</v>
      </c>
      <c r="BX989" s="18">
        <f t="shared" si="2970"/>
        <v>0</v>
      </c>
      <c r="BY989" s="18">
        <f t="shared" si="2970"/>
        <v>0</v>
      </c>
      <c r="BZ989" s="18">
        <f t="shared" si="2970"/>
        <v>0</v>
      </c>
      <c r="CA989" s="18">
        <f t="shared" si="2900"/>
        <v>3305.8</v>
      </c>
      <c r="CB989" s="18">
        <f t="shared" si="2901"/>
        <v>3305.8</v>
      </c>
      <c r="CC989" s="18">
        <f t="shared" si="2902"/>
        <v>3305.8</v>
      </c>
      <c r="CD989" s="18">
        <f t="shared" si="2970"/>
        <v>0</v>
      </c>
      <c r="CE989" s="27"/>
      <c r="CF989" s="33"/>
    </row>
    <row r="990" spans="1:119" x14ac:dyDescent="0.3">
      <c r="A990" s="41" t="s">
        <v>188</v>
      </c>
      <c r="B990" s="39">
        <v>240</v>
      </c>
      <c r="C990" s="41" t="s">
        <v>27</v>
      </c>
      <c r="D990" s="41" t="s">
        <v>19</v>
      </c>
      <c r="E990" s="14" t="s">
        <v>533</v>
      </c>
      <c r="F990" s="23">
        <v>3305.8</v>
      </c>
      <c r="G990" s="23">
        <v>3305.8</v>
      </c>
      <c r="H990" s="23">
        <v>3305.8</v>
      </c>
      <c r="I990" s="18"/>
      <c r="J990" s="18"/>
      <c r="K990" s="18"/>
      <c r="L990" s="18">
        <f t="shared" si="2786"/>
        <v>3305.8</v>
      </c>
      <c r="M990" s="18">
        <f t="shared" si="2787"/>
        <v>3305.8</v>
      </c>
      <c r="N990" s="18">
        <f t="shared" si="2788"/>
        <v>3305.8</v>
      </c>
      <c r="O990" s="18"/>
      <c r="P990" s="18"/>
      <c r="Q990" s="18"/>
      <c r="R990" s="18"/>
      <c r="S990" s="18"/>
      <c r="T990" s="18">
        <f t="shared" si="2967"/>
        <v>3305.8</v>
      </c>
      <c r="U990" s="18">
        <f t="shared" si="2968"/>
        <v>3305.8</v>
      </c>
      <c r="V990" s="18">
        <f t="shared" si="2969"/>
        <v>3305.8</v>
      </c>
      <c r="W990" s="18"/>
      <c r="X990" s="18"/>
      <c r="Y990" s="18"/>
      <c r="Z990" s="18"/>
      <c r="AA990" s="18"/>
      <c r="AB990" s="18"/>
      <c r="AC990" s="18">
        <f t="shared" ref="AC990:AC1065" si="2971">T990+W990+Z990</f>
        <v>3305.8</v>
      </c>
      <c r="AD990" s="18">
        <f t="shared" ref="AD990:AD1065" si="2972">U990+X990+AA990</f>
        <v>3305.8</v>
      </c>
      <c r="AE990" s="18">
        <f t="shared" ref="AE990:AE1065" si="2973">V990+Y990+AB990</f>
        <v>3305.8</v>
      </c>
      <c r="AF990" s="18"/>
      <c r="AG990" s="18"/>
      <c r="AH990" s="18"/>
      <c r="AI990" s="18">
        <f t="shared" si="2955"/>
        <v>3305.8</v>
      </c>
      <c r="AJ990" s="18">
        <f t="shared" si="2956"/>
        <v>3305.8</v>
      </c>
      <c r="AK990" s="18">
        <f t="shared" si="2957"/>
        <v>3305.8</v>
      </c>
      <c r="AL990" s="18"/>
      <c r="AM990" s="18">
        <f t="shared" si="2958"/>
        <v>3305.8</v>
      </c>
      <c r="AN990" s="18"/>
      <c r="AO990" s="18"/>
      <c r="AP990" s="18"/>
      <c r="AQ990" s="18">
        <f t="shared" si="2959"/>
        <v>3305.8</v>
      </c>
      <c r="AR990" s="18">
        <f t="shared" si="2960"/>
        <v>3305.8</v>
      </c>
      <c r="AS990" s="18">
        <f t="shared" si="2961"/>
        <v>3305.8</v>
      </c>
      <c r="AT990" s="18"/>
      <c r="AU990" s="18"/>
      <c r="AV990" s="18"/>
      <c r="AW990" s="18">
        <f t="shared" si="2962"/>
        <v>3305.8</v>
      </c>
      <c r="AX990" s="18">
        <f t="shared" si="2963"/>
        <v>3305.8</v>
      </c>
      <c r="AY990" s="18">
        <f t="shared" si="2964"/>
        <v>3305.8</v>
      </c>
      <c r="AZ990" s="18"/>
      <c r="BA990" s="18"/>
      <c r="BB990" s="18"/>
      <c r="BC990" s="18">
        <f t="shared" si="2741"/>
        <v>3305.8</v>
      </c>
      <c r="BD990" s="18">
        <f t="shared" si="2742"/>
        <v>3305.8</v>
      </c>
      <c r="BE990" s="18">
        <f t="shared" si="2743"/>
        <v>3305.8</v>
      </c>
      <c r="BF990" s="18"/>
      <c r="BG990" s="18"/>
      <c r="BH990" s="18"/>
      <c r="BI990" s="18">
        <f t="shared" si="2732"/>
        <v>3305.8</v>
      </c>
      <c r="BJ990" s="18">
        <f t="shared" si="2733"/>
        <v>3305.8</v>
      </c>
      <c r="BK990" s="18">
        <f t="shared" si="2734"/>
        <v>3305.8</v>
      </c>
      <c r="BL990" s="18"/>
      <c r="BM990" s="18"/>
      <c r="BN990" s="18"/>
      <c r="BO990" s="18">
        <f t="shared" si="2922"/>
        <v>3305.8</v>
      </c>
      <c r="BP990" s="18">
        <f t="shared" si="2923"/>
        <v>3305.8</v>
      </c>
      <c r="BQ990" s="18">
        <f t="shared" si="2924"/>
        <v>3305.8</v>
      </c>
      <c r="BR990" s="18"/>
      <c r="BS990" s="18"/>
      <c r="BT990" s="18"/>
      <c r="BU990" s="18">
        <f t="shared" si="2925"/>
        <v>3305.8</v>
      </c>
      <c r="BV990" s="18">
        <f t="shared" si="2926"/>
        <v>3305.8</v>
      </c>
      <c r="BW990" s="18">
        <f t="shared" si="2927"/>
        <v>3305.8</v>
      </c>
      <c r="BX990" s="18"/>
      <c r="BY990" s="18"/>
      <c r="BZ990" s="18"/>
      <c r="CA990" s="18">
        <f t="shared" si="2900"/>
        <v>3305.8</v>
      </c>
      <c r="CB990" s="18">
        <f t="shared" si="2901"/>
        <v>3305.8</v>
      </c>
      <c r="CC990" s="18">
        <f t="shared" si="2902"/>
        <v>3305.8</v>
      </c>
      <c r="CD990" s="18"/>
      <c r="CE990" s="27"/>
      <c r="CF990" s="33"/>
    </row>
    <row r="991" spans="1:119" ht="46.8" x14ac:dyDescent="0.3">
      <c r="A991" s="41" t="s">
        <v>188</v>
      </c>
      <c r="B991" s="39">
        <v>600</v>
      </c>
      <c r="C991" s="41"/>
      <c r="D991" s="41"/>
      <c r="E991" s="14" t="s">
        <v>554</v>
      </c>
      <c r="F991" s="18">
        <f>F994+F992</f>
        <v>607500.80000000005</v>
      </c>
      <c r="G991" s="18">
        <f t="shared" ref="G991:CD991" si="2974">G994+G992</f>
        <v>607500.80000000005</v>
      </c>
      <c r="H991" s="18">
        <f t="shared" si="2974"/>
        <v>607500.80000000005</v>
      </c>
      <c r="I991" s="18">
        <f t="shared" ref="I991:K991" si="2975">I994+I992</f>
        <v>0</v>
      </c>
      <c r="J991" s="18">
        <f t="shared" si="2975"/>
        <v>0</v>
      </c>
      <c r="K991" s="18">
        <f t="shared" si="2975"/>
        <v>0</v>
      </c>
      <c r="L991" s="18">
        <f t="shared" si="2786"/>
        <v>607500.80000000005</v>
      </c>
      <c r="M991" s="18">
        <f t="shared" si="2787"/>
        <v>607500.80000000005</v>
      </c>
      <c r="N991" s="18">
        <f t="shared" si="2788"/>
        <v>607500.80000000005</v>
      </c>
      <c r="O991" s="18">
        <f t="shared" ref="O991:S991" si="2976">O994+O992</f>
        <v>0</v>
      </c>
      <c r="P991" s="18">
        <f t="shared" si="2976"/>
        <v>0</v>
      </c>
      <c r="Q991" s="18">
        <f t="shared" si="2976"/>
        <v>0</v>
      </c>
      <c r="R991" s="18">
        <f t="shared" si="2976"/>
        <v>0</v>
      </c>
      <c r="S991" s="18">
        <f t="shared" si="2976"/>
        <v>0</v>
      </c>
      <c r="T991" s="18">
        <f t="shared" si="2967"/>
        <v>607500.80000000005</v>
      </c>
      <c r="U991" s="18">
        <f t="shared" si="2968"/>
        <v>607500.80000000005</v>
      </c>
      <c r="V991" s="18">
        <f t="shared" si="2969"/>
        <v>607500.80000000005</v>
      </c>
      <c r="W991" s="18">
        <f t="shared" ref="W991:AB991" si="2977">W994+W992</f>
        <v>0</v>
      </c>
      <c r="X991" s="18">
        <f t="shared" si="2977"/>
        <v>0</v>
      </c>
      <c r="Y991" s="18">
        <f t="shared" si="2977"/>
        <v>0</v>
      </c>
      <c r="Z991" s="18">
        <f t="shared" si="2977"/>
        <v>0</v>
      </c>
      <c r="AA991" s="18">
        <f t="shared" si="2977"/>
        <v>0</v>
      </c>
      <c r="AB991" s="18">
        <f t="shared" si="2977"/>
        <v>0</v>
      </c>
      <c r="AC991" s="18">
        <f t="shared" si="2971"/>
        <v>607500.80000000005</v>
      </c>
      <c r="AD991" s="18">
        <f t="shared" si="2972"/>
        <v>607500.80000000005</v>
      </c>
      <c r="AE991" s="18">
        <f t="shared" si="2973"/>
        <v>607500.80000000005</v>
      </c>
      <c r="AF991" s="18">
        <f t="shared" ref="AF991:AH991" si="2978">AF994+AF992</f>
        <v>-710.12900000000002</v>
      </c>
      <c r="AG991" s="18">
        <f t="shared" si="2978"/>
        <v>0</v>
      </c>
      <c r="AH991" s="18">
        <f t="shared" si="2978"/>
        <v>0</v>
      </c>
      <c r="AI991" s="18">
        <f t="shared" si="2955"/>
        <v>606790.67100000009</v>
      </c>
      <c r="AJ991" s="18">
        <f t="shared" si="2956"/>
        <v>607500.80000000005</v>
      </c>
      <c r="AK991" s="18">
        <f t="shared" si="2957"/>
        <v>607500.80000000005</v>
      </c>
      <c r="AL991" s="18">
        <f t="shared" ref="AL991" si="2979">AL994+AL992</f>
        <v>0</v>
      </c>
      <c r="AM991" s="18">
        <f t="shared" si="2958"/>
        <v>606790.67100000009</v>
      </c>
      <c r="AN991" s="18">
        <f t="shared" ref="AN991:AP991" si="2980">AN994+AN992</f>
        <v>-543.80600000000004</v>
      </c>
      <c r="AO991" s="18">
        <f t="shared" si="2980"/>
        <v>0</v>
      </c>
      <c r="AP991" s="18">
        <f t="shared" si="2980"/>
        <v>0</v>
      </c>
      <c r="AQ991" s="18">
        <f t="shared" si="2959"/>
        <v>606246.86500000011</v>
      </c>
      <c r="AR991" s="18">
        <f t="shared" si="2960"/>
        <v>607500.80000000005</v>
      </c>
      <c r="AS991" s="18">
        <f t="shared" si="2961"/>
        <v>607500.80000000005</v>
      </c>
      <c r="AT991" s="18">
        <f t="shared" ref="AT991:AV991" si="2981">AT994+AT992</f>
        <v>0</v>
      </c>
      <c r="AU991" s="18">
        <f t="shared" si="2981"/>
        <v>0</v>
      </c>
      <c r="AV991" s="18">
        <f t="shared" si="2981"/>
        <v>0</v>
      </c>
      <c r="AW991" s="18">
        <f t="shared" si="2962"/>
        <v>606246.86500000011</v>
      </c>
      <c r="AX991" s="18">
        <f t="shared" si="2963"/>
        <v>607500.80000000005</v>
      </c>
      <c r="AY991" s="18">
        <f t="shared" si="2964"/>
        <v>607500.80000000005</v>
      </c>
      <c r="AZ991" s="18">
        <f t="shared" ref="AZ991:BB991" si="2982">AZ994+AZ992</f>
        <v>0</v>
      </c>
      <c r="BA991" s="18">
        <f t="shared" si="2982"/>
        <v>0</v>
      </c>
      <c r="BB991" s="18">
        <f t="shared" si="2982"/>
        <v>0</v>
      </c>
      <c r="BC991" s="18">
        <f t="shared" si="2741"/>
        <v>606246.86500000011</v>
      </c>
      <c r="BD991" s="18">
        <f t="shared" si="2742"/>
        <v>607500.80000000005</v>
      </c>
      <c r="BE991" s="18">
        <f t="shared" si="2743"/>
        <v>607500.80000000005</v>
      </c>
      <c r="BF991" s="18">
        <f t="shared" ref="BF991:BH991" si="2983">BF994+BF992</f>
        <v>0</v>
      </c>
      <c r="BG991" s="18">
        <f t="shared" si="2983"/>
        <v>0</v>
      </c>
      <c r="BH991" s="18">
        <f t="shared" si="2983"/>
        <v>0</v>
      </c>
      <c r="BI991" s="18">
        <f t="shared" si="2732"/>
        <v>606246.86500000011</v>
      </c>
      <c r="BJ991" s="18">
        <f t="shared" si="2733"/>
        <v>607500.80000000005</v>
      </c>
      <c r="BK991" s="18">
        <f t="shared" si="2734"/>
        <v>607500.80000000005</v>
      </c>
      <c r="BL991" s="18">
        <f t="shared" ref="BL991:BN991" si="2984">BL994+BL992</f>
        <v>0</v>
      </c>
      <c r="BM991" s="18">
        <f t="shared" si="2984"/>
        <v>0</v>
      </c>
      <c r="BN991" s="18">
        <f t="shared" si="2984"/>
        <v>0</v>
      </c>
      <c r="BO991" s="18">
        <f t="shared" si="2922"/>
        <v>606246.86500000011</v>
      </c>
      <c r="BP991" s="18">
        <f t="shared" si="2923"/>
        <v>607500.80000000005</v>
      </c>
      <c r="BQ991" s="18">
        <f t="shared" si="2924"/>
        <v>607500.80000000005</v>
      </c>
      <c r="BR991" s="18">
        <f t="shared" ref="BR991:BT991" si="2985">BR994+BR992</f>
        <v>0</v>
      </c>
      <c r="BS991" s="18">
        <f t="shared" si="2985"/>
        <v>0</v>
      </c>
      <c r="BT991" s="18">
        <f t="shared" si="2985"/>
        <v>0</v>
      </c>
      <c r="BU991" s="18">
        <f t="shared" si="2925"/>
        <v>606246.86500000011</v>
      </c>
      <c r="BV991" s="18">
        <f t="shared" si="2926"/>
        <v>607500.80000000005</v>
      </c>
      <c r="BW991" s="18">
        <f t="shared" si="2927"/>
        <v>607500.80000000005</v>
      </c>
      <c r="BX991" s="18">
        <f t="shared" ref="BX991:BZ991" si="2986">BX994+BX992</f>
        <v>-31.596</v>
      </c>
      <c r="BY991" s="18">
        <f t="shared" si="2986"/>
        <v>0</v>
      </c>
      <c r="BZ991" s="18">
        <f t="shared" si="2986"/>
        <v>0</v>
      </c>
      <c r="CA991" s="18">
        <f t="shared" si="2900"/>
        <v>606215.26900000009</v>
      </c>
      <c r="CB991" s="18">
        <f t="shared" si="2901"/>
        <v>607500.80000000005</v>
      </c>
      <c r="CC991" s="18">
        <f t="shared" si="2902"/>
        <v>607500.80000000005</v>
      </c>
      <c r="CD991" s="18">
        <f t="shared" si="2974"/>
        <v>0</v>
      </c>
      <c r="CE991" s="27"/>
      <c r="CF991" s="33"/>
    </row>
    <row r="992" spans="1:119" x14ac:dyDescent="0.3">
      <c r="A992" s="41" t="s">
        <v>188</v>
      </c>
      <c r="B992" s="39">
        <v>610</v>
      </c>
      <c r="C992" s="41"/>
      <c r="D992" s="41"/>
      <c r="E992" s="14" t="s">
        <v>568</v>
      </c>
      <c r="F992" s="18">
        <f>F993</f>
        <v>1147.8</v>
      </c>
      <c r="G992" s="18">
        <f t="shared" ref="G992:CD992" si="2987">G993</f>
        <v>1147.8</v>
      </c>
      <c r="H992" s="18">
        <f t="shared" si="2987"/>
        <v>1147.8</v>
      </c>
      <c r="I992" s="18">
        <f t="shared" si="2987"/>
        <v>0</v>
      </c>
      <c r="J992" s="18">
        <f t="shared" si="2987"/>
        <v>0</v>
      </c>
      <c r="K992" s="18">
        <f t="shared" si="2987"/>
        <v>0</v>
      </c>
      <c r="L992" s="18">
        <f t="shared" si="2786"/>
        <v>1147.8</v>
      </c>
      <c r="M992" s="18">
        <f t="shared" si="2787"/>
        <v>1147.8</v>
      </c>
      <c r="N992" s="18">
        <f t="shared" si="2788"/>
        <v>1147.8</v>
      </c>
      <c r="O992" s="18">
        <f t="shared" si="2987"/>
        <v>0</v>
      </c>
      <c r="P992" s="18">
        <f t="shared" si="2987"/>
        <v>0</v>
      </c>
      <c r="Q992" s="18">
        <f t="shared" si="2987"/>
        <v>0</v>
      </c>
      <c r="R992" s="18">
        <f t="shared" si="2987"/>
        <v>0</v>
      </c>
      <c r="S992" s="18">
        <f t="shared" si="2987"/>
        <v>0</v>
      </c>
      <c r="T992" s="18">
        <f t="shared" si="2967"/>
        <v>1147.8</v>
      </c>
      <c r="U992" s="18">
        <f t="shared" si="2968"/>
        <v>1147.8</v>
      </c>
      <c r="V992" s="18">
        <f t="shared" si="2969"/>
        <v>1147.8</v>
      </c>
      <c r="W992" s="18">
        <f t="shared" si="2987"/>
        <v>0</v>
      </c>
      <c r="X992" s="18">
        <f t="shared" si="2987"/>
        <v>0</v>
      </c>
      <c r="Y992" s="18">
        <f t="shared" si="2987"/>
        <v>0</v>
      </c>
      <c r="Z992" s="18">
        <f t="shared" si="2987"/>
        <v>0</v>
      </c>
      <c r="AA992" s="18">
        <f t="shared" si="2987"/>
        <v>0</v>
      </c>
      <c r="AB992" s="18">
        <f t="shared" si="2987"/>
        <v>0</v>
      </c>
      <c r="AC992" s="18">
        <f t="shared" si="2971"/>
        <v>1147.8</v>
      </c>
      <c r="AD992" s="18">
        <f t="shared" si="2972"/>
        <v>1147.8</v>
      </c>
      <c r="AE992" s="18">
        <f t="shared" si="2973"/>
        <v>1147.8</v>
      </c>
      <c r="AF992" s="18">
        <f t="shared" si="2987"/>
        <v>0</v>
      </c>
      <c r="AG992" s="18">
        <f t="shared" si="2987"/>
        <v>0</v>
      </c>
      <c r="AH992" s="18">
        <f t="shared" si="2987"/>
        <v>0</v>
      </c>
      <c r="AI992" s="18">
        <f t="shared" si="2955"/>
        <v>1147.8</v>
      </c>
      <c r="AJ992" s="18">
        <f t="shared" si="2956"/>
        <v>1147.8</v>
      </c>
      <c r="AK992" s="18">
        <f t="shared" si="2957"/>
        <v>1147.8</v>
      </c>
      <c r="AL992" s="18">
        <f t="shared" si="2987"/>
        <v>0</v>
      </c>
      <c r="AM992" s="18">
        <f t="shared" si="2958"/>
        <v>1147.8</v>
      </c>
      <c r="AN992" s="18">
        <f t="shared" si="2987"/>
        <v>0</v>
      </c>
      <c r="AO992" s="18">
        <f t="shared" si="2987"/>
        <v>0</v>
      </c>
      <c r="AP992" s="18">
        <f t="shared" si="2987"/>
        <v>0</v>
      </c>
      <c r="AQ992" s="18">
        <f t="shared" si="2959"/>
        <v>1147.8</v>
      </c>
      <c r="AR992" s="18">
        <f t="shared" si="2960"/>
        <v>1147.8</v>
      </c>
      <c r="AS992" s="18">
        <f t="shared" si="2961"/>
        <v>1147.8</v>
      </c>
      <c r="AT992" s="18">
        <f t="shared" si="2987"/>
        <v>0</v>
      </c>
      <c r="AU992" s="18">
        <f t="shared" si="2987"/>
        <v>0</v>
      </c>
      <c r="AV992" s="18">
        <f t="shared" si="2987"/>
        <v>0</v>
      </c>
      <c r="AW992" s="18">
        <f t="shared" si="2962"/>
        <v>1147.8</v>
      </c>
      <c r="AX992" s="18">
        <f t="shared" si="2963"/>
        <v>1147.8</v>
      </c>
      <c r="AY992" s="18">
        <f t="shared" si="2964"/>
        <v>1147.8</v>
      </c>
      <c r="AZ992" s="18">
        <f t="shared" si="2987"/>
        <v>0</v>
      </c>
      <c r="BA992" s="18">
        <f t="shared" si="2987"/>
        <v>0</v>
      </c>
      <c r="BB992" s="18">
        <f t="shared" si="2987"/>
        <v>0</v>
      </c>
      <c r="BC992" s="18">
        <f t="shared" si="2741"/>
        <v>1147.8</v>
      </c>
      <c r="BD992" s="18">
        <f t="shared" si="2742"/>
        <v>1147.8</v>
      </c>
      <c r="BE992" s="18">
        <f t="shared" si="2743"/>
        <v>1147.8</v>
      </c>
      <c r="BF992" s="18">
        <f t="shared" si="2987"/>
        <v>0</v>
      </c>
      <c r="BG992" s="18">
        <f t="shared" si="2987"/>
        <v>0</v>
      </c>
      <c r="BH992" s="18">
        <f t="shared" si="2987"/>
        <v>0</v>
      </c>
      <c r="BI992" s="18">
        <f t="shared" ref="BI992:BI1055" si="2988">BC992+BF992</f>
        <v>1147.8</v>
      </c>
      <c r="BJ992" s="18">
        <f t="shared" ref="BJ992:BJ1055" si="2989">BD992+BG992</f>
        <v>1147.8</v>
      </c>
      <c r="BK992" s="18">
        <f t="shared" ref="BK992:BK1055" si="2990">BE992+BH992</f>
        <v>1147.8</v>
      </c>
      <c r="BL992" s="18">
        <f t="shared" si="2987"/>
        <v>0</v>
      </c>
      <c r="BM992" s="18">
        <f t="shared" si="2987"/>
        <v>0</v>
      </c>
      <c r="BN992" s="18">
        <f t="shared" si="2987"/>
        <v>0</v>
      </c>
      <c r="BO992" s="18">
        <f t="shared" si="2922"/>
        <v>1147.8</v>
      </c>
      <c r="BP992" s="18">
        <f t="shared" si="2923"/>
        <v>1147.8</v>
      </c>
      <c r="BQ992" s="18">
        <f t="shared" si="2924"/>
        <v>1147.8</v>
      </c>
      <c r="BR992" s="18">
        <f t="shared" si="2987"/>
        <v>0</v>
      </c>
      <c r="BS992" s="18">
        <f t="shared" si="2987"/>
        <v>0</v>
      </c>
      <c r="BT992" s="18">
        <f t="shared" si="2987"/>
        <v>0</v>
      </c>
      <c r="BU992" s="18">
        <f t="shared" si="2925"/>
        <v>1147.8</v>
      </c>
      <c r="BV992" s="18">
        <f t="shared" si="2926"/>
        <v>1147.8</v>
      </c>
      <c r="BW992" s="18">
        <f t="shared" si="2927"/>
        <v>1147.8</v>
      </c>
      <c r="BX992" s="18">
        <f t="shared" si="2987"/>
        <v>0</v>
      </c>
      <c r="BY992" s="18">
        <f t="shared" si="2987"/>
        <v>0</v>
      </c>
      <c r="BZ992" s="18">
        <f t="shared" si="2987"/>
        <v>0</v>
      </c>
      <c r="CA992" s="18">
        <f t="shared" si="2900"/>
        <v>1147.8</v>
      </c>
      <c r="CB992" s="18">
        <f t="shared" si="2901"/>
        <v>1147.8</v>
      </c>
      <c r="CC992" s="18">
        <f t="shared" si="2902"/>
        <v>1147.8</v>
      </c>
      <c r="CD992" s="18">
        <f t="shared" si="2987"/>
        <v>0</v>
      </c>
      <c r="CE992" s="27"/>
      <c r="CF992" s="33"/>
    </row>
    <row r="993" spans="1:84" x14ac:dyDescent="0.3">
      <c r="A993" s="41" t="s">
        <v>188</v>
      </c>
      <c r="B993" s="39">
        <v>610</v>
      </c>
      <c r="C993" s="41" t="s">
        <v>27</v>
      </c>
      <c r="D993" s="41" t="s">
        <v>19</v>
      </c>
      <c r="E993" s="14" t="s">
        <v>533</v>
      </c>
      <c r="F993" s="18">
        <v>1147.8</v>
      </c>
      <c r="G993" s="18">
        <v>1147.8</v>
      </c>
      <c r="H993" s="18">
        <v>1147.8</v>
      </c>
      <c r="I993" s="18"/>
      <c r="J993" s="18"/>
      <c r="K993" s="18"/>
      <c r="L993" s="18">
        <f t="shared" si="2786"/>
        <v>1147.8</v>
      </c>
      <c r="M993" s="18">
        <f t="shared" si="2787"/>
        <v>1147.8</v>
      </c>
      <c r="N993" s="18">
        <f t="shared" si="2788"/>
        <v>1147.8</v>
      </c>
      <c r="O993" s="18"/>
      <c r="P993" s="18"/>
      <c r="Q993" s="18"/>
      <c r="R993" s="18"/>
      <c r="S993" s="18"/>
      <c r="T993" s="18">
        <f t="shared" si="2967"/>
        <v>1147.8</v>
      </c>
      <c r="U993" s="18">
        <f t="shared" si="2968"/>
        <v>1147.8</v>
      </c>
      <c r="V993" s="18">
        <f t="shared" si="2969"/>
        <v>1147.8</v>
      </c>
      <c r="W993" s="18"/>
      <c r="X993" s="18"/>
      <c r="Y993" s="18"/>
      <c r="Z993" s="18"/>
      <c r="AA993" s="18"/>
      <c r="AB993" s="18"/>
      <c r="AC993" s="18">
        <f t="shared" si="2971"/>
        <v>1147.8</v>
      </c>
      <c r="AD993" s="18">
        <f t="shared" si="2972"/>
        <v>1147.8</v>
      </c>
      <c r="AE993" s="18">
        <f t="shared" si="2973"/>
        <v>1147.8</v>
      </c>
      <c r="AF993" s="18"/>
      <c r="AG993" s="18"/>
      <c r="AH993" s="18"/>
      <c r="AI993" s="18">
        <f t="shared" si="2955"/>
        <v>1147.8</v>
      </c>
      <c r="AJ993" s="18">
        <f t="shared" si="2956"/>
        <v>1147.8</v>
      </c>
      <c r="AK993" s="18">
        <f t="shared" si="2957"/>
        <v>1147.8</v>
      </c>
      <c r="AL993" s="18"/>
      <c r="AM993" s="18">
        <f t="shared" si="2958"/>
        <v>1147.8</v>
      </c>
      <c r="AN993" s="18"/>
      <c r="AO993" s="18"/>
      <c r="AP993" s="18"/>
      <c r="AQ993" s="18">
        <f t="shared" si="2959"/>
        <v>1147.8</v>
      </c>
      <c r="AR993" s="18">
        <f t="shared" si="2960"/>
        <v>1147.8</v>
      </c>
      <c r="AS993" s="18">
        <f t="shared" si="2961"/>
        <v>1147.8</v>
      </c>
      <c r="AT993" s="18"/>
      <c r="AU993" s="18"/>
      <c r="AV993" s="18"/>
      <c r="AW993" s="18">
        <f t="shared" si="2962"/>
        <v>1147.8</v>
      </c>
      <c r="AX993" s="18">
        <f t="shared" si="2963"/>
        <v>1147.8</v>
      </c>
      <c r="AY993" s="18">
        <f t="shared" si="2964"/>
        <v>1147.8</v>
      </c>
      <c r="AZ993" s="18"/>
      <c r="BA993" s="18"/>
      <c r="BB993" s="18"/>
      <c r="BC993" s="18">
        <f t="shared" ref="BC993:BC1056" si="2991">AW993+AZ993</f>
        <v>1147.8</v>
      </c>
      <c r="BD993" s="18">
        <f t="shared" ref="BD993:BD1056" si="2992">AX993+BA993</f>
        <v>1147.8</v>
      </c>
      <c r="BE993" s="18">
        <f t="shared" ref="BE993:BE1056" si="2993">AY993+BB993</f>
        <v>1147.8</v>
      </c>
      <c r="BF993" s="18"/>
      <c r="BG993" s="18"/>
      <c r="BH993" s="18"/>
      <c r="BI993" s="18">
        <f t="shared" si="2988"/>
        <v>1147.8</v>
      </c>
      <c r="BJ993" s="18">
        <f t="shared" si="2989"/>
        <v>1147.8</v>
      </c>
      <c r="BK993" s="18">
        <f t="shared" si="2990"/>
        <v>1147.8</v>
      </c>
      <c r="BL993" s="18"/>
      <c r="BM993" s="18"/>
      <c r="BN993" s="18"/>
      <c r="BO993" s="18">
        <f t="shared" si="2922"/>
        <v>1147.8</v>
      </c>
      <c r="BP993" s="18">
        <f t="shared" si="2923"/>
        <v>1147.8</v>
      </c>
      <c r="BQ993" s="18">
        <f t="shared" si="2924"/>
        <v>1147.8</v>
      </c>
      <c r="BR993" s="18"/>
      <c r="BS993" s="18"/>
      <c r="BT993" s="18"/>
      <c r="BU993" s="18">
        <f t="shared" si="2925"/>
        <v>1147.8</v>
      </c>
      <c r="BV993" s="18">
        <f t="shared" si="2926"/>
        <v>1147.8</v>
      </c>
      <c r="BW993" s="18">
        <f t="shared" si="2927"/>
        <v>1147.8</v>
      </c>
      <c r="BX993" s="18"/>
      <c r="BY993" s="18"/>
      <c r="BZ993" s="18"/>
      <c r="CA993" s="18">
        <f t="shared" si="2900"/>
        <v>1147.8</v>
      </c>
      <c r="CB993" s="18">
        <f t="shared" si="2901"/>
        <v>1147.8</v>
      </c>
      <c r="CC993" s="18">
        <f t="shared" si="2902"/>
        <v>1147.8</v>
      </c>
      <c r="CD993" s="18"/>
      <c r="CE993" s="27"/>
      <c r="CF993" s="33"/>
    </row>
    <row r="994" spans="1:84" x14ac:dyDescent="0.3">
      <c r="A994" s="41" t="s">
        <v>188</v>
      </c>
      <c r="B994" s="39">
        <v>620</v>
      </c>
      <c r="C994" s="41"/>
      <c r="D994" s="41"/>
      <c r="E994" s="14" t="s">
        <v>569</v>
      </c>
      <c r="F994" s="18">
        <f t="shared" ref="F994:K994" si="2994">F995</f>
        <v>606353</v>
      </c>
      <c r="G994" s="18">
        <f t="shared" si="2994"/>
        <v>606353</v>
      </c>
      <c r="H994" s="18">
        <f t="shared" si="2994"/>
        <v>606353</v>
      </c>
      <c r="I994" s="18">
        <f t="shared" si="2994"/>
        <v>0</v>
      </c>
      <c r="J994" s="18">
        <f t="shared" si="2994"/>
        <v>0</v>
      </c>
      <c r="K994" s="18">
        <f t="shared" si="2994"/>
        <v>0</v>
      </c>
      <c r="L994" s="18">
        <f t="shared" si="2786"/>
        <v>606353</v>
      </c>
      <c r="M994" s="18">
        <f t="shared" si="2787"/>
        <v>606353</v>
      </c>
      <c r="N994" s="18">
        <f t="shared" si="2788"/>
        <v>606353</v>
      </c>
      <c r="O994" s="18">
        <f t="shared" ref="O994:S994" si="2995">O995</f>
        <v>0</v>
      </c>
      <c r="P994" s="18">
        <f t="shared" si="2995"/>
        <v>0</v>
      </c>
      <c r="Q994" s="18">
        <f t="shared" si="2995"/>
        <v>0</v>
      </c>
      <c r="R994" s="18">
        <f t="shared" si="2995"/>
        <v>0</v>
      </c>
      <c r="S994" s="18">
        <f t="shared" si="2995"/>
        <v>0</v>
      </c>
      <c r="T994" s="18">
        <f t="shared" si="2967"/>
        <v>606353</v>
      </c>
      <c r="U994" s="18">
        <f t="shared" si="2968"/>
        <v>606353</v>
      </c>
      <c r="V994" s="18">
        <f t="shared" si="2969"/>
        <v>606353</v>
      </c>
      <c r="W994" s="18">
        <f t="shared" ref="W994:CD994" si="2996">W995</f>
        <v>0</v>
      </c>
      <c r="X994" s="18">
        <f t="shared" si="2996"/>
        <v>0</v>
      </c>
      <c r="Y994" s="18">
        <f t="shared" si="2996"/>
        <v>0</v>
      </c>
      <c r="Z994" s="18">
        <f t="shared" si="2996"/>
        <v>0</v>
      </c>
      <c r="AA994" s="18">
        <f t="shared" si="2996"/>
        <v>0</v>
      </c>
      <c r="AB994" s="18">
        <f t="shared" si="2996"/>
        <v>0</v>
      </c>
      <c r="AC994" s="18">
        <f t="shared" si="2971"/>
        <v>606353</v>
      </c>
      <c r="AD994" s="18">
        <f t="shared" si="2972"/>
        <v>606353</v>
      </c>
      <c r="AE994" s="18">
        <f t="shared" si="2973"/>
        <v>606353</v>
      </c>
      <c r="AF994" s="18">
        <f t="shared" si="2996"/>
        <v>-710.12900000000002</v>
      </c>
      <c r="AG994" s="18">
        <f t="shared" si="2996"/>
        <v>0</v>
      </c>
      <c r="AH994" s="18">
        <f t="shared" si="2996"/>
        <v>0</v>
      </c>
      <c r="AI994" s="18">
        <f t="shared" si="2955"/>
        <v>605642.87100000004</v>
      </c>
      <c r="AJ994" s="18">
        <f t="shared" si="2956"/>
        <v>606353</v>
      </c>
      <c r="AK994" s="18">
        <f t="shared" si="2957"/>
        <v>606353</v>
      </c>
      <c r="AL994" s="18">
        <f t="shared" si="2996"/>
        <v>0</v>
      </c>
      <c r="AM994" s="18">
        <f t="shared" si="2958"/>
        <v>605642.87100000004</v>
      </c>
      <c r="AN994" s="18">
        <f t="shared" si="2996"/>
        <v>-543.80600000000004</v>
      </c>
      <c r="AO994" s="18">
        <f t="shared" si="2996"/>
        <v>0</v>
      </c>
      <c r="AP994" s="18">
        <f t="shared" si="2996"/>
        <v>0</v>
      </c>
      <c r="AQ994" s="18">
        <f t="shared" si="2959"/>
        <v>605099.06500000006</v>
      </c>
      <c r="AR994" s="18">
        <f t="shared" si="2960"/>
        <v>606353</v>
      </c>
      <c r="AS994" s="18">
        <f t="shared" si="2961"/>
        <v>606353</v>
      </c>
      <c r="AT994" s="18">
        <f t="shared" si="2996"/>
        <v>0</v>
      </c>
      <c r="AU994" s="18">
        <f t="shared" si="2996"/>
        <v>0</v>
      </c>
      <c r="AV994" s="18">
        <f t="shared" si="2996"/>
        <v>0</v>
      </c>
      <c r="AW994" s="18">
        <f t="shared" si="2962"/>
        <v>605099.06500000006</v>
      </c>
      <c r="AX994" s="18">
        <f t="shared" si="2963"/>
        <v>606353</v>
      </c>
      <c r="AY994" s="18">
        <f t="shared" si="2964"/>
        <v>606353</v>
      </c>
      <c r="AZ994" s="18">
        <f t="shared" si="2996"/>
        <v>0</v>
      </c>
      <c r="BA994" s="18">
        <f t="shared" si="2996"/>
        <v>0</v>
      </c>
      <c r="BB994" s="18">
        <f t="shared" si="2996"/>
        <v>0</v>
      </c>
      <c r="BC994" s="18">
        <f t="shared" si="2991"/>
        <v>605099.06500000006</v>
      </c>
      <c r="BD994" s="18">
        <f t="shared" si="2992"/>
        <v>606353</v>
      </c>
      <c r="BE994" s="18">
        <f t="shared" si="2993"/>
        <v>606353</v>
      </c>
      <c r="BF994" s="18">
        <f t="shared" si="2996"/>
        <v>0</v>
      </c>
      <c r="BG994" s="18">
        <f t="shared" si="2996"/>
        <v>0</v>
      </c>
      <c r="BH994" s="18">
        <f t="shared" si="2996"/>
        <v>0</v>
      </c>
      <c r="BI994" s="18">
        <f t="shared" si="2988"/>
        <v>605099.06500000006</v>
      </c>
      <c r="BJ994" s="18">
        <f t="shared" si="2989"/>
        <v>606353</v>
      </c>
      <c r="BK994" s="18">
        <f t="shared" si="2990"/>
        <v>606353</v>
      </c>
      <c r="BL994" s="18">
        <f t="shared" si="2996"/>
        <v>0</v>
      </c>
      <c r="BM994" s="18">
        <f t="shared" si="2996"/>
        <v>0</v>
      </c>
      <c r="BN994" s="18">
        <f t="shared" si="2996"/>
        <v>0</v>
      </c>
      <c r="BO994" s="18">
        <f t="shared" si="2922"/>
        <v>605099.06500000006</v>
      </c>
      <c r="BP994" s="18">
        <f t="shared" si="2923"/>
        <v>606353</v>
      </c>
      <c r="BQ994" s="18">
        <f t="shared" si="2924"/>
        <v>606353</v>
      </c>
      <c r="BR994" s="18">
        <f t="shared" si="2996"/>
        <v>0</v>
      </c>
      <c r="BS994" s="18">
        <f t="shared" si="2996"/>
        <v>0</v>
      </c>
      <c r="BT994" s="18">
        <f t="shared" si="2996"/>
        <v>0</v>
      </c>
      <c r="BU994" s="18">
        <f t="shared" si="2925"/>
        <v>605099.06500000006</v>
      </c>
      <c r="BV994" s="18">
        <f t="shared" si="2926"/>
        <v>606353</v>
      </c>
      <c r="BW994" s="18">
        <f t="shared" si="2927"/>
        <v>606353</v>
      </c>
      <c r="BX994" s="18">
        <f t="shared" si="2996"/>
        <v>-31.596</v>
      </c>
      <c r="BY994" s="18">
        <f t="shared" si="2996"/>
        <v>0</v>
      </c>
      <c r="BZ994" s="18">
        <f t="shared" si="2996"/>
        <v>0</v>
      </c>
      <c r="CA994" s="18">
        <f t="shared" si="2900"/>
        <v>605067.46900000004</v>
      </c>
      <c r="CB994" s="18">
        <f t="shared" si="2901"/>
        <v>606353</v>
      </c>
      <c r="CC994" s="18">
        <f t="shared" si="2902"/>
        <v>606353</v>
      </c>
      <c r="CD994" s="18">
        <f t="shared" si="2996"/>
        <v>0</v>
      </c>
      <c r="CE994" s="27"/>
      <c r="CF994" s="33"/>
    </row>
    <row r="995" spans="1:84" x14ac:dyDescent="0.3">
      <c r="A995" s="41" t="s">
        <v>188</v>
      </c>
      <c r="B995" s="39">
        <v>620</v>
      </c>
      <c r="C995" s="41" t="s">
        <v>27</v>
      </c>
      <c r="D995" s="41" t="s">
        <v>19</v>
      </c>
      <c r="E995" s="14" t="s">
        <v>533</v>
      </c>
      <c r="F995" s="23">
        <v>606353</v>
      </c>
      <c r="G995" s="23">
        <v>606353</v>
      </c>
      <c r="H995" s="23">
        <v>606353</v>
      </c>
      <c r="I995" s="18"/>
      <c r="J995" s="18"/>
      <c r="K995" s="18"/>
      <c r="L995" s="18">
        <f t="shared" si="2786"/>
        <v>606353</v>
      </c>
      <c r="M995" s="18">
        <f t="shared" si="2787"/>
        <v>606353</v>
      </c>
      <c r="N995" s="18">
        <f t="shared" si="2788"/>
        <v>606353</v>
      </c>
      <c r="O995" s="18"/>
      <c r="P995" s="18"/>
      <c r="Q995" s="18"/>
      <c r="R995" s="18"/>
      <c r="S995" s="18"/>
      <c r="T995" s="18">
        <f t="shared" si="2967"/>
        <v>606353</v>
      </c>
      <c r="U995" s="18">
        <f t="shared" si="2968"/>
        <v>606353</v>
      </c>
      <c r="V995" s="18">
        <f t="shared" si="2969"/>
        <v>606353</v>
      </c>
      <c r="W995" s="18"/>
      <c r="X995" s="18"/>
      <c r="Y995" s="18"/>
      <c r="Z995" s="18"/>
      <c r="AA995" s="18"/>
      <c r="AB995" s="18"/>
      <c r="AC995" s="18">
        <f t="shared" si="2971"/>
        <v>606353</v>
      </c>
      <c r="AD995" s="18">
        <f t="shared" si="2972"/>
        <v>606353</v>
      </c>
      <c r="AE995" s="18">
        <f t="shared" si="2973"/>
        <v>606353</v>
      </c>
      <c r="AF995" s="18">
        <v>-710.12900000000002</v>
      </c>
      <c r="AG995" s="18"/>
      <c r="AH995" s="18"/>
      <c r="AI995" s="18">
        <f t="shared" si="2955"/>
        <v>605642.87100000004</v>
      </c>
      <c r="AJ995" s="18">
        <f t="shared" si="2956"/>
        <v>606353</v>
      </c>
      <c r="AK995" s="18">
        <f t="shared" si="2957"/>
        <v>606353</v>
      </c>
      <c r="AL995" s="18"/>
      <c r="AM995" s="18">
        <f t="shared" si="2958"/>
        <v>605642.87100000004</v>
      </c>
      <c r="AN995" s="18">
        <v>-543.80600000000004</v>
      </c>
      <c r="AO995" s="18"/>
      <c r="AP995" s="18"/>
      <c r="AQ995" s="18">
        <f t="shared" si="2959"/>
        <v>605099.06500000006</v>
      </c>
      <c r="AR995" s="18">
        <f t="shared" si="2960"/>
        <v>606353</v>
      </c>
      <c r="AS995" s="18">
        <f t="shared" si="2961"/>
        <v>606353</v>
      </c>
      <c r="AT995" s="18"/>
      <c r="AU995" s="18"/>
      <c r="AV995" s="18"/>
      <c r="AW995" s="18">
        <f t="shared" si="2962"/>
        <v>605099.06500000006</v>
      </c>
      <c r="AX995" s="18">
        <f t="shared" si="2963"/>
        <v>606353</v>
      </c>
      <c r="AY995" s="18">
        <f t="shared" si="2964"/>
        <v>606353</v>
      </c>
      <c r="AZ995" s="18"/>
      <c r="BA995" s="18"/>
      <c r="BB995" s="18"/>
      <c r="BC995" s="18">
        <f t="shared" si="2991"/>
        <v>605099.06500000006</v>
      </c>
      <c r="BD995" s="18">
        <f t="shared" si="2992"/>
        <v>606353</v>
      </c>
      <c r="BE995" s="18">
        <f t="shared" si="2993"/>
        <v>606353</v>
      </c>
      <c r="BF995" s="18"/>
      <c r="BG995" s="18"/>
      <c r="BH995" s="18"/>
      <c r="BI995" s="18">
        <f t="shared" si="2988"/>
        <v>605099.06500000006</v>
      </c>
      <c r="BJ995" s="18">
        <f t="shared" si="2989"/>
        <v>606353</v>
      </c>
      <c r="BK995" s="18">
        <f t="shared" si="2990"/>
        <v>606353</v>
      </c>
      <c r="BL995" s="18"/>
      <c r="BM995" s="18"/>
      <c r="BN995" s="18"/>
      <c r="BO995" s="18">
        <f t="shared" si="2922"/>
        <v>605099.06500000006</v>
      </c>
      <c r="BP995" s="18">
        <f t="shared" si="2923"/>
        <v>606353</v>
      </c>
      <c r="BQ995" s="18">
        <f t="shared" si="2924"/>
        <v>606353</v>
      </c>
      <c r="BR995" s="18"/>
      <c r="BS995" s="18"/>
      <c r="BT995" s="18"/>
      <c r="BU995" s="18">
        <f t="shared" si="2925"/>
        <v>605099.06500000006</v>
      </c>
      <c r="BV995" s="18">
        <f t="shared" si="2926"/>
        <v>606353</v>
      </c>
      <c r="BW995" s="18">
        <f t="shared" si="2927"/>
        <v>606353</v>
      </c>
      <c r="BX995" s="18">
        <v>-31.596</v>
      </c>
      <c r="BY995" s="18"/>
      <c r="BZ995" s="18"/>
      <c r="CA995" s="18">
        <f t="shared" si="2900"/>
        <v>605067.46900000004</v>
      </c>
      <c r="CB995" s="18">
        <f t="shared" si="2901"/>
        <v>606353</v>
      </c>
      <c r="CC995" s="18">
        <f t="shared" si="2902"/>
        <v>606353</v>
      </c>
      <c r="CD995" s="18"/>
      <c r="CE995" s="27"/>
      <c r="CF995" s="33"/>
    </row>
    <row r="996" spans="1:84" x14ac:dyDescent="0.3">
      <c r="A996" s="41" t="s">
        <v>188</v>
      </c>
      <c r="B996" s="39">
        <v>800</v>
      </c>
      <c r="C996" s="41"/>
      <c r="D996" s="41"/>
      <c r="E996" s="14" t="s">
        <v>556</v>
      </c>
      <c r="F996" s="18">
        <f t="shared" ref="F996:K997" si="2997">F997</f>
        <v>57.699999999999996</v>
      </c>
      <c r="G996" s="18">
        <f t="shared" si="2997"/>
        <v>57.699999999999996</v>
      </c>
      <c r="H996" s="18">
        <f t="shared" si="2997"/>
        <v>57.699999999999996</v>
      </c>
      <c r="I996" s="18">
        <f t="shared" si="2997"/>
        <v>0</v>
      </c>
      <c r="J996" s="18">
        <f t="shared" si="2997"/>
        <v>0</v>
      </c>
      <c r="K996" s="18">
        <f t="shared" si="2997"/>
        <v>0</v>
      </c>
      <c r="L996" s="18">
        <f t="shared" si="2786"/>
        <v>57.699999999999996</v>
      </c>
      <c r="M996" s="18">
        <f t="shared" si="2787"/>
        <v>57.699999999999996</v>
      </c>
      <c r="N996" s="18">
        <f t="shared" si="2788"/>
        <v>57.699999999999996</v>
      </c>
      <c r="O996" s="18">
        <f t="shared" ref="O996:S997" si="2998">O997</f>
        <v>0</v>
      </c>
      <c r="P996" s="18">
        <f t="shared" si="2998"/>
        <v>0</v>
      </c>
      <c r="Q996" s="18">
        <f t="shared" si="2998"/>
        <v>0</v>
      </c>
      <c r="R996" s="18">
        <f t="shared" si="2998"/>
        <v>0</v>
      </c>
      <c r="S996" s="18">
        <f t="shared" si="2998"/>
        <v>0</v>
      </c>
      <c r="T996" s="18">
        <f t="shared" si="2967"/>
        <v>57.699999999999996</v>
      </c>
      <c r="U996" s="18">
        <f t="shared" si="2968"/>
        <v>57.699999999999996</v>
      </c>
      <c r="V996" s="18">
        <f t="shared" si="2969"/>
        <v>57.699999999999996</v>
      </c>
      <c r="W996" s="18">
        <f t="shared" ref="W996:CD997" si="2999">W997</f>
        <v>0</v>
      </c>
      <c r="X996" s="18">
        <f t="shared" si="2999"/>
        <v>0</v>
      </c>
      <c r="Y996" s="18">
        <f t="shared" si="2999"/>
        <v>0</v>
      </c>
      <c r="Z996" s="18">
        <f t="shared" si="2999"/>
        <v>0</v>
      </c>
      <c r="AA996" s="18">
        <f t="shared" si="2999"/>
        <v>0</v>
      </c>
      <c r="AB996" s="18">
        <f t="shared" si="2999"/>
        <v>0</v>
      </c>
      <c r="AC996" s="18">
        <f t="shared" si="2971"/>
        <v>57.699999999999996</v>
      </c>
      <c r="AD996" s="18">
        <f t="shared" si="2972"/>
        <v>57.699999999999996</v>
      </c>
      <c r="AE996" s="18">
        <f t="shared" si="2973"/>
        <v>57.699999999999996</v>
      </c>
      <c r="AF996" s="18">
        <f t="shared" si="2999"/>
        <v>0</v>
      </c>
      <c r="AG996" s="18">
        <f t="shared" si="2999"/>
        <v>0</v>
      </c>
      <c r="AH996" s="18">
        <f t="shared" si="2999"/>
        <v>0</v>
      </c>
      <c r="AI996" s="18">
        <f t="shared" si="2955"/>
        <v>57.699999999999996</v>
      </c>
      <c r="AJ996" s="18">
        <f t="shared" si="2956"/>
        <v>57.699999999999996</v>
      </c>
      <c r="AK996" s="18">
        <f t="shared" si="2957"/>
        <v>57.699999999999996</v>
      </c>
      <c r="AL996" s="18">
        <f t="shared" si="2999"/>
        <v>0</v>
      </c>
      <c r="AM996" s="18">
        <f t="shared" si="2958"/>
        <v>57.699999999999996</v>
      </c>
      <c r="AN996" s="18">
        <f t="shared" si="2999"/>
        <v>0</v>
      </c>
      <c r="AO996" s="18">
        <f t="shared" si="2999"/>
        <v>0</v>
      </c>
      <c r="AP996" s="18">
        <f t="shared" si="2999"/>
        <v>0</v>
      </c>
      <c r="AQ996" s="18">
        <f t="shared" si="2959"/>
        <v>57.699999999999996</v>
      </c>
      <c r="AR996" s="18">
        <f t="shared" si="2960"/>
        <v>57.699999999999996</v>
      </c>
      <c r="AS996" s="18">
        <f t="shared" si="2961"/>
        <v>57.699999999999996</v>
      </c>
      <c r="AT996" s="18">
        <f t="shared" si="2999"/>
        <v>0</v>
      </c>
      <c r="AU996" s="18">
        <f t="shared" si="2999"/>
        <v>0</v>
      </c>
      <c r="AV996" s="18">
        <f t="shared" si="2999"/>
        <v>0</v>
      </c>
      <c r="AW996" s="18">
        <f t="shared" si="2962"/>
        <v>57.699999999999996</v>
      </c>
      <c r="AX996" s="18">
        <f t="shared" si="2963"/>
        <v>57.699999999999996</v>
      </c>
      <c r="AY996" s="18">
        <f t="shared" si="2964"/>
        <v>57.699999999999996</v>
      </c>
      <c r="AZ996" s="18">
        <f t="shared" si="2999"/>
        <v>0</v>
      </c>
      <c r="BA996" s="18">
        <f t="shared" si="2999"/>
        <v>0</v>
      </c>
      <c r="BB996" s="18">
        <f t="shared" si="2999"/>
        <v>0</v>
      </c>
      <c r="BC996" s="18">
        <f t="shared" si="2991"/>
        <v>57.699999999999996</v>
      </c>
      <c r="BD996" s="18">
        <f t="shared" si="2992"/>
        <v>57.699999999999996</v>
      </c>
      <c r="BE996" s="18">
        <f t="shared" si="2993"/>
        <v>57.699999999999996</v>
      </c>
      <c r="BF996" s="18">
        <f t="shared" si="2999"/>
        <v>0</v>
      </c>
      <c r="BG996" s="18">
        <f t="shared" si="2999"/>
        <v>0</v>
      </c>
      <c r="BH996" s="18">
        <f t="shared" si="2999"/>
        <v>0</v>
      </c>
      <c r="BI996" s="18">
        <f t="shared" si="2988"/>
        <v>57.699999999999996</v>
      </c>
      <c r="BJ996" s="18">
        <f t="shared" si="2989"/>
        <v>57.699999999999996</v>
      </c>
      <c r="BK996" s="18">
        <f t="shared" si="2990"/>
        <v>57.699999999999996</v>
      </c>
      <c r="BL996" s="18">
        <f t="shared" si="2999"/>
        <v>0</v>
      </c>
      <c r="BM996" s="18">
        <f t="shared" si="2999"/>
        <v>0</v>
      </c>
      <c r="BN996" s="18">
        <f t="shared" si="2999"/>
        <v>0</v>
      </c>
      <c r="BO996" s="18">
        <f t="shared" si="2922"/>
        <v>57.699999999999996</v>
      </c>
      <c r="BP996" s="18">
        <f t="shared" si="2923"/>
        <v>57.699999999999996</v>
      </c>
      <c r="BQ996" s="18">
        <f t="shared" si="2924"/>
        <v>57.699999999999996</v>
      </c>
      <c r="BR996" s="18">
        <f t="shared" si="2999"/>
        <v>0</v>
      </c>
      <c r="BS996" s="18">
        <f t="shared" si="2999"/>
        <v>0</v>
      </c>
      <c r="BT996" s="18">
        <f t="shared" si="2999"/>
        <v>0</v>
      </c>
      <c r="BU996" s="18">
        <f t="shared" si="2925"/>
        <v>57.699999999999996</v>
      </c>
      <c r="BV996" s="18">
        <f t="shared" si="2926"/>
        <v>57.699999999999996</v>
      </c>
      <c r="BW996" s="18">
        <f t="shared" si="2927"/>
        <v>57.699999999999996</v>
      </c>
      <c r="BX996" s="18">
        <f t="shared" si="2999"/>
        <v>0</v>
      </c>
      <c r="BY996" s="18">
        <f t="shared" si="2999"/>
        <v>0</v>
      </c>
      <c r="BZ996" s="18">
        <f t="shared" si="2999"/>
        <v>0</v>
      </c>
      <c r="CA996" s="18">
        <f t="shared" si="2900"/>
        <v>57.699999999999996</v>
      </c>
      <c r="CB996" s="18">
        <f t="shared" si="2901"/>
        <v>57.699999999999996</v>
      </c>
      <c r="CC996" s="18">
        <f t="shared" si="2902"/>
        <v>57.699999999999996</v>
      </c>
      <c r="CD996" s="18">
        <f t="shared" si="2999"/>
        <v>0</v>
      </c>
      <c r="CE996" s="27"/>
      <c r="CF996" s="33"/>
    </row>
    <row r="997" spans="1:84" x14ac:dyDescent="0.3">
      <c r="A997" s="41" t="s">
        <v>188</v>
      </c>
      <c r="B997" s="39">
        <v>850</v>
      </c>
      <c r="C997" s="41"/>
      <c r="D997" s="41"/>
      <c r="E997" s="14" t="s">
        <v>573</v>
      </c>
      <c r="F997" s="18">
        <f t="shared" si="2997"/>
        <v>57.699999999999996</v>
      </c>
      <c r="G997" s="18">
        <f t="shared" si="2997"/>
        <v>57.699999999999996</v>
      </c>
      <c r="H997" s="18">
        <f t="shared" si="2997"/>
        <v>57.699999999999996</v>
      </c>
      <c r="I997" s="18">
        <f t="shared" si="2997"/>
        <v>0</v>
      </c>
      <c r="J997" s="18">
        <f t="shared" si="2997"/>
        <v>0</v>
      </c>
      <c r="K997" s="18">
        <f t="shared" si="2997"/>
        <v>0</v>
      </c>
      <c r="L997" s="18">
        <f t="shared" si="2786"/>
        <v>57.699999999999996</v>
      </c>
      <c r="M997" s="18">
        <f t="shared" si="2787"/>
        <v>57.699999999999996</v>
      </c>
      <c r="N997" s="18">
        <f t="shared" si="2788"/>
        <v>57.699999999999996</v>
      </c>
      <c r="O997" s="18">
        <f t="shared" si="2998"/>
        <v>0</v>
      </c>
      <c r="P997" s="18">
        <f t="shared" si="2998"/>
        <v>0</v>
      </c>
      <c r="Q997" s="18">
        <f t="shared" si="2998"/>
        <v>0</v>
      </c>
      <c r="R997" s="18">
        <f t="shared" si="2998"/>
        <v>0</v>
      </c>
      <c r="S997" s="18">
        <f t="shared" si="2998"/>
        <v>0</v>
      </c>
      <c r="T997" s="18">
        <f t="shared" si="2967"/>
        <v>57.699999999999996</v>
      </c>
      <c r="U997" s="18">
        <f t="shared" si="2968"/>
        <v>57.699999999999996</v>
      </c>
      <c r="V997" s="18">
        <f t="shared" si="2969"/>
        <v>57.699999999999996</v>
      </c>
      <c r="W997" s="18">
        <f t="shared" si="2999"/>
        <v>0</v>
      </c>
      <c r="X997" s="18">
        <f t="shared" si="2999"/>
        <v>0</v>
      </c>
      <c r="Y997" s="18">
        <f t="shared" si="2999"/>
        <v>0</v>
      </c>
      <c r="Z997" s="18">
        <f t="shared" si="2999"/>
        <v>0</v>
      </c>
      <c r="AA997" s="18">
        <f t="shared" si="2999"/>
        <v>0</v>
      </c>
      <c r="AB997" s="18">
        <f t="shared" si="2999"/>
        <v>0</v>
      </c>
      <c r="AC997" s="18">
        <f t="shared" si="2971"/>
        <v>57.699999999999996</v>
      </c>
      <c r="AD997" s="18">
        <f t="shared" si="2972"/>
        <v>57.699999999999996</v>
      </c>
      <c r="AE997" s="18">
        <f t="shared" si="2973"/>
        <v>57.699999999999996</v>
      </c>
      <c r="AF997" s="18">
        <f t="shared" si="2999"/>
        <v>0</v>
      </c>
      <c r="AG997" s="18">
        <f t="shared" si="2999"/>
        <v>0</v>
      </c>
      <c r="AH997" s="18">
        <f t="shared" si="2999"/>
        <v>0</v>
      </c>
      <c r="AI997" s="18">
        <f t="shared" si="2955"/>
        <v>57.699999999999996</v>
      </c>
      <c r="AJ997" s="18">
        <f t="shared" si="2956"/>
        <v>57.699999999999996</v>
      </c>
      <c r="AK997" s="18">
        <f t="shared" si="2957"/>
        <v>57.699999999999996</v>
      </c>
      <c r="AL997" s="18">
        <f t="shared" si="2999"/>
        <v>0</v>
      </c>
      <c r="AM997" s="18">
        <f t="shared" si="2958"/>
        <v>57.699999999999996</v>
      </c>
      <c r="AN997" s="18">
        <f t="shared" si="2999"/>
        <v>0</v>
      </c>
      <c r="AO997" s="18">
        <f t="shared" si="2999"/>
        <v>0</v>
      </c>
      <c r="AP997" s="18">
        <f t="shared" si="2999"/>
        <v>0</v>
      </c>
      <c r="AQ997" s="18">
        <f t="shared" si="2959"/>
        <v>57.699999999999996</v>
      </c>
      <c r="AR997" s="18">
        <f t="shared" si="2960"/>
        <v>57.699999999999996</v>
      </c>
      <c r="AS997" s="18">
        <f t="shared" si="2961"/>
        <v>57.699999999999996</v>
      </c>
      <c r="AT997" s="18">
        <f t="shared" si="2999"/>
        <v>0</v>
      </c>
      <c r="AU997" s="18">
        <f t="shared" si="2999"/>
        <v>0</v>
      </c>
      <c r="AV997" s="18">
        <f t="shared" si="2999"/>
        <v>0</v>
      </c>
      <c r="AW997" s="18">
        <f t="shared" si="2962"/>
        <v>57.699999999999996</v>
      </c>
      <c r="AX997" s="18">
        <f t="shared" si="2963"/>
        <v>57.699999999999996</v>
      </c>
      <c r="AY997" s="18">
        <f t="shared" si="2964"/>
        <v>57.699999999999996</v>
      </c>
      <c r="AZ997" s="18">
        <f t="shared" si="2999"/>
        <v>0</v>
      </c>
      <c r="BA997" s="18">
        <f t="shared" si="2999"/>
        <v>0</v>
      </c>
      <c r="BB997" s="18">
        <f t="shared" si="2999"/>
        <v>0</v>
      </c>
      <c r="BC997" s="18">
        <f t="shared" si="2991"/>
        <v>57.699999999999996</v>
      </c>
      <c r="BD997" s="18">
        <f t="shared" si="2992"/>
        <v>57.699999999999996</v>
      </c>
      <c r="BE997" s="18">
        <f t="shared" si="2993"/>
        <v>57.699999999999996</v>
      </c>
      <c r="BF997" s="18">
        <f t="shared" si="2999"/>
        <v>0</v>
      </c>
      <c r="BG997" s="18">
        <f t="shared" si="2999"/>
        <v>0</v>
      </c>
      <c r="BH997" s="18">
        <f t="shared" si="2999"/>
        <v>0</v>
      </c>
      <c r="BI997" s="18">
        <f t="shared" si="2988"/>
        <v>57.699999999999996</v>
      </c>
      <c r="BJ997" s="18">
        <f t="shared" si="2989"/>
        <v>57.699999999999996</v>
      </c>
      <c r="BK997" s="18">
        <f t="shared" si="2990"/>
        <v>57.699999999999996</v>
      </c>
      <c r="BL997" s="18">
        <f t="shared" si="2999"/>
        <v>0</v>
      </c>
      <c r="BM997" s="18">
        <f t="shared" si="2999"/>
        <v>0</v>
      </c>
      <c r="BN997" s="18">
        <f t="shared" si="2999"/>
        <v>0</v>
      </c>
      <c r="BO997" s="18">
        <f t="shared" si="2922"/>
        <v>57.699999999999996</v>
      </c>
      <c r="BP997" s="18">
        <f t="shared" si="2923"/>
        <v>57.699999999999996</v>
      </c>
      <c r="BQ997" s="18">
        <f t="shared" si="2924"/>
        <v>57.699999999999996</v>
      </c>
      <c r="BR997" s="18">
        <f t="shared" si="2999"/>
        <v>0</v>
      </c>
      <c r="BS997" s="18">
        <f t="shared" si="2999"/>
        <v>0</v>
      </c>
      <c r="BT997" s="18">
        <f t="shared" si="2999"/>
        <v>0</v>
      </c>
      <c r="BU997" s="18">
        <f t="shared" si="2925"/>
        <v>57.699999999999996</v>
      </c>
      <c r="BV997" s="18">
        <f t="shared" si="2926"/>
        <v>57.699999999999996</v>
      </c>
      <c r="BW997" s="18">
        <f t="shared" si="2927"/>
        <v>57.699999999999996</v>
      </c>
      <c r="BX997" s="18">
        <f t="shared" si="2999"/>
        <v>0</v>
      </c>
      <c r="BY997" s="18">
        <f t="shared" si="2999"/>
        <v>0</v>
      </c>
      <c r="BZ997" s="18">
        <f t="shared" si="2999"/>
        <v>0</v>
      </c>
      <c r="CA997" s="18">
        <f t="shared" si="2900"/>
        <v>57.699999999999996</v>
      </c>
      <c r="CB997" s="18">
        <f t="shared" si="2901"/>
        <v>57.699999999999996</v>
      </c>
      <c r="CC997" s="18">
        <f t="shared" si="2902"/>
        <v>57.699999999999996</v>
      </c>
      <c r="CD997" s="18">
        <f t="shared" si="2999"/>
        <v>0</v>
      </c>
      <c r="CE997" s="27"/>
      <c r="CF997" s="33"/>
    </row>
    <row r="998" spans="1:84" x14ac:dyDescent="0.3">
      <c r="A998" s="41" t="s">
        <v>188</v>
      </c>
      <c r="B998" s="39">
        <v>850</v>
      </c>
      <c r="C998" s="41" t="s">
        <v>27</v>
      </c>
      <c r="D998" s="41" t="s">
        <v>19</v>
      </c>
      <c r="E998" s="14" t="s">
        <v>533</v>
      </c>
      <c r="F998" s="18">
        <v>57.699999999999996</v>
      </c>
      <c r="G998" s="18">
        <v>57.699999999999996</v>
      </c>
      <c r="H998" s="18">
        <v>57.699999999999996</v>
      </c>
      <c r="I998" s="18"/>
      <c r="J998" s="18"/>
      <c r="K998" s="18"/>
      <c r="L998" s="18">
        <f t="shared" si="2786"/>
        <v>57.699999999999996</v>
      </c>
      <c r="M998" s="18">
        <f t="shared" si="2787"/>
        <v>57.699999999999996</v>
      </c>
      <c r="N998" s="18">
        <f t="shared" si="2788"/>
        <v>57.699999999999996</v>
      </c>
      <c r="O998" s="18"/>
      <c r="P998" s="18"/>
      <c r="Q998" s="18"/>
      <c r="R998" s="18"/>
      <c r="S998" s="18"/>
      <c r="T998" s="18">
        <f t="shared" si="2967"/>
        <v>57.699999999999996</v>
      </c>
      <c r="U998" s="18">
        <f t="shared" si="2968"/>
        <v>57.699999999999996</v>
      </c>
      <c r="V998" s="18">
        <f t="shared" si="2969"/>
        <v>57.699999999999996</v>
      </c>
      <c r="W998" s="18"/>
      <c r="X998" s="18"/>
      <c r="Y998" s="18"/>
      <c r="Z998" s="18"/>
      <c r="AA998" s="18"/>
      <c r="AB998" s="18"/>
      <c r="AC998" s="18">
        <f t="shared" si="2971"/>
        <v>57.699999999999996</v>
      </c>
      <c r="AD998" s="18">
        <f t="shared" si="2972"/>
        <v>57.699999999999996</v>
      </c>
      <c r="AE998" s="18">
        <f t="shared" si="2973"/>
        <v>57.699999999999996</v>
      </c>
      <c r="AF998" s="18"/>
      <c r="AG998" s="18"/>
      <c r="AH998" s="18"/>
      <c r="AI998" s="18">
        <f t="shared" si="2955"/>
        <v>57.699999999999996</v>
      </c>
      <c r="AJ998" s="18">
        <f t="shared" si="2956"/>
        <v>57.699999999999996</v>
      </c>
      <c r="AK998" s="18">
        <f t="shared" si="2957"/>
        <v>57.699999999999996</v>
      </c>
      <c r="AL998" s="18"/>
      <c r="AM998" s="18">
        <f t="shared" si="2958"/>
        <v>57.699999999999996</v>
      </c>
      <c r="AN998" s="18"/>
      <c r="AO998" s="18"/>
      <c r="AP998" s="18"/>
      <c r="AQ998" s="18">
        <f t="shared" si="2959"/>
        <v>57.699999999999996</v>
      </c>
      <c r="AR998" s="18">
        <f t="shared" si="2960"/>
        <v>57.699999999999996</v>
      </c>
      <c r="AS998" s="18">
        <f t="shared" si="2961"/>
        <v>57.699999999999996</v>
      </c>
      <c r="AT998" s="18"/>
      <c r="AU998" s="18"/>
      <c r="AV998" s="18"/>
      <c r="AW998" s="18">
        <f t="shared" si="2962"/>
        <v>57.699999999999996</v>
      </c>
      <c r="AX998" s="18">
        <f t="shared" si="2963"/>
        <v>57.699999999999996</v>
      </c>
      <c r="AY998" s="18">
        <f t="shared" si="2964"/>
        <v>57.699999999999996</v>
      </c>
      <c r="AZ998" s="18"/>
      <c r="BA998" s="18"/>
      <c r="BB998" s="18"/>
      <c r="BC998" s="18">
        <f t="shared" si="2991"/>
        <v>57.699999999999996</v>
      </c>
      <c r="BD998" s="18">
        <f t="shared" si="2992"/>
        <v>57.699999999999996</v>
      </c>
      <c r="BE998" s="18">
        <f t="shared" si="2993"/>
        <v>57.699999999999996</v>
      </c>
      <c r="BF998" s="18"/>
      <c r="BG998" s="18"/>
      <c r="BH998" s="18"/>
      <c r="BI998" s="18">
        <f t="shared" si="2988"/>
        <v>57.699999999999996</v>
      </c>
      <c r="BJ998" s="18">
        <f t="shared" si="2989"/>
        <v>57.699999999999996</v>
      </c>
      <c r="BK998" s="18">
        <f t="shared" si="2990"/>
        <v>57.699999999999996</v>
      </c>
      <c r="BL998" s="18"/>
      <c r="BM998" s="18"/>
      <c r="BN998" s="18"/>
      <c r="BO998" s="18">
        <f t="shared" si="2922"/>
        <v>57.699999999999996</v>
      </c>
      <c r="BP998" s="18">
        <f t="shared" si="2923"/>
        <v>57.699999999999996</v>
      </c>
      <c r="BQ998" s="18">
        <f t="shared" si="2924"/>
        <v>57.699999999999996</v>
      </c>
      <c r="BR998" s="18"/>
      <c r="BS998" s="18"/>
      <c r="BT998" s="18"/>
      <c r="BU998" s="18">
        <f t="shared" si="2925"/>
        <v>57.699999999999996</v>
      </c>
      <c r="BV998" s="18">
        <f t="shared" si="2926"/>
        <v>57.699999999999996</v>
      </c>
      <c r="BW998" s="18">
        <f t="shared" si="2927"/>
        <v>57.699999999999996</v>
      </c>
      <c r="BX998" s="18"/>
      <c r="BY998" s="18"/>
      <c r="BZ998" s="18"/>
      <c r="CA998" s="18">
        <f t="shared" si="2900"/>
        <v>57.699999999999996</v>
      </c>
      <c r="CB998" s="18">
        <f t="shared" si="2901"/>
        <v>57.699999999999996</v>
      </c>
      <c r="CC998" s="18">
        <f t="shared" si="2902"/>
        <v>57.699999999999996</v>
      </c>
      <c r="CD998" s="18"/>
      <c r="CE998" s="27"/>
      <c r="CF998" s="33"/>
    </row>
    <row r="999" spans="1:84" ht="31.2" x14ac:dyDescent="0.3">
      <c r="A999" s="41" t="s">
        <v>189</v>
      </c>
      <c r="B999" s="39"/>
      <c r="C999" s="41"/>
      <c r="D999" s="41"/>
      <c r="E999" s="14" t="s">
        <v>661</v>
      </c>
      <c r="F999" s="18">
        <f t="shared" ref="F999:K1001" si="3000">F1000</f>
        <v>849.7</v>
      </c>
      <c r="G999" s="18">
        <f t="shared" si="3000"/>
        <v>849.7</v>
      </c>
      <c r="H999" s="18">
        <f t="shared" si="3000"/>
        <v>849.7</v>
      </c>
      <c r="I999" s="18">
        <f t="shared" si="3000"/>
        <v>0</v>
      </c>
      <c r="J999" s="18">
        <f t="shared" si="3000"/>
        <v>0</v>
      </c>
      <c r="K999" s="18">
        <f t="shared" si="3000"/>
        <v>0</v>
      </c>
      <c r="L999" s="18">
        <f t="shared" si="2786"/>
        <v>849.7</v>
      </c>
      <c r="M999" s="18">
        <f t="shared" si="2787"/>
        <v>849.7</v>
      </c>
      <c r="N999" s="18">
        <f t="shared" si="2788"/>
        <v>849.7</v>
      </c>
      <c r="O999" s="18">
        <f t="shared" ref="O999:S1001" si="3001">O1000</f>
        <v>0</v>
      </c>
      <c r="P999" s="18">
        <f t="shared" si="3001"/>
        <v>0</v>
      </c>
      <c r="Q999" s="18">
        <f t="shared" si="3001"/>
        <v>0</v>
      </c>
      <c r="R999" s="18">
        <f t="shared" si="3001"/>
        <v>0</v>
      </c>
      <c r="S999" s="18">
        <f t="shared" si="3001"/>
        <v>0</v>
      </c>
      <c r="T999" s="18">
        <f t="shared" si="2967"/>
        <v>849.7</v>
      </c>
      <c r="U999" s="18">
        <f t="shared" si="2968"/>
        <v>849.7</v>
      </c>
      <c r="V999" s="18">
        <f t="shared" si="2969"/>
        <v>849.7</v>
      </c>
      <c r="W999" s="18">
        <f t="shared" ref="W999:CD1001" si="3002">W1000</f>
        <v>0</v>
      </c>
      <c r="X999" s="18">
        <f t="shared" si="3002"/>
        <v>0</v>
      </c>
      <c r="Y999" s="18">
        <f t="shared" si="3002"/>
        <v>0</v>
      </c>
      <c r="Z999" s="18">
        <f t="shared" si="3002"/>
        <v>0</v>
      </c>
      <c r="AA999" s="18">
        <f t="shared" si="3002"/>
        <v>0</v>
      </c>
      <c r="AB999" s="18">
        <f t="shared" si="3002"/>
        <v>0</v>
      </c>
      <c r="AC999" s="18">
        <f t="shared" si="2971"/>
        <v>849.7</v>
      </c>
      <c r="AD999" s="18">
        <f t="shared" si="2972"/>
        <v>849.7</v>
      </c>
      <c r="AE999" s="18">
        <f t="shared" si="2973"/>
        <v>849.7</v>
      </c>
      <c r="AF999" s="18">
        <f t="shared" si="3002"/>
        <v>0</v>
      </c>
      <c r="AG999" s="18">
        <f t="shared" si="3002"/>
        <v>0</v>
      </c>
      <c r="AH999" s="18">
        <f t="shared" si="3002"/>
        <v>0</v>
      </c>
      <c r="AI999" s="18">
        <f t="shared" si="2955"/>
        <v>849.7</v>
      </c>
      <c r="AJ999" s="18">
        <f t="shared" si="2956"/>
        <v>849.7</v>
      </c>
      <c r="AK999" s="18">
        <f t="shared" si="2957"/>
        <v>849.7</v>
      </c>
      <c r="AL999" s="18">
        <f t="shared" si="3002"/>
        <v>0</v>
      </c>
      <c r="AM999" s="18">
        <f t="shared" si="2958"/>
        <v>849.7</v>
      </c>
      <c r="AN999" s="18">
        <f t="shared" si="3002"/>
        <v>0</v>
      </c>
      <c r="AO999" s="18">
        <f t="shared" si="3002"/>
        <v>0</v>
      </c>
      <c r="AP999" s="18">
        <f t="shared" si="3002"/>
        <v>0</v>
      </c>
      <c r="AQ999" s="18">
        <f t="shared" si="2959"/>
        <v>849.7</v>
      </c>
      <c r="AR999" s="18">
        <f t="shared" si="2960"/>
        <v>849.7</v>
      </c>
      <c r="AS999" s="18">
        <f t="shared" si="2961"/>
        <v>849.7</v>
      </c>
      <c r="AT999" s="18">
        <f t="shared" si="3002"/>
        <v>0</v>
      </c>
      <c r="AU999" s="18">
        <f t="shared" si="3002"/>
        <v>0</v>
      </c>
      <c r="AV999" s="18">
        <f t="shared" si="3002"/>
        <v>0</v>
      </c>
      <c r="AW999" s="18">
        <f t="shared" si="2962"/>
        <v>849.7</v>
      </c>
      <c r="AX999" s="18">
        <f t="shared" si="2963"/>
        <v>849.7</v>
      </c>
      <c r="AY999" s="18">
        <f t="shared" si="2964"/>
        <v>849.7</v>
      </c>
      <c r="AZ999" s="18">
        <f t="shared" si="3002"/>
        <v>0</v>
      </c>
      <c r="BA999" s="18">
        <f t="shared" si="3002"/>
        <v>0</v>
      </c>
      <c r="BB999" s="18">
        <f t="shared" si="3002"/>
        <v>0</v>
      </c>
      <c r="BC999" s="18">
        <f t="shared" si="2991"/>
        <v>849.7</v>
      </c>
      <c r="BD999" s="18">
        <f t="shared" si="2992"/>
        <v>849.7</v>
      </c>
      <c r="BE999" s="18">
        <f t="shared" si="2993"/>
        <v>849.7</v>
      </c>
      <c r="BF999" s="18">
        <f t="shared" si="3002"/>
        <v>0</v>
      </c>
      <c r="BG999" s="18">
        <f t="shared" si="3002"/>
        <v>0</v>
      </c>
      <c r="BH999" s="18">
        <f t="shared" si="3002"/>
        <v>0</v>
      </c>
      <c r="BI999" s="18">
        <f t="shared" si="2988"/>
        <v>849.7</v>
      </c>
      <c r="BJ999" s="18">
        <f t="shared" si="2989"/>
        <v>849.7</v>
      </c>
      <c r="BK999" s="18">
        <f t="shared" si="2990"/>
        <v>849.7</v>
      </c>
      <c r="BL999" s="18">
        <f t="shared" si="3002"/>
        <v>0</v>
      </c>
      <c r="BM999" s="18">
        <f t="shared" si="3002"/>
        <v>0</v>
      </c>
      <c r="BN999" s="18">
        <f t="shared" si="3002"/>
        <v>0</v>
      </c>
      <c r="BO999" s="18">
        <f t="shared" si="2922"/>
        <v>849.7</v>
      </c>
      <c r="BP999" s="18">
        <f t="shared" si="2923"/>
        <v>849.7</v>
      </c>
      <c r="BQ999" s="18">
        <f t="shared" si="2924"/>
        <v>849.7</v>
      </c>
      <c r="BR999" s="18">
        <f t="shared" si="3002"/>
        <v>0</v>
      </c>
      <c r="BS999" s="18">
        <f t="shared" si="3002"/>
        <v>0</v>
      </c>
      <c r="BT999" s="18">
        <f t="shared" si="3002"/>
        <v>0</v>
      </c>
      <c r="BU999" s="18">
        <f t="shared" si="2925"/>
        <v>849.7</v>
      </c>
      <c r="BV999" s="18">
        <f t="shared" si="2926"/>
        <v>849.7</v>
      </c>
      <c r="BW999" s="18">
        <f t="shared" si="2927"/>
        <v>849.7</v>
      </c>
      <c r="BX999" s="18">
        <f t="shared" si="3002"/>
        <v>0</v>
      </c>
      <c r="BY999" s="18">
        <f t="shared" si="3002"/>
        <v>0</v>
      </c>
      <c r="BZ999" s="18">
        <f t="shared" si="3002"/>
        <v>0</v>
      </c>
      <c r="CA999" s="18">
        <f t="shared" si="2900"/>
        <v>849.7</v>
      </c>
      <c r="CB999" s="18">
        <f t="shared" si="2901"/>
        <v>849.7</v>
      </c>
      <c r="CC999" s="18">
        <f t="shared" si="2902"/>
        <v>849.7</v>
      </c>
      <c r="CD999" s="18">
        <f t="shared" si="3002"/>
        <v>0</v>
      </c>
      <c r="CE999" s="27"/>
      <c r="CF999" s="33"/>
    </row>
    <row r="1000" spans="1:84" ht="46.8" x14ac:dyDescent="0.3">
      <c r="A1000" s="41" t="s">
        <v>189</v>
      </c>
      <c r="B1000" s="39">
        <v>600</v>
      </c>
      <c r="C1000" s="41"/>
      <c r="D1000" s="41"/>
      <c r="E1000" s="14" t="s">
        <v>554</v>
      </c>
      <c r="F1000" s="18">
        <f t="shared" si="3000"/>
        <v>849.7</v>
      </c>
      <c r="G1000" s="18">
        <f t="shared" si="3000"/>
        <v>849.7</v>
      </c>
      <c r="H1000" s="18">
        <f t="shared" si="3000"/>
        <v>849.7</v>
      </c>
      <c r="I1000" s="18">
        <f t="shared" si="3000"/>
        <v>0</v>
      </c>
      <c r="J1000" s="18">
        <f t="shared" si="3000"/>
        <v>0</v>
      </c>
      <c r="K1000" s="18">
        <f t="shared" si="3000"/>
        <v>0</v>
      </c>
      <c r="L1000" s="18">
        <f t="shared" si="2786"/>
        <v>849.7</v>
      </c>
      <c r="M1000" s="18">
        <f t="shared" si="2787"/>
        <v>849.7</v>
      </c>
      <c r="N1000" s="18">
        <f t="shared" si="2788"/>
        <v>849.7</v>
      </c>
      <c r="O1000" s="18">
        <f t="shared" si="3001"/>
        <v>0</v>
      </c>
      <c r="P1000" s="18">
        <f t="shared" si="3001"/>
        <v>0</v>
      </c>
      <c r="Q1000" s="18">
        <f t="shared" si="3001"/>
        <v>0</v>
      </c>
      <c r="R1000" s="18">
        <f t="shared" si="3001"/>
        <v>0</v>
      </c>
      <c r="S1000" s="18">
        <f t="shared" si="3001"/>
        <v>0</v>
      </c>
      <c r="T1000" s="18">
        <f t="shared" si="2967"/>
        <v>849.7</v>
      </c>
      <c r="U1000" s="18">
        <f t="shared" si="2968"/>
        <v>849.7</v>
      </c>
      <c r="V1000" s="18">
        <f t="shared" si="2969"/>
        <v>849.7</v>
      </c>
      <c r="W1000" s="18">
        <f t="shared" si="3002"/>
        <v>0</v>
      </c>
      <c r="X1000" s="18">
        <f t="shared" si="3002"/>
        <v>0</v>
      </c>
      <c r="Y1000" s="18">
        <f t="shared" si="3002"/>
        <v>0</v>
      </c>
      <c r="Z1000" s="18">
        <f t="shared" si="3002"/>
        <v>0</v>
      </c>
      <c r="AA1000" s="18">
        <f t="shared" si="3002"/>
        <v>0</v>
      </c>
      <c r="AB1000" s="18">
        <f t="shared" si="3002"/>
        <v>0</v>
      </c>
      <c r="AC1000" s="18">
        <f t="shared" si="2971"/>
        <v>849.7</v>
      </c>
      <c r="AD1000" s="18">
        <f t="shared" si="2972"/>
        <v>849.7</v>
      </c>
      <c r="AE1000" s="18">
        <f t="shared" si="2973"/>
        <v>849.7</v>
      </c>
      <c r="AF1000" s="18">
        <f t="shared" si="3002"/>
        <v>0</v>
      </c>
      <c r="AG1000" s="18">
        <f t="shared" si="3002"/>
        <v>0</v>
      </c>
      <c r="AH1000" s="18">
        <f t="shared" si="3002"/>
        <v>0</v>
      </c>
      <c r="AI1000" s="18">
        <f t="shared" si="2955"/>
        <v>849.7</v>
      </c>
      <c r="AJ1000" s="18">
        <f t="shared" si="2956"/>
        <v>849.7</v>
      </c>
      <c r="AK1000" s="18">
        <f t="shared" si="2957"/>
        <v>849.7</v>
      </c>
      <c r="AL1000" s="18">
        <f t="shared" si="3002"/>
        <v>0</v>
      </c>
      <c r="AM1000" s="18">
        <f t="shared" si="2958"/>
        <v>849.7</v>
      </c>
      <c r="AN1000" s="18">
        <f t="shared" si="3002"/>
        <v>0</v>
      </c>
      <c r="AO1000" s="18">
        <f t="shared" si="3002"/>
        <v>0</v>
      </c>
      <c r="AP1000" s="18">
        <f t="shared" si="3002"/>
        <v>0</v>
      </c>
      <c r="AQ1000" s="18">
        <f t="shared" si="2959"/>
        <v>849.7</v>
      </c>
      <c r="AR1000" s="18">
        <f t="shared" si="2960"/>
        <v>849.7</v>
      </c>
      <c r="AS1000" s="18">
        <f t="shared" si="2961"/>
        <v>849.7</v>
      </c>
      <c r="AT1000" s="18">
        <f t="shared" si="3002"/>
        <v>0</v>
      </c>
      <c r="AU1000" s="18">
        <f t="shared" si="3002"/>
        <v>0</v>
      </c>
      <c r="AV1000" s="18">
        <f t="shared" si="3002"/>
        <v>0</v>
      </c>
      <c r="AW1000" s="18">
        <f t="shared" si="2962"/>
        <v>849.7</v>
      </c>
      <c r="AX1000" s="18">
        <f t="shared" si="2963"/>
        <v>849.7</v>
      </c>
      <c r="AY1000" s="18">
        <f t="shared" si="2964"/>
        <v>849.7</v>
      </c>
      <c r="AZ1000" s="18">
        <f t="shared" si="3002"/>
        <v>0</v>
      </c>
      <c r="BA1000" s="18">
        <f t="shared" si="3002"/>
        <v>0</v>
      </c>
      <c r="BB1000" s="18">
        <f t="shared" si="3002"/>
        <v>0</v>
      </c>
      <c r="BC1000" s="18">
        <f t="shared" si="2991"/>
        <v>849.7</v>
      </c>
      <c r="BD1000" s="18">
        <f t="shared" si="2992"/>
        <v>849.7</v>
      </c>
      <c r="BE1000" s="18">
        <f t="shared" si="2993"/>
        <v>849.7</v>
      </c>
      <c r="BF1000" s="18">
        <f t="shared" si="3002"/>
        <v>0</v>
      </c>
      <c r="BG1000" s="18">
        <f t="shared" si="3002"/>
        <v>0</v>
      </c>
      <c r="BH1000" s="18">
        <f t="shared" si="3002"/>
        <v>0</v>
      </c>
      <c r="BI1000" s="18">
        <f t="shared" si="2988"/>
        <v>849.7</v>
      </c>
      <c r="BJ1000" s="18">
        <f t="shared" si="2989"/>
        <v>849.7</v>
      </c>
      <c r="BK1000" s="18">
        <f t="shared" si="2990"/>
        <v>849.7</v>
      </c>
      <c r="BL1000" s="18">
        <f t="shared" si="3002"/>
        <v>0</v>
      </c>
      <c r="BM1000" s="18">
        <f t="shared" si="3002"/>
        <v>0</v>
      </c>
      <c r="BN1000" s="18">
        <f t="shared" si="3002"/>
        <v>0</v>
      </c>
      <c r="BO1000" s="18">
        <f t="shared" si="2922"/>
        <v>849.7</v>
      </c>
      <c r="BP1000" s="18">
        <f t="shared" si="2923"/>
        <v>849.7</v>
      </c>
      <c r="BQ1000" s="18">
        <f t="shared" si="2924"/>
        <v>849.7</v>
      </c>
      <c r="BR1000" s="18">
        <f t="shared" si="3002"/>
        <v>0</v>
      </c>
      <c r="BS1000" s="18">
        <f t="shared" si="3002"/>
        <v>0</v>
      </c>
      <c r="BT1000" s="18">
        <f t="shared" si="3002"/>
        <v>0</v>
      </c>
      <c r="BU1000" s="18">
        <f t="shared" si="2925"/>
        <v>849.7</v>
      </c>
      <c r="BV1000" s="18">
        <f t="shared" si="2926"/>
        <v>849.7</v>
      </c>
      <c r="BW1000" s="18">
        <f t="shared" si="2927"/>
        <v>849.7</v>
      </c>
      <c r="BX1000" s="18">
        <f t="shared" si="3002"/>
        <v>0</v>
      </c>
      <c r="BY1000" s="18">
        <f t="shared" si="3002"/>
        <v>0</v>
      </c>
      <c r="BZ1000" s="18">
        <f t="shared" si="3002"/>
        <v>0</v>
      </c>
      <c r="CA1000" s="18">
        <f t="shared" si="2900"/>
        <v>849.7</v>
      </c>
      <c r="CB1000" s="18">
        <f t="shared" si="2901"/>
        <v>849.7</v>
      </c>
      <c r="CC1000" s="18">
        <f t="shared" si="2902"/>
        <v>849.7</v>
      </c>
      <c r="CD1000" s="18">
        <f t="shared" si="3002"/>
        <v>0</v>
      </c>
      <c r="CE1000" s="27"/>
      <c r="CF1000" s="33"/>
    </row>
    <row r="1001" spans="1:84" x14ac:dyDescent="0.3">
      <c r="A1001" s="41" t="s">
        <v>189</v>
      </c>
      <c r="B1001" s="39">
        <v>620</v>
      </c>
      <c r="C1001" s="41"/>
      <c r="D1001" s="41"/>
      <c r="E1001" s="14" t="s">
        <v>569</v>
      </c>
      <c r="F1001" s="18">
        <f t="shared" si="3000"/>
        <v>849.7</v>
      </c>
      <c r="G1001" s="18">
        <f t="shared" si="3000"/>
        <v>849.7</v>
      </c>
      <c r="H1001" s="18">
        <f t="shared" si="3000"/>
        <v>849.7</v>
      </c>
      <c r="I1001" s="18">
        <f t="shared" si="3000"/>
        <v>0</v>
      </c>
      <c r="J1001" s="18">
        <f t="shared" si="3000"/>
        <v>0</v>
      </c>
      <c r="K1001" s="18">
        <f t="shared" si="3000"/>
        <v>0</v>
      </c>
      <c r="L1001" s="18">
        <f t="shared" si="2786"/>
        <v>849.7</v>
      </c>
      <c r="M1001" s="18">
        <f t="shared" si="2787"/>
        <v>849.7</v>
      </c>
      <c r="N1001" s="18">
        <f t="shared" si="2788"/>
        <v>849.7</v>
      </c>
      <c r="O1001" s="18">
        <f t="shared" si="3001"/>
        <v>0</v>
      </c>
      <c r="P1001" s="18">
        <f t="shared" si="3001"/>
        <v>0</v>
      </c>
      <c r="Q1001" s="18">
        <f t="shared" si="3001"/>
        <v>0</v>
      </c>
      <c r="R1001" s="18">
        <f t="shared" si="3001"/>
        <v>0</v>
      </c>
      <c r="S1001" s="18">
        <f t="shared" si="3001"/>
        <v>0</v>
      </c>
      <c r="T1001" s="18">
        <f t="shared" si="2967"/>
        <v>849.7</v>
      </c>
      <c r="U1001" s="18">
        <f t="shared" si="2968"/>
        <v>849.7</v>
      </c>
      <c r="V1001" s="18">
        <f t="shared" si="2969"/>
        <v>849.7</v>
      </c>
      <c r="W1001" s="18">
        <f t="shared" si="3002"/>
        <v>0</v>
      </c>
      <c r="X1001" s="18">
        <f t="shared" si="3002"/>
        <v>0</v>
      </c>
      <c r="Y1001" s="18">
        <f t="shared" si="3002"/>
        <v>0</v>
      </c>
      <c r="Z1001" s="18">
        <f t="shared" si="3002"/>
        <v>0</v>
      </c>
      <c r="AA1001" s="18">
        <f t="shared" si="3002"/>
        <v>0</v>
      </c>
      <c r="AB1001" s="18">
        <f t="shared" si="3002"/>
        <v>0</v>
      </c>
      <c r="AC1001" s="18">
        <f t="shared" si="2971"/>
        <v>849.7</v>
      </c>
      <c r="AD1001" s="18">
        <f t="shared" si="2972"/>
        <v>849.7</v>
      </c>
      <c r="AE1001" s="18">
        <f t="shared" si="2973"/>
        <v>849.7</v>
      </c>
      <c r="AF1001" s="18">
        <f t="shared" si="3002"/>
        <v>0</v>
      </c>
      <c r="AG1001" s="18">
        <f t="shared" si="3002"/>
        <v>0</v>
      </c>
      <c r="AH1001" s="18">
        <f t="shared" si="3002"/>
        <v>0</v>
      </c>
      <c r="AI1001" s="18">
        <f t="shared" si="2955"/>
        <v>849.7</v>
      </c>
      <c r="AJ1001" s="18">
        <f t="shared" si="2956"/>
        <v>849.7</v>
      </c>
      <c r="AK1001" s="18">
        <f t="shared" si="2957"/>
        <v>849.7</v>
      </c>
      <c r="AL1001" s="18">
        <f t="shared" si="3002"/>
        <v>0</v>
      </c>
      <c r="AM1001" s="18">
        <f t="shared" si="2958"/>
        <v>849.7</v>
      </c>
      <c r="AN1001" s="18">
        <f t="shared" si="3002"/>
        <v>0</v>
      </c>
      <c r="AO1001" s="18">
        <f t="shared" si="3002"/>
        <v>0</v>
      </c>
      <c r="AP1001" s="18">
        <f t="shared" si="3002"/>
        <v>0</v>
      </c>
      <c r="AQ1001" s="18">
        <f t="shared" si="2959"/>
        <v>849.7</v>
      </c>
      <c r="AR1001" s="18">
        <f t="shared" si="2960"/>
        <v>849.7</v>
      </c>
      <c r="AS1001" s="18">
        <f t="shared" si="2961"/>
        <v>849.7</v>
      </c>
      <c r="AT1001" s="18">
        <f t="shared" si="3002"/>
        <v>0</v>
      </c>
      <c r="AU1001" s="18">
        <f t="shared" si="3002"/>
        <v>0</v>
      </c>
      <c r="AV1001" s="18">
        <f t="shared" si="3002"/>
        <v>0</v>
      </c>
      <c r="AW1001" s="18">
        <f t="shared" si="2962"/>
        <v>849.7</v>
      </c>
      <c r="AX1001" s="18">
        <f t="shared" si="2963"/>
        <v>849.7</v>
      </c>
      <c r="AY1001" s="18">
        <f t="shared" si="2964"/>
        <v>849.7</v>
      </c>
      <c r="AZ1001" s="18">
        <f t="shared" si="3002"/>
        <v>0</v>
      </c>
      <c r="BA1001" s="18">
        <f t="shared" si="3002"/>
        <v>0</v>
      </c>
      <c r="BB1001" s="18">
        <f t="shared" si="3002"/>
        <v>0</v>
      </c>
      <c r="BC1001" s="18">
        <f t="shared" si="2991"/>
        <v>849.7</v>
      </c>
      <c r="BD1001" s="18">
        <f t="shared" si="2992"/>
        <v>849.7</v>
      </c>
      <c r="BE1001" s="18">
        <f t="shared" si="2993"/>
        <v>849.7</v>
      </c>
      <c r="BF1001" s="18">
        <f t="shared" si="3002"/>
        <v>0</v>
      </c>
      <c r="BG1001" s="18">
        <f t="shared" si="3002"/>
        <v>0</v>
      </c>
      <c r="BH1001" s="18">
        <f t="shared" si="3002"/>
        <v>0</v>
      </c>
      <c r="BI1001" s="18">
        <f t="shared" si="2988"/>
        <v>849.7</v>
      </c>
      <c r="BJ1001" s="18">
        <f t="shared" si="2989"/>
        <v>849.7</v>
      </c>
      <c r="BK1001" s="18">
        <f t="shared" si="2990"/>
        <v>849.7</v>
      </c>
      <c r="BL1001" s="18">
        <f t="shared" si="3002"/>
        <v>0</v>
      </c>
      <c r="BM1001" s="18">
        <f t="shared" si="3002"/>
        <v>0</v>
      </c>
      <c r="BN1001" s="18">
        <f t="shared" si="3002"/>
        <v>0</v>
      </c>
      <c r="BO1001" s="18">
        <f t="shared" si="2922"/>
        <v>849.7</v>
      </c>
      <c r="BP1001" s="18">
        <f t="shared" si="2923"/>
        <v>849.7</v>
      </c>
      <c r="BQ1001" s="18">
        <f t="shared" si="2924"/>
        <v>849.7</v>
      </c>
      <c r="BR1001" s="18">
        <f t="shared" si="3002"/>
        <v>0</v>
      </c>
      <c r="BS1001" s="18">
        <f t="shared" si="3002"/>
        <v>0</v>
      </c>
      <c r="BT1001" s="18">
        <f t="shared" si="3002"/>
        <v>0</v>
      </c>
      <c r="BU1001" s="18">
        <f t="shared" si="2925"/>
        <v>849.7</v>
      </c>
      <c r="BV1001" s="18">
        <f t="shared" si="2926"/>
        <v>849.7</v>
      </c>
      <c r="BW1001" s="18">
        <f t="shared" si="2927"/>
        <v>849.7</v>
      </c>
      <c r="BX1001" s="18">
        <f t="shared" si="3002"/>
        <v>0</v>
      </c>
      <c r="BY1001" s="18">
        <f t="shared" si="3002"/>
        <v>0</v>
      </c>
      <c r="BZ1001" s="18">
        <f t="shared" si="3002"/>
        <v>0</v>
      </c>
      <c r="CA1001" s="18">
        <f t="shared" si="2900"/>
        <v>849.7</v>
      </c>
      <c r="CB1001" s="18">
        <f t="shared" si="2901"/>
        <v>849.7</v>
      </c>
      <c r="CC1001" s="18">
        <f t="shared" si="2902"/>
        <v>849.7</v>
      </c>
      <c r="CD1001" s="18">
        <f t="shared" si="3002"/>
        <v>0</v>
      </c>
      <c r="CE1001" s="27"/>
      <c r="CF1001" s="33"/>
    </row>
    <row r="1002" spans="1:84" x14ac:dyDescent="0.3">
      <c r="A1002" s="41" t="s">
        <v>189</v>
      </c>
      <c r="B1002" s="39">
        <v>620</v>
      </c>
      <c r="C1002" s="41" t="s">
        <v>27</v>
      </c>
      <c r="D1002" s="41" t="s">
        <v>19</v>
      </c>
      <c r="E1002" s="14" t="s">
        <v>533</v>
      </c>
      <c r="F1002" s="18">
        <v>849.7</v>
      </c>
      <c r="G1002" s="18">
        <v>849.7</v>
      </c>
      <c r="H1002" s="18">
        <v>849.7</v>
      </c>
      <c r="I1002" s="18"/>
      <c r="J1002" s="18"/>
      <c r="K1002" s="18"/>
      <c r="L1002" s="18">
        <f t="shared" si="2786"/>
        <v>849.7</v>
      </c>
      <c r="M1002" s="18">
        <f t="shared" si="2787"/>
        <v>849.7</v>
      </c>
      <c r="N1002" s="18">
        <f t="shared" si="2788"/>
        <v>849.7</v>
      </c>
      <c r="O1002" s="18"/>
      <c r="P1002" s="18"/>
      <c r="Q1002" s="18"/>
      <c r="R1002" s="18"/>
      <c r="S1002" s="18"/>
      <c r="T1002" s="18">
        <f t="shared" si="2967"/>
        <v>849.7</v>
      </c>
      <c r="U1002" s="18">
        <f t="shared" si="2968"/>
        <v>849.7</v>
      </c>
      <c r="V1002" s="18">
        <f t="shared" si="2969"/>
        <v>849.7</v>
      </c>
      <c r="W1002" s="18"/>
      <c r="X1002" s="18"/>
      <c r="Y1002" s="18"/>
      <c r="Z1002" s="18"/>
      <c r="AA1002" s="18"/>
      <c r="AB1002" s="18"/>
      <c r="AC1002" s="18">
        <f t="shared" si="2971"/>
        <v>849.7</v>
      </c>
      <c r="AD1002" s="18">
        <f t="shared" si="2972"/>
        <v>849.7</v>
      </c>
      <c r="AE1002" s="18">
        <f t="shared" si="2973"/>
        <v>849.7</v>
      </c>
      <c r="AF1002" s="18"/>
      <c r="AG1002" s="18"/>
      <c r="AH1002" s="18"/>
      <c r="AI1002" s="18">
        <f t="shared" si="2955"/>
        <v>849.7</v>
      </c>
      <c r="AJ1002" s="18">
        <f t="shared" si="2956"/>
        <v>849.7</v>
      </c>
      <c r="AK1002" s="18">
        <f t="shared" si="2957"/>
        <v>849.7</v>
      </c>
      <c r="AL1002" s="18"/>
      <c r="AM1002" s="18">
        <f t="shared" si="2958"/>
        <v>849.7</v>
      </c>
      <c r="AN1002" s="18"/>
      <c r="AO1002" s="18"/>
      <c r="AP1002" s="18"/>
      <c r="AQ1002" s="18">
        <f t="shared" si="2959"/>
        <v>849.7</v>
      </c>
      <c r="AR1002" s="18">
        <f t="shared" si="2960"/>
        <v>849.7</v>
      </c>
      <c r="AS1002" s="18">
        <f t="shared" si="2961"/>
        <v>849.7</v>
      </c>
      <c r="AT1002" s="18"/>
      <c r="AU1002" s="18"/>
      <c r="AV1002" s="18"/>
      <c r="AW1002" s="18">
        <f t="shared" si="2962"/>
        <v>849.7</v>
      </c>
      <c r="AX1002" s="18">
        <f t="shared" si="2963"/>
        <v>849.7</v>
      </c>
      <c r="AY1002" s="18">
        <f t="shared" si="2964"/>
        <v>849.7</v>
      </c>
      <c r="AZ1002" s="18"/>
      <c r="BA1002" s="18"/>
      <c r="BB1002" s="18"/>
      <c r="BC1002" s="18">
        <f t="shared" si="2991"/>
        <v>849.7</v>
      </c>
      <c r="BD1002" s="18">
        <f t="shared" si="2992"/>
        <v>849.7</v>
      </c>
      <c r="BE1002" s="18">
        <f t="shared" si="2993"/>
        <v>849.7</v>
      </c>
      <c r="BF1002" s="18"/>
      <c r="BG1002" s="18"/>
      <c r="BH1002" s="18"/>
      <c r="BI1002" s="18">
        <f t="shared" si="2988"/>
        <v>849.7</v>
      </c>
      <c r="BJ1002" s="18">
        <f t="shared" si="2989"/>
        <v>849.7</v>
      </c>
      <c r="BK1002" s="18">
        <f t="shared" si="2990"/>
        <v>849.7</v>
      </c>
      <c r="BL1002" s="18"/>
      <c r="BM1002" s="18"/>
      <c r="BN1002" s="18"/>
      <c r="BO1002" s="18">
        <f t="shared" si="2922"/>
        <v>849.7</v>
      </c>
      <c r="BP1002" s="18">
        <f t="shared" si="2923"/>
        <v>849.7</v>
      </c>
      <c r="BQ1002" s="18">
        <f t="shared" si="2924"/>
        <v>849.7</v>
      </c>
      <c r="BR1002" s="18"/>
      <c r="BS1002" s="18"/>
      <c r="BT1002" s="18"/>
      <c r="BU1002" s="18">
        <f t="shared" si="2925"/>
        <v>849.7</v>
      </c>
      <c r="BV1002" s="18">
        <f t="shared" si="2926"/>
        <v>849.7</v>
      </c>
      <c r="BW1002" s="18">
        <f t="shared" si="2927"/>
        <v>849.7</v>
      </c>
      <c r="BX1002" s="18"/>
      <c r="BY1002" s="18"/>
      <c r="BZ1002" s="18"/>
      <c r="CA1002" s="18">
        <f t="shared" si="2900"/>
        <v>849.7</v>
      </c>
      <c r="CB1002" s="18">
        <f t="shared" si="2901"/>
        <v>849.7</v>
      </c>
      <c r="CC1002" s="18">
        <f t="shared" si="2902"/>
        <v>849.7</v>
      </c>
      <c r="CD1002" s="18"/>
      <c r="CE1002" s="27"/>
      <c r="CF1002" s="33"/>
    </row>
    <row r="1003" spans="1:84" ht="31.2" x14ac:dyDescent="0.3">
      <c r="A1003" s="41" t="s">
        <v>190</v>
      </c>
      <c r="B1003" s="39"/>
      <c r="C1003" s="41"/>
      <c r="D1003" s="41"/>
      <c r="E1003" s="14" t="s">
        <v>667</v>
      </c>
      <c r="F1003" s="18">
        <f t="shared" ref="F1003:K1005" si="3003">F1004</f>
        <v>2391.1</v>
      </c>
      <c r="G1003" s="18">
        <f t="shared" si="3003"/>
        <v>2391.1</v>
      </c>
      <c r="H1003" s="18">
        <f t="shared" si="3003"/>
        <v>2391.1</v>
      </c>
      <c r="I1003" s="18">
        <f t="shared" si="3003"/>
        <v>0</v>
      </c>
      <c r="J1003" s="18">
        <f t="shared" si="3003"/>
        <v>0</v>
      </c>
      <c r="K1003" s="18">
        <f t="shared" si="3003"/>
        <v>0</v>
      </c>
      <c r="L1003" s="18">
        <f t="shared" si="2786"/>
        <v>2391.1</v>
      </c>
      <c r="M1003" s="18">
        <f t="shared" si="2787"/>
        <v>2391.1</v>
      </c>
      <c r="N1003" s="18">
        <f t="shared" si="2788"/>
        <v>2391.1</v>
      </c>
      <c r="O1003" s="18">
        <f t="shared" ref="O1003:S1005" si="3004">O1004</f>
        <v>0</v>
      </c>
      <c r="P1003" s="18">
        <f t="shared" si="3004"/>
        <v>0</v>
      </c>
      <c r="Q1003" s="18">
        <f t="shared" si="3004"/>
        <v>0</v>
      </c>
      <c r="R1003" s="18">
        <f t="shared" si="3004"/>
        <v>0</v>
      </c>
      <c r="S1003" s="18">
        <f t="shared" si="3004"/>
        <v>0</v>
      </c>
      <c r="T1003" s="18">
        <f t="shared" si="2967"/>
        <v>2391.1</v>
      </c>
      <c r="U1003" s="18">
        <f t="shared" si="2968"/>
        <v>2391.1</v>
      </c>
      <c r="V1003" s="18">
        <f t="shared" si="2969"/>
        <v>2391.1</v>
      </c>
      <c r="W1003" s="18">
        <f t="shared" ref="W1003:CD1005" si="3005">W1004</f>
        <v>0</v>
      </c>
      <c r="X1003" s="18">
        <f t="shared" si="3005"/>
        <v>0</v>
      </c>
      <c r="Y1003" s="18">
        <f t="shared" si="3005"/>
        <v>0</v>
      </c>
      <c r="Z1003" s="18">
        <f t="shared" si="3005"/>
        <v>0</v>
      </c>
      <c r="AA1003" s="18">
        <f t="shared" si="3005"/>
        <v>0</v>
      </c>
      <c r="AB1003" s="18">
        <f t="shared" si="3005"/>
        <v>0</v>
      </c>
      <c r="AC1003" s="18">
        <f t="shared" si="2971"/>
        <v>2391.1</v>
      </c>
      <c r="AD1003" s="18">
        <f t="shared" si="2972"/>
        <v>2391.1</v>
      </c>
      <c r="AE1003" s="18">
        <f t="shared" si="2973"/>
        <v>2391.1</v>
      </c>
      <c r="AF1003" s="18">
        <f t="shared" si="3005"/>
        <v>0</v>
      </c>
      <c r="AG1003" s="18">
        <f t="shared" si="3005"/>
        <v>0</v>
      </c>
      <c r="AH1003" s="18">
        <f t="shared" si="3005"/>
        <v>0</v>
      </c>
      <c r="AI1003" s="18">
        <f t="shared" si="2955"/>
        <v>2391.1</v>
      </c>
      <c r="AJ1003" s="18">
        <f t="shared" si="2956"/>
        <v>2391.1</v>
      </c>
      <c r="AK1003" s="18">
        <f t="shared" si="2957"/>
        <v>2391.1</v>
      </c>
      <c r="AL1003" s="18">
        <f t="shared" si="3005"/>
        <v>0</v>
      </c>
      <c r="AM1003" s="18">
        <f t="shared" si="2958"/>
        <v>2391.1</v>
      </c>
      <c r="AN1003" s="18">
        <f t="shared" si="3005"/>
        <v>0</v>
      </c>
      <c r="AO1003" s="18">
        <f t="shared" si="3005"/>
        <v>0</v>
      </c>
      <c r="AP1003" s="18">
        <f t="shared" si="3005"/>
        <v>0</v>
      </c>
      <c r="AQ1003" s="18">
        <f t="shared" si="2959"/>
        <v>2391.1</v>
      </c>
      <c r="AR1003" s="18">
        <f t="shared" si="2960"/>
        <v>2391.1</v>
      </c>
      <c r="AS1003" s="18">
        <f t="shared" si="2961"/>
        <v>2391.1</v>
      </c>
      <c r="AT1003" s="18">
        <f t="shared" si="3005"/>
        <v>0</v>
      </c>
      <c r="AU1003" s="18">
        <f t="shared" si="3005"/>
        <v>0</v>
      </c>
      <c r="AV1003" s="18">
        <f t="shared" si="3005"/>
        <v>0</v>
      </c>
      <c r="AW1003" s="18">
        <f t="shared" si="2962"/>
        <v>2391.1</v>
      </c>
      <c r="AX1003" s="18">
        <f t="shared" si="2963"/>
        <v>2391.1</v>
      </c>
      <c r="AY1003" s="18">
        <f t="shared" si="2964"/>
        <v>2391.1</v>
      </c>
      <c r="AZ1003" s="18">
        <f t="shared" si="3005"/>
        <v>23.952000000000002</v>
      </c>
      <c r="BA1003" s="18">
        <f t="shared" si="3005"/>
        <v>0</v>
      </c>
      <c r="BB1003" s="18">
        <f t="shared" si="3005"/>
        <v>0</v>
      </c>
      <c r="BC1003" s="18">
        <f t="shared" si="2991"/>
        <v>2415.0520000000001</v>
      </c>
      <c r="BD1003" s="18">
        <f t="shared" si="2992"/>
        <v>2391.1</v>
      </c>
      <c r="BE1003" s="18">
        <f t="shared" si="2993"/>
        <v>2391.1</v>
      </c>
      <c r="BF1003" s="18">
        <f t="shared" si="3005"/>
        <v>0</v>
      </c>
      <c r="BG1003" s="18">
        <f t="shared" si="3005"/>
        <v>0</v>
      </c>
      <c r="BH1003" s="18">
        <f t="shared" si="3005"/>
        <v>0</v>
      </c>
      <c r="BI1003" s="18">
        <f t="shared" si="2988"/>
        <v>2415.0520000000001</v>
      </c>
      <c r="BJ1003" s="18">
        <f t="shared" si="2989"/>
        <v>2391.1</v>
      </c>
      <c r="BK1003" s="18">
        <f t="shared" si="2990"/>
        <v>2391.1</v>
      </c>
      <c r="BL1003" s="18">
        <f t="shared" si="3005"/>
        <v>0</v>
      </c>
      <c r="BM1003" s="18">
        <f t="shared" si="3005"/>
        <v>0</v>
      </c>
      <c r="BN1003" s="18">
        <f t="shared" si="3005"/>
        <v>0</v>
      </c>
      <c r="BO1003" s="18">
        <f t="shared" si="2922"/>
        <v>2415.0520000000001</v>
      </c>
      <c r="BP1003" s="18">
        <f t="shared" si="2923"/>
        <v>2391.1</v>
      </c>
      <c r="BQ1003" s="18">
        <f t="shared" si="2924"/>
        <v>2391.1</v>
      </c>
      <c r="BR1003" s="18">
        <f t="shared" si="3005"/>
        <v>0</v>
      </c>
      <c r="BS1003" s="18">
        <f t="shared" si="3005"/>
        <v>0</v>
      </c>
      <c r="BT1003" s="18">
        <f t="shared" si="3005"/>
        <v>0</v>
      </c>
      <c r="BU1003" s="18">
        <f t="shared" si="2925"/>
        <v>2415.0520000000001</v>
      </c>
      <c r="BV1003" s="18">
        <f t="shared" si="2926"/>
        <v>2391.1</v>
      </c>
      <c r="BW1003" s="18">
        <f t="shared" si="2927"/>
        <v>2391.1</v>
      </c>
      <c r="BX1003" s="18">
        <f t="shared" si="3005"/>
        <v>0</v>
      </c>
      <c r="BY1003" s="18">
        <f t="shared" si="3005"/>
        <v>0</v>
      </c>
      <c r="BZ1003" s="18">
        <f t="shared" si="3005"/>
        <v>0</v>
      </c>
      <c r="CA1003" s="18">
        <f t="shared" si="2900"/>
        <v>2415.0520000000001</v>
      </c>
      <c r="CB1003" s="18">
        <f t="shared" si="2901"/>
        <v>2391.1</v>
      </c>
      <c r="CC1003" s="18">
        <f t="shared" si="2902"/>
        <v>2391.1</v>
      </c>
      <c r="CD1003" s="18">
        <f t="shared" si="3005"/>
        <v>0</v>
      </c>
      <c r="CE1003" s="27"/>
      <c r="CF1003" s="33"/>
    </row>
    <row r="1004" spans="1:84" ht="46.8" x14ac:dyDescent="0.3">
      <c r="A1004" s="41" t="s">
        <v>190</v>
      </c>
      <c r="B1004" s="39">
        <v>600</v>
      </c>
      <c r="C1004" s="41"/>
      <c r="D1004" s="41"/>
      <c r="E1004" s="14" t="s">
        <v>554</v>
      </c>
      <c r="F1004" s="18">
        <f t="shared" si="3003"/>
        <v>2391.1</v>
      </c>
      <c r="G1004" s="18">
        <f t="shared" si="3003"/>
        <v>2391.1</v>
      </c>
      <c r="H1004" s="18">
        <f t="shared" si="3003"/>
        <v>2391.1</v>
      </c>
      <c r="I1004" s="18">
        <f t="shared" si="3003"/>
        <v>0</v>
      </c>
      <c r="J1004" s="18">
        <f t="shared" si="3003"/>
        <v>0</v>
      </c>
      <c r="K1004" s="18">
        <f t="shared" si="3003"/>
        <v>0</v>
      </c>
      <c r="L1004" s="18">
        <f t="shared" si="2786"/>
        <v>2391.1</v>
      </c>
      <c r="M1004" s="18">
        <f t="shared" si="2787"/>
        <v>2391.1</v>
      </c>
      <c r="N1004" s="18">
        <f t="shared" si="2788"/>
        <v>2391.1</v>
      </c>
      <c r="O1004" s="18">
        <f t="shared" si="3004"/>
        <v>0</v>
      </c>
      <c r="P1004" s="18">
        <f t="shared" si="3004"/>
        <v>0</v>
      </c>
      <c r="Q1004" s="18">
        <f t="shared" si="3004"/>
        <v>0</v>
      </c>
      <c r="R1004" s="18">
        <f t="shared" si="3004"/>
        <v>0</v>
      </c>
      <c r="S1004" s="18">
        <f t="shared" si="3004"/>
        <v>0</v>
      </c>
      <c r="T1004" s="18">
        <f t="shared" si="2967"/>
        <v>2391.1</v>
      </c>
      <c r="U1004" s="18">
        <f t="shared" si="2968"/>
        <v>2391.1</v>
      </c>
      <c r="V1004" s="18">
        <f t="shared" si="2969"/>
        <v>2391.1</v>
      </c>
      <c r="W1004" s="18">
        <f t="shared" si="3005"/>
        <v>0</v>
      </c>
      <c r="X1004" s="18">
        <f t="shared" si="3005"/>
        <v>0</v>
      </c>
      <c r="Y1004" s="18">
        <f t="shared" si="3005"/>
        <v>0</v>
      </c>
      <c r="Z1004" s="18">
        <f t="shared" si="3005"/>
        <v>0</v>
      </c>
      <c r="AA1004" s="18">
        <f t="shared" si="3005"/>
        <v>0</v>
      </c>
      <c r="AB1004" s="18">
        <f t="shared" si="3005"/>
        <v>0</v>
      </c>
      <c r="AC1004" s="18">
        <f t="shared" si="2971"/>
        <v>2391.1</v>
      </c>
      <c r="AD1004" s="18">
        <f t="shared" si="2972"/>
        <v>2391.1</v>
      </c>
      <c r="AE1004" s="18">
        <f t="shared" si="2973"/>
        <v>2391.1</v>
      </c>
      <c r="AF1004" s="18">
        <f t="shared" si="3005"/>
        <v>0</v>
      </c>
      <c r="AG1004" s="18">
        <f t="shared" si="3005"/>
        <v>0</v>
      </c>
      <c r="AH1004" s="18">
        <f t="shared" si="3005"/>
        <v>0</v>
      </c>
      <c r="AI1004" s="18">
        <f t="shared" si="2955"/>
        <v>2391.1</v>
      </c>
      <c r="AJ1004" s="18">
        <f t="shared" si="2956"/>
        <v>2391.1</v>
      </c>
      <c r="AK1004" s="18">
        <f t="shared" si="2957"/>
        <v>2391.1</v>
      </c>
      <c r="AL1004" s="18">
        <f t="shared" si="3005"/>
        <v>0</v>
      </c>
      <c r="AM1004" s="18">
        <f t="shared" si="2958"/>
        <v>2391.1</v>
      </c>
      <c r="AN1004" s="18">
        <f t="shared" si="3005"/>
        <v>0</v>
      </c>
      <c r="AO1004" s="18">
        <f t="shared" si="3005"/>
        <v>0</v>
      </c>
      <c r="AP1004" s="18">
        <f t="shared" si="3005"/>
        <v>0</v>
      </c>
      <c r="AQ1004" s="18">
        <f t="shared" si="2959"/>
        <v>2391.1</v>
      </c>
      <c r="AR1004" s="18">
        <f t="shared" si="2960"/>
        <v>2391.1</v>
      </c>
      <c r="AS1004" s="18">
        <f t="shared" si="2961"/>
        <v>2391.1</v>
      </c>
      <c r="AT1004" s="18">
        <f t="shared" si="3005"/>
        <v>0</v>
      </c>
      <c r="AU1004" s="18">
        <f t="shared" si="3005"/>
        <v>0</v>
      </c>
      <c r="AV1004" s="18">
        <f t="shared" si="3005"/>
        <v>0</v>
      </c>
      <c r="AW1004" s="18">
        <f t="shared" si="2962"/>
        <v>2391.1</v>
      </c>
      <c r="AX1004" s="18">
        <f t="shared" si="2963"/>
        <v>2391.1</v>
      </c>
      <c r="AY1004" s="18">
        <f t="shared" si="2964"/>
        <v>2391.1</v>
      </c>
      <c r="AZ1004" s="18">
        <f t="shared" si="3005"/>
        <v>23.952000000000002</v>
      </c>
      <c r="BA1004" s="18">
        <f t="shared" si="3005"/>
        <v>0</v>
      </c>
      <c r="BB1004" s="18">
        <f t="shared" si="3005"/>
        <v>0</v>
      </c>
      <c r="BC1004" s="18">
        <f t="shared" si="2991"/>
        <v>2415.0520000000001</v>
      </c>
      <c r="BD1004" s="18">
        <f t="shared" si="2992"/>
        <v>2391.1</v>
      </c>
      <c r="BE1004" s="18">
        <f t="shared" si="2993"/>
        <v>2391.1</v>
      </c>
      <c r="BF1004" s="18">
        <f t="shared" si="3005"/>
        <v>0</v>
      </c>
      <c r="BG1004" s="18">
        <f t="shared" si="3005"/>
        <v>0</v>
      </c>
      <c r="BH1004" s="18">
        <f t="shared" si="3005"/>
        <v>0</v>
      </c>
      <c r="BI1004" s="18">
        <f t="shared" si="2988"/>
        <v>2415.0520000000001</v>
      </c>
      <c r="BJ1004" s="18">
        <f t="shared" si="2989"/>
        <v>2391.1</v>
      </c>
      <c r="BK1004" s="18">
        <f t="shared" si="2990"/>
        <v>2391.1</v>
      </c>
      <c r="BL1004" s="18">
        <f t="shared" si="3005"/>
        <v>0</v>
      </c>
      <c r="BM1004" s="18">
        <f t="shared" si="3005"/>
        <v>0</v>
      </c>
      <c r="BN1004" s="18">
        <f t="shared" si="3005"/>
        <v>0</v>
      </c>
      <c r="BO1004" s="18">
        <f t="shared" si="2922"/>
        <v>2415.0520000000001</v>
      </c>
      <c r="BP1004" s="18">
        <f t="shared" si="2923"/>
        <v>2391.1</v>
      </c>
      <c r="BQ1004" s="18">
        <f t="shared" si="2924"/>
        <v>2391.1</v>
      </c>
      <c r="BR1004" s="18">
        <f t="shared" si="3005"/>
        <v>0</v>
      </c>
      <c r="BS1004" s="18">
        <f t="shared" si="3005"/>
        <v>0</v>
      </c>
      <c r="BT1004" s="18">
        <f t="shared" si="3005"/>
        <v>0</v>
      </c>
      <c r="BU1004" s="18">
        <f t="shared" si="2925"/>
        <v>2415.0520000000001</v>
      </c>
      <c r="BV1004" s="18">
        <f t="shared" si="2926"/>
        <v>2391.1</v>
      </c>
      <c r="BW1004" s="18">
        <f t="shared" si="2927"/>
        <v>2391.1</v>
      </c>
      <c r="BX1004" s="18">
        <f t="shared" si="3005"/>
        <v>0</v>
      </c>
      <c r="BY1004" s="18">
        <f t="shared" si="3005"/>
        <v>0</v>
      </c>
      <c r="BZ1004" s="18">
        <f t="shared" si="3005"/>
        <v>0</v>
      </c>
      <c r="CA1004" s="18">
        <f t="shared" si="2900"/>
        <v>2415.0520000000001</v>
      </c>
      <c r="CB1004" s="18">
        <f t="shared" si="2901"/>
        <v>2391.1</v>
      </c>
      <c r="CC1004" s="18">
        <f t="shared" si="2902"/>
        <v>2391.1</v>
      </c>
      <c r="CD1004" s="18">
        <f t="shared" si="3005"/>
        <v>0</v>
      </c>
      <c r="CE1004" s="27"/>
      <c r="CF1004" s="33"/>
    </row>
    <row r="1005" spans="1:84" x14ac:dyDescent="0.3">
      <c r="A1005" s="41" t="s">
        <v>190</v>
      </c>
      <c r="B1005" s="39">
        <v>620</v>
      </c>
      <c r="C1005" s="41"/>
      <c r="D1005" s="41"/>
      <c r="E1005" s="14" t="s">
        <v>569</v>
      </c>
      <c r="F1005" s="18">
        <f t="shared" si="3003"/>
        <v>2391.1</v>
      </c>
      <c r="G1005" s="18">
        <f t="shared" si="3003"/>
        <v>2391.1</v>
      </c>
      <c r="H1005" s="18">
        <f t="shared" si="3003"/>
        <v>2391.1</v>
      </c>
      <c r="I1005" s="18">
        <f t="shared" si="3003"/>
        <v>0</v>
      </c>
      <c r="J1005" s="18">
        <f t="shared" si="3003"/>
        <v>0</v>
      </c>
      <c r="K1005" s="18">
        <f t="shared" si="3003"/>
        <v>0</v>
      </c>
      <c r="L1005" s="18">
        <f t="shared" si="2786"/>
        <v>2391.1</v>
      </c>
      <c r="M1005" s="18">
        <f t="shared" si="2787"/>
        <v>2391.1</v>
      </c>
      <c r="N1005" s="18">
        <f t="shared" si="2788"/>
        <v>2391.1</v>
      </c>
      <c r="O1005" s="18">
        <f t="shared" si="3004"/>
        <v>0</v>
      </c>
      <c r="P1005" s="18">
        <f t="shared" si="3004"/>
        <v>0</v>
      </c>
      <c r="Q1005" s="18">
        <f t="shared" si="3004"/>
        <v>0</v>
      </c>
      <c r="R1005" s="18">
        <f t="shared" si="3004"/>
        <v>0</v>
      </c>
      <c r="S1005" s="18">
        <f t="shared" si="3004"/>
        <v>0</v>
      </c>
      <c r="T1005" s="18">
        <f t="shared" si="2967"/>
        <v>2391.1</v>
      </c>
      <c r="U1005" s="18">
        <f t="shared" si="2968"/>
        <v>2391.1</v>
      </c>
      <c r="V1005" s="18">
        <f t="shared" si="2969"/>
        <v>2391.1</v>
      </c>
      <c r="W1005" s="18">
        <f t="shared" si="3005"/>
        <v>0</v>
      </c>
      <c r="X1005" s="18">
        <f t="shared" si="3005"/>
        <v>0</v>
      </c>
      <c r="Y1005" s="18">
        <f t="shared" si="3005"/>
        <v>0</v>
      </c>
      <c r="Z1005" s="18">
        <f t="shared" si="3005"/>
        <v>0</v>
      </c>
      <c r="AA1005" s="18">
        <f t="shared" si="3005"/>
        <v>0</v>
      </c>
      <c r="AB1005" s="18">
        <f t="shared" si="3005"/>
        <v>0</v>
      </c>
      <c r="AC1005" s="18">
        <f t="shared" si="2971"/>
        <v>2391.1</v>
      </c>
      <c r="AD1005" s="18">
        <f t="shared" si="2972"/>
        <v>2391.1</v>
      </c>
      <c r="AE1005" s="18">
        <f t="shared" si="2973"/>
        <v>2391.1</v>
      </c>
      <c r="AF1005" s="18">
        <f t="shared" si="3005"/>
        <v>0</v>
      </c>
      <c r="AG1005" s="18">
        <f t="shared" si="3005"/>
        <v>0</v>
      </c>
      <c r="AH1005" s="18">
        <f t="shared" si="3005"/>
        <v>0</v>
      </c>
      <c r="AI1005" s="18">
        <f t="shared" si="2955"/>
        <v>2391.1</v>
      </c>
      <c r="AJ1005" s="18">
        <f t="shared" si="2956"/>
        <v>2391.1</v>
      </c>
      <c r="AK1005" s="18">
        <f t="shared" si="2957"/>
        <v>2391.1</v>
      </c>
      <c r="AL1005" s="18">
        <f t="shared" si="3005"/>
        <v>0</v>
      </c>
      <c r="AM1005" s="18">
        <f t="shared" si="2958"/>
        <v>2391.1</v>
      </c>
      <c r="AN1005" s="18">
        <f t="shared" si="3005"/>
        <v>0</v>
      </c>
      <c r="AO1005" s="18">
        <f t="shared" si="3005"/>
        <v>0</v>
      </c>
      <c r="AP1005" s="18">
        <f t="shared" si="3005"/>
        <v>0</v>
      </c>
      <c r="AQ1005" s="18">
        <f t="shared" si="2959"/>
        <v>2391.1</v>
      </c>
      <c r="AR1005" s="18">
        <f t="shared" si="2960"/>
        <v>2391.1</v>
      </c>
      <c r="AS1005" s="18">
        <f t="shared" si="2961"/>
        <v>2391.1</v>
      </c>
      <c r="AT1005" s="18">
        <f t="shared" si="3005"/>
        <v>0</v>
      </c>
      <c r="AU1005" s="18">
        <f t="shared" si="3005"/>
        <v>0</v>
      </c>
      <c r="AV1005" s="18">
        <f t="shared" si="3005"/>
        <v>0</v>
      </c>
      <c r="AW1005" s="18">
        <f t="shared" si="2962"/>
        <v>2391.1</v>
      </c>
      <c r="AX1005" s="18">
        <f t="shared" si="2963"/>
        <v>2391.1</v>
      </c>
      <c r="AY1005" s="18">
        <f t="shared" si="2964"/>
        <v>2391.1</v>
      </c>
      <c r="AZ1005" s="18">
        <f t="shared" si="3005"/>
        <v>23.952000000000002</v>
      </c>
      <c r="BA1005" s="18">
        <f t="shared" si="3005"/>
        <v>0</v>
      </c>
      <c r="BB1005" s="18">
        <f t="shared" si="3005"/>
        <v>0</v>
      </c>
      <c r="BC1005" s="18">
        <f t="shared" si="2991"/>
        <v>2415.0520000000001</v>
      </c>
      <c r="BD1005" s="18">
        <f t="shared" si="2992"/>
        <v>2391.1</v>
      </c>
      <c r="BE1005" s="18">
        <f t="shared" si="2993"/>
        <v>2391.1</v>
      </c>
      <c r="BF1005" s="18">
        <f t="shared" si="3005"/>
        <v>0</v>
      </c>
      <c r="BG1005" s="18">
        <f t="shared" si="3005"/>
        <v>0</v>
      </c>
      <c r="BH1005" s="18">
        <f t="shared" si="3005"/>
        <v>0</v>
      </c>
      <c r="BI1005" s="18">
        <f t="shared" si="2988"/>
        <v>2415.0520000000001</v>
      </c>
      <c r="BJ1005" s="18">
        <f t="shared" si="2989"/>
        <v>2391.1</v>
      </c>
      <c r="BK1005" s="18">
        <f t="shared" si="2990"/>
        <v>2391.1</v>
      </c>
      <c r="BL1005" s="18">
        <f t="shared" si="3005"/>
        <v>0</v>
      </c>
      <c r="BM1005" s="18">
        <f t="shared" si="3005"/>
        <v>0</v>
      </c>
      <c r="BN1005" s="18">
        <f t="shared" si="3005"/>
        <v>0</v>
      </c>
      <c r="BO1005" s="18">
        <f t="shared" si="2922"/>
        <v>2415.0520000000001</v>
      </c>
      <c r="BP1005" s="18">
        <f t="shared" si="2923"/>
        <v>2391.1</v>
      </c>
      <c r="BQ1005" s="18">
        <f t="shared" si="2924"/>
        <v>2391.1</v>
      </c>
      <c r="BR1005" s="18">
        <f t="shared" si="3005"/>
        <v>0</v>
      </c>
      <c r="BS1005" s="18">
        <f t="shared" si="3005"/>
        <v>0</v>
      </c>
      <c r="BT1005" s="18">
        <f t="shared" si="3005"/>
        <v>0</v>
      </c>
      <c r="BU1005" s="18">
        <f t="shared" si="2925"/>
        <v>2415.0520000000001</v>
      </c>
      <c r="BV1005" s="18">
        <f t="shared" si="2926"/>
        <v>2391.1</v>
      </c>
      <c r="BW1005" s="18">
        <f t="shared" si="2927"/>
        <v>2391.1</v>
      </c>
      <c r="BX1005" s="18">
        <f t="shared" si="3005"/>
        <v>0</v>
      </c>
      <c r="BY1005" s="18">
        <f t="shared" si="3005"/>
        <v>0</v>
      </c>
      <c r="BZ1005" s="18">
        <f t="shared" si="3005"/>
        <v>0</v>
      </c>
      <c r="CA1005" s="18">
        <f t="shared" si="2900"/>
        <v>2415.0520000000001</v>
      </c>
      <c r="CB1005" s="18">
        <f t="shared" si="2901"/>
        <v>2391.1</v>
      </c>
      <c r="CC1005" s="18">
        <f t="shared" si="2902"/>
        <v>2391.1</v>
      </c>
      <c r="CD1005" s="18">
        <f t="shared" si="3005"/>
        <v>0</v>
      </c>
      <c r="CE1005" s="27"/>
      <c r="CF1005" s="33"/>
    </row>
    <row r="1006" spans="1:84" x14ac:dyDescent="0.3">
      <c r="A1006" s="41" t="s">
        <v>190</v>
      </c>
      <c r="B1006" s="39">
        <v>620</v>
      </c>
      <c r="C1006" s="41" t="s">
        <v>27</v>
      </c>
      <c r="D1006" s="41" t="s">
        <v>19</v>
      </c>
      <c r="E1006" s="14" t="s">
        <v>533</v>
      </c>
      <c r="F1006" s="23">
        <v>2391.1</v>
      </c>
      <c r="G1006" s="23">
        <v>2391.1</v>
      </c>
      <c r="H1006" s="23">
        <v>2391.1</v>
      </c>
      <c r="I1006" s="18"/>
      <c r="J1006" s="18"/>
      <c r="K1006" s="18"/>
      <c r="L1006" s="18">
        <f t="shared" si="2786"/>
        <v>2391.1</v>
      </c>
      <c r="M1006" s="18">
        <f t="shared" si="2787"/>
        <v>2391.1</v>
      </c>
      <c r="N1006" s="18">
        <f t="shared" si="2788"/>
        <v>2391.1</v>
      </c>
      <c r="O1006" s="18"/>
      <c r="P1006" s="18"/>
      <c r="Q1006" s="18"/>
      <c r="R1006" s="18"/>
      <c r="S1006" s="18"/>
      <c r="T1006" s="18">
        <f t="shared" si="2967"/>
        <v>2391.1</v>
      </c>
      <c r="U1006" s="18">
        <f t="shared" si="2968"/>
        <v>2391.1</v>
      </c>
      <c r="V1006" s="18">
        <f t="shared" si="2969"/>
        <v>2391.1</v>
      </c>
      <c r="W1006" s="18"/>
      <c r="X1006" s="18"/>
      <c r="Y1006" s="18"/>
      <c r="Z1006" s="18"/>
      <c r="AA1006" s="18"/>
      <c r="AB1006" s="18"/>
      <c r="AC1006" s="18">
        <f t="shared" si="2971"/>
        <v>2391.1</v>
      </c>
      <c r="AD1006" s="18">
        <f t="shared" si="2972"/>
        <v>2391.1</v>
      </c>
      <c r="AE1006" s="18">
        <f t="shared" si="2973"/>
        <v>2391.1</v>
      </c>
      <c r="AF1006" s="18"/>
      <c r="AG1006" s="18"/>
      <c r="AH1006" s="18"/>
      <c r="AI1006" s="18">
        <f t="shared" si="2955"/>
        <v>2391.1</v>
      </c>
      <c r="AJ1006" s="18">
        <f t="shared" si="2956"/>
        <v>2391.1</v>
      </c>
      <c r="AK1006" s="18">
        <f t="shared" si="2957"/>
        <v>2391.1</v>
      </c>
      <c r="AL1006" s="18"/>
      <c r="AM1006" s="18">
        <f t="shared" si="2958"/>
        <v>2391.1</v>
      </c>
      <c r="AN1006" s="18"/>
      <c r="AO1006" s="18"/>
      <c r="AP1006" s="18"/>
      <c r="AQ1006" s="18">
        <f t="shared" si="2959"/>
        <v>2391.1</v>
      </c>
      <c r="AR1006" s="18">
        <f t="shared" si="2960"/>
        <v>2391.1</v>
      </c>
      <c r="AS1006" s="18">
        <f t="shared" si="2961"/>
        <v>2391.1</v>
      </c>
      <c r="AT1006" s="18"/>
      <c r="AU1006" s="18"/>
      <c r="AV1006" s="18"/>
      <c r="AW1006" s="18">
        <f t="shared" si="2962"/>
        <v>2391.1</v>
      </c>
      <c r="AX1006" s="18">
        <f t="shared" si="2963"/>
        <v>2391.1</v>
      </c>
      <c r="AY1006" s="18">
        <f t="shared" si="2964"/>
        <v>2391.1</v>
      </c>
      <c r="AZ1006" s="18">
        <v>23.952000000000002</v>
      </c>
      <c r="BA1006" s="18"/>
      <c r="BB1006" s="18"/>
      <c r="BC1006" s="18">
        <f t="shared" si="2991"/>
        <v>2415.0520000000001</v>
      </c>
      <c r="BD1006" s="18">
        <f t="shared" si="2992"/>
        <v>2391.1</v>
      </c>
      <c r="BE1006" s="18">
        <f t="shared" si="2993"/>
        <v>2391.1</v>
      </c>
      <c r="BF1006" s="18"/>
      <c r="BG1006" s="18"/>
      <c r="BH1006" s="18"/>
      <c r="BI1006" s="18">
        <f t="shared" si="2988"/>
        <v>2415.0520000000001</v>
      </c>
      <c r="BJ1006" s="18">
        <f t="shared" si="2989"/>
        <v>2391.1</v>
      </c>
      <c r="BK1006" s="18">
        <f t="shared" si="2990"/>
        <v>2391.1</v>
      </c>
      <c r="BL1006" s="18"/>
      <c r="BM1006" s="18"/>
      <c r="BN1006" s="18"/>
      <c r="BO1006" s="18">
        <f t="shared" si="2922"/>
        <v>2415.0520000000001</v>
      </c>
      <c r="BP1006" s="18">
        <f t="shared" si="2923"/>
        <v>2391.1</v>
      </c>
      <c r="BQ1006" s="18">
        <f t="shared" si="2924"/>
        <v>2391.1</v>
      </c>
      <c r="BR1006" s="18"/>
      <c r="BS1006" s="18"/>
      <c r="BT1006" s="18"/>
      <c r="BU1006" s="18">
        <f t="shared" si="2925"/>
        <v>2415.0520000000001</v>
      </c>
      <c r="BV1006" s="18">
        <f t="shared" si="2926"/>
        <v>2391.1</v>
      </c>
      <c r="BW1006" s="18">
        <f t="shared" si="2927"/>
        <v>2391.1</v>
      </c>
      <c r="BX1006" s="18"/>
      <c r="BY1006" s="18"/>
      <c r="BZ1006" s="18"/>
      <c r="CA1006" s="18">
        <f t="shared" si="2900"/>
        <v>2415.0520000000001</v>
      </c>
      <c r="CB1006" s="18">
        <f t="shared" si="2901"/>
        <v>2391.1</v>
      </c>
      <c r="CC1006" s="18">
        <f t="shared" si="2902"/>
        <v>2391.1</v>
      </c>
      <c r="CD1006" s="18"/>
      <c r="CE1006" s="27"/>
      <c r="CF1006" s="33"/>
    </row>
    <row r="1007" spans="1:84" ht="31.2" x14ac:dyDescent="0.3">
      <c r="A1007" s="41" t="s">
        <v>1621</v>
      </c>
      <c r="B1007" s="39"/>
      <c r="C1007" s="41"/>
      <c r="D1007" s="41"/>
      <c r="E1007" s="14" t="s">
        <v>1613</v>
      </c>
      <c r="F1007" s="23"/>
      <c r="G1007" s="23"/>
      <c r="H1007" s="23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>
        <f>AZ1008</f>
        <v>3235.4749999999999</v>
      </c>
      <c r="BA1007" s="18">
        <f t="shared" ref="BA1007:CD1011" si="3006">BA1008</f>
        <v>0</v>
      </c>
      <c r="BB1007" s="18">
        <f t="shared" si="3006"/>
        <v>0</v>
      </c>
      <c r="BC1007" s="18">
        <f t="shared" si="2991"/>
        <v>3235.4749999999999</v>
      </c>
      <c r="BD1007" s="18">
        <f t="shared" si="2992"/>
        <v>0</v>
      </c>
      <c r="BE1007" s="18">
        <f t="shared" si="2993"/>
        <v>0</v>
      </c>
      <c r="BF1007" s="18">
        <f t="shared" si="3006"/>
        <v>0</v>
      </c>
      <c r="BG1007" s="18">
        <f t="shared" si="3006"/>
        <v>0</v>
      </c>
      <c r="BH1007" s="18">
        <f t="shared" si="3006"/>
        <v>0</v>
      </c>
      <c r="BI1007" s="18">
        <f t="shared" si="2988"/>
        <v>3235.4749999999999</v>
      </c>
      <c r="BJ1007" s="18">
        <f t="shared" si="2989"/>
        <v>0</v>
      </c>
      <c r="BK1007" s="18">
        <f t="shared" si="2990"/>
        <v>0</v>
      </c>
      <c r="BL1007" s="18">
        <f t="shared" si="3006"/>
        <v>28208.780999999999</v>
      </c>
      <c r="BM1007" s="18">
        <f t="shared" si="3006"/>
        <v>0</v>
      </c>
      <c r="BN1007" s="18">
        <f t="shared" si="3006"/>
        <v>0</v>
      </c>
      <c r="BO1007" s="18">
        <f t="shared" si="2922"/>
        <v>31444.255999999998</v>
      </c>
      <c r="BP1007" s="18">
        <f t="shared" si="2923"/>
        <v>0</v>
      </c>
      <c r="BQ1007" s="18">
        <f t="shared" si="2924"/>
        <v>0</v>
      </c>
      <c r="BR1007" s="18">
        <f t="shared" si="3006"/>
        <v>0</v>
      </c>
      <c r="BS1007" s="18">
        <f t="shared" si="3006"/>
        <v>0</v>
      </c>
      <c r="BT1007" s="18">
        <f t="shared" si="3006"/>
        <v>0</v>
      </c>
      <c r="BU1007" s="18">
        <f t="shared" si="2925"/>
        <v>31444.255999999998</v>
      </c>
      <c r="BV1007" s="18">
        <f t="shared" si="2926"/>
        <v>0</v>
      </c>
      <c r="BW1007" s="18">
        <f t="shared" si="2927"/>
        <v>0</v>
      </c>
      <c r="BX1007" s="18">
        <f t="shared" si="3006"/>
        <v>23138.712</v>
      </c>
      <c r="BY1007" s="18">
        <f t="shared" si="3006"/>
        <v>0</v>
      </c>
      <c r="BZ1007" s="18">
        <f t="shared" si="3006"/>
        <v>0</v>
      </c>
      <c r="CA1007" s="18">
        <f t="shared" si="2900"/>
        <v>54582.967999999993</v>
      </c>
      <c r="CB1007" s="18">
        <f t="shared" si="2901"/>
        <v>0</v>
      </c>
      <c r="CC1007" s="18">
        <f t="shared" si="2902"/>
        <v>0</v>
      </c>
      <c r="CD1007" s="18">
        <f t="shared" si="3006"/>
        <v>0</v>
      </c>
      <c r="CE1007" s="27"/>
      <c r="CF1007" s="33"/>
    </row>
    <row r="1008" spans="1:84" ht="46.8" x14ac:dyDescent="0.3">
      <c r="A1008" s="41" t="s">
        <v>1621</v>
      </c>
      <c r="B1008" s="39">
        <v>600</v>
      </c>
      <c r="C1008" s="41"/>
      <c r="D1008" s="41"/>
      <c r="E1008" s="14" t="s">
        <v>554</v>
      </c>
      <c r="F1008" s="23"/>
      <c r="G1008" s="23"/>
      <c r="H1008" s="23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>
        <f>AZ1011+AZ1009</f>
        <v>3235.4749999999999</v>
      </c>
      <c r="BA1008" s="18">
        <f t="shared" ref="BA1008:CD1008" si="3007">BA1011+BA1009</f>
        <v>0</v>
      </c>
      <c r="BB1008" s="18">
        <f t="shared" si="3007"/>
        <v>0</v>
      </c>
      <c r="BC1008" s="18">
        <f t="shared" si="2991"/>
        <v>3235.4749999999999</v>
      </c>
      <c r="BD1008" s="18">
        <f t="shared" si="2992"/>
        <v>0</v>
      </c>
      <c r="BE1008" s="18">
        <f t="shared" si="2993"/>
        <v>0</v>
      </c>
      <c r="BF1008" s="18">
        <f t="shared" ref="BF1008:BH1008" si="3008">BF1011+BF1009</f>
        <v>0</v>
      </c>
      <c r="BG1008" s="18">
        <f t="shared" si="3008"/>
        <v>0</v>
      </c>
      <c r="BH1008" s="18">
        <f t="shared" si="3008"/>
        <v>0</v>
      </c>
      <c r="BI1008" s="18">
        <f t="shared" si="2988"/>
        <v>3235.4749999999999</v>
      </c>
      <c r="BJ1008" s="18">
        <f t="shared" si="2989"/>
        <v>0</v>
      </c>
      <c r="BK1008" s="18">
        <f t="shared" si="2990"/>
        <v>0</v>
      </c>
      <c r="BL1008" s="18">
        <f t="shared" ref="BL1008:BN1008" si="3009">BL1011+BL1009</f>
        <v>28208.780999999999</v>
      </c>
      <c r="BM1008" s="18">
        <f t="shared" si="3009"/>
        <v>0</v>
      </c>
      <c r="BN1008" s="18">
        <f t="shared" si="3009"/>
        <v>0</v>
      </c>
      <c r="BO1008" s="18">
        <f t="shared" si="2922"/>
        <v>31444.255999999998</v>
      </c>
      <c r="BP1008" s="18">
        <f t="shared" si="2923"/>
        <v>0</v>
      </c>
      <c r="BQ1008" s="18">
        <f t="shared" si="2924"/>
        <v>0</v>
      </c>
      <c r="BR1008" s="18">
        <f t="shared" ref="BR1008:BT1008" si="3010">BR1011+BR1009</f>
        <v>0</v>
      </c>
      <c r="BS1008" s="18">
        <f t="shared" si="3010"/>
        <v>0</v>
      </c>
      <c r="BT1008" s="18">
        <f t="shared" si="3010"/>
        <v>0</v>
      </c>
      <c r="BU1008" s="18">
        <f t="shared" si="2925"/>
        <v>31444.255999999998</v>
      </c>
      <c r="BV1008" s="18">
        <f t="shared" si="2926"/>
        <v>0</v>
      </c>
      <c r="BW1008" s="18">
        <f t="shared" si="2927"/>
        <v>0</v>
      </c>
      <c r="BX1008" s="18">
        <f t="shared" ref="BX1008:BZ1008" si="3011">BX1011+BX1009</f>
        <v>23138.712</v>
      </c>
      <c r="BY1008" s="18">
        <f t="shared" si="3011"/>
        <v>0</v>
      </c>
      <c r="BZ1008" s="18">
        <f t="shared" si="3011"/>
        <v>0</v>
      </c>
      <c r="CA1008" s="18">
        <f t="shared" si="2900"/>
        <v>54582.967999999993</v>
      </c>
      <c r="CB1008" s="18">
        <f t="shared" si="2901"/>
        <v>0</v>
      </c>
      <c r="CC1008" s="18">
        <f t="shared" si="2902"/>
        <v>0</v>
      </c>
      <c r="CD1008" s="18">
        <f t="shared" si="3007"/>
        <v>0</v>
      </c>
      <c r="CE1008" s="27"/>
      <c r="CF1008" s="33"/>
    </row>
    <row r="1009" spans="1:119" x14ac:dyDescent="0.3">
      <c r="A1009" s="41" t="s">
        <v>1621</v>
      </c>
      <c r="B1009" s="39">
        <v>610</v>
      </c>
      <c r="C1009" s="41"/>
      <c r="D1009" s="41"/>
      <c r="E1009" s="14" t="s">
        <v>568</v>
      </c>
      <c r="F1009" s="23"/>
      <c r="G1009" s="23"/>
      <c r="H1009" s="23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>
        <f>AZ1010</f>
        <v>6.48</v>
      </c>
      <c r="BA1009" s="18">
        <f t="shared" ref="BA1009:CD1009" si="3012">BA1010</f>
        <v>0</v>
      </c>
      <c r="BB1009" s="18">
        <f t="shared" si="3012"/>
        <v>0</v>
      </c>
      <c r="BC1009" s="18">
        <f t="shared" si="2991"/>
        <v>6.48</v>
      </c>
      <c r="BD1009" s="18">
        <f t="shared" si="2992"/>
        <v>0</v>
      </c>
      <c r="BE1009" s="18">
        <f t="shared" si="2993"/>
        <v>0</v>
      </c>
      <c r="BF1009" s="18">
        <f t="shared" si="3012"/>
        <v>0</v>
      </c>
      <c r="BG1009" s="18">
        <f t="shared" si="3012"/>
        <v>0</v>
      </c>
      <c r="BH1009" s="18">
        <f t="shared" si="3012"/>
        <v>0</v>
      </c>
      <c r="BI1009" s="18">
        <f t="shared" si="2988"/>
        <v>6.48</v>
      </c>
      <c r="BJ1009" s="18">
        <f t="shared" si="2989"/>
        <v>0</v>
      </c>
      <c r="BK1009" s="18">
        <f t="shared" si="2990"/>
        <v>0</v>
      </c>
      <c r="BL1009" s="18">
        <f t="shared" si="3012"/>
        <v>0</v>
      </c>
      <c r="BM1009" s="18">
        <f t="shared" si="3012"/>
        <v>0</v>
      </c>
      <c r="BN1009" s="18">
        <f t="shared" si="3012"/>
        <v>0</v>
      </c>
      <c r="BO1009" s="18">
        <f t="shared" si="2922"/>
        <v>6.48</v>
      </c>
      <c r="BP1009" s="18">
        <f t="shared" si="2923"/>
        <v>0</v>
      </c>
      <c r="BQ1009" s="18">
        <f t="shared" si="2924"/>
        <v>0</v>
      </c>
      <c r="BR1009" s="18">
        <f t="shared" si="3012"/>
        <v>0</v>
      </c>
      <c r="BS1009" s="18">
        <f t="shared" si="3012"/>
        <v>0</v>
      </c>
      <c r="BT1009" s="18">
        <f t="shared" si="3012"/>
        <v>0</v>
      </c>
      <c r="BU1009" s="18">
        <f t="shared" si="2925"/>
        <v>6.48</v>
      </c>
      <c r="BV1009" s="18">
        <f t="shared" si="2926"/>
        <v>0</v>
      </c>
      <c r="BW1009" s="18">
        <f t="shared" si="2927"/>
        <v>0</v>
      </c>
      <c r="BX1009" s="18">
        <f t="shared" si="3012"/>
        <v>0</v>
      </c>
      <c r="BY1009" s="18">
        <f t="shared" si="3012"/>
        <v>0</v>
      </c>
      <c r="BZ1009" s="18">
        <f t="shared" si="3012"/>
        <v>0</v>
      </c>
      <c r="CA1009" s="18">
        <f t="shared" si="2900"/>
        <v>6.48</v>
      </c>
      <c r="CB1009" s="18">
        <f t="shared" si="2901"/>
        <v>0</v>
      </c>
      <c r="CC1009" s="18">
        <f t="shared" si="2902"/>
        <v>0</v>
      </c>
      <c r="CD1009" s="18">
        <f t="shared" si="3012"/>
        <v>0</v>
      </c>
      <c r="CE1009" s="27"/>
      <c r="CF1009" s="33"/>
    </row>
    <row r="1010" spans="1:119" x14ac:dyDescent="0.3">
      <c r="A1010" s="41" t="s">
        <v>1621</v>
      </c>
      <c r="B1010" s="39">
        <v>610</v>
      </c>
      <c r="C1010" s="41" t="s">
        <v>27</v>
      </c>
      <c r="D1010" s="41" t="s">
        <v>19</v>
      </c>
      <c r="E1010" s="14" t="s">
        <v>533</v>
      </c>
      <c r="F1010" s="23"/>
      <c r="G1010" s="23"/>
      <c r="H1010" s="23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>
        <v>6.48</v>
      </c>
      <c r="BA1010" s="18"/>
      <c r="BB1010" s="18"/>
      <c r="BC1010" s="18">
        <f t="shared" si="2991"/>
        <v>6.48</v>
      </c>
      <c r="BD1010" s="18">
        <f t="shared" si="2992"/>
        <v>0</v>
      </c>
      <c r="BE1010" s="18">
        <f t="shared" si="2993"/>
        <v>0</v>
      </c>
      <c r="BF1010" s="18"/>
      <c r="BG1010" s="18"/>
      <c r="BH1010" s="18"/>
      <c r="BI1010" s="18">
        <f t="shared" si="2988"/>
        <v>6.48</v>
      </c>
      <c r="BJ1010" s="18">
        <f t="shared" si="2989"/>
        <v>0</v>
      </c>
      <c r="BK1010" s="18">
        <f t="shared" si="2990"/>
        <v>0</v>
      </c>
      <c r="BL1010" s="18"/>
      <c r="BM1010" s="18"/>
      <c r="BN1010" s="18"/>
      <c r="BO1010" s="18">
        <f t="shared" si="2922"/>
        <v>6.48</v>
      </c>
      <c r="BP1010" s="18">
        <f t="shared" si="2923"/>
        <v>0</v>
      </c>
      <c r="BQ1010" s="18">
        <f t="shared" si="2924"/>
        <v>0</v>
      </c>
      <c r="BR1010" s="18"/>
      <c r="BS1010" s="18"/>
      <c r="BT1010" s="18"/>
      <c r="BU1010" s="18">
        <f t="shared" si="2925"/>
        <v>6.48</v>
      </c>
      <c r="BV1010" s="18">
        <f t="shared" si="2926"/>
        <v>0</v>
      </c>
      <c r="BW1010" s="18">
        <f t="shared" si="2927"/>
        <v>0</v>
      </c>
      <c r="BX1010" s="18"/>
      <c r="BY1010" s="18"/>
      <c r="BZ1010" s="18"/>
      <c r="CA1010" s="18">
        <f t="shared" si="2900"/>
        <v>6.48</v>
      </c>
      <c r="CB1010" s="18">
        <f t="shared" si="2901"/>
        <v>0</v>
      </c>
      <c r="CC1010" s="18">
        <f t="shared" si="2902"/>
        <v>0</v>
      </c>
      <c r="CD1010" s="18"/>
      <c r="CE1010" s="27"/>
      <c r="CF1010" s="33"/>
    </row>
    <row r="1011" spans="1:119" x14ac:dyDescent="0.3">
      <c r="A1011" s="41" t="s">
        <v>1621</v>
      </c>
      <c r="B1011" s="39">
        <v>620</v>
      </c>
      <c r="C1011" s="41"/>
      <c r="D1011" s="41"/>
      <c r="E1011" s="14" t="s">
        <v>569</v>
      </c>
      <c r="F1011" s="23"/>
      <c r="G1011" s="23"/>
      <c r="H1011" s="23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>
        <f>AZ1012</f>
        <v>3228.9949999999999</v>
      </c>
      <c r="BA1011" s="18">
        <f t="shared" si="3006"/>
        <v>0</v>
      </c>
      <c r="BB1011" s="18">
        <f t="shared" si="3006"/>
        <v>0</v>
      </c>
      <c r="BC1011" s="18">
        <f t="shared" si="2991"/>
        <v>3228.9949999999999</v>
      </c>
      <c r="BD1011" s="18">
        <f t="shared" si="2992"/>
        <v>0</v>
      </c>
      <c r="BE1011" s="18">
        <f t="shared" si="2993"/>
        <v>0</v>
      </c>
      <c r="BF1011" s="18">
        <f t="shared" si="3006"/>
        <v>0</v>
      </c>
      <c r="BG1011" s="18">
        <f t="shared" si="3006"/>
        <v>0</v>
      </c>
      <c r="BH1011" s="18">
        <f t="shared" si="3006"/>
        <v>0</v>
      </c>
      <c r="BI1011" s="18">
        <f t="shared" si="2988"/>
        <v>3228.9949999999999</v>
      </c>
      <c r="BJ1011" s="18">
        <f t="shared" si="2989"/>
        <v>0</v>
      </c>
      <c r="BK1011" s="18">
        <f t="shared" si="2990"/>
        <v>0</v>
      </c>
      <c r="BL1011" s="18">
        <f t="shared" si="3006"/>
        <v>28208.780999999999</v>
      </c>
      <c r="BM1011" s="18">
        <f t="shared" si="3006"/>
        <v>0</v>
      </c>
      <c r="BN1011" s="18">
        <f t="shared" si="3006"/>
        <v>0</v>
      </c>
      <c r="BO1011" s="18">
        <f t="shared" si="2922"/>
        <v>31437.775999999998</v>
      </c>
      <c r="BP1011" s="18">
        <f t="shared" si="2923"/>
        <v>0</v>
      </c>
      <c r="BQ1011" s="18">
        <f t="shared" si="2924"/>
        <v>0</v>
      </c>
      <c r="BR1011" s="18">
        <f t="shared" si="3006"/>
        <v>0</v>
      </c>
      <c r="BS1011" s="18">
        <f t="shared" si="3006"/>
        <v>0</v>
      </c>
      <c r="BT1011" s="18">
        <f t="shared" si="3006"/>
        <v>0</v>
      </c>
      <c r="BU1011" s="18">
        <f t="shared" si="2925"/>
        <v>31437.775999999998</v>
      </c>
      <c r="BV1011" s="18">
        <f t="shared" si="2926"/>
        <v>0</v>
      </c>
      <c r="BW1011" s="18">
        <f t="shared" si="2927"/>
        <v>0</v>
      </c>
      <c r="BX1011" s="18">
        <f t="shared" si="3006"/>
        <v>23138.712</v>
      </c>
      <c r="BY1011" s="18">
        <f t="shared" si="3006"/>
        <v>0</v>
      </c>
      <c r="BZ1011" s="18">
        <f t="shared" si="3006"/>
        <v>0</v>
      </c>
      <c r="CA1011" s="18">
        <f t="shared" si="2900"/>
        <v>54576.487999999998</v>
      </c>
      <c r="CB1011" s="18">
        <f t="shared" si="2901"/>
        <v>0</v>
      </c>
      <c r="CC1011" s="18">
        <f t="shared" si="2902"/>
        <v>0</v>
      </c>
      <c r="CD1011" s="18">
        <f t="shared" si="3006"/>
        <v>0</v>
      </c>
      <c r="CE1011" s="27"/>
      <c r="CF1011" s="33"/>
    </row>
    <row r="1012" spans="1:119" x14ac:dyDescent="0.3">
      <c r="A1012" s="41" t="s">
        <v>1621</v>
      </c>
      <c r="B1012" s="39">
        <v>620</v>
      </c>
      <c r="C1012" s="41" t="s">
        <v>27</v>
      </c>
      <c r="D1012" s="41" t="s">
        <v>19</v>
      </c>
      <c r="E1012" s="14" t="s">
        <v>533</v>
      </c>
      <c r="F1012" s="23"/>
      <c r="G1012" s="23"/>
      <c r="H1012" s="23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>
        <v>3228.9949999999999</v>
      </c>
      <c r="BA1012" s="18"/>
      <c r="BB1012" s="18"/>
      <c r="BC1012" s="18">
        <f t="shared" si="2991"/>
        <v>3228.9949999999999</v>
      </c>
      <c r="BD1012" s="18">
        <f t="shared" si="2992"/>
        <v>0</v>
      </c>
      <c r="BE1012" s="18">
        <f t="shared" si="2993"/>
        <v>0</v>
      </c>
      <c r="BF1012" s="18"/>
      <c r="BG1012" s="18"/>
      <c r="BH1012" s="18"/>
      <c r="BI1012" s="18">
        <f t="shared" si="2988"/>
        <v>3228.9949999999999</v>
      </c>
      <c r="BJ1012" s="18">
        <f t="shared" si="2989"/>
        <v>0</v>
      </c>
      <c r="BK1012" s="18">
        <f t="shared" si="2990"/>
        <v>0</v>
      </c>
      <c r="BL1012" s="18">
        <v>28208.780999999999</v>
      </c>
      <c r="BM1012" s="18"/>
      <c r="BN1012" s="18"/>
      <c r="BO1012" s="18">
        <f t="shared" si="2922"/>
        <v>31437.775999999998</v>
      </c>
      <c r="BP1012" s="18">
        <f t="shared" si="2923"/>
        <v>0</v>
      </c>
      <c r="BQ1012" s="18">
        <f t="shared" si="2924"/>
        <v>0</v>
      </c>
      <c r="BR1012" s="18"/>
      <c r="BS1012" s="18"/>
      <c r="BT1012" s="18"/>
      <c r="BU1012" s="18">
        <f t="shared" si="2925"/>
        <v>31437.775999999998</v>
      </c>
      <c r="BV1012" s="18">
        <f t="shared" si="2926"/>
        <v>0</v>
      </c>
      <c r="BW1012" s="18">
        <f t="shared" si="2927"/>
        <v>0</v>
      </c>
      <c r="BX1012" s="18">
        <v>23138.712</v>
      </c>
      <c r="BY1012" s="18"/>
      <c r="BZ1012" s="18"/>
      <c r="CA1012" s="18">
        <f t="shared" si="2900"/>
        <v>54576.487999999998</v>
      </c>
      <c r="CB1012" s="18">
        <f t="shared" si="2901"/>
        <v>0</v>
      </c>
      <c r="CC1012" s="18">
        <f t="shared" si="2902"/>
        <v>0</v>
      </c>
      <c r="CD1012" s="18"/>
      <c r="CE1012" s="27"/>
      <c r="CF1012" s="33"/>
    </row>
    <row r="1013" spans="1:119" ht="46.8" x14ac:dyDescent="0.3">
      <c r="A1013" s="41" t="s">
        <v>191</v>
      </c>
      <c r="B1013" s="39"/>
      <c r="C1013" s="41"/>
      <c r="D1013" s="41"/>
      <c r="E1013" s="14" t="s">
        <v>1306</v>
      </c>
      <c r="F1013" s="18">
        <f t="shared" ref="F1013:K1013" si="3013">F1014+F1017</f>
        <v>16273.1</v>
      </c>
      <c r="G1013" s="18">
        <f t="shared" si="3013"/>
        <v>16273.1</v>
      </c>
      <c r="H1013" s="18">
        <f t="shared" si="3013"/>
        <v>16273.1</v>
      </c>
      <c r="I1013" s="18">
        <f t="shared" si="3013"/>
        <v>0</v>
      </c>
      <c r="J1013" s="18">
        <f t="shared" si="3013"/>
        <v>0</v>
      </c>
      <c r="K1013" s="18">
        <f t="shared" si="3013"/>
        <v>0</v>
      </c>
      <c r="L1013" s="18">
        <f t="shared" si="2786"/>
        <v>16273.1</v>
      </c>
      <c r="M1013" s="18">
        <f t="shared" si="2787"/>
        <v>16273.1</v>
      </c>
      <c r="N1013" s="18">
        <f t="shared" si="2788"/>
        <v>16273.1</v>
      </c>
      <c r="O1013" s="18">
        <f t="shared" ref="O1013:S1013" si="3014">O1014+O1017</f>
        <v>0</v>
      </c>
      <c r="P1013" s="18">
        <f t="shared" si="3014"/>
        <v>0</v>
      </c>
      <c r="Q1013" s="18">
        <f t="shared" si="3014"/>
        <v>0</v>
      </c>
      <c r="R1013" s="18">
        <f t="shared" si="3014"/>
        <v>0</v>
      </c>
      <c r="S1013" s="18">
        <f t="shared" si="3014"/>
        <v>0</v>
      </c>
      <c r="T1013" s="18">
        <f t="shared" si="2967"/>
        <v>16273.1</v>
      </c>
      <c r="U1013" s="18">
        <f t="shared" si="2968"/>
        <v>16273.1</v>
      </c>
      <c r="V1013" s="18">
        <f t="shared" si="2969"/>
        <v>16273.1</v>
      </c>
      <c r="W1013" s="18">
        <f t="shared" ref="W1013:CD1013" si="3015">W1014+W1017</f>
        <v>0</v>
      </c>
      <c r="X1013" s="18">
        <f t="shared" ref="X1013:AB1013" si="3016">X1014+X1017</f>
        <v>0</v>
      </c>
      <c r="Y1013" s="18">
        <f t="shared" si="3016"/>
        <v>0</v>
      </c>
      <c r="Z1013" s="18">
        <f t="shared" si="3016"/>
        <v>0</v>
      </c>
      <c r="AA1013" s="18">
        <f t="shared" si="3016"/>
        <v>0</v>
      </c>
      <c r="AB1013" s="18">
        <f t="shared" si="3016"/>
        <v>0</v>
      </c>
      <c r="AC1013" s="18">
        <f t="shared" si="2971"/>
        <v>16273.1</v>
      </c>
      <c r="AD1013" s="18">
        <f t="shared" si="2972"/>
        <v>16273.1</v>
      </c>
      <c r="AE1013" s="18">
        <f t="shared" si="2973"/>
        <v>16273.1</v>
      </c>
      <c r="AF1013" s="18">
        <f t="shared" ref="AF1013:AH1013" si="3017">AF1014+AF1017</f>
        <v>640.9</v>
      </c>
      <c r="AG1013" s="18">
        <f t="shared" si="3017"/>
        <v>0</v>
      </c>
      <c r="AH1013" s="18">
        <f t="shared" si="3017"/>
        <v>0</v>
      </c>
      <c r="AI1013" s="18">
        <f t="shared" si="2955"/>
        <v>16914</v>
      </c>
      <c r="AJ1013" s="18">
        <f t="shared" si="2956"/>
        <v>16273.1</v>
      </c>
      <c r="AK1013" s="18">
        <f t="shared" si="2957"/>
        <v>16273.1</v>
      </c>
      <c r="AL1013" s="18">
        <f t="shared" ref="AL1013" si="3018">AL1014+AL1017</f>
        <v>0</v>
      </c>
      <c r="AM1013" s="18">
        <f t="shared" si="2958"/>
        <v>16914</v>
      </c>
      <c r="AN1013" s="18">
        <f t="shared" ref="AN1013:AP1013" si="3019">AN1014+AN1017</f>
        <v>0</v>
      </c>
      <c r="AO1013" s="18">
        <f t="shared" si="3019"/>
        <v>0</v>
      </c>
      <c r="AP1013" s="18">
        <f t="shared" si="3019"/>
        <v>0</v>
      </c>
      <c r="AQ1013" s="18">
        <f t="shared" si="2959"/>
        <v>16914</v>
      </c>
      <c r="AR1013" s="18">
        <f t="shared" si="2960"/>
        <v>16273.1</v>
      </c>
      <c r="AS1013" s="18">
        <f t="shared" si="2961"/>
        <v>16273.1</v>
      </c>
      <c r="AT1013" s="18">
        <f t="shared" ref="AT1013:AV1013" si="3020">AT1014+AT1017</f>
        <v>0</v>
      </c>
      <c r="AU1013" s="18">
        <f t="shared" si="3020"/>
        <v>0</v>
      </c>
      <c r="AV1013" s="18">
        <f t="shared" si="3020"/>
        <v>0</v>
      </c>
      <c r="AW1013" s="18">
        <f t="shared" si="2962"/>
        <v>16914</v>
      </c>
      <c r="AX1013" s="18">
        <f t="shared" si="2963"/>
        <v>16273.1</v>
      </c>
      <c r="AY1013" s="18">
        <f t="shared" si="2964"/>
        <v>16273.1</v>
      </c>
      <c r="AZ1013" s="18">
        <f t="shared" ref="AZ1013:BB1013" si="3021">AZ1014+AZ1017</f>
        <v>0</v>
      </c>
      <c r="BA1013" s="18">
        <f t="shared" si="3021"/>
        <v>0</v>
      </c>
      <c r="BB1013" s="18">
        <f t="shared" si="3021"/>
        <v>0</v>
      </c>
      <c r="BC1013" s="18">
        <f t="shared" si="2991"/>
        <v>16914</v>
      </c>
      <c r="BD1013" s="18">
        <f t="shared" si="2992"/>
        <v>16273.1</v>
      </c>
      <c r="BE1013" s="18">
        <f t="shared" si="2993"/>
        <v>16273.1</v>
      </c>
      <c r="BF1013" s="18">
        <f t="shared" ref="BF1013:BH1013" si="3022">BF1014+BF1017</f>
        <v>0</v>
      </c>
      <c r="BG1013" s="18">
        <f t="shared" si="3022"/>
        <v>0</v>
      </c>
      <c r="BH1013" s="18">
        <f t="shared" si="3022"/>
        <v>0</v>
      </c>
      <c r="BI1013" s="18">
        <f t="shared" si="2988"/>
        <v>16914</v>
      </c>
      <c r="BJ1013" s="18">
        <f t="shared" si="2989"/>
        <v>16273.1</v>
      </c>
      <c r="BK1013" s="18">
        <f t="shared" si="2990"/>
        <v>16273.1</v>
      </c>
      <c r="BL1013" s="18">
        <f t="shared" ref="BL1013:BN1013" si="3023">BL1014+BL1017</f>
        <v>0</v>
      </c>
      <c r="BM1013" s="18">
        <f t="shared" si="3023"/>
        <v>0</v>
      </c>
      <c r="BN1013" s="18">
        <f t="shared" si="3023"/>
        <v>0</v>
      </c>
      <c r="BO1013" s="18">
        <f t="shared" si="2922"/>
        <v>16914</v>
      </c>
      <c r="BP1013" s="18">
        <f t="shared" si="2923"/>
        <v>16273.1</v>
      </c>
      <c r="BQ1013" s="18">
        <f t="shared" si="2924"/>
        <v>16273.1</v>
      </c>
      <c r="BR1013" s="18">
        <f t="shared" ref="BR1013:BT1013" si="3024">BR1014+BR1017</f>
        <v>0</v>
      </c>
      <c r="BS1013" s="18">
        <f t="shared" si="3024"/>
        <v>0</v>
      </c>
      <c r="BT1013" s="18">
        <f t="shared" si="3024"/>
        <v>0</v>
      </c>
      <c r="BU1013" s="18">
        <f t="shared" si="2925"/>
        <v>16914</v>
      </c>
      <c r="BV1013" s="18">
        <f t="shared" si="2926"/>
        <v>16273.1</v>
      </c>
      <c r="BW1013" s="18">
        <f t="shared" si="2927"/>
        <v>16273.1</v>
      </c>
      <c r="BX1013" s="18">
        <f t="shared" ref="BX1013:BZ1013" si="3025">BX1014+BX1017</f>
        <v>0</v>
      </c>
      <c r="BY1013" s="18">
        <f t="shared" si="3025"/>
        <v>0</v>
      </c>
      <c r="BZ1013" s="18">
        <f t="shared" si="3025"/>
        <v>0</v>
      </c>
      <c r="CA1013" s="18">
        <f t="shared" si="2900"/>
        <v>16914</v>
      </c>
      <c r="CB1013" s="18">
        <f t="shared" si="2901"/>
        <v>16273.1</v>
      </c>
      <c r="CC1013" s="18">
        <f t="shared" si="2902"/>
        <v>16273.1</v>
      </c>
      <c r="CD1013" s="18">
        <f t="shared" si="3015"/>
        <v>0</v>
      </c>
      <c r="CE1013" s="27"/>
      <c r="CF1013" s="33"/>
    </row>
    <row r="1014" spans="1:119" ht="93.6" x14ac:dyDescent="0.3">
      <c r="A1014" s="41" t="s">
        <v>191</v>
      </c>
      <c r="B1014" s="39">
        <v>100</v>
      </c>
      <c r="C1014" s="41"/>
      <c r="D1014" s="41"/>
      <c r="E1014" s="14" t="s">
        <v>550</v>
      </c>
      <c r="F1014" s="18">
        <f t="shared" ref="F1014:K1015" si="3026">F1015</f>
        <v>272.10000000000002</v>
      </c>
      <c r="G1014" s="18">
        <f t="shared" si="3026"/>
        <v>272.10000000000002</v>
      </c>
      <c r="H1014" s="18">
        <f t="shared" si="3026"/>
        <v>272.10000000000002</v>
      </c>
      <c r="I1014" s="18">
        <f t="shared" si="3026"/>
        <v>0</v>
      </c>
      <c r="J1014" s="18">
        <f t="shared" si="3026"/>
        <v>0</v>
      </c>
      <c r="K1014" s="18">
        <f t="shared" si="3026"/>
        <v>0</v>
      </c>
      <c r="L1014" s="18">
        <f t="shared" ref="L1014:L1083" si="3027">F1014+I1014</f>
        <v>272.10000000000002</v>
      </c>
      <c r="M1014" s="18">
        <f t="shared" ref="M1014:M1083" si="3028">G1014+J1014</f>
        <v>272.10000000000002</v>
      </c>
      <c r="N1014" s="18">
        <f t="shared" ref="N1014:N1083" si="3029">H1014+K1014</f>
        <v>272.10000000000002</v>
      </c>
      <c r="O1014" s="18">
        <f t="shared" ref="O1014:S1015" si="3030">O1015</f>
        <v>0</v>
      </c>
      <c r="P1014" s="18">
        <f t="shared" si="3030"/>
        <v>0</v>
      </c>
      <c r="Q1014" s="18">
        <f t="shared" si="3030"/>
        <v>0</v>
      </c>
      <c r="R1014" s="18">
        <f t="shared" si="3030"/>
        <v>0</v>
      </c>
      <c r="S1014" s="18">
        <f t="shared" si="3030"/>
        <v>0</v>
      </c>
      <c r="T1014" s="18">
        <f t="shared" si="2967"/>
        <v>272.10000000000002</v>
      </c>
      <c r="U1014" s="18">
        <f t="shared" si="2968"/>
        <v>272.10000000000002</v>
      </c>
      <c r="V1014" s="18">
        <f t="shared" si="2969"/>
        <v>272.10000000000002</v>
      </c>
      <c r="W1014" s="18">
        <f t="shared" ref="W1014:CD1015" si="3031">W1015</f>
        <v>0</v>
      </c>
      <c r="X1014" s="18">
        <f t="shared" si="3031"/>
        <v>0</v>
      </c>
      <c r="Y1014" s="18">
        <f t="shared" si="3031"/>
        <v>0</v>
      </c>
      <c r="Z1014" s="18">
        <f t="shared" si="3031"/>
        <v>0</v>
      </c>
      <c r="AA1014" s="18">
        <f t="shared" si="3031"/>
        <v>0</v>
      </c>
      <c r="AB1014" s="18">
        <f t="shared" si="3031"/>
        <v>0</v>
      </c>
      <c r="AC1014" s="18">
        <f t="shared" si="2971"/>
        <v>272.10000000000002</v>
      </c>
      <c r="AD1014" s="18">
        <f t="shared" si="2972"/>
        <v>272.10000000000002</v>
      </c>
      <c r="AE1014" s="18">
        <f t="shared" si="2973"/>
        <v>272.10000000000002</v>
      </c>
      <c r="AF1014" s="18">
        <f t="shared" si="3031"/>
        <v>10.9</v>
      </c>
      <c r="AG1014" s="18">
        <f t="shared" si="3031"/>
        <v>0</v>
      </c>
      <c r="AH1014" s="18">
        <f t="shared" si="3031"/>
        <v>0</v>
      </c>
      <c r="AI1014" s="18">
        <f t="shared" si="2955"/>
        <v>283</v>
      </c>
      <c r="AJ1014" s="18">
        <f t="shared" si="2956"/>
        <v>272.10000000000002</v>
      </c>
      <c r="AK1014" s="18">
        <f t="shared" si="2957"/>
        <v>272.10000000000002</v>
      </c>
      <c r="AL1014" s="18">
        <f t="shared" si="3031"/>
        <v>0</v>
      </c>
      <c r="AM1014" s="18">
        <f t="shared" si="2958"/>
        <v>283</v>
      </c>
      <c r="AN1014" s="18">
        <f t="shared" si="3031"/>
        <v>0</v>
      </c>
      <c r="AO1014" s="18">
        <f t="shared" si="3031"/>
        <v>0</v>
      </c>
      <c r="AP1014" s="18">
        <f t="shared" si="3031"/>
        <v>0</v>
      </c>
      <c r="AQ1014" s="18">
        <f t="shared" si="2959"/>
        <v>283</v>
      </c>
      <c r="AR1014" s="18">
        <f t="shared" si="2960"/>
        <v>272.10000000000002</v>
      </c>
      <c r="AS1014" s="18">
        <f t="shared" si="2961"/>
        <v>272.10000000000002</v>
      </c>
      <c r="AT1014" s="18">
        <f t="shared" si="3031"/>
        <v>0</v>
      </c>
      <c r="AU1014" s="18">
        <f t="shared" si="3031"/>
        <v>0</v>
      </c>
      <c r="AV1014" s="18">
        <f t="shared" si="3031"/>
        <v>0</v>
      </c>
      <c r="AW1014" s="18">
        <f t="shared" si="2962"/>
        <v>283</v>
      </c>
      <c r="AX1014" s="18">
        <f t="shared" si="2963"/>
        <v>272.10000000000002</v>
      </c>
      <c r="AY1014" s="18">
        <f t="shared" si="2964"/>
        <v>272.10000000000002</v>
      </c>
      <c r="AZ1014" s="18">
        <f t="shared" si="3031"/>
        <v>0</v>
      </c>
      <c r="BA1014" s="18">
        <f t="shared" si="3031"/>
        <v>0</v>
      </c>
      <c r="BB1014" s="18">
        <f t="shared" si="3031"/>
        <v>0</v>
      </c>
      <c r="BC1014" s="18">
        <f t="shared" si="2991"/>
        <v>283</v>
      </c>
      <c r="BD1014" s="18">
        <f t="shared" si="2992"/>
        <v>272.10000000000002</v>
      </c>
      <c r="BE1014" s="18">
        <f t="shared" si="2993"/>
        <v>272.10000000000002</v>
      </c>
      <c r="BF1014" s="18">
        <f t="shared" si="3031"/>
        <v>0</v>
      </c>
      <c r="BG1014" s="18">
        <f t="shared" si="3031"/>
        <v>0</v>
      </c>
      <c r="BH1014" s="18">
        <f t="shared" si="3031"/>
        <v>0</v>
      </c>
      <c r="BI1014" s="18">
        <f t="shared" si="2988"/>
        <v>283</v>
      </c>
      <c r="BJ1014" s="18">
        <f t="shared" si="2989"/>
        <v>272.10000000000002</v>
      </c>
      <c r="BK1014" s="18">
        <f t="shared" si="2990"/>
        <v>272.10000000000002</v>
      </c>
      <c r="BL1014" s="18">
        <f t="shared" si="3031"/>
        <v>0</v>
      </c>
      <c r="BM1014" s="18">
        <f t="shared" si="3031"/>
        <v>0</v>
      </c>
      <c r="BN1014" s="18">
        <f t="shared" si="3031"/>
        <v>0</v>
      </c>
      <c r="BO1014" s="18">
        <f t="shared" si="2922"/>
        <v>283</v>
      </c>
      <c r="BP1014" s="18">
        <f t="shared" si="2923"/>
        <v>272.10000000000002</v>
      </c>
      <c r="BQ1014" s="18">
        <f t="shared" si="2924"/>
        <v>272.10000000000002</v>
      </c>
      <c r="BR1014" s="18">
        <f t="shared" si="3031"/>
        <v>0</v>
      </c>
      <c r="BS1014" s="18">
        <f t="shared" si="3031"/>
        <v>0</v>
      </c>
      <c r="BT1014" s="18">
        <f t="shared" si="3031"/>
        <v>0</v>
      </c>
      <c r="BU1014" s="18">
        <f t="shared" si="2925"/>
        <v>283</v>
      </c>
      <c r="BV1014" s="18">
        <f t="shared" si="2926"/>
        <v>272.10000000000002</v>
      </c>
      <c r="BW1014" s="18">
        <f t="shared" si="2927"/>
        <v>272.10000000000002</v>
      </c>
      <c r="BX1014" s="18">
        <f t="shared" si="3031"/>
        <v>0</v>
      </c>
      <c r="BY1014" s="18">
        <f t="shared" si="3031"/>
        <v>0</v>
      </c>
      <c r="BZ1014" s="18">
        <f t="shared" si="3031"/>
        <v>0</v>
      </c>
      <c r="CA1014" s="18">
        <f t="shared" si="2900"/>
        <v>283</v>
      </c>
      <c r="CB1014" s="18">
        <f t="shared" si="2901"/>
        <v>272.10000000000002</v>
      </c>
      <c r="CC1014" s="18">
        <f t="shared" si="2902"/>
        <v>272.10000000000002</v>
      </c>
      <c r="CD1014" s="18">
        <f t="shared" si="3031"/>
        <v>0</v>
      </c>
      <c r="CE1014" s="27"/>
      <c r="CF1014" s="33"/>
    </row>
    <row r="1015" spans="1:119" ht="31.2" x14ac:dyDescent="0.3">
      <c r="A1015" s="41" t="s">
        <v>191</v>
      </c>
      <c r="B1015" s="39">
        <v>110</v>
      </c>
      <c r="C1015" s="41"/>
      <c r="D1015" s="41"/>
      <c r="E1015" s="14" t="s">
        <v>557</v>
      </c>
      <c r="F1015" s="18">
        <f t="shared" si="3026"/>
        <v>272.10000000000002</v>
      </c>
      <c r="G1015" s="18">
        <f t="shared" si="3026"/>
        <v>272.10000000000002</v>
      </c>
      <c r="H1015" s="18">
        <f t="shared" si="3026"/>
        <v>272.10000000000002</v>
      </c>
      <c r="I1015" s="18">
        <f t="shared" si="3026"/>
        <v>0</v>
      </c>
      <c r="J1015" s="18">
        <f t="shared" si="3026"/>
        <v>0</v>
      </c>
      <c r="K1015" s="18">
        <f t="shared" si="3026"/>
        <v>0</v>
      </c>
      <c r="L1015" s="18">
        <f t="shared" si="3027"/>
        <v>272.10000000000002</v>
      </c>
      <c r="M1015" s="18">
        <f t="shared" si="3028"/>
        <v>272.10000000000002</v>
      </c>
      <c r="N1015" s="18">
        <f t="shared" si="3029"/>
        <v>272.10000000000002</v>
      </c>
      <c r="O1015" s="18">
        <f t="shared" si="3030"/>
        <v>0</v>
      </c>
      <c r="P1015" s="18">
        <f t="shared" si="3030"/>
        <v>0</v>
      </c>
      <c r="Q1015" s="18">
        <f t="shared" si="3030"/>
        <v>0</v>
      </c>
      <c r="R1015" s="18">
        <f t="shared" si="3030"/>
        <v>0</v>
      </c>
      <c r="S1015" s="18">
        <f t="shared" si="3030"/>
        <v>0</v>
      </c>
      <c r="T1015" s="18">
        <f t="shared" si="2967"/>
        <v>272.10000000000002</v>
      </c>
      <c r="U1015" s="18">
        <f t="shared" si="2968"/>
        <v>272.10000000000002</v>
      </c>
      <c r="V1015" s="18">
        <f t="shared" si="2969"/>
        <v>272.10000000000002</v>
      </c>
      <c r="W1015" s="18">
        <f t="shared" si="3031"/>
        <v>0</v>
      </c>
      <c r="X1015" s="18">
        <f t="shared" si="3031"/>
        <v>0</v>
      </c>
      <c r="Y1015" s="18">
        <f t="shared" si="3031"/>
        <v>0</v>
      </c>
      <c r="Z1015" s="18">
        <f t="shared" si="3031"/>
        <v>0</v>
      </c>
      <c r="AA1015" s="18">
        <f t="shared" si="3031"/>
        <v>0</v>
      </c>
      <c r="AB1015" s="18">
        <f t="shared" si="3031"/>
        <v>0</v>
      </c>
      <c r="AC1015" s="18">
        <f t="shared" si="2971"/>
        <v>272.10000000000002</v>
      </c>
      <c r="AD1015" s="18">
        <f t="shared" si="2972"/>
        <v>272.10000000000002</v>
      </c>
      <c r="AE1015" s="18">
        <f t="shared" si="2973"/>
        <v>272.10000000000002</v>
      </c>
      <c r="AF1015" s="18">
        <f t="shared" si="3031"/>
        <v>10.9</v>
      </c>
      <c r="AG1015" s="18">
        <f t="shared" si="3031"/>
        <v>0</v>
      </c>
      <c r="AH1015" s="18">
        <f t="shared" si="3031"/>
        <v>0</v>
      </c>
      <c r="AI1015" s="18">
        <f t="shared" si="2955"/>
        <v>283</v>
      </c>
      <c r="AJ1015" s="18">
        <f t="shared" si="2956"/>
        <v>272.10000000000002</v>
      </c>
      <c r="AK1015" s="18">
        <f t="shared" si="2957"/>
        <v>272.10000000000002</v>
      </c>
      <c r="AL1015" s="18">
        <f t="shared" si="3031"/>
        <v>0</v>
      </c>
      <c r="AM1015" s="18">
        <f t="shared" si="2958"/>
        <v>283</v>
      </c>
      <c r="AN1015" s="18">
        <f t="shared" si="3031"/>
        <v>0</v>
      </c>
      <c r="AO1015" s="18">
        <f t="shared" si="3031"/>
        <v>0</v>
      </c>
      <c r="AP1015" s="18">
        <f t="shared" si="3031"/>
        <v>0</v>
      </c>
      <c r="AQ1015" s="18">
        <f t="shared" si="2959"/>
        <v>283</v>
      </c>
      <c r="AR1015" s="18">
        <f t="shared" si="2960"/>
        <v>272.10000000000002</v>
      </c>
      <c r="AS1015" s="18">
        <f t="shared" si="2961"/>
        <v>272.10000000000002</v>
      </c>
      <c r="AT1015" s="18">
        <f t="shared" si="3031"/>
        <v>0</v>
      </c>
      <c r="AU1015" s="18">
        <f t="shared" si="3031"/>
        <v>0</v>
      </c>
      <c r="AV1015" s="18">
        <f t="shared" si="3031"/>
        <v>0</v>
      </c>
      <c r="AW1015" s="18">
        <f t="shared" si="2962"/>
        <v>283</v>
      </c>
      <c r="AX1015" s="18">
        <f t="shared" si="2963"/>
        <v>272.10000000000002</v>
      </c>
      <c r="AY1015" s="18">
        <f t="shared" si="2964"/>
        <v>272.10000000000002</v>
      </c>
      <c r="AZ1015" s="18">
        <f t="shared" si="3031"/>
        <v>0</v>
      </c>
      <c r="BA1015" s="18">
        <f t="shared" si="3031"/>
        <v>0</v>
      </c>
      <c r="BB1015" s="18">
        <f t="shared" si="3031"/>
        <v>0</v>
      </c>
      <c r="BC1015" s="18">
        <f t="shared" si="2991"/>
        <v>283</v>
      </c>
      <c r="BD1015" s="18">
        <f t="shared" si="2992"/>
        <v>272.10000000000002</v>
      </c>
      <c r="BE1015" s="18">
        <f t="shared" si="2993"/>
        <v>272.10000000000002</v>
      </c>
      <c r="BF1015" s="18">
        <f t="shared" si="3031"/>
        <v>0</v>
      </c>
      <c r="BG1015" s="18">
        <f t="shared" si="3031"/>
        <v>0</v>
      </c>
      <c r="BH1015" s="18">
        <f t="shared" si="3031"/>
        <v>0</v>
      </c>
      <c r="BI1015" s="18">
        <f t="shared" si="2988"/>
        <v>283</v>
      </c>
      <c r="BJ1015" s="18">
        <f t="shared" si="2989"/>
        <v>272.10000000000002</v>
      </c>
      <c r="BK1015" s="18">
        <f t="shared" si="2990"/>
        <v>272.10000000000002</v>
      </c>
      <c r="BL1015" s="18">
        <f t="shared" si="3031"/>
        <v>0</v>
      </c>
      <c r="BM1015" s="18">
        <f t="shared" si="3031"/>
        <v>0</v>
      </c>
      <c r="BN1015" s="18">
        <f t="shared" si="3031"/>
        <v>0</v>
      </c>
      <c r="BO1015" s="18">
        <f t="shared" si="2922"/>
        <v>283</v>
      </c>
      <c r="BP1015" s="18">
        <f t="shared" si="2923"/>
        <v>272.10000000000002</v>
      </c>
      <c r="BQ1015" s="18">
        <f t="shared" si="2924"/>
        <v>272.10000000000002</v>
      </c>
      <c r="BR1015" s="18">
        <f t="shared" si="3031"/>
        <v>0</v>
      </c>
      <c r="BS1015" s="18">
        <f t="shared" si="3031"/>
        <v>0</v>
      </c>
      <c r="BT1015" s="18">
        <f t="shared" si="3031"/>
        <v>0</v>
      </c>
      <c r="BU1015" s="18">
        <f t="shared" si="2925"/>
        <v>283</v>
      </c>
      <c r="BV1015" s="18">
        <f t="shared" si="2926"/>
        <v>272.10000000000002</v>
      </c>
      <c r="BW1015" s="18">
        <f t="shared" si="2927"/>
        <v>272.10000000000002</v>
      </c>
      <c r="BX1015" s="18">
        <f t="shared" si="3031"/>
        <v>0</v>
      </c>
      <c r="BY1015" s="18">
        <f t="shared" si="3031"/>
        <v>0</v>
      </c>
      <c r="BZ1015" s="18">
        <f t="shared" si="3031"/>
        <v>0</v>
      </c>
      <c r="CA1015" s="18">
        <f t="shared" si="2900"/>
        <v>283</v>
      </c>
      <c r="CB1015" s="18">
        <f t="shared" si="2901"/>
        <v>272.10000000000002</v>
      </c>
      <c r="CC1015" s="18">
        <f t="shared" si="2902"/>
        <v>272.10000000000002</v>
      </c>
      <c r="CD1015" s="18">
        <f t="shared" si="3031"/>
        <v>0</v>
      </c>
      <c r="CE1015" s="27"/>
      <c r="CF1015" s="33"/>
    </row>
    <row r="1016" spans="1:119" x14ac:dyDescent="0.3">
      <c r="A1016" s="41" t="s">
        <v>191</v>
      </c>
      <c r="B1016" s="39">
        <v>110</v>
      </c>
      <c r="C1016" s="41" t="s">
        <v>27</v>
      </c>
      <c r="D1016" s="41" t="s">
        <v>19</v>
      </c>
      <c r="E1016" s="14" t="s">
        <v>533</v>
      </c>
      <c r="F1016" s="23">
        <v>272.10000000000002</v>
      </c>
      <c r="G1016" s="23">
        <v>272.10000000000002</v>
      </c>
      <c r="H1016" s="23">
        <v>272.10000000000002</v>
      </c>
      <c r="I1016" s="18"/>
      <c r="J1016" s="18"/>
      <c r="K1016" s="18"/>
      <c r="L1016" s="18">
        <f t="shared" si="3027"/>
        <v>272.10000000000002</v>
      </c>
      <c r="M1016" s="18">
        <f t="shared" si="3028"/>
        <v>272.10000000000002</v>
      </c>
      <c r="N1016" s="18">
        <f t="shared" si="3029"/>
        <v>272.10000000000002</v>
      </c>
      <c r="O1016" s="18"/>
      <c r="P1016" s="18"/>
      <c r="Q1016" s="18"/>
      <c r="R1016" s="18"/>
      <c r="S1016" s="18"/>
      <c r="T1016" s="18">
        <f t="shared" si="2967"/>
        <v>272.10000000000002</v>
      </c>
      <c r="U1016" s="18">
        <f t="shared" si="2968"/>
        <v>272.10000000000002</v>
      </c>
      <c r="V1016" s="18">
        <f t="shared" si="2969"/>
        <v>272.10000000000002</v>
      </c>
      <c r="W1016" s="18"/>
      <c r="X1016" s="18"/>
      <c r="Y1016" s="18"/>
      <c r="Z1016" s="18"/>
      <c r="AA1016" s="18"/>
      <c r="AB1016" s="18"/>
      <c r="AC1016" s="18">
        <f t="shared" si="2971"/>
        <v>272.10000000000002</v>
      </c>
      <c r="AD1016" s="18">
        <f t="shared" si="2972"/>
        <v>272.10000000000002</v>
      </c>
      <c r="AE1016" s="18">
        <f t="shared" si="2973"/>
        <v>272.10000000000002</v>
      </c>
      <c r="AF1016" s="18">
        <v>10.9</v>
      </c>
      <c r="AG1016" s="18"/>
      <c r="AH1016" s="18"/>
      <c r="AI1016" s="18">
        <f t="shared" si="2955"/>
        <v>283</v>
      </c>
      <c r="AJ1016" s="18">
        <f t="shared" si="2956"/>
        <v>272.10000000000002</v>
      </c>
      <c r="AK1016" s="18">
        <f t="shared" si="2957"/>
        <v>272.10000000000002</v>
      </c>
      <c r="AL1016" s="18"/>
      <c r="AM1016" s="18">
        <f t="shared" si="2958"/>
        <v>283</v>
      </c>
      <c r="AN1016" s="18"/>
      <c r="AO1016" s="18"/>
      <c r="AP1016" s="18"/>
      <c r="AQ1016" s="18">
        <f t="shared" si="2959"/>
        <v>283</v>
      </c>
      <c r="AR1016" s="18">
        <f t="shared" si="2960"/>
        <v>272.10000000000002</v>
      </c>
      <c r="AS1016" s="18">
        <f t="shared" si="2961"/>
        <v>272.10000000000002</v>
      </c>
      <c r="AT1016" s="18"/>
      <c r="AU1016" s="18"/>
      <c r="AV1016" s="18"/>
      <c r="AW1016" s="18">
        <f t="shared" si="2962"/>
        <v>283</v>
      </c>
      <c r="AX1016" s="18">
        <f t="shared" si="2963"/>
        <v>272.10000000000002</v>
      </c>
      <c r="AY1016" s="18">
        <f t="shared" si="2964"/>
        <v>272.10000000000002</v>
      </c>
      <c r="AZ1016" s="18"/>
      <c r="BA1016" s="18"/>
      <c r="BB1016" s="18"/>
      <c r="BC1016" s="18">
        <f t="shared" si="2991"/>
        <v>283</v>
      </c>
      <c r="BD1016" s="18">
        <f t="shared" si="2992"/>
        <v>272.10000000000002</v>
      </c>
      <c r="BE1016" s="18">
        <f t="shared" si="2993"/>
        <v>272.10000000000002</v>
      </c>
      <c r="BF1016" s="18"/>
      <c r="BG1016" s="18"/>
      <c r="BH1016" s="18"/>
      <c r="BI1016" s="18">
        <f t="shared" si="2988"/>
        <v>283</v>
      </c>
      <c r="BJ1016" s="18">
        <f t="shared" si="2989"/>
        <v>272.10000000000002</v>
      </c>
      <c r="BK1016" s="18">
        <f t="shared" si="2990"/>
        <v>272.10000000000002</v>
      </c>
      <c r="BL1016" s="18"/>
      <c r="BM1016" s="18"/>
      <c r="BN1016" s="18"/>
      <c r="BO1016" s="18">
        <f t="shared" si="2922"/>
        <v>283</v>
      </c>
      <c r="BP1016" s="18">
        <f t="shared" si="2923"/>
        <v>272.10000000000002</v>
      </c>
      <c r="BQ1016" s="18">
        <f t="shared" si="2924"/>
        <v>272.10000000000002</v>
      </c>
      <c r="BR1016" s="18"/>
      <c r="BS1016" s="18"/>
      <c r="BT1016" s="18"/>
      <c r="BU1016" s="18">
        <f t="shared" si="2925"/>
        <v>283</v>
      </c>
      <c r="BV1016" s="18">
        <f t="shared" si="2926"/>
        <v>272.10000000000002</v>
      </c>
      <c r="BW1016" s="18">
        <f t="shared" si="2927"/>
        <v>272.10000000000002</v>
      </c>
      <c r="BX1016" s="18"/>
      <c r="BY1016" s="18"/>
      <c r="BZ1016" s="18"/>
      <c r="CA1016" s="18">
        <f t="shared" si="2900"/>
        <v>283</v>
      </c>
      <c r="CB1016" s="18">
        <f t="shared" si="2901"/>
        <v>272.10000000000002</v>
      </c>
      <c r="CC1016" s="18">
        <f t="shared" si="2902"/>
        <v>272.10000000000002</v>
      </c>
      <c r="CD1016" s="18"/>
      <c r="CE1016" s="27"/>
      <c r="CF1016" s="33"/>
    </row>
    <row r="1017" spans="1:119" ht="46.8" x14ac:dyDescent="0.3">
      <c r="A1017" s="41" t="s">
        <v>191</v>
      </c>
      <c r="B1017" s="39">
        <v>600</v>
      </c>
      <c r="C1017" s="41"/>
      <c r="D1017" s="41"/>
      <c r="E1017" s="14" t="s">
        <v>554</v>
      </c>
      <c r="F1017" s="18">
        <f t="shared" ref="F1017:K1017" si="3032">F1018</f>
        <v>16001</v>
      </c>
      <c r="G1017" s="18">
        <f t="shared" si="3032"/>
        <v>16001</v>
      </c>
      <c r="H1017" s="18">
        <f t="shared" si="3032"/>
        <v>16001</v>
      </c>
      <c r="I1017" s="18">
        <f t="shared" si="3032"/>
        <v>0</v>
      </c>
      <c r="J1017" s="18">
        <f t="shared" si="3032"/>
        <v>0</v>
      </c>
      <c r="K1017" s="18">
        <f t="shared" si="3032"/>
        <v>0</v>
      </c>
      <c r="L1017" s="18">
        <f t="shared" si="3027"/>
        <v>16001</v>
      </c>
      <c r="M1017" s="18">
        <f t="shared" si="3028"/>
        <v>16001</v>
      </c>
      <c r="N1017" s="18">
        <f t="shared" si="3029"/>
        <v>16001</v>
      </c>
      <c r="O1017" s="18">
        <f t="shared" ref="O1017:S1017" si="3033">O1018</f>
        <v>0</v>
      </c>
      <c r="P1017" s="18">
        <f t="shared" si="3033"/>
        <v>0</v>
      </c>
      <c r="Q1017" s="18">
        <f t="shared" si="3033"/>
        <v>0</v>
      </c>
      <c r="R1017" s="18">
        <f t="shared" si="3033"/>
        <v>0</v>
      </c>
      <c r="S1017" s="18">
        <f t="shared" si="3033"/>
        <v>0</v>
      </c>
      <c r="T1017" s="18">
        <f t="shared" si="2967"/>
        <v>16001</v>
      </c>
      <c r="U1017" s="18">
        <f t="shared" si="2968"/>
        <v>16001</v>
      </c>
      <c r="V1017" s="18">
        <f t="shared" si="2969"/>
        <v>16001</v>
      </c>
      <c r="W1017" s="18">
        <f t="shared" ref="W1017:CD1017" si="3034">W1018</f>
        <v>0</v>
      </c>
      <c r="X1017" s="18">
        <f t="shared" si="3034"/>
        <v>0</v>
      </c>
      <c r="Y1017" s="18">
        <f t="shared" si="3034"/>
        <v>0</v>
      </c>
      <c r="Z1017" s="18">
        <f t="shared" si="3034"/>
        <v>0</v>
      </c>
      <c r="AA1017" s="18">
        <f t="shared" si="3034"/>
        <v>0</v>
      </c>
      <c r="AB1017" s="18">
        <f t="shared" si="3034"/>
        <v>0</v>
      </c>
      <c r="AC1017" s="18">
        <f t="shared" si="2971"/>
        <v>16001</v>
      </c>
      <c r="AD1017" s="18">
        <f t="shared" si="2972"/>
        <v>16001</v>
      </c>
      <c r="AE1017" s="18">
        <f t="shared" si="2973"/>
        <v>16001</v>
      </c>
      <c r="AF1017" s="18">
        <f t="shared" si="3034"/>
        <v>630</v>
      </c>
      <c r="AG1017" s="18">
        <f t="shared" si="3034"/>
        <v>0</v>
      </c>
      <c r="AH1017" s="18">
        <f t="shared" si="3034"/>
        <v>0</v>
      </c>
      <c r="AI1017" s="18">
        <f t="shared" si="2955"/>
        <v>16631</v>
      </c>
      <c r="AJ1017" s="18">
        <f t="shared" si="2956"/>
        <v>16001</v>
      </c>
      <c r="AK1017" s="18">
        <f t="shared" si="2957"/>
        <v>16001</v>
      </c>
      <c r="AL1017" s="18">
        <f t="shared" si="3034"/>
        <v>0</v>
      </c>
      <c r="AM1017" s="18">
        <f t="shared" si="2958"/>
        <v>16631</v>
      </c>
      <c r="AN1017" s="18">
        <f t="shared" si="3034"/>
        <v>0</v>
      </c>
      <c r="AO1017" s="18">
        <f t="shared" si="3034"/>
        <v>0</v>
      </c>
      <c r="AP1017" s="18">
        <f t="shared" si="3034"/>
        <v>0</v>
      </c>
      <c r="AQ1017" s="18">
        <f t="shared" si="2959"/>
        <v>16631</v>
      </c>
      <c r="AR1017" s="18">
        <f t="shared" si="2960"/>
        <v>16001</v>
      </c>
      <c r="AS1017" s="18">
        <f t="shared" si="2961"/>
        <v>16001</v>
      </c>
      <c r="AT1017" s="18">
        <f t="shared" si="3034"/>
        <v>0</v>
      </c>
      <c r="AU1017" s="18">
        <f t="shared" si="3034"/>
        <v>0</v>
      </c>
      <c r="AV1017" s="18">
        <f t="shared" si="3034"/>
        <v>0</v>
      </c>
      <c r="AW1017" s="18">
        <f t="shared" si="2962"/>
        <v>16631</v>
      </c>
      <c r="AX1017" s="18">
        <f t="shared" si="2963"/>
        <v>16001</v>
      </c>
      <c r="AY1017" s="18">
        <f t="shared" si="2964"/>
        <v>16001</v>
      </c>
      <c r="AZ1017" s="18">
        <f t="shared" si="3034"/>
        <v>0</v>
      </c>
      <c r="BA1017" s="18">
        <f t="shared" si="3034"/>
        <v>0</v>
      </c>
      <c r="BB1017" s="18">
        <f t="shared" si="3034"/>
        <v>0</v>
      </c>
      <c r="BC1017" s="18">
        <f t="shared" si="2991"/>
        <v>16631</v>
      </c>
      <c r="BD1017" s="18">
        <f t="shared" si="2992"/>
        <v>16001</v>
      </c>
      <c r="BE1017" s="18">
        <f t="shared" si="2993"/>
        <v>16001</v>
      </c>
      <c r="BF1017" s="18">
        <f t="shared" si="3034"/>
        <v>0</v>
      </c>
      <c r="BG1017" s="18">
        <f t="shared" si="3034"/>
        <v>0</v>
      </c>
      <c r="BH1017" s="18">
        <f t="shared" si="3034"/>
        <v>0</v>
      </c>
      <c r="BI1017" s="18">
        <f t="shared" si="2988"/>
        <v>16631</v>
      </c>
      <c r="BJ1017" s="18">
        <f t="shared" si="2989"/>
        <v>16001</v>
      </c>
      <c r="BK1017" s="18">
        <f t="shared" si="2990"/>
        <v>16001</v>
      </c>
      <c r="BL1017" s="18">
        <f t="shared" si="3034"/>
        <v>0</v>
      </c>
      <c r="BM1017" s="18">
        <f t="shared" si="3034"/>
        <v>0</v>
      </c>
      <c r="BN1017" s="18">
        <f t="shared" si="3034"/>
        <v>0</v>
      </c>
      <c r="BO1017" s="18">
        <f t="shared" si="2922"/>
        <v>16631</v>
      </c>
      <c r="BP1017" s="18">
        <f t="shared" si="2923"/>
        <v>16001</v>
      </c>
      <c r="BQ1017" s="18">
        <f t="shared" si="2924"/>
        <v>16001</v>
      </c>
      <c r="BR1017" s="18">
        <f t="shared" si="3034"/>
        <v>0</v>
      </c>
      <c r="BS1017" s="18">
        <f t="shared" si="3034"/>
        <v>0</v>
      </c>
      <c r="BT1017" s="18">
        <f t="shared" si="3034"/>
        <v>0</v>
      </c>
      <c r="BU1017" s="18">
        <f t="shared" si="2925"/>
        <v>16631</v>
      </c>
      <c r="BV1017" s="18">
        <f t="shared" si="2926"/>
        <v>16001</v>
      </c>
      <c r="BW1017" s="18">
        <f t="shared" si="2927"/>
        <v>16001</v>
      </c>
      <c r="BX1017" s="18">
        <f t="shared" si="3034"/>
        <v>0</v>
      </c>
      <c r="BY1017" s="18">
        <f t="shared" si="3034"/>
        <v>0</v>
      </c>
      <c r="BZ1017" s="18">
        <f t="shared" si="3034"/>
        <v>0</v>
      </c>
      <c r="CA1017" s="18">
        <f t="shared" si="2900"/>
        <v>16631</v>
      </c>
      <c r="CB1017" s="18">
        <f t="shared" si="2901"/>
        <v>16001</v>
      </c>
      <c r="CC1017" s="18">
        <f t="shared" si="2902"/>
        <v>16001</v>
      </c>
      <c r="CD1017" s="18">
        <f t="shared" si="3034"/>
        <v>0</v>
      </c>
      <c r="CE1017" s="27"/>
      <c r="CF1017" s="33"/>
    </row>
    <row r="1018" spans="1:119" x14ac:dyDescent="0.3">
      <c r="A1018" s="41" t="s">
        <v>191</v>
      </c>
      <c r="B1018" s="39">
        <v>620</v>
      </c>
      <c r="C1018" s="41"/>
      <c r="D1018" s="41"/>
      <c r="E1018" s="14" t="s">
        <v>569</v>
      </c>
      <c r="F1018" s="18">
        <f t="shared" ref="F1018:K1018" si="3035">F1019+F1020</f>
        <v>16001</v>
      </c>
      <c r="G1018" s="18">
        <f t="shared" si="3035"/>
        <v>16001</v>
      </c>
      <c r="H1018" s="18">
        <f t="shared" si="3035"/>
        <v>16001</v>
      </c>
      <c r="I1018" s="18">
        <f t="shared" si="3035"/>
        <v>0</v>
      </c>
      <c r="J1018" s="18">
        <f t="shared" si="3035"/>
        <v>0</v>
      </c>
      <c r="K1018" s="18">
        <f t="shared" si="3035"/>
        <v>0</v>
      </c>
      <c r="L1018" s="18">
        <f t="shared" si="3027"/>
        <v>16001</v>
      </c>
      <c r="M1018" s="18">
        <f t="shared" si="3028"/>
        <v>16001</v>
      </c>
      <c r="N1018" s="18">
        <f t="shared" si="3029"/>
        <v>16001</v>
      </c>
      <c r="O1018" s="18">
        <f t="shared" ref="O1018:S1018" si="3036">O1019+O1020</f>
        <v>0</v>
      </c>
      <c r="P1018" s="18">
        <f t="shared" si="3036"/>
        <v>0</v>
      </c>
      <c r="Q1018" s="18">
        <f t="shared" si="3036"/>
        <v>0</v>
      </c>
      <c r="R1018" s="18">
        <f t="shared" si="3036"/>
        <v>0</v>
      </c>
      <c r="S1018" s="18">
        <f t="shared" si="3036"/>
        <v>0</v>
      </c>
      <c r="T1018" s="18">
        <f t="shared" si="2967"/>
        <v>16001</v>
      </c>
      <c r="U1018" s="18">
        <f t="shared" si="2968"/>
        <v>16001</v>
      </c>
      <c r="V1018" s="18">
        <f t="shared" si="2969"/>
        <v>16001</v>
      </c>
      <c r="W1018" s="18">
        <f t="shared" ref="W1018:CD1018" si="3037">W1019+W1020</f>
        <v>0</v>
      </c>
      <c r="X1018" s="18">
        <f t="shared" ref="X1018:AB1018" si="3038">X1019+X1020</f>
        <v>0</v>
      </c>
      <c r="Y1018" s="18">
        <f t="shared" si="3038"/>
        <v>0</v>
      </c>
      <c r="Z1018" s="18">
        <f t="shared" si="3038"/>
        <v>0</v>
      </c>
      <c r="AA1018" s="18">
        <f t="shared" si="3038"/>
        <v>0</v>
      </c>
      <c r="AB1018" s="18">
        <f t="shared" si="3038"/>
        <v>0</v>
      </c>
      <c r="AC1018" s="18">
        <f t="shared" si="2971"/>
        <v>16001</v>
      </c>
      <c r="AD1018" s="18">
        <f t="shared" si="2972"/>
        <v>16001</v>
      </c>
      <c r="AE1018" s="18">
        <f t="shared" si="2973"/>
        <v>16001</v>
      </c>
      <c r="AF1018" s="18">
        <f t="shared" ref="AF1018:AH1018" si="3039">AF1019+AF1020</f>
        <v>630</v>
      </c>
      <c r="AG1018" s="18">
        <f t="shared" si="3039"/>
        <v>0</v>
      </c>
      <c r="AH1018" s="18">
        <f t="shared" si="3039"/>
        <v>0</v>
      </c>
      <c r="AI1018" s="18">
        <f t="shared" si="2955"/>
        <v>16631</v>
      </c>
      <c r="AJ1018" s="18">
        <f t="shared" si="2956"/>
        <v>16001</v>
      </c>
      <c r="AK1018" s="18">
        <f t="shared" si="2957"/>
        <v>16001</v>
      </c>
      <c r="AL1018" s="18">
        <f t="shared" ref="AL1018" si="3040">AL1019+AL1020</f>
        <v>0</v>
      </c>
      <c r="AM1018" s="18">
        <f t="shared" si="2958"/>
        <v>16631</v>
      </c>
      <c r="AN1018" s="18">
        <f t="shared" ref="AN1018:AP1018" si="3041">AN1019+AN1020</f>
        <v>0</v>
      </c>
      <c r="AO1018" s="18">
        <f t="shared" si="3041"/>
        <v>0</v>
      </c>
      <c r="AP1018" s="18">
        <f t="shared" si="3041"/>
        <v>0</v>
      </c>
      <c r="AQ1018" s="18">
        <f t="shared" si="2959"/>
        <v>16631</v>
      </c>
      <c r="AR1018" s="18">
        <f t="shared" si="2960"/>
        <v>16001</v>
      </c>
      <c r="AS1018" s="18">
        <f t="shared" si="2961"/>
        <v>16001</v>
      </c>
      <c r="AT1018" s="18">
        <f t="shared" ref="AT1018:AV1018" si="3042">AT1019+AT1020</f>
        <v>0</v>
      </c>
      <c r="AU1018" s="18">
        <f t="shared" si="3042"/>
        <v>0</v>
      </c>
      <c r="AV1018" s="18">
        <f t="shared" si="3042"/>
        <v>0</v>
      </c>
      <c r="AW1018" s="18">
        <f t="shared" si="2962"/>
        <v>16631</v>
      </c>
      <c r="AX1018" s="18">
        <f t="shared" si="2963"/>
        <v>16001</v>
      </c>
      <c r="AY1018" s="18">
        <f t="shared" si="2964"/>
        <v>16001</v>
      </c>
      <c r="AZ1018" s="18">
        <f t="shared" ref="AZ1018:BB1018" si="3043">AZ1019+AZ1020</f>
        <v>0</v>
      </c>
      <c r="BA1018" s="18">
        <f t="shared" si="3043"/>
        <v>0</v>
      </c>
      <c r="BB1018" s="18">
        <f t="shared" si="3043"/>
        <v>0</v>
      </c>
      <c r="BC1018" s="18">
        <f t="shared" si="2991"/>
        <v>16631</v>
      </c>
      <c r="BD1018" s="18">
        <f t="shared" si="2992"/>
        <v>16001</v>
      </c>
      <c r="BE1018" s="18">
        <f t="shared" si="2993"/>
        <v>16001</v>
      </c>
      <c r="BF1018" s="18">
        <f t="shared" ref="BF1018:BH1018" si="3044">BF1019+BF1020</f>
        <v>0</v>
      </c>
      <c r="BG1018" s="18">
        <f t="shared" si="3044"/>
        <v>0</v>
      </c>
      <c r="BH1018" s="18">
        <f t="shared" si="3044"/>
        <v>0</v>
      </c>
      <c r="BI1018" s="18">
        <f t="shared" si="2988"/>
        <v>16631</v>
      </c>
      <c r="BJ1018" s="18">
        <f t="shared" si="2989"/>
        <v>16001</v>
      </c>
      <c r="BK1018" s="18">
        <f t="shared" si="2990"/>
        <v>16001</v>
      </c>
      <c r="BL1018" s="18">
        <f t="shared" ref="BL1018:BN1018" si="3045">BL1019+BL1020</f>
        <v>0</v>
      </c>
      <c r="BM1018" s="18">
        <f t="shared" si="3045"/>
        <v>0</v>
      </c>
      <c r="BN1018" s="18">
        <f t="shared" si="3045"/>
        <v>0</v>
      </c>
      <c r="BO1018" s="18">
        <f t="shared" si="2922"/>
        <v>16631</v>
      </c>
      <c r="BP1018" s="18">
        <f t="shared" si="2923"/>
        <v>16001</v>
      </c>
      <c r="BQ1018" s="18">
        <f t="shared" si="2924"/>
        <v>16001</v>
      </c>
      <c r="BR1018" s="18">
        <f t="shared" ref="BR1018:BT1018" si="3046">BR1019+BR1020</f>
        <v>0</v>
      </c>
      <c r="BS1018" s="18">
        <f t="shared" si="3046"/>
        <v>0</v>
      </c>
      <c r="BT1018" s="18">
        <f t="shared" si="3046"/>
        <v>0</v>
      </c>
      <c r="BU1018" s="18">
        <f t="shared" si="2925"/>
        <v>16631</v>
      </c>
      <c r="BV1018" s="18">
        <f t="shared" si="2926"/>
        <v>16001</v>
      </c>
      <c r="BW1018" s="18">
        <f t="shared" si="2927"/>
        <v>16001</v>
      </c>
      <c r="BX1018" s="18">
        <f t="shared" ref="BX1018:BZ1018" si="3047">BX1019+BX1020</f>
        <v>0</v>
      </c>
      <c r="BY1018" s="18">
        <f t="shared" si="3047"/>
        <v>0</v>
      </c>
      <c r="BZ1018" s="18">
        <f t="shared" si="3047"/>
        <v>0</v>
      </c>
      <c r="CA1018" s="18">
        <f t="shared" si="2900"/>
        <v>16631</v>
      </c>
      <c r="CB1018" s="18">
        <f t="shared" si="2901"/>
        <v>16001</v>
      </c>
      <c r="CC1018" s="18">
        <f t="shared" si="2902"/>
        <v>16001</v>
      </c>
      <c r="CD1018" s="18">
        <f t="shared" si="3037"/>
        <v>0</v>
      </c>
      <c r="CE1018" s="27"/>
      <c r="CF1018" s="33"/>
    </row>
    <row r="1019" spans="1:119" x14ac:dyDescent="0.3">
      <c r="A1019" s="41" t="s">
        <v>191</v>
      </c>
      <c r="B1019" s="39">
        <v>620</v>
      </c>
      <c r="C1019" s="41" t="s">
        <v>27</v>
      </c>
      <c r="D1019" s="41" t="s">
        <v>19</v>
      </c>
      <c r="E1019" s="14" t="s">
        <v>533</v>
      </c>
      <c r="F1019" s="23">
        <v>15751</v>
      </c>
      <c r="G1019" s="23">
        <v>15751</v>
      </c>
      <c r="H1019" s="23">
        <v>15751</v>
      </c>
      <c r="I1019" s="18"/>
      <c r="J1019" s="18"/>
      <c r="K1019" s="18"/>
      <c r="L1019" s="18">
        <f t="shared" si="3027"/>
        <v>15751</v>
      </c>
      <c r="M1019" s="18">
        <f t="shared" si="3028"/>
        <v>15751</v>
      </c>
      <c r="N1019" s="18">
        <f t="shared" si="3029"/>
        <v>15751</v>
      </c>
      <c r="O1019" s="18"/>
      <c r="P1019" s="18"/>
      <c r="Q1019" s="18"/>
      <c r="R1019" s="18"/>
      <c r="S1019" s="18"/>
      <c r="T1019" s="18">
        <f t="shared" si="2967"/>
        <v>15751</v>
      </c>
      <c r="U1019" s="18">
        <f t="shared" si="2968"/>
        <v>15751</v>
      </c>
      <c r="V1019" s="18">
        <f t="shared" si="2969"/>
        <v>15751</v>
      </c>
      <c r="W1019" s="18"/>
      <c r="X1019" s="18"/>
      <c r="Y1019" s="18"/>
      <c r="Z1019" s="18"/>
      <c r="AA1019" s="18"/>
      <c r="AB1019" s="18"/>
      <c r="AC1019" s="18">
        <f t="shared" si="2971"/>
        <v>15751</v>
      </c>
      <c r="AD1019" s="18">
        <f t="shared" si="2972"/>
        <v>15751</v>
      </c>
      <c r="AE1019" s="18">
        <f t="shared" si="2973"/>
        <v>15751</v>
      </c>
      <c r="AF1019" s="18">
        <v>630</v>
      </c>
      <c r="AG1019" s="18"/>
      <c r="AH1019" s="18"/>
      <c r="AI1019" s="18">
        <f t="shared" si="2955"/>
        <v>16381</v>
      </c>
      <c r="AJ1019" s="18">
        <f t="shared" si="2956"/>
        <v>15751</v>
      </c>
      <c r="AK1019" s="18">
        <f t="shared" si="2957"/>
        <v>15751</v>
      </c>
      <c r="AL1019" s="18"/>
      <c r="AM1019" s="18">
        <f t="shared" si="2958"/>
        <v>16381</v>
      </c>
      <c r="AN1019" s="18"/>
      <c r="AO1019" s="18"/>
      <c r="AP1019" s="18"/>
      <c r="AQ1019" s="18">
        <f t="shared" si="2959"/>
        <v>16381</v>
      </c>
      <c r="AR1019" s="18">
        <f t="shared" si="2960"/>
        <v>15751</v>
      </c>
      <c r="AS1019" s="18">
        <f t="shared" si="2961"/>
        <v>15751</v>
      </c>
      <c r="AT1019" s="18"/>
      <c r="AU1019" s="18"/>
      <c r="AV1019" s="18"/>
      <c r="AW1019" s="18">
        <f t="shared" si="2962"/>
        <v>16381</v>
      </c>
      <c r="AX1019" s="18">
        <f t="shared" si="2963"/>
        <v>15751</v>
      </c>
      <c r="AY1019" s="18">
        <f t="shared" si="2964"/>
        <v>15751</v>
      </c>
      <c r="AZ1019" s="18"/>
      <c r="BA1019" s="18"/>
      <c r="BB1019" s="18"/>
      <c r="BC1019" s="18">
        <f t="shared" si="2991"/>
        <v>16381</v>
      </c>
      <c r="BD1019" s="18">
        <f t="shared" si="2992"/>
        <v>15751</v>
      </c>
      <c r="BE1019" s="18">
        <f t="shared" si="2993"/>
        <v>15751</v>
      </c>
      <c r="BF1019" s="18"/>
      <c r="BG1019" s="18"/>
      <c r="BH1019" s="18"/>
      <c r="BI1019" s="18">
        <f t="shared" si="2988"/>
        <v>16381</v>
      </c>
      <c r="BJ1019" s="18">
        <f t="shared" si="2989"/>
        <v>15751</v>
      </c>
      <c r="BK1019" s="18">
        <f t="shared" si="2990"/>
        <v>15751</v>
      </c>
      <c r="BL1019" s="18"/>
      <c r="BM1019" s="18"/>
      <c r="BN1019" s="18"/>
      <c r="BO1019" s="18">
        <f t="shared" si="2922"/>
        <v>16381</v>
      </c>
      <c r="BP1019" s="18">
        <f t="shared" si="2923"/>
        <v>15751</v>
      </c>
      <c r="BQ1019" s="18">
        <f t="shared" si="2924"/>
        <v>15751</v>
      </c>
      <c r="BR1019" s="18"/>
      <c r="BS1019" s="18"/>
      <c r="BT1019" s="18"/>
      <c r="BU1019" s="18">
        <f t="shared" si="2925"/>
        <v>16381</v>
      </c>
      <c r="BV1019" s="18">
        <f t="shared" si="2926"/>
        <v>15751</v>
      </c>
      <c r="BW1019" s="18">
        <f t="shared" si="2927"/>
        <v>15751</v>
      </c>
      <c r="BX1019" s="18"/>
      <c r="BY1019" s="18"/>
      <c r="BZ1019" s="18"/>
      <c r="CA1019" s="18">
        <f t="shared" si="2900"/>
        <v>16381</v>
      </c>
      <c r="CB1019" s="18">
        <f t="shared" si="2901"/>
        <v>15751</v>
      </c>
      <c r="CC1019" s="18">
        <f t="shared" si="2902"/>
        <v>15751</v>
      </c>
      <c r="CD1019" s="18"/>
      <c r="CE1019" s="27"/>
      <c r="CF1019" s="33"/>
    </row>
    <row r="1020" spans="1:119" x14ac:dyDescent="0.3">
      <c r="A1020" s="41" t="s">
        <v>191</v>
      </c>
      <c r="B1020" s="39">
        <v>620</v>
      </c>
      <c r="C1020" s="41" t="s">
        <v>59</v>
      </c>
      <c r="D1020" s="41" t="s">
        <v>19</v>
      </c>
      <c r="E1020" s="14" t="s">
        <v>541</v>
      </c>
      <c r="F1020" s="23">
        <v>250</v>
      </c>
      <c r="G1020" s="23">
        <v>250</v>
      </c>
      <c r="H1020" s="23">
        <v>250</v>
      </c>
      <c r="I1020" s="18"/>
      <c r="J1020" s="18"/>
      <c r="K1020" s="18"/>
      <c r="L1020" s="18">
        <f t="shared" si="3027"/>
        <v>250</v>
      </c>
      <c r="M1020" s="18">
        <f t="shared" si="3028"/>
        <v>250</v>
      </c>
      <c r="N1020" s="18">
        <f t="shared" si="3029"/>
        <v>250</v>
      </c>
      <c r="O1020" s="18"/>
      <c r="P1020" s="18"/>
      <c r="Q1020" s="18"/>
      <c r="R1020" s="18"/>
      <c r="S1020" s="18"/>
      <c r="T1020" s="18">
        <f t="shared" si="2967"/>
        <v>250</v>
      </c>
      <c r="U1020" s="18">
        <f t="shared" si="2968"/>
        <v>250</v>
      </c>
      <c r="V1020" s="18">
        <f t="shared" si="2969"/>
        <v>250</v>
      </c>
      <c r="W1020" s="18"/>
      <c r="X1020" s="18"/>
      <c r="Y1020" s="18"/>
      <c r="Z1020" s="18"/>
      <c r="AA1020" s="18"/>
      <c r="AB1020" s="18"/>
      <c r="AC1020" s="18">
        <f t="shared" si="2971"/>
        <v>250</v>
      </c>
      <c r="AD1020" s="18">
        <f t="shared" si="2972"/>
        <v>250</v>
      </c>
      <c r="AE1020" s="18">
        <f t="shared" si="2973"/>
        <v>250</v>
      </c>
      <c r="AF1020" s="18"/>
      <c r="AG1020" s="18"/>
      <c r="AH1020" s="18"/>
      <c r="AI1020" s="18">
        <f t="shared" si="2955"/>
        <v>250</v>
      </c>
      <c r="AJ1020" s="18">
        <f t="shared" si="2956"/>
        <v>250</v>
      </c>
      <c r="AK1020" s="18">
        <f t="shared" si="2957"/>
        <v>250</v>
      </c>
      <c r="AL1020" s="18"/>
      <c r="AM1020" s="18">
        <f t="shared" si="2958"/>
        <v>250</v>
      </c>
      <c r="AN1020" s="18"/>
      <c r="AO1020" s="18"/>
      <c r="AP1020" s="18"/>
      <c r="AQ1020" s="18">
        <f t="shared" si="2959"/>
        <v>250</v>
      </c>
      <c r="AR1020" s="18">
        <f t="shared" si="2960"/>
        <v>250</v>
      </c>
      <c r="AS1020" s="18">
        <f t="shared" si="2961"/>
        <v>250</v>
      </c>
      <c r="AT1020" s="18"/>
      <c r="AU1020" s="18"/>
      <c r="AV1020" s="18"/>
      <c r="AW1020" s="18">
        <f t="shared" si="2962"/>
        <v>250</v>
      </c>
      <c r="AX1020" s="18">
        <f t="shared" si="2963"/>
        <v>250</v>
      </c>
      <c r="AY1020" s="18">
        <f t="shared" si="2964"/>
        <v>250</v>
      </c>
      <c r="AZ1020" s="18"/>
      <c r="BA1020" s="18"/>
      <c r="BB1020" s="18"/>
      <c r="BC1020" s="18">
        <f t="shared" si="2991"/>
        <v>250</v>
      </c>
      <c r="BD1020" s="18">
        <f t="shared" si="2992"/>
        <v>250</v>
      </c>
      <c r="BE1020" s="18">
        <f t="shared" si="2993"/>
        <v>250</v>
      </c>
      <c r="BF1020" s="18"/>
      <c r="BG1020" s="18"/>
      <c r="BH1020" s="18"/>
      <c r="BI1020" s="18">
        <f t="shared" si="2988"/>
        <v>250</v>
      </c>
      <c r="BJ1020" s="18">
        <f t="shared" si="2989"/>
        <v>250</v>
      </c>
      <c r="BK1020" s="18">
        <f t="shared" si="2990"/>
        <v>250</v>
      </c>
      <c r="BL1020" s="18"/>
      <c r="BM1020" s="18"/>
      <c r="BN1020" s="18"/>
      <c r="BO1020" s="18">
        <f t="shared" si="2922"/>
        <v>250</v>
      </c>
      <c r="BP1020" s="18">
        <f t="shared" si="2923"/>
        <v>250</v>
      </c>
      <c r="BQ1020" s="18">
        <f t="shared" si="2924"/>
        <v>250</v>
      </c>
      <c r="BR1020" s="18"/>
      <c r="BS1020" s="18"/>
      <c r="BT1020" s="18"/>
      <c r="BU1020" s="18">
        <f t="shared" si="2925"/>
        <v>250</v>
      </c>
      <c r="BV1020" s="18">
        <f t="shared" si="2926"/>
        <v>250</v>
      </c>
      <c r="BW1020" s="18">
        <f t="shared" si="2927"/>
        <v>250</v>
      </c>
      <c r="BX1020" s="18"/>
      <c r="BY1020" s="18"/>
      <c r="BZ1020" s="18"/>
      <c r="CA1020" s="18">
        <f t="shared" si="2900"/>
        <v>250</v>
      </c>
      <c r="CB1020" s="18">
        <f t="shared" si="2901"/>
        <v>250</v>
      </c>
      <c r="CC1020" s="18">
        <f t="shared" si="2902"/>
        <v>250</v>
      </c>
      <c r="CD1020" s="18"/>
      <c r="CE1020" s="27"/>
      <c r="CF1020" s="33"/>
    </row>
    <row r="1021" spans="1:119" s="11" customFormat="1" ht="46.8" x14ac:dyDescent="0.3">
      <c r="A1021" s="10" t="s">
        <v>196</v>
      </c>
      <c r="B1021" s="16"/>
      <c r="C1021" s="10"/>
      <c r="D1021" s="10"/>
      <c r="E1021" s="15" t="s">
        <v>1007</v>
      </c>
      <c r="F1021" s="17">
        <f t="shared" ref="F1021:K1021" si="3048">F1022+F1051+F1072+F1081</f>
        <v>130162.00000000001</v>
      </c>
      <c r="G1021" s="17">
        <f t="shared" si="3048"/>
        <v>131662</v>
      </c>
      <c r="H1021" s="17">
        <f t="shared" si="3048"/>
        <v>131662</v>
      </c>
      <c r="I1021" s="17">
        <f t="shared" si="3048"/>
        <v>0</v>
      </c>
      <c r="J1021" s="17">
        <f t="shared" si="3048"/>
        <v>0</v>
      </c>
      <c r="K1021" s="17">
        <f t="shared" si="3048"/>
        <v>0</v>
      </c>
      <c r="L1021" s="17">
        <f t="shared" si="3027"/>
        <v>130162.00000000001</v>
      </c>
      <c r="M1021" s="17">
        <f t="shared" si="3028"/>
        <v>131662</v>
      </c>
      <c r="N1021" s="17">
        <f t="shared" si="3029"/>
        <v>131662</v>
      </c>
      <c r="O1021" s="17">
        <f t="shared" ref="O1021:S1021" si="3049">O1022+O1051+O1072+O1081</f>
        <v>0</v>
      </c>
      <c r="P1021" s="17">
        <f t="shared" si="3049"/>
        <v>0</v>
      </c>
      <c r="Q1021" s="17">
        <f t="shared" si="3049"/>
        <v>0</v>
      </c>
      <c r="R1021" s="17">
        <f t="shared" si="3049"/>
        <v>0</v>
      </c>
      <c r="S1021" s="17">
        <f t="shared" si="3049"/>
        <v>0</v>
      </c>
      <c r="T1021" s="17">
        <f t="shared" si="2967"/>
        <v>130162.00000000001</v>
      </c>
      <c r="U1021" s="17">
        <f t="shared" si="2968"/>
        <v>131662</v>
      </c>
      <c r="V1021" s="17">
        <f t="shared" si="2969"/>
        <v>131662</v>
      </c>
      <c r="W1021" s="17">
        <f>W1022+W1051+W1072+W1081</f>
        <v>0</v>
      </c>
      <c r="X1021" s="17">
        <f t="shared" ref="X1021:AB1021" si="3050">X1022+X1051+X1072+X1081</f>
        <v>0</v>
      </c>
      <c r="Y1021" s="17">
        <f t="shared" si="3050"/>
        <v>0</v>
      </c>
      <c r="Z1021" s="17">
        <f t="shared" si="3050"/>
        <v>0</v>
      </c>
      <c r="AA1021" s="17">
        <f t="shared" si="3050"/>
        <v>0</v>
      </c>
      <c r="AB1021" s="17">
        <f t="shared" si="3050"/>
        <v>0</v>
      </c>
      <c r="AC1021" s="17">
        <f t="shared" si="2971"/>
        <v>130162.00000000001</v>
      </c>
      <c r="AD1021" s="17">
        <f t="shared" si="2972"/>
        <v>131662</v>
      </c>
      <c r="AE1021" s="17">
        <f t="shared" si="2973"/>
        <v>131662</v>
      </c>
      <c r="AF1021" s="17">
        <f t="shared" ref="AF1021:AH1021" si="3051">AF1022+AF1051+AF1072+AF1081</f>
        <v>7569.2</v>
      </c>
      <c r="AG1021" s="17">
        <f t="shared" si="3051"/>
        <v>0</v>
      </c>
      <c r="AH1021" s="17">
        <f t="shared" si="3051"/>
        <v>0</v>
      </c>
      <c r="AI1021" s="17">
        <f t="shared" si="2955"/>
        <v>137731.20000000001</v>
      </c>
      <c r="AJ1021" s="17">
        <f t="shared" si="2956"/>
        <v>131662</v>
      </c>
      <c r="AK1021" s="17">
        <f t="shared" si="2957"/>
        <v>131662</v>
      </c>
      <c r="AL1021" s="17">
        <f>AL1022+AL1051+AL1072+AL1081</f>
        <v>0</v>
      </c>
      <c r="AM1021" s="17">
        <f t="shared" si="2958"/>
        <v>137731.20000000001</v>
      </c>
      <c r="AN1021" s="17">
        <f t="shared" ref="AN1021:AP1021" si="3052">AN1022+AN1051+AN1072+AN1081</f>
        <v>0</v>
      </c>
      <c r="AO1021" s="17">
        <f t="shared" si="3052"/>
        <v>0</v>
      </c>
      <c r="AP1021" s="17">
        <f t="shared" si="3052"/>
        <v>0</v>
      </c>
      <c r="AQ1021" s="17">
        <f t="shared" si="2959"/>
        <v>137731.20000000001</v>
      </c>
      <c r="AR1021" s="17">
        <f t="shared" si="2960"/>
        <v>131662</v>
      </c>
      <c r="AS1021" s="17">
        <f t="shared" si="2961"/>
        <v>131662</v>
      </c>
      <c r="AT1021" s="17">
        <f>AT1022+AT1051+AT1072+AT1081</f>
        <v>0</v>
      </c>
      <c r="AU1021" s="17">
        <f>AU1022+AU1051+AU1072+AU1081</f>
        <v>0</v>
      </c>
      <c r="AV1021" s="17">
        <f>AV1022+AV1051+AV1072+AV1081</f>
        <v>0</v>
      </c>
      <c r="AW1021" s="17">
        <f t="shared" si="2962"/>
        <v>137731.20000000001</v>
      </c>
      <c r="AX1021" s="17">
        <f t="shared" si="2963"/>
        <v>131662</v>
      </c>
      <c r="AY1021" s="17">
        <f t="shared" si="2964"/>
        <v>131662</v>
      </c>
      <c r="AZ1021" s="17">
        <f t="shared" ref="AZ1021:BB1021" si="3053">AZ1022+AZ1051+AZ1072+AZ1081</f>
        <v>2295.4769999999999</v>
      </c>
      <c r="BA1021" s="17">
        <f t="shared" si="3053"/>
        <v>0</v>
      </c>
      <c r="BB1021" s="17">
        <f t="shared" si="3053"/>
        <v>0</v>
      </c>
      <c r="BC1021" s="17">
        <f t="shared" si="2991"/>
        <v>140026.67700000003</v>
      </c>
      <c r="BD1021" s="17">
        <f t="shared" si="2992"/>
        <v>131662</v>
      </c>
      <c r="BE1021" s="17">
        <f t="shared" si="2993"/>
        <v>131662</v>
      </c>
      <c r="BF1021" s="17">
        <f t="shared" ref="BF1021:BH1021" si="3054">BF1022+BF1051+BF1072+BF1081</f>
        <v>0</v>
      </c>
      <c r="BG1021" s="17">
        <f t="shared" si="3054"/>
        <v>0</v>
      </c>
      <c r="BH1021" s="17">
        <f t="shared" si="3054"/>
        <v>0</v>
      </c>
      <c r="BI1021" s="18">
        <f t="shared" si="2988"/>
        <v>140026.67700000003</v>
      </c>
      <c r="BJ1021" s="18">
        <f t="shared" si="2989"/>
        <v>131662</v>
      </c>
      <c r="BK1021" s="18">
        <f t="shared" si="2990"/>
        <v>131662</v>
      </c>
      <c r="BL1021" s="17">
        <f>BL1022+BL1051+BL1072+BL1081</f>
        <v>0</v>
      </c>
      <c r="BM1021" s="17">
        <f>BM1022+BM1051+BM1072+BM1081</f>
        <v>0</v>
      </c>
      <c r="BN1021" s="17">
        <f>BN1022+BN1051+BN1072+BN1081</f>
        <v>0</v>
      </c>
      <c r="BO1021" s="17">
        <f t="shared" si="2922"/>
        <v>140026.67700000003</v>
      </c>
      <c r="BP1021" s="17">
        <f t="shared" si="2923"/>
        <v>131662</v>
      </c>
      <c r="BQ1021" s="17">
        <f t="shared" si="2924"/>
        <v>131662</v>
      </c>
      <c r="BR1021" s="17">
        <f>BR1022+BR1051+BR1072+BR1081</f>
        <v>0</v>
      </c>
      <c r="BS1021" s="17">
        <f>BS1022+BS1051+BS1072+BS1081</f>
        <v>0</v>
      </c>
      <c r="BT1021" s="17">
        <f>BT1022+BT1051+BT1072+BT1081</f>
        <v>0</v>
      </c>
      <c r="BU1021" s="17">
        <f t="shared" si="2925"/>
        <v>140026.67700000003</v>
      </c>
      <c r="BV1021" s="17">
        <f t="shared" si="2926"/>
        <v>131662</v>
      </c>
      <c r="BW1021" s="17">
        <f t="shared" si="2927"/>
        <v>131662</v>
      </c>
      <c r="BX1021" s="17">
        <f t="shared" ref="BX1021:BZ1021" si="3055">BX1022+BX1051+BX1072+BX1081</f>
        <v>-33.405999999999999</v>
      </c>
      <c r="BY1021" s="17">
        <f t="shared" si="3055"/>
        <v>0</v>
      </c>
      <c r="BZ1021" s="17">
        <f t="shared" si="3055"/>
        <v>0</v>
      </c>
      <c r="CA1021" s="17">
        <f t="shared" si="2900"/>
        <v>139993.27100000004</v>
      </c>
      <c r="CB1021" s="17">
        <f t="shared" si="2901"/>
        <v>131662</v>
      </c>
      <c r="CC1021" s="17">
        <f t="shared" si="2902"/>
        <v>131662</v>
      </c>
      <c r="CD1021" s="17">
        <f>CD1022+CD1051+CD1072+CD1081</f>
        <v>0</v>
      </c>
      <c r="CE1021" s="26"/>
      <c r="CF1021" s="33"/>
      <c r="CG1021" s="37"/>
      <c r="CH1021" s="37"/>
      <c r="CI1021" s="37"/>
      <c r="CJ1021" s="37"/>
      <c r="CK1021" s="37"/>
      <c r="CL1021" s="37"/>
      <c r="CM1021" s="37"/>
      <c r="CN1021" s="37"/>
      <c r="CO1021" s="37"/>
      <c r="CP1021" s="37"/>
      <c r="CQ1021" s="37"/>
      <c r="CR1021" s="37"/>
      <c r="CS1021" s="37"/>
      <c r="CT1021" s="37"/>
      <c r="CU1021" s="37"/>
      <c r="CV1021" s="37"/>
      <c r="CW1021" s="37"/>
      <c r="CX1021" s="37"/>
      <c r="CY1021" s="37"/>
      <c r="CZ1021" s="37"/>
      <c r="DA1021" s="37"/>
      <c r="DB1021" s="37"/>
      <c r="DC1021" s="37"/>
      <c r="DD1021" s="37"/>
      <c r="DE1021" s="37"/>
      <c r="DF1021" s="37"/>
      <c r="DG1021" s="37"/>
      <c r="DH1021" s="37"/>
      <c r="DI1021" s="37"/>
      <c r="DJ1021" s="37"/>
      <c r="DK1021" s="37"/>
      <c r="DL1021" s="37"/>
      <c r="DM1021" s="37"/>
      <c r="DN1021" s="37"/>
      <c r="DO1021" s="37"/>
    </row>
    <row r="1022" spans="1:119" ht="46.8" x14ac:dyDescent="0.3">
      <c r="A1022" s="41" t="s">
        <v>197</v>
      </c>
      <c r="B1022" s="39"/>
      <c r="C1022" s="41"/>
      <c r="D1022" s="41"/>
      <c r="E1022" s="14" t="s">
        <v>1008</v>
      </c>
      <c r="F1022" s="18">
        <f t="shared" ref="F1022:K1022" si="3056">F1023+F1045</f>
        <v>100025.8</v>
      </c>
      <c r="G1022" s="18">
        <f t="shared" si="3056"/>
        <v>100025.8</v>
      </c>
      <c r="H1022" s="18">
        <f t="shared" si="3056"/>
        <v>100025.8</v>
      </c>
      <c r="I1022" s="18">
        <f t="shared" si="3056"/>
        <v>0</v>
      </c>
      <c r="J1022" s="18">
        <f t="shared" si="3056"/>
        <v>0</v>
      </c>
      <c r="K1022" s="18">
        <f t="shared" si="3056"/>
        <v>0</v>
      </c>
      <c r="L1022" s="18">
        <f t="shared" si="3027"/>
        <v>100025.8</v>
      </c>
      <c r="M1022" s="18">
        <f t="shared" si="3028"/>
        <v>100025.8</v>
      </c>
      <c r="N1022" s="18">
        <f t="shared" si="3029"/>
        <v>100025.8</v>
      </c>
      <c r="O1022" s="18">
        <f t="shared" ref="O1022:S1022" si="3057">O1023+O1045</f>
        <v>0</v>
      </c>
      <c r="P1022" s="18">
        <f t="shared" si="3057"/>
        <v>0</v>
      </c>
      <c r="Q1022" s="18">
        <f t="shared" si="3057"/>
        <v>0</v>
      </c>
      <c r="R1022" s="18">
        <f t="shared" si="3057"/>
        <v>0</v>
      </c>
      <c r="S1022" s="18">
        <f t="shared" si="3057"/>
        <v>0</v>
      </c>
      <c r="T1022" s="18">
        <f t="shared" si="2967"/>
        <v>100025.8</v>
      </c>
      <c r="U1022" s="18">
        <f t="shared" si="2968"/>
        <v>100025.8</v>
      </c>
      <c r="V1022" s="18">
        <f t="shared" si="2969"/>
        <v>100025.8</v>
      </c>
      <c r="W1022" s="18">
        <f t="shared" ref="W1022" si="3058">W1023+W1045</f>
        <v>0</v>
      </c>
      <c r="X1022" s="18">
        <f t="shared" ref="X1022:AB1022" si="3059">X1023+X1045</f>
        <v>0</v>
      </c>
      <c r="Y1022" s="18">
        <f t="shared" si="3059"/>
        <v>0</v>
      </c>
      <c r="Z1022" s="18">
        <f t="shared" si="3059"/>
        <v>0</v>
      </c>
      <c r="AA1022" s="18">
        <f t="shared" si="3059"/>
        <v>0</v>
      </c>
      <c r="AB1022" s="18">
        <f t="shared" si="3059"/>
        <v>0</v>
      </c>
      <c r="AC1022" s="18">
        <f t="shared" si="2971"/>
        <v>100025.8</v>
      </c>
      <c r="AD1022" s="18">
        <f t="shared" si="2972"/>
        <v>100025.8</v>
      </c>
      <c r="AE1022" s="18">
        <f t="shared" si="2973"/>
        <v>100025.8</v>
      </c>
      <c r="AF1022" s="18">
        <f t="shared" ref="AF1022:AH1022" si="3060">AF1023+AF1045</f>
        <v>69.2</v>
      </c>
      <c r="AG1022" s="18">
        <f t="shared" si="3060"/>
        <v>0</v>
      </c>
      <c r="AH1022" s="18">
        <f t="shared" si="3060"/>
        <v>0</v>
      </c>
      <c r="AI1022" s="18">
        <f t="shared" si="2955"/>
        <v>100095</v>
      </c>
      <c r="AJ1022" s="18">
        <f t="shared" si="2956"/>
        <v>100025.8</v>
      </c>
      <c r="AK1022" s="18">
        <f t="shared" si="2957"/>
        <v>100025.8</v>
      </c>
      <c r="AL1022" s="18">
        <f t="shared" ref="AL1022" si="3061">AL1023+AL1045</f>
        <v>0</v>
      </c>
      <c r="AM1022" s="18">
        <f t="shared" si="2958"/>
        <v>100095</v>
      </c>
      <c r="AN1022" s="18">
        <f t="shared" ref="AN1022:AP1022" si="3062">AN1023+AN1045</f>
        <v>0</v>
      </c>
      <c r="AO1022" s="18">
        <f t="shared" si="3062"/>
        <v>0</v>
      </c>
      <c r="AP1022" s="18">
        <f t="shared" si="3062"/>
        <v>0</v>
      </c>
      <c r="AQ1022" s="18">
        <f t="shared" si="2959"/>
        <v>100095</v>
      </c>
      <c r="AR1022" s="18">
        <f t="shared" si="2960"/>
        <v>100025.8</v>
      </c>
      <c r="AS1022" s="18">
        <f t="shared" si="2961"/>
        <v>100025.8</v>
      </c>
      <c r="AT1022" s="18">
        <f t="shared" ref="AT1022:AV1022" si="3063">AT1023+AT1045</f>
        <v>0</v>
      </c>
      <c r="AU1022" s="18">
        <f t="shared" si="3063"/>
        <v>0</v>
      </c>
      <c r="AV1022" s="18">
        <f t="shared" si="3063"/>
        <v>0</v>
      </c>
      <c r="AW1022" s="18">
        <f t="shared" si="2962"/>
        <v>100095</v>
      </c>
      <c r="AX1022" s="18">
        <f t="shared" si="2963"/>
        <v>100025.8</v>
      </c>
      <c r="AY1022" s="18">
        <f t="shared" si="2964"/>
        <v>100025.8</v>
      </c>
      <c r="AZ1022" s="18">
        <f>AZ1023+AZ1045+AZ1039</f>
        <v>946.47700000000009</v>
      </c>
      <c r="BA1022" s="18">
        <f t="shared" ref="BA1022:CD1022" si="3064">BA1023+BA1045+BA1039</f>
        <v>0</v>
      </c>
      <c r="BB1022" s="18">
        <f t="shared" si="3064"/>
        <v>0</v>
      </c>
      <c r="BC1022" s="18">
        <f t="shared" si="2991"/>
        <v>101041.477</v>
      </c>
      <c r="BD1022" s="18">
        <f t="shared" si="2992"/>
        <v>100025.8</v>
      </c>
      <c r="BE1022" s="18">
        <f t="shared" si="2993"/>
        <v>100025.8</v>
      </c>
      <c r="BF1022" s="18">
        <f t="shared" ref="BF1022:BH1022" si="3065">BF1023+BF1045+BF1039</f>
        <v>0</v>
      </c>
      <c r="BG1022" s="18">
        <f t="shared" si="3065"/>
        <v>0</v>
      </c>
      <c r="BH1022" s="18">
        <f t="shared" si="3065"/>
        <v>0</v>
      </c>
      <c r="BI1022" s="18">
        <f t="shared" si="2988"/>
        <v>101041.477</v>
      </c>
      <c r="BJ1022" s="18">
        <f t="shared" si="2989"/>
        <v>100025.8</v>
      </c>
      <c r="BK1022" s="18">
        <f t="shared" si="2990"/>
        <v>100025.8</v>
      </c>
      <c r="BL1022" s="18">
        <f t="shared" ref="BL1022:BN1022" si="3066">BL1023+BL1045+BL1039</f>
        <v>0</v>
      </c>
      <c r="BM1022" s="18">
        <f t="shared" si="3066"/>
        <v>0</v>
      </c>
      <c r="BN1022" s="18">
        <f t="shared" si="3066"/>
        <v>0</v>
      </c>
      <c r="BO1022" s="18">
        <f t="shared" si="2922"/>
        <v>101041.477</v>
      </c>
      <c r="BP1022" s="18">
        <f t="shared" si="2923"/>
        <v>100025.8</v>
      </c>
      <c r="BQ1022" s="18">
        <f t="shared" si="2924"/>
        <v>100025.8</v>
      </c>
      <c r="BR1022" s="18">
        <f t="shared" ref="BR1022:BT1022" si="3067">BR1023+BR1045+BR1039</f>
        <v>0</v>
      </c>
      <c r="BS1022" s="18">
        <f t="shared" si="3067"/>
        <v>0</v>
      </c>
      <c r="BT1022" s="18">
        <f t="shared" si="3067"/>
        <v>0</v>
      </c>
      <c r="BU1022" s="18">
        <f t="shared" si="2925"/>
        <v>101041.477</v>
      </c>
      <c r="BV1022" s="18">
        <f t="shared" si="2926"/>
        <v>100025.8</v>
      </c>
      <c r="BW1022" s="18">
        <f t="shared" si="2927"/>
        <v>100025.8</v>
      </c>
      <c r="BX1022" s="18">
        <f t="shared" ref="BX1022:BZ1022" si="3068">BX1023+BX1045+BX1039</f>
        <v>-33.405999999999999</v>
      </c>
      <c r="BY1022" s="18">
        <f t="shared" si="3068"/>
        <v>0</v>
      </c>
      <c r="BZ1022" s="18">
        <f t="shared" si="3068"/>
        <v>0</v>
      </c>
      <c r="CA1022" s="18">
        <f t="shared" si="2900"/>
        <v>101008.071</v>
      </c>
      <c r="CB1022" s="18">
        <f t="shared" si="2901"/>
        <v>100025.8</v>
      </c>
      <c r="CC1022" s="18">
        <f t="shared" si="2902"/>
        <v>100025.8</v>
      </c>
      <c r="CD1022" s="18">
        <f t="shared" si="3064"/>
        <v>0</v>
      </c>
      <c r="CE1022" s="27"/>
      <c r="CF1022" s="33"/>
    </row>
    <row r="1023" spans="1:119" ht="46.8" x14ac:dyDescent="0.3">
      <c r="A1023" s="41" t="s">
        <v>194</v>
      </c>
      <c r="B1023" s="39"/>
      <c r="C1023" s="41"/>
      <c r="D1023" s="41"/>
      <c r="E1023" s="14" t="s">
        <v>599</v>
      </c>
      <c r="F1023" s="18">
        <f t="shared" ref="F1023:K1023" si="3069">F1024+F1027+F1030+F1036</f>
        <v>98296.2</v>
      </c>
      <c r="G1023" s="18">
        <f t="shared" si="3069"/>
        <v>98296.2</v>
      </c>
      <c r="H1023" s="18">
        <f t="shared" si="3069"/>
        <v>98296.2</v>
      </c>
      <c r="I1023" s="18">
        <f t="shared" si="3069"/>
        <v>0</v>
      </c>
      <c r="J1023" s="18">
        <f t="shared" si="3069"/>
        <v>0</v>
      </c>
      <c r="K1023" s="18">
        <f t="shared" si="3069"/>
        <v>0</v>
      </c>
      <c r="L1023" s="18">
        <f t="shared" si="3027"/>
        <v>98296.2</v>
      </c>
      <c r="M1023" s="18">
        <f t="shared" si="3028"/>
        <v>98296.2</v>
      </c>
      <c r="N1023" s="18">
        <f t="shared" si="3029"/>
        <v>98296.2</v>
      </c>
      <c r="O1023" s="18">
        <f t="shared" ref="O1023:S1023" si="3070">O1024+O1027+O1030+O1036</f>
        <v>0</v>
      </c>
      <c r="P1023" s="18">
        <f t="shared" si="3070"/>
        <v>0</v>
      </c>
      <c r="Q1023" s="18">
        <f t="shared" si="3070"/>
        <v>0</v>
      </c>
      <c r="R1023" s="18">
        <f t="shared" si="3070"/>
        <v>0</v>
      </c>
      <c r="S1023" s="18">
        <f t="shared" si="3070"/>
        <v>0</v>
      </c>
      <c r="T1023" s="18">
        <f t="shared" si="2967"/>
        <v>98296.2</v>
      </c>
      <c r="U1023" s="18">
        <f t="shared" si="2968"/>
        <v>98296.2</v>
      </c>
      <c r="V1023" s="18">
        <f t="shared" si="2969"/>
        <v>98296.2</v>
      </c>
      <c r="W1023" s="18">
        <f t="shared" ref="W1023:CD1023" si="3071">W1024+W1027+W1030+W1036</f>
        <v>0</v>
      </c>
      <c r="X1023" s="18">
        <f t="shared" ref="X1023:AB1023" si="3072">X1024+X1027+X1030+X1036</f>
        <v>0</v>
      </c>
      <c r="Y1023" s="18">
        <f t="shared" si="3072"/>
        <v>0</v>
      </c>
      <c r="Z1023" s="18">
        <f t="shared" si="3072"/>
        <v>0</v>
      </c>
      <c r="AA1023" s="18">
        <f t="shared" si="3072"/>
        <v>0</v>
      </c>
      <c r="AB1023" s="18">
        <f t="shared" si="3072"/>
        <v>0</v>
      </c>
      <c r="AC1023" s="18">
        <f t="shared" si="2971"/>
        <v>98296.2</v>
      </c>
      <c r="AD1023" s="18">
        <f t="shared" si="2972"/>
        <v>98296.2</v>
      </c>
      <c r="AE1023" s="18">
        <f t="shared" si="2973"/>
        <v>98296.2</v>
      </c>
      <c r="AF1023" s="18">
        <f t="shared" ref="AF1023:AH1023" si="3073">AF1024+AF1027+AF1030+AF1036</f>
        <v>0</v>
      </c>
      <c r="AG1023" s="18">
        <f t="shared" si="3073"/>
        <v>0</v>
      </c>
      <c r="AH1023" s="18">
        <f t="shared" si="3073"/>
        <v>0</v>
      </c>
      <c r="AI1023" s="18">
        <f t="shared" si="2955"/>
        <v>98296.2</v>
      </c>
      <c r="AJ1023" s="18">
        <f t="shared" si="2956"/>
        <v>98296.2</v>
      </c>
      <c r="AK1023" s="18">
        <f t="shared" si="2957"/>
        <v>98296.2</v>
      </c>
      <c r="AL1023" s="18">
        <f t="shared" ref="AL1023" si="3074">AL1024+AL1027+AL1030+AL1036</f>
        <v>0</v>
      </c>
      <c r="AM1023" s="18">
        <f t="shared" si="2958"/>
        <v>98296.2</v>
      </c>
      <c r="AN1023" s="18">
        <f t="shared" ref="AN1023:AP1023" si="3075">AN1024+AN1027+AN1030+AN1036</f>
        <v>0</v>
      </c>
      <c r="AO1023" s="18">
        <f t="shared" si="3075"/>
        <v>0</v>
      </c>
      <c r="AP1023" s="18">
        <f t="shared" si="3075"/>
        <v>0</v>
      </c>
      <c r="AQ1023" s="18">
        <f t="shared" si="2959"/>
        <v>98296.2</v>
      </c>
      <c r="AR1023" s="18">
        <f t="shared" si="2960"/>
        <v>98296.2</v>
      </c>
      <c r="AS1023" s="18">
        <f t="shared" si="2961"/>
        <v>98296.2</v>
      </c>
      <c r="AT1023" s="18">
        <f t="shared" ref="AT1023:AV1023" si="3076">AT1024+AT1027+AT1030+AT1036</f>
        <v>0</v>
      </c>
      <c r="AU1023" s="18">
        <f t="shared" si="3076"/>
        <v>0</v>
      </c>
      <c r="AV1023" s="18">
        <f t="shared" si="3076"/>
        <v>0</v>
      </c>
      <c r="AW1023" s="18">
        <f t="shared" si="2962"/>
        <v>98296.2</v>
      </c>
      <c r="AX1023" s="18">
        <f t="shared" si="2963"/>
        <v>98296.2</v>
      </c>
      <c r="AY1023" s="18">
        <f t="shared" si="2964"/>
        <v>98296.2</v>
      </c>
      <c r="AZ1023" s="18">
        <f t="shared" ref="AZ1023:BB1023" si="3077">AZ1024+AZ1027+AZ1030+AZ1036</f>
        <v>367.637</v>
      </c>
      <c r="BA1023" s="18">
        <f t="shared" si="3077"/>
        <v>0</v>
      </c>
      <c r="BB1023" s="18">
        <f t="shared" si="3077"/>
        <v>0</v>
      </c>
      <c r="BC1023" s="18">
        <f t="shared" si="2991"/>
        <v>98663.837</v>
      </c>
      <c r="BD1023" s="18">
        <f t="shared" si="2992"/>
        <v>98296.2</v>
      </c>
      <c r="BE1023" s="18">
        <f t="shared" si="2993"/>
        <v>98296.2</v>
      </c>
      <c r="BF1023" s="18">
        <f t="shared" ref="BF1023:BH1023" si="3078">BF1024+BF1027+BF1030+BF1036</f>
        <v>0</v>
      </c>
      <c r="BG1023" s="18">
        <f t="shared" si="3078"/>
        <v>0</v>
      </c>
      <c r="BH1023" s="18">
        <f t="shared" si="3078"/>
        <v>0</v>
      </c>
      <c r="BI1023" s="18">
        <f t="shared" si="2988"/>
        <v>98663.837</v>
      </c>
      <c r="BJ1023" s="18">
        <f t="shared" si="2989"/>
        <v>98296.2</v>
      </c>
      <c r="BK1023" s="18">
        <f t="shared" si="2990"/>
        <v>98296.2</v>
      </c>
      <c r="BL1023" s="18">
        <f t="shared" ref="BL1023:BN1023" si="3079">BL1024+BL1027+BL1030+BL1036</f>
        <v>0</v>
      </c>
      <c r="BM1023" s="18">
        <f t="shared" si="3079"/>
        <v>0</v>
      </c>
      <c r="BN1023" s="18">
        <f t="shared" si="3079"/>
        <v>0</v>
      </c>
      <c r="BO1023" s="18">
        <f t="shared" si="2922"/>
        <v>98663.837</v>
      </c>
      <c r="BP1023" s="18">
        <f t="shared" si="2923"/>
        <v>98296.2</v>
      </c>
      <c r="BQ1023" s="18">
        <f t="shared" si="2924"/>
        <v>98296.2</v>
      </c>
      <c r="BR1023" s="18">
        <f t="shared" ref="BR1023:BT1023" si="3080">BR1024+BR1027+BR1030+BR1036</f>
        <v>0</v>
      </c>
      <c r="BS1023" s="18">
        <f t="shared" si="3080"/>
        <v>0</v>
      </c>
      <c r="BT1023" s="18">
        <f t="shared" si="3080"/>
        <v>0</v>
      </c>
      <c r="BU1023" s="18">
        <f t="shared" si="2925"/>
        <v>98663.837</v>
      </c>
      <c r="BV1023" s="18">
        <f t="shared" si="2926"/>
        <v>98296.2</v>
      </c>
      <c r="BW1023" s="18">
        <f t="shared" si="2927"/>
        <v>98296.2</v>
      </c>
      <c r="BX1023" s="18">
        <f t="shared" ref="BX1023:BZ1023" si="3081">BX1024+BX1027+BX1030+BX1036</f>
        <v>-33.405999999999999</v>
      </c>
      <c r="BY1023" s="18">
        <f t="shared" si="3081"/>
        <v>0</v>
      </c>
      <c r="BZ1023" s="18">
        <f t="shared" si="3081"/>
        <v>0</v>
      </c>
      <c r="CA1023" s="18">
        <f t="shared" si="2900"/>
        <v>98630.430999999997</v>
      </c>
      <c r="CB1023" s="18">
        <f t="shared" si="2901"/>
        <v>98296.2</v>
      </c>
      <c r="CC1023" s="18">
        <f t="shared" si="2902"/>
        <v>98296.2</v>
      </c>
      <c r="CD1023" s="18">
        <f t="shared" si="3071"/>
        <v>0</v>
      </c>
      <c r="CE1023" s="27"/>
      <c r="CF1023" s="33"/>
    </row>
    <row r="1024" spans="1:119" ht="93.6" x14ac:dyDescent="0.3">
      <c r="A1024" s="41" t="s">
        <v>194</v>
      </c>
      <c r="B1024" s="39">
        <v>100</v>
      </c>
      <c r="C1024" s="41"/>
      <c r="D1024" s="41"/>
      <c r="E1024" s="14" t="s">
        <v>550</v>
      </c>
      <c r="F1024" s="18">
        <f t="shared" ref="F1024:K1025" si="3082">F1025</f>
        <v>35013.799999999996</v>
      </c>
      <c r="G1024" s="18">
        <f t="shared" si="3082"/>
        <v>35013.799999999996</v>
      </c>
      <c r="H1024" s="18">
        <f t="shared" si="3082"/>
        <v>35013.799999999996</v>
      </c>
      <c r="I1024" s="18">
        <f t="shared" si="3082"/>
        <v>0</v>
      </c>
      <c r="J1024" s="18">
        <f t="shared" si="3082"/>
        <v>0</v>
      </c>
      <c r="K1024" s="18">
        <f t="shared" si="3082"/>
        <v>0</v>
      </c>
      <c r="L1024" s="18">
        <f t="shared" si="3027"/>
        <v>35013.799999999996</v>
      </c>
      <c r="M1024" s="18">
        <f t="shared" si="3028"/>
        <v>35013.799999999996</v>
      </c>
      <c r="N1024" s="18">
        <f t="shared" si="3029"/>
        <v>35013.799999999996</v>
      </c>
      <c r="O1024" s="18">
        <f t="shared" ref="O1024:S1025" si="3083">O1025</f>
        <v>0</v>
      </c>
      <c r="P1024" s="18">
        <f t="shared" si="3083"/>
        <v>0</v>
      </c>
      <c r="Q1024" s="18">
        <f t="shared" si="3083"/>
        <v>0</v>
      </c>
      <c r="R1024" s="18">
        <f t="shared" si="3083"/>
        <v>0</v>
      </c>
      <c r="S1024" s="18">
        <f t="shared" si="3083"/>
        <v>0</v>
      </c>
      <c r="T1024" s="18">
        <f t="shared" si="2967"/>
        <v>35013.799999999996</v>
      </c>
      <c r="U1024" s="18">
        <f t="shared" si="2968"/>
        <v>35013.799999999996</v>
      </c>
      <c r="V1024" s="18">
        <f t="shared" si="2969"/>
        <v>35013.799999999996</v>
      </c>
      <c r="W1024" s="18">
        <f t="shared" ref="W1024:CD1025" si="3084">W1025</f>
        <v>0</v>
      </c>
      <c r="X1024" s="18">
        <f t="shared" si="3084"/>
        <v>0</v>
      </c>
      <c r="Y1024" s="18">
        <f t="shared" si="3084"/>
        <v>0</v>
      </c>
      <c r="Z1024" s="18">
        <f t="shared" si="3084"/>
        <v>0</v>
      </c>
      <c r="AA1024" s="18">
        <f t="shared" si="3084"/>
        <v>0</v>
      </c>
      <c r="AB1024" s="18">
        <f t="shared" si="3084"/>
        <v>0</v>
      </c>
      <c r="AC1024" s="18">
        <f t="shared" si="2971"/>
        <v>35013.799999999996</v>
      </c>
      <c r="AD1024" s="18">
        <f t="shared" si="2972"/>
        <v>35013.799999999996</v>
      </c>
      <c r="AE1024" s="18">
        <f t="shared" si="2973"/>
        <v>35013.799999999996</v>
      </c>
      <c r="AF1024" s="18">
        <f t="shared" si="3084"/>
        <v>0</v>
      </c>
      <c r="AG1024" s="18">
        <f t="shared" si="3084"/>
        <v>0</v>
      </c>
      <c r="AH1024" s="18">
        <f t="shared" si="3084"/>
        <v>0</v>
      </c>
      <c r="AI1024" s="18">
        <f t="shared" si="2955"/>
        <v>35013.799999999996</v>
      </c>
      <c r="AJ1024" s="18">
        <f t="shared" si="2956"/>
        <v>35013.799999999996</v>
      </c>
      <c r="AK1024" s="18">
        <f t="shared" si="2957"/>
        <v>35013.799999999996</v>
      </c>
      <c r="AL1024" s="18">
        <f t="shared" si="3084"/>
        <v>0</v>
      </c>
      <c r="AM1024" s="18">
        <f t="shared" si="2958"/>
        <v>35013.799999999996</v>
      </c>
      <c r="AN1024" s="18">
        <f t="shared" si="3084"/>
        <v>0</v>
      </c>
      <c r="AO1024" s="18">
        <f t="shared" si="3084"/>
        <v>0</v>
      </c>
      <c r="AP1024" s="18">
        <f t="shared" si="3084"/>
        <v>0</v>
      </c>
      <c r="AQ1024" s="18">
        <f t="shared" si="2959"/>
        <v>35013.799999999996</v>
      </c>
      <c r="AR1024" s="18">
        <f t="shared" si="2960"/>
        <v>35013.799999999996</v>
      </c>
      <c r="AS1024" s="18">
        <f t="shared" si="2961"/>
        <v>35013.799999999996</v>
      </c>
      <c r="AT1024" s="18">
        <f t="shared" si="3084"/>
        <v>0</v>
      </c>
      <c r="AU1024" s="18">
        <f t="shared" si="3084"/>
        <v>0</v>
      </c>
      <c r="AV1024" s="18">
        <f t="shared" si="3084"/>
        <v>0</v>
      </c>
      <c r="AW1024" s="18">
        <f t="shared" si="2962"/>
        <v>35013.799999999996</v>
      </c>
      <c r="AX1024" s="18">
        <f t="shared" si="2963"/>
        <v>35013.799999999996</v>
      </c>
      <c r="AY1024" s="18">
        <f t="shared" si="2964"/>
        <v>35013.799999999996</v>
      </c>
      <c r="AZ1024" s="18">
        <f t="shared" si="3084"/>
        <v>367.637</v>
      </c>
      <c r="BA1024" s="18">
        <f t="shared" si="3084"/>
        <v>0</v>
      </c>
      <c r="BB1024" s="18">
        <f t="shared" si="3084"/>
        <v>0</v>
      </c>
      <c r="BC1024" s="18">
        <f t="shared" si="2991"/>
        <v>35381.436999999998</v>
      </c>
      <c r="BD1024" s="18">
        <f t="shared" si="2992"/>
        <v>35013.799999999996</v>
      </c>
      <c r="BE1024" s="18">
        <f t="shared" si="2993"/>
        <v>35013.799999999996</v>
      </c>
      <c r="BF1024" s="18">
        <f t="shared" si="3084"/>
        <v>0</v>
      </c>
      <c r="BG1024" s="18">
        <f t="shared" si="3084"/>
        <v>0</v>
      </c>
      <c r="BH1024" s="18">
        <f t="shared" si="3084"/>
        <v>0</v>
      </c>
      <c r="BI1024" s="18">
        <f t="shared" si="2988"/>
        <v>35381.436999999998</v>
      </c>
      <c r="BJ1024" s="18">
        <f t="shared" si="2989"/>
        <v>35013.799999999996</v>
      </c>
      <c r="BK1024" s="18">
        <f t="shared" si="2990"/>
        <v>35013.799999999996</v>
      </c>
      <c r="BL1024" s="18">
        <f t="shared" si="3084"/>
        <v>0</v>
      </c>
      <c r="BM1024" s="18">
        <f t="shared" si="3084"/>
        <v>0</v>
      </c>
      <c r="BN1024" s="18">
        <f t="shared" si="3084"/>
        <v>0</v>
      </c>
      <c r="BO1024" s="18">
        <f t="shared" si="2922"/>
        <v>35381.436999999998</v>
      </c>
      <c r="BP1024" s="18">
        <f t="shared" si="2923"/>
        <v>35013.799999999996</v>
      </c>
      <c r="BQ1024" s="18">
        <f t="shared" si="2924"/>
        <v>35013.799999999996</v>
      </c>
      <c r="BR1024" s="18">
        <f t="shared" si="3084"/>
        <v>0</v>
      </c>
      <c r="BS1024" s="18">
        <f t="shared" si="3084"/>
        <v>0</v>
      </c>
      <c r="BT1024" s="18">
        <f t="shared" si="3084"/>
        <v>0</v>
      </c>
      <c r="BU1024" s="18">
        <f t="shared" si="2925"/>
        <v>35381.436999999998</v>
      </c>
      <c r="BV1024" s="18">
        <f t="shared" si="2926"/>
        <v>35013.799999999996</v>
      </c>
      <c r="BW1024" s="18">
        <f t="shared" si="2927"/>
        <v>35013.799999999996</v>
      </c>
      <c r="BX1024" s="18">
        <f t="shared" si="3084"/>
        <v>0</v>
      </c>
      <c r="BY1024" s="18">
        <f t="shared" si="3084"/>
        <v>0</v>
      </c>
      <c r="BZ1024" s="18">
        <f t="shared" si="3084"/>
        <v>0</v>
      </c>
      <c r="CA1024" s="18">
        <f t="shared" si="2900"/>
        <v>35381.436999999998</v>
      </c>
      <c r="CB1024" s="18">
        <f t="shared" si="2901"/>
        <v>35013.799999999996</v>
      </c>
      <c r="CC1024" s="18">
        <f t="shared" si="2902"/>
        <v>35013.799999999996</v>
      </c>
      <c r="CD1024" s="18">
        <f t="shared" si="3084"/>
        <v>0</v>
      </c>
      <c r="CE1024" s="27"/>
      <c r="CF1024" s="33"/>
    </row>
    <row r="1025" spans="1:84" ht="31.2" x14ac:dyDescent="0.3">
      <c r="A1025" s="41" t="s">
        <v>194</v>
      </c>
      <c r="B1025" s="39">
        <v>110</v>
      </c>
      <c r="C1025" s="41"/>
      <c r="D1025" s="41"/>
      <c r="E1025" s="14" t="s">
        <v>557</v>
      </c>
      <c r="F1025" s="18">
        <f t="shared" si="3082"/>
        <v>35013.799999999996</v>
      </c>
      <c r="G1025" s="18">
        <f t="shared" si="3082"/>
        <v>35013.799999999996</v>
      </c>
      <c r="H1025" s="18">
        <f t="shared" si="3082"/>
        <v>35013.799999999996</v>
      </c>
      <c r="I1025" s="18">
        <f t="shared" si="3082"/>
        <v>0</v>
      </c>
      <c r="J1025" s="18">
        <f t="shared" si="3082"/>
        <v>0</v>
      </c>
      <c r="K1025" s="18">
        <f t="shared" si="3082"/>
        <v>0</v>
      </c>
      <c r="L1025" s="18">
        <f t="shared" si="3027"/>
        <v>35013.799999999996</v>
      </c>
      <c r="M1025" s="18">
        <f t="shared" si="3028"/>
        <v>35013.799999999996</v>
      </c>
      <c r="N1025" s="18">
        <f t="shared" si="3029"/>
        <v>35013.799999999996</v>
      </c>
      <c r="O1025" s="18">
        <f t="shared" si="3083"/>
        <v>0</v>
      </c>
      <c r="P1025" s="18">
        <f t="shared" si="3083"/>
        <v>0</v>
      </c>
      <c r="Q1025" s="18">
        <f t="shared" si="3083"/>
        <v>0</v>
      </c>
      <c r="R1025" s="18">
        <f t="shared" si="3083"/>
        <v>0</v>
      </c>
      <c r="S1025" s="18">
        <f t="shared" si="3083"/>
        <v>0</v>
      </c>
      <c r="T1025" s="18">
        <f t="shared" si="2967"/>
        <v>35013.799999999996</v>
      </c>
      <c r="U1025" s="18">
        <f t="shared" si="2968"/>
        <v>35013.799999999996</v>
      </c>
      <c r="V1025" s="18">
        <f t="shared" si="2969"/>
        <v>35013.799999999996</v>
      </c>
      <c r="W1025" s="18">
        <f t="shared" si="3084"/>
        <v>0</v>
      </c>
      <c r="X1025" s="18">
        <f t="shared" si="3084"/>
        <v>0</v>
      </c>
      <c r="Y1025" s="18">
        <f t="shared" si="3084"/>
        <v>0</v>
      </c>
      <c r="Z1025" s="18">
        <f t="shared" si="3084"/>
        <v>0</v>
      </c>
      <c r="AA1025" s="18">
        <f t="shared" si="3084"/>
        <v>0</v>
      </c>
      <c r="AB1025" s="18">
        <f t="shared" si="3084"/>
        <v>0</v>
      </c>
      <c r="AC1025" s="18">
        <f t="shared" si="2971"/>
        <v>35013.799999999996</v>
      </c>
      <c r="AD1025" s="18">
        <f t="shared" si="2972"/>
        <v>35013.799999999996</v>
      </c>
      <c r="AE1025" s="18">
        <f t="shared" si="2973"/>
        <v>35013.799999999996</v>
      </c>
      <c r="AF1025" s="18">
        <f t="shared" si="3084"/>
        <v>0</v>
      </c>
      <c r="AG1025" s="18">
        <f t="shared" si="3084"/>
        <v>0</v>
      </c>
      <c r="AH1025" s="18">
        <f t="shared" si="3084"/>
        <v>0</v>
      </c>
      <c r="AI1025" s="18">
        <f t="shared" si="2955"/>
        <v>35013.799999999996</v>
      </c>
      <c r="AJ1025" s="18">
        <f t="shared" si="2956"/>
        <v>35013.799999999996</v>
      </c>
      <c r="AK1025" s="18">
        <f t="shared" si="2957"/>
        <v>35013.799999999996</v>
      </c>
      <c r="AL1025" s="18">
        <f t="shared" si="3084"/>
        <v>0</v>
      </c>
      <c r="AM1025" s="18">
        <f t="shared" si="2958"/>
        <v>35013.799999999996</v>
      </c>
      <c r="AN1025" s="18">
        <f t="shared" si="3084"/>
        <v>0</v>
      </c>
      <c r="AO1025" s="18">
        <f t="shared" si="3084"/>
        <v>0</v>
      </c>
      <c r="AP1025" s="18">
        <f t="shared" si="3084"/>
        <v>0</v>
      </c>
      <c r="AQ1025" s="18">
        <f t="shared" si="2959"/>
        <v>35013.799999999996</v>
      </c>
      <c r="AR1025" s="18">
        <f t="shared" si="2960"/>
        <v>35013.799999999996</v>
      </c>
      <c r="AS1025" s="18">
        <f t="shared" si="2961"/>
        <v>35013.799999999996</v>
      </c>
      <c r="AT1025" s="18">
        <f t="shared" si="3084"/>
        <v>0</v>
      </c>
      <c r="AU1025" s="18">
        <f t="shared" si="3084"/>
        <v>0</v>
      </c>
      <c r="AV1025" s="18">
        <f t="shared" si="3084"/>
        <v>0</v>
      </c>
      <c r="AW1025" s="18">
        <f t="shared" si="2962"/>
        <v>35013.799999999996</v>
      </c>
      <c r="AX1025" s="18">
        <f t="shared" si="2963"/>
        <v>35013.799999999996</v>
      </c>
      <c r="AY1025" s="18">
        <f t="shared" si="2964"/>
        <v>35013.799999999996</v>
      </c>
      <c r="AZ1025" s="18">
        <f t="shared" si="3084"/>
        <v>367.637</v>
      </c>
      <c r="BA1025" s="18">
        <f t="shared" si="3084"/>
        <v>0</v>
      </c>
      <c r="BB1025" s="18">
        <f t="shared" si="3084"/>
        <v>0</v>
      </c>
      <c r="BC1025" s="18">
        <f t="shared" si="2991"/>
        <v>35381.436999999998</v>
      </c>
      <c r="BD1025" s="18">
        <f t="shared" si="2992"/>
        <v>35013.799999999996</v>
      </c>
      <c r="BE1025" s="18">
        <f t="shared" si="2993"/>
        <v>35013.799999999996</v>
      </c>
      <c r="BF1025" s="18">
        <f t="shared" si="3084"/>
        <v>0</v>
      </c>
      <c r="BG1025" s="18">
        <f t="shared" si="3084"/>
        <v>0</v>
      </c>
      <c r="BH1025" s="18">
        <f t="shared" si="3084"/>
        <v>0</v>
      </c>
      <c r="BI1025" s="18">
        <f t="shared" si="2988"/>
        <v>35381.436999999998</v>
      </c>
      <c r="BJ1025" s="18">
        <f t="shared" si="2989"/>
        <v>35013.799999999996</v>
      </c>
      <c r="BK1025" s="18">
        <f t="shared" si="2990"/>
        <v>35013.799999999996</v>
      </c>
      <c r="BL1025" s="18">
        <f t="shared" si="3084"/>
        <v>0</v>
      </c>
      <c r="BM1025" s="18">
        <f t="shared" si="3084"/>
        <v>0</v>
      </c>
      <c r="BN1025" s="18">
        <f t="shared" si="3084"/>
        <v>0</v>
      </c>
      <c r="BO1025" s="18">
        <f t="shared" si="2922"/>
        <v>35381.436999999998</v>
      </c>
      <c r="BP1025" s="18">
        <f t="shared" si="2923"/>
        <v>35013.799999999996</v>
      </c>
      <c r="BQ1025" s="18">
        <f t="shared" si="2924"/>
        <v>35013.799999999996</v>
      </c>
      <c r="BR1025" s="18">
        <f t="shared" si="3084"/>
        <v>0</v>
      </c>
      <c r="BS1025" s="18">
        <f t="shared" si="3084"/>
        <v>0</v>
      </c>
      <c r="BT1025" s="18">
        <f t="shared" si="3084"/>
        <v>0</v>
      </c>
      <c r="BU1025" s="18">
        <f t="shared" si="2925"/>
        <v>35381.436999999998</v>
      </c>
      <c r="BV1025" s="18">
        <f t="shared" si="2926"/>
        <v>35013.799999999996</v>
      </c>
      <c r="BW1025" s="18">
        <f t="shared" si="2927"/>
        <v>35013.799999999996</v>
      </c>
      <c r="BX1025" s="18">
        <f t="shared" si="3084"/>
        <v>0</v>
      </c>
      <c r="BY1025" s="18">
        <f t="shared" si="3084"/>
        <v>0</v>
      </c>
      <c r="BZ1025" s="18">
        <f t="shared" si="3084"/>
        <v>0</v>
      </c>
      <c r="CA1025" s="18">
        <f t="shared" si="2900"/>
        <v>35381.436999999998</v>
      </c>
      <c r="CB1025" s="18">
        <f t="shared" si="2901"/>
        <v>35013.799999999996</v>
      </c>
      <c r="CC1025" s="18">
        <f t="shared" si="2902"/>
        <v>35013.799999999996</v>
      </c>
      <c r="CD1025" s="18">
        <f t="shared" si="3084"/>
        <v>0</v>
      </c>
      <c r="CE1025" s="27"/>
      <c r="CF1025" s="33"/>
    </row>
    <row r="1026" spans="1:84" x14ac:dyDescent="0.3">
      <c r="A1026" s="41" t="s">
        <v>194</v>
      </c>
      <c r="B1026" s="39">
        <v>110</v>
      </c>
      <c r="C1026" s="41" t="s">
        <v>27</v>
      </c>
      <c r="D1026" s="41" t="s">
        <v>29</v>
      </c>
      <c r="E1026" s="14" t="s">
        <v>536</v>
      </c>
      <c r="F1026" s="23">
        <v>35013.799999999996</v>
      </c>
      <c r="G1026" s="23">
        <v>35013.799999999996</v>
      </c>
      <c r="H1026" s="23">
        <v>35013.799999999996</v>
      </c>
      <c r="I1026" s="18"/>
      <c r="J1026" s="18"/>
      <c r="K1026" s="18"/>
      <c r="L1026" s="18">
        <f t="shared" si="3027"/>
        <v>35013.799999999996</v>
      </c>
      <c r="M1026" s="18">
        <f t="shared" si="3028"/>
        <v>35013.799999999996</v>
      </c>
      <c r="N1026" s="18">
        <f t="shared" si="3029"/>
        <v>35013.799999999996</v>
      </c>
      <c r="O1026" s="18"/>
      <c r="P1026" s="18"/>
      <c r="Q1026" s="18"/>
      <c r="R1026" s="18"/>
      <c r="S1026" s="18"/>
      <c r="T1026" s="18">
        <f t="shared" si="2967"/>
        <v>35013.799999999996</v>
      </c>
      <c r="U1026" s="18">
        <f t="shared" si="2968"/>
        <v>35013.799999999996</v>
      </c>
      <c r="V1026" s="18">
        <f t="shared" si="2969"/>
        <v>35013.799999999996</v>
      </c>
      <c r="W1026" s="18"/>
      <c r="X1026" s="18"/>
      <c r="Y1026" s="18"/>
      <c r="Z1026" s="18"/>
      <c r="AA1026" s="18"/>
      <c r="AB1026" s="18"/>
      <c r="AC1026" s="18">
        <f t="shared" si="2971"/>
        <v>35013.799999999996</v>
      </c>
      <c r="AD1026" s="18">
        <f t="shared" si="2972"/>
        <v>35013.799999999996</v>
      </c>
      <c r="AE1026" s="18">
        <f t="shared" si="2973"/>
        <v>35013.799999999996</v>
      </c>
      <c r="AF1026" s="18"/>
      <c r="AG1026" s="18"/>
      <c r="AH1026" s="18"/>
      <c r="AI1026" s="18">
        <f t="shared" si="2955"/>
        <v>35013.799999999996</v>
      </c>
      <c r="AJ1026" s="18">
        <f t="shared" si="2956"/>
        <v>35013.799999999996</v>
      </c>
      <c r="AK1026" s="18">
        <f t="shared" si="2957"/>
        <v>35013.799999999996</v>
      </c>
      <c r="AL1026" s="18"/>
      <c r="AM1026" s="18">
        <f t="shared" si="2958"/>
        <v>35013.799999999996</v>
      </c>
      <c r="AN1026" s="18"/>
      <c r="AO1026" s="18"/>
      <c r="AP1026" s="18"/>
      <c r="AQ1026" s="18">
        <f t="shared" si="2959"/>
        <v>35013.799999999996</v>
      </c>
      <c r="AR1026" s="18">
        <f t="shared" si="2960"/>
        <v>35013.799999999996</v>
      </c>
      <c r="AS1026" s="18">
        <f t="shared" si="2961"/>
        <v>35013.799999999996</v>
      </c>
      <c r="AT1026" s="18"/>
      <c r="AU1026" s="18"/>
      <c r="AV1026" s="18"/>
      <c r="AW1026" s="18">
        <f t="shared" si="2962"/>
        <v>35013.799999999996</v>
      </c>
      <c r="AX1026" s="18">
        <f t="shared" si="2963"/>
        <v>35013.799999999996</v>
      </c>
      <c r="AY1026" s="18">
        <f t="shared" si="2964"/>
        <v>35013.799999999996</v>
      </c>
      <c r="AZ1026" s="18">
        <v>367.637</v>
      </c>
      <c r="BA1026" s="18"/>
      <c r="BB1026" s="18"/>
      <c r="BC1026" s="18">
        <f t="shared" si="2991"/>
        <v>35381.436999999998</v>
      </c>
      <c r="BD1026" s="18">
        <f t="shared" si="2992"/>
        <v>35013.799999999996</v>
      </c>
      <c r="BE1026" s="18">
        <f t="shared" si="2993"/>
        <v>35013.799999999996</v>
      </c>
      <c r="BF1026" s="18"/>
      <c r="BG1026" s="18"/>
      <c r="BH1026" s="18"/>
      <c r="BI1026" s="18">
        <f t="shared" si="2988"/>
        <v>35381.436999999998</v>
      </c>
      <c r="BJ1026" s="18">
        <f t="shared" si="2989"/>
        <v>35013.799999999996</v>
      </c>
      <c r="BK1026" s="18">
        <f t="shared" si="2990"/>
        <v>35013.799999999996</v>
      </c>
      <c r="BL1026" s="18"/>
      <c r="BM1026" s="18"/>
      <c r="BN1026" s="18"/>
      <c r="BO1026" s="18">
        <f t="shared" si="2922"/>
        <v>35381.436999999998</v>
      </c>
      <c r="BP1026" s="18">
        <f t="shared" si="2923"/>
        <v>35013.799999999996</v>
      </c>
      <c r="BQ1026" s="18">
        <f t="shared" si="2924"/>
        <v>35013.799999999996</v>
      </c>
      <c r="BR1026" s="18"/>
      <c r="BS1026" s="18"/>
      <c r="BT1026" s="18"/>
      <c r="BU1026" s="18">
        <f t="shared" si="2925"/>
        <v>35381.436999999998</v>
      </c>
      <c r="BV1026" s="18">
        <f t="shared" si="2926"/>
        <v>35013.799999999996</v>
      </c>
      <c r="BW1026" s="18">
        <f t="shared" si="2927"/>
        <v>35013.799999999996</v>
      </c>
      <c r="BX1026" s="18"/>
      <c r="BY1026" s="18"/>
      <c r="BZ1026" s="18"/>
      <c r="CA1026" s="18">
        <f t="shared" si="2900"/>
        <v>35381.436999999998</v>
      </c>
      <c r="CB1026" s="18">
        <f t="shared" si="2901"/>
        <v>35013.799999999996</v>
      </c>
      <c r="CC1026" s="18">
        <f t="shared" si="2902"/>
        <v>35013.799999999996</v>
      </c>
      <c r="CD1026" s="18"/>
      <c r="CE1026" s="27"/>
      <c r="CF1026" s="33"/>
    </row>
    <row r="1027" spans="1:84" ht="31.2" x14ac:dyDescent="0.3">
      <c r="A1027" s="41" t="s">
        <v>194</v>
      </c>
      <c r="B1027" s="39">
        <v>200</v>
      </c>
      <c r="C1027" s="41"/>
      <c r="D1027" s="41"/>
      <c r="E1027" s="14" t="s">
        <v>551</v>
      </c>
      <c r="F1027" s="18">
        <f t="shared" ref="F1027:K1028" si="3085">F1028</f>
        <v>3737.9</v>
      </c>
      <c r="G1027" s="18">
        <f t="shared" si="3085"/>
        <v>3737.9</v>
      </c>
      <c r="H1027" s="18">
        <f t="shared" si="3085"/>
        <v>3737.9</v>
      </c>
      <c r="I1027" s="18">
        <f t="shared" si="3085"/>
        <v>0</v>
      </c>
      <c r="J1027" s="18">
        <f t="shared" si="3085"/>
        <v>0</v>
      </c>
      <c r="K1027" s="18">
        <f t="shared" si="3085"/>
        <v>0</v>
      </c>
      <c r="L1027" s="18">
        <f t="shared" si="3027"/>
        <v>3737.9</v>
      </c>
      <c r="M1027" s="18">
        <f t="shared" si="3028"/>
        <v>3737.9</v>
      </c>
      <c r="N1027" s="18">
        <f t="shared" si="3029"/>
        <v>3737.9</v>
      </c>
      <c r="O1027" s="18">
        <f t="shared" ref="O1027:S1028" si="3086">O1028</f>
        <v>0</v>
      </c>
      <c r="P1027" s="18">
        <f t="shared" si="3086"/>
        <v>0</v>
      </c>
      <c r="Q1027" s="18">
        <f t="shared" si="3086"/>
        <v>0</v>
      </c>
      <c r="R1027" s="18">
        <f t="shared" si="3086"/>
        <v>0</v>
      </c>
      <c r="S1027" s="18">
        <f t="shared" si="3086"/>
        <v>0</v>
      </c>
      <c r="T1027" s="18">
        <f t="shared" si="2967"/>
        <v>3737.9</v>
      </c>
      <c r="U1027" s="18">
        <f t="shared" si="2968"/>
        <v>3737.9</v>
      </c>
      <c r="V1027" s="18">
        <f t="shared" si="2969"/>
        <v>3737.9</v>
      </c>
      <c r="W1027" s="18">
        <f t="shared" ref="W1027:CD1028" si="3087">W1028</f>
        <v>0</v>
      </c>
      <c r="X1027" s="18">
        <f t="shared" si="3087"/>
        <v>0</v>
      </c>
      <c r="Y1027" s="18">
        <f t="shared" si="3087"/>
        <v>0</v>
      </c>
      <c r="Z1027" s="18">
        <f t="shared" si="3087"/>
        <v>0</v>
      </c>
      <c r="AA1027" s="18">
        <f t="shared" si="3087"/>
        <v>0</v>
      </c>
      <c r="AB1027" s="18">
        <f t="shared" si="3087"/>
        <v>0</v>
      </c>
      <c r="AC1027" s="18">
        <f t="shared" si="2971"/>
        <v>3737.9</v>
      </c>
      <c r="AD1027" s="18">
        <f t="shared" si="2972"/>
        <v>3737.9</v>
      </c>
      <c r="AE1027" s="18">
        <f t="shared" si="2973"/>
        <v>3737.9</v>
      </c>
      <c r="AF1027" s="18">
        <f t="shared" si="3087"/>
        <v>0</v>
      </c>
      <c r="AG1027" s="18">
        <f t="shared" si="3087"/>
        <v>0</v>
      </c>
      <c r="AH1027" s="18">
        <f t="shared" si="3087"/>
        <v>0</v>
      </c>
      <c r="AI1027" s="18">
        <f t="shared" si="2955"/>
        <v>3737.9</v>
      </c>
      <c r="AJ1027" s="18">
        <f t="shared" si="2956"/>
        <v>3737.9</v>
      </c>
      <c r="AK1027" s="18">
        <f t="shared" si="2957"/>
        <v>3737.9</v>
      </c>
      <c r="AL1027" s="18">
        <f t="shared" si="3087"/>
        <v>0</v>
      </c>
      <c r="AM1027" s="18">
        <f t="shared" si="2958"/>
        <v>3737.9</v>
      </c>
      <c r="AN1027" s="18">
        <f t="shared" si="3087"/>
        <v>0</v>
      </c>
      <c r="AO1027" s="18">
        <f t="shared" si="3087"/>
        <v>0</v>
      </c>
      <c r="AP1027" s="18">
        <f t="shared" si="3087"/>
        <v>0</v>
      </c>
      <c r="AQ1027" s="18">
        <f t="shared" si="2959"/>
        <v>3737.9</v>
      </c>
      <c r="AR1027" s="18">
        <f t="shared" si="2960"/>
        <v>3737.9</v>
      </c>
      <c r="AS1027" s="18">
        <f t="shared" si="2961"/>
        <v>3737.9</v>
      </c>
      <c r="AT1027" s="18">
        <f t="shared" si="3087"/>
        <v>0</v>
      </c>
      <c r="AU1027" s="18">
        <f t="shared" si="3087"/>
        <v>0</v>
      </c>
      <c r="AV1027" s="18">
        <f t="shared" si="3087"/>
        <v>0</v>
      </c>
      <c r="AW1027" s="18">
        <f t="shared" si="2962"/>
        <v>3737.9</v>
      </c>
      <c r="AX1027" s="18">
        <f t="shared" si="2963"/>
        <v>3737.9</v>
      </c>
      <c r="AY1027" s="18">
        <f t="shared" si="2964"/>
        <v>3737.9</v>
      </c>
      <c r="AZ1027" s="18">
        <f t="shared" si="3087"/>
        <v>0</v>
      </c>
      <c r="BA1027" s="18">
        <f t="shared" si="3087"/>
        <v>0</v>
      </c>
      <c r="BB1027" s="18">
        <f t="shared" si="3087"/>
        <v>0</v>
      </c>
      <c r="BC1027" s="18">
        <f t="shared" si="2991"/>
        <v>3737.9</v>
      </c>
      <c r="BD1027" s="18">
        <f t="shared" si="2992"/>
        <v>3737.9</v>
      </c>
      <c r="BE1027" s="18">
        <f t="shared" si="2993"/>
        <v>3737.9</v>
      </c>
      <c r="BF1027" s="18">
        <f t="shared" si="3087"/>
        <v>0</v>
      </c>
      <c r="BG1027" s="18">
        <f t="shared" si="3087"/>
        <v>0</v>
      </c>
      <c r="BH1027" s="18">
        <f t="shared" si="3087"/>
        <v>0</v>
      </c>
      <c r="BI1027" s="18">
        <f t="shared" si="2988"/>
        <v>3737.9</v>
      </c>
      <c r="BJ1027" s="18">
        <f t="shared" si="2989"/>
        <v>3737.9</v>
      </c>
      <c r="BK1027" s="18">
        <f t="shared" si="2990"/>
        <v>3737.9</v>
      </c>
      <c r="BL1027" s="18">
        <f t="shared" si="3087"/>
        <v>0</v>
      </c>
      <c r="BM1027" s="18">
        <f t="shared" si="3087"/>
        <v>0</v>
      </c>
      <c r="BN1027" s="18">
        <f t="shared" si="3087"/>
        <v>0</v>
      </c>
      <c r="BO1027" s="18">
        <f t="shared" si="2922"/>
        <v>3737.9</v>
      </c>
      <c r="BP1027" s="18">
        <f t="shared" si="2923"/>
        <v>3737.9</v>
      </c>
      <c r="BQ1027" s="18">
        <f t="shared" si="2924"/>
        <v>3737.9</v>
      </c>
      <c r="BR1027" s="18">
        <f t="shared" si="3087"/>
        <v>0</v>
      </c>
      <c r="BS1027" s="18">
        <f t="shared" si="3087"/>
        <v>0</v>
      </c>
      <c r="BT1027" s="18">
        <f t="shared" si="3087"/>
        <v>0</v>
      </c>
      <c r="BU1027" s="18">
        <f t="shared" si="2925"/>
        <v>3737.9</v>
      </c>
      <c r="BV1027" s="18">
        <f t="shared" si="2926"/>
        <v>3737.9</v>
      </c>
      <c r="BW1027" s="18">
        <f t="shared" si="2927"/>
        <v>3737.9</v>
      </c>
      <c r="BX1027" s="18">
        <f t="shared" si="3087"/>
        <v>0</v>
      </c>
      <c r="BY1027" s="18">
        <f t="shared" si="3087"/>
        <v>0</v>
      </c>
      <c r="BZ1027" s="18">
        <f t="shared" si="3087"/>
        <v>0</v>
      </c>
      <c r="CA1027" s="18">
        <f t="shared" si="2900"/>
        <v>3737.9</v>
      </c>
      <c r="CB1027" s="18">
        <f t="shared" si="2901"/>
        <v>3737.9</v>
      </c>
      <c r="CC1027" s="18">
        <f t="shared" si="2902"/>
        <v>3737.9</v>
      </c>
      <c r="CD1027" s="18">
        <f t="shared" si="3087"/>
        <v>0</v>
      </c>
      <c r="CE1027" s="27"/>
      <c r="CF1027" s="33"/>
    </row>
    <row r="1028" spans="1:84" ht="46.8" x14ac:dyDescent="0.3">
      <c r="A1028" s="41" t="s">
        <v>194</v>
      </c>
      <c r="B1028" s="39">
        <v>240</v>
      </c>
      <c r="C1028" s="41"/>
      <c r="D1028" s="41"/>
      <c r="E1028" s="14" t="s">
        <v>559</v>
      </c>
      <c r="F1028" s="18">
        <f t="shared" si="3085"/>
        <v>3737.9</v>
      </c>
      <c r="G1028" s="18">
        <f t="shared" si="3085"/>
        <v>3737.9</v>
      </c>
      <c r="H1028" s="18">
        <f t="shared" si="3085"/>
        <v>3737.9</v>
      </c>
      <c r="I1028" s="18">
        <f t="shared" si="3085"/>
        <v>0</v>
      </c>
      <c r="J1028" s="18">
        <f t="shared" si="3085"/>
        <v>0</v>
      </c>
      <c r="K1028" s="18">
        <f t="shared" si="3085"/>
        <v>0</v>
      </c>
      <c r="L1028" s="18">
        <f t="shared" si="3027"/>
        <v>3737.9</v>
      </c>
      <c r="M1028" s="18">
        <f t="shared" si="3028"/>
        <v>3737.9</v>
      </c>
      <c r="N1028" s="18">
        <f t="shared" si="3029"/>
        <v>3737.9</v>
      </c>
      <c r="O1028" s="18">
        <f t="shared" si="3086"/>
        <v>0</v>
      </c>
      <c r="P1028" s="18">
        <f t="shared" si="3086"/>
        <v>0</v>
      </c>
      <c r="Q1028" s="18">
        <f t="shared" si="3086"/>
        <v>0</v>
      </c>
      <c r="R1028" s="18">
        <f t="shared" si="3086"/>
        <v>0</v>
      </c>
      <c r="S1028" s="18">
        <f t="shared" si="3086"/>
        <v>0</v>
      </c>
      <c r="T1028" s="18">
        <f t="shared" si="2967"/>
        <v>3737.9</v>
      </c>
      <c r="U1028" s="18">
        <f t="shared" si="2968"/>
        <v>3737.9</v>
      </c>
      <c r="V1028" s="18">
        <f t="shared" si="2969"/>
        <v>3737.9</v>
      </c>
      <c r="W1028" s="18">
        <f t="shared" si="3087"/>
        <v>0</v>
      </c>
      <c r="X1028" s="18">
        <f t="shared" si="3087"/>
        <v>0</v>
      </c>
      <c r="Y1028" s="18">
        <f t="shared" si="3087"/>
        <v>0</v>
      </c>
      <c r="Z1028" s="18">
        <f t="shared" si="3087"/>
        <v>0</v>
      </c>
      <c r="AA1028" s="18">
        <f t="shared" si="3087"/>
        <v>0</v>
      </c>
      <c r="AB1028" s="18">
        <f t="shared" si="3087"/>
        <v>0</v>
      </c>
      <c r="AC1028" s="18">
        <f t="shared" si="2971"/>
        <v>3737.9</v>
      </c>
      <c r="AD1028" s="18">
        <f t="shared" si="2972"/>
        <v>3737.9</v>
      </c>
      <c r="AE1028" s="18">
        <f t="shared" si="2973"/>
        <v>3737.9</v>
      </c>
      <c r="AF1028" s="18">
        <f t="shared" si="3087"/>
        <v>0</v>
      </c>
      <c r="AG1028" s="18">
        <f t="shared" si="3087"/>
        <v>0</v>
      </c>
      <c r="AH1028" s="18">
        <f t="shared" si="3087"/>
        <v>0</v>
      </c>
      <c r="AI1028" s="18">
        <f t="shared" si="2955"/>
        <v>3737.9</v>
      </c>
      <c r="AJ1028" s="18">
        <f t="shared" si="2956"/>
        <v>3737.9</v>
      </c>
      <c r="AK1028" s="18">
        <f t="shared" si="2957"/>
        <v>3737.9</v>
      </c>
      <c r="AL1028" s="18">
        <f t="shared" si="3087"/>
        <v>0</v>
      </c>
      <c r="AM1028" s="18">
        <f t="shared" si="2958"/>
        <v>3737.9</v>
      </c>
      <c r="AN1028" s="18">
        <f t="shared" si="3087"/>
        <v>0</v>
      </c>
      <c r="AO1028" s="18">
        <f t="shared" si="3087"/>
        <v>0</v>
      </c>
      <c r="AP1028" s="18">
        <f t="shared" si="3087"/>
        <v>0</v>
      </c>
      <c r="AQ1028" s="18">
        <f t="shared" si="2959"/>
        <v>3737.9</v>
      </c>
      <c r="AR1028" s="18">
        <f t="shared" si="2960"/>
        <v>3737.9</v>
      </c>
      <c r="AS1028" s="18">
        <f t="shared" si="2961"/>
        <v>3737.9</v>
      </c>
      <c r="AT1028" s="18">
        <f t="shared" si="3087"/>
        <v>0</v>
      </c>
      <c r="AU1028" s="18">
        <f t="shared" si="3087"/>
        <v>0</v>
      </c>
      <c r="AV1028" s="18">
        <f t="shared" si="3087"/>
        <v>0</v>
      </c>
      <c r="AW1028" s="18">
        <f t="shared" si="2962"/>
        <v>3737.9</v>
      </c>
      <c r="AX1028" s="18">
        <f t="shared" si="2963"/>
        <v>3737.9</v>
      </c>
      <c r="AY1028" s="18">
        <f t="shared" si="2964"/>
        <v>3737.9</v>
      </c>
      <c r="AZ1028" s="18">
        <f t="shared" si="3087"/>
        <v>0</v>
      </c>
      <c r="BA1028" s="18">
        <f t="shared" si="3087"/>
        <v>0</v>
      </c>
      <c r="BB1028" s="18">
        <f t="shared" si="3087"/>
        <v>0</v>
      </c>
      <c r="BC1028" s="18">
        <f t="shared" si="2991"/>
        <v>3737.9</v>
      </c>
      <c r="BD1028" s="18">
        <f t="shared" si="2992"/>
        <v>3737.9</v>
      </c>
      <c r="BE1028" s="18">
        <f t="shared" si="2993"/>
        <v>3737.9</v>
      </c>
      <c r="BF1028" s="18">
        <f t="shared" si="3087"/>
        <v>0</v>
      </c>
      <c r="BG1028" s="18">
        <f t="shared" si="3087"/>
        <v>0</v>
      </c>
      <c r="BH1028" s="18">
        <f t="shared" si="3087"/>
        <v>0</v>
      </c>
      <c r="BI1028" s="18">
        <f t="shared" si="2988"/>
        <v>3737.9</v>
      </c>
      <c r="BJ1028" s="18">
        <f t="shared" si="2989"/>
        <v>3737.9</v>
      </c>
      <c r="BK1028" s="18">
        <f t="shared" si="2990"/>
        <v>3737.9</v>
      </c>
      <c r="BL1028" s="18">
        <f t="shared" si="3087"/>
        <v>0</v>
      </c>
      <c r="BM1028" s="18">
        <f t="shared" si="3087"/>
        <v>0</v>
      </c>
      <c r="BN1028" s="18">
        <f t="shared" si="3087"/>
        <v>0</v>
      </c>
      <c r="BO1028" s="18">
        <f t="shared" si="2922"/>
        <v>3737.9</v>
      </c>
      <c r="BP1028" s="18">
        <f t="shared" si="2923"/>
        <v>3737.9</v>
      </c>
      <c r="BQ1028" s="18">
        <f t="shared" si="2924"/>
        <v>3737.9</v>
      </c>
      <c r="BR1028" s="18">
        <f t="shared" si="3087"/>
        <v>0</v>
      </c>
      <c r="BS1028" s="18">
        <f t="shared" si="3087"/>
        <v>0</v>
      </c>
      <c r="BT1028" s="18">
        <f t="shared" si="3087"/>
        <v>0</v>
      </c>
      <c r="BU1028" s="18">
        <f t="shared" si="2925"/>
        <v>3737.9</v>
      </c>
      <c r="BV1028" s="18">
        <f t="shared" si="2926"/>
        <v>3737.9</v>
      </c>
      <c r="BW1028" s="18">
        <f t="shared" si="2927"/>
        <v>3737.9</v>
      </c>
      <c r="BX1028" s="18">
        <f t="shared" si="3087"/>
        <v>0</v>
      </c>
      <c r="BY1028" s="18">
        <f t="shared" si="3087"/>
        <v>0</v>
      </c>
      <c r="BZ1028" s="18">
        <f t="shared" si="3087"/>
        <v>0</v>
      </c>
      <c r="CA1028" s="18">
        <f t="shared" si="2900"/>
        <v>3737.9</v>
      </c>
      <c r="CB1028" s="18">
        <f t="shared" si="2901"/>
        <v>3737.9</v>
      </c>
      <c r="CC1028" s="18">
        <f t="shared" si="2902"/>
        <v>3737.9</v>
      </c>
      <c r="CD1028" s="18">
        <f t="shared" si="3087"/>
        <v>0</v>
      </c>
      <c r="CE1028" s="27"/>
      <c r="CF1028" s="33"/>
    </row>
    <row r="1029" spans="1:84" x14ac:dyDescent="0.3">
      <c r="A1029" s="41" t="s">
        <v>194</v>
      </c>
      <c r="B1029" s="39">
        <v>240</v>
      </c>
      <c r="C1029" s="41" t="s">
        <v>27</v>
      </c>
      <c r="D1029" s="41" t="s">
        <v>29</v>
      </c>
      <c r="E1029" s="14" t="s">
        <v>536</v>
      </c>
      <c r="F1029" s="18">
        <v>3737.9</v>
      </c>
      <c r="G1029" s="18">
        <v>3737.9</v>
      </c>
      <c r="H1029" s="18">
        <v>3737.9</v>
      </c>
      <c r="I1029" s="18"/>
      <c r="J1029" s="18"/>
      <c r="K1029" s="18"/>
      <c r="L1029" s="18">
        <f t="shared" si="3027"/>
        <v>3737.9</v>
      </c>
      <c r="M1029" s="18">
        <f t="shared" si="3028"/>
        <v>3737.9</v>
      </c>
      <c r="N1029" s="18">
        <f t="shared" si="3029"/>
        <v>3737.9</v>
      </c>
      <c r="O1029" s="18"/>
      <c r="P1029" s="18"/>
      <c r="Q1029" s="18"/>
      <c r="R1029" s="18"/>
      <c r="S1029" s="18"/>
      <c r="T1029" s="18">
        <f t="shared" si="2967"/>
        <v>3737.9</v>
      </c>
      <c r="U1029" s="18">
        <f t="shared" si="2968"/>
        <v>3737.9</v>
      </c>
      <c r="V1029" s="18">
        <f t="shared" si="2969"/>
        <v>3737.9</v>
      </c>
      <c r="W1029" s="18"/>
      <c r="X1029" s="18"/>
      <c r="Y1029" s="18"/>
      <c r="Z1029" s="18"/>
      <c r="AA1029" s="18"/>
      <c r="AB1029" s="18"/>
      <c r="AC1029" s="18">
        <f t="shared" si="2971"/>
        <v>3737.9</v>
      </c>
      <c r="AD1029" s="18">
        <f t="shared" si="2972"/>
        <v>3737.9</v>
      </c>
      <c r="AE1029" s="18">
        <f t="shared" si="2973"/>
        <v>3737.9</v>
      </c>
      <c r="AF1029" s="18"/>
      <c r="AG1029" s="18"/>
      <c r="AH1029" s="18"/>
      <c r="AI1029" s="18">
        <f t="shared" si="2955"/>
        <v>3737.9</v>
      </c>
      <c r="AJ1029" s="18">
        <f t="shared" si="2956"/>
        <v>3737.9</v>
      </c>
      <c r="AK1029" s="18">
        <f t="shared" si="2957"/>
        <v>3737.9</v>
      </c>
      <c r="AL1029" s="18"/>
      <c r="AM1029" s="18">
        <f t="shared" si="2958"/>
        <v>3737.9</v>
      </c>
      <c r="AN1029" s="18"/>
      <c r="AO1029" s="18"/>
      <c r="AP1029" s="18"/>
      <c r="AQ1029" s="18">
        <f t="shared" si="2959"/>
        <v>3737.9</v>
      </c>
      <c r="AR1029" s="18">
        <f t="shared" si="2960"/>
        <v>3737.9</v>
      </c>
      <c r="AS1029" s="18">
        <f t="shared" si="2961"/>
        <v>3737.9</v>
      </c>
      <c r="AT1029" s="18"/>
      <c r="AU1029" s="18"/>
      <c r="AV1029" s="18"/>
      <c r="AW1029" s="18">
        <f t="shared" si="2962"/>
        <v>3737.9</v>
      </c>
      <c r="AX1029" s="18">
        <f t="shared" si="2963"/>
        <v>3737.9</v>
      </c>
      <c r="AY1029" s="18">
        <f t="shared" si="2964"/>
        <v>3737.9</v>
      </c>
      <c r="AZ1029" s="18"/>
      <c r="BA1029" s="18"/>
      <c r="BB1029" s="18"/>
      <c r="BC1029" s="18">
        <f t="shared" si="2991"/>
        <v>3737.9</v>
      </c>
      <c r="BD1029" s="18">
        <f t="shared" si="2992"/>
        <v>3737.9</v>
      </c>
      <c r="BE1029" s="18">
        <f t="shared" si="2993"/>
        <v>3737.9</v>
      </c>
      <c r="BF1029" s="18"/>
      <c r="BG1029" s="18"/>
      <c r="BH1029" s="18"/>
      <c r="BI1029" s="18">
        <f t="shared" si="2988"/>
        <v>3737.9</v>
      </c>
      <c r="BJ1029" s="18">
        <f t="shared" si="2989"/>
        <v>3737.9</v>
      </c>
      <c r="BK1029" s="18">
        <f t="shared" si="2990"/>
        <v>3737.9</v>
      </c>
      <c r="BL1029" s="18"/>
      <c r="BM1029" s="18"/>
      <c r="BN1029" s="18"/>
      <c r="BO1029" s="18">
        <f t="shared" si="2922"/>
        <v>3737.9</v>
      </c>
      <c r="BP1029" s="18">
        <f t="shared" si="2923"/>
        <v>3737.9</v>
      </c>
      <c r="BQ1029" s="18">
        <f t="shared" si="2924"/>
        <v>3737.9</v>
      </c>
      <c r="BR1029" s="18"/>
      <c r="BS1029" s="18"/>
      <c r="BT1029" s="18"/>
      <c r="BU1029" s="18">
        <f t="shared" si="2925"/>
        <v>3737.9</v>
      </c>
      <c r="BV1029" s="18">
        <f t="shared" si="2926"/>
        <v>3737.9</v>
      </c>
      <c r="BW1029" s="18">
        <f t="shared" si="2927"/>
        <v>3737.9</v>
      </c>
      <c r="BX1029" s="18"/>
      <c r="BY1029" s="18"/>
      <c r="BZ1029" s="18"/>
      <c r="CA1029" s="18">
        <f t="shared" si="2900"/>
        <v>3737.9</v>
      </c>
      <c r="CB1029" s="18">
        <f t="shared" si="2901"/>
        <v>3737.9</v>
      </c>
      <c r="CC1029" s="18">
        <f t="shared" si="2902"/>
        <v>3737.9</v>
      </c>
      <c r="CD1029" s="18"/>
      <c r="CE1029" s="27"/>
      <c r="CF1029" s="33"/>
    </row>
    <row r="1030" spans="1:84" ht="46.8" x14ac:dyDescent="0.3">
      <c r="A1030" s="41" t="s">
        <v>194</v>
      </c>
      <c r="B1030" s="39">
        <v>600</v>
      </c>
      <c r="C1030" s="41"/>
      <c r="D1030" s="41"/>
      <c r="E1030" s="14" t="s">
        <v>554</v>
      </c>
      <c r="F1030" s="18">
        <f t="shared" ref="F1030:K1030" si="3088">F1031+F1033</f>
        <v>59036.299999999996</v>
      </c>
      <c r="G1030" s="18">
        <f t="shared" si="3088"/>
        <v>59036.299999999996</v>
      </c>
      <c r="H1030" s="18">
        <f t="shared" si="3088"/>
        <v>59036.299999999996</v>
      </c>
      <c r="I1030" s="18">
        <f t="shared" si="3088"/>
        <v>0</v>
      </c>
      <c r="J1030" s="18">
        <f t="shared" si="3088"/>
        <v>0</v>
      </c>
      <c r="K1030" s="18">
        <f t="shared" si="3088"/>
        <v>0</v>
      </c>
      <c r="L1030" s="18">
        <f t="shared" si="3027"/>
        <v>59036.299999999996</v>
      </c>
      <c r="M1030" s="18">
        <f t="shared" si="3028"/>
        <v>59036.299999999996</v>
      </c>
      <c r="N1030" s="18">
        <f t="shared" si="3029"/>
        <v>59036.299999999996</v>
      </c>
      <c r="O1030" s="18">
        <f t="shared" ref="O1030:S1030" si="3089">O1031+O1033</f>
        <v>0</v>
      </c>
      <c r="P1030" s="18">
        <f t="shared" si="3089"/>
        <v>0</v>
      </c>
      <c r="Q1030" s="18">
        <f t="shared" si="3089"/>
        <v>0</v>
      </c>
      <c r="R1030" s="18">
        <f t="shared" si="3089"/>
        <v>0</v>
      </c>
      <c r="S1030" s="18">
        <f t="shared" si="3089"/>
        <v>0</v>
      </c>
      <c r="T1030" s="18">
        <f t="shared" si="2967"/>
        <v>59036.299999999996</v>
      </c>
      <c r="U1030" s="18">
        <f t="shared" si="2968"/>
        <v>59036.299999999996</v>
      </c>
      <c r="V1030" s="18">
        <f t="shared" si="2969"/>
        <v>59036.299999999996</v>
      </c>
      <c r="W1030" s="18">
        <f t="shared" ref="W1030:CD1030" si="3090">W1031+W1033</f>
        <v>0</v>
      </c>
      <c r="X1030" s="18">
        <f t="shared" ref="X1030:AB1030" si="3091">X1031+X1033</f>
        <v>0</v>
      </c>
      <c r="Y1030" s="18">
        <f t="shared" si="3091"/>
        <v>0</v>
      </c>
      <c r="Z1030" s="18">
        <f t="shared" si="3091"/>
        <v>0</v>
      </c>
      <c r="AA1030" s="18">
        <f t="shared" si="3091"/>
        <v>0</v>
      </c>
      <c r="AB1030" s="18">
        <f t="shared" si="3091"/>
        <v>0</v>
      </c>
      <c r="AC1030" s="18">
        <f t="shared" si="2971"/>
        <v>59036.299999999996</v>
      </c>
      <c r="AD1030" s="18">
        <f t="shared" si="2972"/>
        <v>59036.299999999996</v>
      </c>
      <c r="AE1030" s="18">
        <f t="shared" si="2973"/>
        <v>59036.299999999996</v>
      </c>
      <c r="AF1030" s="18">
        <f t="shared" ref="AF1030:AH1030" si="3092">AF1031+AF1033</f>
        <v>0</v>
      </c>
      <c r="AG1030" s="18">
        <f t="shared" si="3092"/>
        <v>0</v>
      </c>
      <c r="AH1030" s="18">
        <f t="shared" si="3092"/>
        <v>0</v>
      </c>
      <c r="AI1030" s="18">
        <f t="shared" si="2955"/>
        <v>59036.299999999996</v>
      </c>
      <c r="AJ1030" s="18">
        <f t="shared" si="2956"/>
        <v>59036.299999999996</v>
      </c>
      <c r="AK1030" s="18">
        <f t="shared" si="2957"/>
        <v>59036.299999999996</v>
      </c>
      <c r="AL1030" s="18">
        <f t="shared" ref="AL1030" si="3093">AL1031+AL1033</f>
        <v>0</v>
      </c>
      <c r="AM1030" s="18">
        <f t="shared" si="2958"/>
        <v>59036.299999999996</v>
      </c>
      <c r="AN1030" s="18">
        <f t="shared" ref="AN1030:AP1030" si="3094">AN1031+AN1033</f>
        <v>0</v>
      </c>
      <c r="AO1030" s="18">
        <f t="shared" si="3094"/>
        <v>0</v>
      </c>
      <c r="AP1030" s="18">
        <f t="shared" si="3094"/>
        <v>0</v>
      </c>
      <c r="AQ1030" s="18">
        <f t="shared" si="2959"/>
        <v>59036.299999999996</v>
      </c>
      <c r="AR1030" s="18">
        <f t="shared" si="2960"/>
        <v>59036.299999999996</v>
      </c>
      <c r="AS1030" s="18">
        <f t="shared" si="2961"/>
        <v>59036.299999999996</v>
      </c>
      <c r="AT1030" s="18">
        <f t="shared" ref="AT1030:AV1030" si="3095">AT1031+AT1033</f>
        <v>0</v>
      </c>
      <c r="AU1030" s="18">
        <f t="shared" si="3095"/>
        <v>0</v>
      </c>
      <c r="AV1030" s="18">
        <f t="shared" si="3095"/>
        <v>0</v>
      </c>
      <c r="AW1030" s="18">
        <f t="shared" si="2962"/>
        <v>59036.299999999996</v>
      </c>
      <c r="AX1030" s="18">
        <f t="shared" si="2963"/>
        <v>59036.299999999996</v>
      </c>
      <c r="AY1030" s="18">
        <f t="shared" si="2964"/>
        <v>59036.299999999996</v>
      </c>
      <c r="AZ1030" s="18">
        <f t="shared" ref="AZ1030:BB1030" si="3096">AZ1031+AZ1033</f>
        <v>0</v>
      </c>
      <c r="BA1030" s="18">
        <f t="shared" si="3096"/>
        <v>0</v>
      </c>
      <c r="BB1030" s="18">
        <f t="shared" si="3096"/>
        <v>0</v>
      </c>
      <c r="BC1030" s="18">
        <f t="shared" si="2991"/>
        <v>59036.299999999996</v>
      </c>
      <c r="BD1030" s="18">
        <f t="shared" si="2992"/>
        <v>59036.299999999996</v>
      </c>
      <c r="BE1030" s="18">
        <f t="shared" si="2993"/>
        <v>59036.299999999996</v>
      </c>
      <c r="BF1030" s="18">
        <f t="shared" ref="BF1030:BH1030" si="3097">BF1031+BF1033</f>
        <v>0</v>
      </c>
      <c r="BG1030" s="18">
        <f t="shared" si="3097"/>
        <v>0</v>
      </c>
      <c r="BH1030" s="18">
        <f t="shared" si="3097"/>
        <v>0</v>
      </c>
      <c r="BI1030" s="18">
        <f t="shared" si="2988"/>
        <v>59036.299999999996</v>
      </c>
      <c r="BJ1030" s="18">
        <f t="shared" si="2989"/>
        <v>59036.299999999996</v>
      </c>
      <c r="BK1030" s="18">
        <f t="shared" si="2990"/>
        <v>59036.299999999996</v>
      </c>
      <c r="BL1030" s="18">
        <f t="shared" ref="BL1030:BN1030" si="3098">BL1031+BL1033</f>
        <v>0</v>
      </c>
      <c r="BM1030" s="18">
        <f t="shared" si="3098"/>
        <v>0</v>
      </c>
      <c r="BN1030" s="18">
        <f t="shared" si="3098"/>
        <v>0</v>
      </c>
      <c r="BO1030" s="18">
        <f t="shared" si="2922"/>
        <v>59036.299999999996</v>
      </c>
      <c r="BP1030" s="18">
        <f t="shared" si="2923"/>
        <v>59036.299999999996</v>
      </c>
      <c r="BQ1030" s="18">
        <f t="shared" si="2924"/>
        <v>59036.299999999996</v>
      </c>
      <c r="BR1030" s="18">
        <f t="shared" ref="BR1030:BT1030" si="3099">BR1031+BR1033</f>
        <v>0</v>
      </c>
      <c r="BS1030" s="18">
        <f t="shared" si="3099"/>
        <v>0</v>
      </c>
      <c r="BT1030" s="18">
        <f t="shared" si="3099"/>
        <v>0</v>
      </c>
      <c r="BU1030" s="18">
        <f t="shared" si="2925"/>
        <v>59036.299999999996</v>
      </c>
      <c r="BV1030" s="18">
        <f t="shared" si="2926"/>
        <v>59036.299999999996</v>
      </c>
      <c r="BW1030" s="18">
        <f t="shared" si="2927"/>
        <v>59036.299999999996</v>
      </c>
      <c r="BX1030" s="18">
        <f t="shared" ref="BX1030:BZ1030" si="3100">BX1031+BX1033</f>
        <v>-33.405999999999999</v>
      </c>
      <c r="BY1030" s="18">
        <f t="shared" si="3100"/>
        <v>0</v>
      </c>
      <c r="BZ1030" s="18">
        <f t="shared" si="3100"/>
        <v>0</v>
      </c>
      <c r="CA1030" s="18">
        <f t="shared" si="2900"/>
        <v>59002.893999999993</v>
      </c>
      <c r="CB1030" s="18">
        <f t="shared" si="2901"/>
        <v>59036.299999999996</v>
      </c>
      <c r="CC1030" s="18">
        <f t="shared" si="2902"/>
        <v>59036.299999999996</v>
      </c>
      <c r="CD1030" s="18">
        <f t="shared" si="3090"/>
        <v>0</v>
      </c>
      <c r="CE1030" s="27"/>
      <c r="CF1030" s="33"/>
    </row>
    <row r="1031" spans="1:84" x14ac:dyDescent="0.3">
      <c r="A1031" s="41" t="s">
        <v>194</v>
      </c>
      <c r="B1031" s="39">
        <v>610</v>
      </c>
      <c r="C1031" s="41"/>
      <c r="D1031" s="41"/>
      <c r="E1031" s="14" t="s">
        <v>568</v>
      </c>
      <c r="F1031" s="18">
        <f t="shared" ref="F1031:K1031" si="3101">F1032</f>
        <v>40663.799999999996</v>
      </c>
      <c r="G1031" s="18">
        <f t="shared" si="3101"/>
        <v>40663.799999999996</v>
      </c>
      <c r="H1031" s="18">
        <f t="shared" si="3101"/>
        <v>40663.799999999996</v>
      </c>
      <c r="I1031" s="18">
        <f t="shared" si="3101"/>
        <v>0</v>
      </c>
      <c r="J1031" s="18">
        <f t="shared" si="3101"/>
        <v>0</v>
      </c>
      <c r="K1031" s="18">
        <f t="shared" si="3101"/>
        <v>0</v>
      </c>
      <c r="L1031" s="18">
        <f t="shared" si="3027"/>
        <v>40663.799999999996</v>
      </c>
      <c r="M1031" s="18">
        <f t="shared" si="3028"/>
        <v>40663.799999999996</v>
      </c>
      <c r="N1031" s="18">
        <f t="shared" si="3029"/>
        <v>40663.799999999996</v>
      </c>
      <c r="O1031" s="18">
        <f t="shared" ref="O1031:S1031" si="3102">O1032</f>
        <v>0</v>
      </c>
      <c r="P1031" s="18">
        <f t="shared" si="3102"/>
        <v>0</v>
      </c>
      <c r="Q1031" s="18">
        <f t="shared" si="3102"/>
        <v>0</v>
      </c>
      <c r="R1031" s="18">
        <f t="shared" si="3102"/>
        <v>0</v>
      </c>
      <c r="S1031" s="18">
        <f t="shared" si="3102"/>
        <v>0</v>
      </c>
      <c r="T1031" s="18">
        <f t="shared" si="2967"/>
        <v>40663.799999999996</v>
      </c>
      <c r="U1031" s="18">
        <f t="shared" si="2968"/>
        <v>40663.799999999996</v>
      </c>
      <c r="V1031" s="18">
        <f t="shared" si="2969"/>
        <v>40663.799999999996</v>
      </c>
      <c r="W1031" s="18">
        <f t="shared" ref="W1031:CD1031" si="3103">W1032</f>
        <v>0</v>
      </c>
      <c r="X1031" s="18">
        <f t="shared" si="3103"/>
        <v>0</v>
      </c>
      <c r="Y1031" s="18">
        <f t="shared" si="3103"/>
        <v>0</v>
      </c>
      <c r="Z1031" s="18">
        <f t="shared" si="3103"/>
        <v>0</v>
      </c>
      <c r="AA1031" s="18">
        <f t="shared" si="3103"/>
        <v>0</v>
      </c>
      <c r="AB1031" s="18">
        <f t="shared" si="3103"/>
        <v>0</v>
      </c>
      <c r="AC1031" s="18">
        <f t="shared" si="2971"/>
        <v>40663.799999999996</v>
      </c>
      <c r="AD1031" s="18">
        <f t="shared" si="2972"/>
        <v>40663.799999999996</v>
      </c>
      <c r="AE1031" s="18">
        <f t="shared" si="2973"/>
        <v>40663.799999999996</v>
      </c>
      <c r="AF1031" s="18">
        <f t="shared" si="3103"/>
        <v>0</v>
      </c>
      <c r="AG1031" s="18">
        <f t="shared" si="3103"/>
        <v>0</v>
      </c>
      <c r="AH1031" s="18">
        <f t="shared" si="3103"/>
        <v>0</v>
      </c>
      <c r="AI1031" s="18">
        <f t="shared" si="2955"/>
        <v>40663.799999999996</v>
      </c>
      <c r="AJ1031" s="18">
        <f t="shared" si="2956"/>
        <v>40663.799999999996</v>
      </c>
      <c r="AK1031" s="18">
        <f t="shared" si="2957"/>
        <v>40663.799999999996</v>
      </c>
      <c r="AL1031" s="18">
        <f t="shared" si="3103"/>
        <v>0</v>
      </c>
      <c r="AM1031" s="18">
        <f t="shared" si="2958"/>
        <v>40663.799999999996</v>
      </c>
      <c r="AN1031" s="18">
        <f t="shared" si="3103"/>
        <v>0</v>
      </c>
      <c r="AO1031" s="18">
        <f t="shared" si="3103"/>
        <v>0</v>
      </c>
      <c r="AP1031" s="18">
        <f t="shared" si="3103"/>
        <v>0</v>
      </c>
      <c r="AQ1031" s="18">
        <f t="shared" si="2959"/>
        <v>40663.799999999996</v>
      </c>
      <c r="AR1031" s="18">
        <f t="shared" si="2960"/>
        <v>40663.799999999996</v>
      </c>
      <c r="AS1031" s="18">
        <f t="shared" si="2961"/>
        <v>40663.799999999996</v>
      </c>
      <c r="AT1031" s="18">
        <f t="shared" si="3103"/>
        <v>0</v>
      </c>
      <c r="AU1031" s="18">
        <f t="shared" si="3103"/>
        <v>0</v>
      </c>
      <c r="AV1031" s="18">
        <f t="shared" si="3103"/>
        <v>0</v>
      </c>
      <c r="AW1031" s="18">
        <f t="shared" si="2962"/>
        <v>40663.799999999996</v>
      </c>
      <c r="AX1031" s="18">
        <f t="shared" si="2963"/>
        <v>40663.799999999996</v>
      </c>
      <c r="AY1031" s="18">
        <f t="shared" si="2964"/>
        <v>40663.799999999996</v>
      </c>
      <c r="AZ1031" s="18">
        <f t="shared" si="3103"/>
        <v>0</v>
      </c>
      <c r="BA1031" s="18">
        <f t="shared" si="3103"/>
        <v>0</v>
      </c>
      <c r="BB1031" s="18">
        <f t="shared" si="3103"/>
        <v>0</v>
      </c>
      <c r="BC1031" s="18">
        <f t="shared" si="2991"/>
        <v>40663.799999999996</v>
      </c>
      <c r="BD1031" s="18">
        <f t="shared" si="2992"/>
        <v>40663.799999999996</v>
      </c>
      <c r="BE1031" s="18">
        <f t="shared" si="2993"/>
        <v>40663.799999999996</v>
      </c>
      <c r="BF1031" s="18">
        <f t="shared" si="3103"/>
        <v>0</v>
      </c>
      <c r="BG1031" s="18">
        <f t="shared" si="3103"/>
        <v>0</v>
      </c>
      <c r="BH1031" s="18">
        <f t="shared" si="3103"/>
        <v>0</v>
      </c>
      <c r="BI1031" s="18">
        <f t="shared" si="2988"/>
        <v>40663.799999999996</v>
      </c>
      <c r="BJ1031" s="18">
        <f t="shared" si="2989"/>
        <v>40663.799999999996</v>
      </c>
      <c r="BK1031" s="18">
        <f t="shared" si="2990"/>
        <v>40663.799999999996</v>
      </c>
      <c r="BL1031" s="18">
        <f t="shared" si="3103"/>
        <v>0</v>
      </c>
      <c r="BM1031" s="18">
        <f t="shared" si="3103"/>
        <v>0</v>
      </c>
      <c r="BN1031" s="18">
        <f t="shared" si="3103"/>
        <v>0</v>
      </c>
      <c r="BO1031" s="18">
        <f t="shared" si="2922"/>
        <v>40663.799999999996</v>
      </c>
      <c r="BP1031" s="18">
        <f t="shared" si="2923"/>
        <v>40663.799999999996</v>
      </c>
      <c r="BQ1031" s="18">
        <f t="shared" si="2924"/>
        <v>40663.799999999996</v>
      </c>
      <c r="BR1031" s="18">
        <f t="shared" si="3103"/>
        <v>0</v>
      </c>
      <c r="BS1031" s="18">
        <f t="shared" si="3103"/>
        <v>0</v>
      </c>
      <c r="BT1031" s="18">
        <f t="shared" si="3103"/>
        <v>0</v>
      </c>
      <c r="BU1031" s="18">
        <f t="shared" si="2925"/>
        <v>40663.799999999996</v>
      </c>
      <c r="BV1031" s="18">
        <f t="shared" si="2926"/>
        <v>40663.799999999996</v>
      </c>
      <c r="BW1031" s="18">
        <f t="shared" si="2927"/>
        <v>40663.799999999996</v>
      </c>
      <c r="BX1031" s="18">
        <f t="shared" si="3103"/>
        <v>0</v>
      </c>
      <c r="BY1031" s="18">
        <f t="shared" si="3103"/>
        <v>0</v>
      </c>
      <c r="BZ1031" s="18">
        <f t="shared" si="3103"/>
        <v>0</v>
      </c>
      <c r="CA1031" s="18">
        <f t="shared" si="2900"/>
        <v>40663.799999999996</v>
      </c>
      <c r="CB1031" s="18">
        <f t="shared" si="2901"/>
        <v>40663.799999999996</v>
      </c>
      <c r="CC1031" s="18">
        <f t="shared" si="2902"/>
        <v>40663.799999999996</v>
      </c>
      <c r="CD1031" s="18">
        <f t="shared" si="3103"/>
        <v>0</v>
      </c>
      <c r="CE1031" s="27"/>
      <c r="CF1031" s="33"/>
    </row>
    <row r="1032" spans="1:84" x14ac:dyDescent="0.3">
      <c r="A1032" s="41" t="s">
        <v>194</v>
      </c>
      <c r="B1032" s="39">
        <v>610</v>
      </c>
      <c r="C1032" s="41" t="s">
        <v>27</v>
      </c>
      <c r="D1032" s="41" t="s">
        <v>29</v>
      </c>
      <c r="E1032" s="14" t="s">
        <v>536</v>
      </c>
      <c r="F1032" s="18">
        <v>40663.799999999996</v>
      </c>
      <c r="G1032" s="18">
        <v>40663.799999999996</v>
      </c>
      <c r="H1032" s="18">
        <v>40663.799999999996</v>
      </c>
      <c r="I1032" s="18"/>
      <c r="J1032" s="18"/>
      <c r="K1032" s="18"/>
      <c r="L1032" s="18">
        <f t="shared" si="3027"/>
        <v>40663.799999999996</v>
      </c>
      <c r="M1032" s="18">
        <f t="shared" si="3028"/>
        <v>40663.799999999996</v>
      </c>
      <c r="N1032" s="18">
        <f t="shared" si="3029"/>
        <v>40663.799999999996</v>
      </c>
      <c r="O1032" s="18"/>
      <c r="P1032" s="18"/>
      <c r="Q1032" s="18"/>
      <c r="R1032" s="18"/>
      <c r="S1032" s="18"/>
      <c r="T1032" s="18">
        <f t="shared" si="2967"/>
        <v>40663.799999999996</v>
      </c>
      <c r="U1032" s="18">
        <f t="shared" si="2968"/>
        <v>40663.799999999996</v>
      </c>
      <c r="V1032" s="18">
        <f t="shared" si="2969"/>
        <v>40663.799999999996</v>
      </c>
      <c r="W1032" s="18"/>
      <c r="X1032" s="18"/>
      <c r="Y1032" s="18"/>
      <c r="Z1032" s="18"/>
      <c r="AA1032" s="18"/>
      <c r="AB1032" s="18"/>
      <c r="AC1032" s="18">
        <f t="shared" si="2971"/>
        <v>40663.799999999996</v>
      </c>
      <c r="AD1032" s="18">
        <f t="shared" si="2972"/>
        <v>40663.799999999996</v>
      </c>
      <c r="AE1032" s="18">
        <f t="shared" si="2973"/>
        <v>40663.799999999996</v>
      </c>
      <c r="AF1032" s="18"/>
      <c r="AG1032" s="18"/>
      <c r="AH1032" s="18"/>
      <c r="AI1032" s="18">
        <f t="shared" si="2955"/>
        <v>40663.799999999996</v>
      </c>
      <c r="AJ1032" s="18">
        <f t="shared" si="2956"/>
        <v>40663.799999999996</v>
      </c>
      <c r="AK1032" s="18">
        <f t="shared" si="2957"/>
        <v>40663.799999999996</v>
      </c>
      <c r="AL1032" s="18"/>
      <c r="AM1032" s="18">
        <f t="shared" si="2958"/>
        <v>40663.799999999996</v>
      </c>
      <c r="AN1032" s="18"/>
      <c r="AO1032" s="18"/>
      <c r="AP1032" s="18"/>
      <c r="AQ1032" s="18">
        <f t="shared" si="2959"/>
        <v>40663.799999999996</v>
      </c>
      <c r="AR1032" s="18">
        <f t="shared" si="2960"/>
        <v>40663.799999999996</v>
      </c>
      <c r="AS1032" s="18">
        <f t="shared" si="2961"/>
        <v>40663.799999999996</v>
      </c>
      <c r="AT1032" s="18"/>
      <c r="AU1032" s="18"/>
      <c r="AV1032" s="18"/>
      <c r="AW1032" s="18">
        <f t="shared" si="2962"/>
        <v>40663.799999999996</v>
      </c>
      <c r="AX1032" s="18">
        <f t="shared" si="2963"/>
        <v>40663.799999999996</v>
      </c>
      <c r="AY1032" s="18">
        <f t="shared" si="2964"/>
        <v>40663.799999999996</v>
      </c>
      <c r="AZ1032" s="18"/>
      <c r="BA1032" s="18"/>
      <c r="BB1032" s="18"/>
      <c r="BC1032" s="18">
        <f t="shared" si="2991"/>
        <v>40663.799999999996</v>
      </c>
      <c r="BD1032" s="18">
        <f t="shared" si="2992"/>
        <v>40663.799999999996</v>
      </c>
      <c r="BE1032" s="18">
        <f t="shared" si="2993"/>
        <v>40663.799999999996</v>
      </c>
      <c r="BF1032" s="18"/>
      <c r="BG1032" s="18"/>
      <c r="BH1032" s="18"/>
      <c r="BI1032" s="18">
        <f t="shared" si="2988"/>
        <v>40663.799999999996</v>
      </c>
      <c r="BJ1032" s="18">
        <f t="shared" si="2989"/>
        <v>40663.799999999996</v>
      </c>
      <c r="BK1032" s="18">
        <f t="shared" si="2990"/>
        <v>40663.799999999996</v>
      </c>
      <c r="BL1032" s="18"/>
      <c r="BM1032" s="18"/>
      <c r="BN1032" s="18"/>
      <c r="BO1032" s="18">
        <f t="shared" si="2922"/>
        <v>40663.799999999996</v>
      </c>
      <c r="BP1032" s="18">
        <f t="shared" si="2923"/>
        <v>40663.799999999996</v>
      </c>
      <c r="BQ1032" s="18">
        <f t="shared" si="2924"/>
        <v>40663.799999999996</v>
      </c>
      <c r="BR1032" s="18"/>
      <c r="BS1032" s="18"/>
      <c r="BT1032" s="18"/>
      <c r="BU1032" s="18">
        <f t="shared" si="2925"/>
        <v>40663.799999999996</v>
      </c>
      <c r="BV1032" s="18">
        <f t="shared" si="2926"/>
        <v>40663.799999999996</v>
      </c>
      <c r="BW1032" s="18">
        <f t="shared" si="2927"/>
        <v>40663.799999999996</v>
      </c>
      <c r="BX1032" s="18"/>
      <c r="BY1032" s="18"/>
      <c r="BZ1032" s="18"/>
      <c r="CA1032" s="18">
        <f t="shared" si="2900"/>
        <v>40663.799999999996</v>
      </c>
      <c r="CB1032" s="18">
        <f t="shared" si="2901"/>
        <v>40663.799999999996</v>
      </c>
      <c r="CC1032" s="18">
        <f t="shared" si="2902"/>
        <v>40663.799999999996</v>
      </c>
      <c r="CD1032" s="18"/>
      <c r="CE1032" s="27"/>
      <c r="CF1032" s="33"/>
    </row>
    <row r="1033" spans="1:84" x14ac:dyDescent="0.3">
      <c r="A1033" s="41" t="s">
        <v>194</v>
      </c>
      <c r="B1033" s="39">
        <v>620</v>
      </c>
      <c r="C1033" s="41"/>
      <c r="D1033" s="41"/>
      <c r="E1033" s="14" t="s">
        <v>569</v>
      </c>
      <c r="F1033" s="18">
        <f t="shared" ref="F1033:K1033" si="3104">F1034+F1035</f>
        <v>18372.5</v>
      </c>
      <c r="G1033" s="18">
        <f t="shared" si="3104"/>
        <v>18372.5</v>
      </c>
      <c r="H1033" s="18">
        <f t="shared" si="3104"/>
        <v>18372.5</v>
      </c>
      <c r="I1033" s="18">
        <f t="shared" si="3104"/>
        <v>0</v>
      </c>
      <c r="J1033" s="18">
        <f t="shared" si="3104"/>
        <v>0</v>
      </c>
      <c r="K1033" s="18">
        <f t="shared" si="3104"/>
        <v>0</v>
      </c>
      <c r="L1033" s="18">
        <f t="shared" si="3027"/>
        <v>18372.5</v>
      </c>
      <c r="M1033" s="18">
        <f t="shared" si="3028"/>
        <v>18372.5</v>
      </c>
      <c r="N1033" s="18">
        <f t="shared" si="3029"/>
        <v>18372.5</v>
      </c>
      <c r="O1033" s="18">
        <f t="shared" ref="O1033:S1033" si="3105">O1034+O1035</f>
        <v>0</v>
      </c>
      <c r="P1033" s="18">
        <f t="shared" si="3105"/>
        <v>0</v>
      </c>
      <c r="Q1033" s="18">
        <f t="shared" si="3105"/>
        <v>0</v>
      </c>
      <c r="R1033" s="18">
        <f t="shared" si="3105"/>
        <v>0</v>
      </c>
      <c r="S1033" s="18">
        <f t="shared" si="3105"/>
        <v>0</v>
      </c>
      <c r="T1033" s="18">
        <f t="shared" si="2967"/>
        <v>18372.5</v>
      </c>
      <c r="U1033" s="18">
        <f t="shared" si="2968"/>
        <v>18372.5</v>
      </c>
      <c r="V1033" s="18">
        <f t="shared" si="2969"/>
        <v>18372.5</v>
      </c>
      <c r="W1033" s="18">
        <f t="shared" ref="W1033:CD1033" si="3106">W1034+W1035</f>
        <v>0</v>
      </c>
      <c r="X1033" s="18">
        <f t="shared" ref="X1033:AB1033" si="3107">X1034+X1035</f>
        <v>0</v>
      </c>
      <c r="Y1033" s="18">
        <f t="shared" si="3107"/>
        <v>0</v>
      </c>
      <c r="Z1033" s="18">
        <f t="shared" si="3107"/>
        <v>0</v>
      </c>
      <c r="AA1033" s="18">
        <f t="shared" si="3107"/>
        <v>0</v>
      </c>
      <c r="AB1033" s="18">
        <f t="shared" si="3107"/>
        <v>0</v>
      </c>
      <c r="AC1033" s="18">
        <f t="shared" si="2971"/>
        <v>18372.5</v>
      </c>
      <c r="AD1033" s="18">
        <f t="shared" si="2972"/>
        <v>18372.5</v>
      </c>
      <c r="AE1033" s="18">
        <f t="shared" si="2973"/>
        <v>18372.5</v>
      </c>
      <c r="AF1033" s="18">
        <f t="shared" ref="AF1033:AH1033" si="3108">AF1034+AF1035</f>
        <v>0</v>
      </c>
      <c r="AG1033" s="18">
        <f t="shared" si="3108"/>
        <v>0</v>
      </c>
      <c r="AH1033" s="18">
        <f t="shared" si="3108"/>
        <v>0</v>
      </c>
      <c r="AI1033" s="18">
        <f t="shared" si="2955"/>
        <v>18372.5</v>
      </c>
      <c r="AJ1033" s="18">
        <f t="shared" si="2956"/>
        <v>18372.5</v>
      </c>
      <c r="AK1033" s="18">
        <f t="shared" si="2957"/>
        <v>18372.5</v>
      </c>
      <c r="AL1033" s="18">
        <f t="shared" ref="AL1033" si="3109">AL1034+AL1035</f>
        <v>0</v>
      </c>
      <c r="AM1033" s="18">
        <f t="shared" si="2958"/>
        <v>18372.5</v>
      </c>
      <c r="AN1033" s="18">
        <f t="shared" ref="AN1033:AP1033" si="3110">AN1034+AN1035</f>
        <v>0</v>
      </c>
      <c r="AO1033" s="18">
        <f t="shared" si="3110"/>
        <v>0</v>
      </c>
      <c r="AP1033" s="18">
        <f t="shared" si="3110"/>
        <v>0</v>
      </c>
      <c r="AQ1033" s="18">
        <f t="shared" si="2959"/>
        <v>18372.5</v>
      </c>
      <c r="AR1033" s="18">
        <f t="shared" si="2960"/>
        <v>18372.5</v>
      </c>
      <c r="AS1033" s="18">
        <f t="shared" si="2961"/>
        <v>18372.5</v>
      </c>
      <c r="AT1033" s="18">
        <f t="shared" ref="AT1033:AV1033" si="3111">AT1034+AT1035</f>
        <v>0</v>
      </c>
      <c r="AU1033" s="18">
        <f t="shared" si="3111"/>
        <v>0</v>
      </c>
      <c r="AV1033" s="18">
        <f t="shared" si="3111"/>
        <v>0</v>
      </c>
      <c r="AW1033" s="18">
        <f t="shared" si="2962"/>
        <v>18372.5</v>
      </c>
      <c r="AX1033" s="18">
        <f t="shared" si="2963"/>
        <v>18372.5</v>
      </c>
      <c r="AY1033" s="18">
        <f t="shared" si="2964"/>
        <v>18372.5</v>
      </c>
      <c r="AZ1033" s="18">
        <f t="shared" ref="AZ1033:BB1033" si="3112">AZ1034+AZ1035</f>
        <v>0</v>
      </c>
      <c r="BA1033" s="18">
        <f t="shared" si="3112"/>
        <v>0</v>
      </c>
      <c r="BB1033" s="18">
        <f t="shared" si="3112"/>
        <v>0</v>
      </c>
      <c r="BC1033" s="18">
        <f t="shared" si="2991"/>
        <v>18372.5</v>
      </c>
      <c r="BD1033" s="18">
        <f t="shared" si="2992"/>
        <v>18372.5</v>
      </c>
      <c r="BE1033" s="18">
        <f t="shared" si="2993"/>
        <v>18372.5</v>
      </c>
      <c r="BF1033" s="18">
        <f t="shared" ref="BF1033:BH1033" si="3113">BF1034+BF1035</f>
        <v>0</v>
      </c>
      <c r="BG1033" s="18">
        <f t="shared" si="3113"/>
        <v>0</v>
      </c>
      <c r="BH1033" s="18">
        <f t="shared" si="3113"/>
        <v>0</v>
      </c>
      <c r="BI1033" s="18">
        <f t="shared" si="2988"/>
        <v>18372.5</v>
      </c>
      <c r="BJ1033" s="18">
        <f t="shared" si="2989"/>
        <v>18372.5</v>
      </c>
      <c r="BK1033" s="18">
        <f t="shared" si="2990"/>
        <v>18372.5</v>
      </c>
      <c r="BL1033" s="18">
        <f t="shared" ref="BL1033:BN1033" si="3114">BL1034+BL1035</f>
        <v>0</v>
      </c>
      <c r="BM1033" s="18">
        <f t="shared" si="3114"/>
        <v>0</v>
      </c>
      <c r="BN1033" s="18">
        <f t="shared" si="3114"/>
        <v>0</v>
      </c>
      <c r="BO1033" s="18">
        <f t="shared" si="2922"/>
        <v>18372.5</v>
      </c>
      <c r="BP1033" s="18">
        <f t="shared" si="2923"/>
        <v>18372.5</v>
      </c>
      <c r="BQ1033" s="18">
        <f t="shared" si="2924"/>
        <v>18372.5</v>
      </c>
      <c r="BR1033" s="18">
        <f t="shared" ref="BR1033:BT1033" si="3115">BR1034+BR1035</f>
        <v>0</v>
      </c>
      <c r="BS1033" s="18">
        <f t="shared" si="3115"/>
        <v>0</v>
      </c>
      <c r="BT1033" s="18">
        <f t="shared" si="3115"/>
        <v>0</v>
      </c>
      <c r="BU1033" s="18">
        <f t="shared" si="2925"/>
        <v>18372.5</v>
      </c>
      <c r="BV1033" s="18">
        <f t="shared" si="2926"/>
        <v>18372.5</v>
      </c>
      <c r="BW1033" s="18">
        <f t="shared" si="2927"/>
        <v>18372.5</v>
      </c>
      <c r="BX1033" s="18">
        <f t="shared" ref="BX1033:BZ1033" si="3116">BX1034+BX1035</f>
        <v>-33.405999999999999</v>
      </c>
      <c r="BY1033" s="18">
        <f t="shared" si="3116"/>
        <v>0</v>
      </c>
      <c r="BZ1033" s="18">
        <f t="shared" si="3116"/>
        <v>0</v>
      </c>
      <c r="CA1033" s="18">
        <f t="shared" si="2900"/>
        <v>18339.094000000001</v>
      </c>
      <c r="CB1033" s="18">
        <f t="shared" si="2901"/>
        <v>18372.5</v>
      </c>
      <c r="CC1033" s="18">
        <f t="shared" si="2902"/>
        <v>18372.5</v>
      </c>
      <c r="CD1033" s="18">
        <f t="shared" si="3106"/>
        <v>0</v>
      </c>
      <c r="CE1033" s="27"/>
      <c r="CF1033" s="33"/>
    </row>
    <row r="1034" spans="1:84" ht="31.2" x14ac:dyDescent="0.3">
      <c r="A1034" s="41" t="s">
        <v>194</v>
      </c>
      <c r="B1034" s="39">
        <v>620</v>
      </c>
      <c r="C1034" s="41" t="s">
        <v>27</v>
      </c>
      <c r="D1034" s="41" t="s">
        <v>198</v>
      </c>
      <c r="E1034" s="14" t="s">
        <v>534</v>
      </c>
      <c r="F1034" s="23">
        <v>13130</v>
      </c>
      <c r="G1034" s="23">
        <v>13130</v>
      </c>
      <c r="H1034" s="23">
        <v>13130</v>
      </c>
      <c r="I1034" s="18"/>
      <c r="J1034" s="18"/>
      <c r="K1034" s="18"/>
      <c r="L1034" s="18">
        <f t="shared" si="3027"/>
        <v>13130</v>
      </c>
      <c r="M1034" s="18">
        <f t="shared" si="3028"/>
        <v>13130</v>
      </c>
      <c r="N1034" s="18">
        <f t="shared" si="3029"/>
        <v>13130</v>
      </c>
      <c r="O1034" s="18"/>
      <c r="P1034" s="18"/>
      <c r="Q1034" s="18"/>
      <c r="R1034" s="18"/>
      <c r="S1034" s="18"/>
      <c r="T1034" s="18">
        <f t="shared" si="2967"/>
        <v>13130</v>
      </c>
      <c r="U1034" s="18">
        <f t="shared" si="2968"/>
        <v>13130</v>
      </c>
      <c r="V1034" s="18">
        <f t="shared" si="2969"/>
        <v>13130</v>
      </c>
      <c r="W1034" s="18"/>
      <c r="X1034" s="18"/>
      <c r="Y1034" s="18"/>
      <c r="Z1034" s="18"/>
      <c r="AA1034" s="18"/>
      <c r="AB1034" s="18"/>
      <c r="AC1034" s="18">
        <f t="shared" si="2971"/>
        <v>13130</v>
      </c>
      <c r="AD1034" s="18">
        <f t="shared" si="2972"/>
        <v>13130</v>
      </c>
      <c r="AE1034" s="18">
        <f t="shared" si="2973"/>
        <v>13130</v>
      </c>
      <c r="AF1034" s="18"/>
      <c r="AG1034" s="18"/>
      <c r="AH1034" s="18"/>
      <c r="AI1034" s="18">
        <f t="shared" si="2955"/>
        <v>13130</v>
      </c>
      <c r="AJ1034" s="18">
        <f t="shared" si="2956"/>
        <v>13130</v>
      </c>
      <c r="AK1034" s="18">
        <f t="shared" si="2957"/>
        <v>13130</v>
      </c>
      <c r="AL1034" s="18"/>
      <c r="AM1034" s="18">
        <f t="shared" si="2958"/>
        <v>13130</v>
      </c>
      <c r="AN1034" s="18"/>
      <c r="AO1034" s="18"/>
      <c r="AP1034" s="18"/>
      <c r="AQ1034" s="18">
        <f t="shared" si="2959"/>
        <v>13130</v>
      </c>
      <c r="AR1034" s="18">
        <f t="shared" si="2960"/>
        <v>13130</v>
      </c>
      <c r="AS1034" s="18">
        <f t="shared" si="2961"/>
        <v>13130</v>
      </c>
      <c r="AT1034" s="18"/>
      <c r="AU1034" s="18"/>
      <c r="AV1034" s="18"/>
      <c r="AW1034" s="18">
        <f t="shared" si="2962"/>
        <v>13130</v>
      </c>
      <c r="AX1034" s="18">
        <f t="shared" si="2963"/>
        <v>13130</v>
      </c>
      <c r="AY1034" s="18">
        <f t="shared" si="2964"/>
        <v>13130</v>
      </c>
      <c r="AZ1034" s="18"/>
      <c r="BA1034" s="18"/>
      <c r="BB1034" s="18"/>
      <c r="BC1034" s="18">
        <f t="shared" si="2991"/>
        <v>13130</v>
      </c>
      <c r="BD1034" s="18">
        <f t="shared" si="2992"/>
        <v>13130</v>
      </c>
      <c r="BE1034" s="18">
        <f t="shared" si="2993"/>
        <v>13130</v>
      </c>
      <c r="BF1034" s="18"/>
      <c r="BG1034" s="18"/>
      <c r="BH1034" s="18"/>
      <c r="BI1034" s="18">
        <f t="shared" si="2988"/>
        <v>13130</v>
      </c>
      <c r="BJ1034" s="18">
        <f t="shared" si="2989"/>
        <v>13130</v>
      </c>
      <c r="BK1034" s="18">
        <f t="shared" si="2990"/>
        <v>13130</v>
      </c>
      <c r="BL1034" s="18"/>
      <c r="BM1034" s="18"/>
      <c r="BN1034" s="18"/>
      <c r="BO1034" s="18">
        <f t="shared" si="2922"/>
        <v>13130</v>
      </c>
      <c r="BP1034" s="18">
        <f t="shared" si="2923"/>
        <v>13130</v>
      </c>
      <c r="BQ1034" s="18">
        <f t="shared" si="2924"/>
        <v>13130</v>
      </c>
      <c r="BR1034" s="18"/>
      <c r="BS1034" s="18"/>
      <c r="BT1034" s="18"/>
      <c r="BU1034" s="18">
        <f t="shared" si="2925"/>
        <v>13130</v>
      </c>
      <c r="BV1034" s="18">
        <f t="shared" si="2926"/>
        <v>13130</v>
      </c>
      <c r="BW1034" s="18">
        <f t="shared" si="2927"/>
        <v>13130</v>
      </c>
      <c r="BX1034" s="18">
        <v>-33.405999999999999</v>
      </c>
      <c r="BY1034" s="18"/>
      <c r="BZ1034" s="18"/>
      <c r="CA1034" s="18">
        <f t="shared" si="2900"/>
        <v>13096.593999999999</v>
      </c>
      <c r="CB1034" s="18">
        <f t="shared" si="2901"/>
        <v>13130</v>
      </c>
      <c r="CC1034" s="18">
        <f t="shared" si="2902"/>
        <v>13130</v>
      </c>
      <c r="CD1034" s="18"/>
      <c r="CE1034" s="27"/>
      <c r="CF1034" s="33"/>
    </row>
    <row r="1035" spans="1:84" x14ac:dyDescent="0.3">
      <c r="A1035" s="41" t="s">
        <v>194</v>
      </c>
      <c r="B1035" s="39">
        <v>620</v>
      </c>
      <c r="C1035" s="41" t="s">
        <v>27</v>
      </c>
      <c r="D1035" s="41" t="s">
        <v>29</v>
      </c>
      <c r="E1035" s="14" t="s">
        <v>536</v>
      </c>
      <c r="F1035" s="23">
        <v>5242.5</v>
      </c>
      <c r="G1035" s="23">
        <v>5242.5</v>
      </c>
      <c r="H1035" s="23">
        <v>5242.5</v>
      </c>
      <c r="I1035" s="18"/>
      <c r="J1035" s="18"/>
      <c r="K1035" s="18"/>
      <c r="L1035" s="18">
        <f t="shared" si="3027"/>
        <v>5242.5</v>
      </c>
      <c r="M1035" s="18">
        <f t="shared" si="3028"/>
        <v>5242.5</v>
      </c>
      <c r="N1035" s="18">
        <f t="shared" si="3029"/>
        <v>5242.5</v>
      </c>
      <c r="O1035" s="18"/>
      <c r="P1035" s="18"/>
      <c r="Q1035" s="18"/>
      <c r="R1035" s="18"/>
      <c r="S1035" s="18"/>
      <c r="T1035" s="18">
        <f t="shared" si="2967"/>
        <v>5242.5</v>
      </c>
      <c r="U1035" s="18">
        <f t="shared" si="2968"/>
        <v>5242.5</v>
      </c>
      <c r="V1035" s="18">
        <f t="shared" si="2969"/>
        <v>5242.5</v>
      </c>
      <c r="W1035" s="18"/>
      <c r="X1035" s="18"/>
      <c r="Y1035" s="18"/>
      <c r="Z1035" s="18"/>
      <c r="AA1035" s="18"/>
      <c r="AB1035" s="18"/>
      <c r="AC1035" s="18">
        <f t="shared" si="2971"/>
        <v>5242.5</v>
      </c>
      <c r="AD1035" s="18">
        <f t="shared" si="2972"/>
        <v>5242.5</v>
      </c>
      <c r="AE1035" s="18">
        <f t="shared" si="2973"/>
        <v>5242.5</v>
      </c>
      <c r="AF1035" s="18"/>
      <c r="AG1035" s="18"/>
      <c r="AH1035" s="18"/>
      <c r="AI1035" s="18">
        <f t="shared" si="2955"/>
        <v>5242.5</v>
      </c>
      <c r="AJ1035" s="18">
        <f t="shared" si="2956"/>
        <v>5242.5</v>
      </c>
      <c r="AK1035" s="18">
        <f t="shared" si="2957"/>
        <v>5242.5</v>
      </c>
      <c r="AL1035" s="18"/>
      <c r="AM1035" s="18">
        <f t="shared" si="2958"/>
        <v>5242.5</v>
      </c>
      <c r="AN1035" s="18"/>
      <c r="AO1035" s="18"/>
      <c r="AP1035" s="18"/>
      <c r="AQ1035" s="18">
        <f t="shared" si="2959"/>
        <v>5242.5</v>
      </c>
      <c r="AR1035" s="18">
        <f t="shared" si="2960"/>
        <v>5242.5</v>
      </c>
      <c r="AS1035" s="18">
        <f t="shared" si="2961"/>
        <v>5242.5</v>
      </c>
      <c r="AT1035" s="18"/>
      <c r="AU1035" s="18"/>
      <c r="AV1035" s="18"/>
      <c r="AW1035" s="18">
        <f t="shared" si="2962"/>
        <v>5242.5</v>
      </c>
      <c r="AX1035" s="18">
        <f t="shared" si="2963"/>
        <v>5242.5</v>
      </c>
      <c r="AY1035" s="18">
        <f t="shared" si="2964"/>
        <v>5242.5</v>
      </c>
      <c r="AZ1035" s="18"/>
      <c r="BA1035" s="18"/>
      <c r="BB1035" s="18"/>
      <c r="BC1035" s="18">
        <f t="shared" si="2991"/>
        <v>5242.5</v>
      </c>
      <c r="BD1035" s="18">
        <f t="shared" si="2992"/>
        <v>5242.5</v>
      </c>
      <c r="BE1035" s="18">
        <f t="shared" si="2993"/>
        <v>5242.5</v>
      </c>
      <c r="BF1035" s="18"/>
      <c r="BG1035" s="18"/>
      <c r="BH1035" s="18"/>
      <c r="BI1035" s="18">
        <f t="shared" si="2988"/>
        <v>5242.5</v>
      </c>
      <c r="BJ1035" s="18">
        <f t="shared" si="2989"/>
        <v>5242.5</v>
      </c>
      <c r="BK1035" s="18">
        <f t="shared" si="2990"/>
        <v>5242.5</v>
      </c>
      <c r="BL1035" s="18"/>
      <c r="BM1035" s="18"/>
      <c r="BN1035" s="18"/>
      <c r="BO1035" s="18">
        <f t="shared" si="2922"/>
        <v>5242.5</v>
      </c>
      <c r="BP1035" s="18">
        <f t="shared" si="2923"/>
        <v>5242.5</v>
      </c>
      <c r="BQ1035" s="18">
        <f t="shared" si="2924"/>
        <v>5242.5</v>
      </c>
      <c r="BR1035" s="18"/>
      <c r="BS1035" s="18"/>
      <c r="BT1035" s="18"/>
      <c r="BU1035" s="18">
        <f t="shared" si="2925"/>
        <v>5242.5</v>
      </c>
      <c r="BV1035" s="18">
        <f t="shared" si="2926"/>
        <v>5242.5</v>
      </c>
      <c r="BW1035" s="18">
        <f t="shared" si="2927"/>
        <v>5242.5</v>
      </c>
      <c r="BX1035" s="18"/>
      <c r="BY1035" s="18"/>
      <c r="BZ1035" s="18"/>
      <c r="CA1035" s="18">
        <f t="shared" si="2900"/>
        <v>5242.5</v>
      </c>
      <c r="CB1035" s="18">
        <f t="shared" si="2901"/>
        <v>5242.5</v>
      </c>
      <c r="CC1035" s="18">
        <f t="shared" si="2902"/>
        <v>5242.5</v>
      </c>
      <c r="CD1035" s="18"/>
      <c r="CE1035" s="27"/>
      <c r="CF1035" s="33"/>
    </row>
    <row r="1036" spans="1:84" x14ac:dyDescent="0.3">
      <c r="A1036" s="41" t="s">
        <v>194</v>
      </c>
      <c r="B1036" s="39">
        <v>800</v>
      </c>
      <c r="C1036" s="41"/>
      <c r="D1036" s="41"/>
      <c r="E1036" s="14" t="s">
        <v>556</v>
      </c>
      <c r="F1036" s="18">
        <f t="shared" ref="F1036:K1037" si="3117">F1037</f>
        <v>508.2</v>
      </c>
      <c r="G1036" s="18">
        <f t="shared" si="3117"/>
        <v>508.2</v>
      </c>
      <c r="H1036" s="18">
        <f t="shared" si="3117"/>
        <v>508.2</v>
      </c>
      <c r="I1036" s="18">
        <f t="shared" si="3117"/>
        <v>0</v>
      </c>
      <c r="J1036" s="18">
        <f t="shared" si="3117"/>
        <v>0</v>
      </c>
      <c r="K1036" s="18">
        <f t="shared" si="3117"/>
        <v>0</v>
      </c>
      <c r="L1036" s="18">
        <f t="shared" si="3027"/>
        <v>508.2</v>
      </c>
      <c r="M1036" s="18">
        <f t="shared" si="3028"/>
        <v>508.2</v>
      </c>
      <c r="N1036" s="18">
        <f t="shared" si="3029"/>
        <v>508.2</v>
      </c>
      <c r="O1036" s="18">
        <f t="shared" ref="O1036:S1037" si="3118">O1037</f>
        <v>0</v>
      </c>
      <c r="P1036" s="18">
        <f t="shared" si="3118"/>
        <v>0</v>
      </c>
      <c r="Q1036" s="18">
        <f t="shared" si="3118"/>
        <v>0</v>
      </c>
      <c r="R1036" s="18">
        <f t="shared" si="3118"/>
        <v>0</v>
      </c>
      <c r="S1036" s="18">
        <f t="shared" si="3118"/>
        <v>0</v>
      </c>
      <c r="T1036" s="18">
        <f t="shared" si="2967"/>
        <v>508.2</v>
      </c>
      <c r="U1036" s="18">
        <f t="shared" si="2968"/>
        <v>508.2</v>
      </c>
      <c r="V1036" s="18">
        <f t="shared" si="2969"/>
        <v>508.2</v>
      </c>
      <c r="W1036" s="18">
        <f t="shared" ref="W1036:CD1037" si="3119">W1037</f>
        <v>0</v>
      </c>
      <c r="X1036" s="18">
        <f t="shared" si="3119"/>
        <v>0</v>
      </c>
      <c r="Y1036" s="18">
        <f t="shared" si="3119"/>
        <v>0</v>
      </c>
      <c r="Z1036" s="18">
        <f t="shared" si="3119"/>
        <v>0</v>
      </c>
      <c r="AA1036" s="18">
        <f t="shared" si="3119"/>
        <v>0</v>
      </c>
      <c r="AB1036" s="18">
        <f t="shared" si="3119"/>
        <v>0</v>
      </c>
      <c r="AC1036" s="18">
        <f t="shared" si="2971"/>
        <v>508.2</v>
      </c>
      <c r="AD1036" s="18">
        <f t="shared" si="2972"/>
        <v>508.2</v>
      </c>
      <c r="AE1036" s="18">
        <f t="shared" si="2973"/>
        <v>508.2</v>
      </c>
      <c r="AF1036" s="18">
        <f t="shared" si="3119"/>
        <v>0</v>
      </c>
      <c r="AG1036" s="18">
        <f t="shared" si="3119"/>
        <v>0</v>
      </c>
      <c r="AH1036" s="18">
        <f t="shared" si="3119"/>
        <v>0</v>
      </c>
      <c r="AI1036" s="18">
        <f t="shared" si="2955"/>
        <v>508.2</v>
      </c>
      <c r="AJ1036" s="18">
        <f t="shared" si="2956"/>
        <v>508.2</v>
      </c>
      <c r="AK1036" s="18">
        <f t="shared" si="2957"/>
        <v>508.2</v>
      </c>
      <c r="AL1036" s="18">
        <f t="shared" si="3119"/>
        <v>0</v>
      </c>
      <c r="AM1036" s="18">
        <f t="shared" si="2958"/>
        <v>508.2</v>
      </c>
      <c r="AN1036" s="18">
        <f t="shared" si="3119"/>
        <v>0</v>
      </c>
      <c r="AO1036" s="18">
        <f t="shared" si="3119"/>
        <v>0</v>
      </c>
      <c r="AP1036" s="18">
        <f t="shared" si="3119"/>
        <v>0</v>
      </c>
      <c r="AQ1036" s="18">
        <f t="shared" si="2959"/>
        <v>508.2</v>
      </c>
      <c r="AR1036" s="18">
        <f t="shared" si="2960"/>
        <v>508.2</v>
      </c>
      <c r="AS1036" s="18">
        <f t="shared" si="2961"/>
        <v>508.2</v>
      </c>
      <c r="AT1036" s="18">
        <f t="shared" si="3119"/>
        <v>0</v>
      </c>
      <c r="AU1036" s="18">
        <f t="shared" si="3119"/>
        <v>0</v>
      </c>
      <c r="AV1036" s="18">
        <f t="shared" si="3119"/>
        <v>0</v>
      </c>
      <c r="AW1036" s="18">
        <f t="shared" si="2962"/>
        <v>508.2</v>
      </c>
      <c r="AX1036" s="18">
        <f t="shared" si="2963"/>
        <v>508.2</v>
      </c>
      <c r="AY1036" s="18">
        <f t="shared" si="2964"/>
        <v>508.2</v>
      </c>
      <c r="AZ1036" s="18">
        <f t="shared" si="3119"/>
        <v>0</v>
      </c>
      <c r="BA1036" s="18">
        <f t="shared" si="3119"/>
        <v>0</v>
      </c>
      <c r="BB1036" s="18">
        <f t="shared" si="3119"/>
        <v>0</v>
      </c>
      <c r="BC1036" s="18">
        <f t="shared" si="2991"/>
        <v>508.2</v>
      </c>
      <c r="BD1036" s="18">
        <f t="shared" si="2992"/>
        <v>508.2</v>
      </c>
      <c r="BE1036" s="18">
        <f t="shared" si="2993"/>
        <v>508.2</v>
      </c>
      <c r="BF1036" s="18">
        <f t="shared" si="3119"/>
        <v>0</v>
      </c>
      <c r="BG1036" s="18">
        <f t="shared" si="3119"/>
        <v>0</v>
      </c>
      <c r="BH1036" s="18">
        <f t="shared" si="3119"/>
        <v>0</v>
      </c>
      <c r="BI1036" s="18">
        <f t="shared" si="2988"/>
        <v>508.2</v>
      </c>
      <c r="BJ1036" s="18">
        <f t="shared" si="2989"/>
        <v>508.2</v>
      </c>
      <c r="BK1036" s="18">
        <f t="shared" si="2990"/>
        <v>508.2</v>
      </c>
      <c r="BL1036" s="18">
        <f t="shared" si="3119"/>
        <v>0</v>
      </c>
      <c r="BM1036" s="18">
        <f t="shared" si="3119"/>
        <v>0</v>
      </c>
      <c r="BN1036" s="18">
        <f t="shared" si="3119"/>
        <v>0</v>
      </c>
      <c r="BO1036" s="18">
        <f t="shared" si="2922"/>
        <v>508.2</v>
      </c>
      <c r="BP1036" s="18">
        <f t="shared" si="2923"/>
        <v>508.2</v>
      </c>
      <c r="BQ1036" s="18">
        <f t="shared" si="2924"/>
        <v>508.2</v>
      </c>
      <c r="BR1036" s="18">
        <f t="shared" si="3119"/>
        <v>0</v>
      </c>
      <c r="BS1036" s="18">
        <f t="shared" si="3119"/>
        <v>0</v>
      </c>
      <c r="BT1036" s="18">
        <f t="shared" si="3119"/>
        <v>0</v>
      </c>
      <c r="BU1036" s="18">
        <f t="shared" si="2925"/>
        <v>508.2</v>
      </c>
      <c r="BV1036" s="18">
        <f t="shared" si="2926"/>
        <v>508.2</v>
      </c>
      <c r="BW1036" s="18">
        <f t="shared" si="2927"/>
        <v>508.2</v>
      </c>
      <c r="BX1036" s="18">
        <f t="shared" si="3119"/>
        <v>0</v>
      </c>
      <c r="BY1036" s="18">
        <f t="shared" si="3119"/>
        <v>0</v>
      </c>
      <c r="BZ1036" s="18">
        <f t="shared" si="3119"/>
        <v>0</v>
      </c>
      <c r="CA1036" s="18">
        <f t="shared" si="2900"/>
        <v>508.2</v>
      </c>
      <c r="CB1036" s="18">
        <f t="shared" si="2901"/>
        <v>508.2</v>
      </c>
      <c r="CC1036" s="18">
        <f t="shared" si="2902"/>
        <v>508.2</v>
      </c>
      <c r="CD1036" s="18">
        <f t="shared" si="3119"/>
        <v>0</v>
      </c>
      <c r="CE1036" s="27"/>
      <c r="CF1036" s="33"/>
    </row>
    <row r="1037" spans="1:84" x14ac:dyDescent="0.3">
      <c r="A1037" s="41" t="s">
        <v>194</v>
      </c>
      <c r="B1037" s="39">
        <v>850</v>
      </c>
      <c r="C1037" s="41"/>
      <c r="D1037" s="41"/>
      <c r="E1037" s="14" t="s">
        <v>573</v>
      </c>
      <c r="F1037" s="18">
        <f t="shared" si="3117"/>
        <v>508.2</v>
      </c>
      <c r="G1037" s="18">
        <f t="shared" si="3117"/>
        <v>508.2</v>
      </c>
      <c r="H1037" s="18">
        <f t="shared" si="3117"/>
        <v>508.2</v>
      </c>
      <c r="I1037" s="18">
        <f t="shared" si="3117"/>
        <v>0</v>
      </c>
      <c r="J1037" s="18">
        <f t="shared" si="3117"/>
        <v>0</v>
      </c>
      <c r="K1037" s="18">
        <f t="shared" si="3117"/>
        <v>0</v>
      </c>
      <c r="L1037" s="18">
        <f t="shared" si="3027"/>
        <v>508.2</v>
      </c>
      <c r="M1037" s="18">
        <f t="shared" si="3028"/>
        <v>508.2</v>
      </c>
      <c r="N1037" s="18">
        <f t="shared" si="3029"/>
        <v>508.2</v>
      </c>
      <c r="O1037" s="18">
        <f t="shared" si="3118"/>
        <v>0</v>
      </c>
      <c r="P1037" s="18">
        <f t="shared" si="3118"/>
        <v>0</v>
      </c>
      <c r="Q1037" s="18">
        <f t="shared" si="3118"/>
        <v>0</v>
      </c>
      <c r="R1037" s="18">
        <f t="shared" si="3118"/>
        <v>0</v>
      </c>
      <c r="S1037" s="18">
        <f t="shared" si="3118"/>
        <v>0</v>
      </c>
      <c r="T1037" s="18">
        <f t="shared" si="2967"/>
        <v>508.2</v>
      </c>
      <c r="U1037" s="18">
        <f t="shared" si="2968"/>
        <v>508.2</v>
      </c>
      <c r="V1037" s="18">
        <f t="shared" si="2969"/>
        <v>508.2</v>
      </c>
      <c r="W1037" s="18">
        <f t="shared" si="3119"/>
        <v>0</v>
      </c>
      <c r="X1037" s="18">
        <f t="shared" si="3119"/>
        <v>0</v>
      </c>
      <c r="Y1037" s="18">
        <f t="shared" si="3119"/>
        <v>0</v>
      </c>
      <c r="Z1037" s="18">
        <f t="shared" si="3119"/>
        <v>0</v>
      </c>
      <c r="AA1037" s="18">
        <f t="shared" si="3119"/>
        <v>0</v>
      </c>
      <c r="AB1037" s="18">
        <f t="shared" si="3119"/>
        <v>0</v>
      </c>
      <c r="AC1037" s="18">
        <f t="shared" si="2971"/>
        <v>508.2</v>
      </c>
      <c r="AD1037" s="18">
        <f t="shared" si="2972"/>
        <v>508.2</v>
      </c>
      <c r="AE1037" s="18">
        <f t="shared" si="2973"/>
        <v>508.2</v>
      </c>
      <c r="AF1037" s="18">
        <f t="shared" si="3119"/>
        <v>0</v>
      </c>
      <c r="AG1037" s="18">
        <f t="shared" si="3119"/>
        <v>0</v>
      </c>
      <c r="AH1037" s="18">
        <f t="shared" si="3119"/>
        <v>0</v>
      </c>
      <c r="AI1037" s="18">
        <f t="shared" si="2955"/>
        <v>508.2</v>
      </c>
      <c r="AJ1037" s="18">
        <f t="shared" si="2956"/>
        <v>508.2</v>
      </c>
      <c r="AK1037" s="18">
        <f t="shared" si="2957"/>
        <v>508.2</v>
      </c>
      <c r="AL1037" s="18">
        <f t="shared" si="3119"/>
        <v>0</v>
      </c>
      <c r="AM1037" s="18">
        <f t="shared" si="2958"/>
        <v>508.2</v>
      </c>
      <c r="AN1037" s="18">
        <f t="shared" si="3119"/>
        <v>0</v>
      </c>
      <c r="AO1037" s="18">
        <f t="shared" si="3119"/>
        <v>0</v>
      </c>
      <c r="AP1037" s="18">
        <f t="shared" si="3119"/>
        <v>0</v>
      </c>
      <c r="AQ1037" s="18">
        <f t="shared" si="2959"/>
        <v>508.2</v>
      </c>
      <c r="AR1037" s="18">
        <f t="shared" si="2960"/>
        <v>508.2</v>
      </c>
      <c r="AS1037" s="18">
        <f t="shared" si="2961"/>
        <v>508.2</v>
      </c>
      <c r="AT1037" s="18">
        <f t="shared" si="3119"/>
        <v>0</v>
      </c>
      <c r="AU1037" s="18">
        <f t="shared" si="3119"/>
        <v>0</v>
      </c>
      <c r="AV1037" s="18">
        <f t="shared" si="3119"/>
        <v>0</v>
      </c>
      <c r="AW1037" s="18">
        <f t="shared" si="2962"/>
        <v>508.2</v>
      </c>
      <c r="AX1037" s="18">
        <f t="shared" si="2963"/>
        <v>508.2</v>
      </c>
      <c r="AY1037" s="18">
        <f t="shared" si="2964"/>
        <v>508.2</v>
      </c>
      <c r="AZ1037" s="18">
        <f t="shared" si="3119"/>
        <v>0</v>
      </c>
      <c r="BA1037" s="18">
        <f t="shared" si="3119"/>
        <v>0</v>
      </c>
      <c r="BB1037" s="18">
        <f t="shared" si="3119"/>
        <v>0</v>
      </c>
      <c r="BC1037" s="18">
        <f t="shared" si="2991"/>
        <v>508.2</v>
      </c>
      <c r="BD1037" s="18">
        <f t="shared" si="2992"/>
        <v>508.2</v>
      </c>
      <c r="BE1037" s="18">
        <f t="shared" si="2993"/>
        <v>508.2</v>
      </c>
      <c r="BF1037" s="18">
        <f t="shared" si="3119"/>
        <v>0</v>
      </c>
      <c r="BG1037" s="18">
        <f t="shared" si="3119"/>
        <v>0</v>
      </c>
      <c r="BH1037" s="18">
        <f t="shared" si="3119"/>
        <v>0</v>
      </c>
      <c r="BI1037" s="18">
        <f t="shared" si="2988"/>
        <v>508.2</v>
      </c>
      <c r="BJ1037" s="18">
        <f t="shared" si="2989"/>
        <v>508.2</v>
      </c>
      <c r="BK1037" s="18">
        <f t="shared" si="2990"/>
        <v>508.2</v>
      </c>
      <c r="BL1037" s="18">
        <f t="shared" si="3119"/>
        <v>0</v>
      </c>
      <c r="BM1037" s="18">
        <f t="shared" si="3119"/>
        <v>0</v>
      </c>
      <c r="BN1037" s="18">
        <f t="shared" si="3119"/>
        <v>0</v>
      </c>
      <c r="BO1037" s="18">
        <f t="shared" si="2922"/>
        <v>508.2</v>
      </c>
      <c r="BP1037" s="18">
        <f t="shared" si="2923"/>
        <v>508.2</v>
      </c>
      <c r="BQ1037" s="18">
        <f t="shared" si="2924"/>
        <v>508.2</v>
      </c>
      <c r="BR1037" s="18">
        <f t="shared" si="3119"/>
        <v>0</v>
      </c>
      <c r="BS1037" s="18">
        <f t="shared" si="3119"/>
        <v>0</v>
      </c>
      <c r="BT1037" s="18">
        <f t="shared" si="3119"/>
        <v>0</v>
      </c>
      <c r="BU1037" s="18">
        <f t="shared" si="2925"/>
        <v>508.2</v>
      </c>
      <c r="BV1037" s="18">
        <f t="shared" si="2926"/>
        <v>508.2</v>
      </c>
      <c r="BW1037" s="18">
        <f t="shared" si="2927"/>
        <v>508.2</v>
      </c>
      <c r="BX1037" s="18">
        <f t="shared" si="3119"/>
        <v>0</v>
      </c>
      <c r="BY1037" s="18">
        <f t="shared" si="3119"/>
        <v>0</v>
      </c>
      <c r="BZ1037" s="18">
        <f t="shared" si="3119"/>
        <v>0</v>
      </c>
      <c r="CA1037" s="18">
        <f t="shared" si="2900"/>
        <v>508.2</v>
      </c>
      <c r="CB1037" s="18">
        <f t="shared" si="2901"/>
        <v>508.2</v>
      </c>
      <c r="CC1037" s="18">
        <f t="shared" si="2902"/>
        <v>508.2</v>
      </c>
      <c r="CD1037" s="18">
        <f t="shared" si="3119"/>
        <v>0</v>
      </c>
      <c r="CE1037" s="27"/>
      <c r="CF1037" s="33"/>
    </row>
    <row r="1038" spans="1:84" x14ac:dyDescent="0.3">
      <c r="A1038" s="41" t="s">
        <v>194</v>
      </c>
      <c r="B1038" s="39">
        <v>850</v>
      </c>
      <c r="C1038" s="41" t="s">
        <v>27</v>
      </c>
      <c r="D1038" s="41" t="s">
        <v>29</v>
      </c>
      <c r="E1038" s="14" t="s">
        <v>536</v>
      </c>
      <c r="F1038" s="23">
        <v>508.2</v>
      </c>
      <c r="G1038" s="23">
        <v>508.2</v>
      </c>
      <c r="H1038" s="23">
        <v>508.2</v>
      </c>
      <c r="I1038" s="18"/>
      <c r="J1038" s="18"/>
      <c r="K1038" s="18"/>
      <c r="L1038" s="18">
        <f t="shared" si="3027"/>
        <v>508.2</v>
      </c>
      <c r="M1038" s="18">
        <f t="shared" si="3028"/>
        <v>508.2</v>
      </c>
      <c r="N1038" s="18">
        <f t="shared" si="3029"/>
        <v>508.2</v>
      </c>
      <c r="O1038" s="18"/>
      <c r="P1038" s="18"/>
      <c r="Q1038" s="18"/>
      <c r="R1038" s="18"/>
      <c r="S1038" s="18"/>
      <c r="T1038" s="18">
        <f t="shared" si="2967"/>
        <v>508.2</v>
      </c>
      <c r="U1038" s="18">
        <f t="shared" si="2968"/>
        <v>508.2</v>
      </c>
      <c r="V1038" s="18">
        <f t="shared" si="2969"/>
        <v>508.2</v>
      </c>
      <c r="W1038" s="18"/>
      <c r="X1038" s="18"/>
      <c r="Y1038" s="18"/>
      <c r="Z1038" s="18"/>
      <c r="AA1038" s="18"/>
      <c r="AB1038" s="18"/>
      <c r="AC1038" s="18">
        <f t="shared" si="2971"/>
        <v>508.2</v>
      </c>
      <c r="AD1038" s="18">
        <f t="shared" si="2972"/>
        <v>508.2</v>
      </c>
      <c r="AE1038" s="18">
        <f t="shared" si="2973"/>
        <v>508.2</v>
      </c>
      <c r="AF1038" s="18"/>
      <c r="AG1038" s="18"/>
      <c r="AH1038" s="18"/>
      <c r="AI1038" s="18">
        <f t="shared" si="2955"/>
        <v>508.2</v>
      </c>
      <c r="AJ1038" s="18">
        <f t="shared" si="2956"/>
        <v>508.2</v>
      </c>
      <c r="AK1038" s="18">
        <f t="shared" si="2957"/>
        <v>508.2</v>
      </c>
      <c r="AL1038" s="18"/>
      <c r="AM1038" s="18">
        <f t="shared" si="2958"/>
        <v>508.2</v>
      </c>
      <c r="AN1038" s="18"/>
      <c r="AO1038" s="18"/>
      <c r="AP1038" s="18"/>
      <c r="AQ1038" s="18">
        <f t="shared" si="2959"/>
        <v>508.2</v>
      </c>
      <c r="AR1038" s="18">
        <f t="shared" si="2960"/>
        <v>508.2</v>
      </c>
      <c r="AS1038" s="18">
        <f t="shared" si="2961"/>
        <v>508.2</v>
      </c>
      <c r="AT1038" s="18"/>
      <c r="AU1038" s="18"/>
      <c r="AV1038" s="18"/>
      <c r="AW1038" s="18">
        <f t="shared" si="2962"/>
        <v>508.2</v>
      </c>
      <c r="AX1038" s="18">
        <f t="shared" si="2963"/>
        <v>508.2</v>
      </c>
      <c r="AY1038" s="18">
        <f t="shared" si="2964"/>
        <v>508.2</v>
      </c>
      <c r="AZ1038" s="18"/>
      <c r="BA1038" s="18"/>
      <c r="BB1038" s="18"/>
      <c r="BC1038" s="18">
        <f t="shared" si="2991"/>
        <v>508.2</v>
      </c>
      <c r="BD1038" s="18">
        <f t="shared" si="2992"/>
        <v>508.2</v>
      </c>
      <c r="BE1038" s="18">
        <f t="shared" si="2993"/>
        <v>508.2</v>
      </c>
      <c r="BF1038" s="18"/>
      <c r="BG1038" s="18"/>
      <c r="BH1038" s="18"/>
      <c r="BI1038" s="18">
        <f t="shared" si="2988"/>
        <v>508.2</v>
      </c>
      <c r="BJ1038" s="18">
        <f t="shared" si="2989"/>
        <v>508.2</v>
      </c>
      <c r="BK1038" s="18">
        <f t="shared" si="2990"/>
        <v>508.2</v>
      </c>
      <c r="BL1038" s="18"/>
      <c r="BM1038" s="18"/>
      <c r="BN1038" s="18"/>
      <c r="BO1038" s="18">
        <f t="shared" si="2922"/>
        <v>508.2</v>
      </c>
      <c r="BP1038" s="18">
        <f t="shared" si="2923"/>
        <v>508.2</v>
      </c>
      <c r="BQ1038" s="18">
        <f t="shared" si="2924"/>
        <v>508.2</v>
      </c>
      <c r="BR1038" s="18"/>
      <c r="BS1038" s="18"/>
      <c r="BT1038" s="18"/>
      <c r="BU1038" s="18">
        <f t="shared" si="2925"/>
        <v>508.2</v>
      </c>
      <c r="BV1038" s="18">
        <f t="shared" si="2926"/>
        <v>508.2</v>
      </c>
      <c r="BW1038" s="18">
        <f t="shared" si="2927"/>
        <v>508.2</v>
      </c>
      <c r="BX1038" s="18"/>
      <c r="BY1038" s="18"/>
      <c r="BZ1038" s="18"/>
      <c r="CA1038" s="18">
        <f t="shared" si="2900"/>
        <v>508.2</v>
      </c>
      <c r="CB1038" s="18">
        <f t="shared" si="2901"/>
        <v>508.2</v>
      </c>
      <c r="CC1038" s="18">
        <f t="shared" si="2902"/>
        <v>508.2</v>
      </c>
      <c r="CD1038" s="18"/>
      <c r="CE1038" s="27"/>
      <c r="CF1038" s="33"/>
    </row>
    <row r="1039" spans="1:84" ht="31.2" x14ac:dyDescent="0.3">
      <c r="A1039" s="41" t="s">
        <v>1622</v>
      </c>
      <c r="B1039" s="39"/>
      <c r="C1039" s="41"/>
      <c r="D1039" s="41"/>
      <c r="E1039" s="14" t="s">
        <v>1613</v>
      </c>
      <c r="F1039" s="23"/>
      <c r="G1039" s="23"/>
      <c r="H1039" s="23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>
        <f>AZ1040</f>
        <v>578.84</v>
      </c>
      <c r="BA1039" s="18">
        <f t="shared" ref="BA1039:CD1039" si="3120">BA1040</f>
        <v>0</v>
      </c>
      <c r="BB1039" s="18">
        <f t="shared" si="3120"/>
        <v>0</v>
      </c>
      <c r="BC1039" s="18">
        <f t="shared" si="2991"/>
        <v>578.84</v>
      </c>
      <c r="BD1039" s="18">
        <f t="shared" si="2992"/>
        <v>0</v>
      </c>
      <c r="BE1039" s="18">
        <f t="shared" si="2993"/>
        <v>0</v>
      </c>
      <c r="BF1039" s="18">
        <f t="shared" si="3120"/>
        <v>0</v>
      </c>
      <c r="BG1039" s="18">
        <f t="shared" si="3120"/>
        <v>0</v>
      </c>
      <c r="BH1039" s="18">
        <f t="shared" si="3120"/>
        <v>0</v>
      </c>
      <c r="BI1039" s="18">
        <f t="shared" si="2988"/>
        <v>578.84</v>
      </c>
      <c r="BJ1039" s="18">
        <f t="shared" si="2989"/>
        <v>0</v>
      </c>
      <c r="BK1039" s="18">
        <f t="shared" si="2990"/>
        <v>0</v>
      </c>
      <c r="BL1039" s="18">
        <f t="shared" si="3120"/>
        <v>0</v>
      </c>
      <c r="BM1039" s="18">
        <f t="shared" si="3120"/>
        <v>0</v>
      </c>
      <c r="BN1039" s="18">
        <f t="shared" si="3120"/>
        <v>0</v>
      </c>
      <c r="BO1039" s="18">
        <f t="shared" si="2922"/>
        <v>578.84</v>
      </c>
      <c r="BP1039" s="18">
        <f t="shared" si="2923"/>
        <v>0</v>
      </c>
      <c r="BQ1039" s="18">
        <f t="shared" si="2924"/>
        <v>0</v>
      </c>
      <c r="BR1039" s="18">
        <f t="shared" si="3120"/>
        <v>0</v>
      </c>
      <c r="BS1039" s="18">
        <f t="shared" si="3120"/>
        <v>0</v>
      </c>
      <c r="BT1039" s="18">
        <f t="shared" si="3120"/>
        <v>0</v>
      </c>
      <c r="BU1039" s="18">
        <f t="shared" si="2925"/>
        <v>578.84</v>
      </c>
      <c r="BV1039" s="18">
        <f t="shared" si="2926"/>
        <v>0</v>
      </c>
      <c r="BW1039" s="18">
        <f t="shared" si="2927"/>
        <v>0</v>
      </c>
      <c r="BX1039" s="18">
        <f t="shared" si="3120"/>
        <v>0</v>
      </c>
      <c r="BY1039" s="18">
        <f t="shared" si="3120"/>
        <v>0</v>
      </c>
      <c r="BZ1039" s="18">
        <f t="shared" si="3120"/>
        <v>0</v>
      </c>
      <c r="CA1039" s="18">
        <f t="shared" si="2900"/>
        <v>578.84</v>
      </c>
      <c r="CB1039" s="18">
        <f t="shared" si="2901"/>
        <v>0</v>
      </c>
      <c r="CC1039" s="18">
        <f t="shared" si="2902"/>
        <v>0</v>
      </c>
      <c r="CD1039" s="18">
        <f t="shared" si="3120"/>
        <v>0</v>
      </c>
      <c r="CE1039" s="27"/>
      <c r="CF1039" s="33"/>
    </row>
    <row r="1040" spans="1:84" ht="46.8" x14ac:dyDescent="0.3">
      <c r="A1040" s="41" t="s">
        <v>1622</v>
      </c>
      <c r="B1040" s="39">
        <v>600</v>
      </c>
      <c r="C1040" s="41"/>
      <c r="D1040" s="41"/>
      <c r="E1040" s="14" t="s">
        <v>554</v>
      </c>
      <c r="F1040" s="23"/>
      <c r="G1040" s="23"/>
      <c r="H1040" s="23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>
        <f>AZ1041+AZ1043</f>
        <v>578.84</v>
      </c>
      <c r="BA1040" s="18">
        <f t="shared" ref="BA1040:CD1040" si="3121">BA1041+BA1043</f>
        <v>0</v>
      </c>
      <c r="BB1040" s="18">
        <f t="shared" si="3121"/>
        <v>0</v>
      </c>
      <c r="BC1040" s="18">
        <f t="shared" si="2991"/>
        <v>578.84</v>
      </c>
      <c r="BD1040" s="18">
        <f t="shared" si="2992"/>
        <v>0</v>
      </c>
      <c r="BE1040" s="18">
        <f t="shared" si="2993"/>
        <v>0</v>
      </c>
      <c r="BF1040" s="18">
        <f t="shared" ref="BF1040:BH1040" si="3122">BF1041+BF1043</f>
        <v>0</v>
      </c>
      <c r="BG1040" s="18">
        <f t="shared" si="3122"/>
        <v>0</v>
      </c>
      <c r="BH1040" s="18">
        <f t="shared" si="3122"/>
        <v>0</v>
      </c>
      <c r="BI1040" s="18">
        <f t="shared" si="2988"/>
        <v>578.84</v>
      </c>
      <c r="BJ1040" s="18">
        <f t="shared" si="2989"/>
        <v>0</v>
      </c>
      <c r="BK1040" s="18">
        <f t="shared" si="2990"/>
        <v>0</v>
      </c>
      <c r="BL1040" s="18">
        <f t="shared" ref="BL1040:BN1040" si="3123">BL1041+BL1043</f>
        <v>0</v>
      </c>
      <c r="BM1040" s="18">
        <f t="shared" si="3123"/>
        <v>0</v>
      </c>
      <c r="BN1040" s="18">
        <f t="shared" si="3123"/>
        <v>0</v>
      </c>
      <c r="BO1040" s="18">
        <f t="shared" si="2922"/>
        <v>578.84</v>
      </c>
      <c r="BP1040" s="18">
        <f t="shared" si="2923"/>
        <v>0</v>
      </c>
      <c r="BQ1040" s="18">
        <f t="shared" si="2924"/>
        <v>0</v>
      </c>
      <c r="BR1040" s="18">
        <f t="shared" ref="BR1040:BT1040" si="3124">BR1041+BR1043</f>
        <v>0</v>
      </c>
      <c r="BS1040" s="18">
        <f t="shared" si="3124"/>
        <v>0</v>
      </c>
      <c r="BT1040" s="18">
        <f t="shared" si="3124"/>
        <v>0</v>
      </c>
      <c r="BU1040" s="18">
        <f t="shared" si="2925"/>
        <v>578.84</v>
      </c>
      <c r="BV1040" s="18">
        <f t="shared" si="2926"/>
        <v>0</v>
      </c>
      <c r="BW1040" s="18">
        <f t="shared" si="2927"/>
        <v>0</v>
      </c>
      <c r="BX1040" s="18">
        <f t="shared" ref="BX1040:BZ1040" si="3125">BX1041+BX1043</f>
        <v>0</v>
      </c>
      <c r="BY1040" s="18">
        <f t="shared" si="3125"/>
        <v>0</v>
      </c>
      <c r="BZ1040" s="18">
        <f t="shared" si="3125"/>
        <v>0</v>
      </c>
      <c r="CA1040" s="18">
        <f t="shared" ref="CA1040:CA1103" si="3126">BU1040+BX1040</f>
        <v>578.84</v>
      </c>
      <c r="CB1040" s="18">
        <f t="shared" ref="CB1040:CB1103" si="3127">BV1040+BY1040</f>
        <v>0</v>
      </c>
      <c r="CC1040" s="18">
        <f t="shared" ref="CC1040:CC1103" si="3128">BW1040+BZ1040</f>
        <v>0</v>
      </c>
      <c r="CD1040" s="18">
        <f t="shared" si="3121"/>
        <v>0</v>
      </c>
      <c r="CE1040" s="27"/>
      <c r="CF1040" s="33"/>
    </row>
    <row r="1041" spans="1:84" x14ac:dyDescent="0.3">
      <c r="A1041" s="41" t="s">
        <v>1622</v>
      </c>
      <c r="B1041" s="39">
        <v>610</v>
      </c>
      <c r="C1041" s="41"/>
      <c r="D1041" s="41"/>
      <c r="E1041" s="14" t="s">
        <v>568</v>
      </c>
      <c r="F1041" s="23"/>
      <c r="G1041" s="23"/>
      <c r="H1041" s="23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>
        <f>AZ1042</f>
        <v>421.392</v>
      </c>
      <c r="BA1041" s="18">
        <f t="shared" ref="BA1041:CD1041" si="3129">BA1042</f>
        <v>0</v>
      </c>
      <c r="BB1041" s="18">
        <f t="shared" si="3129"/>
        <v>0</v>
      </c>
      <c r="BC1041" s="18">
        <f t="shared" si="2991"/>
        <v>421.392</v>
      </c>
      <c r="BD1041" s="18">
        <f t="shared" si="2992"/>
        <v>0</v>
      </c>
      <c r="BE1041" s="18">
        <f t="shared" si="2993"/>
        <v>0</v>
      </c>
      <c r="BF1041" s="18">
        <f t="shared" si="3129"/>
        <v>0</v>
      </c>
      <c r="BG1041" s="18">
        <f t="shared" si="3129"/>
        <v>0</v>
      </c>
      <c r="BH1041" s="18">
        <f t="shared" si="3129"/>
        <v>0</v>
      </c>
      <c r="BI1041" s="18">
        <f t="shared" si="2988"/>
        <v>421.392</v>
      </c>
      <c r="BJ1041" s="18">
        <f t="shared" si="2989"/>
        <v>0</v>
      </c>
      <c r="BK1041" s="18">
        <f t="shared" si="2990"/>
        <v>0</v>
      </c>
      <c r="BL1041" s="18">
        <f t="shared" si="3129"/>
        <v>0</v>
      </c>
      <c r="BM1041" s="18">
        <f t="shared" si="3129"/>
        <v>0</v>
      </c>
      <c r="BN1041" s="18">
        <f t="shared" si="3129"/>
        <v>0</v>
      </c>
      <c r="BO1041" s="18">
        <f t="shared" si="2922"/>
        <v>421.392</v>
      </c>
      <c r="BP1041" s="18">
        <f t="shared" si="2923"/>
        <v>0</v>
      </c>
      <c r="BQ1041" s="18">
        <f t="shared" si="2924"/>
        <v>0</v>
      </c>
      <c r="BR1041" s="18">
        <f t="shared" si="3129"/>
        <v>0</v>
      </c>
      <c r="BS1041" s="18">
        <f t="shared" si="3129"/>
        <v>0</v>
      </c>
      <c r="BT1041" s="18">
        <f t="shared" si="3129"/>
        <v>0</v>
      </c>
      <c r="BU1041" s="18">
        <f t="shared" si="2925"/>
        <v>421.392</v>
      </c>
      <c r="BV1041" s="18">
        <f t="shared" si="2926"/>
        <v>0</v>
      </c>
      <c r="BW1041" s="18">
        <f t="shared" si="2927"/>
        <v>0</v>
      </c>
      <c r="BX1041" s="18">
        <f t="shared" si="3129"/>
        <v>0</v>
      </c>
      <c r="BY1041" s="18">
        <f t="shared" si="3129"/>
        <v>0</v>
      </c>
      <c r="BZ1041" s="18">
        <f t="shared" si="3129"/>
        <v>0</v>
      </c>
      <c r="CA1041" s="18">
        <f t="shared" si="3126"/>
        <v>421.392</v>
      </c>
      <c r="CB1041" s="18">
        <f t="shared" si="3127"/>
        <v>0</v>
      </c>
      <c r="CC1041" s="18">
        <f t="shared" si="3128"/>
        <v>0</v>
      </c>
      <c r="CD1041" s="18">
        <f t="shared" si="3129"/>
        <v>0</v>
      </c>
      <c r="CE1041" s="27"/>
      <c r="CF1041" s="33"/>
    </row>
    <row r="1042" spans="1:84" x14ac:dyDescent="0.3">
      <c r="A1042" s="41" t="s">
        <v>1622</v>
      </c>
      <c r="B1042" s="39">
        <v>610</v>
      </c>
      <c r="C1042" s="41" t="s">
        <v>27</v>
      </c>
      <c r="D1042" s="41" t="s">
        <v>29</v>
      </c>
      <c r="E1042" s="14" t="s">
        <v>536</v>
      </c>
      <c r="F1042" s="23"/>
      <c r="G1042" s="23"/>
      <c r="H1042" s="23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>
        <v>421.392</v>
      </c>
      <c r="BA1042" s="18"/>
      <c r="BB1042" s="18"/>
      <c r="BC1042" s="18">
        <f t="shared" si="2991"/>
        <v>421.392</v>
      </c>
      <c r="BD1042" s="18">
        <f t="shared" si="2992"/>
        <v>0</v>
      </c>
      <c r="BE1042" s="18">
        <f t="shared" si="2993"/>
        <v>0</v>
      </c>
      <c r="BF1042" s="18"/>
      <c r="BG1042" s="18"/>
      <c r="BH1042" s="18"/>
      <c r="BI1042" s="18">
        <f t="shared" si="2988"/>
        <v>421.392</v>
      </c>
      <c r="BJ1042" s="18">
        <f t="shared" si="2989"/>
        <v>0</v>
      </c>
      <c r="BK1042" s="18">
        <f t="shared" si="2990"/>
        <v>0</v>
      </c>
      <c r="BL1042" s="18"/>
      <c r="BM1042" s="18"/>
      <c r="BN1042" s="18"/>
      <c r="BO1042" s="18">
        <f t="shared" si="2922"/>
        <v>421.392</v>
      </c>
      <c r="BP1042" s="18">
        <f t="shared" si="2923"/>
        <v>0</v>
      </c>
      <c r="BQ1042" s="18">
        <f t="shared" si="2924"/>
        <v>0</v>
      </c>
      <c r="BR1042" s="18"/>
      <c r="BS1042" s="18"/>
      <c r="BT1042" s="18"/>
      <c r="BU1042" s="18">
        <f t="shared" si="2925"/>
        <v>421.392</v>
      </c>
      <c r="BV1042" s="18">
        <f t="shared" si="2926"/>
        <v>0</v>
      </c>
      <c r="BW1042" s="18">
        <f t="shared" si="2927"/>
        <v>0</v>
      </c>
      <c r="BX1042" s="18"/>
      <c r="BY1042" s="18"/>
      <c r="BZ1042" s="18"/>
      <c r="CA1042" s="18">
        <f t="shared" si="3126"/>
        <v>421.392</v>
      </c>
      <c r="CB1042" s="18">
        <f t="shared" si="3127"/>
        <v>0</v>
      </c>
      <c r="CC1042" s="18">
        <f t="shared" si="3128"/>
        <v>0</v>
      </c>
      <c r="CD1042" s="18"/>
      <c r="CE1042" s="27"/>
      <c r="CF1042" s="33"/>
    </row>
    <row r="1043" spans="1:84" x14ac:dyDescent="0.3">
      <c r="A1043" s="41" t="s">
        <v>1622</v>
      </c>
      <c r="B1043" s="39">
        <v>620</v>
      </c>
      <c r="C1043" s="41"/>
      <c r="D1043" s="41"/>
      <c r="E1043" s="14" t="s">
        <v>569</v>
      </c>
      <c r="F1043" s="23"/>
      <c r="G1043" s="23"/>
      <c r="H1043" s="23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>
        <f>AZ1044</f>
        <v>157.44800000000001</v>
      </c>
      <c r="BA1043" s="18">
        <f t="shared" ref="BA1043:CD1043" si="3130">BA1044</f>
        <v>0</v>
      </c>
      <c r="BB1043" s="18">
        <f t="shared" si="3130"/>
        <v>0</v>
      </c>
      <c r="BC1043" s="18">
        <f t="shared" si="2991"/>
        <v>157.44800000000001</v>
      </c>
      <c r="BD1043" s="18">
        <f t="shared" si="2992"/>
        <v>0</v>
      </c>
      <c r="BE1043" s="18">
        <f t="shared" si="2993"/>
        <v>0</v>
      </c>
      <c r="BF1043" s="18">
        <f t="shared" si="3130"/>
        <v>0</v>
      </c>
      <c r="BG1043" s="18">
        <f t="shared" si="3130"/>
        <v>0</v>
      </c>
      <c r="BH1043" s="18">
        <f t="shared" si="3130"/>
        <v>0</v>
      </c>
      <c r="BI1043" s="18">
        <f t="shared" si="2988"/>
        <v>157.44800000000001</v>
      </c>
      <c r="BJ1043" s="18">
        <f t="shared" si="2989"/>
        <v>0</v>
      </c>
      <c r="BK1043" s="18">
        <f t="shared" si="2990"/>
        <v>0</v>
      </c>
      <c r="BL1043" s="18">
        <f t="shared" si="3130"/>
        <v>0</v>
      </c>
      <c r="BM1043" s="18">
        <f t="shared" si="3130"/>
        <v>0</v>
      </c>
      <c r="BN1043" s="18">
        <f t="shared" si="3130"/>
        <v>0</v>
      </c>
      <c r="BO1043" s="18">
        <f t="shared" si="2922"/>
        <v>157.44800000000001</v>
      </c>
      <c r="BP1043" s="18">
        <f t="shared" si="2923"/>
        <v>0</v>
      </c>
      <c r="BQ1043" s="18">
        <f t="shared" si="2924"/>
        <v>0</v>
      </c>
      <c r="BR1043" s="18">
        <f t="shared" si="3130"/>
        <v>0</v>
      </c>
      <c r="BS1043" s="18">
        <f t="shared" si="3130"/>
        <v>0</v>
      </c>
      <c r="BT1043" s="18">
        <f t="shared" si="3130"/>
        <v>0</v>
      </c>
      <c r="BU1043" s="18">
        <f t="shared" si="2925"/>
        <v>157.44800000000001</v>
      </c>
      <c r="BV1043" s="18">
        <f t="shared" si="2926"/>
        <v>0</v>
      </c>
      <c r="BW1043" s="18">
        <f t="shared" si="2927"/>
        <v>0</v>
      </c>
      <c r="BX1043" s="18">
        <f t="shared" si="3130"/>
        <v>0</v>
      </c>
      <c r="BY1043" s="18">
        <f t="shared" si="3130"/>
        <v>0</v>
      </c>
      <c r="BZ1043" s="18">
        <f t="shared" si="3130"/>
        <v>0</v>
      </c>
      <c r="CA1043" s="18">
        <f t="shared" si="3126"/>
        <v>157.44800000000001</v>
      </c>
      <c r="CB1043" s="18">
        <f t="shared" si="3127"/>
        <v>0</v>
      </c>
      <c r="CC1043" s="18">
        <f t="shared" si="3128"/>
        <v>0</v>
      </c>
      <c r="CD1043" s="18">
        <f t="shared" si="3130"/>
        <v>0</v>
      </c>
      <c r="CE1043" s="27"/>
      <c r="CF1043" s="33"/>
    </row>
    <row r="1044" spans="1:84" x14ac:dyDescent="0.3">
      <c r="A1044" s="41" t="s">
        <v>1622</v>
      </c>
      <c r="B1044" s="39">
        <v>620</v>
      </c>
      <c r="C1044" s="41" t="s">
        <v>27</v>
      </c>
      <c r="D1044" s="41" t="s">
        <v>29</v>
      </c>
      <c r="E1044" s="14" t="s">
        <v>536</v>
      </c>
      <c r="F1044" s="23"/>
      <c r="G1044" s="23"/>
      <c r="H1044" s="23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>
        <v>157.44800000000001</v>
      </c>
      <c r="BA1044" s="18"/>
      <c r="BB1044" s="18"/>
      <c r="BC1044" s="18">
        <f t="shared" si="2991"/>
        <v>157.44800000000001</v>
      </c>
      <c r="BD1044" s="18">
        <f t="shared" si="2992"/>
        <v>0</v>
      </c>
      <c r="BE1044" s="18">
        <f t="shared" si="2993"/>
        <v>0</v>
      </c>
      <c r="BF1044" s="18"/>
      <c r="BG1044" s="18"/>
      <c r="BH1044" s="18"/>
      <c r="BI1044" s="18">
        <f t="shared" si="2988"/>
        <v>157.44800000000001</v>
      </c>
      <c r="BJ1044" s="18">
        <f t="shared" si="2989"/>
        <v>0</v>
      </c>
      <c r="BK1044" s="18">
        <f t="shared" si="2990"/>
        <v>0</v>
      </c>
      <c r="BL1044" s="18"/>
      <c r="BM1044" s="18"/>
      <c r="BN1044" s="18"/>
      <c r="BO1044" s="18">
        <f t="shared" si="2922"/>
        <v>157.44800000000001</v>
      </c>
      <c r="BP1044" s="18">
        <f t="shared" si="2923"/>
        <v>0</v>
      </c>
      <c r="BQ1044" s="18">
        <f t="shared" si="2924"/>
        <v>0</v>
      </c>
      <c r="BR1044" s="18"/>
      <c r="BS1044" s="18"/>
      <c r="BT1044" s="18"/>
      <c r="BU1044" s="18">
        <f t="shared" si="2925"/>
        <v>157.44800000000001</v>
      </c>
      <c r="BV1044" s="18">
        <f t="shared" si="2926"/>
        <v>0</v>
      </c>
      <c r="BW1044" s="18">
        <f t="shared" si="2927"/>
        <v>0</v>
      </c>
      <c r="BX1044" s="18"/>
      <c r="BY1044" s="18"/>
      <c r="BZ1044" s="18"/>
      <c r="CA1044" s="18">
        <f t="shared" si="3126"/>
        <v>157.44800000000001</v>
      </c>
      <c r="CB1044" s="18">
        <f t="shared" si="3127"/>
        <v>0</v>
      </c>
      <c r="CC1044" s="18">
        <f t="shared" si="3128"/>
        <v>0</v>
      </c>
      <c r="CD1044" s="18"/>
      <c r="CE1044" s="27"/>
      <c r="CF1044" s="33"/>
    </row>
    <row r="1045" spans="1:84" ht="46.8" x14ac:dyDescent="0.3">
      <c r="A1045" s="41" t="s">
        <v>195</v>
      </c>
      <c r="B1045" s="39"/>
      <c r="C1045" s="41"/>
      <c r="D1045" s="41"/>
      <c r="E1045" s="14" t="s">
        <v>1306</v>
      </c>
      <c r="F1045" s="18">
        <f t="shared" ref="F1045:K1045" si="3131">F1046</f>
        <v>1729.6</v>
      </c>
      <c r="G1045" s="18">
        <f t="shared" si="3131"/>
        <v>1729.6</v>
      </c>
      <c r="H1045" s="18">
        <f t="shared" si="3131"/>
        <v>1729.6</v>
      </c>
      <c r="I1045" s="18">
        <f t="shared" si="3131"/>
        <v>0</v>
      </c>
      <c r="J1045" s="18">
        <f t="shared" si="3131"/>
        <v>0</v>
      </c>
      <c r="K1045" s="18">
        <f t="shared" si="3131"/>
        <v>0</v>
      </c>
      <c r="L1045" s="18">
        <f t="shared" si="3027"/>
        <v>1729.6</v>
      </c>
      <c r="M1045" s="18">
        <f t="shared" si="3028"/>
        <v>1729.6</v>
      </c>
      <c r="N1045" s="18">
        <f t="shared" si="3029"/>
        <v>1729.6</v>
      </c>
      <c r="O1045" s="18">
        <f t="shared" ref="O1045:S1045" si="3132">O1046</f>
        <v>0</v>
      </c>
      <c r="P1045" s="18">
        <f t="shared" si="3132"/>
        <v>0</v>
      </c>
      <c r="Q1045" s="18">
        <f t="shared" si="3132"/>
        <v>0</v>
      </c>
      <c r="R1045" s="18">
        <f t="shared" si="3132"/>
        <v>0</v>
      </c>
      <c r="S1045" s="18">
        <f t="shared" si="3132"/>
        <v>0</v>
      </c>
      <c r="T1045" s="18">
        <f t="shared" si="2967"/>
        <v>1729.6</v>
      </c>
      <c r="U1045" s="18">
        <f t="shared" si="2968"/>
        <v>1729.6</v>
      </c>
      <c r="V1045" s="18">
        <f t="shared" si="2969"/>
        <v>1729.6</v>
      </c>
      <c r="W1045" s="18">
        <f t="shared" ref="W1045:CD1045" si="3133">W1046</f>
        <v>0</v>
      </c>
      <c r="X1045" s="18">
        <f t="shared" si="3133"/>
        <v>0</v>
      </c>
      <c r="Y1045" s="18">
        <f t="shared" si="3133"/>
        <v>0</v>
      </c>
      <c r="Z1045" s="18">
        <f t="shared" si="3133"/>
        <v>0</v>
      </c>
      <c r="AA1045" s="18">
        <f t="shared" si="3133"/>
        <v>0</v>
      </c>
      <c r="AB1045" s="18">
        <f t="shared" si="3133"/>
        <v>0</v>
      </c>
      <c r="AC1045" s="18">
        <f t="shared" si="2971"/>
        <v>1729.6</v>
      </c>
      <c r="AD1045" s="18">
        <f t="shared" si="2972"/>
        <v>1729.6</v>
      </c>
      <c r="AE1045" s="18">
        <f t="shared" si="2973"/>
        <v>1729.6</v>
      </c>
      <c r="AF1045" s="18">
        <f t="shared" si="3133"/>
        <v>69.2</v>
      </c>
      <c r="AG1045" s="18">
        <f t="shared" si="3133"/>
        <v>0</v>
      </c>
      <c r="AH1045" s="18">
        <f t="shared" si="3133"/>
        <v>0</v>
      </c>
      <c r="AI1045" s="18">
        <f t="shared" si="2955"/>
        <v>1798.8</v>
      </c>
      <c r="AJ1045" s="18">
        <f t="shared" si="2956"/>
        <v>1729.6</v>
      </c>
      <c r="AK1045" s="18">
        <f t="shared" si="2957"/>
        <v>1729.6</v>
      </c>
      <c r="AL1045" s="18">
        <f t="shared" si="3133"/>
        <v>0</v>
      </c>
      <c r="AM1045" s="18">
        <f t="shared" si="2958"/>
        <v>1798.8</v>
      </c>
      <c r="AN1045" s="18">
        <f t="shared" si="3133"/>
        <v>0</v>
      </c>
      <c r="AO1045" s="18">
        <f t="shared" si="3133"/>
        <v>0</v>
      </c>
      <c r="AP1045" s="18">
        <f t="shared" si="3133"/>
        <v>0</v>
      </c>
      <c r="AQ1045" s="18">
        <f t="shared" si="2959"/>
        <v>1798.8</v>
      </c>
      <c r="AR1045" s="18">
        <f t="shared" si="2960"/>
        <v>1729.6</v>
      </c>
      <c r="AS1045" s="18">
        <f t="shared" si="2961"/>
        <v>1729.6</v>
      </c>
      <c r="AT1045" s="18">
        <f t="shared" si="3133"/>
        <v>0</v>
      </c>
      <c r="AU1045" s="18">
        <f t="shared" si="3133"/>
        <v>0</v>
      </c>
      <c r="AV1045" s="18">
        <f t="shared" si="3133"/>
        <v>0</v>
      </c>
      <c r="AW1045" s="18">
        <f t="shared" si="2962"/>
        <v>1798.8</v>
      </c>
      <c r="AX1045" s="18">
        <f t="shared" si="2963"/>
        <v>1729.6</v>
      </c>
      <c r="AY1045" s="18">
        <f t="shared" si="2964"/>
        <v>1729.6</v>
      </c>
      <c r="AZ1045" s="18">
        <f t="shared" si="3133"/>
        <v>0</v>
      </c>
      <c r="BA1045" s="18">
        <f t="shared" si="3133"/>
        <v>0</v>
      </c>
      <c r="BB1045" s="18">
        <f t="shared" si="3133"/>
        <v>0</v>
      </c>
      <c r="BC1045" s="18">
        <f t="shared" si="2991"/>
        <v>1798.8</v>
      </c>
      <c r="BD1045" s="18">
        <f t="shared" si="2992"/>
        <v>1729.6</v>
      </c>
      <c r="BE1045" s="18">
        <f t="shared" si="2993"/>
        <v>1729.6</v>
      </c>
      <c r="BF1045" s="18">
        <f t="shared" si="3133"/>
        <v>0</v>
      </c>
      <c r="BG1045" s="18">
        <f t="shared" si="3133"/>
        <v>0</v>
      </c>
      <c r="BH1045" s="18">
        <f t="shared" si="3133"/>
        <v>0</v>
      </c>
      <c r="BI1045" s="18">
        <f t="shared" si="2988"/>
        <v>1798.8</v>
      </c>
      <c r="BJ1045" s="18">
        <f t="shared" si="2989"/>
        <v>1729.6</v>
      </c>
      <c r="BK1045" s="18">
        <f t="shared" si="2990"/>
        <v>1729.6</v>
      </c>
      <c r="BL1045" s="18">
        <f t="shared" si="3133"/>
        <v>0</v>
      </c>
      <c r="BM1045" s="18">
        <f t="shared" si="3133"/>
        <v>0</v>
      </c>
      <c r="BN1045" s="18">
        <f t="shared" si="3133"/>
        <v>0</v>
      </c>
      <c r="BO1045" s="18">
        <f t="shared" ref="BO1045:BO1108" si="3134">BI1045+BL1045</f>
        <v>1798.8</v>
      </c>
      <c r="BP1045" s="18">
        <f t="shared" ref="BP1045:BP1108" si="3135">BJ1045+BM1045</f>
        <v>1729.6</v>
      </c>
      <c r="BQ1045" s="18">
        <f t="shared" ref="BQ1045:BQ1108" si="3136">BK1045+BN1045</f>
        <v>1729.6</v>
      </c>
      <c r="BR1045" s="18">
        <f t="shared" si="3133"/>
        <v>0</v>
      </c>
      <c r="BS1045" s="18">
        <f t="shared" si="3133"/>
        <v>0</v>
      </c>
      <c r="BT1045" s="18">
        <f t="shared" si="3133"/>
        <v>0</v>
      </c>
      <c r="BU1045" s="18">
        <f t="shared" ref="BU1045:BU1108" si="3137">BO1045+BR1045</f>
        <v>1798.8</v>
      </c>
      <c r="BV1045" s="18">
        <f t="shared" ref="BV1045:BV1108" si="3138">BP1045+BS1045</f>
        <v>1729.6</v>
      </c>
      <c r="BW1045" s="18">
        <f t="shared" ref="BW1045:BW1108" si="3139">BQ1045+BT1045</f>
        <v>1729.6</v>
      </c>
      <c r="BX1045" s="18">
        <f t="shared" si="3133"/>
        <v>0</v>
      </c>
      <c r="BY1045" s="18">
        <f t="shared" si="3133"/>
        <v>0</v>
      </c>
      <c r="BZ1045" s="18">
        <f t="shared" si="3133"/>
        <v>0</v>
      </c>
      <c r="CA1045" s="18">
        <f t="shared" si="3126"/>
        <v>1798.8</v>
      </c>
      <c r="CB1045" s="18">
        <f t="shared" si="3127"/>
        <v>1729.6</v>
      </c>
      <c r="CC1045" s="18">
        <f t="shared" si="3128"/>
        <v>1729.6</v>
      </c>
      <c r="CD1045" s="18">
        <f t="shared" si="3133"/>
        <v>0</v>
      </c>
      <c r="CE1045" s="27"/>
      <c r="CF1045" s="33"/>
    </row>
    <row r="1046" spans="1:84" ht="46.8" x14ac:dyDescent="0.3">
      <c r="A1046" s="41" t="s">
        <v>195</v>
      </c>
      <c r="B1046" s="39">
        <v>600</v>
      </c>
      <c r="C1046" s="41"/>
      <c r="D1046" s="41"/>
      <c r="E1046" s="14" t="s">
        <v>554</v>
      </c>
      <c r="F1046" s="18">
        <f t="shared" ref="F1046:K1046" si="3140">F1047+F1049</f>
        <v>1729.6</v>
      </c>
      <c r="G1046" s="18">
        <f t="shared" si="3140"/>
        <v>1729.6</v>
      </c>
      <c r="H1046" s="18">
        <f t="shared" si="3140"/>
        <v>1729.6</v>
      </c>
      <c r="I1046" s="18">
        <f t="shared" si="3140"/>
        <v>0</v>
      </c>
      <c r="J1046" s="18">
        <f t="shared" si="3140"/>
        <v>0</v>
      </c>
      <c r="K1046" s="18">
        <f t="shared" si="3140"/>
        <v>0</v>
      </c>
      <c r="L1046" s="18">
        <f t="shared" si="3027"/>
        <v>1729.6</v>
      </c>
      <c r="M1046" s="18">
        <f t="shared" si="3028"/>
        <v>1729.6</v>
      </c>
      <c r="N1046" s="18">
        <f t="shared" si="3029"/>
        <v>1729.6</v>
      </c>
      <c r="O1046" s="18">
        <f t="shared" ref="O1046:S1046" si="3141">O1047+O1049</f>
        <v>0</v>
      </c>
      <c r="P1046" s="18">
        <f t="shared" si="3141"/>
        <v>0</v>
      </c>
      <c r="Q1046" s="18">
        <f t="shared" si="3141"/>
        <v>0</v>
      </c>
      <c r="R1046" s="18">
        <f t="shared" si="3141"/>
        <v>0</v>
      </c>
      <c r="S1046" s="18">
        <f t="shared" si="3141"/>
        <v>0</v>
      </c>
      <c r="T1046" s="18">
        <f t="shared" si="2967"/>
        <v>1729.6</v>
      </c>
      <c r="U1046" s="18">
        <f t="shared" si="2968"/>
        <v>1729.6</v>
      </c>
      <c r="V1046" s="18">
        <f t="shared" si="2969"/>
        <v>1729.6</v>
      </c>
      <c r="W1046" s="18">
        <f t="shared" ref="W1046:CD1046" si="3142">W1047+W1049</f>
        <v>0</v>
      </c>
      <c r="X1046" s="18">
        <f t="shared" ref="X1046:AB1046" si="3143">X1047+X1049</f>
        <v>0</v>
      </c>
      <c r="Y1046" s="18">
        <f t="shared" si="3143"/>
        <v>0</v>
      </c>
      <c r="Z1046" s="18">
        <f t="shared" si="3143"/>
        <v>0</v>
      </c>
      <c r="AA1046" s="18">
        <f t="shared" si="3143"/>
        <v>0</v>
      </c>
      <c r="AB1046" s="18">
        <f t="shared" si="3143"/>
        <v>0</v>
      </c>
      <c r="AC1046" s="18">
        <f t="shared" si="2971"/>
        <v>1729.6</v>
      </c>
      <c r="AD1046" s="18">
        <f t="shared" si="2972"/>
        <v>1729.6</v>
      </c>
      <c r="AE1046" s="18">
        <f t="shared" si="2973"/>
        <v>1729.6</v>
      </c>
      <c r="AF1046" s="18">
        <f t="shared" ref="AF1046:AH1046" si="3144">AF1047+AF1049</f>
        <v>69.2</v>
      </c>
      <c r="AG1046" s="18">
        <f t="shared" si="3144"/>
        <v>0</v>
      </c>
      <c r="AH1046" s="18">
        <f t="shared" si="3144"/>
        <v>0</v>
      </c>
      <c r="AI1046" s="18">
        <f t="shared" si="2955"/>
        <v>1798.8</v>
      </c>
      <c r="AJ1046" s="18">
        <f t="shared" si="2956"/>
        <v>1729.6</v>
      </c>
      <c r="AK1046" s="18">
        <f t="shared" si="2957"/>
        <v>1729.6</v>
      </c>
      <c r="AL1046" s="18">
        <f t="shared" ref="AL1046" si="3145">AL1047+AL1049</f>
        <v>0</v>
      </c>
      <c r="AM1046" s="18">
        <f t="shared" si="2958"/>
        <v>1798.8</v>
      </c>
      <c r="AN1046" s="18">
        <f t="shared" ref="AN1046:AP1046" si="3146">AN1047+AN1049</f>
        <v>0</v>
      </c>
      <c r="AO1046" s="18">
        <f t="shared" si="3146"/>
        <v>0</v>
      </c>
      <c r="AP1046" s="18">
        <f t="shared" si="3146"/>
        <v>0</v>
      </c>
      <c r="AQ1046" s="18">
        <f t="shared" si="2959"/>
        <v>1798.8</v>
      </c>
      <c r="AR1046" s="18">
        <f t="shared" si="2960"/>
        <v>1729.6</v>
      </c>
      <c r="AS1046" s="18">
        <f t="shared" si="2961"/>
        <v>1729.6</v>
      </c>
      <c r="AT1046" s="18">
        <f t="shared" ref="AT1046:AV1046" si="3147">AT1047+AT1049</f>
        <v>0</v>
      </c>
      <c r="AU1046" s="18">
        <f t="shared" si="3147"/>
        <v>0</v>
      </c>
      <c r="AV1046" s="18">
        <f t="shared" si="3147"/>
        <v>0</v>
      </c>
      <c r="AW1046" s="18">
        <f t="shared" si="2962"/>
        <v>1798.8</v>
      </c>
      <c r="AX1046" s="18">
        <f t="shared" si="2963"/>
        <v>1729.6</v>
      </c>
      <c r="AY1046" s="18">
        <f t="shared" si="2964"/>
        <v>1729.6</v>
      </c>
      <c r="AZ1046" s="18">
        <f t="shared" ref="AZ1046:BB1046" si="3148">AZ1047+AZ1049</f>
        <v>0</v>
      </c>
      <c r="BA1046" s="18">
        <f t="shared" si="3148"/>
        <v>0</v>
      </c>
      <c r="BB1046" s="18">
        <f t="shared" si="3148"/>
        <v>0</v>
      </c>
      <c r="BC1046" s="18">
        <f t="shared" si="2991"/>
        <v>1798.8</v>
      </c>
      <c r="BD1046" s="18">
        <f t="shared" si="2992"/>
        <v>1729.6</v>
      </c>
      <c r="BE1046" s="18">
        <f t="shared" si="2993"/>
        <v>1729.6</v>
      </c>
      <c r="BF1046" s="18">
        <f t="shared" ref="BF1046:BH1046" si="3149">BF1047+BF1049</f>
        <v>0</v>
      </c>
      <c r="BG1046" s="18">
        <f t="shared" si="3149"/>
        <v>0</v>
      </c>
      <c r="BH1046" s="18">
        <f t="shared" si="3149"/>
        <v>0</v>
      </c>
      <c r="BI1046" s="18">
        <f t="shared" si="2988"/>
        <v>1798.8</v>
      </c>
      <c r="BJ1046" s="18">
        <f t="shared" si="2989"/>
        <v>1729.6</v>
      </c>
      <c r="BK1046" s="18">
        <f t="shared" si="2990"/>
        <v>1729.6</v>
      </c>
      <c r="BL1046" s="18">
        <f t="shared" ref="BL1046:BN1046" si="3150">BL1047+BL1049</f>
        <v>0</v>
      </c>
      <c r="BM1046" s="18">
        <f t="shared" si="3150"/>
        <v>0</v>
      </c>
      <c r="BN1046" s="18">
        <f t="shared" si="3150"/>
        <v>0</v>
      </c>
      <c r="BO1046" s="18">
        <f t="shared" si="3134"/>
        <v>1798.8</v>
      </c>
      <c r="BP1046" s="18">
        <f t="shared" si="3135"/>
        <v>1729.6</v>
      </c>
      <c r="BQ1046" s="18">
        <f t="shared" si="3136"/>
        <v>1729.6</v>
      </c>
      <c r="BR1046" s="18">
        <f t="shared" ref="BR1046:BT1046" si="3151">BR1047+BR1049</f>
        <v>0</v>
      </c>
      <c r="BS1046" s="18">
        <f t="shared" si="3151"/>
        <v>0</v>
      </c>
      <c r="BT1046" s="18">
        <f t="shared" si="3151"/>
        <v>0</v>
      </c>
      <c r="BU1046" s="18">
        <f t="shared" si="3137"/>
        <v>1798.8</v>
      </c>
      <c r="BV1046" s="18">
        <f t="shared" si="3138"/>
        <v>1729.6</v>
      </c>
      <c r="BW1046" s="18">
        <f t="shared" si="3139"/>
        <v>1729.6</v>
      </c>
      <c r="BX1046" s="18">
        <f t="shared" ref="BX1046:BZ1046" si="3152">BX1047+BX1049</f>
        <v>0</v>
      </c>
      <c r="BY1046" s="18">
        <f t="shared" si="3152"/>
        <v>0</v>
      </c>
      <c r="BZ1046" s="18">
        <f t="shared" si="3152"/>
        <v>0</v>
      </c>
      <c r="CA1046" s="18">
        <f t="shared" si="3126"/>
        <v>1798.8</v>
      </c>
      <c r="CB1046" s="18">
        <f t="shared" si="3127"/>
        <v>1729.6</v>
      </c>
      <c r="CC1046" s="18">
        <f t="shared" si="3128"/>
        <v>1729.6</v>
      </c>
      <c r="CD1046" s="18">
        <f t="shared" si="3142"/>
        <v>0</v>
      </c>
      <c r="CE1046" s="27"/>
      <c r="CF1046" s="33"/>
    </row>
    <row r="1047" spans="1:84" x14ac:dyDescent="0.3">
      <c r="A1047" s="41" t="s">
        <v>195</v>
      </c>
      <c r="B1047" s="39">
        <v>610</v>
      </c>
      <c r="C1047" s="41"/>
      <c r="D1047" s="41"/>
      <c r="E1047" s="14" t="s">
        <v>568</v>
      </c>
      <c r="F1047" s="18">
        <f t="shared" ref="F1047:K1047" si="3153">F1048</f>
        <v>1535.3</v>
      </c>
      <c r="G1047" s="18">
        <f t="shared" si="3153"/>
        <v>1535.3</v>
      </c>
      <c r="H1047" s="18">
        <f t="shared" si="3153"/>
        <v>1535.3</v>
      </c>
      <c r="I1047" s="18">
        <f t="shared" si="3153"/>
        <v>0</v>
      </c>
      <c r="J1047" s="18">
        <f t="shared" si="3153"/>
        <v>0</v>
      </c>
      <c r="K1047" s="18">
        <f t="shared" si="3153"/>
        <v>0</v>
      </c>
      <c r="L1047" s="18">
        <f t="shared" si="3027"/>
        <v>1535.3</v>
      </c>
      <c r="M1047" s="18">
        <f t="shared" si="3028"/>
        <v>1535.3</v>
      </c>
      <c r="N1047" s="18">
        <f t="shared" si="3029"/>
        <v>1535.3</v>
      </c>
      <c r="O1047" s="18">
        <f t="shared" ref="O1047:S1047" si="3154">O1048</f>
        <v>0</v>
      </c>
      <c r="P1047" s="18">
        <f t="shared" si="3154"/>
        <v>0</v>
      </c>
      <c r="Q1047" s="18">
        <f t="shared" si="3154"/>
        <v>0</v>
      </c>
      <c r="R1047" s="18">
        <f t="shared" si="3154"/>
        <v>0</v>
      </c>
      <c r="S1047" s="18">
        <f t="shared" si="3154"/>
        <v>0</v>
      </c>
      <c r="T1047" s="18">
        <f t="shared" si="2967"/>
        <v>1535.3</v>
      </c>
      <c r="U1047" s="18">
        <f t="shared" si="2968"/>
        <v>1535.3</v>
      </c>
      <c r="V1047" s="18">
        <f t="shared" si="2969"/>
        <v>1535.3</v>
      </c>
      <c r="W1047" s="18">
        <f t="shared" ref="W1047:CD1047" si="3155">W1048</f>
        <v>0</v>
      </c>
      <c r="X1047" s="18">
        <f t="shared" si="3155"/>
        <v>0</v>
      </c>
      <c r="Y1047" s="18">
        <f t="shared" si="3155"/>
        <v>0</v>
      </c>
      <c r="Z1047" s="18">
        <f t="shared" si="3155"/>
        <v>0</v>
      </c>
      <c r="AA1047" s="18">
        <f t="shared" si="3155"/>
        <v>0</v>
      </c>
      <c r="AB1047" s="18">
        <f t="shared" si="3155"/>
        <v>0</v>
      </c>
      <c r="AC1047" s="18">
        <f t="shared" si="2971"/>
        <v>1535.3</v>
      </c>
      <c r="AD1047" s="18">
        <f t="shared" si="2972"/>
        <v>1535.3</v>
      </c>
      <c r="AE1047" s="18">
        <f t="shared" si="2973"/>
        <v>1535.3</v>
      </c>
      <c r="AF1047" s="18">
        <f t="shared" si="3155"/>
        <v>61.4</v>
      </c>
      <c r="AG1047" s="18">
        <f t="shared" si="3155"/>
        <v>0</v>
      </c>
      <c r="AH1047" s="18">
        <f t="shared" si="3155"/>
        <v>0</v>
      </c>
      <c r="AI1047" s="18">
        <f t="shared" si="2955"/>
        <v>1596.7</v>
      </c>
      <c r="AJ1047" s="18">
        <f t="shared" si="2956"/>
        <v>1535.3</v>
      </c>
      <c r="AK1047" s="18">
        <f t="shared" si="2957"/>
        <v>1535.3</v>
      </c>
      <c r="AL1047" s="18">
        <f t="shared" si="3155"/>
        <v>0</v>
      </c>
      <c r="AM1047" s="18">
        <f t="shared" si="2958"/>
        <v>1596.7</v>
      </c>
      <c r="AN1047" s="18">
        <f t="shared" si="3155"/>
        <v>0</v>
      </c>
      <c r="AO1047" s="18">
        <f t="shared" si="3155"/>
        <v>0</v>
      </c>
      <c r="AP1047" s="18">
        <f t="shared" si="3155"/>
        <v>0</v>
      </c>
      <c r="AQ1047" s="18">
        <f t="shared" si="2959"/>
        <v>1596.7</v>
      </c>
      <c r="AR1047" s="18">
        <f t="shared" si="2960"/>
        <v>1535.3</v>
      </c>
      <c r="AS1047" s="18">
        <f t="shared" si="2961"/>
        <v>1535.3</v>
      </c>
      <c r="AT1047" s="18">
        <f t="shared" si="3155"/>
        <v>0</v>
      </c>
      <c r="AU1047" s="18">
        <f t="shared" si="3155"/>
        <v>0</v>
      </c>
      <c r="AV1047" s="18">
        <f t="shared" si="3155"/>
        <v>0</v>
      </c>
      <c r="AW1047" s="18">
        <f t="shared" si="2962"/>
        <v>1596.7</v>
      </c>
      <c r="AX1047" s="18">
        <f t="shared" si="2963"/>
        <v>1535.3</v>
      </c>
      <c r="AY1047" s="18">
        <f t="shared" si="2964"/>
        <v>1535.3</v>
      </c>
      <c r="AZ1047" s="18">
        <f t="shared" si="3155"/>
        <v>0</v>
      </c>
      <c r="BA1047" s="18">
        <f t="shared" si="3155"/>
        <v>0</v>
      </c>
      <c r="BB1047" s="18">
        <f t="shared" si="3155"/>
        <v>0</v>
      </c>
      <c r="BC1047" s="18">
        <f t="shared" si="2991"/>
        <v>1596.7</v>
      </c>
      <c r="BD1047" s="18">
        <f t="shared" si="2992"/>
        <v>1535.3</v>
      </c>
      <c r="BE1047" s="18">
        <f t="shared" si="2993"/>
        <v>1535.3</v>
      </c>
      <c r="BF1047" s="18">
        <f t="shared" si="3155"/>
        <v>0</v>
      </c>
      <c r="BG1047" s="18">
        <f t="shared" si="3155"/>
        <v>0</v>
      </c>
      <c r="BH1047" s="18">
        <f t="shared" si="3155"/>
        <v>0</v>
      </c>
      <c r="BI1047" s="18">
        <f t="shared" si="2988"/>
        <v>1596.7</v>
      </c>
      <c r="BJ1047" s="18">
        <f t="shared" si="2989"/>
        <v>1535.3</v>
      </c>
      <c r="BK1047" s="18">
        <f t="shared" si="2990"/>
        <v>1535.3</v>
      </c>
      <c r="BL1047" s="18">
        <f t="shared" si="3155"/>
        <v>0</v>
      </c>
      <c r="BM1047" s="18">
        <f t="shared" si="3155"/>
        <v>0</v>
      </c>
      <c r="BN1047" s="18">
        <f t="shared" si="3155"/>
        <v>0</v>
      </c>
      <c r="BO1047" s="18">
        <f t="shared" si="3134"/>
        <v>1596.7</v>
      </c>
      <c r="BP1047" s="18">
        <f t="shared" si="3135"/>
        <v>1535.3</v>
      </c>
      <c r="BQ1047" s="18">
        <f t="shared" si="3136"/>
        <v>1535.3</v>
      </c>
      <c r="BR1047" s="18">
        <f t="shared" si="3155"/>
        <v>0</v>
      </c>
      <c r="BS1047" s="18">
        <f t="shared" si="3155"/>
        <v>0</v>
      </c>
      <c r="BT1047" s="18">
        <f t="shared" si="3155"/>
        <v>0</v>
      </c>
      <c r="BU1047" s="18">
        <f t="shared" si="3137"/>
        <v>1596.7</v>
      </c>
      <c r="BV1047" s="18">
        <f t="shared" si="3138"/>
        <v>1535.3</v>
      </c>
      <c r="BW1047" s="18">
        <f t="shared" si="3139"/>
        <v>1535.3</v>
      </c>
      <c r="BX1047" s="18">
        <f t="shared" si="3155"/>
        <v>0</v>
      </c>
      <c r="BY1047" s="18">
        <f t="shared" si="3155"/>
        <v>0</v>
      </c>
      <c r="BZ1047" s="18">
        <f t="shared" si="3155"/>
        <v>0</v>
      </c>
      <c r="CA1047" s="18">
        <f t="shared" si="3126"/>
        <v>1596.7</v>
      </c>
      <c r="CB1047" s="18">
        <f t="shared" si="3127"/>
        <v>1535.3</v>
      </c>
      <c r="CC1047" s="18">
        <f t="shared" si="3128"/>
        <v>1535.3</v>
      </c>
      <c r="CD1047" s="18">
        <f t="shared" si="3155"/>
        <v>0</v>
      </c>
      <c r="CE1047" s="27"/>
      <c r="CF1047" s="33"/>
    </row>
    <row r="1048" spans="1:84" x14ac:dyDescent="0.3">
      <c r="A1048" s="41" t="s">
        <v>195</v>
      </c>
      <c r="B1048" s="39">
        <v>610</v>
      </c>
      <c r="C1048" s="41" t="s">
        <v>27</v>
      </c>
      <c r="D1048" s="41" t="s">
        <v>29</v>
      </c>
      <c r="E1048" s="14" t="s">
        <v>536</v>
      </c>
      <c r="F1048" s="18">
        <v>1535.3</v>
      </c>
      <c r="G1048" s="18">
        <v>1535.3</v>
      </c>
      <c r="H1048" s="18">
        <v>1535.3</v>
      </c>
      <c r="I1048" s="18"/>
      <c r="J1048" s="18"/>
      <c r="K1048" s="18"/>
      <c r="L1048" s="18">
        <f t="shared" si="3027"/>
        <v>1535.3</v>
      </c>
      <c r="M1048" s="18">
        <f t="shared" si="3028"/>
        <v>1535.3</v>
      </c>
      <c r="N1048" s="18">
        <f t="shared" si="3029"/>
        <v>1535.3</v>
      </c>
      <c r="O1048" s="18"/>
      <c r="P1048" s="18"/>
      <c r="Q1048" s="18"/>
      <c r="R1048" s="18"/>
      <c r="S1048" s="18"/>
      <c r="T1048" s="18">
        <f t="shared" si="2967"/>
        <v>1535.3</v>
      </c>
      <c r="U1048" s="18">
        <f t="shared" si="2968"/>
        <v>1535.3</v>
      </c>
      <c r="V1048" s="18">
        <f t="shared" si="2969"/>
        <v>1535.3</v>
      </c>
      <c r="W1048" s="18"/>
      <c r="X1048" s="18"/>
      <c r="Y1048" s="18"/>
      <c r="Z1048" s="18"/>
      <c r="AA1048" s="18"/>
      <c r="AB1048" s="18"/>
      <c r="AC1048" s="18">
        <f t="shared" si="2971"/>
        <v>1535.3</v>
      </c>
      <c r="AD1048" s="18">
        <f t="shared" si="2972"/>
        <v>1535.3</v>
      </c>
      <c r="AE1048" s="18">
        <f t="shared" si="2973"/>
        <v>1535.3</v>
      </c>
      <c r="AF1048" s="18">
        <v>61.4</v>
      </c>
      <c r="AG1048" s="18"/>
      <c r="AH1048" s="18"/>
      <c r="AI1048" s="18">
        <f t="shared" si="2955"/>
        <v>1596.7</v>
      </c>
      <c r="AJ1048" s="18">
        <f t="shared" si="2956"/>
        <v>1535.3</v>
      </c>
      <c r="AK1048" s="18">
        <f t="shared" si="2957"/>
        <v>1535.3</v>
      </c>
      <c r="AL1048" s="18"/>
      <c r="AM1048" s="18">
        <f t="shared" si="2958"/>
        <v>1596.7</v>
      </c>
      <c r="AN1048" s="18"/>
      <c r="AO1048" s="18"/>
      <c r="AP1048" s="18"/>
      <c r="AQ1048" s="18">
        <f t="shared" si="2959"/>
        <v>1596.7</v>
      </c>
      <c r="AR1048" s="18">
        <f t="shared" si="2960"/>
        <v>1535.3</v>
      </c>
      <c r="AS1048" s="18">
        <f t="shared" si="2961"/>
        <v>1535.3</v>
      </c>
      <c r="AT1048" s="18"/>
      <c r="AU1048" s="18"/>
      <c r="AV1048" s="18"/>
      <c r="AW1048" s="18">
        <f t="shared" si="2962"/>
        <v>1596.7</v>
      </c>
      <c r="AX1048" s="18">
        <f t="shared" si="2963"/>
        <v>1535.3</v>
      </c>
      <c r="AY1048" s="18">
        <f t="shared" si="2964"/>
        <v>1535.3</v>
      </c>
      <c r="AZ1048" s="18"/>
      <c r="BA1048" s="18"/>
      <c r="BB1048" s="18"/>
      <c r="BC1048" s="18">
        <f t="shared" si="2991"/>
        <v>1596.7</v>
      </c>
      <c r="BD1048" s="18">
        <f t="shared" si="2992"/>
        <v>1535.3</v>
      </c>
      <c r="BE1048" s="18">
        <f t="shared" si="2993"/>
        <v>1535.3</v>
      </c>
      <c r="BF1048" s="18"/>
      <c r="BG1048" s="18"/>
      <c r="BH1048" s="18"/>
      <c r="BI1048" s="18">
        <f t="shared" si="2988"/>
        <v>1596.7</v>
      </c>
      <c r="BJ1048" s="18">
        <f t="shared" si="2989"/>
        <v>1535.3</v>
      </c>
      <c r="BK1048" s="18">
        <f t="shared" si="2990"/>
        <v>1535.3</v>
      </c>
      <c r="BL1048" s="18"/>
      <c r="BM1048" s="18"/>
      <c r="BN1048" s="18"/>
      <c r="BO1048" s="18">
        <f t="shared" si="3134"/>
        <v>1596.7</v>
      </c>
      <c r="BP1048" s="18">
        <f t="shared" si="3135"/>
        <v>1535.3</v>
      </c>
      <c r="BQ1048" s="18">
        <f t="shared" si="3136"/>
        <v>1535.3</v>
      </c>
      <c r="BR1048" s="18"/>
      <c r="BS1048" s="18"/>
      <c r="BT1048" s="18"/>
      <c r="BU1048" s="18">
        <f t="shared" si="3137"/>
        <v>1596.7</v>
      </c>
      <c r="BV1048" s="18">
        <f t="shared" si="3138"/>
        <v>1535.3</v>
      </c>
      <c r="BW1048" s="18">
        <f t="shared" si="3139"/>
        <v>1535.3</v>
      </c>
      <c r="BX1048" s="18"/>
      <c r="BY1048" s="18"/>
      <c r="BZ1048" s="18"/>
      <c r="CA1048" s="18">
        <f t="shared" si="3126"/>
        <v>1596.7</v>
      </c>
      <c r="CB1048" s="18">
        <f t="shared" si="3127"/>
        <v>1535.3</v>
      </c>
      <c r="CC1048" s="18">
        <f t="shared" si="3128"/>
        <v>1535.3</v>
      </c>
      <c r="CD1048" s="18"/>
      <c r="CE1048" s="27"/>
      <c r="CF1048" s="33"/>
    </row>
    <row r="1049" spans="1:84" x14ac:dyDescent="0.3">
      <c r="A1049" s="41" t="s">
        <v>195</v>
      </c>
      <c r="B1049" s="39">
        <v>620</v>
      </c>
      <c r="C1049" s="41"/>
      <c r="D1049" s="41"/>
      <c r="E1049" s="14" t="s">
        <v>569</v>
      </c>
      <c r="F1049" s="18">
        <f t="shared" ref="F1049:K1049" si="3156">F1050</f>
        <v>194.3</v>
      </c>
      <c r="G1049" s="18">
        <f t="shared" si="3156"/>
        <v>194.3</v>
      </c>
      <c r="H1049" s="18">
        <f t="shared" si="3156"/>
        <v>194.3</v>
      </c>
      <c r="I1049" s="18">
        <f t="shared" si="3156"/>
        <v>0</v>
      </c>
      <c r="J1049" s="18">
        <f t="shared" si="3156"/>
        <v>0</v>
      </c>
      <c r="K1049" s="18">
        <f t="shared" si="3156"/>
        <v>0</v>
      </c>
      <c r="L1049" s="18">
        <f t="shared" si="3027"/>
        <v>194.3</v>
      </c>
      <c r="M1049" s="18">
        <f t="shared" si="3028"/>
        <v>194.3</v>
      </c>
      <c r="N1049" s="18">
        <f t="shared" si="3029"/>
        <v>194.3</v>
      </c>
      <c r="O1049" s="18">
        <f t="shared" ref="O1049:S1049" si="3157">O1050</f>
        <v>0</v>
      </c>
      <c r="P1049" s="18">
        <f t="shared" si="3157"/>
        <v>0</v>
      </c>
      <c r="Q1049" s="18">
        <f t="shared" si="3157"/>
        <v>0</v>
      </c>
      <c r="R1049" s="18">
        <f t="shared" si="3157"/>
        <v>0</v>
      </c>
      <c r="S1049" s="18">
        <f t="shared" si="3157"/>
        <v>0</v>
      </c>
      <c r="T1049" s="18">
        <f t="shared" si="2967"/>
        <v>194.3</v>
      </c>
      <c r="U1049" s="18">
        <f t="shared" si="2968"/>
        <v>194.3</v>
      </c>
      <c r="V1049" s="18">
        <f t="shared" si="2969"/>
        <v>194.3</v>
      </c>
      <c r="W1049" s="18">
        <f t="shared" ref="W1049:CD1049" si="3158">W1050</f>
        <v>0</v>
      </c>
      <c r="X1049" s="18">
        <f t="shared" si="3158"/>
        <v>0</v>
      </c>
      <c r="Y1049" s="18">
        <f t="shared" si="3158"/>
        <v>0</v>
      </c>
      <c r="Z1049" s="18">
        <f t="shared" si="3158"/>
        <v>0</v>
      </c>
      <c r="AA1049" s="18">
        <f t="shared" si="3158"/>
        <v>0</v>
      </c>
      <c r="AB1049" s="18">
        <f t="shared" si="3158"/>
        <v>0</v>
      </c>
      <c r="AC1049" s="18">
        <f t="shared" si="2971"/>
        <v>194.3</v>
      </c>
      <c r="AD1049" s="18">
        <f t="shared" si="2972"/>
        <v>194.3</v>
      </c>
      <c r="AE1049" s="18">
        <f t="shared" si="2973"/>
        <v>194.3</v>
      </c>
      <c r="AF1049" s="18">
        <f t="shared" si="3158"/>
        <v>7.8</v>
      </c>
      <c r="AG1049" s="18">
        <f t="shared" si="3158"/>
        <v>0</v>
      </c>
      <c r="AH1049" s="18">
        <f t="shared" si="3158"/>
        <v>0</v>
      </c>
      <c r="AI1049" s="18">
        <f t="shared" si="2955"/>
        <v>202.10000000000002</v>
      </c>
      <c r="AJ1049" s="18">
        <f t="shared" si="2956"/>
        <v>194.3</v>
      </c>
      <c r="AK1049" s="18">
        <f t="shared" si="2957"/>
        <v>194.3</v>
      </c>
      <c r="AL1049" s="18">
        <f t="shared" si="3158"/>
        <v>0</v>
      </c>
      <c r="AM1049" s="18">
        <f t="shared" si="2958"/>
        <v>202.10000000000002</v>
      </c>
      <c r="AN1049" s="18">
        <f t="shared" si="3158"/>
        <v>0</v>
      </c>
      <c r="AO1049" s="18">
        <f t="shared" si="3158"/>
        <v>0</v>
      </c>
      <c r="AP1049" s="18">
        <f t="shared" si="3158"/>
        <v>0</v>
      </c>
      <c r="AQ1049" s="18">
        <f t="shared" si="2959"/>
        <v>202.10000000000002</v>
      </c>
      <c r="AR1049" s="18">
        <f t="shared" si="2960"/>
        <v>194.3</v>
      </c>
      <c r="AS1049" s="18">
        <f t="shared" si="2961"/>
        <v>194.3</v>
      </c>
      <c r="AT1049" s="18">
        <f t="shared" si="3158"/>
        <v>0</v>
      </c>
      <c r="AU1049" s="18">
        <f t="shared" si="3158"/>
        <v>0</v>
      </c>
      <c r="AV1049" s="18">
        <f t="shared" si="3158"/>
        <v>0</v>
      </c>
      <c r="AW1049" s="18">
        <f t="shared" si="2962"/>
        <v>202.10000000000002</v>
      </c>
      <c r="AX1049" s="18">
        <f t="shared" si="2963"/>
        <v>194.3</v>
      </c>
      <c r="AY1049" s="18">
        <f t="shared" si="2964"/>
        <v>194.3</v>
      </c>
      <c r="AZ1049" s="18">
        <f t="shared" si="3158"/>
        <v>0</v>
      </c>
      <c r="BA1049" s="18">
        <f t="shared" si="3158"/>
        <v>0</v>
      </c>
      <c r="BB1049" s="18">
        <f t="shared" si="3158"/>
        <v>0</v>
      </c>
      <c r="BC1049" s="18">
        <f t="shared" si="2991"/>
        <v>202.10000000000002</v>
      </c>
      <c r="BD1049" s="18">
        <f t="shared" si="2992"/>
        <v>194.3</v>
      </c>
      <c r="BE1049" s="18">
        <f t="shared" si="2993"/>
        <v>194.3</v>
      </c>
      <c r="BF1049" s="18">
        <f t="shared" si="3158"/>
        <v>0</v>
      </c>
      <c r="BG1049" s="18">
        <f t="shared" si="3158"/>
        <v>0</v>
      </c>
      <c r="BH1049" s="18">
        <f t="shared" si="3158"/>
        <v>0</v>
      </c>
      <c r="BI1049" s="18">
        <f t="shared" si="2988"/>
        <v>202.10000000000002</v>
      </c>
      <c r="BJ1049" s="18">
        <f t="shared" si="2989"/>
        <v>194.3</v>
      </c>
      <c r="BK1049" s="18">
        <f t="shared" si="2990"/>
        <v>194.3</v>
      </c>
      <c r="BL1049" s="18">
        <f t="shared" si="3158"/>
        <v>0</v>
      </c>
      <c r="BM1049" s="18">
        <f t="shared" si="3158"/>
        <v>0</v>
      </c>
      <c r="BN1049" s="18">
        <f t="shared" si="3158"/>
        <v>0</v>
      </c>
      <c r="BO1049" s="18">
        <f t="shared" si="3134"/>
        <v>202.10000000000002</v>
      </c>
      <c r="BP1049" s="18">
        <f t="shared" si="3135"/>
        <v>194.3</v>
      </c>
      <c r="BQ1049" s="18">
        <f t="shared" si="3136"/>
        <v>194.3</v>
      </c>
      <c r="BR1049" s="18">
        <f t="shared" si="3158"/>
        <v>0</v>
      </c>
      <c r="BS1049" s="18">
        <f t="shared" si="3158"/>
        <v>0</v>
      </c>
      <c r="BT1049" s="18">
        <f t="shared" si="3158"/>
        <v>0</v>
      </c>
      <c r="BU1049" s="18">
        <f t="shared" si="3137"/>
        <v>202.10000000000002</v>
      </c>
      <c r="BV1049" s="18">
        <f t="shared" si="3138"/>
        <v>194.3</v>
      </c>
      <c r="BW1049" s="18">
        <f t="shared" si="3139"/>
        <v>194.3</v>
      </c>
      <c r="BX1049" s="18">
        <f t="shared" si="3158"/>
        <v>0</v>
      </c>
      <c r="BY1049" s="18">
        <f t="shared" si="3158"/>
        <v>0</v>
      </c>
      <c r="BZ1049" s="18">
        <f t="shared" si="3158"/>
        <v>0</v>
      </c>
      <c r="CA1049" s="18">
        <f t="shared" si="3126"/>
        <v>202.10000000000002</v>
      </c>
      <c r="CB1049" s="18">
        <f t="shared" si="3127"/>
        <v>194.3</v>
      </c>
      <c r="CC1049" s="18">
        <f t="shared" si="3128"/>
        <v>194.3</v>
      </c>
      <c r="CD1049" s="18">
        <f t="shared" si="3158"/>
        <v>0</v>
      </c>
      <c r="CE1049" s="27"/>
      <c r="CF1049" s="33"/>
    </row>
    <row r="1050" spans="1:84" ht="31.2" x14ac:dyDescent="0.3">
      <c r="A1050" s="41" t="s">
        <v>195</v>
      </c>
      <c r="B1050" s="39">
        <v>620</v>
      </c>
      <c r="C1050" s="41" t="s">
        <v>27</v>
      </c>
      <c r="D1050" s="41" t="s">
        <v>198</v>
      </c>
      <c r="E1050" s="14" t="s">
        <v>534</v>
      </c>
      <c r="F1050" s="23">
        <v>194.3</v>
      </c>
      <c r="G1050" s="23">
        <v>194.3</v>
      </c>
      <c r="H1050" s="23">
        <v>194.3</v>
      </c>
      <c r="I1050" s="18"/>
      <c r="J1050" s="18"/>
      <c r="K1050" s="18"/>
      <c r="L1050" s="18">
        <f t="shared" si="3027"/>
        <v>194.3</v>
      </c>
      <c r="M1050" s="18">
        <f t="shared" si="3028"/>
        <v>194.3</v>
      </c>
      <c r="N1050" s="18">
        <f t="shared" si="3029"/>
        <v>194.3</v>
      </c>
      <c r="O1050" s="18"/>
      <c r="P1050" s="18"/>
      <c r="Q1050" s="18"/>
      <c r="R1050" s="18"/>
      <c r="S1050" s="18"/>
      <c r="T1050" s="18">
        <f t="shared" si="2967"/>
        <v>194.3</v>
      </c>
      <c r="U1050" s="18">
        <f t="shared" si="2968"/>
        <v>194.3</v>
      </c>
      <c r="V1050" s="18">
        <f t="shared" si="2969"/>
        <v>194.3</v>
      </c>
      <c r="W1050" s="18"/>
      <c r="X1050" s="18"/>
      <c r="Y1050" s="18"/>
      <c r="Z1050" s="18"/>
      <c r="AA1050" s="18"/>
      <c r="AB1050" s="18"/>
      <c r="AC1050" s="18">
        <f t="shared" si="2971"/>
        <v>194.3</v>
      </c>
      <c r="AD1050" s="18">
        <f t="shared" si="2972"/>
        <v>194.3</v>
      </c>
      <c r="AE1050" s="18">
        <f t="shared" si="2973"/>
        <v>194.3</v>
      </c>
      <c r="AF1050" s="18">
        <v>7.8</v>
      </c>
      <c r="AG1050" s="18"/>
      <c r="AH1050" s="18"/>
      <c r="AI1050" s="18">
        <f t="shared" si="2955"/>
        <v>202.10000000000002</v>
      </c>
      <c r="AJ1050" s="18">
        <f t="shared" si="2956"/>
        <v>194.3</v>
      </c>
      <c r="AK1050" s="18">
        <f t="shared" si="2957"/>
        <v>194.3</v>
      </c>
      <c r="AL1050" s="18"/>
      <c r="AM1050" s="18">
        <f t="shared" si="2958"/>
        <v>202.10000000000002</v>
      </c>
      <c r="AN1050" s="18"/>
      <c r="AO1050" s="18"/>
      <c r="AP1050" s="18"/>
      <c r="AQ1050" s="18">
        <f t="shared" si="2959"/>
        <v>202.10000000000002</v>
      </c>
      <c r="AR1050" s="18">
        <f t="shared" si="2960"/>
        <v>194.3</v>
      </c>
      <c r="AS1050" s="18">
        <f t="shared" si="2961"/>
        <v>194.3</v>
      </c>
      <c r="AT1050" s="18"/>
      <c r="AU1050" s="18"/>
      <c r="AV1050" s="18"/>
      <c r="AW1050" s="18">
        <f t="shared" si="2962"/>
        <v>202.10000000000002</v>
      </c>
      <c r="AX1050" s="18">
        <f t="shared" si="2963"/>
        <v>194.3</v>
      </c>
      <c r="AY1050" s="18">
        <f t="shared" si="2964"/>
        <v>194.3</v>
      </c>
      <c r="AZ1050" s="18"/>
      <c r="BA1050" s="18"/>
      <c r="BB1050" s="18"/>
      <c r="BC1050" s="18">
        <f t="shared" si="2991"/>
        <v>202.10000000000002</v>
      </c>
      <c r="BD1050" s="18">
        <f t="shared" si="2992"/>
        <v>194.3</v>
      </c>
      <c r="BE1050" s="18">
        <f t="shared" si="2993"/>
        <v>194.3</v>
      </c>
      <c r="BF1050" s="18"/>
      <c r="BG1050" s="18"/>
      <c r="BH1050" s="18"/>
      <c r="BI1050" s="18">
        <f t="shared" si="2988"/>
        <v>202.10000000000002</v>
      </c>
      <c r="BJ1050" s="18">
        <f t="shared" si="2989"/>
        <v>194.3</v>
      </c>
      <c r="BK1050" s="18">
        <f t="shared" si="2990"/>
        <v>194.3</v>
      </c>
      <c r="BL1050" s="18"/>
      <c r="BM1050" s="18"/>
      <c r="BN1050" s="18"/>
      <c r="BO1050" s="18">
        <f t="shared" si="3134"/>
        <v>202.10000000000002</v>
      </c>
      <c r="BP1050" s="18">
        <f t="shared" si="3135"/>
        <v>194.3</v>
      </c>
      <c r="BQ1050" s="18">
        <f t="shared" si="3136"/>
        <v>194.3</v>
      </c>
      <c r="BR1050" s="18"/>
      <c r="BS1050" s="18"/>
      <c r="BT1050" s="18"/>
      <c r="BU1050" s="18">
        <f t="shared" si="3137"/>
        <v>202.10000000000002</v>
      </c>
      <c r="BV1050" s="18">
        <f t="shared" si="3138"/>
        <v>194.3</v>
      </c>
      <c r="BW1050" s="18">
        <f t="shared" si="3139"/>
        <v>194.3</v>
      </c>
      <c r="BX1050" s="18"/>
      <c r="BY1050" s="18"/>
      <c r="BZ1050" s="18"/>
      <c r="CA1050" s="18">
        <f t="shared" si="3126"/>
        <v>202.10000000000002</v>
      </c>
      <c r="CB1050" s="18">
        <f t="shared" si="3127"/>
        <v>194.3</v>
      </c>
      <c r="CC1050" s="18">
        <f t="shared" si="3128"/>
        <v>194.3</v>
      </c>
      <c r="CD1050" s="18"/>
      <c r="CE1050" s="27"/>
      <c r="CF1050" s="33"/>
    </row>
    <row r="1051" spans="1:84" ht="31.2" x14ac:dyDescent="0.3">
      <c r="A1051" s="41" t="s">
        <v>202</v>
      </c>
      <c r="B1051" s="39"/>
      <c r="C1051" s="41"/>
      <c r="D1051" s="41"/>
      <c r="E1051" s="14" t="s">
        <v>860</v>
      </c>
      <c r="F1051" s="18">
        <f t="shared" ref="F1051:K1051" si="3159">F1052+F1056+F1062</f>
        <v>15652.8</v>
      </c>
      <c r="G1051" s="18">
        <f t="shared" si="3159"/>
        <v>17152.8</v>
      </c>
      <c r="H1051" s="18">
        <f t="shared" si="3159"/>
        <v>17152.8</v>
      </c>
      <c r="I1051" s="18">
        <f t="shared" si="3159"/>
        <v>0</v>
      </c>
      <c r="J1051" s="18">
        <f t="shared" si="3159"/>
        <v>0</v>
      </c>
      <c r="K1051" s="18">
        <f t="shared" si="3159"/>
        <v>0</v>
      </c>
      <c r="L1051" s="18">
        <f t="shared" si="3027"/>
        <v>15652.8</v>
      </c>
      <c r="M1051" s="18">
        <f t="shared" si="3028"/>
        <v>17152.8</v>
      </c>
      <c r="N1051" s="18">
        <f t="shared" si="3029"/>
        <v>17152.8</v>
      </c>
      <c r="O1051" s="18">
        <f t="shared" ref="O1051:S1051" si="3160">O1052+O1056+O1062</f>
        <v>0</v>
      </c>
      <c r="P1051" s="18">
        <f t="shared" si="3160"/>
        <v>0</v>
      </c>
      <c r="Q1051" s="18">
        <f t="shared" si="3160"/>
        <v>0</v>
      </c>
      <c r="R1051" s="18">
        <f t="shared" si="3160"/>
        <v>0</v>
      </c>
      <c r="S1051" s="18">
        <f t="shared" si="3160"/>
        <v>0</v>
      </c>
      <c r="T1051" s="18">
        <f t="shared" si="2967"/>
        <v>15652.8</v>
      </c>
      <c r="U1051" s="18">
        <f t="shared" si="2968"/>
        <v>17152.8</v>
      </c>
      <c r="V1051" s="18">
        <f t="shared" si="2969"/>
        <v>17152.8</v>
      </c>
      <c r="W1051" s="18">
        <f t="shared" ref="W1051:CD1051" si="3161">W1052+W1056+W1062</f>
        <v>0</v>
      </c>
      <c r="X1051" s="18">
        <f t="shared" ref="X1051:AB1051" si="3162">X1052+X1056+X1062</f>
        <v>0</v>
      </c>
      <c r="Y1051" s="18">
        <f t="shared" si="3162"/>
        <v>0</v>
      </c>
      <c r="Z1051" s="18">
        <f t="shared" si="3162"/>
        <v>0</v>
      </c>
      <c r="AA1051" s="18">
        <f t="shared" si="3162"/>
        <v>0</v>
      </c>
      <c r="AB1051" s="18">
        <f t="shared" si="3162"/>
        <v>0</v>
      </c>
      <c r="AC1051" s="18">
        <f t="shared" si="2971"/>
        <v>15652.8</v>
      </c>
      <c r="AD1051" s="18">
        <f t="shared" si="2972"/>
        <v>17152.8</v>
      </c>
      <c r="AE1051" s="18">
        <f t="shared" si="2973"/>
        <v>17152.8</v>
      </c>
      <c r="AF1051" s="18">
        <f t="shared" ref="AF1051:AH1051" si="3163">AF1052+AF1056+AF1062</f>
        <v>7500</v>
      </c>
      <c r="AG1051" s="18">
        <f t="shared" si="3163"/>
        <v>0</v>
      </c>
      <c r="AH1051" s="18">
        <f t="shared" si="3163"/>
        <v>0</v>
      </c>
      <c r="AI1051" s="18">
        <f t="shared" si="2955"/>
        <v>23152.799999999999</v>
      </c>
      <c r="AJ1051" s="18">
        <f t="shared" si="2956"/>
        <v>17152.8</v>
      </c>
      <c r="AK1051" s="18">
        <f t="shared" si="2957"/>
        <v>17152.8</v>
      </c>
      <c r="AL1051" s="18">
        <f t="shared" ref="AL1051" si="3164">AL1052+AL1056+AL1062</f>
        <v>0</v>
      </c>
      <c r="AM1051" s="18">
        <f t="shared" si="2958"/>
        <v>23152.799999999999</v>
      </c>
      <c r="AN1051" s="18">
        <f t="shared" ref="AN1051:AP1051" si="3165">AN1052+AN1056+AN1062</f>
        <v>0</v>
      </c>
      <c r="AO1051" s="18">
        <f t="shared" si="3165"/>
        <v>0</v>
      </c>
      <c r="AP1051" s="18">
        <f t="shared" si="3165"/>
        <v>0</v>
      </c>
      <c r="AQ1051" s="18">
        <f t="shared" si="2959"/>
        <v>23152.799999999999</v>
      </c>
      <c r="AR1051" s="18">
        <f t="shared" si="2960"/>
        <v>17152.8</v>
      </c>
      <c r="AS1051" s="18">
        <f t="shared" si="2961"/>
        <v>17152.8</v>
      </c>
      <c r="AT1051" s="18">
        <f t="shared" ref="AT1051:AV1051" si="3166">AT1052+AT1056+AT1062</f>
        <v>0</v>
      </c>
      <c r="AU1051" s="18">
        <f t="shared" si="3166"/>
        <v>0</v>
      </c>
      <c r="AV1051" s="18">
        <f t="shared" si="3166"/>
        <v>0</v>
      </c>
      <c r="AW1051" s="18">
        <f t="shared" si="2962"/>
        <v>23152.799999999999</v>
      </c>
      <c r="AX1051" s="18">
        <f t="shared" si="2963"/>
        <v>17152.8</v>
      </c>
      <c r="AY1051" s="18">
        <f t="shared" si="2964"/>
        <v>17152.8</v>
      </c>
      <c r="AZ1051" s="18">
        <f t="shared" ref="AZ1051:BB1051" si="3167">AZ1052+AZ1056+AZ1062</f>
        <v>1349</v>
      </c>
      <c r="BA1051" s="18">
        <f t="shared" si="3167"/>
        <v>0</v>
      </c>
      <c r="BB1051" s="18">
        <f t="shared" si="3167"/>
        <v>0</v>
      </c>
      <c r="BC1051" s="18">
        <f t="shared" si="2991"/>
        <v>24501.8</v>
      </c>
      <c r="BD1051" s="18">
        <f t="shared" si="2992"/>
        <v>17152.8</v>
      </c>
      <c r="BE1051" s="18">
        <f t="shared" si="2993"/>
        <v>17152.8</v>
      </c>
      <c r="BF1051" s="18">
        <f t="shared" ref="BF1051:BH1051" si="3168">BF1052+BF1056+BF1062</f>
        <v>0</v>
      </c>
      <c r="BG1051" s="18">
        <f t="shared" si="3168"/>
        <v>0</v>
      </c>
      <c r="BH1051" s="18">
        <f t="shared" si="3168"/>
        <v>0</v>
      </c>
      <c r="BI1051" s="18">
        <f t="shared" si="2988"/>
        <v>24501.8</v>
      </c>
      <c r="BJ1051" s="18">
        <f t="shared" si="2989"/>
        <v>17152.8</v>
      </c>
      <c r="BK1051" s="18">
        <f t="shared" si="2990"/>
        <v>17152.8</v>
      </c>
      <c r="BL1051" s="18">
        <f t="shared" ref="BL1051:BN1051" si="3169">BL1052+BL1056+BL1062</f>
        <v>0</v>
      </c>
      <c r="BM1051" s="18">
        <f t="shared" si="3169"/>
        <v>0</v>
      </c>
      <c r="BN1051" s="18">
        <f t="shared" si="3169"/>
        <v>0</v>
      </c>
      <c r="BO1051" s="18">
        <f t="shared" si="3134"/>
        <v>24501.8</v>
      </c>
      <c r="BP1051" s="18">
        <f t="shared" si="3135"/>
        <v>17152.8</v>
      </c>
      <c r="BQ1051" s="18">
        <f t="shared" si="3136"/>
        <v>17152.8</v>
      </c>
      <c r="BR1051" s="18">
        <f t="shared" ref="BR1051:BT1051" si="3170">BR1052+BR1056+BR1062</f>
        <v>0</v>
      </c>
      <c r="BS1051" s="18">
        <f t="shared" si="3170"/>
        <v>0</v>
      </c>
      <c r="BT1051" s="18">
        <f t="shared" si="3170"/>
        <v>0</v>
      </c>
      <c r="BU1051" s="18">
        <f t="shared" si="3137"/>
        <v>24501.8</v>
      </c>
      <c r="BV1051" s="18">
        <f t="shared" si="3138"/>
        <v>17152.8</v>
      </c>
      <c r="BW1051" s="18">
        <f t="shared" si="3139"/>
        <v>17152.8</v>
      </c>
      <c r="BX1051" s="18">
        <f t="shared" ref="BX1051:BZ1051" si="3171">BX1052+BX1056+BX1062</f>
        <v>0</v>
      </c>
      <c r="BY1051" s="18">
        <f t="shared" si="3171"/>
        <v>0</v>
      </c>
      <c r="BZ1051" s="18">
        <f t="shared" si="3171"/>
        <v>0</v>
      </c>
      <c r="CA1051" s="18">
        <f t="shared" si="3126"/>
        <v>24501.8</v>
      </c>
      <c r="CB1051" s="18">
        <f t="shared" si="3127"/>
        <v>17152.8</v>
      </c>
      <c r="CC1051" s="18">
        <f t="shared" si="3128"/>
        <v>17152.8</v>
      </c>
      <c r="CD1051" s="18">
        <f t="shared" si="3161"/>
        <v>0</v>
      </c>
      <c r="CE1051" s="27"/>
      <c r="CF1051" s="33"/>
    </row>
    <row r="1052" spans="1:84" ht="31.2" x14ac:dyDescent="0.3">
      <c r="A1052" s="41" t="s">
        <v>199</v>
      </c>
      <c r="B1052" s="39"/>
      <c r="C1052" s="41"/>
      <c r="D1052" s="41"/>
      <c r="E1052" s="14" t="s">
        <v>1421</v>
      </c>
      <c r="F1052" s="18">
        <f t="shared" ref="F1052:K1054" si="3172">F1053</f>
        <v>6650.8</v>
      </c>
      <c r="G1052" s="18">
        <f t="shared" si="3172"/>
        <v>6650.8</v>
      </c>
      <c r="H1052" s="18">
        <f t="shared" si="3172"/>
        <v>6650.8</v>
      </c>
      <c r="I1052" s="18">
        <f t="shared" si="3172"/>
        <v>0</v>
      </c>
      <c r="J1052" s="18">
        <f t="shared" si="3172"/>
        <v>0</v>
      </c>
      <c r="K1052" s="18">
        <f t="shared" si="3172"/>
        <v>0</v>
      </c>
      <c r="L1052" s="18">
        <f t="shared" si="3027"/>
        <v>6650.8</v>
      </c>
      <c r="M1052" s="18">
        <f t="shared" si="3028"/>
        <v>6650.8</v>
      </c>
      <c r="N1052" s="18">
        <f t="shared" si="3029"/>
        <v>6650.8</v>
      </c>
      <c r="O1052" s="18">
        <f t="shared" ref="O1052:S1054" si="3173">O1053</f>
        <v>0</v>
      </c>
      <c r="P1052" s="18">
        <f t="shared" si="3173"/>
        <v>0</v>
      </c>
      <c r="Q1052" s="18">
        <f t="shared" si="3173"/>
        <v>0</v>
      </c>
      <c r="R1052" s="18">
        <f t="shared" si="3173"/>
        <v>0</v>
      </c>
      <c r="S1052" s="18">
        <f t="shared" si="3173"/>
        <v>0</v>
      </c>
      <c r="T1052" s="18">
        <f t="shared" si="2967"/>
        <v>6650.8</v>
      </c>
      <c r="U1052" s="18">
        <f t="shared" si="2968"/>
        <v>6650.8</v>
      </c>
      <c r="V1052" s="18">
        <f t="shared" si="2969"/>
        <v>6650.8</v>
      </c>
      <c r="W1052" s="18">
        <f t="shared" ref="W1052:CD1054" si="3174">W1053</f>
        <v>0</v>
      </c>
      <c r="X1052" s="18">
        <f t="shared" si="3174"/>
        <v>0</v>
      </c>
      <c r="Y1052" s="18">
        <f t="shared" si="3174"/>
        <v>0</v>
      </c>
      <c r="Z1052" s="18">
        <f t="shared" si="3174"/>
        <v>0</v>
      </c>
      <c r="AA1052" s="18">
        <f t="shared" si="3174"/>
        <v>0</v>
      </c>
      <c r="AB1052" s="18">
        <f t="shared" si="3174"/>
        <v>0</v>
      </c>
      <c r="AC1052" s="18">
        <f t="shared" si="2971"/>
        <v>6650.8</v>
      </c>
      <c r="AD1052" s="18">
        <f t="shared" si="2972"/>
        <v>6650.8</v>
      </c>
      <c r="AE1052" s="18">
        <f t="shared" si="2973"/>
        <v>6650.8</v>
      </c>
      <c r="AF1052" s="18">
        <f t="shared" si="3174"/>
        <v>7500</v>
      </c>
      <c r="AG1052" s="18">
        <f t="shared" si="3174"/>
        <v>0</v>
      </c>
      <c r="AH1052" s="18">
        <f t="shared" si="3174"/>
        <v>0</v>
      </c>
      <c r="AI1052" s="18">
        <f t="shared" si="2955"/>
        <v>14150.8</v>
      </c>
      <c r="AJ1052" s="18">
        <f t="shared" si="2956"/>
        <v>6650.8</v>
      </c>
      <c r="AK1052" s="18">
        <f t="shared" si="2957"/>
        <v>6650.8</v>
      </c>
      <c r="AL1052" s="18">
        <f t="shared" si="3174"/>
        <v>0</v>
      </c>
      <c r="AM1052" s="18">
        <f t="shared" si="2958"/>
        <v>14150.8</v>
      </c>
      <c r="AN1052" s="18">
        <f t="shared" si="3174"/>
        <v>0</v>
      </c>
      <c r="AO1052" s="18">
        <f t="shared" si="3174"/>
        <v>0</v>
      </c>
      <c r="AP1052" s="18">
        <f t="shared" si="3174"/>
        <v>0</v>
      </c>
      <c r="AQ1052" s="18">
        <f t="shared" si="2959"/>
        <v>14150.8</v>
      </c>
      <c r="AR1052" s="18">
        <f t="shared" si="2960"/>
        <v>6650.8</v>
      </c>
      <c r="AS1052" s="18">
        <f t="shared" si="2961"/>
        <v>6650.8</v>
      </c>
      <c r="AT1052" s="18">
        <f t="shared" si="3174"/>
        <v>0</v>
      </c>
      <c r="AU1052" s="18">
        <f t="shared" si="3174"/>
        <v>0</v>
      </c>
      <c r="AV1052" s="18">
        <f t="shared" si="3174"/>
        <v>0</v>
      </c>
      <c r="AW1052" s="18">
        <f t="shared" si="2962"/>
        <v>14150.8</v>
      </c>
      <c r="AX1052" s="18">
        <f t="shared" si="2963"/>
        <v>6650.8</v>
      </c>
      <c r="AY1052" s="18">
        <f t="shared" si="2964"/>
        <v>6650.8</v>
      </c>
      <c r="AZ1052" s="18">
        <f t="shared" si="3174"/>
        <v>0</v>
      </c>
      <c r="BA1052" s="18">
        <f t="shared" si="3174"/>
        <v>0</v>
      </c>
      <c r="BB1052" s="18">
        <f t="shared" si="3174"/>
        <v>0</v>
      </c>
      <c r="BC1052" s="18">
        <f t="shared" si="2991"/>
        <v>14150.8</v>
      </c>
      <c r="BD1052" s="18">
        <f t="shared" si="2992"/>
        <v>6650.8</v>
      </c>
      <c r="BE1052" s="18">
        <f t="shared" si="2993"/>
        <v>6650.8</v>
      </c>
      <c r="BF1052" s="18">
        <f t="shared" si="3174"/>
        <v>0</v>
      </c>
      <c r="BG1052" s="18">
        <f t="shared" si="3174"/>
        <v>0</v>
      </c>
      <c r="BH1052" s="18">
        <f t="shared" si="3174"/>
        <v>0</v>
      </c>
      <c r="BI1052" s="18">
        <f t="shared" si="2988"/>
        <v>14150.8</v>
      </c>
      <c r="BJ1052" s="18">
        <f t="shared" si="2989"/>
        <v>6650.8</v>
      </c>
      <c r="BK1052" s="18">
        <f t="shared" si="2990"/>
        <v>6650.8</v>
      </c>
      <c r="BL1052" s="18">
        <f t="shared" si="3174"/>
        <v>0</v>
      </c>
      <c r="BM1052" s="18">
        <f t="shared" si="3174"/>
        <v>0</v>
      </c>
      <c r="BN1052" s="18">
        <f t="shared" si="3174"/>
        <v>0</v>
      </c>
      <c r="BO1052" s="18">
        <f t="shared" si="3134"/>
        <v>14150.8</v>
      </c>
      <c r="BP1052" s="18">
        <f t="shared" si="3135"/>
        <v>6650.8</v>
      </c>
      <c r="BQ1052" s="18">
        <f t="shared" si="3136"/>
        <v>6650.8</v>
      </c>
      <c r="BR1052" s="18">
        <f t="shared" si="3174"/>
        <v>0</v>
      </c>
      <c r="BS1052" s="18">
        <f t="shared" si="3174"/>
        <v>0</v>
      </c>
      <c r="BT1052" s="18">
        <f t="shared" si="3174"/>
        <v>0</v>
      </c>
      <c r="BU1052" s="18">
        <f t="shared" si="3137"/>
        <v>14150.8</v>
      </c>
      <c r="BV1052" s="18">
        <f t="shared" si="3138"/>
        <v>6650.8</v>
      </c>
      <c r="BW1052" s="18">
        <f t="shared" si="3139"/>
        <v>6650.8</v>
      </c>
      <c r="BX1052" s="18">
        <f t="shared" si="3174"/>
        <v>0</v>
      </c>
      <c r="BY1052" s="18">
        <f t="shared" si="3174"/>
        <v>0</v>
      </c>
      <c r="BZ1052" s="18">
        <f t="shared" si="3174"/>
        <v>0</v>
      </c>
      <c r="CA1052" s="18">
        <f t="shared" si="3126"/>
        <v>14150.8</v>
      </c>
      <c r="CB1052" s="18">
        <f t="shared" si="3127"/>
        <v>6650.8</v>
      </c>
      <c r="CC1052" s="18">
        <f t="shared" si="3128"/>
        <v>6650.8</v>
      </c>
      <c r="CD1052" s="18">
        <f t="shared" si="3174"/>
        <v>0</v>
      </c>
      <c r="CE1052" s="27"/>
      <c r="CF1052" s="33"/>
    </row>
    <row r="1053" spans="1:84" ht="46.8" x14ac:dyDescent="0.3">
      <c r="A1053" s="41" t="s">
        <v>199</v>
      </c>
      <c r="B1053" s="39">
        <v>600</v>
      </c>
      <c r="C1053" s="41"/>
      <c r="D1053" s="41"/>
      <c r="E1053" s="14" t="s">
        <v>554</v>
      </c>
      <c r="F1053" s="18">
        <f t="shared" si="3172"/>
        <v>6650.8</v>
      </c>
      <c r="G1053" s="18">
        <f t="shared" si="3172"/>
        <v>6650.8</v>
      </c>
      <c r="H1053" s="18">
        <f t="shared" si="3172"/>
        <v>6650.8</v>
      </c>
      <c r="I1053" s="18">
        <f t="shared" si="3172"/>
        <v>0</v>
      </c>
      <c r="J1053" s="18">
        <f t="shared" si="3172"/>
        <v>0</v>
      </c>
      <c r="K1053" s="18">
        <f t="shared" si="3172"/>
        <v>0</v>
      </c>
      <c r="L1053" s="18">
        <f t="shared" si="3027"/>
        <v>6650.8</v>
      </c>
      <c r="M1053" s="18">
        <f t="shared" si="3028"/>
        <v>6650.8</v>
      </c>
      <c r="N1053" s="18">
        <f t="shared" si="3029"/>
        <v>6650.8</v>
      </c>
      <c r="O1053" s="18">
        <f t="shared" si="3173"/>
        <v>0</v>
      </c>
      <c r="P1053" s="18">
        <f t="shared" si="3173"/>
        <v>0</v>
      </c>
      <c r="Q1053" s="18">
        <f t="shared" si="3173"/>
        <v>0</v>
      </c>
      <c r="R1053" s="18">
        <f t="shared" si="3173"/>
        <v>0</v>
      </c>
      <c r="S1053" s="18">
        <f t="shared" si="3173"/>
        <v>0</v>
      </c>
      <c r="T1053" s="18">
        <f t="shared" si="2967"/>
        <v>6650.8</v>
      </c>
      <c r="U1053" s="18">
        <f t="shared" si="2968"/>
        <v>6650.8</v>
      </c>
      <c r="V1053" s="18">
        <f t="shared" si="2969"/>
        <v>6650.8</v>
      </c>
      <c r="W1053" s="18">
        <f t="shared" si="3174"/>
        <v>0</v>
      </c>
      <c r="X1053" s="18">
        <f t="shared" si="3174"/>
        <v>0</v>
      </c>
      <c r="Y1053" s="18">
        <f t="shared" si="3174"/>
        <v>0</v>
      </c>
      <c r="Z1053" s="18">
        <f t="shared" si="3174"/>
        <v>0</v>
      </c>
      <c r="AA1053" s="18">
        <f t="shared" si="3174"/>
        <v>0</v>
      </c>
      <c r="AB1053" s="18">
        <f t="shared" si="3174"/>
        <v>0</v>
      </c>
      <c r="AC1053" s="18">
        <f t="shared" si="2971"/>
        <v>6650.8</v>
      </c>
      <c r="AD1053" s="18">
        <f t="shared" si="2972"/>
        <v>6650.8</v>
      </c>
      <c r="AE1053" s="18">
        <f t="shared" si="2973"/>
        <v>6650.8</v>
      </c>
      <c r="AF1053" s="18">
        <f t="shared" si="3174"/>
        <v>7500</v>
      </c>
      <c r="AG1053" s="18">
        <f t="shared" si="3174"/>
        <v>0</v>
      </c>
      <c r="AH1053" s="18">
        <f t="shared" si="3174"/>
        <v>0</v>
      </c>
      <c r="AI1053" s="18">
        <f t="shared" si="2955"/>
        <v>14150.8</v>
      </c>
      <c r="AJ1053" s="18">
        <f t="shared" si="2956"/>
        <v>6650.8</v>
      </c>
      <c r="AK1053" s="18">
        <f t="shared" si="2957"/>
        <v>6650.8</v>
      </c>
      <c r="AL1053" s="18">
        <f t="shared" si="3174"/>
        <v>0</v>
      </c>
      <c r="AM1053" s="18">
        <f t="shared" si="2958"/>
        <v>14150.8</v>
      </c>
      <c r="AN1053" s="18">
        <f t="shared" si="3174"/>
        <v>0</v>
      </c>
      <c r="AO1053" s="18">
        <f t="shared" si="3174"/>
        <v>0</v>
      </c>
      <c r="AP1053" s="18">
        <f t="shared" si="3174"/>
        <v>0</v>
      </c>
      <c r="AQ1053" s="18">
        <f t="shared" si="2959"/>
        <v>14150.8</v>
      </c>
      <c r="AR1053" s="18">
        <f t="shared" si="2960"/>
        <v>6650.8</v>
      </c>
      <c r="AS1053" s="18">
        <f t="shared" si="2961"/>
        <v>6650.8</v>
      </c>
      <c r="AT1053" s="18">
        <f t="shared" si="3174"/>
        <v>0</v>
      </c>
      <c r="AU1053" s="18">
        <f t="shared" si="3174"/>
        <v>0</v>
      </c>
      <c r="AV1053" s="18">
        <f t="shared" si="3174"/>
        <v>0</v>
      </c>
      <c r="AW1053" s="18">
        <f t="shared" si="2962"/>
        <v>14150.8</v>
      </c>
      <c r="AX1053" s="18">
        <f t="shared" si="2963"/>
        <v>6650.8</v>
      </c>
      <c r="AY1053" s="18">
        <f t="shared" si="2964"/>
        <v>6650.8</v>
      </c>
      <c r="AZ1053" s="18">
        <f t="shared" si="3174"/>
        <v>0</v>
      </c>
      <c r="BA1053" s="18">
        <f t="shared" si="3174"/>
        <v>0</v>
      </c>
      <c r="BB1053" s="18">
        <f t="shared" si="3174"/>
        <v>0</v>
      </c>
      <c r="BC1053" s="18">
        <f t="shared" si="2991"/>
        <v>14150.8</v>
      </c>
      <c r="BD1053" s="18">
        <f t="shared" si="2992"/>
        <v>6650.8</v>
      </c>
      <c r="BE1053" s="18">
        <f t="shared" si="2993"/>
        <v>6650.8</v>
      </c>
      <c r="BF1053" s="18">
        <f t="shared" si="3174"/>
        <v>0</v>
      </c>
      <c r="BG1053" s="18">
        <f t="shared" si="3174"/>
        <v>0</v>
      </c>
      <c r="BH1053" s="18">
        <f t="shared" si="3174"/>
        <v>0</v>
      </c>
      <c r="BI1053" s="18">
        <f t="shared" si="2988"/>
        <v>14150.8</v>
      </c>
      <c r="BJ1053" s="18">
        <f t="shared" si="2989"/>
        <v>6650.8</v>
      </c>
      <c r="BK1053" s="18">
        <f t="shared" si="2990"/>
        <v>6650.8</v>
      </c>
      <c r="BL1053" s="18">
        <f t="shared" si="3174"/>
        <v>0</v>
      </c>
      <c r="BM1053" s="18">
        <f t="shared" si="3174"/>
        <v>0</v>
      </c>
      <c r="BN1053" s="18">
        <f t="shared" si="3174"/>
        <v>0</v>
      </c>
      <c r="BO1053" s="18">
        <f t="shared" si="3134"/>
        <v>14150.8</v>
      </c>
      <c r="BP1053" s="18">
        <f t="shared" si="3135"/>
        <v>6650.8</v>
      </c>
      <c r="BQ1053" s="18">
        <f t="shared" si="3136"/>
        <v>6650.8</v>
      </c>
      <c r="BR1053" s="18">
        <f t="shared" si="3174"/>
        <v>0</v>
      </c>
      <c r="BS1053" s="18">
        <f t="shared" si="3174"/>
        <v>0</v>
      </c>
      <c r="BT1053" s="18">
        <f t="shared" si="3174"/>
        <v>0</v>
      </c>
      <c r="BU1053" s="18">
        <f t="shared" si="3137"/>
        <v>14150.8</v>
      </c>
      <c r="BV1053" s="18">
        <f t="shared" si="3138"/>
        <v>6650.8</v>
      </c>
      <c r="BW1053" s="18">
        <f t="shared" si="3139"/>
        <v>6650.8</v>
      </c>
      <c r="BX1053" s="18">
        <f t="shared" si="3174"/>
        <v>0</v>
      </c>
      <c r="BY1053" s="18">
        <f t="shared" si="3174"/>
        <v>0</v>
      </c>
      <c r="BZ1053" s="18">
        <f t="shared" si="3174"/>
        <v>0</v>
      </c>
      <c r="CA1053" s="18">
        <f t="shared" si="3126"/>
        <v>14150.8</v>
      </c>
      <c r="CB1053" s="18">
        <f t="shared" si="3127"/>
        <v>6650.8</v>
      </c>
      <c r="CC1053" s="18">
        <f t="shared" si="3128"/>
        <v>6650.8</v>
      </c>
      <c r="CD1053" s="18">
        <f t="shared" si="3174"/>
        <v>0</v>
      </c>
      <c r="CE1053" s="27"/>
      <c r="CF1053" s="33"/>
    </row>
    <row r="1054" spans="1:84" x14ac:dyDescent="0.3">
      <c r="A1054" s="41" t="s">
        <v>199</v>
      </c>
      <c r="B1054" s="39">
        <v>620</v>
      </c>
      <c r="C1054" s="41"/>
      <c r="D1054" s="41"/>
      <c r="E1054" s="14" t="s">
        <v>569</v>
      </c>
      <c r="F1054" s="18">
        <f t="shared" si="3172"/>
        <v>6650.8</v>
      </c>
      <c r="G1054" s="18">
        <f t="shared" si="3172"/>
        <v>6650.8</v>
      </c>
      <c r="H1054" s="18">
        <f t="shared" si="3172"/>
        <v>6650.8</v>
      </c>
      <c r="I1054" s="18">
        <f t="shared" si="3172"/>
        <v>0</v>
      </c>
      <c r="J1054" s="18">
        <f t="shared" si="3172"/>
        <v>0</v>
      </c>
      <c r="K1054" s="18">
        <f t="shared" si="3172"/>
        <v>0</v>
      </c>
      <c r="L1054" s="18">
        <f t="shared" si="3027"/>
        <v>6650.8</v>
      </c>
      <c r="M1054" s="18">
        <f t="shared" si="3028"/>
        <v>6650.8</v>
      </c>
      <c r="N1054" s="18">
        <f t="shared" si="3029"/>
        <v>6650.8</v>
      </c>
      <c r="O1054" s="18">
        <f t="shared" si="3173"/>
        <v>0</v>
      </c>
      <c r="P1054" s="18">
        <f t="shared" si="3173"/>
        <v>0</v>
      </c>
      <c r="Q1054" s="18">
        <f t="shared" si="3173"/>
        <v>0</v>
      </c>
      <c r="R1054" s="18">
        <f t="shared" si="3173"/>
        <v>0</v>
      </c>
      <c r="S1054" s="18">
        <f t="shared" si="3173"/>
        <v>0</v>
      </c>
      <c r="T1054" s="18">
        <f t="shared" si="2967"/>
        <v>6650.8</v>
      </c>
      <c r="U1054" s="18">
        <f t="shared" si="2968"/>
        <v>6650.8</v>
      </c>
      <c r="V1054" s="18">
        <f t="shared" si="2969"/>
        <v>6650.8</v>
      </c>
      <c r="W1054" s="18">
        <f t="shared" si="3174"/>
        <v>0</v>
      </c>
      <c r="X1054" s="18">
        <f t="shared" si="3174"/>
        <v>0</v>
      </c>
      <c r="Y1054" s="18">
        <f t="shared" si="3174"/>
        <v>0</v>
      </c>
      <c r="Z1054" s="18">
        <f t="shared" si="3174"/>
        <v>0</v>
      </c>
      <c r="AA1054" s="18">
        <f t="shared" si="3174"/>
        <v>0</v>
      </c>
      <c r="AB1054" s="18">
        <f t="shared" si="3174"/>
        <v>0</v>
      </c>
      <c r="AC1054" s="18">
        <f t="shared" si="2971"/>
        <v>6650.8</v>
      </c>
      <c r="AD1054" s="18">
        <f t="shared" si="2972"/>
        <v>6650.8</v>
      </c>
      <c r="AE1054" s="18">
        <f t="shared" si="2973"/>
        <v>6650.8</v>
      </c>
      <c r="AF1054" s="18">
        <f t="shared" si="3174"/>
        <v>7500</v>
      </c>
      <c r="AG1054" s="18">
        <f t="shared" si="3174"/>
        <v>0</v>
      </c>
      <c r="AH1054" s="18">
        <f t="shared" si="3174"/>
        <v>0</v>
      </c>
      <c r="AI1054" s="18">
        <f t="shared" si="2955"/>
        <v>14150.8</v>
      </c>
      <c r="AJ1054" s="18">
        <f t="shared" si="2956"/>
        <v>6650.8</v>
      </c>
      <c r="AK1054" s="18">
        <f t="shared" si="2957"/>
        <v>6650.8</v>
      </c>
      <c r="AL1054" s="18">
        <f t="shared" si="3174"/>
        <v>0</v>
      </c>
      <c r="AM1054" s="18">
        <f t="shared" si="2958"/>
        <v>14150.8</v>
      </c>
      <c r="AN1054" s="18">
        <f t="shared" si="3174"/>
        <v>0</v>
      </c>
      <c r="AO1054" s="18">
        <f t="shared" si="3174"/>
        <v>0</v>
      </c>
      <c r="AP1054" s="18">
        <f t="shared" si="3174"/>
        <v>0</v>
      </c>
      <c r="AQ1054" s="18">
        <f t="shared" si="2959"/>
        <v>14150.8</v>
      </c>
      <c r="AR1054" s="18">
        <f t="shared" si="2960"/>
        <v>6650.8</v>
      </c>
      <c r="AS1054" s="18">
        <f t="shared" si="2961"/>
        <v>6650.8</v>
      </c>
      <c r="AT1054" s="18">
        <f t="shared" si="3174"/>
        <v>0</v>
      </c>
      <c r="AU1054" s="18">
        <f t="shared" si="3174"/>
        <v>0</v>
      </c>
      <c r="AV1054" s="18">
        <f t="shared" si="3174"/>
        <v>0</v>
      </c>
      <c r="AW1054" s="18">
        <f t="shared" si="2962"/>
        <v>14150.8</v>
      </c>
      <c r="AX1054" s="18">
        <f t="shared" si="2963"/>
        <v>6650.8</v>
      </c>
      <c r="AY1054" s="18">
        <f t="shared" si="2964"/>
        <v>6650.8</v>
      </c>
      <c r="AZ1054" s="18">
        <f t="shared" si="3174"/>
        <v>0</v>
      </c>
      <c r="BA1054" s="18">
        <f t="shared" si="3174"/>
        <v>0</v>
      </c>
      <c r="BB1054" s="18">
        <f t="shared" si="3174"/>
        <v>0</v>
      </c>
      <c r="BC1054" s="18">
        <f t="shared" si="2991"/>
        <v>14150.8</v>
      </c>
      <c r="BD1054" s="18">
        <f t="shared" si="2992"/>
        <v>6650.8</v>
      </c>
      <c r="BE1054" s="18">
        <f t="shared" si="2993"/>
        <v>6650.8</v>
      </c>
      <c r="BF1054" s="18">
        <f t="shared" si="3174"/>
        <v>0</v>
      </c>
      <c r="BG1054" s="18">
        <f t="shared" si="3174"/>
        <v>0</v>
      </c>
      <c r="BH1054" s="18">
        <f t="shared" si="3174"/>
        <v>0</v>
      </c>
      <c r="BI1054" s="18">
        <f t="shared" si="2988"/>
        <v>14150.8</v>
      </c>
      <c r="BJ1054" s="18">
        <f t="shared" si="2989"/>
        <v>6650.8</v>
      </c>
      <c r="BK1054" s="18">
        <f t="shared" si="2990"/>
        <v>6650.8</v>
      </c>
      <c r="BL1054" s="18">
        <f t="shared" si="3174"/>
        <v>0</v>
      </c>
      <c r="BM1054" s="18">
        <f t="shared" si="3174"/>
        <v>0</v>
      </c>
      <c r="BN1054" s="18">
        <f t="shared" si="3174"/>
        <v>0</v>
      </c>
      <c r="BO1054" s="18">
        <f t="shared" si="3134"/>
        <v>14150.8</v>
      </c>
      <c r="BP1054" s="18">
        <f t="shared" si="3135"/>
        <v>6650.8</v>
      </c>
      <c r="BQ1054" s="18">
        <f t="shared" si="3136"/>
        <v>6650.8</v>
      </c>
      <c r="BR1054" s="18">
        <f t="shared" si="3174"/>
        <v>0</v>
      </c>
      <c r="BS1054" s="18">
        <f t="shared" si="3174"/>
        <v>0</v>
      </c>
      <c r="BT1054" s="18">
        <f t="shared" si="3174"/>
        <v>0</v>
      </c>
      <c r="BU1054" s="18">
        <f t="shared" si="3137"/>
        <v>14150.8</v>
      </c>
      <c r="BV1054" s="18">
        <f t="shared" si="3138"/>
        <v>6650.8</v>
      </c>
      <c r="BW1054" s="18">
        <f t="shared" si="3139"/>
        <v>6650.8</v>
      </c>
      <c r="BX1054" s="18">
        <f t="shared" si="3174"/>
        <v>0</v>
      </c>
      <c r="BY1054" s="18">
        <f t="shared" si="3174"/>
        <v>0</v>
      </c>
      <c r="BZ1054" s="18">
        <f t="shared" si="3174"/>
        <v>0</v>
      </c>
      <c r="CA1054" s="18">
        <f t="shared" si="3126"/>
        <v>14150.8</v>
      </c>
      <c r="CB1054" s="18">
        <f t="shared" si="3127"/>
        <v>6650.8</v>
      </c>
      <c r="CC1054" s="18">
        <f t="shared" si="3128"/>
        <v>6650.8</v>
      </c>
      <c r="CD1054" s="18">
        <f t="shared" si="3174"/>
        <v>0</v>
      </c>
      <c r="CE1054" s="27"/>
      <c r="CF1054" s="33"/>
    </row>
    <row r="1055" spans="1:84" x14ac:dyDescent="0.3">
      <c r="A1055" s="41" t="s">
        <v>199</v>
      </c>
      <c r="B1055" s="39">
        <v>620</v>
      </c>
      <c r="C1055" s="41" t="s">
        <v>27</v>
      </c>
      <c r="D1055" s="41" t="s">
        <v>29</v>
      </c>
      <c r="E1055" s="14" t="s">
        <v>536</v>
      </c>
      <c r="F1055" s="23">
        <v>6650.8</v>
      </c>
      <c r="G1055" s="23">
        <v>6650.8</v>
      </c>
      <c r="H1055" s="23">
        <v>6650.8</v>
      </c>
      <c r="I1055" s="18"/>
      <c r="J1055" s="18"/>
      <c r="K1055" s="18"/>
      <c r="L1055" s="18">
        <f t="shared" si="3027"/>
        <v>6650.8</v>
      </c>
      <c r="M1055" s="18">
        <f t="shared" si="3028"/>
        <v>6650.8</v>
      </c>
      <c r="N1055" s="18">
        <f t="shared" si="3029"/>
        <v>6650.8</v>
      </c>
      <c r="O1055" s="18"/>
      <c r="P1055" s="18"/>
      <c r="Q1055" s="18"/>
      <c r="R1055" s="18"/>
      <c r="S1055" s="18"/>
      <c r="T1055" s="18">
        <f t="shared" si="2967"/>
        <v>6650.8</v>
      </c>
      <c r="U1055" s="18">
        <f t="shared" si="2968"/>
        <v>6650.8</v>
      </c>
      <c r="V1055" s="18">
        <f t="shared" si="2969"/>
        <v>6650.8</v>
      </c>
      <c r="W1055" s="18"/>
      <c r="X1055" s="18"/>
      <c r="Y1055" s="18"/>
      <c r="Z1055" s="18"/>
      <c r="AA1055" s="18"/>
      <c r="AB1055" s="18"/>
      <c r="AC1055" s="18">
        <f t="shared" si="2971"/>
        <v>6650.8</v>
      </c>
      <c r="AD1055" s="18">
        <f t="shared" si="2972"/>
        <v>6650.8</v>
      </c>
      <c r="AE1055" s="18">
        <f t="shared" si="2973"/>
        <v>6650.8</v>
      </c>
      <c r="AF1055" s="18">
        <v>7500</v>
      </c>
      <c r="AG1055" s="18"/>
      <c r="AH1055" s="18"/>
      <c r="AI1055" s="18">
        <f t="shared" si="2955"/>
        <v>14150.8</v>
      </c>
      <c r="AJ1055" s="18">
        <f t="shared" si="2956"/>
        <v>6650.8</v>
      </c>
      <c r="AK1055" s="18">
        <f t="shared" si="2957"/>
        <v>6650.8</v>
      </c>
      <c r="AL1055" s="18"/>
      <c r="AM1055" s="18">
        <f t="shared" si="2958"/>
        <v>14150.8</v>
      </c>
      <c r="AN1055" s="18"/>
      <c r="AO1055" s="18"/>
      <c r="AP1055" s="18"/>
      <c r="AQ1055" s="18">
        <f t="shared" si="2959"/>
        <v>14150.8</v>
      </c>
      <c r="AR1055" s="18">
        <f t="shared" si="2960"/>
        <v>6650.8</v>
      </c>
      <c r="AS1055" s="18">
        <f t="shared" si="2961"/>
        <v>6650.8</v>
      </c>
      <c r="AT1055" s="18"/>
      <c r="AU1055" s="18"/>
      <c r="AV1055" s="18"/>
      <c r="AW1055" s="18">
        <f t="shared" si="2962"/>
        <v>14150.8</v>
      </c>
      <c r="AX1055" s="18">
        <f t="shared" si="2963"/>
        <v>6650.8</v>
      </c>
      <c r="AY1055" s="18">
        <f t="shared" si="2964"/>
        <v>6650.8</v>
      </c>
      <c r="AZ1055" s="18"/>
      <c r="BA1055" s="18"/>
      <c r="BB1055" s="18"/>
      <c r="BC1055" s="18">
        <f t="shared" si="2991"/>
        <v>14150.8</v>
      </c>
      <c r="BD1055" s="18">
        <f t="shared" si="2992"/>
        <v>6650.8</v>
      </c>
      <c r="BE1055" s="18">
        <f t="shared" si="2993"/>
        <v>6650.8</v>
      </c>
      <c r="BF1055" s="18"/>
      <c r="BG1055" s="18"/>
      <c r="BH1055" s="18"/>
      <c r="BI1055" s="18">
        <f t="shared" si="2988"/>
        <v>14150.8</v>
      </c>
      <c r="BJ1055" s="18">
        <f t="shared" si="2989"/>
        <v>6650.8</v>
      </c>
      <c r="BK1055" s="18">
        <f t="shared" si="2990"/>
        <v>6650.8</v>
      </c>
      <c r="BL1055" s="18"/>
      <c r="BM1055" s="18"/>
      <c r="BN1055" s="18"/>
      <c r="BO1055" s="18">
        <f t="shared" si="3134"/>
        <v>14150.8</v>
      </c>
      <c r="BP1055" s="18">
        <f t="shared" si="3135"/>
        <v>6650.8</v>
      </c>
      <c r="BQ1055" s="18">
        <f t="shared" si="3136"/>
        <v>6650.8</v>
      </c>
      <c r="BR1055" s="18"/>
      <c r="BS1055" s="18"/>
      <c r="BT1055" s="18"/>
      <c r="BU1055" s="18">
        <f t="shared" si="3137"/>
        <v>14150.8</v>
      </c>
      <c r="BV1055" s="18">
        <f t="shared" si="3138"/>
        <v>6650.8</v>
      </c>
      <c r="BW1055" s="18">
        <f t="shared" si="3139"/>
        <v>6650.8</v>
      </c>
      <c r="BX1055" s="18"/>
      <c r="BY1055" s="18"/>
      <c r="BZ1055" s="18"/>
      <c r="CA1055" s="18">
        <f t="shared" si="3126"/>
        <v>14150.8</v>
      </c>
      <c r="CB1055" s="18">
        <f t="shared" si="3127"/>
        <v>6650.8</v>
      </c>
      <c r="CC1055" s="18">
        <f t="shared" si="3128"/>
        <v>6650.8</v>
      </c>
      <c r="CD1055" s="18"/>
      <c r="CE1055" s="27"/>
      <c r="CF1055" s="33"/>
    </row>
    <row r="1056" spans="1:84" ht="31.2" x14ac:dyDescent="0.3">
      <c r="A1056" s="41" t="s">
        <v>200</v>
      </c>
      <c r="B1056" s="39"/>
      <c r="C1056" s="41"/>
      <c r="D1056" s="41"/>
      <c r="E1056" s="14" t="s">
        <v>1308</v>
      </c>
      <c r="F1056" s="18">
        <f t="shared" ref="F1056:K1056" si="3175">F1057</f>
        <v>0</v>
      </c>
      <c r="G1056" s="18">
        <f t="shared" si="3175"/>
        <v>1500</v>
      </c>
      <c r="H1056" s="18">
        <f t="shared" si="3175"/>
        <v>1500</v>
      </c>
      <c r="I1056" s="18">
        <f t="shared" si="3175"/>
        <v>0</v>
      </c>
      <c r="J1056" s="18">
        <f t="shared" si="3175"/>
        <v>0</v>
      </c>
      <c r="K1056" s="18">
        <f t="shared" si="3175"/>
        <v>0</v>
      </c>
      <c r="L1056" s="18">
        <f t="shared" si="3027"/>
        <v>0</v>
      </c>
      <c r="M1056" s="18">
        <f t="shared" si="3028"/>
        <v>1500</v>
      </c>
      <c r="N1056" s="18">
        <f t="shared" si="3029"/>
        <v>1500</v>
      </c>
      <c r="O1056" s="18">
        <f t="shared" ref="O1056:S1056" si="3176">O1057</f>
        <v>0</v>
      </c>
      <c r="P1056" s="18">
        <f t="shared" si="3176"/>
        <v>0</v>
      </c>
      <c r="Q1056" s="18">
        <f t="shared" si="3176"/>
        <v>0</v>
      </c>
      <c r="R1056" s="18">
        <f t="shared" si="3176"/>
        <v>0</v>
      </c>
      <c r="S1056" s="18">
        <f t="shared" si="3176"/>
        <v>0</v>
      </c>
      <c r="T1056" s="18">
        <f t="shared" si="2967"/>
        <v>0</v>
      </c>
      <c r="U1056" s="18">
        <f t="shared" si="2968"/>
        <v>1500</v>
      </c>
      <c r="V1056" s="18">
        <f t="shared" si="2969"/>
        <v>1500</v>
      </c>
      <c r="W1056" s="18">
        <f t="shared" ref="W1056:CD1056" si="3177">W1057</f>
        <v>0</v>
      </c>
      <c r="X1056" s="18">
        <f t="shared" si="3177"/>
        <v>0</v>
      </c>
      <c r="Y1056" s="18">
        <f t="shared" si="3177"/>
        <v>0</v>
      </c>
      <c r="Z1056" s="18">
        <f t="shared" si="3177"/>
        <v>0</v>
      </c>
      <c r="AA1056" s="18">
        <f t="shared" si="3177"/>
        <v>0</v>
      </c>
      <c r="AB1056" s="18">
        <f t="shared" si="3177"/>
        <v>0</v>
      </c>
      <c r="AC1056" s="18">
        <f t="shared" si="2971"/>
        <v>0</v>
      </c>
      <c r="AD1056" s="18">
        <f t="shared" si="2972"/>
        <v>1500</v>
      </c>
      <c r="AE1056" s="18">
        <f t="shared" si="2973"/>
        <v>1500</v>
      </c>
      <c r="AF1056" s="18">
        <f t="shared" si="3177"/>
        <v>0</v>
      </c>
      <c r="AG1056" s="18">
        <f t="shared" si="3177"/>
        <v>0</v>
      </c>
      <c r="AH1056" s="18">
        <f t="shared" si="3177"/>
        <v>0</v>
      </c>
      <c r="AI1056" s="18">
        <f t="shared" si="2955"/>
        <v>0</v>
      </c>
      <c r="AJ1056" s="18">
        <f t="shared" si="2956"/>
        <v>1500</v>
      </c>
      <c r="AK1056" s="18">
        <f t="shared" si="2957"/>
        <v>1500</v>
      </c>
      <c r="AL1056" s="18">
        <f t="shared" si="3177"/>
        <v>0</v>
      </c>
      <c r="AM1056" s="18">
        <f t="shared" si="2958"/>
        <v>0</v>
      </c>
      <c r="AN1056" s="18">
        <f t="shared" si="3177"/>
        <v>0</v>
      </c>
      <c r="AO1056" s="18">
        <f t="shared" si="3177"/>
        <v>0</v>
      </c>
      <c r="AP1056" s="18">
        <f t="shared" si="3177"/>
        <v>0</v>
      </c>
      <c r="AQ1056" s="18">
        <f t="shared" si="2959"/>
        <v>0</v>
      </c>
      <c r="AR1056" s="18">
        <f t="shared" si="2960"/>
        <v>1500</v>
      </c>
      <c r="AS1056" s="18">
        <f t="shared" si="2961"/>
        <v>1500</v>
      </c>
      <c r="AT1056" s="18">
        <f t="shared" si="3177"/>
        <v>0</v>
      </c>
      <c r="AU1056" s="18">
        <f t="shared" si="3177"/>
        <v>0</v>
      </c>
      <c r="AV1056" s="18">
        <f t="shared" si="3177"/>
        <v>0</v>
      </c>
      <c r="AW1056" s="18">
        <f t="shared" si="2962"/>
        <v>0</v>
      </c>
      <c r="AX1056" s="18">
        <f t="shared" si="2963"/>
        <v>1500</v>
      </c>
      <c r="AY1056" s="18">
        <f t="shared" si="2964"/>
        <v>1500</v>
      </c>
      <c r="AZ1056" s="18">
        <f t="shared" si="3177"/>
        <v>0</v>
      </c>
      <c r="BA1056" s="18">
        <f t="shared" si="3177"/>
        <v>0</v>
      </c>
      <c r="BB1056" s="18">
        <f t="shared" si="3177"/>
        <v>0</v>
      </c>
      <c r="BC1056" s="18">
        <f t="shared" si="2991"/>
        <v>0</v>
      </c>
      <c r="BD1056" s="18">
        <f t="shared" si="2992"/>
        <v>1500</v>
      </c>
      <c r="BE1056" s="18">
        <f t="shared" si="2993"/>
        <v>1500</v>
      </c>
      <c r="BF1056" s="18">
        <f t="shared" si="3177"/>
        <v>0</v>
      </c>
      <c r="BG1056" s="18">
        <f t="shared" si="3177"/>
        <v>0</v>
      </c>
      <c r="BH1056" s="18">
        <f t="shared" si="3177"/>
        <v>0</v>
      </c>
      <c r="BI1056" s="18">
        <f t="shared" ref="BI1056:BI1119" si="3178">BC1056+BF1056</f>
        <v>0</v>
      </c>
      <c r="BJ1056" s="18">
        <f t="shared" ref="BJ1056:BJ1119" si="3179">BD1056+BG1056</f>
        <v>1500</v>
      </c>
      <c r="BK1056" s="18">
        <f t="shared" ref="BK1056:BK1119" si="3180">BE1056+BH1056</f>
        <v>1500</v>
      </c>
      <c r="BL1056" s="18">
        <f t="shared" si="3177"/>
        <v>0</v>
      </c>
      <c r="BM1056" s="18">
        <f t="shared" si="3177"/>
        <v>0</v>
      </c>
      <c r="BN1056" s="18">
        <f t="shared" si="3177"/>
        <v>0</v>
      </c>
      <c r="BO1056" s="18">
        <f t="shared" si="3134"/>
        <v>0</v>
      </c>
      <c r="BP1056" s="18">
        <f t="shared" si="3135"/>
        <v>1500</v>
      </c>
      <c r="BQ1056" s="18">
        <f t="shared" si="3136"/>
        <v>1500</v>
      </c>
      <c r="BR1056" s="18">
        <f t="shared" si="3177"/>
        <v>0</v>
      </c>
      <c r="BS1056" s="18">
        <f t="shared" si="3177"/>
        <v>0</v>
      </c>
      <c r="BT1056" s="18">
        <f t="shared" si="3177"/>
        <v>0</v>
      </c>
      <c r="BU1056" s="18">
        <f t="shared" si="3137"/>
        <v>0</v>
      </c>
      <c r="BV1056" s="18">
        <f t="shared" si="3138"/>
        <v>1500</v>
      </c>
      <c r="BW1056" s="18">
        <f t="shared" si="3139"/>
        <v>1500</v>
      </c>
      <c r="BX1056" s="18">
        <f t="shared" si="3177"/>
        <v>0</v>
      </c>
      <c r="BY1056" s="18">
        <f t="shared" si="3177"/>
        <v>0</v>
      </c>
      <c r="BZ1056" s="18">
        <f t="shared" si="3177"/>
        <v>0</v>
      </c>
      <c r="CA1056" s="18">
        <f t="shared" si="3126"/>
        <v>0</v>
      </c>
      <c r="CB1056" s="18">
        <f t="shared" si="3127"/>
        <v>1500</v>
      </c>
      <c r="CC1056" s="18">
        <f t="shared" si="3128"/>
        <v>1500</v>
      </c>
      <c r="CD1056" s="18">
        <f t="shared" si="3177"/>
        <v>0</v>
      </c>
      <c r="CE1056" s="27"/>
      <c r="CF1056" s="33"/>
    </row>
    <row r="1057" spans="1:84" ht="46.8" x14ac:dyDescent="0.3">
      <c r="A1057" s="41" t="s">
        <v>200</v>
      </c>
      <c r="B1057" s="39">
        <v>600</v>
      </c>
      <c r="C1057" s="41"/>
      <c r="D1057" s="41"/>
      <c r="E1057" s="14" t="s">
        <v>554</v>
      </c>
      <c r="F1057" s="18">
        <f t="shared" ref="F1057:K1057" si="3181">F1058+F1060</f>
        <v>0</v>
      </c>
      <c r="G1057" s="18">
        <f t="shared" si="3181"/>
        <v>1500</v>
      </c>
      <c r="H1057" s="18">
        <f t="shared" si="3181"/>
        <v>1500</v>
      </c>
      <c r="I1057" s="18">
        <f t="shared" si="3181"/>
        <v>0</v>
      </c>
      <c r="J1057" s="18">
        <f t="shared" si="3181"/>
        <v>0</v>
      </c>
      <c r="K1057" s="18">
        <f t="shared" si="3181"/>
        <v>0</v>
      </c>
      <c r="L1057" s="18">
        <f t="shared" si="3027"/>
        <v>0</v>
      </c>
      <c r="M1057" s="18">
        <f t="shared" si="3028"/>
        <v>1500</v>
      </c>
      <c r="N1057" s="18">
        <f t="shared" si="3029"/>
        <v>1500</v>
      </c>
      <c r="O1057" s="18">
        <f t="shared" ref="O1057:S1057" si="3182">O1058+O1060</f>
        <v>0</v>
      </c>
      <c r="P1057" s="18">
        <f t="shared" si="3182"/>
        <v>0</v>
      </c>
      <c r="Q1057" s="18">
        <f t="shared" si="3182"/>
        <v>0</v>
      </c>
      <c r="R1057" s="18">
        <f t="shared" si="3182"/>
        <v>0</v>
      </c>
      <c r="S1057" s="18">
        <f t="shared" si="3182"/>
        <v>0</v>
      </c>
      <c r="T1057" s="18">
        <f t="shared" si="2967"/>
        <v>0</v>
      </c>
      <c r="U1057" s="18">
        <f t="shared" si="2968"/>
        <v>1500</v>
      </c>
      <c r="V1057" s="18">
        <f t="shared" si="2969"/>
        <v>1500</v>
      </c>
      <c r="W1057" s="18">
        <f t="shared" ref="W1057:CD1057" si="3183">W1058+W1060</f>
        <v>0</v>
      </c>
      <c r="X1057" s="18">
        <f t="shared" ref="X1057:AB1057" si="3184">X1058+X1060</f>
        <v>0</v>
      </c>
      <c r="Y1057" s="18">
        <f t="shared" si="3184"/>
        <v>0</v>
      </c>
      <c r="Z1057" s="18">
        <f t="shared" si="3184"/>
        <v>0</v>
      </c>
      <c r="AA1057" s="18">
        <f t="shared" si="3184"/>
        <v>0</v>
      </c>
      <c r="AB1057" s="18">
        <f t="shared" si="3184"/>
        <v>0</v>
      </c>
      <c r="AC1057" s="18">
        <f t="shared" si="2971"/>
        <v>0</v>
      </c>
      <c r="AD1057" s="18">
        <f t="shared" si="2972"/>
        <v>1500</v>
      </c>
      <c r="AE1057" s="18">
        <f t="shared" si="2973"/>
        <v>1500</v>
      </c>
      <c r="AF1057" s="18">
        <f t="shared" ref="AF1057:AH1057" si="3185">AF1058+AF1060</f>
        <v>0</v>
      </c>
      <c r="AG1057" s="18">
        <f t="shared" si="3185"/>
        <v>0</v>
      </c>
      <c r="AH1057" s="18">
        <f t="shared" si="3185"/>
        <v>0</v>
      </c>
      <c r="AI1057" s="18">
        <f t="shared" si="2955"/>
        <v>0</v>
      </c>
      <c r="AJ1057" s="18">
        <f t="shared" si="2956"/>
        <v>1500</v>
      </c>
      <c r="AK1057" s="18">
        <f t="shared" si="2957"/>
        <v>1500</v>
      </c>
      <c r="AL1057" s="18">
        <f t="shared" ref="AL1057" si="3186">AL1058+AL1060</f>
        <v>0</v>
      </c>
      <c r="AM1057" s="18">
        <f t="shared" si="2958"/>
        <v>0</v>
      </c>
      <c r="AN1057" s="18">
        <f t="shared" ref="AN1057:AP1057" si="3187">AN1058+AN1060</f>
        <v>0</v>
      </c>
      <c r="AO1057" s="18">
        <f t="shared" si="3187"/>
        <v>0</v>
      </c>
      <c r="AP1057" s="18">
        <f t="shared" si="3187"/>
        <v>0</v>
      </c>
      <c r="AQ1057" s="18">
        <f t="shared" si="2959"/>
        <v>0</v>
      </c>
      <c r="AR1057" s="18">
        <f t="shared" si="2960"/>
        <v>1500</v>
      </c>
      <c r="AS1057" s="18">
        <f t="shared" si="2961"/>
        <v>1500</v>
      </c>
      <c r="AT1057" s="18">
        <f t="shared" ref="AT1057:AV1057" si="3188">AT1058+AT1060</f>
        <v>0</v>
      </c>
      <c r="AU1057" s="18">
        <f t="shared" si="3188"/>
        <v>0</v>
      </c>
      <c r="AV1057" s="18">
        <f t="shared" si="3188"/>
        <v>0</v>
      </c>
      <c r="AW1057" s="18">
        <f t="shared" si="2962"/>
        <v>0</v>
      </c>
      <c r="AX1057" s="18">
        <f t="shared" si="2963"/>
        <v>1500</v>
      </c>
      <c r="AY1057" s="18">
        <f t="shared" si="2964"/>
        <v>1500</v>
      </c>
      <c r="AZ1057" s="18">
        <f t="shared" ref="AZ1057:BB1057" si="3189">AZ1058+AZ1060</f>
        <v>0</v>
      </c>
      <c r="BA1057" s="18">
        <f t="shared" si="3189"/>
        <v>0</v>
      </c>
      <c r="BB1057" s="18">
        <f t="shared" si="3189"/>
        <v>0</v>
      </c>
      <c r="BC1057" s="18">
        <f t="shared" ref="BC1057:BC1120" si="3190">AW1057+AZ1057</f>
        <v>0</v>
      </c>
      <c r="BD1057" s="18">
        <f t="shared" ref="BD1057:BD1120" si="3191">AX1057+BA1057</f>
        <v>1500</v>
      </c>
      <c r="BE1057" s="18">
        <f t="shared" ref="BE1057:BE1120" si="3192">AY1057+BB1057</f>
        <v>1500</v>
      </c>
      <c r="BF1057" s="18">
        <f t="shared" ref="BF1057:BH1057" si="3193">BF1058+BF1060</f>
        <v>0</v>
      </c>
      <c r="BG1057" s="18">
        <f t="shared" si="3193"/>
        <v>0</v>
      </c>
      <c r="BH1057" s="18">
        <f t="shared" si="3193"/>
        <v>0</v>
      </c>
      <c r="BI1057" s="18">
        <f t="shared" si="3178"/>
        <v>0</v>
      </c>
      <c r="BJ1057" s="18">
        <f t="shared" si="3179"/>
        <v>1500</v>
      </c>
      <c r="BK1057" s="18">
        <f t="shared" si="3180"/>
        <v>1500</v>
      </c>
      <c r="BL1057" s="18">
        <f t="shared" ref="BL1057:BN1057" si="3194">BL1058+BL1060</f>
        <v>0</v>
      </c>
      <c r="BM1057" s="18">
        <f t="shared" si="3194"/>
        <v>0</v>
      </c>
      <c r="BN1057" s="18">
        <f t="shared" si="3194"/>
        <v>0</v>
      </c>
      <c r="BO1057" s="18">
        <f t="shared" si="3134"/>
        <v>0</v>
      </c>
      <c r="BP1057" s="18">
        <f t="shared" si="3135"/>
        <v>1500</v>
      </c>
      <c r="BQ1057" s="18">
        <f t="shared" si="3136"/>
        <v>1500</v>
      </c>
      <c r="BR1057" s="18">
        <f t="shared" ref="BR1057:BT1057" si="3195">BR1058+BR1060</f>
        <v>0</v>
      </c>
      <c r="BS1057" s="18">
        <f t="shared" si="3195"/>
        <v>0</v>
      </c>
      <c r="BT1057" s="18">
        <f t="shared" si="3195"/>
        <v>0</v>
      </c>
      <c r="BU1057" s="18">
        <f t="shared" si="3137"/>
        <v>0</v>
      </c>
      <c r="BV1057" s="18">
        <f t="shared" si="3138"/>
        <v>1500</v>
      </c>
      <c r="BW1057" s="18">
        <f t="shared" si="3139"/>
        <v>1500</v>
      </c>
      <c r="BX1057" s="18">
        <f t="shared" ref="BX1057:BZ1057" si="3196">BX1058+BX1060</f>
        <v>0</v>
      </c>
      <c r="BY1057" s="18">
        <f t="shared" si="3196"/>
        <v>0</v>
      </c>
      <c r="BZ1057" s="18">
        <f t="shared" si="3196"/>
        <v>0</v>
      </c>
      <c r="CA1057" s="18">
        <f t="shared" si="3126"/>
        <v>0</v>
      </c>
      <c r="CB1057" s="18">
        <f t="shared" si="3127"/>
        <v>1500</v>
      </c>
      <c r="CC1057" s="18">
        <f t="shared" si="3128"/>
        <v>1500</v>
      </c>
      <c r="CD1057" s="18">
        <f t="shared" si="3183"/>
        <v>0</v>
      </c>
      <c r="CE1057" s="27"/>
      <c r="CF1057" s="33"/>
    </row>
    <row r="1058" spans="1:84" x14ac:dyDescent="0.3">
      <c r="A1058" s="41" t="s">
        <v>200</v>
      </c>
      <c r="B1058" s="39">
        <v>610</v>
      </c>
      <c r="C1058" s="41"/>
      <c r="D1058" s="41"/>
      <c r="E1058" s="14" t="s">
        <v>568</v>
      </c>
      <c r="F1058" s="18">
        <f t="shared" ref="F1058:K1058" si="3197">F1059</f>
        <v>0</v>
      </c>
      <c r="G1058" s="18">
        <f t="shared" si="3197"/>
        <v>118.7</v>
      </c>
      <c r="H1058" s="18">
        <f t="shared" si="3197"/>
        <v>118.7</v>
      </c>
      <c r="I1058" s="18">
        <f t="shared" si="3197"/>
        <v>0</v>
      </c>
      <c r="J1058" s="18">
        <f t="shared" si="3197"/>
        <v>0</v>
      </c>
      <c r="K1058" s="18">
        <f t="shared" si="3197"/>
        <v>0</v>
      </c>
      <c r="L1058" s="18">
        <f t="shared" si="3027"/>
        <v>0</v>
      </c>
      <c r="M1058" s="18">
        <f t="shared" si="3028"/>
        <v>118.7</v>
      </c>
      <c r="N1058" s="18">
        <f t="shared" si="3029"/>
        <v>118.7</v>
      </c>
      <c r="O1058" s="18">
        <f t="shared" ref="O1058:S1058" si="3198">O1059</f>
        <v>0</v>
      </c>
      <c r="P1058" s="18">
        <f t="shared" si="3198"/>
        <v>0</v>
      </c>
      <c r="Q1058" s="18">
        <f t="shared" si="3198"/>
        <v>0</v>
      </c>
      <c r="R1058" s="18">
        <f t="shared" si="3198"/>
        <v>0</v>
      </c>
      <c r="S1058" s="18">
        <f t="shared" si="3198"/>
        <v>0</v>
      </c>
      <c r="T1058" s="18">
        <f t="shared" si="2967"/>
        <v>0</v>
      </c>
      <c r="U1058" s="18">
        <f t="shared" si="2968"/>
        <v>118.7</v>
      </c>
      <c r="V1058" s="18">
        <f t="shared" si="2969"/>
        <v>118.7</v>
      </c>
      <c r="W1058" s="18">
        <f t="shared" ref="W1058:CD1058" si="3199">W1059</f>
        <v>0</v>
      </c>
      <c r="X1058" s="18">
        <f t="shared" si="3199"/>
        <v>0</v>
      </c>
      <c r="Y1058" s="18">
        <f t="shared" si="3199"/>
        <v>0</v>
      </c>
      <c r="Z1058" s="18">
        <f t="shared" si="3199"/>
        <v>0</v>
      </c>
      <c r="AA1058" s="18">
        <f t="shared" si="3199"/>
        <v>0</v>
      </c>
      <c r="AB1058" s="18">
        <f t="shared" si="3199"/>
        <v>0</v>
      </c>
      <c r="AC1058" s="18">
        <f t="shared" si="2971"/>
        <v>0</v>
      </c>
      <c r="AD1058" s="18">
        <f t="shared" si="2972"/>
        <v>118.7</v>
      </c>
      <c r="AE1058" s="18">
        <f t="shared" si="2973"/>
        <v>118.7</v>
      </c>
      <c r="AF1058" s="18">
        <f t="shared" si="3199"/>
        <v>0</v>
      </c>
      <c r="AG1058" s="18">
        <f t="shared" si="3199"/>
        <v>0</v>
      </c>
      <c r="AH1058" s="18">
        <f t="shared" si="3199"/>
        <v>0</v>
      </c>
      <c r="AI1058" s="18">
        <f t="shared" si="2955"/>
        <v>0</v>
      </c>
      <c r="AJ1058" s="18">
        <f t="shared" si="2956"/>
        <v>118.7</v>
      </c>
      <c r="AK1058" s="18">
        <f t="shared" si="2957"/>
        <v>118.7</v>
      </c>
      <c r="AL1058" s="18">
        <f t="shared" si="3199"/>
        <v>0</v>
      </c>
      <c r="AM1058" s="18">
        <f t="shared" si="2958"/>
        <v>0</v>
      </c>
      <c r="AN1058" s="18">
        <f t="shared" si="3199"/>
        <v>0</v>
      </c>
      <c r="AO1058" s="18">
        <f t="shared" si="3199"/>
        <v>0</v>
      </c>
      <c r="AP1058" s="18">
        <f t="shared" si="3199"/>
        <v>0</v>
      </c>
      <c r="AQ1058" s="18">
        <f t="shared" si="2959"/>
        <v>0</v>
      </c>
      <c r="AR1058" s="18">
        <f t="shared" si="2960"/>
        <v>118.7</v>
      </c>
      <c r="AS1058" s="18">
        <f t="shared" si="2961"/>
        <v>118.7</v>
      </c>
      <c r="AT1058" s="18">
        <f t="shared" si="3199"/>
        <v>0</v>
      </c>
      <c r="AU1058" s="18">
        <f t="shared" si="3199"/>
        <v>0</v>
      </c>
      <c r="AV1058" s="18">
        <f t="shared" si="3199"/>
        <v>0</v>
      </c>
      <c r="AW1058" s="18">
        <f t="shared" si="2962"/>
        <v>0</v>
      </c>
      <c r="AX1058" s="18">
        <f t="shared" si="2963"/>
        <v>118.7</v>
      </c>
      <c r="AY1058" s="18">
        <f t="shared" si="2964"/>
        <v>118.7</v>
      </c>
      <c r="AZ1058" s="18">
        <f t="shared" si="3199"/>
        <v>0</v>
      </c>
      <c r="BA1058" s="18">
        <f t="shared" si="3199"/>
        <v>0</v>
      </c>
      <c r="BB1058" s="18">
        <f t="shared" si="3199"/>
        <v>0</v>
      </c>
      <c r="BC1058" s="18">
        <f t="shared" si="3190"/>
        <v>0</v>
      </c>
      <c r="BD1058" s="18">
        <f t="shared" si="3191"/>
        <v>118.7</v>
      </c>
      <c r="BE1058" s="18">
        <f t="shared" si="3192"/>
        <v>118.7</v>
      </c>
      <c r="BF1058" s="18">
        <f t="shared" si="3199"/>
        <v>0</v>
      </c>
      <c r="BG1058" s="18">
        <f t="shared" si="3199"/>
        <v>0</v>
      </c>
      <c r="BH1058" s="18">
        <f t="shared" si="3199"/>
        <v>0</v>
      </c>
      <c r="BI1058" s="18">
        <f t="shared" si="3178"/>
        <v>0</v>
      </c>
      <c r="BJ1058" s="18">
        <f t="shared" si="3179"/>
        <v>118.7</v>
      </c>
      <c r="BK1058" s="18">
        <f t="shared" si="3180"/>
        <v>118.7</v>
      </c>
      <c r="BL1058" s="18">
        <f t="shared" si="3199"/>
        <v>0</v>
      </c>
      <c r="BM1058" s="18">
        <f t="shared" si="3199"/>
        <v>0</v>
      </c>
      <c r="BN1058" s="18">
        <f t="shared" si="3199"/>
        <v>0</v>
      </c>
      <c r="BO1058" s="18">
        <f t="shared" si="3134"/>
        <v>0</v>
      </c>
      <c r="BP1058" s="18">
        <f t="shared" si="3135"/>
        <v>118.7</v>
      </c>
      <c r="BQ1058" s="18">
        <f t="shared" si="3136"/>
        <v>118.7</v>
      </c>
      <c r="BR1058" s="18">
        <f t="shared" si="3199"/>
        <v>0</v>
      </c>
      <c r="BS1058" s="18">
        <f t="shared" si="3199"/>
        <v>0</v>
      </c>
      <c r="BT1058" s="18">
        <f t="shared" si="3199"/>
        <v>0</v>
      </c>
      <c r="BU1058" s="18">
        <f t="shared" si="3137"/>
        <v>0</v>
      </c>
      <c r="BV1058" s="18">
        <f t="shared" si="3138"/>
        <v>118.7</v>
      </c>
      <c r="BW1058" s="18">
        <f t="shared" si="3139"/>
        <v>118.7</v>
      </c>
      <c r="BX1058" s="18">
        <f t="shared" si="3199"/>
        <v>0</v>
      </c>
      <c r="BY1058" s="18">
        <f t="shared" si="3199"/>
        <v>0</v>
      </c>
      <c r="BZ1058" s="18">
        <f t="shared" si="3199"/>
        <v>0</v>
      </c>
      <c r="CA1058" s="18">
        <f t="shared" si="3126"/>
        <v>0</v>
      </c>
      <c r="CB1058" s="18">
        <f t="shared" si="3127"/>
        <v>118.7</v>
      </c>
      <c r="CC1058" s="18">
        <f t="shared" si="3128"/>
        <v>118.7</v>
      </c>
      <c r="CD1058" s="18">
        <f t="shared" si="3199"/>
        <v>0</v>
      </c>
      <c r="CE1058" s="27"/>
      <c r="CF1058" s="33"/>
    </row>
    <row r="1059" spans="1:84" x14ac:dyDescent="0.3">
      <c r="A1059" s="41" t="s">
        <v>200</v>
      </c>
      <c r="B1059" s="39">
        <v>610</v>
      </c>
      <c r="C1059" s="41" t="s">
        <v>27</v>
      </c>
      <c r="D1059" s="41" t="s">
        <v>29</v>
      </c>
      <c r="E1059" s="14" t="s">
        <v>536</v>
      </c>
      <c r="F1059" s="23"/>
      <c r="G1059" s="23">
        <v>118.7</v>
      </c>
      <c r="H1059" s="23">
        <v>118.7</v>
      </c>
      <c r="I1059" s="18"/>
      <c r="J1059" s="18"/>
      <c r="K1059" s="18"/>
      <c r="L1059" s="18">
        <f t="shared" si="3027"/>
        <v>0</v>
      </c>
      <c r="M1059" s="18">
        <f t="shared" si="3028"/>
        <v>118.7</v>
      </c>
      <c r="N1059" s="18">
        <f t="shared" si="3029"/>
        <v>118.7</v>
      </c>
      <c r="O1059" s="18"/>
      <c r="P1059" s="18"/>
      <c r="Q1059" s="18"/>
      <c r="R1059" s="18"/>
      <c r="S1059" s="18"/>
      <c r="T1059" s="18">
        <f t="shared" si="2967"/>
        <v>0</v>
      </c>
      <c r="U1059" s="18">
        <f t="shared" si="2968"/>
        <v>118.7</v>
      </c>
      <c r="V1059" s="18">
        <f t="shared" si="2969"/>
        <v>118.7</v>
      </c>
      <c r="W1059" s="18"/>
      <c r="X1059" s="18"/>
      <c r="Y1059" s="18"/>
      <c r="Z1059" s="18"/>
      <c r="AA1059" s="18"/>
      <c r="AB1059" s="18"/>
      <c r="AC1059" s="18">
        <f t="shared" si="2971"/>
        <v>0</v>
      </c>
      <c r="AD1059" s="18">
        <f t="shared" si="2972"/>
        <v>118.7</v>
      </c>
      <c r="AE1059" s="18">
        <f t="shared" si="2973"/>
        <v>118.7</v>
      </c>
      <c r="AF1059" s="18"/>
      <c r="AG1059" s="18"/>
      <c r="AH1059" s="18"/>
      <c r="AI1059" s="18">
        <f t="shared" si="2955"/>
        <v>0</v>
      </c>
      <c r="AJ1059" s="18">
        <f t="shared" si="2956"/>
        <v>118.7</v>
      </c>
      <c r="AK1059" s="18">
        <f t="shared" si="2957"/>
        <v>118.7</v>
      </c>
      <c r="AL1059" s="18"/>
      <c r="AM1059" s="18">
        <f t="shared" si="2958"/>
        <v>0</v>
      </c>
      <c r="AN1059" s="18"/>
      <c r="AO1059" s="18"/>
      <c r="AP1059" s="18"/>
      <c r="AQ1059" s="18">
        <f t="shared" si="2959"/>
        <v>0</v>
      </c>
      <c r="AR1059" s="18">
        <f t="shared" si="2960"/>
        <v>118.7</v>
      </c>
      <c r="AS1059" s="18">
        <f t="shared" si="2961"/>
        <v>118.7</v>
      </c>
      <c r="AT1059" s="18"/>
      <c r="AU1059" s="18"/>
      <c r="AV1059" s="18"/>
      <c r="AW1059" s="18">
        <f t="shared" si="2962"/>
        <v>0</v>
      </c>
      <c r="AX1059" s="18">
        <f t="shared" si="2963"/>
        <v>118.7</v>
      </c>
      <c r="AY1059" s="18">
        <f t="shared" si="2964"/>
        <v>118.7</v>
      </c>
      <c r="AZ1059" s="18"/>
      <c r="BA1059" s="18"/>
      <c r="BB1059" s="18"/>
      <c r="BC1059" s="18">
        <f t="shared" si="3190"/>
        <v>0</v>
      </c>
      <c r="BD1059" s="18">
        <f t="shared" si="3191"/>
        <v>118.7</v>
      </c>
      <c r="BE1059" s="18">
        <f t="shared" si="3192"/>
        <v>118.7</v>
      </c>
      <c r="BF1059" s="18"/>
      <c r="BG1059" s="18"/>
      <c r="BH1059" s="18"/>
      <c r="BI1059" s="18">
        <f t="shared" si="3178"/>
        <v>0</v>
      </c>
      <c r="BJ1059" s="18">
        <f t="shared" si="3179"/>
        <v>118.7</v>
      </c>
      <c r="BK1059" s="18">
        <f t="shared" si="3180"/>
        <v>118.7</v>
      </c>
      <c r="BL1059" s="18"/>
      <c r="BM1059" s="18"/>
      <c r="BN1059" s="18"/>
      <c r="BO1059" s="18">
        <f t="shared" si="3134"/>
        <v>0</v>
      </c>
      <c r="BP1059" s="18">
        <f t="shared" si="3135"/>
        <v>118.7</v>
      </c>
      <c r="BQ1059" s="18">
        <f t="shared" si="3136"/>
        <v>118.7</v>
      </c>
      <c r="BR1059" s="18"/>
      <c r="BS1059" s="18"/>
      <c r="BT1059" s="18"/>
      <c r="BU1059" s="18">
        <f t="shared" si="3137"/>
        <v>0</v>
      </c>
      <c r="BV1059" s="18">
        <f t="shared" si="3138"/>
        <v>118.7</v>
      </c>
      <c r="BW1059" s="18">
        <f t="shared" si="3139"/>
        <v>118.7</v>
      </c>
      <c r="BX1059" s="18"/>
      <c r="BY1059" s="18"/>
      <c r="BZ1059" s="18"/>
      <c r="CA1059" s="18">
        <f t="shared" si="3126"/>
        <v>0</v>
      </c>
      <c r="CB1059" s="18">
        <f t="shared" si="3127"/>
        <v>118.7</v>
      </c>
      <c r="CC1059" s="18">
        <f t="shared" si="3128"/>
        <v>118.7</v>
      </c>
      <c r="CD1059" s="18"/>
      <c r="CE1059" s="27"/>
      <c r="CF1059" s="33"/>
    </row>
    <row r="1060" spans="1:84" x14ac:dyDescent="0.3">
      <c r="A1060" s="41" t="s">
        <v>200</v>
      </c>
      <c r="B1060" s="39">
        <v>620</v>
      </c>
      <c r="C1060" s="41"/>
      <c r="D1060" s="41"/>
      <c r="E1060" s="14" t="s">
        <v>569</v>
      </c>
      <c r="F1060" s="18">
        <f t="shared" ref="F1060:K1060" si="3200">F1061</f>
        <v>0</v>
      </c>
      <c r="G1060" s="18">
        <f t="shared" si="3200"/>
        <v>1381.3</v>
      </c>
      <c r="H1060" s="18">
        <f t="shared" si="3200"/>
        <v>1381.3</v>
      </c>
      <c r="I1060" s="18">
        <f t="shared" si="3200"/>
        <v>0</v>
      </c>
      <c r="J1060" s="18">
        <f t="shared" si="3200"/>
        <v>0</v>
      </c>
      <c r="K1060" s="18">
        <f t="shared" si="3200"/>
        <v>0</v>
      </c>
      <c r="L1060" s="18">
        <f t="shared" si="3027"/>
        <v>0</v>
      </c>
      <c r="M1060" s="18">
        <f t="shared" si="3028"/>
        <v>1381.3</v>
      </c>
      <c r="N1060" s="18">
        <f t="shared" si="3029"/>
        <v>1381.3</v>
      </c>
      <c r="O1060" s="18">
        <f t="shared" ref="O1060:S1060" si="3201">O1061</f>
        <v>0</v>
      </c>
      <c r="P1060" s="18">
        <f t="shared" si="3201"/>
        <v>0</v>
      </c>
      <c r="Q1060" s="18">
        <f t="shared" si="3201"/>
        <v>0</v>
      </c>
      <c r="R1060" s="18">
        <f t="shared" si="3201"/>
        <v>0</v>
      </c>
      <c r="S1060" s="18">
        <f t="shared" si="3201"/>
        <v>0</v>
      </c>
      <c r="T1060" s="18">
        <f t="shared" si="2967"/>
        <v>0</v>
      </c>
      <c r="U1060" s="18">
        <f t="shared" si="2968"/>
        <v>1381.3</v>
      </c>
      <c r="V1060" s="18">
        <f t="shared" si="2969"/>
        <v>1381.3</v>
      </c>
      <c r="W1060" s="18">
        <f t="shared" ref="W1060:CD1060" si="3202">W1061</f>
        <v>0</v>
      </c>
      <c r="X1060" s="18">
        <f t="shared" si="3202"/>
        <v>0</v>
      </c>
      <c r="Y1060" s="18">
        <f t="shared" si="3202"/>
        <v>0</v>
      </c>
      <c r="Z1060" s="18">
        <f t="shared" si="3202"/>
        <v>0</v>
      </c>
      <c r="AA1060" s="18">
        <f t="shared" si="3202"/>
        <v>0</v>
      </c>
      <c r="AB1060" s="18">
        <f t="shared" si="3202"/>
        <v>0</v>
      </c>
      <c r="AC1060" s="18">
        <f t="shared" si="2971"/>
        <v>0</v>
      </c>
      <c r="AD1060" s="18">
        <f t="shared" si="2972"/>
        <v>1381.3</v>
      </c>
      <c r="AE1060" s="18">
        <f t="shared" si="2973"/>
        <v>1381.3</v>
      </c>
      <c r="AF1060" s="18">
        <f t="shared" si="3202"/>
        <v>0</v>
      </c>
      <c r="AG1060" s="18">
        <f t="shared" si="3202"/>
        <v>0</v>
      </c>
      <c r="AH1060" s="18">
        <f t="shared" si="3202"/>
        <v>0</v>
      </c>
      <c r="AI1060" s="18">
        <f t="shared" si="2955"/>
        <v>0</v>
      </c>
      <c r="AJ1060" s="18">
        <f t="shared" si="2956"/>
        <v>1381.3</v>
      </c>
      <c r="AK1060" s="18">
        <f t="shared" si="2957"/>
        <v>1381.3</v>
      </c>
      <c r="AL1060" s="18">
        <f t="shared" si="3202"/>
        <v>0</v>
      </c>
      <c r="AM1060" s="18">
        <f t="shared" si="2958"/>
        <v>0</v>
      </c>
      <c r="AN1060" s="18">
        <f t="shared" si="3202"/>
        <v>0</v>
      </c>
      <c r="AO1060" s="18">
        <f t="shared" si="3202"/>
        <v>0</v>
      </c>
      <c r="AP1060" s="18">
        <f t="shared" si="3202"/>
        <v>0</v>
      </c>
      <c r="AQ1060" s="18">
        <f t="shared" si="2959"/>
        <v>0</v>
      </c>
      <c r="AR1060" s="18">
        <f t="shared" si="2960"/>
        <v>1381.3</v>
      </c>
      <c r="AS1060" s="18">
        <f t="shared" si="2961"/>
        <v>1381.3</v>
      </c>
      <c r="AT1060" s="18">
        <f t="shared" si="3202"/>
        <v>0</v>
      </c>
      <c r="AU1060" s="18">
        <f t="shared" si="3202"/>
        <v>0</v>
      </c>
      <c r="AV1060" s="18">
        <f t="shared" si="3202"/>
        <v>0</v>
      </c>
      <c r="AW1060" s="18">
        <f t="shared" si="2962"/>
        <v>0</v>
      </c>
      <c r="AX1060" s="18">
        <f t="shared" si="2963"/>
        <v>1381.3</v>
      </c>
      <c r="AY1060" s="18">
        <f t="shared" si="2964"/>
        <v>1381.3</v>
      </c>
      <c r="AZ1060" s="18">
        <f t="shared" si="3202"/>
        <v>0</v>
      </c>
      <c r="BA1060" s="18">
        <f t="shared" si="3202"/>
        <v>0</v>
      </c>
      <c r="BB1060" s="18">
        <f t="shared" si="3202"/>
        <v>0</v>
      </c>
      <c r="BC1060" s="18">
        <f t="shared" si="3190"/>
        <v>0</v>
      </c>
      <c r="BD1060" s="18">
        <f t="shared" si="3191"/>
        <v>1381.3</v>
      </c>
      <c r="BE1060" s="18">
        <f t="shared" si="3192"/>
        <v>1381.3</v>
      </c>
      <c r="BF1060" s="18">
        <f t="shared" si="3202"/>
        <v>0</v>
      </c>
      <c r="BG1060" s="18">
        <f t="shared" si="3202"/>
        <v>0</v>
      </c>
      <c r="BH1060" s="18">
        <f t="shared" si="3202"/>
        <v>0</v>
      </c>
      <c r="BI1060" s="18">
        <f t="shared" si="3178"/>
        <v>0</v>
      </c>
      <c r="BJ1060" s="18">
        <f t="shared" si="3179"/>
        <v>1381.3</v>
      </c>
      <c r="BK1060" s="18">
        <f t="shared" si="3180"/>
        <v>1381.3</v>
      </c>
      <c r="BL1060" s="18">
        <f t="shared" si="3202"/>
        <v>0</v>
      </c>
      <c r="BM1060" s="18">
        <f t="shared" si="3202"/>
        <v>0</v>
      </c>
      <c r="BN1060" s="18">
        <f t="shared" si="3202"/>
        <v>0</v>
      </c>
      <c r="BO1060" s="18">
        <f t="shared" si="3134"/>
        <v>0</v>
      </c>
      <c r="BP1060" s="18">
        <f t="shared" si="3135"/>
        <v>1381.3</v>
      </c>
      <c r="BQ1060" s="18">
        <f t="shared" si="3136"/>
        <v>1381.3</v>
      </c>
      <c r="BR1060" s="18">
        <f t="shared" si="3202"/>
        <v>0</v>
      </c>
      <c r="BS1060" s="18">
        <f t="shared" si="3202"/>
        <v>0</v>
      </c>
      <c r="BT1060" s="18">
        <f t="shared" si="3202"/>
        <v>0</v>
      </c>
      <c r="BU1060" s="18">
        <f t="shared" si="3137"/>
        <v>0</v>
      </c>
      <c r="BV1060" s="18">
        <f t="shared" si="3138"/>
        <v>1381.3</v>
      </c>
      <c r="BW1060" s="18">
        <f t="shared" si="3139"/>
        <v>1381.3</v>
      </c>
      <c r="BX1060" s="18">
        <f t="shared" si="3202"/>
        <v>0</v>
      </c>
      <c r="BY1060" s="18">
        <f t="shared" si="3202"/>
        <v>0</v>
      </c>
      <c r="BZ1060" s="18">
        <f t="shared" si="3202"/>
        <v>0</v>
      </c>
      <c r="CA1060" s="18">
        <f t="shared" si="3126"/>
        <v>0</v>
      </c>
      <c r="CB1060" s="18">
        <f t="shared" si="3127"/>
        <v>1381.3</v>
      </c>
      <c r="CC1060" s="18">
        <f t="shared" si="3128"/>
        <v>1381.3</v>
      </c>
      <c r="CD1060" s="18">
        <f t="shared" si="3202"/>
        <v>0</v>
      </c>
      <c r="CE1060" s="27"/>
      <c r="CF1060" s="33"/>
    </row>
    <row r="1061" spans="1:84" x14ac:dyDescent="0.3">
      <c r="A1061" s="41" t="s">
        <v>200</v>
      </c>
      <c r="B1061" s="39">
        <v>620</v>
      </c>
      <c r="C1061" s="41" t="s">
        <v>27</v>
      </c>
      <c r="D1061" s="41" t="s">
        <v>29</v>
      </c>
      <c r="E1061" s="14" t="s">
        <v>536</v>
      </c>
      <c r="F1061" s="18"/>
      <c r="G1061" s="23">
        <v>1381.3</v>
      </c>
      <c r="H1061" s="23">
        <v>1381.3</v>
      </c>
      <c r="I1061" s="18"/>
      <c r="J1061" s="18"/>
      <c r="K1061" s="18"/>
      <c r="L1061" s="18">
        <f t="shared" si="3027"/>
        <v>0</v>
      </c>
      <c r="M1061" s="18">
        <f t="shared" si="3028"/>
        <v>1381.3</v>
      </c>
      <c r="N1061" s="18">
        <f t="shared" si="3029"/>
        <v>1381.3</v>
      </c>
      <c r="O1061" s="18"/>
      <c r="P1061" s="18"/>
      <c r="Q1061" s="18"/>
      <c r="R1061" s="18"/>
      <c r="S1061" s="18"/>
      <c r="T1061" s="18">
        <f t="shared" si="2967"/>
        <v>0</v>
      </c>
      <c r="U1061" s="18">
        <f t="shared" si="2968"/>
        <v>1381.3</v>
      </c>
      <c r="V1061" s="18">
        <f t="shared" si="2969"/>
        <v>1381.3</v>
      </c>
      <c r="W1061" s="18"/>
      <c r="X1061" s="18"/>
      <c r="Y1061" s="18"/>
      <c r="Z1061" s="18"/>
      <c r="AA1061" s="18"/>
      <c r="AB1061" s="18"/>
      <c r="AC1061" s="18">
        <f t="shared" si="2971"/>
        <v>0</v>
      </c>
      <c r="AD1061" s="18">
        <f t="shared" si="2972"/>
        <v>1381.3</v>
      </c>
      <c r="AE1061" s="18">
        <f t="shared" si="2973"/>
        <v>1381.3</v>
      </c>
      <c r="AF1061" s="18"/>
      <c r="AG1061" s="18"/>
      <c r="AH1061" s="18"/>
      <c r="AI1061" s="18">
        <f t="shared" ref="AI1061:AI1124" si="3203">AC1061+AF1061</f>
        <v>0</v>
      </c>
      <c r="AJ1061" s="18">
        <f t="shared" ref="AJ1061:AJ1124" si="3204">AD1061+AG1061</f>
        <v>1381.3</v>
      </c>
      <c r="AK1061" s="18">
        <f t="shared" ref="AK1061:AK1124" si="3205">AE1061+AH1061</f>
        <v>1381.3</v>
      </c>
      <c r="AL1061" s="18"/>
      <c r="AM1061" s="18">
        <f t="shared" ref="AM1061:AM1124" si="3206">AI1061+AL1061</f>
        <v>0</v>
      </c>
      <c r="AN1061" s="18"/>
      <c r="AO1061" s="18"/>
      <c r="AP1061" s="18"/>
      <c r="AQ1061" s="18">
        <f t="shared" ref="AQ1061:AQ1124" si="3207">AM1061+AN1061</f>
        <v>0</v>
      </c>
      <c r="AR1061" s="18">
        <f t="shared" ref="AR1061:AR1124" si="3208">AJ1061+AO1061</f>
        <v>1381.3</v>
      </c>
      <c r="AS1061" s="18">
        <f t="shared" ref="AS1061:AS1124" si="3209">AK1061+AP1061</f>
        <v>1381.3</v>
      </c>
      <c r="AT1061" s="18"/>
      <c r="AU1061" s="18"/>
      <c r="AV1061" s="18"/>
      <c r="AW1061" s="18">
        <f t="shared" ref="AW1061:AW1124" si="3210">AQ1061+AT1061</f>
        <v>0</v>
      </c>
      <c r="AX1061" s="18">
        <f t="shared" ref="AX1061:AX1124" si="3211">AR1061+AU1061</f>
        <v>1381.3</v>
      </c>
      <c r="AY1061" s="18">
        <f t="shared" ref="AY1061:AY1124" si="3212">AS1061+AV1061</f>
        <v>1381.3</v>
      </c>
      <c r="AZ1061" s="18"/>
      <c r="BA1061" s="18"/>
      <c r="BB1061" s="18"/>
      <c r="BC1061" s="18">
        <f t="shared" si="3190"/>
        <v>0</v>
      </c>
      <c r="BD1061" s="18">
        <f t="shared" si="3191"/>
        <v>1381.3</v>
      </c>
      <c r="BE1061" s="18">
        <f t="shared" si="3192"/>
        <v>1381.3</v>
      </c>
      <c r="BF1061" s="18"/>
      <c r="BG1061" s="18"/>
      <c r="BH1061" s="18"/>
      <c r="BI1061" s="18">
        <f t="shared" si="3178"/>
        <v>0</v>
      </c>
      <c r="BJ1061" s="18">
        <f t="shared" si="3179"/>
        <v>1381.3</v>
      </c>
      <c r="BK1061" s="18">
        <f t="shared" si="3180"/>
        <v>1381.3</v>
      </c>
      <c r="BL1061" s="18"/>
      <c r="BM1061" s="18"/>
      <c r="BN1061" s="18"/>
      <c r="BO1061" s="18">
        <f t="shared" si="3134"/>
        <v>0</v>
      </c>
      <c r="BP1061" s="18">
        <f t="shared" si="3135"/>
        <v>1381.3</v>
      </c>
      <c r="BQ1061" s="18">
        <f t="shared" si="3136"/>
        <v>1381.3</v>
      </c>
      <c r="BR1061" s="18"/>
      <c r="BS1061" s="18"/>
      <c r="BT1061" s="18"/>
      <c r="BU1061" s="18">
        <f t="shared" si="3137"/>
        <v>0</v>
      </c>
      <c r="BV1061" s="18">
        <f t="shared" si="3138"/>
        <v>1381.3</v>
      </c>
      <c r="BW1061" s="18">
        <f t="shared" si="3139"/>
        <v>1381.3</v>
      </c>
      <c r="BX1061" s="18"/>
      <c r="BY1061" s="18"/>
      <c r="BZ1061" s="18"/>
      <c r="CA1061" s="18">
        <f t="shared" si="3126"/>
        <v>0</v>
      </c>
      <c r="CB1061" s="18">
        <f t="shared" si="3127"/>
        <v>1381.3</v>
      </c>
      <c r="CC1061" s="18">
        <f t="shared" si="3128"/>
        <v>1381.3</v>
      </c>
      <c r="CD1061" s="18"/>
      <c r="CE1061" s="27"/>
      <c r="CF1061" s="33"/>
    </row>
    <row r="1062" spans="1:84" ht="46.8" x14ac:dyDescent="0.3">
      <c r="A1062" s="41" t="s">
        <v>201</v>
      </c>
      <c r="B1062" s="39"/>
      <c r="C1062" s="41"/>
      <c r="D1062" s="41"/>
      <c r="E1062" s="14" t="s">
        <v>861</v>
      </c>
      <c r="F1062" s="18">
        <f t="shared" ref="F1062:K1062" si="3213">F1063+F1066+F1069</f>
        <v>9002</v>
      </c>
      <c r="G1062" s="18">
        <f t="shared" si="3213"/>
        <v>9002</v>
      </c>
      <c r="H1062" s="18">
        <f t="shared" si="3213"/>
        <v>9002</v>
      </c>
      <c r="I1062" s="18">
        <f t="shared" si="3213"/>
        <v>0</v>
      </c>
      <c r="J1062" s="18">
        <f t="shared" si="3213"/>
        <v>0</v>
      </c>
      <c r="K1062" s="18">
        <f t="shared" si="3213"/>
        <v>0</v>
      </c>
      <c r="L1062" s="18">
        <f t="shared" si="3027"/>
        <v>9002</v>
      </c>
      <c r="M1062" s="18">
        <f t="shared" si="3028"/>
        <v>9002</v>
      </c>
      <c r="N1062" s="18">
        <f t="shared" si="3029"/>
        <v>9002</v>
      </c>
      <c r="O1062" s="18">
        <f t="shared" ref="O1062:S1062" si="3214">O1063+O1066+O1069</f>
        <v>0</v>
      </c>
      <c r="P1062" s="18">
        <f t="shared" si="3214"/>
        <v>0</v>
      </c>
      <c r="Q1062" s="18">
        <f t="shared" si="3214"/>
        <v>0</v>
      </c>
      <c r="R1062" s="18">
        <f t="shared" si="3214"/>
        <v>0</v>
      </c>
      <c r="S1062" s="18">
        <f t="shared" si="3214"/>
        <v>0</v>
      </c>
      <c r="T1062" s="18">
        <f t="shared" si="2967"/>
        <v>9002</v>
      </c>
      <c r="U1062" s="18">
        <f t="shared" si="2968"/>
        <v>9002</v>
      </c>
      <c r="V1062" s="18">
        <f t="shared" si="2969"/>
        <v>9002</v>
      </c>
      <c r="W1062" s="18">
        <f t="shared" ref="W1062:CD1062" si="3215">W1063+W1066+W1069</f>
        <v>0</v>
      </c>
      <c r="X1062" s="18">
        <f t="shared" ref="X1062:AB1062" si="3216">X1063+X1066+X1069</f>
        <v>0</v>
      </c>
      <c r="Y1062" s="18">
        <f t="shared" si="3216"/>
        <v>0</v>
      </c>
      <c r="Z1062" s="18">
        <f t="shared" si="3216"/>
        <v>0</v>
      </c>
      <c r="AA1062" s="18">
        <f t="shared" si="3216"/>
        <v>0</v>
      </c>
      <c r="AB1062" s="18">
        <f t="shared" si="3216"/>
        <v>0</v>
      </c>
      <c r="AC1062" s="18">
        <f t="shared" si="2971"/>
        <v>9002</v>
      </c>
      <c r="AD1062" s="18">
        <f t="shared" si="2972"/>
        <v>9002</v>
      </c>
      <c r="AE1062" s="18">
        <f t="shared" si="2973"/>
        <v>9002</v>
      </c>
      <c r="AF1062" s="18">
        <f t="shared" ref="AF1062:AH1062" si="3217">AF1063+AF1066+AF1069</f>
        <v>0</v>
      </c>
      <c r="AG1062" s="18">
        <f t="shared" si="3217"/>
        <v>0</v>
      </c>
      <c r="AH1062" s="18">
        <f t="shared" si="3217"/>
        <v>0</v>
      </c>
      <c r="AI1062" s="18">
        <f t="shared" si="3203"/>
        <v>9002</v>
      </c>
      <c r="AJ1062" s="18">
        <f t="shared" si="3204"/>
        <v>9002</v>
      </c>
      <c r="AK1062" s="18">
        <f t="shared" si="3205"/>
        <v>9002</v>
      </c>
      <c r="AL1062" s="18">
        <f t="shared" ref="AL1062" si="3218">AL1063+AL1066+AL1069</f>
        <v>0</v>
      </c>
      <c r="AM1062" s="18">
        <f t="shared" si="3206"/>
        <v>9002</v>
      </c>
      <c r="AN1062" s="18">
        <f t="shared" ref="AN1062:AP1062" si="3219">AN1063+AN1066+AN1069</f>
        <v>0</v>
      </c>
      <c r="AO1062" s="18">
        <f t="shared" si="3219"/>
        <v>0</v>
      </c>
      <c r="AP1062" s="18">
        <f t="shared" si="3219"/>
        <v>0</v>
      </c>
      <c r="AQ1062" s="18">
        <f t="shared" si="3207"/>
        <v>9002</v>
      </c>
      <c r="AR1062" s="18">
        <f t="shared" si="3208"/>
        <v>9002</v>
      </c>
      <c r="AS1062" s="18">
        <f t="shared" si="3209"/>
        <v>9002</v>
      </c>
      <c r="AT1062" s="18">
        <f t="shared" ref="AT1062:AV1062" si="3220">AT1063+AT1066+AT1069</f>
        <v>0</v>
      </c>
      <c r="AU1062" s="18">
        <f t="shared" si="3220"/>
        <v>0</v>
      </c>
      <c r="AV1062" s="18">
        <f t="shared" si="3220"/>
        <v>0</v>
      </c>
      <c r="AW1062" s="18">
        <f t="shared" si="3210"/>
        <v>9002</v>
      </c>
      <c r="AX1062" s="18">
        <f t="shared" si="3211"/>
        <v>9002</v>
      </c>
      <c r="AY1062" s="18">
        <f t="shared" si="3212"/>
        <v>9002</v>
      </c>
      <c r="AZ1062" s="18">
        <f t="shared" ref="AZ1062:BB1062" si="3221">AZ1063+AZ1066+AZ1069</f>
        <v>1349</v>
      </c>
      <c r="BA1062" s="18">
        <f t="shared" si="3221"/>
        <v>0</v>
      </c>
      <c r="BB1062" s="18">
        <f t="shared" si="3221"/>
        <v>0</v>
      </c>
      <c r="BC1062" s="18">
        <f t="shared" si="3190"/>
        <v>10351</v>
      </c>
      <c r="BD1062" s="18">
        <f t="shared" si="3191"/>
        <v>9002</v>
      </c>
      <c r="BE1062" s="18">
        <f t="shared" si="3192"/>
        <v>9002</v>
      </c>
      <c r="BF1062" s="18">
        <f t="shared" ref="BF1062:BH1062" si="3222">BF1063+BF1066+BF1069</f>
        <v>0</v>
      </c>
      <c r="BG1062" s="18">
        <f t="shared" si="3222"/>
        <v>0</v>
      </c>
      <c r="BH1062" s="18">
        <f t="shared" si="3222"/>
        <v>0</v>
      </c>
      <c r="BI1062" s="18">
        <f t="shared" si="3178"/>
        <v>10351</v>
      </c>
      <c r="BJ1062" s="18">
        <f t="shared" si="3179"/>
        <v>9002</v>
      </c>
      <c r="BK1062" s="18">
        <f t="shared" si="3180"/>
        <v>9002</v>
      </c>
      <c r="BL1062" s="18">
        <f t="shared" ref="BL1062:BN1062" si="3223">BL1063+BL1066+BL1069</f>
        <v>0</v>
      </c>
      <c r="BM1062" s="18">
        <f t="shared" si="3223"/>
        <v>0</v>
      </c>
      <c r="BN1062" s="18">
        <f t="shared" si="3223"/>
        <v>0</v>
      </c>
      <c r="BO1062" s="18">
        <f t="shared" si="3134"/>
        <v>10351</v>
      </c>
      <c r="BP1062" s="18">
        <f t="shared" si="3135"/>
        <v>9002</v>
      </c>
      <c r="BQ1062" s="18">
        <f t="shared" si="3136"/>
        <v>9002</v>
      </c>
      <c r="BR1062" s="18">
        <f t="shared" ref="BR1062:BT1062" si="3224">BR1063+BR1066+BR1069</f>
        <v>0</v>
      </c>
      <c r="BS1062" s="18">
        <f t="shared" si="3224"/>
        <v>0</v>
      </c>
      <c r="BT1062" s="18">
        <f t="shared" si="3224"/>
        <v>0</v>
      </c>
      <c r="BU1062" s="18">
        <f t="shared" si="3137"/>
        <v>10351</v>
      </c>
      <c r="BV1062" s="18">
        <f t="shared" si="3138"/>
        <v>9002</v>
      </c>
      <c r="BW1062" s="18">
        <f t="shared" si="3139"/>
        <v>9002</v>
      </c>
      <c r="BX1062" s="18">
        <f t="shared" ref="BX1062:BZ1062" si="3225">BX1063+BX1066+BX1069</f>
        <v>0</v>
      </c>
      <c r="BY1062" s="18">
        <f t="shared" si="3225"/>
        <v>0</v>
      </c>
      <c r="BZ1062" s="18">
        <f t="shared" si="3225"/>
        <v>0</v>
      </c>
      <c r="CA1062" s="18">
        <f t="shared" si="3126"/>
        <v>10351</v>
      </c>
      <c r="CB1062" s="18">
        <f t="shared" si="3127"/>
        <v>9002</v>
      </c>
      <c r="CC1062" s="18">
        <f t="shared" si="3128"/>
        <v>9002</v>
      </c>
      <c r="CD1062" s="18">
        <f t="shared" si="3215"/>
        <v>0</v>
      </c>
      <c r="CE1062" s="27"/>
      <c r="CF1062" s="33"/>
    </row>
    <row r="1063" spans="1:84" ht="31.2" x14ac:dyDescent="0.3">
      <c r="A1063" s="41" t="s">
        <v>201</v>
      </c>
      <c r="B1063" s="39">
        <v>200</v>
      </c>
      <c r="C1063" s="41"/>
      <c r="D1063" s="41"/>
      <c r="E1063" s="14" t="s">
        <v>551</v>
      </c>
      <c r="F1063" s="18">
        <f t="shared" ref="F1063:K1064" si="3226">F1064</f>
        <v>1421.2</v>
      </c>
      <c r="G1063" s="18">
        <f t="shared" si="3226"/>
        <v>1421.2</v>
      </c>
      <c r="H1063" s="18">
        <f t="shared" si="3226"/>
        <v>1421.2</v>
      </c>
      <c r="I1063" s="18">
        <f t="shared" si="3226"/>
        <v>0</v>
      </c>
      <c r="J1063" s="18">
        <f t="shared" si="3226"/>
        <v>0</v>
      </c>
      <c r="K1063" s="18">
        <f t="shared" si="3226"/>
        <v>0</v>
      </c>
      <c r="L1063" s="18">
        <f t="shared" si="3027"/>
        <v>1421.2</v>
      </c>
      <c r="M1063" s="18">
        <f t="shared" si="3028"/>
        <v>1421.2</v>
      </c>
      <c r="N1063" s="18">
        <f t="shared" si="3029"/>
        <v>1421.2</v>
      </c>
      <c r="O1063" s="18">
        <f t="shared" ref="O1063:S1064" si="3227">O1064</f>
        <v>0</v>
      </c>
      <c r="P1063" s="18">
        <f t="shared" si="3227"/>
        <v>0</v>
      </c>
      <c r="Q1063" s="18">
        <f t="shared" si="3227"/>
        <v>0</v>
      </c>
      <c r="R1063" s="18">
        <f t="shared" si="3227"/>
        <v>0</v>
      </c>
      <c r="S1063" s="18">
        <f t="shared" si="3227"/>
        <v>0</v>
      </c>
      <c r="T1063" s="18">
        <f t="shared" si="2967"/>
        <v>1421.2</v>
      </c>
      <c r="U1063" s="18">
        <f t="shared" si="2968"/>
        <v>1421.2</v>
      </c>
      <c r="V1063" s="18">
        <f t="shared" si="2969"/>
        <v>1421.2</v>
      </c>
      <c r="W1063" s="18">
        <f t="shared" ref="W1063:CD1064" si="3228">W1064</f>
        <v>0</v>
      </c>
      <c r="X1063" s="18">
        <f t="shared" si="3228"/>
        <v>0</v>
      </c>
      <c r="Y1063" s="18">
        <f t="shared" si="3228"/>
        <v>0</v>
      </c>
      <c r="Z1063" s="18">
        <f t="shared" si="3228"/>
        <v>0</v>
      </c>
      <c r="AA1063" s="18">
        <f t="shared" si="3228"/>
        <v>0</v>
      </c>
      <c r="AB1063" s="18">
        <f t="shared" si="3228"/>
        <v>0</v>
      </c>
      <c r="AC1063" s="18">
        <f t="shared" si="2971"/>
        <v>1421.2</v>
      </c>
      <c r="AD1063" s="18">
        <f t="shared" si="2972"/>
        <v>1421.2</v>
      </c>
      <c r="AE1063" s="18">
        <f t="shared" si="2973"/>
        <v>1421.2</v>
      </c>
      <c r="AF1063" s="18">
        <f t="shared" si="3228"/>
        <v>0</v>
      </c>
      <c r="AG1063" s="18">
        <f t="shared" si="3228"/>
        <v>0</v>
      </c>
      <c r="AH1063" s="18">
        <f t="shared" si="3228"/>
        <v>0</v>
      </c>
      <c r="AI1063" s="18">
        <f t="shared" si="3203"/>
        <v>1421.2</v>
      </c>
      <c r="AJ1063" s="18">
        <f t="shared" si="3204"/>
        <v>1421.2</v>
      </c>
      <c r="AK1063" s="18">
        <f t="shared" si="3205"/>
        <v>1421.2</v>
      </c>
      <c r="AL1063" s="18">
        <f t="shared" si="3228"/>
        <v>0</v>
      </c>
      <c r="AM1063" s="18">
        <f t="shared" si="3206"/>
        <v>1421.2</v>
      </c>
      <c r="AN1063" s="18">
        <f t="shared" si="3228"/>
        <v>0</v>
      </c>
      <c r="AO1063" s="18">
        <f t="shared" si="3228"/>
        <v>0</v>
      </c>
      <c r="AP1063" s="18">
        <f t="shared" si="3228"/>
        <v>0</v>
      </c>
      <c r="AQ1063" s="18">
        <f t="shared" si="3207"/>
        <v>1421.2</v>
      </c>
      <c r="AR1063" s="18">
        <f t="shared" si="3208"/>
        <v>1421.2</v>
      </c>
      <c r="AS1063" s="18">
        <f t="shared" si="3209"/>
        <v>1421.2</v>
      </c>
      <c r="AT1063" s="18">
        <f t="shared" si="3228"/>
        <v>0</v>
      </c>
      <c r="AU1063" s="18">
        <f t="shared" si="3228"/>
        <v>0</v>
      </c>
      <c r="AV1063" s="18">
        <f t="shared" si="3228"/>
        <v>0</v>
      </c>
      <c r="AW1063" s="18">
        <f t="shared" si="3210"/>
        <v>1421.2</v>
      </c>
      <c r="AX1063" s="18">
        <f t="shared" si="3211"/>
        <v>1421.2</v>
      </c>
      <c r="AY1063" s="18">
        <f t="shared" si="3212"/>
        <v>1421.2</v>
      </c>
      <c r="AZ1063" s="18">
        <f t="shared" si="3228"/>
        <v>0</v>
      </c>
      <c r="BA1063" s="18">
        <f t="shared" si="3228"/>
        <v>0</v>
      </c>
      <c r="BB1063" s="18">
        <f t="shared" si="3228"/>
        <v>0</v>
      </c>
      <c r="BC1063" s="18">
        <f t="shared" si="3190"/>
        <v>1421.2</v>
      </c>
      <c r="BD1063" s="18">
        <f t="shared" si="3191"/>
        <v>1421.2</v>
      </c>
      <c r="BE1063" s="18">
        <f t="shared" si="3192"/>
        <v>1421.2</v>
      </c>
      <c r="BF1063" s="18">
        <f t="shared" si="3228"/>
        <v>0</v>
      </c>
      <c r="BG1063" s="18">
        <f t="shared" si="3228"/>
        <v>0</v>
      </c>
      <c r="BH1063" s="18">
        <f t="shared" si="3228"/>
        <v>0</v>
      </c>
      <c r="BI1063" s="18">
        <f t="shared" si="3178"/>
        <v>1421.2</v>
      </c>
      <c r="BJ1063" s="18">
        <f t="shared" si="3179"/>
        <v>1421.2</v>
      </c>
      <c r="BK1063" s="18">
        <f t="shared" si="3180"/>
        <v>1421.2</v>
      </c>
      <c r="BL1063" s="18">
        <f t="shared" si="3228"/>
        <v>0</v>
      </c>
      <c r="BM1063" s="18">
        <f t="shared" si="3228"/>
        <v>0</v>
      </c>
      <c r="BN1063" s="18">
        <f t="shared" si="3228"/>
        <v>0</v>
      </c>
      <c r="BO1063" s="18">
        <f t="shared" si="3134"/>
        <v>1421.2</v>
      </c>
      <c r="BP1063" s="18">
        <f t="shared" si="3135"/>
        <v>1421.2</v>
      </c>
      <c r="BQ1063" s="18">
        <f t="shared" si="3136"/>
        <v>1421.2</v>
      </c>
      <c r="BR1063" s="18">
        <f t="shared" si="3228"/>
        <v>0</v>
      </c>
      <c r="BS1063" s="18">
        <f t="shared" si="3228"/>
        <v>0</v>
      </c>
      <c r="BT1063" s="18">
        <f t="shared" si="3228"/>
        <v>0</v>
      </c>
      <c r="BU1063" s="18">
        <f t="shared" si="3137"/>
        <v>1421.2</v>
      </c>
      <c r="BV1063" s="18">
        <f t="shared" si="3138"/>
        <v>1421.2</v>
      </c>
      <c r="BW1063" s="18">
        <f t="shared" si="3139"/>
        <v>1421.2</v>
      </c>
      <c r="BX1063" s="18">
        <f t="shared" si="3228"/>
        <v>0</v>
      </c>
      <c r="BY1063" s="18">
        <f t="shared" si="3228"/>
        <v>0</v>
      </c>
      <c r="BZ1063" s="18">
        <f t="shared" si="3228"/>
        <v>0</v>
      </c>
      <c r="CA1063" s="18">
        <f t="shared" si="3126"/>
        <v>1421.2</v>
      </c>
      <c r="CB1063" s="18">
        <f t="shared" si="3127"/>
        <v>1421.2</v>
      </c>
      <c r="CC1063" s="18">
        <f t="shared" si="3128"/>
        <v>1421.2</v>
      </c>
      <c r="CD1063" s="18">
        <f t="shared" si="3228"/>
        <v>0</v>
      </c>
      <c r="CE1063" s="27"/>
      <c r="CF1063" s="33"/>
    </row>
    <row r="1064" spans="1:84" ht="46.8" x14ac:dyDescent="0.3">
      <c r="A1064" s="41" t="s">
        <v>201</v>
      </c>
      <c r="B1064" s="39">
        <v>240</v>
      </c>
      <c r="C1064" s="41"/>
      <c r="D1064" s="41"/>
      <c r="E1064" s="14" t="s">
        <v>559</v>
      </c>
      <c r="F1064" s="18">
        <f t="shared" si="3226"/>
        <v>1421.2</v>
      </c>
      <c r="G1064" s="18">
        <f t="shared" si="3226"/>
        <v>1421.2</v>
      </c>
      <c r="H1064" s="18">
        <f t="shared" si="3226"/>
        <v>1421.2</v>
      </c>
      <c r="I1064" s="18">
        <f t="shared" si="3226"/>
        <v>0</v>
      </c>
      <c r="J1064" s="18">
        <f t="shared" si="3226"/>
        <v>0</v>
      </c>
      <c r="K1064" s="18">
        <f t="shared" si="3226"/>
        <v>0</v>
      </c>
      <c r="L1064" s="18">
        <f t="shared" si="3027"/>
        <v>1421.2</v>
      </c>
      <c r="M1064" s="18">
        <f t="shared" si="3028"/>
        <v>1421.2</v>
      </c>
      <c r="N1064" s="18">
        <f t="shared" si="3029"/>
        <v>1421.2</v>
      </c>
      <c r="O1064" s="18">
        <f t="shared" si="3227"/>
        <v>0</v>
      </c>
      <c r="P1064" s="18">
        <f t="shared" si="3227"/>
        <v>0</v>
      </c>
      <c r="Q1064" s="18">
        <f t="shared" si="3227"/>
        <v>0</v>
      </c>
      <c r="R1064" s="18">
        <f t="shared" si="3227"/>
        <v>0</v>
      </c>
      <c r="S1064" s="18">
        <f t="shared" si="3227"/>
        <v>0</v>
      </c>
      <c r="T1064" s="18">
        <f t="shared" ref="T1064:T1127" si="3229">L1064+O1064+R1064</f>
        <v>1421.2</v>
      </c>
      <c r="U1064" s="18">
        <f t="shared" ref="U1064:U1127" si="3230">M1064+P1064+S1064</f>
        <v>1421.2</v>
      </c>
      <c r="V1064" s="18">
        <f t="shared" ref="V1064:V1127" si="3231">N1064+Q1064</f>
        <v>1421.2</v>
      </c>
      <c r="W1064" s="18">
        <f t="shared" si="3228"/>
        <v>0</v>
      </c>
      <c r="X1064" s="18">
        <f t="shared" si="3228"/>
        <v>0</v>
      </c>
      <c r="Y1064" s="18">
        <f t="shared" si="3228"/>
        <v>0</v>
      </c>
      <c r="Z1064" s="18">
        <f t="shared" si="3228"/>
        <v>0</v>
      </c>
      <c r="AA1064" s="18">
        <f t="shared" si="3228"/>
        <v>0</v>
      </c>
      <c r="AB1064" s="18">
        <f t="shared" si="3228"/>
        <v>0</v>
      </c>
      <c r="AC1064" s="18">
        <f t="shared" si="2971"/>
        <v>1421.2</v>
      </c>
      <c r="AD1064" s="18">
        <f t="shared" si="2972"/>
        <v>1421.2</v>
      </c>
      <c r="AE1064" s="18">
        <f t="shared" si="2973"/>
        <v>1421.2</v>
      </c>
      <c r="AF1064" s="18">
        <f t="shared" si="3228"/>
        <v>0</v>
      </c>
      <c r="AG1064" s="18">
        <f t="shared" si="3228"/>
        <v>0</v>
      </c>
      <c r="AH1064" s="18">
        <f t="shared" si="3228"/>
        <v>0</v>
      </c>
      <c r="AI1064" s="18">
        <f t="shared" si="3203"/>
        <v>1421.2</v>
      </c>
      <c r="AJ1064" s="18">
        <f t="shared" si="3204"/>
        <v>1421.2</v>
      </c>
      <c r="AK1064" s="18">
        <f t="shared" si="3205"/>
        <v>1421.2</v>
      </c>
      <c r="AL1064" s="18">
        <f t="shared" si="3228"/>
        <v>0</v>
      </c>
      <c r="AM1064" s="18">
        <f t="shared" si="3206"/>
        <v>1421.2</v>
      </c>
      <c r="AN1064" s="18">
        <f t="shared" si="3228"/>
        <v>0</v>
      </c>
      <c r="AO1064" s="18">
        <f t="shared" si="3228"/>
        <v>0</v>
      </c>
      <c r="AP1064" s="18">
        <f t="shared" si="3228"/>
        <v>0</v>
      </c>
      <c r="AQ1064" s="18">
        <f t="shared" si="3207"/>
        <v>1421.2</v>
      </c>
      <c r="AR1064" s="18">
        <f t="shared" si="3208"/>
        <v>1421.2</v>
      </c>
      <c r="AS1064" s="18">
        <f t="shared" si="3209"/>
        <v>1421.2</v>
      </c>
      <c r="AT1064" s="18">
        <f t="shared" si="3228"/>
        <v>0</v>
      </c>
      <c r="AU1064" s="18">
        <f t="shared" si="3228"/>
        <v>0</v>
      </c>
      <c r="AV1064" s="18">
        <f t="shared" si="3228"/>
        <v>0</v>
      </c>
      <c r="AW1064" s="18">
        <f t="shared" si="3210"/>
        <v>1421.2</v>
      </c>
      <c r="AX1064" s="18">
        <f t="shared" si="3211"/>
        <v>1421.2</v>
      </c>
      <c r="AY1064" s="18">
        <f t="shared" si="3212"/>
        <v>1421.2</v>
      </c>
      <c r="AZ1064" s="18">
        <f t="shared" si="3228"/>
        <v>0</v>
      </c>
      <c r="BA1064" s="18">
        <f t="shared" si="3228"/>
        <v>0</v>
      </c>
      <c r="BB1064" s="18">
        <f t="shared" si="3228"/>
        <v>0</v>
      </c>
      <c r="BC1064" s="18">
        <f t="shared" si="3190"/>
        <v>1421.2</v>
      </c>
      <c r="BD1064" s="18">
        <f t="shared" si="3191"/>
        <v>1421.2</v>
      </c>
      <c r="BE1064" s="18">
        <f t="shared" si="3192"/>
        <v>1421.2</v>
      </c>
      <c r="BF1064" s="18">
        <f t="shared" si="3228"/>
        <v>0</v>
      </c>
      <c r="BG1064" s="18">
        <f t="shared" si="3228"/>
        <v>0</v>
      </c>
      <c r="BH1064" s="18">
        <f t="shared" si="3228"/>
        <v>0</v>
      </c>
      <c r="BI1064" s="18">
        <f t="shared" si="3178"/>
        <v>1421.2</v>
      </c>
      <c r="BJ1064" s="18">
        <f t="shared" si="3179"/>
        <v>1421.2</v>
      </c>
      <c r="BK1064" s="18">
        <f t="shared" si="3180"/>
        <v>1421.2</v>
      </c>
      <c r="BL1064" s="18">
        <f t="shared" si="3228"/>
        <v>0</v>
      </c>
      <c r="BM1064" s="18">
        <f t="shared" si="3228"/>
        <v>0</v>
      </c>
      <c r="BN1064" s="18">
        <f t="shared" si="3228"/>
        <v>0</v>
      </c>
      <c r="BO1064" s="18">
        <f t="shared" si="3134"/>
        <v>1421.2</v>
      </c>
      <c r="BP1064" s="18">
        <f t="shared" si="3135"/>
        <v>1421.2</v>
      </c>
      <c r="BQ1064" s="18">
        <f t="shared" si="3136"/>
        <v>1421.2</v>
      </c>
      <c r="BR1064" s="18">
        <f t="shared" si="3228"/>
        <v>0</v>
      </c>
      <c r="BS1064" s="18">
        <f t="shared" si="3228"/>
        <v>0</v>
      </c>
      <c r="BT1064" s="18">
        <f t="shared" si="3228"/>
        <v>0</v>
      </c>
      <c r="BU1064" s="18">
        <f t="shared" si="3137"/>
        <v>1421.2</v>
      </c>
      <c r="BV1064" s="18">
        <f t="shared" si="3138"/>
        <v>1421.2</v>
      </c>
      <c r="BW1064" s="18">
        <f t="shared" si="3139"/>
        <v>1421.2</v>
      </c>
      <c r="BX1064" s="18">
        <f t="shared" si="3228"/>
        <v>0</v>
      </c>
      <c r="BY1064" s="18">
        <f t="shared" si="3228"/>
        <v>0</v>
      </c>
      <c r="BZ1064" s="18">
        <f t="shared" si="3228"/>
        <v>0</v>
      </c>
      <c r="CA1064" s="18">
        <f t="shared" si="3126"/>
        <v>1421.2</v>
      </c>
      <c r="CB1064" s="18">
        <f t="shared" si="3127"/>
        <v>1421.2</v>
      </c>
      <c r="CC1064" s="18">
        <f t="shared" si="3128"/>
        <v>1421.2</v>
      </c>
      <c r="CD1064" s="18">
        <f t="shared" si="3228"/>
        <v>0</v>
      </c>
      <c r="CE1064" s="27"/>
      <c r="CF1064" s="33"/>
    </row>
    <row r="1065" spans="1:84" x14ac:dyDescent="0.3">
      <c r="A1065" s="41" t="s">
        <v>201</v>
      </c>
      <c r="B1065" s="39">
        <v>240</v>
      </c>
      <c r="C1065" s="41" t="s">
        <v>27</v>
      </c>
      <c r="D1065" s="41" t="s">
        <v>29</v>
      </c>
      <c r="E1065" s="14" t="s">
        <v>536</v>
      </c>
      <c r="F1065" s="23">
        <v>1421.2</v>
      </c>
      <c r="G1065" s="23">
        <v>1421.2</v>
      </c>
      <c r="H1065" s="23">
        <v>1421.2</v>
      </c>
      <c r="I1065" s="18"/>
      <c r="J1065" s="18"/>
      <c r="K1065" s="18"/>
      <c r="L1065" s="18">
        <f t="shared" si="3027"/>
        <v>1421.2</v>
      </c>
      <c r="M1065" s="18">
        <f t="shared" si="3028"/>
        <v>1421.2</v>
      </c>
      <c r="N1065" s="18">
        <f t="shared" si="3029"/>
        <v>1421.2</v>
      </c>
      <c r="O1065" s="18"/>
      <c r="P1065" s="18"/>
      <c r="Q1065" s="18"/>
      <c r="R1065" s="18"/>
      <c r="S1065" s="18"/>
      <c r="T1065" s="18">
        <f t="shared" si="3229"/>
        <v>1421.2</v>
      </c>
      <c r="U1065" s="18">
        <f t="shared" si="3230"/>
        <v>1421.2</v>
      </c>
      <c r="V1065" s="18">
        <f t="shared" si="3231"/>
        <v>1421.2</v>
      </c>
      <c r="W1065" s="18"/>
      <c r="X1065" s="18"/>
      <c r="Y1065" s="18"/>
      <c r="Z1065" s="18"/>
      <c r="AA1065" s="18"/>
      <c r="AB1065" s="18"/>
      <c r="AC1065" s="18">
        <f t="shared" si="2971"/>
        <v>1421.2</v>
      </c>
      <c r="AD1065" s="18">
        <f t="shared" si="2972"/>
        <v>1421.2</v>
      </c>
      <c r="AE1065" s="18">
        <f t="shared" si="2973"/>
        <v>1421.2</v>
      </c>
      <c r="AF1065" s="18"/>
      <c r="AG1065" s="18"/>
      <c r="AH1065" s="18"/>
      <c r="AI1065" s="18">
        <f t="shared" si="3203"/>
        <v>1421.2</v>
      </c>
      <c r="AJ1065" s="18">
        <f t="shared" si="3204"/>
        <v>1421.2</v>
      </c>
      <c r="AK1065" s="18">
        <f t="shared" si="3205"/>
        <v>1421.2</v>
      </c>
      <c r="AL1065" s="18"/>
      <c r="AM1065" s="18">
        <f t="shared" si="3206"/>
        <v>1421.2</v>
      </c>
      <c r="AN1065" s="18"/>
      <c r="AO1065" s="18"/>
      <c r="AP1065" s="18"/>
      <c r="AQ1065" s="18">
        <f t="shared" si="3207"/>
        <v>1421.2</v>
      </c>
      <c r="AR1065" s="18">
        <f t="shared" si="3208"/>
        <v>1421.2</v>
      </c>
      <c r="AS1065" s="18">
        <f t="shared" si="3209"/>
        <v>1421.2</v>
      </c>
      <c r="AT1065" s="18"/>
      <c r="AU1065" s="18"/>
      <c r="AV1065" s="18"/>
      <c r="AW1065" s="18">
        <f t="shared" si="3210"/>
        <v>1421.2</v>
      </c>
      <c r="AX1065" s="18">
        <f t="shared" si="3211"/>
        <v>1421.2</v>
      </c>
      <c r="AY1065" s="18">
        <f t="shared" si="3212"/>
        <v>1421.2</v>
      </c>
      <c r="AZ1065" s="18"/>
      <c r="BA1065" s="18"/>
      <c r="BB1065" s="18"/>
      <c r="BC1065" s="18">
        <f t="shared" si="3190"/>
        <v>1421.2</v>
      </c>
      <c r="BD1065" s="18">
        <f t="shared" si="3191"/>
        <v>1421.2</v>
      </c>
      <c r="BE1065" s="18">
        <f t="shared" si="3192"/>
        <v>1421.2</v>
      </c>
      <c r="BF1065" s="18"/>
      <c r="BG1065" s="18"/>
      <c r="BH1065" s="18"/>
      <c r="BI1065" s="18">
        <f t="shared" si="3178"/>
        <v>1421.2</v>
      </c>
      <c r="BJ1065" s="18">
        <f t="shared" si="3179"/>
        <v>1421.2</v>
      </c>
      <c r="BK1065" s="18">
        <f t="shared" si="3180"/>
        <v>1421.2</v>
      </c>
      <c r="BL1065" s="18"/>
      <c r="BM1065" s="18"/>
      <c r="BN1065" s="18"/>
      <c r="BO1065" s="18">
        <f t="shared" si="3134"/>
        <v>1421.2</v>
      </c>
      <c r="BP1065" s="18">
        <f t="shared" si="3135"/>
        <v>1421.2</v>
      </c>
      <c r="BQ1065" s="18">
        <f t="shared" si="3136"/>
        <v>1421.2</v>
      </c>
      <c r="BR1065" s="18"/>
      <c r="BS1065" s="18"/>
      <c r="BT1065" s="18"/>
      <c r="BU1065" s="18">
        <f t="shared" si="3137"/>
        <v>1421.2</v>
      </c>
      <c r="BV1065" s="18">
        <f t="shared" si="3138"/>
        <v>1421.2</v>
      </c>
      <c r="BW1065" s="18">
        <f t="shared" si="3139"/>
        <v>1421.2</v>
      </c>
      <c r="BX1065" s="18"/>
      <c r="BY1065" s="18"/>
      <c r="BZ1065" s="18"/>
      <c r="CA1065" s="18">
        <f t="shared" si="3126"/>
        <v>1421.2</v>
      </c>
      <c r="CB1065" s="18">
        <f t="shared" si="3127"/>
        <v>1421.2</v>
      </c>
      <c r="CC1065" s="18">
        <f t="shared" si="3128"/>
        <v>1421.2</v>
      </c>
      <c r="CD1065" s="18"/>
      <c r="CE1065" s="27"/>
      <c r="CF1065" s="33"/>
    </row>
    <row r="1066" spans="1:84" ht="31.2" x14ac:dyDescent="0.3">
      <c r="A1066" s="41" t="s">
        <v>201</v>
      </c>
      <c r="B1066" s="39">
        <v>300</v>
      </c>
      <c r="C1066" s="41"/>
      <c r="D1066" s="41"/>
      <c r="E1066" s="14" t="s">
        <v>552</v>
      </c>
      <c r="F1066" s="18">
        <f t="shared" ref="F1066:K1067" si="3232">F1067</f>
        <v>1470</v>
      </c>
      <c r="G1066" s="18">
        <f t="shared" si="3232"/>
        <v>1470</v>
      </c>
      <c r="H1066" s="18">
        <f t="shared" si="3232"/>
        <v>1470</v>
      </c>
      <c r="I1066" s="18">
        <f t="shared" si="3232"/>
        <v>0</v>
      </c>
      <c r="J1066" s="18">
        <f t="shared" si="3232"/>
        <v>0</v>
      </c>
      <c r="K1066" s="18">
        <f t="shared" si="3232"/>
        <v>0</v>
      </c>
      <c r="L1066" s="18">
        <f t="shared" si="3027"/>
        <v>1470</v>
      </c>
      <c r="M1066" s="18">
        <f t="shared" si="3028"/>
        <v>1470</v>
      </c>
      <c r="N1066" s="18">
        <f t="shared" si="3029"/>
        <v>1470</v>
      </c>
      <c r="O1066" s="18">
        <f t="shared" ref="O1066:S1067" si="3233">O1067</f>
        <v>0</v>
      </c>
      <c r="P1066" s="18">
        <f t="shared" si="3233"/>
        <v>0</v>
      </c>
      <c r="Q1066" s="18">
        <f t="shared" si="3233"/>
        <v>0</v>
      </c>
      <c r="R1066" s="18">
        <f t="shared" si="3233"/>
        <v>0</v>
      </c>
      <c r="S1066" s="18">
        <f t="shared" si="3233"/>
        <v>0</v>
      </c>
      <c r="T1066" s="18">
        <f t="shared" si="3229"/>
        <v>1470</v>
      </c>
      <c r="U1066" s="18">
        <f t="shared" si="3230"/>
        <v>1470</v>
      </c>
      <c r="V1066" s="18">
        <f t="shared" si="3231"/>
        <v>1470</v>
      </c>
      <c r="W1066" s="18">
        <f t="shared" ref="W1066:CD1067" si="3234">W1067</f>
        <v>0</v>
      </c>
      <c r="X1066" s="18">
        <f t="shared" si="3234"/>
        <v>0</v>
      </c>
      <c r="Y1066" s="18">
        <f t="shared" si="3234"/>
        <v>0</v>
      </c>
      <c r="Z1066" s="18">
        <f t="shared" si="3234"/>
        <v>0</v>
      </c>
      <c r="AA1066" s="18">
        <f t="shared" si="3234"/>
        <v>0</v>
      </c>
      <c r="AB1066" s="18">
        <f t="shared" si="3234"/>
        <v>0</v>
      </c>
      <c r="AC1066" s="18">
        <f t="shared" ref="AC1066:AC1129" si="3235">T1066+W1066+Z1066</f>
        <v>1470</v>
      </c>
      <c r="AD1066" s="18">
        <f t="shared" ref="AD1066:AD1129" si="3236">U1066+X1066+AA1066</f>
        <v>1470</v>
      </c>
      <c r="AE1066" s="18">
        <f t="shared" ref="AE1066:AE1129" si="3237">V1066+Y1066+AB1066</f>
        <v>1470</v>
      </c>
      <c r="AF1066" s="18">
        <f t="shared" si="3234"/>
        <v>0</v>
      </c>
      <c r="AG1066" s="18">
        <f t="shared" si="3234"/>
        <v>0</v>
      </c>
      <c r="AH1066" s="18">
        <f t="shared" si="3234"/>
        <v>0</v>
      </c>
      <c r="AI1066" s="18">
        <f t="shared" si="3203"/>
        <v>1470</v>
      </c>
      <c r="AJ1066" s="18">
        <f t="shared" si="3204"/>
        <v>1470</v>
      </c>
      <c r="AK1066" s="18">
        <f t="shared" si="3205"/>
        <v>1470</v>
      </c>
      <c r="AL1066" s="18">
        <f t="shared" si="3234"/>
        <v>0</v>
      </c>
      <c r="AM1066" s="18">
        <f t="shared" si="3206"/>
        <v>1470</v>
      </c>
      <c r="AN1066" s="18">
        <f t="shared" si="3234"/>
        <v>0</v>
      </c>
      <c r="AO1066" s="18">
        <f t="shared" si="3234"/>
        <v>0</v>
      </c>
      <c r="AP1066" s="18">
        <f t="shared" si="3234"/>
        <v>0</v>
      </c>
      <c r="AQ1066" s="18">
        <f t="shared" si="3207"/>
        <v>1470</v>
      </c>
      <c r="AR1066" s="18">
        <f t="shared" si="3208"/>
        <v>1470</v>
      </c>
      <c r="AS1066" s="18">
        <f t="shared" si="3209"/>
        <v>1470</v>
      </c>
      <c r="AT1066" s="18">
        <f t="shared" si="3234"/>
        <v>0</v>
      </c>
      <c r="AU1066" s="18">
        <f t="shared" si="3234"/>
        <v>0</v>
      </c>
      <c r="AV1066" s="18">
        <f t="shared" si="3234"/>
        <v>0</v>
      </c>
      <c r="AW1066" s="18">
        <f t="shared" si="3210"/>
        <v>1470</v>
      </c>
      <c r="AX1066" s="18">
        <f t="shared" si="3211"/>
        <v>1470</v>
      </c>
      <c r="AY1066" s="18">
        <f t="shared" si="3212"/>
        <v>1470</v>
      </c>
      <c r="AZ1066" s="18">
        <f t="shared" si="3234"/>
        <v>0</v>
      </c>
      <c r="BA1066" s="18">
        <f t="shared" si="3234"/>
        <v>0</v>
      </c>
      <c r="BB1066" s="18">
        <f t="shared" si="3234"/>
        <v>0</v>
      </c>
      <c r="BC1066" s="18">
        <f t="shared" si="3190"/>
        <v>1470</v>
      </c>
      <c r="BD1066" s="18">
        <f t="shared" si="3191"/>
        <v>1470</v>
      </c>
      <c r="BE1066" s="18">
        <f t="shared" si="3192"/>
        <v>1470</v>
      </c>
      <c r="BF1066" s="18">
        <f t="shared" si="3234"/>
        <v>0</v>
      </c>
      <c r="BG1066" s="18">
        <f t="shared" si="3234"/>
        <v>0</v>
      </c>
      <c r="BH1066" s="18">
        <f t="shared" si="3234"/>
        <v>0</v>
      </c>
      <c r="BI1066" s="18">
        <f t="shared" si="3178"/>
        <v>1470</v>
      </c>
      <c r="BJ1066" s="18">
        <f t="shared" si="3179"/>
        <v>1470</v>
      </c>
      <c r="BK1066" s="18">
        <f t="shared" si="3180"/>
        <v>1470</v>
      </c>
      <c r="BL1066" s="18">
        <f t="shared" si="3234"/>
        <v>0</v>
      </c>
      <c r="BM1066" s="18">
        <f t="shared" si="3234"/>
        <v>0</v>
      </c>
      <c r="BN1066" s="18">
        <f t="shared" si="3234"/>
        <v>0</v>
      </c>
      <c r="BO1066" s="18">
        <f t="shared" si="3134"/>
        <v>1470</v>
      </c>
      <c r="BP1066" s="18">
        <f t="shared" si="3135"/>
        <v>1470</v>
      </c>
      <c r="BQ1066" s="18">
        <f t="shared" si="3136"/>
        <v>1470</v>
      </c>
      <c r="BR1066" s="18">
        <f t="shared" si="3234"/>
        <v>0</v>
      </c>
      <c r="BS1066" s="18">
        <f t="shared" si="3234"/>
        <v>0</v>
      </c>
      <c r="BT1066" s="18">
        <f t="shared" si="3234"/>
        <v>0</v>
      </c>
      <c r="BU1066" s="18">
        <f t="shared" si="3137"/>
        <v>1470</v>
      </c>
      <c r="BV1066" s="18">
        <f t="shared" si="3138"/>
        <v>1470</v>
      </c>
      <c r="BW1066" s="18">
        <f t="shared" si="3139"/>
        <v>1470</v>
      </c>
      <c r="BX1066" s="18">
        <f t="shared" si="3234"/>
        <v>0</v>
      </c>
      <c r="BY1066" s="18">
        <f t="shared" si="3234"/>
        <v>0</v>
      </c>
      <c r="BZ1066" s="18">
        <f t="shared" si="3234"/>
        <v>0</v>
      </c>
      <c r="CA1066" s="18">
        <f t="shared" si="3126"/>
        <v>1470</v>
      </c>
      <c r="CB1066" s="18">
        <f t="shared" si="3127"/>
        <v>1470</v>
      </c>
      <c r="CC1066" s="18">
        <f t="shared" si="3128"/>
        <v>1470</v>
      </c>
      <c r="CD1066" s="18">
        <f t="shared" si="3234"/>
        <v>0</v>
      </c>
      <c r="CE1066" s="27"/>
      <c r="CF1066" s="33"/>
    </row>
    <row r="1067" spans="1:84" x14ac:dyDescent="0.3">
      <c r="A1067" s="41" t="s">
        <v>201</v>
      </c>
      <c r="B1067" s="39">
        <v>350</v>
      </c>
      <c r="C1067" s="41"/>
      <c r="D1067" s="41"/>
      <c r="E1067" s="14" t="s">
        <v>541</v>
      </c>
      <c r="F1067" s="18">
        <f t="shared" si="3232"/>
        <v>1470</v>
      </c>
      <c r="G1067" s="18">
        <f t="shared" si="3232"/>
        <v>1470</v>
      </c>
      <c r="H1067" s="18">
        <f t="shared" si="3232"/>
        <v>1470</v>
      </c>
      <c r="I1067" s="18">
        <f t="shared" si="3232"/>
        <v>0</v>
      </c>
      <c r="J1067" s="18">
        <f t="shared" si="3232"/>
        <v>0</v>
      </c>
      <c r="K1067" s="18">
        <f t="shared" si="3232"/>
        <v>0</v>
      </c>
      <c r="L1067" s="18">
        <f t="shared" si="3027"/>
        <v>1470</v>
      </c>
      <c r="M1067" s="18">
        <f t="shared" si="3028"/>
        <v>1470</v>
      </c>
      <c r="N1067" s="18">
        <f t="shared" si="3029"/>
        <v>1470</v>
      </c>
      <c r="O1067" s="18">
        <f t="shared" si="3233"/>
        <v>0</v>
      </c>
      <c r="P1067" s="18">
        <f t="shared" si="3233"/>
        <v>0</v>
      </c>
      <c r="Q1067" s="18">
        <f t="shared" si="3233"/>
        <v>0</v>
      </c>
      <c r="R1067" s="18">
        <f t="shared" si="3233"/>
        <v>0</v>
      </c>
      <c r="S1067" s="18">
        <f t="shared" si="3233"/>
        <v>0</v>
      </c>
      <c r="T1067" s="18">
        <f t="shared" si="3229"/>
        <v>1470</v>
      </c>
      <c r="U1067" s="18">
        <f t="shared" si="3230"/>
        <v>1470</v>
      </c>
      <c r="V1067" s="18">
        <f t="shared" si="3231"/>
        <v>1470</v>
      </c>
      <c r="W1067" s="18">
        <f t="shared" si="3234"/>
        <v>0</v>
      </c>
      <c r="X1067" s="18">
        <f t="shared" si="3234"/>
        <v>0</v>
      </c>
      <c r="Y1067" s="18">
        <f t="shared" si="3234"/>
        <v>0</v>
      </c>
      <c r="Z1067" s="18">
        <f t="shared" si="3234"/>
        <v>0</v>
      </c>
      <c r="AA1067" s="18">
        <f t="shared" si="3234"/>
        <v>0</v>
      </c>
      <c r="AB1067" s="18">
        <f t="shared" si="3234"/>
        <v>0</v>
      </c>
      <c r="AC1067" s="18">
        <f t="shared" si="3235"/>
        <v>1470</v>
      </c>
      <c r="AD1067" s="18">
        <f t="shared" si="3236"/>
        <v>1470</v>
      </c>
      <c r="AE1067" s="18">
        <f t="shared" si="3237"/>
        <v>1470</v>
      </c>
      <c r="AF1067" s="18">
        <f t="shared" si="3234"/>
        <v>0</v>
      </c>
      <c r="AG1067" s="18">
        <f t="shared" si="3234"/>
        <v>0</v>
      </c>
      <c r="AH1067" s="18">
        <f t="shared" si="3234"/>
        <v>0</v>
      </c>
      <c r="AI1067" s="18">
        <f t="shared" si="3203"/>
        <v>1470</v>
      </c>
      <c r="AJ1067" s="18">
        <f t="shared" si="3204"/>
        <v>1470</v>
      </c>
      <c r="AK1067" s="18">
        <f t="shared" si="3205"/>
        <v>1470</v>
      </c>
      <c r="AL1067" s="18">
        <f t="shared" si="3234"/>
        <v>0</v>
      </c>
      <c r="AM1067" s="18">
        <f t="shared" si="3206"/>
        <v>1470</v>
      </c>
      <c r="AN1067" s="18">
        <f t="shared" si="3234"/>
        <v>0</v>
      </c>
      <c r="AO1067" s="18">
        <f t="shared" si="3234"/>
        <v>0</v>
      </c>
      <c r="AP1067" s="18">
        <f t="shared" si="3234"/>
        <v>0</v>
      </c>
      <c r="AQ1067" s="18">
        <f t="shared" si="3207"/>
        <v>1470</v>
      </c>
      <c r="AR1067" s="18">
        <f t="shared" si="3208"/>
        <v>1470</v>
      </c>
      <c r="AS1067" s="18">
        <f t="shared" si="3209"/>
        <v>1470</v>
      </c>
      <c r="AT1067" s="18">
        <f t="shared" si="3234"/>
        <v>0</v>
      </c>
      <c r="AU1067" s="18">
        <f t="shared" si="3234"/>
        <v>0</v>
      </c>
      <c r="AV1067" s="18">
        <f t="shared" si="3234"/>
        <v>0</v>
      </c>
      <c r="AW1067" s="18">
        <f t="shared" si="3210"/>
        <v>1470</v>
      </c>
      <c r="AX1067" s="18">
        <f t="shared" si="3211"/>
        <v>1470</v>
      </c>
      <c r="AY1067" s="18">
        <f t="shared" si="3212"/>
        <v>1470</v>
      </c>
      <c r="AZ1067" s="18">
        <f t="shared" si="3234"/>
        <v>0</v>
      </c>
      <c r="BA1067" s="18">
        <f t="shared" si="3234"/>
        <v>0</v>
      </c>
      <c r="BB1067" s="18">
        <f t="shared" si="3234"/>
        <v>0</v>
      </c>
      <c r="BC1067" s="18">
        <f t="shared" si="3190"/>
        <v>1470</v>
      </c>
      <c r="BD1067" s="18">
        <f t="shared" si="3191"/>
        <v>1470</v>
      </c>
      <c r="BE1067" s="18">
        <f t="shared" si="3192"/>
        <v>1470</v>
      </c>
      <c r="BF1067" s="18">
        <f t="shared" si="3234"/>
        <v>0</v>
      </c>
      <c r="BG1067" s="18">
        <f t="shared" si="3234"/>
        <v>0</v>
      </c>
      <c r="BH1067" s="18">
        <f t="shared" si="3234"/>
        <v>0</v>
      </c>
      <c r="BI1067" s="18">
        <f t="shared" si="3178"/>
        <v>1470</v>
      </c>
      <c r="BJ1067" s="18">
        <f t="shared" si="3179"/>
        <v>1470</v>
      </c>
      <c r="BK1067" s="18">
        <f t="shared" si="3180"/>
        <v>1470</v>
      </c>
      <c r="BL1067" s="18">
        <f t="shared" si="3234"/>
        <v>0</v>
      </c>
      <c r="BM1067" s="18">
        <f t="shared" si="3234"/>
        <v>0</v>
      </c>
      <c r="BN1067" s="18">
        <f t="shared" si="3234"/>
        <v>0</v>
      </c>
      <c r="BO1067" s="18">
        <f t="shared" si="3134"/>
        <v>1470</v>
      </c>
      <c r="BP1067" s="18">
        <f t="shared" si="3135"/>
        <v>1470</v>
      </c>
      <c r="BQ1067" s="18">
        <f t="shared" si="3136"/>
        <v>1470</v>
      </c>
      <c r="BR1067" s="18">
        <f t="shared" si="3234"/>
        <v>0</v>
      </c>
      <c r="BS1067" s="18">
        <f t="shared" si="3234"/>
        <v>0</v>
      </c>
      <c r="BT1067" s="18">
        <f t="shared" si="3234"/>
        <v>0</v>
      </c>
      <c r="BU1067" s="18">
        <f t="shared" si="3137"/>
        <v>1470</v>
      </c>
      <c r="BV1067" s="18">
        <f t="shared" si="3138"/>
        <v>1470</v>
      </c>
      <c r="BW1067" s="18">
        <f t="shared" si="3139"/>
        <v>1470</v>
      </c>
      <c r="BX1067" s="18">
        <f t="shared" si="3234"/>
        <v>0</v>
      </c>
      <c r="BY1067" s="18">
        <f t="shared" si="3234"/>
        <v>0</v>
      </c>
      <c r="BZ1067" s="18">
        <f t="shared" si="3234"/>
        <v>0</v>
      </c>
      <c r="CA1067" s="18">
        <f t="shared" si="3126"/>
        <v>1470</v>
      </c>
      <c r="CB1067" s="18">
        <f t="shared" si="3127"/>
        <v>1470</v>
      </c>
      <c r="CC1067" s="18">
        <f t="shared" si="3128"/>
        <v>1470</v>
      </c>
      <c r="CD1067" s="18">
        <f t="shared" si="3234"/>
        <v>0</v>
      </c>
      <c r="CE1067" s="27"/>
      <c r="CF1067" s="33"/>
    </row>
    <row r="1068" spans="1:84" x14ac:dyDescent="0.3">
      <c r="A1068" s="41" t="s">
        <v>201</v>
      </c>
      <c r="B1068" s="39">
        <v>350</v>
      </c>
      <c r="C1068" s="41" t="s">
        <v>27</v>
      </c>
      <c r="D1068" s="41" t="s">
        <v>29</v>
      </c>
      <c r="E1068" s="14" t="s">
        <v>536</v>
      </c>
      <c r="F1068" s="23">
        <v>1470</v>
      </c>
      <c r="G1068" s="23">
        <v>1470</v>
      </c>
      <c r="H1068" s="23">
        <v>1470</v>
      </c>
      <c r="I1068" s="18"/>
      <c r="J1068" s="18"/>
      <c r="K1068" s="18"/>
      <c r="L1068" s="18">
        <f t="shared" si="3027"/>
        <v>1470</v>
      </c>
      <c r="M1068" s="18">
        <f t="shared" si="3028"/>
        <v>1470</v>
      </c>
      <c r="N1068" s="18">
        <f t="shared" si="3029"/>
        <v>1470</v>
      </c>
      <c r="O1068" s="18"/>
      <c r="P1068" s="18"/>
      <c r="Q1068" s="18"/>
      <c r="R1068" s="18"/>
      <c r="S1068" s="18"/>
      <c r="T1068" s="18">
        <f t="shared" si="3229"/>
        <v>1470</v>
      </c>
      <c r="U1068" s="18">
        <f t="shared" si="3230"/>
        <v>1470</v>
      </c>
      <c r="V1068" s="18">
        <f t="shared" si="3231"/>
        <v>1470</v>
      </c>
      <c r="W1068" s="18"/>
      <c r="X1068" s="18"/>
      <c r="Y1068" s="18"/>
      <c r="Z1068" s="18"/>
      <c r="AA1068" s="18"/>
      <c r="AB1068" s="18"/>
      <c r="AC1068" s="18">
        <f t="shared" si="3235"/>
        <v>1470</v>
      </c>
      <c r="AD1068" s="18">
        <f t="shared" si="3236"/>
        <v>1470</v>
      </c>
      <c r="AE1068" s="18">
        <f t="shared" si="3237"/>
        <v>1470</v>
      </c>
      <c r="AF1068" s="18"/>
      <c r="AG1068" s="18"/>
      <c r="AH1068" s="18"/>
      <c r="AI1068" s="18">
        <f t="shared" si="3203"/>
        <v>1470</v>
      </c>
      <c r="AJ1068" s="18">
        <f t="shared" si="3204"/>
        <v>1470</v>
      </c>
      <c r="AK1068" s="18">
        <f t="shared" si="3205"/>
        <v>1470</v>
      </c>
      <c r="AL1068" s="18"/>
      <c r="AM1068" s="18">
        <f t="shared" si="3206"/>
        <v>1470</v>
      </c>
      <c r="AN1068" s="18"/>
      <c r="AO1068" s="18"/>
      <c r="AP1068" s="18"/>
      <c r="AQ1068" s="18">
        <f t="shared" si="3207"/>
        <v>1470</v>
      </c>
      <c r="AR1068" s="18">
        <f t="shared" si="3208"/>
        <v>1470</v>
      </c>
      <c r="AS1068" s="18">
        <f t="shared" si="3209"/>
        <v>1470</v>
      </c>
      <c r="AT1068" s="18"/>
      <c r="AU1068" s="18"/>
      <c r="AV1068" s="18"/>
      <c r="AW1068" s="18">
        <f t="shared" si="3210"/>
        <v>1470</v>
      </c>
      <c r="AX1068" s="18">
        <f t="shared" si="3211"/>
        <v>1470</v>
      </c>
      <c r="AY1068" s="18">
        <f t="shared" si="3212"/>
        <v>1470</v>
      </c>
      <c r="AZ1068" s="18"/>
      <c r="BA1068" s="18"/>
      <c r="BB1068" s="18"/>
      <c r="BC1068" s="18">
        <f t="shared" si="3190"/>
        <v>1470</v>
      </c>
      <c r="BD1068" s="18">
        <f t="shared" si="3191"/>
        <v>1470</v>
      </c>
      <c r="BE1068" s="18">
        <f t="shared" si="3192"/>
        <v>1470</v>
      </c>
      <c r="BF1068" s="18"/>
      <c r="BG1068" s="18"/>
      <c r="BH1068" s="18"/>
      <c r="BI1068" s="18">
        <f t="shared" si="3178"/>
        <v>1470</v>
      </c>
      <c r="BJ1068" s="18">
        <f t="shared" si="3179"/>
        <v>1470</v>
      </c>
      <c r="BK1068" s="18">
        <f t="shared" si="3180"/>
        <v>1470</v>
      </c>
      <c r="BL1068" s="18"/>
      <c r="BM1068" s="18"/>
      <c r="BN1068" s="18"/>
      <c r="BO1068" s="18">
        <f t="shared" si="3134"/>
        <v>1470</v>
      </c>
      <c r="BP1068" s="18">
        <f t="shared" si="3135"/>
        <v>1470</v>
      </c>
      <c r="BQ1068" s="18">
        <f t="shared" si="3136"/>
        <v>1470</v>
      </c>
      <c r="BR1068" s="18"/>
      <c r="BS1068" s="18"/>
      <c r="BT1068" s="18"/>
      <c r="BU1068" s="18">
        <f t="shared" si="3137"/>
        <v>1470</v>
      </c>
      <c r="BV1068" s="18">
        <f t="shared" si="3138"/>
        <v>1470</v>
      </c>
      <c r="BW1068" s="18">
        <f t="shared" si="3139"/>
        <v>1470</v>
      </c>
      <c r="BX1068" s="18"/>
      <c r="BY1068" s="18"/>
      <c r="BZ1068" s="18"/>
      <c r="CA1068" s="18">
        <f t="shared" si="3126"/>
        <v>1470</v>
      </c>
      <c r="CB1068" s="18">
        <f t="shared" si="3127"/>
        <v>1470</v>
      </c>
      <c r="CC1068" s="18">
        <f t="shared" si="3128"/>
        <v>1470</v>
      </c>
      <c r="CD1068" s="18"/>
      <c r="CE1068" s="27"/>
      <c r="CF1068" s="33"/>
    </row>
    <row r="1069" spans="1:84" ht="46.8" x14ac:dyDescent="0.3">
      <c r="A1069" s="41" t="s">
        <v>201</v>
      </c>
      <c r="B1069" s="39">
        <v>600</v>
      </c>
      <c r="C1069" s="41"/>
      <c r="D1069" s="41"/>
      <c r="E1069" s="14" t="s">
        <v>554</v>
      </c>
      <c r="F1069" s="18">
        <f t="shared" ref="F1069:K1070" si="3238">F1070</f>
        <v>6110.8</v>
      </c>
      <c r="G1069" s="18">
        <f t="shared" si="3238"/>
        <v>6110.8</v>
      </c>
      <c r="H1069" s="18">
        <f t="shared" si="3238"/>
        <v>6110.8</v>
      </c>
      <c r="I1069" s="18">
        <f t="shared" si="3238"/>
        <v>0</v>
      </c>
      <c r="J1069" s="18">
        <f t="shared" si="3238"/>
        <v>0</v>
      </c>
      <c r="K1069" s="18">
        <f t="shared" si="3238"/>
        <v>0</v>
      </c>
      <c r="L1069" s="18">
        <f t="shared" si="3027"/>
        <v>6110.8</v>
      </c>
      <c r="M1069" s="18">
        <f t="shared" si="3028"/>
        <v>6110.8</v>
      </c>
      <c r="N1069" s="18">
        <f t="shared" si="3029"/>
        <v>6110.8</v>
      </c>
      <c r="O1069" s="18">
        <f t="shared" ref="O1069:S1070" si="3239">O1070</f>
        <v>0</v>
      </c>
      <c r="P1069" s="18">
        <f t="shared" si="3239"/>
        <v>0</v>
      </c>
      <c r="Q1069" s="18">
        <f t="shared" si="3239"/>
        <v>0</v>
      </c>
      <c r="R1069" s="18">
        <f t="shared" si="3239"/>
        <v>0</v>
      </c>
      <c r="S1069" s="18">
        <f t="shared" si="3239"/>
        <v>0</v>
      </c>
      <c r="T1069" s="18">
        <f t="shared" si="3229"/>
        <v>6110.8</v>
      </c>
      <c r="U1069" s="18">
        <f t="shared" si="3230"/>
        <v>6110.8</v>
      </c>
      <c r="V1069" s="18">
        <f t="shared" si="3231"/>
        <v>6110.8</v>
      </c>
      <c r="W1069" s="18">
        <f t="shared" ref="W1069:CD1070" si="3240">W1070</f>
        <v>0</v>
      </c>
      <c r="X1069" s="18">
        <f t="shared" si="3240"/>
        <v>0</v>
      </c>
      <c r="Y1069" s="18">
        <f t="shared" si="3240"/>
        <v>0</v>
      </c>
      <c r="Z1069" s="18">
        <f t="shared" si="3240"/>
        <v>0</v>
      </c>
      <c r="AA1069" s="18">
        <f t="shared" si="3240"/>
        <v>0</v>
      </c>
      <c r="AB1069" s="18">
        <f t="shared" si="3240"/>
        <v>0</v>
      </c>
      <c r="AC1069" s="18">
        <f t="shared" si="3235"/>
        <v>6110.8</v>
      </c>
      <c r="AD1069" s="18">
        <f t="shared" si="3236"/>
        <v>6110.8</v>
      </c>
      <c r="AE1069" s="18">
        <f t="shared" si="3237"/>
        <v>6110.8</v>
      </c>
      <c r="AF1069" s="18">
        <f t="shared" si="3240"/>
        <v>0</v>
      </c>
      <c r="AG1069" s="18">
        <f t="shared" si="3240"/>
        <v>0</v>
      </c>
      <c r="AH1069" s="18">
        <f t="shared" si="3240"/>
        <v>0</v>
      </c>
      <c r="AI1069" s="18">
        <f t="shared" si="3203"/>
        <v>6110.8</v>
      </c>
      <c r="AJ1069" s="18">
        <f t="shared" si="3204"/>
        <v>6110.8</v>
      </c>
      <c r="AK1069" s="18">
        <f t="shared" si="3205"/>
        <v>6110.8</v>
      </c>
      <c r="AL1069" s="18">
        <f t="shared" si="3240"/>
        <v>0</v>
      </c>
      <c r="AM1069" s="18">
        <f t="shared" si="3206"/>
        <v>6110.8</v>
      </c>
      <c r="AN1069" s="18">
        <f t="shared" si="3240"/>
        <v>0</v>
      </c>
      <c r="AO1069" s="18">
        <f t="shared" si="3240"/>
        <v>0</v>
      </c>
      <c r="AP1069" s="18">
        <f t="shared" si="3240"/>
        <v>0</v>
      </c>
      <c r="AQ1069" s="18">
        <f t="shared" si="3207"/>
        <v>6110.8</v>
      </c>
      <c r="AR1069" s="18">
        <f t="shared" si="3208"/>
        <v>6110.8</v>
      </c>
      <c r="AS1069" s="18">
        <f t="shared" si="3209"/>
        <v>6110.8</v>
      </c>
      <c r="AT1069" s="18">
        <f t="shared" si="3240"/>
        <v>0</v>
      </c>
      <c r="AU1069" s="18">
        <f t="shared" si="3240"/>
        <v>0</v>
      </c>
      <c r="AV1069" s="18">
        <f t="shared" si="3240"/>
        <v>0</v>
      </c>
      <c r="AW1069" s="18">
        <f t="shared" si="3210"/>
        <v>6110.8</v>
      </c>
      <c r="AX1069" s="18">
        <f t="shared" si="3211"/>
        <v>6110.8</v>
      </c>
      <c r="AY1069" s="18">
        <f t="shared" si="3212"/>
        <v>6110.8</v>
      </c>
      <c r="AZ1069" s="18">
        <f t="shared" si="3240"/>
        <v>1349</v>
      </c>
      <c r="BA1069" s="18">
        <f t="shared" si="3240"/>
        <v>0</v>
      </c>
      <c r="BB1069" s="18">
        <f t="shared" si="3240"/>
        <v>0</v>
      </c>
      <c r="BC1069" s="18">
        <f t="shared" si="3190"/>
        <v>7459.8</v>
      </c>
      <c r="BD1069" s="18">
        <f t="shared" si="3191"/>
        <v>6110.8</v>
      </c>
      <c r="BE1069" s="18">
        <f t="shared" si="3192"/>
        <v>6110.8</v>
      </c>
      <c r="BF1069" s="18">
        <f t="shared" si="3240"/>
        <v>0</v>
      </c>
      <c r="BG1069" s="18">
        <f t="shared" si="3240"/>
        <v>0</v>
      </c>
      <c r="BH1069" s="18">
        <f t="shared" si="3240"/>
        <v>0</v>
      </c>
      <c r="BI1069" s="18">
        <f t="shared" si="3178"/>
        <v>7459.8</v>
      </c>
      <c r="BJ1069" s="18">
        <f t="shared" si="3179"/>
        <v>6110.8</v>
      </c>
      <c r="BK1069" s="18">
        <f t="shared" si="3180"/>
        <v>6110.8</v>
      </c>
      <c r="BL1069" s="18">
        <f t="shared" si="3240"/>
        <v>0</v>
      </c>
      <c r="BM1069" s="18">
        <f t="shared" si="3240"/>
        <v>0</v>
      </c>
      <c r="BN1069" s="18">
        <f t="shared" si="3240"/>
        <v>0</v>
      </c>
      <c r="BO1069" s="18">
        <f t="shared" si="3134"/>
        <v>7459.8</v>
      </c>
      <c r="BP1069" s="18">
        <f t="shared" si="3135"/>
        <v>6110.8</v>
      </c>
      <c r="BQ1069" s="18">
        <f t="shared" si="3136"/>
        <v>6110.8</v>
      </c>
      <c r="BR1069" s="18">
        <f t="shared" si="3240"/>
        <v>0</v>
      </c>
      <c r="BS1069" s="18">
        <f t="shared" si="3240"/>
        <v>0</v>
      </c>
      <c r="BT1069" s="18">
        <f t="shared" si="3240"/>
        <v>0</v>
      </c>
      <c r="BU1069" s="18">
        <f t="shared" si="3137"/>
        <v>7459.8</v>
      </c>
      <c r="BV1069" s="18">
        <f t="shared" si="3138"/>
        <v>6110.8</v>
      </c>
      <c r="BW1069" s="18">
        <f t="shared" si="3139"/>
        <v>6110.8</v>
      </c>
      <c r="BX1069" s="18">
        <f t="shared" si="3240"/>
        <v>0</v>
      </c>
      <c r="BY1069" s="18">
        <f t="shared" si="3240"/>
        <v>0</v>
      </c>
      <c r="BZ1069" s="18">
        <f t="shared" si="3240"/>
        <v>0</v>
      </c>
      <c r="CA1069" s="18">
        <f t="shared" si="3126"/>
        <v>7459.8</v>
      </c>
      <c r="CB1069" s="18">
        <f t="shared" si="3127"/>
        <v>6110.8</v>
      </c>
      <c r="CC1069" s="18">
        <f t="shared" si="3128"/>
        <v>6110.8</v>
      </c>
      <c r="CD1069" s="18">
        <f t="shared" si="3240"/>
        <v>0</v>
      </c>
      <c r="CE1069" s="27"/>
      <c r="CF1069" s="33"/>
    </row>
    <row r="1070" spans="1:84" x14ac:dyDescent="0.3">
      <c r="A1070" s="41" t="s">
        <v>201</v>
      </c>
      <c r="B1070" s="39">
        <v>620</v>
      </c>
      <c r="C1070" s="41"/>
      <c r="D1070" s="41"/>
      <c r="E1070" s="14" t="s">
        <v>569</v>
      </c>
      <c r="F1070" s="18">
        <f t="shared" si="3238"/>
        <v>6110.8</v>
      </c>
      <c r="G1070" s="18">
        <f t="shared" si="3238"/>
        <v>6110.8</v>
      </c>
      <c r="H1070" s="18">
        <f t="shared" si="3238"/>
        <v>6110.8</v>
      </c>
      <c r="I1070" s="18">
        <f t="shared" si="3238"/>
        <v>0</v>
      </c>
      <c r="J1070" s="18">
        <f t="shared" si="3238"/>
        <v>0</v>
      </c>
      <c r="K1070" s="18">
        <f t="shared" si="3238"/>
        <v>0</v>
      </c>
      <c r="L1070" s="18">
        <f t="shared" si="3027"/>
        <v>6110.8</v>
      </c>
      <c r="M1070" s="18">
        <f t="shared" si="3028"/>
        <v>6110.8</v>
      </c>
      <c r="N1070" s="18">
        <f t="shared" si="3029"/>
        <v>6110.8</v>
      </c>
      <c r="O1070" s="18">
        <f t="shared" si="3239"/>
        <v>0</v>
      </c>
      <c r="P1070" s="18">
        <f t="shared" si="3239"/>
        <v>0</v>
      </c>
      <c r="Q1070" s="18">
        <f t="shared" si="3239"/>
        <v>0</v>
      </c>
      <c r="R1070" s="18">
        <f t="shared" si="3239"/>
        <v>0</v>
      </c>
      <c r="S1070" s="18">
        <f t="shared" si="3239"/>
        <v>0</v>
      </c>
      <c r="T1070" s="18">
        <f t="shared" si="3229"/>
        <v>6110.8</v>
      </c>
      <c r="U1070" s="18">
        <f t="shared" si="3230"/>
        <v>6110.8</v>
      </c>
      <c r="V1070" s="18">
        <f t="shared" si="3231"/>
        <v>6110.8</v>
      </c>
      <c r="W1070" s="18">
        <f t="shared" si="3240"/>
        <v>0</v>
      </c>
      <c r="X1070" s="18">
        <f t="shared" si="3240"/>
        <v>0</v>
      </c>
      <c r="Y1070" s="18">
        <f t="shared" si="3240"/>
        <v>0</v>
      </c>
      <c r="Z1070" s="18">
        <f t="shared" si="3240"/>
        <v>0</v>
      </c>
      <c r="AA1070" s="18">
        <f t="shared" si="3240"/>
        <v>0</v>
      </c>
      <c r="AB1070" s="18">
        <f t="shared" si="3240"/>
        <v>0</v>
      </c>
      <c r="AC1070" s="18">
        <f t="shared" si="3235"/>
        <v>6110.8</v>
      </c>
      <c r="AD1070" s="18">
        <f t="shared" si="3236"/>
        <v>6110.8</v>
      </c>
      <c r="AE1070" s="18">
        <f t="shared" si="3237"/>
        <v>6110.8</v>
      </c>
      <c r="AF1070" s="18">
        <f t="shared" si="3240"/>
        <v>0</v>
      </c>
      <c r="AG1070" s="18">
        <f t="shared" si="3240"/>
        <v>0</v>
      </c>
      <c r="AH1070" s="18">
        <f t="shared" si="3240"/>
        <v>0</v>
      </c>
      <c r="AI1070" s="18">
        <f t="shared" si="3203"/>
        <v>6110.8</v>
      </c>
      <c r="AJ1070" s="18">
        <f t="shared" si="3204"/>
        <v>6110.8</v>
      </c>
      <c r="AK1070" s="18">
        <f t="shared" si="3205"/>
        <v>6110.8</v>
      </c>
      <c r="AL1070" s="18">
        <f t="shared" si="3240"/>
        <v>0</v>
      </c>
      <c r="AM1070" s="18">
        <f t="shared" si="3206"/>
        <v>6110.8</v>
      </c>
      <c r="AN1070" s="18">
        <f t="shared" si="3240"/>
        <v>0</v>
      </c>
      <c r="AO1070" s="18">
        <f t="shared" si="3240"/>
        <v>0</v>
      </c>
      <c r="AP1070" s="18">
        <f t="shared" si="3240"/>
        <v>0</v>
      </c>
      <c r="AQ1070" s="18">
        <f t="shared" si="3207"/>
        <v>6110.8</v>
      </c>
      <c r="AR1070" s="18">
        <f t="shared" si="3208"/>
        <v>6110.8</v>
      </c>
      <c r="AS1070" s="18">
        <f t="shared" si="3209"/>
        <v>6110.8</v>
      </c>
      <c r="AT1070" s="18">
        <f t="shared" si="3240"/>
        <v>0</v>
      </c>
      <c r="AU1070" s="18">
        <f t="shared" si="3240"/>
        <v>0</v>
      </c>
      <c r="AV1070" s="18">
        <f t="shared" si="3240"/>
        <v>0</v>
      </c>
      <c r="AW1070" s="18">
        <f t="shared" si="3210"/>
        <v>6110.8</v>
      </c>
      <c r="AX1070" s="18">
        <f t="shared" si="3211"/>
        <v>6110.8</v>
      </c>
      <c r="AY1070" s="18">
        <f t="shared" si="3212"/>
        <v>6110.8</v>
      </c>
      <c r="AZ1070" s="18">
        <f t="shared" si="3240"/>
        <v>1349</v>
      </c>
      <c r="BA1070" s="18">
        <f t="shared" si="3240"/>
        <v>0</v>
      </c>
      <c r="BB1070" s="18">
        <f t="shared" si="3240"/>
        <v>0</v>
      </c>
      <c r="BC1070" s="18">
        <f t="shared" si="3190"/>
        <v>7459.8</v>
      </c>
      <c r="BD1070" s="18">
        <f t="shared" si="3191"/>
        <v>6110.8</v>
      </c>
      <c r="BE1070" s="18">
        <f t="shared" si="3192"/>
        <v>6110.8</v>
      </c>
      <c r="BF1070" s="18">
        <f t="shared" si="3240"/>
        <v>0</v>
      </c>
      <c r="BG1070" s="18">
        <f t="shared" si="3240"/>
        <v>0</v>
      </c>
      <c r="BH1070" s="18">
        <f t="shared" si="3240"/>
        <v>0</v>
      </c>
      <c r="BI1070" s="18">
        <f t="shared" si="3178"/>
        <v>7459.8</v>
      </c>
      <c r="BJ1070" s="18">
        <f t="shared" si="3179"/>
        <v>6110.8</v>
      </c>
      <c r="BK1070" s="18">
        <f t="shared" si="3180"/>
        <v>6110.8</v>
      </c>
      <c r="BL1070" s="18">
        <f t="shared" si="3240"/>
        <v>0</v>
      </c>
      <c r="BM1070" s="18">
        <f t="shared" si="3240"/>
        <v>0</v>
      </c>
      <c r="BN1070" s="18">
        <f t="shared" si="3240"/>
        <v>0</v>
      </c>
      <c r="BO1070" s="18">
        <f t="shared" si="3134"/>
        <v>7459.8</v>
      </c>
      <c r="BP1070" s="18">
        <f t="shared" si="3135"/>
        <v>6110.8</v>
      </c>
      <c r="BQ1070" s="18">
        <f t="shared" si="3136"/>
        <v>6110.8</v>
      </c>
      <c r="BR1070" s="18">
        <f t="shared" si="3240"/>
        <v>0</v>
      </c>
      <c r="BS1070" s="18">
        <f t="shared" si="3240"/>
        <v>0</v>
      </c>
      <c r="BT1070" s="18">
        <f t="shared" si="3240"/>
        <v>0</v>
      </c>
      <c r="BU1070" s="18">
        <f t="shared" si="3137"/>
        <v>7459.8</v>
      </c>
      <c r="BV1070" s="18">
        <f t="shared" si="3138"/>
        <v>6110.8</v>
      </c>
      <c r="BW1070" s="18">
        <f t="shared" si="3139"/>
        <v>6110.8</v>
      </c>
      <c r="BX1070" s="18">
        <f t="shared" si="3240"/>
        <v>0</v>
      </c>
      <c r="BY1070" s="18">
        <f t="shared" si="3240"/>
        <v>0</v>
      </c>
      <c r="BZ1070" s="18">
        <f t="shared" si="3240"/>
        <v>0</v>
      </c>
      <c r="CA1070" s="18">
        <f t="shared" si="3126"/>
        <v>7459.8</v>
      </c>
      <c r="CB1070" s="18">
        <f t="shared" si="3127"/>
        <v>6110.8</v>
      </c>
      <c r="CC1070" s="18">
        <f t="shared" si="3128"/>
        <v>6110.8</v>
      </c>
      <c r="CD1070" s="18">
        <f t="shared" si="3240"/>
        <v>0</v>
      </c>
      <c r="CE1070" s="27"/>
      <c r="CF1070" s="33"/>
    </row>
    <row r="1071" spans="1:84" x14ac:dyDescent="0.3">
      <c r="A1071" s="41" t="s">
        <v>201</v>
      </c>
      <c r="B1071" s="39">
        <v>620</v>
      </c>
      <c r="C1071" s="41" t="s">
        <v>27</v>
      </c>
      <c r="D1071" s="41" t="s">
        <v>29</v>
      </c>
      <c r="E1071" s="14" t="s">
        <v>536</v>
      </c>
      <c r="F1071" s="23">
        <v>6110.8</v>
      </c>
      <c r="G1071" s="23">
        <v>6110.8</v>
      </c>
      <c r="H1071" s="23">
        <v>6110.8</v>
      </c>
      <c r="I1071" s="18"/>
      <c r="J1071" s="18"/>
      <c r="K1071" s="18"/>
      <c r="L1071" s="18">
        <f t="shared" si="3027"/>
        <v>6110.8</v>
      </c>
      <c r="M1071" s="18">
        <f t="shared" si="3028"/>
        <v>6110.8</v>
      </c>
      <c r="N1071" s="18">
        <f t="shared" si="3029"/>
        <v>6110.8</v>
      </c>
      <c r="O1071" s="18"/>
      <c r="P1071" s="18"/>
      <c r="Q1071" s="18"/>
      <c r="R1071" s="18"/>
      <c r="S1071" s="18"/>
      <c r="T1071" s="18">
        <f t="shared" si="3229"/>
        <v>6110.8</v>
      </c>
      <c r="U1071" s="18">
        <f t="shared" si="3230"/>
        <v>6110.8</v>
      </c>
      <c r="V1071" s="18">
        <f t="shared" si="3231"/>
        <v>6110.8</v>
      </c>
      <c r="W1071" s="18"/>
      <c r="X1071" s="18"/>
      <c r="Y1071" s="18"/>
      <c r="Z1071" s="18"/>
      <c r="AA1071" s="18"/>
      <c r="AB1071" s="18"/>
      <c r="AC1071" s="18">
        <f t="shared" si="3235"/>
        <v>6110.8</v>
      </c>
      <c r="AD1071" s="18">
        <f t="shared" si="3236"/>
        <v>6110.8</v>
      </c>
      <c r="AE1071" s="18">
        <f t="shared" si="3237"/>
        <v>6110.8</v>
      </c>
      <c r="AF1071" s="18"/>
      <c r="AG1071" s="18"/>
      <c r="AH1071" s="18"/>
      <c r="AI1071" s="18">
        <f t="shared" si="3203"/>
        <v>6110.8</v>
      </c>
      <c r="AJ1071" s="18">
        <f t="shared" si="3204"/>
        <v>6110.8</v>
      </c>
      <c r="AK1071" s="18">
        <f t="shared" si="3205"/>
        <v>6110.8</v>
      </c>
      <c r="AL1071" s="18"/>
      <c r="AM1071" s="18">
        <f t="shared" si="3206"/>
        <v>6110.8</v>
      </c>
      <c r="AN1071" s="18"/>
      <c r="AO1071" s="18"/>
      <c r="AP1071" s="18"/>
      <c r="AQ1071" s="18">
        <f t="shared" si="3207"/>
        <v>6110.8</v>
      </c>
      <c r="AR1071" s="18">
        <f t="shared" si="3208"/>
        <v>6110.8</v>
      </c>
      <c r="AS1071" s="18">
        <f t="shared" si="3209"/>
        <v>6110.8</v>
      </c>
      <c r="AT1071" s="18"/>
      <c r="AU1071" s="18"/>
      <c r="AV1071" s="18"/>
      <c r="AW1071" s="18">
        <f t="shared" si="3210"/>
        <v>6110.8</v>
      </c>
      <c r="AX1071" s="18">
        <f t="shared" si="3211"/>
        <v>6110.8</v>
      </c>
      <c r="AY1071" s="18">
        <f t="shared" si="3212"/>
        <v>6110.8</v>
      </c>
      <c r="AZ1071" s="18">
        <v>1349</v>
      </c>
      <c r="BA1071" s="18"/>
      <c r="BB1071" s="18"/>
      <c r="BC1071" s="18">
        <f t="shared" si="3190"/>
        <v>7459.8</v>
      </c>
      <c r="BD1071" s="18">
        <f t="shared" si="3191"/>
        <v>6110.8</v>
      </c>
      <c r="BE1071" s="18">
        <f t="shared" si="3192"/>
        <v>6110.8</v>
      </c>
      <c r="BF1071" s="18"/>
      <c r="BG1071" s="18"/>
      <c r="BH1071" s="18"/>
      <c r="BI1071" s="18">
        <f t="shared" si="3178"/>
        <v>7459.8</v>
      </c>
      <c r="BJ1071" s="18">
        <f t="shared" si="3179"/>
        <v>6110.8</v>
      </c>
      <c r="BK1071" s="18">
        <f t="shared" si="3180"/>
        <v>6110.8</v>
      </c>
      <c r="BL1071" s="18"/>
      <c r="BM1071" s="18"/>
      <c r="BN1071" s="18"/>
      <c r="BO1071" s="18">
        <f t="shared" si="3134"/>
        <v>7459.8</v>
      </c>
      <c r="BP1071" s="18">
        <f t="shared" si="3135"/>
        <v>6110.8</v>
      </c>
      <c r="BQ1071" s="18">
        <f t="shared" si="3136"/>
        <v>6110.8</v>
      </c>
      <c r="BR1071" s="18"/>
      <c r="BS1071" s="18"/>
      <c r="BT1071" s="18"/>
      <c r="BU1071" s="18">
        <f t="shared" si="3137"/>
        <v>7459.8</v>
      </c>
      <c r="BV1071" s="18">
        <f t="shared" si="3138"/>
        <v>6110.8</v>
      </c>
      <c r="BW1071" s="18">
        <f t="shared" si="3139"/>
        <v>6110.8</v>
      </c>
      <c r="BX1071" s="18"/>
      <c r="BY1071" s="18"/>
      <c r="BZ1071" s="18"/>
      <c r="CA1071" s="18">
        <f t="shared" si="3126"/>
        <v>7459.8</v>
      </c>
      <c r="CB1071" s="18">
        <f t="shared" si="3127"/>
        <v>6110.8</v>
      </c>
      <c r="CC1071" s="18">
        <f t="shared" si="3128"/>
        <v>6110.8</v>
      </c>
      <c r="CD1071" s="18"/>
      <c r="CE1071" s="27"/>
      <c r="CF1071" s="33"/>
    </row>
    <row r="1072" spans="1:84" ht="46.8" x14ac:dyDescent="0.3">
      <c r="A1072" s="41" t="s">
        <v>204</v>
      </c>
      <c r="B1072" s="39"/>
      <c r="C1072" s="41"/>
      <c r="D1072" s="41"/>
      <c r="E1072" s="14" t="s">
        <v>1009</v>
      </c>
      <c r="F1072" s="18">
        <f t="shared" ref="F1072:K1073" si="3241">F1073</f>
        <v>11494.8</v>
      </c>
      <c r="G1072" s="18">
        <f t="shared" si="3241"/>
        <v>11494.8</v>
      </c>
      <c r="H1072" s="18">
        <f t="shared" si="3241"/>
        <v>11494.8</v>
      </c>
      <c r="I1072" s="18">
        <f t="shared" si="3241"/>
        <v>0</v>
      </c>
      <c r="J1072" s="18">
        <f t="shared" si="3241"/>
        <v>0</v>
      </c>
      <c r="K1072" s="18">
        <f t="shared" si="3241"/>
        <v>0</v>
      </c>
      <c r="L1072" s="18">
        <f t="shared" si="3027"/>
        <v>11494.8</v>
      </c>
      <c r="M1072" s="18">
        <f t="shared" si="3028"/>
        <v>11494.8</v>
      </c>
      <c r="N1072" s="18">
        <f t="shared" si="3029"/>
        <v>11494.8</v>
      </c>
      <c r="O1072" s="18">
        <f t="shared" ref="O1072:S1073" si="3242">O1073</f>
        <v>0</v>
      </c>
      <c r="P1072" s="18">
        <f t="shared" si="3242"/>
        <v>0</v>
      </c>
      <c r="Q1072" s="18">
        <f t="shared" si="3242"/>
        <v>0</v>
      </c>
      <c r="R1072" s="18">
        <f t="shared" si="3242"/>
        <v>0</v>
      </c>
      <c r="S1072" s="18">
        <f t="shared" si="3242"/>
        <v>0</v>
      </c>
      <c r="T1072" s="18">
        <f t="shared" si="3229"/>
        <v>11494.8</v>
      </c>
      <c r="U1072" s="18">
        <f t="shared" si="3230"/>
        <v>11494.8</v>
      </c>
      <c r="V1072" s="18">
        <f t="shared" si="3231"/>
        <v>11494.8</v>
      </c>
      <c r="W1072" s="18">
        <f t="shared" ref="W1072:CD1073" si="3243">W1073</f>
        <v>0</v>
      </c>
      <c r="X1072" s="18">
        <f t="shared" si="3243"/>
        <v>0</v>
      </c>
      <c r="Y1072" s="18">
        <f t="shared" si="3243"/>
        <v>0</v>
      </c>
      <c r="Z1072" s="18">
        <f t="shared" si="3243"/>
        <v>0</v>
      </c>
      <c r="AA1072" s="18">
        <f t="shared" si="3243"/>
        <v>0</v>
      </c>
      <c r="AB1072" s="18">
        <f t="shared" si="3243"/>
        <v>0</v>
      </c>
      <c r="AC1072" s="18">
        <f t="shared" si="3235"/>
        <v>11494.8</v>
      </c>
      <c r="AD1072" s="18">
        <f t="shared" si="3236"/>
        <v>11494.8</v>
      </c>
      <c r="AE1072" s="18">
        <f t="shared" si="3237"/>
        <v>11494.8</v>
      </c>
      <c r="AF1072" s="18">
        <f t="shared" si="3243"/>
        <v>0</v>
      </c>
      <c r="AG1072" s="18">
        <f t="shared" si="3243"/>
        <v>0</v>
      </c>
      <c r="AH1072" s="18">
        <f t="shared" si="3243"/>
        <v>0</v>
      </c>
      <c r="AI1072" s="18">
        <f t="shared" si="3203"/>
        <v>11494.8</v>
      </c>
      <c r="AJ1072" s="18">
        <f t="shared" si="3204"/>
        <v>11494.8</v>
      </c>
      <c r="AK1072" s="18">
        <f t="shared" si="3205"/>
        <v>11494.8</v>
      </c>
      <c r="AL1072" s="18">
        <f t="shared" si="3243"/>
        <v>0</v>
      </c>
      <c r="AM1072" s="18">
        <f t="shared" si="3206"/>
        <v>11494.8</v>
      </c>
      <c r="AN1072" s="18">
        <f t="shared" si="3243"/>
        <v>0</v>
      </c>
      <c r="AO1072" s="18">
        <f t="shared" si="3243"/>
        <v>0</v>
      </c>
      <c r="AP1072" s="18">
        <f t="shared" si="3243"/>
        <v>0</v>
      </c>
      <c r="AQ1072" s="18">
        <f t="shared" si="3207"/>
        <v>11494.8</v>
      </c>
      <c r="AR1072" s="18">
        <f t="shared" si="3208"/>
        <v>11494.8</v>
      </c>
      <c r="AS1072" s="18">
        <f t="shared" si="3209"/>
        <v>11494.8</v>
      </c>
      <c r="AT1072" s="18">
        <f t="shared" si="3243"/>
        <v>0</v>
      </c>
      <c r="AU1072" s="18">
        <f t="shared" si="3243"/>
        <v>0</v>
      </c>
      <c r="AV1072" s="18">
        <f t="shared" si="3243"/>
        <v>0</v>
      </c>
      <c r="AW1072" s="18">
        <f t="shared" si="3210"/>
        <v>11494.8</v>
      </c>
      <c r="AX1072" s="18">
        <f t="shared" si="3211"/>
        <v>11494.8</v>
      </c>
      <c r="AY1072" s="18">
        <f t="shared" si="3212"/>
        <v>11494.8</v>
      </c>
      <c r="AZ1072" s="18">
        <f t="shared" si="3243"/>
        <v>0</v>
      </c>
      <c r="BA1072" s="18">
        <f t="shared" si="3243"/>
        <v>0</v>
      </c>
      <c r="BB1072" s="18">
        <f t="shared" si="3243"/>
        <v>0</v>
      </c>
      <c r="BC1072" s="18">
        <f t="shared" si="3190"/>
        <v>11494.8</v>
      </c>
      <c r="BD1072" s="18">
        <f t="shared" si="3191"/>
        <v>11494.8</v>
      </c>
      <c r="BE1072" s="18">
        <f t="shared" si="3192"/>
        <v>11494.8</v>
      </c>
      <c r="BF1072" s="18">
        <f t="shared" si="3243"/>
        <v>0</v>
      </c>
      <c r="BG1072" s="18">
        <f t="shared" si="3243"/>
        <v>0</v>
      </c>
      <c r="BH1072" s="18">
        <f t="shared" si="3243"/>
        <v>0</v>
      </c>
      <c r="BI1072" s="18">
        <f t="shared" si="3178"/>
        <v>11494.8</v>
      </c>
      <c r="BJ1072" s="18">
        <f t="shared" si="3179"/>
        <v>11494.8</v>
      </c>
      <c r="BK1072" s="18">
        <f t="shared" si="3180"/>
        <v>11494.8</v>
      </c>
      <c r="BL1072" s="18">
        <f t="shared" si="3243"/>
        <v>0</v>
      </c>
      <c r="BM1072" s="18">
        <f t="shared" si="3243"/>
        <v>0</v>
      </c>
      <c r="BN1072" s="18">
        <f t="shared" si="3243"/>
        <v>0</v>
      </c>
      <c r="BO1072" s="18">
        <f t="shared" si="3134"/>
        <v>11494.8</v>
      </c>
      <c r="BP1072" s="18">
        <f t="shared" si="3135"/>
        <v>11494.8</v>
      </c>
      <c r="BQ1072" s="18">
        <f t="shared" si="3136"/>
        <v>11494.8</v>
      </c>
      <c r="BR1072" s="18">
        <f t="shared" si="3243"/>
        <v>0</v>
      </c>
      <c r="BS1072" s="18">
        <f t="shared" si="3243"/>
        <v>0</v>
      </c>
      <c r="BT1072" s="18">
        <f t="shared" si="3243"/>
        <v>0</v>
      </c>
      <c r="BU1072" s="18">
        <f t="shared" si="3137"/>
        <v>11494.8</v>
      </c>
      <c r="BV1072" s="18">
        <f t="shared" si="3138"/>
        <v>11494.8</v>
      </c>
      <c r="BW1072" s="18">
        <f t="shared" si="3139"/>
        <v>11494.8</v>
      </c>
      <c r="BX1072" s="18">
        <f t="shared" si="3243"/>
        <v>0</v>
      </c>
      <c r="BY1072" s="18">
        <f t="shared" si="3243"/>
        <v>0</v>
      </c>
      <c r="BZ1072" s="18">
        <f t="shared" si="3243"/>
        <v>0</v>
      </c>
      <c r="CA1072" s="18">
        <f t="shared" si="3126"/>
        <v>11494.8</v>
      </c>
      <c r="CB1072" s="18">
        <f t="shared" si="3127"/>
        <v>11494.8</v>
      </c>
      <c r="CC1072" s="18">
        <f t="shared" si="3128"/>
        <v>11494.8</v>
      </c>
      <c r="CD1072" s="18">
        <f t="shared" si="3243"/>
        <v>0</v>
      </c>
      <c r="CE1072" s="27"/>
      <c r="CF1072" s="33"/>
    </row>
    <row r="1073" spans="1:84" ht="46.8" x14ac:dyDescent="0.3">
      <c r="A1073" s="41" t="s">
        <v>203</v>
      </c>
      <c r="B1073" s="39"/>
      <c r="C1073" s="41"/>
      <c r="D1073" s="41"/>
      <c r="E1073" s="14" t="s">
        <v>662</v>
      </c>
      <c r="F1073" s="18">
        <f t="shared" si="3241"/>
        <v>11494.8</v>
      </c>
      <c r="G1073" s="18">
        <f t="shared" si="3241"/>
        <v>11494.8</v>
      </c>
      <c r="H1073" s="18">
        <f t="shared" si="3241"/>
        <v>11494.8</v>
      </c>
      <c r="I1073" s="18">
        <f t="shared" si="3241"/>
        <v>0</v>
      </c>
      <c r="J1073" s="18">
        <f t="shared" si="3241"/>
        <v>0</v>
      </c>
      <c r="K1073" s="18">
        <f t="shared" si="3241"/>
        <v>0</v>
      </c>
      <c r="L1073" s="18">
        <f t="shared" si="3027"/>
        <v>11494.8</v>
      </c>
      <c r="M1073" s="18">
        <f t="shared" si="3028"/>
        <v>11494.8</v>
      </c>
      <c r="N1073" s="18">
        <f t="shared" si="3029"/>
        <v>11494.8</v>
      </c>
      <c r="O1073" s="18">
        <f t="shared" si="3242"/>
        <v>0</v>
      </c>
      <c r="P1073" s="18">
        <f t="shared" si="3242"/>
        <v>0</v>
      </c>
      <c r="Q1073" s="18">
        <f t="shared" si="3242"/>
        <v>0</v>
      </c>
      <c r="R1073" s="18">
        <f t="shared" si="3242"/>
        <v>0</v>
      </c>
      <c r="S1073" s="18">
        <f t="shared" si="3242"/>
        <v>0</v>
      </c>
      <c r="T1073" s="18">
        <f t="shared" si="3229"/>
        <v>11494.8</v>
      </c>
      <c r="U1073" s="18">
        <f t="shared" si="3230"/>
        <v>11494.8</v>
      </c>
      <c r="V1073" s="18">
        <f t="shared" si="3231"/>
        <v>11494.8</v>
      </c>
      <c r="W1073" s="18">
        <f t="shared" si="3243"/>
        <v>0</v>
      </c>
      <c r="X1073" s="18">
        <f t="shared" si="3243"/>
        <v>0</v>
      </c>
      <c r="Y1073" s="18">
        <f t="shared" si="3243"/>
        <v>0</v>
      </c>
      <c r="Z1073" s="18">
        <f t="shared" si="3243"/>
        <v>0</v>
      </c>
      <c r="AA1073" s="18">
        <f t="shared" si="3243"/>
        <v>0</v>
      </c>
      <c r="AB1073" s="18">
        <f t="shared" si="3243"/>
        <v>0</v>
      </c>
      <c r="AC1073" s="18">
        <f t="shared" si="3235"/>
        <v>11494.8</v>
      </c>
      <c r="AD1073" s="18">
        <f t="shared" si="3236"/>
        <v>11494.8</v>
      </c>
      <c r="AE1073" s="18">
        <f t="shared" si="3237"/>
        <v>11494.8</v>
      </c>
      <c r="AF1073" s="18">
        <f t="shared" si="3243"/>
        <v>0</v>
      </c>
      <c r="AG1073" s="18">
        <f t="shared" si="3243"/>
        <v>0</v>
      </c>
      <c r="AH1073" s="18">
        <f t="shared" si="3243"/>
        <v>0</v>
      </c>
      <c r="AI1073" s="18">
        <f t="shared" si="3203"/>
        <v>11494.8</v>
      </c>
      <c r="AJ1073" s="18">
        <f t="shared" si="3204"/>
        <v>11494.8</v>
      </c>
      <c r="AK1073" s="18">
        <f t="shared" si="3205"/>
        <v>11494.8</v>
      </c>
      <c r="AL1073" s="18">
        <f t="shared" si="3243"/>
        <v>0</v>
      </c>
      <c r="AM1073" s="18">
        <f t="shared" si="3206"/>
        <v>11494.8</v>
      </c>
      <c r="AN1073" s="18">
        <f t="shared" si="3243"/>
        <v>0</v>
      </c>
      <c r="AO1073" s="18">
        <f t="shared" si="3243"/>
        <v>0</v>
      </c>
      <c r="AP1073" s="18">
        <f t="shared" si="3243"/>
        <v>0</v>
      </c>
      <c r="AQ1073" s="18">
        <f t="shared" si="3207"/>
        <v>11494.8</v>
      </c>
      <c r="AR1073" s="18">
        <f t="shared" si="3208"/>
        <v>11494.8</v>
      </c>
      <c r="AS1073" s="18">
        <f t="shared" si="3209"/>
        <v>11494.8</v>
      </c>
      <c r="AT1073" s="18">
        <f t="shared" si="3243"/>
        <v>0</v>
      </c>
      <c r="AU1073" s="18">
        <f t="shared" si="3243"/>
        <v>0</v>
      </c>
      <c r="AV1073" s="18">
        <f t="shared" si="3243"/>
        <v>0</v>
      </c>
      <c r="AW1073" s="18">
        <f t="shared" si="3210"/>
        <v>11494.8</v>
      </c>
      <c r="AX1073" s="18">
        <f t="shared" si="3211"/>
        <v>11494.8</v>
      </c>
      <c r="AY1073" s="18">
        <f t="shared" si="3212"/>
        <v>11494.8</v>
      </c>
      <c r="AZ1073" s="18">
        <f t="shared" si="3243"/>
        <v>0</v>
      </c>
      <c r="BA1073" s="18">
        <f t="shared" si="3243"/>
        <v>0</v>
      </c>
      <c r="BB1073" s="18">
        <f t="shared" si="3243"/>
        <v>0</v>
      </c>
      <c r="BC1073" s="18">
        <f t="shared" si="3190"/>
        <v>11494.8</v>
      </c>
      <c r="BD1073" s="18">
        <f t="shared" si="3191"/>
        <v>11494.8</v>
      </c>
      <c r="BE1073" s="18">
        <f t="shared" si="3192"/>
        <v>11494.8</v>
      </c>
      <c r="BF1073" s="18">
        <f t="shared" si="3243"/>
        <v>0</v>
      </c>
      <c r="BG1073" s="18">
        <f t="shared" si="3243"/>
        <v>0</v>
      </c>
      <c r="BH1073" s="18">
        <f t="shared" si="3243"/>
        <v>0</v>
      </c>
      <c r="BI1073" s="18">
        <f t="shared" si="3178"/>
        <v>11494.8</v>
      </c>
      <c r="BJ1073" s="18">
        <f t="shared" si="3179"/>
        <v>11494.8</v>
      </c>
      <c r="BK1073" s="18">
        <f t="shared" si="3180"/>
        <v>11494.8</v>
      </c>
      <c r="BL1073" s="18">
        <f t="shared" si="3243"/>
        <v>0</v>
      </c>
      <c r="BM1073" s="18">
        <f t="shared" si="3243"/>
        <v>0</v>
      </c>
      <c r="BN1073" s="18">
        <f t="shared" si="3243"/>
        <v>0</v>
      </c>
      <c r="BO1073" s="18">
        <f t="shared" si="3134"/>
        <v>11494.8</v>
      </c>
      <c r="BP1073" s="18">
        <f t="shared" si="3135"/>
        <v>11494.8</v>
      </c>
      <c r="BQ1073" s="18">
        <f t="shared" si="3136"/>
        <v>11494.8</v>
      </c>
      <c r="BR1073" s="18">
        <f t="shared" si="3243"/>
        <v>0</v>
      </c>
      <c r="BS1073" s="18">
        <f t="shared" si="3243"/>
        <v>0</v>
      </c>
      <c r="BT1073" s="18">
        <f t="shared" si="3243"/>
        <v>0</v>
      </c>
      <c r="BU1073" s="18">
        <f t="shared" si="3137"/>
        <v>11494.8</v>
      </c>
      <c r="BV1073" s="18">
        <f t="shared" si="3138"/>
        <v>11494.8</v>
      </c>
      <c r="BW1073" s="18">
        <f t="shared" si="3139"/>
        <v>11494.8</v>
      </c>
      <c r="BX1073" s="18">
        <f t="shared" si="3243"/>
        <v>0</v>
      </c>
      <c r="BY1073" s="18">
        <f t="shared" si="3243"/>
        <v>0</v>
      </c>
      <c r="BZ1073" s="18">
        <f t="shared" si="3243"/>
        <v>0</v>
      </c>
      <c r="CA1073" s="18">
        <f t="shared" si="3126"/>
        <v>11494.8</v>
      </c>
      <c r="CB1073" s="18">
        <f t="shared" si="3127"/>
        <v>11494.8</v>
      </c>
      <c r="CC1073" s="18">
        <f t="shared" si="3128"/>
        <v>11494.8</v>
      </c>
      <c r="CD1073" s="18">
        <f t="shared" si="3243"/>
        <v>0</v>
      </c>
      <c r="CE1073" s="27"/>
      <c r="CF1073" s="33"/>
    </row>
    <row r="1074" spans="1:84" ht="46.8" x14ac:dyDescent="0.3">
      <c r="A1074" s="41" t="s">
        <v>203</v>
      </c>
      <c r="B1074" s="39">
        <v>600</v>
      </c>
      <c r="C1074" s="41"/>
      <c r="D1074" s="41"/>
      <c r="E1074" s="14" t="s">
        <v>554</v>
      </c>
      <c r="F1074" s="18">
        <f t="shared" ref="F1074:K1074" si="3244">F1075+F1077+F1079</f>
        <v>11494.8</v>
      </c>
      <c r="G1074" s="18">
        <f t="shared" si="3244"/>
        <v>11494.8</v>
      </c>
      <c r="H1074" s="18">
        <f t="shared" si="3244"/>
        <v>11494.8</v>
      </c>
      <c r="I1074" s="18">
        <f t="shared" si="3244"/>
        <v>0</v>
      </c>
      <c r="J1074" s="18">
        <f t="shared" si="3244"/>
        <v>0</v>
      </c>
      <c r="K1074" s="18">
        <f t="shared" si="3244"/>
        <v>0</v>
      </c>
      <c r="L1074" s="18">
        <f t="shared" si="3027"/>
        <v>11494.8</v>
      </c>
      <c r="M1074" s="18">
        <f t="shared" si="3028"/>
        <v>11494.8</v>
      </c>
      <c r="N1074" s="18">
        <f t="shared" si="3029"/>
        <v>11494.8</v>
      </c>
      <c r="O1074" s="18">
        <f t="shared" ref="O1074:S1074" si="3245">O1075+O1077+O1079</f>
        <v>0</v>
      </c>
      <c r="P1074" s="18">
        <f t="shared" si="3245"/>
        <v>0</v>
      </c>
      <c r="Q1074" s="18">
        <f t="shared" si="3245"/>
        <v>0</v>
      </c>
      <c r="R1074" s="18">
        <f t="shared" si="3245"/>
        <v>0</v>
      </c>
      <c r="S1074" s="18">
        <f t="shared" si="3245"/>
        <v>0</v>
      </c>
      <c r="T1074" s="18">
        <f t="shared" si="3229"/>
        <v>11494.8</v>
      </c>
      <c r="U1074" s="18">
        <f t="shared" si="3230"/>
        <v>11494.8</v>
      </c>
      <c r="V1074" s="18">
        <f t="shared" si="3231"/>
        <v>11494.8</v>
      </c>
      <c r="W1074" s="18">
        <f t="shared" ref="W1074:CD1074" si="3246">W1075+W1077+W1079</f>
        <v>0</v>
      </c>
      <c r="X1074" s="18">
        <f t="shared" ref="X1074:AB1074" si="3247">X1075+X1077+X1079</f>
        <v>0</v>
      </c>
      <c r="Y1074" s="18">
        <f t="shared" si="3247"/>
        <v>0</v>
      </c>
      <c r="Z1074" s="18">
        <f t="shared" si="3247"/>
        <v>0</v>
      </c>
      <c r="AA1074" s="18">
        <f t="shared" si="3247"/>
        <v>0</v>
      </c>
      <c r="AB1074" s="18">
        <f t="shared" si="3247"/>
        <v>0</v>
      </c>
      <c r="AC1074" s="18">
        <f t="shared" si="3235"/>
        <v>11494.8</v>
      </c>
      <c r="AD1074" s="18">
        <f t="shared" si="3236"/>
        <v>11494.8</v>
      </c>
      <c r="AE1074" s="18">
        <f t="shared" si="3237"/>
        <v>11494.8</v>
      </c>
      <c r="AF1074" s="18">
        <f t="shared" ref="AF1074:AH1074" si="3248">AF1075+AF1077+AF1079</f>
        <v>0</v>
      </c>
      <c r="AG1074" s="18">
        <f t="shared" si="3248"/>
        <v>0</v>
      </c>
      <c r="AH1074" s="18">
        <f t="shared" si="3248"/>
        <v>0</v>
      </c>
      <c r="AI1074" s="18">
        <f t="shared" si="3203"/>
        <v>11494.8</v>
      </c>
      <c r="AJ1074" s="18">
        <f t="shared" si="3204"/>
        <v>11494.8</v>
      </c>
      <c r="AK1074" s="18">
        <f t="shared" si="3205"/>
        <v>11494.8</v>
      </c>
      <c r="AL1074" s="18">
        <f t="shared" ref="AL1074" si="3249">AL1075+AL1077+AL1079</f>
        <v>0</v>
      </c>
      <c r="AM1074" s="18">
        <f t="shared" si="3206"/>
        <v>11494.8</v>
      </c>
      <c r="AN1074" s="18">
        <f t="shared" ref="AN1074:AP1074" si="3250">AN1075+AN1077+AN1079</f>
        <v>0</v>
      </c>
      <c r="AO1074" s="18">
        <f t="shared" si="3250"/>
        <v>0</v>
      </c>
      <c r="AP1074" s="18">
        <f t="shared" si="3250"/>
        <v>0</v>
      </c>
      <c r="AQ1074" s="18">
        <f t="shared" si="3207"/>
        <v>11494.8</v>
      </c>
      <c r="AR1074" s="18">
        <f t="shared" si="3208"/>
        <v>11494.8</v>
      </c>
      <c r="AS1074" s="18">
        <f t="shared" si="3209"/>
        <v>11494.8</v>
      </c>
      <c r="AT1074" s="18">
        <f t="shared" ref="AT1074:AV1074" si="3251">AT1075+AT1077+AT1079</f>
        <v>0</v>
      </c>
      <c r="AU1074" s="18">
        <f t="shared" si="3251"/>
        <v>0</v>
      </c>
      <c r="AV1074" s="18">
        <f t="shared" si="3251"/>
        <v>0</v>
      </c>
      <c r="AW1074" s="18">
        <f t="shared" si="3210"/>
        <v>11494.8</v>
      </c>
      <c r="AX1074" s="18">
        <f t="shared" si="3211"/>
        <v>11494.8</v>
      </c>
      <c r="AY1074" s="18">
        <f t="shared" si="3212"/>
        <v>11494.8</v>
      </c>
      <c r="AZ1074" s="18">
        <f t="shared" ref="AZ1074:BB1074" si="3252">AZ1075+AZ1077+AZ1079</f>
        <v>0</v>
      </c>
      <c r="BA1074" s="18">
        <f t="shared" si="3252"/>
        <v>0</v>
      </c>
      <c r="BB1074" s="18">
        <f t="shared" si="3252"/>
        <v>0</v>
      </c>
      <c r="BC1074" s="18">
        <f t="shared" si="3190"/>
        <v>11494.8</v>
      </c>
      <c r="BD1074" s="18">
        <f t="shared" si="3191"/>
        <v>11494.8</v>
      </c>
      <c r="BE1074" s="18">
        <f t="shared" si="3192"/>
        <v>11494.8</v>
      </c>
      <c r="BF1074" s="18">
        <f t="shared" ref="BF1074:BH1074" si="3253">BF1075+BF1077+BF1079</f>
        <v>0</v>
      </c>
      <c r="BG1074" s="18">
        <f t="shared" si="3253"/>
        <v>0</v>
      </c>
      <c r="BH1074" s="18">
        <f t="shared" si="3253"/>
        <v>0</v>
      </c>
      <c r="BI1074" s="18">
        <f t="shared" si="3178"/>
        <v>11494.8</v>
      </c>
      <c r="BJ1074" s="18">
        <f t="shared" si="3179"/>
        <v>11494.8</v>
      </c>
      <c r="BK1074" s="18">
        <f t="shared" si="3180"/>
        <v>11494.8</v>
      </c>
      <c r="BL1074" s="18">
        <f t="shared" ref="BL1074:BN1074" si="3254">BL1075+BL1077+BL1079</f>
        <v>0</v>
      </c>
      <c r="BM1074" s="18">
        <f t="shared" si="3254"/>
        <v>0</v>
      </c>
      <c r="BN1074" s="18">
        <f t="shared" si="3254"/>
        <v>0</v>
      </c>
      <c r="BO1074" s="18">
        <f t="shared" si="3134"/>
        <v>11494.8</v>
      </c>
      <c r="BP1074" s="18">
        <f t="shared" si="3135"/>
        <v>11494.8</v>
      </c>
      <c r="BQ1074" s="18">
        <f t="shared" si="3136"/>
        <v>11494.8</v>
      </c>
      <c r="BR1074" s="18">
        <f t="shared" ref="BR1074:BT1074" si="3255">BR1075+BR1077+BR1079</f>
        <v>0</v>
      </c>
      <c r="BS1074" s="18">
        <f t="shared" si="3255"/>
        <v>0</v>
      </c>
      <c r="BT1074" s="18">
        <f t="shared" si="3255"/>
        <v>0</v>
      </c>
      <c r="BU1074" s="18">
        <f t="shared" si="3137"/>
        <v>11494.8</v>
      </c>
      <c r="BV1074" s="18">
        <f t="shared" si="3138"/>
        <v>11494.8</v>
      </c>
      <c r="BW1074" s="18">
        <f t="shared" si="3139"/>
        <v>11494.8</v>
      </c>
      <c r="BX1074" s="18">
        <f t="shared" ref="BX1074:BZ1074" si="3256">BX1075+BX1077+BX1079</f>
        <v>0</v>
      </c>
      <c r="BY1074" s="18">
        <f t="shared" si="3256"/>
        <v>0</v>
      </c>
      <c r="BZ1074" s="18">
        <f t="shared" si="3256"/>
        <v>0</v>
      </c>
      <c r="CA1074" s="18">
        <f t="shared" si="3126"/>
        <v>11494.8</v>
      </c>
      <c r="CB1074" s="18">
        <f t="shared" si="3127"/>
        <v>11494.8</v>
      </c>
      <c r="CC1074" s="18">
        <f t="shared" si="3128"/>
        <v>11494.8</v>
      </c>
      <c r="CD1074" s="18">
        <f t="shared" si="3246"/>
        <v>0</v>
      </c>
      <c r="CE1074" s="27"/>
      <c r="CF1074" s="33"/>
    </row>
    <row r="1075" spans="1:84" x14ac:dyDescent="0.3">
      <c r="A1075" s="41" t="s">
        <v>203</v>
      </c>
      <c r="B1075" s="39">
        <v>610</v>
      </c>
      <c r="C1075" s="41"/>
      <c r="D1075" s="41"/>
      <c r="E1075" s="14" t="s">
        <v>568</v>
      </c>
      <c r="F1075" s="18">
        <f t="shared" ref="F1075:K1075" si="3257">F1076</f>
        <v>1893.6</v>
      </c>
      <c r="G1075" s="18">
        <f t="shared" si="3257"/>
        <v>1893.6</v>
      </c>
      <c r="H1075" s="18">
        <f t="shared" si="3257"/>
        <v>1893.6</v>
      </c>
      <c r="I1075" s="18">
        <f t="shared" si="3257"/>
        <v>0</v>
      </c>
      <c r="J1075" s="18">
        <f t="shared" si="3257"/>
        <v>0</v>
      </c>
      <c r="K1075" s="18">
        <f t="shared" si="3257"/>
        <v>0</v>
      </c>
      <c r="L1075" s="18">
        <f t="shared" si="3027"/>
        <v>1893.6</v>
      </c>
      <c r="M1075" s="18">
        <f t="shared" si="3028"/>
        <v>1893.6</v>
      </c>
      <c r="N1075" s="18">
        <f t="shared" si="3029"/>
        <v>1893.6</v>
      </c>
      <c r="O1075" s="18">
        <f t="shared" ref="O1075:S1075" si="3258">O1076</f>
        <v>0</v>
      </c>
      <c r="P1075" s="18">
        <f t="shared" si="3258"/>
        <v>0</v>
      </c>
      <c r="Q1075" s="18">
        <f t="shared" si="3258"/>
        <v>0</v>
      </c>
      <c r="R1075" s="18">
        <f t="shared" si="3258"/>
        <v>0</v>
      </c>
      <c r="S1075" s="18">
        <f t="shared" si="3258"/>
        <v>0</v>
      </c>
      <c r="T1075" s="18">
        <f t="shared" si="3229"/>
        <v>1893.6</v>
      </c>
      <c r="U1075" s="18">
        <f t="shared" si="3230"/>
        <v>1893.6</v>
      </c>
      <c r="V1075" s="18">
        <f t="shared" si="3231"/>
        <v>1893.6</v>
      </c>
      <c r="W1075" s="18">
        <f t="shared" ref="W1075:CD1075" si="3259">W1076</f>
        <v>0</v>
      </c>
      <c r="X1075" s="18">
        <f t="shared" si="3259"/>
        <v>0</v>
      </c>
      <c r="Y1075" s="18">
        <f t="shared" si="3259"/>
        <v>0</v>
      </c>
      <c r="Z1075" s="18">
        <f t="shared" si="3259"/>
        <v>0</v>
      </c>
      <c r="AA1075" s="18">
        <f t="shared" si="3259"/>
        <v>0</v>
      </c>
      <c r="AB1075" s="18">
        <f t="shared" si="3259"/>
        <v>0</v>
      </c>
      <c r="AC1075" s="18">
        <f t="shared" si="3235"/>
        <v>1893.6</v>
      </c>
      <c r="AD1075" s="18">
        <f t="shared" si="3236"/>
        <v>1893.6</v>
      </c>
      <c r="AE1075" s="18">
        <f t="shared" si="3237"/>
        <v>1893.6</v>
      </c>
      <c r="AF1075" s="18">
        <f t="shared" si="3259"/>
        <v>0</v>
      </c>
      <c r="AG1075" s="18">
        <f t="shared" si="3259"/>
        <v>0</v>
      </c>
      <c r="AH1075" s="18">
        <f t="shared" si="3259"/>
        <v>0</v>
      </c>
      <c r="AI1075" s="18">
        <f t="shared" si="3203"/>
        <v>1893.6</v>
      </c>
      <c r="AJ1075" s="18">
        <f t="shared" si="3204"/>
        <v>1893.6</v>
      </c>
      <c r="AK1075" s="18">
        <f t="shared" si="3205"/>
        <v>1893.6</v>
      </c>
      <c r="AL1075" s="18">
        <f t="shared" si="3259"/>
        <v>0</v>
      </c>
      <c r="AM1075" s="18">
        <f t="shared" si="3206"/>
        <v>1893.6</v>
      </c>
      <c r="AN1075" s="18">
        <f t="shared" si="3259"/>
        <v>0</v>
      </c>
      <c r="AO1075" s="18">
        <f t="shared" si="3259"/>
        <v>0</v>
      </c>
      <c r="AP1075" s="18">
        <f t="shared" si="3259"/>
        <v>0</v>
      </c>
      <c r="AQ1075" s="18">
        <f t="shared" si="3207"/>
        <v>1893.6</v>
      </c>
      <c r="AR1075" s="18">
        <f t="shared" si="3208"/>
        <v>1893.6</v>
      </c>
      <c r="AS1075" s="18">
        <f t="shared" si="3209"/>
        <v>1893.6</v>
      </c>
      <c r="AT1075" s="18">
        <f t="shared" si="3259"/>
        <v>0</v>
      </c>
      <c r="AU1075" s="18">
        <f t="shared" si="3259"/>
        <v>0</v>
      </c>
      <c r="AV1075" s="18">
        <f t="shared" si="3259"/>
        <v>0</v>
      </c>
      <c r="AW1075" s="18">
        <f t="shared" si="3210"/>
        <v>1893.6</v>
      </c>
      <c r="AX1075" s="18">
        <f t="shared" si="3211"/>
        <v>1893.6</v>
      </c>
      <c r="AY1075" s="18">
        <f t="shared" si="3212"/>
        <v>1893.6</v>
      </c>
      <c r="AZ1075" s="18">
        <f t="shared" si="3259"/>
        <v>0</v>
      </c>
      <c r="BA1075" s="18">
        <f t="shared" si="3259"/>
        <v>0</v>
      </c>
      <c r="BB1075" s="18">
        <f t="shared" si="3259"/>
        <v>0</v>
      </c>
      <c r="BC1075" s="18">
        <f t="shared" si="3190"/>
        <v>1893.6</v>
      </c>
      <c r="BD1075" s="18">
        <f t="shared" si="3191"/>
        <v>1893.6</v>
      </c>
      <c r="BE1075" s="18">
        <f t="shared" si="3192"/>
        <v>1893.6</v>
      </c>
      <c r="BF1075" s="18">
        <f t="shared" si="3259"/>
        <v>0</v>
      </c>
      <c r="BG1075" s="18">
        <f t="shared" si="3259"/>
        <v>0</v>
      </c>
      <c r="BH1075" s="18">
        <f t="shared" si="3259"/>
        <v>0</v>
      </c>
      <c r="BI1075" s="18">
        <f t="shared" si="3178"/>
        <v>1893.6</v>
      </c>
      <c r="BJ1075" s="18">
        <f t="shared" si="3179"/>
        <v>1893.6</v>
      </c>
      <c r="BK1075" s="18">
        <f t="shared" si="3180"/>
        <v>1893.6</v>
      </c>
      <c r="BL1075" s="18">
        <f t="shared" si="3259"/>
        <v>0</v>
      </c>
      <c r="BM1075" s="18">
        <f t="shared" si="3259"/>
        <v>0</v>
      </c>
      <c r="BN1075" s="18">
        <f t="shared" si="3259"/>
        <v>0</v>
      </c>
      <c r="BO1075" s="18">
        <f t="shared" si="3134"/>
        <v>1893.6</v>
      </c>
      <c r="BP1075" s="18">
        <f t="shared" si="3135"/>
        <v>1893.6</v>
      </c>
      <c r="BQ1075" s="18">
        <f t="shared" si="3136"/>
        <v>1893.6</v>
      </c>
      <c r="BR1075" s="18">
        <f t="shared" si="3259"/>
        <v>0</v>
      </c>
      <c r="BS1075" s="18">
        <f t="shared" si="3259"/>
        <v>0</v>
      </c>
      <c r="BT1075" s="18">
        <f t="shared" si="3259"/>
        <v>0</v>
      </c>
      <c r="BU1075" s="18">
        <f t="shared" si="3137"/>
        <v>1893.6</v>
      </c>
      <c r="BV1075" s="18">
        <f t="shared" si="3138"/>
        <v>1893.6</v>
      </c>
      <c r="BW1075" s="18">
        <f t="shared" si="3139"/>
        <v>1893.6</v>
      </c>
      <c r="BX1075" s="18">
        <f t="shared" si="3259"/>
        <v>0</v>
      </c>
      <c r="BY1075" s="18">
        <f t="shared" si="3259"/>
        <v>0</v>
      </c>
      <c r="BZ1075" s="18">
        <f t="shared" si="3259"/>
        <v>0</v>
      </c>
      <c r="CA1075" s="18">
        <f t="shared" si="3126"/>
        <v>1893.6</v>
      </c>
      <c r="CB1075" s="18">
        <f t="shared" si="3127"/>
        <v>1893.6</v>
      </c>
      <c r="CC1075" s="18">
        <f t="shared" si="3128"/>
        <v>1893.6</v>
      </c>
      <c r="CD1075" s="18">
        <f t="shared" si="3259"/>
        <v>0</v>
      </c>
      <c r="CE1075" s="27"/>
      <c r="CF1075" s="33"/>
    </row>
    <row r="1076" spans="1:84" x14ac:dyDescent="0.3">
      <c r="A1076" s="41" t="s">
        <v>203</v>
      </c>
      <c r="B1076" s="39">
        <v>610</v>
      </c>
      <c r="C1076" s="41" t="s">
        <v>59</v>
      </c>
      <c r="D1076" s="41" t="s">
        <v>19</v>
      </c>
      <c r="E1076" s="14" t="s">
        <v>541</v>
      </c>
      <c r="F1076" s="23">
        <v>1893.6</v>
      </c>
      <c r="G1076" s="23">
        <v>1893.6</v>
      </c>
      <c r="H1076" s="23">
        <v>1893.6</v>
      </c>
      <c r="I1076" s="18"/>
      <c r="J1076" s="18"/>
      <c r="K1076" s="18"/>
      <c r="L1076" s="18">
        <f t="shared" si="3027"/>
        <v>1893.6</v>
      </c>
      <c r="M1076" s="18">
        <f t="shared" si="3028"/>
        <v>1893.6</v>
      </c>
      <c r="N1076" s="18">
        <f t="shared" si="3029"/>
        <v>1893.6</v>
      </c>
      <c r="O1076" s="18"/>
      <c r="P1076" s="18"/>
      <c r="Q1076" s="18"/>
      <c r="R1076" s="18"/>
      <c r="S1076" s="18"/>
      <c r="T1076" s="18">
        <f t="shared" si="3229"/>
        <v>1893.6</v>
      </c>
      <c r="U1076" s="18">
        <f t="shared" si="3230"/>
        <v>1893.6</v>
      </c>
      <c r="V1076" s="18">
        <f t="shared" si="3231"/>
        <v>1893.6</v>
      </c>
      <c r="W1076" s="18"/>
      <c r="X1076" s="18"/>
      <c r="Y1076" s="18"/>
      <c r="Z1076" s="18"/>
      <c r="AA1076" s="18"/>
      <c r="AB1076" s="18"/>
      <c r="AC1076" s="18">
        <f t="shared" si="3235"/>
        <v>1893.6</v>
      </c>
      <c r="AD1076" s="18">
        <f t="shared" si="3236"/>
        <v>1893.6</v>
      </c>
      <c r="AE1076" s="18">
        <f t="shared" si="3237"/>
        <v>1893.6</v>
      </c>
      <c r="AF1076" s="18"/>
      <c r="AG1076" s="18"/>
      <c r="AH1076" s="18"/>
      <c r="AI1076" s="18">
        <f t="shared" si="3203"/>
        <v>1893.6</v>
      </c>
      <c r="AJ1076" s="18">
        <f t="shared" si="3204"/>
        <v>1893.6</v>
      </c>
      <c r="AK1076" s="18">
        <f t="shared" si="3205"/>
        <v>1893.6</v>
      </c>
      <c r="AL1076" s="18"/>
      <c r="AM1076" s="18">
        <f t="shared" si="3206"/>
        <v>1893.6</v>
      </c>
      <c r="AN1076" s="18"/>
      <c r="AO1076" s="18"/>
      <c r="AP1076" s="18"/>
      <c r="AQ1076" s="18">
        <f t="shared" si="3207"/>
        <v>1893.6</v>
      </c>
      <c r="AR1076" s="18">
        <f t="shared" si="3208"/>
        <v>1893.6</v>
      </c>
      <c r="AS1076" s="18">
        <f t="shared" si="3209"/>
        <v>1893.6</v>
      </c>
      <c r="AT1076" s="18"/>
      <c r="AU1076" s="18"/>
      <c r="AV1076" s="18"/>
      <c r="AW1076" s="18">
        <f t="shared" si="3210"/>
        <v>1893.6</v>
      </c>
      <c r="AX1076" s="18">
        <f t="shared" si="3211"/>
        <v>1893.6</v>
      </c>
      <c r="AY1076" s="18">
        <f t="shared" si="3212"/>
        <v>1893.6</v>
      </c>
      <c r="AZ1076" s="18"/>
      <c r="BA1076" s="18"/>
      <c r="BB1076" s="18"/>
      <c r="BC1076" s="18">
        <f t="shared" si="3190"/>
        <v>1893.6</v>
      </c>
      <c r="BD1076" s="18">
        <f t="shared" si="3191"/>
        <v>1893.6</v>
      </c>
      <c r="BE1076" s="18">
        <f t="shared" si="3192"/>
        <v>1893.6</v>
      </c>
      <c r="BF1076" s="18"/>
      <c r="BG1076" s="18"/>
      <c r="BH1076" s="18"/>
      <c r="BI1076" s="18">
        <f t="shared" si="3178"/>
        <v>1893.6</v>
      </c>
      <c r="BJ1076" s="18">
        <f t="shared" si="3179"/>
        <v>1893.6</v>
      </c>
      <c r="BK1076" s="18">
        <f t="shared" si="3180"/>
        <v>1893.6</v>
      </c>
      <c r="BL1076" s="18"/>
      <c r="BM1076" s="18"/>
      <c r="BN1076" s="18"/>
      <c r="BO1076" s="18">
        <f t="shared" si="3134"/>
        <v>1893.6</v>
      </c>
      <c r="BP1076" s="18">
        <f t="shared" si="3135"/>
        <v>1893.6</v>
      </c>
      <c r="BQ1076" s="18">
        <f t="shared" si="3136"/>
        <v>1893.6</v>
      </c>
      <c r="BR1076" s="18"/>
      <c r="BS1076" s="18"/>
      <c r="BT1076" s="18"/>
      <c r="BU1076" s="18">
        <f t="shared" si="3137"/>
        <v>1893.6</v>
      </c>
      <c r="BV1076" s="18">
        <f t="shared" si="3138"/>
        <v>1893.6</v>
      </c>
      <c r="BW1076" s="18">
        <f t="shared" si="3139"/>
        <v>1893.6</v>
      </c>
      <c r="BX1076" s="18"/>
      <c r="BY1076" s="18"/>
      <c r="BZ1076" s="18"/>
      <c r="CA1076" s="18">
        <f t="shared" si="3126"/>
        <v>1893.6</v>
      </c>
      <c r="CB1076" s="18">
        <f t="shared" si="3127"/>
        <v>1893.6</v>
      </c>
      <c r="CC1076" s="18">
        <f t="shared" si="3128"/>
        <v>1893.6</v>
      </c>
      <c r="CD1076" s="18"/>
      <c r="CE1076" s="27"/>
      <c r="CF1076" s="33"/>
    </row>
    <row r="1077" spans="1:84" x14ac:dyDescent="0.3">
      <c r="A1077" s="41" t="s">
        <v>203</v>
      </c>
      <c r="B1077" s="39">
        <v>620</v>
      </c>
      <c r="C1077" s="41"/>
      <c r="D1077" s="41"/>
      <c r="E1077" s="14" t="s">
        <v>569</v>
      </c>
      <c r="F1077" s="18">
        <f t="shared" ref="F1077:K1077" si="3260">F1078</f>
        <v>9214.7999999999993</v>
      </c>
      <c r="G1077" s="18">
        <f t="shared" si="3260"/>
        <v>9214.7999999999993</v>
      </c>
      <c r="H1077" s="18">
        <f t="shared" si="3260"/>
        <v>9214.7999999999993</v>
      </c>
      <c r="I1077" s="18">
        <f t="shared" si="3260"/>
        <v>0</v>
      </c>
      <c r="J1077" s="18">
        <f t="shared" si="3260"/>
        <v>0</v>
      </c>
      <c r="K1077" s="18">
        <f t="shared" si="3260"/>
        <v>0</v>
      </c>
      <c r="L1077" s="18">
        <f t="shared" si="3027"/>
        <v>9214.7999999999993</v>
      </c>
      <c r="M1077" s="18">
        <f t="shared" si="3028"/>
        <v>9214.7999999999993</v>
      </c>
      <c r="N1077" s="18">
        <f t="shared" si="3029"/>
        <v>9214.7999999999993</v>
      </c>
      <c r="O1077" s="18">
        <f t="shared" ref="O1077:S1077" si="3261">O1078</f>
        <v>0</v>
      </c>
      <c r="P1077" s="18">
        <f t="shared" si="3261"/>
        <v>0</v>
      </c>
      <c r="Q1077" s="18">
        <f t="shared" si="3261"/>
        <v>0</v>
      </c>
      <c r="R1077" s="18">
        <f t="shared" si="3261"/>
        <v>0</v>
      </c>
      <c r="S1077" s="18">
        <f t="shared" si="3261"/>
        <v>0</v>
      </c>
      <c r="T1077" s="18">
        <f t="shared" si="3229"/>
        <v>9214.7999999999993</v>
      </c>
      <c r="U1077" s="18">
        <f t="shared" si="3230"/>
        <v>9214.7999999999993</v>
      </c>
      <c r="V1077" s="18">
        <f t="shared" si="3231"/>
        <v>9214.7999999999993</v>
      </c>
      <c r="W1077" s="18">
        <f t="shared" ref="W1077:CD1077" si="3262">W1078</f>
        <v>0</v>
      </c>
      <c r="X1077" s="18">
        <f t="shared" si="3262"/>
        <v>0</v>
      </c>
      <c r="Y1077" s="18">
        <f t="shared" si="3262"/>
        <v>0</v>
      </c>
      <c r="Z1077" s="18">
        <f t="shared" si="3262"/>
        <v>0</v>
      </c>
      <c r="AA1077" s="18">
        <f t="shared" si="3262"/>
        <v>0</v>
      </c>
      <c r="AB1077" s="18">
        <f t="shared" si="3262"/>
        <v>0</v>
      </c>
      <c r="AC1077" s="18">
        <f t="shared" si="3235"/>
        <v>9214.7999999999993</v>
      </c>
      <c r="AD1077" s="18">
        <f t="shared" si="3236"/>
        <v>9214.7999999999993</v>
      </c>
      <c r="AE1077" s="18">
        <f t="shared" si="3237"/>
        <v>9214.7999999999993</v>
      </c>
      <c r="AF1077" s="18">
        <f t="shared" si="3262"/>
        <v>0</v>
      </c>
      <c r="AG1077" s="18">
        <f t="shared" si="3262"/>
        <v>0</v>
      </c>
      <c r="AH1077" s="18">
        <f t="shared" si="3262"/>
        <v>0</v>
      </c>
      <c r="AI1077" s="18">
        <f t="shared" si="3203"/>
        <v>9214.7999999999993</v>
      </c>
      <c r="AJ1077" s="18">
        <f t="shared" si="3204"/>
        <v>9214.7999999999993</v>
      </c>
      <c r="AK1077" s="18">
        <f t="shared" si="3205"/>
        <v>9214.7999999999993</v>
      </c>
      <c r="AL1077" s="18">
        <f t="shared" si="3262"/>
        <v>0</v>
      </c>
      <c r="AM1077" s="18">
        <f t="shared" si="3206"/>
        <v>9214.7999999999993</v>
      </c>
      <c r="AN1077" s="18">
        <f t="shared" si="3262"/>
        <v>0</v>
      </c>
      <c r="AO1077" s="18">
        <f t="shared" si="3262"/>
        <v>0</v>
      </c>
      <c r="AP1077" s="18">
        <f t="shared" si="3262"/>
        <v>0</v>
      </c>
      <c r="AQ1077" s="18">
        <f t="shared" si="3207"/>
        <v>9214.7999999999993</v>
      </c>
      <c r="AR1077" s="18">
        <f t="shared" si="3208"/>
        <v>9214.7999999999993</v>
      </c>
      <c r="AS1077" s="18">
        <f t="shared" si="3209"/>
        <v>9214.7999999999993</v>
      </c>
      <c r="AT1077" s="18">
        <f t="shared" si="3262"/>
        <v>0</v>
      </c>
      <c r="AU1077" s="18">
        <f t="shared" si="3262"/>
        <v>0</v>
      </c>
      <c r="AV1077" s="18">
        <f t="shared" si="3262"/>
        <v>0</v>
      </c>
      <c r="AW1077" s="18">
        <f t="shared" si="3210"/>
        <v>9214.7999999999993</v>
      </c>
      <c r="AX1077" s="18">
        <f t="shared" si="3211"/>
        <v>9214.7999999999993</v>
      </c>
      <c r="AY1077" s="18">
        <f t="shared" si="3212"/>
        <v>9214.7999999999993</v>
      </c>
      <c r="AZ1077" s="18">
        <f t="shared" si="3262"/>
        <v>0</v>
      </c>
      <c r="BA1077" s="18">
        <f t="shared" si="3262"/>
        <v>0</v>
      </c>
      <c r="BB1077" s="18">
        <f t="shared" si="3262"/>
        <v>0</v>
      </c>
      <c r="BC1077" s="18">
        <f t="shared" si="3190"/>
        <v>9214.7999999999993</v>
      </c>
      <c r="BD1077" s="18">
        <f t="shared" si="3191"/>
        <v>9214.7999999999993</v>
      </c>
      <c r="BE1077" s="18">
        <f t="shared" si="3192"/>
        <v>9214.7999999999993</v>
      </c>
      <c r="BF1077" s="18">
        <f t="shared" si="3262"/>
        <v>0</v>
      </c>
      <c r="BG1077" s="18">
        <f t="shared" si="3262"/>
        <v>0</v>
      </c>
      <c r="BH1077" s="18">
        <f t="shared" si="3262"/>
        <v>0</v>
      </c>
      <c r="BI1077" s="18">
        <f t="shared" si="3178"/>
        <v>9214.7999999999993</v>
      </c>
      <c r="BJ1077" s="18">
        <f t="shared" si="3179"/>
        <v>9214.7999999999993</v>
      </c>
      <c r="BK1077" s="18">
        <f t="shared" si="3180"/>
        <v>9214.7999999999993</v>
      </c>
      <c r="BL1077" s="18">
        <f t="shared" si="3262"/>
        <v>0</v>
      </c>
      <c r="BM1077" s="18">
        <f t="shared" si="3262"/>
        <v>0</v>
      </c>
      <c r="BN1077" s="18">
        <f t="shared" si="3262"/>
        <v>0</v>
      </c>
      <c r="BO1077" s="18">
        <f t="shared" si="3134"/>
        <v>9214.7999999999993</v>
      </c>
      <c r="BP1077" s="18">
        <f t="shared" si="3135"/>
        <v>9214.7999999999993</v>
      </c>
      <c r="BQ1077" s="18">
        <f t="shared" si="3136"/>
        <v>9214.7999999999993</v>
      </c>
      <c r="BR1077" s="18">
        <f t="shared" si="3262"/>
        <v>0</v>
      </c>
      <c r="BS1077" s="18">
        <f t="shared" si="3262"/>
        <v>0</v>
      </c>
      <c r="BT1077" s="18">
        <f t="shared" si="3262"/>
        <v>0</v>
      </c>
      <c r="BU1077" s="18">
        <f t="shared" si="3137"/>
        <v>9214.7999999999993</v>
      </c>
      <c r="BV1077" s="18">
        <f t="shared" si="3138"/>
        <v>9214.7999999999993</v>
      </c>
      <c r="BW1077" s="18">
        <f t="shared" si="3139"/>
        <v>9214.7999999999993</v>
      </c>
      <c r="BX1077" s="18">
        <f t="shared" si="3262"/>
        <v>0</v>
      </c>
      <c r="BY1077" s="18">
        <f t="shared" si="3262"/>
        <v>0</v>
      </c>
      <c r="BZ1077" s="18">
        <f t="shared" si="3262"/>
        <v>0</v>
      </c>
      <c r="CA1077" s="18">
        <f t="shared" si="3126"/>
        <v>9214.7999999999993</v>
      </c>
      <c r="CB1077" s="18">
        <f t="shared" si="3127"/>
        <v>9214.7999999999993</v>
      </c>
      <c r="CC1077" s="18">
        <f t="shared" si="3128"/>
        <v>9214.7999999999993</v>
      </c>
      <c r="CD1077" s="18">
        <f t="shared" si="3262"/>
        <v>0</v>
      </c>
      <c r="CE1077" s="27"/>
      <c r="CF1077" s="33"/>
    </row>
    <row r="1078" spans="1:84" x14ac:dyDescent="0.3">
      <c r="A1078" s="41" t="s">
        <v>203</v>
      </c>
      <c r="B1078" s="39">
        <v>620</v>
      </c>
      <c r="C1078" s="41" t="s">
        <v>59</v>
      </c>
      <c r="D1078" s="41" t="s">
        <v>19</v>
      </c>
      <c r="E1078" s="14" t="s">
        <v>541</v>
      </c>
      <c r="F1078" s="23">
        <v>9214.7999999999993</v>
      </c>
      <c r="G1078" s="23">
        <v>9214.7999999999993</v>
      </c>
      <c r="H1078" s="23">
        <v>9214.7999999999993</v>
      </c>
      <c r="I1078" s="18"/>
      <c r="J1078" s="18"/>
      <c r="K1078" s="18"/>
      <c r="L1078" s="18">
        <f t="shared" si="3027"/>
        <v>9214.7999999999993</v>
      </c>
      <c r="M1078" s="18">
        <f t="shared" si="3028"/>
        <v>9214.7999999999993</v>
      </c>
      <c r="N1078" s="18">
        <f t="shared" si="3029"/>
        <v>9214.7999999999993</v>
      </c>
      <c r="O1078" s="18"/>
      <c r="P1078" s="18"/>
      <c r="Q1078" s="18"/>
      <c r="R1078" s="18"/>
      <c r="S1078" s="18"/>
      <c r="T1078" s="18">
        <f t="shared" si="3229"/>
        <v>9214.7999999999993</v>
      </c>
      <c r="U1078" s="18">
        <f t="shared" si="3230"/>
        <v>9214.7999999999993</v>
      </c>
      <c r="V1078" s="18">
        <f t="shared" si="3231"/>
        <v>9214.7999999999993</v>
      </c>
      <c r="W1078" s="18"/>
      <c r="X1078" s="18"/>
      <c r="Y1078" s="18"/>
      <c r="Z1078" s="18"/>
      <c r="AA1078" s="18"/>
      <c r="AB1078" s="18"/>
      <c r="AC1078" s="18">
        <f t="shared" si="3235"/>
        <v>9214.7999999999993</v>
      </c>
      <c r="AD1078" s="18">
        <f t="shared" si="3236"/>
        <v>9214.7999999999993</v>
      </c>
      <c r="AE1078" s="18">
        <f t="shared" si="3237"/>
        <v>9214.7999999999993</v>
      </c>
      <c r="AF1078" s="18"/>
      <c r="AG1078" s="18"/>
      <c r="AH1078" s="18"/>
      <c r="AI1078" s="18">
        <f t="shared" si="3203"/>
        <v>9214.7999999999993</v>
      </c>
      <c r="AJ1078" s="18">
        <f t="shared" si="3204"/>
        <v>9214.7999999999993</v>
      </c>
      <c r="AK1078" s="18">
        <f t="shared" si="3205"/>
        <v>9214.7999999999993</v>
      </c>
      <c r="AL1078" s="18"/>
      <c r="AM1078" s="18">
        <f t="shared" si="3206"/>
        <v>9214.7999999999993</v>
      </c>
      <c r="AN1078" s="18"/>
      <c r="AO1078" s="18"/>
      <c r="AP1078" s="18"/>
      <c r="AQ1078" s="18">
        <f t="shared" si="3207"/>
        <v>9214.7999999999993</v>
      </c>
      <c r="AR1078" s="18">
        <f t="shared" si="3208"/>
        <v>9214.7999999999993</v>
      </c>
      <c r="AS1078" s="18">
        <f t="shared" si="3209"/>
        <v>9214.7999999999993</v>
      </c>
      <c r="AT1078" s="18"/>
      <c r="AU1078" s="18"/>
      <c r="AV1078" s="18"/>
      <c r="AW1078" s="18">
        <f t="shared" si="3210"/>
        <v>9214.7999999999993</v>
      </c>
      <c r="AX1078" s="18">
        <f t="shared" si="3211"/>
        <v>9214.7999999999993</v>
      </c>
      <c r="AY1078" s="18">
        <f t="shared" si="3212"/>
        <v>9214.7999999999993</v>
      </c>
      <c r="AZ1078" s="18"/>
      <c r="BA1078" s="18"/>
      <c r="BB1078" s="18"/>
      <c r="BC1078" s="18">
        <f t="shared" si="3190"/>
        <v>9214.7999999999993</v>
      </c>
      <c r="BD1078" s="18">
        <f t="shared" si="3191"/>
        <v>9214.7999999999993</v>
      </c>
      <c r="BE1078" s="18">
        <f t="shared" si="3192"/>
        <v>9214.7999999999993</v>
      </c>
      <c r="BF1078" s="18"/>
      <c r="BG1078" s="18"/>
      <c r="BH1078" s="18"/>
      <c r="BI1078" s="18">
        <f t="shared" si="3178"/>
        <v>9214.7999999999993</v>
      </c>
      <c r="BJ1078" s="18">
        <f t="shared" si="3179"/>
        <v>9214.7999999999993</v>
      </c>
      <c r="BK1078" s="18">
        <f t="shared" si="3180"/>
        <v>9214.7999999999993</v>
      </c>
      <c r="BL1078" s="18"/>
      <c r="BM1078" s="18"/>
      <c r="BN1078" s="18"/>
      <c r="BO1078" s="18">
        <f t="shared" si="3134"/>
        <v>9214.7999999999993</v>
      </c>
      <c r="BP1078" s="18">
        <f t="shared" si="3135"/>
        <v>9214.7999999999993</v>
      </c>
      <c r="BQ1078" s="18">
        <f t="shared" si="3136"/>
        <v>9214.7999999999993</v>
      </c>
      <c r="BR1078" s="18"/>
      <c r="BS1078" s="18"/>
      <c r="BT1078" s="18"/>
      <c r="BU1078" s="18">
        <f t="shared" si="3137"/>
        <v>9214.7999999999993</v>
      </c>
      <c r="BV1078" s="18">
        <f t="shared" si="3138"/>
        <v>9214.7999999999993</v>
      </c>
      <c r="BW1078" s="18">
        <f t="shared" si="3139"/>
        <v>9214.7999999999993</v>
      </c>
      <c r="BX1078" s="18"/>
      <c r="BY1078" s="18"/>
      <c r="BZ1078" s="18"/>
      <c r="CA1078" s="18">
        <f t="shared" si="3126"/>
        <v>9214.7999999999993</v>
      </c>
      <c r="CB1078" s="18">
        <f t="shared" si="3127"/>
        <v>9214.7999999999993</v>
      </c>
      <c r="CC1078" s="18">
        <f t="shared" si="3128"/>
        <v>9214.7999999999993</v>
      </c>
      <c r="CD1078" s="18"/>
      <c r="CE1078" s="27"/>
      <c r="CF1078" s="33"/>
    </row>
    <row r="1079" spans="1:84" ht="78" x14ac:dyDescent="0.3">
      <c r="A1079" s="41" t="s">
        <v>203</v>
      </c>
      <c r="B1079" s="39">
        <v>630</v>
      </c>
      <c r="C1079" s="41"/>
      <c r="D1079" s="41"/>
      <c r="E1079" s="14" t="s">
        <v>1427</v>
      </c>
      <c r="F1079" s="18">
        <f t="shared" ref="F1079:K1079" si="3263">F1080</f>
        <v>386.4</v>
      </c>
      <c r="G1079" s="18">
        <f t="shared" si="3263"/>
        <v>386.4</v>
      </c>
      <c r="H1079" s="18">
        <f t="shared" si="3263"/>
        <v>386.4</v>
      </c>
      <c r="I1079" s="18">
        <f t="shared" si="3263"/>
        <v>0</v>
      </c>
      <c r="J1079" s="18">
        <f t="shared" si="3263"/>
        <v>0</v>
      </c>
      <c r="K1079" s="18">
        <f t="shared" si="3263"/>
        <v>0</v>
      </c>
      <c r="L1079" s="18">
        <f t="shared" si="3027"/>
        <v>386.4</v>
      </c>
      <c r="M1079" s="18">
        <f t="shared" si="3028"/>
        <v>386.4</v>
      </c>
      <c r="N1079" s="18">
        <f t="shared" si="3029"/>
        <v>386.4</v>
      </c>
      <c r="O1079" s="18">
        <f t="shared" ref="O1079:S1079" si="3264">O1080</f>
        <v>0</v>
      </c>
      <c r="P1079" s="18">
        <f t="shared" si="3264"/>
        <v>0</v>
      </c>
      <c r="Q1079" s="18">
        <f t="shared" si="3264"/>
        <v>0</v>
      </c>
      <c r="R1079" s="18">
        <f t="shared" si="3264"/>
        <v>0</v>
      </c>
      <c r="S1079" s="18">
        <f t="shared" si="3264"/>
        <v>0</v>
      </c>
      <c r="T1079" s="18">
        <f t="shared" si="3229"/>
        <v>386.4</v>
      </c>
      <c r="U1079" s="18">
        <f t="shared" si="3230"/>
        <v>386.4</v>
      </c>
      <c r="V1079" s="18">
        <f t="shared" si="3231"/>
        <v>386.4</v>
      </c>
      <c r="W1079" s="18">
        <f t="shared" ref="W1079:CD1079" si="3265">W1080</f>
        <v>0</v>
      </c>
      <c r="X1079" s="18">
        <f t="shared" si="3265"/>
        <v>0</v>
      </c>
      <c r="Y1079" s="18">
        <f t="shared" si="3265"/>
        <v>0</v>
      </c>
      <c r="Z1079" s="18">
        <f t="shared" si="3265"/>
        <v>0</v>
      </c>
      <c r="AA1079" s="18">
        <f t="shared" si="3265"/>
        <v>0</v>
      </c>
      <c r="AB1079" s="18">
        <f t="shared" si="3265"/>
        <v>0</v>
      </c>
      <c r="AC1079" s="18">
        <f t="shared" si="3235"/>
        <v>386.4</v>
      </c>
      <c r="AD1079" s="18">
        <f t="shared" si="3236"/>
        <v>386.4</v>
      </c>
      <c r="AE1079" s="18">
        <f t="shared" si="3237"/>
        <v>386.4</v>
      </c>
      <c r="AF1079" s="18">
        <f t="shared" si="3265"/>
        <v>0</v>
      </c>
      <c r="AG1079" s="18">
        <f t="shared" si="3265"/>
        <v>0</v>
      </c>
      <c r="AH1079" s="18">
        <f t="shared" si="3265"/>
        <v>0</v>
      </c>
      <c r="AI1079" s="18">
        <f t="shared" si="3203"/>
        <v>386.4</v>
      </c>
      <c r="AJ1079" s="18">
        <f t="shared" si="3204"/>
        <v>386.4</v>
      </c>
      <c r="AK1079" s="18">
        <f t="shared" si="3205"/>
        <v>386.4</v>
      </c>
      <c r="AL1079" s="18">
        <f t="shared" si="3265"/>
        <v>0</v>
      </c>
      <c r="AM1079" s="18">
        <f t="shared" si="3206"/>
        <v>386.4</v>
      </c>
      <c r="AN1079" s="18">
        <f t="shared" si="3265"/>
        <v>0</v>
      </c>
      <c r="AO1079" s="18">
        <f t="shared" si="3265"/>
        <v>0</v>
      </c>
      <c r="AP1079" s="18">
        <f t="shared" si="3265"/>
        <v>0</v>
      </c>
      <c r="AQ1079" s="18">
        <f t="shared" si="3207"/>
        <v>386.4</v>
      </c>
      <c r="AR1079" s="18">
        <f t="shared" si="3208"/>
        <v>386.4</v>
      </c>
      <c r="AS1079" s="18">
        <f t="shared" si="3209"/>
        <v>386.4</v>
      </c>
      <c r="AT1079" s="18">
        <f t="shared" si="3265"/>
        <v>0</v>
      </c>
      <c r="AU1079" s="18">
        <f t="shared" si="3265"/>
        <v>0</v>
      </c>
      <c r="AV1079" s="18">
        <f t="shared" si="3265"/>
        <v>0</v>
      </c>
      <c r="AW1079" s="18">
        <f t="shared" si="3210"/>
        <v>386.4</v>
      </c>
      <c r="AX1079" s="18">
        <f t="shared" si="3211"/>
        <v>386.4</v>
      </c>
      <c r="AY1079" s="18">
        <f t="shared" si="3212"/>
        <v>386.4</v>
      </c>
      <c r="AZ1079" s="18">
        <f t="shared" si="3265"/>
        <v>0</v>
      </c>
      <c r="BA1079" s="18">
        <f t="shared" si="3265"/>
        <v>0</v>
      </c>
      <c r="BB1079" s="18">
        <f t="shared" si="3265"/>
        <v>0</v>
      </c>
      <c r="BC1079" s="18">
        <f t="shared" si="3190"/>
        <v>386.4</v>
      </c>
      <c r="BD1079" s="18">
        <f t="shared" si="3191"/>
        <v>386.4</v>
      </c>
      <c r="BE1079" s="18">
        <f t="shared" si="3192"/>
        <v>386.4</v>
      </c>
      <c r="BF1079" s="18">
        <f t="shared" si="3265"/>
        <v>0</v>
      </c>
      <c r="BG1079" s="18">
        <f t="shared" si="3265"/>
        <v>0</v>
      </c>
      <c r="BH1079" s="18">
        <f t="shared" si="3265"/>
        <v>0</v>
      </c>
      <c r="BI1079" s="18">
        <f t="shared" si="3178"/>
        <v>386.4</v>
      </c>
      <c r="BJ1079" s="18">
        <f t="shared" si="3179"/>
        <v>386.4</v>
      </c>
      <c r="BK1079" s="18">
        <f t="shared" si="3180"/>
        <v>386.4</v>
      </c>
      <c r="BL1079" s="18">
        <f t="shared" si="3265"/>
        <v>0</v>
      </c>
      <c r="BM1079" s="18">
        <f t="shared" si="3265"/>
        <v>0</v>
      </c>
      <c r="BN1079" s="18">
        <f t="shared" si="3265"/>
        <v>0</v>
      </c>
      <c r="BO1079" s="18">
        <f t="shared" si="3134"/>
        <v>386.4</v>
      </c>
      <c r="BP1079" s="18">
        <f t="shared" si="3135"/>
        <v>386.4</v>
      </c>
      <c r="BQ1079" s="18">
        <f t="shared" si="3136"/>
        <v>386.4</v>
      </c>
      <c r="BR1079" s="18">
        <f t="shared" si="3265"/>
        <v>0</v>
      </c>
      <c r="BS1079" s="18">
        <f t="shared" si="3265"/>
        <v>0</v>
      </c>
      <c r="BT1079" s="18">
        <f t="shared" si="3265"/>
        <v>0</v>
      </c>
      <c r="BU1079" s="18">
        <f t="shared" si="3137"/>
        <v>386.4</v>
      </c>
      <c r="BV1079" s="18">
        <f t="shared" si="3138"/>
        <v>386.4</v>
      </c>
      <c r="BW1079" s="18">
        <f t="shared" si="3139"/>
        <v>386.4</v>
      </c>
      <c r="BX1079" s="18">
        <f t="shared" si="3265"/>
        <v>0</v>
      </c>
      <c r="BY1079" s="18">
        <f t="shared" si="3265"/>
        <v>0</v>
      </c>
      <c r="BZ1079" s="18">
        <f t="shared" si="3265"/>
        <v>0</v>
      </c>
      <c r="CA1079" s="18">
        <f t="shared" si="3126"/>
        <v>386.4</v>
      </c>
      <c r="CB1079" s="18">
        <f t="shared" si="3127"/>
        <v>386.4</v>
      </c>
      <c r="CC1079" s="18">
        <f t="shared" si="3128"/>
        <v>386.4</v>
      </c>
      <c r="CD1079" s="18">
        <f t="shared" si="3265"/>
        <v>0</v>
      </c>
      <c r="CE1079" s="27"/>
      <c r="CF1079" s="33"/>
    </row>
    <row r="1080" spans="1:84" x14ac:dyDescent="0.3">
      <c r="A1080" s="41" t="s">
        <v>203</v>
      </c>
      <c r="B1080" s="39">
        <v>630</v>
      </c>
      <c r="C1080" s="41" t="s">
        <v>59</v>
      </c>
      <c r="D1080" s="41" t="s">
        <v>19</v>
      </c>
      <c r="E1080" s="14" t="s">
        <v>541</v>
      </c>
      <c r="F1080" s="23">
        <v>386.4</v>
      </c>
      <c r="G1080" s="23">
        <v>386.4</v>
      </c>
      <c r="H1080" s="23">
        <v>386.4</v>
      </c>
      <c r="I1080" s="18"/>
      <c r="J1080" s="18"/>
      <c r="K1080" s="18"/>
      <c r="L1080" s="18">
        <f t="shared" si="3027"/>
        <v>386.4</v>
      </c>
      <c r="M1080" s="18">
        <f t="shared" si="3028"/>
        <v>386.4</v>
      </c>
      <c r="N1080" s="18">
        <f t="shared" si="3029"/>
        <v>386.4</v>
      </c>
      <c r="O1080" s="18"/>
      <c r="P1080" s="18"/>
      <c r="Q1080" s="18"/>
      <c r="R1080" s="18"/>
      <c r="S1080" s="18"/>
      <c r="T1080" s="18">
        <f t="shared" si="3229"/>
        <v>386.4</v>
      </c>
      <c r="U1080" s="18">
        <f t="shared" si="3230"/>
        <v>386.4</v>
      </c>
      <c r="V1080" s="18">
        <f t="shared" si="3231"/>
        <v>386.4</v>
      </c>
      <c r="W1080" s="18"/>
      <c r="X1080" s="18"/>
      <c r="Y1080" s="18"/>
      <c r="Z1080" s="18"/>
      <c r="AA1080" s="18"/>
      <c r="AB1080" s="18"/>
      <c r="AC1080" s="18">
        <f t="shared" si="3235"/>
        <v>386.4</v>
      </c>
      <c r="AD1080" s="18">
        <f t="shared" si="3236"/>
        <v>386.4</v>
      </c>
      <c r="AE1080" s="18">
        <f t="shared" si="3237"/>
        <v>386.4</v>
      </c>
      <c r="AF1080" s="18"/>
      <c r="AG1080" s="18"/>
      <c r="AH1080" s="18"/>
      <c r="AI1080" s="18">
        <f t="shared" si="3203"/>
        <v>386.4</v>
      </c>
      <c r="AJ1080" s="18">
        <f t="shared" si="3204"/>
        <v>386.4</v>
      </c>
      <c r="AK1080" s="18">
        <f t="shared" si="3205"/>
        <v>386.4</v>
      </c>
      <c r="AL1080" s="18"/>
      <c r="AM1080" s="18">
        <f t="shared" si="3206"/>
        <v>386.4</v>
      </c>
      <c r="AN1080" s="18"/>
      <c r="AO1080" s="18"/>
      <c r="AP1080" s="18"/>
      <c r="AQ1080" s="18">
        <f t="shared" si="3207"/>
        <v>386.4</v>
      </c>
      <c r="AR1080" s="18">
        <f t="shared" si="3208"/>
        <v>386.4</v>
      </c>
      <c r="AS1080" s="18">
        <f t="shared" si="3209"/>
        <v>386.4</v>
      </c>
      <c r="AT1080" s="18"/>
      <c r="AU1080" s="18"/>
      <c r="AV1080" s="18"/>
      <c r="AW1080" s="18">
        <f t="shared" si="3210"/>
        <v>386.4</v>
      </c>
      <c r="AX1080" s="18">
        <f t="shared" si="3211"/>
        <v>386.4</v>
      </c>
      <c r="AY1080" s="18">
        <f t="shared" si="3212"/>
        <v>386.4</v>
      </c>
      <c r="AZ1080" s="18"/>
      <c r="BA1080" s="18"/>
      <c r="BB1080" s="18"/>
      <c r="BC1080" s="18">
        <f t="shared" si="3190"/>
        <v>386.4</v>
      </c>
      <c r="BD1080" s="18">
        <f t="shared" si="3191"/>
        <v>386.4</v>
      </c>
      <c r="BE1080" s="18">
        <f t="shared" si="3192"/>
        <v>386.4</v>
      </c>
      <c r="BF1080" s="18"/>
      <c r="BG1080" s="18"/>
      <c r="BH1080" s="18"/>
      <c r="BI1080" s="18">
        <f t="shared" si="3178"/>
        <v>386.4</v>
      </c>
      <c r="BJ1080" s="18">
        <f t="shared" si="3179"/>
        <v>386.4</v>
      </c>
      <c r="BK1080" s="18">
        <f t="shared" si="3180"/>
        <v>386.4</v>
      </c>
      <c r="BL1080" s="18"/>
      <c r="BM1080" s="18"/>
      <c r="BN1080" s="18"/>
      <c r="BO1080" s="18">
        <f t="shared" si="3134"/>
        <v>386.4</v>
      </c>
      <c r="BP1080" s="18">
        <f t="shared" si="3135"/>
        <v>386.4</v>
      </c>
      <c r="BQ1080" s="18">
        <f t="shared" si="3136"/>
        <v>386.4</v>
      </c>
      <c r="BR1080" s="18"/>
      <c r="BS1080" s="18"/>
      <c r="BT1080" s="18"/>
      <c r="BU1080" s="18">
        <f t="shared" si="3137"/>
        <v>386.4</v>
      </c>
      <c r="BV1080" s="18">
        <f t="shared" si="3138"/>
        <v>386.4</v>
      </c>
      <c r="BW1080" s="18">
        <f t="shared" si="3139"/>
        <v>386.4</v>
      </c>
      <c r="BX1080" s="18"/>
      <c r="BY1080" s="18"/>
      <c r="BZ1080" s="18"/>
      <c r="CA1080" s="18">
        <f t="shared" si="3126"/>
        <v>386.4</v>
      </c>
      <c r="CB1080" s="18">
        <f t="shared" si="3127"/>
        <v>386.4</v>
      </c>
      <c r="CC1080" s="18">
        <f t="shared" si="3128"/>
        <v>386.4</v>
      </c>
      <c r="CD1080" s="18"/>
      <c r="CE1080" s="27"/>
      <c r="CF1080" s="33"/>
    </row>
    <row r="1081" spans="1:84" ht="46.8" x14ac:dyDescent="0.3">
      <c r="A1081" s="41" t="s">
        <v>206</v>
      </c>
      <c r="B1081" s="39"/>
      <c r="C1081" s="41"/>
      <c r="D1081" s="41"/>
      <c r="E1081" s="14" t="s">
        <v>1010</v>
      </c>
      <c r="F1081" s="18">
        <f t="shared" ref="F1081:K1081" si="3266">F1082</f>
        <v>2988.6</v>
      </c>
      <c r="G1081" s="18">
        <f t="shared" si="3266"/>
        <v>2988.6</v>
      </c>
      <c r="H1081" s="18">
        <f t="shared" si="3266"/>
        <v>2988.6</v>
      </c>
      <c r="I1081" s="18">
        <f t="shared" si="3266"/>
        <v>0</v>
      </c>
      <c r="J1081" s="18">
        <f t="shared" si="3266"/>
        <v>0</v>
      </c>
      <c r="K1081" s="18">
        <f t="shared" si="3266"/>
        <v>0</v>
      </c>
      <c r="L1081" s="18">
        <f t="shared" si="3027"/>
        <v>2988.6</v>
      </c>
      <c r="M1081" s="18">
        <f t="shared" si="3028"/>
        <v>2988.6</v>
      </c>
      <c r="N1081" s="18">
        <f t="shared" si="3029"/>
        <v>2988.6</v>
      </c>
      <c r="O1081" s="18">
        <f t="shared" ref="O1081:S1081" si="3267">O1082</f>
        <v>0</v>
      </c>
      <c r="P1081" s="18">
        <f t="shared" si="3267"/>
        <v>0</v>
      </c>
      <c r="Q1081" s="18">
        <f t="shared" si="3267"/>
        <v>0</v>
      </c>
      <c r="R1081" s="18">
        <f t="shared" si="3267"/>
        <v>0</v>
      </c>
      <c r="S1081" s="18">
        <f t="shared" si="3267"/>
        <v>0</v>
      </c>
      <c r="T1081" s="18">
        <f t="shared" si="3229"/>
        <v>2988.6</v>
      </c>
      <c r="U1081" s="18">
        <f t="shared" si="3230"/>
        <v>2988.6</v>
      </c>
      <c r="V1081" s="18">
        <f t="shared" si="3231"/>
        <v>2988.6</v>
      </c>
      <c r="W1081" s="18">
        <f t="shared" ref="W1081:CD1081" si="3268">W1082</f>
        <v>0</v>
      </c>
      <c r="X1081" s="18">
        <f t="shared" si="3268"/>
        <v>0</v>
      </c>
      <c r="Y1081" s="18">
        <f t="shared" si="3268"/>
        <v>0</v>
      </c>
      <c r="Z1081" s="18">
        <f t="shared" si="3268"/>
        <v>0</v>
      </c>
      <c r="AA1081" s="18">
        <f t="shared" si="3268"/>
        <v>0</v>
      </c>
      <c r="AB1081" s="18">
        <f t="shared" si="3268"/>
        <v>0</v>
      </c>
      <c r="AC1081" s="18">
        <f t="shared" si="3235"/>
        <v>2988.6</v>
      </c>
      <c r="AD1081" s="18">
        <f t="shared" si="3236"/>
        <v>2988.6</v>
      </c>
      <c r="AE1081" s="18">
        <f t="shared" si="3237"/>
        <v>2988.6</v>
      </c>
      <c r="AF1081" s="18">
        <f t="shared" si="3268"/>
        <v>0</v>
      </c>
      <c r="AG1081" s="18">
        <f t="shared" si="3268"/>
        <v>0</v>
      </c>
      <c r="AH1081" s="18">
        <f t="shared" si="3268"/>
        <v>0</v>
      </c>
      <c r="AI1081" s="18">
        <f t="shared" si="3203"/>
        <v>2988.6</v>
      </c>
      <c r="AJ1081" s="18">
        <f t="shared" si="3204"/>
        <v>2988.6</v>
      </c>
      <c r="AK1081" s="18">
        <f t="shared" si="3205"/>
        <v>2988.6</v>
      </c>
      <c r="AL1081" s="18">
        <f t="shared" si="3268"/>
        <v>0</v>
      </c>
      <c r="AM1081" s="18">
        <f t="shared" si="3206"/>
        <v>2988.6</v>
      </c>
      <c r="AN1081" s="18">
        <f t="shared" si="3268"/>
        <v>0</v>
      </c>
      <c r="AO1081" s="18">
        <f t="shared" si="3268"/>
        <v>0</v>
      </c>
      <c r="AP1081" s="18">
        <f t="shared" si="3268"/>
        <v>0</v>
      </c>
      <c r="AQ1081" s="18">
        <f t="shared" si="3207"/>
        <v>2988.6</v>
      </c>
      <c r="AR1081" s="18">
        <f t="shared" si="3208"/>
        <v>2988.6</v>
      </c>
      <c r="AS1081" s="18">
        <f t="shared" si="3209"/>
        <v>2988.6</v>
      </c>
      <c r="AT1081" s="18">
        <f t="shared" si="3268"/>
        <v>0</v>
      </c>
      <c r="AU1081" s="18">
        <f t="shared" si="3268"/>
        <v>0</v>
      </c>
      <c r="AV1081" s="18">
        <f t="shared" si="3268"/>
        <v>0</v>
      </c>
      <c r="AW1081" s="18">
        <f t="shared" si="3210"/>
        <v>2988.6</v>
      </c>
      <c r="AX1081" s="18">
        <f t="shared" si="3211"/>
        <v>2988.6</v>
      </c>
      <c r="AY1081" s="18">
        <f t="shared" si="3212"/>
        <v>2988.6</v>
      </c>
      <c r="AZ1081" s="18">
        <f t="shared" si="3268"/>
        <v>0</v>
      </c>
      <c r="BA1081" s="18">
        <f t="shared" si="3268"/>
        <v>0</v>
      </c>
      <c r="BB1081" s="18">
        <f t="shared" si="3268"/>
        <v>0</v>
      </c>
      <c r="BC1081" s="18">
        <f t="shared" si="3190"/>
        <v>2988.6</v>
      </c>
      <c r="BD1081" s="18">
        <f t="shared" si="3191"/>
        <v>2988.6</v>
      </c>
      <c r="BE1081" s="18">
        <f t="shared" si="3192"/>
        <v>2988.6</v>
      </c>
      <c r="BF1081" s="18">
        <f t="shared" si="3268"/>
        <v>0</v>
      </c>
      <c r="BG1081" s="18">
        <f t="shared" si="3268"/>
        <v>0</v>
      </c>
      <c r="BH1081" s="18">
        <f t="shared" si="3268"/>
        <v>0</v>
      </c>
      <c r="BI1081" s="18">
        <f t="shared" si="3178"/>
        <v>2988.6</v>
      </c>
      <c r="BJ1081" s="18">
        <f t="shared" si="3179"/>
        <v>2988.6</v>
      </c>
      <c r="BK1081" s="18">
        <f t="shared" si="3180"/>
        <v>2988.6</v>
      </c>
      <c r="BL1081" s="18">
        <f t="shared" si="3268"/>
        <v>0</v>
      </c>
      <c r="BM1081" s="18">
        <f t="shared" si="3268"/>
        <v>0</v>
      </c>
      <c r="BN1081" s="18">
        <f t="shared" si="3268"/>
        <v>0</v>
      </c>
      <c r="BO1081" s="18">
        <f t="shared" si="3134"/>
        <v>2988.6</v>
      </c>
      <c r="BP1081" s="18">
        <f t="shared" si="3135"/>
        <v>2988.6</v>
      </c>
      <c r="BQ1081" s="18">
        <f t="shared" si="3136"/>
        <v>2988.6</v>
      </c>
      <c r="BR1081" s="18">
        <f t="shared" si="3268"/>
        <v>0</v>
      </c>
      <c r="BS1081" s="18">
        <f t="shared" si="3268"/>
        <v>0</v>
      </c>
      <c r="BT1081" s="18">
        <f t="shared" si="3268"/>
        <v>0</v>
      </c>
      <c r="BU1081" s="18">
        <f t="shared" si="3137"/>
        <v>2988.6</v>
      </c>
      <c r="BV1081" s="18">
        <f t="shared" si="3138"/>
        <v>2988.6</v>
      </c>
      <c r="BW1081" s="18">
        <f t="shared" si="3139"/>
        <v>2988.6</v>
      </c>
      <c r="BX1081" s="18">
        <f t="shared" si="3268"/>
        <v>0</v>
      </c>
      <c r="BY1081" s="18">
        <f t="shared" si="3268"/>
        <v>0</v>
      </c>
      <c r="BZ1081" s="18">
        <f t="shared" si="3268"/>
        <v>0</v>
      </c>
      <c r="CA1081" s="18">
        <f t="shared" si="3126"/>
        <v>2988.6</v>
      </c>
      <c r="CB1081" s="18">
        <f t="shared" si="3127"/>
        <v>2988.6</v>
      </c>
      <c r="CC1081" s="18">
        <f t="shared" si="3128"/>
        <v>2988.6</v>
      </c>
      <c r="CD1081" s="18">
        <f t="shared" si="3268"/>
        <v>0</v>
      </c>
      <c r="CE1081" s="27"/>
      <c r="CF1081" s="33"/>
    </row>
    <row r="1082" spans="1:84" x14ac:dyDescent="0.3">
      <c r="A1082" s="41" t="s">
        <v>205</v>
      </c>
      <c r="B1082" s="39"/>
      <c r="C1082" s="41"/>
      <c r="D1082" s="41"/>
      <c r="E1082" s="14" t="s">
        <v>1011</v>
      </c>
      <c r="F1082" s="18">
        <f t="shared" ref="F1082:K1082" si="3269">F1083+F1086</f>
        <v>2988.6</v>
      </c>
      <c r="G1082" s="18">
        <f t="shared" si="3269"/>
        <v>2988.6</v>
      </c>
      <c r="H1082" s="18">
        <f t="shared" si="3269"/>
        <v>2988.6</v>
      </c>
      <c r="I1082" s="18">
        <f t="shared" si="3269"/>
        <v>0</v>
      </c>
      <c r="J1082" s="18">
        <f t="shared" si="3269"/>
        <v>0</v>
      </c>
      <c r="K1082" s="18">
        <f t="shared" si="3269"/>
        <v>0</v>
      </c>
      <c r="L1082" s="18">
        <f t="shared" si="3027"/>
        <v>2988.6</v>
      </c>
      <c r="M1082" s="18">
        <f t="shared" si="3028"/>
        <v>2988.6</v>
      </c>
      <c r="N1082" s="18">
        <f t="shared" si="3029"/>
        <v>2988.6</v>
      </c>
      <c r="O1082" s="18">
        <f t="shared" ref="O1082:S1082" si="3270">O1083+O1086</f>
        <v>0</v>
      </c>
      <c r="P1082" s="18">
        <f t="shared" si="3270"/>
        <v>0</v>
      </c>
      <c r="Q1082" s="18">
        <f t="shared" si="3270"/>
        <v>0</v>
      </c>
      <c r="R1082" s="18">
        <f t="shared" si="3270"/>
        <v>0</v>
      </c>
      <c r="S1082" s="18">
        <f t="shared" si="3270"/>
        <v>0</v>
      </c>
      <c r="T1082" s="18">
        <f t="shared" si="3229"/>
        <v>2988.6</v>
      </c>
      <c r="U1082" s="18">
        <f t="shared" si="3230"/>
        <v>2988.6</v>
      </c>
      <c r="V1082" s="18">
        <f t="shared" si="3231"/>
        <v>2988.6</v>
      </c>
      <c r="W1082" s="18">
        <f t="shared" ref="W1082:CD1082" si="3271">W1083+W1086</f>
        <v>0</v>
      </c>
      <c r="X1082" s="18">
        <f t="shared" ref="X1082:AB1082" si="3272">X1083+X1086</f>
        <v>0</v>
      </c>
      <c r="Y1082" s="18">
        <f t="shared" si="3272"/>
        <v>0</v>
      </c>
      <c r="Z1082" s="18">
        <f t="shared" si="3272"/>
        <v>0</v>
      </c>
      <c r="AA1082" s="18">
        <f t="shared" si="3272"/>
        <v>0</v>
      </c>
      <c r="AB1082" s="18">
        <f t="shared" si="3272"/>
        <v>0</v>
      </c>
      <c r="AC1082" s="18">
        <f t="shared" si="3235"/>
        <v>2988.6</v>
      </c>
      <c r="AD1082" s="18">
        <f t="shared" si="3236"/>
        <v>2988.6</v>
      </c>
      <c r="AE1082" s="18">
        <f t="shared" si="3237"/>
        <v>2988.6</v>
      </c>
      <c r="AF1082" s="18">
        <f t="shared" ref="AF1082:AH1082" si="3273">AF1083+AF1086</f>
        <v>0</v>
      </c>
      <c r="AG1082" s="18">
        <f t="shared" si="3273"/>
        <v>0</v>
      </c>
      <c r="AH1082" s="18">
        <f t="shared" si="3273"/>
        <v>0</v>
      </c>
      <c r="AI1082" s="18">
        <f t="shared" si="3203"/>
        <v>2988.6</v>
      </c>
      <c r="AJ1082" s="18">
        <f t="shared" si="3204"/>
        <v>2988.6</v>
      </c>
      <c r="AK1082" s="18">
        <f t="shared" si="3205"/>
        <v>2988.6</v>
      </c>
      <c r="AL1082" s="18">
        <f t="shared" ref="AL1082" si="3274">AL1083+AL1086</f>
        <v>0</v>
      </c>
      <c r="AM1082" s="18">
        <f t="shared" si="3206"/>
        <v>2988.6</v>
      </c>
      <c r="AN1082" s="18">
        <f t="shared" ref="AN1082:AP1082" si="3275">AN1083+AN1086</f>
        <v>0</v>
      </c>
      <c r="AO1082" s="18">
        <f t="shared" si="3275"/>
        <v>0</v>
      </c>
      <c r="AP1082" s="18">
        <f t="shared" si="3275"/>
        <v>0</v>
      </c>
      <c r="AQ1082" s="18">
        <f t="shared" si="3207"/>
        <v>2988.6</v>
      </c>
      <c r="AR1082" s="18">
        <f t="shared" si="3208"/>
        <v>2988.6</v>
      </c>
      <c r="AS1082" s="18">
        <f t="shared" si="3209"/>
        <v>2988.6</v>
      </c>
      <c r="AT1082" s="18">
        <f t="shared" ref="AT1082:AV1082" si="3276">AT1083+AT1086</f>
        <v>0</v>
      </c>
      <c r="AU1082" s="18">
        <f t="shared" si="3276"/>
        <v>0</v>
      </c>
      <c r="AV1082" s="18">
        <f t="shared" si="3276"/>
        <v>0</v>
      </c>
      <c r="AW1082" s="18">
        <f t="shared" si="3210"/>
        <v>2988.6</v>
      </c>
      <c r="AX1082" s="18">
        <f t="shared" si="3211"/>
        <v>2988.6</v>
      </c>
      <c r="AY1082" s="18">
        <f t="shared" si="3212"/>
        <v>2988.6</v>
      </c>
      <c r="AZ1082" s="18">
        <f t="shared" ref="AZ1082:BB1082" si="3277">AZ1083+AZ1086</f>
        <v>0</v>
      </c>
      <c r="BA1082" s="18">
        <f t="shared" si="3277"/>
        <v>0</v>
      </c>
      <c r="BB1082" s="18">
        <f t="shared" si="3277"/>
        <v>0</v>
      </c>
      <c r="BC1082" s="18">
        <f t="shared" si="3190"/>
        <v>2988.6</v>
      </c>
      <c r="BD1082" s="18">
        <f t="shared" si="3191"/>
        <v>2988.6</v>
      </c>
      <c r="BE1082" s="18">
        <f t="shared" si="3192"/>
        <v>2988.6</v>
      </c>
      <c r="BF1082" s="18">
        <f t="shared" ref="BF1082:BH1082" si="3278">BF1083+BF1086</f>
        <v>0</v>
      </c>
      <c r="BG1082" s="18">
        <f t="shared" si="3278"/>
        <v>0</v>
      </c>
      <c r="BH1082" s="18">
        <f t="shared" si="3278"/>
        <v>0</v>
      </c>
      <c r="BI1082" s="18">
        <f t="shared" si="3178"/>
        <v>2988.6</v>
      </c>
      <c r="BJ1082" s="18">
        <f t="shared" si="3179"/>
        <v>2988.6</v>
      </c>
      <c r="BK1082" s="18">
        <f t="shared" si="3180"/>
        <v>2988.6</v>
      </c>
      <c r="BL1082" s="18">
        <f t="shared" ref="BL1082:BN1082" si="3279">BL1083+BL1086</f>
        <v>0</v>
      </c>
      <c r="BM1082" s="18">
        <f t="shared" si="3279"/>
        <v>0</v>
      </c>
      <c r="BN1082" s="18">
        <f t="shared" si="3279"/>
        <v>0</v>
      </c>
      <c r="BO1082" s="18">
        <f t="shared" si="3134"/>
        <v>2988.6</v>
      </c>
      <c r="BP1082" s="18">
        <f t="shared" si="3135"/>
        <v>2988.6</v>
      </c>
      <c r="BQ1082" s="18">
        <f t="shared" si="3136"/>
        <v>2988.6</v>
      </c>
      <c r="BR1082" s="18">
        <f t="shared" ref="BR1082:BT1082" si="3280">BR1083+BR1086</f>
        <v>0</v>
      </c>
      <c r="BS1082" s="18">
        <f t="shared" si="3280"/>
        <v>0</v>
      </c>
      <c r="BT1082" s="18">
        <f t="shared" si="3280"/>
        <v>0</v>
      </c>
      <c r="BU1082" s="18">
        <f t="shared" si="3137"/>
        <v>2988.6</v>
      </c>
      <c r="BV1082" s="18">
        <f t="shared" si="3138"/>
        <v>2988.6</v>
      </c>
      <c r="BW1082" s="18">
        <f t="shared" si="3139"/>
        <v>2988.6</v>
      </c>
      <c r="BX1082" s="18">
        <f t="shared" ref="BX1082:BZ1082" si="3281">BX1083+BX1086</f>
        <v>0</v>
      </c>
      <c r="BY1082" s="18">
        <f t="shared" si="3281"/>
        <v>0</v>
      </c>
      <c r="BZ1082" s="18">
        <f t="shared" si="3281"/>
        <v>0</v>
      </c>
      <c r="CA1082" s="18">
        <f t="shared" si="3126"/>
        <v>2988.6</v>
      </c>
      <c r="CB1082" s="18">
        <f t="shared" si="3127"/>
        <v>2988.6</v>
      </c>
      <c r="CC1082" s="18">
        <f t="shared" si="3128"/>
        <v>2988.6</v>
      </c>
      <c r="CD1082" s="18">
        <f t="shared" si="3271"/>
        <v>0</v>
      </c>
      <c r="CE1082" s="27"/>
      <c r="CF1082" s="33"/>
    </row>
    <row r="1083" spans="1:84" ht="31.2" x14ac:dyDescent="0.3">
      <c r="A1083" s="41" t="s">
        <v>205</v>
      </c>
      <c r="B1083" s="39">
        <v>200</v>
      </c>
      <c r="C1083" s="41"/>
      <c r="D1083" s="41"/>
      <c r="E1083" s="14" t="s">
        <v>551</v>
      </c>
      <c r="F1083" s="18">
        <f t="shared" ref="F1083:K1084" si="3282">F1084</f>
        <v>115</v>
      </c>
      <c r="G1083" s="18">
        <f t="shared" si="3282"/>
        <v>115</v>
      </c>
      <c r="H1083" s="18">
        <f t="shared" si="3282"/>
        <v>115</v>
      </c>
      <c r="I1083" s="18">
        <f t="shared" si="3282"/>
        <v>0</v>
      </c>
      <c r="J1083" s="18">
        <f t="shared" si="3282"/>
        <v>0</v>
      </c>
      <c r="K1083" s="18">
        <f t="shared" si="3282"/>
        <v>0</v>
      </c>
      <c r="L1083" s="18">
        <f t="shared" si="3027"/>
        <v>115</v>
      </c>
      <c r="M1083" s="18">
        <f t="shared" si="3028"/>
        <v>115</v>
      </c>
      <c r="N1083" s="18">
        <f t="shared" si="3029"/>
        <v>115</v>
      </c>
      <c r="O1083" s="18">
        <f t="shared" ref="O1083:S1084" si="3283">O1084</f>
        <v>0</v>
      </c>
      <c r="P1083" s="18">
        <f t="shared" si="3283"/>
        <v>0</v>
      </c>
      <c r="Q1083" s="18">
        <f t="shared" si="3283"/>
        <v>0</v>
      </c>
      <c r="R1083" s="18">
        <f t="shared" si="3283"/>
        <v>0</v>
      </c>
      <c r="S1083" s="18">
        <f t="shared" si="3283"/>
        <v>0</v>
      </c>
      <c r="T1083" s="18">
        <f t="shared" si="3229"/>
        <v>115</v>
      </c>
      <c r="U1083" s="18">
        <f t="shared" si="3230"/>
        <v>115</v>
      </c>
      <c r="V1083" s="18">
        <f t="shared" si="3231"/>
        <v>115</v>
      </c>
      <c r="W1083" s="18">
        <f t="shared" ref="W1083:CD1084" si="3284">W1084</f>
        <v>0</v>
      </c>
      <c r="X1083" s="18">
        <f t="shared" si="3284"/>
        <v>0</v>
      </c>
      <c r="Y1083" s="18">
        <f t="shared" si="3284"/>
        <v>0</v>
      </c>
      <c r="Z1083" s="18">
        <f t="shared" si="3284"/>
        <v>0</v>
      </c>
      <c r="AA1083" s="18">
        <f t="shared" si="3284"/>
        <v>0</v>
      </c>
      <c r="AB1083" s="18">
        <f t="shared" si="3284"/>
        <v>0</v>
      </c>
      <c r="AC1083" s="18">
        <f t="shared" si="3235"/>
        <v>115</v>
      </c>
      <c r="AD1083" s="18">
        <f t="shared" si="3236"/>
        <v>115</v>
      </c>
      <c r="AE1083" s="18">
        <f t="shared" si="3237"/>
        <v>115</v>
      </c>
      <c r="AF1083" s="18">
        <f t="shared" si="3284"/>
        <v>0</v>
      </c>
      <c r="AG1083" s="18">
        <f t="shared" si="3284"/>
        <v>0</v>
      </c>
      <c r="AH1083" s="18">
        <f t="shared" si="3284"/>
        <v>0</v>
      </c>
      <c r="AI1083" s="18">
        <f t="shared" si="3203"/>
        <v>115</v>
      </c>
      <c r="AJ1083" s="18">
        <f t="shared" si="3204"/>
        <v>115</v>
      </c>
      <c r="AK1083" s="18">
        <f t="shared" si="3205"/>
        <v>115</v>
      </c>
      <c r="AL1083" s="18">
        <f t="shared" si="3284"/>
        <v>0</v>
      </c>
      <c r="AM1083" s="18">
        <f t="shared" si="3206"/>
        <v>115</v>
      </c>
      <c r="AN1083" s="18">
        <f t="shared" si="3284"/>
        <v>0</v>
      </c>
      <c r="AO1083" s="18">
        <f t="shared" si="3284"/>
        <v>0</v>
      </c>
      <c r="AP1083" s="18">
        <f t="shared" si="3284"/>
        <v>0</v>
      </c>
      <c r="AQ1083" s="18">
        <f t="shared" si="3207"/>
        <v>115</v>
      </c>
      <c r="AR1083" s="18">
        <f t="shared" si="3208"/>
        <v>115</v>
      </c>
      <c r="AS1083" s="18">
        <f t="shared" si="3209"/>
        <v>115</v>
      </c>
      <c r="AT1083" s="18">
        <f t="shared" si="3284"/>
        <v>0</v>
      </c>
      <c r="AU1083" s="18">
        <f t="shared" si="3284"/>
        <v>0</v>
      </c>
      <c r="AV1083" s="18">
        <f t="shared" si="3284"/>
        <v>0</v>
      </c>
      <c r="AW1083" s="18">
        <f t="shared" si="3210"/>
        <v>115</v>
      </c>
      <c r="AX1083" s="18">
        <f t="shared" si="3211"/>
        <v>115</v>
      </c>
      <c r="AY1083" s="18">
        <f t="shared" si="3212"/>
        <v>115</v>
      </c>
      <c r="AZ1083" s="18">
        <f t="shared" si="3284"/>
        <v>0</v>
      </c>
      <c r="BA1083" s="18">
        <f t="shared" si="3284"/>
        <v>0</v>
      </c>
      <c r="BB1083" s="18">
        <f t="shared" si="3284"/>
        <v>0</v>
      </c>
      <c r="BC1083" s="18">
        <f t="shared" si="3190"/>
        <v>115</v>
      </c>
      <c r="BD1083" s="18">
        <f t="shared" si="3191"/>
        <v>115</v>
      </c>
      <c r="BE1083" s="18">
        <f t="shared" si="3192"/>
        <v>115</v>
      </c>
      <c r="BF1083" s="18">
        <f t="shared" si="3284"/>
        <v>0</v>
      </c>
      <c r="BG1083" s="18">
        <f t="shared" si="3284"/>
        <v>0</v>
      </c>
      <c r="BH1083" s="18">
        <f t="shared" si="3284"/>
        <v>0</v>
      </c>
      <c r="BI1083" s="18">
        <f t="shared" si="3178"/>
        <v>115</v>
      </c>
      <c r="BJ1083" s="18">
        <f t="shared" si="3179"/>
        <v>115</v>
      </c>
      <c r="BK1083" s="18">
        <f t="shared" si="3180"/>
        <v>115</v>
      </c>
      <c r="BL1083" s="18">
        <f t="shared" si="3284"/>
        <v>0</v>
      </c>
      <c r="BM1083" s="18">
        <f t="shared" si="3284"/>
        <v>0</v>
      </c>
      <c r="BN1083" s="18">
        <f t="shared" si="3284"/>
        <v>0</v>
      </c>
      <c r="BO1083" s="18">
        <f t="shared" si="3134"/>
        <v>115</v>
      </c>
      <c r="BP1083" s="18">
        <f t="shared" si="3135"/>
        <v>115</v>
      </c>
      <c r="BQ1083" s="18">
        <f t="shared" si="3136"/>
        <v>115</v>
      </c>
      <c r="BR1083" s="18">
        <f t="shared" si="3284"/>
        <v>0</v>
      </c>
      <c r="BS1083" s="18">
        <f t="shared" si="3284"/>
        <v>0</v>
      </c>
      <c r="BT1083" s="18">
        <f t="shared" si="3284"/>
        <v>0</v>
      </c>
      <c r="BU1083" s="18">
        <f t="shared" si="3137"/>
        <v>115</v>
      </c>
      <c r="BV1083" s="18">
        <f t="shared" si="3138"/>
        <v>115</v>
      </c>
      <c r="BW1083" s="18">
        <f t="shared" si="3139"/>
        <v>115</v>
      </c>
      <c r="BX1083" s="18">
        <f t="shared" si="3284"/>
        <v>0</v>
      </c>
      <c r="BY1083" s="18">
        <f t="shared" si="3284"/>
        <v>0</v>
      </c>
      <c r="BZ1083" s="18">
        <f t="shared" si="3284"/>
        <v>0</v>
      </c>
      <c r="CA1083" s="18">
        <f t="shared" si="3126"/>
        <v>115</v>
      </c>
      <c r="CB1083" s="18">
        <f t="shared" si="3127"/>
        <v>115</v>
      </c>
      <c r="CC1083" s="18">
        <f t="shared" si="3128"/>
        <v>115</v>
      </c>
      <c r="CD1083" s="18">
        <f t="shared" si="3284"/>
        <v>0</v>
      </c>
      <c r="CE1083" s="27"/>
      <c r="CF1083" s="33"/>
    </row>
    <row r="1084" spans="1:84" ht="46.8" x14ac:dyDescent="0.3">
      <c r="A1084" s="41" t="s">
        <v>205</v>
      </c>
      <c r="B1084" s="39">
        <v>240</v>
      </c>
      <c r="C1084" s="41"/>
      <c r="D1084" s="41"/>
      <c r="E1084" s="14" t="s">
        <v>559</v>
      </c>
      <c r="F1084" s="18">
        <f t="shared" si="3282"/>
        <v>115</v>
      </c>
      <c r="G1084" s="18">
        <f t="shared" si="3282"/>
        <v>115</v>
      </c>
      <c r="H1084" s="18">
        <f t="shared" si="3282"/>
        <v>115</v>
      </c>
      <c r="I1084" s="18">
        <f t="shared" si="3282"/>
        <v>0</v>
      </c>
      <c r="J1084" s="18">
        <f t="shared" si="3282"/>
        <v>0</v>
      </c>
      <c r="K1084" s="18">
        <f t="shared" si="3282"/>
        <v>0</v>
      </c>
      <c r="L1084" s="18">
        <f t="shared" ref="L1084:L1149" si="3285">F1084+I1084</f>
        <v>115</v>
      </c>
      <c r="M1084" s="18">
        <f t="shared" ref="M1084:M1149" si="3286">G1084+J1084</f>
        <v>115</v>
      </c>
      <c r="N1084" s="18">
        <f t="shared" ref="N1084:N1149" si="3287">H1084+K1084</f>
        <v>115</v>
      </c>
      <c r="O1084" s="18">
        <f t="shared" si="3283"/>
        <v>0</v>
      </c>
      <c r="P1084" s="18">
        <f t="shared" si="3283"/>
        <v>0</v>
      </c>
      <c r="Q1084" s="18">
        <f t="shared" si="3283"/>
        <v>0</v>
      </c>
      <c r="R1084" s="18">
        <f t="shared" si="3283"/>
        <v>0</v>
      </c>
      <c r="S1084" s="18">
        <f t="shared" si="3283"/>
        <v>0</v>
      </c>
      <c r="T1084" s="18">
        <f t="shared" si="3229"/>
        <v>115</v>
      </c>
      <c r="U1084" s="18">
        <f t="shared" si="3230"/>
        <v>115</v>
      </c>
      <c r="V1084" s="18">
        <f t="shared" si="3231"/>
        <v>115</v>
      </c>
      <c r="W1084" s="18">
        <f t="shared" si="3284"/>
        <v>0</v>
      </c>
      <c r="X1084" s="18">
        <f t="shared" si="3284"/>
        <v>0</v>
      </c>
      <c r="Y1084" s="18">
        <f t="shared" si="3284"/>
        <v>0</v>
      </c>
      <c r="Z1084" s="18">
        <f t="shared" si="3284"/>
        <v>0</v>
      </c>
      <c r="AA1084" s="18">
        <f t="shared" si="3284"/>
        <v>0</v>
      </c>
      <c r="AB1084" s="18">
        <f t="shared" si="3284"/>
        <v>0</v>
      </c>
      <c r="AC1084" s="18">
        <f t="shared" si="3235"/>
        <v>115</v>
      </c>
      <c r="AD1084" s="18">
        <f t="shared" si="3236"/>
        <v>115</v>
      </c>
      <c r="AE1084" s="18">
        <f t="shared" si="3237"/>
        <v>115</v>
      </c>
      <c r="AF1084" s="18">
        <f t="shared" si="3284"/>
        <v>0</v>
      </c>
      <c r="AG1084" s="18">
        <f t="shared" si="3284"/>
        <v>0</v>
      </c>
      <c r="AH1084" s="18">
        <f t="shared" si="3284"/>
        <v>0</v>
      </c>
      <c r="AI1084" s="18">
        <f t="shared" si="3203"/>
        <v>115</v>
      </c>
      <c r="AJ1084" s="18">
        <f t="shared" si="3204"/>
        <v>115</v>
      </c>
      <c r="AK1084" s="18">
        <f t="shared" si="3205"/>
        <v>115</v>
      </c>
      <c r="AL1084" s="18">
        <f t="shared" si="3284"/>
        <v>0</v>
      </c>
      <c r="AM1084" s="18">
        <f t="shared" si="3206"/>
        <v>115</v>
      </c>
      <c r="AN1084" s="18">
        <f t="shared" si="3284"/>
        <v>0</v>
      </c>
      <c r="AO1084" s="18">
        <f t="shared" si="3284"/>
        <v>0</v>
      </c>
      <c r="AP1084" s="18">
        <f t="shared" si="3284"/>
        <v>0</v>
      </c>
      <c r="AQ1084" s="18">
        <f t="shared" si="3207"/>
        <v>115</v>
      </c>
      <c r="AR1084" s="18">
        <f t="shared" si="3208"/>
        <v>115</v>
      </c>
      <c r="AS1084" s="18">
        <f t="shared" si="3209"/>
        <v>115</v>
      </c>
      <c r="AT1084" s="18">
        <f t="shared" si="3284"/>
        <v>0</v>
      </c>
      <c r="AU1084" s="18">
        <f t="shared" si="3284"/>
        <v>0</v>
      </c>
      <c r="AV1084" s="18">
        <f t="shared" si="3284"/>
        <v>0</v>
      </c>
      <c r="AW1084" s="18">
        <f t="shared" si="3210"/>
        <v>115</v>
      </c>
      <c r="AX1084" s="18">
        <f t="shared" si="3211"/>
        <v>115</v>
      </c>
      <c r="AY1084" s="18">
        <f t="shared" si="3212"/>
        <v>115</v>
      </c>
      <c r="AZ1084" s="18">
        <f t="shared" si="3284"/>
        <v>0</v>
      </c>
      <c r="BA1084" s="18">
        <f t="shared" si="3284"/>
        <v>0</v>
      </c>
      <c r="BB1084" s="18">
        <f t="shared" si="3284"/>
        <v>0</v>
      </c>
      <c r="BC1084" s="18">
        <f t="shared" si="3190"/>
        <v>115</v>
      </c>
      <c r="BD1084" s="18">
        <f t="shared" si="3191"/>
        <v>115</v>
      </c>
      <c r="BE1084" s="18">
        <f t="shared" si="3192"/>
        <v>115</v>
      </c>
      <c r="BF1084" s="18">
        <f t="shared" si="3284"/>
        <v>0</v>
      </c>
      <c r="BG1084" s="18">
        <f t="shared" si="3284"/>
        <v>0</v>
      </c>
      <c r="BH1084" s="18">
        <f t="shared" si="3284"/>
        <v>0</v>
      </c>
      <c r="BI1084" s="18">
        <f t="shared" si="3178"/>
        <v>115</v>
      </c>
      <c r="BJ1084" s="18">
        <f t="shared" si="3179"/>
        <v>115</v>
      </c>
      <c r="BK1084" s="18">
        <f t="shared" si="3180"/>
        <v>115</v>
      </c>
      <c r="BL1084" s="18">
        <f t="shared" si="3284"/>
        <v>0</v>
      </c>
      <c r="BM1084" s="18">
        <f t="shared" si="3284"/>
        <v>0</v>
      </c>
      <c r="BN1084" s="18">
        <f t="shared" si="3284"/>
        <v>0</v>
      </c>
      <c r="BO1084" s="18">
        <f t="shared" si="3134"/>
        <v>115</v>
      </c>
      <c r="BP1084" s="18">
        <f t="shared" si="3135"/>
        <v>115</v>
      </c>
      <c r="BQ1084" s="18">
        <f t="shared" si="3136"/>
        <v>115</v>
      </c>
      <c r="BR1084" s="18">
        <f t="shared" si="3284"/>
        <v>0</v>
      </c>
      <c r="BS1084" s="18">
        <f t="shared" si="3284"/>
        <v>0</v>
      </c>
      <c r="BT1084" s="18">
        <f t="shared" si="3284"/>
        <v>0</v>
      </c>
      <c r="BU1084" s="18">
        <f t="shared" si="3137"/>
        <v>115</v>
      </c>
      <c r="BV1084" s="18">
        <f t="shared" si="3138"/>
        <v>115</v>
      </c>
      <c r="BW1084" s="18">
        <f t="shared" si="3139"/>
        <v>115</v>
      </c>
      <c r="BX1084" s="18">
        <f t="shared" si="3284"/>
        <v>0</v>
      </c>
      <c r="BY1084" s="18">
        <f t="shared" si="3284"/>
        <v>0</v>
      </c>
      <c r="BZ1084" s="18">
        <f t="shared" si="3284"/>
        <v>0</v>
      </c>
      <c r="CA1084" s="18">
        <f t="shared" si="3126"/>
        <v>115</v>
      </c>
      <c r="CB1084" s="18">
        <f t="shared" si="3127"/>
        <v>115</v>
      </c>
      <c r="CC1084" s="18">
        <f t="shared" si="3128"/>
        <v>115</v>
      </c>
      <c r="CD1084" s="18">
        <f t="shared" si="3284"/>
        <v>0</v>
      </c>
      <c r="CE1084" s="27"/>
      <c r="CF1084" s="33"/>
    </row>
    <row r="1085" spans="1:84" x14ac:dyDescent="0.3">
      <c r="A1085" s="41" t="s">
        <v>205</v>
      </c>
      <c r="B1085" s="39">
        <v>240</v>
      </c>
      <c r="C1085" s="41" t="s">
        <v>27</v>
      </c>
      <c r="D1085" s="41" t="s">
        <v>29</v>
      </c>
      <c r="E1085" s="14" t="s">
        <v>536</v>
      </c>
      <c r="F1085" s="23">
        <v>115</v>
      </c>
      <c r="G1085" s="23">
        <v>115</v>
      </c>
      <c r="H1085" s="23">
        <v>115</v>
      </c>
      <c r="I1085" s="18"/>
      <c r="J1085" s="18"/>
      <c r="K1085" s="18"/>
      <c r="L1085" s="18">
        <f t="shared" si="3285"/>
        <v>115</v>
      </c>
      <c r="M1085" s="18">
        <f t="shared" si="3286"/>
        <v>115</v>
      </c>
      <c r="N1085" s="18">
        <f t="shared" si="3287"/>
        <v>115</v>
      </c>
      <c r="O1085" s="18"/>
      <c r="P1085" s="18"/>
      <c r="Q1085" s="18"/>
      <c r="R1085" s="18"/>
      <c r="S1085" s="18"/>
      <c r="T1085" s="18">
        <f t="shared" si="3229"/>
        <v>115</v>
      </c>
      <c r="U1085" s="18">
        <f t="shared" si="3230"/>
        <v>115</v>
      </c>
      <c r="V1085" s="18">
        <f t="shared" si="3231"/>
        <v>115</v>
      </c>
      <c r="W1085" s="18"/>
      <c r="X1085" s="18"/>
      <c r="Y1085" s="18"/>
      <c r="Z1085" s="18"/>
      <c r="AA1085" s="18"/>
      <c r="AB1085" s="18"/>
      <c r="AC1085" s="18">
        <f t="shared" si="3235"/>
        <v>115</v>
      </c>
      <c r="AD1085" s="18">
        <f t="shared" si="3236"/>
        <v>115</v>
      </c>
      <c r="AE1085" s="18">
        <f t="shared" si="3237"/>
        <v>115</v>
      </c>
      <c r="AF1085" s="18"/>
      <c r="AG1085" s="18"/>
      <c r="AH1085" s="18"/>
      <c r="AI1085" s="18">
        <f t="shared" si="3203"/>
        <v>115</v>
      </c>
      <c r="AJ1085" s="18">
        <f t="shared" si="3204"/>
        <v>115</v>
      </c>
      <c r="AK1085" s="18">
        <f t="shared" si="3205"/>
        <v>115</v>
      </c>
      <c r="AL1085" s="18"/>
      <c r="AM1085" s="18">
        <f t="shared" si="3206"/>
        <v>115</v>
      </c>
      <c r="AN1085" s="18"/>
      <c r="AO1085" s="18"/>
      <c r="AP1085" s="18"/>
      <c r="AQ1085" s="18">
        <f t="shared" si="3207"/>
        <v>115</v>
      </c>
      <c r="AR1085" s="18">
        <f t="shared" si="3208"/>
        <v>115</v>
      </c>
      <c r="AS1085" s="18">
        <f t="shared" si="3209"/>
        <v>115</v>
      </c>
      <c r="AT1085" s="18"/>
      <c r="AU1085" s="18"/>
      <c r="AV1085" s="18"/>
      <c r="AW1085" s="18">
        <f t="shared" si="3210"/>
        <v>115</v>
      </c>
      <c r="AX1085" s="18">
        <f t="shared" si="3211"/>
        <v>115</v>
      </c>
      <c r="AY1085" s="18">
        <f t="shared" si="3212"/>
        <v>115</v>
      </c>
      <c r="AZ1085" s="18"/>
      <c r="BA1085" s="18"/>
      <c r="BB1085" s="18"/>
      <c r="BC1085" s="18">
        <f t="shared" si="3190"/>
        <v>115</v>
      </c>
      <c r="BD1085" s="18">
        <f t="shared" si="3191"/>
        <v>115</v>
      </c>
      <c r="BE1085" s="18">
        <f t="shared" si="3192"/>
        <v>115</v>
      </c>
      <c r="BF1085" s="18"/>
      <c r="BG1085" s="18"/>
      <c r="BH1085" s="18"/>
      <c r="BI1085" s="18">
        <f t="shared" si="3178"/>
        <v>115</v>
      </c>
      <c r="BJ1085" s="18">
        <f t="shared" si="3179"/>
        <v>115</v>
      </c>
      <c r="BK1085" s="18">
        <f t="shared" si="3180"/>
        <v>115</v>
      </c>
      <c r="BL1085" s="18"/>
      <c r="BM1085" s="18"/>
      <c r="BN1085" s="18"/>
      <c r="BO1085" s="18">
        <f t="shared" si="3134"/>
        <v>115</v>
      </c>
      <c r="BP1085" s="18">
        <f t="shared" si="3135"/>
        <v>115</v>
      </c>
      <c r="BQ1085" s="18">
        <f t="shared" si="3136"/>
        <v>115</v>
      </c>
      <c r="BR1085" s="18"/>
      <c r="BS1085" s="18"/>
      <c r="BT1085" s="18"/>
      <c r="BU1085" s="18">
        <f t="shared" si="3137"/>
        <v>115</v>
      </c>
      <c r="BV1085" s="18">
        <f t="shared" si="3138"/>
        <v>115</v>
      </c>
      <c r="BW1085" s="18">
        <f t="shared" si="3139"/>
        <v>115</v>
      </c>
      <c r="BX1085" s="18"/>
      <c r="BY1085" s="18"/>
      <c r="BZ1085" s="18"/>
      <c r="CA1085" s="18">
        <f t="shared" si="3126"/>
        <v>115</v>
      </c>
      <c r="CB1085" s="18">
        <f t="shared" si="3127"/>
        <v>115</v>
      </c>
      <c r="CC1085" s="18">
        <f t="shared" si="3128"/>
        <v>115</v>
      </c>
      <c r="CD1085" s="18"/>
      <c r="CE1085" s="27"/>
      <c r="CF1085" s="33"/>
    </row>
    <row r="1086" spans="1:84" ht="31.2" x14ac:dyDescent="0.3">
      <c r="A1086" s="41" t="s">
        <v>205</v>
      </c>
      <c r="B1086" s="39">
        <v>300</v>
      </c>
      <c r="C1086" s="41"/>
      <c r="D1086" s="41"/>
      <c r="E1086" s="14" t="s">
        <v>552</v>
      </c>
      <c r="F1086" s="18">
        <f t="shared" ref="F1086:K1087" si="3288">F1087</f>
        <v>2873.6</v>
      </c>
      <c r="G1086" s="18">
        <f t="shared" si="3288"/>
        <v>2873.6</v>
      </c>
      <c r="H1086" s="18">
        <f t="shared" si="3288"/>
        <v>2873.6</v>
      </c>
      <c r="I1086" s="18">
        <f t="shared" si="3288"/>
        <v>0</v>
      </c>
      <c r="J1086" s="18">
        <f t="shared" si="3288"/>
        <v>0</v>
      </c>
      <c r="K1086" s="18">
        <f t="shared" si="3288"/>
        <v>0</v>
      </c>
      <c r="L1086" s="18">
        <f t="shared" si="3285"/>
        <v>2873.6</v>
      </c>
      <c r="M1086" s="18">
        <f t="shared" si="3286"/>
        <v>2873.6</v>
      </c>
      <c r="N1086" s="18">
        <f t="shared" si="3287"/>
        <v>2873.6</v>
      </c>
      <c r="O1086" s="18">
        <f t="shared" ref="O1086:S1087" si="3289">O1087</f>
        <v>0</v>
      </c>
      <c r="P1086" s="18">
        <f t="shared" si="3289"/>
        <v>0</v>
      </c>
      <c r="Q1086" s="18">
        <f t="shared" si="3289"/>
        <v>0</v>
      </c>
      <c r="R1086" s="18">
        <f t="shared" si="3289"/>
        <v>0</v>
      </c>
      <c r="S1086" s="18">
        <f t="shared" si="3289"/>
        <v>0</v>
      </c>
      <c r="T1086" s="18">
        <f t="shared" si="3229"/>
        <v>2873.6</v>
      </c>
      <c r="U1086" s="18">
        <f t="shared" si="3230"/>
        <v>2873.6</v>
      </c>
      <c r="V1086" s="18">
        <f t="shared" si="3231"/>
        <v>2873.6</v>
      </c>
      <c r="W1086" s="18">
        <f t="shared" ref="W1086:CD1087" si="3290">W1087</f>
        <v>0</v>
      </c>
      <c r="X1086" s="18">
        <f t="shared" si="3290"/>
        <v>0</v>
      </c>
      <c r="Y1086" s="18">
        <f t="shared" si="3290"/>
        <v>0</v>
      </c>
      <c r="Z1086" s="18">
        <f t="shared" si="3290"/>
        <v>0</v>
      </c>
      <c r="AA1086" s="18">
        <f t="shared" si="3290"/>
        <v>0</v>
      </c>
      <c r="AB1086" s="18">
        <f t="shared" si="3290"/>
        <v>0</v>
      </c>
      <c r="AC1086" s="18">
        <f t="shared" si="3235"/>
        <v>2873.6</v>
      </c>
      <c r="AD1086" s="18">
        <f t="shared" si="3236"/>
        <v>2873.6</v>
      </c>
      <c r="AE1086" s="18">
        <f t="shared" si="3237"/>
        <v>2873.6</v>
      </c>
      <c r="AF1086" s="18">
        <f t="shared" si="3290"/>
        <v>0</v>
      </c>
      <c r="AG1086" s="18">
        <f t="shared" si="3290"/>
        <v>0</v>
      </c>
      <c r="AH1086" s="18">
        <f t="shared" si="3290"/>
        <v>0</v>
      </c>
      <c r="AI1086" s="18">
        <f t="shared" si="3203"/>
        <v>2873.6</v>
      </c>
      <c r="AJ1086" s="18">
        <f t="shared" si="3204"/>
        <v>2873.6</v>
      </c>
      <c r="AK1086" s="18">
        <f t="shared" si="3205"/>
        <v>2873.6</v>
      </c>
      <c r="AL1086" s="18">
        <f t="shared" si="3290"/>
        <v>0</v>
      </c>
      <c r="AM1086" s="18">
        <f t="shared" si="3206"/>
        <v>2873.6</v>
      </c>
      <c r="AN1086" s="18">
        <f t="shared" si="3290"/>
        <v>0</v>
      </c>
      <c r="AO1086" s="18">
        <f t="shared" si="3290"/>
        <v>0</v>
      </c>
      <c r="AP1086" s="18">
        <f t="shared" si="3290"/>
        <v>0</v>
      </c>
      <c r="AQ1086" s="18">
        <f t="shared" si="3207"/>
        <v>2873.6</v>
      </c>
      <c r="AR1086" s="18">
        <f t="shared" si="3208"/>
        <v>2873.6</v>
      </c>
      <c r="AS1086" s="18">
        <f t="shared" si="3209"/>
        <v>2873.6</v>
      </c>
      <c r="AT1086" s="18">
        <f t="shared" si="3290"/>
        <v>0</v>
      </c>
      <c r="AU1086" s="18">
        <f t="shared" si="3290"/>
        <v>0</v>
      </c>
      <c r="AV1086" s="18">
        <f t="shared" si="3290"/>
        <v>0</v>
      </c>
      <c r="AW1086" s="18">
        <f t="shared" si="3210"/>
        <v>2873.6</v>
      </c>
      <c r="AX1086" s="18">
        <f t="shared" si="3211"/>
        <v>2873.6</v>
      </c>
      <c r="AY1086" s="18">
        <f t="shared" si="3212"/>
        <v>2873.6</v>
      </c>
      <c r="AZ1086" s="18">
        <f t="shared" si="3290"/>
        <v>0</v>
      </c>
      <c r="BA1086" s="18">
        <f t="shared" si="3290"/>
        <v>0</v>
      </c>
      <c r="BB1086" s="18">
        <f t="shared" si="3290"/>
        <v>0</v>
      </c>
      <c r="BC1086" s="18">
        <f t="shared" si="3190"/>
        <v>2873.6</v>
      </c>
      <c r="BD1086" s="18">
        <f t="shared" si="3191"/>
        <v>2873.6</v>
      </c>
      <c r="BE1086" s="18">
        <f t="shared" si="3192"/>
        <v>2873.6</v>
      </c>
      <c r="BF1086" s="18">
        <f t="shared" si="3290"/>
        <v>0</v>
      </c>
      <c r="BG1086" s="18">
        <f t="shared" si="3290"/>
        <v>0</v>
      </c>
      <c r="BH1086" s="18">
        <f t="shared" si="3290"/>
        <v>0</v>
      </c>
      <c r="BI1086" s="18">
        <f t="shared" si="3178"/>
        <v>2873.6</v>
      </c>
      <c r="BJ1086" s="18">
        <f t="shared" si="3179"/>
        <v>2873.6</v>
      </c>
      <c r="BK1086" s="18">
        <f t="shared" si="3180"/>
        <v>2873.6</v>
      </c>
      <c r="BL1086" s="18">
        <f t="shared" si="3290"/>
        <v>0</v>
      </c>
      <c r="BM1086" s="18">
        <f t="shared" si="3290"/>
        <v>0</v>
      </c>
      <c r="BN1086" s="18">
        <f t="shared" si="3290"/>
        <v>0</v>
      </c>
      <c r="BO1086" s="18">
        <f t="shared" si="3134"/>
        <v>2873.6</v>
      </c>
      <c r="BP1086" s="18">
        <f t="shared" si="3135"/>
        <v>2873.6</v>
      </c>
      <c r="BQ1086" s="18">
        <f t="shared" si="3136"/>
        <v>2873.6</v>
      </c>
      <c r="BR1086" s="18">
        <f t="shared" si="3290"/>
        <v>0</v>
      </c>
      <c r="BS1086" s="18">
        <f t="shared" si="3290"/>
        <v>0</v>
      </c>
      <c r="BT1086" s="18">
        <f t="shared" si="3290"/>
        <v>0</v>
      </c>
      <c r="BU1086" s="18">
        <f t="shared" si="3137"/>
        <v>2873.6</v>
      </c>
      <c r="BV1086" s="18">
        <f t="shared" si="3138"/>
        <v>2873.6</v>
      </c>
      <c r="BW1086" s="18">
        <f t="shared" si="3139"/>
        <v>2873.6</v>
      </c>
      <c r="BX1086" s="18">
        <f t="shared" si="3290"/>
        <v>0</v>
      </c>
      <c r="BY1086" s="18">
        <f t="shared" si="3290"/>
        <v>0</v>
      </c>
      <c r="BZ1086" s="18">
        <f t="shared" si="3290"/>
        <v>0</v>
      </c>
      <c r="CA1086" s="18">
        <f t="shared" si="3126"/>
        <v>2873.6</v>
      </c>
      <c r="CB1086" s="18">
        <f t="shared" si="3127"/>
        <v>2873.6</v>
      </c>
      <c r="CC1086" s="18">
        <f t="shared" si="3128"/>
        <v>2873.6</v>
      </c>
      <c r="CD1086" s="18">
        <f t="shared" si="3290"/>
        <v>0</v>
      </c>
      <c r="CE1086" s="27"/>
      <c r="CF1086" s="33"/>
    </row>
    <row r="1087" spans="1:84" ht="31.2" x14ac:dyDescent="0.3">
      <c r="A1087" s="41" t="s">
        <v>205</v>
      </c>
      <c r="B1087" s="39">
        <v>330</v>
      </c>
      <c r="C1087" s="41"/>
      <c r="D1087" s="41"/>
      <c r="E1087" s="14" t="s">
        <v>562</v>
      </c>
      <c r="F1087" s="18">
        <f t="shared" si="3288"/>
        <v>2873.6</v>
      </c>
      <c r="G1087" s="18">
        <f t="shared" si="3288"/>
        <v>2873.6</v>
      </c>
      <c r="H1087" s="18">
        <f t="shared" si="3288"/>
        <v>2873.6</v>
      </c>
      <c r="I1087" s="18">
        <f t="shared" si="3288"/>
        <v>0</v>
      </c>
      <c r="J1087" s="18">
        <f t="shared" si="3288"/>
        <v>0</v>
      </c>
      <c r="K1087" s="18">
        <f t="shared" si="3288"/>
        <v>0</v>
      </c>
      <c r="L1087" s="18">
        <f t="shared" si="3285"/>
        <v>2873.6</v>
      </c>
      <c r="M1087" s="18">
        <f t="shared" si="3286"/>
        <v>2873.6</v>
      </c>
      <c r="N1087" s="18">
        <f t="shared" si="3287"/>
        <v>2873.6</v>
      </c>
      <c r="O1087" s="18">
        <f t="shared" si="3289"/>
        <v>0</v>
      </c>
      <c r="P1087" s="18">
        <f t="shared" si="3289"/>
        <v>0</v>
      </c>
      <c r="Q1087" s="18">
        <f t="shared" si="3289"/>
        <v>0</v>
      </c>
      <c r="R1087" s="18">
        <f t="shared" si="3289"/>
        <v>0</v>
      </c>
      <c r="S1087" s="18">
        <f t="shared" si="3289"/>
        <v>0</v>
      </c>
      <c r="T1087" s="18">
        <f t="shared" si="3229"/>
        <v>2873.6</v>
      </c>
      <c r="U1087" s="18">
        <f t="shared" si="3230"/>
        <v>2873.6</v>
      </c>
      <c r="V1087" s="18">
        <f t="shared" si="3231"/>
        <v>2873.6</v>
      </c>
      <c r="W1087" s="18">
        <f t="shared" si="3290"/>
        <v>0</v>
      </c>
      <c r="X1087" s="18">
        <f t="shared" si="3290"/>
        <v>0</v>
      </c>
      <c r="Y1087" s="18">
        <f t="shared" si="3290"/>
        <v>0</v>
      </c>
      <c r="Z1087" s="18">
        <f t="shared" si="3290"/>
        <v>0</v>
      </c>
      <c r="AA1087" s="18">
        <f t="shared" si="3290"/>
        <v>0</v>
      </c>
      <c r="AB1087" s="18">
        <f t="shared" si="3290"/>
        <v>0</v>
      </c>
      <c r="AC1087" s="18">
        <f t="shared" si="3235"/>
        <v>2873.6</v>
      </c>
      <c r="AD1087" s="18">
        <f t="shared" si="3236"/>
        <v>2873.6</v>
      </c>
      <c r="AE1087" s="18">
        <f t="shared" si="3237"/>
        <v>2873.6</v>
      </c>
      <c r="AF1087" s="18">
        <f t="shared" si="3290"/>
        <v>0</v>
      </c>
      <c r="AG1087" s="18">
        <f t="shared" si="3290"/>
        <v>0</v>
      </c>
      <c r="AH1087" s="18">
        <f t="shared" si="3290"/>
        <v>0</v>
      </c>
      <c r="AI1087" s="18">
        <f t="shared" si="3203"/>
        <v>2873.6</v>
      </c>
      <c r="AJ1087" s="18">
        <f t="shared" si="3204"/>
        <v>2873.6</v>
      </c>
      <c r="AK1087" s="18">
        <f t="shared" si="3205"/>
        <v>2873.6</v>
      </c>
      <c r="AL1087" s="18">
        <f t="shared" si="3290"/>
        <v>0</v>
      </c>
      <c r="AM1087" s="18">
        <f t="shared" si="3206"/>
        <v>2873.6</v>
      </c>
      <c r="AN1087" s="18">
        <f t="shared" si="3290"/>
        <v>0</v>
      </c>
      <c r="AO1087" s="18">
        <f t="shared" si="3290"/>
        <v>0</v>
      </c>
      <c r="AP1087" s="18">
        <f t="shared" si="3290"/>
        <v>0</v>
      </c>
      <c r="AQ1087" s="18">
        <f t="shared" si="3207"/>
        <v>2873.6</v>
      </c>
      <c r="AR1087" s="18">
        <f t="shared" si="3208"/>
        <v>2873.6</v>
      </c>
      <c r="AS1087" s="18">
        <f t="shared" si="3209"/>
        <v>2873.6</v>
      </c>
      <c r="AT1087" s="18">
        <f t="shared" si="3290"/>
        <v>0</v>
      </c>
      <c r="AU1087" s="18">
        <f t="shared" si="3290"/>
        <v>0</v>
      </c>
      <c r="AV1087" s="18">
        <f t="shared" si="3290"/>
        <v>0</v>
      </c>
      <c r="AW1087" s="18">
        <f t="shared" si="3210"/>
        <v>2873.6</v>
      </c>
      <c r="AX1087" s="18">
        <f t="shared" si="3211"/>
        <v>2873.6</v>
      </c>
      <c r="AY1087" s="18">
        <f t="shared" si="3212"/>
        <v>2873.6</v>
      </c>
      <c r="AZ1087" s="18">
        <f t="shared" si="3290"/>
        <v>0</v>
      </c>
      <c r="BA1087" s="18">
        <f t="shared" si="3290"/>
        <v>0</v>
      </c>
      <c r="BB1087" s="18">
        <f t="shared" si="3290"/>
        <v>0</v>
      </c>
      <c r="BC1087" s="18">
        <f t="shared" si="3190"/>
        <v>2873.6</v>
      </c>
      <c r="BD1087" s="18">
        <f t="shared" si="3191"/>
        <v>2873.6</v>
      </c>
      <c r="BE1087" s="18">
        <f t="shared" si="3192"/>
        <v>2873.6</v>
      </c>
      <c r="BF1087" s="18">
        <f t="shared" si="3290"/>
        <v>0</v>
      </c>
      <c r="BG1087" s="18">
        <f t="shared" si="3290"/>
        <v>0</v>
      </c>
      <c r="BH1087" s="18">
        <f t="shared" si="3290"/>
        <v>0</v>
      </c>
      <c r="BI1087" s="18">
        <f t="shared" si="3178"/>
        <v>2873.6</v>
      </c>
      <c r="BJ1087" s="18">
        <f t="shared" si="3179"/>
        <v>2873.6</v>
      </c>
      <c r="BK1087" s="18">
        <f t="shared" si="3180"/>
        <v>2873.6</v>
      </c>
      <c r="BL1087" s="18">
        <f t="shared" si="3290"/>
        <v>0</v>
      </c>
      <c r="BM1087" s="18">
        <f t="shared" si="3290"/>
        <v>0</v>
      </c>
      <c r="BN1087" s="18">
        <f t="shared" si="3290"/>
        <v>0</v>
      </c>
      <c r="BO1087" s="18">
        <f t="shared" si="3134"/>
        <v>2873.6</v>
      </c>
      <c r="BP1087" s="18">
        <f t="shared" si="3135"/>
        <v>2873.6</v>
      </c>
      <c r="BQ1087" s="18">
        <f t="shared" si="3136"/>
        <v>2873.6</v>
      </c>
      <c r="BR1087" s="18">
        <f t="shared" si="3290"/>
        <v>0</v>
      </c>
      <c r="BS1087" s="18">
        <f t="shared" si="3290"/>
        <v>0</v>
      </c>
      <c r="BT1087" s="18">
        <f t="shared" si="3290"/>
        <v>0</v>
      </c>
      <c r="BU1087" s="18">
        <f t="shared" si="3137"/>
        <v>2873.6</v>
      </c>
      <c r="BV1087" s="18">
        <f t="shared" si="3138"/>
        <v>2873.6</v>
      </c>
      <c r="BW1087" s="18">
        <f t="shared" si="3139"/>
        <v>2873.6</v>
      </c>
      <c r="BX1087" s="18">
        <f t="shared" si="3290"/>
        <v>0</v>
      </c>
      <c r="BY1087" s="18">
        <f t="shared" si="3290"/>
        <v>0</v>
      </c>
      <c r="BZ1087" s="18">
        <f t="shared" si="3290"/>
        <v>0</v>
      </c>
      <c r="CA1087" s="18">
        <f t="shared" si="3126"/>
        <v>2873.6</v>
      </c>
      <c r="CB1087" s="18">
        <f t="shared" si="3127"/>
        <v>2873.6</v>
      </c>
      <c r="CC1087" s="18">
        <f t="shared" si="3128"/>
        <v>2873.6</v>
      </c>
      <c r="CD1087" s="18">
        <f t="shared" si="3290"/>
        <v>0</v>
      </c>
      <c r="CE1087" s="27"/>
      <c r="CF1087" s="33"/>
    </row>
    <row r="1088" spans="1:84" x14ac:dyDescent="0.3">
      <c r="A1088" s="41" t="s">
        <v>205</v>
      </c>
      <c r="B1088" s="39">
        <v>330</v>
      </c>
      <c r="C1088" s="41" t="s">
        <v>27</v>
      </c>
      <c r="D1088" s="41" t="s">
        <v>29</v>
      </c>
      <c r="E1088" s="14" t="s">
        <v>536</v>
      </c>
      <c r="F1088" s="23">
        <v>2873.6</v>
      </c>
      <c r="G1088" s="23">
        <v>2873.6</v>
      </c>
      <c r="H1088" s="23">
        <v>2873.6</v>
      </c>
      <c r="I1088" s="18"/>
      <c r="J1088" s="18"/>
      <c r="K1088" s="18"/>
      <c r="L1088" s="18">
        <f t="shared" si="3285"/>
        <v>2873.6</v>
      </c>
      <c r="M1088" s="18">
        <f t="shared" si="3286"/>
        <v>2873.6</v>
      </c>
      <c r="N1088" s="18">
        <f t="shared" si="3287"/>
        <v>2873.6</v>
      </c>
      <c r="O1088" s="18"/>
      <c r="P1088" s="18"/>
      <c r="Q1088" s="18"/>
      <c r="R1088" s="18"/>
      <c r="S1088" s="18"/>
      <c r="T1088" s="18">
        <f t="shared" si="3229"/>
        <v>2873.6</v>
      </c>
      <c r="U1088" s="18">
        <f t="shared" si="3230"/>
        <v>2873.6</v>
      </c>
      <c r="V1088" s="18">
        <f t="shared" si="3231"/>
        <v>2873.6</v>
      </c>
      <c r="W1088" s="18"/>
      <c r="X1088" s="18"/>
      <c r="Y1088" s="18"/>
      <c r="Z1088" s="18"/>
      <c r="AA1088" s="18"/>
      <c r="AB1088" s="18"/>
      <c r="AC1088" s="18">
        <f t="shared" si="3235"/>
        <v>2873.6</v>
      </c>
      <c r="AD1088" s="18">
        <f t="shared" si="3236"/>
        <v>2873.6</v>
      </c>
      <c r="AE1088" s="18">
        <f t="shared" si="3237"/>
        <v>2873.6</v>
      </c>
      <c r="AF1088" s="18"/>
      <c r="AG1088" s="18"/>
      <c r="AH1088" s="18"/>
      <c r="AI1088" s="18">
        <f t="shared" si="3203"/>
        <v>2873.6</v>
      </c>
      <c r="AJ1088" s="18">
        <f t="shared" si="3204"/>
        <v>2873.6</v>
      </c>
      <c r="AK1088" s="18">
        <f t="shared" si="3205"/>
        <v>2873.6</v>
      </c>
      <c r="AL1088" s="18"/>
      <c r="AM1088" s="18">
        <f t="shared" si="3206"/>
        <v>2873.6</v>
      </c>
      <c r="AN1088" s="18"/>
      <c r="AO1088" s="18"/>
      <c r="AP1088" s="18"/>
      <c r="AQ1088" s="18">
        <f t="shared" si="3207"/>
        <v>2873.6</v>
      </c>
      <c r="AR1088" s="18">
        <f t="shared" si="3208"/>
        <v>2873.6</v>
      </c>
      <c r="AS1088" s="18">
        <f t="shared" si="3209"/>
        <v>2873.6</v>
      </c>
      <c r="AT1088" s="18"/>
      <c r="AU1088" s="18"/>
      <c r="AV1088" s="18"/>
      <c r="AW1088" s="18">
        <f t="shared" si="3210"/>
        <v>2873.6</v>
      </c>
      <c r="AX1088" s="18">
        <f t="shared" si="3211"/>
        <v>2873.6</v>
      </c>
      <c r="AY1088" s="18">
        <f t="shared" si="3212"/>
        <v>2873.6</v>
      </c>
      <c r="AZ1088" s="18"/>
      <c r="BA1088" s="18"/>
      <c r="BB1088" s="18"/>
      <c r="BC1088" s="18">
        <f t="shared" si="3190"/>
        <v>2873.6</v>
      </c>
      <c r="BD1088" s="18">
        <f t="shared" si="3191"/>
        <v>2873.6</v>
      </c>
      <c r="BE1088" s="18">
        <f t="shared" si="3192"/>
        <v>2873.6</v>
      </c>
      <c r="BF1088" s="18"/>
      <c r="BG1088" s="18"/>
      <c r="BH1088" s="18"/>
      <c r="BI1088" s="18">
        <f t="shared" si="3178"/>
        <v>2873.6</v>
      </c>
      <c r="BJ1088" s="18">
        <f t="shared" si="3179"/>
        <v>2873.6</v>
      </c>
      <c r="BK1088" s="18">
        <f t="shared" si="3180"/>
        <v>2873.6</v>
      </c>
      <c r="BL1088" s="18"/>
      <c r="BM1088" s="18"/>
      <c r="BN1088" s="18"/>
      <c r="BO1088" s="18">
        <f t="shared" si="3134"/>
        <v>2873.6</v>
      </c>
      <c r="BP1088" s="18">
        <f t="shared" si="3135"/>
        <v>2873.6</v>
      </c>
      <c r="BQ1088" s="18">
        <f t="shared" si="3136"/>
        <v>2873.6</v>
      </c>
      <c r="BR1088" s="18"/>
      <c r="BS1088" s="18"/>
      <c r="BT1088" s="18"/>
      <c r="BU1088" s="18">
        <f t="shared" si="3137"/>
        <v>2873.6</v>
      </c>
      <c r="BV1088" s="18">
        <f t="shared" si="3138"/>
        <v>2873.6</v>
      </c>
      <c r="BW1088" s="18">
        <f t="shared" si="3139"/>
        <v>2873.6</v>
      </c>
      <c r="BX1088" s="18"/>
      <c r="BY1088" s="18"/>
      <c r="BZ1088" s="18"/>
      <c r="CA1088" s="18">
        <f t="shared" si="3126"/>
        <v>2873.6</v>
      </c>
      <c r="CB1088" s="18">
        <f t="shared" si="3127"/>
        <v>2873.6</v>
      </c>
      <c r="CC1088" s="18">
        <f t="shared" si="3128"/>
        <v>2873.6</v>
      </c>
      <c r="CD1088" s="18"/>
      <c r="CE1088" s="27"/>
      <c r="CF1088" s="33"/>
    </row>
    <row r="1089" spans="1:119" s="11" customFormat="1" ht="31.2" x14ac:dyDescent="0.3">
      <c r="A1089" s="10" t="s">
        <v>211</v>
      </c>
      <c r="B1089" s="16"/>
      <c r="C1089" s="10"/>
      <c r="D1089" s="10"/>
      <c r="E1089" s="15" t="s">
        <v>1012</v>
      </c>
      <c r="F1089" s="17">
        <f t="shared" ref="F1089:K1089" si="3291">F1090+F1110</f>
        <v>333976.40000000002</v>
      </c>
      <c r="G1089" s="17">
        <f t="shared" si="3291"/>
        <v>334099</v>
      </c>
      <c r="H1089" s="17">
        <f t="shared" si="3291"/>
        <v>334111.5</v>
      </c>
      <c r="I1089" s="17">
        <f t="shared" si="3291"/>
        <v>0</v>
      </c>
      <c r="J1089" s="17">
        <f t="shared" si="3291"/>
        <v>0</v>
      </c>
      <c r="K1089" s="17">
        <f t="shared" si="3291"/>
        <v>0</v>
      </c>
      <c r="L1089" s="17">
        <f t="shared" si="3285"/>
        <v>333976.40000000002</v>
      </c>
      <c r="M1089" s="17">
        <f t="shared" si="3286"/>
        <v>334099</v>
      </c>
      <c r="N1089" s="17">
        <f t="shared" si="3287"/>
        <v>334111.5</v>
      </c>
      <c r="O1089" s="17">
        <f t="shared" ref="O1089:S1089" si="3292">O1090+O1110</f>
        <v>0</v>
      </c>
      <c r="P1089" s="17">
        <f t="shared" si="3292"/>
        <v>0</v>
      </c>
      <c r="Q1089" s="17">
        <f t="shared" si="3292"/>
        <v>0</v>
      </c>
      <c r="R1089" s="17">
        <f t="shared" si="3292"/>
        <v>0</v>
      </c>
      <c r="S1089" s="17">
        <f t="shared" si="3292"/>
        <v>0</v>
      </c>
      <c r="T1089" s="17">
        <f t="shared" si="3229"/>
        <v>333976.40000000002</v>
      </c>
      <c r="U1089" s="17">
        <f t="shared" si="3230"/>
        <v>334099</v>
      </c>
      <c r="V1089" s="17">
        <f t="shared" si="3231"/>
        <v>334111.5</v>
      </c>
      <c r="W1089" s="17">
        <f t="shared" ref="W1089:CD1089" si="3293">W1090+W1110</f>
        <v>0</v>
      </c>
      <c r="X1089" s="17">
        <f t="shared" ref="X1089:AB1089" si="3294">X1090+X1110</f>
        <v>0</v>
      </c>
      <c r="Y1089" s="17">
        <f t="shared" si="3294"/>
        <v>0</v>
      </c>
      <c r="Z1089" s="17">
        <f t="shared" si="3294"/>
        <v>0</v>
      </c>
      <c r="AA1089" s="17">
        <f t="shared" si="3294"/>
        <v>0</v>
      </c>
      <c r="AB1089" s="17">
        <f t="shared" si="3294"/>
        <v>0</v>
      </c>
      <c r="AC1089" s="17">
        <f t="shared" si="3235"/>
        <v>333976.40000000002</v>
      </c>
      <c r="AD1089" s="17">
        <f t="shared" si="3236"/>
        <v>334099</v>
      </c>
      <c r="AE1089" s="17">
        <f t="shared" si="3237"/>
        <v>334111.5</v>
      </c>
      <c r="AF1089" s="17">
        <f t="shared" ref="AF1089:AH1089" si="3295">AF1090+AF1110</f>
        <v>0</v>
      </c>
      <c r="AG1089" s="17">
        <f t="shared" si="3295"/>
        <v>0</v>
      </c>
      <c r="AH1089" s="17">
        <f t="shared" si="3295"/>
        <v>0</v>
      </c>
      <c r="AI1089" s="17">
        <f t="shared" si="3203"/>
        <v>333976.40000000002</v>
      </c>
      <c r="AJ1089" s="17">
        <f t="shared" si="3204"/>
        <v>334099</v>
      </c>
      <c r="AK1089" s="17">
        <f t="shared" si="3205"/>
        <v>334111.5</v>
      </c>
      <c r="AL1089" s="17">
        <f t="shared" ref="AL1089" si="3296">AL1090+AL1110</f>
        <v>0</v>
      </c>
      <c r="AM1089" s="17">
        <f t="shared" si="3206"/>
        <v>333976.40000000002</v>
      </c>
      <c r="AN1089" s="17">
        <f t="shared" ref="AN1089:AP1089" si="3297">AN1090+AN1110</f>
        <v>0</v>
      </c>
      <c r="AO1089" s="17">
        <f t="shared" si="3297"/>
        <v>0</v>
      </c>
      <c r="AP1089" s="17">
        <f t="shared" si="3297"/>
        <v>0</v>
      </c>
      <c r="AQ1089" s="17">
        <f t="shared" si="3207"/>
        <v>333976.40000000002</v>
      </c>
      <c r="AR1089" s="17">
        <f t="shared" si="3208"/>
        <v>334099</v>
      </c>
      <c r="AS1089" s="17">
        <f t="shared" si="3209"/>
        <v>334111.5</v>
      </c>
      <c r="AT1089" s="17">
        <f t="shared" ref="AT1089:AV1089" si="3298">AT1090+AT1110</f>
        <v>0</v>
      </c>
      <c r="AU1089" s="17">
        <f t="shared" si="3298"/>
        <v>0</v>
      </c>
      <c r="AV1089" s="17">
        <f t="shared" si="3298"/>
        <v>0</v>
      </c>
      <c r="AW1089" s="17">
        <f t="shared" si="3210"/>
        <v>333976.40000000002</v>
      </c>
      <c r="AX1089" s="17">
        <f t="shared" si="3211"/>
        <v>334099</v>
      </c>
      <c r="AY1089" s="17">
        <f t="shared" si="3212"/>
        <v>334111.5</v>
      </c>
      <c r="AZ1089" s="17">
        <f t="shared" ref="AZ1089:BB1089" si="3299">AZ1090+AZ1110</f>
        <v>0</v>
      </c>
      <c r="BA1089" s="17">
        <f t="shared" si="3299"/>
        <v>0</v>
      </c>
      <c r="BB1089" s="17">
        <f t="shared" si="3299"/>
        <v>0</v>
      </c>
      <c r="BC1089" s="17">
        <f t="shared" si="3190"/>
        <v>333976.40000000002</v>
      </c>
      <c r="BD1089" s="17">
        <f t="shared" si="3191"/>
        <v>334099</v>
      </c>
      <c r="BE1089" s="17">
        <f t="shared" si="3192"/>
        <v>334111.5</v>
      </c>
      <c r="BF1089" s="17">
        <f t="shared" ref="BF1089:BH1089" si="3300">BF1090+BF1110</f>
        <v>0</v>
      </c>
      <c r="BG1089" s="17">
        <f t="shared" si="3300"/>
        <v>0</v>
      </c>
      <c r="BH1089" s="17">
        <f t="shared" si="3300"/>
        <v>0</v>
      </c>
      <c r="BI1089" s="18">
        <f t="shared" si="3178"/>
        <v>333976.40000000002</v>
      </c>
      <c r="BJ1089" s="18">
        <f t="shared" si="3179"/>
        <v>334099</v>
      </c>
      <c r="BK1089" s="18">
        <f t="shared" si="3180"/>
        <v>334111.5</v>
      </c>
      <c r="BL1089" s="17">
        <f t="shared" ref="BL1089:BN1089" si="3301">BL1090+BL1110</f>
        <v>0</v>
      </c>
      <c r="BM1089" s="17">
        <f t="shared" si="3301"/>
        <v>0</v>
      </c>
      <c r="BN1089" s="17">
        <f t="shared" si="3301"/>
        <v>0</v>
      </c>
      <c r="BO1089" s="17">
        <f t="shared" si="3134"/>
        <v>333976.40000000002</v>
      </c>
      <c r="BP1089" s="17">
        <f t="shared" si="3135"/>
        <v>334099</v>
      </c>
      <c r="BQ1089" s="17">
        <f t="shared" si="3136"/>
        <v>334111.5</v>
      </c>
      <c r="BR1089" s="17">
        <f t="shared" ref="BR1089:BT1089" si="3302">BR1090+BR1110</f>
        <v>0</v>
      </c>
      <c r="BS1089" s="17">
        <f t="shared" si="3302"/>
        <v>0</v>
      </c>
      <c r="BT1089" s="17">
        <f t="shared" si="3302"/>
        <v>0</v>
      </c>
      <c r="BU1089" s="17">
        <f t="shared" si="3137"/>
        <v>333976.40000000002</v>
      </c>
      <c r="BV1089" s="17">
        <f t="shared" si="3138"/>
        <v>334099</v>
      </c>
      <c r="BW1089" s="17">
        <f t="shared" si="3139"/>
        <v>334111.5</v>
      </c>
      <c r="BX1089" s="17">
        <f t="shared" ref="BX1089:BZ1089" si="3303">BX1090+BX1110</f>
        <v>0</v>
      </c>
      <c r="BY1089" s="17">
        <f t="shared" si="3303"/>
        <v>0</v>
      </c>
      <c r="BZ1089" s="17">
        <f t="shared" si="3303"/>
        <v>0</v>
      </c>
      <c r="CA1089" s="17">
        <f t="shared" si="3126"/>
        <v>333976.40000000002</v>
      </c>
      <c r="CB1089" s="17">
        <f t="shared" si="3127"/>
        <v>334099</v>
      </c>
      <c r="CC1089" s="17">
        <f t="shared" si="3128"/>
        <v>334111.5</v>
      </c>
      <c r="CD1089" s="17">
        <f t="shared" si="3293"/>
        <v>0</v>
      </c>
      <c r="CE1089" s="26"/>
      <c r="CF1089" s="33"/>
      <c r="CG1089" s="37"/>
      <c r="CH1089" s="37"/>
      <c r="CI1089" s="37"/>
      <c r="CJ1089" s="37"/>
      <c r="CK1089" s="37"/>
      <c r="CL1089" s="37"/>
      <c r="CM1089" s="37"/>
      <c r="CN1089" s="37"/>
      <c r="CO1089" s="37"/>
      <c r="CP1089" s="37"/>
      <c r="CQ1089" s="37"/>
      <c r="CR1089" s="37"/>
      <c r="CS1089" s="37"/>
      <c r="CT1089" s="37"/>
      <c r="CU1089" s="37"/>
      <c r="CV1089" s="37"/>
      <c r="CW1089" s="37"/>
      <c r="CX1089" s="37"/>
      <c r="CY1089" s="37"/>
      <c r="CZ1089" s="37"/>
      <c r="DA1089" s="37"/>
      <c r="DB1089" s="37"/>
      <c r="DC1089" s="37"/>
      <c r="DD1089" s="37"/>
      <c r="DE1089" s="37"/>
      <c r="DF1089" s="37"/>
      <c r="DG1089" s="37"/>
      <c r="DH1089" s="37"/>
      <c r="DI1089" s="37"/>
      <c r="DJ1089" s="37"/>
      <c r="DK1089" s="37"/>
      <c r="DL1089" s="37"/>
      <c r="DM1089" s="37"/>
      <c r="DN1089" s="37"/>
      <c r="DO1089" s="37"/>
    </row>
    <row r="1090" spans="1:119" ht="46.8" x14ac:dyDescent="0.3">
      <c r="A1090" s="41" t="s">
        <v>212</v>
      </c>
      <c r="B1090" s="39"/>
      <c r="C1090" s="41"/>
      <c r="D1090" s="41"/>
      <c r="E1090" s="14" t="s">
        <v>1013</v>
      </c>
      <c r="F1090" s="18">
        <f t="shared" ref="F1090:K1090" si="3304">F1091+F1098+F1102+F1106</f>
        <v>54289.000000000007</v>
      </c>
      <c r="G1090" s="18">
        <f t="shared" si="3304"/>
        <v>54411.600000000006</v>
      </c>
      <c r="H1090" s="18">
        <f t="shared" si="3304"/>
        <v>54424.100000000006</v>
      </c>
      <c r="I1090" s="18">
        <f t="shared" si="3304"/>
        <v>0</v>
      </c>
      <c r="J1090" s="18">
        <f t="shared" si="3304"/>
        <v>0</v>
      </c>
      <c r="K1090" s="18">
        <f t="shared" si="3304"/>
        <v>0</v>
      </c>
      <c r="L1090" s="18">
        <f t="shared" si="3285"/>
        <v>54289.000000000007</v>
      </c>
      <c r="M1090" s="18">
        <f t="shared" si="3286"/>
        <v>54411.600000000006</v>
      </c>
      <c r="N1090" s="18">
        <f t="shared" si="3287"/>
        <v>54424.100000000006</v>
      </c>
      <c r="O1090" s="18">
        <f t="shared" ref="O1090:S1090" si="3305">O1091+O1098+O1102+O1106</f>
        <v>0</v>
      </c>
      <c r="P1090" s="18">
        <f t="shared" si="3305"/>
        <v>0</v>
      </c>
      <c r="Q1090" s="18">
        <f t="shared" si="3305"/>
        <v>0</v>
      </c>
      <c r="R1090" s="18">
        <f t="shared" si="3305"/>
        <v>0</v>
      </c>
      <c r="S1090" s="18">
        <f t="shared" si="3305"/>
        <v>0</v>
      </c>
      <c r="T1090" s="18">
        <f t="shared" si="3229"/>
        <v>54289.000000000007</v>
      </c>
      <c r="U1090" s="18">
        <f t="shared" si="3230"/>
        <v>54411.600000000006</v>
      </c>
      <c r="V1090" s="18">
        <f t="shared" si="3231"/>
        <v>54424.100000000006</v>
      </c>
      <c r="W1090" s="18">
        <f t="shared" ref="W1090:CD1090" si="3306">W1091+W1098+W1102+W1106</f>
        <v>0</v>
      </c>
      <c r="X1090" s="18">
        <f t="shared" ref="X1090:AB1090" si="3307">X1091+X1098+X1102+X1106</f>
        <v>0</v>
      </c>
      <c r="Y1090" s="18">
        <f t="shared" si="3307"/>
        <v>0</v>
      </c>
      <c r="Z1090" s="18">
        <f t="shared" si="3307"/>
        <v>0</v>
      </c>
      <c r="AA1090" s="18">
        <f t="shared" si="3307"/>
        <v>0</v>
      </c>
      <c r="AB1090" s="18">
        <f t="shared" si="3307"/>
        <v>0</v>
      </c>
      <c r="AC1090" s="18">
        <f t="shared" si="3235"/>
        <v>54289.000000000007</v>
      </c>
      <c r="AD1090" s="18">
        <f t="shared" si="3236"/>
        <v>54411.600000000006</v>
      </c>
      <c r="AE1090" s="18">
        <f t="shared" si="3237"/>
        <v>54424.100000000006</v>
      </c>
      <c r="AF1090" s="18">
        <f t="shared" ref="AF1090:AH1090" si="3308">AF1091+AF1098+AF1102+AF1106</f>
        <v>0</v>
      </c>
      <c r="AG1090" s="18">
        <f t="shared" si="3308"/>
        <v>0</v>
      </c>
      <c r="AH1090" s="18">
        <f t="shared" si="3308"/>
        <v>0</v>
      </c>
      <c r="AI1090" s="18">
        <f t="shared" si="3203"/>
        <v>54289.000000000007</v>
      </c>
      <c r="AJ1090" s="18">
        <f t="shared" si="3204"/>
        <v>54411.600000000006</v>
      </c>
      <c r="AK1090" s="18">
        <f t="shared" si="3205"/>
        <v>54424.100000000006</v>
      </c>
      <c r="AL1090" s="18">
        <f t="shared" ref="AL1090" si="3309">AL1091+AL1098+AL1102+AL1106</f>
        <v>0</v>
      </c>
      <c r="AM1090" s="18">
        <f t="shared" si="3206"/>
        <v>54289.000000000007</v>
      </c>
      <c r="AN1090" s="18">
        <f t="shared" ref="AN1090:AP1090" si="3310">AN1091+AN1098+AN1102+AN1106</f>
        <v>0</v>
      </c>
      <c r="AO1090" s="18">
        <f t="shared" si="3310"/>
        <v>0</v>
      </c>
      <c r="AP1090" s="18">
        <f t="shared" si="3310"/>
        <v>0</v>
      </c>
      <c r="AQ1090" s="18">
        <f t="shared" si="3207"/>
        <v>54289.000000000007</v>
      </c>
      <c r="AR1090" s="18">
        <f t="shared" si="3208"/>
        <v>54411.600000000006</v>
      </c>
      <c r="AS1090" s="18">
        <f t="shared" si="3209"/>
        <v>54424.100000000006</v>
      </c>
      <c r="AT1090" s="18">
        <f t="shared" ref="AT1090:AV1090" si="3311">AT1091+AT1098+AT1102+AT1106</f>
        <v>0</v>
      </c>
      <c r="AU1090" s="18">
        <f t="shared" si="3311"/>
        <v>0</v>
      </c>
      <c r="AV1090" s="18">
        <f t="shared" si="3311"/>
        <v>0</v>
      </c>
      <c r="AW1090" s="18">
        <f t="shared" si="3210"/>
        <v>54289.000000000007</v>
      </c>
      <c r="AX1090" s="18">
        <f t="shared" si="3211"/>
        <v>54411.600000000006</v>
      </c>
      <c r="AY1090" s="18">
        <f t="shared" si="3212"/>
        <v>54424.100000000006</v>
      </c>
      <c r="AZ1090" s="18">
        <f t="shared" ref="AZ1090:BB1090" si="3312">AZ1091+AZ1098+AZ1102+AZ1106</f>
        <v>0</v>
      </c>
      <c r="BA1090" s="18">
        <f t="shared" si="3312"/>
        <v>0</v>
      </c>
      <c r="BB1090" s="18">
        <f t="shared" si="3312"/>
        <v>0</v>
      </c>
      <c r="BC1090" s="18">
        <f t="shared" si="3190"/>
        <v>54289.000000000007</v>
      </c>
      <c r="BD1090" s="18">
        <f t="shared" si="3191"/>
        <v>54411.600000000006</v>
      </c>
      <c r="BE1090" s="18">
        <f t="shared" si="3192"/>
        <v>54424.100000000006</v>
      </c>
      <c r="BF1090" s="18">
        <f t="shared" ref="BF1090:BH1090" si="3313">BF1091+BF1098+BF1102+BF1106</f>
        <v>0</v>
      </c>
      <c r="BG1090" s="18">
        <f t="shared" si="3313"/>
        <v>0</v>
      </c>
      <c r="BH1090" s="18">
        <f t="shared" si="3313"/>
        <v>0</v>
      </c>
      <c r="BI1090" s="18">
        <f t="shared" si="3178"/>
        <v>54289.000000000007</v>
      </c>
      <c r="BJ1090" s="18">
        <f t="shared" si="3179"/>
        <v>54411.600000000006</v>
      </c>
      <c r="BK1090" s="18">
        <f t="shared" si="3180"/>
        <v>54424.100000000006</v>
      </c>
      <c r="BL1090" s="18">
        <f t="shared" ref="BL1090:BN1090" si="3314">BL1091+BL1098+BL1102+BL1106</f>
        <v>0</v>
      </c>
      <c r="BM1090" s="18">
        <f t="shared" si="3314"/>
        <v>0</v>
      </c>
      <c r="BN1090" s="18">
        <f t="shared" si="3314"/>
        <v>0</v>
      </c>
      <c r="BO1090" s="18">
        <f t="shared" si="3134"/>
        <v>54289.000000000007</v>
      </c>
      <c r="BP1090" s="18">
        <f t="shared" si="3135"/>
        <v>54411.600000000006</v>
      </c>
      <c r="BQ1090" s="18">
        <f t="shared" si="3136"/>
        <v>54424.100000000006</v>
      </c>
      <c r="BR1090" s="18">
        <f t="shared" ref="BR1090:BT1090" si="3315">BR1091+BR1098+BR1102+BR1106</f>
        <v>0</v>
      </c>
      <c r="BS1090" s="18">
        <f t="shared" si="3315"/>
        <v>0</v>
      </c>
      <c r="BT1090" s="18">
        <f t="shared" si="3315"/>
        <v>0</v>
      </c>
      <c r="BU1090" s="18">
        <f t="shared" si="3137"/>
        <v>54289.000000000007</v>
      </c>
      <c r="BV1090" s="18">
        <f t="shared" si="3138"/>
        <v>54411.600000000006</v>
      </c>
      <c r="BW1090" s="18">
        <f t="shared" si="3139"/>
        <v>54424.100000000006</v>
      </c>
      <c r="BX1090" s="18">
        <f t="shared" ref="BX1090:BZ1090" si="3316">BX1091+BX1098+BX1102+BX1106</f>
        <v>0</v>
      </c>
      <c r="BY1090" s="18">
        <f t="shared" si="3316"/>
        <v>0</v>
      </c>
      <c r="BZ1090" s="18">
        <f t="shared" si="3316"/>
        <v>0</v>
      </c>
      <c r="CA1090" s="18">
        <f t="shared" si="3126"/>
        <v>54289.000000000007</v>
      </c>
      <c r="CB1090" s="18">
        <f t="shared" si="3127"/>
        <v>54411.600000000006</v>
      </c>
      <c r="CC1090" s="18">
        <f t="shared" si="3128"/>
        <v>54424.100000000006</v>
      </c>
      <c r="CD1090" s="18">
        <f t="shared" si="3306"/>
        <v>0</v>
      </c>
      <c r="CE1090" s="27"/>
      <c r="CF1090" s="33"/>
    </row>
    <row r="1091" spans="1:119" ht="62.4" x14ac:dyDescent="0.3">
      <c r="A1091" s="41" t="s">
        <v>207</v>
      </c>
      <c r="B1091" s="39"/>
      <c r="C1091" s="41"/>
      <c r="D1091" s="41"/>
      <c r="E1091" s="14" t="s">
        <v>668</v>
      </c>
      <c r="F1091" s="18">
        <f t="shared" ref="F1091:K1091" si="3317">F1092+F1095</f>
        <v>49411.4</v>
      </c>
      <c r="G1091" s="18">
        <f t="shared" si="3317"/>
        <v>49508.800000000003</v>
      </c>
      <c r="H1091" s="18">
        <f t="shared" si="3317"/>
        <v>49508.800000000003</v>
      </c>
      <c r="I1091" s="18">
        <f t="shared" si="3317"/>
        <v>0</v>
      </c>
      <c r="J1091" s="18">
        <f t="shared" si="3317"/>
        <v>0</v>
      </c>
      <c r="K1091" s="18">
        <f t="shared" si="3317"/>
        <v>0</v>
      </c>
      <c r="L1091" s="18">
        <f t="shared" si="3285"/>
        <v>49411.4</v>
      </c>
      <c r="M1091" s="18">
        <f t="shared" si="3286"/>
        <v>49508.800000000003</v>
      </c>
      <c r="N1091" s="18">
        <f t="shared" si="3287"/>
        <v>49508.800000000003</v>
      </c>
      <c r="O1091" s="18">
        <f t="shared" ref="O1091:S1091" si="3318">O1092+O1095</f>
        <v>0</v>
      </c>
      <c r="P1091" s="18">
        <f t="shared" si="3318"/>
        <v>0</v>
      </c>
      <c r="Q1091" s="18">
        <f t="shared" si="3318"/>
        <v>0</v>
      </c>
      <c r="R1091" s="18">
        <f t="shared" si="3318"/>
        <v>0</v>
      </c>
      <c r="S1091" s="18">
        <f t="shared" si="3318"/>
        <v>0</v>
      </c>
      <c r="T1091" s="18">
        <f t="shared" si="3229"/>
        <v>49411.4</v>
      </c>
      <c r="U1091" s="18">
        <f t="shared" si="3230"/>
        <v>49508.800000000003</v>
      </c>
      <c r="V1091" s="18">
        <f t="shared" si="3231"/>
        <v>49508.800000000003</v>
      </c>
      <c r="W1091" s="18">
        <f t="shared" ref="W1091:CD1091" si="3319">W1092+W1095</f>
        <v>0</v>
      </c>
      <c r="X1091" s="18">
        <f t="shared" ref="X1091:AB1091" si="3320">X1092+X1095</f>
        <v>0</v>
      </c>
      <c r="Y1091" s="18">
        <f t="shared" si="3320"/>
        <v>0</v>
      </c>
      <c r="Z1091" s="18">
        <f t="shared" si="3320"/>
        <v>0</v>
      </c>
      <c r="AA1091" s="18">
        <f t="shared" si="3320"/>
        <v>0</v>
      </c>
      <c r="AB1091" s="18">
        <f t="shared" si="3320"/>
        <v>0</v>
      </c>
      <c r="AC1091" s="18">
        <f t="shared" si="3235"/>
        <v>49411.4</v>
      </c>
      <c r="AD1091" s="18">
        <f t="shared" si="3236"/>
        <v>49508.800000000003</v>
      </c>
      <c r="AE1091" s="18">
        <f t="shared" si="3237"/>
        <v>49508.800000000003</v>
      </c>
      <c r="AF1091" s="18">
        <f t="shared" ref="AF1091:AH1091" si="3321">AF1092+AF1095</f>
        <v>0</v>
      </c>
      <c r="AG1091" s="18">
        <f t="shared" si="3321"/>
        <v>0</v>
      </c>
      <c r="AH1091" s="18">
        <f t="shared" si="3321"/>
        <v>0</v>
      </c>
      <c r="AI1091" s="18">
        <f t="shared" si="3203"/>
        <v>49411.4</v>
      </c>
      <c r="AJ1091" s="18">
        <f t="shared" si="3204"/>
        <v>49508.800000000003</v>
      </c>
      <c r="AK1091" s="18">
        <f t="shared" si="3205"/>
        <v>49508.800000000003</v>
      </c>
      <c r="AL1091" s="18">
        <f t="shared" ref="AL1091" si="3322">AL1092+AL1095</f>
        <v>0</v>
      </c>
      <c r="AM1091" s="18">
        <f t="shared" si="3206"/>
        <v>49411.4</v>
      </c>
      <c r="AN1091" s="18">
        <f t="shared" ref="AN1091:AP1091" si="3323">AN1092+AN1095</f>
        <v>0</v>
      </c>
      <c r="AO1091" s="18">
        <f t="shared" si="3323"/>
        <v>0</v>
      </c>
      <c r="AP1091" s="18">
        <f t="shared" si="3323"/>
        <v>0</v>
      </c>
      <c r="AQ1091" s="18">
        <f t="shared" si="3207"/>
        <v>49411.4</v>
      </c>
      <c r="AR1091" s="18">
        <f t="shared" si="3208"/>
        <v>49508.800000000003</v>
      </c>
      <c r="AS1091" s="18">
        <f t="shared" si="3209"/>
        <v>49508.800000000003</v>
      </c>
      <c r="AT1091" s="18">
        <f t="shared" ref="AT1091:AV1091" si="3324">AT1092+AT1095</f>
        <v>0</v>
      </c>
      <c r="AU1091" s="18">
        <f t="shared" si="3324"/>
        <v>0</v>
      </c>
      <c r="AV1091" s="18">
        <f t="shared" si="3324"/>
        <v>0</v>
      </c>
      <c r="AW1091" s="18">
        <f t="shared" si="3210"/>
        <v>49411.4</v>
      </c>
      <c r="AX1091" s="18">
        <f t="shared" si="3211"/>
        <v>49508.800000000003</v>
      </c>
      <c r="AY1091" s="18">
        <f t="shared" si="3212"/>
        <v>49508.800000000003</v>
      </c>
      <c r="AZ1091" s="18">
        <f t="shared" ref="AZ1091:BB1091" si="3325">AZ1092+AZ1095</f>
        <v>0</v>
      </c>
      <c r="BA1091" s="18">
        <f t="shared" si="3325"/>
        <v>0</v>
      </c>
      <c r="BB1091" s="18">
        <f t="shared" si="3325"/>
        <v>0</v>
      </c>
      <c r="BC1091" s="18">
        <f t="shared" si="3190"/>
        <v>49411.4</v>
      </c>
      <c r="BD1091" s="18">
        <f t="shared" si="3191"/>
        <v>49508.800000000003</v>
      </c>
      <c r="BE1091" s="18">
        <f t="shared" si="3192"/>
        <v>49508.800000000003</v>
      </c>
      <c r="BF1091" s="18">
        <f t="shared" ref="BF1091:BH1091" si="3326">BF1092+BF1095</f>
        <v>0</v>
      </c>
      <c r="BG1091" s="18">
        <f t="shared" si="3326"/>
        <v>0</v>
      </c>
      <c r="BH1091" s="18">
        <f t="shared" si="3326"/>
        <v>0</v>
      </c>
      <c r="BI1091" s="18">
        <f t="shared" si="3178"/>
        <v>49411.4</v>
      </c>
      <c r="BJ1091" s="18">
        <f t="shared" si="3179"/>
        <v>49508.800000000003</v>
      </c>
      <c r="BK1091" s="18">
        <f t="shared" si="3180"/>
        <v>49508.800000000003</v>
      </c>
      <c r="BL1091" s="18">
        <f t="shared" ref="BL1091:BN1091" si="3327">BL1092+BL1095</f>
        <v>0</v>
      </c>
      <c r="BM1091" s="18">
        <f t="shared" si="3327"/>
        <v>0</v>
      </c>
      <c r="BN1091" s="18">
        <f t="shared" si="3327"/>
        <v>0</v>
      </c>
      <c r="BO1091" s="18">
        <f t="shared" si="3134"/>
        <v>49411.4</v>
      </c>
      <c r="BP1091" s="18">
        <f t="shared" si="3135"/>
        <v>49508.800000000003</v>
      </c>
      <c r="BQ1091" s="18">
        <f t="shared" si="3136"/>
        <v>49508.800000000003</v>
      </c>
      <c r="BR1091" s="18">
        <f t="shared" ref="BR1091:BT1091" si="3328">BR1092+BR1095</f>
        <v>0</v>
      </c>
      <c r="BS1091" s="18">
        <f t="shared" si="3328"/>
        <v>0</v>
      </c>
      <c r="BT1091" s="18">
        <f t="shared" si="3328"/>
        <v>0</v>
      </c>
      <c r="BU1091" s="18">
        <f t="shared" si="3137"/>
        <v>49411.4</v>
      </c>
      <c r="BV1091" s="18">
        <f t="shared" si="3138"/>
        <v>49508.800000000003</v>
      </c>
      <c r="BW1091" s="18">
        <f t="shared" si="3139"/>
        <v>49508.800000000003</v>
      </c>
      <c r="BX1091" s="18">
        <f t="shared" ref="BX1091:BZ1091" si="3329">BX1092+BX1095</f>
        <v>0</v>
      </c>
      <c r="BY1091" s="18">
        <f t="shared" si="3329"/>
        <v>0</v>
      </c>
      <c r="BZ1091" s="18">
        <f t="shared" si="3329"/>
        <v>0</v>
      </c>
      <c r="CA1091" s="18">
        <f t="shared" si="3126"/>
        <v>49411.4</v>
      </c>
      <c r="CB1091" s="18">
        <f t="shared" si="3127"/>
        <v>49508.800000000003</v>
      </c>
      <c r="CC1091" s="18">
        <f t="shared" si="3128"/>
        <v>49508.800000000003</v>
      </c>
      <c r="CD1091" s="18">
        <f t="shared" si="3319"/>
        <v>0</v>
      </c>
      <c r="CE1091" s="27"/>
      <c r="CF1091" s="33"/>
    </row>
    <row r="1092" spans="1:119" ht="46.8" x14ac:dyDescent="0.3">
      <c r="A1092" s="41" t="s">
        <v>207</v>
      </c>
      <c r="B1092" s="39">
        <v>600</v>
      </c>
      <c r="C1092" s="41"/>
      <c r="D1092" s="41"/>
      <c r="E1092" s="14" t="s">
        <v>554</v>
      </c>
      <c r="F1092" s="18">
        <f t="shared" ref="F1092:K1093" si="3330">F1093</f>
        <v>33137.5</v>
      </c>
      <c r="G1092" s="18">
        <f t="shared" si="3330"/>
        <v>33203.300000000003</v>
      </c>
      <c r="H1092" s="18">
        <f t="shared" si="3330"/>
        <v>33203.300000000003</v>
      </c>
      <c r="I1092" s="18">
        <f t="shared" si="3330"/>
        <v>0</v>
      </c>
      <c r="J1092" s="18">
        <f t="shared" si="3330"/>
        <v>0</v>
      </c>
      <c r="K1092" s="18">
        <f t="shared" si="3330"/>
        <v>0</v>
      </c>
      <c r="L1092" s="18">
        <f t="shared" si="3285"/>
        <v>33137.5</v>
      </c>
      <c r="M1092" s="18">
        <f t="shared" si="3286"/>
        <v>33203.300000000003</v>
      </c>
      <c r="N1092" s="18">
        <f t="shared" si="3287"/>
        <v>33203.300000000003</v>
      </c>
      <c r="O1092" s="18">
        <f t="shared" ref="O1092:S1093" si="3331">O1093</f>
        <v>0</v>
      </c>
      <c r="P1092" s="18">
        <f t="shared" si="3331"/>
        <v>0</v>
      </c>
      <c r="Q1092" s="18">
        <f t="shared" si="3331"/>
        <v>0</v>
      </c>
      <c r="R1092" s="18">
        <f t="shared" si="3331"/>
        <v>0</v>
      </c>
      <c r="S1092" s="18">
        <f t="shared" si="3331"/>
        <v>0</v>
      </c>
      <c r="T1092" s="18">
        <f t="shared" si="3229"/>
        <v>33137.5</v>
      </c>
      <c r="U1092" s="18">
        <f t="shared" si="3230"/>
        <v>33203.300000000003</v>
      </c>
      <c r="V1092" s="18">
        <f t="shared" si="3231"/>
        <v>33203.300000000003</v>
      </c>
      <c r="W1092" s="18">
        <f t="shared" ref="W1092:CD1093" si="3332">W1093</f>
        <v>0</v>
      </c>
      <c r="X1092" s="18">
        <f t="shared" si="3332"/>
        <v>0</v>
      </c>
      <c r="Y1092" s="18">
        <f t="shared" si="3332"/>
        <v>0</v>
      </c>
      <c r="Z1092" s="18">
        <f t="shared" si="3332"/>
        <v>0</v>
      </c>
      <c r="AA1092" s="18">
        <f t="shared" si="3332"/>
        <v>0</v>
      </c>
      <c r="AB1092" s="18">
        <f t="shared" si="3332"/>
        <v>0</v>
      </c>
      <c r="AC1092" s="18">
        <f t="shared" si="3235"/>
        <v>33137.5</v>
      </c>
      <c r="AD1092" s="18">
        <f t="shared" si="3236"/>
        <v>33203.300000000003</v>
      </c>
      <c r="AE1092" s="18">
        <f t="shared" si="3237"/>
        <v>33203.300000000003</v>
      </c>
      <c r="AF1092" s="18">
        <f t="shared" si="3332"/>
        <v>0</v>
      </c>
      <c r="AG1092" s="18">
        <f t="shared" si="3332"/>
        <v>0</v>
      </c>
      <c r="AH1092" s="18">
        <f t="shared" si="3332"/>
        <v>0</v>
      </c>
      <c r="AI1092" s="18">
        <f t="shared" si="3203"/>
        <v>33137.5</v>
      </c>
      <c r="AJ1092" s="18">
        <f t="shared" si="3204"/>
        <v>33203.300000000003</v>
      </c>
      <c r="AK1092" s="18">
        <f t="shared" si="3205"/>
        <v>33203.300000000003</v>
      </c>
      <c r="AL1092" s="18">
        <f t="shared" si="3332"/>
        <v>0</v>
      </c>
      <c r="AM1092" s="18">
        <f t="shared" si="3206"/>
        <v>33137.5</v>
      </c>
      <c r="AN1092" s="18">
        <f t="shared" si="3332"/>
        <v>0</v>
      </c>
      <c r="AO1092" s="18">
        <f t="shared" si="3332"/>
        <v>0</v>
      </c>
      <c r="AP1092" s="18">
        <f t="shared" si="3332"/>
        <v>0</v>
      </c>
      <c r="AQ1092" s="18">
        <f t="shared" si="3207"/>
        <v>33137.5</v>
      </c>
      <c r="AR1092" s="18">
        <f t="shared" si="3208"/>
        <v>33203.300000000003</v>
      </c>
      <c r="AS1092" s="18">
        <f t="shared" si="3209"/>
        <v>33203.300000000003</v>
      </c>
      <c r="AT1092" s="18">
        <f t="shared" si="3332"/>
        <v>0</v>
      </c>
      <c r="AU1092" s="18">
        <f t="shared" si="3332"/>
        <v>0</v>
      </c>
      <c r="AV1092" s="18">
        <f t="shared" si="3332"/>
        <v>0</v>
      </c>
      <c r="AW1092" s="18">
        <f t="shared" si="3210"/>
        <v>33137.5</v>
      </c>
      <c r="AX1092" s="18">
        <f t="shared" si="3211"/>
        <v>33203.300000000003</v>
      </c>
      <c r="AY1092" s="18">
        <f t="shared" si="3212"/>
        <v>33203.300000000003</v>
      </c>
      <c r="AZ1092" s="18">
        <f t="shared" si="3332"/>
        <v>0</v>
      </c>
      <c r="BA1092" s="18">
        <f t="shared" si="3332"/>
        <v>0</v>
      </c>
      <c r="BB1092" s="18">
        <f t="shared" si="3332"/>
        <v>0</v>
      </c>
      <c r="BC1092" s="18">
        <f t="shared" si="3190"/>
        <v>33137.5</v>
      </c>
      <c r="BD1092" s="18">
        <f t="shared" si="3191"/>
        <v>33203.300000000003</v>
      </c>
      <c r="BE1092" s="18">
        <f t="shared" si="3192"/>
        <v>33203.300000000003</v>
      </c>
      <c r="BF1092" s="18">
        <f t="shared" si="3332"/>
        <v>0</v>
      </c>
      <c r="BG1092" s="18">
        <f t="shared" si="3332"/>
        <v>0</v>
      </c>
      <c r="BH1092" s="18">
        <f t="shared" si="3332"/>
        <v>0</v>
      </c>
      <c r="BI1092" s="18">
        <f t="shared" si="3178"/>
        <v>33137.5</v>
      </c>
      <c r="BJ1092" s="18">
        <f t="shared" si="3179"/>
        <v>33203.300000000003</v>
      </c>
      <c r="BK1092" s="18">
        <f t="shared" si="3180"/>
        <v>33203.300000000003</v>
      </c>
      <c r="BL1092" s="18">
        <f t="shared" si="3332"/>
        <v>0</v>
      </c>
      <c r="BM1092" s="18">
        <f t="shared" si="3332"/>
        <v>0</v>
      </c>
      <c r="BN1092" s="18">
        <f t="shared" si="3332"/>
        <v>0</v>
      </c>
      <c r="BO1092" s="18">
        <f t="shared" si="3134"/>
        <v>33137.5</v>
      </c>
      <c r="BP1092" s="18">
        <f t="shared" si="3135"/>
        <v>33203.300000000003</v>
      </c>
      <c r="BQ1092" s="18">
        <f t="shared" si="3136"/>
        <v>33203.300000000003</v>
      </c>
      <c r="BR1092" s="18">
        <f t="shared" si="3332"/>
        <v>0</v>
      </c>
      <c r="BS1092" s="18">
        <f t="shared" si="3332"/>
        <v>0</v>
      </c>
      <c r="BT1092" s="18">
        <f t="shared" si="3332"/>
        <v>0</v>
      </c>
      <c r="BU1092" s="18">
        <f t="shared" si="3137"/>
        <v>33137.5</v>
      </c>
      <c r="BV1092" s="18">
        <f t="shared" si="3138"/>
        <v>33203.300000000003</v>
      </c>
      <c r="BW1092" s="18">
        <f t="shared" si="3139"/>
        <v>33203.300000000003</v>
      </c>
      <c r="BX1092" s="18">
        <f t="shared" si="3332"/>
        <v>0</v>
      </c>
      <c r="BY1092" s="18">
        <f t="shared" si="3332"/>
        <v>0</v>
      </c>
      <c r="BZ1092" s="18">
        <f t="shared" si="3332"/>
        <v>0</v>
      </c>
      <c r="CA1092" s="18">
        <f t="shared" si="3126"/>
        <v>33137.5</v>
      </c>
      <c r="CB1092" s="18">
        <f t="shared" si="3127"/>
        <v>33203.300000000003</v>
      </c>
      <c r="CC1092" s="18">
        <f t="shared" si="3128"/>
        <v>33203.300000000003</v>
      </c>
      <c r="CD1092" s="18">
        <f t="shared" si="3332"/>
        <v>0</v>
      </c>
      <c r="CE1092" s="27"/>
      <c r="CF1092" s="33"/>
    </row>
    <row r="1093" spans="1:119" ht="78" x14ac:dyDescent="0.3">
      <c r="A1093" s="41" t="s">
        <v>207</v>
      </c>
      <c r="B1093" s="39">
        <v>630</v>
      </c>
      <c r="C1093" s="41"/>
      <c r="D1093" s="41"/>
      <c r="E1093" s="14" t="s">
        <v>1427</v>
      </c>
      <c r="F1093" s="18">
        <f t="shared" si="3330"/>
        <v>33137.5</v>
      </c>
      <c r="G1093" s="18">
        <f t="shared" si="3330"/>
        <v>33203.300000000003</v>
      </c>
      <c r="H1093" s="18">
        <f t="shared" si="3330"/>
        <v>33203.300000000003</v>
      </c>
      <c r="I1093" s="18">
        <f t="shared" si="3330"/>
        <v>0</v>
      </c>
      <c r="J1093" s="18">
        <f t="shared" si="3330"/>
        <v>0</v>
      </c>
      <c r="K1093" s="18">
        <f t="shared" si="3330"/>
        <v>0</v>
      </c>
      <c r="L1093" s="18">
        <f t="shared" si="3285"/>
        <v>33137.5</v>
      </c>
      <c r="M1093" s="18">
        <f t="shared" si="3286"/>
        <v>33203.300000000003</v>
      </c>
      <c r="N1093" s="18">
        <f t="shared" si="3287"/>
        <v>33203.300000000003</v>
      </c>
      <c r="O1093" s="18">
        <f t="shared" si="3331"/>
        <v>0</v>
      </c>
      <c r="P1093" s="18">
        <f t="shared" si="3331"/>
        <v>0</v>
      </c>
      <c r="Q1093" s="18">
        <f t="shared" si="3331"/>
        <v>0</v>
      </c>
      <c r="R1093" s="18">
        <f t="shared" si="3331"/>
        <v>0</v>
      </c>
      <c r="S1093" s="18">
        <f t="shared" si="3331"/>
        <v>0</v>
      </c>
      <c r="T1093" s="18">
        <f t="shared" si="3229"/>
        <v>33137.5</v>
      </c>
      <c r="U1093" s="18">
        <f t="shared" si="3230"/>
        <v>33203.300000000003</v>
      </c>
      <c r="V1093" s="18">
        <f t="shared" si="3231"/>
        <v>33203.300000000003</v>
      </c>
      <c r="W1093" s="18">
        <f t="shared" si="3332"/>
        <v>0</v>
      </c>
      <c r="X1093" s="18">
        <f t="shared" si="3332"/>
        <v>0</v>
      </c>
      <c r="Y1093" s="18">
        <f t="shared" si="3332"/>
        <v>0</v>
      </c>
      <c r="Z1093" s="18">
        <f t="shared" si="3332"/>
        <v>0</v>
      </c>
      <c r="AA1093" s="18">
        <f t="shared" si="3332"/>
        <v>0</v>
      </c>
      <c r="AB1093" s="18">
        <f t="shared" si="3332"/>
        <v>0</v>
      </c>
      <c r="AC1093" s="18">
        <f t="shared" si="3235"/>
        <v>33137.5</v>
      </c>
      <c r="AD1093" s="18">
        <f t="shared" si="3236"/>
        <v>33203.300000000003</v>
      </c>
      <c r="AE1093" s="18">
        <f t="shared" si="3237"/>
        <v>33203.300000000003</v>
      </c>
      <c r="AF1093" s="18">
        <f t="shared" si="3332"/>
        <v>0</v>
      </c>
      <c r="AG1093" s="18">
        <f t="shared" si="3332"/>
        <v>0</v>
      </c>
      <c r="AH1093" s="18">
        <f t="shared" si="3332"/>
        <v>0</v>
      </c>
      <c r="AI1093" s="18">
        <f t="shared" si="3203"/>
        <v>33137.5</v>
      </c>
      <c r="AJ1093" s="18">
        <f t="shared" si="3204"/>
        <v>33203.300000000003</v>
      </c>
      <c r="AK1093" s="18">
        <f t="shared" si="3205"/>
        <v>33203.300000000003</v>
      </c>
      <c r="AL1093" s="18">
        <f t="shared" si="3332"/>
        <v>0</v>
      </c>
      <c r="AM1093" s="18">
        <f t="shared" si="3206"/>
        <v>33137.5</v>
      </c>
      <c r="AN1093" s="18">
        <f t="shared" si="3332"/>
        <v>0</v>
      </c>
      <c r="AO1093" s="18">
        <f t="shared" si="3332"/>
        <v>0</v>
      </c>
      <c r="AP1093" s="18">
        <f t="shared" si="3332"/>
        <v>0</v>
      </c>
      <c r="AQ1093" s="18">
        <f t="shared" si="3207"/>
        <v>33137.5</v>
      </c>
      <c r="AR1093" s="18">
        <f t="shared" si="3208"/>
        <v>33203.300000000003</v>
      </c>
      <c r="AS1093" s="18">
        <f t="shared" si="3209"/>
        <v>33203.300000000003</v>
      </c>
      <c r="AT1093" s="18">
        <f t="shared" si="3332"/>
        <v>0</v>
      </c>
      <c r="AU1093" s="18">
        <f t="shared" si="3332"/>
        <v>0</v>
      </c>
      <c r="AV1093" s="18">
        <f t="shared" si="3332"/>
        <v>0</v>
      </c>
      <c r="AW1093" s="18">
        <f t="shared" si="3210"/>
        <v>33137.5</v>
      </c>
      <c r="AX1093" s="18">
        <f t="shared" si="3211"/>
        <v>33203.300000000003</v>
      </c>
      <c r="AY1093" s="18">
        <f t="shared" si="3212"/>
        <v>33203.300000000003</v>
      </c>
      <c r="AZ1093" s="18">
        <f t="shared" si="3332"/>
        <v>0</v>
      </c>
      <c r="BA1093" s="18">
        <f t="shared" si="3332"/>
        <v>0</v>
      </c>
      <c r="BB1093" s="18">
        <f t="shared" si="3332"/>
        <v>0</v>
      </c>
      <c r="BC1093" s="18">
        <f t="shared" si="3190"/>
        <v>33137.5</v>
      </c>
      <c r="BD1093" s="18">
        <f t="shared" si="3191"/>
        <v>33203.300000000003</v>
      </c>
      <c r="BE1093" s="18">
        <f t="shared" si="3192"/>
        <v>33203.300000000003</v>
      </c>
      <c r="BF1093" s="18">
        <f t="shared" si="3332"/>
        <v>0</v>
      </c>
      <c r="BG1093" s="18">
        <f t="shared" si="3332"/>
        <v>0</v>
      </c>
      <c r="BH1093" s="18">
        <f t="shared" si="3332"/>
        <v>0</v>
      </c>
      <c r="BI1093" s="18">
        <f t="shared" si="3178"/>
        <v>33137.5</v>
      </c>
      <c r="BJ1093" s="18">
        <f t="shared" si="3179"/>
        <v>33203.300000000003</v>
      </c>
      <c r="BK1093" s="18">
        <f t="shared" si="3180"/>
        <v>33203.300000000003</v>
      </c>
      <c r="BL1093" s="18">
        <f t="shared" si="3332"/>
        <v>0</v>
      </c>
      <c r="BM1093" s="18">
        <f t="shared" si="3332"/>
        <v>0</v>
      </c>
      <c r="BN1093" s="18">
        <f t="shared" si="3332"/>
        <v>0</v>
      </c>
      <c r="BO1093" s="18">
        <f t="shared" si="3134"/>
        <v>33137.5</v>
      </c>
      <c r="BP1093" s="18">
        <f t="shared" si="3135"/>
        <v>33203.300000000003</v>
      </c>
      <c r="BQ1093" s="18">
        <f t="shared" si="3136"/>
        <v>33203.300000000003</v>
      </c>
      <c r="BR1093" s="18">
        <f t="shared" si="3332"/>
        <v>0</v>
      </c>
      <c r="BS1093" s="18">
        <f t="shared" si="3332"/>
        <v>0</v>
      </c>
      <c r="BT1093" s="18">
        <f t="shared" si="3332"/>
        <v>0</v>
      </c>
      <c r="BU1093" s="18">
        <f t="shared" si="3137"/>
        <v>33137.5</v>
      </c>
      <c r="BV1093" s="18">
        <f t="shared" si="3138"/>
        <v>33203.300000000003</v>
      </c>
      <c r="BW1093" s="18">
        <f t="shared" si="3139"/>
        <v>33203.300000000003</v>
      </c>
      <c r="BX1093" s="18">
        <f t="shared" si="3332"/>
        <v>0</v>
      </c>
      <c r="BY1093" s="18">
        <f t="shared" si="3332"/>
        <v>0</v>
      </c>
      <c r="BZ1093" s="18">
        <f t="shared" si="3332"/>
        <v>0</v>
      </c>
      <c r="CA1093" s="18">
        <f t="shared" si="3126"/>
        <v>33137.5</v>
      </c>
      <c r="CB1093" s="18">
        <f t="shared" si="3127"/>
        <v>33203.300000000003</v>
      </c>
      <c r="CC1093" s="18">
        <f t="shared" si="3128"/>
        <v>33203.300000000003</v>
      </c>
      <c r="CD1093" s="18">
        <f t="shared" si="3332"/>
        <v>0</v>
      </c>
      <c r="CE1093" s="27"/>
      <c r="CF1093" s="33"/>
    </row>
    <row r="1094" spans="1:119" x14ac:dyDescent="0.3">
      <c r="A1094" s="41" t="s">
        <v>207</v>
      </c>
      <c r="B1094" s="39">
        <v>630</v>
      </c>
      <c r="C1094" s="41" t="s">
        <v>27</v>
      </c>
      <c r="D1094" s="41" t="s">
        <v>5</v>
      </c>
      <c r="E1094" s="14" t="s">
        <v>531</v>
      </c>
      <c r="F1094" s="23">
        <v>33137.5</v>
      </c>
      <c r="G1094" s="23">
        <v>33203.300000000003</v>
      </c>
      <c r="H1094" s="23">
        <v>33203.300000000003</v>
      </c>
      <c r="I1094" s="18"/>
      <c r="J1094" s="18"/>
      <c r="K1094" s="18"/>
      <c r="L1094" s="18">
        <f t="shared" si="3285"/>
        <v>33137.5</v>
      </c>
      <c r="M1094" s="18">
        <f t="shared" si="3286"/>
        <v>33203.300000000003</v>
      </c>
      <c r="N1094" s="18">
        <f t="shared" si="3287"/>
        <v>33203.300000000003</v>
      </c>
      <c r="O1094" s="18"/>
      <c r="P1094" s="18"/>
      <c r="Q1094" s="18"/>
      <c r="R1094" s="18"/>
      <c r="S1094" s="18"/>
      <c r="T1094" s="18">
        <f t="shared" si="3229"/>
        <v>33137.5</v>
      </c>
      <c r="U1094" s="18">
        <f t="shared" si="3230"/>
        <v>33203.300000000003</v>
      </c>
      <c r="V1094" s="18">
        <f t="shared" si="3231"/>
        <v>33203.300000000003</v>
      </c>
      <c r="W1094" s="18"/>
      <c r="X1094" s="18"/>
      <c r="Y1094" s="18"/>
      <c r="Z1094" s="18"/>
      <c r="AA1094" s="18"/>
      <c r="AB1094" s="18"/>
      <c r="AC1094" s="18">
        <f t="shared" si="3235"/>
        <v>33137.5</v>
      </c>
      <c r="AD1094" s="18">
        <f t="shared" si="3236"/>
        <v>33203.300000000003</v>
      </c>
      <c r="AE1094" s="18">
        <f t="shared" si="3237"/>
        <v>33203.300000000003</v>
      </c>
      <c r="AF1094" s="18"/>
      <c r="AG1094" s="18"/>
      <c r="AH1094" s="18"/>
      <c r="AI1094" s="18">
        <f t="shared" si="3203"/>
        <v>33137.5</v>
      </c>
      <c r="AJ1094" s="18">
        <f t="shared" si="3204"/>
        <v>33203.300000000003</v>
      </c>
      <c r="AK1094" s="18">
        <f t="shared" si="3205"/>
        <v>33203.300000000003</v>
      </c>
      <c r="AL1094" s="18"/>
      <c r="AM1094" s="18">
        <f t="shared" si="3206"/>
        <v>33137.5</v>
      </c>
      <c r="AN1094" s="18"/>
      <c r="AO1094" s="18"/>
      <c r="AP1094" s="18"/>
      <c r="AQ1094" s="18">
        <f t="shared" si="3207"/>
        <v>33137.5</v>
      </c>
      <c r="AR1094" s="18">
        <f t="shared" si="3208"/>
        <v>33203.300000000003</v>
      </c>
      <c r="AS1094" s="18">
        <f t="shared" si="3209"/>
        <v>33203.300000000003</v>
      </c>
      <c r="AT1094" s="18"/>
      <c r="AU1094" s="18"/>
      <c r="AV1094" s="18"/>
      <c r="AW1094" s="18">
        <f t="shared" si="3210"/>
        <v>33137.5</v>
      </c>
      <c r="AX1094" s="18">
        <f t="shared" si="3211"/>
        <v>33203.300000000003</v>
      </c>
      <c r="AY1094" s="18">
        <f t="shared" si="3212"/>
        <v>33203.300000000003</v>
      </c>
      <c r="AZ1094" s="18"/>
      <c r="BA1094" s="18"/>
      <c r="BB1094" s="18"/>
      <c r="BC1094" s="18">
        <f t="shared" si="3190"/>
        <v>33137.5</v>
      </c>
      <c r="BD1094" s="18">
        <f t="shared" si="3191"/>
        <v>33203.300000000003</v>
      </c>
      <c r="BE1094" s="18">
        <f t="shared" si="3192"/>
        <v>33203.300000000003</v>
      </c>
      <c r="BF1094" s="18"/>
      <c r="BG1094" s="18"/>
      <c r="BH1094" s="18"/>
      <c r="BI1094" s="18">
        <f t="shared" si="3178"/>
        <v>33137.5</v>
      </c>
      <c r="BJ1094" s="18">
        <f t="shared" si="3179"/>
        <v>33203.300000000003</v>
      </c>
      <c r="BK1094" s="18">
        <f t="shared" si="3180"/>
        <v>33203.300000000003</v>
      </c>
      <c r="BL1094" s="18"/>
      <c r="BM1094" s="18"/>
      <c r="BN1094" s="18"/>
      <c r="BO1094" s="18">
        <f t="shared" si="3134"/>
        <v>33137.5</v>
      </c>
      <c r="BP1094" s="18">
        <f t="shared" si="3135"/>
        <v>33203.300000000003</v>
      </c>
      <c r="BQ1094" s="18">
        <f t="shared" si="3136"/>
        <v>33203.300000000003</v>
      </c>
      <c r="BR1094" s="18"/>
      <c r="BS1094" s="18"/>
      <c r="BT1094" s="18"/>
      <c r="BU1094" s="18">
        <f t="shared" si="3137"/>
        <v>33137.5</v>
      </c>
      <c r="BV1094" s="18">
        <f t="shared" si="3138"/>
        <v>33203.300000000003</v>
      </c>
      <c r="BW1094" s="18">
        <f t="shared" si="3139"/>
        <v>33203.300000000003</v>
      </c>
      <c r="BX1094" s="18"/>
      <c r="BY1094" s="18"/>
      <c r="BZ1094" s="18"/>
      <c r="CA1094" s="18">
        <f t="shared" si="3126"/>
        <v>33137.5</v>
      </c>
      <c r="CB1094" s="18">
        <f t="shared" si="3127"/>
        <v>33203.300000000003</v>
      </c>
      <c r="CC1094" s="18">
        <f t="shared" si="3128"/>
        <v>33203.300000000003</v>
      </c>
      <c r="CD1094" s="18"/>
      <c r="CE1094" s="27"/>
      <c r="CF1094" s="33"/>
    </row>
    <row r="1095" spans="1:119" x14ac:dyDescent="0.3">
      <c r="A1095" s="41" t="s">
        <v>207</v>
      </c>
      <c r="B1095" s="39">
        <v>800</v>
      </c>
      <c r="C1095" s="41"/>
      <c r="D1095" s="41"/>
      <c r="E1095" s="14" t="s">
        <v>556</v>
      </c>
      <c r="F1095" s="18">
        <f t="shared" ref="F1095:K1096" si="3333">F1096</f>
        <v>16273.9</v>
      </c>
      <c r="G1095" s="18">
        <f t="shared" si="3333"/>
        <v>16305.5</v>
      </c>
      <c r="H1095" s="18">
        <f t="shared" si="3333"/>
        <v>16305.5</v>
      </c>
      <c r="I1095" s="18">
        <f t="shared" si="3333"/>
        <v>0</v>
      </c>
      <c r="J1095" s="18">
        <f t="shared" si="3333"/>
        <v>0</v>
      </c>
      <c r="K1095" s="18">
        <f t="shared" si="3333"/>
        <v>0</v>
      </c>
      <c r="L1095" s="18">
        <f t="shared" si="3285"/>
        <v>16273.9</v>
      </c>
      <c r="M1095" s="18">
        <f t="shared" si="3286"/>
        <v>16305.5</v>
      </c>
      <c r="N1095" s="18">
        <f t="shared" si="3287"/>
        <v>16305.5</v>
      </c>
      <c r="O1095" s="18">
        <f t="shared" ref="O1095:S1096" si="3334">O1096</f>
        <v>0</v>
      </c>
      <c r="P1095" s="18">
        <f t="shared" si="3334"/>
        <v>0</v>
      </c>
      <c r="Q1095" s="18">
        <f t="shared" si="3334"/>
        <v>0</v>
      </c>
      <c r="R1095" s="18">
        <f t="shared" si="3334"/>
        <v>0</v>
      </c>
      <c r="S1095" s="18">
        <f t="shared" si="3334"/>
        <v>0</v>
      </c>
      <c r="T1095" s="18">
        <f t="shared" si="3229"/>
        <v>16273.9</v>
      </c>
      <c r="U1095" s="18">
        <f t="shared" si="3230"/>
        <v>16305.5</v>
      </c>
      <c r="V1095" s="18">
        <f t="shared" si="3231"/>
        <v>16305.5</v>
      </c>
      <c r="W1095" s="18">
        <f t="shared" ref="W1095:CD1096" si="3335">W1096</f>
        <v>0</v>
      </c>
      <c r="X1095" s="18">
        <f t="shared" si="3335"/>
        <v>0</v>
      </c>
      <c r="Y1095" s="18">
        <f t="shared" si="3335"/>
        <v>0</v>
      </c>
      <c r="Z1095" s="18">
        <f t="shared" si="3335"/>
        <v>0</v>
      </c>
      <c r="AA1095" s="18">
        <f t="shared" si="3335"/>
        <v>0</v>
      </c>
      <c r="AB1095" s="18">
        <f t="shared" si="3335"/>
        <v>0</v>
      </c>
      <c r="AC1095" s="18">
        <f t="shared" si="3235"/>
        <v>16273.9</v>
      </c>
      <c r="AD1095" s="18">
        <f t="shared" si="3236"/>
        <v>16305.5</v>
      </c>
      <c r="AE1095" s="18">
        <f t="shared" si="3237"/>
        <v>16305.5</v>
      </c>
      <c r="AF1095" s="18">
        <f t="shared" si="3335"/>
        <v>0</v>
      </c>
      <c r="AG1095" s="18">
        <f t="shared" si="3335"/>
        <v>0</v>
      </c>
      <c r="AH1095" s="18">
        <f t="shared" si="3335"/>
        <v>0</v>
      </c>
      <c r="AI1095" s="18">
        <f t="shared" si="3203"/>
        <v>16273.9</v>
      </c>
      <c r="AJ1095" s="18">
        <f t="shared" si="3204"/>
        <v>16305.5</v>
      </c>
      <c r="AK1095" s="18">
        <f t="shared" si="3205"/>
        <v>16305.5</v>
      </c>
      <c r="AL1095" s="18">
        <f t="shared" si="3335"/>
        <v>0</v>
      </c>
      <c r="AM1095" s="18">
        <f t="shared" si="3206"/>
        <v>16273.9</v>
      </c>
      <c r="AN1095" s="18">
        <f t="shared" si="3335"/>
        <v>0</v>
      </c>
      <c r="AO1095" s="18">
        <f t="shared" si="3335"/>
        <v>0</v>
      </c>
      <c r="AP1095" s="18">
        <f t="shared" si="3335"/>
        <v>0</v>
      </c>
      <c r="AQ1095" s="18">
        <f t="shared" si="3207"/>
        <v>16273.9</v>
      </c>
      <c r="AR1095" s="18">
        <f t="shared" si="3208"/>
        <v>16305.5</v>
      </c>
      <c r="AS1095" s="18">
        <f t="shared" si="3209"/>
        <v>16305.5</v>
      </c>
      <c r="AT1095" s="18">
        <f t="shared" si="3335"/>
        <v>0</v>
      </c>
      <c r="AU1095" s="18">
        <f t="shared" si="3335"/>
        <v>0</v>
      </c>
      <c r="AV1095" s="18">
        <f t="shared" si="3335"/>
        <v>0</v>
      </c>
      <c r="AW1095" s="18">
        <f t="shared" si="3210"/>
        <v>16273.9</v>
      </c>
      <c r="AX1095" s="18">
        <f t="shared" si="3211"/>
        <v>16305.5</v>
      </c>
      <c r="AY1095" s="18">
        <f t="shared" si="3212"/>
        <v>16305.5</v>
      </c>
      <c r="AZ1095" s="18">
        <f t="shared" si="3335"/>
        <v>0</v>
      </c>
      <c r="BA1095" s="18">
        <f t="shared" si="3335"/>
        <v>0</v>
      </c>
      <c r="BB1095" s="18">
        <f t="shared" si="3335"/>
        <v>0</v>
      </c>
      <c r="BC1095" s="18">
        <f t="shared" si="3190"/>
        <v>16273.9</v>
      </c>
      <c r="BD1095" s="18">
        <f t="shared" si="3191"/>
        <v>16305.5</v>
      </c>
      <c r="BE1095" s="18">
        <f t="shared" si="3192"/>
        <v>16305.5</v>
      </c>
      <c r="BF1095" s="18">
        <f t="shared" si="3335"/>
        <v>0</v>
      </c>
      <c r="BG1095" s="18">
        <f t="shared" si="3335"/>
        <v>0</v>
      </c>
      <c r="BH1095" s="18">
        <f t="shared" si="3335"/>
        <v>0</v>
      </c>
      <c r="BI1095" s="18">
        <f t="shared" si="3178"/>
        <v>16273.9</v>
      </c>
      <c r="BJ1095" s="18">
        <f t="shared" si="3179"/>
        <v>16305.5</v>
      </c>
      <c r="BK1095" s="18">
        <f t="shared" si="3180"/>
        <v>16305.5</v>
      </c>
      <c r="BL1095" s="18">
        <f t="shared" si="3335"/>
        <v>0</v>
      </c>
      <c r="BM1095" s="18">
        <f t="shared" si="3335"/>
        <v>0</v>
      </c>
      <c r="BN1095" s="18">
        <f t="shared" si="3335"/>
        <v>0</v>
      </c>
      <c r="BO1095" s="18">
        <f t="shared" si="3134"/>
        <v>16273.9</v>
      </c>
      <c r="BP1095" s="18">
        <f t="shared" si="3135"/>
        <v>16305.5</v>
      </c>
      <c r="BQ1095" s="18">
        <f t="shared" si="3136"/>
        <v>16305.5</v>
      </c>
      <c r="BR1095" s="18">
        <f t="shared" si="3335"/>
        <v>0</v>
      </c>
      <c r="BS1095" s="18">
        <f t="shared" si="3335"/>
        <v>0</v>
      </c>
      <c r="BT1095" s="18">
        <f t="shared" si="3335"/>
        <v>0</v>
      </c>
      <c r="BU1095" s="18">
        <f t="shared" si="3137"/>
        <v>16273.9</v>
      </c>
      <c r="BV1095" s="18">
        <f t="shared" si="3138"/>
        <v>16305.5</v>
      </c>
      <c r="BW1095" s="18">
        <f t="shared" si="3139"/>
        <v>16305.5</v>
      </c>
      <c r="BX1095" s="18">
        <f t="shared" si="3335"/>
        <v>0</v>
      </c>
      <c r="BY1095" s="18">
        <f t="shared" si="3335"/>
        <v>0</v>
      </c>
      <c r="BZ1095" s="18">
        <f t="shared" si="3335"/>
        <v>0</v>
      </c>
      <c r="CA1095" s="18">
        <f t="shared" si="3126"/>
        <v>16273.9</v>
      </c>
      <c r="CB1095" s="18">
        <f t="shared" si="3127"/>
        <v>16305.5</v>
      </c>
      <c r="CC1095" s="18">
        <f t="shared" si="3128"/>
        <v>16305.5</v>
      </c>
      <c r="CD1095" s="18">
        <f t="shared" si="3335"/>
        <v>0</v>
      </c>
      <c r="CE1095" s="27"/>
      <c r="CF1095" s="33"/>
    </row>
    <row r="1096" spans="1:119" ht="78" x14ac:dyDescent="0.3">
      <c r="A1096" s="41" t="s">
        <v>207</v>
      </c>
      <c r="B1096" s="39">
        <v>810</v>
      </c>
      <c r="C1096" s="41"/>
      <c r="D1096" s="41"/>
      <c r="E1096" s="14" t="s">
        <v>571</v>
      </c>
      <c r="F1096" s="18">
        <f t="shared" si="3333"/>
        <v>16273.9</v>
      </c>
      <c r="G1096" s="18">
        <f t="shared" si="3333"/>
        <v>16305.5</v>
      </c>
      <c r="H1096" s="18">
        <f t="shared" si="3333"/>
        <v>16305.5</v>
      </c>
      <c r="I1096" s="18">
        <f t="shared" si="3333"/>
        <v>0</v>
      </c>
      <c r="J1096" s="18">
        <f t="shared" si="3333"/>
        <v>0</v>
      </c>
      <c r="K1096" s="18">
        <f t="shared" si="3333"/>
        <v>0</v>
      </c>
      <c r="L1096" s="18">
        <f t="shared" si="3285"/>
        <v>16273.9</v>
      </c>
      <c r="M1096" s="18">
        <f t="shared" si="3286"/>
        <v>16305.5</v>
      </c>
      <c r="N1096" s="18">
        <f t="shared" si="3287"/>
        <v>16305.5</v>
      </c>
      <c r="O1096" s="18">
        <f t="shared" si="3334"/>
        <v>0</v>
      </c>
      <c r="P1096" s="18">
        <f t="shared" si="3334"/>
        <v>0</v>
      </c>
      <c r="Q1096" s="18">
        <f t="shared" si="3334"/>
        <v>0</v>
      </c>
      <c r="R1096" s="18">
        <f t="shared" si="3334"/>
        <v>0</v>
      </c>
      <c r="S1096" s="18">
        <f t="shared" si="3334"/>
        <v>0</v>
      </c>
      <c r="T1096" s="18">
        <f t="shared" si="3229"/>
        <v>16273.9</v>
      </c>
      <c r="U1096" s="18">
        <f t="shared" si="3230"/>
        <v>16305.5</v>
      </c>
      <c r="V1096" s="18">
        <f t="shared" si="3231"/>
        <v>16305.5</v>
      </c>
      <c r="W1096" s="18">
        <f t="shared" si="3335"/>
        <v>0</v>
      </c>
      <c r="X1096" s="18">
        <f t="shared" si="3335"/>
        <v>0</v>
      </c>
      <c r="Y1096" s="18">
        <f t="shared" si="3335"/>
        <v>0</v>
      </c>
      <c r="Z1096" s="18">
        <f t="shared" si="3335"/>
        <v>0</v>
      </c>
      <c r="AA1096" s="18">
        <f t="shared" si="3335"/>
        <v>0</v>
      </c>
      <c r="AB1096" s="18">
        <f t="shared" si="3335"/>
        <v>0</v>
      </c>
      <c r="AC1096" s="18">
        <f t="shared" si="3235"/>
        <v>16273.9</v>
      </c>
      <c r="AD1096" s="18">
        <f t="shared" si="3236"/>
        <v>16305.5</v>
      </c>
      <c r="AE1096" s="18">
        <f t="shared" si="3237"/>
        <v>16305.5</v>
      </c>
      <c r="AF1096" s="18">
        <f t="shared" si="3335"/>
        <v>0</v>
      </c>
      <c r="AG1096" s="18">
        <f t="shared" si="3335"/>
        <v>0</v>
      </c>
      <c r="AH1096" s="18">
        <f t="shared" si="3335"/>
        <v>0</v>
      </c>
      <c r="AI1096" s="18">
        <f t="shared" si="3203"/>
        <v>16273.9</v>
      </c>
      <c r="AJ1096" s="18">
        <f t="shared" si="3204"/>
        <v>16305.5</v>
      </c>
      <c r="AK1096" s="18">
        <f t="shared" si="3205"/>
        <v>16305.5</v>
      </c>
      <c r="AL1096" s="18">
        <f t="shared" si="3335"/>
        <v>0</v>
      </c>
      <c r="AM1096" s="18">
        <f t="shared" si="3206"/>
        <v>16273.9</v>
      </c>
      <c r="AN1096" s="18">
        <f t="shared" si="3335"/>
        <v>0</v>
      </c>
      <c r="AO1096" s="18">
        <f t="shared" si="3335"/>
        <v>0</v>
      </c>
      <c r="AP1096" s="18">
        <f t="shared" si="3335"/>
        <v>0</v>
      </c>
      <c r="AQ1096" s="18">
        <f t="shared" si="3207"/>
        <v>16273.9</v>
      </c>
      <c r="AR1096" s="18">
        <f t="shared" si="3208"/>
        <v>16305.5</v>
      </c>
      <c r="AS1096" s="18">
        <f t="shared" si="3209"/>
        <v>16305.5</v>
      </c>
      <c r="AT1096" s="18">
        <f t="shared" si="3335"/>
        <v>0</v>
      </c>
      <c r="AU1096" s="18">
        <f t="shared" si="3335"/>
        <v>0</v>
      </c>
      <c r="AV1096" s="18">
        <f t="shared" si="3335"/>
        <v>0</v>
      </c>
      <c r="AW1096" s="18">
        <f t="shared" si="3210"/>
        <v>16273.9</v>
      </c>
      <c r="AX1096" s="18">
        <f t="shared" si="3211"/>
        <v>16305.5</v>
      </c>
      <c r="AY1096" s="18">
        <f t="shared" si="3212"/>
        <v>16305.5</v>
      </c>
      <c r="AZ1096" s="18">
        <f t="shared" si="3335"/>
        <v>0</v>
      </c>
      <c r="BA1096" s="18">
        <f t="shared" si="3335"/>
        <v>0</v>
      </c>
      <c r="BB1096" s="18">
        <f t="shared" si="3335"/>
        <v>0</v>
      </c>
      <c r="BC1096" s="18">
        <f t="shared" si="3190"/>
        <v>16273.9</v>
      </c>
      <c r="BD1096" s="18">
        <f t="shared" si="3191"/>
        <v>16305.5</v>
      </c>
      <c r="BE1096" s="18">
        <f t="shared" si="3192"/>
        <v>16305.5</v>
      </c>
      <c r="BF1096" s="18">
        <f t="shared" si="3335"/>
        <v>0</v>
      </c>
      <c r="BG1096" s="18">
        <f t="shared" si="3335"/>
        <v>0</v>
      </c>
      <c r="BH1096" s="18">
        <f t="shared" si="3335"/>
        <v>0</v>
      </c>
      <c r="BI1096" s="18">
        <f t="shared" si="3178"/>
        <v>16273.9</v>
      </c>
      <c r="BJ1096" s="18">
        <f t="shared" si="3179"/>
        <v>16305.5</v>
      </c>
      <c r="BK1096" s="18">
        <f t="shared" si="3180"/>
        <v>16305.5</v>
      </c>
      <c r="BL1096" s="18">
        <f t="shared" si="3335"/>
        <v>0</v>
      </c>
      <c r="BM1096" s="18">
        <f t="shared" si="3335"/>
        <v>0</v>
      </c>
      <c r="BN1096" s="18">
        <f t="shared" si="3335"/>
        <v>0</v>
      </c>
      <c r="BO1096" s="18">
        <f t="shared" si="3134"/>
        <v>16273.9</v>
      </c>
      <c r="BP1096" s="18">
        <f t="shared" si="3135"/>
        <v>16305.5</v>
      </c>
      <c r="BQ1096" s="18">
        <f t="shared" si="3136"/>
        <v>16305.5</v>
      </c>
      <c r="BR1096" s="18">
        <f t="shared" si="3335"/>
        <v>0</v>
      </c>
      <c r="BS1096" s="18">
        <f t="shared" si="3335"/>
        <v>0</v>
      </c>
      <c r="BT1096" s="18">
        <f t="shared" si="3335"/>
        <v>0</v>
      </c>
      <c r="BU1096" s="18">
        <f t="shared" si="3137"/>
        <v>16273.9</v>
      </c>
      <c r="BV1096" s="18">
        <f t="shared" si="3138"/>
        <v>16305.5</v>
      </c>
      <c r="BW1096" s="18">
        <f t="shared" si="3139"/>
        <v>16305.5</v>
      </c>
      <c r="BX1096" s="18">
        <f t="shared" si="3335"/>
        <v>0</v>
      </c>
      <c r="BY1096" s="18">
        <f t="shared" si="3335"/>
        <v>0</v>
      </c>
      <c r="BZ1096" s="18">
        <f t="shared" si="3335"/>
        <v>0</v>
      </c>
      <c r="CA1096" s="18">
        <f t="shared" si="3126"/>
        <v>16273.9</v>
      </c>
      <c r="CB1096" s="18">
        <f t="shared" si="3127"/>
        <v>16305.5</v>
      </c>
      <c r="CC1096" s="18">
        <f t="shared" si="3128"/>
        <v>16305.5</v>
      </c>
      <c r="CD1096" s="18">
        <f t="shared" si="3335"/>
        <v>0</v>
      </c>
      <c r="CE1096" s="27"/>
      <c r="CF1096" s="33"/>
    </row>
    <row r="1097" spans="1:119" x14ac:dyDescent="0.3">
      <c r="A1097" s="41" t="s">
        <v>207</v>
      </c>
      <c r="B1097" s="39">
        <v>810</v>
      </c>
      <c r="C1097" s="41" t="s">
        <v>27</v>
      </c>
      <c r="D1097" s="41" t="s">
        <v>5</v>
      </c>
      <c r="E1097" s="14" t="s">
        <v>531</v>
      </c>
      <c r="F1097" s="23">
        <v>16273.9</v>
      </c>
      <c r="G1097" s="23">
        <v>16305.5</v>
      </c>
      <c r="H1097" s="23">
        <v>16305.5</v>
      </c>
      <c r="I1097" s="18"/>
      <c r="J1097" s="18"/>
      <c r="K1097" s="18"/>
      <c r="L1097" s="18">
        <f t="shared" si="3285"/>
        <v>16273.9</v>
      </c>
      <c r="M1097" s="18">
        <f t="shared" si="3286"/>
        <v>16305.5</v>
      </c>
      <c r="N1097" s="18">
        <f t="shared" si="3287"/>
        <v>16305.5</v>
      </c>
      <c r="O1097" s="18"/>
      <c r="P1097" s="18"/>
      <c r="Q1097" s="18"/>
      <c r="R1097" s="18"/>
      <c r="S1097" s="18"/>
      <c r="T1097" s="18">
        <f t="shared" si="3229"/>
        <v>16273.9</v>
      </c>
      <c r="U1097" s="18">
        <f t="shared" si="3230"/>
        <v>16305.5</v>
      </c>
      <c r="V1097" s="18">
        <f t="shared" si="3231"/>
        <v>16305.5</v>
      </c>
      <c r="W1097" s="18"/>
      <c r="X1097" s="18"/>
      <c r="Y1097" s="18"/>
      <c r="Z1097" s="18"/>
      <c r="AA1097" s="18"/>
      <c r="AB1097" s="18"/>
      <c r="AC1097" s="18">
        <f t="shared" si="3235"/>
        <v>16273.9</v>
      </c>
      <c r="AD1097" s="18">
        <f t="shared" si="3236"/>
        <v>16305.5</v>
      </c>
      <c r="AE1097" s="18">
        <f t="shared" si="3237"/>
        <v>16305.5</v>
      </c>
      <c r="AF1097" s="18"/>
      <c r="AG1097" s="18"/>
      <c r="AH1097" s="18"/>
      <c r="AI1097" s="18">
        <f t="shared" si="3203"/>
        <v>16273.9</v>
      </c>
      <c r="AJ1097" s="18">
        <f t="shared" si="3204"/>
        <v>16305.5</v>
      </c>
      <c r="AK1097" s="18">
        <f t="shared" si="3205"/>
        <v>16305.5</v>
      </c>
      <c r="AL1097" s="18"/>
      <c r="AM1097" s="18">
        <f t="shared" si="3206"/>
        <v>16273.9</v>
      </c>
      <c r="AN1097" s="18"/>
      <c r="AO1097" s="18"/>
      <c r="AP1097" s="18"/>
      <c r="AQ1097" s="18">
        <f t="shared" si="3207"/>
        <v>16273.9</v>
      </c>
      <c r="AR1097" s="18">
        <f t="shared" si="3208"/>
        <v>16305.5</v>
      </c>
      <c r="AS1097" s="18">
        <f t="shared" si="3209"/>
        <v>16305.5</v>
      </c>
      <c r="AT1097" s="18"/>
      <c r="AU1097" s="18"/>
      <c r="AV1097" s="18"/>
      <c r="AW1097" s="18">
        <f t="shared" si="3210"/>
        <v>16273.9</v>
      </c>
      <c r="AX1097" s="18">
        <f t="shared" si="3211"/>
        <v>16305.5</v>
      </c>
      <c r="AY1097" s="18">
        <f t="shared" si="3212"/>
        <v>16305.5</v>
      </c>
      <c r="AZ1097" s="18"/>
      <c r="BA1097" s="18"/>
      <c r="BB1097" s="18"/>
      <c r="BC1097" s="18">
        <f t="shared" si="3190"/>
        <v>16273.9</v>
      </c>
      <c r="BD1097" s="18">
        <f t="shared" si="3191"/>
        <v>16305.5</v>
      </c>
      <c r="BE1097" s="18">
        <f t="shared" si="3192"/>
        <v>16305.5</v>
      </c>
      <c r="BF1097" s="18"/>
      <c r="BG1097" s="18"/>
      <c r="BH1097" s="18"/>
      <c r="BI1097" s="18">
        <f t="shared" si="3178"/>
        <v>16273.9</v>
      </c>
      <c r="BJ1097" s="18">
        <f t="shared" si="3179"/>
        <v>16305.5</v>
      </c>
      <c r="BK1097" s="18">
        <f t="shared" si="3180"/>
        <v>16305.5</v>
      </c>
      <c r="BL1097" s="18"/>
      <c r="BM1097" s="18"/>
      <c r="BN1097" s="18"/>
      <c r="BO1097" s="18">
        <f t="shared" si="3134"/>
        <v>16273.9</v>
      </c>
      <c r="BP1097" s="18">
        <f t="shared" si="3135"/>
        <v>16305.5</v>
      </c>
      <c r="BQ1097" s="18">
        <f t="shared" si="3136"/>
        <v>16305.5</v>
      </c>
      <c r="BR1097" s="18"/>
      <c r="BS1097" s="18"/>
      <c r="BT1097" s="18"/>
      <c r="BU1097" s="18">
        <f t="shared" si="3137"/>
        <v>16273.9</v>
      </c>
      <c r="BV1097" s="18">
        <f t="shared" si="3138"/>
        <v>16305.5</v>
      </c>
      <c r="BW1097" s="18">
        <f t="shared" si="3139"/>
        <v>16305.5</v>
      </c>
      <c r="BX1097" s="18"/>
      <c r="BY1097" s="18"/>
      <c r="BZ1097" s="18"/>
      <c r="CA1097" s="18">
        <f t="shared" si="3126"/>
        <v>16273.9</v>
      </c>
      <c r="CB1097" s="18">
        <f t="shared" si="3127"/>
        <v>16305.5</v>
      </c>
      <c r="CC1097" s="18">
        <f t="shared" si="3128"/>
        <v>16305.5</v>
      </c>
      <c r="CD1097" s="18"/>
      <c r="CE1097" s="27"/>
      <c r="CF1097" s="33"/>
    </row>
    <row r="1098" spans="1:119" ht="46.8" x14ac:dyDescent="0.3">
      <c r="A1098" s="41" t="s">
        <v>208</v>
      </c>
      <c r="B1098" s="39"/>
      <c r="C1098" s="41"/>
      <c r="D1098" s="41"/>
      <c r="E1098" s="14" t="s">
        <v>669</v>
      </c>
      <c r="F1098" s="18">
        <f t="shared" ref="F1098:K1100" si="3336">F1099</f>
        <v>3948.9</v>
      </c>
      <c r="G1098" s="18">
        <f t="shared" si="3336"/>
        <v>3974.1</v>
      </c>
      <c r="H1098" s="18">
        <f t="shared" si="3336"/>
        <v>3986.6</v>
      </c>
      <c r="I1098" s="18">
        <f t="shared" si="3336"/>
        <v>0</v>
      </c>
      <c r="J1098" s="18">
        <f t="shared" si="3336"/>
        <v>0</v>
      </c>
      <c r="K1098" s="18">
        <f t="shared" si="3336"/>
        <v>0</v>
      </c>
      <c r="L1098" s="18">
        <f t="shared" si="3285"/>
        <v>3948.9</v>
      </c>
      <c r="M1098" s="18">
        <f t="shared" si="3286"/>
        <v>3974.1</v>
      </c>
      <c r="N1098" s="18">
        <f t="shared" si="3287"/>
        <v>3986.6</v>
      </c>
      <c r="O1098" s="18">
        <f t="shared" ref="O1098:S1100" si="3337">O1099</f>
        <v>0</v>
      </c>
      <c r="P1098" s="18">
        <f t="shared" si="3337"/>
        <v>0</v>
      </c>
      <c r="Q1098" s="18">
        <f t="shared" si="3337"/>
        <v>0</v>
      </c>
      <c r="R1098" s="18">
        <f t="shared" si="3337"/>
        <v>0</v>
      </c>
      <c r="S1098" s="18">
        <f t="shared" si="3337"/>
        <v>0</v>
      </c>
      <c r="T1098" s="18">
        <f t="shared" si="3229"/>
        <v>3948.9</v>
      </c>
      <c r="U1098" s="18">
        <f t="shared" si="3230"/>
        <v>3974.1</v>
      </c>
      <c r="V1098" s="18">
        <f t="shared" si="3231"/>
        <v>3986.6</v>
      </c>
      <c r="W1098" s="18">
        <f t="shared" ref="W1098:CD1100" si="3338">W1099</f>
        <v>0</v>
      </c>
      <c r="X1098" s="18">
        <f t="shared" si="3338"/>
        <v>0</v>
      </c>
      <c r="Y1098" s="18">
        <f t="shared" si="3338"/>
        <v>0</v>
      </c>
      <c r="Z1098" s="18">
        <f t="shared" si="3338"/>
        <v>0</v>
      </c>
      <c r="AA1098" s="18">
        <f t="shared" si="3338"/>
        <v>0</v>
      </c>
      <c r="AB1098" s="18">
        <f t="shared" si="3338"/>
        <v>0</v>
      </c>
      <c r="AC1098" s="18">
        <f t="shared" si="3235"/>
        <v>3948.9</v>
      </c>
      <c r="AD1098" s="18">
        <f t="shared" si="3236"/>
        <v>3974.1</v>
      </c>
      <c r="AE1098" s="18">
        <f t="shared" si="3237"/>
        <v>3986.6</v>
      </c>
      <c r="AF1098" s="18">
        <f t="shared" si="3338"/>
        <v>0</v>
      </c>
      <c r="AG1098" s="18">
        <f t="shared" si="3338"/>
        <v>0</v>
      </c>
      <c r="AH1098" s="18">
        <f t="shared" si="3338"/>
        <v>0</v>
      </c>
      <c r="AI1098" s="18">
        <f t="shared" si="3203"/>
        <v>3948.9</v>
      </c>
      <c r="AJ1098" s="18">
        <f t="shared" si="3204"/>
        <v>3974.1</v>
      </c>
      <c r="AK1098" s="18">
        <f t="shared" si="3205"/>
        <v>3986.6</v>
      </c>
      <c r="AL1098" s="18">
        <f t="shared" si="3338"/>
        <v>0</v>
      </c>
      <c r="AM1098" s="18">
        <f t="shared" si="3206"/>
        <v>3948.9</v>
      </c>
      <c r="AN1098" s="18">
        <f t="shared" si="3338"/>
        <v>0</v>
      </c>
      <c r="AO1098" s="18">
        <f t="shared" si="3338"/>
        <v>0</v>
      </c>
      <c r="AP1098" s="18">
        <f t="shared" si="3338"/>
        <v>0</v>
      </c>
      <c r="AQ1098" s="18">
        <f t="shared" si="3207"/>
        <v>3948.9</v>
      </c>
      <c r="AR1098" s="18">
        <f t="shared" si="3208"/>
        <v>3974.1</v>
      </c>
      <c r="AS1098" s="18">
        <f t="shared" si="3209"/>
        <v>3986.6</v>
      </c>
      <c r="AT1098" s="18">
        <f t="shared" si="3338"/>
        <v>0</v>
      </c>
      <c r="AU1098" s="18">
        <f t="shared" si="3338"/>
        <v>0</v>
      </c>
      <c r="AV1098" s="18">
        <f t="shared" si="3338"/>
        <v>0</v>
      </c>
      <c r="AW1098" s="18">
        <f t="shared" si="3210"/>
        <v>3948.9</v>
      </c>
      <c r="AX1098" s="18">
        <f t="shared" si="3211"/>
        <v>3974.1</v>
      </c>
      <c r="AY1098" s="18">
        <f t="shared" si="3212"/>
        <v>3986.6</v>
      </c>
      <c r="AZ1098" s="18">
        <f t="shared" si="3338"/>
        <v>0</v>
      </c>
      <c r="BA1098" s="18">
        <f t="shared" si="3338"/>
        <v>0</v>
      </c>
      <c r="BB1098" s="18">
        <f t="shared" si="3338"/>
        <v>0</v>
      </c>
      <c r="BC1098" s="18">
        <f t="shared" si="3190"/>
        <v>3948.9</v>
      </c>
      <c r="BD1098" s="18">
        <f t="shared" si="3191"/>
        <v>3974.1</v>
      </c>
      <c r="BE1098" s="18">
        <f t="shared" si="3192"/>
        <v>3986.6</v>
      </c>
      <c r="BF1098" s="18">
        <f t="shared" si="3338"/>
        <v>0</v>
      </c>
      <c r="BG1098" s="18">
        <f t="shared" si="3338"/>
        <v>0</v>
      </c>
      <c r="BH1098" s="18">
        <f t="shared" si="3338"/>
        <v>0</v>
      </c>
      <c r="BI1098" s="18">
        <f t="shared" si="3178"/>
        <v>3948.9</v>
      </c>
      <c r="BJ1098" s="18">
        <f t="shared" si="3179"/>
        <v>3974.1</v>
      </c>
      <c r="BK1098" s="18">
        <f t="shared" si="3180"/>
        <v>3986.6</v>
      </c>
      <c r="BL1098" s="18">
        <f t="shared" si="3338"/>
        <v>0</v>
      </c>
      <c r="BM1098" s="18">
        <f t="shared" si="3338"/>
        <v>0</v>
      </c>
      <c r="BN1098" s="18">
        <f t="shared" si="3338"/>
        <v>0</v>
      </c>
      <c r="BO1098" s="18">
        <f t="shared" si="3134"/>
        <v>3948.9</v>
      </c>
      <c r="BP1098" s="18">
        <f t="shared" si="3135"/>
        <v>3974.1</v>
      </c>
      <c r="BQ1098" s="18">
        <f t="shared" si="3136"/>
        <v>3986.6</v>
      </c>
      <c r="BR1098" s="18">
        <f t="shared" si="3338"/>
        <v>0</v>
      </c>
      <c r="BS1098" s="18">
        <f t="shared" si="3338"/>
        <v>0</v>
      </c>
      <c r="BT1098" s="18">
        <f t="shared" si="3338"/>
        <v>0</v>
      </c>
      <c r="BU1098" s="18">
        <f t="shared" si="3137"/>
        <v>3948.9</v>
      </c>
      <c r="BV1098" s="18">
        <f t="shared" si="3138"/>
        <v>3974.1</v>
      </c>
      <c r="BW1098" s="18">
        <f t="shared" si="3139"/>
        <v>3986.6</v>
      </c>
      <c r="BX1098" s="18">
        <f t="shared" si="3338"/>
        <v>0</v>
      </c>
      <c r="BY1098" s="18">
        <f t="shared" si="3338"/>
        <v>0</v>
      </c>
      <c r="BZ1098" s="18">
        <f t="shared" si="3338"/>
        <v>0</v>
      </c>
      <c r="CA1098" s="18">
        <f t="shared" si="3126"/>
        <v>3948.9</v>
      </c>
      <c r="CB1098" s="18">
        <f t="shared" si="3127"/>
        <v>3974.1</v>
      </c>
      <c r="CC1098" s="18">
        <f t="shared" si="3128"/>
        <v>3986.6</v>
      </c>
      <c r="CD1098" s="18">
        <f t="shared" si="3338"/>
        <v>0</v>
      </c>
      <c r="CE1098" s="27"/>
      <c r="CF1098" s="33"/>
    </row>
    <row r="1099" spans="1:119" ht="46.8" x14ac:dyDescent="0.3">
      <c r="A1099" s="41" t="s">
        <v>208</v>
      </c>
      <c r="B1099" s="39">
        <v>600</v>
      </c>
      <c r="C1099" s="41"/>
      <c r="D1099" s="41"/>
      <c r="E1099" s="14" t="s">
        <v>554</v>
      </c>
      <c r="F1099" s="18">
        <f t="shared" si="3336"/>
        <v>3948.9</v>
      </c>
      <c r="G1099" s="18">
        <f t="shared" si="3336"/>
        <v>3974.1</v>
      </c>
      <c r="H1099" s="18">
        <f t="shared" si="3336"/>
        <v>3986.6</v>
      </c>
      <c r="I1099" s="18">
        <f t="shared" si="3336"/>
        <v>0</v>
      </c>
      <c r="J1099" s="18">
        <f t="shared" si="3336"/>
        <v>0</v>
      </c>
      <c r="K1099" s="18">
        <f t="shared" si="3336"/>
        <v>0</v>
      </c>
      <c r="L1099" s="18">
        <f t="shared" si="3285"/>
        <v>3948.9</v>
      </c>
      <c r="M1099" s="18">
        <f t="shared" si="3286"/>
        <v>3974.1</v>
      </c>
      <c r="N1099" s="18">
        <f t="shared" si="3287"/>
        <v>3986.6</v>
      </c>
      <c r="O1099" s="18">
        <f t="shared" si="3337"/>
        <v>0</v>
      </c>
      <c r="P1099" s="18">
        <f t="shared" si="3337"/>
        <v>0</v>
      </c>
      <c r="Q1099" s="18">
        <f t="shared" si="3337"/>
        <v>0</v>
      </c>
      <c r="R1099" s="18">
        <f t="shared" si="3337"/>
        <v>0</v>
      </c>
      <c r="S1099" s="18">
        <f t="shared" si="3337"/>
        <v>0</v>
      </c>
      <c r="T1099" s="18">
        <f t="shared" si="3229"/>
        <v>3948.9</v>
      </c>
      <c r="U1099" s="18">
        <f t="shared" si="3230"/>
        <v>3974.1</v>
      </c>
      <c r="V1099" s="18">
        <f t="shared" si="3231"/>
        <v>3986.6</v>
      </c>
      <c r="W1099" s="18">
        <f t="shared" si="3338"/>
        <v>0</v>
      </c>
      <c r="X1099" s="18">
        <f t="shared" si="3338"/>
        <v>0</v>
      </c>
      <c r="Y1099" s="18">
        <f t="shared" si="3338"/>
        <v>0</v>
      </c>
      <c r="Z1099" s="18">
        <f t="shared" si="3338"/>
        <v>0</v>
      </c>
      <c r="AA1099" s="18">
        <f t="shared" si="3338"/>
        <v>0</v>
      </c>
      <c r="AB1099" s="18">
        <f t="shared" si="3338"/>
        <v>0</v>
      </c>
      <c r="AC1099" s="18">
        <f t="shared" si="3235"/>
        <v>3948.9</v>
      </c>
      <c r="AD1099" s="18">
        <f t="shared" si="3236"/>
        <v>3974.1</v>
      </c>
      <c r="AE1099" s="18">
        <f t="shared" si="3237"/>
        <v>3986.6</v>
      </c>
      <c r="AF1099" s="18">
        <f t="shared" si="3338"/>
        <v>0</v>
      </c>
      <c r="AG1099" s="18">
        <f t="shared" si="3338"/>
        <v>0</v>
      </c>
      <c r="AH1099" s="18">
        <f t="shared" si="3338"/>
        <v>0</v>
      </c>
      <c r="AI1099" s="18">
        <f t="shared" si="3203"/>
        <v>3948.9</v>
      </c>
      <c r="AJ1099" s="18">
        <f t="shared" si="3204"/>
        <v>3974.1</v>
      </c>
      <c r="AK1099" s="18">
        <f t="shared" si="3205"/>
        <v>3986.6</v>
      </c>
      <c r="AL1099" s="18">
        <f t="shared" si="3338"/>
        <v>0</v>
      </c>
      <c r="AM1099" s="18">
        <f t="shared" si="3206"/>
        <v>3948.9</v>
      </c>
      <c r="AN1099" s="18">
        <f t="shared" si="3338"/>
        <v>0</v>
      </c>
      <c r="AO1099" s="18">
        <f t="shared" si="3338"/>
        <v>0</v>
      </c>
      <c r="AP1099" s="18">
        <f t="shared" si="3338"/>
        <v>0</v>
      </c>
      <c r="AQ1099" s="18">
        <f t="shared" si="3207"/>
        <v>3948.9</v>
      </c>
      <c r="AR1099" s="18">
        <f t="shared" si="3208"/>
        <v>3974.1</v>
      </c>
      <c r="AS1099" s="18">
        <f t="shared" si="3209"/>
        <v>3986.6</v>
      </c>
      <c r="AT1099" s="18">
        <f t="shared" si="3338"/>
        <v>0</v>
      </c>
      <c r="AU1099" s="18">
        <f t="shared" si="3338"/>
        <v>0</v>
      </c>
      <c r="AV1099" s="18">
        <f t="shared" si="3338"/>
        <v>0</v>
      </c>
      <c r="AW1099" s="18">
        <f t="shared" si="3210"/>
        <v>3948.9</v>
      </c>
      <c r="AX1099" s="18">
        <f t="shared" si="3211"/>
        <v>3974.1</v>
      </c>
      <c r="AY1099" s="18">
        <f t="shared" si="3212"/>
        <v>3986.6</v>
      </c>
      <c r="AZ1099" s="18">
        <f t="shared" si="3338"/>
        <v>0</v>
      </c>
      <c r="BA1099" s="18">
        <f t="shared" si="3338"/>
        <v>0</v>
      </c>
      <c r="BB1099" s="18">
        <f t="shared" si="3338"/>
        <v>0</v>
      </c>
      <c r="BC1099" s="18">
        <f t="shared" si="3190"/>
        <v>3948.9</v>
      </c>
      <c r="BD1099" s="18">
        <f t="shared" si="3191"/>
        <v>3974.1</v>
      </c>
      <c r="BE1099" s="18">
        <f t="shared" si="3192"/>
        <v>3986.6</v>
      </c>
      <c r="BF1099" s="18">
        <f t="shared" si="3338"/>
        <v>0</v>
      </c>
      <c r="BG1099" s="18">
        <f t="shared" si="3338"/>
        <v>0</v>
      </c>
      <c r="BH1099" s="18">
        <f t="shared" si="3338"/>
        <v>0</v>
      </c>
      <c r="BI1099" s="18">
        <f t="shared" si="3178"/>
        <v>3948.9</v>
      </c>
      <c r="BJ1099" s="18">
        <f t="shared" si="3179"/>
        <v>3974.1</v>
      </c>
      <c r="BK1099" s="18">
        <f t="shared" si="3180"/>
        <v>3986.6</v>
      </c>
      <c r="BL1099" s="18">
        <f t="shared" si="3338"/>
        <v>0</v>
      </c>
      <c r="BM1099" s="18">
        <f t="shared" si="3338"/>
        <v>0</v>
      </c>
      <c r="BN1099" s="18">
        <f t="shared" si="3338"/>
        <v>0</v>
      </c>
      <c r="BO1099" s="18">
        <f t="shared" si="3134"/>
        <v>3948.9</v>
      </c>
      <c r="BP1099" s="18">
        <f t="shared" si="3135"/>
        <v>3974.1</v>
      </c>
      <c r="BQ1099" s="18">
        <f t="shared" si="3136"/>
        <v>3986.6</v>
      </c>
      <c r="BR1099" s="18">
        <f t="shared" si="3338"/>
        <v>0</v>
      </c>
      <c r="BS1099" s="18">
        <f t="shared" si="3338"/>
        <v>0</v>
      </c>
      <c r="BT1099" s="18">
        <f t="shared" si="3338"/>
        <v>0</v>
      </c>
      <c r="BU1099" s="18">
        <f t="shared" si="3137"/>
        <v>3948.9</v>
      </c>
      <c r="BV1099" s="18">
        <f t="shared" si="3138"/>
        <v>3974.1</v>
      </c>
      <c r="BW1099" s="18">
        <f t="shared" si="3139"/>
        <v>3986.6</v>
      </c>
      <c r="BX1099" s="18">
        <f t="shared" si="3338"/>
        <v>0</v>
      </c>
      <c r="BY1099" s="18">
        <f t="shared" si="3338"/>
        <v>0</v>
      </c>
      <c r="BZ1099" s="18">
        <f t="shared" si="3338"/>
        <v>0</v>
      </c>
      <c r="CA1099" s="18">
        <f t="shared" si="3126"/>
        <v>3948.9</v>
      </c>
      <c r="CB1099" s="18">
        <f t="shared" si="3127"/>
        <v>3974.1</v>
      </c>
      <c r="CC1099" s="18">
        <f t="shared" si="3128"/>
        <v>3986.6</v>
      </c>
      <c r="CD1099" s="18">
        <f t="shared" si="3338"/>
        <v>0</v>
      </c>
      <c r="CE1099" s="27"/>
      <c r="CF1099" s="33"/>
    </row>
    <row r="1100" spans="1:119" ht="78" x14ac:dyDescent="0.3">
      <c r="A1100" s="41" t="s">
        <v>208</v>
      </c>
      <c r="B1100" s="39">
        <v>630</v>
      </c>
      <c r="C1100" s="41"/>
      <c r="D1100" s="41"/>
      <c r="E1100" s="14" t="s">
        <v>1427</v>
      </c>
      <c r="F1100" s="18">
        <f t="shared" si="3336"/>
        <v>3948.9</v>
      </c>
      <c r="G1100" s="18">
        <f t="shared" si="3336"/>
        <v>3974.1</v>
      </c>
      <c r="H1100" s="18">
        <f t="shared" si="3336"/>
        <v>3986.6</v>
      </c>
      <c r="I1100" s="18">
        <f t="shared" si="3336"/>
        <v>0</v>
      </c>
      <c r="J1100" s="18">
        <f t="shared" si="3336"/>
        <v>0</v>
      </c>
      <c r="K1100" s="18">
        <f t="shared" si="3336"/>
        <v>0</v>
      </c>
      <c r="L1100" s="18">
        <f t="shared" si="3285"/>
        <v>3948.9</v>
      </c>
      <c r="M1100" s="18">
        <f t="shared" si="3286"/>
        <v>3974.1</v>
      </c>
      <c r="N1100" s="18">
        <f t="shared" si="3287"/>
        <v>3986.6</v>
      </c>
      <c r="O1100" s="18">
        <f t="shared" si="3337"/>
        <v>0</v>
      </c>
      <c r="P1100" s="18">
        <f t="shared" si="3337"/>
        <v>0</v>
      </c>
      <c r="Q1100" s="18">
        <f t="shared" si="3337"/>
        <v>0</v>
      </c>
      <c r="R1100" s="18">
        <f t="shared" si="3337"/>
        <v>0</v>
      </c>
      <c r="S1100" s="18">
        <f t="shared" si="3337"/>
        <v>0</v>
      </c>
      <c r="T1100" s="18">
        <f t="shared" si="3229"/>
        <v>3948.9</v>
      </c>
      <c r="U1100" s="18">
        <f t="shared" si="3230"/>
        <v>3974.1</v>
      </c>
      <c r="V1100" s="18">
        <f t="shared" si="3231"/>
        <v>3986.6</v>
      </c>
      <c r="W1100" s="18">
        <f t="shared" si="3338"/>
        <v>0</v>
      </c>
      <c r="X1100" s="18">
        <f t="shared" si="3338"/>
        <v>0</v>
      </c>
      <c r="Y1100" s="18">
        <f t="shared" si="3338"/>
        <v>0</v>
      </c>
      <c r="Z1100" s="18">
        <f t="shared" si="3338"/>
        <v>0</v>
      </c>
      <c r="AA1100" s="18">
        <f t="shared" si="3338"/>
        <v>0</v>
      </c>
      <c r="AB1100" s="18">
        <f t="shared" si="3338"/>
        <v>0</v>
      </c>
      <c r="AC1100" s="18">
        <f t="shared" si="3235"/>
        <v>3948.9</v>
      </c>
      <c r="AD1100" s="18">
        <f t="shared" si="3236"/>
        <v>3974.1</v>
      </c>
      <c r="AE1100" s="18">
        <f t="shared" si="3237"/>
        <v>3986.6</v>
      </c>
      <c r="AF1100" s="18">
        <f t="shared" si="3338"/>
        <v>0</v>
      </c>
      <c r="AG1100" s="18">
        <f t="shared" si="3338"/>
        <v>0</v>
      </c>
      <c r="AH1100" s="18">
        <f t="shared" si="3338"/>
        <v>0</v>
      </c>
      <c r="AI1100" s="18">
        <f t="shared" si="3203"/>
        <v>3948.9</v>
      </c>
      <c r="AJ1100" s="18">
        <f t="shared" si="3204"/>
        <v>3974.1</v>
      </c>
      <c r="AK1100" s="18">
        <f t="shared" si="3205"/>
        <v>3986.6</v>
      </c>
      <c r="AL1100" s="18">
        <f t="shared" si="3338"/>
        <v>0</v>
      </c>
      <c r="AM1100" s="18">
        <f t="shared" si="3206"/>
        <v>3948.9</v>
      </c>
      <c r="AN1100" s="18">
        <f t="shared" si="3338"/>
        <v>0</v>
      </c>
      <c r="AO1100" s="18">
        <f t="shared" si="3338"/>
        <v>0</v>
      </c>
      <c r="AP1100" s="18">
        <f t="shared" si="3338"/>
        <v>0</v>
      </c>
      <c r="AQ1100" s="18">
        <f t="shared" si="3207"/>
        <v>3948.9</v>
      </c>
      <c r="AR1100" s="18">
        <f t="shared" si="3208"/>
        <v>3974.1</v>
      </c>
      <c r="AS1100" s="18">
        <f t="shared" si="3209"/>
        <v>3986.6</v>
      </c>
      <c r="AT1100" s="18">
        <f t="shared" si="3338"/>
        <v>0</v>
      </c>
      <c r="AU1100" s="18">
        <f t="shared" si="3338"/>
        <v>0</v>
      </c>
      <c r="AV1100" s="18">
        <f t="shared" si="3338"/>
        <v>0</v>
      </c>
      <c r="AW1100" s="18">
        <f t="shared" si="3210"/>
        <v>3948.9</v>
      </c>
      <c r="AX1100" s="18">
        <f t="shared" si="3211"/>
        <v>3974.1</v>
      </c>
      <c r="AY1100" s="18">
        <f t="shared" si="3212"/>
        <v>3986.6</v>
      </c>
      <c r="AZ1100" s="18">
        <f t="shared" si="3338"/>
        <v>0</v>
      </c>
      <c r="BA1100" s="18">
        <f t="shared" si="3338"/>
        <v>0</v>
      </c>
      <c r="BB1100" s="18">
        <f t="shared" si="3338"/>
        <v>0</v>
      </c>
      <c r="BC1100" s="18">
        <f t="shared" si="3190"/>
        <v>3948.9</v>
      </c>
      <c r="BD1100" s="18">
        <f t="shared" si="3191"/>
        <v>3974.1</v>
      </c>
      <c r="BE1100" s="18">
        <f t="shared" si="3192"/>
        <v>3986.6</v>
      </c>
      <c r="BF1100" s="18">
        <f t="shared" si="3338"/>
        <v>0</v>
      </c>
      <c r="BG1100" s="18">
        <f t="shared" si="3338"/>
        <v>0</v>
      </c>
      <c r="BH1100" s="18">
        <f t="shared" si="3338"/>
        <v>0</v>
      </c>
      <c r="BI1100" s="18">
        <f t="shared" si="3178"/>
        <v>3948.9</v>
      </c>
      <c r="BJ1100" s="18">
        <f t="shared" si="3179"/>
        <v>3974.1</v>
      </c>
      <c r="BK1100" s="18">
        <f t="shared" si="3180"/>
        <v>3986.6</v>
      </c>
      <c r="BL1100" s="18">
        <f t="shared" si="3338"/>
        <v>0</v>
      </c>
      <c r="BM1100" s="18">
        <f t="shared" si="3338"/>
        <v>0</v>
      </c>
      <c r="BN1100" s="18">
        <f t="shared" si="3338"/>
        <v>0</v>
      </c>
      <c r="BO1100" s="18">
        <f t="shared" si="3134"/>
        <v>3948.9</v>
      </c>
      <c r="BP1100" s="18">
        <f t="shared" si="3135"/>
        <v>3974.1</v>
      </c>
      <c r="BQ1100" s="18">
        <f t="shared" si="3136"/>
        <v>3986.6</v>
      </c>
      <c r="BR1100" s="18">
        <f t="shared" si="3338"/>
        <v>0</v>
      </c>
      <c r="BS1100" s="18">
        <f t="shared" si="3338"/>
        <v>0</v>
      </c>
      <c r="BT1100" s="18">
        <f t="shared" si="3338"/>
        <v>0</v>
      </c>
      <c r="BU1100" s="18">
        <f t="shared" si="3137"/>
        <v>3948.9</v>
      </c>
      <c r="BV1100" s="18">
        <f t="shared" si="3138"/>
        <v>3974.1</v>
      </c>
      <c r="BW1100" s="18">
        <f t="shared" si="3139"/>
        <v>3986.6</v>
      </c>
      <c r="BX1100" s="18">
        <f t="shared" si="3338"/>
        <v>0</v>
      </c>
      <c r="BY1100" s="18">
        <f t="shared" si="3338"/>
        <v>0</v>
      </c>
      <c r="BZ1100" s="18">
        <f t="shared" si="3338"/>
        <v>0</v>
      </c>
      <c r="CA1100" s="18">
        <f t="shared" si="3126"/>
        <v>3948.9</v>
      </c>
      <c r="CB1100" s="18">
        <f t="shared" si="3127"/>
        <v>3974.1</v>
      </c>
      <c r="CC1100" s="18">
        <f t="shared" si="3128"/>
        <v>3986.6</v>
      </c>
      <c r="CD1100" s="18">
        <f t="shared" si="3338"/>
        <v>0</v>
      </c>
      <c r="CE1100" s="27"/>
      <c r="CF1100" s="33"/>
    </row>
    <row r="1101" spans="1:119" x14ac:dyDescent="0.3">
      <c r="A1101" s="41" t="s">
        <v>208</v>
      </c>
      <c r="B1101" s="39">
        <v>630</v>
      </c>
      <c r="C1101" s="41" t="s">
        <v>27</v>
      </c>
      <c r="D1101" s="41" t="s">
        <v>110</v>
      </c>
      <c r="E1101" s="14" t="s">
        <v>532</v>
      </c>
      <c r="F1101" s="23">
        <v>3948.9</v>
      </c>
      <c r="G1101" s="23">
        <v>3974.1</v>
      </c>
      <c r="H1101" s="23">
        <v>3986.6</v>
      </c>
      <c r="I1101" s="18"/>
      <c r="J1101" s="18"/>
      <c r="K1101" s="18"/>
      <c r="L1101" s="18">
        <f t="shared" si="3285"/>
        <v>3948.9</v>
      </c>
      <c r="M1101" s="18">
        <f t="shared" si="3286"/>
        <v>3974.1</v>
      </c>
      <c r="N1101" s="18">
        <f t="shared" si="3287"/>
        <v>3986.6</v>
      </c>
      <c r="O1101" s="18"/>
      <c r="P1101" s="18"/>
      <c r="Q1101" s="18"/>
      <c r="R1101" s="18"/>
      <c r="S1101" s="18"/>
      <c r="T1101" s="18">
        <f t="shared" si="3229"/>
        <v>3948.9</v>
      </c>
      <c r="U1101" s="18">
        <f t="shared" si="3230"/>
        <v>3974.1</v>
      </c>
      <c r="V1101" s="18">
        <f t="shared" si="3231"/>
        <v>3986.6</v>
      </c>
      <c r="W1101" s="18"/>
      <c r="X1101" s="18"/>
      <c r="Y1101" s="18"/>
      <c r="Z1101" s="18"/>
      <c r="AA1101" s="18"/>
      <c r="AB1101" s="18"/>
      <c r="AC1101" s="18">
        <f t="shared" si="3235"/>
        <v>3948.9</v>
      </c>
      <c r="AD1101" s="18">
        <f t="shared" si="3236"/>
        <v>3974.1</v>
      </c>
      <c r="AE1101" s="18">
        <f t="shared" si="3237"/>
        <v>3986.6</v>
      </c>
      <c r="AF1101" s="18"/>
      <c r="AG1101" s="18"/>
      <c r="AH1101" s="18"/>
      <c r="AI1101" s="18">
        <f t="shared" si="3203"/>
        <v>3948.9</v>
      </c>
      <c r="AJ1101" s="18">
        <f t="shared" si="3204"/>
        <v>3974.1</v>
      </c>
      <c r="AK1101" s="18">
        <f t="shared" si="3205"/>
        <v>3986.6</v>
      </c>
      <c r="AL1101" s="18"/>
      <c r="AM1101" s="18">
        <f t="shared" si="3206"/>
        <v>3948.9</v>
      </c>
      <c r="AN1101" s="18"/>
      <c r="AO1101" s="18"/>
      <c r="AP1101" s="18"/>
      <c r="AQ1101" s="18">
        <f t="shared" si="3207"/>
        <v>3948.9</v>
      </c>
      <c r="AR1101" s="18">
        <f t="shared" si="3208"/>
        <v>3974.1</v>
      </c>
      <c r="AS1101" s="18">
        <f t="shared" si="3209"/>
        <v>3986.6</v>
      </c>
      <c r="AT1101" s="18"/>
      <c r="AU1101" s="18"/>
      <c r="AV1101" s="18"/>
      <c r="AW1101" s="18">
        <f t="shared" si="3210"/>
        <v>3948.9</v>
      </c>
      <c r="AX1101" s="18">
        <f t="shared" si="3211"/>
        <v>3974.1</v>
      </c>
      <c r="AY1101" s="18">
        <f t="shared" si="3212"/>
        <v>3986.6</v>
      </c>
      <c r="AZ1101" s="18"/>
      <c r="BA1101" s="18"/>
      <c r="BB1101" s="18"/>
      <c r="BC1101" s="18">
        <f t="shared" si="3190"/>
        <v>3948.9</v>
      </c>
      <c r="BD1101" s="18">
        <f t="shared" si="3191"/>
        <v>3974.1</v>
      </c>
      <c r="BE1101" s="18">
        <f t="shared" si="3192"/>
        <v>3986.6</v>
      </c>
      <c r="BF1101" s="18"/>
      <c r="BG1101" s="18"/>
      <c r="BH1101" s="18"/>
      <c r="BI1101" s="18">
        <f t="shared" si="3178"/>
        <v>3948.9</v>
      </c>
      <c r="BJ1101" s="18">
        <f t="shared" si="3179"/>
        <v>3974.1</v>
      </c>
      <c r="BK1101" s="18">
        <f t="shared" si="3180"/>
        <v>3986.6</v>
      </c>
      <c r="BL1101" s="18"/>
      <c r="BM1101" s="18"/>
      <c r="BN1101" s="18"/>
      <c r="BO1101" s="18">
        <f t="shared" si="3134"/>
        <v>3948.9</v>
      </c>
      <c r="BP1101" s="18">
        <f t="shared" si="3135"/>
        <v>3974.1</v>
      </c>
      <c r="BQ1101" s="18">
        <f t="shared" si="3136"/>
        <v>3986.6</v>
      </c>
      <c r="BR1101" s="18"/>
      <c r="BS1101" s="18"/>
      <c r="BT1101" s="18"/>
      <c r="BU1101" s="18">
        <f t="shared" si="3137"/>
        <v>3948.9</v>
      </c>
      <c r="BV1101" s="18">
        <f t="shared" si="3138"/>
        <v>3974.1</v>
      </c>
      <c r="BW1101" s="18">
        <f t="shared" si="3139"/>
        <v>3986.6</v>
      </c>
      <c r="BX1101" s="18"/>
      <c r="BY1101" s="18"/>
      <c r="BZ1101" s="18"/>
      <c r="CA1101" s="18">
        <f t="shared" si="3126"/>
        <v>3948.9</v>
      </c>
      <c r="CB1101" s="18">
        <f t="shared" si="3127"/>
        <v>3974.1</v>
      </c>
      <c r="CC1101" s="18">
        <f t="shared" si="3128"/>
        <v>3986.6</v>
      </c>
      <c r="CD1101" s="18"/>
      <c r="CE1101" s="27"/>
      <c r="CF1101" s="33"/>
    </row>
    <row r="1102" spans="1:119" ht="46.8" x14ac:dyDescent="0.3">
      <c r="A1102" s="41" t="s">
        <v>209</v>
      </c>
      <c r="B1102" s="39"/>
      <c r="C1102" s="41"/>
      <c r="D1102" s="41"/>
      <c r="E1102" s="14" t="s">
        <v>783</v>
      </c>
      <c r="F1102" s="18">
        <f t="shared" ref="F1102:K1104" si="3339">F1103</f>
        <v>830.4</v>
      </c>
      <c r="G1102" s="18">
        <f t="shared" si="3339"/>
        <v>830.4</v>
      </c>
      <c r="H1102" s="18">
        <f t="shared" si="3339"/>
        <v>830.4</v>
      </c>
      <c r="I1102" s="18">
        <f t="shared" si="3339"/>
        <v>0</v>
      </c>
      <c r="J1102" s="18">
        <f t="shared" si="3339"/>
        <v>0</v>
      </c>
      <c r="K1102" s="18">
        <f t="shared" si="3339"/>
        <v>0</v>
      </c>
      <c r="L1102" s="18">
        <f t="shared" si="3285"/>
        <v>830.4</v>
      </c>
      <c r="M1102" s="18">
        <f t="shared" si="3286"/>
        <v>830.4</v>
      </c>
      <c r="N1102" s="18">
        <f t="shared" si="3287"/>
        <v>830.4</v>
      </c>
      <c r="O1102" s="18">
        <f t="shared" ref="O1102:S1104" si="3340">O1103</f>
        <v>0</v>
      </c>
      <c r="P1102" s="18">
        <f t="shared" si="3340"/>
        <v>0</v>
      </c>
      <c r="Q1102" s="18">
        <f t="shared" si="3340"/>
        <v>0</v>
      </c>
      <c r="R1102" s="18">
        <f t="shared" si="3340"/>
        <v>0</v>
      </c>
      <c r="S1102" s="18">
        <f t="shared" si="3340"/>
        <v>0</v>
      </c>
      <c r="T1102" s="18">
        <f t="shared" si="3229"/>
        <v>830.4</v>
      </c>
      <c r="U1102" s="18">
        <f t="shared" si="3230"/>
        <v>830.4</v>
      </c>
      <c r="V1102" s="18">
        <f t="shared" si="3231"/>
        <v>830.4</v>
      </c>
      <c r="W1102" s="18">
        <f t="shared" ref="W1102:CD1104" si="3341">W1103</f>
        <v>0</v>
      </c>
      <c r="X1102" s="18">
        <f t="shared" si="3341"/>
        <v>0</v>
      </c>
      <c r="Y1102" s="18">
        <f t="shared" si="3341"/>
        <v>0</v>
      </c>
      <c r="Z1102" s="18">
        <f t="shared" si="3341"/>
        <v>0</v>
      </c>
      <c r="AA1102" s="18">
        <f t="shared" si="3341"/>
        <v>0</v>
      </c>
      <c r="AB1102" s="18">
        <f t="shared" si="3341"/>
        <v>0</v>
      </c>
      <c r="AC1102" s="18">
        <f t="shared" si="3235"/>
        <v>830.4</v>
      </c>
      <c r="AD1102" s="18">
        <f t="shared" si="3236"/>
        <v>830.4</v>
      </c>
      <c r="AE1102" s="18">
        <f t="shared" si="3237"/>
        <v>830.4</v>
      </c>
      <c r="AF1102" s="18">
        <f t="shared" si="3341"/>
        <v>0</v>
      </c>
      <c r="AG1102" s="18">
        <f t="shared" si="3341"/>
        <v>0</v>
      </c>
      <c r="AH1102" s="18">
        <f t="shared" si="3341"/>
        <v>0</v>
      </c>
      <c r="AI1102" s="18">
        <f t="shared" si="3203"/>
        <v>830.4</v>
      </c>
      <c r="AJ1102" s="18">
        <f t="shared" si="3204"/>
        <v>830.4</v>
      </c>
      <c r="AK1102" s="18">
        <f t="shared" si="3205"/>
        <v>830.4</v>
      </c>
      <c r="AL1102" s="18">
        <f t="shared" si="3341"/>
        <v>0</v>
      </c>
      <c r="AM1102" s="18">
        <f t="shared" si="3206"/>
        <v>830.4</v>
      </c>
      <c r="AN1102" s="18">
        <f t="shared" si="3341"/>
        <v>0</v>
      </c>
      <c r="AO1102" s="18">
        <f t="shared" si="3341"/>
        <v>0</v>
      </c>
      <c r="AP1102" s="18">
        <f t="shared" si="3341"/>
        <v>0</v>
      </c>
      <c r="AQ1102" s="18">
        <f t="shared" si="3207"/>
        <v>830.4</v>
      </c>
      <c r="AR1102" s="18">
        <f t="shared" si="3208"/>
        <v>830.4</v>
      </c>
      <c r="AS1102" s="18">
        <f t="shared" si="3209"/>
        <v>830.4</v>
      </c>
      <c r="AT1102" s="18">
        <f t="shared" si="3341"/>
        <v>0</v>
      </c>
      <c r="AU1102" s="18">
        <f t="shared" si="3341"/>
        <v>0</v>
      </c>
      <c r="AV1102" s="18">
        <f t="shared" si="3341"/>
        <v>0</v>
      </c>
      <c r="AW1102" s="18">
        <f t="shared" si="3210"/>
        <v>830.4</v>
      </c>
      <c r="AX1102" s="18">
        <f t="shared" si="3211"/>
        <v>830.4</v>
      </c>
      <c r="AY1102" s="18">
        <f t="shared" si="3212"/>
        <v>830.4</v>
      </c>
      <c r="AZ1102" s="18">
        <f t="shared" si="3341"/>
        <v>0</v>
      </c>
      <c r="BA1102" s="18">
        <f t="shared" si="3341"/>
        <v>0</v>
      </c>
      <c r="BB1102" s="18">
        <f t="shared" si="3341"/>
        <v>0</v>
      </c>
      <c r="BC1102" s="18">
        <f t="shared" si="3190"/>
        <v>830.4</v>
      </c>
      <c r="BD1102" s="18">
        <f t="shared" si="3191"/>
        <v>830.4</v>
      </c>
      <c r="BE1102" s="18">
        <f t="shared" si="3192"/>
        <v>830.4</v>
      </c>
      <c r="BF1102" s="18">
        <f t="shared" si="3341"/>
        <v>0</v>
      </c>
      <c r="BG1102" s="18">
        <f t="shared" si="3341"/>
        <v>0</v>
      </c>
      <c r="BH1102" s="18">
        <f t="shared" si="3341"/>
        <v>0</v>
      </c>
      <c r="BI1102" s="18">
        <f t="shared" si="3178"/>
        <v>830.4</v>
      </c>
      <c r="BJ1102" s="18">
        <f t="shared" si="3179"/>
        <v>830.4</v>
      </c>
      <c r="BK1102" s="18">
        <f t="shared" si="3180"/>
        <v>830.4</v>
      </c>
      <c r="BL1102" s="18">
        <f t="shared" si="3341"/>
        <v>0</v>
      </c>
      <c r="BM1102" s="18">
        <f t="shared" si="3341"/>
        <v>0</v>
      </c>
      <c r="BN1102" s="18">
        <f t="shared" si="3341"/>
        <v>0</v>
      </c>
      <c r="BO1102" s="18">
        <f t="shared" si="3134"/>
        <v>830.4</v>
      </c>
      <c r="BP1102" s="18">
        <f t="shared" si="3135"/>
        <v>830.4</v>
      </c>
      <c r="BQ1102" s="18">
        <f t="shared" si="3136"/>
        <v>830.4</v>
      </c>
      <c r="BR1102" s="18">
        <f t="shared" si="3341"/>
        <v>0</v>
      </c>
      <c r="BS1102" s="18">
        <f t="shared" si="3341"/>
        <v>0</v>
      </c>
      <c r="BT1102" s="18">
        <f t="shared" si="3341"/>
        <v>0</v>
      </c>
      <c r="BU1102" s="18">
        <f t="shared" si="3137"/>
        <v>830.4</v>
      </c>
      <c r="BV1102" s="18">
        <f t="shared" si="3138"/>
        <v>830.4</v>
      </c>
      <c r="BW1102" s="18">
        <f t="shared" si="3139"/>
        <v>830.4</v>
      </c>
      <c r="BX1102" s="18">
        <f t="shared" si="3341"/>
        <v>0</v>
      </c>
      <c r="BY1102" s="18">
        <f t="shared" si="3341"/>
        <v>0</v>
      </c>
      <c r="BZ1102" s="18">
        <f t="shared" si="3341"/>
        <v>0</v>
      </c>
      <c r="CA1102" s="18">
        <f t="shared" si="3126"/>
        <v>830.4</v>
      </c>
      <c r="CB1102" s="18">
        <f t="shared" si="3127"/>
        <v>830.4</v>
      </c>
      <c r="CC1102" s="18">
        <f t="shared" si="3128"/>
        <v>830.4</v>
      </c>
      <c r="CD1102" s="18">
        <f t="shared" si="3341"/>
        <v>0</v>
      </c>
      <c r="CE1102" s="27"/>
      <c r="CF1102" s="33"/>
    </row>
    <row r="1103" spans="1:119" ht="46.8" x14ac:dyDescent="0.3">
      <c r="A1103" s="41" t="s">
        <v>209</v>
      </c>
      <c r="B1103" s="39">
        <v>600</v>
      </c>
      <c r="C1103" s="41"/>
      <c r="D1103" s="41"/>
      <c r="E1103" s="14" t="s">
        <v>554</v>
      </c>
      <c r="F1103" s="18">
        <f t="shared" si="3339"/>
        <v>830.4</v>
      </c>
      <c r="G1103" s="18">
        <f t="shared" si="3339"/>
        <v>830.4</v>
      </c>
      <c r="H1103" s="18">
        <f t="shared" si="3339"/>
        <v>830.4</v>
      </c>
      <c r="I1103" s="18">
        <f t="shared" si="3339"/>
        <v>0</v>
      </c>
      <c r="J1103" s="18">
        <f t="shared" si="3339"/>
        <v>0</v>
      </c>
      <c r="K1103" s="18">
        <f t="shared" si="3339"/>
        <v>0</v>
      </c>
      <c r="L1103" s="18">
        <f t="shared" si="3285"/>
        <v>830.4</v>
      </c>
      <c r="M1103" s="18">
        <f t="shared" si="3286"/>
        <v>830.4</v>
      </c>
      <c r="N1103" s="18">
        <f t="shared" si="3287"/>
        <v>830.4</v>
      </c>
      <c r="O1103" s="18">
        <f t="shared" si="3340"/>
        <v>0</v>
      </c>
      <c r="P1103" s="18">
        <f t="shared" si="3340"/>
        <v>0</v>
      </c>
      <c r="Q1103" s="18">
        <f t="shared" si="3340"/>
        <v>0</v>
      </c>
      <c r="R1103" s="18">
        <f t="shared" si="3340"/>
        <v>0</v>
      </c>
      <c r="S1103" s="18">
        <f t="shared" si="3340"/>
        <v>0</v>
      </c>
      <c r="T1103" s="18">
        <f t="shared" si="3229"/>
        <v>830.4</v>
      </c>
      <c r="U1103" s="18">
        <f t="shared" si="3230"/>
        <v>830.4</v>
      </c>
      <c r="V1103" s="18">
        <f t="shared" si="3231"/>
        <v>830.4</v>
      </c>
      <c r="W1103" s="18">
        <f t="shared" si="3341"/>
        <v>0</v>
      </c>
      <c r="X1103" s="18">
        <f t="shared" si="3341"/>
        <v>0</v>
      </c>
      <c r="Y1103" s="18">
        <f t="shared" si="3341"/>
        <v>0</v>
      </c>
      <c r="Z1103" s="18">
        <f t="shared" si="3341"/>
        <v>0</v>
      </c>
      <c r="AA1103" s="18">
        <f t="shared" si="3341"/>
        <v>0</v>
      </c>
      <c r="AB1103" s="18">
        <f t="shared" si="3341"/>
        <v>0</v>
      </c>
      <c r="AC1103" s="18">
        <f t="shared" si="3235"/>
        <v>830.4</v>
      </c>
      <c r="AD1103" s="18">
        <f t="shared" si="3236"/>
        <v>830.4</v>
      </c>
      <c r="AE1103" s="18">
        <f t="shared" si="3237"/>
        <v>830.4</v>
      </c>
      <c r="AF1103" s="18">
        <f t="shared" si="3341"/>
        <v>0</v>
      </c>
      <c r="AG1103" s="18">
        <f t="shared" si="3341"/>
        <v>0</v>
      </c>
      <c r="AH1103" s="18">
        <f t="shared" si="3341"/>
        <v>0</v>
      </c>
      <c r="AI1103" s="18">
        <f t="shared" si="3203"/>
        <v>830.4</v>
      </c>
      <c r="AJ1103" s="18">
        <f t="shared" si="3204"/>
        <v>830.4</v>
      </c>
      <c r="AK1103" s="18">
        <f t="shared" si="3205"/>
        <v>830.4</v>
      </c>
      <c r="AL1103" s="18">
        <f t="shared" si="3341"/>
        <v>0</v>
      </c>
      <c r="AM1103" s="18">
        <f t="shared" si="3206"/>
        <v>830.4</v>
      </c>
      <c r="AN1103" s="18">
        <f t="shared" si="3341"/>
        <v>0</v>
      </c>
      <c r="AO1103" s="18">
        <f t="shared" si="3341"/>
        <v>0</v>
      </c>
      <c r="AP1103" s="18">
        <f t="shared" si="3341"/>
        <v>0</v>
      </c>
      <c r="AQ1103" s="18">
        <f t="shared" si="3207"/>
        <v>830.4</v>
      </c>
      <c r="AR1103" s="18">
        <f t="shared" si="3208"/>
        <v>830.4</v>
      </c>
      <c r="AS1103" s="18">
        <f t="shared" si="3209"/>
        <v>830.4</v>
      </c>
      <c r="AT1103" s="18">
        <f t="shared" si="3341"/>
        <v>0</v>
      </c>
      <c r="AU1103" s="18">
        <f t="shared" si="3341"/>
        <v>0</v>
      </c>
      <c r="AV1103" s="18">
        <f t="shared" si="3341"/>
        <v>0</v>
      </c>
      <c r="AW1103" s="18">
        <f t="shared" si="3210"/>
        <v>830.4</v>
      </c>
      <c r="AX1103" s="18">
        <f t="shared" si="3211"/>
        <v>830.4</v>
      </c>
      <c r="AY1103" s="18">
        <f t="shared" si="3212"/>
        <v>830.4</v>
      </c>
      <c r="AZ1103" s="18">
        <f t="shared" si="3341"/>
        <v>0</v>
      </c>
      <c r="BA1103" s="18">
        <f t="shared" si="3341"/>
        <v>0</v>
      </c>
      <c r="BB1103" s="18">
        <f t="shared" si="3341"/>
        <v>0</v>
      </c>
      <c r="BC1103" s="18">
        <f t="shared" si="3190"/>
        <v>830.4</v>
      </c>
      <c r="BD1103" s="18">
        <f t="shared" si="3191"/>
        <v>830.4</v>
      </c>
      <c r="BE1103" s="18">
        <f t="shared" si="3192"/>
        <v>830.4</v>
      </c>
      <c r="BF1103" s="18">
        <f t="shared" si="3341"/>
        <v>0</v>
      </c>
      <c r="BG1103" s="18">
        <f t="shared" si="3341"/>
        <v>0</v>
      </c>
      <c r="BH1103" s="18">
        <f t="shared" si="3341"/>
        <v>0</v>
      </c>
      <c r="BI1103" s="18">
        <f t="shared" si="3178"/>
        <v>830.4</v>
      </c>
      <c r="BJ1103" s="18">
        <f t="shared" si="3179"/>
        <v>830.4</v>
      </c>
      <c r="BK1103" s="18">
        <f t="shared" si="3180"/>
        <v>830.4</v>
      </c>
      <c r="BL1103" s="18">
        <f t="shared" si="3341"/>
        <v>0</v>
      </c>
      <c r="BM1103" s="18">
        <f t="shared" si="3341"/>
        <v>0</v>
      </c>
      <c r="BN1103" s="18">
        <f t="shared" si="3341"/>
        <v>0</v>
      </c>
      <c r="BO1103" s="18">
        <f t="shared" si="3134"/>
        <v>830.4</v>
      </c>
      <c r="BP1103" s="18">
        <f t="shared" si="3135"/>
        <v>830.4</v>
      </c>
      <c r="BQ1103" s="18">
        <f t="shared" si="3136"/>
        <v>830.4</v>
      </c>
      <c r="BR1103" s="18">
        <f t="shared" si="3341"/>
        <v>0</v>
      </c>
      <c r="BS1103" s="18">
        <f t="shared" si="3341"/>
        <v>0</v>
      </c>
      <c r="BT1103" s="18">
        <f t="shared" si="3341"/>
        <v>0</v>
      </c>
      <c r="BU1103" s="18">
        <f t="shared" si="3137"/>
        <v>830.4</v>
      </c>
      <c r="BV1103" s="18">
        <f t="shared" si="3138"/>
        <v>830.4</v>
      </c>
      <c r="BW1103" s="18">
        <f t="shared" si="3139"/>
        <v>830.4</v>
      </c>
      <c r="BX1103" s="18">
        <f t="shared" si="3341"/>
        <v>0</v>
      </c>
      <c r="BY1103" s="18">
        <f t="shared" si="3341"/>
        <v>0</v>
      </c>
      <c r="BZ1103" s="18">
        <f t="shared" si="3341"/>
        <v>0</v>
      </c>
      <c r="CA1103" s="18">
        <f t="shared" si="3126"/>
        <v>830.4</v>
      </c>
      <c r="CB1103" s="18">
        <f t="shared" si="3127"/>
        <v>830.4</v>
      </c>
      <c r="CC1103" s="18">
        <f t="shared" si="3128"/>
        <v>830.4</v>
      </c>
      <c r="CD1103" s="18">
        <f t="shared" si="3341"/>
        <v>0</v>
      </c>
      <c r="CE1103" s="27"/>
      <c r="CF1103" s="33"/>
    </row>
    <row r="1104" spans="1:119" ht="78" x14ac:dyDescent="0.3">
      <c r="A1104" s="41" t="s">
        <v>209</v>
      </c>
      <c r="B1104" s="39">
        <v>630</v>
      </c>
      <c r="C1104" s="41"/>
      <c r="D1104" s="41"/>
      <c r="E1104" s="14" t="s">
        <v>1427</v>
      </c>
      <c r="F1104" s="18">
        <f t="shared" si="3339"/>
        <v>830.4</v>
      </c>
      <c r="G1104" s="18">
        <f t="shared" si="3339"/>
        <v>830.4</v>
      </c>
      <c r="H1104" s="18">
        <f t="shared" si="3339"/>
        <v>830.4</v>
      </c>
      <c r="I1104" s="18">
        <f t="shared" si="3339"/>
        <v>0</v>
      </c>
      <c r="J1104" s="18">
        <f t="shared" si="3339"/>
        <v>0</v>
      </c>
      <c r="K1104" s="18">
        <f t="shared" si="3339"/>
        <v>0</v>
      </c>
      <c r="L1104" s="18">
        <f t="shared" si="3285"/>
        <v>830.4</v>
      </c>
      <c r="M1104" s="18">
        <f t="shared" si="3286"/>
        <v>830.4</v>
      </c>
      <c r="N1104" s="18">
        <f t="shared" si="3287"/>
        <v>830.4</v>
      </c>
      <c r="O1104" s="18">
        <f t="shared" si="3340"/>
        <v>0</v>
      </c>
      <c r="P1104" s="18">
        <f t="shared" si="3340"/>
        <v>0</v>
      </c>
      <c r="Q1104" s="18">
        <f t="shared" si="3340"/>
        <v>0</v>
      </c>
      <c r="R1104" s="18">
        <f t="shared" si="3340"/>
        <v>0</v>
      </c>
      <c r="S1104" s="18">
        <f t="shared" si="3340"/>
        <v>0</v>
      </c>
      <c r="T1104" s="18">
        <f t="shared" si="3229"/>
        <v>830.4</v>
      </c>
      <c r="U1104" s="18">
        <f t="shared" si="3230"/>
        <v>830.4</v>
      </c>
      <c r="V1104" s="18">
        <f t="shared" si="3231"/>
        <v>830.4</v>
      </c>
      <c r="W1104" s="18">
        <f t="shared" si="3341"/>
        <v>0</v>
      </c>
      <c r="X1104" s="18">
        <f t="shared" si="3341"/>
        <v>0</v>
      </c>
      <c r="Y1104" s="18">
        <f t="shared" si="3341"/>
        <v>0</v>
      </c>
      <c r="Z1104" s="18">
        <f t="shared" si="3341"/>
        <v>0</v>
      </c>
      <c r="AA1104" s="18">
        <f t="shared" si="3341"/>
        <v>0</v>
      </c>
      <c r="AB1104" s="18">
        <f t="shared" si="3341"/>
        <v>0</v>
      </c>
      <c r="AC1104" s="18">
        <f t="shared" si="3235"/>
        <v>830.4</v>
      </c>
      <c r="AD1104" s="18">
        <f t="shared" si="3236"/>
        <v>830.4</v>
      </c>
      <c r="AE1104" s="18">
        <f t="shared" si="3237"/>
        <v>830.4</v>
      </c>
      <c r="AF1104" s="18">
        <f t="shared" si="3341"/>
        <v>0</v>
      </c>
      <c r="AG1104" s="18">
        <f t="shared" si="3341"/>
        <v>0</v>
      </c>
      <c r="AH1104" s="18">
        <f t="shared" si="3341"/>
        <v>0</v>
      </c>
      <c r="AI1104" s="18">
        <f t="shared" si="3203"/>
        <v>830.4</v>
      </c>
      <c r="AJ1104" s="18">
        <f t="shared" si="3204"/>
        <v>830.4</v>
      </c>
      <c r="AK1104" s="18">
        <f t="shared" si="3205"/>
        <v>830.4</v>
      </c>
      <c r="AL1104" s="18">
        <f t="shared" si="3341"/>
        <v>0</v>
      </c>
      <c r="AM1104" s="18">
        <f t="shared" si="3206"/>
        <v>830.4</v>
      </c>
      <c r="AN1104" s="18">
        <f t="shared" si="3341"/>
        <v>0</v>
      </c>
      <c r="AO1104" s="18">
        <f t="shared" si="3341"/>
        <v>0</v>
      </c>
      <c r="AP1104" s="18">
        <f t="shared" si="3341"/>
        <v>0</v>
      </c>
      <c r="AQ1104" s="18">
        <f t="shared" si="3207"/>
        <v>830.4</v>
      </c>
      <c r="AR1104" s="18">
        <f t="shared" si="3208"/>
        <v>830.4</v>
      </c>
      <c r="AS1104" s="18">
        <f t="shared" si="3209"/>
        <v>830.4</v>
      </c>
      <c r="AT1104" s="18">
        <f t="shared" si="3341"/>
        <v>0</v>
      </c>
      <c r="AU1104" s="18">
        <f t="shared" si="3341"/>
        <v>0</v>
      </c>
      <c r="AV1104" s="18">
        <f t="shared" si="3341"/>
        <v>0</v>
      </c>
      <c r="AW1104" s="18">
        <f t="shared" si="3210"/>
        <v>830.4</v>
      </c>
      <c r="AX1104" s="18">
        <f t="shared" si="3211"/>
        <v>830.4</v>
      </c>
      <c r="AY1104" s="18">
        <f t="shared" si="3212"/>
        <v>830.4</v>
      </c>
      <c r="AZ1104" s="18">
        <f t="shared" si="3341"/>
        <v>0</v>
      </c>
      <c r="BA1104" s="18">
        <f t="shared" si="3341"/>
        <v>0</v>
      </c>
      <c r="BB1104" s="18">
        <f t="shared" si="3341"/>
        <v>0</v>
      </c>
      <c r="BC1104" s="18">
        <f t="shared" si="3190"/>
        <v>830.4</v>
      </c>
      <c r="BD1104" s="18">
        <f t="shared" si="3191"/>
        <v>830.4</v>
      </c>
      <c r="BE1104" s="18">
        <f t="shared" si="3192"/>
        <v>830.4</v>
      </c>
      <c r="BF1104" s="18">
        <f t="shared" si="3341"/>
        <v>0</v>
      </c>
      <c r="BG1104" s="18">
        <f t="shared" si="3341"/>
        <v>0</v>
      </c>
      <c r="BH1104" s="18">
        <f t="shared" si="3341"/>
        <v>0</v>
      </c>
      <c r="BI1104" s="18">
        <f t="shared" si="3178"/>
        <v>830.4</v>
      </c>
      <c r="BJ1104" s="18">
        <f t="shared" si="3179"/>
        <v>830.4</v>
      </c>
      <c r="BK1104" s="18">
        <f t="shared" si="3180"/>
        <v>830.4</v>
      </c>
      <c r="BL1104" s="18">
        <f t="shared" si="3341"/>
        <v>0</v>
      </c>
      <c r="BM1104" s="18">
        <f t="shared" si="3341"/>
        <v>0</v>
      </c>
      <c r="BN1104" s="18">
        <f t="shared" si="3341"/>
        <v>0</v>
      </c>
      <c r="BO1104" s="18">
        <f t="shared" si="3134"/>
        <v>830.4</v>
      </c>
      <c r="BP1104" s="18">
        <f t="shared" si="3135"/>
        <v>830.4</v>
      </c>
      <c r="BQ1104" s="18">
        <f t="shared" si="3136"/>
        <v>830.4</v>
      </c>
      <c r="BR1104" s="18">
        <f t="shared" si="3341"/>
        <v>0</v>
      </c>
      <c r="BS1104" s="18">
        <f t="shared" si="3341"/>
        <v>0</v>
      </c>
      <c r="BT1104" s="18">
        <f t="shared" si="3341"/>
        <v>0</v>
      </c>
      <c r="BU1104" s="18">
        <f t="shared" si="3137"/>
        <v>830.4</v>
      </c>
      <c r="BV1104" s="18">
        <f t="shared" si="3138"/>
        <v>830.4</v>
      </c>
      <c r="BW1104" s="18">
        <f t="shared" si="3139"/>
        <v>830.4</v>
      </c>
      <c r="BX1104" s="18">
        <f t="shared" si="3341"/>
        <v>0</v>
      </c>
      <c r="BY1104" s="18">
        <f t="shared" si="3341"/>
        <v>0</v>
      </c>
      <c r="BZ1104" s="18">
        <f t="shared" si="3341"/>
        <v>0</v>
      </c>
      <c r="CA1104" s="18">
        <f t="shared" ref="CA1104:CA1167" si="3342">BU1104+BX1104</f>
        <v>830.4</v>
      </c>
      <c r="CB1104" s="18">
        <f t="shared" ref="CB1104:CB1167" si="3343">BV1104+BY1104</f>
        <v>830.4</v>
      </c>
      <c r="CC1104" s="18">
        <f t="shared" ref="CC1104:CC1167" si="3344">BW1104+BZ1104</f>
        <v>830.4</v>
      </c>
      <c r="CD1104" s="18">
        <f t="shared" si="3341"/>
        <v>0</v>
      </c>
      <c r="CE1104" s="27"/>
      <c r="CF1104" s="33"/>
    </row>
    <row r="1105" spans="1:84" x14ac:dyDescent="0.3">
      <c r="A1105" s="41" t="s">
        <v>209</v>
      </c>
      <c r="B1105" s="39">
        <v>630</v>
      </c>
      <c r="C1105" s="41" t="s">
        <v>59</v>
      </c>
      <c r="D1105" s="41" t="s">
        <v>140</v>
      </c>
      <c r="E1105" s="14" t="s">
        <v>543</v>
      </c>
      <c r="F1105" s="23">
        <v>830.4</v>
      </c>
      <c r="G1105" s="23">
        <v>830.4</v>
      </c>
      <c r="H1105" s="23">
        <v>830.4</v>
      </c>
      <c r="I1105" s="18"/>
      <c r="J1105" s="18"/>
      <c r="K1105" s="18"/>
      <c r="L1105" s="18">
        <f t="shared" si="3285"/>
        <v>830.4</v>
      </c>
      <c r="M1105" s="18">
        <f t="shared" si="3286"/>
        <v>830.4</v>
      </c>
      <c r="N1105" s="18">
        <f t="shared" si="3287"/>
        <v>830.4</v>
      </c>
      <c r="O1105" s="18"/>
      <c r="P1105" s="18"/>
      <c r="Q1105" s="18"/>
      <c r="R1105" s="18"/>
      <c r="S1105" s="18"/>
      <c r="T1105" s="18">
        <f t="shared" si="3229"/>
        <v>830.4</v>
      </c>
      <c r="U1105" s="18">
        <f t="shared" si="3230"/>
        <v>830.4</v>
      </c>
      <c r="V1105" s="18">
        <f t="shared" si="3231"/>
        <v>830.4</v>
      </c>
      <c r="W1105" s="18"/>
      <c r="X1105" s="18"/>
      <c r="Y1105" s="18"/>
      <c r="Z1105" s="18"/>
      <c r="AA1105" s="18"/>
      <c r="AB1105" s="18"/>
      <c r="AC1105" s="18">
        <f t="shared" si="3235"/>
        <v>830.4</v>
      </c>
      <c r="AD1105" s="18">
        <f t="shared" si="3236"/>
        <v>830.4</v>
      </c>
      <c r="AE1105" s="18">
        <f t="shared" si="3237"/>
        <v>830.4</v>
      </c>
      <c r="AF1105" s="18"/>
      <c r="AG1105" s="18"/>
      <c r="AH1105" s="18"/>
      <c r="AI1105" s="18">
        <f t="shared" si="3203"/>
        <v>830.4</v>
      </c>
      <c r="AJ1105" s="18">
        <f t="shared" si="3204"/>
        <v>830.4</v>
      </c>
      <c r="AK1105" s="18">
        <f t="shared" si="3205"/>
        <v>830.4</v>
      </c>
      <c r="AL1105" s="18"/>
      <c r="AM1105" s="18">
        <f t="shared" si="3206"/>
        <v>830.4</v>
      </c>
      <c r="AN1105" s="18"/>
      <c r="AO1105" s="18"/>
      <c r="AP1105" s="18"/>
      <c r="AQ1105" s="18">
        <f t="shared" si="3207"/>
        <v>830.4</v>
      </c>
      <c r="AR1105" s="18">
        <f t="shared" si="3208"/>
        <v>830.4</v>
      </c>
      <c r="AS1105" s="18">
        <f t="shared" si="3209"/>
        <v>830.4</v>
      </c>
      <c r="AT1105" s="18"/>
      <c r="AU1105" s="18"/>
      <c r="AV1105" s="18"/>
      <c r="AW1105" s="18">
        <f t="shared" si="3210"/>
        <v>830.4</v>
      </c>
      <c r="AX1105" s="18">
        <f t="shared" si="3211"/>
        <v>830.4</v>
      </c>
      <c r="AY1105" s="18">
        <f t="shared" si="3212"/>
        <v>830.4</v>
      </c>
      <c r="AZ1105" s="18"/>
      <c r="BA1105" s="18"/>
      <c r="BB1105" s="18"/>
      <c r="BC1105" s="18">
        <f t="shared" si="3190"/>
        <v>830.4</v>
      </c>
      <c r="BD1105" s="18">
        <f t="shared" si="3191"/>
        <v>830.4</v>
      </c>
      <c r="BE1105" s="18">
        <f t="shared" si="3192"/>
        <v>830.4</v>
      </c>
      <c r="BF1105" s="18"/>
      <c r="BG1105" s="18"/>
      <c r="BH1105" s="18"/>
      <c r="BI1105" s="18">
        <f t="shared" si="3178"/>
        <v>830.4</v>
      </c>
      <c r="BJ1105" s="18">
        <f t="shared" si="3179"/>
        <v>830.4</v>
      </c>
      <c r="BK1105" s="18">
        <f t="shared" si="3180"/>
        <v>830.4</v>
      </c>
      <c r="BL1105" s="18"/>
      <c r="BM1105" s="18"/>
      <c r="BN1105" s="18"/>
      <c r="BO1105" s="18">
        <f t="shared" si="3134"/>
        <v>830.4</v>
      </c>
      <c r="BP1105" s="18">
        <f t="shared" si="3135"/>
        <v>830.4</v>
      </c>
      <c r="BQ1105" s="18">
        <f t="shared" si="3136"/>
        <v>830.4</v>
      </c>
      <c r="BR1105" s="18"/>
      <c r="BS1105" s="18"/>
      <c r="BT1105" s="18"/>
      <c r="BU1105" s="18">
        <f t="shared" si="3137"/>
        <v>830.4</v>
      </c>
      <c r="BV1105" s="18">
        <f t="shared" si="3138"/>
        <v>830.4</v>
      </c>
      <c r="BW1105" s="18">
        <f t="shared" si="3139"/>
        <v>830.4</v>
      </c>
      <c r="BX1105" s="18"/>
      <c r="BY1105" s="18"/>
      <c r="BZ1105" s="18"/>
      <c r="CA1105" s="18">
        <f t="shared" si="3342"/>
        <v>830.4</v>
      </c>
      <c r="CB1105" s="18">
        <f t="shared" si="3343"/>
        <v>830.4</v>
      </c>
      <c r="CC1105" s="18">
        <f t="shared" si="3344"/>
        <v>830.4</v>
      </c>
      <c r="CD1105" s="18"/>
      <c r="CE1105" s="27"/>
      <c r="CF1105" s="33"/>
    </row>
    <row r="1106" spans="1:84" ht="62.4" x14ac:dyDescent="0.3">
      <c r="A1106" s="41" t="s">
        <v>210</v>
      </c>
      <c r="B1106" s="39"/>
      <c r="C1106" s="41"/>
      <c r="D1106" s="41"/>
      <c r="E1106" s="14" t="s">
        <v>670</v>
      </c>
      <c r="F1106" s="18">
        <f t="shared" ref="F1106:K1108" si="3345">F1107</f>
        <v>98.3</v>
      </c>
      <c r="G1106" s="18">
        <f t="shared" si="3345"/>
        <v>98.3</v>
      </c>
      <c r="H1106" s="18">
        <f t="shared" si="3345"/>
        <v>98.3</v>
      </c>
      <c r="I1106" s="18">
        <f t="shared" si="3345"/>
        <v>0</v>
      </c>
      <c r="J1106" s="18">
        <f t="shared" si="3345"/>
        <v>0</v>
      </c>
      <c r="K1106" s="18">
        <f t="shared" si="3345"/>
        <v>0</v>
      </c>
      <c r="L1106" s="18">
        <f t="shared" si="3285"/>
        <v>98.3</v>
      </c>
      <c r="M1106" s="18">
        <f t="shared" si="3286"/>
        <v>98.3</v>
      </c>
      <c r="N1106" s="18">
        <f t="shared" si="3287"/>
        <v>98.3</v>
      </c>
      <c r="O1106" s="18">
        <f t="shared" ref="O1106:S1108" si="3346">O1107</f>
        <v>0</v>
      </c>
      <c r="P1106" s="18">
        <f t="shared" si="3346"/>
        <v>0</v>
      </c>
      <c r="Q1106" s="18">
        <f t="shared" si="3346"/>
        <v>0</v>
      </c>
      <c r="R1106" s="18">
        <f t="shared" si="3346"/>
        <v>0</v>
      </c>
      <c r="S1106" s="18">
        <f t="shared" si="3346"/>
        <v>0</v>
      </c>
      <c r="T1106" s="18">
        <f t="shared" si="3229"/>
        <v>98.3</v>
      </c>
      <c r="U1106" s="18">
        <f t="shared" si="3230"/>
        <v>98.3</v>
      </c>
      <c r="V1106" s="18">
        <f t="shared" si="3231"/>
        <v>98.3</v>
      </c>
      <c r="W1106" s="18">
        <f t="shared" ref="W1106:CD1108" si="3347">W1107</f>
        <v>0</v>
      </c>
      <c r="X1106" s="18">
        <f t="shared" si="3347"/>
        <v>0</v>
      </c>
      <c r="Y1106" s="18">
        <f t="shared" si="3347"/>
        <v>0</v>
      </c>
      <c r="Z1106" s="18">
        <f t="shared" si="3347"/>
        <v>0</v>
      </c>
      <c r="AA1106" s="18">
        <f t="shared" si="3347"/>
        <v>0</v>
      </c>
      <c r="AB1106" s="18">
        <f t="shared" si="3347"/>
        <v>0</v>
      </c>
      <c r="AC1106" s="18">
        <f t="shared" si="3235"/>
        <v>98.3</v>
      </c>
      <c r="AD1106" s="18">
        <f t="shared" si="3236"/>
        <v>98.3</v>
      </c>
      <c r="AE1106" s="18">
        <f t="shared" si="3237"/>
        <v>98.3</v>
      </c>
      <c r="AF1106" s="18">
        <f t="shared" si="3347"/>
        <v>0</v>
      </c>
      <c r="AG1106" s="18">
        <f t="shared" si="3347"/>
        <v>0</v>
      </c>
      <c r="AH1106" s="18">
        <f t="shared" si="3347"/>
        <v>0</v>
      </c>
      <c r="AI1106" s="18">
        <f t="shared" si="3203"/>
        <v>98.3</v>
      </c>
      <c r="AJ1106" s="18">
        <f t="shared" si="3204"/>
        <v>98.3</v>
      </c>
      <c r="AK1106" s="18">
        <f t="shared" si="3205"/>
        <v>98.3</v>
      </c>
      <c r="AL1106" s="18">
        <f t="shared" si="3347"/>
        <v>0</v>
      </c>
      <c r="AM1106" s="18">
        <f t="shared" si="3206"/>
        <v>98.3</v>
      </c>
      <c r="AN1106" s="18">
        <f t="shared" si="3347"/>
        <v>0</v>
      </c>
      <c r="AO1106" s="18">
        <f t="shared" si="3347"/>
        <v>0</v>
      </c>
      <c r="AP1106" s="18">
        <f t="shared" si="3347"/>
        <v>0</v>
      </c>
      <c r="AQ1106" s="18">
        <f t="shared" si="3207"/>
        <v>98.3</v>
      </c>
      <c r="AR1106" s="18">
        <f t="shared" si="3208"/>
        <v>98.3</v>
      </c>
      <c r="AS1106" s="18">
        <f t="shared" si="3209"/>
        <v>98.3</v>
      </c>
      <c r="AT1106" s="18">
        <f t="shared" si="3347"/>
        <v>0</v>
      </c>
      <c r="AU1106" s="18">
        <f t="shared" si="3347"/>
        <v>0</v>
      </c>
      <c r="AV1106" s="18">
        <f t="shared" si="3347"/>
        <v>0</v>
      </c>
      <c r="AW1106" s="18">
        <f t="shared" si="3210"/>
        <v>98.3</v>
      </c>
      <c r="AX1106" s="18">
        <f t="shared" si="3211"/>
        <v>98.3</v>
      </c>
      <c r="AY1106" s="18">
        <f t="shared" si="3212"/>
        <v>98.3</v>
      </c>
      <c r="AZ1106" s="18">
        <f t="shared" si="3347"/>
        <v>0</v>
      </c>
      <c r="BA1106" s="18">
        <f t="shared" si="3347"/>
        <v>0</v>
      </c>
      <c r="BB1106" s="18">
        <f t="shared" si="3347"/>
        <v>0</v>
      </c>
      <c r="BC1106" s="18">
        <f t="shared" si="3190"/>
        <v>98.3</v>
      </c>
      <c r="BD1106" s="18">
        <f t="shared" si="3191"/>
        <v>98.3</v>
      </c>
      <c r="BE1106" s="18">
        <f t="shared" si="3192"/>
        <v>98.3</v>
      </c>
      <c r="BF1106" s="18">
        <f t="shared" si="3347"/>
        <v>0</v>
      </c>
      <c r="BG1106" s="18">
        <f t="shared" si="3347"/>
        <v>0</v>
      </c>
      <c r="BH1106" s="18">
        <f t="shared" si="3347"/>
        <v>0</v>
      </c>
      <c r="BI1106" s="18">
        <f t="shared" si="3178"/>
        <v>98.3</v>
      </c>
      <c r="BJ1106" s="18">
        <f t="shared" si="3179"/>
        <v>98.3</v>
      </c>
      <c r="BK1106" s="18">
        <f t="shared" si="3180"/>
        <v>98.3</v>
      </c>
      <c r="BL1106" s="18">
        <f t="shared" si="3347"/>
        <v>0</v>
      </c>
      <c r="BM1106" s="18">
        <f t="shared" si="3347"/>
        <v>0</v>
      </c>
      <c r="BN1106" s="18">
        <f t="shared" si="3347"/>
        <v>0</v>
      </c>
      <c r="BO1106" s="18">
        <f t="shared" si="3134"/>
        <v>98.3</v>
      </c>
      <c r="BP1106" s="18">
        <f t="shared" si="3135"/>
        <v>98.3</v>
      </c>
      <c r="BQ1106" s="18">
        <f t="shared" si="3136"/>
        <v>98.3</v>
      </c>
      <c r="BR1106" s="18">
        <f t="shared" si="3347"/>
        <v>0</v>
      </c>
      <c r="BS1106" s="18">
        <f t="shared" si="3347"/>
        <v>0</v>
      </c>
      <c r="BT1106" s="18">
        <f t="shared" si="3347"/>
        <v>0</v>
      </c>
      <c r="BU1106" s="18">
        <f t="shared" si="3137"/>
        <v>98.3</v>
      </c>
      <c r="BV1106" s="18">
        <f t="shared" si="3138"/>
        <v>98.3</v>
      </c>
      <c r="BW1106" s="18">
        <f t="shared" si="3139"/>
        <v>98.3</v>
      </c>
      <c r="BX1106" s="18">
        <f t="shared" si="3347"/>
        <v>0</v>
      </c>
      <c r="BY1106" s="18">
        <f t="shared" si="3347"/>
        <v>0</v>
      </c>
      <c r="BZ1106" s="18">
        <f t="shared" si="3347"/>
        <v>0</v>
      </c>
      <c r="CA1106" s="18">
        <f t="shared" si="3342"/>
        <v>98.3</v>
      </c>
      <c r="CB1106" s="18">
        <f t="shared" si="3343"/>
        <v>98.3</v>
      </c>
      <c r="CC1106" s="18">
        <f t="shared" si="3344"/>
        <v>98.3</v>
      </c>
      <c r="CD1106" s="18">
        <f t="shared" si="3347"/>
        <v>0</v>
      </c>
      <c r="CE1106" s="27"/>
      <c r="CF1106" s="33"/>
    </row>
    <row r="1107" spans="1:84" ht="46.8" x14ac:dyDescent="0.3">
      <c r="A1107" s="41" t="s">
        <v>210</v>
      </c>
      <c r="B1107" s="39">
        <v>600</v>
      </c>
      <c r="C1107" s="41"/>
      <c r="D1107" s="41"/>
      <c r="E1107" s="14" t="s">
        <v>554</v>
      </c>
      <c r="F1107" s="18">
        <f t="shared" si="3345"/>
        <v>98.3</v>
      </c>
      <c r="G1107" s="18">
        <f t="shared" si="3345"/>
        <v>98.3</v>
      </c>
      <c r="H1107" s="18">
        <f t="shared" si="3345"/>
        <v>98.3</v>
      </c>
      <c r="I1107" s="18">
        <f t="shared" si="3345"/>
        <v>0</v>
      </c>
      <c r="J1107" s="18">
        <f t="shared" si="3345"/>
        <v>0</v>
      </c>
      <c r="K1107" s="18">
        <f t="shared" si="3345"/>
        <v>0</v>
      </c>
      <c r="L1107" s="18">
        <f t="shared" si="3285"/>
        <v>98.3</v>
      </c>
      <c r="M1107" s="18">
        <f t="shared" si="3286"/>
        <v>98.3</v>
      </c>
      <c r="N1107" s="18">
        <f t="shared" si="3287"/>
        <v>98.3</v>
      </c>
      <c r="O1107" s="18">
        <f t="shared" si="3346"/>
        <v>0</v>
      </c>
      <c r="P1107" s="18">
        <f t="shared" si="3346"/>
        <v>0</v>
      </c>
      <c r="Q1107" s="18">
        <f t="shared" si="3346"/>
        <v>0</v>
      </c>
      <c r="R1107" s="18">
        <f t="shared" si="3346"/>
        <v>0</v>
      </c>
      <c r="S1107" s="18">
        <f t="shared" si="3346"/>
        <v>0</v>
      </c>
      <c r="T1107" s="18">
        <f t="shared" si="3229"/>
        <v>98.3</v>
      </c>
      <c r="U1107" s="18">
        <f t="shared" si="3230"/>
        <v>98.3</v>
      </c>
      <c r="V1107" s="18">
        <f t="shared" si="3231"/>
        <v>98.3</v>
      </c>
      <c r="W1107" s="18">
        <f t="shared" si="3347"/>
        <v>0</v>
      </c>
      <c r="X1107" s="18">
        <f t="shared" si="3347"/>
        <v>0</v>
      </c>
      <c r="Y1107" s="18">
        <f t="shared" si="3347"/>
        <v>0</v>
      </c>
      <c r="Z1107" s="18">
        <f t="shared" si="3347"/>
        <v>0</v>
      </c>
      <c r="AA1107" s="18">
        <f t="shared" si="3347"/>
        <v>0</v>
      </c>
      <c r="AB1107" s="18">
        <f t="shared" si="3347"/>
        <v>0</v>
      </c>
      <c r="AC1107" s="18">
        <f t="shared" si="3235"/>
        <v>98.3</v>
      </c>
      <c r="AD1107" s="18">
        <f t="shared" si="3236"/>
        <v>98.3</v>
      </c>
      <c r="AE1107" s="18">
        <f t="shared" si="3237"/>
        <v>98.3</v>
      </c>
      <c r="AF1107" s="18">
        <f t="shared" si="3347"/>
        <v>0</v>
      </c>
      <c r="AG1107" s="18">
        <f t="shared" si="3347"/>
        <v>0</v>
      </c>
      <c r="AH1107" s="18">
        <f t="shared" si="3347"/>
        <v>0</v>
      </c>
      <c r="AI1107" s="18">
        <f t="shared" si="3203"/>
        <v>98.3</v>
      </c>
      <c r="AJ1107" s="18">
        <f t="shared" si="3204"/>
        <v>98.3</v>
      </c>
      <c r="AK1107" s="18">
        <f t="shared" si="3205"/>
        <v>98.3</v>
      </c>
      <c r="AL1107" s="18">
        <f t="shared" si="3347"/>
        <v>0</v>
      </c>
      <c r="AM1107" s="18">
        <f t="shared" si="3206"/>
        <v>98.3</v>
      </c>
      <c r="AN1107" s="18">
        <f t="shared" si="3347"/>
        <v>0</v>
      </c>
      <c r="AO1107" s="18">
        <f t="shared" si="3347"/>
        <v>0</v>
      </c>
      <c r="AP1107" s="18">
        <f t="shared" si="3347"/>
        <v>0</v>
      </c>
      <c r="AQ1107" s="18">
        <f t="shared" si="3207"/>
        <v>98.3</v>
      </c>
      <c r="AR1107" s="18">
        <f t="shared" si="3208"/>
        <v>98.3</v>
      </c>
      <c r="AS1107" s="18">
        <f t="shared" si="3209"/>
        <v>98.3</v>
      </c>
      <c r="AT1107" s="18">
        <f t="shared" si="3347"/>
        <v>0</v>
      </c>
      <c r="AU1107" s="18">
        <f t="shared" si="3347"/>
        <v>0</v>
      </c>
      <c r="AV1107" s="18">
        <f t="shared" si="3347"/>
        <v>0</v>
      </c>
      <c r="AW1107" s="18">
        <f t="shared" si="3210"/>
        <v>98.3</v>
      </c>
      <c r="AX1107" s="18">
        <f t="shared" si="3211"/>
        <v>98.3</v>
      </c>
      <c r="AY1107" s="18">
        <f t="shared" si="3212"/>
        <v>98.3</v>
      </c>
      <c r="AZ1107" s="18">
        <f t="shared" si="3347"/>
        <v>0</v>
      </c>
      <c r="BA1107" s="18">
        <f t="shared" si="3347"/>
        <v>0</v>
      </c>
      <c r="BB1107" s="18">
        <f t="shared" si="3347"/>
        <v>0</v>
      </c>
      <c r="BC1107" s="18">
        <f t="shared" si="3190"/>
        <v>98.3</v>
      </c>
      <c r="BD1107" s="18">
        <f t="shared" si="3191"/>
        <v>98.3</v>
      </c>
      <c r="BE1107" s="18">
        <f t="shared" si="3192"/>
        <v>98.3</v>
      </c>
      <c r="BF1107" s="18">
        <f t="shared" si="3347"/>
        <v>0</v>
      </c>
      <c r="BG1107" s="18">
        <f t="shared" si="3347"/>
        <v>0</v>
      </c>
      <c r="BH1107" s="18">
        <f t="shared" si="3347"/>
        <v>0</v>
      </c>
      <c r="BI1107" s="18">
        <f t="shared" si="3178"/>
        <v>98.3</v>
      </c>
      <c r="BJ1107" s="18">
        <f t="shared" si="3179"/>
        <v>98.3</v>
      </c>
      <c r="BK1107" s="18">
        <f t="shared" si="3180"/>
        <v>98.3</v>
      </c>
      <c r="BL1107" s="18">
        <f t="shared" si="3347"/>
        <v>0</v>
      </c>
      <c r="BM1107" s="18">
        <f t="shared" si="3347"/>
        <v>0</v>
      </c>
      <c r="BN1107" s="18">
        <f t="shared" si="3347"/>
        <v>0</v>
      </c>
      <c r="BO1107" s="18">
        <f t="shared" si="3134"/>
        <v>98.3</v>
      </c>
      <c r="BP1107" s="18">
        <f t="shared" si="3135"/>
        <v>98.3</v>
      </c>
      <c r="BQ1107" s="18">
        <f t="shared" si="3136"/>
        <v>98.3</v>
      </c>
      <c r="BR1107" s="18">
        <f t="shared" si="3347"/>
        <v>0</v>
      </c>
      <c r="BS1107" s="18">
        <f t="shared" si="3347"/>
        <v>0</v>
      </c>
      <c r="BT1107" s="18">
        <f t="shared" si="3347"/>
        <v>0</v>
      </c>
      <c r="BU1107" s="18">
        <f t="shared" si="3137"/>
        <v>98.3</v>
      </c>
      <c r="BV1107" s="18">
        <f t="shared" si="3138"/>
        <v>98.3</v>
      </c>
      <c r="BW1107" s="18">
        <f t="shared" si="3139"/>
        <v>98.3</v>
      </c>
      <c r="BX1107" s="18">
        <f t="shared" si="3347"/>
        <v>0</v>
      </c>
      <c r="BY1107" s="18">
        <f t="shared" si="3347"/>
        <v>0</v>
      </c>
      <c r="BZ1107" s="18">
        <f t="shared" si="3347"/>
        <v>0</v>
      </c>
      <c r="CA1107" s="18">
        <f t="shared" si="3342"/>
        <v>98.3</v>
      </c>
      <c r="CB1107" s="18">
        <f t="shared" si="3343"/>
        <v>98.3</v>
      </c>
      <c r="CC1107" s="18">
        <f t="shared" si="3344"/>
        <v>98.3</v>
      </c>
      <c r="CD1107" s="18">
        <f t="shared" si="3347"/>
        <v>0</v>
      </c>
      <c r="CE1107" s="27"/>
      <c r="CF1107" s="33"/>
    </row>
    <row r="1108" spans="1:84" ht="78" x14ac:dyDescent="0.3">
      <c r="A1108" s="41" t="s">
        <v>210</v>
      </c>
      <c r="B1108" s="39">
        <v>630</v>
      </c>
      <c r="C1108" s="41"/>
      <c r="D1108" s="41"/>
      <c r="E1108" s="14" t="s">
        <v>1427</v>
      </c>
      <c r="F1108" s="18">
        <f t="shared" si="3345"/>
        <v>98.3</v>
      </c>
      <c r="G1108" s="18">
        <f t="shared" si="3345"/>
        <v>98.3</v>
      </c>
      <c r="H1108" s="18">
        <f t="shared" si="3345"/>
        <v>98.3</v>
      </c>
      <c r="I1108" s="18">
        <f t="shared" si="3345"/>
        <v>0</v>
      </c>
      <c r="J1108" s="18">
        <f t="shared" si="3345"/>
        <v>0</v>
      </c>
      <c r="K1108" s="18">
        <f t="shared" si="3345"/>
        <v>0</v>
      </c>
      <c r="L1108" s="18">
        <f t="shared" si="3285"/>
        <v>98.3</v>
      </c>
      <c r="M1108" s="18">
        <f t="shared" si="3286"/>
        <v>98.3</v>
      </c>
      <c r="N1108" s="18">
        <f t="shared" si="3287"/>
        <v>98.3</v>
      </c>
      <c r="O1108" s="18">
        <f t="shared" si="3346"/>
        <v>0</v>
      </c>
      <c r="P1108" s="18">
        <f t="shared" si="3346"/>
        <v>0</v>
      </c>
      <c r="Q1108" s="18">
        <f t="shared" si="3346"/>
        <v>0</v>
      </c>
      <c r="R1108" s="18">
        <f t="shared" si="3346"/>
        <v>0</v>
      </c>
      <c r="S1108" s="18">
        <f t="shared" si="3346"/>
        <v>0</v>
      </c>
      <c r="T1108" s="18">
        <f t="shared" si="3229"/>
        <v>98.3</v>
      </c>
      <c r="U1108" s="18">
        <f t="shared" si="3230"/>
        <v>98.3</v>
      </c>
      <c r="V1108" s="18">
        <f t="shared" si="3231"/>
        <v>98.3</v>
      </c>
      <c r="W1108" s="18">
        <f t="shared" si="3347"/>
        <v>0</v>
      </c>
      <c r="X1108" s="18">
        <f t="shared" si="3347"/>
        <v>0</v>
      </c>
      <c r="Y1108" s="18">
        <f t="shared" si="3347"/>
        <v>0</v>
      </c>
      <c r="Z1108" s="18">
        <f t="shared" si="3347"/>
        <v>0</v>
      </c>
      <c r="AA1108" s="18">
        <f t="shared" si="3347"/>
        <v>0</v>
      </c>
      <c r="AB1108" s="18">
        <f t="shared" si="3347"/>
        <v>0</v>
      </c>
      <c r="AC1108" s="18">
        <f t="shared" si="3235"/>
        <v>98.3</v>
      </c>
      <c r="AD1108" s="18">
        <f t="shared" si="3236"/>
        <v>98.3</v>
      </c>
      <c r="AE1108" s="18">
        <f t="shared" si="3237"/>
        <v>98.3</v>
      </c>
      <c r="AF1108" s="18">
        <f t="shared" si="3347"/>
        <v>0</v>
      </c>
      <c r="AG1108" s="18">
        <f t="shared" si="3347"/>
        <v>0</v>
      </c>
      <c r="AH1108" s="18">
        <f t="shared" si="3347"/>
        <v>0</v>
      </c>
      <c r="AI1108" s="18">
        <f t="shared" si="3203"/>
        <v>98.3</v>
      </c>
      <c r="AJ1108" s="18">
        <f t="shared" si="3204"/>
        <v>98.3</v>
      </c>
      <c r="AK1108" s="18">
        <f t="shared" si="3205"/>
        <v>98.3</v>
      </c>
      <c r="AL1108" s="18">
        <f t="shared" si="3347"/>
        <v>0</v>
      </c>
      <c r="AM1108" s="18">
        <f t="shared" si="3206"/>
        <v>98.3</v>
      </c>
      <c r="AN1108" s="18">
        <f t="shared" si="3347"/>
        <v>0</v>
      </c>
      <c r="AO1108" s="18">
        <f t="shared" si="3347"/>
        <v>0</v>
      </c>
      <c r="AP1108" s="18">
        <f t="shared" si="3347"/>
        <v>0</v>
      </c>
      <c r="AQ1108" s="18">
        <f t="shared" si="3207"/>
        <v>98.3</v>
      </c>
      <c r="AR1108" s="18">
        <f t="shared" si="3208"/>
        <v>98.3</v>
      </c>
      <c r="AS1108" s="18">
        <f t="shared" si="3209"/>
        <v>98.3</v>
      </c>
      <c r="AT1108" s="18">
        <f t="shared" si="3347"/>
        <v>0</v>
      </c>
      <c r="AU1108" s="18">
        <f t="shared" si="3347"/>
        <v>0</v>
      </c>
      <c r="AV1108" s="18">
        <f t="shared" si="3347"/>
        <v>0</v>
      </c>
      <c r="AW1108" s="18">
        <f t="shared" si="3210"/>
        <v>98.3</v>
      </c>
      <c r="AX1108" s="18">
        <f t="shared" si="3211"/>
        <v>98.3</v>
      </c>
      <c r="AY1108" s="18">
        <f t="shared" si="3212"/>
        <v>98.3</v>
      </c>
      <c r="AZ1108" s="18">
        <f t="shared" si="3347"/>
        <v>0</v>
      </c>
      <c r="BA1108" s="18">
        <f t="shared" si="3347"/>
        <v>0</v>
      </c>
      <c r="BB1108" s="18">
        <f t="shared" si="3347"/>
        <v>0</v>
      </c>
      <c r="BC1108" s="18">
        <f t="shared" si="3190"/>
        <v>98.3</v>
      </c>
      <c r="BD1108" s="18">
        <f t="shared" si="3191"/>
        <v>98.3</v>
      </c>
      <c r="BE1108" s="18">
        <f t="shared" si="3192"/>
        <v>98.3</v>
      </c>
      <c r="BF1108" s="18">
        <f t="shared" si="3347"/>
        <v>0</v>
      </c>
      <c r="BG1108" s="18">
        <f t="shared" si="3347"/>
        <v>0</v>
      </c>
      <c r="BH1108" s="18">
        <f t="shared" si="3347"/>
        <v>0</v>
      </c>
      <c r="BI1108" s="18">
        <f t="shared" si="3178"/>
        <v>98.3</v>
      </c>
      <c r="BJ1108" s="18">
        <f t="shared" si="3179"/>
        <v>98.3</v>
      </c>
      <c r="BK1108" s="18">
        <f t="shared" si="3180"/>
        <v>98.3</v>
      </c>
      <c r="BL1108" s="18">
        <f t="shared" si="3347"/>
        <v>0</v>
      </c>
      <c r="BM1108" s="18">
        <f t="shared" si="3347"/>
        <v>0</v>
      </c>
      <c r="BN1108" s="18">
        <f t="shared" si="3347"/>
        <v>0</v>
      </c>
      <c r="BO1108" s="18">
        <f t="shared" si="3134"/>
        <v>98.3</v>
      </c>
      <c r="BP1108" s="18">
        <f t="shared" si="3135"/>
        <v>98.3</v>
      </c>
      <c r="BQ1108" s="18">
        <f t="shared" si="3136"/>
        <v>98.3</v>
      </c>
      <c r="BR1108" s="18">
        <f t="shared" si="3347"/>
        <v>0</v>
      </c>
      <c r="BS1108" s="18">
        <f t="shared" si="3347"/>
        <v>0</v>
      </c>
      <c r="BT1108" s="18">
        <f t="shared" si="3347"/>
        <v>0</v>
      </c>
      <c r="BU1108" s="18">
        <f t="shared" si="3137"/>
        <v>98.3</v>
      </c>
      <c r="BV1108" s="18">
        <f t="shared" si="3138"/>
        <v>98.3</v>
      </c>
      <c r="BW1108" s="18">
        <f t="shared" si="3139"/>
        <v>98.3</v>
      </c>
      <c r="BX1108" s="18">
        <f t="shared" si="3347"/>
        <v>0</v>
      </c>
      <c r="BY1108" s="18">
        <f t="shared" si="3347"/>
        <v>0</v>
      </c>
      <c r="BZ1108" s="18">
        <f t="shared" si="3347"/>
        <v>0</v>
      </c>
      <c r="CA1108" s="18">
        <f t="shared" si="3342"/>
        <v>98.3</v>
      </c>
      <c r="CB1108" s="18">
        <f t="shared" si="3343"/>
        <v>98.3</v>
      </c>
      <c r="CC1108" s="18">
        <f t="shared" si="3344"/>
        <v>98.3</v>
      </c>
      <c r="CD1108" s="18">
        <f t="shared" si="3347"/>
        <v>0</v>
      </c>
      <c r="CE1108" s="27"/>
      <c r="CF1108" s="33"/>
    </row>
    <row r="1109" spans="1:84" x14ac:dyDescent="0.3">
      <c r="A1109" s="41" t="s">
        <v>210</v>
      </c>
      <c r="B1109" s="39">
        <v>630</v>
      </c>
      <c r="C1109" s="41" t="s">
        <v>59</v>
      </c>
      <c r="D1109" s="41" t="s">
        <v>140</v>
      </c>
      <c r="E1109" s="14" t="s">
        <v>543</v>
      </c>
      <c r="F1109" s="23">
        <v>98.3</v>
      </c>
      <c r="G1109" s="23">
        <v>98.3</v>
      </c>
      <c r="H1109" s="23">
        <v>98.3</v>
      </c>
      <c r="I1109" s="18"/>
      <c r="J1109" s="18"/>
      <c r="K1109" s="18"/>
      <c r="L1109" s="18">
        <f t="shared" si="3285"/>
        <v>98.3</v>
      </c>
      <c r="M1109" s="18">
        <f t="shared" si="3286"/>
        <v>98.3</v>
      </c>
      <c r="N1109" s="18">
        <f t="shared" si="3287"/>
        <v>98.3</v>
      </c>
      <c r="O1109" s="18"/>
      <c r="P1109" s="18"/>
      <c r="Q1109" s="18"/>
      <c r="R1109" s="18"/>
      <c r="S1109" s="18"/>
      <c r="T1109" s="18">
        <f t="shared" si="3229"/>
        <v>98.3</v>
      </c>
      <c r="U1109" s="18">
        <f t="shared" si="3230"/>
        <v>98.3</v>
      </c>
      <c r="V1109" s="18">
        <f t="shared" si="3231"/>
        <v>98.3</v>
      </c>
      <c r="W1109" s="18"/>
      <c r="X1109" s="18"/>
      <c r="Y1109" s="18"/>
      <c r="Z1109" s="18"/>
      <c r="AA1109" s="18"/>
      <c r="AB1109" s="18"/>
      <c r="AC1109" s="18">
        <f t="shared" si="3235"/>
        <v>98.3</v>
      </c>
      <c r="AD1109" s="18">
        <f t="shared" si="3236"/>
        <v>98.3</v>
      </c>
      <c r="AE1109" s="18">
        <f t="shared" si="3237"/>
        <v>98.3</v>
      </c>
      <c r="AF1109" s="18"/>
      <c r="AG1109" s="18"/>
      <c r="AH1109" s="18"/>
      <c r="AI1109" s="18">
        <f t="shared" si="3203"/>
        <v>98.3</v>
      </c>
      <c r="AJ1109" s="18">
        <f t="shared" si="3204"/>
        <v>98.3</v>
      </c>
      <c r="AK1109" s="18">
        <f t="shared" si="3205"/>
        <v>98.3</v>
      </c>
      <c r="AL1109" s="18"/>
      <c r="AM1109" s="18">
        <f t="shared" si="3206"/>
        <v>98.3</v>
      </c>
      <c r="AN1109" s="18"/>
      <c r="AO1109" s="18"/>
      <c r="AP1109" s="18"/>
      <c r="AQ1109" s="18">
        <f t="shared" si="3207"/>
        <v>98.3</v>
      </c>
      <c r="AR1109" s="18">
        <f t="shared" si="3208"/>
        <v>98.3</v>
      </c>
      <c r="AS1109" s="18">
        <f t="shared" si="3209"/>
        <v>98.3</v>
      </c>
      <c r="AT1109" s="18"/>
      <c r="AU1109" s="18"/>
      <c r="AV1109" s="18"/>
      <c r="AW1109" s="18">
        <f t="shared" si="3210"/>
        <v>98.3</v>
      </c>
      <c r="AX1109" s="18">
        <f t="shared" si="3211"/>
        <v>98.3</v>
      </c>
      <c r="AY1109" s="18">
        <f t="shared" si="3212"/>
        <v>98.3</v>
      </c>
      <c r="AZ1109" s="18"/>
      <c r="BA1109" s="18"/>
      <c r="BB1109" s="18"/>
      <c r="BC1109" s="18">
        <f t="shared" si="3190"/>
        <v>98.3</v>
      </c>
      <c r="BD1109" s="18">
        <f t="shared" si="3191"/>
        <v>98.3</v>
      </c>
      <c r="BE1109" s="18">
        <f t="shared" si="3192"/>
        <v>98.3</v>
      </c>
      <c r="BF1109" s="18"/>
      <c r="BG1109" s="18"/>
      <c r="BH1109" s="18"/>
      <c r="BI1109" s="18">
        <f t="shared" si="3178"/>
        <v>98.3</v>
      </c>
      <c r="BJ1109" s="18">
        <f t="shared" si="3179"/>
        <v>98.3</v>
      </c>
      <c r="BK1109" s="18">
        <f t="shared" si="3180"/>
        <v>98.3</v>
      </c>
      <c r="BL1109" s="18"/>
      <c r="BM1109" s="18"/>
      <c r="BN1109" s="18"/>
      <c r="BO1109" s="18">
        <f t="shared" ref="BO1109:BO1172" si="3348">BI1109+BL1109</f>
        <v>98.3</v>
      </c>
      <c r="BP1109" s="18">
        <f t="shared" ref="BP1109:BP1172" si="3349">BJ1109+BM1109</f>
        <v>98.3</v>
      </c>
      <c r="BQ1109" s="18">
        <f t="shared" ref="BQ1109:BQ1172" si="3350">BK1109+BN1109</f>
        <v>98.3</v>
      </c>
      <c r="BR1109" s="18"/>
      <c r="BS1109" s="18"/>
      <c r="BT1109" s="18"/>
      <c r="BU1109" s="18">
        <f t="shared" ref="BU1109:BU1172" si="3351">BO1109+BR1109</f>
        <v>98.3</v>
      </c>
      <c r="BV1109" s="18">
        <f t="shared" ref="BV1109:BV1172" si="3352">BP1109+BS1109</f>
        <v>98.3</v>
      </c>
      <c r="BW1109" s="18">
        <f t="shared" ref="BW1109:BW1172" si="3353">BQ1109+BT1109</f>
        <v>98.3</v>
      </c>
      <c r="BX1109" s="18"/>
      <c r="BY1109" s="18"/>
      <c r="BZ1109" s="18"/>
      <c r="CA1109" s="18">
        <f t="shared" si="3342"/>
        <v>98.3</v>
      </c>
      <c r="CB1109" s="18">
        <f t="shared" si="3343"/>
        <v>98.3</v>
      </c>
      <c r="CC1109" s="18">
        <f t="shared" si="3344"/>
        <v>98.3</v>
      </c>
      <c r="CD1109" s="18"/>
      <c r="CE1109" s="27"/>
      <c r="CF1109" s="33"/>
    </row>
    <row r="1110" spans="1:84" ht="109.2" x14ac:dyDescent="0.3">
      <c r="A1110" s="41" t="s">
        <v>877</v>
      </c>
      <c r="B1110" s="39"/>
      <c r="C1110" s="41"/>
      <c r="D1110" s="41"/>
      <c r="E1110" s="14" t="s">
        <v>876</v>
      </c>
      <c r="F1110" s="18">
        <f t="shared" ref="F1110:K1110" si="3354">F1111</f>
        <v>279687.40000000002</v>
      </c>
      <c r="G1110" s="18">
        <f t="shared" si="3354"/>
        <v>279687.40000000002</v>
      </c>
      <c r="H1110" s="18">
        <f t="shared" si="3354"/>
        <v>279687.40000000002</v>
      </c>
      <c r="I1110" s="18">
        <f t="shared" si="3354"/>
        <v>0</v>
      </c>
      <c r="J1110" s="18">
        <f t="shared" si="3354"/>
        <v>0</v>
      </c>
      <c r="K1110" s="18">
        <f t="shared" si="3354"/>
        <v>0</v>
      </c>
      <c r="L1110" s="18">
        <f t="shared" si="3285"/>
        <v>279687.40000000002</v>
      </c>
      <c r="M1110" s="18">
        <f t="shared" si="3286"/>
        <v>279687.40000000002</v>
      </c>
      <c r="N1110" s="18">
        <f t="shared" si="3287"/>
        <v>279687.40000000002</v>
      </c>
      <c r="O1110" s="18">
        <f t="shared" ref="O1110:S1110" si="3355">O1111</f>
        <v>0</v>
      </c>
      <c r="P1110" s="18">
        <f t="shared" si="3355"/>
        <v>0</v>
      </c>
      <c r="Q1110" s="18">
        <f t="shared" si="3355"/>
        <v>0</v>
      </c>
      <c r="R1110" s="18">
        <f t="shared" si="3355"/>
        <v>0</v>
      </c>
      <c r="S1110" s="18">
        <f t="shared" si="3355"/>
        <v>0</v>
      </c>
      <c r="T1110" s="18">
        <f t="shared" si="3229"/>
        <v>279687.40000000002</v>
      </c>
      <c r="U1110" s="18">
        <f t="shared" si="3230"/>
        <v>279687.40000000002</v>
      </c>
      <c r="V1110" s="18">
        <f t="shared" si="3231"/>
        <v>279687.40000000002</v>
      </c>
      <c r="W1110" s="18">
        <f t="shared" ref="W1110:CD1110" si="3356">W1111</f>
        <v>0</v>
      </c>
      <c r="X1110" s="18">
        <f t="shared" si="3356"/>
        <v>0</v>
      </c>
      <c r="Y1110" s="18">
        <f t="shared" si="3356"/>
        <v>0</v>
      </c>
      <c r="Z1110" s="18">
        <f t="shared" si="3356"/>
        <v>0</v>
      </c>
      <c r="AA1110" s="18">
        <f t="shared" si="3356"/>
        <v>0</v>
      </c>
      <c r="AB1110" s="18">
        <f t="shared" si="3356"/>
        <v>0</v>
      </c>
      <c r="AC1110" s="18">
        <f t="shared" si="3235"/>
        <v>279687.40000000002</v>
      </c>
      <c r="AD1110" s="18">
        <f t="shared" si="3236"/>
        <v>279687.40000000002</v>
      </c>
      <c r="AE1110" s="18">
        <f t="shared" si="3237"/>
        <v>279687.40000000002</v>
      </c>
      <c r="AF1110" s="18">
        <f t="shared" si="3356"/>
        <v>0</v>
      </c>
      <c r="AG1110" s="18">
        <f t="shared" si="3356"/>
        <v>0</v>
      </c>
      <c r="AH1110" s="18">
        <f t="shared" si="3356"/>
        <v>0</v>
      </c>
      <c r="AI1110" s="18">
        <f t="shared" si="3203"/>
        <v>279687.40000000002</v>
      </c>
      <c r="AJ1110" s="18">
        <f t="shared" si="3204"/>
        <v>279687.40000000002</v>
      </c>
      <c r="AK1110" s="18">
        <f t="shared" si="3205"/>
        <v>279687.40000000002</v>
      </c>
      <c r="AL1110" s="18">
        <f t="shared" si="3356"/>
        <v>0</v>
      </c>
      <c r="AM1110" s="18">
        <f t="shared" si="3206"/>
        <v>279687.40000000002</v>
      </c>
      <c r="AN1110" s="18">
        <f t="shared" si="3356"/>
        <v>0</v>
      </c>
      <c r="AO1110" s="18">
        <f t="shared" si="3356"/>
        <v>0</v>
      </c>
      <c r="AP1110" s="18">
        <f t="shared" si="3356"/>
        <v>0</v>
      </c>
      <c r="AQ1110" s="18">
        <f t="shared" si="3207"/>
        <v>279687.40000000002</v>
      </c>
      <c r="AR1110" s="18">
        <f t="shared" si="3208"/>
        <v>279687.40000000002</v>
      </c>
      <c r="AS1110" s="18">
        <f t="shared" si="3209"/>
        <v>279687.40000000002</v>
      </c>
      <c r="AT1110" s="18">
        <f t="shared" si="3356"/>
        <v>0</v>
      </c>
      <c r="AU1110" s="18">
        <f t="shared" si="3356"/>
        <v>0</v>
      </c>
      <c r="AV1110" s="18">
        <f t="shared" si="3356"/>
        <v>0</v>
      </c>
      <c r="AW1110" s="18">
        <f t="shared" si="3210"/>
        <v>279687.40000000002</v>
      </c>
      <c r="AX1110" s="18">
        <f t="shared" si="3211"/>
        <v>279687.40000000002</v>
      </c>
      <c r="AY1110" s="18">
        <f t="shared" si="3212"/>
        <v>279687.40000000002</v>
      </c>
      <c r="AZ1110" s="18">
        <f t="shared" si="3356"/>
        <v>0</v>
      </c>
      <c r="BA1110" s="18">
        <f t="shared" si="3356"/>
        <v>0</v>
      </c>
      <c r="BB1110" s="18">
        <f t="shared" si="3356"/>
        <v>0</v>
      </c>
      <c r="BC1110" s="18">
        <f t="shared" si="3190"/>
        <v>279687.40000000002</v>
      </c>
      <c r="BD1110" s="18">
        <f t="shared" si="3191"/>
        <v>279687.40000000002</v>
      </c>
      <c r="BE1110" s="18">
        <f t="shared" si="3192"/>
        <v>279687.40000000002</v>
      </c>
      <c r="BF1110" s="18">
        <f t="shared" si="3356"/>
        <v>0</v>
      </c>
      <c r="BG1110" s="18">
        <f t="shared" si="3356"/>
        <v>0</v>
      </c>
      <c r="BH1110" s="18">
        <f t="shared" si="3356"/>
        <v>0</v>
      </c>
      <c r="BI1110" s="18">
        <f t="shared" si="3178"/>
        <v>279687.40000000002</v>
      </c>
      <c r="BJ1110" s="18">
        <f t="shared" si="3179"/>
        <v>279687.40000000002</v>
      </c>
      <c r="BK1110" s="18">
        <f t="shared" si="3180"/>
        <v>279687.40000000002</v>
      </c>
      <c r="BL1110" s="18">
        <f t="shared" si="3356"/>
        <v>0</v>
      </c>
      <c r="BM1110" s="18">
        <f t="shared" si="3356"/>
        <v>0</v>
      </c>
      <c r="BN1110" s="18">
        <f t="shared" si="3356"/>
        <v>0</v>
      </c>
      <c r="BO1110" s="18">
        <f t="shared" si="3348"/>
        <v>279687.40000000002</v>
      </c>
      <c r="BP1110" s="18">
        <f t="shared" si="3349"/>
        <v>279687.40000000002</v>
      </c>
      <c r="BQ1110" s="18">
        <f t="shared" si="3350"/>
        <v>279687.40000000002</v>
      </c>
      <c r="BR1110" s="18">
        <f t="shared" si="3356"/>
        <v>0</v>
      </c>
      <c r="BS1110" s="18">
        <f t="shared" si="3356"/>
        <v>0</v>
      </c>
      <c r="BT1110" s="18">
        <f t="shared" si="3356"/>
        <v>0</v>
      </c>
      <c r="BU1110" s="18">
        <f t="shared" si="3351"/>
        <v>279687.40000000002</v>
      </c>
      <c r="BV1110" s="18">
        <f t="shared" si="3352"/>
        <v>279687.40000000002</v>
      </c>
      <c r="BW1110" s="18">
        <f t="shared" si="3353"/>
        <v>279687.40000000002</v>
      </c>
      <c r="BX1110" s="18">
        <f t="shared" si="3356"/>
        <v>0</v>
      </c>
      <c r="BY1110" s="18">
        <f t="shared" si="3356"/>
        <v>0</v>
      </c>
      <c r="BZ1110" s="18">
        <f t="shared" si="3356"/>
        <v>0</v>
      </c>
      <c r="CA1110" s="18">
        <f t="shared" si="3342"/>
        <v>279687.40000000002</v>
      </c>
      <c r="CB1110" s="18">
        <f t="shared" si="3343"/>
        <v>279687.40000000002</v>
      </c>
      <c r="CC1110" s="18">
        <f t="shared" si="3344"/>
        <v>279687.40000000002</v>
      </c>
      <c r="CD1110" s="18">
        <f t="shared" si="3356"/>
        <v>0</v>
      </c>
      <c r="CE1110" s="27"/>
      <c r="CF1110" s="33"/>
    </row>
    <row r="1111" spans="1:84" ht="46.8" x14ac:dyDescent="0.3">
      <c r="A1111" s="41" t="s">
        <v>875</v>
      </c>
      <c r="B1111" s="39"/>
      <c r="C1111" s="41"/>
      <c r="D1111" s="41"/>
      <c r="E1111" s="14" t="s">
        <v>662</v>
      </c>
      <c r="F1111" s="18">
        <f t="shared" ref="F1111:K1111" si="3357">F1112+F1115+F1118+F1122</f>
        <v>279687.40000000002</v>
      </c>
      <c r="G1111" s="18">
        <f t="shared" si="3357"/>
        <v>279687.40000000002</v>
      </c>
      <c r="H1111" s="18">
        <f t="shared" si="3357"/>
        <v>279687.40000000002</v>
      </c>
      <c r="I1111" s="18">
        <f t="shared" si="3357"/>
        <v>0</v>
      </c>
      <c r="J1111" s="18">
        <f t="shared" si="3357"/>
        <v>0</v>
      </c>
      <c r="K1111" s="18">
        <f t="shared" si="3357"/>
        <v>0</v>
      </c>
      <c r="L1111" s="18">
        <f t="shared" si="3285"/>
        <v>279687.40000000002</v>
      </c>
      <c r="M1111" s="18">
        <f t="shared" si="3286"/>
        <v>279687.40000000002</v>
      </c>
      <c r="N1111" s="18">
        <f t="shared" si="3287"/>
        <v>279687.40000000002</v>
      </c>
      <c r="O1111" s="18">
        <f t="shared" ref="O1111:S1111" si="3358">O1112+O1115+O1118+O1122</f>
        <v>0</v>
      </c>
      <c r="P1111" s="18">
        <f t="shared" si="3358"/>
        <v>0</v>
      </c>
      <c r="Q1111" s="18">
        <f t="shared" si="3358"/>
        <v>0</v>
      </c>
      <c r="R1111" s="18">
        <f t="shared" si="3358"/>
        <v>0</v>
      </c>
      <c r="S1111" s="18">
        <f t="shared" si="3358"/>
        <v>0</v>
      </c>
      <c r="T1111" s="18">
        <f t="shared" si="3229"/>
        <v>279687.40000000002</v>
      </c>
      <c r="U1111" s="18">
        <f t="shared" si="3230"/>
        <v>279687.40000000002</v>
      </c>
      <c r="V1111" s="18">
        <f t="shared" si="3231"/>
        <v>279687.40000000002</v>
      </c>
      <c r="W1111" s="18">
        <f t="shared" ref="W1111:CD1111" si="3359">W1112+W1115+W1118+W1122</f>
        <v>0</v>
      </c>
      <c r="X1111" s="18">
        <f t="shared" ref="X1111:AB1111" si="3360">X1112+X1115+X1118+X1122</f>
        <v>0</v>
      </c>
      <c r="Y1111" s="18">
        <f t="shared" si="3360"/>
        <v>0</v>
      </c>
      <c r="Z1111" s="18">
        <f t="shared" si="3360"/>
        <v>0</v>
      </c>
      <c r="AA1111" s="18">
        <f t="shared" si="3360"/>
        <v>0</v>
      </c>
      <c r="AB1111" s="18">
        <f t="shared" si="3360"/>
        <v>0</v>
      </c>
      <c r="AC1111" s="18">
        <f t="shared" si="3235"/>
        <v>279687.40000000002</v>
      </c>
      <c r="AD1111" s="18">
        <f t="shared" si="3236"/>
        <v>279687.40000000002</v>
      </c>
      <c r="AE1111" s="18">
        <f t="shared" si="3237"/>
        <v>279687.40000000002</v>
      </c>
      <c r="AF1111" s="18">
        <f t="shared" ref="AF1111:AH1111" si="3361">AF1112+AF1115+AF1118+AF1122</f>
        <v>0</v>
      </c>
      <c r="AG1111" s="18">
        <f t="shared" si="3361"/>
        <v>0</v>
      </c>
      <c r="AH1111" s="18">
        <f t="shared" si="3361"/>
        <v>0</v>
      </c>
      <c r="AI1111" s="18">
        <f t="shared" si="3203"/>
        <v>279687.40000000002</v>
      </c>
      <c r="AJ1111" s="18">
        <f t="shared" si="3204"/>
        <v>279687.40000000002</v>
      </c>
      <c r="AK1111" s="18">
        <f t="shared" si="3205"/>
        <v>279687.40000000002</v>
      </c>
      <c r="AL1111" s="18">
        <f t="shared" ref="AL1111" si="3362">AL1112+AL1115+AL1118+AL1122</f>
        <v>0</v>
      </c>
      <c r="AM1111" s="18">
        <f t="shared" si="3206"/>
        <v>279687.40000000002</v>
      </c>
      <c r="AN1111" s="18">
        <f t="shared" ref="AN1111:AP1111" si="3363">AN1112+AN1115+AN1118+AN1122</f>
        <v>0</v>
      </c>
      <c r="AO1111" s="18">
        <f t="shared" si="3363"/>
        <v>0</v>
      </c>
      <c r="AP1111" s="18">
        <f t="shared" si="3363"/>
        <v>0</v>
      </c>
      <c r="AQ1111" s="18">
        <f t="shared" si="3207"/>
        <v>279687.40000000002</v>
      </c>
      <c r="AR1111" s="18">
        <f t="shared" si="3208"/>
        <v>279687.40000000002</v>
      </c>
      <c r="AS1111" s="18">
        <f t="shared" si="3209"/>
        <v>279687.40000000002</v>
      </c>
      <c r="AT1111" s="18">
        <f t="shared" ref="AT1111:AV1111" si="3364">AT1112+AT1115+AT1118+AT1122</f>
        <v>0</v>
      </c>
      <c r="AU1111" s="18">
        <f t="shared" si="3364"/>
        <v>0</v>
      </c>
      <c r="AV1111" s="18">
        <f t="shared" si="3364"/>
        <v>0</v>
      </c>
      <c r="AW1111" s="18">
        <f t="shared" si="3210"/>
        <v>279687.40000000002</v>
      </c>
      <c r="AX1111" s="18">
        <f t="shared" si="3211"/>
        <v>279687.40000000002</v>
      </c>
      <c r="AY1111" s="18">
        <f t="shared" si="3212"/>
        <v>279687.40000000002</v>
      </c>
      <c r="AZ1111" s="18">
        <f t="shared" ref="AZ1111:BB1111" si="3365">AZ1112+AZ1115+AZ1118+AZ1122</f>
        <v>0</v>
      </c>
      <c r="BA1111" s="18">
        <f t="shared" si="3365"/>
        <v>0</v>
      </c>
      <c r="BB1111" s="18">
        <f t="shared" si="3365"/>
        <v>0</v>
      </c>
      <c r="BC1111" s="18">
        <f t="shared" si="3190"/>
        <v>279687.40000000002</v>
      </c>
      <c r="BD1111" s="18">
        <f t="shared" si="3191"/>
        <v>279687.40000000002</v>
      </c>
      <c r="BE1111" s="18">
        <f t="shared" si="3192"/>
        <v>279687.40000000002</v>
      </c>
      <c r="BF1111" s="18">
        <f t="shared" ref="BF1111:BH1111" si="3366">BF1112+BF1115+BF1118+BF1122</f>
        <v>0</v>
      </c>
      <c r="BG1111" s="18">
        <f t="shared" si="3366"/>
        <v>0</v>
      </c>
      <c r="BH1111" s="18">
        <f t="shared" si="3366"/>
        <v>0</v>
      </c>
      <c r="BI1111" s="18">
        <f t="shared" si="3178"/>
        <v>279687.40000000002</v>
      </c>
      <c r="BJ1111" s="18">
        <f t="shared" si="3179"/>
        <v>279687.40000000002</v>
      </c>
      <c r="BK1111" s="18">
        <f t="shared" si="3180"/>
        <v>279687.40000000002</v>
      </c>
      <c r="BL1111" s="18">
        <f t="shared" ref="BL1111:BN1111" si="3367">BL1112+BL1115+BL1118+BL1122</f>
        <v>0</v>
      </c>
      <c r="BM1111" s="18">
        <f t="shared" si="3367"/>
        <v>0</v>
      </c>
      <c r="BN1111" s="18">
        <f t="shared" si="3367"/>
        <v>0</v>
      </c>
      <c r="BO1111" s="18">
        <f t="shared" si="3348"/>
        <v>279687.40000000002</v>
      </c>
      <c r="BP1111" s="18">
        <f t="shared" si="3349"/>
        <v>279687.40000000002</v>
      </c>
      <c r="BQ1111" s="18">
        <f t="shared" si="3350"/>
        <v>279687.40000000002</v>
      </c>
      <c r="BR1111" s="18">
        <f t="shared" ref="BR1111:BT1111" si="3368">BR1112+BR1115+BR1118+BR1122</f>
        <v>0</v>
      </c>
      <c r="BS1111" s="18">
        <f t="shared" si="3368"/>
        <v>0</v>
      </c>
      <c r="BT1111" s="18">
        <f t="shared" si="3368"/>
        <v>0</v>
      </c>
      <c r="BU1111" s="18">
        <f t="shared" si="3351"/>
        <v>279687.40000000002</v>
      </c>
      <c r="BV1111" s="18">
        <f t="shared" si="3352"/>
        <v>279687.40000000002</v>
      </c>
      <c r="BW1111" s="18">
        <f t="shared" si="3353"/>
        <v>279687.40000000002</v>
      </c>
      <c r="BX1111" s="18">
        <f t="shared" ref="BX1111:BZ1111" si="3369">BX1112+BX1115+BX1118+BX1122</f>
        <v>0</v>
      </c>
      <c r="BY1111" s="18">
        <f t="shared" si="3369"/>
        <v>0</v>
      </c>
      <c r="BZ1111" s="18">
        <f t="shared" si="3369"/>
        <v>0</v>
      </c>
      <c r="CA1111" s="18">
        <f t="shared" si="3342"/>
        <v>279687.40000000002</v>
      </c>
      <c r="CB1111" s="18">
        <f t="shared" si="3343"/>
        <v>279687.40000000002</v>
      </c>
      <c r="CC1111" s="18">
        <f t="shared" si="3344"/>
        <v>279687.40000000002</v>
      </c>
      <c r="CD1111" s="18">
        <f t="shared" si="3359"/>
        <v>0</v>
      </c>
      <c r="CE1111" s="27"/>
      <c r="CF1111" s="33"/>
    </row>
    <row r="1112" spans="1:84" ht="93.6" x14ac:dyDescent="0.3">
      <c r="A1112" s="41" t="s">
        <v>875</v>
      </c>
      <c r="B1112" s="39">
        <v>100</v>
      </c>
      <c r="C1112" s="41"/>
      <c r="D1112" s="41"/>
      <c r="E1112" s="14" t="s">
        <v>550</v>
      </c>
      <c r="F1112" s="18">
        <f t="shared" ref="F1112:K1113" si="3370">F1113</f>
        <v>540</v>
      </c>
      <c r="G1112" s="18">
        <f t="shared" si="3370"/>
        <v>540</v>
      </c>
      <c r="H1112" s="18">
        <f t="shared" si="3370"/>
        <v>540</v>
      </c>
      <c r="I1112" s="18">
        <f t="shared" si="3370"/>
        <v>0</v>
      </c>
      <c r="J1112" s="18">
        <f t="shared" si="3370"/>
        <v>0</v>
      </c>
      <c r="K1112" s="18">
        <f t="shared" si="3370"/>
        <v>0</v>
      </c>
      <c r="L1112" s="18">
        <f t="shared" si="3285"/>
        <v>540</v>
      </c>
      <c r="M1112" s="18">
        <f t="shared" si="3286"/>
        <v>540</v>
      </c>
      <c r="N1112" s="18">
        <f t="shared" si="3287"/>
        <v>540</v>
      </c>
      <c r="O1112" s="18">
        <f t="shared" ref="O1112:S1113" si="3371">O1113</f>
        <v>0</v>
      </c>
      <c r="P1112" s="18">
        <f t="shared" si="3371"/>
        <v>0</v>
      </c>
      <c r="Q1112" s="18">
        <f t="shared" si="3371"/>
        <v>0</v>
      </c>
      <c r="R1112" s="18">
        <f t="shared" si="3371"/>
        <v>0</v>
      </c>
      <c r="S1112" s="18">
        <f t="shared" si="3371"/>
        <v>0</v>
      </c>
      <c r="T1112" s="18">
        <f t="shared" si="3229"/>
        <v>540</v>
      </c>
      <c r="U1112" s="18">
        <f t="shared" si="3230"/>
        <v>540</v>
      </c>
      <c r="V1112" s="18">
        <f t="shared" si="3231"/>
        <v>540</v>
      </c>
      <c r="W1112" s="18">
        <f t="shared" ref="W1112:CD1113" si="3372">W1113</f>
        <v>0</v>
      </c>
      <c r="X1112" s="18">
        <f t="shared" si="3372"/>
        <v>0</v>
      </c>
      <c r="Y1112" s="18">
        <f t="shared" si="3372"/>
        <v>0</v>
      </c>
      <c r="Z1112" s="18">
        <f t="shared" si="3372"/>
        <v>0</v>
      </c>
      <c r="AA1112" s="18">
        <f t="shared" si="3372"/>
        <v>0</v>
      </c>
      <c r="AB1112" s="18">
        <f t="shared" si="3372"/>
        <v>0</v>
      </c>
      <c r="AC1112" s="18">
        <f t="shared" si="3235"/>
        <v>540</v>
      </c>
      <c r="AD1112" s="18">
        <f t="shared" si="3236"/>
        <v>540</v>
      </c>
      <c r="AE1112" s="18">
        <f t="shared" si="3237"/>
        <v>540</v>
      </c>
      <c r="AF1112" s="18">
        <f t="shared" si="3372"/>
        <v>0</v>
      </c>
      <c r="AG1112" s="18">
        <f t="shared" si="3372"/>
        <v>0</v>
      </c>
      <c r="AH1112" s="18">
        <f t="shared" si="3372"/>
        <v>0</v>
      </c>
      <c r="AI1112" s="18">
        <f t="shared" si="3203"/>
        <v>540</v>
      </c>
      <c r="AJ1112" s="18">
        <f t="shared" si="3204"/>
        <v>540</v>
      </c>
      <c r="AK1112" s="18">
        <f t="shared" si="3205"/>
        <v>540</v>
      </c>
      <c r="AL1112" s="18">
        <f t="shared" si="3372"/>
        <v>0</v>
      </c>
      <c r="AM1112" s="18">
        <f t="shared" si="3206"/>
        <v>540</v>
      </c>
      <c r="AN1112" s="18">
        <f t="shared" si="3372"/>
        <v>0</v>
      </c>
      <c r="AO1112" s="18">
        <f t="shared" si="3372"/>
        <v>0</v>
      </c>
      <c r="AP1112" s="18">
        <f t="shared" si="3372"/>
        <v>0</v>
      </c>
      <c r="AQ1112" s="18">
        <f t="shared" si="3207"/>
        <v>540</v>
      </c>
      <c r="AR1112" s="18">
        <f t="shared" si="3208"/>
        <v>540</v>
      </c>
      <c r="AS1112" s="18">
        <f t="shared" si="3209"/>
        <v>540</v>
      </c>
      <c r="AT1112" s="18">
        <f t="shared" si="3372"/>
        <v>0</v>
      </c>
      <c r="AU1112" s="18">
        <f t="shared" si="3372"/>
        <v>0</v>
      </c>
      <c r="AV1112" s="18">
        <f t="shared" si="3372"/>
        <v>0</v>
      </c>
      <c r="AW1112" s="18">
        <f t="shared" si="3210"/>
        <v>540</v>
      </c>
      <c r="AX1112" s="18">
        <f t="shared" si="3211"/>
        <v>540</v>
      </c>
      <c r="AY1112" s="18">
        <f t="shared" si="3212"/>
        <v>540</v>
      </c>
      <c r="AZ1112" s="18">
        <f t="shared" si="3372"/>
        <v>0</v>
      </c>
      <c r="BA1112" s="18">
        <f t="shared" si="3372"/>
        <v>0</v>
      </c>
      <c r="BB1112" s="18">
        <f t="shared" si="3372"/>
        <v>0</v>
      </c>
      <c r="BC1112" s="18">
        <f t="shared" si="3190"/>
        <v>540</v>
      </c>
      <c r="BD1112" s="18">
        <f t="shared" si="3191"/>
        <v>540</v>
      </c>
      <c r="BE1112" s="18">
        <f t="shared" si="3192"/>
        <v>540</v>
      </c>
      <c r="BF1112" s="18">
        <f t="shared" si="3372"/>
        <v>0</v>
      </c>
      <c r="BG1112" s="18">
        <f t="shared" si="3372"/>
        <v>0</v>
      </c>
      <c r="BH1112" s="18">
        <f t="shared" si="3372"/>
        <v>0</v>
      </c>
      <c r="BI1112" s="18">
        <f t="shared" si="3178"/>
        <v>540</v>
      </c>
      <c r="BJ1112" s="18">
        <f t="shared" si="3179"/>
        <v>540</v>
      </c>
      <c r="BK1112" s="18">
        <f t="shared" si="3180"/>
        <v>540</v>
      </c>
      <c r="BL1112" s="18">
        <f t="shared" si="3372"/>
        <v>0</v>
      </c>
      <c r="BM1112" s="18">
        <f t="shared" si="3372"/>
        <v>0</v>
      </c>
      <c r="BN1112" s="18">
        <f t="shared" si="3372"/>
        <v>0</v>
      </c>
      <c r="BO1112" s="18">
        <f t="shared" si="3348"/>
        <v>540</v>
      </c>
      <c r="BP1112" s="18">
        <f t="shared" si="3349"/>
        <v>540</v>
      </c>
      <c r="BQ1112" s="18">
        <f t="shared" si="3350"/>
        <v>540</v>
      </c>
      <c r="BR1112" s="18">
        <f t="shared" si="3372"/>
        <v>0</v>
      </c>
      <c r="BS1112" s="18">
        <f t="shared" si="3372"/>
        <v>0</v>
      </c>
      <c r="BT1112" s="18">
        <f t="shared" si="3372"/>
        <v>0</v>
      </c>
      <c r="BU1112" s="18">
        <f t="shared" si="3351"/>
        <v>540</v>
      </c>
      <c r="BV1112" s="18">
        <f t="shared" si="3352"/>
        <v>540</v>
      </c>
      <c r="BW1112" s="18">
        <f t="shared" si="3353"/>
        <v>540</v>
      </c>
      <c r="BX1112" s="18">
        <f t="shared" si="3372"/>
        <v>0</v>
      </c>
      <c r="BY1112" s="18">
        <f t="shared" si="3372"/>
        <v>0</v>
      </c>
      <c r="BZ1112" s="18">
        <f t="shared" si="3372"/>
        <v>0</v>
      </c>
      <c r="CA1112" s="18">
        <f t="shared" si="3342"/>
        <v>540</v>
      </c>
      <c r="CB1112" s="18">
        <f t="shared" si="3343"/>
        <v>540</v>
      </c>
      <c r="CC1112" s="18">
        <f t="shared" si="3344"/>
        <v>540</v>
      </c>
      <c r="CD1112" s="18">
        <f t="shared" si="3372"/>
        <v>0</v>
      </c>
      <c r="CE1112" s="27"/>
      <c r="CF1112" s="33"/>
    </row>
    <row r="1113" spans="1:84" ht="31.2" x14ac:dyDescent="0.3">
      <c r="A1113" s="41" t="s">
        <v>875</v>
      </c>
      <c r="B1113" s="39">
        <v>120</v>
      </c>
      <c r="C1113" s="41"/>
      <c r="D1113" s="41"/>
      <c r="E1113" s="14" t="s">
        <v>558</v>
      </c>
      <c r="F1113" s="18">
        <f t="shared" si="3370"/>
        <v>540</v>
      </c>
      <c r="G1113" s="18">
        <f t="shared" si="3370"/>
        <v>540</v>
      </c>
      <c r="H1113" s="18">
        <f t="shared" si="3370"/>
        <v>540</v>
      </c>
      <c r="I1113" s="18">
        <f t="shared" si="3370"/>
        <v>0</v>
      </c>
      <c r="J1113" s="18">
        <f t="shared" si="3370"/>
        <v>0</v>
      </c>
      <c r="K1113" s="18">
        <f t="shared" si="3370"/>
        <v>0</v>
      </c>
      <c r="L1113" s="18">
        <f t="shared" si="3285"/>
        <v>540</v>
      </c>
      <c r="M1113" s="18">
        <f t="shared" si="3286"/>
        <v>540</v>
      </c>
      <c r="N1113" s="18">
        <f t="shared" si="3287"/>
        <v>540</v>
      </c>
      <c r="O1113" s="18">
        <f t="shared" si="3371"/>
        <v>0</v>
      </c>
      <c r="P1113" s="18">
        <f t="shared" si="3371"/>
        <v>0</v>
      </c>
      <c r="Q1113" s="18">
        <f t="shared" si="3371"/>
        <v>0</v>
      </c>
      <c r="R1113" s="18">
        <f t="shared" si="3371"/>
        <v>0</v>
      </c>
      <c r="S1113" s="18">
        <f t="shared" si="3371"/>
        <v>0</v>
      </c>
      <c r="T1113" s="18">
        <f t="shared" si="3229"/>
        <v>540</v>
      </c>
      <c r="U1113" s="18">
        <f t="shared" si="3230"/>
        <v>540</v>
      </c>
      <c r="V1113" s="18">
        <f t="shared" si="3231"/>
        <v>540</v>
      </c>
      <c r="W1113" s="18">
        <f t="shared" si="3372"/>
        <v>0</v>
      </c>
      <c r="X1113" s="18">
        <f t="shared" si="3372"/>
        <v>0</v>
      </c>
      <c r="Y1113" s="18">
        <f t="shared" si="3372"/>
        <v>0</v>
      </c>
      <c r="Z1113" s="18">
        <f t="shared" si="3372"/>
        <v>0</v>
      </c>
      <c r="AA1113" s="18">
        <f t="shared" si="3372"/>
        <v>0</v>
      </c>
      <c r="AB1113" s="18">
        <f t="shared" si="3372"/>
        <v>0</v>
      </c>
      <c r="AC1113" s="18">
        <f t="shared" si="3235"/>
        <v>540</v>
      </c>
      <c r="AD1113" s="18">
        <f t="shared" si="3236"/>
        <v>540</v>
      </c>
      <c r="AE1113" s="18">
        <f t="shared" si="3237"/>
        <v>540</v>
      </c>
      <c r="AF1113" s="18">
        <f t="shared" si="3372"/>
        <v>0</v>
      </c>
      <c r="AG1113" s="18">
        <f t="shared" si="3372"/>
        <v>0</v>
      </c>
      <c r="AH1113" s="18">
        <f t="shared" si="3372"/>
        <v>0</v>
      </c>
      <c r="AI1113" s="18">
        <f t="shared" si="3203"/>
        <v>540</v>
      </c>
      <c r="AJ1113" s="18">
        <f t="shared" si="3204"/>
        <v>540</v>
      </c>
      <c r="AK1113" s="18">
        <f t="shared" si="3205"/>
        <v>540</v>
      </c>
      <c r="AL1113" s="18">
        <f t="shared" si="3372"/>
        <v>0</v>
      </c>
      <c r="AM1113" s="18">
        <f t="shared" si="3206"/>
        <v>540</v>
      </c>
      <c r="AN1113" s="18">
        <f t="shared" si="3372"/>
        <v>0</v>
      </c>
      <c r="AO1113" s="18">
        <f t="shared" si="3372"/>
        <v>0</v>
      </c>
      <c r="AP1113" s="18">
        <f t="shared" si="3372"/>
        <v>0</v>
      </c>
      <c r="AQ1113" s="18">
        <f t="shared" si="3207"/>
        <v>540</v>
      </c>
      <c r="AR1113" s="18">
        <f t="shared" si="3208"/>
        <v>540</v>
      </c>
      <c r="AS1113" s="18">
        <f t="shared" si="3209"/>
        <v>540</v>
      </c>
      <c r="AT1113" s="18">
        <f t="shared" si="3372"/>
        <v>0</v>
      </c>
      <c r="AU1113" s="18">
        <f t="shared" si="3372"/>
        <v>0</v>
      </c>
      <c r="AV1113" s="18">
        <f t="shared" si="3372"/>
        <v>0</v>
      </c>
      <c r="AW1113" s="18">
        <f t="shared" si="3210"/>
        <v>540</v>
      </c>
      <c r="AX1113" s="18">
        <f t="shared" si="3211"/>
        <v>540</v>
      </c>
      <c r="AY1113" s="18">
        <f t="shared" si="3212"/>
        <v>540</v>
      </c>
      <c r="AZ1113" s="18">
        <f t="shared" si="3372"/>
        <v>0</v>
      </c>
      <c r="BA1113" s="18">
        <f t="shared" si="3372"/>
        <v>0</v>
      </c>
      <c r="BB1113" s="18">
        <f t="shared" si="3372"/>
        <v>0</v>
      </c>
      <c r="BC1113" s="18">
        <f t="shared" si="3190"/>
        <v>540</v>
      </c>
      <c r="BD1113" s="18">
        <f t="shared" si="3191"/>
        <v>540</v>
      </c>
      <c r="BE1113" s="18">
        <f t="shared" si="3192"/>
        <v>540</v>
      </c>
      <c r="BF1113" s="18">
        <f t="shared" si="3372"/>
        <v>0</v>
      </c>
      <c r="BG1113" s="18">
        <f t="shared" si="3372"/>
        <v>0</v>
      </c>
      <c r="BH1113" s="18">
        <f t="shared" si="3372"/>
        <v>0</v>
      </c>
      <c r="BI1113" s="18">
        <f t="shared" si="3178"/>
        <v>540</v>
      </c>
      <c r="BJ1113" s="18">
        <f t="shared" si="3179"/>
        <v>540</v>
      </c>
      <c r="BK1113" s="18">
        <f t="shared" si="3180"/>
        <v>540</v>
      </c>
      <c r="BL1113" s="18">
        <f t="shared" si="3372"/>
        <v>0</v>
      </c>
      <c r="BM1113" s="18">
        <f t="shared" si="3372"/>
        <v>0</v>
      </c>
      <c r="BN1113" s="18">
        <f t="shared" si="3372"/>
        <v>0</v>
      </c>
      <c r="BO1113" s="18">
        <f t="shared" si="3348"/>
        <v>540</v>
      </c>
      <c r="BP1113" s="18">
        <f t="shared" si="3349"/>
        <v>540</v>
      </c>
      <c r="BQ1113" s="18">
        <f t="shared" si="3350"/>
        <v>540</v>
      </c>
      <c r="BR1113" s="18">
        <f t="shared" si="3372"/>
        <v>0</v>
      </c>
      <c r="BS1113" s="18">
        <f t="shared" si="3372"/>
        <v>0</v>
      </c>
      <c r="BT1113" s="18">
        <f t="shared" si="3372"/>
        <v>0</v>
      </c>
      <c r="BU1113" s="18">
        <f t="shared" si="3351"/>
        <v>540</v>
      </c>
      <c r="BV1113" s="18">
        <f t="shared" si="3352"/>
        <v>540</v>
      </c>
      <c r="BW1113" s="18">
        <f t="shared" si="3353"/>
        <v>540</v>
      </c>
      <c r="BX1113" s="18">
        <f t="shared" si="3372"/>
        <v>0</v>
      </c>
      <c r="BY1113" s="18">
        <f t="shared" si="3372"/>
        <v>0</v>
      </c>
      <c r="BZ1113" s="18">
        <f t="shared" si="3372"/>
        <v>0</v>
      </c>
      <c r="CA1113" s="18">
        <f t="shared" si="3342"/>
        <v>540</v>
      </c>
      <c r="CB1113" s="18">
        <f t="shared" si="3343"/>
        <v>540</v>
      </c>
      <c r="CC1113" s="18">
        <f t="shared" si="3344"/>
        <v>540</v>
      </c>
      <c r="CD1113" s="18">
        <f t="shared" si="3372"/>
        <v>0</v>
      </c>
      <c r="CE1113" s="27"/>
      <c r="CF1113" s="33"/>
    </row>
    <row r="1114" spans="1:84" x14ac:dyDescent="0.3">
      <c r="A1114" s="41" t="s">
        <v>875</v>
      </c>
      <c r="B1114" s="39">
        <v>120</v>
      </c>
      <c r="C1114" s="41" t="s">
        <v>27</v>
      </c>
      <c r="D1114" s="41" t="s">
        <v>29</v>
      </c>
      <c r="E1114" s="14" t="s">
        <v>536</v>
      </c>
      <c r="F1114" s="23">
        <v>540</v>
      </c>
      <c r="G1114" s="23">
        <v>540</v>
      </c>
      <c r="H1114" s="23">
        <v>540</v>
      </c>
      <c r="I1114" s="18"/>
      <c r="J1114" s="18"/>
      <c r="K1114" s="18"/>
      <c r="L1114" s="18">
        <f t="shared" si="3285"/>
        <v>540</v>
      </c>
      <c r="M1114" s="18">
        <f t="shared" si="3286"/>
        <v>540</v>
      </c>
      <c r="N1114" s="18">
        <f t="shared" si="3287"/>
        <v>540</v>
      </c>
      <c r="O1114" s="18"/>
      <c r="P1114" s="18"/>
      <c r="Q1114" s="18"/>
      <c r="R1114" s="18"/>
      <c r="S1114" s="18"/>
      <c r="T1114" s="18">
        <f t="shared" si="3229"/>
        <v>540</v>
      </c>
      <c r="U1114" s="18">
        <f t="shared" si="3230"/>
        <v>540</v>
      </c>
      <c r="V1114" s="18">
        <f t="shared" si="3231"/>
        <v>540</v>
      </c>
      <c r="W1114" s="18"/>
      <c r="X1114" s="18"/>
      <c r="Y1114" s="18"/>
      <c r="Z1114" s="18"/>
      <c r="AA1114" s="18"/>
      <c r="AB1114" s="18"/>
      <c r="AC1114" s="18">
        <f t="shared" si="3235"/>
        <v>540</v>
      </c>
      <c r="AD1114" s="18">
        <f t="shared" si="3236"/>
        <v>540</v>
      </c>
      <c r="AE1114" s="18">
        <f t="shared" si="3237"/>
        <v>540</v>
      </c>
      <c r="AF1114" s="18"/>
      <c r="AG1114" s="18"/>
      <c r="AH1114" s="18"/>
      <c r="AI1114" s="18">
        <f t="shared" si="3203"/>
        <v>540</v>
      </c>
      <c r="AJ1114" s="18">
        <f t="shared" si="3204"/>
        <v>540</v>
      </c>
      <c r="AK1114" s="18">
        <f t="shared" si="3205"/>
        <v>540</v>
      </c>
      <c r="AL1114" s="18"/>
      <c r="AM1114" s="18">
        <f t="shared" si="3206"/>
        <v>540</v>
      </c>
      <c r="AN1114" s="18"/>
      <c r="AO1114" s="18"/>
      <c r="AP1114" s="18"/>
      <c r="AQ1114" s="18">
        <f t="shared" si="3207"/>
        <v>540</v>
      </c>
      <c r="AR1114" s="18">
        <f t="shared" si="3208"/>
        <v>540</v>
      </c>
      <c r="AS1114" s="18">
        <f t="shared" si="3209"/>
        <v>540</v>
      </c>
      <c r="AT1114" s="18"/>
      <c r="AU1114" s="18"/>
      <c r="AV1114" s="18"/>
      <c r="AW1114" s="18">
        <f t="shared" si="3210"/>
        <v>540</v>
      </c>
      <c r="AX1114" s="18">
        <f t="shared" si="3211"/>
        <v>540</v>
      </c>
      <c r="AY1114" s="18">
        <f t="shared" si="3212"/>
        <v>540</v>
      </c>
      <c r="AZ1114" s="18"/>
      <c r="BA1114" s="18"/>
      <c r="BB1114" s="18"/>
      <c r="BC1114" s="18">
        <f t="shared" si="3190"/>
        <v>540</v>
      </c>
      <c r="BD1114" s="18">
        <f t="shared" si="3191"/>
        <v>540</v>
      </c>
      <c r="BE1114" s="18">
        <f t="shared" si="3192"/>
        <v>540</v>
      </c>
      <c r="BF1114" s="18"/>
      <c r="BG1114" s="18"/>
      <c r="BH1114" s="18"/>
      <c r="BI1114" s="18">
        <f t="shared" si="3178"/>
        <v>540</v>
      </c>
      <c r="BJ1114" s="18">
        <f t="shared" si="3179"/>
        <v>540</v>
      </c>
      <c r="BK1114" s="18">
        <f t="shared" si="3180"/>
        <v>540</v>
      </c>
      <c r="BL1114" s="18"/>
      <c r="BM1114" s="18"/>
      <c r="BN1114" s="18"/>
      <c r="BO1114" s="18">
        <f t="shared" si="3348"/>
        <v>540</v>
      </c>
      <c r="BP1114" s="18">
        <f t="shared" si="3349"/>
        <v>540</v>
      </c>
      <c r="BQ1114" s="18">
        <f t="shared" si="3350"/>
        <v>540</v>
      </c>
      <c r="BR1114" s="18"/>
      <c r="BS1114" s="18"/>
      <c r="BT1114" s="18"/>
      <c r="BU1114" s="18">
        <f t="shared" si="3351"/>
        <v>540</v>
      </c>
      <c r="BV1114" s="18">
        <f t="shared" si="3352"/>
        <v>540</v>
      </c>
      <c r="BW1114" s="18">
        <f t="shared" si="3353"/>
        <v>540</v>
      </c>
      <c r="BX1114" s="18"/>
      <c r="BY1114" s="18"/>
      <c r="BZ1114" s="18"/>
      <c r="CA1114" s="18">
        <f t="shared" si="3342"/>
        <v>540</v>
      </c>
      <c r="CB1114" s="18">
        <f t="shared" si="3343"/>
        <v>540</v>
      </c>
      <c r="CC1114" s="18">
        <f t="shared" si="3344"/>
        <v>540</v>
      </c>
      <c r="CD1114" s="18"/>
      <c r="CE1114" s="27"/>
      <c r="CF1114" s="33"/>
    </row>
    <row r="1115" spans="1:84" ht="31.2" x14ac:dyDescent="0.3">
      <c r="A1115" s="41" t="s">
        <v>875</v>
      </c>
      <c r="B1115" s="39">
        <v>200</v>
      </c>
      <c r="C1115" s="41"/>
      <c r="D1115" s="41"/>
      <c r="E1115" s="14" t="s">
        <v>551</v>
      </c>
      <c r="F1115" s="18">
        <f t="shared" ref="F1115:K1116" si="3373">F1116</f>
        <v>710</v>
      </c>
      <c r="G1115" s="18">
        <f t="shared" si="3373"/>
        <v>710</v>
      </c>
      <c r="H1115" s="18">
        <f t="shared" si="3373"/>
        <v>710</v>
      </c>
      <c r="I1115" s="18">
        <f t="shared" si="3373"/>
        <v>0</v>
      </c>
      <c r="J1115" s="18">
        <f t="shared" si="3373"/>
        <v>0</v>
      </c>
      <c r="K1115" s="18">
        <f t="shared" si="3373"/>
        <v>0</v>
      </c>
      <c r="L1115" s="18">
        <f t="shared" si="3285"/>
        <v>710</v>
      </c>
      <c r="M1115" s="18">
        <f t="shared" si="3286"/>
        <v>710</v>
      </c>
      <c r="N1115" s="18">
        <f t="shared" si="3287"/>
        <v>710</v>
      </c>
      <c r="O1115" s="18">
        <f t="shared" ref="O1115:S1116" si="3374">O1116</f>
        <v>0</v>
      </c>
      <c r="P1115" s="18">
        <f t="shared" si="3374"/>
        <v>0</v>
      </c>
      <c r="Q1115" s="18">
        <f t="shared" si="3374"/>
        <v>0</v>
      </c>
      <c r="R1115" s="18">
        <f t="shared" si="3374"/>
        <v>0</v>
      </c>
      <c r="S1115" s="18">
        <f t="shared" si="3374"/>
        <v>0</v>
      </c>
      <c r="T1115" s="18">
        <f t="shared" si="3229"/>
        <v>710</v>
      </c>
      <c r="U1115" s="18">
        <f t="shared" si="3230"/>
        <v>710</v>
      </c>
      <c r="V1115" s="18">
        <f t="shared" si="3231"/>
        <v>710</v>
      </c>
      <c r="W1115" s="18">
        <f t="shared" ref="W1115:CD1116" si="3375">W1116</f>
        <v>0</v>
      </c>
      <c r="X1115" s="18">
        <f t="shared" si="3375"/>
        <v>0</v>
      </c>
      <c r="Y1115" s="18">
        <f t="shared" si="3375"/>
        <v>0</v>
      </c>
      <c r="Z1115" s="18">
        <f t="shared" si="3375"/>
        <v>0</v>
      </c>
      <c r="AA1115" s="18">
        <f t="shared" si="3375"/>
        <v>0</v>
      </c>
      <c r="AB1115" s="18">
        <f t="shared" si="3375"/>
        <v>0</v>
      </c>
      <c r="AC1115" s="18">
        <f t="shared" si="3235"/>
        <v>710</v>
      </c>
      <c r="AD1115" s="18">
        <f t="shared" si="3236"/>
        <v>710</v>
      </c>
      <c r="AE1115" s="18">
        <f t="shared" si="3237"/>
        <v>710</v>
      </c>
      <c r="AF1115" s="18">
        <f t="shared" si="3375"/>
        <v>0</v>
      </c>
      <c r="AG1115" s="18">
        <f t="shared" si="3375"/>
        <v>0</v>
      </c>
      <c r="AH1115" s="18">
        <f t="shared" si="3375"/>
        <v>0</v>
      </c>
      <c r="AI1115" s="18">
        <f t="shared" si="3203"/>
        <v>710</v>
      </c>
      <c r="AJ1115" s="18">
        <f t="shared" si="3204"/>
        <v>710</v>
      </c>
      <c r="AK1115" s="18">
        <f t="shared" si="3205"/>
        <v>710</v>
      </c>
      <c r="AL1115" s="18">
        <f t="shared" si="3375"/>
        <v>0</v>
      </c>
      <c r="AM1115" s="18">
        <f t="shared" si="3206"/>
        <v>710</v>
      </c>
      <c r="AN1115" s="18">
        <f t="shared" si="3375"/>
        <v>0</v>
      </c>
      <c r="AO1115" s="18">
        <f t="shared" si="3375"/>
        <v>0</v>
      </c>
      <c r="AP1115" s="18">
        <f t="shared" si="3375"/>
        <v>0</v>
      </c>
      <c r="AQ1115" s="18">
        <f t="shared" si="3207"/>
        <v>710</v>
      </c>
      <c r="AR1115" s="18">
        <f t="shared" si="3208"/>
        <v>710</v>
      </c>
      <c r="AS1115" s="18">
        <f t="shared" si="3209"/>
        <v>710</v>
      </c>
      <c r="AT1115" s="18">
        <f t="shared" si="3375"/>
        <v>0</v>
      </c>
      <c r="AU1115" s="18">
        <f t="shared" si="3375"/>
        <v>0</v>
      </c>
      <c r="AV1115" s="18">
        <f t="shared" si="3375"/>
        <v>0</v>
      </c>
      <c r="AW1115" s="18">
        <f t="shared" si="3210"/>
        <v>710</v>
      </c>
      <c r="AX1115" s="18">
        <f t="shared" si="3211"/>
        <v>710</v>
      </c>
      <c r="AY1115" s="18">
        <f t="shared" si="3212"/>
        <v>710</v>
      </c>
      <c r="AZ1115" s="18">
        <f t="shared" si="3375"/>
        <v>0</v>
      </c>
      <c r="BA1115" s="18">
        <f t="shared" si="3375"/>
        <v>0</v>
      </c>
      <c r="BB1115" s="18">
        <f t="shared" si="3375"/>
        <v>0</v>
      </c>
      <c r="BC1115" s="18">
        <f t="shared" si="3190"/>
        <v>710</v>
      </c>
      <c r="BD1115" s="18">
        <f t="shared" si="3191"/>
        <v>710</v>
      </c>
      <c r="BE1115" s="18">
        <f t="shared" si="3192"/>
        <v>710</v>
      </c>
      <c r="BF1115" s="18">
        <f t="shared" si="3375"/>
        <v>0</v>
      </c>
      <c r="BG1115" s="18">
        <f t="shared" si="3375"/>
        <v>0</v>
      </c>
      <c r="BH1115" s="18">
        <f t="shared" si="3375"/>
        <v>0</v>
      </c>
      <c r="BI1115" s="18">
        <f t="shared" si="3178"/>
        <v>710</v>
      </c>
      <c r="BJ1115" s="18">
        <f t="shared" si="3179"/>
        <v>710</v>
      </c>
      <c r="BK1115" s="18">
        <f t="shared" si="3180"/>
        <v>710</v>
      </c>
      <c r="BL1115" s="18">
        <f t="shared" si="3375"/>
        <v>0</v>
      </c>
      <c r="BM1115" s="18">
        <f t="shared" si="3375"/>
        <v>0</v>
      </c>
      <c r="BN1115" s="18">
        <f t="shared" si="3375"/>
        <v>0</v>
      </c>
      <c r="BO1115" s="18">
        <f t="shared" si="3348"/>
        <v>710</v>
      </c>
      <c r="BP1115" s="18">
        <f t="shared" si="3349"/>
        <v>710</v>
      </c>
      <c r="BQ1115" s="18">
        <f t="shared" si="3350"/>
        <v>710</v>
      </c>
      <c r="BR1115" s="18">
        <f t="shared" si="3375"/>
        <v>0</v>
      </c>
      <c r="BS1115" s="18">
        <f t="shared" si="3375"/>
        <v>0</v>
      </c>
      <c r="BT1115" s="18">
        <f t="shared" si="3375"/>
        <v>0</v>
      </c>
      <c r="BU1115" s="18">
        <f t="shared" si="3351"/>
        <v>710</v>
      </c>
      <c r="BV1115" s="18">
        <f t="shared" si="3352"/>
        <v>710</v>
      </c>
      <c r="BW1115" s="18">
        <f t="shared" si="3353"/>
        <v>710</v>
      </c>
      <c r="BX1115" s="18">
        <f t="shared" si="3375"/>
        <v>0</v>
      </c>
      <c r="BY1115" s="18">
        <f t="shared" si="3375"/>
        <v>0</v>
      </c>
      <c r="BZ1115" s="18">
        <f t="shared" si="3375"/>
        <v>0</v>
      </c>
      <c r="CA1115" s="18">
        <f t="shared" si="3342"/>
        <v>710</v>
      </c>
      <c r="CB1115" s="18">
        <f t="shared" si="3343"/>
        <v>710</v>
      </c>
      <c r="CC1115" s="18">
        <f t="shared" si="3344"/>
        <v>710</v>
      </c>
      <c r="CD1115" s="18">
        <f t="shared" si="3375"/>
        <v>0</v>
      </c>
      <c r="CE1115" s="27"/>
      <c r="CF1115" s="33"/>
    </row>
    <row r="1116" spans="1:84" ht="46.8" x14ac:dyDescent="0.3">
      <c r="A1116" s="41" t="s">
        <v>875</v>
      </c>
      <c r="B1116" s="39">
        <v>240</v>
      </c>
      <c r="C1116" s="41"/>
      <c r="D1116" s="41"/>
      <c r="E1116" s="14" t="s">
        <v>559</v>
      </c>
      <c r="F1116" s="18">
        <f t="shared" si="3373"/>
        <v>710</v>
      </c>
      <c r="G1116" s="18">
        <f t="shared" si="3373"/>
        <v>710</v>
      </c>
      <c r="H1116" s="18">
        <f t="shared" si="3373"/>
        <v>710</v>
      </c>
      <c r="I1116" s="18">
        <f t="shared" si="3373"/>
        <v>0</v>
      </c>
      <c r="J1116" s="18">
        <f t="shared" si="3373"/>
        <v>0</v>
      </c>
      <c r="K1116" s="18">
        <f t="shared" si="3373"/>
        <v>0</v>
      </c>
      <c r="L1116" s="18">
        <f t="shared" si="3285"/>
        <v>710</v>
      </c>
      <c r="M1116" s="18">
        <f t="shared" si="3286"/>
        <v>710</v>
      </c>
      <c r="N1116" s="18">
        <f t="shared" si="3287"/>
        <v>710</v>
      </c>
      <c r="O1116" s="18">
        <f t="shared" si="3374"/>
        <v>0</v>
      </c>
      <c r="P1116" s="18">
        <f t="shared" si="3374"/>
        <v>0</v>
      </c>
      <c r="Q1116" s="18">
        <f t="shared" si="3374"/>
        <v>0</v>
      </c>
      <c r="R1116" s="18">
        <f t="shared" si="3374"/>
        <v>0</v>
      </c>
      <c r="S1116" s="18">
        <f t="shared" si="3374"/>
        <v>0</v>
      </c>
      <c r="T1116" s="18">
        <f t="shared" si="3229"/>
        <v>710</v>
      </c>
      <c r="U1116" s="18">
        <f t="shared" si="3230"/>
        <v>710</v>
      </c>
      <c r="V1116" s="18">
        <f t="shared" si="3231"/>
        <v>710</v>
      </c>
      <c r="W1116" s="18">
        <f t="shared" si="3375"/>
        <v>0</v>
      </c>
      <c r="X1116" s="18">
        <f t="shared" si="3375"/>
        <v>0</v>
      </c>
      <c r="Y1116" s="18">
        <f t="shared" si="3375"/>
        <v>0</v>
      </c>
      <c r="Z1116" s="18">
        <f t="shared" si="3375"/>
        <v>0</v>
      </c>
      <c r="AA1116" s="18">
        <f t="shared" si="3375"/>
        <v>0</v>
      </c>
      <c r="AB1116" s="18">
        <f t="shared" si="3375"/>
        <v>0</v>
      </c>
      <c r="AC1116" s="18">
        <f t="shared" si="3235"/>
        <v>710</v>
      </c>
      <c r="AD1116" s="18">
        <f t="shared" si="3236"/>
        <v>710</v>
      </c>
      <c r="AE1116" s="18">
        <f t="shared" si="3237"/>
        <v>710</v>
      </c>
      <c r="AF1116" s="18">
        <f t="shared" si="3375"/>
        <v>0</v>
      </c>
      <c r="AG1116" s="18">
        <f t="shared" si="3375"/>
        <v>0</v>
      </c>
      <c r="AH1116" s="18">
        <f t="shared" si="3375"/>
        <v>0</v>
      </c>
      <c r="AI1116" s="18">
        <f t="shared" si="3203"/>
        <v>710</v>
      </c>
      <c r="AJ1116" s="18">
        <f t="shared" si="3204"/>
        <v>710</v>
      </c>
      <c r="AK1116" s="18">
        <f t="shared" si="3205"/>
        <v>710</v>
      </c>
      <c r="AL1116" s="18">
        <f t="shared" si="3375"/>
        <v>0</v>
      </c>
      <c r="AM1116" s="18">
        <f t="shared" si="3206"/>
        <v>710</v>
      </c>
      <c r="AN1116" s="18">
        <f t="shared" si="3375"/>
        <v>0</v>
      </c>
      <c r="AO1116" s="18">
        <f t="shared" si="3375"/>
        <v>0</v>
      </c>
      <c r="AP1116" s="18">
        <f t="shared" si="3375"/>
        <v>0</v>
      </c>
      <c r="AQ1116" s="18">
        <f t="shared" si="3207"/>
        <v>710</v>
      </c>
      <c r="AR1116" s="18">
        <f t="shared" si="3208"/>
        <v>710</v>
      </c>
      <c r="AS1116" s="18">
        <f t="shared" si="3209"/>
        <v>710</v>
      </c>
      <c r="AT1116" s="18">
        <f t="shared" si="3375"/>
        <v>0</v>
      </c>
      <c r="AU1116" s="18">
        <f t="shared" si="3375"/>
        <v>0</v>
      </c>
      <c r="AV1116" s="18">
        <f t="shared" si="3375"/>
        <v>0</v>
      </c>
      <c r="AW1116" s="18">
        <f t="shared" si="3210"/>
        <v>710</v>
      </c>
      <c r="AX1116" s="18">
        <f t="shared" si="3211"/>
        <v>710</v>
      </c>
      <c r="AY1116" s="18">
        <f t="shared" si="3212"/>
        <v>710</v>
      </c>
      <c r="AZ1116" s="18">
        <f t="shared" si="3375"/>
        <v>0</v>
      </c>
      <c r="BA1116" s="18">
        <f t="shared" si="3375"/>
        <v>0</v>
      </c>
      <c r="BB1116" s="18">
        <f t="shared" si="3375"/>
        <v>0</v>
      </c>
      <c r="BC1116" s="18">
        <f t="shared" si="3190"/>
        <v>710</v>
      </c>
      <c r="BD1116" s="18">
        <f t="shared" si="3191"/>
        <v>710</v>
      </c>
      <c r="BE1116" s="18">
        <f t="shared" si="3192"/>
        <v>710</v>
      </c>
      <c r="BF1116" s="18">
        <f t="shared" si="3375"/>
        <v>0</v>
      </c>
      <c r="BG1116" s="18">
        <f t="shared" si="3375"/>
        <v>0</v>
      </c>
      <c r="BH1116" s="18">
        <f t="shared" si="3375"/>
        <v>0</v>
      </c>
      <c r="BI1116" s="18">
        <f t="shared" si="3178"/>
        <v>710</v>
      </c>
      <c r="BJ1116" s="18">
        <f t="shared" si="3179"/>
        <v>710</v>
      </c>
      <c r="BK1116" s="18">
        <f t="shared" si="3180"/>
        <v>710</v>
      </c>
      <c r="BL1116" s="18">
        <f t="shared" si="3375"/>
        <v>0</v>
      </c>
      <c r="BM1116" s="18">
        <f t="shared" si="3375"/>
        <v>0</v>
      </c>
      <c r="BN1116" s="18">
        <f t="shared" si="3375"/>
        <v>0</v>
      </c>
      <c r="BO1116" s="18">
        <f t="shared" si="3348"/>
        <v>710</v>
      </c>
      <c r="BP1116" s="18">
        <f t="shared" si="3349"/>
        <v>710</v>
      </c>
      <c r="BQ1116" s="18">
        <f t="shared" si="3350"/>
        <v>710</v>
      </c>
      <c r="BR1116" s="18">
        <f t="shared" si="3375"/>
        <v>0</v>
      </c>
      <c r="BS1116" s="18">
        <f t="shared" si="3375"/>
        <v>0</v>
      </c>
      <c r="BT1116" s="18">
        <f t="shared" si="3375"/>
        <v>0</v>
      </c>
      <c r="BU1116" s="18">
        <f t="shared" si="3351"/>
        <v>710</v>
      </c>
      <c r="BV1116" s="18">
        <f t="shared" si="3352"/>
        <v>710</v>
      </c>
      <c r="BW1116" s="18">
        <f t="shared" si="3353"/>
        <v>710</v>
      </c>
      <c r="BX1116" s="18">
        <f t="shared" si="3375"/>
        <v>0</v>
      </c>
      <c r="BY1116" s="18">
        <f t="shared" si="3375"/>
        <v>0</v>
      </c>
      <c r="BZ1116" s="18">
        <f t="shared" si="3375"/>
        <v>0</v>
      </c>
      <c r="CA1116" s="18">
        <f t="shared" si="3342"/>
        <v>710</v>
      </c>
      <c r="CB1116" s="18">
        <f t="shared" si="3343"/>
        <v>710</v>
      </c>
      <c r="CC1116" s="18">
        <f t="shared" si="3344"/>
        <v>710</v>
      </c>
      <c r="CD1116" s="18">
        <f t="shared" si="3375"/>
        <v>0</v>
      </c>
      <c r="CE1116" s="27"/>
      <c r="CF1116" s="33"/>
    </row>
    <row r="1117" spans="1:84" x14ac:dyDescent="0.3">
      <c r="A1117" s="41" t="s">
        <v>875</v>
      </c>
      <c r="B1117" s="39">
        <v>240</v>
      </c>
      <c r="C1117" s="41" t="s">
        <v>27</v>
      </c>
      <c r="D1117" s="41" t="s">
        <v>29</v>
      </c>
      <c r="E1117" s="14" t="s">
        <v>536</v>
      </c>
      <c r="F1117" s="23">
        <v>710</v>
      </c>
      <c r="G1117" s="23">
        <v>710</v>
      </c>
      <c r="H1117" s="23">
        <v>710</v>
      </c>
      <c r="I1117" s="18"/>
      <c r="J1117" s="18"/>
      <c r="K1117" s="18"/>
      <c r="L1117" s="18">
        <f t="shared" si="3285"/>
        <v>710</v>
      </c>
      <c r="M1117" s="18">
        <f t="shared" si="3286"/>
        <v>710</v>
      </c>
      <c r="N1117" s="18">
        <f t="shared" si="3287"/>
        <v>710</v>
      </c>
      <c r="O1117" s="18"/>
      <c r="P1117" s="18"/>
      <c r="Q1117" s="18"/>
      <c r="R1117" s="18"/>
      <c r="S1117" s="18"/>
      <c r="T1117" s="18">
        <f t="shared" si="3229"/>
        <v>710</v>
      </c>
      <c r="U1117" s="18">
        <f t="shared" si="3230"/>
        <v>710</v>
      </c>
      <c r="V1117" s="18">
        <f t="shared" si="3231"/>
        <v>710</v>
      </c>
      <c r="W1117" s="18"/>
      <c r="X1117" s="18"/>
      <c r="Y1117" s="18"/>
      <c r="Z1117" s="18"/>
      <c r="AA1117" s="18"/>
      <c r="AB1117" s="18"/>
      <c r="AC1117" s="18">
        <f t="shared" si="3235"/>
        <v>710</v>
      </c>
      <c r="AD1117" s="18">
        <f t="shared" si="3236"/>
        <v>710</v>
      </c>
      <c r="AE1117" s="18">
        <f t="shared" si="3237"/>
        <v>710</v>
      </c>
      <c r="AF1117" s="18"/>
      <c r="AG1117" s="18"/>
      <c r="AH1117" s="18"/>
      <c r="AI1117" s="18">
        <f t="shared" si="3203"/>
        <v>710</v>
      </c>
      <c r="AJ1117" s="18">
        <f t="shared" si="3204"/>
        <v>710</v>
      </c>
      <c r="AK1117" s="18">
        <f t="shared" si="3205"/>
        <v>710</v>
      </c>
      <c r="AL1117" s="18"/>
      <c r="AM1117" s="18">
        <f t="shared" si="3206"/>
        <v>710</v>
      </c>
      <c r="AN1117" s="18"/>
      <c r="AO1117" s="18"/>
      <c r="AP1117" s="18"/>
      <c r="AQ1117" s="18">
        <f t="shared" si="3207"/>
        <v>710</v>
      </c>
      <c r="AR1117" s="18">
        <f t="shared" si="3208"/>
        <v>710</v>
      </c>
      <c r="AS1117" s="18">
        <f t="shared" si="3209"/>
        <v>710</v>
      </c>
      <c r="AT1117" s="18"/>
      <c r="AU1117" s="18"/>
      <c r="AV1117" s="18"/>
      <c r="AW1117" s="18">
        <f t="shared" si="3210"/>
        <v>710</v>
      </c>
      <c r="AX1117" s="18">
        <f t="shared" si="3211"/>
        <v>710</v>
      </c>
      <c r="AY1117" s="18">
        <f t="shared" si="3212"/>
        <v>710</v>
      </c>
      <c r="AZ1117" s="18"/>
      <c r="BA1117" s="18"/>
      <c r="BB1117" s="18"/>
      <c r="BC1117" s="18">
        <f t="shared" si="3190"/>
        <v>710</v>
      </c>
      <c r="BD1117" s="18">
        <f t="shared" si="3191"/>
        <v>710</v>
      </c>
      <c r="BE1117" s="18">
        <f t="shared" si="3192"/>
        <v>710</v>
      </c>
      <c r="BF1117" s="18"/>
      <c r="BG1117" s="18"/>
      <c r="BH1117" s="18"/>
      <c r="BI1117" s="18">
        <f t="shared" si="3178"/>
        <v>710</v>
      </c>
      <c r="BJ1117" s="18">
        <f t="shared" si="3179"/>
        <v>710</v>
      </c>
      <c r="BK1117" s="18">
        <f t="shared" si="3180"/>
        <v>710</v>
      </c>
      <c r="BL1117" s="18"/>
      <c r="BM1117" s="18"/>
      <c r="BN1117" s="18"/>
      <c r="BO1117" s="18">
        <f t="shared" si="3348"/>
        <v>710</v>
      </c>
      <c r="BP1117" s="18">
        <f t="shared" si="3349"/>
        <v>710</v>
      </c>
      <c r="BQ1117" s="18">
        <f t="shared" si="3350"/>
        <v>710</v>
      </c>
      <c r="BR1117" s="18"/>
      <c r="BS1117" s="18"/>
      <c r="BT1117" s="18"/>
      <c r="BU1117" s="18">
        <f t="shared" si="3351"/>
        <v>710</v>
      </c>
      <c r="BV1117" s="18">
        <f t="shared" si="3352"/>
        <v>710</v>
      </c>
      <c r="BW1117" s="18">
        <f t="shared" si="3353"/>
        <v>710</v>
      </c>
      <c r="BX1117" s="18"/>
      <c r="BY1117" s="18"/>
      <c r="BZ1117" s="18"/>
      <c r="CA1117" s="18">
        <f t="shared" si="3342"/>
        <v>710</v>
      </c>
      <c r="CB1117" s="18">
        <f t="shared" si="3343"/>
        <v>710</v>
      </c>
      <c r="CC1117" s="18">
        <f t="shared" si="3344"/>
        <v>710</v>
      </c>
      <c r="CD1117" s="18"/>
      <c r="CE1117" s="27"/>
      <c r="CF1117" s="33"/>
    </row>
    <row r="1118" spans="1:84" ht="46.8" x14ac:dyDescent="0.3">
      <c r="A1118" s="41" t="s">
        <v>875</v>
      </c>
      <c r="B1118" s="39">
        <v>600</v>
      </c>
      <c r="C1118" s="41"/>
      <c r="D1118" s="41"/>
      <c r="E1118" s="14" t="s">
        <v>554</v>
      </c>
      <c r="F1118" s="18">
        <f t="shared" ref="F1118:K1118" si="3376">F1119</f>
        <v>186097.5</v>
      </c>
      <c r="G1118" s="18">
        <f t="shared" si="3376"/>
        <v>186097.5</v>
      </c>
      <c r="H1118" s="18">
        <f t="shared" si="3376"/>
        <v>186097.5</v>
      </c>
      <c r="I1118" s="18">
        <f t="shared" si="3376"/>
        <v>0</v>
      </c>
      <c r="J1118" s="18">
        <f t="shared" si="3376"/>
        <v>0</v>
      </c>
      <c r="K1118" s="18">
        <f t="shared" si="3376"/>
        <v>0</v>
      </c>
      <c r="L1118" s="18">
        <f t="shared" si="3285"/>
        <v>186097.5</v>
      </c>
      <c r="M1118" s="18">
        <f t="shared" si="3286"/>
        <v>186097.5</v>
      </c>
      <c r="N1118" s="18">
        <f t="shared" si="3287"/>
        <v>186097.5</v>
      </c>
      <c r="O1118" s="18">
        <f t="shared" ref="O1118:S1118" si="3377">O1119</f>
        <v>0</v>
      </c>
      <c r="P1118" s="18">
        <f t="shared" si="3377"/>
        <v>0</v>
      </c>
      <c r="Q1118" s="18">
        <f t="shared" si="3377"/>
        <v>0</v>
      </c>
      <c r="R1118" s="18">
        <f t="shared" si="3377"/>
        <v>0</v>
      </c>
      <c r="S1118" s="18">
        <f t="shared" si="3377"/>
        <v>0</v>
      </c>
      <c r="T1118" s="18">
        <f t="shared" si="3229"/>
        <v>186097.5</v>
      </c>
      <c r="U1118" s="18">
        <f t="shared" si="3230"/>
        <v>186097.5</v>
      </c>
      <c r="V1118" s="18">
        <f t="shared" si="3231"/>
        <v>186097.5</v>
      </c>
      <c r="W1118" s="18">
        <f t="shared" ref="W1118:CD1118" si="3378">W1119</f>
        <v>0</v>
      </c>
      <c r="X1118" s="18">
        <f t="shared" si="3378"/>
        <v>0</v>
      </c>
      <c r="Y1118" s="18">
        <f t="shared" si="3378"/>
        <v>0</v>
      </c>
      <c r="Z1118" s="18">
        <f t="shared" si="3378"/>
        <v>0</v>
      </c>
      <c r="AA1118" s="18">
        <f t="shared" si="3378"/>
        <v>0</v>
      </c>
      <c r="AB1118" s="18">
        <f t="shared" si="3378"/>
        <v>0</v>
      </c>
      <c r="AC1118" s="18">
        <f t="shared" si="3235"/>
        <v>186097.5</v>
      </c>
      <c r="AD1118" s="18">
        <f t="shared" si="3236"/>
        <v>186097.5</v>
      </c>
      <c r="AE1118" s="18">
        <f t="shared" si="3237"/>
        <v>186097.5</v>
      </c>
      <c r="AF1118" s="18">
        <f t="shared" si="3378"/>
        <v>0</v>
      </c>
      <c r="AG1118" s="18">
        <f t="shared" si="3378"/>
        <v>0</v>
      </c>
      <c r="AH1118" s="18">
        <f t="shared" si="3378"/>
        <v>0</v>
      </c>
      <c r="AI1118" s="18">
        <f t="shared" si="3203"/>
        <v>186097.5</v>
      </c>
      <c r="AJ1118" s="18">
        <f t="shared" si="3204"/>
        <v>186097.5</v>
      </c>
      <c r="AK1118" s="18">
        <f t="shared" si="3205"/>
        <v>186097.5</v>
      </c>
      <c r="AL1118" s="18">
        <f t="shared" si="3378"/>
        <v>0</v>
      </c>
      <c r="AM1118" s="18">
        <f t="shared" si="3206"/>
        <v>186097.5</v>
      </c>
      <c r="AN1118" s="18">
        <f t="shared" si="3378"/>
        <v>0</v>
      </c>
      <c r="AO1118" s="18">
        <f t="shared" si="3378"/>
        <v>0</v>
      </c>
      <c r="AP1118" s="18">
        <f t="shared" si="3378"/>
        <v>0</v>
      </c>
      <c r="AQ1118" s="18">
        <f t="shared" si="3207"/>
        <v>186097.5</v>
      </c>
      <c r="AR1118" s="18">
        <f t="shared" si="3208"/>
        <v>186097.5</v>
      </c>
      <c r="AS1118" s="18">
        <f t="shared" si="3209"/>
        <v>186097.5</v>
      </c>
      <c r="AT1118" s="18">
        <f t="shared" si="3378"/>
        <v>0</v>
      </c>
      <c r="AU1118" s="18">
        <f t="shared" si="3378"/>
        <v>0</v>
      </c>
      <c r="AV1118" s="18">
        <f t="shared" si="3378"/>
        <v>0</v>
      </c>
      <c r="AW1118" s="18">
        <f t="shared" si="3210"/>
        <v>186097.5</v>
      </c>
      <c r="AX1118" s="18">
        <f t="shared" si="3211"/>
        <v>186097.5</v>
      </c>
      <c r="AY1118" s="18">
        <f t="shared" si="3212"/>
        <v>186097.5</v>
      </c>
      <c r="AZ1118" s="18">
        <f t="shared" si="3378"/>
        <v>0</v>
      </c>
      <c r="BA1118" s="18">
        <f t="shared" si="3378"/>
        <v>0</v>
      </c>
      <c r="BB1118" s="18">
        <f t="shared" si="3378"/>
        <v>0</v>
      </c>
      <c r="BC1118" s="18">
        <f t="shared" si="3190"/>
        <v>186097.5</v>
      </c>
      <c r="BD1118" s="18">
        <f t="shared" si="3191"/>
        <v>186097.5</v>
      </c>
      <c r="BE1118" s="18">
        <f t="shared" si="3192"/>
        <v>186097.5</v>
      </c>
      <c r="BF1118" s="18">
        <f t="shared" si="3378"/>
        <v>0</v>
      </c>
      <c r="BG1118" s="18">
        <f t="shared" si="3378"/>
        <v>0</v>
      </c>
      <c r="BH1118" s="18">
        <f t="shared" si="3378"/>
        <v>0</v>
      </c>
      <c r="BI1118" s="18">
        <f t="shared" si="3178"/>
        <v>186097.5</v>
      </c>
      <c r="BJ1118" s="18">
        <f t="shared" si="3179"/>
        <v>186097.5</v>
      </c>
      <c r="BK1118" s="18">
        <f t="shared" si="3180"/>
        <v>186097.5</v>
      </c>
      <c r="BL1118" s="18">
        <f t="shared" si="3378"/>
        <v>0</v>
      </c>
      <c r="BM1118" s="18">
        <f t="shared" si="3378"/>
        <v>0</v>
      </c>
      <c r="BN1118" s="18">
        <f t="shared" si="3378"/>
        <v>0</v>
      </c>
      <c r="BO1118" s="18">
        <f t="shared" si="3348"/>
        <v>186097.5</v>
      </c>
      <c r="BP1118" s="18">
        <f t="shared" si="3349"/>
        <v>186097.5</v>
      </c>
      <c r="BQ1118" s="18">
        <f t="shared" si="3350"/>
        <v>186097.5</v>
      </c>
      <c r="BR1118" s="18">
        <f t="shared" si="3378"/>
        <v>0</v>
      </c>
      <c r="BS1118" s="18">
        <f t="shared" si="3378"/>
        <v>0</v>
      </c>
      <c r="BT1118" s="18">
        <f t="shared" si="3378"/>
        <v>0</v>
      </c>
      <c r="BU1118" s="18">
        <f t="shared" si="3351"/>
        <v>186097.5</v>
      </c>
      <c r="BV1118" s="18">
        <f t="shared" si="3352"/>
        <v>186097.5</v>
      </c>
      <c r="BW1118" s="18">
        <f t="shared" si="3353"/>
        <v>186097.5</v>
      </c>
      <c r="BX1118" s="18">
        <f t="shared" si="3378"/>
        <v>0</v>
      </c>
      <c r="BY1118" s="18">
        <f t="shared" si="3378"/>
        <v>0</v>
      </c>
      <c r="BZ1118" s="18">
        <f t="shared" si="3378"/>
        <v>0</v>
      </c>
      <c r="CA1118" s="18">
        <f t="shared" si="3342"/>
        <v>186097.5</v>
      </c>
      <c r="CB1118" s="18">
        <f t="shared" si="3343"/>
        <v>186097.5</v>
      </c>
      <c r="CC1118" s="18">
        <f t="shared" si="3344"/>
        <v>186097.5</v>
      </c>
      <c r="CD1118" s="18">
        <f t="shared" si="3378"/>
        <v>0</v>
      </c>
      <c r="CE1118" s="27"/>
      <c r="CF1118" s="33"/>
    </row>
    <row r="1119" spans="1:84" ht="78" x14ac:dyDescent="0.3">
      <c r="A1119" s="41" t="s">
        <v>875</v>
      </c>
      <c r="B1119" s="39">
        <v>630</v>
      </c>
      <c r="C1119" s="41"/>
      <c r="D1119" s="41"/>
      <c r="E1119" s="14" t="s">
        <v>1427</v>
      </c>
      <c r="F1119" s="18">
        <f t="shared" ref="F1119:K1119" si="3379">F1120+F1121</f>
        <v>186097.5</v>
      </c>
      <c r="G1119" s="18">
        <f t="shared" si="3379"/>
        <v>186097.5</v>
      </c>
      <c r="H1119" s="18">
        <f t="shared" si="3379"/>
        <v>186097.5</v>
      </c>
      <c r="I1119" s="18">
        <f t="shared" si="3379"/>
        <v>0</v>
      </c>
      <c r="J1119" s="18">
        <f t="shared" si="3379"/>
        <v>0</v>
      </c>
      <c r="K1119" s="18">
        <f t="shared" si="3379"/>
        <v>0</v>
      </c>
      <c r="L1119" s="18">
        <f t="shared" si="3285"/>
        <v>186097.5</v>
      </c>
      <c r="M1119" s="18">
        <f t="shared" si="3286"/>
        <v>186097.5</v>
      </c>
      <c r="N1119" s="18">
        <f t="shared" si="3287"/>
        <v>186097.5</v>
      </c>
      <c r="O1119" s="18">
        <f t="shared" ref="O1119:S1119" si="3380">O1120+O1121</f>
        <v>0</v>
      </c>
      <c r="P1119" s="18">
        <f t="shared" si="3380"/>
        <v>0</v>
      </c>
      <c r="Q1119" s="18">
        <f t="shared" si="3380"/>
        <v>0</v>
      </c>
      <c r="R1119" s="18">
        <f t="shared" si="3380"/>
        <v>0</v>
      </c>
      <c r="S1119" s="18">
        <f t="shared" si="3380"/>
        <v>0</v>
      </c>
      <c r="T1119" s="18">
        <f t="shared" si="3229"/>
        <v>186097.5</v>
      </c>
      <c r="U1119" s="18">
        <f t="shared" si="3230"/>
        <v>186097.5</v>
      </c>
      <c r="V1119" s="18">
        <f t="shared" si="3231"/>
        <v>186097.5</v>
      </c>
      <c r="W1119" s="18">
        <f t="shared" ref="W1119:CD1119" si="3381">W1120+W1121</f>
        <v>0</v>
      </c>
      <c r="X1119" s="18">
        <f t="shared" ref="X1119:AB1119" si="3382">X1120+X1121</f>
        <v>0</v>
      </c>
      <c r="Y1119" s="18">
        <f t="shared" si="3382"/>
        <v>0</v>
      </c>
      <c r="Z1119" s="18">
        <f t="shared" si="3382"/>
        <v>0</v>
      </c>
      <c r="AA1119" s="18">
        <f t="shared" si="3382"/>
        <v>0</v>
      </c>
      <c r="AB1119" s="18">
        <f t="shared" si="3382"/>
        <v>0</v>
      </c>
      <c r="AC1119" s="18">
        <f t="shared" si="3235"/>
        <v>186097.5</v>
      </c>
      <c r="AD1119" s="18">
        <f t="shared" si="3236"/>
        <v>186097.5</v>
      </c>
      <c r="AE1119" s="18">
        <f t="shared" si="3237"/>
        <v>186097.5</v>
      </c>
      <c r="AF1119" s="18">
        <f t="shared" ref="AF1119:AH1119" si="3383">AF1120+AF1121</f>
        <v>0</v>
      </c>
      <c r="AG1119" s="18">
        <f t="shared" si="3383"/>
        <v>0</v>
      </c>
      <c r="AH1119" s="18">
        <f t="shared" si="3383"/>
        <v>0</v>
      </c>
      <c r="AI1119" s="18">
        <f t="shared" si="3203"/>
        <v>186097.5</v>
      </c>
      <c r="AJ1119" s="18">
        <f t="shared" si="3204"/>
        <v>186097.5</v>
      </c>
      <c r="AK1119" s="18">
        <f t="shared" si="3205"/>
        <v>186097.5</v>
      </c>
      <c r="AL1119" s="18">
        <f t="shared" ref="AL1119" si="3384">AL1120+AL1121</f>
        <v>0</v>
      </c>
      <c r="AM1119" s="18">
        <f t="shared" si="3206"/>
        <v>186097.5</v>
      </c>
      <c r="AN1119" s="18">
        <f t="shared" ref="AN1119:AP1119" si="3385">AN1120+AN1121</f>
        <v>0</v>
      </c>
      <c r="AO1119" s="18">
        <f t="shared" si="3385"/>
        <v>0</v>
      </c>
      <c r="AP1119" s="18">
        <f t="shared" si="3385"/>
        <v>0</v>
      </c>
      <c r="AQ1119" s="18">
        <f t="shared" si="3207"/>
        <v>186097.5</v>
      </c>
      <c r="AR1119" s="18">
        <f t="shared" si="3208"/>
        <v>186097.5</v>
      </c>
      <c r="AS1119" s="18">
        <f t="shared" si="3209"/>
        <v>186097.5</v>
      </c>
      <c r="AT1119" s="18">
        <f t="shared" ref="AT1119:AV1119" si="3386">AT1120+AT1121</f>
        <v>0</v>
      </c>
      <c r="AU1119" s="18">
        <f t="shared" si="3386"/>
        <v>0</v>
      </c>
      <c r="AV1119" s="18">
        <f t="shared" si="3386"/>
        <v>0</v>
      </c>
      <c r="AW1119" s="18">
        <f t="shared" si="3210"/>
        <v>186097.5</v>
      </c>
      <c r="AX1119" s="18">
        <f t="shared" si="3211"/>
        <v>186097.5</v>
      </c>
      <c r="AY1119" s="18">
        <f t="shared" si="3212"/>
        <v>186097.5</v>
      </c>
      <c r="AZ1119" s="18">
        <f t="shared" ref="AZ1119:BB1119" si="3387">AZ1120+AZ1121</f>
        <v>0</v>
      </c>
      <c r="BA1119" s="18">
        <f t="shared" si="3387"/>
        <v>0</v>
      </c>
      <c r="BB1119" s="18">
        <f t="shared" si="3387"/>
        <v>0</v>
      </c>
      <c r="BC1119" s="18">
        <f t="shared" si="3190"/>
        <v>186097.5</v>
      </c>
      <c r="BD1119" s="18">
        <f t="shared" si="3191"/>
        <v>186097.5</v>
      </c>
      <c r="BE1119" s="18">
        <f t="shared" si="3192"/>
        <v>186097.5</v>
      </c>
      <c r="BF1119" s="18">
        <f t="shared" ref="BF1119:BH1119" si="3388">BF1120+BF1121</f>
        <v>0</v>
      </c>
      <c r="BG1119" s="18">
        <f t="shared" si="3388"/>
        <v>0</v>
      </c>
      <c r="BH1119" s="18">
        <f t="shared" si="3388"/>
        <v>0</v>
      </c>
      <c r="BI1119" s="18">
        <f t="shared" si="3178"/>
        <v>186097.5</v>
      </c>
      <c r="BJ1119" s="18">
        <f t="shared" si="3179"/>
        <v>186097.5</v>
      </c>
      <c r="BK1119" s="18">
        <f t="shared" si="3180"/>
        <v>186097.5</v>
      </c>
      <c r="BL1119" s="18">
        <f t="shared" ref="BL1119:BN1119" si="3389">BL1120+BL1121</f>
        <v>0</v>
      </c>
      <c r="BM1119" s="18">
        <f t="shared" si="3389"/>
        <v>0</v>
      </c>
      <c r="BN1119" s="18">
        <f t="shared" si="3389"/>
        <v>0</v>
      </c>
      <c r="BO1119" s="18">
        <f t="shared" si="3348"/>
        <v>186097.5</v>
      </c>
      <c r="BP1119" s="18">
        <f t="shared" si="3349"/>
        <v>186097.5</v>
      </c>
      <c r="BQ1119" s="18">
        <f t="shared" si="3350"/>
        <v>186097.5</v>
      </c>
      <c r="BR1119" s="18">
        <f t="shared" ref="BR1119:BT1119" si="3390">BR1120+BR1121</f>
        <v>0</v>
      </c>
      <c r="BS1119" s="18">
        <f t="shared" si="3390"/>
        <v>0</v>
      </c>
      <c r="BT1119" s="18">
        <f t="shared" si="3390"/>
        <v>0</v>
      </c>
      <c r="BU1119" s="18">
        <f t="shared" si="3351"/>
        <v>186097.5</v>
      </c>
      <c r="BV1119" s="18">
        <f t="shared" si="3352"/>
        <v>186097.5</v>
      </c>
      <c r="BW1119" s="18">
        <f t="shared" si="3353"/>
        <v>186097.5</v>
      </c>
      <c r="BX1119" s="18">
        <f t="shared" ref="BX1119:BZ1119" si="3391">BX1120+BX1121</f>
        <v>0</v>
      </c>
      <c r="BY1119" s="18">
        <f t="shared" si="3391"/>
        <v>0</v>
      </c>
      <c r="BZ1119" s="18">
        <f t="shared" si="3391"/>
        <v>0</v>
      </c>
      <c r="CA1119" s="18">
        <f t="shared" si="3342"/>
        <v>186097.5</v>
      </c>
      <c r="CB1119" s="18">
        <f t="shared" si="3343"/>
        <v>186097.5</v>
      </c>
      <c r="CC1119" s="18">
        <f t="shared" si="3344"/>
        <v>186097.5</v>
      </c>
      <c r="CD1119" s="18">
        <f t="shared" si="3381"/>
        <v>0</v>
      </c>
      <c r="CE1119" s="27"/>
      <c r="CF1119" s="33"/>
    </row>
    <row r="1120" spans="1:84" x14ac:dyDescent="0.3">
      <c r="A1120" s="41" t="s">
        <v>875</v>
      </c>
      <c r="B1120" s="39">
        <v>630</v>
      </c>
      <c r="C1120" s="41" t="s">
        <v>27</v>
      </c>
      <c r="D1120" s="41" t="s">
        <v>5</v>
      </c>
      <c r="E1120" s="14" t="s">
        <v>531</v>
      </c>
      <c r="F1120" s="23">
        <v>138674</v>
      </c>
      <c r="G1120" s="23">
        <v>138674</v>
      </c>
      <c r="H1120" s="23">
        <v>138674</v>
      </c>
      <c r="I1120" s="18"/>
      <c r="J1120" s="18"/>
      <c r="K1120" s="18"/>
      <c r="L1120" s="18">
        <f t="shared" si="3285"/>
        <v>138674</v>
      </c>
      <c r="M1120" s="18">
        <f t="shared" si="3286"/>
        <v>138674</v>
      </c>
      <c r="N1120" s="18">
        <f t="shared" si="3287"/>
        <v>138674</v>
      </c>
      <c r="O1120" s="18"/>
      <c r="P1120" s="18"/>
      <c r="Q1120" s="18"/>
      <c r="R1120" s="18"/>
      <c r="S1120" s="18"/>
      <c r="T1120" s="18">
        <f t="shared" si="3229"/>
        <v>138674</v>
      </c>
      <c r="U1120" s="18">
        <f t="shared" si="3230"/>
        <v>138674</v>
      </c>
      <c r="V1120" s="18">
        <f t="shared" si="3231"/>
        <v>138674</v>
      </c>
      <c r="W1120" s="18"/>
      <c r="X1120" s="18"/>
      <c r="Y1120" s="18"/>
      <c r="Z1120" s="18"/>
      <c r="AA1120" s="18"/>
      <c r="AB1120" s="18"/>
      <c r="AC1120" s="18">
        <f t="shared" si="3235"/>
        <v>138674</v>
      </c>
      <c r="AD1120" s="18">
        <f t="shared" si="3236"/>
        <v>138674</v>
      </c>
      <c r="AE1120" s="18">
        <f t="shared" si="3237"/>
        <v>138674</v>
      </c>
      <c r="AF1120" s="18"/>
      <c r="AG1120" s="18"/>
      <c r="AH1120" s="18"/>
      <c r="AI1120" s="18">
        <f t="shared" si="3203"/>
        <v>138674</v>
      </c>
      <c r="AJ1120" s="18">
        <f t="shared" si="3204"/>
        <v>138674</v>
      </c>
      <c r="AK1120" s="18">
        <f t="shared" si="3205"/>
        <v>138674</v>
      </c>
      <c r="AL1120" s="18"/>
      <c r="AM1120" s="18">
        <f t="shared" si="3206"/>
        <v>138674</v>
      </c>
      <c r="AN1120" s="18"/>
      <c r="AO1120" s="18"/>
      <c r="AP1120" s="18"/>
      <c r="AQ1120" s="18">
        <f t="shared" si="3207"/>
        <v>138674</v>
      </c>
      <c r="AR1120" s="18">
        <f t="shared" si="3208"/>
        <v>138674</v>
      </c>
      <c r="AS1120" s="18">
        <f t="shared" si="3209"/>
        <v>138674</v>
      </c>
      <c r="AT1120" s="18"/>
      <c r="AU1120" s="18"/>
      <c r="AV1120" s="18"/>
      <c r="AW1120" s="18">
        <f t="shared" si="3210"/>
        <v>138674</v>
      </c>
      <c r="AX1120" s="18">
        <f t="shared" si="3211"/>
        <v>138674</v>
      </c>
      <c r="AY1120" s="18">
        <f t="shared" si="3212"/>
        <v>138674</v>
      </c>
      <c r="AZ1120" s="18"/>
      <c r="BA1120" s="18"/>
      <c r="BB1120" s="18"/>
      <c r="BC1120" s="18">
        <f t="shared" si="3190"/>
        <v>138674</v>
      </c>
      <c r="BD1120" s="18">
        <f t="shared" si="3191"/>
        <v>138674</v>
      </c>
      <c r="BE1120" s="18">
        <f t="shared" si="3192"/>
        <v>138674</v>
      </c>
      <c r="BF1120" s="18"/>
      <c r="BG1120" s="18"/>
      <c r="BH1120" s="18"/>
      <c r="BI1120" s="18">
        <f t="shared" ref="BI1120:BI1183" si="3392">BC1120+BF1120</f>
        <v>138674</v>
      </c>
      <c r="BJ1120" s="18">
        <f t="shared" ref="BJ1120:BJ1183" si="3393">BD1120+BG1120</f>
        <v>138674</v>
      </c>
      <c r="BK1120" s="18">
        <f t="shared" ref="BK1120:BK1183" si="3394">BE1120+BH1120</f>
        <v>138674</v>
      </c>
      <c r="BL1120" s="18"/>
      <c r="BM1120" s="18"/>
      <c r="BN1120" s="18"/>
      <c r="BO1120" s="18">
        <f t="shared" si="3348"/>
        <v>138674</v>
      </c>
      <c r="BP1120" s="18">
        <f t="shared" si="3349"/>
        <v>138674</v>
      </c>
      <c r="BQ1120" s="18">
        <f t="shared" si="3350"/>
        <v>138674</v>
      </c>
      <c r="BR1120" s="18"/>
      <c r="BS1120" s="18"/>
      <c r="BT1120" s="18"/>
      <c r="BU1120" s="18">
        <f t="shared" si="3351"/>
        <v>138674</v>
      </c>
      <c r="BV1120" s="18">
        <f t="shared" si="3352"/>
        <v>138674</v>
      </c>
      <c r="BW1120" s="18">
        <f t="shared" si="3353"/>
        <v>138674</v>
      </c>
      <c r="BX1120" s="18"/>
      <c r="BY1120" s="18"/>
      <c r="BZ1120" s="18"/>
      <c r="CA1120" s="18">
        <f t="shared" si="3342"/>
        <v>138674</v>
      </c>
      <c r="CB1120" s="18">
        <f t="shared" si="3343"/>
        <v>138674</v>
      </c>
      <c r="CC1120" s="18">
        <f t="shared" si="3344"/>
        <v>138674</v>
      </c>
      <c r="CD1120" s="18"/>
      <c r="CE1120" s="27"/>
      <c r="CF1120" s="33"/>
    </row>
    <row r="1121" spans="1:119" x14ac:dyDescent="0.3">
      <c r="A1121" s="41" t="s">
        <v>875</v>
      </c>
      <c r="B1121" s="39">
        <v>630</v>
      </c>
      <c r="C1121" s="41" t="s">
        <v>27</v>
      </c>
      <c r="D1121" s="41" t="s">
        <v>110</v>
      </c>
      <c r="E1121" s="14" t="s">
        <v>532</v>
      </c>
      <c r="F1121" s="23">
        <v>47423.5</v>
      </c>
      <c r="G1121" s="23">
        <v>47423.5</v>
      </c>
      <c r="H1121" s="23">
        <v>47423.5</v>
      </c>
      <c r="I1121" s="18"/>
      <c r="J1121" s="18"/>
      <c r="K1121" s="18"/>
      <c r="L1121" s="18">
        <f t="shared" si="3285"/>
        <v>47423.5</v>
      </c>
      <c r="M1121" s="18">
        <f t="shared" si="3286"/>
        <v>47423.5</v>
      </c>
      <c r="N1121" s="18">
        <f t="shared" si="3287"/>
        <v>47423.5</v>
      </c>
      <c r="O1121" s="18"/>
      <c r="P1121" s="18"/>
      <c r="Q1121" s="18"/>
      <c r="R1121" s="18"/>
      <c r="S1121" s="18"/>
      <c r="T1121" s="18">
        <f t="shared" si="3229"/>
        <v>47423.5</v>
      </c>
      <c r="U1121" s="18">
        <f t="shared" si="3230"/>
        <v>47423.5</v>
      </c>
      <c r="V1121" s="18">
        <f t="shared" si="3231"/>
        <v>47423.5</v>
      </c>
      <c r="W1121" s="18"/>
      <c r="X1121" s="18"/>
      <c r="Y1121" s="18"/>
      <c r="Z1121" s="18"/>
      <c r="AA1121" s="18"/>
      <c r="AB1121" s="18"/>
      <c r="AC1121" s="18">
        <f t="shared" si="3235"/>
        <v>47423.5</v>
      </c>
      <c r="AD1121" s="18">
        <f t="shared" si="3236"/>
        <v>47423.5</v>
      </c>
      <c r="AE1121" s="18">
        <f t="shared" si="3237"/>
        <v>47423.5</v>
      </c>
      <c r="AF1121" s="18"/>
      <c r="AG1121" s="18"/>
      <c r="AH1121" s="18"/>
      <c r="AI1121" s="18">
        <f t="shared" si="3203"/>
        <v>47423.5</v>
      </c>
      <c r="AJ1121" s="18">
        <f t="shared" si="3204"/>
        <v>47423.5</v>
      </c>
      <c r="AK1121" s="18">
        <f t="shared" si="3205"/>
        <v>47423.5</v>
      </c>
      <c r="AL1121" s="18"/>
      <c r="AM1121" s="18">
        <f t="shared" si="3206"/>
        <v>47423.5</v>
      </c>
      <c r="AN1121" s="18"/>
      <c r="AO1121" s="18"/>
      <c r="AP1121" s="18"/>
      <c r="AQ1121" s="18">
        <f t="shared" si="3207"/>
        <v>47423.5</v>
      </c>
      <c r="AR1121" s="18">
        <f t="shared" si="3208"/>
        <v>47423.5</v>
      </c>
      <c r="AS1121" s="18">
        <f t="shared" si="3209"/>
        <v>47423.5</v>
      </c>
      <c r="AT1121" s="18"/>
      <c r="AU1121" s="18"/>
      <c r="AV1121" s="18"/>
      <c r="AW1121" s="18">
        <f t="shared" si="3210"/>
        <v>47423.5</v>
      </c>
      <c r="AX1121" s="18">
        <f t="shared" si="3211"/>
        <v>47423.5</v>
      </c>
      <c r="AY1121" s="18">
        <f t="shared" si="3212"/>
        <v>47423.5</v>
      </c>
      <c r="AZ1121" s="18"/>
      <c r="BA1121" s="18"/>
      <c r="BB1121" s="18"/>
      <c r="BC1121" s="18">
        <f t="shared" ref="BC1121:BC1184" si="3395">AW1121+AZ1121</f>
        <v>47423.5</v>
      </c>
      <c r="BD1121" s="18">
        <f t="shared" ref="BD1121:BD1184" si="3396">AX1121+BA1121</f>
        <v>47423.5</v>
      </c>
      <c r="BE1121" s="18">
        <f t="shared" ref="BE1121:BE1184" si="3397">AY1121+BB1121</f>
        <v>47423.5</v>
      </c>
      <c r="BF1121" s="18"/>
      <c r="BG1121" s="18"/>
      <c r="BH1121" s="18"/>
      <c r="BI1121" s="18">
        <f t="shared" si="3392"/>
        <v>47423.5</v>
      </c>
      <c r="BJ1121" s="18">
        <f t="shared" si="3393"/>
        <v>47423.5</v>
      </c>
      <c r="BK1121" s="18">
        <f t="shared" si="3394"/>
        <v>47423.5</v>
      </c>
      <c r="BL1121" s="18"/>
      <c r="BM1121" s="18"/>
      <c r="BN1121" s="18"/>
      <c r="BO1121" s="18">
        <f t="shared" si="3348"/>
        <v>47423.5</v>
      </c>
      <c r="BP1121" s="18">
        <f t="shared" si="3349"/>
        <v>47423.5</v>
      </c>
      <c r="BQ1121" s="18">
        <f t="shared" si="3350"/>
        <v>47423.5</v>
      </c>
      <c r="BR1121" s="18"/>
      <c r="BS1121" s="18"/>
      <c r="BT1121" s="18"/>
      <c r="BU1121" s="18">
        <f t="shared" si="3351"/>
        <v>47423.5</v>
      </c>
      <c r="BV1121" s="18">
        <f t="shared" si="3352"/>
        <v>47423.5</v>
      </c>
      <c r="BW1121" s="18">
        <f t="shared" si="3353"/>
        <v>47423.5</v>
      </c>
      <c r="BX1121" s="18"/>
      <c r="BY1121" s="18"/>
      <c r="BZ1121" s="18"/>
      <c r="CA1121" s="18">
        <f t="shared" si="3342"/>
        <v>47423.5</v>
      </c>
      <c r="CB1121" s="18">
        <f t="shared" si="3343"/>
        <v>47423.5</v>
      </c>
      <c r="CC1121" s="18">
        <f t="shared" si="3344"/>
        <v>47423.5</v>
      </c>
      <c r="CD1121" s="18"/>
      <c r="CE1121" s="27"/>
      <c r="CF1121" s="33"/>
    </row>
    <row r="1122" spans="1:119" x14ac:dyDescent="0.3">
      <c r="A1122" s="41" t="s">
        <v>875</v>
      </c>
      <c r="B1122" s="39">
        <v>800</v>
      </c>
      <c r="C1122" s="41"/>
      <c r="D1122" s="41"/>
      <c r="E1122" s="14" t="s">
        <v>556</v>
      </c>
      <c r="F1122" s="18">
        <f t="shared" ref="F1122:K1123" si="3398">F1123</f>
        <v>92339.9</v>
      </c>
      <c r="G1122" s="18">
        <f t="shared" si="3398"/>
        <v>92339.9</v>
      </c>
      <c r="H1122" s="18">
        <f t="shared" si="3398"/>
        <v>92339.9</v>
      </c>
      <c r="I1122" s="18">
        <f t="shared" si="3398"/>
        <v>0</v>
      </c>
      <c r="J1122" s="18">
        <f t="shared" si="3398"/>
        <v>0</v>
      </c>
      <c r="K1122" s="18">
        <f t="shared" si="3398"/>
        <v>0</v>
      </c>
      <c r="L1122" s="18">
        <f t="shared" si="3285"/>
        <v>92339.9</v>
      </c>
      <c r="M1122" s="18">
        <f t="shared" si="3286"/>
        <v>92339.9</v>
      </c>
      <c r="N1122" s="18">
        <f t="shared" si="3287"/>
        <v>92339.9</v>
      </c>
      <c r="O1122" s="18">
        <f t="shared" ref="O1122:S1123" si="3399">O1123</f>
        <v>0</v>
      </c>
      <c r="P1122" s="18">
        <f t="shared" si="3399"/>
        <v>0</v>
      </c>
      <c r="Q1122" s="18">
        <f t="shared" si="3399"/>
        <v>0</v>
      </c>
      <c r="R1122" s="18">
        <f t="shared" si="3399"/>
        <v>0</v>
      </c>
      <c r="S1122" s="18">
        <f t="shared" si="3399"/>
        <v>0</v>
      </c>
      <c r="T1122" s="18">
        <f t="shared" si="3229"/>
        <v>92339.9</v>
      </c>
      <c r="U1122" s="18">
        <f t="shared" si="3230"/>
        <v>92339.9</v>
      </c>
      <c r="V1122" s="18">
        <f t="shared" si="3231"/>
        <v>92339.9</v>
      </c>
      <c r="W1122" s="18">
        <f t="shared" ref="W1122:CD1123" si="3400">W1123</f>
        <v>0</v>
      </c>
      <c r="X1122" s="18">
        <f t="shared" si="3400"/>
        <v>0</v>
      </c>
      <c r="Y1122" s="18">
        <f t="shared" si="3400"/>
        <v>0</v>
      </c>
      <c r="Z1122" s="18">
        <f t="shared" si="3400"/>
        <v>0</v>
      </c>
      <c r="AA1122" s="18">
        <f t="shared" si="3400"/>
        <v>0</v>
      </c>
      <c r="AB1122" s="18">
        <f t="shared" si="3400"/>
        <v>0</v>
      </c>
      <c r="AC1122" s="18">
        <f t="shared" si="3235"/>
        <v>92339.9</v>
      </c>
      <c r="AD1122" s="18">
        <f t="shared" si="3236"/>
        <v>92339.9</v>
      </c>
      <c r="AE1122" s="18">
        <f t="shared" si="3237"/>
        <v>92339.9</v>
      </c>
      <c r="AF1122" s="18">
        <f t="shared" si="3400"/>
        <v>0</v>
      </c>
      <c r="AG1122" s="18">
        <f t="shared" si="3400"/>
        <v>0</v>
      </c>
      <c r="AH1122" s="18">
        <f t="shared" si="3400"/>
        <v>0</v>
      </c>
      <c r="AI1122" s="18">
        <f t="shared" si="3203"/>
        <v>92339.9</v>
      </c>
      <c r="AJ1122" s="18">
        <f t="shared" si="3204"/>
        <v>92339.9</v>
      </c>
      <c r="AK1122" s="18">
        <f t="shared" si="3205"/>
        <v>92339.9</v>
      </c>
      <c r="AL1122" s="18">
        <f t="shared" si="3400"/>
        <v>0</v>
      </c>
      <c r="AM1122" s="18">
        <f t="shared" si="3206"/>
        <v>92339.9</v>
      </c>
      <c r="AN1122" s="18">
        <f t="shared" si="3400"/>
        <v>0</v>
      </c>
      <c r="AO1122" s="18">
        <f t="shared" si="3400"/>
        <v>0</v>
      </c>
      <c r="AP1122" s="18">
        <f t="shared" si="3400"/>
        <v>0</v>
      </c>
      <c r="AQ1122" s="18">
        <f t="shared" si="3207"/>
        <v>92339.9</v>
      </c>
      <c r="AR1122" s="18">
        <f t="shared" si="3208"/>
        <v>92339.9</v>
      </c>
      <c r="AS1122" s="18">
        <f t="shared" si="3209"/>
        <v>92339.9</v>
      </c>
      <c r="AT1122" s="18">
        <f t="shared" si="3400"/>
        <v>0</v>
      </c>
      <c r="AU1122" s="18">
        <f t="shared" si="3400"/>
        <v>0</v>
      </c>
      <c r="AV1122" s="18">
        <f t="shared" si="3400"/>
        <v>0</v>
      </c>
      <c r="AW1122" s="18">
        <f t="shared" si="3210"/>
        <v>92339.9</v>
      </c>
      <c r="AX1122" s="18">
        <f t="shared" si="3211"/>
        <v>92339.9</v>
      </c>
      <c r="AY1122" s="18">
        <f t="shared" si="3212"/>
        <v>92339.9</v>
      </c>
      <c r="AZ1122" s="18">
        <f t="shared" si="3400"/>
        <v>0</v>
      </c>
      <c r="BA1122" s="18">
        <f t="shared" si="3400"/>
        <v>0</v>
      </c>
      <c r="BB1122" s="18">
        <f t="shared" si="3400"/>
        <v>0</v>
      </c>
      <c r="BC1122" s="18">
        <f t="shared" si="3395"/>
        <v>92339.9</v>
      </c>
      <c r="BD1122" s="18">
        <f t="shared" si="3396"/>
        <v>92339.9</v>
      </c>
      <c r="BE1122" s="18">
        <f t="shared" si="3397"/>
        <v>92339.9</v>
      </c>
      <c r="BF1122" s="18">
        <f t="shared" si="3400"/>
        <v>0</v>
      </c>
      <c r="BG1122" s="18">
        <f t="shared" si="3400"/>
        <v>0</v>
      </c>
      <c r="BH1122" s="18">
        <f t="shared" si="3400"/>
        <v>0</v>
      </c>
      <c r="BI1122" s="18">
        <f t="shared" si="3392"/>
        <v>92339.9</v>
      </c>
      <c r="BJ1122" s="18">
        <f t="shared" si="3393"/>
        <v>92339.9</v>
      </c>
      <c r="BK1122" s="18">
        <f t="shared" si="3394"/>
        <v>92339.9</v>
      </c>
      <c r="BL1122" s="18">
        <f t="shared" si="3400"/>
        <v>0</v>
      </c>
      <c r="BM1122" s="18">
        <f t="shared" si="3400"/>
        <v>0</v>
      </c>
      <c r="BN1122" s="18">
        <f t="shared" si="3400"/>
        <v>0</v>
      </c>
      <c r="BO1122" s="18">
        <f t="shared" si="3348"/>
        <v>92339.9</v>
      </c>
      <c r="BP1122" s="18">
        <f t="shared" si="3349"/>
        <v>92339.9</v>
      </c>
      <c r="BQ1122" s="18">
        <f t="shared" si="3350"/>
        <v>92339.9</v>
      </c>
      <c r="BR1122" s="18">
        <f t="shared" si="3400"/>
        <v>0</v>
      </c>
      <c r="BS1122" s="18">
        <f t="shared" si="3400"/>
        <v>0</v>
      </c>
      <c r="BT1122" s="18">
        <f t="shared" si="3400"/>
        <v>0</v>
      </c>
      <c r="BU1122" s="18">
        <f t="shared" si="3351"/>
        <v>92339.9</v>
      </c>
      <c r="BV1122" s="18">
        <f t="shared" si="3352"/>
        <v>92339.9</v>
      </c>
      <c r="BW1122" s="18">
        <f t="shared" si="3353"/>
        <v>92339.9</v>
      </c>
      <c r="BX1122" s="18">
        <f t="shared" si="3400"/>
        <v>0</v>
      </c>
      <c r="BY1122" s="18">
        <f t="shared" si="3400"/>
        <v>0</v>
      </c>
      <c r="BZ1122" s="18">
        <f t="shared" si="3400"/>
        <v>0</v>
      </c>
      <c r="CA1122" s="18">
        <f t="shared" si="3342"/>
        <v>92339.9</v>
      </c>
      <c r="CB1122" s="18">
        <f t="shared" si="3343"/>
        <v>92339.9</v>
      </c>
      <c r="CC1122" s="18">
        <f t="shared" si="3344"/>
        <v>92339.9</v>
      </c>
      <c r="CD1122" s="18">
        <f t="shared" si="3400"/>
        <v>0</v>
      </c>
      <c r="CE1122" s="27"/>
      <c r="CF1122" s="33"/>
    </row>
    <row r="1123" spans="1:119" ht="78" x14ac:dyDescent="0.3">
      <c r="A1123" s="41" t="s">
        <v>875</v>
      </c>
      <c r="B1123" s="39">
        <v>810</v>
      </c>
      <c r="C1123" s="41"/>
      <c r="D1123" s="41"/>
      <c r="E1123" s="14" t="s">
        <v>571</v>
      </c>
      <c r="F1123" s="18">
        <f t="shared" si="3398"/>
        <v>92339.9</v>
      </c>
      <c r="G1123" s="18">
        <f t="shared" si="3398"/>
        <v>92339.9</v>
      </c>
      <c r="H1123" s="18">
        <f t="shared" si="3398"/>
        <v>92339.9</v>
      </c>
      <c r="I1123" s="18">
        <f t="shared" si="3398"/>
        <v>0</v>
      </c>
      <c r="J1123" s="18">
        <f t="shared" si="3398"/>
        <v>0</v>
      </c>
      <c r="K1123" s="18">
        <f t="shared" si="3398"/>
        <v>0</v>
      </c>
      <c r="L1123" s="18">
        <f t="shared" si="3285"/>
        <v>92339.9</v>
      </c>
      <c r="M1123" s="18">
        <f t="shared" si="3286"/>
        <v>92339.9</v>
      </c>
      <c r="N1123" s="18">
        <f t="shared" si="3287"/>
        <v>92339.9</v>
      </c>
      <c r="O1123" s="18">
        <f t="shared" si="3399"/>
        <v>0</v>
      </c>
      <c r="P1123" s="18">
        <f t="shared" si="3399"/>
        <v>0</v>
      </c>
      <c r="Q1123" s="18">
        <f t="shared" si="3399"/>
        <v>0</v>
      </c>
      <c r="R1123" s="18">
        <f t="shared" si="3399"/>
        <v>0</v>
      </c>
      <c r="S1123" s="18">
        <f t="shared" si="3399"/>
        <v>0</v>
      </c>
      <c r="T1123" s="18">
        <f t="shared" si="3229"/>
        <v>92339.9</v>
      </c>
      <c r="U1123" s="18">
        <f t="shared" si="3230"/>
        <v>92339.9</v>
      </c>
      <c r="V1123" s="18">
        <f t="shared" si="3231"/>
        <v>92339.9</v>
      </c>
      <c r="W1123" s="18">
        <f t="shared" si="3400"/>
        <v>0</v>
      </c>
      <c r="X1123" s="18">
        <f t="shared" si="3400"/>
        <v>0</v>
      </c>
      <c r="Y1123" s="18">
        <f t="shared" si="3400"/>
        <v>0</v>
      </c>
      <c r="Z1123" s="18">
        <f t="shared" si="3400"/>
        <v>0</v>
      </c>
      <c r="AA1123" s="18">
        <f t="shared" si="3400"/>
        <v>0</v>
      </c>
      <c r="AB1123" s="18">
        <f t="shared" si="3400"/>
        <v>0</v>
      </c>
      <c r="AC1123" s="18">
        <f t="shared" si="3235"/>
        <v>92339.9</v>
      </c>
      <c r="AD1123" s="18">
        <f t="shared" si="3236"/>
        <v>92339.9</v>
      </c>
      <c r="AE1123" s="18">
        <f t="shared" si="3237"/>
        <v>92339.9</v>
      </c>
      <c r="AF1123" s="18">
        <f t="shared" si="3400"/>
        <v>0</v>
      </c>
      <c r="AG1123" s="18">
        <f t="shared" si="3400"/>
        <v>0</v>
      </c>
      <c r="AH1123" s="18">
        <f t="shared" si="3400"/>
        <v>0</v>
      </c>
      <c r="AI1123" s="18">
        <f t="shared" si="3203"/>
        <v>92339.9</v>
      </c>
      <c r="AJ1123" s="18">
        <f t="shared" si="3204"/>
        <v>92339.9</v>
      </c>
      <c r="AK1123" s="18">
        <f t="shared" si="3205"/>
        <v>92339.9</v>
      </c>
      <c r="AL1123" s="18">
        <f t="shared" si="3400"/>
        <v>0</v>
      </c>
      <c r="AM1123" s="18">
        <f t="shared" si="3206"/>
        <v>92339.9</v>
      </c>
      <c r="AN1123" s="18">
        <f t="shared" si="3400"/>
        <v>0</v>
      </c>
      <c r="AO1123" s="18">
        <f t="shared" si="3400"/>
        <v>0</v>
      </c>
      <c r="AP1123" s="18">
        <f t="shared" si="3400"/>
        <v>0</v>
      </c>
      <c r="AQ1123" s="18">
        <f t="shared" si="3207"/>
        <v>92339.9</v>
      </c>
      <c r="AR1123" s="18">
        <f t="shared" si="3208"/>
        <v>92339.9</v>
      </c>
      <c r="AS1123" s="18">
        <f t="shared" si="3209"/>
        <v>92339.9</v>
      </c>
      <c r="AT1123" s="18">
        <f t="shared" si="3400"/>
        <v>0</v>
      </c>
      <c r="AU1123" s="18">
        <f t="shared" si="3400"/>
        <v>0</v>
      </c>
      <c r="AV1123" s="18">
        <f t="shared" si="3400"/>
        <v>0</v>
      </c>
      <c r="AW1123" s="18">
        <f t="shared" si="3210"/>
        <v>92339.9</v>
      </c>
      <c r="AX1123" s="18">
        <f t="shared" si="3211"/>
        <v>92339.9</v>
      </c>
      <c r="AY1123" s="18">
        <f t="shared" si="3212"/>
        <v>92339.9</v>
      </c>
      <c r="AZ1123" s="18">
        <f t="shared" si="3400"/>
        <v>0</v>
      </c>
      <c r="BA1123" s="18">
        <f t="shared" si="3400"/>
        <v>0</v>
      </c>
      <c r="BB1123" s="18">
        <f t="shared" si="3400"/>
        <v>0</v>
      </c>
      <c r="BC1123" s="18">
        <f t="shared" si="3395"/>
        <v>92339.9</v>
      </c>
      <c r="BD1123" s="18">
        <f t="shared" si="3396"/>
        <v>92339.9</v>
      </c>
      <c r="BE1123" s="18">
        <f t="shared" si="3397"/>
        <v>92339.9</v>
      </c>
      <c r="BF1123" s="18">
        <f t="shared" si="3400"/>
        <v>0</v>
      </c>
      <c r="BG1123" s="18">
        <f t="shared" si="3400"/>
        <v>0</v>
      </c>
      <c r="BH1123" s="18">
        <f t="shared" si="3400"/>
        <v>0</v>
      </c>
      <c r="BI1123" s="18">
        <f t="shared" si="3392"/>
        <v>92339.9</v>
      </c>
      <c r="BJ1123" s="18">
        <f t="shared" si="3393"/>
        <v>92339.9</v>
      </c>
      <c r="BK1123" s="18">
        <f t="shared" si="3394"/>
        <v>92339.9</v>
      </c>
      <c r="BL1123" s="18">
        <f t="shared" si="3400"/>
        <v>0</v>
      </c>
      <c r="BM1123" s="18">
        <f t="shared" si="3400"/>
        <v>0</v>
      </c>
      <c r="BN1123" s="18">
        <f t="shared" si="3400"/>
        <v>0</v>
      </c>
      <c r="BO1123" s="18">
        <f t="shared" si="3348"/>
        <v>92339.9</v>
      </c>
      <c r="BP1123" s="18">
        <f t="shared" si="3349"/>
        <v>92339.9</v>
      </c>
      <c r="BQ1123" s="18">
        <f t="shared" si="3350"/>
        <v>92339.9</v>
      </c>
      <c r="BR1123" s="18">
        <f t="shared" si="3400"/>
        <v>0</v>
      </c>
      <c r="BS1123" s="18">
        <f t="shared" si="3400"/>
        <v>0</v>
      </c>
      <c r="BT1123" s="18">
        <f t="shared" si="3400"/>
        <v>0</v>
      </c>
      <c r="BU1123" s="18">
        <f t="shared" si="3351"/>
        <v>92339.9</v>
      </c>
      <c r="BV1123" s="18">
        <f t="shared" si="3352"/>
        <v>92339.9</v>
      </c>
      <c r="BW1123" s="18">
        <f t="shared" si="3353"/>
        <v>92339.9</v>
      </c>
      <c r="BX1123" s="18">
        <f t="shared" si="3400"/>
        <v>0</v>
      </c>
      <c r="BY1123" s="18">
        <f t="shared" si="3400"/>
        <v>0</v>
      </c>
      <c r="BZ1123" s="18">
        <f t="shared" si="3400"/>
        <v>0</v>
      </c>
      <c r="CA1123" s="18">
        <f t="shared" si="3342"/>
        <v>92339.9</v>
      </c>
      <c r="CB1123" s="18">
        <f t="shared" si="3343"/>
        <v>92339.9</v>
      </c>
      <c r="CC1123" s="18">
        <f t="shared" si="3344"/>
        <v>92339.9</v>
      </c>
      <c r="CD1123" s="18">
        <f t="shared" si="3400"/>
        <v>0</v>
      </c>
      <c r="CE1123" s="27"/>
      <c r="CF1123" s="33"/>
    </row>
    <row r="1124" spans="1:119" x14ac:dyDescent="0.3">
      <c r="A1124" s="41" t="s">
        <v>875</v>
      </c>
      <c r="B1124" s="39">
        <v>810</v>
      </c>
      <c r="C1124" s="41" t="s">
        <v>27</v>
      </c>
      <c r="D1124" s="41" t="s">
        <v>5</v>
      </c>
      <c r="E1124" s="14" t="s">
        <v>531</v>
      </c>
      <c r="F1124" s="23">
        <v>92339.9</v>
      </c>
      <c r="G1124" s="23">
        <v>92339.9</v>
      </c>
      <c r="H1124" s="23">
        <v>92339.9</v>
      </c>
      <c r="I1124" s="18"/>
      <c r="J1124" s="18"/>
      <c r="K1124" s="18"/>
      <c r="L1124" s="18">
        <f t="shared" si="3285"/>
        <v>92339.9</v>
      </c>
      <c r="M1124" s="18">
        <f t="shared" si="3286"/>
        <v>92339.9</v>
      </c>
      <c r="N1124" s="18">
        <f t="shared" si="3287"/>
        <v>92339.9</v>
      </c>
      <c r="O1124" s="18"/>
      <c r="P1124" s="18"/>
      <c r="Q1124" s="18"/>
      <c r="R1124" s="18"/>
      <c r="S1124" s="18"/>
      <c r="T1124" s="18">
        <f t="shared" si="3229"/>
        <v>92339.9</v>
      </c>
      <c r="U1124" s="18">
        <f t="shared" si="3230"/>
        <v>92339.9</v>
      </c>
      <c r="V1124" s="18">
        <f t="shared" si="3231"/>
        <v>92339.9</v>
      </c>
      <c r="W1124" s="18"/>
      <c r="X1124" s="18"/>
      <c r="Y1124" s="18"/>
      <c r="Z1124" s="18"/>
      <c r="AA1124" s="18"/>
      <c r="AB1124" s="18"/>
      <c r="AC1124" s="18">
        <f t="shared" si="3235"/>
        <v>92339.9</v>
      </c>
      <c r="AD1124" s="18">
        <f t="shared" si="3236"/>
        <v>92339.9</v>
      </c>
      <c r="AE1124" s="18">
        <f t="shared" si="3237"/>
        <v>92339.9</v>
      </c>
      <c r="AF1124" s="18"/>
      <c r="AG1124" s="18"/>
      <c r="AH1124" s="18"/>
      <c r="AI1124" s="18">
        <f t="shared" si="3203"/>
        <v>92339.9</v>
      </c>
      <c r="AJ1124" s="18">
        <f t="shared" si="3204"/>
        <v>92339.9</v>
      </c>
      <c r="AK1124" s="18">
        <f t="shared" si="3205"/>
        <v>92339.9</v>
      </c>
      <c r="AL1124" s="18"/>
      <c r="AM1124" s="18">
        <f t="shared" si="3206"/>
        <v>92339.9</v>
      </c>
      <c r="AN1124" s="18"/>
      <c r="AO1124" s="18"/>
      <c r="AP1124" s="18"/>
      <c r="AQ1124" s="18">
        <f t="shared" si="3207"/>
        <v>92339.9</v>
      </c>
      <c r="AR1124" s="18">
        <f t="shared" si="3208"/>
        <v>92339.9</v>
      </c>
      <c r="AS1124" s="18">
        <f t="shared" si="3209"/>
        <v>92339.9</v>
      </c>
      <c r="AT1124" s="18"/>
      <c r="AU1124" s="18"/>
      <c r="AV1124" s="18"/>
      <c r="AW1124" s="18">
        <f t="shared" si="3210"/>
        <v>92339.9</v>
      </c>
      <c r="AX1124" s="18">
        <f t="shared" si="3211"/>
        <v>92339.9</v>
      </c>
      <c r="AY1124" s="18">
        <f t="shared" si="3212"/>
        <v>92339.9</v>
      </c>
      <c r="AZ1124" s="18"/>
      <c r="BA1124" s="18"/>
      <c r="BB1124" s="18"/>
      <c r="BC1124" s="18">
        <f t="shared" si="3395"/>
        <v>92339.9</v>
      </c>
      <c r="BD1124" s="18">
        <f t="shared" si="3396"/>
        <v>92339.9</v>
      </c>
      <c r="BE1124" s="18">
        <f t="shared" si="3397"/>
        <v>92339.9</v>
      </c>
      <c r="BF1124" s="18"/>
      <c r="BG1124" s="18"/>
      <c r="BH1124" s="18"/>
      <c r="BI1124" s="18">
        <f t="shared" si="3392"/>
        <v>92339.9</v>
      </c>
      <c r="BJ1124" s="18">
        <f t="shared" si="3393"/>
        <v>92339.9</v>
      </c>
      <c r="BK1124" s="18">
        <f t="shared" si="3394"/>
        <v>92339.9</v>
      </c>
      <c r="BL1124" s="18"/>
      <c r="BM1124" s="18"/>
      <c r="BN1124" s="18"/>
      <c r="BO1124" s="18">
        <f t="shared" si="3348"/>
        <v>92339.9</v>
      </c>
      <c r="BP1124" s="18">
        <f t="shared" si="3349"/>
        <v>92339.9</v>
      </c>
      <c r="BQ1124" s="18">
        <f t="shared" si="3350"/>
        <v>92339.9</v>
      </c>
      <c r="BR1124" s="18"/>
      <c r="BS1124" s="18"/>
      <c r="BT1124" s="18"/>
      <c r="BU1124" s="18">
        <f t="shared" si="3351"/>
        <v>92339.9</v>
      </c>
      <c r="BV1124" s="18">
        <f t="shared" si="3352"/>
        <v>92339.9</v>
      </c>
      <c r="BW1124" s="18">
        <f t="shared" si="3353"/>
        <v>92339.9</v>
      </c>
      <c r="BX1124" s="18"/>
      <c r="BY1124" s="18"/>
      <c r="BZ1124" s="18"/>
      <c r="CA1124" s="18">
        <f t="shared" si="3342"/>
        <v>92339.9</v>
      </c>
      <c r="CB1124" s="18">
        <f t="shared" si="3343"/>
        <v>92339.9</v>
      </c>
      <c r="CC1124" s="18">
        <f t="shared" si="3344"/>
        <v>92339.9</v>
      </c>
      <c r="CD1124" s="18"/>
      <c r="CE1124" s="27"/>
      <c r="CF1124" s="33"/>
    </row>
    <row r="1125" spans="1:119" s="9" customFormat="1" ht="46.8" x14ac:dyDescent="0.3">
      <c r="A1125" s="8" t="s">
        <v>218</v>
      </c>
      <c r="B1125" s="13"/>
      <c r="C1125" s="8"/>
      <c r="D1125" s="8"/>
      <c r="E1125" s="38" t="s">
        <v>1014</v>
      </c>
      <c r="F1125" s="12">
        <f t="shared" ref="F1125:K1125" si="3401">F1126+F1202+F1395</f>
        <v>1613830.5</v>
      </c>
      <c r="G1125" s="12">
        <f t="shared" si="3401"/>
        <v>1707301.9999999998</v>
      </c>
      <c r="H1125" s="12">
        <f t="shared" si="3401"/>
        <v>1059228.8999999999</v>
      </c>
      <c r="I1125" s="12">
        <f t="shared" si="3401"/>
        <v>-40669.89999999998</v>
      </c>
      <c r="J1125" s="12">
        <f t="shared" si="3401"/>
        <v>25240.200000000026</v>
      </c>
      <c r="K1125" s="12">
        <f t="shared" si="3401"/>
        <v>-106010.1</v>
      </c>
      <c r="L1125" s="12">
        <f t="shared" si="3285"/>
        <v>1573160.6</v>
      </c>
      <c r="M1125" s="12">
        <f t="shared" si="3286"/>
        <v>1732542.1999999997</v>
      </c>
      <c r="N1125" s="12">
        <f t="shared" si="3287"/>
        <v>953218.79999999993</v>
      </c>
      <c r="O1125" s="12">
        <f>O1126+O1202+O1395</f>
        <v>181369.78800000003</v>
      </c>
      <c r="P1125" s="12">
        <f>P1126+P1202+P1395</f>
        <v>0</v>
      </c>
      <c r="Q1125" s="12">
        <f>Q1126+Q1202+Q1395</f>
        <v>8580</v>
      </c>
      <c r="R1125" s="12">
        <f>R1126+R1202+R1395</f>
        <v>0</v>
      </c>
      <c r="S1125" s="12">
        <f>S1126+S1202+S1395</f>
        <v>0</v>
      </c>
      <c r="T1125" s="12">
        <f t="shared" si="3229"/>
        <v>1754530.388</v>
      </c>
      <c r="U1125" s="12">
        <f t="shared" si="3230"/>
        <v>1732542.1999999997</v>
      </c>
      <c r="V1125" s="12">
        <f t="shared" si="3231"/>
        <v>961798.79999999993</v>
      </c>
      <c r="W1125" s="12">
        <f t="shared" ref="W1125:AB1125" si="3402">W1126+W1202+W1395</f>
        <v>30875.688999999998</v>
      </c>
      <c r="X1125" s="12">
        <f t="shared" si="3402"/>
        <v>0</v>
      </c>
      <c r="Y1125" s="12">
        <f t="shared" si="3402"/>
        <v>0</v>
      </c>
      <c r="Z1125" s="12">
        <f t="shared" si="3402"/>
        <v>-26082.299999999996</v>
      </c>
      <c r="AA1125" s="12">
        <f t="shared" si="3402"/>
        <v>-28858.977000000003</v>
      </c>
      <c r="AB1125" s="12">
        <f t="shared" si="3402"/>
        <v>0</v>
      </c>
      <c r="AC1125" s="12">
        <f t="shared" si="3235"/>
        <v>1759323.777</v>
      </c>
      <c r="AD1125" s="12">
        <f t="shared" si="3236"/>
        <v>1703683.2229999998</v>
      </c>
      <c r="AE1125" s="12">
        <f t="shared" si="3237"/>
        <v>961798.79999999993</v>
      </c>
      <c r="AF1125" s="12">
        <f>AF1126+AF1202+AF1395</f>
        <v>-87082.77800000002</v>
      </c>
      <c r="AG1125" s="12">
        <f>AG1126+AG1202+AG1395</f>
        <v>216726.82400000002</v>
      </c>
      <c r="AH1125" s="12">
        <f>AH1126+AH1202+AH1395</f>
        <v>196348.77799999999</v>
      </c>
      <c r="AI1125" s="12">
        <f t="shared" ref="AI1125:AI1196" si="3403">AC1125+AF1125</f>
        <v>1672240.9990000001</v>
      </c>
      <c r="AJ1125" s="12">
        <f t="shared" ref="AJ1125:AJ1196" si="3404">AD1125+AG1125</f>
        <v>1920410.0469999998</v>
      </c>
      <c r="AK1125" s="12">
        <f t="shared" ref="AK1125:AK1196" si="3405">AE1125+AH1125</f>
        <v>1158147.578</v>
      </c>
      <c r="AL1125" s="12">
        <f>AL1126+AL1202+AL1395</f>
        <v>0</v>
      </c>
      <c r="AM1125" s="12">
        <f t="shared" ref="AM1125:AM1196" si="3406">AI1125+AL1125</f>
        <v>1672240.9990000001</v>
      </c>
      <c r="AN1125" s="12">
        <f>AN1126+AN1202+AN1395</f>
        <v>-34615.271999999997</v>
      </c>
      <c r="AO1125" s="12">
        <f>AO1126+AO1202+AO1395</f>
        <v>55158.9</v>
      </c>
      <c r="AP1125" s="12">
        <f>AP1126+AP1202+AP1395</f>
        <v>0</v>
      </c>
      <c r="AQ1125" s="12">
        <f t="shared" ref="AQ1125:AQ1188" si="3407">AM1125+AN1125</f>
        <v>1637625.727</v>
      </c>
      <c r="AR1125" s="12">
        <f t="shared" ref="AR1125:AR1188" si="3408">AJ1125+AO1125</f>
        <v>1975568.9469999997</v>
      </c>
      <c r="AS1125" s="12">
        <f t="shared" ref="AS1125:AS1188" si="3409">AK1125+AP1125</f>
        <v>1158147.578</v>
      </c>
      <c r="AT1125" s="12">
        <f>AT1126+AT1202+AT1395</f>
        <v>39197.799000000006</v>
      </c>
      <c r="AU1125" s="12">
        <f>AU1126+AU1202+AU1395</f>
        <v>29908.492999999999</v>
      </c>
      <c r="AV1125" s="12">
        <f>AV1126+AV1202+AV1395</f>
        <v>0</v>
      </c>
      <c r="AW1125" s="12">
        <f t="shared" ref="AW1125:AW1188" si="3410">AQ1125+AT1125</f>
        <v>1676823.5260000001</v>
      </c>
      <c r="AX1125" s="12">
        <f t="shared" ref="AX1125:AX1188" si="3411">AR1125+AU1125</f>
        <v>2005477.4399999997</v>
      </c>
      <c r="AY1125" s="12">
        <f t="shared" ref="AY1125:AY1188" si="3412">AS1125+AV1125</f>
        <v>1158147.578</v>
      </c>
      <c r="AZ1125" s="12">
        <f>AZ1126+AZ1202+AZ1395</f>
        <v>-245514.288</v>
      </c>
      <c r="BA1125" s="12">
        <f>BA1126+BA1202+BA1395</f>
        <v>-484802.3</v>
      </c>
      <c r="BB1125" s="12">
        <f>BB1126+BB1202+BB1395</f>
        <v>-605410.21399999992</v>
      </c>
      <c r="BC1125" s="12">
        <f t="shared" si="3395"/>
        <v>1431309.2380000001</v>
      </c>
      <c r="BD1125" s="12">
        <f t="shared" si="3396"/>
        <v>1520675.1399999997</v>
      </c>
      <c r="BE1125" s="12">
        <f t="shared" si="3397"/>
        <v>552737.36400000006</v>
      </c>
      <c r="BF1125" s="12">
        <f>BF1126+BF1202+BF1395</f>
        <v>-10430.071</v>
      </c>
      <c r="BG1125" s="12">
        <f>BG1126+BG1202+BG1395</f>
        <v>0</v>
      </c>
      <c r="BH1125" s="12">
        <f>BH1126+BH1202+BH1395</f>
        <v>0</v>
      </c>
      <c r="BI1125" s="18">
        <f t="shared" si="3392"/>
        <v>1420879.1670000001</v>
      </c>
      <c r="BJ1125" s="18">
        <f t="shared" si="3393"/>
        <v>1520675.1399999997</v>
      </c>
      <c r="BK1125" s="18">
        <f t="shared" si="3394"/>
        <v>552737.36400000006</v>
      </c>
      <c r="BL1125" s="12">
        <f>BL1126+BL1202+BL1395</f>
        <v>135337.83399999997</v>
      </c>
      <c r="BM1125" s="12">
        <f>BM1126+BM1202+BM1395</f>
        <v>-215561.59300000002</v>
      </c>
      <c r="BN1125" s="12">
        <f>BN1126+BN1202+BN1395</f>
        <v>174193.5</v>
      </c>
      <c r="BO1125" s="12">
        <f t="shared" si="3348"/>
        <v>1556217.0010000002</v>
      </c>
      <c r="BP1125" s="12">
        <f t="shared" si="3349"/>
        <v>1305113.5469999996</v>
      </c>
      <c r="BQ1125" s="12">
        <f t="shared" si="3350"/>
        <v>726930.86400000006</v>
      </c>
      <c r="BR1125" s="12">
        <f>BR1126+BR1202+BR1395</f>
        <v>-6221.95</v>
      </c>
      <c r="BS1125" s="12">
        <f>BS1126+BS1202+BS1395</f>
        <v>6221.95</v>
      </c>
      <c r="BT1125" s="12">
        <f>BT1126+BT1202+BT1395</f>
        <v>0</v>
      </c>
      <c r="BU1125" s="12">
        <f t="shared" si="3351"/>
        <v>1549995.0510000002</v>
      </c>
      <c r="BV1125" s="12">
        <f t="shared" si="3352"/>
        <v>1311335.4969999995</v>
      </c>
      <c r="BW1125" s="12">
        <f t="shared" si="3353"/>
        <v>726930.86400000006</v>
      </c>
      <c r="BX1125" s="12">
        <f>BX1126+BX1202+BX1395</f>
        <v>26154.704999999994</v>
      </c>
      <c r="BY1125" s="12">
        <f>BY1126+BY1202+BY1395</f>
        <v>-16892.216</v>
      </c>
      <c r="BZ1125" s="12">
        <f>BZ1126+BZ1202+BZ1395</f>
        <v>-14622.656000000001</v>
      </c>
      <c r="CA1125" s="12">
        <f t="shared" si="3342"/>
        <v>1576149.7560000003</v>
      </c>
      <c r="CB1125" s="12">
        <f t="shared" si="3343"/>
        <v>1294443.2809999995</v>
      </c>
      <c r="CC1125" s="12">
        <f t="shared" si="3344"/>
        <v>712308.2080000001</v>
      </c>
      <c r="CD1125" s="12">
        <f>CD1126+CD1202+CD1395</f>
        <v>0</v>
      </c>
      <c r="CE1125" s="25"/>
      <c r="CF1125" s="33"/>
      <c r="CG1125" s="36"/>
      <c r="CH1125" s="36"/>
      <c r="CI1125" s="36"/>
      <c r="CJ1125" s="36"/>
      <c r="CK1125" s="36"/>
      <c r="CL1125" s="36"/>
      <c r="CM1125" s="36"/>
      <c r="CN1125" s="36"/>
      <c r="CO1125" s="36"/>
      <c r="CP1125" s="36"/>
      <c r="CQ1125" s="36"/>
      <c r="CR1125" s="36"/>
      <c r="CS1125" s="36"/>
      <c r="CT1125" s="36"/>
      <c r="CU1125" s="36"/>
      <c r="CV1125" s="36"/>
      <c r="CW1125" s="36"/>
      <c r="CX1125" s="36"/>
      <c r="CY1125" s="36"/>
      <c r="CZ1125" s="36"/>
      <c r="DA1125" s="36"/>
      <c r="DB1125" s="36"/>
      <c r="DC1125" s="36"/>
      <c r="DD1125" s="36"/>
      <c r="DE1125" s="36"/>
      <c r="DF1125" s="36"/>
      <c r="DG1125" s="36"/>
      <c r="DH1125" s="36"/>
      <c r="DI1125" s="36"/>
      <c r="DJ1125" s="36"/>
      <c r="DK1125" s="36"/>
      <c r="DL1125" s="36"/>
      <c r="DM1125" s="36"/>
      <c r="DN1125" s="36"/>
      <c r="DO1125" s="36"/>
    </row>
    <row r="1126" spans="1:119" s="11" customFormat="1" ht="31.2" x14ac:dyDescent="0.3">
      <c r="A1126" s="10" t="s">
        <v>219</v>
      </c>
      <c r="B1126" s="16"/>
      <c r="C1126" s="10"/>
      <c r="D1126" s="10"/>
      <c r="E1126" s="15" t="s">
        <v>1015</v>
      </c>
      <c r="F1126" s="17">
        <f t="shared" ref="F1126:K1126" si="3413">F1127+F1193</f>
        <v>6420</v>
      </c>
      <c r="G1126" s="17">
        <f t="shared" si="3413"/>
        <v>12237.9</v>
      </c>
      <c r="H1126" s="17">
        <f t="shared" si="3413"/>
        <v>156420</v>
      </c>
      <c r="I1126" s="17">
        <f t="shared" si="3413"/>
        <v>0</v>
      </c>
      <c r="J1126" s="17">
        <f t="shared" si="3413"/>
        <v>0</v>
      </c>
      <c r="K1126" s="17">
        <f t="shared" si="3413"/>
        <v>0</v>
      </c>
      <c r="L1126" s="17">
        <f t="shared" si="3285"/>
        <v>6420</v>
      </c>
      <c r="M1126" s="17">
        <f t="shared" si="3286"/>
        <v>12237.9</v>
      </c>
      <c r="N1126" s="17">
        <f t="shared" si="3287"/>
        <v>156420</v>
      </c>
      <c r="O1126" s="17">
        <f t="shared" ref="O1126:S1126" si="3414">O1127+O1193</f>
        <v>22819.23</v>
      </c>
      <c r="P1126" s="17">
        <f t="shared" si="3414"/>
        <v>0</v>
      </c>
      <c r="Q1126" s="17">
        <f t="shared" si="3414"/>
        <v>0</v>
      </c>
      <c r="R1126" s="17">
        <f t="shared" si="3414"/>
        <v>0</v>
      </c>
      <c r="S1126" s="17">
        <f t="shared" si="3414"/>
        <v>0</v>
      </c>
      <c r="T1126" s="17">
        <f t="shared" si="3229"/>
        <v>29239.23</v>
      </c>
      <c r="U1126" s="17">
        <f t="shared" si="3230"/>
        <v>12237.9</v>
      </c>
      <c r="V1126" s="17">
        <f t="shared" si="3231"/>
        <v>156420</v>
      </c>
      <c r="W1126" s="17">
        <f>W1127+W1193</f>
        <v>0</v>
      </c>
      <c r="X1126" s="17">
        <f t="shared" ref="X1126:AB1126" si="3415">X1127+X1193</f>
        <v>0</v>
      </c>
      <c r="Y1126" s="17">
        <f t="shared" si="3415"/>
        <v>0</v>
      </c>
      <c r="Z1126" s="17">
        <f t="shared" si="3415"/>
        <v>0</v>
      </c>
      <c r="AA1126" s="17">
        <f t="shared" si="3415"/>
        <v>0</v>
      </c>
      <c r="AB1126" s="17">
        <f t="shared" si="3415"/>
        <v>0</v>
      </c>
      <c r="AC1126" s="17">
        <f t="shared" si="3235"/>
        <v>29239.23</v>
      </c>
      <c r="AD1126" s="17">
        <f t="shared" si="3236"/>
        <v>12237.9</v>
      </c>
      <c r="AE1126" s="17">
        <f t="shared" si="3237"/>
        <v>156420</v>
      </c>
      <c r="AF1126" s="17">
        <f t="shared" ref="AF1126:AH1126" si="3416">AF1127+AF1193</f>
        <v>9351.2630000000008</v>
      </c>
      <c r="AG1126" s="17">
        <f t="shared" si="3416"/>
        <v>0</v>
      </c>
      <c r="AH1126" s="17">
        <f t="shared" si="3416"/>
        <v>0</v>
      </c>
      <c r="AI1126" s="17">
        <f t="shared" si="3403"/>
        <v>38590.493000000002</v>
      </c>
      <c r="AJ1126" s="17">
        <f t="shared" si="3404"/>
        <v>12237.9</v>
      </c>
      <c r="AK1126" s="17">
        <f t="shared" si="3405"/>
        <v>156420</v>
      </c>
      <c r="AL1126" s="17">
        <f>AL1127+AL1193</f>
        <v>0</v>
      </c>
      <c r="AM1126" s="17">
        <f t="shared" si="3406"/>
        <v>38590.493000000002</v>
      </c>
      <c r="AN1126" s="17">
        <f t="shared" ref="AN1126:AP1126" si="3417">AN1127+AN1193</f>
        <v>20000</v>
      </c>
      <c r="AO1126" s="17">
        <f t="shared" si="3417"/>
        <v>0</v>
      </c>
      <c r="AP1126" s="17">
        <f t="shared" si="3417"/>
        <v>-27317.5</v>
      </c>
      <c r="AQ1126" s="17">
        <f t="shared" si="3407"/>
        <v>58590.493000000002</v>
      </c>
      <c r="AR1126" s="17">
        <f t="shared" si="3408"/>
        <v>12237.9</v>
      </c>
      <c r="AS1126" s="17">
        <f t="shared" si="3409"/>
        <v>129102.5</v>
      </c>
      <c r="AT1126" s="17">
        <f>AT1127+AT1193</f>
        <v>0</v>
      </c>
      <c r="AU1126" s="17">
        <f>AU1127+AU1193</f>
        <v>0</v>
      </c>
      <c r="AV1126" s="17">
        <f>AV1127+AV1193</f>
        <v>0</v>
      </c>
      <c r="AW1126" s="17">
        <f t="shared" si="3410"/>
        <v>58590.493000000002</v>
      </c>
      <c r="AX1126" s="17">
        <f t="shared" si="3411"/>
        <v>12237.9</v>
      </c>
      <c r="AY1126" s="17">
        <f t="shared" si="3412"/>
        <v>129102.5</v>
      </c>
      <c r="AZ1126" s="17">
        <f t="shared" ref="AZ1126:BB1126" si="3418">AZ1127+AZ1193</f>
        <v>0</v>
      </c>
      <c r="BA1126" s="17">
        <f t="shared" si="3418"/>
        <v>0</v>
      </c>
      <c r="BB1126" s="17">
        <f t="shared" si="3418"/>
        <v>0</v>
      </c>
      <c r="BC1126" s="17">
        <f t="shared" si="3395"/>
        <v>58590.493000000002</v>
      </c>
      <c r="BD1126" s="17">
        <f t="shared" si="3396"/>
        <v>12237.9</v>
      </c>
      <c r="BE1126" s="17">
        <f t="shared" si="3397"/>
        <v>129102.5</v>
      </c>
      <c r="BF1126" s="17">
        <f t="shared" ref="BF1126:BH1126" si="3419">BF1127+BF1193</f>
        <v>0</v>
      </c>
      <c r="BG1126" s="17">
        <f t="shared" si="3419"/>
        <v>0</v>
      </c>
      <c r="BH1126" s="17">
        <f t="shared" si="3419"/>
        <v>0</v>
      </c>
      <c r="BI1126" s="18">
        <f t="shared" si="3392"/>
        <v>58590.493000000002</v>
      </c>
      <c r="BJ1126" s="18">
        <f t="shared" si="3393"/>
        <v>12237.9</v>
      </c>
      <c r="BK1126" s="18">
        <f t="shared" si="3394"/>
        <v>129102.5</v>
      </c>
      <c r="BL1126" s="17">
        <f>BL1127+BL1193</f>
        <v>0</v>
      </c>
      <c r="BM1126" s="17">
        <f>BM1127+BM1193</f>
        <v>-5817.9</v>
      </c>
      <c r="BN1126" s="17">
        <f>BN1127+BN1193</f>
        <v>5817.9</v>
      </c>
      <c r="BO1126" s="17">
        <f t="shared" si="3348"/>
        <v>58590.493000000002</v>
      </c>
      <c r="BP1126" s="17">
        <f t="shared" si="3349"/>
        <v>6420</v>
      </c>
      <c r="BQ1126" s="17">
        <f t="shared" si="3350"/>
        <v>134920.4</v>
      </c>
      <c r="BR1126" s="17">
        <f>BR1127+BR1193</f>
        <v>0</v>
      </c>
      <c r="BS1126" s="17">
        <f>BS1127+BS1193</f>
        <v>0</v>
      </c>
      <c r="BT1126" s="17">
        <f>BT1127+BT1193</f>
        <v>0</v>
      </c>
      <c r="BU1126" s="17">
        <f t="shared" si="3351"/>
        <v>58590.493000000002</v>
      </c>
      <c r="BV1126" s="17">
        <f t="shared" si="3352"/>
        <v>6420</v>
      </c>
      <c r="BW1126" s="17">
        <f t="shared" si="3353"/>
        <v>134920.4</v>
      </c>
      <c r="BX1126" s="17">
        <f t="shared" ref="BX1126:BZ1126" si="3420">BX1127+BX1193</f>
        <v>-20000</v>
      </c>
      <c r="BY1126" s="17">
        <f t="shared" si="3420"/>
        <v>0</v>
      </c>
      <c r="BZ1126" s="17">
        <f t="shared" si="3420"/>
        <v>0</v>
      </c>
      <c r="CA1126" s="17">
        <f t="shared" si="3342"/>
        <v>38590.493000000002</v>
      </c>
      <c r="CB1126" s="17">
        <f t="shared" si="3343"/>
        <v>6420</v>
      </c>
      <c r="CC1126" s="17">
        <f t="shared" si="3344"/>
        <v>134920.4</v>
      </c>
      <c r="CD1126" s="17">
        <f>CD1127+CD1193</f>
        <v>0</v>
      </c>
      <c r="CE1126" s="26"/>
      <c r="CF1126" s="33"/>
      <c r="CG1126" s="37"/>
      <c r="CH1126" s="37"/>
      <c r="CI1126" s="37"/>
      <c r="CJ1126" s="37"/>
      <c r="CK1126" s="37"/>
      <c r="CL1126" s="37"/>
      <c r="CM1126" s="37"/>
      <c r="CN1126" s="37"/>
      <c r="CO1126" s="37"/>
      <c r="CP1126" s="37"/>
      <c r="CQ1126" s="37"/>
      <c r="CR1126" s="37"/>
      <c r="CS1126" s="37"/>
      <c r="CT1126" s="37"/>
      <c r="CU1126" s="37"/>
      <c r="CV1126" s="37"/>
      <c r="CW1126" s="37"/>
      <c r="CX1126" s="37"/>
      <c r="CY1126" s="37"/>
      <c r="CZ1126" s="37"/>
      <c r="DA1126" s="37"/>
      <c r="DB1126" s="37"/>
      <c r="DC1126" s="37"/>
      <c r="DD1126" s="37"/>
      <c r="DE1126" s="37"/>
      <c r="DF1126" s="37"/>
      <c r="DG1126" s="37"/>
      <c r="DH1126" s="37"/>
      <c r="DI1126" s="37"/>
      <c r="DJ1126" s="37"/>
      <c r="DK1126" s="37"/>
      <c r="DL1126" s="37"/>
      <c r="DM1126" s="37"/>
      <c r="DN1126" s="37"/>
      <c r="DO1126" s="37"/>
    </row>
    <row r="1127" spans="1:119" ht="62.4" x14ac:dyDescent="0.3">
      <c r="A1127" s="41" t="s">
        <v>220</v>
      </c>
      <c r="B1127" s="39"/>
      <c r="C1127" s="41"/>
      <c r="D1127" s="41"/>
      <c r="E1127" s="14" t="s">
        <v>1016</v>
      </c>
      <c r="F1127" s="18">
        <f>F1136+F1142+F1146+F1150+F1162+F1158+F1181+F1185+F1189+F1177+F1154+F1128+F1132</f>
        <v>6420</v>
      </c>
      <c r="G1127" s="18">
        <f t="shared" ref="G1127:H1127" si="3421">G1136+G1142+G1146+G1150+G1162+G1158+G1181+G1185+G1189+G1177+G1154+G1128+G1132</f>
        <v>12237.9</v>
      </c>
      <c r="H1127" s="18">
        <f t="shared" si="3421"/>
        <v>156420</v>
      </c>
      <c r="I1127" s="18">
        <f t="shared" ref="I1127:K1127" si="3422">I1136+I1142+I1146+I1150+I1162+I1158+I1181+I1185+I1189+I1177+I1154+I1128+I1132</f>
        <v>0</v>
      </c>
      <c r="J1127" s="18">
        <f t="shared" si="3422"/>
        <v>0</v>
      </c>
      <c r="K1127" s="18">
        <f t="shared" si="3422"/>
        <v>0</v>
      </c>
      <c r="L1127" s="18">
        <f t="shared" si="3285"/>
        <v>6420</v>
      </c>
      <c r="M1127" s="18">
        <f t="shared" si="3286"/>
        <v>12237.9</v>
      </c>
      <c r="N1127" s="18">
        <f t="shared" si="3287"/>
        <v>156420</v>
      </c>
      <c r="O1127" s="18">
        <f t="shared" ref="O1127:S1127" si="3423">O1136+O1142+O1146+O1150+O1162+O1158+O1181+O1185+O1189+O1177+O1154+O1128+O1132</f>
        <v>22803.830999999998</v>
      </c>
      <c r="P1127" s="18">
        <f t="shared" si="3423"/>
        <v>0</v>
      </c>
      <c r="Q1127" s="18">
        <f t="shared" si="3423"/>
        <v>0</v>
      </c>
      <c r="R1127" s="18">
        <f t="shared" si="3423"/>
        <v>0</v>
      </c>
      <c r="S1127" s="18">
        <f t="shared" si="3423"/>
        <v>0</v>
      </c>
      <c r="T1127" s="18">
        <f t="shared" si="3229"/>
        <v>29223.830999999998</v>
      </c>
      <c r="U1127" s="18">
        <f t="shared" si="3230"/>
        <v>12237.9</v>
      </c>
      <c r="V1127" s="18">
        <f t="shared" si="3231"/>
        <v>156420</v>
      </c>
      <c r="W1127" s="18">
        <f t="shared" ref="W1127:AB1127" si="3424">W1136+W1142+W1146+W1150+W1162+W1158+W1181+W1185+W1189+W1177+W1154+W1128+W1132</f>
        <v>0</v>
      </c>
      <c r="X1127" s="18">
        <f t="shared" si="3424"/>
        <v>0</v>
      </c>
      <c r="Y1127" s="18">
        <f t="shared" si="3424"/>
        <v>0</v>
      </c>
      <c r="Z1127" s="18">
        <f t="shared" si="3424"/>
        <v>0</v>
      </c>
      <c r="AA1127" s="18">
        <f t="shared" si="3424"/>
        <v>0</v>
      </c>
      <c r="AB1127" s="18">
        <f t="shared" si="3424"/>
        <v>0</v>
      </c>
      <c r="AC1127" s="18">
        <f t="shared" si="3235"/>
        <v>29223.830999999998</v>
      </c>
      <c r="AD1127" s="18">
        <f t="shared" si="3236"/>
        <v>12237.9</v>
      </c>
      <c r="AE1127" s="18">
        <f t="shared" si="3237"/>
        <v>156420</v>
      </c>
      <c r="AF1127" s="18">
        <f t="shared" ref="AF1127:AH1127" si="3425">AF1136+AF1142+AF1146+AF1150+AF1162+AF1158+AF1181+AF1185+AF1189+AF1177+AF1154+AF1128+AF1132</f>
        <v>0</v>
      </c>
      <c r="AG1127" s="18">
        <f t="shared" si="3425"/>
        <v>0</v>
      </c>
      <c r="AH1127" s="18">
        <f t="shared" si="3425"/>
        <v>0</v>
      </c>
      <c r="AI1127" s="18">
        <f t="shared" si="3403"/>
        <v>29223.830999999998</v>
      </c>
      <c r="AJ1127" s="18">
        <f t="shared" si="3404"/>
        <v>12237.9</v>
      </c>
      <c r="AK1127" s="18">
        <f t="shared" si="3405"/>
        <v>156420</v>
      </c>
      <c r="AL1127" s="18">
        <f t="shared" ref="AL1127" si="3426">AL1136+AL1142+AL1146+AL1150+AL1162+AL1158+AL1181+AL1185+AL1189+AL1177+AL1154+AL1128+AL1132</f>
        <v>0</v>
      </c>
      <c r="AM1127" s="18">
        <f t="shared" si="3406"/>
        <v>29223.830999999998</v>
      </c>
      <c r="AN1127" s="18">
        <f>AN1136+AN1142+AN1146+AN1150+AN1162+AN1158+AN1181+AN1185+AN1189+AN1177+AN1154+AN1128+AN1132+AN1173+AN1169</f>
        <v>20000</v>
      </c>
      <c r="AO1127" s="18">
        <f t="shared" ref="AO1127:CD1127" si="3427">AO1136+AO1142+AO1146+AO1150+AO1162+AO1158+AO1181+AO1185+AO1189+AO1177+AO1154+AO1128+AO1132+AO1173+AO1169</f>
        <v>0</v>
      </c>
      <c r="AP1127" s="18">
        <f t="shared" si="3427"/>
        <v>-27317.5</v>
      </c>
      <c r="AQ1127" s="18">
        <f t="shared" si="3407"/>
        <v>49223.830999999998</v>
      </c>
      <c r="AR1127" s="18">
        <f t="shared" si="3408"/>
        <v>12237.9</v>
      </c>
      <c r="AS1127" s="18">
        <f t="shared" si="3409"/>
        <v>129102.5</v>
      </c>
      <c r="AT1127" s="18">
        <f t="shared" ref="AT1127:AV1127" si="3428">AT1136+AT1142+AT1146+AT1150+AT1162+AT1158+AT1181+AT1185+AT1189+AT1177+AT1154+AT1128+AT1132+AT1173+AT1169</f>
        <v>0</v>
      </c>
      <c r="AU1127" s="18">
        <f t="shared" si="3428"/>
        <v>0</v>
      </c>
      <c r="AV1127" s="18">
        <f t="shared" si="3428"/>
        <v>0</v>
      </c>
      <c r="AW1127" s="18">
        <f t="shared" si="3410"/>
        <v>49223.830999999998</v>
      </c>
      <c r="AX1127" s="18">
        <f t="shared" si="3411"/>
        <v>12237.9</v>
      </c>
      <c r="AY1127" s="18">
        <f t="shared" si="3412"/>
        <v>129102.5</v>
      </c>
      <c r="AZ1127" s="18">
        <f t="shared" ref="AZ1127:BB1127" si="3429">AZ1136+AZ1142+AZ1146+AZ1150+AZ1162+AZ1158+AZ1181+AZ1185+AZ1189+AZ1177+AZ1154+AZ1128+AZ1132+AZ1173+AZ1169</f>
        <v>0</v>
      </c>
      <c r="BA1127" s="18">
        <f t="shared" si="3429"/>
        <v>0</v>
      </c>
      <c r="BB1127" s="18">
        <f t="shared" si="3429"/>
        <v>0</v>
      </c>
      <c r="BC1127" s="18">
        <f t="shared" si="3395"/>
        <v>49223.830999999998</v>
      </c>
      <c r="BD1127" s="18">
        <f t="shared" si="3396"/>
        <v>12237.9</v>
      </c>
      <c r="BE1127" s="18">
        <f t="shared" si="3397"/>
        <v>129102.5</v>
      </c>
      <c r="BF1127" s="18">
        <f t="shared" ref="BF1127:BH1127" si="3430">BF1136+BF1142+BF1146+BF1150+BF1162+BF1158+BF1181+BF1185+BF1189+BF1177+BF1154+BF1128+BF1132+BF1173+BF1169</f>
        <v>0</v>
      </c>
      <c r="BG1127" s="18">
        <f t="shared" si="3430"/>
        <v>0</v>
      </c>
      <c r="BH1127" s="18">
        <f t="shared" si="3430"/>
        <v>0</v>
      </c>
      <c r="BI1127" s="18">
        <f t="shared" si="3392"/>
        <v>49223.830999999998</v>
      </c>
      <c r="BJ1127" s="18">
        <f t="shared" si="3393"/>
        <v>12237.9</v>
      </c>
      <c r="BK1127" s="18">
        <f t="shared" si="3394"/>
        <v>129102.5</v>
      </c>
      <c r="BL1127" s="18">
        <f t="shared" ref="BL1127:BN1127" si="3431">BL1136+BL1142+BL1146+BL1150+BL1162+BL1158+BL1181+BL1185+BL1189+BL1177+BL1154+BL1128+BL1132+BL1173+BL1169</f>
        <v>0</v>
      </c>
      <c r="BM1127" s="18">
        <f t="shared" si="3431"/>
        <v>-5817.9</v>
      </c>
      <c r="BN1127" s="18">
        <f t="shared" si="3431"/>
        <v>5817.9</v>
      </c>
      <c r="BO1127" s="18">
        <f t="shared" si="3348"/>
        <v>49223.830999999998</v>
      </c>
      <c r="BP1127" s="18">
        <f t="shared" si="3349"/>
        <v>6420</v>
      </c>
      <c r="BQ1127" s="18">
        <f t="shared" si="3350"/>
        <v>134920.4</v>
      </c>
      <c r="BR1127" s="18">
        <f t="shared" ref="BR1127:BT1127" si="3432">BR1136+BR1142+BR1146+BR1150+BR1162+BR1158+BR1181+BR1185+BR1189+BR1177+BR1154+BR1128+BR1132+BR1173+BR1169</f>
        <v>0</v>
      </c>
      <c r="BS1127" s="18">
        <f t="shared" si="3432"/>
        <v>0</v>
      </c>
      <c r="BT1127" s="18">
        <f t="shared" si="3432"/>
        <v>0</v>
      </c>
      <c r="BU1127" s="18">
        <f t="shared" si="3351"/>
        <v>49223.830999999998</v>
      </c>
      <c r="BV1127" s="18">
        <f t="shared" si="3352"/>
        <v>6420</v>
      </c>
      <c r="BW1127" s="18">
        <f t="shared" si="3353"/>
        <v>134920.4</v>
      </c>
      <c r="BX1127" s="18">
        <f t="shared" ref="BX1127:BZ1127" si="3433">BX1136+BX1142+BX1146+BX1150+BX1162+BX1158+BX1181+BX1185+BX1189+BX1177+BX1154+BX1128+BX1132+BX1173+BX1169</f>
        <v>-20000</v>
      </c>
      <c r="BY1127" s="18">
        <f t="shared" si="3433"/>
        <v>0</v>
      </c>
      <c r="BZ1127" s="18">
        <f t="shared" si="3433"/>
        <v>0</v>
      </c>
      <c r="CA1127" s="18">
        <f t="shared" si="3342"/>
        <v>29223.830999999998</v>
      </c>
      <c r="CB1127" s="18">
        <f t="shared" si="3343"/>
        <v>6420</v>
      </c>
      <c r="CC1127" s="18">
        <f t="shared" si="3344"/>
        <v>134920.4</v>
      </c>
      <c r="CD1127" s="18">
        <f t="shared" si="3427"/>
        <v>0</v>
      </c>
      <c r="CE1127" s="27"/>
      <c r="CF1127" s="33"/>
    </row>
    <row r="1128" spans="1:119" ht="46.8" x14ac:dyDescent="0.3">
      <c r="A1128" s="19" t="s">
        <v>1331</v>
      </c>
      <c r="B1128" s="19"/>
      <c r="C1128" s="19"/>
      <c r="D1128" s="19"/>
      <c r="E1128" s="14" t="s">
        <v>1332</v>
      </c>
      <c r="F1128" s="18">
        <f>F1129</f>
        <v>0</v>
      </c>
      <c r="G1128" s="18">
        <f t="shared" ref="G1128:CD1130" si="3434">G1129</f>
        <v>0</v>
      </c>
      <c r="H1128" s="18">
        <f t="shared" si="3434"/>
        <v>5984</v>
      </c>
      <c r="I1128" s="18">
        <f t="shared" si="3434"/>
        <v>0</v>
      </c>
      <c r="J1128" s="18">
        <f t="shared" si="3434"/>
        <v>0</v>
      </c>
      <c r="K1128" s="18">
        <f t="shared" si="3434"/>
        <v>0</v>
      </c>
      <c r="L1128" s="18">
        <f t="shared" si="3285"/>
        <v>0</v>
      </c>
      <c r="M1128" s="18">
        <f t="shared" si="3286"/>
        <v>0</v>
      </c>
      <c r="N1128" s="18">
        <f t="shared" si="3287"/>
        <v>5984</v>
      </c>
      <c r="O1128" s="18">
        <f t="shared" si="3434"/>
        <v>0</v>
      </c>
      <c r="P1128" s="18">
        <f t="shared" si="3434"/>
        <v>0</v>
      </c>
      <c r="Q1128" s="18">
        <f t="shared" si="3434"/>
        <v>0</v>
      </c>
      <c r="R1128" s="18">
        <f t="shared" si="3434"/>
        <v>0</v>
      </c>
      <c r="S1128" s="18">
        <f t="shared" si="3434"/>
        <v>0</v>
      </c>
      <c r="T1128" s="18">
        <f t="shared" ref="T1128:T1199" si="3435">L1128+O1128+R1128</f>
        <v>0</v>
      </c>
      <c r="U1128" s="18">
        <f t="shared" ref="U1128:U1199" si="3436">M1128+P1128+S1128</f>
        <v>0</v>
      </c>
      <c r="V1128" s="18">
        <f t="shared" ref="V1128:V1199" si="3437">N1128+Q1128</f>
        <v>5984</v>
      </c>
      <c r="W1128" s="18">
        <f t="shared" si="3434"/>
        <v>0</v>
      </c>
      <c r="X1128" s="18">
        <f t="shared" si="3434"/>
        <v>0</v>
      </c>
      <c r="Y1128" s="18">
        <f t="shared" si="3434"/>
        <v>0</v>
      </c>
      <c r="Z1128" s="18">
        <f t="shared" si="3434"/>
        <v>0</v>
      </c>
      <c r="AA1128" s="18">
        <f t="shared" si="3434"/>
        <v>0</v>
      </c>
      <c r="AB1128" s="18">
        <f t="shared" si="3434"/>
        <v>0</v>
      </c>
      <c r="AC1128" s="18">
        <f t="shared" si="3235"/>
        <v>0</v>
      </c>
      <c r="AD1128" s="18">
        <f t="shared" si="3236"/>
        <v>0</v>
      </c>
      <c r="AE1128" s="18">
        <f t="shared" si="3237"/>
        <v>5984</v>
      </c>
      <c r="AF1128" s="18">
        <f t="shared" si="3434"/>
        <v>0</v>
      </c>
      <c r="AG1128" s="18">
        <f t="shared" si="3434"/>
        <v>0</v>
      </c>
      <c r="AH1128" s="18">
        <f t="shared" si="3434"/>
        <v>0</v>
      </c>
      <c r="AI1128" s="18">
        <f t="shared" si="3403"/>
        <v>0</v>
      </c>
      <c r="AJ1128" s="18">
        <f t="shared" si="3404"/>
        <v>0</v>
      </c>
      <c r="AK1128" s="18">
        <f t="shared" si="3405"/>
        <v>5984</v>
      </c>
      <c r="AL1128" s="18">
        <f t="shared" si="3434"/>
        <v>0</v>
      </c>
      <c r="AM1128" s="18">
        <f t="shared" si="3406"/>
        <v>0</v>
      </c>
      <c r="AN1128" s="18">
        <f t="shared" si="3434"/>
        <v>0</v>
      </c>
      <c r="AO1128" s="18">
        <f t="shared" si="3434"/>
        <v>0</v>
      </c>
      <c r="AP1128" s="18">
        <f t="shared" si="3434"/>
        <v>0</v>
      </c>
      <c r="AQ1128" s="18">
        <f t="shared" si="3407"/>
        <v>0</v>
      </c>
      <c r="AR1128" s="18">
        <f t="shared" si="3408"/>
        <v>0</v>
      </c>
      <c r="AS1128" s="18">
        <f t="shared" si="3409"/>
        <v>5984</v>
      </c>
      <c r="AT1128" s="18">
        <f t="shared" si="3434"/>
        <v>0</v>
      </c>
      <c r="AU1128" s="18">
        <f t="shared" si="3434"/>
        <v>0</v>
      </c>
      <c r="AV1128" s="18">
        <f t="shared" si="3434"/>
        <v>0</v>
      </c>
      <c r="AW1128" s="18">
        <f t="shared" si="3410"/>
        <v>0</v>
      </c>
      <c r="AX1128" s="18">
        <f t="shared" si="3411"/>
        <v>0</v>
      </c>
      <c r="AY1128" s="18">
        <f t="shared" si="3412"/>
        <v>5984</v>
      </c>
      <c r="AZ1128" s="18">
        <f t="shared" si="3434"/>
        <v>0</v>
      </c>
      <c r="BA1128" s="18">
        <f t="shared" si="3434"/>
        <v>0</v>
      </c>
      <c r="BB1128" s="18">
        <f t="shared" si="3434"/>
        <v>0</v>
      </c>
      <c r="BC1128" s="18">
        <f t="shared" si="3395"/>
        <v>0</v>
      </c>
      <c r="BD1128" s="18">
        <f t="shared" si="3396"/>
        <v>0</v>
      </c>
      <c r="BE1128" s="18">
        <f t="shared" si="3397"/>
        <v>5984</v>
      </c>
      <c r="BF1128" s="18">
        <f t="shared" si="3434"/>
        <v>0</v>
      </c>
      <c r="BG1128" s="18">
        <f t="shared" si="3434"/>
        <v>0</v>
      </c>
      <c r="BH1128" s="18">
        <f t="shared" si="3434"/>
        <v>0</v>
      </c>
      <c r="BI1128" s="18">
        <f t="shared" si="3392"/>
        <v>0</v>
      </c>
      <c r="BJ1128" s="18">
        <f t="shared" si="3393"/>
        <v>0</v>
      </c>
      <c r="BK1128" s="18">
        <f t="shared" si="3394"/>
        <v>5984</v>
      </c>
      <c r="BL1128" s="18">
        <f t="shared" si="3434"/>
        <v>0</v>
      </c>
      <c r="BM1128" s="18">
        <f t="shared" si="3434"/>
        <v>0</v>
      </c>
      <c r="BN1128" s="18">
        <f t="shared" si="3434"/>
        <v>0</v>
      </c>
      <c r="BO1128" s="18">
        <f t="shared" si="3348"/>
        <v>0</v>
      </c>
      <c r="BP1128" s="18">
        <f t="shared" si="3349"/>
        <v>0</v>
      </c>
      <c r="BQ1128" s="18">
        <f t="shared" si="3350"/>
        <v>5984</v>
      </c>
      <c r="BR1128" s="18">
        <f t="shared" si="3434"/>
        <v>0</v>
      </c>
      <c r="BS1128" s="18">
        <f t="shared" si="3434"/>
        <v>0</v>
      </c>
      <c r="BT1128" s="18">
        <f t="shared" si="3434"/>
        <v>0</v>
      </c>
      <c r="BU1128" s="18">
        <f t="shared" si="3351"/>
        <v>0</v>
      </c>
      <c r="BV1128" s="18">
        <f t="shared" si="3352"/>
        <v>0</v>
      </c>
      <c r="BW1128" s="18">
        <f t="shared" si="3353"/>
        <v>5984</v>
      </c>
      <c r="BX1128" s="18">
        <f t="shared" si="3434"/>
        <v>0</v>
      </c>
      <c r="BY1128" s="18">
        <f t="shared" si="3434"/>
        <v>0</v>
      </c>
      <c r="BZ1128" s="18">
        <f t="shared" si="3434"/>
        <v>0</v>
      </c>
      <c r="CA1128" s="18">
        <f t="shared" si="3342"/>
        <v>0</v>
      </c>
      <c r="CB1128" s="18">
        <f t="shared" si="3343"/>
        <v>0</v>
      </c>
      <c r="CC1128" s="18">
        <f t="shared" si="3344"/>
        <v>5984</v>
      </c>
      <c r="CD1128" s="18">
        <f t="shared" si="3434"/>
        <v>0</v>
      </c>
      <c r="CE1128" s="27"/>
      <c r="CF1128" s="33"/>
    </row>
    <row r="1129" spans="1:119" ht="46.8" x14ac:dyDescent="0.3">
      <c r="A1129" s="19" t="s">
        <v>1331</v>
      </c>
      <c r="B1129" s="39">
        <v>400</v>
      </c>
      <c r="C1129" s="41"/>
      <c r="D1129" s="41"/>
      <c r="E1129" s="14" t="s">
        <v>553</v>
      </c>
      <c r="F1129" s="18">
        <f>F1130</f>
        <v>0</v>
      </c>
      <c r="G1129" s="18">
        <f t="shared" si="3434"/>
        <v>0</v>
      </c>
      <c r="H1129" s="18">
        <f t="shared" si="3434"/>
        <v>5984</v>
      </c>
      <c r="I1129" s="18">
        <f t="shared" si="3434"/>
        <v>0</v>
      </c>
      <c r="J1129" s="18">
        <f t="shared" si="3434"/>
        <v>0</v>
      </c>
      <c r="K1129" s="18">
        <f t="shared" si="3434"/>
        <v>0</v>
      </c>
      <c r="L1129" s="18">
        <f t="shared" si="3285"/>
        <v>0</v>
      </c>
      <c r="M1129" s="18">
        <f t="shared" si="3286"/>
        <v>0</v>
      </c>
      <c r="N1129" s="18">
        <f t="shared" si="3287"/>
        <v>5984</v>
      </c>
      <c r="O1129" s="18">
        <f t="shared" si="3434"/>
        <v>0</v>
      </c>
      <c r="P1129" s="18">
        <f t="shared" si="3434"/>
        <v>0</v>
      </c>
      <c r="Q1129" s="18">
        <f t="shared" si="3434"/>
        <v>0</v>
      </c>
      <c r="R1129" s="18">
        <f t="shared" si="3434"/>
        <v>0</v>
      </c>
      <c r="S1129" s="18">
        <f t="shared" si="3434"/>
        <v>0</v>
      </c>
      <c r="T1129" s="18">
        <f t="shared" si="3435"/>
        <v>0</v>
      </c>
      <c r="U1129" s="18">
        <f t="shared" si="3436"/>
        <v>0</v>
      </c>
      <c r="V1129" s="18">
        <f t="shared" si="3437"/>
        <v>5984</v>
      </c>
      <c r="W1129" s="18">
        <f t="shared" si="3434"/>
        <v>0</v>
      </c>
      <c r="X1129" s="18">
        <f t="shared" si="3434"/>
        <v>0</v>
      </c>
      <c r="Y1129" s="18">
        <f t="shared" si="3434"/>
        <v>0</v>
      </c>
      <c r="Z1129" s="18">
        <f t="shared" si="3434"/>
        <v>0</v>
      </c>
      <c r="AA1129" s="18">
        <f t="shared" si="3434"/>
        <v>0</v>
      </c>
      <c r="AB1129" s="18">
        <f t="shared" si="3434"/>
        <v>0</v>
      </c>
      <c r="AC1129" s="18">
        <f t="shared" si="3235"/>
        <v>0</v>
      </c>
      <c r="AD1129" s="18">
        <f t="shared" si="3236"/>
        <v>0</v>
      </c>
      <c r="AE1129" s="18">
        <f t="shared" si="3237"/>
        <v>5984</v>
      </c>
      <c r="AF1129" s="18">
        <f t="shared" si="3434"/>
        <v>0</v>
      </c>
      <c r="AG1129" s="18">
        <f t="shared" si="3434"/>
        <v>0</v>
      </c>
      <c r="AH1129" s="18">
        <f t="shared" si="3434"/>
        <v>0</v>
      </c>
      <c r="AI1129" s="18">
        <f t="shared" si="3403"/>
        <v>0</v>
      </c>
      <c r="AJ1129" s="18">
        <f t="shared" si="3404"/>
        <v>0</v>
      </c>
      <c r="AK1129" s="18">
        <f t="shared" si="3405"/>
        <v>5984</v>
      </c>
      <c r="AL1129" s="18">
        <f t="shared" si="3434"/>
        <v>0</v>
      </c>
      <c r="AM1129" s="18">
        <f t="shared" si="3406"/>
        <v>0</v>
      </c>
      <c r="AN1129" s="18">
        <f t="shared" si="3434"/>
        <v>0</v>
      </c>
      <c r="AO1129" s="18">
        <f t="shared" si="3434"/>
        <v>0</v>
      </c>
      <c r="AP1129" s="18">
        <f t="shared" si="3434"/>
        <v>0</v>
      </c>
      <c r="AQ1129" s="18">
        <f t="shared" si="3407"/>
        <v>0</v>
      </c>
      <c r="AR1129" s="18">
        <f t="shared" si="3408"/>
        <v>0</v>
      </c>
      <c r="AS1129" s="18">
        <f t="shared" si="3409"/>
        <v>5984</v>
      </c>
      <c r="AT1129" s="18">
        <f t="shared" si="3434"/>
        <v>0</v>
      </c>
      <c r="AU1129" s="18">
        <f t="shared" si="3434"/>
        <v>0</v>
      </c>
      <c r="AV1129" s="18">
        <f t="shared" si="3434"/>
        <v>0</v>
      </c>
      <c r="AW1129" s="18">
        <f t="shared" si="3410"/>
        <v>0</v>
      </c>
      <c r="AX1129" s="18">
        <f t="shared" si="3411"/>
        <v>0</v>
      </c>
      <c r="AY1129" s="18">
        <f t="shared" si="3412"/>
        <v>5984</v>
      </c>
      <c r="AZ1129" s="18">
        <f t="shared" si="3434"/>
        <v>0</v>
      </c>
      <c r="BA1129" s="18">
        <f t="shared" si="3434"/>
        <v>0</v>
      </c>
      <c r="BB1129" s="18">
        <f t="shared" si="3434"/>
        <v>0</v>
      </c>
      <c r="BC1129" s="18">
        <f t="shared" si="3395"/>
        <v>0</v>
      </c>
      <c r="BD1129" s="18">
        <f t="shared" si="3396"/>
        <v>0</v>
      </c>
      <c r="BE1129" s="18">
        <f t="shared" si="3397"/>
        <v>5984</v>
      </c>
      <c r="BF1129" s="18">
        <f t="shared" si="3434"/>
        <v>0</v>
      </c>
      <c r="BG1129" s="18">
        <f t="shared" si="3434"/>
        <v>0</v>
      </c>
      <c r="BH1129" s="18">
        <f t="shared" si="3434"/>
        <v>0</v>
      </c>
      <c r="BI1129" s="18">
        <f t="shared" si="3392"/>
        <v>0</v>
      </c>
      <c r="BJ1129" s="18">
        <f t="shared" si="3393"/>
        <v>0</v>
      </c>
      <c r="BK1129" s="18">
        <f t="shared" si="3394"/>
        <v>5984</v>
      </c>
      <c r="BL1129" s="18">
        <f t="shared" si="3434"/>
        <v>0</v>
      </c>
      <c r="BM1129" s="18">
        <f t="shared" si="3434"/>
        <v>0</v>
      </c>
      <c r="BN1129" s="18">
        <f t="shared" si="3434"/>
        <v>0</v>
      </c>
      <c r="BO1129" s="18">
        <f t="shared" si="3348"/>
        <v>0</v>
      </c>
      <c r="BP1129" s="18">
        <f t="shared" si="3349"/>
        <v>0</v>
      </c>
      <c r="BQ1129" s="18">
        <f t="shared" si="3350"/>
        <v>5984</v>
      </c>
      <c r="BR1129" s="18">
        <f t="shared" si="3434"/>
        <v>0</v>
      </c>
      <c r="BS1129" s="18">
        <f t="shared" si="3434"/>
        <v>0</v>
      </c>
      <c r="BT1129" s="18">
        <f t="shared" si="3434"/>
        <v>0</v>
      </c>
      <c r="BU1129" s="18">
        <f t="shared" si="3351"/>
        <v>0</v>
      </c>
      <c r="BV1129" s="18">
        <f t="shared" si="3352"/>
        <v>0</v>
      </c>
      <c r="BW1129" s="18">
        <f t="shared" si="3353"/>
        <v>5984</v>
      </c>
      <c r="BX1129" s="18">
        <f t="shared" si="3434"/>
        <v>0</v>
      </c>
      <c r="BY1129" s="18">
        <f t="shared" si="3434"/>
        <v>0</v>
      </c>
      <c r="BZ1129" s="18">
        <f t="shared" si="3434"/>
        <v>0</v>
      </c>
      <c r="CA1129" s="18">
        <f t="shared" si="3342"/>
        <v>0</v>
      </c>
      <c r="CB1129" s="18">
        <f t="shared" si="3343"/>
        <v>0</v>
      </c>
      <c r="CC1129" s="18">
        <f t="shared" si="3344"/>
        <v>5984</v>
      </c>
      <c r="CD1129" s="18">
        <f t="shared" si="3434"/>
        <v>0</v>
      </c>
      <c r="CE1129" s="27"/>
      <c r="CF1129" s="33"/>
    </row>
    <row r="1130" spans="1:119" x14ac:dyDescent="0.3">
      <c r="A1130" s="19" t="s">
        <v>1331</v>
      </c>
      <c r="B1130" s="39">
        <v>410</v>
      </c>
      <c r="C1130" s="41"/>
      <c r="D1130" s="41"/>
      <c r="E1130" s="14" t="s">
        <v>566</v>
      </c>
      <c r="F1130" s="18">
        <f>F1131</f>
        <v>0</v>
      </c>
      <c r="G1130" s="18">
        <f t="shared" si="3434"/>
        <v>0</v>
      </c>
      <c r="H1130" s="18">
        <f t="shared" si="3434"/>
        <v>5984</v>
      </c>
      <c r="I1130" s="18">
        <f t="shared" si="3434"/>
        <v>0</v>
      </c>
      <c r="J1130" s="18">
        <f t="shared" si="3434"/>
        <v>0</v>
      </c>
      <c r="K1130" s="18">
        <f t="shared" si="3434"/>
        <v>0</v>
      </c>
      <c r="L1130" s="18">
        <f t="shared" si="3285"/>
        <v>0</v>
      </c>
      <c r="M1130" s="18">
        <f t="shared" si="3286"/>
        <v>0</v>
      </c>
      <c r="N1130" s="18">
        <f t="shared" si="3287"/>
        <v>5984</v>
      </c>
      <c r="O1130" s="18">
        <f t="shared" si="3434"/>
        <v>0</v>
      </c>
      <c r="P1130" s="18">
        <f t="shared" si="3434"/>
        <v>0</v>
      </c>
      <c r="Q1130" s="18">
        <f t="shared" si="3434"/>
        <v>0</v>
      </c>
      <c r="R1130" s="18">
        <f t="shared" si="3434"/>
        <v>0</v>
      </c>
      <c r="S1130" s="18">
        <f t="shared" si="3434"/>
        <v>0</v>
      </c>
      <c r="T1130" s="18">
        <f t="shared" si="3435"/>
        <v>0</v>
      </c>
      <c r="U1130" s="18">
        <f t="shared" si="3436"/>
        <v>0</v>
      </c>
      <c r="V1130" s="18">
        <f t="shared" si="3437"/>
        <v>5984</v>
      </c>
      <c r="W1130" s="18">
        <f t="shared" si="3434"/>
        <v>0</v>
      </c>
      <c r="X1130" s="18">
        <f t="shared" si="3434"/>
        <v>0</v>
      </c>
      <c r="Y1130" s="18">
        <f t="shared" si="3434"/>
        <v>0</v>
      </c>
      <c r="Z1130" s="18">
        <f t="shared" si="3434"/>
        <v>0</v>
      </c>
      <c r="AA1130" s="18">
        <f t="shared" si="3434"/>
        <v>0</v>
      </c>
      <c r="AB1130" s="18">
        <f t="shared" si="3434"/>
        <v>0</v>
      </c>
      <c r="AC1130" s="18">
        <f t="shared" ref="AC1130:AC1201" si="3438">T1130+W1130+Z1130</f>
        <v>0</v>
      </c>
      <c r="AD1130" s="18">
        <f t="shared" ref="AD1130:AD1201" si="3439">U1130+X1130+AA1130</f>
        <v>0</v>
      </c>
      <c r="AE1130" s="18">
        <f t="shared" ref="AE1130:AE1201" si="3440">V1130+Y1130+AB1130</f>
        <v>5984</v>
      </c>
      <c r="AF1130" s="18">
        <f t="shared" si="3434"/>
        <v>0</v>
      </c>
      <c r="AG1130" s="18">
        <f t="shared" si="3434"/>
        <v>0</v>
      </c>
      <c r="AH1130" s="18">
        <f t="shared" si="3434"/>
        <v>0</v>
      </c>
      <c r="AI1130" s="18">
        <f t="shared" si="3403"/>
        <v>0</v>
      </c>
      <c r="AJ1130" s="18">
        <f t="shared" si="3404"/>
        <v>0</v>
      </c>
      <c r="AK1130" s="18">
        <f t="shared" si="3405"/>
        <v>5984</v>
      </c>
      <c r="AL1130" s="18">
        <f t="shared" si="3434"/>
        <v>0</v>
      </c>
      <c r="AM1130" s="18">
        <f t="shared" si="3406"/>
        <v>0</v>
      </c>
      <c r="AN1130" s="18">
        <f t="shared" si="3434"/>
        <v>0</v>
      </c>
      <c r="AO1130" s="18">
        <f t="shared" si="3434"/>
        <v>0</v>
      </c>
      <c r="AP1130" s="18">
        <f t="shared" si="3434"/>
        <v>0</v>
      </c>
      <c r="AQ1130" s="18">
        <f t="shared" si="3407"/>
        <v>0</v>
      </c>
      <c r="AR1130" s="18">
        <f t="shared" si="3408"/>
        <v>0</v>
      </c>
      <c r="AS1130" s="18">
        <f t="shared" si="3409"/>
        <v>5984</v>
      </c>
      <c r="AT1130" s="18">
        <f t="shared" si="3434"/>
        <v>0</v>
      </c>
      <c r="AU1130" s="18">
        <f t="shared" si="3434"/>
        <v>0</v>
      </c>
      <c r="AV1130" s="18">
        <f t="shared" si="3434"/>
        <v>0</v>
      </c>
      <c r="AW1130" s="18">
        <f t="shared" si="3410"/>
        <v>0</v>
      </c>
      <c r="AX1130" s="18">
        <f t="shared" si="3411"/>
        <v>0</v>
      </c>
      <c r="AY1130" s="18">
        <f t="shared" si="3412"/>
        <v>5984</v>
      </c>
      <c r="AZ1130" s="18">
        <f t="shared" si="3434"/>
        <v>0</v>
      </c>
      <c r="BA1130" s="18">
        <f t="shared" si="3434"/>
        <v>0</v>
      </c>
      <c r="BB1130" s="18">
        <f t="shared" si="3434"/>
        <v>0</v>
      </c>
      <c r="BC1130" s="18">
        <f t="shared" si="3395"/>
        <v>0</v>
      </c>
      <c r="BD1130" s="18">
        <f t="shared" si="3396"/>
        <v>0</v>
      </c>
      <c r="BE1130" s="18">
        <f t="shared" si="3397"/>
        <v>5984</v>
      </c>
      <c r="BF1130" s="18">
        <f t="shared" si="3434"/>
        <v>0</v>
      </c>
      <c r="BG1130" s="18">
        <f t="shared" si="3434"/>
        <v>0</v>
      </c>
      <c r="BH1130" s="18">
        <f t="shared" si="3434"/>
        <v>0</v>
      </c>
      <c r="BI1130" s="18">
        <f t="shared" si="3392"/>
        <v>0</v>
      </c>
      <c r="BJ1130" s="18">
        <f t="shared" si="3393"/>
        <v>0</v>
      </c>
      <c r="BK1130" s="18">
        <f t="shared" si="3394"/>
        <v>5984</v>
      </c>
      <c r="BL1130" s="18">
        <f t="shared" si="3434"/>
        <v>0</v>
      </c>
      <c r="BM1130" s="18">
        <f t="shared" si="3434"/>
        <v>0</v>
      </c>
      <c r="BN1130" s="18">
        <f t="shared" si="3434"/>
        <v>0</v>
      </c>
      <c r="BO1130" s="18">
        <f t="shared" si="3348"/>
        <v>0</v>
      </c>
      <c r="BP1130" s="18">
        <f t="shared" si="3349"/>
        <v>0</v>
      </c>
      <c r="BQ1130" s="18">
        <f t="shared" si="3350"/>
        <v>5984</v>
      </c>
      <c r="BR1130" s="18">
        <f t="shared" si="3434"/>
        <v>0</v>
      </c>
      <c r="BS1130" s="18">
        <f t="shared" si="3434"/>
        <v>0</v>
      </c>
      <c r="BT1130" s="18">
        <f t="shared" si="3434"/>
        <v>0</v>
      </c>
      <c r="BU1130" s="18">
        <f t="shared" si="3351"/>
        <v>0</v>
      </c>
      <c r="BV1130" s="18">
        <f t="shared" si="3352"/>
        <v>0</v>
      </c>
      <c r="BW1130" s="18">
        <f t="shared" si="3353"/>
        <v>5984</v>
      </c>
      <c r="BX1130" s="18">
        <f t="shared" si="3434"/>
        <v>0</v>
      </c>
      <c r="BY1130" s="18">
        <f t="shared" si="3434"/>
        <v>0</v>
      </c>
      <c r="BZ1130" s="18">
        <f t="shared" si="3434"/>
        <v>0</v>
      </c>
      <c r="CA1130" s="18">
        <f t="shared" si="3342"/>
        <v>0</v>
      </c>
      <c r="CB1130" s="18">
        <f t="shared" si="3343"/>
        <v>0</v>
      </c>
      <c r="CC1130" s="18">
        <f t="shared" si="3344"/>
        <v>5984</v>
      </c>
      <c r="CD1130" s="18">
        <f t="shared" si="3434"/>
        <v>0</v>
      </c>
      <c r="CE1130" s="27"/>
      <c r="CF1130" s="33"/>
    </row>
    <row r="1131" spans="1:119" x14ac:dyDescent="0.3">
      <c r="A1131" s="19" t="s">
        <v>1331</v>
      </c>
      <c r="B1131" s="39">
        <v>410</v>
      </c>
      <c r="C1131" s="41" t="s">
        <v>27</v>
      </c>
      <c r="D1131" s="41" t="s">
        <v>5</v>
      </c>
      <c r="E1131" s="14" t="s">
        <v>531</v>
      </c>
      <c r="F1131" s="18"/>
      <c r="G1131" s="18"/>
      <c r="H1131" s="18">
        <v>5984</v>
      </c>
      <c r="I1131" s="18"/>
      <c r="J1131" s="18"/>
      <c r="K1131" s="18"/>
      <c r="L1131" s="18">
        <f t="shared" si="3285"/>
        <v>0</v>
      </c>
      <c r="M1131" s="18">
        <f t="shared" si="3286"/>
        <v>0</v>
      </c>
      <c r="N1131" s="18">
        <f t="shared" si="3287"/>
        <v>5984</v>
      </c>
      <c r="O1131" s="18"/>
      <c r="P1131" s="18"/>
      <c r="Q1131" s="18"/>
      <c r="R1131" s="18"/>
      <c r="S1131" s="18"/>
      <c r="T1131" s="18">
        <f t="shared" si="3435"/>
        <v>0</v>
      </c>
      <c r="U1131" s="18">
        <f t="shared" si="3436"/>
        <v>0</v>
      </c>
      <c r="V1131" s="18">
        <f t="shared" si="3437"/>
        <v>5984</v>
      </c>
      <c r="W1131" s="18"/>
      <c r="X1131" s="18"/>
      <c r="Y1131" s="18"/>
      <c r="Z1131" s="18"/>
      <c r="AA1131" s="18"/>
      <c r="AB1131" s="18"/>
      <c r="AC1131" s="18">
        <f t="shared" si="3438"/>
        <v>0</v>
      </c>
      <c r="AD1131" s="18">
        <f t="shared" si="3439"/>
        <v>0</v>
      </c>
      <c r="AE1131" s="18">
        <f t="shared" si="3440"/>
        <v>5984</v>
      </c>
      <c r="AF1131" s="18"/>
      <c r="AG1131" s="18"/>
      <c r="AH1131" s="18"/>
      <c r="AI1131" s="18">
        <f t="shared" si="3403"/>
        <v>0</v>
      </c>
      <c r="AJ1131" s="18">
        <f t="shared" si="3404"/>
        <v>0</v>
      </c>
      <c r="AK1131" s="18">
        <f t="shared" si="3405"/>
        <v>5984</v>
      </c>
      <c r="AL1131" s="18"/>
      <c r="AM1131" s="18">
        <f t="shared" si="3406"/>
        <v>0</v>
      </c>
      <c r="AN1131" s="18"/>
      <c r="AO1131" s="18"/>
      <c r="AP1131" s="18"/>
      <c r="AQ1131" s="18">
        <f t="shared" si="3407"/>
        <v>0</v>
      </c>
      <c r="AR1131" s="18">
        <f t="shared" si="3408"/>
        <v>0</v>
      </c>
      <c r="AS1131" s="18">
        <f t="shared" si="3409"/>
        <v>5984</v>
      </c>
      <c r="AT1131" s="18"/>
      <c r="AU1131" s="18"/>
      <c r="AV1131" s="18"/>
      <c r="AW1131" s="18">
        <f t="shared" si="3410"/>
        <v>0</v>
      </c>
      <c r="AX1131" s="18">
        <f t="shared" si="3411"/>
        <v>0</v>
      </c>
      <c r="AY1131" s="18">
        <f t="shared" si="3412"/>
        <v>5984</v>
      </c>
      <c r="AZ1131" s="18"/>
      <c r="BA1131" s="18"/>
      <c r="BB1131" s="18"/>
      <c r="BC1131" s="18">
        <f t="shared" si="3395"/>
        <v>0</v>
      </c>
      <c r="BD1131" s="18">
        <f t="shared" si="3396"/>
        <v>0</v>
      </c>
      <c r="BE1131" s="18">
        <f t="shared" si="3397"/>
        <v>5984</v>
      </c>
      <c r="BF1131" s="18"/>
      <c r="BG1131" s="18"/>
      <c r="BH1131" s="18"/>
      <c r="BI1131" s="18">
        <f t="shared" si="3392"/>
        <v>0</v>
      </c>
      <c r="BJ1131" s="18">
        <f t="shared" si="3393"/>
        <v>0</v>
      </c>
      <c r="BK1131" s="18">
        <f t="shared" si="3394"/>
        <v>5984</v>
      </c>
      <c r="BL1131" s="18"/>
      <c r="BM1131" s="18"/>
      <c r="BN1131" s="18"/>
      <c r="BO1131" s="18">
        <f t="shared" si="3348"/>
        <v>0</v>
      </c>
      <c r="BP1131" s="18">
        <f t="shared" si="3349"/>
        <v>0</v>
      </c>
      <c r="BQ1131" s="18">
        <f t="shared" si="3350"/>
        <v>5984</v>
      </c>
      <c r="BR1131" s="18"/>
      <c r="BS1131" s="18"/>
      <c r="BT1131" s="18"/>
      <c r="BU1131" s="18">
        <f t="shared" si="3351"/>
        <v>0</v>
      </c>
      <c r="BV1131" s="18">
        <f t="shared" si="3352"/>
        <v>0</v>
      </c>
      <c r="BW1131" s="18">
        <f t="shared" si="3353"/>
        <v>5984</v>
      </c>
      <c r="BX1131" s="18"/>
      <c r="BY1131" s="18"/>
      <c r="BZ1131" s="18"/>
      <c r="CA1131" s="18">
        <f t="shared" si="3342"/>
        <v>0</v>
      </c>
      <c r="CB1131" s="18">
        <f t="shared" si="3343"/>
        <v>0</v>
      </c>
      <c r="CC1131" s="18">
        <f t="shared" si="3344"/>
        <v>5984</v>
      </c>
      <c r="CD1131" s="18"/>
      <c r="CE1131" s="27"/>
      <c r="CF1131" s="33"/>
    </row>
    <row r="1132" spans="1:119" ht="46.8" x14ac:dyDescent="0.3">
      <c r="A1132" s="19" t="s">
        <v>1333</v>
      </c>
      <c r="B1132" s="19"/>
      <c r="C1132" s="19"/>
      <c r="D1132" s="19"/>
      <c r="E1132" s="14" t="s">
        <v>1334</v>
      </c>
      <c r="F1132" s="18">
        <f>F1133</f>
        <v>0</v>
      </c>
      <c r="G1132" s="18">
        <f t="shared" ref="G1132:CD1134" si="3441">G1133</f>
        <v>0</v>
      </c>
      <c r="H1132" s="18">
        <f t="shared" si="3441"/>
        <v>6874.9</v>
      </c>
      <c r="I1132" s="18">
        <f t="shared" si="3441"/>
        <v>0</v>
      </c>
      <c r="J1132" s="18">
        <f t="shared" si="3441"/>
        <v>0</v>
      </c>
      <c r="K1132" s="18">
        <f t="shared" si="3441"/>
        <v>0</v>
      </c>
      <c r="L1132" s="18">
        <f t="shared" si="3285"/>
        <v>0</v>
      </c>
      <c r="M1132" s="18">
        <f t="shared" si="3286"/>
        <v>0</v>
      </c>
      <c r="N1132" s="18">
        <f t="shared" si="3287"/>
        <v>6874.9</v>
      </c>
      <c r="O1132" s="18">
        <f t="shared" si="3441"/>
        <v>0</v>
      </c>
      <c r="P1132" s="18">
        <f t="shared" si="3441"/>
        <v>0</v>
      </c>
      <c r="Q1132" s="18">
        <f t="shared" si="3441"/>
        <v>0</v>
      </c>
      <c r="R1132" s="18">
        <f t="shared" si="3441"/>
        <v>0</v>
      </c>
      <c r="S1132" s="18">
        <f t="shared" si="3441"/>
        <v>0</v>
      </c>
      <c r="T1132" s="18">
        <f t="shared" si="3435"/>
        <v>0</v>
      </c>
      <c r="U1132" s="18">
        <f t="shared" si="3436"/>
        <v>0</v>
      </c>
      <c r="V1132" s="18">
        <f t="shared" si="3437"/>
        <v>6874.9</v>
      </c>
      <c r="W1132" s="18">
        <f t="shared" si="3441"/>
        <v>0</v>
      </c>
      <c r="X1132" s="18">
        <f t="shared" si="3441"/>
        <v>0</v>
      </c>
      <c r="Y1132" s="18">
        <f t="shared" si="3441"/>
        <v>0</v>
      </c>
      <c r="Z1132" s="18">
        <f t="shared" si="3441"/>
        <v>0</v>
      </c>
      <c r="AA1132" s="18">
        <f t="shared" si="3441"/>
        <v>0</v>
      </c>
      <c r="AB1132" s="18">
        <f t="shared" si="3441"/>
        <v>0</v>
      </c>
      <c r="AC1132" s="18">
        <f t="shared" si="3438"/>
        <v>0</v>
      </c>
      <c r="AD1132" s="18">
        <f t="shared" si="3439"/>
        <v>0</v>
      </c>
      <c r="AE1132" s="18">
        <f t="shared" si="3440"/>
        <v>6874.9</v>
      </c>
      <c r="AF1132" s="18">
        <f t="shared" si="3441"/>
        <v>0</v>
      </c>
      <c r="AG1132" s="18">
        <f t="shared" si="3441"/>
        <v>0</v>
      </c>
      <c r="AH1132" s="18">
        <f t="shared" si="3441"/>
        <v>0</v>
      </c>
      <c r="AI1132" s="18">
        <f t="shared" si="3403"/>
        <v>0</v>
      </c>
      <c r="AJ1132" s="18">
        <f t="shared" si="3404"/>
        <v>0</v>
      </c>
      <c r="AK1132" s="18">
        <f t="shared" si="3405"/>
        <v>6874.9</v>
      </c>
      <c r="AL1132" s="18">
        <f t="shared" si="3441"/>
        <v>0</v>
      </c>
      <c r="AM1132" s="18">
        <f t="shared" si="3406"/>
        <v>0</v>
      </c>
      <c r="AN1132" s="18">
        <f t="shared" si="3441"/>
        <v>0</v>
      </c>
      <c r="AO1132" s="18">
        <f t="shared" si="3441"/>
        <v>0</v>
      </c>
      <c r="AP1132" s="18">
        <f t="shared" si="3441"/>
        <v>0</v>
      </c>
      <c r="AQ1132" s="18">
        <f t="shared" si="3407"/>
        <v>0</v>
      </c>
      <c r="AR1132" s="18">
        <f t="shared" si="3408"/>
        <v>0</v>
      </c>
      <c r="AS1132" s="18">
        <f t="shared" si="3409"/>
        <v>6874.9</v>
      </c>
      <c r="AT1132" s="18">
        <f t="shared" si="3441"/>
        <v>0</v>
      </c>
      <c r="AU1132" s="18">
        <f t="shared" si="3441"/>
        <v>0</v>
      </c>
      <c r="AV1132" s="18">
        <f t="shared" si="3441"/>
        <v>0</v>
      </c>
      <c r="AW1132" s="18">
        <f t="shared" si="3410"/>
        <v>0</v>
      </c>
      <c r="AX1132" s="18">
        <f t="shared" si="3411"/>
        <v>0</v>
      </c>
      <c r="AY1132" s="18">
        <f t="shared" si="3412"/>
        <v>6874.9</v>
      </c>
      <c r="AZ1132" s="18">
        <f t="shared" si="3441"/>
        <v>0</v>
      </c>
      <c r="BA1132" s="18">
        <f t="shared" si="3441"/>
        <v>0</v>
      </c>
      <c r="BB1132" s="18">
        <f t="shared" si="3441"/>
        <v>0</v>
      </c>
      <c r="BC1132" s="18">
        <f t="shared" si="3395"/>
        <v>0</v>
      </c>
      <c r="BD1132" s="18">
        <f t="shared" si="3396"/>
        <v>0</v>
      </c>
      <c r="BE1132" s="18">
        <f t="shared" si="3397"/>
        <v>6874.9</v>
      </c>
      <c r="BF1132" s="18">
        <f t="shared" si="3441"/>
        <v>0</v>
      </c>
      <c r="BG1132" s="18">
        <f t="shared" si="3441"/>
        <v>0</v>
      </c>
      <c r="BH1132" s="18">
        <f t="shared" si="3441"/>
        <v>0</v>
      </c>
      <c r="BI1132" s="18">
        <f t="shared" si="3392"/>
        <v>0</v>
      </c>
      <c r="BJ1132" s="18">
        <f t="shared" si="3393"/>
        <v>0</v>
      </c>
      <c r="BK1132" s="18">
        <f t="shared" si="3394"/>
        <v>6874.9</v>
      </c>
      <c r="BL1132" s="18">
        <f t="shared" si="3441"/>
        <v>0</v>
      </c>
      <c r="BM1132" s="18">
        <f t="shared" si="3441"/>
        <v>0</v>
      </c>
      <c r="BN1132" s="18">
        <f t="shared" si="3441"/>
        <v>0</v>
      </c>
      <c r="BO1132" s="18">
        <f t="shared" si="3348"/>
        <v>0</v>
      </c>
      <c r="BP1132" s="18">
        <f t="shared" si="3349"/>
        <v>0</v>
      </c>
      <c r="BQ1132" s="18">
        <f t="shared" si="3350"/>
        <v>6874.9</v>
      </c>
      <c r="BR1132" s="18">
        <f t="shared" si="3441"/>
        <v>0</v>
      </c>
      <c r="BS1132" s="18">
        <f t="shared" si="3441"/>
        <v>0</v>
      </c>
      <c r="BT1132" s="18">
        <f t="shared" si="3441"/>
        <v>0</v>
      </c>
      <c r="BU1132" s="18">
        <f t="shared" si="3351"/>
        <v>0</v>
      </c>
      <c r="BV1132" s="18">
        <f t="shared" si="3352"/>
        <v>0</v>
      </c>
      <c r="BW1132" s="18">
        <f t="shared" si="3353"/>
        <v>6874.9</v>
      </c>
      <c r="BX1132" s="18">
        <f t="shared" si="3441"/>
        <v>0</v>
      </c>
      <c r="BY1132" s="18">
        <f t="shared" si="3441"/>
        <v>0</v>
      </c>
      <c r="BZ1132" s="18">
        <f t="shared" si="3441"/>
        <v>0</v>
      </c>
      <c r="CA1132" s="18">
        <f t="shared" si="3342"/>
        <v>0</v>
      </c>
      <c r="CB1132" s="18">
        <f t="shared" si="3343"/>
        <v>0</v>
      </c>
      <c r="CC1132" s="18">
        <f t="shared" si="3344"/>
        <v>6874.9</v>
      </c>
      <c r="CD1132" s="18">
        <f t="shared" si="3441"/>
        <v>0</v>
      </c>
      <c r="CE1132" s="27"/>
      <c r="CF1132" s="33"/>
    </row>
    <row r="1133" spans="1:119" ht="46.8" x14ac:dyDescent="0.3">
      <c r="A1133" s="19" t="s">
        <v>1333</v>
      </c>
      <c r="B1133" s="39">
        <v>400</v>
      </c>
      <c r="C1133" s="41"/>
      <c r="D1133" s="41"/>
      <c r="E1133" s="14" t="s">
        <v>553</v>
      </c>
      <c r="F1133" s="18">
        <f>F1134</f>
        <v>0</v>
      </c>
      <c r="G1133" s="18">
        <f t="shared" si="3441"/>
        <v>0</v>
      </c>
      <c r="H1133" s="18">
        <f t="shared" si="3441"/>
        <v>6874.9</v>
      </c>
      <c r="I1133" s="18">
        <f t="shared" si="3441"/>
        <v>0</v>
      </c>
      <c r="J1133" s="18">
        <f t="shared" si="3441"/>
        <v>0</v>
      </c>
      <c r="K1133" s="18">
        <f t="shared" si="3441"/>
        <v>0</v>
      </c>
      <c r="L1133" s="18">
        <f t="shared" si="3285"/>
        <v>0</v>
      </c>
      <c r="M1133" s="18">
        <f t="shared" si="3286"/>
        <v>0</v>
      </c>
      <c r="N1133" s="18">
        <f t="shared" si="3287"/>
        <v>6874.9</v>
      </c>
      <c r="O1133" s="18">
        <f t="shared" si="3441"/>
        <v>0</v>
      </c>
      <c r="P1133" s="18">
        <f t="shared" si="3441"/>
        <v>0</v>
      </c>
      <c r="Q1133" s="18">
        <f t="shared" si="3441"/>
        <v>0</v>
      </c>
      <c r="R1133" s="18">
        <f t="shared" si="3441"/>
        <v>0</v>
      </c>
      <c r="S1133" s="18">
        <f t="shared" si="3441"/>
        <v>0</v>
      </c>
      <c r="T1133" s="18">
        <f t="shared" si="3435"/>
        <v>0</v>
      </c>
      <c r="U1133" s="18">
        <f t="shared" si="3436"/>
        <v>0</v>
      </c>
      <c r="V1133" s="18">
        <f t="shared" si="3437"/>
        <v>6874.9</v>
      </c>
      <c r="W1133" s="18">
        <f t="shared" si="3441"/>
        <v>0</v>
      </c>
      <c r="X1133" s="18">
        <f t="shared" si="3441"/>
        <v>0</v>
      </c>
      <c r="Y1133" s="18">
        <f t="shared" si="3441"/>
        <v>0</v>
      </c>
      <c r="Z1133" s="18">
        <f t="shared" si="3441"/>
        <v>0</v>
      </c>
      <c r="AA1133" s="18">
        <f t="shared" si="3441"/>
        <v>0</v>
      </c>
      <c r="AB1133" s="18">
        <f t="shared" si="3441"/>
        <v>0</v>
      </c>
      <c r="AC1133" s="18">
        <f t="shared" si="3438"/>
        <v>0</v>
      </c>
      <c r="AD1133" s="18">
        <f t="shared" si="3439"/>
        <v>0</v>
      </c>
      <c r="AE1133" s="18">
        <f t="shared" si="3440"/>
        <v>6874.9</v>
      </c>
      <c r="AF1133" s="18">
        <f t="shared" si="3441"/>
        <v>0</v>
      </c>
      <c r="AG1133" s="18">
        <f t="shared" si="3441"/>
        <v>0</v>
      </c>
      <c r="AH1133" s="18">
        <f t="shared" si="3441"/>
        <v>0</v>
      </c>
      <c r="AI1133" s="18">
        <f t="shared" si="3403"/>
        <v>0</v>
      </c>
      <c r="AJ1133" s="18">
        <f t="shared" si="3404"/>
        <v>0</v>
      </c>
      <c r="AK1133" s="18">
        <f t="shared" si="3405"/>
        <v>6874.9</v>
      </c>
      <c r="AL1133" s="18">
        <f t="shared" si="3441"/>
        <v>0</v>
      </c>
      <c r="AM1133" s="18">
        <f t="shared" si="3406"/>
        <v>0</v>
      </c>
      <c r="AN1133" s="18">
        <f t="shared" si="3441"/>
        <v>0</v>
      </c>
      <c r="AO1133" s="18">
        <f t="shared" si="3441"/>
        <v>0</v>
      </c>
      <c r="AP1133" s="18">
        <f t="shared" si="3441"/>
        <v>0</v>
      </c>
      <c r="AQ1133" s="18">
        <f t="shared" si="3407"/>
        <v>0</v>
      </c>
      <c r="AR1133" s="18">
        <f t="shared" si="3408"/>
        <v>0</v>
      </c>
      <c r="AS1133" s="18">
        <f t="shared" si="3409"/>
        <v>6874.9</v>
      </c>
      <c r="AT1133" s="18">
        <f t="shared" si="3441"/>
        <v>0</v>
      </c>
      <c r="AU1133" s="18">
        <f t="shared" si="3441"/>
        <v>0</v>
      </c>
      <c r="AV1133" s="18">
        <f t="shared" si="3441"/>
        <v>0</v>
      </c>
      <c r="AW1133" s="18">
        <f t="shared" si="3410"/>
        <v>0</v>
      </c>
      <c r="AX1133" s="18">
        <f t="shared" si="3411"/>
        <v>0</v>
      </c>
      <c r="AY1133" s="18">
        <f t="shared" si="3412"/>
        <v>6874.9</v>
      </c>
      <c r="AZ1133" s="18">
        <f t="shared" si="3441"/>
        <v>0</v>
      </c>
      <c r="BA1133" s="18">
        <f t="shared" si="3441"/>
        <v>0</v>
      </c>
      <c r="BB1133" s="18">
        <f t="shared" si="3441"/>
        <v>0</v>
      </c>
      <c r="BC1133" s="18">
        <f t="shared" si="3395"/>
        <v>0</v>
      </c>
      <c r="BD1133" s="18">
        <f t="shared" si="3396"/>
        <v>0</v>
      </c>
      <c r="BE1133" s="18">
        <f t="shared" si="3397"/>
        <v>6874.9</v>
      </c>
      <c r="BF1133" s="18">
        <f t="shared" si="3441"/>
        <v>0</v>
      </c>
      <c r="BG1133" s="18">
        <f t="shared" si="3441"/>
        <v>0</v>
      </c>
      <c r="BH1133" s="18">
        <f t="shared" si="3441"/>
        <v>0</v>
      </c>
      <c r="BI1133" s="18">
        <f t="shared" si="3392"/>
        <v>0</v>
      </c>
      <c r="BJ1133" s="18">
        <f t="shared" si="3393"/>
        <v>0</v>
      </c>
      <c r="BK1133" s="18">
        <f t="shared" si="3394"/>
        <v>6874.9</v>
      </c>
      <c r="BL1133" s="18">
        <f t="shared" si="3441"/>
        <v>0</v>
      </c>
      <c r="BM1133" s="18">
        <f t="shared" si="3441"/>
        <v>0</v>
      </c>
      <c r="BN1133" s="18">
        <f t="shared" si="3441"/>
        <v>0</v>
      </c>
      <c r="BO1133" s="18">
        <f t="shared" si="3348"/>
        <v>0</v>
      </c>
      <c r="BP1133" s="18">
        <f t="shared" si="3349"/>
        <v>0</v>
      </c>
      <c r="BQ1133" s="18">
        <f t="shared" si="3350"/>
        <v>6874.9</v>
      </c>
      <c r="BR1133" s="18">
        <f t="shared" si="3441"/>
        <v>0</v>
      </c>
      <c r="BS1133" s="18">
        <f t="shared" si="3441"/>
        <v>0</v>
      </c>
      <c r="BT1133" s="18">
        <f t="shared" si="3441"/>
        <v>0</v>
      </c>
      <c r="BU1133" s="18">
        <f t="shared" si="3351"/>
        <v>0</v>
      </c>
      <c r="BV1133" s="18">
        <f t="shared" si="3352"/>
        <v>0</v>
      </c>
      <c r="BW1133" s="18">
        <f t="shared" si="3353"/>
        <v>6874.9</v>
      </c>
      <c r="BX1133" s="18">
        <f t="shared" si="3441"/>
        <v>0</v>
      </c>
      <c r="BY1133" s="18">
        <f t="shared" si="3441"/>
        <v>0</v>
      </c>
      <c r="BZ1133" s="18">
        <f t="shared" si="3441"/>
        <v>0</v>
      </c>
      <c r="CA1133" s="18">
        <f t="shared" si="3342"/>
        <v>0</v>
      </c>
      <c r="CB1133" s="18">
        <f t="shared" si="3343"/>
        <v>0</v>
      </c>
      <c r="CC1133" s="18">
        <f t="shared" si="3344"/>
        <v>6874.9</v>
      </c>
      <c r="CD1133" s="18">
        <f t="shared" si="3441"/>
        <v>0</v>
      </c>
      <c r="CE1133" s="27"/>
      <c r="CF1133" s="33"/>
    </row>
    <row r="1134" spans="1:119" x14ac:dyDescent="0.3">
      <c r="A1134" s="19" t="s">
        <v>1333</v>
      </c>
      <c r="B1134" s="39">
        <v>410</v>
      </c>
      <c r="C1134" s="41"/>
      <c r="D1134" s="41"/>
      <c r="E1134" s="14" t="s">
        <v>566</v>
      </c>
      <c r="F1134" s="18">
        <f>F1135</f>
        <v>0</v>
      </c>
      <c r="G1134" s="18">
        <f t="shared" si="3441"/>
        <v>0</v>
      </c>
      <c r="H1134" s="18">
        <f t="shared" si="3441"/>
        <v>6874.9</v>
      </c>
      <c r="I1134" s="18">
        <f t="shared" si="3441"/>
        <v>0</v>
      </c>
      <c r="J1134" s="18">
        <f t="shared" si="3441"/>
        <v>0</v>
      </c>
      <c r="K1134" s="18">
        <f t="shared" si="3441"/>
        <v>0</v>
      </c>
      <c r="L1134" s="18">
        <f t="shared" si="3285"/>
        <v>0</v>
      </c>
      <c r="M1134" s="18">
        <f t="shared" si="3286"/>
        <v>0</v>
      </c>
      <c r="N1134" s="18">
        <f t="shared" si="3287"/>
        <v>6874.9</v>
      </c>
      <c r="O1134" s="18">
        <f t="shared" si="3441"/>
        <v>0</v>
      </c>
      <c r="P1134" s="18">
        <f t="shared" si="3441"/>
        <v>0</v>
      </c>
      <c r="Q1134" s="18">
        <f t="shared" si="3441"/>
        <v>0</v>
      </c>
      <c r="R1134" s="18">
        <f t="shared" si="3441"/>
        <v>0</v>
      </c>
      <c r="S1134" s="18">
        <f t="shared" si="3441"/>
        <v>0</v>
      </c>
      <c r="T1134" s="18">
        <f t="shared" si="3435"/>
        <v>0</v>
      </c>
      <c r="U1134" s="18">
        <f t="shared" si="3436"/>
        <v>0</v>
      </c>
      <c r="V1134" s="18">
        <f t="shared" si="3437"/>
        <v>6874.9</v>
      </c>
      <c r="W1134" s="18">
        <f t="shared" si="3441"/>
        <v>0</v>
      </c>
      <c r="X1134" s="18">
        <f t="shared" si="3441"/>
        <v>0</v>
      </c>
      <c r="Y1134" s="18">
        <f t="shared" si="3441"/>
        <v>0</v>
      </c>
      <c r="Z1134" s="18">
        <f t="shared" si="3441"/>
        <v>0</v>
      </c>
      <c r="AA1134" s="18">
        <f t="shared" si="3441"/>
        <v>0</v>
      </c>
      <c r="AB1134" s="18">
        <f t="shared" si="3441"/>
        <v>0</v>
      </c>
      <c r="AC1134" s="18">
        <f t="shared" si="3438"/>
        <v>0</v>
      </c>
      <c r="AD1134" s="18">
        <f t="shared" si="3439"/>
        <v>0</v>
      </c>
      <c r="AE1134" s="18">
        <f t="shared" si="3440"/>
        <v>6874.9</v>
      </c>
      <c r="AF1134" s="18">
        <f t="shared" si="3441"/>
        <v>0</v>
      </c>
      <c r="AG1134" s="18">
        <f t="shared" si="3441"/>
        <v>0</v>
      </c>
      <c r="AH1134" s="18">
        <f t="shared" si="3441"/>
        <v>0</v>
      </c>
      <c r="AI1134" s="18">
        <f t="shared" si="3403"/>
        <v>0</v>
      </c>
      <c r="AJ1134" s="18">
        <f t="shared" si="3404"/>
        <v>0</v>
      </c>
      <c r="AK1134" s="18">
        <f t="shared" si="3405"/>
        <v>6874.9</v>
      </c>
      <c r="AL1134" s="18">
        <f t="shared" si="3441"/>
        <v>0</v>
      </c>
      <c r="AM1134" s="18">
        <f t="shared" si="3406"/>
        <v>0</v>
      </c>
      <c r="AN1134" s="18">
        <f t="shared" si="3441"/>
        <v>0</v>
      </c>
      <c r="AO1134" s="18">
        <f t="shared" si="3441"/>
        <v>0</v>
      </c>
      <c r="AP1134" s="18">
        <f t="shared" si="3441"/>
        <v>0</v>
      </c>
      <c r="AQ1134" s="18">
        <f t="shared" si="3407"/>
        <v>0</v>
      </c>
      <c r="AR1134" s="18">
        <f t="shared" si="3408"/>
        <v>0</v>
      </c>
      <c r="AS1134" s="18">
        <f t="shared" si="3409"/>
        <v>6874.9</v>
      </c>
      <c r="AT1134" s="18">
        <f t="shared" si="3441"/>
        <v>0</v>
      </c>
      <c r="AU1134" s="18">
        <f t="shared" si="3441"/>
        <v>0</v>
      </c>
      <c r="AV1134" s="18">
        <f t="shared" si="3441"/>
        <v>0</v>
      </c>
      <c r="AW1134" s="18">
        <f t="shared" si="3410"/>
        <v>0</v>
      </c>
      <c r="AX1134" s="18">
        <f t="shared" si="3411"/>
        <v>0</v>
      </c>
      <c r="AY1134" s="18">
        <f t="shared" si="3412"/>
        <v>6874.9</v>
      </c>
      <c r="AZ1134" s="18">
        <f t="shared" si="3441"/>
        <v>0</v>
      </c>
      <c r="BA1134" s="18">
        <f t="shared" si="3441"/>
        <v>0</v>
      </c>
      <c r="BB1134" s="18">
        <f t="shared" si="3441"/>
        <v>0</v>
      </c>
      <c r="BC1134" s="18">
        <f t="shared" si="3395"/>
        <v>0</v>
      </c>
      <c r="BD1134" s="18">
        <f t="shared" si="3396"/>
        <v>0</v>
      </c>
      <c r="BE1134" s="18">
        <f t="shared" si="3397"/>
        <v>6874.9</v>
      </c>
      <c r="BF1134" s="18">
        <f t="shared" si="3441"/>
        <v>0</v>
      </c>
      <c r="BG1134" s="18">
        <f t="shared" si="3441"/>
        <v>0</v>
      </c>
      <c r="BH1134" s="18">
        <f t="shared" si="3441"/>
        <v>0</v>
      </c>
      <c r="BI1134" s="18">
        <f t="shared" si="3392"/>
        <v>0</v>
      </c>
      <c r="BJ1134" s="18">
        <f t="shared" si="3393"/>
        <v>0</v>
      </c>
      <c r="BK1134" s="18">
        <f t="shared" si="3394"/>
        <v>6874.9</v>
      </c>
      <c r="BL1134" s="18">
        <f t="shared" si="3441"/>
        <v>0</v>
      </c>
      <c r="BM1134" s="18">
        <f t="shared" si="3441"/>
        <v>0</v>
      </c>
      <c r="BN1134" s="18">
        <f t="shared" si="3441"/>
        <v>0</v>
      </c>
      <c r="BO1134" s="18">
        <f t="shared" si="3348"/>
        <v>0</v>
      </c>
      <c r="BP1134" s="18">
        <f t="shared" si="3349"/>
        <v>0</v>
      </c>
      <c r="BQ1134" s="18">
        <f t="shared" si="3350"/>
        <v>6874.9</v>
      </c>
      <c r="BR1134" s="18">
        <f t="shared" si="3441"/>
        <v>0</v>
      </c>
      <c r="BS1134" s="18">
        <f t="shared" si="3441"/>
        <v>0</v>
      </c>
      <c r="BT1134" s="18">
        <f t="shared" si="3441"/>
        <v>0</v>
      </c>
      <c r="BU1134" s="18">
        <f t="shared" si="3351"/>
        <v>0</v>
      </c>
      <c r="BV1134" s="18">
        <f t="shared" si="3352"/>
        <v>0</v>
      </c>
      <c r="BW1134" s="18">
        <f t="shared" si="3353"/>
        <v>6874.9</v>
      </c>
      <c r="BX1134" s="18">
        <f t="shared" si="3441"/>
        <v>0</v>
      </c>
      <c r="BY1134" s="18">
        <f t="shared" si="3441"/>
        <v>0</v>
      </c>
      <c r="BZ1134" s="18">
        <f t="shared" si="3441"/>
        <v>0</v>
      </c>
      <c r="CA1134" s="18">
        <f t="shared" si="3342"/>
        <v>0</v>
      </c>
      <c r="CB1134" s="18">
        <f t="shared" si="3343"/>
        <v>0</v>
      </c>
      <c r="CC1134" s="18">
        <f t="shared" si="3344"/>
        <v>6874.9</v>
      </c>
      <c r="CD1134" s="18">
        <f t="shared" si="3441"/>
        <v>0</v>
      </c>
      <c r="CE1134" s="27"/>
      <c r="CF1134" s="33"/>
    </row>
    <row r="1135" spans="1:119" x14ac:dyDescent="0.3">
      <c r="A1135" s="19" t="s">
        <v>1333</v>
      </c>
      <c r="B1135" s="39">
        <v>410</v>
      </c>
      <c r="C1135" s="41" t="s">
        <v>27</v>
      </c>
      <c r="D1135" s="41" t="s">
        <v>5</v>
      </c>
      <c r="E1135" s="14" t="s">
        <v>531</v>
      </c>
      <c r="F1135" s="18"/>
      <c r="G1135" s="18"/>
      <c r="H1135" s="18">
        <v>6874.9</v>
      </c>
      <c r="I1135" s="18"/>
      <c r="J1135" s="18"/>
      <c r="K1135" s="18"/>
      <c r="L1135" s="18">
        <f t="shared" si="3285"/>
        <v>0</v>
      </c>
      <c r="M1135" s="18">
        <f t="shared" si="3286"/>
        <v>0</v>
      </c>
      <c r="N1135" s="18">
        <f t="shared" si="3287"/>
        <v>6874.9</v>
      </c>
      <c r="O1135" s="18"/>
      <c r="P1135" s="18"/>
      <c r="Q1135" s="18"/>
      <c r="R1135" s="18"/>
      <c r="S1135" s="18"/>
      <c r="T1135" s="18">
        <f t="shared" si="3435"/>
        <v>0</v>
      </c>
      <c r="U1135" s="18">
        <f t="shared" si="3436"/>
        <v>0</v>
      </c>
      <c r="V1135" s="18">
        <f t="shared" si="3437"/>
        <v>6874.9</v>
      </c>
      <c r="W1135" s="18"/>
      <c r="X1135" s="18"/>
      <c r="Y1135" s="18"/>
      <c r="Z1135" s="18"/>
      <c r="AA1135" s="18"/>
      <c r="AB1135" s="18"/>
      <c r="AC1135" s="18">
        <f t="shared" si="3438"/>
        <v>0</v>
      </c>
      <c r="AD1135" s="18">
        <f t="shared" si="3439"/>
        <v>0</v>
      </c>
      <c r="AE1135" s="18">
        <f t="shared" si="3440"/>
        <v>6874.9</v>
      </c>
      <c r="AF1135" s="18"/>
      <c r="AG1135" s="18"/>
      <c r="AH1135" s="18"/>
      <c r="AI1135" s="18">
        <f t="shared" si="3403"/>
        <v>0</v>
      </c>
      <c r="AJ1135" s="18">
        <f t="shared" si="3404"/>
        <v>0</v>
      </c>
      <c r="AK1135" s="18">
        <f t="shared" si="3405"/>
        <v>6874.9</v>
      </c>
      <c r="AL1135" s="18"/>
      <c r="AM1135" s="18">
        <f t="shared" si="3406"/>
        <v>0</v>
      </c>
      <c r="AN1135" s="18"/>
      <c r="AO1135" s="18"/>
      <c r="AP1135" s="18"/>
      <c r="AQ1135" s="18">
        <f t="shared" si="3407"/>
        <v>0</v>
      </c>
      <c r="AR1135" s="18">
        <f t="shared" si="3408"/>
        <v>0</v>
      </c>
      <c r="AS1135" s="18">
        <f t="shared" si="3409"/>
        <v>6874.9</v>
      </c>
      <c r="AT1135" s="18"/>
      <c r="AU1135" s="18"/>
      <c r="AV1135" s="18"/>
      <c r="AW1135" s="18">
        <f t="shared" si="3410"/>
        <v>0</v>
      </c>
      <c r="AX1135" s="18">
        <f t="shared" si="3411"/>
        <v>0</v>
      </c>
      <c r="AY1135" s="18">
        <f t="shared" si="3412"/>
        <v>6874.9</v>
      </c>
      <c r="AZ1135" s="18"/>
      <c r="BA1135" s="18"/>
      <c r="BB1135" s="18"/>
      <c r="BC1135" s="18">
        <f t="shared" si="3395"/>
        <v>0</v>
      </c>
      <c r="BD1135" s="18">
        <f t="shared" si="3396"/>
        <v>0</v>
      </c>
      <c r="BE1135" s="18">
        <f t="shared" si="3397"/>
        <v>6874.9</v>
      </c>
      <c r="BF1135" s="18"/>
      <c r="BG1135" s="18"/>
      <c r="BH1135" s="18"/>
      <c r="BI1135" s="18">
        <f t="shared" si="3392"/>
        <v>0</v>
      </c>
      <c r="BJ1135" s="18">
        <f t="shared" si="3393"/>
        <v>0</v>
      </c>
      <c r="BK1135" s="18">
        <f t="shared" si="3394"/>
        <v>6874.9</v>
      </c>
      <c r="BL1135" s="18"/>
      <c r="BM1135" s="18"/>
      <c r="BN1135" s="18"/>
      <c r="BO1135" s="18">
        <f t="shared" si="3348"/>
        <v>0</v>
      </c>
      <c r="BP1135" s="18">
        <f t="shared" si="3349"/>
        <v>0</v>
      </c>
      <c r="BQ1135" s="18">
        <f t="shared" si="3350"/>
        <v>6874.9</v>
      </c>
      <c r="BR1135" s="18"/>
      <c r="BS1135" s="18"/>
      <c r="BT1135" s="18"/>
      <c r="BU1135" s="18">
        <f t="shared" si="3351"/>
        <v>0</v>
      </c>
      <c r="BV1135" s="18">
        <f t="shared" si="3352"/>
        <v>0</v>
      </c>
      <c r="BW1135" s="18">
        <f t="shared" si="3353"/>
        <v>6874.9</v>
      </c>
      <c r="BX1135" s="18"/>
      <c r="BY1135" s="18"/>
      <c r="BZ1135" s="18"/>
      <c r="CA1135" s="18">
        <f t="shared" si="3342"/>
        <v>0</v>
      </c>
      <c r="CB1135" s="18">
        <f t="shared" si="3343"/>
        <v>0</v>
      </c>
      <c r="CC1135" s="18">
        <f t="shared" si="3344"/>
        <v>6874.9</v>
      </c>
      <c r="CD1135" s="18"/>
      <c r="CE1135" s="27"/>
      <c r="CF1135" s="33"/>
    </row>
    <row r="1136" spans="1:119" ht="46.8" x14ac:dyDescent="0.3">
      <c r="A1136" s="41" t="s">
        <v>213</v>
      </c>
      <c r="B1136" s="39"/>
      <c r="C1136" s="41"/>
      <c r="D1136" s="41"/>
      <c r="E1136" s="14" t="s">
        <v>800</v>
      </c>
      <c r="F1136" s="18">
        <f t="shared" ref="F1136:K1138" si="3442">F1137</f>
        <v>0</v>
      </c>
      <c r="G1136" s="18">
        <f t="shared" si="3442"/>
        <v>0</v>
      </c>
      <c r="H1136" s="18">
        <f t="shared" si="3442"/>
        <v>0</v>
      </c>
      <c r="I1136" s="18">
        <f t="shared" si="3442"/>
        <v>0</v>
      </c>
      <c r="J1136" s="18">
        <f t="shared" si="3442"/>
        <v>0</v>
      </c>
      <c r="K1136" s="18">
        <f t="shared" si="3442"/>
        <v>0</v>
      </c>
      <c r="L1136" s="18">
        <f t="shared" si="3285"/>
        <v>0</v>
      </c>
      <c r="M1136" s="18">
        <f t="shared" si="3286"/>
        <v>0</v>
      </c>
      <c r="N1136" s="18">
        <f t="shared" si="3287"/>
        <v>0</v>
      </c>
      <c r="O1136" s="18">
        <f t="shared" ref="O1136:S1138" si="3443">O1137</f>
        <v>4100.1930000000002</v>
      </c>
      <c r="P1136" s="18">
        <f t="shared" si="3443"/>
        <v>0</v>
      </c>
      <c r="Q1136" s="18">
        <f t="shared" si="3443"/>
        <v>0</v>
      </c>
      <c r="R1136" s="18">
        <f t="shared" si="3443"/>
        <v>0</v>
      </c>
      <c r="S1136" s="18">
        <f t="shared" si="3443"/>
        <v>0</v>
      </c>
      <c r="T1136" s="18">
        <f t="shared" si="3435"/>
        <v>4100.1930000000002</v>
      </c>
      <c r="U1136" s="18">
        <f t="shared" si="3436"/>
        <v>0</v>
      </c>
      <c r="V1136" s="18">
        <f t="shared" si="3437"/>
        <v>0</v>
      </c>
      <c r="W1136" s="18">
        <f t="shared" ref="W1136:CD1138" si="3444">W1137</f>
        <v>0</v>
      </c>
      <c r="X1136" s="18">
        <f t="shared" si="3444"/>
        <v>0</v>
      </c>
      <c r="Y1136" s="18">
        <f t="shared" si="3444"/>
        <v>0</v>
      </c>
      <c r="Z1136" s="18">
        <f t="shared" si="3444"/>
        <v>0</v>
      </c>
      <c r="AA1136" s="18">
        <f t="shared" si="3444"/>
        <v>0</v>
      </c>
      <c r="AB1136" s="18">
        <f t="shared" si="3444"/>
        <v>0</v>
      </c>
      <c r="AC1136" s="18">
        <f t="shared" si="3438"/>
        <v>4100.1930000000002</v>
      </c>
      <c r="AD1136" s="18">
        <f t="shared" si="3439"/>
        <v>0</v>
      </c>
      <c r="AE1136" s="18">
        <f t="shared" si="3440"/>
        <v>0</v>
      </c>
      <c r="AF1136" s="18">
        <f t="shared" si="3444"/>
        <v>0</v>
      </c>
      <c r="AG1136" s="18">
        <f t="shared" si="3444"/>
        <v>0</v>
      </c>
      <c r="AH1136" s="18">
        <f t="shared" si="3444"/>
        <v>0</v>
      </c>
      <c r="AI1136" s="18">
        <f t="shared" si="3403"/>
        <v>4100.1930000000002</v>
      </c>
      <c r="AJ1136" s="18">
        <f t="shared" si="3404"/>
        <v>0</v>
      </c>
      <c r="AK1136" s="18">
        <f t="shared" si="3405"/>
        <v>0</v>
      </c>
      <c r="AL1136" s="18">
        <f t="shared" si="3444"/>
        <v>0</v>
      </c>
      <c r="AM1136" s="18">
        <f t="shared" si="3406"/>
        <v>4100.1930000000002</v>
      </c>
      <c r="AN1136" s="18">
        <f t="shared" si="3444"/>
        <v>0</v>
      </c>
      <c r="AO1136" s="18">
        <f t="shared" si="3444"/>
        <v>0</v>
      </c>
      <c r="AP1136" s="18">
        <f t="shared" si="3444"/>
        <v>0</v>
      </c>
      <c r="AQ1136" s="18">
        <f t="shared" si="3407"/>
        <v>4100.1930000000002</v>
      </c>
      <c r="AR1136" s="18">
        <f t="shared" si="3408"/>
        <v>0</v>
      </c>
      <c r="AS1136" s="18">
        <f t="shared" si="3409"/>
        <v>0</v>
      </c>
      <c r="AT1136" s="18">
        <f t="shared" si="3444"/>
        <v>0</v>
      </c>
      <c r="AU1136" s="18">
        <f t="shared" si="3444"/>
        <v>0</v>
      </c>
      <c r="AV1136" s="18">
        <f t="shared" si="3444"/>
        <v>0</v>
      </c>
      <c r="AW1136" s="18">
        <f t="shared" si="3410"/>
        <v>4100.1930000000002</v>
      </c>
      <c r="AX1136" s="18">
        <f t="shared" si="3411"/>
        <v>0</v>
      </c>
      <c r="AY1136" s="18">
        <f t="shared" si="3412"/>
        <v>0</v>
      </c>
      <c r="AZ1136" s="18">
        <f t="shared" si="3444"/>
        <v>0</v>
      </c>
      <c r="BA1136" s="18">
        <f t="shared" si="3444"/>
        <v>0</v>
      </c>
      <c r="BB1136" s="18">
        <f t="shared" si="3444"/>
        <v>0</v>
      </c>
      <c r="BC1136" s="18">
        <f t="shared" si="3395"/>
        <v>4100.1930000000002</v>
      </c>
      <c r="BD1136" s="18">
        <f t="shared" si="3396"/>
        <v>0</v>
      </c>
      <c r="BE1136" s="18">
        <f t="shared" si="3397"/>
        <v>0</v>
      </c>
      <c r="BF1136" s="18">
        <f t="shared" si="3444"/>
        <v>0</v>
      </c>
      <c r="BG1136" s="18">
        <f t="shared" si="3444"/>
        <v>0</v>
      </c>
      <c r="BH1136" s="18">
        <f t="shared" si="3444"/>
        <v>0</v>
      </c>
      <c r="BI1136" s="18">
        <f t="shared" si="3392"/>
        <v>4100.1930000000002</v>
      </c>
      <c r="BJ1136" s="18">
        <f t="shared" si="3393"/>
        <v>0</v>
      </c>
      <c r="BK1136" s="18">
        <f t="shared" si="3394"/>
        <v>0</v>
      </c>
      <c r="BL1136" s="18">
        <f t="shared" si="3444"/>
        <v>0</v>
      </c>
      <c r="BM1136" s="18">
        <f t="shared" si="3444"/>
        <v>0</v>
      </c>
      <c r="BN1136" s="18">
        <f t="shared" si="3444"/>
        <v>0</v>
      </c>
      <c r="BO1136" s="18">
        <f t="shared" si="3348"/>
        <v>4100.1930000000002</v>
      </c>
      <c r="BP1136" s="18">
        <f t="shared" si="3349"/>
        <v>0</v>
      </c>
      <c r="BQ1136" s="18">
        <f t="shared" si="3350"/>
        <v>0</v>
      </c>
      <c r="BR1136" s="18">
        <f t="shared" si="3444"/>
        <v>0</v>
      </c>
      <c r="BS1136" s="18">
        <f t="shared" si="3444"/>
        <v>0</v>
      </c>
      <c r="BT1136" s="18">
        <f t="shared" si="3444"/>
        <v>0</v>
      </c>
      <c r="BU1136" s="18">
        <f t="shared" si="3351"/>
        <v>4100.1930000000002</v>
      </c>
      <c r="BV1136" s="18">
        <f t="shared" si="3352"/>
        <v>0</v>
      </c>
      <c r="BW1136" s="18">
        <f t="shared" si="3353"/>
        <v>0</v>
      </c>
      <c r="BX1136" s="18">
        <f t="shared" si="3444"/>
        <v>0</v>
      </c>
      <c r="BY1136" s="18">
        <f t="shared" si="3444"/>
        <v>0</v>
      </c>
      <c r="BZ1136" s="18">
        <f t="shared" si="3444"/>
        <v>0</v>
      </c>
      <c r="CA1136" s="18">
        <f t="shared" si="3342"/>
        <v>4100.1930000000002</v>
      </c>
      <c r="CB1136" s="18">
        <f t="shared" si="3343"/>
        <v>0</v>
      </c>
      <c r="CC1136" s="18">
        <f t="shared" si="3344"/>
        <v>0</v>
      </c>
      <c r="CD1136" s="18">
        <f t="shared" si="3444"/>
        <v>0</v>
      </c>
      <c r="CE1136" s="27"/>
      <c r="CF1136" s="33"/>
    </row>
    <row r="1137" spans="1:84" ht="46.8" x14ac:dyDescent="0.3">
      <c r="A1137" s="41" t="s">
        <v>213</v>
      </c>
      <c r="B1137" s="39">
        <v>400</v>
      </c>
      <c r="C1137" s="41"/>
      <c r="D1137" s="41"/>
      <c r="E1137" s="14" t="s">
        <v>553</v>
      </c>
      <c r="F1137" s="18">
        <f t="shared" si="3442"/>
        <v>0</v>
      </c>
      <c r="G1137" s="18">
        <f t="shared" si="3442"/>
        <v>0</v>
      </c>
      <c r="H1137" s="18">
        <f t="shared" si="3442"/>
        <v>0</v>
      </c>
      <c r="I1137" s="18">
        <f t="shared" si="3442"/>
        <v>0</v>
      </c>
      <c r="J1137" s="18">
        <f t="shared" si="3442"/>
        <v>0</v>
      </c>
      <c r="K1137" s="18">
        <f t="shared" si="3442"/>
        <v>0</v>
      </c>
      <c r="L1137" s="18">
        <f t="shared" si="3285"/>
        <v>0</v>
      </c>
      <c r="M1137" s="18">
        <f t="shared" si="3286"/>
        <v>0</v>
      </c>
      <c r="N1137" s="18">
        <f t="shared" si="3287"/>
        <v>0</v>
      </c>
      <c r="O1137" s="18">
        <f>O1138+O1140</f>
        <v>4100.1930000000002</v>
      </c>
      <c r="P1137" s="18">
        <f t="shared" ref="P1137:CD1137" si="3445">P1138+P1140</f>
        <v>0</v>
      </c>
      <c r="Q1137" s="18">
        <f t="shared" si="3445"/>
        <v>0</v>
      </c>
      <c r="R1137" s="18">
        <f t="shared" ref="R1137:S1137" si="3446">R1138+R1140</f>
        <v>0</v>
      </c>
      <c r="S1137" s="18">
        <f t="shared" si="3446"/>
        <v>0</v>
      </c>
      <c r="T1137" s="18">
        <f t="shared" si="3435"/>
        <v>4100.1930000000002</v>
      </c>
      <c r="U1137" s="18">
        <f t="shared" si="3436"/>
        <v>0</v>
      </c>
      <c r="V1137" s="18">
        <f t="shared" si="3437"/>
        <v>0</v>
      </c>
      <c r="W1137" s="18">
        <f t="shared" ref="W1137:AB1137" si="3447">W1138+W1140</f>
        <v>0</v>
      </c>
      <c r="X1137" s="18">
        <f t="shared" si="3447"/>
        <v>0</v>
      </c>
      <c r="Y1137" s="18">
        <f t="shared" si="3447"/>
        <v>0</v>
      </c>
      <c r="Z1137" s="18">
        <f t="shared" si="3447"/>
        <v>0</v>
      </c>
      <c r="AA1137" s="18">
        <f t="shared" si="3447"/>
        <v>0</v>
      </c>
      <c r="AB1137" s="18">
        <f t="shared" si="3447"/>
        <v>0</v>
      </c>
      <c r="AC1137" s="18">
        <f t="shared" si="3438"/>
        <v>4100.1930000000002</v>
      </c>
      <c r="AD1137" s="18">
        <f t="shared" si="3439"/>
        <v>0</v>
      </c>
      <c r="AE1137" s="18">
        <f t="shared" si="3440"/>
        <v>0</v>
      </c>
      <c r="AF1137" s="18">
        <f t="shared" ref="AF1137:AH1137" si="3448">AF1138+AF1140</f>
        <v>0</v>
      </c>
      <c r="AG1137" s="18">
        <f t="shared" si="3448"/>
        <v>0</v>
      </c>
      <c r="AH1137" s="18">
        <f t="shared" si="3448"/>
        <v>0</v>
      </c>
      <c r="AI1137" s="18">
        <f t="shared" si="3403"/>
        <v>4100.1930000000002</v>
      </c>
      <c r="AJ1137" s="18">
        <f t="shared" si="3404"/>
        <v>0</v>
      </c>
      <c r="AK1137" s="18">
        <f t="shared" si="3405"/>
        <v>0</v>
      </c>
      <c r="AL1137" s="18">
        <f t="shared" ref="AL1137" si="3449">AL1138+AL1140</f>
        <v>0</v>
      </c>
      <c r="AM1137" s="18">
        <f t="shared" si="3406"/>
        <v>4100.1930000000002</v>
      </c>
      <c r="AN1137" s="18">
        <f t="shared" ref="AN1137:AP1137" si="3450">AN1138+AN1140</f>
        <v>0</v>
      </c>
      <c r="AO1137" s="18">
        <f t="shared" si="3450"/>
        <v>0</v>
      </c>
      <c r="AP1137" s="18">
        <f t="shared" si="3450"/>
        <v>0</v>
      </c>
      <c r="AQ1137" s="18">
        <f t="shared" si="3407"/>
        <v>4100.1930000000002</v>
      </c>
      <c r="AR1137" s="18">
        <f t="shared" si="3408"/>
        <v>0</v>
      </c>
      <c r="AS1137" s="18">
        <f t="shared" si="3409"/>
        <v>0</v>
      </c>
      <c r="AT1137" s="18">
        <f t="shared" ref="AT1137:AV1137" si="3451">AT1138+AT1140</f>
        <v>0</v>
      </c>
      <c r="AU1137" s="18">
        <f t="shared" si="3451"/>
        <v>0</v>
      </c>
      <c r="AV1137" s="18">
        <f t="shared" si="3451"/>
        <v>0</v>
      </c>
      <c r="AW1137" s="18">
        <f t="shared" si="3410"/>
        <v>4100.1930000000002</v>
      </c>
      <c r="AX1137" s="18">
        <f t="shared" si="3411"/>
        <v>0</v>
      </c>
      <c r="AY1137" s="18">
        <f t="shared" si="3412"/>
        <v>0</v>
      </c>
      <c r="AZ1137" s="18">
        <f t="shared" ref="AZ1137:BB1137" si="3452">AZ1138+AZ1140</f>
        <v>0</v>
      </c>
      <c r="BA1137" s="18">
        <f t="shared" si="3452"/>
        <v>0</v>
      </c>
      <c r="BB1137" s="18">
        <f t="shared" si="3452"/>
        <v>0</v>
      </c>
      <c r="BC1137" s="18">
        <f t="shared" si="3395"/>
        <v>4100.1930000000002</v>
      </c>
      <c r="BD1137" s="18">
        <f t="shared" si="3396"/>
        <v>0</v>
      </c>
      <c r="BE1137" s="18">
        <f t="shared" si="3397"/>
        <v>0</v>
      </c>
      <c r="BF1137" s="18">
        <f t="shared" ref="BF1137:BH1137" si="3453">BF1138+BF1140</f>
        <v>0</v>
      </c>
      <c r="BG1137" s="18">
        <f t="shared" si="3453"/>
        <v>0</v>
      </c>
      <c r="BH1137" s="18">
        <f t="shared" si="3453"/>
        <v>0</v>
      </c>
      <c r="BI1137" s="18">
        <f t="shared" si="3392"/>
        <v>4100.1930000000002</v>
      </c>
      <c r="BJ1137" s="18">
        <f t="shared" si="3393"/>
        <v>0</v>
      </c>
      <c r="BK1137" s="18">
        <f t="shared" si="3394"/>
        <v>0</v>
      </c>
      <c r="BL1137" s="18">
        <f t="shared" ref="BL1137:BN1137" si="3454">BL1138+BL1140</f>
        <v>0</v>
      </c>
      <c r="BM1137" s="18">
        <f t="shared" si="3454"/>
        <v>0</v>
      </c>
      <c r="BN1137" s="18">
        <f t="shared" si="3454"/>
        <v>0</v>
      </c>
      <c r="BO1137" s="18">
        <f t="shared" si="3348"/>
        <v>4100.1930000000002</v>
      </c>
      <c r="BP1137" s="18">
        <f t="shared" si="3349"/>
        <v>0</v>
      </c>
      <c r="BQ1137" s="18">
        <f t="shared" si="3350"/>
        <v>0</v>
      </c>
      <c r="BR1137" s="18">
        <f t="shared" ref="BR1137:BT1137" si="3455">BR1138+BR1140</f>
        <v>0</v>
      </c>
      <c r="BS1137" s="18">
        <f t="shared" si="3455"/>
        <v>0</v>
      </c>
      <c r="BT1137" s="18">
        <f t="shared" si="3455"/>
        <v>0</v>
      </c>
      <c r="BU1137" s="18">
        <f t="shared" si="3351"/>
        <v>4100.1930000000002</v>
      </c>
      <c r="BV1137" s="18">
        <f t="shared" si="3352"/>
        <v>0</v>
      </c>
      <c r="BW1137" s="18">
        <f t="shared" si="3353"/>
        <v>0</v>
      </c>
      <c r="BX1137" s="18">
        <f t="shared" ref="BX1137:BZ1137" si="3456">BX1138+BX1140</f>
        <v>0</v>
      </c>
      <c r="BY1137" s="18">
        <f t="shared" si="3456"/>
        <v>0</v>
      </c>
      <c r="BZ1137" s="18">
        <f t="shared" si="3456"/>
        <v>0</v>
      </c>
      <c r="CA1137" s="18">
        <f t="shared" si="3342"/>
        <v>4100.1930000000002</v>
      </c>
      <c r="CB1137" s="18">
        <f t="shared" si="3343"/>
        <v>0</v>
      </c>
      <c r="CC1137" s="18">
        <f t="shared" si="3344"/>
        <v>0</v>
      </c>
      <c r="CD1137" s="18">
        <f t="shared" si="3445"/>
        <v>0</v>
      </c>
      <c r="CE1137" s="27"/>
      <c r="CF1137" s="33"/>
    </row>
    <row r="1138" spans="1:84" x14ac:dyDescent="0.3">
      <c r="A1138" s="41" t="s">
        <v>213</v>
      </c>
      <c r="B1138" s="39">
        <v>410</v>
      </c>
      <c r="C1138" s="41"/>
      <c r="D1138" s="41"/>
      <c r="E1138" s="14" t="s">
        <v>566</v>
      </c>
      <c r="F1138" s="18">
        <f t="shared" si="3442"/>
        <v>0</v>
      </c>
      <c r="G1138" s="18">
        <f t="shared" si="3442"/>
        <v>0</v>
      </c>
      <c r="H1138" s="18">
        <f t="shared" si="3442"/>
        <v>0</v>
      </c>
      <c r="I1138" s="18">
        <f t="shared" si="3442"/>
        <v>0</v>
      </c>
      <c r="J1138" s="18">
        <f t="shared" si="3442"/>
        <v>0</v>
      </c>
      <c r="K1138" s="18">
        <f t="shared" si="3442"/>
        <v>0</v>
      </c>
      <c r="L1138" s="18">
        <f t="shared" si="3285"/>
        <v>0</v>
      </c>
      <c r="M1138" s="18">
        <f t="shared" si="3286"/>
        <v>0</v>
      </c>
      <c r="N1138" s="18">
        <f t="shared" si="3287"/>
        <v>0</v>
      </c>
      <c r="O1138" s="18">
        <f t="shared" si="3443"/>
        <v>35.668999999999997</v>
      </c>
      <c r="P1138" s="18">
        <f t="shared" si="3443"/>
        <v>0</v>
      </c>
      <c r="Q1138" s="18">
        <f t="shared" si="3443"/>
        <v>0</v>
      </c>
      <c r="R1138" s="18">
        <f t="shared" si="3443"/>
        <v>0</v>
      </c>
      <c r="S1138" s="18">
        <f t="shared" si="3443"/>
        <v>0</v>
      </c>
      <c r="T1138" s="18">
        <f t="shared" si="3435"/>
        <v>35.668999999999997</v>
      </c>
      <c r="U1138" s="18">
        <f t="shared" si="3436"/>
        <v>0</v>
      </c>
      <c r="V1138" s="18">
        <f t="shared" si="3437"/>
        <v>0</v>
      </c>
      <c r="W1138" s="18">
        <f t="shared" si="3444"/>
        <v>0</v>
      </c>
      <c r="X1138" s="18">
        <f t="shared" si="3444"/>
        <v>0</v>
      </c>
      <c r="Y1138" s="18">
        <f t="shared" si="3444"/>
        <v>0</v>
      </c>
      <c r="Z1138" s="18">
        <f t="shared" si="3444"/>
        <v>0</v>
      </c>
      <c r="AA1138" s="18">
        <f t="shared" si="3444"/>
        <v>0</v>
      </c>
      <c r="AB1138" s="18">
        <f t="shared" si="3444"/>
        <v>0</v>
      </c>
      <c r="AC1138" s="18">
        <f t="shared" si="3438"/>
        <v>35.668999999999997</v>
      </c>
      <c r="AD1138" s="18">
        <f t="shared" si="3439"/>
        <v>0</v>
      </c>
      <c r="AE1138" s="18">
        <f t="shared" si="3440"/>
        <v>0</v>
      </c>
      <c r="AF1138" s="18">
        <f t="shared" si="3444"/>
        <v>0</v>
      </c>
      <c r="AG1138" s="18">
        <f t="shared" si="3444"/>
        <v>0</v>
      </c>
      <c r="AH1138" s="18">
        <f t="shared" si="3444"/>
        <v>0</v>
      </c>
      <c r="AI1138" s="18">
        <f t="shared" si="3403"/>
        <v>35.668999999999997</v>
      </c>
      <c r="AJ1138" s="18">
        <f t="shared" si="3404"/>
        <v>0</v>
      </c>
      <c r="AK1138" s="18">
        <f t="shared" si="3405"/>
        <v>0</v>
      </c>
      <c r="AL1138" s="18">
        <f t="shared" si="3444"/>
        <v>0</v>
      </c>
      <c r="AM1138" s="18">
        <f t="shared" si="3406"/>
        <v>35.668999999999997</v>
      </c>
      <c r="AN1138" s="18">
        <f t="shared" si="3444"/>
        <v>0</v>
      </c>
      <c r="AO1138" s="18">
        <f t="shared" si="3444"/>
        <v>0</v>
      </c>
      <c r="AP1138" s="18">
        <f t="shared" si="3444"/>
        <v>0</v>
      </c>
      <c r="AQ1138" s="18">
        <f t="shared" si="3407"/>
        <v>35.668999999999997</v>
      </c>
      <c r="AR1138" s="18">
        <f t="shared" si="3408"/>
        <v>0</v>
      </c>
      <c r="AS1138" s="18">
        <f t="shared" si="3409"/>
        <v>0</v>
      </c>
      <c r="AT1138" s="18">
        <f t="shared" si="3444"/>
        <v>0</v>
      </c>
      <c r="AU1138" s="18">
        <f t="shared" si="3444"/>
        <v>0</v>
      </c>
      <c r="AV1138" s="18">
        <f t="shared" si="3444"/>
        <v>0</v>
      </c>
      <c r="AW1138" s="18">
        <f t="shared" si="3410"/>
        <v>35.668999999999997</v>
      </c>
      <c r="AX1138" s="18">
        <f t="shared" si="3411"/>
        <v>0</v>
      </c>
      <c r="AY1138" s="18">
        <f t="shared" si="3412"/>
        <v>0</v>
      </c>
      <c r="AZ1138" s="18">
        <f t="shared" si="3444"/>
        <v>0</v>
      </c>
      <c r="BA1138" s="18">
        <f t="shared" si="3444"/>
        <v>0</v>
      </c>
      <c r="BB1138" s="18">
        <f t="shared" si="3444"/>
        <v>0</v>
      </c>
      <c r="BC1138" s="18">
        <f t="shared" si="3395"/>
        <v>35.668999999999997</v>
      </c>
      <c r="BD1138" s="18">
        <f t="shared" si="3396"/>
        <v>0</v>
      </c>
      <c r="BE1138" s="18">
        <f t="shared" si="3397"/>
        <v>0</v>
      </c>
      <c r="BF1138" s="18">
        <f t="shared" si="3444"/>
        <v>0</v>
      </c>
      <c r="BG1138" s="18">
        <f t="shared" si="3444"/>
        <v>0</v>
      </c>
      <c r="BH1138" s="18">
        <f t="shared" si="3444"/>
        <v>0</v>
      </c>
      <c r="BI1138" s="18">
        <f t="shared" si="3392"/>
        <v>35.668999999999997</v>
      </c>
      <c r="BJ1138" s="18">
        <f t="shared" si="3393"/>
        <v>0</v>
      </c>
      <c r="BK1138" s="18">
        <f t="shared" si="3394"/>
        <v>0</v>
      </c>
      <c r="BL1138" s="18">
        <f t="shared" si="3444"/>
        <v>0</v>
      </c>
      <c r="BM1138" s="18">
        <f t="shared" si="3444"/>
        <v>0</v>
      </c>
      <c r="BN1138" s="18">
        <f t="shared" si="3444"/>
        <v>0</v>
      </c>
      <c r="BO1138" s="18">
        <f t="shared" si="3348"/>
        <v>35.668999999999997</v>
      </c>
      <c r="BP1138" s="18">
        <f t="shared" si="3349"/>
        <v>0</v>
      </c>
      <c r="BQ1138" s="18">
        <f t="shared" si="3350"/>
        <v>0</v>
      </c>
      <c r="BR1138" s="18">
        <f t="shared" si="3444"/>
        <v>0</v>
      </c>
      <c r="BS1138" s="18">
        <f t="shared" si="3444"/>
        <v>0</v>
      </c>
      <c r="BT1138" s="18">
        <f t="shared" si="3444"/>
        <v>0</v>
      </c>
      <c r="BU1138" s="18">
        <f t="shared" si="3351"/>
        <v>35.668999999999997</v>
      </c>
      <c r="BV1138" s="18">
        <f t="shared" si="3352"/>
        <v>0</v>
      </c>
      <c r="BW1138" s="18">
        <f t="shared" si="3353"/>
        <v>0</v>
      </c>
      <c r="BX1138" s="18">
        <f t="shared" si="3444"/>
        <v>0</v>
      </c>
      <c r="BY1138" s="18">
        <f t="shared" si="3444"/>
        <v>0</v>
      </c>
      <c r="BZ1138" s="18">
        <f t="shared" si="3444"/>
        <v>0</v>
      </c>
      <c r="CA1138" s="18">
        <f t="shared" si="3342"/>
        <v>35.668999999999997</v>
      </c>
      <c r="CB1138" s="18">
        <f t="shared" si="3343"/>
        <v>0</v>
      </c>
      <c r="CC1138" s="18">
        <f t="shared" si="3344"/>
        <v>0</v>
      </c>
      <c r="CD1138" s="18">
        <f t="shared" si="3444"/>
        <v>0</v>
      </c>
      <c r="CE1138" s="27"/>
      <c r="CF1138" s="33"/>
    </row>
    <row r="1139" spans="1:84" x14ac:dyDescent="0.3">
      <c r="A1139" s="41" t="s">
        <v>213</v>
      </c>
      <c r="B1139" s="39">
        <v>410</v>
      </c>
      <c r="C1139" s="41" t="s">
        <v>27</v>
      </c>
      <c r="D1139" s="41" t="s">
        <v>5</v>
      </c>
      <c r="E1139" s="14" t="s">
        <v>531</v>
      </c>
      <c r="F1139" s="18"/>
      <c r="G1139" s="18"/>
      <c r="H1139" s="18"/>
      <c r="I1139" s="18"/>
      <c r="J1139" s="18"/>
      <c r="K1139" s="18"/>
      <c r="L1139" s="18">
        <f t="shared" si="3285"/>
        <v>0</v>
      </c>
      <c r="M1139" s="18">
        <f t="shared" si="3286"/>
        <v>0</v>
      </c>
      <c r="N1139" s="18">
        <f t="shared" si="3287"/>
        <v>0</v>
      </c>
      <c r="O1139" s="18">
        <f>35.669</f>
        <v>35.668999999999997</v>
      </c>
      <c r="P1139" s="18"/>
      <c r="Q1139" s="18"/>
      <c r="R1139" s="18"/>
      <c r="S1139" s="18"/>
      <c r="T1139" s="18">
        <f t="shared" si="3435"/>
        <v>35.668999999999997</v>
      </c>
      <c r="U1139" s="18">
        <f t="shared" si="3436"/>
        <v>0</v>
      </c>
      <c r="V1139" s="18">
        <f t="shared" si="3437"/>
        <v>0</v>
      </c>
      <c r="W1139" s="18"/>
      <c r="X1139" s="18"/>
      <c r="Y1139" s="18"/>
      <c r="Z1139" s="18"/>
      <c r="AA1139" s="18"/>
      <c r="AB1139" s="18"/>
      <c r="AC1139" s="18">
        <f t="shared" si="3438"/>
        <v>35.668999999999997</v>
      </c>
      <c r="AD1139" s="18">
        <f t="shared" si="3439"/>
        <v>0</v>
      </c>
      <c r="AE1139" s="18">
        <f t="shared" si="3440"/>
        <v>0</v>
      </c>
      <c r="AF1139" s="18"/>
      <c r="AG1139" s="18"/>
      <c r="AH1139" s="18"/>
      <c r="AI1139" s="18">
        <f t="shared" si="3403"/>
        <v>35.668999999999997</v>
      </c>
      <c r="AJ1139" s="18">
        <f t="shared" si="3404"/>
        <v>0</v>
      </c>
      <c r="AK1139" s="18">
        <f t="shared" si="3405"/>
        <v>0</v>
      </c>
      <c r="AL1139" s="18"/>
      <c r="AM1139" s="18">
        <f t="shared" si="3406"/>
        <v>35.668999999999997</v>
      </c>
      <c r="AN1139" s="18"/>
      <c r="AO1139" s="18"/>
      <c r="AP1139" s="18"/>
      <c r="AQ1139" s="18">
        <f t="shared" si="3407"/>
        <v>35.668999999999997</v>
      </c>
      <c r="AR1139" s="18">
        <f t="shared" si="3408"/>
        <v>0</v>
      </c>
      <c r="AS1139" s="18">
        <f t="shared" si="3409"/>
        <v>0</v>
      </c>
      <c r="AT1139" s="18"/>
      <c r="AU1139" s="18"/>
      <c r="AV1139" s="18"/>
      <c r="AW1139" s="18">
        <f t="shared" si="3410"/>
        <v>35.668999999999997</v>
      </c>
      <c r="AX1139" s="18">
        <f t="shared" si="3411"/>
        <v>0</v>
      </c>
      <c r="AY1139" s="18">
        <f t="shared" si="3412"/>
        <v>0</v>
      </c>
      <c r="AZ1139" s="18"/>
      <c r="BA1139" s="18"/>
      <c r="BB1139" s="18"/>
      <c r="BC1139" s="18">
        <f t="shared" si="3395"/>
        <v>35.668999999999997</v>
      </c>
      <c r="BD1139" s="18">
        <f t="shared" si="3396"/>
        <v>0</v>
      </c>
      <c r="BE1139" s="18">
        <f t="shared" si="3397"/>
        <v>0</v>
      </c>
      <c r="BF1139" s="18"/>
      <c r="BG1139" s="18"/>
      <c r="BH1139" s="18"/>
      <c r="BI1139" s="18">
        <f t="shared" si="3392"/>
        <v>35.668999999999997</v>
      </c>
      <c r="BJ1139" s="18">
        <f t="shared" si="3393"/>
        <v>0</v>
      </c>
      <c r="BK1139" s="18">
        <f t="shared" si="3394"/>
        <v>0</v>
      </c>
      <c r="BL1139" s="18"/>
      <c r="BM1139" s="18"/>
      <c r="BN1139" s="18"/>
      <c r="BO1139" s="18">
        <f t="shared" si="3348"/>
        <v>35.668999999999997</v>
      </c>
      <c r="BP1139" s="18">
        <f t="shared" si="3349"/>
        <v>0</v>
      </c>
      <c r="BQ1139" s="18">
        <f t="shared" si="3350"/>
        <v>0</v>
      </c>
      <c r="BR1139" s="18"/>
      <c r="BS1139" s="18"/>
      <c r="BT1139" s="18"/>
      <c r="BU1139" s="18">
        <f t="shared" si="3351"/>
        <v>35.668999999999997</v>
      </c>
      <c r="BV1139" s="18">
        <f t="shared" si="3352"/>
        <v>0</v>
      </c>
      <c r="BW1139" s="18">
        <f t="shared" si="3353"/>
        <v>0</v>
      </c>
      <c r="BX1139" s="18"/>
      <c r="BY1139" s="18"/>
      <c r="BZ1139" s="18"/>
      <c r="CA1139" s="18">
        <f t="shared" si="3342"/>
        <v>35.668999999999997</v>
      </c>
      <c r="CB1139" s="18">
        <f t="shared" si="3343"/>
        <v>0</v>
      </c>
      <c r="CC1139" s="18">
        <f t="shared" si="3344"/>
        <v>0</v>
      </c>
      <c r="CD1139" s="18"/>
      <c r="CE1139" s="27"/>
      <c r="CF1139" s="33"/>
    </row>
    <row r="1140" spans="1:84" ht="140.4" x14ac:dyDescent="0.3">
      <c r="A1140" s="41" t="s">
        <v>213</v>
      </c>
      <c r="B1140" s="39">
        <v>460</v>
      </c>
      <c r="C1140" s="41"/>
      <c r="D1140" s="41"/>
      <c r="E1140" s="14" t="s">
        <v>567</v>
      </c>
      <c r="F1140" s="18"/>
      <c r="G1140" s="18"/>
      <c r="H1140" s="18"/>
      <c r="I1140" s="18"/>
      <c r="J1140" s="18"/>
      <c r="K1140" s="18"/>
      <c r="L1140" s="18"/>
      <c r="M1140" s="18"/>
      <c r="N1140" s="18"/>
      <c r="O1140" s="18">
        <f>O1141</f>
        <v>4064.5239999999999</v>
      </c>
      <c r="P1140" s="18">
        <f t="shared" ref="P1140:CD1140" si="3457">P1141</f>
        <v>0</v>
      </c>
      <c r="Q1140" s="18">
        <f t="shared" si="3457"/>
        <v>0</v>
      </c>
      <c r="R1140" s="18">
        <f t="shared" si="3457"/>
        <v>0</v>
      </c>
      <c r="S1140" s="18">
        <f t="shared" si="3457"/>
        <v>0</v>
      </c>
      <c r="T1140" s="18">
        <f t="shared" si="3435"/>
        <v>4064.5239999999999</v>
      </c>
      <c r="U1140" s="18">
        <f t="shared" si="3436"/>
        <v>0</v>
      </c>
      <c r="V1140" s="18">
        <f t="shared" si="3437"/>
        <v>0</v>
      </c>
      <c r="W1140" s="18">
        <f t="shared" si="3457"/>
        <v>0</v>
      </c>
      <c r="X1140" s="18">
        <f t="shared" si="3457"/>
        <v>0</v>
      </c>
      <c r="Y1140" s="18">
        <f t="shared" si="3457"/>
        <v>0</v>
      </c>
      <c r="Z1140" s="18">
        <f t="shared" si="3457"/>
        <v>0</v>
      </c>
      <c r="AA1140" s="18">
        <f t="shared" si="3457"/>
        <v>0</v>
      </c>
      <c r="AB1140" s="18">
        <f t="shared" si="3457"/>
        <v>0</v>
      </c>
      <c r="AC1140" s="18">
        <f t="shared" si="3438"/>
        <v>4064.5239999999999</v>
      </c>
      <c r="AD1140" s="18">
        <f t="shared" si="3439"/>
        <v>0</v>
      </c>
      <c r="AE1140" s="18">
        <f t="shared" si="3440"/>
        <v>0</v>
      </c>
      <c r="AF1140" s="18">
        <f t="shared" si="3457"/>
        <v>0</v>
      </c>
      <c r="AG1140" s="18">
        <f t="shared" si="3457"/>
        <v>0</v>
      </c>
      <c r="AH1140" s="18">
        <f t="shared" si="3457"/>
        <v>0</v>
      </c>
      <c r="AI1140" s="18">
        <f t="shared" si="3403"/>
        <v>4064.5239999999999</v>
      </c>
      <c r="AJ1140" s="18">
        <f t="shared" si="3404"/>
        <v>0</v>
      </c>
      <c r="AK1140" s="18">
        <f t="shared" si="3405"/>
        <v>0</v>
      </c>
      <c r="AL1140" s="18">
        <f t="shared" si="3457"/>
        <v>0</v>
      </c>
      <c r="AM1140" s="18">
        <f t="shared" si="3406"/>
        <v>4064.5239999999999</v>
      </c>
      <c r="AN1140" s="18">
        <f t="shared" si="3457"/>
        <v>0</v>
      </c>
      <c r="AO1140" s="18">
        <f t="shared" si="3457"/>
        <v>0</v>
      </c>
      <c r="AP1140" s="18">
        <f t="shared" si="3457"/>
        <v>0</v>
      </c>
      <c r="AQ1140" s="18">
        <f t="shared" si="3407"/>
        <v>4064.5239999999999</v>
      </c>
      <c r="AR1140" s="18">
        <f t="shared" si="3408"/>
        <v>0</v>
      </c>
      <c r="AS1140" s="18">
        <f t="shared" si="3409"/>
        <v>0</v>
      </c>
      <c r="AT1140" s="18">
        <f t="shared" si="3457"/>
        <v>0</v>
      </c>
      <c r="AU1140" s="18">
        <f t="shared" si="3457"/>
        <v>0</v>
      </c>
      <c r="AV1140" s="18">
        <f t="shared" si="3457"/>
        <v>0</v>
      </c>
      <c r="AW1140" s="18">
        <f t="shared" si="3410"/>
        <v>4064.5239999999999</v>
      </c>
      <c r="AX1140" s="18">
        <f t="shared" si="3411"/>
        <v>0</v>
      </c>
      <c r="AY1140" s="18">
        <f t="shared" si="3412"/>
        <v>0</v>
      </c>
      <c r="AZ1140" s="18">
        <f t="shared" si="3457"/>
        <v>0</v>
      </c>
      <c r="BA1140" s="18">
        <f t="shared" si="3457"/>
        <v>0</v>
      </c>
      <c r="BB1140" s="18">
        <f t="shared" si="3457"/>
        <v>0</v>
      </c>
      <c r="BC1140" s="18">
        <f t="shared" si="3395"/>
        <v>4064.5239999999999</v>
      </c>
      <c r="BD1140" s="18">
        <f t="shared" si="3396"/>
        <v>0</v>
      </c>
      <c r="BE1140" s="18">
        <f t="shared" si="3397"/>
        <v>0</v>
      </c>
      <c r="BF1140" s="18">
        <f t="shared" si="3457"/>
        <v>0</v>
      </c>
      <c r="BG1140" s="18">
        <f t="shared" si="3457"/>
        <v>0</v>
      </c>
      <c r="BH1140" s="18">
        <f t="shared" si="3457"/>
        <v>0</v>
      </c>
      <c r="BI1140" s="18">
        <f t="shared" si="3392"/>
        <v>4064.5239999999999</v>
      </c>
      <c r="BJ1140" s="18">
        <f t="shared" si="3393"/>
        <v>0</v>
      </c>
      <c r="BK1140" s="18">
        <f t="shared" si="3394"/>
        <v>0</v>
      </c>
      <c r="BL1140" s="18">
        <f t="shared" si="3457"/>
        <v>0</v>
      </c>
      <c r="BM1140" s="18">
        <f t="shared" si="3457"/>
        <v>0</v>
      </c>
      <c r="BN1140" s="18">
        <f t="shared" si="3457"/>
        <v>0</v>
      </c>
      <c r="BO1140" s="18">
        <f t="shared" si="3348"/>
        <v>4064.5239999999999</v>
      </c>
      <c r="BP1140" s="18">
        <f t="shared" si="3349"/>
        <v>0</v>
      </c>
      <c r="BQ1140" s="18">
        <f t="shared" si="3350"/>
        <v>0</v>
      </c>
      <c r="BR1140" s="18">
        <f t="shared" si="3457"/>
        <v>0</v>
      </c>
      <c r="BS1140" s="18">
        <f t="shared" si="3457"/>
        <v>0</v>
      </c>
      <c r="BT1140" s="18">
        <f t="shared" si="3457"/>
        <v>0</v>
      </c>
      <c r="BU1140" s="18">
        <f t="shared" si="3351"/>
        <v>4064.5239999999999</v>
      </c>
      <c r="BV1140" s="18">
        <f t="shared" si="3352"/>
        <v>0</v>
      </c>
      <c r="BW1140" s="18">
        <f t="shared" si="3353"/>
        <v>0</v>
      </c>
      <c r="BX1140" s="18">
        <f t="shared" si="3457"/>
        <v>0</v>
      </c>
      <c r="BY1140" s="18">
        <f t="shared" si="3457"/>
        <v>0</v>
      </c>
      <c r="BZ1140" s="18">
        <f t="shared" si="3457"/>
        <v>0</v>
      </c>
      <c r="CA1140" s="18">
        <f t="shared" si="3342"/>
        <v>4064.5239999999999</v>
      </c>
      <c r="CB1140" s="18">
        <f t="shared" si="3343"/>
        <v>0</v>
      </c>
      <c r="CC1140" s="18">
        <f t="shared" si="3344"/>
        <v>0</v>
      </c>
      <c r="CD1140" s="18">
        <f t="shared" si="3457"/>
        <v>0</v>
      </c>
      <c r="CE1140" s="27"/>
      <c r="CF1140" s="33"/>
    </row>
    <row r="1141" spans="1:84" x14ac:dyDescent="0.3">
      <c r="A1141" s="41" t="s">
        <v>213</v>
      </c>
      <c r="B1141" s="39">
        <v>460</v>
      </c>
      <c r="C1141" s="41" t="s">
        <v>27</v>
      </c>
      <c r="D1141" s="41" t="s">
        <v>5</v>
      </c>
      <c r="E1141" s="14" t="s">
        <v>531</v>
      </c>
      <c r="F1141" s="18"/>
      <c r="G1141" s="18"/>
      <c r="H1141" s="18"/>
      <c r="I1141" s="18"/>
      <c r="J1141" s="18"/>
      <c r="K1141" s="18"/>
      <c r="L1141" s="18"/>
      <c r="M1141" s="18"/>
      <c r="N1141" s="18"/>
      <c r="O1141" s="18">
        <v>4064.5239999999999</v>
      </c>
      <c r="P1141" s="18"/>
      <c r="Q1141" s="18"/>
      <c r="R1141" s="18"/>
      <c r="S1141" s="18"/>
      <c r="T1141" s="18">
        <f t="shared" si="3435"/>
        <v>4064.5239999999999</v>
      </c>
      <c r="U1141" s="18">
        <f t="shared" si="3436"/>
        <v>0</v>
      </c>
      <c r="V1141" s="18">
        <f t="shared" si="3437"/>
        <v>0</v>
      </c>
      <c r="W1141" s="18"/>
      <c r="X1141" s="18"/>
      <c r="Y1141" s="18"/>
      <c r="Z1141" s="18"/>
      <c r="AA1141" s="18"/>
      <c r="AB1141" s="18"/>
      <c r="AC1141" s="18">
        <f t="shared" si="3438"/>
        <v>4064.5239999999999</v>
      </c>
      <c r="AD1141" s="18">
        <f t="shared" si="3439"/>
        <v>0</v>
      </c>
      <c r="AE1141" s="18">
        <f t="shared" si="3440"/>
        <v>0</v>
      </c>
      <c r="AF1141" s="18"/>
      <c r="AG1141" s="18"/>
      <c r="AH1141" s="18"/>
      <c r="AI1141" s="18">
        <f t="shared" si="3403"/>
        <v>4064.5239999999999</v>
      </c>
      <c r="AJ1141" s="18">
        <f t="shared" si="3404"/>
        <v>0</v>
      </c>
      <c r="AK1141" s="18">
        <f t="shared" si="3405"/>
        <v>0</v>
      </c>
      <c r="AL1141" s="18"/>
      <c r="AM1141" s="18">
        <f t="shared" si="3406"/>
        <v>4064.5239999999999</v>
      </c>
      <c r="AN1141" s="18"/>
      <c r="AO1141" s="18"/>
      <c r="AP1141" s="18"/>
      <c r="AQ1141" s="18">
        <f t="shared" si="3407"/>
        <v>4064.5239999999999</v>
      </c>
      <c r="AR1141" s="18">
        <f t="shared" si="3408"/>
        <v>0</v>
      </c>
      <c r="AS1141" s="18">
        <f t="shared" si="3409"/>
        <v>0</v>
      </c>
      <c r="AT1141" s="18"/>
      <c r="AU1141" s="18"/>
      <c r="AV1141" s="18"/>
      <c r="AW1141" s="18">
        <f t="shared" si="3410"/>
        <v>4064.5239999999999</v>
      </c>
      <c r="AX1141" s="18">
        <f t="shared" si="3411"/>
        <v>0</v>
      </c>
      <c r="AY1141" s="18">
        <f t="shared" si="3412"/>
        <v>0</v>
      </c>
      <c r="AZ1141" s="18"/>
      <c r="BA1141" s="18"/>
      <c r="BB1141" s="18"/>
      <c r="BC1141" s="18">
        <f t="shared" si="3395"/>
        <v>4064.5239999999999</v>
      </c>
      <c r="BD1141" s="18">
        <f t="shared" si="3396"/>
        <v>0</v>
      </c>
      <c r="BE1141" s="18">
        <f t="shared" si="3397"/>
        <v>0</v>
      </c>
      <c r="BF1141" s="18"/>
      <c r="BG1141" s="18"/>
      <c r="BH1141" s="18"/>
      <c r="BI1141" s="18">
        <f t="shared" si="3392"/>
        <v>4064.5239999999999</v>
      </c>
      <c r="BJ1141" s="18">
        <f t="shared" si="3393"/>
        <v>0</v>
      </c>
      <c r="BK1141" s="18">
        <f t="shared" si="3394"/>
        <v>0</v>
      </c>
      <c r="BL1141" s="18"/>
      <c r="BM1141" s="18"/>
      <c r="BN1141" s="18"/>
      <c r="BO1141" s="18">
        <f t="shared" si="3348"/>
        <v>4064.5239999999999</v>
      </c>
      <c r="BP1141" s="18">
        <f t="shared" si="3349"/>
        <v>0</v>
      </c>
      <c r="BQ1141" s="18">
        <f t="shared" si="3350"/>
        <v>0</v>
      </c>
      <c r="BR1141" s="18"/>
      <c r="BS1141" s="18"/>
      <c r="BT1141" s="18"/>
      <c r="BU1141" s="18">
        <f t="shared" si="3351"/>
        <v>4064.5239999999999</v>
      </c>
      <c r="BV1141" s="18">
        <f t="shared" si="3352"/>
        <v>0</v>
      </c>
      <c r="BW1141" s="18">
        <f t="shared" si="3353"/>
        <v>0</v>
      </c>
      <c r="BX1141" s="18"/>
      <c r="BY1141" s="18"/>
      <c r="BZ1141" s="18"/>
      <c r="CA1141" s="18">
        <f t="shared" si="3342"/>
        <v>4064.5239999999999</v>
      </c>
      <c r="CB1141" s="18">
        <f t="shared" si="3343"/>
        <v>0</v>
      </c>
      <c r="CC1141" s="18">
        <f t="shared" si="3344"/>
        <v>0</v>
      </c>
      <c r="CD1141" s="18"/>
      <c r="CE1141" s="27"/>
      <c r="CF1141" s="33"/>
    </row>
    <row r="1142" spans="1:84" ht="46.8" x14ac:dyDescent="0.3">
      <c r="A1142" s="41" t="s">
        <v>214</v>
      </c>
      <c r="B1142" s="39"/>
      <c r="C1142" s="41"/>
      <c r="D1142" s="41"/>
      <c r="E1142" s="14" t="s">
        <v>671</v>
      </c>
      <c r="F1142" s="18">
        <f t="shared" ref="F1142:K1144" si="3458">F1143</f>
        <v>0</v>
      </c>
      <c r="G1142" s="18">
        <f t="shared" si="3458"/>
        <v>0</v>
      </c>
      <c r="H1142" s="18">
        <f t="shared" si="3458"/>
        <v>0</v>
      </c>
      <c r="I1142" s="18">
        <f t="shared" si="3458"/>
        <v>0</v>
      </c>
      <c r="J1142" s="18">
        <f t="shared" si="3458"/>
        <v>0</v>
      </c>
      <c r="K1142" s="18">
        <f t="shared" si="3458"/>
        <v>0</v>
      </c>
      <c r="L1142" s="18">
        <f t="shared" si="3285"/>
        <v>0</v>
      </c>
      <c r="M1142" s="18">
        <f t="shared" si="3286"/>
        <v>0</v>
      </c>
      <c r="N1142" s="18">
        <f t="shared" si="3287"/>
        <v>0</v>
      </c>
      <c r="O1142" s="18">
        <f t="shared" ref="O1142:S1144" si="3459">O1143</f>
        <v>1799.5160000000001</v>
      </c>
      <c r="P1142" s="18">
        <f t="shared" si="3459"/>
        <v>0</v>
      </c>
      <c r="Q1142" s="18">
        <f t="shared" si="3459"/>
        <v>0</v>
      </c>
      <c r="R1142" s="18">
        <f t="shared" si="3459"/>
        <v>0</v>
      </c>
      <c r="S1142" s="18">
        <f t="shared" si="3459"/>
        <v>0</v>
      </c>
      <c r="T1142" s="18">
        <f t="shared" si="3435"/>
        <v>1799.5160000000001</v>
      </c>
      <c r="U1142" s="18">
        <f t="shared" si="3436"/>
        <v>0</v>
      </c>
      <c r="V1142" s="18">
        <f t="shared" si="3437"/>
        <v>0</v>
      </c>
      <c r="W1142" s="18">
        <f t="shared" ref="W1142:CD1144" si="3460">W1143</f>
        <v>0</v>
      </c>
      <c r="X1142" s="18">
        <f t="shared" si="3460"/>
        <v>0</v>
      </c>
      <c r="Y1142" s="18">
        <f t="shared" si="3460"/>
        <v>0</v>
      </c>
      <c r="Z1142" s="18">
        <f t="shared" si="3460"/>
        <v>0</v>
      </c>
      <c r="AA1142" s="18">
        <f t="shared" si="3460"/>
        <v>0</v>
      </c>
      <c r="AB1142" s="18">
        <f t="shared" si="3460"/>
        <v>0</v>
      </c>
      <c r="AC1142" s="18">
        <f t="shared" si="3438"/>
        <v>1799.5160000000001</v>
      </c>
      <c r="AD1142" s="18">
        <f t="shared" si="3439"/>
        <v>0</v>
      </c>
      <c r="AE1142" s="18">
        <f t="shared" si="3440"/>
        <v>0</v>
      </c>
      <c r="AF1142" s="18">
        <f t="shared" si="3460"/>
        <v>0</v>
      </c>
      <c r="AG1142" s="18">
        <f t="shared" si="3460"/>
        <v>0</v>
      </c>
      <c r="AH1142" s="18">
        <f t="shared" si="3460"/>
        <v>0</v>
      </c>
      <c r="AI1142" s="18">
        <f t="shared" si="3403"/>
        <v>1799.5160000000001</v>
      </c>
      <c r="AJ1142" s="18">
        <f t="shared" si="3404"/>
        <v>0</v>
      </c>
      <c r="AK1142" s="18">
        <f t="shared" si="3405"/>
        <v>0</v>
      </c>
      <c r="AL1142" s="18">
        <f t="shared" si="3460"/>
        <v>0</v>
      </c>
      <c r="AM1142" s="18">
        <f t="shared" si="3406"/>
        <v>1799.5160000000001</v>
      </c>
      <c r="AN1142" s="18">
        <f t="shared" si="3460"/>
        <v>0</v>
      </c>
      <c r="AO1142" s="18">
        <f t="shared" si="3460"/>
        <v>0</v>
      </c>
      <c r="AP1142" s="18">
        <f t="shared" si="3460"/>
        <v>0</v>
      </c>
      <c r="AQ1142" s="18">
        <f t="shared" si="3407"/>
        <v>1799.5160000000001</v>
      </c>
      <c r="AR1142" s="18">
        <f t="shared" si="3408"/>
        <v>0</v>
      </c>
      <c r="AS1142" s="18">
        <f t="shared" si="3409"/>
        <v>0</v>
      </c>
      <c r="AT1142" s="18">
        <f t="shared" si="3460"/>
        <v>0</v>
      </c>
      <c r="AU1142" s="18">
        <f t="shared" si="3460"/>
        <v>0</v>
      </c>
      <c r="AV1142" s="18">
        <f t="shared" si="3460"/>
        <v>0</v>
      </c>
      <c r="AW1142" s="18">
        <f t="shared" si="3410"/>
        <v>1799.5160000000001</v>
      </c>
      <c r="AX1142" s="18">
        <f t="shared" si="3411"/>
        <v>0</v>
      </c>
      <c r="AY1142" s="18">
        <f t="shared" si="3412"/>
        <v>0</v>
      </c>
      <c r="AZ1142" s="18">
        <f t="shared" si="3460"/>
        <v>0</v>
      </c>
      <c r="BA1142" s="18">
        <f t="shared" si="3460"/>
        <v>0</v>
      </c>
      <c r="BB1142" s="18">
        <f t="shared" si="3460"/>
        <v>0</v>
      </c>
      <c r="BC1142" s="18">
        <f t="shared" si="3395"/>
        <v>1799.5160000000001</v>
      </c>
      <c r="BD1142" s="18">
        <f t="shared" si="3396"/>
        <v>0</v>
      </c>
      <c r="BE1142" s="18">
        <f t="shared" si="3397"/>
        <v>0</v>
      </c>
      <c r="BF1142" s="18">
        <f t="shared" si="3460"/>
        <v>0</v>
      </c>
      <c r="BG1142" s="18">
        <f t="shared" si="3460"/>
        <v>0</v>
      </c>
      <c r="BH1142" s="18">
        <f t="shared" si="3460"/>
        <v>0</v>
      </c>
      <c r="BI1142" s="18">
        <f t="shared" si="3392"/>
        <v>1799.5160000000001</v>
      </c>
      <c r="BJ1142" s="18">
        <f t="shared" si="3393"/>
        <v>0</v>
      </c>
      <c r="BK1142" s="18">
        <f t="shared" si="3394"/>
        <v>0</v>
      </c>
      <c r="BL1142" s="18">
        <f t="shared" si="3460"/>
        <v>0</v>
      </c>
      <c r="BM1142" s="18">
        <f t="shared" si="3460"/>
        <v>0</v>
      </c>
      <c r="BN1142" s="18">
        <f t="shared" si="3460"/>
        <v>0</v>
      </c>
      <c r="BO1142" s="18">
        <f t="shared" si="3348"/>
        <v>1799.5160000000001</v>
      </c>
      <c r="BP1142" s="18">
        <f t="shared" si="3349"/>
        <v>0</v>
      </c>
      <c r="BQ1142" s="18">
        <f t="shared" si="3350"/>
        <v>0</v>
      </c>
      <c r="BR1142" s="18">
        <f t="shared" si="3460"/>
        <v>0</v>
      </c>
      <c r="BS1142" s="18">
        <f t="shared" si="3460"/>
        <v>0</v>
      </c>
      <c r="BT1142" s="18">
        <f t="shared" si="3460"/>
        <v>0</v>
      </c>
      <c r="BU1142" s="18">
        <f t="shared" si="3351"/>
        <v>1799.5160000000001</v>
      </c>
      <c r="BV1142" s="18">
        <f t="shared" si="3352"/>
        <v>0</v>
      </c>
      <c r="BW1142" s="18">
        <f t="shared" si="3353"/>
        <v>0</v>
      </c>
      <c r="BX1142" s="18">
        <f t="shared" si="3460"/>
        <v>0</v>
      </c>
      <c r="BY1142" s="18">
        <f t="shared" si="3460"/>
        <v>0</v>
      </c>
      <c r="BZ1142" s="18">
        <f t="shared" si="3460"/>
        <v>0</v>
      </c>
      <c r="CA1142" s="18">
        <f t="shared" si="3342"/>
        <v>1799.5160000000001</v>
      </c>
      <c r="CB1142" s="18">
        <f t="shared" si="3343"/>
        <v>0</v>
      </c>
      <c r="CC1142" s="18">
        <f t="shared" si="3344"/>
        <v>0</v>
      </c>
      <c r="CD1142" s="18">
        <f t="shared" si="3460"/>
        <v>0</v>
      </c>
      <c r="CE1142" s="27"/>
      <c r="CF1142" s="33"/>
    </row>
    <row r="1143" spans="1:84" ht="46.8" x14ac:dyDescent="0.3">
      <c r="A1143" s="41" t="s">
        <v>214</v>
      </c>
      <c r="B1143" s="39">
        <v>400</v>
      </c>
      <c r="C1143" s="41"/>
      <c r="D1143" s="41"/>
      <c r="E1143" s="14" t="s">
        <v>553</v>
      </c>
      <c r="F1143" s="18">
        <f t="shared" si="3458"/>
        <v>0</v>
      </c>
      <c r="G1143" s="18">
        <f t="shared" si="3458"/>
        <v>0</v>
      </c>
      <c r="H1143" s="18">
        <f t="shared" si="3458"/>
        <v>0</v>
      </c>
      <c r="I1143" s="18">
        <f t="shared" si="3458"/>
        <v>0</v>
      </c>
      <c r="J1143" s="18">
        <f t="shared" si="3458"/>
        <v>0</v>
      </c>
      <c r="K1143" s="18">
        <f t="shared" si="3458"/>
        <v>0</v>
      </c>
      <c r="L1143" s="18">
        <f t="shared" si="3285"/>
        <v>0</v>
      </c>
      <c r="M1143" s="18">
        <f t="shared" si="3286"/>
        <v>0</v>
      </c>
      <c r="N1143" s="18">
        <f t="shared" si="3287"/>
        <v>0</v>
      </c>
      <c r="O1143" s="18">
        <f t="shared" si="3459"/>
        <v>1799.5160000000001</v>
      </c>
      <c r="P1143" s="18">
        <f t="shared" si="3459"/>
        <v>0</v>
      </c>
      <c r="Q1143" s="18">
        <f t="shared" si="3459"/>
        <v>0</v>
      </c>
      <c r="R1143" s="18">
        <f t="shared" si="3459"/>
        <v>0</v>
      </c>
      <c r="S1143" s="18">
        <f t="shared" si="3459"/>
        <v>0</v>
      </c>
      <c r="T1143" s="18">
        <f t="shared" si="3435"/>
        <v>1799.5160000000001</v>
      </c>
      <c r="U1143" s="18">
        <f t="shared" si="3436"/>
        <v>0</v>
      </c>
      <c r="V1143" s="18">
        <f t="shared" si="3437"/>
        <v>0</v>
      </c>
      <c r="W1143" s="18">
        <f t="shared" si="3460"/>
        <v>0</v>
      </c>
      <c r="X1143" s="18">
        <f t="shared" si="3460"/>
        <v>0</v>
      </c>
      <c r="Y1143" s="18">
        <f t="shared" si="3460"/>
        <v>0</v>
      </c>
      <c r="Z1143" s="18">
        <f t="shared" si="3460"/>
        <v>0</v>
      </c>
      <c r="AA1143" s="18">
        <f t="shared" si="3460"/>
        <v>0</v>
      </c>
      <c r="AB1143" s="18">
        <f t="shared" si="3460"/>
        <v>0</v>
      </c>
      <c r="AC1143" s="18">
        <f t="shared" si="3438"/>
        <v>1799.5160000000001</v>
      </c>
      <c r="AD1143" s="18">
        <f t="shared" si="3439"/>
        <v>0</v>
      </c>
      <c r="AE1143" s="18">
        <f t="shared" si="3440"/>
        <v>0</v>
      </c>
      <c r="AF1143" s="18">
        <f t="shared" si="3460"/>
        <v>0</v>
      </c>
      <c r="AG1143" s="18">
        <f t="shared" si="3460"/>
        <v>0</v>
      </c>
      <c r="AH1143" s="18">
        <f t="shared" si="3460"/>
        <v>0</v>
      </c>
      <c r="AI1143" s="18">
        <f t="shared" si="3403"/>
        <v>1799.5160000000001</v>
      </c>
      <c r="AJ1143" s="18">
        <f t="shared" si="3404"/>
        <v>0</v>
      </c>
      <c r="AK1143" s="18">
        <f t="shared" si="3405"/>
        <v>0</v>
      </c>
      <c r="AL1143" s="18">
        <f t="shared" si="3460"/>
        <v>0</v>
      </c>
      <c r="AM1143" s="18">
        <f t="shared" si="3406"/>
        <v>1799.5160000000001</v>
      </c>
      <c r="AN1143" s="18">
        <f t="shared" si="3460"/>
        <v>0</v>
      </c>
      <c r="AO1143" s="18">
        <f t="shared" si="3460"/>
        <v>0</v>
      </c>
      <c r="AP1143" s="18">
        <f t="shared" si="3460"/>
        <v>0</v>
      </c>
      <c r="AQ1143" s="18">
        <f t="shared" si="3407"/>
        <v>1799.5160000000001</v>
      </c>
      <c r="AR1143" s="18">
        <f t="shared" si="3408"/>
        <v>0</v>
      </c>
      <c r="AS1143" s="18">
        <f t="shared" si="3409"/>
        <v>0</v>
      </c>
      <c r="AT1143" s="18">
        <f t="shared" si="3460"/>
        <v>0</v>
      </c>
      <c r="AU1143" s="18">
        <f t="shared" si="3460"/>
        <v>0</v>
      </c>
      <c r="AV1143" s="18">
        <f t="shared" si="3460"/>
        <v>0</v>
      </c>
      <c r="AW1143" s="18">
        <f t="shared" si="3410"/>
        <v>1799.5160000000001</v>
      </c>
      <c r="AX1143" s="18">
        <f t="shared" si="3411"/>
        <v>0</v>
      </c>
      <c r="AY1143" s="18">
        <f t="shared" si="3412"/>
        <v>0</v>
      </c>
      <c r="AZ1143" s="18">
        <f t="shared" si="3460"/>
        <v>0</v>
      </c>
      <c r="BA1143" s="18">
        <f t="shared" si="3460"/>
        <v>0</v>
      </c>
      <c r="BB1143" s="18">
        <f t="shared" si="3460"/>
        <v>0</v>
      </c>
      <c r="BC1143" s="18">
        <f t="shared" si="3395"/>
        <v>1799.5160000000001</v>
      </c>
      <c r="BD1143" s="18">
        <f t="shared" si="3396"/>
        <v>0</v>
      </c>
      <c r="BE1143" s="18">
        <f t="shared" si="3397"/>
        <v>0</v>
      </c>
      <c r="BF1143" s="18">
        <f t="shared" si="3460"/>
        <v>0</v>
      </c>
      <c r="BG1143" s="18">
        <f t="shared" si="3460"/>
        <v>0</v>
      </c>
      <c r="BH1143" s="18">
        <f t="shared" si="3460"/>
        <v>0</v>
      </c>
      <c r="BI1143" s="18">
        <f t="shared" si="3392"/>
        <v>1799.5160000000001</v>
      </c>
      <c r="BJ1143" s="18">
        <f t="shared" si="3393"/>
        <v>0</v>
      </c>
      <c r="BK1143" s="18">
        <f t="shared" si="3394"/>
        <v>0</v>
      </c>
      <c r="BL1143" s="18">
        <f t="shared" si="3460"/>
        <v>0</v>
      </c>
      <c r="BM1143" s="18">
        <f t="shared" si="3460"/>
        <v>0</v>
      </c>
      <c r="BN1143" s="18">
        <f t="shared" si="3460"/>
        <v>0</v>
      </c>
      <c r="BO1143" s="18">
        <f t="shared" si="3348"/>
        <v>1799.5160000000001</v>
      </c>
      <c r="BP1143" s="18">
        <f t="shared" si="3349"/>
        <v>0</v>
      </c>
      <c r="BQ1143" s="18">
        <f t="shared" si="3350"/>
        <v>0</v>
      </c>
      <c r="BR1143" s="18">
        <f t="shared" si="3460"/>
        <v>0</v>
      </c>
      <c r="BS1143" s="18">
        <f t="shared" si="3460"/>
        <v>0</v>
      </c>
      <c r="BT1143" s="18">
        <f t="shared" si="3460"/>
        <v>0</v>
      </c>
      <c r="BU1143" s="18">
        <f t="shared" si="3351"/>
        <v>1799.5160000000001</v>
      </c>
      <c r="BV1143" s="18">
        <f t="shared" si="3352"/>
        <v>0</v>
      </c>
      <c r="BW1143" s="18">
        <f t="shared" si="3353"/>
        <v>0</v>
      </c>
      <c r="BX1143" s="18">
        <f t="shared" si="3460"/>
        <v>0</v>
      </c>
      <c r="BY1143" s="18">
        <f t="shared" si="3460"/>
        <v>0</v>
      </c>
      <c r="BZ1143" s="18">
        <f t="shared" si="3460"/>
        <v>0</v>
      </c>
      <c r="CA1143" s="18">
        <f t="shared" si="3342"/>
        <v>1799.5160000000001</v>
      </c>
      <c r="CB1143" s="18">
        <f t="shared" si="3343"/>
        <v>0</v>
      </c>
      <c r="CC1143" s="18">
        <f t="shared" si="3344"/>
        <v>0</v>
      </c>
      <c r="CD1143" s="18">
        <f t="shared" si="3460"/>
        <v>0</v>
      </c>
      <c r="CE1143" s="27"/>
      <c r="CF1143" s="33"/>
    </row>
    <row r="1144" spans="1:84" ht="140.4" x14ac:dyDescent="0.3">
      <c r="A1144" s="41" t="s">
        <v>214</v>
      </c>
      <c r="B1144" s="39">
        <v>460</v>
      </c>
      <c r="C1144" s="41"/>
      <c r="D1144" s="41"/>
      <c r="E1144" s="14" t="s">
        <v>567</v>
      </c>
      <c r="F1144" s="18">
        <f t="shared" si="3458"/>
        <v>0</v>
      </c>
      <c r="G1144" s="18">
        <f t="shared" si="3458"/>
        <v>0</v>
      </c>
      <c r="H1144" s="18">
        <f t="shared" si="3458"/>
        <v>0</v>
      </c>
      <c r="I1144" s="18">
        <f t="shared" si="3458"/>
        <v>0</v>
      </c>
      <c r="J1144" s="18">
        <f t="shared" si="3458"/>
        <v>0</v>
      </c>
      <c r="K1144" s="18">
        <f t="shared" si="3458"/>
        <v>0</v>
      </c>
      <c r="L1144" s="18">
        <f t="shared" si="3285"/>
        <v>0</v>
      </c>
      <c r="M1144" s="18">
        <f t="shared" si="3286"/>
        <v>0</v>
      </c>
      <c r="N1144" s="18">
        <f t="shared" si="3287"/>
        <v>0</v>
      </c>
      <c r="O1144" s="18">
        <f t="shared" si="3459"/>
        <v>1799.5160000000001</v>
      </c>
      <c r="P1144" s="18">
        <f t="shared" si="3459"/>
        <v>0</v>
      </c>
      <c r="Q1144" s="18">
        <f t="shared" si="3459"/>
        <v>0</v>
      </c>
      <c r="R1144" s="18">
        <f t="shared" si="3459"/>
        <v>0</v>
      </c>
      <c r="S1144" s="18">
        <f t="shared" si="3459"/>
        <v>0</v>
      </c>
      <c r="T1144" s="18">
        <f t="shared" si="3435"/>
        <v>1799.5160000000001</v>
      </c>
      <c r="U1144" s="18">
        <f t="shared" si="3436"/>
        <v>0</v>
      </c>
      <c r="V1144" s="18">
        <f t="shared" si="3437"/>
        <v>0</v>
      </c>
      <c r="W1144" s="18">
        <f t="shared" si="3460"/>
        <v>0</v>
      </c>
      <c r="X1144" s="18">
        <f t="shared" si="3460"/>
        <v>0</v>
      </c>
      <c r="Y1144" s="18">
        <f t="shared" si="3460"/>
        <v>0</v>
      </c>
      <c r="Z1144" s="18">
        <f t="shared" si="3460"/>
        <v>0</v>
      </c>
      <c r="AA1144" s="18">
        <f t="shared" si="3460"/>
        <v>0</v>
      </c>
      <c r="AB1144" s="18">
        <f t="shared" si="3460"/>
        <v>0</v>
      </c>
      <c r="AC1144" s="18">
        <f t="shared" si="3438"/>
        <v>1799.5160000000001</v>
      </c>
      <c r="AD1144" s="18">
        <f t="shared" si="3439"/>
        <v>0</v>
      </c>
      <c r="AE1144" s="18">
        <f t="shared" si="3440"/>
        <v>0</v>
      </c>
      <c r="AF1144" s="18">
        <f t="shared" si="3460"/>
        <v>0</v>
      </c>
      <c r="AG1144" s="18">
        <f t="shared" si="3460"/>
        <v>0</v>
      </c>
      <c r="AH1144" s="18">
        <f t="shared" si="3460"/>
        <v>0</v>
      </c>
      <c r="AI1144" s="18">
        <f t="shared" si="3403"/>
        <v>1799.5160000000001</v>
      </c>
      <c r="AJ1144" s="18">
        <f t="shared" si="3404"/>
        <v>0</v>
      </c>
      <c r="AK1144" s="18">
        <f t="shared" si="3405"/>
        <v>0</v>
      </c>
      <c r="AL1144" s="18">
        <f t="shared" si="3460"/>
        <v>0</v>
      </c>
      <c r="AM1144" s="18">
        <f t="shared" si="3406"/>
        <v>1799.5160000000001</v>
      </c>
      <c r="AN1144" s="18">
        <f t="shared" si="3460"/>
        <v>0</v>
      </c>
      <c r="AO1144" s="18">
        <f t="shared" si="3460"/>
        <v>0</v>
      </c>
      <c r="AP1144" s="18">
        <f t="shared" si="3460"/>
        <v>0</v>
      </c>
      <c r="AQ1144" s="18">
        <f t="shared" si="3407"/>
        <v>1799.5160000000001</v>
      </c>
      <c r="AR1144" s="18">
        <f t="shared" si="3408"/>
        <v>0</v>
      </c>
      <c r="AS1144" s="18">
        <f t="shared" si="3409"/>
        <v>0</v>
      </c>
      <c r="AT1144" s="18">
        <f t="shared" si="3460"/>
        <v>0</v>
      </c>
      <c r="AU1144" s="18">
        <f t="shared" si="3460"/>
        <v>0</v>
      </c>
      <c r="AV1144" s="18">
        <f t="shared" si="3460"/>
        <v>0</v>
      </c>
      <c r="AW1144" s="18">
        <f t="shared" si="3410"/>
        <v>1799.5160000000001</v>
      </c>
      <c r="AX1144" s="18">
        <f t="shared" si="3411"/>
        <v>0</v>
      </c>
      <c r="AY1144" s="18">
        <f t="shared" si="3412"/>
        <v>0</v>
      </c>
      <c r="AZ1144" s="18">
        <f t="shared" si="3460"/>
        <v>0</v>
      </c>
      <c r="BA1144" s="18">
        <f t="shared" si="3460"/>
        <v>0</v>
      </c>
      <c r="BB1144" s="18">
        <f t="shared" si="3460"/>
        <v>0</v>
      </c>
      <c r="BC1144" s="18">
        <f t="shared" si="3395"/>
        <v>1799.5160000000001</v>
      </c>
      <c r="BD1144" s="18">
        <f t="shared" si="3396"/>
        <v>0</v>
      </c>
      <c r="BE1144" s="18">
        <f t="shared" si="3397"/>
        <v>0</v>
      </c>
      <c r="BF1144" s="18">
        <f t="shared" si="3460"/>
        <v>0</v>
      </c>
      <c r="BG1144" s="18">
        <f t="shared" si="3460"/>
        <v>0</v>
      </c>
      <c r="BH1144" s="18">
        <f t="shared" si="3460"/>
        <v>0</v>
      </c>
      <c r="BI1144" s="18">
        <f t="shared" si="3392"/>
        <v>1799.5160000000001</v>
      </c>
      <c r="BJ1144" s="18">
        <f t="shared" si="3393"/>
        <v>0</v>
      </c>
      <c r="BK1144" s="18">
        <f t="shared" si="3394"/>
        <v>0</v>
      </c>
      <c r="BL1144" s="18">
        <f t="shared" si="3460"/>
        <v>0</v>
      </c>
      <c r="BM1144" s="18">
        <f t="shared" si="3460"/>
        <v>0</v>
      </c>
      <c r="BN1144" s="18">
        <f t="shared" si="3460"/>
        <v>0</v>
      </c>
      <c r="BO1144" s="18">
        <f t="shared" si="3348"/>
        <v>1799.5160000000001</v>
      </c>
      <c r="BP1144" s="18">
        <f t="shared" si="3349"/>
        <v>0</v>
      </c>
      <c r="BQ1144" s="18">
        <f t="shared" si="3350"/>
        <v>0</v>
      </c>
      <c r="BR1144" s="18">
        <f t="shared" si="3460"/>
        <v>0</v>
      </c>
      <c r="BS1144" s="18">
        <f t="shared" si="3460"/>
        <v>0</v>
      </c>
      <c r="BT1144" s="18">
        <f t="shared" si="3460"/>
        <v>0</v>
      </c>
      <c r="BU1144" s="18">
        <f t="shared" si="3351"/>
        <v>1799.5160000000001</v>
      </c>
      <c r="BV1144" s="18">
        <f t="shared" si="3352"/>
        <v>0</v>
      </c>
      <c r="BW1144" s="18">
        <f t="shared" si="3353"/>
        <v>0</v>
      </c>
      <c r="BX1144" s="18">
        <f t="shared" si="3460"/>
        <v>0</v>
      </c>
      <c r="BY1144" s="18">
        <f t="shared" si="3460"/>
        <v>0</v>
      </c>
      <c r="BZ1144" s="18">
        <f t="shared" si="3460"/>
        <v>0</v>
      </c>
      <c r="CA1144" s="18">
        <f t="shared" si="3342"/>
        <v>1799.5160000000001</v>
      </c>
      <c r="CB1144" s="18">
        <f t="shared" si="3343"/>
        <v>0</v>
      </c>
      <c r="CC1144" s="18">
        <f t="shared" si="3344"/>
        <v>0</v>
      </c>
      <c r="CD1144" s="18">
        <f t="shared" si="3460"/>
        <v>0</v>
      </c>
      <c r="CE1144" s="27"/>
      <c r="CF1144" s="33"/>
    </row>
    <row r="1145" spans="1:84" x14ac:dyDescent="0.3">
      <c r="A1145" s="41" t="s">
        <v>214</v>
      </c>
      <c r="B1145" s="39">
        <v>460</v>
      </c>
      <c r="C1145" s="41" t="s">
        <v>27</v>
      </c>
      <c r="D1145" s="41" t="s">
        <v>5</v>
      </c>
      <c r="E1145" s="14" t="s">
        <v>531</v>
      </c>
      <c r="F1145" s="18"/>
      <c r="G1145" s="18"/>
      <c r="H1145" s="18"/>
      <c r="I1145" s="18"/>
      <c r="J1145" s="18"/>
      <c r="K1145" s="18"/>
      <c r="L1145" s="18">
        <f t="shared" si="3285"/>
        <v>0</v>
      </c>
      <c r="M1145" s="18">
        <f t="shared" si="3286"/>
        <v>0</v>
      </c>
      <c r="N1145" s="18">
        <f t="shared" si="3287"/>
        <v>0</v>
      </c>
      <c r="O1145" s="18">
        <v>1799.5160000000001</v>
      </c>
      <c r="P1145" s="18"/>
      <c r="Q1145" s="18"/>
      <c r="R1145" s="18"/>
      <c r="S1145" s="18"/>
      <c r="T1145" s="18">
        <f t="shared" si="3435"/>
        <v>1799.5160000000001</v>
      </c>
      <c r="U1145" s="18">
        <f t="shared" si="3436"/>
        <v>0</v>
      </c>
      <c r="V1145" s="18">
        <f t="shared" si="3437"/>
        <v>0</v>
      </c>
      <c r="W1145" s="18"/>
      <c r="X1145" s="18"/>
      <c r="Y1145" s="18"/>
      <c r="Z1145" s="18"/>
      <c r="AA1145" s="18"/>
      <c r="AB1145" s="18"/>
      <c r="AC1145" s="18">
        <f t="shared" si="3438"/>
        <v>1799.5160000000001</v>
      </c>
      <c r="AD1145" s="18">
        <f t="shared" si="3439"/>
        <v>0</v>
      </c>
      <c r="AE1145" s="18">
        <f t="shared" si="3440"/>
        <v>0</v>
      </c>
      <c r="AF1145" s="18"/>
      <c r="AG1145" s="18"/>
      <c r="AH1145" s="18"/>
      <c r="AI1145" s="18">
        <f t="shared" si="3403"/>
        <v>1799.5160000000001</v>
      </c>
      <c r="AJ1145" s="18">
        <f t="shared" si="3404"/>
        <v>0</v>
      </c>
      <c r="AK1145" s="18">
        <f t="shared" si="3405"/>
        <v>0</v>
      </c>
      <c r="AL1145" s="18"/>
      <c r="AM1145" s="18">
        <f t="shared" si="3406"/>
        <v>1799.5160000000001</v>
      </c>
      <c r="AN1145" s="18"/>
      <c r="AO1145" s="18"/>
      <c r="AP1145" s="18"/>
      <c r="AQ1145" s="18">
        <f t="shared" si="3407"/>
        <v>1799.5160000000001</v>
      </c>
      <c r="AR1145" s="18">
        <f t="shared" si="3408"/>
        <v>0</v>
      </c>
      <c r="AS1145" s="18">
        <f t="shared" si="3409"/>
        <v>0</v>
      </c>
      <c r="AT1145" s="18"/>
      <c r="AU1145" s="18"/>
      <c r="AV1145" s="18"/>
      <c r="AW1145" s="18">
        <f t="shared" si="3410"/>
        <v>1799.5160000000001</v>
      </c>
      <c r="AX1145" s="18">
        <f t="shared" si="3411"/>
        <v>0</v>
      </c>
      <c r="AY1145" s="18">
        <f t="shared" si="3412"/>
        <v>0</v>
      </c>
      <c r="AZ1145" s="18"/>
      <c r="BA1145" s="18"/>
      <c r="BB1145" s="18"/>
      <c r="BC1145" s="18">
        <f t="shared" si="3395"/>
        <v>1799.5160000000001</v>
      </c>
      <c r="BD1145" s="18">
        <f t="shared" si="3396"/>
        <v>0</v>
      </c>
      <c r="BE1145" s="18">
        <f t="shared" si="3397"/>
        <v>0</v>
      </c>
      <c r="BF1145" s="18"/>
      <c r="BG1145" s="18"/>
      <c r="BH1145" s="18"/>
      <c r="BI1145" s="18">
        <f t="shared" si="3392"/>
        <v>1799.5160000000001</v>
      </c>
      <c r="BJ1145" s="18">
        <f t="shared" si="3393"/>
        <v>0</v>
      </c>
      <c r="BK1145" s="18">
        <f t="shared" si="3394"/>
        <v>0</v>
      </c>
      <c r="BL1145" s="18"/>
      <c r="BM1145" s="18"/>
      <c r="BN1145" s="18"/>
      <c r="BO1145" s="18">
        <f t="shared" si="3348"/>
        <v>1799.5160000000001</v>
      </c>
      <c r="BP1145" s="18">
        <f t="shared" si="3349"/>
        <v>0</v>
      </c>
      <c r="BQ1145" s="18">
        <f t="shared" si="3350"/>
        <v>0</v>
      </c>
      <c r="BR1145" s="18"/>
      <c r="BS1145" s="18"/>
      <c r="BT1145" s="18"/>
      <c r="BU1145" s="18">
        <f t="shared" si="3351"/>
        <v>1799.5160000000001</v>
      </c>
      <c r="BV1145" s="18">
        <f t="shared" si="3352"/>
        <v>0</v>
      </c>
      <c r="BW1145" s="18">
        <f t="shared" si="3353"/>
        <v>0</v>
      </c>
      <c r="BX1145" s="18"/>
      <c r="BY1145" s="18"/>
      <c r="BZ1145" s="18"/>
      <c r="CA1145" s="18">
        <f t="shared" si="3342"/>
        <v>1799.5160000000001</v>
      </c>
      <c r="CB1145" s="18">
        <f t="shared" si="3343"/>
        <v>0</v>
      </c>
      <c r="CC1145" s="18">
        <f t="shared" si="3344"/>
        <v>0</v>
      </c>
      <c r="CD1145" s="18"/>
      <c r="CE1145" s="27"/>
      <c r="CF1145" s="33"/>
    </row>
    <row r="1146" spans="1:84" ht="46.8" x14ac:dyDescent="0.3">
      <c r="A1146" s="41" t="s">
        <v>215</v>
      </c>
      <c r="B1146" s="39"/>
      <c r="C1146" s="41"/>
      <c r="D1146" s="41"/>
      <c r="E1146" s="14" t="s">
        <v>672</v>
      </c>
      <c r="F1146" s="18">
        <f t="shared" ref="F1146:K1148" si="3461">F1147</f>
        <v>0</v>
      </c>
      <c r="G1146" s="18">
        <f t="shared" si="3461"/>
        <v>0</v>
      </c>
      <c r="H1146" s="18">
        <f t="shared" si="3461"/>
        <v>0</v>
      </c>
      <c r="I1146" s="18">
        <f t="shared" si="3461"/>
        <v>0</v>
      </c>
      <c r="J1146" s="18">
        <f t="shared" si="3461"/>
        <v>0</v>
      </c>
      <c r="K1146" s="18">
        <f t="shared" si="3461"/>
        <v>0</v>
      </c>
      <c r="L1146" s="18">
        <f t="shared" si="3285"/>
        <v>0</v>
      </c>
      <c r="M1146" s="18">
        <f t="shared" si="3286"/>
        <v>0</v>
      </c>
      <c r="N1146" s="18">
        <f t="shared" si="3287"/>
        <v>0</v>
      </c>
      <c r="O1146" s="18">
        <f t="shared" ref="O1146:S1148" si="3462">O1147</f>
        <v>16706.901999999998</v>
      </c>
      <c r="P1146" s="18">
        <f t="shared" si="3462"/>
        <v>0</v>
      </c>
      <c r="Q1146" s="18">
        <f t="shared" si="3462"/>
        <v>0</v>
      </c>
      <c r="R1146" s="18">
        <f t="shared" si="3462"/>
        <v>0</v>
      </c>
      <c r="S1146" s="18">
        <f t="shared" si="3462"/>
        <v>0</v>
      </c>
      <c r="T1146" s="18">
        <f t="shared" si="3435"/>
        <v>16706.901999999998</v>
      </c>
      <c r="U1146" s="18">
        <f t="shared" si="3436"/>
        <v>0</v>
      </c>
      <c r="V1146" s="18">
        <f t="shared" si="3437"/>
        <v>0</v>
      </c>
      <c r="W1146" s="18">
        <f t="shared" ref="W1146:CD1148" si="3463">W1147</f>
        <v>0</v>
      </c>
      <c r="X1146" s="18">
        <f t="shared" si="3463"/>
        <v>0</v>
      </c>
      <c r="Y1146" s="18">
        <f t="shared" si="3463"/>
        <v>0</v>
      </c>
      <c r="Z1146" s="18">
        <f t="shared" si="3463"/>
        <v>0</v>
      </c>
      <c r="AA1146" s="18">
        <f t="shared" si="3463"/>
        <v>0</v>
      </c>
      <c r="AB1146" s="18">
        <f t="shared" si="3463"/>
        <v>0</v>
      </c>
      <c r="AC1146" s="18">
        <f t="shared" si="3438"/>
        <v>16706.901999999998</v>
      </c>
      <c r="AD1146" s="18">
        <f t="shared" si="3439"/>
        <v>0</v>
      </c>
      <c r="AE1146" s="18">
        <f t="shared" si="3440"/>
        <v>0</v>
      </c>
      <c r="AF1146" s="18">
        <f t="shared" si="3463"/>
        <v>0</v>
      </c>
      <c r="AG1146" s="18">
        <f t="shared" si="3463"/>
        <v>0</v>
      </c>
      <c r="AH1146" s="18">
        <f t="shared" si="3463"/>
        <v>0</v>
      </c>
      <c r="AI1146" s="18">
        <f t="shared" si="3403"/>
        <v>16706.901999999998</v>
      </c>
      <c r="AJ1146" s="18">
        <f t="shared" si="3404"/>
        <v>0</v>
      </c>
      <c r="AK1146" s="18">
        <f t="shared" si="3405"/>
        <v>0</v>
      </c>
      <c r="AL1146" s="18">
        <f t="shared" si="3463"/>
        <v>0</v>
      </c>
      <c r="AM1146" s="18">
        <f t="shared" si="3406"/>
        <v>16706.901999999998</v>
      </c>
      <c r="AN1146" s="18">
        <f t="shared" si="3463"/>
        <v>0</v>
      </c>
      <c r="AO1146" s="18">
        <f t="shared" si="3463"/>
        <v>0</v>
      </c>
      <c r="AP1146" s="18">
        <f t="shared" si="3463"/>
        <v>0</v>
      </c>
      <c r="AQ1146" s="18">
        <f t="shared" si="3407"/>
        <v>16706.901999999998</v>
      </c>
      <c r="AR1146" s="18">
        <f t="shared" si="3408"/>
        <v>0</v>
      </c>
      <c r="AS1146" s="18">
        <f t="shared" si="3409"/>
        <v>0</v>
      </c>
      <c r="AT1146" s="18">
        <f t="shared" si="3463"/>
        <v>0</v>
      </c>
      <c r="AU1146" s="18">
        <f t="shared" si="3463"/>
        <v>0</v>
      </c>
      <c r="AV1146" s="18">
        <f t="shared" si="3463"/>
        <v>0</v>
      </c>
      <c r="AW1146" s="18">
        <f t="shared" si="3410"/>
        <v>16706.901999999998</v>
      </c>
      <c r="AX1146" s="18">
        <f t="shared" si="3411"/>
        <v>0</v>
      </c>
      <c r="AY1146" s="18">
        <f t="shared" si="3412"/>
        <v>0</v>
      </c>
      <c r="AZ1146" s="18">
        <f t="shared" si="3463"/>
        <v>0</v>
      </c>
      <c r="BA1146" s="18">
        <f t="shared" si="3463"/>
        <v>0</v>
      </c>
      <c r="BB1146" s="18">
        <f t="shared" si="3463"/>
        <v>0</v>
      </c>
      <c r="BC1146" s="18">
        <f t="shared" si="3395"/>
        <v>16706.901999999998</v>
      </c>
      <c r="BD1146" s="18">
        <f t="shared" si="3396"/>
        <v>0</v>
      </c>
      <c r="BE1146" s="18">
        <f t="shared" si="3397"/>
        <v>0</v>
      </c>
      <c r="BF1146" s="18">
        <f t="shared" si="3463"/>
        <v>0</v>
      </c>
      <c r="BG1146" s="18">
        <f t="shared" si="3463"/>
        <v>0</v>
      </c>
      <c r="BH1146" s="18">
        <f t="shared" si="3463"/>
        <v>0</v>
      </c>
      <c r="BI1146" s="18">
        <f t="shared" si="3392"/>
        <v>16706.901999999998</v>
      </c>
      <c r="BJ1146" s="18">
        <f t="shared" si="3393"/>
        <v>0</v>
      </c>
      <c r="BK1146" s="18">
        <f t="shared" si="3394"/>
        <v>0</v>
      </c>
      <c r="BL1146" s="18">
        <f t="shared" si="3463"/>
        <v>0</v>
      </c>
      <c r="BM1146" s="18">
        <f t="shared" si="3463"/>
        <v>0</v>
      </c>
      <c r="BN1146" s="18">
        <f t="shared" si="3463"/>
        <v>0</v>
      </c>
      <c r="BO1146" s="18">
        <f t="shared" si="3348"/>
        <v>16706.901999999998</v>
      </c>
      <c r="BP1146" s="18">
        <f t="shared" si="3349"/>
        <v>0</v>
      </c>
      <c r="BQ1146" s="18">
        <f t="shared" si="3350"/>
        <v>0</v>
      </c>
      <c r="BR1146" s="18">
        <f t="shared" si="3463"/>
        <v>0</v>
      </c>
      <c r="BS1146" s="18">
        <f t="shared" si="3463"/>
        <v>0</v>
      </c>
      <c r="BT1146" s="18">
        <f t="shared" si="3463"/>
        <v>0</v>
      </c>
      <c r="BU1146" s="18">
        <f t="shared" si="3351"/>
        <v>16706.901999999998</v>
      </c>
      <c r="BV1146" s="18">
        <f t="shared" si="3352"/>
        <v>0</v>
      </c>
      <c r="BW1146" s="18">
        <f t="shared" si="3353"/>
        <v>0</v>
      </c>
      <c r="BX1146" s="18">
        <f t="shared" si="3463"/>
        <v>0</v>
      </c>
      <c r="BY1146" s="18">
        <f t="shared" si="3463"/>
        <v>0</v>
      </c>
      <c r="BZ1146" s="18">
        <f t="shared" si="3463"/>
        <v>0</v>
      </c>
      <c r="CA1146" s="18">
        <f t="shared" si="3342"/>
        <v>16706.901999999998</v>
      </c>
      <c r="CB1146" s="18">
        <f t="shared" si="3343"/>
        <v>0</v>
      </c>
      <c r="CC1146" s="18">
        <f t="shared" si="3344"/>
        <v>0</v>
      </c>
      <c r="CD1146" s="18">
        <f t="shared" si="3463"/>
        <v>0</v>
      </c>
      <c r="CE1146" s="27"/>
      <c r="CF1146" s="33"/>
    </row>
    <row r="1147" spans="1:84" ht="46.8" x14ac:dyDescent="0.3">
      <c r="A1147" s="41" t="s">
        <v>215</v>
      </c>
      <c r="B1147" s="39">
        <v>400</v>
      </c>
      <c r="C1147" s="41"/>
      <c r="D1147" s="41"/>
      <c r="E1147" s="14" t="s">
        <v>553</v>
      </c>
      <c r="F1147" s="18">
        <f t="shared" si="3461"/>
        <v>0</v>
      </c>
      <c r="G1147" s="18">
        <f t="shared" si="3461"/>
        <v>0</v>
      </c>
      <c r="H1147" s="18">
        <f t="shared" si="3461"/>
        <v>0</v>
      </c>
      <c r="I1147" s="18">
        <f t="shared" si="3461"/>
        <v>0</v>
      </c>
      <c r="J1147" s="18">
        <f t="shared" si="3461"/>
        <v>0</v>
      </c>
      <c r="K1147" s="18">
        <f t="shared" si="3461"/>
        <v>0</v>
      </c>
      <c r="L1147" s="18">
        <f t="shared" si="3285"/>
        <v>0</v>
      </c>
      <c r="M1147" s="18">
        <f t="shared" si="3286"/>
        <v>0</v>
      </c>
      <c r="N1147" s="18">
        <f t="shared" si="3287"/>
        <v>0</v>
      </c>
      <c r="O1147" s="18">
        <f t="shared" si="3462"/>
        <v>16706.901999999998</v>
      </c>
      <c r="P1147" s="18">
        <f t="shared" si="3462"/>
        <v>0</v>
      </c>
      <c r="Q1147" s="18">
        <f t="shared" si="3462"/>
        <v>0</v>
      </c>
      <c r="R1147" s="18">
        <f t="shared" si="3462"/>
        <v>0</v>
      </c>
      <c r="S1147" s="18">
        <f t="shared" si="3462"/>
        <v>0</v>
      </c>
      <c r="T1147" s="18">
        <f t="shared" si="3435"/>
        <v>16706.901999999998</v>
      </c>
      <c r="U1147" s="18">
        <f t="shared" si="3436"/>
        <v>0</v>
      </c>
      <c r="V1147" s="18">
        <f t="shared" si="3437"/>
        <v>0</v>
      </c>
      <c r="W1147" s="18">
        <f t="shared" si="3463"/>
        <v>0</v>
      </c>
      <c r="X1147" s="18">
        <f t="shared" si="3463"/>
        <v>0</v>
      </c>
      <c r="Y1147" s="18">
        <f t="shared" si="3463"/>
        <v>0</v>
      </c>
      <c r="Z1147" s="18">
        <f t="shared" si="3463"/>
        <v>0</v>
      </c>
      <c r="AA1147" s="18">
        <f t="shared" si="3463"/>
        <v>0</v>
      </c>
      <c r="AB1147" s="18">
        <f t="shared" si="3463"/>
        <v>0</v>
      </c>
      <c r="AC1147" s="18">
        <f t="shared" si="3438"/>
        <v>16706.901999999998</v>
      </c>
      <c r="AD1147" s="18">
        <f t="shared" si="3439"/>
        <v>0</v>
      </c>
      <c r="AE1147" s="18">
        <f t="shared" si="3440"/>
        <v>0</v>
      </c>
      <c r="AF1147" s="18">
        <f t="shared" si="3463"/>
        <v>0</v>
      </c>
      <c r="AG1147" s="18">
        <f t="shared" si="3463"/>
        <v>0</v>
      </c>
      <c r="AH1147" s="18">
        <f t="shared" si="3463"/>
        <v>0</v>
      </c>
      <c r="AI1147" s="18">
        <f t="shared" si="3403"/>
        <v>16706.901999999998</v>
      </c>
      <c r="AJ1147" s="18">
        <f t="shared" si="3404"/>
        <v>0</v>
      </c>
      <c r="AK1147" s="18">
        <f t="shared" si="3405"/>
        <v>0</v>
      </c>
      <c r="AL1147" s="18">
        <f t="shared" si="3463"/>
        <v>0</v>
      </c>
      <c r="AM1147" s="18">
        <f t="shared" si="3406"/>
        <v>16706.901999999998</v>
      </c>
      <c r="AN1147" s="18">
        <f t="shared" si="3463"/>
        <v>0</v>
      </c>
      <c r="AO1147" s="18">
        <f t="shared" si="3463"/>
        <v>0</v>
      </c>
      <c r="AP1147" s="18">
        <f t="shared" si="3463"/>
        <v>0</v>
      </c>
      <c r="AQ1147" s="18">
        <f t="shared" si="3407"/>
        <v>16706.901999999998</v>
      </c>
      <c r="AR1147" s="18">
        <f t="shared" si="3408"/>
        <v>0</v>
      </c>
      <c r="AS1147" s="18">
        <f t="shared" si="3409"/>
        <v>0</v>
      </c>
      <c r="AT1147" s="18">
        <f t="shared" si="3463"/>
        <v>0</v>
      </c>
      <c r="AU1147" s="18">
        <f t="shared" si="3463"/>
        <v>0</v>
      </c>
      <c r="AV1147" s="18">
        <f t="shared" si="3463"/>
        <v>0</v>
      </c>
      <c r="AW1147" s="18">
        <f t="shared" si="3410"/>
        <v>16706.901999999998</v>
      </c>
      <c r="AX1147" s="18">
        <f t="shared" si="3411"/>
        <v>0</v>
      </c>
      <c r="AY1147" s="18">
        <f t="shared" si="3412"/>
        <v>0</v>
      </c>
      <c r="AZ1147" s="18">
        <f t="shared" si="3463"/>
        <v>0</v>
      </c>
      <c r="BA1147" s="18">
        <f t="shared" si="3463"/>
        <v>0</v>
      </c>
      <c r="BB1147" s="18">
        <f t="shared" si="3463"/>
        <v>0</v>
      </c>
      <c r="BC1147" s="18">
        <f t="shared" si="3395"/>
        <v>16706.901999999998</v>
      </c>
      <c r="BD1147" s="18">
        <f t="shared" si="3396"/>
        <v>0</v>
      </c>
      <c r="BE1147" s="18">
        <f t="shared" si="3397"/>
        <v>0</v>
      </c>
      <c r="BF1147" s="18">
        <f t="shared" si="3463"/>
        <v>0</v>
      </c>
      <c r="BG1147" s="18">
        <f t="shared" si="3463"/>
        <v>0</v>
      </c>
      <c r="BH1147" s="18">
        <f t="shared" si="3463"/>
        <v>0</v>
      </c>
      <c r="BI1147" s="18">
        <f t="shared" si="3392"/>
        <v>16706.901999999998</v>
      </c>
      <c r="BJ1147" s="18">
        <f t="shared" si="3393"/>
        <v>0</v>
      </c>
      <c r="BK1147" s="18">
        <f t="shared" si="3394"/>
        <v>0</v>
      </c>
      <c r="BL1147" s="18">
        <f t="shared" si="3463"/>
        <v>0</v>
      </c>
      <c r="BM1147" s="18">
        <f t="shared" si="3463"/>
        <v>0</v>
      </c>
      <c r="BN1147" s="18">
        <f t="shared" si="3463"/>
        <v>0</v>
      </c>
      <c r="BO1147" s="18">
        <f t="shared" si="3348"/>
        <v>16706.901999999998</v>
      </c>
      <c r="BP1147" s="18">
        <f t="shared" si="3349"/>
        <v>0</v>
      </c>
      <c r="BQ1147" s="18">
        <f t="shared" si="3350"/>
        <v>0</v>
      </c>
      <c r="BR1147" s="18">
        <f t="shared" si="3463"/>
        <v>0</v>
      </c>
      <c r="BS1147" s="18">
        <f t="shared" si="3463"/>
        <v>0</v>
      </c>
      <c r="BT1147" s="18">
        <f t="shared" si="3463"/>
        <v>0</v>
      </c>
      <c r="BU1147" s="18">
        <f t="shared" si="3351"/>
        <v>16706.901999999998</v>
      </c>
      <c r="BV1147" s="18">
        <f t="shared" si="3352"/>
        <v>0</v>
      </c>
      <c r="BW1147" s="18">
        <f t="shared" si="3353"/>
        <v>0</v>
      </c>
      <c r="BX1147" s="18">
        <f t="shared" si="3463"/>
        <v>0</v>
      </c>
      <c r="BY1147" s="18">
        <f t="shared" si="3463"/>
        <v>0</v>
      </c>
      <c r="BZ1147" s="18">
        <f t="shared" si="3463"/>
        <v>0</v>
      </c>
      <c r="CA1147" s="18">
        <f t="shared" si="3342"/>
        <v>16706.901999999998</v>
      </c>
      <c r="CB1147" s="18">
        <f t="shared" si="3343"/>
        <v>0</v>
      </c>
      <c r="CC1147" s="18">
        <f t="shared" si="3344"/>
        <v>0</v>
      </c>
      <c r="CD1147" s="18">
        <f t="shared" si="3463"/>
        <v>0</v>
      </c>
      <c r="CE1147" s="27"/>
      <c r="CF1147" s="33"/>
    </row>
    <row r="1148" spans="1:84" x14ac:dyDescent="0.3">
      <c r="A1148" s="41" t="s">
        <v>215</v>
      </c>
      <c r="B1148" s="39">
        <v>410</v>
      </c>
      <c r="C1148" s="41"/>
      <c r="D1148" s="41"/>
      <c r="E1148" s="14" t="s">
        <v>566</v>
      </c>
      <c r="F1148" s="18">
        <f t="shared" si="3461"/>
        <v>0</v>
      </c>
      <c r="G1148" s="18">
        <f t="shared" si="3461"/>
        <v>0</v>
      </c>
      <c r="H1148" s="18">
        <f t="shared" si="3461"/>
        <v>0</v>
      </c>
      <c r="I1148" s="18">
        <f t="shared" si="3461"/>
        <v>0</v>
      </c>
      <c r="J1148" s="18">
        <f t="shared" si="3461"/>
        <v>0</v>
      </c>
      <c r="K1148" s="18">
        <f t="shared" si="3461"/>
        <v>0</v>
      </c>
      <c r="L1148" s="18">
        <f t="shared" si="3285"/>
        <v>0</v>
      </c>
      <c r="M1148" s="18">
        <f t="shared" si="3286"/>
        <v>0</v>
      </c>
      <c r="N1148" s="18">
        <f t="shared" si="3287"/>
        <v>0</v>
      </c>
      <c r="O1148" s="18">
        <f t="shared" si="3462"/>
        <v>16706.901999999998</v>
      </c>
      <c r="P1148" s="18">
        <f t="shared" si="3462"/>
        <v>0</v>
      </c>
      <c r="Q1148" s="18">
        <f t="shared" si="3462"/>
        <v>0</v>
      </c>
      <c r="R1148" s="18">
        <f t="shared" si="3462"/>
        <v>0</v>
      </c>
      <c r="S1148" s="18">
        <f t="shared" si="3462"/>
        <v>0</v>
      </c>
      <c r="T1148" s="18">
        <f t="shared" si="3435"/>
        <v>16706.901999999998</v>
      </c>
      <c r="U1148" s="18">
        <f t="shared" si="3436"/>
        <v>0</v>
      </c>
      <c r="V1148" s="18">
        <f t="shared" si="3437"/>
        <v>0</v>
      </c>
      <c r="W1148" s="18">
        <f t="shared" si="3463"/>
        <v>0</v>
      </c>
      <c r="X1148" s="18">
        <f t="shared" si="3463"/>
        <v>0</v>
      </c>
      <c r="Y1148" s="18">
        <f t="shared" si="3463"/>
        <v>0</v>
      </c>
      <c r="Z1148" s="18">
        <f t="shared" si="3463"/>
        <v>0</v>
      </c>
      <c r="AA1148" s="18">
        <f t="shared" si="3463"/>
        <v>0</v>
      </c>
      <c r="AB1148" s="18">
        <f t="shared" si="3463"/>
        <v>0</v>
      </c>
      <c r="AC1148" s="18">
        <f t="shared" si="3438"/>
        <v>16706.901999999998</v>
      </c>
      <c r="AD1148" s="18">
        <f t="shared" si="3439"/>
        <v>0</v>
      </c>
      <c r="AE1148" s="18">
        <f t="shared" si="3440"/>
        <v>0</v>
      </c>
      <c r="AF1148" s="18">
        <f t="shared" si="3463"/>
        <v>0</v>
      </c>
      <c r="AG1148" s="18">
        <f t="shared" si="3463"/>
        <v>0</v>
      </c>
      <c r="AH1148" s="18">
        <f t="shared" si="3463"/>
        <v>0</v>
      </c>
      <c r="AI1148" s="18">
        <f t="shared" si="3403"/>
        <v>16706.901999999998</v>
      </c>
      <c r="AJ1148" s="18">
        <f t="shared" si="3404"/>
        <v>0</v>
      </c>
      <c r="AK1148" s="18">
        <f t="shared" si="3405"/>
        <v>0</v>
      </c>
      <c r="AL1148" s="18">
        <f t="shared" si="3463"/>
        <v>0</v>
      </c>
      <c r="AM1148" s="18">
        <f t="shared" si="3406"/>
        <v>16706.901999999998</v>
      </c>
      <c r="AN1148" s="18">
        <f t="shared" si="3463"/>
        <v>0</v>
      </c>
      <c r="AO1148" s="18">
        <f t="shared" si="3463"/>
        <v>0</v>
      </c>
      <c r="AP1148" s="18">
        <f t="shared" si="3463"/>
        <v>0</v>
      </c>
      <c r="AQ1148" s="18">
        <f t="shared" si="3407"/>
        <v>16706.901999999998</v>
      </c>
      <c r="AR1148" s="18">
        <f t="shared" si="3408"/>
        <v>0</v>
      </c>
      <c r="AS1148" s="18">
        <f t="shared" si="3409"/>
        <v>0</v>
      </c>
      <c r="AT1148" s="18">
        <f t="shared" si="3463"/>
        <v>0</v>
      </c>
      <c r="AU1148" s="18">
        <f t="shared" si="3463"/>
        <v>0</v>
      </c>
      <c r="AV1148" s="18">
        <f t="shared" si="3463"/>
        <v>0</v>
      </c>
      <c r="AW1148" s="18">
        <f t="shared" si="3410"/>
        <v>16706.901999999998</v>
      </c>
      <c r="AX1148" s="18">
        <f t="shared" si="3411"/>
        <v>0</v>
      </c>
      <c r="AY1148" s="18">
        <f t="shared" si="3412"/>
        <v>0</v>
      </c>
      <c r="AZ1148" s="18">
        <f t="shared" si="3463"/>
        <v>0</v>
      </c>
      <c r="BA1148" s="18">
        <f t="shared" si="3463"/>
        <v>0</v>
      </c>
      <c r="BB1148" s="18">
        <f t="shared" si="3463"/>
        <v>0</v>
      </c>
      <c r="BC1148" s="18">
        <f t="shared" si="3395"/>
        <v>16706.901999999998</v>
      </c>
      <c r="BD1148" s="18">
        <f t="shared" si="3396"/>
        <v>0</v>
      </c>
      <c r="BE1148" s="18">
        <f t="shared" si="3397"/>
        <v>0</v>
      </c>
      <c r="BF1148" s="18">
        <f t="shared" si="3463"/>
        <v>0</v>
      </c>
      <c r="BG1148" s="18">
        <f t="shared" si="3463"/>
        <v>0</v>
      </c>
      <c r="BH1148" s="18">
        <f t="shared" si="3463"/>
        <v>0</v>
      </c>
      <c r="BI1148" s="18">
        <f t="shared" si="3392"/>
        <v>16706.901999999998</v>
      </c>
      <c r="BJ1148" s="18">
        <f t="shared" si="3393"/>
        <v>0</v>
      </c>
      <c r="BK1148" s="18">
        <f t="shared" si="3394"/>
        <v>0</v>
      </c>
      <c r="BL1148" s="18">
        <f t="shared" si="3463"/>
        <v>0</v>
      </c>
      <c r="BM1148" s="18">
        <f t="shared" si="3463"/>
        <v>0</v>
      </c>
      <c r="BN1148" s="18">
        <f t="shared" si="3463"/>
        <v>0</v>
      </c>
      <c r="BO1148" s="18">
        <f t="shared" si="3348"/>
        <v>16706.901999999998</v>
      </c>
      <c r="BP1148" s="18">
        <f t="shared" si="3349"/>
        <v>0</v>
      </c>
      <c r="BQ1148" s="18">
        <f t="shared" si="3350"/>
        <v>0</v>
      </c>
      <c r="BR1148" s="18">
        <f t="shared" si="3463"/>
        <v>0</v>
      </c>
      <c r="BS1148" s="18">
        <f t="shared" si="3463"/>
        <v>0</v>
      </c>
      <c r="BT1148" s="18">
        <f t="shared" si="3463"/>
        <v>0</v>
      </c>
      <c r="BU1148" s="18">
        <f t="shared" si="3351"/>
        <v>16706.901999999998</v>
      </c>
      <c r="BV1148" s="18">
        <f t="shared" si="3352"/>
        <v>0</v>
      </c>
      <c r="BW1148" s="18">
        <f t="shared" si="3353"/>
        <v>0</v>
      </c>
      <c r="BX1148" s="18">
        <f t="shared" si="3463"/>
        <v>0</v>
      </c>
      <c r="BY1148" s="18">
        <f t="shared" si="3463"/>
        <v>0</v>
      </c>
      <c r="BZ1148" s="18">
        <f t="shared" si="3463"/>
        <v>0</v>
      </c>
      <c r="CA1148" s="18">
        <f t="shared" si="3342"/>
        <v>16706.901999999998</v>
      </c>
      <c r="CB1148" s="18">
        <f t="shared" si="3343"/>
        <v>0</v>
      </c>
      <c r="CC1148" s="18">
        <f t="shared" si="3344"/>
        <v>0</v>
      </c>
      <c r="CD1148" s="18">
        <f t="shared" si="3463"/>
        <v>0</v>
      </c>
      <c r="CE1148" s="27"/>
      <c r="CF1148" s="33"/>
    </row>
    <row r="1149" spans="1:84" x14ac:dyDescent="0.3">
      <c r="A1149" s="41" t="s">
        <v>215</v>
      </c>
      <c r="B1149" s="39">
        <v>410</v>
      </c>
      <c r="C1149" s="41" t="s">
        <v>27</v>
      </c>
      <c r="D1149" s="41" t="s">
        <v>5</v>
      </c>
      <c r="E1149" s="14" t="s">
        <v>531</v>
      </c>
      <c r="F1149" s="18"/>
      <c r="G1149" s="18"/>
      <c r="H1149" s="18"/>
      <c r="I1149" s="18"/>
      <c r="J1149" s="18"/>
      <c r="K1149" s="18"/>
      <c r="L1149" s="18">
        <f t="shared" si="3285"/>
        <v>0</v>
      </c>
      <c r="M1149" s="18">
        <f t="shared" si="3286"/>
        <v>0</v>
      </c>
      <c r="N1149" s="18">
        <f t="shared" si="3287"/>
        <v>0</v>
      </c>
      <c r="O1149" s="18">
        <v>16706.901999999998</v>
      </c>
      <c r="P1149" s="18"/>
      <c r="Q1149" s="18"/>
      <c r="R1149" s="18"/>
      <c r="S1149" s="18"/>
      <c r="T1149" s="18">
        <f t="shared" si="3435"/>
        <v>16706.901999999998</v>
      </c>
      <c r="U1149" s="18">
        <f t="shared" si="3436"/>
        <v>0</v>
      </c>
      <c r="V1149" s="18">
        <f t="shared" si="3437"/>
        <v>0</v>
      </c>
      <c r="W1149" s="18"/>
      <c r="X1149" s="18"/>
      <c r="Y1149" s="18"/>
      <c r="Z1149" s="18"/>
      <c r="AA1149" s="18"/>
      <c r="AB1149" s="18"/>
      <c r="AC1149" s="18">
        <f t="shared" si="3438"/>
        <v>16706.901999999998</v>
      </c>
      <c r="AD1149" s="18">
        <f t="shared" si="3439"/>
        <v>0</v>
      </c>
      <c r="AE1149" s="18">
        <f t="shared" si="3440"/>
        <v>0</v>
      </c>
      <c r="AF1149" s="18"/>
      <c r="AG1149" s="18"/>
      <c r="AH1149" s="18"/>
      <c r="AI1149" s="18">
        <f t="shared" si="3403"/>
        <v>16706.901999999998</v>
      </c>
      <c r="AJ1149" s="18">
        <f t="shared" si="3404"/>
        <v>0</v>
      </c>
      <c r="AK1149" s="18">
        <f t="shared" si="3405"/>
        <v>0</v>
      </c>
      <c r="AL1149" s="18"/>
      <c r="AM1149" s="18">
        <f t="shared" si="3406"/>
        <v>16706.901999999998</v>
      </c>
      <c r="AN1149" s="18"/>
      <c r="AO1149" s="18"/>
      <c r="AP1149" s="18"/>
      <c r="AQ1149" s="18">
        <f t="shared" si="3407"/>
        <v>16706.901999999998</v>
      </c>
      <c r="AR1149" s="18">
        <f t="shared" si="3408"/>
        <v>0</v>
      </c>
      <c r="AS1149" s="18">
        <f t="shared" si="3409"/>
        <v>0</v>
      </c>
      <c r="AT1149" s="18"/>
      <c r="AU1149" s="18"/>
      <c r="AV1149" s="18"/>
      <c r="AW1149" s="18">
        <f t="shared" si="3410"/>
        <v>16706.901999999998</v>
      </c>
      <c r="AX1149" s="18">
        <f t="shared" si="3411"/>
        <v>0</v>
      </c>
      <c r="AY1149" s="18">
        <f t="shared" si="3412"/>
        <v>0</v>
      </c>
      <c r="AZ1149" s="18"/>
      <c r="BA1149" s="18"/>
      <c r="BB1149" s="18"/>
      <c r="BC1149" s="18">
        <f t="shared" si="3395"/>
        <v>16706.901999999998</v>
      </c>
      <c r="BD1149" s="18">
        <f t="shared" si="3396"/>
        <v>0</v>
      </c>
      <c r="BE1149" s="18">
        <f t="shared" si="3397"/>
        <v>0</v>
      </c>
      <c r="BF1149" s="18"/>
      <c r="BG1149" s="18"/>
      <c r="BH1149" s="18"/>
      <c r="BI1149" s="18">
        <f t="shared" si="3392"/>
        <v>16706.901999999998</v>
      </c>
      <c r="BJ1149" s="18">
        <f t="shared" si="3393"/>
        <v>0</v>
      </c>
      <c r="BK1149" s="18">
        <f t="shared" si="3394"/>
        <v>0</v>
      </c>
      <c r="BL1149" s="18"/>
      <c r="BM1149" s="18"/>
      <c r="BN1149" s="18"/>
      <c r="BO1149" s="18">
        <f t="shared" si="3348"/>
        <v>16706.901999999998</v>
      </c>
      <c r="BP1149" s="18">
        <f t="shared" si="3349"/>
        <v>0</v>
      </c>
      <c r="BQ1149" s="18">
        <f t="shared" si="3350"/>
        <v>0</v>
      </c>
      <c r="BR1149" s="18"/>
      <c r="BS1149" s="18"/>
      <c r="BT1149" s="18"/>
      <c r="BU1149" s="18">
        <f t="shared" si="3351"/>
        <v>16706.901999999998</v>
      </c>
      <c r="BV1149" s="18">
        <f t="shared" si="3352"/>
        <v>0</v>
      </c>
      <c r="BW1149" s="18">
        <f t="shared" si="3353"/>
        <v>0</v>
      </c>
      <c r="BX1149" s="18"/>
      <c r="BY1149" s="18"/>
      <c r="BZ1149" s="18"/>
      <c r="CA1149" s="18">
        <f t="shared" si="3342"/>
        <v>16706.901999999998</v>
      </c>
      <c r="CB1149" s="18">
        <f t="shared" si="3343"/>
        <v>0</v>
      </c>
      <c r="CC1149" s="18">
        <f t="shared" si="3344"/>
        <v>0</v>
      </c>
      <c r="CD1149" s="18"/>
      <c r="CE1149" s="27"/>
      <c r="CF1149" s="33"/>
    </row>
    <row r="1150" spans="1:84" ht="46.8" x14ac:dyDescent="0.3">
      <c r="A1150" s="41" t="s">
        <v>216</v>
      </c>
      <c r="B1150" s="39"/>
      <c r="C1150" s="41"/>
      <c r="D1150" s="41"/>
      <c r="E1150" s="14" t="s">
        <v>811</v>
      </c>
      <c r="F1150" s="18">
        <f t="shared" ref="F1150:K1152" si="3464">F1151</f>
        <v>0</v>
      </c>
      <c r="G1150" s="18">
        <f t="shared" si="3464"/>
        <v>0</v>
      </c>
      <c r="H1150" s="18">
        <f t="shared" si="3464"/>
        <v>0</v>
      </c>
      <c r="I1150" s="18">
        <f t="shared" si="3464"/>
        <v>0</v>
      </c>
      <c r="J1150" s="18">
        <f t="shared" si="3464"/>
        <v>0</v>
      </c>
      <c r="K1150" s="18">
        <f t="shared" si="3464"/>
        <v>0</v>
      </c>
      <c r="L1150" s="18">
        <f t="shared" ref="L1150:L1228" si="3465">F1150+I1150</f>
        <v>0</v>
      </c>
      <c r="M1150" s="18">
        <f t="shared" ref="M1150:M1228" si="3466">G1150+J1150</f>
        <v>0</v>
      </c>
      <c r="N1150" s="18">
        <f t="shared" ref="N1150:N1228" si="3467">H1150+K1150</f>
        <v>0</v>
      </c>
      <c r="O1150" s="18">
        <f t="shared" ref="O1150:S1152" si="3468">O1151</f>
        <v>197.21899999999999</v>
      </c>
      <c r="P1150" s="18">
        <f t="shared" si="3468"/>
        <v>0</v>
      </c>
      <c r="Q1150" s="18">
        <f t="shared" si="3468"/>
        <v>0</v>
      </c>
      <c r="R1150" s="18">
        <f t="shared" si="3468"/>
        <v>0</v>
      </c>
      <c r="S1150" s="18">
        <f t="shared" si="3468"/>
        <v>0</v>
      </c>
      <c r="T1150" s="18">
        <f t="shared" si="3435"/>
        <v>197.21899999999999</v>
      </c>
      <c r="U1150" s="18">
        <f t="shared" si="3436"/>
        <v>0</v>
      </c>
      <c r="V1150" s="18">
        <f t="shared" si="3437"/>
        <v>0</v>
      </c>
      <c r="W1150" s="18">
        <f t="shared" ref="W1150:CD1152" si="3469">W1151</f>
        <v>0</v>
      </c>
      <c r="X1150" s="18">
        <f t="shared" si="3469"/>
        <v>0</v>
      </c>
      <c r="Y1150" s="18">
        <f t="shared" si="3469"/>
        <v>0</v>
      </c>
      <c r="Z1150" s="18">
        <f t="shared" si="3469"/>
        <v>0</v>
      </c>
      <c r="AA1150" s="18">
        <f t="shared" si="3469"/>
        <v>0</v>
      </c>
      <c r="AB1150" s="18">
        <f t="shared" si="3469"/>
        <v>0</v>
      </c>
      <c r="AC1150" s="18">
        <f t="shared" si="3438"/>
        <v>197.21899999999999</v>
      </c>
      <c r="AD1150" s="18">
        <f t="shared" si="3439"/>
        <v>0</v>
      </c>
      <c r="AE1150" s="18">
        <f t="shared" si="3440"/>
        <v>0</v>
      </c>
      <c r="AF1150" s="18">
        <f t="shared" si="3469"/>
        <v>0</v>
      </c>
      <c r="AG1150" s="18">
        <f t="shared" si="3469"/>
        <v>0</v>
      </c>
      <c r="AH1150" s="18">
        <f t="shared" si="3469"/>
        <v>0</v>
      </c>
      <c r="AI1150" s="18">
        <f t="shared" si="3403"/>
        <v>197.21899999999999</v>
      </c>
      <c r="AJ1150" s="18">
        <f t="shared" si="3404"/>
        <v>0</v>
      </c>
      <c r="AK1150" s="18">
        <f t="shared" si="3405"/>
        <v>0</v>
      </c>
      <c r="AL1150" s="18">
        <f t="shared" si="3469"/>
        <v>0</v>
      </c>
      <c r="AM1150" s="18">
        <f t="shared" si="3406"/>
        <v>197.21899999999999</v>
      </c>
      <c r="AN1150" s="18">
        <f t="shared" si="3469"/>
        <v>0</v>
      </c>
      <c r="AO1150" s="18">
        <f t="shared" si="3469"/>
        <v>0</v>
      </c>
      <c r="AP1150" s="18">
        <f t="shared" si="3469"/>
        <v>0</v>
      </c>
      <c r="AQ1150" s="18">
        <f t="shared" si="3407"/>
        <v>197.21899999999999</v>
      </c>
      <c r="AR1150" s="18">
        <f t="shared" si="3408"/>
        <v>0</v>
      </c>
      <c r="AS1150" s="18">
        <f t="shared" si="3409"/>
        <v>0</v>
      </c>
      <c r="AT1150" s="18">
        <f t="shared" si="3469"/>
        <v>0</v>
      </c>
      <c r="AU1150" s="18">
        <f t="shared" si="3469"/>
        <v>0</v>
      </c>
      <c r="AV1150" s="18">
        <f t="shared" si="3469"/>
        <v>0</v>
      </c>
      <c r="AW1150" s="18">
        <f t="shared" si="3410"/>
        <v>197.21899999999999</v>
      </c>
      <c r="AX1150" s="18">
        <f t="shared" si="3411"/>
        <v>0</v>
      </c>
      <c r="AY1150" s="18">
        <f t="shared" si="3412"/>
        <v>0</v>
      </c>
      <c r="AZ1150" s="18">
        <f t="shared" si="3469"/>
        <v>0</v>
      </c>
      <c r="BA1150" s="18">
        <f t="shared" si="3469"/>
        <v>0</v>
      </c>
      <c r="BB1150" s="18">
        <f t="shared" si="3469"/>
        <v>0</v>
      </c>
      <c r="BC1150" s="18">
        <f t="shared" si="3395"/>
        <v>197.21899999999999</v>
      </c>
      <c r="BD1150" s="18">
        <f t="shared" si="3396"/>
        <v>0</v>
      </c>
      <c r="BE1150" s="18">
        <f t="shared" si="3397"/>
        <v>0</v>
      </c>
      <c r="BF1150" s="18">
        <f t="shared" si="3469"/>
        <v>0</v>
      </c>
      <c r="BG1150" s="18">
        <f t="shared" si="3469"/>
        <v>0</v>
      </c>
      <c r="BH1150" s="18">
        <f t="shared" si="3469"/>
        <v>0</v>
      </c>
      <c r="BI1150" s="18">
        <f t="shared" si="3392"/>
        <v>197.21899999999999</v>
      </c>
      <c r="BJ1150" s="18">
        <f t="shared" si="3393"/>
        <v>0</v>
      </c>
      <c r="BK1150" s="18">
        <f t="shared" si="3394"/>
        <v>0</v>
      </c>
      <c r="BL1150" s="18">
        <f t="shared" si="3469"/>
        <v>0</v>
      </c>
      <c r="BM1150" s="18">
        <f t="shared" si="3469"/>
        <v>0</v>
      </c>
      <c r="BN1150" s="18">
        <f t="shared" si="3469"/>
        <v>0</v>
      </c>
      <c r="BO1150" s="18">
        <f t="shared" si="3348"/>
        <v>197.21899999999999</v>
      </c>
      <c r="BP1150" s="18">
        <f t="shared" si="3349"/>
        <v>0</v>
      </c>
      <c r="BQ1150" s="18">
        <f t="shared" si="3350"/>
        <v>0</v>
      </c>
      <c r="BR1150" s="18">
        <f t="shared" si="3469"/>
        <v>0</v>
      </c>
      <c r="BS1150" s="18">
        <f t="shared" si="3469"/>
        <v>0</v>
      </c>
      <c r="BT1150" s="18">
        <f t="shared" si="3469"/>
        <v>0</v>
      </c>
      <c r="BU1150" s="18">
        <f t="shared" si="3351"/>
        <v>197.21899999999999</v>
      </c>
      <c r="BV1150" s="18">
        <f t="shared" si="3352"/>
        <v>0</v>
      </c>
      <c r="BW1150" s="18">
        <f t="shared" si="3353"/>
        <v>0</v>
      </c>
      <c r="BX1150" s="18">
        <f t="shared" si="3469"/>
        <v>0</v>
      </c>
      <c r="BY1150" s="18">
        <f t="shared" si="3469"/>
        <v>0</v>
      </c>
      <c r="BZ1150" s="18">
        <f t="shared" si="3469"/>
        <v>0</v>
      </c>
      <c r="CA1150" s="18">
        <f t="shared" si="3342"/>
        <v>197.21899999999999</v>
      </c>
      <c r="CB1150" s="18">
        <f t="shared" si="3343"/>
        <v>0</v>
      </c>
      <c r="CC1150" s="18">
        <f t="shared" si="3344"/>
        <v>0</v>
      </c>
      <c r="CD1150" s="18">
        <f t="shared" si="3469"/>
        <v>0</v>
      </c>
      <c r="CE1150" s="27"/>
      <c r="CF1150" s="33"/>
    </row>
    <row r="1151" spans="1:84" ht="46.8" x14ac:dyDescent="0.3">
      <c r="A1151" s="41" t="s">
        <v>216</v>
      </c>
      <c r="B1151" s="39">
        <v>400</v>
      </c>
      <c r="C1151" s="41"/>
      <c r="D1151" s="41"/>
      <c r="E1151" s="14" t="s">
        <v>553</v>
      </c>
      <c r="F1151" s="18">
        <f t="shared" si="3464"/>
        <v>0</v>
      </c>
      <c r="G1151" s="18">
        <f t="shared" si="3464"/>
        <v>0</v>
      </c>
      <c r="H1151" s="18">
        <f t="shared" si="3464"/>
        <v>0</v>
      </c>
      <c r="I1151" s="18">
        <f t="shared" si="3464"/>
        <v>0</v>
      </c>
      <c r="J1151" s="18">
        <f t="shared" si="3464"/>
        <v>0</v>
      </c>
      <c r="K1151" s="18">
        <f t="shared" si="3464"/>
        <v>0</v>
      </c>
      <c r="L1151" s="18">
        <f t="shared" si="3465"/>
        <v>0</v>
      </c>
      <c r="M1151" s="18">
        <f t="shared" si="3466"/>
        <v>0</v>
      </c>
      <c r="N1151" s="18">
        <f t="shared" si="3467"/>
        <v>0</v>
      </c>
      <c r="O1151" s="18">
        <f t="shared" si="3468"/>
        <v>197.21899999999999</v>
      </c>
      <c r="P1151" s="18">
        <f t="shared" si="3468"/>
        <v>0</v>
      </c>
      <c r="Q1151" s="18">
        <f t="shared" si="3468"/>
        <v>0</v>
      </c>
      <c r="R1151" s="18">
        <f t="shared" si="3468"/>
        <v>0</v>
      </c>
      <c r="S1151" s="18">
        <f t="shared" si="3468"/>
        <v>0</v>
      </c>
      <c r="T1151" s="18">
        <f t="shared" si="3435"/>
        <v>197.21899999999999</v>
      </c>
      <c r="U1151" s="18">
        <f t="shared" si="3436"/>
        <v>0</v>
      </c>
      <c r="V1151" s="18">
        <f t="shared" si="3437"/>
        <v>0</v>
      </c>
      <c r="W1151" s="18">
        <f t="shared" si="3469"/>
        <v>0</v>
      </c>
      <c r="X1151" s="18">
        <f t="shared" si="3469"/>
        <v>0</v>
      </c>
      <c r="Y1151" s="18">
        <f t="shared" si="3469"/>
        <v>0</v>
      </c>
      <c r="Z1151" s="18">
        <f t="shared" si="3469"/>
        <v>0</v>
      </c>
      <c r="AA1151" s="18">
        <f t="shared" si="3469"/>
        <v>0</v>
      </c>
      <c r="AB1151" s="18">
        <f t="shared" si="3469"/>
        <v>0</v>
      </c>
      <c r="AC1151" s="18">
        <f t="shared" si="3438"/>
        <v>197.21899999999999</v>
      </c>
      <c r="AD1151" s="18">
        <f t="shared" si="3439"/>
        <v>0</v>
      </c>
      <c r="AE1151" s="18">
        <f t="shared" si="3440"/>
        <v>0</v>
      </c>
      <c r="AF1151" s="18">
        <f t="shared" si="3469"/>
        <v>0</v>
      </c>
      <c r="AG1151" s="18">
        <f t="shared" si="3469"/>
        <v>0</v>
      </c>
      <c r="AH1151" s="18">
        <f t="shared" si="3469"/>
        <v>0</v>
      </c>
      <c r="AI1151" s="18">
        <f t="shared" si="3403"/>
        <v>197.21899999999999</v>
      </c>
      <c r="AJ1151" s="18">
        <f t="shared" si="3404"/>
        <v>0</v>
      </c>
      <c r="AK1151" s="18">
        <f t="shared" si="3405"/>
        <v>0</v>
      </c>
      <c r="AL1151" s="18">
        <f t="shared" si="3469"/>
        <v>0</v>
      </c>
      <c r="AM1151" s="18">
        <f t="shared" si="3406"/>
        <v>197.21899999999999</v>
      </c>
      <c r="AN1151" s="18">
        <f t="shared" si="3469"/>
        <v>0</v>
      </c>
      <c r="AO1151" s="18">
        <f t="shared" si="3469"/>
        <v>0</v>
      </c>
      <c r="AP1151" s="18">
        <f t="shared" si="3469"/>
        <v>0</v>
      </c>
      <c r="AQ1151" s="18">
        <f t="shared" si="3407"/>
        <v>197.21899999999999</v>
      </c>
      <c r="AR1151" s="18">
        <f t="shared" si="3408"/>
        <v>0</v>
      </c>
      <c r="AS1151" s="18">
        <f t="shared" si="3409"/>
        <v>0</v>
      </c>
      <c r="AT1151" s="18">
        <f t="shared" si="3469"/>
        <v>0</v>
      </c>
      <c r="AU1151" s="18">
        <f t="shared" si="3469"/>
        <v>0</v>
      </c>
      <c r="AV1151" s="18">
        <f t="shared" si="3469"/>
        <v>0</v>
      </c>
      <c r="AW1151" s="18">
        <f t="shared" si="3410"/>
        <v>197.21899999999999</v>
      </c>
      <c r="AX1151" s="18">
        <f t="shared" si="3411"/>
        <v>0</v>
      </c>
      <c r="AY1151" s="18">
        <f t="shared" si="3412"/>
        <v>0</v>
      </c>
      <c r="AZ1151" s="18">
        <f t="shared" si="3469"/>
        <v>0</v>
      </c>
      <c r="BA1151" s="18">
        <f t="shared" si="3469"/>
        <v>0</v>
      </c>
      <c r="BB1151" s="18">
        <f t="shared" si="3469"/>
        <v>0</v>
      </c>
      <c r="BC1151" s="18">
        <f t="shared" si="3395"/>
        <v>197.21899999999999</v>
      </c>
      <c r="BD1151" s="18">
        <f t="shared" si="3396"/>
        <v>0</v>
      </c>
      <c r="BE1151" s="18">
        <f t="shared" si="3397"/>
        <v>0</v>
      </c>
      <c r="BF1151" s="18">
        <f t="shared" si="3469"/>
        <v>0</v>
      </c>
      <c r="BG1151" s="18">
        <f t="shared" si="3469"/>
        <v>0</v>
      </c>
      <c r="BH1151" s="18">
        <f t="shared" si="3469"/>
        <v>0</v>
      </c>
      <c r="BI1151" s="18">
        <f t="shared" si="3392"/>
        <v>197.21899999999999</v>
      </c>
      <c r="BJ1151" s="18">
        <f t="shared" si="3393"/>
        <v>0</v>
      </c>
      <c r="BK1151" s="18">
        <f t="shared" si="3394"/>
        <v>0</v>
      </c>
      <c r="BL1151" s="18">
        <f t="shared" si="3469"/>
        <v>0</v>
      </c>
      <c r="BM1151" s="18">
        <f t="shared" si="3469"/>
        <v>0</v>
      </c>
      <c r="BN1151" s="18">
        <f t="shared" si="3469"/>
        <v>0</v>
      </c>
      <c r="BO1151" s="18">
        <f t="shared" si="3348"/>
        <v>197.21899999999999</v>
      </c>
      <c r="BP1151" s="18">
        <f t="shared" si="3349"/>
        <v>0</v>
      </c>
      <c r="BQ1151" s="18">
        <f t="shared" si="3350"/>
        <v>0</v>
      </c>
      <c r="BR1151" s="18">
        <f t="shared" si="3469"/>
        <v>0</v>
      </c>
      <c r="BS1151" s="18">
        <f t="shared" si="3469"/>
        <v>0</v>
      </c>
      <c r="BT1151" s="18">
        <f t="shared" si="3469"/>
        <v>0</v>
      </c>
      <c r="BU1151" s="18">
        <f t="shared" si="3351"/>
        <v>197.21899999999999</v>
      </c>
      <c r="BV1151" s="18">
        <f t="shared" si="3352"/>
        <v>0</v>
      </c>
      <c r="BW1151" s="18">
        <f t="shared" si="3353"/>
        <v>0</v>
      </c>
      <c r="BX1151" s="18">
        <f t="shared" si="3469"/>
        <v>0</v>
      </c>
      <c r="BY1151" s="18">
        <f t="shared" si="3469"/>
        <v>0</v>
      </c>
      <c r="BZ1151" s="18">
        <f t="shared" si="3469"/>
        <v>0</v>
      </c>
      <c r="CA1151" s="18">
        <f t="shared" si="3342"/>
        <v>197.21899999999999</v>
      </c>
      <c r="CB1151" s="18">
        <f t="shared" si="3343"/>
        <v>0</v>
      </c>
      <c r="CC1151" s="18">
        <f t="shared" si="3344"/>
        <v>0</v>
      </c>
      <c r="CD1151" s="18">
        <f t="shared" si="3469"/>
        <v>0</v>
      </c>
      <c r="CE1151" s="27"/>
      <c r="CF1151" s="33"/>
    </row>
    <row r="1152" spans="1:84" x14ac:dyDescent="0.3">
      <c r="A1152" s="41" t="s">
        <v>216</v>
      </c>
      <c r="B1152" s="39">
        <v>410</v>
      </c>
      <c r="C1152" s="41"/>
      <c r="D1152" s="41"/>
      <c r="E1152" s="14" t="s">
        <v>566</v>
      </c>
      <c r="F1152" s="18">
        <f t="shared" si="3464"/>
        <v>0</v>
      </c>
      <c r="G1152" s="18">
        <f t="shared" si="3464"/>
        <v>0</v>
      </c>
      <c r="H1152" s="18">
        <f t="shared" si="3464"/>
        <v>0</v>
      </c>
      <c r="I1152" s="18">
        <f t="shared" si="3464"/>
        <v>0</v>
      </c>
      <c r="J1152" s="18">
        <f t="shared" si="3464"/>
        <v>0</v>
      </c>
      <c r="K1152" s="18">
        <f t="shared" si="3464"/>
        <v>0</v>
      </c>
      <c r="L1152" s="18">
        <f t="shared" si="3465"/>
        <v>0</v>
      </c>
      <c r="M1152" s="18">
        <f t="shared" si="3466"/>
        <v>0</v>
      </c>
      <c r="N1152" s="18">
        <f t="shared" si="3467"/>
        <v>0</v>
      </c>
      <c r="O1152" s="18">
        <f t="shared" si="3468"/>
        <v>197.21899999999999</v>
      </c>
      <c r="P1152" s="18">
        <f t="shared" si="3468"/>
        <v>0</v>
      </c>
      <c r="Q1152" s="18">
        <f t="shared" si="3468"/>
        <v>0</v>
      </c>
      <c r="R1152" s="18">
        <f t="shared" si="3468"/>
        <v>0</v>
      </c>
      <c r="S1152" s="18">
        <f t="shared" si="3468"/>
        <v>0</v>
      </c>
      <c r="T1152" s="18">
        <f t="shared" si="3435"/>
        <v>197.21899999999999</v>
      </c>
      <c r="U1152" s="18">
        <f t="shared" si="3436"/>
        <v>0</v>
      </c>
      <c r="V1152" s="18">
        <f t="shared" si="3437"/>
        <v>0</v>
      </c>
      <c r="W1152" s="18">
        <f t="shared" si="3469"/>
        <v>0</v>
      </c>
      <c r="X1152" s="18">
        <f t="shared" si="3469"/>
        <v>0</v>
      </c>
      <c r="Y1152" s="18">
        <f t="shared" si="3469"/>
        <v>0</v>
      </c>
      <c r="Z1152" s="18">
        <f t="shared" si="3469"/>
        <v>0</v>
      </c>
      <c r="AA1152" s="18">
        <f t="shared" si="3469"/>
        <v>0</v>
      </c>
      <c r="AB1152" s="18">
        <f t="shared" si="3469"/>
        <v>0</v>
      </c>
      <c r="AC1152" s="18">
        <f t="shared" si="3438"/>
        <v>197.21899999999999</v>
      </c>
      <c r="AD1152" s="18">
        <f t="shared" si="3439"/>
        <v>0</v>
      </c>
      <c r="AE1152" s="18">
        <f t="shared" si="3440"/>
        <v>0</v>
      </c>
      <c r="AF1152" s="18">
        <f t="shared" si="3469"/>
        <v>0</v>
      </c>
      <c r="AG1152" s="18">
        <f t="shared" si="3469"/>
        <v>0</v>
      </c>
      <c r="AH1152" s="18">
        <f t="shared" si="3469"/>
        <v>0</v>
      </c>
      <c r="AI1152" s="18">
        <f t="shared" si="3403"/>
        <v>197.21899999999999</v>
      </c>
      <c r="AJ1152" s="18">
        <f t="shared" si="3404"/>
        <v>0</v>
      </c>
      <c r="AK1152" s="18">
        <f t="shared" si="3405"/>
        <v>0</v>
      </c>
      <c r="AL1152" s="18">
        <f t="shared" si="3469"/>
        <v>0</v>
      </c>
      <c r="AM1152" s="18">
        <f t="shared" si="3406"/>
        <v>197.21899999999999</v>
      </c>
      <c r="AN1152" s="18">
        <f t="shared" si="3469"/>
        <v>0</v>
      </c>
      <c r="AO1152" s="18">
        <f t="shared" si="3469"/>
        <v>0</v>
      </c>
      <c r="AP1152" s="18">
        <f t="shared" si="3469"/>
        <v>0</v>
      </c>
      <c r="AQ1152" s="18">
        <f t="shared" si="3407"/>
        <v>197.21899999999999</v>
      </c>
      <c r="AR1152" s="18">
        <f t="shared" si="3408"/>
        <v>0</v>
      </c>
      <c r="AS1152" s="18">
        <f t="shared" si="3409"/>
        <v>0</v>
      </c>
      <c r="AT1152" s="18">
        <f t="shared" si="3469"/>
        <v>0</v>
      </c>
      <c r="AU1152" s="18">
        <f t="shared" si="3469"/>
        <v>0</v>
      </c>
      <c r="AV1152" s="18">
        <f t="shared" si="3469"/>
        <v>0</v>
      </c>
      <c r="AW1152" s="18">
        <f t="shared" si="3410"/>
        <v>197.21899999999999</v>
      </c>
      <c r="AX1152" s="18">
        <f t="shared" si="3411"/>
        <v>0</v>
      </c>
      <c r="AY1152" s="18">
        <f t="shared" si="3412"/>
        <v>0</v>
      </c>
      <c r="AZ1152" s="18">
        <f t="shared" si="3469"/>
        <v>0</v>
      </c>
      <c r="BA1152" s="18">
        <f t="shared" si="3469"/>
        <v>0</v>
      </c>
      <c r="BB1152" s="18">
        <f t="shared" si="3469"/>
        <v>0</v>
      </c>
      <c r="BC1152" s="18">
        <f t="shared" si="3395"/>
        <v>197.21899999999999</v>
      </c>
      <c r="BD1152" s="18">
        <f t="shared" si="3396"/>
        <v>0</v>
      </c>
      <c r="BE1152" s="18">
        <f t="shared" si="3397"/>
        <v>0</v>
      </c>
      <c r="BF1152" s="18">
        <f t="shared" si="3469"/>
        <v>0</v>
      </c>
      <c r="BG1152" s="18">
        <f t="shared" si="3469"/>
        <v>0</v>
      </c>
      <c r="BH1152" s="18">
        <f t="shared" si="3469"/>
        <v>0</v>
      </c>
      <c r="BI1152" s="18">
        <f t="shared" si="3392"/>
        <v>197.21899999999999</v>
      </c>
      <c r="BJ1152" s="18">
        <f t="shared" si="3393"/>
        <v>0</v>
      </c>
      <c r="BK1152" s="18">
        <f t="shared" si="3394"/>
        <v>0</v>
      </c>
      <c r="BL1152" s="18">
        <f t="shared" si="3469"/>
        <v>0</v>
      </c>
      <c r="BM1152" s="18">
        <f t="shared" si="3469"/>
        <v>0</v>
      </c>
      <c r="BN1152" s="18">
        <f t="shared" si="3469"/>
        <v>0</v>
      </c>
      <c r="BO1152" s="18">
        <f t="shared" si="3348"/>
        <v>197.21899999999999</v>
      </c>
      <c r="BP1152" s="18">
        <f t="shared" si="3349"/>
        <v>0</v>
      </c>
      <c r="BQ1152" s="18">
        <f t="shared" si="3350"/>
        <v>0</v>
      </c>
      <c r="BR1152" s="18">
        <f t="shared" si="3469"/>
        <v>0</v>
      </c>
      <c r="BS1152" s="18">
        <f t="shared" si="3469"/>
        <v>0</v>
      </c>
      <c r="BT1152" s="18">
        <f t="shared" si="3469"/>
        <v>0</v>
      </c>
      <c r="BU1152" s="18">
        <f t="shared" si="3351"/>
        <v>197.21899999999999</v>
      </c>
      <c r="BV1152" s="18">
        <f t="shared" si="3352"/>
        <v>0</v>
      </c>
      <c r="BW1152" s="18">
        <f t="shared" si="3353"/>
        <v>0</v>
      </c>
      <c r="BX1152" s="18">
        <f t="shared" si="3469"/>
        <v>0</v>
      </c>
      <c r="BY1152" s="18">
        <f t="shared" si="3469"/>
        <v>0</v>
      </c>
      <c r="BZ1152" s="18">
        <f t="shared" si="3469"/>
        <v>0</v>
      </c>
      <c r="CA1152" s="18">
        <f t="shared" si="3342"/>
        <v>197.21899999999999</v>
      </c>
      <c r="CB1152" s="18">
        <f t="shared" si="3343"/>
        <v>0</v>
      </c>
      <c r="CC1152" s="18">
        <f t="shared" si="3344"/>
        <v>0</v>
      </c>
      <c r="CD1152" s="18">
        <f t="shared" si="3469"/>
        <v>0</v>
      </c>
      <c r="CE1152" s="27"/>
      <c r="CF1152" s="33"/>
    </row>
    <row r="1153" spans="1:84" x14ac:dyDescent="0.3">
      <c r="A1153" s="41" t="s">
        <v>216</v>
      </c>
      <c r="B1153" s="39">
        <v>410</v>
      </c>
      <c r="C1153" s="41" t="s">
        <v>27</v>
      </c>
      <c r="D1153" s="41" t="s">
        <v>5</v>
      </c>
      <c r="E1153" s="14" t="s">
        <v>531</v>
      </c>
      <c r="F1153" s="18"/>
      <c r="G1153" s="18"/>
      <c r="H1153" s="18"/>
      <c r="I1153" s="18"/>
      <c r="J1153" s="18"/>
      <c r="K1153" s="18"/>
      <c r="L1153" s="18">
        <f t="shared" si="3465"/>
        <v>0</v>
      </c>
      <c r="M1153" s="18">
        <f t="shared" si="3466"/>
        <v>0</v>
      </c>
      <c r="N1153" s="18">
        <f t="shared" si="3467"/>
        <v>0</v>
      </c>
      <c r="O1153" s="18">
        <v>197.21899999999999</v>
      </c>
      <c r="P1153" s="18"/>
      <c r="Q1153" s="18"/>
      <c r="R1153" s="18"/>
      <c r="S1153" s="18"/>
      <c r="T1153" s="18">
        <f t="shared" si="3435"/>
        <v>197.21899999999999</v>
      </c>
      <c r="U1153" s="18">
        <f t="shared" si="3436"/>
        <v>0</v>
      </c>
      <c r="V1153" s="18">
        <f t="shared" si="3437"/>
        <v>0</v>
      </c>
      <c r="W1153" s="18"/>
      <c r="X1153" s="18"/>
      <c r="Y1153" s="18"/>
      <c r="Z1153" s="18"/>
      <c r="AA1153" s="18"/>
      <c r="AB1153" s="18"/>
      <c r="AC1153" s="18">
        <f t="shared" si="3438"/>
        <v>197.21899999999999</v>
      </c>
      <c r="AD1153" s="18">
        <f t="shared" si="3439"/>
        <v>0</v>
      </c>
      <c r="AE1153" s="18">
        <f t="shared" si="3440"/>
        <v>0</v>
      </c>
      <c r="AF1153" s="18"/>
      <c r="AG1153" s="18"/>
      <c r="AH1153" s="18"/>
      <c r="AI1153" s="18">
        <f t="shared" si="3403"/>
        <v>197.21899999999999</v>
      </c>
      <c r="AJ1153" s="18">
        <f t="shared" si="3404"/>
        <v>0</v>
      </c>
      <c r="AK1153" s="18">
        <f t="shared" si="3405"/>
        <v>0</v>
      </c>
      <c r="AL1153" s="18"/>
      <c r="AM1153" s="18">
        <f t="shared" si="3406"/>
        <v>197.21899999999999</v>
      </c>
      <c r="AN1153" s="18"/>
      <c r="AO1153" s="18"/>
      <c r="AP1153" s="18"/>
      <c r="AQ1153" s="18">
        <f t="shared" si="3407"/>
        <v>197.21899999999999</v>
      </c>
      <c r="AR1153" s="18">
        <f t="shared" si="3408"/>
        <v>0</v>
      </c>
      <c r="AS1153" s="18">
        <f t="shared" si="3409"/>
        <v>0</v>
      </c>
      <c r="AT1153" s="18"/>
      <c r="AU1153" s="18"/>
      <c r="AV1153" s="18"/>
      <c r="AW1153" s="18">
        <f t="shared" si="3410"/>
        <v>197.21899999999999</v>
      </c>
      <c r="AX1153" s="18">
        <f t="shared" si="3411"/>
        <v>0</v>
      </c>
      <c r="AY1153" s="18">
        <f t="shared" si="3412"/>
        <v>0</v>
      </c>
      <c r="AZ1153" s="18"/>
      <c r="BA1153" s="18"/>
      <c r="BB1153" s="18"/>
      <c r="BC1153" s="18">
        <f t="shared" si="3395"/>
        <v>197.21899999999999</v>
      </c>
      <c r="BD1153" s="18">
        <f t="shared" si="3396"/>
        <v>0</v>
      </c>
      <c r="BE1153" s="18">
        <f t="shared" si="3397"/>
        <v>0</v>
      </c>
      <c r="BF1153" s="18"/>
      <c r="BG1153" s="18"/>
      <c r="BH1153" s="18"/>
      <c r="BI1153" s="18">
        <f t="shared" si="3392"/>
        <v>197.21899999999999</v>
      </c>
      <c r="BJ1153" s="18">
        <f t="shared" si="3393"/>
        <v>0</v>
      </c>
      <c r="BK1153" s="18">
        <f t="shared" si="3394"/>
        <v>0</v>
      </c>
      <c r="BL1153" s="18"/>
      <c r="BM1153" s="18"/>
      <c r="BN1153" s="18"/>
      <c r="BO1153" s="18">
        <f t="shared" si="3348"/>
        <v>197.21899999999999</v>
      </c>
      <c r="BP1153" s="18">
        <f t="shared" si="3349"/>
        <v>0</v>
      </c>
      <c r="BQ1153" s="18">
        <f t="shared" si="3350"/>
        <v>0</v>
      </c>
      <c r="BR1153" s="18"/>
      <c r="BS1153" s="18"/>
      <c r="BT1153" s="18"/>
      <c r="BU1153" s="18">
        <f t="shared" si="3351"/>
        <v>197.21899999999999</v>
      </c>
      <c r="BV1153" s="18">
        <f t="shared" si="3352"/>
        <v>0</v>
      </c>
      <c r="BW1153" s="18">
        <f t="shared" si="3353"/>
        <v>0</v>
      </c>
      <c r="BX1153" s="18"/>
      <c r="BY1153" s="18"/>
      <c r="BZ1153" s="18"/>
      <c r="CA1153" s="18">
        <f t="shared" si="3342"/>
        <v>197.21899999999999</v>
      </c>
      <c r="CB1153" s="18">
        <f t="shared" si="3343"/>
        <v>0</v>
      </c>
      <c r="CC1153" s="18">
        <f t="shared" si="3344"/>
        <v>0</v>
      </c>
      <c r="CD1153" s="18"/>
      <c r="CE1153" s="27"/>
      <c r="CF1153" s="33"/>
    </row>
    <row r="1154" spans="1:84" ht="31.2" hidden="1" x14ac:dyDescent="0.3">
      <c r="A1154" s="41" t="s">
        <v>1243</v>
      </c>
      <c r="B1154" s="39"/>
      <c r="C1154" s="41"/>
      <c r="D1154" s="41"/>
      <c r="E1154" s="14" t="s">
        <v>1253</v>
      </c>
      <c r="F1154" s="18">
        <f t="shared" ref="F1154:K1156" si="3470">F1155</f>
        <v>0</v>
      </c>
      <c r="G1154" s="18">
        <f t="shared" si="3470"/>
        <v>0</v>
      </c>
      <c r="H1154" s="18">
        <f t="shared" si="3470"/>
        <v>0</v>
      </c>
      <c r="I1154" s="18">
        <f t="shared" si="3470"/>
        <v>0</v>
      </c>
      <c r="J1154" s="18">
        <f t="shared" si="3470"/>
        <v>0</v>
      </c>
      <c r="K1154" s="18">
        <f t="shared" si="3470"/>
        <v>0</v>
      </c>
      <c r="L1154" s="18">
        <f t="shared" si="3465"/>
        <v>0</v>
      </c>
      <c r="M1154" s="18">
        <f t="shared" si="3466"/>
        <v>0</v>
      </c>
      <c r="N1154" s="18">
        <f t="shared" si="3467"/>
        <v>0</v>
      </c>
      <c r="O1154" s="18">
        <f t="shared" ref="O1154:S1156" si="3471">O1155</f>
        <v>0</v>
      </c>
      <c r="P1154" s="18">
        <f t="shared" si="3471"/>
        <v>0</v>
      </c>
      <c r="Q1154" s="18">
        <f t="shared" si="3471"/>
        <v>0</v>
      </c>
      <c r="R1154" s="18">
        <f t="shared" si="3471"/>
        <v>0</v>
      </c>
      <c r="S1154" s="18">
        <f t="shared" si="3471"/>
        <v>0</v>
      </c>
      <c r="T1154" s="18">
        <f t="shared" si="3435"/>
        <v>0</v>
      </c>
      <c r="U1154" s="18">
        <f t="shared" si="3436"/>
        <v>0</v>
      </c>
      <c r="V1154" s="18">
        <f t="shared" si="3437"/>
        <v>0</v>
      </c>
      <c r="W1154" s="18">
        <f t="shared" ref="W1154:CD1156" si="3472">W1155</f>
        <v>0</v>
      </c>
      <c r="X1154" s="18">
        <f t="shared" si="3472"/>
        <v>0</v>
      </c>
      <c r="Y1154" s="18">
        <f t="shared" si="3472"/>
        <v>0</v>
      </c>
      <c r="Z1154" s="18">
        <f t="shared" si="3472"/>
        <v>0</v>
      </c>
      <c r="AA1154" s="18">
        <f t="shared" si="3472"/>
        <v>0</v>
      </c>
      <c r="AB1154" s="18">
        <f t="shared" si="3472"/>
        <v>0</v>
      </c>
      <c r="AC1154" s="18">
        <f t="shared" si="3438"/>
        <v>0</v>
      </c>
      <c r="AD1154" s="18">
        <f t="shared" si="3439"/>
        <v>0</v>
      </c>
      <c r="AE1154" s="18">
        <f t="shared" si="3440"/>
        <v>0</v>
      </c>
      <c r="AF1154" s="18">
        <f t="shared" si="3472"/>
        <v>0</v>
      </c>
      <c r="AG1154" s="18">
        <f t="shared" si="3472"/>
        <v>0</v>
      </c>
      <c r="AH1154" s="18">
        <f t="shared" si="3472"/>
        <v>0</v>
      </c>
      <c r="AI1154" s="18">
        <f t="shared" si="3403"/>
        <v>0</v>
      </c>
      <c r="AJ1154" s="18">
        <f t="shared" si="3404"/>
        <v>0</v>
      </c>
      <c r="AK1154" s="18">
        <f t="shared" si="3405"/>
        <v>0</v>
      </c>
      <c r="AL1154" s="18">
        <f t="shared" si="3472"/>
        <v>0</v>
      </c>
      <c r="AM1154" s="18">
        <f t="shared" si="3406"/>
        <v>0</v>
      </c>
      <c r="AN1154" s="18">
        <f t="shared" si="3472"/>
        <v>0</v>
      </c>
      <c r="AO1154" s="18">
        <f t="shared" si="3472"/>
        <v>0</v>
      </c>
      <c r="AP1154" s="18">
        <f t="shared" si="3472"/>
        <v>0</v>
      </c>
      <c r="AQ1154" s="18">
        <f t="shared" si="3407"/>
        <v>0</v>
      </c>
      <c r="AR1154" s="18">
        <f t="shared" si="3408"/>
        <v>0</v>
      </c>
      <c r="AS1154" s="18">
        <f t="shared" si="3409"/>
        <v>0</v>
      </c>
      <c r="AT1154" s="18">
        <f t="shared" si="3472"/>
        <v>0</v>
      </c>
      <c r="AU1154" s="18">
        <f t="shared" si="3472"/>
        <v>0</v>
      </c>
      <c r="AV1154" s="18">
        <f t="shared" si="3472"/>
        <v>0</v>
      </c>
      <c r="AW1154" s="18">
        <f t="shared" si="3410"/>
        <v>0</v>
      </c>
      <c r="AX1154" s="18">
        <f t="shared" si="3411"/>
        <v>0</v>
      </c>
      <c r="AY1154" s="18">
        <f t="shared" si="3412"/>
        <v>0</v>
      </c>
      <c r="AZ1154" s="18">
        <f t="shared" si="3472"/>
        <v>0</v>
      </c>
      <c r="BA1154" s="18">
        <f t="shared" si="3472"/>
        <v>0</v>
      </c>
      <c r="BB1154" s="18">
        <f t="shared" si="3472"/>
        <v>0</v>
      </c>
      <c r="BC1154" s="18">
        <f t="shared" si="3395"/>
        <v>0</v>
      </c>
      <c r="BD1154" s="18">
        <f t="shared" si="3396"/>
        <v>0</v>
      </c>
      <c r="BE1154" s="18">
        <f t="shared" si="3397"/>
        <v>0</v>
      </c>
      <c r="BF1154" s="18">
        <f t="shared" si="3472"/>
        <v>0</v>
      </c>
      <c r="BG1154" s="18">
        <f t="shared" si="3472"/>
        <v>0</v>
      </c>
      <c r="BH1154" s="18">
        <f t="shared" si="3472"/>
        <v>0</v>
      </c>
      <c r="BI1154" s="18">
        <f t="shared" si="3392"/>
        <v>0</v>
      </c>
      <c r="BJ1154" s="18">
        <f t="shared" si="3393"/>
        <v>0</v>
      </c>
      <c r="BK1154" s="18">
        <f t="shared" si="3394"/>
        <v>0</v>
      </c>
      <c r="BL1154" s="18">
        <f t="shared" si="3472"/>
        <v>0</v>
      </c>
      <c r="BM1154" s="18">
        <f t="shared" si="3472"/>
        <v>0</v>
      </c>
      <c r="BN1154" s="18">
        <f t="shared" si="3472"/>
        <v>0</v>
      </c>
      <c r="BO1154" s="18">
        <f t="shared" si="3348"/>
        <v>0</v>
      </c>
      <c r="BP1154" s="18">
        <f t="shared" si="3349"/>
        <v>0</v>
      </c>
      <c r="BQ1154" s="18">
        <f t="shared" si="3350"/>
        <v>0</v>
      </c>
      <c r="BR1154" s="18">
        <f t="shared" si="3472"/>
        <v>0</v>
      </c>
      <c r="BS1154" s="18">
        <f t="shared" si="3472"/>
        <v>0</v>
      </c>
      <c r="BT1154" s="18">
        <f t="shared" si="3472"/>
        <v>0</v>
      </c>
      <c r="BU1154" s="18">
        <f t="shared" si="3351"/>
        <v>0</v>
      </c>
      <c r="BV1154" s="18">
        <f t="shared" si="3352"/>
        <v>0</v>
      </c>
      <c r="BW1154" s="18">
        <f t="shared" si="3353"/>
        <v>0</v>
      </c>
      <c r="BX1154" s="18">
        <f t="shared" si="3472"/>
        <v>0</v>
      </c>
      <c r="BY1154" s="18">
        <f t="shared" si="3472"/>
        <v>0</v>
      </c>
      <c r="BZ1154" s="18">
        <f t="shared" si="3472"/>
        <v>0</v>
      </c>
      <c r="CA1154" s="18">
        <f t="shared" si="3342"/>
        <v>0</v>
      </c>
      <c r="CB1154" s="18">
        <f t="shared" si="3343"/>
        <v>0</v>
      </c>
      <c r="CC1154" s="18">
        <f t="shared" si="3344"/>
        <v>0</v>
      </c>
      <c r="CD1154" s="18">
        <f t="shared" si="3472"/>
        <v>0</v>
      </c>
      <c r="CE1154" s="27" t="s">
        <v>1661</v>
      </c>
      <c r="CF1154" s="33"/>
    </row>
    <row r="1155" spans="1:84" ht="46.8" hidden="1" x14ac:dyDescent="0.3">
      <c r="A1155" s="41" t="s">
        <v>1243</v>
      </c>
      <c r="B1155" s="39">
        <v>400</v>
      </c>
      <c r="C1155" s="41"/>
      <c r="D1155" s="41"/>
      <c r="E1155" s="14" t="s">
        <v>553</v>
      </c>
      <c r="F1155" s="18">
        <f t="shared" si="3470"/>
        <v>0</v>
      </c>
      <c r="G1155" s="18">
        <f t="shared" si="3470"/>
        <v>0</v>
      </c>
      <c r="H1155" s="18">
        <f t="shared" si="3470"/>
        <v>0</v>
      </c>
      <c r="I1155" s="18">
        <f t="shared" si="3470"/>
        <v>0</v>
      </c>
      <c r="J1155" s="18">
        <f t="shared" si="3470"/>
        <v>0</v>
      </c>
      <c r="K1155" s="18">
        <f t="shared" si="3470"/>
        <v>0</v>
      </c>
      <c r="L1155" s="18">
        <f t="shared" si="3465"/>
        <v>0</v>
      </c>
      <c r="M1155" s="18">
        <f t="shared" si="3466"/>
        <v>0</v>
      </c>
      <c r="N1155" s="18">
        <f t="shared" si="3467"/>
        <v>0</v>
      </c>
      <c r="O1155" s="18">
        <f t="shared" si="3471"/>
        <v>0</v>
      </c>
      <c r="P1155" s="18">
        <f t="shared" si="3471"/>
        <v>0</v>
      </c>
      <c r="Q1155" s="18">
        <f t="shared" si="3471"/>
        <v>0</v>
      </c>
      <c r="R1155" s="18">
        <f t="shared" si="3471"/>
        <v>0</v>
      </c>
      <c r="S1155" s="18">
        <f t="shared" si="3471"/>
        <v>0</v>
      </c>
      <c r="T1155" s="18">
        <f t="shared" si="3435"/>
        <v>0</v>
      </c>
      <c r="U1155" s="18">
        <f t="shared" si="3436"/>
        <v>0</v>
      </c>
      <c r="V1155" s="18">
        <f t="shared" si="3437"/>
        <v>0</v>
      </c>
      <c r="W1155" s="18">
        <f t="shared" si="3472"/>
        <v>0</v>
      </c>
      <c r="X1155" s="18">
        <f t="shared" si="3472"/>
        <v>0</v>
      </c>
      <c r="Y1155" s="18">
        <f t="shared" si="3472"/>
        <v>0</v>
      </c>
      <c r="Z1155" s="18">
        <f t="shared" si="3472"/>
        <v>0</v>
      </c>
      <c r="AA1155" s="18">
        <f t="shared" si="3472"/>
        <v>0</v>
      </c>
      <c r="AB1155" s="18">
        <f t="shared" si="3472"/>
        <v>0</v>
      </c>
      <c r="AC1155" s="18">
        <f t="shared" si="3438"/>
        <v>0</v>
      </c>
      <c r="AD1155" s="18">
        <f t="shared" si="3439"/>
        <v>0</v>
      </c>
      <c r="AE1155" s="18">
        <f t="shared" si="3440"/>
        <v>0</v>
      </c>
      <c r="AF1155" s="18">
        <f t="shared" si="3472"/>
        <v>0</v>
      </c>
      <c r="AG1155" s="18">
        <f t="shared" si="3472"/>
        <v>0</v>
      </c>
      <c r="AH1155" s="18">
        <f t="shared" si="3472"/>
        <v>0</v>
      </c>
      <c r="AI1155" s="18">
        <f t="shared" si="3403"/>
        <v>0</v>
      </c>
      <c r="AJ1155" s="18">
        <f t="shared" si="3404"/>
        <v>0</v>
      </c>
      <c r="AK1155" s="18">
        <f t="shared" si="3405"/>
        <v>0</v>
      </c>
      <c r="AL1155" s="18">
        <f t="shared" si="3472"/>
        <v>0</v>
      </c>
      <c r="AM1155" s="18">
        <f t="shared" si="3406"/>
        <v>0</v>
      </c>
      <c r="AN1155" s="18">
        <f t="shared" si="3472"/>
        <v>0</v>
      </c>
      <c r="AO1155" s="18">
        <f t="shared" si="3472"/>
        <v>0</v>
      </c>
      <c r="AP1155" s="18">
        <f t="shared" si="3472"/>
        <v>0</v>
      </c>
      <c r="AQ1155" s="18">
        <f t="shared" si="3407"/>
        <v>0</v>
      </c>
      <c r="AR1155" s="18">
        <f t="shared" si="3408"/>
        <v>0</v>
      </c>
      <c r="AS1155" s="18">
        <f t="shared" si="3409"/>
        <v>0</v>
      </c>
      <c r="AT1155" s="18">
        <f t="shared" si="3472"/>
        <v>0</v>
      </c>
      <c r="AU1155" s="18">
        <f t="shared" si="3472"/>
        <v>0</v>
      </c>
      <c r="AV1155" s="18">
        <f t="shared" si="3472"/>
        <v>0</v>
      </c>
      <c r="AW1155" s="18">
        <f t="shared" si="3410"/>
        <v>0</v>
      </c>
      <c r="AX1155" s="18">
        <f t="shared" si="3411"/>
        <v>0</v>
      </c>
      <c r="AY1155" s="18">
        <f t="shared" si="3412"/>
        <v>0</v>
      </c>
      <c r="AZ1155" s="18">
        <f t="shared" si="3472"/>
        <v>0</v>
      </c>
      <c r="BA1155" s="18">
        <f t="shared" si="3472"/>
        <v>0</v>
      </c>
      <c r="BB1155" s="18">
        <f t="shared" si="3472"/>
        <v>0</v>
      </c>
      <c r="BC1155" s="18">
        <f t="shared" si="3395"/>
        <v>0</v>
      </c>
      <c r="BD1155" s="18">
        <f t="shared" si="3396"/>
        <v>0</v>
      </c>
      <c r="BE1155" s="18">
        <f t="shared" si="3397"/>
        <v>0</v>
      </c>
      <c r="BF1155" s="18">
        <f t="shared" si="3472"/>
        <v>0</v>
      </c>
      <c r="BG1155" s="18">
        <f t="shared" si="3472"/>
        <v>0</v>
      </c>
      <c r="BH1155" s="18">
        <f t="shared" si="3472"/>
        <v>0</v>
      </c>
      <c r="BI1155" s="18">
        <f t="shared" si="3392"/>
        <v>0</v>
      </c>
      <c r="BJ1155" s="18">
        <f t="shared" si="3393"/>
        <v>0</v>
      </c>
      <c r="BK1155" s="18">
        <f t="shared" si="3394"/>
        <v>0</v>
      </c>
      <c r="BL1155" s="18">
        <f t="shared" si="3472"/>
        <v>0</v>
      </c>
      <c r="BM1155" s="18">
        <f t="shared" si="3472"/>
        <v>0</v>
      </c>
      <c r="BN1155" s="18">
        <f t="shared" si="3472"/>
        <v>0</v>
      </c>
      <c r="BO1155" s="18">
        <f t="shared" si="3348"/>
        <v>0</v>
      </c>
      <c r="BP1155" s="18">
        <f t="shared" si="3349"/>
        <v>0</v>
      </c>
      <c r="BQ1155" s="18">
        <f t="shared" si="3350"/>
        <v>0</v>
      </c>
      <c r="BR1155" s="18">
        <f t="shared" si="3472"/>
        <v>0</v>
      </c>
      <c r="BS1155" s="18">
        <f t="shared" si="3472"/>
        <v>0</v>
      </c>
      <c r="BT1155" s="18">
        <f t="shared" si="3472"/>
        <v>0</v>
      </c>
      <c r="BU1155" s="18">
        <f t="shared" si="3351"/>
        <v>0</v>
      </c>
      <c r="BV1155" s="18">
        <f t="shared" si="3352"/>
        <v>0</v>
      </c>
      <c r="BW1155" s="18">
        <f t="shared" si="3353"/>
        <v>0</v>
      </c>
      <c r="BX1155" s="18">
        <f t="shared" si="3472"/>
        <v>0</v>
      </c>
      <c r="BY1155" s="18">
        <f t="shared" si="3472"/>
        <v>0</v>
      </c>
      <c r="BZ1155" s="18">
        <f t="shared" si="3472"/>
        <v>0</v>
      </c>
      <c r="CA1155" s="18">
        <f t="shared" si="3342"/>
        <v>0</v>
      </c>
      <c r="CB1155" s="18">
        <f t="shared" si="3343"/>
        <v>0</v>
      </c>
      <c r="CC1155" s="18">
        <f t="shared" si="3344"/>
        <v>0</v>
      </c>
      <c r="CD1155" s="18">
        <f t="shared" si="3472"/>
        <v>0</v>
      </c>
      <c r="CE1155" s="27" t="s">
        <v>1661</v>
      </c>
      <c r="CF1155" s="33"/>
    </row>
    <row r="1156" spans="1:84" hidden="1" x14ac:dyDescent="0.3">
      <c r="A1156" s="41" t="s">
        <v>1243</v>
      </c>
      <c r="B1156" s="39">
        <v>410</v>
      </c>
      <c r="C1156" s="41"/>
      <c r="D1156" s="41"/>
      <c r="E1156" s="14" t="s">
        <v>566</v>
      </c>
      <c r="F1156" s="18">
        <f t="shared" si="3470"/>
        <v>0</v>
      </c>
      <c r="G1156" s="18">
        <f t="shared" si="3470"/>
        <v>0</v>
      </c>
      <c r="H1156" s="18">
        <f t="shared" si="3470"/>
        <v>0</v>
      </c>
      <c r="I1156" s="18">
        <f t="shared" si="3470"/>
        <v>0</v>
      </c>
      <c r="J1156" s="18">
        <f t="shared" si="3470"/>
        <v>0</v>
      </c>
      <c r="K1156" s="18">
        <f t="shared" si="3470"/>
        <v>0</v>
      </c>
      <c r="L1156" s="18">
        <f t="shared" si="3465"/>
        <v>0</v>
      </c>
      <c r="M1156" s="18">
        <f t="shared" si="3466"/>
        <v>0</v>
      </c>
      <c r="N1156" s="18">
        <f t="shared" si="3467"/>
        <v>0</v>
      </c>
      <c r="O1156" s="18">
        <f t="shared" si="3471"/>
        <v>0</v>
      </c>
      <c r="P1156" s="18">
        <f t="shared" si="3471"/>
        <v>0</v>
      </c>
      <c r="Q1156" s="18">
        <f t="shared" si="3471"/>
        <v>0</v>
      </c>
      <c r="R1156" s="18">
        <f t="shared" si="3471"/>
        <v>0</v>
      </c>
      <c r="S1156" s="18">
        <f t="shared" si="3471"/>
        <v>0</v>
      </c>
      <c r="T1156" s="18">
        <f t="shared" si="3435"/>
        <v>0</v>
      </c>
      <c r="U1156" s="18">
        <f t="shared" si="3436"/>
        <v>0</v>
      </c>
      <c r="V1156" s="18">
        <f t="shared" si="3437"/>
        <v>0</v>
      </c>
      <c r="W1156" s="18">
        <f t="shared" si="3472"/>
        <v>0</v>
      </c>
      <c r="X1156" s="18">
        <f t="shared" si="3472"/>
        <v>0</v>
      </c>
      <c r="Y1156" s="18">
        <f t="shared" si="3472"/>
        <v>0</v>
      </c>
      <c r="Z1156" s="18">
        <f t="shared" si="3472"/>
        <v>0</v>
      </c>
      <c r="AA1156" s="18">
        <f t="shared" si="3472"/>
        <v>0</v>
      </c>
      <c r="AB1156" s="18">
        <f t="shared" si="3472"/>
        <v>0</v>
      </c>
      <c r="AC1156" s="18">
        <f t="shared" si="3438"/>
        <v>0</v>
      </c>
      <c r="AD1156" s="18">
        <f t="shared" si="3439"/>
        <v>0</v>
      </c>
      <c r="AE1156" s="18">
        <f t="shared" si="3440"/>
        <v>0</v>
      </c>
      <c r="AF1156" s="18">
        <f t="shared" si="3472"/>
        <v>0</v>
      </c>
      <c r="AG1156" s="18">
        <f t="shared" si="3472"/>
        <v>0</v>
      </c>
      <c r="AH1156" s="18">
        <f t="shared" si="3472"/>
        <v>0</v>
      </c>
      <c r="AI1156" s="18">
        <f t="shared" si="3403"/>
        <v>0</v>
      </c>
      <c r="AJ1156" s="18">
        <f t="shared" si="3404"/>
        <v>0</v>
      </c>
      <c r="AK1156" s="18">
        <f t="shared" si="3405"/>
        <v>0</v>
      </c>
      <c r="AL1156" s="18">
        <f t="shared" si="3472"/>
        <v>0</v>
      </c>
      <c r="AM1156" s="18">
        <f t="shared" si="3406"/>
        <v>0</v>
      </c>
      <c r="AN1156" s="18">
        <f t="shared" si="3472"/>
        <v>0</v>
      </c>
      <c r="AO1156" s="18">
        <f t="shared" si="3472"/>
        <v>0</v>
      </c>
      <c r="AP1156" s="18">
        <f t="shared" si="3472"/>
        <v>0</v>
      </c>
      <c r="AQ1156" s="18">
        <f t="shared" si="3407"/>
        <v>0</v>
      </c>
      <c r="AR1156" s="18">
        <f t="shared" si="3408"/>
        <v>0</v>
      </c>
      <c r="AS1156" s="18">
        <f t="shared" si="3409"/>
        <v>0</v>
      </c>
      <c r="AT1156" s="18">
        <f t="shared" si="3472"/>
        <v>0</v>
      </c>
      <c r="AU1156" s="18">
        <f t="shared" si="3472"/>
        <v>0</v>
      </c>
      <c r="AV1156" s="18">
        <f t="shared" si="3472"/>
        <v>0</v>
      </c>
      <c r="AW1156" s="18">
        <f t="shared" si="3410"/>
        <v>0</v>
      </c>
      <c r="AX1156" s="18">
        <f t="shared" si="3411"/>
        <v>0</v>
      </c>
      <c r="AY1156" s="18">
        <f t="shared" si="3412"/>
        <v>0</v>
      </c>
      <c r="AZ1156" s="18">
        <f t="shared" si="3472"/>
        <v>0</v>
      </c>
      <c r="BA1156" s="18">
        <f t="shared" si="3472"/>
        <v>0</v>
      </c>
      <c r="BB1156" s="18">
        <f t="shared" si="3472"/>
        <v>0</v>
      </c>
      <c r="BC1156" s="18">
        <f t="shared" si="3395"/>
        <v>0</v>
      </c>
      <c r="BD1156" s="18">
        <f t="shared" si="3396"/>
        <v>0</v>
      </c>
      <c r="BE1156" s="18">
        <f t="shared" si="3397"/>
        <v>0</v>
      </c>
      <c r="BF1156" s="18">
        <f t="shared" si="3472"/>
        <v>0</v>
      </c>
      <c r="BG1156" s="18">
        <f t="shared" si="3472"/>
        <v>0</v>
      </c>
      <c r="BH1156" s="18">
        <f t="shared" si="3472"/>
        <v>0</v>
      </c>
      <c r="BI1156" s="18">
        <f t="shared" si="3392"/>
        <v>0</v>
      </c>
      <c r="BJ1156" s="18">
        <f t="shared" si="3393"/>
        <v>0</v>
      </c>
      <c r="BK1156" s="18">
        <f t="shared" si="3394"/>
        <v>0</v>
      </c>
      <c r="BL1156" s="18">
        <f t="shared" si="3472"/>
        <v>0</v>
      </c>
      <c r="BM1156" s="18">
        <f t="shared" si="3472"/>
        <v>0</v>
      </c>
      <c r="BN1156" s="18">
        <f t="shared" si="3472"/>
        <v>0</v>
      </c>
      <c r="BO1156" s="18">
        <f t="shared" si="3348"/>
        <v>0</v>
      </c>
      <c r="BP1156" s="18">
        <f t="shared" si="3349"/>
        <v>0</v>
      </c>
      <c r="BQ1156" s="18">
        <f t="shared" si="3350"/>
        <v>0</v>
      </c>
      <c r="BR1156" s="18">
        <f t="shared" si="3472"/>
        <v>0</v>
      </c>
      <c r="BS1156" s="18">
        <f t="shared" si="3472"/>
        <v>0</v>
      </c>
      <c r="BT1156" s="18">
        <f t="shared" si="3472"/>
        <v>0</v>
      </c>
      <c r="BU1156" s="18">
        <f t="shared" si="3351"/>
        <v>0</v>
      </c>
      <c r="BV1156" s="18">
        <f t="shared" si="3352"/>
        <v>0</v>
      </c>
      <c r="BW1156" s="18">
        <f t="shared" si="3353"/>
        <v>0</v>
      </c>
      <c r="BX1156" s="18">
        <f t="shared" si="3472"/>
        <v>0</v>
      </c>
      <c r="BY1156" s="18">
        <f t="shared" si="3472"/>
        <v>0</v>
      </c>
      <c r="BZ1156" s="18">
        <f t="shared" si="3472"/>
        <v>0</v>
      </c>
      <c r="CA1156" s="18">
        <f t="shared" si="3342"/>
        <v>0</v>
      </c>
      <c r="CB1156" s="18">
        <f t="shared" si="3343"/>
        <v>0</v>
      </c>
      <c r="CC1156" s="18">
        <f t="shared" si="3344"/>
        <v>0</v>
      </c>
      <c r="CD1156" s="18">
        <f t="shared" si="3472"/>
        <v>0</v>
      </c>
      <c r="CE1156" s="27" t="s">
        <v>1661</v>
      </c>
      <c r="CF1156" s="33"/>
    </row>
    <row r="1157" spans="1:84" hidden="1" x14ac:dyDescent="0.3">
      <c r="A1157" s="41" t="s">
        <v>1243</v>
      </c>
      <c r="B1157" s="39">
        <v>410</v>
      </c>
      <c r="C1157" s="41" t="s">
        <v>27</v>
      </c>
      <c r="D1157" s="41" t="s">
        <v>5</v>
      </c>
      <c r="E1157" s="14" t="s">
        <v>531</v>
      </c>
      <c r="F1157" s="18"/>
      <c r="G1157" s="18"/>
      <c r="H1157" s="18"/>
      <c r="I1157" s="18"/>
      <c r="J1157" s="18"/>
      <c r="K1157" s="18"/>
      <c r="L1157" s="18">
        <f t="shared" si="3465"/>
        <v>0</v>
      </c>
      <c r="M1157" s="18">
        <f t="shared" si="3466"/>
        <v>0</v>
      </c>
      <c r="N1157" s="18">
        <f t="shared" si="3467"/>
        <v>0</v>
      </c>
      <c r="O1157" s="18"/>
      <c r="P1157" s="18"/>
      <c r="Q1157" s="18"/>
      <c r="R1157" s="18"/>
      <c r="S1157" s="18"/>
      <c r="T1157" s="18">
        <f t="shared" si="3435"/>
        <v>0</v>
      </c>
      <c r="U1157" s="18">
        <f t="shared" si="3436"/>
        <v>0</v>
      </c>
      <c r="V1157" s="18">
        <f t="shared" si="3437"/>
        <v>0</v>
      </c>
      <c r="W1157" s="18"/>
      <c r="X1157" s="18"/>
      <c r="Y1157" s="18"/>
      <c r="Z1157" s="18"/>
      <c r="AA1157" s="18"/>
      <c r="AB1157" s="18"/>
      <c r="AC1157" s="18">
        <f t="shared" si="3438"/>
        <v>0</v>
      </c>
      <c r="AD1157" s="18">
        <f t="shared" si="3439"/>
        <v>0</v>
      </c>
      <c r="AE1157" s="18">
        <f t="shared" si="3440"/>
        <v>0</v>
      </c>
      <c r="AF1157" s="18"/>
      <c r="AG1157" s="18"/>
      <c r="AH1157" s="18"/>
      <c r="AI1157" s="18">
        <f t="shared" si="3403"/>
        <v>0</v>
      </c>
      <c r="AJ1157" s="18">
        <f t="shared" si="3404"/>
        <v>0</v>
      </c>
      <c r="AK1157" s="18">
        <f t="shared" si="3405"/>
        <v>0</v>
      </c>
      <c r="AL1157" s="18"/>
      <c r="AM1157" s="18">
        <f t="shared" si="3406"/>
        <v>0</v>
      </c>
      <c r="AN1157" s="18"/>
      <c r="AO1157" s="18"/>
      <c r="AP1157" s="18"/>
      <c r="AQ1157" s="18">
        <f t="shared" si="3407"/>
        <v>0</v>
      </c>
      <c r="AR1157" s="18">
        <f t="shared" si="3408"/>
        <v>0</v>
      </c>
      <c r="AS1157" s="18">
        <f t="shared" si="3409"/>
        <v>0</v>
      </c>
      <c r="AT1157" s="18"/>
      <c r="AU1157" s="18"/>
      <c r="AV1157" s="18"/>
      <c r="AW1157" s="18">
        <f t="shared" si="3410"/>
        <v>0</v>
      </c>
      <c r="AX1157" s="18">
        <f t="shared" si="3411"/>
        <v>0</v>
      </c>
      <c r="AY1157" s="18">
        <f t="shared" si="3412"/>
        <v>0</v>
      </c>
      <c r="AZ1157" s="18"/>
      <c r="BA1157" s="18"/>
      <c r="BB1157" s="18"/>
      <c r="BC1157" s="18">
        <f t="shared" si="3395"/>
        <v>0</v>
      </c>
      <c r="BD1157" s="18">
        <f t="shared" si="3396"/>
        <v>0</v>
      </c>
      <c r="BE1157" s="18">
        <f t="shared" si="3397"/>
        <v>0</v>
      </c>
      <c r="BF1157" s="18"/>
      <c r="BG1157" s="18"/>
      <c r="BH1157" s="18"/>
      <c r="BI1157" s="18">
        <f t="shared" si="3392"/>
        <v>0</v>
      </c>
      <c r="BJ1157" s="18">
        <f t="shared" si="3393"/>
        <v>0</v>
      </c>
      <c r="BK1157" s="18">
        <f t="shared" si="3394"/>
        <v>0</v>
      </c>
      <c r="BL1157" s="18"/>
      <c r="BM1157" s="18"/>
      <c r="BN1157" s="18"/>
      <c r="BO1157" s="18">
        <f t="shared" si="3348"/>
        <v>0</v>
      </c>
      <c r="BP1157" s="18">
        <f t="shared" si="3349"/>
        <v>0</v>
      </c>
      <c r="BQ1157" s="18">
        <f t="shared" si="3350"/>
        <v>0</v>
      </c>
      <c r="BR1157" s="18"/>
      <c r="BS1157" s="18"/>
      <c r="BT1157" s="18"/>
      <c r="BU1157" s="18">
        <f t="shared" si="3351"/>
        <v>0</v>
      </c>
      <c r="BV1157" s="18">
        <f t="shared" si="3352"/>
        <v>0</v>
      </c>
      <c r="BW1157" s="18">
        <f t="shared" si="3353"/>
        <v>0</v>
      </c>
      <c r="BX1157" s="18"/>
      <c r="BY1157" s="18"/>
      <c r="BZ1157" s="18"/>
      <c r="CA1157" s="18">
        <f t="shared" si="3342"/>
        <v>0</v>
      </c>
      <c r="CB1157" s="18">
        <f t="shared" si="3343"/>
        <v>0</v>
      </c>
      <c r="CC1157" s="18">
        <f t="shared" si="3344"/>
        <v>0</v>
      </c>
      <c r="CD1157" s="18"/>
      <c r="CE1157" s="27" t="s">
        <v>1661</v>
      </c>
      <c r="CF1157" s="33"/>
    </row>
    <row r="1158" spans="1:84" ht="46.8" hidden="1" x14ac:dyDescent="0.3">
      <c r="A1158" s="41" t="s">
        <v>878</v>
      </c>
      <c r="B1158" s="39"/>
      <c r="C1158" s="41"/>
      <c r="D1158" s="41"/>
      <c r="E1158" s="14" t="s">
        <v>1314</v>
      </c>
      <c r="F1158" s="18">
        <f t="shared" ref="F1158:K1160" si="3473">F1159</f>
        <v>0</v>
      </c>
      <c r="G1158" s="18">
        <f t="shared" si="3473"/>
        <v>5817.9</v>
      </c>
      <c r="H1158" s="18">
        <f t="shared" si="3473"/>
        <v>137141.1</v>
      </c>
      <c r="I1158" s="18">
        <f t="shared" si="3473"/>
        <v>0</v>
      </c>
      <c r="J1158" s="18">
        <f t="shared" si="3473"/>
        <v>0</v>
      </c>
      <c r="K1158" s="18">
        <f t="shared" si="3473"/>
        <v>0</v>
      </c>
      <c r="L1158" s="18">
        <f t="shared" si="3465"/>
        <v>0</v>
      </c>
      <c r="M1158" s="18">
        <f t="shared" si="3466"/>
        <v>5817.9</v>
      </c>
      <c r="N1158" s="18">
        <f t="shared" si="3467"/>
        <v>137141.1</v>
      </c>
      <c r="O1158" s="18">
        <f t="shared" ref="O1158:S1160" si="3474">O1159</f>
        <v>0</v>
      </c>
      <c r="P1158" s="18">
        <f t="shared" si="3474"/>
        <v>0</v>
      </c>
      <c r="Q1158" s="18">
        <f t="shared" si="3474"/>
        <v>0</v>
      </c>
      <c r="R1158" s="18">
        <f t="shared" si="3474"/>
        <v>0</v>
      </c>
      <c r="S1158" s="18">
        <f t="shared" si="3474"/>
        <v>0</v>
      </c>
      <c r="T1158" s="18">
        <f t="shared" si="3435"/>
        <v>0</v>
      </c>
      <c r="U1158" s="18">
        <f t="shared" si="3436"/>
        <v>5817.9</v>
      </c>
      <c r="V1158" s="18">
        <f t="shared" si="3437"/>
        <v>137141.1</v>
      </c>
      <c r="W1158" s="18">
        <f t="shared" ref="W1158:CD1160" si="3475">W1159</f>
        <v>0</v>
      </c>
      <c r="X1158" s="18">
        <f t="shared" si="3475"/>
        <v>0</v>
      </c>
      <c r="Y1158" s="18">
        <f t="shared" si="3475"/>
        <v>0</v>
      </c>
      <c r="Z1158" s="18">
        <f t="shared" si="3475"/>
        <v>0</v>
      </c>
      <c r="AA1158" s="18">
        <f t="shared" si="3475"/>
        <v>0</v>
      </c>
      <c r="AB1158" s="18">
        <f t="shared" si="3475"/>
        <v>0</v>
      </c>
      <c r="AC1158" s="18">
        <f t="shared" si="3438"/>
        <v>0</v>
      </c>
      <c r="AD1158" s="18">
        <f t="shared" si="3439"/>
        <v>5817.9</v>
      </c>
      <c r="AE1158" s="18">
        <f t="shared" si="3440"/>
        <v>137141.1</v>
      </c>
      <c r="AF1158" s="18">
        <f t="shared" si="3475"/>
        <v>0</v>
      </c>
      <c r="AG1158" s="18">
        <f t="shared" si="3475"/>
        <v>0</v>
      </c>
      <c r="AH1158" s="18">
        <f t="shared" si="3475"/>
        <v>0</v>
      </c>
      <c r="AI1158" s="18">
        <f t="shared" si="3403"/>
        <v>0</v>
      </c>
      <c r="AJ1158" s="18">
        <f t="shared" si="3404"/>
        <v>5817.9</v>
      </c>
      <c r="AK1158" s="18">
        <f t="shared" si="3405"/>
        <v>137141.1</v>
      </c>
      <c r="AL1158" s="18">
        <f t="shared" si="3475"/>
        <v>0</v>
      </c>
      <c r="AM1158" s="18">
        <f t="shared" si="3406"/>
        <v>0</v>
      </c>
      <c r="AN1158" s="18">
        <f t="shared" si="3475"/>
        <v>0</v>
      </c>
      <c r="AO1158" s="18">
        <f t="shared" si="3475"/>
        <v>-5817.9</v>
      </c>
      <c r="AP1158" s="18">
        <f t="shared" si="3475"/>
        <v>-137141.1</v>
      </c>
      <c r="AQ1158" s="18">
        <f t="shared" si="3407"/>
        <v>0</v>
      </c>
      <c r="AR1158" s="18">
        <f t="shared" si="3408"/>
        <v>0</v>
      </c>
      <c r="AS1158" s="18">
        <f t="shared" si="3409"/>
        <v>0</v>
      </c>
      <c r="AT1158" s="18">
        <f t="shared" si="3475"/>
        <v>0</v>
      </c>
      <c r="AU1158" s="18">
        <f t="shared" si="3475"/>
        <v>0</v>
      </c>
      <c r="AV1158" s="18">
        <f t="shared" si="3475"/>
        <v>0</v>
      </c>
      <c r="AW1158" s="18">
        <f t="shared" si="3410"/>
        <v>0</v>
      </c>
      <c r="AX1158" s="18">
        <f t="shared" si="3411"/>
        <v>0</v>
      </c>
      <c r="AY1158" s="18">
        <f t="shared" si="3412"/>
        <v>0</v>
      </c>
      <c r="AZ1158" s="18">
        <f t="shared" si="3475"/>
        <v>0</v>
      </c>
      <c r="BA1158" s="18">
        <f t="shared" si="3475"/>
        <v>0</v>
      </c>
      <c r="BB1158" s="18">
        <f t="shared" si="3475"/>
        <v>0</v>
      </c>
      <c r="BC1158" s="18">
        <f t="shared" si="3395"/>
        <v>0</v>
      </c>
      <c r="BD1158" s="18">
        <f t="shared" si="3396"/>
        <v>0</v>
      </c>
      <c r="BE1158" s="18">
        <f t="shared" si="3397"/>
        <v>0</v>
      </c>
      <c r="BF1158" s="18">
        <f t="shared" si="3475"/>
        <v>0</v>
      </c>
      <c r="BG1158" s="18">
        <f t="shared" si="3475"/>
        <v>0</v>
      </c>
      <c r="BH1158" s="18">
        <f t="shared" si="3475"/>
        <v>0</v>
      </c>
      <c r="BI1158" s="18">
        <f t="shared" si="3392"/>
        <v>0</v>
      </c>
      <c r="BJ1158" s="18">
        <f t="shared" si="3393"/>
        <v>0</v>
      </c>
      <c r="BK1158" s="18">
        <f t="shared" si="3394"/>
        <v>0</v>
      </c>
      <c r="BL1158" s="18">
        <f t="shared" si="3475"/>
        <v>0</v>
      </c>
      <c r="BM1158" s="18">
        <f t="shared" si="3475"/>
        <v>0</v>
      </c>
      <c r="BN1158" s="18">
        <f t="shared" si="3475"/>
        <v>0</v>
      </c>
      <c r="BO1158" s="18">
        <f t="shared" si="3348"/>
        <v>0</v>
      </c>
      <c r="BP1158" s="18">
        <f t="shared" si="3349"/>
        <v>0</v>
      </c>
      <c r="BQ1158" s="18">
        <f t="shared" si="3350"/>
        <v>0</v>
      </c>
      <c r="BR1158" s="18">
        <f t="shared" si="3475"/>
        <v>0</v>
      </c>
      <c r="BS1158" s="18">
        <f t="shared" si="3475"/>
        <v>0</v>
      </c>
      <c r="BT1158" s="18">
        <f t="shared" si="3475"/>
        <v>0</v>
      </c>
      <c r="BU1158" s="18">
        <f t="shared" si="3351"/>
        <v>0</v>
      </c>
      <c r="BV1158" s="18">
        <f t="shared" si="3352"/>
        <v>0</v>
      </c>
      <c r="BW1158" s="18">
        <f t="shared" si="3353"/>
        <v>0</v>
      </c>
      <c r="BX1158" s="18">
        <f t="shared" si="3475"/>
        <v>0</v>
      </c>
      <c r="BY1158" s="18">
        <f t="shared" si="3475"/>
        <v>0</v>
      </c>
      <c r="BZ1158" s="18">
        <f t="shared" si="3475"/>
        <v>0</v>
      </c>
      <c r="CA1158" s="18">
        <f t="shared" si="3342"/>
        <v>0</v>
      </c>
      <c r="CB1158" s="18">
        <f t="shared" si="3343"/>
        <v>0</v>
      </c>
      <c r="CC1158" s="18">
        <f t="shared" si="3344"/>
        <v>0</v>
      </c>
      <c r="CD1158" s="18">
        <f t="shared" si="3475"/>
        <v>0</v>
      </c>
      <c r="CE1158" s="27" t="s">
        <v>1661</v>
      </c>
      <c r="CF1158" s="33"/>
    </row>
    <row r="1159" spans="1:84" ht="46.8" hidden="1" x14ac:dyDescent="0.3">
      <c r="A1159" s="41" t="s">
        <v>878</v>
      </c>
      <c r="B1159" s="39">
        <v>400</v>
      </c>
      <c r="C1159" s="41"/>
      <c r="D1159" s="41"/>
      <c r="E1159" s="14" t="s">
        <v>553</v>
      </c>
      <c r="F1159" s="18">
        <f t="shared" si="3473"/>
        <v>0</v>
      </c>
      <c r="G1159" s="18">
        <f t="shared" si="3473"/>
        <v>5817.9</v>
      </c>
      <c r="H1159" s="18">
        <f t="shared" si="3473"/>
        <v>137141.1</v>
      </c>
      <c r="I1159" s="18">
        <f t="shared" si="3473"/>
        <v>0</v>
      </c>
      <c r="J1159" s="18">
        <f t="shared" si="3473"/>
        <v>0</v>
      </c>
      <c r="K1159" s="18">
        <f t="shared" si="3473"/>
        <v>0</v>
      </c>
      <c r="L1159" s="18">
        <f t="shared" si="3465"/>
        <v>0</v>
      </c>
      <c r="M1159" s="18">
        <f t="shared" si="3466"/>
        <v>5817.9</v>
      </c>
      <c r="N1159" s="18">
        <f t="shared" si="3467"/>
        <v>137141.1</v>
      </c>
      <c r="O1159" s="18">
        <f t="shared" si="3474"/>
        <v>0</v>
      </c>
      <c r="P1159" s="18">
        <f t="shared" si="3474"/>
        <v>0</v>
      </c>
      <c r="Q1159" s="18">
        <f t="shared" si="3474"/>
        <v>0</v>
      </c>
      <c r="R1159" s="18">
        <f t="shared" si="3474"/>
        <v>0</v>
      </c>
      <c r="S1159" s="18">
        <f t="shared" si="3474"/>
        <v>0</v>
      </c>
      <c r="T1159" s="18">
        <f t="shared" si="3435"/>
        <v>0</v>
      </c>
      <c r="U1159" s="18">
        <f t="shared" si="3436"/>
        <v>5817.9</v>
      </c>
      <c r="V1159" s="18">
        <f t="shared" si="3437"/>
        <v>137141.1</v>
      </c>
      <c r="W1159" s="18">
        <f t="shared" si="3475"/>
        <v>0</v>
      </c>
      <c r="X1159" s="18">
        <f t="shared" si="3475"/>
        <v>0</v>
      </c>
      <c r="Y1159" s="18">
        <f t="shared" si="3475"/>
        <v>0</v>
      </c>
      <c r="Z1159" s="18">
        <f t="shared" si="3475"/>
        <v>0</v>
      </c>
      <c r="AA1159" s="18">
        <f t="shared" si="3475"/>
        <v>0</v>
      </c>
      <c r="AB1159" s="18">
        <f t="shared" si="3475"/>
        <v>0</v>
      </c>
      <c r="AC1159" s="18">
        <f t="shared" si="3438"/>
        <v>0</v>
      </c>
      <c r="AD1159" s="18">
        <f t="shared" si="3439"/>
        <v>5817.9</v>
      </c>
      <c r="AE1159" s="18">
        <f t="shared" si="3440"/>
        <v>137141.1</v>
      </c>
      <c r="AF1159" s="18">
        <f t="shared" si="3475"/>
        <v>0</v>
      </c>
      <c r="AG1159" s="18">
        <f t="shared" si="3475"/>
        <v>0</v>
      </c>
      <c r="AH1159" s="18">
        <f t="shared" si="3475"/>
        <v>0</v>
      </c>
      <c r="AI1159" s="18">
        <f t="shared" si="3403"/>
        <v>0</v>
      </c>
      <c r="AJ1159" s="18">
        <f t="shared" si="3404"/>
        <v>5817.9</v>
      </c>
      <c r="AK1159" s="18">
        <f t="shared" si="3405"/>
        <v>137141.1</v>
      </c>
      <c r="AL1159" s="18">
        <f t="shared" si="3475"/>
        <v>0</v>
      </c>
      <c r="AM1159" s="18">
        <f t="shared" si="3406"/>
        <v>0</v>
      </c>
      <c r="AN1159" s="18">
        <f t="shared" si="3475"/>
        <v>0</v>
      </c>
      <c r="AO1159" s="18">
        <f t="shared" si="3475"/>
        <v>-5817.9</v>
      </c>
      <c r="AP1159" s="18">
        <f t="shared" si="3475"/>
        <v>-137141.1</v>
      </c>
      <c r="AQ1159" s="18">
        <f t="shared" si="3407"/>
        <v>0</v>
      </c>
      <c r="AR1159" s="18">
        <f t="shared" si="3408"/>
        <v>0</v>
      </c>
      <c r="AS1159" s="18">
        <f t="shared" si="3409"/>
        <v>0</v>
      </c>
      <c r="AT1159" s="18">
        <f t="shared" si="3475"/>
        <v>0</v>
      </c>
      <c r="AU1159" s="18">
        <f t="shared" si="3475"/>
        <v>0</v>
      </c>
      <c r="AV1159" s="18">
        <f t="shared" si="3475"/>
        <v>0</v>
      </c>
      <c r="AW1159" s="18">
        <f t="shared" si="3410"/>
        <v>0</v>
      </c>
      <c r="AX1159" s="18">
        <f t="shared" si="3411"/>
        <v>0</v>
      </c>
      <c r="AY1159" s="18">
        <f t="shared" si="3412"/>
        <v>0</v>
      </c>
      <c r="AZ1159" s="18">
        <f t="shared" si="3475"/>
        <v>0</v>
      </c>
      <c r="BA1159" s="18">
        <f t="shared" si="3475"/>
        <v>0</v>
      </c>
      <c r="BB1159" s="18">
        <f t="shared" si="3475"/>
        <v>0</v>
      </c>
      <c r="BC1159" s="18">
        <f t="shared" si="3395"/>
        <v>0</v>
      </c>
      <c r="BD1159" s="18">
        <f t="shared" si="3396"/>
        <v>0</v>
      </c>
      <c r="BE1159" s="18">
        <f t="shared" si="3397"/>
        <v>0</v>
      </c>
      <c r="BF1159" s="18">
        <f t="shared" si="3475"/>
        <v>0</v>
      </c>
      <c r="BG1159" s="18">
        <f t="shared" si="3475"/>
        <v>0</v>
      </c>
      <c r="BH1159" s="18">
        <f t="shared" si="3475"/>
        <v>0</v>
      </c>
      <c r="BI1159" s="18">
        <f t="shared" si="3392"/>
        <v>0</v>
      </c>
      <c r="BJ1159" s="18">
        <f t="shared" si="3393"/>
        <v>0</v>
      </c>
      <c r="BK1159" s="18">
        <f t="shared" si="3394"/>
        <v>0</v>
      </c>
      <c r="BL1159" s="18">
        <f t="shared" si="3475"/>
        <v>0</v>
      </c>
      <c r="BM1159" s="18">
        <f t="shared" si="3475"/>
        <v>0</v>
      </c>
      <c r="BN1159" s="18">
        <f t="shared" si="3475"/>
        <v>0</v>
      </c>
      <c r="BO1159" s="18">
        <f t="shared" si="3348"/>
        <v>0</v>
      </c>
      <c r="BP1159" s="18">
        <f t="shared" si="3349"/>
        <v>0</v>
      </c>
      <c r="BQ1159" s="18">
        <f t="shared" si="3350"/>
        <v>0</v>
      </c>
      <c r="BR1159" s="18">
        <f t="shared" si="3475"/>
        <v>0</v>
      </c>
      <c r="BS1159" s="18">
        <f t="shared" si="3475"/>
        <v>0</v>
      </c>
      <c r="BT1159" s="18">
        <f t="shared" si="3475"/>
        <v>0</v>
      </c>
      <c r="BU1159" s="18">
        <f t="shared" si="3351"/>
        <v>0</v>
      </c>
      <c r="BV1159" s="18">
        <f t="shared" si="3352"/>
        <v>0</v>
      </c>
      <c r="BW1159" s="18">
        <f t="shared" si="3353"/>
        <v>0</v>
      </c>
      <c r="BX1159" s="18">
        <f t="shared" si="3475"/>
        <v>0</v>
      </c>
      <c r="BY1159" s="18">
        <f t="shared" si="3475"/>
        <v>0</v>
      </c>
      <c r="BZ1159" s="18">
        <f t="shared" si="3475"/>
        <v>0</v>
      </c>
      <c r="CA1159" s="18">
        <f t="shared" si="3342"/>
        <v>0</v>
      </c>
      <c r="CB1159" s="18">
        <f t="shared" si="3343"/>
        <v>0</v>
      </c>
      <c r="CC1159" s="18">
        <f t="shared" si="3344"/>
        <v>0</v>
      </c>
      <c r="CD1159" s="18">
        <f t="shared" si="3475"/>
        <v>0</v>
      </c>
      <c r="CE1159" s="27" t="s">
        <v>1661</v>
      </c>
      <c r="CF1159" s="33"/>
    </row>
    <row r="1160" spans="1:84" hidden="1" x14ac:dyDescent="0.3">
      <c r="A1160" s="41" t="s">
        <v>878</v>
      </c>
      <c r="B1160" s="39">
        <v>410</v>
      </c>
      <c r="C1160" s="41"/>
      <c r="D1160" s="41"/>
      <c r="E1160" s="14" t="s">
        <v>566</v>
      </c>
      <c r="F1160" s="18">
        <f t="shared" si="3473"/>
        <v>0</v>
      </c>
      <c r="G1160" s="18">
        <f t="shared" si="3473"/>
        <v>5817.9</v>
      </c>
      <c r="H1160" s="18">
        <f t="shared" si="3473"/>
        <v>137141.1</v>
      </c>
      <c r="I1160" s="18">
        <f t="shared" si="3473"/>
        <v>0</v>
      </c>
      <c r="J1160" s="18">
        <f t="shared" si="3473"/>
        <v>0</v>
      </c>
      <c r="K1160" s="18">
        <f t="shared" si="3473"/>
        <v>0</v>
      </c>
      <c r="L1160" s="18">
        <f t="shared" si="3465"/>
        <v>0</v>
      </c>
      <c r="M1160" s="18">
        <f t="shared" si="3466"/>
        <v>5817.9</v>
      </c>
      <c r="N1160" s="18">
        <f t="shared" si="3467"/>
        <v>137141.1</v>
      </c>
      <c r="O1160" s="18">
        <f t="shared" si="3474"/>
        <v>0</v>
      </c>
      <c r="P1160" s="18">
        <f t="shared" si="3474"/>
        <v>0</v>
      </c>
      <c r="Q1160" s="18">
        <f t="shared" si="3474"/>
        <v>0</v>
      </c>
      <c r="R1160" s="18">
        <f t="shared" si="3474"/>
        <v>0</v>
      </c>
      <c r="S1160" s="18">
        <f t="shared" si="3474"/>
        <v>0</v>
      </c>
      <c r="T1160" s="18">
        <f t="shared" si="3435"/>
        <v>0</v>
      </c>
      <c r="U1160" s="18">
        <f t="shared" si="3436"/>
        <v>5817.9</v>
      </c>
      <c r="V1160" s="18">
        <f t="shared" si="3437"/>
        <v>137141.1</v>
      </c>
      <c r="W1160" s="18">
        <f t="shared" si="3475"/>
        <v>0</v>
      </c>
      <c r="X1160" s="18">
        <f t="shared" si="3475"/>
        <v>0</v>
      </c>
      <c r="Y1160" s="18">
        <f t="shared" si="3475"/>
        <v>0</v>
      </c>
      <c r="Z1160" s="18">
        <f t="shared" si="3475"/>
        <v>0</v>
      </c>
      <c r="AA1160" s="18">
        <f t="shared" si="3475"/>
        <v>0</v>
      </c>
      <c r="AB1160" s="18">
        <f t="shared" si="3475"/>
        <v>0</v>
      </c>
      <c r="AC1160" s="18">
        <f t="shared" si="3438"/>
        <v>0</v>
      </c>
      <c r="AD1160" s="18">
        <f t="shared" si="3439"/>
        <v>5817.9</v>
      </c>
      <c r="AE1160" s="18">
        <f t="shared" si="3440"/>
        <v>137141.1</v>
      </c>
      <c r="AF1160" s="18">
        <f t="shared" si="3475"/>
        <v>0</v>
      </c>
      <c r="AG1160" s="18">
        <f t="shared" si="3475"/>
        <v>0</v>
      </c>
      <c r="AH1160" s="18">
        <f t="shared" si="3475"/>
        <v>0</v>
      </c>
      <c r="AI1160" s="18">
        <f t="shared" si="3403"/>
        <v>0</v>
      </c>
      <c r="AJ1160" s="18">
        <f t="shared" si="3404"/>
        <v>5817.9</v>
      </c>
      <c r="AK1160" s="18">
        <f t="shared" si="3405"/>
        <v>137141.1</v>
      </c>
      <c r="AL1160" s="18">
        <f t="shared" si="3475"/>
        <v>0</v>
      </c>
      <c r="AM1160" s="18">
        <f t="shared" si="3406"/>
        <v>0</v>
      </c>
      <c r="AN1160" s="18">
        <f t="shared" si="3475"/>
        <v>0</v>
      </c>
      <c r="AO1160" s="18">
        <f t="shared" si="3475"/>
        <v>-5817.9</v>
      </c>
      <c r="AP1160" s="18">
        <f t="shared" si="3475"/>
        <v>-137141.1</v>
      </c>
      <c r="AQ1160" s="18">
        <f t="shared" si="3407"/>
        <v>0</v>
      </c>
      <c r="AR1160" s="18">
        <f t="shared" si="3408"/>
        <v>0</v>
      </c>
      <c r="AS1160" s="18">
        <f t="shared" si="3409"/>
        <v>0</v>
      </c>
      <c r="AT1160" s="18">
        <f t="shared" si="3475"/>
        <v>0</v>
      </c>
      <c r="AU1160" s="18">
        <f t="shared" si="3475"/>
        <v>0</v>
      </c>
      <c r="AV1160" s="18">
        <f t="shared" si="3475"/>
        <v>0</v>
      </c>
      <c r="AW1160" s="18">
        <f t="shared" si="3410"/>
        <v>0</v>
      </c>
      <c r="AX1160" s="18">
        <f t="shared" si="3411"/>
        <v>0</v>
      </c>
      <c r="AY1160" s="18">
        <f t="shared" si="3412"/>
        <v>0</v>
      </c>
      <c r="AZ1160" s="18">
        <f t="shared" si="3475"/>
        <v>0</v>
      </c>
      <c r="BA1160" s="18">
        <f t="shared" si="3475"/>
        <v>0</v>
      </c>
      <c r="BB1160" s="18">
        <f t="shared" si="3475"/>
        <v>0</v>
      </c>
      <c r="BC1160" s="18">
        <f t="shared" si="3395"/>
        <v>0</v>
      </c>
      <c r="BD1160" s="18">
        <f t="shared" si="3396"/>
        <v>0</v>
      </c>
      <c r="BE1160" s="18">
        <f t="shared" si="3397"/>
        <v>0</v>
      </c>
      <c r="BF1160" s="18">
        <f t="shared" si="3475"/>
        <v>0</v>
      </c>
      <c r="BG1160" s="18">
        <f t="shared" si="3475"/>
        <v>0</v>
      </c>
      <c r="BH1160" s="18">
        <f t="shared" si="3475"/>
        <v>0</v>
      </c>
      <c r="BI1160" s="18">
        <f t="shared" si="3392"/>
        <v>0</v>
      </c>
      <c r="BJ1160" s="18">
        <f t="shared" si="3393"/>
        <v>0</v>
      </c>
      <c r="BK1160" s="18">
        <f t="shared" si="3394"/>
        <v>0</v>
      </c>
      <c r="BL1160" s="18">
        <f t="shared" si="3475"/>
        <v>0</v>
      </c>
      <c r="BM1160" s="18">
        <f t="shared" si="3475"/>
        <v>0</v>
      </c>
      <c r="BN1160" s="18">
        <f t="shared" si="3475"/>
        <v>0</v>
      </c>
      <c r="BO1160" s="18">
        <f t="shared" si="3348"/>
        <v>0</v>
      </c>
      <c r="BP1160" s="18">
        <f t="shared" si="3349"/>
        <v>0</v>
      </c>
      <c r="BQ1160" s="18">
        <f t="shared" si="3350"/>
        <v>0</v>
      </c>
      <c r="BR1160" s="18">
        <f t="shared" si="3475"/>
        <v>0</v>
      </c>
      <c r="BS1160" s="18">
        <f t="shared" si="3475"/>
        <v>0</v>
      </c>
      <c r="BT1160" s="18">
        <f t="shared" si="3475"/>
        <v>0</v>
      </c>
      <c r="BU1160" s="18">
        <f t="shared" si="3351"/>
        <v>0</v>
      </c>
      <c r="BV1160" s="18">
        <f t="shared" si="3352"/>
        <v>0</v>
      </c>
      <c r="BW1160" s="18">
        <f t="shared" si="3353"/>
        <v>0</v>
      </c>
      <c r="BX1160" s="18">
        <f t="shared" si="3475"/>
        <v>0</v>
      </c>
      <c r="BY1160" s="18">
        <f t="shared" si="3475"/>
        <v>0</v>
      </c>
      <c r="BZ1160" s="18">
        <f t="shared" si="3475"/>
        <v>0</v>
      </c>
      <c r="CA1160" s="18">
        <f t="shared" si="3342"/>
        <v>0</v>
      </c>
      <c r="CB1160" s="18">
        <f t="shared" si="3343"/>
        <v>0</v>
      </c>
      <c r="CC1160" s="18">
        <f t="shared" si="3344"/>
        <v>0</v>
      </c>
      <c r="CD1160" s="18">
        <f t="shared" si="3475"/>
        <v>0</v>
      </c>
      <c r="CE1160" s="27" t="s">
        <v>1661</v>
      </c>
      <c r="CF1160" s="33"/>
    </row>
    <row r="1161" spans="1:84" hidden="1" x14ac:dyDescent="0.3">
      <c r="A1161" s="41" t="s">
        <v>878</v>
      </c>
      <c r="B1161" s="39">
        <v>410</v>
      </c>
      <c r="C1161" s="41" t="s">
        <v>27</v>
      </c>
      <c r="D1161" s="41" t="s">
        <v>5</v>
      </c>
      <c r="E1161" s="14" t="s">
        <v>531</v>
      </c>
      <c r="F1161" s="18"/>
      <c r="G1161" s="23">
        <v>5817.9</v>
      </c>
      <c r="H1161" s="23">
        <v>137141.1</v>
      </c>
      <c r="I1161" s="18"/>
      <c r="J1161" s="18"/>
      <c r="K1161" s="18"/>
      <c r="L1161" s="18">
        <f t="shared" si="3465"/>
        <v>0</v>
      </c>
      <c r="M1161" s="18">
        <f t="shared" si="3466"/>
        <v>5817.9</v>
      </c>
      <c r="N1161" s="18">
        <f t="shared" si="3467"/>
        <v>137141.1</v>
      </c>
      <c r="O1161" s="18"/>
      <c r="P1161" s="18"/>
      <c r="Q1161" s="18"/>
      <c r="R1161" s="18"/>
      <c r="S1161" s="18"/>
      <c r="T1161" s="18">
        <f t="shared" si="3435"/>
        <v>0</v>
      </c>
      <c r="U1161" s="18">
        <f t="shared" si="3436"/>
        <v>5817.9</v>
      </c>
      <c r="V1161" s="18">
        <f t="shared" si="3437"/>
        <v>137141.1</v>
      </c>
      <c r="W1161" s="18"/>
      <c r="X1161" s="18"/>
      <c r="Y1161" s="18"/>
      <c r="Z1161" s="18"/>
      <c r="AA1161" s="18"/>
      <c r="AB1161" s="18"/>
      <c r="AC1161" s="18">
        <f t="shared" si="3438"/>
        <v>0</v>
      </c>
      <c r="AD1161" s="18">
        <f t="shared" si="3439"/>
        <v>5817.9</v>
      </c>
      <c r="AE1161" s="18">
        <f t="shared" si="3440"/>
        <v>137141.1</v>
      </c>
      <c r="AF1161" s="18"/>
      <c r="AG1161" s="18"/>
      <c r="AH1161" s="18"/>
      <c r="AI1161" s="18">
        <f t="shared" si="3403"/>
        <v>0</v>
      </c>
      <c r="AJ1161" s="18">
        <f t="shared" si="3404"/>
        <v>5817.9</v>
      </c>
      <c r="AK1161" s="18">
        <f t="shared" si="3405"/>
        <v>137141.1</v>
      </c>
      <c r="AL1161" s="18"/>
      <c r="AM1161" s="18">
        <f t="shared" si="3406"/>
        <v>0</v>
      </c>
      <c r="AN1161" s="18"/>
      <c r="AO1161" s="18">
        <v>-5817.9</v>
      </c>
      <c r="AP1161" s="18">
        <v>-137141.1</v>
      </c>
      <c r="AQ1161" s="18">
        <f t="shared" si="3407"/>
        <v>0</v>
      </c>
      <c r="AR1161" s="18">
        <f t="shared" si="3408"/>
        <v>0</v>
      </c>
      <c r="AS1161" s="18">
        <f t="shared" si="3409"/>
        <v>0</v>
      </c>
      <c r="AT1161" s="18"/>
      <c r="AU1161" s="18"/>
      <c r="AV1161" s="18"/>
      <c r="AW1161" s="18">
        <f t="shared" si="3410"/>
        <v>0</v>
      </c>
      <c r="AX1161" s="18">
        <f t="shared" si="3411"/>
        <v>0</v>
      </c>
      <c r="AY1161" s="18">
        <f t="shared" si="3412"/>
        <v>0</v>
      </c>
      <c r="AZ1161" s="18"/>
      <c r="BA1161" s="18"/>
      <c r="BB1161" s="18"/>
      <c r="BC1161" s="18">
        <f t="shared" si="3395"/>
        <v>0</v>
      </c>
      <c r="BD1161" s="18">
        <f t="shared" si="3396"/>
        <v>0</v>
      </c>
      <c r="BE1161" s="18">
        <f t="shared" si="3397"/>
        <v>0</v>
      </c>
      <c r="BF1161" s="18"/>
      <c r="BG1161" s="18"/>
      <c r="BH1161" s="18"/>
      <c r="BI1161" s="18">
        <f t="shared" si="3392"/>
        <v>0</v>
      </c>
      <c r="BJ1161" s="18">
        <f t="shared" si="3393"/>
        <v>0</v>
      </c>
      <c r="BK1161" s="18">
        <f t="shared" si="3394"/>
        <v>0</v>
      </c>
      <c r="BL1161" s="18"/>
      <c r="BM1161" s="18"/>
      <c r="BN1161" s="18"/>
      <c r="BO1161" s="18">
        <f t="shared" si="3348"/>
        <v>0</v>
      </c>
      <c r="BP1161" s="18">
        <f t="shared" si="3349"/>
        <v>0</v>
      </c>
      <c r="BQ1161" s="18">
        <f t="shared" si="3350"/>
        <v>0</v>
      </c>
      <c r="BR1161" s="18"/>
      <c r="BS1161" s="18"/>
      <c r="BT1161" s="18"/>
      <c r="BU1161" s="18">
        <f t="shared" si="3351"/>
        <v>0</v>
      </c>
      <c r="BV1161" s="18">
        <f t="shared" si="3352"/>
        <v>0</v>
      </c>
      <c r="BW1161" s="18">
        <f t="shared" si="3353"/>
        <v>0</v>
      </c>
      <c r="BX1161" s="18"/>
      <c r="BY1161" s="18"/>
      <c r="BZ1161" s="18"/>
      <c r="CA1161" s="18">
        <f t="shared" si="3342"/>
        <v>0</v>
      </c>
      <c r="CB1161" s="18">
        <f t="shared" si="3343"/>
        <v>0</v>
      </c>
      <c r="CC1161" s="18">
        <f t="shared" si="3344"/>
        <v>0</v>
      </c>
      <c r="CD1161" s="18"/>
      <c r="CE1161" s="27" t="s">
        <v>1661</v>
      </c>
      <c r="CF1161" s="33"/>
    </row>
    <row r="1162" spans="1:84" ht="78" x14ac:dyDescent="0.3">
      <c r="A1162" s="41" t="s">
        <v>217</v>
      </c>
      <c r="B1162" s="39"/>
      <c r="C1162" s="41"/>
      <c r="D1162" s="41"/>
      <c r="E1162" s="14" t="s">
        <v>673</v>
      </c>
      <c r="F1162" s="18">
        <f t="shared" ref="F1162:K1162" si="3476">F1163+F1166</f>
        <v>6420</v>
      </c>
      <c r="G1162" s="18">
        <f t="shared" si="3476"/>
        <v>6420</v>
      </c>
      <c r="H1162" s="18">
        <f t="shared" si="3476"/>
        <v>6420</v>
      </c>
      <c r="I1162" s="18">
        <f t="shared" si="3476"/>
        <v>0</v>
      </c>
      <c r="J1162" s="18">
        <f t="shared" si="3476"/>
        <v>0</v>
      </c>
      <c r="K1162" s="18">
        <f t="shared" si="3476"/>
        <v>0</v>
      </c>
      <c r="L1162" s="18">
        <f t="shared" si="3465"/>
        <v>6420</v>
      </c>
      <c r="M1162" s="18">
        <f t="shared" si="3466"/>
        <v>6420</v>
      </c>
      <c r="N1162" s="18">
        <f t="shared" si="3467"/>
        <v>6420</v>
      </c>
      <c r="O1162" s="18">
        <f t="shared" ref="O1162:S1162" si="3477">O1163+O1166</f>
        <v>0</v>
      </c>
      <c r="P1162" s="18">
        <f t="shared" si="3477"/>
        <v>0</v>
      </c>
      <c r="Q1162" s="18">
        <f t="shared" si="3477"/>
        <v>0</v>
      </c>
      <c r="R1162" s="18">
        <f t="shared" si="3477"/>
        <v>0</v>
      </c>
      <c r="S1162" s="18">
        <f t="shared" si="3477"/>
        <v>0</v>
      </c>
      <c r="T1162" s="18">
        <f t="shared" si="3435"/>
        <v>6420</v>
      </c>
      <c r="U1162" s="18">
        <f t="shared" si="3436"/>
        <v>6420</v>
      </c>
      <c r="V1162" s="18">
        <f t="shared" si="3437"/>
        <v>6420</v>
      </c>
      <c r="W1162" s="18">
        <f t="shared" ref="W1162:CD1162" si="3478">W1163+W1166</f>
        <v>0</v>
      </c>
      <c r="X1162" s="18">
        <f t="shared" ref="X1162:AB1162" si="3479">X1163+X1166</f>
        <v>0</v>
      </c>
      <c r="Y1162" s="18">
        <f t="shared" si="3479"/>
        <v>0</v>
      </c>
      <c r="Z1162" s="18">
        <f t="shared" si="3479"/>
        <v>0</v>
      </c>
      <c r="AA1162" s="18">
        <f t="shared" si="3479"/>
        <v>0</v>
      </c>
      <c r="AB1162" s="18">
        <f t="shared" si="3479"/>
        <v>0</v>
      </c>
      <c r="AC1162" s="18">
        <f t="shared" si="3438"/>
        <v>6420</v>
      </c>
      <c r="AD1162" s="18">
        <f t="shared" si="3439"/>
        <v>6420</v>
      </c>
      <c r="AE1162" s="18">
        <f t="shared" si="3440"/>
        <v>6420</v>
      </c>
      <c r="AF1162" s="18">
        <f t="shared" ref="AF1162:AH1162" si="3480">AF1163+AF1166</f>
        <v>0</v>
      </c>
      <c r="AG1162" s="18">
        <f t="shared" si="3480"/>
        <v>0</v>
      </c>
      <c r="AH1162" s="18">
        <f t="shared" si="3480"/>
        <v>0</v>
      </c>
      <c r="AI1162" s="18">
        <f t="shared" si="3403"/>
        <v>6420</v>
      </c>
      <c r="AJ1162" s="18">
        <f t="shared" si="3404"/>
        <v>6420</v>
      </c>
      <c r="AK1162" s="18">
        <f t="shared" si="3405"/>
        <v>6420</v>
      </c>
      <c r="AL1162" s="18">
        <f t="shared" ref="AL1162" si="3481">AL1163+AL1166</f>
        <v>0</v>
      </c>
      <c r="AM1162" s="18">
        <f t="shared" si="3406"/>
        <v>6420</v>
      </c>
      <c r="AN1162" s="18">
        <f t="shared" ref="AN1162:AP1162" si="3482">AN1163+AN1166</f>
        <v>0</v>
      </c>
      <c r="AO1162" s="18">
        <f t="shared" si="3482"/>
        <v>0</v>
      </c>
      <c r="AP1162" s="18">
        <f t="shared" si="3482"/>
        <v>0</v>
      </c>
      <c r="AQ1162" s="18">
        <f t="shared" si="3407"/>
        <v>6420</v>
      </c>
      <c r="AR1162" s="18">
        <f t="shared" si="3408"/>
        <v>6420</v>
      </c>
      <c r="AS1162" s="18">
        <f t="shared" si="3409"/>
        <v>6420</v>
      </c>
      <c r="AT1162" s="18">
        <f t="shared" ref="AT1162:AV1162" si="3483">AT1163+AT1166</f>
        <v>0</v>
      </c>
      <c r="AU1162" s="18">
        <f t="shared" si="3483"/>
        <v>0</v>
      </c>
      <c r="AV1162" s="18">
        <f t="shared" si="3483"/>
        <v>0</v>
      </c>
      <c r="AW1162" s="18">
        <f t="shared" si="3410"/>
        <v>6420</v>
      </c>
      <c r="AX1162" s="18">
        <f t="shared" si="3411"/>
        <v>6420</v>
      </c>
      <c r="AY1162" s="18">
        <f t="shared" si="3412"/>
        <v>6420</v>
      </c>
      <c r="AZ1162" s="18">
        <f t="shared" ref="AZ1162:BB1162" si="3484">AZ1163+AZ1166</f>
        <v>0</v>
      </c>
      <c r="BA1162" s="18">
        <f t="shared" si="3484"/>
        <v>0</v>
      </c>
      <c r="BB1162" s="18">
        <f t="shared" si="3484"/>
        <v>0</v>
      </c>
      <c r="BC1162" s="18">
        <f t="shared" si="3395"/>
        <v>6420</v>
      </c>
      <c r="BD1162" s="18">
        <f t="shared" si="3396"/>
        <v>6420</v>
      </c>
      <c r="BE1162" s="18">
        <f t="shared" si="3397"/>
        <v>6420</v>
      </c>
      <c r="BF1162" s="18">
        <f t="shared" ref="BF1162:BH1162" si="3485">BF1163+BF1166</f>
        <v>0</v>
      </c>
      <c r="BG1162" s="18">
        <f t="shared" si="3485"/>
        <v>0</v>
      </c>
      <c r="BH1162" s="18">
        <f t="shared" si="3485"/>
        <v>0</v>
      </c>
      <c r="BI1162" s="18">
        <f t="shared" si="3392"/>
        <v>6420</v>
      </c>
      <c r="BJ1162" s="18">
        <f t="shared" si="3393"/>
        <v>6420</v>
      </c>
      <c r="BK1162" s="18">
        <f t="shared" si="3394"/>
        <v>6420</v>
      </c>
      <c r="BL1162" s="18">
        <f t="shared" ref="BL1162:BN1162" si="3486">BL1163+BL1166</f>
        <v>0</v>
      </c>
      <c r="BM1162" s="18">
        <f t="shared" si="3486"/>
        <v>0</v>
      </c>
      <c r="BN1162" s="18">
        <f t="shared" si="3486"/>
        <v>0</v>
      </c>
      <c r="BO1162" s="18">
        <f t="shared" si="3348"/>
        <v>6420</v>
      </c>
      <c r="BP1162" s="18">
        <f t="shared" si="3349"/>
        <v>6420</v>
      </c>
      <c r="BQ1162" s="18">
        <f t="shared" si="3350"/>
        <v>6420</v>
      </c>
      <c r="BR1162" s="18">
        <f t="shared" ref="BR1162:BT1162" si="3487">BR1163+BR1166</f>
        <v>0</v>
      </c>
      <c r="BS1162" s="18">
        <f t="shared" si="3487"/>
        <v>0</v>
      </c>
      <c r="BT1162" s="18">
        <f t="shared" si="3487"/>
        <v>0</v>
      </c>
      <c r="BU1162" s="18">
        <f t="shared" si="3351"/>
        <v>6420</v>
      </c>
      <c r="BV1162" s="18">
        <f t="shared" si="3352"/>
        <v>6420</v>
      </c>
      <c r="BW1162" s="18">
        <f t="shared" si="3353"/>
        <v>6420</v>
      </c>
      <c r="BX1162" s="18">
        <f t="shared" ref="BX1162:BZ1162" si="3488">BX1163+BX1166</f>
        <v>0</v>
      </c>
      <c r="BY1162" s="18">
        <f t="shared" si="3488"/>
        <v>0</v>
      </c>
      <c r="BZ1162" s="18">
        <f t="shared" si="3488"/>
        <v>0</v>
      </c>
      <c r="CA1162" s="18">
        <f t="shared" si="3342"/>
        <v>6420</v>
      </c>
      <c r="CB1162" s="18">
        <f t="shared" si="3343"/>
        <v>6420</v>
      </c>
      <c r="CC1162" s="18">
        <f t="shared" si="3344"/>
        <v>6420</v>
      </c>
      <c r="CD1162" s="18">
        <f t="shared" si="3478"/>
        <v>0</v>
      </c>
      <c r="CE1162" s="27"/>
      <c r="CF1162" s="33"/>
    </row>
    <row r="1163" spans="1:84" ht="46.8" x14ac:dyDescent="0.3">
      <c r="A1163" s="41" t="s">
        <v>217</v>
      </c>
      <c r="B1163" s="39">
        <v>600</v>
      </c>
      <c r="C1163" s="41"/>
      <c r="D1163" s="41"/>
      <c r="E1163" s="14" t="s">
        <v>554</v>
      </c>
      <c r="F1163" s="18">
        <f t="shared" ref="F1163:K1164" si="3489">F1164</f>
        <v>1983.2</v>
      </c>
      <c r="G1163" s="18">
        <f t="shared" si="3489"/>
        <v>1983.2</v>
      </c>
      <c r="H1163" s="18">
        <f t="shared" si="3489"/>
        <v>1983.2</v>
      </c>
      <c r="I1163" s="18">
        <f t="shared" si="3489"/>
        <v>0</v>
      </c>
      <c r="J1163" s="18">
        <f t="shared" si="3489"/>
        <v>0</v>
      </c>
      <c r="K1163" s="18">
        <f t="shared" si="3489"/>
        <v>0</v>
      </c>
      <c r="L1163" s="18">
        <f t="shared" si="3465"/>
        <v>1983.2</v>
      </c>
      <c r="M1163" s="18">
        <f t="shared" si="3466"/>
        <v>1983.2</v>
      </c>
      <c r="N1163" s="18">
        <f t="shared" si="3467"/>
        <v>1983.2</v>
      </c>
      <c r="O1163" s="18">
        <f t="shared" ref="O1163:S1164" si="3490">O1164</f>
        <v>0</v>
      </c>
      <c r="P1163" s="18">
        <f t="shared" si="3490"/>
        <v>0</v>
      </c>
      <c r="Q1163" s="18">
        <f t="shared" si="3490"/>
        <v>0</v>
      </c>
      <c r="R1163" s="18">
        <f t="shared" si="3490"/>
        <v>0</v>
      </c>
      <c r="S1163" s="18">
        <f t="shared" si="3490"/>
        <v>0</v>
      </c>
      <c r="T1163" s="18">
        <f t="shared" si="3435"/>
        <v>1983.2</v>
      </c>
      <c r="U1163" s="18">
        <f t="shared" si="3436"/>
        <v>1983.2</v>
      </c>
      <c r="V1163" s="18">
        <f t="shared" si="3437"/>
        <v>1983.2</v>
      </c>
      <c r="W1163" s="18">
        <f t="shared" ref="W1163:CD1164" si="3491">W1164</f>
        <v>0</v>
      </c>
      <c r="X1163" s="18">
        <f t="shared" si="3491"/>
        <v>0</v>
      </c>
      <c r="Y1163" s="18">
        <f t="shared" si="3491"/>
        <v>0</v>
      </c>
      <c r="Z1163" s="18">
        <f t="shared" si="3491"/>
        <v>0</v>
      </c>
      <c r="AA1163" s="18">
        <f t="shared" si="3491"/>
        <v>0</v>
      </c>
      <c r="AB1163" s="18">
        <f t="shared" si="3491"/>
        <v>0</v>
      </c>
      <c r="AC1163" s="18">
        <f t="shared" si="3438"/>
        <v>1983.2</v>
      </c>
      <c r="AD1163" s="18">
        <f t="shared" si="3439"/>
        <v>1983.2</v>
      </c>
      <c r="AE1163" s="18">
        <f t="shared" si="3440"/>
        <v>1983.2</v>
      </c>
      <c r="AF1163" s="18">
        <f t="shared" si="3491"/>
        <v>0</v>
      </c>
      <c r="AG1163" s="18">
        <f t="shared" si="3491"/>
        <v>0</v>
      </c>
      <c r="AH1163" s="18">
        <f t="shared" si="3491"/>
        <v>0</v>
      </c>
      <c r="AI1163" s="18">
        <f t="shared" si="3403"/>
        <v>1983.2</v>
      </c>
      <c r="AJ1163" s="18">
        <f t="shared" si="3404"/>
        <v>1983.2</v>
      </c>
      <c r="AK1163" s="18">
        <f t="shared" si="3405"/>
        <v>1983.2</v>
      </c>
      <c r="AL1163" s="18">
        <f t="shared" si="3491"/>
        <v>0</v>
      </c>
      <c r="AM1163" s="18">
        <f t="shared" si="3406"/>
        <v>1983.2</v>
      </c>
      <c r="AN1163" s="18">
        <f t="shared" si="3491"/>
        <v>0</v>
      </c>
      <c r="AO1163" s="18">
        <f t="shared" si="3491"/>
        <v>0</v>
      </c>
      <c r="AP1163" s="18">
        <f t="shared" si="3491"/>
        <v>0</v>
      </c>
      <c r="AQ1163" s="18">
        <f t="shared" si="3407"/>
        <v>1983.2</v>
      </c>
      <c r="AR1163" s="18">
        <f t="shared" si="3408"/>
        <v>1983.2</v>
      </c>
      <c r="AS1163" s="18">
        <f t="shared" si="3409"/>
        <v>1983.2</v>
      </c>
      <c r="AT1163" s="18">
        <f t="shared" si="3491"/>
        <v>0</v>
      </c>
      <c r="AU1163" s="18">
        <f t="shared" si="3491"/>
        <v>0</v>
      </c>
      <c r="AV1163" s="18">
        <f t="shared" si="3491"/>
        <v>0</v>
      </c>
      <c r="AW1163" s="18">
        <f t="shared" si="3410"/>
        <v>1983.2</v>
      </c>
      <c r="AX1163" s="18">
        <f t="shared" si="3411"/>
        <v>1983.2</v>
      </c>
      <c r="AY1163" s="18">
        <f t="shared" si="3412"/>
        <v>1983.2</v>
      </c>
      <c r="AZ1163" s="18">
        <f t="shared" si="3491"/>
        <v>0</v>
      </c>
      <c r="BA1163" s="18">
        <f t="shared" si="3491"/>
        <v>0</v>
      </c>
      <c r="BB1163" s="18">
        <f t="shared" si="3491"/>
        <v>0</v>
      </c>
      <c r="BC1163" s="18">
        <f t="shared" si="3395"/>
        <v>1983.2</v>
      </c>
      <c r="BD1163" s="18">
        <f t="shared" si="3396"/>
        <v>1983.2</v>
      </c>
      <c r="BE1163" s="18">
        <f t="shared" si="3397"/>
        <v>1983.2</v>
      </c>
      <c r="BF1163" s="18">
        <f t="shared" si="3491"/>
        <v>0</v>
      </c>
      <c r="BG1163" s="18">
        <f t="shared" si="3491"/>
        <v>0</v>
      </c>
      <c r="BH1163" s="18">
        <f t="shared" si="3491"/>
        <v>0</v>
      </c>
      <c r="BI1163" s="18">
        <f t="shared" si="3392"/>
        <v>1983.2</v>
      </c>
      <c r="BJ1163" s="18">
        <f t="shared" si="3393"/>
        <v>1983.2</v>
      </c>
      <c r="BK1163" s="18">
        <f t="shared" si="3394"/>
        <v>1983.2</v>
      </c>
      <c r="BL1163" s="18">
        <f t="shared" si="3491"/>
        <v>0</v>
      </c>
      <c r="BM1163" s="18">
        <f t="shared" si="3491"/>
        <v>0</v>
      </c>
      <c r="BN1163" s="18">
        <f t="shared" si="3491"/>
        <v>0</v>
      </c>
      <c r="BO1163" s="18">
        <f t="shared" si="3348"/>
        <v>1983.2</v>
      </c>
      <c r="BP1163" s="18">
        <f t="shared" si="3349"/>
        <v>1983.2</v>
      </c>
      <c r="BQ1163" s="18">
        <f t="shared" si="3350"/>
        <v>1983.2</v>
      </c>
      <c r="BR1163" s="18">
        <f t="shared" si="3491"/>
        <v>0</v>
      </c>
      <c r="BS1163" s="18">
        <f t="shared" si="3491"/>
        <v>0</v>
      </c>
      <c r="BT1163" s="18">
        <f t="shared" si="3491"/>
        <v>0</v>
      </c>
      <c r="BU1163" s="18">
        <f t="shared" si="3351"/>
        <v>1983.2</v>
      </c>
      <c r="BV1163" s="18">
        <f t="shared" si="3352"/>
        <v>1983.2</v>
      </c>
      <c r="BW1163" s="18">
        <f t="shared" si="3353"/>
        <v>1983.2</v>
      </c>
      <c r="BX1163" s="18">
        <f t="shared" si="3491"/>
        <v>0</v>
      </c>
      <c r="BY1163" s="18">
        <f t="shared" si="3491"/>
        <v>0</v>
      </c>
      <c r="BZ1163" s="18">
        <f t="shared" si="3491"/>
        <v>0</v>
      </c>
      <c r="CA1163" s="18">
        <f t="shared" si="3342"/>
        <v>1983.2</v>
      </c>
      <c r="CB1163" s="18">
        <f t="shared" si="3343"/>
        <v>1983.2</v>
      </c>
      <c r="CC1163" s="18">
        <f t="shared" si="3344"/>
        <v>1983.2</v>
      </c>
      <c r="CD1163" s="18">
        <f t="shared" si="3491"/>
        <v>0</v>
      </c>
      <c r="CE1163" s="27"/>
      <c r="CF1163" s="33"/>
    </row>
    <row r="1164" spans="1:84" ht="78" x14ac:dyDescent="0.3">
      <c r="A1164" s="41" t="s">
        <v>217</v>
      </c>
      <c r="B1164" s="39">
        <v>630</v>
      </c>
      <c r="C1164" s="41"/>
      <c r="D1164" s="41"/>
      <c r="E1164" s="14" t="s">
        <v>1427</v>
      </c>
      <c r="F1164" s="18">
        <f t="shared" si="3489"/>
        <v>1983.2</v>
      </c>
      <c r="G1164" s="18">
        <f t="shared" si="3489"/>
        <v>1983.2</v>
      </c>
      <c r="H1164" s="18">
        <f t="shared" si="3489"/>
        <v>1983.2</v>
      </c>
      <c r="I1164" s="18">
        <f t="shared" si="3489"/>
        <v>0</v>
      </c>
      <c r="J1164" s="18">
        <f t="shared" si="3489"/>
        <v>0</v>
      </c>
      <c r="K1164" s="18">
        <f t="shared" si="3489"/>
        <v>0</v>
      </c>
      <c r="L1164" s="18">
        <f t="shared" si="3465"/>
        <v>1983.2</v>
      </c>
      <c r="M1164" s="18">
        <f t="shared" si="3466"/>
        <v>1983.2</v>
      </c>
      <c r="N1164" s="18">
        <f t="shared" si="3467"/>
        <v>1983.2</v>
      </c>
      <c r="O1164" s="18">
        <f t="shared" si="3490"/>
        <v>0</v>
      </c>
      <c r="P1164" s="18">
        <f t="shared" si="3490"/>
        <v>0</v>
      </c>
      <c r="Q1164" s="18">
        <f t="shared" si="3490"/>
        <v>0</v>
      </c>
      <c r="R1164" s="18">
        <f t="shared" si="3490"/>
        <v>0</v>
      </c>
      <c r="S1164" s="18">
        <f t="shared" si="3490"/>
        <v>0</v>
      </c>
      <c r="T1164" s="18">
        <f t="shared" si="3435"/>
        <v>1983.2</v>
      </c>
      <c r="U1164" s="18">
        <f t="shared" si="3436"/>
        <v>1983.2</v>
      </c>
      <c r="V1164" s="18">
        <f t="shared" si="3437"/>
        <v>1983.2</v>
      </c>
      <c r="W1164" s="18">
        <f t="shared" si="3491"/>
        <v>0</v>
      </c>
      <c r="X1164" s="18">
        <f t="shared" si="3491"/>
        <v>0</v>
      </c>
      <c r="Y1164" s="18">
        <f t="shared" si="3491"/>
        <v>0</v>
      </c>
      <c r="Z1164" s="18">
        <f t="shared" si="3491"/>
        <v>0</v>
      </c>
      <c r="AA1164" s="18">
        <f t="shared" si="3491"/>
        <v>0</v>
      </c>
      <c r="AB1164" s="18">
        <f t="shared" si="3491"/>
        <v>0</v>
      </c>
      <c r="AC1164" s="18">
        <f t="shared" si="3438"/>
        <v>1983.2</v>
      </c>
      <c r="AD1164" s="18">
        <f t="shared" si="3439"/>
        <v>1983.2</v>
      </c>
      <c r="AE1164" s="18">
        <f t="shared" si="3440"/>
        <v>1983.2</v>
      </c>
      <c r="AF1164" s="18">
        <f t="shared" si="3491"/>
        <v>0</v>
      </c>
      <c r="AG1164" s="18">
        <f t="shared" si="3491"/>
        <v>0</v>
      </c>
      <c r="AH1164" s="18">
        <f t="shared" si="3491"/>
        <v>0</v>
      </c>
      <c r="AI1164" s="18">
        <f t="shared" si="3403"/>
        <v>1983.2</v>
      </c>
      <c r="AJ1164" s="18">
        <f t="shared" si="3404"/>
        <v>1983.2</v>
      </c>
      <c r="AK1164" s="18">
        <f t="shared" si="3405"/>
        <v>1983.2</v>
      </c>
      <c r="AL1164" s="18">
        <f t="shared" si="3491"/>
        <v>0</v>
      </c>
      <c r="AM1164" s="18">
        <f t="shared" si="3406"/>
        <v>1983.2</v>
      </c>
      <c r="AN1164" s="18">
        <f t="shared" si="3491"/>
        <v>0</v>
      </c>
      <c r="AO1164" s="18">
        <f t="shared" si="3491"/>
        <v>0</v>
      </c>
      <c r="AP1164" s="18">
        <f t="shared" si="3491"/>
        <v>0</v>
      </c>
      <c r="AQ1164" s="18">
        <f t="shared" si="3407"/>
        <v>1983.2</v>
      </c>
      <c r="AR1164" s="18">
        <f t="shared" si="3408"/>
        <v>1983.2</v>
      </c>
      <c r="AS1164" s="18">
        <f t="shared" si="3409"/>
        <v>1983.2</v>
      </c>
      <c r="AT1164" s="18">
        <f t="shared" si="3491"/>
        <v>0</v>
      </c>
      <c r="AU1164" s="18">
        <f t="shared" si="3491"/>
        <v>0</v>
      </c>
      <c r="AV1164" s="18">
        <f t="shared" si="3491"/>
        <v>0</v>
      </c>
      <c r="AW1164" s="18">
        <f t="shared" si="3410"/>
        <v>1983.2</v>
      </c>
      <c r="AX1164" s="18">
        <f t="shared" si="3411"/>
        <v>1983.2</v>
      </c>
      <c r="AY1164" s="18">
        <f t="shared" si="3412"/>
        <v>1983.2</v>
      </c>
      <c r="AZ1164" s="18">
        <f t="shared" si="3491"/>
        <v>0</v>
      </c>
      <c r="BA1164" s="18">
        <f t="shared" si="3491"/>
        <v>0</v>
      </c>
      <c r="BB1164" s="18">
        <f t="shared" si="3491"/>
        <v>0</v>
      </c>
      <c r="BC1164" s="18">
        <f t="shared" si="3395"/>
        <v>1983.2</v>
      </c>
      <c r="BD1164" s="18">
        <f t="shared" si="3396"/>
        <v>1983.2</v>
      </c>
      <c r="BE1164" s="18">
        <f t="shared" si="3397"/>
        <v>1983.2</v>
      </c>
      <c r="BF1164" s="18">
        <f t="shared" si="3491"/>
        <v>0</v>
      </c>
      <c r="BG1164" s="18">
        <f t="shared" si="3491"/>
        <v>0</v>
      </c>
      <c r="BH1164" s="18">
        <f t="shared" si="3491"/>
        <v>0</v>
      </c>
      <c r="BI1164" s="18">
        <f t="shared" si="3392"/>
        <v>1983.2</v>
      </c>
      <c r="BJ1164" s="18">
        <f t="shared" si="3393"/>
        <v>1983.2</v>
      </c>
      <c r="BK1164" s="18">
        <f t="shared" si="3394"/>
        <v>1983.2</v>
      </c>
      <c r="BL1164" s="18">
        <f t="shared" si="3491"/>
        <v>0</v>
      </c>
      <c r="BM1164" s="18">
        <f t="shared" si="3491"/>
        <v>0</v>
      </c>
      <c r="BN1164" s="18">
        <f t="shared" si="3491"/>
        <v>0</v>
      </c>
      <c r="BO1164" s="18">
        <f t="shared" si="3348"/>
        <v>1983.2</v>
      </c>
      <c r="BP1164" s="18">
        <f t="shared" si="3349"/>
        <v>1983.2</v>
      </c>
      <c r="BQ1164" s="18">
        <f t="shared" si="3350"/>
        <v>1983.2</v>
      </c>
      <c r="BR1164" s="18">
        <f t="shared" si="3491"/>
        <v>0</v>
      </c>
      <c r="BS1164" s="18">
        <f t="shared" si="3491"/>
        <v>0</v>
      </c>
      <c r="BT1164" s="18">
        <f t="shared" si="3491"/>
        <v>0</v>
      </c>
      <c r="BU1164" s="18">
        <f t="shared" si="3351"/>
        <v>1983.2</v>
      </c>
      <c r="BV1164" s="18">
        <f t="shared" si="3352"/>
        <v>1983.2</v>
      </c>
      <c r="BW1164" s="18">
        <f t="shared" si="3353"/>
        <v>1983.2</v>
      </c>
      <c r="BX1164" s="18">
        <f t="shared" si="3491"/>
        <v>0</v>
      </c>
      <c r="BY1164" s="18">
        <f t="shared" si="3491"/>
        <v>0</v>
      </c>
      <c r="BZ1164" s="18">
        <f t="shared" si="3491"/>
        <v>0</v>
      </c>
      <c r="CA1164" s="18">
        <f t="shared" si="3342"/>
        <v>1983.2</v>
      </c>
      <c r="CB1164" s="18">
        <f t="shared" si="3343"/>
        <v>1983.2</v>
      </c>
      <c r="CC1164" s="18">
        <f t="shared" si="3344"/>
        <v>1983.2</v>
      </c>
      <c r="CD1164" s="18">
        <f t="shared" si="3491"/>
        <v>0</v>
      </c>
      <c r="CE1164" s="27"/>
      <c r="CF1164" s="33"/>
    </row>
    <row r="1165" spans="1:84" x14ac:dyDescent="0.3">
      <c r="A1165" s="41" t="s">
        <v>217</v>
      </c>
      <c r="B1165" s="39">
        <v>630</v>
      </c>
      <c r="C1165" s="41" t="s">
        <v>27</v>
      </c>
      <c r="D1165" s="41" t="s">
        <v>5</v>
      </c>
      <c r="E1165" s="14" t="s">
        <v>531</v>
      </c>
      <c r="F1165" s="23">
        <v>1983.2</v>
      </c>
      <c r="G1165" s="23">
        <v>1983.2</v>
      </c>
      <c r="H1165" s="23">
        <v>1983.2</v>
      </c>
      <c r="I1165" s="18"/>
      <c r="J1165" s="18"/>
      <c r="K1165" s="18"/>
      <c r="L1165" s="18">
        <f t="shared" si="3465"/>
        <v>1983.2</v>
      </c>
      <c r="M1165" s="18">
        <f t="shared" si="3466"/>
        <v>1983.2</v>
      </c>
      <c r="N1165" s="18">
        <f t="shared" si="3467"/>
        <v>1983.2</v>
      </c>
      <c r="O1165" s="18"/>
      <c r="P1165" s="18"/>
      <c r="Q1165" s="18"/>
      <c r="R1165" s="18"/>
      <c r="S1165" s="18"/>
      <c r="T1165" s="18">
        <f t="shared" si="3435"/>
        <v>1983.2</v>
      </c>
      <c r="U1165" s="18">
        <f t="shared" si="3436"/>
        <v>1983.2</v>
      </c>
      <c r="V1165" s="18">
        <f t="shared" si="3437"/>
        <v>1983.2</v>
      </c>
      <c r="W1165" s="18"/>
      <c r="X1165" s="18"/>
      <c r="Y1165" s="18"/>
      <c r="Z1165" s="18"/>
      <c r="AA1165" s="18"/>
      <c r="AB1165" s="18"/>
      <c r="AC1165" s="18">
        <f t="shared" si="3438"/>
        <v>1983.2</v>
      </c>
      <c r="AD1165" s="18">
        <f t="shared" si="3439"/>
        <v>1983.2</v>
      </c>
      <c r="AE1165" s="18">
        <f t="shared" si="3440"/>
        <v>1983.2</v>
      </c>
      <c r="AF1165" s="18"/>
      <c r="AG1165" s="18"/>
      <c r="AH1165" s="18"/>
      <c r="AI1165" s="18">
        <f t="shared" si="3403"/>
        <v>1983.2</v>
      </c>
      <c r="AJ1165" s="18">
        <f t="shared" si="3404"/>
        <v>1983.2</v>
      </c>
      <c r="AK1165" s="18">
        <f t="shared" si="3405"/>
        <v>1983.2</v>
      </c>
      <c r="AL1165" s="18"/>
      <c r="AM1165" s="18">
        <f t="shared" si="3406"/>
        <v>1983.2</v>
      </c>
      <c r="AN1165" s="18"/>
      <c r="AO1165" s="18"/>
      <c r="AP1165" s="18"/>
      <c r="AQ1165" s="18">
        <f t="shared" si="3407"/>
        <v>1983.2</v>
      </c>
      <c r="AR1165" s="18">
        <f t="shared" si="3408"/>
        <v>1983.2</v>
      </c>
      <c r="AS1165" s="18">
        <f t="shared" si="3409"/>
        <v>1983.2</v>
      </c>
      <c r="AT1165" s="18"/>
      <c r="AU1165" s="18"/>
      <c r="AV1165" s="18"/>
      <c r="AW1165" s="18">
        <f t="shared" si="3410"/>
        <v>1983.2</v>
      </c>
      <c r="AX1165" s="18">
        <f t="shared" si="3411"/>
        <v>1983.2</v>
      </c>
      <c r="AY1165" s="18">
        <f t="shared" si="3412"/>
        <v>1983.2</v>
      </c>
      <c r="AZ1165" s="18"/>
      <c r="BA1165" s="18"/>
      <c r="BB1165" s="18"/>
      <c r="BC1165" s="18">
        <f t="shared" si="3395"/>
        <v>1983.2</v>
      </c>
      <c r="BD1165" s="18">
        <f t="shared" si="3396"/>
        <v>1983.2</v>
      </c>
      <c r="BE1165" s="18">
        <f t="shared" si="3397"/>
        <v>1983.2</v>
      </c>
      <c r="BF1165" s="18"/>
      <c r="BG1165" s="18"/>
      <c r="BH1165" s="18"/>
      <c r="BI1165" s="18">
        <f t="shared" si="3392"/>
        <v>1983.2</v>
      </c>
      <c r="BJ1165" s="18">
        <f t="shared" si="3393"/>
        <v>1983.2</v>
      </c>
      <c r="BK1165" s="18">
        <f t="shared" si="3394"/>
        <v>1983.2</v>
      </c>
      <c r="BL1165" s="18"/>
      <c r="BM1165" s="18"/>
      <c r="BN1165" s="18"/>
      <c r="BO1165" s="18">
        <f t="shared" si="3348"/>
        <v>1983.2</v>
      </c>
      <c r="BP1165" s="18">
        <f t="shared" si="3349"/>
        <v>1983.2</v>
      </c>
      <c r="BQ1165" s="18">
        <f t="shared" si="3350"/>
        <v>1983.2</v>
      </c>
      <c r="BR1165" s="18"/>
      <c r="BS1165" s="18"/>
      <c r="BT1165" s="18"/>
      <c r="BU1165" s="18">
        <f t="shared" si="3351"/>
        <v>1983.2</v>
      </c>
      <c r="BV1165" s="18">
        <f t="shared" si="3352"/>
        <v>1983.2</v>
      </c>
      <c r="BW1165" s="18">
        <f t="shared" si="3353"/>
        <v>1983.2</v>
      </c>
      <c r="BX1165" s="18"/>
      <c r="BY1165" s="18"/>
      <c r="BZ1165" s="18"/>
      <c r="CA1165" s="18">
        <f t="shared" si="3342"/>
        <v>1983.2</v>
      </c>
      <c r="CB1165" s="18">
        <f t="shared" si="3343"/>
        <v>1983.2</v>
      </c>
      <c r="CC1165" s="18">
        <f t="shared" si="3344"/>
        <v>1983.2</v>
      </c>
      <c r="CD1165" s="18"/>
      <c r="CE1165" s="27"/>
      <c r="CF1165" s="33"/>
    </row>
    <row r="1166" spans="1:84" x14ac:dyDescent="0.3">
      <c r="A1166" s="41" t="s">
        <v>217</v>
      </c>
      <c r="B1166" s="39">
        <v>800</v>
      </c>
      <c r="C1166" s="41"/>
      <c r="D1166" s="41"/>
      <c r="E1166" s="14" t="s">
        <v>556</v>
      </c>
      <c r="F1166" s="18">
        <f t="shared" ref="F1166:K1167" si="3492">F1167</f>
        <v>4436.8</v>
      </c>
      <c r="G1166" s="18">
        <f t="shared" si="3492"/>
        <v>4436.8</v>
      </c>
      <c r="H1166" s="18">
        <f t="shared" si="3492"/>
        <v>4436.8</v>
      </c>
      <c r="I1166" s="18">
        <f t="shared" si="3492"/>
        <v>0</v>
      </c>
      <c r="J1166" s="18">
        <f t="shared" si="3492"/>
        <v>0</v>
      </c>
      <c r="K1166" s="18">
        <f t="shared" si="3492"/>
        <v>0</v>
      </c>
      <c r="L1166" s="18">
        <f t="shared" si="3465"/>
        <v>4436.8</v>
      </c>
      <c r="M1166" s="18">
        <f t="shared" si="3466"/>
        <v>4436.8</v>
      </c>
      <c r="N1166" s="18">
        <f t="shared" si="3467"/>
        <v>4436.8</v>
      </c>
      <c r="O1166" s="18">
        <f t="shared" ref="O1166:S1167" si="3493">O1167</f>
        <v>0</v>
      </c>
      <c r="P1166" s="18">
        <f t="shared" si="3493"/>
        <v>0</v>
      </c>
      <c r="Q1166" s="18">
        <f t="shared" si="3493"/>
        <v>0</v>
      </c>
      <c r="R1166" s="18">
        <f t="shared" si="3493"/>
        <v>0</v>
      </c>
      <c r="S1166" s="18">
        <f t="shared" si="3493"/>
        <v>0</v>
      </c>
      <c r="T1166" s="18">
        <f t="shared" si="3435"/>
        <v>4436.8</v>
      </c>
      <c r="U1166" s="18">
        <f t="shared" si="3436"/>
        <v>4436.8</v>
      </c>
      <c r="V1166" s="18">
        <f t="shared" si="3437"/>
        <v>4436.8</v>
      </c>
      <c r="W1166" s="18">
        <f t="shared" ref="W1166:CD1167" si="3494">W1167</f>
        <v>0</v>
      </c>
      <c r="X1166" s="18">
        <f t="shared" si="3494"/>
        <v>0</v>
      </c>
      <c r="Y1166" s="18">
        <f t="shared" si="3494"/>
        <v>0</v>
      </c>
      <c r="Z1166" s="18">
        <f t="shared" si="3494"/>
        <v>0</v>
      </c>
      <c r="AA1166" s="18">
        <f t="shared" si="3494"/>
        <v>0</v>
      </c>
      <c r="AB1166" s="18">
        <f t="shared" si="3494"/>
        <v>0</v>
      </c>
      <c r="AC1166" s="18">
        <f t="shared" si="3438"/>
        <v>4436.8</v>
      </c>
      <c r="AD1166" s="18">
        <f t="shared" si="3439"/>
        <v>4436.8</v>
      </c>
      <c r="AE1166" s="18">
        <f t="shared" si="3440"/>
        <v>4436.8</v>
      </c>
      <c r="AF1166" s="18">
        <f t="shared" si="3494"/>
        <v>0</v>
      </c>
      <c r="AG1166" s="18">
        <f t="shared" si="3494"/>
        <v>0</v>
      </c>
      <c r="AH1166" s="18">
        <f t="shared" si="3494"/>
        <v>0</v>
      </c>
      <c r="AI1166" s="18">
        <f t="shared" si="3403"/>
        <v>4436.8</v>
      </c>
      <c r="AJ1166" s="18">
        <f t="shared" si="3404"/>
        <v>4436.8</v>
      </c>
      <c r="AK1166" s="18">
        <f t="shared" si="3405"/>
        <v>4436.8</v>
      </c>
      <c r="AL1166" s="18">
        <f t="shared" si="3494"/>
        <v>0</v>
      </c>
      <c r="AM1166" s="18">
        <f t="shared" si="3406"/>
        <v>4436.8</v>
      </c>
      <c r="AN1166" s="18">
        <f t="shared" si="3494"/>
        <v>0</v>
      </c>
      <c r="AO1166" s="18">
        <f t="shared" si="3494"/>
        <v>0</v>
      </c>
      <c r="AP1166" s="18">
        <f t="shared" si="3494"/>
        <v>0</v>
      </c>
      <c r="AQ1166" s="18">
        <f t="shared" si="3407"/>
        <v>4436.8</v>
      </c>
      <c r="AR1166" s="18">
        <f t="shared" si="3408"/>
        <v>4436.8</v>
      </c>
      <c r="AS1166" s="18">
        <f t="shared" si="3409"/>
        <v>4436.8</v>
      </c>
      <c r="AT1166" s="18">
        <f t="shared" si="3494"/>
        <v>0</v>
      </c>
      <c r="AU1166" s="18">
        <f t="shared" si="3494"/>
        <v>0</v>
      </c>
      <c r="AV1166" s="18">
        <f t="shared" si="3494"/>
        <v>0</v>
      </c>
      <c r="AW1166" s="18">
        <f t="shared" si="3410"/>
        <v>4436.8</v>
      </c>
      <c r="AX1166" s="18">
        <f t="shared" si="3411"/>
        <v>4436.8</v>
      </c>
      <c r="AY1166" s="18">
        <f t="shared" si="3412"/>
        <v>4436.8</v>
      </c>
      <c r="AZ1166" s="18">
        <f t="shared" si="3494"/>
        <v>0</v>
      </c>
      <c r="BA1166" s="18">
        <f t="shared" si="3494"/>
        <v>0</v>
      </c>
      <c r="BB1166" s="18">
        <f t="shared" si="3494"/>
        <v>0</v>
      </c>
      <c r="BC1166" s="18">
        <f t="shared" si="3395"/>
        <v>4436.8</v>
      </c>
      <c r="BD1166" s="18">
        <f t="shared" si="3396"/>
        <v>4436.8</v>
      </c>
      <c r="BE1166" s="18">
        <f t="shared" si="3397"/>
        <v>4436.8</v>
      </c>
      <c r="BF1166" s="18">
        <f t="shared" si="3494"/>
        <v>0</v>
      </c>
      <c r="BG1166" s="18">
        <f t="shared" si="3494"/>
        <v>0</v>
      </c>
      <c r="BH1166" s="18">
        <f t="shared" si="3494"/>
        <v>0</v>
      </c>
      <c r="BI1166" s="18">
        <f t="shared" si="3392"/>
        <v>4436.8</v>
      </c>
      <c r="BJ1166" s="18">
        <f t="shared" si="3393"/>
        <v>4436.8</v>
      </c>
      <c r="BK1166" s="18">
        <f t="shared" si="3394"/>
        <v>4436.8</v>
      </c>
      <c r="BL1166" s="18">
        <f t="shared" si="3494"/>
        <v>0</v>
      </c>
      <c r="BM1166" s="18">
        <f t="shared" si="3494"/>
        <v>0</v>
      </c>
      <c r="BN1166" s="18">
        <f t="shared" si="3494"/>
        <v>0</v>
      </c>
      <c r="BO1166" s="18">
        <f t="shared" si="3348"/>
        <v>4436.8</v>
      </c>
      <c r="BP1166" s="18">
        <f t="shared" si="3349"/>
        <v>4436.8</v>
      </c>
      <c r="BQ1166" s="18">
        <f t="shared" si="3350"/>
        <v>4436.8</v>
      </c>
      <c r="BR1166" s="18">
        <f t="shared" si="3494"/>
        <v>0</v>
      </c>
      <c r="BS1166" s="18">
        <f t="shared" si="3494"/>
        <v>0</v>
      </c>
      <c r="BT1166" s="18">
        <f t="shared" si="3494"/>
        <v>0</v>
      </c>
      <c r="BU1166" s="18">
        <f t="shared" si="3351"/>
        <v>4436.8</v>
      </c>
      <c r="BV1166" s="18">
        <f t="shared" si="3352"/>
        <v>4436.8</v>
      </c>
      <c r="BW1166" s="18">
        <f t="shared" si="3353"/>
        <v>4436.8</v>
      </c>
      <c r="BX1166" s="18">
        <f t="shared" si="3494"/>
        <v>0</v>
      </c>
      <c r="BY1166" s="18">
        <f t="shared" si="3494"/>
        <v>0</v>
      </c>
      <c r="BZ1166" s="18">
        <f t="shared" si="3494"/>
        <v>0</v>
      </c>
      <c r="CA1166" s="18">
        <f t="shared" si="3342"/>
        <v>4436.8</v>
      </c>
      <c r="CB1166" s="18">
        <f t="shared" si="3343"/>
        <v>4436.8</v>
      </c>
      <c r="CC1166" s="18">
        <f t="shared" si="3344"/>
        <v>4436.8</v>
      </c>
      <c r="CD1166" s="18">
        <f t="shared" si="3494"/>
        <v>0</v>
      </c>
      <c r="CE1166" s="27"/>
      <c r="CF1166" s="33"/>
    </row>
    <row r="1167" spans="1:84" ht="78" x14ac:dyDescent="0.3">
      <c r="A1167" s="41" t="s">
        <v>217</v>
      </c>
      <c r="B1167" s="39">
        <v>810</v>
      </c>
      <c r="C1167" s="41"/>
      <c r="D1167" s="41"/>
      <c r="E1167" s="14" t="s">
        <v>571</v>
      </c>
      <c r="F1167" s="18">
        <f t="shared" si="3492"/>
        <v>4436.8</v>
      </c>
      <c r="G1167" s="18">
        <f t="shared" si="3492"/>
        <v>4436.8</v>
      </c>
      <c r="H1167" s="18">
        <f t="shared" si="3492"/>
        <v>4436.8</v>
      </c>
      <c r="I1167" s="18">
        <f t="shared" si="3492"/>
        <v>0</v>
      </c>
      <c r="J1167" s="18">
        <f t="shared" si="3492"/>
        <v>0</v>
      </c>
      <c r="K1167" s="18">
        <f t="shared" si="3492"/>
        <v>0</v>
      </c>
      <c r="L1167" s="18">
        <f t="shared" si="3465"/>
        <v>4436.8</v>
      </c>
      <c r="M1167" s="18">
        <f t="shared" si="3466"/>
        <v>4436.8</v>
      </c>
      <c r="N1167" s="18">
        <f t="shared" si="3467"/>
        <v>4436.8</v>
      </c>
      <c r="O1167" s="18">
        <f t="shared" si="3493"/>
        <v>0</v>
      </c>
      <c r="P1167" s="18">
        <f t="shared" si="3493"/>
        <v>0</v>
      </c>
      <c r="Q1167" s="18">
        <f t="shared" si="3493"/>
        <v>0</v>
      </c>
      <c r="R1167" s="18">
        <f t="shared" si="3493"/>
        <v>0</v>
      </c>
      <c r="S1167" s="18">
        <f t="shared" si="3493"/>
        <v>0</v>
      </c>
      <c r="T1167" s="18">
        <f t="shared" si="3435"/>
        <v>4436.8</v>
      </c>
      <c r="U1167" s="18">
        <f t="shared" si="3436"/>
        <v>4436.8</v>
      </c>
      <c r="V1167" s="18">
        <f t="shared" si="3437"/>
        <v>4436.8</v>
      </c>
      <c r="W1167" s="18">
        <f t="shared" si="3494"/>
        <v>0</v>
      </c>
      <c r="X1167" s="18">
        <f t="shared" si="3494"/>
        <v>0</v>
      </c>
      <c r="Y1167" s="18">
        <f t="shared" si="3494"/>
        <v>0</v>
      </c>
      <c r="Z1167" s="18">
        <f t="shared" si="3494"/>
        <v>0</v>
      </c>
      <c r="AA1167" s="18">
        <f t="shared" si="3494"/>
        <v>0</v>
      </c>
      <c r="AB1167" s="18">
        <f t="shared" si="3494"/>
        <v>0</v>
      </c>
      <c r="AC1167" s="18">
        <f t="shared" si="3438"/>
        <v>4436.8</v>
      </c>
      <c r="AD1167" s="18">
        <f t="shared" si="3439"/>
        <v>4436.8</v>
      </c>
      <c r="AE1167" s="18">
        <f t="shared" si="3440"/>
        <v>4436.8</v>
      </c>
      <c r="AF1167" s="18">
        <f t="shared" si="3494"/>
        <v>0</v>
      </c>
      <c r="AG1167" s="18">
        <f t="shared" si="3494"/>
        <v>0</v>
      </c>
      <c r="AH1167" s="18">
        <f t="shared" si="3494"/>
        <v>0</v>
      </c>
      <c r="AI1167" s="18">
        <f t="shared" si="3403"/>
        <v>4436.8</v>
      </c>
      <c r="AJ1167" s="18">
        <f t="shared" si="3404"/>
        <v>4436.8</v>
      </c>
      <c r="AK1167" s="18">
        <f t="shared" si="3405"/>
        <v>4436.8</v>
      </c>
      <c r="AL1167" s="18">
        <f t="shared" si="3494"/>
        <v>0</v>
      </c>
      <c r="AM1167" s="18">
        <f t="shared" si="3406"/>
        <v>4436.8</v>
      </c>
      <c r="AN1167" s="18">
        <f t="shared" si="3494"/>
        <v>0</v>
      </c>
      <c r="AO1167" s="18">
        <f t="shared" si="3494"/>
        <v>0</v>
      </c>
      <c r="AP1167" s="18">
        <f t="shared" si="3494"/>
        <v>0</v>
      </c>
      <c r="AQ1167" s="18">
        <f t="shared" si="3407"/>
        <v>4436.8</v>
      </c>
      <c r="AR1167" s="18">
        <f t="shared" si="3408"/>
        <v>4436.8</v>
      </c>
      <c r="AS1167" s="18">
        <f t="shared" si="3409"/>
        <v>4436.8</v>
      </c>
      <c r="AT1167" s="18">
        <f t="shared" si="3494"/>
        <v>0</v>
      </c>
      <c r="AU1167" s="18">
        <f t="shared" si="3494"/>
        <v>0</v>
      </c>
      <c r="AV1167" s="18">
        <f t="shared" si="3494"/>
        <v>0</v>
      </c>
      <c r="AW1167" s="18">
        <f t="shared" si="3410"/>
        <v>4436.8</v>
      </c>
      <c r="AX1167" s="18">
        <f t="shared" si="3411"/>
        <v>4436.8</v>
      </c>
      <c r="AY1167" s="18">
        <f t="shared" si="3412"/>
        <v>4436.8</v>
      </c>
      <c r="AZ1167" s="18">
        <f t="shared" si="3494"/>
        <v>0</v>
      </c>
      <c r="BA1167" s="18">
        <f t="shared" si="3494"/>
        <v>0</v>
      </c>
      <c r="BB1167" s="18">
        <f t="shared" si="3494"/>
        <v>0</v>
      </c>
      <c r="BC1167" s="18">
        <f t="shared" si="3395"/>
        <v>4436.8</v>
      </c>
      <c r="BD1167" s="18">
        <f t="shared" si="3396"/>
        <v>4436.8</v>
      </c>
      <c r="BE1167" s="18">
        <f t="shared" si="3397"/>
        <v>4436.8</v>
      </c>
      <c r="BF1167" s="18">
        <f t="shared" si="3494"/>
        <v>0</v>
      </c>
      <c r="BG1167" s="18">
        <f t="shared" si="3494"/>
        <v>0</v>
      </c>
      <c r="BH1167" s="18">
        <f t="shared" si="3494"/>
        <v>0</v>
      </c>
      <c r="BI1167" s="18">
        <f t="shared" si="3392"/>
        <v>4436.8</v>
      </c>
      <c r="BJ1167" s="18">
        <f t="shared" si="3393"/>
        <v>4436.8</v>
      </c>
      <c r="BK1167" s="18">
        <f t="shared" si="3394"/>
        <v>4436.8</v>
      </c>
      <c r="BL1167" s="18">
        <f t="shared" si="3494"/>
        <v>0</v>
      </c>
      <c r="BM1167" s="18">
        <f t="shared" si="3494"/>
        <v>0</v>
      </c>
      <c r="BN1167" s="18">
        <f t="shared" si="3494"/>
        <v>0</v>
      </c>
      <c r="BO1167" s="18">
        <f t="shared" si="3348"/>
        <v>4436.8</v>
      </c>
      <c r="BP1167" s="18">
        <f t="shared" si="3349"/>
        <v>4436.8</v>
      </c>
      <c r="BQ1167" s="18">
        <f t="shared" si="3350"/>
        <v>4436.8</v>
      </c>
      <c r="BR1167" s="18">
        <f t="shared" si="3494"/>
        <v>0</v>
      </c>
      <c r="BS1167" s="18">
        <f t="shared" si="3494"/>
        <v>0</v>
      </c>
      <c r="BT1167" s="18">
        <f t="shared" si="3494"/>
        <v>0</v>
      </c>
      <c r="BU1167" s="18">
        <f t="shared" si="3351"/>
        <v>4436.8</v>
      </c>
      <c r="BV1167" s="18">
        <f t="shared" si="3352"/>
        <v>4436.8</v>
      </c>
      <c r="BW1167" s="18">
        <f t="shared" si="3353"/>
        <v>4436.8</v>
      </c>
      <c r="BX1167" s="18">
        <f t="shared" si="3494"/>
        <v>0</v>
      </c>
      <c r="BY1167" s="18">
        <f t="shared" si="3494"/>
        <v>0</v>
      </c>
      <c r="BZ1167" s="18">
        <f t="shared" si="3494"/>
        <v>0</v>
      </c>
      <c r="CA1167" s="18">
        <f t="shared" si="3342"/>
        <v>4436.8</v>
      </c>
      <c r="CB1167" s="18">
        <f t="shared" si="3343"/>
        <v>4436.8</v>
      </c>
      <c r="CC1167" s="18">
        <f t="shared" si="3344"/>
        <v>4436.8</v>
      </c>
      <c r="CD1167" s="18">
        <f t="shared" si="3494"/>
        <v>0</v>
      </c>
      <c r="CE1167" s="27"/>
      <c r="CF1167" s="33"/>
    </row>
    <row r="1168" spans="1:84" x14ac:dyDescent="0.3">
      <c r="A1168" s="41" t="s">
        <v>217</v>
      </c>
      <c r="B1168" s="39">
        <v>810</v>
      </c>
      <c r="C1168" s="41" t="s">
        <v>27</v>
      </c>
      <c r="D1168" s="41" t="s">
        <v>5</v>
      </c>
      <c r="E1168" s="14" t="s">
        <v>531</v>
      </c>
      <c r="F1168" s="23">
        <v>4436.8</v>
      </c>
      <c r="G1168" s="23">
        <v>4436.8</v>
      </c>
      <c r="H1168" s="23">
        <v>4436.8</v>
      </c>
      <c r="I1168" s="18"/>
      <c r="J1168" s="18"/>
      <c r="K1168" s="18"/>
      <c r="L1168" s="18">
        <f t="shared" si="3465"/>
        <v>4436.8</v>
      </c>
      <c r="M1168" s="18">
        <f t="shared" si="3466"/>
        <v>4436.8</v>
      </c>
      <c r="N1168" s="18">
        <f t="shared" si="3467"/>
        <v>4436.8</v>
      </c>
      <c r="O1168" s="18"/>
      <c r="P1168" s="18"/>
      <c r="Q1168" s="18"/>
      <c r="R1168" s="18"/>
      <c r="S1168" s="18"/>
      <c r="T1168" s="18">
        <f t="shared" si="3435"/>
        <v>4436.8</v>
      </c>
      <c r="U1168" s="18">
        <f t="shared" si="3436"/>
        <v>4436.8</v>
      </c>
      <c r="V1168" s="18">
        <f t="shared" si="3437"/>
        <v>4436.8</v>
      </c>
      <c r="W1168" s="18"/>
      <c r="X1168" s="18"/>
      <c r="Y1168" s="18"/>
      <c r="Z1168" s="18"/>
      <c r="AA1168" s="18"/>
      <c r="AB1168" s="18"/>
      <c r="AC1168" s="18">
        <f t="shared" si="3438"/>
        <v>4436.8</v>
      </c>
      <c r="AD1168" s="18">
        <f t="shared" si="3439"/>
        <v>4436.8</v>
      </c>
      <c r="AE1168" s="18">
        <f t="shared" si="3440"/>
        <v>4436.8</v>
      </c>
      <c r="AF1168" s="18"/>
      <c r="AG1168" s="18"/>
      <c r="AH1168" s="18"/>
      <c r="AI1168" s="18">
        <f t="shared" si="3403"/>
        <v>4436.8</v>
      </c>
      <c r="AJ1168" s="18">
        <f t="shared" si="3404"/>
        <v>4436.8</v>
      </c>
      <c r="AK1168" s="18">
        <f t="shared" si="3405"/>
        <v>4436.8</v>
      </c>
      <c r="AL1168" s="18"/>
      <c r="AM1168" s="18">
        <f t="shared" si="3406"/>
        <v>4436.8</v>
      </c>
      <c r="AN1168" s="18"/>
      <c r="AO1168" s="18"/>
      <c r="AP1168" s="18"/>
      <c r="AQ1168" s="18">
        <f t="shared" si="3407"/>
        <v>4436.8</v>
      </c>
      <c r="AR1168" s="18">
        <f t="shared" si="3408"/>
        <v>4436.8</v>
      </c>
      <c r="AS1168" s="18">
        <f t="shared" si="3409"/>
        <v>4436.8</v>
      </c>
      <c r="AT1168" s="18"/>
      <c r="AU1168" s="18"/>
      <c r="AV1168" s="18"/>
      <c r="AW1168" s="18">
        <f t="shared" si="3410"/>
        <v>4436.8</v>
      </c>
      <c r="AX1168" s="18">
        <f t="shared" si="3411"/>
        <v>4436.8</v>
      </c>
      <c r="AY1168" s="18">
        <f t="shared" si="3412"/>
        <v>4436.8</v>
      </c>
      <c r="AZ1168" s="18"/>
      <c r="BA1168" s="18"/>
      <c r="BB1168" s="18"/>
      <c r="BC1168" s="18">
        <f t="shared" si="3395"/>
        <v>4436.8</v>
      </c>
      <c r="BD1168" s="18">
        <f t="shared" si="3396"/>
        <v>4436.8</v>
      </c>
      <c r="BE1168" s="18">
        <f t="shared" si="3397"/>
        <v>4436.8</v>
      </c>
      <c r="BF1168" s="18"/>
      <c r="BG1168" s="18"/>
      <c r="BH1168" s="18"/>
      <c r="BI1168" s="18">
        <f t="shared" si="3392"/>
        <v>4436.8</v>
      </c>
      <c r="BJ1168" s="18">
        <f t="shared" si="3393"/>
        <v>4436.8</v>
      </c>
      <c r="BK1168" s="18">
        <f t="shared" si="3394"/>
        <v>4436.8</v>
      </c>
      <c r="BL1168" s="18"/>
      <c r="BM1168" s="18"/>
      <c r="BN1168" s="18"/>
      <c r="BO1168" s="18">
        <f t="shared" si="3348"/>
        <v>4436.8</v>
      </c>
      <c r="BP1168" s="18">
        <f t="shared" si="3349"/>
        <v>4436.8</v>
      </c>
      <c r="BQ1168" s="18">
        <f t="shared" si="3350"/>
        <v>4436.8</v>
      </c>
      <c r="BR1168" s="18"/>
      <c r="BS1168" s="18"/>
      <c r="BT1168" s="18"/>
      <c r="BU1168" s="18">
        <f t="shared" si="3351"/>
        <v>4436.8</v>
      </c>
      <c r="BV1168" s="18">
        <f t="shared" si="3352"/>
        <v>4436.8</v>
      </c>
      <c r="BW1168" s="18">
        <f t="shared" si="3353"/>
        <v>4436.8</v>
      </c>
      <c r="BX1168" s="18"/>
      <c r="BY1168" s="18"/>
      <c r="BZ1168" s="18"/>
      <c r="CA1168" s="18">
        <f t="shared" ref="CA1168:CA1231" si="3495">BU1168+BX1168</f>
        <v>4436.8</v>
      </c>
      <c r="CB1168" s="18">
        <f t="shared" ref="CB1168:CB1231" si="3496">BV1168+BY1168</f>
        <v>4436.8</v>
      </c>
      <c r="CC1168" s="18">
        <f t="shared" ref="CC1168:CC1231" si="3497">BW1168+BZ1168</f>
        <v>4436.8</v>
      </c>
      <c r="CD1168" s="18"/>
      <c r="CE1168" s="27"/>
      <c r="CF1168" s="33"/>
    </row>
    <row r="1169" spans="1:84" ht="46.8" hidden="1" x14ac:dyDescent="0.3">
      <c r="A1169" s="19" t="s">
        <v>1587</v>
      </c>
      <c r="B1169" s="39"/>
      <c r="C1169" s="41"/>
      <c r="D1169" s="41"/>
      <c r="E1169" s="14" t="s">
        <v>1588</v>
      </c>
      <c r="F1169" s="23"/>
      <c r="G1169" s="23"/>
      <c r="H1169" s="23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>
        <f>AN1170</f>
        <v>20000</v>
      </c>
      <c r="AO1169" s="18">
        <f t="shared" ref="AO1169:CD1171" si="3498">AO1170</f>
        <v>0</v>
      </c>
      <c r="AP1169" s="18">
        <f t="shared" si="3498"/>
        <v>0</v>
      </c>
      <c r="AQ1169" s="18">
        <f t="shared" si="3407"/>
        <v>20000</v>
      </c>
      <c r="AR1169" s="18">
        <f t="shared" si="3408"/>
        <v>0</v>
      </c>
      <c r="AS1169" s="18">
        <f t="shared" si="3409"/>
        <v>0</v>
      </c>
      <c r="AT1169" s="18">
        <f t="shared" si="3498"/>
        <v>0</v>
      </c>
      <c r="AU1169" s="18">
        <f t="shared" si="3498"/>
        <v>0</v>
      </c>
      <c r="AV1169" s="18">
        <f t="shared" si="3498"/>
        <v>0</v>
      </c>
      <c r="AW1169" s="18">
        <f t="shared" si="3410"/>
        <v>20000</v>
      </c>
      <c r="AX1169" s="18">
        <f t="shared" si="3411"/>
        <v>0</v>
      </c>
      <c r="AY1169" s="18">
        <f t="shared" si="3412"/>
        <v>0</v>
      </c>
      <c r="AZ1169" s="18">
        <f t="shared" si="3498"/>
        <v>0</v>
      </c>
      <c r="BA1169" s="18">
        <f t="shared" si="3498"/>
        <v>0</v>
      </c>
      <c r="BB1169" s="18">
        <f t="shared" si="3498"/>
        <v>0</v>
      </c>
      <c r="BC1169" s="18">
        <f t="shared" si="3395"/>
        <v>20000</v>
      </c>
      <c r="BD1169" s="18">
        <f t="shared" si="3396"/>
        <v>0</v>
      </c>
      <c r="BE1169" s="18">
        <f t="shared" si="3397"/>
        <v>0</v>
      </c>
      <c r="BF1169" s="18">
        <f t="shared" si="3498"/>
        <v>0</v>
      </c>
      <c r="BG1169" s="18">
        <f t="shared" si="3498"/>
        <v>0</v>
      </c>
      <c r="BH1169" s="18">
        <f t="shared" si="3498"/>
        <v>0</v>
      </c>
      <c r="BI1169" s="18">
        <f t="shared" si="3392"/>
        <v>20000</v>
      </c>
      <c r="BJ1169" s="18">
        <f t="shared" si="3393"/>
        <v>0</v>
      </c>
      <c r="BK1169" s="18">
        <f t="shared" si="3394"/>
        <v>0</v>
      </c>
      <c r="BL1169" s="18">
        <f t="shared" si="3498"/>
        <v>0</v>
      </c>
      <c r="BM1169" s="18">
        <f t="shared" si="3498"/>
        <v>0</v>
      </c>
      <c r="BN1169" s="18">
        <f t="shared" si="3498"/>
        <v>0</v>
      </c>
      <c r="BO1169" s="18">
        <f t="shared" si="3348"/>
        <v>20000</v>
      </c>
      <c r="BP1169" s="18">
        <f t="shared" si="3349"/>
        <v>0</v>
      </c>
      <c r="BQ1169" s="18">
        <f t="shared" si="3350"/>
        <v>0</v>
      </c>
      <c r="BR1169" s="18">
        <f t="shared" si="3498"/>
        <v>0</v>
      </c>
      <c r="BS1169" s="18">
        <f t="shared" si="3498"/>
        <v>0</v>
      </c>
      <c r="BT1169" s="18">
        <f t="shared" si="3498"/>
        <v>0</v>
      </c>
      <c r="BU1169" s="18">
        <f t="shared" si="3351"/>
        <v>20000</v>
      </c>
      <c r="BV1169" s="18">
        <f t="shared" si="3352"/>
        <v>0</v>
      </c>
      <c r="BW1169" s="18">
        <f t="shared" si="3353"/>
        <v>0</v>
      </c>
      <c r="BX1169" s="18">
        <f t="shared" si="3498"/>
        <v>-20000</v>
      </c>
      <c r="BY1169" s="18">
        <f t="shared" si="3498"/>
        <v>0</v>
      </c>
      <c r="BZ1169" s="18">
        <f t="shared" si="3498"/>
        <v>0</v>
      </c>
      <c r="CA1169" s="18">
        <f t="shared" si="3495"/>
        <v>0</v>
      </c>
      <c r="CB1169" s="18">
        <f t="shared" si="3496"/>
        <v>0</v>
      </c>
      <c r="CC1169" s="18">
        <f t="shared" si="3497"/>
        <v>0</v>
      </c>
      <c r="CD1169" s="18">
        <f t="shared" si="3498"/>
        <v>0</v>
      </c>
      <c r="CE1169" s="27" t="s">
        <v>1661</v>
      </c>
      <c r="CF1169" s="33"/>
    </row>
    <row r="1170" spans="1:84" ht="46.8" hidden="1" x14ac:dyDescent="0.3">
      <c r="A1170" s="19" t="s">
        <v>1587</v>
      </c>
      <c r="B1170" s="39">
        <v>400</v>
      </c>
      <c r="C1170" s="41"/>
      <c r="D1170" s="41"/>
      <c r="E1170" s="14" t="s">
        <v>553</v>
      </c>
      <c r="F1170" s="23"/>
      <c r="G1170" s="23"/>
      <c r="H1170" s="23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>
        <f>AN1171</f>
        <v>20000</v>
      </c>
      <c r="AO1170" s="18">
        <f t="shared" si="3498"/>
        <v>0</v>
      </c>
      <c r="AP1170" s="18">
        <f t="shared" si="3498"/>
        <v>0</v>
      </c>
      <c r="AQ1170" s="18">
        <f t="shared" si="3407"/>
        <v>20000</v>
      </c>
      <c r="AR1170" s="18">
        <f t="shared" si="3408"/>
        <v>0</v>
      </c>
      <c r="AS1170" s="18">
        <f t="shared" si="3409"/>
        <v>0</v>
      </c>
      <c r="AT1170" s="18">
        <f t="shared" si="3498"/>
        <v>0</v>
      </c>
      <c r="AU1170" s="18">
        <f t="shared" si="3498"/>
        <v>0</v>
      </c>
      <c r="AV1170" s="18">
        <f t="shared" si="3498"/>
        <v>0</v>
      </c>
      <c r="AW1170" s="18">
        <f t="shared" si="3410"/>
        <v>20000</v>
      </c>
      <c r="AX1170" s="18">
        <f t="shared" si="3411"/>
        <v>0</v>
      </c>
      <c r="AY1170" s="18">
        <f t="shared" si="3412"/>
        <v>0</v>
      </c>
      <c r="AZ1170" s="18">
        <f t="shared" si="3498"/>
        <v>0</v>
      </c>
      <c r="BA1170" s="18">
        <f t="shared" si="3498"/>
        <v>0</v>
      </c>
      <c r="BB1170" s="18">
        <f t="shared" si="3498"/>
        <v>0</v>
      </c>
      <c r="BC1170" s="18">
        <f t="shared" si="3395"/>
        <v>20000</v>
      </c>
      <c r="BD1170" s="18">
        <f t="shared" si="3396"/>
        <v>0</v>
      </c>
      <c r="BE1170" s="18">
        <f t="shared" si="3397"/>
        <v>0</v>
      </c>
      <c r="BF1170" s="18">
        <f t="shared" si="3498"/>
        <v>0</v>
      </c>
      <c r="BG1170" s="18">
        <f t="shared" si="3498"/>
        <v>0</v>
      </c>
      <c r="BH1170" s="18">
        <f t="shared" si="3498"/>
        <v>0</v>
      </c>
      <c r="BI1170" s="18">
        <f t="shared" si="3392"/>
        <v>20000</v>
      </c>
      <c r="BJ1170" s="18">
        <f t="shared" si="3393"/>
        <v>0</v>
      </c>
      <c r="BK1170" s="18">
        <f t="shared" si="3394"/>
        <v>0</v>
      </c>
      <c r="BL1170" s="18">
        <f t="shared" si="3498"/>
        <v>0</v>
      </c>
      <c r="BM1170" s="18">
        <f t="shared" si="3498"/>
        <v>0</v>
      </c>
      <c r="BN1170" s="18">
        <f t="shared" si="3498"/>
        <v>0</v>
      </c>
      <c r="BO1170" s="18">
        <f t="shared" si="3348"/>
        <v>20000</v>
      </c>
      <c r="BP1170" s="18">
        <f t="shared" si="3349"/>
        <v>0</v>
      </c>
      <c r="BQ1170" s="18">
        <f t="shared" si="3350"/>
        <v>0</v>
      </c>
      <c r="BR1170" s="18">
        <f t="shared" si="3498"/>
        <v>0</v>
      </c>
      <c r="BS1170" s="18">
        <f t="shared" si="3498"/>
        <v>0</v>
      </c>
      <c r="BT1170" s="18">
        <f t="shared" si="3498"/>
        <v>0</v>
      </c>
      <c r="BU1170" s="18">
        <f t="shared" si="3351"/>
        <v>20000</v>
      </c>
      <c r="BV1170" s="18">
        <f t="shared" si="3352"/>
        <v>0</v>
      </c>
      <c r="BW1170" s="18">
        <f t="shared" si="3353"/>
        <v>0</v>
      </c>
      <c r="BX1170" s="18">
        <f t="shared" si="3498"/>
        <v>-20000</v>
      </c>
      <c r="BY1170" s="18">
        <f t="shared" si="3498"/>
        <v>0</v>
      </c>
      <c r="BZ1170" s="18">
        <f t="shared" si="3498"/>
        <v>0</v>
      </c>
      <c r="CA1170" s="18">
        <f t="shared" si="3495"/>
        <v>0</v>
      </c>
      <c r="CB1170" s="18">
        <f t="shared" si="3496"/>
        <v>0</v>
      </c>
      <c r="CC1170" s="18">
        <f t="shared" si="3497"/>
        <v>0</v>
      </c>
      <c r="CD1170" s="18">
        <f t="shared" si="3498"/>
        <v>0</v>
      </c>
      <c r="CE1170" s="27" t="s">
        <v>1661</v>
      </c>
      <c r="CF1170" s="33"/>
    </row>
    <row r="1171" spans="1:84" hidden="1" x14ac:dyDescent="0.3">
      <c r="A1171" s="19" t="s">
        <v>1587</v>
      </c>
      <c r="B1171" s="39">
        <v>410</v>
      </c>
      <c r="C1171" s="41"/>
      <c r="D1171" s="41"/>
      <c r="E1171" s="14" t="s">
        <v>566</v>
      </c>
      <c r="F1171" s="23"/>
      <c r="G1171" s="23"/>
      <c r="H1171" s="23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>
        <f>AN1172</f>
        <v>20000</v>
      </c>
      <c r="AO1171" s="18">
        <f t="shared" si="3498"/>
        <v>0</v>
      </c>
      <c r="AP1171" s="18">
        <f t="shared" si="3498"/>
        <v>0</v>
      </c>
      <c r="AQ1171" s="18">
        <f t="shared" si="3407"/>
        <v>20000</v>
      </c>
      <c r="AR1171" s="18">
        <f t="shared" si="3408"/>
        <v>0</v>
      </c>
      <c r="AS1171" s="18">
        <f t="shared" si="3409"/>
        <v>0</v>
      </c>
      <c r="AT1171" s="18">
        <f t="shared" si="3498"/>
        <v>0</v>
      </c>
      <c r="AU1171" s="18">
        <f t="shared" si="3498"/>
        <v>0</v>
      </c>
      <c r="AV1171" s="18">
        <f t="shared" si="3498"/>
        <v>0</v>
      </c>
      <c r="AW1171" s="18">
        <f t="shared" si="3410"/>
        <v>20000</v>
      </c>
      <c r="AX1171" s="18">
        <f t="shared" si="3411"/>
        <v>0</v>
      </c>
      <c r="AY1171" s="18">
        <f t="shared" si="3412"/>
        <v>0</v>
      </c>
      <c r="AZ1171" s="18">
        <f t="shared" si="3498"/>
        <v>0</v>
      </c>
      <c r="BA1171" s="18">
        <f t="shared" si="3498"/>
        <v>0</v>
      </c>
      <c r="BB1171" s="18">
        <f t="shared" si="3498"/>
        <v>0</v>
      </c>
      <c r="BC1171" s="18">
        <f t="shared" si="3395"/>
        <v>20000</v>
      </c>
      <c r="BD1171" s="18">
        <f t="shared" si="3396"/>
        <v>0</v>
      </c>
      <c r="BE1171" s="18">
        <f t="shared" si="3397"/>
        <v>0</v>
      </c>
      <c r="BF1171" s="18">
        <f t="shared" si="3498"/>
        <v>0</v>
      </c>
      <c r="BG1171" s="18">
        <f t="shared" si="3498"/>
        <v>0</v>
      </c>
      <c r="BH1171" s="18">
        <f t="shared" si="3498"/>
        <v>0</v>
      </c>
      <c r="BI1171" s="18">
        <f t="shared" si="3392"/>
        <v>20000</v>
      </c>
      <c r="BJ1171" s="18">
        <f t="shared" si="3393"/>
        <v>0</v>
      </c>
      <c r="BK1171" s="18">
        <f t="shared" si="3394"/>
        <v>0</v>
      </c>
      <c r="BL1171" s="18">
        <f t="shared" si="3498"/>
        <v>0</v>
      </c>
      <c r="BM1171" s="18">
        <f t="shared" si="3498"/>
        <v>0</v>
      </c>
      <c r="BN1171" s="18">
        <f t="shared" si="3498"/>
        <v>0</v>
      </c>
      <c r="BO1171" s="18">
        <f t="shared" si="3348"/>
        <v>20000</v>
      </c>
      <c r="BP1171" s="18">
        <f t="shared" si="3349"/>
        <v>0</v>
      </c>
      <c r="BQ1171" s="18">
        <f t="shared" si="3350"/>
        <v>0</v>
      </c>
      <c r="BR1171" s="18">
        <f t="shared" si="3498"/>
        <v>0</v>
      </c>
      <c r="BS1171" s="18">
        <f t="shared" si="3498"/>
        <v>0</v>
      </c>
      <c r="BT1171" s="18">
        <f t="shared" si="3498"/>
        <v>0</v>
      </c>
      <c r="BU1171" s="18">
        <f t="shared" si="3351"/>
        <v>20000</v>
      </c>
      <c r="BV1171" s="18">
        <f t="shared" si="3352"/>
        <v>0</v>
      </c>
      <c r="BW1171" s="18">
        <f t="shared" si="3353"/>
        <v>0</v>
      </c>
      <c r="BX1171" s="18">
        <f t="shared" si="3498"/>
        <v>-20000</v>
      </c>
      <c r="BY1171" s="18">
        <f t="shared" si="3498"/>
        <v>0</v>
      </c>
      <c r="BZ1171" s="18">
        <f t="shared" si="3498"/>
        <v>0</v>
      </c>
      <c r="CA1171" s="18">
        <f t="shared" si="3495"/>
        <v>0</v>
      </c>
      <c r="CB1171" s="18">
        <f t="shared" si="3496"/>
        <v>0</v>
      </c>
      <c r="CC1171" s="18">
        <f t="shared" si="3497"/>
        <v>0</v>
      </c>
      <c r="CD1171" s="18">
        <f t="shared" si="3498"/>
        <v>0</v>
      </c>
      <c r="CE1171" s="27" t="s">
        <v>1661</v>
      </c>
      <c r="CF1171" s="33"/>
    </row>
    <row r="1172" spans="1:84" hidden="1" x14ac:dyDescent="0.3">
      <c r="A1172" s="19" t="s">
        <v>1587</v>
      </c>
      <c r="B1172" s="39">
        <v>410</v>
      </c>
      <c r="C1172" s="41" t="s">
        <v>5</v>
      </c>
      <c r="D1172" s="41" t="s">
        <v>6</v>
      </c>
      <c r="E1172" s="14" t="s">
        <v>518</v>
      </c>
      <c r="F1172" s="23"/>
      <c r="G1172" s="23"/>
      <c r="H1172" s="23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>
        <v>20000</v>
      </c>
      <c r="AO1172" s="18"/>
      <c r="AP1172" s="18"/>
      <c r="AQ1172" s="18">
        <f t="shared" si="3407"/>
        <v>20000</v>
      </c>
      <c r="AR1172" s="18">
        <f t="shared" si="3408"/>
        <v>0</v>
      </c>
      <c r="AS1172" s="18">
        <f t="shared" si="3409"/>
        <v>0</v>
      </c>
      <c r="AT1172" s="18"/>
      <c r="AU1172" s="18"/>
      <c r="AV1172" s="18"/>
      <c r="AW1172" s="18">
        <f t="shared" si="3410"/>
        <v>20000</v>
      </c>
      <c r="AX1172" s="18">
        <f t="shared" si="3411"/>
        <v>0</v>
      </c>
      <c r="AY1172" s="18">
        <f t="shared" si="3412"/>
        <v>0</v>
      </c>
      <c r="AZ1172" s="18"/>
      <c r="BA1172" s="18"/>
      <c r="BB1172" s="18"/>
      <c r="BC1172" s="18">
        <f t="shared" si="3395"/>
        <v>20000</v>
      </c>
      <c r="BD1172" s="18">
        <f t="shared" si="3396"/>
        <v>0</v>
      </c>
      <c r="BE1172" s="18">
        <f t="shared" si="3397"/>
        <v>0</v>
      </c>
      <c r="BF1172" s="18"/>
      <c r="BG1172" s="18"/>
      <c r="BH1172" s="18"/>
      <c r="BI1172" s="18">
        <f t="shared" si="3392"/>
        <v>20000</v>
      </c>
      <c r="BJ1172" s="18">
        <f t="shared" si="3393"/>
        <v>0</v>
      </c>
      <c r="BK1172" s="18">
        <f t="shared" si="3394"/>
        <v>0</v>
      </c>
      <c r="BL1172" s="18"/>
      <c r="BM1172" s="18"/>
      <c r="BN1172" s="18"/>
      <c r="BO1172" s="18">
        <f t="shared" si="3348"/>
        <v>20000</v>
      </c>
      <c r="BP1172" s="18">
        <f t="shared" si="3349"/>
        <v>0</v>
      </c>
      <c r="BQ1172" s="18">
        <f t="shared" si="3350"/>
        <v>0</v>
      </c>
      <c r="BR1172" s="18"/>
      <c r="BS1172" s="18"/>
      <c r="BT1172" s="18"/>
      <c r="BU1172" s="18">
        <f t="shared" si="3351"/>
        <v>20000</v>
      </c>
      <c r="BV1172" s="18">
        <f t="shared" si="3352"/>
        <v>0</v>
      </c>
      <c r="BW1172" s="18">
        <f t="shared" si="3353"/>
        <v>0</v>
      </c>
      <c r="BX1172" s="18">
        <v>-20000</v>
      </c>
      <c r="BY1172" s="18"/>
      <c r="BZ1172" s="18"/>
      <c r="CA1172" s="18">
        <f t="shared" si="3495"/>
        <v>0</v>
      </c>
      <c r="CB1172" s="18">
        <f t="shared" si="3496"/>
        <v>0</v>
      </c>
      <c r="CC1172" s="18">
        <f t="shared" si="3497"/>
        <v>0</v>
      </c>
      <c r="CD1172" s="18"/>
      <c r="CE1172" s="27" t="s">
        <v>1661</v>
      </c>
      <c r="CF1172" s="33"/>
    </row>
    <row r="1173" spans="1:84" ht="78" x14ac:dyDescent="0.3">
      <c r="A1173" s="19" t="s">
        <v>1576</v>
      </c>
      <c r="B1173" s="39"/>
      <c r="C1173" s="41"/>
      <c r="D1173" s="41"/>
      <c r="E1173" s="14" t="s">
        <v>1592</v>
      </c>
      <c r="F1173" s="23"/>
      <c r="G1173" s="23"/>
      <c r="H1173" s="23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>
        <f>AN1174</f>
        <v>0</v>
      </c>
      <c r="AO1173" s="18">
        <f t="shared" ref="AO1173:CD1175" si="3499">AO1174</f>
        <v>5817.9</v>
      </c>
      <c r="AP1173" s="18">
        <f t="shared" si="3499"/>
        <v>109823.6</v>
      </c>
      <c r="AQ1173" s="18">
        <f t="shared" si="3407"/>
        <v>0</v>
      </c>
      <c r="AR1173" s="18">
        <f t="shared" si="3408"/>
        <v>5817.9</v>
      </c>
      <c r="AS1173" s="18">
        <f t="shared" si="3409"/>
        <v>109823.6</v>
      </c>
      <c r="AT1173" s="18">
        <f t="shared" si="3499"/>
        <v>0</v>
      </c>
      <c r="AU1173" s="18">
        <f t="shared" si="3499"/>
        <v>0</v>
      </c>
      <c r="AV1173" s="18">
        <f t="shared" si="3499"/>
        <v>0</v>
      </c>
      <c r="AW1173" s="18">
        <f t="shared" si="3410"/>
        <v>0</v>
      </c>
      <c r="AX1173" s="18">
        <f t="shared" si="3411"/>
        <v>5817.9</v>
      </c>
      <c r="AY1173" s="18">
        <f t="shared" si="3412"/>
        <v>109823.6</v>
      </c>
      <c r="AZ1173" s="18">
        <f t="shared" si="3499"/>
        <v>0</v>
      </c>
      <c r="BA1173" s="18">
        <f t="shared" si="3499"/>
        <v>0</v>
      </c>
      <c r="BB1173" s="18">
        <f t="shared" si="3499"/>
        <v>0</v>
      </c>
      <c r="BC1173" s="18">
        <f t="shared" si="3395"/>
        <v>0</v>
      </c>
      <c r="BD1173" s="18">
        <f t="shared" si="3396"/>
        <v>5817.9</v>
      </c>
      <c r="BE1173" s="18">
        <f t="shared" si="3397"/>
        <v>109823.6</v>
      </c>
      <c r="BF1173" s="18">
        <f t="shared" si="3499"/>
        <v>0</v>
      </c>
      <c r="BG1173" s="18">
        <f t="shared" si="3499"/>
        <v>0</v>
      </c>
      <c r="BH1173" s="18">
        <f t="shared" si="3499"/>
        <v>0</v>
      </c>
      <c r="BI1173" s="18">
        <f t="shared" si="3392"/>
        <v>0</v>
      </c>
      <c r="BJ1173" s="18">
        <f t="shared" si="3393"/>
        <v>5817.9</v>
      </c>
      <c r="BK1173" s="18">
        <f t="shared" si="3394"/>
        <v>109823.6</v>
      </c>
      <c r="BL1173" s="18">
        <f t="shared" si="3499"/>
        <v>0</v>
      </c>
      <c r="BM1173" s="18">
        <f t="shared" si="3499"/>
        <v>-5817.9</v>
      </c>
      <c r="BN1173" s="18">
        <f t="shared" si="3499"/>
        <v>5817.9</v>
      </c>
      <c r="BO1173" s="18">
        <f t="shared" ref="BO1173:BO1239" si="3500">BI1173+BL1173</f>
        <v>0</v>
      </c>
      <c r="BP1173" s="18">
        <f t="shared" ref="BP1173:BP1239" si="3501">BJ1173+BM1173</f>
        <v>0</v>
      </c>
      <c r="BQ1173" s="18">
        <f t="shared" ref="BQ1173:BQ1239" si="3502">BK1173+BN1173</f>
        <v>115641.5</v>
      </c>
      <c r="BR1173" s="18">
        <f t="shared" si="3499"/>
        <v>0</v>
      </c>
      <c r="BS1173" s="18">
        <f t="shared" si="3499"/>
        <v>0</v>
      </c>
      <c r="BT1173" s="18">
        <f t="shared" si="3499"/>
        <v>0</v>
      </c>
      <c r="BU1173" s="18">
        <f t="shared" ref="BU1173:BU1236" si="3503">BO1173+BR1173</f>
        <v>0</v>
      </c>
      <c r="BV1173" s="18">
        <f t="shared" ref="BV1173:BV1236" si="3504">BP1173+BS1173</f>
        <v>0</v>
      </c>
      <c r="BW1173" s="18">
        <f t="shared" ref="BW1173:BW1236" si="3505">BQ1173+BT1173</f>
        <v>115641.5</v>
      </c>
      <c r="BX1173" s="18">
        <f t="shared" si="3499"/>
        <v>0</v>
      </c>
      <c r="BY1173" s="18">
        <f t="shared" si="3499"/>
        <v>0</v>
      </c>
      <c r="BZ1173" s="18">
        <f t="shared" si="3499"/>
        <v>0</v>
      </c>
      <c r="CA1173" s="18">
        <f t="shared" si="3495"/>
        <v>0</v>
      </c>
      <c r="CB1173" s="18">
        <f t="shared" si="3496"/>
        <v>0</v>
      </c>
      <c r="CC1173" s="18">
        <f t="shared" si="3497"/>
        <v>115641.5</v>
      </c>
      <c r="CD1173" s="18">
        <f t="shared" si="3499"/>
        <v>0</v>
      </c>
      <c r="CE1173" s="27"/>
      <c r="CF1173" s="33"/>
    </row>
    <row r="1174" spans="1:84" ht="46.8" x14ac:dyDescent="0.3">
      <c r="A1174" s="19" t="s">
        <v>1576</v>
      </c>
      <c r="B1174" s="39">
        <v>400</v>
      </c>
      <c r="C1174" s="41"/>
      <c r="D1174" s="41"/>
      <c r="E1174" s="14" t="s">
        <v>553</v>
      </c>
      <c r="F1174" s="23"/>
      <c r="G1174" s="23"/>
      <c r="H1174" s="23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>
        <f>AN1175</f>
        <v>0</v>
      </c>
      <c r="AO1174" s="18">
        <f t="shared" si="3499"/>
        <v>5817.9</v>
      </c>
      <c r="AP1174" s="18">
        <f t="shared" si="3499"/>
        <v>109823.6</v>
      </c>
      <c r="AQ1174" s="18">
        <f t="shared" si="3407"/>
        <v>0</v>
      </c>
      <c r="AR1174" s="18">
        <f t="shared" si="3408"/>
        <v>5817.9</v>
      </c>
      <c r="AS1174" s="18">
        <f t="shared" si="3409"/>
        <v>109823.6</v>
      </c>
      <c r="AT1174" s="18">
        <f t="shared" si="3499"/>
        <v>0</v>
      </c>
      <c r="AU1174" s="18">
        <f t="shared" si="3499"/>
        <v>0</v>
      </c>
      <c r="AV1174" s="18">
        <f t="shared" si="3499"/>
        <v>0</v>
      </c>
      <c r="AW1174" s="18">
        <f t="shared" si="3410"/>
        <v>0</v>
      </c>
      <c r="AX1174" s="18">
        <f t="shared" si="3411"/>
        <v>5817.9</v>
      </c>
      <c r="AY1174" s="18">
        <f t="shared" si="3412"/>
        <v>109823.6</v>
      </c>
      <c r="AZ1174" s="18">
        <f t="shared" si="3499"/>
        <v>0</v>
      </c>
      <c r="BA1174" s="18">
        <f t="shared" si="3499"/>
        <v>0</v>
      </c>
      <c r="BB1174" s="18">
        <f t="shared" si="3499"/>
        <v>0</v>
      </c>
      <c r="BC1174" s="18">
        <f t="shared" si="3395"/>
        <v>0</v>
      </c>
      <c r="BD1174" s="18">
        <f t="shared" si="3396"/>
        <v>5817.9</v>
      </c>
      <c r="BE1174" s="18">
        <f t="shared" si="3397"/>
        <v>109823.6</v>
      </c>
      <c r="BF1174" s="18">
        <f t="shared" si="3499"/>
        <v>0</v>
      </c>
      <c r="BG1174" s="18">
        <f t="shared" si="3499"/>
        <v>0</v>
      </c>
      <c r="BH1174" s="18">
        <f t="shared" si="3499"/>
        <v>0</v>
      </c>
      <c r="BI1174" s="18">
        <f t="shared" si="3392"/>
        <v>0</v>
      </c>
      <c r="BJ1174" s="18">
        <f t="shared" si="3393"/>
        <v>5817.9</v>
      </c>
      <c r="BK1174" s="18">
        <f t="shared" si="3394"/>
        <v>109823.6</v>
      </c>
      <c r="BL1174" s="18">
        <f t="shared" si="3499"/>
        <v>0</v>
      </c>
      <c r="BM1174" s="18">
        <f t="shared" si="3499"/>
        <v>-5817.9</v>
      </c>
      <c r="BN1174" s="18">
        <f t="shared" si="3499"/>
        <v>5817.9</v>
      </c>
      <c r="BO1174" s="18">
        <f t="shared" si="3500"/>
        <v>0</v>
      </c>
      <c r="BP1174" s="18">
        <f t="shared" si="3501"/>
        <v>0</v>
      </c>
      <c r="BQ1174" s="18">
        <f t="shared" si="3502"/>
        <v>115641.5</v>
      </c>
      <c r="BR1174" s="18">
        <f t="shared" si="3499"/>
        <v>0</v>
      </c>
      <c r="BS1174" s="18">
        <f t="shared" si="3499"/>
        <v>0</v>
      </c>
      <c r="BT1174" s="18">
        <f t="shared" si="3499"/>
        <v>0</v>
      </c>
      <c r="BU1174" s="18">
        <f t="shared" si="3503"/>
        <v>0</v>
      </c>
      <c r="BV1174" s="18">
        <f t="shared" si="3504"/>
        <v>0</v>
      </c>
      <c r="BW1174" s="18">
        <f t="shared" si="3505"/>
        <v>115641.5</v>
      </c>
      <c r="BX1174" s="18">
        <f t="shared" si="3499"/>
        <v>0</v>
      </c>
      <c r="BY1174" s="18">
        <f t="shared" si="3499"/>
        <v>0</v>
      </c>
      <c r="BZ1174" s="18">
        <f t="shared" si="3499"/>
        <v>0</v>
      </c>
      <c r="CA1174" s="18">
        <f t="shared" si="3495"/>
        <v>0</v>
      </c>
      <c r="CB1174" s="18">
        <f t="shared" si="3496"/>
        <v>0</v>
      </c>
      <c r="CC1174" s="18">
        <f t="shared" si="3497"/>
        <v>115641.5</v>
      </c>
      <c r="CD1174" s="18">
        <f t="shared" si="3499"/>
        <v>0</v>
      </c>
      <c r="CE1174" s="27"/>
      <c r="CF1174" s="33"/>
    </row>
    <row r="1175" spans="1:84" x14ac:dyDescent="0.3">
      <c r="A1175" s="19" t="s">
        <v>1576</v>
      </c>
      <c r="B1175" s="39">
        <v>410</v>
      </c>
      <c r="C1175" s="41"/>
      <c r="D1175" s="41"/>
      <c r="E1175" s="14" t="s">
        <v>566</v>
      </c>
      <c r="F1175" s="23"/>
      <c r="G1175" s="23"/>
      <c r="H1175" s="23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>
        <f>AN1176</f>
        <v>0</v>
      </c>
      <c r="AO1175" s="18">
        <f t="shared" si="3499"/>
        <v>5817.9</v>
      </c>
      <c r="AP1175" s="18">
        <f t="shared" si="3499"/>
        <v>109823.6</v>
      </c>
      <c r="AQ1175" s="18">
        <f t="shared" si="3407"/>
        <v>0</v>
      </c>
      <c r="AR1175" s="18">
        <f t="shared" si="3408"/>
        <v>5817.9</v>
      </c>
      <c r="AS1175" s="18">
        <f t="shared" si="3409"/>
        <v>109823.6</v>
      </c>
      <c r="AT1175" s="18">
        <f t="shared" si="3499"/>
        <v>0</v>
      </c>
      <c r="AU1175" s="18">
        <f t="shared" si="3499"/>
        <v>0</v>
      </c>
      <c r="AV1175" s="18">
        <f t="shared" si="3499"/>
        <v>0</v>
      </c>
      <c r="AW1175" s="18">
        <f t="shared" si="3410"/>
        <v>0</v>
      </c>
      <c r="AX1175" s="18">
        <f t="shared" si="3411"/>
        <v>5817.9</v>
      </c>
      <c r="AY1175" s="18">
        <f t="shared" si="3412"/>
        <v>109823.6</v>
      </c>
      <c r="AZ1175" s="18">
        <f t="shared" si="3499"/>
        <v>0</v>
      </c>
      <c r="BA1175" s="18">
        <f t="shared" si="3499"/>
        <v>0</v>
      </c>
      <c r="BB1175" s="18">
        <f t="shared" si="3499"/>
        <v>0</v>
      </c>
      <c r="BC1175" s="18">
        <f t="shared" si="3395"/>
        <v>0</v>
      </c>
      <c r="BD1175" s="18">
        <f t="shared" si="3396"/>
        <v>5817.9</v>
      </c>
      <c r="BE1175" s="18">
        <f t="shared" si="3397"/>
        <v>109823.6</v>
      </c>
      <c r="BF1175" s="18">
        <f t="shared" si="3499"/>
        <v>0</v>
      </c>
      <c r="BG1175" s="18">
        <f t="shared" si="3499"/>
        <v>0</v>
      </c>
      <c r="BH1175" s="18">
        <f t="shared" si="3499"/>
        <v>0</v>
      </c>
      <c r="BI1175" s="18">
        <f t="shared" si="3392"/>
        <v>0</v>
      </c>
      <c r="BJ1175" s="18">
        <f t="shared" si="3393"/>
        <v>5817.9</v>
      </c>
      <c r="BK1175" s="18">
        <f t="shared" si="3394"/>
        <v>109823.6</v>
      </c>
      <c r="BL1175" s="18">
        <f t="shared" si="3499"/>
        <v>0</v>
      </c>
      <c r="BM1175" s="18">
        <f t="shared" si="3499"/>
        <v>-5817.9</v>
      </c>
      <c r="BN1175" s="18">
        <f t="shared" si="3499"/>
        <v>5817.9</v>
      </c>
      <c r="BO1175" s="18">
        <f t="shared" si="3500"/>
        <v>0</v>
      </c>
      <c r="BP1175" s="18">
        <f t="shared" si="3501"/>
        <v>0</v>
      </c>
      <c r="BQ1175" s="18">
        <f t="shared" si="3502"/>
        <v>115641.5</v>
      </c>
      <c r="BR1175" s="18">
        <f t="shared" si="3499"/>
        <v>0</v>
      </c>
      <c r="BS1175" s="18">
        <f t="shared" si="3499"/>
        <v>0</v>
      </c>
      <c r="BT1175" s="18">
        <f t="shared" si="3499"/>
        <v>0</v>
      </c>
      <c r="BU1175" s="18">
        <f t="shared" si="3503"/>
        <v>0</v>
      </c>
      <c r="BV1175" s="18">
        <f t="shared" si="3504"/>
        <v>0</v>
      </c>
      <c r="BW1175" s="18">
        <f t="shared" si="3505"/>
        <v>115641.5</v>
      </c>
      <c r="BX1175" s="18">
        <f t="shared" si="3499"/>
        <v>0</v>
      </c>
      <c r="BY1175" s="18">
        <f t="shared" si="3499"/>
        <v>0</v>
      </c>
      <c r="BZ1175" s="18">
        <f t="shared" si="3499"/>
        <v>0</v>
      </c>
      <c r="CA1175" s="18">
        <f t="shared" si="3495"/>
        <v>0</v>
      </c>
      <c r="CB1175" s="18">
        <f t="shared" si="3496"/>
        <v>0</v>
      </c>
      <c r="CC1175" s="18">
        <f t="shared" si="3497"/>
        <v>115641.5</v>
      </c>
      <c r="CD1175" s="18">
        <f t="shared" si="3499"/>
        <v>0</v>
      </c>
      <c r="CE1175" s="27"/>
      <c r="CF1175" s="33"/>
    </row>
    <row r="1176" spans="1:84" x14ac:dyDescent="0.3">
      <c r="A1176" s="19" t="s">
        <v>1576</v>
      </c>
      <c r="B1176" s="39">
        <v>410</v>
      </c>
      <c r="C1176" s="41" t="s">
        <v>27</v>
      </c>
      <c r="D1176" s="41" t="s">
        <v>5</v>
      </c>
      <c r="E1176" s="14" t="s">
        <v>531</v>
      </c>
      <c r="F1176" s="23"/>
      <c r="G1176" s="23"/>
      <c r="H1176" s="23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>
        <v>5817.9</v>
      </c>
      <c r="AP1176" s="18">
        <v>109823.6</v>
      </c>
      <c r="AQ1176" s="18">
        <f t="shared" si="3407"/>
        <v>0</v>
      </c>
      <c r="AR1176" s="18">
        <f t="shared" si="3408"/>
        <v>5817.9</v>
      </c>
      <c r="AS1176" s="18">
        <f t="shared" si="3409"/>
        <v>109823.6</v>
      </c>
      <c r="AT1176" s="18"/>
      <c r="AU1176" s="18"/>
      <c r="AV1176" s="18"/>
      <c r="AW1176" s="18">
        <f t="shared" si="3410"/>
        <v>0</v>
      </c>
      <c r="AX1176" s="18">
        <f t="shared" si="3411"/>
        <v>5817.9</v>
      </c>
      <c r="AY1176" s="18">
        <f t="shared" si="3412"/>
        <v>109823.6</v>
      </c>
      <c r="AZ1176" s="18"/>
      <c r="BA1176" s="18"/>
      <c r="BB1176" s="18"/>
      <c r="BC1176" s="18">
        <f t="shared" si="3395"/>
        <v>0</v>
      </c>
      <c r="BD1176" s="18">
        <f t="shared" si="3396"/>
        <v>5817.9</v>
      </c>
      <c r="BE1176" s="18">
        <f t="shared" si="3397"/>
        <v>109823.6</v>
      </c>
      <c r="BF1176" s="18"/>
      <c r="BG1176" s="18"/>
      <c r="BH1176" s="18"/>
      <c r="BI1176" s="18">
        <f t="shared" si="3392"/>
        <v>0</v>
      </c>
      <c r="BJ1176" s="18">
        <f t="shared" si="3393"/>
        <v>5817.9</v>
      </c>
      <c r="BK1176" s="18">
        <f t="shared" si="3394"/>
        <v>109823.6</v>
      </c>
      <c r="BL1176" s="18"/>
      <c r="BM1176" s="18">
        <v>-5817.9</v>
      </c>
      <c r="BN1176" s="18">
        <v>5817.9</v>
      </c>
      <c r="BO1176" s="18">
        <f t="shared" si="3500"/>
        <v>0</v>
      </c>
      <c r="BP1176" s="18">
        <f t="shared" si="3501"/>
        <v>0</v>
      </c>
      <c r="BQ1176" s="18">
        <f t="shared" si="3502"/>
        <v>115641.5</v>
      </c>
      <c r="BR1176" s="18"/>
      <c r="BS1176" s="18"/>
      <c r="BT1176" s="18"/>
      <c r="BU1176" s="18">
        <f t="shared" si="3503"/>
        <v>0</v>
      </c>
      <c r="BV1176" s="18">
        <f t="shared" si="3504"/>
        <v>0</v>
      </c>
      <c r="BW1176" s="18">
        <f t="shared" si="3505"/>
        <v>115641.5</v>
      </c>
      <c r="BX1176" s="18"/>
      <c r="BY1176" s="18"/>
      <c r="BZ1176" s="18"/>
      <c r="CA1176" s="18">
        <f t="shared" si="3495"/>
        <v>0</v>
      </c>
      <c r="CB1176" s="18">
        <f t="shared" si="3496"/>
        <v>0</v>
      </c>
      <c r="CC1176" s="18">
        <f t="shared" si="3497"/>
        <v>115641.5</v>
      </c>
      <c r="CD1176" s="18"/>
      <c r="CE1176" s="27"/>
      <c r="CF1176" s="33"/>
    </row>
    <row r="1177" spans="1:84" ht="140.4" hidden="1" x14ac:dyDescent="0.3">
      <c r="A1177" s="19" t="s">
        <v>1193</v>
      </c>
      <c r="B1177" s="39"/>
      <c r="C1177" s="41"/>
      <c r="D1177" s="41"/>
      <c r="E1177" s="14" t="s">
        <v>1198</v>
      </c>
      <c r="F1177" s="18">
        <f t="shared" ref="F1177:K1179" si="3506">F1178</f>
        <v>0</v>
      </c>
      <c r="G1177" s="18">
        <f t="shared" si="3506"/>
        <v>0</v>
      </c>
      <c r="H1177" s="18">
        <f t="shared" si="3506"/>
        <v>0</v>
      </c>
      <c r="I1177" s="18">
        <f t="shared" si="3506"/>
        <v>0</v>
      </c>
      <c r="J1177" s="18">
        <f t="shared" si="3506"/>
        <v>0</v>
      </c>
      <c r="K1177" s="18">
        <f t="shared" si="3506"/>
        <v>0</v>
      </c>
      <c r="L1177" s="18">
        <f t="shared" si="3465"/>
        <v>0</v>
      </c>
      <c r="M1177" s="18">
        <f t="shared" si="3466"/>
        <v>0</v>
      </c>
      <c r="N1177" s="18">
        <f t="shared" si="3467"/>
        <v>0</v>
      </c>
      <c r="O1177" s="18">
        <f t="shared" ref="O1177:S1179" si="3507">O1178</f>
        <v>0</v>
      </c>
      <c r="P1177" s="18">
        <f t="shared" si="3507"/>
        <v>0</v>
      </c>
      <c r="Q1177" s="18">
        <f t="shared" si="3507"/>
        <v>0</v>
      </c>
      <c r="R1177" s="18">
        <f t="shared" si="3507"/>
        <v>0</v>
      </c>
      <c r="S1177" s="18">
        <f t="shared" si="3507"/>
        <v>0</v>
      </c>
      <c r="T1177" s="18">
        <f t="shared" si="3435"/>
        <v>0</v>
      </c>
      <c r="U1177" s="18">
        <f t="shared" si="3436"/>
        <v>0</v>
      </c>
      <c r="V1177" s="18">
        <f t="shared" si="3437"/>
        <v>0</v>
      </c>
      <c r="W1177" s="18">
        <f t="shared" ref="W1177:CD1179" si="3508">W1178</f>
        <v>0</v>
      </c>
      <c r="X1177" s="18">
        <f t="shared" si="3508"/>
        <v>0</v>
      </c>
      <c r="Y1177" s="18">
        <f t="shared" si="3508"/>
        <v>0</v>
      </c>
      <c r="Z1177" s="18">
        <f t="shared" si="3508"/>
        <v>0</v>
      </c>
      <c r="AA1177" s="18">
        <f t="shared" si="3508"/>
        <v>0</v>
      </c>
      <c r="AB1177" s="18">
        <f t="shared" si="3508"/>
        <v>0</v>
      </c>
      <c r="AC1177" s="18">
        <f t="shared" si="3438"/>
        <v>0</v>
      </c>
      <c r="AD1177" s="18">
        <f t="shared" si="3439"/>
        <v>0</v>
      </c>
      <c r="AE1177" s="18">
        <f t="shared" si="3440"/>
        <v>0</v>
      </c>
      <c r="AF1177" s="18">
        <f t="shared" si="3508"/>
        <v>0</v>
      </c>
      <c r="AG1177" s="18">
        <f t="shared" si="3508"/>
        <v>0</v>
      </c>
      <c r="AH1177" s="18">
        <f t="shared" si="3508"/>
        <v>0</v>
      </c>
      <c r="AI1177" s="18">
        <f t="shared" si="3403"/>
        <v>0</v>
      </c>
      <c r="AJ1177" s="18">
        <f t="shared" si="3404"/>
        <v>0</v>
      </c>
      <c r="AK1177" s="18">
        <f t="shared" si="3405"/>
        <v>0</v>
      </c>
      <c r="AL1177" s="18">
        <f t="shared" si="3508"/>
        <v>0</v>
      </c>
      <c r="AM1177" s="18">
        <f t="shared" si="3406"/>
        <v>0</v>
      </c>
      <c r="AN1177" s="18">
        <f t="shared" si="3508"/>
        <v>0</v>
      </c>
      <c r="AO1177" s="18">
        <f t="shared" si="3508"/>
        <v>0</v>
      </c>
      <c r="AP1177" s="18">
        <f t="shared" si="3508"/>
        <v>0</v>
      </c>
      <c r="AQ1177" s="18">
        <f t="shared" si="3407"/>
        <v>0</v>
      </c>
      <c r="AR1177" s="18">
        <f t="shared" si="3408"/>
        <v>0</v>
      </c>
      <c r="AS1177" s="18">
        <f t="shared" si="3409"/>
        <v>0</v>
      </c>
      <c r="AT1177" s="18">
        <f t="shared" si="3508"/>
        <v>0</v>
      </c>
      <c r="AU1177" s="18">
        <f t="shared" si="3508"/>
        <v>0</v>
      </c>
      <c r="AV1177" s="18">
        <f t="shared" si="3508"/>
        <v>0</v>
      </c>
      <c r="AW1177" s="18">
        <f t="shared" si="3410"/>
        <v>0</v>
      </c>
      <c r="AX1177" s="18">
        <f t="shared" si="3411"/>
        <v>0</v>
      </c>
      <c r="AY1177" s="18">
        <f t="shared" si="3412"/>
        <v>0</v>
      </c>
      <c r="AZ1177" s="18">
        <f t="shared" si="3508"/>
        <v>0</v>
      </c>
      <c r="BA1177" s="18">
        <f t="shared" si="3508"/>
        <v>0</v>
      </c>
      <c r="BB1177" s="18">
        <f t="shared" si="3508"/>
        <v>0</v>
      </c>
      <c r="BC1177" s="18">
        <f t="shared" si="3395"/>
        <v>0</v>
      </c>
      <c r="BD1177" s="18">
        <f t="shared" si="3396"/>
        <v>0</v>
      </c>
      <c r="BE1177" s="18">
        <f t="shared" si="3397"/>
        <v>0</v>
      </c>
      <c r="BF1177" s="18">
        <f t="shared" si="3508"/>
        <v>0</v>
      </c>
      <c r="BG1177" s="18">
        <f t="shared" si="3508"/>
        <v>0</v>
      </c>
      <c r="BH1177" s="18">
        <f t="shared" si="3508"/>
        <v>0</v>
      </c>
      <c r="BI1177" s="18">
        <f t="shared" si="3392"/>
        <v>0</v>
      </c>
      <c r="BJ1177" s="18">
        <f t="shared" si="3393"/>
        <v>0</v>
      </c>
      <c r="BK1177" s="18">
        <f t="shared" si="3394"/>
        <v>0</v>
      </c>
      <c r="BL1177" s="18">
        <f t="shared" si="3508"/>
        <v>0</v>
      </c>
      <c r="BM1177" s="18">
        <f t="shared" si="3508"/>
        <v>0</v>
      </c>
      <c r="BN1177" s="18">
        <f t="shared" si="3508"/>
        <v>0</v>
      </c>
      <c r="BO1177" s="18">
        <f t="shared" si="3500"/>
        <v>0</v>
      </c>
      <c r="BP1177" s="18">
        <f t="shared" si="3501"/>
        <v>0</v>
      </c>
      <c r="BQ1177" s="18">
        <f t="shared" si="3502"/>
        <v>0</v>
      </c>
      <c r="BR1177" s="18">
        <f t="shared" si="3508"/>
        <v>0</v>
      </c>
      <c r="BS1177" s="18">
        <f t="shared" si="3508"/>
        <v>0</v>
      </c>
      <c r="BT1177" s="18">
        <f t="shared" si="3508"/>
        <v>0</v>
      </c>
      <c r="BU1177" s="18">
        <f t="shared" si="3503"/>
        <v>0</v>
      </c>
      <c r="BV1177" s="18">
        <f t="shared" si="3504"/>
        <v>0</v>
      </c>
      <c r="BW1177" s="18">
        <f t="shared" si="3505"/>
        <v>0</v>
      </c>
      <c r="BX1177" s="18">
        <f t="shared" si="3508"/>
        <v>0</v>
      </c>
      <c r="BY1177" s="18">
        <f t="shared" si="3508"/>
        <v>0</v>
      </c>
      <c r="BZ1177" s="18">
        <f t="shared" si="3508"/>
        <v>0</v>
      </c>
      <c r="CA1177" s="18">
        <f t="shared" si="3495"/>
        <v>0</v>
      </c>
      <c r="CB1177" s="18">
        <f t="shared" si="3496"/>
        <v>0</v>
      </c>
      <c r="CC1177" s="18">
        <f t="shared" si="3497"/>
        <v>0</v>
      </c>
      <c r="CD1177" s="18">
        <f t="shared" si="3508"/>
        <v>0</v>
      </c>
      <c r="CE1177" s="27" t="s">
        <v>1661</v>
      </c>
      <c r="CF1177" s="33"/>
    </row>
    <row r="1178" spans="1:84" ht="46.8" hidden="1" x14ac:dyDescent="0.3">
      <c r="A1178" s="19" t="s">
        <v>1193</v>
      </c>
      <c r="B1178" s="39">
        <v>400</v>
      </c>
      <c r="C1178" s="41"/>
      <c r="D1178" s="41"/>
      <c r="E1178" s="14" t="s">
        <v>553</v>
      </c>
      <c r="F1178" s="18">
        <f t="shared" si="3506"/>
        <v>0</v>
      </c>
      <c r="G1178" s="18">
        <f t="shared" si="3506"/>
        <v>0</v>
      </c>
      <c r="H1178" s="18">
        <f t="shared" si="3506"/>
        <v>0</v>
      </c>
      <c r="I1178" s="18">
        <f t="shared" si="3506"/>
        <v>0</v>
      </c>
      <c r="J1178" s="18">
        <f t="shared" si="3506"/>
        <v>0</v>
      </c>
      <c r="K1178" s="18">
        <f t="shared" si="3506"/>
        <v>0</v>
      </c>
      <c r="L1178" s="18">
        <f t="shared" si="3465"/>
        <v>0</v>
      </c>
      <c r="M1178" s="18">
        <f t="shared" si="3466"/>
        <v>0</v>
      </c>
      <c r="N1178" s="18">
        <f t="shared" si="3467"/>
        <v>0</v>
      </c>
      <c r="O1178" s="18">
        <f t="shared" si="3507"/>
        <v>0</v>
      </c>
      <c r="P1178" s="18">
        <f t="shared" si="3507"/>
        <v>0</v>
      </c>
      <c r="Q1178" s="18">
        <f t="shared" si="3507"/>
        <v>0</v>
      </c>
      <c r="R1178" s="18">
        <f t="shared" si="3507"/>
        <v>0</v>
      </c>
      <c r="S1178" s="18">
        <f t="shared" si="3507"/>
        <v>0</v>
      </c>
      <c r="T1178" s="18">
        <f t="shared" si="3435"/>
        <v>0</v>
      </c>
      <c r="U1178" s="18">
        <f t="shared" si="3436"/>
        <v>0</v>
      </c>
      <c r="V1178" s="18">
        <f t="shared" si="3437"/>
        <v>0</v>
      </c>
      <c r="W1178" s="18">
        <f t="shared" si="3508"/>
        <v>0</v>
      </c>
      <c r="X1178" s="18">
        <f t="shared" si="3508"/>
        <v>0</v>
      </c>
      <c r="Y1178" s="18">
        <f t="shared" si="3508"/>
        <v>0</v>
      </c>
      <c r="Z1178" s="18">
        <f t="shared" si="3508"/>
        <v>0</v>
      </c>
      <c r="AA1178" s="18">
        <f t="shared" si="3508"/>
        <v>0</v>
      </c>
      <c r="AB1178" s="18">
        <f t="shared" si="3508"/>
        <v>0</v>
      </c>
      <c r="AC1178" s="18">
        <f t="shared" si="3438"/>
        <v>0</v>
      </c>
      <c r="AD1178" s="18">
        <f t="shared" si="3439"/>
        <v>0</v>
      </c>
      <c r="AE1178" s="18">
        <f t="shared" si="3440"/>
        <v>0</v>
      </c>
      <c r="AF1178" s="18">
        <f t="shared" si="3508"/>
        <v>0</v>
      </c>
      <c r="AG1178" s="18">
        <f t="shared" si="3508"/>
        <v>0</v>
      </c>
      <c r="AH1178" s="18">
        <f t="shared" si="3508"/>
        <v>0</v>
      </c>
      <c r="AI1178" s="18">
        <f t="shared" si="3403"/>
        <v>0</v>
      </c>
      <c r="AJ1178" s="18">
        <f t="shared" si="3404"/>
        <v>0</v>
      </c>
      <c r="AK1178" s="18">
        <f t="shared" si="3405"/>
        <v>0</v>
      </c>
      <c r="AL1178" s="18">
        <f t="shared" si="3508"/>
        <v>0</v>
      </c>
      <c r="AM1178" s="18">
        <f t="shared" si="3406"/>
        <v>0</v>
      </c>
      <c r="AN1178" s="18">
        <f t="shared" si="3508"/>
        <v>0</v>
      </c>
      <c r="AO1178" s="18">
        <f t="shared" si="3508"/>
        <v>0</v>
      </c>
      <c r="AP1178" s="18">
        <f t="shared" si="3508"/>
        <v>0</v>
      </c>
      <c r="AQ1178" s="18">
        <f t="shared" si="3407"/>
        <v>0</v>
      </c>
      <c r="AR1178" s="18">
        <f t="shared" si="3408"/>
        <v>0</v>
      </c>
      <c r="AS1178" s="18">
        <f t="shared" si="3409"/>
        <v>0</v>
      </c>
      <c r="AT1178" s="18">
        <f t="shared" si="3508"/>
        <v>0</v>
      </c>
      <c r="AU1178" s="18">
        <f t="shared" si="3508"/>
        <v>0</v>
      </c>
      <c r="AV1178" s="18">
        <f t="shared" si="3508"/>
        <v>0</v>
      </c>
      <c r="AW1178" s="18">
        <f t="shared" si="3410"/>
        <v>0</v>
      </c>
      <c r="AX1178" s="18">
        <f t="shared" si="3411"/>
        <v>0</v>
      </c>
      <c r="AY1178" s="18">
        <f t="shared" si="3412"/>
        <v>0</v>
      </c>
      <c r="AZ1178" s="18">
        <f t="shared" si="3508"/>
        <v>0</v>
      </c>
      <c r="BA1178" s="18">
        <f t="shared" si="3508"/>
        <v>0</v>
      </c>
      <c r="BB1178" s="18">
        <f t="shared" si="3508"/>
        <v>0</v>
      </c>
      <c r="BC1178" s="18">
        <f t="shared" si="3395"/>
        <v>0</v>
      </c>
      <c r="BD1178" s="18">
        <f t="shared" si="3396"/>
        <v>0</v>
      </c>
      <c r="BE1178" s="18">
        <f t="shared" si="3397"/>
        <v>0</v>
      </c>
      <c r="BF1178" s="18">
        <f t="shared" si="3508"/>
        <v>0</v>
      </c>
      <c r="BG1178" s="18">
        <f t="shared" si="3508"/>
        <v>0</v>
      </c>
      <c r="BH1178" s="18">
        <f t="shared" si="3508"/>
        <v>0</v>
      </c>
      <c r="BI1178" s="18">
        <f t="shared" si="3392"/>
        <v>0</v>
      </c>
      <c r="BJ1178" s="18">
        <f t="shared" si="3393"/>
        <v>0</v>
      </c>
      <c r="BK1178" s="18">
        <f t="shared" si="3394"/>
        <v>0</v>
      </c>
      <c r="BL1178" s="18">
        <f t="shared" si="3508"/>
        <v>0</v>
      </c>
      <c r="BM1178" s="18">
        <f t="shared" si="3508"/>
        <v>0</v>
      </c>
      <c r="BN1178" s="18">
        <f t="shared" si="3508"/>
        <v>0</v>
      </c>
      <c r="BO1178" s="18">
        <f t="shared" si="3500"/>
        <v>0</v>
      </c>
      <c r="BP1178" s="18">
        <f t="shared" si="3501"/>
        <v>0</v>
      </c>
      <c r="BQ1178" s="18">
        <f t="shared" si="3502"/>
        <v>0</v>
      </c>
      <c r="BR1178" s="18">
        <f t="shared" si="3508"/>
        <v>0</v>
      </c>
      <c r="BS1178" s="18">
        <f t="shared" si="3508"/>
        <v>0</v>
      </c>
      <c r="BT1178" s="18">
        <f t="shared" si="3508"/>
        <v>0</v>
      </c>
      <c r="BU1178" s="18">
        <f t="shared" si="3503"/>
        <v>0</v>
      </c>
      <c r="BV1178" s="18">
        <f t="shared" si="3504"/>
        <v>0</v>
      </c>
      <c r="BW1178" s="18">
        <f t="shared" si="3505"/>
        <v>0</v>
      </c>
      <c r="BX1178" s="18">
        <f t="shared" si="3508"/>
        <v>0</v>
      </c>
      <c r="BY1178" s="18">
        <f t="shared" si="3508"/>
        <v>0</v>
      </c>
      <c r="BZ1178" s="18">
        <f t="shared" si="3508"/>
        <v>0</v>
      </c>
      <c r="CA1178" s="18">
        <f t="shared" si="3495"/>
        <v>0</v>
      </c>
      <c r="CB1178" s="18">
        <f t="shared" si="3496"/>
        <v>0</v>
      </c>
      <c r="CC1178" s="18">
        <f t="shared" si="3497"/>
        <v>0</v>
      </c>
      <c r="CD1178" s="18">
        <f t="shared" si="3508"/>
        <v>0</v>
      </c>
      <c r="CE1178" s="27" t="s">
        <v>1661</v>
      </c>
      <c r="CF1178" s="33"/>
    </row>
    <row r="1179" spans="1:84" hidden="1" x14ac:dyDescent="0.3">
      <c r="A1179" s="19" t="s">
        <v>1193</v>
      </c>
      <c r="B1179" s="39">
        <v>410</v>
      </c>
      <c r="C1179" s="41"/>
      <c r="D1179" s="41"/>
      <c r="E1179" s="14" t="s">
        <v>566</v>
      </c>
      <c r="F1179" s="18">
        <f t="shared" si="3506"/>
        <v>0</v>
      </c>
      <c r="G1179" s="18">
        <f t="shared" si="3506"/>
        <v>0</v>
      </c>
      <c r="H1179" s="18">
        <f t="shared" si="3506"/>
        <v>0</v>
      </c>
      <c r="I1179" s="18">
        <f t="shared" si="3506"/>
        <v>0</v>
      </c>
      <c r="J1179" s="18">
        <f t="shared" si="3506"/>
        <v>0</v>
      </c>
      <c r="K1179" s="18">
        <f t="shared" si="3506"/>
        <v>0</v>
      </c>
      <c r="L1179" s="18">
        <f t="shared" si="3465"/>
        <v>0</v>
      </c>
      <c r="M1179" s="18">
        <f t="shared" si="3466"/>
        <v>0</v>
      </c>
      <c r="N1179" s="18">
        <f t="shared" si="3467"/>
        <v>0</v>
      </c>
      <c r="O1179" s="18">
        <f t="shared" si="3507"/>
        <v>0</v>
      </c>
      <c r="P1179" s="18">
        <f t="shared" si="3507"/>
        <v>0</v>
      </c>
      <c r="Q1179" s="18">
        <f t="shared" si="3507"/>
        <v>0</v>
      </c>
      <c r="R1179" s="18">
        <f t="shared" si="3507"/>
        <v>0</v>
      </c>
      <c r="S1179" s="18">
        <f t="shared" si="3507"/>
        <v>0</v>
      </c>
      <c r="T1179" s="18">
        <f t="shared" si="3435"/>
        <v>0</v>
      </c>
      <c r="U1179" s="18">
        <f t="shared" si="3436"/>
        <v>0</v>
      </c>
      <c r="V1179" s="18">
        <f t="shared" si="3437"/>
        <v>0</v>
      </c>
      <c r="W1179" s="18">
        <f t="shared" si="3508"/>
        <v>0</v>
      </c>
      <c r="X1179" s="18">
        <f t="shared" si="3508"/>
        <v>0</v>
      </c>
      <c r="Y1179" s="18">
        <f t="shared" si="3508"/>
        <v>0</v>
      </c>
      <c r="Z1179" s="18">
        <f t="shared" si="3508"/>
        <v>0</v>
      </c>
      <c r="AA1179" s="18">
        <f t="shared" si="3508"/>
        <v>0</v>
      </c>
      <c r="AB1179" s="18">
        <f t="shared" si="3508"/>
        <v>0</v>
      </c>
      <c r="AC1179" s="18">
        <f t="shared" si="3438"/>
        <v>0</v>
      </c>
      <c r="AD1179" s="18">
        <f t="shared" si="3439"/>
        <v>0</v>
      </c>
      <c r="AE1179" s="18">
        <f t="shared" si="3440"/>
        <v>0</v>
      </c>
      <c r="AF1179" s="18">
        <f t="shared" si="3508"/>
        <v>0</v>
      </c>
      <c r="AG1179" s="18">
        <f t="shared" si="3508"/>
        <v>0</v>
      </c>
      <c r="AH1179" s="18">
        <f t="shared" si="3508"/>
        <v>0</v>
      </c>
      <c r="AI1179" s="18">
        <f t="shared" si="3403"/>
        <v>0</v>
      </c>
      <c r="AJ1179" s="18">
        <f t="shared" si="3404"/>
        <v>0</v>
      </c>
      <c r="AK1179" s="18">
        <f t="shared" si="3405"/>
        <v>0</v>
      </c>
      <c r="AL1179" s="18">
        <f t="shared" si="3508"/>
        <v>0</v>
      </c>
      <c r="AM1179" s="18">
        <f t="shared" si="3406"/>
        <v>0</v>
      </c>
      <c r="AN1179" s="18">
        <f t="shared" si="3508"/>
        <v>0</v>
      </c>
      <c r="AO1179" s="18">
        <f t="shared" si="3508"/>
        <v>0</v>
      </c>
      <c r="AP1179" s="18">
        <f t="shared" si="3508"/>
        <v>0</v>
      </c>
      <c r="AQ1179" s="18">
        <f t="shared" si="3407"/>
        <v>0</v>
      </c>
      <c r="AR1179" s="18">
        <f t="shared" si="3408"/>
        <v>0</v>
      </c>
      <c r="AS1179" s="18">
        <f t="shared" si="3409"/>
        <v>0</v>
      </c>
      <c r="AT1179" s="18">
        <f t="shared" si="3508"/>
        <v>0</v>
      </c>
      <c r="AU1179" s="18">
        <f t="shared" si="3508"/>
        <v>0</v>
      </c>
      <c r="AV1179" s="18">
        <f t="shared" si="3508"/>
        <v>0</v>
      </c>
      <c r="AW1179" s="18">
        <f t="shared" si="3410"/>
        <v>0</v>
      </c>
      <c r="AX1179" s="18">
        <f t="shared" si="3411"/>
        <v>0</v>
      </c>
      <c r="AY1179" s="18">
        <f t="shared" si="3412"/>
        <v>0</v>
      </c>
      <c r="AZ1179" s="18">
        <f t="shared" si="3508"/>
        <v>0</v>
      </c>
      <c r="BA1179" s="18">
        <f t="shared" si="3508"/>
        <v>0</v>
      </c>
      <c r="BB1179" s="18">
        <f t="shared" si="3508"/>
        <v>0</v>
      </c>
      <c r="BC1179" s="18">
        <f t="shared" si="3395"/>
        <v>0</v>
      </c>
      <c r="BD1179" s="18">
        <f t="shared" si="3396"/>
        <v>0</v>
      </c>
      <c r="BE1179" s="18">
        <f t="shared" si="3397"/>
        <v>0</v>
      </c>
      <c r="BF1179" s="18">
        <f t="shared" si="3508"/>
        <v>0</v>
      </c>
      <c r="BG1179" s="18">
        <f t="shared" si="3508"/>
        <v>0</v>
      </c>
      <c r="BH1179" s="18">
        <f t="shared" si="3508"/>
        <v>0</v>
      </c>
      <c r="BI1179" s="18">
        <f t="shared" si="3392"/>
        <v>0</v>
      </c>
      <c r="BJ1179" s="18">
        <f t="shared" si="3393"/>
        <v>0</v>
      </c>
      <c r="BK1179" s="18">
        <f t="shared" si="3394"/>
        <v>0</v>
      </c>
      <c r="BL1179" s="18">
        <f t="shared" si="3508"/>
        <v>0</v>
      </c>
      <c r="BM1179" s="18">
        <f t="shared" si="3508"/>
        <v>0</v>
      </c>
      <c r="BN1179" s="18">
        <f t="shared" si="3508"/>
        <v>0</v>
      </c>
      <c r="BO1179" s="18">
        <f t="shared" si="3500"/>
        <v>0</v>
      </c>
      <c r="BP1179" s="18">
        <f t="shared" si="3501"/>
        <v>0</v>
      </c>
      <c r="BQ1179" s="18">
        <f t="shared" si="3502"/>
        <v>0</v>
      </c>
      <c r="BR1179" s="18">
        <f t="shared" si="3508"/>
        <v>0</v>
      </c>
      <c r="BS1179" s="18">
        <f t="shared" si="3508"/>
        <v>0</v>
      </c>
      <c r="BT1179" s="18">
        <f t="shared" si="3508"/>
        <v>0</v>
      </c>
      <c r="BU1179" s="18">
        <f t="shared" si="3503"/>
        <v>0</v>
      </c>
      <c r="BV1179" s="18">
        <f t="shared" si="3504"/>
        <v>0</v>
      </c>
      <c r="BW1179" s="18">
        <f t="shared" si="3505"/>
        <v>0</v>
      </c>
      <c r="BX1179" s="18">
        <f t="shared" si="3508"/>
        <v>0</v>
      </c>
      <c r="BY1179" s="18">
        <f t="shared" si="3508"/>
        <v>0</v>
      </c>
      <c r="BZ1179" s="18">
        <f t="shared" si="3508"/>
        <v>0</v>
      </c>
      <c r="CA1179" s="18">
        <f t="shared" si="3495"/>
        <v>0</v>
      </c>
      <c r="CB1179" s="18">
        <f t="shared" si="3496"/>
        <v>0</v>
      </c>
      <c r="CC1179" s="18">
        <f t="shared" si="3497"/>
        <v>0</v>
      </c>
      <c r="CD1179" s="18">
        <f t="shared" si="3508"/>
        <v>0</v>
      </c>
      <c r="CE1179" s="27" t="s">
        <v>1661</v>
      </c>
      <c r="CF1179" s="33"/>
    </row>
    <row r="1180" spans="1:84" hidden="1" x14ac:dyDescent="0.3">
      <c r="A1180" s="19" t="s">
        <v>1193</v>
      </c>
      <c r="B1180" s="39">
        <v>410</v>
      </c>
      <c r="C1180" s="41" t="s">
        <v>27</v>
      </c>
      <c r="D1180" s="41" t="s">
        <v>5</v>
      </c>
      <c r="E1180" s="14" t="s">
        <v>531</v>
      </c>
      <c r="F1180" s="18"/>
      <c r="G1180" s="18"/>
      <c r="H1180" s="18"/>
      <c r="I1180" s="18"/>
      <c r="J1180" s="18"/>
      <c r="K1180" s="18"/>
      <c r="L1180" s="18">
        <f t="shared" si="3465"/>
        <v>0</v>
      </c>
      <c r="M1180" s="18">
        <f t="shared" si="3466"/>
        <v>0</v>
      </c>
      <c r="N1180" s="18">
        <f t="shared" si="3467"/>
        <v>0</v>
      </c>
      <c r="O1180" s="18"/>
      <c r="P1180" s="18"/>
      <c r="Q1180" s="18"/>
      <c r="R1180" s="18"/>
      <c r="S1180" s="18"/>
      <c r="T1180" s="18">
        <f t="shared" si="3435"/>
        <v>0</v>
      </c>
      <c r="U1180" s="18">
        <f t="shared" si="3436"/>
        <v>0</v>
      </c>
      <c r="V1180" s="18">
        <f t="shared" si="3437"/>
        <v>0</v>
      </c>
      <c r="W1180" s="18"/>
      <c r="X1180" s="18"/>
      <c r="Y1180" s="18"/>
      <c r="Z1180" s="18"/>
      <c r="AA1180" s="18"/>
      <c r="AB1180" s="18"/>
      <c r="AC1180" s="18">
        <f t="shared" si="3438"/>
        <v>0</v>
      </c>
      <c r="AD1180" s="18">
        <f t="shared" si="3439"/>
        <v>0</v>
      </c>
      <c r="AE1180" s="18">
        <f t="shared" si="3440"/>
        <v>0</v>
      </c>
      <c r="AF1180" s="18"/>
      <c r="AG1180" s="18"/>
      <c r="AH1180" s="18"/>
      <c r="AI1180" s="18">
        <f t="shared" si="3403"/>
        <v>0</v>
      </c>
      <c r="AJ1180" s="18">
        <f t="shared" si="3404"/>
        <v>0</v>
      </c>
      <c r="AK1180" s="18">
        <f t="shared" si="3405"/>
        <v>0</v>
      </c>
      <c r="AL1180" s="18"/>
      <c r="AM1180" s="18">
        <f t="shared" si="3406"/>
        <v>0</v>
      </c>
      <c r="AN1180" s="18"/>
      <c r="AO1180" s="18"/>
      <c r="AP1180" s="18"/>
      <c r="AQ1180" s="18">
        <f t="shared" si="3407"/>
        <v>0</v>
      </c>
      <c r="AR1180" s="18">
        <f t="shared" si="3408"/>
        <v>0</v>
      </c>
      <c r="AS1180" s="18">
        <f t="shared" si="3409"/>
        <v>0</v>
      </c>
      <c r="AT1180" s="18"/>
      <c r="AU1180" s="18"/>
      <c r="AV1180" s="18"/>
      <c r="AW1180" s="18">
        <f t="shared" si="3410"/>
        <v>0</v>
      </c>
      <c r="AX1180" s="18">
        <f t="shared" si="3411"/>
        <v>0</v>
      </c>
      <c r="AY1180" s="18">
        <f t="shared" si="3412"/>
        <v>0</v>
      </c>
      <c r="AZ1180" s="18"/>
      <c r="BA1180" s="18"/>
      <c r="BB1180" s="18"/>
      <c r="BC1180" s="18">
        <f t="shared" si="3395"/>
        <v>0</v>
      </c>
      <c r="BD1180" s="18">
        <f t="shared" si="3396"/>
        <v>0</v>
      </c>
      <c r="BE1180" s="18">
        <f t="shared" si="3397"/>
        <v>0</v>
      </c>
      <c r="BF1180" s="18"/>
      <c r="BG1180" s="18"/>
      <c r="BH1180" s="18"/>
      <c r="BI1180" s="18">
        <f t="shared" si="3392"/>
        <v>0</v>
      </c>
      <c r="BJ1180" s="18">
        <f t="shared" si="3393"/>
        <v>0</v>
      </c>
      <c r="BK1180" s="18">
        <f t="shared" si="3394"/>
        <v>0</v>
      </c>
      <c r="BL1180" s="18"/>
      <c r="BM1180" s="18"/>
      <c r="BN1180" s="18"/>
      <c r="BO1180" s="18">
        <f t="shared" si="3500"/>
        <v>0</v>
      </c>
      <c r="BP1180" s="18">
        <f t="shared" si="3501"/>
        <v>0</v>
      </c>
      <c r="BQ1180" s="18">
        <f t="shared" si="3502"/>
        <v>0</v>
      </c>
      <c r="BR1180" s="18"/>
      <c r="BS1180" s="18"/>
      <c r="BT1180" s="18"/>
      <c r="BU1180" s="18">
        <f t="shared" si="3503"/>
        <v>0</v>
      </c>
      <c r="BV1180" s="18">
        <f t="shared" si="3504"/>
        <v>0</v>
      </c>
      <c r="BW1180" s="18">
        <f t="shared" si="3505"/>
        <v>0</v>
      </c>
      <c r="BX1180" s="18"/>
      <c r="BY1180" s="18"/>
      <c r="BZ1180" s="18"/>
      <c r="CA1180" s="18">
        <f t="shared" si="3495"/>
        <v>0</v>
      </c>
      <c r="CB1180" s="18">
        <f t="shared" si="3496"/>
        <v>0</v>
      </c>
      <c r="CC1180" s="18">
        <f t="shared" si="3497"/>
        <v>0</v>
      </c>
      <c r="CD1180" s="18"/>
      <c r="CE1180" s="27" t="s">
        <v>1661</v>
      </c>
      <c r="CF1180" s="33"/>
    </row>
    <row r="1181" spans="1:84" ht="109.2" hidden="1" x14ac:dyDescent="0.3">
      <c r="A1181" s="41" t="s">
        <v>879</v>
      </c>
      <c r="B1181" s="39"/>
      <c r="C1181" s="41"/>
      <c r="D1181" s="41"/>
      <c r="E1181" s="14" t="s">
        <v>760</v>
      </c>
      <c r="F1181" s="18">
        <f t="shared" ref="F1181:K1183" si="3509">F1182</f>
        <v>0</v>
      </c>
      <c r="G1181" s="18">
        <f t="shared" si="3509"/>
        <v>0</v>
      </c>
      <c r="H1181" s="18">
        <f t="shared" si="3509"/>
        <v>0</v>
      </c>
      <c r="I1181" s="18">
        <f t="shared" si="3509"/>
        <v>0</v>
      </c>
      <c r="J1181" s="18">
        <f t="shared" si="3509"/>
        <v>0</v>
      </c>
      <c r="K1181" s="18">
        <f t="shared" si="3509"/>
        <v>0</v>
      </c>
      <c r="L1181" s="18">
        <f t="shared" si="3465"/>
        <v>0</v>
      </c>
      <c r="M1181" s="18">
        <f t="shared" si="3466"/>
        <v>0</v>
      </c>
      <c r="N1181" s="18">
        <f t="shared" si="3467"/>
        <v>0</v>
      </c>
      <c r="O1181" s="18">
        <f t="shared" ref="O1181:S1183" si="3510">O1182</f>
        <v>0</v>
      </c>
      <c r="P1181" s="18">
        <f t="shared" si="3510"/>
        <v>0</v>
      </c>
      <c r="Q1181" s="18">
        <f t="shared" si="3510"/>
        <v>0</v>
      </c>
      <c r="R1181" s="18">
        <f t="shared" si="3510"/>
        <v>0</v>
      </c>
      <c r="S1181" s="18">
        <f t="shared" si="3510"/>
        <v>0</v>
      </c>
      <c r="T1181" s="18">
        <f t="shared" si="3435"/>
        <v>0</v>
      </c>
      <c r="U1181" s="18">
        <f t="shared" si="3436"/>
        <v>0</v>
      </c>
      <c r="V1181" s="18">
        <f t="shared" si="3437"/>
        <v>0</v>
      </c>
      <c r="W1181" s="18">
        <f t="shared" ref="W1181:CD1183" si="3511">W1182</f>
        <v>0</v>
      </c>
      <c r="X1181" s="18">
        <f t="shared" si="3511"/>
        <v>0</v>
      </c>
      <c r="Y1181" s="18">
        <f t="shared" si="3511"/>
        <v>0</v>
      </c>
      <c r="Z1181" s="18">
        <f t="shared" si="3511"/>
        <v>0</v>
      </c>
      <c r="AA1181" s="18">
        <f t="shared" si="3511"/>
        <v>0</v>
      </c>
      <c r="AB1181" s="18">
        <f t="shared" si="3511"/>
        <v>0</v>
      </c>
      <c r="AC1181" s="18">
        <f t="shared" si="3438"/>
        <v>0</v>
      </c>
      <c r="AD1181" s="18">
        <f t="shared" si="3439"/>
        <v>0</v>
      </c>
      <c r="AE1181" s="18">
        <f t="shared" si="3440"/>
        <v>0</v>
      </c>
      <c r="AF1181" s="18">
        <f t="shared" si="3511"/>
        <v>0</v>
      </c>
      <c r="AG1181" s="18">
        <f t="shared" si="3511"/>
        <v>0</v>
      </c>
      <c r="AH1181" s="18">
        <f t="shared" si="3511"/>
        <v>0</v>
      </c>
      <c r="AI1181" s="18">
        <f t="shared" si="3403"/>
        <v>0</v>
      </c>
      <c r="AJ1181" s="18">
        <f t="shared" si="3404"/>
        <v>0</v>
      </c>
      <c r="AK1181" s="18">
        <f t="shared" si="3405"/>
        <v>0</v>
      </c>
      <c r="AL1181" s="18">
        <f t="shared" si="3511"/>
        <v>0</v>
      </c>
      <c r="AM1181" s="18">
        <f t="shared" si="3406"/>
        <v>0</v>
      </c>
      <c r="AN1181" s="18">
        <f t="shared" si="3511"/>
        <v>0</v>
      </c>
      <c r="AO1181" s="18">
        <f t="shared" si="3511"/>
        <v>0</v>
      </c>
      <c r="AP1181" s="18">
        <f t="shared" si="3511"/>
        <v>0</v>
      </c>
      <c r="AQ1181" s="18">
        <f t="shared" si="3407"/>
        <v>0</v>
      </c>
      <c r="AR1181" s="18">
        <f t="shared" si="3408"/>
        <v>0</v>
      </c>
      <c r="AS1181" s="18">
        <f t="shared" si="3409"/>
        <v>0</v>
      </c>
      <c r="AT1181" s="18">
        <f t="shared" si="3511"/>
        <v>0</v>
      </c>
      <c r="AU1181" s="18">
        <f t="shared" si="3511"/>
        <v>0</v>
      </c>
      <c r="AV1181" s="18">
        <f t="shared" si="3511"/>
        <v>0</v>
      </c>
      <c r="AW1181" s="18">
        <f t="shared" si="3410"/>
        <v>0</v>
      </c>
      <c r="AX1181" s="18">
        <f t="shared" si="3411"/>
        <v>0</v>
      </c>
      <c r="AY1181" s="18">
        <f t="shared" si="3412"/>
        <v>0</v>
      </c>
      <c r="AZ1181" s="18">
        <f t="shared" si="3511"/>
        <v>0</v>
      </c>
      <c r="BA1181" s="18">
        <f t="shared" si="3511"/>
        <v>0</v>
      </c>
      <c r="BB1181" s="18">
        <f t="shared" si="3511"/>
        <v>0</v>
      </c>
      <c r="BC1181" s="18">
        <f t="shared" si="3395"/>
        <v>0</v>
      </c>
      <c r="BD1181" s="18">
        <f t="shared" si="3396"/>
        <v>0</v>
      </c>
      <c r="BE1181" s="18">
        <f t="shared" si="3397"/>
        <v>0</v>
      </c>
      <c r="BF1181" s="18">
        <f t="shared" si="3511"/>
        <v>0</v>
      </c>
      <c r="BG1181" s="18">
        <f t="shared" si="3511"/>
        <v>0</v>
      </c>
      <c r="BH1181" s="18">
        <f t="shared" si="3511"/>
        <v>0</v>
      </c>
      <c r="BI1181" s="18">
        <f t="shared" si="3392"/>
        <v>0</v>
      </c>
      <c r="BJ1181" s="18">
        <f t="shared" si="3393"/>
        <v>0</v>
      </c>
      <c r="BK1181" s="18">
        <f t="shared" si="3394"/>
        <v>0</v>
      </c>
      <c r="BL1181" s="18">
        <f t="shared" si="3511"/>
        <v>0</v>
      </c>
      <c r="BM1181" s="18">
        <f t="shared" si="3511"/>
        <v>0</v>
      </c>
      <c r="BN1181" s="18">
        <f t="shared" si="3511"/>
        <v>0</v>
      </c>
      <c r="BO1181" s="18">
        <f t="shared" si="3500"/>
        <v>0</v>
      </c>
      <c r="BP1181" s="18">
        <f t="shared" si="3501"/>
        <v>0</v>
      </c>
      <c r="BQ1181" s="18">
        <f t="shared" si="3502"/>
        <v>0</v>
      </c>
      <c r="BR1181" s="18">
        <f t="shared" si="3511"/>
        <v>0</v>
      </c>
      <c r="BS1181" s="18">
        <f t="shared" si="3511"/>
        <v>0</v>
      </c>
      <c r="BT1181" s="18">
        <f t="shared" si="3511"/>
        <v>0</v>
      </c>
      <c r="BU1181" s="18">
        <f t="shared" si="3503"/>
        <v>0</v>
      </c>
      <c r="BV1181" s="18">
        <f t="shared" si="3504"/>
        <v>0</v>
      </c>
      <c r="BW1181" s="18">
        <f t="shared" si="3505"/>
        <v>0</v>
      </c>
      <c r="BX1181" s="18">
        <f t="shared" si="3511"/>
        <v>0</v>
      </c>
      <c r="BY1181" s="18">
        <f t="shared" si="3511"/>
        <v>0</v>
      </c>
      <c r="BZ1181" s="18">
        <f t="shared" si="3511"/>
        <v>0</v>
      </c>
      <c r="CA1181" s="18">
        <f t="shared" si="3495"/>
        <v>0</v>
      </c>
      <c r="CB1181" s="18">
        <f t="shared" si="3496"/>
        <v>0</v>
      </c>
      <c r="CC1181" s="18">
        <f t="shared" si="3497"/>
        <v>0</v>
      </c>
      <c r="CD1181" s="18">
        <f t="shared" si="3511"/>
        <v>0</v>
      </c>
      <c r="CE1181" s="27" t="s">
        <v>1661</v>
      </c>
      <c r="CF1181" s="33"/>
    </row>
    <row r="1182" spans="1:84" ht="46.8" hidden="1" x14ac:dyDescent="0.3">
      <c r="A1182" s="41" t="s">
        <v>879</v>
      </c>
      <c r="B1182" s="39">
        <v>400</v>
      </c>
      <c r="C1182" s="41"/>
      <c r="D1182" s="41"/>
      <c r="E1182" s="14" t="s">
        <v>553</v>
      </c>
      <c r="F1182" s="18">
        <f t="shared" si="3509"/>
        <v>0</v>
      </c>
      <c r="G1182" s="18">
        <f t="shared" si="3509"/>
        <v>0</v>
      </c>
      <c r="H1182" s="18">
        <f t="shared" si="3509"/>
        <v>0</v>
      </c>
      <c r="I1182" s="18">
        <f t="shared" si="3509"/>
        <v>0</v>
      </c>
      <c r="J1182" s="18">
        <f t="shared" si="3509"/>
        <v>0</v>
      </c>
      <c r="K1182" s="18">
        <f t="shared" si="3509"/>
        <v>0</v>
      </c>
      <c r="L1182" s="18">
        <f t="shared" si="3465"/>
        <v>0</v>
      </c>
      <c r="M1182" s="18">
        <f t="shared" si="3466"/>
        <v>0</v>
      </c>
      <c r="N1182" s="18">
        <f t="shared" si="3467"/>
        <v>0</v>
      </c>
      <c r="O1182" s="18">
        <f t="shared" si="3510"/>
        <v>0</v>
      </c>
      <c r="P1182" s="18">
        <f t="shared" si="3510"/>
        <v>0</v>
      </c>
      <c r="Q1182" s="18">
        <f t="shared" si="3510"/>
        <v>0</v>
      </c>
      <c r="R1182" s="18">
        <f t="shared" si="3510"/>
        <v>0</v>
      </c>
      <c r="S1182" s="18">
        <f t="shared" si="3510"/>
        <v>0</v>
      </c>
      <c r="T1182" s="18">
        <f t="shared" si="3435"/>
        <v>0</v>
      </c>
      <c r="U1182" s="18">
        <f t="shared" si="3436"/>
        <v>0</v>
      </c>
      <c r="V1182" s="18">
        <f t="shared" si="3437"/>
        <v>0</v>
      </c>
      <c r="W1182" s="18">
        <f t="shared" si="3511"/>
        <v>0</v>
      </c>
      <c r="X1182" s="18">
        <f t="shared" si="3511"/>
        <v>0</v>
      </c>
      <c r="Y1182" s="18">
        <f t="shared" si="3511"/>
        <v>0</v>
      </c>
      <c r="Z1182" s="18">
        <f t="shared" si="3511"/>
        <v>0</v>
      </c>
      <c r="AA1182" s="18">
        <f t="shared" si="3511"/>
        <v>0</v>
      </c>
      <c r="AB1182" s="18">
        <f t="shared" si="3511"/>
        <v>0</v>
      </c>
      <c r="AC1182" s="18">
        <f t="shared" si="3438"/>
        <v>0</v>
      </c>
      <c r="AD1182" s="18">
        <f t="shared" si="3439"/>
        <v>0</v>
      </c>
      <c r="AE1182" s="18">
        <f t="shared" si="3440"/>
        <v>0</v>
      </c>
      <c r="AF1182" s="18">
        <f t="shared" si="3511"/>
        <v>0</v>
      </c>
      <c r="AG1182" s="18">
        <f t="shared" si="3511"/>
        <v>0</v>
      </c>
      <c r="AH1182" s="18">
        <f t="shared" si="3511"/>
        <v>0</v>
      </c>
      <c r="AI1182" s="18">
        <f t="shared" si="3403"/>
        <v>0</v>
      </c>
      <c r="AJ1182" s="18">
        <f t="shared" si="3404"/>
        <v>0</v>
      </c>
      <c r="AK1182" s="18">
        <f t="shared" si="3405"/>
        <v>0</v>
      </c>
      <c r="AL1182" s="18">
        <f t="shared" si="3511"/>
        <v>0</v>
      </c>
      <c r="AM1182" s="18">
        <f t="shared" si="3406"/>
        <v>0</v>
      </c>
      <c r="AN1182" s="18">
        <f t="shared" si="3511"/>
        <v>0</v>
      </c>
      <c r="AO1182" s="18">
        <f t="shared" si="3511"/>
        <v>0</v>
      </c>
      <c r="AP1182" s="18">
        <f t="shared" si="3511"/>
        <v>0</v>
      </c>
      <c r="AQ1182" s="18">
        <f t="shared" si="3407"/>
        <v>0</v>
      </c>
      <c r="AR1182" s="18">
        <f t="shared" si="3408"/>
        <v>0</v>
      </c>
      <c r="AS1182" s="18">
        <f t="shared" si="3409"/>
        <v>0</v>
      </c>
      <c r="AT1182" s="18">
        <f t="shared" si="3511"/>
        <v>0</v>
      </c>
      <c r="AU1182" s="18">
        <f t="shared" si="3511"/>
        <v>0</v>
      </c>
      <c r="AV1182" s="18">
        <f t="shared" si="3511"/>
        <v>0</v>
      </c>
      <c r="AW1182" s="18">
        <f t="shared" si="3410"/>
        <v>0</v>
      </c>
      <c r="AX1182" s="18">
        <f t="shared" si="3411"/>
        <v>0</v>
      </c>
      <c r="AY1182" s="18">
        <f t="shared" si="3412"/>
        <v>0</v>
      </c>
      <c r="AZ1182" s="18">
        <f t="shared" si="3511"/>
        <v>0</v>
      </c>
      <c r="BA1182" s="18">
        <f t="shared" si="3511"/>
        <v>0</v>
      </c>
      <c r="BB1182" s="18">
        <f t="shared" si="3511"/>
        <v>0</v>
      </c>
      <c r="BC1182" s="18">
        <f t="shared" si="3395"/>
        <v>0</v>
      </c>
      <c r="BD1182" s="18">
        <f t="shared" si="3396"/>
        <v>0</v>
      </c>
      <c r="BE1182" s="18">
        <f t="shared" si="3397"/>
        <v>0</v>
      </c>
      <c r="BF1182" s="18">
        <f t="shared" si="3511"/>
        <v>0</v>
      </c>
      <c r="BG1182" s="18">
        <f t="shared" si="3511"/>
        <v>0</v>
      </c>
      <c r="BH1182" s="18">
        <f t="shared" si="3511"/>
        <v>0</v>
      </c>
      <c r="BI1182" s="18">
        <f t="shared" si="3392"/>
        <v>0</v>
      </c>
      <c r="BJ1182" s="18">
        <f t="shared" si="3393"/>
        <v>0</v>
      </c>
      <c r="BK1182" s="18">
        <f t="shared" si="3394"/>
        <v>0</v>
      </c>
      <c r="BL1182" s="18">
        <f t="shared" si="3511"/>
        <v>0</v>
      </c>
      <c r="BM1182" s="18">
        <f t="shared" si="3511"/>
        <v>0</v>
      </c>
      <c r="BN1182" s="18">
        <f t="shared" si="3511"/>
        <v>0</v>
      </c>
      <c r="BO1182" s="18">
        <f t="shared" si="3500"/>
        <v>0</v>
      </c>
      <c r="BP1182" s="18">
        <f t="shared" si="3501"/>
        <v>0</v>
      </c>
      <c r="BQ1182" s="18">
        <f t="shared" si="3502"/>
        <v>0</v>
      </c>
      <c r="BR1182" s="18">
        <f t="shared" si="3511"/>
        <v>0</v>
      </c>
      <c r="BS1182" s="18">
        <f t="shared" si="3511"/>
        <v>0</v>
      </c>
      <c r="BT1182" s="18">
        <f t="shared" si="3511"/>
        <v>0</v>
      </c>
      <c r="BU1182" s="18">
        <f t="shared" si="3503"/>
        <v>0</v>
      </c>
      <c r="BV1182" s="18">
        <f t="shared" si="3504"/>
        <v>0</v>
      </c>
      <c r="BW1182" s="18">
        <f t="shared" si="3505"/>
        <v>0</v>
      </c>
      <c r="BX1182" s="18">
        <f t="shared" si="3511"/>
        <v>0</v>
      </c>
      <c r="BY1182" s="18">
        <f t="shared" si="3511"/>
        <v>0</v>
      </c>
      <c r="BZ1182" s="18">
        <f t="shared" si="3511"/>
        <v>0</v>
      </c>
      <c r="CA1182" s="18">
        <f t="shared" si="3495"/>
        <v>0</v>
      </c>
      <c r="CB1182" s="18">
        <f t="shared" si="3496"/>
        <v>0</v>
      </c>
      <c r="CC1182" s="18">
        <f t="shared" si="3497"/>
        <v>0</v>
      </c>
      <c r="CD1182" s="18">
        <f t="shared" si="3511"/>
        <v>0</v>
      </c>
      <c r="CE1182" s="27" t="s">
        <v>1661</v>
      </c>
      <c r="CF1182" s="33"/>
    </row>
    <row r="1183" spans="1:84" hidden="1" x14ac:dyDescent="0.3">
      <c r="A1183" s="41" t="s">
        <v>879</v>
      </c>
      <c r="B1183" s="39">
        <v>410</v>
      </c>
      <c r="C1183" s="41"/>
      <c r="D1183" s="41"/>
      <c r="E1183" s="14" t="s">
        <v>566</v>
      </c>
      <c r="F1183" s="18">
        <f t="shared" si="3509"/>
        <v>0</v>
      </c>
      <c r="G1183" s="18">
        <f t="shared" si="3509"/>
        <v>0</v>
      </c>
      <c r="H1183" s="18">
        <f t="shared" si="3509"/>
        <v>0</v>
      </c>
      <c r="I1183" s="18">
        <f t="shared" si="3509"/>
        <v>0</v>
      </c>
      <c r="J1183" s="18">
        <f t="shared" si="3509"/>
        <v>0</v>
      </c>
      <c r="K1183" s="18">
        <f t="shared" si="3509"/>
        <v>0</v>
      </c>
      <c r="L1183" s="18">
        <f t="shared" si="3465"/>
        <v>0</v>
      </c>
      <c r="M1183" s="18">
        <f t="shared" si="3466"/>
        <v>0</v>
      </c>
      <c r="N1183" s="18">
        <f t="shared" si="3467"/>
        <v>0</v>
      </c>
      <c r="O1183" s="18">
        <f t="shared" si="3510"/>
        <v>0</v>
      </c>
      <c r="P1183" s="18">
        <f t="shared" si="3510"/>
        <v>0</v>
      </c>
      <c r="Q1183" s="18">
        <f t="shared" si="3510"/>
        <v>0</v>
      </c>
      <c r="R1183" s="18">
        <f t="shared" si="3510"/>
        <v>0</v>
      </c>
      <c r="S1183" s="18">
        <f t="shared" si="3510"/>
        <v>0</v>
      </c>
      <c r="T1183" s="18">
        <f t="shared" si="3435"/>
        <v>0</v>
      </c>
      <c r="U1183" s="18">
        <f t="shared" si="3436"/>
        <v>0</v>
      </c>
      <c r="V1183" s="18">
        <f t="shared" si="3437"/>
        <v>0</v>
      </c>
      <c r="W1183" s="18">
        <f t="shared" si="3511"/>
        <v>0</v>
      </c>
      <c r="X1183" s="18">
        <f t="shared" si="3511"/>
        <v>0</v>
      </c>
      <c r="Y1183" s="18">
        <f t="shared" si="3511"/>
        <v>0</v>
      </c>
      <c r="Z1183" s="18">
        <f t="shared" si="3511"/>
        <v>0</v>
      </c>
      <c r="AA1183" s="18">
        <f t="shared" si="3511"/>
        <v>0</v>
      </c>
      <c r="AB1183" s="18">
        <f t="shared" si="3511"/>
        <v>0</v>
      </c>
      <c r="AC1183" s="18">
        <f t="shared" si="3438"/>
        <v>0</v>
      </c>
      <c r="AD1183" s="18">
        <f t="shared" si="3439"/>
        <v>0</v>
      </c>
      <c r="AE1183" s="18">
        <f t="shared" si="3440"/>
        <v>0</v>
      </c>
      <c r="AF1183" s="18">
        <f t="shared" si="3511"/>
        <v>0</v>
      </c>
      <c r="AG1183" s="18">
        <f t="shared" si="3511"/>
        <v>0</v>
      </c>
      <c r="AH1183" s="18">
        <f t="shared" si="3511"/>
        <v>0</v>
      </c>
      <c r="AI1183" s="18">
        <f t="shared" si="3403"/>
        <v>0</v>
      </c>
      <c r="AJ1183" s="18">
        <f t="shared" si="3404"/>
        <v>0</v>
      </c>
      <c r="AK1183" s="18">
        <f t="shared" si="3405"/>
        <v>0</v>
      </c>
      <c r="AL1183" s="18">
        <f t="shared" si="3511"/>
        <v>0</v>
      </c>
      <c r="AM1183" s="18">
        <f t="shared" si="3406"/>
        <v>0</v>
      </c>
      <c r="AN1183" s="18">
        <f t="shared" si="3511"/>
        <v>0</v>
      </c>
      <c r="AO1183" s="18">
        <f t="shared" si="3511"/>
        <v>0</v>
      </c>
      <c r="AP1183" s="18">
        <f t="shared" si="3511"/>
        <v>0</v>
      </c>
      <c r="AQ1183" s="18">
        <f t="shared" si="3407"/>
        <v>0</v>
      </c>
      <c r="AR1183" s="18">
        <f t="shared" si="3408"/>
        <v>0</v>
      </c>
      <c r="AS1183" s="18">
        <f t="shared" si="3409"/>
        <v>0</v>
      </c>
      <c r="AT1183" s="18">
        <f t="shared" si="3511"/>
        <v>0</v>
      </c>
      <c r="AU1183" s="18">
        <f t="shared" si="3511"/>
        <v>0</v>
      </c>
      <c r="AV1183" s="18">
        <f t="shared" si="3511"/>
        <v>0</v>
      </c>
      <c r="AW1183" s="18">
        <f t="shared" si="3410"/>
        <v>0</v>
      </c>
      <c r="AX1183" s="18">
        <f t="shared" si="3411"/>
        <v>0</v>
      </c>
      <c r="AY1183" s="18">
        <f t="shared" si="3412"/>
        <v>0</v>
      </c>
      <c r="AZ1183" s="18">
        <f t="shared" si="3511"/>
        <v>0</v>
      </c>
      <c r="BA1183" s="18">
        <f t="shared" si="3511"/>
        <v>0</v>
      </c>
      <c r="BB1183" s="18">
        <f t="shared" si="3511"/>
        <v>0</v>
      </c>
      <c r="BC1183" s="18">
        <f t="shared" si="3395"/>
        <v>0</v>
      </c>
      <c r="BD1183" s="18">
        <f t="shared" si="3396"/>
        <v>0</v>
      </c>
      <c r="BE1183" s="18">
        <f t="shared" si="3397"/>
        <v>0</v>
      </c>
      <c r="BF1183" s="18">
        <f t="shared" si="3511"/>
        <v>0</v>
      </c>
      <c r="BG1183" s="18">
        <f t="shared" si="3511"/>
        <v>0</v>
      </c>
      <c r="BH1183" s="18">
        <f t="shared" si="3511"/>
        <v>0</v>
      </c>
      <c r="BI1183" s="18">
        <f t="shared" si="3392"/>
        <v>0</v>
      </c>
      <c r="BJ1183" s="18">
        <f t="shared" si="3393"/>
        <v>0</v>
      </c>
      <c r="BK1183" s="18">
        <f t="shared" si="3394"/>
        <v>0</v>
      </c>
      <c r="BL1183" s="18">
        <f t="shared" si="3511"/>
        <v>0</v>
      </c>
      <c r="BM1183" s="18">
        <f t="shared" si="3511"/>
        <v>0</v>
      </c>
      <c r="BN1183" s="18">
        <f t="shared" si="3511"/>
        <v>0</v>
      </c>
      <c r="BO1183" s="18">
        <f t="shared" si="3500"/>
        <v>0</v>
      </c>
      <c r="BP1183" s="18">
        <f t="shared" si="3501"/>
        <v>0</v>
      </c>
      <c r="BQ1183" s="18">
        <f t="shared" si="3502"/>
        <v>0</v>
      </c>
      <c r="BR1183" s="18">
        <f t="shared" si="3511"/>
        <v>0</v>
      </c>
      <c r="BS1183" s="18">
        <f t="shared" si="3511"/>
        <v>0</v>
      </c>
      <c r="BT1183" s="18">
        <f t="shared" si="3511"/>
        <v>0</v>
      </c>
      <c r="BU1183" s="18">
        <f t="shared" si="3503"/>
        <v>0</v>
      </c>
      <c r="BV1183" s="18">
        <f t="shared" si="3504"/>
        <v>0</v>
      </c>
      <c r="BW1183" s="18">
        <f t="shared" si="3505"/>
        <v>0</v>
      </c>
      <c r="BX1183" s="18">
        <f t="shared" si="3511"/>
        <v>0</v>
      </c>
      <c r="BY1183" s="18">
        <f t="shared" si="3511"/>
        <v>0</v>
      </c>
      <c r="BZ1183" s="18">
        <f t="shared" si="3511"/>
        <v>0</v>
      </c>
      <c r="CA1183" s="18">
        <f t="shared" si="3495"/>
        <v>0</v>
      </c>
      <c r="CB1183" s="18">
        <f t="shared" si="3496"/>
        <v>0</v>
      </c>
      <c r="CC1183" s="18">
        <f t="shared" si="3497"/>
        <v>0</v>
      </c>
      <c r="CD1183" s="18">
        <f t="shared" si="3511"/>
        <v>0</v>
      </c>
      <c r="CE1183" s="27" t="s">
        <v>1661</v>
      </c>
      <c r="CF1183" s="33"/>
    </row>
    <row r="1184" spans="1:84" hidden="1" x14ac:dyDescent="0.3">
      <c r="A1184" s="41" t="s">
        <v>879</v>
      </c>
      <c r="B1184" s="39">
        <v>410</v>
      </c>
      <c r="C1184" s="41" t="s">
        <v>27</v>
      </c>
      <c r="D1184" s="41" t="s">
        <v>5</v>
      </c>
      <c r="E1184" s="14" t="s">
        <v>531</v>
      </c>
      <c r="F1184" s="18"/>
      <c r="G1184" s="18"/>
      <c r="H1184" s="18"/>
      <c r="I1184" s="18"/>
      <c r="J1184" s="18"/>
      <c r="K1184" s="18"/>
      <c r="L1184" s="18">
        <f t="shared" si="3465"/>
        <v>0</v>
      </c>
      <c r="M1184" s="18">
        <f t="shared" si="3466"/>
        <v>0</v>
      </c>
      <c r="N1184" s="18">
        <f t="shared" si="3467"/>
        <v>0</v>
      </c>
      <c r="O1184" s="18"/>
      <c r="P1184" s="18"/>
      <c r="Q1184" s="18"/>
      <c r="R1184" s="18"/>
      <c r="S1184" s="18"/>
      <c r="T1184" s="18">
        <f t="shared" si="3435"/>
        <v>0</v>
      </c>
      <c r="U1184" s="18">
        <f t="shared" si="3436"/>
        <v>0</v>
      </c>
      <c r="V1184" s="18">
        <f t="shared" si="3437"/>
        <v>0</v>
      </c>
      <c r="W1184" s="18"/>
      <c r="X1184" s="18"/>
      <c r="Y1184" s="18"/>
      <c r="Z1184" s="18"/>
      <c r="AA1184" s="18"/>
      <c r="AB1184" s="18"/>
      <c r="AC1184" s="18">
        <f t="shared" si="3438"/>
        <v>0</v>
      </c>
      <c r="AD1184" s="18">
        <f t="shared" si="3439"/>
        <v>0</v>
      </c>
      <c r="AE1184" s="18">
        <f t="shared" si="3440"/>
        <v>0</v>
      </c>
      <c r="AF1184" s="18"/>
      <c r="AG1184" s="18"/>
      <c r="AH1184" s="18"/>
      <c r="AI1184" s="18">
        <f t="shared" si="3403"/>
        <v>0</v>
      </c>
      <c r="AJ1184" s="18">
        <f t="shared" si="3404"/>
        <v>0</v>
      </c>
      <c r="AK1184" s="18">
        <f t="shared" si="3405"/>
        <v>0</v>
      </c>
      <c r="AL1184" s="18"/>
      <c r="AM1184" s="18">
        <f t="shared" si="3406"/>
        <v>0</v>
      </c>
      <c r="AN1184" s="18"/>
      <c r="AO1184" s="18"/>
      <c r="AP1184" s="18"/>
      <c r="AQ1184" s="18">
        <f t="shared" si="3407"/>
        <v>0</v>
      </c>
      <c r="AR1184" s="18">
        <f t="shared" si="3408"/>
        <v>0</v>
      </c>
      <c r="AS1184" s="18">
        <f t="shared" si="3409"/>
        <v>0</v>
      </c>
      <c r="AT1184" s="18"/>
      <c r="AU1184" s="18"/>
      <c r="AV1184" s="18"/>
      <c r="AW1184" s="18">
        <f t="shared" si="3410"/>
        <v>0</v>
      </c>
      <c r="AX1184" s="18">
        <f t="shared" si="3411"/>
        <v>0</v>
      </c>
      <c r="AY1184" s="18">
        <f t="shared" si="3412"/>
        <v>0</v>
      </c>
      <c r="AZ1184" s="18"/>
      <c r="BA1184" s="18"/>
      <c r="BB1184" s="18"/>
      <c r="BC1184" s="18">
        <f t="shared" si="3395"/>
        <v>0</v>
      </c>
      <c r="BD1184" s="18">
        <f t="shared" si="3396"/>
        <v>0</v>
      </c>
      <c r="BE1184" s="18">
        <f t="shared" si="3397"/>
        <v>0</v>
      </c>
      <c r="BF1184" s="18"/>
      <c r="BG1184" s="18"/>
      <c r="BH1184" s="18"/>
      <c r="BI1184" s="18">
        <f t="shared" ref="BI1184:BI1254" si="3512">BC1184+BF1184</f>
        <v>0</v>
      </c>
      <c r="BJ1184" s="18">
        <f t="shared" ref="BJ1184:BJ1254" si="3513">BD1184+BG1184</f>
        <v>0</v>
      </c>
      <c r="BK1184" s="18">
        <f t="shared" ref="BK1184:BK1254" si="3514">BE1184+BH1184</f>
        <v>0</v>
      </c>
      <c r="BL1184" s="18"/>
      <c r="BM1184" s="18"/>
      <c r="BN1184" s="18"/>
      <c r="BO1184" s="18">
        <f t="shared" si="3500"/>
        <v>0</v>
      </c>
      <c r="BP1184" s="18">
        <f t="shared" si="3501"/>
        <v>0</v>
      </c>
      <c r="BQ1184" s="18">
        <f t="shared" si="3502"/>
        <v>0</v>
      </c>
      <c r="BR1184" s="18"/>
      <c r="BS1184" s="18"/>
      <c r="BT1184" s="18"/>
      <c r="BU1184" s="18">
        <f t="shared" si="3503"/>
        <v>0</v>
      </c>
      <c r="BV1184" s="18">
        <f t="shared" si="3504"/>
        <v>0</v>
      </c>
      <c r="BW1184" s="18">
        <f t="shared" si="3505"/>
        <v>0</v>
      </c>
      <c r="BX1184" s="18"/>
      <c r="BY1184" s="18"/>
      <c r="BZ1184" s="18"/>
      <c r="CA1184" s="18">
        <f t="shared" si="3495"/>
        <v>0</v>
      </c>
      <c r="CB1184" s="18">
        <f t="shared" si="3496"/>
        <v>0</v>
      </c>
      <c r="CC1184" s="18">
        <f t="shared" si="3497"/>
        <v>0</v>
      </c>
      <c r="CD1184" s="18"/>
      <c r="CE1184" s="27" t="s">
        <v>1661</v>
      </c>
      <c r="CF1184" s="33"/>
    </row>
    <row r="1185" spans="1:84" ht="140.4" hidden="1" x14ac:dyDescent="0.3">
      <c r="A1185" s="41" t="s">
        <v>880</v>
      </c>
      <c r="B1185" s="39"/>
      <c r="C1185" s="41"/>
      <c r="D1185" s="41"/>
      <c r="E1185" s="14" t="s">
        <v>932</v>
      </c>
      <c r="F1185" s="18">
        <f t="shared" ref="F1185:K1187" si="3515">F1186</f>
        <v>0</v>
      </c>
      <c r="G1185" s="18">
        <f t="shared" si="3515"/>
        <v>0</v>
      </c>
      <c r="H1185" s="18">
        <f t="shared" si="3515"/>
        <v>0</v>
      </c>
      <c r="I1185" s="18">
        <f t="shared" si="3515"/>
        <v>0</v>
      </c>
      <c r="J1185" s="18">
        <f t="shared" si="3515"/>
        <v>0</v>
      </c>
      <c r="K1185" s="18">
        <f t="shared" si="3515"/>
        <v>0</v>
      </c>
      <c r="L1185" s="18">
        <f t="shared" si="3465"/>
        <v>0</v>
      </c>
      <c r="M1185" s="18">
        <f t="shared" si="3466"/>
        <v>0</v>
      </c>
      <c r="N1185" s="18">
        <f t="shared" si="3467"/>
        <v>0</v>
      </c>
      <c r="O1185" s="18">
        <f t="shared" ref="O1185:S1187" si="3516">O1186</f>
        <v>0</v>
      </c>
      <c r="P1185" s="18">
        <f t="shared" si="3516"/>
        <v>0</v>
      </c>
      <c r="Q1185" s="18">
        <f t="shared" si="3516"/>
        <v>0</v>
      </c>
      <c r="R1185" s="18">
        <f t="shared" si="3516"/>
        <v>0</v>
      </c>
      <c r="S1185" s="18">
        <f t="shared" si="3516"/>
        <v>0</v>
      </c>
      <c r="T1185" s="18">
        <f t="shared" si="3435"/>
        <v>0</v>
      </c>
      <c r="U1185" s="18">
        <f t="shared" si="3436"/>
        <v>0</v>
      </c>
      <c r="V1185" s="18">
        <f t="shared" si="3437"/>
        <v>0</v>
      </c>
      <c r="W1185" s="18">
        <f t="shared" ref="W1185:CD1187" si="3517">W1186</f>
        <v>0</v>
      </c>
      <c r="X1185" s="18">
        <f t="shared" si="3517"/>
        <v>0</v>
      </c>
      <c r="Y1185" s="18">
        <f t="shared" si="3517"/>
        <v>0</v>
      </c>
      <c r="Z1185" s="18">
        <f t="shared" si="3517"/>
        <v>0</v>
      </c>
      <c r="AA1185" s="18">
        <f t="shared" si="3517"/>
        <v>0</v>
      </c>
      <c r="AB1185" s="18">
        <f t="shared" si="3517"/>
        <v>0</v>
      </c>
      <c r="AC1185" s="18">
        <f t="shared" si="3438"/>
        <v>0</v>
      </c>
      <c r="AD1185" s="18">
        <f t="shared" si="3439"/>
        <v>0</v>
      </c>
      <c r="AE1185" s="18">
        <f t="shared" si="3440"/>
        <v>0</v>
      </c>
      <c r="AF1185" s="18">
        <f t="shared" si="3517"/>
        <v>0</v>
      </c>
      <c r="AG1185" s="18">
        <f t="shared" si="3517"/>
        <v>0</v>
      </c>
      <c r="AH1185" s="18">
        <f t="shared" si="3517"/>
        <v>0</v>
      </c>
      <c r="AI1185" s="18">
        <f t="shared" si="3403"/>
        <v>0</v>
      </c>
      <c r="AJ1185" s="18">
        <f t="shared" si="3404"/>
        <v>0</v>
      </c>
      <c r="AK1185" s="18">
        <f t="shared" si="3405"/>
        <v>0</v>
      </c>
      <c r="AL1185" s="18">
        <f t="shared" si="3517"/>
        <v>0</v>
      </c>
      <c r="AM1185" s="18">
        <f t="shared" si="3406"/>
        <v>0</v>
      </c>
      <c r="AN1185" s="18">
        <f t="shared" si="3517"/>
        <v>0</v>
      </c>
      <c r="AO1185" s="18">
        <f t="shared" si="3517"/>
        <v>0</v>
      </c>
      <c r="AP1185" s="18">
        <f t="shared" si="3517"/>
        <v>0</v>
      </c>
      <c r="AQ1185" s="18">
        <f t="shared" si="3407"/>
        <v>0</v>
      </c>
      <c r="AR1185" s="18">
        <f t="shared" si="3408"/>
        <v>0</v>
      </c>
      <c r="AS1185" s="18">
        <f t="shared" si="3409"/>
        <v>0</v>
      </c>
      <c r="AT1185" s="18">
        <f t="shared" si="3517"/>
        <v>0</v>
      </c>
      <c r="AU1185" s="18">
        <f t="shared" si="3517"/>
        <v>0</v>
      </c>
      <c r="AV1185" s="18">
        <f t="shared" si="3517"/>
        <v>0</v>
      </c>
      <c r="AW1185" s="18">
        <f t="shared" si="3410"/>
        <v>0</v>
      </c>
      <c r="AX1185" s="18">
        <f t="shared" si="3411"/>
        <v>0</v>
      </c>
      <c r="AY1185" s="18">
        <f t="shared" si="3412"/>
        <v>0</v>
      </c>
      <c r="AZ1185" s="18">
        <f t="shared" si="3517"/>
        <v>0</v>
      </c>
      <c r="BA1185" s="18">
        <f t="shared" si="3517"/>
        <v>0</v>
      </c>
      <c r="BB1185" s="18">
        <f t="shared" si="3517"/>
        <v>0</v>
      </c>
      <c r="BC1185" s="18">
        <f t="shared" ref="BC1185:BC1255" si="3518">AW1185+AZ1185</f>
        <v>0</v>
      </c>
      <c r="BD1185" s="18">
        <f t="shared" ref="BD1185:BD1255" si="3519">AX1185+BA1185</f>
        <v>0</v>
      </c>
      <c r="BE1185" s="18">
        <f t="shared" ref="BE1185:BE1255" si="3520">AY1185+BB1185</f>
        <v>0</v>
      </c>
      <c r="BF1185" s="18">
        <f t="shared" si="3517"/>
        <v>0</v>
      </c>
      <c r="BG1185" s="18">
        <f t="shared" si="3517"/>
        <v>0</v>
      </c>
      <c r="BH1185" s="18">
        <f t="shared" si="3517"/>
        <v>0</v>
      </c>
      <c r="BI1185" s="18">
        <f t="shared" si="3512"/>
        <v>0</v>
      </c>
      <c r="BJ1185" s="18">
        <f t="shared" si="3513"/>
        <v>0</v>
      </c>
      <c r="BK1185" s="18">
        <f t="shared" si="3514"/>
        <v>0</v>
      </c>
      <c r="BL1185" s="18">
        <f t="shared" si="3517"/>
        <v>0</v>
      </c>
      <c r="BM1185" s="18">
        <f t="shared" si="3517"/>
        <v>0</v>
      </c>
      <c r="BN1185" s="18">
        <f t="shared" si="3517"/>
        <v>0</v>
      </c>
      <c r="BO1185" s="18">
        <f t="shared" si="3500"/>
        <v>0</v>
      </c>
      <c r="BP1185" s="18">
        <f t="shared" si="3501"/>
        <v>0</v>
      </c>
      <c r="BQ1185" s="18">
        <f t="shared" si="3502"/>
        <v>0</v>
      </c>
      <c r="BR1185" s="18">
        <f t="shared" si="3517"/>
        <v>0</v>
      </c>
      <c r="BS1185" s="18">
        <f t="shared" si="3517"/>
        <v>0</v>
      </c>
      <c r="BT1185" s="18">
        <f t="shared" si="3517"/>
        <v>0</v>
      </c>
      <c r="BU1185" s="18">
        <f t="shared" si="3503"/>
        <v>0</v>
      </c>
      <c r="BV1185" s="18">
        <f t="shared" si="3504"/>
        <v>0</v>
      </c>
      <c r="BW1185" s="18">
        <f t="shared" si="3505"/>
        <v>0</v>
      </c>
      <c r="BX1185" s="18">
        <f t="shared" si="3517"/>
        <v>0</v>
      </c>
      <c r="BY1185" s="18">
        <f t="shared" si="3517"/>
        <v>0</v>
      </c>
      <c r="BZ1185" s="18">
        <f t="shared" si="3517"/>
        <v>0</v>
      </c>
      <c r="CA1185" s="18">
        <f t="shared" si="3495"/>
        <v>0</v>
      </c>
      <c r="CB1185" s="18">
        <f t="shared" si="3496"/>
        <v>0</v>
      </c>
      <c r="CC1185" s="18">
        <f t="shared" si="3497"/>
        <v>0</v>
      </c>
      <c r="CD1185" s="18">
        <f t="shared" si="3517"/>
        <v>0</v>
      </c>
      <c r="CE1185" s="27" t="s">
        <v>1661</v>
      </c>
      <c r="CF1185" s="33"/>
    </row>
    <row r="1186" spans="1:84" ht="46.8" hidden="1" x14ac:dyDescent="0.3">
      <c r="A1186" s="41" t="s">
        <v>880</v>
      </c>
      <c r="B1186" s="39">
        <v>400</v>
      </c>
      <c r="C1186" s="41"/>
      <c r="D1186" s="41"/>
      <c r="E1186" s="14" t="s">
        <v>553</v>
      </c>
      <c r="F1186" s="18">
        <f t="shared" si="3515"/>
        <v>0</v>
      </c>
      <c r="G1186" s="18">
        <f t="shared" si="3515"/>
        <v>0</v>
      </c>
      <c r="H1186" s="18">
        <f t="shared" si="3515"/>
        <v>0</v>
      </c>
      <c r="I1186" s="18">
        <f t="shared" si="3515"/>
        <v>0</v>
      </c>
      <c r="J1186" s="18">
        <f t="shared" si="3515"/>
        <v>0</v>
      </c>
      <c r="K1186" s="18">
        <f t="shared" si="3515"/>
        <v>0</v>
      </c>
      <c r="L1186" s="18">
        <f t="shared" si="3465"/>
        <v>0</v>
      </c>
      <c r="M1186" s="18">
        <f t="shared" si="3466"/>
        <v>0</v>
      </c>
      <c r="N1186" s="18">
        <f t="shared" si="3467"/>
        <v>0</v>
      </c>
      <c r="O1186" s="18">
        <f t="shared" si="3516"/>
        <v>0</v>
      </c>
      <c r="P1186" s="18">
        <f t="shared" si="3516"/>
        <v>0</v>
      </c>
      <c r="Q1186" s="18">
        <f t="shared" si="3516"/>
        <v>0</v>
      </c>
      <c r="R1186" s="18">
        <f t="shared" si="3516"/>
        <v>0</v>
      </c>
      <c r="S1186" s="18">
        <f t="shared" si="3516"/>
        <v>0</v>
      </c>
      <c r="T1186" s="18">
        <f t="shared" si="3435"/>
        <v>0</v>
      </c>
      <c r="U1186" s="18">
        <f t="shared" si="3436"/>
        <v>0</v>
      </c>
      <c r="V1186" s="18">
        <f t="shared" si="3437"/>
        <v>0</v>
      </c>
      <c r="W1186" s="18">
        <f t="shared" si="3517"/>
        <v>0</v>
      </c>
      <c r="X1186" s="18">
        <f t="shared" si="3517"/>
        <v>0</v>
      </c>
      <c r="Y1186" s="18">
        <f t="shared" si="3517"/>
        <v>0</v>
      </c>
      <c r="Z1186" s="18">
        <f t="shared" si="3517"/>
        <v>0</v>
      </c>
      <c r="AA1186" s="18">
        <f t="shared" si="3517"/>
        <v>0</v>
      </c>
      <c r="AB1186" s="18">
        <f t="shared" si="3517"/>
        <v>0</v>
      </c>
      <c r="AC1186" s="18">
        <f t="shared" si="3438"/>
        <v>0</v>
      </c>
      <c r="AD1186" s="18">
        <f t="shared" si="3439"/>
        <v>0</v>
      </c>
      <c r="AE1186" s="18">
        <f t="shared" si="3440"/>
        <v>0</v>
      </c>
      <c r="AF1186" s="18">
        <f t="shared" si="3517"/>
        <v>0</v>
      </c>
      <c r="AG1186" s="18">
        <f t="shared" si="3517"/>
        <v>0</v>
      </c>
      <c r="AH1186" s="18">
        <f t="shared" si="3517"/>
        <v>0</v>
      </c>
      <c r="AI1186" s="18">
        <f t="shared" si="3403"/>
        <v>0</v>
      </c>
      <c r="AJ1186" s="18">
        <f t="shared" si="3404"/>
        <v>0</v>
      </c>
      <c r="AK1186" s="18">
        <f t="shared" si="3405"/>
        <v>0</v>
      </c>
      <c r="AL1186" s="18">
        <f t="shared" si="3517"/>
        <v>0</v>
      </c>
      <c r="AM1186" s="18">
        <f t="shared" si="3406"/>
        <v>0</v>
      </c>
      <c r="AN1186" s="18">
        <f t="shared" si="3517"/>
        <v>0</v>
      </c>
      <c r="AO1186" s="18">
        <f t="shared" si="3517"/>
        <v>0</v>
      </c>
      <c r="AP1186" s="18">
        <f t="shared" si="3517"/>
        <v>0</v>
      </c>
      <c r="AQ1186" s="18">
        <f t="shared" si="3407"/>
        <v>0</v>
      </c>
      <c r="AR1186" s="18">
        <f t="shared" si="3408"/>
        <v>0</v>
      </c>
      <c r="AS1186" s="18">
        <f t="shared" si="3409"/>
        <v>0</v>
      </c>
      <c r="AT1186" s="18">
        <f t="shared" si="3517"/>
        <v>0</v>
      </c>
      <c r="AU1186" s="18">
        <f t="shared" si="3517"/>
        <v>0</v>
      </c>
      <c r="AV1186" s="18">
        <f t="shared" si="3517"/>
        <v>0</v>
      </c>
      <c r="AW1186" s="18">
        <f t="shared" si="3410"/>
        <v>0</v>
      </c>
      <c r="AX1186" s="18">
        <f t="shared" si="3411"/>
        <v>0</v>
      </c>
      <c r="AY1186" s="18">
        <f t="shared" si="3412"/>
        <v>0</v>
      </c>
      <c r="AZ1186" s="18">
        <f t="shared" si="3517"/>
        <v>0</v>
      </c>
      <c r="BA1186" s="18">
        <f t="shared" si="3517"/>
        <v>0</v>
      </c>
      <c r="BB1186" s="18">
        <f t="shared" si="3517"/>
        <v>0</v>
      </c>
      <c r="BC1186" s="18">
        <f t="shared" si="3518"/>
        <v>0</v>
      </c>
      <c r="BD1186" s="18">
        <f t="shared" si="3519"/>
        <v>0</v>
      </c>
      <c r="BE1186" s="18">
        <f t="shared" si="3520"/>
        <v>0</v>
      </c>
      <c r="BF1186" s="18">
        <f t="shared" si="3517"/>
        <v>0</v>
      </c>
      <c r="BG1186" s="18">
        <f t="shared" si="3517"/>
        <v>0</v>
      </c>
      <c r="BH1186" s="18">
        <f t="shared" si="3517"/>
        <v>0</v>
      </c>
      <c r="BI1186" s="18">
        <f t="shared" si="3512"/>
        <v>0</v>
      </c>
      <c r="BJ1186" s="18">
        <f t="shared" si="3513"/>
        <v>0</v>
      </c>
      <c r="BK1186" s="18">
        <f t="shared" si="3514"/>
        <v>0</v>
      </c>
      <c r="BL1186" s="18">
        <f t="shared" si="3517"/>
        <v>0</v>
      </c>
      <c r="BM1186" s="18">
        <f t="shared" si="3517"/>
        <v>0</v>
      </c>
      <c r="BN1186" s="18">
        <f t="shared" si="3517"/>
        <v>0</v>
      </c>
      <c r="BO1186" s="18">
        <f t="shared" si="3500"/>
        <v>0</v>
      </c>
      <c r="BP1186" s="18">
        <f t="shared" si="3501"/>
        <v>0</v>
      </c>
      <c r="BQ1186" s="18">
        <f t="shared" si="3502"/>
        <v>0</v>
      </c>
      <c r="BR1186" s="18">
        <f t="shared" si="3517"/>
        <v>0</v>
      </c>
      <c r="BS1186" s="18">
        <f t="shared" si="3517"/>
        <v>0</v>
      </c>
      <c r="BT1186" s="18">
        <f t="shared" si="3517"/>
        <v>0</v>
      </c>
      <c r="BU1186" s="18">
        <f t="shared" si="3503"/>
        <v>0</v>
      </c>
      <c r="BV1186" s="18">
        <f t="shared" si="3504"/>
        <v>0</v>
      </c>
      <c r="BW1186" s="18">
        <f t="shared" si="3505"/>
        <v>0</v>
      </c>
      <c r="BX1186" s="18">
        <f t="shared" si="3517"/>
        <v>0</v>
      </c>
      <c r="BY1186" s="18">
        <f t="shared" si="3517"/>
        <v>0</v>
      </c>
      <c r="BZ1186" s="18">
        <f t="shared" si="3517"/>
        <v>0</v>
      </c>
      <c r="CA1186" s="18">
        <f t="shared" si="3495"/>
        <v>0</v>
      </c>
      <c r="CB1186" s="18">
        <f t="shared" si="3496"/>
        <v>0</v>
      </c>
      <c r="CC1186" s="18">
        <f t="shared" si="3497"/>
        <v>0</v>
      </c>
      <c r="CD1186" s="18">
        <f t="shared" si="3517"/>
        <v>0</v>
      </c>
      <c r="CE1186" s="27" t="s">
        <v>1661</v>
      </c>
      <c r="CF1186" s="33"/>
    </row>
    <row r="1187" spans="1:84" hidden="1" x14ac:dyDescent="0.3">
      <c r="A1187" s="41" t="s">
        <v>880</v>
      </c>
      <c r="B1187" s="39">
        <v>410</v>
      </c>
      <c r="C1187" s="41"/>
      <c r="D1187" s="41"/>
      <c r="E1187" s="14" t="s">
        <v>566</v>
      </c>
      <c r="F1187" s="18">
        <f t="shared" si="3515"/>
        <v>0</v>
      </c>
      <c r="G1187" s="18">
        <f t="shared" si="3515"/>
        <v>0</v>
      </c>
      <c r="H1187" s="18">
        <f t="shared" si="3515"/>
        <v>0</v>
      </c>
      <c r="I1187" s="18">
        <f t="shared" si="3515"/>
        <v>0</v>
      </c>
      <c r="J1187" s="18">
        <f t="shared" si="3515"/>
        <v>0</v>
      </c>
      <c r="K1187" s="18">
        <f t="shared" si="3515"/>
        <v>0</v>
      </c>
      <c r="L1187" s="18">
        <f t="shared" si="3465"/>
        <v>0</v>
      </c>
      <c r="M1187" s="18">
        <f t="shared" si="3466"/>
        <v>0</v>
      </c>
      <c r="N1187" s="18">
        <f t="shared" si="3467"/>
        <v>0</v>
      </c>
      <c r="O1187" s="18">
        <f t="shared" si="3516"/>
        <v>0</v>
      </c>
      <c r="P1187" s="18">
        <f t="shared" si="3516"/>
        <v>0</v>
      </c>
      <c r="Q1187" s="18">
        <f t="shared" si="3516"/>
        <v>0</v>
      </c>
      <c r="R1187" s="18">
        <f t="shared" si="3516"/>
        <v>0</v>
      </c>
      <c r="S1187" s="18">
        <f t="shared" si="3516"/>
        <v>0</v>
      </c>
      <c r="T1187" s="18">
        <f t="shared" si="3435"/>
        <v>0</v>
      </c>
      <c r="U1187" s="18">
        <f t="shared" si="3436"/>
        <v>0</v>
      </c>
      <c r="V1187" s="18">
        <f t="shared" si="3437"/>
        <v>0</v>
      </c>
      <c r="W1187" s="18">
        <f t="shared" si="3517"/>
        <v>0</v>
      </c>
      <c r="X1187" s="18">
        <f t="shared" si="3517"/>
        <v>0</v>
      </c>
      <c r="Y1187" s="18">
        <f t="shared" si="3517"/>
        <v>0</v>
      </c>
      <c r="Z1187" s="18">
        <f t="shared" si="3517"/>
        <v>0</v>
      </c>
      <c r="AA1187" s="18">
        <f t="shared" si="3517"/>
        <v>0</v>
      </c>
      <c r="AB1187" s="18">
        <f t="shared" si="3517"/>
        <v>0</v>
      </c>
      <c r="AC1187" s="18">
        <f t="shared" si="3438"/>
        <v>0</v>
      </c>
      <c r="AD1187" s="18">
        <f t="shared" si="3439"/>
        <v>0</v>
      </c>
      <c r="AE1187" s="18">
        <f t="shared" si="3440"/>
        <v>0</v>
      </c>
      <c r="AF1187" s="18">
        <f t="shared" si="3517"/>
        <v>0</v>
      </c>
      <c r="AG1187" s="18">
        <f t="shared" si="3517"/>
        <v>0</v>
      </c>
      <c r="AH1187" s="18">
        <f t="shared" si="3517"/>
        <v>0</v>
      </c>
      <c r="AI1187" s="18">
        <f t="shared" si="3403"/>
        <v>0</v>
      </c>
      <c r="AJ1187" s="18">
        <f t="shared" si="3404"/>
        <v>0</v>
      </c>
      <c r="AK1187" s="18">
        <f t="shared" si="3405"/>
        <v>0</v>
      </c>
      <c r="AL1187" s="18">
        <f t="shared" si="3517"/>
        <v>0</v>
      </c>
      <c r="AM1187" s="18">
        <f t="shared" si="3406"/>
        <v>0</v>
      </c>
      <c r="AN1187" s="18">
        <f t="shared" si="3517"/>
        <v>0</v>
      </c>
      <c r="AO1187" s="18">
        <f t="shared" si="3517"/>
        <v>0</v>
      </c>
      <c r="AP1187" s="18">
        <f t="shared" si="3517"/>
        <v>0</v>
      </c>
      <c r="AQ1187" s="18">
        <f t="shared" si="3407"/>
        <v>0</v>
      </c>
      <c r="AR1187" s="18">
        <f t="shared" si="3408"/>
        <v>0</v>
      </c>
      <c r="AS1187" s="18">
        <f t="shared" si="3409"/>
        <v>0</v>
      </c>
      <c r="AT1187" s="18">
        <f t="shared" si="3517"/>
        <v>0</v>
      </c>
      <c r="AU1187" s="18">
        <f t="shared" si="3517"/>
        <v>0</v>
      </c>
      <c r="AV1187" s="18">
        <f t="shared" si="3517"/>
        <v>0</v>
      </c>
      <c r="AW1187" s="18">
        <f t="shared" si="3410"/>
        <v>0</v>
      </c>
      <c r="AX1187" s="18">
        <f t="shared" si="3411"/>
        <v>0</v>
      </c>
      <c r="AY1187" s="18">
        <f t="shared" si="3412"/>
        <v>0</v>
      </c>
      <c r="AZ1187" s="18">
        <f t="shared" si="3517"/>
        <v>0</v>
      </c>
      <c r="BA1187" s="18">
        <f t="shared" si="3517"/>
        <v>0</v>
      </c>
      <c r="BB1187" s="18">
        <f t="shared" si="3517"/>
        <v>0</v>
      </c>
      <c r="BC1187" s="18">
        <f t="shared" si="3518"/>
        <v>0</v>
      </c>
      <c r="BD1187" s="18">
        <f t="shared" si="3519"/>
        <v>0</v>
      </c>
      <c r="BE1187" s="18">
        <f t="shared" si="3520"/>
        <v>0</v>
      </c>
      <c r="BF1187" s="18">
        <f t="shared" si="3517"/>
        <v>0</v>
      </c>
      <c r="BG1187" s="18">
        <f t="shared" si="3517"/>
        <v>0</v>
      </c>
      <c r="BH1187" s="18">
        <f t="shared" si="3517"/>
        <v>0</v>
      </c>
      <c r="BI1187" s="18">
        <f t="shared" si="3512"/>
        <v>0</v>
      </c>
      <c r="BJ1187" s="18">
        <f t="shared" si="3513"/>
        <v>0</v>
      </c>
      <c r="BK1187" s="18">
        <f t="shared" si="3514"/>
        <v>0</v>
      </c>
      <c r="BL1187" s="18">
        <f t="shared" si="3517"/>
        <v>0</v>
      </c>
      <c r="BM1187" s="18">
        <f t="shared" si="3517"/>
        <v>0</v>
      </c>
      <c r="BN1187" s="18">
        <f t="shared" si="3517"/>
        <v>0</v>
      </c>
      <c r="BO1187" s="18">
        <f t="shared" si="3500"/>
        <v>0</v>
      </c>
      <c r="BP1187" s="18">
        <f t="shared" si="3501"/>
        <v>0</v>
      </c>
      <c r="BQ1187" s="18">
        <f t="shared" si="3502"/>
        <v>0</v>
      </c>
      <c r="BR1187" s="18">
        <f t="shared" si="3517"/>
        <v>0</v>
      </c>
      <c r="BS1187" s="18">
        <f t="shared" si="3517"/>
        <v>0</v>
      </c>
      <c r="BT1187" s="18">
        <f t="shared" si="3517"/>
        <v>0</v>
      </c>
      <c r="BU1187" s="18">
        <f t="shared" si="3503"/>
        <v>0</v>
      </c>
      <c r="BV1187" s="18">
        <f t="shared" si="3504"/>
        <v>0</v>
      </c>
      <c r="BW1187" s="18">
        <f t="shared" si="3505"/>
        <v>0</v>
      </c>
      <c r="BX1187" s="18">
        <f t="shared" si="3517"/>
        <v>0</v>
      </c>
      <c r="BY1187" s="18">
        <f t="shared" si="3517"/>
        <v>0</v>
      </c>
      <c r="BZ1187" s="18">
        <f t="shared" si="3517"/>
        <v>0</v>
      </c>
      <c r="CA1187" s="18">
        <f t="shared" si="3495"/>
        <v>0</v>
      </c>
      <c r="CB1187" s="18">
        <f t="shared" si="3496"/>
        <v>0</v>
      </c>
      <c r="CC1187" s="18">
        <f t="shared" si="3497"/>
        <v>0</v>
      </c>
      <c r="CD1187" s="18">
        <f t="shared" si="3517"/>
        <v>0</v>
      </c>
      <c r="CE1187" s="27" t="s">
        <v>1661</v>
      </c>
      <c r="CF1187" s="33"/>
    </row>
    <row r="1188" spans="1:84" hidden="1" x14ac:dyDescent="0.3">
      <c r="A1188" s="41" t="s">
        <v>880</v>
      </c>
      <c r="B1188" s="39">
        <v>410</v>
      </c>
      <c r="C1188" s="41" t="s">
        <v>27</v>
      </c>
      <c r="D1188" s="41" t="s">
        <v>5</v>
      </c>
      <c r="E1188" s="14" t="s">
        <v>531</v>
      </c>
      <c r="F1188" s="18"/>
      <c r="G1188" s="18"/>
      <c r="H1188" s="18"/>
      <c r="I1188" s="18"/>
      <c r="J1188" s="18"/>
      <c r="K1188" s="18"/>
      <c r="L1188" s="18">
        <f t="shared" si="3465"/>
        <v>0</v>
      </c>
      <c r="M1188" s="18">
        <f t="shared" si="3466"/>
        <v>0</v>
      </c>
      <c r="N1188" s="18">
        <f t="shared" si="3467"/>
        <v>0</v>
      </c>
      <c r="O1188" s="18"/>
      <c r="P1188" s="18"/>
      <c r="Q1188" s="18"/>
      <c r="R1188" s="18"/>
      <c r="S1188" s="18"/>
      <c r="T1188" s="18">
        <f t="shared" si="3435"/>
        <v>0</v>
      </c>
      <c r="U1188" s="18">
        <f t="shared" si="3436"/>
        <v>0</v>
      </c>
      <c r="V1188" s="18">
        <f t="shared" si="3437"/>
        <v>0</v>
      </c>
      <c r="W1188" s="18"/>
      <c r="X1188" s="18"/>
      <c r="Y1188" s="18"/>
      <c r="Z1188" s="18"/>
      <c r="AA1188" s="18"/>
      <c r="AB1188" s="18"/>
      <c r="AC1188" s="18">
        <f t="shared" si="3438"/>
        <v>0</v>
      </c>
      <c r="AD1188" s="18">
        <f t="shared" si="3439"/>
        <v>0</v>
      </c>
      <c r="AE1188" s="18">
        <f t="shared" si="3440"/>
        <v>0</v>
      </c>
      <c r="AF1188" s="18"/>
      <c r="AG1188" s="18"/>
      <c r="AH1188" s="18"/>
      <c r="AI1188" s="18">
        <f t="shared" si="3403"/>
        <v>0</v>
      </c>
      <c r="AJ1188" s="18">
        <f t="shared" si="3404"/>
        <v>0</v>
      </c>
      <c r="AK1188" s="18">
        <f t="shared" si="3405"/>
        <v>0</v>
      </c>
      <c r="AL1188" s="18"/>
      <c r="AM1188" s="18">
        <f t="shared" si="3406"/>
        <v>0</v>
      </c>
      <c r="AN1188" s="18"/>
      <c r="AO1188" s="18"/>
      <c r="AP1188" s="18"/>
      <c r="AQ1188" s="18">
        <f t="shared" si="3407"/>
        <v>0</v>
      </c>
      <c r="AR1188" s="18">
        <f t="shared" si="3408"/>
        <v>0</v>
      </c>
      <c r="AS1188" s="18">
        <f t="shared" si="3409"/>
        <v>0</v>
      </c>
      <c r="AT1188" s="18"/>
      <c r="AU1188" s="18"/>
      <c r="AV1188" s="18"/>
      <c r="AW1188" s="18">
        <f t="shared" si="3410"/>
        <v>0</v>
      </c>
      <c r="AX1188" s="18">
        <f t="shared" si="3411"/>
        <v>0</v>
      </c>
      <c r="AY1188" s="18">
        <f t="shared" si="3412"/>
        <v>0</v>
      </c>
      <c r="AZ1188" s="18"/>
      <c r="BA1188" s="18"/>
      <c r="BB1188" s="18"/>
      <c r="BC1188" s="18">
        <f t="shared" si="3518"/>
        <v>0</v>
      </c>
      <c r="BD1188" s="18">
        <f t="shared" si="3519"/>
        <v>0</v>
      </c>
      <c r="BE1188" s="18">
        <f t="shared" si="3520"/>
        <v>0</v>
      </c>
      <c r="BF1188" s="18"/>
      <c r="BG1188" s="18"/>
      <c r="BH1188" s="18"/>
      <c r="BI1188" s="18">
        <f t="shared" si="3512"/>
        <v>0</v>
      </c>
      <c r="BJ1188" s="18">
        <f t="shared" si="3513"/>
        <v>0</v>
      </c>
      <c r="BK1188" s="18">
        <f t="shared" si="3514"/>
        <v>0</v>
      </c>
      <c r="BL1188" s="18"/>
      <c r="BM1188" s="18"/>
      <c r="BN1188" s="18"/>
      <c r="BO1188" s="18">
        <f t="shared" si="3500"/>
        <v>0</v>
      </c>
      <c r="BP1188" s="18">
        <f t="shared" si="3501"/>
        <v>0</v>
      </c>
      <c r="BQ1188" s="18">
        <f t="shared" si="3502"/>
        <v>0</v>
      </c>
      <c r="BR1188" s="18"/>
      <c r="BS1188" s="18"/>
      <c r="BT1188" s="18"/>
      <c r="BU1188" s="18">
        <f t="shared" si="3503"/>
        <v>0</v>
      </c>
      <c r="BV1188" s="18">
        <f t="shared" si="3504"/>
        <v>0</v>
      </c>
      <c r="BW1188" s="18">
        <f t="shared" si="3505"/>
        <v>0</v>
      </c>
      <c r="BX1188" s="18"/>
      <c r="BY1188" s="18"/>
      <c r="BZ1188" s="18"/>
      <c r="CA1188" s="18">
        <f t="shared" si="3495"/>
        <v>0</v>
      </c>
      <c r="CB1188" s="18">
        <f t="shared" si="3496"/>
        <v>0</v>
      </c>
      <c r="CC1188" s="18">
        <f t="shared" si="3497"/>
        <v>0</v>
      </c>
      <c r="CD1188" s="18"/>
      <c r="CE1188" s="27" t="s">
        <v>1661</v>
      </c>
      <c r="CF1188" s="33"/>
    </row>
    <row r="1189" spans="1:84" ht="140.4" x14ac:dyDescent="0.3">
      <c r="A1189" s="41" t="s">
        <v>881</v>
      </c>
      <c r="B1189" s="39"/>
      <c r="C1189" s="41"/>
      <c r="D1189" s="41"/>
      <c r="E1189" s="14" t="s">
        <v>1231</v>
      </c>
      <c r="F1189" s="18">
        <f t="shared" ref="F1189:K1191" si="3521">F1190</f>
        <v>0</v>
      </c>
      <c r="G1189" s="18">
        <f t="shared" si="3521"/>
        <v>0</v>
      </c>
      <c r="H1189" s="18">
        <f t="shared" si="3521"/>
        <v>0</v>
      </c>
      <c r="I1189" s="18">
        <f t="shared" si="3521"/>
        <v>0</v>
      </c>
      <c r="J1189" s="18">
        <f t="shared" si="3521"/>
        <v>0</v>
      </c>
      <c r="K1189" s="18">
        <f t="shared" si="3521"/>
        <v>0</v>
      </c>
      <c r="L1189" s="18">
        <f t="shared" si="3465"/>
        <v>0</v>
      </c>
      <c r="M1189" s="18">
        <f t="shared" si="3466"/>
        <v>0</v>
      </c>
      <c r="N1189" s="18">
        <f t="shared" si="3467"/>
        <v>0</v>
      </c>
      <c r="O1189" s="18">
        <f t="shared" ref="O1189:S1191" si="3522">O1190</f>
        <v>1E-3</v>
      </c>
      <c r="P1189" s="18">
        <f t="shared" si="3522"/>
        <v>0</v>
      </c>
      <c r="Q1189" s="18">
        <f t="shared" si="3522"/>
        <v>0</v>
      </c>
      <c r="R1189" s="18">
        <f t="shared" si="3522"/>
        <v>0</v>
      </c>
      <c r="S1189" s="18">
        <f t="shared" si="3522"/>
        <v>0</v>
      </c>
      <c r="T1189" s="18">
        <f t="shared" si="3435"/>
        <v>1E-3</v>
      </c>
      <c r="U1189" s="18">
        <f t="shared" si="3436"/>
        <v>0</v>
      </c>
      <c r="V1189" s="18">
        <f t="shared" si="3437"/>
        <v>0</v>
      </c>
      <c r="W1189" s="18">
        <f t="shared" ref="W1189:CD1191" si="3523">W1190</f>
        <v>0</v>
      </c>
      <c r="X1189" s="18">
        <f t="shared" si="3523"/>
        <v>0</v>
      </c>
      <c r="Y1189" s="18">
        <f t="shared" si="3523"/>
        <v>0</v>
      </c>
      <c r="Z1189" s="18">
        <f t="shared" si="3523"/>
        <v>0</v>
      </c>
      <c r="AA1189" s="18">
        <f t="shared" si="3523"/>
        <v>0</v>
      </c>
      <c r="AB1189" s="18">
        <f t="shared" si="3523"/>
        <v>0</v>
      </c>
      <c r="AC1189" s="18">
        <f t="shared" si="3438"/>
        <v>1E-3</v>
      </c>
      <c r="AD1189" s="18">
        <f t="shared" si="3439"/>
        <v>0</v>
      </c>
      <c r="AE1189" s="18">
        <f t="shared" si="3440"/>
        <v>0</v>
      </c>
      <c r="AF1189" s="18">
        <f t="shared" si="3523"/>
        <v>0</v>
      </c>
      <c r="AG1189" s="18">
        <f t="shared" si="3523"/>
        <v>0</v>
      </c>
      <c r="AH1189" s="18">
        <f t="shared" si="3523"/>
        <v>0</v>
      </c>
      <c r="AI1189" s="18">
        <f t="shared" si="3403"/>
        <v>1E-3</v>
      </c>
      <c r="AJ1189" s="18">
        <f t="shared" si="3404"/>
        <v>0</v>
      </c>
      <c r="AK1189" s="18">
        <f t="shared" si="3405"/>
        <v>0</v>
      </c>
      <c r="AL1189" s="18">
        <f t="shared" si="3523"/>
        <v>0</v>
      </c>
      <c r="AM1189" s="18">
        <f t="shared" si="3406"/>
        <v>1E-3</v>
      </c>
      <c r="AN1189" s="18">
        <f t="shared" si="3523"/>
        <v>0</v>
      </c>
      <c r="AO1189" s="18">
        <f t="shared" si="3523"/>
        <v>0</v>
      </c>
      <c r="AP1189" s="18">
        <f t="shared" si="3523"/>
        <v>0</v>
      </c>
      <c r="AQ1189" s="18">
        <f t="shared" ref="AQ1189:AQ1259" si="3524">AM1189+AN1189</f>
        <v>1E-3</v>
      </c>
      <c r="AR1189" s="18">
        <f t="shared" ref="AR1189:AR1259" si="3525">AJ1189+AO1189</f>
        <v>0</v>
      </c>
      <c r="AS1189" s="18">
        <f t="shared" ref="AS1189:AS1259" si="3526">AK1189+AP1189</f>
        <v>0</v>
      </c>
      <c r="AT1189" s="18">
        <f t="shared" si="3523"/>
        <v>0</v>
      </c>
      <c r="AU1189" s="18">
        <f t="shared" si="3523"/>
        <v>0</v>
      </c>
      <c r="AV1189" s="18">
        <f t="shared" si="3523"/>
        <v>0</v>
      </c>
      <c r="AW1189" s="18">
        <f t="shared" ref="AW1189:AW1259" si="3527">AQ1189+AT1189</f>
        <v>1E-3</v>
      </c>
      <c r="AX1189" s="18">
        <f t="shared" ref="AX1189:AX1259" si="3528">AR1189+AU1189</f>
        <v>0</v>
      </c>
      <c r="AY1189" s="18">
        <f t="shared" ref="AY1189:AY1259" si="3529">AS1189+AV1189</f>
        <v>0</v>
      </c>
      <c r="AZ1189" s="18">
        <f t="shared" si="3523"/>
        <v>0</v>
      </c>
      <c r="BA1189" s="18">
        <f t="shared" si="3523"/>
        <v>0</v>
      </c>
      <c r="BB1189" s="18">
        <f t="shared" si="3523"/>
        <v>0</v>
      </c>
      <c r="BC1189" s="18">
        <f t="shared" si="3518"/>
        <v>1E-3</v>
      </c>
      <c r="BD1189" s="18">
        <f t="shared" si="3519"/>
        <v>0</v>
      </c>
      <c r="BE1189" s="18">
        <f t="shared" si="3520"/>
        <v>0</v>
      </c>
      <c r="BF1189" s="18">
        <f t="shared" si="3523"/>
        <v>0</v>
      </c>
      <c r="BG1189" s="18">
        <f t="shared" si="3523"/>
        <v>0</v>
      </c>
      <c r="BH1189" s="18">
        <f t="shared" si="3523"/>
        <v>0</v>
      </c>
      <c r="BI1189" s="18">
        <f t="shared" si="3512"/>
        <v>1E-3</v>
      </c>
      <c r="BJ1189" s="18">
        <f t="shared" si="3513"/>
        <v>0</v>
      </c>
      <c r="BK1189" s="18">
        <f t="shared" si="3514"/>
        <v>0</v>
      </c>
      <c r="BL1189" s="18">
        <f t="shared" si="3523"/>
        <v>0</v>
      </c>
      <c r="BM1189" s="18">
        <f t="shared" si="3523"/>
        <v>0</v>
      </c>
      <c r="BN1189" s="18">
        <f t="shared" si="3523"/>
        <v>0</v>
      </c>
      <c r="BO1189" s="18">
        <f t="shared" si="3500"/>
        <v>1E-3</v>
      </c>
      <c r="BP1189" s="18">
        <f t="shared" si="3501"/>
        <v>0</v>
      </c>
      <c r="BQ1189" s="18">
        <f t="shared" si="3502"/>
        <v>0</v>
      </c>
      <c r="BR1189" s="18">
        <f t="shared" si="3523"/>
        <v>0</v>
      </c>
      <c r="BS1189" s="18">
        <f t="shared" si="3523"/>
        <v>0</v>
      </c>
      <c r="BT1189" s="18">
        <f t="shared" si="3523"/>
        <v>0</v>
      </c>
      <c r="BU1189" s="18">
        <f t="shared" si="3503"/>
        <v>1E-3</v>
      </c>
      <c r="BV1189" s="18">
        <f t="shared" si="3504"/>
        <v>0</v>
      </c>
      <c r="BW1189" s="18">
        <f t="shared" si="3505"/>
        <v>0</v>
      </c>
      <c r="BX1189" s="18">
        <f t="shared" si="3523"/>
        <v>0</v>
      </c>
      <c r="BY1189" s="18">
        <f t="shared" si="3523"/>
        <v>0</v>
      </c>
      <c r="BZ1189" s="18">
        <f t="shared" si="3523"/>
        <v>0</v>
      </c>
      <c r="CA1189" s="18">
        <f t="shared" si="3495"/>
        <v>1E-3</v>
      </c>
      <c r="CB1189" s="18">
        <f t="shared" si="3496"/>
        <v>0</v>
      </c>
      <c r="CC1189" s="18">
        <f t="shared" si="3497"/>
        <v>0</v>
      </c>
      <c r="CD1189" s="18">
        <f t="shared" si="3523"/>
        <v>0</v>
      </c>
      <c r="CE1189" s="27"/>
      <c r="CF1189" s="33"/>
    </row>
    <row r="1190" spans="1:84" ht="46.8" x14ac:dyDescent="0.3">
      <c r="A1190" s="41" t="s">
        <v>881</v>
      </c>
      <c r="B1190" s="39">
        <v>400</v>
      </c>
      <c r="C1190" s="41"/>
      <c r="D1190" s="41"/>
      <c r="E1190" s="14" t="s">
        <v>553</v>
      </c>
      <c r="F1190" s="18">
        <f t="shared" si="3521"/>
        <v>0</v>
      </c>
      <c r="G1190" s="18">
        <f t="shared" si="3521"/>
        <v>0</v>
      </c>
      <c r="H1190" s="18">
        <f t="shared" si="3521"/>
        <v>0</v>
      </c>
      <c r="I1190" s="18">
        <f t="shared" si="3521"/>
        <v>0</v>
      </c>
      <c r="J1190" s="18">
        <f t="shared" si="3521"/>
        <v>0</v>
      </c>
      <c r="K1190" s="18">
        <f t="shared" si="3521"/>
        <v>0</v>
      </c>
      <c r="L1190" s="18">
        <f t="shared" si="3465"/>
        <v>0</v>
      </c>
      <c r="M1190" s="18">
        <f t="shared" si="3466"/>
        <v>0</v>
      </c>
      <c r="N1190" s="18">
        <f t="shared" si="3467"/>
        <v>0</v>
      </c>
      <c r="O1190" s="18">
        <f t="shared" si="3522"/>
        <v>1E-3</v>
      </c>
      <c r="P1190" s="18">
        <f t="shared" si="3522"/>
        <v>0</v>
      </c>
      <c r="Q1190" s="18">
        <f t="shared" si="3522"/>
        <v>0</v>
      </c>
      <c r="R1190" s="18">
        <f t="shared" si="3522"/>
        <v>0</v>
      </c>
      <c r="S1190" s="18">
        <f t="shared" si="3522"/>
        <v>0</v>
      </c>
      <c r="T1190" s="18">
        <f t="shared" si="3435"/>
        <v>1E-3</v>
      </c>
      <c r="U1190" s="18">
        <f t="shared" si="3436"/>
        <v>0</v>
      </c>
      <c r="V1190" s="18">
        <f t="shared" si="3437"/>
        <v>0</v>
      </c>
      <c r="W1190" s="18">
        <f t="shared" si="3523"/>
        <v>0</v>
      </c>
      <c r="X1190" s="18">
        <f t="shared" si="3523"/>
        <v>0</v>
      </c>
      <c r="Y1190" s="18">
        <f t="shared" si="3523"/>
        <v>0</v>
      </c>
      <c r="Z1190" s="18">
        <f t="shared" si="3523"/>
        <v>0</v>
      </c>
      <c r="AA1190" s="18">
        <f t="shared" si="3523"/>
        <v>0</v>
      </c>
      <c r="AB1190" s="18">
        <f t="shared" si="3523"/>
        <v>0</v>
      </c>
      <c r="AC1190" s="18">
        <f t="shared" si="3438"/>
        <v>1E-3</v>
      </c>
      <c r="AD1190" s="18">
        <f t="shared" si="3439"/>
        <v>0</v>
      </c>
      <c r="AE1190" s="18">
        <f t="shared" si="3440"/>
        <v>0</v>
      </c>
      <c r="AF1190" s="18">
        <f t="shared" si="3523"/>
        <v>0</v>
      </c>
      <c r="AG1190" s="18">
        <f t="shared" si="3523"/>
        <v>0</v>
      </c>
      <c r="AH1190" s="18">
        <f t="shared" si="3523"/>
        <v>0</v>
      </c>
      <c r="AI1190" s="18">
        <f t="shared" si="3403"/>
        <v>1E-3</v>
      </c>
      <c r="AJ1190" s="18">
        <f t="shared" si="3404"/>
        <v>0</v>
      </c>
      <c r="AK1190" s="18">
        <f t="shared" si="3405"/>
        <v>0</v>
      </c>
      <c r="AL1190" s="18">
        <f t="shared" si="3523"/>
        <v>0</v>
      </c>
      <c r="AM1190" s="18">
        <f t="shared" si="3406"/>
        <v>1E-3</v>
      </c>
      <c r="AN1190" s="18">
        <f t="shared" si="3523"/>
        <v>0</v>
      </c>
      <c r="AO1190" s="18">
        <f t="shared" si="3523"/>
        <v>0</v>
      </c>
      <c r="AP1190" s="18">
        <f t="shared" si="3523"/>
        <v>0</v>
      </c>
      <c r="AQ1190" s="18">
        <f t="shared" si="3524"/>
        <v>1E-3</v>
      </c>
      <c r="AR1190" s="18">
        <f t="shared" si="3525"/>
        <v>0</v>
      </c>
      <c r="AS1190" s="18">
        <f t="shared" si="3526"/>
        <v>0</v>
      </c>
      <c r="AT1190" s="18">
        <f t="shared" si="3523"/>
        <v>0</v>
      </c>
      <c r="AU1190" s="18">
        <f t="shared" si="3523"/>
        <v>0</v>
      </c>
      <c r="AV1190" s="18">
        <f t="shared" si="3523"/>
        <v>0</v>
      </c>
      <c r="AW1190" s="18">
        <f t="shared" si="3527"/>
        <v>1E-3</v>
      </c>
      <c r="AX1190" s="18">
        <f t="shared" si="3528"/>
        <v>0</v>
      </c>
      <c r="AY1190" s="18">
        <f t="shared" si="3529"/>
        <v>0</v>
      </c>
      <c r="AZ1190" s="18">
        <f t="shared" si="3523"/>
        <v>0</v>
      </c>
      <c r="BA1190" s="18">
        <f t="shared" si="3523"/>
        <v>0</v>
      </c>
      <c r="BB1190" s="18">
        <f t="shared" si="3523"/>
        <v>0</v>
      </c>
      <c r="BC1190" s="18">
        <f t="shared" si="3518"/>
        <v>1E-3</v>
      </c>
      <c r="BD1190" s="18">
        <f t="shared" si="3519"/>
        <v>0</v>
      </c>
      <c r="BE1190" s="18">
        <f t="shared" si="3520"/>
        <v>0</v>
      </c>
      <c r="BF1190" s="18">
        <f t="shared" si="3523"/>
        <v>0</v>
      </c>
      <c r="BG1190" s="18">
        <f t="shared" si="3523"/>
        <v>0</v>
      </c>
      <c r="BH1190" s="18">
        <f t="shared" si="3523"/>
        <v>0</v>
      </c>
      <c r="BI1190" s="18">
        <f t="shared" si="3512"/>
        <v>1E-3</v>
      </c>
      <c r="BJ1190" s="18">
        <f t="shared" si="3513"/>
        <v>0</v>
      </c>
      <c r="BK1190" s="18">
        <f t="shared" si="3514"/>
        <v>0</v>
      </c>
      <c r="BL1190" s="18">
        <f t="shared" si="3523"/>
        <v>0</v>
      </c>
      <c r="BM1190" s="18">
        <f t="shared" si="3523"/>
        <v>0</v>
      </c>
      <c r="BN1190" s="18">
        <f t="shared" si="3523"/>
        <v>0</v>
      </c>
      <c r="BO1190" s="18">
        <f t="shared" si="3500"/>
        <v>1E-3</v>
      </c>
      <c r="BP1190" s="18">
        <f t="shared" si="3501"/>
        <v>0</v>
      </c>
      <c r="BQ1190" s="18">
        <f t="shared" si="3502"/>
        <v>0</v>
      </c>
      <c r="BR1190" s="18">
        <f t="shared" si="3523"/>
        <v>0</v>
      </c>
      <c r="BS1190" s="18">
        <f t="shared" si="3523"/>
        <v>0</v>
      </c>
      <c r="BT1190" s="18">
        <f t="shared" si="3523"/>
        <v>0</v>
      </c>
      <c r="BU1190" s="18">
        <f t="shared" si="3503"/>
        <v>1E-3</v>
      </c>
      <c r="BV1190" s="18">
        <f t="shared" si="3504"/>
        <v>0</v>
      </c>
      <c r="BW1190" s="18">
        <f t="shared" si="3505"/>
        <v>0</v>
      </c>
      <c r="BX1190" s="18">
        <f t="shared" si="3523"/>
        <v>0</v>
      </c>
      <c r="BY1190" s="18">
        <f t="shared" si="3523"/>
        <v>0</v>
      </c>
      <c r="BZ1190" s="18">
        <f t="shared" si="3523"/>
        <v>0</v>
      </c>
      <c r="CA1190" s="18">
        <f t="shared" si="3495"/>
        <v>1E-3</v>
      </c>
      <c r="CB1190" s="18">
        <f t="shared" si="3496"/>
        <v>0</v>
      </c>
      <c r="CC1190" s="18">
        <f t="shared" si="3497"/>
        <v>0</v>
      </c>
      <c r="CD1190" s="18">
        <f t="shared" si="3523"/>
        <v>0</v>
      </c>
      <c r="CE1190" s="27"/>
      <c r="CF1190" s="33"/>
    </row>
    <row r="1191" spans="1:84" x14ac:dyDescent="0.3">
      <c r="A1191" s="41" t="s">
        <v>881</v>
      </c>
      <c r="B1191" s="39">
        <v>410</v>
      </c>
      <c r="C1191" s="41"/>
      <c r="D1191" s="41"/>
      <c r="E1191" s="14" t="s">
        <v>566</v>
      </c>
      <c r="F1191" s="18">
        <f t="shared" si="3521"/>
        <v>0</v>
      </c>
      <c r="G1191" s="18">
        <f t="shared" si="3521"/>
        <v>0</v>
      </c>
      <c r="H1191" s="18">
        <f t="shared" si="3521"/>
        <v>0</v>
      </c>
      <c r="I1191" s="18">
        <f t="shared" si="3521"/>
        <v>0</v>
      </c>
      <c r="J1191" s="18">
        <f t="shared" si="3521"/>
        <v>0</v>
      </c>
      <c r="K1191" s="18">
        <f t="shared" si="3521"/>
        <v>0</v>
      </c>
      <c r="L1191" s="18">
        <f t="shared" si="3465"/>
        <v>0</v>
      </c>
      <c r="M1191" s="18">
        <f t="shared" si="3466"/>
        <v>0</v>
      </c>
      <c r="N1191" s="18">
        <f t="shared" si="3467"/>
        <v>0</v>
      </c>
      <c r="O1191" s="18">
        <f t="shared" si="3522"/>
        <v>1E-3</v>
      </c>
      <c r="P1191" s="18">
        <f t="shared" si="3522"/>
        <v>0</v>
      </c>
      <c r="Q1191" s="18">
        <f t="shared" si="3522"/>
        <v>0</v>
      </c>
      <c r="R1191" s="18">
        <f t="shared" si="3522"/>
        <v>0</v>
      </c>
      <c r="S1191" s="18">
        <f t="shared" si="3522"/>
        <v>0</v>
      </c>
      <c r="T1191" s="18">
        <f t="shared" si="3435"/>
        <v>1E-3</v>
      </c>
      <c r="U1191" s="18">
        <f t="shared" si="3436"/>
        <v>0</v>
      </c>
      <c r="V1191" s="18">
        <f t="shared" si="3437"/>
        <v>0</v>
      </c>
      <c r="W1191" s="18">
        <f t="shared" si="3523"/>
        <v>0</v>
      </c>
      <c r="X1191" s="18">
        <f t="shared" si="3523"/>
        <v>0</v>
      </c>
      <c r="Y1191" s="18">
        <f t="shared" si="3523"/>
        <v>0</v>
      </c>
      <c r="Z1191" s="18">
        <f t="shared" si="3523"/>
        <v>0</v>
      </c>
      <c r="AA1191" s="18">
        <f t="shared" si="3523"/>
        <v>0</v>
      </c>
      <c r="AB1191" s="18">
        <f t="shared" si="3523"/>
        <v>0</v>
      </c>
      <c r="AC1191" s="18">
        <f t="shared" si="3438"/>
        <v>1E-3</v>
      </c>
      <c r="AD1191" s="18">
        <f t="shared" si="3439"/>
        <v>0</v>
      </c>
      <c r="AE1191" s="18">
        <f t="shared" si="3440"/>
        <v>0</v>
      </c>
      <c r="AF1191" s="18">
        <f t="shared" si="3523"/>
        <v>0</v>
      </c>
      <c r="AG1191" s="18">
        <f t="shared" si="3523"/>
        <v>0</v>
      </c>
      <c r="AH1191" s="18">
        <f t="shared" si="3523"/>
        <v>0</v>
      </c>
      <c r="AI1191" s="18">
        <f t="shared" si="3403"/>
        <v>1E-3</v>
      </c>
      <c r="AJ1191" s="18">
        <f t="shared" si="3404"/>
        <v>0</v>
      </c>
      <c r="AK1191" s="18">
        <f t="shared" si="3405"/>
        <v>0</v>
      </c>
      <c r="AL1191" s="18">
        <f t="shared" si="3523"/>
        <v>0</v>
      </c>
      <c r="AM1191" s="18">
        <f t="shared" si="3406"/>
        <v>1E-3</v>
      </c>
      <c r="AN1191" s="18">
        <f t="shared" si="3523"/>
        <v>0</v>
      </c>
      <c r="AO1191" s="18">
        <f t="shared" si="3523"/>
        <v>0</v>
      </c>
      <c r="AP1191" s="18">
        <f t="shared" si="3523"/>
        <v>0</v>
      </c>
      <c r="AQ1191" s="18">
        <f t="shared" si="3524"/>
        <v>1E-3</v>
      </c>
      <c r="AR1191" s="18">
        <f t="shared" si="3525"/>
        <v>0</v>
      </c>
      <c r="AS1191" s="18">
        <f t="shared" si="3526"/>
        <v>0</v>
      </c>
      <c r="AT1191" s="18">
        <f t="shared" si="3523"/>
        <v>0</v>
      </c>
      <c r="AU1191" s="18">
        <f t="shared" si="3523"/>
        <v>0</v>
      </c>
      <c r="AV1191" s="18">
        <f t="shared" si="3523"/>
        <v>0</v>
      </c>
      <c r="AW1191" s="18">
        <f t="shared" si="3527"/>
        <v>1E-3</v>
      </c>
      <c r="AX1191" s="18">
        <f t="shared" si="3528"/>
        <v>0</v>
      </c>
      <c r="AY1191" s="18">
        <f t="shared" si="3529"/>
        <v>0</v>
      </c>
      <c r="AZ1191" s="18">
        <f t="shared" si="3523"/>
        <v>0</v>
      </c>
      <c r="BA1191" s="18">
        <f t="shared" si="3523"/>
        <v>0</v>
      </c>
      <c r="BB1191" s="18">
        <f t="shared" si="3523"/>
        <v>0</v>
      </c>
      <c r="BC1191" s="18">
        <f t="shared" si="3518"/>
        <v>1E-3</v>
      </c>
      <c r="BD1191" s="18">
        <f t="shared" si="3519"/>
        <v>0</v>
      </c>
      <c r="BE1191" s="18">
        <f t="shared" si="3520"/>
        <v>0</v>
      </c>
      <c r="BF1191" s="18">
        <f t="shared" si="3523"/>
        <v>0</v>
      </c>
      <c r="BG1191" s="18">
        <f t="shared" si="3523"/>
        <v>0</v>
      </c>
      <c r="BH1191" s="18">
        <f t="shared" si="3523"/>
        <v>0</v>
      </c>
      <c r="BI1191" s="18">
        <f t="shared" si="3512"/>
        <v>1E-3</v>
      </c>
      <c r="BJ1191" s="18">
        <f t="shared" si="3513"/>
        <v>0</v>
      </c>
      <c r="BK1191" s="18">
        <f t="shared" si="3514"/>
        <v>0</v>
      </c>
      <c r="BL1191" s="18">
        <f t="shared" si="3523"/>
        <v>0</v>
      </c>
      <c r="BM1191" s="18">
        <f t="shared" si="3523"/>
        <v>0</v>
      </c>
      <c r="BN1191" s="18">
        <f t="shared" si="3523"/>
        <v>0</v>
      </c>
      <c r="BO1191" s="18">
        <f t="shared" si="3500"/>
        <v>1E-3</v>
      </c>
      <c r="BP1191" s="18">
        <f t="shared" si="3501"/>
        <v>0</v>
      </c>
      <c r="BQ1191" s="18">
        <f t="shared" si="3502"/>
        <v>0</v>
      </c>
      <c r="BR1191" s="18">
        <f t="shared" si="3523"/>
        <v>0</v>
      </c>
      <c r="BS1191" s="18">
        <f t="shared" si="3523"/>
        <v>0</v>
      </c>
      <c r="BT1191" s="18">
        <f t="shared" si="3523"/>
        <v>0</v>
      </c>
      <c r="BU1191" s="18">
        <f t="shared" si="3503"/>
        <v>1E-3</v>
      </c>
      <c r="BV1191" s="18">
        <f t="shared" si="3504"/>
        <v>0</v>
      </c>
      <c r="BW1191" s="18">
        <f t="shared" si="3505"/>
        <v>0</v>
      </c>
      <c r="BX1191" s="18">
        <f t="shared" si="3523"/>
        <v>0</v>
      </c>
      <c r="BY1191" s="18">
        <f t="shared" si="3523"/>
        <v>0</v>
      </c>
      <c r="BZ1191" s="18">
        <f t="shared" si="3523"/>
        <v>0</v>
      </c>
      <c r="CA1191" s="18">
        <f t="shared" si="3495"/>
        <v>1E-3</v>
      </c>
      <c r="CB1191" s="18">
        <f t="shared" si="3496"/>
        <v>0</v>
      </c>
      <c r="CC1191" s="18">
        <f t="shared" si="3497"/>
        <v>0</v>
      </c>
      <c r="CD1191" s="18">
        <f t="shared" si="3523"/>
        <v>0</v>
      </c>
      <c r="CE1191" s="27"/>
      <c r="CF1191" s="33"/>
    </row>
    <row r="1192" spans="1:84" x14ac:dyDescent="0.3">
      <c r="A1192" s="41" t="s">
        <v>881</v>
      </c>
      <c r="B1192" s="39">
        <v>410</v>
      </c>
      <c r="C1192" s="41" t="s">
        <v>27</v>
      </c>
      <c r="D1192" s="41" t="s">
        <v>5</v>
      </c>
      <c r="E1192" s="14" t="s">
        <v>531</v>
      </c>
      <c r="F1192" s="18"/>
      <c r="G1192" s="18"/>
      <c r="H1192" s="18"/>
      <c r="I1192" s="18"/>
      <c r="J1192" s="18"/>
      <c r="K1192" s="18"/>
      <c r="L1192" s="18">
        <f t="shared" si="3465"/>
        <v>0</v>
      </c>
      <c r="M1192" s="18">
        <f t="shared" si="3466"/>
        <v>0</v>
      </c>
      <c r="N1192" s="18">
        <f t="shared" si="3467"/>
        <v>0</v>
      </c>
      <c r="O1192" s="18">
        <v>1E-3</v>
      </c>
      <c r="P1192" s="18"/>
      <c r="Q1192" s="18"/>
      <c r="R1192" s="18"/>
      <c r="S1192" s="18"/>
      <c r="T1192" s="18">
        <f t="shared" si="3435"/>
        <v>1E-3</v>
      </c>
      <c r="U1192" s="18">
        <f t="shared" si="3436"/>
        <v>0</v>
      </c>
      <c r="V1192" s="18">
        <f t="shared" si="3437"/>
        <v>0</v>
      </c>
      <c r="W1192" s="18"/>
      <c r="X1192" s="18"/>
      <c r="Y1192" s="18"/>
      <c r="Z1192" s="18"/>
      <c r="AA1192" s="18"/>
      <c r="AB1192" s="18"/>
      <c r="AC1192" s="18">
        <f t="shared" si="3438"/>
        <v>1E-3</v>
      </c>
      <c r="AD1192" s="18">
        <f t="shared" si="3439"/>
        <v>0</v>
      </c>
      <c r="AE1192" s="18">
        <f t="shared" si="3440"/>
        <v>0</v>
      </c>
      <c r="AF1192" s="18"/>
      <c r="AG1192" s="18"/>
      <c r="AH1192" s="18"/>
      <c r="AI1192" s="18">
        <f t="shared" si="3403"/>
        <v>1E-3</v>
      </c>
      <c r="AJ1192" s="18">
        <f t="shared" si="3404"/>
        <v>0</v>
      </c>
      <c r="AK1192" s="18">
        <f t="shared" si="3405"/>
        <v>0</v>
      </c>
      <c r="AL1192" s="18"/>
      <c r="AM1192" s="18">
        <f t="shared" si="3406"/>
        <v>1E-3</v>
      </c>
      <c r="AN1192" s="18"/>
      <c r="AO1192" s="18"/>
      <c r="AP1192" s="18"/>
      <c r="AQ1192" s="18">
        <f t="shared" si="3524"/>
        <v>1E-3</v>
      </c>
      <c r="AR1192" s="18">
        <f t="shared" si="3525"/>
        <v>0</v>
      </c>
      <c r="AS1192" s="18">
        <f t="shared" si="3526"/>
        <v>0</v>
      </c>
      <c r="AT1192" s="18"/>
      <c r="AU1192" s="18"/>
      <c r="AV1192" s="18"/>
      <c r="AW1192" s="18">
        <f t="shared" si="3527"/>
        <v>1E-3</v>
      </c>
      <c r="AX1192" s="18">
        <f t="shared" si="3528"/>
        <v>0</v>
      </c>
      <c r="AY1192" s="18">
        <f t="shared" si="3529"/>
        <v>0</v>
      </c>
      <c r="AZ1192" s="18"/>
      <c r="BA1192" s="18"/>
      <c r="BB1192" s="18"/>
      <c r="BC1192" s="18">
        <f t="shared" si="3518"/>
        <v>1E-3</v>
      </c>
      <c r="BD1192" s="18">
        <f t="shared" si="3519"/>
        <v>0</v>
      </c>
      <c r="BE1192" s="18">
        <f t="shared" si="3520"/>
        <v>0</v>
      </c>
      <c r="BF1192" s="18"/>
      <c r="BG1192" s="18"/>
      <c r="BH1192" s="18"/>
      <c r="BI1192" s="18">
        <f t="shared" si="3512"/>
        <v>1E-3</v>
      </c>
      <c r="BJ1192" s="18">
        <f t="shared" si="3513"/>
        <v>0</v>
      </c>
      <c r="BK1192" s="18">
        <f t="shared" si="3514"/>
        <v>0</v>
      </c>
      <c r="BL1192" s="18"/>
      <c r="BM1192" s="18"/>
      <c r="BN1192" s="18"/>
      <c r="BO1192" s="18">
        <f t="shared" si="3500"/>
        <v>1E-3</v>
      </c>
      <c r="BP1192" s="18">
        <f t="shared" si="3501"/>
        <v>0</v>
      </c>
      <c r="BQ1192" s="18">
        <f t="shared" si="3502"/>
        <v>0</v>
      </c>
      <c r="BR1192" s="18"/>
      <c r="BS1192" s="18"/>
      <c r="BT1192" s="18"/>
      <c r="BU1192" s="18">
        <f t="shared" si="3503"/>
        <v>1E-3</v>
      </c>
      <c r="BV1192" s="18">
        <f t="shared" si="3504"/>
        <v>0</v>
      </c>
      <c r="BW1192" s="18">
        <f t="shared" si="3505"/>
        <v>0</v>
      </c>
      <c r="BX1192" s="18"/>
      <c r="BY1192" s="18"/>
      <c r="BZ1192" s="18"/>
      <c r="CA1192" s="18">
        <f t="shared" si="3495"/>
        <v>1E-3</v>
      </c>
      <c r="CB1192" s="18">
        <f t="shared" si="3496"/>
        <v>0</v>
      </c>
      <c r="CC1192" s="18">
        <f t="shared" si="3497"/>
        <v>0</v>
      </c>
      <c r="CD1192" s="18"/>
      <c r="CE1192" s="27"/>
      <c r="CF1192" s="33"/>
    </row>
    <row r="1193" spans="1:84" ht="62.4" x14ac:dyDescent="0.3">
      <c r="A1193" s="41" t="s">
        <v>817</v>
      </c>
      <c r="B1193" s="39"/>
      <c r="C1193" s="41"/>
      <c r="D1193" s="41"/>
      <c r="E1193" s="14" t="s">
        <v>1017</v>
      </c>
      <c r="F1193" s="18">
        <f t="shared" ref="F1193:K1193" si="3530">F1194+F1198</f>
        <v>0</v>
      </c>
      <c r="G1193" s="18">
        <f t="shared" si="3530"/>
        <v>0</v>
      </c>
      <c r="H1193" s="18">
        <f t="shared" si="3530"/>
        <v>0</v>
      </c>
      <c r="I1193" s="18">
        <f t="shared" si="3530"/>
        <v>0</v>
      </c>
      <c r="J1193" s="18">
        <f t="shared" si="3530"/>
        <v>0</v>
      </c>
      <c r="K1193" s="18">
        <f t="shared" si="3530"/>
        <v>0</v>
      </c>
      <c r="L1193" s="18">
        <f t="shared" si="3465"/>
        <v>0</v>
      </c>
      <c r="M1193" s="18">
        <f t="shared" si="3466"/>
        <v>0</v>
      </c>
      <c r="N1193" s="18">
        <f t="shared" si="3467"/>
        <v>0</v>
      </c>
      <c r="O1193" s="18">
        <f t="shared" ref="O1193:S1193" si="3531">O1194+O1198</f>
        <v>15.398999999999999</v>
      </c>
      <c r="P1193" s="18">
        <f t="shared" si="3531"/>
        <v>0</v>
      </c>
      <c r="Q1193" s="18">
        <f t="shared" si="3531"/>
        <v>0</v>
      </c>
      <c r="R1193" s="18">
        <f t="shared" si="3531"/>
        <v>0</v>
      </c>
      <c r="S1193" s="18">
        <f t="shared" si="3531"/>
        <v>0</v>
      </c>
      <c r="T1193" s="18">
        <f t="shared" si="3435"/>
        <v>15.398999999999999</v>
      </c>
      <c r="U1193" s="18">
        <f t="shared" si="3436"/>
        <v>0</v>
      </c>
      <c r="V1193" s="18">
        <f t="shared" si="3437"/>
        <v>0</v>
      </c>
      <c r="W1193" s="18">
        <f t="shared" ref="W1193:CD1193" si="3532">W1194+W1198</f>
        <v>0</v>
      </c>
      <c r="X1193" s="18">
        <f t="shared" ref="X1193:AB1193" si="3533">X1194+X1198</f>
        <v>0</v>
      </c>
      <c r="Y1193" s="18">
        <f t="shared" si="3533"/>
        <v>0</v>
      </c>
      <c r="Z1193" s="18">
        <f t="shared" si="3533"/>
        <v>0</v>
      </c>
      <c r="AA1193" s="18">
        <f t="shared" si="3533"/>
        <v>0</v>
      </c>
      <c r="AB1193" s="18">
        <f t="shared" si="3533"/>
        <v>0</v>
      </c>
      <c r="AC1193" s="18">
        <f t="shared" si="3438"/>
        <v>15.398999999999999</v>
      </c>
      <c r="AD1193" s="18">
        <f t="shared" si="3439"/>
        <v>0</v>
      </c>
      <c r="AE1193" s="18">
        <f t="shared" si="3440"/>
        <v>0</v>
      </c>
      <c r="AF1193" s="18">
        <f t="shared" ref="AF1193:AH1193" si="3534">AF1194+AF1198</f>
        <v>9351.2630000000008</v>
      </c>
      <c r="AG1193" s="18">
        <f t="shared" si="3534"/>
        <v>0</v>
      </c>
      <c r="AH1193" s="18">
        <f t="shared" si="3534"/>
        <v>0</v>
      </c>
      <c r="AI1193" s="18">
        <f t="shared" si="3403"/>
        <v>9366.6620000000003</v>
      </c>
      <c r="AJ1193" s="18">
        <f t="shared" si="3404"/>
        <v>0</v>
      </c>
      <c r="AK1193" s="18">
        <f t="shared" si="3405"/>
        <v>0</v>
      </c>
      <c r="AL1193" s="18">
        <f t="shared" ref="AL1193" si="3535">AL1194+AL1198</f>
        <v>0</v>
      </c>
      <c r="AM1193" s="18">
        <f t="shared" si="3406"/>
        <v>9366.6620000000003</v>
      </c>
      <c r="AN1193" s="18">
        <f t="shared" ref="AN1193:AP1193" si="3536">AN1194+AN1198</f>
        <v>0</v>
      </c>
      <c r="AO1193" s="18">
        <f t="shared" si="3536"/>
        <v>0</v>
      </c>
      <c r="AP1193" s="18">
        <f t="shared" si="3536"/>
        <v>0</v>
      </c>
      <c r="AQ1193" s="18">
        <f t="shared" si="3524"/>
        <v>9366.6620000000003</v>
      </c>
      <c r="AR1193" s="18">
        <f t="shared" si="3525"/>
        <v>0</v>
      </c>
      <c r="AS1193" s="18">
        <f t="shared" si="3526"/>
        <v>0</v>
      </c>
      <c r="AT1193" s="18">
        <f t="shared" ref="AT1193:AV1193" si="3537">AT1194+AT1198</f>
        <v>0</v>
      </c>
      <c r="AU1193" s="18">
        <f t="shared" si="3537"/>
        <v>0</v>
      </c>
      <c r="AV1193" s="18">
        <f t="shared" si="3537"/>
        <v>0</v>
      </c>
      <c r="AW1193" s="18">
        <f t="shared" si="3527"/>
        <v>9366.6620000000003</v>
      </c>
      <c r="AX1193" s="18">
        <f t="shared" si="3528"/>
        <v>0</v>
      </c>
      <c r="AY1193" s="18">
        <f t="shared" si="3529"/>
        <v>0</v>
      </c>
      <c r="AZ1193" s="18">
        <f t="shared" ref="AZ1193:BB1193" si="3538">AZ1194+AZ1198</f>
        <v>0</v>
      </c>
      <c r="BA1193" s="18">
        <f t="shared" si="3538"/>
        <v>0</v>
      </c>
      <c r="BB1193" s="18">
        <f t="shared" si="3538"/>
        <v>0</v>
      </c>
      <c r="BC1193" s="18">
        <f t="shared" si="3518"/>
        <v>9366.6620000000003</v>
      </c>
      <c r="BD1193" s="18">
        <f t="shared" si="3519"/>
        <v>0</v>
      </c>
      <c r="BE1193" s="18">
        <f t="shared" si="3520"/>
        <v>0</v>
      </c>
      <c r="BF1193" s="18">
        <f t="shared" ref="BF1193:BH1193" si="3539">BF1194+BF1198</f>
        <v>0</v>
      </c>
      <c r="BG1193" s="18">
        <f t="shared" si="3539"/>
        <v>0</v>
      </c>
      <c r="BH1193" s="18">
        <f t="shared" si="3539"/>
        <v>0</v>
      </c>
      <c r="BI1193" s="18">
        <f t="shared" si="3512"/>
        <v>9366.6620000000003</v>
      </c>
      <c r="BJ1193" s="18">
        <f t="shared" si="3513"/>
        <v>0</v>
      </c>
      <c r="BK1193" s="18">
        <f t="shared" si="3514"/>
        <v>0</v>
      </c>
      <c r="BL1193" s="18">
        <f t="shared" ref="BL1193:BN1193" si="3540">BL1194+BL1198</f>
        <v>0</v>
      </c>
      <c r="BM1193" s="18">
        <f t="shared" si="3540"/>
        <v>0</v>
      </c>
      <c r="BN1193" s="18">
        <f t="shared" si="3540"/>
        <v>0</v>
      </c>
      <c r="BO1193" s="18">
        <f t="shared" si="3500"/>
        <v>9366.6620000000003</v>
      </c>
      <c r="BP1193" s="18">
        <f t="shared" si="3501"/>
        <v>0</v>
      </c>
      <c r="BQ1193" s="18">
        <f t="shared" si="3502"/>
        <v>0</v>
      </c>
      <c r="BR1193" s="18">
        <f t="shared" ref="BR1193:BT1193" si="3541">BR1194+BR1198</f>
        <v>0</v>
      </c>
      <c r="BS1193" s="18">
        <f t="shared" si="3541"/>
        <v>0</v>
      </c>
      <c r="BT1193" s="18">
        <f t="shared" si="3541"/>
        <v>0</v>
      </c>
      <c r="BU1193" s="18">
        <f t="shared" si="3503"/>
        <v>9366.6620000000003</v>
      </c>
      <c r="BV1193" s="18">
        <f t="shared" si="3504"/>
        <v>0</v>
      </c>
      <c r="BW1193" s="18">
        <f t="shared" si="3505"/>
        <v>0</v>
      </c>
      <c r="BX1193" s="18">
        <f t="shared" ref="BX1193:BZ1193" si="3542">BX1194+BX1198</f>
        <v>0</v>
      </c>
      <c r="BY1193" s="18">
        <f t="shared" si="3542"/>
        <v>0</v>
      </c>
      <c r="BZ1193" s="18">
        <f t="shared" si="3542"/>
        <v>0</v>
      </c>
      <c r="CA1193" s="18">
        <f t="shared" si="3495"/>
        <v>9366.6620000000003</v>
      </c>
      <c r="CB1193" s="18">
        <f t="shared" si="3496"/>
        <v>0</v>
      </c>
      <c r="CC1193" s="18">
        <f t="shared" si="3497"/>
        <v>0</v>
      </c>
      <c r="CD1193" s="18">
        <f t="shared" si="3532"/>
        <v>0</v>
      </c>
      <c r="CE1193" s="27"/>
      <c r="CF1193" s="33"/>
    </row>
    <row r="1194" spans="1:84" ht="93.6" x14ac:dyDescent="0.3">
      <c r="A1194" s="41" t="s">
        <v>870</v>
      </c>
      <c r="B1194" s="39"/>
      <c r="C1194" s="41"/>
      <c r="D1194" s="41"/>
      <c r="E1194" s="14" t="s">
        <v>819</v>
      </c>
      <c r="F1194" s="18">
        <f t="shared" ref="F1194:K1196" si="3543">F1195</f>
        <v>0</v>
      </c>
      <c r="G1194" s="18">
        <f t="shared" si="3543"/>
        <v>0</v>
      </c>
      <c r="H1194" s="18">
        <f t="shared" si="3543"/>
        <v>0</v>
      </c>
      <c r="I1194" s="18">
        <f t="shared" si="3543"/>
        <v>0</v>
      </c>
      <c r="J1194" s="18">
        <f t="shared" si="3543"/>
        <v>0</v>
      </c>
      <c r="K1194" s="18">
        <f t="shared" si="3543"/>
        <v>0</v>
      </c>
      <c r="L1194" s="18">
        <f t="shared" si="3465"/>
        <v>0</v>
      </c>
      <c r="M1194" s="18">
        <f t="shared" si="3466"/>
        <v>0</v>
      </c>
      <c r="N1194" s="18">
        <f t="shared" si="3467"/>
        <v>0</v>
      </c>
      <c r="O1194" s="18">
        <f t="shared" ref="O1194:S1196" si="3544">O1195</f>
        <v>15.398999999999999</v>
      </c>
      <c r="P1194" s="18">
        <f t="shared" si="3544"/>
        <v>0</v>
      </c>
      <c r="Q1194" s="18">
        <f t="shared" si="3544"/>
        <v>0</v>
      </c>
      <c r="R1194" s="18">
        <f t="shared" si="3544"/>
        <v>0</v>
      </c>
      <c r="S1194" s="18">
        <f t="shared" si="3544"/>
        <v>0</v>
      </c>
      <c r="T1194" s="18">
        <f t="shared" si="3435"/>
        <v>15.398999999999999</v>
      </c>
      <c r="U1194" s="18">
        <f t="shared" si="3436"/>
        <v>0</v>
      </c>
      <c r="V1194" s="18">
        <f t="shared" si="3437"/>
        <v>0</v>
      </c>
      <c r="W1194" s="18">
        <f t="shared" ref="W1194:CD1194" si="3545">W1195</f>
        <v>0</v>
      </c>
      <c r="X1194" s="18">
        <f t="shared" si="3545"/>
        <v>0</v>
      </c>
      <c r="Y1194" s="18">
        <f t="shared" si="3545"/>
        <v>0</v>
      </c>
      <c r="Z1194" s="18">
        <f t="shared" si="3545"/>
        <v>0</v>
      </c>
      <c r="AA1194" s="18">
        <f t="shared" si="3545"/>
        <v>0</v>
      </c>
      <c r="AB1194" s="18">
        <f t="shared" si="3545"/>
        <v>0</v>
      </c>
      <c r="AC1194" s="18">
        <f t="shared" si="3438"/>
        <v>15.398999999999999</v>
      </c>
      <c r="AD1194" s="18">
        <f t="shared" si="3439"/>
        <v>0</v>
      </c>
      <c r="AE1194" s="18">
        <f t="shared" si="3440"/>
        <v>0</v>
      </c>
      <c r="AF1194" s="18">
        <f t="shared" si="3545"/>
        <v>9351.2630000000008</v>
      </c>
      <c r="AG1194" s="18">
        <f t="shared" si="3545"/>
        <v>0</v>
      </c>
      <c r="AH1194" s="18">
        <f t="shared" si="3545"/>
        <v>0</v>
      </c>
      <c r="AI1194" s="18">
        <f t="shared" si="3403"/>
        <v>9366.6620000000003</v>
      </c>
      <c r="AJ1194" s="18">
        <f t="shared" si="3404"/>
        <v>0</v>
      </c>
      <c r="AK1194" s="18">
        <f t="shared" si="3405"/>
        <v>0</v>
      </c>
      <c r="AL1194" s="18">
        <f t="shared" si="3545"/>
        <v>0</v>
      </c>
      <c r="AM1194" s="18">
        <f t="shared" si="3406"/>
        <v>9366.6620000000003</v>
      </c>
      <c r="AN1194" s="18">
        <f t="shared" si="3545"/>
        <v>0</v>
      </c>
      <c r="AO1194" s="18">
        <f t="shared" si="3545"/>
        <v>0</v>
      </c>
      <c r="AP1194" s="18">
        <f t="shared" si="3545"/>
        <v>0</v>
      </c>
      <c r="AQ1194" s="18">
        <f t="shared" si="3524"/>
        <v>9366.6620000000003</v>
      </c>
      <c r="AR1194" s="18">
        <f t="shared" si="3525"/>
        <v>0</v>
      </c>
      <c r="AS1194" s="18">
        <f t="shared" si="3526"/>
        <v>0</v>
      </c>
      <c r="AT1194" s="18">
        <f t="shared" si="3545"/>
        <v>0</v>
      </c>
      <c r="AU1194" s="18">
        <f t="shared" si="3545"/>
        <v>0</v>
      </c>
      <c r="AV1194" s="18">
        <f t="shared" si="3545"/>
        <v>0</v>
      </c>
      <c r="AW1194" s="18">
        <f t="shared" si="3527"/>
        <v>9366.6620000000003</v>
      </c>
      <c r="AX1194" s="18">
        <f t="shared" si="3528"/>
        <v>0</v>
      </c>
      <c r="AY1194" s="18">
        <f t="shared" si="3529"/>
        <v>0</v>
      </c>
      <c r="AZ1194" s="18">
        <f t="shared" si="3545"/>
        <v>0</v>
      </c>
      <c r="BA1194" s="18">
        <f t="shared" si="3545"/>
        <v>0</v>
      </c>
      <c r="BB1194" s="18">
        <f t="shared" si="3545"/>
        <v>0</v>
      </c>
      <c r="BC1194" s="18">
        <f t="shared" si="3518"/>
        <v>9366.6620000000003</v>
      </c>
      <c r="BD1194" s="18">
        <f t="shared" si="3519"/>
        <v>0</v>
      </c>
      <c r="BE1194" s="18">
        <f t="shared" si="3520"/>
        <v>0</v>
      </c>
      <c r="BF1194" s="18">
        <f t="shared" si="3545"/>
        <v>0</v>
      </c>
      <c r="BG1194" s="18">
        <f t="shared" si="3545"/>
        <v>0</v>
      </c>
      <c r="BH1194" s="18">
        <f t="shared" si="3545"/>
        <v>0</v>
      </c>
      <c r="BI1194" s="18">
        <f t="shared" si="3512"/>
        <v>9366.6620000000003</v>
      </c>
      <c r="BJ1194" s="18">
        <f t="shared" si="3513"/>
        <v>0</v>
      </c>
      <c r="BK1194" s="18">
        <f t="shared" si="3514"/>
        <v>0</v>
      </c>
      <c r="BL1194" s="18">
        <f t="shared" si="3545"/>
        <v>0</v>
      </c>
      <c r="BM1194" s="18">
        <f t="shared" si="3545"/>
        <v>0</v>
      </c>
      <c r="BN1194" s="18">
        <f t="shared" si="3545"/>
        <v>0</v>
      </c>
      <c r="BO1194" s="18">
        <f t="shared" si="3500"/>
        <v>9366.6620000000003</v>
      </c>
      <c r="BP1194" s="18">
        <f t="shared" si="3501"/>
        <v>0</v>
      </c>
      <c r="BQ1194" s="18">
        <f t="shared" si="3502"/>
        <v>0</v>
      </c>
      <c r="BR1194" s="18">
        <f t="shared" si="3545"/>
        <v>0</v>
      </c>
      <c r="BS1194" s="18">
        <f t="shared" si="3545"/>
        <v>0</v>
      </c>
      <c r="BT1194" s="18">
        <f t="shared" si="3545"/>
        <v>0</v>
      </c>
      <c r="BU1194" s="18">
        <f t="shared" si="3503"/>
        <v>9366.6620000000003</v>
      </c>
      <c r="BV1194" s="18">
        <f t="shared" si="3504"/>
        <v>0</v>
      </c>
      <c r="BW1194" s="18">
        <f t="shared" si="3505"/>
        <v>0</v>
      </c>
      <c r="BX1194" s="18">
        <f t="shared" si="3545"/>
        <v>0</v>
      </c>
      <c r="BY1194" s="18">
        <f t="shared" si="3545"/>
        <v>0</v>
      </c>
      <c r="BZ1194" s="18">
        <f t="shared" si="3545"/>
        <v>0</v>
      </c>
      <c r="CA1194" s="18">
        <f t="shared" si="3495"/>
        <v>9366.6620000000003</v>
      </c>
      <c r="CB1194" s="18">
        <f t="shared" si="3496"/>
        <v>0</v>
      </c>
      <c r="CC1194" s="18">
        <f t="shared" si="3497"/>
        <v>0</v>
      </c>
      <c r="CD1194" s="18">
        <f t="shared" si="3545"/>
        <v>0</v>
      </c>
      <c r="CE1194" s="27"/>
      <c r="CF1194" s="33"/>
    </row>
    <row r="1195" spans="1:84" ht="46.8" x14ac:dyDescent="0.3">
      <c r="A1195" s="41" t="s">
        <v>870</v>
      </c>
      <c r="B1195" s="39">
        <v>400</v>
      </c>
      <c r="C1195" s="41"/>
      <c r="D1195" s="41"/>
      <c r="E1195" s="14" t="s">
        <v>553</v>
      </c>
      <c r="F1195" s="18">
        <f t="shared" si="3543"/>
        <v>0</v>
      </c>
      <c r="G1195" s="18">
        <f t="shared" si="3543"/>
        <v>0</v>
      </c>
      <c r="H1195" s="18">
        <f t="shared" si="3543"/>
        <v>0</v>
      </c>
      <c r="I1195" s="18">
        <f t="shared" si="3543"/>
        <v>0</v>
      </c>
      <c r="J1195" s="18">
        <f t="shared" si="3543"/>
        <v>0</v>
      </c>
      <c r="K1195" s="18">
        <f t="shared" si="3543"/>
        <v>0</v>
      </c>
      <c r="L1195" s="18">
        <f t="shared" si="3465"/>
        <v>0</v>
      </c>
      <c r="M1195" s="18">
        <f t="shared" si="3466"/>
        <v>0</v>
      </c>
      <c r="N1195" s="18">
        <f t="shared" si="3467"/>
        <v>0</v>
      </c>
      <c r="O1195" s="18">
        <f t="shared" si="3544"/>
        <v>15.398999999999999</v>
      </c>
      <c r="P1195" s="18">
        <f t="shared" si="3544"/>
        <v>0</v>
      </c>
      <c r="Q1195" s="18">
        <f t="shared" si="3544"/>
        <v>0</v>
      </c>
      <c r="R1195" s="18">
        <f t="shared" si="3544"/>
        <v>0</v>
      </c>
      <c r="S1195" s="18">
        <f t="shared" si="3544"/>
        <v>0</v>
      </c>
      <c r="T1195" s="18">
        <f t="shared" si="3435"/>
        <v>15.398999999999999</v>
      </c>
      <c r="U1195" s="18">
        <f t="shared" si="3436"/>
        <v>0</v>
      </c>
      <c r="V1195" s="18">
        <f t="shared" si="3437"/>
        <v>0</v>
      </c>
      <c r="W1195" s="18">
        <f t="shared" ref="W1195:CD1196" si="3546">W1196</f>
        <v>0</v>
      </c>
      <c r="X1195" s="18">
        <f t="shared" si="3546"/>
        <v>0</v>
      </c>
      <c r="Y1195" s="18">
        <f t="shared" si="3546"/>
        <v>0</v>
      </c>
      <c r="Z1195" s="18">
        <f t="shared" si="3546"/>
        <v>0</v>
      </c>
      <c r="AA1195" s="18">
        <f t="shared" si="3546"/>
        <v>0</v>
      </c>
      <c r="AB1195" s="18">
        <f t="shared" si="3546"/>
        <v>0</v>
      </c>
      <c r="AC1195" s="18">
        <f t="shared" si="3438"/>
        <v>15.398999999999999</v>
      </c>
      <c r="AD1195" s="18">
        <f t="shared" si="3439"/>
        <v>0</v>
      </c>
      <c r="AE1195" s="18">
        <f t="shared" si="3440"/>
        <v>0</v>
      </c>
      <c r="AF1195" s="18">
        <f t="shared" si="3546"/>
        <v>9351.2630000000008</v>
      </c>
      <c r="AG1195" s="18">
        <f t="shared" si="3546"/>
        <v>0</v>
      </c>
      <c r="AH1195" s="18">
        <f t="shared" si="3546"/>
        <v>0</v>
      </c>
      <c r="AI1195" s="18">
        <f t="shared" si="3403"/>
        <v>9366.6620000000003</v>
      </c>
      <c r="AJ1195" s="18">
        <f t="shared" si="3404"/>
        <v>0</v>
      </c>
      <c r="AK1195" s="18">
        <f t="shared" si="3405"/>
        <v>0</v>
      </c>
      <c r="AL1195" s="18">
        <f t="shared" si="3546"/>
        <v>0</v>
      </c>
      <c r="AM1195" s="18">
        <f t="shared" si="3406"/>
        <v>9366.6620000000003</v>
      </c>
      <c r="AN1195" s="18">
        <f t="shared" si="3546"/>
        <v>0</v>
      </c>
      <c r="AO1195" s="18">
        <f t="shared" si="3546"/>
        <v>0</v>
      </c>
      <c r="AP1195" s="18">
        <f t="shared" si="3546"/>
        <v>0</v>
      </c>
      <c r="AQ1195" s="18">
        <f t="shared" si="3524"/>
        <v>9366.6620000000003</v>
      </c>
      <c r="AR1195" s="18">
        <f t="shared" si="3525"/>
        <v>0</v>
      </c>
      <c r="AS1195" s="18">
        <f t="shared" si="3526"/>
        <v>0</v>
      </c>
      <c r="AT1195" s="18">
        <f t="shared" si="3546"/>
        <v>0</v>
      </c>
      <c r="AU1195" s="18">
        <f t="shared" si="3546"/>
        <v>0</v>
      </c>
      <c r="AV1195" s="18">
        <f t="shared" si="3546"/>
        <v>0</v>
      </c>
      <c r="AW1195" s="18">
        <f t="shared" si="3527"/>
        <v>9366.6620000000003</v>
      </c>
      <c r="AX1195" s="18">
        <f t="shared" si="3528"/>
        <v>0</v>
      </c>
      <c r="AY1195" s="18">
        <f t="shared" si="3529"/>
        <v>0</v>
      </c>
      <c r="AZ1195" s="18">
        <f t="shared" si="3546"/>
        <v>0</v>
      </c>
      <c r="BA1195" s="18">
        <f t="shared" si="3546"/>
        <v>0</v>
      </c>
      <c r="BB1195" s="18">
        <f t="shared" si="3546"/>
        <v>0</v>
      </c>
      <c r="BC1195" s="18">
        <f t="shared" si="3518"/>
        <v>9366.6620000000003</v>
      </c>
      <c r="BD1195" s="18">
        <f t="shared" si="3519"/>
        <v>0</v>
      </c>
      <c r="BE1195" s="18">
        <f t="shared" si="3520"/>
        <v>0</v>
      </c>
      <c r="BF1195" s="18">
        <f t="shared" si="3546"/>
        <v>0</v>
      </c>
      <c r="BG1195" s="18">
        <f t="shared" si="3546"/>
        <v>0</v>
      </c>
      <c r="BH1195" s="18">
        <f t="shared" si="3546"/>
        <v>0</v>
      </c>
      <c r="BI1195" s="18">
        <f t="shared" si="3512"/>
        <v>9366.6620000000003</v>
      </c>
      <c r="BJ1195" s="18">
        <f t="shared" si="3513"/>
        <v>0</v>
      </c>
      <c r="BK1195" s="18">
        <f t="shared" si="3514"/>
        <v>0</v>
      </c>
      <c r="BL1195" s="18">
        <f t="shared" si="3546"/>
        <v>0</v>
      </c>
      <c r="BM1195" s="18">
        <f t="shared" si="3546"/>
        <v>0</v>
      </c>
      <c r="BN1195" s="18">
        <f t="shared" si="3546"/>
        <v>0</v>
      </c>
      <c r="BO1195" s="18">
        <f t="shared" si="3500"/>
        <v>9366.6620000000003</v>
      </c>
      <c r="BP1195" s="18">
        <f t="shared" si="3501"/>
        <v>0</v>
      </c>
      <c r="BQ1195" s="18">
        <f t="shared" si="3502"/>
        <v>0</v>
      </c>
      <c r="BR1195" s="18">
        <f t="shared" si="3546"/>
        <v>0</v>
      </c>
      <c r="BS1195" s="18">
        <f t="shared" si="3546"/>
        <v>0</v>
      </c>
      <c r="BT1195" s="18">
        <f t="shared" si="3546"/>
        <v>0</v>
      </c>
      <c r="BU1195" s="18">
        <f t="shared" si="3503"/>
        <v>9366.6620000000003</v>
      </c>
      <c r="BV1195" s="18">
        <f t="shared" si="3504"/>
        <v>0</v>
      </c>
      <c r="BW1195" s="18">
        <f t="shared" si="3505"/>
        <v>0</v>
      </c>
      <c r="BX1195" s="18">
        <f t="shared" si="3546"/>
        <v>0</v>
      </c>
      <c r="BY1195" s="18">
        <f t="shared" si="3546"/>
        <v>0</v>
      </c>
      <c r="BZ1195" s="18">
        <f t="shared" si="3546"/>
        <v>0</v>
      </c>
      <c r="CA1195" s="18">
        <f t="shared" si="3495"/>
        <v>9366.6620000000003</v>
      </c>
      <c r="CB1195" s="18">
        <f t="shared" si="3496"/>
        <v>0</v>
      </c>
      <c r="CC1195" s="18">
        <f t="shared" si="3497"/>
        <v>0</v>
      </c>
      <c r="CD1195" s="18">
        <f t="shared" si="3546"/>
        <v>0</v>
      </c>
      <c r="CE1195" s="27"/>
      <c r="CF1195" s="33"/>
    </row>
    <row r="1196" spans="1:84" x14ac:dyDescent="0.3">
      <c r="A1196" s="41" t="s">
        <v>870</v>
      </c>
      <c r="B1196" s="39">
        <v>410</v>
      </c>
      <c r="C1196" s="41"/>
      <c r="D1196" s="41"/>
      <c r="E1196" s="14" t="s">
        <v>566</v>
      </c>
      <c r="F1196" s="18">
        <f t="shared" si="3543"/>
        <v>0</v>
      </c>
      <c r="G1196" s="18">
        <f t="shared" si="3543"/>
        <v>0</v>
      </c>
      <c r="H1196" s="18">
        <f t="shared" si="3543"/>
        <v>0</v>
      </c>
      <c r="I1196" s="18">
        <f t="shared" si="3543"/>
        <v>0</v>
      </c>
      <c r="J1196" s="18">
        <f t="shared" si="3543"/>
        <v>0</v>
      </c>
      <c r="K1196" s="18">
        <f t="shared" si="3543"/>
        <v>0</v>
      </c>
      <c r="L1196" s="18">
        <f t="shared" si="3465"/>
        <v>0</v>
      </c>
      <c r="M1196" s="18">
        <f t="shared" si="3466"/>
        <v>0</v>
      </c>
      <c r="N1196" s="18">
        <f t="shared" si="3467"/>
        <v>0</v>
      </c>
      <c r="O1196" s="18">
        <f t="shared" si="3544"/>
        <v>15.398999999999999</v>
      </c>
      <c r="P1196" s="18">
        <f t="shared" si="3544"/>
        <v>0</v>
      </c>
      <c r="Q1196" s="18">
        <f t="shared" si="3544"/>
        <v>0</v>
      </c>
      <c r="R1196" s="18">
        <f t="shared" si="3544"/>
        <v>0</v>
      </c>
      <c r="S1196" s="18">
        <f t="shared" si="3544"/>
        <v>0</v>
      </c>
      <c r="T1196" s="18">
        <f t="shared" si="3435"/>
        <v>15.398999999999999</v>
      </c>
      <c r="U1196" s="18">
        <f t="shared" si="3436"/>
        <v>0</v>
      </c>
      <c r="V1196" s="18">
        <f t="shared" si="3437"/>
        <v>0</v>
      </c>
      <c r="W1196" s="18">
        <f t="shared" si="3546"/>
        <v>0</v>
      </c>
      <c r="X1196" s="18">
        <f t="shared" si="3546"/>
        <v>0</v>
      </c>
      <c r="Y1196" s="18">
        <f t="shared" si="3546"/>
        <v>0</v>
      </c>
      <c r="Z1196" s="18">
        <f t="shared" si="3546"/>
        <v>0</v>
      </c>
      <c r="AA1196" s="18">
        <f t="shared" si="3546"/>
        <v>0</v>
      </c>
      <c r="AB1196" s="18">
        <f t="shared" si="3546"/>
        <v>0</v>
      </c>
      <c r="AC1196" s="18">
        <f t="shared" si="3438"/>
        <v>15.398999999999999</v>
      </c>
      <c r="AD1196" s="18">
        <f t="shared" si="3439"/>
        <v>0</v>
      </c>
      <c r="AE1196" s="18">
        <f t="shared" si="3440"/>
        <v>0</v>
      </c>
      <c r="AF1196" s="18">
        <f t="shared" si="3546"/>
        <v>9351.2630000000008</v>
      </c>
      <c r="AG1196" s="18">
        <f t="shared" si="3546"/>
        <v>0</v>
      </c>
      <c r="AH1196" s="18">
        <f t="shared" si="3546"/>
        <v>0</v>
      </c>
      <c r="AI1196" s="18">
        <f t="shared" si="3403"/>
        <v>9366.6620000000003</v>
      </c>
      <c r="AJ1196" s="18">
        <f t="shared" si="3404"/>
        <v>0</v>
      </c>
      <c r="AK1196" s="18">
        <f t="shared" si="3405"/>
        <v>0</v>
      </c>
      <c r="AL1196" s="18">
        <f t="shared" si="3546"/>
        <v>0</v>
      </c>
      <c r="AM1196" s="18">
        <f t="shared" si="3406"/>
        <v>9366.6620000000003</v>
      </c>
      <c r="AN1196" s="18">
        <f t="shared" si="3546"/>
        <v>0</v>
      </c>
      <c r="AO1196" s="18">
        <f t="shared" si="3546"/>
        <v>0</v>
      </c>
      <c r="AP1196" s="18">
        <f t="shared" si="3546"/>
        <v>0</v>
      </c>
      <c r="AQ1196" s="18">
        <f t="shared" si="3524"/>
        <v>9366.6620000000003</v>
      </c>
      <c r="AR1196" s="18">
        <f t="shared" si="3525"/>
        <v>0</v>
      </c>
      <c r="AS1196" s="18">
        <f t="shared" si="3526"/>
        <v>0</v>
      </c>
      <c r="AT1196" s="18">
        <f t="shared" si="3546"/>
        <v>0</v>
      </c>
      <c r="AU1196" s="18">
        <f t="shared" si="3546"/>
        <v>0</v>
      </c>
      <c r="AV1196" s="18">
        <f t="shared" si="3546"/>
        <v>0</v>
      </c>
      <c r="AW1196" s="18">
        <f t="shared" si="3527"/>
        <v>9366.6620000000003</v>
      </c>
      <c r="AX1196" s="18">
        <f t="shared" si="3528"/>
        <v>0</v>
      </c>
      <c r="AY1196" s="18">
        <f t="shared" si="3529"/>
        <v>0</v>
      </c>
      <c r="AZ1196" s="18">
        <f t="shared" si="3546"/>
        <v>0</v>
      </c>
      <c r="BA1196" s="18">
        <f t="shared" si="3546"/>
        <v>0</v>
      </c>
      <c r="BB1196" s="18">
        <f t="shared" si="3546"/>
        <v>0</v>
      </c>
      <c r="BC1196" s="18">
        <f t="shared" si="3518"/>
        <v>9366.6620000000003</v>
      </c>
      <c r="BD1196" s="18">
        <f t="shared" si="3519"/>
        <v>0</v>
      </c>
      <c r="BE1196" s="18">
        <f t="shared" si="3520"/>
        <v>0</v>
      </c>
      <c r="BF1196" s="18">
        <f t="shared" si="3546"/>
        <v>0</v>
      </c>
      <c r="BG1196" s="18">
        <f t="shared" si="3546"/>
        <v>0</v>
      </c>
      <c r="BH1196" s="18">
        <f t="shared" si="3546"/>
        <v>0</v>
      </c>
      <c r="BI1196" s="18">
        <f t="shared" si="3512"/>
        <v>9366.6620000000003</v>
      </c>
      <c r="BJ1196" s="18">
        <f t="shared" si="3513"/>
        <v>0</v>
      </c>
      <c r="BK1196" s="18">
        <f t="shared" si="3514"/>
        <v>0</v>
      </c>
      <c r="BL1196" s="18">
        <f t="shared" si="3546"/>
        <v>0</v>
      </c>
      <c r="BM1196" s="18">
        <f t="shared" si="3546"/>
        <v>0</v>
      </c>
      <c r="BN1196" s="18">
        <f t="shared" si="3546"/>
        <v>0</v>
      </c>
      <c r="BO1196" s="18">
        <f t="shared" si="3500"/>
        <v>9366.6620000000003</v>
      </c>
      <c r="BP1196" s="18">
        <f t="shared" si="3501"/>
        <v>0</v>
      </c>
      <c r="BQ1196" s="18">
        <f t="shared" si="3502"/>
        <v>0</v>
      </c>
      <c r="BR1196" s="18">
        <f t="shared" si="3546"/>
        <v>0</v>
      </c>
      <c r="BS1196" s="18">
        <f t="shared" si="3546"/>
        <v>0</v>
      </c>
      <c r="BT1196" s="18">
        <f t="shared" si="3546"/>
        <v>0</v>
      </c>
      <c r="BU1196" s="18">
        <f t="shared" si="3503"/>
        <v>9366.6620000000003</v>
      </c>
      <c r="BV1196" s="18">
        <f t="shared" si="3504"/>
        <v>0</v>
      </c>
      <c r="BW1196" s="18">
        <f t="shared" si="3505"/>
        <v>0</v>
      </c>
      <c r="BX1196" s="18">
        <f t="shared" si="3546"/>
        <v>0</v>
      </c>
      <c r="BY1196" s="18">
        <f t="shared" si="3546"/>
        <v>0</v>
      </c>
      <c r="BZ1196" s="18">
        <f t="shared" si="3546"/>
        <v>0</v>
      </c>
      <c r="CA1196" s="18">
        <f t="shared" si="3495"/>
        <v>9366.6620000000003</v>
      </c>
      <c r="CB1196" s="18">
        <f t="shared" si="3496"/>
        <v>0</v>
      </c>
      <c r="CC1196" s="18">
        <f t="shared" si="3497"/>
        <v>0</v>
      </c>
      <c r="CD1196" s="18">
        <f t="shared" si="3546"/>
        <v>0</v>
      </c>
      <c r="CE1196" s="27"/>
      <c r="CF1196" s="33"/>
    </row>
    <row r="1197" spans="1:84" x14ac:dyDescent="0.3">
      <c r="A1197" s="41" t="s">
        <v>870</v>
      </c>
      <c r="B1197" s="39">
        <v>410</v>
      </c>
      <c r="C1197" s="41" t="s">
        <v>27</v>
      </c>
      <c r="D1197" s="41" t="s">
        <v>5</v>
      </c>
      <c r="E1197" s="14" t="s">
        <v>531</v>
      </c>
      <c r="F1197" s="18"/>
      <c r="G1197" s="18"/>
      <c r="H1197" s="18"/>
      <c r="I1197" s="18"/>
      <c r="J1197" s="18"/>
      <c r="K1197" s="18"/>
      <c r="L1197" s="18">
        <f t="shared" si="3465"/>
        <v>0</v>
      </c>
      <c r="M1197" s="18">
        <f t="shared" si="3466"/>
        <v>0</v>
      </c>
      <c r="N1197" s="18">
        <f t="shared" si="3467"/>
        <v>0</v>
      </c>
      <c r="O1197" s="18">
        <v>15.398999999999999</v>
      </c>
      <c r="P1197" s="18"/>
      <c r="Q1197" s="18"/>
      <c r="R1197" s="18"/>
      <c r="S1197" s="18"/>
      <c r="T1197" s="18">
        <f t="shared" si="3435"/>
        <v>15.398999999999999</v>
      </c>
      <c r="U1197" s="18">
        <f t="shared" si="3436"/>
        <v>0</v>
      </c>
      <c r="V1197" s="18">
        <f t="shared" si="3437"/>
        <v>0</v>
      </c>
      <c r="W1197" s="18"/>
      <c r="X1197" s="18"/>
      <c r="Y1197" s="18"/>
      <c r="Z1197" s="18"/>
      <c r="AA1197" s="18"/>
      <c r="AB1197" s="18"/>
      <c r="AC1197" s="18">
        <f t="shared" si="3438"/>
        <v>15.398999999999999</v>
      </c>
      <c r="AD1197" s="18">
        <f t="shared" si="3439"/>
        <v>0</v>
      </c>
      <c r="AE1197" s="18">
        <f t="shared" si="3440"/>
        <v>0</v>
      </c>
      <c r="AF1197" s="18">
        <f>467.563+8883.7</f>
        <v>9351.2630000000008</v>
      </c>
      <c r="AG1197" s="18"/>
      <c r="AH1197" s="18"/>
      <c r="AI1197" s="18">
        <f t="shared" ref="AI1197:AI1271" si="3547">AC1197+AF1197</f>
        <v>9366.6620000000003</v>
      </c>
      <c r="AJ1197" s="18">
        <f t="shared" ref="AJ1197:AJ1271" si="3548">AD1197+AG1197</f>
        <v>0</v>
      </c>
      <c r="AK1197" s="18">
        <f t="shared" ref="AK1197:AK1271" si="3549">AE1197+AH1197</f>
        <v>0</v>
      </c>
      <c r="AL1197" s="18"/>
      <c r="AM1197" s="18">
        <f t="shared" ref="AM1197:AM1271" si="3550">AI1197+AL1197</f>
        <v>9366.6620000000003</v>
      </c>
      <c r="AN1197" s="18"/>
      <c r="AO1197" s="18"/>
      <c r="AP1197" s="18"/>
      <c r="AQ1197" s="18">
        <f t="shared" si="3524"/>
        <v>9366.6620000000003</v>
      </c>
      <c r="AR1197" s="18">
        <f t="shared" si="3525"/>
        <v>0</v>
      </c>
      <c r="AS1197" s="18">
        <f t="shared" si="3526"/>
        <v>0</v>
      </c>
      <c r="AT1197" s="18"/>
      <c r="AU1197" s="18"/>
      <c r="AV1197" s="18"/>
      <c r="AW1197" s="18">
        <f t="shared" si="3527"/>
        <v>9366.6620000000003</v>
      </c>
      <c r="AX1197" s="18">
        <f t="shared" si="3528"/>
        <v>0</v>
      </c>
      <c r="AY1197" s="18">
        <f t="shared" si="3529"/>
        <v>0</v>
      </c>
      <c r="AZ1197" s="18"/>
      <c r="BA1197" s="18"/>
      <c r="BB1197" s="18"/>
      <c r="BC1197" s="18">
        <f t="shared" si="3518"/>
        <v>9366.6620000000003</v>
      </c>
      <c r="BD1197" s="18">
        <f t="shared" si="3519"/>
        <v>0</v>
      </c>
      <c r="BE1197" s="18">
        <f t="shared" si="3520"/>
        <v>0</v>
      </c>
      <c r="BF1197" s="18"/>
      <c r="BG1197" s="18"/>
      <c r="BH1197" s="18"/>
      <c r="BI1197" s="18">
        <f t="shared" si="3512"/>
        <v>9366.6620000000003</v>
      </c>
      <c r="BJ1197" s="18">
        <f t="shared" si="3513"/>
        <v>0</v>
      </c>
      <c r="BK1197" s="18">
        <f t="shared" si="3514"/>
        <v>0</v>
      </c>
      <c r="BL1197" s="18"/>
      <c r="BM1197" s="18"/>
      <c r="BN1197" s="18"/>
      <c r="BO1197" s="18">
        <f t="shared" si="3500"/>
        <v>9366.6620000000003</v>
      </c>
      <c r="BP1197" s="18">
        <f t="shared" si="3501"/>
        <v>0</v>
      </c>
      <c r="BQ1197" s="18">
        <f t="shared" si="3502"/>
        <v>0</v>
      </c>
      <c r="BR1197" s="18"/>
      <c r="BS1197" s="18"/>
      <c r="BT1197" s="18"/>
      <c r="BU1197" s="18">
        <f t="shared" si="3503"/>
        <v>9366.6620000000003</v>
      </c>
      <c r="BV1197" s="18">
        <f t="shared" si="3504"/>
        <v>0</v>
      </c>
      <c r="BW1197" s="18">
        <f t="shared" si="3505"/>
        <v>0</v>
      </c>
      <c r="BX1197" s="18"/>
      <c r="BY1197" s="18"/>
      <c r="BZ1197" s="18"/>
      <c r="CA1197" s="18">
        <f t="shared" si="3495"/>
        <v>9366.6620000000003</v>
      </c>
      <c r="CB1197" s="18">
        <f t="shared" si="3496"/>
        <v>0</v>
      </c>
      <c r="CC1197" s="18">
        <f t="shared" si="3497"/>
        <v>0</v>
      </c>
      <c r="CD1197" s="18"/>
      <c r="CE1197" s="27"/>
      <c r="CF1197" s="33"/>
    </row>
    <row r="1198" spans="1:84" ht="171.6" hidden="1" x14ac:dyDescent="0.3">
      <c r="A1198" s="41" t="s">
        <v>1169</v>
      </c>
      <c r="B1198" s="39"/>
      <c r="C1198" s="41"/>
      <c r="D1198" s="41"/>
      <c r="E1198" s="14" t="s">
        <v>1170</v>
      </c>
      <c r="F1198" s="18">
        <f t="shared" ref="F1198:K1200" si="3551">F1199</f>
        <v>0</v>
      </c>
      <c r="G1198" s="18">
        <f t="shared" si="3551"/>
        <v>0</v>
      </c>
      <c r="H1198" s="18">
        <f t="shared" si="3551"/>
        <v>0</v>
      </c>
      <c r="I1198" s="18">
        <f t="shared" si="3551"/>
        <v>0</v>
      </c>
      <c r="J1198" s="18">
        <f t="shared" si="3551"/>
        <v>0</v>
      </c>
      <c r="K1198" s="18">
        <f t="shared" si="3551"/>
        <v>0</v>
      </c>
      <c r="L1198" s="18">
        <f t="shared" si="3465"/>
        <v>0</v>
      </c>
      <c r="M1198" s="18">
        <f t="shared" si="3466"/>
        <v>0</v>
      </c>
      <c r="N1198" s="18">
        <f t="shared" si="3467"/>
        <v>0</v>
      </c>
      <c r="O1198" s="18">
        <f t="shared" ref="O1198:S1200" si="3552">O1199</f>
        <v>0</v>
      </c>
      <c r="P1198" s="18">
        <f t="shared" si="3552"/>
        <v>0</v>
      </c>
      <c r="Q1198" s="18">
        <f t="shared" si="3552"/>
        <v>0</v>
      </c>
      <c r="R1198" s="18">
        <f t="shared" si="3552"/>
        <v>0</v>
      </c>
      <c r="S1198" s="18">
        <f t="shared" si="3552"/>
        <v>0</v>
      </c>
      <c r="T1198" s="18">
        <f t="shared" si="3435"/>
        <v>0</v>
      </c>
      <c r="U1198" s="18">
        <f t="shared" si="3436"/>
        <v>0</v>
      </c>
      <c r="V1198" s="18">
        <f t="shared" si="3437"/>
        <v>0</v>
      </c>
      <c r="W1198" s="18">
        <f t="shared" ref="W1198:CD1200" si="3553">W1199</f>
        <v>0</v>
      </c>
      <c r="X1198" s="18">
        <f t="shared" si="3553"/>
        <v>0</v>
      </c>
      <c r="Y1198" s="18">
        <f t="shared" si="3553"/>
        <v>0</v>
      </c>
      <c r="Z1198" s="18">
        <f t="shared" si="3553"/>
        <v>0</v>
      </c>
      <c r="AA1198" s="18">
        <f t="shared" si="3553"/>
        <v>0</v>
      </c>
      <c r="AB1198" s="18">
        <f t="shared" si="3553"/>
        <v>0</v>
      </c>
      <c r="AC1198" s="18">
        <f t="shared" si="3438"/>
        <v>0</v>
      </c>
      <c r="AD1198" s="18">
        <f t="shared" si="3439"/>
        <v>0</v>
      </c>
      <c r="AE1198" s="18">
        <f t="shared" si="3440"/>
        <v>0</v>
      </c>
      <c r="AF1198" s="18">
        <f t="shared" si="3553"/>
        <v>0</v>
      </c>
      <c r="AG1198" s="18">
        <f t="shared" si="3553"/>
        <v>0</v>
      </c>
      <c r="AH1198" s="18">
        <f t="shared" si="3553"/>
        <v>0</v>
      </c>
      <c r="AI1198" s="18">
        <f t="shared" si="3547"/>
        <v>0</v>
      </c>
      <c r="AJ1198" s="18">
        <f t="shared" si="3548"/>
        <v>0</v>
      </c>
      <c r="AK1198" s="18">
        <f t="shared" si="3549"/>
        <v>0</v>
      </c>
      <c r="AL1198" s="18">
        <f t="shared" si="3553"/>
        <v>0</v>
      </c>
      <c r="AM1198" s="18">
        <f t="shared" si="3550"/>
        <v>0</v>
      </c>
      <c r="AN1198" s="18">
        <f t="shared" si="3553"/>
        <v>0</v>
      </c>
      <c r="AO1198" s="18">
        <f t="shared" si="3553"/>
        <v>0</v>
      </c>
      <c r="AP1198" s="18">
        <f t="shared" si="3553"/>
        <v>0</v>
      </c>
      <c r="AQ1198" s="18">
        <f t="shared" si="3524"/>
        <v>0</v>
      </c>
      <c r="AR1198" s="18">
        <f t="shared" si="3525"/>
        <v>0</v>
      </c>
      <c r="AS1198" s="18">
        <f t="shared" si="3526"/>
        <v>0</v>
      </c>
      <c r="AT1198" s="18">
        <f t="shared" si="3553"/>
        <v>0</v>
      </c>
      <c r="AU1198" s="18">
        <f t="shared" si="3553"/>
        <v>0</v>
      </c>
      <c r="AV1198" s="18">
        <f t="shared" si="3553"/>
        <v>0</v>
      </c>
      <c r="AW1198" s="18">
        <f t="shared" si="3527"/>
        <v>0</v>
      </c>
      <c r="AX1198" s="18">
        <f t="shared" si="3528"/>
        <v>0</v>
      </c>
      <c r="AY1198" s="18">
        <f t="shared" si="3529"/>
        <v>0</v>
      </c>
      <c r="AZ1198" s="18">
        <f t="shared" si="3553"/>
        <v>0</v>
      </c>
      <c r="BA1198" s="18">
        <f t="shared" si="3553"/>
        <v>0</v>
      </c>
      <c r="BB1198" s="18">
        <f t="shared" si="3553"/>
        <v>0</v>
      </c>
      <c r="BC1198" s="18">
        <f t="shared" si="3518"/>
        <v>0</v>
      </c>
      <c r="BD1198" s="18">
        <f t="shared" si="3519"/>
        <v>0</v>
      </c>
      <c r="BE1198" s="18">
        <f t="shared" si="3520"/>
        <v>0</v>
      </c>
      <c r="BF1198" s="18">
        <f t="shared" si="3553"/>
        <v>0</v>
      </c>
      <c r="BG1198" s="18">
        <f t="shared" si="3553"/>
        <v>0</v>
      </c>
      <c r="BH1198" s="18">
        <f t="shared" si="3553"/>
        <v>0</v>
      </c>
      <c r="BI1198" s="18">
        <f t="shared" si="3512"/>
        <v>0</v>
      </c>
      <c r="BJ1198" s="18">
        <f t="shared" si="3513"/>
        <v>0</v>
      </c>
      <c r="BK1198" s="18">
        <f t="shared" si="3514"/>
        <v>0</v>
      </c>
      <c r="BL1198" s="18">
        <f t="shared" si="3553"/>
        <v>0</v>
      </c>
      <c r="BM1198" s="18">
        <f t="shared" si="3553"/>
        <v>0</v>
      </c>
      <c r="BN1198" s="18">
        <f t="shared" si="3553"/>
        <v>0</v>
      </c>
      <c r="BO1198" s="18">
        <f t="shared" si="3500"/>
        <v>0</v>
      </c>
      <c r="BP1198" s="18">
        <f t="shared" si="3501"/>
        <v>0</v>
      </c>
      <c r="BQ1198" s="18">
        <f t="shared" si="3502"/>
        <v>0</v>
      </c>
      <c r="BR1198" s="18">
        <f t="shared" si="3553"/>
        <v>0</v>
      </c>
      <c r="BS1198" s="18">
        <f t="shared" si="3553"/>
        <v>0</v>
      </c>
      <c r="BT1198" s="18">
        <f t="shared" si="3553"/>
        <v>0</v>
      </c>
      <c r="BU1198" s="18">
        <f t="shared" si="3503"/>
        <v>0</v>
      </c>
      <c r="BV1198" s="18">
        <f t="shared" si="3504"/>
        <v>0</v>
      </c>
      <c r="BW1198" s="18">
        <f t="shared" si="3505"/>
        <v>0</v>
      </c>
      <c r="BX1198" s="18">
        <f t="shared" si="3553"/>
        <v>0</v>
      </c>
      <c r="BY1198" s="18">
        <f t="shared" si="3553"/>
        <v>0</v>
      </c>
      <c r="BZ1198" s="18">
        <f t="shared" si="3553"/>
        <v>0</v>
      </c>
      <c r="CA1198" s="18">
        <f t="shared" si="3495"/>
        <v>0</v>
      </c>
      <c r="CB1198" s="18">
        <f t="shared" si="3496"/>
        <v>0</v>
      </c>
      <c r="CC1198" s="18">
        <f t="shared" si="3497"/>
        <v>0</v>
      </c>
      <c r="CD1198" s="18">
        <f t="shared" si="3553"/>
        <v>0</v>
      </c>
      <c r="CE1198" s="27" t="s">
        <v>1661</v>
      </c>
      <c r="CF1198" s="33"/>
    </row>
    <row r="1199" spans="1:84" ht="46.8" hidden="1" x14ac:dyDescent="0.3">
      <c r="A1199" s="41" t="s">
        <v>1169</v>
      </c>
      <c r="B1199" s="39">
        <v>600</v>
      </c>
      <c r="C1199" s="41"/>
      <c r="D1199" s="41"/>
      <c r="E1199" s="14" t="s">
        <v>554</v>
      </c>
      <c r="F1199" s="18">
        <f t="shared" si="3551"/>
        <v>0</v>
      </c>
      <c r="G1199" s="18">
        <f t="shared" si="3551"/>
        <v>0</v>
      </c>
      <c r="H1199" s="18">
        <f t="shared" si="3551"/>
        <v>0</v>
      </c>
      <c r="I1199" s="18">
        <f t="shared" si="3551"/>
        <v>0</v>
      </c>
      <c r="J1199" s="18">
        <f t="shared" si="3551"/>
        <v>0</v>
      </c>
      <c r="K1199" s="18">
        <f t="shared" si="3551"/>
        <v>0</v>
      </c>
      <c r="L1199" s="18">
        <f t="shared" si="3465"/>
        <v>0</v>
      </c>
      <c r="M1199" s="18">
        <f t="shared" si="3466"/>
        <v>0</v>
      </c>
      <c r="N1199" s="18">
        <f t="shared" si="3467"/>
        <v>0</v>
      </c>
      <c r="O1199" s="18">
        <f t="shared" si="3552"/>
        <v>0</v>
      </c>
      <c r="P1199" s="18">
        <f t="shared" si="3552"/>
        <v>0</v>
      </c>
      <c r="Q1199" s="18">
        <f t="shared" si="3552"/>
        <v>0</v>
      </c>
      <c r="R1199" s="18">
        <f t="shared" si="3552"/>
        <v>0</v>
      </c>
      <c r="S1199" s="18">
        <f t="shared" si="3552"/>
        <v>0</v>
      </c>
      <c r="T1199" s="18">
        <f t="shared" si="3435"/>
        <v>0</v>
      </c>
      <c r="U1199" s="18">
        <f t="shared" si="3436"/>
        <v>0</v>
      </c>
      <c r="V1199" s="18">
        <f t="shared" si="3437"/>
        <v>0</v>
      </c>
      <c r="W1199" s="18">
        <f t="shared" si="3553"/>
        <v>0</v>
      </c>
      <c r="X1199" s="18">
        <f t="shared" si="3553"/>
        <v>0</v>
      </c>
      <c r="Y1199" s="18">
        <f t="shared" si="3553"/>
        <v>0</v>
      </c>
      <c r="Z1199" s="18">
        <f t="shared" si="3553"/>
        <v>0</v>
      </c>
      <c r="AA1199" s="18">
        <f t="shared" si="3553"/>
        <v>0</v>
      </c>
      <c r="AB1199" s="18">
        <f t="shared" si="3553"/>
        <v>0</v>
      </c>
      <c r="AC1199" s="18">
        <f t="shared" si="3438"/>
        <v>0</v>
      </c>
      <c r="AD1199" s="18">
        <f t="shared" si="3439"/>
        <v>0</v>
      </c>
      <c r="AE1199" s="18">
        <f t="shared" si="3440"/>
        <v>0</v>
      </c>
      <c r="AF1199" s="18">
        <f t="shared" si="3553"/>
        <v>0</v>
      </c>
      <c r="AG1199" s="18">
        <f t="shared" si="3553"/>
        <v>0</v>
      </c>
      <c r="AH1199" s="18">
        <f t="shared" si="3553"/>
        <v>0</v>
      </c>
      <c r="AI1199" s="18">
        <f t="shared" si="3547"/>
        <v>0</v>
      </c>
      <c r="AJ1199" s="18">
        <f t="shared" si="3548"/>
        <v>0</v>
      </c>
      <c r="AK1199" s="18">
        <f t="shared" si="3549"/>
        <v>0</v>
      </c>
      <c r="AL1199" s="18">
        <f t="shared" si="3553"/>
        <v>0</v>
      </c>
      <c r="AM1199" s="18">
        <f t="shared" si="3550"/>
        <v>0</v>
      </c>
      <c r="AN1199" s="18">
        <f t="shared" si="3553"/>
        <v>0</v>
      </c>
      <c r="AO1199" s="18">
        <f t="shared" si="3553"/>
        <v>0</v>
      </c>
      <c r="AP1199" s="18">
        <f t="shared" si="3553"/>
        <v>0</v>
      </c>
      <c r="AQ1199" s="18">
        <f t="shared" si="3524"/>
        <v>0</v>
      </c>
      <c r="AR1199" s="18">
        <f t="shared" si="3525"/>
        <v>0</v>
      </c>
      <c r="AS1199" s="18">
        <f t="shared" si="3526"/>
        <v>0</v>
      </c>
      <c r="AT1199" s="18">
        <f t="shared" si="3553"/>
        <v>0</v>
      </c>
      <c r="AU1199" s="18">
        <f t="shared" si="3553"/>
        <v>0</v>
      </c>
      <c r="AV1199" s="18">
        <f t="shared" si="3553"/>
        <v>0</v>
      </c>
      <c r="AW1199" s="18">
        <f t="shared" si="3527"/>
        <v>0</v>
      </c>
      <c r="AX1199" s="18">
        <f t="shared" si="3528"/>
        <v>0</v>
      </c>
      <c r="AY1199" s="18">
        <f t="shared" si="3529"/>
        <v>0</v>
      </c>
      <c r="AZ1199" s="18">
        <f t="shared" si="3553"/>
        <v>0</v>
      </c>
      <c r="BA1199" s="18">
        <f t="shared" si="3553"/>
        <v>0</v>
      </c>
      <c r="BB1199" s="18">
        <f t="shared" si="3553"/>
        <v>0</v>
      </c>
      <c r="BC1199" s="18">
        <f t="shared" si="3518"/>
        <v>0</v>
      </c>
      <c r="BD1199" s="18">
        <f t="shared" si="3519"/>
        <v>0</v>
      </c>
      <c r="BE1199" s="18">
        <f t="shared" si="3520"/>
        <v>0</v>
      </c>
      <c r="BF1199" s="18">
        <f t="shared" si="3553"/>
        <v>0</v>
      </c>
      <c r="BG1199" s="18">
        <f t="shared" si="3553"/>
        <v>0</v>
      </c>
      <c r="BH1199" s="18">
        <f t="shared" si="3553"/>
        <v>0</v>
      </c>
      <c r="BI1199" s="18">
        <f t="shared" si="3512"/>
        <v>0</v>
      </c>
      <c r="BJ1199" s="18">
        <f t="shared" si="3513"/>
        <v>0</v>
      </c>
      <c r="BK1199" s="18">
        <f t="shared" si="3514"/>
        <v>0</v>
      </c>
      <c r="BL1199" s="18">
        <f t="shared" si="3553"/>
        <v>0</v>
      </c>
      <c r="BM1199" s="18">
        <f t="shared" si="3553"/>
        <v>0</v>
      </c>
      <c r="BN1199" s="18">
        <f t="shared" si="3553"/>
        <v>0</v>
      </c>
      <c r="BO1199" s="18">
        <f t="shared" si="3500"/>
        <v>0</v>
      </c>
      <c r="BP1199" s="18">
        <f t="shared" si="3501"/>
        <v>0</v>
      </c>
      <c r="BQ1199" s="18">
        <f t="shared" si="3502"/>
        <v>0</v>
      </c>
      <c r="BR1199" s="18">
        <f t="shared" si="3553"/>
        <v>0</v>
      </c>
      <c r="BS1199" s="18">
        <f t="shared" si="3553"/>
        <v>0</v>
      </c>
      <c r="BT1199" s="18">
        <f t="shared" si="3553"/>
        <v>0</v>
      </c>
      <c r="BU1199" s="18">
        <f t="shared" si="3503"/>
        <v>0</v>
      </c>
      <c r="BV1199" s="18">
        <f t="shared" si="3504"/>
        <v>0</v>
      </c>
      <c r="BW1199" s="18">
        <f t="shared" si="3505"/>
        <v>0</v>
      </c>
      <c r="BX1199" s="18">
        <f t="shared" si="3553"/>
        <v>0</v>
      </c>
      <c r="BY1199" s="18">
        <f t="shared" si="3553"/>
        <v>0</v>
      </c>
      <c r="BZ1199" s="18">
        <f t="shared" si="3553"/>
        <v>0</v>
      </c>
      <c r="CA1199" s="18">
        <f t="shared" si="3495"/>
        <v>0</v>
      </c>
      <c r="CB1199" s="18">
        <f t="shared" si="3496"/>
        <v>0</v>
      </c>
      <c r="CC1199" s="18">
        <f t="shared" si="3497"/>
        <v>0</v>
      </c>
      <c r="CD1199" s="18">
        <f t="shared" si="3553"/>
        <v>0</v>
      </c>
      <c r="CE1199" s="27" t="s">
        <v>1661</v>
      </c>
      <c r="CF1199" s="33"/>
    </row>
    <row r="1200" spans="1:84" ht="78" hidden="1" x14ac:dyDescent="0.3">
      <c r="A1200" s="41" t="s">
        <v>1169</v>
      </c>
      <c r="B1200" s="39">
        <v>630</v>
      </c>
      <c r="C1200" s="41"/>
      <c r="D1200" s="41"/>
      <c r="E1200" s="14" t="s">
        <v>1427</v>
      </c>
      <c r="F1200" s="18">
        <f t="shared" si="3551"/>
        <v>0</v>
      </c>
      <c r="G1200" s="18">
        <f t="shared" si="3551"/>
        <v>0</v>
      </c>
      <c r="H1200" s="18">
        <f t="shared" si="3551"/>
        <v>0</v>
      </c>
      <c r="I1200" s="18">
        <f t="shared" si="3551"/>
        <v>0</v>
      </c>
      <c r="J1200" s="18">
        <f t="shared" si="3551"/>
        <v>0</v>
      </c>
      <c r="K1200" s="18">
        <f t="shared" si="3551"/>
        <v>0</v>
      </c>
      <c r="L1200" s="18">
        <f t="shared" si="3465"/>
        <v>0</v>
      </c>
      <c r="M1200" s="18">
        <f t="shared" si="3466"/>
        <v>0</v>
      </c>
      <c r="N1200" s="18">
        <f t="shared" si="3467"/>
        <v>0</v>
      </c>
      <c r="O1200" s="18">
        <f t="shared" si="3552"/>
        <v>0</v>
      </c>
      <c r="P1200" s="18">
        <f t="shared" si="3552"/>
        <v>0</v>
      </c>
      <c r="Q1200" s="18">
        <f t="shared" si="3552"/>
        <v>0</v>
      </c>
      <c r="R1200" s="18">
        <f t="shared" si="3552"/>
        <v>0</v>
      </c>
      <c r="S1200" s="18">
        <f t="shared" si="3552"/>
        <v>0</v>
      </c>
      <c r="T1200" s="18">
        <f t="shared" ref="T1200:T1274" si="3554">L1200+O1200+R1200</f>
        <v>0</v>
      </c>
      <c r="U1200" s="18">
        <f t="shared" ref="U1200:U1274" si="3555">M1200+P1200+S1200</f>
        <v>0</v>
      </c>
      <c r="V1200" s="18">
        <f t="shared" ref="V1200:V1274" si="3556">N1200+Q1200</f>
        <v>0</v>
      </c>
      <c r="W1200" s="18">
        <f t="shared" si="3553"/>
        <v>0</v>
      </c>
      <c r="X1200" s="18">
        <f t="shared" si="3553"/>
        <v>0</v>
      </c>
      <c r="Y1200" s="18">
        <f t="shared" si="3553"/>
        <v>0</v>
      </c>
      <c r="Z1200" s="18">
        <f t="shared" si="3553"/>
        <v>0</v>
      </c>
      <c r="AA1200" s="18">
        <f t="shared" si="3553"/>
        <v>0</v>
      </c>
      <c r="AB1200" s="18">
        <f t="shared" si="3553"/>
        <v>0</v>
      </c>
      <c r="AC1200" s="18">
        <f t="shared" si="3438"/>
        <v>0</v>
      </c>
      <c r="AD1200" s="18">
        <f t="shared" si="3439"/>
        <v>0</v>
      </c>
      <c r="AE1200" s="18">
        <f t="shared" si="3440"/>
        <v>0</v>
      </c>
      <c r="AF1200" s="18">
        <f t="shared" si="3553"/>
        <v>0</v>
      </c>
      <c r="AG1200" s="18">
        <f t="shared" si="3553"/>
        <v>0</v>
      </c>
      <c r="AH1200" s="18">
        <f t="shared" si="3553"/>
        <v>0</v>
      </c>
      <c r="AI1200" s="18">
        <f t="shared" si="3547"/>
        <v>0</v>
      </c>
      <c r="AJ1200" s="18">
        <f t="shared" si="3548"/>
        <v>0</v>
      </c>
      <c r="AK1200" s="18">
        <f t="shared" si="3549"/>
        <v>0</v>
      </c>
      <c r="AL1200" s="18">
        <f t="shared" si="3553"/>
        <v>0</v>
      </c>
      <c r="AM1200" s="18">
        <f t="shared" si="3550"/>
        <v>0</v>
      </c>
      <c r="AN1200" s="18">
        <f t="shared" si="3553"/>
        <v>0</v>
      </c>
      <c r="AO1200" s="18">
        <f t="shared" si="3553"/>
        <v>0</v>
      </c>
      <c r="AP1200" s="18">
        <f t="shared" si="3553"/>
        <v>0</v>
      </c>
      <c r="AQ1200" s="18">
        <f t="shared" si="3524"/>
        <v>0</v>
      </c>
      <c r="AR1200" s="18">
        <f t="shared" si="3525"/>
        <v>0</v>
      </c>
      <c r="AS1200" s="18">
        <f t="shared" si="3526"/>
        <v>0</v>
      </c>
      <c r="AT1200" s="18">
        <f t="shared" si="3553"/>
        <v>0</v>
      </c>
      <c r="AU1200" s="18">
        <f t="shared" si="3553"/>
        <v>0</v>
      </c>
      <c r="AV1200" s="18">
        <f t="shared" si="3553"/>
        <v>0</v>
      </c>
      <c r="AW1200" s="18">
        <f t="shared" si="3527"/>
        <v>0</v>
      </c>
      <c r="AX1200" s="18">
        <f t="shared" si="3528"/>
        <v>0</v>
      </c>
      <c r="AY1200" s="18">
        <f t="shared" si="3529"/>
        <v>0</v>
      </c>
      <c r="AZ1200" s="18">
        <f t="shared" si="3553"/>
        <v>0</v>
      </c>
      <c r="BA1200" s="18">
        <f t="shared" si="3553"/>
        <v>0</v>
      </c>
      <c r="BB1200" s="18">
        <f t="shared" si="3553"/>
        <v>0</v>
      </c>
      <c r="BC1200" s="18">
        <f t="shared" si="3518"/>
        <v>0</v>
      </c>
      <c r="BD1200" s="18">
        <f t="shared" si="3519"/>
        <v>0</v>
      </c>
      <c r="BE1200" s="18">
        <f t="shared" si="3520"/>
        <v>0</v>
      </c>
      <c r="BF1200" s="18">
        <f t="shared" si="3553"/>
        <v>0</v>
      </c>
      <c r="BG1200" s="18">
        <f t="shared" si="3553"/>
        <v>0</v>
      </c>
      <c r="BH1200" s="18">
        <f t="shared" si="3553"/>
        <v>0</v>
      </c>
      <c r="BI1200" s="18">
        <f t="shared" si="3512"/>
        <v>0</v>
      </c>
      <c r="BJ1200" s="18">
        <f t="shared" si="3513"/>
        <v>0</v>
      </c>
      <c r="BK1200" s="18">
        <f t="shared" si="3514"/>
        <v>0</v>
      </c>
      <c r="BL1200" s="18">
        <f t="shared" si="3553"/>
        <v>0</v>
      </c>
      <c r="BM1200" s="18">
        <f t="shared" si="3553"/>
        <v>0</v>
      </c>
      <c r="BN1200" s="18">
        <f t="shared" si="3553"/>
        <v>0</v>
      </c>
      <c r="BO1200" s="18">
        <f t="shared" si="3500"/>
        <v>0</v>
      </c>
      <c r="BP1200" s="18">
        <f t="shared" si="3501"/>
        <v>0</v>
      </c>
      <c r="BQ1200" s="18">
        <f t="shared" si="3502"/>
        <v>0</v>
      </c>
      <c r="BR1200" s="18">
        <f t="shared" si="3553"/>
        <v>0</v>
      </c>
      <c r="BS1200" s="18">
        <f t="shared" si="3553"/>
        <v>0</v>
      </c>
      <c r="BT1200" s="18">
        <f t="shared" si="3553"/>
        <v>0</v>
      </c>
      <c r="BU1200" s="18">
        <f t="shared" si="3503"/>
        <v>0</v>
      </c>
      <c r="BV1200" s="18">
        <f t="shared" si="3504"/>
        <v>0</v>
      </c>
      <c r="BW1200" s="18">
        <f t="shared" si="3505"/>
        <v>0</v>
      </c>
      <c r="BX1200" s="18">
        <f t="shared" si="3553"/>
        <v>0</v>
      </c>
      <c r="BY1200" s="18">
        <f t="shared" si="3553"/>
        <v>0</v>
      </c>
      <c r="BZ1200" s="18">
        <f t="shared" si="3553"/>
        <v>0</v>
      </c>
      <c r="CA1200" s="18">
        <f t="shared" si="3495"/>
        <v>0</v>
      </c>
      <c r="CB1200" s="18">
        <f t="shared" si="3496"/>
        <v>0</v>
      </c>
      <c r="CC1200" s="18">
        <f t="shared" si="3497"/>
        <v>0</v>
      </c>
      <c r="CD1200" s="18">
        <f t="shared" si="3553"/>
        <v>0</v>
      </c>
      <c r="CE1200" s="27" t="s">
        <v>1661</v>
      </c>
      <c r="CF1200" s="33"/>
    </row>
    <row r="1201" spans="1:119" hidden="1" x14ac:dyDescent="0.3">
      <c r="A1201" s="41" t="s">
        <v>1169</v>
      </c>
      <c r="B1201" s="39">
        <v>630</v>
      </c>
      <c r="C1201" s="41" t="s">
        <v>27</v>
      </c>
      <c r="D1201" s="41" t="s">
        <v>5</v>
      </c>
      <c r="E1201" s="14" t="s">
        <v>531</v>
      </c>
      <c r="F1201" s="18"/>
      <c r="G1201" s="18"/>
      <c r="H1201" s="18"/>
      <c r="I1201" s="18"/>
      <c r="J1201" s="18"/>
      <c r="K1201" s="18"/>
      <c r="L1201" s="18">
        <f t="shared" si="3465"/>
        <v>0</v>
      </c>
      <c r="M1201" s="18">
        <f t="shared" si="3466"/>
        <v>0</v>
      </c>
      <c r="N1201" s="18">
        <f t="shared" si="3467"/>
        <v>0</v>
      </c>
      <c r="O1201" s="18"/>
      <c r="P1201" s="18"/>
      <c r="Q1201" s="18"/>
      <c r="R1201" s="18"/>
      <c r="S1201" s="18"/>
      <c r="T1201" s="18">
        <f t="shared" si="3554"/>
        <v>0</v>
      </c>
      <c r="U1201" s="18">
        <f t="shared" si="3555"/>
        <v>0</v>
      </c>
      <c r="V1201" s="18">
        <f t="shared" si="3556"/>
        <v>0</v>
      </c>
      <c r="W1201" s="18"/>
      <c r="X1201" s="18"/>
      <c r="Y1201" s="18"/>
      <c r="Z1201" s="18"/>
      <c r="AA1201" s="18"/>
      <c r="AB1201" s="18"/>
      <c r="AC1201" s="18">
        <f t="shared" si="3438"/>
        <v>0</v>
      </c>
      <c r="AD1201" s="18">
        <f t="shared" si="3439"/>
        <v>0</v>
      </c>
      <c r="AE1201" s="18">
        <f t="shared" si="3440"/>
        <v>0</v>
      </c>
      <c r="AF1201" s="18"/>
      <c r="AG1201" s="18"/>
      <c r="AH1201" s="18"/>
      <c r="AI1201" s="18">
        <f t="shared" si="3547"/>
        <v>0</v>
      </c>
      <c r="AJ1201" s="18">
        <f t="shared" si="3548"/>
        <v>0</v>
      </c>
      <c r="AK1201" s="18">
        <f t="shared" si="3549"/>
        <v>0</v>
      </c>
      <c r="AL1201" s="18"/>
      <c r="AM1201" s="18">
        <f t="shared" si="3550"/>
        <v>0</v>
      </c>
      <c r="AN1201" s="18"/>
      <c r="AO1201" s="18"/>
      <c r="AP1201" s="18"/>
      <c r="AQ1201" s="18">
        <f t="shared" si="3524"/>
        <v>0</v>
      </c>
      <c r="AR1201" s="18">
        <f t="shared" si="3525"/>
        <v>0</v>
      </c>
      <c r="AS1201" s="18">
        <f t="shared" si="3526"/>
        <v>0</v>
      </c>
      <c r="AT1201" s="18"/>
      <c r="AU1201" s="18"/>
      <c r="AV1201" s="18"/>
      <c r="AW1201" s="18">
        <f t="shared" si="3527"/>
        <v>0</v>
      </c>
      <c r="AX1201" s="18">
        <f t="shared" si="3528"/>
        <v>0</v>
      </c>
      <c r="AY1201" s="18">
        <f t="shared" si="3529"/>
        <v>0</v>
      </c>
      <c r="AZ1201" s="18"/>
      <c r="BA1201" s="18"/>
      <c r="BB1201" s="18"/>
      <c r="BC1201" s="18">
        <f t="shared" si="3518"/>
        <v>0</v>
      </c>
      <c r="BD1201" s="18">
        <f t="shared" si="3519"/>
        <v>0</v>
      </c>
      <c r="BE1201" s="18">
        <f t="shared" si="3520"/>
        <v>0</v>
      </c>
      <c r="BF1201" s="18"/>
      <c r="BG1201" s="18"/>
      <c r="BH1201" s="18"/>
      <c r="BI1201" s="18">
        <f t="shared" si="3512"/>
        <v>0</v>
      </c>
      <c r="BJ1201" s="18">
        <f t="shared" si="3513"/>
        <v>0</v>
      </c>
      <c r="BK1201" s="18">
        <f t="shared" si="3514"/>
        <v>0</v>
      </c>
      <c r="BL1201" s="18"/>
      <c r="BM1201" s="18"/>
      <c r="BN1201" s="18"/>
      <c r="BO1201" s="18">
        <f t="shared" si="3500"/>
        <v>0</v>
      </c>
      <c r="BP1201" s="18">
        <f t="shared" si="3501"/>
        <v>0</v>
      </c>
      <c r="BQ1201" s="18">
        <f t="shared" si="3502"/>
        <v>0</v>
      </c>
      <c r="BR1201" s="18"/>
      <c r="BS1201" s="18"/>
      <c r="BT1201" s="18"/>
      <c r="BU1201" s="18">
        <f t="shared" si="3503"/>
        <v>0</v>
      </c>
      <c r="BV1201" s="18">
        <f t="shared" si="3504"/>
        <v>0</v>
      </c>
      <c r="BW1201" s="18">
        <f t="shared" si="3505"/>
        <v>0</v>
      </c>
      <c r="BX1201" s="18"/>
      <c r="BY1201" s="18"/>
      <c r="BZ1201" s="18"/>
      <c r="CA1201" s="18">
        <f t="shared" si="3495"/>
        <v>0</v>
      </c>
      <c r="CB1201" s="18">
        <f t="shared" si="3496"/>
        <v>0</v>
      </c>
      <c r="CC1201" s="18">
        <f t="shared" si="3497"/>
        <v>0</v>
      </c>
      <c r="CD1201" s="18"/>
      <c r="CE1201" s="27" t="s">
        <v>1661</v>
      </c>
      <c r="CF1201" s="33"/>
    </row>
    <row r="1202" spans="1:119" s="11" customFormat="1" ht="46.8" x14ac:dyDescent="0.3">
      <c r="A1202" s="10" t="s">
        <v>225</v>
      </c>
      <c r="B1202" s="16"/>
      <c r="C1202" s="10"/>
      <c r="D1202" s="10"/>
      <c r="E1202" s="15" t="s">
        <v>1018</v>
      </c>
      <c r="F1202" s="17">
        <f t="shared" ref="F1202:K1202" si="3557">F1203+F1312+F1377+F1390</f>
        <v>1392505.5</v>
      </c>
      <c r="G1202" s="17">
        <f t="shared" si="3557"/>
        <v>1405618.5999999999</v>
      </c>
      <c r="H1202" s="17">
        <f t="shared" si="3557"/>
        <v>865988</v>
      </c>
      <c r="I1202" s="17">
        <f t="shared" si="3557"/>
        <v>-160420.59999999998</v>
      </c>
      <c r="J1202" s="17">
        <f t="shared" si="3557"/>
        <v>144990.90000000002</v>
      </c>
      <c r="K1202" s="17">
        <f t="shared" si="3557"/>
        <v>-106010.1</v>
      </c>
      <c r="L1202" s="17">
        <f t="shared" si="3465"/>
        <v>1232084.8999999999</v>
      </c>
      <c r="M1202" s="17">
        <f t="shared" si="3466"/>
        <v>1550609.5</v>
      </c>
      <c r="N1202" s="17">
        <f t="shared" si="3467"/>
        <v>759977.9</v>
      </c>
      <c r="O1202" s="17">
        <f>O1203+O1312+O1377+O1390</f>
        <v>158550.55800000002</v>
      </c>
      <c r="P1202" s="17">
        <f>P1203+P1312+P1377+P1390</f>
        <v>0</v>
      </c>
      <c r="Q1202" s="17">
        <f>Q1203+Q1312+Q1377+Q1390</f>
        <v>0</v>
      </c>
      <c r="R1202" s="17">
        <f>R1203+R1312+R1377+R1390</f>
        <v>0</v>
      </c>
      <c r="S1202" s="17">
        <f>S1203+S1312+S1377+S1390</f>
        <v>0</v>
      </c>
      <c r="T1202" s="17">
        <f t="shared" si="3554"/>
        <v>1390635.4579999999</v>
      </c>
      <c r="U1202" s="17">
        <f t="shared" si="3555"/>
        <v>1550609.5</v>
      </c>
      <c r="V1202" s="17">
        <f t="shared" si="3556"/>
        <v>759977.9</v>
      </c>
      <c r="W1202" s="17">
        <f t="shared" ref="W1202:AB1202" si="3558">W1203+W1312+W1377+W1390</f>
        <v>-1481.5470000000005</v>
      </c>
      <c r="X1202" s="17">
        <f t="shared" si="3558"/>
        <v>0</v>
      </c>
      <c r="Y1202" s="17">
        <f t="shared" si="3558"/>
        <v>0</v>
      </c>
      <c r="Z1202" s="17">
        <f t="shared" si="3558"/>
        <v>-26082.299999999996</v>
      </c>
      <c r="AA1202" s="17">
        <f t="shared" si="3558"/>
        <v>-28858.977000000003</v>
      </c>
      <c r="AB1202" s="17">
        <f t="shared" si="3558"/>
        <v>0</v>
      </c>
      <c r="AC1202" s="17">
        <f t="shared" ref="AC1202:AC1276" si="3559">T1202+W1202+Z1202</f>
        <v>1363071.6109999998</v>
      </c>
      <c r="AD1202" s="17">
        <f t="shared" ref="AD1202:AD1276" si="3560">U1202+X1202+AA1202</f>
        <v>1521750.523</v>
      </c>
      <c r="AE1202" s="17">
        <f t="shared" ref="AE1202:AE1276" si="3561">V1202+Y1202+AB1202</f>
        <v>759977.9</v>
      </c>
      <c r="AF1202" s="17">
        <f>AF1203+AF1312+AF1377+AF1390</f>
        <v>-145632.04100000003</v>
      </c>
      <c r="AG1202" s="17">
        <f>AG1203+AG1312+AG1377+AG1390</f>
        <v>216664.13500000001</v>
      </c>
      <c r="AH1202" s="17">
        <f>AH1203+AH1312+AH1377+AH1390</f>
        <v>203684.962</v>
      </c>
      <c r="AI1202" s="17">
        <f t="shared" si="3547"/>
        <v>1217439.5699999998</v>
      </c>
      <c r="AJ1202" s="17">
        <f t="shared" si="3548"/>
        <v>1738414.6580000001</v>
      </c>
      <c r="AK1202" s="17">
        <f t="shared" si="3549"/>
        <v>963662.86199999996</v>
      </c>
      <c r="AL1202" s="17">
        <f>AL1203+AL1312+AL1377+AL1390</f>
        <v>0</v>
      </c>
      <c r="AM1202" s="17">
        <f t="shared" si="3550"/>
        <v>1217439.5699999998</v>
      </c>
      <c r="AN1202" s="17">
        <f>AN1203+AN1312+AN1377+AN1390</f>
        <v>-60400.86</v>
      </c>
      <c r="AO1202" s="17">
        <f>AO1203+AO1312+AO1377+AO1390</f>
        <v>55158.9</v>
      </c>
      <c r="AP1202" s="17">
        <f>AP1203+AP1312+AP1377+AP1390</f>
        <v>27317.5</v>
      </c>
      <c r="AQ1202" s="17">
        <f t="shared" si="3524"/>
        <v>1157038.7099999997</v>
      </c>
      <c r="AR1202" s="17">
        <f t="shared" si="3525"/>
        <v>1793573.558</v>
      </c>
      <c r="AS1202" s="17">
        <f t="shared" si="3526"/>
        <v>990980.36199999996</v>
      </c>
      <c r="AT1202" s="17">
        <f>AT1203+AT1312+AT1377+AT1390</f>
        <v>44439.759000000005</v>
      </c>
      <c r="AU1202" s="17">
        <f>AU1203+AU1312+AU1377+AU1390</f>
        <v>29908.492999999999</v>
      </c>
      <c r="AV1202" s="17">
        <f>AV1203+AV1312+AV1377+AV1390</f>
        <v>0</v>
      </c>
      <c r="AW1202" s="17">
        <f t="shared" si="3527"/>
        <v>1201478.4689999998</v>
      </c>
      <c r="AX1202" s="17">
        <f t="shared" si="3528"/>
        <v>1823482.051</v>
      </c>
      <c r="AY1202" s="17">
        <f t="shared" si="3529"/>
        <v>990980.36199999996</v>
      </c>
      <c r="AZ1202" s="17">
        <f>AZ1203+AZ1312+AZ1377+AZ1390</f>
        <v>-254227.87899999999</v>
      </c>
      <c r="BA1202" s="17">
        <f>BA1203+BA1312+BA1377+BA1390</f>
        <v>-484802.3</v>
      </c>
      <c r="BB1202" s="17">
        <f>BB1203+BB1312+BB1377+BB1390</f>
        <v>-605410.21399999992</v>
      </c>
      <c r="BC1202" s="17">
        <f t="shared" si="3518"/>
        <v>947250.58999999985</v>
      </c>
      <c r="BD1202" s="17">
        <f t="shared" si="3519"/>
        <v>1338679.7509999999</v>
      </c>
      <c r="BE1202" s="17">
        <f t="shared" si="3520"/>
        <v>385570.14800000004</v>
      </c>
      <c r="BF1202" s="17">
        <f>BF1203+BF1312+BF1377+BF1390</f>
        <v>-10430.071</v>
      </c>
      <c r="BG1202" s="17">
        <f>BG1203+BG1312+BG1377+BG1390</f>
        <v>0</v>
      </c>
      <c r="BH1202" s="17">
        <f>BH1203+BH1312+BH1377+BH1390</f>
        <v>0</v>
      </c>
      <c r="BI1202" s="18">
        <f t="shared" si="3512"/>
        <v>936820.51899999985</v>
      </c>
      <c r="BJ1202" s="18">
        <f t="shared" si="3513"/>
        <v>1338679.7509999999</v>
      </c>
      <c r="BK1202" s="18">
        <f t="shared" si="3514"/>
        <v>385570.14800000004</v>
      </c>
      <c r="BL1202" s="17">
        <f>BL1203+BL1312+BL1377+BL1390</f>
        <v>136955.72599999997</v>
      </c>
      <c r="BM1202" s="17">
        <f>BM1203+BM1312+BM1377+BM1390</f>
        <v>-211838.05300000001</v>
      </c>
      <c r="BN1202" s="17">
        <f>BN1203+BN1312+BN1377+BN1390</f>
        <v>168375.6</v>
      </c>
      <c r="BO1202" s="17">
        <f t="shared" si="3500"/>
        <v>1073776.2449999999</v>
      </c>
      <c r="BP1202" s="17">
        <f t="shared" si="3501"/>
        <v>1126841.6979999999</v>
      </c>
      <c r="BQ1202" s="17">
        <f t="shared" si="3502"/>
        <v>553945.74800000002</v>
      </c>
      <c r="BR1202" s="17">
        <f>BR1203+BR1312+BR1377+BR1390</f>
        <v>-6221.95</v>
      </c>
      <c r="BS1202" s="17">
        <f>BS1203+BS1312+BS1377+BS1390</f>
        <v>6221.95</v>
      </c>
      <c r="BT1202" s="17">
        <f>BT1203+BT1312+BT1377+BT1390</f>
        <v>0</v>
      </c>
      <c r="BU1202" s="17">
        <f t="shared" si="3503"/>
        <v>1067554.2949999999</v>
      </c>
      <c r="BV1202" s="17">
        <f t="shared" si="3504"/>
        <v>1133063.6479999998</v>
      </c>
      <c r="BW1202" s="17">
        <f t="shared" si="3505"/>
        <v>553945.74800000002</v>
      </c>
      <c r="BX1202" s="17">
        <f>BX1203+BX1312+BX1377+BX1390</f>
        <v>46465.282999999996</v>
      </c>
      <c r="BY1202" s="17">
        <f>BY1203+BY1312+BY1377+BY1390</f>
        <v>-16892.216</v>
      </c>
      <c r="BZ1202" s="17">
        <f>BZ1203+BZ1312+BZ1377+BZ1390</f>
        <v>-14622.656000000001</v>
      </c>
      <c r="CA1202" s="17">
        <f t="shared" si="3495"/>
        <v>1114019.578</v>
      </c>
      <c r="CB1202" s="17">
        <f t="shared" si="3496"/>
        <v>1116171.4319999998</v>
      </c>
      <c r="CC1202" s="17">
        <f t="shared" si="3497"/>
        <v>539323.09200000006</v>
      </c>
      <c r="CD1202" s="17">
        <f>CD1203+CD1312+CD1377+CD1390</f>
        <v>0</v>
      </c>
      <c r="CE1202" s="26"/>
      <c r="CF1202" s="33"/>
      <c r="CG1202" s="37"/>
      <c r="CH1202" s="37"/>
      <c r="CI1202" s="37"/>
      <c r="CJ1202" s="37"/>
      <c r="CK1202" s="37"/>
      <c r="CL1202" s="37"/>
      <c r="CM1202" s="37"/>
      <c r="CN1202" s="37"/>
      <c r="CO1202" s="37"/>
      <c r="CP1202" s="37"/>
      <c r="CQ1202" s="37"/>
      <c r="CR1202" s="37"/>
      <c r="CS1202" s="37"/>
      <c r="CT1202" s="37"/>
      <c r="CU1202" s="37"/>
      <c r="CV1202" s="37"/>
      <c r="CW1202" s="37"/>
      <c r="CX1202" s="37"/>
      <c r="CY1202" s="37"/>
      <c r="CZ1202" s="37"/>
      <c r="DA1202" s="37"/>
      <c r="DB1202" s="37"/>
      <c r="DC1202" s="37"/>
      <c r="DD1202" s="37"/>
      <c r="DE1202" s="37"/>
      <c r="DF1202" s="37"/>
      <c r="DG1202" s="37"/>
      <c r="DH1202" s="37"/>
      <c r="DI1202" s="37"/>
      <c r="DJ1202" s="37"/>
      <c r="DK1202" s="37"/>
      <c r="DL1202" s="37"/>
      <c r="DM1202" s="37"/>
      <c r="DN1202" s="37"/>
      <c r="DO1202" s="37"/>
    </row>
    <row r="1203" spans="1:119" ht="62.4" x14ac:dyDescent="0.3">
      <c r="A1203" s="41" t="s">
        <v>226</v>
      </c>
      <c r="B1203" s="39"/>
      <c r="C1203" s="41"/>
      <c r="D1203" s="41"/>
      <c r="E1203" s="14" t="s">
        <v>1019</v>
      </c>
      <c r="F1203" s="18">
        <f t="shared" ref="F1203:K1203" si="3562">F1204+F1212+F1230+F1262+F1268+F1274+F1278+F1238+F1242+F1246+F1250+F1282+F1288+F1292+F1234+F1208+F1223+F1254+F1298+F1304+F1308</f>
        <v>993466.9</v>
      </c>
      <c r="G1203" s="18">
        <f t="shared" si="3562"/>
        <v>1003737.7999999999</v>
      </c>
      <c r="H1203" s="18">
        <f t="shared" si="3562"/>
        <v>817365.1</v>
      </c>
      <c r="I1203" s="18">
        <f t="shared" si="3562"/>
        <v>-160205.79999999999</v>
      </c>
      <c r="J1203" s="18">
        <f t="shared" si="3562"/>
        <v>144990.90000000002</v>
      </c>
      <c r="K1203" s="18">
        <f t="shared" si="3562"/>
        <v>-106010.1</v>
      </c>
      <c r="L1203" s="18">
        <f t="shared" si="3465"/>
        <v>833261.10000000009</v>
      </c>
      <c r="M1203" s="18">
        <f t="shared" si="3466"/>
        <v>1148728.7</v>
      </c>
      <c r="N1203" s="18">
        <f t="shared" si="3467"/>
        <v>711355</v>
      </c>
      <c r="O1203" s="18">
        <f>O1204+O1212+O1230+O1262+O1268+O1274+O1278+O1238+O1242+O1246+O1250+O1282+O1288+O1292+O1234+O1208+O1223+O1254+O1298+O1304+O1308</f>
        <v>158550.55800000002</v>
      </c>
      <c r="P1203" s="18">
        <f>P1204+P1212+P1230+P1262+P1268+P1274+P1278+P1238+P1242+P1246+P1250+P1282+P1288+P1292+P1234+P1208+P1223+P1254+P1298+P1304+P1308</f>
        <v>0</v>
      </c>
      <c r="Q1203" s="18">
        <f>Q1204+Q1212+Q1230+Q1262+Q1268+Q1274+Q1278+Q1238+Q1242+Q1246+Q1250+Q1282+Q1288+Q1292+Q1234+Q1208+Q1223+Q1254+Q1298+Q1304+Q1308</f>
        <v>0</v>
      </c>
      <c r="R1203" s="18">
        <f t="shared" ref="R1203:S1203" si="3563">R1204+R1212+R1230+R1262+R1268+R1274+R1278+R1238+R1242+R1246+R1250+R1282+R1288+R1292+R1234+R1208+R1223+R1254+R1298+R1304+R1308</f>
        <v>0</v>
      </c>
      <c r="S1203" s="18">
        <f t="shared" si="3563"/>
        <v>0</v>
      </c>
      <c r="T1203" s="18">
        <f t="shared" si="3554"/>
        <v>991811.65800000005</v>
      </c>
      <c r="U1203" s="18">
        <f t="shared" si="3555"/>
        <v>1148728.7</v>
      </c>
      <c r="V1203" s="18">
        <f t="shared" si="3556"/>
        <v>711355</v>
      </c>
      <c r="W1203" s="18">
        <f>W1204+W1212+W1230+W1262+W1268+W1274+W1278+W1238+W1242+W1246+W1250+W1282+W1288+W1292+W1234+W1208+W1223+W1254+W1298+W1304+W1308</f>
        <v>-1481.5470000000005</v>
      </c>
      <c r="X1203" s="18">
        <f t="shared" ref="X1203:AB1203" si="3564">X1204+X1212+X1230+X1262+X1268+X1274+X1278+X1238+X1242+X1246+X1250+X1282+X1288+X1292+X1234+X1208+X1223+X1254+X1298+X1304+X1308</f>
        <v>0</v>
      </c>
      <c r="Y1203" s="18">
        <f t="shared" si="3564"/>
        <v>0</v>
      </c>
      <c r="Z1203" s="18">
        <f t="shared" si="3564"/>
        <v>9646.9</v>
      </c>
      <c r="AA1203" s="18">
        <f t="shared" si="3564"/>
        <v>7569.8230000000003</v>
      </c>
      <c r="AB1203" s="18">
        <f t="shared" si="3564"/>
        <v>0</v>
      </c>
      <c r="AC1203" s="18">
        <f t="shared" si="3559"/>
        <v>999977.01100000006</v>
      </c>
      <c r="AD1203" s="18">
        <f t="shared" si="3560"/>
        <v>1156298.523</v>
      </c>
      <c r="AE1203" s="18">
        <f t="shared" si="3561"/>
        <v>711355</v>
      </c>
      <c r="AF1203" s="18">
        <f t="shared" ref="AF1203:AH1203" si="3565">AF1204+AF1212+AF1230+AF1262+AF1268+AF1274+AF1278+AF1238+AF1242+AF1246+AF1250+AF1282+AF1288+AF1292+AF1234+AF1208+AF1223+AF1254+AF1298+AF1304+AF1308</f>
        <v>-163848.10100000002</v>
      </c>
      <c r="AG1203" s="18">
        <f t="shared" si="3565"/>
        <v>163848.10100000002</v>
      </c>
      <c r="AH1203" s="18">
        <f t="shared" si="3565"/>
        <v>0</v>
      </c>
      <c r="AI1203" s="18">
        <f t="shared" si="3547"/>
        <v>836128.91</v>
      </c>
      <c r="AJ1203" s="18">
        <f t="shared" si="3548"/>
        <v>1320146.6240000001</v>
      </c>
      <c r="AK1203" s="18">
        <f t="shared" si="3549"/>
        <v>711355</v>
      </c>
      <c r="AL1203" s="18">
        <f>AL1204+AL1212+AL1230+AL1262+AL1268+AL1274+AL1278+AL1238+AL1242+AL1246+AL1250+AL1282+AL1288+AL1292+AL1234+AL1208+AL1223+AL1254+AL1298+AL1304+AL1308</f>
        <v>0</v>
      </c>
      <c r="AM1203" s="18">
        <f t="shared" si="3550"/>
        <v>836128.91</v>
      </c>
      <c r="AN1203" s="18">
        <f>AN1204+AN1212+AN1230+AN1262+AN1268+AN1274+AN1278+AN1238+AN1242+AN1246+AN1250+AN1282+AN1288+AN1292+AN1234+AN1208+AN1223+AN1254+AN1298+AN1304+AN1308+AN1258</f>
        <v>-55241.96</v>
      </c>
      <c r="AO1203" s="18">
        <f t="shared" ref="AO1203:AP1203" si="3566">AO1204+AO1212+AO1230+AO1262+AO1268+AO1274+AO1278+AO1238+AO1242+AO1246+AO1250+AO1282+AO1288+AO1292+AO1234+AO1208+AO1223+AO1254+AO1298+AO1304+AO1308+AO1258</f>
        <v>50000</v>
      </c>
      <c r="AP1203" s="18">
        <f t="shared" si="3566"/>
        <v>19435.135999999999</v>
      </c>
      <c r="AQ1203" s="18">
        <f t="shared" si="3524"/>
        <v>780886.95000000007</v>
      </c>
      <c r="AR1203" s="18">
        <f t="shared" si="3525"/>
        <v>1370146.6240000001</v>
      </c>
      <c r="AS1203" s="18">
        <f t="shared" si="3526"/>
        <v>730790.13599999994</v>
      </c>
      <c r="AT1203" s="18">
        <f t="shared" ref="AT1203:AV1203" si="3567">AT1204+AT1212+AT1230+AT1262+AT1268+AT1274+AT1278+AT1238+AT1242+AT1246+AT1250+AT1282+AT1288+AT1292+AT1234+AT1208+AT1223+AT1254+AT1298+AT1304+AT1308+AT1258</f>
        <v>44439.759000000005</v>
      </c>
      <c r="AU1203" s="18">
        <f t="shared" si="3567"/>
        <v>29908.492999999999</v>
      </c>
      <c r="AV1203" s="18">
        <f t="shared" si="3567"/>
        <v>0</v>
      </c>
      <c r="AW1203" s="18">
        <f t="shared" si="3527"/>
        <v>825326.70900000003</v>
      </c>
      <c r="AX1203" s="18">
        <f t="shared" si="3528"/>
        <v>1400055.1170000001</v>
      </c>
      <c r="AY1203" s="18">
        <f t="shared" si="3529"/>
        <v>730790.13599999994</v>
      </c>
      <c r="AZ1203" s="18">
        <f t="shared" ref="AZ1203:BB1203" si="3568">AZ1204+AZ1212+AZ1230+AZ1262+AZ1268+AZ1274+AZ1278+AZ1238+AZ1242+AZ1246+AZ1250+AZ1282+AZ1288+AZ1292+AZ1234+AZ1208+AZ1223+AZ1254+AZ1298+AZ1304+AZ1308+AZ1258</f>
        <v>-256153.337</v>
      </c>
      <c r="BA1203" s="18">
        <f t="shared" si="3568"/>
        <v>-484802.3</v>
      </c>
      <c r="BB1203" s="18">
        <f t="shared" si="3568"/>
        <v>-605410.21399999992</v>
      </c>
      <c r="BC1203" s="18">
        <f t="shared" si="3518"/>
        <v>569173.37199999997</v>
      </c>
      <c r="BD1203" s="18">
        <f t="shared" si="3519"/>
        <v>915252.81700000004</v>
      </c>
      <c r="BE1203" s="18">
        <f t="shared" si="3520"/>
        <v>125379.92200000002</v>
      </c>
      <c r="BF1203" s="18">
        <f t="shared" ref="BF1203:BH1203" si="3569">BF1204+BF1212+BF1230+BF1262+BF1268+BF1274+BF1278+BF1238+BF1242+BF1246+BF1250+BF1282+BF1288+BF1292+BF1234+BF1208+BF1223+BF1254+BF1298+BF1304+BF1308+BF1258</f>
        <v>-10430.071</v>
      </c>
      <c r="BG1203" s="18">
        <f t="shared" si="3569"/>
        <v>0</v>
      </c>
      <c r="BH1203" s="18">
        <f t="shared" si="3569"/>
        <v>0</v>
      </c>
      <c r="BI1203" s="18">
        <f t="shared" si="3512"/>
        <v>558743.30099999998</v>
      </c>
      <c r="BJ1203" s="18">
        <f t="shared" si="3513"/>
        <v>915252.81700000004</v>
      </c>
      <c r="BK1203" s="18">
        <f t="shared" si="3514"/>
        <v>125379.92200000002</v>
      </c>
      <c r="BL1203" s="18">
        <f>BL1204+BL1212+BL1230+BL1262+BL1268+BL1274+BL1278+BL1238+BL1242+BL1246+BL1250+BL1282+BL1288+BL1292+BL1234+BL1208+BL1223+BL1254+BL1298+BL1304+BL1308+BL1258+BL1216</f>
        <v>-99454.438000000009</v>
      </c>
      <c r="BM1203" s="18">
        <f t="shared" ref="BM1203:CD1203" si="3570">BM1204+BM1212+BM1230+BM1262+BM1268+BM1274+BM1278+BM1238+BM1242+BM1246+BM1250+BM1282+BM1288+BM1292+BM1234+BM1208+BM1223+BM1254+BM1298+BM1304+BM1308+BM1258+BM1216</f>
        <v>-448724.58</v>
      </c>
      <c r="BN1203" s="18">
        <f t="shared" si="3570"/>
        <v>168375.6</v>
      </c>
      <c r="BO1203" s="18">
        <f t="shared" si="3500"/>
        <v>459288.86299999995</v>
      </c>
      <c r="BP1203" s="18">
        <f t="shared" si="3501"/>
        <v>466528.23700000002</v>
      </c>
      <c r="BQ1203" s="18">
        <f t="shared" si="3502"/>
        <v>293755.522</v>
      </c>
      <c r="BR1203" s="18">
        <f t="shared" ref="BR1203:BT1203" si="3571">BR1204+BR1212+BR1230+BR1262+BR1268+BR1274+BR1278+BR1238+BR1242+BR1246+BR1250+BR1282+BR1288+BR1292+BR1234+BR1208+BR1223+BR1254+BR1298+BR1304+BR1308+BR1258+BR1216</f>
        <v>-6221.95</v>
      </c>
      <c r="BS1203" s="18">
        <f t="shared" si="3571"/>
        <v>6221.95</v>
      </c>
      <c r="BT1203" s="18">
        <f t="shared" si="3571"/>
        <v>0</v>
      </c>
      <c r="BU1203" s="18">
        <f t="shared" si="3503"/>
        <v>453066.91299999994</v>
      </c>
      <c r="BV1203" s="18">
        <f t="shared" si="3504"/>
        <v>472750.18700000003</v>
      </c>
      <c r="BW1203" s="18">
        <f t="shared" si="3505"/>
        <v>293755.522</v>
      </c>
      <c r="BX1203" s="18">
        <f t="shared" ref="BX1203:BZ1203" si="3572">BX1204+BX1212+BX1230+BX1262+BX1268+BX1274+BX1278+BX1238+BX1242+BX1246+BX1250+BX1282+BX1288+BX1292+BX1234+BX1208+BX1223+BX1254+BX1298+BX1304+BX1308+BX1258+BX1216</f>
        <v>46154.704999999994</v>
      </c>
      <c r="BY1203" s="18">
        <f t="shared" si="3572"/>
        <v>-16892.216</v>
      </c>
      <c r="BZ1203" s="18">
        <f t="shared" si="3572"/>
        <v>-14622.656000000001</v>
      </c>
      <c r="CA1203" s="18">
        <f t="shared" si="3495"/>
        <v>499221.61799999996</v>
      </c>
      <c r="CB1203" s="18">
        <f t="shared" si="3496"/>
        <v>455857.97100000002</v>
      </c>
      <c r="CC1203" s="18">
        <f t="shared" si="3497"/>
        <v>279132.86599999998</v>
      </c>
      <c r="CD1203" s="18">
        <f t="shared" si="3570"/>
        <v>0</v>
      </c>
      <c r="CE1203" s="27"/>
      <c r="CF1203" s="33"/>
    </row>
    <row r="1204" spans="1:119" ht="46.8" x14ac:dyDescent="0.3">
      <c r="A1204" s="41" t="s">
        <v>221</v>
      </c>
      <c r="B1204" s="39"/>
      <c r="C1204" s="41"/>
      <c r="D1204" s="41"/>
      <c r="E1204" s="14" t="s">
        <v>801</v>
      </c>
      <c r="F1204" s="18">
        <f t="shared" ref="F1204:K1206" si="3573">F1205</f>
        <v>218006.3</v>
      </c>
      <c r="G1204" s="18">
        <f t="shared" si="3573"/>
        <v>0</v>
      </c>
      <c r="H1204" s="18">
        <f t="shared" si="3573"/>
        <v>0</v>
      </c>
      <c r="I1204" s="18">
        <f t="shared" si="3573"/>
        <v>-114034.09999999999</v>
      </c>
      <c r="J1204" s="18">
        <f t="shared" si="3573"/>
        <v>114032.7</v>
      </c>
      <c r="K1204" s="18">
        <f t="shared" si="3573"/>
        <v>0</v>
      </c>
      <c r="L1204" s="18">
        <f t="shared" si="3465"/>
        <v>103972.2</v>
      </c>
      <c r="M1204" s="18">
        <f t="shared" si="3466"/>
        <v>114032.7</v>
      </c>
      <c r="N1204" s="18">
        <f t="shared" si="3467"/>
        <v>0</v>
      </c>
      <c r="O1204" s="18">
        <f t="shared" ref="O1204:S1206" si="3574">O1205</f>
        <v>117652.06</v>
      </c>
      <c r="P1204" s="18">
        <f t="shared" si="3574"/>
        <v>0</v>
      </c>
      <c r="Q1204" s="18">
        <f t="shared" si="3574"/>
        <v>0</v>
      </c>
      <c r="R1204" s="18">
        <f t="shared" si="3574"/>
        <v>0</v>
      </c>
      <c r="S1204" s="18">
        <f t="shared" si="3574"/>
        <v>0</v>
      </c>
      <c r="T1204" s="18">
        <f t="shared" si="3554"/>
        <v>221624.26</v>
      </c>
      <c r="U1204" s="18">
        <f t="shared" si="3555"/>
        <v>114032.7</v>
      </c>
      <c r="V1204" s="18">
        <f t="shared" si="3556"/>
        <v>0</v>
      </c>
      <c r="W1204" s="18">
        <f t="shared" ref="W1204:CD1206" si="3575">W1205</f>
        <v>-1481.547</v>
      </c>
      <c r="X1204" s="18">
        <f t="shared" si="3575"/>
        <v>0</v>
      </c>
      <c r="Y1204" s="18">
        <f t="shared" si="3575"/>
        <v>0</v>
      </c>
      <c r="Z1204" s="18">
        <f t="shared" si="3575"/>
        <v>0</v>
      </c>
      <c r="AA1204" s="18">
        <f t="shared" si="3575"/>
        <v>-1537.377</v>
      </c>
      <c r="AB1204" s="18">
        <f t="shared" si="3575"/>
        <v>0</v>
      </c>
      <c r="AC1204" s="18">
        <f t="shared" si="3559"/>
        <v>220142.71300000002</v>
      </c>
      <c r="AD1204" s="18">
        <f t="shared" si="3560"/>
        <v>112495.323</v>
      </c>
      <c r="AE1204" s="18">
        <f t="shared" si="3561"/>
        <v>0</v>
      </c>
      <c r="AF1204" s="18">
        <f t="shared" si="3575"/>
        <v>-68605.801000000007</v>
      </c>
      <c r="AG1204" s="18">
        <f t="shared" si="3575"/>
        <v>68605.801000000007</v>
      </c>
      <c r="AH1204" s="18">
        <f t="shared" si="3575"/>
        <v>0</v>
      </c>
      <c r="AI1204" s="18">
        <f t="shared" si="3547"/>
        <v>151536.91200000001</v>
      </c>
      <c r="AJ1204" s="18">
        <f t="shared" si="3548"/>
        <v>181101.12400000001</v>
      </c>
      <c r="AK1204" s="18">
        <f t="shared" si="3549"/>
        <v>0</v>
      </c>
      <c r="AL1204" s="18">
        <f t="shared" si="3575"/>
        <v>0</v>
      </c>
      <c r="AM1204" s="18">
        <f t="shared" si="3550"/>
        <v>151536.91200000001</v>
      </c>
      <c r="AN1204" s="18">
        <f t="shared" si="3575"/>
        <v>-50000</v>
      </c>
      <c r="AO1204" s="18">
        <f t="shared" si="3575"/>
        <v>50000</v>
      </c>
      <c r="AP1204" s="18">
        <f t="shared" si="3575"/>
        <v>0</v>
      </c>
      <c r="AQ1204" s="18">
        <f t="shared" si="3524"/>
        <v>101536.91200000001</v>
      </c>
      <c r="AR1204" s="18">
        <f t="shared" si="3525"/>
        <v>231101.12400000001</v>
      </c>
      <c r="AS1204" s="18">
        <f t="shared" si="3526"/>
        <v>0</v>
      </c>
      <c r="AT1204" s="18">
        <f t="shared" si="3575"/>
        <v>0</v>
      </c>
      <c r="AU1204" s="18">
        <f t="shared" si="3575"/>
        <v>0</v>
      </c>
      <c r="AV1204" s="18">
        <f t="shared" si="3575"/>
        <v>0</v>
      </c>
      <c r="AW1204" s="18">
        <f t="shared" si="3527"/>
        <v>101536.91200000001</v>
      </c>
      <c r="AX1204" s="18">
        <f t="shared" si="3528"/>
        <v>231101.12400000001</v>
      </c>
      <c r="AY1204" s="18">
        <f t="shared" si="3529"/>
        <v>0</v>
      </c>
      <c r="AZ1204" s="18">
        <f t="shared" si="3575"/>
        <v>0</v>
      </c>
      <c r="BA1204" s="18">
        <f t="shared" si="3575"/>
        <v>0</v>
      </c>
      <c r="BB1204" s="18">
        <f t="shared" si="3575"/>
        <v>0</v>
      </c>
      <c r="BC1204" s="18">
        <f t="shared" si="3518"/>
        <v>101536.91200000001</v>
      </c>
      <c r="BD1204" s="18">
        <f t="shared" si="3519"/>
        <v>231101.12400000001</v>
      </c>
      <c r="BE1204" s="18">
        <f t="shared" si="3520"/>
        <v>0</v>
      </c>
      <c r="BF1204" s="18">
        <f t="shared" si="3575"/>
        <v>0</v>
      </c>
      <c r="BG1204" s="18">
        <f t="shared" si="3575"/>
        <v>0</v>
      </c>
      <c r="BH1204" s="18">
        <f t="shared" si="3575"/>
        <v>0</v>
      </c>
      <c r="BI1204" s="18">
        <f t="shared" si="3512"/>
        <v>101536.91200000001</v>
      </c>
      <c r="BJ1204" s="18">
        <f t="shared" si="3513"/>
        <v>231101.12400000001</v>
      </c>
      <c r="BK1204" s="18">
        <f t="shared" si="3514"/>
        <v>0</v>
      </c>
      <c r="BL1204" s="18">
        <f t="shared" si="3575"/>
        <v>-35248.173000000003</v>
      </c>
      <c r="BM1204" s="18">
        <f t="shared" si="3575"/>
        <v>10445.1</v>
      </c>
      <c r="BN1204" s="18">
        <f t="shared" si="3575"/>
        <v>114763.6</v>
      </c>
      <c r="BO1204" s="18">
        <f t="shared" si="3500"/>
        <v>66288.739000000001</v>
      </c>
      <c r="BP1204" s="18">
        <f t="shared" si="3501"/>
        <v>241546.22400000002</v>
      </c>
      <c r="BQ1204" s="18">
        <f t="shared" si="3502"/>
        <v>114763.6</v>
      </c>
      <c r="BR1204" s="18">
        <f t="shared" si="3575"/>
        <v>-7285.2389999999996</v>
      </c>
      <c r="BS1204" s="18">
        <f t="shared" si="3575"/>
        <v>6221.95</v>
      </c>
      <c r="BT1204" s="18">
        <f t="shared" si="3575"/>
        <v>1063.289</v>
      </c>
      <c r="BU1204" s="18">
        <f t="shared" si="3503"/>
        <v>59003.5</v>
      </c>
      <c r="BV1204" s="18">
        <f t="shared" si="3504"/>
        <v>247768.17400000003</v>
      </c>
      <c r="BW1204" s="18">
        <f t="shared" si="3505"/>
        <v>115826.88900000001</v>
      </c>
      <c r="BX1204" s="18">
        <f t="shared" si="3575"/>
        <v>0</v>
      </c>
      <c r="BY1204" s="18">
        <f t="shared" si="3575"/>
        <v>0</v>
      </c>
      <c r="BZ1204" s="18">
        <f t="shared" si="3575"/>
        <v>0</v>
      </c>
      <c r="CA1204" s="18">
        <f t="shared" si="3495"/>
        <v>59003.5</v>
      </c>
      <c r="CB1204" s="18">
        <f t="shared" si="3496"/>
        <v>247768.17400000003</v>
      </c>
      <c r="CC1204" s="18">
        <f t="shared" si="3497"/>
        <v>115826.88900000001</v>
      </c>
      <c r="CD1204" s="18">
        <f t="shared" si="3575"/>
        <v>0</v>
      </c>
      <c r="CE1204" s="27"/>
      <c r="CF1204" s="33"/>
    </row>
    <row r="1205" spans="1:119" ht="46.8" x14ac:dyDescent="0.3">
      <c r="A1205" s="41" t="s">
        <v>221</v>
      </c>
      <c r="B1205" s="39">
        <v>400</v>
      </c>
      <c r="C1205" s="41"/>
      <c r="D1205" s="41"/>
      <c r="E1205" s="14" t="s">
        <v>553</v>
      </c>
      <c r="F1205" s="18">
        <f t="shared" si="3573"/>
        <v>218006.3</v>
      </c>
      <c r="G1205" s="18">
        <f t="shared" si="3573"/>
        <v>0</v>
      </c>
      <c r="H1205" s="18">
        <f t="shared" si="3573"/>
        <v>0</v>
      </c>
      <c r="I1205" s="18">
        <f t="shared" si="3573"/>
        <v>-114034.09999999999</v>
      </c>
      <c r="J1205" s="18">
        <f t="shared" si="3573"/>
        <v>114032.7</v>
      </c>
      <c r="K1205" s="18">
        <f t="shared" si="3573"/>
        <v>0</v>
      </c>
      <c r="L1205" s="18">
        <f t="shared" si="3465"/>
        <v>103972.2</v>
      </c>
      <c r="M1205" s="18">
        <f t="shared" si="3466"/>
        <v>114032.7</v>
      </c>
      <c r="N1205" s="18">
        <f t="shared" si="3467"/>
        <v>0</v>
      </c>
      <c r="O1205" s="18">
        <f t="shared" si="3574"/>
        <v>117652.06</v>
      </c>
      <c r="P1205" s="18">
        <f t="shared" si="3574"/>
        <v>0</v>
      </c>
      <c r="Q1205" s="18">
        <f t="shared" si="3574"/>
        <v>0</v>
      </c>
      <c r="R1205" s="18">
        <f t="shared" si="3574"/>
        <v>0</v>
      </c>
      <c r="S1205" s="18">
        <f t="shared" si="3574"/>
        <v>0</v>
      </c>
      <c r="T1205" s="18">
        <f t="shared" si="3554"/>
        <v>221624.26</v>
      </c>
      <c r="U1205" s="18">
        <f t="shared" si="3555"/>
        <v>114032.7</v>
      </c>
      <c r="V1205" s="18">
        <f t="shared" si="3556"/>
        <v>0</v>
      </c>
      <c r="W1205" s="18">
        <f t="shared" si="3575"/>
        <v>-1481.547</v>
      </c>
      <c r="X1205" s="18">
        <f t="shared" si="3575"/>
        <v>0</v>
      </c>
      <c r="Y1205" s="18">
        <f t="shared" si="3575"/>
        <v>0</v>
      </c>
      <c r="Z1205" s="18">
        <f t="shared" si="3575"/>
        <v>0</v>
      </c>
      <c r="AA1205" s="18">
        <f t="shared" si="3575"/>
        <v>-1537.377</v>
      </c>
      <c r="AB1205" s="18">
        <f t="shared" si="3575"/>
        <v>0</v>
      </c>
      <c r="AC1205" s="18">
        <f t="shared" si="3559"/>
        <v>220142.71300000002</v>
      </c>
      <c r="AD1205" s="18">
        <f t="shared" si="3560"/>
        <v>112495.323</v>
      </c>
      <c r="AE1205" s="18">
        <f t="shared" si="3561"/>
        <v>0</v>
      </c>
      <c r="AF1205" s="18">
        <f t="shared" si="3575"/>
        <v>-68605.801000000007</v>
      </c>
      <c r="AG1205" s="18">
        <f t="shared" si="3575"/>
        <v>68605.801000000007</v>
      </c>
      <c r="AH1205" s="18">
        <f t="shared" si="3575"/>
        <v>0</v>
      </c>
      <c r="AI1205" s="18">
        <f t="shared" si="3547"/>
        <v>151536.91200000001</v>
      </c>
      <c r="AJ1205" s="18">
        <f t="shared" si="3548"/>
        <v>181101.12400000001</v>
      </c>
      <c r="AK1205" s="18">
        <f t="shared" si="3549"/>
        <v>0</v>
      </c>
      <c r="AL1205" s="18">
        <f t="shared" si="3575"/>
        <v>0</v>
      </c>
      <c r="AM1205" s="18">
        <f t="shared" si="3550"/>
        <v>151536.91200000001</v>
      </c>
      <c r="AN1205" s="18">
        <f t="shared" si="3575"/>
        <v>-50000</v>
      </c>
      <c r="AO1205" s="18">
        <f t="shared" si="3575"/>
        <v>50000</v>
      </c>
      <c r="AP1205" s="18">
        <f t="shared" si="3575"/>
        <v>0</v>
      </c>
      <c r="AQ1205" s="18">
        <f t="shared" si="3524"/>
        <v>101536.91200000001</v>
      </c>
      <c r="AR1205" s="18">
        <f t="shared" si="3525"/>
        <v>231101.12400000001</v>
      </c>
      <c r="AS1205" s="18">
        <f t="shared" si="3526"/>
        <v>0</v>
      </c>
      <c r="AT1205" s="18">
        <f t="shared" si="3575"/>
        <v>0</v>
      </c>
      <c r="AU1205" s="18">
        <f t="shared" si="3575"/>
        <v>0</v>
      </c>
      <c r="AV1205" s="18">
        <f t="shared" si="3575"/>
        <v>0</v>
      </c>
      <c r="AW1205" s="18">
        <f t="shared" si="3527"/>
        <v>101536.91200000001</v>
      </c>
      <c r="AX1205" s="18">
        <f t="shared" si="3528"/>
        <v>231101.12400000001</v>
      </c>
      <c r="AY1205" s="18">
        <f t="shared" si="3529"/>
        <v>0</v>
      </c>
      <c r="AZ1205" s="18">
        <f t="shared" si="3575"/>
        <v>0</v>
      </c>
      <c r="BA1205" s="18">
        <f t="shared" si="3575"/>
        <v>0</v>
      </c>
      <c r="BB1205" s="18">
        <f t="shared" si="3575"/>
        <v>0</v>
      </c>
      <c r="BC1205" s="18">
        <f t="shared" si="3518"/>
        <v>101536.91200000001</v>
      </c>
      <c r="BD1205" s="18">
        <f t="shared" si="3519"/>
        <v>231101.12400000001</v>
      </c>
      <c r="BE1205" s="18">
        <f t="shared" si="3520"/>
        <v>0</v>
      </c>
      <c r="BF1205" s="18">
        <f t="shared" si="3575"/>
        <v>0</v>
      </c>
      <c r="BG1205" s="18">
        <f t="shared" si="3575"/>
        <v>0</v>
      </c>
      <c r="BH1205" s="18">
        <f t="shared" si="3575"/>
        <v>0</v>
      </c>
      <c r="BI1205" s="18">
        <f t="shared" si="3512"/>
        <v>101536.91200000001</v>
      </c>
      <c r="BJ1205" s="18">
        <f t="shared" si="3513"/>
        <v>231101.12400000001</v>
      </c>
      <c r="BK1205" s="18">
        <f t="shared" si="3514"/>
        <v>0</v>
      </c>
      <c r="BL1205" s="18">
        <f t="shared" si="3575"/>
        <v>-35248.173000000003</v>
      </c>
      <c r="BM1205" s="18">
        <f t="shared" si="3575"/>
        <v>10445.1</v>
      </c>
      <c r="BN1205" s="18">
        <f t="shared" si="3575"/>
        <v>114763.6</v>
      </c>
      <c r="BO1205" s="18">
        <f t="shared" si="3500"/>
        <v>66288.739000000001</v>
      </c>
      <c r="BP1205" s="18">
        <f t="shared" si="3501"/>
        <v>241546.22400000002</v>
      </c>
      <c r="BQ1205" s="18">
        <f t="shared" si="3502"/>
        <v>114763.6</v>
      </c>
      <c r="BR1205" s="18">
        <f t="shared" si="3575"/>
        <v>-7285.2389999999996</v>
      </c>
      <c r="BS1205" s="18">
        <f t="shared" si="3575"/>
        <v>6221.95</v>
      </c>
      <c r="BT1205" s="18">
        <f t="shared" si="3575"/>
        <v>1063.289</v>
      </c>
      <c r="BU1205" s="18">
        <f t="shared" si="3503"/>
        <v>59003.5</v>
      </c>
      <c r="BV1205" s="18">
        <f t="shared" si="3504"/>
        <v>247768.17400000003</v>
      </c>
      <c r="BW1205" s="18">
        <f t="shared" si="3505"/>
        <v>115826.88900000001</v>
      </c>
      <c r="BX1205" s="18">
        <f t="shared" si="3575"/>
        <v>0</v>
      </c>
      <c r="BY1205" s="18">
        <f t="shared" si="3575"/>
        <v>0</v>
      </c>
      <c r="BZ1205" s="18">
        <f t="shared" si="3575"/>
        <v>0</v>
      </c>
      <c r="CA1205" s="18">
        <f t="shared" si="3495"/>
        <v>59003.5</v>
      </c>
      <c r="CB1205" s="18">
        <f t="shared" si="3496"/>
        <v>247768.17400000003</v>
      </c>
      <c r="CC1205" s="18">
        <f t="shared" si="3497"/>
        <v>115826.88900000001</v>
      </c>
      <c r="CD1205" s="18">
        <f t="shared" si="3575"/>
        <v>0</v>
      </c>
      <c r="CE1205" s="27"/>
      <c r="CF1205" s="33"/>
    </row>
    <row r="1206" spans="1:119" x14ac:dyDescent="0.3">
      <c r="A1206" s="41" t="s">
        <v>221</v>
      </c>
      <c r="B1206" s="39">
        <v>410</v>
      </c>
      <c r="C1206" s="41"/>
      <c r="D1206" s="41"/>
      <c r="E1206" s="14" t="s">
        <v>566</v>
      </c>
      <c r="F1206" s="18">
        <f t="shared" si="3573"/>
        <v>218006.3</v>
      </c>
      <c r="G1206" s="18">
        <f t="shared" si="3573"/>
        <v>0</v>
      </c>
      <c r="H1206" s="18">
        <f t="shared" si="3573"/>
        <v>0</v>
      </c>
      <c r="I1206" s="18">
        <f t="shared" si="3573"/>
        <v>-114034.09999999999</v>
      </c>
      <c r="J1206" s="18">
        <f t="shared" si="3573"/>
        <v>114032.7</v>
      </c>
      <c r="K1206" s="18">
        <f t="shared" si="3573"/>
        <v>0</v>
      </c>
      <c r="L1206" s="18">
        <f t="shared" si="3465"/>
        <v>103972.2</v>
      </c>
      <c r="M1206" s="18">
        <f t="shared" si="3466"/>
        <v>114032.7</v>
      </c>
      <c r="N1206" s="18">
        <f t="shared" si="3467"/>
        <v>0</v>
      </c>
      <c r="O1206" s="18">
        <f t="shared" si="3574"/>
        <v>117652.06</v>
      </c>
      <c r="P1206" s="18">
        <f t="shared" si="3574"/>
        <v>0</v>
      </c>
      <c r="Q1206" s="18">
        <f t="shared" si="3574"/>
        <v>0</v>
      </c>
      <c r="R1206" s="18">
        <f t="shared" si="3574"/>
        <v>0</v>
      </c>
      <c r="S1206" s="18">
        <f t="shared" si="3574"/>
        <v>0</v>
      </c>
      <c r="T1206" s="18">
        <f t="shared" si="3554"/>
        <v>221624.26</v>
      </c>
      <c r="U1206" s="18">
        <f t="shared" si="3555"/>
        <v>114032.7</v>
      </c>
      <c r="V1206" s="18">
        <f t="shared" si="3556"/>
        <v>0</v>
      </c>
      <c r="W1206" s="18">
        <f t="shared" si="3575"/>
        <v>-1481.547</v>
      </c>
      <c r="X1206" s="18">
        <f t="shared" si="3575"/>
        <v>0</v>
      </c>
      <c r="Y1206" s="18">
        <f t="shared" si="3575"/>
        <v>0</v>
      </c>
      <c r="Z1206" s="18">
        <f t="shared" si="3575"/>
        <v>0</v>
      </c>
      <c r="AA1206" s="18">
        <f t="shared" si="3575"/>
        <v>-1537.377</v>
      </c>
      <c r="AB1206" s="18">
        <f t="shared" si="3575"/>
        <v>0</v>
      </c>
      <c r="AC1206" s="18">
        <f t="shared" si="3559"/>
        <v>220142.71300000002</v>
      </c>
      <c r="AD1206" s="18">
        <f t="shared" si="3560"/>
        <v>112495.323</v>
      </c>
      <c r="AE1206" s="18">
        <f t="shared" si="3561"/>
        <v>0</v>
      </c>
      <c r="AF1206" s="18">
        <f t="shared" si="3575"/>
        <v>-68605.801000000007</v>
      </c>
      <c r="AG1206" s="18">
        <f t="shared" si="3575"/>
        <v>68605.801000000007</v>
      </c>
      <c r="AH1206" s="18">
        <f t="shared" si="3575"/>
        <v>0</v>
      </c>
      <c r="AI1206" s="18">
        <f t="shared" si="3547"/>
        <v>151536.91200000001</v>
      </c>
      <c r="AJ1206" s="18">
        <f t="shared" si="3548"/>
        <v>181101.12400000001</v>
      </c>
      <c r="AK1206" s="18">
        <f t="shared" si="3549"/>
        <v>0</v>
      </c>
      <c r="AL1206" s="18">
        <f t="shared" si="3575"/>
        <v>0</v>
      </c>
      <c r="AM1206" s="18">
        <f t="shared" si="3550"/>
        <v>151536.91200000001</v>
      </c>
      <c r="AN1206" s="18">
        <f t="shared" si="3575"/>
        <v>-50000</v>
      </c>
      <c r="AO1206" s="18">
        <f t="shared" si="3575"/>
        <v>50000</v>
      </c>
      <c r="AP1206" s="18">
        <f t="shared" si="3575"/>
        <v>0</v>
      </c>
      <c r="AQ1206" s="18">
        <f t="shared" si="3524"/>
        <v>101536.91200000001</v>
      </c>
      <c r="AR1206" s="18">
        <f t="shared" si="3525"/>
        <v>231101.12400000001</v>
      </c>
      <c r="AS1206" s="18">
        <f t="shared" si="3526"/>
        <v>0</v>
      </c>
      <c r="AT1206" s="18">
        <f t="shared" si="3575"/>
        <v>0</v>
      </c>
      <c r="AU1206" s="18">
        <f t="shared" si="3575"/>
        <v>0</v>
      </c>
      <c r="AV1206" s="18">
        <f t="shared" si="3575"/>
        <v>0</v>
      </c>
      <c r="AW1206" s="18">
        <f t="shared" si="3527"/>
        <v>101536.91200000001</v>
      </c>
      <c r="AX1206" s="18">
        <f t="shared" si="3528"/>
        <v>231101.12400000001</v>
      </c>
      <c r="AY1206" s="18">
        <f t="shared" si="3529"/>
        <v>0</v>
      </c>
      <c r="AZ1206" s="18">
        <f t="shared" si="3575"/>
        <v>0</v>
      </c>
      <c r="BA1206" s="18">
        <f t="shared" si="3575"/>
        <v>0</v>
      </c>
      <c r="BB1206" s="18">
        <f t="shared" si="3575"/>
        <v>0</v>
      </c>
      <c r="BC1206" s="18">
        <f t="shared" si="3518"/>
        <v>101536.91200000001</v>
      </c>
      <c r="BD1206" s="18">
        <f t="shared" si="3519"/>
        <v>231101.12400000001</v>
      </c>
      <c r="BE1206" s="18">
        <f t="shared" si="3520"/>
        <v>0</v>
      </c>
      <c r="BF1206" s="18">
        <f t="shared" si="3575"/>
        <v>0</v>
      </c>
      <c r="BG1206" s="18">
        <f t="shared" si="3575"/>
        <v>0</v>
      </c>
      <c r="BH1206" s="18">
        <f t="shared" si="3575"/>
        <v>0</v>
      </c>
      <c r="BI1206" s="18">
        <f t="shared" si="3512"/>
        <v>101536.91200000001</v>
      </c>
      <c r="BJ1206" s="18">
        <f t="shared" si="3513"/>
        <v>231101.12400000001</v>
      </c>
      <c r="BK1206" s="18">
        <f t="shared" si="3514"/>
        <v>0</v>
      </c>
      <c r="BL1206" s="18">
        <f t="shared" si="3575"/>
        <v>-35248.173000000003</v>
      </c>
      <c r="BM1206" s="18">
        <f t="shared" si="3575"/>
        <v>10445.1</v>
      </c>
      <c r="BN1206" s="18">
        <f t="shared" si="3575"/>
        <v>114763.6</v>
      </c>
      <c r="BO1206" s="18">
        <f t="shared" si="3500"/>
        <v>66288.739000000001</v>
      </c>
      <c r="BP1206" s="18">
        <f t="shared" si="3501"/>
        <v>241546.22400000002</v>
      </c>
      <c r="BQ1206" s="18">
        <f t="shared" si="3502"/>
        <v>114763.6</v>
      </c>
      <c r="BR1206" s="18">
        <f t="shared" si="3575"/>
        <v>-7285.2389999999996</v>
      </c>
      <c r="BS1206" s="18">
        <f t="shared" si="3575"/>
        <v>6221.95</v>
      </c>
      <c r="BT1206" s="18">
        <f t="shared" si="3575"/>
        <v>1063.289</v>
      </c>
      <c r="BU1206" s="18">
        <f t="shared" si="3503"/>
        <v>59003.5</v>
      </c>
      <c r="BV1206" s="18">
        <f t="shared" si="3504"/>
        <v>247768.17400000003</v>
      </c>
      <c r="BW1206" s="18">
        <f t="shared" si="3505"/>
        <v>115826.88900000001</v>
      </c>
      <c r="BX1206" s="18">
        <f t="shared" si="3575"/>
        <v>0</v>
      </c>
      <c r="BY1206" s="18">
        <f t="shared" si="3575"/>
        <v>0</v>
      </c>
      <c r="BZ1206" s="18">
        <f t="shared" si="3575"/>
        <v>0</v>
      </c>
      <c r="CA1206" s="18">
        <f t="shared" si="3495"/>
        <v>59003.5</v>
      </c>
      <c r="CB1206" s="18">
        <f t="shared" si="3496"/>
        <v>247768.17400000003</v>
      </c>
      <c r="CC1206" s="18">
        <f t="shared" si="3497"/>
        <v>115826.88900000001</v>
      </c>
      <c r="CD1206" s="18">
        <f t="shared" si="3575"/>
        <v>0</v>
      </c>
      <c r="CE1206" s="27"/>
      <c r="CF1206" s="33"/>
    </row>
    <row r="1207" spans="1:119" x14ac:dyDescent="0.3">
      <c r="A1207" s="41" t="s">
        <v>221</v>
      </c>
      <c r="B1207" s="39">
        <v>410</v>
      </c>
      <c r="C1207" s="41" t="s">
        <v>27</v>
      </c>
      <c r="D1207" s="41" t="s">
        <v>110</v>
      </c>
      <c r="E1207" s="14" t="s">
        <v>532</v>
      </c>
      <c r="F1207" s="23">
        <v>218006.3</v>
      </c>
      <c r="G1207" s="18"/>
      <c r="H1207" s="18"/>
      <c r="I1207" s="23">
        <f>-114032.7-1.4</f>
        <v>-114034.09999999999</v>
      </c>
      <c r="J1207" s="23">
        <v>114032.7</v>
      </c>
      <c r="K1207" s="18"/>
      <c r="L1207" s="18">
        <f t="shared" si="3465"/>
        <v>103972.2</v>
      </c>
      <c r="M1207" s="18">
        <f t="shared" si="3466"/>
        <v>114032.7</v>
      </c>
      <c r="N1207" s="18">
        <f t="shared" si="3467"/>
        <v>0</v>
      </c>
      <c r="O1207" s="18">
        <v>117652.06</v>
      </c>
      <c r="P1207" s="18"/>
      <c r="Q1207" s="18"/>
      <c r="R1207" s="18"/>
      <c r="S1207" s="18"/>
      <c r="T1207" s="18">
        <f t="shared" si="3554"/>
        <v>221624.26</v>
      </c>
      <c r="U1207" s="18">
        <f t="shared" si="3555"/>
        <v>114032.7</v>
      </c>
      <c r="V1207" s="18">
        <f t="shared" si="3556"/>
        <v>0</v>
      </c>
      <c r="W1207" s="18">
        <v>-1481.547</v>
      </c>
      <c r="X1207" s="18"/>
      <c r="Y1207" s="18"/>
      <c r="Z1207" s="18"/>
      <c r="AA1207" s="18">
        <v>-1537.377</v>
      </c>
      <c r="AB1207" s="18"/>
      <c r="AC1207" s="18">
        <f t="shared" si="3559"/>
        <v>220142.71300000002</v>
      </c>
      <c r="AD1207" s="18">
        <f t="shared" si="3560"/>
        <v>112495.323</v>
      </c>
      <c r="AE1207" s="18">
        <f t="shared" si="3561"/>
        <v>0</v>
      </c>
      <c r="AF1207" s="18">
        <v>-68605.801000000007</v>
      </c>
      <c r="AG1207" s="18">
        <v>68605.801000000007</v>
      </c>
      <c r="AH1207" s="18"/>
      <c r="AI1207" s="18">
        <f t="shared" si="3547"/>
        <v>151536.91200000001</v>
      </c>
      <c r="AJ1207" s="18">
        <f t="shared" si="3548"/>
        <v>181101.12400000001</v>
      </c>
      <c r="AK1207" s="18">
        <f t="shared" si="3549"/>
        <v>0</v>
      </c>
      <c r="AL1207" s="18"/>
      <c r="AM1207" s="18">
        <f t="shared" si="3550"/>
        <v>151536.91200000001</v>
      </c>
      <c r="AN1207" s="18">
        <v>-50000</v>
      </c>
      <c r="AO1207" s="18">
        <v>50000</v>
      </c>
      <c r="AP1207" s="18"/>
      <c r="AQ1207" s="18">
        <f t="shared" si="3524"/>
        <v>101536.91200000001</v>
      </c>
      <c r="AR1207" s="18">
        <f t="shared" si="3525"/>
        <v>231101.12400000001</v>
      </c>
      <c r="AS1207" s="18">
        <f t="shared" si="3526"/>
        <v>0</v>
      </c>
      <c r="AT1207" s="18"/>
      <c r="AU1207" s="18"/>
      <c r="AV1207" s="18"/>
      <c r="AW1207" s="18">
        <f t="shared" si="3527"/>
        <v>101536.91200000001</v>
      </c>
      <c r="AX1207" s="18">
        <f t="shared" si="3528"/>
        <v>231101.12400000001</v>
      </c>
      <c r="AY1207" s="18">
        <f t="shared" si="3529"/>
        <v>0</v>
      </c>
      <c r="AZ1207" s="18"/>
      <c r="BA1207" s="18"/>
      <c r="BB1207" s="18"/>
      <c r="BC1207" s="18">
        <f t="shared" si="3518"/>
        <v>101536.91200000001</v>
      </c>
      <c r="BD1207" s="18">
        <f t="shared" si="3519"/>
        <v>231101.12400000001</v>
      </c>
      <c r="BE1207" s="18">
        <f t="shared" si="3520"/>
        <v>0</v>
      </c>
      <c r="BF1207" s="18"/>
      <c r="BG1207" s="18"/>
      <c r="BH1207" s="18"/>
      <c r="BI1207" s="18">
        <f t="shared" si="3512"/>
        <v>101536.91200000001</v>
      </c>
      <c r="BJ1207" s="18">
        <f t="shared" si="3513"/>
        <v>231101.12400000001</v>
      </c>
      <c r="BK1207" s="18">
        <f t="shared" si="3514"/>
        <v>0</v>
      </c>
      <c r="BL1207" s="18">
        <v>-35248.173000000003</v>
      </c>
      <c r="BM1207" s="18">
        <v>10445.1</v>
      </c>
      <c r="BN1207" s="18">
        <v>114763.6</v>
      </c>
      <c r="BO1207" s="18">
        <f t="shared" si="3500"/>
        <v>66288.739000000001</v>
      </c>
      <c r="BP1207" s="18">
        <f t="shared" si="3501"/>
        <v>241546.22400000002</v>
      </c>
      <c r="BQ1207" s="18">
        <f t="shared" si="3502"/>
        <v>114763.6</v>
      </c>
      <c r="BR1207" s="18">
        <v>-7285.2389999999996</v>
      </c>
      <c r="BS1207" s="18">
        <v>6221.95</v>
      </c>
      <c r="BT1207" s="18">
        <v>1063.289</v>
      </c>
      <c r="BU1207" s="18">
        <f t="shared" si="3503"/>
        <v>59003.5</v>
      </c>
      <c r="BV1207" s="18">
        <f t="shared" si="3504"/>
        <v>247768.17400000003</v>
      </c>
      <c r="BW1207" s="18">
        <f t="shared" si="3505"/>
        <v>115826.88900000001</v>
      </c>
      <c r="BX1207" s="18"/>
      <c r="BY1207" s="18"/>
      <c r="BZ1207" s="18"/>
      <c r="CA1207" s="18">
        <f t="shared" si="3495"/>
        <v>59003.5</v>
      </c>
      <c r="CB1207" s="18">
        <f t="shared" si="3496"/>
        <v>247768.17400000003</v>
      </c>
      <c r="CC1207" s="18">
        <f t="shared" si="3497"/>
        <v>115826.88900000001</v>
      </c>
      <c r="CD1207" s="18"/>
      <c r="CE1207" s="27"/>
      <c r="CF1207" s="33" t="s">
        <v>1433</v>
      </c>
    </row>
    <row r="1208" spans="1:119" ht="31.2" hidden="1" x14ac:dyDescent="0.3">
      <c r="A1208" s="41" t="s">
        <v>1203</v>
      </c>
      <c r="B1208" s="39"/>
      <c r="C1208" s="41"/>
      <c r="D1208" s="41"/>
      <c r="E1208" s="14" t="s">
        <v>1204</v>
      </c>
      <c r="F1208" s="18">
        <f t="shared" ref="F1208:K1210" si="3576">F1209</f>
        <v>0</v>
      </c>
      <c r="G1208" s="18">
        <f t="shared" si="3576"/>
        <v>0</v>
      </c>
      <c r="H1208" s="18">
        <f t="shared" si="3576"/>
        <v>0</v>
      </c>
      <c r="I1208" s="18">
        <f t="shared" si="3576"/>
        <v>0</v>
      </c>
      <c r="J1208" s="18">
        <f t="shared" si="3576"/>
        <v>0</v>
      </c>
      <c r="K1208" s="18">
        <f t="shared" si="3576"/>
        <v>0</v>
      </c>
      <c r="L1208" s="18">
        <f t="shared" si="3465"/>
        <v>0</v>
      </c>
      <c r="M1208" s="18">
        <f t="shared" si="3466"/>
        <v>0</v>
      </c>
      <c r="N1208" s="18">
        <f t="shared" si="3467"/>
        <v>0</v>
      </c>
      <c r="O1208" s="18">
        <f t="shared" ref="O1208:S1210" si="3577">O1209</f>
        <v>0</v>
      </c>
      <c r="P1208" s="18">
        <f t="shared" si="3577"/>
        <v>0</v>
      </c>
      <c r="Q1208" s="18">
        <f t="shared" si="3577"/>
        <v>0</v>
      </c>
      <c r="R1208" s="18">
        <f t="shared" si="3577"/>
        <v>0</v>
      </c>
      <c r="S1208" s="18">
        <f t="shared" si="3577"/>
        <v>0</v>
      </c>
      <c r="T1208" s="18">
        <f t="shared" si="3554"/>
        <v>0</v>
      </c>
      <c r="U1208" s="18">
        <f t="shared" si="3555"/>
        <v>0</v>
      </c>
      <c r="V1208" s="18">
        <f t="shared" si="3556"/>
        <v>0</v>
      </c>
      <c r="W1208" s="18">
        <f t="shared" ref="W1208:CD1210" si="3578">W1209</f>
        <v>0</v>
      </c>
      <c r="X1208" s="18">
        <f t="shared" si="3578"/>
        <v>0</v>
      </c>
      <c r="Y1208" s="18">
        <f t="shared" si="3578"/>
        <v>0</v>
      </c>
      <c r="Z1208" s="18">
        <f t="shared" si="3578"/>
        <v>0</v>
      </c>
      <c r="AA1208" s="18">
        <f t="shared" si="3578"/>
        <v>0</v>
      </c>
      <c r="AB1208" s="18">
        <f t="shared" si="3578"/>
        <v>0</v>
      </c>
      <c r="AC1208" s="18">
        <f t="shared" si="3559"/>
        <v>0</v>
      </c>
      <c r="AD1208" s="18">
        <f t="shared" si="3560"/>
        <v>0</v>
      </c>
      <c r="AE1208" s="18">
        <f t="shared" si="3561"/>
        <v>0</v>
      </c>
      <c r="AF1208" s="18">
        <f t="shared" si="3578"/>
        <v>0</v>
      </c>
      <c r="AG1208" s="18">
        <f t="shared" si="3578"/>
        <v>0</v>
      </c>
      <c r="AH1208" s="18">
        <f t="shared" si="3578"/>
        <v>0</v>
      </c>
      <c r="AI1208" s="18">
        <f t="shared" si="3547"/>
        <v>0</v>
      </c>
      <c r="AJ1208" s="18">
        <f t="shared" si="3548"/>
        <v>0</v>
      </c>
      <c r="AK1208" s="18">
        <f t="shared" si="3549"/>
        <v>0</v>
      </c>
      <c r="AL1208" s="18">
        <f t="shared" si="3578"/>
        <v>0</v>
      </c>
      <c r="AM1208" s="18">
        <f t="shared" si="3550"/>
        <v>0</v>
      </c>
      <c r="AN1208" s="18">
        <f t="shared" si="3578"/>
        <v>0</v>
      </c>
      <c r="AO1208" s="18">
        <f t="shared" si="3578"/>
        <v>0</v>
      </c>
      <c r="AP1208" s="18">
        <f t="shared" si="3578"/>
        <v>0</v>
      </c>
      <c r="AQ1208" s="18">
        <f t="shared" si="3524"/>
        <v>0</v>
      </c>
      <c r="AR1208" s="18">
        <f t="shared" si="3525"/>
        <v>0</v>
      </c>
      <c r="AS1208" s="18">
        <f t="shared" si="3526"/>
        <v>0</v>
      </c>
      <c r="AT1208" s="18">
        <f t="shared" si="3578"/>
        <v>0</v>
      </c>
      <c r="AU1208" s="18">
        <f t="shared" si="3578"/>
        <v>0</v>
      </c>
      <c r="AV1208" s="18">
        <f t="shared" si="3578"/>
        <v>0</v>
      </c>
      <c r="AW1208" s="18">
        <f t="shared" si="3527"/>
        <v>0</v>
      </c>
      <c r="AX1208" s="18">
        <f t="shared" si="3528"/>
        <v>0</v>
      </c>
      <c r="AY1208" s="18">
        <f t="shared" si="3529"/>
        <v>0</v>
      </c>
      <c r="AZ1208" s="18">
        <f t="shared" si="3578"/>
        <v>0</v>
      </c>
      <c r="BA1208" s="18">
        <f t="shared" si="3578"/>
        <v>0</v>
      </c>
      <c r="BB1208" s="18">
        <f t="shared" si="3578"/>
        <v>0</v>
      </c>
      <c r="BC1208" s="18">
        <f t="shared" si="3518"/>
        <v>0</v>
      </c>
      <c r="BD1208" s="18">
        <f t="shared" si="3519"/>
        <v>0</v>
      </c>
      <c r="BE1208" s="18">
        <f t="shared" si="3520"/>
        <v>0</v>
      </c>
      <c r="BF1208" s="18">
        <f t="shared" si="3578"/>
        <v>0</v>
      </c>
      <c r="BG1208" s="18">
        <f t="shared" si="3578"/>
        <v>0</v>
      </c>
      <c r="BH1208" s="18">
        <f t="shared" si="3578"/>
        <v>0</v>
      </c>
      <c r="BI1208" s="18">
        <f t="shared" si="3512"/>
        <v>0</v>
      </c>
      <c r="BJ1208" s="18">
        <f t="shared" si="3513"/>
        <v>0</v>
      </c>
      <c r="BK1208" s="18">
        <f t="shared" si="3514"/>
        <v>0</v>
      </c>
      <c r="BL1208" s="18">
        <f t="shared" si="3578"/>
        <v>0</v>
      </c>
      <c r="BM1208" s="18">
        <f t="shared" si="3578"/>
        <v>0</v>
      </c>
      <c r="BN1208" s="18">
        <f t="shared" si="3578"/>
        <v>0</v>
      </c>
      <c r="BO1208" s="18">
        <f t="shared" si="3500"/>
        <v>0</v>
      </c>
      <c r="BP1208" s="18">
        <f t="shared" si="3501"/>
        <v>0</v>
      </c>
      <c r="BQ1208" s="18">
        <f t="shared" si="3502"/>
        <v>0</v>
      </c>
      <c r="BR1208" s="18">
        <f t="shared" si="3578"/>
        <v>0</v>
      </c>
      <c r="BS1208" s="18">
        <f t="shared" si="3578"/>
        <v>0</v>
      </c>
      <c r="BT1208" s="18">
        <f t="shared" si="3578"/>
        <v>0</v>
      </c>
      <c r="BU1208" s="18">
        <f t="shared" si="3503"/>
        <v>0</v>
      </c>
      <c r="BV1208" s="18">
        <f t="shared" si="3504"/>
        <v>0</v>
      </c>
      <c r="BW1208" s="18">
        <f t="shared" si="3505"/>
        <v>0</v>
      </c>
      <c r="BX1208" s="18">
        <f t="shared" si="3578"/>
        <v>0</v>
      </c>
      <c r="BY1208" s="18">
        <f t="shared" si="3578"/>
        <v>0</v>
      </c>
      <c r="BZ1208" s="18">
        <f t="shared" si="3578"/>
        <v>0</v>
      </c>
      <c r="CA1208" s="18">
        <f t="shared" si="3495"/>
        <v>0</v>
      </c>
      <c r="CB1208" s="18">
        <f t="shared" si="3496"/>
        <v>0</v>
      </c>
      <c r="CC1208" s="18">
        <f t="shared" si="3497"/>
        <v>0</v>
      </c>
      <c r="CD1208" s="18">
        <f t="shared" si="3578"/>
        <v>0</v>
      </c>
      <c r="CE1208" s="27" t="s">
        <v>1661</v>
      </c>
      <c r="CF1208" s="33"/>
    </row>
    <row r="1209" spans="1:119" ht="46.8" hidden="1" x14ac:dyDescent="0.3">
      <c r="A1209" s="41" t="s">
        <v>1203</v>
      </c>
      <c r="B1209" s="39">
        <v>400</v>
      </c>
      <c r="C1209" s="41"/>
      <c r="D1209" s="41"/>
      <c r="E1209" s="14" t="s">
        <v>553</v>
      </c>
      <c r="F1209" s="18">
        <f t="shared" si="3576"/>
        <v>0</v>
      </c>
      <c r="G1209" s="18">
        <f t="shared" si="3576"/>
        <v>0</v>
      </c>
      <c r="H1209" s="18">
        <f t="shared" si="3576"/>
        <v>0</v>
      </c>
      <c r="I1209" s="18">
        <f t="shared" si="3576"/>
        <v>0</v>
      </c>
      <c r="J1209" s="18">
        <f t="shared" si="3576"/>
        <v>0</v>
      </c>
      <c r="K1209" s="18">
        <f t="shared" si="3576"/>
        <v>0</v>
      </c>
      <c r="L1209" s="18">
        <f t="shared" si="3465"/>
        <v>0</v>
      </c>
      <c r="M1209" s="18">
        <f t="shared" si="3466"/>
        <v>0</v>
      </c>
      <c r="N1209" s="18">
        <f t="shared" si="3467"/>
        <v>0</v>
      </c>
      <c r="O1209" s="18">
        <f t="shared" si="3577"/>
        <v>0</v>
      </c>
      <c r="P1209" s="18">
        <f t="shared" si="3577"/>
        <v>0</v>
      </c>
      <c r="Q1209" s="18">
        <f t="shared" si="3577"/>
        <v>0</v>
      </c>
      <c r="R1209" s="18">
        <f t="shared" si="3577"/>
        <v>0</v>
      </c>
      <c r="S1209" s="18">
        <f t="shared" si="3577"/>
        <v>0</v>
      </c>
      <c r="T1209" s="18">
        <f t="shared" si="3554"/>
        <v>0</v>
      </c>
      <c r="U1209" s="18">
        <f t="shared" si="3555"/>
        <v>0</v>
      </c>
      <c r="V1209" s="18">
        <f t="shared" si="3556"/>
        <v>0</v>
      </c>
      <c r="W1209" s="18">
        <f t="shared" si="3578"/>
        <v>0</v>
      </c>
      <c r="X1209" s="18">
        <f t="shared" si="3578"/>
        <v>0</v>
      </c>
      <c r="Y1209" s="18">
        <f t="shared" si="3578"/>
        <v>0</v>
      </c>
      <c r="Z1209" s="18">
        <f t="shared" si="3578"/>
        <v>0</v>
      </c>
      <c r="AA1209" s="18">
        <f t="shared" si="3578"/>
        <v>0</v>
      </c>
      <c r="AB1209" s="18">
        <f t="shared" si="3578"/>
        <v>0</v>
      </c>
      <c r="AC1209" s="18">
        <f t="shared" si="3559"/>
        <v>0</v>
      </c>
      <c r="AD1209" s="18">
        <f t="shared" si="3560"/>
        <v>0</v>
      </c>
      <c r="AE1209" s="18">
        <f t="shared" si="3561"/>
        <v>0</v>
      </c>
      <c r="AF1209" s="18">
        <f t="shared" si="3578"/>
        <v>0</v>
      </c>
      <c r="AG1209" s="18">
        <f t="shared" si="3578"/>
        <v>0</v>
      </c>
      <c r="AH1209" s="18">
        <f t="shared" si="3578"/>
        <v>0</v>
      </c>
      <c r="AI1209" s="18">
        <f t="shared" si="3547"/>
        <v>0</v>
      </c>
      <c r="AJ1209" s="18">
        <f t="shared" si="3548"/>
        <v>0</v>
      </c>
      <c r="AK1209" s="18">
        <f t="shared" si="3549"/>
        <v>0</v>
      </c>
      <c r="AL1209" s="18">
        <f t="shared" si="3578"/>
        <v>0</v>
      </c>
      <c r="AM1209" s="18">
        <f t="shared" si="3550"/>
        <v>0</v>
      </c>
      <c r="AN1209" s="18">
        <f t="shared" si="3578"/>
        <v>0</v>
      </c>
      <c r="AO1209" s="18">
        <f t="shared" si="3578"/>
        <v>0</v>
      </c>
      <c r="AP1209" s="18">
        <f t="shared" si="3578"/>
        <v>0</v>
      </c>
      <c r="AQ1209" s="18">
        <f t="shared" si="3524"/>
        <v>0</v>
      </c>
      <c r="AR1209" s="18">
        <f t="shared" si="3525"/>
        <v>0</v>
      </c>
      <c r="AS1209" s="18">
        <f t="shared" si="3526"/>
        <v>0</v>
      </c>
      <c r="AT1209" s="18">
        <f t="shared" si="3578"/>
        <v>0</v>
      </c>
      <c r="AU1209" s="18">
        <f t="shared" si="3578"/>
        <v>0</v>
      </c>
      <c r="AV1209" s="18">
        <f t="shared" si="3578"/>
        <v>0</v>
      </c>
      <c r="AW1209" s="18">
        <f t="shared" si="3527"/>
        <v>0</v>
      </c>
      <c r="AX1209" s="18">
        <f t="shared" si="3528"/>
        <v>0</v>
      </c>
      <c r="AY1209" s="18">
        <f t="shared" si="3529"/>
        <v>0</v>
      </c>
      <c r="AZ1209" s="18">
        <f t="shared" si="3578"/>
        <v>0</v>
      </c>
      <c r="BA1209" s="18">
        <f t="shared" si="3578"/>
        <v>0</v>
      </c>
      <c r="BB1209" s="18">
        <f t="shared" si="3578"/>
        <v>0</v>
      </c>
      <c r="BC1209" s="18">
        <f t="shared" si="3518"/>
        <v>0</v>
      </c>
      <c r="BD1209" s="18">
        <f t="shared" si="3519"/>
        <v>0</v>
      </c>
      <c r="BE1209" s="18">
        <f t="shared" si="3520"/>
        <v>0</v>
      </c>
      <c r="BF1209" s="18">
        <f t="shared" si="3578"/>
        <v>0</v>
      </c>
      <c r="BG1209" s="18">
        <f t="shared" si="3578"/>
        <v>0</v>
      </c>
      <c r="BH1209" s="18">
        <f t="shared" si="3578"/>
        <v>0</v>
      </c>
      <c r="BI1209" s="18">
        <f t="shared" si="3512"/>
        <v>0</v>
      </c>
      <c r="BJ1209" s="18">
        <f t="shared" si="3513"/>
        <v>0</v>
      </c>
      <c r="BK1209" s="18">
        <f t="shared" si="3514"/>
        <v>0</v>
      </c>
      <c r="BL1209" s="18">
        <f t="shared" si="3578"/>
        <v>0</v>
      </c>
      <c r="BM1209" s="18">
        <f t="shared" si="3578"/>
        <v>0</v>
      </c>
      <c r="BN1209" s="18">
        <f t="shared" si="3578"/>
        <v>0</v>
      </c>
      <c r="BO1209" s="18">
        <f t="shared" si="3500"/>
        <v>0</v>
      </c>
      <c r="BP1209" s="18">
        <f t="shared" si="3501"/>
        <v>0</v>
      </c>
      <c r="BQ1209" s="18">
        <f t="shared" si="3502"/>
        <v>0</v>
      </c>
      <c r="BR1209" s="18">
        <f t="shared" si="3578"/>
        <v>0</v>
      </c>
      <c r="BS1209" s="18">
        <f t="shared" si="3578"/>
        <v>0</v>
      </c>
      <c r="BT1209" s="18">
        <f t="shared" si="3578"/>
        <v>0</v>
      </c>
      <c r="BU1209" s="18">
        <f t="shared" si="3503"/>
        <v>0</v>
      </c>
      <c r="BV1209" s="18">
        <f t="shared" si="3504"/>
        <v>0</v>
      </c>
      <c r="BW1209" s="18">
        <f t="shared" si="3505"/>
        <v>0</v>
      </c>
      <c r="BX1209" s="18">
        <f t="shared" si="3578"/>
        <v>0</v>
      </c>
      <c r="BY1209" s="18">
        <f t="shared" si="3578"/>
        <v>0</v>
      </c>
      <c r="BZ1209" s="18">
        <f t="shared" si="3578"/>
        <v>0</v>
      </c>
      <c r="CA1209" s="18">
        <f t="shared" si="3495"/>
        <v>0</v>
      </c>
      <c r="CB1209" s="18">
        <f t="shared" si="3496"/>
        <v>0</v>
      </c>
      <c r="CC1209" s="18">
        <f t="shared" si="3497"/>
        <v>0</v>
      </c>
      <c r="CD1209" s="18">
        <f t="shared" si="3578"/>
        <v>0</v>
      </c>
      <c r="CE1209" s="27" t="s">
        <v>1661</v>
      </c>
      <c r="CF1209" s="33"/>
    </row>
    <row r="1210" spans="1:119" hidden="1" x14ac:dyDescent="0.3">
      <c r="A1210" s="41" t="s">
        <v>1203</v>
      </c>
      <c r="B1210" s="39">
        <v>410</v>
      </c>
      <c r="C1210" s="41"/>
      <c r="D1210" s="41"/>
      <c r="E1210" s="14" t="s">
        <v>566</v>
      </c>
      <c r="F1210" s="18">
        <f t="shared" si="3576"/>
        <v>0</v>
      </c>
      <c r="G1210" s="18">
        <f t="shared" si="3576"/>
        <v>0</v>
      </c>
      <c r="H1210" s="18">
        <f t="shared" si="3576"/>
        <v>0</v>
      </c>
      <c r="I1210" s="18">
        <f t="shared" si="3576"/>
        <v>0</v>
      </c>
      <c r="J1210" s="18">
        <f t="shared" si="3576"/>
        <v>0</v>
      </c>
      <c r="K1210" s="18">
        <f t="shared" si="3576"/>
        <v>0</v>
      </c>
      <c r="L1210" s="18">
        <f t="shared" si="3465"/>
        <v>0</v>
      </c>
      <c r="M1210" s="18">
        <f t="shared" si="3466"/>
        <v>0</v>
      </c>
      <c r="N1210" s="18">
        <f t="shared" si="3467"/>
        <v>0</v>
      </c>
      <c r="O1210" s="18">
        <f t="shared" si="3577"/>
        <v>0</v>
      </c>
      <c r="P1210" s="18">
        <f t="shared" si="3577"/>
        <v>0</v>
      </c>
      <c r="Q1210" s="18">
        <f t="shared" si="3577"/>
        <v>0</v>
      </c>
      <c r="R1210" s="18">
        <f t="shared" si="3577"/>
        <v>0</v>
      </c>
      <c r="S1210" s="18">
        <f t="shared" si="3577"/>
        <v>0</v>
      </c>
      <c r="T1210" s="18">
        <f t="shared" si="3554"/>
        <v>0</v>
      </c>
      <c r="U1210" s="18">
        <f t="shared" si="3555"/>
        <v>0</v>
      </c>
      <c r="V1210" s="18">
        <f t="shared" si="3556"/>
        <v>0</v>
      </c>
      <c r="W1210" s="18">
        <f t="shared" si="3578"/>
        <v>0</v>
      </c>
      <c r="X1210" s="18">
        <f t="shared" si="3578"/>
        <v>0</v>
      </c>
      <c r="Y1210" s="18">
        <f t="shared" si="3578"/>
        <v>0</v>
      </c>
      <c r="Z1210" s="18">
        <f t="shared" si="3578"/>
        <v>0</v>
      </c>
      <c r="AA1210" s="18">
        <f t="shared" si="3578"/>
        <v>0</v>
      </c>
      <c r="AB1210" s="18">
        <f t="shared" si="3578"/>
        <v>0</v>
      </c>
      <c r="AC1210" s="18">
        <f t="shared" si="3559"/>
        <v>0</v>
      </c>
      <c r="AD1210" s="18">
        <f t="shared" si="3560"/>
        <v>0</v>
      </c>
      <c r="AE1210" s="18">
        <f t="shared" si="3561"/>
        <v>0</v>
      </c>
      <c r="AF1210" s="18">
        <f t="shared" si="3578"/>
        <v>0</v>
      </c>
      <c r="AG1210" s="18">
        <f t="shared" si="3578"/>
        <v>0</v>
      </c>
      <c r="AH1210" s="18">
        <f t="shared" si="3578"/>
        <v>0</v>
      </c>
      <c r="AI1210" s="18">
        <f t="shared" si="3547"/>
        <v>0</v>
      </c>
      <c r="AJ1210" s="18">
        <f t="shared" si="3548"/>
        <v>0</v>
      </c>
      <c r="AK1210" s="18">
        <f t="shared" si="3549"/>
        <v>0</v>
      </c>
      <c r="AL1210" s="18">
        <f t="shared" si="3578"/>
        <v>0</v>
      </c>
      <c r="AM1210" s="18">
        <f t="shared" si="3550"/>
        <v>0</v>
      </c>
      <c r="AN1210" s="18">
        <f t="shared" si="3578"/>
        <v>0</v>
      </c>
      <c r="AO1210" s="18">
        <f t="shared" si="3578"/>
        <v>0</v>
      </c>
      <c r="AP1210" s="18">
        <f t="shared" si="3578"/>
        <v>0</v>
      </c>
      <c r="AQ1210" s="18">
        <f t="shared" si="3524"/>
        <v>0</v>
      </c>
      <c r="AR1210" s="18">
        <f t="shared" si="3525"/>
        <v>0</v>
      </c>
      <c r="AS1210" s="18">
        <f t="shared" si="3526"/>
        <v>0</v>
      </c>
      <c r="AT1210" s="18">
        <f t="shared" si="3578"/>
        <v>0</v>
      </c>
      <c r="AU1210" s="18">
        <f t="shared" si="3578"/>
        <v>0</v>
      </c>
      <c r="AV1210" s="18">
        <f t="shared" si="3578"/>
        <v>0</v>
      </c>
      <c r="AW1210" s="18">
        <f t="shared" si="3527"/>
        <v>0</v>
      </c>
      <c r="AX1210" s="18">
        <f t="shared" si="3528"/>
        <v>0</v>
      </c>
      <c r="AY1210" s="18">
        <f t="shared" si="3529"/>
        <v>0</v>
      </c>
      <c r="AZ1210" s="18">
        <f t="shared" si="3578"/>
        <v>0</v>
      </c>
      <c r="BA1210" s="18">
        <f t="shared" si="3578"/>
        <v>0</v>
      </c>
      <c r="BB1210" s="18">
        <f t="shared" si="3578"/>
        <v>0</v>
      </c>
      <c r="BC1210" s="18">
        <f t="shared" si="3518"/>
        <v>0</v>
      </c>
      <c r="BD1210" s="18">
        <f t="shared" si="3519"/>
        <v>0</v>
      </c>
      <c r="BE1210" s="18">
        <f t="shared" si="3520"/>
        <v>0</v>
      </c>
      <c r="BF1210" s="18">
        <f t="shared" si="3578"/>
        <v>0</v>
      </c>
      <c r="BG1210" s="18">
        <f t="shared" si="3578"/>
        <v>0</v>
      </c>
      <c r="BH1210" s="18">
        <f t="shared" si="3578"/>
        <v>0</v>
      </c>
      <c r="BI1210" s="18">
        <f t="shared" si="3512"/>
        <v>0</v>
      </c>
      <c r="BJ1210" s="18">
        <f t="shared" si="3513"/>
        <v>0</v>
      </c>
      <c r="BK1210" s="18">
        <f t="shared" si="3514"/>
        <v>0</v>
      </c>
      <c r="BL1210" s="18">
        <f t="shared" si="3578"/>
        <v>0</v>
      </c>
      <c r="BM1210" s="18">
        <f t="shared" si="3578"/>
        <v>0</v>
      </c>
      <c r="BN1210" s="18">
        <f t="shared" si="3578"/>
        <v>0</v>
      </c>
      <c r="BO1210" s="18">
        <f t="shared" si="3500"/>
        <v>0</v>
      </c>
      <c r="BP1210" s="18">
        <f t="shared" si="3501"/>
        <v>0</v>
      </c>
      <c r="BQ1210" s="18">
        <f t="shared" si="3502"/>
        <v>0</v>
      </c>
      <c r="BR1210" s="18">
        <f t="shared" si="3578"/>
        <v>0</v>
      </c>
      <c r="BS1210" s="18">
        <f t="shared" si="3578"/>
        <v>0</v>
      </c>
      <c r="BT1210" s="18">
        <f t="shared" si="3578"/>
        <v>0</v>
      </c>
      <c r="BU1210" s="18">
        <f t="shared" si="3503"/>
        <v>0</v>
      </c>
      <c r="BV1210" s="18">
        <f t="shared" si="3504"/>
        <v>0</v>
      </c>
      <c r="BW1210" s="18">
        <f t="shared" si="3505"/>
        <v>0</v>
      </c>
      <c r="BX1210" s="18">
        <f t="shared" si="3578"/>
        <v>0</v>
      </c>
      <c r="BY1210" s="18">
        <f t="shared" si="3578"/>
        <v>0</v>
      </c>
      <c r="BZ1210" s="18">
        <f t="shared" si="3578"/>
        <v>0</v>
      </c>
      <c r="CA1210" s="18">
        <f t="shared" si="3495"/>
        <v>0</v>
      </c>
      <c r="CB1210" s="18">
        <f t="shared" si="3496"/>
        <v>0</v>
      </c>
      <c r="CC1210" s="18">
        <f t="shared" si="3497"/>
        <v>0</v>
      </c>
      <c r="CD1210" s="18">
        <f t="shared" si="3578"/>
        <v>0</v>
      </c>
      <c r="CE1210" s="27" t="s">
        <v>1661</v>
      </c>
      <c r="CF1210" s="33"/>
    </row>
    <row r="1211" spans="1:119" hidden="1" x14ac:dyDescent="0.3">
      <c r="A1211" s="41" t="s">
        <v>1203</v>
      </c>
      <c r="B1211" s="39">
        <v>410</v>
      </c>
      <c r="C1211" s="41" t="s">
        <v>27</v>
      </c>
      <c r="D1211" s="41" t="s">
        <v>110</v>
      </c>
      <c r="E1211" s="14" t="s">
        <v>532</v>
      </c>
      <c r="F1211" s="18"/>
      <c r="G1211" s="18"/>
      <c r="H1211" s="18"/>
      <c r="I1211" s="18"/>
      <c r="J1211" s="18"/>
      <c r="K1211" s="18"/>
      <c r="L1211" s="18">
        <f t="shared" si="3465"/>
        <v>0</v>
      </c>
      <c r="M1211" s="18">
        <f t="shared" si="3466"/>
        <v>0</v>
      </c>
      <c r="N1211" s="18">
        <f t="shared" si="3467"/>
        <v>0</v>
      </c>
      <c r="O1211" s="18"/>
      <c r="P1211" s="18"/>
      <c r="Q1211" s="18"/>
      <c r="R1211" s="18"/>
      <c r="S1211" s="18"/>
      <c r="T1211" s="18">
        <f t="shared" si="3554"/>
        <v>0</v>
      </c>
      <c r="U1211" s="18">
        <f t="shared" si="3555"/>
        <v>0</v>
      </c>
      <c r="V1211" s="18">
        <f t="shared" si="3556"/>
        <v>0</v>
      </c>
      <c r="W1211" s="18"/>
      <c r="X1211" s="18"/>
      <c r="Y1211" s="18"/>
      <c r="Z1211" s="18"/>
      <c r="AA1211" s="18"/>
      <c r="AB1211" s="18"/>
      <c r="AC1211" s="18">
        <f t="shared" si="3559"/>
        <v>0</v>
      </c>
      <c r="AD1211" s="18">
        <f t="shared" si="3560"/>
        <v>0</v>
      </c>
      <c r="AE1211" s="18">
        <f t="shared" si="3561"/>
        <v>0</v>
      </c>
      <c r="AF1211" s="18"/>
      <c r="AG1211" s="18"/>
      <c r="AH1211" s="18"/>
      <c r="AI1211" s="18">
        <f t="shared" si="3547"/>
        <v>0</v>
      </c>
      <c r="AJ1211" s="18">
        <f t="shared" si="3548"/>
        <v>0</v>
      </c>
      <c r="AK1211" s="18">
        <f t="shared" si="3549"/>
        <v>0</v>
      </c>
      <c r="AL1211" s="18"/>
      <c r="AM1211" s="18">
        <f t="shared" si="3550"/>
        <v>0</v>
      </c>
      <c r="AN1211" s="18"/>
      <c r="AO1211" s="18"/>
      <c r="AP1211" s="18"/>
      <c r="AQ1211" s="18">
        <f t="shared" si="3524"/>
        <v>0</v>
      </c>
      <c r="AR1211" s="18">
        <f t="shared" si="3525"/>
        <v>0</v>
      </c>
      <c r="AS1211" s="18">
        <f t="shared" si="3526"/>
        <v>0</v>
      </c>
      <c r="AT1211" s="18"/>
      <c r="AU1211" s="18"/>
      <c r="AV1211" s="18"/>
      <c r="AW1211" s="18">
        <f t="shared" si="3527"/>
        <v>0</v>
      </c>
      <c r="AX1211" s="18">
        <f t="shared" si="3528"/>
        <v>0</v>
      </c>
      <c r="AY1211" s="18">
        <f t="shared" si="3529"/>
        <v>0</v>
      </c>
      <c r="AZ1211" s="18"/>
      <c r="BA1211" s="18"/>
      <c r="BB1211" s="18"/>
      <c r="BC1211" s="18">
        <f t="shared" si="3518"/>
        <v>0</v>
      </c>
      <c r="BD1211" s="18">
        <f t="shared" si="3519"/>
        <v>0</v>
      </c>
      <c r="BE1211" s="18">
        <f t="shared" si="3520"/>
        <v>0</v>
      </c>
      <c r="BF1211" s="18"/>
      <c r="BG1211" s="18"/>
      <c r="BH1211" s="18"/>
      <c r="BI1211" s="18">
        <f t="shared" si="3512"/>
        <v>0</v>
      </c>
      <c r="BJ1211" s="18">
        <f t="shared" si="3513"/>
        <v>0</v>
      </c>
      <c r="BK1211" s="18">
        <f t="shared" si="3514"/>
        <v>0</v>
      </c>
      <c r="BL1211" s="18"/>
      <c r="BM1211" s="18"/>
      <c r="BN1211" s="18"/>
      <c r="BO1211" s="18">
        <f t="shared" si="3500"/>
        <v>0</v>
      </c>
      <c r="BP1211" s="18">
        <f t="shared" si="3501"/>
        <v>0</v>
      </c>
      <c r="BQ1211" s="18">
        <f t="shared" si="3502"/>
        <v>0</v>
      </c>
      <c r="BR1211" s="18"/>
      <c r="BS1211" s="18"/>
      <c r="BT1211" s="18"/>
      <c r="BU1211" s="18">
        <f t="shared" si="3503"/>
        <v>0</v>
      </c>
      <c r="BV1211" s="18">
        <f t="shared" si="3504"/>
        <v>0</v>
      </c>
      <c r="BW1211" s="18">
        <f t="shared" si="3505"/>
        <v>0</v>
      </c>
      <c r="BX1211" s="18"/>
      <c r="BY1211" s="18"/>
      <c r="BZ1211" s="18"/>
      <c r="CA1211" s="18">
        <f t="shared" si="3495"/>
        <v>0</v>
      </c>
      <c r="CB1211" s="18">
        <f t="shared" si="3496"/>
        <v>0</v>
      </c>
      <c r="CC1211" s="18">
        <f t="shared" si="3497"/>
        <v>0</v>
      </c>
      <c r="CD1211" s="18"/>
      <c r="CE1211" s="27" t="s">
        <v>1661</v>
      </c>
      <c r="CF1211" s="33"/>
    </row>
    <row r="1212" spans="1:119" ht="31.2" x14ac:dyDescent="0.3">
      <c r="A1212" s="41" t="s">
        <v>222</v>
      </c>
      <c r="B1212" s="39"/>
      <c r="C1212" s="41"/>
      <c r="D1212" s="41"/>
      <c r="E1212" s="14" t="s">
        <v>1020</v>
      </c>
      <c r="F1212" s="18">
        <f t="shared" ref="F1212:K1214" si="3579">F1213</f>
        <v>0</v>
      </c>
      <c r="G1212" s="18">
        <f t="shared" si="3579"/>
        <v>0</v>
      </c>
      <c r="H1212" s="18">
        <f t="shared" si="3579"/>
        <v>6601.1</v>
      </c>
      <c r="I1212" s="18">
        <f t="shared" si="3579"/>
        <v>137239.1</v>
      </c>
      <c r="J1212" s="18">
        <f t="shared" si="3579"/>
        <v>108101.7</v>
      </c>
      <c r="K1212" s="18">
        <f t="shared" si="3579"/>
        <v>-924.5</v>
      </c>
      <c r="L1212" s="18">
        <f t="shared" si="3465"/>
        <v>137239.1</v>
      </c>
      <c r="M1212" s="18">
        <f t="shared" si="3466"/>
        <v>108101.7</v>
      </c>
      <c r="N1212" s="18">
        <f t="shared" si="3467"/>
        <v>5676.6</v>
      </c>
      <c r="O1212" s="18">
        <f t="shared" ref="O1212:S1214" si="3580">O1213</f>
        <v>0</v>
      </c>
      <c r="P1212" s="18">
        <f t="shared" si="3580"/>
        <v>0</v>
      </c>
      <c r="Q1212" s="18">
        <f t="shared" si="3580"/>
        <v>0</v>
      </c>
      <c r="R1212" s="18">
        <f t="shared" si="3580"/>
        <v>0</v>
      </c>
      <c r="S1212" s="18">
        <f t="shared" si="3580"/>
        <v>0</v>
      </c>
      <c r="T1212" s="18">
        <f t="shared" si="3554"/>
        <v>137239.1</v>
      </c>
      <c r="U1212" s="18">
        <f t="shared" si="3555"/>
        <v>108101.7</v>
      </c>
      <c r="V1212" s="18">
        <f t="shared" si="3556"/>
        <v>5676.6</v>
      </c>
      <c r="W1212" s="18">
        <f t="shared" ref="W1212:CD1214" si="3581">W1213</f>
        <v>0</v>
      </c>
      <c r="X1212" s="18">
        <f t="shared" si="3581"/>
        <v>0</v>
      </c>
      <c r="Y1212" s="18">
        <f t="shared" si="3581"/>
        <v>0</v>
      </c>
      <c r="Z1212" s="18">
        <f t="shared" si="3581"/>
        <v>0</v>
      </c>
      <c r="AA1212" s="18">
        <f t="shared" si="3581"/>
        <v>0</v>
      </c>
      <c r="AB1212" s="18">
        <f t="shared" si="3581"/>
        <v>0</v>
      </c>
      <c r="AC1212" s="18">
        <f t="shared" si="3559"/>
        <v>137239.1</v>
      </c>
      <c r="AD1212" s="18">
        <f t="shared" si="3560"/>
        <v>108101.7</v>
      </c>
      <c r="AE1212" s="18">
        <f t="shared" si="3561"/>
        <v>5676.6</v>
      </c>
      <c r="AF1212" s="18">
        <f t="shared" si="3581"/>
        <v>-50000</v>
      </c>
      <c r="AG1212" s="18">
        <f t="shared" si="3581"/>
        <v>50000</v>
      </c>
      <c r="AH1212" s="18">
        <f t="shared" si="3581"/>
        <v>0</v>
      </c>
      <c r="AI1212" s="18">
        <f t="shared" si="3547"/>
        <v>87239.1</v>
      </c>
      <c r="AJ1212" s="18">
        <f t="shared" si="3548"/>
        <v>158101.70000000001</v>
      </c>
      <c r="AK1212" s="18">
        <f t="shared" si="3549"/>
        <v>5676.6</v>
      </c>
      <c r="AL1212" s="18">
        <f t="shared" si="3581"/>
        <v>0</v>
      </c>
      <c r="AM1212" s="18">
        <f t="shared" si="3550"/>
        <v>87239.1</v>
      </c>
      <c r="AN1212" s="18">
        <f t="shared" si="3581"/>
        <v>0</v>
      </c>
      <c r="AO1212" s="18">
        <f t="shared" si="3581"/>
        <v>0</v>
      </c>
      <c r="AP1212" s="18">
        <f t="shared" si="3581"/>
        <v>0</v>
      </c>
      <c r="AQ1212" s="18">
        <f t="shared" si="3524"/>
        <v>87239.1</v>
      </c>
      <c r="AR1212" s="18">
        <f t="shared" si="3525"/>
        <v>158101.70000000001</v>
      </c>
      <c r="AS1212" s="18">
        <f t="shared" si="3526"/>
        <v>5676.6</v>
      </c>
      <c r="AT1212" s="18">
        <f t="shared" si="3581"/>
        <v>-29908.492999999999</v>
      </c>
      <c r="AU1212" s="18">
        <f t="shared" si="3581"/>
        <v>29908.492999999999</v>
      </c>
      <c r="AV1212" s="18">
        <f t="shared" si="3581"/>
        <v>0</v>
      </c>
      <c r="AW1212" s="18">
        <f t="shared" si="3527"/>
        <v>57330.607000000004</v>
      </c>
      <c r="AX1212" s="18">
        <f t="shared" si="3528"/>
        <v>188010.193</v>
      </c>
      <c r="AY1212" s="18">
        <f t="shared" si="3529"/>
        <v>5676.6</v>
      </c>
      <c r="AZ1212" s="18">
        <f t="shared" si="3581"/>
        <v>0</v>
      </c>
      <c r="BA1212" s="18">
        <f t="shared" si="3581"/>
        <v>-64533.73</v>
      </c>
      <c r="BB1212" s="18">
        <f t="shared" si="3581"/>
        <v>64533.73</v>
      </c>
      <c r="BC1212" s="18">
        <f t="shared" si="3518"/>
        <v>57330.607000000004</v>
      </c>
      <c r="BD1212" s="18">
        <f t="shared" si="3519"/>
        <v>123476.46299999999</v>
      </c>
      <c r="BE1212" s="18">
        <f t="shared" si="3520"/>
        <v>70210.33</v>
      </c>
      <c r="BF1212" s="18">
        <f t="shared" si="3581"/>
        <v>0</v>
      </c>
      <c r="BG1212" s="18">
        <f t="shared" si="3581"/>
        <v>0</v>
      </c>
      <c r="BH1212" s="18">
        <f t="shared" si="3581"/>
        <v>0</v>
      </c>
      <c r="BI1212" s="18">
        <f t="shared" si="3512"/>
        <v>57330.607000000004</v>
      </c>
      <c r="BJ1212" s="18">
        <f t="shared" si="3513"/>
        <v>123476.46299999999</v>
      </c>
      <c r="BK1212" s="18">
        <f t="shared" si="3514"/>
        <v>70210.33</v>
      </c>
      <c r="BL1212" s="18">
        <f t="shared" si="3581"/>
        <v>-53612</v>
      </c>
      <c r="BM1212" s="18">
        <f t="shared" si="3581"/>
        <v>0</v>
      </c>
      <c r="BN1212" s="18">
        <f t="shared" si="3581"/>
        <v>53612</v>
      </c>
      <c r="BO1212" s="18">
        <f t="shared" si="3500"/>
        <v>3718.6070000000036</v>
      </c>
      <c r="BP1212" s="18">
        <f t="shared" si="3501"/>
        <v>123476.46299999999</v>
      </c>
      <c r="BQ1212" s="18">
        <f t="shared" si="3502"/>
        <v>123822.33</v>
      </c>
      <c r="BR1212" s="18">
        <f t="shared" si="3581"/>
        <v>1063.289</v>
      </c>
      <c r="BS1212" s="18">
        <f t="shared" si="3581"/>
        <v>0</v>
      </c>
      <c r="BT1212" s="18">
        <f t="shared" si="3581"/>
        <v>-1063.289</v>
      </c>
      <c r="BU1212" s="18">
        <f t="shared" si="3503"/>
        <v>4781.8960000000034</v>
      </c>
      <c r="BV1212" s="18">
        <f t="shared" si="3504"/>
        <v>123476.46299999999</v>
      </c>
      <c r="BW1212" s="18">
        <f t="shared" si="3505"/>
        <v>122759.041</v>
      </c>
      <c r="BX1212" s="18">
        <f t="shared" si="3581"/>
        <v>0</v>
      </c>
      <c r="BY1212" s="18">
        <f t="shared" si="3581"/>
        <v>0</v>
      </c>
      <c r="BZ1212" s="18">
        <f t="shared" si="3581"/>
        <v>0</v>
      </c>
      <c r="CA1212" s="18">
        <f t="shared" si="3495"/>
        <v>4781.8960000000034</v>
      </c>
      <c r="CB1212" s="18">
        <f t="shared" si="3496"/>
        <v>123476.46299999999</v>
      </c>
      <c r="CC1212" s="18">
        <f t="shared" si="3497"/>
        <v>122759.041</v>
      </c>
      <c r="CD1212" s="18">
        <f t="shared" si="3581"/>
        <v>0</v>
      </c>
      <c r="CE1212" s="27"/>
      <c r="CF1212" s="33"/>
    </row>
    <row r="1213" spans="1:119" ht="46.8" x14ac:dyDescent="0.3">
      <c r="A1213" s="41" t="s">
        <v>222</v>
      </c>
      <c r="B1213" s="39">
        <v>400</v>
      </c>
      <c r="C1213" s="41"/>
      <c r="D1213" s="41"/>
      <c r="E1213" s="14" t="s">
        <v>553</v>
      </c>
      <c r="F1213" s="18">
        <f t="shared" si="3579"/>
        <v>0</v>
      </c>
      <c r="G1213" s="18">
        <f t="shared" si="3579"/>
        <v>0</v>
      </c>
      <c r="H1213" s="18">
        <f t="shared" si="3579"/>
        <v>6601.1</v>
      </c>
      <c r="I1213" s="18">
        <f t="shared" si="3579"/>
        <v>137239.1</v>
      </c>
      <c r="J1213" s="18">
        <f t="shared" si="3579"/>
        <v>108101.7</v>
      </c>
      <c r="K1213" s="18">
        <f t="shared" si="3579"/>
        <v>-924.5</v>
      </c>
      <c r="L1213" s="18">
        <f t="shared" si="3465"/>
        <v>137239.1</v>
      </c>
      <c r="M1213" s="18">
        <f t="shared" si="3466"/>
        <v>108101.7</v>
      </c>
      <c r="N1213" s="18">
        <f t="shared" si="3467"/>
        <v>5676.6</v>
      </c>
      <c r="O1213" s="18">
        <f t="shared" si="3580"/>
        <v>0</v>
      </c>
      <c r="P1213" s="18">
        <f t="shared" si="3580"/>
        <v>0</v>
      </c>
      <c r="Q1213" s="18">
        <f t="shared" si="3580"/>
        <v>0</v>
      </c>
      <c r="R1213" s="18">
        <f t="shared" si="3580"/>
        <v>0</v>
      </c>
      <c r="S1213" s="18">
        <f t="shared" si="3580"/>
        <v>0</v>
      </c>
      <c r="T1213" s="18">
        <f t="shared" si="3554"/>
        <v>137239.1</v>
      </c>
      <c r="U1213" s="18">
        <f t="shared" si="3555"/>
        <v>108101.7</v>
      </c>
      <c r="V1213" s="18">
        <f t="shared" si="3556"/>
        <v>5676.6</v>
      </c>
      <c r="W1213" s="18">
        <f t="shared" si="3581"/>
        <v>0</v>
      </c>
      <c r="X1213" s="18">
        <f t="shared" si="3581"/>
        <v>0</v>
      </c>
      <c r="Y1213" s="18">
        <f t="shared" si="3581"/>
        <v>0</v>
      </c>
      <c r="Z1213" s="18">
        <f t="shared" si="3581"/>
        <v>0</v>
      </c>
      <c r="AA1213" s="18">
        <f t="shared" si="3581"/>
        <v>0</v>
      </c>
      <c r="AB1213" s="18">
        <f t="shared" si="3581"/>
        <v>0</v>
      </c>
      <c r="AC1213" s="18">
        <f t="shared" si="3559"/>
        <v>137239.1</v>
      </c>
      <c r="AD1213" s="18">
        <f t="shared" si="3560"/>
        <v>108101.7</v>
      </c>
      <c r="AE1213" s="18">
        <f t="shared" si="3561"/>
        <v>5676.6</v>
      </c>
      <c r="AF1213" s="18">
        <f t="shared" si="3581"/>
        <v>-50000</v>
      </c>
      <c r="AG1213" s="18">
        <f t="shared" si="3581"/>
        <v>50000</v>
      </c>
      <c r="AH1213" s="18">
        <f t="shared" si="3581"/>
        <v>0</v>
      </c>
      <c r="AI1213" s="18">
        <f t="shared" si="3547"/>
        <v>87239.1</v>
      </c>
      <c r="AJ1213" s="18">
        <f t="shared" si="3548"/>
        <v>158101.70000000001</v>
      </c>
      <c r="AK1213" s="18">
        <f t="shared" si="3549"/>
        <v>5676.6</v>
      </c>
      <c r="AL1213" s="18">
        <f t="shared" si="3581"/>
        <v>0</v>
      </c>
      <c r="AM1213" s="18">
        <f t="shared" si="3550"/>
        <v>87239.1</v>
      </c>
      <c r="AN1213" s="18">
        <f t="shared" si="3581"/>
        <v>0</v>
      </c>
      <c r="AO1213" s="18">
        <f t="shared" si="3581"/>
        <v>0</v>
      </c>
      <c r="AP1213" s="18">
        <f t="shared" si="3581"/>
        <v>0</v>
      </c>
      <c r="AQ1213" s="18">
        <f t="shared" si="3524"/>
        <v>87239.1</v>
      </c>
      <c r="AR1213" s="18">
        <f t="shared" si="3525"/>
        <v>158101.70000000001</v>
      </c>
      <c r="AS1213" s="18">
        <f t="shared" si="3526"/>
        <v>5676.6</v>
      </c>
      <c r="AT1213" s="18">
        <f t="shared" si="3581"/>
        <v>-29908.492999999999</v>
      </c>
      <c r="AU1213" s="18">
        <f t="shared" si="3581"/>
        <v>29908.492999999999</v>
      </c>
      <c r="AV1213" s="18">
        <f t="shared" si="3581"/>
        <v>0</v>
      </c>
      <c r="AW1213" s="18">
        <f t="shared" si="3527"/>
        <v>57330.607000000004</v>
      </c>
      <c r="AX1213" s="18">
        <f t="shared" si="3528"/>
        <v>188010.193</v>
      </c>
      <c r="AY1213" s="18">
        <f t="shared" si="3529"/>
        <v>5676.6</v>
      </c>
      <c r="AZ1213" s="18">
        <f t="shared" si="3581"/>
        <v>0</v>
      </c>
      <c r="BA1213" s="18">
        <f t="shared" si="3581"/>
        <v>-64533.73</v>
      </c>
      <c r="BB1213" s="18">
        <f t="shared" si="3581"/>
        <v>64533.73</v>
      </c>
      <c r="BC1213" s="18">
        <f t="shared" si="3518"/>
        <v>57330.607000000004</v>
      </c>
      <c r="BD1213" s="18">
        <f t="shared" si="3519"/>
        <v>123476.46299999999</v>
      </c>
      <c r="BE1213" s="18">
        <f t="shared" si="3520"/>
        <v>70210.33</v>
      </c>
      <c r="BF1213" s="18">
        <f t="shared" si="3581"/>
        <v>0</v>
      </c>
      <c r="BG1213" s="18">
        <f t="shared" si="3581"/>
        <v>0</v>
      </c>
      <c r="BH1213" s="18">
        <f t="shared" si="3581"/>
        <v>0</v>
      </c>
      <c r="BI1213" s="18">
        <f t="shared" si="3512"/>
        <v>57330.607000000004</v>
      </c>
      <c r="BJ1213" s="18">
        <f t="shared" si="3513"/>
        <v>123476.46299999999</v>
      </c>
      <c r="BK1213" s="18">
        <f t="shared" si="3514"/>
        <v>70210.33</v>
      </c>
      <c r="BL1213" s="18">
        <f t="shared" si="3581"/>
        <v>-53612</v>
      </c>
      <c r="BM1213" s="18">
        <f t="shared" si="3581"/>
        <v>0</v>
      </c>
      <c r="BN1213" s="18">
        <f t="shared" si="3581"/>
        <v>53612</v>
      </c>
      <c r="BO1213" s="18">
        <f t="shared" si="3500"/>
        <v>3718.6070000000036</v>
      </c>
      <c r="BP1213" s="18">
        <f t="shared" si="3501"/>
        <v>123476.46299999999</v>
      </c>
      <c r="BQ1213" s="18">
        <f t="shared" si="3502"/>
        <v>123822.33</v>
      </c>
      <c r="BR1213" s="18">
        <f t="shared" si="3581"/>
        <v>1063.289</v>
      </c>
      <c r="BS1213" s="18">
        <f t="shared" si="3581"/>
        <v>0</v>
      </c>
      <c r="BT1213" s="18">
        <f t="shared" si="3581"/>
        <v>-1063.289</v>
      </c>
      <c r="BU1213" s="18">
        <f t="shared" si="3503"/>
        <v>4781.8960000000034</v>
      </c>
      <c r="BV1213" s="18">
        <f t="shared" si="3504"/>
        <v>123476.46299999999</v>
      </c>
      <c r="BW1213" s="18">
        <f t="shared" si="3505"/>
        <v>122759.041</v>
      </c>
      <c r="BX1213" s="18">
        <f t="shared" si="3581"/>
        <v>0</v>
      </c>
      <c r="BY1213" s="18">
        <f t="shared" si="3581"/>
        <v>0</v>
      </c>
      <c r="BZ1213" s="18">
        <f t="shared" si="3581"/>
        <v>0</v>
      </c>
      <c r="CA1213" s="18">
        <f t="shared" si="3495"/>
        <v>4781.8960000000034</v>
      </c>
      <c r="CB1213" s="18">
        <f t="shared" si="3496"/>
        <v>123476.46299999999</v>
      </c>
      <c r="CC1213" s="18">
        <f t="shared" si="3497"/>
        <v>122759.041</v>
      </c>
      <c r="CD1213" s="18">
        <f t="shared" si="3581"/>
        <v>0</v>
      </c>
      <c r="CE1213" s="27"/>
      <c r="CF1213" s="33"/>
    </row>
    <row r="1214" spans="1:119" x14ac:dyDescent="0.3">
      <c r="A1214" s="41" t="s">
        <v>222</v>
      </c>
      <c r="B1214" s="39">
        <v>410</v>
      </c>
      <c r="C1214" s="41"/>
      <c r="D1214" s="41"/>
      <c r="E1214" s="14" t="s">
        <v>566</v>
      </c>
      <c r="F1214" s="18">
        <f t="shared" si="3579"/>
        <v>0</v>
      </c>
      <c r="G1214" s="18">
        <f t="shared" si="3579"/>
        <v>0</v>
      </c>
      <c r="H1214" s="18">
        <f t="shared" si="3579"/>
        <v>6601.1</v>
      </c>
      <c r="I1214" s="18">
        <f t="shared" si="3579"/>
        <v>137239.1</v>
      </c>
      <c r="J1214" s="18">
        <f t="shared" si="3579"/>
        <v>108101.7</v>
      </c>
      <c r="K1214" s="18">
        <f t="shared" si="3579"/>
        <v>-924.5</v>
      </c>
      <c r="L1214" s="18">
        <f t="shared" si="3465"/>
        <v>137239.1</v>
      </c>
      <c r="M1214" s="18">
        <f t="shared" si="3466"/>
        <v>108101.7</v>
      </c>
      <c r="N1214" s="18">
        <f t="shared" si="3467"/>
        <v>5676.6</v>
      </c>
      <c r="O1214" s="18">
        <f t="shared" si="3580"/>
        <v>0</v>
      </c>
      <c r="P1214" s="18">
        <f t="shared" si="3580"/>
        <v>0</v>
      </c>
      <c r="Q1214" s="18">
        <f t="shared" si="3580"/>
        <v>0</v>
      </c>
      <c r="R1214" s="18">
        <f t="shared" si="3580"/>
        <v>0</v>
      </c>
      <c r="S1214" s="18">
        <f t="shared" si="3580"/>
        <v>0</v>
      </c>
      <c r="T1214" s="18">
        <f t="shared" si="3554"/>
        <v>137239.1</v>
      </c>
      <c r="U1214" s="18">
        <f t="shared" si="3555"/>
        <v>108101.7</v>
      </c>
      <c r="V1214" s="18">
        <f t="shared" si="3556"/>
        <v>5676.6</v>
      </c>
      <c r="W1214" s="18">
        <f t="shared" si="3581"/>
        <v>0</v>
      </c>
      <c r="X1214" s="18">
        <f t="shared" si="3581"/>
        <v>0</v>
      </c>
      <c r="Y1214" s="18">
        <f t="shared" si="3581"/>
        <v>0</v>
      </c>
      <c r="Z1214" s="18">
        <f t="shared" si="3581"/>
        <v>0</v>
      </c>
      <c r="AA1214" s="18">
        <f t="shared" si="3581"/>
        <v>0</v>
      </c>
      <c r="AB1214" s="18">
        <f t="shared" si="3581"/>
        <v>0</v>
      </c>
      <c r="AC1214" s="18">
        <f t="shared" si="3559"/>
        <v>137239.1</v>
      </c>
      <c r="AD1214" s="18">
        <f t="shared" si="3560"/>
        <v>108101.7</v>
      </c>
      <c r="AE1214" s="18">
        <f t="shared" si="3561"/>
        <v>5676.6</v>
      </c>
      <c r="AF1214" s="18">
        <f t="shared" si="3581"/>
        <v>-50000</v>
      </c>
      <c r="AG1214" s="18">
        <f t="shared" si="3581"/>
        <v>50000</v>
      </c>
      <c r="AH1214" s="18">
        <f t="shared" si="3581"/>
        <v>0</v>
      </c>
      <c r="AI1214" s="18">
        <f t="shared" si="3547"/>
        <v>87239.1</v>
      </c>
      <c r="AJ1214" s="18">
        <f t="shared" si="3548"/>
        <v>158101.70000000001</v>
      </c>
      <c r="AK1214" s="18">
        <f t="shared" si="3549"/>
        <v>5676.6</v>
      </c>
      <c r="AL1214" s="18">
        <f t="shared" si="3581"/>
        <v>0</v>
      </c>
      <c r="AM1214" s="18">
        <f t="shared" si="3550"/>
        <v>87239.1</v>
      </c>
      <c r="AN1214" s="18">
        <f t="shared" si="3581"/>
        <v>0</v>
      </c>
      <c r="AO1214" s="18">
        <f t="shared" si="3581"/>
        <v>0</v>
      </c>
      <c r="AP1214" s="18">
        <f t="shared" si="3581"/>
        <v>0</v>
      </c>
      <c r="AQ1214" s="18">
        <f t="shared" si="3524"/>
        <v>87239.1</v>
      </c>
      <c r="AR1214" s="18">
        <f t="shared" si="3525"/>
        <v>158101.70000000001</v>
      </c>
      <c r="AS1214" s="18">
        <f t="shared" si="3526"/>
        <v>5676.6</v>
      </c>
      <c r="AT1214" s="18">
        <f t="shared" si="3581"/>
        <v>-29908.492999999999</v>
      </c>
      <c r="AU1214" s="18">
        <f t="shared" si="3581"/>
        <v>29908.492999999999</v>
      </c>
      <c r="AV1214" s="18">
        <f t="shared" si="3581"/>
        <v>0</v>
      </c>
      <c r="AW1214" s="18">
        <f t="shared" si="3527"/>
        <v>57330.607000000004</v>
      </c>
      <c r="AX1214" s="18">
        <f t="shared" si="3528"/>
        <v>188010.193</v>
      </c>
      <c r="AY1214" s="18">
        <f t="shared" si="3529"/>
        <v>5676.6</v>
      </c>
      <c r="AZ1214" s="18">
        <f t="shared" si="3581"/>
        <v>0</v>
      </c>
      <c r="BA1214" s="18">
        <f t="shared" si="3581"/>
        <v>-64533.73</v>
      </c>
      <c r="BB1214" s="18">
        <f t="shared" si="3581"/>
        <v>64533.73</v>
      </c>
      <c r="BC1214" s="18">
        <f t="shared" si="3518"/>
        <v>57330.607000000004</v>
      </c>
      <c r="BD1214" s="18">
        <f t="shared" si="3519"/>
        <v>123476.46299999999</v>
      </c>
      <c r="BE1214" s="18">
        <f t="shared" si="3520"/>
        <v>70210.33</v>
      </c>
      <c r="BF1214" s="18">
        <f t="shared" si="3581"/>
        <v>0</v>
      </c>
      <c r="BG1214" s="18">
        <f t="shared" si="3581"/>
        <v>0</v>
      </c>
      <c r="BH1214" s="18">
        <f t="shared" si="3581"/>
        <v>0</v>
      </c>
      <c r="BI1214" s="18">
        <f t="shared" si="3512"/>
        <v>57330.607000000004</v>
      </c>
      <c r="BJ1214" s="18">
        <f t="shared" si="3513"/>
        <v>123476.46299999999</v>
      </c>
      <c r="BK1214" s="18">
        <f t="shared" si="3514"/>
        <v>70210.33</v>
      </c>
      <c r="BL1214" s="18">
        <f t="shared" si="3581"/>
        <v>-53612</v>
      </c>
      <c r="BM1214" s="18">
        <f t="shared" si="3581"/>
        <v>0</v>
      </c>
      <c r="BN1214" s="18">
        <f t="shared" si="3581"/>
        <v>53612</v>
      </c>
      <c r="BO1214" s="18">
        <f t="shared" si="3500"/>
        <v>3718.6070000000036</v>
      </c>
      <c r="BP1214" s="18">
        <f t="shared" si="3501"/>
        <v>123476.46299999999</v>
      </c>
      <c r="BQ1214" s="18">
        <f t="shared" si="3502"/>
        <v>123822.33</v>
      </c>
      <c r="BR1214" s="18">
        <f t="shared" si="3581"/>
        <v>1063.289</v>
      </c>
      <c r="BS1214" s="18">
        <f t="shared" si="3581"/>
        <v>0</v>
      </c>
      <c r="BT1214" s="18">
        <f t="shared" si="3581"/>
        <v>-1063.289</v>
      </c>
      <c r="BU1214" s="18">
        <f t="shared" si="3503"/>
        <v>4781.8960000000034</v>
      </c>
      <c r="BV1214" s="18">
        <f t="shared" si="3504"/>
        <v>123476.46299999999</v>
      </c>
      <c r="BW1214" s="18">
        <f t="shared" si="3505"/>
        <v>122759.041</v>
      </c>
      <c r="BX1214" s="18">
        <f t="shared" si="3581"/>
        <v>0</v>
      </c>
      <c r="BY1214" s="18">
        <f t="shared" si="3581"/>
        <v>0</v>
      </c>
      <c r="BZ1214" s="18">
        <f t="shared" si="3581"/>
        <v>0</v>
      </c>
      <c r="CA1214" s="18">
        <f t="shared" si="3495"/>
        <v>4781.8960000000034</v>
      </c>
      <c r="CB1214" s="18">
        <f t="shared" si="3496"/>
        <v>123476.46299999999</v>
      </c>
      <c r="CC1214" s="18">
        <f t="shared" si="3497"/>
        <v>122759.041</v>
      </c>
      <c r="CD1214" s="18">
        <f t="shared" si="3581"/>
        <v>0</v>
      </c>
      <c r="CE1214" s="27"/>
      <c r="CF1214" s="33"/>
    </row>
    <row r="1215" spans="1:119" x14ac:dyDescent="0.3">
      <c r="A1215" s="41" t="s">
        <v>222</v>
      </c>
      <c r="B1215" s="39">
        <v>410</v>
      </c>
      <c r="C1215" s="41" t="s">
        <v>27</v>
      </c>
      <c r="D1215" s="41" t="s">
        <v>19</v>
      </c>
      <c r="E1215" s="14" t="s">
        <v>533</v>
      </c>
      <c r="F1215" s="18"/>
      <c r="G1215" s="18"/>
      <c r="H1215" s="23">
        <v>6601.1</v>
      </c>
      <c r="I1215" s="23">
        <v>137239.1</v>
      </c>
      <c r="J1215" s="23">
        <v>108101.7</v>
      </c>
      <c r="K1215" s="18">
        <v>-924.5</v>
      </c>
      <c r="L1215" s="18">
        <f t="shared" si="3465"/>
        <v>137239.1</v>
      </c>
      <c r="M1215" s="18">
        <f t="shared" si="3466"/>
        <v>108101.7</v>
      </c>
      <c r="N1215" s="18">
        <f t="shared" si="3467"/>
        <v>5676.6</v>
      </c>
      <c r="O1215" s="18"/>
      <c r="P1215" s="18"/>
      <c r="Q1215" s="18"/>
      <c r="R1215" s="18"/>
      <c r="S1215" s="18"/>
      <c r="T1215" s="18">
        <f t="shared" si="3554"/>
        <v>137239.1</v>
      </c>
      <c r="U1215" s="18">
        <f t="shared" si="3555"/>
        <v>108101.7</v>
      </c>
      <c r="V1215" s="18">
        <f t="shared" si="3556"/>
        <v>5676.6</v>
      </c>
      <c r="W1215" s="18"/>
      <c r="X1215" s="18"/>
      <c r="Y1215" s="18"/>
      <c r="Z1215" s="18"/>
      <c r="AA1215" s="18"/>
      <c r="AB1215" s="18"/>
      <c r="AC1215" s="18">
        <f t="shared" si="3559"/>
        <v>137239.1</v>
      </c>
      <c r="AD1215" s="18">
        <f t="shared" si="3560"/>
        <v>108101.7</v>
      </c>
      <c r="AE1215" s="18">
        <f t="shared" si="3561"/>
        <v>5676.6</v>
      </c>
      <c r="AF1215" s="18">
        <v>-50000</v>
      </c>
      <c r="AG1215" s="18">
        <v>50000</v>
      </c>
      <c r="AH1215" s="18"/>
      <c r="AI1215" s="18">
        <f t="shared" si="3547"/>
        <v>87239.1</v>
      </c>
      <c r="AJ1215" s="18">
        <f t="shared" si="3548"/>
        <v>158101.70000000001</v>
      </c>
      <c r="AK1215" s="18">
        <f t="shared" si="3549"/>
        <v>5676.6</v>
      </c>
      <c r="AL1215" s="18"/>
      <c r="AM1215" s="18">
        <f t="shared" si="3550"/>
        <v>87239.1</v>
      </c>
      <c r="AN1215" s="18"/>
      <c r="AO1215" s="18"/>
      <c r="AP1215" s="18"/>
      <c r="AQ1215" s="18">
        <f t="shared" si="3524"/>
        <v>87239.1</v>
      </c>
      <c r="AR1215" s="18">
        <f t="shared" si="3525"/>
        <v>158101.70000000001</v>
      </c>
      <c r="AS1215" s="18">
        <f t="shared" si="3526"/>
        <v>5676.6</v>
      </c>
      <c r="AT1215" s="18">
        <v>-29908.492999999999</v>
      </c>
      <c r="AU1215" s="18">
        <v>29908.492999999999</v>
      </c>
      <c r="AV1215" s="18"/>
      <c r="AW1215" s="18">
        <f t="shared" si="3527"/>
        <v>57330.607000000004</v>
      </c>
      <c r="AX1215" s="18">
        <f t="shared" si="3528"/>
        <v>188010.193</v>
      </c>
      <c r="AY1215" s="18">
        <f t="shared" si="3529"/>
        <v>5676.6</v>
      </c>
      <c r="AZ1215" s="18"/>
      <c r="BA1215" s="18">
        <v>-64533.73</v>
      </c>
      <c r="BB1215" s="18">
        <v>64533.73</v>
      </c>
      <c r="BC1215" s="18">
        <f t="shared" si="3518"/>
        <v>57330.607000000004</v>
      </c>
      <c r="BD1215" s="18">
        <f t="shared" si="3519"/>
        <v>123476.46299999999</v>
      </c>
      <c r="BE1215" s="18">
        <f t="shared" si="3520"/>
        <v>70210.33</v>
      </c>
      <c r="BF1215" s="18"/>
      <c r="BG1215" s="18"/>
      <c r="BH1215" s="18"/>
      <c r="BI1215" s="18">
        <f t="shared" si="3512"/>
        <v>57330.607000000004</v>
      </c>
      <c r="BJ1215" s="18">
        <f t="shared" si="3513"/>
        <v>123476.46299999999</v>
      </c>
      <c r="BK1215" s="18">
        <f t="shared" si="3514"/>
        <v>70210.33</v>
      </c>
      <c r="BL1215" s="18">
        <v>-53612</v>
      </c>
      <c r="BM1215" s="18"/>
      <c r="BN1215" s="18">
        <v>53612</v>
      </c>
      <c r="BO1215" s="18">
        <f t="shared" si="3500"/>
        <v>3718.6070000000036</v>
      </c>
      <c r="BP1215" s="18">
        <f t="shared" si="3501"/>
        <v>123476.46299999999</v>
      </c>
      <c r="BQ1215" s="18">
        <f t="shared" si="3502"/>
        <v>123822.33</v>
      </c>
      <c r="BR1215" s="18">
        <v>1063.289</v>
      </c>
      <c r="BS1215" s="18"/>
      <c r="BT1215" s="18">
        <v>-1063.289</v>
      </c>
      <c r="BU1215" s="18">
        <f t="shared" si="3503"/>
        <v>4781.8960000000034</v>
      </c>
      <c r="BV1215" s="18">
        <f t="shared" si="3504"/>
        <v>123476.46299999999</v>
      </c>
      <c r="BW1215" s="18">
        <f t="shared" si="3505"/>
        <v>122759.041</v>
      </c>
      <c r="BX1215" s="18"/>
      <c r="BY1215" s="18"/>
      <c r="BZ1215" s="18"/>
      <c r="CA1215" s="18">
        <f t="shared" si="3495"/>
        <v>4781.8960000000034</v>
      </c>
      <c r="CB1215" s="18">
        <f t="shared" si="3496"/>
        <v>123476.46299999999</v>
      </c>
      <c r="CC1215" s="18">
        <f t="shared" si="3497"/>
        <v>122759.041</v>
      </c>
      <c r="CD1215" s="18"/>
      <c r="CE1215" s="27"/>
      <c r="CF1215" s="33" t="s">
        <v>1434</v>
      </c>
    </row>
    <row r="1216" spans="1:119" ht="62.4" x14ac:dyDescent="0.3">
      <c r="A1216" s="19" t="s">
        <v>1648</v>
      </c>
      <c r="B1216" s="39"/>
      <c r="C1216" s="41"/>
      <c r="D1216" s="41"/>
      <c r="E1216" s="14" t="s">
        <v>1649</v>
      </c>
      <c r="F1216" s="18"/>
      <c r="G1216" s="18"/>
      <c r="H1216" s="23"/>
      <c r="I1216" s="23"/>
      <c r="J1216" s="23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>
        <f>BL1220</f>
        <v>270</v>
      </c>
      <c r="BM1216" s="18">
        <f>BM1220</f>
        <v>0</v>
      </c>
      <c r="BN1216" s="18">
        <f>BN1220</f>
        <v>0</v>
      </c>
      <c r="BO1216" s="18">
        <f t="shared" si="3500"/>
        <v>270</v>
      </c>
      <c r="BP1216" s="18">
        <f t="shared" si="3501"/>
        <v>0</v>
      </c>
      <c r="BQ1216" s="18">
        <f t="shared" si="3502"/>
        <v>0</v>
      </c>
      <c r="BR1216" s="18">
        <f>BR1217+BR1220</f>
        <v>0</v>
      </c>
      <c r="BS1216" s="18">
        <f t="shared" ref="BS1216:BT1216" si="3582">BS1217+BS1220</f>
        <v>0</v>
      </c>
      <c r="BT1216" s="18">
        <f t="shared" si="3582"/>
        <v>0</v>
      </c>
      <c r="BU1216" s="18">
        <f t="shared" si="3503"/>
        <v>270</v>
      </c>
      <c r="BV1216" s="18">
        <f t="shared" si="3504"/>
        <v>0</v>
      </c>
      <c r="BW1216" s="18">
        <f t="shared" si="3505"/>
        <v>0</v>
      </c>
      <c r="BX1216" s="18">
        <f t="shared" ref="BX1216:BZ1216" si="3583">BX1217+BX1220</f>
        <v>0</v>
      </c>
      <c r="BY1216" s="18">
        <f t="shared" si="3583"/>
        <v>0</v>
      </c>
      <c r="BZ1216" s="18">
        <f t="shared" si="3583"/>
        <v>0</v>
      </c>
      <c r="CA1216" s="18">
        <f t="shared" si="3495"/>
        <v>270</v>
      </c>
      <c r="CB1216" s="18">
        <f t="shared" si="3496"/>
        <v>0</v>
      </c>
      <c r="CC1216" s="18">
        <f t="shared" si="3497"/>
        <v>0</v>
      </c>
      <c r="CD1216" s="18">
        <f t="shared" ref="CD1216" si="3584">CD1217+CD1220</f>
        <v>0</v>
      </c>
      <c r="CE1216" s="27"/>
      <c r="CF1216" s="33"/>
    </row>
    <row r="1217" spans="1:84" ht="31.2" x14ac:dyDescent="0.3">
      <c r="A1217" s="19" t="s">
        <v>1648</v>
      </c>
      <c r="B1217" s="39">
        <v>200</v>
      </c>
      <c r="C1217" s="41"/>
      <c r="D1217" s="41"/>
      <c r="E1217" s="14" t="s">
        <v>551</v>
      </c>
      <c r="F1217" s="18"/>
      <c r="G1217" s="18"/>
      <c r="H1217" s="23"/>
      <c r="I1217" s="23"/>
      <c r="J1217" s="23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>
        <f>BR1218</f>
        <v>270</v>
      </c>
      <c r="BS1217" s="18">
        <f t="shared" ref="BS1217:BT1218" si="3585">BS1218</f>
        <v>0</v>
      </c>
      <c r="BT1217" s="18">
        <f t="shared" si="3585"/>
        <v>0</v>
      </c>
      <c r="BU1217" s="18">
        <f t="shared" si="3503"/>
        <v>270</v>
      </c>
      <c r="BV1217" s="18">
        <f t="shared" si="3504"/>
        <v>0</v>
      </c>
      <c r="BW1217" s="18">
        <f t="shared" si="3505"/>
        <v>0</v>
      </c>
      <c r="BX1217" s="18">
        <f t="shared" ref="BX1217:BZ1218" si="3586">BX1218</f>
        <v>0</v>
      </c>
      <c r="BY1217" s="18">
        <f t="shared" si="3586"/>
        <v>0</v>
      </c>
      <c r="BZ1217" s="18">
        <f t="shared" si="3586"/>
        <v>0</v>
      </c>
      <c r="CA1217" s="18">
        <f t="shared" si="3495"/>
        <v>270</v>
      </c>
      <c r="CB1217" s="18">
        <f t="shared" si="3496"/>
        <v>0</v>
      </c>
      <c r="CC1217" s="18">
        <f t="shared" si="3497"/>
        <v>0</v>
      </c>
      <c r="CD1217" s="18">
        <f t="shared" ref="CD1217:CD1218" si="3587">CD1218</f>
        <v>0</v>
      </c>
      <c r="CE1217" s="27"/>
      <c r="CF1217" s="33"/>
    </row>
    <row r="1218" spans="1:84" ht="46.8" x14ac:dyDescent="0.3">
      <c r="A1218" s="19" t="s">
        <v>1648</v>
      </c>
      <c r="B1218" s="39">
        <v>240</v>
      </c>
      <c r="C1218" s="41"/>
      <c r="D1218" s="41"/>
      <c r="E1218" s="14" t="s">
        <v>559</v>
      </c>
      <c r="F1218" s="18"/>
      <c r="G1218" s="18"/>
      <c r="H1218" s="23"/>
      <c r="I1218" s="23"/>
      <c r="J1218" s="23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>
        <f>BR1219</f>
        <v>270</v>
      </c>
      <c r="BS1218" s="18">
        <f t="shared" si="3585"/>
        <v>0</v>
      </c>
      <c r="BT1218" s="18">
        <f t="shared" si="3585"/>
        <v>0</v>
      </c>
      <c r="BU1218" s="18">
        <f t="shared" si="3503"/>
        <v>270</v>
      </c>
      <c r="BV1218" s="18">
        <f t="shared" si="3504"/>
        <v>0</v>
      </c>
      <c r="BW1218" s="18">
        <f t="shared" si="3505"/>
        <v>0</v>
      </c>
      <c r="BX1218" s="18">
        <f t="shared" si="3586"/>
        <v>0</v>
      </c>
      <c r="BY1218" s="18">
        <f t="shared" si="3586"/>
        <v>0</v>
      </c>
      <c r="BZ1218" s="18">
        <f t="shared" si="3586"/>
        <v>0</v>
      </c>
      <c r="CA1218" s="18">
        <f t="shared" si="3495"/>
        <v>270</v>
      </c>
      <c r="CB1218" s="18">
        <f t="shared" si="3496"/>
        <v>0</v>
      </c>
      <c r="CC1218" s="18">
        <f t="shared" si="3497"/>
        <v>0</v>
      </c>
      <c r="CD1218" s="18">
        <f t="shared" si="3587"/>
        <v>0</v>
      </c>
      <c r="CE1218" s="27"/>
      <c r="CF1218" s="33"/>
    </row>
    <row r="1219" spans="1:84" x14ac:dyDescent="0.3">
      <c r="A1219" s="19" t="s">
        <v>1648</v>
      </c>
      <c r="B1219" s="39">
        <v>240</v>
      </c>
      <c r="C1219" s="41" t="s">
        <v>27</v>
      </c>
      <c r="D1219" s="41" t="s">
        <v>19</v>
      </c>
      <c r="E1219" s="14" t="s">
        <v>533</v>
      </c>
      <c r="F1219" s="18"/>
      <c r="G1219" s="18"/>
      <c r="H1219" s="23"/>
      <c r="I1219" s="23"/>
      <c r="J1219" s="23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>
        <v>270</v>
      </c>
      <c r="BS1219" s="18"/>
      <c r="BT1219" s="18"/>
      <c r="BU1219" s="18">
        <f t="shared" si="3503"/>
        <v>270</v>
      </c>
      <c r="BV1219" s="18">
        <f t="shared" si="3504"/>
        <v>0</v>
      </c>
      <c r="BW1219" s="18">
        <f t="shared" si="3505"/>
        <v>0</v>
      </c>
      <c r="BX1219" s="18"/>
      <c r="BY1219" s="18"/>
      <c r="BZ1219" s="18"/>
      <c r="CA1219" s="18">
        <f t="shared" si="3495"/>
        <v>270</v>
      </c>
      <c r="CB1219" s="18">
        <f t="shared" si="3496"/>
        <v>0</v>
      </c>
      <c r="CC1219" s="18">
        <f t="shared" si="3497"/>
        <v>0</v>
      </c>
      <c r="CD1219" s="18"/>
      <c r="CE1219" s="27"/>
      <c r="CF1219" s="33"/>
    </row>
    <row r="1220" spans="1:84" ht="46.8" hidden="1" x14ac:dyDescent="0.3">
      <c r="A1220" s="19" t="s">
        <v>1648</v>
      </c>
      <c r="B1220" s="39">
        <v>400</v>
      </c>
      <c r="C1220" s="41"/>
      <c r="D1220" s="41"/>
      <c r="E1220" s="14" t="s">
        <v>553</v>
      </c>
      <c r="F1220" s="18"/>
      <c r="G1220" s="18"/>
      <c r="H1220" s="23"/>
      <c r="I1220" s="23"/>
      <c r="J1220" s="23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>
        <f>BL1221</f>
        <v>270</v>
      </c>
      <c r="BM1220" s="18">
        <f t="shared" ref="BM1220:CD1221" si="3588">BM1221</f>
        <v>0</v>
      </c>
      <c r="BN1220" s="18">
        <f t="shared" si="3588"/>
        <v>0</v>
      </c>
      <c r="BO1220" s="18">
        <f t="shared" si="3500"/>
        <v>270</v>
      </c>
      <c r="BP1220" s="18">
        <f t="shared" si="3501"/>
        <v>0</v>
      </c>
      <c r="BQ1220" s="18">
        <f t="shared" si="3502"/>
        <v>0</v>
      </c>
      <c r="BR1220" s="18">
        <f t="shared" si="3588"/>
        <v>-270</v>
      </c>
      <c r="BS1220" s="18">
        <f t="shared" si="3588"/>
        <v>0</v>
      </c>
      <c r="BT1220" s="18">
        <f t="shared" si="3588"/>
        <v>0</v>
      </c>
      <c r="BU1220" s="18">
        <f t="shared" si="3503"/>
        <v>0</v>
      </c>
      <c r="BV1220" s="18">
        <f t="shared" si="3504"/>
        <v>0</v>
      </c>
      <c r="BW1220" s="18">
        <f t="shared" si="3505"/>
        <v>0</v>
      </c>
      <c r="BX1220" s="18">
        <f t="shared" si="3588"/>
        <v>0</v>
      </c>
      <c r="BY1220" s="18">
        <f t="shared" si="3588"/>
        <v>0</v>
      </c>
      <c r="BZ1220" s="18">
        <f t="shared" si="3588"/>
        <v>0</v>
      </c>
      <c r="CA1220" s="18">
        <f t="shared" si="3495"/>
        <v>0</v>
      </c>
      <c r="CB1220" s="18">
        <f t="shared" si="3496"/>
        <v>0</v>
      </c>
      <c r="CC1220" s="18">
        <f t="shared" si="3497"/>
        <v>0</v>
      </c>
      <c r="CD1220" s="18">
        <f t="shared" si="3588"/>
        <v>0</v>
      </c>
      <c r="CE1220" s="27" t="s">
        <v>1661</v>
      </c>
      <c r="CF1220" s="33"/>
    </row>
    <row r="1221" spans="1:84" hidden="1" x14ac:dyDescent="0.3">
      <c r="A1221" s="19" t="s">
        <v>1648</v>
      </c>
      <c r="B1221" s="39">
        <v>410</v>
      </c>
      <c r="C1221" s="41"/>
      <c r="D1221" s="41"/>
      <c r="E1221" s="14" t="s">
        <v>566</v>
      </c>
      <c r="F1221" s="18"/>
      <c r="G1221" s="18"/>
      <c r="H1221" s="23"/>
      <c r="I1221" s="23"/>
      <c r="J1221" s="23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>
        <f>BL1222</f>
        <v>270</v>
      </c>
      <c r="BM1221" s="18">
        <f t="shared" si="3588"/>
        <v>0</v>
      </c>
      <c r="BN1221" s="18">
        <f t="shared" si="3588"/>
        <v>0</v>
      </c>
      <c r="BO1221" s="18">
        <f t="shared" si="3500"/>
        <v>270</v>
      </c>
      <c r="BP1221" s="18">
        <f t="shared" si="3501"/>
        <v>0</v>
      </c>
      <c r="BQ1221" s="18">
        <f t="shared" si="3502"/>
        <v>0</v>
      </c>
      <c r="BR1221" s="18">
        <f t="shared" si="3588"/>
        <v>-270</v>
      </c>
      <c r="BS1221" s="18">
        <f t="shared" si="3588"/>
        <v>0</v>
      </c>
      <c r="BT1221" s="18">
        <f t="shared" si="3588"/>
        <v>0</v>
      </c>
      <c r="BU1221" s="18">
        <f t="shared" si="3503"/>
        <v>0</v>
      </c>
      <c r="BV1221" s="18">
        <f t="shared" si="3504"/>
        <v>0</v>
      </c>
      <c r="BW1221" s="18">
        <f t="shared" si="3505"/>
        <v>0</v>
      </c>
      <c r="BX1221" s="18">
        <f t="shared" si="3588"/>
        <v>0</v>
      </c>
      <c r="BY1221" s="18">
        <f t="shared" si="3588"/>
        <v>0</v>
      </c>
      <c r="BZ1221" s="18">
        <f t="shared" si="3588"/>
        <v>0</v>
      </c>
      <c r="CA1221" s="18">
        <f t="shared" si="3495"/>
        <v>0</v>
      </c>
      <c r="CB1221" s="18">
        <f t="shared" si="3496"/>
        <v>0</v>
      </c>
      <c r="CC1221" s="18">
        <f t="shared" si="3497"/>
        <v>0</v>
      </c>
      <c r="CD1221" s="18">
        <f t="shared" si="3588"/>
        <v>0</v>
      </c>
      <c r="CE1221" s="27" t="s">
        <v>1661</v>
      </c>
      <c r="CF1221" s="33"/>
    </row>
    <row r="1222" spans="1:84" hidden="1" x14ac:dyDescent="0.3">
      <c r="A1222" s="19" t="s">
        <v>1648</v>
      </c>
      <c r="B1222" s="39">
        <v>410</v>
      </c>
      <c r="C1222" s="41" t="s">
        <v>27</v>
      </c>
      <c r="D1222" s="41" t="s">
        <v>19</v>
      </c>
      <c r="E1222" s="14" t="s">
        <v>533</v>
      </c>
      <c r="F1222" s="18"/>
      <c r="G1222" s="18"/>
      <c r="H1222" s="23"/>
      <c r="I1222" s="23"/>
      <c r="J1222" s="23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>
        <v>270</v>
      </c>
      <c r="BM1222" s="18"/>
      <c r="BN1222" s="18"/>
      <c r="BO1222" s="18">
        <f t="shared" si="3500"/>
        <v>270</v>
      </c>
      <c r="BP1222" s="18">
        <f t="shared" si="3501"/>
        <v>0</v>
      </c>
      <c r="BQ1222" s="18">
        <f t="shared" si="3502"/>
        <v>0</v>
      </c>
      <c r="BR1222" s="18">
        <v>-270</v>
      </c>
      <c r="BS1222" s="18"/>
      <c r="BT1222" s="18"/>
      <c r="BU1222" s="18">
        <f t="shared" si="3503"/>
        <v>0</v>
      </c>
      <c r="BV1222" s="18">
        <f t="shared" si="3504"/>
        <v>0</v>
      </c>
      <c r="BW1222" s="18">
        <f t="shared" si="3505"/>
        <v>0</v>
      </c>
      <c r="BX1222" s="18"/>
      <c r="BY1222" s="18"/>
      <c r="BZ1222" s="18"/>
      <c r="CA1222" s="18">
        <f t="shared" si="3495"/>
        <v>0</v>
      </c>
      <c r="CB1222" s="18">
        <f t="shared" si="3496"/>
        <v>0</v>
      </c>
      <c r="CC1222" s="18">
        <f t="shared" si="3497"/>
        <v>0</v>
      </c>
      <c r="CD1222" s="18"/>
      <c r="CE1222" s="27" t="s">
        <v>1661</v>
      </c>
      <c r="CF1222" s="33"/>
    </row>
    <row r="1223" spans="1:84" ht="31.2" x14ac:dyDescent="0.3">
      <c r="A1223" s="19" t="s">
        <v>1205</v>
      </c>
      <c r="B1223" s="39"/>
      <c r="C1223" s="41"/>
      <c r="D1223" s="41"/>
      <c r="E1223" s="14" t="s">
        <v>1206</v>
      </c>
      <c r="F1223" s="18">
        <f t="shared" ref="F1223:K1223" si="3589">F1224+F1227</f>
        <v>0</v>
      </c>
      <c r="G1223" s="18">
        <f t="shared" si="3589"/>
        <v>0</v>
      </c>
      <c r="H1223" s="18">
        <f t="shared" si="3589"/>
        <v>0</v>
      </c>
      <c r="I1223" s="18">
        <f t="shared" si="3589"/>
        <v>0</v>
      </c>
      <c r="J1223" s="18">
        <f t="shared" si="3589"/>
        <v>0</v>
      </c>
      <c r="K1223" s="18">
        <f t="shared" si="3589"/>
        <v>0</v>
      </c>
      <c r="L1223" s="18">
        <f t="shared" si="3465"/>
        <v>0</v>
      </c>
      <c r="M1223" s="18">
        <f t="shared" si="3466"/>
        <v>0</v>
      </c>
      <c r="N1223" s="18">
        <f t="shared" si="3467"/>
        <v>0</v>
      </c>
      <c r="O1223" s="18">
        <f t="shared" ref="O1223:S1223" si="3590">O1224+O1227</f>
        <v>1093.999</v>
      </c>
      <c r="P1223" s="18">
        <f t="shared" si="3590"/>
        <v>0</v>
      </c>
      <c r="Q1223" s="18">
        <f t="shared" si="3590"/>
        <v>0</v>
      </c>
      <c r="R1223" s="18">
        <f t="shared" si="3590"/>
        <v>0</v>
      </c>
      <c r="S1223" s="18">
        <f t="shared" si="3590"/>
        <v>0</v>
      </c>
      <c r="T1223" s="18">
        <f t="shared" si="3554"/>
        <v>1093.999</v>
      </c>
      <c r="U1223" s="18">
        <f t="shared" si="3555"/>
        <v>0</v>
      </c>
      <c r="V1223" s="18">
        <f t="shared" si="3556"/>
        <v>0</v>
      </c>
      <c r="W1223" s="18">
        <f t="shared" ref="W1223:CD1223" si="3591">W1224+W1227</f>
        <v>0</v>
      </c>
      <c r="X1223" s="18">
        <f t="shared" ref="X1223:AB1223" si="3592">X1224+X1227</f>
        <v>0</v>
      </c>
      <c r="Y1223" s="18">
        <f t="shared" si="3592"/>
        <v>0</v>
      </c>
      <c r="Z1223" s="18">
        <f t="shared" si="3592"/>
        <v>0</v>
      </c>
      <c r="AA1223" s="18">
        <f t="shared" si="3592"/>
        <v>0</v>
      </c>
      <c r="AB1223" s="18">
        <f t="shared" si="3592"/>
        <v>0</v>
      </c>
      <c r="AC1223" s="18">
        <f t="shared" si="3559"/>
        <v>1093.999</v>
      </c>
      <c r="AD1223" s="18">
        <f t="shared" si="3560"/>
        <v>0</v>
      </c>
      <c r="AE1223" s="18">
        <f t="shared" si="3561"/>
        <v>0</v>
      </c>
      <c r="AF1223" s="18">
        <f t="shared" ref="AF1223:AH1223" si="3593">AF1224+AF1227</f>
        <v>0</v>
      </c>
      <c r="AG1223" s="18">
        <f t="shared" si="3593"/>
        <v>0</v>
      </c>
      <c r="AH1223" s="18">
        <f t="shared" si="3593"/>
        <v>0</v>
      </c>
      <c r="AI1223" s="18">
        <f t="shared" si="3547"/>
        <v>1093.999</v>
      </c>
      <c r="AJ1223" s="18">
        <f t="shared" si="3548"/>
        <v>0</v>
      </c>
      <c r="AK1223" s="18">
        <f t="shared" si="3549"/>
        <v>0</v>
      </c>
      <c r="AL1223" s="18">
        <f t="shared" ref="AL1223" si="3594">AL1224+AL1227</f>
        <v>0</v>
      </c>
      <c r="AM1223" s="18">
        <f t="shared" si="3550"/>
        <v>1093.999</v>
      </c>
      <c r="AN1223" s="18">
        <f t="shared" ref="AN1223:AP1223" si="3595">AN1224+AN1227</f>
        <v>0</v>
      </c>
      <c r="AO1223" s="18">
        <f t="shared" si="3595"/>
        <v>0</v>
      </c>
      <c r="AP1223" s="18">
        <f t="shared" si="3595"/>
        <v>0</v>
      </c>
      <c r="AQ1223" s="18">
        <f t="shared" si="3524"/>
        <v>1093.999</v>
      </c>
      <c r="AR1223" s="18">
        <f t="shared" si="3525"/>
        <v>0</v>
      </c>
      <c r="AS1223" s="18">
        <f t="shared" si="3526"/>
        <v>0</v>
      </c>
      <c r="AT1223" s="18">
        <f t="shared" ref="AT1223:AV1223" si="3596">AT1224+AT1227</f>
        <v>0</v>
      </c>
      <c r="AU1223" s="18">
        <f t="shared" si="3596"/>
        <v>0</v>
      </c>
      <c r="AV1223" s="18">
        <f t="shared" si="3596"/>
        <v>0</v>
      </c>
      <c r="AW1223" s="18">
        <f t="shared" si="3527"/>
        <v>1093.999</v>
      </c>
      <c r="AX1223" s="18">
        <f t="shared" si="3528"/>
        <v>0</v>
      </c>
      <c r="AY1223" s="18">
        <f t="shared" si="3529"/>
        <v>0</v>
      </c>
      <c r="AZ1223" s="18">
        <f t="shared" ref="AZ1223:BB1223" si="3597">AZ1224+AZ1227</f>
        <v>0</v>
      </c>
      <c r="BA1223" s="18">
        <f t="shared" si="3597"/>
        <v>0</v>
      </c>
      <c r="BB1223" s="18">
        <f t="shared" si="3597"/>
        <v>0</v>
      </c>
      <c r="BC1223" s="18">
        <f t="shared" si="3518"/>
        <v>1093.999</v>
      </c>
      <c r="BD1223" s="18">
        <f t="shared" si="3519"/>
        <v>0</v>
      </c>
      <c r="BE1223" s="18">
        <f t="shared" si="3520"/>
        <v>0</v>
      </c>
      <c r="BF1223" s="18">
        <f t="shared" ref="BF1223:BH1223" si="3598">BF1224+BF1227</f>
        <v>0</v>
      </c>
      <c r="BG1223" s="18">
        <f t="shared" si="3598"/>
        <v>0</v>
      </c>
      <c r="BH1223" s="18">
        <f t="shared" si="3598"/>
        <v>0</v>
      </c>
      <c r="BI1223" s="18">
        <f t="shared" si="3512"/>
        <v>1093.999</v>
      </c>
      <c r="BJ1223" s="18">
        <f t="shared" si="3513"/>
        <v>0</v>
      </c>
      <c r="BK1223" s="18">
        <f t="shared" si="3514"/>
        <v>0</v>
      </c>
      <c r="BL1223" s="18">
        <f t="shared" ref="BL1223:BN1223" si="3599">BL1224+BL1227</f>
        <v>0</v>
      </c>
      <c r="BM1223" s="18">
        <f t="shared" si="3599"/>
        <v>0</v>
      </c>
      <c r="BN1223" s="18">
        <f t="shared" si="3599"/>
        <v>0</v>
      </c>
      <c r="BO1223" s="18">
        <f t="shared" si="3500"/>
        <v>1093.999</v>
      </c>
      <c r="BP1223" s="18">
        <f t="shared" si="3501"/>
        <v>0</v>
      </c>
      <c r="BQ1223" s="18">
        <f t="shared" si="3502"/>
        <v>0</v>
      </c>
      <c r="BR1223" s="18">
        <f t="shared" ref="BR1223:BT1223" si="3600">BR1224+BR1227</f>
        <v>0</v>
      </c>
      <c r="BS1223" s="18">
        <f t="shared" si="3600"/>
        <v>0</v>
      </c>
      <c r="BT1223" s="18">
        <f t="shared" si="3600"/>
        <v>0</v>
      </c>
      <c r="BU1223" s="18">
        <f t="shared" si="3503"/>
        <v>1093.999</v>
      </c>
      <c r="BV1223" s="18">
        <f t="shared" si="3504"/>
        <v>0</v>
      </c>
      <c r="BW1223" s="18">
        <f t="shared" si="3505"/>
        <v>0</v>
      </c>
      <c r="BX1223" s="18">
        <f t="shared" ref="BX1223:BZ1223" si="3601">BX1224+BX1227</f>
        <v>0</v>
      </c>
      <c r="BY1223" s="18">
        <f t="shared" si="3601"/>
        <v>0</v>
      </c>
      <c r="BZ1223" s="18">
        <f t="shared" si="3601"/>
        <v>0</v>
      </c>
      <c r="CA1223" s="18">
        <f t="shared" si="3495"/>
        <v>1093.999</v>
      </c>
      <c r="CB1223" s="18">
        <f t="shared" si="3496"/>
        <v>0</v>
      </c>
      <c r="CC1223" s="18">
        <f t="shared" si="3497"/>
        <v>0</v>
      </c>
      <c r="CD1223" s="18">
        <f t="shared" si="3591"/>
        <v>0</v>
      </c>
      <c r="CE1223" s="27"/>
      <c r="CF1223" s="33"/>
    </row>
    <row r="1224" spans="1:84" ht="31.2" x14ac:dyDescent="0.3">
      <c r="A1224" s="19" t="s">
        <v>1205</v>
      </c>
      <c r="B1224" s="39">
        <v>200</v>
      </c>
      <c r="C1224" s="41"/>
      <c r="D1224" s="41"/>
      <c r="E1224" s="14" t="s">
        <v>551</v>
      </c>
      <c r="F1224" s="18">
        <f t="shared" ref="F1224:K1225" si="3602">F1225</f>
        <v>0</v>
      </c>
      <c r="G1224" s="18">
        <f t="shared" si="3602"/>
        <v>0</v>
      </c>
      <c r="H1224" s="18">
        <f t="shared" si="3602"/>
        <v>0</v>
      </c>
      <c r="I1224" s="18">
        <f t="shared" si="3602"/>
        <v>0</v>
      </c>
      <c r="J1224" s="18">
        <f t="shared" si="3602"/>
        <v>0</v>
      </c>
      <c r="K1224" s="18">
        <f t="shared" si="3602"/>
        <v>0</v>
      </c>
      <c r="L1224" s="18">
        <f t="shared" si="3465"/>
        <v>0</v>
      </c>
      <c r="M1224" s="18">
        <f t="shared" si="3466"/>
        <v>0</v>
      </c>
      <c r="N1224" s="18">
        <f t="shared" si="3467"/>
        <v>0</v>
      </c>
      <c r="O1224" s="18">
        <f t="shared" ref="O1224:S1225" si="3603">O1225</f>
        <v>1093.999</v>
      </c>
      <c r="P1224" s="18">
        <f t="shared" si="3603"/>
        <v>0</v>
      </c>
      <c r="Q1224" s="18">
        <f t="shared" si="3603"/>
        <v>0</v>
      </c>
      <c r="R1224" s="18">
        <f t="shared" si="3603"/>
        <v>0</v>
      </c>
      <c r="S1224" s="18">
        <f t="shared" si="3603"/>
        <v>0</v>
      </c>
      <c r="T1224" s="18">
        <f t="shared" si="3554"/>
        <v>1093.999</v>
      </c>
      <c r="U1224" s="18">
        <f t="shared" si="3555"/>
        <v>0</v>
      </c>
      <c r="V1224" s="18">
        <f t="shared" si="3556"/>
        <v>0</v>
      </c>
      <c r="W1224" s="18">
        <f t="shared" ref="W1224:CD1225" si="3604">W1225</f>
        <v>0</v>
      </c>
      <c r="X1224" s="18">
        <f t="shared" si="3604"/>
        <v>0</v>
      </c>
      <c r="Y1224" s="18">
        <f t="shared" si="3604"/>
        <v>0</v>
      </c>
      <c r="Z1224" s="18">
        <f t="shared" si="3604"/>
        <v>0</v>
      </c>
      <c r="AA1224" s="18">
        <f t="shared" si="3604"/>
        <v>0</v>
      </c>
      <c r="AB1224" s="18">
        <f t="shared" si="3604"/>
        <v>0</v>
      </c>
      <c r="AC1224" s="18">
        <f t="shared" si="3559"/>
        <v>1093.999</v>
      </c>
      <c r="AD1224" s="18">
        <f t="shared" si="3560"/>
        <v>0</v>
      </c>
      <c r="AE1224" s="18">
        <f t="shared" si="3561"/>
        <v>0</v>
      </c>
      <c r="AF1224" s="18">
        <f t="shared" si="3604"/>
        <v>0</v>
      </c>
      <c r="AG1224" s="18">
        <f t="shared" si="3604"/>
        <v>0</v>
      </c>
      <c r="AH1224" s="18">
        <f t="shared" si="3604"/>
        <v>0</v>
      </c>
      <c r="AI1224" s="18">
        <f t="shared" si="3547"/>
        <v>1093.999</v>
      </c>
      <c r="AJ1224" s="18">
        <f t="shared" si="3548"/>
        <v>0</v>
      </c>
      <c r="AK1224" s="18">
        <f t="shared" si="3549"/>
        <v>0</v>
      </c>
      <c r="AL1224" s="18">
        <f t="shared" si="3604"/>
        <v>0</v>
      </c>
      <c r="AM1224" s="18">
        <f t="shared" si="3550"/>
        <v>1093.999</v>
      </c>
      <c r="AN1224" s="18">
        <f t="shared" si="3604"/>
        <v>0</v>
      </c>
      <c r="AO1224" s="18">
        <f t="shared" si="3604"/>
        <v>0</v>
      </c>
      <c r="AP1224" s="18">
        <f t="shared" si="3604"/>
        <v>0</v>
      </c>
      <c r="AQ1224" s="18">
        <f t="shared" si="3524"/>
        <v>1093.999</v>
      </c>
      <c r="AR1224" s="18">
        <f t="shared" si="3525"/>
        <v>0</v>
      </c>
      <c r="AS1224" s="18">
        <f t="shared" si="3526"/>
        <v>0</v>
      </c>
      <c r="AT1224" s="18">
        <f t="shared" si="3604"/>
        <v>0</v>
      </c>
      <c r="AU1224" s="18">
        <f t="shared" si="3604"/>
        <v>0</v>
      </c>
      <c r="AV1224" s="18">
        <f t="shared" si="3604"/>
        <v>0</v>
      </c>
      <c r="AW1224" s="18">
        <f t="shared" si="3527"/>
        <v>1093.999</v>
      </c>
      <c r="AX1224" s="18">
        <f t="shared" si="3528"/>
        <v>0</v>
      </c>
      <c r="AY1224" s="18">
        <f t="shared" si="3529"/>
        <v>0</v>
      </c>
      <c r="AZ1224" s="18">
        <f t="shared" si="3604"/>
        <v>0</v>
      </c>
      <c r="BA1224" s="18">
        <f t="shared" si="3604"/>
        <v>0</v>
      </c>
      <c r="BB1224" s="18">
        <f t="shared" si="3604"/>
        <v>0</v>
      </c>
      <c r="BC1224" s="18">
        <f t="shared" si="3518"/>
        <v>1093.999</v>
      </c>
      <c r="BD1224" s="18">
        <f t="shared" si="3519"/>
        <v>0</v>
      </c>
      <c r="BE1224" s="18">
        <f t="shared" si="3520"/>
        <v>0</v>
      </c>
      <c r="BF1224" s="18">
        <f t="shared" si="3604"/>
        <v>0</v>
      </c>
      <c r="BG1224" s="18">
        <f t="shared" si="3604"/>
        <v>0</v>
      </c>
      <c r="BH1224" s="18">
        <f t="shared" si="3604"/>
        <v>0</v>
      </c>
      <c r="BI1224" s="18">
        <f t="shared" si="3512"/>
        <v>1093.999</v>
      </c>
      <c r="BJ1224" s="18">
        <f t="shared" si="3513"/>
        <v>0</v>
      </c>
      <c r="BK1224" s="18">
        <f t="shared" si="3514"/>
        <v>0</v>
      </c>
      <c r="BL1224" s="18">
        <f t="shared" si="3604"/>
        <v>0</v>
      </c>
      <c r="BM1224" s="18">
        <f t="shared" si="3604"/>
        <v>0</v>
      </c>
      <c r="BN1224" s="18">
        <f t="shared" si="3604"/>
        <v>0</v>
      </c>
      <c r="BO1224" s="18">
        <f t="shared" si="3500"/>
        <v>1093.999</v>
      </c>
      <c r="BP1224" s="18">
        <f t="shared" si="3501"/>
        <v>0</v>
      </c>
      <c r="BQ1224" s="18">
        <f t="shared" si="3502"/>
        <v>0</v>
      </c>
      <c r="BR1224" s="18">
        <f t="shared" si="3604"/>
        <v>0</v>
      </c>
      <c r="BS1224" s="18">
        <f t="shared" si="3604"/>
        <v>0</v>
      </c>
      <c r="BT1224" s="18">
        <f t="shared" si="3604"/>
        <v>0</v>
      </c>
      <c r="BU1224" s="18">
        <f t="shared" si="3503"/>
        <v>1093.999</v>
      </c>
      <c r="BV1224" s="18">
        <f t="shared" si="3504"/>
        <v>0</v>
      </c>
      <c r="BW1224" s="18">
        <f t="shared" si="3505"/>
        <v>0</v>
      </c>
      <c r="BX1224" s="18">
        <f t="shared" si="3604"/>
        <v>0</v>
      </c>
      <c r="BY1224" s="18">
        <f t="shared" si="3604"/>
        <v>0</v>
      </c>
      <c r="BZ1224" s="18">
        <f t="shared" si="3604"/>
        <v>0</v>
      </c>
      <c r="CA1224" s="18">
        <f t="shared" si="3495"/>
        <v>1093.999</v>
      </c>
      <c r="CB1224" s="18">
        <f t="shared" si="3496"/>
        <v>0</v>
      </c>
      <c r="CC1224" s="18">
        <f t="shared" si="3497"/>
        <v>0</v>
      </c>
      <c r="CD1224" s="18">
        <f t="shared" si="3604"/>
        <v>0</v>
      </c>
      <c r="CE1224" s="27"/>
      <c r="CF1224" s="33"/>
    </row>
    <row r="1225" spans="1:84" ht="46.8" x14ac:dyDescent="0.3">
      <c r="A1225" s="19" t="s">
        <v>1205</v>
      </c>
      <c r="B1225" s="39">
        <v>240</v>
      </c>
      <c r="C1225" s="41"/>
      <c r="D1225" s="41"/>
      <c r="E1225" s="14" t="s">
        <v>559</v>
      </c>
      <c r="F1225" s="18">
        <f t="shared" si="3602"/>
        <v>0</v>
      </c>
      <c r="G1225" s="18">
        <f t="shared" si="3602"/>
        <v>0</v>
      </c>
      <c r="H1225" s="18">
        <f t="shared" si="3602"/>
        <v>0</v>
      </c>
      <c r="I1225" s="18">
        <f t="shared" si="3602"/>
        <v>0</v>
      </c>
      <c r="J1225" s="18">
        <f t="shared" si="3602"/>
        <v>0</v>
      </c>
      <c r="K1225" s="18">
        <f t="shared" si="3602"/>
        <v>0</v>
      </c>
      <c r="L1225" s="18">
        <f t="shared" si="3465"/>
        <v>0</v>
      </c>
      <c r="M1225" s="18">
        <f t="shared" si="3466"/>
        <v>0</v>
      </c>
      <c r="N1225" s="18">
        <f t="shared" si="3467"/>
        <v>0</v>
      </c>
      <c r="O1225" s="18">
        <f t="shared" si="3603"/>
        <v>1093.999</v>
      </c>
      <c r="P1225" s="18">
        <f t="shared" si="3603"/>
        <v>0</v>
      </c>
      <c r="Q1225" s="18">
        <f t="shared" si="3603"/>
        <v>0</v>
      </c>
      <c r="R1225" s="18">
        <f t="shared" si="3603"/>
        <v>0</v>
      </c>
      <c r="S1225" s="18">
        <f t="shared" si="3603"/>
        <v>0</v>
      </c>
      <c r="T1225" s="18">
        <f t="shared" si="3554"/>
        <v>1093.999</v>
      </c>
      <c r="U1225" s="18">
        <f t="shared" si="3555"/>
        <v>0</v>
      </c>
      <c r="V1225" s="18">
        <f t="shared" si="3556"/>
        <v>0</v>
      </c>
      <c r="W1225" s="18">
        <f t="shared" si="3604"/>
        <v>0</v>
      </c>
      <c r="X1225" s="18">
        <f t="shared" si="3604"/>
        <v>0</v>
      </c>
      <c r="Y1225" s="18">
        <f t="shared" si="3604"/>
        <v>0</v>
      </c>
      <c r="Z1225" s="18">
        <f t="shared" si="3604"/>
        <v>0</v>
      </c>
      <c r="AA1225" s="18">
        <f t="shared" si="3604"/>
        <v>0</v>
      </c>
      <c r="AB1225" s="18">
        <f t="shared" si="3604"/>
        <v>0</v>
      </c>
      <c r="AC1225" s="18">
        <f t="shared" si="3559"/>
        <v>1093.999</v>
      </c>
      <c r="AD1225" s="18">
        <f t="shared" si="3560"/>
        <v>0</v>
      </c>
      <c r="AE1225" s="18">
        <f t="shared" si="3561"/>
        <v>0</v>
      </c>
      <c r="AF1225" s="18">
        <f t="shared" si="3604"/>
        <v>0</v>
      </c>
      <c r="AG1225" s="18">
        <f t="shared" si="3604"/>
        <v>0</v>
      </c>
      <c r="AH1225" s="18">
        <f t="shared" si="3604"/>
        <v>0</v>
      </c>
      <c r="AI1225" s="18">
        <f t="shared" si="3547"/>
        <v>1093.999</v>
      </c>
      <c r="AJ1225" s="18">
        <f t="shared" si="3548"/>
        <v>0</v>
      </c>
      <c r="AK1225" s="18">
        <f t="shared" si="3549"/>
        <v>0</v>
      </c>
      <c r="AL1225" s="18">
        <f t="shared" si="3604"/>
        <v>0</v>
      </c>
      <c r="AM1225" s="18">
        <f t="shared" si="3550"/>
        <v>1093.999</v>
      </c>
      <c r="AN1225" s="18">
        <f t="shared" si="3604"/>
        <v>0</v>
      </c>
      <c r="AO1225" s="18">
        <f t="shared" si="3604"/>
        <v>0</v>
      </c>
      <c r="AP1225" s="18">
        <f t="shared" si="3604"/>
        <v>0</v>
      </c>
      <c r="AQ1225" s="18">
        <f t="shared" si="3524"/>
        <v>1093.999</v>
      </c>
      <c r="AR1225" s="18">
        <f t="shared" si="3525"/>
        <v>0</v>
      </c>
      <c r="AS1225" s="18">
        <f t="shared" si="3526"/>
        <v>0</v>
      </c>
      <c r="AT1225" s="18">
        <f t="shared" si="3604"/>
        <v>0</v>
      </c>
      <c r="AU1225" s="18">
        <f t="shared" si="3604"/>
        <v>0</v>
      </c>
      <c r="AV1225" s="18">
        <f t="shared" si="3604"/>
        <v>0</v>
      </c>
      <c r="AW1225" s="18">
        <f t="shared" si="3527"/>
        <v>1093.999</v>
      </c>
      <c r="AX1225" s="18">
        <f t="shared" si="3528"/>
        <v>0</v>
      </c>
      <c r="AY1225" s="18">
        <f t="shared" si="3529"/>
        <v>0</v>
      </c>
      <c r="AZ1225" s="18">
        <f t="shared" si="3604"/>
        <v>0</v>
      </c>
      <c r="BA1225" s="18">
        <f t="shared" si="3604"/>
        <v>0</v>
      </c>
      <c r="BB1225" s="18">
        <f t="shared" si="3604"/>
        <v>0</v>
      </c>
      <c r="BC1225" s="18">
        <f t="shared" si="3518"/>
        <v>1093.999</v>
      </c>
      <c r="BD1225" s="18">
        <f t="shared" si="3519"/>
        <v>0</v>
      </c>
      <c r="BE1225" s="18">
        <f t="shared" si="3520"/>
        <v>0</v>
      </c>
      <c r="BF1225" s="18">
        <f t="shared" si="3604"/>
        <v>0</v>
      </c>
      <c r="BG1225" s="18">
        <f t="shared" si="3604"/>
        <v>0</v>
      </c>
      <c r="BH1225" s="18">
        <f t="shared" si="3604"/>
        <v>0</v>
      </c>
      <c r="BI1225" s="18">
        <f t="shared" si="3512"/>
        <v>1093.999</v>
      </c>
      <c r="BJ1225" s="18">
        <f t="shared" si="3513"/>
        <v>0</v>
      </c>
      <c r="BK1225" s="18">
        <f t="shared" si="3514"/>
        <v>0</v>
      </c>
      <c r="BL1225" s="18">
        <f t="shared" si="3604"/>
        <v>0</v>
      </c>
      <c r="BM1225" s="18">
        <f t="shared" si="3604"/>
        <v>0</v>
      </c>
      <c r="BN1225" s="18">
        <f t="shared" si="3604"/>
        <v>0</v>
      </c>
      <c r="BO1225" s="18">
        <f t="shared" si="3500"/>
        <v>1093.999</v>
      </c>
      <c r="BP1225" s="18">
        <f t="shared" si="3501"/>
        <v>0</v>
      </c>
      <c r="BQ1225" s="18">
        <f t="shared" si="3502"/>
        <v>0</v>
      </c>
      <c r="BR1225" s="18">
        <f t="shared" si="3604"/>
        <v>0</v>
      </c>
      <c r="BS1225" s="18">
        <f t="shared" si="3604"/>
        <v>0</v>
      </c>
      <c r="BT1225" s="18">
        <f t="shared" si="3604"/>
        <v>0</v>
      </c>
      <c r="BU1225" s="18">
        <f t="shared" si="3503"/>
        <v>1093.999</v>
      </c>
      <c r="BV1225" s="18">
        <f t="shared" si="3504"/>
        <v>0</v>
      </c>
      <c r="BW1225" s="18">
        <f t="shared" si="3505"/>
        <v>0</v>
      </c>
      <c r="BX1225" s="18">
        <f t="shared" si="3604"/>
        <v>0</v>
      </c>
      <c r="BY1225" s="18">
        <f t="shared" si="3604"/>
        <v>0</v>
      </c>
      <c r="BZ1225" s="18">
        <f t="shared" si="3604"/>
        <v>0</v>
      </c>
      <c r="CA1225" s="18">
        <f t="shared" si="3495"/>
        <v>1093.999</v>
      </c>
      <c r="CB1225" s="18">
        <f t="shared" si="3496"/>
        <v>0</v>
      </c>
      <c r="CC1225" s="18">
        <f t="shared" si="3497"/>
        <v>0</v>
      </c>
      <c r="CD1225" s="18">
        <f t="shared" si="3604"/>
        <v>0</v>
      </c>
      <c r="CE1225" s="27"/>
      <c r="CF1225" s="33"/>
    </row>
    <row r="1226" spans="1:84" x14ac:dyDescent="0.3">
      <c r="A1226" s="19" t="s">
        <v>1205</v>
      </c>
      <c r="B1226" s="39">
        <v>240</v>
      </c>
      <c r="C1226" s="41" t="s">
        <v>27</v>
      </c>
      <c r="D1226" s="41" t="s">
        <v>110</v>
      </c>
      <c r="E1226" s="14" t="s">
        <v>532</v>
      </c>
      <c r="F1226" s="18"/>
      <c r="G1226" s="18"/>
      <c r="H1226" s="18"/>
      <c r="I1226" s="18"/>
      <c r="J1226" s="18"/>
      <c r="K1226" s="18"/>
      <c r="L1226" s="18">
        <f t="shared" si="3465"/>
        <v>0</v>
      </c>
      <c r="M1226" s="18">
        <f t="shared" si="3466"/>
        <v>0</v>
      </c>
      <c r="N1226" s="18">
        <f t="shared" si="3467"/>
        <v>0</v>
      </c>
      <c r="O1226" s="18">
        <v>1093.999</v>
      </c>
      <c r="P1226" s="18"/>
      <c r="Q1226" s="18"/>
      <c r="R1226" s="18"/>
      <c r="S1226" s="18"/>
      <c r="T1226" s="18">
        <f t="shared" si="3554"/>
        <v>1093.999</v>
      </c>
      <c r="U1226" s="18">
        <f t="shared" si="3555"/>
        <v>0</v>
      </c>
      <c r="V1226" s="18">
        <f t="shared" si="3556"/>
        <v>0</v>
      </c>
      <c r="W1226" s="18"/>
      <c r="X1226" s="18"/>
      <c r="Y1226" s="18"/>
      <c r="Z1226" s="18"/>
      <c r="AA1226" s="18"/>
      <c r="AB1226" s="18"/>
      <c r="AC1226" s="18">
        <f t="shared" si="3559"/>
        <v>1093.999</v>
      </c>
      <c r="AD1226" s="18">
        <f t="shared" si="3560"/>
        <v>0</v>
      </c>
      <c r="AE1226" s="18">
        <f t="shared" si="3561"/>
        <v>0</v>
      </c>
      <c r="AF1226" s="18"/>
      <c r="AG1226" s="18"/>
      <c r="AH1226" s="18"/>
      <c r="AI1226" s="18">
        <f t="shared" si="3547"/>
        <v>1093.999</v>
      </c>
      <c r="AJ1226" s="18">
        <f t="shared" si="3548"/>
        <v>0</v>
      </c>
      <c r="AK1226" s="18">
        <f t="shared" si="3549"/>
        <v>0</v>
      </c>
      <c r="AL1226" s="18"/>
      <c r="AM1226" s="18">
        <f t="shared" si="3550"/>
        <v>1093.999</v>
      </c>
      <c r="AN1226" s="18"/>
      <c r="AO1226" s="18"/>
      <c r="AP1226" s="18"/>
      <c r="AQ1226" s="18">
        <f t="shared" si="3524"/>
        <v>1093.999</v>
      </c>
      <c r="AR1226" s="18">
        <f t="shared" si="3525"/>
        <v>0</v>
      </c>
      <c r="AS1226" s="18">
        <f t="shared" si="3526"/>
        <v>0</v>
      </c>
      <c r="AT1226" s="18"/>
      <c r="AU1226" s="18"/>
      <c r="AV1226" s="18"/>
      <c r="AW1226" s="18">
        <f t="shared" si="3527"/>
        <v>1093.999</v>
      </c>
      <c r="AX1226" s="18">
        <f t="shared" si="3528"/>
        <v>0</v>
      </c>
      <c r="AY1226" s="18">
        <f t="shared" si="3529"/>
        <v>0</v>
      </c>
      <c r="AZ1226" s="18"/>
      <c r="BA1226" s="18"/>
      <c r="BB1226" s="18"/>
      <c r="BC1226" s="18">
        <f t="shared" si="3518"/>
        <v>1093.999</v>
      </c>
      <c r="BD1226" s="18">
        <f t="shared" si="3519"/>
        <v>0</v>
      </c>
      <c r="BE1226" s="18">
        <f t="shared" si="3520"/>
        <v>0</v>
      </c>
      <c r="BF1226" s="18"/>
      <c r="BG1226" s="18"/>
      <c r="BH1226" s="18"/>
      <c r="BI1226" s="18">
        <f t="shared" si="3512"/>
        <v>1093.999</v>
      </c>
      <c r="BJ1226" s="18">
        <f t="shared" si="3513"/>
        <v>0</v>
      </c>
      <c r="BK1226" s="18">
        <f t="shared" si="3514"/>
        <v>0</v>
      </c>
      <c r="BL1226" s="18"/>
      <c r="BM1226" s="18"/>
      <c r="BN1226" s="18"/>
      <c r="BO1226" s="18">
        <f t="shared" si="3500"/>
        <v>1093.999</v>
      </c>
      <c r="BP1226" s="18">
        <f t="shared" si="3501"/>
        <v>0</v>
      </c>
      <c r="BQ1226" s="18">
        <f t="shared" si="3502"/>
        <v>0</v>
      </c>
      <c r="BR1226" s="18"/>
      <c r="BS1226" s="18"/>
      <c r="BT1226" s="18"/>
      <c r="BU1226" s="18">
        <f t="shared" si="3503"/>
        <v>1093.999</v>
      </c>
      <c r="BV1226" s="18">
        <f t="shared" si="3504"/>
        <v>0</v>
      </c>
      <c r="BW1226" s="18">
        <f t="shared" si="3505"/>
        <v>0</v>
      </c>
      <c r="BX1226" s="18"/>
      <c r="BY1226" s="18"/>
      <c r="BZ1226" s="18"/>
      <c r="CA1226" s="18">
        <f t="shared" si="3495"/>
        <v>1093.999</v>
      </c>
      <c r="CB1226" s="18">
        <f t="shared" si="3496"/>
        <v>0</v>
      </c>
      <c r="CC1226" s="18">
        <f t="shared" si="3497"/>
        <v>0</v>
      </c>
      <c r="CD1226" s="18"/>
      <c r="CE1226" s="27"/>
      <c r="CF1226" s="33"/>
    </row>
    <row r="1227" spans="1:84" ht="46.8" hidden="1" x14ac:dyDescent="0.3">
      <c r="A1227" s="19" t="s">
        <v>1205</v>
      </c>
      <c r="B1227" s="39">
        <v>400</v>
      </c>
      <c r="C1227" s="41"/>
      <c r="D1227" s="41"/>
      <c r="E1227" s="14" t="s">
        <v>553</v>
      </c>
      <c r="F1227" s="18">
        <f t="shared" ref="F1227:K1228" si="3605">F1228</f>
        <v>0</v>
      </c>
      <c r="G1227" s="18">
        <f t="shared" si="3605"/>
        <v>0</v>
      </c>
      <c r="H1227" s="18">
        <f t="shared" si="3605"/>
        <v>0</v>
      </c>
      <c r="I1227" s="18">
        <f t="shared" si="3605"/>
        <v>0</v>
      </c>
      <c r="J1227" s="18">
        <f t="shared" si="3605"/>
        <v>0</v>
      </c>
      <c r="K1227" s="18">
        <f t="shared" si="3605"/>
        <v>0</v>
      </c>
      <c r="L1227" s="18">
        <f t="shared" si="3465"/>
        <v>0</v>
      </c>
      <c r="M1227" s="18">
        <f t="shared" si="3466"/>
        <v>0</v>
      </c>
      <c r="N1227" s="18">
        <f t="shared" si="3467"/>
        <v>0</v>
      </c>
      <c r="O1227" s="18">
        <f t="shared" ref="O1227:S1228" si="3606">O1228</f>
        <v>0</v>
      </c>
      <c r="P1227" s="18">
        <f t="shared" si="3606"/>
        <v>0</v>
      </c>
      <c r="Q1227" s="18">
        <f t="shared" si="3606"/>
        <v>0</v>
      </c>
      <c r="R1227" s="18">
        <f t="shared" si="3606"/>
        <v>0</v>
      </c>
      <c r="S1227" s="18">
        <f t="shared" si="3606"/>
        <v>0</v>
      </c>
      <c r="T1227" s="18">
        <f t="shared" si="3554"/>
        <v>0</v>
      </c>
      <c r="U1227" s="18">
        <f t="shared" si="3555"/>
        <v>0</v>
      </c>
      <c r="V1227" s="18">
        <f t="shared" si="3556"/>
        <v>0</v>
      </c>
      <c r="W1227" s="18">
        <f t="shared" ref="W1227:CD1228" si="3607">W1228</f>
        <v>0</v>
      </c>
      <c r="X1227" s="18">
        <f t="shared" si="3607"/>
        <v>0</v>
      </c>
      <c r="Y1227" s="18">
        <f t="shared" si="3607"/>
        <v>0</v>
      </c>
      <c r="Z1227" s="18">
        <f t="shared" si="3607"/>
        <v>0</v>
      </c>
      <c r="AA1227" s="18">
        <f t="shared" si="3607"/>
        <v>0</v>
      </c>
      <c r="AB1227" s="18">
        <f t="shared" si="3607"/>
        <v>0</v>
      </c>
      <c r="AC1227" s="18">
        <f t="shared" si="3559"/>
        <v>0</v>
      </c>
      <c r="AD1227" s="18">
        <f t="shared" si="3560"/>
        <v>0</v>
      </c>
      <c r="AE1227" s="18">
        <f t="shared" si="3561"/>
        <v>0</v>
      </c>
      <c r="AF1227" s="18">
        <f t="shared" si="3607"/>
        <v>0</v>
      </c>
      <c r="AG1227" s="18">
        <f t="shared" si="3607"/>
        <v>0</v>
      </c>
      <c r="AH1227" s="18">
        <f t="shared" si="3607"/>
        <v>0</v>
      </c>
      <c r="AI1227" s="18">
        <f t="shared" si="3547"/>
        <v>0</v>
      </c>
      <c r="AJ1227" s="18">
        <f t="shared" si="3548"/>
        <v>0</v>
      </c>
      <c r="AK1227" s="18">
        <f t="shared" si="3549"/>
        <v>0</v>
      </c>
      <c r="AL1227" s="18">
        <f t="shared" si="3607"/>
        <v>0</v>
      </c>
      <c r="AM1227" s="18">
        <f t="shared" si="3550"/>
        <v>0</v>
      </c>
      <c r="AN1227" s="18">
        <f t="shared" si="3607"/>
        <v>0</v>
      </c>
      <c r="AO1227" s="18">
        <f t="shared" si="3607"/>
        <v>0</v>
      </c>
      <c r="AP1227" s="18">
        <f t="shared" si="3607"/>
        <v>0</v>
      </c>
      <c r="AQ1227" s="18">
        <f t="shared" si="3524"/>
        <v>0</v>
      </c>
      <c r="AR1227" s="18">
        <f t="shared" si="3525"/>
        <v>0</v>
      </c>
      <c r="AS1227" s="18">
        <f t="shared" si="3526"/>
        <v>0</v>
      </c>
      <c r="AT1227" s="18">
        <f t="shared" si="3607"/>
        <v>0</v>
      </c>
      <c r="AU1227" s="18">
        <f t="shared" si="3607"/>
        <v>0</v>
      </c>
      <c r="AV1227" s="18">
        <f t="shared" si="3607"/>
        <v>0</v>
      </c>
      <c r="AW1227" s="18">
        <f t="shared" si="3527"/>
        <v>0</v>
      </c>
      <c r="AX1227" s="18">
        <f t="shared" si="3528"/>
        <v>0</v>
      </c>
      <c r="AY1227" s="18">
        <f t="shared" si="3529"/>
        <v>0</v>
      </c>
      <c r="AZ1227" s="18">
        <f t="shared" si="3607"/>
        <v>0</v>
      </c>
      <c r="BA1227" s="18">
        <f t="shared" si="3607"/>
        <v>0</v>
      </c>
      <c r="BB1227" s="18">
        <f t="shared" si="3607"/>
        <v>0</v>
      </c>
      <c r="BC1227" s="18">
        <f t="shared" si="3518"/>
        <v>0</v>
      </c>
      <c r="BD1227" s="18">
        <f t="shared" si="3519"/>
        <v>0</v>
      </c>
      <c r="BE1227" s="18">
        <f t="shared" si="3520"/>
        <v>0</v>
      </c>
      <c r="BF1227" s="18">
        <f t="shared" si="3607"/>
        <v>0</v>
      </c>
      <c r="BG1227" s="18">
        <f t="shared" si="3607"/>
        <v>0</v>
      </c>
      <c r="BH1227" s="18">
        <f t="shared" si="3607"/>
        <v>0</v>
      </c>
      <c r="BI1227" s="18">
        <f t="shared" si="3512"/>
        <v>0</v>
      </c>
      <c r="BJ1227" s="18">
        <f t="shared" si="3513"/>
        <v>0</v>
      </c>
      <c r="BK1227" s="18">
        <f t="shared" si="3514"/>
        <v>0</v>
      </c>
      <c r="BL1227" s="18">
        <f t="shared" si="3607"/>
        <v>0</v>
      </c>
      <c r="BM1227" s="18">
        <f t="shared" si="3607"/>
        <v>0</v>
      </c>
      <c r="BN1227" s="18">
        <f t="shared" si="3607"/>
        <v>0</v>
      </c>
      <c r="BO1227" s="18">
        <f t="shared" si="3500"/>
        <v>0</v>
      </c>
      <c r="BP1227" s="18">
        <f t="shared" si="3501"/>
        <v>0</v>
      </c>
      <c r="BQ1227" s="18">
        <f t="shared" si="3502"/>
        <v>0</v>
      </c>
      <c r="BR1227" s="18">
        <f t="shared" si="3607"/>
        <v>0</v>
      </c>
      <c r="BS1227" s="18">
        <f t="shared" si="3607"/>
        <v>0</v>
      </c>
      <c r="BT1227" s="18">
        <f t="shared" si="3607"/>
        <v>0</v>
      </c>
      <c r="BU1227" s="18">
        <f t="shared" si="3503"/>
        <v>0</v>
      </c>
      <c r="BV1227" s="18">
        <f t="shared" si="3504"/>
        <v>0</v>
      </c>
      <c r="BW1227" s="18">
        <f t="shared" si="3505"/>
        <v>0</v>
      </c>
      <c r="BX1227" s="18">
        <f t="shared" si="3607"/>
        <v>0</v>
      </c>
      <c r="BY1227" s="18">
        <f t="shared" si="3607"/>
        <v>0</v>
      </c>
      <c r="BZ1227" s="18">
        <f t="shared" si="3607"/>
        <v>0</v>
      </c>
      <c r="CA1227" s="18">
        <f t="shared" si="3495"/>
        <v>0</v>
      </c>
      <c r="CB1227" s="18">
        <f t="shared" si="3496"/>
        <v>0</v>
      </c>
      <c r="CC1227" s="18">
        <f t="shared" si="3497"/>
        <v>0</v>
      </c>
      <c r="CD1227" s="18">
        <f t="shared" si="3607"/>
        <v>0</v>
      </c>
      <c r="CE1227" s="27" t="s">
        <v>1661</v>
      </c>
      <c r="CF1227" s="33"/>
    </row>
    <row r="1228" spans="1:84" hidden="1" x14ac:dyDescent="0.3">
      <c r="A1228" s="19" t="s">
        <v>1205</v>
      </c>
      <c r="B1228" s="39">
        <v>410</v>
      </c>
      <c r="C1228" s="41"/>
      <c r="D1228" s="41"/>
      <c r="E1228" s="14" t="s">
        <v>566</v>
      </c>
      <c r="F1228" s="18">
        <f t="shared" si="3605"/>
        <v>0</v>
      </c>
      <c r="G1228" s="18">
        <f t="shared" si="3605"/>
        <v>0</v>
      </c>
      <c r="H1228" s="18">
        <f t="shared" si="3605"/>
        <v>0</v>
      </c>
      <c r="I1228" s="18">
        <f t="shared" si="3605"/>
        <v>0</v>
      </c>
      <c r="J1228" s="18">
        <f t="shared" si="3605"/>
        <v>0</v>
      </c>
      <c r="K1228" s="18">
        <f t="shared" si="3605"/>
        <v>0</v>
      </c>
      <c r="L1228" s="18">
        <f t="shared" si="3465"/>
        <v>0</v>
      </c>
      <c r="M1228" s="18">
        <f t="shared" si="3466"/>
        <v>0</v>
      </c>
      <c r="N1228" s="18">
        <f t="shared" si="3467"/>
        <v>0</v>
      </c>
      <c r="O1228" s="18">
        <f t="shared" si="3606"/>
        <v>0</v>
      </c>
      <c r="P1228" s="18">
        <f t="shared" si="3606"/>
        <v>0</v>
      </c>
      <c r="Q1228" s="18">
        <f t="shared" si="3606"/>
        <v>0</v>
      </c>
      <c r="R1228" s="18">
        <f t="shared" si="3606"/>
        <v>0</v>
      </c>
      <c r="S1228" s="18">
        <f t="shared" si="3606"/>
        <v>0</v>
      </c>
      <c r="T1228" s="18">
        <f t="shared" si="3554"/>
        <v>0</v>
      </c>
      <c r="U1228" s="18">
        <f t="shared" si="3555"/>
        <v>0</v>
      </c>
      <c r="V1228" s="18">
        <f t="shared" si="3556"/>
        <v>0</v>
      </c>
      <c r="W1228" s="18">
        <f t="shared" si="3607"/>
        <v>0</v>
      </c>
      <c r="X1228" s="18">
        <f t="shared" si="3607"/>
        <v>0</v>
      </c>
      <c r="Y1228" s="18">
        <f t="shared" si="3607"/>
        <v>0</v>
      </c>
      <c r="Z1228" s="18">
        <f t="shared" si="3607"/>
        <v>0</v>
      </c>
      <c r="AA1228" s="18">
        <f t="shared" si="3607"/>
        <v>0</v>
      </c>
      <c r="AB1228" s="18">
        <f t="shared" si="3607"/>
        <v>0</v>
      </c>
      <c r="AC1228" s="18">
        <f t="shared" si="3559"/>
        <v>0</v>
      </c>
      <c r="AD1228" s="18">
        <f t="shared" si="3560"/>
        <v>0</v>
      </c>
      <c r="AE1228" s="18">
        <f t="shared" si="3561"/>
        <v>0</v>
      </c>
      <c r="AF1228" s="18">
        <f t="shared" si="3607"/>
        <v>0</v>
      </c>
      <c r="AG1228" s="18">
        <f t="shared" si="3607"/>
        <v>0</v>
      </c>
      <c r="AH1228" s="18">
        <f t="shared" si="3607"/>
        <v>0</v>
      </c>
      <c r="AI1228" s="18">
        <f t="shared" si="3547"/>
        <v>0</v>
      </c>
      <c r="AJ1228" s="18">
        <f t="shared" si="3548"/>
        <v>0</v>
      </c>
      <c r="AK1228" s="18">
        <f t="shared" si="3549"/>
        <v>0</v>
      </c>
      <c r="AL1228" s="18">
        <f t="shared" si="3607"/>
        <v>0</v>
      </c>
      <c r="AM1228" s="18">
        <f t="shared" si="3550"/>
        <v>0</v>
      </c>
      <c r="AN1228" s="18">
        <f t="shared" si="3607"/>
        <v>0</v>
      </c>
      <c r="AO1228" s="18">
        <f t="shared" si="3607"/>
        <v>0</v>
      </c>
      <c r="AP1228" s="18">
        <f t="shared" si="3607"/>
        <v>0</v>
      </c>
      <c r="AQ1228" s="18">
        <f t="shared" si="3524"/>
        <v>0</v>
      </c>
      <c r="AR1228" s="18">
        <f t="shared" si="3525"/>
        <v>0</v>
      </c>
      <c r="AS1228" s="18">
        <f t="shared" si="3526"/>
        <v>0</v>
      </c>
      <c r="AT1228" s="18">
        <f t="shared" si="3607"/>
        <v>0</v>
      </c>
      <c r="AU1228" s="18">
        <f t="shared" si="3607"/>
        <v>0</v>
      </c>
      <c r="AV1228" s="18">
        <f t="shared" si="3607"/>
        <v>0</v>
      </c>
      <c r="AW1228" s="18">
        <f t="shared" si="3527"/>
        <v>0</v>
      </c>
      <c r="AX1228" s="18">
        <f t="shared" si="3528"/>
        <v>0</v>
      </c>
      <c r="AY1228" s="18">
        <f t="shared" si="3529"/>
        <v>0</v>
      </c>
      <c r="AZ1228" s="18">
        <f t="shared" si="3607"/>
        <v>0</v>
      </c>
      <c r="BA1228" s="18">
        <f t="shared" si="3607"/>
        <v>0</v>
      </c>
      <c r="BB1228" s="18">
        <f t="shared" si="3607"/>
        <v>0</v>
      </c>
      <c r="BC1228" s="18">
        <f t="shared" si="3518"/>
        <v>0</v>
      </c>
      <c r="BD1228" s="18">
        <f t="shared" si="3519"/>
        <v>0</v>
      </c>
      <c r="BE1228" s="18">
        <f t="shared" si="3520"/>
        <v>0</v>
      </c>
      <c r="BF1228" s="18">
        <f t="shared" si="3607"/>
        <v>0</v>
      </c>
      <c r="BG1228" s="18">
        <f t="shared" si="3607"/>
        <v>0</v>
      </c>
      <c r="BH1228" s="18">
        <f t="shared" si="3607"/>
        <v>0</v>
      </c>
      <c r="BI1228" s="18">
        <f t="shared" si="3512"/>
        <v>0</v>
      </c>
      <c r="BJ1228" s="18">
        <f t="shared" si="3513"/>
        <v>0</v>
      </c>
      <c r="BK1228" s="18">
        <f t="shared" si="3514"/>
        <v>0</v>
      </c>
      <c r="BL1228" s="18">
        <f t="shared" si="3607"/>
        <v>0</v>
      </c>
      <c r="BM1228" s="18">
        <f t="shared" si="3607"/>
        <v>0</v>
      </c>
      <c r="BN1228" s="18">
        <f t="shared" si="3607"/>
        <v>0</v>
      </c>
      <c r="BO1228" s="18">
        <f t="shared" si="3500"/>
        <v>0</v>
      </c>
      <c r="BP1228" s="18">
        <f t="shared" si="3501"/>
        <v>0</v>
      </c>
      <c r="BQ1228" s="18">
        <f t="shared" si="3502"/>
        <v>0</v>
      </c>
      <c r="BR1228" s="18">
        <f t="shared" si="3607"/>
        <v>0</v>
      </c>
      <c r="BS1228" s="18">
        <f t="shared" si="3607"/>
        <v>0</v>
      </c>
      <c r="BT1228" s="18">
        <f t="shared" si="3607"/>
        <v>0</v>
      </c>
      <c r="BU1228" s="18">
        <f t="shared" si="3503"/>
        <v>0</v>
      </c>
      <c r="BV1228" s="18">
        <f t="shared" si="3504"/>
        <v>0</v>
      </c>
      <c r="BW1228" s="18">
        <f t="shared" si="3505"/>
        <v>0</v>
      </c>
      <c r="BX1228" s="18">
        <f t="shared" si="3607"/>
        <v>0</v>
      </c>
      <c r="BY1228" s="18">
        <f t="shared" si="3607"/>
        <v>0</v>
      </c>
      <c r="BZ1228" s="18">
        <f t="shared" si="3607"/>
        <v>0</v>
      </c>
      <c r="CA1228" s="18">
        <f t="shared" si="3495"/>
        <v>0</v>
      </c>
      <c r="CB1228" s="18">
        <f t="shared" si="3496"/>
        <v>0</v>
      </c>
      <c r="CC1228" s="18">
        <f t="shared" si="3497"/>
        <v>0</v>
      </c>
      <c r="CD1228" s="18">
        <f t="shared" si="3607"/>
        <v>0</v>
      </c>
      <c r="CE1228" s="27" t="s">
        <v>1661</v>
      </c>
      <c r="CF1228" s="33"/>
    </row>
    <row r="1229" spans="1:84" hidden="1" x14ac:dyDescent="0.3">
      <c r="A1229" s="19" t="s">
        <v>1205</v>
      </c>
      <c r="B1229" s="39">
        <v>410</v>
      </c>
      <c r="C1229" s="41" t="s">
        <v>27</v>
      </c>
      <c r="D1229" s="41" t="s">
        <v>110</v>
      </c>
      <c r="E1229" s="14" t="s">
        <v>532</v>
      </c>
      <c r="F1229" s="18"/>
      <c r="G1229" s="18"/>
      <c r="H1229" s="18"/>
      <c r="I1229" s="18"/>
      <c r="J1229" s="18"/>
      <c r="K1229" s="18"/>
      <c r="L1229" s="18">
        <f t="shared" ref="L1229:L1296" si="3608">F1229+I1229</f>
        <v>0</v>
      </c>
      <c r="M1229" s="18">
        <f t="shared" ref="M1229:M1296" si="3609">G1229+J1229</f>
        <v>0</v>
      </c>
      <c r="N1229" s="18">
        <f t="shared" ref="N1229:N1296" si="3610">H1229+K1229</f>
        <v>0</v>
      </c>
      <c r="O1229" s="18"/>
      <c r="P1229" s="18"/>
      <c r="Q1229" s="18"/>
      <c r="R1229" s="18"/>
      <c r="S1229" s="18"/>
      <c r="T1229" s="18">
        <f t="shared" si="3554"/>
        <v>0</v>
      </c>
      <c r="U1229" s="18">
        <f t="shared" si="3555"/>
        <v>0</v>
      </c>
      <c r="V1229" s="18">
        <f t="shared" si="3556"/>
        <v>0</v>
      </c>
      <c r="W1229" s="18"/>
      <c r="X1229" s="18"/>
      <c r="Y1229" s="18"/>
      <c r="Z1229" s="18"/>
      <c r="AA1229" s="18"/>
      <c r="AB1229" s="18"/>
      <c r="AC1229" s="18">
        <f t="shared" si="3559"/>
        <v>0</v>
      </c>
      <c r="AD1229" s="18">
        <f t="shared" si="3560"/>
        <v>0</v>
      </c>
      <c r="AE1229" s="18">
        <f t="shared" si="3561"/>
        <v>0</v>
      </c>
      <c r="AF1229" s="18"/>
      <c r="AG1229" s="18"/>
      <c r="AH1229" s="18"/>
      <c r="AI1229" s="18">
        <f t="shared" si="3547"/>
        <v>0</v>
      </c>
      <c r="AJ1229" s="18">
        <f t="shared" si="3548"/>
        <v>0</v>
      </c>
      <c r="AK1229" s="18">
        <f t="shared" si="3549"/>
        <v>0</v>
      </c>
      <c r="AL1229" s="18"/>
      <c r="AM1229" s="18">
        <f t="shared" si="3550"/>
        <v>0</v>
      </c>
      <c r="AN1229" s="18"/>
      <c r="AO1229" s="18"/>
      <c r="AP1229" s="18"/>
      <c r="AQ1229" s="18">
        <f t="shared" si="3524"/>
        <v>0</v>
      </c>
      <c r="AR1229" s="18">
        <f t="shared" si="3525"/>
        <v>0</v>
      </c>
      <c r="AS1229" s="18">
        <f t="shared" si="3526"/>
        <v>0</v>
      </c>
      <c r="AT1229" s="18"/>
      <c r="AU1229" s="18"/>
      <c r="AV1229" s="18"/>
      <c r="AW1229" s="18">
        <f t="shared" si="3527"/>
        <v>0</v>
      </c>
      <c r="AX1229" s="18">
        <f t="shared" si="3528"/>
        <v>0</v>
      </c>
      <c r="AY1229" s="18">
        <f t="shared" si="3529"/>
        <v>0</v>
      </c>
      <c r="AZ1229" s="18"/>
      <c r="BA1229" s="18"/>
      <c r="BB1229" s="18"/>
      <c r="BC1229" s="18">
        <f t="shared" si="3518"/>
        <v>0</v>
      </c>
      <c r="BD1229" s="18">
        <f t="shared" si="3519"/>
        <v>0</v>
      </c>
      <c r="BE1229" s="18">
        <f t="shared" si="3520"/>
        <v>0</v>
      </c>
      <c r="BF1229" s="18"/>
      <c r="BG1229" s="18"/>
      <c r="BH1229" s="18"/>
      <c r="BI1229" s="18">
        <f t="shared" si="3512"/>
        <v>0</v>
      </c>
      <c r="BJ1229" s="18">
        <f t="shared" si="3513"/>
        <v>0</v>
      </c>
      <c r="BK1229" s="18">
        <f t="shared" si="3514"/>
        <v>0</v>
      </c>
      <c r="BL1229" s="18"/>
      <c r="BM1229" s="18"/>
      <c r="BN1229" s="18"/>
      <c r="BO1229" s="18">
        <f t="shared" si="3500"/>
        <v>0</v>
      </c>
      <c r="BP1229" s="18">
        <f t="shared" si="3501"/>
        <v>0</v>
      </c>
      <c r="BQ1229" s="18">
        <f t="shared" si="3502"/>
        <v>0</v>
      </c>
      <c r="BR1229" s="18"/>
      <c r="BS1229" s="18"/>
      <c r="BT1229" s="18"/>
      <c r="BU1229" s="18">
        <f t="shared" si="3503"/>
        <v>0</v>
      </c>
      <c r="BV1229" s="18">
        <f t="shared" si="3504"/>
        <v>0</v>
      </c>
      <c r="BW1229" s="18">
        <f t="shared" si="3505"/>
        <v>0</v>
      </c>
      <c r="BX1229" s="18"/>
      <c r="BY1229" s="18"/>
      <c r="BZ1229" s="18"/>
      <c r="CA1229" s="18">
        <f t="shared" si="3495"/>
        <v>0</v>
      </c>
      <c r="CB1229" s="18">
        <f t="shared" si="3496"/>
        <v>0</v>
      </c>
      <c r="CC1229" s="18">
        <f t="shared" si="3497"/>
        <v>0</v>
      </c>
      <c r="CD1229" s="18"/>
      <c r="CE1229" s="27" t="s">
        <v>1661</v>
      </c>
      <c r="CF1229" s="33"/>
    </row>
    <row r="1230" spans="1:84" ht="31.2" x14ac:dyDescent="0.3">
      <c r="A1230" s="41" t="s">
        <v>223</v>
      </c>
      <c r="B1230" s="39"/>
      <c r="C1230" s="41"/>
      <c r="D1230" s="41"/>
      <c r="E1230" s="14" t="s">
        <v>1603</v>
      </c>
      <c r="F1230" s="18">
        <f t="shared" ref="F1230:K1232" si="3611">F1231</f>
        <v>0</v>
      </c>
      <c r="G1230" s="18">
        <f t="shared" si="3611"/>
        <v>0</v>
      </c>
      <c r="H1230" s="18">
        <f t="shared" si="3611"/>
        <v>0</v>
      </c>
      <c r="I1230" s="18">
        <f t="shared" si="3611"/>
        <v>0</v>
      </c>
      <c r="J1230" s="18">
        <f t="shared" si="3611"/>
        <v>0</v>
      </c>
      <c r="K1230" s="18">
        <f t="shared" si="3611"/>
        <v>0</v>
      </c>
      <c r="L1230" s="18">
        <f t="shared" si="3608"/>
        <v>0</v>
      </c>
      <c r="M1230" s="18">
        <f t="shared" si="3609"/>
        <v>0</v>
      </c>
      <c r="N1230" s="18">
        <f t="shared" si="3610"/>
        <v>0</v>
      </c>
      <c r="O1230" s="18">
        <f t="shared" ref="O1230:S1232" si="3612">O1231</f>
        <v>28472.53</v>
      </c>
      <c r="P1230" s="18">
        <f t="shared" si="3612"/>
        <v>0</v>
      </c>
      <c r="Q1230" s="18">
        <f t="shared" si="3612"/>
        <v>0</v>
      </c>
      <c r="R1230" s="18">
        <f t="shared" si="3612"/>
        <v>0</v>
      </c>
      <c r="S1230" s="18">
        <f t="shared" si="3612"/>
        <v>0</v>
      </c>
      <c r="T1230" s="18">
        <f t="shared" si="3554"/>
        <v>28472.53</v>
      </c>
      <c r="U1230" s="18">
        <f t="shared" si="3555"/>
        <v>0</v>
      </c>
      <c r="V1230" s="18">
        <f t="shared" si="3556"/>
        <v>0</v>
      </c>
      <c r="W1230" s="18">
        <f t="shared" ref="W1230:CD1232" si="3613">W1231</f>
        <v>-4208.9750000000004</v>
      </c>
      <c r="X1230" s="18">
        <f t="shared" si="3613"/>
        <v>0</v>
      </c>
      <c r="Y1230" s="18">
        <f t="shared" si="3613"/>
        <v>0</v>
      </c>
      <c r="Z1230" s="18">
        <f t="shared" si="3613"/>
        <v>0</v>
      </c>
      <c r="AA1230" s="18">
        <f t="shared" si="3613"/>
        <v>0</v>
      </c>
      <c r="AB1230" s="18">
        <f t="shared" si="3613"/>
        <v>0</v>
      </c>
      <c r="AC1230" s="18">
        <f t="shared" si="3559"/>
        <v>24263.555</v>
      </c>
      <c r="AD1230" s="18">
        <f t="shared" si="3560"/>
        <v>0</v>
      </c>
      <c r="AE1230" s="18">
        <f t="shared" si="3561"/>
        <v>0</v>
      </c>
      <c r="AF1230" s="18">
        <f t="shared" si="3613"/>
        <v>0</v>
      </c>
      <c r="AG1230" s="18">
        <f t="shared" si="3613"/>
        <v>0</v>
      </c>
      <c r="AH1230" s="18">
        <f t="shared" si="3613"/>
        <v>0</v>
      </c>
      <c r="AI1230" s="18">
        <f t="shared" si="3547"/>
        <v>24263.555</v>
      </c>
      <c r="AJ1230" s="18">
        <f t="shared" si="3548"/>
        <v>0</v>
      </c>
      <c r="AK1230" s="18">
        <f t="shared" si="3549"/>
        <v>0</v>
      </c>
      <c r="AL1230" s="18">
        <f t="shared" si="3613"/>
        <v>0</v>
      </c>
      <c r="AM1230" s="18">
        <f t="shared" si="3550"/>
        <v>24263.555</v>
      </c>
      <c r="AN1230" s="18">
        <f t="shared" si="3613"/>
        <v>0</v>
      </c>
      <c r="AO1230" s="18">
        <f t="shared" si="3613"/>
        <v>0</v>
      </c>
      <c r="AP1230" s="18">
        <f t="shared" si="3613"/>
        <v>0</v>
      </c>
      <c r="AQ1230" s="18">
        <f t="shared" si="3524"/>
        <v>24263.555</v>
      </c>
      <c r="AR1230" s="18">
        <f t="shared" si="3525"/>
        <v>0</v>
      </c>
      <c r="AS1230" s="18">
        <f t="shared" si="3526"/>
        <v>0</v>
      </c>
      <c r="AT1230" s="18">
        <f t="shared" si="3613"/>
        <v>0</v>
      </c>
      <c r="AU1230" s="18">
        <f t="shared" si="3613"/>
        <v>0</v>
      </c>
      <c r="AV1230" s="18">
        <f t="shared" si="3613"/>
        <v>0</v>
      </c>
      <c r="AW1230" s="18">
        <f t="shared" si="3527"/>
        <v>24263.555</v>
      </c>
      <c r="AX1230" s="18">
        <f t="shared" si="3528"/>
        <v>0</v>
      </c>
      <c r="AY1230" s="18">
        <f t="shared" si="3529"/>
        <v>0</v>
      </c>
      <c r="AZ1230" s="18">
        <f t="shared" si="3613"/>
        <v>0</v>
      </c>
      <c r="BA1230" s="18">
        <f t="shared" si="3613"/>
        <v>0</v>
      </c>
      <c r="BB1230" s="18">
        <f t="shared" si="3613"/>
        <v>0</v>
      </c>
      <c r="BC1230" s="18">
        <f t="shared" si="3518"/>
        <v>24263.555</v>
      </c>
      <c r="BD1230" s="18">
        <f t="shared" si="3519"/>
        <v>0</v>
      </c>
      <c r="BE1230" s="18">
        <f t="shared" si="3520"/>
        <v>0</v>
      </c>
      <c r="BF1230" s="18">
        <f t="shared" si="3613"/>
        <v>0</v>
      </c>
      <c r="BG1230" s="18">
        <f t="shared" si="3613"/>
        <v>0</v>
      </c>
      <c r="BH1230" s="18">
        <f t="shared" si="3613"/>
        <v>0</v>
      </c>
      <c r="BI1230" s="18">
        <f t="shared" si="3512"/>
        <v>24263.555</v>
      </c>
      <c r="BJ1230" s="18">
        <f t="shared" si="3513"/>
        <v>0</v>
      </c>
      <c r="BK1230" s="18">
        <f t="shared" si="3514"/>
        <v>0</v>
      </c>
      <c r="BL1230" s="18">
        <f t="shared" si="3613"/>
        <v>-458.59399999999999</v>
      </c>
      <c r="BM1230" s="18">
        <f t="shared" si="3613"/>
        <v>0</v>
      </c>
      <c r="BN1230" s="18">
        <f t="shared" si="3613"/>
        <v>0</v>
      </c>
      <c r="BO1230" s="18">
        <f t="shared" si="3500"/>
        <v>23804.960999999999</v>
      </c>
      <c r="BP1230" s="18">
        <f t="shared" si="3501"/>
        <v>0</v>
      </c>
      <c r="BQ1230" s="18">
        <f t="shared" si="3502"/>
        <v>0</v>
      </c>
      <c r="BR1230" s="18">
        <f t="shared" si="3613"/>
        <v>0</v>
      </c>
      <c r="BS1230" s="18">
        <f t="shared" si="3613"/>
        <v>0</v>
      </c>
      <c r="BT1230" s="18">
        <f t="shared" si="3613"/>
        <v>0</v>
      </c>
      <c r="BU1230" s="18">
        <f t="shared" si="3503"/>
        <v>23804.960999999999</v>
      </c>
      <c r="BV1230" s="18">
        <f t="shared" si="3504"/>
        <v>0</v>
      </c>
      <c r="BW1230" s="18">
        <f t="shared" si="3505"/>
        <v>0</v>
      </c>
      <c r="BX1230" s="18">
        <f t="shared" si="3613"/>
        <v>0</v>
      </c>
      <c r="BY1230" s="18">
        <f t="shared" si="3613"/>
        <v>0</v>
      </c>
      <c r="BZ1230" s="18">
        <f t="shared" si="3613"/>
        <v>0</v>
      </c>
      <c r="CA1230" s="18">
        <f t="shared" si="3495"/>
        <v>23804.960999999999</v>
      </c>
      <c r="CB1230" s="18">
        <f t="shared" si="3496"/>
        <v>0</v>
      </c>
      <c r="CC1230" s="18">
        <f t="shared" si="3497"/>
        <v>0</v>
      </c>
      <c r="CD1230" s="18">
        <f t="shared" si="3613"/>
        <v>0</v>
      </c>
      <c r="CE1230" s="27"/>
      <c r="CF1230" s="33"/>
    </row>
    <row r="1231" spans="1:84" ht="46.8" x14ac:dyDescent="0.3">
      <c r="A1231" s="41" t="s">
        <v>223</v>
      </c>
      <c r="B1231" s="39">
        <v>400</v>
      </c>
      <c r="C1231" s="41"/>
      <c r="D1231" s="41"/>
      <c r="E1231" s="14" t="s">
        <v>553</v>
      </c>
      <c r="F1231" s="18">
        <f t="shared" si="3611"/>
        <v>0</v>
      </c>
      <c r="G1231" s="18">
        <f t="shared" si="3611"/>
        <v>0</v>
      </c>
      <c r="H1231" s="18">
        <f t="shared" si="3611"/>
        <v>0</v>
      </c>
      <c r="I1231" s="18">
        <f t="shared" si="3611"/>
        <v>0</v>
      </c>
      <c r="J1231" s="18">
        <f t="shared" si="3611"/>
        <v>0</v>
      </c>
      <c r="K1231" s="18">
        <f t="shared" si="3611"/>
        <v>0</v>
      </c>
      <c r="L1231" s="18">
        <f t="shared" si="3608"/>
        <v>0</v>
      </c>
      <c r="M1231" s="18">
        <f t="shared" si="3609"/>
        <v>0</v>
      </c>
      <c r="N1231" s="18">
        <f t="shared" si="3610"/>
        <v>0</v>
      </c>
      <c r="O1231" s="18">
        <f t="shared" si="3612"/>
        <v>28472.53</v>
      </c>
      <c r="P1231" s="18">
        <f t="shared" si="3612"/>
        <v>0</v>
      </c>
      <c r="Q1231" s="18">
        <f t="shared" si="3612"/>
        <v>0</v>
      </c>
      <c r="R1231" s="18">
        <f t="shared" si="3612"/>
        <v>0</v>
      </c>
      <c r="S1231" s="18">
        <f t="shared" si="3612"/>
        <v>0</v>
      </c>
      <c r="T1231" s="18">
        <f t="shared" si="3554"/>
        <v>28472.53</v>
      </c>
      <c r="U1231" s="18">
        <f t="shared" si="3555"/>
        <v>0</v>
      </c>
      <c r="V1231" s="18">
        <f t="shared" si="3556"/>
        <v>0</v>
      </c>
      <c r="W1231" s="18">
        <f t="shared" si="3613"/>
        <v>-4208.9750000000004</v>
      </c>
      <c r="X1231" s="18">
        <f t="shared" si="3613"/>
        <v>0</v>
      </c>
      <c r="Y1231" s="18">
        <f t="shared" si="3613"/>
        <v>0</v>
      </c>
      <c r="Z1231" s="18">
        <f t="shared" si="3613"/>
        <v>0</v>
      </c>
      <c r="AA1231" s="18">
        <f t="shared" si="3613"/>
        <v>0</v>
      </c>
      <c r="AB1231" s="18">
        <f t="shared" si="3613"/>
        <v>0</v>
      </c>
      <c r="AC1231" s="18">
        <f t="shared" si="3559"/>
        <v>24263.555</v>
      </c>
      <c r="AD1231" s="18">
        <f t="shared" si="3560"/>
        <v>0</v>
      </c>
      <c r="AE1231" s="18">
        <f t="shared" si="3561"/>
        <v>0</v>
      </c>
      <c r="AF1231" s="18">
        <f t="shared" si="3613"/>
        <v>0</v>
      </c>
      <c r="AG1231" s="18">
        <f t="shared" si="3613"/>
        <v>0</v>
      </c>
      <c r="AH1231" s="18">
        <f t="shared" si="3613"/>
        <v>0</v>
      </c>
      <c r="AI1231" s="18">
        <f t="shared" si="3547"/>
        <v>24263.555</v>
      </c>
      <c r="AJ1231" s="18">
        <f t="shared" si="3548"/>
        <v>0</v>
      </c>
      <c r="AK1231" s="18">
        <f t="shared" si="3549"/>
        <v>0</v>
      </c>
      <c r="AL1231" s="18">
        <f t="shared" si="3613"/>
        <v>0</v>
      </c>
      <c r="AM1231" s="18">
        <f t="shared" si="3550"/>
        <v>24263.555</v>
      </c>
      <c r="AN1231" s="18">
        <f t="shared" si="3613"/>
        <v>0</v>
      </c>
      <c r="AO1231" s="18">
        <f t="shared" si="3613"/>
        <v>0</v>
      </c>
      <c r="AP1231" s="18">
        <f t="shared" si="3613"/>
        <v>0</v>
      </c>
      <c r="AQ1231" s="18">
        <f t="shared" si="3524"/>
        <v>24263.555</v>
      </c>
      <c r="AR1231" s="18">
        <f t="shared" si="3525"/>
        <v>0</v>
      </c>
      <c r="AS1231" s="18">
        <f t="shared" si="3526"/>
        <v>0</v>
      </c>
      <c r="AT1231" s="18">
        <f t="shared" si="3613"/>
        <v>0</v>
      </c>
      <c r="AU1231" s="18">
        <f t="shared" si="3613"/>
        <v>0</v>
      </c>
      <c r="AV1231" s="18">
        <f t="shared" si="3613"/>
        <v>0</v>
      </c>
      <c r="AW1231" s="18">
        <f t="shared" si="3527"/>
        <v>24263.555</v>
      </c>
      <c r="AX1231" s="18">
        <f t="shared" si="3528"/>
        <v>0</v>
      </c>
      <c r="AY1231" s="18">
        <f t="shared" si="3529"/>
        <v>0</v>
      </c>
      <c r="AZ1231" s="18">
        <f t="shared" si="3613"/>
        <v>0</v>
      </c>
      <c r="BA1231" s="18">
        <f t="shared" si="3613"/>
        <v>0</v>
      </c>
      <c r="BB1231" s="18">
        <f t="shared" si="3613"/>
        <v>0</v>
      </c>
      <c r="BC1231" s="18">
        <f t="shared" si="3518"/>
        <v>24263.555</v>
      </c>
      <c r="BD1231" s="18">
        <f t="shared" si="3519"/>
        <v>0</v>
      </c>
      <c r="BE1231" s="18">
        <f t="shared" si="3520"/>
        <v>0</v>
      </c>
      <c r="BF1231" s="18">
        <f t="shared" si="3613"/>
        <v>0</v>
      </c>
      <c r="BG1231" s="18">
        <f t="shared" si="3613"/>
        <v>0</v>
      </c>
      <c r="BH1231" s="18">
        <f t="shared" si="3613"/>
        <v>0</v>
      </c>
      <c r="BI1231" s="18">
        <f t="shared" si="3512"/>
        <v>24263.555</v>
      </c>
      <c r="BJ1231" s="18">
        <f t="shared" si="3513"/>
        <v>0</v>
      </c>
      <c r="BK1231" s="18">
        <f t="shared" si="3514"/>
        <v>0</v>
      </c>
      <c r="BL1231" s="18">
        <f t="shared" si="3613"/>
        <v>-458.59399999999999</v>
      </c>
      <c r="BM1231" s="18">
        <f t="shared" si="3613"/>
        <v>0</v>
      </c>
      <c r="BN1231" s="18">
        <f t="shared" si="3613"/>
        <v>0</v>
      </c>
      <c r="BO1231" s="18">
        <f t="shared" si="3500"/>
        <v>23804.960999999999</v>
      </c>
      <c r="BP1231" s="18">
        <f t="shared" si="3501"/>
        <v>0</v>
      </c>
      <c r="BQ1231" s="18">
        <f t="shared" si="3502"/>
        <v>0</v>
      </c>
      <c r="BR1231" s="18">
        <f t="shared" si="3613"/>
        <v>0</v>
      </c>
      <c r="BS1231" s="18">
        <f t="shared" si="3613"/>
        <v>0</v>
      </c>
      <c r="BT1231" s="18">
        <f t="shared" si="3613"/>
        <v>0</v>
      </c>
      <c r="BU1231" s="18">
        <f t="shared" si="3503"/>
        <v>23804.960999999999</v>
      </c>
      <c r="BV1231" s="18">
        <f t="shared" si="3504"/>
        <v>0</v>
      </c>
      <c r="BW1231" s="18">
        <f t="shared" si="3505"/>
        <v>0</v>
      </c>
      <c r="BX1231" s="18">
        <f t="shared" si="3613"/>
        <v>0</v>
      </c>
      <c r="BY1231" s="18">
        <f t="shared" si="3613"/>
        <v>0</v>
      </c>
      <c r="BZ1231" s="18">
        <f t="shared" si="3613"/>
        <v>0</v>
      </c>
      <c r="CA1231" s="18">
        <f t="shared" si="3495"/>
        <v>23804.960999999999</v>
      </c>
      <c r="CB1231" s="18">
        <f t="shared" si="3496"/>
        <v>0</v>
      </c>
      <c r="CC1231" s="18">
        <f t="shared" si="3497"/>
        <v>0</v>
      </c>
      <c r="CD1231" s="18">
        <f t="shared" si="3613"/>
        <v>0</v>
      </c>
      <c r="CE1231" s="27"/>
      <c r="CF1231" s="33"/>
    </row>
    <row r="1232" spans="1:84" x14ac:dyDescent="0.3">
      <c r="A1232" s="41" t="s">
        <v>223</v>
      </c>
      <c r="B1232" s="39">
        <v>410</v>
      </c>
      <c r="C1232" s="41"/>
      <c r="D1232" s="41"/>
      <c r="E1232" s="14" t="s">
        <v>566</v>
      </c>
      <c r="F1232" s="18">
        <f t="shared" si="3611"/>
        <v>0</v>
      </c>
      <c r="G1232" s="18">
        <f t="shared" si="3611"/>
        <v>0</v>
      </c>
      <c r="H1232" s="18">
        <f t="shared" si="3611"/>
        <v>0</v>
      </c>
      <c r="I1232" s="18">
        <f t="shared" si="3611"/>
        <v>0</v>
      </c>
      <c r="J1232" s="18">
        <f t="shared" si="3611"/>
        <v>0</v>
      </c>
      <c r="K1232" s="18">
        <f t="shared" si="3611"/>
        <v>0</v>
      </c>
      <c r="L1232" s="18">
        <f t="shared" si="3608"/>
        <v>0</v>
      </c>
      <c r="M1232" s="18">
        <f t="shared" si="3609"/>
        <v>0</v>
      </c>
      <c r="N1232" s="18">
        <f t="shared" si="3610"/>
        <v>0</v>
      </c>
      <c r="O1232" s="18">
        <f t="shared" si="3612"/>
        <v>28472.53</v>
      </c>
      <c r="P1232" s="18">
        <f t="shared" si="3612"/>
        <v>0</v>
      </c>
      <c r="Q1232" s="18">
        <f t="shared" si="3612"/>
        <v>0</v>
      </c>
      <c r="R1232" s="18">
        <f t="shared" si="3612"/>
        <v>0</v>
      </c>
      <c r="S1232" s="18">
        <f t="shared" si="3612"/>
        <v>0</v>
      </c>
      <c r="T1232" s="18">
        <f t="shared" si="3554"/>
        <v>28472.53</v>
      </c>
      <c r="U1232" s="18">
        <f t="shared" si="3555"/>
        <v>0</v>
      </c>
      <c r="V1232" s="18">
        <f t="shared" si="3556"/>
        <v>0</v>
      </c>
      <c r="W1232" s="18">
        <f t="shared" si="3613"/>
        <v>-4208.9750000000004</v>
      </c>
      <c r="X1232" s="18">
        <f t="shared" si="3613"/>
        <v>0</v>
      </c>
      <c r="Y1232" s="18">
        <f t="shared" si="3613"/>
        <v>0</v>
      </c>
      <c r="Z1232" s="18">
        <f t="shared" si="3613"/>
        <v>0</v>
      </c>
      <c r="AA1232" s="18">
        <f t="shared" si="3613"/>
        <v>0</v>
      </c>
      <c r="AB1232" s="18">
        <f t="shared" si="3613"/>
        <v>0</v>
      </c>
      <c r="AC1232" s="18">
        <f t="shared" si="3559"/>
        <v>24263.555</v>
      </c>
      <c r="AD1232" s="18">
        <f t="shared" si="3560"/>
        <v>0</v>
      </c>
      <c r="AE1232" s="18">
        <f t="shared" si="3561"/>
        <v>0</v>
      </c>
      <c r="AF1232" s="18">
        <f t="shared" si="3613"/>
        <v>0</v>
      </c>
      <c r="AG1232" s="18">
        <f t="shared" si="3613"/>
        <v>0</v>
      </c>
      <c r="AH1232" s="18">
        <f t="shared" si="3613"/>
        <v>0</v>
      </c>
      <c r="AI1232" s="18">
        <f t="shared" si="3547"/>
        <v>24263.555</v>
      </c>
      <c r="AJ1232" s="18">
        <f t="shared" si="3548"/>
        <v>0</v>
      </c>
      <c r="AK1232" s="18">
        <f t="shared" si="3549"/>
        <v>0</v>
      </c>
      <c r="AL1232" s="18">
        <f t="shared" si="3613"/>
        <v>0</v>
      </c>
      <c r="AM1232" s="18">
        <f t="shared" si="3550"/>
        <v>24263.555</v>
      </c>
      <c r="AN1232" s="18">
        <f t="shared" si="3613"/>
        <v>0</v>
      </c>
      <c r="AO1232" s="18">
        <f t="shared" si="3613"/>
        <v>0</v>
      </c>
      <c r="AP1232" s="18">
        <f t="shared" si="3613"/>
        <v>0</v>
      </c>
      <c r="AQ1232" s="18">
        <f t="shared" si="3524"/>
        <v>24263.555</v>
      </c>
      <c r="AR1232" s="18">
        <f t="shared" si="3525"/>
        <v>0</v>
      </c>
      <c r="AS1232" s="18">
        <f t="shared" si="3526"/>
        <v>0</v>
      </c>
      <c r="AT1232" s="18">
        <f t="shared" si="3613"/>
        <v>0</v>
      </c>
      <c r="AU1232" s="18">
        <f t="shared" si="3613"/>
        <v>0</v>
      </c>
      <c r="AV1232" s="18">
        <f t="shared" si="3613"/>
        <v>0</v>
      </c>
      <c r="AW1232" s="18">
        <f t="shared" si="3527"/>
        <v>24263.555</v>
      </c>
      <c r="AX1232" s="18">
        <f t="shared" si="3528"/>
        <v>0</v>
      </c>
      <c r="AY1232" s="18">
        <f t="shared" si="3529"/>
        <v>0</v>
      </c>
      <c r="AZ1232" s="18">
        <f t="shared" si="3613"/>
        <v>0</v>
      </c>
      <c r="BA1232" s="18">
        <f t="shared" si="3613"/>
        <v>0</v>
      </c>
      <c r="BB1232" s="18">
        <f t="shared" si="3613"/>
        <v>0</v>
      </c>
      <c r="BC1232" s="18">
        <f t="shared" si="3518"/>
        <v>24263.555</v>
      </c>
      <c r="BD1232" s="18">
        <f t="shared" si="3519"/>
        <v>0</v>
      </c>
      <c r="BE1232" s="18">
        <f t="shared" si="3520"/>
        <v>0</v>
      </c>
      <c r="BF1232" s="18">
        <f t="shared" si="3613"/>
        <v>0</v>
      </c>
      <c r="BG1232" s="18">
        <f t="shared" si="3613"/>
        <v>0</v>
      </c>
      <c r="BH1232" s="18">
        <f t="shared" si="3613"/>
        <v>0</v>
      </c>
      <c r="BI1232" s="18">
        <f t="shared" si="3512"/>
        <v>24263.555</v>
      </c>
      <c r="BJ1232" s="18">
        <f t="shared" si="3513"/>
        <v>0</v>
      </c>
      <c r="BK1232" s="18">
        <f t="shared" si="3514"/>
        <v>0</v>
      </c>
      <c r="BL1232" s="18">
        <f t="shared" si="3613"/>
        <v>-458.59399999999999</v>
      </c>
      <c r="BM1232" s="18">
        <f t="shared" si="3613"/>
        <v>0</v>
      </c>
      <c r="BN1232" s="18">
        <f t="shared" si="3613"/>
        <v>0</v>
      </c>
      <c r="BO1232" s="18">
        <f t="shared" si="3500"/>
        <v>23804.960999999999</v>
      </c>
      <c r="BP1232" s="18">
        <f t="shared" si="3501"/>
        <v>0</v>
      </c>
      <c r="BQ1232" s="18">
        <f t="shared" si="3502"/>
        <v>0</v>
      </c>
      <c r="BR1232" s="18">
        <f t="shared" si="3613"/>
        <v>0</v>
      </c>
      <c r="BS1232" s="18">
        <f t="shared" si="3613"/>
        <v>0</v>
      </c>
      <c r="BT1232" s="18">
        <f t="shared" si="3613"/>
        <v>0</v>
      </c>
      <c r="BU1232" s="18">
        <f t="shared" si="3503"/>
        <v>23804.960999999999</v>
      </c>
      <c r="BV1232" s="18">
        <f t="shared" si="3504"/>
        <v>0</v>
      </c>
      <c r="BW1232" s="18">
        <f t="shared" si="3505"/>
        <v>0</v>
      </c>
      <c r="BX1232" s="18">
        <f t="shared" si="3613"/>
        <v>0</v>
      </c>
      <c r="BY1232" s="18">
        <f t="shared" si="3613"/>
        <v>0</v>
      </c>
      <c r="BZ1232" s="18">
        <f t="shared" si="3613"/>
        <v>0</v>
      </c>
      <c r="CA1232" s="18">
        <f t="shared" ref="CA1232:CA1295" si="3614">BU1232+BX1232</f>
        <v>23804.960999999999</v>
      </c>
      <c r="CB1232" s="18">
        <f t="shared" ref="CB1232:CB1295" si="3615">BV1232+BY1232</f>
        <v>0</v>
      </c>
      <c r="CC1232" s="18">
        <f t="shared" ref="CC1232:CC1295" si="3616">BW1232+BZ1232</f>
        <v>0</v>
      </c>
      <c r="CD1232" s="18">
        <f t="shared" si="3613"/>
        <v>0</v>
      </c>
      <c r="CE1232" s="27"/>
      <c r="CF1232" s="33"/>
    </row>
    <row r="1233" spans="1:84" x14ac:dyDescent="0.3">
      <c r="A1233" s="41" t="s">
        <v>223</v>
      </c>
      <c r="B1233" s="39">
        <v>410</v>
      </c>
      <c r="C1233" s="41" t="s">
        <v>27</v>
      </c>
      <c r="D1233" s="41" t="s">
        <v>110</v>
      </c>
      <c r="E1233" s="14" t="s">
        <v>532</v>
      </c>
      <c r="F1233" s="18"/>
      <c r="G1233" s="18"/>
      <c r="H1233" s="18"/>
      <c r="I1233" s="18"/>
      <c r="J1233" s="18"/>
      <c r="K1233" s="18"/>
      <c r="L1233" s="18">
        <f t="shared" si="3608"/>
        <v>0</v>
      </c>
      <c r="M1233" s="18">
        <f t="shared" si="3609"/>
        <v>0</v>
      </c>
      <c r="N1233" s="18">
        <f t="shared" si="3610"/>
        <v>0</v>
      </c>
      <c r="O1233" s="18">
        <f>16831.23+11641.3</f>
        <v>28472.53</v>
      </c>
      <c r="P1233" s="18"/>
      <c r="Q1233" s="18"/>
      <c r="R1233" s="18"/>
      <c r="S1233" s="18"/>
      <c r="T1233" s="18">
        <f t="shared" si="3554"/>
        <v>28472.53</v>
      </c>
      <c r="U1233" s="18">
        <f t="shared" si="3555"/>
        <v>0</v>
      </c>
      <c r="V1233" s="18">
        <f t="shared" si="3556"/>
        <v>0</v>
      </c>
      <c r="W1233" s="18">
        <v>-4208.9750000000004</v>
      </c>
      <c r="X1233" s="18"/>
      <c r="Y1233" s="18"/>
      <c r="Z1233" s="18"/>
      <c r="AA1233" s="18"/>
      <c r="AB1233" s="18"/>
      <c r="AC1233" s="18">
        <f t="shared" si="3559"/>
        <v>24263.555</v>
      </c>
      <c r="AD1233" s="18">
        <f t="shared" si="3560"/>
        <v>0</v>
      </c>
      <c r="AE1233" s="18">
        <f t="shared" si="3561"/>
        <v>0</v>
      </c>
      <c r="AF1233" s="18"/>
      <c r="AG1233" s="18"/>
      <c r="AH1233" s="18"/>
      <c r="AI1233" s="18">
        <f t="shared" si="3547"/>
        <v>24263.555</v>
      </c>
      <c r="AJ1233" s="18">
        <f t="shared" si="3548"/>
        <v>0</v>
      </c>
      <c r="AK1233" s="18">
        <f t="shared" si="3549"/>
        <v>0</v>
      </c>
      <c r="AL1233" s="18"/>
      <c r="AM1233" s="18">
        <f t="shared" si="3550"/>
        <v>24263.555</v>
      </c>
      <c r="AN1233" s="18"/>
      <c r="AO1233" s="18"/>
      <c r="AP1233" s="18"/>
      <c r="AQ1233" s="18">
        <f t="shared" si="3524"/>
        <v>24263.555</v>
      </c>
      <c r="AR1233" s="18">
        <f t="shared" si="3525"/>
        <v>0</v>
      </c>
      <c r="AS1233" s="18">
        <f t="shared" si="3526"/>
        <v>0</v>
      </c>
      <c r="AT1233" s="18"/>
      <c r="AU1233" s="18"/>
      <c r="AV1233" s="18"/>
      <c r="AW1233" s="18">
        <f t="shared" si="3527"/>
        <v>24263.555</v>
      </c>
      <c r="AX1233" s="18">
        <f t="shared" si="3528"/>
        <v>0</v>
      </c>
      <c r="AY1233" s="18">
        <f t="shared" si="3529"/>
        <v>0</v>
      </c>
      <c r="AZ1233" s="18"/>
      <c r="BA1233" s="18"/>
      <c r="BB1233" s="18"/>
      <c r="BC1233" s="18">
        <f t="shared" si="3518"/>
        <v>24263.555</v>
      </c>
      <c r="BD1233" s="18">
        <f t="shared" si="3519"/>
        <v>0</v>
      </c>
      <c r="BE1233" s="18">
        <f t="shared" si="3520"/>
        <v>0</v>
      </c>
      <c r="BF1233" s="18"/>
      <c r="BG1233" s="18"/>
      <c r="BH1233" s="18"/>
      <c r="BI1233" s="18">
        <f t="shared" si="3512"/>
        <v>24263.555</v>
      </c>
      <c r="BJ1233" s="18">
        <f t="shared" si="3513"/>
        <v>0</v>
      </c>
      <c r="BK1233" s="18">
        <f t="shared" si="3514"/>
        <v>0</v>
      </c>
      <c r="BL1233" s="18">
        <v>-458.59399999999999</v>
      </c>
      <c r="BM1233" s="18"/>
      <c r="BN1233" s="18"/>
      <c r="BO1233" s="18">
        <f t="shared" si="3500"/>
        <v>23804.960999999999</v>
      </c>
      <c r="BP1233" s="18">
        <f t="shared" si="3501"/>
        <v>0</v>
      </c>
      <c r="BQ1233" s="18">
        <f t="shared" si="3502"/>
        <v>0</v>
      </c>
      <c r="BR1233" s="18"/>
      <c r="BS1233" s="18"/>
      <c r="BT1233" s="18"/>
      <c r="BU1233" s="18">
        <f t="shared" si="3503"/>
        <v>23804.960999999999</v>
      </c>
      <c r="BV1233" s="18">
        <f t="shared" si="3504"/>
        <v>0</v>
      </c>
      <c r="BW1233" s="18">
        <f t="shared" si="3505"/>
        <v>0</v>
      </c>
      <c r="BX1233" s="18"/>
      <c r="BY1233" s="18"/>
      <c r="BZ1233" s="18"/>
      <c r="CA1233" s="18">
        <f t="shared" si="3614"/>
        <v>23804.960999999999</v>
      </c>
      <c r="CB1233" s="18">
        <f t="shared" si="3615"/>
        <v>0</v>
      </c>
      <c r="CC1233" s="18">
        <f t="shared" si="3616"/>
        <v>0</v>
      </c>
      <c r="CD1233" s="18"/>
      <c r="CE1233" s="27"/>
      <c r="CF1233" s="33"/>
    </row>
    <row r="1234" spans="1:84" ht="31.2" hidden="1" x14ac:dyDescent="0.3">
      <c r="A1234" s="41" t="s">
        <v>1194</v>
      </c>
      <c r="B1234" s="39"/>
      <c r="C1234" s="41"/>
      <c r="D1234" s="41"/>
      <c r="E1234" s="14" t="s">
        <v>1195</v>
      </c>
      <c r="F1234" s="18">
        <f t="shared" ref="F1234:K1236" si="3617">F1235</f>
        <v>0</v>
      </c>
      <c r="G1234" s="18">
        <f t="shared" si="3617"/>
        <v>0</v>
      </c>
      <c r="H1234" s="18">
        <f t="shared" si="3617"/>
        <v>0</v>
      </c>
      <c r="I1234" s="18">
        <f t="shared" si="3617"/>
        <v>0</v>
      </c>
      <c r="J1234" s="18">
        <f t="shared" si="3617"/>
        <v>0</v>
      </c>
      <c r="K1234" s="18">
        <f t="shared" si="3617"/>
        <v>0</v>
      </c>
      <c r="L1234" s="18">
        <f t="shared" si="3608"/>
        <v>0</v>
      </c>
      <c r="M1234" s="18">
        <f t="shared" si="3609"/>
        <v>0</v>
      </c>
      <c r="N1234" s="18">
        <f t="shared" si="3610"/>
        <v>0</v>
      </c>
      <c r="O1234" s="18">
        <f t="shared" ref="O1234:S1236" si="3618">O1235</f>
        <v>0</v>
      </c>
      <c r="P1234" s="18">
        <f t="shared" si="3618"/>
        <v>0</v>
      </c>
      <c r="Q1234" s="18">
        <f t="shared" si="3618"/>
        <v>0</v>
      </c>
      <c r="R1234" s="18">
        <f t="shared" si="3618"/>
        <v>0</v>
      </c>
      <c r="S1234" s="18">
        <f t="shared" si="3618"/>
        <v>0</v>
      </c>
      <c r="T1234" s="18">
        <f t="shared" si="3554"/>
        <v>0</v>
      </c>
      <c r="U1234" s="18">
        <f t="shared" si="3555"/>
        <v>0</v>
      </c>
      <c r="V1234" s="18">
        <f t="shared" si="3556"/>
        <v>0</v>
      </c>
      <c r="W1234" s="18">
        <f t="shared" ref="W1234:CD1236" si="3619">W1235</f>
        <v>0</v>
      </c>
      <c r="X1234" s="18">
        <f t="shared" si="3619"/>
        <v>0</v>
      </c>
      <c r="Y1234" s="18">
        <f t="shared" si="3619"/>
        <v>0</v>
      </c>
      <c r="Z1234" s="18">
        <f t="shared" si="3619"/>
        <v>0</v>
      </c>
      <c r="AA1234" s="18">
        <f t="shared" si="3619"/>
        <v>0</v>
      </c>
      <c r="AB1234" s="18">
        <f t="shared" si="3619"/>
        <v>0</v>
      </c>
      <c r="AC1234" s="18">
        <f t="shared" si="3559"/>
        <v>0</v>
      </c>
      <c r="AD1234" s="18">
        <f t="shared" si="3560"/>
        <v>0</v>
      </c>
      <c r="AE1234" s="18">
        <f t="shared" si="3561"/>
        <v>0</v>
      </c>
      <c r="AF1234" s="18">
        <f t="shared" si="3619"/>
        <v>0</v>
      </c>
      <c r="AG1234" s="18">
        <f t="shared" si="3619"/>
        <v>0</v>
      </c>
      <c r="AH1234" s="18">
        <f t="shared" si="3619"/>
        <v>0</v>
      </c>
      <c r="AI1234" s="18">
        <f t="shared" si="3547"/>
        <v>0</v>
      </c>
      <c r="AJ1234" s="18">
        <f t="shared" si="3548"/>
        <v>0</v>
      </c>
      <c r="AK1234" s="18">
        <f t="shared" si="3549"/>
        <v>0</v>
      </c>
      <c r="AL1234" s="18">
        <f t="shared" si="3619"/>
        <v>0</v>
      </c>
      <c r="AM1234" s="18">
        <f t="shared" si="3550"/>
        <v>0</v>
      </c>
      <c r="AN1234" s="18">
        <f t="shared" si="3619"/>
        <v>0</v>
      </c>
      <c r="AO1234" s="18">
        <f t="shared" si="3619"/>
        <v>0</v>
      </c>
      <c r="AP1234" s="18">
        <f t="shared" si="3619"/>
        <v>0</v>
      </c>
      <c r="AQ1234" s="18">
        <f t="shared" si="3524"/>
        <v>0</v>
      </c>
      <c r="AR1234" s="18">
        <f t="shared" si="3525"/>
        <v>0</v>
      </c>
      <c r="AS1234" s="18">
        <f t="shared" si="3526"/>
        <v>0</v>
      </c>
      <c r="AT1234" s="18">
        <f t="shared" si="3619"/>
        <v>0</v>
      </c>
      <c r="AU1234" s="18">
        <f t="shared" si="3619"/>
        <v>0</v>
      </c>
      <c r="AV1234" s="18">
        <f t="shared" si="3619"/>
        <v>0</v>
      </c>
      <c r="AW1234" s="18">
        <f t="shared" si="3527"/>
        <v>0</v>
      </c>
      <c r="AX1234" s="18">
        <f t="shared" si="3528"/>
        <v>0</v>
      </c>
      <c r="AY1234" s="18">
        <f t="shared" si="3529"/>
        <v>0</v>
      </c>
      <c r="AZ1234" s="18">
        <f t="shared" si="3619"/>
        <v>0</v>
      </c>
      <c r="BA1234" s="18">
        <f t="shared" si="3619"/>
        <v>0</v>
      </c>
      <c r="BB1234" s="18">
        <f t="shared" si="3619"/>
        <v>0</v>
      </c>
      <c r="BC1234" s="18">
        <f t="shared" si="3518"/>
        <v>0</v>
      </c>
      <c r="BD1234" s="18">
        <f t="shared" si="3519"/>
        <v>0</v>
      </c>
      <c r="BE1234" s="18">
        <f t="shared" si="3520"/>
        <v>0</v>
      </c>
      <c r="BF1234" s="18">
        <f t="shared" si="3619"/>
        <v>0</v>
      </c>
      <c r="BG1234" s="18">
        <f t="shared" si="3619"/>
        <v>0</v>
      </c>
      <c r="BH1234" s="18">
        <f t="shared" si="3619"/>
        <v>0</v>
      </c>
      <c r="BI1234" s="18">
        <f t="shared" si="3512"/>
        <v>0</v>
      </c>
      <c r="BJ1234" s="18">
        <f t="shared" si="3513"/>
        <v>0</v>
      </c>
      <c r="BK1234" s="18">
        <f t="shared" si="3514"/>
        <v>0</v>
      </c>
      <c r="BL1234" s="18">
        <f t="shared" si="3619"/>
        <v>0</v>
      </c>
      <c r="BM1234" s="18">
        <f t="shared" si="3619"/>
        <v>0</v>
      </c>
      <c r="BN1234" s="18">
        <f t="shared" si="3619"/>
        <v>0</v>
      </c>
      <c r="BO1234" s="18">
        <f t="shared" si="3500"/>
        <v>0</v>
      </c>
      <c r="BP1234" s="18">
        <f t="shared" si="3501"/>
        <v>0</v>
      </c>
      <c r="BQ1234" s="18">
        <f t="shared" si="3502"/>
        <v>0</v>
      </c>
      <c r="BR1234" s="18">
        <f t="shared" si="3619"/>
        <v>0</v>
      </c>
      <c r="BS1234" s="18">
        <f t="shared" si="3619"/>
        <v>0</v>
      </c>
      <c r="BT1234" s="18">
        <f t="shared" si="3619"/>
        <v>0</v>
      </c>
      <c r="BU1234" s="18">
        <f t="shared" si="3503"/>
        <v>0</v>
      </c>
      <c r="BV1234" s="18">
        <f t="shared" si="3504"/>
        <v>0</v>
      </c>
      <c r="BW1234" s="18">
        <f t="shared" si="3505"/>
        <v>0</v>
      </c>
      <c r="BX1234" s="18">
        <f t="shared" si="3619"/>
        <v>0</v>
      </c>
      <c r="BY1234" s="18">
        <f t="shared" si="3619"/>
        <v>0</v>
      </c>
      <c r="BZ1234" s="18">
        <f t="shared" si="3619"/>
        <v>0</v>
      </c>
      <c r="CA1234" s="18">
        <f t="shared" si="3614"/>
        <v>0</v>
      </c>
      <c r="CB1234" s="18">
        <f t="shared" si="3615"/>
        <v>0</v>
      </c>
      <c r="CC1234" s="18">
        <f t="shared" si="3616"/>
        <v>0</v>
      </c>
      <c r="CD1234" s="18">
        <f t="shared" si="3619"/>
        <v>0</v>
      </c>
      <c r="CE1234" s="27" t="s">
        <v>1661</v>
      </c>
      <c r="CF1234" s="33"/>
    </row>
    <row r="1235" spans="1:84" ht="46.8" hidden="1" x14ac:dyDescent="0.3">
      <c r="A1235" s="41" t="s">
        <v>1194</v>
      </c>
      <c r="B1235" s="39">
        <v>400</v>
      </c>
      <c r="C1235" s="41"/>
      <c r="D1235" s="41"/>
      <c r="E1235" s="14" t="s">
        <v>553</v>
      </c>
      <c r="F1235" s="18">
        <f t="shared" si="3617"/>
        <v>0</v>
      </c>
      <c r="G1235" s="18">
        <f t="shared" si="3617"/>
        <v>0</v>
      </c>
      <c r="H1235" s="18">
        <f t="shared" si="3617"/>
        <v>0</v>
      </c>
      <c r="I1235" s="18">
        <f t="shared" si="3617"/>
        <v>0</v>
      </c>
      <c r="J1235" s="18">
        <f t="shared" si="3617"/>
        <v>0</v>
      </c>
      <c r="K1235" s="18">
        <f t="shared" si="3617"/>
        <v>0</v>
      </c>
      <c r="L1235" s="18">
        <f t="shared" si="3608"/>
        <v>0</v>
      </c>
      <c r="M1235" s="18">
        <f t="shared" si="3609"/>
        <v>0</v>
      </c>
      <c r="N1235" s="18">
        <f t="shared" si="3610"/>
        <v>0</v>
      </c>
      <c r="O1235" s="18">
        <f t="shared" si="3618"/>
        <v>0</v>
      </c>
      <c r="P1235" s="18">
        <f t="shared" si="3618"/>
        <v>0</v>
      </c>
      <c r="Q1235" s="18">
        <f t="shared" si="3618"/>
        <v>0</v>
      </c>
      <c r="R1235" s="18">
        <f t="shared" si="3618"/>
        <v>0</v>
      </c>
      <c r="S1235" s="18">
        <f t="shared" si="3618"/>
        <v>0</v>
      </c>
      <c r="T1235" s="18">
        <f t="shared" si="3554"/>
        <v>0</v>
      </c>
      <c r="U1235" s="18">
        <f t="shared" si="3555"/>
        <v>0</v>
      </c>
      <c r="V1235" s="18">
        <f t="shared" si="3556"/>
        <v>0</v>
      </c>
      <c r="W1235" s="18">
        <f t="shared" si="3619"/>
        <v>0</v>
      </c>
      <c r="X1235" s="18">
        <f t="shared" si="3619"/>
        <v>0</v>
      </c>
      <c r="Y1235" s="18">
        <f t="shared" si="3619"/>
        <v>0</v>
      </c>
      <c r="Z1235" s="18">
        <f t="shared" si="3619"/>
        <v>0</v>
      </c>
      <c r="AA1235" s="18">
        <f t="shared" si="3619"/>
        <v>0</v>
      </c>
      <c r="AB1235" s="18">
        <f t="shared" si="3619"/>
        <v>0</v>
      </c>
      <c r="AC1235" s="18">
        <f t="shared" si="3559"/>
        <v>0</v>
      </c>
      <c r="AD1235" s="18">
        <f t="shared" si="3560"/>
        <v>0</v>
      </c>
      <c r="AE1235" s="18">
        <f t="shared" si="3561"/>
        <v>0</v>
      </c>
      <c r="AF1235" s="18">
        <f t="shared" si="3619"/>
        <v>0</v>
      </c>
      <c r="AG1235" s="18">
        <f t="shared" si="3619"/>
        <v>0</v>
      </c>
      <c r="AH1235" s="18">
        <f t="shared" si="3619"/>
        <v>0</v>
      </c>
      <c r="AI1235" s="18">
        <f t="shared" si="3547"/>
        <v>0</v>
      </c>
      <c r="AJ1235" s="18">
        <f t="shared" si="3548"/>
        <v>0</v>
      </c>
      <c r="AK1235" s="18">
        <f t="shared" si="3549"/>
        <v>0</v>
      </c>
      <c r="AL1235" s="18">
        <f t="shared" si="3619"/>
        <v>0</v>
      </c>
      <c r="AM1235" s="18">
        <f t="shared" si="3550"/>
        <v>0</v>
      </c>
      <c r="AN1235" s="18">
        <f t="shared" si="3619"/>
        <v>0</v>
      </c>
      <c r="AO1235" s="18">
        <f t="shared" si="3619"/>
        <v>0</v>
      </c>
      <c r="AP1235" s="18">
        <f t="shared" si="3619"/>
        <v>0</v>
      </c>
      <c r="AQ1235" s="18">
        <f t="shared" si="3524"/>
        <v>0</v>
      </c>
      <c r="AR1235" s="18">
        <f t="shared" si="3525"/>
        <v>0</v>
      </c>
      <c r="AS1235" s="18">
        <f t="shared" si="3526"/>
        <v>0</v>
      </c>
      <c r="AT1235" s="18">
        <f t="shared" si="3619"/>
        <v>0</v>
      </c>
      <c r="AU1235" s="18">
        <f t="shared" si="3619"/>
        <v>0</v>
      </c>
      <c r="AV1235" s="18">
        <f t="shared" si="3619"/>
        <v>0</v>
      </c>
      <c r="AW1235" s="18">
        <f t="shared" si="3527"/>
        <v>0</v>
      </c>
      <c r="AX1235" s="18">
        <f t="shared" si="3528"/>
        <v>0</v>
      </c>
      <c r="AY1235" s="18">
        <f t="shared" si="3529"/>
        <v>0</v>
      </c>
      <c r="AZ1235" s="18">
        <f t="shared" si="3619"/>
        <v>0</v>
      </c>
      <c r="BA1235" s="18">
        <f t="shared" si="3619"/>
        <v>0</v>
      </c>
      <c r="BB1235" s="18">
        <f t="shared" si="3619"/>
        <v>0</v>
      </c>
      <c r="BC1235" s="18">
        <f t="shared" si="3518"/>
        <v>0</v>
      </c>
      <c r="BD1235" s="18">
        <f t="shared" si="3519"/>
        <v>0</v>
      </c>
      <c r="BE1235" s="18">
        <f t="shared" si="3520"/>
        <v>0</v>
      </c>
      <c r="BF1235" s="18">
        <f t="shared" si="3619"/>
        <v>0</v>
      </c>
      <c r="BG1235" s="18">
        <f t="shared" si="3619"/>
        <v>0</v>
      </c>
      <c r="BH1235" s="18">
        <f t="shared" si="3619"/>
        <v>0</v>
      </c>
      <c r="BI1235" s="18">
        <f t="shared" si="3512"/>
        <v>0</v>
      </c>
      <c r="BJ1235" s="18">
        <f t="shared" si="3513"/>
        <v>0</v>
      </c>
      <c r="BK1235" s="18">
        <f t="shared" si="3514"/>
        <v>0</v>
      </c>
      <c r="BL1235" s="18">
        <f t="shared" si="3619"/>
        <v>0</v>
      </c>
      <c r="BM1235" s="18">
        <f t="shared" si="3619"/>
        <v>0</v>
      </c>
      <c r="BN1235" s="18">
        <f t="shared" si="3619"/>
        <v>0</v>
      </c>
      <c r="BO1235" s="18">
        <f t="shared" si="3500"/>
        <v>0</v>
      </c>
      <c r="BP1235" s="18">
        <f t="shared" si="3501"/>
        <v>0</v>
      </c>
      <c r="BQ1235" s="18">
        <f t="shared" si="3502"/>
        <v>0</v>
      </c>
      <c r="BR1235" s="18">
        <f t="shared" si="3619"/>
        <v>0</v>
      </c>
      <c r="BS1235" s="18">
        <f t="shared" si="3619"/>
        <v>0</v>
      </c>
      <c r="BT1235" s="18">
        <f t="shared" si="3619"/>
        <v>0</v>
      </c>
      <c r="BU1235" s="18">
        <f t="shared" si="3503"/>
        <v>0</v>
      </c>
      <c r="BV1235" s="18">
        <f t="shared" si="3504"/>
        <v>0</v>
      </c>
      <c r="BW1235" s="18">
        <f t="shared" si="3505"/>
        <v>0</v>
      </c>
      <c r="BX1235" s="18">
        <f t="shared" si="3619"/>
        <v>0</v>
      </c>
      <c r="BY1235" s="18">
        <f t="shared" si="3619"/>
        <v>0</v>
      </c>
      <c r="BZ1235" s="18">
        <f t="shared" si="3619"/>
        <v>0</v>
      </c>
      <c r="CA1235" s="18">
        <f t="shared" si="3614"/>
        <v>0</v>
      </c>
      <c r="CB1235" s="18">
        <f t="shared" si="3615"/>
        <v>0</v>
      </c>
      <c r="CC1235" s="18">
        <f t="shared" si="3616"/>
        <v>0</v>
      </c>
      <c r="CD1235" s="18">
        <f t="shared" si="3619"/>
        <v>0</v>
      </c>
      <c r="CE1235" s="27" t="s">
        <v>1661</v>
      </c>
      <c r="CF1235" s="33"/>
    </row>
    <row r="1236" spans="1:84" hidden="1" x14ac:dyDescent="0.3">
      <c r="A1236" s="41" t="s">
        <v>1194</v>
      </c>
      <c r="B1236" s="39">
        <v>410</v>
      </c>
      <c r="C1236" s="41"/>
      <c r="D1236" s="41"/>
      <c r="E1236" s="14" t="s">
        <v>566</v>
      </c>
      <c r="F1236" s="18">
        <f t="shared" si="3617"/>
        <v>0</v>
      </c>
      <c r="G1236" s="18">
        <f t="shared" si="3617"/>
        <v>0</v>
      </c>
      <c r="H1236" s="18">
        <f t="shared" si="3617"/>
        <v>0</v>
      </c>
      <c r="I1236" s="18">
        <f t="shared" si="3617"/>
        <v>0</v>
      </c>
      <c r="J1236" s="18">
        <f t="shared" si="3617"/>
        <v>0</v>
      </c>
      <c r="K1236" s="18">
        <f t="shared" si="3617"/>
        <v>0</v>
      </c>
      <c r="L1236" s="18">
        <f t="shared" si="3608"/>
        <v>0</v>
      </c>
      <c r="M1236" s="18">
        <f t="shared" si="3609"/>
        <v>0</v>
      </c>
      <c r="N1236" s="18">
        <f t="shared" si="3610"/>
        <v>0</v>
      </c>
      <c r="O1236" s="18">
        <f t="shared" si="3618"/>
        <v>0</v>
      </c>
      <c r="P1236" s="18">
        <f t="shared" si="3618"/>
        <v>0</v>
      </c>
      <c r="Q1236" s="18">
        <f t="shared" si="3618"/>
        <v>0</v>
      </c>
      <c r="R1236" s="18">
        <f t="shared" si="3618"/>
        <v>0</v>
      </c>
      <c r="S1236" s="18">
        <f t="shared" si="3618"/>
        <v>0</v>
      </c>
      <c r="T1236" s="18">
        <f t="shared" si="3554"/>
        <v>0</v>
      </c>
      <c r="U1236" s="18">
        <f t="shared" si="3555"/>
        <v>0</v>
      </c>
      <c r="V1236" s="18">
        <f t="shared" si="3556"/>
        <v>0</v>
      </c>
      <c r="W1236" s="18">
        <f t="shared" si="3619"/>
        <v>0</v>
      </c>
      <c r="X1236" s="18">
        <f t="shared" si="3619"/>
        <v>0</v>
      </c>
      <c r="Y1236" s="18">
        <f t="shared" si="3619"/>
        <v>0</v>
      </c>
      <c r="Z1236" s="18">
        <f t="shared" si="3619"/>
        <v>0</v>
      </c>
      <c r="AA1236" s="18">
        <f t="shared" si="3619"/>
        <v>0</v>
      </c>
      <c r="AB1236" s="18">
        <f t="shared" si="3619"/>
        <v>0</v>
      </c>
      <c r="AC1236" s="18">
        <f t="shared" si="3559"/>
        <v>0</v>
      </c>
      <c r="AD1236" s="18">
        <f t="shared" si="3560"/>
        <v>0</v>
      </c>
      <c r="AE1236" s="18">
        <f t="shared" si="3561"/>
        <v>0</v>
      </c>
      <c r="AF1236" s="18">
        <f t="shared" si="3619"/>
        <v>0</v>
      </c>
      <c r="AG1236" s="18">
        <f t="shared" si="3619"/>
        <v>0</v>
      </c>
      <c r="AH1236" s="18">
        <f t="shared" si="3619"/>
        <v>0</v>
      </c>
      <c r="AI1236" s="18">
        <f t="shared" si="3547"/>
        <v>0</v>
      </c>
      <c r="AJ1236" s="18">
        <f t="shared" si="3548"/>
        <v>0</v>
      </c>
      <c r="AK1236" s="18">
        <f t="shared" si="3549"/>
        <v>0</v>
      </c>
      <c r="AL1236" s="18">
        <f t="shared" si="3619"/>
        <v>0</v>
      </c>
      <c r="AM1236" s="18">
        <f t="shared" si="3550"/>
        <v>0</v>
      </c>
      <c r="AN1236" s="18">
        <f t="shared" si="3619"/>
        <v>0</v>
      </c>
      <c r="AO1236" s="18">
        <f t="shared" si="3619"/>
        <v>0</v>
      </c>
      <c r="AP1236" s="18">
        <f t="shared" si="3619"/>
        <v>0</v>
      </c>
      <c r="AQ1236" s="18">
        <f t="shared" si="3524"/>
        <v>0</v>
      </c>
      <c r="AR1236" s="18">
        <f t="shared" si="3525"/>
        <v>0</v>
      </c>
      <c r="AS1236" s="18">
        <f t="shared" si="3526"/>
        <v>0</v>
      </c>
      <c r="AT1236" s="18">
        <f t="shared" si="3619"/>
        <v>0</v>
      </c>
      <c r="AU1236" s="18">
        <f t="shared" si="3619"/>
        <v>0</v>
      </c>
      <c r="AV1236" s="18">
        <f t="shared" si="3619"/>
        <v>0</v>
      </c>
      <c r="AW1236" s="18">
        <f t="shared" si="3527"/>
        <v>0</v>
      </c>
      <c r="AX1236" s="18">
        <f t="shared" si="3528"/>
        <v>0</v>
      </c>
      <c r="AY1236" s="18">
        <f t="shared" si="3529"/>
        <v>0</v>
      </c>
      <c r="AZ1236" s="18">
        <f t="shared" si="3619"/>
        <v>0</v>
      </c>
      <c r="BA1236" s="18">
        <f t="shared" si="3619"/>
        <v>0</v>
      </c>
      <c r="BB1236" s="18">
        <f t="shared" si="3619"/>
        <v>0</v>
      </c>
      <c r="BC1236" s="18">
        <f t="shared" si="3518"/>
        <v>0</v>
      </c>
      <c r="BD1236" s="18">
        <f t="shared" si="3519"/>
        <v>0</v>
      </c>
      <c r="BE1236" s="18">
        <f t="shared" si="3520"/>
        <v>0</v>
      </c>
      <c r="BF1236" s="18">
        <f t="shared" si="3619"/>
        <v>0</v>
      </c>
      <c r="BG1236" s="18">
        <f t="shared" si="3619"/>
        <v>0</v>
      </c>
      <c r="BH1236" s="18">
        <f t="shared" si="3619"/>
        <v>0</v>
      </c>
      <c r="BI1236" s="18">
        <f t="shared" si="3512"/>
        <v>0</v>
      </c>
      <c r="BJ1236" s="18">
        <f t="shared" si="3513"/>
        <v>0</v>
      </c>
      <c r="BK1236" s="18">
        <f t="shared" si="3514"/>
        <v>0</v>
      </c>
      <c r="BL1236" s="18">
        <f t="shared" si="3619"/>
        <v>0</v>
      </c>
      <c r="BM1236" s="18">
        <f t="shared" si="3619"/>
        <v>0</v>
      </c>
      <c r="BN1236" s="18">
        <f t="shared" si="3619"/>
        <v>0</v>
      </c>
      <c r="BO1236" s="18">
        <f t="shared" si="3500"/>
        <v>0</v>
      </c>
      <c r="BP1236" s="18">
        <f t="shared" si="3501"/>
        <v>0</v>
      </c>
      <c r="BQ1236" s="18">
        <f t="shared" si="3502"/>
        <v>0</v>
      </c>
      <c r="BR1236" s="18">
        <f t="shared" si="3619"/>
        <v>0</v>
      </c>
      <c r="BS1236" s="18">
        <f t="shared" si="3619"/>
        <v>0</v>
      </c>
      <c r="BT1236" s="18">
        <f t="shared" si="3619"/>
        <v>0</v>
      </c>
      <c r="BU1236" s="18">
        <f t="shared" si="3503"/>
        <v>0</v>
      </c>
      <c r="BV1236" s="18">
        <f t="shared" si="3504"/>
        <v>0</v>
      </c>
      <c r="BW1236" s="18">
        <f t="shared" si="3505"/>
        <v>0</v>
      </c>
      <c r="BX1236" s="18">
        <f t="shared" si="3619"/>
        <v>0</v>
      </c>
      <c r="BY1236" s="18">
        <f t="shared" si="3619"/>
        <v>0</v>
      </c>
      <c r="BZ1236" s="18">
        <f t="shared" si="3619"/>
        <v>0</v>
      </c>
      <c r="CA1236" s="18">
        <f t="shared" si="3614"/>
        <v>0</v>
      </c>
      <c r="CB1236" s="18">
        <f t="shared" si="3615"/>
        <v>0</v>
      </c>
      <c r="CC1236" s="18">
        <f t="shared" si="3616"/>
        <v>0</v>
      </c>
      <c r="CD1236" s="18">
        <f t="shared" si="3619"/>
        <v>0</v>
      </c>
      <c r="CE1236" s="27" t="s">
        <v>1661</v>
      </c>
      <c r="CF1236" s="33"/>
    </row>
    <row r="1237" spans="1:84" hidden="1" x14ac:dyDescent="0.3">
      <c r="A1237" s="41" t="s">
        <v>1194</v>
      </c>
      <c r="B1237" s="39">
        <v>410</v>
      </c>
      <c r="C1237" s="41" t="s">
        <v>27</v>
      </c>
      <c r="D1237" s="41" t="s">
        <v>110</v>
      </c>
      <c r="E1237" s="14" t="s">
        <v>532</v>
      </c>
      <c r="F1237" s="18"/>
      <c r="G1237" s="18"/>
      <c r="H1237" s="18"/>
      <c r="I1237" s="18"/>
      <c r="J1237" s="18"/>
      <c r="K1237" s="18"/>
      <c r="L1237" s="18">
        <f t="shared" si="3608"/>
        <v>0</v>
      </c>
      <c r="M1237" s="18">
        <f t="shared" si="3609"/>
        <v>0</v>
      </c>
      <c r="N1237" s="18">
        <f t="shared" si="3610"/>
        <v>0</v>
      </c>
      <c r="O1237" s="18"/>
      <c r="P1237" s="18"/>
      <c r="Q1237" s="18"/>
      <c r="R1237" s="18"/>
      <c r="S1237" s="18"/>
      <c r="T1237" s="18">
        <f t="shared" si="3554"/>
        <v>0</v>
      </c>
      <c r="U1237" s="18">
        <f t="shared" si="3555"/>
        <v>0</v>
      </c>
      <c r="V1237" s="18">
        <f t="shared" si="3556"/>
        <v>0</v>
      </c>
      <c r="W1237" s="18"/>
      <c r="X1237" s="18"/>
      <c r="Y1237" s="18"/>
      <c r="Z1237" s="18"/>
      <c r="AA1237" s="18"/>
      <c r="AB1237" s="18"/>
      <c r="AC1237" s="18">
        <f t="shared" si="3559"/>
        <v>0</v>
      </c>
      <c r="AD1237" s="18">
        <f t="shared" si="3560"/>
        <v>0</v>
      </c>
      <c r="AE1237" s="18">
        <f t="shared" si="3561"/>
        <v>0</v>
      </c>
      <c r="AF1237" s="18"/>
      <c r="AG1237" s="18"/>
      <c r="AH1237" s="18"/>
      <c r="AI1237" s="18">
        <f t="shared" si="3547"/>
        <v>0</v>
      </c>
      <c r="AJ1237" s="18">
        <f t="shared" si="3548"/>
        <v>0</v>
      </c>
      <c r="AK1237" s="18">
        <f t="shared" si="3549"/>
        <v>0</v>
      </c>
      <c r="AL1237" s="18"/>
      <c r="AM1237" s="18">
        <f t="shared" si="3550"/>
        <v>0</v>
      </c>
      <c r="AN1237" s="18"/>
      <c r="AO1237" s="18"/>
      <c r="AP1237" s="18"/>
      <c r="AQ1237" s="18">
        <f t="shared" si="3524"/>
        <v>0</v>
      </c>
      <c r="AR1237" s="18">
        <f t="shared" si="3525"/>
        <v>0</v>
      </c>
      <c r="AS1237" s="18">
        <f t="shared" si="3526"/>
        <v>0</v>
      </c>
      <c r="AT1237" s="18"/>
      <c r="AU1237" s="18"/>
      <c r="AV1237" s="18"/>
      <c r="AW1237" s="18">
        <f t="shared" si="3527"/>
        <v>0</v>
      </c>
      <c r="AX1237" s="18">
        <f t="shared" si="3528"/>
        <v>0</v>
      </c>
      <c r="AY1237" s="18">
        <f t="shared" si="3529"/>
        <v>0</v>
      </c>
      <c r="AZ1237" s="18"/>
      <c r="BA1237" s="18"/>
      <c r="BB1237" s="18"/>
      <c r="BC1237" s="18">
        <f t="shared" si="3518"/>
        <v>0</v>
      </c>
      <c r="BD1237" s="18">
        <f t="shared" si="3519"/>
        <v>0</v>
      </c>
      <c r="BE1237" s="18">
        <f t="shared" si="3520"/>
        <v>0</v>
      </c>
      <c r="BF1237" s="18"/>
      <c r="BG1237" s="18"/>
      <c r="BH1237" s="18"/>
      <c r="BI1237" s="18">
        <f t="shared" si="3512"/>
        <v>0</v>
      </c>
      <c r="BJ1237" s="18">
        <f t="shared" si="3513"/>
        <v>0</v>
      </c>
      <c r="BK1237" s="18">
        <f t="shared" si="3514"/>
        <v>0</v>
      </c>
      <c r="BL1237" s="18"/>
      <c r="BM1237" s="18"/>
      <c r="BN1237" s="18"/>
      <c r="BO1237" s="18">
        <f t="shared" si="3500"/>
        <v>0</v>
      </c>
      <c r="BP1237" s="18">
        <f t="shared" si="3501"/>
        <v>0</v>
      </c>
      <c r="BQ1237" s="18">
        <f t="shared" si="3502"/>
        <v>0</v>
      </c>
      <c r="BR1237" s="18"/>
      <c r="BS1237" s="18"/>
      <c r="BT1237" s="18"/>
      <c r="BU1237" s="18">
        <f t="shared" ref="BU1237:BU1300" si="3620">BO1237+BR1237</f>
        <v>0</v>
      </c>
      <c r="BV1237" s="18">
        <f t="shared" ref="BV1237:BV1300" si="3621">BP1237+BS1237</f>
        <v>0</v>
      </c>
      <c r="BW1237" s="18">
        <f t="shared" ref="BW1237:BW1300" si="3622">BQ1237+BT1237</f>
        <v>0</v>
      </c>
      <c r="BX1237" s="18"/>
      <c r="BY1237" s="18"/>
      <c r="BZ1237" s="18"/>
      <c r="CA1237" s="18">
        <f t="shared" si="3614"/>
        <v>0</v>
      </c>
      <c r="CB1237" s="18">
        <f t="shared" si="3615"/>
        <v>0</v>
      </c>
      <c r="CC1237" s="18">
        <f t="shared" si="3616"/>
        <v>0</v>
      </c>
      <c r="CD1237" s="18"/>
      <c r="CE1237" s="27" t="s">
        <v>1661</v>
      </c>
      <c r="CF1237" s="33"/>
    </row>
    <row r="1238" spans="1:84" ht="62.4" hidden="1" x14ac:dyDescent="0.3">
      <c r="A1238" s="41" t="s">
        <v>818</v>
      </c>
      <c r="B1238" s="39"/>
      <c r="C1238" s="41"/>
      <c r="D1238" s="41"/>
      <c r="E1238" s="14" t="s">
        <v>1309</v>
      </c>
      <c r="F1238" s="18">
        <f t="shared" ref="F1238:K1240" si="3623">F1239</f>
        <v>0</v>
      </c>
      <c r="G1238" s="18">
        <f t="shared" si="3623"/>
        <v>0</v>
      </c>
      <c r="H1238" s="18">
        <f t="shared" si="3623"/>
        <v>0</v>
      </c>
      <c r="I1238" s="18">
        <f t="shared" si="3623"/>
        <v>0</v>
      </c>
      <c r="J1238" s="18">
        <f t="shared" si="3623"/>
        <v>0</v>
      </c>
      <c r="K1238" s="18">
        <f t="shared" si="3623"/>
        <v>0</v>
      </c>
      <c r="L1238" s="18">
        <f t="shared" si="3608"/>
        <v>0</v>
      </c>
      <c r="M1238" s="18">
        <f t="shared" si="3609"/>
        <v>0</v>
      </c>
      <c r="N1238" s="18">
        <f t="shared" si="3610"/>
        <v>0</v>
      </c>
      <c r="O1238" s="18">
        <f t="shared" ref="O1238:S1240" si="3624">O1239</f>
        <v>0</v>
      </c>
      <c r="P1238" s="18">
        <f t="shared" si="3624"/>
        <v>0</v>
      </c>
      <c r="Q1238" s="18">
        <f t="shared" si="3624"/>
        <v>0</v>
      </c>
      <c r="R1238" s="18">
        <f t="shared" si="3624"/>
        <v>0</v>
      </c>
      <c r="S1238" s="18">
        <f t="shared" si="3624"/>
        <v>0</v>
      </c>
      <c r="T1238" s="18">
        <f t="shared" si="3554"/>
        <v>0</v>
      </c>
      <c r="U1238" s="18">
        <f t="shared" si="3555"/>
        <v>0</v>
      </c>
      <c r="V1238" s="18">
        <f t="shared" si="3556"/>
        <v>0</v>
      </c>
      <c r="W1238" s="18">
        <f t="shared" ref="W1238:CD1240" si="3625">W1239</f>
        <v>0</v>
      </c>
      <c r="X1238" s="18">
        <f t="shared" si="3625"/>
        <v>0</v>
      </c>
      <c r="Y1238" s="18">
        <f t="shared" si="3625"/>
        <v>0</v>
      </c>
      <c r="Z1238" s="18">
        <f t="shared" si="3625"/>
        <v>0</v>
      </c>
      <c r="AA1238" s="18">
        <f t="shared" si="3625"/>
        <v>0</v>
      </c>
      <c r="AB1238" s="18">
        <f t="shared" si="3625"/>
        <v>0</v>
      </c>
      <c r="AC1238" s="18">
        <f t="shared" si="3559"/>
        <v>0</v>
      </c>
      <c r="AD1238" s="18">
        <f t="shared" si="3560"/>
        <v>0</v>
      </c>
      <c r="AE1238" s="18">
        <f t="shared" si="3561"/>
        <v>0</v>
      </c>
      <c r="AF1238" s="18">
        <f t="shared" si="3625"/>
        <v>0</v>
      </c>
      <c r="AG1238" s="18">
        <f t="shared" si="3625"/>
        <v>0</v>
      </c>
      <c r="AH1238" s="18">
        <f t="shared" si="3625"/>
        <v>0</v>
      </c>
      <c r="AI1238" s="18">
        <f t="shared" si="3547"/>
        <v>0</v>
      </c>
      <c r="AJ1238" s="18">
        <f t="shared" si="3548"/>
        <v>0</v>
      </c>
      <c r="AK1238" s="18">
        <f t="shared" si="3549"/>
        <v>0</v>
      </c>
      <c r="AL1238" s="18">
        <f t="shared" si="3625"/>
        <v>0</v>
      </c>
      <c r="AM1238" s="18">
        <f t="shared" si="3550"/>
        <v>0</v>
      </c>
      <c r="AN1238" s="18">
        <f t="shared" si="3625"/>
        <v>0</v>
      </c>
      <c r="AO1238" s="18">
        <f t="shared" si="3625"/>
        <v>0</v>
      </c>
      <c r="AP1238" s="18">
        <f t="shared" si="3625"/>
        <v>0</v>
      </c>
      <c r="AQ1238" s="18">
        <f t="shared" si="3524"/>
        <v>0</v>
      </c>
      <c r="AR1238" s="18">
        <f t="shared" si="3525"/>
        <v>0</v>
      </c>
      <c r="AS1238" s="18">
        <f t="shared" si="3526"/>
        <v>0</v>
      </c>
      <c r="AT1238" s="18">
        <f t="shared" si="3625"/>
        <v>0</v>
      </c>
      <c r="AU1238" s="18">
        <f t="shared" si="3625"/>
        <v>0</v>
      </c>
      <c r="AV1238" s="18">
        <f t="shared" si="3625"/>
        <v>0</v>
      </c>
      <c r="AW1238" s="18">
        <f t="shared" si="3527"/>
        <v>0</v>
      </c>
      <c r="AX1238" s="18">
        <f t="shared" si="3528"/>
        <v>0</v>
      </c>
      <c r="AY1238" s="18">
        <f t="shared" si="3529"/>
        <v>0</v>
      </c>
      <c r="AZ1238" s="18">
        <f t="shared" si="3625"/>
        <v>0</v>
      </c>
      <c r="BA1238" s="18">
        <f t="shared" si="3625"/>
        <v>0</v>
      </c>
      <c r="BB1238" s="18">
        <f t="shared" si="3625"/>
        <v>0</v>
      </c>
      <c r="BC1238" s="18">
        <f t="shared" si="3518"/>
        <v>0</v>
      </c>
      <c r="BD1238" s="18">
        <f t="shared" si="3519"/>
        <v>0</v>
      </c>
      <c r="BE1238" s="18">
        <f t="shared" si="3520"/>
        <v>0</v>
      </c>
      <c r="BF1238" s="18">
        <f t="shared" si="3625"/>
        <v>0</v>
      </c>
      <c r="BG1238" s="18">
        <f t="shared" si="3625"/>
        <v>0</v>
      </c>
      <c r="BH1238" s="18">
        <f t="shared" si="3625"/>
        <v>0</v>
      </c>
      <c r="BI1238" s="18">
        <f t="shared" si="3512"/>
        <v>0</v>
      </c>
      <c r="BJ1238" s="18">
        <f t="shared" si="3513"/>
        <v>0</v>
      </c>
      <c r="BK1238" s="18">
        <f t="shared" si="3514"/>
        <v>0</v>
      </c>
      <c r="BL1238" s="18">
        <f t="shared" si="3625"/>
        <v>0</v>
      </c>
      <c r="BM1238" s="18">
        <f t="shared" si="3625"/>
        <v>0</v>
      </c>
      <c r="BN1238" s="18">
        <f t="shared" si="3625"/>
        <v>0</v>
      </c>
      <c r="BO1238" s="18">
        <f t="shared" si="3500"/>
        <v>0</v>
      </c>
      <c r="BP1238" s="18">
        <f t="shared" si="3501"/>
        <v>0</v>
      </c>
      <c r="BQ1238" s="18">
        <f t="shared" si="3502"/>
        <v>0</v>
      </c>
      <c r="BR1238" s="18">
        <f t="shared" si="3625"/>
        <v>0</v>
      </c>
      <c r="BS1238" s="18">
        <f t="shared" si="3625"/>
        <v>0</v>
      </c>
      <c r="BT1238" s="18">
        <f t="shared" si="3625"/>
        <v>0</v>
      </c>
      <c r="BU1238" s="18">
        <f t="shared" si="3620"/>
        <v>0</v>
      </c>
      <c r="BV1238" s="18">
        <f t="shared" si="3621"/>
        <v>0</v>
      </c>
      <c r="BW1238" s="18">
        <f t="shared" si="3622"/>
        <v>0</v>
      </c>
      <c r="BX1238" s="18">
        <f t="shared" si="3625"/>
        <v>0</v>
      </c>
      <c r="BY1238" s="18">
        <f t="shared" si="3625"/>
        <v>0</v>
      </c>
      <c r="BZ1238" s="18">
        <f t="shared" si="3625"/>
        <v>0</v>
      </c>
      <c r="CA1238" s="18">
        <f t="shared" si="3614"/>
        <v>0</v>
      </c>
      <c r="CB1238" s="18">
        <f t="shared" si="3615"/>
        <v>0</v>
      </c>
      <c r="CC1238" s="18">
        <f t="shared" si="3616"/>
        <v>0</v>
      </c>
      <c r="CD1238" s="18">
        <f t="shared" si="3625"/>
        <v>0</v>
      </c>
      <c r="CE1238" s="27" t="s">
        <v>1661</v>
      </c>
      <c r="CF1238" s="33"/>
    </row>
    <row r="1239" spans="1:84" ht="46.8" hidden="1" x14ac:dyDescent="0.3">
      <c r="A1239" s="41" t="s">
        <v>818</v>
      </c>
      <c r="B1239" s="39">
        <v>400</v>
      </c>
      <c r="C1239" s="41"/>
      <c r="D1239" s="41"/>
      <c r="E1239" s="14" t="s">
        <v>553</v>
      </c>
      <c r="F1239" s="18">
        <f t="shared" si="3623"/>
        <v>0</v>
      </c>
      <c r="G1239" s="18">
        <f t="shared" si="3623"/>
        <v>0</v>
      </c>
      <c r="H1239" s="18">
        <f t="shared" si="3623"/>
        <v>0</v>
      </c>
      <c r="I1239" s="18">
        <f t="shared" si="3623"/>
        <v>0</v>
      </c>
      <c r="J1239" s="18">
        <f t="shared" si="3623"/>
        <v>0</v>
      </c>
      <c r="K1239" s="18">
        <f t="shared" si="3623"/>
        <v>0</v>
      </c>
      <c r="L1239" s="18">
        <f t="shared" si="3608"/>
        <v>0</v>
      </c>
      <c r="M1239" s="18">
        <f t="shared" si="3609"/>
        <v>0</v>
      </c>
      <c r="N1239" s="18">
        <f t="shared" si="3610"/>
        <v>0</v>
      </c>
      <c r="O1239" s="18">
        <f t="shared" si="3624"/>
        <v>0</v>
      </c>
      <c r="P1239" s="18">
        <f t="shared" si="3624"/>
        <v>0</v>
      </c>
      <c r="Q1239" s="18">
        <f t="shared" si="3624"/>
        <v>0</v>
      </c>
      <c r="R1239" s="18">
        <f t="shared" si="3624"/>
        <v>0</v>
      </c>
      <c r="S1239" s="18">
        <f t="shared" si="3624"/>
        <v>0</v>
      </c>
      <c r="T1239" s="18">
        <f t="shared" si="3554"/>
        <v>0</v>
      </c>
      <c r="U1239" s="18">
        <f t="shared" si="3555"/>
        <v>0</v>
      </c>
      <c r="V1239" s="18">
        <f t="shared" si="3556"/>
        <v>0</v>
      </c>
      <c r="W1239" s="18">
        <f t="shared" si="3625"/>
        <v>0</v>
      </c>
      <c r="X1239" s="18">
        <f t="shared" si="3625"/>
        <v>0</v>
      </c>
      <c r="Y1239" s="18">
        <f t="shared" si="3625"/>
        <v>0</v>
      </c>
      <c r="Z1239" s="18">
        <f t="shared" si="3625"/>
        <v>0</v>
      </c>
      <c r="AA1239" s="18">
        <f t="shared" si="3625"/>
        <v>0</v>
      </c>
      <c r="AB1239" s="18">
        <f t="shared" si="3625"/>
        <v>0</v>
      </c>
      <c r="AC1239" s="18">
        <f t="shared" si="3559"/>
        <v>0</v>
      </c>
      <c r="AD1239" s="18">
        <f t="shared" si="3560"/>
        <v>0</v>
      </c>
      <c r="AE1239" s="18">
        <f t="shared" si="3561"/>
        <v>0</v>
      </c>
      <c r="AF1239" s="18">
        <f t="shared" si="3625"/>
        <v>0</v>
      </c>
      <c r="AG1239" s="18">
        <f t="shared" si="3625"/>
        <v>0</v>
      </c>
      <c r="AH1239" s="18">
        <f t="shared" si="3625"/>
        <v>0</v>
      </c>
      <c r="AI1239" s="18">
        <f t="shared" si="3547"/>
        <v>0</v>
      </c>
      <c r="AJ1239" s="18">
        <f t="shared" si="3548"/>
        <v>0</v>
      </c>
      <c r="AK1239" s="18">
        <f t="shared" si="3549"/>
        <v>0</v>
      </c>
      <c r="AL1239" s="18">
        <f t="shared" si="3625"/>
        <v>0</v>
      </c>
      <c r="AM1239" s="18">
        <f t="shared" si="3550"/>
        <v>0</v>
      </c>
      <c r="AN1239" s="18">
        <f t="shared" si="3625"/>
        <v>0</v>
      </c>
      <c r="AO1239" s="18">
        <f t="shared" si="3625"/>
        <v>0</v>
      </c>
      <c r="AP1239" s="18">
        <f t="shared" si="3625"/>
        <v>0</v>
      </c>
      <c r="AQ1239" s="18">
        <f t="shared" si="3524"/>
        <v>0</v>
      </c>
      <c r="AR1239" s="18">
        <f t="shared" si="3525"/>
        <v>0</v>
      </c>
      <c r="AS1239" s="18">
        <f t="shared" si="3526"/>
        <v>0</v>
      </c>
      <c r="AT1239" s="18">
        <f t="shared" si="3625"/>
        <v>0</v>
      </c>
      <c r="AU1239" s="18">
        <f t="shared" si="3625"/>
        <v>0</v>
      </c>
      <c r="AV1239" s="18">
        <f t="shared" si="3625"/>
        <v>0</v>
      </c>
      <c r="AW1239" s="18">
        <f t="shared" si="3527"/>
        <v>0</v>
      </c>
      <c r="AX1239" s="18">
        <f t="shared" si="3528"/>
        <v>0</v>
      </c>
      <c r="AY1239" s="18">
        <f t="shared" si="3529"/>
        <v>0</v>
      </c>
      <c r="AZ1239" s="18">
        <f t="shared" si="3625"/>
        <v>0</v>
      </c>
      <c r="BA1239" s="18">
        <f t="shared" si="3625"/>
        <v>0</v>
      </c>
      <c r="BB1239" s="18">
        <f t="shared" si="3625"/>
        <v>0</v>
      </c>
      <c r="BC1239" s="18">
        <f t="shared" si="3518"/>
        <v>0</v>
      </c>
      <c r="BD1239" s="18">
        <f t="shared" si="3519"/>
        <v>0</v>
      </c>
      <c r="BE1239" s="18">
        <f t="shared" si="3520"/>
        <v>0</v>
      </c>
      <c r="BF1239" s="18">
        <f t="shared" si="3625"/>
        <v>0</v>
      </c>
      <c r="BG1239" s="18">
        <f t="shared" si="3625"/>
        <v>0</v>
      </c>
      <c r="BH1239" s="18">
        <f t="shared" si="3625"/>
        <v>0</v>
      </c>
      <c r="BI1239" s="18">
        <f t="shared" si="3512"/>
        <v>0</v>
      </c>
      <c r="BJ1239" s="18">
        <f t="shared" si="3513"/>
        <v>0</v>
      </c>
      <c r="BK1239" s="18">
        <f t="shared" si="3514"/>
        <v>0</v>
      </c>
      <c r="BL1239" s="18">
        <f t="shared" si="3625"/>
        <v>0</v>
      </c>
      <c r="BM1239" s="18">
        <f t="shared" si="3625"/>
        <v>0</v>
      </c>
      <c r="BN1239" s="18">
        <f t="shared" si="3625"/>
        <v>0</v>
      </c>
      <c r="BO1239" s="18">
        <f t="shared" si="3500"/>
        <v>0</v>
      </c>
      <c r="BP1239" s="18">
        <f t="shared" si="3501"/>
        <v>0</v>
      </c>
      <c r="BQ1239" s="18">
        <f t="shared" si="3502"/>
        <v>0</v>
      </c>
      <c r="BR1239" s="18">
        <f t="shared" si="3625"/>
        <v>0</v>
      </c>
      <c r="BS1239" s="18">
        <f t="shared" si="3625"/>
        <v>0</v>
      </c>
      <c r="BT1239" s="18">
        <f t="shared" si="3625"/>
        <v>0</v>
      </c>
      <c r="BU1239" s="18">
        <f t="shared" si="3620"/>
        <v>0</v>
      </c>
      <c r="BV1239" s="18">
        <f t="shared" si="3621"/>
        <v>0</v>
      </c>
      <c r="BW1239" s="18">
        <f t="shared" si="3622"/>
        <v>0</v>
      </c>
      <c r="BX1239" s="18">
        <f t="shared" si="3625"/>
        <v>0</v>
      </c>
      <c r="BY1239" s="18">
        <f t="shared" si="3625"/>
        <v>0</v>
      </c>
      <c r="BZ1239" s="18">
        <f t="shared" si="3625"/>
        <v>0</v>
      </c>
      <c r="CA1239" s="18">
        <f t="shared" si="3614"/>
        <v>0</v>
      </c>
      <c r="CB1239" s="18">
        <f t="shared" si="3615"/>
        <v>0</v>
      </c>
      <c r="CC1239" s="18">
        <f t="shared" si="3616"/>
        <v>0</v>
      </c>
      <c r="CD1239" s="18">
        <f t="shared" si="3625"/>
        <v>0</v>
      </c>
      <c r="CE1239" s="27" t="s">
        <v>1661</v>
      </c>
      <c r="CF1239" s="33"/>
    </row>
    <row r="1240" spans="1:84" hidden="1" x14ac:dyDescent="0.3">
      <c r="A1240" s="41" t="s">
        <v>818</v>
      </c>
      <c r="B1240" s="39">
        <v>410</v>
      </c>
      <c r="C1240" s="41"/>
      <c r="D1240" s="41"/>
      <c r="E1240" s="14" t="s">
        <v>566</v>
      </c>
      <c r="F1240" s="18">
        <f t="shared" si="3623"/>
        <v>0</v>
      </c>
      <c r="G1240" s="18">
        <f t="shared" si="3623"/>
        <v>0</v>
      </c>
      <c r="H1240" s="18">
        <f t="shared" si="3623"/>
        <v>0</v>
      </c>
      <c r="I1240" s="18">
        <f t="shared" si="3623"/>
        <v>0</v>
      </c>
      <c r="J1240" s="18">
        <f t="shared" si="3623"/>
        <v>0</v>
      </c>
      <c r="K1240" s="18">
        <f t="shared" si="3623"/>
        <v>0</v>
      </c>
      <c r="L1240" s="18">
        <f t="shared" si="3608"/>
        <v>0</v>
      </c>
      <c r="M1240" s="18">
        <f t="shared" si="3609"/>
        <v>0</v>
      </c>
      <c r="N1240" s="18">
        <f t="shared" si="3610"/>
        <v>0</v>
      </c>
      <c r="O1240" s="18">
        <f t="shared" si="3624"/>
        <v>0</v>
      </c>
      <c r="P1240" s="18">
        <f t="shared" si="3624"/>
        <v>0</v>
      </c>
      <c r="Q1240" s="18">
        <f t="shared" si="3624"/>
        <v>0</v>
      </c>
      <c r="R1240" s="18">
        <f t="shared" si="3624"/>
        <v>0</v>
      </c>
      <c r="S1240" s="18">
        <f t="shared" si="3624"/>
        <v>0</v>
      </c>
      <c r="T1240" s="18">
        <f t="shared" si="3554"/>
        <v>0</v>
      </c>
      <c r="U1240" s="18">
        <f t="shared" si="3555"/>
        <v>0</v>
      </c>
      <c r="V1240" s="18">
        <f t="shared" si="3556"/>
        <v>0</v>
      </c>
      <c r="W1240" s="18">
        <f t="shared" si="3625"/>
        <v>0</v>
      </c>
      <c r="X1240" s="18">
        <f t="shared" si="3625"/>
        <v>0</v>
      </c>
      <c r="Y1240" s="18">
        <f t="shared" si="3625"/>
        <v>0</v>
      </c>
      <c r="Z1240" s="18">
        <f t="shared" si="3625"/>
        <v>0</v>
      </c>
      <c r="AA1240" s="18">
        <f t="shared" si="3625"/>
        <v>0</v>
      </c>
      <c r="AB1240" s="18">
        <f t="shared" si="3625"/>
        <v>0</v>
      </c>
      <c r="AC1240" s="18">
        <f t="shared" si="3559"/>
        <v>0</v>
      </c>
      <c r="AD1240" s="18">
        <f t="shared" si="3560"/>
        <v>0</v>
      </c>
      <c r="AE1240" s="18">
        <f t="shared" si="3561"/>
        <v>0</v>
      </c>
      <c r="AF1240" s="18">
        <f t="shared" si="3625"/>
        <v>0</v>
      </c>
      <c r="AG1240" s="18">
        <f t="shared" si="3625"/>
        <v>0</v>
      </c>
      <c r="AH1240" s="18">
        <f t="shared" si="3625"/>
        <v>0</v>
      </c>
      <c r="AI1240" s="18">
        <f t="shared" si="3547"/>
        <v>0</v>
      </c>
      <c r="AJ1240" s="18">
        <f t="shared" si="3548"/>
        <v>0</v>
      </c>
      <c r="AK1240" s="18">
        <f t="shared" si="3549"/>
        <v>0</v>
      </c>
      <c r="AL1240" s="18">
        <f t="shared" si="3625"/>
        <v>0</v>
      </c>
      <c r="AM1240" s="18">
        <f t="shared" si="3550"/>
        <v>0</v>
      </c>
      <c r="AN1240" s="18">
        <f t="shared" si="3625"/>
        <v>0</v>
      </c>
      <c r="AO1240" s="18">
        <f t="shared" si="3625"/>
        <v>0</v>
      </c>
      <c r="AP1240" s="18">
        <f t="shared" si="3625"/>
        <v>0</v>
      </c>
      <c r="AQ1240" s="18">
        <f t="shared" si="3524"/>
        <v>0</v>
      </c>
      <c r="AR1240" s="18">
        <f t="shared" si="3525"/>
        <v>0</v>
      </c>
      <c r="AS1240" s="18">
        <f t="shared" si="3526"/>
        <v>0</v>
      </c>
      <c r="AT1240" s="18">
        <f t="shared" si="3625"/>
        <v>0</v>
      </c>
      <c r="AU1240" s="18">
        <f t="shared" si="3625"/>
        <v>0</v>
      </c>
      <c r="AV1240" s="18">
        <f t="shared" si="3625"/>
        <v>0</v>
      </c>
      <c r="AW1240" s="18">
        <f t="shared" si="3527"/>
        <v>0</v>
      </c>
      <c r="AX1240" s="18">
        <f t="shared" si="3528"/>
        <v>0</v>
      </c>
      <c r="AY1240" s="18">
        <f t="shared" si="3529"/>
        <v>0</v>
      </c>
      <c r="AZ1240" s="18">
        <f t="shared" si="3625"/>
        <v>0</v>
      </c>
      <c r="BA1240" s="18">
        <f t="shared" si="3625"/>
        <v>0</v>
      </c>
      <c r="BB1240" s="18">
        <f t="shared" si="3625"/>
        <v>0</v>
      </c>
      <c r="BC1240" s="18">
        <f t="shared" si="3518"/>
        <v>0</v>
      </c>
      <c r="BD1240" s="18">
        <f t="shared" si="3519"/>
        <v>0</v>
      </c>
      <c r="BE1240" s="18">
        <f t="shared" si="3520"/>
        <v>0</v>
      </c>
      <c r="BF1240" s="18">
        <f t="shared" si="3625"/>
        <v>0</v>
      </c>
      <c r="BG1240" s="18">
        <f t="shared" si="3625"/>
        <v>0</v>
      </c>
      <c r="BH1240" s="18">
        <f t="shared" si="3625"/>
        <v>0</v>
      </c>
      <c r="BI1240" s="18">
        <f t="shared" si="3512"/>
        <v>0</v>
      </c>
      <c r="BJ1240" s="18">
        <f t="shared" si="3513"/>
        <v>0</v>
      </c>
      <c r="BK1240" s="18">
        <f t="shared" si="3514"/>
        <v>0</v>
      </c>
      <c r="BL1240" s="18">
        <f t="shared" si="3625"/>
        <v>0</v>
      </c>
      <c r="BM1240" s="18">
        <f t="shared" si="3625"/>
        <v>0</v>
      </c>
      <c r="BN1240" s="18">
        <f t="shared" si="3625"/>
        <v>0</v>
      </c>
      <c r="BO1240" s="18">
        <f t="shared" ref="BO1240:BO1303" si="3626">BI1240+BL1240</f>
        <v>0</v>
      </c>
      <c r="BP1240" s="18">
        <f t="shared" ref="BP1240:BP1303" si="3627">BJ1240+BM1240</f>
        <v>0</v>
      </c>
      <c r="BQ1240" s="18">
        <f t="shared" ref="BQ1240:BQ1303" si="3628">BK1240+BN1240</f>
        <v>0</v>
      </c>
      <c r="BR1240" s="18">
        <f t="shared" si="3625"/>
        <v>0</v>
      </c>
      <c r="BS1240" s="18">
        <f t="shared" si="3625"/>
        <v>0</v>
      </c>
      <c r="BT1240" s="18">
        <f t="shared" si="3625"/>
        <v>0</v>
      </c>
      <c r="BU1240" s="18">
        <f t="shared" si="3620"/>
        <v>0</v>
      </c>
      <c r="BV1240" s="18">
        <f t="shared" si="3621"/>
        <v>0</v>
      </c>
      <c r="BW1240" s="18">
        <f t="shared" si="3622"/>
        <v>0</v>
      </c>
      <c r="BX1240" s="18">
        <f t="shared" si="3625"/>
        <v>0</v>
      </c>
      <c r="BY1240" s="18">
        <f t="shared" si="3625"/>
        <v>0</v>
      </c>
      <c r="BZ1240" s="18">
        <f t="shared" si="3625"/>
        <v>0</v>
      </c>
      <c r="CA1240" s="18">
        <f t="shared" si="3614"/>
        <v>0</v>
      </c>
      <c r="CB1240" s="18">
        <f t="shared" si="3615"/>
        <v>0</v>
      </c>
      <c r="CC1240" s="18">
        <f t="shared" si="3616"/>
        <v>0</v>
      </c>
      <c r="CD1240" s="18">
        <f t="shared" si="3625"/>
        <v>0</v>
      </c>
      <c r="CE1240" s="27" t="s">
        <v>1661</v>
      </c>
      <c r="CF1240" s="33"/>
    </row>
    <row r="1241" spans="1:84" hidden="1" x14ac:dyDescent="0.3">
      <c r="A1241" s="41" t="s">
        <v>818</v>
      </c>
      <c r="B1241" s="39">
        <v>410</v>
      </c>
      <c r="C1241" s="41" t="s">
        <v>27</v>
      </c>
      <c r="D1241" s="41" t="s">
        <v>110</v>
      </c>
      <c r="E1241" s="14" t="s">
        <v>532</v>
      </c>
      <c r="F1241" s="18"/>
      <c r="G1241" s="18"/>
      <c r="H1241" s="18"/>
      <c r="I1241" s="18"/>
      <c r="J1241" s="18"/>
      <c r="K1241" s="18"/>
      <c r="L1241" s="18">
        <f t="shared" si="3608"/>
        <v>0</v>
      </c>
      <c r="M1241" s="18">
        <f t="shared" si="3609"/>
        <v>0</v>
      </c>
      <c r="N1241" s="18">
        <f t="shared" si="3610"/>
        <v>0</v>
      </c>
      <c r="O1241" s="18"/>
      <c r="P1241" s="18"/>
      <c r="Q1241" s="18"/>
      <c r="R1241" s="18"/>
      <c r="S1241" s="18"/>
      <c r="T1241" s="18">
        <f t="shared" si="3554"/>
        <v>0</v>
      </c>
      <c r="U1241" s="18">
        <f t="shared" si="3555"/>
        <v>0</v>
      </c>
      <c r="V1241" s="18">
        <f t="shared" si="3556"/>
        <v>0</v>
      </c>
      <c r="W1241" s="18"/>
      <c r="X1241" s="18"/>
      <c r="Y1241" s="18"/>
      <c r="Z1241" s="18"/>
      <c r="AA1241" s="18"/>
      <c r="AB1241" s="18"/>
      <c r="AC1241" s="18">
        <f t="shared" si="3559"/>
        <v>0</v>
      </c>
      <c r="AD1241" s="18">
        <f t="shared" si="3560"/>
        <v>0</v>
      </c>
      <c r="AE1241" s="18">
        <f t="shared" si="3561"/>
        <v>0</v>
      </c>
      <c r="AF1241" s="18"/>
      <c r="AG1241" s="18"/>
      <c r="AH1241" s="18"/>
      <c r="AI1241" s="18">
        <f t="shared" si="3547"/>
        <v>0</v>
      </c>
      <c r="AJ1241" s="18">
        <f t="shared" si="3548"/>
        <v>0</v>
      </c>
      <c r="AK1241" s="18">
        <f t="shared" si="3549"/>
        <v>0</v>
      </c>
      <c r="AL1241" s="18"/>
      <c r="AM1241" s="18">
        <f t="shared" si="3550"/>
        <v>0</v>
      </c>
      <c r="AN1241" s="18"/>
      <c r="AO1241" s="18"/>
      <c r="AP1241" s="18"/>
      <c r="AQ1241" s="18">
        <f t="shared" si="3524"/>
        <v>0</v>
      </c>
      <c r="AR1241" s="18">
        <f t="shared" si="3525"/>
        <v>0</v>
      </c>
      <c r="AS1241" s="18">
        <f t="shared" si="3526"/>
        <v>0</v>
      </c>
      <c r="AT1241" s="18"/>
      <c r="AU1241" s="18"/>
      <c r="AV1241" s="18"/>
      <c r="AW1241" s="18">
        <f t="shared" si="3527"/>
        <v>0</v>
      </c>
      <c r="AX1241" s="18">
        <f t="shared" si="3528"/>
        <v>0</v>
      </c>
      <c r="AY1241" s="18">
        <f t="shared" si="3529"/>
        <v>0</v>
      </c>
      <c r="AZ1241" s="18"/>
      <c r="BA1241" s="18"/>
      <c r="BB1241" s="18"/>
      <c r="BC1241" s="18">
        <f t="shared" si="3518"/>
        <v>0</v>
      </c>
      <c r="BD1241" s="18">
        <f t="shared" si="3519"/>
        <v>0</v>
      </c>
      <c r="BE1241" s="18">
        <f t="shared" si="3520"/>
        <v>0</v>
      </c>
      <c r="BF1241" s="18"/>
      <c r="BG1241" s="18"/>
      <c r="BH1241" s="18"/>
      <c r="BI1241" s="18">
        <f t="shared" si="3512"/>
        <v>0</v>
      </c>
      <c r="BJ1241" s="18">
        <f t="shared" si="3513"/>
        <v>0</v>
      </c>
      <c r="BK1241" s="18">
        <f t="shared" si="3514"/>
        <v>0</v>
      </c>
      <c r="BL1241" s="18"/>
      <c r="BM1241" s="18"/>
      <c r="BN1241" s="18"/>
      <c r="BO1241" s="18">
        <f t="shared" si="3626"/>
        <v>0</v>
      </c>
      <c r="BP1241" s="18">
        <f t="shared" si="3627"/>
        <v>0</v>
      </c>
      <c r="BQ1241" s="18">
        <f t="shared" si="3628"/>
        <v>0</v>
      </c>
      <c r="BR1241" s="18"/>
      <c r="BS1241" s="18"/>
      <c r="BT1241" s="18"/>
      <c r="BU1241" s="18">
        <f t="shared" si="3620"/>
        <v>0</v>
      </c>
      <c r="BV1241" s="18">
        <f t="shared" si="3621"/>
        <v>0</v>
      </c>
      <c r="BW1241" s="18">
        <f t="shared" si="3622"/>
        <v>0</v>
      </c>
      <c r="BX1241" s="18"/>
      <c r="BY1241" s="18"/>
      <c r="BZ1241" s="18"/>
      <c r="CA1241" s="18">
        <f t="shared" si="3614"/>
        <v>0</v>
      </c>
      <c r="CB1241" s="18">
        <f t="shared" si="3615"/>
        <v>0</v>
      </c>
      <c r="CC1241" s="18">
        <f t="shared" si="3616"/>
        <v>0</v>
      </c>
      <c r="CD1241" s="18"/>
      <c r="CE1241" s="27" t="s">
        <v>1661</v>
      </c>
      <c r="CF1241" s="33"/>
    </row>
    <row r="1242" spans="1:84" ht="31.2" hidden="1" x14ac:dyDescent="0.3">
      <c r="A1242" s="41" t="s">
        <v>821</v>
      </c>
      <c r="B1242" s="39"/>
      <c r="C1242" s="41"/>
      <c r="D1242" s="41"/>
      <c r="E1242" s="14" t="s">
        <v>1218</v>
      </c>
      <c r="F1242" s="18">
        <f t="shared" ref="F1242:K1244" si="3629">F1243</f>
        <v>0</v>
      </c>
      <c r="G1242" s="18">
        <f t="shared" si="3629"/>
        <v>0</v>
      </c>
      <c r="H1242" s="18">
        <f t="shared" si="3629"/>
        <v>0</v>
      </c>
      <c r="I1242" s="18">
        <f t="shared" si="3629"/>
        <v>0</v>
      </c>
      <c r="J1242" s="18">
        <f t="shared" si="3629"/>
        <v>0</v>
      </c>
      <c r="K1242" s="18">
        <f t="shared" si="3629"/>
        <v>0</v>
      </c>
      <c r="L1242" s="18">
        <f t="shared" si="3608"/>
        <v>0</v>
      </c>
      <c r="M1242" s="18">
        <f t="shared" si="3609"/>
        <v>0</v>
      </c>
      <c r="N1242" s="18">
        <f t="shared" si="3610"/>
        <v>0</v>
      </c>
      <c r="O1242" s="18">
        <f t="shared" ref="O1242:S1244" si="3630">O1243</f>
        <v>0</v>
      </c>
      <c r="P1242" s="18">
        <f t="shared" si="3630"/>
        <v>0</v>
      </c>
      <c r="Q1242" s="18">
        <f t="shared" si="3630"/>
        <v>0</v>
      </c>
      <c r="R1242" s="18">
        <f t="shared" si="3630"/>
        <v>0</v>
      </c>
      <c r="S1242" s="18">
        <f t="shared" si="3630"/>
        <v>0</v>
      </c>
      <c r="T1242" s="18">
        <f t="shared" si="3554"/>
        <v>0</v>
      </c>
      <c r="U1242" s="18">
        <f t="shared" si="3555"/>
        <v>0</v>
      </c>
      <c r="V1242" s="18">
        <f t="shared" si="3556"/>
        <v>0</v>
      </c>
      <c r="W1242" s="18">
        <f t="shared" ref="W1242:CD1244" si="3631">W1243</f>
        <v>0</v>
      </c>
      <c r="X1242" s="18">
        <f t="shared" si="3631"/>
        <v>0</v>
      </c>
      <c r="Y1242" s="18">
        <f t="shared" si="3631"/>
        <v>0</v>
      </c>
      <c r="Z1242" s="18">
        <f t="shared" si="3631"/>
        <v>0</v>
      </c>
      <c r="AA1242" s="18">
        <f t="shared" si="3631"/>
        <v>0</v>
      </c>
      <c r="AB1242" s="18">
        <f t="shared" si="3631"/>
        <v>0</v>
      </c>
      <c r="AC1242" s="18">
        <f t="shared" si="3559"/>
        <v>0</v>
      </c>
      <c r="AD1242" s="18">
        <f t="shared" si="3560"/>
        <v>0</v>
      </c>
      <c r="AE1242" s="18">
        <f t="shared" si="3561"/>
        <v>0</v>
      </c>
      <c r="AF1242" s="18">
        <f t="shared" si="3631"/>
        <v>0</v>
      </c>
      <c r="AG1242" s="18">
        <f t="shared" si="3631"/>
        <v>0</v>
      </c>
      <c r="AH1242" s="18">
        <f t="shared" si="3631"/>
        <v>0</v>
      </c>
      <c r="AI1242" s="18">
        <f t="shared" si="3547"/>
        <v>0</v>
      </c>
      <c r="AJ1242" s="18">
        <f t="shared" si="3548"/>
        <v>0</v>
      </c>
      <c r="AK1242" s="18">
        <f t="shared" si="3549"/>
        <v>0</v>
      </c>
      <c r="AL1242" s="18">
        <f t="shared" si="3631"/>
        <v>0</v>
      </c>
      <c r="AM1242" s="18">
        <f t="shared" si="3550"/>
        <v>0</v>
      </c>
      <c r="AN1242" s="18">
        <f t="shared" si="3631"/>
        <v>0</v>
      </c>
      <c r="AO1242" s="18">
        <f t="shared" si="3631"/>
        <v>0</v>
      </c>
      <c r="AP1242" s="18">
        <f t="shared" si="3631"/>
        <v>0</v>
      </c>
      <c r="AQ1242" s="18">
        <f t="shared" si="3524"/>
        <v>0</v>
      </c>
      <c r="AR1242" s="18">
        <f t="shared" si="3525"/>
        <v>0</v>
      </c>
      <c r="AS1242" s="18">
        <f t="shared" si="3526"/>
        <v>0</v>
      </c>
      <c r="AT1242" s="18">
        <f t="shared" si="3631"/>
        <v>0</v>
      </c>
      <c r="AU1242" s="18">
        <f t="shared" si="3631"/>
        <v>0</v>
      </c>
      <c r="AV1242" s="18">
        <f t="shared" si="3631"/>
        <v>0</v>
      </c>
      <c r="AW1242" s="18">
        <f t="shared" si="3527"/>
        <v>0</v>
      </c>
      <c r="AX1242" s="18">
        <f t="shared" si="3528"/>
        <v>0</v>
      </c>
      <c r="AY1242" s="18">
        <f t="shared" si="3529"/>
        <v>0</v>
      </c>
      <c r="AZ1242" s="18">
        <f t="shared" si="3631"/>
        <v>0</v>
      </c>
      <c r="BA1242" s="18">
        <f t="shared" si="3631"/>
        <v>0</v>
      </c>
      <c r="BB1242" s="18">
        <f t="shared" si="3631"/>
        <v>0</v>
      </c>
      <c r="BC1242" s="18">
        <f t="shared" si="3518"/>
        <v>0</v>
      </c>
      <c r="BD1242" s="18">
        <f t="shared" si="3519"/>
        <v>0</v>
      </c>
      <c r="BE1242" s="18">
        <f t="shared" si="3520"/>
        <v>0</v>
      </c>
      <c r="BF1242" s="18">
        <f t="shared" si="3631"/>
        <v>0</v>
      </c>
      <c r="BG1242" s="18">
        <f t="shared" si="3631"/>
        <v>0</v>
      </c>
      <c r="BH1242" s="18">
        <f t="shared" si="3631"/>
        <v>0</v>
      </c>
      <c r="BI1242" s="18">
        <f t="shared" si="3512"/>
        <v>0</v>
      </c>
      <c r="BJ1242" s="18">
        <f t="shared" si="3513"/>
        <v>0</v>
      </c>
      <c r="BK1242" s="18">
        <f t="shared" si="3514"/>
        <v>0</v>
      </c>
      <c r="BL1242" s="18">
        <f t="shared" si="3631"/>
        <v>0</v>
      </c>
      <c r="BM1242" s="18">
        <f t="shared" si="3631"/>
        <v>0</v>
      </c>
      <c r="BN1242" s="18">
        <f t="shared" si="3631"/>
        <v>0</v>
      </c>
      <c r="BO1242" s="18">
        <f t="shared" si="3626"/>
        <v>0</v>
      </c>
      <c r="BP1242" s="18">
        <f t="shared" si="3627"/>
        <v>0</v>
      </c>
      <c r="BQ1242" s="18">
        <f t="shared" si="3628"/>
        <v>0</v>
      </c>
      <c r="BR1242" s="18">
        <f t="shared" si="3631"/>
        <v>0</v>
      </c>
      <c r="BS1242" s="18">
        <f t="shared" si="3631"/>
        <v>0</v>
      </c>
      <c r="BT1242" s="18">
        <f t="shared" si="3631"/>
        <v>0</v>
      </c>
      <c r="BU1242" s="18">
        <f t="shared" si="3620"/>
        <v>0</v>
      </c>
      <c r="BV1242" s="18">
        <f t="shared" si="3621"/>
        <v>0</v>
      </c>
      <c r="BW1242" s="18">
        <f t="shared" si="3622"/>
        <v>0</v>
      </c>
      <c r="BX1242" s="18">
        <f t="shared" si="3631"/>
        <v>0</v>
      </c>
      <c r="BY1242" s="18">
        <f t="shared" si="3631"/>
        <v>0</v>
      </c>
      <c r="BZ1242" s="18">
        <f t="shared" si="3631"/>
        <v>0</v>
      </c>
      <c r="CA1242" s="18">
        <f t="shared" si="3614"/>
        <v>0</v>
      </c>
      <c r="CB1242" s="18">
        <f t="shared" si="3615"/>
        <v>0</v>
      </c>
      <c r="CC1242" s="18">
        <f t="shared" si="3616"/>
        <v>0</v>
      </c>
      <c r="CD1242" s="18">
        <f t="shared" si="3631"/>
        <v>0</v>
      </c>
      <c r="CE1242" s="27" t="s">
        <v>1661</v>
      </c>
      <c r="CF1242" s="33"/>
    </row>
    <row r="1243" spans="1:84" ht="46.8" hidden="1" x14ac:dyDescent="0.3">
      <c r="A1243" s="41" t="s">
        <v>821</v>
      </c>
      <c r="B1243" s="39">
        <v>400</v>
      </c>
      <c r="C1243" s="41"/>
      <c r="D1243" s="41"/>
      <c r="E1243" s="14" t="s">
        <v>553</v>
      </c>
      <c r="F1243" s="18">
        <f t="shared" si="3629"/>
        <v>0</v>
      </c>
      <c r="G1243" s="18">
        <f t="shared" si="3629"/>
        <v>0</v>
      </c>
      <c r="H1243" s="18">
        <f t="shared" si="3629"/>
        <v>0</v>
      </c>
      <c r="I1243" s="18">
        <f t="shared" si="3629"/>
        <v>0</v>
      </c>
      <c r="J1243" s="18">
        <f t="shared" si="3629"/>
        <v>0</v>
      </c>
      <c r="K1243" s="18">
        <f t="shared" si="3629"/>
        <v>0</v>
      </c>
      <c r="L1243" s="18">
        <f t="shared" si="3608"/>
        <v>0</v>
      </c>
      <c r="M1243" s="18">
        <f t="shared" si="3609"/>
        <v>0</v>
      </c>
      <c r="N1243" s="18">
        <f t="shared" si="3610"/>
        <v>0</v>
      </c>
      <c r="O1243" s="18">
        <f t="shared" si="3630"/>
        <v>0</v>
      </c>
      <c r="P1243" s="18">
        <f t="shared" si="3630"/>
        <v>0</v>
      </c>
      <c r="Q1243" s="18">
        <f t="shared" si="3630"/>
        <v>0</v>
      </c>
      <c r="R1243" s="18">
        <f t="shared" si="3630"/>
        <v>0</v>
      </c>
      <c r="S1243" s="18">
        <f t="shared" si="3630"/>
        <v>0</v>
      </c>
      <c r="T1243" s="18">
        <f t="shared" si="3554"/>
        <v>0</v>
      </c>
      <c r="U1243" s="18">
        <f t="shared" si="3555"/>
        <v>0</v>
      </c>
      <c r="V1243" s="18">
        <f t="shared" si="3556"/>
        <v>0</v>
      </c>
      <c r="W1243" s="18">
        <f t="shared" si="3631"/>
        <v>0</v>
      </c>
      <c r="X1243" s="18">
        <f t="shared" si="3631"/>
        <v>0</v>
      </c>
      <c r="Y1243" s="18">
        <f t="shared" si="3631"/>
        <v>0</v>
      </c>
      <c r="Z1243" s="18">
        <f t="shared" si="3631"/>
        <v>0</v>
      </c>
      <c r="AA1243" s="18">
        <f t="shared" si="3631"/>
        <v>0</v>
      </c>
      <c r="AB1243" s="18">
        <f t="shared" si="3631"/>
        <v>0</v>
      </c>
      <c r="AC1243" s="18">
        <f t="shared" si="3559"/>
        <v>0</v>
      </c>
      <c r="AD1243" s="18">
        <f t="shared" si="3560"/>
        <v>0</v>
      </c>
      <c r="AE1243" s="18">
        <f t="shared" si="3561"/>
        <v>0</v>
      </c>
      <c r="AF1243" s="18">
        <f t="shared" si="3631"/>
        <v>0</v>
      </c>
      <c r="AG1243" s="18">
        <f t="shared" si="3631"/>
        <v>0</v>
      </c>
      <c r="AH1243" s="18">
        <f t="shared" si="3631"/>
        <v>0</v>
      </c>
      <c r="AI1243" s="18">
        <f t="shared" si="3547"/>
        <v>0</v>
      </c>
      <c r="AJ1243" s="18">
        <f t="shared" si="3548"/>
        <v>0</v>
      </c>
      <c r="AK1243" s="18">
        <f t="shared" si="3549"/>
        <v>0</v>
      </c>
      <c r="AL1243" s="18">
        <f t="shared" si="3631"/>
        <v>0</v>
      </c>
      <c r="AM1243" s="18">
        <f t="shared" si="3550"/>
        <v>0</v>
      </c>
      <c r="AN1243" s="18">
        <f t="shared" si="3631"/>
        <v>0</v>
      </c>
      <c r="AO1243" s="18">
        <f t="shared" si="3631"/>
        <v>0</v>
      </c>
      <c r="AP1243" s="18">
        <f t="shared" si="3631"/>
        <v>0</v>
      </c>
      <c r="AQ1243" s="18">
        <f t="shared" si="3524"/>
        <v>0</v>
      </c>
      <c r="AR1243" s="18">
        <f t="shared" si="3525"/>
        <v>0</v>
      </c>
      <c r="AS1243" s="18">
        <f t="shared" si="3526"/>
        <v>0</v>
      </c>
      <c r="AT1243" s="18">
        <f t="shared" si="3631"/>
        <v>0</v>
      </c>
      <c r="AU1243" s="18">
        <f t="shared" si="3631"/>
        <v>0</v>
      </c>
      <c r="AV1243" s="18">
        <f t="shared" si="3631"/>
        <v>0</v>
      </c>
      <c r="AW1243" s="18">
        <f t="shared" si="3527"/>
        <v>0</v>
      </c>
      <c r="AX1243" s="18">
        <f t="shared" si="3528"/>
        <v>0</v>
      </c>
      <c r="AY1243" s="18">
        <f t="shared" si="3529"/>
        <v>0</v>
      </c>
      <c r="AZ1243" s="18">
        <f t="shared" si="3631"/>
        <v>0</v>
      </c>
      <c r="BA1243" s="18">
        <f t="shared" si="3631"/>
        <v>0</v>
      </c>
      <c r="BB1243" s="18">
        <f t="shared" si="3631"/>
        <v>0</v>
      </c>
      <c r="BC1243" s="18">
        <f t="shared" si="3518"/>
        <v>0</v>
      </c>
      <c r="BD1243" s="18">
        <f t="shared" si="3519"/>
        <v>0</v>
      </c>
      <c r="BE1243" s="18">
        <f t="shared" si="3520"/>
        <v>0</v>
      </c>
      <c r="BF1243" s="18">
        <f t="shared" si="3631"/>
        <v>0</v>
      </c>
      <c r="BG1243" s="18">
        <f t="shared" si="3631"/>
        <v>0</v>
      </c>
      <c r="BH1243" s="18">
        <f t="shared" si="3631"/>
        <v>0</v>
      </c>
      <c r="BI1243" s="18">
        <f t="shared" si="3512"/>
        <v>0</v>
      </c>
      <c r="BJ1243" s="18">
        <f t="shared" si="3513"/>
        <v>0</v>
      </c>
      <c r="BK1243" s="18">
        <f t="shared" si="3514"/>
        <v>0</v>
      </c>
      <c r="BL1243" s="18">
        <f t="shared" si="3631"/>
        <v>0</v>
      </c>
      <c r="BM1243" s="18">
        <f t="shared" si="3631"/>
        <v>0</v>
      </c>
      <c r="BN1243" s="18">
        <f t="shared" si="3631"/>
        <v>0</v>
      </c>
      <c r="BO1243" s="18">
        <f t="shared" si="3626"/>
        <v>0</v>
      </c>
      <c r="BP1243" s="18">
        <f t="shared" si="3627"/>
        <v>0</v>
      </c>
      <c r="BQ1243" s="18">
        <f t="shared" si="3628"/>
        <v>0</v>
      </c>
      <c r="BR1243" s="18">
        <f t="shared" si="3631"/>
        <v>0</v>
      </c>
      <c r="BS1243" s="18">
        <f t="shared" si="3631"/>
        <v>0</v>
      </c>
      <c r="BT1243" s="18">
        <f t="shared" si="3631"/>
        <v>0</v>
      </c>
      <c r="BU1243" s="18">
        <f t="shared" si="3620"/>
        <v>0</v>
      </c>
      <c r="BV1243" s="18">
        <f t="shared" si="3621"/>
        <v>0</v>
      </c>
      <c r="BW1243" s="18">
        <f t="shared" si="3622"/>
        <v>0</v>
      </c>
      <c r="BX1243" s="18">
        <f t="shared" si="3631"/>
        <v>0</v>
      </c>
      <c r="BY1243" s="18">
        <f t="shared" si="3631"/>
        <v>0</v>
      </c>
      <c r="BZ1243" s="18">
        <f t="shared" si="3631"/>
        <v>0</v>
      </c>
      <c r="CA1243" s="18">
        <f t="shared" si="3614"/>
        <v>0</v>
      </c>
      <c r="CB1243" s="18">
        <f t="shared" si="3615"/>
        <v>0</v>
      </c>
      <c r="CC1243" s="18">
        <f t="shared" si="3616"/>
        <v>0</v>
      </c>
      <c r="CD1243" s="18">
        <f t="shared" si="3631"/>
        <v>0</v>
      </c>
      <c r="CE1243" s="27" t="s">
        <v>1661</v>
      </c>
      <c r="CF1243" s="33"/>
    </row>
    <row r="1244" spans="1:84" hidden="1" x14ac:dyDescent="0.3">
      <c r="A1244" s="41" t="s">
        <v>821</v>
      </c>
      <c r="B1244" s="39">
        <v>410</v>
      </c>
      <c r="C1244" s="41"/>
      <c r="D1244" s="41"/>
      <c r="E1244" s="14" t="s">
        <v>566</v>
      </c>
      <c r="F1244" s="18">
        <f t="shared" si="3629"/>
        <v>0</v>
      </c>
      <c r="G1244" s="18">
        <f t="shared" si="3629"/>
        <v>0</v>
      </c>
      <c r="H1244" s="18">
        <f t="shared" si="3629"/>
        <v>0</v>
      </c>
      <c r="I1244" s="18">
        <f t="shared" si="3629"/>
        <v>0</v>
      </c>
      <c r="J1244" s="18">
        <f t="shared" si="3629"/>
        <v>0</v>
      </c>
      <c r="K1244" s="18">
        <f t="shared" si="3629"/>
        <v>0</v>
      </c>
      <c r="L1244" s="18">
        <f t="shared" si="3608"/>
        <v>0</v>
      </c>
      <c r="M1244" s="18">
        <f t="shared" si="3609"/>
        <v>0</v>
      </c>
      <c r="N1244" s="18">
        <f t="shared" si="3610"/>
        <v>0</v>
      </c>
      <c r="O1244" s="18">
        <f t="shared" si="3630"/>
        <v>0</v>
      </c>
      <c r="P1244" s="18">
        <f t="shared" si="3630"/>
        <v>0</v>
      </c>
      <c r="Q1244" s="18">
        <f t="shared" si="3630"/>
        <v>0</v>
      </c>
      <c r="R1244" s="18">
        <f t="shared" si="3630"/>
        <v>0</v>
      </c>
      <c r="S1244" s="18">
        <f t="shared" si="3630"/>
        <v>0</v>
      </c>
      <c r="T1244" s="18">
        <f t="shared" si="3554"/>
        <v>0</v>
      </c>
      <c r="U1244" s="18">
        <f t="shared" si="3555"/>
        <v>0</v>
      </c>
      <c r="V1244" s="18">
        <f t="shared" si="3556"/>
        <v>0</v>
      </c>
      <c r="W1244" s="18">
        <f t="shared" si="3631"/>
        <v>0</v>
      </c>
      <c r="X1244" s="18">
        <f t="shared" si="3631"/>
        <v>0</v>
      </c>
      <c r="Y1244" s="18">
        <f t="shared" si="3631"/>
        <v>0</v>
      </c>
      <c r="Z1244" s="18">
        <f t="shared" si="3631"/>
        <v>0</v>
      </c>
      <c r="AA1244" s="18">
        <f t="shared" si="3631"/>
        <v>0</v>
      </c>
      <c r="AB1244" s="18">
        <f t="shared" si="3631"/>
        <v>0</v>
      </c>
      <c r="AC1244" s="18">
        <f t="shared" si="3559"/>
        <v>0</v>
      </c>
      <c r="AD1244" s="18">
        <f t="shared" si="3560"/>
        <v>0</v>
      </c>
      <c r="AE1244" s="18">
        <f t="shared" si="3561"/>
        <v>0</v>
      </c>
      <c r="AF1244" s="18">
        <f t="shared" si="3631"/>
        <v>0</v>
      </c>
      <c r="AG1244" s="18">
        <f t="shared" si="3631"/>
        <v>0</v>
      </c>
      <c r="AH1244" s="18">
        <f t="shared" si="3631"/>
        <v>0</v>
      </c>
      <c r="AI1244" s="18">
        <f t="shared" si="3547"/>
        <v>0</v>
      </c>
      <c r="AJ1244" s="18">
        <f t="shared" si="3548"/>
        <v>0</v>
      </c>
      <c r="AK1244" s="18">
        <f t="shared" si="3549"/>
        <v>0</v>
      </c>
      <c r="AL1244" s="18">
        <f t="shared" si="3631"/>
        <v>0</v>
      </c>
      <c r="AM1244" s="18">
        <f t="shared" si="3550"/>
        <v>0</v>
      </c>
      <c r="AN1244" s="18">
        <f t="shared" si="3631"/>
        <v>0</v>
      </c>
      <c r="AO1244" s="18">
        <f t="shared" si="3631"/>
        <v>0</v>
      </c>
      <c r="AP1244" s="18">
        <f t="shared" si="3631"/>
        <v>0</v>
      </c>
      <c r="AQ1244" s="18">
        <f t="shared" si="3524"/>
        <v>0</v>
      </c>
      <c r="AR1244" s="18">
        <f t="shared" si="3525"/>
        <v>0</v>
      </c>
      <c r="AS1244" s="18">
        <f t="shared" si="3526"/>
        <v>0</v>
      </c>
      <c r="AT1244" s="18">
        <f t="shared" si="3631"/>
        <v>0</v>
      </c>
      <c r="AU1244" s="18">
        <f t="shared" si="3631"/>
        <v>0</v>
      </c>
      <c r="AV1244" s="18">
        <f t="shared" si="3631"/>
        <v>0</v>
      </c>
      <c r="AW1244" s="18">
        <f t="shared" si="3527"/>
        <v>0</v>
      </c>
      <c r="AX1244" s="18">
        <f t="shared" si="3528"/>
        <v>0</v>
      </c>
      <c r="AY1244" s="18">
        <f t="shared" si="3529"/>
        <v>0</v>
      </c>
      <c r="AZ1244" s="18">
        <f t="shared" si="3631"/>
        <v>0</v>
      </c>
      <c r="BA1244" s="18">
        <f t="shared" si="3631"/>
        <v>0</v>
      </c>
      <c r="BB1244" s="18">
        <f t="shared" si="3631"/>
        <v>0</v>
      </c>
      <c r="BC1244" s="18">
        <f t="shared" si="3518"/>
        <v>0</v>
      </c>
      <c r="BD1244" s="18">
        <f t="shared" si="3519"/>
        <v>0</v>
      </c>
      <c r="BE1244" s="18">
        <f t="shared" si="3520"/>
        <v>0</v>
      </c>
      <c r="BF1244" s="18">
        <f t="shared" si="3631"/>
        <v>0</v>
      </c>
      <c r="BG1244" s="18">
        <f t="shared" si="3631"/>
        <v>0</v>
      </c>
      <c r="BH1244" s="18">
        <f t="shared" si="3631"/>
        <v>0</v>
      </c>
      <c r="BI1244" s="18">
        <f t="shared" si="3512"/>
        <v>0</v>
      </c>
      <c r="BJ1244" s="18">
        <f t="shared" si="3513"/>
        <v>0</v>
      </c>
      <c r="BK1244" s="18">
        <f t="shared" si="3514"/>
        <v>0</v>
      </c>
      <c r="BL1244" s="18">
        <f t="shared" si="3631"/>
        <v>0</v>
      </c>
      <c r="BM1244" s="18">
        <f t="shared" si="3631"/>
        <v>0</v>
      </c>
      <c r="BN1244" s="18">
        <f t="shared" si="3631"/>
        <v>0</v>
      </c>
      <c r="BO1244" s="18">
        <f t="shared" si="3626"/>
        <v>0</v>
      </c>
      <c r="BP1244" s="18">
        <f t="shared" si="3627"/>
        <v>0</v>
      </c>
      <c r="BQ1244" s="18">
        <f t="shared" si="3628"/>
        <v>0</v>
      </c>
      <c r="BR1244" s="18">
        <f t="shared" si="3631"/>
        <v>0</v>
      </c>
      <c r="BS1244" s="18">
        <f t="shared" si="3631"/>
        <v>0</v>
      </c>
      <c r="BT1244" s="18">
        <f t="shared" si="3631"/>
        <v>0</v>
      </c>
      <c r="BU1244" s="18">
        <f t="shared" si="3620"/>
        <v>0</v>
      </c>
      <c r="BV1244" s="18">
        <f t="shared" si="3621"/>
        <v>0</v>
      </c>
      <c r="BW1244" s="18">
        <f t="shared" si="3622"/>
        <v>0</v>
      </c>
      <c r="BX1244" s="18">
        <f t="shared" si="3631"/>
        <v>0</v>
      </c>
      <c r="BY1244" s="18">
        <f t="shared" si="3631"/>
        <v>0</v>
      </c>
      <c r="BZ1244" s="18">
        <f t="shared" si="3631"/>
        <v>0</v>
      </c>
      <c r="CA1244" s="18">
        <f t="shared" si="3614"/>
        <v>0</v>
      </c>
      <c r="CB1244" s="18">
        <f t="shared" si="3615"/>
        <v>0</v>
      </c>
      <c r="CC1244" s="18">
        <f t="shared" si="3616"/>
        <v>0</v>
      </c>
      <c r="CD1244" s="18">
        <f t="shared" si="3631"/>
        <v>0</v>
      </c>
      <c r="CE1244" s="27" t="s">
        <v>1661</v>
      </c>
      <c r="CF1244" s="33"/>
    </row>
    <row r="1245" spans="1:84" hidden="1" x14ac:dyDescent="0.3">
      <c r="A1245" s="41" t="s">
        <v>821</v>
      </c>
      <c r="B1245" s="39">
        <v>410</v>
      </c>
      <c r="C1245" s="41" t="s">
        <v>27</v>
      </c>
      <c r="D1245" s="41" t="s">
        <v>110</v>
      </c>
      <c r="E1245" s="14" t="s">
        <v>532</v>
      </c>
      <c r="F1245" s="18"/>
      <c r="G1245" s="18"/>
      <c r="H1245" s="18"/>
      <c r="I1245" s="18"/>
      <c r="J1245" s="18"/>
      <c r="K1245" s="18"/>
      <c r="L1245" s="18">
        <f t="shared" si="3608"/>
        <v>0</v>
      </c>
      <c r="M1245" s="18">
        <f t="shared" si="3609"/>
        <v>0</v>
      </c>
      <c r="N1245" s="18">
        <f t="shared" si="3610"/>
        <v>0</v>
      </c>
      <c r="O1245" s="18"/>
      <c r="P1245" s="18"/>
      <c r="Q1245" s="18"/>
      <c r="R1245" s="18"/>
      <c r="S1245" s="18"/>
      <c r="T1245" s="18">
        <f t="shared" si="3554"/>
        <v>0</v>
      </c>
      <c r="U1245" s="18">
        <f t="shared" si="3555"/>
        <v>0</v>
      </c>
      <c r="V1245" s="18">
        <f t="shared" si="3556"/>
        <v>0</v>
      </c>
      <c r="W1245" s="18"/>
      <c r="X1245" s="18"/>
      <c r="Y1245" s="18"/>
      <c r="Z1245" s="18"/>
      <c r="AA1245" s="18"/>
      <c r="AB1245" s="18"/>
      <c r="AC1245" s="18">
        <f t="shared" si="3559"/>
        <v>0</v>
      </c>
      <c r="AD1245" s="18">
        <f t="shared" si="3560"/>
        <v>0</v>
      </c>
      <c r="AE1245" s="18">
        <f t="shared" si="3561"/>
        <v>0</v>
      </c>
      <c r="AF1245" s="18"/>
      <c r="AG1245" s="18"/>
      <c r="AH1245" s="18"/>
      <c r="AI1245" s="18">
        <f t="shared" si="3547"/>
        <v>0</v>
      </c>
      <c r="AJ1245" s="18">
        <f t="shared" si="3548"/>
        <v>0</v>
      </c>
      <c r="AK1245" s="18">
        <f t="shared" si="3549"/>
        <v>0</v>
      </c>
      <c r="AL1245" s="18"/>
      <c r="AM1245" s="18">
        <f t="shared" si="3550"/>
        <v>0</v>
      </c>
      <c r="AN1245" s="18"/>
      <c r="AO1245" s="18"/>
      <c r="AP1245" s="18"/>
      <c r="AQ1245" s="18">
        <f t="shared" si="3524"/>
        <v>0</v>
      </c>
      <c r="AR1245" s="18">
        <f t="shared" si="3525"/>
        <v>0</v>
      </c>
      <c r="AS1245" s="18">
        <f t="shared" si="3526"/>
        <v>0</v>
      </c>
      <c r="AT1245" s="18"/>
      <c r="AU1245" s="18"/>
      <c r="AV1245" s="18"/>
      <c r="AW1245" s="18">
        <f t="shared" si="3527"/>
        <v>0</v>
      </c>
      <c r="AX1245" s="18">
        <f t="shared" si="3528"/>
        <v>0</v>
      </c>
      <c r="AY1245" s="18">
        <f t="shared" si="3529"/>
        <v>0</v>
      </c>
      <c r="AZ1245" s="18"/>
      <c r="BA1245" s="18"/>
      <c r="BB1245" s="18"/>
      <c r="BC1245" s="18">
        <f t="shared" si="3518"/>
        <v>0</v>
      </c>
      <c r="BD1245" s="18">
        <f t="shared" si="3519"/>
        <v>0</v>
      </c>
      <c r="BE1245" s="18">
        <f t="shared" si="3520"/>
        <v>0</v>
      </c>
      <c r="BF1245" s="18"/>
      <c r="BG1245" s="18"/>
      <c r="BH1245" s="18"/>
      <c r="BI1245" s="18">
        <f t="shared" si="3512"/>
        <v>0</v>
      </c>
      <c r="BJ1245" s="18">
        <f t="shared" si="3513"/>
        <v>0</v>
      </c>
      <c r="BK1245" s="18">
        <f t="shared" si="3514"/>
        <v>0</v>
      </c>
      <c r="BL1245" s="18"/>
      <c r="BM1245" s="18"/>
      <c r="BN1245" s="18"/>
      <c r="BO1245" s="18">
        <f t="shared" si="3626"/>
        <v>0</v>
      </c>
      <c r="BP1245" s="18">
        <f t="shared" si="3627"/>
        <v>0</v>
      </c>
      <c r="BQ1245" s="18">
        <f t="shared" si="3628"/>
        <v>0</v>
      </c>
      <c r="BR1245" s="18"/>
      <c r="BS1245" s="18"/>
      <c r="BT1245" s="18"/>
      <c r="BU1245" s="18">
        <f t="shared" si="3620"/>
        <v>0</v>
      </c>
      <c r="BV1245" s="18">
        <f t="shared" si="3621"/>
        <v>0</v>
      </c>
      <c r="BW1245" s="18">
        <f t="shared" si="3622"/>
        <v>0</v>
      </c>
      <c r="BX1245" s="18"/>
      <c r="BY1245" s="18"/>
      <c r="BZ1245" s="18"/>
      <c r="CA1245" s="18">
        <f t="shared" si="3614"/>
        <v>0</v>
      </c>
      <c r="CB1245" s="18">
        <f t="shared" si="3615"/>
        <v>0</v>
      </c>
      <c r="CC1245" s="18">
        <f t="shared" si="3616"/>
        <v>0</v>
      </c>
      <c r="CD1245" s="18"/>
      <c r="CE1245" s="27" t="s">
        <v>1661</v>
      </c>
      <c r="CF1245" s="33"/>
    </row>
    <row r="1246" spans="1:84" ht="46.8" x14ac:dyDescent="0.3">
      <c r="A1246" s="41" t="s">
        <v>822</v>
      </c>
      <c r="B1246" s="39"/>
      <c r="C1246" s="41"/>
      <c r="D1246" s="41"/>
      <c r="E1246" s="14" t="s">
        <v>1548</v>
      </c>
      <c r="F1246" s="18">
        <f t="shared" ref="F1246:K1248" si="3632">F1247</f>
        <v>0</v>
      </c>
      <c r="G1246" s="18">
        <f t="shared" si="3632"/>
        <v>0</v>
      </c>
      <c r="H1246" s="18">
        <f t="shared" si="3632"/>
        <v>0</v>
      </c>
      <c r="I1246" s="18">
        <f t="shared" si="3632"/>
        <v>0</v>
      </c>
      <c r="J1246" s="18">
        <f t="shared" si="3632"/>
        <v>0</v>
      </c>
      <c r="K1246" s="18">
        <f t="shared" si="3632"/>
        <v>0</v>
      </c>
      <c r="L1246" s="18">
        <f t="shared" si="3608"/>
        <v>0</v>
      </c>
      <c r="M1246" s="18">
        <f t="shared" si="3609"/>
        <v>0</v>
      </c>
      <c r="N1246" s="18">
        <f t="shared" si="3610"/>
        <v>0</v>
      </c>
      <c r="O1246" s="18">
        <f t="shared" ref="O1246:S1248" si="3633">O1247</f>
        <v>15</v>
      </c>
      <c r="P1246" s="18">
        <f t="shared" si="3633"/>
        <v>0</v>
      </c>
      <c r="Q1246" s="18">
        <f t="shared" si="3633"/>
        <v>0</v>
      </c>
      <c r="R1246" s="18">
        <f t="shared" si="3633"/>
        <v>0</v>
      </c>
      <c r="S1246" s="18">
        <f t="shared" si="3633"/>
        <v>0</v>
      </c>
      <c r="T1246" s="18">
        <f t="shared" si="3554"/>
        <v>15</v>
      </c>
      <c r="U1246" s="18">
        <f t="shared" si="3555"/>
        <v>0</v>
      </c>
      <c r="V1246" s="18">
        <f t="shared" si="3556"/>
        <v>0</v>
      </c>
      <c r="W1246" s="18">
        <f t="shared" ref="W1246:CD1248" si="3634">W1247</f>
        <v>0</v>
      </c>
      <c r="X1246" s="18">
        <f t="shared" si="3634"/>
        <v>0</v>
      </c>
      <c r="Y1246" s="18">
        <f t="shared" si="3634"/>
        <v>0</v>
      </c>
      <c r="Z1246" s="18">
        <f t="shared" si="3634"/>
        <v>0</v>
      </c>
      <c r="AA1246" s="18">
        <f t="shared" si="3634"/>
        <v>0</v>
      </c>
      <c r="AB1246" s="18">
        <f t="shared" si="3634"/>
        <v>0</v>
      </c>
      <c r="AC1246" s="18">
        <f t="shared" si="3559"/>
        <v>15</v>
      </c>
      <c r="AD1246" s="18">
        <f t="shared" si="3560"/>
        <v>0</v>
      </c>
      <c r="AE1246" s="18">
        <f t="shared" si="3561"/>
        <v>0</v>
      </c>
      <c r="AF1246" s="18">
        <f t="shared" si="3634"/>
        <v>0</v>
      </c>
      <c r="AG1246" s="18">
        <f t="shared" si="3634"/>
        <v>0</v>
      </c>
      <c r="AH1246" s="18">
        <f t="shared" si="3634"/>
        <v>0</v>
      </c>
      <c r="AI1246" s="18">
        <f t="shared" si="3547"/>
        <v>15</v>
      </c>
      <c r="AJ1246" s="18">
        <f t="shared" si="3548"/>
        <v>0</v>
      </c>
      <c r="AK1246" s="18">
        <f t="shared" si="3549"/>
        <v>0</v>
      </c>
      <c r="AL1246" s="18">
        <f t="shared" si="3634"/>
        <v>0</v>
      </c>
      <c r="AM1246" s="18">
        <f t="shared" si="3550"/>
        <v>15</v>
      </c>
      <c r="AN1246" s="18">
        <f t="shared" si="3634"/>
        <v>0</v>
      </c>
      <c r="AO1246" s="18">
        <f t="shared" si="3634"/>
        <v>0</v>
      </c>
      <c r="AP1246" s="18">
        <f t="shared" si="3634"/>
        <v>0</v>
      </c>
      <c r="AQ1246" s="18">
        <f t="shared" si="3524"/>
        <v>15</v>
      </c>
      <c r="AR1246" s="18">
        <f t="shared" si="3525"/>
        <v>0</v>
      </c>
      <c r="AS1246" s="18">
        <f t="shared" si="3526"/>
        <v>0</v>
      </c>
      <c r="AT1246" s="18">
        <f t="shared" si="3634"/>
        <v>0</v>
      </c>
      <c r="AU1246" s="18">
        <f t="shared" si="3634"/>
        <v>0</v>
      </c>
      <c r="AV1246" s="18">
        <f t="shared" si="3634"/>
        <v>0</v>
      </c>
      <c r="AW1246" s="18">
        <f t="shared" si="3527"/>
        <v>15</v>
      </c>
      <c r="AX1246" s="18">
        <f t="shared" si="3528"/>
        <v>0</v>
      </c>
      <c r="AY1246" s="18">
        <f t="shared" si="3529"/>
        <v>0</v>
      </c>
      <c r="AZ1246" s="18">
        <f t="shared" si="3634"/>
        <v>0</v>
      </c>
      <c r="BA1246" s="18">
        <f t="shared" si="3634"/>
        <v>0</v>
      </c>
      <c r="BB1246" s="18">
        <f t="shared" si="3634"/>
        <v>0</v>
      </c>
      <c r="BC1246" s="18">
        <f t="shared" si="3518"/>
        <v>15</v>
      </c>
      <c r="BD1246" s="18">
        <f t="shared" si="3519"/>
        <v>0</v>
      </c>
      <c r="BE1246" s="18">
        <f t="shared" si="3520"/>
        <v>0</v>
      </c>
      <c r="BF1246" s="18">
        <f t="shared" si="3634"/>
        <v>0</v>
      </c>
      <c r="BG1246" s="18">
        <f t="shared" si="3634"/>
        <v>0</v>
      </c>
      <c r="BH1246" s="18">
        <f t="shared" si="3634"/>
        <v>0</v>
      </c>
      <c r="BI1246" s="18">
        <f t="shared" si="3512"/>
        <v>15</v>
      </c>
      <c r="BJ1246" s="18">
        <f t="shared" si="3513"/>
        <v>0</v>
      </c>
      <c r="BK1246" s="18">
        <f t="shared" si="3514"/>
        <v>0</v>
      </c>
      <c r="BL1246" s="18">
        <f t="shared" si="3634"/>
        <v>0</v>
      </c>
      <c r="BM1246" s="18">
        <f t="shared" si="3634"/>
        <v>0</v>
      </c>
      <c r="BN1246" s="18">
        <f t="shared" si="3634"/>
        <v>0</v>
      </c>
      <c r="BO1246" s="18">
        <f t="shared" si="3626"/>
        <v>15</v>
      </c>
      <c r="BP1246" s="18">
        <f t="shared" si="3627"/>
        <v>0</v>
      </c>
      <c r="BQ1246" s="18">
        <f t="shared" si="3628"/>
        <v>0</v>
      </c>
      <c r="BR1246" s="18">
        <f t="shared" si="3634"/>
        <v>0</v>
      </c>
      <c r="BS1246" s="18">
        <f t="shared" si="3634"/>
        <v>0</v>
      </c>
      <c r="BT1246" s="18">
        <f t="shared" si="3634"/>
        <v>0</v>
      </c>
      <c r="BU1246" s="18">
        <f t="shared" si="3620"/>
        <v>15</v>
      </c>
      <c r="BV1246" s="18">
        <f t="shared" si="3621"/>
        <v>0</v>
      </c>
      <c r="BW1246" s="18">
        <f t="shared" si="3622"/>
        <v>0</v>
      </c>
      <c r="BX1246" s="18">
        <f t="shared" si="3634"/>
        <v>0</v>
      </c>
      <c r="BY1246" s="18">
        <f t="shared" si="3634"/>
        <v>0</v>
      </c>
      <c r="BZ1246" s="18">
        <f t="shared" si="3634"/>
        <v>0</v>
      </c>
      <c r="CA1246" s="18">
        <f t="shared" si="3614"/>
        <v>15</v>
      </c>
      <c r="CB1246" s="18">
        <f t="shared" si="3615"/>
        <v>0</v>
      </c>
      <c r="CC1246" s="18">
        <f t="shared" si="3616"/>
        <v>0</v>
      </c>
      <c r="CD1246" s="18">
        <f t="shared" si="3634"/>
        <v>0</v>
      </c>
      <c r="CE1246" s="27"/>
      <c r="CF1246" s="33"/>
    </row>
    <row r="1247" spans="1:84" ht="46.8" x14ac:dyDescent="0.3">
      <c r="A1247" s="41" t="s">
        <v>822</v>
      </c>
      <c r="B1247" s="39">
        <v>400</v>
      </c>
      <c r="C1247" s="41"/>
      <c r="D1247" s="41"/>
      <c r="E1247" s="14" t="s">
        <v>553</v>
      </c>
      <c r="F1247" s="18">
        <f t="shared" si="3632"/>
        <v>0</v>
      </c>
      <c r="G1247" s="18">
        <f t="shared" si="3632"/>
        <v>0</v>
      </c>
      <c r="H1247" s="18">
        <f t="shared" si="3632"/>
        <v>0</v>
      </c>
      <c r="I1247" s="18">
        <f t="shared" si="3632"/>
        <v>0</v>
      </c>
      <c r="J1247" s="18">
        <f t="shared" si="3632"/>
        <v>0</v>
      </c>
      <c r="K1247" s="18">
        <f t="shared" si="3632"/>
        <v>0</v>
      </c>
      <c r="L1247" s="18">
        <f t="shared" si="3608"/>
        <v>0</v>
      </c>
      <c r="M1247" s="18">
        <f t="shared" si="3609"/>
        <v>0</v>
      </c>
      <c r="N1247" s="18">
        <f t="shared" si="3610"/>
        <v>0</v>
      </c>
      <c r="O1247" s="18">
        <f t="shared" si="3633"/>
        <v>15</v>
      </c>
      <c r="P1247" s="18">
        <f t="shared" si="3633"/>
        <v>0</v>
      </c>
      <c r="Q1247" s="18">
        <f t="shared" si="3633"/>
        <v>0</v>
      </c>
      <c r="R1247" s="18">
        <f t="shared" si="3633"/>
        <v>0</v>
      </c>
      <c r="S1247" s="18">
        <f t="shared" si="3633"/>
        <v>0</v>
      </c>
      <c r="T1247" s="18">
        <f t="shared" si="3554"/>
        <v>15</v>
      </c>
      <c r="U1247" s="18">
        <f t="shared" si="3555"/>
        <v>0</v>
      </c>
      <c r="V1247" s="18">
        <f t="shared" si="3556"/>
        <v>0</v>
      </c>
      <c r="W1247" s="18">
        <f t="shared" si="3634"/>
        <v>0</v>
      </c>
      <c r="X1247" s="18">
        <f t="shared" si="3634"/>
        <v>0</v>
      </c>
      <c r="Y1247" s="18">
        <f t="shared" si="3634"/>
        <v>0</v>
      </c>
      <c r="Z1247" s="18">
        <f t="shared" si="3634"/>
        <v>0</v>
      </c>
      <c r="AA1247" s="18">
        <f t="shared" si="3634"/>
        <v>0</v>
      </c>
      <c r="AB1247" s="18">
        <f t="shared" si="3634"/>
        <v>0</v>
      </c>
      <c r="AC1247" s="18">
        <f t="shared" si="3559"/>
        <v>15</v>
      </c>
      <c r="AD1247" s="18">
        <f t="shared" si="3560"/>
        <v>0</v>
      </c>
      <c r="AE1247" s="18">
        <f t="shared" si="3561"/>
        <v>0</v>
      </c>
      <c r="AF1247" s="18">
        <f t="shared" si="3634"/>
        <v>0</v>
      </c>
      <c r="AG1247" s="18">
        <f t="shared" si="3634"/>
        <v>0</v>
      </c>
      <c r="AH1247" s="18">
        <f t="shared" si="3634"/>
        <v>0</v>
      </c>
      <c r="AI1247" s="18">
        <f t="shared" si="3547"/>
        <v>15</v>
      </c>
      <c r="AJ1247" s="18">
        <f t="shared" si="3548"/>
        <v>0</v>
      </c>
      <c r="AK1247" s="18">
        <f t="shared" si="3549"/>
        <v>0</v>
      </c>
      <c r="AL1247" s="18">
        <f t="shared" si="3634"/>
        <v>0</v>
      </c>
      <c r="AM1247" s="18">
        <f t="shared" si="3550"/>
        <v>15</v>
      </c>
      <c r="AN1247" s="18">
        <f t="shared" si="3634"/>
        <v>0</v>
      </c>
      <c r="AO1247" s="18">
        <f t="shared" si="3634"/>
        <v>0</v>
      </c>
      <c r="AP1247" s="18">
        <f t="shared" si="3634"/>
        <v>0</v>
      </c>
      <c r="AQ1247" s="18">
        <f t="shared" si="3524"/>
        <v>15</v>
      </c>
      <c r="AR1247" s="18">
        <f t="shared" si="3525"/>
        <v>0</v>
      </c>
      <c r="AS1247" s="18">
        <f t="shared" si="3526"/>
        <v>0</v>
      </c>
      <c r="AT1247" s="18">
        <f t="shared" si="3634"/>
        <v>0</v>
      </c>
      <c r="AU1247" s="18">
        <f t="shared" si="3634"/>
        <v>0</v>
      </c>
      <c r="AV1247" s="18">
        <f t="shared" si="3634"/>
        <v>0</v>
      </c>
      <c r="AW1247" s="18">
        <f t="shared" si="3527"/>
        <v>15</v>
      </c>
      <c r="AX1247" s="18">
        <f t="shared" si="3528"/>
        <v>0</v>
      </c>
      <c r="AY1247" s="18">
        <f t="shared" si="3529"/>
        <v>0</v>
      </c>
      <c r="AZ1247" s="18">
        <f t="shared" si="3634"/>
        <v>0</v>
      </c>
      <c r="BA1247" s="18">
        <f t="shared" si="3634"/>
        <v>0</v>
      </c>
      <c r="BB1247" s="18">
        <f t="shared" si="3634"/>
        <v>0</v>
      </c>
      <c r="BC1247" s="18">
        <f t="shared" si="3518"/>
        <v>15</v>
      </c>
      <c r="BD1247" s="18">
        <f t="shared" si="3519"/>
        <v>0</v>
      </c>
      <c r="BE1247" s="18">
        <f t="shared" si="3520"/>
        <v>0</v>
      </c>
      <c r="BF1247" s="18">
        <f t="shared" si="3634"/>
        <v>0</v>
      </c>
      <c r="BG1247" s="18">
        <f t="shared" si="3634"/>
        <v>0</v>
      </c>
      <c r="BH1247" s="18">
        <f t="shared" si="3634"/>
        <v>0</v>
      </c>
      <c r="BI1247" s="18">
        <f t="shared" si="3512"/>
        <v>15</v>
      </c>
      <c r="BJ1247" s="18">
        <f t="shared" si="3513"/>
        <v>0</v>
      </c>
      <c r="BK1247" s="18">
        <f t="shared" si="3514"/>
        <v>0</v>
      </c>
      <c r="BL1247" s="18">
        <f t="shared" si="3634"/>
        <v>0</v>
      </c>
      <c r="BM1247" s="18">
        <f t="shared" si="3634"/>
        <v>0</v>
      </c>
      <c r="BN1247" s="18">
        <f t="shared" si="3634"/>
        <v>0</v>
      </c>
      <c r="BO1247" s="18">
        <f t="shared" si="3626"/>
        <v>15</v>
      </c>
      <c r="BP1247" s="18">
        <f t="shared" si="3627"/>
        <v>0</v>
      </c>
      <c r="BQ1247" s="18">
        <f t="shared" si="3628"/>
        <v>0</v>
      </c>
      <c r="BR1247" s="18">
        <f t="shared" si="3634"/>
        <v>0</v>
      </c>
      <c r="BS1247" s="18">
        <f t="shared" si="3634"/>
        <v>0</v>
      </c>
      <c r="BT1247" s="18">
        <f t="shared" si="3634"/>
        <v>0</v>
      </c>
      <c r="BU1247" s="18">
        <f t="shared" si="3620"/>
        <v>15</v>
      </c>
      <c r="BV1247" s="18">
        <f t="shared" si="3621"/>
        <v>0</v>
      </c>
      <c r="BW1247" s="18">
        <f t="shared" si="3622"/>
        <v>0</v>
      </c>
      <c r="BX1247" s="18">
        <f t="shared" si="3634"/>
        <v>0</v>
      </c>
      <c r="BY1247" s="18">
        <f t="shared" si="3634"/>
        <v>0</v>
      </c>
      <c r="BZ1247" s="18">
        <f t="shared" si="3634"/>
        <v>0</v>
      </c>
      <c r="CA1247" s="18">
        <f t="shared" si="3614"/>
        <v>15</v>
      </c>
      <c r="CB1247" s="18">
        <f t="shared" si="3615"/>
        <v>0</v>
      </c>
      <c r="CC1247" s="18">
        <f t="shared" si="3616"/>
        <v>0</v>
      </c>
      <c r="CD1247" s="18">
        <f t="shared" si="3634"/>
        <v>0</v>
      </c>
      <c r="CE1247" s="27"/>
      <c r="CF1247" s="33"/>
    </row>
    <row r="1248" spans="1:84" x14ac:dyDescent="0.3">
      <c r="A1248" s="41" t="s">
        <v>822</v>
      </c>
      <c r="B1248" s="39">
        <v>410</v>
      </c>
      <c r="C1248" s="41"/>
      <c r="D1248" s="41"/>
      <c r="E1248" s="14" t="s">
        <v>566</v>
      </c>
      <c r="F1248" s="18">
        <f t="shared" si="3632"/>
        <v>0</v>
      </c>
      <c r="G1248" s="18">
        <f t="shared" si="3632"/>
        <v>0</v>
      </c>
      <c r="H1248" s="18">
        <f t="shared" si="3632"/>
        <v>0</v>
      </c>
      <c r="I1248" s="18">
        <f t="shared" si="3632"/>
        <v>0</v>
      </c>
      <c r="J1248" s="18">
        <f t="shared" si="3632"/>
        <v>0</v>
      </c>
      <c r="K1248" s="18">
        <f t="shared" si="3632"/>
        <v>0</v>
      </c>
      <c r="L1248" s="18">
        <f t="shared" si="3608"/>
        <v>0</v>
      </c>
      <c r="M1248" s="18">
        <f t="shared" si="3609"/>
        <v>0</v>
      </c>
      <c r="N1248" s="18">
        <f t="shared" si="3610"/>
        <v>0</v>
      </c>
      <c r="O1248" s="18">
        <f t="shared" si="3633"/>
        <v>15</v>
      </c>
      <c r="P1248" s="18">
        <f t="shared" si="3633"/>
        <v>0</v>
      </c>
      <c r="Q1248" s="18">
        <f t="shared" si="3633"/>
        <v>0</v>
      </c>
      <c r="R1248" s="18">
        <f t="shared" si="3633"/>
        <v>0</v>
      </c>
      <c r="S1248" s="18">
        <f t="shared" si="3633"/>
        <v>0</v>
      </c>
      <c r="T1248" s="18">
        <f t="shared" si="3554"/>
        <v>15</v>
      </c>
      <c r="U1248" s="18">
        <f t="shared" si="3555"/>
        <v>0</v>
      </c>
      <c r="V1248" s="18">
        <f t="shared" si="3556"/>
        <v>0</v>
      </c>
      <c r="W1248" s="18">
        <f t="shared" si="3634"/>
        <v>0</v>
      </c>
      <c r="X1248" s="18">
        <f t="shared" si="3634"/>
        <v>0</v>
      </c>
      <c r="Y1248" s="18">
        <f t="shared" si="3634"/>
        <v>0</v>
      </c>
      <c r="Z1248" s="18">
        <f t="shared" si="3634"/>
        <v>0</v>
      </c>
      <c r="AA1248" s="18">
        <f t="shared" si="3634"/>
        <v>0</v>
      </c>
      <c r="AB1248" s="18">
        <f t="shared" si="3634"/>
        <v>0</v>
      </c>
      <c r="AC1248" s="18">
        <f t="shared" si="3559"/>
        <v>15</v>
      </c>
      <c r="AD1248" s="18">
        <f t="shared" si="3560"/>
        <v>0</v>
      </c>
      <c r="AE1248" s="18">
        <f t="shared" si="3561"/>
        <v>0</v>
      </c>
      <c r="AF1248" s="18">
        <f t="shared" si="3634"/>
        <v>0</v>
      </c>
      <c r="AG1248" s="18">
        <f t="shared" si="3634"/>
        <v>0</v>
      </c>
      <c r="AH1248" s="18">
        <f t="shared" si="3634"/>
        <v>0</v>
      </c>
      <c r="AI1248" s="18">
        <f t="shared" si="3547"/>
        <v>15</v>
      </c>
      <c r="AJ1248" s="18">
        <f t="shared" si="3548"/>
        <v>0</v>
      </c>
      <c r="AK1248" s="18">
        <f t="shared" si="3549"/>
        <v>0</v>
      </c>
      <c r="AL1248" s="18">
        <f t="shared" si="3634"/>
        <v>0</v>
      </c>
      <c r="AM1248" s="18">
        <f t="shared" si="3550"/>
        <v>15</v>
      </c>
      <c r="AN1248" s="18">
        <f t="shared" si="3634"/>
        <v>0</v>
      </c>
      <c r="AO1248" s="18">
        <f t="shared" si="3634"/>
        <v>0</v>
      </c>
      <c r="AP1248" s="18">
        <f t="shared" si="3634"/>
        <v>0</v>
      </c>
      <c r="AQ1248" s="18">
        <f t="shared" si="3524"/>
        <v>15</v>
      </c>
      <c r="AR1248" s="18">
        <f t="shared" si="3525"/>
        <v>0</v>
      </c>
      <c r="AS1248" s="18">
        <f t="shared" si="3526"/>
        <v>0</v>
      </c>
      <c r="AT1248" s="18">
        <f t="shared" si="3634"/>
        <v>0</v>
      </c>
      <c r="AU1248" s="18">
        <f t="shared" si="3634"/>
        <v>0</v>
      </c>
      <c r="AV1248" s="18">
        <f t="shared" si="3634"/>
        <v>0</v>
      </c>
      <c r="AW1248" s="18">
        <f t="shared" si="3527"/>
        <v>15</v>
      </c>
      <c r="AX1248" s="18">
        <f t="shared" si="3528"/>
        <v>0</v>
      </c>
      <c r="AY1248" s="18">
        <f t="shared" si="3529"/>
        <v>0</v>
      </c>
      <c r="AZ1248" s="18">
        <f t="shared" si="3634"/>
        <v>0</v>
      </c>
      <c r="BA1248" s="18">
        <f t="shared" si="3634"/>
        <v>0</v>
      </c>
      <c r="BB1248" s="18">
        <f t="shared" si="3634"/>
        <v>0</v>
      </c>
      <c r="BC1248" s="18">
        <f t="shared" si="3518"/>
        <v>15</v>
      </c>
      <c r="BD1248" s="18">
        <f t="shared" si="3519"/>
        <v>0</v>
      </c>
      <c r="BE1248" s="18">
        <f t="shared" si="3520"/>
        <v>0</v>
      </c>
      <c r="BF1248" s="18">
        <f t="shared" si="3634"/>
        <v>0</v>
      </c>
      <c r="BG1248" s="18">
        <f t="shared" si="3634"/>
        <v>0</v>
      </c>
      <c r="BH1248" s="18">
        <f t="shared" si="3634"/>
        <v>0</v>
      </c>
      <c r="BI1248" s="18">
        <f t="shared" si="3512"/>
        <v>15</v>
      </c>
      <c r="BJ1248" s="18">
        <f t="shared" si="3513"/>
        <v>0</v>
      </c>
      <c r="BK1248" s="18">
        <f t="shared" si="3514"/>
        <v>0</v>
      </c>
      <c r="BL1248" s="18">
        <f t="shared" si="3634"/>
        <v>0</v>
      </c>
      <c r="BM1248" s="18">
        <f t="shared" si="3634"/>
        <v>0</v>
      </c>
      <c r="BN1248" s="18">
        <f t="shared" si="3634"/>
        <v>0</v>
      </c>
      <c r="BO1248" s="18">
        <f t="shared" si="3626"/>
        <v>15</v>
      </c>
      <c r="BP1248" s="18">
        <f t="shared" si="3627"/>
        <v>0</v>
      </c>
      <c r="BQ1248" s="18">
        <f t="shared" si="3628"/>
        <v>0</v>
      </c>
      <c r="BR1248" s="18">
        <f t="shared" si="3634"/>
        <v>0</v>
      </c>
      <c r="BS1248" s="18">
        <f t="shared" si="3634"/>
        <v>0</v>
      </c>
      <c r="BT1248" s="18">
        <f t="shared" si="3634"/>
        <v>0</v>
      </c>
      <c r="BU1248" s="18">
        <f t="shared" si="3620"/>
        <v>15</v>
      </c>
      <c r="BV1248" s="18">
        <f t="shared" si="3621"/>
        <v>0</v>
      </c>
      <c r="BW1248" s="18">
        <f t="shared" si="3622"/>
        <v>0</v>
      </c>
      <c r="BX1248" s="18">
        <f t="shared" si="3634"/>
        <v>0</v>
      </c>
      <c r="BY1248" s="18">
        <f t="shared" si="3634"/>
        <v>0</v>
      </c>
      <c r="BZ1248" s="18">
        <f t="shared" si="3634"/>
        <v>0</v>
      </c>
      <c r="CA1248" s="18">
        <f t="shared" si="3614"/>
        <v>15</v>
      </c>
      <c r="CB1248" s="18">
        <f t="shared" si="3615"/>
        <v>0</v>
      </c>
      <c r="CC1248" s="18">
        <f t="shared" si="3616"/>
        <v>0</v>
      </c>
      <c r="CD1248" s="18">
        <f t="shared" si="3634"/>
        <v>0</v>
      </c>
      <c r="CE1248" s="27"/>
      <c r="CF1248" s="33"/>
    </row>
    <row r="1249" spans="1:84" x14ac:dyDescent="0.3">
      <c r="A1249" s="41" t="s">
        <v>822</v>
      </c>
      <c r="B1249" s="39">
        <v>410</v>
      </c>
      <c r="C1249" s="41" t="s">
        <v>27</v>
      </c>
      <c r="D1249" s="41" t="s">
        <v>110</v>
      </c>
      <c r="E1249" s="14" t="s">
        <v>532</v>
      </c>
      <c r="F1249" s="18"/>
      <c r="G1249" s="18"/>
      <c r="H1249" s="18"/>
      <c r="I1249" s="18"/>
      <c r="J1249" s="18"/>
      <c r="K1249" s="18"/>
      <c r="L1249" s="18">
        <f t="shared" si="3608"/>
        <v>0</v>
      </c>
      <c r="M1249" s="18">
        <f t="shared" si="3609"/>
        <v>0</v>
      </c>
      <c r="N1249" s="18">
        <f t="shared" si="3610"/>
        <v>0</v>
      </c>
      <c r="O1249" s="18">
        <v>15</v>
      </c>
      <c r="P1249" s="18"/>
      <c r="Q1249" s="18"/>
      <c r="R1249" s="18"/>
      <c r="S1249" s="18"/>
      <c r="T1249" s="18">
        <f t="shared" si="3554"/>
        <v>15</v>
      </c>
      <c r="U1249" s="18">
        <f t="shared" si="3555"/>
        <v>0</v>
      </c>
      <c r="V1249" s="18">
        <f t="shared" si="3556"/>
        <v>0</v>
      </c>
      <c r="W1249" s="18"/>
      <c r="X1249" s="18"/>
      <c r="Y1249" s="18"/>
      <c r="Z1249" s="18"/>
      <c r="AA1249" s="18"/>
      <c r="AB1249" s="18"/>
      <c r="AC1249" s="18">
        <f t="shared" si="3559"/>
        <v>15</v>
      </c>
      <c r="AD1249" s="18">
        <f t="shared" si="3560"/>
        <v>0</v>
      </c>
      <c r="AE1249" s="18">
        <f t="shared" si="3561"/>
        <v>0</v>
      </c>
      <c r="AF1249" s="18"/>
      <c r="AG1249" s="18"/>
      <c r="AH1249" s="18"/>
      <c r="AI1249" s="18">
        <f t="shared" si="3547"/>
        <v>15</v>
      </c>
      <c r="AJ1249" s="18">
        <f t="shared" si="3548"/>
        <v>0</v>
      </c>
      <c r="AK1249" s="18">
        <f t="shared" si="3549"/>
        <v>0</v>
      </c>
      <c r="AL1249" s="18"/>
      <c r="AM1249" s="18">
        <f t="shared" si="3550"/>
        <v>15</v>
      </c>
      <c r="AN1249" s="18"/>
      <c r="AO1249" s="18"/>
      <c r="AP1249" s="18"/>
      <c r="AQ1249" s="18">
        <f t="shared" si="3524"/>
        <v>15</v>
      </c>
      <c r="AR1249" s="18">
        <f t="shared" si="3525"/>
        <v>0</v>
      </c>
      <c r="AS1249" s="18">
        <f t="shared" si="3526"/>
        <v>0</v>
      </c>
      <c r="AT1249" s="18"/>
      <c r="AU1249" s="18"/>
      <c r="AV1249" s="18"/>
      <c r="AW1249" s="18">
        <f t="shared" si="3527"/>
        <v>15</v>
      </c>
      <c r="AX1249" s="18">
        <f t="shared" si="3528"/>
        <v>0</v>
      </c>
      <c r="AY1249" s="18">
        <f t="shared" si="3529"/>
        <v>0</v>
      </c>
      <c r="AZ1249" s="18"/>
      <c r="BA1249" s="18"/>
      <c r="BB1249" s="18"/>
      <c r="BC1249" s="18">
        <f t="shared" si="3518"/>
        <v>15</v>
      </c>
      <c r="BD1249" s="18">
        <f t="shared" si="3519"/>
        <v>0</v>
      </c>
      <c r="BE1249" s="18">
        <f t="shared" si="3520"/>
        <v>0</v>
      </c>
      <c r="BF1249" s="18"/>
      <c r="BG1249" s="18"/>
      <c r="BH1249" s="18"/>
      <c r="BI1249" s="18">
        <f t="shared" si="3512"/>
        <v>15</v>
      </c>
      <c r="BJ1249" s="18">
        <f t="shared" si="3513"/>
        <v>0</v>
      </c>
      <c r="BK1249" s="18">
        <f t="shared" si="3514"/>
        <v>0</v>
      </c>
      <c r="BL1249" s="18"/>
      <c r="BM1249" s="18"/>
      <c r="BN1249" s="18"/>
      <c r="BO1249" s="18">
        <f t="shared" si="3626"/>
        <v>15</v>
      </c>
      <c r="BP1249" s="18">
        <f t="shared" si="3627"/>
        <v>0</v>
      </c>
      <c r="BQ1249" s="18">
        <f t="shared" si="3628"/>
        <v>0</v>
      </c>
      <c r="BR1249" s="18"/>
      <c r="BS1249" s="18"/>
      <c r="BT1249" s="18"/>
      <c r="BU1249" s="18">
        <f t="shared" si="3620"/>
        <v>15</v>
      </c>
      <c r="BV1249" s="18">
        <f t="shared" si="3621"/>
        <v>0</v>
      </c>
      <c r="BW1249" s="18">
        <f t="shared" si="3622"/>
        <v>0</v>
      </c>
      <c r="BX1249" s="18"/>
      <c r="BY1249" s="18"/>
      <c r="BZ1249" s="18"/>
      <c r="CA1249" s="18">
        <f t="shared" si="3614"/>
        <v>15</v>
      </c>
      <c r="CB1249" s="18">
        <f t="shared" si="3615"/>
        <v>0</v>
      </c>
      <c r="CC1249" s="18">
        <f t="shared" si="3616"/>
        <v>0</v>
      </c>
      <c r="CD1249" s="18"/>
      <c r="CE1249" s="27"/>
      <c r="CF1249" s="33"/>
    </row>
    <row r="1250" spans="1:84" ht="124.8" x14ac:dyDescent="0.3">
      <c r="A1250" s="41" t="s">
        <v>833</v>
      </c>
      <c r="B1250" s="39"/>
      <c r="C1250" s="41"/>
      <c r="D1250" s="41"/>
      <c r="E1250" s="14" t="s">
        <v>1422</v>
      </c>
      <c r="F1250" s="18">
        <f t="shared" ref="F1250:K1252" si="3635">F1251</f>
        <v>77977.3</v>
      </c>
      <c r="G1250" s="18">
        <f t="shared" si="3635"/>
        <v>150000</v>
      </c>
      <c r="H1250" s="18">
        <f t="shared" si="3635"/>
        <v>0</v>
      </c>
      <c r="I1250" s="18">
        <f t="shared" si="3635"/>
        <v>-77977.3</v>
      </c>
      <c r="J1250" s="18">
        <f t="shared" si="3635"/>
        <v>-150000</v>
      </c>
      <c r="K1250" s="18">
        <f t="shared" si="3635"/>
        <v>0</v>
      </c>
      <c r="L1250" s="18">
        <f t="shared" si="3608"/>
        <v>0</v>
      </c>
      <c r="M1250" s="18">
        <f t="shared" si="3609"/>
        <v>0</v>
      </c>
      <c r="N1250" s="18">
        <f t="shared" si="3610"/>
        <v>0</v>
      </c>
      <c r="O1250" s="18">
        <f t="shared" ref="O1250:S1252" si="3636">O1251</f>
        <v>8887.8259999999991</v>
      </c>
      <c r="P1250" s="18">
        <f t="shared" si="3636"/>
        <v>0</v>
      </c>
      <c r="Q1250" s="18">
        <f t="shared" si="3636"/>
        <v>0</v>
      </c>
      <c r="R1250" s="18">
        <f t="shared" si="3636"/>
        <v>0</v>
      </c>
      <c r="S1250" s="18">
        <f t="shared" si="3636"/>
        <v>0</v>
      </c>
      <c r="T1250" s="18">
        <f t="shared" si="3554"/>
        <v>8887.8259999999991</v>
      </c>
      <c r="U1250" s="18">
        <f t="shared" si="3555"/>
        <v>0</v>
      </c>
      <c r="V1250" s="18">
        <f t="shared" si="3556"/>
        <v>0</v>
      </c>
      <c r="W1250" s="18">
        <f t="shared" ref="W1250:CD1252" si="3637">W1251</f>
        <v>0</v>
      </c>
      <c r="X1250" s="18">
        <f t="shared" si="3637"/>
        <v>0</v>
      </c>
      <c r="Y1250" s="18">
        <f t="shared" si="3637"/>
        <v>0</v>
      </c>
      <c r="Z1250" s="18">
        <f t="shared" si="3637"/>
        <v>0</v>
      </c>
      <c r="AA1250" s="18">
        <f t="shared" si="3637"/>
        <v>0</v>
      </c>
      <c r="AB1250" s="18">
        <f t="shared" si="3637"/>
        <v>0</v>
      </c>
      <c r="AC1250" s="18">
        <f t="shared" si="3559"/>
        <v>8887.8259999999991</v>
      </c>
      <c r="AD1250" s="18">
        <f t="shared" si="3560"/>
        <v>0</v>
      </c>
      <c r="AE1250" s="18">
        <f t="shared" si="3561"/>
        <v>0</v>
      </c>
      <c r="AF1250" s="18">
        <f t="shared" si="3637"/>
        <v>0</v>
      </c>
      <c r="AG1250" s="18">
        <f t="shared" si="3637"/>
        <v>0</v>
      </c>
      <c r="AH1250" s="18">
        <f t="shared" si="3637"/>
        <v>0</v>
      </c>
      <c r="AI1250" s="18">
        <f t="shared" si="3547"/>
        <v>8887.8259999999991</v>
      </c>
      <c r="AJ1250" s="18">
        <f t="shared" si="3548"/>
        <v>0</v>
      </c>
      <c r="AK1250" s="18">
        <f t="shared" si="3549"/>
        <v>0</v>
      </c>
      <c r="AL1250" s="18">
        <f t="shared" si="3637"/>
        <v>0</v>
      </c>
      <c r="AM1250" s="18">
        <f t="shared" si="3550"/>
        <v>8887.8259999999991</v>
      </c>
      <c r="AN1250" s="18">
        <f t="shared" si="3637"/>
        <v>0</v>
      </c>
      <c r="AO1250" s="18">
        <f t="shared" si="3637"/>
        <v>0</v>
      </c>
      <c r="AP1250" s="18">
        <f t="shared" si="3637"/>
        <v>0</v>
      </c>
      <c r="AQ1250" s="18">
        <f t="shared" si="3524"/>
        <v>8887.8259999999991</v>
      </c>
      <c r="AR1250" s="18">
        <f t="shared" si="3525"/>
        <v>0</v>
      </c>
      <c r="AS1250" s="18">
        <f t="shared" si="3526"/>
        <v>0</v>
      </c>
      <c r="AT1250" s="18">
        <f t="shared" si="3637"/>
        <v>0</v>
      </c>
      <c r="AU1250" s="18">
        <f t="shared" si="3637"/>
        <v>0</v>
      </c>
      <c r="AV1250" s="18">
        <f t="shared" si="3637"/>
        <v>0</v>
      </c>
      <c r="AW1250" s="18">
        <f t="shared" si="3527"/>
        <v>8887.8259999999991</v>
      </c>
      <c r="AX1250" s="18">
        <f t="shared" si="3528"/>
        <v>0</v>
      </c>
      <c r="AY1250" s="18">
        <f t="shared" si="3529"/>
        <v>0</v>
      </c>
      <c r="AZ1250" s="18">
        <f t="shared" si="3637"/>
        <v>0</v>
      </c>
      <c r="BA1250" s="18">
        <f t="shared" si="3637"/>
        <v>0</v>
      </c>
      <c r="BB1250" s="18">
        <f t="shared" si="3637"/>
        <v>0</v>
      </c>
      <c r="BC1250" s="18">
        <f t="shared" si="3518"/>
        <v>8887.8259999999991</v>
      </c>
      <c r="BD1250" s="18">
        <f t="shared" si="3519"/>
        <v>0</v>
      </c>
      <c r="BE1250" s="18">
        <f t="shared" si="3520"/>
        <v>0</v>
      </c>
      <c r="BF1250" s="18">
        <f t="shared" si="3637"/>
        <v>0</v>
      </c>
      <c r="BG1250" s="18">
        <f t="shared" si="3637"/>
        <v>0</v>
      </c>
      <c r="BH1250" s="18">
        <f t="shared" si="3637"/>
        <v>0</v>
      </c>
      <c r="BI1250" s="18">
        <f t="shared" si="3512"/>
        <v>8887.8259999999991</v>
      </c>
      <c r="BJ1250" s="18">
        <f t="shared" si="3513"/>
        <v>0</v>
      </c>
      <c r="BK1250" s="18">
        <f t="shared" si="3514"/>
        <v>0</v>
      </c>
      <c r="BL1250" s="18">
        <f t="shared" si="3637"/>
        <v>0</v>
      </c>
      <c r="BM1250" s="18">
        <f t="shared" si="3637"/>
        <v>0</v>
      </c>
      <c r="BN1250" s="18">
        <f t="shared" si="3637"/>
        <v>0</v>
      </c>
      <c r="BO1250" s="18">
        <f t="shared" si="3626"/>
        <v>8887.8259999999991</v>
      </c>
      <c r="BP1250" s="18">
        <f t="shared" si="3627"/>
        <v>0</v>
      </c>
      <c r="BQ1250" s="18">
        <f t="shared" si="3628"/>
        <v>0</v>
      </c>
      <c r="BR1250" s="18">
        <f t="shared" si="3637"/>
        <v>0</v>
      </c>
      <c r="BS1250" s="18">
        <f t="shared" si="3637"/>
        <v>0</v>
      </c>
      <c r="BT1250" s="18">
        <f t="shared" si="3637"/>
        <v>0</v>
      </c>
      <c r="BU1250" s="18">
        <f t="shared" si="3620"/>
        <v>8887.8259999999991</v>
      </c>
      <c r="BV1250" s="18">
        <f t="shared" si="3621"/>
        <v>0</v>
      </c>
      <c r="BW1250" s="18">
        <f t="shared" si="3622"/>
        <v>0</v>
      </c>
      <c r="BX1250" s="18">
        <f t="shared" si="3637"/>
        <v>0</v>
      </c>
      <c r="BY1250" s="18">
        <f t="shared" si="3637"/>
        <v>0</v>
      </c>
      <c r="BZ1250" s="18">
        <f t="shared" si="3637"/>
        <v>0</v>
      </c>
      <c r="CA1250" s="18">
        <f t="shared" si="3614"/>
        <v>8887.8259999999991</v>
      </c>
      <c r="CB1250" s="18">
        <f t="shared" si="3615"/>
        <v>0</v>
      </c>
      <c r="CC1250" s="18">
        <f t="shared" si="3616"/>
        <v>0</v>
      </c>
      <c r="CD1250" s="18">
        <f t="shared" si="3637"/>
        <v>0</v>
      </c>
      <c r="CE1250" s="27"/>
      <c r="CF1250" s="33"/>
    </row>
    <row r="1251" spans="1:84" ht="46.8" x14ac:dyDescent="0.3">
      <c r="A1251" s="41" t="s">
        <v>833</v>
      </c>
      <c r="B1251" s="39">
        <v>400</v>
      </c>
      <c r="C1251" s="41"/>
      <c r="D1251" s="41"/>
      <c r="E1251" s="14" t="s">
        <v>553</v>
      </c>
      <c r="F1251" s="18">
        <f t="shared" si="3635"/>
        <v>77977.3</v>
      </c>
      <c r="G1251" s="18">
        <f t="shared" si="3635"/>
        <v>150000</v>
      </c>
      <c r="H1251" s="18">
        <f t="shared" si="3635"/>
        <v>0</v>
      </c>
      <c r="I1251" s="18">
        <f t="shared" si="3635"/>
        <v>-77977.3</v>
      </c>
      <c r="J1251" s="18">
        <f t="shared" si="3635"/>
        <v>-150000</v>
      </c>
      <c r="K1251" s="18">
        <f t="shared" si="3635"/>
        <v>0</v>
      </c>
      <c r="L1251" s="18">
        <f t="shared" si="3608"/>
        <v>0</v>
      </c>
      <c r="M1251" s="18">
        <f t="shared" si="3609"/>
        <v>0</v>
      </c>
      <c r="N1251" s="18">
        <f t="shared" si="3610"/>
        <v>0</v>
      </c>
      <c r="O1251" s="18">
        <f t="shared" si="3636"/>
        <v>8887.8259999999991</v>
      </c>
      <c r="P1251" s="18">
        <f t="shared" si="3636"/>
        <v>0</v>
      </c>
      <c r="Q1251" s="18">
        <f t="shared" si="3636"/>
        <v>0</v>
      </c>
      <c r="R1251" s="18">
        <f t="shared" si="3636"/>
        <v>0</v>
      </c>
      <c r="S1251" s="18">
        <f t="shared" si="3636"/>
        <v>0</v>
      </c>
      <c r="T1251" s="18">
        <f t="shared" si="3554"/>
        <v>8887.8259999999991</v>
      </c>
      <c r="U1251" s="18">
        <f t="shared" si="3555"/>
        <v>0</v>
      </c>
      <c r="V1251" s="18">
        <f t="shared" si="3556"/>
        <v>0</v>
      </c>
      <c r="W1251" s="18">
        <f t="shared" si="3637"/>
        <v>0</v>
      </c>
      <c r="X1251" s="18">
        <f t="shared" si="3637"/>
        <v>0</v>
      </c>
      <c r="Y1251" s="18">
        <f t="shared" si="3637"/>
        <v>0</v>
      </c>
      <c r="Z1251" s="18">
        <f t="shared" si="3637"/>
        <v>0</v>
      </c>
      <c r="AA1251" s="18">
        <f t="shared" si="3637"/>
        <v>0</v>
      </c>
      <c r="AB1251" s="18">
        <f t="shared" si="3637"/>
        <v>0</v>
      </c>
      <c r="AC1251" s="18">
        <f t="shared" si="3559"/>
        <v>8887.8259999999991</v>
      </c>
      <c r="AD1251" s="18">
        <f t="shared" si="3560"/>
        <v>0</v>
      </c>
      <c r="AE1251" s="18">
        <f t="shared" si="3561"/>
        <v>0</v>
      </c>
      <c r="AF1251" s="18">
        <f t="shared" si="3637"/>
        <v>0</v>
      </c>
      <c r="AG1251" s="18">
        <f t="shared" si="3637"/>
        <v>0</v>
      </c>
      <c r="AH1251" s="18">
        <f t="shared" si="3637"/>
        <v>0</v>
      </c>
      <c r="AI1251" s="18">
        <f t="shared" si="3547"/>
        <v>8887.8259999999991</v>
      </c>
      <c r="AJ1251" s="18">
        <f t="shared" si="3548"/>
        <v>0</v>
      </c>
      <c r="AK1251" s="18">
        <f t="shared" si="3549"/>
        <v>0</v>
      </c>
      <c r="AL1251" s="18">
        <f t="shared" si="3637"/>
        <v>0</v>
      </c>
      <c r="AM1251" s="18">
        <f t="shared" si="3550"/>
        <v>8887.8259999999991</v>
      </c>
      <c r="AN1251" s="18">
        <f t="shared" si="3637"/>
        <v>0</v>
      </c>
      <c r="AO1251" s="18">
        <f t="shared" si="3637"/>
        <v>0</v>
      </c>
      <c r="AP1251" s="18">
        <f t="shared" si="3637"/>
        <v>0</v>
      </c>
      <c r="AQ1251" s="18">
        <f t="shared" si="3524"/>
        <v>8887.8259999999991</v>
      </c>
      <c r="AR1251" s="18">
        <f t="shared" si="3525"/>
        <v>0</v>
      </c>
      <c r="AS1251" s="18">
        <f t="shared" si="3526"/>
        <v>0</v>
      </c>
      <c r="AT1251" s="18">
        <f t="shared" si="3637"/>
        <v>0</v>
      </c>
      <c r="AU1251" s="18">
        <f t="shared" si="3637"/>
        <v>0</v>
      </c>
      <c r="AV1251" s="18">
        <f t="shared" si="3637"/>
        <v>0</v>
      </c>
      <c r="AW1251" s="18">
        <f t="shared" si="3527"/>
        <v>8887.8259999999991</v>
      </c>
      <c r="AX1251" s="18">
        <f t="shared" si="3528"/>
        <v>0</v>
      </c>
      <c r="AY1251" s="18">
        <f t="shared" si="3529"/>
        <v>0</v>
      </c>
      <c r="AZ1251" s="18">
        <f t="shared" si="3637"/>
        <v>0</v>
      </c>
      <c r="BA1251" s="18">
        <f t="shared" si="3637"/>
        <v>0</v>
      </c>
      <c r="BB1251" s="18">
        <f t="shared" si="3637"/>
        <v>0</v>
      </c>
      <c r="BC1251" s="18">
        <f t="shared" si="3518"/>
        <v>8887.8259999999991</v>
      </c>
      <c r="BD1251" s="18">
        <f t="shared" si="3519"/>
        <v>0</v>
      </c>
      <c r="BE1251" s="18">
        <f t="shared" si="3520"/>
        <v>0</v>
      </c>
      <c r="BF1251" s="18">
        <f t="shared" si="3637"/>
        <v>0</v>
      </c>
      <c r="BG1251" s="18">
        <f t="shared" si="3637"/>
        <v>0</v>
      </c>
      <c r="BH1251" s="18">
        <f t="shared" si="3637"/>
        <v>0</v>
      </c>
      <c r="BI1251" s="18">
        <f t="shared" si="3512"/>
        <v>8887.8259999999991</v>
      </c>
      <c r="BJ1251" s="18">
        <f t="shared" si="3513"/>
        <v>0</v>
      </c>
      <c r="BK1251" s="18">
        <f t="shared" si="3514"/>
        <v>0</v>
      </c>
      <c r="BL1251" s="18">
        <f t="shared" si="3637"/>
        <v>0</v>
      </c>
      <c r="BM1251" s="18">
        <f t="shared" si="3637"/>
        <v>0</v>
      </c>
      <c r="BN1251" s="18">
        <f t="shared" si="3637"/>
        <v>0</v>
      </c>
      <c r="BO1251" s="18">
        <f t="shared" si="3626"/>
        <v>8887.8259999999991</v>
      </c>
      <c r="BP1251" s="18">
        <f t="shared" si="3627"/>
        <v>0</v>
      </c>
      <c r="BQ1251" s="18">
        <f t="shared" si="3628"/>
        <v>0</v>
      </c>
      <c r="BR1251" s="18">
        <f t="shared" si="3637"/>
        <v>0</v>
      </c>
      <c r="BS1251" s="18">
        <f t="shared" si="3637"/>
        <v>0</v>
      </c>
      <c r="BT1251" s="18">
        <f t="shared" si="3637"/>
        <v>0</v>
      </c>
      <c r="BU1251" s="18">
        <f t="shared" si="3620"/>
        <v>8887.8259999999991</v>
      </c>
      <c r="BV1251" s="18">
        <f t="shared" si="3621"/>
        <v>0</v>
      </c>
      <c r="BW1251" s="18">
        <f t="shared" si="3622"/>
        <v>0</v>
      </c>
      <c r="BX1251" s="18">
        <f t="shared" si="3637"/>
        <v>0</v>
      </c>
      <c r="BY1251" s="18">
        <f t="shared" si="3637"/>
        <v>0</v>
      </c>
      <c r="BZ1251" s="18">
        <f t="shared" si="3637"/>
        <v>0</v>
      </c>
      <c r="CA1251" s="18">
        <f t="shared" si="3614"/>
        <v>8887.8259999999991</v>
      </c>
      <c r="CB1251" s="18">
        <f t="shared" si="3615"/>
        <v>0</v>
      </c>
      <c r="CC1251" s="18">
        <f t="shared" si="3616"/>
        <v>0</v>
      </c>
      <c r="CD1251" s="18">
        <f t="shared" si="3637"/>
        <v>0</v>
      </c>
      <c r="CE1251" s="27"/>
      <c r="CF1251" s="33"/>
    </row>
    <row r="1252" spans="1:84" x14ac:dyDescent="0.3">
      <c r="A1252" s="41" t="s">
        <v>833</v>
      </c>
      <c r="B1252" s="39">
        <v>410</v>
      </c>
      <c r="C1252" s="41"/>
      <c r="D1252" s="41"/>
      <c r="E1252" s="14" t="s">
        <v>566</v>
      </c>
      <c r="F1252" s="18">
        <f t="shared" si="3635"/>
        <v>77977.3</v>
      </c>
      <c r="G1252" s="18">
        <f t="shared" si="3635"/>
        <v>150000</v>
      </c>
      <c r="H1252" s="18">
        <f t="shared" si="3635"/>
        <v>0</v>
      </c>
      <c r="I1252" s="18">
        <f t="shared" si="3635"/>
        <v>-77977.3</v>
      </c>
      <c r="J1252" s="18">
        <f t="shared" si="3635"/>
        <v>-150000</v>
      </c>
      <c r="K1252" s="18">
        <f t="shared" si="3635"/>
        <v>0</v>
      </c>
      <c r="L1252" s="18">
        <f t="shared" si="3608"/>
        <v>0</v>
      </c>
      <c r="M1252" s="18">
        <f t="shared" si="3609"/>
        <v>0</v>
      </c>
      <c r="N1252" s="18">
        <f t="shared" si="3610"/>
        <v>0</v>
      </c>
      <c r="O1252" s="18">
        <f t="shared" si="3636"/>
        <v>8887.8259999999991</v>
      </c>
      <c r="P1252" s="18">
        <f t="shared" si="3636"/>
        <v>0</v>
      </c>
      <c r="Q1252" s="18">
        <f t="shared" si="3636"/>
        <v>0</v>
      </c>
      <c r="R1252" s="18">
        <f t="shared" si="3636"/>
        <v>0</v>
      </c>
      <c r="S1252" s="18">
        <f t="shared" si="3636"/>
        <v>0</v>
      </c>
      <c r="T1252" s="18">
        <f t="shared" si="3554"/>
        <v>8887.8259999999991</v>
      </c>
      <c r="U1252" s="18">
        <f t="shared" si="3555"/>
        <v>0</v>
      </c>
      <c r="V1252" s="18">
        <f t="shared" si="3556"/>
        <v>0</v>
      </c>
      <c r="W1252" s="18">
        <f t="shared" si="3637"/>
        <v>0</v>
      </c>
      <c r="X1252" s="18">
        <f t="shared" si="3637"/>
        <v>0</v>
      </c>
      <c r="Y1252" s="18">
        <f t="shared" si="3637"/>
        <v>0</v>
      </c>
      <c r="Z1252" s="18">
        <f t="shared" si="3637"/>
        <v>0</v>
      </c>
      <c r="AA1252" s="18">
        <f t="shared" si="3637"/>
        <v>0</v>
      </c>
      <c r="AB1252" s="18">
        <f t="shared" si="3637"/>
        <v>0</v>
      </c>
      <c r="AC1252" s="18">
        <f t="shared" si="3559"/>
        <v>8887.8259999999991</v>
      </c>
      <c r="AD1252" s="18">
        <f t="shared" si="3560"/>
        <v>0</v>
      </c>
      <c r="AE1252" s="18">
        <f t="shared" si="3561"/>
        <v>0</v>
      </c>
      <c r="AF1252" s="18">
        <f t="shared" si="3637"/>
        <v>0</v>
      </c>
      <c r="AG1252" s="18">
        <f t="shared" si="3637"/>
        <v>0</v>
      </c>
      <c r="AH1252" s="18">
        <f t="shared" si="3637"/>
        <v>0</v>
      </c>
      <c r="AI1252" s="18">
        <f t="shared" si="3547"/>
        <v>8887.8259999999991</v>
      </c>
      <c r="AJ1252" s="18">
        <f t="shared" si="3548"/>
        <v>0</v>
      </c>
      <c r="AK1252" s="18">
        <f t="shared" si="3549"/>
        <v>0</v>
      </c>
      <c r="AL1252" s="18">
        <f t="shared" si="3637"/>
        <v>0</v>
      </c>
      <c r="AM1252" s="18">
        <f t="shared" si="3550"/>
        <v>8887.8259999999991</v>
      </c>
      <c r="AN1252" s="18">
        <f t="shared" si="3637"/>
        <v>0</v>
      </c>
      <c r="AO1252" s="18">
        <f t="shared" si="3637"/>
        <v>0</v>
      </c>
      <c r="AP1252" s="18">
        <f t="shared" si="3637"/>
        <v>0</v>
      </c>
      <c r="AQ1252" s="18">
        <f t="shared" si="3524"/>
        <v>8887.8259999999991</v>
      </c>
      <c r="AR1252" s="18">
        <f t="shared" si="3525"/>
        <v>0</v>
      </c>
      <c r="AS1252" s="18">
        <f t="shared" si="3526"/>
        <v>0</v>
      </c>
      <c r="AT1252" s="18">
        <f t="shared" si="3637"/>
        <v>0</v>
      </c>
      <c r="AU1252" s="18">
        <f t="shared" si="3637"/>
        <v>0</v>
      </c>
      <c r="AV1252" s="18">
        <f t="shared" si="3637"/>
        <v>0</v>
      </c>
      <c r="AW1252" s="18">
        <f t="shared" si="3527"/>
        <v>8887.8259999999991</v>
      </c>
      <c r="AX1252" s="18">
        <f t="shared" si="3528"/>
        <v>0</v>
      </c>
      <c r="AY1252" s="18">
        <f t="shared" si="3529"/>
        <v>0</v>
      </c>
      <c r="AZ1252" s="18">
        <f t="shared" si="3637"/>
        <v>0</v>
      </c>
      <c r="BA1252" s="18">
        <f t="shared" si="3637"/>
        <v>0</v>
      </c>
      <c r="BB1252" s="18">
        <f t="shared" si="3637"/>
        <v>0</v>
      </c>
      <c r="BC1252" s="18">
        <f t="shared" si="3518"/>
        <v>8887.8259999999991</v>
      </c>
      <c r="BD1252" s="18">
        <f t="shared" si="3519"/>
        <v>0</v>
      </c>
      <c r="BE1252" s="18">
        <f t="shared" si="3520"/>
        <v>0</v>
      </c>
      <c r="BF1252" s="18">
        <f t="shared" si="3637"/>
        <v>0</v>
      </c>
      <c r="BG1252" s="18">
        <f t="shared" si="3637"/>
        <v>0</v>
      </c>
      <c r="BH1252" s="18">
        <f t="shared" si="3637"/>
        <v>0</v>
      </c>
      <c r="BI1252" s="18">
        <f t="shared" si="3512"/>
        <v>8887.8259999999991</v>
      </c>
      <c r="BJ1252" s="18">
        <f t="shared" si="3513"/>
        <v>0</v>
      </c>
      <c r="BK1252" s="18">
        <f t="shared" si="3514"/>
        <v>0</v>
      </c>
      <c r="BL1252" s="18">
        <f t="shared" si="3637"/>
        <v>0</v>
      </c>
      <c r="BM1252" s="18">
        <f t="shared" si="3637"/>
        <v>0</v>
      </c>
      <c r="BN1252" s="18">
        <f t="shared" si="3637"/>
        <v>0</v>
      </c>
      <c r="BO1252" s="18">
        <f t="shared" si="3626"/>
        <v>8887.8259999999991</v>
      </c>
      <c r="BP1252" s="18">
        <f t="shared" si="3627"/>
        <v>0</v>
      </c>
      <c r="BQ1252" s="18">
        <f t="shared" si="3628"/>
        <v>0</v>
      </c>
      <c r="BR1252" s="18">
        <f t="shared" si="3637"/>
        <v>0</v>
      </c>
      <c r="BS1252" s="18">
        <f t="shared" si="3637"/>
        <v>0</v>
      </c>
      <c r="BT1252" s="18">
        <f t="shared" si="3637"/>
        <v>0</v>
      </c>
      <c r="BU1252" s="18">
        <f t="shared" si="3620"/>
        <v>8887.8259999999991</v>
      </c>
      <c r="BV1252" s="18">
        <f t="shared" si="3621"/>
        <v>0</v>
      </c>
      <c r="BW1252" s="18">
        <f t="shared" si="3622"/>
        <v>0</v>
      </c>
      <c r="BX1252" s="18">
        <f t="shared" si="3637"/>
        <v>0</v>
      </c>
      <c r="BY1252" s="18">
        <f t="shared" si="3637"/>
        <v>0</v>
      </c>
      <c r="BZ1252" s="18">
        <f t="shared" si="3637"/>
        <v>0</v>
      </c>
      <c r="CA1252" s="18">
        <f t="shared" si="3614"/>
        <v>8887.8259999999991</v>
      </c>
      <c r="CB1252" s="18">
        <f t="shared" si="3615"/>
        <v>0</v>
      </c>
      <c r="CC1252" s="18">
        <f t="shared" si="3616"/>
        <v>0</v>
      </c>
      <c r="CD1252" s="18">
        <f t="shared" si="3637"/>
        <v>0</v>
      </c>
      <c r="CE1252" s="27"/>
      <c r="CF1252" s="33"/>
    </row>
    <row r="1253" spans="1:84" x14ac:dyDescent="0.3">
      <c r="A1253" s="41" t="s">
        <v>833</v>
      </c>
      <c r="B1253" s="39">
        <v>410</v>
      </c>
      <c r="C1253" s="41" t="s">
        <v>27</v>
      </c>
      <c r="D1253" s="41" t="s">
        <v>110</v>
      </c>
      <c r="E1253" s="14" t="s">
        <v>532</v>
      </c>
      <c r="F1253" s="23">
        <v>77977.3</v>
      </c>
      <c r="G1253" s="23">
        <v>150000</v>
      </c>
      <c r="H1253" s="18"/>
      <c r="I1253" s="23">
        <v>-77977.3</v>
      </c>
      <c r="J1253" s="23">
        <v>-150000</v>
      </c>
      <c r="K1253" s="18"/>
      <c r="L1253" s="18">
        <f t="shared" si="3608"/>
        <v>0</v>
      </c>
      <c r="M1253" s="18">
        <f t="shared" si="3609"/>
        <v>0</v>
      </c>
      <c r="N1253" s="18">
        <f t="shared" si="3610"/>
        <v>0</v>
      </c>
      <c r="O1253" s="18">
        <v>8887.8259999999991</v>
      </c>
      <c r="P1253" s="18"/>
      <c r="Q1253" s="18"/>
      <c r="R1253" s="18"/>
      <c r="S1253" s="18"/>
      <c r="T1253" s="18">
        <f t="shared" si="3554"/>
        <v>8887.8259999999991</v>
      </c>
      <c r="U1253" s="18">
        <f t="shared" si="3555"/>
        <v>0</v>
      </c>
      <c r="V1253" s="18">
        <f t="shared" si="3556"/>
        <v>0</v>
      </c>
      <c r="W1253" s="18"/>
      <c r="X1253" s="18"/>
      <c r="Y1253" s="18"/>
      <c r="Z1253" s="18"/>
      <c r="AA1253" s="18"/>
      <c r="AB1253" s="18"/>
      <c r="AC1253" s="18">
        <f t="shared" si="3559"/>
        <v>8887.8259999999991</v>
      </c>
      <c r="AD1253" s="18">
        <f t="shared" si="3560"/>
        <v>0</v>
      </c>
      <c r="AE1253" s="18">
        <f t="shared" si="3561"/>
        <v>0</v>
      </c>
      <c r="AF1253" s="18"/>
      <c r="AG1253" s="18"/>
      <c r="AH1253" s="18"/>
      <c r="AI1253" s="18">
        <f t="shared" si="3547"/>
        <v>8887.8259999999991</v>
      </c>
      <c r="AJ1253" s="18">
        <f t="shared" si="3548"/>
        <v>0</v>
      </c>
      <c r="AK1253" s="18">
        <f t="shared" si="3549"/>
        <v>0</v>
      </c>
      <c r="AL1253" s="18"/>
      <c r="AM1253" s="18">
        <f t="shared" si="3550"/>
        <v>8887.8259999999991</v>
      </c>
      <c r="AN1253" s="18"/>
      <c r="AO1253" s="18"/>
      <c r="AP1253" s="18"/>
      <c r="AQ1253" s="18">
        <f t="shared" si="3524"/>
        <v>8887.8259999999991</v>
      </c>
      <c r="AR1253" s="18">
        <f t="shared" si="3525"/>
        <v>0</v>
      </c>
      <c r="AS1253" s="18">
        <f t="shared" si="3526"/>
        <v>0</v>
      </c>
      <c r="AT1253" s="18"/>
      <c r="AU1253" s="18"/>
      <c r="AV1253" s="18"/>
      <c r="AW1253" s="18">
        <f t="shared" si="3527"/>
        <v>8887.8259999999991</v>
      </c>
      <c r="AX1253" s="18">
        <f t="shared" si="3528"/>
        <v>0</v>
      </c>
      <c r="AY1253" s="18">
        <f t="shared" si="3529"/>
        <v>0</v>
      </c>
      <c r="AZ1253" s="18"/>
      <c r="BA1253" s="18"/>
      <c r="BB1253" s="18"/>
      <c r="BC1253" s="18">
        <f t="shared" si="3518"/>
        <v>8887.8259999999991</v>
      </c>
      <c r="BD1253" s="18">
        <f t="shared" si="3519"/>
        <v>0</v>
      </c>
      <c r="BE1253" s="18">
        <f t="shared" si="3520"/>
        <v>0</v>
      </c>
      <c r="BF1253" s="18"/>
      <c r="BG1253" s="18"/>
      <c r="BH1253" s="18"/>
      <c r="BI1253" s="18">
        <f t="shared" si="3512"/>
        <v>8887.8259999999991</v>
      </c>
      <c r="BJ1253" s="18">
        <f t="shared" si="3513"/>
        <v>0</v>
      </c>
      <c r="BK1253" s="18">
        <f t="shared" si="3514"/>
        <v>0</v>
      </c>
      <c r="BL1253" s="18"/>
      <c r="BM1253" s="18"/>
      <c r="BN1253" s="18"/>
      <c r="BO1253" s="18">
        <f t="shared" si="3626"/>
        <v>8887.8259999999991</v>
      </c>
      <c r="BP1253" s="18">
        <f t="shared" si="3627"/>
        <v>0</v>
      </c>
      <c r="BQ1253" s="18">
        <f t="shared" si="3628"/>
        <v>0</v>
      </c>
      <c r="BR1253" s="18"/>
      <c r="BS1253" s="18"/>
      <c r="BT1253" s="18"/>
      <c r="BU1253" s="18">
        <f t="shared" si="3620"/>
        <v>8887.8259999999991</v>
      </c>
      <c r="BV1253" s="18">
        <f t="shared" si="3621"/>
        <v>0</v>
      </c>
      <c r="BW1253" s="18">
        <f t="shared" si="3622"/>
        <v>0</v>
      </c>
      <c r="BX1253" s="18"/>
      <c r="BY1253" s="18"/>
      <c r="BZ1253" s="18"/>
      <c r="CA1253" s="18">
        <f t="shared" si="3614"/>
        <v>8887.8259999999991</v>
      </c>
      <c r="CB1253" s="18">
        <f t="shared" si="3615"/>
        <v>0</v>
      </c>
      <c r="CC1253" s="18">
        <f t="shared" si="3616"/>
        <v>0</v>
      </c>
      <c r="CD1253" s="18"/>
      <c r="CE1253" s="27"/>
      <c r="CF1253" s="33">
        <v>108</v>
      </c>
    </row>
    <row r="1254" spans="1:84" ht="93.6" x14ac:dyDescent="0.3">
      <c r="A1254" s="41" t="s">
        <v>1217</v>
      </c>
      <c r="B1254" s="39"/>
      <c r="C1254" s="41"/>
      <c r="D1254" s="41"/>
      <c r="E1254" s="14" t="s">
        <v>1236</v>
      </c>
      <c r="F1254" s="18">
        <f t="shared" ref="F1254:K1256" si="3638">F1255</f>
        <v>0</v>
      </c>
      <c r="G1254" s="18">
        <f t="shared" si="3638"/>
        <v>0</v>
      </c>
      <c r="H1254" s="18">
        <f t="shared" si="3638"/>
        <v>0</v>
      </c>
      <c r="I1254" s="18">
        <f t="shared" si="3638"/>
        <v>0</v>
      </c>
      <c r="J1254" s="18">
        <f t="shared" si="3638"/>
        <v>0</v>
      </c>
      <c r="K1254" s="18">
        <f t="shared" si="3638"/>
        <v>0</v>
      </c>
      <c r="L1254" s="18">
        <f t="shared" si="3608"/>
        <v>0</v>
      </c>
      <c r="M1254" s="18">
        <f t="shared" si="3609"/>
        <v>0</v>
      </c>
      <c r="N1254" s="18">
        <f t="shared" si="3610"/>
        <v>0</v>
      </c>
      <c r="O1254" s="18">
        <f t="shared" ref="O1254:S1256" si="3639">O1255</f>
        <v>0</v>
      </c>
      <c r="P1254" s="18">
        <f t="shared" si="3639"/>
        <v>0</v>
      </c>
      <c r="Q1254" s="18">
        <f t="shared" si="3639"/>
        <v>0</v>
      </c>
      <c r="R1254" s="18">
        <f t="shared" si="3639"/>
        <v>0</v>
      </c>
      <c r="S1254" s="18">
        <f t="shared" si="3639"/>
        <v>0</v>
      </c>
      <c r="T1254" s="18">
        <f t="shared" si="3554"/>
        <v>0</v>
      </c>
      <c r="U1254" s="18">
        <f t="shared" si="3555"/>
        <v>0</v>
      </c>
      <c r="V1254" s="18">
        <f t="shared" si="3556"/>
        <v>0</v>
      </c>
      <c r="W1254" s="18">
        <f t="shared" ref="W1254:CD1256" si="3640">W1255</f>
        <v>0</v>
      </c>
      <c r="X1254" s="18">
        <f t="shared" si="3640"/>
        <v>0</v>
      </c>
      <c r="Y1254" s="18">
        <f t="shared" si="3640"/>
        <v>0</v>
      </c>
      <c r="Z1254" s="18">
        <f t="shared" si="3640"/>
        <v>0</v>
      </c>
      <c r="AA1254" s="18">
        <f t="shared" si="3640"/>
        <v>0</v>
      </c>
      <c r="AB1254" s="18">
        <f t="shared" si="3640"/>
        <v>0</v>
      </c>
      <c r="AC1254" s="18">
        <f t="shared" si="3559"/>
        <v>0</v>
      </c>
      <c r="AD1254" s="18">
        <f t="shared" si="3560"/>
        <v>0</v>
      </c>
      <c r="AE1254" s="18">
        <f t="shared" si="3561"/>
        <v>0</v>
      </c>
      <c r="AF1254" s="18">
        <f t="shared" si="3640"/>
        <v>0</v>
      </c>
      <c r="AG1254" s="18">
        <f t="shared" si="3640"/>
        <v>0</v>
      </c>
      <c r="AH1254" s="18">
        <f t="shared" si="3640"/>
        <v>0</v>
      </c>
      <c r="AI1254" s="18">
        <f t="shared" si="3547"/>
        <v>0</v>
      </c>
      <c r="AJ1254" s="18">
        <f t="shared" si="3548"/>
        <v>0</v>
      </c>
      <c r="AK1254" s="18">
        <f t="shared" si="3549"/>
        <v>0</v>
      </c>
      <c r="AL1254" s="18">
        <f t="shared" si="3640"/>
        <v>0</v>
      </c>
      <c r="AM1254" s="18">
        <f t="shared" si="3550"/>
        <v>0</v>
      </c>
      <c r="AN1254" s="18">
        <f t="shared" si="3640"/>
        <v>0</v>
      </c>
      <c r="AO1254" s="18">
        <f t="shared" si="3640"/>
        <v>0</v>
      </c>
      <c r="AP1254" s="18">
        <f t="shared" si="3640"/>
        <v>0</v>
      </c>
      <c r="AQ1254" s="18">
        <f t="shared" si="3524"/>
        <v>0</v>
      </c>
      <c r="AR1254" s="18">
        <f t="shared" si="3525"/>
        <v>0</v>
      </c>
      <c r="AS1254" s="18">
        <f t="shared" si="3526"/>
        <v>0</v>
      </c>
      <c r="AT1254" s="18">
        <f t="shared" si="3640"/>
        <v>69106.292000000001</v>
      </c>
      <c r="AU1254" s="18">
        <f t="shared" si="3640"/>
        <v>0</v>
      </c>
      <c r="AV1254" s="18">
        <f t="shared" si="3640"/>
        <v>0</v>
      </c>
      <c r="AW1254" s="18">
        <f t="shared" si="3527"/>
        <v>69106.292000000001</v>
      </c>
      <c r="AX1254" s="18">
        <f t="shared" si="3528"/>
        <v>0</v>
      </c>
      <c r="AY1254" s="18">
        <f t="shared" si="3529"/>
        <v>0</v>
      </c>
      <c r="AZ1254" s="18">
        <f t="shared" si="3640"/>
        <v>0</v>
      </c>
      <c r="BA1254" s="18">
        <f t="shared" si="3640"/>
        <v>0</v>
      </c>
      <c r="BB1254" s="18">
        <f t="shared" si="3640"/>
        <v>0</v>
      </c>
      <c r="BC1254" s="18">
        <f t="shared" si="3518"/>
        <v>69106.292000000001</v>
      </c>
      <c r="BD1254" s="18">
        <f t="shared" si="3519"/>
        <v>0</v>
      </c>
      <c r="BE1254" s="18">
        <f t="shared" si="3520"/>
        <v>0</v>
      </c>
      <c r="BF1254" s="18">
        <f t="shared" si="3640"/>
        <v>0</v>
      </c>
      <c r="BG1254" s="18">
        <f t="shared" si="3640"/>
        <v>0</v>
      </c>
      <c r="BH1254" s="18">
        <f t="shared" si="3640"/>
        <v>0</v>
      </c>
      <c r="BI1254" s="18">
        <f t="shared" si="3512"/>
        <v>69106.292000000001</v>
      </c>
      <c r="BJ1254" s="18">
        <f t="shared" si="3513"/>
        <v>0</v>
      </c>
      <c r="BK1254" s="18">
        <f t="shared" si="3514"/>
        <v>0</v>
      </c>
      <c r="BL1254" s="18">
        <f t="shared" si="3640"/>
        <v>0</v>
      </c>
      <c r="BM1254" s="18">
        <f t="shared" si="3640"/>
        <v>0</v>
      </c>
      <c r="BN1254" s="18">
        <f t="shared" si="3640"/>
        <v>0</v>
      </c>
      <c r="BO1254" s="18">
        <f t="shared" si="3626"/>
        <v>69106.292000000001</v>
      </c>
      <c r="BP1254" s="18">
        <f t="shared" si="3627"/>
        <v>0</v>
      </c>
      <c r="BQ1254" s="18">
        <f t="shared" si="3628"/>
        <v>0</v>
      </c>
      <c r="BR1254" s="18">
        <f t="shared" si="3640"/>
        <v>0</v>
      </c>
      <c r="BS1254" s="18">
        <f t="shared" si="3640"/>
        <v>0</v>
      </c>
      <c r="BT1254" s="18">
        <f t="shared" si="3640"/>
        <v>0</v>
      </c>
      <c r="BU1254" s="18">
        <f t="shared" si="3620"/>
        <v>69106.292000000001</v>
      </c>
      <c r="BV1254" s="18">
        <f t="shared" si="3621"/>
        <v>0</v>
      </c>
      <c r="BW1254" s="18">
        <f t="shared" si="3622"/>
        <v>0</v>
      </c>
      <c r="BX1254" s="18">
        <f t="shared" si="3640"/>
        <v>-5382.1970000000001</v>
      </c>
      <c r="BY1254" s="18">
        <f t="shared" si="3640"/>
        <v>0</v>
      </c>
      <c r="BZ1254" s="18">
        <f t="shared" si="3640"/>
        <v>0</v>
      </c>
      <c r="CA1254" s="18">
        <f t="shared" si="3614"/>
        <v>63724.095000000001</v>
      </c>
      <c r="CB1254" s="18">
        <f t="shared" si="3615"/>
        <v>0</v>
      </c>
      <c r="CC1254" s="18">
        <f t="shared" si="3616"/>
        <v>0</v>
      </c>
      <c r="CD1254" s="18">
        <f t="shared" si="3640"/>
        <v>0</v>
      </c>
      <c r="CE1254" s="27"/>
      <c r="CF1254" s="33"/>
    </row>
    <row r="1255" spans="1:84" ht="46.8" x14ac:dyDescent="0.3">
      <c r="A1255" s="41" t="s">
        <v>1217</v>
      </c>
      <c r="B1255" s="39">
        <v>400</v>
      </c>
      <c r="C1255" s="41"/>
      <c r="D1255" s="41"/>
      <c r="E1255" s="14" t="s">
        <v>553</v>
      </c>
      <c r="F1255" s="18">
        <f t="shared" si="3638"/>
        <v>0</v>
      </c>
      <c r="G1255" s="18">
        <f t="shared" si="3638"/>
        <v>0</v>
      </c>
      <c r="H1255" s="18">
        <f t="shared" si="3638"/>
        <v>0</v>
      </c>
      <c r="I1255" s="18">
        <f t="shared" si="3638"/>
        <v>0</v>
      </c>
      <c r="J1255" s="18">
        <f t="shared" si="3638"/>
        <v>0</v>
      </c>
      <c r="K1255" s="18">
        <f t="shared" si="3638"/>
        <v>0</v>
      </c>
      <c r="L1255" s="18">
        <f t="shared" si="3608"/>
        <v>0</v>
      </c>
      <c r="M1255" s="18">
        <f t="shared" si="3609"/>
        <v>0</v>
      </c>
      <c r="N1255" s="18">
        <f t="shared" si="3610"/>
        <v>0</v>
      </c>
      <c r="O1255" s="18">
        <f t="shared" si="3639"/>
        <v>0</v>
      </c>
      <c r="P1255" s="18">
        <f t="shared" si="3639"/>
        <v>0</v>
      </c>
      <c r="Q1255" s="18">
        <f t="shared" si="3639"/>
        <v>0</v>
      </c>
      <c r="R1255" s="18">
        <f t="shared" si="3639"/>
        <v>0</v>
      </c>
      <c r="S1255" s="18">
        <f t="shared" si="3639"/>
        <v>0</v>
      </c>
      <c r="T1255" s="18">
        <f t="shared" si="3554"/>
        <v>0</v>
      </c>
      <c r="U1255" s="18">
        <f t="shared" si="3555"/>
        <v>0</v>
      </c>
      <c r="V1255" s="18">
        <f t="shared" si="3556"/>
        <v>0</v>
      </c>
      <c r="W1255" s="18">
        <f t="shared" si="3640"/>
        <v>0</v>
      </c>
      <c r="X1255" s="18">
        <f t="shared" si="3640"/>
        <v>0</v>
      </c>
      <c r="Y1255" s="18">
        <f t="shared" si="3640"/>
        <v>0</v>
      </c>
      <c r="Z1255" s="18">
        <f t="shared" si="3640"/>
        <v>0</v>
      </c>
      <c r="AA1255" s="18">
        <f t="shared" si="3640"/>
        <v>0</v>
      </c>
      <c r="AB1255" s="18">
        <f t="shared" si="3640"/>
        <v>0</v>
      </c>
      <c r="AC1255" s="18">
        <f t="shared" si="3559"/>
        <v>0</v>
      </c>
      <c r="AD1255" s="18">
        <f t="shared" si="3560"/>
        <v>0</v>
      </c>
      <c r="AE1255" s="18">
        <f t="shared" si="3561"/>
        <v>0</v>
      </c>
      <c r="AF1255" s="18">
        <f t="shared" si="3640"/>
        <v>0</v>
      </c>
      <c r="AG1255" s="18">
        <f t="shared" si="3640"/>
        <v>0</v>
      </c>
      <c r="AH1255" s="18">
        <f t="shared" si="3640"/>
        <v>0</v>
      </c>
      <c r="AI1255" s="18">
        <f t="shared" si="3547"/>
        <v>0</v>
      </c>
      <c r="AJ1255" s="18">
        <f t="shared" si="3548"/>
        <v>0</v>
      </c>
      <c r="AK1255" s="18">
        <f t="shared" si="3549"/>
        <v>0</v>
      </c>
      <c r="AL1255" s="18">
        <f t="shared" si="3640"/>
        <v>0</v>
      </c>
      <c r="AM1255" s="18">
        <f t="shared" si="3550"/>
        <v>0</v>
      </c>
      <c r="AN1255" s="18">
        <f t="shared" si="3640"/>
        <v>0</v>
      </c>
      <c r="AO1255" s="18">
        <f t="shared" si="3640"/>
        <v>0</v>
      </c>
      <c r="AP1255" s="18">
        <f t="shared" si="3640"/>
        <v>0</v>
      </c>
      <c r="AQ1255" s="18">
        <f t="shared" si="3524"/>
        <v>0</v>
      </c>
      <c r="AR1255" s="18">
        <f t="shared" si="3525"/>
        <v>0</v>
      </c>
      <c r="AS1255" s="18">
        <f t="shared" si="3526"/>
        <v>0</v>
      </c>
      <c r="AT1255" s="18">
        <f t="shared" si="3640"/>
        <v>69106.292000000001</v>
      </c>
      <c r="AU1255" s="18">
        <f t="shared" si="3640"/>
        <v>0</v>
      </c>
      <c r="AV1255" s="18">
        <f t="shared" si="3640"/>
        <v>0</v>
      </c>
      <c r="AW1255" s="18">
        <f t="shared" si="3527"/>
        <v>69106.292000000001</v>
      </c>
      <c r="AX1255" s="18">
        <f t="shared" si="3528"/>
        <v>0</v>
      </c>
      <c r="AY1255" s="18">
        <f t="shared" si="3529"/>
        <v>0</v>
      </c>
      <c r="AZ1255" s="18">
        <f t="shared" si="3640"/>
        <v>0</v>
      </c>
      <c r="BA1255" s="18">
        <f t="shared" si="3640"/>
        <v>0</v>
      </c>
      <c r="BB1255" s="18">
        <f t="shared" si="3640"/>
        <v>0</v>
      </c>
      <c r="BC1255" s="18">
        <f t="shared" si="3518"/>
        <v>69106.292000000001</v>
      </c>
      <c r="BD1255" s="18">
        <f t="shared" si="3519"/>
        <v>0</v>
      </c>
      <c r="BE1255" s="18">
        <f t="shared" si="3520"/>
        <v>0</v>
      </c>
      <c r="BF1255" s="18">
        <f t="shared" si="3640"/>
        <v>0</v>
      </c>
      <c r="BG1255" s="18">
        <f t="shared" si="3640"/>
        <v>0</v>
      </c>
      <c r="BH1255" s="18">
        <f t="shared" si="3640"/>
        <v>0</v>
      </c>
      <c r="BI1255" s="18">
        <f t="shared" ref="BI1255:BI1318" si="3641">BC1255+BF1255</f>
        <v>69106.292000000001</v>
      </c>
      <c r="BJ1255" s="18">
        <f t="shared" ref="BJ1255:BJ1318" si="3642">BD1255+BG1255</f>
        <v>0</v>
      </c>
      <c r="BK1255" s="18">
        <f t="shared" ref="BK1255:BK1318" si="3643">BE1255+BH1255</f>
        <v>0</v>
      </c>
      <c r="BL1255" s="18">
        <f t="shared" si="3640"/>
        <v>0</v>
      </c>
      <c r="BM1255" s="18">
        <f t="shared" si="3640"/>
        <v>0</v>
      </c>
      <c r="BN1255" s="18">
        <f t="shared" si="3640"/>
        <v>0</v>
      </c>
      <c r="BO1255" s="18">
        <f t="shared" si="3626"/>
        <v>69106.292000000001</v>
      </c>
      <c r="BP1255" s="18">
        <f t="shared" si="3627"/>
        <v>0</v>
      </c>
      <c r="BQ1255" s="18">
        <f t="shared" si="3628"/>
        <v>0</v>
      </c>
      <c r="BR1255" s="18">
        <f t="shared" si="3640"/>
        <v>0</v>
      </c>
      <c r="BS1255" s="18">
        <f t="shared" si="3640"/>
        <v>0</v>
      </c>
      <c r="BT1255" s="18">
        <f t="shared" si="3640"/>
        <v>0</v>
      </c>
      <c r="BU1255" s="18">
        <f t="shared" si="3620"/>
        <v>69106.292000000001</v>
      </c>
      <c r="BV1255" s="18">
        <f t="shared" si="3621"/>
        <v>0</v>
      </c>
      <c r="BW1255" s="18">
        <f t="shared" si="3622"/>
        <v>0</v>
      </c>
      <c r="BX1255" s="18">
        <f t="shared" si="3640"/>
        <v>-5382.1970000000001</v>
      </c>
      <c r="BY1255" s="18">
        <f t="shared" si="3640"/>
        <v>0</v>
      </c>
      <c r="BZ1255" s="18">
        <f t="shared" si="3640"/>
        <v>0</v>
      </c>
      <c r="CA1255" s="18">
        <f t="shared" si="3614"/>
        <v>63724.095000000001</v>
      </c>
      <c r="CB1255" s="18">
        <f t="shared" si="3615"/>
        <v>0</v>
      </c>
      <c r="CC1255" s="18">
        <f t="shared" si="3616"/>
        <v>0</v>
      </c>
      <c r="CD1255" s="18">
        <f t="shared" si="3640"/>
        <v>0</v>
      </c>
      <c r="CE1255" s="27"/>
      <c r="CF1255" s="33"/>
    </row>
    <row r="1256" spans="1:84" ht="140.4" x14ac:dyDescent="0.3">
      <c r="A1256" s="41" t="s">
        <v>1217</v>
      </c>
      <c r="B1256" s="39">
        <v>460</v>
      </c>
      <c r="C1256" s="41"/>
      <c r="D1256" s="41"/>
      <c r="E1256" s="14" t="s">
        <v>567</v>
      </c>
      <c r="F1256" s="18">
        <f t="shared" si="3638"/>
        <v>0</v>
      </c>
      <c r="G1256" s="18">
        <f t="shared" si="3638"/>
        <v>0</v>
      </c>
      <c r="H1256" s="18">
        <f t="shared" si="3638"/>
        <v>0</v>
      </c>
      <c r="I1256" s="18">
        <f t="shared" si="3638"/>
        <v>0</v>
      </c>
      <c r="J1256" s="18">
        <f t="shared" si="3638"/>
        <v>0</v>
      </c>
      <c r="K1256" s="18">
        <f t="shared" si="3638"/>
        <v>0</v>
      </c>
      <c r="L1256" s="18">
        <f t="shared" si="3608"/>
        <v>0</v>
      </c>
      <c r="M1256" s="18">
        <f t="shared" si="3609"/>
        <v>0</v>
      </c>
      <c r="N1256" s="18">
        <f t="shared" si="3610"/>
        <v>0</v>
      </c>
      <c r="O1256" s="18">
        <f t="shared" si="3639"/>
        <v>0</v>
      </c>
      <c r="P1256" s="18">
        <f t="shared" si="3639"/>
        <v>0</v>
      </c>
      <c r="Q1256" s="18">
        <f t="shared" si="3639"/>
        <v>0</v>
      </c>
      <c r="R1256" s="18">
        <f t="shared" si="3639"/>
        <v>0</v>
      </c>
      <c r="S1256" s="18">
        <f t="shared" si="3639"/>
        <v>0</v>
      </c>
      <c r="T1256" s="18">
        <f t="shared" si="3554"/>
        <v>0</v>
      </c>
      <c r="U1256" s="18">
        <f t="shared" si="3555"/>
        <v>0</v>
      </c>
      <c r="V1256" s="18">
        <f t="shared" si="3556"/>
        <v>0</v>
      </c>
      <c r="W1256" s="18">
        <f t="shared" si="3640"/>
        <v>0</v>
      </c>
      <c r="X1256" s="18">
        <f t="shared" si="3640"/>
        <v>0</v>
      </c>
      <c r="Y1256" s="18">
        <f t="shared" si="3640"/>
        <v>0</v>
      </c>
      <c r="Z1256" s="18">
        <f t="shared" si="3640"/>
        <v>0</v>
      </c>
      <c r="AA1256" s="18">
        <f t="shared" si="3640"/>
        <v>0</v>
      </c>
      <c r="AB1256" s="18">
        <f t="shared" si="3640"/>
        <v>0</v>
      </c>
      <c r="AC1256" s="18">
        <f t="shared" si="3559"/>
        <v>0</v>
      </c>
      <c r="AD1256" s="18">
        <f t="shared" si="3560"/>
        <v>0</v>
      </c>
      <c r="AE1256" s="18">
        <f t="shared" si="3561"/>
        <v>0</v>
      </c>
      <c r="AF1256" s="18">
        <f t="shared" si="3640"/>
        <v>0</v>
      </c>
      <c r="AG1256" s="18">
        <f t="shared" si="3640"/>
        <v>0</v>
      </c>
      <c r="AH1256" s="18">
        <f t="shared" si="3640"/>
        <v>0</v>
      </c>
      <c r="AI1256" s="18">
        <f t="shared" si="3547"/>
        <v>0</v>
      </c>
      <c r="AJ1256" s="18">
        <f t="shared" si="3548"/>
        <v>0</v>
      </c>
      <c r="AK1256" s="18">
        <f t="shared" si="3549"/>
        <v>0</v>
      </c>
      <c r="AL1256" s="18">
        <f t="shared" si="3640"/>
        <v>0</v>
      </c>
      <c r="AM1256" s="18">
        <f t="shared" si="3550"/>
        <v>0</v>
      </c>
      <c r="AN1256" s="18">
        <f t="shared" si="3640"/>
        <v>0</v>
      </c>
      <c r="AO1256" s="18">
        <f t="shared" si="3640"/>
        <v>0</v>
      </c>
      <c r="AP1256" s="18">
        <f t="shared" si="3640"/>
        <v>0</v>
      </c>
      <c r="AQ1256" s="18">
        <f t="shared" si="3524"/>
        <v>0</v>
      </c>
      <c r="AR1256" s="18">
        <f t="shared" si="3525"/>
        <v>0</v>
      </c>
      <c r="AS1256" s="18">
        <f t="shared" si="3526"/>
        <v>0</v>
      </c>
      <c r="AT1256" s="18">
        <f t="shared" si="3640"/>
        <v>69106.292000000001</v>
      </c>
      <c r="AU1256" s="18">
        <f t="shared" si="3640"/>
        <v>0</v>
      </c>
      <c r="AV1256" s="18">
        <f t="shared" si="3640"/>
        <v>0</v>
      </c>
      <c r="AW1256" s="18">
        <f t="shared" si="3527"/>
        <v>69106.292000000001</v>
      </c>
      <c r="AX1256" s="18">
        <f t="shared" si="3528"/>
        <v>0</v>
      </c>
      <c r="AY1256" s="18">
        <f t="shared" si="3529"/>
        <v>0</v>
      </c>
      <c r="AZ1256" s="18">
        <f t="shared" si="3640"/>
        <v>0</v>
      </c>
      <c r="BA1256" s="18">
        <f t="shared" si="3640"/>
        <v>0</v>
      </c>
      <c r="BB1256" s="18">
        <f t="shared" si="3640"/>
        <v>0</v>
      </c>
      <c r="BC1256" s="18">
        <f t="shared" ref="BC1256:BC1319" si="3644">AW1256+AZ1256</f>
        <v>69106.292000000001</v>
      </c>
      <c r="BD1256" s="18">
        <f t="shared" ref="BD1256:BD1319" si="3645">AX1256+BA1256</f>
        <v>0</v>
      </c>
      <c r="BE1256" s="18">
        <f t="shared" ref="BE1256:BE1319" si="3646">AY1256+BB1256</f>
        <v>0</v>
      </c>
      <c r="BF1256" s="18">
        <f t="shared" si="3640"/>
        <v>0</v>
      </c>
      <c r="BG1256" s="18">
        <f t="shared" si="3640"/>
        <v>0</v>
      </c>
      <c r="BH1256" s="18">
        <f t="shared" si="3640"/>
        <v>0</v>
      </c>
      <c r="BI1256" s="18">
        <f t="shared" si="3641"/>
        <v>69106.292000000001</v>
      </c>
      <c r="BJ1256" s="18">
        <f t="shared" si="3642"/>
        <v>0</v>
      </c>
      <c r="BK1256" s="18">
        <f t="shared" si="3643"/>
        <v>0</v>
      </c>
      <c r="BL1256" s="18">
        <f t="shared" si="3640"/>
        <v>0</v>
      </c>
      <c r="BM1256" s="18">
        <f t="shared" si="3640"/>
        <v>0</v>
      </c>
      <c r="BN1256" s="18">
        <f t="shared" si="3640"/>
        <v>0</v>
      </c>
      <c r="BO1256" s="18">
        <f t="shared" si="3626"/>
        <v>69106.292000000001</v>
      </c>
      <c r="BP1256" s="18">
        <f t="shared" si="3627"/>
        <v>0</v>
      </c>
      <c r="BQ1256" s="18">
        <f t="shared" si="3628"/>
        <v>0</v>
      </c>
      <c r="BR1256" s="18">
        <f t="shared" si="3640"/>
        <v>0</v>
      </c>
      <c r="BS1256" s="18">
        <f t="shared" si="3640"/>
        <v>0</v>
      </c>
      <c r="BT1256" s="18">
        <f t="shared" si="3640"/>
        <v>0</v>
      </c>
      <c r="BU1256" s="18">
        <f t="shared" si="3620"/>
        <v>69106.292000000001</v>
      </c>
      <c r="BV1256" s="18">
        <f t="shared" si="3621"/>
        <v>0</v>
      </c>
      <c r="BW1256" s="18">
        <f t="shared" si="3622"/>
        <v>0</v>
      </c>
      <c r="BX1256" s="18">
        <f t="shared" si="3640"/>
        <v>-5382.1970000000001</v>
      </c>
      <c r="BY1256" s="18">
        <f t="shared" si="3640"/>
        <v>0</v>
      </c>
      <c r="BZ1256" s="18">
        <f t="shared" si="3640"/>
        <v>0</v>
      </c>
      <c r="CA1256" s="18">
        <f t="shared" si="3614"/>
        <v>63724.095000000001</v>
      </c>
      <c r="CB1256" s="18">
        <f t="shared" si="3615"/>
        <v>0</v>
      </c>
      <c r="CC1256" s="18">
        <f t="shared" si="3616"/>
        <v>0</v>
      </c>
      <c r="CD1256" s="18">
        <f t="shared" si="3640"/>
        <v>0</v>
      </c>
      <c r="CE1256" s="27"/>
      <c r="CF1256" s="33"/>
    </row>
    <row r="1257" spans="1:84" x14ac:dyDescent="0.3">
      <c r="A1257" s="41" t="s">
        <v>1217</v>
      </c>
      <c r="B1257" s="39">
        <v>460</v>
      </c>
      <c r="C1257" s="41" t="s">
        <v>27</v>
      </c>
      <c r="D1257" s="41" t="s">
        <v>110</v>
      </c>
      <c r="E1257" s="14" t="s">
        <v>532</v>
      </c>
      <c r="F1257" s="18"/>
      <c r="G1257" s="18"/>
      <c r="H1257" s="18"/>
      <c r="I1257" s="18"/>
      <c r="J1257" s="18"/>
      <c r="K1257" s="18"/>
      <c r="L1257" s="18">
        <f t="shared" si="3608"/>
        <v>0</v>
      </c>
      <c r="M1257" s="18">
        <f t="shared" si="3609"/>
        <v>0</v>
      </c>
      <c r="N1257" s="18">
        <f t="shared" si="3610"/>
        <v>0</v>
      </c>
      <c r="O1257" s="18"/>
      <c r="P1257" s="18"/>
      <c r="Q1257" s="18"/>
      <c r="R1257" s="18"/>
      <c r="S1257" s="18"/>
      <c r="T1257" s="18">
        <f t="shared" si="3554"/>
        <v>0</v>
      </c>
      <c r="U1257" s="18">
        <f t="shared" si="3555"/>
        <v>0</v>
      </c>
      <c r="V1257" s="18">
        <f t="shared" si="3556"/>
        <v>0</v>
      </c>
      <c r="W1257" s="18"/>
      <c r="X1257" s="18"/>
      <c r="Y1257" s="18"/>
      <c r="Z1257" s="18"/>
      <c r="AA1257" s="18"/>
      <c r="AB1257" s="18"/>
      <c r="AC1257" s="18">
        <f t="shared" si="3559"/>
        <v>0</v>
      </c>
      <c r="AD1257" s="18">
        <f t="shared" si="3560"/>
        <v>0</v>
      </c>
      <c r="AE1257" s="18">
        <f t="shared" si="3561"/>
        <v>0</v>
      </c>
      <c r="AF1257" s="18"/>
      <c r="AG1257" s="18"/>
      <c r="AH1257" s="18"/>
      <c r="AI1257" s="18">
        <f t="shared" si="3547"/>
        <v>0</v>
      </c>
      <c r="AJ1257" s="18">
        <f t="shared" si="3548"/>
        <v>0</v>
      </c>
      <c r="AK1257" s="18">
        <f t="shared" si="3549"/>
        <v>0</v>
      </c>
      <c r="AL1257" s="18"/>
      <c r="AM1257" s="18">
        <f t="shared" si="3550"/>
        <v>0</v>
      </c>
      <c r="AN1257" s="18"/>
      <c r="AO1257" s="18"/>
      <c r="AP1257" s="18"/>
      <c r="AQ1257" s="18">
        <f t="shared" si="3524"/>
        <v>0</v>
      </c>
      <c r="AR1257" s="18">
        <f t="shared" si="3525"/>
        <v>0</v>
      </c>
      <c r="AS1257" s="18">
        <f t="shared" si="3526"/>
        <v>0</v>
      </c>
      <c r="AT1257" s="18">
        <v>69106.292000000001</v>
      </c>
      <c r="AU1257" s="18"/>
      <c r="AV1257" s="18"/>
      <c r="AW1257" s="18">
        <f t="shared" si="3527"/>
        <v>69106.292000000001</v>
      </c>
      <c r="AX1257" s="18">
        <f t="shared" si="3528"/>
        <v>0</v>
      </c>
      <c r="AY1257" s="18">
        <f t="shared" si="3529"/>
        <v>0</v>
      </c>
      <c r="AZ1257" s="18"/>
      <c r="BA1257" s="18"/>
      <c r="BB1257" s="18"/>
      <c r="BC1257" s="18">
        <f t="shared" si="3644"/>
        <v>69106.292000000001</v>
      </c>
      <c r="BD1257" s="18">
        <f t="shared" si="3645"/>
        <v>0</v>
      </c>
      <c r="BE1257" s="18">
        <f t="shared" si="3646"/>
        <v>0</v>
      </c>
      <c r="BF1257" s="18"/>
      <c r="BG1257" s="18"/>
      <c r="BH1257" s="18"/>
      <c r="BI1257" s="18">
        <f t="shared" si="3641"/>
        <v>69106.292000000001</v>
      </c>
      <c r="BJ1257" s="18">
        <f t="shared" si="3642"/>
        <v>0</v>
      </c>
      <c r="BK1257" s="18">
        <f t="shared" si="3643"/>
        <v>0</v>
      </c>
      <c r="BL1257" s="18"/>
      <c r="BM1257" s="18"/>
      <c r="BN1257" s="18"/>
      <c r="BO1257" s="18">
        <f t="shared" si="3626"/>
        <v>69106.292000000001</v>
      </c>
      <c r="BP1257" s="18">
        <f t="shared" si="3627"/>
        <v>0</v>
      </c>
      <c r="BQ1257" s="18">
        <f t="shared" si="3628"/>
        <v>0</v>
      </c>
      <c r="BR1257" s="18"/>
      <c r="BS1257" s="18"/>
      <c r="BT1257" s="18"/>
      <c r="BU1257" s="18">
        <f t="shared" si="3620"/>
        <v>69106.292000000001</v>
      </c>
      <c r="BV1257" s="18">
        <f t="shared" si="3621"/>
        <v>0</v>
      </c>
      <c r="BW1257" s="18">
        <f t="shared" si="3622"/>
        <v>0</v>
      </c>
      <c r="BX1257" s="18">
        <v>-5382.1970000000001</v>
      </c>
      <c r="BY1257" s="18"/>
      <c r="BZ1257" s="18"/>
      <c r="CA1257" s="18">
        <f t="shared" si="3614"/>
        <v>63724.095000000001</v>
      </c>
      <c r="CB1257" s="18">
        <f t="shared" si="3615"/>
        <v>0</v>
      </c>
      <c r="CC1257" s="18">
        <f t="shared" si="3616"/>
        <v>0</v>
      </c>
      <c r="CD1257" s="18"/>
      <c r="CE1257" s="27"/>
      <c r="CF1257" s="33"/>
    </row>
    <row r="1258" spans="1:84" ht="46.8" x14ac:dyDescent="0.3">
      <c r="A1258" s="19" t="s">
        <v>1575</v>
      </c>
      <c r="B1258" s="39"/>
      <c r="C1258" s="41"/>
      <c r="D1258" s="41"/>
      <c r="E1258" s="14" t="s">
        <v>1594</v>
      </c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>
        <f>AN1259</f>
        <v>0</v>
      </c>
      <c r="AO1258" s="18">
        <f t="shared" ref="AO1258:CD1260" si="3647">AO1259</f>
        <v>0</v>
      </c>
      <c r="AP1258" s="18">
        <f t="shared" si="3647"/>
        <v>19435.135999999999</v>
      </c>
      <c r="AQ1258" s="18">
        <f t="shared" si="3524"/>
        <v>0</v>
      </c>
      <c r="AR1258" s="18">
        <f t="shared" si="3525"/>
        <v>0</v>
      </c>
      <c r="AS1258" s="18">
        <f t="shared" si="3526"/>
        <v>19435.135999999999</v>
      </c>
      <c r="AT1258" s="18">
        <f t="shared" si="3647"/>
        <v>0</v>
      </c>
      <c r="AU1258" s="18">
        <f t="shared" si="3647"/>
        <v>0</v>
      </c>
      <c r="AV1258" s="18">
        <f t="shared" si="3647"/>
        <v>0</v>
      </c>
      <c r="AW1258" s="18">
        <f t="shared" si="3527"/>
        <v>0</v>
      </c>
      <c r="AX1258" s="18">
        <f t="shared" si="3528"/>
        <v>0</v>
      </c>
      <c r="AY1258" s="18">
        <f t="shared" si="3529"/>
        <v>19435.135999999999</v>
      </c>
      <c r="AZ1258" s="18">
        <f t="shared" si="3647"/>
        <v>0</v>
      </c>
      <c r="BA1258" s="18">
        <f t="shared" si="3647"/>
        <v>0</v>
      </c>
      <c r="BB1258" s="18">
        <f t="shared" si="3647"/>
        <v>0</v>
      </c>
      <c r="BC1258" s="18">
        <f t="shared" si="3644"/>
        <v>0</v>
      </c>
      <c r="BD1258" s="18">
        <f t="shared" si="3645"/>
        <v>0</v>
      </c>
      <c r="BE1258" s="18">
        <f t="shared" si="3646"/>
        <v>19435.135999999999</v>
      </c>
      <c r="BF1258" s="18">
        <f t="shared" si="3647"/>
        <v>0</v>
      </c>
      <c r="BG1258" s="18">
        <f t="shared" si="3647"/>
        <v>0</v>
      </c>
      <c r="BH1258" s="18">
        <f t="shared" si="3647"/>
        <v>0</v>
      </c>
      <c r="BI1258" s="18">
        <f t="shared" si="3641"/>
        <v>0</v>
      </c>
      <c r="BJ1258" s="18">
        <f t="shared" si="3642"/>
        <v>0</v>
      </c>
      <c r="BK1258" s="18">
        <f t="shared" si="3643"/>
        <v>19435.135999999999</v>
      </c>
      <c r="BL1258" s="18">
        <f t="shared" si="3647"/>
        <v>0</v>
      </c>
      <c r="BM1258" s="18">
        <f t="shared" si="3647"/>
        <v>0</v>
      </c>
      <c r="BN1258" s="18">
        <f t="shared" si="3647"/>
        <v>0</v>
      </c>
      <c r="BO1258" s="18">
        <f t="shared" si="3626"/>
        <v>0</v>
      </c>
      <c r="BP1258" s="18">
        <f t="shared" si="3627"/>
        <v>0</v>
      </c>
      <c r="BQ1258" s="18">
        <f t="shared" si="3628"/>
        <v>19435.135999999999</v>
      </c>
      <c r="BR1258" s="18">
        <f t="shared" si="3647"/>
        <v>0</v>
      </c>
      <c r="BS1258" s="18">
        <f t="shared" si="3647"/>
        <v>0</v>
      </c>
      <c r="BT1258" s="18">
        <f t="shared" si="3647"/>
        <v>0</v>
      </c>
      <c r="BU1258" s="18">
        <f t="shared" si="3620"/>
        <v>0</v>
      </c>
      <c r="BV1258" s="18">
        <f t="shared" si="3621"/>
        <v>0</v>
      </c>
      <c r="BW1258" s="18">
        <f t="shared" si="3622"/>
        <v>19435.135999999999</v>
      </c>
      <c r="BX1258" s="18">
        <f t="shared" si="3647"/>
        <v>0</v>
      </c>
      <c r="BY1258" s="18">
        <f t="shared" si="3647"/>
        <v>0</v>
      </c>
      <c r="BZ1258" s="18">
        <f t="shared" si="3647"/>
        <v>0</v>
      </c>
      <c r="CA1258" s="18">
        <f t="shared" si="3614"/>
        <v>0</v>
      </c>
      <c r="CB1258" s="18">
        <f t="shared" si="3615"/>
        <v>0</v>
      </c>
      <c r="CC1258" s="18">
        <f t="shared" si="3616"/>
        <v>19435.135999999999</v>
      </c>
      <c r="CD1258" s="18">
        <f t="shared" si="3647"/>
        <v>0</v>
      </c>
      <c r="CE1258" s="27"/>
      <c r="CF1258" s="33"/>
    </row>
    <row r="1259" spans="1:84" ht="46.8" x14ac:dyDescent="0.3">
      <c r="A1259" s="19" t="s">
        <v>1575</v>
      </c>
      <c r="B1259" s="39">
        <v>400</v>
      </c>
      <c r="C1259" s="41"/>
      <c r="D1259" s="41"/>
      <c r="E1259" s="14" t="s">
        <v>553</v>
      </c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>
        <f>AN1260</f>
        <v>0</v>
      </c>
      <c r="AO1259" s="18">
        <f t="shared" si="3647"/>
        <v>0</v>
      </c>
      <c r="AP1259" s="18">
        <f t="shared" si="3647"/>
        <v>19435.135999999999</v>
      </c>
      <c r="AQ1259" s="18">
        <f t="shared" si="3524"/>
        <v>0</v>
      </c>
      <c r="AR1259" s="18">
        <f t="shared" si="3525"/>
        <v>0</v>
      </c>
      <c r="AS1259" s="18">
        <f t="shared" si="3526"/>
        <v>19435.135999999999</v>
      </c>
      <c r="AT1259" s="18">
        <f t="shared" si="3647"/>
        <v>0</v>
      </c>
      <c r="AU1259" s="18">
        <f t="shared" si="3647"/>
        <v>0</v>
      </c>
      <c r="AV1259" s="18">
        <f t="shared" si="3647"/>
        <v>0</v>
      </c>
      <c r="AW1259" s="18">
        <f t="shared" si="3527"/>
        <v>0</v>
      </c>
      <c r="AX1259" s="18">
        <f t="shared" si="3528"/>
        <v>0</v>
      </c>
      <c r="AY1259" s="18">
        <f t="shared" si="3529"/>
        <v>19435.135999999999</v>
      </c>
      <c r="AZ1259" s="18">
        <f t="shared" si="3647"/>
        <v>0</v>
      </c>
      <c r="BA1259" s="18">
        <f t="shared" si="3647"/>
        <v>0</v>
      </c>
      <c r="BB1259" s="18">
        <f t="shared" si="3647"/>
        <v>0</v>
      </c>
      <c r="BC1259" s="18">
        <f t="shared" si="3644"/>
        <v>0</v>
      </c>
      <c r="BD1259" s="18">
        <f t="shared" si="3645"/>
        <v>0</v>
      </c>
      <c r="BE1259" s="18">
        <f t="shared" si="3646"/>
        <v>19435.135999999999</v>
      </c>
      <c r="BF1259" s="18">
        <f t="shared" si="3647"/>
        <v>0</v>
      </c>
      <c r="BG1259" s="18">
        <f t="shared" si="3647"/>
        <v>0</v>
      </c>
      <c r="BH1259" s="18">
        <f t="shared" si="3647"/>
        <v>0</v>
      </c>
      <c r="BI1259" s="18">
        <f t="shared" si="3641"/>
        <v>0</v>
      </c>
      <c r="BJ1259" s="18">
        <f t="shared" si="3642"/>
        <v>0</v>
      </c>
      <c r="BK1259" s="18">
        <f t="shared" si="3643"/>
        <v>19435.135999999999</v>
      </c>
      <c r="BL1259" s="18">
        <f t="shared" si="3647"/>
        <v>0</v>
      </c>
      <c r="BM1259" s="18">
        <f t="shared" si="3647"/>
        <v>0</v>
      </c>
      <c r="BN1259" s="18">
        <f t="shared" si="3647"/>
        <v>0</v>
      </c>
      <c r="BO1259" s="18">
        <f t="shared" si="3626"/>
        <v>0</v>
      </c>
      <c r="BP1259" s="18">
        <f t="shared" si="3627"/>
        <v>0</v>
      </c>
      <c r="BQ1259" s="18">
        <f t="shared" si="3628"/>
        <v>19435.135999999999</v>
      </c>
      <c r="BR1259" s="18">
        <f t="shared" si="3647"/>
        <v>0</v>
      </c>
      <c r="BS1259" s="18">
        <f t="shared" si="3647"/>
        <v>0</v>
      </c>
      <c r="BT1259" s="18">
        <f t="shared" si="3647"/>
        <v>0</v>
      </c>
      <c r="BU1259" s="18">
        <f t="shared" si="3620"/>
        <v>0</v>
      </c>
      <c r="BV1259" s="18">
        <f t="shared" si="3621"/>
        <v>0</v>
      </c>
      <c r="BW1259" s="18">
        <f t="shared" si="3622"/>
        <v>19435.135999999999</v>
      </c>
      <c r="BX1259" s="18">
        <f t="shared" si="3647"/>
        <v>0</v>
      </c>
      <c r="BY1259" s="18">
        <f t="shared" si="3647"/>
        <v>0</v>
      </c>
      <c r="BZ1259" s="18">
        <f t="shared" si="3647"/>
        <v>0</v>
      </c>
      <c r="CA1259" s="18">
        <f t="shared" si="3614"/>
        <v>0</v>
      </c>
      <c r="CB1259" s="18">
        <f t="shared" si="3615"/>
        <v>0</v>
      </c>
      <c r="CC1259" s="18">
        <f t="shared" si="3616"/>
        <v>19435.135999999999</v>
      </c>
      <c r="CD1259" s="18">
        <f t="shared" si="3647"/>
        <v>0</v>
      </c>
      <c r="CE1259" s="27"/>
      <c r="CF1259" s="33"/>
    </row>
    <row r="1260" spans="1:84" x14ac:dyDescent="0.3">
      <c r="A1260" s="19" t="s">
        <v>1575</v>
      </c>
      <c r="B1260" s="39">
        <v>410</v>
      </c>
      <c r="C1260" s="41"/>
      <c r="D1260" s="41"/>
      <c r="E1260" s="14" t="s">
        <v>566</v>
      </c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>
        <f>AN1261</f>
        <v>0</v>
      </c>
      <c r="AO1260" s="18">
        <f t="shared" si="3647"/>
        <v>0</v>
      </c>
      <c r="AP1260" s="18">
        <f t="shared" si="3647"/>
        <v>19435.135999999999</v>
      </c>
      <c r="AQ1260" s="18">
        <f t="shared" ref="AQ1260:AQ1323" si="3648">AM1260+AN1260</f>
        <v>0</v>
      </c>
      <c r="AR1260" s="18">
        <f t="shared" ref="AR1260:AR1323" si="3649">AJ1260+AO1260</f>
        <v>0</v>
      </c>
      <c r="AS1260" s="18">
        <f t="shared" ref="AS1260:AS1323" si="3650">AK1260+AP1260</f>
        <v>19435.135999999999</v>
      </c>
      <c r="AT1260" s="18">
        <f t="shared" si="3647"/>
        <v>0</v>
      </c>
      <c r="AU1260" s="18">
        <f t="shared" si="3647"/>
        <v>0</v>
      </c>
      <c r="AV1260" s="18">
        <f t="shared" si="3647"/>
        <v>0</v>
      </c>
      <c r="AW1260" s="18">
        <f t="shared" ref="AW1260:AW1323" si="3651">AQ1260+AT1260</f>
        <v>0</v>
      </c>
      <c r="AX1260" s="18">
        <f t="shared" ref="AX1260:AX1323" si="3652">AR1260+AU1260</f>
        <v>0</v>
      </c>
      <c r="AY1260" s="18">
        <f t="shared" ref="AY1260:AY1323" si="3653">AS1260+AV1260</f>
        <v>19435.135999999999</v>
      </c>
      <c r="AZ1260" s="18">
        <f t="shared" si="3647"/>
        <v>0</v>
      </c>
      <c r="BA1260" s="18">
        <f t="shared" si="3647"/>
        <v>0</v>
      </c>
      <c r="BB1260" s="18">
        <f t="shared" si="3647"/>
        <v>0</v>
      </c>
      <c r="BC1260" s="18">
        <f t="shared" si="3644"/>
        <v>0</v>
      </c>
      <c r="BD1260" s="18">
        <f t="shared" si="3645"/>
        <v>0</v>
      </c>
      <c r="BE1260" s="18">
        <f t="shared" si="3646"/>
        <v>19435.135999999999</v>
      </c>
      <c r="BF1260" s="18">
        <f t="shared" si="3647"/>
        <v>0</v>
      </c>
      <c r="BG1260" s="18">
        <f t="shared" si="3647"/>
        <v>0</v>
      </c>
      <c r="BH1260" s="18">
        <f t="shared" si="3647"/>
        <v>0</v>
      </c>
      <c r="BI1260" s="18">
        <f t="shared" si="3641"/>
        <v>0</v>
      </c>
      <c r="BJ1260" s="18">
        <f t="shared" si="3642"/>
        <v>0</v>
      </c>
      <c r="BK1260" s="18">
        <f t="shared" si="3643"/>
        <v>19435.135999999999</v>
      </c>
      <c r="BL1260" s="18">
        <f t="shared" si="3647"/>
        <v>0</v>
      </c>
      <c r="BM1260" s="18">
        <f t="shared" si="3647"/>
        <v>0</v>
      </c>
      <c r="BN1260" s="18">
        <f t="shared" si="3647"/>
        <v>0</v>
      </c>
      <c r="BO1260" s="18">
        <f t="shared" si="3626"/>
        <v>0</v>
      </c>
      <c r="BP1260" s="18">
        <f t="shared" si="3627"/>
        <v>0</v>
      </c>
      <c r="BQ1260" s="18">
        <f t="shared" si="3628"/>
        <v>19435.135999999999</v>
      </c>
      <c r="BR1260" s="18">
        <f t="shared" si="3647"/>
        <v>0</v>
      </c>
      <c r="BS1260" s="18">
        <f t="shared" si="3647"/>
        <v>0</v>
      </c>
      <c r="BT1260" s="18">
        <f t="shared" si="3647"/>
        <v>0</v>
      </c>
      <c r="BU1260" s="18">
        <f t="shared" si="3620"/>
        <v>0</v>
      </c>
      <c r="BV1260" s="18">
        <f t="shared" si="3621"/>
        <v>0</v>
      </c>
      <c r="BW1260" s="18">
        <f t="shared" si="3622"/>
        <v>19435.135999999999</v>
      </c>
      <c r="BX1260" s="18">
        <f t="shared" si="3647"/>
        <v>0</v>
      </c>
      <c r="BY1260" s="18">
        <f t="shared" si="3647"/>
        <v>0</v>
      </c>
      <c r="BZ1260" s="18">
        <f t="shared" si="3647"/>
        <v>0</v>
      </c>
      <c r="CA1260" s="18">
        <f t="shared" si="3614"/>
        <v>0</v>
      </c>
      <c r="CB1260" s="18">
        <f t="shared" si="3615"/>
        <v>0</v>
      </c>
      <c r="CC1260" s="18">
        <f t="shared" si="3616"/>
        <v>19435.135999999999</v>
      </c>
      <c r="CD1260" s="18">
        <f t="shared" si="3647"/>
        <v>0</v>
      </c>
      <c r="CE1260" s="27"/>
      <c r="CF1260" s="33"/>
    </row>
    <row r="1261" spans="1:84" x14ac:dyDescent="0.3">
      <c r="A1261" s="19" t="s">
        <v>1575</v>
      </c>
      <c r="B1261" s="39">
        <v>410</v>
      </c>
      <c r="C1261" s="41" t="s">
        <v>27</v>
      </c>
      <c r="D1261" s="41" t="s">
        <v>110</v>
      </c>
      <c r="E1261" s="14" t="s">
        <v>532</v>
      </c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>
        <v>19435.135999999999</v>
      </c>
      <c r="AQ1261" s="18">
        <f t="shared" si="3648"/>
        <v>0</v>
      </c>
      <c r="AR1261" s="18">
        <f t="shared" si="3649"/>
        <v>0</v>
      </c>
      <c r="AS1261" s="18">
        <f t="shared" si="3650"/>
        <v>19435.135999999999</v>
      </c>
      <c r="AT1261" s="18"/>
      <c r="AU1261" s="18"/>
      <c r="AV1261" s="18"/>
      <c r="AW1261" s="18">
        <f t="shared" si="3651"/>
        <v>0</v>
      </c>
      <c r="AX1261" s="18">
        <f t="shared" si="3652"/>
        <v>0</v>
      </c>
      <c r="AY1261" s="18">
        <f t="shared" si="3653"/>
        <v>19435.135999999999</v>
      </c>
      <c r="AZ1261" s="18"/>
      <c r="BA1261" s="18"/>
      <c r="BB1261" s="18"/>
      <c r="BC1261" s="18">
        <f t="shared" si="3644"/>
        <v>0</v>
      </c>
      <c r="BD1261" s="18">
        <f t="shared" si="3645"/>
        <v>0</v>
      </c>
      <c r="BE1261" s="18">
        <f t="shared" si="3646"/>
        <v>19435.135999999999</v>
      </c>
      <c r="BF1261" s="18"/>
      <c r="BG1261" s="18"/>
      <c r="BH1261" s="18"/>
      <c r="BI1261" s="18">
        <f t="shared" si="3641"/>
        <v>0</v>
      </c>
      <c r="BJ1261" s="18">
        <f t="shared" si="3642"/>
        <v>0</v>
      </c>
      <c r="BK1261" s="18">
        <f t="shared" si="3643"/>
        <v>19435.135999999999</v>
      </c>
      <c r="BL1261" s="18"/>
      <c r="BM1261" s="18"/>
      <c r="BN1261" s="18"/>
      <c r="BO1261" s="18">
        <f t="shared" si="3626"/>
        <v>0</v>
      </c>
      <c r="BP1261" s="18">
        <f t="shared" si="3627"/>
        <v>0</v>
      </c>
      <c r="BQ1261" s="18">
        <f t="shared" si="3628"/>
        <v>19435.135999999999</v>
      </c>
      <c r="BR1261" s="18"/>
      <c r="BS1261" s="18"/>
      <c r="BT1261" s="18"/>
      <c r="BU1261" s="18">
        <f t="shared" si="3620"/>
        <v>0</v>
      </c>
      <c r="BV1261" s="18">
        <f t="shared" si="3621"/>
        <v>0</v>
      </c>
      <c r="BW1261" s="18">
        <f t="shared" si="3622"/>
        <v>19435.135999999999</v>
      </c>
      <c r="BX1261" s="18"/>
      <c r="BY1261" s="18"/>
      <c r="BZ1261" s="18"/>
      <c r="CA1261" s="18">
        <f t="shared" si="3614"/>
        <v>0</v>
      </c>
      <c r="CB1261" s="18">
        <f t="shared" si="3615"/>
        <v>0</v>
      </c>
      <c r="CC1261" s="18">
        <f t="shared" si="3616"/>
        <v>19435.135999999999</v>
      </c>
      <c r="CD1261" s="18"/>
      <c r="CE1261" s="27"/>
      <c r="CF1261" s="33"/>
    </row>
    <row r="1262" spans="1:84" ht="109.2" x14ac:dyDescent="0.3">
      <c r="A1262" s="41" t="s">
        <v>224</v>
      </c>
      <c r="B1262" s="39"/>
      <c r="C1262" s="41"/>
      <c r="D1262" s="41"/>
      <c r="E1262" s="14" t="s">
        <v>760</v>
      </c>
      <c r="F1262" s="18">
        <f t="shared" ref="F1262:K1262" si="3654">F1263</f>
        <v>399362.19999999995</v>
      </c>
      <c r="G1262" s="18">
        <f t="shared" si="3654"/>
        <v>543422.1</v>
      </c>
      <c r="H1262" s="18">
        <f t="shared" si="3654"/>
        <v>397811.89999999997</v>
      </c>
      <c r="I1262" s="18">
        <f t="shared" si="3654"/>
        <v>0</v>
      </c>
      <c r="J1262" s="18">
        <f t="shared" si="3654"/>
        <v>0</v>
      </c>
      <c r="K1262" s="18">
        <f t="shared" si="3654"/>
        <v>0</v>
      </c>
      <c r="L1262" s="18">
        <f t="shared" si="3608"/>
        <v>399362.19999999995</v>
      </c>
      <c r="M1262" s="18">
        <f t="shared" si="3609"/>
        <v>543422.1</v>
      </c>
      <c r="N1262" s="18">
        <f t="shared" si="3610"/>
        <v>397811.89999999997</v>
      </c>
      <c r="O1262" s="18">
        <f t="shared" ref="O1262:S1262" si="3655">O1263</f>
        <v>0</v>
      </c>
      <c r="P1262" s="18">
        <f t="shared" si="3655"/>
        <v>0</v>
      </c>
      <c r="Q1262" s="18">
        <f t="shared" si="3655"/>
        <v>0</v>
      </c>
      <c r="R1262" s="18">
        <f t="shared" si="3655"/>
        <v>0</v>
      </c>
      <c r="S1262" s="18">
        <f t="shared" si="3655"/>
        <v>0</v>
      </c>
      <c r="T1262" s="18">
        <f t="shared" si="3554"/>
        <v>399362.19999999995</v>
      </c>
      <c r="U1262" s="18">
        <f t="shared" si="3555"/>
        <v>543422.1</v>
      </c>
      <c r="V1262" s="18">
        <f t="shared" si="3556"/>
        <v>397811.89999999997</v>
      </c>
      <c r="W1262" s="18">
        <f t="shared" ref="W1262:CD1262" si="3656">W1263</f>
        <v>4208.9750000000004</v>
      </c>
      <c r="X1262" s="18">
        <f t="shared" si="3656"/>
        <v>0</v>
      </c>
      <c r="Y1262" s="18">
        <f t="shared" si="3656"/>
        <v>0</v>
      </c>
      <c r="Z1262" s="18">
        <f t="shared" si="3656"/>
        <v>9646.9</v>
      </c>
      <c r="AA1262" s="18">
        <f t="shared" si="3656"/>
        <v>9107.2000000000007</v>
      </c>
      <c r="AB1262" s="18">
        <f t="shared" si="3656"/>
        <v>0</v>
      </c>
      <c r="AC1262" s="18">
        <f t="shared" si="3559"/>
        <v>413218.07499999995</v>
      </c>
      <c r="AD1262" s="18">
        <f t="shared" si="3560"/>
        <v>552529.29999999993</v>
      </c>
      <c r="AE1262" s="18">
        <f t="shared" si="3561"/>
        <v>397811.89999999997</v>
      </c>
      <c r="AF1262" s="18">
        <f t="shared" si="3656"/>
        <v>0</v>
      </c>
      <c r="AG1262" s="18">
        <f t="shared" si="3656"/>
        <v>0</v>
      </c>
      <c r="AH1262" s="18">
        <f t="shared" si="3656"/>
        <v>0</v>
      </c>
      <c r="AI1262" s="18">
        <f t="shared" si="3547"/>
        <v>413218.07499999995</v>
      </c>
      <c r="AJ1262" s="18">
        <f t="shared" si="3548"/>
        <v>552529.29999999993</v>
      </c>
      <c r="AK1262" s="18">
        <f t="shared" si="3549"/>
        <v>397811.89999999997</v>
      </c>
      <c r="AL1262" s="18">
        <f t="shared" si="3656"/>
        <v>0</v>
      </c>
      <c r="AM1262" s="18">
        <f t="shared" si="3550"/>
        <v>413218.07499999995</v>
      </c>
      <c r="AN1262" s="18">
        <f t="shared" si="3656"/>
        <v>0</v>
      </c>
      <c r="AO1262" s="18">
        <f t="shared" si="3656"/>
        <v>0</v>
      </c>
      <c r="AP1262" s="18">
        <f t="shared" si="3656"/>
        <v>0</v>
      </c>
      <c r="AQ1262" s="18">
        <f t="shared" si="3648"/>
        <v>413218.07499999995</v>
      </c>
      <c r="AR1262" s="18">
        <f t="shared" si="3649"/>
        <v>552529.29999999993</v>
      </c>
      <c r="AS1262" s="18">
        <f t="shared" si="3650"/>
        <v>397811.89999999997</v>
      </c>
      <c r="AT1262" s="18">
        <f t="shared" si="3656"/>
        <v>0</v>
      </c>
      <c r="AU1262" s="18">
        <f t="shared" si="3656"/>
        <v>0</v>
      </c>
      <c r="AV1262" s="18">
        <f t="shared" si="3656"/>
        <v>0</v>
      </c>
      <c r="AW1262" s="18">
        <f t="shared" si="3651"/>
        <v>413218.07499999995</v>
      </c>
      <c r="AX1262" s="18">
        <f t="shared" si="3652"/>
        <v>552529.29999999993</v>
      </c>
      <c r="AY1262" s="18">
        <f t="shared" si="3653"/>
        <v>397811.89999999997</v>
      </c>
      <c r="AZ1262" s="18">
        <f t="shared" si="3656"/>
        <v>-242805.3</v>
      </c>
      <c r="BA1262" s="18">
        <f t="shared" si="3656"/>
        <v>-484802.30000000005</v>
      </c>
      <c r="BB1262" s="18">
        <f t="shared" si="3656"/>
        <v>-376700.1</v>
      </c>
      <c r="BC1262" s="18">
        <f t="shared" si="3644"/>
        <v>170412.77499999997</v>
      </c>
      <c r="BD1262" s="18">
        <f t="shared" si="3645"/>
        <v>67726.999999999884</v>
      </c>
      <c r="BE1262" s="18">
        <f t="shared" si="3646"/>
        <v>21111.799999999988</v>
      </c>
      <c r="BF1262" s="18">
        <f t="shared" si="3656"/>
        <v>0</v>
      </c>
      <c r="BG1262" s="18">
        <f t="shared" si="3656"/>
        <v>0</v>
      </c>
      <c r="BH1262" s="18">
        <f t="shared" si="3656"/>
        <v>0</v>
      </c>
      <c r="BI1262" s="18">
        <f t="shared" si="3641"/>
        <v>170412.77499999997</v>
      </c>
      <c r="BJ1262" s="18">
        <f t="shared" si="3642"/>
        <v>67726.999999999884</v>
      </c>
      <c r="BK1262" s="18">
        <f t="shared" si="3643"/>
        <v>21111.799999999988</v>
      </c>
      <c r="BL1262" s="18">
        <f t="shared" si="3656"/>
        <v>-11844.332</v>
      </c>
      <c r="BM1262" s="18">
        <f t="shared" si="3656"/>
        <v>-11844.326999999999</v>
      </c>
      <c r="BN1262" s="18">
        <f t="shared" si="3656"/>
        <v>0</v>
      </c>
      <c r="BO1262" s="18">
        <f t="shared" si="3626"/>
        <v>158568.44299999997</v>
      </c>
      <c r="BP1262" s="18">
        <f t="shared" si="3627"/>
        <v>55882.672999999886</v>
      </c>
      <c r="BQ1262" s="18">
        <f t="shared" si="3628"/>
        <v>21111.799999999988</v>
      </c>
      <c r="BR1262" s="18">
        <f t="shared" si="3656"/>
        <v>0</v>
      </c>
      <c r="BS1262" s="18">
        <f t="shared" si="3656"/>
        <v>0</v>
      </c>
      <c r="BT1262" s="18">
        <f t="shared" si="3656"/>
        <v>0</v>
      </c>
      <c r="BU1262" s="18">
        <f t="shared" si="3620"/>
        <v>158568.44299999997</v>
      </c>
      <c r="BV1262" s="18">
        <f t="shared" si="3621"/>
        <v>55882.672999999886</v>
      </c>
      <c r="BW1262" s="18">
        <f t="shared" si="3622"/>
        <v>21111.799999999988</v>
      </c>
      <c r="BX1262" s="18">
        <f t="shared" si="3656"/>
        <v>0</v>
      </c>
      <c r="BY1262" s="18">
        <f t="shared" si="3656"/>
        <v>0</v>
      </c>
      <c r="BZ1262" s="18">
        <f t="shared" si="3656"/>
        <v>0</v>
      </c>
      <c r="CA1262" s="18">
        <f t="shared" si="3614"/>
        <v>158568.44299999997</v>
      </c>
      <c r="CB1262" s="18">
        <f t="shared" si="3615"/>
        <v>55882.672999999886</v>
      </c>
      <c r="CC1262" s="18">
        <f t="shared" si="3616"/>
        <v>21111.799999999988</v>
      </c>
      <c r="CD1262" s="18">
        <f t="shared" si="3656"/>
        <v>0</v>
      </c>
      <c r="CE1262" s="27"/>
      <c r="CF1262" s="33"/>
    </row>
    <row r="1263" spans="1:84" ht="46.8" x14ac:dyDescent="0.3">
      <c r="A1263" s="41" t="s">
        <v>224</v>
      </c>
      <c r="B1263" s="39">
        <v>400</v>
      </c>
      <c r="C1263" s="41"/>
      <c r="D1263" s="41"/>
      <c r="E1263" s="14" t="s">
        <v>553</v>
      </c>
      <c r="F1263" s="18">
        <f t="shared" ref="F1263:K1263" si="3657">F1264</f>
        <v>399362.19999999995</v>
      </c>
      <c r="G1263" s="18">
        <f t="shared" si="3657"/>
        <v>543422.1</v>
      </c>
      <c r="H1263" s="18">
        <f t="shared" si="3657"/>
        <v>397811.89999999997</v>
      </c>
      <c r="I1263" s="18">
        <f t="shared" si="3657"/>
        <v>0</v>
      </c>
      <c r="J1263" s="18">
        <f t="shared" si="3657"/>
        <v>0</v>
      </c>
      <c r="K1263" s="18">
        <f t="shared" si="3657"/>
        <v>0</v>
      </c>
      <c r="L1263" s="18">
        <f t="shared" si="3608"/>
        <v>399362.19999999995</v>
      </c>
      <c r="M1263" s="18">
        <f t="shared" si="3609"/>
        <v>543422.1</v>
      </c>
      <c r="N1263" s="18">
        <f t="shared" si="3610"/>
        <v>397811.89999999997</v>
      </c>
      <c r="O1263" s="18">
        <f>O1264+O1266</f>
        <v>0</v>
      </c>
      <c r="P1263" s="18">
        <f t="shared" ref="P1263:CD1263" si="3658">P1264+P1266</f>
        <v>0</v>
      </c>
      <c r="Q1263" s="18">
        <f t="shared" si="3658"/>
        <v>0</v>
      </c>
      <c r="R1263" s="18">
        <f t="shared" ref="R1263:S1263" si="3659">R1264+R1266</f>
        <v>0</v>
      </c>
      <c r="S1263" s="18">
        <f t="shared" si="3659"/>
        <v>0</v>
      </c>
      <c r="T1263" s="18">
        <f t="shared" si="3554"/>
        <v>399362.19999999995</v>
      </c>
      <c r="U1263" s="18">
        <f t="shared" si="3555"/>
        <v>543422.1</v>
      </c>
      <c r="V1263" s="18">
        <f t="shared" si="3556"/>
        <v>397811.89999999997</v>
      </c>
      <c r="W1263" s="18">
        <f t="shared" ref="W1263:AB1263" si="3660">W1264+W1266</f>
        <v>4208.9750000000004</v>
      </c>
      <c r="X1263" s="18">
        <f t="shared" si="3660"/>
        <v>0</v>
      </c>
      <c r="Y1263" s="18">
        <f t="shared" si="3660"/>
        <v>0</v>
      </c>
      <c r="Z1263" s="18">
        <f t="shared" si="3660"/>
        <v>9646.9</v>
      </c>
      <c r="AA1263" s="18">
        <f t="shared" si="3660"/>
        <v>9107.2000000000007</v>
      </c>
      <c r="AB1263" s="18">
        <f t="shared" si="3660"/>
        <v>0</v>
      </c>
      <c r="AC1263" s="18">
        <f t="shared" si="3559"/>
        <v>413218.07499999995</v>
      </c>
      <c r="AD1263" s="18">
        <f t="shared" si="3560"/>
        <v>552529.29999999993</v>
      </c>
      <c r="AE1263" s="18">
        <f t="shared" si="3561"/>
        <v>397811.89999999997</v>
      </c>
      <c r="AF1263" s="18">
        <f t="shared" ref="AF1263:AH1263" si="3661">AF1264+AF1266</f>
        <v>0</v>
      </c>
      <c r="AG1263" s="18">
        <f t="shared" si="3661"/>
        <v>0</v>
      </c>
      <c r="AH1263" s="18">
        <f t="shared" si="3661"/>
        <v>0</v>
      </c>
      <c r="AI1263" s="18">
        <f t="shared" si="3547"/>
        <v>413218.07499999995</v>
      </c>
      <c r="AJ1263" s="18">
        <f t="shared" si="3548"/>
        <v>552529.29999999993</v>
      </c>
      <c r="AK1263" s="18">
        <f t="shared" si="3549"/>
        <v>397811.89999999997</v>
      </c>
      <c r="AL1263" s="18">
        <f t="shared" ref="AL1263" si="3662">AL1264+AL1266</f>
        <v>0</v>
      </c>
      <c r="AM1263" s="18">
        <f t="shared" si="3550"/>
        <v>413218.07499999995</v>
      </c>
      <c r="AN1263" s="18">
        <f t="shared" ref="AN1263:AP1263" si="3663">AN1264+AN1266</f>
        <v>0</v>
      </c>
      <c r="AO1263" s="18">
        <f t="shared" si="3663"/>
        <v>0</v>
      </c>
      <c r="AP1263" s="18">
        <f t="shared" si="3663"/>
        <v>0</v>
      </c>
      <c r="AQ1263" s="18">
        <f t="shared" si="3648"/>
        <v>413218.07499999995</v>
      </c>
      <c r="AR1263" s="18">
        <f t="shared" si="3649"/>
        <v>552529.29999999993</v>
      </c>
      <c r="AS1263" s="18">
        <f t="shared" si="3650"/>
        <v>397811.89999999997</v>
      </c>
      <c r="AT1263" s="18">
        <f t="shared" ref="AT1263:AV1263" si="3664">AT1264+AT1266</f>
        <v>0</v>
      </c>
      <c r="AU1263" s="18">
        <f t="shared" si="3664"/>
        <v>0</v>
      </c>
      <c r="AV1263" s="18">
        <f t="shared" si="3664"/>
        <v>0</v>
      </c>
      <c r="AW1263" s="18">
        <f t="shared" si="3651"/>
        <v>413218.07499999995</v>
      </c>
      <c r="AX1263" s="18">
        <f t="shared" si="3652"/>
        <v>552529.29999999993</v>
      </c>
      <c r="AY1263" s="18">
        <f t="shared" si="3653"/>
        <v>397811.89999999997</v>
      </c>
      <c r="AZ1263" s="18">
        <f t="shared" ref="AZ1263:BB1263" si="3665">AZ1264+AZ1266</f>
        <v>-242805.3</v>
      </c>
      <c r="BA1263" s="18">
        <f t="shared" si="3665"/>
        <v>-484802.30000000005</v>
      </c>
      <c r="BB1263" s="18">
        <f t="shared" si="3665"/>
        <v>-376700.1</v>
      </c>
      <c r="BC1263" s="18">
        <f t="shared" si="3644"/>
        <v>170412.77499999997</v>
      </c>
      <c r="BD1263" s="18">
        <f t="shared" si="3645"/>
        <v>67726.999999999884</v>
      </c>
      <c r="BE1263" s="18">
        <f t="shared" si="3646"/>
        <v>21111.799999999988</v>
      </c>
      <c r="BF1263" s="18">
        <f t="shared" ref="BF1263:BH1263" si="3666">BF1264+BF1266</f>
        <v>0</v>
      </c>
      <c r="BG1263" s="18">
        <f t="shared" si="3666"/>
        <v>0</v>
      </c>
      <c r="BH1263" s="18">
        <f t="shared" si="3666"/>
        <v>0</v>
      </c>
      <c r="BI1263" s="18">
        <f t="shared" si="3641"/>
        <v>170412.77499999997</v>
      </c>
      <c r="BJ1263" s="18">
        <f t="shared" si="3642"/>
        <v>67726.999999999884</v>
      </c>
      <c r="BK1263" s="18">
        <f t="shared" si="3643"/>
        <v>21111.799999999988</v>
      </c>
      <c r="BL1263" s="18">
        <f t="shared" ref="BL1263:BN1263" si="3667">BL1264+BL1266</f>
        <v>-11844.332</v>
      </c>
      <c r="BM1263" s="18">
        <f t="shared" si="3667"/>
        <v>-11844.326999999999</v>
      </c>
      <c r="BN1263" s="18">
        <f t="shared" si="3667"/>
        <v>0</v>
      </c>
      <c r="BO1263" s="18">
        <f t="shared" si="3626"/>
        <v>158568.44299999997</v>
      </c>
      <c r="BP1263" s="18">
        <f t="shared" si="3627"/>
        <v>55882.672999999886</v>
      </c>
      <c r="BQ1263" s="18">
        <f t="shared" si="3628"/>
        <v>21111.799999999988</v>
      </c>
      <c r="BR1263" s="18">
        <f t="shared" ref="BR1263:BT1263" si="3668">BR1264+BR1266</f>
        <v>0</v>
      </c>
      <c r="BS1263" s="18">
        <f t="shared" si="3668"/>
        <v>0</v>
      </c>
      <c r="BT1263" s="18">
        <f t="shared" si="3668"/>
        <v>0</v>
      </c>
      <c r="BU1263" s="18">
        <f t="shared" si="3620"/>
        <v>158568.44299999997</v>
      </c>
      <c r="BV1263" s="18">
        <f t="shared" si="3621"/>
        <v>55882.672999999886</v>
      </c>
      <c r="BW1263" s="18">
        <f t="shared" si="3622"/>
        <v>21111.799999999988</v>
      </c>
      <c r="BX1263" s="18">
        <f t="shared" ref="BX1263:BZ1263" si="3669">BX1264+BX1266</f>
        <v>0</v>
      </c>
      <c r="BY1263" s="18">
        <f t="shared" si="3669"/>
        <v>0</v>
      </c>
      <c r="BZ1263" s="18">
        <f t="shared" si="3669"/>
        <v>0</v>
      </c>
      <c r="CA1263" s="18">
        <f t="shared" si="3614"/>
        <v>158568.44299999997</v>
      </c>
      <c r="CB1263" s="18">
        <f t="shared" si="3615"/>
        <v>55882.672999999886</v>
      </c>
      <c r="CC1263" s="18">
        <f t="shared" si="3616"/>
        <v>21111.799999999988</v>
      </c>
      <c r="CD1263" s="18">
        <f t="shared" si="3658"/>
        <v>0</v>
      </c>
      <c r="CE1263" s="27"/>
      <c r="CF1263" s="33"/>
    </row>
    <row r="1264" spans="1:84" x14ac:dyDescent="0.3">
      <c r="A1264" s="41" t="s">
        <v>224</v>
      </c>
      <c r="B1264" s="39">
        <v>410</v>
      </c>
      <c r="C1264" s="41"/>
      <c r="D1264" s="41"/>
      <c r="E1264" s="14" t="s">
        <v>566</v>
      </c>
      <c r="F1264" s="18">
        <f t="shared" ref="F1264:K1264" si="3670">F1265</f>
        <v>399362.19999999995</v>
      </c>
      <c r="G1264" s="18">
        <f t="shared" si="3670"/>
        <v>543422.1</v>
      </c>
      <c r="H1264" s="18">
        <f t="shared" si="3670"/>
        <v>397811.89999999997</v>
      </c>
      <c r="I1264" s="18">
        <f t="shared" si="3670"/>
        <v>0</v>
      </c>
      <c r="J1264" s="18">
        <f t="shared" si="3670"/>
        <v>0</v>
      </c>
      <c r="K1264" s="18">
        <f t="shared" si="3670"/>
        <v>0</v>
      </c>
      <c r="L1264" s="18">
        <f t="shared" si="3608"/>
        <v>399362.19999999995</v>
      </c>
      <c r="M1264" s="18">
        <f t="shared" si="3609"/>
        <v>543422.1</v>
      </c>
      <c r="N1264" s="18">
        <f t="shared" si="3610"/>
        <v>397811.89999999997</v>
      </c>
      <c r="O1264" s="18">
        <f t="shared" ref="O1264:S1264" si="3671">O1265</f>
        <v>-13765.2</v>
      </c>
      <c r="P1264" s="18">
        <f t="shared" si="3671"/>
        <v>0</v>
      </c>
      <c r="Q1264" s="18">
        <f t="shared" si="3671"/>
        <v>0</v>
      </c>
      <c r="R1264" s="18">
        <f t="shared" si="3671"/>
        <v>0</v>
      </c>
      <c r="S1264" s="18">
        <f t="shared" si="3671"/>
        <v>0</v>
      </c>
      <c r="T1264" s="18">
        <f t="shared" si="3554"/>
        <v>385596.99999999994</v>
      </c>
      <c r="U1264" s="18">
        <f t="shared" si="3555"/>
        <v>543422.1</v>
      </c>
      <c r="V1264" s="18">
        <f t="shared" si="3556"/>
        <v>397811.89999999997</v>
      </c>
      <c r="W1264" s="18">
        <f t="shared" ref="W1264:CD1264" si="3672">W1265</f>
        <v>4208.9750000000004</v>
      </c>
      <c r="X1264" s="18">
        <f t="shared" si="3672"/>
        <v>0</v>
      </c>
      <c r="Y1264" s="18">
        <f t="shared" si="3672"/>
        <v>0</v>
      </c>
      <c r="Z1264" s="18">
        <f t="shared" si="3672"/>
        <v>9646.9</v>
      </c>
      <c r="AA1264" s="18">
        <f t="shared" si="3672"/>
        <v>9107.2000000000007</v>
      </c>
      <c r="AB1264" s="18">
        <f t="shared" si="3672"/>
        <v>0</v>
      </c>
      <c r="AC1264" s="18">
        <f t="shared" si="3559"/>
        <v>399452.87499999994</v>
      </c>
      <c r="AD1264" s="18">
        <f t="shared" si="3560"/>
        <v>552529.29999999993</v>
      </c>
      <c r="AE1264" s="18">
        <f t="shared" si="3561"/>
        <v>397811.89999999997</v>
      </c>
      <c r="AF1264" s="18">
        <f t="shared" si="3672"/>
        <v>0</v>
      </c>
      <c r="AG1264" s="18">
        <f t="shared" si="3672"/>
        <v>0</v>
      </c>
      <c r="AH1264" s="18">
        <f t="shared" si="3672"/>
        <v>0</v>
      </c>
      <c r="AI1264" s="18">
        <f t="shared" si="3547"/>
        <v>399452.87499999994</v>
      </c>
      <c r="AJ1264" s="18">
        <f t="shared" si="3548"/>
        <v>552529.29999999993</v>
      </c>
      <c r="AK1264" s="18">
        <f t="shared" si="3549"/>
        <v>397811.89999999997</v>
      </c>
      <c r="AL1264" s="18">
        <f t="shared" si="3672"/>
        <v>0</v>
      </c>
      <c r="AM1264" s="18">
        <f t="shared" si="3550"/>
        <v>399452.87499999994</v>
      </c>
      <c r="AN1264" s="18">
        <f t="shared" si="3672"/>
        <v>0</v>
      </c>
      <c r="AO1264" s="18">
        <f t="shared" si="3672"/>
        <v>0</v>
      </c>
      <c r="AP1264" s="18">
        <f t="shared" si="3672"/>
        <v>0</v>
      </c>
      <c r="AQ1264" s="18">
        <f t="shared" si="3648"/>
        <v>399452.87499999994</v>
      </c>
      <c r="AR1264" s="18">
        <f t="shared" si="3649"/>
        <v>552529.29999999993</v>
      </c>
      <c r="AS1264" s="18">
        <f t="shared" si="3650"/>
        <v>397811.89999999997</v>
      </c>
      <c r="AT1264" s="18">
        <f t="shared" si="3672"/>
        <v>0</v>
      </c>
      <c r="AU1264" s="18">
        <f t="shared" si="3672"/>
        <v>0</v>
      </c>
      <c r="AV1264" s="18">
        <f t="shared" si="3672"/>
        <v>0</v>
      </c>
      <c r="AW1264" s="18">
        <f t="shared" si="3651"/>
        <v>399452.87499999994</v>
      </c>
      <c r="AX1264" s="18">
        <f t="shared" si="3652"/>
        <v>552529.29999999993</v>
      </c>
      <c r="AY1264" s="18">
        <f t="shared" si="3653"/>
        <v>397811.89999999997</v>
      </c>
      <c r="AZ1264" s="18">
        <f t="shared" si="3672"/>
        <v>-242805.3</v>
      </c>
      <c r="BA1264" s="18">
        <f t="shared" si="3672"/>
        <v>-484802.30000000005</v>
      </c>
      <c r="BB1264" s="18">
        <f t="shared" si="3672"/>
        <v>-376700.1</v>
      </c>
      <c r="BC1264" s="18">
        <f t="shared" si="3644"/>
        <v>156647.57499999995</v>
      </c>
      <c r="BD1264" s="18">
        <f t="shared" si="3645"/>
        <v>67726.999999999884</v>
      </c>
      <c r="BE1264" s="18">
        <f t="shared" si="3646"/>
        <v>21111.799999999988</v>
      </c>
      <c r="BF1264" s="18">
        <f t="shared" si="3672"/>
        <v>0</v>
      </c>
      <c r="BG1264" s="18">
        <f t="shared" si="3672"/>
        <v>0</v>
      </c>
      <c r="BH1264" s="18">
        <f t="shared" si="3672"/>
        <v>0</v>
      </c>
      <c r="BI1264" s="18">
        <f t="shared" si="3641"/>
        <v>156647.57499999995</v>
      </c>
      <c r="BJ1264" s="18">
        <f t="shared" si="3642"/>
        <v>67726.999999999884</v>
      </c>
      <c r="BK1264" s="18">
        <f t="shared" si="3643"/>
        <v>21111.799999999988</v>
      </c>
      <c r="BL1264" s="18">
        <f t="shared" si="3672"/>
        <v>-11844.332</v>
      </c>
      <c r="BM1264" s="18">
        <f t="shared" si="3672"/>
        <v>-11844.326999999999</v>
      </c>
      <c r="BN1264" s="18">
        <f t="shared" si="3672"/>
        <v>0</v>
      </c>
      <c r="BO1264" s="18">
        <f t="shared" si="3626"/>
        <v>144803.24299999996</v>
      </c>
      <c r="BP1264" s="18">
        <f t="shared" si="3627"/>
        <v>55882.672999999886</v>
      </c>
      <c r="BQ1264" s="18">
        <f t="shared" si="3628"/>
        <v>21111.799999999988</v>
      </c>
      <c r="BR1264" s="18">
        <f t="shared" si="3672"/>
        <v>0</v>
      </c>
      <c r="BS1264" s="18">
        <f t="shared" si="3672"/>
        <v>0</v>
      </c>
      <c r="BT1264" s="18">
        <f t="shared" si="3672"/>
        <v>0</v>
      </c>
      <c r="BU1264" s="18">
        <f t="shared" si="3620"/>
        <v>144803.24299999996</v>
      </c>
      <c r="BV1264" s="18">
        <f t="shared" si="3621"/>
        <v>55882.672999999886</v>
      </c>
      <c r="BW1264" s="18">
        <f t="shared" si="3622"/>
        <v>21111.799999999988</v>
      </c>
      <c r="BX1264" s="18">
        <f t="shared" si="3672"/>
        <v>-67060.612999999998</v>
      </c>
      <c r="BY1264" s="18">
        <f t="shared" si="3672"/>
        <v>-55882.62</v>
      </c>
      <c r="BZ1264" s="18">
        <f t="shared" si="3672"/>
        <v>0</v>
      </c>
      <c r="CA1264" s="18">
        <f t="shared" si="3614"/>
        <v>77742.629999999961</v>
      </c>
      <c r="CB1264" s="18">
        <f t="shared" si="3615"/>
        <v>5.2999999883468263E-2</v>
      </c>
      <c r="CC1264" s="18">
        <f t="shared" si="3616"/>
        <v>21111.799999999988</v>
      </c>
      <c r="CD1264" s="18">
        <f t="shared" si="3672"/>
        <v>0</v>
      </c>
      <c r="CE1264" s="27"/>
      <c r="CF1264" s="33"/>
    </row>
    <row r="1265" spans="1:84" x14ac:dyDescent="0.3">
      <c r="A1265" s="41" t="s">
        <v>224</v>
      </c>
      <c r="B1265" s="39">
        <v>410</v>
      </c>
      <c r="C1265" s="41" t="s">
        <v>27</v>
      </c>
      <c r="D1265" s="41" t="s">
        <v>110</v>
      </c>
      <c r="E1265" s="14" t="s">
        <v>532</v>
      </c>
      <c r="F1265" s="23">
        <v>399362.19999999995</v>
      </c>
      <c r="G1265" s="23">
        <v>543422.1</v>
      </c>
      <c r="H1265" s="23">
        <v>397811.89999999997</v>
      </c>
      <c r="I1265" s="18"/>
      <c r="J1265" s="18"/>
      <c r="K1265" s="18"/>
      <c r="L1265" s="18">
        <f t="shared" si="3608"/>
        <v>399362.19999999995</v>
      </c>
      <c r="M1265" s="18">
        <f t="shared" si="3609"/>
        <v>543422.1</v>
      </c>
      <c r="N1265" s="18">
        <f t="shared" si="3610"/>
        <v>397811.89999999997</v>
      </c>
      <c r="O1265" s="18">
        <f>-13765.2</f>
        <v>-13765.2</v>
      </c>
      <c r="P1265" s="18"/>
      <c r="Q1265" s="18"/>
      <c r="R1265" s="18"/>
      <c r="S1265" s="18"/>
      <c r="T1265" s="18">
        <f t="shared" si="3554"/>
        <v>385596.99999999994</v>
      </c>
      <c r="U1265" s="18">
        <f t="shared" si="3555"/>
        <v>543422.1</v>
      </c>
      <c r="V1265" s="18">
        <f t="shared" si="3556"/>
        <v>397811.89999999997</v>
      </c>
      <c r="W1265" s="18">
        <v>4208.9750000000004</v>
      </c>
      <c r="X1265" s="18"/>
      <c r="Y1265" s="18"/>
      <c r="Z1265" s="18">
        <v>9646.9</v>
      </c>
      <c r="AA1265" s="18">
        <v>9107.2000000000007</v>
      </c>
      <c r="AB1265" s="18"/>
      <c r="AC1265" s="18">
        <f t="shared" si="3559"/>
        <v>399452.87499999994</v>
      </c>
      <c r="AD1265" s="18">
        <f t="shared" si="3560"/>
        <v>552529.29999999993</v>
      </c>
      <c r="AE1265" s="18">
        <f t="shared" si="3561"/>
        <v>397811.89999999997</v>
      </c>
      <c r="AF1265" s="18"/>
      <c r="AG1265" s="18"/>
      <c r="AH1265" s="18"/>
      <c r="AI1265" s="18">
        <f t="shared" si="3547"/>
        <v>399452.87499999994</v>
      </c>
      <c r="AJ1265" s="18">
        <f t="shared" si="3548"/>
        <v>552529.29999999993</v>
      </c>
      <c r="AK1265" s="18">
        <f t="shared" si="3549"/>
        <v>397811.89999999997</v>
      </c>
      <c r="AL1265" s="18"/>
      <c r="AM1265" s="18">
        <f t="shared" si="3550"/>
        <v>399452.87499999994</v>
      </c>
      <c r="AN1265" s="18"/>
      <c r="AO1265" s="18"/>
      <c r="AP1265" s="18"/>
      <c r="AQ1265" s="18">
        <f t="shared" si="3648"/>
        <v>399452.87499999994</v>
      </c>
      <c r="AR1265" s="18">
        <f t="shared" si="3649"/>
        <v>552529.29999999993</v>
      </c>
      <c r="AS1265" s="18">
        <f t="shared" si="3650"/>
        <v>397811.89999999997</v>
      </c>
      <c r="AT1265" s="18"/>
      <c r="AU1265" s="18"/>
      <c r="AV1265" s="18"/>
      <c r="AW1265" s="18">
        <f t="shared" si="3651"/>
        <v>399452.87499999994</v>
      </c>
      <c r="AX1265" s="18">
        <f t="shared" si="3652"/>
        <v>552529.29999999993</v>
      </c>
      <c r="AY1265" s="18">
        <f t="shared" si="3653"/>
        <v>397811.89999999997</v>
      </c>
      <c r="AZ1265" s="18">
        <f>-135713.9+9107.2-116198.6</f>
        <v>-242805.3</v>
      </c>
      <c r="BA1265" s="18">
        <f>-216168.1-9107.2-259527</f>
        <v>-484802.30000000005</v>
      </c>
      <c r="BB1265" s="18">
        <f>-271274.3-105425.8</f>
        <v>-376700.1</v>
      </c>
      <c r="BC1265" s="18">
        <f t="shared" si="3644"/>
        <v>156647.57499999995</v>
      </c>
      <c r="BD1265" s="18">
        <f t="shared" si="3645"/>
        <v>67726.999999999884</v>
      </c>
      <c r="BE1265" s="18">
        <f t="shared" si="3646"/>
        <v>21111.799999999988</v>
      </c>
      <c r="BF1265" s="18"/>
      <c r="BG1265" s="18"/>
      <c r="BH1265" s="18"/>
      <c r="BI1265" s="18">
        <f t="shared" si="3641"/>
        <v>156647.57499999995</v>
      </c>
      <c r="BJ1265" s="18">
        <f t="shared" si="3642"/>
        <v>67726.999999999884</v>
      </c>
      <c r="BK1265" s="18">
        <f t="shared" si="3643"/>
        <v>21111.799999999988</v>
      </c>
      <c r="BL1265" s="18">
        <v>-11844.332</v>
      </c>
      <c r="BM1265" s="18">
        <v>-11844.326999999999</v>
      </c>
      <c r="BN1265" s="18"/>
      <c r="BO1265" s="18">
        <f t="shared" si="3626"/>
        <v>144803.24299999996</v>
      </c>
      <c r="BP1265" s="18">
        <f t="shared" si="3627"/>
        <v>55882.672999999886</v>
      </c>
      <c r="BQ1265" s="18">
        <f t="shared" si="3628"/>
        <v>21111.799999999988</v>
      </c>
      <c r="BR1265" s="18"/>
      <c r="BS1265" s="18"/>
      <c r="BT1265" s="18"/>
      <c r="BU1265" s="18">
        <f t="shared" si="3620"/>
        <v>144803.24299999996</v>
      </c>
      <c r="BV1265" s="18">
        <f t="shared" si="3621"/>
        <v>55882.672999999886</v>
      </c>
      <c r="BW1265" s="18">
        <f t="shared" si="3622"/>
        <v>21111.799999999988</v>
      </c>
      <c r="BX1265" s="18">
        <v>-67060.612999999998</v>
      </c>
      <c r="BY1265" s="18">
        <v>-55882.62</v>
      </c>
      <c r="BZ1265" s="18"/>
      <c r="CA1265" s="18">
        <f t="shared" si="3614"/>
        <v>77742.629999999961</v>
      </c>
      <c r="CB1265" s="18">
        <f t="shared" si="3615"/>
        <v>5.2999999883468263E-2</v>
      </c>
      <c r="CC1265" s="18">
        <f t="shared" si="3616"/>
        <v>21111.799999999988</v>
      </c>
      <c r="CD1265" s="18"/>
      <c r="CE1265" s="27"/>
      <c r="CF1265" s="33"/>
    </row>
    <row r="1266" spans="1:84" ht="140.4" x14ac:dyDescent="0.3">
      <c r="A1266" s="41" t="s">
        <v>224</v>
      </c>
      <c r="B1266" s="39">
        <v>460</v>
      </c>
      <c r="C1266" s="41"/>
      <c r="D1266" s="41"/>
      <c r="E1266" s="14" t="s">
        <v>567</v>
      </c>
      <c r="F1266" s="23"/>
      <c r="G1266" s="23"/>
      <c r="H1266" s="23"/>
      <c r="I1266" s="18"/>
      <c r="J1266" s="18"/>
      <c r="K1266" s="18"/>
      <c r="L1266" s="18"/>
      <c r="M1266" s="18"/>
      <c r="N1266" s="18"/>
      <c r="O1266" s="18">
        <f>O1267</f>
        <v>13765.2</v>
      </c>
      <c r="P1266" s="18">
        <f t="shared" ref="P1266:CD1266" si="3673">P1267</f>
        <v>0</v>
      </c>
      <c r="Q1266" s="18">
        <f t="shared" si="3673"/>
        <v>0</v>
      </c>
      <c r="R1266" s="18">
        <f t="shared" si="3673"/>
        <v>0</v>
      </c>
      <c r="S1266" s="18">
        <f t="shared" si="3673"/>
        <v>0</v>
      </c>
      <c r="T1266" s="18">
        <f t="shared" si="3554"/>
        <v>13765.2</v>
      </c>
      <c r="U1266" s="18">
        <f t="shared" si="3555"/>
        <v>0</v>
      </c>
      <c r="V1266" s="18">
        <f t="shared" si="3556"/>
        <v>0</v>
      </c>
      <c r="W1266" s="18">
        <f t="shared" si="3673"/>
        <v>0</v>
      </c>
      <c r="X1266" s="18">
        <f t="shared" si="3673"/>
        <v>0</v>
      </c>
      <c r="Y1266" s="18">
        <f t="shared" si="3673"/>
        <v>0</v>
      </c>
      <c r="Z1266" s="18">
        <f t="shared" si="3673"/>
        <v>0</v>
      </c>
      <c r="AA1266" s="18">
        <f t="shared" si="3673"/>
        <v>0</v>
      </c>
      <c r="AB1266" s="18">
        <f t="shared" si="3673"/>
        <v>0</v>
      </c>
      <c r="AC1266" s="18">
        <f t="shared" si="3559"/>
        <v>13765.2</v>
      </c>
      <c r="AD1266" s="18">
        <f t="shared" si="3560"/>
        <v>0</v>
      </c>
      <c r="AE1266" s="18">
        <f t="shared" si="3561"/>
        <v>0</v>
      </c>
      <c r="AF1266" s="18">
        <f t="shared" si="3673"/>
        <v>0</v>
      </c>
      <c r="AG1266" s="18">
        <f t="shared" si="3673"/>
        <v>0</v>
      </c>
      <c r="AH1266" s="18">
        <f t="shared" si="3673"/>
        <v>0</v>
      </c>
      <c r="AI1266" s="18">
        <f t="shared" si="3547"/>
        <v>13765.2</v>
      </c>
      <c r="AJ1266" s="18">
        <f t="shared" si="3548"/>
        <v>0</v>
      </c>
      <c r="AK1266" s="18">
        <f t="shared" si="3549"/>
        <v>0</v>
      </c>
      <c r="AL1266" s="18">
        <f t="shared" si="3673"/>
        <v>0</v>
      </c>
      <c r="AM1266" s="18">
        <f t="shared" si="3550"/>
        <v>13765.2</v>
      </c>
      <c r="AN1266" s="18">
        <f t="shared" si="3673"/>
        <v>0</v>
      </c>
      <c r="AO1266" s="18">
        <f t="shared" si="3673"/>
        <v>0</v>
      </c>
      <c r="AP1266" s="18">
        <f t="shared" si="3673"/>
        <v>0</v>
      </c>
      <c r="AQ1266" s="18">
        <f t="shared" si="3648"/>
        <v>13765.2</v>
      </c>
      <c r="AR1266" s="18">
        <f t="shared" si="3649"/>
        <v>0</v>
      </c>
      <c r="AS1266" s="18">
        <f t="shared" si="3650"/>
        <v>0</v>
      </c>
      <c r="AT1266" s="18">
        <f t="shared" si="3673"/>
        <v>0</v>
      </c>
      <c r="AU1266" s="18">
        <f t="shared" si="3673"/>
        <v>0</v>
      </c>
      <c r="AV1266" s="18">
        <f t="shared" si="3673"/>
        <v>0</v>
      </c>
      <c r="AW1266" s="18">
        <f t="shared" si="3651"/>
        <v>13765.2</v>
      </c>
      <c r="AX1266" s="18">
        <f t="shared" si="3652"/>
        <v>0</v>
      </c>
      <c r="AY1266" s="18">
        <f t="shared" si="3653"/>
        <v>0</v>
      </c>
      <c r="AZ1266" s="18">
        <f t="shared" si="3673"/>
        <v>0</v>
      </c>
      <c r="BA1266" s="18">
        <f t="shared" si="3673"/>
        <v>0</v>
      </c>
      <c r="BB1266" s="18">
        <f t="shared" si="3673"/>
        <v>0</v>
      </c>
      <c r="BC1266" s="18">
        <f t="shared" si="3644"/>
        <v>13765.2</v>
      </c>
      <c r="BD1266" s="18">
        <f t="shared" si="3645"/>
        <v>0</v>
      </c>
      <c r="BE1266" s="18">
        <f t="shared" si="3646"/>
        <v>0</v>
      </c>
      <c r="BF1266" s="18">
        <f t="shared" si="3673"/>
        <v>0</v>
      </c>
      <c r="BG1266" s="18">
        <f t="shared" si="3673"/>
        <v>0</v>
      </c>
      <c r="BH1266" s="18">
        <f t="shared" si="3673"/>
        <v>0</v>
      </c>
      <c r="BI1266" s="18">
        <f t="shared" si="3641"/>
        <v>13765.2</v>
      </c>
      <c r="BJ1266" s="18">
        <f t="shared" si="3642"/>
        <v>0</v>
      </c>
      <c r="BK1266" s="18">
        <f t="shared" si="3643"/>
        <v>0</v>
      </c>
      <c r="BL1266" s="18">
        <f t="shared" si="3673"/>
        <v>0</v>
      </c>
      <c r="BM1266" s="18">
        <f t="shared" si="3673"/>
        <v>0</v>
      </c>
      <c r="BN1266" s="18">
        <f t="shared" si="3673"/>
        <v>0</v>
      </c>
      <c r="BO1266" s="18">
        <f t="shared" si="3626"/>
        <v>13765.2</v>
      </c>
      <c r="BP1266" s="18">
        <f t="shared" si="3627"/>
        <v>0</v>
      </c>
      <c r="BQ1266" s="18">
        <f t="shared" si="3628"/>
        <v>0</v>
      </c>
      <c r="BR1266" s="18">
        <f t="shared" si="3673"/>
        <v>0</v>
      </c>
      <c r="BS1266" s="18">
        <f t="shared" si="3673"/>
        <v>0</v>
      </c>
      <c r="BT1266" s="18">
        <f t="shared" si="3673"/>
        <v>0</v>
      </c>
      <c r="BU1266" s="18">
        <f t="shared" si="3620"/>
        <v>13765.2</v>
      </c>
      <c r="BV1266" s="18">
        <f t="shared" si="3621"/>
        <v>0</v>
      </c>
      <c r="BW1266" s="18">
        <f t="shared" si="3622"/>
        <v>0</v>
      </c>
      <c r="BX1266" s="18">
        <f t="shared" si="3673"/>
        <v>67060.612999999998</v>
      </c>
      <c r="BY1266" s="18">
        <f t="shared" si="3673"/>
        <v>55882.62</v>
      </c>
      <c r="BZ1266" s="18">
        <f t="shared" si="3673"/>
        <v>0</v>
      </c>
      <c r="CA1266" s="18">
        <f t="shared" si="3614"/>
        <v>80825.812999999995</v>
      </c>
      <c r="CB1266" s="18">
        <f t="shared" si="3615"/>
        <v>55882.62</v>
      </c>
      <c r="CC1266" s="18">
        <f t="shared" si="3616"/>
        <v>0</v>
      </c>
      <c r="CD1266" s="18">
        <f t="shared" si="3673"/>
        <v>0</v>
      </c>
      <c r="CE1266" s="27"/>
      <c r="CF1266" s="33"/>
    </row>
    <row r="1267" spans="1:84" x14ac:dyDescent="0.3">
      <c r="A1267" s="41" t="s">
        <v>224</v>
      </c>
      <c r="B1267" s="39">
        <v>460</v>
      </c>
      <c r="C1267" s="41" t="s">
        <v>27</v>
      </c>
      <c r="D1267" s="41" t="s">
        <v>110</v>
      </c>
      <c r="E1267" s="14" t="s">
        <v>532</v>
      </c>
      <c r="F1267" s="23"/>
      <c r="G1267" s="23"/>
      <c r="H1267" s="23"/>
      <c r="I1267" s="18"/>
      <c r="J1267" s="18"/>
      <c r="K1267" s="18"/>
      <c r="L1267" s="18"/>
      <c r="M1267" s="18"/>
      <c r="N1267" s="18"/>
      <c r="O1267" s="18">
        <v>13765.2</v>
      </c>
      <c r="P1267" s="18"/>
      <c r="Q1267" s="18"/>
      <c r="R1267" s="18"/>
      <c r="S1267" s="18"/>
      <c r="T1267" s="18">
        <f t="shared" si="3554"/>
        <v>13765.2</v>
      </c>
      <c r="U1267" s="18">
        <f t="shared" si="3555"/>
        <v>0</v>
      </c>
      <c r="V1267" s="18">
        <f t="shared" si="3556"/>
        <v>0</v>
      </c>
      <c r="W1267" s="18"/>
      <c r="X1267" s="18"/>
      <c r="Y1267" s="18"/>
      <c r="Z1267" s="18"/>
      <c r="AA1267" s="18"/>
      <c r="AB1267" s="18"/>
      <c r="AC1267" s="18">
        <f t="shared" si="3559"/>
        <v>13765.2</v>
      </c>
      <c r="AD1267" s="18">
        <f t="shared" si="3560"/>
        <v>0</v>
      </c>
      <c r="AE1267" s="18">
        <f t="shared" si="3561"/>
        <v>0</v>
      </c>
      <c r="AF1267" s="18"/>
      <c r="AG1267" s="18"/>
      <c r="AH1267" s="18"/>
      <c r="AI1267" s="18">
        <f t="shared" si="3547"/>
        <v>13765.2</v>
      </c>
      <c r="AJ1267" s="18">
        <f t="shared" si="3548"/>
        <v>0</v>
      </c>
      <c r="AK1267" s="18">
        <f t="shared" si="3549"/>
        <v>0</v>
      </c>
      <c r="AL1267" s="18"/>
      <c r="AM1267" s="18">
        <f t="shared" si="3550"/>
        <v>13765.2</v>
      </c>
      <c r="AN1267" s="18"/>
      <c r="AO1267" s="18"/>
      <c r="AP1267" s="18"/>
      <c r="AQ1267" s="18">
        <f t="shared" si="3648"/>
        <v>13765.2</v>
      </c>
      <c r="AR1267" s="18">
        <f t="shared" si="3649"/>
        <v>0</v>
      </c>
      <c r="AS1267" s="18">
        <f t="shared" si="3650"/>
        <v>0</v>
      </c>
      <c r="AT1267" s="18"/>
      <c r="AU1267" s="18"/>
      <c r="AV1267" s="18"/>
      <c r="AW1267" s="18">
        <f t="shared" si="3651"/>
        <v>13765.2</v>
      </c>
      <c r="AX1267" s="18">
        <f t="shared" si="3652"/>
        <v>0</v>
      </c>
      <c r="AY1267" s="18">
        <f t="shared" si="3653"/>
        <v>0</v>
      </c>
      <c r="AZ1267" s="18"/>
      <c r="BA1267" s="18"/>
      <c r="BB1267" s="18"/>
      <c r="BC1267" s="18">
        <f t="shared" si="3644"/>
        <v>13765.2</v>
      </c>
      <c r="BD1267" s="18">
        <f t="shared" si="3645"/>
        <v>0</v>
      </c>
      <c r="BE1267" s="18">
        <f t="shared" si="3646"/>
        <v>0</v>
      </c>
      <c r="BF1267" s="18"/>
      <c r="BG1267" s="18"/>
      <c r="BH1267" s="18"/>
      <c r="BI1267" s="18">
        <f t="shared" si="3641"/>
        <v>13765.2</v>
      </c>
      <c r="BJ1267" s="18">
        <f t="shared" si="3642"/>
        <v>0</v>
      </c>
      <c r="BK1267" s="18">
        <f t="shared" si="3643"/>
        <v>0</v>
      </c>
      <c r="BL1267" s="18"/>
      <c r="BM1267" s="18"/>
      <c r="BN1267" s="18"/>
      <c r="BO1267" s="18">
        <f t="shared" si="3626"/>
        <v>13765.2</v>
      </c>
      <c r="BP1267" s="18">
        <f t="shared" si="3627"/>
        <v>0</v>
      </c>
      <c r="BQ1267" s="18">
        <f t="shared" si="3628"/>
        <v>0</v>
      </c>
      <c r="BR1267" s="18"/>
      <c r="BS1267" s="18"/>
      <c r="BT1267" s="18"/>
      <c r="BU1267" s="18">
        <f t="shared" si="3620"/>
        <v>13765.2</v>
      </c>
      <c r="BV1267" s="18">
        <f t="shared" si="3621"/>
        <v>0</v>
      </c>
      <c r="BW1267" s="18">
        <f t="shared" si="3622"/>
        <v>0</v>
      </c>
      <c r="BX1267" s="18">
        <v>67060.612999999998</v>
      </c>
      <c r="BY1267" s="18">
        <v>55882.62</v>
      </c>
      <c r="BZ1267" s="18"/>
      <c r="CA1267" s="18">
        <f t="shared" si="3614"/>
        <v>80825.812999999995</v>
      </c>
      <c r="CB1267" s="18">
        <f t="shared" si="3615"/>
        <v>55882.62</v>
      </c>
      <c r="CC1267" s="18">
        <f t="shared" si="3616"/>
        <v>0</v>
      </c>
      <c r="CD1267" s="18"/>
      <c r="CE1267" s="27"/>
      <c r="CF1267" s="33"/>
    </row>
    <row r="1268" spans="1:84" ht="140.4" x14ac:dyDescent="0.3">
      <c r="A1268" s="41" t="s">
        <v>768</v>
      </c>
      <c r="B1268" s="39"/>
      <c r="C1268" s="41"/>
      <c r="D1268" s="41"/>
      <c r="E1268" s="14" t="s">
        <v>1021</v>
      </c>
      <c r="F1268" s="18">
        <f t="shared" ref="F1268:K1268" si="3674">F1269</f>
        <v>36789.600000000006</v>
      </c>
      <c r="G1268" s="18">
        <f t="shared" si="3674"/>
        <v>0</v>
      </c>
      <c r="H1268" s="18">
        <f t="shared" si="3674"/>
        <v>0</v>
      </c>
      <c r="I1268" s="18">
        <f t="shared" si="3674"/>
        <v>0</v>
      </c>
      <c r="J1268" s="18">
        <f t="shared" si="3674"/>
        <v>0</v>
      </c>
      <c r="K1268" s="18">
        <f t="shared" si="3674"/>
        <v>0</v>
      </c>
      <c r="L1268" s="18">
        <f t="shared" si="3608"/>
        <v>36789.600000000006</v>
      </c>
      <c r="M1268" s="18">
        <f t="shared" si="3609"/>
        <v>0</v>
      </c>
      <c r="N1268" s="18">
        <f t="shared" si="3610"/>
        <v>0</v>
      </c>
      <c r="O1268" s="18">
        <f t="shared" ref="O1268:S1268" si="3675">O1269</f>
        <v>2429.1360000000004</v>
      </c>
      <c r="P1268" s="18">
        <f t="shared" si="3675"/>
        <v>0</v>
      </c>
      <c r="Q1268" s="18">
        <f t="shared" si="3675"/>
        <v>0</v>
      </c>
      <c r="R1268" s="18">
        <f t="shared" si="3675"/>
        <v>0</v>
      </c>
      <c r="S1268" s="18">
        <f t="shared" si="3675"/>
        <v>0</v>
      </c>
      <c r="T1268" s="18">
        <f t="shared" si="3554"/>
        <v>39218.736000000004</v>
      </c>
      <c r="U1268" s="18">
        <f t="shared" si="3555"/>
        <v>0</v>
      </c>
      <c r="V1268" s="18">
        <f t="shared" si="3556"/>
        <v>0</v>
      </c>
      <c r="W1268" s="18">
        <f t="shared" ref="W1268:CD1268" si="3676">W1269</f>
        <v>0</v>
      </c>
      <c r="X1268" s="18">
        <f t="shared" si="3676"/>
        <v>0</v>
      </c>
      <c r="Y1268" s="18">
        <f t="shared" si="3676"/>
        <v>0</v>
      </c>
      <c r="Z1268" s="18">
        <f t="shared" si="3676"/>
        <v>0</v>
      </c>
      <c r="AA1268" s="18">
        <f t="shared" si="3676"/>
        <v>0</v>
      </c>
      <c r="AB1268" s="18">
        <f t="shared" si="3676"/>
        <v>0</v>
      </c>
      <c r="AC1268" s="18">
        <f t="shared" si="3559"/>
        <v>39218.736000000004</v>
      </c>
      <c r="AD1268" s="18">
        <f t="shared" si="3560"/>
        <v>0</v>
      </c>
      <c r="AE1268" s="18">
        <f t="shared" si="3561"/>
        <v>0</v>
      </c>
      <c r="AF1268" s="18">
        <f t="shared" si="3676"/>
        <v>0</v>
      </c>
      <c r="AG1268" s="18">
        <f t="shared" si="3676"/>
        <v>0</v>
      </c>
      <c r="AH1268" s="18">
        <f t="shared" si="3676"/>
        <v>0</v>
      </c>
      <c r="AI1268" s="18">
        <f t="shared" si="3547"/>
        <v>39218.736000000004</v>
      </c>
      <c r="AJ1268" s="18">
        <f t="shared" si="3548"/>
        <v>0</v>
      </c>
      <c r="AK1268" s="18">
        <f t="shared" si="3549"/>
        <v>0</v>
      </c>
      <c r="AL1268" s="18">
        <f t="shared" si="3676"/>
        <v>0</v>
      </c>
      <c r="AM1268" s="18">
        <f t="shared" si="3550"/>
        <v>39218.736000000004</v>
      </c>
      <c r="AN1268" s="18">
        <f t="shared" si="3676"/>
        <v>-5241.96</v>
      </c>
      <c r="AO1268" s="18">
        <f t="shared" si="3676"/>
        <v>0</v>
      </c>
      <c r="AP1268" s="18">
        <f t="shared" si="3676"/>
        <v>0</v>
      </c>
      <c r="AQ1268" s="18">
        <f t="shared" si="3648"/>
        <v>33976.776000000005</v>
      </c>
      <c r="AR1268" s="18">
        <f t="shared" si="3649"/>
        <v>0</v>
      </c>
      <c r="AS1268" s="18">
        <f t="shared" si="3650"/>
        <v>0</v>
      </c>
      <c r="AT1268" s="18">
        <f t="shared" si="3676"/>
        <v>5241.96</v>
      </c>
      <c r="AU1268" s="18">
        <f t="shared" si="3676"/>
        <v>0</v>
      </c>
      <c r="AV1268" s="18">
        <f t="shared" si="3676"/>
        <v>0</v>
      </c>
      <c r="AW1268" s="18">
        <f t="shared" si="3651"/>
        <v>39218.736000000004</v>
      </c>
      <c r="AX1268" s="18">
        <f t="shared" si="3652"/>
        <v>0</v>
      </c>
      <c r="AY1268" s="18">
        <f t="shared" si="3653"/>
        <v>0</v>
      </c>
      <c r="AZ1268" s="18">
        <f t="shared" si="3676"/>
        <v>-13348.037</v>
      </c>
      <c r="BA1268" s="18">
        <f t="shared" si="3676"/>
        <v>0</v>
      </c>
      <c r="BB1268" s="18">
        <f t="shared" si="3676"/>
        <v>0</v>
      </c>
      <c r="BC1268" s="18">
        <f t="shared" si="3644"/>
        <v>25870.699000000004</v>
      </c>
      <c r="BD1268" s="18">
        <f t="shared" si="3645"/>
        <v>0</v>
      </c>
      <c r="BE1268" s="18">
        <f t="shared" si="3646"/>
        <v>0</v>
      </c>
      <c r="BF1268" s="18">
        <f t="shared" si="3676"/>
        <v>0</v>
      </c>
      <c r="BG1268" s="18">
        <f t="shared" si="3676"/>
        <v>0</v>
      </c>
      <c r="BH1268" s="18">
        <f t="shared" si="3676"/>
        <v>0</v>
      </c>
      <c r="BI1268" s="18">
        <f t="shared" si="3641"/>
        <v>25870.699000000004</v>
      </c>
      <c r="BJ1268" s="18">
        <f t="shared" si="3642"/>
        <v>0</v>
      </c>
      <c r="BK1268" s="18">
        <f t="shared" si="3643"/>
        <v>0</v>
      </c>
      <c r="BL1268" s="18">
        <f t="shared" si="3676"/>
        <v>-469.79899999999998</v>
      </c>
      <c r="BM1268" s="18">
        <f t="shared" si="3676"/>
        <v>0</v>
      </c>
      <c r="BN1268" s="18">
        <f t="shared" si="3676"/>
        <v>0</v>
      </c>
      <c r="BO1268" s="18">
        <f t="shared" si="3626"/>
        <v>25400.900000000005</v>
      </c>
      <c r="BP1268" s="18">
        <f t="shared" si="3627"/>
        <v>0</v>
      </c>
      <c r="BQ1268" s="18">
        <f t="shared" si="3628"/>
        <v>0</v>
      </c>
      <c r="BR1268" s="18">
        <f t="shared" si="3676"/>
        <v>0</v>
      </c>
      <c r="BS1268" s="18">
        <f t="shared" si="3676"/>
        <v>0</v>
      </c>
      <c r="BT1268" s="18">
        <f t="shared" si="3676"/>
        <v>0</v>
      </c>
      <c r="BU1268" s="18">
        <f t="shared" si="3620"/>
        <v>25400.900000000005</v>
      </c>
      <c r="BV1268" s="18">
        <f t="shared" si="3621"/>
        <v>0</v>
      </c>
      <c r="BW1268" s="18">
        <f t="shared" si="3622"/>
        <v>0</v>
      </c>
      <c r="BX1268" s="18">
        <f t="shared" si="3676"/>
        <v>0</v>
      </c>
      <c r="BY1268" s="18">
        <f t="shared" si="3676"/>
        <v>0</v>
      </c>
      <c r="BZ1268" s="18">
        <f t="shared" si="3676"/>
        <v>0</v>
      </c>
      <c r="CA1268" s="18">
        <f t="shared" si="3614"/>
        <v>25400.900000000005</v>
      </c>
      <c r="CB1268" s="18">
        <f t="shared" si="3615"/>
        <v>0</v>
      </c>
      <c r="CC1268" s="18">
        <f t="shared" si="3616"/>
        <v>0</v>
      </c>
      <c r="CD1268" s="18">
        <f t="shared" si="3676"/>
        <v>0</v>
      </c>
      <c r="CE1268" s="27"/>
      <c r="CF1268" s="33"/>
    </row>
    <row r="1269" spans="1:84" ht="46.8" x14ac:dyDescent="0.3">
      <c r="A1269" s="41" t="s">
        <v>768</v>
      </c>
      <c r="B1269" s="39">
        <v>400</v>
      </c>
      <c r="C1269" s="41"/>
      <c r="D1269" s="41"/>
      <c r="E1269" s="14" t="s">
        <v>553</v>
      </c>
      <c r="F1269" s="18">
        <f t="shared" ref="F1269:K1269" si="3677">F1270+F1272</f>
        <v>36789.600000000006</v>
      </c>
      <c r="G1269" s="18">
        <f t="shared" si="3677"/>
        <v>0</v>
      </c>
      <c r="H1269" s="18">
        <f t="shared" si="3677"/>
        <v>0</v>
      </c>
      <c r="I1269" s="18">
        <f t="shared" si="3677"/>
        <v>0</v>
      </c>
      <c r="J1269" s="18">
        <f t="shared" si="3677"/>
        <v>0</v>
      </c>
      <c r="K1269" s="18">
        <f t="shared" si="3677"/>
        <v>0</v>
      </c>
      <c r="L1269" s="18">
        <f t="shared" si="3608"/>
        <v>36789.600000000006</v>
      </c>
      <c r="M1269" s="18">
        <f t="shared" si="3609"/>
        <v>0</v>
      </c>
      <c r="N1269" s="18">
        <f t="shared" si="3610"/>
        <v>0</v>
      </c>
      <c r="O1269" s="18">
        <f t="shared" ref="O1269:S1269" si="3678">O1270+O1272</f>
        <v>2429.1360000000004</v>
      </c>
      <c r="P1269" s="18">
        <f t="shared" si="3678"/>
        <v>0</v>
      </c>
      <c r="Q1269" s="18">
        <f t="shared" si="3678"/>
        <v>0</v>
      </c>
      <c r="R1269" s="18">
        <f t="shared" si="3678"/>
        <v>0</v>
      </c>
      <c r="S1269" s="18">
        <f t="shared" si="3678"/>
        <v>0</v>
      </c>
      <c r="T1269" s="18">
        <f t="shared" si="3554"/>
        <v>39218.736000000004</v>
      </c>
      <c r="U1269" s="18">
        <f t="shared" si="3555"/>
        <v>0</v>
      </c>
      <c r="V1269" s="18">
        <f t="shared" si="3556"/>
        <v>0</v>
      </c>
      <c r="W1269" s="18">
        <f t="shared" ref="W1269:CD1269" si="3679">W1270+W1272</f>
        <v>0</v>
      </c>
      <c r="X1269" s="18">
        <f t="shared" ref="X1269:AB1269" si="3680">X1270+X1272</f>
        <v>0</v>
      </c>
      <c r="Y1269" s="18">
        <f t="shared" si="3680"/>
        <v>0</v>
      </c>
      <c r="Z1269" s="18">
        <f t="shared" si="3680"/>
        <v>0</v>
      </c>
      <c r="AA1269" s="18">
        <f t="shared" si="3680"/>
        <v>0</v>
      </c>
      <c r="AB1269" s="18">
        <f t="shared" si="3680"/>
        <v>0</v>
      </c>
      <c r="AC1269" s="18">
        <f t="shared" si="3559"/>
        <v>39218.736000000004</v>
      </c>
      <c r="AD1269" s="18">
        <f t="shared" si="3560"/>
        <v>0</v>
      </c>
      <c r="AE1269" s="18">
        <f t="shared" si="3561"/>
        <v>0</v>
      </c>
      <c r="AF1269" s="18">
        <f t="shared" ref="AF1269:AH1269" si="3681">AF1270+AF1272</f>
        <v>0</v>
      </c>
      <c r="AG1269" s="18">
        <f t="shared" si="3681"/>
        <v>0</v>
      </c>
      <c r="AH1269" s="18">
        <f t="shared" si="3681"/>
        <v>0</v>
      </c>
      <c r="AI1269" s="18">
        <f t="shared" si="3547"/>
        <v>39218.736000000004</v>
      </c>
      <c r="AJ1269" s="18">
        <f t="shared" si="3548"/>
        <v>0</v>
      </c>
      <c r="AK1269" s="18">
        <f t="shared" si="3549"/>
        <v>0</v>
      </c>
      <c r="AL1269" s="18">
        <f t="shared" ref="AL1269" si="3682">AL1270+AL1272</f>
        <v>0</v>
      </c>
      <c r="AM1269" s="18">
        <f t="shared" si="3550"/>
        <v>39218.736000000004</v>
      </c>
      <c r="AN1269" s="18">
        <f t="shared" ref="AN1269:AP1269" si="3683">AN1270+AN1272</f>
        <v>-5241.96</v>
      </c>
      <c r="AO1269" s="18">
        <f t="shared" si="3683"/>
        <v>0</v>
      </c>
      <c r="AP1269" s="18">
        <f t="shared" si="3683"/>
        <v>0</v>
      </c>
      <c r="AQ1269" s="18">
        <f t="shared" si="3648"/>
        <v>33976.776000000005</v>
      </c>
      <c r="AR1269" s="18">
        <f t="shared" si="3649"/>
        <v>0</v>
      </c>
      <c r="AS1269" s="18">
        <f t="shared" si="3650"/>
        <v>0</v>
      </c>
      <c r="AT1269" s="18">
        <f t="shared" ref="AT1269:AV1269" si="3684">AT1270+AT1272</f>
        <v>5241.96</v>
      </c>
      <c r="AU1269" s="18">
        <f t="shared" si="3684"/>
        <v>0</v>
      </c>
      <c r="AV1269" s="18">
        <f t="shared" si="3684"/>
        <v>0</v>
      </c>
      <c r="AW1269" s="18">
        <f t="shared" si="3651"/>
        <v>39218.736000000004</v>
      </c>
      <c r="AX1269" s="18">
        <f t="shared" si="3652"/>
        <v>0</v>
      </c>
      <c r="AY1269" s="18">
        <f t="shared" si="3653"/>
        <v>0</v>
      </c>
      <c r="AZ1269" s="18">
        <f t="shared" ref="AZ1269:BB1269" si="3685">AZ1270+AZ1272</f>
        <v>-13348.037</v>
      </c>
      <c r="BA1269" s="18">
        <f t="shared" si="3685"/>
        <v>0</v>
      </c>
      <c r="BB1269" s="18">
        <f t="shared" si="3685"/>
        <v>0</v>
      </c>
      <c r="BC1269" s="18">
        <f t="shared" si="3644"/>
        <v>25870.699000000004</v>
      </c>
      <c r="BD1269" s="18">
        <f t="shared" si="3645"/>
        <v>0</v>
      </c>
      <c r="BE1269" s="18">
        <f t="shared" si="3646"/>
        <v>0</v>
      </c>
      <c r="BF1269" s="18">
        <f t="shared" ref="BF1269:BH1269" si="3686">BF1270+BF1272</f>
        <v>0</v>
      </c>
      <c r="BG1269" s="18">
        <f t="shared" si="3686"/>
        <v>0</v>
      </c>
      <c r="BH1269" s="18">
        <f t="shared" si="3686"/>
        <v>0</v>
      </c>
      <c r="BI1269" s="18">
        <f t="shared" si="3641"/>
        <v>25870.699000000004</v>
      </c>
      <c r="BJ1269" s="18">
        <f t="shared" si="3642"/>
        <v>0</v>
      </c>
      <c r="BK1269" s="18">
        <f t="shared" si="3643"/>
        <v>0</v>
      </c>
      <c r="BL1269" s="18">
        <f t="shared" ref="BL1269:BN1269" si="3687">BL1270+BL1272</f>
        <v>-469.79899999999998</v>
      </c>
      <c r="BM1269" s="18">
        <f t="shared" si="3687"/>
        <v>0</v>
      </c>
      <c r="BN1269" s="18">
        <f t="shared" si="3687"/>
        <v>0</v>
      </c>
      <c r="BO1269" s="18">
        <f t="shared" si="3626"/>
        <v>25400.900000000005</v>
      </c>
      <c r="BP1269" s="18">
        <f t="shared" si="3627"/>
        <v>0</v>
      </c>
      <c r="BQ1269" s="18">
        <f t="shared" si="3628"/>
        <v>0</v>
      </c>
      <c r="BR1269" s="18">
        <f t="shared" ref="BR1269:BT1269" si="3688">BR1270+BR1272</f>
        <v>0</v>
      </c>
      <c r="BS1269" s="18">
        <f t="shared" si="3688"/>
        <v>0</v>
      </c>
      <c r="BT1269" s="18">
        <f t="shared" si="3688"/>
        <v>0</v>
      </c>
      <c r="BU1269" s="18">
        <f t="shared" si="3620"/>
        <v>25400.900000000005</v>
      </c>
      <c r="BV1269" s="18">
        <f t="shared" si="3621"/>
        <v>0</v>
      </c>
      <c r="BW1269" s="18">
        <f t="shared" si="3622"/>
        <v>0</v>
      </c>
      <c r="BX1269" s="18">
        <f t="shared" ref="BX1269:BZ1269" si="3689">BX1270+BX1272</f>
        <v>0</v>
      </c>
      <c r="BY1269" s="18">
        <f t="shared" si="3689"/>
        <v>0</v>
      </c>
      <c r="BZ1269" s="18">
        <f t="shared" si="3689"/>
        <v>0</v>
      </c>
      <c r="CA1269" s="18">
        <f t="shared" si="3614"/>
        <v>25400.900000000005</v>
      </c>
      <c r="CB1269" s="18">
        <f t="shared" si="3615"/>
        <v>0</v>
      </c>
      <c r="CC1269" s="18">
        <f t="shared" si="3616"/>
        <v>0</v>
      </c>
      <c r="CD1269" s="18">
        <f t="shared" si="3679"/>
        <v>0</v>
      </c>
      <c r="CE1269" s="27"/>
      <c r="CF1269" s="33"/>
    </row>
    <row r="1270" spans="1:84" x14ac:dyDescent="0.3">
      <c r="A1270" s="41" t="s">
        <v>768</v>
      </c>
      <c r="B1270" s="39">
        <v>410</v>
      </c>
      <c r="C1270" s="41"/>
      <c r="D1270" s="41"/>
      <c r="E1270" s="14" t="s">
        <v>566</v>
      </c>
      <c r="F1270" s="18">
        <f t="shared" ref="F1270:K1270" si="3690">F1271</f>
        <v>15981.7</v>
      </c>
      <c r="G1270" s="18">
        <f t="shared" si="3690"/>
        <v>0</v>
      </c>
      <c r="H1270" s="18">
        <f t="shared" si="3690"/>
        <v>0</v>
      </c>
      <c r="I1270" s="18">
        <f t="shared" si="3690"/>
        <v>0</v>
      </c>
      <c r="J1270" s="18">
        <f t="shared" si="3690"/>
        <v>0</v>
      </c>
      <c r="K1270" s="18">
        <f t="shared" si="3690"/>
        <v>0</v>
      </c>
      <c r="L1270" s="18">
        <f t="shared" si="3608"/>
        <v>15981.7</v>
      </c>
      <c r="M1270" s="18">
        <f t="shared" si="3609"/>
        <v>0</v>
      </c>
      <c r="N1270" s="18">
        <f t="shared" si="3610"/>
        <v>0</v>
      </c>
      <c r="O1270" s="18">
        <f t="shared" ref="O1270:S1270" si="3691">O1271</f>
        <v>-13552.564</v>
      </c>
      <c r="P1270" s="18">
        <f t="shared" si="3691"/>
        <v>0</v>
      </c>
      <c r="Q1270" s="18">
        <f t="shared" si="3691"/>
        <v>0</v>
      </c>
      <c r="R1270" s="18">
        <f t="shared" si="3691"/>
        <v>0</v>
      </c>
      <c r="S1270" s="18">
        <f t="shared" si="3691"/>
        <v>0</v>
      </c>
      <c r="T1270" s="18">
        <f t="shared" si="3554"/>
        <v>2429.1360000000004</v>
      </c>
      <c r="U1270" s="18">
        <f t="shared" si="3555"/>
        <v>0</v>
      </c>
      <c r="V1270" s="18">
        <f t="shared" si="3556"/>
        <v>0</v>
      </c>
      <c r="W1270" s="18">
        <f t="shared" ref="W1270:CD1270" si="3692">W1271</f>
        <v>0</v>
      </c>
      <c r="X1270" s="18">
        <f t="shared" si="3692"/>
        <v>0</v>
      </c>
      <c r="Y1270" s="18">
        <f t="shared" si="3692"/>
        <v>0</v>
      </c>
      <c r="Z1270" s="18">
        <f t="shared" si="3692"/>
        <v>0</v>
      </c>
      <c r="AA1270" s="18">
        <f t="shared" si="3692"/>
        <v>0</v>
      </c>
      <c r="AB1270" s="18">
        <f t="shared" si="3692"/>
        <v>0</v>
      </c>
      <c r="AC1270" s="18">
        <f t="shared" si="3559"/>
        <v>2429.1360000000004</v>
      </c>
      <c r="AD1270" s="18">
        <f t="shared" si="3560"/>
        <v>0</v>
      </c>
      <c r="AE1270" s="18">
        <f t="shared" si="3561"/>
        <v>0</v>
      </c>
      <c r="AF1270" s="18">
        <f t="shared" si="3692"/>
        <v>0</v>
      </c>
      <c r="AG1270" s="18">
        <f t="shared" si="3692"/>
        <v>0</v>
      </c>
      <c r="AH1270" s="18">
        <f t="shared" si="3692"/>
        <v>0</v>
      </c>
      <c r="AI1270" s="18">
        <f t="shared" si="3547"/>
        <v>2429.1360000000004</v>
      </c>
      <c r="AJ1270" s="18">
        <f t="shared" si="3548"/>
        <v>0</v>
      </c>
      <c r="AK1270" s="18">
        <f t="shared" si="3549"/>
        <v>0</v>
      </c>
      <c r="AL1270" s="18">
        <f t="shared" si="3692"/>
        <v>0</v>
      </c>
      <c r="AM1270" s="18">
        <f t="shared" si="3550"/>
        <v>2429.1360000000004</v>
      </c>
      <c r="AN1270" s="18">
        <f t="shared" si="3692"/>
        <v>0</v>
      </c>
      <c r="AO1270" s="18">
        <f t="shared" si="3692"/>
        <v>0</v>
      </c>
      <c r="AP1270" s="18">
        <f t="shared" si="3692"/>
        <v>0</v>
      </c>
      <c r="AQ1270" s="18">
        <f t="shared" si="3648"/>
        <v>2429.1360000000004</v>
      </c>
      <c r="AR1270" s="18">
        <f t="shared" si="3649"/>
        <v>0</v>
      </c>
      <c r="AS1270" s="18">
        <f t="shared" si="3650"/>
        <v>0</v>
      </c>
      <c r="AT1270" s="18">
        <f t="shared" si="3692"/>
        <v>0</v>
      </c>
      <c r="AU1270" s="18">
        <f t="shared" si="3692"/>
        <v>0</v>
      </c>
      <c r="AV1270" s="18">
        <f t="shared" si="3692"/>
        <v>0</v>
      </c>
      <c r="AW1270" s="18">
        <f t="shared" si="3651"/>
        <v>2429.1360000000004</v>
      </c>
      <c r="AX1270" s="18">
        <f t="shared" si="3652"/>
        <v>0</v>
      </c>
      <c r="AY1270" s="18">
        <f t="shared" si="3653"/>
        <v>0</v>
      </c>
      <c r="AZ1270" s="18">
        <f t="shared" si="3692"/>
        <v>0</v>
      </c>
      <c r="BA1270" s="18">
        <f t="shared" si="3692"/>
        <v>0</v>
      </c>
      <c r="BB1270" s="18">
        <f t="shared" si="3692"/>
        <v>0</v>
      </c>
      <c r="BC1270" s="18">
        <f t="shared" si="3644"/>
        <v>2429.1360000000004</v>
      </c>
      <c r="BD1270" s="18">
        <f t="shared" si="3645"/>
        <v>0</v>
      </c>
      <c r="BE1270" s="18">
        <f t="shared" si="3646"/>
        <v>0</v>
      </c>
      <c r="BF1270" s="18">
        <f t="shared" si="3692"/>
        <v>0</v>
      </c>
      <c r="BG1270" s="18">
        <f t="shared" si="3692"/>
        <v>0</v>
      </c>
      <c r="BH1270" s="18">
        <f t="shared" si="3692"/>
        <v>0</v>
      </c>
      <c r="BI1270" s="18">
        <f t="shared" si="3641"/>
        <v>2429.1360000000004</v>
      </c>
      <c r="BJ1270" s="18">
        <f t="shared" si="3642"/>
        <v>0</v>
      </c>
      <c r="BK1270" s="18">
        <f t="shared" si="3643"/>
        <v>0</v>
      </c>
      <c r="BL1270" s="18">
        <f t="shared" si="3692"/>
        <v>0</v>
      </c>
      <c r="BM1270" s="18">
        <f t="shared" si="3692"/>
        <v>0</v>
      </c>
      <c r="BN1270" s="18">
        <f t="shared" si="3692"/>
        <v>0</v>
      </c>
      <c r="BO1270" s="18">
        <f t="shared" si="3626"/>
        <v>2429.1360000000004</v>
      </c>
      <c r="BP1270" s="18">
        <f t="shared" si="3627"/>
        <v>0</v>
      </c>
      <c r="BQ1270" s="18">
        <f t="shared" si="3628"/>
        <v>0</v>
      </c>
      <c r="BR1270" s="18">
        <f t="shared" si="3692"/>
        <v>0</v>
      </c>
      <c r="BS1270" s="18">
        <f t="shared" si="3692"/>
        <v>0</v>
      </c>
      <c r="BT1270" s="18">
        <f t="shared" si="3692"/>
        <v>0</v>
      </c>
      <c r="BU1270" s="18">
        <f t="shared" si="3620"/>
        <v>2429.1360000000004</v>
      </c>
      <c r="BV1270" s="18">
        <f t="shared" si="3621"/>
        <v>0</v>
      </c>
      <c r="BW1270" s="18">
        <f t="shared" si="3622"/>
        <v>0</v>
      </c>
      <c r="BX1270" s="18">
        <f t="shared" si="3692"/>
        <v>0</v>
      </c>
      <c r="BY1270" s="18">
        <f t="shared" si="3692"/>
        <v>0</v>
      </c>
      <c r="BZ1270" s="18">
        <f t="shared" si="3692"/>
        <v>0</v>
      </c>
      <c r="CA1270" s="18">
        <f t="shared" si="3614"/>
        <v>2429.1360000000004</v>
      </c>
      <c r="CB1270" s="18">
        <f t="shared" si="3615"/>
        <v>0</v>
      </c>
      <c r="CC1270" s="18">
        <f t="shared" si="3616"/>
        <v>0</v>
      </c>
      <c r="CD1270" s="18">
        <f t="shared" si="3692"/>
        <v>0</v>
      </c>
      <c r="CE1270" s="27"/>
      <c r="CF1270" s="33"/>
    </row>
    <row r="1271" spans="1:84" x14ac:dyDescent="0.3">
      <c r="A1271" s="41" t="s">
        <v>768</v>
      </c>
      <c r="B1271" s="39">
        <v>410</v>
      </c>
      <c r="C1271" s="41" t="s">
        <v>27</v>
      </c>
      <c r="D1271" s="41" t="s">
        <v>110</v>
      </c>
      <c r="E1271" s="14" t="s">
        <v>532</v>
      </c>
      <c r="F1271" s="23">
        <v>15981.7</v>
      </c>
      <c r="G1271" s="18"/>
      <c r="H1271" s="18"/>
      <c r="I1271" s="18"/>
      <c r="J1271" s="18"/>
      <c r="K1271" s="18"/>
      <c r="L1271" s="18">
        <f t="shared" si="3608"/>
        <v>15981.7</v>
      </c>
      <c r="M1271" s="18">
        <f t="shared" si="3609"/>
        <v>0</v>
      </c>
      <c r="N1271" s="18">
        <f t="shared" si="3610"/>
        <v>0</v>
      </c>
      <c r="O1271" s="18">
        <f>2429.136-15981.7</f>
        <v>-13552.564</v>
      </c>
      <c r="P1271" s="18"/>
      <c r="Q1271" s="18"/>
      <c r="R1271" s="18"/>
      <c r="S1271" s="18"/>
      <c r="T1271" s="18">
        <f t="shared" si="3554"/>
        <v>2429.1360000000004</v>
      </c>
      <c r="U1271" s="18">
        <f t="shared" si="3555"/>
        <v>0</v>
      </c>
      <c r="V1271" s="18">
        <f t="shared" si="3556"/>
        <v>0</v>
      </c>
      <c r="W1271" s="18"/>
      <c r="X1271" s="18"/>
      <c r="Y1271" s="18"/>
      <c r="Z1271" s="18"/>
      <c r="AA1271" s="18"/>
      <c r="AB1271" s="18"/>
      <c r="AC1271" s="18">
        <f t="shared" si="3559"/>
        <v>2429.1360000000004</v>
      </c>
      <c r="AD1271" s="18">
        <f t="shared" si="3560"/>
        <v>0</v>
      </c>
      <c r="AE1271" s="18">
        <f t="shared" si="3561"/>
        <v>0</v>
      </c>
      <c r="AF1271" s="18"/>
      <c r="AG1271" s="18"/>
      <c r="AH1271" s="18"/>
      <c r="AI1271" s="18">
        <f t="shared" si="3547"/>
        <v>2429.1360000000004</v>
      </c>
      <c r="AJ1271" s="18">
        <f t="shared" si="3548"/>
        <v>0</v>
      </c>
      <c r="AK1271" s="18">
        <f t="shared" si="3549"/>
        <v>0</v>
      </c>
      <c r="AL1271" s="18"/>
      <c r="AM1271" s="18">
        <f t="shared" si="3550"/>
        <v>2429.1360000000004</v>
      </c>
      <c r="AN1271" s="18"/>
      <c r="AO1271" s="18"/>
      <c r="AP1271" s="18"/>
      <c r="AQ1271" s="18">
        <f t="shared" si="3648"/>
        <v>2429.1360000000004</v>
      </c>
      <c r="AR1271" s="18">
        <f t="shared" si="3649"/>
        <v>0</v>
      </c>
      <c r="AS1271" s="18">
        <f t="shared" si="3650"/>
        <v>0</v>
      </c>
      <c r="AT1271" s="18"/>
      <c r="AU1271" s="18"/>
      <c r="AV1271" s="18"/>
      <c r="AW1271" s="18">
        <f t="shared" si="3651"/>
        <v>2429.1360000000004</v>
      </c>
      <c r="AX1271" s="18">
        <f t="shared" si="3652"/>
        <v>0</v>
      </c>
      <c r="AY1271" s="18">
        <f t="shared" si="3653"/>
        <v>0</v>
      </c>
      <c r="AZ1271" s="18"/>
      <c r="BA1271" s="18"/>
      <c r="BB1271" s="18"/>
      <c r="BC1271" s="18">
        <f t="shared" si="3644"/>
        <v>2429.1360000000004</v>
      </c>
      <c r="BD1271" s="18">
        <f t="shared" si="3645"/>
        <v>0</v>
      </c>
      <c r="BE1271" s="18">
        <f t="shared" si="3646"/>
        <v>0</v>
      </c>
      <c r="BF1271" s="18"/>
      <c r="BG1271" s="18"/>
      <c r="BH1271" s="18"/>
      <c r="BI1271" s="18">
        <f t="shared" si="3641"/>
        <v>2429.1360000000004</v>
      </c>
      <c r="BJ1271" s="18">
        <f t="shared" si="3642"/>
        <v>0</v>
      </c>
      <c r="BK1271" s="18">
        <f t="shared" si="3643"/>
        <v>0</v>
      </c>
      <c r="BL1271" s="18"/>
      <c r="BM1271" s="18"/>
      <c r="BN1271" s="18"/>
      <c r="BO1271" s="18">
        <f t="shared" si="3626"/>
        <v>2429.1360000000004</v>
      </c>
      <c r="BP1271" s="18">
        <f t="shared" si="3627"/>
        <v>0</v>
      </c>
      <c r="BQ1271" s="18">
        <f t="shared" si="3628"/>
        <v>0</v>
      </c>
      <c r="BR1271" s="18"/>
      <c r="BS1271" s="18"/>
      <c r="BT1271" s="18"/>
      <c r="BU1271" s="18">
        <f t="shared" si="3620"/>
        <v>2429.1360000000004</v>
      </c>
      <c r="BV1271" s="18">
        <f t="shared" si="3621"/>
        <v>0</v>
      </c>
      <c r="BW1271" s="18">
        <f t="shared" si="3622"/>
        <v>0</v>
      </c>
      <c r="BX1271" s="18"/>
      <c r="BY1271" s="18"/>
      <c r="BZ1271" s="18"/>
      <c r="CA1271" s="18">
        <f t="shared" si="3614"/>
        <v>2429.1360000000004</v>
      </c>
      <c r="CB1271" s="18">
        <f t="shared" si="3615"/>
        <v>0</v>
      </c>
      <c r="CC1271" s="18">
        <f t="shared" si="3616"/>
        <v>0</v>
      </c>
      <c r="CD1271" s="18"/>
      <c r="CE1271" s="27"/>
      <c r="CF1271" s="33"/>
    </row>
    <row r="1272" spans="1:84" ht="140.4" x14ac:dyDescent="0.3">
      <c r="A1272" s="41" t="s">
        <v>768</v>
      </c>
      <c r="B1272" s="39">
        <v>460</v>
      </c>
      <c r="C1272" s="41"/>
      <c r="D1272" s="41"/>
      <c r="E1272" s="14" t="s">
        <v>567</v>
      </c>
      <c r="F1272" s="18">
        <f t="shared" ref="F1272:K1272" si="3693">F1273</f>
        <v>20807.900000000001</v>
      </c>
      <c r="G1272" s="18">
        <f t="shared" si="3693"/>
        <v>0</v>
      </c>
      <c r="H1272" s="18">
        <f t="shared" si="3693"/>
        <v>0</v>
      </c>
      <c r="I1272" s="18">
        <f t="shared" si="3693"/>
        <v>0</v>
      </c>
      <c r="J1272" s="18">
        <f t="shared" si="3693"/>
        <v>0</v>
      </c>
      <c r="K1272" s="18">
        <f t="shared" si="3693"/>
        <v>0</v>
      </c>
      <c r="L1272" s="18">
        <f t="shared" si="3608"/>
        <v>20807.900000000001</v>
      </c>
      <c r="M1272" s="18">
        <f t="shared" si="3609"/>
        <v>0</v>
      </c>
      <c r="N1272" s="18">
        <f t="shared" si="3610"/>
        <v>0</v>
      </c>
      <c r="O1272" s="18">
        <f t="shared" ref="O1272:S1272" si="3694">O1273</f>
        <v>15981.7</v>
      </c>
      <c r="P1272" s="18">
        <f t="shared" si="3694"/>
        <v>0</v>
      </c>
      <c r="Q1272" s="18">
        <f t="shared" si="3694"/>
        <v>0</v>
      </c>
      <c r="R1272" s="18">
        <f t="shared" si="3694"/>
        <v>0</v>
      </c>
      <c r="S1272" s="18">
        <f t="shared" si="3694"/>
        <v>0</v>
      </c>
      <c r="T1272" s="18">
        <f t="shared" si="3554"/>
        <v>36789.600000000006</v>
      </c>
      <c r="U1272" s="18">
        <f t="shared" si="3555"/>
        <v>0</v>
      </c>
      <c r="V1272" s="18">
        <f t="shared" si="3556"/>
        <v>0</v>
      </c>
      <c r="W1272" s="18">
        <f t="shared" ref="W1272:CD1272" si="3695">W1273</f>
        <v>0</v>
      </c>
      <c r="X1272" s="18">
        <f t="shared" si="3695"/>
        <v>0</v>
      </c>
      <c r="Y1272" s="18">
        <f t="shared" si="3695"/>
        <v>0</v>
      </c>
      <c r="Z1272" s="18">
        <f t="shared" si="3695"/>
        <v>0</v>
      </c>
      <c r="AA1272" s="18">
        <f t="shared" si="3695"/>
        <v>0</v>
      </c>
      <c r="AB1272" s="18">
        <f t="shared" si="3695"/>
        <v>0</v>
      </c>
      <c r="AC1272" s="18">
        <f t="shared" si="3559"/>
        <v>36789.600000000006</v>
      </c>
      <c r="AD1272" s="18">
        <f t="shared" si="3560"/>
        <v>0</v>
      </c>
      <c r="AE1272" s="18">
        <f t="shared" si="3561"/>
        <v>0</v>
      </c>
      <c r="AF1272" s="18">
        <f t="shared" si="3695"/>
        <v>0</v>
      </c>
      <c r="AG1272" s="18">
        <f t="shared" si="3695"/>
        <v>0</v>
      </c>
      <c r="AH1272" s="18">
        <f t="shared" si="3695"/>
        <v>0</v>
      </c>
      <c r="AI1272" s="18">
        <f t="shared" ref="AI1272:AI1335" si="3696">AC1272+AF1272</f>
        <v>36789.600000000006</v>
      </c>
      <c r="AJ1272" s="18">
        <f t="shared" ref="AJ1272:AJ1335" si="3697">AD1272+AG1272</f>
        <v>0</v>
      </c>
      <c r="AK1272" s="18">
        <f t="shared" ref="AK1272:AK1335" si="3698">AE1272+AH1272</f>
        <v>0</v>
      </c>
      <c r="AL1272" s="18">
        <f t="shared" si="3695"/>
        <v>0</v>
      </c>
      <c r="AM1272" s="18">
        <f t="shared" ref="AM1272:AM1335" si="3699">AI1272+AL1272</f>
        <v>36789.600000000006</v>
      </c>
      <c r="AN1272" s="18">
        <f t="shared" si="3695"/>
        <v>-5241.96</v>
      </c>
      <c r="AO1272" s="18">
        <f t="shared" si="3695"/>
        <v>0</v>
      </c>
      <c r="AP1272" s="18">
        <f t="shared" si="3695"/>
        <v>0</v>
      </c>
      <c r="AQ1272" s="18">
        <f t="shared" si="3648"/>
        <v>31547.640000000007</v>
      </c>
      <c r="AR1272" s="18">
        <f t="shared" si="3649"/>
        <v>0</v>
      </c>
      <c r="AS1272" s="18">
        <f t="shared" si="3650"/>
        <v>0</v>
      </c>
      <c r="AT1272" s="18">
        <f t="shared" si="3695"/>
        <v>5241.96</v>
      </c>
      <c r="AU1272" s="18">
        <f t="shared" si="3695"/>
        <v>0</v>
      </c>
      <c r="AV1272" s="18">
        <f t="shared" si="3695"/>
        <v>0</v>
      </c>
      <c r="AW1272" s="18">
        <f t="shared" si="3651"/>
        <v>36789.600000000006</v>
      </c>
      <c r="AX1272" s="18">
        <f t="shared" si="3652"/>
        <v>0</v>
      </c>
      <c r="AY1272" s="18">
        <f t="shared" si="3653"/>
        <v>0</v>
      </c>
      <c r="AZ1272" s="18">
        <f t="shared" si="3695"/>
        <v>-13348.037</v>
      </c>
      <c r="BA1272" s="18">
        <f t="shared" si="3695"/>
        <v>0</v>
      </c>
      <c r="BB1272" s="18">
        <f t="shared" si="3695"/>
        <v>0</v>
      </c>
      <c r="BC1272" s="18">
        <f t="shared" si="3644"/>
        <v>23441.563000000006</v>
      </c>
      <c r="BD1272" s="18">
        <f t="shared" si="3645"/>
        <v>0</v>
      </c>
      <c r="BE1272" s="18">
        <f t="shared" si="3646"/>
        <v>0</v>
      </c>
      <c r="BF1272" s="18">
        <f t="shared" si="3695"/>
        <v>0</v>
      </c>
      <c r="BG1272" s="18">
        <f t="shared" si="3695"/>
        <v>0</v>
      </c>
      <c r="BH1272" s="18">
        <f t="shared" si="3695"/>
        <v>0</v>
      </c>
      <c r="BI1272" s="18">
        <f t="shared" si="3641"/>
        <v>23441.563000000006</v>
      </c>
      <c r="BJ1272" s="18">
        <f t="shared" si="3642"/>
        <v>0</v>
      </c>
      <c r="BK1272" s="18">
        <f t="shared" si="3643"/>
        <v>0</v>
      </c>
      <c r="BL1272" s="18">
        <f t="shared" si="3695"/>
        <v>-469.79899999999998</v>
      </c>
      <c r="BM1272" s="18">
        <f t="shared" si="3695"/>
        <v>0</v>
      </c>
      <c r="BN1272" s="18">
        <f t="shared" si="3695"/>
        <v>0</v>
      </c>
      <c r="BO1272" s="18">
        <f t="shared" si="3626"/>
        <v>22971.764000000006</v>
      </c>
      <c r="BP1272" s="18">
        <f t="shared" si="3627"/>
        <v>0</v>
      </c>
      <c r="BQ1272" s="18">
        <f t="shared" si="3628"/>
        <v>0</v>
      </c>
      <c r="BR1272" s="18">
        <f t="shared" si="3695"/>
        <v>0</v>
      </c>
      <c r="BS1272" s="18">
        <f t="shared" si="3695"/>
        <v>0</v>
      </c>
      <c r="BT1272" s="18">
        <f t="shared" si="3695"/>
        <v>0</v>
      </c>
      <c r="BU1272" s="18">
        <f t="shared" si="3620"/>
        <v>22971.764000000006</v>
      </c>
      <c r="BV1272" s="18">
        <f t="shared" si="3621"/>
        <v>0</v>
      </c>
      <c r="BW1272" s="18">
        <f t="shared" si="3622"/>
        <v>0</v>
      </c>
      <c r="BX1272" s="18">
        <f t="shared" si="3695"/>
        <v>0</v>
      </c>
      <c r="BY1272" s="18">
        <f t="shared" si="3695"/>
        <v>0</v>
      </c>
      <c r="BZ1272" s="18">
        <f t="shared" si="3695"/>
        <v>0</v>
      </c>
      <c r="CA1272" s="18">
        <f t="shared" si="3614"/>
        <v>22971.764000000006</v>
      </c>
      <c r="CB1272" s="18">
        <f t="shared" si="3615"/>
        <v>0</v>
      </c>
      <c r="CC1272" s="18">
        <f t="shared" si="3616"/>
        <v>0</v>
      </c>
      <c r="CD1272" s="18">
        <f t="shared" si="3695"/>
        <v>0</v>
      </c>
      <c r="CE1272" s="27"/>
      <c r="CF1272" s="33"/>
    </row>
    <row r="1273" spans="1:84" x14ac:dyDescent="0.3">
      <c r="A1273" s="41" t="s">
        <v>768</v>
      </c>
      <c r="B1273" s="39">
        <v>460</v>
      </c>
      <c r="C1273" s="41" t="s">
        <v>27</v>
      </c>
      <c r="D1273" s="41" t="s">
        <v>110</v>
      </c>
      <c r="E1273" s="14" t="s">
        <v>532</v>
      </c>
      <c r="F1273" s="23">
        <v>20807.900000000001</v>
      </c>
      <c r="G1273" s="18"/>
      <c r="H1273" s="18"/>
      <c r="I1273" s="18"/>
      <c r="J1273" s="18"/>
      <c r="K1273" s="18"/>
      <c r="L1273" s="18">
        <f t="shared" si="3608"/>
        <v>20807.900000000001</v>
      </c>
      <c r="M1273" s="18">
        <f t="shared" si="3609"/>
        <v>0</v>
      </c>
      <c r="N1273" s="18">
        <f t="shared" si="3610"/>
        <v>0</v>
      </c>
      <c r="O1273" s="18">
        <v>15981.7</v>
      </c>
      <c r="P1273" s="18"/>
      <c r="Q1273" s="18"/>
      <c r="R1273" s="18"/>
      <c r="S1273" s="18"/>
      <c r="T1273" s="18">
        <f t="shared" si="3554"/>
        <v>36789.600000000006</v>
      </c>
      <c r="U1273" s="18">
        <f t="shared" si="3555"/>
        <v>0</v>
      </c>
      <c r="V1273" s="18">
        <f t="shared" si="3556"/>
        <v>0</v>
      </c>
      <c r="W1273" s="18"/>
      <c r="X1273" s="18"/>
      <c r="Y1273" s="18"/>
      <c r="Z1273" s="18"/>
      <c r="AA1273" s="18"/>
      <c r="AB1273" s="18"/>
      <c r="AC1273" s="18">
        <f t="shared" si="3559"/>
        <v>36789.600000000006</v>
      </c>
      <c r="AD1273" s="18">
        <f t="shared" si="3560"/>
        <v>0</v>
      </c>
      <c r="AE1273" s="18">
        <f t="shared" si="3561"/>
        <v>0</v>
      </c>
      <c r="AF1273" s="18"/>
      <c r="AG1273" s="18"/>
      <c r="AH1273" s="18"/>
      <c r="AI1273" s="18">
        <f t="shared" si="3696"/>
        <v>36789.600000000006</v>
      </c>
      <c r="AJ1273" s="18">
        <f t="shared" si="3697"/>
        <v>0</v>
      </c>
      <c r="AK1273" s="18">
        <f t="shared" si="3698"/>
        <v>0</v>
      </c>
      <c r="AL1273" s="18"/>
      <c r="AM1273" s="18">
        <f t="shared" si="3699"/>
        <v>36789.600000000006</v>
      </c>
      <c r="AN1273" s="18">
        <v>-5241.96</v>
      </c>
      <c r="AO1273" s="18"/>
      <c r="AP1273" s="18"/>
      <c r="AQ1273" s="18">
        <f t="shared" si="3648"/>
        <v>31547.640000000007</v>
      </c>
      <c r="AR1273" s="18">
        <f t="shared" si="3649"/>
        <v>0</v>
      </c>
      <c r="AS1273" s="18">
        <f t="shared" si="3650"/>
        <v>0</v>
      </c>
      <c r="AT1273" s="18">
        <v>5241.96</v>
      </c>
      <c r="AU1273" s="18"/>
      <c r="AV1273" s="18"/>
      <c r="AW1273" s="18">
        <f t="shared" si="3651"/>
        <v>36789.600000000006</v>
      </c>
      <c r="AX1273" s="18">
        <f t="shared" si="3652"/>
        <v>0</v>
      </c>
      <c r="AY1273" s="18">
        <f t="shared" si="3653"/>
        <v>0</v>
      </c>
      <c r="AZ1273" s="18">
        <f>-10639.049-2708.988</f>
        <v>-13348.037</v>
      </c>
      <c r="BA1273" s="18"/>
      <c r="BB1273" s="18"/>
      <c r="BC1273" s="18">
        <f t="shared" si="3644"/>
        <v>23441.563000000006</v>
      </c>
      <c r="BD1273" s="18">
        <f t="shared" si="3645"/>
        <v>0</v>
      </c>
      <c r="BE1273" s="18">
        <f t="shared" si="3646"/>
        <v>0</v>
      </c>
      <c r="BF1273" s="18"/>
      <c r="BG1273" s="18"/>
      <c r="BH1273" s="18"/>
      <c r="BI1273" s="18">
        <f t="shared" si="3641"/>
        <v>23441.563000000006</v>
      </c>
      <c r="BJ1273" s="18">
        <f t="shared" si="3642"/>
        <v>0</v>
      </c>
      <c r="BK1273" s="18">
        <f t="shared" si="3643"/>
        <v>0</v>
      </c>
      <c r="BL1273" s="18">
        <v>-469.79899999999998</v>
      </c>
      <c r="BM1273" s="18"/>
      <c r="BN1273" s="18"/>
      <c r="BO1273" s="18">
        <f t="shared" si="3626"/>
        <v>22971.764000000006</v>
      </c>
      <c r="BP1273" s="18">
        <f t="shared" si="3627"/>
        <v>0</v>
      </c>
      <c r="BQ1273" s="18">
        <f t="shared" si="3628"/>
        <v>0</v>
      </c>
      <c r="BR1273" s="18"/>
      <c r="BS1273" s="18"/>
      <c r="BT1273" s="18"/>
      <c r="BU1273" s="18">
        <f t="shared" si="3620"/>
        <v>22971.764000000006</v>
      </c>
      <c r="BV1273" s="18">
        <f t="shared" si="3621"/>
        <v>0</v>
      </c>
      <c r="BW1273" s="18">
        <f t="shared" si="3622"/>
        <v>0</v>
      </c>
      <c r="BX1273" s="18"/>
      <c r="BY1273" s="18"/>
      <c r="BZ1273" s="18"/>
      <c r="CA1273" s="18">
        <f t="shared" si="3614"/>
        <v>22971.764000000006</v>
      </c>
      <c r="CB1273" s="18">
        <f t="shared" si="3615"/>
        <v>0</v>
      </c>
      <c r="CC1273" s="18">
        <f t="shared" si="3616"/>
        <v>0</v>
      </c>
      <c r="CD1273" s="18"/>
      <c r="CE1273" s="27"/>
      <c r="CF1273" s="33"/>
    </row>
    <row r="1274" spans="1:84" ht="140.4" x14ac:dyDescent="0.3">
      <c r="A1274" s="41" t="s">
        <v>769</v>
      </c>
      <c r="B1274" s="39"/>
      <c r="C1274" s="41"/>
      <c r="D1274" s="41"/>
      <c r="E1274" s="14" t="s">
        <v>1597</v>
      </c>
      <c r="F1274" s="18">
        <f t="shared" ref="F1274:K1276" si="3700">F1275</f>
        <v>22843.7</v>
      </c>
      <c r="G1274" s="18">
        <f t="shared" si="3700"/>
        <v>4627.2</v>
      </c>
      <c r="H1274" s="18">
        <f t="shared" si="3700"/>
        <v>0</v>
      </c>
      <c r="I1274" s="18">
        <f t="shared" si="3700"/>
        <v>-10.199999999999999</v>
      </c>
      <c r="J1274" s="18">
        <f t="shared" si="3700"/>
        <v>0</v>
      </c>
      <c r="K1274" s="18">
        <f t="shared" si="3700"/>
        <v>0</v>
      </c>
      <c r="L1274" s="18">
        <f t="shared" si="3608"/>
        <v>22833.5</v>
      </c>
      <c r="M1274" s="18">
        <f t="shared" si="3609"/>
        <v>4627.2</v>
      </c>
      <c r="N1274" s="18">
        <f t="shared" si="3610"/>
        <v>0</v>
      </c>
      <c r="O1274" s="18">
        <f t="shared" ref="O1274:S1276" si="3701">O1275</f>
        <v>7.0000000000000001E-3</v>
      </c>
      <c r="P1274" s="18">
        <f t="shared" si="3701"/>
        <v>0</v>
      </c>
      <c r="Q1274" s="18">
        <f t="shared" si="3701"/>
        <v>0</v>
      </c>
      <c r="R1274" s="18">
        <f t="shared" si="3701"/>
        <v>0</v>
      </c>
      <c r="S1274" s="18">
        <f t="shared" si="3701"/>
        <v>0</v>
      </c>
      <c r="T1274" s="18">
        <f t="shared" si="3554"/>
        <v>22833.507000000001</v>
      </c>
      <c r="U1274" s="18">
        <f t="shared" si="3555"/>
        <v>4627.2</v>
      </c>
      <c r="V1274" s="18">
        <f t="shared" si="3556"/>
        <v>0</v>
      </c>
      <c r="W1274" s="18">
        <f t="shared" ref="W1274:CD1276" si="3702">W1275</f>
        <v>0</v>
      </c>
      <c r="X1274" s="18">
        <f t="shared" si="3702"/>
        <v>0</v>
      </c>
      <c r="Y1274" s="18">
        <f t="shared" si="3702"/>
        <v>0</v>
      </c>
      <c r="Z1274" s="18">
        <f t="shared" si="3702"/>
        <v>0</v>
      </c>
      <c r="AA1274" s="18">
        <f t="shared" si="3702"/>
        <v>0</v>
      </c>
      <c r="AB1274" s="18">
        <f t="shared" si="3702"/>
        <v>0</v>
      </c>
      <c r="AC1274" s="18">
        <f t="shared" si="3559"/>
        <v>22833.507000000001</v>
      </c>
      <c r="AD1274" s="18">
        <f t="shared" si="3560"/>
        <v>4627.2</v>
      </c>
      <c r="AE1274" s="18">
        <f t="shared" si="3561"/>
        <v>0</v>
      </c>
      <c r="AF1274" s="18">
        <f t="shared" si="3702"/>
        <v>0</v>
      </c>
      <c r="AG1274" s="18">
        <f t="shared" si="3702"/>
        <v>0</v>
      </c>
      <c r="AH1274" s="18">
        <f t="shared" si="3702"/>
        <v>0</v>
      </c>
      <c r="AI1274" s="18">
        <f t="shared" si="3696"/>
        <v>22833.507000000001</v>
      </c>
      <c r="AJ1274" s="18">
        <f t="shared" si="3697"/>
        <v>4627.2</v>
      </c>
      <c r="AK1274" s="18">
        <f t="shared" si="3698"/>
        <v>0</v>
      </c>
      <c r="AL1274" s="18">
        <f t="shared" si="3702"/>
        <v>0</v>
      </c>
      <c r="AM1274" s="18">
        <f t="shared" si="3699"/>
        <v>22833.507000000001</v>
      </c>
      <c r="AN1274" s="18">
        <f t="shared" si="3702"/>
        <v>0</v>
      </c>
      <c r="AO1274" s="18">
        <f t="shared" si="3702"/>
        <v>0</v>
      </c>
      <c r="AP1274" s="18">
        <f t="shared" si="3702"/>
        <v>0</v>
      </c>
      <c r="AQ1274" s="18">
        <f t="shared" si="3648"/>
        <v>22833.507000000001</v>
      </c>
      <c r="AR1274" s="18">
        <f t="shared" si="3649"/>
        <v>4627.2</v>
      </c>
      <c r="AS1274" s="18">
        <f t="shared" si="3650"/>
        <v>0</v>
      </c>
      <c r="AT1274" s="18">
        <f t="shared" si="3702"/>
        <v>0</v>
      </c>
      <c r="AU1274" s="18">
        <f t="shared" si="3702"/>
        <v>0</v>
      </c>
      <c r="AV1274" s="18">
        <f t="shared" si="3702"/>
        <v>0</v>
      </c>
      <c r="AW1274" s="18">
        <f t="shared" si="3651"/>
        <v>22833.507000000001</v>
      </c>
      <c r="AX1274" s="18">
        <f t="shared" si="3652"/>
        <v>4627.2</v>
      </c>
      <c r="AY1274" s="18">
        <f t="shared" si="3653"/>
        <v>0</v>
      </c>
      <c r="AZ1274" s="18">
        <f t="shared" si="3702"/>
        <v>0</v>
      </c>
      <c r="BA1274" s="18">
        <f t="shared" si="3702"/>
        <v>0</v>
      </c>
      <c r="BB1274" s="18">
        <f t="shared" si="3702"/>
        <v>0</v>
      </c>
      <c r="BC1274" s="18">
        <f t="shared" si="3644"/>
        <v>22833.507000000001</v>
      </c>
      <c r="BD1274" s="18">
        <f t="shared" si="3645"/>
        <v>4627.2</v>
      </c>
      <c r="BE1274" s="18">
        <f t="shared" si="3646"/>
        <v>0</v>
      </c>
      <c r="BF1274" s="18">
        <f t="shared" si="3702"/>
        <v>0</v>
      </c>
      <c r="BG1274" s="18">
        <f t="shared" si="3702"/>
        <v>0</v>
      </c>
      <c r="BH1274" s="18">
        <f t="shared" si="3702"/>
        <v>0</v>
      </c>
      <c r="BI1274" s="18">
        <f t="shared" si="3641"/>
        <v>22833.507000000001</v>
      </c>
      <c r="BJ1274" s="18">
        <f t="shared" si="3642"/>
        <v>4627.2</v>
      </c>
      <c r="BK1274" s="18">
        <f t="shared" si="3643"/>
        <v>0</v>
      </c>
      <c r="BL1274" s="18">
        <f t="shared" si="3702"/>
        <v>4627.2</v>
      </c>
      <c r="BM1274" s="18">
        <f t="shared" si="3702"/>
        <v>-4627.2</v>
      </c>
      <c r="BN1274" s="18">
        <f t="shared" si="3702"/>
        <v>0</v>
      </c>
      <c r="BO1274" s="18">
        <f t="shared" si="3626"/>
        <v>27460.707000000002</v>
      </c>
      <c r="BP1274" s="18">
        <f t="shared" si="3627"/>
        <v>0</v>
      </c>
      <c r="BQ1274" s="18">
        <f t="shared" si="3628"/>
        <v>0</v>
      </c>
      <c r="BR1274" s="18">
        <f t="shared" si="3702"/>
        <v>0</v>
      </c>
      <c r="BS1274" s="18">
        <f t="shared" si="3702"/>
        <v>0</v>
      </c>
      <c r="BT1274" s="18">
        <f t="shared" si="3702"/>
        <v>0</v>
      </c>
      <c r="BU1274" s="18">
        <f t="shared" si="3620"/>
        <v>27460.707000000002</v>
      </c>
      <c r="BV1274" s="18">
        <f t="shared" si="3621"/>
        <v>0</v>
      </c>
      <c r="BW1274" s="18">
        <f t="shared" si="3622"/>
        <v>0</v>
      </c>
      <c r="BX1274" s="18">
        <f t="shared" si="3702"/>
        <v>58882.841999999997</v>
      </c>
      <c r="BY1274" s="18">
        <f t="shared" si="3702"/>
        <v>0</v>
      </c>
      <c r="BZ1274" s="18">
        <f t="shared" si="3702"/>
        <v>0</v>
      </c>
      <c r="CA1274" s="18">
        <f t="shared" si="3614"/>
        <v>86343.548999999999</v>
      </c>
      <c r="CB1274" s="18">
        <f t="shared" si="3615"/>
        <v>0</v>
      </c>
      <c r="CC1274" s="18">
        <f t="shared" si="3616"/>
        <v>0</v>
      </c>
      <c r="CD1274" s="18">
        <f t="shared" si="3702"/>
        <v>0</v>
      </c>
      <c r="CE1274" s="27"/>
      <c r="CF1274" s="33"/>
    </row>
    <row r="1275" spans="1:84" ht="46.8" x14ac:dyDescent="0.3">
      <c r="A1275" s="41" t="s">
        <v>769</v>
      </c>
      <c r="B1275" s="39">
        <v>400</v>
      </c>
      <c r="C1275" s="41"/>
      <c r="D1275" s="41"/>
      <c r="E1275" s="14" t="s">
        <v>553</v>
      </c>
      <c r="F1275" s="18">
        <f t="shared" si="3700"/>
        <v>22843.7</v>
      </c>
      <c r="G1275" s="18">
        <f t="shared" si="3700"/>
        <v>4627.2</v>
      </c>
      <c r="H1275" s="18">
        <f t="shared" si="3700"/>
        <v>0</v>
      </c>
      <c r="I1275" s="18">
        <f t="shared" si="3700"/>
        <v>-10.199999999999999</v>
      </c>
      <c r="J1275" s="18">
        <f t="shared" si="3700"/>
        <v>0</v>
      </c>
      <c r="K1275" s="18">
        <f t="shared" si="3700"/>
        <v>0</v>
      </c>
      <c r="L1275" s="18">
        <f t="shared" si="3608"/>
        <v>22833.5</v>
      </c>
      <c r="M1275" s="18">
        <f t="shared" si="3609"/>
        <v>4627.2</v>
      </c>
      <c r="N1275" s="18">
        <f t="shared" si="3610"/>
        <v>0</v>
      </c>
      <c r="O1275" s="18">
        <f t="shared" si="3701"/>
        <v>7.0000000000000001E-3</v>
      </c>
      <c r="P1275" s="18">
        <f t="shared" si="3701"/>
        <v>0</v>
      </c>
      <c r="Q1275" s="18">
        <f t="shared" si="3701"/>
        <v>0</v>
      </c>
      <c r="R1275" s="18">
        <f t="shared" si="3701"/>
        <v>0</v>
      </c>
      <c r="S1275" s="18">
        <f t="shared" si="3701"/>
        <v>0</v>
      </c>
      <c r="T1275" s="18">
        <f t="shared" ref="T1275:T1338" si="3703">L1275+O1275+R1275</f>
        <v>22833.507000000001</v>
      </c>
      <c r="U1275" s="18">
        <f t="shared" ref="U1275:U1338" si="3704">M1275+P1275+S1275</f>
        <v>4627.2</v>
      </c>
      <c r="V1275" s="18">
        <f t="shared" ref="V1275:V1338" si="3705">N1275+Q1275</f>
        <v>0</v>
      </c>
      <c r="W1275" s="18">
        <f t="shared" si="3702"/>
        <v>0</v>
      </c>
      <c r="X1275" s="18">
        <f t="shared" si="3702"/>
        <v>0</v>
      </c>
      <c r="Y1275" s="18">
        <f t="shared" si="3702"/>
        <v>0</v>
      </c>
      <c r="Z1275" s="18">
        <f t="shared" si="3702"/>
        <v>0</v>
      </c>
      <c r="AA1275" s="18">
        <f t="shared" si="3702"/>
        <v>0</v>
      </c>
      <c r="AB1275" s="18">
        <f t="shared" si="3702"/>
        <v>0</v>
      </c>
      <c r="AC1275" s="18">
        <f t="shared" si="3559"/>
        <v>22833.507000000001</v>
      </c>
      <c r="AD1275" s="18">
        <f t="shared" si="3560"/>
        <v>4627.2</v>
      </c>
      <c r="AE1275" s="18">
        <f t="shared" si="3561"/>
        <v>0</v>
      </c>
      <c r="AF1275" s="18">
        <f t="shared" si="3702"/>
        <v>0</v>
      </c>
      <c r="AG1275" s="18">
        <f t="shared" si="3702"/>
        <v>0</v>
      </c>
      <c r="AH1275" s="18">
        <f t="shared" si="3702"/>
        <v>0</v>
      </c>
      <c r="AI1275" s="18">
        <f t="shared" si="3696"/>
        <v>22833.507000000001</v>
      </c>
      <c r="AJ1275" s="18">
        <f t="shared" si="3697"/>
        <v>4627.2</v>
      </c>
      <c r="AK1275" s="18">
        <f t="shared" si="3698"/>
        <v>0</v>
      </c>
      <c r="AL1275" s="18">
        <f t="shared" si="3702"/>
        <v>0</v>
      </c>
      <c r="AM1275" s="18">
        <f t="shared" si="3699"/>
        <v>22833.507000000001</v>
      </c>
      <c r="AN1275" s="18">
        <f t="shared" si="3702"/>
        <v>0</v>
      </c>
      <c r="AO1275" s="18">
        <f t="shared" si="3702"/>
        <v>0</v>
      </c>
      <c r="AP1275" s="18">
        <f t="shared" si="3702"/>
        <v>0</v>
      </c>
      <c r="AQ1275" s="18">
        <f t="shared" si="3648"/>
        <v>22833.507000000001</v>
      </c>
      <c r="AR1275" s="18">
        <f t="shared" si="3649"/>
        <v>4627.2</v>
      </c>
      <c r="AS1275" s="18">
        <f t="shared" si="3650"/>
        <v>0</v>
      </c>
      <c r="AT1275" s="18">
        <f t="shared" si="3702"/>
        <v>0</v>
      </c>
      <c r="AU1275" s="18">
        <f t="shared" si="3702"/>
        <v>0</v>
      </c>
      <c r="AV1275" s="18">
        <f t="shared" si="3702"/>
        <v>0</v>
      </c>
      <c r="AW1275" s="18">
        <f t="shared" si="3651"/>
        <v>22833.507000000001</v>
      </c>
      <c r="AX1275" s="18">
        <f t="shared" si="3652"/>
        <v>4627.2</v>
      </c>
      <c r="AY1275" s="18">
        <f t="shared" si="3653"/>
        <v>0</v>
      </c>
      <c r="AZ1275" s="18">
        <f t="shared" si="3702"/>
        <v>0</v>
      </c>
      <c r="BA1275" s="18">
        <f t="shared" si="3702"/>
        <v>0</v>
      </c>
      <c r="BB1275" s="18">
        <f t="shared" si="3702"/>
        <v>0</v>
      </c>
      <c r="BC1275" s="18">
        <f t="shared" si="3644"/>
        <v>22833.507000000001</v>
      </c>
      <c r="BD1275" s="18">
        <f t="shared" si="3645"/>
        <v>4627.2</v>
      </c>
      <c r="BE1275" s="18">
        <f t="shared" si="3646"/>
        <v>0</v>
      </c>
      <c r="BF1275" s="18">
        <f t="shared" si="3702"/>
        <v>0</v>
      </c>
      <c r="BG1275" s="18">
        <f t="shared" si="3702"/>
        <v>0</v>
      </c>
      <c r="BH1275" s="18">
        <f t="shared" si="3702"/>
        <v>0</v>
      </c>
      <c r="BI1275" s="18">
        <f t="shared" si="3641"/>
        <v>22833.507000000001</v>
      </c>
      <c r="BJ1275" s="18">
        <f t="shared" si="3642"/>
        <v>4627.2</v>
      </c>
      <c r="BK1275" s="18">
        <f t="shared" si="3643"/>
        <v>0</v>
      </c>
      <c r="BL1275" s="18">
        <f t="shared" si="3702"/>
        <v>4627.2</v>
      </c>
      <c r="BM1275" s="18">
        <f t="shared" si="3702"/>
        <v>-4627.2</v>
      </c>
      <c r="BN1275" s="18">
        <f t="shared" si="3702"/>
        <v>0</v>
      </c>
      <c r="BO1275" s="18">
        <f t="shared" si="3626"/>
        <v>27460.707000000002</v>
      </c>
      <c r="BP1275" s="18">
        <f t="shared" si="3627"/>
        <v>0</v>
      </c>
      <c r="BQ1275" s="18">
        <f t="shared" si="3628"/>
        <v>0</v>
      </c>
      <c r="BR1275" s="18">
        <f t="shared" si="3702"/>
        <v>0</v>
      </c>
      <c r="BS1275" s="18">
        <f t="shared" si="3702"/>
        <v>0</v>
      </c>
      <c r="BT1275" s="18">
        <f t="shared" si="3702"/>
        <v>0</v>
      </c>
      <c r="BU1275" s="18">
        <f t="shared" si="3620"/>
        <v>27460.707000000002</v>
      </c>
      <c r="BV1275" s="18">
        <f t="shared" si="3621"/>
        <v>0</v>
      </c>
      <c r="BW1275" s="18">
        <f t="shared" si="3622"/>
        <v>0</v>
      </c>
      <c r="BX1275" s="18">
        <f t="shared" si="3702"/>
        <v>58882.841999999997</v>
      </c>
      <c r="BY1275" s="18">
        <f t="shared" si="3702"/>
        <v>0</v>
      </c>
      <c r="BZ1275" s="18">
        <f t="shared" si="3702"/>
        <v>0</v>
      </c>
      <c r="CA1275" s="18">
        <f t="shared" si="3614"/>
        <v>86343.548999999999</v>
      </c>
      <c r="CB1275" s="18">
        <f t="shared" si="3615"/>
        <v>0</v>
      </c>
      <c r="CC1275" s="18">
        <f t="shared" si="3616"/>
        <v>0</v>
      </c>
      <c r="CD1275" s="18">
        <f t="shared" si="3702"/>
        <v>0</v>
      </c>
      <c r="CE1275" s="27"/>
      <c r="CF1275" s="33"/>
    </row>
    <row r="1276" spans="1:84" x14ac:dyDescent="0.3">
      <c r="A1276" s="41" t="s">
        <v>769</v>
      </c>
      <c r="B1276" s="39">
        <v>410</v>
      </c>
      <c r="C1276" s="41"/>
      <c r="D1276" s="41"/>
      <c r="E1276" s="14" t="s">
        <v>566</v>
      </c>
      <c r="F1276" s="18">
        <f t="shared" si="3700"/>
        <v>22843.7</v>
      </c>
      <c r="G1276" s="18">
        <f t="shared" si="3700"/>
        <v>4627.2</v>
      </c>
      <c r="H1276" s="18">
        <f t="shared" si="3700"/>
        <v>0</v>
      </c>
      <c r="I1276" s="18">
        <f t="shared" si="3700"/>
        <v>-10.199999999999999</v>
      </c>
      <c r="J1276" s="18">
        <f t="shared" si="3700"/>
        <v>0</v>
      </c>
      <c r="K1276" s="18">
        <f t="shared" si="3700"/>
        <v>0</v>
      </c>
      <c r="L1276" s="18">
        <f t="shared" si="3608"/>
        <v>22833.5</v>
      </c>
      <c r="M1276" s="18">
        <f t="shared" si="3609"/>
        <v>4627.2</v>
      </c>
      <c r="N1276" s="18">
        <f t="shared" si="3610"/>
        <v>0</v>
      </c>
      <c r="O1276" s="18">
        <f t="shared" si="3701"/>
        <v>7.0000000000000001E-3</v>
      </c>
      <c r="P1276" s="18">
        <f t="shared" si="3701"/>
        <v>0</v>
      </c>
      <c r="Q1276" s="18">
        <f t="shared" si="3701"/>
        <v>0</v>
      </c>
      <c r="R1276" s="18">
        <f t="shared" si="3701"/>
        <v>0</v>
      </c>
      <c r="S1276" s="18">
        <f t="shared" si="3701"/>
        <v>0</v>
      </c>
      <c r="T1276" s="18">
        <f t="shared" si="3703"/>
        <v>22833.507000000001</v>
      </c>
      <c r="U1276" s="18">
        <f t="shared" si="3704"/>
        <v>4627.2</v>
      </c>
      <c r="V1276" s="18">
        <f t="shared" si="3705"/>
        <v>0</v>
      </c>
      <c r="W1276" s="18">
        <f t="shared" si="3702"/>
        <v>0</v>
      </c>
      <c r="X1276" s="18">
        <f t="shared" si="3702"/>
        <v>0</v>
      </c>
      <c r="Y1276" s="18">
        <f t="shared" si="3702"/>
        <v>0</v>
      </c>
      <c r="Z1276" s="18">
        <f t="shared" si="3702"/>
        <v>0</v>
      </c>
      <c r="AA1276" s="18">
        <f t="shared" si="3702"/>
        <v>0</v>
      </c>
      <c r="AB1276" s="18">
        <f t="shared" si="3702"/>
        <v>0</v>
      </c>
      <c r="AC1276" s="18">
        <f t="shared" si="3559"/>
        <v>22833.507000000001</v>
      </c>
      <c r="AD1276" s="18">
        <f t="shared" si="3560"/>
        <v>4627.2</v>
      </c>
      <c r="AE1276" s="18">
        <f t="shared" si="3561"/>
        <v>0</v>
      </c>
      <c r="AF1276" s="18">
        <f t="shared" si="3702"/>
        <v>0</v>
      </c>
      <c r="AG1276" s="18">
        <f t="shared" si="3702"/>
        <v>0</v>
      </c>
      <c r="AH1276" s="18">
        <f t="shared" si="3702"/>
        <v>0</v>
      </c>
      <c r="AI1276" s="18">
        <f t="shared" si="3696"/>
        <v>22833.507000000001</v>
      </c>
      <c r="AJ1276" s="18">
        <f t="shared" si="3697"/>
        <v>4627.2</v>
      </c>
      <c r="AK1276" s="18">
        <f t="shared" si="3698"/>
        <v>0</v>
      </c>
      <c r="AL1276" s="18">
        <f t="shared" si="3702"/>
        <v>0</v>
      </c>
      <c r="AM1276" s="18">
        <f t="shared" si="3699"/>
        <v>22833.507000000001</v>
      </c>
      <c r="AN1276" s="18">
        <f t="shared" si="3702"/>
        <v>0</v>
      </c>
      <c r="AO1276" s="18">
        <f t="shared" si="3702"/>
        <v>0</v>
      </c>
      <c r="AP1276" s="18">
        <f t="shared" si="3702"/>
        <v>0</v>
      </c>
      <c r="AQ1276" s="18">
        <f t="shared" si="3648"/>
        <v>22833.507000000001</v>
      </c>
      <c r="AR1276" s="18">
        <f t="shared" si="3649"/>
        <v>4627.2</v>
      </c>
      <c r="AS1276" s="18">
        <f t="shared" si="3650"/>
        <v>0</v>
      </c>
      <c r="AT1276" s="18">
        <f t="shared" si="3702"/>
        <v>0</v>
      </c>
      <c r="AU1276" s="18">
        <f t="shared" si="3702"/>
        <v>0</v>
      </c>
      <c r="AV1276" s="18">
        <f t="shared" si="3702"/>
        <v>0</v>
      </c>
      <c r="AW1276" s="18">
        <f t="shared" si="3651"/>
        <v>22833.507000000001</v>
      </c>
      <c r="AX1276" s="18">
        <f t="shared" si="3652"/>
        <v>4627.2</v>
      </c>
      <c r="AY1276" s="18">
        <f t="shared" si="3653"/>
        <v>0</v>
      </c>
      <c r="AZ1276" s="18">
        <f t="shared" si="3702"/>
        <v>0</v>
      </c>
      <c r="BA1276" s="18">
        <f t="shared" si="3702"/>
        <v>0</v>
      </c>
      <c r="BB1276" s="18">
        <f t="shared" si="3702"/>
        <v>0</v>
      </c>
      <c r="BC1276" s="18">
        <f t="shared" si="3644"/>
        <v>22833.507000000001</v>
      </c>
      <c r="BD1276" s="18">
        <f t="shared" si="3645"/>
        <v>4627.2</v>
      </c>
      <c r="BE1276" s="18">
        <f t="shared" si="3646"/>
        <v>0</v>
      </c>
      <c r="BF1276" s="18">
        <f t="shared" si="3702"/>
        <v>0</v>
      </c>
      <c r="BG1276" s="18">
        <f t="shared" si="3702"/>
        <v>0</v>
      </c>
      <c r="BH1276" s="18">
        <f t="shared" si="3702"/>
        <v>0</v>
      </c>
      <c r="BI1276" s="18">
        <f t="shared" si="3641"/>
        <v>22833.507000000001</v>
      </c>
      <c r="BJ1276" s="18">
        <f t="shared" si="3642"/>
        <v>4627.2</v>
      </c>
      <c r="BK1276" s="18">
        <f t="shared" si="3643"/>
        <v>0</v>
      </c>
      <c r="BL1276" s="18">
        <f t="shared" si="3702"/>
        <v>4627.2</v>
      </c>
      <c r="BM1276" s="18">
        <f t="shared" si="3702"/>
        <v>-4627.2</v>
      </c>
      <c r="BN1276" s="18">
        <f t="shared" si="3702"/>
        <v>0</v>
      </c>
      <c r="BO1276" s="18">
        <f t="shared" si="3626"/>
        <v>27460.707000000002</v>
      </c>
      <c r="BP1276" s="18">
        <f t="shared" si="3627"/>
        <v>0</v>
      </c>
      <c r="BQ1276" s="18">
        <f t="shared" si="3628"/>
        <v>0</v>
      </c>
      <c r="BR1276" s="18">
        <f t="shared" si="3702"/>
        <v>0</v>
      </c>
      <c r="BS1276" s="18">
        <f t="shared" si="3702"/>
        <v>0</v>
      </c>
      <c r="BT1276" s="18">
        <f t="shared" si="3702"/>
        <v>0</v>
      </c>
      <c r="BU1276" s="18">
        <f t="shared" si="3620"/>
        <v>27460.707000000002</v>
      </c>
      <c r="BV1276" s="18">
        <f t="shared" si="3621"/>
        <v>0</v>
      </c>
      <c r="BW1276" s="18">
        <f t="shared" si="3622"/>
        <v>0</v>
      </c>
      <c r="BX1276" s="18">
        <f t="shared" si="3702"/>
        <v>58882.841999999997</v>
      </c>
      <c r="BY1276" s="18">
        <f t="shared" si="3702"/>
        <v>0</v>
      </c>
      <c r="BZ1276" s="18">
        <f t="shared" si="3702"/>
        <v>0</v>
      </c>
      <c r="CA1276" s="18">
        <f t="shared" si="3614"/>
        <v>86343.548999999999</v>
      </c>
      <c r="CB1276" s="18">
        <f t="shared" si="3615"/>
        <v>0</v>
      </c>
      <c r="CC1276" s="18">
        <f t="shared" si="3616"/>
        <v>0</v>
      </c>
      <c r="CD1276" s="18">
        <f t="shared" si="3702"/>
        <v>0</v>
      </c>
      <c r="CE1276" s="27"/>
      <c r="CF1276" s="33"/>
    </row>
    <row r="1277" spans="1:84" x14ac:dyDescent="0.3">
      <c r="A1277" s="41" t="s">
        <v>769</v>
      </c>
      <c r="B1277" s="39">
        <v>410</v>
      </c>
      <c r="C1277" s="41" t="s">
        <v>27</v>
      </c>
      <c r="D1277" s="41" t="s">
        <v>110</v>
      </c>
      <c r="E1277" s="14" t="s">
        <v>532</v>
      </c>
      <c r="F1277" s="23">
        <v>22843.7</v>
      </c>
      <c r="G1277" s="23">
        <v>4627.2</v>
      </c>
      <c r="H1277" s="18"/>
      <c r="I1277" s="18">
        <v>-10.199999999999999</v>
      </c>
      <c r="J1277" s="18"/>
      <c r="K1277" s="18"/>
      <c r="L1277" s="18">
        <f t="shared" si="3608"/>
        <v>22833.5</v>
      </c>
      <c r="M1277" s="18">
        <f t="shared" si="3609"/>
        <v>4627.2</v>
      </c>
      <c r="N1277" s="18">
        <f t="shared" si="3610"/>
        <v>0</v>
      </c>
      <c r="O1277" s="18">
        <v>7.0000000000000001E-3</v>
      </c>
      <c r="P1277" s="18"/>
      <c r="Q1277" s="18"/>
      <c r="R1277" s="18"/>
      <c r="S1277" s="18"/>
      <c r="T1277" s="18">
        <f t="shared" si="3703"/>
        <v>22833.507000000001</v>
      </c>
      <c r="U1277" s="18">
        <f t="shared" si="3704"/>
        <v>4627.2</v>
      </c>
      <c r="V1277" s="18">
        <f t="shared" si="3705"/>
        <v>0</v>
      </c>
      <c r="W1277" s="18"/>
      <c r="X1277" s="18"/>
      <c r="Y1277" s="18"/>
      <c r="Z1277" s="18"/>
      <c r="AA1277" s="18"/>
      <c r="AB1277" s="18"/>
      <c r="AC1277" s="18">
        <f t="shared" ref="AC1277:AC1340" si="3706">T1277+W1277+Z1277</f>
        <v>22833.507000000001</v>
      </c>
      <c r="AD1277" s="18">
        <f t="shared" ref="AD1277:AD1340" si="3707">U1277+X1277+AA1277</f>
        <v>4627.2</v>
      </c>
      <c r="AE1277" s="18">
        <f t="shared" ref="AE1277:AE1340" si="3708">V1277+Y1277+AB1277</f>
        <v>0</v>
      </c>
      <c r="AF1277" s="18"/>
      <c r="AG1277" s="18"/>
      <c r="AH1277" s="18"/>
      <c r="AI1277" s="18">
        <f t="shared" si="3696"/>
        <v>22833.507000000001</v>
      </c>
      <c r="AJ1277" s="18">
        <f t="shared" si="3697"/>
        <v>4627.2</v>
      </c>
      <c r="AK1277" s="18">
        <f t="shared" si="3698"/>
        <v>0</v>
      </c>
      <c r="AL1277" s="18"/>
      <c r="AM1277" s="18">
        <f t="shared" si="3699"/>
        <v>22833.507000000001</v>
      </c>
      <c r="AN1277" s="18"/>
      <c r="AO1277" s="18"/>
      <c r="AP1277" s="18"/>
      <c r="AQ1277" s="18">
        <f t="shared" si="3648"/>
        <v>22833.507000000001</v>
      </c>
      <c r="AR1277" s="18">
        <f t="shared" si="3649"/>
        <v>4627.2</v>
      </c>
      <c r="AS1277" s="18">
        <f t="shared" si="3650"/>
        <v>0</v>
      </c>
      <c r="AT1277" s="18"/>
      <c r="AU1277" s="18"/>
      <c r="AV1277" s="18"/>
      <c r="AW1277" s="18">
        <f t="shared" si="3651"/>
        <v>22833.507000000001</v>
      </c>
      <c r="AX1277" s="18">
        <f t="shared" si="3652"/>
        <v>4627.2</v>
      </c>
      <c r="AY1277" s="18">
        <f t="shared" si="3653"/>
        <v>0</v>
      </c>
      <c r="AZ1277" s="18"/>
      <c r="BA1277" s="18"/>
      <c r="BB1277" s="18"/>
      <c r="BC1277" s="18">
        <f t="shared" si="3644"/>
        <v>22833.507000000001</v>
      </c>
      <c r="BD1277" s="18">
        <f t="shared" si="3645"/>
        <v>4627.2</v>
      </c>
      <c r="BE1277" s="18">
        <f t="shared" si="3646"/>
        <v>0</v>
      </c>
      <c r="BF1277" s="18"/>
      <c r="BG1277" s="18"/>
      <c r="BH1277" s="18"/>
      <c r="BI1277" s="18">
        <f t="shared" si="3641"/>
        <v>22833.507000000001</v>
      </c>
      <c r="BJ1277" s="18">
        <f t="shared" si="3642"/>
        <v>4627.2</v>
      </c>
      <c r="BK1277" s="18">
        <f t="shared" si="3643"/>
        <v>0</v>
      </c>
      <c r="BL1277" s="18">
        <v>4627.2</v>
      </c>
      <c r="BM1277" s="18">
        <v>-4627.2</v>
      </c>
      <c r="BN1277" s="18"/>
      <c r="BO1277" s="18">
        <f t="shared" si="3626"/>
        <v>27460.707000000002</v>
      </c>
      <c r="BP1277" s="18">
        <f t="shared" si="3627"/>
        <v>0</v>
      </c>
      <c r="BQ1277" s="18">
        <f t="shared" si="3628"/>
        <v>0</v>
      </c>
      <c r="BR1277" s="18"/>
      <c r="BS1277" s="18"/>
      <c r="BT1277" s="18"/>
      <c r="BU1277" s="18">
        <f t="shared" si="3620"/>
        <v>27460.707000000002</v>
      </c>
      <c r="BV1277" s="18">
        <f t="shared" si="3621"/>
        <v>0</v>
      </c>
      <c r="BW1277" s="18">
        <f t="shared" si="3622"/>
        <v>0</v>
      </c>
      <c r="BX1277" s="18">
        <v>58882.841999999997</v>
      </c>
      <c r="BY1277" s="18"/>
      <c r="BZ1277" s="18"/>
      <c r="CA1277" s="18">
        <f t="shared" si="3614"/>
        <v>86343.548999999999</v>
      </c>
      <c r="CB1277" s="18">
        <f t="shared" si="3615"/>
        <v>0</v>
      </c>
      <c r="CC1277" s="18">
        <f t="shared" si="3616"/>
        <v>0</v>
      </c>
      <c r="CD1277" s="18"/>
      <c r="CE1277" s="27"/>
      <c r="CF1277" s="33">
        <v>124</v>
      </c>
    </row>
    <row r="1278" spans="1:84" ht="124.8" hidden="1" x14ac:dyDescent="0.3">
      <c r="A1278" s="41" t="s">
        <v>795</v>
      </c>
      <c r="B1278" s="39"/>
      <c r="C1278" s="41"/>
      <c r="D1278" s="41"/>
      <c r="E1278" s="14" t="s">
        <v>1022</v>
      </c>
      <c r="F1278" s="18">
        <f t="shared" ref="F1278:K1280" si="3709">F1279</f>
        <v>0</v>
      </c>
      <c r="G1278" s="18">
        <f t="shared" si="3709"/>
        <v>0</v>
      </c>
      <c r="H1278" s="18">
        <f t="shared" si="3709"/>
        <v>0</v>
      </c>
      <c r="I1278" s="18">
        <f t="shared" si="3709"/>
        <v>0</v>
      </c>
      <c r="J1278" s="18">
        <f t="shared" si="3709"/>
        <v>0</v>
      </c>
      <c r="K1278" s="18">
        <f t="shared" si="3709"/>
        <v>0</v>
      </c>
      <c r="L1278" s="18">
        <f t="shared" si="3608"/>
        <v>0</v>
      </c>
      <c r="M1278" s="18">
        <f t="shared" si="3609"/>
        <v>0</v>
      </c>
      <c r="N1278" s="18">
        <f t="shared" si="3610"/>
        <v>0</v>
      </c>
      <c r="O1278" s="18">
        <f t="shared" ref="O1278:S1280" si="3710">O1279</f>
        <v>0</v>
      </c>
      <c r="P1278" s="18">
        <f t="shared" si="3710"/>
        <v>0</v>
      </c>
      <c r="Q1278" s="18">
        <f t="shared" si="3710"/>
        <v>0</v>
      </c>
      <c r="R1278" s="18">
        <f t="shared" si="3710"/>
        <v>0</v>
      </c>
      <c r="S1278" s="18">
        <f t="shared" si="3710"/>
        <v>0</v>
      </c>
      <c r="T1278" s="18">
        <f t="shared" si="3703"/>
        <v>0</v>
      </c>
      <c r="U1278" s="18">
        <f t="shared" si="3704"/>
        <v>0</v>
      </c>
      <c r="V1278" s="18">
        <f t="shared" si="3705"/>
        <v>0</v>
      </c>
      <c r="W1278" s="18">
        <f t="shared" ref="W1278:CD1280" si="3711">W1279</f>
        <v>0</v>
      </c>
      <c r="X1278" s="18">
        <f t="shared" si="3711"/>
        <v>0</v>
      </c>
      <c r="Y1278" s="18">
        <f t="shared" si="3711"/>
        <v>0</v>
      </c>
      <c r="Z1278" s="18">
        <f t="shared" si="3711"/>
        <v>0</v>
      </c>
      <c r="AA1278" s="18">
        <f t="shared" si="3711"/>
        <v>0</v>
      </c>
      <c r="AB1278" s="18">
        <f t="shared" si="3711"/>
        <v>0</v>
      </c>
      <c r="AC1278" s="18">
        <f t="shared" si="3706"/>
        <v>0</v>
      </c>
      <c r="AD1278" s="18">
        <f t="shared" si="3707"/>
        <v>0</v>
      </c>
      <c r="AE1278" s="18">
        <f t="shared" si="3708"/>
        <v>0</v>
      </c>
      <c r="AF1278" s="18">
        <f t="shared" si="3711"/>
        <v>0</v>
      </c>
      <c r="AG1278" s="18">
        <f t="shared" si="3711"/>
        <v>0</v>
      </c>
      <c r="AH1278" s="18">
        <f t="shared" si="3711"/>
        <v>0</v>
      </c>
      <c r="AI1278" s="18">
        <f t="shared" si="3696"/>
        <v>0</v>
      </c>
      <c r="AJ1278" s="18">
        <f t="shared" si="3697"/>
        <v>0</v>
      </c>
      <c r="AK1278" s="18">
        <f t="shared" si="3698"/>
        <v>0</v>
      </c>
      <c r="AL1278" s="18">
        <f t="shared" si="3711"/>
        <v>0</v>
      </c>
      <c r="AM1278" s="18">
        <f t="shared" si="3699"/>
        <v>0</v>
      </c>
      <c r="AN1278" s="18">
        <f t="shared" si="3711"/>
        <v>0</v>
      </c>
      <c r="AO1278" s="18">
        <f t="shared" si="3711"/>
        <v>0</v>
      </c>
      <c r="AP1278" s="18">
        <f t="shared" si="3711"/>
        <v>0</v>
      </c>
      <c r="AQ1278" s="18">
        <f t="shared" si="3648"/>
        <v>0</v>
      </c>
      <c r="AR1278" s="18">
        <f t="shared" si="3649"/>
        <v>0</v>
      </c>
      <c r="AS1278" s="18">
        <f t="shared" si="3650"/>
        <v>0</v>
      </c>
      <c r="AT1278" s="18">
        <f t="shared" si="3711"/>
        <v>0</v>
      </c>
      <c r="AU1278" s="18">
        <f t="shared" si="3711"/>
        <v>0</v>
      </c>
      <c r="AV1278" s="18">
        <f t="shared" si="3711"/>
        <v>0</v>
      </c>
      <c r="AW1278" s="18">
        <f t="shared" si="3651"/>
        <v>0</v>
      </c>
      <c r="AX1278" s="18">
        <f t="shared" si="3652"/>
        <v>0</v>
      </c>
      <c r="AY1278" s="18">
        <f t="shared" si="3653"/>
        <v>0</v>
      </c>
      <c r="AZ1278" s="18">
        <f t="shared" si="3711"/>
        <v>0</v>
      </c>
      <c r="BA1278" s="18">
        <f t="shared" si="3711"/>
        <v>0</v>
      </c>
      <c r="BB1278" s="18">
        <f t="shared" si="3711"/>
        <v>0</v>
      </c>
      <c r="BC1278" s="18">
        <f t="shared" si="3644"/>
        <v>0</v>
      </c>
      <c r="BD1278" s="18">
        <f t="shared" si="3645"/>
        <v>0</v>
      </c>
      <c r="BE1278" s="18">
        <f t="shared" si="3646"/>
        <v>0</v>
      </c>
      <c r="BF1278" s="18">
        <f t="shared" si="3711"/>
        <v>0</v>
      </c>
      <c r="BG1278" s="18">
        <f t="shared" si="3711"/>
        <v>0</v>
      </c>
      <c r="BH1278" s="18">
        <f t="shared" si="3711"/>
        <v>0</v>
      </c>
      <c r="BI1278" s="18">
        <f t="shared" si="3641"/>
        <v>0</v>
      </c>
      <c r="BJ1278" s="18">
        <f t="shared" si="3642"/>
        <v>0</v>
      </c>
      <c r="BK1278" s="18">
        <f t="shared" si="3643"/>
        <v>0</v>
      </c>
      <c r="BL1278" s="18">
        <f t="shared" si="3711"/>
        <v>0</v>
      </c>
      <c r="BM1278" s="18">
        <f t="shared" si="3711"/>
        <v>0</v>
      </c>
      <c r="BN1278" s="18">
        <f t="shared" si="3711"/>
        <v>0</v>
      </c>
      <c r="BO1278" s="18">
        <f t="shared" si="3626"/>
        <v>0</v>
      </c>
      <c r="BP1278" s="18">
        <f t="shared" si="3627"/>
        <v>0</v>
      </c>
      <c r="BQ1278" s="18">
        <f t="shared" si="3628"/>
        <v>0</v>
      </c>
      <c r="BR1278" s="18">
        <f t="shared" si="3711"/>
        <v>0</v>
      </c>
      <c r="BS1278" s="18">
        <f t="shared" si="3711"/>
        <v>0</v>
      </c>
      <c r="BT1278" s="18">
        <f t="shared" si="3711"/>
        <v>0</v>
      </c>
      <c r="BU1278" s="18">
        <f t="shared" si="3620"/>
        <v>0</v>
      </c>
      <c r="BV1278" s="18">
        <f t="shared" si="3621"/>
        <v>0</v>
      </c>
      <c r="BW1278" s="18">
        <f t="shared" si="3622"/>
        <v>0</v>
      </c>
      <c r="BX1278" s="18">
        <f t="shared" si="3711"/>
        <v>0</v>
      </c>
      <c r="BY1278" s="18">
        <f t="shared" si="3711"/>
        <v>0</v>
      </c>
      <c r="BZ1278" s="18">
        <f t="shared" si="3711"/>
        <v>0</v>
      </c>
      <c r="CA1278" s="18">
        <f t="shared" si="3614"/>
        <v>0</v>
      </c>
      <c r="CB1278" s="18">
        <f t="shared" si="3615"/>
        <v>0</v>
      </c>
      <c r="CC1278" s="18">
        <f t="shared" si="3616"/>
        <v>0</v>
      </c>
      <c r="CD1278" s="18">
        <f t="shared" si="3711"/>
        <v>0</v>
      </c>
      <c r="CE1278" s="27" t="s">
        <v>1661</v>
      </c>
      <c r="CF1278" s="33"/>
    </row>
    <row r="1279" spans="1:84" ht="46.8" hidden="1" x14ac:dyDescent="0.3">
      <c r="A1279" s="41" t="s">
        <v>795</v>
      </c>
      <c r="B1279" s="39">
        <v>400</v>
      </c>
      <c r="C1279" s="41"/>
      <c r="D1279" s="41"/>
      <c r="E1279" s="14" t="s">
        <v>553</v>
      </c>
      <c r="F1279" s="18">
        <f t="shared" si="3709"/>
        <v>0</v>
      </c>
      <c r="G1279" s="18">
        <f t="shared" si="3709"/>
        <v>0</v>
      </c>
      <c r="H1279" s="18">
        <f t="shared" si="3709"/>
        <v>0</v>
      </c>
      <c r="I1279" s="18">
        <f t="shared" si="3709"/>
        <v>0</v>
      </c>
      <c r="J1279" s="18">
        <f t="shared" si="3709"/>
        <v>0</v>
      </c>
      <c r="K1279" s="18">
        <f t="shared" si="3709"/>
        <v>0</v>
      </c>
      <c r="L1279" s="18">
        <f t="shared" si="3608"/>
        <v>0</v>
      </c>
      <c r="M1279" s="18">
        <f t="shared" si="3609"/>
        <v>0</v>
      </c>
      <c r="N1279" s="18">
        <f t="shared" si="3610"/>
        <v>0</v>
      </c>
      <c r="O1279" s="18">
        <f t="shared" si="3710"/>
        <v>0</v>
      </c>
      <c r="P1279" s="18">
        <f t="shared" si="3710"/>
        <v>0</v>
      </c>
      <c r="Q1279" s="18">
        <f t="shared" si="3710"/>
        <v>0</v>
      </c>
      <c r="R1279" s="18">
        <f t="shared" si="3710"/>
        <v>0</v>
      </c>
      <c r="S1279" s="18">
        <f t="shared" si="3710"/>
        <v>0</v>
      </c>
      <c r="T1279" s="18">
        <f t="shared" si="3703"/>
        <v>0</v>
      </c>
      <c r="U1279" s="18">
        <f t="shared" si="3704"/>
        <v>0</v>
      </c>
      <c r="V1279" s="18">
        <f t="shared" si="3705"/>
        <v>0</v>
      </c>
      <c r="W1279" s="18">
        <f t="shared" si="3711"/>
        <v>0</v>
      </c>
      <c r="X1279" s="18">
        <f t="shared" si="3711"/>
        <v>0</v>
      </c>
      <c r="Y1279" s="18">
        <f t="shared" si="3711"/>
        <v>0</v>
      </c>
      <c r="Z1279" s="18">
        <f t="shared" si="3711"/>
        <v>0</v>
      </c>
      <c r="AA1279" s="18">
        <f t="shared" si="3711"/>
        <v>0</v>
      </c>
      <c r="AB1279" s="18">
        <f t="shared" si="3711"/>
        <v>0</v>
      </c>
      <c r="AC1279" s="18">
        <f t="shared" si="3706"/>
        <v>0</v>
      </c>
      <c r="AD1279" s="18">
        <f t="shared" si="3707"/>
        <v>0</v>
      </c>
      <c r="AE1279" s="18">
        <f t="shared" si="3708"/>
        <v>0</v>
      </c>
      <c r="AF1279" s="18">
        <f t="shared" si="3711"/>
        <v>0</v>
      </c>
      <c r="AG1279" s="18">
        <f t="shared" si="3711"/>
        <v>0</v>
      </c>
      <c r="AH1279" s="18">
        <f t="shared" si="3711"/>
        <v>0</v>
      </c>
      <c r="AI1279" s="18">
        <f t="shared" si="3696"/>
        <v>0</v>
      </c>
      <c r="AJ1279" s="18">
        <f t="shared" si="3697"/>
        <v>0</v>
      </c>
      <c r="AK1279" s="18">
        <f t="shared" si="3698"/>
        <v>0</v>
      </c>
      <c r="AL1279" s="18">
        <f t="shared" si="3711"/>
        <v>0</v>
      </c>
      <c r="AM1279" s="18">
        <f t="shared" si="3699"/>
        <v>0</v>
      </c>
      <c r="AN1279" s="18">
        <f t="shared" si="3711"/>
        <v>0</v>
      </c>
      <c r="AO1279" s="18">
        <f t="shared" si="3711"/>
        <v>0</v>
      </c>
      <c r="AP1279" s="18">
        <f t="shared" si="3711"/>
        <v>0</v>
      </c>
      <c r="AQ1279" s="18">
        <f t="shared" si="3648"/>
        <v>0</v>
      </c>
      <c r="AR1279" s="18">
        <f t="shared" si="3649"/>
        <v>0</v>
      </c>
      <c r="AS1279" s="18">
        <f t="shared" si="3650"/>
        <v>0</v>
      </c>
      <c r="AT1279" s="18">
        <f t="shared" si="3711"/>
        <v>0</v>
      </c>
      <c r="AU1279" s="18">
        <f t="shared" si="3711"/>
        <v>0</v>
      </c>
      <c r="AV1279" s="18">
        <f t="shared" si="3711"/>
        <v>0</v>
      </c>
      <c r="AW1279" s="18">
        <f t="shared" si="3651"/>
        <v>0</v>
      </c>
      <c r="AX1279" s="18">
        <f t="shared" si="3652"/>
        <v>0</v>
      </c>
      <c r="AY1279" s="18">
        <f t="shared" si="3653"/>
        <v>0</v>
      </c>
      <c r="AZ1279" s="18">
        <f t="shared" si="3711"/>
        <v>0</v>
      </c>
      <c r="BA1279" s="18">
        <f t="shared" si="3711"/>
        <v>0</v>
      </c>
      <c r="BB1279" s="18">
        <f t="shared" si="3711"/>
        <v>0</v>
      </c>
      <c r="BC1279" s="18">
        <f t="shared" si="3644"/>
        <v>0</v>
      </c>
      <c r="BD1279" s="18">
        <f t="shared" si="3645"/>
        <v>0</v>
      </c>
      <c r="BE1279" s="18">
        <f t="shared" si="3646"/>
        <v>0</v>
      </c>
      <c r="BF1279" s="18">
        <f t="shared" si="3711"/>
        <v>0</v>
      </c>
      <c r="BG1279" s="18">
        <f t="shared" si="3711"/>
        <v>0</v>
      </c>
      <c r="BH1279" s="18">
        <f t="shared" si="3711"/>
        <v>0</v>
      </c>
      <c r="BI1279" s="18">
        <f t="shared" si="3641"/>
        <v>0</v>
      </c>
      <c r="BJ1279" s="18">
        <f t="shared" si="3642"/>
        <v>0</v>
      </c>
      <c r="BK1279" s="18">
        <f t="shared" si="3643"/>
        <v>0</v>
      </c>
      <c r="BL1279" s="18">
        <f t="shared" si="3711"/>
        <v>0</v>
      </c>
      <c r="BM1279" s="18">
        <f t="shared" si="3711"/>
        <v>0</v>
      </c>
      <c r="BN1279" s="18">
        <f t="shared" si="3711"/>
        <v>0</v>
      </c>
      <c r="BO1279" s="18">
        <f t="shared" si="3626"/>
        <v>0</v>
      </c>
      <c r="BP1279" s="18">
        <f t="shared" si="3627"/>
        <v>0</v>
      </c>
      <c r="BQ1279" s="18">
        <f t="shared" si="3628"/>
        <v>0</v>
      </c>
      <c r="BR1279" s="18">
        <f t="shared" si="3711"/>
        <v>0</v>
      </c>
      <c r="BS1279" s="18">
        <f t="shared" si="3711"/>
        <v>0</v>
      </c>
      <c r="BT1279" s="18">
        <f t="shared" si="3711"/>
        <v>0</v>
      </c>
      <c r="BU1279" s="18">
        <f t="shared" si="3620"/>
        <v>0</v>
      </c>
      <c r="BV1279" s="18">
        <f t="shared" si="3621"/>
        <v>0</v>
      </c>
      <c r="BW1279" s="18">
        <f t="shared" si="3622"/>
        <v>0</v>
      </c>
      <c r="BX1279" s="18">
        <f t="shared" si="3711"/>
        <v>0</v>
      </c>
      <c r="BY1279" s="18">
        <f t="shared" si="3711"/>
        <v>0</v>
      </c>
      <c r="BZ1279" s="18">
        <f t="shared" si="3711"/>
        <v>0</v>
      </c>
      <c r="CA1279" s="18">
        <f t="shared" si="3614"/>
        <v>0</v>
      </c>
      <c r="CB1279" s="18">
        <f t="shared" si="3615"/>
        <v>0</v>
      </c>
      <c r="CC1279" s="18">
        <f t="shared" si="3616"/>
        <v>0</v>
      </c>
      <c r="CD1279" s="18">
        <f t="shared" si="3711"/>
        <v>0</v>
      </c>
      <c r="CE1279" s="27" t="s">
        <v>1661</v>
      </c>
      <c r="CF1279" s="33"/>
    </row>
    <row r="1280" spans="1:84" hidden="1" x14ac:dyDescent="0.3">
      <c r="A1280" s="41" t="s">
        <v>795</v>
      </c>
      <c r="B1280" s="39">
        <v>410</v>
      </c>
      <c r="C1280" s="41"/>
      <c r="D1280" s="41"/>
      <c r="E1280" s="14" t="s">
        <v>566</v>
      </c>
      <c r="F1280" s="18">
        <f t="shared" si="3709"/>
        <v>0</v>
      </c>
      <c r="G1280" s="18">
        <f t="shared" si="3709"/>
        <v>0</v>
      </c>
      <c r="H1280" s="18">
        <f t="shared" si="3709"/>
        <v>0</v>
      </c>
      <c r="I1280" s="18">
        <f t="shared" si="3709"/>
        <v>0</v>
      </c>
      <c r="J1280" s="18">
        <f t="shared" si="3709"/>
        <v>0</v>
      </c>
      <c r="K1280" s="18">
        <f t="shared" si="3709"/>
        <v>0</v>
      </c>
      <c r="L1280" s="18">
        <f t="shared" si="3608"/>
        <v>0</v>
      </c>
      <c r="M1280" s="18">
        <f t="shared" si="3609"/>
        <v>0</v>
      </c>
      <c r="N1280" s="18">
        <f t="shared" si="3610"/>
        <v>0</v>
      </c>
      <c r="O1280" s="18">
        <f t="shared" si="3710"/>
        <v>0</v>
      </c>
      <c r="P1280" s="18">
        <f t="shared" si="3710"/>
        <v>0</v>
      </c>
      <c r="Q1280" s="18">
        <f t="shared" si="3710"/>
        <v>0</v>
      </c>
      <c r="R1280" s="18">
        <f t="shared" si="3710"/>
        <v>0</v>
      </c>
      <c r="S1280" s="18">
        <f t="shared" si="3710"/>
        <v>0</v>
      </c>
      <c r="T1280" s="18">
        <f t="shared" si="3703"/>
        <v>0</v>
      </c>
      <c r="U1280" s="18">
        <f t="shared" si="3704"/>
        <v>0</v>
      </c>
      <c r="V1280" s="18">
        <f t="shared" si="3705"/>
        <v>0</v>
      </c>
      <c r="W1280" s="18">
        <f t="shared" si="3711"/>
        <v>0</v>
      </c>
      <c r="X1280" s="18">
        <f t="shared" si="3711"/>
        <v>0</v>
      </c>
      <c r="Y1280" s="18">
        <f t="shared" si="3711"/>
        <v>0</v>
      </c>
      <c r="Z1280" s="18">
        <f t="shared" si="3711"/>
        <v>0</v>
      </c>
      <c r="AA1280" s="18">
        <f t="shared" si="3711"/>
        <v>0</v>
      </c>
      <c r="AB1280" s="18">
        <f t="shared" si="3711"/>
        <v>0</v>
      </c>
      <c r="AC1280" s="18">
        <f t="shared" si="3706"/>
        <v>0</v>
      </c>
      <c r="AD1280" s="18">
        <f t="shared" si="3707"/>
        <v>0</v>
      </c>
      <c r="AE1280" s="18">
        <f t="shared" si="3708"/>
        <v>0</v>
      </c>
      <c r="AF1280" s="18">
        <f t="shared" si="3711"/>
        <v>0</v>
      </c>
      <c r="AG1280" s="18">
        <f t="shared" si="3711"/>
        <v>0</v>
      </c>
      <c r="AH1280" s="18">
        <f t="shared" si="3711"/>
        <v>0</v>
      </c>
      <c r="AI1280" s="18">
        <f t="shared" si="3696"/>
        <v>0</v>
      </c>
      <c r="AJ1280" s="18">
        <f t="shared" si="3697"/>
        <v>0</v>
      </c>
      <c r="AK1280" s="18">
        <f t="shared" si="3698"/>
        <v>0</v>
      </c>
      <c r="AL1280" s="18">
        <f t="shared" si="3711"/>
        <v>0</v>
      </c>
      <c r="AM1280" s="18">
        <f t="shared" si="3699"/>
        <v>0</v>
      </c>
      <c r="AN1280" s="18">
        <f t="shared" si="3711"/>
        <v>0</v>
      </c>
      <c r="AO1280" s="18">
        <f t="shared" si="3711"/>
        <v>0</v>
      </c>
      <c r="AP1280" s="18">
        <f t="shared" si="3711"/>
        <v>0</v>
      </c>
      <c r="AQ1280" s="18">
        <f t="shared" si="3648"/>
        <v>0</v>
      </c>
      <c r="AR1280" s="18">
        <f t="shared" si="3649"/>
        <v>0</v>
      </c>
      <c r="AS1280" s="18">
        <f t="shared" si="3650"/>
        <v>0</v>
      </c>
      <c r="AT1280" s="18">
        <f t="shared" si="3711"/>
        <v>0</v>
      </c>
      <c r="AU1280" s="18">
        <f t="shared" si="3711"/>
        <v>0</v>
      </c>
      <c r="AV1280" s="18">
        <f t="shared" si="3711"/>
        <v>0</v>
      </c>
      <c r="AW1280" s="18">
        <f t="shared" si="3651"/>
        <v>0</v>
      </c>
      <c r="AX1280" s="18">
        <f t="shared" si="3652"/>
        <v>0</v>
      </c>
      <c r="AY1280" s="18">
        <f t="shared" si="3653"/>
        <v>0</v>
      </c>
      <c r="AZ1280" s="18">
        <f t="shared" si="3711"/>
        <v>0</v>
      </c>
      <c r="BA1280" s="18">
        <f t="shared" si="3711"/>
        <v>0</v>
      </c>
      <c r="BB1280" s="18">
        <f t="shared" si="3711"/>
        <v>0</v>
      </c>
      <c r="BC1280" s="18">
        <f t="shared" si="3644"/>
        <v>0</v>
      </c>
      <c r="BD1280" s="18">
        <f t="shared" si="3645"/>
        <v>0</v>
      </c>
      <c r="BE1280" s="18">
        <f t="shared" si="3646"/>
        <v>0</v>
      </c>
      <c r="BF1280" s="18">
        <f t="shared" si="3711"/>
        <v>0</v>
      </c>
      <c r="BG1280" s="18">
        <f t="shared" si="3711"/>
        <v>0</v>
      </c>
      <c r="BH1280" s="18">
        <f t="shared" si="3711"/>
        <v>0</v>
      </c>
      <c r="BI1280" s="18">
        <f t="shared" si="3641"/>
        <v>0</v>
      </c>
      <c r="BJ1280" s="18">
        <f t="shared" si="3642"/>
        <v>0</v>
      </c>
      <c r="BK1280" s="18">
        <f t="shared" si="3643"/>
        <v>0</v>
      </c>
      <c r="BL1280" s="18">
        <f t="shared" si="3711"/>
        <v>0</v>
      </c>
      <c r="BM1280" s="18">
        <f t="shared" si="3711"/>
        <v>0</v>
      </c>
      <c r="BN1280" s="18">
        <f t="shared" si="3711"/>
        <v>0</v>
      </c>
      <c r="BO1280" s="18">
        <f t="shared" si="3626"/>
        <v>0</v>
      </c>
      <c r="BP1280" s="18">
        <f t="shared" si="3627"/>
        <v>0</v>
      </c>
      <c r="BQ1280" s="18">
        <f t="shared" si="3628"/>
        <v>0</v>
      </c>
      <c r="BR1280" s="18">
        <f t="shared" si="3711"/>
        <v>0</v>
      </c>
      <c r="BS1280" s="18">
        <f t="shared" si="3711"/>
        <v>0</v>
      </c>
      <c r="BT1280" s="18">
        <f t="shared" si="3711"/>
        <v>0</v>
      </c>
      <c r="BU1280" s="18">
        <f t="shared" si="3620"/>
        <v>0</v>
      </c>
      <c r="BV1280" s="18">
        <f t="shared" si="3621"/>
        <v>0</v>
      </c>
      <c r="BW1280" s="18">
        <f t="shared" si="3622"/>
        <v>0</v>
      </c>
      <c r="BX1280" s="18">
        <f t="shared" si="3711"/>
        <v>0</v>
      </c>
      <c r="BY1280" s="18">
        <f t="shared" si="3711"/>
        <v>0</v>
      </c>
      <c r="BZ1280" s="18">
        <f t="shared" si="3711"/>
        <v>0</v>
      </c>
      <c r="CA1280" s="18">
        <f t="shared" si="3614"/>
        <v>0</v>
      </c>
      <c r="CB1280" s="18">
        <f t="shared" si="3615"/>
        <v>0</v>
      </c>
      <c r="CC1280" s="18">
        <f t="shared" si="3616"/>
        <v>0</v>
      </c>
      <c r="CD1280" s="18">
        <f t="shared" si="3711"/>
        <v>0</v>
      </c>
      <c r="CE1280" s="27" t="s">
        <v>1661</v>
      </c>
      <c r="CF1280" s="33"/>
    </row>
    <row r="1281" spans="1:84" hidden="1" x14ac:dyDescent="0.3">
      <c r="A1281" s="41" t="s">
        <v>795</v>
      </c>
      <c r="B1281" s="39">
        <v>410</v>
      </c>
      <c r="C1281" s="41" t="s">
        <v>27</v>
      </c>
      <c r="D1281" s="41" t="s">
        <v>110</v>
      </c>
      <c r="E1281" s="14" t="s">
        <v>532</v>
      </c>
      <c r="F1281" s="18"/>
      <c r="G1281" s="18"/>
      <c r="H1281" s="18"/>
      <c r="I1281" s="18"/>
      <c r="J1281" s="18"/>
      <c r="K1281" s="18"/>
      <c r="L1281" s="18">
        <f t="shared" si="3608"/>
        <v>0</v>
      </c>
      <c r="M1281" s="18">
        <f t="shared" si="3609"/>
        <v>0</v>
      </c>
      <c r="N1281" s="18">
        <f t="shared" si="3610"/>
        <v>0</v>
      </c>
      <c r="O1281" s="18"/>
      <c r="P1281" s="18"/>
      <c r="Q1281" s="18"/>
      <c r="R1281" s="18"/>
      <c r="S1281" s="18"/>
      <c r="T1281" s="18">
        <f t="shared" si="3703"/>
        <v>0</v>
      </c>
      <c r="U1281" s="18">
        <f t="shared" si="3704"/>
        <v>0</v>
      </c>
      <c r="V1281" s="18">
        <f t="shared" si="3705"/>
        <v>0</v>
      </c>
      <c r="W1281" s="18"/>
      <c r="X1281" s="18"/>
      <c r="Y1281" s="18"/>
      <c r="Z1281" s="18"/>
      <c r="AA1281" s="18"/>
      <c r="AB1281" s="18"/>
      <c r="AC1281" s="18">
        <f t="shared" si="3706"/>
        <v>0</v>
      </c>
      <c r="AD1281" s="18">
        <f t="shared" si="3707"/>
        <v>0</v>
      </c>
      <c r="AE1281" s="18">
        <f t="shared" si="3708"/>
        <v>0</v>
      </c>
      <c r="AF1281" s="18"/>
      <c r="AG1281" s="18"/>
      <c r="AH1281" s="18"/>
      <c r="AI1281" s="18">
        <f t="shared" si="3696"/>
        <v>0</v>
      </c>
      <c r="AJ1281" s="18">
        <f t="shared" si="3697"/>
        <v>0</v>
      </c>
      <c r="AK1281" s="18">
        <f t="shared" si="3698"/>
        <v>0</v>
      </c>
      <c r="AL1281" s="18"/>
      <c r="AM1281" s="18">
        <f t="shared" si="3699"/>
        <v>0</v>
      </c>
      <c r="AN1281" s="18"/>
      <c r="AO1281" s="18"/>
      <c r="AP1281" s="18"/>
      <c r="AQ1281" s="18">
        <f t="shared" si="3648"/>
        <v>0</v>
      </c>
      <c r="AR1281" s="18">
        <f t="shared" si="3649"/>
        <v>0</v>
      </c>
      <c r="AS1281" s="18">
        <f t="shared" si="3650"/>
        <v>0</v>
      </c>
      <c r="AT1281" s="18"/>
      <c r="AU1281" s="18"/>
      <c r="AV1281" s="18"/>
      <c r="AW1281" s="18">
        <f t="shared" si="3651"/>
        <v>0</v>
      </c>
      <c r="AX1281" s="18">
        <f t="shared" si="3652"/>
        <v>0</v>
      </c>
      <c r="AY1281" s="18">
        <f t="shared" si="3653"/>
        <v>0</v>
      </c>
      <c r="AZ1281" s="18"/>
      <c r="BA1281" s="18"/>
      <c r="BB1281" s="18"/>
      <c r="BC1281" s="18">
        <f t="shared" si="3644"/>
        <v>0</v>
      </c>
      <c r="BD1281" s="18">
        <f t="shared" si="3645"/>
        <v>0</v>
      </c>
      <c r="BE1281" s="18">
        <f t="shared" si="3646"/>
        <v>0</v>
      </c>
      <c r="BF1281" s="18"/>
      <c r="BG1281" s="18"/>
      <c r="BH1281" s="18"/>
      <c r="BI1281" s="18">
        <f t="shared" si="3641"/>
        <v>0</v>
      </c>
      <c r="BJ1281" s="18">
        <f t="shared" si="3642"/>
        <v>0</v>
      </c>
      <c r="BK1281" s="18">
        <f t="shared" si="3643"/>
        <v>0</v>
      </c>
      <c r="BL1281" s="18"/>
      <c r="BM1281" s="18"/>
      <c r="BN1281" s="18"/>
      <c r="BO1281" s="18">
        <f t="shared" si="3626"/>
        <v>0</v>
      </c>
      <c r="BP1281" s="18">
        <f t="shared" si="3627"/>
        <v>0</v>
      </c>
      <c r="BQ1281" s="18">
        <f t="shared" si="3628"/>
        <v>0</v>
      </c>
      <c r="BR1281" s="18"/>
      <c r="BS1281" s="18"/>
      <c r="BT1281" s="18"/>
      <c r="BU1281" s="18">
        <f t="shared" si="3620"/>
        <v>0</v>
      </c>
      <c r="BV1281" s="18">
        <f t="shared" si="3621"/>
        <v>0</v>
      </c>
      <c r="BW1281" s="18">
        <f t="shared" si="3622"/>
        <v>0</v>
      </c>
      <c r="BX1281" s="18"/>
      <c r="BY1281" s="18"/>
      <c r="BZ1281" s="18"/>
      <c r="CA1281" s="18">
        <f t="shared" si="3614"/>
        <v>0</v>
      </c>
      <c r="CB1281" s="18">
        <f t="shared" si="3615"/>
        <v>0</v>
      </c>
      <c r="CC1281" s="18">
        <f t="shared" si="3616"/>
        <v>0</v>
      </c>
      <c r="CD1281" s="18"/>
      <c r="CE1281" s="27" t="s">
        <v>1661</v>
      </c>
      <c r="CF1281" s="33"/>
    </row>
    <row r="1282" spans="1:84" ht="140.4" x14ac:dyDescent="0.3">
      <c r="A1282" s="41" t="s">
        <v>882</v>
      </c>
      <c r="B1282" s="39"/>
      <c r="C1282" s="41"/>
      <c r="D1282" s="41"/>
      <c r="E1282" s="14" t="s">
        <v>1604</v>
      </c>
      <c r="F1282" s="18">
        <f t="shared" ref="F1282:K1284" si="3712">F1283</f>
        <v>194812</v>
      </c>
      <c r="G1282" s="18">
        <f t="shared" si="3712"/>
        <v>68315.600000000006</v>
      </c>
      <c r="H1282" s="18">
        <f t="shared" si="3712"/>
        <v>0</v>
      </c>
      <c r="I1282" s="18">
        <f t="shared" si="3712"/>
        <v>-105423.3</v>
      </c>
      <c r="J1282" s="18">
        <f t="shared" si="3712"/>
        <v>98456.3</v>
      </c>
      <c r="K1282" s="18">
        <f t="shared" si="3712"/>
        <v>0</v>
      </c>
      <c r="L1282" s="18">
        <f t="shared" si="3608"/>
        <v>89388.7</v>
      </c>
      <c r="M1282" s="18">
        <f t="shared" si="3609"/>
        <v>166771.90000000002</v>
      </c>
      <c r="N1282" s="18">
        <f t="shared" si="3610"/>
        <v>0</v>
      </c>
      <c r="O1282" s="18">
        <f t="shared" ref="O1282:S1284" si="3713">O1283</f>
        <v>0</v>
      </c>
      <c r="P1282" s="18">
        <f t="shared" si="3713"/>
        <v>0</v>
      </c>
      <c r="Q1282" s="18">
        <f t="shared" si="3713"/>
        <v>0</v>
      </c>
      <c r="R1282" s="18">
        <f t="shared" si="3713"/>
        <v>0</v>
      </c>
      <c r="S1282" s="18">
        <f t="shared" si="3713"/>
        <v>0</v>
      </c>
      <c r="T1282" s="18">
        <f t="shared" si="3703"/>
        <v>89388.7</v>
      </c>
      <c r="U1282" s="18">
        <f t="shared" si="3704"/>
        <v>166771.90000000002</v>
      </c>
      <c r="V1282" s="18">
        <f t="shared" si="3705"/>
        <v>0</v>
      </c>
      <c r="W1282" s="18">
        <f t="shared" ref="W1282:CD1284" si="3714">W1283</f>
        <v>0</v>
      </c>
      <c r="X1282" s="18">
        <f t="shared" si="3714"/>
        <v>0</v>
      </c>
      <c r="Y1282" s="18">
        <f t="shared" si="3714"/>
        <v>0</v>
      </c>
      <c r="Z1282" s="18">
        <f t="shared" si="3714"/>
        <v>0</v>
      </c>
      <c r="AA1282" s="18">
        <f t="shared" si="3714"/>
        <v>0</v>
      </c>
      <c r="AB1282" s="18">
        <f t="shared" si="3714"/>
        <v>0</v>
      </c>
      <c r="AC1282" s="18">
        <f t="shared" si="3706"/>
        <v>89388.7</v>
      </c>
      <c r="AD1282" s="18">
        <f t="shared" si="3707"/>
        <v>166771.90000000002</v>
      </c>
      <c r="AE1282" s="18">
        <f t="shared" si="3708"/>
        <v>0</v>
      </c>
      <c r="AF1282" s="18">
        <f t="shared" si="3714"/>
        <v>-45242.3</v>
      </c>
      <c r="AG1282" s="18">
        <f t="shared" si="3714"/>
        <v>45242.3</v>
      </c>
      <c r="AH1282" s="18">
        <f t="shared" si="3714"/>
        <v>0</v>
      </c>
      <c r="AI1282" s="18">
        <f t="shared" si="3696"/>
        <v>44146.399999999994</v>
      </c>
      <c r="AJ1282" s="18">
        <f t="shared" si="3697"/>
        <v>212014.2</v>
      </c>
      <c r="AK1282" s="18">
        <f t="shared" si="3698"/>
        <v>0</v>
      </c>
      <c r="AL1282" s="18">
        <f t="shared" si="3714"/>
        <v>0</v>
      </c>
      <c r="AM1282" s="18">
        <f t="shared" si="3699"/>
        <v>44146.399999999994</v>
      </c>
      <c r="AN1282" s="18">
        <f t="shared" si="3714"/>
        <v>0</v>
      </c>
      <c r="AO1282" s="18">
        <f t="shared" si="3714"/>
        <v>0</v>
      </c>
      <c r="AP1282" s="18">
        <f t="shared" si="3714"/>
        <v>0</v>
      </c>
      <c r="AQ1282" s="18">
        <f t="shared" si="3648"/>
        <v>44146.399999999994</v>
      </c>
      <c r="AR1282" s="18">
        <f t="shared" si="3649"/>
        <v>212014.2</v>
      </c>
      <c r="AS1282" s="18">
        <f t="shared" si="3650"/>
        <v>0</v>
      </c>
      <c r="AT1282" s="18">
        <f t="shared" si="3714"/>
        <v>0</v>
      </c>
      <c r="AU1282" s="18">
        <f t="shared" si="3714"/>
        <v>0</v>
      </c>
      <c r="AV1282" s="18">
        <f t="shared" si="3714"/>
        <v>0</v>
      </c>
      <c r="AW1282" s="18">
        <f t="shared" si="3651"/>
        <v>44146.399999999994</v>
      </c>
      <c r="AX1282" s="18">
        <f t="shared" si="3652"/>
        <v>212014.2</v>
      </c>
      <c r="AY1282" s="18">
        <f t="shared" si="3653"/>
        <v>0</v>
      </c>
      <c r="AZ1282" s="18">
        <f t="shared" si="3714"/>
        <v>20560.687999999998</v>
      </c>
      <c r="BA1282" s="18">
        <f t="shared" si="3714"/>
        <v>250314.19200000001</v>
      </c>
      <c r="BB1282" s="18">
        <f t="shared" si="3714"/>
        <v>0</v>
      </c>
      <c r="BC1282" s="18">
        <f t="shared" si="3644"/>
        <v>64707.087999999989</v>
      </c>
      <c r="BD1282" s="18">
        <f t="shared" si="3645"/>
        <v>462328.39199999999</v>
      </c>
      <c r="BE1282" s="18">
        <f t="shared" si="3646"/>
        <v>0</v>
      </c>
      <c r="BF1282" s="18">
        <f t="shared" si="3714"/>
        <v>-10430.071</v>
      </c>
      <c r="BG1282" s="18">
        <f t="shared" si="3714"/>
        <v>0</v>
      </c>
      <c r="BH1282" s="18">
        <f t="shared" si="3714"/>
        <v>0</v>
      </c>
      <c r="BI1282" s="18">
        <f t="shared" si="3641"/>
        <v>54277.016999999993</v>
      </c>
      <c r="BJ1282" s="18">
        <f t="shared" si="3642"/>
        <v>462328.39199999999</v>
      </c>
      <c r="BK1282" s="18">
        <f t="shared" si="3643"/>
        <v>0</v>
      </c>
      <c r="BL1282" s="18">
        <f t="shared" si="3714"/>
        <v>-2718.74</v>
      </c>
      <c r="BM1282" s="18">
        <f t="shared" si="3714"/>
        <v>-442698.15299999999</v>
      </c>
      <c r="BN1282" s="18">
        <f t="shared" si="3714"/>
        <v>0</v>
      </c>
      <c r="BO1282" s="18">
        <f t="shared" si="3626"/>
        <v>51558.276999999995</v>
      </c>
      <c r="BP1282" s="18">
        <f t="shared" si="3627"/>
        <v>19630.239000000001</v>
      </c>
      <c r="BQ1282" s="18">
        <f t="shared" si="3628"/>
        <v>0</v>
      </c>
      <c r="BR1282" s="18">
        <f t="shared" si="3714"/>
        <v>0</v>
      </c>
      <c r="BS1282" s="18">
        <f t="shared" si="3714"/>
        <v>0</v>
      </c>
      <c r="BT1282" s="18">
        <f t="shared" si="3714"/>
        <v>0</v>
      </c>
      <c r="BU1282" s="18">
        <f t="shared" si="3620"/>
        <v>51558.276999999995</v>
      </c>
      <c r="BV1282" s="18">
        <f t="shared" si="3621"/>
        <v>19630.239000000001</v>
      </c>
      <c r="BW1282" s="18">
        <f t="shared" si="3622"/>
        <v>0</v>
      </c>
      <c r="BX1282" s="18">
        <f t="shared" si="3714"/>
        <v>0</v>
      </c>
      <c r="BY1282" s="18">
        <f t="shared" si="3714"/>
        <v>0</v>
      </c>
      <c r="BZ1282" s="18">
        <f t="shared" si="3714"/>
        <v>0</v>
      </c>
      <c r="CA1282" s="18">
        <f t="shared" si="3614"/>
        <v>51558.276999999995</v>
      </c>
      <c r="CB1282" s="18">
        <f t="shared" si="3615"/>
        <v>19630.239000000001</v>
      </c>
      <c r="CC1282" s="18">
        <f t="shared" si="3616"/>
        <v>0</v>
      </c>
      <c r="CD1282" s="18">
        <f t="shared" si="3714"/>
        <v>0</v>
      </c>
      <c r="CE1282" s="27"/>
      <c r="CF1282" s="33"/>
    </row>
    <row r="1283" spans="1:84" ht="46.8" x14ac:dyDescent="0.3">
      <c r="A1283" s="41" t="s">
        <v>882</v>
      </c>
      <c r="B1283" s="39">
        <v>400</v>
      </c>
      <c r="C1283" s="41"/>
      <c r="D1283" s="41"/>
      <c r="E1283" s="14" t="s">
        <v>553</v>
      </c>
      <c r="F1283" s="18">
        <f>F1284+F1286</f>
        <v>194812</v>
      </c>
      <c r="G1283" s="18">
        <f t="shared" ref="G1283:CD1283" si="3715">G1284+G1286</f>
        <v>68315.600000000006</v>
      </c>
      <c r="H1283" s="18">
        <f t="shared" si="3715"/>
        <v>0</v>
      </c>
      <c r="I1283" s="18">
        <f t="shared" ref="I1283:K1283" si="3716">I1284+I1286</f>
        <v>-105423.3</v>
      </c>
      <c r="J1283" s="18">
        <f t="shared" si="3716"/>
        <v>98456.3</v>
      </c>
      <c r="K1283" s="18">
        <f t="shared" si="3716"/>
        <v>0</v>
      </c>
      <c r="L1283" s="18">
        <f t="shared" si="3608"/>
        <v>89388.7</v>
      </c>
      <c r="M1283" s="18">
        <f t="shared" si="3609"/>
        <v>166771.90000000002</v>
      </c>
      <c r="N1283" s="18">
        <f t="shared" si="3610"/>
        <v>0</v>
      </c>
      <c r="O1283" s="18">
        <f t="shared" ref="O1283:S1283" si="3717">O1284+O1286</f>
        <v>0</v>
      </c>
      <c r="P1283" s="18">
        <f t="shared" si="3717"/>
        <v>0</v>
      </c>
      <c r="Q1283" s="18">
        <f t="shared" si="3717"/>
        <v>0</v>
      </c>
      <c r="R1283" s="18">
        <f t="shared" si="3717"/>
        <v>0</v>
      </c>
      <c r="S1283" s="18">
        <f t="shared" si="3717"/>
        <v>0</v>
      </c>
      <c r="T1283" s="18">
        <f t="shared" si="3703"/>
        <v>89388.7</v>
      </c>
      <c r="U1283" s="18">
        <f t="shared" si="3704"/>
        <v>166771.90000000002</v>
      </c>
      <c r="V1283" s="18">
        <f t="shared" si="3705"/>
        <v>0</v>
      </c>
      <c r="W1283" s="18">
        <f t="shared" ref="W1283:AB1283" si="3718">W1284+W1286</f>
        <v>0</v>
      </c>
      <c r="X1283" s="18">
        <f t="shared" si="3718"/>
        <v>0</v>
      </c>
      <c r="Y1283" s="18">
        <f t="shared" si="3718"/>
        <v>0</v>
      </c>
      <c r="Z1283" s="18">
        <f t="shared" si="3718"/>
        <v>0</v>
      </c>
      <c r="AA1283" s="18">
        <f t="shared" si="3718"/>
        <v>0</v>
      </c>
      <c r="AB1283" s="18">
        <f t="shared" si="3718"/>
        <v>0</v>
      </c>
      <c r="AC1283" s="18">
        <f t="shared" si="3706"/>
        <v>89388.7</v>
      </c>
      <c r="AD1283" s="18">
        <f t="shared" si="3707"/>
        <v>166771.90000000002</v>
      </c>
      <c r="AE1283" s="18">
        <f t="shared" si="3708"/>
        <v>0</v>
      </c>
      <c r="AF1283" s="18">
        <f t="shared" ref="AF1283:AH1283" si="3719">AF1284+AF1286</f>
        <v>-45242.3</v>
      </c>
      <c r="AG1283" s="18">
        <f t="shared" si="3719"/>
        <v>45242.3</v>
      </c>
      <c r="AH1283" s="18">
        <f t="shared" si="3719"/>
        <v>0</v>
      </c>
      <c r="AI1283" s="18">
        <f t="shared" si="3696"/>
        <v>44146.399999999994</v>
      </c>
      <c r="AJ1283" s="18">
        <f t="shared" si="3697"/>
        <v>212014.2</v>
      </c>
      <c r="AK1283" s="18">
        <f t="shared" si="3698"/>
        <v>0</v>
      </c>
      <c r="AL1283" s="18">
        <f t="shared" ref="AL1283" si="3720">AL1284+AL1286</f>
        <v>0</v>
      </c>
      <c r="AM1283" s="18">
        <f t="shared" si="3699"/>
        <v>44146.399999999994</v>
      </c>
      <c r="AN1283" s="18">
        <f t="shared" ref="AN1283:AP1283" si="3721">AN1284+AN1286</f>
        <v>0</v>
      </c>
      <c r="AO1283" s="18">
        <f t="shared" si="3721"/>
        <v>0</v>
      </c>
      <c r="AP1283" s="18">
        <f t="shared" si="3721"/>
        <v>0</v>
      </c>
      <c r="AQ1283" s="18">
        <f t="shared" si="3648"/>
        <v>44146.399999999994</v>
      </c>
      <c r="AR1283" s="18">
        <f t="shared" si="3649"/>
        <v>212014.2</v>
      </c>
      <c r="AS1283" s="18">
        <f t="shared" si="3650"/>
        <v>0</v>
      </c>
      <c r="AT1283" s="18">
        <f t="shared" ref="AT1283:AV1283" si="3722">AT1284+AT1286</f>
        <v>0</v>
      </c>
      <c r="AU1283" s="18">
        <f t="shared" si="3722"/>
        <v>0</v>
      </c>
      <c r="AV1283" s="18">
        <f t="shared" si="3722"/>
        <v>0</v>
      </c>
      <c r="AW1283" s="18">
        <f t="shared" si="3651"/>
        <v>44146.399999999994</v>
      </c>
      <c r="AX1283" s="18">
        <f t="shared" si="3652"/>
        <v>212014.2</v>
      </c>
      <c r="AY1283" s="18">
        <f t="shared" si="3653"/>
        <v>0</v>
      </c>
      <c r="AZ1283" s="18">
        <f t="shared" ref="AZ1283:BB1283" si="3723">AZ1284+AZ1286</f>
        <v>20560.687999999998</v>
      </c>
      <c r="BA1283" s="18">
        <f t="shared" si="3723"/>
        <v>250314.19200000001</v>
      </c>
      <c r="BB1283" s="18">
        <f t="shared" si="3723"/>
        <v>0</v>
      </c>
      <c r="BC1283" s="18">
        <f t="shared" si="3644"/>
        <v>64707.087999999989</v>
      </c>
      <c r="BD1283" s="18">
        <f t="shared" si="3645"/>
        <v>462328.39199999999</v>
      </c>
      <c r="BE1283" s="18">
        <f t="shared" si="3646"/>
        <v>0</v>
      </c>
      <c r="BF1283" s="18">
        <f t="shared" ref="BF1283:BH1283" si="3724">BF1284+BF1286</f>
        <v>-10430.071</v>
      </c>
      <c r="BG1283" s="18">
        <f t="shared" si="3724"/>
        <v>0</v>
      </c>
      <c r="BH1283" s="18">
        <f t="shared" si="3724"/>
        <v>0</v>
      </c>
      <c r="BI1283" s="18">
        <f t="shared" si="3641"/>
        <v>54277.016999999993</v>
      </c>
      <c r="BJ1283" s="18">
        <f t="shared" si="3642"/>
        <v>462328.39199999999</v>
      </c>
      <c r="BK1283" s="18">
        <f t="shared" si="3643"/>
        <v>0</v>
      </c>
      <c r="BL1283" s="18">
        <f t="shared" ref="BL1283:BN1283" si="3725">BL1284+BL1286</f>
        <v>-2718.74</v>
      </c>
      <c r="BM1283" s="18">
        <f t="shared" si="3725"/>
        <v>-442698.15299999999</v>
      </c>
      <c r="BN1283" s="18">
        <f t="shared" si="3725"/>
        <v>0</v>
      </c>
      <c r="BO1283" s="18">
        <f t="shared" si="3626"/>
        <v>51558.276999999995</v>
      </c>
      <c r="BP1283" s="18">
        <f t="shared" si="3627"/>
        <v>19630.239000000001</v>
      </c>
      <c r="BQ1283" s="18">
        <f t="shared" si="3628"/>
        <v>0</v>
      </c>
      <c r="BR1283" s="18">
        <f t="shared" ref="BR1283:BT1283" si="3726">BR1284+BR1286</f>
        <v>0</v>
      </c>
      <c r="BS1283" s="18">
        <f t="shared" si="3726"/>
        <v>0</v>
      </c>
      <c r="BT1283" s="18">
        <f t="shared" si="3726"/>
        <v>0</v>
      </c>
      <c r="BU1283" s="18">
        <f t="shared" si="3620"/>
        <v>51558.276999999995</v>
      </c>
      <c r="BV1283" s="18">
        <f t="shared" si="3621"/>
        <v>19630.239000000001</v>
      </c>
      <c r="BW1283" s="18">
        <f t="shared" si="3622"/>
        <v>0</v>
      </c>
      <c r="BX1283" s="18">
        <f t="shared" ref="BX1283:BZ1283" si="3727">BX1284+BX1286</f>
        <v>0</v>
      </c>
      <c r="BY1283" s="18">
        <f t="shared" si="3727"/>
        <v>0</v>
      </c>
      <c r="BZ1283" s="18">
        <f t="shared" si="3727"/>
        <v>0</v>
      </c>
      <c r="CA1283" s="18">
        <f t="shared" si="3614"/>
        <v>51558.276999999995</v>
      </c>
      <c r="CB1283" s="18">
        <f t="shared" si="3615"/>
        <v>19630.239000000001</v>
      </c>
      <c r="CC1283" s="18">
        <f t="shared" si="3616"/>
        <v>0</v>
      </c>
      <c r="CD1283" s="18">
        <f t="shared" si="3715"/>
        <v>0</v>
      </c>
      <c r="CE1283" s="27"/>
      <c r="CF1283" s="33"/>
    </row>
    <row r="1284" spans="1:84" x14ac:dyDescent="0.3">
      <c r="A1284" s="41" t="s">
        <v>882</v>
      </c>
      <c r="B1284" s="39">
        <v>410</v>
      </c>
      <c r="C1284" s="41"/>
      <c r="D1284" s="41"/>
      <c r="E1284" s="14" t="s">
        <v>566</v>
      </c>
      <c r="F1284" s="18">
        <f t="shared" si="3712"/>
        <v>194812</v>
      </c>
      <c r="G1284" s="18">
        <f t="shared" si="3712"/>
        <v>37288.300000000003</v>
      </c>
      <c r="H1284" s="18">
        <f t="shared" si="3712"/>
        <v>0</v>
      </c>
      <c r="I1284" s="18">
        <f t="shared" si="3712"/>
        <v>-105423.3</v>
      </c>
      <c r="J1284" s="18">
        <f t="shared" si="3712"/>
        <v>129483.6</v>
      </c>
      <c r="K1284" s="18">
        <f t="shared" si="3712"/>
        <v>0</v>
      </c>
      <c r="L1284" s="18">
        <f t="shared" si="3608"/>
        <v>89388.7</v>
      </c>
      <c r="M1284" s="18">
        <f t="shared" si="3609"/>
        <v>166771.90000000002</v>
      </c>
      <c r="N1284" s="18">
        <f t="shared" si="3610"/>
        <v>0</v>
      </c>
      <c r="O1284" s="18">
        <f t="shared" si="3713"/>
        <v>0</v>
      </c>
      <c r="P1284" s="18">
        <f t="shared" si="3713"/>
        <v>0</v>
      </c>
      <c r="Q1284" s="18">
        <f t="shared" si="3713"/>
        <v>0</v>
      </c>
      <c r="R1284" s="18">
        <f t="shared" si="3713"/>
        <v>0</v>
      </c>
      <c r="S1284" s="18">
        <f t="shared" si="3713"/>
        <v>0</v>
      </c>
      <c r="T1284" s="18">
        <f t="shared" si="3703"/>
        <v>89388.7</v>
      </c>
      <c r="U1284" s="18">
        <f t="shared" si="3704"/>
        <v>166771.90000000002</v>
      </c>
      <c r="V1284" s="18">
        <f t="shared" si="3705"/>
        <v>0</v>
      </c>
      <c r="W1284" s="18">
        <f t="shared" si="3714"/>
        <v>0</v>
      </c>
      <c r="X1284" s="18">
        <f t="shared" si="3714"/>
        <v>0</v>
      </c>
      <c r="Y1284" s="18">
        <f t="shared" si="3714"/>
        <v>0</v>
      </c>
      <c r="Z1284" s="18">
        <f t="shared" si="3714"/>
        <v>0</v>
      </c>
      <c r="AA1284" s="18">
        <f t="shared" si="3714"/>
        <v>0</v>
      </c>
      <c r="AB1284" s="18">
        <f t="shared" si="3714"/>
        <v>0</v>
      </c>
      <c r="AC1284" s="18">
        <f t="shared" si="3706"/>
        <v>89388.7</v>
      </c>
      <c r="AD1284" s="18">
        <f t="shared" si="3707"/>
        <v>166771.90000000002</v>
      </c>
      <c r="AE1284" s="18">
        <f t="shared" si="3708"/>
        <v>0</v>
      </c>
      <c r="AF1284" s="18">
        <f t="shared" si="3714"/>
        <v>-45242.3</v>
      </c>
      <c r="AG1284" s="18">
        <f t="shared" si="3714"/>
        <v>45242.3</v>
      </c>
      <c r="AH1284" s="18">
        <f t="shared" si="3714"/>
        <v>0</v>
      </c>
      <c r="AI1284" s="18">
        <f t="shared" si="3696"/>
        <v>44146.399999999994</v>
      </c>
      <c r="AJ1284" s="18">
        <f t="shared" si="3697"/>
        <v>212014.2</v>
      </c>
      <c r="AK1284" s="18">
        <f t="shared" si="3698"/>
        <v>0</v>
      </c>
      <c r="AL1284" s="18">
        <f t="shared" si="3714"/>
        <v>0</v>
      </c>
      <c r="AM1284" s="18">
        <f t="shared" si="3699"/>
        <v>44146.399999999994</v>
      </c>
      <c r="AN1284" s="18">
        <f t="shared" si="3714"/>
        <v>0</v>
      </c>
      <c r="AO1284" s="18">
        <f t="shared" si="3714"/>
        <v>0</v>
      </c>
      <c r="AP1284" s="18">
        <f t="shared" si="3714"/>
        <v>0</v>
      </c>
      <c r="AQ1284" s="18">
        <f t="shared" si="3648"/>
        <v>44146.399999999994</v>
      </c>
      <c r="AR1284" s="18">
        <f t="shared" si="3649"/>
        <v>212014.2</v>
      </c>
      <c r="AS1284" s="18">
        <f t="shared" si="3650"/>
        <v>0</v>
      </c>
      <c r="AT1284" s="18">
        <f t="shared" si="3714"/>
        <v>0</v>
      </c>
      <c r="AU1284" s="18">
        <f t="shared" si="3714"/>
        <v>0</v>
      </c>
      <c r="AV1284" s="18">
        <f t="shared" si="3714"/>
        <v>0</v>
      </c>
      <c r="AW1284" s="18">
        <f t="shared" si="3651"/>
        <v>44146.399999999994</v>
      </c>
      <c r="AX1284" s="18">
        <f t="shared" si="3652"/>
        <v>212014.2</v>
      </c>
      <c r="AY1284" s="18">
        <f t="shared" si="3653"/>
        <v>0</v>
      </c>
      <c r="AZ1284" s="18">
        <f t="shared" si="3714"/>
        <v>20560.687999999998</v>
      </c>
      <c r="BA1284" s="18">
        <f t="shared" si="3714"/>
        <v>250314.19200000001</v>
      </c>
      <c r="BB1284" s="18">
        <f t="shared" si="3714"/>
        <v>0</v>
      </c>
      <c r="BC1284" s="18">
        <f t="shared" si="3644"/>
        <v>64707.087999999989</v>
      </c>
      <c r="BD1284" s="18">
        <f t="shared" si="3645"/>
        <v>462328.39199999999</v>
      </c>
      <c r="BE1284" s="18">
        <f t="shared" si="3646"/>
        <v>0</v>
      </c>
      <c r="BF1284" s="18">
        <f t="shared" si="3714"/>
        <v>-10430.071</v>
      </c>
      <c r="BG1284" s="18">
        <f t="shared" si="3714"/>
        <v>0</v>
      </c>
      <c r="BH1284" s="18">
        <f t="shared" si="3714"/>
        <v>0</v>
      </c>
      <c r="BI1284" s="18">
        <f t="shared" si="3641"/>
        <v>54277.016999999993</v>
      </c>
      <c r="BJ1284" s="18">
        <f t="shared" si="3642"/>
        <v>462328.39199999999</v>
      </c>
      <c r="BK1284" s="18">
        <f t="shared" si="3643"/>
        <v>0</v>
      </c>
      <c r="BL1284" s="18">
        <f t="shared" si="3714"/>
        <v>-2718.74</v>
      </c>
      <c r="BM1284" s="18">
        <f t="shared" si="3714"/>
        <v>-442698.15299999999</v>
      </c>
      <c r="BN1284" s="18">
        <f t="shared" si="3714"/>
        <v>0</v>
      </c>
      <c r="BO1284" s="18">
        <f t="shared" si="3626"/>
        <v>51558.276999999995</v>
      </c>
      <c r="BP1284" s="18">
        <f t="shared" si="3627"/>
        <v>19630.239000000001</v>
      </c>
      <c r="BQ1284" s="18">
        <f t="shared" si="3628"/>
        <v>0</v>
      </c>
      <c r="BR1284" s="18">
        <f t="shared" si="3714"/>
        <v>0</v>
      </c>
      <c r="BS1284" s="18">
        <f t="shared" si="3714"/>
        <v>0</v>
      </c>
      <c r="BT1284" s="18">
        <f t="shared" si="3714"/>
        <v>0</v>
      </c>
      <c r="BU1284" s="18">
        <f t="shared" si="3620"/>
        <v>51558.276999999995</v>
      </c>
      <c r="BV1284" s="18">
        <f t="shared" si="3621"/>
        <v>19630.239000000001</v>
      </c>
      <c r="BW1284" s="18">
        <f t="shared" si="3622"/>
        <v>0</v>
      </c>
      <c r="BX1284" s="18">
        <f t="shared" si="3714"/>
        <v>0</v>
      </c>
      <c r="BY1284" s="18">
        <f t="shared" si="3714"/>
        <v>-18576.223999999998</v>
      </c>
      <c r="BZ1284" s="18">
        <f t="shared" si="3714"/>
        <v>0</v>
      </c>
      <c r="CA1284" s="18">
        <f t="shared" si="3614"/>
        <v>51558.276999999995</v>
      </c>
      <c r="CB1284" s="18">
        <f t="shared" si="3615"/>
        <v>1054.0150000000031</v>
      </c>
      <c r="CC1284" s="18">
        <f t="shared" si="3616"/>
        <v>0</v>
      </c>
      <c r="CD1284" s="18">
        <f t="shared" si="3714"/>
        <v>0</v>
      </c>
      <c r="CE1284" s="27"/>
      <c r="CF1284" s="33"/>
    </row>
    <row r="1285" spans="1:84" x14ac:dyDescent="0.3">
      <c r="A1285" s="41" t="s">
        <v>882</v>
      </c>
      <c r="B1285" s="39">
        <v>410</v>
      </c>
      <c r="C1285" s="41" t="s">
        <v>27</v>
      </c>
      <c r="D1285" s="41" t="s">
        <v>110</v>
      </c>
      <c r="E1285" s="14" t="s">
        <v>532</v>
      </c>
      <c r="F1285" s="23">
        <v>194812</v>
      </c>
      <c r="G1285" s="23">
        <v>37288.300000000003</v>
      </c>
      <c r="H1285" s="18"/>
      <c r="I1285" s="18">
        <v>-105423.3</v>
      </c>
      <c r="J1285" s="18">
        <f>105423.3-6967+31027.3</f>
        <v>129483.6</v>
      </c>
      <c r="K1285" s="18"/>
      <c r="L1285" s="18">
        <f t="shared" si="3608"/>
        <v>89388.7</v>
      </c>
      <c r="M1285" s="18">
        <f t="shared" si="3609"/>
        <v>166771.90000000002</v>
      </c>
      <c r="N1285" s="18">
        <f t="shared" si="3610"/>
        <v>0</v>
      </c>
      <c r="O1285" s="18"/>
      <c r="P1285" s="18"/>
      <c r="Q1285" s="18"/>
      <c r="R1285" s="18"/>
      <c r="S1285" s="18"/>
      <c r="T1285" s="18">
        <f t="shared" si="3703"/>
        <v>89388.7</v>
      </c>
      <c r="U1285" s="18">
        <f t="shared" si="3704"/>
        <v>166771.90000000002</v>
      </c>
      <c r="V1285" s="18">
        <f t="shared" si="3705"/>
        <v>0</v>
      </c>
      <c r="W1285" s="18"/>
      <c r="X1285" s="18"/>
      <c r="Y1285" s="18"/>
      <c r="Z1285" s="18"/>
      <c r="AA1285" s="18"/>
      <c r="AB1285" s="18"/>
      <c r="AC1285" s="18">
        <f t="shared" si="3706"/>
        <v>89388.7</v>
      </c>
      <c r="AD1285" s="18">
        <f t="shared" si="3707"/>
        <v>166771.90000000002</v>
      </c>
      <c r="AE1285" s="18">
        <f t="shared" si="3708"/>
        <v>0</v>
      </c>
      <c r="AF1285" s="18">
        <v>-45242.3</v>
      </c>
      <c r="AG1285" s="18">
        <v>45242.3</v>
      </c>
      <c r="AH1285" s="18"/>
      <c r="AI1285" s="18">
        <f t="shared" si="3696"/>
        <v>44146.399999999994</v>
      </c>
      <c r="AJ1285" s="18">
        <f t="shared" si="3697"/>
        <v>212014.2</v>
      </c>
      <c r="AK1285" s="18">
        <f t="shared" si="3698"/>
        <v>0</v>
      </c>
      <c r="AL1285" s="18"/>
      <c r="AM1285" s="18">
        <f t="shared" si="3699"/>
        <v>44146.399999999994</v>
      </c>
      <c r="AN1285" s="18"/>
      <c r="AO1285" s="18"/>
      <c r="AP1285" s="18"/>
      <c r="AQ1285" s="18">
        <f t="shared" si="3648"/>
        <v>44146.399999999994</v>
      </c>
      <c r="AR1285" s="18">
        <f t="shared" si="3649"/>
        <v>212014.2</v>
      </c>
      <c r="AS1285" s="18">
        <f t="shared" si="3650"/>
        <v>0</v>
      </c>
      <c r="AT1285" s="18"/>
      <c r="AU1285" s="18"/>
      <c r="AV1285" s="18"/>
      <c r="AW1285" s="18">
        <f t="shared" si="3651"/>
        <v>44146.399999999994</v>
      </c>
      <c r="AX1285" s="18">
        <f t="shared" si="3652"/>
        <v>212014.2</v>
      </c>
      <c r="AY1285" s="18">
        <f t="shared" si="3653"/>
        <v>0</v>
      </c>
      <c r="AZ1285" s="18">
        <v>20560.687999999998</v>
      </c>
      <c r="BA1285" s="18">
        <v>250314.19200000001</v>
      </c>
      <c r="BB1285" s="18"/>
      <c r="BC1285" s="18">
        <f t="shared" si="3644"/>
        <v>64707.087999999989</v>
      </c>
      <c r="BD1285" s="18">
        <f t="shared" si="3645"/>
        <v>462328.39199999999</v>
      </c>
      <c r="BE1285" s="18">
        <f t="shared" si="3646"/>
        <v>0</v>
      </c>
      <c r="BF1285" s="18">
        <v>-10430.071</v>
      </c>
      <c r="BG1285" s="18"/>
      <c r="BH1285" s="18"/>
      <c r="BI1285" s="18">
        <f t="shared" si="3641"/>
        <v>54277.016999999993</v>
      </c>
      <c r="BJ1285" s="18">
        <f t="shared" si="3642"/>
        <v>462328.39199999999</v>
      </c>
      <c r="BK1285" s="18">
        <f t="shared" si="3643"/>
        <v>0</v>
      </c>
      <c r="BL1285" s="18">
        <v>-2718.74</v>
      </c>
      <c r="BM1285" s="18">
        <v>-442698.15299999999</v>
      </c>
      <c r="BN1285" s="18"/>
      <c r="BO1285" s="18">
        <f t="shared" si="3626"/>
        <v>51558.276999999995</v>
      </c>
      <c r="BP1285" s="18">
        <f t="shared" si="3627"/>
        <v>19630.239000000001</v>
      </c>
      <c r="BQ1285" s="18">
        <f t="shared" si="3628"/>
        <v>0</v>
      </c>
      <c r="BR1285" s="18"/>
      <c r="BS1285" s="18"/>
      <c r="BT1285" s="18"/>
      <c r="BU1285" s="18">
        <f t="shared" si="3620"/>
        <v>51558.276999999995</v>
      </c>
      <c r="BV1285" s="18">
        <f t="shared" si="3621"/>
        <v>19630.239000000001</v>
      </c>
      <c r="BW1285" s="18">
        <f t="shared" si="3622"/>
        <v>0</v>
      </c>
      <c r="BX1285" s="18"/>
      <c r="BY1285" s="18">
        <v>-18576.223999999998</v>
      </c>
      <c r="BZ1285" s="18"/>
      <c r="CA1285" s="18">
        <f t="shared" si="3614"/>
        <v>51558.276999999995</v>
      </c>
      <c r="CB1285" s="18">
        <f t="shared" si="3615"/>
        <v>1054.0150000000031</v>
      </c>
      <c r="CC1285" s="18">
        <f t="shared" si="3616"/>
        <v>0</v>
      </c>
      <c r="CD1285" s="18"/>
      <c r="CE1285" s="27"/>
      <c r="CF1285" s="33" t="s">
        <v>1480</v>
      </c>
    </row>
    <row r="1286" spans="1:84" ht="140.4" x14ac:dyDescent="0.3">
      <c r="A1286" s="41" t="s">
        <v>882</v>
      </c>
      <c r="B1286" s="39">
        <v>460</v>
      </c>
      <c r="C1286" s="41"/>
      <c r="D1286" s="41"/>
      <c r="E1286" s="14" t="s">
        <v>567</v>
      </c>
      <c r="F1286" s="23">
        <f>F1287</f>
        <v>0</v>
      </c>
      <c r="G1286" s="23">
        <f t="shared" ref="G1286:CD1286" si="3728">G1287</f>
        <v>31027.3</v>
      </c>
      <c r="H1286" s="23">
        <f t="shared" si="3728"/>
        <v>0</v>
      </c>
      <c r="I1286" s="23">
        <f t="shared" si="3728"/>
        <v>0</v>
      </c>
      <c r="J1286" s="23">
        <f t="shared" si="3728"/>
        <v>-31027.3</v>
      </c>
      <c r="K1286" s="23">
        <f t="shared" si="3728"/>
        <v>0</v>
      </c>
      <c r="L1286" s="23">
        <f t="shared" si="3608"/>
        <v>0</v>
      </c>
      <c r="M1286" s="23">
        <f t="shared" si="3609"/>
        <v>0</v>
      </c>
      <c r="N1286" s="23">
        <f t="shared" si="3610"/>
        <v>0</v>
      </c>
      <c r="O1286" s="23">
        <f t="shared" si="3728"/>
        <v>0</v>
      </c>
      <c r="P1286" s="23">
        <f t="shared" si="3728"/>
        <v>0</v>
      </c>
      <c r="Q1286" s="23">
        <f t="shared" si="3728"/>
        <v>0</v>
      </c>
      <c r="R1286" s="23">
        <f t="shared" si="3728"/>
        <v>0</v>
      </c>
      <c r="S1286" s="23">
        <f t="shared" si="3728"/>
        <v>0</v>
      </c>
      <c r="T1286" s="23">
        <f t="shared" si="3703"/>
        <v>0</v>
      </c>
      <c r="U1286" s="23">
        <f t="shared" si="3704"/>
        <v>0</v>
      </c>
      <c r="V1286" s="23">
        <f t="shared" si="3705"/>
        <v>0</v>
      </c>
      <c r="W1286" s="23">
        <f t="shared" si="3728"/>
        <v>0</v>
      </c>
      <c r="X1286" s="23">
        <f t="shared" si="3728"/>
        <v>0</v>
      </c>
      <c r="Y1286" s="23">
        <f t="shared" si="3728"/>
        <v>0</v>
      </c>
      <c r="Z1286" s="23">
        <f t="shared" si="3728"/>
        <v>0</v>
      </c>
      <c r="AA1286" s="23">
        <f t="shared" si="3728"/>
        <v>0</v>
      </c>
      <c r="AB1286" s="23">
        <f t="shared" si="3728"/>
        <v>0</v>
      </c>
      <c r="AC1286" s="23">
        <f t="shared" si="3706"/>
        <v>0</v>
      </c>
      <c r="AD1286" s="23">
        <f t="shared" si="3707"/>
        <v>0</v>
      </c>
      <c r="AE1286" s="23">
        <f t="shared" si="3708"/>
        <v>0</v>
      </c>
      <c r="AF1286" s="23">
        <f t="shared" si="3728"/>
        <v>0</v>
      </c>
      <c r="AG1286" s="23">
        <f t="shared" si="3728"/>
        <v>0</v>
      </c>
      <c r="AH1286" s="23">
        <f t="shared" si="3728"/>
        <v>0</v>
      </c>
      <c r="AI1286" s="23">
        <f t="shared" si="3696"/>
        <v>0</v>
      </c>
      <c r="AJ1286" s="23">
        <f t="shared" si="3697"/>
        <v>0</v>
      </c>
      <c r="AK1286" s="23">
        <f t="shared" si="3698"/>
        <v>0</v>
      </c>
      <c r="AL1286" s="23">
        <f t="shared" si="3728"/>
        <v>0</v>
      </c>
      <c r="AM1286" s="23">
        <f t="shared" si="3699"/>
        <v>0</v>
      </c>
      <c r="AN1286" s="23">
        <f t="shared" si="3728"/>
        <v>0</v>
      </c>
      <c r="AO1286" s="23">
        <f t="shared" si="3728"/>
        <v>0</v>
      </c>
      <c r="AP1286" s="23">
        <f t="shared" si="3728"/>
        <v>0</v>
      </c>
      <c r="AQ1286" s="23">
        <f t="shared" si="3648"/>
        <v>0</v>
      </c>
      <c r="AR1286" s="23">
        <f t="shared" si="3649"/>
        <v>0</v>
      </c>
      <c r="AS1286" s="23">
        <f t="shared" si="3650"/>
        <v>0</v>
      </c>
      <c r="AT1286" s="23">
        <f t="shared" si="3728"/>
        <v>0</v>
      </c>
      <c r="AU1286" s="23">
        <f t="shared" si="3728"/>
        <v>0</v>
      </c>
      <c r="AV1286" s="23">
        <f t="shared" si="3728"/>
        <v>0</v>
      </c>
      <c r="AW1286" s="23">
        <f t="shared" si="3651"/>
        <v>0</v>
      </c>
      <c r="AX1286" s="23">
        <f t="shared" si="3652"/>
        <v>0</v>
      </c>
      <c r="AY1286" s="23">
        <f t="shared" si="3653"/>
        <v>0</v>
      </c>
      <c r="AZ1286" s="23">
        <f t="shared" si="3728"/>
        <v>0</v>
      </c>
      <c r="BA1286" s="23">
        <f t="shared" si="3728"/>
        <v>0</v>
      </c>
      <c r="BB1286" s="23">
        <f t="shared" si="3728"/>
        <v>0</v>
      </c>
      <c r="BC1286" s="23">
        <f t="shared" si="3644"/>
        <v>0</v>
      </c>
      <c r="BD1286" s="23">
        <f t="shared" si="3645"/>
        <v>0</v>
      </c>
      <c r="BE1286" s="23">
        <f t="shared" si="3646"/>
        <v>0</v>
      </c>
      <c r="BF1286" s="23">
        <f t="shared" si="3728"/>
        <v>0</v>
      </c>
      <c r="BG1286" s="23">
        <f t="shared" si="3728"/>
        <v>0</v>
      </c>
      <c r="BH1286" s="23">
        <f t="shared" si="3728"/>
        <v>0</v>
      </c>
      <c r="BI1286" s="18">
        <f t="shared" si="3641"/>
        <v>0</v>
      </c>
      <c r="BJ1286" s="18">
        <f t="shared" si="3642"/>
        <v>0</v>
      </c>
      <c r="BK1286" s="18">
        <f t="shared" si="3643"/>
        <v>0</v>
      </c>
      <c r="BL1286" s="23">
        <f t="shared" si="3728"/>
        <v>0</v>
      </c>
      <c r="BM1286" s="23">
        <f t="shared" si="3728"/>
        <v>0</v>
      </c>
      <c r="BN1286" s="23">
        <f t="shared" si="3728"/>
        <v>0</v>
      </c>
      <c r="BO1286" s="23">
        <f t="shared" si="3626"/>
        <v>0</v>
      </c>
      <c r="BP1286" s="23">
        <f t="shared" si="3627"/>
        <v>0</v>
      </c>
      <c r="BQ1286" s="23">
        <f t="shared" si="3628"/>
        <v>0</v>
      </c>
      <c r="BR1286" s="23">
        <f t="shared" si="3728"/>
        <v>0</v>
      </c>
      <c r="BS1286" s="23">
        <f t="shared" si="3728"/>
        <v>0</v>
      </c>
      <c r="BT1286" s="23">
        <f t="shared" si="3728"/>
        <v>0</v>
      </c>
      <c r="BU1286" s="23">
        <f t="shared" si="3620"/>
        <v>0</v>
      </c>
      <c r="BV1286" s="23">
        <f t="shared" si="3621"/>
        <v>0</v>
      </c>
      <c r="BW1286" s="23">
        <f t="shared" si="3622"/>
        <v>0</v>
      </c>
      <c r="BX1286" s="23">
        <f t="shared" si="3728"/>
        <v>0</v>
      </c>
      <c r="BY1286" s="23">
        <f t="shared" si="3728"/>
        <v>18576.223999999998</v>
      </c>
      <c r="BZ1286" s="23">
        <f t="shared" si="3728"/>
        <v>0</v>
      </c>
      <c r="CA1286" s="23">
        <f t="shared" si="3614"/>
        <v>0</v>
      </c>
      <c r="CB1286" s="23">
        <f t="shared" si="3615"/>
        <v>18576.223999999998</v>
      </c>
      <c r="CC1286" s="23">
        <f t="shared" si="3616"/>
        <v>0</v>
      </c>
      <c r="CD1286" s="23">
        <f t="shared" si="3728"/>
        <v>0</v>
      </c>
      <c r="CE1286" s="27"/>
      <c r="CF1286" s="33"/>
    </row>
    <row r="1287" spans="1:84" x14ac:dyDescent="0.3">
      <c r="A1287" s="41" t="s">
        <v>882</v>
      </c>
      <c r="B1287" s="39">
        <v>460</v>
      </c>
      <c r="C1287" s="41" t="s">
        <v>27</v>
      </c>
      <c r="D1287" s="41" t="s">
        <v>110</v>
      </c>
      <c r="E1287" s="14" t="s">
        <v>532</v>
      </c>
      <c r="F1287" s="23"/>
      <c r="G1287" s="23">
        <v>31027.3</v>
      </c>
      <c r="H1287" s="18"/>
      <c r="I1287" s="18"/>
      <c r="J1287" s="18">
        <v>-31027.3</v>
      </c>
      <c r="K1287" s="18"/>
      <c r="L1287" s="18">
        <f t="shared" si="3608"/>
        <v>0</v>
      </c>
      <c r="M1287" s="18">
        <f t="shared" si="3609"/>
        <v>0</v>
      </c>
      <c r="N1287" s="18">
        <f t="shared" si="3610"/>
        <v>0</v>
      </c>
      <c r="O1287" s="18"/>
      <c r="P1287" s="18"/>
      <c r="Q1287" s="18"/>
      <c r="R1287" s="18"/>
      <c r="S1287" s="18"/>
      <c r="T1287" s="18">
        <f t="shared" si="3703"/>
        <v>0</v>
      </c>
      <c r="U1287" s="18">
        <f t="shared" si="3704"/>
        <v>0</v>
      </c>
      <c r="V1287" s="18">
        <f t="shared" si="3705"/>
        <v>0</v>
      </c>
      <c r="W1287" s="18"/>
      <c r="X1287" s="18"/>
      <c r="Y1287" s="18"/>
      <c r="Z1287" s="18"/>
      <c r="AA1287" s="18"/>
      <c r="AB1287" s="18"/>
      <c r="AC1287" s="18">
        <f t="shared" si="3706"/>
        <v>0</v>
      </c>
      <c r="AD1287" s="18">
        <f t="shared" si="3707"/>
        <v>0</v>
      </c>
      <c r="AE1287" s="18">
        <f t="shared" si="3708"/>
        <v>0</v>
      </c>
      <c r="AF1287" s="18"/>
      <c r="AG1287" s="18"/>
      <c r="AH1287" s="18"/>
      <c r="AI1287" s="18">
        <f t="shared" si="3696"/>
        <v>0</v>
      </c>
      <c r="AJ1287" s="18">
        <f t="shared" si="3697"/>
        <v>0</v>
      </c>
      <c r="AK1287" s="18">
        <f t="shared" si="3698"/>
        <v>0</v>
      </c>
      <c r="AL1287" s="18"/>
      <c r="AM1287" s="18">
        <f t="shared" si="3699"/>
        <v>0</v>
      </c>
      <c r="AN1287" s="18"/>
      <c r="AO1287" s="18"/>
      <c r="AP1287" s="18"/>
      <c r="AQ1287" s="18">
        <f t="shared" si="3648"/>
        <v>0</v>
      </c>
      <c r="AR1287" s="18">
        <f t="shared" si="3649"/>
        <v>0</v>
      </c>
      <c r="AS1287" s="18">
        <f t="shared" si="3650"/>
        <v>0</v>
      </c>
      <c r="AT1287" s="18"/>
      <c r="AU1287" s="18"/>
      <c r="AV1287" s="18"/>
      <c r="AW1287" s="18">
        <f t="shared" si="3651"/>
        <v>0</v>
      </c>
      <c r="AX1287" s="18">
        <f t="shared" si="3652"/>
        <v>0</v>
      </c>
      <c r="AY1287" s="18">
        <f t="shared" si="3653"/>
        <v>0</v>
      </c>
      <c r="AZ1287" s="18"/>
      <c r="BA1287" s="18"/>
      <c r="BB1287" s="18"/>
      <c r="BC1287" s="18">
        <f t="shared" si="3644"/>
        <v>0</v>
      </c>
      <c r="BD1287" s="18">
        <f t="shared" si="3645"/>
        <v>0</v>
      </c>
      <c r="BE1287" s="18">
        <f t="shared" si="3646"/>
        <v>0</v>
      </c>
      <c r="BF1287" s="18"/>
      <c r="BG1287" s="18"/>
      <c r="BH1287" s="18"/>
      <c r="BI1287" s="18">
        <f t="shared" si="3641"/>
        <v>0</v>
      </c>
      <c r="BJ1287" s="18">
        <f t="shared" si="3642"/>
        <v>0</v>
      </c>
      <c r="BK1287" s="18">
        <f t="shared" si="3643"/>
        <v>0</v>
      </c>
      <c r="BL1287" s="18"/>
      <c r="BM1287" s="18"/>
      <c r="BN1287" s="18"/>
      <c r="BO1287" s="18">
        <f t="shared" si="3626"/>
        <v>0</v>
      </c>
      <c r="BP1287" s="18">
        <f t="shared" si="3627"/>
        <v>0</v>
      </c>
      <c r="BQ1287" s="18">
        <f t="shared" si="3628"/>
        <v>0</v>
      </c>
      <c r="BR1287" s="18"/>
      <c r="BS1287" s="18"/>
      <c r="BT1287" s="18"/>
      <c r="BU1287" s="18">
        <f t="shared" si="3620"/>
        <v>0</v>
      </c>
      <c r="BV1287" s="18">
        <f t="shared" si="3621"/>
        <v>0</v>
      </c>
      <c r="BW1287" s="18">
        <f t="shared" si="3622"/>
        <v>0</v>
      </c>
      <c r="BX1287" s="18"/>
      <c r="BY1287" s="18">
        <v>18576.223999999998</v>
      </c>
      <c r="BZ1287" s="18"/>
      <c r="CA1287" s="18">
        <f t="shared" si="3614"/>
        <v>0</v>
      </c>
      <c r="CB1287" s="18">
        <f t="shared" si="3615"/>
        <v>18576.223999999998</v>
      </c>
      <c r="CC1287" s="18">
        <f t="shared" si="3616"/>
        <v>0</v>
      </c>
      <c r="CD1287" s="18"/>
      <c r="CE1287" s="27"/>
      <c r="CF1287" s="33">
        <v>95</v>
      </c>
    </row>
    <row r="1288" spans="1:84" ht="140.4" hidden="1" x14ac:dyDescent="0.3">
      <c r="A1288" s="41" t="s">
        <v>883</v>
      </c>
      <c r="B1288" s="39"/>
      <c r="C1288" s="41"/>
      <c r="D1288" s="41"/>
      <c r="E1288" s="14" t="s">
        <v>1551</v>
      </c>
      <c r="F1288" s="18">
        <f t="shared" ref="F1288:K1290" si="3729">F1289</f>
        <v>0</v>
      </c>
      <c r="G1288" s="18">
        <f t="shared" si="3729"/>
        <v>25599.8</v>
      </c>
      <c r="H1288" s="18">
        <f t="shared" si="3729"/>
        <v>105085.6</v>
      </c>
      <c r="I1288" s="18">
        <f t="shared" si="3729"/>
        <v>0</v>
      </c>
      <c r="J1288" s="18">
        <f t="shared" si="3729"/>
        <v>-25599.8</v>
      </c>
      <c r="K1288" s="18">
        <f t="shared" si="3729"/>
        <v>-105085.6</v>
      </c>
      <c r="L1288" s="18">
        <f t="shared" si="3608"/>
        <v>0</v>
      </c>
      <c r="M1288" s="18">
        <f t="shared" si="3609"/>
        <v>0</v>
      </c>
      <c r="N1288" s="18">
        <f t="shared" si="3610"/>
        <v>0</v>
      </c>
      <c r="O1288" s="18">
        <f t="shared" ref="O1288:S1290" si="3730">O1289</f>
        <v>0</v>
      </c>
      <c r="P1288" s="18">
        <f t="shared" si="3730"/>
        <v>0</v>
      </c>
      <c r="Q1288" s="18">
        <f t="shared" si="3730"/>
        <v>0</v>
      </c>
      <c r="R1288" s="18">
        <f t="shared" si="3730"/>
        <v>0</v>
      </c>
      <c r="S1288" s="18">
        <f t="shared" si="3730"/>
        <v>0</v>
      </c>
      <c r="T1288" s="18">
        <f t="shared" si="3703"/>
        <v>0</v>
      </c>
      <c r="U1288" s="18">
        <f t="shared" si="3704"/>
        <v>0</v>
      </c>
      <c r="V1288" s="18">
        <f t="shared" si="3705"/>
        <v>0</v>
      </c>
      <c r="W1288" s="18">
        <f t="shared" ref="W1288:CD1290" si="3731">W1289</f>
        <v>0</v>
      </c>
      <c r="X1288" s="18">
        <f t="shared" si="3731"/>
        <v>0</v>
      </c>
      <c r="Y1288" s="18">
        <f t="shared" si="3731"/>
        <v>0</v>
      </c>
      <c r="Z1288" s="18">
        <f t="shared" si="3731"/>
        <v>0</v>
      </c>
      <c r="AA1288" s="18">
        <f t="shared" si="3731"/>
        <v>0</v>
      </c>
      <c r="AB1288" s="18">
        <f t="shared" si="3731"/>
        <v>0</v>
      </c>
      <c r="AC1288" s="18">
        <f t="shared" si="3706"/>
        <v>0</v>
      </c>
      <c r="AD1288" s="18">
        <f t="shared" si="3707"/>
        <v>0</v>
      </c>
      <c r="AE1288" s="18">
        <f t="shared" si="3708"/>
        <v>0</v>
      </c>
      <c r="AF1288" s="18">
        <f t="shared" si="3731"/>
        <v>0</v>
      </c>
      <c r="AG1288" s="18">
        <f t="shared" si="3731"/>
        <v>0</v>
      </c>
      <c r="AH1288" s="18">
        <f t="shared" si="3731"/>
        <v>0</v>
      </c>
      <c r="AI1288" s="18">
        <f t="shared" si="3696"/>
        <v>0</v>
      </c>
      <c r="AJ1288" s="18">
        <f t="shared" si="3697"/>
        <v>0</v>
      </c>
      <c r="AK1288" s="18">
        <f t="shared" si="3698"/>
        <v>0</v>
      </c>
      <c r="AL1288" s="18">
        <f t="shared" si="3731"/>
        <v>0</v>
      </c>
      <c r="AM1288" s="18">
        <f t="shared" si="3699"/>
        <v>0</v>
      </c>
      <c r="AN1288" s="18">
        <f t="shared" si="3731"/>
        <v>0</v>
      </c>
      <c r="AO1288" s="18">
        <f t="shared" si="3731"/>
        <v>0</v>
      </c>
      <c r="AP1288" s="18">
        <f t="shared" si="3731"/>
        <v>0</v>
      </c>
      <c r="AQ1288" s="18">
        <f t="shared" si="3648"/>
        <v>0</v>
      </c>
      <c r="AR1288" s="18">
        <f t="shared" si="3649"/>
        <v>0</v>
      </c>
      <c r="AS1288" s="18">
        <f t="shared" si="3650"/>
        <v>0</v>
      </c>
      <c r="AT1288" s="18">
        <f t="shared" si="3731"/>
        <v>0</v>
      </c>
      <c r="AU1288" s="18">
        <f t="shared" si="3731"/>
        <v>0</v>
      </c>
      <c r="AV1288" s="18">
        <f t="shared" si="3731"/>
        <v>0</v>
      </c>
      <c r="AW1288" s="18">
        <f t="shared" si="3651"/>
        <v>0</v>
      </c>
      <c r="AX1288" s="18">
        <f t="shared" si="3652"/>
        <v>0</v>
      </c>
      <c r="AY1288" s="18">
        <f t="shared" si="3653"/>
        <v>0</v>
      </c>
      <c r="AZ1288" s="18">
        <f t="shared" si="3731"/>
        <v>0</v>
      </c>
      <c r="BA1288" s="18">
        <f t="shared" si="3731"/>
        <v>0</v>
      </c>
      <c r="BB1288" s="18">
        <f t="shared" si="3731"/>
        <v>0</v>
      </c>
      <c r="BC1288" s="18">
        <f t="shared" si="3644"/>
        <v>0</v>
      </c>
      <c r="BD1288" s="18">
        <f t="shared" si="3645"/>
        <v>0</v>
      </c>
      <c r="BE1288" s="18">
        <f t="shared" si="3646"/>
        <v>0</v>
      </c>
      <c r="BF1288" s="18">
        <f t="shared" si="3731"/>
        <v>0</v>
      </c>
      <c r="BG1288" s="18">
        <f t="shared" si="3731"/>
        <v>0</v>
      </c>
      <c r="BH1288" s="18">
        <f t="shared" si="3731"/>
        <v>0</v>
      </c>
      <c r="BI1288" s="18">
        <f t="shared" si="3641"/>
        <v>0</v>
      </c>
      <c r="BJ1288" s="18">
        <f t="shared" si="3642"/>
        <v>0</v>
      </c>
      <c r="BK1288" s="18">
        <f t="shared" si="3643"/>
        <v>0</v>
      </c>
      <c r="BL1288" s="18">
        <f t="shared" si="3731"/>
        <v>0</v>
      </c>
      <c r="BM1288" s="18">
        <f t="shared" si="3731"/>
        <v>0</v>
      </c>
      <c r="BN1288" s="18">
        <f t="shared" si="3731"/>
        <v>0</v>
      </c>
      <c r="BO1288" s="18">
        <f t="shared" si="3626"/>
        <v>0</v>
      </c>
      <c r="BP1288" s="18">
        <f t="shared" si="3627"/>
        <v>0</v>
      </c>
      <c r="BQ1288" s="18">
        <f t="shared" si="3628"/>
        <v>0</v>
      </c>
      <c r="BR1288" s="18">
        <f t="shared" si="3731"/>
        <v>0</v>
      </c>
      <c r="BS1288" s="18">
        <f t="shared" si="3731"/>
        <v>0</v>
      </c>
      <c r="BT1288" s="18">
        <f t="shared" si="3731"/>
        <v>0</v>
      </c>
      <c r="BU1288" s="18">
        <f t="shared" si="3620"/>
        <v>0</v>
      </c>
      <c r="BV1288" s="18">
        <f t="shared" si="3621"/>
        <v>0</v>
      </c>
      <c r="BW1288" s="18">
        <f t="shared" si="3622"/>
        <v>0</v>
      </c>
      <c r="BX1288" s="18">
        <f t="shared" si="3731"/>
        <v>0</v>
      </c>
      <c r="BY1288" s="18">
        <f t="shared" si="3731"/>
        <v>0</v>
      </c>
      <c r="BZ1288" s="18">
        <f t="shared" si="3731"/>
        <v>0</v>
      </c>
      <c r="CA1288" s="18">
        <f t="shared" si="3614"/>
        <v>0</v>
      </c>
      <c r="CB1288" s="18">
        <f t="shared" si="3615"/>
        <v>0</v>
      </c>
      <c r="CC1288" s="18">
        <f t="shared" si="3616"/>
        <v>0</v>
      </c>
      <c r="CD1288" s="18">
        <f t="shared" si="3731"/>
        <v>0</v>
      </c>
      <c r="CE1288" s="27" t="s">
        <v>1661</v>
      </c>
      <c r="CF1288" s="33"/>
    </row>
    <row r="1289" spans="1:84" ht="46.8" hidden="1" x14ac:dyDescent="0.3">
      <c r="A1289" s="41" t="s">
        <v>883</v>
      </c>
      <c r="B1289" s="39">
        <v>400</v>
      </c>
      <c r="C1289" s="41"/>
      <c r="D1289" s="41"/>
      <c r="E1289" s="14" t="s">
        <v>553</v>
      </c>
      <c r="F1289" s="18">
        <f t="shared" si="3729"/>
        <v>0</v>
      </c>
      <c r="G1289" s="18">
        <f t="shared" si="3729"/>
        <v>25599.8</v>
      </c>
      <c r="H1289" s="18">
        <f t="shared" si="3729"/>
        <v>105085.6</v>
      </c>
      <c r="I1289" s="18">
        <f t="shared" si="3729"/>
        <v>0</v>
      </c>
      <c r="J1289" s="18">
        <f t="shared" si="3729"/>
        <v>-25599.8</v>
      </c>
      <c r="K1289" s="18">
        <f t="shared" si="3729"/>
        <v>-105085.6</v>
      </c>
      <c r="L1289" s="18">
        <f t="shared" si="3608"/>
        <v>0</v>
      </c>
      <c r="M1289" s="18">
        <f t="shared" si="3609"/>
        <v>0</v>
      </c>
      <c r="N1289" s="18">
        <f t="shared" si="3610"/>
        <v>0</v>
      </c>
      <c r="O1289" s="18">
        <f t="shared" si="3730"/>
        <v>0</v>
      </c>
      <c r="P1289" s="18">
        <f t="shared" si="3730"/>
        <v>0</v>
      </c>
      <c r="Q1289" s="18">
        <f t="shared" si="3730"/>
        <v>0</v>
      </c>
      <c r="R1289" s="18">
        <f t="shared" si="3730"/>
        <v>0</v>
      </c>
      <c r="S1289" s="18">
        <f t="shared" si="3730"/>
        <v>0</v>
      </c>
      <c r="T1289" s="18">
        <f t="shared" si="3703"/>
        <v>0</v>
      </c>
      <c r="U1289" s="18">
        <f t="shared" si="3704"/>
        <v>0</v>
      </c>
      <c r="V1289" s="18">
        <f t="shared" si="3705"/>
        <v>0</v>
      </c>
      <c r="W1289" s="18">
        <f t="shared" si="3731"/>
        <v>0</v>
      </c>
      <c r="X1289" s="18">
        <f t="shared" si="3731"/>
        <v>0</v>
      </c>
      <c r="Y1289" s="18">
        <f t="shared" si="3731"/>
        <v>0</v>
      </c>
      <c r="Z1289" s="18">
        <f t="shared" si="3731"/>
        <v>0</v>
      </c>
      <c r="AA1289" s="18">
        <f t="shared" si="3731"/>
        <v>0</v>
      </c>
      <c r="AB1289" s="18">
        <f t="shared" si="3731"/>
        <v>0</v>
      </c>
      <c r="AC1289" s="18">
        <f t="shared" si="3706"/>
        <v>0</v>
      </c>
      <c r="AD1289" s="18">
        <f t="shared" si="3707"/>
        <v>0</v>
      </c>
      <c r="AE1289" s="18">
        <f t="shared" si="3708"/>
        <v>0</v>
      </c>
      <c r="AF1289" s="18">
        <f t="shared" si="3731"/>
        <v>0</v>
      </c>
      <c r="AG1289" s="18">
        <f t="shared" si="3731"/>
        <v>0</v>
      </c>
      <c r="AH1289" s="18">
        <f t="shared" si="3731"/>
        <v>0</v>
      </c>
      <c r="AI1289" s="18">
        <f t="shared" si="3696"/>
        <v>0</v>
      </c>
      <c r="AJ1289" s="18">
        <f t="shared" si="3697"/>
        <v>0</v>
      </c>
      <c r="AK1289" s="18">
        <f t="shared" si="3698"/>
        <v>0</v>
      </c>
      <c r="AL1289" s="18">
        <f t="shared" si="3731"/>
        <v>0</v>
      </c>
      <c r="AM1289" s="18">
        <f t="shared" si="3699"/>
        <v>0</v>
      </c>
      <c r="AN1289" s="18">
        <f t="shared" si="3731"/>
        <v>0</v>
      </c>
      <c r="AO1289" s="18">
        <f t="shared" si="3731"/>
        <v>0</v>
      </c>
      <c r="AP1289" s="18">
        <f t="shared" si="3731"/>
        <v>0</v>
      </c>
      <c r="AQ1289" s="18">
        <f t="shared" si="3648"/>
        <v>0</v>
      </c>
      <c r="AR1289" s="18">
        <f t="shared" si="3649"/>
        <v>0</v>
      </c>
      <c r="AS1289" s="18">
        <f t="shared" si="3650"/>
        <v>0</v>
      </c>
      <c r="AT1289" s="18">
        <f t="shared" si="3731"/>
        <v>0</v>
      </c>
      <c r="AU1289" s="18">
        <f t="shared" si="3731"/>
        <v>0</v>
      </c>
      <c r="AV1289" s="18">
        <f t="shared" si="3731"/>
        <v>0</v>
      </c>
      <c r="AW1289" s="18">
        <f t="shared" si="3651"/>
        <v>0</v>
      </c>
      <c r="AX1289" s="18">
        <f t="shared" si="3652"/>
        <v>0</v>
      </c>
      <c r="AY1289" s="18">
        <f t="shared" si="3653"/>
        <v>0</v>
      </c>
      <c r="AZ1289" s="18">
        <f t="shared" si="3731"/>
        <v>0</v>
      </c>
      <c r="BA1289" s="18">
        <f t="shared" si="3731"/>
        <v>0</v>
      </c>
      <c r="BB1289" s="18">
        <f t="shared" si="3731"/>
        <v>0</v>
      </c>
      <c r="BC1289" s="18">
        <f t="shared" si="3644"/>
        <v>0</v>
      </c>
      <c r="BD1289" s="18">
        <f t="shared" si="3645"/>
        <v>0</v>
      </c>
      <c r="BE1289" s="18">
        <f t="shared" si="3646"/>
        <v>0</v>
      </c>
      <c r="BF1289" s="18">
        <f t="shared" si="3731"/>
        <v>0</v>
      </c>
      <c r="BG1289" s="18">
        <f t="shared" si="3731"/>
        <v>0</v>
      </c>
      <c r="BH1289" s="18">
        <f t="shared" si="3731"/>
        <v>0</v>
      </c>
      <c r="BI1289" s="18">
        <f t="shared" si="3641"/>
        <v>0</v>
      </c>
      <c r="BJ1289" s="18">
        <f t="shared" si="3642"/>
        <v>0</v>
      </c>
      <c r="BK1289" s="18">
        <f t="shared" si="3643"/>
        <v>0</v>
      </c>
      <c r="BL1289" s="18">
        <f t="shared" si="3731"/>
        <v>0</v>
      </c>
      <c r="BM1289" s="18">
        <f t="shared" si="3731"/>
        <v>0</v>
      </c>
      <c r="BN1289" s="18">
        <f t="shared" si="3731"/>
        <v>0</v>
      </c>
      <c r="BO1289" s="18">
        <f t="shared" si="3626"/>
        <v>0</v>
      </c>
      <c r="BP1289" s="18">
        <f t="shared" si="3627"/>
        <v>0</v>
      </c>
      <c r="BQ1289" s="18">
        <f t="shared" si="3628"/>
        <v>0</v>
      </c>
      <c r="BR1289" s="18">
        <f t="shared" si="3731"/>
        <v>0</v>
      </c>
      <c r="BS1289" s="18">
        <f t="shared" si="3731"/>
        <v>0</v>
      </c>
      <c r="BT1289" s="18">
        <f t="shared" si="3731"/>
        <v>0</v>
      </c>
      <c r="BU1289" s="18">
        <f t="shared" si="3620"/>
        <v>0</v>
      </c>
      <c r="BV1289" s="18">
        <f t="shared" si="3621"/>
        <v>0</v>
      </c>
      <c r="BW1289" s="18">
        <f t="shared" si="3622"/>
        <v>0</v>
      </c>
      <c r="BX1289" s="18">
        <f t="shared" si="3731"/>
        <v>0</v>
      </c>
      <c r="BY1289" s="18">
        <f t="shared" si="3731"/>
        <v>0</v>
      </c>
      <c r="BZ1289" s="18">
        <f t="shared" si="3731"/>
        <v>0</v>
      </c>
      <c r="CA1289" s="18">
        <f t="shared" si="3614"/>
        <v>0</v>
      </c>
      <c r="CB1289" s="18">
        <f t="shared" si="3615"/>
        <v>0</v>
      </c>
      <c r="CC1289" s="18">
        <f t="shared" si="3616"/>
        <v>0</v>
      </c>
      <c r="CD1289" s="18">
        <f t="shared" si="3731"/>
        <v>0</v>
      </c>
      <c r="CE1289" s="27" t="s">
        <v>1661</v>
      </c>
      <c r="CF1289" s="33"/>
    </row>
    <row r="1290" spans="1:84" hidden="1" x14ac:dyDescent="0.3">
      <c r="A1290" s="41" t="s">
        <v>883</v>
      </c>
      <c r="B1290" s="39">
        <v>410</v>
      </c>
      <c r="C1290" s="41"/>
      <c r="D1290" s="41"/>
      <c r="E1290" s="14" t="s">
        <v>566</v>
      </c>
      <c r="F1290" s="18">
        <f t="shared" si="3729"/>
        <v>0</v>
      </c>
      <c r="G1290" s="18">
        <f t="shared" si="3729"/>
        <v>25599.8</v>
      </c>
      <c r="H1290" s="18">
        <f t="shared" si="3729"/>
        <v>105085.6</v>
      </c>
      <c r="I1290" s="18">
        <f t="shared" si="3729"/>
        <v>0</v>
      </c>
      <c r="J1290" s="18">
        <f t="shared" si="3729"/>
        <v>-25599.8</v>
      </c>
      <c r="K1290" s="18">
        <f t="shared" si="3729"/>
        <v>-105085.6</v>
      </c>
      <c r="L1290" s="18">
        <f t="shared" si="3608"/>
        <v>0</v>
      </c>
      <c r="M1290" s="18">
        <f t="shared" si="3609"/>
        <v>0</v>
      </c>
      <c r="N1290" s="18">
        <f t="shared" si="3610"/>
        <v>0</v>
      </c>
      <c r="O1290" s="18">
        <f t="shared" si="3730"/>
        <v>0</v>
      </c>
      <c r="P1290" s="18">
        <f t="shared" si="3730"/>
        <v>0</v>
      </c>
      <c r="Q1290" s="18">
        <f t="shared" si="3730"/>
        <v>0</v>
      </c>
      <c r="R1290" s="18">
        <f t="shared" si="3730"/>
        <v>0</v>
      </c>
      <c r="S1290" s="18">
        <f t="shared" si="3730"/>
        <v>0</v>
      </c>
      <c r="T1290" s="18">
        <f t="shared" si="3703"/>
        <v>0</v>
      </c>
      <c r="U1290" s="18">
        <f t="shared" si="3704"/>
        <v>0</v>
      </c>
      <c r="V1290" s="18">
        <f t="shared" si="3705"/>
        <v>0</v>
      </c>
      <c r="W1290" s="18">
        <f t="shared" si="3731"/>
        <v>0</v>
      </c>
      <c r="X1290" s="18">
        <f t="shared" si="3731"/>
        <v>0</v>
      </c>
      <c r="Y1290" s="18">
        <f t="shared" si="3731"/>
        <v>0</v>
      </c>
      <c r="Z1290" s="18">
        <f t="shared" si="3731"/>
        <v>0</v>
      </c>
      <c r="AA1290" s="18">
        <f t="shared" si="3731"/>
        <v>0</v>
      </c>
      <c r="AB1290" s="18">
        <f t="shared" si="3731"/>
        <v>0</v>
      </c>
      <c r="AC1290" s="18">
        <f t="shared" si="3706"/>
        <v>0</v>
      </c>
      <c r="AD1290" s="18">
        <f t="shared" si="3707"/>
        <v>0</v>
      </c>
      <c r="AE1290" s="18">
        <f t="shared" si="3708"/>
        <v>0</v>
      </c>
      <c r="AF1290" s="18">
        <f t="shared" si="3731"/>
        <v>0</v>
      </c>
      <c r="AG1290" s="18">
        <f t="shared" si="3731"/>
        <v>0</v>
      </c>
      <c r="AH1290" s="18">
        <f t="shared" si="3731"/>
        <v>0</v>
      </c>
      <c r="AI1290" s="18">
        <f t="shared" si="3696"/>
        <v>0</v>
      </c>
      <c r="AJ1290" s="18">
        <f t="shared" si="3697"/>
        <v>0</v>
      </c>
      <c r="AK1290" s="18">
        <f t="shared" si="3698"/>
        <v>0</v>
      </c>
      <c r="AL1290" s="18">
        <f t="shared" si="3731"/>
        <v>0</v>
      </c>
      <c r="AM1290" s="18">
        <f t="shared" si="3699"/>
        <v>0</v>
      </c>
      <c r="AN1290" s="18">
        <f t="shared" si="3731"/>
        <v>0</v>
      </c>
      <c r="AO1290" s="18">
        <f t="shared" si="3731"/>
        <v>0</v>
      </c>
      <c r="AP1290" s="18">
        <f t="shared" si="3731"/>
        <v>0</v>
      </c>
      <c r="AQ1290" s="18">
        <f t="shared" si="3648"/>
        <v>0</v>
      </c>
      <c r="AR1290" s="18">
        <f t="shared" si="3649"/>
        <v>0</v>
      </c>
      <c r="AS1290" s="18">
        <f t="shared" si="3650"/>
        <v>0</v>
      </c>
      <c r="AT1290" s="18">
        <f t="shared" si="3731"/>
        <v>0</v>
      </c>
      <c r="AU1290" s="18">
        <f t="shared" si="3731"/>
        <v>0</v>
      </c>
      <c r="AV1290" s="18">
        <f t="shared" si="3731"/>
        <v>0</v>
      </c>
      <c r="AW1290" s="18">
        <f t="shared" si="3651"/>
        <v>0</v>
      </c>
      <c r="AX1290" s="18">
        <f t="shared" si="3652"/>
        <v>0</v>
      </c>
      <c r="AY1290" s="18">
        <f t="shared" si="3653"/>
        <v>0</v>
      </c>
      <c r="AZ1290" s="18">
        <f t="shared" si="3731"/>
        <v>0</v>
      </c>
      <c r="BA1290" s="18">
        <f t="shared" si="3731"/>
        <v>0</v>
      </c>
      <c r="BB1290" s="18">
        <f t="shared" si="3731"/>
        <v>0</v>
      </c>
      <c r="BC1290" s="18">
        <f t="shared" si="3644"/>
        <v>0</v>
      </c>
      <c r="BD1290" s="18">
        <f t="shared" si="3645"/>
        <v>0</v>
      </c>
      <c r="BE1290" s="18">
        <f t="shared" si="3646"/>
        <v>0</v>
      </c>
      <c r="BF1290" s="18">
        <f t="shared" si="3731"/>
        <v>0</v>
      </c>
      <c r="BG1290" s="18">
        <f t="shared" si="3731"/>
        <v>0</v>
      </c>
      <c r="BH1290" s="18">
        <f t="shared" si="3731"/>
        <v>0</v>
      </c>
      <c r="BI1290" s="18">
        <f t="shared" si="3641"/>
        <v>0</v>
      </c>
      <c r="BJ1290" s="18">
        <f t="shared" si="3642"/>
        <v>0</v>
      </c>
      <c r="BK1290" s="18">
        <f t="shared" si="3643"/>
        <v>0</v>
      </c>
      <c r="BL1290" s="18">
        <f t="shared" si="3731"/>
        <v>0</v>
      </c>
      <c r="BM1290" s="18">
        <f t="shared" si="3731"/>
        <v>0</v>
      </c>
      <c r="BN1290" s="18">
        <f t="shared" si="3731"/>
        <v>0</v>
      </c>
      <c r="BO1290" s="18">
        <f t="shared" si="3626"/>
        <v>0</v>
      </c>
      <c r="BP1290" s="18">
        <f t="shared" si="3627"/>
        <v>0</v>
      </c>
      <c r="BQ1290" s="18">
        <f t="shared" si="3628"/>
        <v>0</v>
      </c>
      <c r="BR1290" s="18">
        <f t="shared" si="3731"/>
        <v>0</v>
      </c>
      <c r="BS1290" s="18">
        <f t="shared" si="3731"/>
        <v>0</v>
      </c>
      <c r="BT1290" s="18">
        <f t="shared" si="3731"/>
        <v>0</v>
      </c>
      <c r="BU1290" s="18">
        <f t="shared" si="3620"/>
        <v>0</v>
      </c>
      <c r="BV1290" s="18">
        <f t="shared" si="3621"/>
        <v>0</v>
      </c>
      <c r="BW1290" s="18">
        <f t="shared" si="3622"/>
        <v>0</v>
      </c>
      <c r="BX1290" s="18">
        <f t="shared" si="3731"/>
        <v>0</v>
      </c>
      <c r="BY1290" s="18">
        <f t="shared" si="3731"/>
        <v>0</v>
      </c>
      <c r="BZ1290" s="18">
        <f t="shared" si="3731"/>
        <v>0</v>
      </c>
      <c r="CA1290" s="18">
        <f t="shared" si="3614"/>
        <v>0</v>
      </c>
      <c r="CB1290" s="18">
        <f t="shared" si="3615"/>
        <v>0</v>
      </c>
      <c r="CC1290" s="18">
        <f t="shared" si="3616"/>
        <v>0</v>
      </c>
      <c r="CD1290" s="18">
        <f t="shared" si="3731"/>
        <v>0</v>
      </c>
      <c r="CE1290" s="27" t="s">
        <v>1661</v>
      </c>
      <c r="CF1290" s="33"/>
    </row>
    <row r="1291" spans="1:84" hidden="1" x14ac:dyDescent="0.3">
      <c r="A1291" s="41" t="s">
        <v>883</v>
      </c>
      <c r="B1291" s="39">
        <v>410</v>
      </c>
      <c r="C1291" s="41" t="s">
        <v>27</v>
      </c>
      <c r="D1291" s="41" t="s">
        <v>110</v>
      </c>
      <c r="E1291" s="14" t="s">
        <v>532</v>
      </c>
      <c r="F1291" s="18"/>
      <c r="G1291" s="23">
        <v>25599.8</v>
      </c>
      <c r="H1291" s="23">
        <v>105085.6</v>
      </c>
      <c r="I1291" s="23"/>
      <c r="J1291" s="23">
        <v>-25599.8</v>
      </c>
      <c r="K1291" s="23">
        <v>-105085.6</v>
      </c>
      <c r="L1291" s="23">
        <f t="shared" si="3608"/>
        <v>0</v>
      </c>
      <c r="M1291" s="23">
        <f t="shared" si="3609"/>
        <v>0</v>
      </c>
      <c r="N1291" s="23">
        <f t="shared" si="3610"/>
        <v>0</v>
      </c>
      <c r="O1291" s="18"/>
      <c r="P1291" s="18"/>
      <c r="Q1291" s="18"/>
      <c r="R1291" s="18"/>
      <c r="S1291" s="18"/>
      <c r="T1291" s="18">
        <f t="shared" si="3703"/>
        <v>0</v>
      </c>
      <c r="U1291" s="18">
        <f t="shared" si="3704"/>
        <v>0</v>
      </c>
      <c r="V1291" s="18">
        <f t="shared" si="3705"/>
        <v>0</v>
      </c>
      <c r="W1291" s="18"/>
      <c r="X1291" s="18"/>
      <c r="Y1291" s="18"/>
      <c r="Z1291" s="18"/>
      <c r="AA1291" s="18"/>
      <c r="AB1291" s="18"/>
      <c r="AC1291" s="18">
        <f t="shared" si="3706"/>
        <v>0</v>
      </c>
      <c r="AD1291" s="18">
        <f t="shared" si="3707"/>
        <v>0</v>
      </c>
      <c r="AE1291" s="18">
        <f t="shared" si="3708"/>
        <v>0</v>
      </c>
      <c r="AF1291" s="18"/>
      <c r="AG1291" s="18"/>
      <c r="AH1291" s="18"/>
      <c r="AI1291" s="18">
        <f t="shared" si="3696"/>
        <v>0</v>
      </c>
      <c r="AJ1291" s="18">
        <f t="shared" si="3697"/>
        <v>0</v>
      </c>
      <c r="AK1291" s="18">
        <f t="shared" si="3698"/>
        <v>0</v>
      </c>
      <c r="AL1291" s="18"/>
      <c r="AM1291" s="18">
        <f t="shared" si="3699"/>
        <v>0</v>
      </c>
      <c r="AN1291" s="18"/>
      <c r="AO1291" s="18"/>
      <c r="AP1291" s="18"/>
      <c r="AQ1291" s="18">
        <f t="shared" si="3648"/>
        <v>0</v>
      </c>
      <c r="AR1291" s="18">
        <f t="shared" si="3649"/>
        <v>0</v>
      </c>
      <c r="AS1291" s="18">
        <f t="shared" si="3650"/>
        <v>0</v>
      </c>
      <c r="AT1291" s="18"/>
      <c r="AU1291" s="18"/>
      <c r="AV1291" s="18"/>
      <c r="AW1291" s="18">
        <f t="shared" si="3651"/>
        <v>0</v>
      </c>
      <c r="AX1291" s="18">
        <f t="shared" si="3652"/>
        <v>0</v>
      </c>
      <c r="AY1291" s="18">
        <f t="shared" si="3653"/>
        <v>0</v>
      </c>
      <c r="AZ1291" s="18"/>
      <c r="BA1291" s="18"/>
      <c r="BB1291" s="18"/>
      <c r="BC1291" s="18">
        <f t="shared" si="3644"/>
        <v>0</v>
      </c>
      <c r="BD1291" s="18">
        <f t="shared" si="3645"/>
        <v>0</v>
      </c>
      <c r="BE1291" s="18">
        <f t="shared" si="3646"/>
        <v>0</v>
      </c>
      <c r="BF1291" s="18"/>
      <c r="BG1291" s="18"/>
      <c r="BH1291" s="18"/>
      <c r="BI1291" s="18">
        <f t="shared" si="3641"/>
        <v>0</v>
      </c>
      <c r="BJ1291" s="18">
        <f t="shared" si="3642"/>
        <v>0</v>
      </c>
      <c r="BK1291" s="18">
        <f t="shared" si="3643"/>
        <v>0</v>
      </c>
      <c r="BL1291" s="18"/>
      <c r="BM1291" s="18"/>
      <c r="BN1291" s="18"/>
      <c r="BO1291" s="18">
        <f t="shared" si="3626"/>
        <v>0</v>
      </c>
      <c r="BP1291" s="18">
        <f t="shared" si="3627"/>
        <v>0</v>
      </c>
      <c r="BQ1291" s="18">
        <f t="shared" si="3628"/>
        <v>0</v>
      </c>
      <c r="BR1291" s="18"/>
      <c r="BS1291" s="18"/>
      <c r="BT1291" s="18"/>
      <c r="BU1291" s="18">
        <f t="shared" si="3620"/>
        <v>0</v>
      </c>
      <c r="BV1291" s="18">
        <f t="shared" si="3621"/>
        <v>0</v>
      </c>
      <c r="BW1291" s="18">
        <f t="shared" si="3622"/>
        <v>0</v>
      </c>
      <c r="BX1291" s="18"/>
      <c r="BY1291" s="18"/>
      <c r="BZ1291" s="18"/>
      <c r="CA1291" s="18">
        <f t="shared" si="3614"/>
        <v>0</v>
      </c>
      <c r="CB1291" s="18">
        <f t="shared" si="3615"/>
        <v>0</v>
      </c>
      <c r="CC1291" s="18">
        <f t="shared" si="3616"/>
        <v>0</v>
      </c>
      <c r="CD1291" s="18"/>
      <c r="CE1291" s="27" t="s">
        <v>1661</v>
      </c>
      <c r="CF1291" s="33" t="s">
        <v>1431</v>
      </c>
    </row>
    <row r="1292" spans="1:84" ht="124.8" x14ac:dyDescent="0.3">
      <c r="A1292" s="19" t="s">
        <v>884</v>
      </c>
      <c r="B1292" s="39"/>
      <c r="C1292" s="41"/>
      <c r="D1292" s="41"/>
      <c r="E1292" s="14" t="s">
        <v>1219</v>
      </c>
      <c r="F1292" s="18">
        <f t="shared" ref="F1292:K1294" si="3732">F1293</f>
        <v>22858.799999999999</v>
      </c>
      <c r="G1292" s="18">
        <f t="shared" si="3732"/>
        <v>163711.20000000001</v>
      </c>
      <c r="H1292" s="18">
        <f t="shared" si="3732"/>
        <v>0</v>
      </c>
      <c r="I1292" s="18">
        <f t="shared" si="3732"/>
        <v>0</v>
      </c>
      <c r="J1292" s="18">
        <f t="shared" si="3732"/>
        <v>0</v>
      </c>
      <c r="K1292" s="18">
        <f t="shared" si="3732"/>
        <v>0</v>
      </c>
      <c r="L1292" s="18">
        <f t="shared" si="3608"/>
        <v>22858.799999999999</v>
      </c>
      <c r="M1292" s="18">
        <f t="shared" si="3609"/>
        <v>163711.20000000001</v>
      </c>
      <c r="N1292" s="18">
        <f t="shared" si="3610"/>
        <v>0</v>
      </c>
      <c r="O1292" s="18">
        <f t="shared" ref="O1292:S1294" si="3733">O1293</f>
        <v>0</v>
      </c>
      <c r="P1292" s="18">
        <f t="shared" si="3733"/>
        <v>0</v>
      </c>
      <c r="Q1292" s="18">
        <f t="shared" si="3733"/>
        <v>0</v>
      </c>
      <c r="R1292" s="18">
        <f t="shared" si="3733"/>
        <v>0</v>
      </c>
      <c r="S1292" s="18">
        <f t="shared" si="3733"/>
        <v>0</v>
      </c>
      <c r="T1292" s="18">
        <f t="shared" si="3703"/>
        <v>22858.799999999999</v>
      </c>
      <c r="U1292" s="18">
        <f t="shared" si="3704"/>
        <v>163711.20000000001</v>
      </c>
      <c r="V1292" s="18">
        <f t="shared" si="3705"/>
        <v>0</v>
      </c>
      <c r="W1292" s="18">
        <f t="shared" ref="W1292:CD1294" si="3734">W1293</f>
        <v>0</v>
      </c>
      <c r="X1292" s="18">
        <f t="shared" si="3734"/>
        <v>0</v>
      </c>
      <c r="Y1292" s="18">
        <f t="shared" si="3734"/>
        <v>0</v>
      </c>
      <c r="Z1292" s="18">
        <f t="shared" si="3734"/>
        <v>0</v>
      </c>
      <c r="AA1292" s="18">
        <f t="shared" si="3734"/>
        <v>0</v>
      </c>
      <c r="AB1292" s="18">
        <f t="shared" si="3734"/>
        <v>0</v>
      </c>
      <c r="AC1292" s="18">
        <f t="shared" si="3706"/>
        <v>22858.799999999999</v>
      </c>
      <c r="AD1292" s="18">
        <f t="shared" si="3707"/>
        <v>163711.20000000001</v>
      </c>
      <c r="AE1292" s="18">
        <f t="shared" si="3708"/>
        <v>0</v>
      </c>
      <c r="AF1292" s="18">
        <f t="shared" si="3734"/>
        <v>0</v>
      </c>
      <c r="AG1292" s="18">
        <f t="shared" si="3734"/>
        <v>0</v>
      </c>
      <c r="AH1292" s="18">
        <f t="shared" si="3734"/>
        <v>0</v>
      </c>
      <c r="AI1292" s="18">
        <f t="shared" si="3696"/>
        <v>22858.799999999999</v>
      </c>
      <c r="AJ1292" s="18">
        <f t="shared" si="3697"/>
        <v>163711.20000000001</v>
      </c>
      <c r="AK1292" s="18">
        <f t="shared" si="3698"/>
        <v>0</v>
      </c>
      <c r="AL1292" s="18">
        <f t="shared" si="3734"/>
        <v>0</v>
      </c>
      <c r="AM1292" s="18">
        <f t="shared" si="3699"/>
        <v>22858.799999999999</v>
      </c>
      <c r="AN1292" s="18">
        <f t="shared" si="3734"/>
        <v>0</v>
      </c>
      <c r="AO1292" s="18">
        <f t="shared" si="3734"/>
        <v>0</v>
      </c>
      <c r="AP1292" s="18">
        <f t="shared" si="3734"/>
        <v>0</v>
      </c>
      <c r="AQ1292" s="18">
        <f t="shared" si="3648"/>
        <v>22858.799999999999</v>
      </c>
      <c r="AR1292" s="18">
        <f t="shared" si="3649"/>
        <v>163711.20000000001</v>
      </c>
      <c r="AS1292" s="18">
        <f t="shared" si="3650"/>
        <v>0</v>
      </c>
      <c r="AT1292" s="18">
        <f t="shared" si="3734"/>
        <v>0</v>
      </c>
      <c r="AU1292" s="18">
        <f t="shared" si="3734"/>
        <v>0</v>
      </c>
      <c r="AV1292" s="18">
        <f t="shared" si="3734"/>
        <v>0</v>
      </c>
      <c r="AW1292" s="18">
        <f t="shared" si="3651"/>
        <v>22858.799999999999</v>
      </c>
      <c r="AX1292" s="18">
        <f t="shared" si="3652"/>
        <v>163711.20000000001</v>
      </c>
      <c r="AY1292" s="18">
        <f t="shared" si="3653"/>
        <v>0</v>
      </c>
      <c r="AZ1292" s="18">
        <f t="shared" si="3734"/>
        <v>-12845.454</v>
      </c>
      <c r="BA1292" s="18">
        <f t="shared" si="3734"/>
        <v>-162931.17800000001</v>
      </c>
      <c r="BB1292" s="18">
        <f t="shared" si="3734"/>
        <v>0</v>
      </c>
      <c r="BC1292" s="18">
        <f t="shared" si="3644"/>
        <v>10013.346</v>
      </c>
      <c r="BD1292" s="18">
        <f t="shared" si="3645"/>
        <v>780.02199999999721</v>
      </c>
      <c r="BE1292" s="18">
        <f t="shared" si="3646"/>
        <v>0</v>
      </c>
      <c r="BF1292" s="18">
        <f t="shared" si="3734"/>
        <v>0</v>
      </c>
      <c r="BG1292" s="18">
        <f t="shared" si="3734"/>
        <v>0</v>
      </c>
      <c r="BH1292" s="18">
        <f t="shared" si="3734"/>
        <v>0</v>
      </c>
      <c r="BI1292" s="18">
        <f t="shared" si="3641"/>
        <v>10013.346</v>
      </c>
      <c r="BJ1292" s="18">
        <f t="shared" si="3642"/>
        <v>780.02199999999721</v>
      </c>
      <c r="BK1292" s="18">
        <f t="shared" si="3643"/>
        <v>0</v>
      </c>
      <c r="BL1292" s="18">
        <f t="shared" si="3734"/>
        <v>0</v>
      </c>
      <c r="BM1292" s="18">
        <f t="shared" si="3734"/>
        <v>0</v>
      </c>
      <c r="BN1292" s="18">
        <f t="shared" si="3734"/>
        <v>0</v>
      </c>
      <c r="BO1292" s="18">
        <f t="shared" si="3626"/>
        <v>10013.346</v>
      </c>
      <c r="BP1292" s="18">
        <f t="shared" si="3627"/>
        <v>780.02199999999721</v>
      </c>
      <c r="BQ1292" s="18">
        <f t="shared" si="3628"/>
        <v>0</v>
      </c>
      <c r="BR1292" s="18">
        <f t="shared" si="3734"/>
        <v>0</v>
      </c>
      <c r="BS1292" s="18">
        <f t="shared" si="3734"/>
        <v>0</v>
      </c>
      <c r="BT1292" s="18">
        <f t="shared" si="3734"/>
        <v>0</v>
      </c>
      <c r="BU1292" s="18">
        <f t="shared" si="3620"/>
        <v>10013.346</v>
      </c>
      <c r="BV1292" s="18">
        <f t="shared" si="3621"/>
        <v>780.02199999999721</v>
      </c>
      <c r="BW1292" s="18">
        <f t="shared" si="3622"/>
        <v>0</v>
      </c>
      <c r="BX1292" s="18">
        <f t="shared" si="3734"/>
        <v>-2192.3679999999999</v>
      </c>
      <c r="BY1292" s="18">
        <f t="shared" si="3734"/>
        <v>-780</v>
      </c>
      <c r="BZ1292" s="18">
        <f t="shared" si="3734"/>
        <v>0</v>
      </c>
      <c r="CA1292" s="18">
        <f t="shared" si="3614"/>
        <v>7820.9779999999992</v>
      </c>
      <c r="CB1292" s="18">
        <f t="shared" si="3615"/>
        <v>2.1999999997206032E-2</v>
      </c>
      <c r="CC1292" s="18">
        <f t="shared" si="3616"/>
        <v>0</v>
      </c>
      <c r="CD1292" s="18">
        <f t="shared" si="3734"/>
        <v>0</v>
      </c>
      <c r="CE1292" s="27"/>
      <c r="CF1292" s="33"/>
    </row>
    <row r="1293" spans="1:84" ht="46.8" x14ac:dyDescent="0.3">
      <c r="A1293" s="19" t="s">
        <v>884</v>
      </c>
      <c r="B1293" s="39">
        <v>400</v>
      </c>
      <c r="C1293" s="41"/>
      <c r="D1293" s="41"/>
      <c r="E1293" s="14" t="s">
        <v>553</v>
      </c>
      <c r="F1293" s="18">
        <f>F1294+F1296</f>
        <v>22858.799999999999</v>
      </c>
      <c r="G1293" s="18">
        <f t="shared" ref="G1293:CD1293" si="3735">G1294+G1296</f>
        <v>163711.20000000001</v>
      </c>
      <c r="H1293" s="18">
        <f t="shared" si="3735"/>
        <v>0</v>
      </c>
      <c r="I1293" s="18">
        <f t="shared" ref="I1293:K1293" si="3736">I1294+I1296</f>
        <v>0</v>
      </c>
      <c r="J1293" s="18">
        <f t="shared" si="3736"/>
        <v>0</v>
      </c>
      <c r="K1293" s="18">
        <f t="shared" si="3736"/>
        <v>0</v>
      </c>
      <c r="L1293" s="18">
        <f t="shared" si="3608"/>
        <v>22858.799999999999</v>
      </c>
      <c r="M1293" s="18">
        <f t="shared" si="3609"/>
        <v>163711.20000000001</v>
      </c>
      <c r="N1293" s="18">
        <f t="shared" si="3610"/>
        <v>0</v>
      </c>
      <c r="O1293" s="18">
        <f t="shared" ref="O1293:S1293" si="3737">O1294+O1296</f>
        <v>0</v>
      </c>
      <c r="P1293" s="18">
        <f t="shared" si="3737"/>
        <v>0</v>
      </c>
      <c r="Q1293" s="18">
        <f t="shared" si="3737"/>
        <v>0</v>
      </c>
      <c r="R1293" s="18">
        <f t="shared" si="3737"/>
        <v>0</v>
      </c>
      <c r="S1293" s="18">
        <f t="shared" si="3737"/>
        <v>0</v>
      </c>
      <c r="T1293" s="18">
        <f t="shared" si="3703"/>
        <v>22858.799999999999</v>
      </c>
      <c r="U1293" s="18">
        <f t="shared" si="3704"/>
        <v>163711.20000000001</v>
      </c>
      <c r="V1293" s="18">
        <f t="shared" si="3705"/>
        <v>0</v>
      </c>
      <c r="W1293" s="18">
        <f t="shared" ref="W1293:AB1293" si="3738">W1294+W1296</f>
        <v>0</v>
      </c>
      <c r="X1293" s="18">
        <f t="shared" si="3738"/>
        <v>0</v>
      </c>
      <c r="Y1293" s="18">
        <f t="shared" si="3738"/>
        <v>0</v>
      </c>
      <c r="Z1293" s="18">
        <f t="shared" si="3738"/>
        <v>0</v>
      </c>
      <c r="AA1293" s="18">
        <f t="shared" si="3738"/>
        <v>0</v>
      </c>
      <c r="AB1293" s="18">
        <f t="shared" si="3738"/>
        <v>0</v>
      </c>
      <c r="AC1293" s="18">
        <f t="shared" si="3706"/>
        <v>22858.799999999999</v>
      </c>
      <c r="AD1293" s="18">
        <f t="shared" si="3707"/>
        <v>163711.20000000001</v>
      </c>
      <c r="AE1293" s="18">
        <f t="shared" si="3708"/>
        <v>0</v>
      </c>
      <c r="AF1293" s="18">
        <f t="shared" ref="AF1293:AH1293" si="3739">AF1294+AF1296</f>
        <v>0</v>
      </c>
      <c r="AG1293" s="18">
        <f t="shared" si="3739"/>
        <v>0</v>
      </c>
      <c r="AH1293" s="18">
        <f t="shared" si="3739"/>
        <v>0</v>
      </c>
      <c r="AI1293" s="18">
        <f t="shared" si="3696"/>
        <v>22858.799999999999</v>
      </c>
      <c r="AJ1293" s="18">
        <f t="shared" si="3697"/>
        <v>163711.20000000001</v>
      </c>
      <c r="AK1293" s="18">
        <f t="shared" si="3698"/>
        <v>0</v>
      </c>
      <c r="AL1293" s="18">
        <f t="shared" ref="AL1293" si="3740">AL1294+AL1296</f>
        <v>0</v>
      </c>
      <c r="AM1293" s="18">
        <f t="shared" si="3699"/>
        <v>22858.799999999999</v>
      </c>
      <c r="AN1293" s="18">
        <f t="shared" ref="AN1293:AP1293" si="3741">AN1294+AN1296</f>
        <v>0</v>
      </c>
      <c r="AO1293" s="18">
        <f t="shared" si="3741"/>
        <v>0</v>
      </c>
      <c r="AP1293" s="18">
        <f t="shared" si="3741"/>
        <v>0</v>
      </c>
      <c r="AQ1293" s="18">
        <f t="shared" si="3648"/>
        <v>22858.799999999999</v>
      </c>
      <c r="AR1293" s="18">
        <f t="shared" si="3649"/>
        <v>163711.20000000001</v>
      </c>
      <c r="AS1293" s="18">
        <f t="shared" si="3650"/>
        <v>0</v>
      </c>
      <c r="AT1293" s="18">
        <f t="shared" ref="AT1293:AV1293" si="3742">AT1294+AT1296</f>
        <v>0</v>
      </c>
      <c r="AU1293" s="18">
        <f t="shared" si="3742"/>
        <v>0</v>
      </c>
      <c r="AV1293" s="18">
        <f t="shared" si="3742"/>
        <v>0</v>
      </c>
      <c r="AW1293" s="18">
        <f t="shared" si="3651"/>
        <v>22858.799999999999</v>
      </c>
      <c r="AX1293" s="18">
        <f t="shared" si="3652"/>
        <v>163711.20000000001</v>
      </c>
      <c r="AY1293" s="18">
        <f t="shared" si="3653"/>
        <v>0</v>
      </c>
      <c r="AZ1293" s="18">
        <f t="shared" ref="AZ1293:BB1293" si="3743">AZ1294+AZ1296</f>
        <v>-12845.454</v>
      </c>
      <c r="BA1293" s="18">
        <f t="shared" si="3743"/>
        <v>-162931.17800000001</v>
      </c>
      <c r="BB1293" s="18">
        <f t="shared" si="3743"/>
        <v>0</v>
      </c>
      <c r="BC1293" s="18">
        <f t="shared" si="3644"/>
        <v>10013.346</v>
      </c>
      <c r="BD1293" s="18">
        <f t="shared" si="3645"/>
        <v>780.02199999999721</v>
      </c>
      <c r="BE1293" s="18">
        <f t="shared" si="3646"/>
        <v>0</v>
      </c>
      <c r="BF1293" s="18">
        <f t="shared" ref="BF1293:BH1293" si="3744">BF1294+BF1296</f>
        <v>0</v>
      </c>
      <c r="BG1293" s="18">
        <f t="shared" si="3744"/>
        <v>0</v>
      </c>
      <c r="BH1293" s="18">
        <f t="shared" si="3744"/>
        <v>0</v>
      </c>
      <c r="BI1293" s="18">
        <f t="shared" si="3641"/>
        <v>10013.346</v>
      </c>
      <c r="BJ1293" s="18">
        <f t="shared" si="3642"/>
        <v>780.02199999999721</v>
      </c>
      <c r="BK1293" s="18">
        <f t="shared" si="3643"/>
        <v>0</v>
      </c>
      <c r="BL1293" s="18">
        <f t="shared" ref="BL1293:BN1293" si="3745">BL1294+BL1296</f>
        <v>0</v>
      </c>
      <c r="BM1293" s="18">
        <f t="shared" si="3745"/>
        <v>0</v>
      </c>
      <c r="BN1293" s="18">
        <f t="shared" si="3745"/>
        <v>0</v>
      </c>
      <c r="BO1293" s="18">
        <f t="shared" si="3626"/>
        <v>10013.346</v>
      </c>
      <c r="BP1293" s="18">
        <f t="shared" si="3627"/>
        <v>780.02199999999721</v>
      </c>
      <c r="BQ1293" s="18">
        <f t="shared" si="3628"/>
        <v>0</v>
      </c>
      <c r="BR1293" s="18">
        <f t="shared" ref="BR1293:BT1293" si="3746">BR1294+BR1296</f>
        <v>0</v>
      </c>
      <c r="BS1293" s="18">
        <f t="shared" si="3746"/>
        <v>0</v>
      </c>
      <c r="BT1293" s="18">
        <f t="shared" si="3746"/>
        <v>0</v>
      </c>
      <c r="BU1293" s="18">
        <f t="shared" si="3620"/>
        <v>10013.346</v>
      </c>
      <c r="BV1293" s="18">
        <f t="shared" si="3621"/>
        <v>780.02199999999721</v>
      </c>
      <c r="BW1293" s="18">
        <f t="shared" si="3622"/>
        <v>0</v>
      </c>
      <c r="BX1293" s="18">
        <f t="shared" ref="BX1293:BZ1293" si="3747">BX1294+BX1296</f>
        <v>-2192.3679999999999</v>
      </c>
      <c r="BY1293" s="18">
        <f t="shared" si="3747"/>
        <v>-780</v>
      </c>
      <c r="BZ1293" s="18">
        <f t="shared" si="3747"/>
        <v>0</v>
      </c>
      <c r="CA1293" s="18">
        <f t="shared" si="3614"/>
        <v>7820.9779999999992</v>
      </c>
      <c r="CB1293" s="18">
        <f t="shared" si="3615"/>
        <v>2.1999999997206032E-2</v>
      </c>
      <c r="CC1293" s="18">
        <f t="shared" si="3616"/>
        <v>0</v>
      </c>
      <c r="CD1293" s="18">
        <f t="shared" si="3735"/>
        <v>0</v>
      </c>
      <c r="CE1293" s="27"/>
      <c r="CF1293" s="33"/>
    </row>
    <row r="1294" spans="1:84" x14ac:dyDescent="0.3">
      <c r="A1294" s="19" t="s">
        <v>884</v>
      </c>
      <c r="B1294" s="39">
        <v>410</v>
      </c>
      <c r="C1294" s="41"/>
      <c r="D1294" s="41"/>
      <c r="E1294" s="14" t="s">
        <v>566</v>
      </c>
      <c r="F1294" s="18">
        <f t="shared" si="3732"/>
        <v>22858.799999999999</v>
      </c>
      <c r="G1294" s="18">
        <f t="shared" si="3732"/>
        <v>104477.2</v>
      </c>
      <c r="H1294" s="18">
        <f t="shared" si="3732"/>
        <v>0</v>
      </c>
      <c r="I1294" s="18">
        <f t="shared" si="3732"/>
        <v>0</v>
      </c>
      <c r="J1294" s="18">
        <f t="shared" si="3732"/>
        <v>59234</v>
      </c>
      <c r="K1294" s="18">
        <f t="shared" si="3732"/>
        <v>0</v>
      </c>
      <c r="L1294" s="18">
        <f t="shared" si="3608"/>
        <v>22858.799999999999</v>
      </c>
      <c r="M1294" s="18">
        <f t="shared" si="3609"/>
        <v>163711.20000000001</v>
      </c>
      <c r="N1294" s="18">
        <f t="shared" si="3610"/>
        <v>0</v>
      </c>
      <c r="O1294" s="18">
        <f t="shared" si="3733"/>
        <v>0</v>
      </c>
      <c r="P1294" s="18">
        <f t="shared" si="3733"/>
        <v>0</v>
      </c>
      <c r="Q1294" s="18">
        <f t="shared" si="3733"/>
        <v>0</v>
      </c>
      <c r="R1294" s="18">
        <f t="shared" si="3733"/>
        <v>0</v>
      </c>
      <c r="S1294" s="18">
        <f t="shared" si="3733"/>
        <v>0</v>
      </c>
      <c r="T1294" s="18">
        <f t="shared" si="3703"/>
        <v>22858.799999999999</v>
      </c>
      <c r="U1294" s="18">
        <f t="shared" si="3704"/>
        <v>163711.20000000001</v>
      </c>
      <c r="V1294" s="18">
        <f t="shared" si="3705"/>
        <v>0</v>
      </c>
      <c r="W1294" s="18">
        <f t="shared" si="3734"/>
        <v>0</v>
      </c>
      <c r="X1294" s="18">
        <f t="shared" si="3734"/>
        <v>0</v>
      </c>
      <c r="Y1294" s="18">
        <f t="shared" si="3734"/>
        <v>0</v>
      </c>
      <c r="Z1294" s="18">
        <f t="shared" si="3734"/>
        <v>0</v>
      </c>
      <c r="AA1294" s="18">
        <f t="shared" si="3734"/>
        <v>0</v>
      </c>
      <c r="AB1294" s="18">
        <f t="shared" si="3734"/>
        <v>0</v>
      </c>
      <c r="AC1294" s="18">
        <f t="shared" si="3706"/>
        <v>22858.799999999999</v>
      </c>
      <c r="AD1294" s="18">
        <f t="shared" si="3707"/>
        <v>163711.20000000001</v>
      </c>
      <c r="AE1294" s="18">
        <f t="shared" si="3708"/>
        <v>0</v>
      </c>
      <c r="AF1294" s="18">
        <f t="shared" si="3734"/>
        <v>0</v>
      </c>
      <c r="AG1294" s="18">
        <f t="shared" si="3734"/>
        <v>0</v>
      </c>
      <c r="AH1294" s="18">
        <f t="shared" si="3734"/>
        <v>0</v>
      </c>
      <c r="AI1294" s="18">
        <f t="shared" si="3696"/>
        <v>22858.799999999999</v>
      </c>
      <c r="AJ1294" s="18">
        <f t="shared" si="3697"/>
        <v>163711.20000000001</v>
      </c>
      <c r="AK1294" s="18">
        <f t="shared" si="3698"/>
        <v>0</v>
      </c>
      <c r="AL1294" s="18">
        <f t="shared" si="3734"/>
        <v>0</v>
      </c>
      <c r="AM1294" s="18">
        <f t="shared" si="3699"/>
        <v>22858.799999999999</v>
      </c>
      <c r="AN1294" s="18">
        <f t="shared" si="3734"/>
        <v>0</v>
      </c>
      <c r="AO1294" s="18">
        <f t="shared" si="3734"/>
        <v>0</v>
      </c>
      <c r="AP1294" s="18">
        <f t="shared" si="3734"/>
        <v>0</v>
      </c>
      <c r="AQ1294" s="18">
        <f t="shared" si="3648"/>
        <v>22858.799999999999</v>
      </c>
      <c r="AR1294" s="18">
        <f t="shared" si="3649"/>
        <v>163711.20000000001</v>
      </c>
      <c r="AS1294" s="18">
        <f t="shared" si="3650"/>
        <v>0</v>
      </c>
      <c r="AT1294" s="18">
        <f t="shared" si="3734"/>
        <v>0</v>
      </c>
      <c r="AU1294" s="18">
        <f t="shared" si="3734"/>
        <v>0</v>
      </c>
      <c r="AV1294" s="18">
        <f t="shared" si="3734"/>
        <v>0</v>
      </c>
      <c r="AW1294" s="18">
        <f t="shared" si="3651"/>
        <v>22858.799999999999</v>
      </c>
      <c r="AX1294" s="18">
        <f t="shared" si="3652"/>
        <v>163711.20000000001</v>
      </c>
      <c r="AY1294" s="18">
        <f t="shared" si="3653"/>
        <v>0</v>
      </c>
      <c r="AZ1294" s="18">
        <f t="shared" si="3734"/>
        <v>-12845.454</v>
      </c>
      <c r="BA1294" s="18">
        <f t="shared" si="3734"/>
        <v>-162931.17800000001</v>
      </c>
      <c r="BB1294" s="18">
        <f t="shared" si="3734"/>
        <v>0</v>
      </c>
      <c r="BC1294" s="18">
        <f t="shared" si="3644"/>
        <v>10013.346</v>
      </c>
      <c r="BD1294" s="18">
        <f t="shared" si="3645"/>
        <v>780.02199999999721</v>
      </c>
      <c r="BE1294" s="18">
        <f t="shared" si="3646"/>
        <v>0</v>
      </c>
      <c r="BF1294" s="18">
        <f t="shared" si="3734"/>
        <v>0</v>
      </c>
      <c r="BG1294" s="18">
        <f t="shared" si="3734"/>
        <v>0</v>
      </c>
      <c r="BH1294" s="18">
        <f t="shared" si="3734"/>
        <v>0</v>
      </c>
      <c r="BI1294" s="18">
        <f t="shared" si="3641"/>
        <v>10013.346</v>
      </c>
      <c r="BJ1294" s="18">
        <f t="shared" si="3642"/>
        <v>780.02199999999721</v>
      </c>
      <c r="BK1294" s="18">
        <f t="shared" si="3643"/>
        <v>0</v>
      </c>
      <c r="BL1294" s="18">
        <f t="shared" si="3734"/>
        <v>0</v>
      </c>
      <c r="BM1294" s="18">
        <f t="shared" si="3734"/>
        <v>0</v>
      </c>
      <c r="BN1294" s="18">
        <f t="shared" si="3734"/>
        <v>0</v>
      </c>
      <c r="BO1294" s="18">
        <f t="shared" si="3626"/>
        <v>10013.346</v>
      </c>
      <c r="BP1294" s="18">
        <f t="shared" si="3627"/>
        <v>780.02199999999721</v>
      </c>
      <c r="BQ1294" s="18">
        <f t="shared" si="3628"/>
        <v>0</v>
      </c>
      <c r="BR1294" s="18">
        <f t="shared" si="3734"/>
        <v>0</v>
      </c>
      <c r="BS1294" s="18">
        <f t="shared" si="3734"/>
        <v>0</v>
      </c>
      <c r="BT1294" s="18">
        <f t="shared" si="3734"/>
        <v>0</v>
      </c>
      <c r="BU1294" s="18">
        <f t="shared" si="3620"/>
        <v>10013.346</v>
      </c>
      <c r="BV1294" s="18">
        <f t="shared" si="3621"/>
        <v>780.02199999999721</v>
      </c>
      <c r="BW1294" s="18">
        <f t="shared" si="3622"/>
        <v>0</v>
      </c>
      <c r="BX1294" s="18">
        <f t="shared" si="3734"/>
        <v>-2192.3679999999999</v>
      </c>
      <c r="BY1294" s="18">
        <f t="shared" si="3734"/>
        <v>-780</v>
      </c>
      <c r="BZ1294" s="18">
        <f t="shared" si="3734"/>
        <v>0</v>
      </c>
      <c r="CA1294" s="18">
        <f t="shared" si="3614"/>
        <v>7820.9779999999992</v>
      </c>
      <c r="CB1294" s="18">
        <f t="shared" si="3615"/>
        <v>2.1999999997206032E-2</v>
      </c>
      <c r="CC1294" s="18">
        <f t="shared" si="3616"/>
        <v>0</v>
      </c>
      <c r="CD1294" s="18">
        <f t="shared" si="3734"/>
        <v>0</v>
      </c>
      <c r="CE1294" s="27"/>
      <c r="CF1294" s="33"/>
    </row>
    <row r="1295" spans="1:84" x14ac:dyDescent="0.3">
      <c r="A1295" s="19" t="s">
        <v>884</v>
      </c>
      <c r="B1295" s="39">
        <v>410</v>
      </c>
      <c r="C1295" s="41" t="s">
        <v>27</v>
      </c>
      <c r="D1295" s="41" t="s">
        <v>110</v>
      </c>
      <c r="E1295" s="14" t="s">
        <v>532</v>
      </c>
      <c r="F1295" s="23">
        <v>22858.799999999999</v>
      </c>
      <c r="G1295" s="23">
        <v>104477.2</v>
      </c>
      <c r="H1295" s="18"/>
      <c r="I1295" s="18"/>
      <c r="J1295" s="18">
        <v>59234</v>
      </c>
      <c r="K1295" s="18"/>
      <c r="L1295" s="18">
        <f t="shared" si="3608"/>
        <v>22858.799999999999</v>
      </c>
      <c r="M1295" s="18">
        <f t="shared" si="3609"/>
        <v>163711.20000000001</v>
      </c>
      <c r="N1295" s="18">
        <f t="shared" si="3610"/>
        <v>0</v>
      </c>
      <c r="O1295" s="18"/>
      <c r="P1295" s="18"/>
      <c r="Q1295" s="18"/>
      <c r="R1295" s="18"/>
      <c r="S1295" s="18"/>
      <c r="T1295" s="18">
        <f t="shared" si="3703"/>
        <v>22858.799999999999</v>
      </c>
      <c r="U1295" s="18">
        <f t="shared" si="3704"/>
        <v>163711.20000000001</v>
      </c>
      <c r="V1295" s="18">
        <f t="shared" si="3705"/>
        <v>0</v>
      </c>
      <c r="W1295" s="18"/>
      <c r="X1295" s="18"/>
      <c r="Y1295" s="18"/>
      <c r="Z1295" s="18"/>
      <c r="AA1295" s="18"/>
      <c r="AB1295" s="18"/>
      <c r="AC1295" s="18">
        <f t="shared" si="3706"/>
        <v>22858.799999999999</v>
      </c>
      <c r="AD1295" s="18">
        <f t="shared" si="3707"/>
        <v>163711.20000000001</v>
      </c>
      <c r="AE1295" s="18">
        <f t="shared" si="3708"/>
        <v>0</v>
      </c>
      <c r="AF1295" s="18"/>
      <c r="AG1295" s="18"/>
      <c r="AH1295" s="18"/>
      <c r="AI1295" s="18">
        <f t="shared" si="3696"/>
        <v>22858.799999999999</v>
      </c>
      <c r="AJ1295" s="18">
        <f t="shared" si="3697"/>
        <v>163711.20000000001</v>
      </c>
      <c r="AK1295" s="18">
        <f t="shared" si="3698"/>
        <v>0</v>
      </c>
      <c r="AL1295" s="18"/>
      <c r="AM1295" s="18">
        <f t="shared" si="3699"/>
        <v>22858.799999999999</v>
      </c>
      <c r="AN1295" s="18"/>
      <c r="AO1295" s="18"/>
      <c r="AP1295" s="18"/>
      <c r="AQ1295" s="18">
        <f t="shared" si="3648"/>
        <v>22858.799999999999</v>
      </c>
      <c r="AR1295" s="18">
        <f t="shared" si="3649"/>
        <v>163711.20000000001</v>
      </c>
      <c r="AS1295" s="18">
        <f t="shared" si="3650"/>
        <v>0</v>
      </c>
      <c r="AT1295" s="18"/>
      <c r="AU1295" s="18"/>
      <c r="AV1295" s="18"/>
      <c r="AW1295" s="18">
        <f t="shared" si="3651"/>
        <v>22858.799999999999</v>
      </c>
      <c r="AX1295" s="18">
        <f t="shared" si="3652"/>
        <v>163711.20000000001</v>
      </c>
      <c r="AY1295" s="18">
        <f t="shared" si="3653"/>
        <v>0</v>
      </c>
      <c r="AZ1295" s="18">
        <v>-12845.454</v>
      </c>
      <c r="BA1295" s="18">
        <v>-162931.17800000001</v>
      </c>
      <c r="BB1295" s="18"/>
      <c r="BC1295" s="18">
        <f t="shared" si="3644"/>
        <v>10013.346</v>
      </c>
      <c r="BD1295" s="18">
        <f t="shared" si="3645"/>
        <v>780.02199999999721</v>
      </c>
      <c r="BE1295" s="18">
        <f t="shared" si="3646"/>
        <v>0</v>
      </c>
      <c r="BF1295" s="18"/>
      <c r="BG1295" s="18"/>
      <c r="BH1295" s="18"/>
      <c r="BI1295" s="18">
        <f t="shared" si="3641"/>
        <v>10013.346</v>
      </c>
      <c r="BJ1295" s="18">
        <f t="shared" si="3642"/>
        <v>780.02199999999721</v>
      </c>
      <c r="BK1295" s="18">
        <f t="shared" si="3643"/>
        <v>0</v>
      </c>
      <c r="BL1295" s="18"/>
      <c r="BM1295" s="18"/>
      <c r="BN1295" s="18"/>
      <c r="BO1295" s="18">
        <f t="shared" si="3626"/>
        <v>10013.346</v>
      </c>
      <c r="BP1295" s="18">
        <f t="shared" si="3627"/>
        <v>780.02199999999721</v>
      </c>
      <c r="BQ1295" s="18">
        <f t="shared" si="3628"/>
        <v>0</v>
      </c>
      <c r="BR1295" s="18"/>
      <c r="BS1295" s="18"/>
      <c r="BT1295" s="18"/>
      <c r="BU1295" s="18">
        <f t="shared" si="3620"/>
        <v>10013.346</v>
      </c>
      <c r="BV1295" s="18">
        <f t="shared" si="3621"/>
        <v>780.02199999999721</v>
      </c>
      <c r="BW1295" s="18">
        <f t="shared" si="3622"/>
        <v>0</v>
      </c>
      <c r="BX1295" s="18">
        <v>-2192.3679999999999</v>
      </c>
      <c r="BY1295" s="18">
        <v>-780</v>
      </c>
      <c r="BZ1295" s="18"/>
      <c r="CA1295" s="18">
        <f t="shared" si="3614"/>
        <v>7820.9779999999992</v>
      </c>
      <c r="CB1295" s="18">
        <f t="shared" si="3615"/>
        <v>2.1999999997206032E-2</v>
      </c>
      <c r="CC1295" s="18">
        <f t="shared" si="3616"/>
        <v>0</v>
      </c>
      <c r="CD1295" s="18"/>
      <c r="CE1295" s="27"/>
      <c r="CF1295" s="33">
        <v>98</v>
      </c>
    </row>
    <row r="1296" spans="1:84" ht="140.4" hidden="1" x14ac:dyDescent="0.3">
      <c r="A1296" s="19" t="s">
        <v>884</v>
      </c>
      <c r="B1296" s="39">
        <v>460</v>
      </c>
      <c r="C1296" s="41"/>
      <c r="D1296" s="41"/>
      <c r="E1296" s="14" t="s">
        <v>567</v>
      </c>
      <c r="F1296" s="23">
        <f>F1297</f>
        <v>0</v>
      </c>
      <c r="G1296" s="23">
        <f t="shared" ref="G1296:CD1296" si="3748">G1297</f>
        <v>59234</v>
      </c>
      <c r="H1296" s="23">
        <f t="shared" si="3748"/>
        <v>0</v>
      </c>
      <c r="I1296" s="23">
        <f t="shared" si="3748"/>
        <v>0</v>
      </c>
      <c r="J1296" s="23">
        <f t="shared" si="3748"/>
        <v>-59234</v>
      </c>
      <c r="K1296" s="23">
        <f t="shared" si="3748"/>
        <v>0</v>
      </c>
      <c r="L1296" s="23">
        <f t="shared" si="3608"/>
        <v>0</v>
      </c>
      <c r="M1296" s="23">
        <f t="shared" si="3609"/>
        <v>0</v>
      </c>
      <c r="N1296" s="23">
        <f t="shared" si="3610"/>
        <v>0</v>
      </c>
      <c r="O1296" s="23">
        <f t="shared" si="3748"/>
        <v>0</v>
      </c>
      <c r="P1296" s="23">
        <f t="shared" si="3748"/>
        <v>0</v>
      </c>
      <c r="Q1296" s="23">
        <f t="shared" si="3748"/>
        <v>0</v>
      </c>
      <c r="R1296" s="23">
        <f t="shared" si="3748"/>
        <v>0</v>
      </c>
      <c r="S1296" s="23">
        <f t="shared" si="3748"/>
        <v>0</v>
      </c>
      <c r="T1296" s="23">
        <f t="shared" si="3703"/>
        <v>0</v>
      </c>
      <c r="U1296" s="23">
        <f t="shared" si="3704"/>
        <v>0</v>
      </c>
      <c r="V1296" s="23">
        <f t="shared" si="3705"/>
        <v>0</v>
      </c>
      <c r="W1296" s="23">
        <f t="shared" si="3748"/>
        <v>0</v>
      </c>
      <c r="X1296" s="23">
        <f t="shared" si="3748"/>
        <v>0</v>
      </c>
      <c r="Y1296" s="23">
        <f t="shared" si="3748"/>
        <v>0</v>
      </c>
      <c r="Z1296" s="23">
        <f t="shared" si="3748"/>
        <v>0</v>
      </c>
      <c r="AA1296" s="23">
        <f t="shared" si="3748"/>
        <v>0</v>
      </c>
      <c r="AB1296" s="23">
        <f t="shared" si="3748"/>
        <v>0</v>
      </c>
      <c r="AC1296" s="23">
        <f t="shared" si="3706"/>
        <v>0</v>
      </c>
      <c r="AD1296" s="23">
        <f t="shared" si="3707"/>
        <v>0</v>
      </c>
      <c r="AE1296" s="23">
        <f t="shared" si="3708"/>
        <v>0</v>
      </c>
      <c r="AF1296" s="23">
        <f t="shared" si="3748"/>
        <v>0</v>
      </c>
      <c r="AG1296" s="23">
        <f t="shared" si="3748"/>
        <v>0</v>
      </c>
      <c r="AH1296" s="23">
        <f t="shared" si="3748"/>
        <v>0</v>
      </c>
      <c r="AI1296" s="23">
        <f t="shared" si="3696"/>
        <v>0</v>
      </c>
      <c r="AJ1296" s="23">
        <f t="shared" si="3697"/>
        <v>0</v>
      </c>
      <c r="AK1296" s="23">
        <f t="shared" si="3698"/>
        <v>0</v>
      </c>
      <c r="AL1296" s="23">
        <f t="shared" si="3748"/>
        <v>0</v>
      </c>
      <c r="AM1296" s="23">
        <f t="shared" si="3699"/>
        <v>0</v>
      </c>
      <c r="AN1296" s="23">
        <f t="shared" si="3748"/>
        <v>0</v>
      </c>
      <c r="AO1296" s="23">
        <f t="shared" si="3748"/>
        <v>0</v>
      </c>
      <c r="AP1296" s="23">
        <f t="shared" si="3748"/>
        <v>0</v>
      </c>
      <c r="AQ1296" s="23">
        <f t="shared" si="3648"/>
        <v>0</v>
      </c>
      <c r="AR1296" s="23">
        <f t="shared" si="3649"/>
        <v>0</v>
      </c>
      <c r="AS1296" s="23">
        <f t="shared" si="3650"/>
        <v>0</v>
      </c>
      <c r="AT1296" s="23">
        <f t="shared" si="3748"/>
        <v>0</v>
      </c>
      <c r="AU1296" s="23">
        <f t="shared" si="3748"/>
        <v>0</v>
      </c>
      <c r="AV1296" s="23">
        <f t="shared" si="3748"/>
        <v>0</v>
      </c>
      <c r="AW1296" s="23">
        <f t="shared" si="3651"/>
        <v>0</v>
      </c>
      <c r="AX1296" s="23">
        <f t="shared" si="3652"/>
        <v>0</v>
      </c>
      <c r="AY1296" s="23">
        <f t="shared" si="3653"/>
        <v>0</v>
      </c>
      <c r="AZ1296" s="23">
        <f t="shared" si="3748"/>
        <v>0</v>
      </c>
      <c r="BA1296" s="23">
        <f t="shared" si="3748"/>
        <v>0</v>
      </c>
      <c r="BB1296" s="23">
        <f t="shared" si="3748"/>
        <v>0</v>
      </c>
      <c r="BC1296" s="23">
        <f t="shared" si="3644"/>
        <v>0</v>
      </c>
      <c r="BD1296" s="23">
        <f t="shared" si="3645"/>
        <v>0</v>
      </c>
      <c r="BE1296" s="23">
        <f t="shared" si="3646"/>
        <v>0</v>
      </c>
      <c r="BF1296" s="23">
        <f t="shared" si="3748"/>
        <v>0</v>
      </c>
      <c r="BG1296" s="23">
        <f t="shared" si="3748"/>
        <v>0</v>
      </c>
      <c r="BH1296" s="23">
        <f t="shared" si="3748"/>
        <v>0</v>
      </c>
      <c r="BI1296" s="18">
        <f t="shared" si="3641"/>
        <v>0</v>
      </c>
      <c r="BJ1296" s="18">
        <f t="shared" si="3642"/>
        <v>0</v>
      </c>
      <c r="BK1296" s="18">
        <f t="shared" si="3643"/>
        <v>0</v>
      </c>
      <c r="BL1296" s="23">
        <f t="shared" si="3748"/>
        <v>0</v>
      </c>
      <c r="BM1296" s="23">
        <f t="shared" si="3748"/>
        <v>0</v>
      </c>
      <c r="BN1296" s="23">
        <f t="shared" si="3748"/>
        <v>0</v>
      </c>
      <c r="BO1296" s="23">
        <f t="shared" si="3626"/>
        <v>0</v>
      </c>
      <c r="BP1296" s="23">
        <f t="shared" si="3627"/>
        <v>0</v>
      </c>
      <c r="BQ1296" s="23">
        <f t="shared" si="3628"/>
        <v>0</v>
      </c>
      <c r="BR1296" s="23">
        <f t="shared" si="3748"/>
        <v>0</v>
      </c>
      <c r="BS1296" s="23">
        <f t="shared" si="3748"/>
        <v>0</v>
      </c>
      <c r="BT1296" s="23">
        <f t="shared" si="3748"/>
        <v>0</v>
      </c>
      <c r="BU1296" s="23">
        <f t="shared" si="3620"/>
        <v>0</v>
      </c>
      <c r="BV1296" s="23">
        <f t="shared" si="3621"/>
        <v>0</v>
      </c>
      <c r="BW1296" s="23">
        <f t="shared" si="3622"/>
        <v>0</v>
      </c>
      <c r="BX1296" s="23">
        <f t="shared" si="3748"/>
        <v>0</v>
      </c>
      <c r="BY1296" s="23">
        <f t="shared" si="3748"/>
        <v>0</v>
      </c>
      <c r="BZ1296" s="23">
        <f t="shared" si="3748"/>
        <v>0</v>
      </c>
      <c r="CA1296" s="23">
        <f t="shared" ref="CA1296:CA1359" si="3749">BU1296+BX1296</f>
        <v>0</v>
      </c>
      <c r="CB1296" s="23">
        <f t="shared" ref="CB1296:CB1359" si="3750">BV1296+BY1296</f>
        <v>0</v>
      </c>
      <c r="CC1296" s="23">
        <f t="shared" ref="CC1296:CC1359" si="3751">BW1296+BZ1296</f>
        <v>0</v>
      </c>
      <c r="CD1296" s="23">
        <f t="shared" si="3748"/>
        <v>0</v>
      </c>
      <c r="CE1296" s="27" t="s">
        <v>1661</v>
      </c>
      <c r="CF1296" s="33"/>
    </row>
    <row r="1297" spans="1:84" hidden="1" x14ac:dyDescent="0.3">
      <c r="A1297" s="19" t="s">
        <v>884</v>
      </c>
      <c r="B1297" s="39">
        <v>460</v>
      </c>
      <c r="C1297" s="41" t="s">
        <v>27</v>
      </c>
      <c r="D1297" s="41" t="s">
        <v>110</v>
      </c>
      <c r="E1297" s="14" t="s">
        <v>532</v>
      </c>
      <c r="F1297" s="23"/>
      <c r="G1297" s="23">
        <v>59234</v>
      </c>
      <c r="H1297" s="18"/>
      <c r="I1297" s="18"/>
      <c r="J1297" s="18">
        <v>-59234</v>
      </c>
      <c r="K1297" s="18"/>
      <c r="L1297" s="18">
        <f t="shared" ref="L1297:L1364" si="3752">F1297+I1297</f>
        <v>0</v>
      </c>
      <c r="M1297" s="18">
        <f t="shared" ref="M1297:M1364" si="3753">G1297+J1297</f>
        <v>0</v>
      </c>
      <c r="N1297" s="18">
        <f t="shared" ref="N1297:N1364" si="3754">H1297+K1297</f>
        <v>0</v>
      </c>
      <c r="O1297" s="18"/>
      <c r="P1297" s="18"/>
      <c r="Q1297" s="18"/>
      <c r="R1297" s="18"/>
      <c r="S1297" s="18"/>
      <c r="T1297" s="18">
        <f t="shared" si="3703"/>
        <v>0</v>
      </c>
      <c r="U1297" s="18">
        <f t="shared" si="3704"/>
        <v>0</v>
      </c>
      <c r="V1297" s="18">
        <f t="shared" si="3705"/>
        <v>0</v>
      </c>
      <c r="W1297" s="18"/>
      <c r="X1297" s="18"/>
      <c r="Y1297" s="18"/>
      <c r="Z1297" s="18"/>
      <c r="AA1297" s="18"/>
      <c r="AB1297" s="18"/>
      <c r="AC1297" s="18">
        <f t="shared" si="3706"/>
        <v>0</v>
      </c>
      <c r="AD1297" s="18">
        <f t="shared" si="3707"/>
        <v>0</v>
      </c>
      <c r="AE1297" s="18">
        <f t="shared" si="3708"/>
        <v>0</v>
      </c>
      <c r="AF1297" s="18"/>
      <c r="AG1297" s="18"/>
      <c r="AH1297" s="18"/>
      <c r="AI1297" s="18">
        <f t="shared" si="3696"/>
        <v>0</v>
      </c>
      <c r="AJ1297" s="18">
        <f t="shared" si="3697"/>
        <v>0</v>
      </c>
      <c r="AK1297" s="18">
        <f t="shared" si="3698"/>
        <v>0</v>
      </c>
      <c r="AL1297" s="18"/>
      <c r="AM1297" s="18">
        <f t="shared" si="3699"/>
        <v>0</v>
      </c>
      <c r="AN1297" s="18"/>
      <c r="AO1297" s="18"/>
      <c r="AP1297" s="18"/>
      <c r="AQ1297" s="18">
        <f t="shared" si="3648"/>
        <v>0</v>
      </c>
      <c r="AR1297" s="18">
        <f t="shared" si="3649"/>
        <v>0</v>
      </c>
      <c r="AS1297" s="18">
        <f t="shared" si="3650"/>
        <v>0</v>
      </c>
      <c r="AT1297" s="18"/>
      <c r="AU1297" s="18"/>
      <c r="AV1297" s="18"/>
      <c r="AW1297" s="18">
        <f t="shared" si="3651"/>
        <v>0</v>
      </c>
      <c r="AX1297" s="18">
        <f t="shared" si="3652"/>
        <v>0</v>
      </c>
      <c r="AY1297" s="18">
        <f t="shared" si="3653"/>
        <v>0</v>
      </c>
      <c r="AZ1297" s="18"/>
      <c r="BA1297" s="18"/>
      <c r="BB1297" s="18"/>
      <c r="BC1297" s="18">
        <f t="shared" si="3644"/>
        <v>0</v>
      </c>
      <c r="BD1297" s="18">
        <f t="shared" si="3645"/>
        <v>0</v>
      </c>
      <c r="BE1297" s="18">
        <f t="shared" si="3646"/>
        <v>0</v>
      </c>
      <c r="BF1297" s="18"/>
      <c r="BG1297" s="18"/>
      <c r="BH1297" s="18"/>
      <c r="BI1297" s="18">
        <f t="shared" si="3641"/>
        <v>0</v>
      </c>
      <c r="BJ1297" s="18">
        <f t="shared" si="3642"/>
        <v>0</v>
      </c>
      <c r="BK1297" s="18">
        <f t="shared" si="3643"/>
        <v>0</v>
      </c>
      <c r="BL1297" s="18"/>
      <c r="BM1297" s="18"/>
      <c r="BN1297" s="18"/>
      <c r="BO1297" s="18">
        <f t="shared" si="3626"/>
        <v>0</v>
      </c>
      <c r="BP1297" s="18">
        <f t="shared" si="3627"/>
        <v>0</v>
      </c>
      <c r="BQ1297" s="18">
        <f t="shared" si="3628"/>
        <v>0</v>
      </c>
      <c r="BR1297" s="18"/>
      <c r="BS1297" s="18"/>
      <c r="BT1297" s="18"/>
      <c r="BU1297" s="18">
        <f t="shared" si="3620"/>
        <v>0</v>
      </c>
      <c r="BV1297" s="18">
        <f t="shared" si="3621"/>
        <v>0</v>
      </c>
      <c r="BW1297" s="18">
        <f t="shared" si="3622"/>
        <v>0</v>
      </c>
      <c r="BX1297" s="18"/>
      <c r="BY1297" s="18"/>
      <c r="BZ1297" s="18"/>
      <c r="CA1297" s="18">
        <f t="shared" si="3749"/>
        <v>0</v>
      </c>
      <c r="CB1297" s="18">
        <f t="shared" si="3750"/>
        <v>0</v>
      </c>
      <c r="CC1297" s="18">
        <f t="shared" si="3751"/>
        <v>0</v>
      </c>
      <c r="CD1297" s="18"/>
      <c r="CE1297" s="27" t="s">
        <v>1661</v>
      </c>
      <c r="CF1297" s="33">
        <v>97</v>
      </c>
    </row>
    <row r="1298" spans="1:84" ht="156" x14ac:dyDescent="0.3">
      <c r="A1298" s="19" t="s">
        <v>1224</v>
      </c>
      <c r="B1298" s="39"/>
      <c r="C1298" s="41"/>
      <c r="D1298" s="41"/>
      <c r="E1298" s="14" t="s">
        <v>1487</v>
      </c>
      <c r="F1298" s="18">
        <f t="shared" ref="F1298:K1300" si="3755">F1299</f>
        <v>20817</v>
      </c>
      <c r="G1298" s="18">
        <f t="shared" si="3755"/>
        <v>38961.5</v>
      </c>
      <c r="H1298" s="18">
        <f t="shared" si="3755"/>
        <v>307866.5</v>
      </c>
      <c r="I1298" s="18">
        <f t="shared" si="3755"/>
        <v>0</v>
      </c>
      <c r="J1298" s="18">
        <f t="shared" si="3755"/>
        <v>0</v>
      </c>
      <c r="K1298" s="18">
        <f t="shared" si="3755"/>
        <v>0</v>
      </c>
      <c r="L1298" s="18">
        <f t="shared" si="3752"/>
        <v>20817</v>
      </c>
      <c r="M1298" s="18">
        <f t="shared" si="3753"/>
        <v>38961.5</v>
      </c>
      <c r="N1298" s="18">
        <f t="shared" si="3754"/>
        <v>307866.5</v>
      </c>
      <c r="O1298" s="18">
        <f t="shared" ref="O1298:S1300" si="3756">O1299</f>
        <v>0</v>
      </c>
      <c r="P1298" s="18">
        <f t="shared" si="3756"/>
        <v>0</v>
      </c>
      <c r="Q1298" s="18">
        <f t="shared" si="3756"/>
        <v>0</v>
      </c>
      <c r="R1298" s="18">
        <f t="shared" si="3756"/>
        <v>0</v>
      </c>
      <c r="S1298" s="18">
        <f t="shared" si="3756"/>
        <v>0</v>
      </c>
      <c r="T1298" s="18">
        <f t="shared" si="3703"/>
        <v>20817</v>
      </c>
      <c r="U1298" s="18">
        <f t="shared" si="3704"/>
        <v>38961.5</v>
      </c>
      <c r="V1298" s="18">
        <f t="shared" si="3705"/>
        <v>307866.5</v>
      </c>
      <c r="W1298" s="18">
        <f t="shared" ref="W1298:CD1300" si="3757">W1299</f>
        <v>0</v>
      </c>
      <c r="X1298" s="18">
        <f t="shared" si="3757"/>
        <v>0</v>
      </c>
      <c r="Y1298" s="18">
        <f t="shared" si="3757"/>
        <v>0</v>
      </c>
      <c r="Z1298" s="18">
        <f t="shared" si="3757"/>
        <v>0</v>
      </c>
      <c r="AA1298" s="18">
        <f t="shared" si="3757"/>
        <v>0</v>
      </c>
      <c r="AB1298" s="18">
        <f t="shared" si="3757"/>
        <v>0</v>
      </c>
      <c r="AC1298" s="18">
        <f t="shared" si="3706"/>
        <v>20817</v>
      </c>
      <c r="AD1298" s="18">
        <f t="shared" si="3707"/>
        <v>38961.5</v>
      </c>
      <c r="AE1298" s="18">
        <f t="shared" si="3708"/>
        <v>307866.5</v>
      </c>
      <c r="AF1298" s="18">
        <f t="shared" si="3757"/>
        <v>0</v>
      </c>
      <c r="AG1298" s="18">
        <f t="shared" si="3757"/>
        <v>0</v>
      </c>
      <c r="AH1298" s="18">
        <f t="shared" si="3757"/>
        <v>0</v>
      </c>
      <c r="AI1298" s="18">
        <f t="shared" si="3696"/>
        <v>20817</v>
      </c>
      <c r="AJ1298" s="18">
        <f t="shared" si="3697"/>
        <v>38961.5</v>
      </c>
      <c r="AK1298" s="18">
        <f t="shared" si="3698"/>
        <v>307866.5</v>
      </c>
      <c r="AL1298" s="18">
        <f t="shared" si="3757"/>
        <v>0</v>
      </c>
      <c r="AM1298" s="18">
        <f t="shared" si="3699"/>
        <v>20817</v>
      </c>
      <c r="AN1298" s="18">
        <f t="shared" si="3757"/>
        <v>0</v>
      </c>
      <c r="AO1298" s="18">
        <f t="shared" si="3757"/>
        <v>0</v>
      </c>
      <c r="AP1298" s="18">
        <f t="shared" si="3757"/>
        <v>0</v>
      </c>
      <c r="AQ1298" s="18">
        <f t="shared" si="3648"/>
        <v>20817</v>
      </c>
      <c r="AR1298" s="18">
        <f t="shared" si="3649"/>
        <v>38961.5</v>
      </c>
      <c r="AS1298" s="18">
        <f t="shared" si="3650"/>
        <v>307866.5</v>
      </c>
      <c r="AT1298" s="18">
        <f t="shared" si="3757"/>
        <v>0</v>
      </c>
      <c r="AU1298" s="18">
        <f t="shared" si="3757"/>
        <v>0</v>
      </c>
      <c r="AV1298" s="18">
        <f t="shared" si="3757"/>
        <v>0</v>
      </c>
      <c r="AW1298" s="18">
        <f t="shared" si="3651"/>
        <v>20817</v>
      </c>
      <c r="AX1298" s="18">
        <f t="shared" si="3652"/>
        <v>38961.5</v>
      </c>
      <c r="AY1298" s="18">
        <f t="shared" si="3653"/>
        <v>307866.5</v>
      </c>
      <c r="AZ1298" s="18">
        <f t="shared" si="3757"/>
        <v>-7715.2340000000004</v>
      </c>
      <c r="BA1298" s="18">
        <f t="shared" si="3757"/>
        <v>-22849.284</v>
      </c>
      <c r="BB1298" s="18">
        <f t="shared" si="3757"/>
        <v>-293243.84399999998</v>
      </c>
      <c r="BC1298" s="18">
        <f t="shared" si="3644"/>
        <v>13101.766</v>
      </c>
      <c r="BD1298" s="18">
        <f t="shared" si="3645"/>
        <v>16112.216</v>
      </c>
      <c r="BE1298" s="18">
        <f t="shared" si="3646"/>
        <v>14622.656000000017</v>
      </c>
      <c r="BF1298" s="18">
        <f t="shared" si="3757"/>
        <v>0</v>
      </c>
      <c r="BG1298" s="18">
        <f t="shared" si="3757"/>
        <v>0</v>
      </c>
      <c r="BH1298" s="18">
        <f t="shared" si="3757"/>
        <v>0</v>
      </c>
      <c r="BI1298" s="18">
        <f t="shared" si="3641"/>
        <v>13101.766</v>
      </c>
      <c r="BJ1298" s="18">
        <f t="shared" si="3642"/>
        <v>16112.216</v>
      </c>
      <c r="BK1298" s="18">
        <f t="shared" si="3643"/>
        <v>14622.656000000017</v>
      </c>
      <c r="BL1298" s="18">
        <f t="shared" si="3757"/>
        <v>0</v>
      </c>
      <c r="BM1298" s="18">
        <f t="shared" si="3757"/>
        <v>0</v>
      </c>
      <c r="BN1298" s="18">
        <f t="shared" si="3757"/>
        <v>0</v>
      </c>
      <c r="BO1298" s="18">
        <f t="shared" si="3626"/>
        <v>13101.766</v>
      </c>
      <c r="BP1298" s="18">
        <f t="shared" si="3627"/>
        <v>16112.216</v>
      </c>
      <c r="BQ1298" s="18">
        <f t="shared" si="3628"/>
        <v>14622.656000000017</v>
      </c>
      <c r="BR1298" s="18">
        <f t="shared" si="3757"/>
        <v>0</v>
      </c>
      <c r="BS1298" s="18">
        <f t="shared" si="3757"/>
        <v>0</v>
      </c>
      <c r="BT1298" s="18">
        <f t="shared" si="3757"/>
        <v>0</v>
      </c>
      <c r="BU1298" s="18">
        <f t="shared" si="3620"/>
        <v>13101.766</v>
      </c>
      <c r="BV1298" s="18">
        <f t="shared" si="3621"/>
        <v>16112.216</v>
      </c>
      <c r="BW1298" s="18">
        <f t="shared" si="3622"/>
        <v>14622.656000000017</v>
      </c>
      <c r="BX1298" s="18">
        <f t="shared" si="3757"/>
        <v>-5153.5720000000001</v>
      </c>
      <c r="BY1298" s="18">
        <f t="shared" si="3757"/>
        <v>-16112.216</v>
      </c>
      <c r="BZ1298" s="18">
        <f t="shared" si="3757"/>
        <v>-14622.656000000001</v>
      </c>
      <c r="CA1298" s="18">
        <f t="shared" si="3749"/>
        <v>7948.1939999999995</v>
      </c>
      <c r="CB1298" s="18">
        <f t="shared" si="3750"/>
        <v>0</v>
      </c>
      <c r="CC1298" s="18">
        <f t="shared" si="3751"/>
        <v>1.6370904631912708E-11</v>
      </c>
      <c r="CD1298" s="18">
        <f t="shared" si="3757"/>
        <v>0</v>
      </c>
      <c r="CE1298" s="27"/>
      <c r="CF1298" s="33"/>
    </row>
    <row r="1299" spans="1:84" ht="46.8" x14ac:dyDescent="0.3">
      <c r="A1299" s="19" t="s">
        <v>1224</v>
      </c>
      <c r="B1299" s="39">
        <v>400</v>
      </c>
      <c r="C1299" s="41"/>
      <c r="D1299" s="41"/>
      <c r="E1299" s="14" t="s">
        <v>553</v>
      </c>
      <c r="F1299" s="18">
        <f>F1300+F1302</f>
        <v>20817</v>
      </c>
      <c r="G1299" s="18">
        <f t="shared" ref="G1299:CD1299" si="3758">G1300+G1302</f>
        <v>38961.5</v>
      </c>
      <c r="H1299" s="18">
        <f t="shared" si="3758"/>
        <v>307866.5</v>
      </c>
      <c r="I1299" s="18">
        <f t="shared" ref="I1299:K1299" si="3759">I1300+I1302</f>
        <v>0</v>
      </c>
      <c r="J1299" s="18">
        <f t="shared" si="3759"/>
        <v>0</v>
      </c>
      <c r="K1299" s="18">
        <f t="shared" si="3759"/>
        <v>0</v>
      </c>
      <c r="L1299" s="18">
        <f t="shared" si="3752"/>
        <v>20817</v>
      </c>
      <c r="M1299" s="18">
        <f t="shared" si="3753"/>
        <v>38961.5</v>
      </c>
      <c r="N1299" s="18">
        <f t="shared" si="3754"/>
        <v>307866.5</v>
      </c>
      <c r="O1299" s="18">
        <f t="shared" ref="O1299:S1299" si="3760">O1300+O1302</f>
        <v>0</v>
      </c>
      <c r="P1299" s="18">
        <f t="shared" si="3760"/>
        <v>0</v>
      </c>
      <c r="Q1299" s="18">
        <f t="shared" si="3760"/>
        <v>0</v>
      </c>
      <c r="R1299" s="18">
        <f t="shared" si="3760"/>
        <v>0</v>
      </c>
      <c r="S1299" s="18">
        <f t="shared" si="3760"/>
        <v>0</v>
      </c>
      <c r="T1299" s="18">
        <f t="shared" si="3703"/>
        <v>20817</v>
      </c>
      <c r="U1299" s="18">
        <f t="shared" si="3704"/>
        <v>38961.5</v>
      </c>
      <c r="V1299" s="18">
        <f t="shared" si="3705"/>
        <v>307866.5</v>
      </c>
      <c r="W1299" s="18">
        <f t="shared" ref="W1299:AB1299" si="3761">W1300+W1302</f>
        <v>0</v>
      </c>
      <c r="X1299" s="18">
        <f t="shared" si="3761"/>
        <v>0</v>
      </c>
      <c r="Y1299" s="18">
        <f t="shared" si="3761"/>
        <v>0</v>
      </c>
      <c r="Z1299" s="18">
        <f t="shared" si="3761"/>
        <v>0</v>
      </c>
      <c r="AA1299" s="18">
        <f t="shared" si="3761"/>
        <v>0</v>
      </c>
      <c r="AB1299" s="18">
        <f t="shared" si="3761"/>
        <v>0</v>
      </c>
      <c r="AC1299" s="18">
        <f t="shared" si="3706"/>
        <v>20817</v>
      </c>
      <c r="AD1299" s="18">
        <f t="shared" si="3707"/>
        <v>38961.5</v>
      </c>
      <c r="AE1299" s="18">
        <f t="shared" si="3708"/>
        <v>307866.5</v>
      </c>
      <c r="AF1299" s="18">
        <f t="shared" ref="AF1299:AH1299" si="3762">AF1300+AF1302</f>
        <v>0</v>
      </c>
      <c r="AG1299" s="18">
        <f t="shared" si="3762"/>
        <v>0</v>
      </c>
      <c r="AH1299" s="18">
        <f t="shared" si="3762"/>
        <v>0</v>
      </c>
      <c r="AI1299" s="18">
        <f t="shared" si="3696"/>
        <v>20817</v>
      </c>
      <c r="AJ1299" s="18">
        <f t="shared" si="3697"/>
        <v>38961.5</v>
      </c>
      <c r="AK1299" s="18">
        <f t="shared" si="3698"/>
        <v>307866.5</v>
      </c>
      <c r="AL1299" s="18">
        <f t="shared" ref="AL1299" si="3763">AL1300+AL1302</f>
        <v>0</v>
      </c>
      <c r="AM1299" s="18">
        <f t="shared" si="3699"/>
        <v>20817</v>
      </c>
      <c r="AN1299" s="18">
        <f t="shared" ref="AN1299:AP1299" si="3764">AN1300+AN1302</f>
        <v>0</v>
      </c>
      <c r="AO1299" s="18">
        <f t="shared" si="3764"/>
        <v>0</v>
      </c>
      <c r="AP1299" s="18">
        <f t="shared" si="3764"/>
        <v>0</v>
      </c>
      <c r="AQ1299" s="18">
        <f t="shared" si="3648"/>
        <v>20817</v>
      </c>
      <c r="AR1299" s="18">
        <f t="shared" si="3649"/>
        <v>38961.5</v>
      </c>
      <c r="AS1299" s="18">
        <f t="shared" si="3650"/>
        <v>307866.5</v>
      </c>
      <c r="AT1299" s="18">
        <f t="shared" ref="AT1299:AV1299" si="3765">AT1300+AT1302</f>
        <v>0</v>
      </c>
      <c r="AU1299" s="18">
        <f t="shared" si="3765"/>
        <v>0</v>
      </c>
      <c r="AV1299" s="18">
        <f t="shared" si="3765"/>
        <v>0</v>
      </c>
      <c r="AW1299" s="18">
        <f t="shared" si="3651"/>
        <v>20817</v>
      </c>
      <c r="AX1299" s="18">
        <f t="shared" si="3652"/>
        <v>38961.5</v>
      </c>
      <c r="AY1299" s="18">
        <f t="shared" si="3653"/>
        <v>307866.5</v>
      </c>
      <c r="AZ1299" s="18">
        <f t="shared" ref="AZ1299:BB1299" si="3766">AZ1300+AZ1302</f>
        <v>-7715.2340000000004</v>
      </c>
      <c r="BA1299" s="18">
        <f t="shared" si="3766"/>
        <v>-22849.284</v>
      </c>
      <c r="BB1299" s="18">
        <f t="shared" si="3766"/>
        <v>-293243.84399999998</v>
      </c>
      <c r="BC1299" s="18">
        <f t="shared" si="3644"/>
        <v>13101.766</v>
      </c>
      <c r="BD1299" s="18">
        <f t="shared" si="3645"/>
        <v>16112.216</v>
      </c>
      <c r="BE1299" s="18">
        <f t="shared" si="3646"/>
        <v>14622.656000000017</v>
      </c>
      <c r="BF1299" s="18">
        <f t="shared" ref="BF1299:BH1299" si="3767">BF1300+BF1302</f>
        <v>0</v>
      </c>
      <c r="BG1299" s="18">
        <f t="shared" si="3767"/>
        <v>0</v>
      </c>
      <c r="BH1299" s="18">
        <f t="shared" si="3767"/>
        <v>0</v>
      </c>
      <c r="BI1299" s="18">
        <f t="shared" si="3641"/>
        <v>13101.766</v>
      </c>
      <c r="BJ1299" s="18">
        <f t="shared" si="3642"/>
        <v>16112.216</v>
      </c>
      <c r="BK1299" s="18">
        <f t="shared" si="3643"/>
        <v>14622.656000000017</v>
      </c>
      <c r="BL1299" s="18">
        <f t="shared" ref="BL1299:BN1299" si="3768">BL1300+BL1302</f>
        <v>0</v>
      </c>
      <c r="BM1299" s="18">
        <f t="shared" si="3768"/>
        <v>0</v>
      </c>
      <c r="BN1299" s="18">
        <f t="shared" si="3768"/>
        <v>0</v>
      </c>
      <c r="BO1299" s="18">
        <f t="shared" si="3626"/>
        <v>13101.766</v>
      </c>
      <c r="BP1299" s="18">
        <f t="shared" si="3627"/>
        <v>16112.216</v>
      </c>
      <c r="BQ1299" s="18">
        <f t="shared" si="3628"/>
        <v>14622.656000000017</v>
      </c>
      <c r="BR1299" s="18">
        <f t="shared" ref="BR1299:BT1299" si="3769">BR1300+BR1302</f>
        <v>0</v>
      </c>
      <c r="BS1299" s="18">
        <f t="shared" si="3769"/>
        <v>0</v>
      </c>
      <c r="BT1299" s="18">
        <f t="shared" si="3769"/>
        <v>0</v>
      </c>
      <c r="BU1299" s="18">
        <f t="shared" si="3620"/>
        <v>13101.766</v>
      </c>
      <c r="BV1299" s="18">
        <f t="shared" si="3621"/>
        <v>16112.216</v>
      </c>
      <c r="BW1299" s="18">
        <f t="shared" si="3622"/>
        <v>14622.656000000017</v>
      </c>
      <c r="BX1299" s="18">
        <f t="shared" ref="BX1299:BZ1299" si="3770">BX1300+BX1302</f>
        <v>-5153.5720000000001</v>
      </c>
      <c r="BY1299" s="18">
        <f t="shared" si="3770"/>
        <v>-16112.216</v>
      </c>
      <c r="BZ1299" s="18">
        <f t="shared" si="3770"/>
        <v>-14622.656000000001</v>
      </c>
      <c r="CA1299" s="18">
        <f t="shared" si="3749"/>
        <v>7948.1939999999995</v>
      </c>
      <c r="CB1299" s="18">
        <f t="shared" si="3750"/>
        <v>0</v>
      </c>
      <c r="CC1299" s="18">
        <f t="shared" si="3751"/>
        <v>1.6370904631912708E-11</v>
      </c>
      <c r="CD1299" s="18">
        <f t="shared" si="3758"/>
        <v>0</v>
      </c>
      <c r="CE1299" s="27"/>
      <c r="CF1299" s="33"/>
    </row>
    <row r="1300" spans="1:84" x14ac:dyDescent="0.3">
      <c r="A1300" s="19" t="s">
        <v>1224</v>
      </c>
      <c r="B1300" s="39">
        <v>410</v>
      </c>
      <c r="C1300" s="41"/>
      <c r="D1300" s="41"/>
      <c r="E1300" s="14" t="s">
        <v>566</v>
      </c>
      <c r="F1300" s="18">
        <f t="shared" si="3755"/>
        <v>20817</v>
      </c>
      <c r="G1300" s="18">
        <f t="shared" si="3755"/>
        <v>38961.5</v>
      </c>
      <c r="H1300" s="18">
        <f t="shared" si="3755"/>
        <v>248632.5</v>
      </c>
      <c r="I1300" s="18">
        <f t="shared" si="3755"/>
        <v>0</v>
      </c>
      <c r="J1300" s="18">
        <f t="shared" si="3755"/>
        <v>0</v>
      </c>
      <c r="K1300" s="18">
        <f t="shared" si="3755"/>
        <v>59234</v>
      </c>
      <c r="L1300" s="18">
        <f t="shared" si="3752"/>
        <v>20817</v>
      </c>
      <c r="M1300" s="18">
        <f t="shared" si="3753"/>
        <v>38961.5</v>
      </c>
      <c r="N1300" s="18">
        <f t="shared" si="3754"/>
        <v>307866.5</v>
      </c>
      <c r="O1300" s="18">
        <f t="shared" si="3756"/>
        <v>0</v>
      </c>
      <c r="P1300" s="18">
        <f t="shared" si="3756"/>
        <v>0</v>
      </c>
      <c r="Q1300" s="18">
        <f t="shared" si="3756"/>
        <v>0</v>
      </c>
      <c r="R1300" s="18">
        <f t="shared" si="3756"/>
        <v>0</v>
      </c>
      <c r="S1300" s="18">
        <f t="shared" si="3756"/>
        <v>0</v>
      </c>
      <c r="T1300" s="18">
        <f t="shared" si="3703"/>
        <v>20817</v>
      </c>
      <c r="U1300" s="18">
        <f t="shared" si="3704"/>
        <v>38961.5</v>
      </c>
      <c r="V1300" s="18">
        <f t="shared" si="3705"/>
        <v>307866.5</v>
      </c>
      <c r="W1300" s="18">
        <f t="shared" si="3757"/>
        <v>0</v>
      </c>
      <c r="X1300" s="18">
        <f t="shared" si="3757"/>
        <v>0</v>
      </c>
      <c r="Y1300" s="18">
        <f t="shared" si="3757"/>
        <v>0</v>
      </c>
      <c r="Z1300" s="18">
        <f t="shared" si="3757"/>
        <v>0</v>
      </c>
      <c r="AA1300" s="18">
        <f t="shared" si="3757"/>
        <v>0</v>
      </c>
      <c r="AB1300" s="18">
        <f t="shared" si="3757"/>
        <v>0</v>
      </c>
      <c r="AC1300" s="18">
        <f t="shared" si="3706"/>
        <v>20817</v>
      </c>
      <c r="AD1300" s="18">
        <f t="shared" si="3707"/>
        <v>38961.5</v>
      </c>
      <c r="AE1300" s="18">
        <f t="shared" si="3708"/>
        <v>307866.5</v>
      </c>
      <c r="AF1300" s="18">
        <f t="shared" si="3757"/>
        <v>0</v>
      </c>
      <c r="AG1300" s="18">
        <f t="shared" si="3757"/>
        <v>0</v>
      </c>
      <c r="AH1300" s="18">
        <f t="shared" si="3757"/>
        <v>0</v>
      </c>
      <c r="AI1300" s="18">
        <f t="shared" si="3696"/>
        <v>20817</v>
      </c>
      <c r="AJ1300" s="18">
        <f t="shared" si="3697"/>
        <v>38961.5</v>
      </c>
      <c r="AK1300" s="18">
        <f t="shared" si="3698"/>
        <v>307866.5</v>
      </c>
      <c r="AL1300" s="18">
        <f t="shared" si="3757"/>
        <v>0</v>
      </c>
      <c r="AM1300" s="18">
        <f t="shared" si="3699"/>
        <v>20817</v>
      </c>
      <c r="AN1300" s="18">
        <f t="shared" si="3757"/>
        <v>0</v>
      </c>
      <c r="AO1300" s="18">
        <f t="shared" si="3757"/>
        <v>0</v>
      </c>
      <c r="AP1300" s="18">
        <f t="shared" si="3757"/>
        <v>0</v>
      </c>
      <c r="AQ1300" s="18">
        <f t="shared" si="3648"/>
        <v>20817</v>
      </c>
      <c r="AR1300" s="18">
        <f t="shared" si="3649"/>
        <v>38961.5</v>
      </c>
      <c r="AS1300" s="18">
        <f t="shared" si="3650"/>
        <v>307866.5</v>
      </c>
      <c r="AT1300" s="18">
        <f t="shared" si="3757"/>
        <v>0</v>
      </c>
      <c r="AU1300" s="18">
        <f t="shared" si="3757"/>
        <v>0</v>
      </c>
      <c r="AV1300" s="18">
        <f t="shared" si="3757"/>
        <v>0</v>
      </c>
      <c r="AW1300" s="18">
        <f t="shared" si="3651"/>
        <v>20817</v>
      </c>
      <c r="AX1300" s="18">
        <f t="shared" si="3652"/>
        <v>38961.5</v>
      </c>
      <c r="AY1300" s="18">
        <f t="shared" si="3653"/>
        <v>307866.5</v>
      </c>
      <c r="AZ1300" s="18">
        <f t="shared" si="3757"/>
        <v>-7715.2340000000004</v>
      </c>
      <c r="BA1300" s="18">
        <f t="shared" si="3757"/>
        <v>-22849.284</v>
      </c>
      <c r="BB1300" s="18">
        <f t="shared" si="3757"/>
        <v>-293243.84399999998</v>
      </c>
      <c r="BC1300" s="18">
        <f t="shared" si="3644"/>
        <v>13101.766</v>
      </c>
      <c r="BD1300" s="18">
        <f t="shared" si="3645"/>
        <v>16112.216</v>
      </c>
      <c r="BE1300" s="18">
        <f t="shared" si="3646"/>
        <v>14622.656000000017</v>
      </c>
      <c r="BF1300" s="18">
        <f t="shared" si="3757"/>
        <v>0</v>
      </c>
      <c r="BG1300" s="18">
        <f t="shared" si="3757"/>
        <v>0</v>
      </c>
      <c r="BH1300" s="18">
        <f t="shared" si="3757"/>
        <v>0</v>
      </c>
      <c r="BI1300" s="18">
        <f t="shared" si="3641"/>
        <v>13101.766</v>
      </c>
      <c r="BJ1300" s="18">
        <f t="shared" si="3642"/>
        <v>16112.216</v>
      </c>
      <c r="BK1300" s="18">
        <f t="shared" si="3643"/>
        <v>14622.656000000017</v>
      </c>
      <c r="BL1300" s="18">
        <f t="shared" si="3757"/>
        <v>0</v>
      </c>
      <c r="BM1300" s="18">
        <f t="shared" si="3757"/>
        <v>0</v>
      </c>
      <c r="BN1300" s="18">
        <f t="shared" si="3757"/>
        <v>0</v>
      </c>
      <c r="BO1300" s="18">
        <f t="shared" si="3626"/>
        <v>13101.766</v>
      </c>
      <c r="BP1300" s="18">
        <f t="shared" si="3627"/>
        <v>16112.216</v>
      </c>
      <c r="BQ1300" s="18">
        <f t="shared" si="3628"/>
        <v>14622.656000000017</v>
      </c>
      <c r="BR1300" s="18">
        <f t="shared" si="3757"/>
        <v>0</v>
      </c>
      <c r="BS1300" s="18">
        <f t="shared" si="3757"/>
        <v>0</v>
      </c>
      <c r="BT1300" s="18">
        <f t="shared" si="3757"/>
        <v>0</v>
      </c>
      <c r="BU1300" s="18">
        <f t="shared" si="3620"/>
        <v>13101.766</v>
      </c>
      <c r="BV1300" s="18">
        <f t="shared" si="3621"/>
        <v>16112.216</v>
      </c>
      <c r="BW1300" s="18">
        <f t="shared" si="3622"/>
        <v>14622.656000000017</v>
      </c>
      <c r="BX1300" s="18">
        <f t="shared" si="3757"/>
        <v>-5153.5720000000001</v>
      </c>
      <c r="BY1300" s="18">
        <f t="shared" si="3757"/>
        <v>-16112.216</v>
      </c>
      <c r="BZ1300" s="18">
        <f t="shared" si="3757"/>
        <v>-14622.656000000001</v>
      </c>
      <c r="CA1300" s="18">
        <f t="shared" si="3749"/>
        <v>7948.1939999999995</v>
      </c>
      <c r="CB1300" s="18">
        <f t="shared" si="3750"/>
        <v>0</v>
      </c>
      <c r="CC1300" s="18">
        <f t="shared" si="3751"/>
        <v>1.6370904631912708E-11</v>
      </c>
      <c r="CD1300" s="18">
        <f t="shared" si="3757"/>
        <v>0</v>
      </c>
      <c r="CE1300" s="27"/>
      <c r="CF1300" s="33"/>
    </row>
    <row r="1301" spans="1:84" x14ac:dyDescent="0.3">
      <c r="A1301" s="19" t="s">
        <v>1224</v>
      </c>
      <c r="B1301" s="39">
        <v>410</v>
      </c>
      <c r="C1301" s="41" t="s">
        <v>27</v>
      </c>
      <c r="D1301" s="41" t="s">
        <v>110</v>
      </c>
      <c r="E1301" s="14" t="s">
        <v>532</v>
      </c>
      <c r="F1301" s="18">
        <v>20817</v>
      </c>
      <c r="G1301" s="18">
        <v>38961.5</v>
      </c>
      <c r="H1301" s="18">
        <v>248632.5</v>
      </c>
      <c r="I1301" s="18"/>
      <c r="J1301" s="18"/>
      <c r="K1301" s="18">
        <v>59234</v>
      </c>
      <c r="L1301" s="18">
        <f t="shared" si="3752"/>
        <v>20817</v>
      </c>
      <c r="M1301" s="18">
        <f t="shared" si="3753"/>
        <v>38961.5</v>
      </c>
      <c r="N1301" s="18">
        <f t="shared" si="3754"/>
        <v>307866.5</v>
      </c>
      <c r="O1301" s="18"/>
      <c r="P1301" s="18"/>
      <c r="Q1301" s="18"/>
      <c r="R1301" s="18"/>
      <c r="S1301" s="18"/>
      <c r="T1301" s="18">
        <f t="shared" si="3703"/>
        <v>20817</v>
      </c>
      <c r="U1301" s="18">
        <f t="shared" si="3704"/>
        <v>38961.5</v>
      </c>
      <c r="V1301" s="18">
        <f t="shared" si="3705"/>
        <v>307866.5</v>
      </c>
      <c r="W1301" s="18"/>
      <c r="X1301" s="18"/>
      <c r="Y1301" s="18"/>
      <c r="Z1301" s="18"/>
      <c r="AA1301" s="18"/>
      <c r="AB1301" s="18"/>
      <c r="AC1301" s="18">
        <f t="shared" si="3706"/>
        <v>20817</v>
      </c>
      <c r="AD1301" s="18">
        <f t="shared" si="3707"/>
        <v>38961.5</v>
      </c>
      <c r="AE1301" s="18">
        <f t="shared" si="3708"/>
        <v>307866.5</v>
      </c>
      <c r="AF1301" s="18"/>
      <c r="AG1301" s="18"/>
      <c r="AH1301" s="18"/>
      <c r="AI1301" s="18">
        <f t="shared" si="3696"/>
        <v>20817</v>
      </c>
      <c r="AJ1301" s="18">
        <f t="shared" si="3697"/>
        <v>38961.5</v>
      </c>
      <c r="AK1301" s="18">
        <f t="shared" si="3698"/>
        <v>307866.5</v>
      </c>
      <c r="AL1301" s="18"/>
      <c r="AM1301" s="18">
        <f t="shared" si="3699"/>
        <v>20817</v>
      </c>
      <c r="AN1301" s="18"/>
      <c r="AO1301" s="18"/>
      <c r="AP1301" s="18"/>
      <c r="AQ1301" s="18">
        <f t="shared" si="3648"/>
        <v>20817</v>
      </c>
      <c r="AR1301" s="18">
        <f t="shared" si="3649"/>
        <v>38961.5</v>
      </c>
      <c r="AS1301" s="18">
        <f t="shared" si="3650"/>
        <v>307866.5</v>
      </c>
      <c r="AT1301" s="18"/>
      <c r="AU1301" s="18"/>
      <c r="AV1301" s="18"/>
      <c r="AW1301" s="18">
        <f t="shared" si="3651"/>
        <v>20817</v>
      </c>
      <c r="AX1301" s="18">
        <f t="shared" si="3652"/>
        <v>38961.5</v>
      </c>
      <c r="AY1301" s="18">
        <f t="shared" si="3653"/>
        <v>307866.5</v>
      </c>
      <c r="AZ1301" s="18">
        <v>-7715.2340000000004</v>
      </c>
      <c r="BA1301" s="18">
        <v>-22849.284</v>
      </c>
      <c r="BB1301" s="18">
        <v>-293243.84399999998</v>
      </c>
      <c r="BC1301" s="18">
        <f t="shared" si="3644"/>
        <v>13101.766</v>
      </c>
      <c r="BD1301" s="18">
        <f t="shared" si="3645"/>
        <v>16112.216</v>
      </c>
      <c r="BE1301" s="18">
        <f t="shared" si="3646"/>
        <v>14622.656000000017</v>
      </c>
      <c r="BF1301" s="18"/>
      <c r="BG1301" s="18"/>
      <c r="BH1301" s="18"/>
      <c r="BI1301" s="18">
        <f t="shared" si="3641"/>
        <v>13101.766</v>
      </c>
      <c r="BJ1301" s="18">
        <f t="shared" si="3642"/>
        <v>16112.216</v>
      </c>
      <c r="BK1301" s="18">
        <f t="shared" si="3643"/>
        <v>14622.656000000017</v>
      </c>
      <c r="BL1301" s="18"/>
      <c r="BM1301" s="18"/>
      <c r="BN1301" s="18"/>
      <c r="BO1301" s="18">
        <f t="shared" si="3626"/>
        <v>13101.766</v>
      </c>
      <c r="BP1301" s="18">
        <f t="shared" si="3627"/>
        <v>16112.216</v>
      </c>
      <c r="BQ1301" s="18">
        <f t="shared" si="3628"/>
        <v>14622.656000000017</v>
      </c>
      <c r="BR1301" s="18"/>
      <c r="BS1301" s="18"/>
      <c r="BT1301" s="18"/>
      <c r="BU1301" s="18">
        <f t="shared" ref="BU1301:BU1364" si="3771">BO1301+BR1301</f>
        <v>13101.766</v>
      </c>
      <c r="BV1301" s="18">
        <f t="shared" ref="BV1301:BV1364" si="3772">BP1301+BS1301</f>
        <v>16112.216</v>
      </c>
      <c r="BW1301" s="18">
        <f t="shared" ref="BW1301:BW1364" si="3773">BQ1301+BT1301</f>
        <v>14622.656000000017</v>
      </c>
      <c r="BX1301" s="18">
        <v>-5153.5720000000001</v>
      </c>
      <c r="BY1301" s="18">
        <v>-16112.216</v>
      </c>
      <c r="BZ1301" s="18">
        <v>-14622.656000000001</v>
      </c>
      <c r="CA1301" s="18">
        <f t="shared" si="3749"/>
        <v>7948.1939999999995</v>
      </c>
      <c r="CB1301" s="18">
        <f t="shared" si="3750"/>
        <v>0</v>
      </c>
      <c r="CC1301" s="18">
        <f t="shared" si="3751"/>
        <v>1.6370904631912708E-11</v>
      </c>
      <c r="CD1301" s="18"/>
      <c r="CE1301" s="27"/>
      <c r="CF1301" s="33">
        <v>100</v>
      </c>
    </row>
    <row r="1302" spans="1:84" ht="140.4" hidden="1" x14ac:dyDescent="0.3">
      <c r="A1302" s="19" t="s">
        <v>1224</v>
      </c>
      <c r="B1302" s="39">
        <v>460</v>
      </c>
      <c r="C1302" s="41"/>
      <c r="D1302" s="41"/>
      <c r="E1302" s="14" t="s">
        <v>567</v>
      </c>
      <c r="F1302" s="18">
        <f>F1303</f>
        <v>0</v>
      </c>
      <c r="G1302" s="18">
        <f t="shared" ref="G1302:CD1302" si="3774">G1303</f>
        <v>0</v>
      </c>
      <c r="H1302" s="18">
        <f t="shared" si="3774"/>
        <v>59234</v>
      </c>
      <c r="I1302" s="18">
        <f t="shared" si="3774"/>
        <v>0</v>
      </c>
      <c r="J1302" s="18">
        <f t="shared" si="3774"/>
        <v>0</v>
      </c>
      <c r="K1302" s="18">
        <f t="shared" si="3774"/>
        <v>-59234</v>
      </c>
      <c r="L1302" s="18">
        <f t="shared" si="3752"/>
        <v>0</v>
      </c>
      <c r="M1302" s="18">
        <f t="shared" si="3753"/>
        <v>0</v>
      </c>
      <c r="N1302" s="18">
        <f t="shared" si="3754"/>
        <v>0</v>
      </c>
      <c r="O1302" s="18">
        <f t="shared" si="3774"/>
        <v>0</v>
      </c>
      <c r="P1302" s="18">
        <f t="shared" si="3774"/>
        <v>0</v>
      </c>
      <c r="Q1302" s="18">
        <f t="shared" si="3774"/>
        <v>0</v>
      </c>
      <c r="R1302" s="18">
        <f t="shared" si="3774"/>
        <v>0</v>
      </c>
      <c r="S1302" s="18">
        <f t="shared" si="3774"/>
        <v>0</v>
      </c>
      <c r="T1302" s="18">
        <f t="shared" si="3703"/>
        <v>0</v>
      </c>
      <c r="U1302" s="18">
        <f t="shared" si="3704"/>
        <v>0</v>
      </c>
      <c r="V1302" s="18">
        <f t="shared" si="3705"/>
        <v>0</v>
      </c>
      <c r="W1302" s="18">
        <f t="shared" si="3774"/>
        <v>0</v>
      </c>
      <c r="X1302" s="18">
        <f t="shared" si="3774"/>
        <v>0</v>
      </c>
      <c r="Y1302" s="18">
        <f t="shared" si="3774"/>
        <v>0</v>
      </c>
      <c r="Z1302" s="18">
        <f t="shared" si="3774"/>
        <v>0</v>
      </c>
      <c r="AA1302" s="18">
        <f t="shared" si="3774"/>
        <v>0</v>
      </c>
      <c r="AB1302" s="18">
        <f t="shared" si="3774"/>
        <v>0</v>
      </c>
      <c r="AC1302" s="18">
        <f t="shared" si="3706"/>
        <v>0</v>
      </c>
      <c r="AD1302" s="18">
        <f t="shared" si="3707"/>
        <v>0</v>
      </c>
      <c r="AE1302" s="18">
        <f t="shared" si="3708"/>
        <v>0</v>
      </c>
      <c r="AF1302" s="18">
        <f t="shared" si="3774"/>
        <v>0</v>
      </c>
      <c r="AG1302" s="18">
        <f t="shared" si="3774"/>
        <v>0</v>
      </c>
      <c r="AH1302" s="18">
        <f t="shared" si="3774"/>
        <v>0</v>
      </c>
      <c r="AI1302" s="18">
        <f t="shared" si="3696"/>
        <v>0</v>
      </c>
      <c r="AJ1302" s="18">
        <f t="shared" si="3697"/>
        <v>0</v>
      </c>
      <c r="AK1302" s="18">
        <f t="shared" si="3698"/>
        <v>0</v>
      </c>
      <c r="AL1302" s="18">
        <f t="shared" si="3774"/>
        <v>0</v>
      </c>
      <c r="AM1302" s="18">
        <f t="shared" si="3699"/>
        <v>0</v>
      </c>
      <c r="AN1302" s="18">
        <f t="shared" si="3774"/>
        <v>0</v>
      </c>
      <c r="AO1302" s="18">
        <f t="shared" si="3774"/>
        <v>0</v>
      </c>
      <c r="AP1302" s="18">
        <f t="shared" si="3774"/>
        <v>0</v>
      </c>
      <c r="AQ1302" s="18">
        <f t="shared" si="3648"/>
        <v>0</v>
      </c>
      <c r="AR1302" s="18">
        <f t="shared" si="3649"/>
        <v>0</v>
      </c>
      <c r="AS1302" s="18">
        <f t="shared" si="3650"/>
        <v>0</v>
      </c>
      <c r="AT1302" s="18">
        <f t="shared" si="3774"/>
        <v>0</v>
      </c>
      <c r="AU1302" s="18">
        <f t="shared" si="3774"/>
        <v>0</v>
      </c>
      <c r="AV1302" s="18">
        <f t="shared" si="3774"/>
        <v>0</v>
      </c>
      <c r="AW1302" s="18">
        <f t="shared" si="3651"/>
        <v>0</v>
      </c>
      <c r="AX1302" s="18">
        <f t="shared" si="3652"/>
        <v>0</v>
      </c>
      <c r="AY1302" s="18">
        <f t="shared" si="3653"/>
        <v>0</v>
      </c>
      <c r="AZ1302" s="18">
        <f t="shared" si="3774"/>
        <v>0</v>
      </c>
      <c r="BA1302" s="18">
        <f t="shared" si="3774"/>
        <v>0</v>
      </c>
      <c r="BB1302" s="18">
        <f t="shared" si="3774"/>
        <v>0</v>
      </c>
      <c r="BC1302" s="18">
        <f t="shared" si="3644"/>
        <v>0</v>
      </c>
      <c r="BD1302" s="18">
        <f t="shared" si="3645"/>
        <v>0</v>
      </c>
      <c r="BE1302" s="18">
        <f t="shared" si="3646"/>
        <v>0</v>
      </c>
      <c r="BF1302" s="18">
        <f t="shared" si="3774"/>
        <v>0</v>
      </c>
      <c r="BG1302" s="18">
        <f t="shared" si="3774"/>
        <v>0</v>
      </c>
      <c r="BH1302" s="18">
        <f t="shared" si="3774"/>
        <v>0</v>
      </c>
      <c r="BI1302" s="18">
        <f t="shared" si="3641"/>
        <v>0</v>
      </c>
      <c r="BJ1302" s="18">
        <f t="shared" si="3642"/>
        <v>0</v>
      </c>
      <c r="BK1302" s="18">
        <f t="shared" si="3643"/>
        <v>0</v>
      </c>
      <c r="BL1302" s="18">
        <f t="shared" si="3774"/>
        <v>0</v>
      </c>
      <c r="BM1302" s="18">
        <f t="shared" si="3774"/>
        <v>0</v>
      </c>
      <c r="BN1302" s="18">
        <f t="shared" si="3774"/>
        <v>0</v>
      </c>
      <c r="BO1302" s="18">
        <f t="shared" si="3626"/>
        <v>0</v>
      </c>
      <c r="BP1302" s="18">
        <f t="shared" si="3627"/>
        <v>0</v>
      </c>
      <c r="BQ1302" s="18">
        <f t="shared" si="3628"/>
        <v>0</v>
      </c>
      <c r="BR1302" s="18">
        <f t="shared" si="3774"/>
        <v>0</v>
      </c>
      <c r="BS1302" s="18">
        <f t="shared" si="3774"/>
        <v>0</v>
      </c>
      <c r="BT1302" s="18">
        <f t="shared" si="3774"/>
        <v>0</v>
      </c>
      <c r="BU1302" s="18">
        <f t="shared" si="3771"/>
        <v>0</v>
      </c>
      <c r="BV1302" s="18">
        <f t="shared" si="3772"/>
        <v>0</v>
      </c>
      <c r="BW1302" s="18">
        <f t="shared" si="3773"/>
        <v>0</v>
      </c>
      <c r="BX1302" s="18">
        <f t="shared" si="3774"/>
        <v>0</v>
      </c>
      <c r="BY1302" s="18">
        <f t="shared" si="3774"/>
        <v>0</v>
      </c>
      <c r="BZ1302" s="18">
        <f t="shared" si="3774"/>
        <v>0</v>
      </c>
      <c r="CA1302" s="18">
        <f t="shared" si="3749"/>
        <v>0</v>
      </c>
      <c r="CB1302" s="18">
        <f t="shared" si="3750"/>
        <v>0</v>
      </c>
      <c r="CC1302" s="18">
        <f t="shared" si="3751"/>
        <v>0</v>
      </c>
      <c r="CD1302" s="18">
        <f t="shared" si="3774"/>
        <v>0</v>
      </c>
      <c r="CE1302" s="27" t="s">
        <v>1661</v>
      </c>
      <c r="CF1302" s="33"/>
    </row>
    <row r="1303" spans="1:84" hidden="1" x14ac:dyDescent="0.3">
      <c r="A1303" s="19" t="s">
        <v>1224</v>
      </c>
      <c r="B1303" s="39">
        <v>460</v>
      </c>
      <c r="C1303" s="41" t="s">
        <v>27</v>
      </c>
      <c r="D1303" s="41" t="s">
        <v>110</v>
      </c>
      <c r="E1303" s="14" t="s">
        <v>532</v>
      </c>
      <c r="F1303" s="18"/>
      <c r="G1303" s="18"/>
      <c r="H1303" s="23">
        <v>59234</v>
      </c>
      <c r="I1303" s="18"/>
      <c r="J1303" s="18"/>
      <c r="K1303" s="18">
        <v>-59234</v>
      </c>
      <c r="L1303" s="18">
        <f t="shared" si="3752"/>
        <v>0</v>
      </c>
      <c r="M1303" s="18">
        <f t="shared" si="3753"/>
        <v>0</v>
      </c>
      <c r="N1303" s="18">
        <f t="shared" si="3754"/>
        <v>0</v>
      </c>
      <c r="O1303" s="18"/>
      <c r="P1303" s="18"/>
      <c r="Q1303" s="18"/>
      <c r="R1303" s="18"/>
      <c r="S1303" s="18"/>
      <c r="T1303" s="18">
        <f t="shared" si="3703"/>
        <v>0</v>
      </c>
      <c r="U1303" s="18">
        <f t="shared" si="3704"/>
        <v>0</v>
      </c>
      <c r="V1303" s="18">
        <f t="shared" si="3705"/>
        <v>0</v>
      </c>
      <c r="W1303" s="18"/>
      <c r="X1303" s="18"/>
      <c r="Y1303" s="18"/>
      <c r="Z1303" s="18"/>
      <c r="AA1303" s="18"/>
      <c r="AB1303" s="18"/>
      <c r="AC1303" s="18">
        <f t="shared" si="3706"/>
        <v>0</v>
      </c>
      <c r="AD1303" s="18">
        <f t="shared" si="3707"/>
        <v>0</v>
      </c>
      <c r="AE1303" s="18">
        <f t="shared" si="3708"/>
        <v>0</v>
      </c>
      <c r="AF1303" s="18"/>
      <c r="AG1303" s="18"/>
      <c r="AH1303" s="18"/>
      <c r="AI1303" s="18">
        <f t="shared" si="3696"/>
        <v>0</v>
      </c>
      <c r="AJ1303" s="18">
        <f t="shared" si="3697"/>
        <v>0</v>
      </c>
      <c r="AK1303" s="18">
        <f t="shared" si="3698"/>
        <v>0</v>
      </c>
      <c r="AL1303" s="18"/>
      <c r="AM1303" s="18">
        <f t="shared" si="3699"/>
        <v>0</v>
      </c>
      <c r="AN1303" s="18"/>
      <c r="AO1303" s="18"/>
      <c r="AP1303" s="18"/>
      <c r="AQ1303" s="18">
        <f t="shared" si="3648"/>
        <v>0</v>
      </c>
      <c r="AR1303" s="18">
        <f t="shared" si="3649"/>
        <v>0</v>
      </c>
      <c r="AS1303" s="18">
        <f t="shared" si="3650"/>
        <v>0</v>
      </c>
      <c r="AT1303" s="18"/>
      <c r="AU1303" s="18"/>
      <c r="AV1303" s="18"/>
      <c r="AW1303" s="18">
        <f t="shared" si="3651"/>
        <v>0</v>
      </c>
      <c r="AX1303" s="18">
        <f t="shared" si="3652"/>
        <v>0</v>
      </c>
      <c r="AY1303" s="18">
        <f t="shared" si="3653"/>
        <v>0</v>
      </c>
      <c r="AZ1303" s="18"/>
      <c r="BA1303" s="18"/>
      <c r="BB1303" s="18"/>
      <c r="BC1303" s="18">
        <f t="shared" si="3644"/>
        <v>0</v>
      </c>
      <c r="BD1303" s="18">
        <f t="shared" si="3645"/>
        <v>0</v>
      </c>
      <c r="BE1303" s="18">
        <f t="shared" si="3646"/>
        <v>0</v>
      </c>
      <c r="BF1303" s="18"/>
      <c r="BG1303" s="18"/>
      <c r="BH1303" s="18"/>
      <c r="BI1303" s="18">
        <f t="shared" si="3641"/>
        <v>0</v>
      </c>
      <c r="BJ1303" s="18">
        <f t="shared" si="3642"/>
        <v>0</v>
      </c>
      <c r="BK1303" s="18">
        <f t="shared" si="3643"/>
        <v>0</v>
      </c>
      <c r="BL1303" s="18"/>
      <c r="BM1303" s="18"/>
      <c r="BN1303" s="18"/>
      <c r="BO1303" s="18">
        <f t="shared" si="3626"/>
        <v>0</v>
      </c>
      <c r="BP1303" s="18">
        <f t="shared" si="3627"/>
        <v>0</v>
      </c>
      <c r="BQ1303" s="18">
        <f t="shared" si="3628"/>
        <v>0</v>
      </c>
      <c r="BR1303" s="18"/>
      <c r="BS1303" s="18"/>
      <c r="BT1303" s="18"/>
      <c r="BU1303" s="18">
        <f t="shared" si="3771"/>
        <v>0</v>
      </c>
      <c r="BV1303" s="18">
        <f t="shared" si="3772"/>
        <v>0</v>
      </c>
      <c r="BW1303" s="18">
        <f t="shared" si="3773"/>
        <v>0</v>
      </c>
      <c r="BX1303" s="18"/>
      <c r="BY1303" s="18"/>
      <c r="BZ1303" s="18"/>
      <c r="CA1303" s="18">
        <f t="shared" si="3749"/>
        <v>0</v>
      </c>
      <c r="CB1303" s="18">
        <f t="shared" si="3750"/>
        <v>0</v>
      </c>
      <c r="CC1303" s="18">
        <f t="shared" si="3751"/>
        <v>0</v>
      </c>
      <c r="CD1303" s="18"/>
      <c r="CE1303" s="27" t="s">
        <v>1661</v>
      </c>
      <c r="CF1303" s="33">
        <v>99</v>
      </c>
    </row>
    <row r="1304" spans="1:84" ht="140.4" hidden="1" x14ac:dyDescent="0.3">
      <c r="A1304" s="19" t="s">
        <v>1225</v>
      </c>
      <c r="B1304" s="39"/>
      <c r="C1304" s="41"/>
      <c r="D1304" s="41"/>
      <c r="E1304" s="14" t="s">
        <v>1229</v>
      </c>
      <c r="F1304" s="18">
        <f t="shared" ref="F1304:K1306" si="3775">F1305</f>
        <v>0</v>
      </c>
      <c r="G1304" s="18">
        <f t="shared" si="3775"/>
        <v>0</v>
      </c>
      <c r="H1304" s="18">
        <f t="shared" si="3775"/>
        <v>0</v>
      </c>
      <c r="I1304" s="18">
        <f t="shared" si="3775"/>
        <v>0</v>
      </c>
      <c r="J1304" s="18">
        <f t="shared" si="3775"/>
        <v>0</v>
      </c>
      <c r="K1304" s="18">
        <f t="shared" si="3775"/>
        <v>0</v>
      </c>
      <c r="L1304" s="18">
        <f t="shared" si="3752"/>
        <v>0</v>
      </c>
      <c r="M1304" s="18">
        <f t="shared" si="3753"/>
        <v>0</v>
      </c>
      <c r="N1304" s="18">
        <f t="shared" si="3754"/>
        <v>0</v>
      </c>
      <c r="O1304" s="18">
        <f t="shared" ref="O1304:S1306" si="3776">O1305</f>
        <v>0</v>
      </c>
      <c r="P1304" s="18">
        <f t="shared" si="3776"/>
        <v>0</v>
      </c>
      <c r="Q1304" s="18">
        <f t="shared" si="3776"/>
        <v>0</v>
      </c>
      <c r="R1304" s="18">
        <f t="shared" si="3776"/>
        <v>0</v>
      </c>
      <c r="S1304" s="18">
        <f t="shared" si="3776"/>
        <v>0</v>
      </c>
      <c r="T1304" s="18">
        <f t="shared" si="3703"/>
        <v>0</v>
      </c>
      <c r="U1304" s="18">
        <f t="shared" si="3704"/>
        <v>0</v>
      </c>
      <c r="V1304" s="18">
        <f t="shared" si="3705"/>
        <v>0</v>
      </c>
      <c r="W1304" s="18">
        <f t="shared" ref="W1304:CD1306" si="3777">W1305</f>
        <v>0</v>
      </c>
      <c r="X1304" s="18">
        <f t="shared" si="3777"/>
        <v>0</v>
      </c>
      <c r="Y1304" s="18">
        <f t="shared" si="3777"/>
        <v>0</v>
      </c>
      <c r="Z1304" s="18">
        <f t="shared" si="3777"/>
        <v>0</v>
      </c>
      <c r="AA1304" s="18">
        <f t="shared" si="3777"/>
        <v>0</v>
      </c>
      <c r="AB1304" s="18">
        <f t="shared" si="3777"/>
        <v>0</v>
      </c>
      <c r="AC1304" s="18">
        <f t="shared" si="3706"/>
        <v>0</v>
      </c>
      <c r="AD1304" s="18">
        <f t="shared" si="3707"/>
        <v>0</v>
      </c>
      <c r="AE1304" s="18">
        <f t="shared" si="3708"/>
        <v>0</v>
      </c>
      <c r="AF1304" s="18">
        <f t="shared" si="3777"/>
        <v>0</v>
      </c>
      <c r="AG1304" s="18">
        <f t="shared" si="3777"/>
        <v>0</v>
      </c>
      <c r="AH1304" s="18">
        <f t="shared" si="3777"/>
        <v>0</v>
      </c>
      <c r="AI1304" s="18">
        <f t="shared" si="3696"/>
        <v>0</v>
      </c>
      <c r="AJ1304" s="18">
        <f t="shared" si="3697"/>
        <v>0</v>
      </c>
      <c r="AK1304" s="18">
        <f t="shared" si="3698"/>
        <v>0</v>
      </c>
      <c r="AL1304" s="18">
        <f t="shared" si="3777"/>
        <v>0</v>
      </c>
      <c r="AM1304" s="18">
        <f t="shared" si="3699"/>
        <v>0</v>
      </c>
      <c r="AN1304" s="18">
        <f t="shared" si="3777"/>
        <v>0</v>
      </c>
      <c r="AO1304" s="18">
        <f t="shared" si="3777"/>
        <v>0</v>
      </c>
      <c r="AP1304" s="18">
        <f t="shared" si="3777"/>
        <v>0</v>
      </c>
      <c r="AQ1304" s="18">
        <f t="shared" si="3648"/>
        <v>0</v>
      </c>
      <c r="AR1304" s="18">
        <f t="shared" si="3649"/>
        <v>0</v>
      </c>
      <c r="AS1304" s="18">
        <f t="shared" si="3650"/>
        <v>0</v>
      </c>
      <c r="AT1304" s="18">
        <f t="shared" si="3777"/>
        <v>0</v>
      </c>
      <c r="AU1304" s="18">
        <f t="shared" si="3777"/>
        <v>0</v>
      </c>
      <c r="AV1304" s="18">
        <f t="shared" si="3777"/>
        <v>0</v>
      </c>
      <c r="AW1304" s="18">
        <f t="shared" si="3651"/>
        <v>0</v>
      </c>
      <c r="AX1304" s="18">
        <f t="shared" si="3652"/>
        <v>0</v>
      </c>
      <c r="AY1304" s="18">
        <f t="shared" si="3653"/>
        <v>0</v>
      </c>
      <c r="AZ1304" s="18">
        <f t="shared" si="3777"/>
        <v>0</v>
      </c>
      <c r="BA1304" s="18">
        <f t="shared" si="3777"/>
        <v>0</v>
      </c>
      <c r="BB1304" s="18">
        <f t="shared" si="3777"/>
        <v>0</v>
      </c>
      <c r="BC1304" s="18">
        <f t="shared" si="3644"/>
        <v>0</v>
      </c>
      <c r="BD1304" s="18">
        <f t="shared" si="3645"/>
        <v>0</v>
      </c>
      <c r="BE1304" s="18">
        <f t="shared" si="3646"/>
        <v>0</v>
      </c>
      <c r="BF1304" s="18">
        <f t="shared" si="3777"/>
        <v>0</v>
      </c>
      <c r="BG1304" s="18">
        <f t="shared" si="3777"/>
        <v>0</v>
      </c>
      <c r="BH1304" s="18">
        <f t="shared" si="3777"/>
        <v>0</v>
      </c>
      <c r="BI1304" s="18">
        <f t="shared" si="3641"/>
        <v>0</v>
      </c>
      <c r="BJ1304" s="18">
        <f t="shared" si="3642"/>
        <v>0</v>
      </c>
      <c r="BK1304" s="18">
        <f t="shared" si="3643"/>
        <v>0</v>
      </c>
      <c r="BL1304" s="18">
        <f t="shared" si="3777"/>
        <v>0</v>
      </c>
      <c r="BM1304" s="18">
        <f t="shared" si="3777"/>
        <v>0</v>
      </c>
      <c r="BN1304" s="18">
        <f t="shared" si="3777"/>
        <v>0</v>
      </c>
      <c r="BO1304" s="18">
        <f t="shared" ref="BO1304:BO1367" si="3778">BI1304+BL1304</f>
        <v>0</v>
      </c>
      <c r="BP1304" s="18">
        <f t="shared" ref="BP1304:BP1367" si="3779">BJ1304+BM1304</f>
        <v>0</v>
      </c>
      <c r="BQ1304" s="18">
        <f t="shared" ref="BQ1304:BQ1367" si="3780">BK1304+BN1304</f>
        <v>0</v>
      </c>
      <c r="BR1304" s="18">
        <f t="shared" si="3777"/>
        <v>0</v>
      </c>
      <c r="BS1304" s="18">
        <f t="shared" si="3777"/>
        <v>0</v>
      </c>
      <c r="BT1304" s="18">
        <f t="shared" si="3777"/>
        <v>0</v>
      </c>
      <c r="BU1304" s="18">
        <f t="shared" si="3771"/>
        <v>0</v>
      </c>
      <c r="BV1304" s="18">
        <f t="shared" si="3772"/>
        <v>0</v>
      </c>
      <c r="BW1304" s="18">
        <f t="shared" si="3773"/>
        <v>0</v>
      </c>
      <c r="BX1304" s="18">
        <f t="shared" si="3777"/>
        <v>0</v>
      </c>
      <c r="BY1304" s="18">
        <f t="shared" si="3777"/>
        <v>0</v>
      </c>
      <c r="BZ1304" s="18">
        <f t="shared" si="3777"/>
        <v>0</v>
      </c>
      <c r="CA1304" s="18">
        <f t="shared" si="3749"/>
        <v>0</v>
      </c>
      <c r="CB1304" s="18">
        <f t="shared" si="3750"/>
        <v>0</v>
      </c>
      <c r="CC1304" s="18">
        <f t="shared" si="3751"/>
        <v>0</v>
      </c>
      <c r="CD1304" s="18">
        <f t="shared" si="3777"/>
        <v>0</v>
      </c>
      <c r="CE1304" s="27" t="s">
        <v>1661</v>
      </c>
      <c r="CF1304" s="33"/>
    </row>
    <row r="1305" spans="1:84" ht="46.8" hidden="1" x14ac:dyDescent="0.3">
      <c r="A1305" s="19" t="s">
        <v>1225</v>
      </c>
      <c r="B1305" s="39">
        <v>400</v>
      </c>
      <c r="C1305" s="41"/>
      <c r="D1305" s="41"/>
      <c r="E1305" s="14" t="s">
        <v>553</v>
      </c>
      <c r="F1305" s="18">
        <f t="shared" si="3775"/>
        <v>0</v>
      </c>
      <c r="G1305" s="18">
        <f t="shared" si="3775"/>
        <v>0</v>
      </c>
      <c r="H1305" s="18">
        <f t="shared" si="3775"/>
        <v>0</v>
      </c>
      <c r="I1305" s="18">
        <f t="shared" si="3775"/>
        <v>0</v>
      </c>
      <c r="J1305" s="18">
        <f t="shared" si="3775"/>
        <v>0</v>
      </c>
      <c r="K1305" s="18">
        <f t="shared" si="3775"/>
        <v>0</v>
      </c>
      <c r="L1305" s="18">
        <f t="shared" si="3752"/>
        <v>0</v>
      </c>
      <c r="M1305" s="18">
        <f t="shared" si="3753"/>
        <v>0</v>
      </c>
      <c r="N1305" s="18">
        <f t="shared" si="3754"/>
        <v>0</v>
      </c>
      <c r="O1305" s="18">
        <f t="shared" si="3776"/>
        <v>0</v>
      </c>
      <c r="P1305" s="18">
        <f t="shared" si="3776"/>
        <v>0</v>
      </c>
      <c r="Q1305" s="18">
        <f t="shared" si="3776"/>
        <v>0</v>
      </c>
      <c r="R1305" s="18">
        <f t="shared" si="3776"/>
        <v>0</v>
      </c>
      <c r="S1305" s="18">
        <f t="shared" si="3776"/>
        <v>0</v>
      </c>
      <c r="T1305" s="18">
        <f t="shared" si="3703"/>
        <v>0</v>
      </c>
      <c r="U1305" s="18">
        <f t="shared" si="3704"/>
        <v>0</v>
      </c>
      <c r="V1305" s="18">
        <f t="shared" si="3705"/>
        <v>0</v>
      </c>
      <c r="W1305" s="18">
        <f t="shared" si="3777"/>
        <v>0</v>
      </c>
      <c r="X1305" s="18">
        <f t="shared" si="3777"/>
        <v>0</v>
      </c>
      <c r="Y1305" s="18">
        <f t="shared" si="3777"/>
        <v>0</v>
      </c>
      <c r="Z1305" s="18">
        <f t="shared" si="3777"/>
        <v>0</v>
      </c>
      <c r="AA1305" s="18">
        <f t="shared" si="3777"/>
        <v>0</v>
      </c>
      <c r="AB1305" s="18">
        <f t="shared" si="3777"/>
        <v>0</v>
      </c>
      <c r="AC1305" s="18">
        <f t="shared" si="3706"/>
        <v>0</v>
      </c>
      <c r="AD1305" s="18">
        <f t="shared" si="3707"/>
        <v>0</v>
      </c>
      <c r="AE1305" s="18">
        <f t="shared" si="3708"/>
        <v>0</v>
      </c>
      <c r="AF1305" s="18">
        <f t="shared" si="3777"/>
        <v>0</v>
      </c>
      <c r="AG1305" s="18">
        <f t="shared" si="3777"/>
        <v>0</v>
      </c>
      <c r="AH1305" s="18">
        <f t="shared" si="3777"/>
        <v>0</v>
      </c>
      <c r="AI1305" s="18">
        <f t="shared" si="3696"/>
        <v>0</v>
      </c>
      <c r="AJ1305" s="18">
        <f t="shared" si="3697"/>
        <v>0</v>
      </c>
      <c r="AK1305" s="18">
        <f t="shared" si="3698"/>
        <v>0</v>
      </c>
      <c r="AL1305" s="18">
        <f t="shared" si="3777"/>
        <v>0</v>
      </c>
      <c r="AM1305" s="18">
        <f t="shared" si="3699"/>
        <v>0</v>
      </c>
      <c r="AN1305" s="18">
        <f t="shared" si="3777"/>
        <v>0</v>
      </c>
      <c r="AO1305" s="18">
        <f t="shared" si="3777"/>
        <v>0</v>
      </c>
      <c r="AP1305" s="18">
        <f t="shared" si="3777"/>
        <v>0</v>
      </c>
      <c r="AQ1305" s="18">
        <f t="shared" si="3648"/>
        <v>0</v>
      </c>
      <c r="AR1305" s="18">
        <f t="shared" si="3649"/>
        <v>0</v>
      </c>
      <c r="AS1305" s="18">
        <f t="shared" si="3650"/>
        <v>0</v>
      </c>
      <c r="AT1305" s="18">
        <f t="shared" si="3777"/>
        <v>0</v>
      </c>
      <c r="AU1305" s="18">
        <f t="shared" si="3777"/>
        <v>0</v>
      </c>
      <c r="AV1305" s="18">
        <f t="shared" si="3777"/>
        <v>0</v>
      </c>
      <c r="AW1305" s="18">
        <f t="shared" si="3651"/>
        <v>0</v>
      </c>
      <c r="AX1305" s="18">
        <f t="shared" si="3652"/>
        <v>0</v>
      </c>
      <c r="AY1305" s="18">
        <f t="shared" si="3653"/>
        <v>0</v>
      </c>
      <c r="AZ1305" s="18">
        <f t="shared" si="3777"/>
        <v>0</v>
      </c>
      <c r="BA1305" s="18">
        <f t="shared" si="3777"/>
        <v>0</v>
      </c>
      <c r="BB1305" s="18">
        <f t="shared" si="3777"/>
        <v>0</v>
      </c>
      <c r="BC1305" s="18">
        <f t="shared" si="3644"/>
        <v>0</v>
      </c>
      <c r="BD1305" s="18">
        <f t="shared" si="3645"/>
        <v>0</v>
      </c>
      <c r="BE1305" s="18">
        <f t="shared" si="3646"/>
        <v>0</v>
      </c>
      <c r="BF1305" s="18">
        <f t="shared" si="3777"/>
        <v>0</v>
      </c>
      <c r="BG1305" s="18">
        <f t="shared" si="3777"/>
        <v>0</v>
      </c>
      <c r="BH1305" s="18">
        <f t="shared" si="3777"/>
        <v>0</v>
      </c>
      <c r="BI1305" s="18">
        <f t="shared" si="3641"/>
        <v>0</v>
      </c>
      <c r="BJ1305" s="18">
        <f t="shared" si="3642"/>
        <v>0</v>
      </c>
      <c r="BK1305" s="18">
        <f t="shared" si="3643"/>
        <v>0</v>
      </c>
      <c r="BL1305" s="18">
        <f t="shared" si="3777"/>
        <v>0</v>
      </c>
      <c r="BM1305" s="18">
        <f t="shared" si="3777"/>
        <v>0</v>
      </c>
      <c r="BN1305" s="18">
        <f t="shared" si="3777"/>
        <v>0</v>
      </c>
      <c r="BO1305" s="18">
        <f t="shared" si="3778"/>
        <v>0</v>
      </c>
      <c r="BP1305" s="18">
        <f t="shared" si="3779"/>
        <v>0</v>
      </c>
      <c r="BQ1305" s="18">
        <f t="shared" si="3780"/>
        <v>0</v>
      </c>
      <c r="BR1305" s="18">
        <f t="shared" si="3777"/>
        <v>0</v>
      </c>
      <c r="BS1305" s="18">
        <f t="shared" si="3777"/>
        <v>0</v>
      </c>
      <c r="BT1305" s="18">
        <f t="shared" si="3777"/>
        <v>0</v>
      </c>
      <c r="BU1305" s="18">
        <f t="shared" si="3771"/>
        <v>0</v>
      </c>
      <c r="BV1305" s="18">
        <f t="shared" si="3772"/>
        <v>0</v>
      </c>
      <c r="BW1305" s="18">
        <f t="shared" si="3773"/>
        <v>0</v>
      </c>
      <c r="BX1305" s="18">
        <f t="shared" si="3777"/>
        <v>0</v>
      </c>
      <c r="BY1305" s="18">
        <f t="shared" si="3777"/>
        <v>0</v>
      </c>
      <c r="BZ1305" s="18">
        <f t="shared" si="3777"/>
        <v>0</v>
      </c>
      <c r="CA1305" s="18">
        <f t="shared" si="3749"/>
        <v>0</v>
      </c>
      <c r="CB1305" s="18">
        <f t="shared" si="3750"/>
        <v>0</v>
      </c>
      <c r="CC1305" s="18">
        <f t="shared" si="3751"/>
        <v>0</v>
      </c>
      <c r="CD1305" s="18">
        <f t="shared" si="3777"/>
        <v>0</v>
      </c>
      <c r="CE1305" s="27" t="s">
        <v>1661</v>
      </c>
      <c r="CF1305" s="33"/>
    </row>
    <row r="1306" spans="1:84" hidden="1" x14ac:dyDescent="0.3">
      <c r="A1306" s="19" t="s">
        <v>1225</v>
      </c>
      <c r="B1306" s="39">
        <v>410</v>
      </c>
      <c r="C1306" s="41"/>
      <c r="D1306" s="41"/>
      <c r="E1306" s="14" t="s">
        <v>566</v>
      </c>
      <c r="F1306" s="18">
        <f t="shared" si="3775"/>
        <v>0</v>
      </c>
      <c r="G1306" s="18">
        <f t="shared" si="3775"/>
        <v>0</v>
      </c>
      <c r="H1306" s="18">
        <f t="shared" si="3775"/>
        <v>0</v>
      </c>
      <c r="I1306" s="18">
        <f t="shared" si="3775"/>
        <v>0</v>
      </c>
      <c r="J1306" s="18">
        <f t="shared" si="3775"/>
        <v>0</v>
      </c>
      <c r="K1306" s="18">
        <f t="shared" si="3775"/>
        <v>0</v>
      </c>
      <c r="L1306" s="18">
        <f t="shared" si="3752"/>
        <v>0</v>
      </c>
      <c r="M1306" s="18">
        <f t="shared" si="3753"/>
        <v>0</v>
      </c>
      <c r="N1306" s="18">
        <f t="shared" si="3754"/>
        <v>0</v>
      </c>
      <c r="O1306" s="18">
        <f t="shared" si="3776"/>
        <v>0</v>
      </c>
      <c r="P1306" s="18">
        <f t="shared" si="3776"/>
        <v>0</v>
      </c>
      <c r="Q1306" s="18">
        <f t="shared" si="3776"/>
        <v>0</v>
      </c>
      <c r="R1306" s="18">
        <f t="shared" si="3776"/>
        <v>0</v>
      </c>
      <c r="S1306" s="18">
        <f t="shared" si="3776"/>
        <v>0</v>
      </c>
      <c r="T1306" s="18">
        <f t="shared" si="3703"/>
        <v>0</v>
      </c>
      <c r="U1306" s="18">
        <f t="shared" si="3704"/>
        <v>0</v>
      </c>
      <c r="V1306" s="18">
        <f t="shared" si="3705"/>
        <v>0</v>
      </c>
      <c r="W1306" s="18">
        <f t="shared" si="3777"/>
        <v>0</v>
      </c>
      <c r="X1306" s="18">
        <f t="shared" si="3777"/>
        <v>0</v>
      </c>
      <c r="Y1306" s="18">
        <f t="shared" si="3777"/>
        <v>0</v>
      </c>
      <c r="Z1306" s="18">
        <f t="shared" si="3777"/>
        <v>0</v>
      </c>
      <c r="AA1306" s="18">
        <f t="shared" si="3777"/>
        <v>0</v>
      </c>
      <c r="AB1306" s="18">
        <f t="shared" si="3777"/>
        <v>0</v>
      </c>
      <c r="AC1306" s="18">
        <f t="shared" si="3706"/>
        <v>0</v>
      </c>
      <c r="AD1306" s="18">
        <f t="shared" si="3707"/>
        <v>0</v>
      </c>
      <c r="AE1306" s="18">
        <f t="shared" si="3708"/>
        <v>0</v>
      </c>
      <c r="AF1306" s="18">
        <f t="shared" si="3777"/>
        <v>0</v>
      </c>
      <c r="AG1306" s="18">
        <f t="shared" si="3777"/>
        <v>0</v>
      </c>
      <c r="AH1306" s="18">
        <f t="shared" si="3777"/>
        <v>0</v>
      </c>
      <c r="AI1306" s="18">
        <f t="shared" si="3696"/>
        <v>0</v>
      </c>
      <c r="AJ1306" s="18">
        <f t="shared" si="3697"/>
        <v>0</v>
      </c>
      <c r="AK1306" s="18">
        <f t="shared" si="3698"/>
        <v>0</v>
      </c>
      <c r="AL1306" s="18">
        <f t="shared" si="3777"/>
        <v>0</v>
      </c>
      <c r="AM1306" s="18">
        <f t="shared" si="3699"/>
        <v>0</v>
      </c>
      <c r="AN1306" s="18">
        <f t="shared" si="3777"/>
        <v>0</v>
      </c>
      <c r="AO1306" s="18">
        <f t="shared" si="3777"/>
        <v>0</v>
      </c>
      <c r="AP1306" s="18">
        <f t="shared" si="3777"/>
        <v>0</v>
      </c>
      <c r="AQ1306" s="18">
        <f t="shared" si="3648"/>
        <v>0</v>
      </c>
      <c r="AR1306" s="18">
        <f t="shared" si="3649"/>
        <v>0</v>
      </c>
      <c r="AS1306" s="18">
        <f t="shared" si="3650"/>
        <v>0</v>
      </c>
      <c r="AT1306" s="18">
        <f t="shared" si="3777"/>
        <v>0</v>
      </c>
      <c r="AU1306" s="18">
        <f t="shared" si="3777"/>
        <v>0</v>
      </c>
      <c r="AV1306" s="18">
        <f t="shared" si="3777"/>
        <v>0</v>
      </c>
      <c r="AW1306" s="18">
        <f t="shared" si="3651"/>
        <v>0</v>
      </c>
      <c r="AX1306" s="18">
        <f t="shared" si="3652"/>
        <v>0</v>
      </c>
      <c r="AY1306" s="18">
        <f t="shared" si="3653"/>
        <v>0</v>
      </c>
      <c r="AZ1306" s="18">
        <f t="shared" si="3777"/>
        <v>0</v>
      </c>
      <c r="BA1306" s="18">
        <f t="shared" si="3777"/>
        <v>0</v>
      </c>
      <c r="BB1306" s="18">
        <f t="shared" si="3777"/>
        <v>0</v>
      </c>
      <c r="BC1306" s="18">
        <f t="shared" si="3644"/>
        <v>0</v>
      </c>
      <c r="BD1306" s="18">
        <f t="shared" si="3645"/>
        <v>0</v>
      </c>
      <c r="BE1306" s="18">
        <f t="shared" si="3646"/>
        <v>0</v>
      </c>
      <c r="BF1306" s="18">
        <f t="shared" si="3777"/>
        <v>0</v>
      </c>
      <c r="BG1306" s="18">
        <f t="shared" si="3777"/>
        <v>0</v>
      </c>
      <c r="BH1306" s="18">
        <f t="shared" si="3777"/>
        <v>0</v>
      </c>
      <c r="BI1306" s="18">
        <f t="shared" si="3641"/>
        <v>0</v>
      </c>
      <c r="BJ1306" s="18">
        <f t="shared" si="3642"/>
        <v>0</v>
      </c>
      <c r="BK1306" s="18">
        <f t="shared" si="3643"/>
        <v>0</v>
      </c>
      <c r="BL1306" s="18">
        <f t="shared" si="3777"/>
        <v>0</v>
      </c>
      <c r="BM1306" s="18">
        <f t="shared" si="3777"/>
        <v>0</v>
      </c>
      <c r="BN1306" s="18">
        <f t="shared" si="3777"/>
        <v>0</v>
      </c>
      <c r="BO1306" s="18">
        <f t="shared" si="3778"/>
        <v>0</v>
      </c>
      <c r="BP1306" s="18">
        <f t="shared" si="3779"/>
        <v>0</v>
      </c>
      <c r="BQ1306" s="18">
        <f t="shared" si="3780"/>
        <v>0</v>
      </c>
      <c r="BR1306" s="18">
        <f t="shared" si="3777"/>
        <v>0</v>
      </c>
      <c r="BS1306" s="18">
        <f t="shared" si="3777"/>
        <v>0</v>
      </c>
      <c r="BT1306" s="18">
        <f t="shared" si="3777"/>
        <v>0</v>
      </c>
      <c r="BU1306" s="18">
        <f t="shared" si="3771"/>
        <v>0</v>
      </c>
      <c r="BV1306" s="18">
        <f t="shared" si="3772"/>
        <v>0</v>
      </c>
      <c r="BW1306" s="18">
        <f t="shared" si="3773"/>
        <v>0</v>
      </c>
      <c r="BX1306" s="18">
        <f t="shared" si="3777"/>
        <v>0</v>
      </c>
      <c r="BY1306" s="18">
        <f t="shared" si="3777"/>
        <v>0</v>
      </c>
      <c r="BZ1306" s="18">
        <f t="shared" si="3777"/>
        <v>0</v>
      </c>
      <c r="CA1306" s="18">
        <f t="shared" si="3749"/>
        <v>0</v>
      </c>
      <c r="CB1306" s="18">
        <f t="shared" si="3750"/>
        <v>0</v>
      </c>
      <c r="CC1306" s="18">
        <f t="shared" si="3751"/>
        <v>0</v>
      </c>
      <c r="CD1306" s="18">
        <f t="shared" si="3777"/>
        <v>0</v>
      </c>
      <c r="CE1306" s="27" t="s">
        <v>1661</v>
      </c>
      <c r="CF1306" s="33"/>
    </row>
    <row r="1307" spans="1:84" hidden="1" x14ac:dyDescent="0.3">
      <c r="A1307" s="19" t="s">
        <v>1225</v>
      </c>
      <c r="B1307" s="39">
        <v>410</v>
      </c>
      <c r="C1307" s="41" t="s">
        <v>27</v>
      </c>
      <c r="D1307" s="41" t="s">
        <v>110</v>
      </c>
      <c r="E1307" s="14" t="s">
        <v>532</v>
      </c>
      <c r="F1307" s="18"/>
      <c r="G1307" s="18"/>
      <c r="H1307" s="18"/>
      <c r="I1307" s="18"/>
      <c r="J1307" s="18"/>
      <c r="K1307" s="18"/>
      <c r="L1307" s="18">
        <f t="shared" si="3752"/>
        <v>0</v>
      </c>
      <c r="M1307" s="18">
        <f t="shared" si="3753"/>
        <v>0</v>
      </c>
      <c r="N1307" s="18">
        <f t="shared" si="3754"/>
        <v>0</v>
      </c>
      <c r="O1307" s="18"/>
      <c r="P1307" s="18"/>
      <c r="Q1307" s="18"/>
      <c r="R1307" s="18"/>
      <c r="S1307" s="18"/>
      <c r="T1307" s="18">
        <f t="shared" si="3703"/>
        <v>0</v>
      </c>
      <c r="U1307" s="18">
        <f t="shared" si="3704"/>
        <v>0</v>
      </c>
      <c r="V1307" s="18">
        <f t="shared" si="3705"/>
        <v>0</v>
      </c>
      <c r="W1307" s="18"/>
      <c r="X1307" s="18"/>
      <c r="Y1307" s="18"/>
      <c r="Z1307" s="18"/>
      <c r="AA1307" s="18"/>
      <c r="AB1307" s="18"/>
      <c r="AC1307" s="18">
        <f t="shared" si="3706"/>
        <v>0</v>
      </c>
      <c r="AD1307" s="18">
        <f t="shared" si="3707"/>
        <v>0</v>
      </c>
      <c r="AE1307" s="18">
        <f t="shared" si="3708"/>
        <v>0</v>
      </c>
      <c r="AF1307" s="18"/>
      <c r="AG1307" s="18"/>
      <c r="AH1307" s="18"/>
      <c r="AI1307" s="18">
        <f t="shared" si="3696"/>
        <v>0</v>
      </c>
      <c r="AJ1307" s="18">
        <f t="shared" si="3697"/>
        <v>0</v>
      </c>
      <c r="AK1307" s="18">
        <f t="shared" si="3698"/>
        <v>0</v>
      </c>
      <c r="AL1307" s="18"/>
      <c r="AM1307" s="18">
        <f t="shared" si="3699"/>
        <v>0</v>
      </c>
      <c r="AN1307" s="18"/>
      <c r="AO1307" s="18"/>
      <c r="AP1307" s="18"/>
      <c r="AQ1307" s="18">
        <f t="shared" si="3648"/>
        <v>0</v>
      </c>
      <c r="AR1307" s="18">
        <f t="shared" si="3649"/>
        <v>0</v>
      </c>
      <c r="AS1307" s="18">
        <f t="shared" si="3650"/>
        <v>0</v>
      </c>
      <c r="AT1307" s="18"/>
      <c r="AU1307" s="18"/>
      <c r="AV1307" s="18"/>
      <c r="AW1307" s="18">
        <f t="shared" si="3651"/>
        <v>0</v>
      </c>
      <c r="AX1307" s="18">
        <f t="shared" si="3652"/>
        <v>0</v>
      </c>
      <c r="AY1307" s="18">
        <f t="shared" si="3653"/>
        <v>0</v>
      </c>
      <c r="AZ1307" s="18"/>
      <c r="BA1307" s="18"/>
      <c r="BB1307" s="18"/>
      <c r="BC1307" s="18">
        <f t="shared" si="3644"/>
        <v>0</v>
      </c>
      <c r="BD1307" s="18">
        <f t="shared" si="3645"/>
        <v>0</v>
      </c>
      <c r="BE1307" s="18">
        <f t="shared" si="3646"/>
        <v>0</v>
      </c>
      <c r="BF1307" s="18"/>
      <c r="BG1307" s="18"/>
      <c r="BH1307" s="18"/>
      <c r="BI1307" s="18">
        <f t="shared" si="3641"/>
        <v>0</v>
      </c>
      <c r="BJ1307" s="18">
        <f t="shared" si="3642"/>
        <v>0</v>
      </c>
      <c r="BK1307" s="18">
        <f t="shared" si="3643"/>
        <v>0</v>
      </c>
      <c r="BL1307" s="18"/>
      <c r="BM1307" s="18"/>
      <c r="BN1307" s="18"/>
      <c r="BO1307" s="18">
        <f t="shared" si="3778"/>
        <v>0</v>
      </c>
      <c r="BP1307" s="18">
        <f t="shared" si="3779"/>
        <v>0</v>
      </c>
      <c r="BQ1307" s="18">
        <f t="shared" si="3780"/>
        <v>0</v>
      </c>
      <c r="BR1307" s="18"/>
      <c r="BS1307" s="18"/>
      <c r="BT1307" s="18"/>
      <c r="BU1307" s="18">
        <f t="shared" si="3771"/>
        <v>0</v>
      </c>
      <c r="BV1307" s="18">
        <f t="shared" si="3772"/>
        <v>0</v>
      </c>
      <c r="BW1307" s="18">
        <f t="shared" si="3773"/>
        <v>0</v>
      </c>
      <c r="BX1307" s="18"/>
      <c r="BY1307" s="18"/>
      <c r="BZ1307" s="18"/>
      <c r="CA1307" s="18">
        <f t="shared" si="3749"/>
        <v>0</v>
      </c>
      <c r="CB1307" s="18">
        <f t="shared" si="3750"/>
        <v>0</v>
      </c>
      <c r="CC1307" s="18">
        <f t="shared" si="3751"/>
        <v>0</v>
      </c>
      <c r="CD1307" s="18"/>
      <c r="CE1307" s="27" t="s">
        <v>1661</v>
      </c>
      <c r="CF1307" s="33"/>
    </row>
    <row r="1308" spans="1:84" ht="140.4" x14ac:dyDescent="0.3">
      <c r="A1308" s="19" t="s">
        <v>1226</v>
      </c>
      <c r="B1308" s="39"/>
      <c r="C1308" s="41"/>
      <c r="D1308" s="41"/>
      <c r="E1308" s="14" t="s">
        <v>1230</v>
      </c>
      <c r="F1308" s="18">
        <f t="shared" ref="F1308:K1310" si="3781">F1309</f>
        <v>0</v>
      </c>
      <c r="G1308" s="18">
        <f t="shared" si="3781"/>
        <v>9100.4</v>
      </c>
      <c r="H1308" s="18">
        <f t="shared" si="3781"/>
        <v>0</v>
      </c>
      <c r="I1308" s="18">
        <f t="shared" si="3781"/>
        <v>0</v>
      </c>
      <c r="J1308" s="18">
        <f t="shared" si="3781"/>
        <v>0</v>
      </c>
      <c r="K1308" s="18">
        <f t="shared" si="3781"/>
        <v>0</v>
      </c>
      <c r="L1308" s="18">
        <f t="shared" si="3752"/>
        <v>0</v>
      </c>
      <c r="M1308" s="18">
        <f t="shared" si="3753"/>
        <v>9100.4</v>
      </c>
      <c r="N1308" s="18">
        <f t="shared" si="3754"/>
        <v>0</v>
      </c>
      <c r="O1308" s="18">
        <f t="shared" ref="O1308:S1310" si="3782">O1309</f>
        <v>0</v>
      </c>
      <c r="P1308" s="18">
        <f t="shared" si="3782"/>
        <v>0</v>
      </c>
      <c r="Q1308" s="18">
        <f t="shared" si="3782"/>
        <v>0</v>
      </c>
      <c r="R1308" s="18">
        <f t="shared" si="3782"/>
        <v>0</v>
      </c>
      <c r="S1308" s="18">
        <f t="shared" si="3782"/>
        <v>0</v>
      </c>
      <c r="T1308" s="18">
        <f t="shared" si="3703"/>
        <v>0</v>
      </c>
      <c r="U1308" s="18">
        <f t="shared" si="3704"/>
        <v>9100.4</v>
      </c>
      <c r="V1308" s="18">
        <f t="shared" si="3705"/>
        <v>0</v>
      </c>
      <c r="W1308" s="18">
        <f t="shared" ref="W1308:CD1310" si="3783">W1309</f>
        <v>0</v>
      </c>
      <c r="X1308" s="18">
        <f t="shared" si="3783"/>
        <v>0</v>
      </c>
      <c r="Y1308" s="18">
        <f t="shared" si="3783"/>
        <v>0</v>
      </c>
      <c r="Z1308" s="18">
        <f t="shared" si="3783"/>
        <v>0</v>
      </c>
      <c r="AA1308" s="18">
        <f t="shared" si="3783"/>
        <v>0</v>
      </c>
      <c r="AB1308" s="18">
        <f t="shared" si="3783"/>
        <v>0</v>
      </c>
      <c r="AC1308" s="18">
        <f t="shared" si="3706"/>
        <v>0</v>
      </c>
      <c r="AD1308" s="18">
        <f t="shared" si="3707"/>
        <v>9100.4</v>
      </c>
      <c r="AE1308" s="18">
        <f t="shared" si="3708"/>
        <v>0</v>
      </c>
      <c r="AF1308" s="18">
        <f t="shared" si="3783"/>
        <v>0</v>
      </c>
      <c r="AG1308" s="18">
        <f t="shared" si="3783"/>
        <v>0</v>
      </c>
      <c r="AH1308" s="18">
        <f t="shared" si="3783"/>
        <v>0</v>
      </c>
      <c r="AI1308" s="18">
        <f t="shared" si="3696"/>
        <v>0</v>
      </c>
      <c r="AJ1308" s="18">
        <f t="shared" si="3697"/>
        <v>9100.4</v>
      </c>
      <c r="AK1308" s="18">
        <f t="shared" si="3698"/>
        <v>0</v>
      </c>
      <c r="AL1308" s="18">
        <f t="shared" si="3783"/>
        <v>0</v>
      </c>
      <c r="AM1308" s="18">
        <f t="shared" si="3699"/>
        <v>0</v>
      </c>
      <c r="AN1308" s="18">
        <f t="shared" si="3783"/>
        <v>0</v>
      </c>
      <c r="AO1308" s="18">
        <f t="shared" si="3783"/>
        <v>0</v>
      </c>
      <c r="AP1308" s="18">
        <f t="shared" si="3783"/>
        <v>0</v>
      </c>
      <c r="AQ1308" s="18">
        <f t="shared" si="3648"/>
        <v>0</v>
      </c>
      <c r="AR1308" s="18">
        <f t="shared" si="3649"/>
        <v>9100.4</v>
      </c>
      <c r="AS1308" s="18">
        <f t="shared" si="3650"/>
        <v>0</v>
      </c>
      <c r="AT1308" s="18">
        <f t="shared" si="3783"/>
        <v>0</v>
      </c>
      <c r="AU1308" s="18">
        <f t="shared" si="3783"/>
        <v>0</v>
      </c>
      <c r="AV1308" s="18">
        <f t="shared" si="3783"/>
        <v>0</v>
      </c>
      <c r="AW1308" s="18">
        <f t="shared" si="3651"/>
        <v>0</v>
      </c>
      <c r="AX1308" s="18">
        <f t="shared" si="3652"/>
        <v>9100.4</v>
      </c>
      <c r="AY1308" s="18">
        <f t="shared" si="3653"/>
        <v>0</v>
      </c>
      <c r="AZ1308" s="18">
        <f t="shared" si="3783"/>
        <v>0</v>
      </c>
      <c r="BA1308" s="18">
        <f t="shared" si="3783"/>
        <v>0</v>
      </c>
      <c r="BB1308" s="18">
        <f t="shared" si="3783"/>
        <v>0</v>
      </c>
      <c r="BC1308" s="18">
        <f t="shared" si="3644"/>
        <v>0</v>
      </c>
      <c r="BD1308" s="18">
        <f t="shared" si="3645"/>
        <v>9100.4</v>
      </c>
      <c r="BE1308" s="18">
        <f t="shared" si="3646"/>
        <v>0</v>
      </c>
      <c r="BF1308" s="18">
        <f t="shared" si="3783"/>
        <v>0</v>
      </c>
      <c r="BG1308" s="18">
        <f t="shared" si="3783"/>
        <v>0</v>
      </c>
      <c r="BH1308" s="18">
        <f t="shared" si="3783"/>
        <v>0</v>
      </c>
      <c r="BI1308" s="18">
        <f t="shared" si="3641"/>
        <v>0</v>
      </c>
      <c r="BJ1308" s="18">
        <f t="shared" si="3642"/>
        <v>9100.4</v>
      </c>
      <c r="BK1308" s="18">
        <f t="shared" si="3643"/>
        <v>0</v>
      </c>
      <c r="BL1308" s="18">
        <f t="shared" si="3783"/>
        <v>0</v>
      </c>
      <c r="BM1308" s="18">
        <f t="shared" si="3783"/>
        <v>0</v>
      </c>
      <c r="BN1308" s="18">
        <f t="shared" si="3783"/>
        <v>0</v>
      </c>
      <c r="BO1308" s="18">
        <f t="shared" si="3778"/>
        <v>0</v>
      </c>
      <c r="BP1308" s="18">
        <f t="shared" si="3779"/>
        <v>9100.4</v>
      </c>
      <c r="BQ1308" s="18">
        <f t="shared" si="3780"/>
        <v>0</v>
      </c>
      <c r="BR1308" s="18">
        <f t="shared" si="3783"/>
        <v>0</v>
      </c>
      <c r="BS1308" s="18">
        <f t="shared" si="3783"/>
        <v>0</v>
      </c>
      <c r="BT1308" s="18">
        <f t="shared" si="3783"/>
        <v>0</v>
      </c>
      <c r="BU1308" s="18">
        <f t="shared" si="3771"/>
        <v>0</v>
      </c>
      <c r="BV1308" s="18">
        <f t="shared" si="3772"/>
        <v>9100.4</v>
      </c>
      <c r="BW1308" s="18">
        <f t="shared" si="3773"/>
        <v>0</v>
      </c>
      <c r="BX1308" s="18">
        <f t="shared" si="3783"/>
        <v>0</v>
      </c>
      <c r="BY1308" s="18">
        <f t="shared" si="3783"/>
        <v>0</v>
      </c>
      <c r="BZ1308" s="18">
        <f t="shared" si="3783"/>
        <v>0</v>
      </c>
      <c r="CA1308" s="18">
        <f t="shared" si="3749"/>
        <v>0</v>
      </c>
      <c r="CB1308" s="18">
        <f t="shared" si="3750"/>
        <v>9100.4</v>
      </c>
      <c r="CC1308" s="18">
        <f t="shared" si="3751"/>
        <v>0</v>
      </c>
      <c r="CD1308" s="18">
        <f t="shared" si="3783"/>
        <v>0</v>
      </c>
      <c r="CE1308" s="27"/>
      <c r="CF1308" s="33"/>
    </row>
    <row r="1309" spans="1:84" ht="46.8" x14ac:dyDescent="0.3">
      <c r="A1309" s="19" t="s">
        <v>1226</v>
      </c>
      <c r="B1309" s="39">
        <v>400</v>
      </c>
      <c r="C1309" s="41"/>
      <c r="D1309" s="41"/>
      <c r="E1309" s="14" t="s">
        <v>553</v>
      </c>
      <c r="F1309" s="18">
        <f t="shared" si="3781"/>
        <v>0</v>
      </c>
      <c r="G1309" s="18">
        <f t="shared" si="3781"/>
        <v>9100.4</v>
      </c>
      <c r="H1309" s="18">
        <f t="shared" si="3781"/>
        <v>0</v>
      </c>
      <c r="I1309" s="18">
        <f t="shared" si="3781"/>
        <v>0</v>
      </c>
      <c r="J1309" s="18">
        <f t="shared" si="3781"/>
        <v>0</v>
      </c>
      <c r="K1309" s="18">
        <f t="shared" si="3781"/>
        <v>0</v>
      </c>
      <c r="L1309" s="18">
        <f t="shared" si="3752"/>
        <v>0</v>
      </c>
      <c r="M1309" s="18">
        <f t="shared" si="3753"/>
        <v>9100.4</v>
      </c>
      <c r="N1309" s="18">
        <f t="shared" si="3754"/>
        <v>0</v>
      </c>
      <c r="O1309" s="18">
        <f t="shared" si="3782"/>
        <v>0</v>
      </c>
      <c r="P1309" s="18">
        <f t="shared" si="3782"/>
        <v>0</v>
      </c>
      <c r="Q1309" s="18">
        <f t="shared" si="3782"/>
        <v>0</v>
      </c>
      <c r="R1309" s="18">
        <f t="shared" si="3782"/>
        <v>0</v>
      </c>
      <c r="S1309" s="18">
        <f t="shared" si="3782"/>
        <v>0</v>
      </c>
      <c r="T1309" s="18">
        <f t="shared" si="3703"/>
        <v>0</v>
      </c>
      <c r="U1309" s="18">
        <f t="shared" si="3704"/>
        <v>9100.4</v>
      </c>
      <c r="V1309" s="18">
        <f t="shared" si="3705"/>
        <v>0</v>
      </c>
      <c r="W1309" s="18">
        <f t="shared" si="3783"/>
        <v>0</v>
      </c>
      <c r="X1309" s="18">
        <f t="shared" si="3783"/>
        <v>0</v>
      </c>
      <c r="Y1309" s="18">
        <f t="shared" si="3783"/>
        <v>0</v>
      </c>
      <c r="Z1309" s="18">
        <f t="shared" si="3783"/>
        <v>0</v>
      </c>
      <c r="AA1309" s="18">
        <f t="shared" si="3783"/>
        <v>0</v>
      </c>
      <c r="AB1309" s="18">
        <f t="shared" si="3783"/>
        <v>0</v>
      </c>
      <c r="AC1309" s="18">
        <f t="shared" si="3706"/>
        <v>0</v>
      </c>
      <c r="AD1309" s="18">
        <f t="shared" si="3707"/>
        <v>9100.4</v>
      </c>
      <c r="AE1309" s="18">
        <f t="shared" si="3708"/>
        <v>0</v>
      </c>
      <c r="AF1309" s="18">
        <f t="shared" si="3783"/>
        <v>0</v>
      </c>
      <c r="AG1309" s="18">
        <f t="shared" si="3783"/>
        <v>0</v>
      </c>
      <c r="AH1309" s="18">
        <f t="shared" si="3783"/>
        <v>0</v>
      </c>
      <c r="AI1309" s="18">
        <f t="shared" si="3696"/>
        <v>0</v>
      </c>
      <c r="AJ1309" s="18">
        <f t="shared" si="3697"/>
        <v>9100.4</v>
      </c>
      <c r="AK1309" s="18">
        <f t="shared" si="3698"/>
        <v>0</v>
      </c>
      <c r="AL1309" s="18">
        <f t="shared" si="3783"/>
        <v>0</v>
      </c>
      <c r="AM1309" s="18">
        <f t="shared" si="3699"/>
        <v>0</v>
      </c>
      <c r="AN1309" s="18">
        <f t="shared" si="3783"/>
        <v>0</v>
      </c>
      <c r="AO1309" s="18">
        <f t="shared" si="3783"/>
        <v>0</v>
      </c>
      <c r="AP1309" s="18">
        <f t="shared" si="3783"/>
        <v>0</v>
      </c>
      <c r="AQ1309" s="18">
        <f t="shared" si="3648"/>
        <v>0</v>
      </c>
      <c r="AR1309" s="18">
        <f t="shared" si="3649"/>
        <v>9100.4</v>
      </c>
      <c r="AS1309" s="18">
        <f t="shared" si="3650"/>
        <v>0</v>
      </c>
      <c r="AT1309" s="18">
        <f t="shared" si="3783"/>
        <v>0</v>
      </c>
      <c r="AU1309" s="18">
        <f t="shared" si="3783"/>
        <v>0</v>
      </c>
      <c r="AV1309" s="18">
        <f t="shared" si="3783"/>
        <v>0</v>
      </c>
      <c r="AW1309" s="18">
        <f t="shared" si="3651"/>
        <v>0</v>
      </c>
      <c r="AX1309" s="18">
        <f t="shared" si="3652"/>
        <v>9100.4</v>
      </c>
      <c r="AY1309" s="18">
        <f t="shared" si="3653"/>
        <v>0</v>
      </c>
      <c r="AZ1309" s="18">
        <f t="shared" si="3783"/>
        <v>0</v>
      </c>
      <c r="BA1309" s="18">
        <f t="shared" si="3783"/>
        <v>0</v>
      </c>
      <c r="BB1309" s="18">
        <f t="shared" si="3783"/>
        <v>0</v>
      </c>
      <c r="BC1309" s="18">
        <f t="shared" si="3644"/>
        <v>0</v>
      </c>
      <c r="BD1309" s="18">
        <f t="shared" si="3645"/>
        <v>9100.4</v>
      </c>
      <c r="BE1309" s="18">
        <f t="shared" si="3646"/>
        <v>0</v>
      </c>
      <c r="BF1309" s="18">
        <f t="shared" si="3783"/>
        <v>0</v>
      </c>
      <c r="BG1309" s="18">
        <f t="shared" si="3783"/>
        <v>0</v>
      </c>
      <c r="BH1309" s="18">
        <f t="shared" si="3783"/>
        <v>0</v>
      </c>
      <c r="BI1309" s="18">
        <f t="shared" si="3641"/>
        <v>0</v>
      </c>
      <c r="BJ1309" s="18">
        <f t="shared" si="3642"/>
        <v>9100.4</v>
      </c>
      <c r="BK1309" s="18">
        <f t="shared" si="3643"/>
        <v>0</v>
      </c>
      <c r="BL1309" s="18">
        <f t="shared" si="3783"/>
        <v>0</v>
      </c>
      <c r="BM1309" s="18">
        <f t="shared" si="3783"/>
        <v>0</v>
      </c>
      <c r="BN1309" s="18">
        <f t="shared" si="3783"/>
        <v>0</v>
      </c>
      <c r="BO1309" s="18">
        <f t="shared" si="3778"/>
        <v>0</v>
      </c>
      <c r="BP1309" s="18">
        <f t="shared" si="3779"/>
        <v>9100.4</v>
      </c>
      <c r="BQ1309" s="18">
        <f t="shared" si="3780"/>
        <v>0</v>
      </c>
      <c r="BR1309" s="18">
        <f t="shared" si="3783"/>
        <v>0</v>
      </c>
      <c r="BS1309" s="18">
        <f t="shared" si="3783"/>
        <v>0</v>
      </c>
      <c r="BT1309" s="18">
        <f t="shared" si="3783"/>
        <v>0</v>
      </c>
      <c r="BU1309" s="18">
        <f t="shared" si="3771"/>
        <v>0</v>
      </c>
      <c r="BV1309" s="18">
        <f t="shared" si="3772"/>
        <v>9100.4</v>
      </c>
      <c r="BW1309" s="18">
        <f t="shared" si="3773"/>
        <v>0</v>
      </c>
      <c r="BX1309" s="18">
        <f t="shared" si="3783"/>
        <v>0</v>
      </c>
      <c r="BY1309" s="18">
        <f t="shared" si="3783"/>
        <v>0</v>
      </c>
      <c r="BZ1309" s="18">
        <f t="shared" si="3783"/>
        <v>0</v>
      </c>
      <c r="CA1309" s="18">
        <f t="shared" si="3749"/>
        <v>0</v>
      </c>
      <c r="CB1309" s="18">
        <f t="shared" si="3750"/>
        <v>9100.4</v>
      </c>
      <c r="CC1309" s="18">
        <f t="shared" si="3751"/>
        <v>0</v>
      </c>
      <c r="CD1309" s="18">
        <f t="shared" si="3783"/>
        <v>0</v>
      </c>
      <c r="CE1309" s="27"/>
      <c r="CF1309" s="33"/>
    </row>
    <row r="1310" spans="1:84" x14ac:dyDescent="0.3">
      <c r="A1310" s="19" t="s">
        <v>1226</v>
      </c>
      <c r="B1310" s="39">
        <v>410</v>
      </c>
      <c r="C1310" s="41"/>
      <c r="D1310" s="41"/>
      <c r="E1310" s="14" t="s">
        <v>566</v>
      </c>
      <c r="F1310" s="18">
        <f t="shared" si="3781"/>
        <v>0</v>
      </c>
      <c r="G1310" s="18">
        <f t="shared" si="3781"/>
        <v>9100.4</v>
      </c>
      <c r="H1310" s="18">
        <f t="shared" si="3781"/>
        <v>0</v>
      </c>
      <c r="I1310" s="18">
        <f t="shared" si="3781"/>
        <v>0</v>
      </c>
      <c r="J1310" s="18">
        <f t="shared" si="3781"/>
        <v>0</v>
      </c>
      <c r="K1310" s="18">
        <f t="shared" si="3781"/>
        <v>0</v>
      </c>
      <c r="L1310" s="18">
        <f t="shared" si="3752"/>
        <v>0</v>
      </c>
      <c r="M1310" s="18">
        <f t="shared" si="3753"/>
        <v>9100.4</v>
      </c>
      <c r="N1310" s="18">
        <f t="shared" si="3754"/>
        <v>0</v>
      </c>
      <c r="O1310" s="18">
        <f t="shared" si="3782"/>
        <v>0</v>
      </c>
      <c r="P1310" s="18">
        <f t="shared" si="3782"/>
        <v>0</v>
      </c>
      <c r="Q1310" s="18">
        <f t="shared" si="3782"/>
        <v>0</v>
      </c>
      <c r="R1310" s="18">
        <f t="shared" si="3782"/>
        <v>0</v>
      </c>
      <c r="S1310" s="18">
        <f t="shared" si="3782"/>
        <v>0</v>
      </c>
      <c r="T1310" s="18">
        <f t="shared" si="3703"/>
        <v>0</v>
      </c>
      <c r="U1310" s="18">
        <f t="shared" si="3704"/>
        <v>9100.4</v>
      </c>
      <c r="V1310" s="18">
        <f t="shared" si="3705"/>
        <v>0</v>
      </c>
      <c r="W1310" s="18">
        <f t="shared" si="3783"/>
        <v>0</v>
      </c>
      <c r="X1310" s="18">
        <f t="shared" si="3783"/>
        <v>0</v>
      </c>
      <c r="Y1310" s="18">
        <f t="shared" si="3783"/>
        <v>0</v>
      </c>
      <c r="Z1310" s="18">
        <f t="shared" si="3783"/>
        <v>0</v>
      </c>
      <c r="AA1310" s="18">
        <f t="shared" si="3783"/>
        <v>0</v>
      </c>
      <c r="AB1310" s="18">
        <f t="shared" si="3783"/>
        <v>0</v>
      </c>
      <c r="AC1310" s="18">
        <f t="shared" si="3706"/>
        <v>0</v>
      </c>
      <c r="AD1310" s="18">
        <f t="shared" si="3707"/>
        <v>9100.4</v>
      </c>
      <c r="AE1310" s="18">
        <f t="shared" si="3708"/>
        <v>0</v>
      </c>
      <c r="AF1310" s="18">
        <f t="shared" si="3783"/>
        <v>0</v>
      </c>
      <c r="AG1310" s="18">
        <f t="shared" si="3783"/>
        <v>0</v>
      </c>
      <c r="AH1310" s="18">
        <f t="shared" si="3783"/>
        <v>0</v>
      </c>
      <c r="AI1310" s="18">
        <f t="shared" si="3696"/>
        <v>0</v>
      </c>
      <c r="AJ1310" s="18">
        <f t="shared" si="3697"/>
        <v>9100.4</v>
      </c>
      <c r="AK1310" s="18">
        <f t="shared" si="3698"/>
        <v>0</v>
      </c>
      <c r="AL1310" s="18">
        <f t="shared" si="3783"/>
        <v>0</v>
      </c>
      <c r="AM1310" s="18">
        <f t="shared" si="3699"/>
        <v>0</v>
      </c>
      <c r="AN1310" s="18">
        <f t="shared" si="3783"/>
        <v>0</v>
      </c>
      <c r="AO1310" s="18">
        <f t="shared" si="3783"/>
        <v>0</v>
      </c>
      <c r="AP1310" s="18">
        <f t="shared" si="3783"/>
        <v>0</v>
      </c>
      <c r="AQ1310" s="18">
        <f t="shared" si="3648"/>
        <v>0</v>
      </c>
      <c r="AR1310" s="18">
        <f t="shared" si="3649"/>
        <v>9100.4</v>
      </c>
      <c r="AS1310" s="18">
        <f t="shared" si="3650"/>
        <v>0</v>
      </c>
      <c r="AT1310" s="18">
        <f t="shared" si="3783"/>
        <v>0</v>
      </c>
      <c r="AU1310" s="18">
        <f t="shared" si="3783"/>
        <v>0</v>
      </c>
      <c r="AV1310" s="18">
        <f t="shared" si="3783"/>
        <v>0</v>
      </c>
      <c r="AW1310" s="18">
        <f t="shared" si="3651"/>
        <v>0</v>
      </c>
      <c r="AX1310" s="18">
        <f t="shared" si="3652"/>
        <v>9100.4</v>
      </c>
      <c r="AY1310" s="18">
        <f t="shared" si="3653"/>
        <v>0</v>
      </c>
      <c r="AZ1310" s="18">
        <f t="shared" si="3783"/>
        <v>0</v>
      </c>
      <c r="BA1310" s="18">
        <f t="shared" si="3783"/>
        <v>0</v>
      </c>
      <c r="BB1310" s="18">
        <f t="shared" si="3783"/>
        <v>0</v>
      </c>
      <c r="BC1310" s="18">
        <f t="shared" si="3644"/>
        <v>0</v>
      </c>
      <c r="BD1310" s="18">
        <f t="shared" si="3645"/>
        <v>9100.4</v>
      </c>
      <c r="BE1310" s="18">
        <f t="shared" si="3646"/>
        <v>0</v>
      </c>
      <c r="BF1310" s="18">
        <f t="shared" si="3783"/>
        <v>0</v>
      </c>
      <c r="BG1310" s="18">
        <f t="shared" si="3783"/>
        <v>0</v>
      </c>
      <c r="BH1310" s="18">
        <f t="shared" si="3783"/>
        <v>0</v>
      </c>
      <c r="BI1310" s="18">
        <f t="shared" si="3641"/>
        <v>0</v>
      </c>
      <c r="BJ1310" s="18">
        <f t="shared" si="3642"/>
        <v>9100.4</v>
      </c>
      <c r="BK1310" s="18">
        <f t="shared" si="3643"/>
        <v>0</v>
      </c>
      <c r="BL1310" s="18">
        <f t="shared" si="3783"/>
        <v>0</v>
      </c>
      <c r="BM1310" s="18">
        <f t="shared" si="3783"/>
        <v>0</v>
      </c>
      <c r="BN1310" s="18">
        <f t="shared" si="3783"/>
        <v>0</v>
      </c>
      <c r="BO1310" s="18">
        <f t="shared" si="3778"/>
        <v>0</v>
      </c>
      <c r="BP1310" s="18">
        <f t="shared" si="3779"/>
        <v>9100.4</v>
      </c>
      <c r="BQ1310" s="18">
        <f t="shared" si="3780"/>
        <v>0</v>
      </c>
      <c r="BR1310" s="18">
        <f t="shared" si="3783"/>
        <v>0</v>
      </c>
      <c r="BS1310" s="18">
        <f t="shared" si="3783"/>
        <v>0</v>
      </c>
      <c r="BT1310" s="18">
        <f t="shared" si="3783"/>
        <v>0</v>
      </c>
      <c r="BU1310" s="18">
        <f t="shared" si="3771"/>
        <v>0</v>
      </c>
      <c r="BV1310" s="18">
        <f t="shared" si="3772"/>
        <v>9100.4</v>
      </c>
      <c r="BW1310" s="18">
        <f t="shared" si="3773"/>
        <v>0</v>
      </c>
      <c r="BX1310" s="18">
        <f t="shared" si="3783"/>
        <v>0</v>
      </c>
      <c r="BY1310" s="18">
        <f t="shared" si="3783"/>
        <v>0</v>
      </c>
      <c r="BZ1310" s="18">
        <f t="shared" si="3783"/>
        <v>0</v>
      </c>
      <c r="CA1310" s="18">
        <f t="shared" si="3749"/>
        <v>0</v>
      </c>
      <c r="CB1310" s="18">
        <f t="shared" si="3750"/>
        <v>9100.4</v>
      </c>
      <c r="CC1310" s="18">
        <f t="shared" si="3751"/>
        <v>0</v>
      </c>
      <c r="CD1310" s="18">
        <f t="shared" si="3783"/>
        <v>0</v>
      </c>
      <c r="CE1310" s="27"/>
      <c r="CF1310" s="33"/>
    </row>
    <row r="1311" spans="1:84" x14ac:dyDescent="0.3">
      <c r="A1311" s="19" t="s">
        <v>1226</v>
      </c>
      <c r="B1311" s="39">
        <v>410</v>
      </c>
      <c r="C1311" s="41" t="s">
        <v>27</v>
      </c>
      <c r="D1311" s="41" t="s">
        <v>110</v>
      </c>
      <c r="E1311" s="14" t="s">
        <v>532</v>
      </c>
      <c r="F1311" s="18"/>
      <c r="G1311" s="23">
        <v>9100.4</v>
      </c>
      <c r="H1311" s="18"/>
      <c r="I1311" s="18"/>
      <c r="J1311" s="18"/>
      <c r="K1311" s="18"/>
      <c r="L1311" s="18">
        <f t="shared" si="3752"/>
        <v>0</v>
      </c>
      <c r="M1311" s="18">
        <f t="shared" si="3753"/>
        <v>9100.4</v>
      </c>
      <c r="N1311" s="18">
        <f t="shared" si="3754"/>
        <v>0</v>
      </c>
      <c r="O1311" s="18"/>
      <c r="P1311" s="18"/>
      <c r="Q1311" s="18"/>
      <c r="R1311" s="18"/>
      <c r="S1311" s="18"/>
      <c r="T1311" s="18">
        <f t="shared" si="3703"/>
        <v>0</v>
      </c>
      <c r="U1311" s="18">
        <f t="shared" si="3704"/>
        <v>9100.4</v>
      </c>
      <c r="V1311" s="18">
        <f t="shared" si="3705"/>
        <v>0</v>
      </c>
      <c r="W1311" s="18"/>
      <c r="X1311" s="18"/>
      <c r="Y1311" s="18"/>
      <c r="Z1311" s="18"/>
      <c r="AA1311" s="18"/>
      <c r="AB1311" s="18"/>
      <c r="AC1311" s="18">
        <f t="shared" si="3706"/>
        <v>0</v>
      </c>
      <c r="AD1311" s="18">
        <f t="shared" si="3707"/>
        <v>9100.4</v>
      </c>
      <c r="AE1311" s="18">
        <f t="shared" si="3708"/>
        <v>0</v>
      </c>
      <c r="AF1311" s="18"/>
      <c r="AG1311" s="18"/>
      <c r="AH1311" s="18"/>
      <c r="AI1311" s="18">
        <f t="shared" si="3696"/>
        <v>0</v>
      </c>
      <c r="AJ1311" s="18">
        <f t="shared" si="3697"/>
        <v>9100.4</v>
      </c>
      <c r="AK1311" s="18">
        <f t="shared" si="3698"/>
        <v>0</v>
      </c>
      <c r="AL1311" s="18"/>
      <c r="AM1311" s="18">
        <f t="shared" si="3699"/>
        <v>0</v>
      </c>
      <c r="AN1311" s="18"/>
      <c r="AO1311" s="18"/>
      <c r="AP1311" s="18"/>
      <c r="AQ1311" s="18">
        <f t="shared" si="3648"/>
        <v>0</v>
      </c>
      <c r="AR1311" s="18">
        <f t="shared" si="3649"/>
        <v>9100.4</v>
      </c>
      <c r="AS1311" s="18">
        <f t="shared" si="3650"/>
        <v>0</v>
      </c>
      <c r="AT1311" s="18"/>
      <c r="AU1311" s="18"/>
      <c r="AV1311" s="18"/>
      <c r="AW1311" s="18">
        <f t="shared" si="3651"/>
        <v>0</v>
      </c>
      <c r="AX1311" s="18">
        <f t="shared" si="3652"/>
        <v>9100.4</v>
      </c>
      <c r="AY1311" s="18">
        <f t="shared" si="3653"/>
        <v>0</v>
      </c>
      <c r="AZ1311" s="18"/>
      <c r="BA1311" s="18"/>
      <c r="BB1311" s="18"/>
      <c r="BC1311" s="18">
        <f t="shared" si="3644"/>
        <v>0</v>
      </c>
      <c r="BD1311" s="18">
        <f t="shared" si="3645"/>
        <v>9100.4</v>
      </c>
      <c r="BE1311" s="18">
        <f t="shared" si="3646"/>
        <v>0</v>
      </c>
      <c r="BF1311" s="18"/>
      <c r="BG1311" s="18"/>
      <c r="BH1311" s="18"/>
      <c r="BI1311" s="18">
        <f t="shared" si="3641"/>
        <v>0</v>
      </c>
      <c r="BJ1311" s="18">
        <f t="shared" si="3642"/>
        <v>9100.4</v>
      </c>
      <c r="BK1311" s="18">
        <f t="shared" si="3643"/>
        <v>0</v>
      </c>
      <c r="BL1311" s="18"/>
      <c r="BM1311" s="18"/>
      <c r="BN1311" s="18"/>
      <c r="BO1311" s="18">
        <f t="shared" si="3778"/>
        <v>0</v>
      </c>
      <c r="BP1311" s="18">
        <f t="shared" si="3779"/>
        <v>9100.4</v>
      </c>
      <c r="BQ1311" s="18">
        <f t="shared" si="3780"/>
        <v>0</v>
      </c>
      <c r="BR1311" s="18"/>
      <c r="BS1311" s="18"/>
      <c r="BT1311" s="18"/>
      <c r="BU1311" s="18">
        <f t="shared" si="3771"/>
        <v>0</v>
      </c>
      <c r="BV1311" s="18">
        <f t="shared" si="3772"/>
        <v>9100.4</v>
      </c>
      <c r="BW1311" s="18">
        <f t="shared" si="3773"/>
        <v>0</v>
      </c>
      <c r="BX1311" s="18"/>
      <c r="BY1311" s="18"/>
      <c r="BZ1311" s="18"/>
      <c r="CA1311" s="18">
        <f t="shared" si="3749"/>
        <v>0</v>
      </c>
      <c r="CB1311" s="18">
        <f t="shared" si="3750"/>
        <v>9100.4</v>
      </c>
      <c r="CC1311" s="18">
        <f t="shared" si="3751"/>
        <v>0</v>
      </c>
      <c r="CD1311" s="18"/>
      <c r="CE1311" s="27"/>
      <c r="CF1311" s="33"/>
    </row>
    <row r="1312" spans="1:84" ht="62.4" x14ac:dyDescent="0.3">
      <c r="A1312" s="41" t="s">
        <v>231</v>
      </c>
      <c r="B1312" s="39"/>
      <c r="C1312" s="41"/>
      <c r="D1312" s="41"/>
      <c r="E1312" s="14" t="s">
        <v>1023</v>
      </c>
      <c r="F1312" s="18">
        <f>F1317+F1361+F1367+F1321+F1345+F1349+F1325+F1329+F1333+F1337+F1353+F1373+F1313+F1341</f>
        <v>46234.8</v>
      </c>
      <c r="G1312" s="18">
        <f t="shared" ref="G1312:H1312" si="3784">G1317+G1361+G1367+G1321+G1345+G1349+G1325+G1329+G1333+G1337+G1353+G1373+G1313+G1341</f>
        <v>58484.900000000009</v>
      </c>
      <c r="H1312" s="18">
        <f t="shared" si="3784"/>
        <v>48622.9</v>
      </c>
      <c r="I1312" s="18">
        <f t="shared" ref="I1312:K1312" si="3785">I1317+I1361+I1367+I1321+I1345+I1349+I1325+I1329+I1333+I1337+I1353+I1373+I1313+I1341</f>
        <v>-214.8</v>
      </c>
      <c r="J1312" s="18">
        <f t="shared" si="3785"/>
        <v>0</v>
      </c>
      <c r="K1312" s="18">
        <f t="shared" si="3785"/>
        <v>0</v>
      </c>
      <c r="L1312" s="18">
        <f t="shared" si="3752"/>
        <v>46020</v>
      </c>
      <c r="M1312" s="18">
        <f t="shared" si="3753"/>
        <v>58484.900000000009</v>
      </c>
      <c r="N1312" s="18">
        <f t="shared" si="3754"/>
        <v>48622.9</v>
      </c>
      <c r="O1312" s="18">
        <f t="shared" ref="O1312:S1312" si="3786">O1317+O1361+O1367+O1321+O1345+O1349+O1325+O1329+O1333+O1337+O1353+O1373+O1313+O1341</f>
        <v>0</v>
      </c>
      <c r="P1312" s="18">
        <f t="shared" si="3786"/>
        <v>0</v>
      </c>
      <c r="Q1312" s="18">
        <f t="shared" si="3786"/>
        <v>0</v>
      </c>
      <c r="R1312" s="18">
        <f t="shared" si="3786"/>
        <v>0</v>
      </c>
      <c r="S1312" s="18">
        <f t="shared" si="3786"/>
        <v>0</v>
      </c>
      <c r="T1312" s="18">
        <f t="shared" si="3703"/>
        <v>46020</v>
      </c>
      <c r="U1312" s="18">
        <f t="shared" si="3704"/>
        <v>58484.900000000009</v>
      </c>
      <c r="V1312" s="18">
        <f t="shared" si="3705"/>
        <v>48622.9</v>
      </c>
      <c r="W1312" s="18">
        <f t="shared" ref="W1312:AB1312" si="3787">W1317+W1361+W1367+W1321+W1345+W1349+W1325+W1329+W1333+W1337+W1353+W1373+W1313+W1341</f>
        <v>0</v>
      </c>
      <c r="X1312" s="18">
        <f t="shared" si="3787"/>
        <v>0</v>
      </c>
      <c r="Y1312" s="18">
        <f t="shared" si="3787"/>
        <v>0</v>
      </c>
      <c r="Z1312" s="18">
        <f t="shared" si="3787"/>
        <v>0</v>
      </c>
      <c r="AA1312" s="18">
        <f t="shared" si="3787"/>
        <v>0</v>
      </c>
      <c r="AB1312" s="18">
        <f t="shared" si="3787"/>
        <v>0</v>
      </c>
      <c r="AC1312" s="18">
        <f t="shared" si="3706"/>
        <v>46020</v>
      </c>
      <c r="AD1312" s="18">
        <f t="shared" si="3707"/>
        <v>58484.900000000009</v>
      </c>
      <c r="AE1312" s="18">
        <f t="shared" si="3708"/>
        <v>48622.9</v>
      </c>
      <c r="AF1312" s="18">
        <f>AF1317+AF1361+AF1367+AF1321+AF1345+AF1349+AF1325+AF1329+AF1333+AF1337+AF1353+AF1373+AF1313+AF1341+AF1357</f>
        <v>18216.060000000001</v>
      </c>
      <c r="AG1312" s="18">
        <f t="shared" ref="AG1312:CD1312" si="3788">AG1317+AG1361+AG1367+AG1321+AG1345+AG1349+AG1325+AG1329+AG1333+AG1337+AG1353+AG1373+AG1313+AG1341+AG1357</f>
        <v>52816.034</v>
      </c>
      <c r="AH1312" s="18">
        <f t="shared" si="3788"/>
        <v>203684.962</v>
      </c>
      <c r="AI1312" s="18">
        <f t="shared" si="3696"/>
        <v>64236.06</v>
      </c>
      <c r="AJ1312" s="18">
        <f t="shared" si="3697"/>
        <v>111300.93400000001</v>
      </c>
      <c r="AK1312" s="18">
        <f t="shared" si="3698"/>
        <v>252307.86199999999</v>
      </c>
      <c r="AL1312" s="18">
        <f t="shared" ref="AL1312" si="3789">AL1317+AL1361+AL1367+AL1321+AL1345+AL1349+AL1325+AL1329+AL1333+AL1337+AL1353+AL1373+AL1313+AL1341+AL1357</f>
        <v>0</v>
      </c>
      <c r="AM1312" s="18">
        <f t="shared" si="3699"/>
        <v>64236.06</v>
      </c>
      <c r="AN1312" s="18">
        <f t="shared" ref="AN1312:AP1312" si="3790">AN1317+AN1361+AN1367+AN1321+AN1345+AN1349+AN1325+AN1329+AN1333+AN1337+AN1353+AN1373+AN1313+AN1341+AN1357</f>
        <v>-5158.8999999999996</v>
      </c>
      <c r="AO1312" s="18">
        <f t="shared" si="3790"/>
        <v>5158.8999999999996</v>
      </c>
      <c r="AP1312" s="18">
        <f t="shared" si="3790"/>
        <v>7882.3639999999996</v>
      </c>
      <c r="AQ1312" s="18">
        <f t="shared" si="3648"/>
        <v>59077.159999999996</v>
      </c>
      <c r="AR1312" s="18">
        <f t="shared" si="3649"/>
        <v>116459.834</v>
      </c>
      <c r="AS1312" s="18">
        <f t="shared" si="3650"/>
        <v>260190.226</v>
      </c>
      <c r="AT1312" s="18">
        <f t="shared" ref="AT1312:AV1312" si="3791">AT1317+AT1361+AT1367+AT1321+AT1345+AT1349+AT1325+AT1329+AT1333+AT1337+AT1353+AT1373+AT1313+AT1341+AT1357</f>
        <v>0</v>
      </c>
      <c r="AU1312" s="18">
        <f t="shared" si="3791"/>
        <v>0</v>
      </c>
      <c r="AV1312" s="18">
        <f t="shared" si="3791"/>
        <v>0</v>
      </c>
      <c r="AW1312" s="18">
        <f t="shared" si="3651"/>
        <v>59077.159999999996</v>
      </c>
      <c r="AX1312" s="18">
        <f t="shared" si="3652"/>
        <v>116459.834</v>
      </c>
      <c r="AY1312" s="18">
        <f t="shared" si="3653"/>
        <v>260190.226</v>
      </c>
      <c r="AZ1312" s="18">
        <f t="shared" ref="AZ1312:BB1312" si="3792">AZ1317+AZ1361+AZ1367+AZ1321+AZ1345+AZ1349+AZ1325+AZ1329+AZ1333+AZ1337+AZ1353+AZ1373+AZ1313+AZ1341+AZ1357</f>
        <v>1925.4580000000001</v>
      </c>
      <c r="BA1312" s="18">
        <f t="shared" si="3792"/>
        <v>0</v>
      </c>
      <c r="BB1312" s="18">
        <f t="shared" si="3792"/>
        <v>0</v>
      </c>
      <c r="BC1312" s="18">
        <f t="shared" si="3644"/>
        <v>61002.617999999995</v>
      </c>
      <c r="BD1312" s="18">
        <f t="shared" si="3645"/>
        <v>116459.834</v>
      </c>
      <c r="BE1312" s="18">
        <f t="shared" si="3646"/>
        <v>260190.226</v>
      </c>
      <c r="BF1312" s="18">
        <f t="shared" ref="BF1312:BH1312" si="3793">BF1317+BF1361+BF1367+BF1321+BF1345+BF1349+BF1325+BF1329+BF1333+BF1337+BF1353+BF1373+BF1313+BF1341+BF1357</f>
        <v>0</v>
      </c>
      <c r="BG1312" s="18">
        <f t="shared" si="3793"/>
        <v>0</v>
      </c>
      <c r="BH1312" s="18">
        <f t="shared" si="3793"/>
        <v>0</v>
      </c>
      <c r="BI1312" s="18">
        <f t="shared" si="3641"/>
        <v>61002.617999999995</v>
      </c>
      <c r="BJ1312" s="18">
        <f t="shared" si="3642"/>
        <v>116459.834</v>
      </c>
      <c r="BK1312" s="18">
        <f t="shared" si="3643"/>
        <v>260190.226</v>
      </c>
      <c r="BL1312" s="18">
        <f t="shared" ref="BL1312:BN1312" si="3794">BL1317+BL1361+BL1367+BL1321+BL1345+BL1349+BL1325+BL1329+BL1333+BL1337+BL1353+BL1373+BL1313+BL1341+BL1357</f>
        <v>-476.46800000000002</v>
      </c>
      <c r="BM1312" s="18">
        <f t="shared" si="3794"/>
        <v>0</v>
      </c>
      <c r="BN1312" s="18">
        <f t="shared" si="3794"/>
        <v>0</v>
      </c>
      <c r="BO1312" s="18">
        <f t="shared" si="3778"/>
        <v>60526.149999999994</v>
      </c>
      <c r="BP1312" s="18">
        <f t="shared" si="3779"/>
        <v>116459.834</v>
      </c>
      <c r="BQ1312" s="18">
        <f t="shared" si="3780"/>
        <v>260190.226</v>
      </c>
      <c r="BR1312" s="18">
        <f t="shared" ref="BR1312:BT1312" si="3795">BR1317+BR1361+BR1367+BR1321+BR1345+BR1349+BR1325+BR1329+BR1333+BR1337+BR1353+BR1373+BR1313+BR1341+BR1357</f>
        <v>0</v>
      </c>
      <c r="BS1312" s="18">
        <f t="shared" si="3795"/>
        <v>0</v>
      </c>
      <c r="BT1312" s="18">
        <f t="shared" si="3795"/>
        <v>0</v>
      </c>
      <c r="BU1312" s="18">
        <f t="shared" si="3771"/>
        <v>60526.149999999994</v>
      </c>
      <c r="BV1312" s="18">
        <f t="shared" si="3772"/>
        <v>116459.834</v>
      </c>
      <c r="BW1312" s="18">
        <f t="shared" si="3773"/>
        <v>260190.226</v>
      </c>
      <c r="BX1312" s="18">
        <f t="shared" ref="BX1312:BZ1312" si="3796">BX1317+BX1361+BX1367+BX1321+BX1345+BX1349+BX1325+BX1329+BX1333+BX1337+BX1353+BX1373+BX1313+BX1341+BX1357</f>
        <v>310.57799999999997</v>
      </c>
      <c r="BY1312" s="18">
        <f t="shared" si="3796"/>
        <v>0</v>
      </c>
      <c r="BZ1312" s="18">
        <f t="shared" si="3796"/>
        <v>0</v>
      </c>
      <c r="CA1312" s="18">
        <f t="shared" si="3749"/>
        <v>60836.727999999996</v>
      </c>
      <c r="CB1312" s="18">
        <f t="shared" si="3750"/>
        <v>116459.834</v>
      </c>
      <c r="CC1312" s="18">
        <f t="shared" si="3751"/>
        <v>260190.226</v>
      </c>
      <c r="CD1312" s="18">
        <f t="shared" si="3788"/>
        <v>0</v>
      </c>
      <c r="CE1312" s="27"/>
      <c r="CF1312" s="33"/>
    </row>
    <row r="1313" spans="1:84" ht="46.8" x14ac:dyDescent="0.3">
      <c r="A1313" s="19" t="s">
        <v>1335</v>
      </c>
      <c r="B1313" s="19"/>
      <c r="C1313" s="19"/>
      <c r="D1313" s="19"/>
      <c r="E1313" s="14" t="s">
        <v>1336</v>
      </c>
      <c r="F1313" s="18">
        <f>F1314</f>
        <v>29220</v>
      </c>
      <c r="G1313" s="18">
        <f t="shared" ref="G1313:CD1315" si="3797">G1314</f>
        <v>0</v>
      </c>
      <c r="H1313" s="18">
        <f t="shared" si="3797"/>
        <v>0</v>
      </c>
      <c r="I1313" s="18">
        <f t="shared" si="3797"/>
        <v>0</v>
      </c>
      <c r="J1313" s="18">
        <f t="shared" si="3797"/>
        <v>0</v>
      </c>
      <c r="K1313" s="18">
        <f t="shared" si="3797"/>
        <v>0</v>
      </c>
      <c r="L1313" s="18">
        <f t="shared" si="3752"/>
        <v>29220</v>
      </c>
      <c r="M1313" s="18">
        <f t="shared" si="3753"/>
        <v>0</v>
      </c>
      <c r="N1313" s="18">
        <f t="shared" si="3754"/>
        <v>0</v>
      </c>
      <c r="O1313" s="18">
        <f t="shared" si="3797"/>
        <v>0</v>
      </c>
      <c r="P1313" s="18">
        <f t="shared" si="3797"/>
        <v>0</v>
      </c>
      <c r="Q1313" s="18">
        <f t="shared" si="3797"/>
        <v>0</v>
      </c>
      <c r="R1313" s="18">
        <f t="shared" si="3797"/>
        <v>0</v>
      </c>
      <c r="S1313" s="18">
        <f t="shared" si="3797"/>
        <v>0</v>
      </c>
      <c r="T1313" s="18">
        <f t="shared" si="3703"/>
        <v>29220</v>
      </c>
      <c r="U1313" s="18">
        <f t="shared" si="3704"/>
        <v>0</v>
      </c>
      <c r="V1313" s="18">
        <f t="shared" si="3705"/>
        <v>0</v>
      </c>
      <c r="W1313" s="18">
        <f t="shared" si="3797"/>
        <v>0</v>
      </c>
      <c r="X1313" s="18">
        <f t="shared" si="3797"/>
        <v>0</v>
      </c>
      <c r="Y1313" s="18">
        <f t="shared" si="3797"/>
        <v>0</v>
      </c>
      <c r="Z1313" s="18">
        <f t="shared" si="3797"/>
        <v>0</v>
      </c>
      <c r="AA1313" s="18">
        <f t="shared" si="3797"/>
        <v>0</v>
      </c>
      <c r="AB1313" s="18">
        <f t="shared" si="3797"/>
        <v>0</v>
      </c>
      <c r="AC1313" s="18">
        <f t="shared" si="3706"/>
        <v>29220</v>
      </c>
      <c r="AD1313" s="18">
        <f t="shared" si="3707"/>
        <v>0</v>
      </c>
      <c r="AE1313" s="18">
        <f t="shared" si="3708"/>
        <v>0</v>
      </c>
      <c r="AF1313" s="18">
        <f t="shared" si="3797"/>
        <v>0</v>
      </c>
      <c r="AG1313" s="18">
        <f t="shared" si="3797"/>
        <v>0</v>
      </c>
      <c r="AH1313" s="18">
        <f t="shared" si="3797"/>
        <v>0</v>
      </c>
      <c r="AI1313" s="18">
        <f t="shared" si="3696"/>
        <v>29220</v>
      </c>
      <c r="AJ1313" s="18">
        <f t="shared" si="3697"/>
        <v>0</v>
      </c>
      <c r="AK1313" s="18">
        <f t="shared" si="3698"/>
        <v>0</v>
      </c>
      <c r="AL1313" s="18">
        <f t="shared" si="3797"/>
        <v>0</v>
      </c>
      <c r="AM1313" s="18">
        <f t="shared" si="3699"/>
        <v>29220</v>
      </c>
      <c r="AN1313" s="18">
        <f t="shared" si="3797"/>
        <v>0</v>
      </c>
      <c r="AO1313" s="18">
        <f t="shared" si="3797"/>
        <v>0</v>
      </c>
      <c r="AP1313" s="18">
        <f t="shared" si="3797"/>
        <v>0</v>
      </c>
      <c r="AQ1313" s="18">
        <f t="shared" si="3648"/>
        <v>29220</v>
      </c>
      <c r="AR1313" s="18">
        <f t="shared" si="3649"/>
        <v>0</v>
      </c>
      <c r="AS1313" s="18">
        <f t="shared" si="3650"/>
        <v>0</v>
      </c>
      <c r="AT1313" s="18">
        <f t="shared" si="3797"/>
        <v>0</v>
      </c>
      <c r="AU1313" s="18">
        <f t="shared" si="3797"/>
        <v>0</v>
      </c>
      <c r="AV1313" s="18">
        <f t="shared" si="3797"/>
        <v>0</v>
      </c>
      <c r="AW1313" s="18">
        <f t="shared" si="3651"/>
        <v>29220</v>
      </c>
      <c r="AX1313" s="18">
        <f t="shared" si="3652"/>
        <v>0</v>
      </c>
      <c r="AY1313" s="18">
        <f t="shared" si="3653"/>
        <v>0</v>
      </c>
      <c r="AZ1313" s="18">
        <f t="shared" si="3797"/>
        <v>0</v>
      </c>
      <c r="BA1313" s="18">
        <f t="shared" si="3797"/>
        <v>0</v>
      </c>
      <c r="BB1313" s="18">
        <f t="shared" si="3797"/>
        <v>0</v>
      </c>
      <c r="BC1313" s="18">
        <f t="shared" si="3644"/>
        <v>29220</v>
      </c>
      <c r="BD1313" s="18">
        <f t="shared" si="3645"/>
        <v>0</v>
      </c>
      <c r="BE1313" s="18">
        <f t="shared" si="3646"/>
        <v>0</v>
      </c>
      <c r="BF1313" s="18">
        <f t="shared" si="3797"/>
        <v>0</v>
      </c>
      <c r="BG1313" s="18">
        <f t="shared" si="3797"/>
        <v>0</v>
      </c>
      <c r="BH1313" s="18">
        <f t="shared" si="3797"/>
        <v>0</v>
      </c>
      <c r="BI1313" s="18">
        <f t="shared" si="3641"/>
        <v>29220</v>
      </c>
      <c r="BJ1313" s="18">
        <f t="shared" si="3642"/>
        <v>0</v>
      </c>
      <c r="BK1313" s="18">
        <f t="shared" si="3643"/>
        <v>0</v>
      </c>
      <c r="BL1313" s="18">
        <f t="shared" si="3797"/>
        <v>0</v>
      </c>
      <c r="BM1313" s="18">
        <f t="shared" si="3797"/>
        <v>0</v>
      </c>
      <c r="BN1313" s="18">
        <f t="shared" si="3797"/>
        <v>0</v>
      </c>
      <c r="BO1313" s="18">
        <f t="shared" si="3778"/>
        <v>29220</v>
      </c>
      <c r="BP1313" s="18">
        <f t="shared" si="3779"/>
        <v>0</v>
      </c>
      <c r="BQ1313" s="18">
        <f t="shared" si="3780"/>
        <v>0</v>
      </c>
      <c r="BR1313" s="18">
        <f t="shared" si="3797"/>
        <v>0</v>
      </c>
      <c r="BS1313" s="18">
        <f t="shared" si="3797"/>
        <v>0</v>
      </c>
      <c r="BT1313" s="18">
        <f t="shared" si="3797"/>
        <v>0</v>
      </c>
      <c r="BU1313" s="18">
        <f t="shared" si="3771"/>
        <v>29220</v>
      </c>
      <c r="BV1313" s="18">
        <f t="shared" si="3772"/>
        <v>0</v>
      </c>
      <c r="BW1313" s="18">
        <f t="shared" si="3773"/>
        <v>0</v>
      </c>
      <c r="BX1313" s="18">
        <f t="shared" si="3797"/>
        <v>0</v>
      </c>
      <c r="BY1313" s="18">
        <f t="shared" si="3797"/>
        <v>0</v>
      </c>
      <c r="BZ1313" s="18">
        <f t="shared" si="3797"/>
        <v>0</v>
      </c>
      <c r="CA1313" s="18">
        <f t="shared" si="3749"/>
        <v>29220</v>
      </c>
      <c r="CB1313" s="18">
        <f t="shared" si="3750"/>
        <v>0</v>
      </c>
      <c r="CC1313" s="18">
        <f t="shared" si="3751"/>
        <v>0</v>
      </c>
      <c r="CD1313" s="18">
        <f t="shared" si="3797"/>
        <v>0</v>
      </c>
      <c r="CE1313" s="27"/>
      <c r="CF1313" s="33"/>
    </row>
    <row r="1314" spans="1:84" ht="46.8" x14ac:dyDescent="0.3">
      <c r="A1314" s="19" t="s">
        <v>1335</v>
      </c>
      <c r="B1314" s="39">
        <v>400</v>
      </c>
      <c r="C1314" s="41"/>
      <c r="D1314" s="41"/>
      <c r="E1314" s="14" t="s">
        <v>553</v>
      </c>
      <c r="F1314" s="18">
        <f>F1315</f>
        <v>29220</v>
      </c>
      <c r="G1314" s="18">
        <f t="shared" si="3797"/>
        <v>0</v>
      </c>
      <c r="H1314" s="18">
        <f t="shared" si="3797"/>
        <v>0</v>
      </c>
      <c r="I1314" s="18">
        <f t="shared" si="3797"/>
        <v>0</v>
      </c>
      <c r="J1314" s="18">
        <f t="shared" si="3797"/>
        <v>0</v>
      </c>
      <c r="K1314" s="18">
        <f t="shared" si="3797"/>
        <v>0</v>
      </c>
      <c r="L1314" s="18">
        <f t="shared" si="3752"/>
        <v>29220</v>
      </c>
      <c r="M1314" s="18">
        <f t="shared" si="3753"/>
        <v>0</v>
      </c>
      <c r="N1314" s="18">
        <f t="shared" si="3754"/>
        <v>0</v>
      </c>
      <c r="O1314" s="18">
        <f t="shared" si="3797"/>
        <v>0</v>
      </c>
      <c r="P1314" s="18">
        <f t="shared" si="3797"/>
        <v>0</v>
      </c>
      <c r="Q1314" s="18">
        <f t="shared" si="3797"/>
        <v>0</v>
      </c>
      <c r="R1314" s="18">
        <f t="shared" si="3797"/>
        <v>0</v>
      </c>
      <c r="S1314" s="18">
        <f t="shared" si="3797"/>
        <v>0</v>
      </c>
      <c r="T1314" s="18">
        <f t="shared" si="3703"/>
        <v>29220</v>
      </c>
      <c r="U1314" s="18">
        <f t="shared" si="3704"/>
        <v>0</v>
      </c>
      <c r="V1314" s="18">
        <f t="shared" si="3705"/>
        <v>0</v>
      </c>
      <c r="W1314" s="18">
        <f t="shared" si="3797"/>
        <v>0</v>
      </c>
      <c r="X1314" s="18">
        <f t="shared" si="3797"/>
        <v>0</v>
      </c>
      <c r="Y1314" s="18">
        <f t="shared" si="3797"/>
        <v>0</v>
      </c>
      <c r="Z1314" s="18">
        <f t="shared" si="3797"/>
        <v>0</v>
      </c>
      <c r="AA1314" s="18">
        <f t="shared" si="3797"/>
        <v>0</v>
      </c>
      <c r="AB1314" s="18">
        <f t="shared" si="3797"/>
        <v>0</v>
      </c>
      <c r="AC1314" s="18">
        <f t="shared" si="3706"/>
        <v>29220</v>
      </c>
      <c r="AD1314" s="18">
        <f t="shared" si="3707"/>
        <v>0</v>
      </c>
      <c r="AE1314" s="18">
        <f t="shared" si="3708"/>
        <v>0</v>
      </c>
      <c r="AF1314" s="18">
        <f t="shared" si="3797"/>
        <v>0</v>
      </c>
      <c r="AG1314" s="18">
        <f t="shared" si="3797"/>
        <v>0</v>
      </c>
      <c r="AH1314" s="18">
        <f t="shared" si="3797"/>
        <v>0</v>
      </c>
      <c r="AI1314" s="18">
        <f t="shared" si="3696"/>
        <v>29220</v>
      </c>
      <c r="AJ1314" s="18">
        <f t="shared" si="3697"/>
        <v>0</v>
      </c>
      <c r="AK1314" s="18">
        <f t="shared" si="3698"/>
        <v>0</v>
      </c>
      <c r="AL1314" s="18">
        <f t="shared" si="3797"/>
        <v>0</v>
      </c>
      <c r="AM1314" s="18">
        <f t="shared" si="3699"/>
        <v>29220</v>
      </c>
      <c r="AN1314" s="18">
        <f t="shared" si="3797"/>
        <v>0</v>
      </c>
      <c r="AO1314" s="18">
        <f t="shared" si="3797"/>
        <v>0</v>
      </c>
      <c r="AP1314" s="18">
        <f t="shared" si="3797"/>
        <v>0</v>
      </c>
      <c r="AQ1314" s="18">
        <f t="shared" si="3648"/>
        <v>29220</v>
      </c>
      <c r="AR1314" s="18">
        <f t="shared" si="3649"/>
        <v>0</v>
      </c>
      <c r="AS1314" s="18">
        <f t="shared" si="3650"/>
        <v>0</v>
      </c>
      <c r="AT1314" s="18">
        <f t="shared" si="3797"/>
        <v>0</v>
      </c>
      <c r="AU1314" s="18">
        <f t="shared" si="3797"/>
        <v>0</v>
      </c>
      <c r="AV1314" s="18">
        <f t="shared" si="3797"/>
        <v>0</v>
      </c>
      <c r="AW1314" s="18">
        <f t="shared" si="3651"/>
        <v>29220</v>
      </c>
      <c r="AX1314" s="18">
        <f t="shared" si="3652"/>
        <v>0</v>
      </c>
      <c r="AY1314" s="18">
        <f t="shared" si="3653"/>
        <v>0</v>
      </c>
      <c r="AZ1314" s="18">
        <f t="shared" si="3797"/>
        <v>0</v>
      </c>
      <c r="BA1314" s="18">
        <f t="shared" si="3797"/>
        <v>0</v>
      </c>
      <c r="BB1314" s="18">
        <f t="shared" si="3797"/>
        <v>0</v>
      </c>
      <c r="BC1314" s="18">
        <f t="shared" si="3644"/>
        <v>29220</v>
      </c>
      <c r="BD1314" s="18">
        <f t="shared" si="3645"/>
        <v>0</v>
      </c>
      <c r="BE1314" s="18">
        <f t="shared" si="3646"/>
        <v>0</v>
      </c>
      <c r="BF1314" s="18">
        <f t="shared" si="3797"/>
        <v>0</v>
      </c>
      <c r="BG1314" s="18">
        <f t="shared" si="3797"/>
        <v>0</v>
      </c>
      <c r="BH1314" s="18">
        <f t="shared" si="3797"/>
        <v>0</v>
      </c>
      <c r="BI1314" s="18">
        <f t="shared" si="3641"/>
        <v>29220</v>
      </c>
      <c r="BJ1314" s="18">
        <f t="shared" si="3642"/>
        <v>0</v>
      </c>
      <c r="BK1314" s="18">
        <f t="shared" si="3643"/>
        <v>0</v>
      </c>
      <c r="BL1314" s="18">
        <f t="shared" si="3797"/>
        <v>0</v>
      </c>
      <c r="BM1314" s="18">
        <f t="shared" si="3797"/>
        <v>0</v>
      </c>
      <c r="BN1314" s="18">
        <f t="shared" si="3797"/>
        <v>0</v>
      </c>
      <c r="BO1314" s="18">
        <f t="shared" si="3778"/>
        <v>29220</v>
      </c>
      <c r="BP1314" s="18">
        <f t="shared" si="3779"/>
        <v>0</v>
      </c>
      <c r="BQ1314" s="18">
        <f t="shared" si="3780"/>
        <v>0</v>
      </c>
      <c r="BR1314" s="18">
        <f t="shared" si="3797"/>
        <v>0</v>
      </c>
      <c r="BS1314" s="18">
        <f t="shared" si="3797"/>
        <v>0</v>
      </c>
      <c r="BT1314" s="18">
        <f t="shared" si="3797"/>
        <v>0</v>
      </c>
      <c r="BU1314" s="18">
        <f t="shared" si="3771"/>
        <v>29220</v>
      </c>
      <c r="BV1314" s="18">
        <f t="shared" si="3772"/>
        <v>0</v>
      </c>
      <c r="BW1314" s="18">
        <f t="shared" si="3773"/>
        <v>0</v>
      </c>
      <c r="BX1314" s="18">
        <f t="shared" si="3797"/>
        <v>0</v>
      </c>
      <c r="BY1314" s="18">
        <f t="shared" si="3797"/>
        <v>0</v>
      </c>
      <c r="BZ1314" s="18">
        <f t="shared" si="3797"/>
        <v>0</v>
      </c>
      <c r="CA1314" s="18">
        <f t="shared" si="3749"/>
        <v>29220</v>
      </c>
      <c r="CB1314" s="18">
        <f t="shared" si="3750"/>
        <v>0</v>
      </c>
      <c r="CC1314" s="18">
        <f t="shared" si="3751"/>
        <v>0</v>
      </c>
      <c r="CD1314" s="18">
        <f t="shared" si="3797"/>
        <v>0</v>
      </c>
      <c r="CE1314" s="27"/>
      <c r="CF1314" s="33"/>
    </row>
    <row r="1315" spans="1:84" ht="140.4" x14ac:dyDescent="0.3">
      <c r="A1315" s="19" t="s">
        <v>1335</v>
      </c>
      <c r="B1315" s="39">
        <v>460</v>
      </c>
      <c r="C1315" s="41"/>
      <c r="D1315" s="41"/>
      <c r="E1315" s="14" t="s">
        <v>567</v>
      </c>
      <c r="F1315" s="18">
        <f>F1316</f>
        <v>29220</v>
      </c>
      <c r="G1315" s="18">
        <f t="shared" si="3797"/>
        <v>0</v>
      </c>
      <c r="H1315" s="18">
        <f t="shared" si="3797"/>
        <v>0</v>
      </c>
      <c r="I1315" s="18">
        <f t="shared" si="3797"/>
        <v>0</v>
      </c>
      <c r="J1315" s="18">
        <f t="shared" si="3797"/>
        <v>0</v>
      </c>
      <c r="K1315" s="18">
        <f t="shared" si="3797"/>
        <v>0</v>
      </c>
      <c r="L1315" s="18">
        <f t="shared" si="3752"/>
        <v>29220</v>
      </c>
      <c r="M1315" s="18">
        <f t="shared" si="3753"/>
        <v>0</v>
      </c>
      <c r="N1315" s="18">
        <f t="shared" si="3754"/>
        <v>0</v>
      </c>
      <c r="O1315" s="18">
        <f t="shared" si="3797"/>
        <v>0</v>
      </c>
      <c r="P1315" s="18">
        <f t="shared" si="3797"/>
        <v>0</v>
      </c>
      <c r="Q1315" s="18">
        <f t="shared" si="3797"/>
        <v>0</v>
      </c>
      <c r="R1315" s="18">
        <f t="shared" si="3797"/>
        <v>0</v>
      </c>
      <c r="S1315" s="18">
        <f t="shared" si="3797"/>
        <v>0</v>
      </c>
      <c r="T1315" s="18">
        <f t="shared" si="3703"/>
        <v>29220</v>
      </c>
      <c r="U1315" s="18">
        <f t="shared" si="3704"/>
        <v>0</v>
      </c>
      <c r="V1315" s="18">
        <f t="shared" si="3705"/>
        <v>0</v>
      </c>
      <c r="W1315" s="18">
        <f t="shared" si="3797"/>
        <v>0</v>
      </c>
      <c r="X1315" s="18">
        <f t="shared" si="3797"/>
        <v>0</v>
      </c>
      <c r="Y1315" s="18">
        <f t="shared" si="3797"/>
        <v>0</v>
      </c>
      <c r="Z1315" s="18">
        <f t="shared" si="3797"/>
        <v>0</v>
      </c>
      <c r="AA1315" s="18">
        <f t="shared" si="3797"/>
        <v>0</v>
      </c>
      <c r="AB1315" s="18">
        <f t="shared" si="3797"/>
        <v>0</v>
      </c>
      <c r="AC1315" s="18">
        <f t="shared" si="3706"/>
        <v>29220</v>
      </c>
      <c r="AD1315" s="18">
        <f t="shared" si="3707"/>
        <v>0</v>
      </c>
      <c r="AE1315" s="18">
        <f t="shared" si="3708"/>
        <v>0</v>
      </c>
      <c r="AF1315" s="18">
        <f t="shared" si="3797"/>
        <v>0</v>
      </c>
      <c r="AG1315" s="18">
        <f t="shared" si="3797"/>
        <v>0</v>
      </c>
      <c r="AH1315" s="18">
        <f t="shared" si="3797"/>
        <v>0</v>
      </c>
      <c r="AI1315" s="18">
        <f t="shared" si="3696"/>
        <v>29220</v>
      </c>
      <c r="AJ1315" s="18">
        <f t="shared" si="3697"/>
        <v>0</v>
      </c>
      <c r="AK1315" s="18">
        <f t="shared" si="3698"/>
        <v>0</v>
      </c>
      <c r="AL1315" s="18">
        <f t="shared" si="3797"/>
        <v>0</v>
      </c>
      <c r="AM1315" s="18">
        <f t="shared" si="3699"/>
        <v>29220</v>
      </c>
      <c r="AN1315" s="18">
        <f t="shared" si="3797"/>
        <v>0</v>
      </c>
      <c r="AO1315" s="18">
        <f t="shared" si="3797"/>
        <v>0</v>
      </c>
      <c r="AP1315" s="18">
        <f t="shared" si="3797"/>
        <v>0</v>
      </c>
      <c r="AQ1315" s="18">
        <f t="shared" si="3648"/>
        <v>29220</v>
      </c>
      <c r="AR1315" s="18">
        <f t="shared" si="3649"/>
        <v>0</v>
      </c>
      <c r="AS1315" s="18">
        <f t="shared" si="3650"/>
        <v>0</v>
      </c>
      <c r="AT1315" s="18">
        <f t="shared" si="3797"/>
        <v>0</v>
      </c>
      <c r="AU1315" s="18">
        <f t="shared" si="3797"/>
        <v>0</v>
      </c>
      <c r="AV1315" s="18">
        <f t="shared" si="3797"/>
        <v>0</v>
      </c>
      <c r="AW1315" s="18">
        <f t="shared" si="3651"/>
        <v>29220</v>
      </c>
      <c r="AX1315" s="18">
        <f t="shared" si="3652"/>
        <v>0</v>
      </c>
      <c r="AY1315" s="18">
        <f t="shared" si="3653"/>
        <v>0</v>
      </c>
      <c r="AZ1315" s="18">
        <f t="shared" si="3797"/>
        <v>0</v>
      </c>
      <c r="BA1315" s="18">
        <f t="shared" si="3797"/>
        <v>0</v>
      </c>
      <c r="BB1315" s="18">
        <f t="shared" si="3797"/>
        <v>0</v>
      </c>
      <c r="BC1315" s="18">
        <f t="shared" si="3644"/>
        <v>29220</v>
      </c>
      <c r="BD1315" s="18">
        <f t="shared" si="3645"/>
        <v>0</v>
      </c>
      <c r="BE1315" s="18">
        <f t="shared" si="3646"/>
        <v>0</v>
      </c>
      <c r="BF1315" s="18">
        <f t="shared" si="3797"/>
        <v>0</v>
      </c>
      <c r="BG1315" s="18">
        <f t="shared" si="3797"/>
        <v>0</v>
      </c>
      <c r="BH1315" s="18">
        <f t="shared" si="3797"/>
        <v>0</v>
      </c>
      <c r="BI1315" s="18">
        <f t="shared" si="3641"/>
        <v>29220</v>
      </c>
      <c r="BJ1315" s="18">
        <f t="shared" si="3642"/>
        <v>0</v>
      </c>
      <c r="BK1315" s="18">
        <f t="shared" si="3643"/>
        <v>0</v>
      </c>
      <c r="BL1315" s="18">
        <f t="shared" si="3797"/>
        <v>0</v>
      </c>
      <c r="BM1315" s="18">
        <f t="shared" si="3797"/>
        <v>0</v>
      </c>
      <c r="BN1315" s="18">
        <f t="shared" si="3797"/>
        <v>0</v>
      </c>
      <c r="BO1315" s="18">
        <f t="shared" si="3778"/>
        <v>29220</v>
      </c>
      <c r="BP1315" s="18">
        <f t="shared" si="3779"/>
        <v>0</v>
      </c>
      <c r="BQ1315" s="18">
        <f t="shared" si="3780"/>
        <v>0</v>
      </c>
      <c r="BR1315" s="18">
        <f t="shared" si="3797"/>
        <v>0</v>
      </c>
      <c r="BS1315" s="18">
        <f t="shared" si="3797"/>
        <v>0</v>
      </c>
      <c r="BT1315" s="18">
        <f t="shared" si="3797"/>
        <v>0</v>
      </c>
      <c r="BU1315" s="18">
        <f t="shared" si="3771"/>
        <v>29220</v>
      </c>
      <c r="BV1315" s="18">
        <f t="shared" si="3772"/>
        <v>0</v>
      </c>
      <c r="BW1315" s="18">
        <f t="shared" si="3773"/>
        <v>0</v>
      </c>
      <c r="BX1315" s="18">
        <f t="shared" si="3797"/>
        <v>0</v>
      </c>
      <c r="BY1315" s="18">
        <f t="shared" si="3797"/>
        <v>0</v>
      </c>
      <c r="BZ1315" s="18">
        <f t="shared" si="3797"/>
        <v>0</v>
      </c>
      <c r="CA1315" s="18">
        <f t="shared" si="3749"/>
        <v>29220</v>
      </c>
      <c r="CB1315" s="18">
        <f t="shared" si="3750"/>
        <v>0</v>
      </c>
      <c r="CC1315" s="18">
        <f t="shared" si="3751"/>
        <v>0</v>
      </c>
      <c r="CD1315" s="18">
        <f t="shared" si="3797"/>
        <v>0</v>
      </c>
      <c r="CE1315" s="27"/>
      <c r="CF1315" s="33"/>
    </row>
    <row r="1316" spans="1:84" x14ac:dyDescent="0.3">
      <c r="A1316" s="19" t="s">
        <v>1335</v>
      </c>
      <c r="B1316" s="39">
        <v>460</v>
      </c>
      <c r="C1316" s="41" t="s">
        <v>27</v>
      </c>
      <c r="D1316" s="41" t="s">
        <v>110</v>
      </c>
      <c r="E1316" s="14" t="s">
        <v>532</v>
      </c>
      <c r="F1316" s="18">
        <v>29220</v>
      </c>
      <c r="G1316" s="18"/>
      <c r="H1316" s="18"/>
      <c r="I1316" s="18"/>
      <c r="J1316" s="18"/>
      <c r="K1316" s="18"/>
      <c r="L1316" s="18">
        <f t="shared" si="3752"/>
        <v>29220</v>
      </c>
      <c r="M1316" s="18">
        <f t="shared" si="3753"/>
        <v>0</v>
      </c>
      <c r="N1316" s="18">
        <f t="shared" si="3754"/>
        <v>0</v>
      </c>
      <c r="O1316" s="18"/>
      <c r="P1316" s="18"/>
      <c r="Q1316" s="18"/>
      <c r="R1316" s="18"/>
      <c r="S1316" s="18"/>
      <c r="T1316" s="18">
        <f t="shared" si="3703"/>
        <v>29220</v>
      </c>
      <c r="U1316" s="18">
        <f t="shared" si="3704"/>
        <v>0</v>
      </c>
      <c r="V1316" s="18">
        <f t="shared" si="3705"/>
        <v>0</v>
      </c>
      <c r="W1316" s="18"/>
      <c r="X1316" s="18"/>
      <c r="Y1316" s="18"/>
      <c r="Z1316" s="18"/>
      <c r="AA1316" s="18"/>
      <c r="AB1316" s="18"/>
      <c r="AC1316" s="18">
        <f t="shared" si="3706"/>
        <v>29220</v>
      </c>
      <c r="AD1316" s="18">
        <f t="shared" si="3707"/>
        <v>0</v>
      </c>
      <c r="AE1316" s="18">
        <f t="shared" si="3708"/>
        <v>0</v>
      </c>
      <c r="AF1316" s="18"/>
      <c r="AG1316" s="18"/>
      <c r="AH1316" s="18"/>
      <c r="AI1316" s="18">
        <f t="shared" si="3696"/>
        <v>29220</v>
      </c>
      <c r="AJ1316" s="18">
        <f t="shared" si="3697"/>
        <v>0</v>
      </c>
      <c r="AK1316" s="18">
        <f t="shared" si="3698"/>
        <v>0</v>
      </c>
      <c r="AL1316" s="18"/>
      <c r="AM1316" s="18">
        <f t="shared" si="3699"/>
        <v>29220</v>
      </c>
      <c r="AN1316" s="18"/>
      <c r="AO1316" s="18"/>
      <c r="AP1316" s="18"/>
      <c r="AQ1316" s="18">
        <f t="shared" si="3648"/>
        <v>29220</v>
      </c>
      <c r="AR1316" s="18">
        <f t="shared" si="3649"/>
        <v>0</v>
      </c>
      <c r="AS1316" s="18">
        <f t="shared" si="3650"/>
        <v>0</v>
      </c>
      <c r="AT1316" s="18"/>
      <c r="AU1316" s="18"/>
      <c r="AV1316" s="18"/>
      <c r="AW1316" s="18">
        <f t="shared" si="3651"/>
        <v>29220</v>
      </c>
      <c r="AX1316" s="18">
        <f t="shared" si="3652"/>
        <v>0</v>
      </c>
      <c r="AY1316" s="18">
        <f t="shared" si="3653"/>
        <v>0</v>
      </c>
      <c r="AZ1316" s="18"/>
      <c r="BA1316" s="18"/>
      <c r="BB1316" s="18"/>
      <c r="BC1316" s="18">
        <f t="shared" si="3644"/>
        <v>29220</v>
      </c>
      <c r="BD1316" s="18">
        <f t="shared" si="3645"/>
        <v>0</v>
      </c>
      <c r="BE1316" s="18">
        <f t="shared" si="3646"/>
        <v>0</v>
      </c>
      <c r="BF1316" s="18"/>
      <c r="BG1316" s="18"/>
      <c r="BH1316" s="18"/>
      <c r="BI1316" s="18">
        <f t="shared" si="3641"/>
        <v>29220</v>
      </c>
      <c r="BJ1316" s="18">
        <f t="shared" si="3642"/>
        <v>0</v>
      </c>
      <c r="BK1316" s="18">
        <f t="shared" si="3643"/>
        <v>0</v>
      </c>
      <c r="BL1316" s="18"/>
      <c r="BM1316" s="18"/>
      <c r="BN1316" s="18"/>
      <c r="BO1316" s="18">
        <f t="shared" si="3778"/>
        <v>29220</v>
      </c>
      <c r="BP1316" s="18">
        <f t="shared" si="3779"/>
        <v>0</v>
      </c>
      <c r="BQ1316" s="18">
        <f t="shared" si="3780"/>
        <v>0</v>
      </c>
      <c r="BR1316" s="18"/>
      <c r="BS1316" s="18"/>
      <c r="BT1316" s="18"/>
      <c r="BU1316" s="18">
        <f t="shared" si="3771"/>
        <v>29220</v>
      </c>
      <c r="BV1316" s="18">
        <f t="shared" si="3772"/>
        <v>0</v>
      </c>
      <c r="BW1316" s="18">
        <f t="shared" si="3773"/>
        <v>0</v>
      </c>
      <c r="BX1316" s="18"/>
      <c r="BY1316" s="18"/>
      <c r="BZ1316" s="18"/>
      <c r="CA1316" s="18">
        <f t="shared" si="3749"/>
        <v>29220</v>
      </c>
      <c r="CB1316" s="18">
        <f t="shared" si="3750"/>
        <v>0</v>
      </c>
      <c r="CC1316" s="18">
        <f t="shared" si="3751"/>
        <v>0</v>
      </c>
      <c r="CD1316" s="18"/>
      <c r="CE1316" s="27"/>
      <c r="CF1316" s="33"/>
    </row>
    <row r="1317" spans="1:84" ht="46.8" x14ac:dyDescent="0.3">
      <c r="A1317" s="41" t="s">
        <v>227</v>
      </c>
      <c r="B1317" s="39"/>
      <c r="C1317" s="41"/>
      <c r="D1317" s="41"/>
      <c r="E1317" s="14" t="s">
        <v>1522</v>
      </c>
      <c r="F1317" s="18">
        <f t="shared" ref="F1317:K1319" si="3798">F1318</f>
        <v>6604.7</v>
      </c>
      <c r="G1317" s="18">
        <f t="shared" si="3798"/>
        <v>0</v>
      </c>
      <c r="H1317" s="18">
        <f t="shared" si="3798"/>
        <v>0</v>
      </c>
      <c r="I1317" s="18">
        <f t="shared" si="3798"/>
        <v>0</v>
      </c>
      <c r="J1317" s="18">
        <f t="shared" si="3798"/>
        <v>0</v>
      </c>
      <c r="K1317" s="18">
        <f t="shared" si="3798"/>
        <v>0</v>
      </c>
      <c r="L1317" s="18">
        <f t="shared" si="3752"/>
        <v>6604.7</v>
      </c>
      <c r="M1317" s="18">
        <f t="shared" si="3753"/>
        <v>0</v>
      </c>
      <c r="N1317" s="18">
        <f t="shared" si="3754"/>
        <v>0</v>
      </c>
      <c r="O1317" s="18">
        <f t="shared" ref="O1317:S1319" si="3799">O1318</f>
        <v>0</v>
      </c>
      <c r="P1317" s="18">
        <f t="shared" si="3799"/>
        <v>0</v>
      </c>
      <c r="Q1317" s="18">
        <f t="shared" si="3799"/>
        <v>0</v>
      </c>
      <c r="R1317" s="18">
        <f t="shared" si="3799"/>
        <v>0</v>
      </c>
      <c r="S1317" s="18">
        <f t="shared" si="3799"/>
        <v>0</v>
      </c>
      <c r="T1317" s="18">
        <f t="shared" si="3703"/>
        <v>6604.7</v>
      </c>
      <c r="U1317" s="18">
        <f t="shared" si="3704"/>
        <v>0</v>
      </c>
      <c r="V1317" s="18">
        <f t="shared" si="3705"/>
        <v>0</v>
      </c>
      <c r="W1317" s="18">
        <f t="shared" ref="W1317:CD1319" si="3800">W1318</f>
        <v>0</v>
      </c>
      <c r="X1317" s="18">
        <f t="shared" si="3800"/>
        <v>0</v>
      </c>
      <c r="Y1317" s="18">
        <f t="shared" si="3800"/>
        <v>0</v>
      </c>
      <c r="Z1317" s="18">
        <f t="shared" si="3800"/>
        <v>0</v>
      </c>
      <c r="AA1317" s="18">
        <f t="shared" si="3800"/>
        <v>0</v>
      </c>
      <c r="AB1317" s="18">
        <f t="shared" si="3800"/>
        <v>0</v>
      </c>
      <c r="AC1317" s="18">
        <f t="shared" si="3706"/>
        <v>6604.7</v>
      </c>
      <c r="AD1317" s="18">
        <f t="shared" si="3707"/>
        <v>0</v>
      </c>
      <c r="AE1317" s="18">
        <f t="shared" si="3708"/>
        <v>0</v>
      </c>
      <c r="AF1317" s="18">
        <f t="shared" si="3800"/>
        <v>0</v>
      </c>
      <c r="AG1317" s="18">
        <f t="shared" si="3800"/>
        <v>0</v>
      </c>
      <c r="AH1317" s="18">
        <f t="shared" si="3800"/>
        <v>0</v>
      </c>
      <c r="AI1317" s="18">
        <f t="shared" si="3696"/>
        <v>6604.7</v>
      </c>
      <c r="AJ1317" s="18">
        <f t="shared" si="3697"/>
        <v>0</v>
      </c>
      <c r="AK1317" s="18">
        <f t="shared" si="3698"/>
        <v>0</v>
      </c>
      <c r="AL1317" s="18">
        <f t="shared" si="3800"/>
        <v>0</v>
      </c>
      <c r="AM1317" s="18">
        <f t="shared" si="3699"/>
        <v>6604.7</v>
      </c>
      <c r="AN1317" s="18">
        <f t="shared" si="3800"/>
        <v>0</v>
      </c>
      <c r="AO1317" s="18">
        <f t="shared" si="3800"/>
        <v>0</v>
      </c>
      <c r="AP1317" s="18">
        <f t="shared" si="3800"/>
        <v>0</v>
      </c>
      <c r="AQ1317" s="18">
        <f t="shared" si="3648"/>
        <v>6604.7</v>
      </c>
      <c r="AR1317" s="18">
        <f t="shared" si="3649"/>
        <v>0</v>
      </c>
      <c r="AS1317" s="18">
        <f t="shared" si="3650"/>
        <v>0</v>
      </c>
      <c r="AT1317" s="18">
        <f t="shared" si="3800"/>
        <v>0</v>
      </c>
      <c r="AU1317" s="18">
        <f t="shared" si="3800"/>
        <v>0</v>
      </c>
      <c r="AV1317" s="18">
        <f t="shared" si="3800"/>
        <v>0</v>
      </c>
      <c r="AW1317" s="18">
        <f t="shared" si="3651"/>
        <v>6604.7</v>
      </c>
      <c r="AX1317" s="18">
        <f t="shared" si="3652"/>
        <v>0</v>
      </c>
      <c r="AY1317" s="18">
        <f t="shared" si="3653"/>
        <v>0</v>
      </c>
      <c r="AZ1317" s="18">
        <f t="shared" si="3800"/>
        <v>249.81800000000001</v>
      </c>
      <c r="BA1317" s="18">
        <f t="shared" si="3800"/>
        <v>0</v>
      </c>
      <c r="BB1317" s="18">
        <f t="shared" si="3800"/>
        <v>0</v>
      </c>
      <c r="BC1317" s="18">
        <f t="shared" si="3644"/>
        <v>6854.518</v>
      </c>
      <c r="BD1317" s="18">
        <f t="shared" si="3645"/>
        <v>0</v>
      </c>
      <c r="BE1317" s="18">
        <f t="shared" si="3646"/>
        <v>0</v>
      </c>
      <c r="BF1317" s="18">
        <f t="shared" si="3800"/>
        <v>0</v>
      </c>
      <c r="BG1317" s="18">
        <f t="shared" si="3800"/>
        <v>0</v>
      </c>
      <c r="BH1317" s="18">
        <f t="shared" si="3800"/>
        <v>0</v>
      </c>
      <c r="BI1317" s="18">
        <f t="shared" si="3641"/>
        <v>6854.518</v>
      </c>
      <c r="BJ1317" s="18">
        <f t="shared" si="3642"/>
        <v>0</v>
      </c>
      <c r="BK1317" s="18">
        <f t="shared" si="3643"/>
        <v>0</v>
      </c>
      <c r="BL1317" s="18">
        <f t="shared" si="3800"/>
        <v>-476.46800000000002</v>
      </c>
      <c r="BM1317" s="18">
        <f t="shared" si="3800"/>
        <v>0</v>
      </c>
      <c r="BN1317" s="18">
        <f t="shared" si="3800"/>
        <v>0</v>
      </c>
      <c r="BO1317" s="18">
        <f t="shared" si="3778"/>
        <v>6378.05</v>
      </c>
      <c r="BP1317" s="18">
        <f t="shared" si="3779"/>
        <v>0</v>
      </c>
      <c r="BQ1317" s="18">
        <f t="shared" si="3780"/>
        <v>0</v>
      </c>
      <c r="BR1317" s="18">
        <f t="shared" si="3800"/>
        <v>0</v>
      </c>
      <c r="BS1317" s="18">
        <f t="shared" si="3800"/>
        <v>0</v>
      </c>
      <c r="BT1317" s="18">
        <f t="shared" si="3800"/>
        <v>0</v>
      </c>
      <c r="BU1317" s="18">
        <f t="shared" si="3771"/>
        <v>6378.05</v>
      </c>
      <c r="BV1317" s="18">
        <f t="shared" si="3772"/>
        <v>0</v>
      </c>
      <c r="BW1317" s="18">
        <f t="shared" si="3773"/>
        <v>0</v>
      </c>
      <c r="BX1317" s="18">
        <f t="shared" si="3800"/>
        <v>310.57799999999997</v>
      </c>
      <c r="BY1317" s="18">
        <f t="shared" si="3800"/>
        <v>0</v>
      </c>
      <c r="BZ1317" s="18">
        <f t="shared" si="3800"/>
        <v>0</v>
      </c>
      <c r="CA1317" s="18">
        <f t="shared" si="3749"/>
        <v>6688.6280000000006</v>
      </c>
      <c r="CB1317" s="18">
        <f t="shared" si="3750"/>
        <v>0</v>
      </c>
      <c r="CC1317" s="18">
        <f t="shared" si="3751"/>
        <v>0</v>
      </c>
      <c r="CD1317" s="18">
        <f t="shared" si="3800"/>
        <v>0</v>
      </c>
      <c r="CE1317" s="27"/>
      <c r="CF1317" s="33"/>
    </row>
    <row r="1318" spans="1:84" ht="46.8" x14ac:dyDescent="0.3">
      <c r="A1318" s="41" t="s">
        <v>227</v>
      </c>
      <c r="B1318" s="39">
        <v>400</v>
      </c>
      <c r="C1318" s="41"/>
      <c r="D1318" s="41"/>
      <c r="E1318" s="14" t="s">
        <v>553</v>
      </c>
      <c r="F1318" s="18">
        <f t="shared" si="3798"/>
        <v>6604.7</v>
      </c>
      <c r="G1318" s="18">
        <f t="shared" si="3798"/>
        <v>0</v>
      </c>
      <c r="H1318" s="18">
        <f t="shared" si="3798"/>
        <v>0</v>
      </c>
      <c r="I1318" s="18">
        <f t="shared" si="3798"/>
        <v>0</v>
      </c>
      <c r="J1318" s="18">
        <f t="shared" si="3798"/>
        <v>0</v>
      </c>
      <c r="K1318" s="18">
        <f t="shared" si="3798"/>
        <v>0</v>
      </c>
      <c r="L1318" s="18">
        <f t="shared" si="3752"/>
        <v>6604.7</v>
      </c>
      <c r="M1318" s="18">
        <f t="shared" si="3753"/>
        <v>0</v>
      </c>
      <c r="N1318" s="18">
        <f t="shared" si="3754"/>
        <v>0</v>
      </c>
      <c r="O1318" s="18">
        <f t="shared" si="3799"/>
        <v>0</v>
      </c>
      <c r="P1318" s="18">
        <f t="shared" si="3799"/>
        <v>0</v>
      </c>
      <c r="Q1318" s="18">
        <f t="shared" si="3799"/>
        <v>0</v>
      </c>
      <c r="R1318" s="18">
        <f t="shared" si="3799"/>
        <v>0</v>
      </c>
      <c r="S1318" s="18">
        <f t="shared" si="3799"/>
        <v>0</v>
      </c>
      <c r="T1318" s="18">
        <f t="shared" si="3703"/>
        <v>6604.7</v>
      </c>
      <c r="U1318" s="18">
        <f t="shared" si="3704"/>
        <v>0</v>
      </c>
      <c r="V1318" s="18">
        <f t="shared" si="3705"/>
        <v>0</v>
      </c>
      <c r="W1318" s="18">
        <f t="shared" si="3800"/>
        <v>0</v>
      </c>
      <c r="X1318" s="18">
        <f t="shared" si="3800"/>
        <v>0</v>
      </c>
      <c r="Y1318" s="18">
        <f t="shared" si="3800"/>
        <v>0</v>
      </c>
      <c r="Z1318" s="18">
        <f t="shared" si="3800"/>
        <v>0</v>
      </c>
      <c r="AA1318" s="18">
        <f t="shared" si="3800"/>
        <v>0</v>
      </c>
      <c r="AB1318" s="18">
        <f t="shared" si="3800"/>
        <v>0</v>
      </c>
      <c r="AC1318" s="18">
        <f t="shared" si="3706"/>
        <v>6604.7</v>
      </c>
      <c r="AD1318" s="18">
        <f t="shared" si="3707"/>
        <v>0</v>
      </c>
      <c r="AE1318" s="18">
        <f t="shared" si="3708"/>
        <v>0</v>
      </c>
      <c r="AF1318" s="18">
        <f t="shared" si="3800"/>
        <v>0</v>
      </c>
      <c r="AG1318" s="18">
        <f t="shared" si="3800"/>
        <v>0</v>
      </c>
      <c r="AH1318" s="18">
        <f t="shared" si="3800"/>
        <v>0</v>
      </c>
      <c r="AI1318" s="18">
        <f t="shared" si="3696"/>
        <v>6604.7</v>
      </c>
      <c r="AJ1318" s="18">
        <f t="shared" si="3697"/>
        <v>0</v>
      </c>
      <c r="AK1318" s="18">
        <f t="shared" si="3698"/>
        <v>0</v>
      </c>
      <c r="AL1318" s="18">
        <f t="shared" si="3800"/>
        <v>0</v>
      </c>
      <c r="AM1318" s="18">
        <f t="shared" si="3699"/>
        <v>6604.7</v>
      </c>
      <c r="AN1318" s="18">
        <f t="shared" si="3800"/>
        <v>0</v>
      </c>
      <c r="AO1318" s="18">
        <f t="shared" si="3800"/>
        <v>0</v>
      </c>
      <c r="AP1318" s="18">
        <f t="shared" si="3800"/>
        <v>0</v>
      </c>
      <c r="AQ1318" s="18">
        <f t="shared" si="3648"/>
        <v>6604.7</v>
      </c>
      <c r="AR1318" s="18">
        <f t="shared" si="3649"/>
        <v>0</v>
      </c>
      <c r="AS1318" s="18">
        <f t="shared" si="3650"/>
        <v>0</v>
      </c>
      <c r="AT1318" s="18">
        <f t="shared" si="3800"/>
        <v>0</v>
      </c>
      <c r="AU1318" s="18">
        <f t="shared" si="3800"/>
        <v>0</v>
      </c>
      <c r="AV1318" s="18">
        <f t="shared" si="3800"/>
        <v>0</v>
      </c>
      <c r="AW1318" s="18">
        <f t="shared" si="3651"/>
        <v>6604.7</v>
      </c>
      <c r="AX1318" s="18">
        <f t="shared" si="3652"/>
        <v>0</v>
      </c>
      <c r="AY1318" s="18">
        <f t="shared" si="3653"/>
        <v>0</v>
      </c>
      <c r="AZ1318" s="18">
        <f t="shared" si="3800"/>
        <v>249.81800000000001</v>
      </c>
      <c r="BA1318" s="18">
        <f t="shared" si="3800"/>
        <v>0</v>
      </c>
      <c r="BB1318" s="18">
        <f t="shared" si="3800"/>
        <v>0</v>
      </c>
      <c r="BC1318" s="18">
        <f t="shared" si="3644"/>
        <v>6854.518</v>
      </c>
      <c r="BD1318" s="18">
        <f t="shared" si="3645"/>
        <v>0</v>
      </c>
      <c r="BE1318" s="18">
        <f t="shared" si="3646"/>
        <v>0</v>
      </c>
      <c r="BF1318" s="18">
        <f t="shared" si="3800"/>
        <v>0</v>
      </c>
      <c r="BG1318" s="18">
        <f t="shared" si="3800"/>
        <v>0</v>
      </c>
      <c r="BH1318" s="18">
        <f t="shared" si="3800"/>
        <v>0</v>
      </c>
      <c r="BI1318" s="18">
        <f t="shared" si="3641"/>
        <v>6854.518</v>
      </c>
      <c r="BJ1318" s="18">
        <f t="shared" si="3642"/>
        <v>0</v>
      </c>
      <c r="BK1318" s="18">
        <f t="shared" si="3643"/>
        <v>0</v>
      </c>
      <c r="BL1318" s="18">
        <f t="shared" si="3800"/>
        <v>-476.46800000000002</v>
      </c>
      <c r="BM1318" s="18">
        <f t="shared" si="3800"/>
        <v>0</v>
      </c>
      <c r="BN1318" s="18">
        <f t="shared" si="3800"/>
        <v>0</v>
      </c>
      <c r="BO1318" s="18">
        <f t="shared" si="3778"/>
        <v>6378.05</v>
      </c>
      <c r="BP1318" s="18">
        <f t="shared" si="3779"/>
        <v>0</v>
      </c>
      <c r="BQ1318" s="18">
        <f t="shared" si="3780"/>
        <v>0</v>
      </c>
      <c r="BR1318" s="18">
        <f t="shared" si="3800"/>
        <v>0</v>
      </c>
      <c r="BS1318" s="18">
        <f t="shared" si="3800"/>
        <v>0</v>
      </c>
      <c r="BT1318" s="18">
        <f t="shared" si="3800"/>
        <v>0</v>
      </c>
      <c r="BU1318" s="18">
        <f t="shared" si="3771"/>
        <v>6378.05</v>
      </c>
      <c r="BV1318" s="18">
        <f t="shared" si="3772"/>
        <v>0</v>
      </c>
      <c r="BW1318" s="18">
        <f t="shared" si="3773"/>
        <v>0</v>
      </c>
      <c r="BX1318" s="18">
        <f t="shared" si="3800"/>
        <v>310.57799999999997</v>
      </c>
      <c r="BY1318" s="18">
        <f t="shared" si="3800"/>
        <v>0</v>
      </c>
      <c r="BZ1318" s="18">
        <f t="shared" si="3800"/>
        <v>0</v>
      </c>
      <c r="CA1318" s="18">
        <f t="shared" si="3749"/>
        <v>6688.6280000000006</v>
      </c>
      <c r="CB1318" s="18">
        <f t="shared" si="3750"/>
        <v>0</v>
      </c>
      <c r="CC1318" s="18">
        <f t="shared" si="3751"/>
        <v>0</v>
      </c>
      <c r="CD1318" s="18">
        <f t="shared" si="3800"/>
        <v>0</v>
      </c>
      <c r="CE1318" s="27"/>
      <c r="CF1318" s="33"/>
    </row>
    <row r="1319" spans="1:84" ht="140.4" x14ac:dyDescent="0.3">
      <c r="A1319" s="41" t="s">
        <v>227</v>
      </c>
      <c r="B1319" s="39">
        <v>460</v>
      </c>
      <c r="C1319" s="41"/>
      <c r="D1319" s="41"/>
      <c r="E1319" s="14" t="s">
        <v>567</v>
      </c>
      <c r="F1319" s="18">
        <f t="shared" si="3798"/>
        <v>6604.7</v>
      </c>
      <c r="G1319" s="18">
        <f t="shared" si="3798"/>
        <v>0</v>
      </c>
      <c r="H1319" s="18">
        <f t="shared" si="3798"/>
        <v>0</v>
      </c>
      <c r="I1319" s="18">
        <f t="shared" si="3798"/>
        <v>0</v>
      </c>
      <c r="J1319" s="18">
        <f t="shared" si="3798"/>
        <v>0</v>
      </c>
      <c r="K1319" s="18">
        <f t="shared" si="3798"/>
        <v>0</v>
      </c>
      <c r="L1319" s="18">
        <f t="shared" si="3752"/>
        <v>6604.7</v>
      </c>
      <c r="M1319" s="18">
        <f t="shared" si="3753"/>
        <v>0</v>
      </c>
      <c r="N1319" s="18">
        <f t="shared" si="3754"/>
        <v>0</v>
      </c>
      <c r="O1319" s="18">
        <f t="shared" si="3799"/>
        <v>0</v>
      </c>
      <c r="P1319" s="18">
        <f t="shared" si="3799"/>
        <v>0</v>
      </c>
      <c r="Q1319" s="18">
        <f t="shared" si="3799"/>
        <v>0</v>
      </c>
      <c r="R1319" s="18">
        <f t="shared" si="3799"/>
        <v>0</v>
      </c>
      <c r="S1319" s="18">
        <f t="shared" si="3799"/>
        <v>0</v>
      </c>
      <c r="T1319" s="18">
        <f t="shared" si="3703"/>
        <v>6604.7</v>
      </c>
      <c r="U1319" s="18">
        <f t="shared" si="3704"/>
        <v>0</v>
      </c>
      <c r="V1319" s="18">
        <f t="shared" si="3705"/>
        <v>0</v>
      </c>
      <c r="W1319" s="18">
        <f t="shared" si="3800"/>
        <v>0</v>
      </c>
      <c r="X1319" s="18">
        <f t="shared" si="3800"/>
        <v>0</v>
      </c>
      <c r="Y1319" s="18">
        <f t="shared" si="3800"/>
        <v>0</v>
      </c>
      <c r="Z1319" s="18">
        <f t="shared" si="3800"/>
        <v>0</v>
      </c>
      <c r="AA1319" s="18">
        <f t="shared" si="3800"/>
        <v>0</v>
      </c>
      <c r="AB1319" s="18">
        <f t="shared" si="3800"/>
        <v>0</v>
      </c>
      <c r="AC1319" s="18">
        <f t="shared" si="3706"/>
        <v>6604.7</v>
      </c>
      <c r="AD1319" s="18">
        <f t="shared" si="3707"/>
        <v>0</v>
      </c>
      <c r="AE1319" s="18">
        <f t="shared" si="3708"/>
        <v>0</v>
      </c>
      <c r="AF1319" s="18">
        <f t="shared" si="3800"/>
        <v>0</v>
      </c>
      <c r="AG1319" s="18">
        <f t="shared" si="3800"/>
        <v>0</v>
      </c>
      <c r="AH1319" s="18">
        <f t="shared" si="3800"/>
        <v>0</v>
      </c>
      <c r="AI1319" s="18">
        <f t="shared" si="3696"/>
        <v>6604.7</v>
      </c>
      <c r="AJ1319" s="18">
        <f t="shared" si="3697"/>
        <v>0</v>
      </c>
      <c r="AK1319" s="18">
        <f t="shared" si="3698"/>
        <v>0</v>
      </c>
      <c r="AL1319" s="18">
        <f t="shared" si="3800"/>
        <v>0</v>
      </c>
      <c r="AM1319" s="18">
        <f t="shared" si="3699"/>
        <v>6604.7</v>
      </c>
      <c r="AN1319" s="18">
        <f t="shared" si="3800"/>
        <v>0</v>
      </c>
      <c r="AO1319" s="18">
        <f t="shared" si="3800"/>
        <v>0</v>
      </c>
      <c r="AP1319" s="18">
        <f t="shared" si="3800"/>
        <v>0</v>
      </c>
      <c r="AQ1319" s="18">
        <f t="shared" si="3648"/>
        <v>6604.7</v>
      </c>
      <c r="AR1319" s="18">
        <f t="shared" si="3649"/>
        <v>0</v>
      </c>
      <c r="AS1319" s="18">
        <f t="shared" si="3650"/>
        <v>0</v>
      </c>
      <c r="AT1319" s="18">
        <f t="shared" si="3800"/>
        <v>0</v>
      </c>
      <c r="AU1319" s="18">
        <f t="shared" si="3800"/>
        <v>0</v>
      </c>
      <c r="AV1319" s="18">
        <f t="shared" si="3800"/>
        <v>0</v>
      </c>
      <c r="AW1319" s="18">
        <f t="shared" si="3651"/>
        <v>6604.7</v>
      </c>
      <c r="AX1319" s="18">
        <f t="shared" si="3652"/>
        <v>0</v>
      </c>
      <c r="AY1319" s="18">
        <f t="shared" si="3653"/>
        <v>0</v>
      </c>
      <c r="AZ1319" s="18">
        <f t="shared" si="3800"/>
        <v>249.81800000000001</v>
      </c>
      <c r="BA1319" s="18">
        <f t="shared" si="3800"/>
        <v>0</v>
      </c>
      <c r="BB1319" s="18">
        <f t="shared" si="3800"/>
        <v>0</v>
      </c>
      <c r="BC1319" s="18">
        <f t="shared" si="3644"/>
        <v>6854.518</v>
      </c>
      <c r="BD1319" s="18">
        <f t="shared" si="3645"/>
        <v>0</v>
      </c>
      <c r="BE1319" s="18">
        <f t="shared" si="3646"/>
        <v>0</v>
      </c>
      <c r="BF1319" s="18">
        <f t="shared" si="3800"/>
        <v>0</v>
      </c>
      <c r="BG1319" s="18">
        <f t="shared" si="3800"/>
        <v>0</v>
      </c>
      <c r="BH1319" s="18">
        <f t="shared" si="3800"/>
        <v>0</v>
      </c>
      <c r="BI1319" s="18">
        <f t="shared" ref="BI1319:BI1388" si="3801">BC1319+BF1319</f>
        <v>6854.518</v>
      </c>
      <c r="BJ1319" s="18">
        <f t="shared" ref="BJ1319:BJ1388" si="3802">BD1319+BG1319</f>
        <v>0</v>
      </c>
      <c r="BK1319" s="18">
        <f t="shared" ref="BK1319:BK1388" si="3803">BE1319+BH1319</f>
        <v>0</v>
      </c>
      <c r="BL1319" s="18">
        <f t="shared" si="3800"/>
        <v>-476.46800000000002</v>
      </c>
      <c r="BM1319" s="18">
        <f t="shared" si="3800"/>
        <v>0</v>
      </c>
      <c r="BN1319" s="18">
        <f t="shared" si="3800"/>
        <v>0</v>
      </c>
      <c r="BO1319" s="18">
        <f t="shared" si="3778"/>
        <v>6378.05</v>
      </c>
      <c r="BP1319" s="18">
        <f t="shared" si="3779"/>
        <v>0</v>
      </c>
      <c r="BQ1319" s="18">
        <f t="shared" si="3780"/>
        <v>0</v>
      </c>
      <c r="BR1319" s="18">
        <f t="shared" si="3800"/>
        <v>0</v>
      </c>
      <c r="BS1319" s="18">
        <f t="shared" si="3800"/>
        <v>0</v>
      </c>
      <c r="BT1319" s="18">
        <f t="shared" si="3800"/>
        <v>0</v>
      </c>
      <c r="BU1319" s="18">
        <f t="shared" si="3771"/>
        <v>6378.05</v>
      </c>
      <c r="BV1319" s="18">
        <f t="shared" si="3772"/>
        <v>0</v>
      </c>
      <c r="BW1319" s="18">
        <f t="shared" si="3773"/>
        <v>0</v>
      </c>
      <c r="BX1319" s="18">
        <f t="shared" si="3800"/>
        <v>310.57799999999997</v>
      </c>
      <c r="BY1319" s="18">
        <f t="shared" si="3800"/>
        <v>0</v>
      </c>
      <c r="BZ1319" s="18">
        <f t="shared" si="3800"/>
        <v>0</v>
      </c>
      <c r="CA1319" s="18">
        <f t="shared" si="3749"/>
        <v>6688.6280000000006</v>
      </c>
      <c r="CB1319" s="18">
        <f t="shared" si="3750"/>
        <v>0</v>
      </c>
      <c r="CC1319" s="18">
        <f t="shared" si="3751"/>
        <v>0</v>
      </c>
      <c r="CD1319" s="18">
        <f t="shared" si="3800"/>
        <v>0</v>
      </c>
      <c r="CE1319" s="27"/>
      <c r="CF1319" s="33"/>
    </row>
    <row r="1320" spans="1:84" x14ac:dyDescent="0.3">
      <c r="A1320" s="41" t="s">
        <v>227</v>
      </c>
      <c r="B1320" s="39">
        <v>460</v>
      </c>
      <c r="C1320" s="41" t="s">
        <v>27</v>
      </c>
      <c r="D1320" s="41" t="s">
        <v>110</v>
      </c>
      <c r="E1320" s="14" t="s">
        <v>532</v>
      </c>
      <c r="F1320" s="23">
        <v>6604.7</v>
      </c>
      <c r="G1320" s="18"/>
      <c r="H1320" s="18"/>
      <c r="I1320" s="18"/>
      <c r="J1320" s="18"/>
      <c r="K1320" s="18"/>
      <c r="L1320" s="18">
        <f t="shared" si="3752"/>
        <v>6604.7</v>
      </c>
      <c r="M1320" s="18">
        <f t="shared" si="3753"/>
        <v>0</v>
      </c>
      <c r="N1320" s="18">
        <f t="shared" si="3754"/>
        <v>0</v>
      </c>
      <c r="O1320" s="18"/>
      <c r="P1320" s="18"/>
      <c r="Q1320" s="18"/>
      <c r="R1320" s="18"/>
      <c r="S1320" s="18"/>
      <c r="T1320" s="18">
        <f t="shared" si="3703"/>
        <v>6604.7</v>
      </c>
      <c r="U1320" s="18">
        <f t="shared" si="3704"/>
        <v>0</v>
      </c>
      <c r="V1320" s="18">
        <f t="shared" si="3705"/>
        <v>0</v>
      </c>
      <c r="W1320" s="18"/>
      <c r="X1320" s="18"/>
      <c r="Y1320" s="18"/>
      <c r="Z1320" s="18"/>
      <c r="AA1320" s="18"/>
      <c r="AB1320" s="18"/>
      <c r="AC1320" s="18">
        <f t="shared" si="3706"/>
        <v>6604.7</v>
      </c>
      <c r="AD1320" s="18">
        <f t="shared" si="3707"/>
        <v>0</v>
      </c>
      <c r="AE1320" s="18">
        <f t="shared" si="3708"/>
        <v>0</v>
      </c>
      <c r="AF1320" s="18"/>
      <c r="AG1320" s="18"/>
      <c r="AH1320" s="18"/>
      <c r="AI1320" s="18">
        <f t="shared" si="3696"/>
        <v>6604.7</v>
      </c>
      <c r="AJ1320" s="18">
        <f t="shared" si="3697"/>
        <v>0</v>
      </c>
      <c r="AK1320" s="18">
        <f t="shared" si="3698"/>
        <v>0</v>
      </c>
      <c r="AL1320" s="18"/>
      <c r="AM1320" s="18">
        <f t="shared" si="3699"/>
        <v>6604.7</v>
      </c>
      <c r="AN1320" s="18"/>
      <c r="AO1320" s="18"/>
      <c r="AP1320" s="18"/>
      <c r="AQ1320" s="18">
        <f t="shared" si="3648"/>
        <v>6604.7</v>
      </c>
      <c r="AR1320" s="18">
        <f t="shared" si="3649"/>
        <v>0</v>
      </c>
      <c r="AS1320" s="18">
        <f t="shared" si="3650"/>
        <v>0</v>
      </c>
      <c r="AT1320" s="18"/>
      <c r="AU1320" s="18"/>
      <c r="AV1320" s="18"/>
      <c r="AW1320" s="18">
        <f t="shared" si="3651"/>
        <v>6604.7</v>
      </c>
      <c r="AX1320" s="18">
        <f t="shared" si="3652"/>
        <v>0</v>
      </c>
      <c r="AY1320" s="18">
        <f t="shared" si="3653"/>
        <v>0</v>
      </c>
      <c r="AZ1320" s="18">
        <v>249.81800000000001</v>
      </c>
      <c r="BA1320" s="18"/>
      <c r="BB1320" s="18"/>
      <c r="BC1320" s="18">
        <f t="shared" ref="BC1320:BC1389" si="3804">AW1320+AZ1320</f>
        <v>6854.518</v>
      </c>
      <c r="BD1320" s="18">
        <f t="shared" ref="BD1320:BD1389" si="3805">AX1320+BA1320</f>
        <v>0</v>
      </c>
      <c r="BE1320" s="18">
        <f t="shared" ref="BE1320:BE1389" si="3806">AY1320+BB1320</f>
        <v>0</v>
      </c>
      <c r="BF1320" s="18"/>
      <c r="BG1320" s="18"/>
      <c r="BH1320" s="18"/>
      <c r="BI1320" s="18">
        <f t="shared" si="3801"/>
        <v>6854.518</v>
      </c>
      <c r="BJ1320" s="18">
        <f t="shared" si="3802"/>
        <v>0</v>
      </c>
      <c r="BK1320" s="18">
        <f t="shared" si="3803"/>
        <v>0</v>
      </c>
      <c r="BL1320" s="18">
        <v>-476.46800000000002</v>
      </c>
      <c r="BM1320" s="18"/>
      <c r="BN1320" s="18"/>
      <c r="BO1320" s="18">
        <f t="shared" si="3778"/>
        <v>6378.05</v>
      </c>
      <c r="BP1320" s="18">
        <f t="shared" si="3779"/>
        <v>0</v>
      </c>
      <c r="BQ1320" s="18">
        <f t="shared" si="3780"/>
        <v>0</v>
      </c>
      <c r="BR1320" s="18"/>
      <c r="BS1320" s="18"/>
      <c r="BT1320" s="18"/>
      <c r="BU1320" s="18">
        <f t="shared" si="3771"/>
        <v>6378.05</v>
      </c>
      <c r="BV1320" s="18">
        <f t="shared" si="3772"/>
        <v>0</v>
      </c>
      <c r="BW1320" s="18">
        <f t="shared" si="3773"/>
        <v>0</v>
      </c>
      <c r="BX1320" s="18">
        <v>310.57799999999997</v>
      </c>
      <c r="BY1320" s="18"/>
      <c r="BZ1320" s="18"/>
      <c r="CA1320" s="18">
        <f t="shared" si="3749"/>
        <v>6688.6280000000006</v>
      </c>
      <c r="CB1320" s="18">
        <f t="shared" si="3750"/>
        <v>0</v>
      </c>
      <c r="CC1320" s="18">
        <f t="shared" si="3751"/>
        <v>0</v>
      </c>
      <c r="CD1320" s="18"/>
      <c r="CE1320" s="27"/>
      <c r="CF1320" s="33"/>
    </row>
    <row r="1321" spans="1:84" ht="31.2" x14ac:dyDescent="0.3">
      <c r="A1321" s="41" t="s">
        <v>228</v>
      </c>
      <c r="B1321" s="39"/>
      <c r="C1321" s="41"/>
      <c r="D1321" s="41"/>
      <c r="E1321" s="14" t="s">
        <v>1024</v>
      </c>
      <c r="F1321" s="18">
        <f t="shared" ref="F1321:K1323" si="3807">F1322</f>
        <v>5036.3999999999996</v>
      </c>
      <c r="G1321" s="18">
        <f t="shared" si="3807"/>
        <v>0</v>
      </c>
      <c r="H1321" s="18">
        <f t="shared" si="3807"/>
        <v>0</v>
      </c>
      <c r="I1321" s="18">
        <f t="shared" si="3807"/>
        <v>0</v>
      </c>
      <c r="J1321" s="18">
        <f t="shared" si="3807"/>
        <v>0</v>
      </c>
      <c r="K1321" s="18">
        <f t="shared" si="3807"/>
        <v>0</v>
      </c>
      <c r="L1321" s="18">
        <f t="shared" si="3752"/>
        <v>5036.3999999999996</v>
      </c>
      <c r="M1321" s="18">
        <f t="shared" si="3753"/>
        <v>0</v>
      </c>
      <c r="N1321" s="18">
        <f t="shared" si="3754"/>
        <v>0</v>
      </c>
      <c r="O1321" s="18">
        <f t="shared" ref="O1321:S1323" si="3808">O1322</f>
        <v>0</v>
      </c>
      <c r="P1321" s="18">
        <f t="shared" si="3808"/>
        <v>0</v>
      </c>
      <c r="Q1321" s="18">
        <f t="shared" si="3808"/>
        <v>0</v>
      </c>
      <c r="R1321" s="18">
        <f t="shared" si="3808"/>
        <v>0</v>
      </c>
      <c r="S1321" s="18">
        <f t="shared" si="3808"/>
        <v>0</v>
      </c>
      <c r="T1321" s="18">
        <f t="shared" si="3703"/>
        <v>5036.3999999999996</v>
      </c>
      <c r="U1321" s="18">
        <f t="shared" si="3704"/>
        <v>0</v>
      </c>
      <c r="V1321" s="18">
        <f t="shared" si="3705"/>
        <v>0</v>
      </c>
      <c r="W1321" s="18">
        <f t="shared" ref="W1321:CD1323" si="3809">W1322</f>
        <v>0</v>
      </c>
      <c r="X1321" s="18">
        <f t="shared" si="3809"/>
        <v>0</v>
      </c>
      <c r="Y1321" s="18">
        <f t="shared" si="3809"/>
        <v>0</v>
      </c>
      <c r="Z1321" s="18">
        <f t="shared" si="3809"/>
        <v>0</v>
      </c>
      <c r="AA1321" s="18">
        <f t="shared" si="3809"/>
        <v>0</v>
      </c>
      <c r="AB1321" s="18">
        <f t="shared" si="3809"/>
        <v>0</v>
      </c>
      <c r="AC1321" s="18">
        <f t="shared" si="3706"/>
        <v>5036.3999999999996</v>
      </c>
      <c r="AD1321" s="18">
        <f t="shared" si="3707"/>
        <v>0</v>
      </c>
      <c r="AE1321" s="18">
        <f t="shared" si="3708"/>
        <v>0</v>
      </c>
      <c r="AF1321" s="18">
        <f t="shared" si="3809"/>
        <v>0</v>
      </c>
      <c r="AG1321" s="18">
        <f t="shared" si="3809"/>
        <v>0</v>
      </c>
      <c r="AH1321" s="18">
        <f t="shared" si="3809"/>
        <v>0</v>
      </c>
      <c r="AI1321" s="18">
        <f t="shared" si="3696"/>
        <v>5036.3999999999996</v>
      </c>
      <c r="AJ1321" s="18">
        <f t="shared" si="3697"/>
        <v>0</v>
      </c>
      <c r="AK1321" s="18">
        <f t="shared" si="3698"/>
        <v>0</v>
      </c>
      <c r="AL1321" s="18">
        <f t="shared" si="3809"/>
        <v>0</v>
      </c>
      <c r="AM1321" s="18">
        <f t="shared" si="3699"/>
        <v>5036.3999999999996</v>
      </c>
      <c r="AN1321" s="18">
        <f t="shared" si="3809"/>
        <v>0</v>
      </c>
      <c r="AO1321" s="18">
        <f t="shared" si="3809"/>
        <v>0</v>
      </c>
      <c r="AP1321" s="18">
        <f t="shared" si="3809"/>
        <v>0</v>
      </c>
      <c r="AQ1321" s="18">
        <f t="shared" si="3648"/>
        <v>5036.3999999999996</v>
      </c>
      <c r="AR1321" s="18">
        <f t="shared" si="3649"/>
        <v>0</v>
      </c>
      <c r="AS1321" s="18">
        <f t="shared" si="3650"/>
        <v>0</v>
      </c>
      <c r="AT1321" s="18">
        <f t="shared" si="3809"/>
        <v>0</v>
      </c>
      <c r="AU1321" s="18">
        <f t="shared" si="3809"/>
        <v>0</v>
      </c>
      <c r="AV1321" s="18">
        <f t="shared" si="3809"/>
        <v>0</v>
      </c>
      <c r="AW1321" s="18">
        <f t="shared" si="3651"/>
        <v>5036.3999999999996</v>
      </c>
      <c r="AX1321" s="18">
        <f t="shared" si="3652"/>
        <v>0</v>
      </c>
      <c r="AY1321" s="18">
        <f t="shared" si="3653"/>
        <v>0</v>
      </c>
      <c r="AZ1321" s="18">
        <f t="shared" si="3809"/>
        <v>1675.64</v>
      </c>
      <c r="BA1321" s="18">
        <f t="shared" si="3809"/>
        <v>0</v>
      </c>
      <c r="BB1321" s="18">
        <f t="shared" si="3809"/>
        <v>0</v>
      </c>
      <c r="BC1321" s="18">
        <f t="shared" si="3804"/>
        <v>6712.04</v>
      </c>
      <c r="BD1321" s="18">
        <f t="shared" si="3805"/>
        <v>0</v>
      </c>
      <c r="BE1321" s="18">
        <f t="shared" si="3806"/>
        <v>0</v>
      </c>
      <c r="BF1321" s="18">
        <f t="shared" si="3809"/>
        <v>0</v>
      </c>
      <c r="BG1321" s="18">
        <f t="shared" si="3809"/>
        <v>0</v>
      </c>
      <c r="BH1321" s="18">
        <f t="shared" si="3809"/>
        <v>0</v>
      </c>
      <c r="BI1321" s="18">
        <f t="shared" si="3801"/>
        <v>6712.04</v>
      </c>
      <c r="BJ1321" s="18">
        <f t="shared" si="3802"/>
        <v>0</v>
      </c>
      <c r="BK1321" s="18">
        <f t="shared" si="3803"/>
        <v>0</v>
      </c>
      <c r="BL1321" s="18">
        <f t="shared" si="3809"/>
        <v>0</v>
      </c>
      <c r="BM1321" s="18">
        <f t="shared" si="3809"/>
        <v>0</v>
      </c>
      <c r="BN1321" s="18">
        <f t="shared" si="3809"/>
        <v>0</v>
      </c>
      <c r="BO1321" s="18">
        <f t="shared" si="3778"/>
        <v>6712.04</v>
      </c>
      <c r="BP1321" s="18">
        <f t="shared" si="3779"/>
        <v>0</v>
      </c>
      <c r="BQ1321" s="18">
        <f t="shared" si="3780"/>
        <v>0</v>
      </c>
      <c r="BR1321" s="18">
        <f t="shared" si="3809"/>
        <v>0</v>
      </c>
      <c r="BS1321" s="18">
        <f t="shared" si="3809"/>
        <v>0</v>
      </c>
      <c r="BT1321" s="18">
        <f t="shared" si="3809"/>
        <v>0</v>
      </c>
      <c r="BU1321" s="18">
        <f t="shared" si="3771"/>
        <v>6712.04</v>
      </c>
      <c r="BV1321" s="18">
        <f t="shared" si="3772"/>
        <v>0</v>
      </c>
      <c r="BW1321" s="18">
        <f t="shared" si="3773"/>
        <v>0</v>
      </c>
      <c r="BX1321" s="18">
        <f t="shared" si="3809"/>
        <v>0</v>
      </c>
      <c r="BY1321" s="18">
        <f t="shared" si="3809"/>
        <v>0</v>
      </c>
      <c r="BZ1321" s="18">
        <f t="shared" si="3809"/>
        <v>0</v>
      </c>
      <c r="CA1321" s="18">
        <f t="shared" si="3749"/>
        <v>6712.04</v>
      </c>
      <c r="CB1321" s="18">
        <f t="shared" si="3750"/>
        <v>0</v>
      </c>
      <c r="CC1321" s="18">
        <f t="shared" si="3751"/>
        <v>0</v>
      </c>
      <c r="CD1321" s="18">
        <f t="shared" si="3809"/>
        <v>0</v>
      </c>
      <c r="CE1321" s="27"/>
      <c r="CF1321" s="33"/>
    </row>
    <row r="1322" spans="1:84" ht="46.8" x14ac:dyDescent="0.3">
      <c r="A1322" s="41" t="s">
        <v>228</v>
      </c>
      <c r="B1322" s="39">
        <v>400</v>
      </c>
      <c r="C1322" s="41"/>
      <c r="D1322" s="41"/>
      <c r="E1322" s="14" t="s">
        <v>553</v>
      </c>
      <c r="F1322" s="18">
        <f t="shared" si="3807"/>
        <v>5036.3999999999996</v>
      </c>
      <c r="G1322" s="18">
        <f t="shared" si="3807"/>
        <v>0</v>
      </c>
      <c r="H1322" s="18">
        <f t="shared" si="3807"/>
        <v>0</v>
      </c>
      <c r="I1322" s="18">
        <f t="shared" si="3807"/>
        <v>0</v>
      </c>
      <c r="J1322" s="18">
        <f t="shared" si="3807"/>
        <v>0</v>
      </c>
      <c r="K1322" s="18">
        <f t="shared" si="3807"/>
        <v>0</v>
      </c>
      <c r="L1322" s="18">
        <f t="shared" si="3752"/>
        <v>5036.3999999999996</v>
      </c>
      <c r="M1322" s="18">
        <f t="shared" si="3753"/>
        <v>0</v>
      </c>
      <c r="N1322" s="18">
        <f t="shared" si="3754"/>
        <v>0</v>
      </c>
      <c r="O1322" s="18">
        <f t="shared" si="3808"/>
        <v>0</v>
      </c>
      <c r="P1322" s="18">
        <f t="shared" si="3808"/>
        <v>0</v>
      </c>
      <c r="Q1322" s="18">
        <f t="shared" si="3808"/>
        <v>0</v>
      </c>
      <c r="R1322" s="18">
        <f t="shared" si="3808"/>
        <v>0</v>
      </c>
      <c r="S1322" s="18">
        <f t="shared" si="3808"/>
        <v>0</v>
      </c>
      <c r="T1322" s="18">
        <f t="shared" si="3703"/>
        <v>5036.3999999999996</v>
      </c>
      <c r="U1322" s="18">
        <f t="shared" si="3704"/>
        <v>0</v>
      </c>
      <c r="V1322" s="18">
        <f t="shared" si="3705"/>
        <v>0</v>
      </c>
      <c r="W1322" s="18">
        <f t="shared" si="3809"/>
        <v>0</v>
      </c>
      <c r="X1322" s="18">
        <f t="shared" si="3809"/>
        <v>0</v>
      </c>
      <c r="Y1322" s="18">
        <f t="shared" si="3809"/>
        <v>0</v>
      </c>
      <c r="Z1322" s="18">
        <f t="shared" si="3809"/>
        <v>0</v>
      </c>
      <c r="AA1322" s="18">
        <f t="shared" si="3809"/>
        <v>0</v>
      </c>
      <c r="AB1322" s="18">
        <f t="shared" si="3809"/>
        <v>0</v>
      </c>
      <c r="AC1322" s="18">
        <f t="shared" si="3706"/>
        <v>5036.3999999999996</v>
      </c>
      <c r="AD1322" s="18">
        <f t="shared" si="3707"/>
        <v>0</v>
      </c>
      <c r="AE1322" s="18">
        <f t="shared" si="3708"/>
        <v>0</v>
      </c>
      <c r="AF1322" s="18">
        <f t="shared" si="3809"/>
        <v>0</v>
      </c>
      <c r="AG1322" s="18">
        <f t="shared" si="3809"/>
        <v>0</v>
      </c>
      <c r="AH1322" s="18">
        <f t="shared" si="3809"/>
        <v>0</v>
      </c>
      <c r="AI1322" s="18">
        <f t="shared" si="3696"/>
        <v>5036.3999999999996</v>
      </c>
      <c r="AJ1322" s="18">
        <f t="shared" si="3697"/>
        <v>0</v>
      </c>
      <c r="AK1322" s="18">
        <f t="shared" si="3698"/>
        <v>0</v>
      </c>
      <c r="AL1322" s="18">
        <f t="shared" si="3809"/>
        <v>0</v>
      </c>
      <c r="AM1322" s="18">
        <f t="shared" si="3699"/>
        <v>5036.3999999999996</v>
      </c>
      <c r="AN1322" s="18">
        <f t="shared" si="3809"/>
        <v>0</v>
      </c>
      <c r="AO1322" s="18">
        <f t="shared" si="3809"/>
        <v>0</v>
      </c>
      <c r="AP1322" s="18">
        <f t="shared" si="3809"/>
        <v>0</v>
      </c>
      <c r="AQ1322" s="18">
        <f t="shared" si="3648"/>
        <v>5036.3999999999996</v>
      </c>
      <c r="AR1322" s="18">
        <f t="shared" si="3649"/>
        <v>0</v>
      </c>
      <c r="AS1322" s="18">
        <f t="shared" si="3650"/>
        <v>0</v>
      </c>
      <c r="AT1322" s="18">
        <f t="shared" si="3809"/>
        <v>0</v>
      </c>
      <c r="AU1322" s="18">
        <f t="shared" si="3809"/>
        <v>0</v>
      </c>
      <c r="AV1322" s="18">
        <f t="shared" si="3809"/>
        <v>0</v>
      </c>
      <c r="AW1322" s="18">
        <f t="shared" si="3651"/>
        <v>5036.3999999999996</v>
      </c>
      <c r="AX1322" s="18">
        <f t="shared" si="3652"/>
        <v>0</v>
      </c>
      <c r="AY1322" s="18">
        <f t="shared" si="3653"/>
        <v>0</v>
      </c>
      <c r="AZ1322" s="18">
        <f t="shared" si="3809"/>
        <v>1675.64</v>
      </c>
      <c r="BA1322" s="18">
        <f t="shared" si="3809"/>
        <v>0</v>
      </c>
      <c r="BB1322" s="18">
        <f t="shared" si="3809"/>
        <v>0</v>
      </c>
      <c r="BC1322" s="18">
        <f t="shared" si="3804"/>
        <v>6712.04</v>
      </c>
      <c r="BD1322" s="18">
        <f t="shared" si="3805"/>
        <v>0</v>
      </c>
      <c r="BE1322" s="18">
        <f t="shared" si="3806"/>
        <v>0</v>
      </c>
      <c r="BF1322" s="18">
        <f t="shared" si="3809"/>
        <v>0</v>
      </c>
      <c r="BG1322" s="18">
        <f t="shared" si="3809"/>
        <v>0</v>
      </c>
      <c r="BH1322" s="18">
        <f t="shared" si="3809"/>
        <v>0</v>
      </c>
      <c r="BI1322" s="18">
        <f t="shared" si="3801"/>
        <v>6712.04</v>
      </c>
      <c r="BJ1322" s="18">
        <f t="shared" si="3802"/>
        <v>0</v>
      </c>
      <c r="BK1322" s="18">
        <f t="shared" si="3803"/>
        <v>0</v>
      </c>
      <c r="BL1322" s="18">
        <f t="shared" si="3809"/>
        <v>0</v>
      </c>
      <c r="BM1322" s="18">
        <f t="shared" si="3809"/>
        <v>0</v>
      </c>
      <c r="BN1322" s="18">
        <f t="shared" si="3809"/>
        <v>0</v>
      </c>
      <c r="BO1322" s="18">
        <f t="shared" si="3778"/>
        <v>6712.04</v>
      </c>
      <c r="BP1322" s="18">
        <f t="shared" si="3779"/>
        <v>0</v>
      </c>
      <c r="BQ1322" s="18">
        <f t="shared" si="3780"/>
        <v>0</v>
      </c>
      <c r="BR1322" s="18">
        <f t="shared" si="3809"/>
        <v>0</v>
      </c>
      <c r="BS1322" s="18">
        <f t="shared" si="3809"/>
        <v>0</v>
      </c>
      <c r="BT1322" s="18">
        <f t="shared" si="3809"/>
        <v>0</v>
      </c>
      <c r="BU1322" s="18">
        <f t="shared" si="3771"/>
        <v>6712.04</v>
      </c>
      <c r="BV1322" s="18">
        <f t="shared" si="3772"/>
        <v>0</v>
      </c>
      <c r="BW1322" s="18">
        <f t="shared" si="3773"/>
        <v>0</v>
      </c>
      <c r="BX1322" s="18">
        <f t="shared" si="3809"/>
        <v>0</v>
      </c>
      <c r="BY1322" s="18">
        <f t="shared" si="3809"/>
        <v>0</v>
      </c>
      <c r="BZ1322" s="18">
        <f t="shared" si="3809"/>
        <v>0</v>
      </c>
      <c r="CA1322" s="18">
        <f t="shared" si="3749"/>
        <v>6712.04</v>
      </c>
      <c r="CB1322" s="18">
        <f t="shared" si="3750"/>
        <v>0</v>
      </c>
      <c r="CC1322" s="18">
        <f t="shared" si="3751"/>
        <v>0</v>
      </c>
      <c r="CD1322" s="18">
        <f t="shared" si="3809"/>
        <v>0</v>
      </c>
      <c r="CE1322" s="27"/>
      <c r="CF1322" s="33"/>
    </row>
    <row r="1323" spans="1:84" ht="140.4" x14ac:dyDescent="0.3">
      <c r="A1323" s="41" t="s">
        <v>228</v>
      </c>
      <c r="B1323" s="39">
        <v>460</v>
      </c>
      <c r="C1323" s="41"/>
      <c r="D1323" s="41"/>
      <c r="E1323" s="14" t="s">
        <v>567</v>
      </c>
      <c r="F1323" s="18">
        <f t="shared" si="3807"/>
        <v>5036.3999999999996</v>
      </c>
      <c r="G1323" s="18">
        <f t="shared" si="3807"/>
        <v>0</v>
      </c>
      <c r="H1323" s="18">
        <f t="shared" si="3807"/>
        <v>0</v>
      </c>
      <c r="I1323" s="18">
        <f t="shared" si="3807"/>
        <v>0</v>
      </c>
      <c r="J1323" s="18">
        <f t="shared" si="3807"/>
        <v>0</v>
      </c>
      <c r="K1323" s="18">
        <f t="shared" si="3807"/>
        <v>0</v>
      </c>
      <c r="L1323" s="18">
        <f t="shared" si="3752"/>
        <v>5036.3999999999996</v>
      </c>
      <c r="M1323" s="18">
        <f t="shared" si="3753"/>
        <v>0</v>
      </c>
      <c r="N1323" s="18">
        <f t="shared" si="3754"/>
        <v>0</v>
      </c>
      <c r="O1323" s="18">
        <f t="shared" si="3808"/>
        <v>0</v>
      </c>
      <c r="P1323" s="18">
        <f t="shared" si="3808"/>
        <v>0</v>
      </c>
      <c r="Q1323" s="18">
        <f t="shared" si="3808"/>
        <v>0</v>
      </c>
      <c r="R1323" s="18">
        <f t="shared" si="3808"/>
        <v>0</v>
      </c>
      <c r="S1323" s="18">
        <f t="shared" si="3808"/>
        <v>0</v>
      </c>
      <c r="T1323" s="18">
        <f t="shared" si="3703"/>
        <v>5036.3999999999996</v>
      </c>
      <c r="U1323" s="18">
        <f t="shared" si="3704"/>
        <v>0</v>
      </c>
      <c r="V1323" s="18">
        <f t="shared" si="3705"/>
        <v>0</v>
      </c>
      <c r="W1323" s="18">
        <f t="shared" si="3809"/>
        <v>0</v>
      </c>
      <c r="X1323" s="18">
        <f t="shared" si="3809"/>
        <v>0</v>
      </c>
      <c r="Y1323" s="18">
        <f t="shared" si="3809"/>
        <v>0</v>
      </c>
      <c r="Z1323" s="18">
        <f t="shared" si="3809"/>
        <v>0</v>
      </c>
      <c r="AA1323" s="18">
        <f t="shared" si="3809"/>
        <v>0</v>
      </c>
      <c r="AB1323" s="18">
        <f t="shared" si="3809"/>
        <v>0</v>
      </c>
      <c r="AC1323" s="18">
        <f t="shared" si="3706"/>
        <v>5036.3999999999996</v>
      </c>
      <c r="AD1323" s="18">
        <f t="shared" si="3707"/>
        <v>0</v>
      </c>
      <c r="AE1323" s="18">
        <f t="shared" si="3708"/>
        <v>0</v>
      </c>
      <c r="AF1323" s="18">
        <f t="shared" si="3809"/>
        <v>0</v>
      </c>
      <c r="AG1323" s="18">
        <f t="shared" si="3809"/>
        <v>0</v>
      </c>
      <c r="AH1323" s="18">
        <f t="shared" si="3809"/>
        <v>0</v>
      </c>
      <c r="AI1323" s="18">
        <f t="shared" si="3696"/>
        <v>5036.3999999999996</v>
      </c>
      <c r="AJ1323" s="18">
        <f t="shared" si="3697"/>
        <v>0</v>
      </c>
      <c r="AK1323" s="18">
        <f t="shared" si="3698"/>
        <v>0</v>
      </c>
      <c r="AL1323" s="18">
        <f t="shared" si="3809"/>
        <v>0</v>
      </c>
      <c r="AM1323" s="18">
        <f t="shared" si="3699"/>
        <v>5036.3999999999996</v>
      </c>
      <c r="AN1323" s="18">
        <f t="shared" si="3809"/>
        <v>0</v>
      </c>
      <c r="AO1323" s="18">
        <f t="shared" si="3809"/>
        <v>0</v>
      </c>
      <c r="AP1323" s="18">
        <f t="shared" si="3809"/>
        <v>0</v>
      </c>
      <c r="AQ1323" s="18">
        <f t="shared" si="3648"/>
        <v>5036.3999999999996</v>
      </c>
      <c r="AR1323" s="18">
        <f t="shared" si="3649"/>
        <v>0</v>
      </c>
      <c r="AS1323" s="18">
        <f t="shared" si="3650"/>
        <v>0</v>
      </c>
      <c r="AT1323" s="18">
        <f t="shared" si="3809"/>
        <v>0</v>
      </c>
      <c r="AU1323" s="18">
        <f t="shared" si="3809"/>
        <v>0</v>
      </c>
      <c r="AV1323" s="18">
        <f t="shared" si="3809"/>
        <v>0</v>
      </c>
      <c r="AW1323" s="18">
        <f t="shared" si="3651"/>
        <v>5036.3999999999996</v>
      </c>
      <c r="AX1323" s="18">
        <f t="shared" si="3652"/>
        <v>0</v>
      </c>
      <c r="AY1323" s="18">
        <f t="shared" si="3653"/>
        <v>0</v>
      </c>
      <c r="AZ1323" s="18">
        <f t="shared" si="3809"/>
        <v>1675.64</v>
      </c>
      <c r="BA1323" s="18">
        <f t="shared" si="3809"/>
        <v>0</v>
      </c>
      <c r="BB1323" s="18">
        <f t="shared" si="3809"/>
        <v>0</v>
      </c>
      <c r="BC1323" s="18">
        <f t="shared" si="3804"/>
        <v>6712.04</v>
      </c>
      <c r="BD1323" s="18">
        <f t="shared" si="3805"/>
        <v>0</v>
      </c>
      <c r="BE1323" s="18">
        <f t="shared" si="3806"/>
        <v>0</v>
      </c>
      <c r="BF1323" s="18">
        <f t="shared" si="3809"/>
        <v>0</v>
      </c>
      <c r="BG1323" s="18">
        <f t="shared" si="3809"/>
        <v>0</v>
      </c>
      <c r="BH1323" s="18">
        <f t="shared" si="3809"/>
        <v>0</v>
      </c>
      <c r="BI1323" s="18">
        <f t="shared" si="3801"/>
        <v>6712.04</v>
      </c>
      <c r="BJ1323" s="18">
        <f t="shared" si="3802"/>
        <v>0</v>
      </c>
      <c r="BK1323" s="18">
        <f t="shared" si="3803"/>
        <v>0</v>
      </c>
      <c r="BL1323" s="18">
        <f t="shared" si="3809"/>
        <v>0</v>
      </c>
      <c r="BM1323" s="18">
        <f t="shared" si="3809"/>
        <v>0</v>
      </c>
      <c r="BN1323" s="18">
        <f t="shared" si="3809"/>
        <v>0</v>
      </c>
      <c r="BO1323" s="18">
        <f t="shared" si="3778"/>
        <v>6712.04</v>
      </c>
      <c r="BP1323" s="18">
        <f t="shared" si="3779"/>
        <v>0</v>
      </c>
      <c r="BQ1323" s="18">
        <f t="shared" si="3780"/>
        <v>0</v>
      </c>
      <c r="BR1323" s="18">
        <f t="shared" si="3809"/>
        <v>0</v>
      </c>
      <c r="BS1323" s="18">
        <f t="shared" si="3809"/>
        <v>0</v>
      </c>
      <c r="BT1323" s="18">
        <f t="shared" si="3809"/>
        <v>0</v>
      </c>
      <c r="BU1323" s="18">
        <f t="shared" si="3771"/>
        <v>6712.04</v>
      </c>
      <c r="BV1323" s="18">
        <f t="shared" si="3772"/>
        <v>0</v>
      </c>
      <c r="BW1323" s="18">
        <f t="shared" si="3773"/>
        <v>0</v>
      </c>
      <c r="BX1323" s="18">
        <f t="shared" si="3809"/>
        <v>0</v>
      </c>
      <c r="BY1323" s="18">
        <f t="shared" si="3809"/>
        <v>0</v>
      </c>
      <c r="BZ1323" s="18">
        <f t="shared" si="3809"/>
        <v>0</v>
      </c>
      <c r="CA1323" s="18">
        <f t="shared" si="3749"/>
        <v>6712.04</v>
      </c>
      <c r="CB1323" s="18">
        <f t="shared" si="3750"/>
        <v>0</v>
      </c>
      <c r="CC1323" s="18">
        <f t="shared" si="3751"/>
        <v>0</v>
      </c>
      <c r="CD1323" s="18">
        <f t="shared" si="3809"/>
        <v>0</v>
      </c>
      <c r="CE1323" s="27"/>
      <c r="CF1323" s="33"/>
    </row>
    <row r="1324" spans="1:84" x14ac:dyDescent="0.3">
      <c r="A1324" s="41" t="s">
        <v>228</v>
      </c>
      <c r="B1324" s="39">
        <v>460</v>
      </c>
      <c r="C1324" s="41" t="s">
        <v>27</v>
      </c>
      <c r="D1324" s="41" t="s">
        <v>110</v>
      </c>
      <c r="E1324" s="14" t="s">
        <v>532</v>
      </c>
      <c r="F1324" s="23">
        <v>5036.3999999999996</v>
      </c>
      <c r="G1324" s="18"/>
      <c r="H1324" s="18"/>
      <c r="I1324" s="18"/>
      <c r="J1324" s="18"/>
      <c r="K1324" s="18"/>
      <c r="L1324" s="18">
        <f t="shared" si="3752"/>
        <v>5036.3999999999996</v>
      </c>
      <c r="M1324" s="18">
        <f t="shared" si="3753"/>
        <v>0</v>
      </c>
      <c r="N1324" s="18">
        <f t="shared" si="3754"/>
        <v>0</v>
      </c>
      <c r="O1324" s="18"/>
      <c r="P1324" s="18"/>
      <c r="Q1324" s="18"/>
      <c r="R1324" s="18"/>
      <c r="S1324" s="18"/>
      <c r="T1324" s="18">
        <f t="shared" si="3703"/>
        <v>5036.3999999999996</v>
      </c>
      <c r="U1324" s="18">
        <f t="shared" si="3704"/>
        <v>0</v>
      </c>
      <c r="V1324" s="18">
        <f t="shared" si="3705"/>
        <v>0</v>
      </c>
      <c r="W1324" s="18"/>
      <c r="X1324" s="18"/>
      <c r="Y1324" s="18"/>
      <c r="Z1324" s="18"/>
      <c r="AA1324" s="18"/>
      <c r="AB1324" s="18"/>
      <c r="AC1324" s="18">
        <f t="shared" si="3706"/>
        <v>5036.3999999999996</v>
      </c>
      <c r="AD1324" s="18">
        <f t="shared" si="3707"/>
        <v>0</v>
      </c>
      <c r="AE1324" s="18">
        <f t="shared" si="3708"/>
        <v>0</v>
      </c>
      <c r="AF1324" s="18"/>
      <c r="AG1324" s="18"/>
      <c r="AH1324" s="18"/>
      <c r="AI1324" s="18">
        <f t="shared" si="3696"/>
        <v>5036.3999999999996</v>
      </c>
      <c r="AJ1324" s="18">
        <f t="shared" si="3697"/>
        <v>0</v>
      </c>
      <c r="AK1324" s="18">
        <f t="shared" si="3698"/>
        <v>0</v>
      </c>
      <c r="AL1324" s="18"/>
      <c r="AM1324" s="18">
        <f t="shared" si="3699"/>
        <v>5036.3999999999996</v>
      </c>
      <c r="AN1324" s="18"/>
      <c r="AO1324" s="18"/>
      <c r="AP1324" s="18"/>
      <c r="AQ1324" s="18">
        <f t="shared" ref="AQ1324:AQ1393" si="3810">AM1324+AN1324</f>
        <v>5036.3999999999996</v>
      </c>
      <c r="AR1324" s="18">
        <f t="shared" ref="AR1324:AR1393" si="3811">AJ1324+AO1324</f>
        <v>0</v>
      </c>
      <c r="AS1324" s="18">
        <f t="shared" ref="AS1324:AS1393" si="3812">AK1324+AP1324</f>
        <v>0</v>
      </c>
      <c r="AT1324" s="18"/>
      <c r="AU1324" s="18"/>
      <c r="AV1324" s="18"/>
      <c r="AW1324" s="18">
        <f t="shared" ref="AW1324:AW1393" si="3813">AQ1324+AT1324</f>
        <v>5036.3999999999996</v>
      </c>
      <c r="AX1324" s="18">
        <f t="shared" ref="AX1324:AX1393" si="3814">AR1324+AU1324</f>
        <v>0</v>
      </c>
      <c r="AY1324" s="18">
        <f t="shared" ref="AY1324:AY1393" si="3815">AS1324+AV1324</f>
        <v>0</v>
      </c>
      <c r="AZ1324" s="18">
        <v>1675.64</v>
      </c>
      <c r="BA1324" s="18"/>
      <c r="BB1324" s="18"/>
      <c r="BC1324" s="18">
        <f t="shared" si="3804"/>
        <v>6712.04</v>
      </c>
      <c r="BD1324" s="18">
        <f t="shared" si="3805"/>
        <v>0</v>
      </c>
      <c r="BE1324" s="18">
        <f t="shared" si="3806"/>
        <v>0</v>
      </c>
      <c r="BF1324" s="18"/>
      <c r="BG1324" s="18"/>
      <c r="BH1324" s="18"/>
      <c r="BI1324" s="18">
        <f t="shared" si="3801"/>
        <v>6712.04</v>
      </c>
      <c r="BJ1324" s="18">
        <f t="shared" si="3802"/>
        <v>0</v>
      </c>
      <c r="BK1324" s="18">
        <f t="shared" si="3803"/>
        <v>0</v>
      </c>
      <c r="BL1324" s="18"/>
      <c r="BM1324" s="18"/>
      <c r="BN1324" s="18"/>
      <c r="BO1324" s="18">
        <f t="shared" si="3778"/>
        <v>6712.04</v>
      </c>
      <c r="BP1324" s="18">
        <f t="shared" si="3779"/>
        <v>0</v>
      </c>
      <c r="BQ1324" s="18">
        <f t="shared" si="3780"/>
        <v>0</v>
      </c>
      <c r="BR1324" s="18"/>
      <c r="BS1324" s="18"/>
      <c r="BT1324" s="18"/>
      <c r="BU1324" s="18">
        <f t="shared" si="3771"/>
        <v>6712.04</v>
      </c>
      <c r="BV1324" s="18">
        <f t="shared" si="3772"/>
        <v>0</v>
      </c>
      <c r="BW1324" s="18">
        <f t="shared" si="3773"/>
        <v>0</v>
      </c>
      <c r="BX1324" s="18"/>
      <c r="BY1324" s="18"/>
      <c r="BZ1324" s="18"/>
      <c r="CA1324" s="18">
        <f t="shared" si="3749"/>
        <v>6712.04</v>
      </c>
      <c r="CB1324" s="18">
        <f t="shared" si="3750"/>
        <v>0</v>
      </c>
      <c r="CC1324" s="18">
        <f t="shared" si="3751"/>
        <v>0</v>
      </c>
      <c r="CD1324" s="18"/>
      <c r="CE1324" s="27"/>
      <c r="CF1324" s="33"/>
    </row>
    <row r="1325" spans="1:84" ht="31.2" x14ac:dyDescent="0.3">
      <c r="A1325" s="41" t="s">
        <v>885</v>
      </c>
      <c r="B1325" s="39"/>
      <c r="C1325" s="41"/>
      <c r="D1325" s="41"/>
      <c r="E1325" s="14" t="s">
        <v>1025</v>
      </c>
      <c r="F1325" s="18">
        <f t="shared" ref="F1325:K1327" si="3816">F1326</f>
        <v>0</v>
      </c>
      <c r="G1325" s="18">
        <f t="shared" si="3816"/>
        <v>6999.9</v>
      </c>
      <c r="H1325" s="18">
        <f t="shared" si="3816"/>
        <v>0</v>
      </c>
      <c r="I1325" s="18">
        <f t="shared" si="3816"/>
        <v>0</v>
      </c>
      <c r="J1325" s="18">
        <f t="shared" si="3816"/>
        <v>0</v>
      </c>
      <c r="K1325" s="18">
        <f t="shared" si="3816"/>
        <v>0</v>
      </c>
      <c r="L1325" s="18">
        <f t="shared" si="3752"/>
        <v>0</v>
      </c>
      <c r="M1325" s="18">
        <f t="shared" si="3753"/>
        <v>6999.9</v>
      </c>
      <c r="N1325" s="18">
        <f t="shared" si="3754"/>
        <v>0</v>
      </c>
      <c r="O1325" s="18">
        <f t="shared" ref="O1325:S1327" si="3817">O1326</f>
        <v>0</v>
      </c>
      <c r="P1325" s="18">
        <f t="shared" si="3817"/>
        <v>0</v>
      </c>
      <c r="Q1325" s="18">
        <f t="shared" si="3817"/>
        <v>0</v>
      </c>
      <c r="R1325" s="18">
        <f t="shared" si="3817"/>
        <v>0</v>
      </c>
      <c r="S1325" s="18">
        <f t="shared" si="3817"/>
        <v>0</v>
      </c>
      <c r="T1325" s="18">
        <f t="shared" si="3703"/>
        <v>0</v>
      </c>
      <c r="U1325" s="18">
        <f t="shared" si="3704"/>
        <v>6999.9</v>
      </c>
      <c r="V1325" s="18">
        <f t="shared" si="3705"/>
        <v>0</v>
      </c>
      <c r="W1325" s="18">
        <f t="shared" ref="W1325:CD1327" si="3818">W1326</f>
        <v>0</v>
      </c>
      <c r="X1325" s="18">
        <f t="shared" si="3818"/>
        <v>0</v>
      </c>
      <c r="Y1325" s="18">
        <f t="shared" si="3818"/>
        <v>0</v>
      </c>
      <c r="Z1325" s="18">
        <f t="shared" si="3818"/>
        <v>0</v>
      </c>
      <c r="AA1325" s="18">
        <f t="shared" si="3818"/>
        <v>0</v>
      </c>
      <c r="AB1325" s="18">
        <f t="shared" si="3818"/>
        <v>0</v>
      </c>
      <c r="AC1325" s="18">
        <f t="shared" si="3706"/>
        <v>0</v>
      </c>
      <c r="AD1325" s="18">
        <f t="shared" si="3707"/>
        <v>6999.9</v>
      </c>
      <c r="AE1325" s="18">
        <f t="shared" si="3708"/>
        <v>0</v>
      </c>
      <c r="AF1325" s="18">
        <f t="shared" si="3818"/>
        <v>0</v>
      </c>
      <c r="AG1325" s="18">
        <f t="shared" si="3818"/>
        <v>0</v>
      </c>
      <c r="AH1325" s="18">
        <f t="shared" si="3818"/>
        <v>0</v>
      </c>
      <c r="AI1325" s="18">
        <f t="shared" si="3696"/>
        <v>0</v>
      </c>
      <c r="AJ1325" s="18">
        <f t="shared" si="3697"/>
        <v>6999.9</v>
      </c>
      <c r="AK1325" s="18">
        <f t="shared" si="3698"/>
        <v>0</v>
      </c>
      <c r="AL1325" s="18">
        <f t="shared" si="3818"/>
        <v>0</v>
      </c>
      <c r="AM1325" s="18">
        <f t="shared" si="3699"/>
        <v>0</v>
      </c>
      <c r="AN1325" s="18">
        <f t="shared" si="3818"/>
        <v>0</v>
      </c>
      <c r="AO1325" s="18">
        <f t="shared" si="3818"/>
        <v>0</v>
      </c>
      <c r="AP1325" s="18">
        <f t="shared" si="3818"/>
        <v>0</v>
      </c>
      <c r="AQ1325" s="18">
        <f t="shared" si="3810"/>
        <v>0</v>
      </c>
      <c r="AR1325" s="18">
        <f t="shared" si="3811"/>
        <v>6999.9</v>
      </c>
      <c r="AS1325" s="18">
        <f t="shared" si="3812"/>
        <v>0</v>
      </c>
      <c r="AT1325" s="18">
        <f t="shared" si="3818"/>
        <v>0</v>
      </c>
      <c r="AU1325" s="18">
        <f t="shared" si="3818"/>
        <v>0</v>
      </c>
      <c r="AV1325" s="18">
        <f t="shared" si="3818"/>
        <v>0</v>
      </c>
      <c r="AW1325" s="18">
        <f t="shared" si="3813"/>
        <v>0</v>
      </c>
      <c r="AX1325" s="18">
        <f t="shared" si="3814"/>
        <v>6999.9</v>
      </c>
      <c r="AY1325" s="18">
        <f t="shared" si="3815"/>
        <v>0</v>
      </c>
      <c r="AZ1325" s="18">
        <f t="shared" si="3818"/>
        <v>0</v>
      </c>
      <c r="BA1325" s="18">
        <f t="shared" si="3818"/>
        <v>0</v>
      </c>
      <c r="BB1325" s="18">
        <f t="shared" si="3818"/>
        <v>0</v>
      </c>
      <c r="BC1325" s="18">
        <f t="shared" si="3804"/>
        <v>0</v>
      </c>
      <c r="BD1325" s="18">
        <f t="shared" si="3805"/>
        <v>6999.9</v>
      </c>
      <c r="BE1325" s="18">
        <f t="shared" si="3806"/>
        <v>0</v>
      </c>
      <c r="BF1325" s="18">
        <f t="shared" si="3818"/>
        <v>0</v>
      </c>
      <c r="BG1325" s="18">
        <f t="shared" si="3818"/>
        <v>0</v>
      </c>
      <c r="BH1325" s="18">
        <f t="shared" si="3818"/>
        <v>0</v>
      </c>
      <c r="BI1325" s="18">
        <f t="shared" si="3801"/>
        <v>0</v>
      </c>
      <c r="BJ1325" s="18">
        <f t="shared" si="3802"/>
        <v>6999.9</v>
      </c>
      <c r="BK1325" s="18">
        <f t="shared" si="3803"/>
        <v>0</v>
      </c>
      <c r="BL1325" s="18">
        <f t="shared" si="3818"/>
        <v>0</v>
      </c>
      <c r="BM1325" s="18">
        <f t="shared" si="3818"/>
        <v>0</v>
      </c>
      <c r="BN1325" s="18">
        <f t="shared" si="3818"/>
        <v>0</v>
      </c>
      <c r="BO1325" s="18">
        <f t="shared" si="3778"/>
        <v>0</v>
      </c>
      <c r="BP1325" s="18">
        <f t="shared" si="3779"/>
        <v>6999.9</v>
      </c>
      <c r="BQ1325" s="18">
        <f t="shared" si="3780"/>
        <v>0</v>
      </c>
      <c r="BR1325" s="18">
        <f t="shared" si="3818"/>
        <v>0</v>
      </c>
      <c r="BS1325" s="18">
        <f t="shared" si="3818"/>
        <v>0</v>
      </c>
      <c r="BT1325" s="18">
        <f t="shared" si="3818"/>
        <v>0</v>
      </c>
      <c r="BU1325" s="18">
        <f t="shared" si="3771"/>
        <v>0</v>
      </c>
      <c r="BV1325" s="18">
        <f t="shared" si="3772"/>
        <v>6999.9</v>
      </c>
      <c r="BW1325" s="18">
        <f t="shared" si="3773"/>
        <v>0</v>
      </c>
      <c r="BX1325" s="18">
        <f t="shared" si="3818"/>
        <v>0</v>
      </c>
      <c r="BY1325" s="18">
        <f t="shared" si="3818"/>
        <v>0</v>
      </c>
      <c r="BZ1325" s="18">
        <f t="shared" si="3818"/>
        <v>0</v>
      </c>
      <c r="CA1325" s="18">
        <f t="shared" si="3749"/>
        <v>0</v>
      </c>
      <c r="CB1325" s="18">
        <f t="shared" si="3750"/>
        <v>6999.9</v>
      </c>
      <c r="CC1325" s="18">
        <f t="shared" si="3751"/>
        <v>0</v>
      </c>
      <c r="CD1325" s="18">
        <f t="shared" si="3818"/>
        <v>0</v>
      </c>
      <c r="CE1325" s="27"/>
      <c r="CF1325" s="33"/>
    </row>
    <row r="1326" spans="1:84" ht="46.8" x14ac:dyDescent="0.3">
      <c r="A1326" s="41" t="s">
        <v>885</v>
      </c>
      <c r="B1326" s="39">
        <v>400</v>
      </c>
      <c r="C1326" s="41"/>
      <c r="D1326" s="41"/>
      <c r="E1326" s="14" t="s">
        <v>553</v>
      </c>
      <c r="F1326" s="18">
        <f t="shared" si="3816"/>
        <v>0</v>
      </c>
      <c r="G1326" s="18">
        <f t="shared" si="3816"/>
        <v>6999.9</v>
      </c>
      <c r="H1326" s="18">
        <f t="shared" si="3816"/>
        <v>0</v>
      </c>
      <c r="I1326" s="18">
        <f t="shared" si="3816"/>
        <v>0</v>
      </c>
      <c r="J1326" s="18">
        <f t="shared" si="3816"/>
        <v>0</v>
      </c>
      <c r="K1326" s="18">
        <f t="shared" si="3816"/>
        <v>0</v>
      </c>
      <c r="L1326" s="18">
        <f t="shared" si="3752"/>
        <v>0</v>
      </c>
      <c r="M1326" s="18">
        <f t="shared" si="3753"/>
        <v>6999.9</v>
      </c>
      <c r="N1326" s="18">
        <f t="shared" si="3754"/>
        <v>0</v>
      </c>
      <c r="O1326" s="18">
        <f t="shared" si="3817"/>
        <v>0</v>
      </c>
      <c r="P1326" s="18">
        <f t="shared" si="3817"/>
        <v>0</v>
      </c>
      <c r="Q1326" s="18">
        <f t="shared" si="3817"/>
        <v>0</v>
      </c>
      <c r="R1326" s="18">
        <f t="shared" si="3817"/>
        <v>0</v>
      </c>
      <c r="S1326" s="18">
        <f t="shared" si="3817"/>
        <v>0</v>
      </c>
      <c r="T1326" s="18">
        <f t="shared" si="3703"/>
        <v>0</v>
      </c>
      <c r="U1326" s="18">
        <f t="shared" si="3704"/>
        <v>6999.9</v>
      </c>
      <c r="V1326" s="18">
        <f t="shared" si="3705"/>
        <v>0</v>
      </c>
      <c r="W1326" s="18">
        <f t="shared" si="3818"/>
        <v>0</v>
      </c>
      <c r="X1326" s="18">
        <f t="shared" si="3818"/>
        <v>0</v>
      </c>
      <c r="Y1326" s="18">
        <f t="shared" si="3818"/>
        <v>0</v>
      </c>
      <c r="Z1326" s="18">
        <f t="shared" si="3818"/>
        <v>0</v>
      </c>
      <c r="AA1326" s="18">
        <f t="shared" si="3818"/>
        <v>0</v>
      </c>
      <c r="AB1326" s="18">
        <f t="shared" si="3818"/>
        <v>0</v>
      </c>
      <c r="AC1326" s="18">
        <f t="shared" si="3706"/>
        <v>0</v>
      </c>
      <c r="AD1326" s="18">
        <f t="shared" si="3707"/>
        <v>6999.9</v>
      </c>
      <c r="AE1326" s="18">
        <f t="shared" si="3708"/>
        <v>0</v>
      </c>
      <c r="AF1326" s="18">
        <f t="shared" si="3818"/>
        <v>0</v>
      </c>
      <c r="AG1326" s="18">
        <f t="shared" si="3818"/>
        <v>0</v>
      </c>
      <c r="AH1326" s="18">
        <f t="shared" si="3818"/>
        <v>0</v>
      </c>
      <c r="AI1326" s="18">
        <f t="shared" si="3696"/>
        <v>0</v>
      </c>
      <c r="AJ1326" s="18">
        <f t="shared" si="3697"/>
        <v>6999.9</v>
      </c>
      <c r="AK1326" s="18">
        <f t="shared" si="3698"/>
        <v>0</v>
      </c>
      <c r="AL1326" s="18">
        <f t="shared" si="3818"/>
        <v>0</v>
      </c>
      <c r="AM1326" s="18">
        <f t="shared" si="3699"/>
        <v>0</v>
      </c>
      <c r="AN1326" s="18">
        <f t="shared" si="3818"/>
        <v>0</v>
      </c>
      <c r="AO1326" s="18">
        <f t="shared" si="3818"/>
        <v>0</v>
      </c>
      <c r="AP1326" s="18">
        <f t="shared" si="3818"/>
        <v>0</v>
      </c>
      <c r="AQ1326" s="18">
        <f t="shared" si="3810"/>
        <v>0</v>
      </c>
      <c r="AR1326" s="18">
        <f t="shared" si="3811"/>
        <v>6999.9</v>
      </c>
      <c r="AS1326" s="18">
        <f t="shared" si="3812"/>
        <v>0</v>
      </c>
      <c r="AT1326" s="18">
        <f t="shared" si="3818"/>
        <v>0</v>
      </c>
      <c r="AU1326" s="18">
        <f t="shared" si="3818"/>
        <v>0</v>
      </c>
      <c r="AV1326" s="18">
        <f t="shared" si="3818"/>
        <v>0</v>
      </c>
      <c r="AW1326" s="18">
        <f t="shared" si="3813"/>
        <v>0</v>
      </c>
      <c r="AX1326" s="18">
        <f t="shared" si="3814"/>
        <v>6999.9</v>
      </c>
      <c r="AY1326" s="18">
        <f t="shared" si="3815"/>
        <v>0</v>
      </c>
      <c r="AZ1326" s="18">
        <f t="shared" si="3818"/>
        <v>0</v>
      </c>
      <c r="BA1326" s="18">
        <f t="shared" si="3818"/>
        <v>0</v>
      </c>
      <c r="BB1326" s="18">
        <f t="shared" si="3818"/>
        <v>0</v>
      </c>
      <c r="BC1326" s="18">
        <f t="shared" si="3804"/>
        <v>0</v>
      </c>
      <c r="BD1326" s="18">
        <f t="shared" si="3805"/>
        <v>6999.9</v>
      </c>
      <c r="BE1326" s="18">
        <f t="shared" si="3806"/>
        <v>0</v>
      </c>
      <c r="BF1326" s="18">
        <f t="shared" si="3818"/>
        <v>0</v>
      </c>
      <c r="BG1326" s="18">
        <f t="shared" si="3818"/>
        <v>0</v>
      </c>
      <c r="BH1326" s="18">
        <f t="shared" si="3818"/>
        <v>0</v>
      </c>
      <c r="BI1326" s="18">
        <f t="shared" si="3801"/>
        <v>0</v>
      </c>
      <c r="BJ1326" s="18">
        <f t="shared" si="3802"/>
        <v>6999.9</v>
      </c>
      <c r="BK1326" s="18">
        <f t="shared" si="3803"/>
        <v>0</v>
      </c>
      <c r="BL1326" s="18">
        <f t="shared" si="3818"/>
        <v>0</v>
      </c>
      <c r="BM1326" s="18">
        <f t="shared" si="3818"/>
        <v>0</v>
      </c>
      <c r="BN1326" s="18">
        <f t="shared" si="3818"/>
        <v>0</v>
      </c>
      <c r="BO1326" s="18">
        <f t="shared" si="3778"/>
        <v>0</v>
      </c>
      <c r="BP1326" s="18">
        <f t="shared" si="3779"/>
        <v>6999.9</v>
      </c>
      <c r="BQ1326" s="18">
        <f t="shared" si="3780"/>
        <v>0</v>
      </c>
      <c r="BR1326" s="18">
        <f t="shared" si="3818"/>
        <v>0</v>
      </c>
      <c r="BS1326" s="18">
        <f t="shared" si="3818"/>
        <v>0</v>
      </c>
      <c r="BT1326" s="18">
        <f t="shared" si="3818"/>
        <v>0</v>
      </c>
      <c r="BU1326" s="18">
        <f t="shared" si="3771"/>
        <v>0</v>
      </c>
      <c r="BV1326" s="18">
        <f t="shared" si="3772"/>
        <v>6999.9</v>
      </c>
      <c r="BW1326" s="18">
        <f t="shared" si="3773"/>
        <v>0</v>
      </c>
      <c r="BX1326" s="18">
        <f t="shared" si="3818"/>
        <v>0</v>
      </c>
      <c r="BY1326" s="18">
        <f t="shared" si="3818"/>
        <v>0</v>
      </c>
      <c r="BZ1326" s="18">
        <f t="shared" si="3818"/>
        <v>0</v>
      </c>
      <c r="CA1326" s="18">
        <f t="shared" si="3749"/>
        <v>0</v>
      </c>
      <c r="CB1326" s="18">
        <f t="shared" si="3750"/>
        <v>6999.9</v>
      </c>
      <c r="CC1326" s="18">
        <f t="shared" si="3751"/>
        <v>0</v>
      </c>
      <c r="CD1326" s="18">
        <f t="shared" si="3818"/>
        <v>0</v>
      </c>
      <c r="CE1326" s="27"/>
      <c r="CF1326" s="33"/>
    </row>
    <row r="1327" spans="1:84" ht="140.4" x14ac:dyDescent="0.3">
      <c r="A1327" s="41" t="s">
        <v>885</v>
      </c>
      <c r="B1327" s="39">
        <v>460</v>
      </c>
      <c r="C1327" s="41"/>
      <c r="D1327" s="41"/>
      <c r="E1327" s="14" t="s">
        <v>567</v>
      </c>
      <c r="F1327" s="18">
        <f t="shared" si="3816"/>
        <v>0</v>
      </c>
      <c r="G1327" s="18">
        <f t="shared" si="3816"/>
        <v>6999.9</v>
      </c>
      <c r="H1327" s="18">
        <f t="shared" si="3816"/>
        <v>0</v>
      </c>
      <c r="I1327" s="18">
        <f t="shared" si="3816"/>
        <v>0</v>
      </c>
      <c r="J1327" s="18">
        <f t="shared" si="3816"/>
        <v>0</v>
      </c>
      <c r="K1327" s="18">
        <f t="shared" si="3816"/>
        <v>0</v>
      </c>
      <c r="L1327" s="18">
        <f t="shared" si="3752"/>
        <v>0</v>
      </c>
      <c r="M1327" s="18">
        <f t="shared" si="3753"/>
        <v>6999.9</v>
      </c>
      <c r="N1327" s="18">
        <f t="shared" si="3754"/>
        <v>0</v>
      </c>
      <c r="O1327" s="18">
        <f t="shared" si="3817"/>
        <v>0</v>
      </c>
      <c r="P1327" s="18">
        <f t="shared" si="3817"/>
        <v>0</v>
      </c>
      <c r="Q1327" s="18">
        <f t="shared" si="3817"/>
        <v>0</v>
      </c>
      <c r="R1327" s="18">
        <f t="shared" si="3817"/>
        <v>0</v>
      </c>
      <c r="S1327" s="18">
        <f t="shared" si="3817"/>
        <v>0</v>
      </c>
      <c r="T1327" s="18">
        <f t="shared" si="3703"/>
        <v>0</v>
      </c>
      <c r="U1327" s="18">
        <f t="shared" si="3704"/>
        <v>6999.9</v>
      </c>
      <c r="V1327" s="18">
        <f t="shared" si="3705"/>
        <v>0</v>
      </c>
      <c r="W1327" s="18">
        <f t="shared" si="3818"/>
        <v>0</v>
      </c>
      <c r="X1327" s="18">
        <f t="shared" si="3818"/>
        <v>0</v>
      </c>
      <c r="Y1327" s="18">
        <f t="shared" si="3818"/>
        <v>0</v>
      </c>
      <c r="Z1327" s="18">
        <f t="shared" si="3818"/>
        <v>0</v>
      </c>
      <c r="AA1327" s="18">
        <f t="shared" si="3818"/>
        <v>0</v>
      </c>
      <c r="AB1327" s="18">
        <f t="shared" si="3818"/>
        <v>0</v>
      </c>
      <c r="AC1327" s="18">
        <f t="shared" si="3706"/>
        <v>0</v>
      </c>
      <c r="AD1327" s="18">
        <f t="shared" si="3707"/>
        <v>6999.9</v>
      </c>
      <c r="AE1327" s="18">
        <f t="shared" si="3708"/>
        <v>0</v>
      </c>
      <c r="AF1327" s="18">
        <f t="shared" si="3818"/>
        <v>0</v>
      </c>
      <c r="AG1327" s="18">
        <f t="shared" si="3818"/>
        <v>0</v>
      </c>
      <c r="AH1327" s="18">
        <f t="shared" si="3818"/>
        <v>0</v>
      </c>
      <c r="AI1327" s="18">
        <f t="shared" si="3696"/>
        <v>0</v>
      </c>
      <c r="AJ1327" s="18">
        <f t="shared" si="3697"/>
        <v>6999.9</v>
      </c>
      <c r="AK1327" s="18">
        <f t="shared" si="3698"/>
        <v>0</v>
      </c>
      <c r="AL1327" s="18">
        <f t="shared" si="3818"/>
        <v>0</v>
      </c>
      <c r="AM1327" s="18">
        <f t="shared" si="3699"/>
        <v>0</v>
      </c>
      <c r="AN1327" s="18">
        <f t="shared" si="3818"/>
        <v>0</v>
      </c>
      <c r="AO1327" s="18">
        <f t="shared" si="3818"/>
        <v>0</v>
      </c>
      <c r="AP1327" s="18">
        <f t="shared" si="3818"/>
        <v>0</v>
      </c>
      <c r="AQ1327" s="18">
        <f t="shared" si="3810"/>
        <v>0</v>
      </c>
      <c r="AR1327" s="18">
        <f t="shared" si="3811"/>
        <v>6999.9</v>
      </c>
      <c r="AS1327" s="18">
        <f t="shared" si="3812"/>
        <v>0</v>
      </c>
      <c r="AT1327" s="18">
        <f t="shared" si="3818"/>
        <v>0</v>
      </c>
      <c r="AU1327" s="18">
        <f t="shared" si="3818"/>
        <v>0</v>
      </c>
      <c r="AV1327" s="18">
        <f t="shared" si="3818"/>
        <v>0</v>
      </c>
      <c r="AW1327" s="18">
        <f t="shared" si="3813"/>
        <v>0</v>
      </c>
      <c r="AX1327" s="18">
        <f t="shared" si="3814"/>
        <v>6999.9</v>
      </c>
      <c r="AY1327" s="18">
        <f t="shared" si="3815"/>
        <v>0</v>
      </c>
      <c r="AZ1327" s="18">
        <f t="shared" si="3818"/>
        <v>0</v>
      </c>
      <c r="BA1327" s="18">
        <f t="shared" si="3818"/>
        <v>0</v>
      </c>
      <c r="BB1327" s="18">
        <f t="shared" si="3818"/>
        <v>0</v>
      </c>
      <c r="BC1327" s="18">
        <f t="shared" si="3804"/>
        <v>0</v>
      </c>
      <c r="BD1327" s="18">
        <f t="shared" si="3805"/>
        <v>6999.9</v>
      </c>
      <c r="BE1327" s="18">
        <f t="shared" si="3806"/>
        <v>0</v>
      </c>
      <c r="BF1327" s="18">
        <f t="shared" si="3818"/>
        <v>0</v>
      </c>
      <c r="BG1327" s="18">
        <f t="shared" si="3818"/>
        <v>0</v>
      </c>
      <c r="BH1327" s="18">
        <f t="shared" si="3818"/>
        <v>0</v>
      </c>
      <c r="BI1327" s="18">
        <f t="shared" si="3801"/>
        <v>0</v>
      </c>
      <c r="BJ1327" s="18">
        <f t="shared" si="3802"/>
        <v>6999.9</v>
      </c>
      <c r="BK1327" s="18">
        <f t="shared" si="3803"/>
        <v>0</v>
      </c>
      <c r="BL1327" s="18">
        <f t="shared" si="3818"/>
        <v>0</v>
      </c>
      <c r="BM1327" s="18">
        <f t="shared" si="3818"/>
        <v>0</v>
      </c>
      <c r="BN1327" s="18">
        <f t="shared" si="3818"/>
        <v>0</v>
      </c>
      <c r="BO1327" s="18">
        <f t="shared" si="3778"/>
        <v>0</v>
      </c>
      <c r="BP1327" s="18">
        <f t="shared" si="3779"/>
        <v>6999.9</v>
      </c>
      <c r="BQ1327" s="18">
        <f t="shared" si="3780"/>
        <v>0</v>
      </c>
      <c r="BR1327" s="18">
        <f t="shared" si="3818"/>
        <v>0</v>
      </c>
      <c r="BS1327" s="18">
        <f t="shared" si="3818"/>
        <v>0</v>
      </c>
      <c r="BT1327" s="18">
        <f t="shared" si="3818"/>
        <v>0</v>
      </c>
      <c r="BU1327" s="18">
        <f t="shared" si="3771"/>
        <v>0</v>
      </c>
      <c r="BV1327" s="18">
        <f t="shared" si="3772"/>
        <v>6999.9</v>
      </c>
      <c r="BW1327" s="18">
        <f t="shared" si="3773"/>
        <v>0</v>
      </c>
      <c r="BX1327" s="18">
        <f t="shared" si="3818"/>
        <v>0</v>
      </c>
      <c r="BY1327" s="18">
        <f t="shared" si="3818"/>
        <v>0</v>
      </c>
      <c r="BZ1327" s="18">
        <f t="shared" si="3818"/>
        <v>0</v>
      </c>
      <c r="CA1327" s="18">
        <f t="shared" si="3749"/>
        <v>0</v>
      </c>
      <c r="CB1327" s="18">
        <f t="shared" si="3750"/>
        <v>6999.9</v>
      </c>
      <c r="CC1327" s="18">
        <f t="shared" si="3751"/>
        <v>0</v>
      </c>
      <c r="CD1327" s="18">
        <f t="shared" si="3818"/>
        <v>0</v>
      </c>
      <c r="CE1327" s="27"/>
      <c r="CF1327" s="33"/>
    </row>
    <row r="1328" spans="1:84" x14ac:dyDescent="0.3">
      <c r="A1328" s="41" t="s">
        <v>885</v>
      </c>
      <c r="B1328" s="39">
        <v>460</v>
      </c>
      <c r="C1328" s="41" t="s">
        <v>27</v>
      </c>
      <c r="D1328" s="41" t="s">
        <v>19</v>
      </c>
      <c r="E1328" s="14" t="s">
        <v>533</v>
      </c>
      <c r="F1328" s="18"/>
      <c r="G1328" s="23">
        <v>6999.9</v>
      </c>
      <c r="H1328" s="18"/>
      <c r="I1328" s="18"/>
      <c r="J1328" s="18"/>
      <c r="K1328" s="18"/>
      <c r="L1328" s="18">
        <f t="shared" si="3752"/>
        <v>0</v>
      </c>
      <c r="M1328" s="18">
        <f t="shared" si="3753"/>
        <v>6999.9</v>
      </c>
      <c r="N1328" s="18">
        <f t="shared" si="3754"/>
        <v>0</v>
      </c>
      <c r="O1328" s="18"/>
      <c r="P1328" s="18"/>
      <c r="Q1328" s="18"/>
      <c r="R1328" s="18"/>
      <c r="S1328" s="18"/>
      <c r="T1328" s="18">
        <f t="shared" si="3703"/>
        <v>0</v>
      </c>
      <c r="U1328" s="18">
        <f t="shared" si="3704"/>
        <v>6999.9</v>
      </c>
      <c r="V1328" s="18">
        <f t="shared" si="3705"/>
        <v>0</v>
      </c>
      <c r="W1328" s="18"/>
      <c r="X1328" s="18"/>
      <c r="Y1328" s="18"/>
      <c r="Z1328" s="18"/>
      <c r="AA1328" s="18"/>
      <c r="AB1328" s="18"/>
      <c r="AC1328" s="18">
        <f t="shared" si="3706"/>
        <v>0</v>
      </c>
      <c r="AD1328" s="18">
        <f t="shared" si="3707"/>
        <v>6999.9</v>
      </c>
      <c r="AE1328" s="18">
        <f t="shared" si="3708"/>
        <v>0</v>
      </c>
      <c r="AF1328" s="18"/>
      <c r="AG1328" s="18"/>
      <c r="AH1328" s="18"/>
      <c r="AI1328" s="18">
        <f t="shared" si="3696"/>
        <v>0</v>
      </c>
      <c r="AJ1328" s="18">
        <f t="shared" si="3697"/>
        <v>6999.9</v>
      </c>
      <c r="AK1328" s="18">
        <f t="shared" si="3698"/>
        <v>0</v>
      </c>
      <c r="AL1328" s="18"/>
      <c r="AM1328" s="18">
        <f t="shared" si="3699"/>
        <v>0</v>
      </c>
      <c r="AN1328" s="18"/>
      <c r="AO1328" s="18"/>
      <c r="AP1328" s="18"/>
      <c r="AQ1328" s="18">
        <f t="shared" si="3810"/>
        <v>0</v>
      </c>
      <c r="AR1328" s="18">
        <f t="shared" si="3811"/>
        <v>6999.9</v>
      </c>
      <c r="AS1328" s="18">
        <f t="shared" si="3812"/>
        <v>0</v>
      </c>
      <c r="AT1328" s="18"/>
      <c r="AU1328" s="18"/>
      <c r="AV1328" s="18"/>
      <c r="AW1328" s="18">
        <f t="shared" si="3813"/>
        <v>0</v>
      </c>
      <c r="AX1328" s="18">
        <f t="shared" si="3814"/>
        <v>6999.9</v>
      </c>
      <c r="AY1328" s="18">
        <f t="shared" si="3815"/>
        <v>0</v>
      </c>
      <c r="AZ1328" s="18"/>
      <c r="BA1328" s="18"/>
      <c r="BB1328" s="18"/>
      <c r="BC1328" s="18">
        <f t="shared" si="3804"/>
        <v>0</v>
      </c>
      <c r="BD1328" s="18">
        <f t="shared" si="3805"/>
        <v>6999.9</v>
      </c>
      <c r="BE1328" s="18">
        <f t="shared" si="3806"/>
        <v>0</v>
      </c>
      <c r="BF1328" s="18"/>
      <c r="BG1328" s="18"/>
      <c r="BH1328" s="18"/>
      <c r="BI1328" s="18">
        <f t="shared" si="3801"/>
        <v>0</v>
      </c>
      <c r="BJ1328" s="18">
        <f t="shared" si="3802"/>
        <v>6999.9</v>
      </c>
      <c r="BK1328" s="18">
        <f t="shared" si="3803"/>
        <v>0</v>
      </c>
      <c r="BL1328" s="18"/>
      <c r="BM1328" s="18"/>
      <c r="BN1328" s="18"/>
      <c r="BO1328" s="18">
        <f t="shared" si="3778"/>
        <v>0</v>
      </c>
      <c r="BP1328" s="18">
        <f t="shared" si="3779"/>
        <v>6999.9</v>
      </c>
      <c r="BQ1328" s="18">
        <f t="shared" si="3780"/>
        <v>0</v>
      </c>
      <c r="BR1328" s="18"/>
      <c r="BS1328" s="18"/>
      <c r="BT1328" s="18"/>
      <c r="BU1328" s="18">
        <f t="shared" si="3771"/>
        <v>0</v>
      </c>
      <c r="BV1328" s="18">
        <f t="shared" si="3772"/>
        <v>6999.9</v>
      </c>
      <c r="BW1328" s="18">
        <f t="shared" si="3773"/>
        <v>0</v>
      </c>
      <c r="BX1328" s="18"/>
      <c r="BY1328" s="18"/>
      <c r="BZ1328" s="18"/>
      <c r="CA1328" s="18">
        <f t="shared" si="3749"/>
        <v>0</v>
      </c>
      <c r="CB1328" s="18">
        <f t="shared" si="3750"/>
        <v>6999.9</v>
      </c>
      <c r="CC1328" s="18">
        <f t="shared" si="3751"/>
        <v>0</v>
      </c>
      <c r="CD1328" s="18"/>
      <c r="CE1328" s="27"/>
      <c r="CF1328" s="33"/>
    </row>
    <row r="1329" spans="1:84" ht="31.2" x14ac:dyDescent="0.3">
      <c r="A1329" s="41" t="s">
        <v>886</v>
      </c>
      <c r="B1329" s="39"/>
      <c r="C1329" s="41"/>
      <c r="D1329" s="41"/>
      <c r="E1329" s="14" t="s">
        <v>1605</v>
      </c>
      <c r="F1329" s="18">
        <f t="shared" ref="F1329:K1331" si="3819">F1330</f>
        <v>0</v>
      </c>
      <c r="G1329" s="18">
        <f t="shared" si="3819"/>
        <v>622.9</v>
      </c>
      <c r="H1329" s="18">
        <f t="shared" si="3819"/>
        <v>16000</v>
      </c>
      <c r="I1329" s="18">
        <f t="shared" si="3819"/>
        <v>0</v>
      </c>
      <c r="J1329" s="18">
        <f t="shared" si="3819"/>
        <v>0</v>
      </c>
      <c r="K1329" s="18">
        <f t="shared" si="3819"/>
        <v>0</v>
      </c>
      <c r="L1329" s="18">
        <f t="shared" si="3752"/>
        <v>0</v>
      </c>
      <c r="M1329" s="18">
        <f t="shared" si="3753"/>
        <v>622.9</v>
      </c>
      <c r="N1329" s="18">
        <f t="shared" si="3754"/>
        <v>16000</v>
      </c>
      <c r="O1329" s="18">
        <f t="shared" ref="O1329:S1331" si="3820">O1330</f>
        <v>0</v>
      </c>
      <c r="P1329" s="18">
        <f t="shared" si="3820"/>
        <v>0</v>
      </c>
      <c r="Q1329" s="18">
        <f t="shared" si="3820"/>
        <v>0</v>
      </c>
      <c r="R1329" s="18">
        <f t="shared" si="3820"/>
        <v>0</v>
      </c>
      <c r="S1329" s="18">
        <f t="shared" si="3820"/>
        <v>0</v>
      </c>
      <c r="T1329" s="18">
        <f t="shared" si="3703"/>
        <v>0</v>
      </c>
      <c r="U1329" s="18">
        <f t="shared" si="3704"/>
        <v>622.9</v>
      </c>
      <c r="V1329" s="18">
        <f t="shared" si="3705"/>
        <v>16000</v>
      </c>
      <c r="W1329" s="18">
        <f t="shared" ref="W1329:CD1331" si="3821">W1330</f>
        <v>0</v>
      </c>
      <c r="X1329" s="18">
        <f t="shared" si="3821"/>
        <v>0</v>
      </c>
      <c r="Y1329" s="18">
        <f t="shared" si="3821"/>
        <v>0</v>
      </c>
      <c r="Z1329" s="18">
        <f t="shared" si="3821"/>
        <v>0</v>
      </c>
      <c r="AA1329" s="18">
        <f t="shared" si="3821"/>
        <v>0</v>
      </c>
      <c r="AB1329" s="18">
        <f t="shared" si="3821"/>
        <v>0</v>
      </c>
      <c r="AC1329" s="18">
        <f t="shared" si="3706"/>
        <v>0</v>
      </c>
      <c r="AD1329" s="18">
        <f t="shared" si="3707"/>
        <v>622.9</v>
      </c>
      <c r="AE1329" s="18">
        <f t="shared" si="3708"/>
        <v>16000</v>
      </c>
      <c r="AF1329" s="18">
        <f t="shared" si="3821"/>
        <v>0</v>
      </c>
      <c r="AG1329" s="18">
        <f t="shared" si="3821"/>
        <v>0</v>
      </c>
      <c r="AH1329" s="18">
        <f t="shared" si="3821"/>
        <v>0</v>
      </c>
      <c r="AI1329" s="18">
        <f t="shared" si="3696"/>
        <v>0</v>
      </c>
      <c r="AJ1329" s="18">
        <f t="shared" si="3697"/>
        <v>622.9</v>
      </c>
      <c r="AK1329" s="18">
        <f t="shared" si="3698"/>
        <v>16000</v>
      </c>
      <c r="AL1329" s="18">
        <f t="shared" si="3821"/>
        <v>0</v>
      </c>
      <c r="AM1329" s="18">
        <f t="shared" si="3699"/>
        <v>0</v>
      </c>
      <c r="AN1329" s="18">
        <f t="shared" si="3821"/>
        <v>0</v>
      </c>
      <c r="AO1329" s="18">
        <f t="shared" si="3821"/>
        <v>0</v>
      </c>
      <c r="AP1329" s="18">
        <f t="shared" si="3821"/>
        <v>0</v>
      </c>
      <c r="AQ1329" s="18">
        <f t="shared" si="3810"/>
        <v>0</v>
      </c>
      <c r="AR1329" s="18">
        <f t="shared" si="3811"/>
        <v>622.9</v>
      </c>
      <c r="AS1329" s="18">
        <f t="shared" si="3812"/>
        <v>16000</v>
      </c>
      <c r="AT1329" s="18">
        <f t="shared" si="3821"/>
        <v>0</v>
      </c>
      <c r="AU1329" s="18">
        <f t="shared" si="3821"/>
        <v>0</v>
      </c>
      <c r="AV1329" s="18">
        <f t="shared" si="3821"/>
        <v>0</v>
      </c>
      <c r="AW1329" s="18">
        <f t="shared" si="3813"/>
        <v>0</v>
      </c>
      <c r="AX1329" s="18">
        <f t="shared" si="3814"/>
        <v>622.9</v>
      </c>
      <c r="AY1329" s="18">
        <f t="shared" si="3815"/>
        <v>16000</v>
      </c>
      <c r="AZ1329" s="18">
        <f t="shared" si="3821"/>
        <v>0</v>
      </c>
      <c r="BA1329" s="18">
        <f t="shared" si="3821"/>
        <v>0</v>
      </c>
      <c r="BB1329" s="18">
        <f t="shared" si="3821"/>
        <v>0</v>
      </c>
      <c r="BC1329" s="18">
        <f t="shared" si="3804"/>
        <v>0</v>
      </c>
      <c r="BD1329" s="18">
        <f t="shared" si="3805"/>
        <v>622.9</v>
      </c>
      <c r="BE1329" s="18">
        <f t="shared" si="3806"/>
        <v>16000</v>
      </c>
      <c r="BF1329" s="18">
        <f t="shared" si="3821"/>
        <v>0</v>
      </c>
      <c r="BG1329" s="18">
        <f t="shared" si="3821"/>
        <v>0</v>
      </c>
      <c r="BH1329" s="18">
        <f t="shared" si="3821"/>
        <v>0</v>
      </c>
      <c r="BI1329" s="18">
        <f t="shared" si="3801"/>
        <v>0</v>
      </c>
      <c r="BJ1329" s="18">
        <f t="shared" si="3802"/>
        <v>622.9</v>
      </c>
      <c r="BK1329" s="18">
        <f t="shared" si="3803"/>
        <v>16000</v>
      </c>
      <c r="BL1329" s="18">
        <f t="shared" si="3821"/>
        <v>0</v>
      </c>
      <c r="BM1329" s="18">
        <f t="shared" si="3821"/>
        <v>0</v>
      </c>
      <c r="BN1329" s="18">
        <f t="shared" si="3821"/>
        <v>0</v>
      </c>
      <c r="BO1329" s="18">
        <f t="shared" si="3778"/>
        <v>0</v>
      </c>
      <c r="BP1329" s="18">
        <f t="shared" si="3779"/>
        <v>622.9</v>
      </c>
      <c r="BQ1329" s="18">
        <f t="shared" si="3780"/>
        <v>16000</v>
      </c>
      <c r="BR1329" s="18">
        <f t="shared" si="3821"/>
        <v>0</v>
      </c>
      <c r="BS1329" s="18">
        <f t="shared" si="3821"/>
        <v>0</v>
      </c>
      <c r="BT1329" s="18">
        <f t="shared" si="3821"/>
        <v>0</v>
      </c>
      <c r="BU1329" s="18">
        <f t="shared" si="3771"/>
        <v>0</v>
      </c>
      <c r="BV1329" s="18">
        <f t="shared" si="3772"/>
        <v>622.9</v>
      </c>
      <c r="BW1329" s="18">
        <f t="shared" si="3773"/>
        <v>16000</v>
      </c>
      <c r="BX1329" s="18">
        <f t="shared" si="3821"/>
        <v>0</v>
      </c>
      <c r="BY1329" s="18">
        <f t="shared" si="3821"/>
        <v>0</v>
      </c>
      <c r="BZ1329" s="18">
        <f t="shared" si="3821"/>
        <v>0</v>
      </c>
      <c r="CA1329" s="18">
        <f t="shared" si="3749"/>
        <v>0</v>
      </c>
      <c r="CB1329" s="18">
        <f t="shared" si="3750"/>
        <v>622.9</v>
      </c>
      <c r="CC1329" s="18">
        <f t="shared" si="3751"/>
        <v>16000</v>
      </c>
      <c r="CD1329" s="18">
        <f t="shared" si="3821"/>
        <v>0</v>
      </c>
      <c r="CE1329" s="27"/>
      <c r="CF1329" s="33"/>
    </row>
    <row r="1330" spans="1:84" ht="46.8" x14ac:dyDescent="0.3">
      <c r="A1330" s="41" t="s">
        <v>886</v>
      </c>
      <c r="B1330" s="39">
        <v>400</v>
      </c>
      <c r="C1330" s="41"/>
      <c r="D1330" s="41"/>
      <c r="E1330" s="14" t="s">
        <v>553</v>
      </c>
      <c r="F1330" s="18">
        <f t="shared" si="3819"/>
        <v>0</v>
      </c>
      <c r="G1330" s="18">
        <f t="shared" si="3819"/>
        <v>622.9</v>
      </c>
      <c r="H1330" s="18">
        <f t="shared" si="3819"/>
        <v>16000</v>
      </c>
      <c r="I1330" s="18">
        <f t="shared" si="3819"/>
        <v>0</v>
      </c>
      <c r="J1330" s="18">
        <f t="shared" si="3819"/>
        <v>0</v>
      </c>
      <c r="K1330" s="18">
        <f t="shared" si="3819"/>
        <v>0</v>
      </c>
      <c r="L1330" s="18">
        <f t="shared" si="3752"/>
        <v>0</v>
      </c>
      <c r="M1330" s="18">
        <f t="shared" si="3753"/>
        <v>622.9</v>
      </c>
      <c r="N1330" s="18">
        <f t="shared" si="3754"/>
        <v>16000</v>
      </c>
      <c r="O1330" s="18">
        <f t="shared" si="3820"/>
        <v>0</v>
      </c>
      <c r="P1330" s="18">
        <f t="shared" si="3820"/>
        <v>0</v>
      </c>
      <c r="Q1330" s="18">
        <f t="shared" si="3820"/>
        <v>0</v>
      </c>
      <c r="R1330" s="18">
        <f t="shared" si="3820"/>
        <v>0</v>
      </c>
      <c r="S1330" s="18">
        <f t="shared" si="3820"/>
        <v>0</v>
      </c>
      <c r="T1330" s="18">
        <f t="shared" si="3703"/>
        <v>0</v>
      </c>
      <c r="U1330" s="18">
        <f t="shared" si="3704"/>
        <v>622.9</v>
      </c>
      <c r="V1330" s="18">
        <f t="shared" si="3705"/>
        <v>16000</v>
      </c>
      <c r="W1330" s="18">
        <f t="shared" si="3821"/>
        <v>0</v>
      </c>
      <c r="X1330" s="18">
        <f t="shared" si="3821"/>
        <v>0</v>
      </c>
      <c r="Y1330" s="18">
        <f t="shared" si="3821"/>
        <v>0</v>
      </c>
      <c r="Z1330" s="18">
        <f t="shared" si="3821"/>
        <v>0</v>
      </c>
      <c r="AA1330" s="18">
        <f t="shared" si="3821"/>
        <v>0</v>
      </c>
      <c r="AB1330" s="18">
        <f t="shared" si="3821"/>
        <v>0</v>
      </c>
      <c r="AC1330" s="18">
        <f t="shared" si="3706"/>
        <v>0</v>
      </c>
      <c r="AD1330" s="18">
        <f t="shared" si="3707"/>
        <v>622.9</v>
      </c>
      <c r="AE1330" s="18">
        <f t="shared" si="3708"/>
        <v>16000</v>
      </c>
      <c r="AF1330" s="18">
        <f t="shared" si="3821"/>
        <v>0</v>
      </c>
      <c r="AG1330" s="18">
        <f t="shared" si="3821"/>
        <v>0</v>
      </c>
      <c r="AH1330" s="18">
        <f t="shared" si="3821"/>
        <v>0</v>
      </c>
      <c r="AI1330" s="18">
        <f t="shared" si="3696"/>
        <v>0</v>
      </c>
      <c r="AJ1330" s="18">
        <f t="shared" si="3697"/>
        <v>622.9</v>
      </c>
      <c r="AK1330" s="18">
        <f t="shared" si="3698"/>
        <v>16000</v>
      </c>
      <c r="AL1330" s="18">
        <f t="shared" si="3821"/>
        <v>0</v>
      </c>
      <c r="AM1330" s="18">
        <f t="shared" si="3699"/>
        <v>0</v>
      </c>
      <c r="AN1330" s="18">
        <f t="shared" si="3821"/>
        <v>0</v>
      </c>
      <c r="AO1330" s="18">
        <f t="shared" si="3821"/>
        <v>0</v>
      </c>
      <c r="AP1330" s="18">
        <f t="shared" si="3821"/>
        <v>0</v>
      </c>
      <c r="AQ1330" s="18">
        <f t="shared" si="3810"/>
        <v>0</v>
      </c>
      <c r="AR1330" s="18">
        <f t="shared" si="3811"/>
        <v>622.9</v>
      </c>
      <c r="AS1330" s="18">
        <f t="shared" si="3812"/>
        <v>16000</v>
      </c>
      <c r="AT1330" s="18">
        <f t="shared" si="3821"/>
        <v>0</v>
      </c>
      <c r="AU1330" s="18">
        <f t="shared" si="3821"/>
        <v>0</v>
      </c>
      <c r="AV1330" s="18">
        <f t="shared" si="3821"/>
        <v>0</v>
      </c>
      <c r="AW1330" s="18">
        <f t="shared" si="3813"/>
        <v>0</v>
      </c>
      <c r="AX1330" s="18">
        <f t="shared" si="3814"/>
        <v>622.9</v>
      </c>
      <c r="AY1330" s="18">
        <f t="shared" si="3815"/>
        <v>16000</v>
      </c>
      <c r="AZ1330" s="18">
        <f t="shared" si="3821"/>
        <v>0</v>
      </c>
      <c r="BA1330" s="18">
        <f t="shared" si="3821"/>
        <v>0</v>
      </c>
      <c r="BB1330" s="18">
        <f t="shared" si="3821"/>
        <v>0</v>
      </c>
      <c r="BC1330" s="18">
        <f t="shared" si="3804"/>
        <v>0</v>
      </c>
      <c r="BD1330" s="18">
        <f t="shared" si="3805"/>
        <v>622.9</v>
      </c>
      <c r="BE1330" s="18">
        <f t="shared" si="3806"/>
        <v>16000</v>
      </c>
      <c r="BF1330" s="18">
        <f t="shared" si="3821"/>
        <v>0</v>
      </c>
      <c r="BG1330" s="18">
        <f t="shared" si="3821"/>
        <v>0</v>
      </c>
      <c r="BH1330" s="18">
        <f t="shared" si="3821"/>
        <v>0</v>
      </c>
      <c r="BI1330" s="18">
        <f t="shared" si="3801"/>
        <v>0</v>
      </c>
      <c r="BJ1330" s="18">
        <f t="shared" si="3802"/>
        <v>622.9</v>
      </c>
      <c r="BK1330" s="18">
        <f t="shared" si="3803"/>
        <v>16000</v>
      </c>
      <c r="BL1330" s="18">
        <f t="shared" si="3821"/>
        <v>0</v>
      </c>
      <c r="BM1330" s="18">
        <f t="shared" si="3821"/>
        <v>0</v>
      </c>
      <c r="BN1330" s="18">
        <f t="shared" si="3821"/>
        <v>0</v>
      </c>
      <c r="BO1330" s="18">
        <f t="shared" si="3778"/>
        <v>0</v>
      </c>
      <c r="BP1330" s="18">
        <f t="shared" si="3779"/>
        <v>622.9</v>
      </c>
      <c r="BQ1330" s="18">
        <f t="shared" si="3780"/>
        <v>16000</v>
      </c>
      <c r="BR1330" s="18">
        <f t="shared" si="3821"/>
        <v>0</v>
      </c>
      <c r="BS1330" s="18">
        <f t="shared" si="3821"/>
        <v>0</v>
      </c>
      <c r="BT1330" s="18">
        <f t="shared" si="3821"/>
        <v>0</v>
      </c>
      <c r="BU1330" s="18">
        <f t="shared" si="3771"/>
        <v>0</v>
      </c>
      <c r="BV1330" s="18">
        <f t="shared" si="3772"/>
        <v>622.9</v>
      </c>
      <c r="BW1330" s="18">
        <f t="shared" si="3773"/>
        <v>16000</v>
      </c>
      <c r="BX1330" s="18">
        <f t="shared" si="3821"/>
        <v>0</v>
      </c>
      <c r="BY1330" s="18">
        <f t="shared" si="3821"/>
        <v>0</v>
      </c>
      <c r="BZ1330" s="18">
        <f t="shared" si="3821"/>
        <v>0</v>
      </c>
      <c r="CA1330" s="18">
        <f t="shared" si="3749"/>
        <v>0</v>
      </c>
      <c r="CB1330" s="18">
        <f t="shared" si="3750"/>
        <v>622.9</v>
      </c>
      <c r="CC1330" s="18">
        <f t="shared" si="3751"/>
        <v>16000</v>
      </c>
      <c r="CD1330" s="18">
        <f t="shared" si="3821"/>
        <v>0</v>
      </c>
      <c r="CE1330" s="27"/>
      <c r="CF1330" s="33"/>
    </row>
    <row r="1331" spans="1:84" ht="140.4" x14ac:dyDescent="0.3">
      <c r="A1331" s="41" t="s">
        <v>886</v>
      </c>
      <c r="B1331" s="39">
        <v>460</v>
      </c>
      <c r="C1331" s="41"/>
      <c r="D1331" s="41"/>
      <c r="E1331" s="14" t="s">
        <v>567</v>
      </c>
      <c r="F1331" s="18">
        <f t="shared" si="3819"/>
        <v>0</v>
      </c>
      <c r="G1331" s="18">
        <f t="shared" si="3819"/>
        <v>622.9</v>
      </c>
      <c r="H1331" s="18">
        <f t="shared" si="3819"/>
        <v>16000</v>
      </c>
      <c r="I1331" s="18">
        <f t="shared" si="3819"/>
        <v>0</v>
      </c>
      <c r="J1331" s="18">
        <f t="shared" si="3819"/>
        <v>0</v>
      </c>
      <c r="K1331" s="18">
        <f t="shared" si="3819"/>
        <v>0</v>
      </c>
      <c r="L1331" s="18">
        <f t="shared" si="3752"/>
        <v>0</v>
      </c>
      <c r="M1331" s="18">
        <f t="shared" si="3753"/>
        <v>622.9</v>
      </c>
      <c r="N1331" s="18">
        <f t="shared" si="3754"/>
        <v>16000</v>
      </c>
      <c r="O1331" s="18">
        <f t="shared" si="3820"/>
        <v>0</v>
      </c>
      <c r="P1331" s="18">
        <f t="shared" si="3820"/>
        <v>0</v>
      </c>
      <c r="Q1331" s="18">
        <f t="shared" si="3820"/>
        <v>0</v>
      </c>
      <c r="R1331" s="18">
        <f t="shared" si="3820"/>
        <v>0</v>
      </c>
      <c r="S1331" s="18">
        <f t="shared" si="3820"/>
        <v>0</v>
      </c>
      <c r="T1331" s="18">
        <f t="shared" si="3703"/>
        <v>0</v>
      </c>
      <c r="U1331" s="18">
        <f t="shared" si="3704"/>
        <v>622.9</v>
      </c>
      <c r="V1331" s="18">
        <f t="shared" si="3705"/>
        <v>16000</v>
      </c>
      <c r="W1331" s="18">
        <f t="shared" si="3821"/>
        <v>0</v>
      </c>
      <c r="X1331" s="18">
        <f t="shared" si="3821"/>
        <v>0</v>
      </c>
      <c r="Y1331" s="18">
        <f t="shared" si="3821"/>
        <v>0</v>
      </c>
      <c r="Z1331" s="18">
        <f t="shared" si="3821"/>
        <v>0</v>
      </c>
      <c r="AA1331" s="18">
        <f t="shared" si="3821"/>
        <v>0</v>
      </c>
      <c r="AB1331" s="18">
        <f t="shared" si="3821"/>
        <v>0</v>
      </c>
      <c r="AC1331" s="18">
        <f t="shared" si="3706"/>
        <v>0</v>
      </c>
      <c r="AD1331" s="18">
        <f t="shared" si="3707"/>
        <v>622.9</v>
      </c>
      <c r="AE1331" s="18">
        <f t="shared" si="3708"/>
        <v>16000</v>
      </c>
      <c r="AF1331" s="18">
        <f t="shared" si="3821"/>
        <v>0</v>
      </c>
      <c r="AG1331" s="18">
        <f t="shared" si="3821"/>
        <v>0</v>
      </c>
      <c r="AH1331" s="18">
        <f t="shared" si="3821"/>
        <v>0</v>
      </c>
      <c r="AI1331" s="18">
        <f t="shared" si="3696"/>
        <v>0</v>
      </c>
      <c r="AJ1331" s="18">
        <f t="shared" si="3697"/>
        <v>622.9</v>
      </c>
      <c r="AK1331" s="18">
        <f t="shared" si="3698"/>
        <v>16000</v>
      </c>
      <c r="AL1331" s="18">
        <f t="shared" si="3821"/>
        <v>0</v>
      </c>
      <c r="AM1331" s="18">
        <f t="shared" si="3699"/>
        <v>0</v>
      </c>
      <c r="AN1331" s="18">
        <f t="shared" si="3821"/>
        <v>0</v>
      </c>
      <c r="AO1331" s="18">
        <f t="shared" si="3821"/>
        <v>0</v>
      </c>
      <c r="AP1331" s="18">
        <f t="shared" si="3821"/>
        <v>0</v>
      </c>
      <c r="AQ1331" s="18">
        <f t="shared" si="3810"/>
        <v>0</v>
      </c>
      <c r="AR1331" s="18">
        <f t="shared" si="3811"/>
        <v>622.9</v>
      </c>
      <c r="AS1331" s="18">
        <f t="shared" si="3812"/>
        <v>16000</v>
      </c>
      <c r="AT1331" s="18">
        <f t="shared" si="3821"/>
        <v>0</v>
      </c>
      <c r="AU1331" s="18">
        <f t="shared" si="3821"/>
        <v>0</v>
      </c>
      <c r="AV1331" s="18">
        <f t="shared" si="3821"/>
        <v>0</v>
      </c>
      <c r="AW1331" s="18">
        <f t="shared" si="3813"/>
        <v>0</v>
      </c>
      <c r="AX1331" s="18">
        <f t="shared" si="3814"/>
        <v>622.9</v>
      </c>
      <c r="AY1331" s="18">
        <f t="shared" si="3815"/>
        <v>16000</v>
      </c>
      <c r="AZ1331" s="18">
        <f t="shared" si="3821"/>
        <v>0</v>
      </c>
      <c r="BA1331" s="18">
        <f t="shared" si="3821"/>
        <v>0</v>
      </c>
      <c r="BB1331" s="18">
        <f t="shared" si="3821"/>
        <v>0</v>
      </c>
      <c r="BC1331" s="18">
        <f t="shared" si="3804"/>
        <v>0</v>
      </c>
      <c r="BD1331" s="18">
        <f t="shared" si="3805"/>
        <v>622.9</v>
      </c>
      <c r="BE1331" s="18">
        <f t="shared" si="3806"/>
        <v>16000</v>
      </c>
      <c r="BF1331" s="18">
        <f t="shared" si="3821"/>
        <v>0</v>
      </c>
      <c r="BG1331" s="18">
        <f t="shared" si="3821"/>
        <v>0</v>
      </c>
      <c r="BH1331" s="18">
        <f t="shared" si="3821"/>
        <v>0</v>
      </c>
      <c r="BI1331" s="18">
        <f t="shared" si="3801"/>
        <v>0</v>
      </c>
      <c r="BJ1331" s="18">
        <f t="shared" si="3802"/>
        <v>622.9</v>
      </c>
      <c r="BK1331" s="18">
        <f t="shared" si="3803"/>
        <v>16000</v>
      </c>
      <c r="BL1331" s="18">
        <f t="shared" si="3821"/>
        <v>0</v>
      </c>
      <c r="BM1331" s="18">
        <f t="shared" si="3821"/>
        <v>0</v>
      </c>
      <c r="BN1331" s="18">
        <f t="shared" si="3821"/>
        <v>0</v>
      </c>
      <c r="BO1331" s="18">
        <f t="shared" si="3778"/>
        <v>0</v>
      </c>
      <c r="BP1331" s="18">
        <f t="shared" si="3779"/>
        <v>622.9</v>
      </c>
      <c r="BQ1331" s="18">
        <f t="shared" si="3780"/>
        <v>16000</v>
      </c>
      <c r="BR1331" s="18">
        <f t="shared" si="3821"/>
        <v>0</v>
      </c>
      <c r="BS1331" s="18">
        <f t="shared" si="3821"/>
        <v>0</v>
      </c>
      <c r="BT1331" s="18">
        <f t="shared" si="3821"/>
        <v>0</v>
      </c>
      <c r="BU1331" s="18">
        <f t="shared" si="3771"/>
        <v>0</v>
      </c>
      <c r="BV1331" s="18">
        <f t="shared" si="3772"/>
        <v>622.9</v>
      </c>
      <c r="BW1331" s="18">
        <f t="shared" si="3773"/>
        <v>16000</v>
      </c>
      <c r="BX1331" s="18">
        <f t="shared" si="3821"/>
        <v>0</v>
      </c>
      <c r="BY1331" s="18">
        <f t="shared" si="3821"/>
        <v>0</v>
      </c>
      <c r="BZ1331" s="18">
        <f t="shared" si="3821"/>
        <v>0</v>
      </c>
      <c r="CA1331" s="18">
        <f t="shared" si="3749"/>
        <v>0</v>
      </c>
      <c r="CB1331" s="18">
        <f t="shared" si="3750"/>
        <v>622.9</v>
      </c>
      <c r="CC1331" s="18">
        <f t="shared" si="3751"/>
        <v>16000</v>
      </c>
      <c r="CD1331" s="18">
        <f t="shared" si="3821"/>
        <v>0</v>
      </c>
      <c r="CE1331" s="27"/>
      <c r="CF1331" s="33"/>
    </row>
    <row r="1332" spans="1:84" x14ac:dyDescent="0.3">
      <c r="A1332" s="41" t="s">
        <v>886</v>
      </c>
      <c r="B1332" s="39">
        <v>460</v>
      </c>
      <c r="C1332" s="41" t="s">
        <v>27</v>
      </c>
      <c r="D1332" s="41" t="s">
        <v>110</v>
      </c>
      <c r="E1332" s="14" t="s">
        <v>532</v>
      </c>
      <c r="F1332" s="18"/>
      <c r="G1332" s="23">
        <v>622.9</v>
      </c>
      <c r="H1332" s="23">
        <v>16000</v>
      </c>
      <c r="I1332" s="18"/>
      <c r="J1332" s="18"/>
      <c r="K1332" s="18"/>
      <c r="L1332" s="18">
        <f t="shared" si="3752"/>
        <v>0</v>
      </c>
      <c r="M1332" s="18">
        <f t="shared" si="3753"/>
        <v>622.9</v>
      </c>
      <c r="N1332" s="18">
        <f t="shared" si="3754"/>
        <v>16000</v>
      </c>
      <c r="O1332" s="18"/>
      <c r="P1332" s="18"/>
      <c r="Q1332" s="18"/>
      <c r="R1332" s="18"/>
      <c r="S1332" s="18"/>
      <c r="T1332" s="18">
        <f t="shared" si="3703"/>
        <v>0</v>
      </c>
      <c r="U1332" s="18">
        <f t="shared" si="3704"/>
        <v>622.9</v>
      </c>
      <c r="V1332" s="18">
        <f t="shared" si="3705"/>
        <v>16000</v>
      </c>
      <c r="W1332" s="18"/>
      <c r="X1332" s="18"/>
      <c r="Y1332" s="18"/>
      <c r="Z1332" s="18"/>
      <c r="AA1332" s="18"/>
      <c r="AB1332" s="18"/>
      <c r="AC1332" s="18">
        <f t="shared" si="3706"/>
        <v>0</v>
      </c>
      <c r="AD1332" s="18">
        <f t="shared" si="3707"/>
        <v>622.9</v>
      </c>
      <c r="AE1332" s="18">
        <f t="shared" si="3708"/>
        <v>16000</v>
      </c>
      <c r="AF1332" s="18"/>
      <c r="AG1332" s="18"/>
      <c r="AH1332" s="18"/>
      <c r="AI1332" s="18">
        <f t="shared" si="3696"/>
        <v>0</v>
      </c>
      <c r="AJ1332" s="18">
        <f t="shared" si="3697"/>
        <v>622.9</v>
      </c>
      <c r="AK1332" s="18">
        <f t="shared" si="3698"/>
        <v>16000</v>
      </c>
      <c r="AL1332" s="18"/>
      <c r="AM1332" s="18">
        <f t="shared" si="3699"/>
        <v>0</v>
      </c>
      <c r="AN1332" s="18"/>
      <c r="AO1332" s="18"/>
      <c r="AP1332" s="18"/>
      <c r="AQ1332" s="18">
        <f t="shared" si="3810"/>
        <v>0</v>
      </c>
      <c r="AR1332" s="18">
        <f t="shared" si="3811"/>
        <v>622.9</v>
      </c>
      <c r="AS1332" s="18">
        <f t="shared" si="3812"/>
        <v>16000</v>
      </c>
      <c r="AT1332" s="18"/>
      <c r="AU1332" s="18"/>
      <c r="AV1332" s="18"/>
      <c r="AW1332" s="18">
        <f t="shared" si="3813"/>
        <v>0</v>
      </c>
      <c r="AX1332" s="18">
        <f t="shared" si="3814"/>
        <v>622.9</v>
      </c>
      <c r="AY1332" s="18">
        <f t="shared" si="3815"/>
        <v>16000</v>
      </c>
      <c r="AZ1332" s="18"/>
      <c r="BA1332" s="18"/>
      <c r="BB1332" s="18"/>
      <c r="BC1332" s="18">
        <f t="shared" si="3804"/>
        <v>0</v>
      </c>
      <c r="BD1332" s="18">
        <f t="shared" si="3805"/>
        <v>622.9</v>
      </c>
      <c r="BE1332" s="18">
        <f t="shared" si="3806"/>
        <v>16000</v>
      </c>
      <c r="BF1332" s="18"/>
      <c r="BG1332" s="18"/>
      <c r="BH1332" s="18"/>
      <c r="BI1332" s="18">
        <f t="shared" si="3801"/>
        <v>0</v>
      </c>
      <c r="BJ1332" s="18">
        <f t="shared" si="3802"/>
        <v>622.9</v>
      </c>
      <c r="BK1332" s="18">
        <f t="shared" si="3803"/>
        <v>16000</v>
      </c>
      <c r="BL1332" s="18"/>
      <c r="BM1332" s="18"/>
      <c r="BN1332" s="18"/>
      <c r="BO1332" s="18">
        <f t="shared" si="3778"/>
        <v>0</v>
      </c>
      <c r="BP1332" s="18">
        <f t="shared" si="3779"/>
        <v>622.9</v>
      </c>
      <c r="BQ1332" s="18">
        <f t="shared" si="3780"/>
        <v>16000</v>
      </c>
      <c r="BR1332" s="18"/>
      <c r="BS1332" s="18"/>
      <c r="BT1332" s="18"/>
      <c r="BU1332" s="18">
        <f t="shared" si="3771"/>
        <v>0</v>
      </c>
      <c r="BV1332" s="18">
        <f t="shared" si="3772"/>
        <v>622.9</v>
      </c>
      <c r="BW1332" s="18">
        <f t="shared" si="3773"/>
        <v>16000</v>
      </c>
      <c r="BX1332" s="18"/>
      <c r="BY1332" s="18"/>
      <c r="BZ1332" s="18"/>
      <c r="CA1332" s="18">
        <f t="shared" si="3749"/>
        <v>0</v>
      </c>
      <c r="CB1332" s="18">
        <f t="shared" si="3750"/>
        <v>622.9</v>
      </c>
      <c r="CC1332" s="18">
        <f t="shared" si="3751"/>
        <v>16000</v>
      </c>
      <c r="CD1332" s="18"/>
      <c r="CE1332" s="27"/>
      <c r="CF1332" s="33"/>
    </row>
    <row r="1333" spans="1:84" ht="31.2" x14ac:dyDescent="0.3">
      <c r="A1333" s="41" t="s">
        <v>887</v>
      </c>
      <c r="B1333" s="39"/>
      <c r="C1333" s="41"/>
      <c r="D1333" s="41"/>
      <c r="E1333" s="14" t="s">
        <v>1606</v>
      </c>
      <c r="F1333" s="18">
        <f t="shared" ref="F1333:K1335" si="3822">F1334</f>
        <v>0</v>
      </c>
      <c r="G1333" s="18">
        <f t="shared" si="3822"/>
        <v>622.9</v>
      </c>
      <c r="H1333" s="18">
        <f t="shared" si="3822"/>
        <v>16000</v>
      </c>
      <c r="I1333" s="18">
        <f t="shared" si="3822"/>
        <v>0</v>
      </c>
      <c r="J1333" s="18">
        <f t="shared" si="3822"/>
        <v>0</v>
      </c>
      <c r="K1333" s="18">
        <f t="shared" si="3822"/>
        <v>0</v>
      </c>
      <c r="L1333" s="18">
        <f t="shared" si="3752"/>
        <v>0</v>
      </c>
      <c r="M1333" s="18">
        <f t="shared" si="3753"/>
        <v>622.9</v>
      </c>
      <c r="N1333" s="18">
        <f t="shared" si="3754"/>
        <v>16000</v>
      </c>
      <c r="O1333" s="18">
        <f t="shared" ref="O1333:S1335" si="3823">O1334</f>
        <v>0</v>
      </c>
      <c r="P1333" s="18">
        <f t="shared" si="3823"/>
        <v>0</v>
      </c>
      <c r="Q1333" s="18">
        <f t="shared" si="3823"/>
        <v>0</v>
      </c>
      <c r="R1333" s="18">
        <f t="shared" si="3823"/>
        <v>0</v>
      </c>
      <c r="S1333" s="18">
        <f t="shared" si="3823"/>
        <v>0</v>
      </c>
      <c r="T1333" s="18">
        <f t="shared" si="3703"/>
        <v>0</v>
      </c>
      <c r="U1333" s="18">
        <f t="shared" si="3704"/>
        <v>622.9</v>
      </c>
      <c r="V1333" s="18">
        <f t="shared" si="3705"/>
        <v>16000</v>
      </c>
      <c r="W1333" s="18">
        <f t="shared" ref="W1333:CD1335" si="3824">W1334</f>
        <v>0</v>
      </c>
      <c r="X1333" s="18">
        <f t="shared" si="3824"/>
        <v>0</v>
      </c>
      <c r="Y1333" s="18">
        <f t="shared" si="3824"/>
        <v>0</v>
      </c>
      <c r="Z1333" s="18">
        <f t="shared" si="3824"/>
        <v>0</v>
      </c>
      <c r="AA1333" s="18">
        <f t="shared" si="3824"/>
        <v>0</v>
      </c>
      <c r="AB1333" s="18">
        <f t="shared" si="3824"/>
        <v>0</v>
      </c>
      <c r="AC1333" s="18">
        <f t="shared" si="3706"/>
        <v>0</v>
      </c>
      <c r="AD1333" s="18">
        <f t="shared" si="3707"/>
        <v>622.9</v>
      </c>
      <c r="AE1333" s="18">
        <f t="shared" si="3708"/>
        <v>16000</v>
      </c>
      <c r="AF1333" s="18">
        <f t="shared" si="3824"/>
        <v>0</v>
      </c>
      <c r="AG1333" s="18">
        <f t="shared" si="3824"/>
        <v>0</v>
      </c>
      <c r="AH1333" s="18">
        <f t="shared" si="3824"/>
        <v>0</v>
      </c>
      <c r="AI1333" s="18">
        <f t="shared" si="3696"/>
        <v>0</v>
      </c>
      <c r="AJ1333" s="18">
        <f t="shared" si="3697"/>
        <v>622.9</v>
      </c>
      <c r="AK1333" s="18">
        <f t="shared" si="3698"/>
        <v>16000</v>
      </c>
      <c r="AL1333" s="18">
        <f t="shared" si="3824"/>
        <v>0</v>
      </c>
      <c r="AM1333" s="18">
        <f t="shared" si="3699"/>
        <v>0</v>
      </c>
      <c r="AN1333" s="18">
        <f t="shared" si="3824"/>
        <v>0</v>
      </c>
      <c r="AO1333" s="18">
        <f t="shared" si="3824"/>
        <v>0</v>
      </c>
      <c r="AP1333" s="18">
        <f t="shared" si="3824"/>
        <v>0</v>
      </c>
      <c r="AQ1333" s="18">
        <f t="shared" si="3810"/>
        <v>0</v>
      </c>
      <c r="AR1333" s="18">
        <f t="shared" si="3811"/>
        <v>622.9</v>
      </c>
      <c r="AS1333" s="18">
        <f t="shared" si="3812"/>
        <v>16000</v>
      </c>
      <c r="AT1333" s="18">
        <f t="shared" si="3824"/>
        <v>0</v>
      </c>
      <c r="AU1333" s="18">
        <f t="shared" si="3824"/>
        <v>0</v>
      </c>
      <c r="AV1333" s="18">
        <f t="shared" si="3824"/>
        <v>0</v>
      </c>
      <c r="AW1333" s="18">
        <f t="shared" si="3813"/>
        <v>0</v>
      </c>
      <c r="AX1333" s="18">
        <f t="shared" si="3814"/>
        <v>622.9</v>
      </c>
      <c r="AY1333" s="18">
        <f t="shared" si="3815"/>
        <v>16000</v>
      </c>
      <c r="AZ1333" s="18">
        <f t="shared" si="3824"/>
        <v>0</v>
      </c>
      <c r="BA1333" s="18">
        <f t="shared" si="3824"/>
        <v>0</v>
      </c>
      <c r="BB1333" s="18">
        <f t="shared" si="3824"/>
        <v>0</v>
      </c>
      <c r="BC1333" s="18">
        <f t="shared" si="3804"/>
        <v>0</v>
      </c>
      <c r="BD1333" s="18">
        <f t="shared" si="3805"/>
        <v>622.9</v>
      </c>
      <c r="BE1333" s="18">
        <f t="shared" si="3806"/>
        <v>16000</v>
      </c>
      <c r="BF1333" s="18">
        <f t="shared" si="3824"/>
        <v>0</v>
      </c>
      <c r="BG1333" s="18">
        <f t="shared" si="3824"/>
        <v>0</v>
      </c>
      <c r="BH1333" s="18">
        <f t="shared" si="3824"/>
        <v>0</v>
      </c>
      <c r="BI1333" s="18">
        <f t="shared" si="3801"/>
        <v>0</v>
      </c>
      <c r="BJ1333" s="18">
        <f t="shared" si="3802"/>
        <v>622.9</v>
      </c>
      <c r="BK1333" s="18">
        <f t="shared" si="3803"/>
        <v>16000</v>
      </c>
      <c r="BL1333" s="18">
        <f t="shared" si="3824"/>
        <v>0</v>
      </c>
      <c r="BM1333" s="18">
        <f t="shared" si="3824"/>
        <v>0</v>
      </c>
      <c r="BN1333" s="18">
        <f t="shared" si="3824"/>
        <v>0</v>
      </c>
      <c r="BO1333" s="18">
        <f t="shared" si="3778"/>
        <v>0</v>
      </c>
      <c r="BP1333" s="18">
        <f t="shared" si="3779"/>
        <v>622.9</v>
      </c>
      <c r="BQ1333" s="18">
        <f t="shared" si="3780"/>
        <v>16000</v>
      </c>
      <c r="BR1333" s="18">
        <f t="shared" si="3824"/>
        <v>0</v>
      </c>
      <c r="BS1333" s="18">
        <f t="shared" si="3824"/>
        <v>0</v>
      </c>
      <c r="BT1333" s="18">
        <f t="shared" si="3824"/>
        <v>0</v>
      </c>
      <c r="BU1333" s="18">
        <f t="shared" si="3771"/>
        <v>0</v>
      </c>
      <c r="BV1333" s="18">
        <f t="shared" si="3772"/>
        <v>622.9</v>
      </c>
      <c r="BW1333" s="18">
        <f t="shared" si="3773"/>
        <v>16000</v>
      </c>
      <c r="BX1333" s="18">
        <f t="shared" si="3824"/>
        <v>0</v>
      </c>
      <c r="BY1333" s="18">
        <f t="shared" si="3824"/>
        <v>0</v>
      </c>
      <c r="BZ1333" s="18">
        <f t="shared" si="3824"/>
        <v>0</v>
      </c>
      <c r="CA1333" s="18">
        <f t="shared" si="3749"/>
        <v>0</v>
      </c>
      <c r="CB1333" s="18">
        <f t="shared" si="3750"/>
        <v>622.9</v>
      </c>
      <c r="CC1333" s="18">
        <f t="shared" si="3751"/>
        <v>16000</v>
      </c>
      <c r="CD1333" s="18">
        <f t="shared" si="3824"/>
        <v>0</v>
      </c>
      <c r="CE1333" s="27"/>
      <c r="CF1333" s="33"/>
    </row>
    <row r="1334" spans="1:84" ht="46.8" x14ac:dyDescent="0.3">
      <c r="A1334" s="41" t="s">
        <v>887</v>
      </c>
      <c r="B1334" s="39">
        <v>400</v>
      </c>
      <c r="C1334" s="41"/>
      <c r="D1334" s="41"/>
      <c r="E1334" s="14" t="s">
        <v>553</v>
      </c>
      <c r="F1334" s="18">
        <f t="shared" si="3822"/>
        <v>0</v>
      </c>
      <c r="G1334" s="18">
        <f t="shared" si="3822"/>
        <v>622.9</v>
      </c>
      <c r="H1334" s="18">
        <f t="shared" si="3822"/>
        <v>16000</v>
      </c>
      <c r="I1334" s="18">
        <f t="shared" si="3822"/>
        <v>0</v>
      </c>
      <c r="J1334" s="18">
        <f t="shared" si="3822"/>
        <v>0</v>
      </c>
      <c r="K1334" s="18">
        <f t="shared" si="3822"/>
        <v>0</v>
      </c>
      <c r="L1334" s="18">
        <f t="shared" si="3752"/>
        <v>0</v>
      </c>
      <c r="M1334" s="18">
        <f t="shared" si="3753"/>
        <v>622.9</v>
      </c>
      <c r="N1334" s="18">
        <f t="shared" si="3754"/>
        <v>16000</v>
      </c>
      <c r="O1334" s="18">
        <f t="shared" si="3823"/>
        <v>0</v>
      </c>
      <c r="P1334" s="18">
        <f t="shared" si="3823"/>
        <v>0</v>
      </c>
      <c r="Q1334" s="18">
        <f t="shared" si="3823"/>
        <v>0</v>
      </c>
      <c r="R1334" s="18">
        <f t="shared" si="3823"/>
        <v>0</v>
      </c>
      <c r="S1334" s="18">
        <f t="shared" si="3823"/>
        <v>0</v>
      </c>
      <c r="T1334" s="18">
        <f t="shared" si="3703"/>
        <v>0</v>
      </c>
      <c r="U1334" s="18">
        <f t="shared" si="3704"/>
        <v>622.9</v>
      </c>
      <c r="V1334" s="18">
        <f t="shared" si="3705"/>
        <v>16000</v>
      </c>
      <c r="W1334" s="18">
        <f t="shared" si="3824"/>
        <v>0</v>
      </c>
      <c r="X1334" s="18">
        <f t="shared" si="3824"/>
        <v>0</v>
      </c>
      <c r="Y1334" s="18">
        <f t="shared" si="3824"/>
        <v>0</v>
      </c>
      <c r="Z1334" s="18">
        <f t="shared" si="3824"/>
        <v>0</v>
      </c>
      <c r="AA1334" s="18">
        <f t="shared" si="3824"/>
        <v>0</v>
      </c>
      <c r="AB1334" s="18">
        <f t="shared" si="3824"/>
        <v>0</v>
      </c>
      <c r="AC1334" s="18">
        <f t="shared" si="3706"/>
        <v>0</v>
      </c>
      <c r="AD1334" s="18">
        <f t="shared" si="3707"/>
        <v>622.9</v>
      </c>
      <c r="AE1334" s="18">
        <f t="shared" si="3708"/>
        <v>16000</v>
      </c>
      <c r="AF1334" s="18">
        <f t="shared" si="3824"/>
        <v>0</v>
      </c>
      <c r="AG1334" s="18">
        <f t="shared" si="3824"/>
        <v>0</v>
      </c>
      <c r="AH1334" s="18">
        <f t="shared" si="3824"/>
        <v>0</v>
      </c>
      <c r="AI1334" s="18">
        <f t="shared" si="3696"/>
        <v>0</v>
      </c>
      <c r="AJ1334" s="18">
        <f t="shared" si="3697"/>
        <v>622.9</v>
      </c>
      <c r="AK1334" s="18">
        <f t="shared" si="3698"/>
        <v>16000</v>
      </c>
      <c r="AL1334" s="18">
        <f t="shared" si="3824"/>
        <v>0</v>
      </c>
      <c r="AM1334" s="18">
        <f t="shared" si="3699"/>
        <v>0</v>
      </c>
      <c r="AN1334" s="18">
        <f t="shared" si="3824"/>
        <v>0</v>
      </c>
      <c r="AO1334" s="18">
        <f t="shared" si="3824"/>
        <v>0</v>
      </c>
      <c r="AP1334" s="18">
        <f t="shared" si="3824"/>
        <v>0</v>
      </c>
      <c r="AQ1334" s="18">
        <f t="shared" si="3810"/>
        <v>0</v>
      </c>
      <c r="AR1334" s="18">
        <f t="shared" si="3811"/>
        <v>622.9</v>
      </c>
      <c r="AS1334" s="18">
        <f t="shared" si="3812"/>
        <v>16000</v>
      </c>
      <c r="AT1334" s="18">
        <f t="shared" si="3824"/>
        <v>0</v>
      </c>
      <c r="AU1334" s="18">
        <f t="shared" si="3824"/>
        <v>0</v>
      </c>
      <c r="AV1334" s="18">
        <f t="shared" si="3824"/>
        <v>0</v>
      </c>
      <c r="AW1334" s="18">
        <f t="shared" si="3813"/>
        <v>0</v>
      </c>
      <c r="AX1334" s="18">
        <f t="shared" si="3814"/>
        <v>622.9</v>
      </c>
      <c r="AY1334" s="18">
        <f t="shared" si="3815"/>
        <v>16000</v>
      </c>
      <c r="AZ1334" s="18">
        <f t="shared" si="3824"/>
        <v>0</v>
      </c>
      <c r="BA1334" s="18">
        <f t="shared" si="3824"/>
        <v>0</v>
      </c>
      <c r="BB1334" s="18">
        <f t="shared" si="3824"/>
        <v>0</v>
      </c>
      <c r="BC1334" s="18">
        <f t="shared" si="3804"/>
        <v>0</v>
      </c>
      <c r="BD1334" s="18">
        <f t="shared" si="3805"/>
        <v>622.9</v>
      </c>
      <c r="BE1334" s="18">
        <f t="shared" si="3806"/>
        <v>16000</v>
      </c>
      <c r="BF1334" s="18">
        <f t="shared" si="3824"/>
        <v>0</v>
      </c>
      <c r="BG1334" s="18">
        <f t="shared" si="3824"/>
        <v>0</v>
      </c>
      <c r="BH1334" s="18">
        <f t="shared" si="3824"/>
        <v>0</v>
      </c>
      <c r="BI1334" s="18">
        <f t="shared" si="3801"/>
        <v>0</v>
      </c>
      <c r="BJ1334" s="18">
        <f t="shared" si="3802"/>
        <v>622.9</v>
      </c>
      <c r="BK1334" s="18">
        <f t="shared" si="3803"/>
        <v>16000</v>
      </c>
      <c r="BL1334" s="18">
        <f t="shared" si="3824"/>
        <v>0</v>
      </c>
      <c r="BM1334" s="18">
        <f t="shared" si="3824"/>
        <v>0</v>
      </c>
      <c r="BN1334" s="18">
        <f t="shared" si="3824"/>
        <v>0</v>
      </c>
      <c r="BO1334" s="18">
        <f t="shared" si="3778"/>
        <v>0</v>
      </c>
      <c r="BP1334" s="18">
        <f t="shared" si="3779"/>
        <v>622.9</v>
      </c>
      <c r="BQ1334" s="18">
        <f t="shared" si="3780"/>
        <v>16000</v>
      </c>
      <c r="BR1334" s="18">
        <f t="shared" si="3824"/>
        <v>0</v>
      </c>
      <c r="BS1334" s="18">
        <f t="shared" si="3824"/>
        <v>0</v>
      </c>
      <c r="BT1334" s="18">
        <f t="shared" si="3824"/>
        <v>0</v>
      </c>
      <c r="BU1334" s="18">
        <f t="shared" si="3771"/>
        <v>0</v>
      </c>
      <c r="BV1334" s="18">
        <f t="shared" si="3772"/>
        <v>622.9</v>
      </c>
      <c r="BW1334" s="18">
        <f t="shared" si="3773"/>
        <v>16000</v>
      </c>
      <c r="BX1334" s="18">
        <f t="shared" si="3824"/>
        <v>0</v>
      </c>
      <c r="BY1334" s="18">
        <f t="shared" si="3824"/>
        <v>0</v>
      </c>
      <c r="BZ1334" s="18">
        <f t="shared" si="3824"/>
        <v>0</v>
      </c>
      <c r="CA1334" s="18">
        <f t="shared" si="3749"/>
        <v>0</v>
      </c>
      <c r="CB1334" s="18">
        <f t="shared" si="3750"/>
        <v>622.9</v>
      </c>
      <c r="CC1334" s="18">
        <f t="shared" si="3751"/>
        <v>16000</v>
      </c>
      <c r="CD1334" s="18">
        <f t="shared" si="3824"/>
        <v>0</v>
      </c>
      <c r="CE1334" s="27"/>
      <c r="CF1334" s="33"/>
    </row>
    <row r="1335" spans="1:84" ht="140.4" x14ac:dyDescent="0.3">
      <c r="A1335" s="41" t="s">
        <v>887</v>
      </c>
      <c r="B1335" s="39">
        <v>460</v>
      </c>
      <c r="C1335" s="41"/>
      <c r="D1335" s="41"/>
      <c r="E1335" s="14" t="s">
        <v>567</v>
      </c>
      <c r="F1335" s="18">
        <f t="shared" si="3822"/>
        <v>0</v>
      </c>
      <c r="G1335" s="18">
        <f t="shared" si="3822"/>
        <v>622.9</v>
      </c>
      <c r="H1335" s="18">
        <f t="shared" si="3822"/>
        <v>16000</v>
      </c>
      <c r="I1335" s="18">
        <f t="shared" si="3822"/>
        <v>0</v>
      </c>
      <c r="J1335" s="18">
        <f t="shared" si="3822"/>
        <v>0</v>
      </c>
      <c r="K1335" s="18">
        <f t="shared" si="3822"/>
        <v>0</v>
      </c>
      <c r="L1335" s="18">
        <f t="shared" si="3752"/>
        <v>0</v>
      </c>
      <c r="M1335" s="18">
        <f t="shared" si="3753"/>
        <v>622.9</v>
      </c>
      <c r="N1335" s="18">
        <f t="shared" si="3754"/>
        <v>16000</v>
      </c>
      <c r="O1335" s="18">
        <f t="shared" si="3823"/>
        <v>0</v>
      </c>
      <c r="P1335" s="18">
        <f t="shared" si="3823"/>
        <v>0</v>
      </c>
      <c r="Q1335" s="18">
        <f t="shared" si="3823"/>
        <v>0</v>
      </c>
      <c r="R1335" s="18">
        <f t="shared" si="3823"/>
        <v>0</v>
      </c>
      <c r="S1335" s="18">
        <f t="shared" si="3823"/>
        <v>0</v>
      </c>
      <c r="T1335" s="18">
        <f t="shared" si="3703"/>
        <v>0</v>
      </c>
      <c r="U1335" s="18">
        <f t="shared" si="3704"/>
        <v>622.9</v>
      </c>
      <c r="V1335" s="18">
        <f t="shared" si="3705"/>
        <v>16000</v>
      </c>
      <c r="W1335" s="18">
        <f t="shared" si="3824"/>
        <v>0</v>
      </c>
      <c r="X1335" s="18">
        <f t="shared" si="3824"/>
        <v>0</v>
      </c>
      <c r="Y1335" s="18">
        <f t="shared" si="3824"/>
        <v>0</v>
      </c>
      <c r="Z1335" s="18">
        <f t="shared" si="3824"/>
        <v>0</v>
      </c>
      <c r="AA1335" s="18">
        <f t="shared" si="3824"/>
        <v>0</v>
      </c>
      <c r="AB1335" s="18">
        <f t="shared" si="3824"/>
        <v>0</v>
      </c>
      <c r="AC1335" s="18">
        <f t="shared" si="3706"/>
        <v>0</v>
      </c>
      <c r="AD1335" s="18">
        <f t="shared" si="3707"/>
        <v>622.9</v>
      </c>
      <c r="AE1335" s="18">
        <f t="shared" si="3708"/>
        <v>16000</v>
      </c>
      <c r="AF1335" s="18">
        <f t="shared" si="3824"/>
        <v>0</v>
      </c>
      <c r="AG1335" s="18">
        <f t="shared" si="3824"/>
        <v>0</v>
      </c>
      <c r="AH1335" s="18">
        <f t="shared" si="3824"/>
        <v>0</v>
      </c>
      <c r="AI1335" s="18">
        <f t="shared" si="3696"/>
        <v>0</v>
      </c>
      <c r="AJ1335" s="18">
        <f t="shared" si="3697"/>
        <v>622.9</v>
      </c>
      <c r="AK1335" s="18">
        <f t="shared" si="3698"/>
        <v>16000</v>
      </c>
      <c r="AL1335" s="18">
        <f t="shared" si="3824"/>
        <v>0</v>
      </c>
      <c r="AM1335" s="18">
        <f t="shared" si="3699"/>
        <v>0</v>
      </c>
      <c r="AN1335" s="18">
        <f t="shared" si="3824"/>
        <v>0</v>
      </c>
      <c r="AO1335" s="18">
        <f t="shared" si="3824"/>
        <v>0</v>
      </c>
      <c r="AP1335" s="18">
        <f t="shared" si="3824"/>
        <v>0</v>
      </c>
      <c r="AQ1335" s="18">
        <f t="shared" si="3810"/>
        <v>0</v>
      </c>
      <c r="AR1335" s="18">
        <f t="shared" si="3811"/>
        <v>622.9</v>
      </c>
      <c r="AS1335" s="18">
        <f t="shared" si="3812"/>
        <v>16000</v>
      </c>
      <c r="AT1335" s="18">
        <f t="shared" si="3824"/>
        <v>0</v>
      </c>
      <c r="AU1335" s="18">
        <f t="shared" si="3824"/>
        <v>0</v>
      </c>
      <c r="AV1335" s="18">
        <f t="shared" si="3824"/>
        <v>0</v>
      </c>
      <c r="AW1335" s="18">
        <f t="shared" si="3813"/>
        <v>0</v>
      </c>
      <c r="AX1335" s="18">
        <f t="shared" si="3814"/>
        <v>622.9</v>
      </c>
      <c r="AY1335" s="18">
        <f t="shared" si="3815"/>
        <v>16000</v>
      </c>
      <c r="AZ1335" s="18">
        <f t="shared" si="3824"/>
        <v>0</v>
      </c>
      <c r="BA1335" s="18">
        <f t="shared" si="3824"/>
        <v>0</v>
      </c>
      <c r="BB1335" s="18">
        <f t="shared" si="3824"/>
        <v>0</v>
      </c>
      <c r="BC1335" s="18">
        <f t="shared" si="3804"/>
        <v>0</v>
      </c>
      <c r="BD1335" s="18">
        <f t="shared" si="3805"/>
        <v>622.9</v>
      </c>
      <c r="BE1335" s="18">
        <f t="shared" si="3806"/>
        <v>16000</v>
      </c>
      <c r="BF1335" s="18">
        <f t="shared" si="3824"/>
        <v>0</v>
      </c>
      <c r="BG1335" s="18">
        <f t="shared" si="3824"/>
        <v>0</v>
      </c>
      <c r="BH1335" s="18">
        <f t="shared" si="3824"/>
        <v>0</v>
      </c>
      <c r="BI1335" s="18">
        <f t="shared" si="3801"/>
        <v>0</v>
      </c>
      <c r="BJ1335" s="18">
        <f t="shared" si="3802"/>
        <v>622.9</v>
      </c>
      <c r="BK1335" s="18">
        <f t="shared" si="3803"/>
        <v>16000</v>
      </c>
      <c r="BL1335" s="18">
        <f t="shared" si="3824"/>
        <v>0</v>
      </c>
      <c r="BM1335" s="18">
        <f t="shared" si="3824"/>
        <v>0</v>
      </c>
      <c r="BN1335" s="18">
        <f t="shared" si="3824"/>
        <v>0</v>
      </c>
      <c r="BO1335" s="18">
        <f t="shared" si="3778"/>
        <v>0</v>
      </c>
      <c r="BP1335" s="18">
        <f t="shared" si="3779"/>
        <v>622.9</v>
      </c>
      <c r="BQ1335" s="18">
        <f t="shared" si="3780"/>
        <v>16000</v>
      </c>
      <c r="BR1335" s="18">
        <f t="shared" si="3824"/>
        <v>0</v>
      </c>
      <c r="BS1335" s="18">
        <f t="shared" si="3824"/>
        <v>0</v>
      </c>
      <c r="BT1335" s="18">
        <f t="shared" si="3824"/>
        <v>0</v>
      </c>
      <c r="BU1335" s="18">
        <f t="shared" si="3771"/>
        <v>0</v>
      </c>
      <c r="BV1335" s="18">
        <f t="shared" si="3772"/>
        <v>622.9</v>
      </c>
      <c r="BW1335" s="18">
        <f t="shared" si="3773"/>
        <v>16000</v>
      </c>
      <c r="BX1335" s="18">
        <f t="shared" si="3824"/>
        <v>0</v>
      </c>
      <c r="BY1335" s="18">
        <f t="shared" si="3824"/>
        <v>0</v>
      </c>
      <c r="BZ1335" s="18">
        <f t="shared" si="3824"/>
        <v>0</v>
      </c>
      <c r="CA1335" s="18">
        <f t="shared" si="3749"/>
        <v>0</v>
      </c>
      <c r="CB1335" s="18">
        <f t="shared" si="3750"/>
        <v>622.9</v>
      </c>
      <c r="CC1335" s="18">
        <f t="shared" si="3751"/>
        <v>16000</v>
      </c>
      <c r="CD1335" s="18">
        <f t="shared" si="3824"/>
        <v>0</v>
      </c>
      <c r="CE1335" s="27"/>
      <c r="CF1335" s="33"/>
    </row>
    <row r="1336" spans="1:84" x14ac:dyDescent="0.3">
      <c r="A1336" s="41" t="s">
        <v>887</v>
      </c>
      <c r="B1336" s="39">
        <v>460</v>
      </c>
      <c r="C1336" s="41" t="s">
        <v>27</v>
      </c>
      <c r="D1336" s="41" t="s">
        <v>110</v>
      </c>
      <c r="E1336" s="14" t="s">
        <v>532</v>
      </c>
      <c r="F1336" s="18"/>
      <c r="G1336" s="23">
        <v>622.9</v>
      </c>
      <c r="H1336" s="23">
        <v>16000</v>
      </c>
      <c r="I1336" s="18"/>
      <c r="J1336" s="18"/>
      <c r="K1336" s="18"/>
      <c r="L1336" s="18">
        <f t="shared" si="3752"/>
        <v>0</v>
      </c>
      <c r="M1336" s="18">
        <f t="shared" si="3753"/>
        <v>622.9</v>
      </c>
      <c r="N1336" s="18">
        <f t="shared" si="3754"/>
        <v>16000</v>
      </c>
      <c r="O1336" s="18"/>
      <c r="P1336" s="18"/>
      <c r="Q1336" s="18"/>
      <c r="R1336" s="18"/>
      <c r="S1336" s="18"/>
      <c r="T1336" s="18">
        <f t="shared" si="3703"/>
        <v>0</v>
      </c>
      <c r="U1336" s="18">
        <f t="shared" si="3704"/>
        <v>622.9</v>
      </c>
      <c r="V1336" s="18">
        <f t="shared" si="3705"/>
        <v>16000</v>
      </c>
      <c r="W1336" s="18"/>
      <c r="X1336" s="18"/>
      <c r="Y1336" s="18"/>
      <c r="Z1336" s="18"/>
      <c r="AA1336" s="18"/>
      <c r="AB1336" s="18"/>
      <c r="AC1336" s="18">
        <f t="shared" si="3706"/>
        <v>0</v>
      </c>
      <c r="AD1336" s="18">
        <f t="shared" si="3707"/>
        <v>622.9</v>
      </c>
      <c r="AE1336" s="18">
        <f t="shared" si="3708"/>
        <v>16000</v>
      </c>
      <c r="AF1336" s="18"/>
      <c r="AG1336" s="18"/>
      <c r="AH1336" s="18"/>
      <c r="AI1336" s="18">
        <f t="shared" ref="AI1336:AI1405" si="3825">AC1336+AF1336</f>
        <v>0</v>
      </c>
      <c r="AJ1336" s="18">
        <f t="shared" ref="AJ1336:AJ1405" si="3826">AD1336+AG1336</f>
        <v>622.9</v>
      </c>
      <c r="AK1336" s="18">
        <f t="shared" ref="AK1336:AK1405" si="3827">AE1336+AH1336</f>
        <v>16000</v>
      </c>
      <c r="AL1336" s="18"/>
      <c r="AM1336" s="18">
        <f t="shared" ref="AM1336:AM1405" si="3828">AI1336+AL1336</f>
        <v>0</v>
      </c>
      <c r="AN1336" s="18"/>
      <c r="AO1336" s="18"/>
      <c r="AP1336" s="18"/>
      <c r="AQ1336" s="18">
        <f t="shared" si="3810"/>
        <v>0</v>
      </c>
      <c r="AR1336" s="18">
        <f t="shared" si="3811"/>
        <v>622.9</v>
      </c>
      <c r="AS1336" s="18">
        <f t="shared" si="3812"/>
        <v>16000</v>
      </c>
      <c r="AT1336" s="18"/>
      <c r="AU1336" s="18"/>
      <c r="AV1336" s="18"/>
      <c r="AW1336" s="18">
        <f t="shared" si="3813"/>
        <v>0</v>
      </c>
      <c r="AX1336" s="18">
        <f t="shared" si="3814"/>
        <v>622.9</v>
      </c>
      <c r="AY1336" s="18">
        <f t="shared" si="3815"/>
        <v>16000</v>
      </c>
      <c r="AZ1336" s="18"/>
      <c r="BA1336" s="18"/>
      <c r="BB1336" s="18"/>
      <c r="BC1336" s="18">
        <f t="shared" si="3804"/>
        <v>0</v>
      </c>
      <c r="BD1336" s="18">
        <f t="shared" si="3805"/>
        <v>622.9</v>
      </c>
      <c r="BE1336" s="18">
        <f t="shared" si="3806"/>
        <v>16000</v>
      </c>
      <c r="BF1336" s="18"/>
      <c r="BG1336" s="18"/>
      <c r="BH1336" s="18"/>
      <c r="BI1336" s="18">
        <f t="shared" si="3801"/>
        <v>0</v>
      </c>
      <c r="BJ1336" s="18">
        <f t="shared" si="3802"/>
        <v>622.9</v>
      </c>
      <c r="BK1336" s="18">
        <f t="shared" si="3803"/>
        <v>16000</v>
      </c>
      <c r="BL1336" s="18"/>
      <c r="BM1336" s="18"/>
      <c r="BN1336" s="18"/>
      <c r="BO1336" s="18">
        <f t="shared" si="3778"/>
        <v>0</v>
      </c>
      <c r="BP1336" s="18">
        <f t="shared" si="3779"/>
        <v>622.9</v>
      </c>
      <c r="BQ1336" s="18">
        <f t="shared" si="3780"/>
        <v>16000</v>
      </c>
      <c r="BR1336" s="18"/>
      <c r="BS1336" s="18"/>
      <c r="BT1336" s="18"/>
      <c r="BU1336" s="18">
        <f t="shared" si="3771"/>
        <v>0</v>
      </c>
      <c r="BV1336" s="18">
        <f t="shared" si="3772"/>
        <v>622.9</v>
      </c>
      <c r="BW1336" s="18">
        <f t="shared" si="3773"/>
        <v>16000</v>
      </c>
      <c r="BX1336" s="18"/>
      <c r="BY1336" s="18"/>
      <c r="BZ1336" s="18"/>
      <c r="CA1336" s="18">
        <f t="shared" si="3749"/>
        <v>0</v>
      </c>
      <c r="CB1336" s="18">
        <f t="shared" si="3750"/>
        <v>622.9</v>
      </c>
      <c r="CC1336" s="18">
        <f t="shared" si="3751"/>
        <v>16000</v>
      </c>
      <c r="CD1336" s="18"/>
      <c r="CE1336" s="27"/>
      <c r="CF1336" s="33"/>
    </row>
    <row r="1337" spans="1:84" ht="31.2" x14ac:dyDescent="0.3">
      <c r="A1337" s="41" t="s">
        <v>888</v>
      </c>
      <c r="B1337" s="39"/>
      <c r="C1337" s="41"/>
      <c r="D1337" s="41"/>
      <c r="E1337" s="14" t="s">
        <v>1607</v>
      </c>
      <c r="F1337" s="18">
        <f t="shared" ref="F1337:K1339" si="3829">F1338</f>
        <v>0</v>
      </c>
      <c r="G1337" s="18">
        <f t="shared" si="3829"/>
        <v>16622.900000000001</v>
      </c>
      <c r="H1337" s="18">
        <f t="shared" si="3829"/>
        <v>0</v>
      </c>
      <c r="I1337" s="18">
        <f t="shared" si="3829"/>
        <v>0</v>
      </c>
      <c r="J1337" s="18">
        <f t="shared" si="3829"/>
        <v>0</v>
      </c>
      <c r="K1337" s="18">
        <f t="shared" si="3829"/>
        <v>0</v>
      </c>
      <c r="L1337" s="18">
        <f t="shared" si="3752"/>
        <v>0</v>
      </c>
      <c r="M1337" s="18">
        <f t="shared" si="3753"/>
        <v>16622.900000000001</v>
      </c>
      <c r="N1337" s="18">
        <f t="shared" si="3754"/>
        <v>0</v>
      </c>
      <c r="O1337" s="18">
        <f t="shared" ref="O1337:S1339" si="3830">O1338</f>
        <v>0</v>
      </c>
      <c r="P1337" s="18">
        <f t="shared" si="3830"/>
        <v>0</v>
      </c>
      <c r="Q1337" s="18">
        <f t="shared" si="3830"/>
        <v>0</v>
      </c>
      <c r="R1337" s="18">
        <f t="shared" si="3830"/>
        <v>0</v>
      </c>
      <c r="S1337" s="18">
        <f t="shared" si="3830"/>
        <v>0</v>
      </c>
      <c r="T1337" s="18">
        <f t="shared" si="3703"/>
        <v>0</v>
      </c>
      <c r="U1337" s="18">
        <f t="shared" si="3704"/>
        <v>16622.900000000001</v>
      </c>
      <c r="V1337" s="18">
        <f t="shared" si="3705"/>
        <v>0</v>
      </c>
      <c r="W1337" s="18">
        <f t="shared" ref="W1337:CD1339" si="3831">W1338</f>
        <v>0</v>
      </c>
      <c r="X1337" s="18">
        <f t="shared" si="3831"/>
        <v>0</v>
      </c>
      <c r="Y1337" s="18">
        <f t="shared" si="3831"/>
        <v>0</v>
      </c>
      <c r="Z1337" s="18">
        <f t="shared" si="3831"/>
        <v>0</v>
      </c>
      <c r="AA1337" s="18">
        <f t="shared" si="3831"/>
        <v>0</v>
      </c>
      <c r="AB1337" s="18">
        <f t="shared" si="3831"/>
        <v>0</v>
      </c>
      <c r="AC1337" s="18">
        <f t="shared" si="3706"/>
        <v>0</v>
      </c>
      <c r="AD1337" s="18">
        <f t="shared" si="3707"/>
        <v>16622.900000000001</v>
      </c>
      <c r="AE1337" s="18">
        <f t="shared" si="3708"/>
        <v>0</v>
      </c>
      <c r="AF1337" s="18">
        <f t="shared" si="3831"/>
        <v>0</v>
      </c>
      <c r="AG1337" s="18">
        <f t="shared" si="3831"/>
        <v>0</v>
      </c>
      <c r="AH1337" s="18">
        <f t="shared" si="3831"/>
        <v>0</v>
      </c>
      <c r="AI1337" s="18">
        <f t="shared" si="3825"/>
        <v>0</v>
      </c>
      <c r="AJ1337" s="18">
        <f t="shared" si="3826"/>
        <v>16622.900000000001</v>
      </c>
      <c r="AK1337" s="18">
        <f t="shared" si="3827"/>
        <v>0</v>
      </c>
      <c r="AL1337" s="18">
        <f t="shared" si="3831"/>
        <v>0</v>
      </c>
      <c r="AM1337" s="18">
        <f t="shared" si="3828"/>
        <v>0</v>
      </c>
      <c r="AN1337" s="18">
        <f t="shared" si="3831"/>
        <v>0</v>
      </c>
      <c r="AO1337" s="18">
        <f t="shared" si="3831"/>
        <v>0</v>
      </c>
      <c r="AP1337" s="18">
        <f t="shared" si="3831"/>
        <v>0</v>
      </c>
      <c r="AQ1337" s="18">
        <f t="shared" si="3810"/>
        <v>0</v>
      </c>
      <c r="AR1337" s="18">
        <f t="shared" si="3811"/>
        <v>16622.900000000001</v>
      </c>
      <c r="AS1337" s="18">
        <f t="shared" si="3812"/>
        <v>0</v>
      </c>
      <c r="AT1337" s="18">
        <f t="shared" si="3831"/>
        <v>0</v>
      </c>
      <c r="AU1337" s="18">
        <f t="shared" si="3831"/>
        <v>0</v>
      </c>
      <c r="AV1337" s="18">
        <f t="shared" si="3831"/>
        <v>0</v>
      </c>
      <c r="AW1337" s="18">
        <f t="shared" si="3813"/>
        <v>0</v>
      </c>
      <c r="AX1337" s="18">
        <f t="shared" si="3814"/>
        <v>16622.900000000001</v>
      </c>
      <c r="AY1337" s="18">
        <f t="shared" si="3815"/>
        <v>0</v>
      </c>
      <c r="AZ1337" s="18">
        <f t="shared" si="3831"/>
        <v>0</v>
      </c>
      <c r="BA1337" s="18">
        <f t="shared" si="3831"/>
        <v>0</v>
      </c>
      <c r="BB1337" s="18">
        <f t="shared" si="3831"/>
        <v>0</v>
      </c>
      <c r="BC1337" s="18">
        <f t="shared" si="3804"/>
        <v>0</v>
      </c>
      <c r="BD1337" s="18">
        <f t="shared" si="3805"/>
        <v>16622.900000000001</v>
      </c>
      <c r="BE1337" s="18">
        <f t="shared" si="3806"/>
        <v>0</v>
      </c>
      <c r="BF1337" s="18">
        <f t="shared" si="3831"/>
        <v>0</v>
      </c>
      <c r="BG1337" s="18">
        <f t="shared" si="3831"/>
        <v>0</v>
      </c>
      <c r="BH1337" s="18">
        <f t="shared" si="3831"/>
        <v>0</v>
      </c>
      <c r="BI1337" s="18">
        <f t="shared" si="3801"/>
        <v>0</v>
      </c>
      <c r="BJ1337" s="18">
        <f t="shared" si="3802"/>
        <v>16622.900000000001</v>
      </c>
      <c r="BK1337" s="18">
        <f t="shared" si="3803"/>
        <v>0</v>
      </c>
      <c r="BL1337" s="18">
        <f t="shared" si="3831"/>
        <v>0</v>
      </c>
      <c r="BM1337" s="18">
        <f t="shared" si="3831"/>
        <v>0</v>
      </c>
      <c r="BN1337" s="18">
        <f t="shared" si="3831"/>
        <v>0</v>
      </c>
      <c r="BO1337" s="18">
        <f t="shared" si="3778"/>
        <v>0</v>
      </c>
      <c r="BP1337" s="18">
        <f t="shared" si="3779"/>
        <v>16622.900000000001</v>
      </c>
      <c r="BQ1337" s="18">
        <f t="shared" si="3780"/>
        <v>0</v>
      </c>
      <c r="BR1337" s="18">
        <f t="shared" si="3831"/>
        <v>0</v>
      </c>
      <c r="BS1337" s="18">
        <f t="shared" si="3831"/>
        <v>0</v>
      </c>
      <c r="BT1337" s="18">
        <f t="shared" si="3831"/>
        <v>0</v>
      </c>
      <c r="BU1337" s="18">
        <f t="shared" si="3771"/>
        <v>0</v>
      </c>
      <c r="BV1337" s="18">
        <f t="shared" si="3772"/>
        <v>16622.900000000001</v>
      </c>
      <c r="BW1337" s="18">
        <f t="shared" si="3773"/>
        <v>0</v>
      </c>
      <c r="BX1337" s="18">
        <f t="shared" si="3831"/>
        <v>0</v>
      </c>
      <c r="BY1337" s="18">
        <f t="shared" si="3831"/>
        <v>0</v>
      </c>
      <c r="BZ1337" s="18">
        <f t="shared" si="3831"/>
        <v>0</v>
      </c>
      <c r="CA1337" s="18">
        <f t="shared" si="3749"/>
        <v>0</v>
      </c>
      <c r="CB1337" s="18">
        <f t="shared" si="3750"/>
        <v>16622.900000000001</v>
      </c>
      <c r="CC1337" s="18">
        <f t="shared" si="3751"/>
        <v>0</v>
      </c>
      <c r="CD1337" s="18">
        <f t="shared" si="3831"/>
        <v>0</v>
      </c>
      <c r="CE1337" s="27"/>
      <c r="CF1337" s="33"/>
    </row>
    <row r="1338" spans="1:84" ht="46.8" x14ac:dyDescent="0.3">
      <c r="A1338" s="41" t="s">
        <v>888</v>
      </c>
      <c r="B1338" s="39">
        <v>400</v>
      </c>
      <c r="C1338" s="41"/>
      <c r="D1338" s="41"/>
      <c r="E1338" s="14" t="s">
        <v>553</v>
      </c>
      <c r="F1338" s="18">
        <f t="shared" si="3829"/>
        <v>0</v>
      </c>
      <c r="G1338" s="18">
        <f t="shared" si="3829"/>
        <v>16622.900000000001</v>
      </c>
      <c r="H1338" s="18">
        <f t="shared" si="3829"/>
        <v>0</v>
      </c>
      <c r="I1338" s="18">
        <f t="shared" si="3829"/>
        <v>0</v>
      </c>
      <c r="J1338" s="18">
        <f t="shared" si="3829"/>
        <v>0</v>
      </c>
      <c r="K1338" s="18">
        <f t="shared" si="3829"/>
        <v>0</v>
      </c>
      <c r="L1338" s="18">
        <f t="shared" si="3752"/>
        <v>0</v>
      </c>
      <c r="M1338" s="18">
        <f t="shared" si="3753"/>
        <v>16622.900000000001</v>
      </c>
      <c r="N1338" s="18">
        <f t="shared" si="3754"/>
        <v>0</v>
      </c>
      <c r="O1338" s="18">
        <f t="shared" si="3830"/>
        <v>0</v>
      </c>
      <c r="P1338" s="18">
        <f t="shared" si="3830"/>
        <v>0</v>
      </c>
      <c r="Q1338" s="18">
        <f t="shared" si="3830"/>
        <v>0</v>
      </c>
      <c r="R1338" s="18">
        <f t="shared" si="3830"/>
        <v>0</v>
      </c>
      <c r="S1338" s="18">
        <f t="shared" si="3830"/>
        <v>0</v>
      </c>
      <c r="T1338" s="18">
        <f t="shared" si="3703"/>
        <v>0</v>
      </c>
      <c r="U1338" s="18">
        <f t="shared" si="3704"/>
        <v>16622.900000000001</v>
      </c>
      <c r="V1338" s="18">
        <f t="shared" si="3705"/>
        <v>0</v>
      </c>
      <c r="W1338" s="18">
        <f t="shared" si="3831"/>
        <v>0</v>
      </c>
      <c r="X1338" s="18">
        <f t="shared" si="3831"/>
        <v>0</v>
      </c>
      <c r="Y1338" s="18">
        <f t="shared" si="3831"/>
        <v>0</v>
      </c>
      <c r="Z1338" s="18">
        <f t="shared" si="3831"/>
        <v>0</v>
      </c>
      <c r="AA1338" s="18">
        <f t="shared" si="3831"/>
        <v>0</v>
      </c>
      <c r="AB1338" s="18">
        <f t="shared" si="3831"/>
        <v>0</v>
      </c>
      <c r="AC1338" s="18">
        <f t="shared" si="3706"/>
        <v>0</v>
      </c>
      <c r="AD1338" s="18">
        <f t="shared" si="3707"/>
        <v>16622.900000000001</v>
      </c>
      <c r="AE1338" s="18">
        <f t="shared" si="3708"/>
        <v>0</v>
      </c>
      <c r="AF1338" s="18">
        <f t="shared" si="3831"/>
        <v>0</v>
      </c>
      <c r="AG1338" s="18">
        <f t="shared" si="3831"/>
        <v>0</v>
      </c>
      <c r="AH1338" s="18">
        <f t="shared" si="3831"/>
        <v>0</v>
      </c>
      <c r="AI1338" s="18">
        <f t="shared" si="3825"/>
        <v>0</v>
      </c>
      <c r="AJ1338" s="18">
        <f t="shared" si="3826"/>
        <v>16622.900000000001</v>
      </c>
      <c r="AK1338" s="18">
        <f t="shared" si="3827"/>
        <v>0</v>
      </c>
      <c r="AL1338" s="18">
        <f t="shared" si="3831"/>
        <v>0</v>
      </c>
      <c r="AM1338" s="18">
        <f t="shared" si="3828"/>
        <v>0</v>
      </c>
      <c r="AN1338" s="18">
        <f t="shared" si="3831"/>
        <v>0</v>
      </c>
      <c r="AO1338" s="18">
        <f t="shared" si="3831"/>
        <v>0</v>
      </c>
      <c r="AP1338" s="18">
        <f t="shared" si="3831"/>
        <v>0</v>
      </c>
      <c r="AQ1338" s="18">
        <f t="shared" si="3810"/>
        <v>0</v>
      </c>
      <c r="AR1338" s="18">
        <f t="shared" si="3811"/>
        <v>16622.900000000001</v>
      </c>
      <c r="AS1338" s="18">
        <f t="shared" si="3812"/>
        <v>0</v>
      </c>
      <c r="AT1338" s="18">
        <f t="shared" si="3831"/>
        <v>0</v>
      </c>
      <c r="AU1338" s="18">
        <f t="shared" si="3831"/>
        <v>0</v>
      </c>
      <c r="AV1338" s="18">
        <f t="shared" si="3831"/>
        <v>0</v>
      </c>
      <c r="AW1338" s="18">
        <f t="shared" si="3813"/>
        <v>0</v>
      </c>
      <c r="AX1338" s="18">
        <f t="shared" si="3814"/>
        <v>16622.900000000001</v>
      </c>
      <c r="AY1338" s="18">
        <f t="shared" si="3815"/>
        <v>0</v>
      </c>
      <c r="AZ1338" s="18">
        <f t="shared" si="3831"/>
        <v>0</v>
      </c>
      <c r="BA1338" s="18">
        <f t="shared" si="3831"/>
        <v>0</v>
      </c>
      <c r="BB1338" s="18">
        <f t="shared" si="3831"/>
        <v>0</v>
      </c>
      <c r="BC1338" s="18">
        <f t="shared" si="3804"/>
        <v>0</v>
      </c>
      <c r="BD1338" s="18">
        <f t="shared" si="3805"/>
        <v>16622.900000000001</v>
      </c>
      <c r="BE1338" s="18">
        <f t="shared" si="3806"/>
        <v>0</v>
      </c>
      <c r="BF1338" s="18">
        <f t="shared" si="3831"/>
        <v>0</v>
      </c>
      <c r="BG1338" s="18">
        <f t="shared" si="3831"/>
        <v>0</v>
      </c>
      <c r="BH1338" s="18">
        <f t="shared" si="3831"/>
        <v>0</v>
      </c>
      <c r="BI1338" s="18">
        <f t="shared" si="3801"/>
        <v>0</v>
      </c>
      <c r="BJ1338" s="18">
        <f t="shared" si="3802"/>
        <v>16622.900000000001</v>
      </c>
      <c r="BK1338" s="18">
        <f t="shared" si="3803"/>
        <v>0</v>
      </c>
      <c r="BL1338" s="18">
        <f t="shared" si="3831"/>
        <v>0</v>
      </c>
      <c r="BM1338" s="18">
        <f t="shared" si="3831"/>
        <v>0</v>
      </c>
      <c r="BN1338" s="18">
        <f t="shared" si="3831"/>
        <v>0</v>
      </c>
      <c r="BO1338" s="18">
        <f t="shared" si="3778"/>
        <v>0</v>
      </c>
      <c r="BP1338" s="18">
        <f t="shared" si="3779"/>
        <v>16622.900000000001</v>
      </c>
      <c r="BQ1338" s="18">
        <f t="shared" si="3780"/>
        <v>0</v>
      </c>
      <c r="BR1338" s="18">
        <f t="shared" si="3831"/>
        <v>0</v>
      </c>
      <c r="BS1338" s="18">
        <f t="shared" si="3831"/>
        <v>0</v>
      </c>
      <c r="BT1338" s="18">
        <f t="shared" si="3831"/>
        <v>0</v>
      </c>
      <c r="BU1338" s="18">
        <f t="shared" si="3771"/>
        <v>0</v>
      </c>
      <c r="BV1338" s="18">
        <f t="shared" si="3772"/>
        <v>16622.900000000001</v>
      </c>
      <c r="BW1338" s="18">
        <f t="shared" si="3773"/>
        <v>0</v>
      </c>
      <c r="BX1338" s="18">
        <f t="shared" si="3831"/>
        <v>0</v>
      </c>
      <c r="BY1338" s="18">
        <f t="shared" si="3831"/>
        <v>0</v>
      </c>
      <c r="BZ1338" s="18">
        <f t="shared" si="3831"/>
        <v>0</v>
      </c>
      <c r="CA1338" s="18">
        <f t="shared" si="3749"/>
        <v>0</v>
      </c>
      <c r="CB1338" s="18">
        <f t="shared" si="3750"/>
        <v>16622.900000000001</v>
      </c>
      <c r="CC1338" s="18">
        <f t="shared" si="3751"/>
        <v>0</v>
      </c>
      <c r="CD1338" s="18">
        <f t="shared" si="3831"/>
        <v>0</v>
      </c>
      <c r="CE1338" s="27"/>
      <c r="CF1338" s="33"/>
    </row>
    <row r="1339" spans="1:84" ht="140.4" x14ac:dyDescent="0.3">
      <c r="A1339" s="41" t="s">
        <v>888</v>
      </c>
      <c r="B1339" s="39">
        <v>460</v>
      </c>
      <c r="C1339" s="41"/>
      <c r="D1339" s="41"/>
      <c r="E1339" s="14" t="s">
        <v>567</v>
      </c>
      <c r="F1339" s="18">
        <f t="shared" si="3829"/>
        <v>0</v>
      </c>
      <c r="G1339" s="18">
        <f t="shared" si="3829"/>
        <v>16622.900000000001</v>
      </c>
      <c r="H1339" s="18">
        <f t="shared" si="3829"/>
        <v>0</v>
      </c>
      <c r="I1339" s="18">
        <f t="shared" si="3829"/>
        <v>0</v>
      </c>
      <c r="J1339" s="18">
        <f t="shared" si="3829"/>
        <v>0</v>
      </c>
      <c r="K1339" s="18">
        <f t="shared" si="3829"/>
        <v>0</v>
      </c>
      <c r="L1339" s="18">
        <f t="shared" si="3752"/>
        <v>0</v>
      </c>
      <c r="M1339" s="18">
        <f t="shared" si="3753"/>
        <v>16622.900000000001</v>
      </c>
      <c r="N1339" s="18">
        <f t="shared" si="3754"/>
        <v>0</v>
      </c>
      <c r="O1339" s="18">
        <f t="shared" si="3830"/>
        <v>0</v>
      </c>
      <c r="P1339" s="18">
        <f t="shared" si="3830"/>
        <v>0</v>
      </c>
      <c r="Q1339" s="18">
        <f t="shared" si="3830"/>
        <v>0</v>
      </c>
      <c r="R1339" s="18">
        <f t="shared" si="3830"/>
        <v>0</v>
      </c>
      <c r="S1339" s="18">
        <f t="shared" si="3830"/>
        <v>0</v>
      </c>
      <c r="T1339" s="18">
        <f t="shared" ref="T1339:T1416" si="3832">L1339+O1339+R1339</f>
        <v>0</v>
      </c>
      <c r="U1339" s="18">
        <f t="shared" ref="U1339:U1416" si="3833">M1339+P1339+S1339</f>
        <v>16622.900000000001</v>
      </c>
      <c r="V1339" s="18">
        <f t="shared" ref="V1339:V1416" si="3834">N1339+Q1339</f>
        <v>0</v>
      </c>
      <c r="W1339" s="18">
        <f t="shared" si="3831"/>
        <v>0</v>
      </c>
      <c r="X1339" s="18">
        <f t="shared" si="3831"/>
        <v>0</v>
      </c>
      <c r="Y1339" s="18">
        <f t="shared" si="3831"/>
        <v>0</v>
      </c>
      <c r="Z1339" s="18">
        <f t="shared" si="3831"/>
        <v>0</v>
      </c>
      <c r="AA1339" s="18">
        <f t="shared" si="3831"/>
        <v>0</v>
      </c>
      <c r="AB1339" s="18">
        <f t="shared" si="3831"/>
        <v>0</v>
      </c>
      <c r="AC1339" s="18">
        <f t="shared" si="3706"/>
        <v>0</v>
      </c>
      <c r="AD1339" s="18">
        <f t="shared" si="3707"/>
        <v>16622.900000000001</v>
      </c>
      <c r="AE1339" s="18">
        <f t="shared" si="3708"/>
        <v>0</v>
      </c>
      <c r="AF1339" s="18">
        <f t="shared" si="3831"/>
        <v>0</v>
      </c>
      <c r="AG1339" s="18">
        <f t="shared" si="3831"/>
        <v>0</v>
      </c>
      <c r="AH1339" s="18">
        <f t="shared" si="3831"/>
        <v>0</v>
      </c>
      <c r="AI1339" s="18">
        <f t="shared" si="3825"/>
        <v>0</v>
      </c>
      <c r="AJ1339" s="18">
        <f t="shared" si="3826"/>
        <v>16622.900000000001</v>
      </c>
      <c r="AK1339" s="18">
        <f t="shared" si="3827"/>
        <v>0</v>
      </c>
      <c r="AL1339" s="18">
        <f t="shared" si="3831"/>
        <v>0</v>
      </c>
      <c r="AM1339" s="18">
        <f t="shared" si="3828"/>
        <v>0</v>
      </c>
      <c r="AN1339" s="18">
        <f t="shared" si="3831"/>
        <v>0</v>
      </c>
      <c r="AO1339" s="18">
        <f t="shared" si="3831"/>
        <v>0</v>
      </c>
      <c r="AP1339" s="18">
        <f t="shared" si="3831"/>
        <v>0</v>
      </c>
      <c r="AQ1339" s="18">
        <f t="shared" si="3810"/>
        <v>0</v>
      </c>
      <c r="AR1339" s="18">
        <f t="shared" si="3811"/>
        <v>16622.900000000001</v>
      </c>
      <c r="AS1339" s="18">
        <f t="shared" si="3812"/>
        <v>0</v>
      </c>
      <c r="AT1339" s="18">
        <f t="shared" si="3831"/>
        <v>0</v>
      </c>
      <c r="AU1339" s="18">
        <f t="shared" si="3831"/>
        <v>0</v>
      </c>
      <c r="AV1339" s="18">
        <f t="shared" si="3831"/>
        <v>0</v>
      </c>
      <c r="AW1339" s="18">
        <f t="shared" si="3813"/>
        <v>0</v>
      </c>
      <c r="AX1339" s="18">
        <f t="shared" si="3814"/>
        <v>16622.900000000001</v>
      </c>
      <c r="AY1339" s="18">
        <f t="shared" si="3815"/>
        <v>0</v>
      </c>
      <c r="AZ1339" s="18">
        <f t="shared" si="3831"/>
        <v>0</v>
      </c>
      <c r="BA1339" s="18">
        <f t="shared" si="3831"/>
        <v>0</v>
      </c>
      <c r="BB1339" s="18">
        <f t="shared" si="3831"/>
        <v>0</v>
      </c>
      <c r="BC1339" s="18">
        <f t="shared" si="3804"/>
        <v>0</v>
      </c>
      <c r="BD1339" s="18">
        <f t="shared" si="3805"/>
        <v>16622.900000000001</v>
      </c>
      <c r="BE1339" s="18">
        <f t="shared" si="3806"/>
        <v>0</v>
      </c>
      <c r="BF1339" s="18">
        <f t="shared" si="3831"/>
        <v>0</v>
      </c>
      <c r="BG1339" s="18">
        <f t="shared" si="3831"/>
        <v>0</v>
      </c>
      <c r="BH1339" s="18">
        <f t="shared" si="3831"/>
        <v>0</v>
      </c>
      <c r="BI1339" s="18">
        <f t="shared" si="3801"/>
        <v>0</v>
      </c>
      <c r="BJ1339" s="18">
        <f t="shared" si="3802"/>
        <v>16622.900000000001</v>
      </c>
      <c r="BK1339" s="18">
        <f t="shared" si="3803"/>
        <v>0</v>
      </c>
      <c r="BL1339" s="18">
        <f t="shared" si="3831"/>
        <v>0</v>
      </c>
      <c r="BM1339" s="18">
        <f t="shared" si="3831"/>
        <v>0</v>
      </c>
      <c r="BN1339" s="18">
        <f t="shared" si="3831"/>
        <v>0</v>
      </c>
      <c r="BO1339" s="18">
        <f t="shared" si="3778"/>
        <v>0</v>
      </c>
      <c r="BP1339" s="18">
        <f t="shared" si="3779"/>
        <v>16622.900000000001</v>
      </c>
      <c r="BQ1339" s="18">
        <f t="shared" si="3780"/>
        <v>0</v>
      </c>
      <c r="BR1339" s="18">
        <f t="shared" si="3831"/>
        <v>0</v>
      </c>
      <c r="BS1339" s="18">
        <f t="shared" si="3831"/>
        <v>0</v>
      </c>
      <c r="BT1339" s="18">
        <f t="shared" si="3831"/>
        <v>0</v>
      </c>
      <c r="BU1339" s="18">
        <f t="shared" si="3771"/>
        <v>0</v>
      </c>
      <c r="BV1339" s="18">
        <f t="shared" si="3772"/>
        <v>16622.900000000001</v>
      </c>
      <c r="BW1339" s="18">
        <f t="shared" si="3773"/>
        <v>0</v>
      </c>
      <c r="BX1339" s="18">
        <f t="shared" si="3831"/>
        <v>0</v>
      </c>
      <c r="BY1339" s="18">
        <f t="shared" si="3831"/>
        <v>0</v>
      </c>
      <c r="BZ1339" s="18">
        <f t="shared" si="3831"/>
        <v>0</v>
      </c>
      <c r="CA1339" s="18">
        <f t="shared" si="3749"/>
        <v>0</v>
      </c>
      <c r="CB1339" s="18">
        <f t="shared" si="3750"/>
        <v>16622.900000000001</v>
      </c>
      <c r="CC1339" s="18">
        <f t="shared" si="3751"/>
        <v>0</v>
      </c>
      <c r="CD1339" s="18">
        <f t="shared" si="3831"/>
        <v>0</v>
      </c>
      <c r="CE1339" s="27"/>
      <c r="CF1339" s="33"/>
    </row>
    <row r="1340" spans="1:84" x14ac:dyDescent="0.3">
      <c r="A1340" s="41" t="s">
        <v>888</v>
      </c>
      <c r="B1340" s="39">
        <v>460</v>
      </c>
      <c r="C1340" s="41" t="s">
        <v>27</v>
      </c>
      <c r="D1340" s="41" t="s">
        <v>110</v>
      </c>
      <c r="E1340" s="14" t="s">
        <v>532</v>
      </c>
      <c r="F1340" s="18"/>
      <c r="G1340" s="23">
        <v>16622.900000000001</v>
      </c>
      <c r="H1340" s="18"/>
      <c r="I1340" s="18"/>
      <c r="J1340" s="18"/>
      <c r="K1340" s="18"/>
      <c r="L1340" s="18">
        <f t="shared" si="3752"/>
        <v>0</v>
      </c>
      <c r="M1340" s="18">
        <f t="shared" si="3753"/>
        <v>16622.900000000001</v>
      </c>
      <c r="N1340" s="18">
        <f t="shared" si="3754"/>
        <v>0</v>
      </c>
      <c r="O1340" s="18"/>
      <c r="P1340" s="18"/>
      <c r="Q1340" s="18"/>
      <c r="R1340" s="18"/>
      <c r="S1340" s="18"/>
      <c r="T1340" s="18">
        <f t="shared" si="3832"/>
        <v>0</v>
      </c>
      <c r="U1340" s="18">
        <f t="shared" si="3833"/>
        <v>16622.900000000001</v>
      </c>
      <c r="V1340" s="18">
        <f t="shared" si="3834"/>
        <v>0</v>
      </c>
      <c r="W1340" s="18"/>
      <c r="X1340" s="18"/>
      <c r="Y1340" s="18"/>
      <c r="Z1340" s="18"/>
      <c r="AA1340" s="18"/>
      <c r="AB1340" s="18"/>
      <c r="AC1340" s="18">
        <f t="shared" si="3706"/>
        <v>0</v>
      </c>
      <c r="AD1340" s="18">
        <f t="shared" si="3707"/>
        <v>16622.900000000001</v>
      </c>
      <c r="AE1340" s="18">
        <f t="shared" si="3708"/>
        <v>0</v>
      </c>
      <c r="AF1340" s="18"/>
      <c r="AG1340" s="18"/>
      <c r="AH1340" s="18"/>
      <c r="AI1340" s="18">
        <f t="shared" si="3825"/>
        <v>0</v>
      </c>
      <c r="AJ1340" s="18">
        <f t="shared" si="3826"/>
        <v>16622.900000000001</v>
      </c>
      <c r="AK1340" s="18">
        <f t="shared" si="3827"/>
        <v>0</v>
      </c>
      <c r="AL1340" s="18"/>
      <c r="AM1340" s="18">
        <f t="shared" si="3828"/>
        <v>0</v>
      </c>
      <c r="AN1340" s="18"/>
      <c r="AO1340" s="18"/>
      <c r="AP1340" s="18"/>
      <c r="AQ1340" s="18">
        <f t="shared" si="3810"/>
        <v>0</v>
      </c>
      <c r="AR1340" s="18">
        <f t="shared" si="3811"/>
        <v>16622.900000000001</v>
      </c>
      <c r="AS1340" s="18">
        <f t="shared" si="3812"/>
        <v>0</v>
      </c>
      <c r="AT1340" s="18"/>
      <c r="AU1340" s="18"/>
      <c r="AV1340" s="18"/>
      <c r="AW1340" s="18">
        <f t="shared" si="3813"/>
        <v>0</v>
      </c>
      <c r="AX1340" s="18">
        <f t="shared" si="3814"/>
        <v>16622.900000000001</v>
      </c>
      <c r="AY1340" s="18">
        <f t="shared" si="3815"/>
        <v>0</v>
      </c>
      <c r="AZ1340" s="18"/>
      <c r="BA1340" s="18"/>
      <c r="BB1340" s="18"/>
      <c r="BC1340" s="18">
        <f t="shared" si="3804"/>
        <v>0</v>
      </c>
      <c r="BD1340" s="18">
        <f t="shared" si="3805"/>
        <v>16622.900000000001</v>
      </c>
      <c r="BE1340" s="18">
        <f t="shared" si="3806"/>
        <v>0</v>
      </c>
      <c r="BF1340" s="18"/>
      <c r="BG1340" s="18"/>
      <c r="BH1340" s="18"/>
      <c r="BI1340" s="18">
        <f t="shared" si="3801"/>
        <v>0</v>
      </c>
      <c r="BJ1340" s="18">
        <f t="shared" si="3802"/>
        <v>16622.900000000001</v>
      </c>
      <c r="BK1340" s="18">
        <f t="shared" si="3803"/>
        <v>0</v>
      </c>
      <c r="BL1340" s="18"/>
      <c r="BM1340" s="18"/>
      <c r="BN1340" s="18"/>
      <c r="BO1340" s="18">
        <f t="shared" si="3778"/>
        <v>0</v>
      </c>
      <c r="BP1340" s="18">
        <f t="shared" si="3779"/>
        <v>16622.900000000001</v>
      </c>
      <c r="BQ1340" s="18">
        <f t="shared" si="3780"/>
        <v>0</v>
      </c>
      <c r="BR1340" s="18"/>
      <c r="BS1340" s="18"/>
      <c r="BT1340" s="18"/>
      <c r="BU1340" s="18">
        <f t="shared" si="3771"/>
        <v>0</v>
      </c>
      <c r="BV1340" s="18">
        <f t="shared" si="3772"/>
        <v>16622.900000000001</v>
      </c>
      <c r="BW1340" s="18">
        <f t="shared" si="3773"/>
        <v>0</v>
      </c>
      <c r="BX1340" s="18"/>
      <c r="BY1340" s="18"/>
      <c r="BZ1340" s="18"/>
      <c r="CA1340" s="18">
        <f t="shared" si="3749"/>
        <v>0</v>
      </c>
      <c r="CB1340" s="18">
        <f t="shared" si="3750"/>
        <v>16622.900000000001</v>
      </c>
      <c r="CC1340" s="18">
        <f t="shared" si="3751"/>
        <v>0</v>
      </c>
      <c r="CD1340" s="18"/>
      <c r="CE1340" s="27"/>
      <c r="CF1340" s="33"/>
    </row>
    <row r="1341" spans="1:84" ht="46.8" x14ac:dyDescent="0.3">
      <c r="A1341" s="19" t="s">
        <v>1337</v>
      </c>
      <c r="B1341" s="19"/>
      <c r="C1341" s="19"/>
      <c r="D1341" s="19"/>
      <c r="E1341" s="14" t="s">
        <v>1523</v>
      </c>
      <c r="F1341" s="18">
        <f>F1342</f>
        <v>0</v>
      </c>
      <c r="G1341" s="18">
        <f t="shared" ref="G1341:CD1343" si="3835">G1342</f>
        <v>0</v>
      </c>
      <c r="H1341" s="18">
        <f t="shared" si="3835"/>
        <v>16622.900000000001</v>
      </c>
      <c r="I1341" s="18">
        <f t="shared" si="3835"/>
        <v>0</v>
      </c>
      <c r="J1341" s="18">
        <f t="shared" si="3835"/>
        <v>0</v>
      </c>
      <c r="K1341" s="18">
        <f t="shared" si="3835"/>
        <v>0</v>
      </c>
      <c r="L1341" s="18">
        <f t="shared" si="3752"/>
        <v>0</v>
      </c>
      <c r="M1341" s="18">
        <f t="shared" si="3753"/>
        <v>0</v>
      </c>
      <c r="N1341" s="18">
        <f t="shared" si="3754"/>
        <v>16622.900000000001</v>
      </c>
      <c r="O1341" s="18">
        <f t="shared" si="3835"/>
        <v>0</v>
      </c>
      <c r="P1341" s="18">
        <f t="shared" si="3835"/>
        <v>0</v>
      </c>
      <c r="Q1341" s="18">
        <f t="shared" si="3835"/>
        <v>0</v>
      </c>
      <c r="R1341" s="18">
        <f t="shared" si="3835"/>
        <v>0</v>
      </c>
      <c r="S1341" s="18">
        <f t="shared" si="3835"/>
        <v>0</v>
      </c>
      <c r="T1341" s="18">
        <f t="shared" si="3832"/>
        <v>0</v>
      </c>
      <c r="U1341" s="18">
        <f t="shared" si="3833"/>
        <v>0</v>
      </c>
      <c r="V1341" s="18">
        <f t="shared" si="3834"/>
        <v>16622.900000000001</v>
      </c>
      <c r="W1341" s="18">
        <f t="shared" si="3835"/>
        <v>0</v>
      </c>
      <c r="X1341" s="18">
        <f t="shared" si="3835"/>
        <v>0</v>
      </c>
      <c r="Y1341" s="18">
        <f t="shared" si="3835"/>
        <v>0</v>
      </c>
      <c r="Z1341" s="18">
        <f t="shared" si="3835"/>
        <v>0</v>
      </c>
      <c r="AA1341" s="18">
        <f t="shared" si="3835"/>
        <v>0</v>
      </c>
      <c r="AB1341" s="18">
        <f t="shared" si="3835"/>
        <v>0</v>
      </c>
      <c r="AC1341" s="18">
        <f t="shared" ref="AC1341:AC1418" si="3836">T1341+W1341+Z1341</f>
        <v>0</v>
      </c>
      <c r="AD1341" s="18">
        <f t="shared" ref="AD1341:AD1418" si="3837">U1341+X1341+AA1341</f>
        <v>0</v>
      </c>
      <c r="AE1341" s="18">
        <f t="shared" ref="AE1341:AE1418" si="3838">V1341+Y1341+AB1341</f>
        <v>16622.900000000001</v>
      </c>
      <c r="AF1341" s="18">
        <f t="shared" si="3835"/>
        <v>0</v>
      </c>
      <c r="AG1341" s="18">
        <f t="shared" si="3835"/>
        <v>0</v>
      </c>
      <c r="AH1341" s="18">
        <f t="shared" si="3835"/>
        <v>0</v>
      </c>
      <c r="AI1341" s="18">
        <f t="shared" si="3825"/>
        <v>0</v>
      </c>
      <c r="AJ1341" s="18">
        <f t="shared" si="3826"/>
        <v>0</v>
      </c>
      <c r="AK1341" s="18">
        <f t="shared" si="3827"/>
        <v>16622.900000000001</v>
      </c>
      <c r="AL1341" s="18">
        <f t="shared" si="3835"/>
        <v>0</v>
      </c>
      <c r="AM1341" s="18">
        <f t="shared" si="3828"/>
        <v>0</v>
      </c>
      <c r="AN1341" s="18">
        <f t="shared" si="3835"/>
        <v>0</v>
      </c>
      <c r="AO1341" s="18">
        <f t="shared" si="3835"/>
        <v>0</v>
      </c>
      <c r="AP1341" s="18">
        <f t="shared" si="3835"/>
        <v>0</v>
      </c>
      <c r="AQ1341" s="18">
        <f t="shared" si="3810"/>
        <v>0</v>
      </c>
      <c r="AR1341" s="18">
        <f t="shared" si="3811"/>
        <v>0</v>
      </c>
      <c r="AS1341" s="18">
        <f t="shared" si="3812"/>
        <v>16622.900000000001</v>
      </c>
      <c r="AT1341" s="18">
        <f t="shared" si="3835"/>
        <v>0</v>
      </c>
      <c r="AU1341" s="18">
        <f t="shared" si="3835"/>
        <v>0</v>
      </c>
      <c r="AV1341" s="18">
        <f t="shared" si="3835"/>
        <v>0</v>
      </c>
      <c r="AW1341" s="18">
        <f t="shared" si="3813"/>
        <v>0</v>
      </c>
      <c r="AX1341" s="18">
        <f t="shared" si="3814"/>
        <v>0</v>
      </c>
      <c r="AY1341" s="18">
        <f t="shared" si="3815"/>
        <v>16622.900000000001</v>
      </c>
      <c r="AZ1341" s="18">
        <f t="shared" si="3835"/>
        <v>0</v>
      </c>
      <c r="BA1341" s="18">
        <f t="shared" si="3835"/>
        <v>0</v>
      </c>
      <c r="BB1341" s="18">
        <f t="shared" si="3835"/>
        <v>0</v>
      </c>
      <c r="BC1341" s="18">
        <f t="shared" si="3804"/>
        <v>0</v>
      </c>
      <c r="BD1341" s="18">
        <f t="shared" si="3805"/>
        <v>0</v>
      </c>
      <c r="BE1341" s="18">
        <f t="shared" si="3806"/>
        <v>16622.900000000001</v>
      </c>
      <c r="BF1341" s="18">
        <f t="shared" si="3835"/>
        <v>0</v>
      </c>
      <c r="BG1341" s="18">
        <f t="shared" si="3835"/>
        <v>0</v>
      </c>
      <c r="BH1341" s="18">
        <f t="shared" si="3835"/>
        <v>0</v>
      </c>
      <c r="BI1341" s="18">
        <f t="shared" si="3801"/>
        <v>0</v>
      </c>
      <c r="BJ1341" s="18">
        <f t="shared" si="3802"/>
        <v>0</v>
      </c>
      <c r="BK1341" s="18">
        <f t="shared" si="3803"/>
        <v>16622.900000000001</v>
      </c>
      <c r="BL1341" s="18">
        <f t="shared" si="3835"/>
        <v>0</v>
      </c>
      <c r="BM1341" s="18">
        <f t="shared" si="3835"/>
        <v>0</v>
      </c>
      <c r="BN1341" s="18">
        <f t="shared" si="3835"/>
        <v>0</v>
      </c>
      <c r="BO1341" s="18">
        <f t="shared" si="3778"/>
        <v>0</v>
      </c>
      <c r="BP1341" s="18">
        <f t="shared" si="3779"/>
        <v>0</v>
      </c>
      <c r="BQ1341" s="18">
        <f t="shared" si="3780"/>
        <v>16622.900000000001</v>
      </c>
      <c r="BR1341" s="18">
        <f t="shared" si="3835"/>
        <v>0</v>
      </c>
      <c r="BS1341" s="18">
        <f t="shared" si="3835"/>
        <v>0</v>
      </c>
      <c r="BT1341" s="18">
        <f t="shared" si="3835"/>
        <v>0</v>
      </c>
      <c r="BU1341" s="18">
        <f t="shared" si="3771"/>
        <v>0</v>
      </c>
      <c r="BV1341" s="18">
        <f t="shared" si="3772"/>
        <v>0</v>
      </c>
      <c r="BW1341" s="18">
        <f t="shared" si="3773"/>
        <v>16622.900000000001</v>
      </c>
      <c r="BX1341" s="18">
        <f t="shared" si="3835"/>
        <v>0</v>
      </c>
      <c r="BY1341" s="18">
        <f t="shared" si="3835"/>
        <v>0</v>
      </c>
      <c r="BZ1341" s="18">
        <f t="shared" si="3835"/>
        <v>0</v>
      </c>
      <c r="CA1341" s="18">
        <f t="shared" si="3749"/>
        <v>0</v>
      </c>
      <c r="CB1341" s="18">
        <f t="shared" si="3750"/>
        <v>0</v>
      </c>
      <c r="CC1341" s="18">
        <f t="shared" si="3751"/>
        <v>16622.900000000001</v>
      </c>
      <c r="CD1341" s="18">
        <f t="shared" si="3835"/>
        <v>0</v>
      </c>
      <c r="CE1341" s="27"/>
      <c r="CF1341" s="33"/>
    </row>
    <row r="1342" spans="1:84" ht="46.8" x14ac:dyDescent="0.3">
      <c r="A1342" s="19" t="s">
        <v>1337</v>
      </c>
      <c r="B1342" s="39">
        <v>400</v>
      </c>
      <c r="C1342" s="41"/>
      <c r="D1342" s="41"/>
      <c r="E1342" s="14" t="s">
        <v>553</v>
      </c>
      <c r="F1342" s="18">
        <f>F1343</f>
        <v>0</v>
      </c>
      <c r="G1342" s="18">
        <f t="shared" si="3835"/>
        <v>0</v>
      </c>
      <c r="H1342" s="18">
        <f t="shared" si="3835"/>
        <v>16622.900000000001</v>
      </c>
      <c r="I1342" s="18">
        <f t="shared" si="3835"/>
        <v>0</v>
      </c>
      <c r="J1342" s="18">
        <f t="shared" si="3835"/>
        <v>0</v>
      </c>
      <c r="K1342" s="18">
        <f t="shared" si="3835"/>
        <v>0</v>
      </c>
      <c r="L1342" s="18">
        <f t="shared" si="3752"/>
        <v>0</v>
      </c>
      <c r="M1342" s="18">
        <f t="shared" si="3753"/>
        <v>0</v>
      </c>
      <c r="N1342" s="18">
        <f t="shared" si="3754"/>
        <v>16622.900000000001</v>
      </c>
      <c r="O1342" s="18">
        <f t="shared" si="3835"/>
        <v>0</v>
      </c>
      <c r="P1342" s="18">
        <f t="shared" si="3835"/>
        <v>0</v>
      </c>
      <c r="Q1342" s="18">
        <f t="shared" si="3835"/>
        <v>0</v>
      </c>
      <c r="R1342" s="18">
        <f t="shared" si="3835"/>
        <v>0</v>
      </c>
      <c r="S1342" s="18">
        <f t="shared" si="3835"/>
        <v>0</v>
      </c>
      <c r="T1342" s="18">
        <f t="shared" si="3832"/>
        <v>0</v>
      </c>
      <c r="U1342" s="18">
        <f t="shared" si="3833"/>
        <v>0</v>
      </c>
      <c r="V1342" s="18">
        <f t="shared" si="3834"/>
        <v>16622.900000000001</v>
      </c>
      <c r="W1342" s="18">
        <f t="shared" si="3835"/>
        <v>0</v>
      </c>
      <c r="X1342" s="18">
        <f t="shared" si="3835"/>
        <v>0</v>
      </c>
      <c r="Y1342" s="18">
        <f t="shared" si="3835"/>
        <v>0</v>
      </c>
      <c r="Z1342" s="18">
        <f t="shared" si="3835"/>
        <v>0</v>
      </c>
      <c r="AA1342" s="18">
        <f t="shared" si="3835"/>
        <v>0</v>
      </c>
      <c r="AB1342" s="18">
        <f t="shared" si="3835"/>
        <v>0</v>
      </c>
      <c r="AC1342" s="18">
        <f t="shared" si="3836"/>
        <v>0</v>
      </c>
      <c r="AD1342" s="18">
        <f t="shared" si="3837"/>
        <v>0</v>
      </c>
      <c r="AE1342" s="18">
        <f t="shared" si="3838"/>
        <v>16622.900000000001</v>
      </c>
      <c r="AF1342" s="18">
        <f t="shared" si="3835"/>
        <v>0</v>
      </c>
      <c r="AG1342" s="18">
        <f t="shared" si="3835"/>
        <v>0</v>
      </c>
      <c r="AH1342" s="18">
        <f t="shared" si="3835"/>
        <v>0</v>
      </c>
      <c r="AI1342" s="18">
        <f t="shared" si="3825"/>
        <v>0</v>
      </c>
      <c r="AJ1342" s="18">
        <f t="shared" si="3826"/>
        <v>0</v>
      </c>
      <c r="AK1342" s="18">
        <f t="shared" si="3827"/>
        <v>16622.900000000001</v>
      </c>
      <c r="AL1342" s="18">
        <f t="shared" si="3835"/>
        <v>0</v>
      </c>
      <c r="AM1342" s="18">
        <f t="shared" si="3828"/>
        <v>0</v>
      </c>
      <c r="AN1342" s="18">
        <f t="shared" si="3835"/>
        <v>0</v>
      </c>
      <c r="AO1342" s="18">
        <f t="shared" si="3835"/>
        <v>0</v>
      </c>
      <c r="AP1342" s="18">
        <f t="shared" si="3835"/>
        <v>0</v>
      </c>
      <c r="AQ1342" s="18">
        <f t="shared" si="3810"/>
        <v>0</v>
      </c>
      <c r="AR1342" s="18">
        <f t="shared" si="3811"/>
        <v>0</v>
      </c>
      <c r="AS1342" s="18">
        <f t="shared" si="3812"/>
        <v>16622.900000000001</v>
      </c>
      <c r="AT1342" s="18">
        <f t="shared" si="3835"/>
        <v>0</v>
      </c>
      <c r="AU1342" s="18">
        <f t="shared" si="3835"/>
        <v>0</v>
      </c>
      <c r="AV1342" s="18">
        <f t="shared" si="3835"/>
        <v>0</v>
      </c>
      <c r="AW1342" s="18">
        <f t="shared" si="3813"/>
        <v>0</v>
      </c>
      <c r="AX1342" s="18">
        <f t="shared" si="3814"/>
        <v>0</v>
      </c>
      <c r="AY1342" s="18">
        <f t="shared" si="3815"/>
        <v>16622.900000000001</v>
      </c>
      <c r="AZ1342" s="18">
        <f t="shared" si="3835"/>
        <v>0</v>
      </c>
      <c r="BA1342" s="18">
        <f t="shared" si="3835"/>
        <v>0</v>
      </c>
      <c r="BB1342" s="18">
        <f t="shared" si="3835"/>
        <v>0</v>
      </c>
      <c r="BC1342" s="18">
        <f t="shared" si="3804"/>
        <v>0</v>
      </c>
      <c r="BD1342" s="18">
        <f t="shared" si="3805"/>
        <v>0</v>
      </c>
      <c r="BE1342" s="18">
        <f t="shared" si="3806"/>
        <v>16622.900000000001</v>
      </c>
      <c r="BF1342" s="18">
        <f t="shared" si="3835"/>
        <v>0</v>
      </c>
      <c r="BG1342" s="18">
        <f t="shared" si="3835"/>
        <v>0</v>
      </c>
      <c r="BH1342" s="18">
        <f t="shared" si="3835"/>
        <v>0</v>
      </c>
      <c r="BI1342" s="18">
        <f t="shared" si="3801"/>
        <v>0</v>
      </c>
      <c r="BJ1342" s="18">
        <f t="shared" si="3802"/>
        <v>0</v>
      </c>
      <c r="BK1342" s="18">
        <f t="shared" si="3803"/>
        <v>16622.900000000001</v>
      </c>
      <c r="BL1342" s="18">
        <f t="shared" si="3835"/>
        <v>0</v>
      </c>
      <c r="BM1342" s="18">
        <f t="shared" si="3835"/>
        <v>0</v>
      </c>
      <c r="BN1342" s="18">
        <f t="shared" si="3835"/>
        <v>0</v>
      </c>
      <c r="BO1342" s="18">
        <f t="shared" si="3778"/>
        <v>0</v>
      </c>
      <c r="BP1342" s="18">
        <f t="shared" si="3779"/>
        <v>0</v>
      </c>
      <c r="BQ1342" s="18">
        <f t="shared" si="3780"/>
        <v>16622.900000000001</v>
      </c>
      <c r="BR1342" s="18">
        <f t="shared" si="3835"/>
        <v>0</v>
      </c>
      <c r="BS1342" s="18">
        <f t="shared" si="3835"/>
        <v>0</v>
      </c>
      <c r="BT1342" s="18">
        <f t="shared" si="3835"/>
        <v>0</v>
      </c>
      <c r="BU1342" s="18">
        <f t="shared" si="3771"/>
        <v>0</v>
      </c>
      <c r="BV1342" s="18">
        <f t="shared" si="3772"/>
        <v>0</v>
      </c>
      <c r="BW1342" s="18">
        <f t="shared" si="3773"/>
        <v>16622.900000000001</v>
      </c>
      <c r="BX1342" s="18">
        <f t="shared" si="3835"/>
        <v>0</v>
      </c>
      <c r="BY1342" s="18">
        <f t="shared" si="3835"/>
        <v>0</v>
      </c>
      <c r="BZ1342" s="18">
        <f t="shared" si="3835"/>
        <v>0</v>
      </c>
      <c r="CA1342" s="18">
        <f t="shared" si="3749"/>
        <v>0</v>
      </c>
      <c r="CB1342" s="18">
        <f t="shared" si="3750"/>
        <v>0</v>
      </c>
      <c r="CC1342" s="18">
        <f t="shared" si="3751"/>
        <v>16622.900000000001</v>
      </c>
      <c r="CD1342" s="18">
        <f t="shared" si="3835"/>
        <v>0</v>
      </c>
      <c r="CE1342" s="27"/>
      <c r="CF1342" s="33"/>
    </row>
    <row r="1343" spans="1:84" ht="140.4" x14ac:dyDescent="0.3">
      <c r="A1343" s="19" t="s">
        <v>1337</v>
      </c>
      <c r="B1343" s="39">
        <v>460</v>
      </c>
      <c r="C1343" s="41"/>
      <c r="D1343" s="41"/>
      <c r="E1343" s="14" t="s">
        <v>567</v>
      </c>
      <c r="F1343" s="18">
        <f>F1344</f>
        <v>0</v>
      </c>
      <c r="G1343" s="18">
        <f t="shared" si="3835"/>
        <v>0</v>
      </c>
      <c r="H1343" s="18">
        <f t="shared" si="3835"/>
        <v>16622.900000000001</v>
      </c>
      <c r="I1343" s="18">
        <f t="shared" si="3835"/>
        <v>0</v>
      </c>
      <c r="J1343" s="18">
        <f t="shared" si="3835"/>
        <v>0</v>
      </c>
      <c r="K1343" s="18">
        <f t="shared" si="3835"/>
        <v>0</v>
      </c>
      <c r="L1343" s="18">
        <f t="shared" si="3752"/>
        <v>0</v>
      </c>
      <c r="M1343" s="18">
        <f t="shared" si="3753"/>
        <v>0</v>
      </c>
      <c r="N1343" s="18">
        <f t="shared" si="3754"/>
        <v>16622.900000000001</v>
      </c>
      <c r="O1343" s="18">
        <f t="shared" si="3835"/>
        <v>0</v>
      </c>
      <c r="P1343" s="18">
        <f t="shared" si="3835"/>
        <v>0</v>
      </c>
      <c r="Q1343" s="18">
        <f t="shared" si="3835"/>
        <v>0</v>
      </c>
      <c r="R1343" s="18">
        <f t="shared" si="3835"/>
        <v>0</v>
      </c>
      <c r="S1343" s="18">
        <f t="shared" si="3835"/>
        <v>0</v>
      </c>
      <c r="T1343" s="18">
        <f t="shared" si="3832"/>
        <v>0</v>
      </c>
      <c r="U1343" s="18">
        <f t="shared" si="3833"/>
        <v>0</v>
      </c>
      <c r="V1343" s="18">
        <f t="shared" si="3834"/>
        <v>16622.900000000001</v>
      </c>
      <c r="W1343" s="18">
        <f t="shared" si="3835"/>
        <v>0</v>
      </c>
      <c r="X1343" s="18">
        <f t="shared" si="3835"/>
        <v>0</v>
      </c>
      <c r="Y1343" s="18">
        <f t="shared" si="3835"/>
        <v>0</v>
      </c>
      <c r="Z1343" s="18">
        <f t="shared" si="3835"/>
        <v>0</v>
      </c>
      <c r="AA1343" s="18">
        <f t="shared" si="3835"/>
        <v>0</v>
      </c>
      <c r="AB1343" s="18">
        <f t="shared" si="3835"/>
        <v>0</v>
      </c>
      <c r="AC1343" s="18">
        <f t="shared" si="3836"/>
        <v>0</v>
      </c>
      <c r="AD1343" s="18">
        <f t="shared" si="3837"/>
        <v>0</v>
      </c>
      <c r="AE1343" s="18">
        <f t="shared" si="3838"/>
        <v>16622.900000000001</v>
      </c>
      <c r="AF1343" s="18">
        <f t="shared" si="3835"/>
        <v>0</v>
      </c>
      <c r="AG1343" s="18">
        <f t="shared" si="3835"/>
        <v>0</v>
      </c>
      <c r="AH1343" s="18">
        <f t="shared" si="3835"/>
        <v>0</v>
      </c>
      <c r="AI1343" s="18">
        <f t="shared" si="3825"/>
        <v>0</v>
      </c>
      <c r="AJ1343" s="18">
        <f t="shared" si="3826"/>
        <v>0</v>
      </c>
      <c r="AK1343" s="18">
        <f t="shared" si="3827"/>
        <v>16622.900000000001</v>
      </c>
      <c r="AL1343" s="18">
        <f t="shared" si="3835"/>
        <v>0</v>
      </c>
      <c r="AM1343" s="18">
        <f t="shared" si="3828"/>
        <v>0</v>
      </c>
      <c r="AN1343" s="18">
        <f t="shared" si="3835"/>
        <v>0</v>
      </c>
      <c r="AO1343" s="18">
        <f t="shared" si="3835"/>
        <v>0</v>
      </c>
      <c r="AP1343" s="18">
        <f t="shared" si="3835"/>
        <v>0</v>
      </c>
      <c r="AQ1343" s="18">
        <f t="shared" si="3810"/>
        <v>0</v>
      </c>
      <c r="AR1343" s="18">
        <f t="shared" si="3811"/>
        <v>0</v>
      </c>
      <c r="AS1343" s="18">
        <f t="shared" si="3812"/>
        <v>16622.900000000001</v>
      </c>
      <c r="AT1343" s="18">
        <f t="shared" si="3835"/>
        <v>0</v>
      </c>
      <c r="AU1343" s="18">
        <f t="shared" si="3835"/>
        <v>0</v>
      </c>
      <c r="AV1343" s="18">
        <f t="shared" si="3835"/>
        <v>0</v>
      </c>
      <c r="AW1343" s="18">
        <f t="shared" si="3813"/>
        <v>0</v>
      </c>
      <c r="AX1343" s="18">
        <f t="shared" si="3814"/>
        <v>0</v>
      </c>
      <c r="AY1343" s="18">
        <f t="shared" si="3815"/>
        <v>16622.900000000001</v>
      </c>
      <c r="AZ1343" s="18">
        <f t="shared" si="3835"/>
        <v>0</v>
      </c>
      <c r="BA1343" s="18">
        <f t="shared" si="3835"/>
        <v>0</v>
      </c>
      <c r="BB1343" s="18">
        <f t="shared" si="3835"/>
        <v>0</v>
      </c>
      <c r="BC1343" s="18">
        <f t="shared" si="3804"/>
        <v>0</v>
      </c>
      <c r="BD1343" s="18">
        <f t="shared" si="3805"/>
        <v>0</v>
      </c>
      <c r="BE1343" s="18">
        <f t="shared" si="3806"/>
        <v>16622.900000000001</v>
      </c>
      <c r="BF1343" s="18">
        <f t="shared" si="3835"/>
        <v>0</v>
      </c>
      <c r="BG1343" s="18">
        <f t="shared" si="3835"/>
        <v>0</v>
      </c>
      <c r="BH1343" s="18">
        <f t="shared" si="3835"/>
        <v>0</v>
      </c>
      <c r="BI1343" s="18">
        <f t="shared" si="3801"/>
        <v>0</v>
      </c>
      <c r="BJ1343" s="18">
        <f t="shared" si="3802"/>
        <v>0</v>
      </c>
      <c r="BK1343" s="18">
        <f t="shared" si="3803"/>
        <v>16622.900000000001</v>
      </c>
      <c r="BL1343" s="18">
        <f t="shared" si="3835"/>
        <v>0</v>
      </c>
      <c r="BM1343" s="18">
        <f t="shared" si="3835"/>
        <v>0</v>
      </c>
      <c r="BN1343" s="18">
        <f t="shared" si="3835"/>
        <v>0</v>
      </c>
      <c r="BO1343" s="18">
        <f t="shared" si="3778"/>
        <v>0</v>
      </c>
      <c r="BP1343" s="18">
        <f t="shared" si="3779"/>
        <v>0</v>
      </c>
      <c r="BQ1343" s="18">
        <f t="shared" si="3780"/>
        <v>16622.900000000001</v>
      </c>
      <c r="BR1343" s="18">
        <f t="shared" si="3835"/>
        <v>0</v>
      </c>
      <c r="BS1343" s="18">
        <f t="shared" si="3835"/>
        <v>0</v>
      </c>
      <c r="BT1343" s="18">
        <f t="shared" si="3835"/>
        <v>0</v>
      </c>
      <c r="BU1343" s="18">
        <f t="shared" si="3771"/>
        <v>0</v>
      </c>
      <c r="BV1343" s="18">
        <f t="shared" si="3772"/>
        <v>0</v>
      </c>
      <c r="BW1343" s="18">
        <f t="shared" si="3773"/>
        <v>16622.900000000001</v>
      </c>
      <c r="BX1343" s="18">
        <f t="shared" si="3835"/>
        <v>0</v>
      </c>
      <c r="BY1343" s="18">
        <f t="shared" si="3835"/>
        <v>0</v>
      </c>
      <c r="BZ1343" s="18">
        <f t="shared" si="3835"/>
        <v>0</v>
      </c>
      <c r="CA1343" s="18">
        <f t="shared" si="3749"/>
        <v>0</v>
      </c>
      <c r="CB1343" s="18">
        <f t="shared" si="3750"/>
        <v>0</v>
      </c>
      <c r="CC1343" s="18">
        <f t="shared" si="3751"/>
        <v>16622.900000000001</v>
      </c>
      <c r="CD1343" s="18">
        <f t="shared" si="3835"/>
        <v>0</v>
      </c>
      <c r="CE1343" s="27"/>
      <c r="CF1343" s="33"/>
    </row>
    <row r="1344" spans="1:84" x14ac:dyDescent="0.3">
      <c r="A1344" s="19" t="s">
        <v>1337</v>
      </c>
      <c r="B1344" s="39">
        <v>460</v>
      </c>
      <c r="C1344" s="41" t="s">
        <v>27</v>
      </c>
      <c r="D1344" s="41" t="s">
        <v>110</v>
      </c>
      <c r="E1344" s="14" t="s">
        <v>532</v>
      </c>
      <c r="F1344" s="18"/>
      <c r="G1344" s="23"/>
      <c r="H1344" s="23">
        <v>16622.900000000001</v>
      </c>
      <c r="I1344" s="18"/>
      <c r="J1344" s="18"/>
      <c r="K1344" s="18"/>
      <c r="L1344" s="18">
        <f t="shared" si="3752"/>
        <v>0</v>
      </c>
      <c r="M1344" s="18">
        <f t="shared" si="3753"/>
        <v>0</v>
      </c>
      <c r="N1344" s="18">
        <f t="shared" si="3754"/>
        <v>16622.900000000001</v>
      </c>
      <c r="O1344" s="18"/>
      <c r="P1344" s="18"/>
      <c r="Q1344" s="18"/>
      <c r="R1344" s="18"/>
      <c r="S1344" s="18"/>
      <c r="T1344" s="18">
        <f t="shared" si="3832"/>
        <v>0</v>
      </c>
      <c r="U1344" s="18">
        <f t="shared" si="3833"/>
        <v>0</v>
      </c>
      <c r="V1344" s="18">
        <f t="shared" si="3834"/>
        <v>16622.900000000001</v>
      </c>
      <c r="W1344" s="18"/>
      <c r="X1344" s="18"/>
      <c r="Y1344" s="18"/>
      <c r="Z1344" s="18"/>
      <c r="AA1344" s="18"/>
      <c r="AB1344" s="18"/>
      <c r="AC1344" s="18">
        <f t="shared" si="3836"/>
        <v>0</v>
      </c>
      <c r="AD1344" s="18">
        <f t="shared" si="3837"/>
        <v>0</v>
      </c>
      <c r="AE1344" s="18">
        <f t="shared" si="3838"/>
        <v>16622.900000000001</v>
      </c>
      <c r="AF1344" s="18"/>
      <c r="AG1344" s="18"/>
      <c r="AH1344" s="18"/>
      <c r="AI1344" s="18">
        <f t="shared" si="3825"/>
        <v>0</v>
      </c>
      <c r="AJ1344" s="18">
        <f t="shared" si="3826"/>
        <v>0</v>
      </c>
      <c r="AK1344" s="18">
        <f t="shared" si="3827"/>
        <v>16622.900000000001</v>
      </c>
      <c r="AL1344" s="18"/>
      <c r="AM1344" s="18">
        <f t="shared" si="3828"/>
        <v>0</v>
      </c>
      <c r="AN1344" s="18"/>
      <c r="AO1344" s="18"/>
      <c r="AP1344" s="18"/>
      <c r="AQ1344" s="18">
        <f t="shared" si="3810"/>
        <v>0</v>
      </c>
      <c r="AR1344" s="18">
        <f t="shared" si="3811"/>
        <v>0</v>
      </c>
      <c r="AS1344" s="18">
        <f t="shared" si="3812"/>
        <v>16622.900000000001</v>
      </c>
      <c r="AT1344" s="18"/>
      <c r="AU1344" s="18"/>
      <c r="AV1344" s="18"/>
      <c r="AW1344" s="18">
        <f t="shared" si="3813"/>
        <v>0</v>
      </c>
      <c r="AX1344" s="18">
        <f t="shared" si="3814"/>
        <v>0</v>
      </c>
      <c r="AY1344" s="18">
        <f t="shared" si="3815"/>
        <v>16622.900000000001</v>
      </c>
      <c r="AZ1344" s="18"/>
      <c r="BA1344" s="18"/>
      <c r="BB1344" s="18"/>
      <c r="BC1344" s="18">
        <f t="shared" si="3804"/>
        <v>0</v>
      </c>
      <c r="BD1344" s="18">
        <f t="shared" si="3805"/>
        <v>0</v>
      </c>
      <c r="BE1344" s="18">
        <f t="shared" si="3806"/>
        <v>16622.900000000001</v>
      </c>
      <c r="BF1344" s="18"/>
      <c r="BG1344" s="18"/>
      <c r="BH1344" s="18"/>
      <c r="BI1344" s="18">
        <f t="shared" si="3801"/>
        <v>0</v>
      </c>
      <c r="BJ1344" s="18">
        <f t="shared" si="3802"/>
        <v>0</v>
      </c>
      <c r="BK1344" s="18">
        <f t="shared" si="3803"/>
        <v>16622.900000000001</v>
      </c>
      <c r="BL1344" s="18"/>
      <c r="BM1344" s="18"/>
      <c r="BN1344" s="18"/>
      <c r="BO1344" s="18">
        <f t="shared" si="3778"/>
        <v>0</v>
      </c>
      <c r="BP1344" s="18">
        <f t="shared" si="3779"/>
        <v>0</v>
      </c>
      <c r="BQ1344" s="18">
        <f t="shared" si="3780"/>
        <v>16622.900000000001</v>
      </c>
      <c r="BR1344" s="18"/>
      <c r="BS1344" s="18"/>
      <c r="BT1344" s="18"/>
      <c r="BU1344" s="18">
        <f t="shared" si="3771"/>
        <v>0</v>
      </c>
      <c r="BV1344" s="18">
        <f t="shared" si="3772"/>
        <v>0</v>
      </c>
      <c r="BW1344" s="18">
        <f t="shared" si="3773"/>
        <v>16622.900000000001</v>
      </c>
      <c r="BX1344" s="18"/>
      <c r="BY1344" s="18"/>
      <c r="BZ1344" s="18"/>
      <c r="CA1344" s="18">
        <f t="shared" si="3749"/>
        <v>0</v>
      </c>
      <c r="CB1344" s="18">
        <f t="shared" si="3750"/>
        <v>0</v>
      </c>
      <c r="CC1344" s="18">
        <f t="shared" si="3751"/>
        <v>16622.900000000001</v>
      </c>
      <c r="CD1344" s="18"/>
      <c r="CE1344" s="27"/>
      <c r="CF1344" s="33"/>
    </row>
    <row r="1345" spans="1:84" ht="46.8" x14ac:dyDescent="0.3">
      <c r="A1345" s="41" t="s">
        <v>834</v>
      </c>
      <c r="B1345" s="39"/>
      <c r="C1345" s="41"/>
      <c r="D1345" s="41"/>
      <c r="E1345" s="14" t="s">
        <v>1026</v>
      </c>
      <c r="F1345" s="18">
        <f t="shared" ref="F1345:K1347" si="3839">F1346</f>
        <v>0</v>
      </c>
      <c r="G1345" s="18">
        <f t="shared" si="3839"/>
        <v>16000</v>
      </c>
      <c r="H1345" s="18">
        <f t="shared" si="3839"/>
        <v>0</v>
      </c>
      <c r="I1345" s="18">
        <f t="shared" si="3839"/>
        <v>0</v>
      </c>
      <c r="J1345" s="18">
        <f t="shared" si="3839"/>
        <v>0</v>
      </c>
      <c r="K1345" s="18">
        <f t="shared" si="3839"/>
        <v>0</v>
      </c>
      <c r="L1345" s="18">
        <f t="shared" si="3752"/>
        <v>0</v>
      </c>
      <c r="M1345" s="18">
        <f t="shared" si="3753"/>
        <v>16000</v>
      </c>
      <c r="N1345" s="18">
        <f t="shared" si="3754"/>
        <v>0</v>
      </c>
      <c r="O1345" s="18">
        <f t="shared" ref="O1345:S1347" si="3840">O1346</f>
        <v>0</v>
      </c>
      <c r="P1345" s="18">
        <f t="shared" si="3840"/>
        <v>0</v>
      </c>
      <c r="Q1345" s="18">
        <f t="shared" si="3840"/>
        <v>0</v>
      </c>
      <c r="R1345" s="18">
        <f t="shared" si="3840"/>
        <v>0</v>
      </c>
      <c r="S1345" s="18">
        <f t="shared" si="3840"/>
        <v>0</v>
      </c>
      <c r="T1345" s="18">
        <f t="shared" si="3832"/>
        <v>0</v>
      </c>
      <c r="U1345" s="18">
        <f t="shared" si="3833"/>
        <v>16000</v>
      </c>
      <c r="V1345" s="18">
        <f t="shared" si="3834"/>
        <v>0</v>
      </c>
      <c r="W1345" s="18">
        <f t="shared" ref="W1345:CD1347" si="3841">W1346</f>
        <v>0</v>
      </c>
      <c r="X1345" s="18">
        <f t="shared" si="3841"/>
        <v>0</v>
      </c>
      <c r="Y1345" s="18">
        <f t="shared" si="3841"/>
        <v>0</v>
      </c>
      <c r="Z1345" s="18">
        <f t="shared" si="3841"/>
        <v>0</v>
      </c>
      <c r="AA1345" s="18">
        <f t="shared" si="3841"/>
        <v>0</v>
      </c>
      <c r="AB1345" s="18">
        <f t="shared" si="3841"/>
        <v>0</v>
      </c>
      <c r="AC1345" s="18">
        <f t="shared" si="3836"/>
        <v>0</v>
      </c>
      <c r="AD1345" s="18">
        <f t="shared" si="3837"/>
        <v>16000</v>
      </c>
      <c r="AE1345" s="18">
        <f t="shared" si="3838"/>
        <v>0</v>
      </c>
      <c r="AF1345" s="18">
        <f t="shared" si="3841"/>
        <v>0</v>
      </c>
      <c r="AG1345" s="18">
        <f t="shared" si="3841"/>
        <v>0</v>
      </c>
      <c r="AH1345" s="18">
        <f t="shared" si="3841"/>
        <v>0</v>
      </c>
      <c r="AI1345" s="18">
        <f t="shared" si="3825"/>
        <v>0</v>
      </c>
      <c r="AJ1345" s="18">
        <f t="shared" si="3826"/>
        <v>16000</v>
      </c>
      <c r="AK1345" s="18">
        <f t="shared" si="3827"/>
        <v>0</v>
      </c>
      <c r="AL1345" s="18">
        <f t="shared" si="3841"/>
        <v>0</v>
      </c>
      <c r="AM1345" s="18">
        <f t="shared" si="3828"/>
        <v>0</v>
      </c>
      <c r="AN1345" s="18">
        <f t="shared" si="3841"/>
        <v>0</v>
      </c>
      <c r="AO1345" s="18">
        <f t="shared" si="3841"/>
        <v>0</v>
      </c>
      <c r="AP1345" s="18">
        <f t="shared" si="3841"/>
        <v>0</v>
      </c>
      <c r="AQ1345" s="18">
        <f t="shared" si="3810"/>
        <v>0</v>
      </c>
      <c r="AR1345" s="18">
        <f t="shared" si="3811"/>
        <v>16000</v>
      </c>
      <c r="AS1345" s="18">
        <f t="shared" si="3812"/>
        <v>0</v>
      </c>
      <c r="AT1345" s="18">
        <f t="shared" si="3841"/>
        <v>0</v>
      </c>
      <c r="AU1345" s="18">
        <f t="shared" si="3841"/>
        <v>0</v>
      </c>
      <c r="AV1345" s="18">
        <f t="shared" si="3841"/>
        <v>0</v>
      </c>
      <c r="AW1345" s="18">
        <f t="shared" si="3813"/>
        <v>0</v>
      </c>
      <c r="AX1345" s="18">
        <f t="shared" si="3814"/>
        <v>16000</v>
      </c>
      <c r="AY1345" s="18">
        <f t="shared" si="3815"/>
        <v>0</v>
      </c>
      <c r="AZ1345" s="18">
        <f t="shared" si="3841"/>
        <v>0</v>
      </c>
      <c r="BA1345" s="18">
        <f t="shared" si="3841"/>
        <v>0</v>
      </c>
      <c r="BB1345" s="18">
        <f t="shared" si="3841"/>
        <v>0</v>
      </c>
      <c r="BC1345" s="18">
        <f t="shared" si="3804"/>
        <v>0</v>
      </c>
      <c r="BD1345" s="18">
        <f t="shared" si="3805"/>
        <v>16000</v>
      </c>
      <c r="BE1345" s="18">
        <f t="shared" si="3806"/>
        <v>0</v>
      </c>
      <c r="BF1345" s="18">
        <f t="shared" si="3841"/>
        <v>0</v>
      </c>
      <c r="BG1345" s="18">
        <f t="shared" si="3841"/>
        <v>0</v>
      </c>
      <c r="BH1345" s="18">
        <f t="shared" si="3841"/>
        <v>0</v>
      </c>
      <c r="BI1345" s="18">
        <f t="shared" si="3801"/>
        <v>0</v>
      </c>
      <c r="BJ1345" s="18">
        <f t="shared" si="3802"/>
        <v>16000</v>
      </c>
      <c r="BK1345" s="18">
        <f t="shared" si="3803"/>
        <v>0</v>
      </c>
      <c r="BL1345" s="18">
        <f t="shared" si="3841"/>
        <v>0</v>
      </c>
      <c r="BM1345" s="18">
        <f t="shared" si="3841"/>
        <v>0</v>
      </c>
      <c r="BN1345" s="18">
        <f t="shared" si="3841"/>
        <v>0</v>
      </c>
      <c r="BO1345" s="18">
        <f t="shared" si="3778"/>
        <v>0</v>
      </c>
      <c r="BP1345" s="18">
        <f t="shared" si="3779"/>
        <v>16000</v>
      </c>
      <c r="BQ1345" s="18">
        <f t="shared" si="3780"/>
        <v>0</v>
      </c>
      <c r="BR1345" s="18">
        <f t="shared" si="3841"/>
        <v>0</v>
      </c>
      <c r="BS1345" s="18">
        <f t="shared" si="3841"/>
        <v>0</v>
      </c>
      <c r="BT1345" s="18">
        <f t="shared" si="3841"/>
        <v>0</v>
      </c>
      <c r="BU1345" s="18">
        <f t="shared" si="3771"/>
        <v>0</v>
      </c>
      <c r="BV1345" s="18">
        <f t="shared" si="3772"/>
        <v>16000</v>
      </c>
      <c r="BW1345" s="18">
        <f t="shared" si="3773"/>
        <v>0</v>
      </c>
      <c r="BX1345" s="18">
        <f t="shared" si="3841"/>
        <v>0</v>
      </c>
      <c r="BY1345" s="18">
        <f t="shared" si="3841"/>
        <v>0</v>
      </c>
      <c r="BZ1345" s="18">
        <f t="shared" si="3841"/>
        <v>0</v>
      </c>
      <c r="CA1345" s="18">
        <f t="shared" si="3749"/>
        <v>0</v>
      </c>
      <c r="CB1345" s="18">
        <f t="shared" si="3750"/>
        <v>16000</v>
      </c>
      <c r="CC1345" s="18">
        <f t="shared" si="3751"/>
        <v>0</v>
      </c>
      <c r="CD1345" s="18">
        <f t="shared" si="3841"/>
        <v>0</v>
      </c>
      <c r="CE1345" s="27"/>
      <c r="CF1345" s="33"/>
    </row>
    <row r="1346" spans="1:84" ht="46.8" x14ac:dyDescent="0.3">
      <c r="A1346" s="41" t="s">
        <v>834</v>
      </c>
      <c r="B1346" s="39">
        <v>400</v>
      </c>
      <c r="C1346" s="41"/>
      <c r="D1346" s="41"/>
      <c r="E1346" s="14" t="s">
        <v>553</v>
      </c>
      <c r="F1346" s="18">
        <f t="shared" si="3839"/>
        <v>0</v>
      </c>
      <c r="G1346" s="18">
        <f t="shared" si="3839"/>
        <v>16000</v>
      </c>
      <c r="H1346" s="18">
        <f t="shared" si="3839"/>
        <v>0</v>
      </c>
      <c r="I1346" s="18">
        <f t="shared" si="3839"/>
        <v>0</v>
      </c>
      <c r="J1346" s="18">
        <f t="shared" si="3839"/>
        <v>0</v>
      </c>
      <c r="K1346" s="18">
        <f t="shared" si="3839"/>
        <v>0</v>
      </c>
      <c r="L1346" s="18">
        <f t="shared" si="3752"/>
        <v>0</v>
      </c>
      <c r="M1346" s="18">
        <f t="shared" si="3753"/>
        <v>16000</v>
      </c>
      <c r="N1346" s="18">
        <f t="shared" si="3754"/>
        <v>0</v>
      </c>
      <c r="O1346" s="18">
        <f t="shared" si="3840"/>
        <v>0</v>
      </c>
      <c r="P1346" s="18">
        <f t="shared" si="3840"/>
        <v>0</v>
      </c>
      <c r="Q1346" s="18">
        <f t="shared" si="3840"/>
        <v>0</v>
      </c>
      <c r="R1346" s="18">
        <f t="shared" si="3840"/>
        <v>0</v>
      </c>
      <c r="S1346" s="18">
        <f t="shared" si="3840"/>
        <v>0</v>
      </c>
      <c r="T1346" s="18">
        <f t="shared" si="3832"/>
        <v>0</v>
      </c>
      <c r="U1346" s="18">
        <f t="shared" si="3833"/>
        <v>16000</v>
      </c>
      <c r="V1346" s="18">
        <f t="shared" si="3834"/>
        <v>0</v>
      </c>
      <c r="W1346" s="18">
        <f t="shared" si="3841"/>
        <v>0</v>
      </c>
      <c r="X1346" s="18">
        <f t="shared" si="3841"/>
        <v>0</v>
      </c>
      <c r="Y1346" s="18">
        <f t="shared" si="3841"/>
        <v>0</v>
      </c>
      <c r="Z1346" s="18">
        <f t="shared" si="3841"/>
        <v>0</v>
      </c>
      <c r="AA1346" s="18">
        <f t="shared" si="3841"/>
        <v>0</v>
      </c>
      <c r="AB1346" s="18">
        <f t="shared" si="3841"/>
        <v>0</v>
      </c>
      <c r="AC1346" s="18">
        <f t="shared" si="3836"/>
        <v>0</v>
      </c>
      <c r="AD1346" s="18">
        <f t="shared" si="3837"/>
        <v>16000</v>
      </c>
      <c r="AE1346" s="18">
        <f t="shared" si="3838"/>
        <v>0</v>
      </c>
      <c r="AF1346" s="18">
        <f t="shared" si="3841"/>
        <v>0</v>
      </c>
      <c r="AG1346" s="18">
        <f t="shared" si="3841"/>
        <v>0</v>
      </c>
      <c r="AH1346" s="18">
        <f t="shared" si="3841"/>
        <v>0</v>
      </c>
      <c r="AI1346" s="18">
        <f t="shared" si="3825"/>
        <v>0</v>
      </c>
      <c r="AJ1346" s="18">
        <f t="shared" si="3826"/>
        <v>16000</v>
      </c>
      <c r="AK1346" s="18">
        <f t="shared" si="3827"/>
        <v>0</v>
      </c>
      <c r="AL1346" s="18">
        <f t="shared" si="3841"/>
        <v>0</v>
      </c>
      <c r="AM1346" s="18">
        <f t="shared" si="3828"/>
        <v>0</v>
      </c>
      <c r="AN1346" s="18">
        <f t="shared" si="3841"/>
        <v>0</v>
      </c>
      <c r="AO1346" s="18">
        <f t="shared" si="3841"/>
        <v>0</v>
      </c>
      <c r="AP1346" s="18">
        <f t="shared" si="3841"/>
        <v>0</v>
      </c>
      <c r="AQ1346" s="18">
        <f t="shared" si="3810"/>
        <v>0</v>
      </c>
      <c r="AR1346" s="18">
        <f t="shared" si="3811"/>
        <v>16000</v>
      </c>
      <c r="AS1346" s="18">
        <f t="shared" si="3812"/>
        <v>0</v>
      </c>
      <c r="AT1346" s="18">
        <f t="shared" si="3841"/>
        <v>0</v>
      </c>
      <c r="AU1346" s="18">
        <f t="shared" si="3841"/>
        <v>0</v>
      </c>
      <c r="AV1346" s="18">
        <f t="shared" si="3841"/>
        <v>0</v>
      </c>
      <c r="AW1346" s="18">
        <f t="shared" si="3813"/>
        <v>0</v>
      </c>
      <c r="AX1346" s="18">
        <f t="shared" si="3814"/>
        <v>16000</v>
      </c>
      <c r="AY1346" s="18">
        <f t="shared" si="3815"/>
        <v>0</v>
      </c>
      <c r="AZ1346" s="18">
        <f t="shared" si="3841"/>
        <v>0</v>
      </c>
      <c r="BA1346" s="18">
        <f t="shared" si="3841"/>
        <v>0</v>
      </c>
      <c r="BB1346" s="18">
        <f t="shared" si="3841"/>
        <v>0</v>
      </c>
      <c r="BC1346" s="18">
        <f t="shared" si="3804"/>
        <v>0</v>
      </c>
      <c r="BD1346" s="18">
        <f t="shared" si="3805"/>
        <v>16000</v>
      </c>
      <c r="BE1346" s="18">
        <f t="shared" si="3806"/>
        <v>0</v>
      </c>
      <c r="BF1346" s="18">
        <f t="shared" si="3841"/>
        <v>0</v>
      </c>
      <c r="BG1346" s="18">
        <f t="shared" si="3841"/>
        <v>0</v>
      </c>
      <c r="BH1346" s="18">
        <f t="shared" si="3841"/>
        <v>0</v>
      </c>
      <c r="BI1346" s="18">
        <f t="shared" si="3801"/>
        <v>0</v>
      </c>
      <c r="BJ1346" s="18">
        <f t="shared" si="3802"/>
        <v>16000</v>
      </c>
      <c r="BK1346" s="18">
        <f t="shared" si="3803"/>
        <v>0</v>
      </c>
      <c r="BL1346" s="18">
        <f t="shared" si="3841"/>
        <v>0</v>
      </c>
      <c r="BM1346" s="18">
        <f t="shared" si="3841"/>
        <v>0</v>
      </c>
      <c r="BN1346" s="18">
        <f t="shared" si="3841"/>
        <v>0</v>
      </c>
      <c r="BO1346" s="18">
        <f t="shared" si="3778"/>
        <v>0</v>
      </c>
      <c r="BP1346" s="18">
        <f t="shared" si="3779"/>
        <v>16000</v>
      </c>
      <c r="BQ1346" s="18">
        <f t="shared" si="3780"/>
        <v>0</v>
      </c>
      <c r="BR1346" s="18">
        <f t="shared" si="3841"/>
        <v>0</v>
      </c>
      <c r="BS1346" s="18">
        <f t="shared" si="3841"/>
        <v>0</v>
      </c>
      <c r="BT1346" s="18">
        <f t="shared" si="3841"/>
        <v>0</v>
      </c>
      <c r="BU1346" s="18">
        <f t="shared" si="3771"/>
        <v>0</v>
      </c>
      <c r="BV1346" s="18">
        <f t="shared" si="3772"/>
        <v>16000</v>
      </c>
      <c r="BW1346" s="18">
        <f t="shared" si="3773"/>
        <v>0</v>
      </c>
      <c r="BX1346" s="18">
        <f t="shared" si="3841"/>
        <v>0</v>
      </c>
      <c r="BY1346" s="18">
        <f t="shared" si="3841"/>
        <v>0</v>
      </c>
      <c r="BZ1346" s="18">
        <f t="shared" si="3841"/>
        <v>0</v>
      </c>
      <c r="CA1346" s="18">
        <f t="shared" si="3749"/>
        <v>0</v>
      </c>
      <c r="CB1346" s="18">
        <f t="shared" si="3750"/>
        <v>16000</v>
      </c>
      <c r="CC1346" s="18">
        <f t="shared" si="3751"/>
        <v>0</v>
      </c>
      <c r="CD1346" s="18">
        <f t="shared" si="3841"/>
        <v>0</v>
      </c>
      <c r="CE1346" s="27"/>
      <c r="CF1346" s="33"/>
    </row>
    <row r="1347" spans="1:84" ht="140.4" x14ac:dyDescent="0.3">
      <c r="A1347" s="41" t="s">
        <v>834</v>
      </c>
      <c r="B1347" s="39">
        <v>460</v>
      </c>
      <c r="C1347" s="41"/>
      <c r="D1347" s="41"/>
      <c r="E1347" s="14" t="s">
        <v>567</v>
      </c>
      <c r="F1347" s="18">
        <f t="shared" si="3839"/>
        <v>0</v>
      </c>
      <c r="G1347" s="18">
        <f t="shared" si="3839"/>
        <v>16000</v>
      </c>
      <c r="H1347" s="18">
        <f t="shared" si="3839"/>
        <v>0</v>
      </c>
      <c r="I1347" s="18">
        <f t="shared" si="3839"/>
        <v>0</v>
      </c>
      <c r="J1347" s="18">
        <f t="shared" si="3839"/>
        <v>0</v>
      </c>
      <c r="K1347" s="18">
        <f t="shared" si="3839"/>
        <v>0</v>
      </c>
      <c r="L1347" s="18">
        <f t="shared" si="3752"/>
        <v>0</v>
      </c>
      <c r="M1347" s="18">
        <f t="shared" si="3753"/>
        <v>16000</v>
      </c>
      <c r="N1347" s="18">
        <f t="shared" si="3754"/>
        <v>0</v>
      </c>
      <c r="O1347" s="18">
        <f t="shared" si="3840"/>
        <v>0</v>
      </c>
      <c r="P1347" s="18">
        <f t="shared" si="3840"/>
        <v>0</v>
      </c>
      <c r="Q1347" s="18">
        <f t="shared" si="3840"/>
        <v>0</v>
      </c>
      <c r="R1347" s="18">
        <f t="shared" si="3840"/>
        <v>0</v>
      </c>
      <c r="S1347" s="18">
        <f t="shared" si="3840"/>
        <v>0</v>
      </c>
      <c r="T1347" s="18">
        <f t="shared" si="3832"/>
        <v>0</v>
      </c>
      <c r="U1347" s="18">
        <f t="shared" si="3833"/>
        <v>16000</v>
      </c>
      <c r="V1347" s="18">
        <f t="shared" si="3834"/>
        <v>0</v>
      </c>
      <c r="W1347" s="18">
        <f t="shared" si="3841"/>
        <v>0</v>
      </c>
      <c r="X1347" s="18">
        <f t="shared" si="3841"/>
        <v>0</v>
      </c>
      <c r="Y1347" s="18">
        <f t="shared" si="3841"/>
        <v>0</v>
      </c>
      <c r="Z1347" s="18">
        <f t="shared" si="3841"/>
        <v>0</v>
      </c>
      <c r="AA1347" s="18">
        <f t="shared" si="3841"/>
        <v>0</v>
      </c>
      <c r="AB1347" s="18">
        <f t="shared" si="3841"/>
        <v>0</v>
      </c>
      <c r="AC1347" s="18">
        <f t="shared" si="3836"/>
        <v>0</v>
      </c>
      <c r="AD1347" s="18">
        <f t="shared" si="3837"/>
        <v>16000</v>
      </c>
      <c r="AE1347" s="18">
        <f t="shared" si="3838"/>
        <v>0</v>
      </c>
      <c r="AF1347" s="18">
        <f t="shared" si="3841"/>
        <v>0</v>
      </c>
      <c r="AG1347" s="18">
        <f t="shared" si="3841"/>
        <v>0</v>
      </c>
      <c r="AH1347" s="18">
        <f t="shared" si="3841"/>
        <v>0</v>
      </c>
      <c r="AI1347" s="18">
        <f t="shared" si="3825"/>
        <v>0</v>
      </c>
      <c r="AJ1347" s="18">
        <f t="shared" si="3826"/>
        <v>16000</v>
      </c>
      <c r="AK1347" s="18">
        <f t="shared" si="3827"/>
        <v>0</v>
      </c>
      <c r="AL1347" s="18">
        <f t="shared" si="3841"/>
        <v>0</v>
      </c>
      <c r="AM1347" s="18">
        <f t="shared" si="3828"/>
        <v>0</v>
      </c>
      <c r="AN1347" s="18">
        <f t="shared" si="3841"/>
        <v>0</v>
      </c>
      <c r="AO1347" s="18">
        <f t="shared" si="3841"/>
        <v>0</v>
      </c>
      <c r="AP1347" s="18">
        <f t="shared" si="3841"/>
        <v>0</v>
      </c>
      <c r="AQ1347" s="18">
        <f t="shared" si="3810"/>
        <v>0</v>
      </c>
      <c r="AR1347" s="18">
        <f t="shared" si="3811"/>
        <v>16000</v>
      </c>
      <c r="AS1347" s="18">
        <f t="shared" si="3812"/>
        <v>0</v>
      </c>
      <c r="AT1347" s="18">
        <f t="shared" si="3841"/>
        <v>0</v>
      </c>
      <c r="AU1347" s="18">
        <f t="shared" si="3841"/>
        <v>0</v>
      </c>
      <c r="AV1347" s="18">
        <f t="shared" si="3841"/>
        <v>0</v>
      </c>
      <c r="AW1347" s="18">
        <f t="shared" si="3813"/>
        <v>0</v>
      </c>
      <c r="AX1347" s="18">
        <f t="shared" si="3814"/>
        <v>16000</v>
      </c>
      <c r="AY1347" s="18">
        <f t="shared" si="3815"/>
        <v>0</v>
      </c>
      <c r="AZ1347" s="18">
        <f t="shared" si="3841"/>
        <v>0</v>
      </c>
      <c r="BA1347" s="18">
        <f t="shared" si="3841"/>
        <v>0</v>
      </c>
      <c r="BB1347" s="18">
        <f t="shared" si="3841"/>
        <v>0</v>
      </c>
      <c r="BC1347" s="18">
        <f t="shared" si="3804"/>
        <v>0</v>
      </c>
      <c r="BD1347" s="18">
        <f t="shared" si="3805"/>
        <v>16000</v>
      </c>
      <c r="BE1347" s="18">
        <f t="shared" si="3806"/>
        <v>0</v>
      </c>
      <c r="BF1347" s="18">
        <f t="shared" si="3841"/>
        <v>0</v>
      </c>
      <c r="BG1347" s="18">
        <f t="shared" si="3841"/>
        <v>0</v>
      </c>
      <c r="BH1347" s="18">
        <f t="shared" si="3841"/>
        <v>0</v>
      </c>
      <c r="BI1347" s="18">
        <f t="shared" si="3801"/>
        <v>0</v>
      </c>
      <c r="BJ1347" s="18">
        <f t="shared" si="3802"/>
        <v>16000</v>
      </c>
      <c r="BK1347" s="18">
        <f t="shared" si="3803"/>
        <v>0</v>
      </c>
      <c r="BL1347" s="18">
        <f t="shared" si="3841"/>
        <v>0</v>
      </c>
      <c r="BM1347" s="18">
        <f t="shared" si="3841"/>
        <v>0</v>
      </c>
      <c r="BN1347" s="18">
        <f t="shared" si="3841"/>
        <v>0</v>
      </c>
      <c r="BO1347" s="18">
        <f t="shared" si="3778"/>
        <v>0</v>
      </c>
      <c r="BP1347" s="18">
        <f t="shared" si="3779"/>
        <v>16000</v>
      </c>
      <c r="BQ1347" s="18">
        <f t="shared" si="3780"/>
        <v>0</v>
      </c>
      <c r="BR1347" s="18">
        <f t="shared" si="3841"/>
        <v>0</v>
      </c>
      <c r="BS1347" s="18">
        <f t="shared" si="3841"/>
        <v>0</v>
      </c>
      <c r="BT1347" s="18">
        <f t="shared" si="3841"/>
        <v>0</v>
      </c>
      <c r="BU1347" s="18">
        <f t="shared" si="3771"/>
        <v>0</v>
      </c>
      <c r="BV1347" s="18">
        <f t="shared" si="3772"/>
        <v>16000</v>
      </c>
      <c r="BW1347" s="18">
        <f t="shared" si="3773"/>
        <v>0</v>
      </c>
      <c r="BX1347" s="18">
        <f t="shared" si="3841"/>
        <v>0</v>
      </c>
      <c r="BY1347" s="18">
        <f t="shared" si="3841"/>
        <v>0</v>
      </c>
      <c r="BZ1347" s="18">
        <f t="shared" si="3841"/>
        <v>0</v>
      </c>
      <c r="CA1347" s="18">
        <f t="shared" si="3749"/>
        <v>0</v>
      </c>
      <c r="CB1347" s="18">
        <f t="shared" si="3750"/>
        <v>16000</v>
      </c>
      <c r="CC1347" s="18">
        <f t="shared" si="3751"/>
        <v>0</v>
      </c>
      <c r="CD1347" s="18">
        <f t="shared" si="3841"/>
        <v>0</v>
      </c>
      <c r="CE1347" s="27"/>
      <c r="CF1347" s="33"/>
    </row>
    <row r="1348" spans="1:84" x14ac:dyDescent="0.3">
      <c r="A1348" s="41" t="s">
        <v>834</v>
      </c>
      <c r="B1348" s="39">
        <v>460</v>
      </c>
      <c r="C1348" s="41" t="s">
        <v>27</v>
      </c>
      <c r="D1348" s="41" t="s">
        <v>110</v>
      </c>
      <c r="E1348" s="14" t="s">
        <v>532</v>
      </c>
      <c r="F1348" s="18"/>
      <c r="G1348" s="23">
        <v>16000</v>
      </c>
      <c r="H1348" s="18"/>
      <c r="I1348" s="18"/>
      <c r="J1348" s="18"/>
      <c r="K1348" s="18"/>
      <c r="L1348" s="18">
        <f t="shared" si="3752"/>
        <v>0</v>
      </c>
      <c r="M1348" s="18">
        <f t="shared" si="3753"/>
        <v>16000</v>
      </c>
      <c r="N1348" s="18">
        <f t="shared" si="3754"/>
        <v>0</v>
      </c>
      <c r="O1348" s="18"/>
      <c r="P1348" s="18"/>
      <c r="Q1348" s="18"/>
      <c r="R1348" s="18"/>
      <c r="S1348" s="18"/>
      <c r="T1348" s="18">
        <f t="shared" si="3832"/>
        <v>0</v>
      </c>
      <c r="U1348" s="18">
        <f t="shared" si="3833"/>
        <v>16000</v>
      </c>
      <c r="V1348" s="18">
        <f t="shared" si="3834"/>
        <v>0</v>
      </c>
      <c r="W1348" s="18"/>
      <c r="X1348" s="18"/>
      <c r="Y1348" s="18"/>
      <c r="Z1348" s="18"/>
      <c r="AA1348" s="18"/>
      <c r="AB1348" s="18"/>
      <c r="AC1348" s="18">
        <f t="shared" si="3836"/>
        <v>0</v>
      </c>
      <c r="AD1348" s="18">
        <f t="shared" si="3837"/>
        <v>16000</v>
      </c>
      <c r="AE1348" s="18">
        <f t="shared" si="3838"/>
        <v>0</v>
      </c>
      <c r="AF1348" s="18"/>
      <c r="AG1348" s="18"/>
      <c r="AH1348" s="18"/>
      <c r="AI1348" s="18">
        <f t="shared" si="3825"/>
        <v>0</v>
      </c>
      <c r="AJ1348" s="18">
        <f t="shared" si="3826"/>
        <v>16000</v>
      </c>
      <c r="AK1348" s="18">
        <f t="shared" si="3827"/>
        <v>0</v>
      </c>
      <c r="AL1348" s="18"/>
      <c r="AM1348" s="18">
        <f t="shared" si="3828"/>
        <v>0</v>
      </c>
      <c r="AN1348" s="18"/>
      <c r="AO1348" s="18"/>
      <c r="AP1348" s="18"/>
      <c r="AQ1348" s="18">
        <f t="shared" si="3810"/>
        <v>0</v>
      </c>
      <c r="AR1348" s="18">
        <f t="shared" si="3811"/>
        <v>16000</v>
      </c>
      <c r="AS1348" s="18">
        <f t="shared" si="3812"/>
        <v>0</v>
      </c>
      <c r="AT1348" s="18"/>
      <c r="AU1348" s="18"/>
      <c r="AV1348" s="18"/>
      <c r="AW1348" s="18">
        <f t="shared" si="3813"/>
        <v>0</v>
      </c>
      <c r="AX1348" s="18">
        <f t="shared" si="3814"/>
        <v>16000</v>
      </c>
      <c r="AY1348" s="18">
        <f t="shared" si="3815"/>
        <v>0</v>
      </c>
      <c r="AZ1348" s="18"/>
      <c r="BA1348" s="18"/>
      <c r="BB1348" s="18"/>
      <c r="BC1348" s="18">
        <f t="shared" si="3804"/>
        <v>0</v>
      </c>
      <c r="BD1348" s="18">
        <f t="shared" si="3805"/>
        <v>16000</v>
      </c>
      <c r="BE1348" s="18">
        <f t="shared" si="3806"/>
        <v>0</v>
      </c>
      <c r="BF1348" s="18"/>
      <c r="BG1348" s="18"/>
      <c r="BH1348" s="18"/>
      <c r="BI1348" s="18">
        <f t="shared" si="3801"/>
        <v>0</v>
      </c>
      <c r="BJ1348" s="18">
        <f t="shared" si="3802"/>
        <v>16000</v>
      </c>
      <c r="BK1348" s="18">
        <f t="shared" si="3803"/>
        <v>0</v>
      </c>
      <c r="BL1348" s="18"/>
      <c r="BM1348" s="18"/>
      <c r="BN1348" s="18"/>
      <c r="BO1348" s="18">
        <f t="shared" si="3778"/>
        <v>0</v>
      </c>
      <c r="BP1348" s="18">
        <f t="shared" si="3779"/>
        <v>16000</v>
      </c>
      <c r="BQ1348" s="18">
        <f t="shared" si="3780"/>
        <v>0</v>
      </c>
      <c r="BR1348" s="18"/>
      <c r="BS1348" s="18"/>
      <c r="BT1348" s="18"/>
      <c r="BU1348" s="18">
        <f t="shared" si="3771"/>
        <v>0</v>
      </c>
      <c r="BV1348" s="18">
        <f t="shared" si="3772"/>
        <v>16000</v>
      </c>
      <c r="BW1348" s="18">
        <f t="shared" si="3773"/>
        <v>0</v>
      </c>
      <c r="BX1348" s="18"/>
      <c r="BY1348" s="18"/>
      <c r="BZ1348" s="18"/>
      <c r="CA1348" s="18">
        <f t="shared" si="3749"/>
        <v>0</v>
      </c>
      <c r="CB1348" s="18">
        <f t="shared" si="3750"/>
        <v>16000</v>
      </c>
      <c r="CC1348" s="18">
        <f t="shared" si="3751"/>
        <v>0</v>
      </c>
      <c r="CD1348" s="18"/>
      <c r="CE1348" s="27"/>
      <c r="CF1348" s="33"/>
    </row>
    <row r="1349" spans="1:84" ht="31.2" hidden="1" x14ac:dyDescent="0.3">
      <c r="A1349" s="41" t="s">
        <v>835</v>
      </c>
      <c r="B1349" s="39"/>
      <c r="C1349" s="41"/>
      <c r="D1349" s="41"/>
      <c r="E1349" s="14" t="s">
        <v>1027</v>
      </c>
      <c r="F1349" s="18">
        <f t="shared" ref="F1349:K1351" si="3842">F1350</f>
        <v>0</v>
      </c>
      <c r="G1349" s="18">
        <f t="shared" si="3842"/>
        <v>0</v>
      </c>
      <c r="H1349" s="18">
        <f t="shared" si="3842"/>
        <v>0</v>
      </c>
      <c r="I1349" s="18">
        <f t="shared" si="3842"/>
        <v>0</v>
      </c>
      <c r="J1349" s="18">
        <f t="shared" si="3842"/>
        <v>0</v>
      </c>
      <c r="K1349" s="18">
        <f t="shared" si="3842"/>
        <v>0</v>
      </c>
      <c r="L1349" s="18">
        <f t="shared" si="3752"/>
        <v>0</v>
      </c>
      <c r="M1349" s="18">
        <f t="shared" si="3753"/>
        <v>0</v>
      </c>
      <c r="N1349" s="18">
        <f t="shared" si="3754"/>
        <v>0</v>
      </c>
      <c r="O1349" s="18">
        <f t="shared" ref="O1349:S1351" si="3843">O1350</f>
        <v>0</v>
      </c>
      <c r="P1349" s="18">
        <f t="shared" si="3843"/>
        <v>0</v>
      </c>
      <c r="Q1349" s="18">
        <f t="shared" si="3843"/>
        <v>0</v>
      </c>
      <c r="R1349" s="18">
        <f t="shared" si="3843"/>
        <v>0</v>
      </c>
      <c r="S1349" s="18">
        <f t="shared" si="3843"/>
        <v>0</v>
      </c>
      <c r="T1349" s="18">
        <f t="shared" si="3832"/>
        <v>0</v>
      </c>
      <c r="U1349" s="18">
        <f t="shared" si="3833"/>
        <v>0</v>
      </c>
      <c r="V1349" s="18">
        <f t="shared" si="3834"/>
        <v>0</v>
      </c>
      <c r="W1349" s="18">
        <f t="shared" ref="W1349:CD1351" si="3844">W1350</f>
        <v>0</v>
      </c>
      <c r="X1349" s="18">
        <f t="shared" si="3844"/>
        <v>0</v>
      </c>
      <c r="Y1349" s="18">
        <f t="shared" si="3844"/>
        <v>0</v>
      </c>
      <c r="Z1349" s="18">
        <f t="shared" si="3844"/>
        <v>0</v>
      </c>
      <c r="AA1349" s="18">
        <f t="shared" si="3844"/>
        <v>0</v>
      </c>
      <c r="AB1349" s="18">
        <f t="shared" si="3844"/>
        <v>0</v>
      </c>
      <c r="AC1349" s="18">
        <f t="shared" si="3836"/>
        <v>0</v>
      </c>
      <c r="AD1349" s="18">
        <f t="shared" si="3837"/>
        <v>0</v>
      </c>
      <c r="AE1349" s="18">
        <f t="shared" si="3838"/>
        <v>0</v>
      </c>
      <c r="AF1349" s="18">
        <f t="shared" si="3844"/>
        <v>0</v>
      </c>
      <c r="AG1349" s="18">
        <f t="shared" si="3844"/>
        <v>0</v>
      </c>
      <c r="AH1349" s="18">
        <f t="shared" si="3844"/>
        <v>0</v>
      </c>
      <c r="AI1349" s="18">
        <f t="shared" si="3825"/>
        <v>0</v>
      </c>
      <c r="AJ1349" s="18">
        <f t="shared" si="3826"/>
        <v>0</v>
      </c>
      <c r="AK1349" s="18">
        <f t="shared" si="3827"/>
        <v>0</v>
      </c>
      <c r="AL1349" s="18">
        <f t="shared" si="3844"/>
        <v>0</v>
      </c>
      <c r="AM1349" s="18">
        <f t="shared" si="3828"/>
        <v>0</v>
      </c>
      <c r="AN1349" s="18">
        <f t="shared" si="3844"/>
        <v>0</v>
      </c>
      <c r="AO1349" s="18">
        <f t="shared" si="3844"/>
        <v>0</v>
      </c>
      <c r="AP1349" s="18">
        <f t="shared" si="3844"/>
        <v>0</v>
      </c>
      <c r="AQ1349" s="18">
        <f t="shared" si="3810"/>
        <v>0</v>
      </c>
      <c r="AR1349" s="18">
        <f t="shared" si="3811"/>
        <v>0</v>
      </c>
      <c r="AS1349" s="18">
        <f t="shared" si="3812"/>
        <v>0</v>
      </c>
      <c r="AT1349" s="18">
        <f t="shared" si="3844"/>
        <v>0</v>
      </c>
      <c r="AU1349" s="18">
        <f t="shared" si="3844"/>
        <v>0</v>
      </c>
      <c r="AV1349" s="18">
        <f t="shared" si="3844"/>
        <v>0</v>
      </c>
      <c r="AW1349" s="18">
        <f t="shared" si="3813"/>
        <v>0</v>
      </c>
      <c r="AX1349" s="18">
        <f t="shared" si="3814"/>
        <v>0</v>
      </c>
      <c r="AY1349" s="18">
        <f t="shared" si="3815"/>
        <v>0</v>
      </c>
      <c r="AZ1349" s="18">
        <f t="shared" si="3844"/>
        <v>0</v>
      </c>
      <c r="BA1349" s="18">
        <f t="shared" si="3844"/>
        <v>0</v>
      </c>
      <c r="BB1349" s="18">
        <f t="shared" si="3844"/>
        <v>0</v>
      </c>
      <c r="BC1349" s="18">
        <f t="shared" si="3804"/>
        <v>0</v>
      </c>
      <c r="BD1349" s="18">
        <f t="shared" si="3805"/>
        <v>0</v>
      </c>
      <c r="BE1349" s="18">
        <f t="shared" si="3806"/>
        <v>0</v>
      </c>
      <c r="BF1349" s="18">
        <f t="shared" si="3844"/>
        <v>0</v>
      </c>
      <c r="BG1349" s="18">
        <f t="shared" si="3844"/>
        <v>0</v>
      </c>
      <c r="BH1349" s="18">
        <f t="shared" si="3844"/>
        <v>0</v>
      </c>
      <c r="BI1349" s="18">
        <f t="shared" si="3801"/>
        <v>0</v>
      </c>
      <c r="BJ1349" s="18">
        <f t="shared" si="3802"/>
        <v>0</v>
      </c>
      <c r="BK1349" s="18">
        <f t="shared" si="3803"/>
        <v>0</v>
      </c>
      <c r="BL1349" s="18">
        <f t="shared" si="3844"/>
        <v>0</v>
      </c>
      <c r="BM1349" s="18">
        <f t="shared" si="3844"/>
        <v>0</v>
      </c>
      <c r="BN1349" s="18">
        <f t="shared" si="3844"/>
        <v>0</v>
      </c>
      <c r="BO1349" s="18">
        <f t="shared" si="3778"/>
        <v>0</v>
      </c>
      <c r="BP1349" s="18">
        <f t="shared" si="3779"/>
        <v>0</v>
      </c>
      <c r="BQ1349" s="18">
        <f t="shared" si="3780"/>
        <v>0</v>
      </c>
      <c r="BR1349" s="18">
        <f t="shared" si="3844"/>
        <v>0</v>
      </c>
      <c r="BS1349" s="18">
        <f t="shared" si="3844"/>
        <v>0</v>
      </c>
      <c r="BT1349" s="18">
        <f t="shared" si="3844"/>
        <v>0</v>
      </c>
      <c r="BU1349" s="18">
        <f t="shared" si="3771"/>
        <v>0</v>
      </c>
      <c r="BV1349" s="18">
        <f t="shared" si="3772"/>
        <v>0</v>
      </c>
      <c r="BW1349" s="18">
        <f t="shared" si="3773"/>
        <v>0</v>
      </c>
      <c r="BX1349" s="18">
        <f t="shared" si="3844"/>
        <v>0</v>
      </c>
      <c r="BY1349" s="18">
        <f t="shared" si="3844"/>
        <v>0</v>
      </c>
      <c r="BZ1349" s="18">
        <f t="shared" si="3844"/>
        <v>0</v>
      </c>
      <c r="CA1349" s="18">
        <f t="shared" si="3749"/>
        <v>0</v>
      </c>
      <c r="CB1349" s="18">
        <f t="shared" si="3750"/>
        <v>0</v>
      </c>
      <c r="CC1349" s="18">
        <f t="shared" si="3751"/>
        <v>0</v>
      </c>
      <c r="CD1349" s="18">
        <f t="shared" si="3844"/>
        <v>0</v>
      </c>
      <c r="CE1349" s="27" t="s">
        <v>1661</v>
      </c>
      <c r="CF1349" s="33"/>
    </row>
    <row r="1350" spans="1:84" ht="46.8" hidden="1" x14ac:dyDescent="0.3">
      <c r="A1350" s="41" t="s">
        <v>835</v>
      </c>
      <c r="B1350" s="39">
        <v>400</v>
      </c>
      <c r="C1350" s="41"/>
      <c r="D1350" s="41"/>
      <c r="E1350" s="14" t="s">
        <v>553</v>
      </c>
      <c r="F1350" s="18">
        <f t="shared" si="3842"/>
        <v>0</v>
      </c>
      <c r="G1350" s="18">
        <f t="shared" si="3842"/>
        <v>0</v>
      </c>
      <c r="H1350" s="18">
        <f t="shared" si="3842"/>
        <v>0</v>
      </c>
      <c r="I1350" s="18">
        <f t="shared" si="3842"/>
        <v>0</v>
      </c>
      <c r="J1350" s="18">
        <f t="shared" si="3842"/>
        <v>0</v>
      </c>
      <c r="K1350" s="18">
        <f t="shared" si="3842"/>
        <v>0</v>
      </c>
      <c r="L1350" s="18">
        <f t="shared" si="3752"/>
        <v>0</v>
      </c>
      <c r="M1350" s="18">
        <f t="shared" si="3753"/>
        <v>0</v>
      </c>
      <c r="N1350" s="18">
        <f t="shared" si="3754"/>
        <v>0</v>
      </c>
      <c r="O1350" s="18">
        <f t="shared" si="3843"/>
        <v>0</v>
      </c>
      <c r="P1350" s="18">
        <f t="shared" si="3843"/>
        <v>0</v>
      </c>
      <c r="Q1350" s="18">
        <f t="shared" si="3843"/>
        <v>0</v>
      </c>
      <c r="R1350" s="18">
        <f t="shared" si="3843"/>
        <v>0</v>
      </c>
      <c r="S1350" s="18">
        <f t="shared" si="3843"/>
        <v>0</v>
      </c>
      <c r="T1350" s="18">
        <f t="shared" si="3832"/>
        <v>0</v>
      </c>
      <c r="U1350" s="18">
        <f t="shared" si="3833"/>
        <v>0</v>
      </c>
      <c r="V1350" s="18">
        <f t="shared" si="3834"/>
        <v>0</v>
      </c>
      <c r="W1350" s="18">
        <f t="shared" si="3844"/>
        <v>0</v>
      </c>
      <c r="X1350" s="18">
        <f t="shared" si="3844"/>
        <v>0</v>
      </c>
      <c r="Y1350" s="18">
        <f t="shared" si="3844"/>
        <v>0</v>
      </c>
      <c r="Z1350" s="18">
        <f t="shared" si="3844"/>
        <v>0</v>
      </c>
      <c r="AA1350" s="18">
        <f t="shared" si="3844"/>
        <v>0</v>
      </c>
      <c r="AB1350" s="18">
        <f t="shared" si="3844"/>
        <v>0</v>
      </c>
      <c r="AC1350" s="18">
        <f t="shared" si="3836"/>
        <v>0</v>
      </c>
      <c r="AD1350" s="18">
        <f t="shared" si="3837"/>
        <v>0</v>
      </c>
      <c r="AE1350" s="18">
        <f t="shared" si="3838"/>
        <v>0</v>
      </c>
      <c r="AF1350" s="18">
        <f t="shared" si="3844"/>
        <v>0</v>
      </c>
      <c r="AG1350" s="18">
        <f t="shared" si="3844"/>
        <v>0</v>
      </c>
      <c r="AH1350" s="18">
        <f t="shared" si="3844"/>
        <v>0</v>
      </c>
      <c r="AI1350" s="18">
        <f t="shared" si="3825"/>
        <v>0</v>
      </c>
      <c r="AJ1350" s="18">
        <f t="shared" si="3826"/>
        <v>0</v>
      </c>
      <c r="AK1350" s="18">
        <f t="shared" si="3827"/>
        <v>0</v>
      </c>
      <c r="AL1350" s="18">
        <f t="shared" si="3844"/>
        <v>0</v>
      </c>
      <c r="AM1350" s="18">
        <f t="shared" si="3828"/>
        <v>0</v>
      </c>
      <c r="AN1350" s="18">
        <f t="shared" si="3844"/>
        <v>0</v>
      </c>
      <c r="AO1350" s="18">
        <f t="shared" si="3844"/>
        <v>0</v>
      </c>
      <c r="AP1350" s="18">
        <f t="shared" si="3844"/>
        <v>0</v>
      </c>
      <c r="AQ1350" s="18">
        <f t="shared" si="3810"/>
        <v>0</v>
      </c>
      <c r="AR1350" s="18">
        <f t="shared" si="3811"/>
        <v>0</v>
      </c>
      <c r="AS1350" s="18">
        <f t="shared" si="3812"/>
        <v>0</v>
      </c>
      <c r="AT1350" s="18">
        <f t="shared" si="3844"/>
        <v>0</v>
      </c>
      <c r="AU1350" s="18">
        <f t="shared" si="3844"/>
        <v>0</v>
      </c>
      <c r="AV1350" s="18">
        <f t="shared" si="3844"/>
        <v>0</v>
      </c>
      <c r="AW1350" s="18">
        <f t="shared" si="3813"/>
        <v>0</v>
      </c>
      <c r="AX1350" s="18">
        <f t="shared" si="3814"/>
        <v>0</v>
      </c>
      <c r="AY1350" s="18">
        <f t="shared" si="3815"/>
        <v>0</v>
      </c>
      <c r="AZ1350" s="18">
        <f t="shared" si="3844"/>
        <v>0</v>
      </c>
      <c r="BA1350" s="18">
        <f t="shared" si="3844"/>
        <v>0</v>
      </c>
      <c r="BB1350" s="18">
        <f t="shared" si="3844"/>
        <v>0</v>
      </c>
      <c r="BC1350" s="18">
        <f t="shared" si="3804"/>
        <v>0</v>
      </c>
      <c r="BD1350" s="18">
        <f t="shared" si="3805"/>
        <v>0</v>
      </c>
      <c r="BE1350" s="18">
        <f t="shared" si="3806"/>
        <v>0</v>
      </c>
      <c r="BF1350" s="18">
        <f t="shared" si="3844"/>
        <v>0</v>
      </c>
      <c r="BG1350" s="18">
        <f t="shared" si="3844"/>
        <v>0</v>
      </c>
      <c r="BH1350" s="18">
        <f t="shared" si="3844"/>
        <v>0</v>
      </c>
      <c r="BI1350" s="18">
        <f t="shared" si="3801"/>
        <v>0</v>
      </c>
      <c r="BJ1350" s="18">
        <f t="shared" si="3802"/>
        <v>0</v>
      </c>
      <c r="BK1350" s="18">
        <f t="shared" si="3803"/>
        <v>0</v>
      </c>
      <c r="BL1350" s="18">
        <f t="shared" si="3844"/>
        <v>0</v>
      </c>
      <c r="BM1350" s="18">
        <f t="shared" si="3844"/>
        <v>0</v>
      </c>
      <c r="BN1350" s="18">
        <f t="shared" si="3844"/>
        <v>0</v>
      </c>
      <c r="BO1350" s="18">
        <f t="shared" si="3778"/>
        <v>0</v>
      </c>
      <c r="BP1350" s="18">
        <f t="shared" si="3779"/>
        <v>0</v>
      </c>
      <c r="BQ1350" s="18">
        <f t="shared" si="3780"/>
        <v>0</v>
      </c>
      <c r="BR1350" s="18">
        <f t="shared" si="3844"/>
        <v>0</v>
      </c>
      <c r="BS1350" s="18">
        <f t="shared" si="3844"/>
        <v>0</v>
      </c>
      <c r="BT1350" s="18">
        <f t="shared" si="3844"/>
        <v>0</v>
      </c>
      <c r="BU1350" s="18">
        <f t="shared" si="3771"/>
        <v>0</v>
      </c>
      <c r="BV1350" s="18">
        <f t="shared" si="3772"/>
        <v>0</v>
      </c>
      <c r="BW1350" s="18">
        <f t="shared" si="3773"/>
        <v>0</v>
      </c>
      <c r="BX1350" s="18">
        <f t="shared" si="3844"/>
        <v>0</v>
      </c>
      <c r="BY1350" s="18">
        <f t="shared" si="3844"/>
        <v>0</v>
      </c>
      <c r="BZ1350" s="18">
        <f t="shared" si="3844"/>
        <v>0</v>
      </c>
      <c r="CA1350" s="18">
        <f t="shared" si="3749"/>
        <v>0</v>
      </c>
      <c r="CB1350" s="18">
        <f t="shared" si="3750"/>
        <v>0</v>
      </c>
      <c r="CC1350" s="18">
        <f t="shared" si="3751"/>
        <v>0</v>
      </c>
      <c r="CD1350" s="18">
        <f t="shared" si="3844"/>
        <v>0</v>
      </c>
      <c r="CE1350" s="27" t="s">
        <v>1661</v>
      </c>
      <c r="CF1350" s="33"/>
    </row>
    <row r="1351" spans="1:84" hidden="1" x14ac:dyDescent="0.3">
      <c r="A1351" s="41" t="s">
        <v>835</v>
      </c>
      <c r="B1351" s="39">
        <v>410</v>
      </c>
      <c r="C1351" s="41"/>
      <c r="D1351" s="41"/>
      <c r="E1351" s="14" t="s">
        <v>566</v>
      </c>
      <c r="F1351" s="18">
        <f t="shared" si="3842"/>
        <v>0</v>
      </c>
      <c r="G1351" s="18">
        <f t="shared" si="3842"/>
        <v>0</v>
      </c>
      <c r="H1351" s="18">
        <f t="shared" si="3842"/>
        <v>0</v>
      </c>
      <c r="I1351" s="18">
        <f t="shared" si="3842"/>
        <v>0</v>
      </c>
      <c r="J1351" s="18">
        <f t="shared" si="3842"/>
        <v>0</v>
      </c>
      <c r="K1351" s="18">
        <f t="shared" si="3842"/>
        <v>0</v>
      </c>
      <c r="L1351" s="18">
        <f t="shared" si="3752"/>
        <v>0</v>
      </c>
      <c r="M1351" s="18">
        <f t="shared" si="3753"/>
        <v>0</v>
      </c>
      <c r="N1351" s="18">
        <f t="shared" si="3754"/>
        <v>0</v>
      </c>
      <c r="O1351" s="18">
        <f t="shared" si="3843"/>
        <v>0</v>
      </c>
      <c r="P1351" s="18">
        <f t="shared" si="3843"/>
        <v>0</v>
      </c>
      <c r="Q1351" s="18">
        <f t="shared" si="3843"/>
        <v>0</v>
      </c>
      <c r="R1351" s="18">
        <f t="shared" si="3843"/>
        <v>0</v>
      </c>
      <c r="S1351" s="18">
        <f t="shared" si="3843"/>
        <v>0</v>
      </c>
      <c r="T1351" s="18">
        <f t="shared" si="3832"/>
        <v>0</v>
      </c>
      <c r="U1351" s="18">
        <f t="shared" si="3833"/>
        <v>0</v>
      </c>
      <c r="V1351" s="18">
        <f t="shared" si="3834"/>
        <v>0</v>
      </c>
      <c r="W1351" s="18">
        <f t="shared" si="3844"/>
        <v>0</v>
      </c>
      <c r="X1351" s="18">
        <f t="shared" si="3844"/>
        <v>0</v>
      </c>
      <c r="Y1351" s="18">
        <f t="shared" si="3844"/>
        <v>0</v>
      </c>
      <c r="Z1351" s="18">
        <f t="shared" si="3844"/>
        <v>0</v>
      </c>
      <c r="AA1351" s="18">
        <f t="shared" si="3844"/>
        <v>0</v>
      </c>
      <c r="AB1351" s="18">
        <f t="shared" si="3844"/>
        <v>0</v>
      </c>
      <c r="AC1351" s="18">
        <f t="shared" si="3836"/>
        <v>0</v>
      </c>
      <c r="AD1351" s="18">
        <f t="shared" si="3837"/>
        <v>0</v>
      </c>
      <c r="AE1351" s="18">
        <f t="shared" si="3838"/>
        <v>0</v>
      </c>
      <c r="AF1351" s="18">
        <f t="shared" si="3844"/>
        <v>0</v>
      </c>
      <c r="AG1351" s="18">
        <f t="shared" si="3844"/>
        <v>0</v>
      </c>
      <c r="AH1351" s="18">
        <f t="shared" si="3844"/>
        <v>0</v>
      </c>
      <c r="AI1351" s="18">
        <f t="shared" si="3825"/>
        <v>0</v>
      </c>
      <c r="AJ1351" s="18">
        <f t="shared" si="3826"/>
        <v>0</v>
      </c>
      <c r="AK1351" s="18">
        <f t="shared" si="3827"/>
        <v>0</v>
      </c>
      <c r="AL1351" s="18">
        <f t="shared" si="3844"/>
        <v>0</v>
      </c>
      <c r="AM1351" s="18">
        <f t="shared" si="3828"/>
        <v>0</v>
      </c>
      <c r="AN1351" s="18">
        <f t="shared" si="3844"/>
        <v>0</v>
      </c>
      <c r="AO1351" s="18">
        <f t="shared" si="3844"/>
        <v>0</v>
      </c>
      <c r="AP1351" s="18">
        <f t="shared" si="3844"/>
        <v>0</v>
      </c>
      <c r="AQ1351" s="18">
        <f t="shared" si="3810"/>
        <v>0</v>
      </c>
      <c r="AR1351" s="18">
        <f t="shared" si="3811"/>
        <v>0</v>
      </c>
      <c r="AS1351" s="18">
        <f t="shared" si="3812"/>
        <v>0</v>
      </c>
      <c r="AT1351" s="18">
        <f t="shared" si="3844"/>
        <v>0</v>
      </c>
      <c r="AU1351" s="18">
        <f t="shared" si="3844"/>
        <v>0</v>
      </c>
      <c r="AV1351" s="18">
        <f t="shared" si="3844"/>
        <v>0</v>
      </c>
      <c r="AW1351" s="18">
        <f t="shared" si="3813"/>
        <v>0</v>
      </c>
      <c r="AX1351" s="18">
        <f t="shared" si="3814"/>
        <v>0</v>
      </c>
      <c r="AY1351" s="18">
        <f t="shared" si="3815"/>
        <v>0</v>
      </c>
      <c r="AZ1351" s="18">
        <f t="shared" si="3844"/>
        <v>0</v>
      </c>
      <c r="BA1351" s="18">
        <f t="shared" si="3844"/>
        <v>0</v>
      </c>
      <c r="BB1351" s="18">
        <f t="shared" si="3844"/>
        <v>0</v>
      </c>
      <c r="BC1351" s="18">
        <f t="shared" si="3804"/>
        <v>0</v>
      </c>
      <c r="BD1351" s="18">
        <f t="shared" si="3805"/>
        <v>0</v>
      </c>
      <c r="BE1351" s="18">
        <f t="shared" si="3806"/>
        <v>0</v>
      </c>
      <c r="BF1351" s="18">
        <f t="shared" si="3844"/>
        <v>0</v>
      </c>
      <c r="BG1351" s="18">
        <f t="shared" si="3844"/>
        <v>0</v>
      </c>
      <c r="BH1351" s="18">
        <f t="shared" si="3844"/>
        <v>0</v>
      </c>
      <c r="BI1351" s="18">
        <f t="shared" si="3801"/>
        <v>0</v>
      </c>
      <c r="BJ1351" s="18">
        <f t="shared" si="3802"/>
        <v>0</v>
      </c>
      <c r="BK1351" s="18">
        <f t="shared" si="3803"/>
        <v>0</v>
      </c>
      <c r="BL1351" s="18">
        <f t="shared" si="3844"/>
        <v>0</v>
      </c>
      <c r="BM1351" s="18">
        <f t="shared" si="3844"/>
        <v>0</v>
      </c>
      <c r="BN1351" s="18">
        <f t="shared" si="3844"/>
        <v>0</v>
      </c>
      <c r="BO1351" s="18">
        <f t="shared" si="3778"/>
        <v>0</v>
      </c>
      <c r="BP1351" s="18">
        <f t="shared" si="3779"/>
        <v>0</v>
      </c>
      <c r="BQ1351" s="18">
        <f t="shared" si="3780"/>
        <v>0</v>
      </c>
      <c r="BR1351" s="18">
        <f t="shared" si="3844"/>
        <v>0</v>
      </c>
      <c r="BS1351" s="18">
        <f t="shared" si="3844"/>
        <v>0</v>
      </c>
      <c r="BT1351" s="18">
        <f t="shared" si="3844"/>
        <v>0</v>
      </c>
      <c r="BU1351" s="18">
        <f t="shared" si="3771"/>
        <v>0</v>
      </c>
      <c r="BV1351" s="18">
        <f t="shared" si="3772"/>
        <v>0</v>
      </c>
      <c r="BW1351" s="18">
        <f t="shared" si="3773"/>
        <v>0</v>
      </c>
      <c r="BX1351" s="18">
        <f t="shared" si="3844"/>
        <v>0</v>
      </c>
      <c r="BY1351" s="18">
        <f t="shared" si="3844"/>
        <v>0</v>
      </c>
      <c r="BZ1351" s="18">
        <f t="shared" si="3844"/>
        <v>0</v>
      </c>
      <c r="CA1351" s="18">
        <f t="shared" si="3749"/>
        <v>0</v>
      </c>
      <c r="CB1351" s="18">
        <f t="shared" si="3750"/>
        <v>0</v>
      </c>
      <c r="CC1351" s="18">
        <f t="shared" si="3751"/>
        <v>0</v>
      </c>
      <c r="CD1351" s="18">
        <f t="shared" si="3844"/>
        <v>0</v>
      </c>
      <c r="CE1351" s="27" t="s">
        <v>1661</v>
      </c>
      <c r="CF1351" s="33"/>
    </row>
    <row r="1352" spans="1:84" hidden="1" x14ac:dyDescent="0.3">
      <c r="A1352" s="41" t="s">
        <v>835</v>
      </c>
      <c r="B1352" s="39">
        <v>410</v>
      </c>
      <c r="C1352" s="41" t="s">
        <v>27</v>
      </c>
      <c r="D1352" s="41" t="s">
        <v>110</v>
      </c>
      <c r="E1352" s="14" t="s">
        <v>532</v>
      </c>
      <c r="F1352" s="18"/>
      <c r="G1352" s="18"/>
      <c r="H1352" s="23"/>
      <c r="I1352" s="18"/>
      <c r="J1352" s="18"/>
      <c r="K1352" s="18"/>
      <c r="L1352" s="18">
        <f t="shared" si="3752"/>
        <v>0</v>
      </c>
      <c r="M1352" s="18">
        <f t="shared" si="3753"/>
        <v>0</v>
      </c>
      <c r="N1352" s="18">
        <f t="shared" si="3754"/>
        <v>0</v>
      </c>
      <c r="O1352" s="18"/>
      <c r="P1352" s="18"/>
      <c r="Q1352" s="18"/>
      <c r="R1352" s="18"/>
      <c r="S1352" s="18"/>
      <c r="T1352" s="18">
        <f t="shared" si="3832"/>
        <v>0</v>
      </c>
      <c r="U1352" s="18">
        <f t="shared" si="3833"/>
        <v>0</v>
      </c>
      <c r="V1352" s="18">
        <f t="shared" si="3834"/>
        <v>0</v>
      </c>
      <c r="W1352" s="18"/>
      <c r="X1352" s="18"/>
      <c r="Y1352" s="18"/>
      <c r="Z1352" s="18"/>
      <c r="AA1352" s="18"/>
      <c r="AB1352" s="18"/>
      <c r="AC1352" s="18">
        <f t="shared" si="3836"/>
        <v>0</v>
      </c>
      <c r="AD1352" s="18">
        <f t="shared" si="3837"/>
        <v>0</v>
      </c>
      <c r="AE1352" s="18">
        <f t="shared" si="3838"/>
        <v>0</v>
      </c>
      <c r="AF1352" s="18"/>
      <c r="AG1352" s="18"/>
      <c r="AH1352" s="18"/>
      <c r="AI1352" s="18">
        <f t="shared" si="3825"/>
        <v>0</v>
      </c>
      <c r="AJ1352" s="18">
        <f t="shared" si="3826"/>
        <v>0</v>
      </c>
      <c r="AK1352" s="18">
        <f t="shared" si="3827"/>
        <v>0</v>
      </c>
      <c r="AL1352" s="18"/>
      <c r="AM1352" s="18">
        <f t="shared" si="3828"/>
        <v>0</v>
      </c>
      <c r="AN1352" s="18"/>
      <c r="AO1352" s="18"/>
      <c r="AP1352" s="18"/>
      <c r="AQ1352" s="18">
        <f t="shared" si="3810"/>
        <v>0</v>
      </c>
      <c r="AR1352" s="18">
        <f t="shared" si="3811"/>
        <v>0</v>
      </c>
      <c r="AS1352" s="18">
        <f t="shared" si="3812"/>
        <v>0</v>
      </c>
      <c r="AT1352" s="18"/>
      <c r="AU1352" s="18"/>
      <c r="AV1352" s="18"/>
      <c r="AW1352" s="18">
        <f t="shared" si="3813"/>
        <v>0</v>
      </c>
      <c r="AX1352" s="18">
        <f t="shared" si="3814"/>
        <v>0</v>
      </c>
      <c r="AY1352" s="18">
        <f t="shared" si="3815"/>
        <v>0</v>
      </c>
      <c r="AZ1352" s="18"/>
      <c r="BA1352" s="18"/>
      <c r="BB1352" s="18"/>
      <c r="BC1352" s="18">
        <f t="shared" si="3804"/>
        <v>0</v>
      </c>
      <c r="BD1352" s="18">
        <f t="shared" si="3805"/>
        <v>0</v>
      </c>
      <c r="BE1352" s="18">
        <f t="shared" si="3806"/>
        <v>0</v>
      </c>
      <c r="BF1352" s="18"/>
      <c r="BG1352" s="18"/>
      <c r="BH1352" s="18"/>
      <c r="BI1352" s="18">
        <f t="shared" si="3801"/>
        <v>0</v>
      </c>
      <c r="BJ1352" s="18">
        <f t="shared" si="3802"/>
        <v>0</v>
      </c>
      <c r="BK1352" s="18">
        <f t="shared" si="3803"/>
        <v>0</v>
      </c>
      <c r="BL1352" s="18"/>
      <c r="BM1352" s="18"/>
      <c r="BN1352" s="18"/>
      <c r="BO1352" s="18">
        <f t="shared" si="3778"/>
        <v>0</v>
      </c>
      <c r="BP1352" s="18">
        <f t="shared" si="3779"/>
        <v>0</v>
      </c>
      <c r="BQ1352" s="18">
        <f t="shared" si="3780"/>
        <v>0</v>
      </c>
      <c r="BR1352" s="18"/>
      <c r="BS1352" s="18"/>
      <c r="BT1352" s="18"/>
      <c r="BU1352" s="18">
        <f t="shared" si="3771"/>
        <v>0</v>
      </c>
      <c r="BV1352" s="18">
        <f t="shared" si="3772"/>
        <v>0</v>
      </c>
      <c r="BW1352" s="18">
        <f t="shared" si="3773"/>
        <v>0</v>
      </c>
      <c r="BX1352" s="18"/>
      <c r="BY1352" s="18"/>
      <c r="BZ1352" s="18"/>
      <c r="CA1352" s="18">
        <f t="shared" si="3749"/>
        <v>0</v>
      </c>
      <c r="CB1352" s="18">
        <f t="shared" si="3750"/>
        <v>0</v>
      </c>
      <c r="CC1352" s="18">
        <f t="shared" si="3751"/>
        <v>0</v>
      </c>
      <c r="CD1352" s="18"/>
      <c r="CE1352" s="27" t="s">
        <v>1661</v>
      </c>
      <c r="CF1352" s="33"/>
    </row>
    <row r="1353" spans="1:84" ht="31.2" x14ac:dyDescent="0.3">
      <c r="A1353" s="19" t="s">
        <v>1207</v>
      </c>
      <c r="B1353" s="39"/>
      <c r="C1353" s="41"/>
      <c r="D1353" s="41"/>
      <c r="E1353" s="14" t="s">
        <v>1208</v>
      </c>
      <c r="F1353" s="18">
        <f t="shared" ref="F1353:K1355" si="3845">F1354</f>
        <v>5373.7</v>
      </c>
      <c r="G1353" s="18">
        <f t="shared" si="3845"/>
        <v>0</v>
      </c>
      <c r="H1353" s="18">
        <f t="shared" si="3845"/>
        <v>0</v>
      </c>
      <c r="I1353" s="18">
        <f t="shared" si="3845"/>
        <v>-214.8</v>
      </c>
      <c r="J1353" s="18">
        <f t="shared" si="3845"/>
        <v>0</v>
      </c>
      <c r="K1353" s="18">
        <f t="shared" si="3845"/>
        <v>0</v>
      </c>
      <c r="L1353" s="18">
        <f t="shared" si="3752"/>
        <v>5158.8999999999996</v>
      </c>
      <c r="M1353" s="18">
        <f t="shared" si="3753"/>
        <v>0</v>
      </c>
      <c r="N1353" s="18">
        <f t="shared" si="3754"/>
        <v>0</v>
      </c>
      <c r="O1353" s="18">
        <f t="shared" ref="O1353:S1355" si="3846">O1354</f>
        <v>0</v>
      </c>
      <c r="P1353" s="18">
        <f t="shared" si="3846"/>
        <v>0</v>
      </c>
      <c r="Q1353" s="18">
        <f t="shared" si="3846"/>
        <v>0</v>
      </c>
      <c r="R1353" s="18">
        <f t="shared" si="3846"/>
        <v>0</v>
      </c>
      <c r="S1353" s="18">
        <f t="shared" si="3846"/>
        <v>0</v>
      </c>
      <c r="T1353" s="18">
        <f t="shared" si="3832"/>
        <v>5158.8999999999996</v>
      </c>
      <c r="U1353" s="18">
        <f t="shared" si="3833"/>
        <v>0</v>
      </c>
      <c r="V1353" s="18">
        <f t="shared" si="3834"/>
        <v>0</v>
      </c>
      <c r="W1353" s="18">
        <f t="shared" ref="W1353:CD1355" si="3847">W1354</f>
        <v>0</v>
      </c>
      <c r="X1353" s="18">
        <f t="shared" si="3847"/>
        <v>0</v>
      </c>
      <c r="Y1353" s="18">
        <f t="shared" si="3847"/>
        <v>0</v>
      </c>
      <c r="Z1353" s="18">
        <f t="shared" si="3847"/>
        <v>0</v>
      </c>
      <c r="AA1353" s="18">
        <f t="shared" si="3847"/>
        <v>0</v>
      </c>
      <c r="AB1353" s="18">
        <f t="shared" si="3847"/>
        <v>0</v>
      </c>
      <c r="AC1353" s="18">
        <f t="shared" si="3836"/>
        <v>5158.8999999999996</v>
      </c>
      <c r="AD1353" s="18">
        <f t="shared" si="3837"/>
        <v>0</v>
      </c>
      <c r="AE1353" s="18">
        <f t="shared" si="3838"/>
        <v>0</v>
      </c>
      <c r="AF1353" s="18">
        <f t="shared" si="3847"/>
        <v>0</v>
      </c>
      <c r="AG1353" s="18">
        <f t="shared" si="3847"/>
        <v>0</v>
      </c>
      <c r="AH1353" s="18">
        <f t="shared" si="3847"/>
        <v>0</v>
      </c>
      <c r="AI1353" s="18">
        <f t="shared" si="3825"/>
        <v>5158.8999999999996</v>
      </c>
      <c r="AJ1353" s="18">
        <f t="shared" si="3826"/>
        <v>0</v>
      </c>
      <c r="AK1353" s="18">
        <f t="shared" si="3827"/>
        <v>0</v>
      </c>
      <c r="AL1353" s="18">
        <f t="shared" si="3847"/>
        <v>0</v>
      </c>
      <c r="AM1353" s="18">
        <f t="shared" si="3828"/>
        <v>5158.8999999999996</v>
      </c>
      <c r="AN1353" s="18">
        <f t="shared" si="3847"/>
        <v>-5158.8999999999996</v>
      </c>
      <c r="AO1353" s="18">
        <f t="shared" si="3847"/>
        <v>5158.8999999999996</v>
      </c>
      <c r="AP1353" s="18">
        <f t="shared" si="3847"/>
        <v>0</v>
      </c>
      <c r="AQ1353" s="18">
        <f t="shared" si="3810"/>
        <v>0</v>
      </c>
      <c r="AR1353" s="18">
        <f t="shared" si="3811"/>
        <v>5158.8999999999996</v>
      </c>
      <c r="AS1353" s="18">
        <f t="shared" si="3812"/>
        <v>0</v>
      </c>
      <c r="AT1353" s="18">
        <f t="shared" si="3847"/>
        <v>0</v>
      </c>
      <c r="AU1353" s="18">
        <f t="shared" si="3847"/>
        <v>0</v>
      </c>
      <c r="AV1353" s="18">
        <f t="shared" si="3847"/>
        <v>0</v>
      </c>
      <c r="AW1353" s="18">
        <f t="shared" si="3813"/>
        <v>0</v>
      </c>
      <c r="AX1353" s="18">
        <f t="shared" si="3814"/>
        <v>5158.8999999999996</v>
      </c>
      <c r="AY1353" s="18">
        <f t="shared" si="3815"/>
        <v>0</v>
      </c>
      <c r="AZ1353" s="18">
        <f t="shared" si="3847"/>
        <v>0</v>
      </c>
      <c r="BA1353" s="18">
        <f t="shared" si="3847"/>
        <v>0</v>
      </c>
      <c r="BB1353" s="18">
        <f t="shared" si="3847"/>
        <v>0</v>
      </c>
      <c r="BC1353" s="18">
        <f t="shared" si="3804"/>
        <v>0</v>
      </c>
      <c r="BD1353" s="18">
        <f t="shared" si="3805"/>
        <v>5158.8999999999996</v>
      </c>
      <c r="BE1353" s="18">
        <f t="shared" si="3806"/>
        <v>0</v>
      </c>
      <c r="BF1353" s="18">
        <f t="shared" si="3847"/>
        <v>0</v>
      </c>
      <c r="BG1353" s="18">
        <f t="shared" si="3847"/>
        <v>0</v>
      </c>
      <c r="BH1353" s="18">
        <f t="shared" si="3847"/>
        <v>0</v>
      </c>
      <c r="BI1353" s="18">
        <f t="shared" si="3801"/>
        <v>0</v>
      </c>
      <c r="BJ1353" s="18">
        <f t="shared" si="3802"/>
        <v>5158.8999999999996</v>
      </c>
      <c r="BK1353" s="18">
        <f t="shared" si="3803"/>
        <v>0</v>
      </c>
      <c r="BL1353" s="18">
        <f t="shared" si="3847"/>
        <v>0</v>
      </c>
      <c r="BM1353" s="18">
        <f t="shared" si="3847"/>
        <v>0</v>
      </c>
      <c r="BN1353" s="18">
        <f t="shared" si="3847"/>
        <v>0</v>
      </c>
      <c r="BO1353" s="18">
        <f t="shared" si="3778"/>
        <v>0</v>
      </c>
      <c r="BP1353" s="18">
        <f t="shared" si="3779"/>
        <v>5158.8999999999996</v>
      </c>
      <c r="BQ1353" s="18">
        <f t="shared" si="3780"/>
        <v>0</v>
      </c>
      <c r="BR1353" s="18">
        <f t="shared" si="3847"/>
        <v>0</v>
      </c>
      <c r="BS1353" s="18">
        <f t="shared" si="3847"/>
        <v>0</v>
      </c>
      <c r="BT1353" s="18">
        <f t="shared" si="3847"/>
        <v>0</v>
      </c>
      <c r="BU1353" s="18">
        <f t="shared" si="3771"/>
        <v>0</v>
      </c>
      <c r="BV1353" s="18">
        <f t="shared" si="3772"/>
        <v>5158.8999999999996</v>
      </c>
      <c r="BW1353" s="18">
        <f t="shared" si="3773"/>
        <v>0</v>
      </c>
      <c r="BX1353" s="18">
        <f t="shared" si="3847"/>
        <v>0</v>
      </c>
      <c r="BY1353" s="18">
        <f t="shared" si="3847"/>
        <v>0</v>
      </c>
      <c r="BZ1353" s="18">
        <f t="shared" si="3847"/>
        <v>0</v>
      </c>
      <c r="CA1353" s="18">
        <f t="shared" si="3749"/>
        <v>0</v>
      </c>
      <c r="CB1353" s="18">
        <f t="shared" si="3750"/>
        <v>5158.8999999999996</v>
      </c>
      <c r="CC1353" s="18">
        <f t="shared" si="3751"/>
        <v>0</v>
      </c>
      <c r="CD1353" s="18">
        <f t="shared" si="3847"/>
        <v>0</v>
      </c>
      <c r="CE1353" s="27"/>
      <c r="CF1353" s="33"/>
    </row>
    <row r="1354" spans="1:84" ht="46.8" x14ac:dyDescent="0.3">
      <c r="A1354" s="19" t="s">
        <v>1207</v>
      </c>
      <c r="B1354" s="39">
        <v>400</v>
      </c>
      <c r="C1354" s="41"/>
      <c r="D1354" s="41"/>
      <c r="E1354" s="14" t="s">
        <v>553</v>
      </c>
      <c r="F1354" s="18">
        <f t="shared" si="3845"/>
        <v>5373.7</v>
      </c>
      <c r="G1354" s="18">
        <f t="shared" si="3845"/>
        <v>0</v>
      </c>
      <c r="H1354" s="18">
        <f t="shared" si="3845"/>
        <v>0</v>
      </c>
      <c r="I1354" s="18">
        <f t="shared" si="3845"/>
        <v>-214.8</v>
      </c>
      <c r="J1354" s="18">
        <f t="shared" si="3845"/>
        <v>0</v>
      </c>
      <c r="K1354" s="18">
        <f t="shared" si="3845"/>
        <v>0</v>
      </c>
      <c r="L1354" s="18">
        <f t="shared" si="3752"/>
        <v>5158.8999999999996</v>
      </c>
      <c r="M1354" s="18">
        <f t="shared" si="3753"/>
        <v>0</v>
      </c>
      <c r="N1354" s="18">
        <f t="shared" si="3754"/>
        <v>0</v>
      </c>
      <c r="O1354" s="18">
        <f t="shared" si="3846"/>
        <v>0</v>
      </c>
      <c r="P1354" s="18">
        <f t="shared" si="3846"/>
        <v>0</v>
      </c>
      <c r="Q1354" s="18">
        <f t="shared" si="3846"/>
        <v>0</v>
      </c>
      <c r="R1354" s="18">
        <f t="shared" si="3846"/>
        <v>0</v>
      </c>
      <c r="S1354" s="18">
        <f t="shared" si="3846"/>
        <v>0</v>
      </c>
      <c r="T1354" s="18">
        <f t="shared" si="3832"/>
        <v>5158.8999999999996</v>
      </c>
      <c r="U1354" s="18">
        <f t="shared" si="3833"/>
        <v>0</v>
      </c>
      <c r="V1354" s="18">
        <f t="shared" si="3834"/>
        <v>0</v>
      </c>
      <c r="W1354" s="18">
        <f t="shared" si="3847"/>
        <v>0</v>
      </c>
      <c r="X1354" s="18">
        <f t="shared" si="3847"/>
        <v>0</v>
      </c>
      <c r="Y1354" s="18">
        <f t="shared" si="3847"/>
        <v>0</v>
      </c>
      <c r="Z1354" s="18">
        <f t="shared" si="3847"/>
        <v>0</v>
      </c>
      <c r="AA1354" s="18">
        <f t="shared" si="3847"/>
        <v>0</v>
      </c>
      <c r="AB1354" s="18">
        <f t="shared" si="3847"/>
        <v>0</v>
      </c>
      <c r="AC1354" s="18">
        <f t="shared" si="3836"/>
        <v>5158.8999999999996</v>
      </c>
      <c r="AD1354" s="18">
        <f t="shared" si="3837"/>
        <v>0</v>
      </c>
      <c r="AE1354" s="18">
        <f t="shared" si="3838"/>
        <v>0</v>
      </c>
      <c r="AF1354" s="18">
        <f t="shared" si="3847"/>
        <v>0</v>
      </c>
      <c r="AG1354" s="18">
        <f t="shared" si="3847"/>
        <v>0</v>
      </c>
      <c r="AH1354" s="18">
        <f t="shared" si="3847"/>
        <v>0</v>
      </c>
      <c r="AI1354" s="18">
        <f t="shared" si="3825"/>
        <v>5158.8999999999996</v>
      </c>
      <c r="AJ1354" s="18">
        <f t="shared" si="3826"/>
        <v>0</v>
      </c>
      <c r="AK1354" s="18">
        <f t="shared" si="3827"/>
        <v>0</v>
      </c>
      <c r="AL1354" s="18">
        <f t="shared" si="3847"/>
        <v>0</v>
      </c>
      <c r="AM1354" s="18">
        <f t="shared" si="3828"/>
        <v>5158.8999999999996</v>
      </c>
      <c r="AN1354" s="18">
        <f t="shared" si="3847"/>
        <v>-5158.8999999999996</v>
      </c>
      <c r="AO1354" s="18">
        <f t="shared" si="3847"/>
        <v>5158.8999999999996</v>
      </c>
      <c r="AP1354" s="18">
        <f t="shared" si="3847"/>
        <v>0</v>
      </c>
      <c r="AQ1354" s="18">
        <f t="shared" si="3810"/>
        <v>0</v>
      </c>
      <c r="AR1354" s="18">
        <f t="shared" si="3811"/>
        <v>5158.8999999999996</v>
      </c>
      <c r="AS1354" s="18">
        <f t="shared" si="3812"/>
        <v>0</v>
      </c>
      <c r="AT1354" s="18">
        <f t="shared" si="3847"/>
        <v>0</v>
      </c>
      <c r="AU1354" s="18">
        <f t="shared" si="3847"/>
        <v>0</v>
      </c>
      <c r="AV1354" s="18">
        <f t="shared" si="3847"/>
        <v>0</v>
      </c>
      <c r="AW1354" s="18">
        <f t="shared" si="3813"/>
        <v>0</v>
      </c>
      <c r="AX1354" s="18">
        <f t="shared" si="3814"/>
        <v>5158.8999999999996</v>
      </c>
      <c r="AY1354" s="18">
        <f t="shared" si="3815"/>
        <v>0</v>
      </c>
      <c r="AZ1354" s="18">
        <f t="shared" si="3847"/>
        <v>0</v>
      </c>
      <c r="BA1354" s="18">
        <f t="shared" si="3847"/>
        <v>0</v>
      </c>
      <c r="BB1354" s="18">
        <f t="shared" si="3847"/>
        <v>0</v>
      </c>
      <c r="BC1354" s="18">
        <f t="shared" si="3804"/>
        <v>0</v>
      </c>
      <c r="BD1354" s="18">
        <f t="shared" si="3805"/>
        <v>5158.8999999999996</v>
      </c>
      <c r="BE1354" s="18">
        <f t="shared" si="3806"/>
        <v>0</v>
      </c>
      <c r="BF1354" s="18">
        <f t="shared" si="3847"/>
        <v>0</v>
      </c>
      <c r="BG1354" s="18">
        <f t="shared" si="3847"/>
        <v>0</v>
      </c>
      <c r="BH1354" s="18">
        <f t="shared" si="3847"/>
        <v>0</v>
      </c>
      <c r="BI1354" s="18">
        <f t="shared" si="3801"/>
        <v>0</v>
      </c>
      <c r="BJ1354" s="18">
        <f t="shared" si="3802"/>
        <v>5158.8999999999996</v>
      </c>
      <c r="BK1354" s="18">
        <f t="shared" si="3803"/>
        <v>0</v>
      </c>
      <c r="BL1354" s="18">
        <f t="shared" si="3847"/>
        <v>0</v>
      </c>
      <c r="BM1354" s="18">
        <f t="shared" si="3847"/>
        <v>0</v>
      </c>
      <c r="BN1354" s="18">
        <f t="shared" si="3847"/>
        <v>0</v>
      </c>
      <c r="BO1354" s="18">
        <f t="shared" si="3778"/>
        <v>0</v>
      </c>
      <c r="BP1354" s="18">
        <f t="shared" si="3779"/>
        <v>5158.8999999999996</v>
      </c>
      <c r="BQ1354" s="18">
        <f t="shared" si="3780"/>
        <v>0</v>
      </c>
      <c r="BR1354" s="18">
        <f t="shared" si="3847"/>
        <v>0</v>
      </c>
      <c r="BS1354" s="18">
        <f t="shared" si="3847"/>
        <v>0</v>
      </c>
      <c r="BT1354" s="18">
        <f t="shared" si="3847"/>
        <v>0</v>
      </c>
      <c r="BU1354" s="18">
        <f t="shared" si="3771"/>
        <v>0</v>
      </c>
      <c r="BV1354" s="18">
        <f t="shared" si="3772"/>
        <v>5158.8999999999996</v>
      </c>
      <c r="BW1354" s="18">
        <f t="shared" si="3773"/>
        <v>0</v>
      </c>
      <c r="BX1354" s="18">
        <f t="shared" si="3847"/>
        <v>0</v>
      </c>
      <c r="BY1354" s="18">
        <f t="shared" si="3847"/>
        <v>0</v>
      </c>
      <c r="BZ1354" s="18">
        <f t="shared" si="3847"/>
        <v>0</v>
      </c>
      <c r="CA1354" s="18">
        <f t="shared" si="3749"/>
        <v>0</v>
      </c>
      <c r="CB1354" s="18">
        <f t="shared" si="3750"/>
        <v>5158.8999999999996</v>
      </c>
      <c r="CC1354" s="18">
        <f t="shared" si="3751"/>
        <v>0</v>
      </c>
      <c r="CD1354" s="18">
        <f t="shared" si="3847"/>
        <v>0</v>
      </c>
      <c r="CE1354" s="27"/>
      <c r="CF1354" s="33"/>
    </row>
    <row r="1355" spans="1:84" x14ac:dyDescent="0.3">
      <c r="A1355" s="19" t="s">
        <v>1207</v>
      </c>
      <c r="B1355" s="39">
        <v>410</v>
      </c>
      <c r="C1355" s="41"/>
      <c r="D1355" s="41"/>
      <c r="E1355" s="14" t="s">
        <v>566</v>
      </c>
      <c r="F1355" s="18">
        <f t="shared" si="3845"/>
        <v>5373.7</v>
      </c>
      <c r="G1355" s="18">
        <f t="shared" si="3845"/>
        <v>0</v>
      </c>
      <c r="H1355" s="18">
        <f t="shared" si="3845"/>
        <v>0</v>
      </c>
      <c r="I1355" s="18">
        <f t="shared" si="3845"/>
        <v>-214.8</v>
      </c>
      <c r="J1355" s="18">
        <f t="shared" si="3845"/>
        <v>0</v>
      </c>
      <c r="K1355" s="18">
        <f t="shared" si="3845"/>
        <v>0</v>
      </c>
      <c r="L1355" s="18">
        <f t="shared" si="3752"/>
        <v>5158.8999999999996</v>
      </c>
      <c r="M1355" s="18">
        <f t="shared" si="3753"/>
        <v>0</v>
      </c>
      <c r="N1355" s="18">
        <f t="shared" si="3754"/>
        <v>0</v>
      </c>
      <c r="O1355" s="18">
        <f t="shared" si="3846"/>
        <v>0</v>
      </c>
      <c r="P1355" s="18">
        <f t="shared" si="3846"/>
        <v>0</v>
      </c>
      <c r="Q1355" s="18">
        <f t="shared" si="3846"/>
        <v>0</v>
      </c>
      <c r="R1355" s="18">
        <f t="shared" si="3846"/>
        <v>0</v>
      </c>
      <c r="S1355" s="18">
        <f t="shared" si="3846"/>
        <v>0</v>
      </c>
      <c r="T1355" s="18">
        <f t="shared" si="3832"/>
        <v>5158.8999999999996</v>
      </c>
      <c r="U1355" s="18">
        <f t="shared" si="3833"/>
        <v>0</v>
      </c>
      <c r="V1355" s="18">
        <f t="shared" si="3834"/>
        <v>0</v>
      </c>
      <c r="W1355" s="18">
        <f t="shared" si="3847"/>
        <v>0</v>
      </c>
      <c r="X1355" s="18">
        <f t="shared" si="3847"/>
        <v>0</v>
      </c>
      <c r="Y1355" s="18">
        <f t="shared" si="3847"/>
        <v>0</v>
      </c>
      <c r="Z1355" s="18">
        <f t="shared" si="3847"/>
        <v>0</v>
      </c>
      <c r="AA1355" s="18">
        <f t="shared" si="3847"/>
        <v>0</v>
      </c>
      <c r="AB1355" s="18">
        <f t="shared" si="3847"/>
        <v>0</v>
      </c>
      <c r="AC1355" s="18">
        <f t="shared" si="3836"/>
        <v>5158.8999999999996</v>
      </c>
      <c r="AD1355" s="18">
        <f t="shared" si="3837"/>
        <v>0</v>
      </c>
      <c r="AE1355" s="18">
        <f t="shared" si="3838"/>
        <v>0</v>
      </c>
      <c r="AF1355" s="18">
        <f t="shared" si="3847"/>
        <v>0</v>
      </c>
      <c r="AG1355" s="18">
        <f t="shared" si="3847"/>
        <v>0</v>
      </c>
      <c r="AH1355" s="18">
        <f t="shared" si="3847"/>
        <v>0</v>
      </c>
      <c r="AI1355" s="18">
        <f t="shared" si="3825"/>
        <v>5158.8999999999996</v>
      </c>
      <c r="AJ1355" s="18">
        <f t="shared" si="3826"/>
        <v>0</v>
      </c>
      <c r="AK1355" s="18">
        <f t="shared" si="3827"/>
        <v>0</v>
      </c>
      <c r="AL1355" s="18">
        <f t="shared" si="3847"/>
        <v>0</v>
      </c>
      <c r="AM1355" s="18">
        <f t="shared" si="3828"/>
        <v>5158.8999999999996</v>
      </c>
      <c r="AN1355" s="18">
        <f t="shared" si="3847"/>
        <v>-5158.8999999999996</v>
      </c>
      <c r="AO1355" s="18">
        <f t="shared" si="3847"/>
        <v>5158.8999999999996</v>
      </c>
      <c r="AP1355" s="18">
        <f t="shared" si="3847"/>
        <v>0</v>
      </c>
      <c r="AQ1355" s="18">
        <f t="shared" si="3810"/>
        <v>0</v>
      </c>
      <c r="AR1355" s="18">
        <f t="shared" si="3811"/>
        <v>5158.8999999999996</v>
      </c>
      <c r="AS1355" s="18">
        <f t="shared" si="3812"/>
        <v>0</v>
      </c>
      <c r="AT1355" s="18">
        <f t="shared" si="3847"/>
        <v>0</v>
      </c>
      <c r="AU1355" s="18">
        <f t="shared" si="3847"/>
        <v>0</v>
      </c>
      <c r="AV1355" s="18">
        <f t="shared" si="3847"/>
        <v>0</v>
      </c>
      <c r="AW1355" s="18">
        <f t="shared" si="3813"/>
        <v>0</v>
      </c>
      <c r="AX1355" s="18">
        <f t="shared" si="3814"/>
        <v>5158.8999999999996</v>
      </c>
      <c r="AY1355" s="18">
        <f t="shared" si="3815"/>
        <v>0</v>
      </c>
      <c r="AZ1355" s="18">
        <f t="shared" si="3847"/>
        <v>0</v>
      </c>
      <c r="BA1355" s="18">
        <f t="shared" si="3847"/>
        <v>0</v>
      </c>
      <c r="BB1355" s="18">
        <f t="shared" si="3847"/>
        <v>0</v>
      </c>
      <c r="BC1355" s="18">
        <f t="shared" si="3804"/>
        <v>0</v>
      </c>
      <c r="BD1355" s="18">
        <f t="shared" si="3805"/>
        <v>5158.8999999999996</v>
      </c>
      <c r="BE1355" s="18">
        <f t="shared" si="3806"/>
        <v>0</v>
      </c>
      <c r="BF1355" s="18">
        <f t="shared" si="3847"/>
        <v>0</v>
      </c>
      <c r="BG1355" s="18">
        <f t="shared" si="3847"/>
        <v>0</v>
      </c>
      <c r="BH1355" s="18">
        <f t="shared" si="3847"/>
        <v>0</v>
      </c>
      <c r="BI1355" s="18">
        <f t="shared" si="3801"/>
        <v>0</v>
      </c>
      <c r="BJ1355" s="18">
        <f t="shared" si="3802"/>
        <v>5158.8999999999996</v>
      </c>
      <c r="BK1355" s="18">
        <f t="shared" si="3803"/>
        <v>0</v>
      </c>
      <c r="BL1355" s="18">
        <f t="shared" si="3847"/>
        <v>0</v>
      </c>
      <c r="BM1355" s="18">
        <f t="shared" si="3847"/>
        <v>0</v>
      </c>
      <c r="BN1355" s="18">
        <f t="shared" si="3847"/>
        <v>0</v>
      </c>
      <c r="BO1355" s="18">
        <f t="shared" si="3778"/>
        <v>0</v>
      </c>
      <c r="BP1355" s="18">
        <f t="shared" si="3779"/>
        <v>5158.8999999999996</v>
      </c>
      <c r="BQ1355" s="18">
        <f t="shared" si="3780"/>
        <v>0</v>
      </c>
      <c r="BR1355" s="18">
        <f t="shared" si="3847"/>
        <v>0</v>
      </c>
      <c r="BS1355" s="18">
        <f t="shared" si="3847"/>
        <v>0</v>
      </c>
      <c r="BT1355" s="18">
        <f t="shared" si="3847"/>
        <v>0</v>
      </c>
      <c r="BU1355" s="18">
        <f t="shared" si="3771"/>
        <v>0</v>
      </c>
      <c r="BV1355" s="18">
        <f t="shared" si="3772"/>
        <v>5158.8999999999996</v>
      </c>
      <c r="BW1355" s="18">
        <f t="shared" si="3773"/>
        <v>0</v>
      </c>
      <c r="BX1355" s="18">
        <f t="shared" si="3847"/>
        <v>0</v>
      </c>
      <c r="BY1355" s="18">
        <f t="shared" si="3847"/>
        <v>0</v>
      </c>
      <c r="BZ1355" s="18">
        <f t="shared" si="3847"/>
        <v>0</v>
      </c>
      <c r="CA1355" s="18">
        <f t="shared" si="3749"/>
        <v>0</v>
      </c>
      <c r="CB1355" s="18">
        <f t="shared" si="3750"/>
        <v>5158.8999999999996</v>
      </c>
      <c r="CC1355" s="18">
        <f t="shared" si="3751"/>
        <v>0</v>
      </c>
      <c r="CD1355" s="18">
        <f t="shared" si="3847"/>
        <v>0</v>
      </c>
      <c r="CE1355" s="27"/>
      <c r="CF1355" s="33"/>
    </row>
    <row r="1356" spans="1:84" x14ac:dyDescent="0.3">
      <c r="A1356" s="19" t="s">
        <v>1207</v>
      </c>
      <c r="B1356" s="39">
        <v>410</v>
      </c>
      <c r="C1356" s="41" t="s">
        <v>27</v>
      </c>
      <c r="D1356" s="41" t="s">
        <v>110</v>
      </c>
      <c r="E1356" s="14" t="s">
        <v>532</v>
      </c>
      <c r="F1356" s="23">
        <v>5373.7</v>
      </c>
      <c r="G1356" s="18"/>
      <c r="H1356" s="18"/>
      <c r="I1356" s="18">
        <v>-214.8</v>
      </c>
      <c r="J1356" s="18"/>
      <c r="K1356" s="18"/>
      <c r="L1356" s="18">
        <f t="shared" si="3752"/>
        <v>5158.8999999999996</v>
      </c>
      <c r="M1356" s="18">
        <f t="shared" si="3753"/>
        <v>0</v>
      </c>
      <c r="N1356" s="18">
        <f t="shared" si="3754"/>
        <v>0</v>
      </c>
      <c r="O1356" s="18"/>
      <c r="P1356" s="18"/>
      <c r="Q1356" s="18"/>
      <c r="R1356" s="18"/>
      <c r="S1356" s="18"/>
      <c r="T1356" s="18">
        <f t="shared" si="3832"/>
        <v>5158.8999999999996</v>
      </c>
      <c r="U1356" s="18">
        <f t="shared" si="3833"/>
        <v>0</v>
      </c>
      <c r="V1356" s="18">
        <f t="shared" si="3834"/>
        <v>0</v>
      </c>
      <c r="W1356" s="18"/>
      <c r="X1356" s="18"/>
      <c r="Y1356" s="18"/>
      <c r="Z1356" s="18"/>
      <c r="AA1356" s="18"/>
      <c r="AB1356" s="18"/>
      <c r="AC1356" s="18">
        <f t="shared" si="3836"/>
        <v>5158.8999999999996</v>
      </c>
      <c r="AD1356" s="18">
        <f t="shared" si="3837"/>
        <v>0</v>
      </c>
      <c r="AE1356" s="18">
        <f t="shared" si="3838"/>
        <v>0</v>
      </c>
      <c r="AF1356" s="18"/>
      <c r="AG1356" s="18"/>
      <c r="AH1356" s="18"/>
      <c r="AI1356" s="18">
        <f t="shared" si="3825"/>
        <v>5158.8999999999996</v>
      </c>
      <c r="AJ1356" s="18">
        <f t="shared" si="3826"/>
        <v>0</v>
      </c>
      <c r="AK1356" s="18">
        <f t="shared" si="3827"/>
        <v>0</v>
      </c>
      <c r="AL1356" s="18"/>
      <c r="AM1356" s="18">
        <f t="shared" si="3828"/>
        <v>5158.8999999999996</v>
      </c>
      <c r="AN1356" s="18">
        <v>-5158.8999999999996</v>
      </c>
      <c r="AO1356" s="18">
        <v>5158.8999999999996</v>
      </c>
      <c r="AP1356" s="18"/>
      <c r="AQ1356" s="18">
        <f t="shared" si="3810"/>
        <v>0</v>
      </c>
      <c r="AR1356" s="18">
        <f t="shared" si="3811"/>
        <v>5158.8999999999996</v>
      </c>
      <c r="AS1356" s="18">
        <f t="shared" si="3812"/>
        <v>0</v>
      </c>
      <c r="AT1356" s="18"/>
      <c r="AU1356" s="18"/>
      <c r="AV1356" s="18"/>
      <c r="AW1356" s="18">
        <f t="shared" si="3813"/>
        <v>0</v>
      </c>
      <c r="AX1356" s="18">
        <f t="shared" si="3814"/>
        <v>5158.8999999999996</v>
      </c>
      <c r="AY1356" s="18">
        <f t="shared" si="3815"/>
        <v>0</v>
      </c>
      <c r="AZ1356" s="18"/>
      <c r="BA1356" s="18"/>
      <c r="BB1356" s="18"/>
      <c r="BC1356" s="18">
        <f t="shared" si="3804"/>
        <v>0</v>
      </c>
      <c r="BD1356" s="18">
        <f t="shared" si="3805"/>
        <v>5158.8999999999996</v>
      </c>
      <c r="BE1356" s="18">
        <f t="shared" si="3806"/>
        <v>0</v>
      </c>
      <c r="BF1356" s="18"/>
      <c r="BG1356" s="18"/>
      <c r="BH1356" s="18"/>
      <c r="BI1356" s="18">
        <f t="shared" si="3801"/>
        <v>0</v>
      </c>
      <c r="BJ1356" s="18">
        <f t="shared" si="3802"/>
        <v>5158.8999999999996</v>
      </c>
      <c r="BK1356" s="18">
        <f t="shared" si="3803"/>
        <v>0</v>
      </c>
      <c r="BL1356" s="18"/>
      <c r="BM1356" s="18"/>
      <c r="BN1356" s="18"/>
      <c r="BO1356" s="18">
        <f t="shared" si="3778"/>
        <v>0</v>
      </c>
      <c r="BP1356" s="18">
        <f t="shared" si="3779"/>
        <v>5158.8999999999996</v>
      </c>
      <c r="BQ1356" s="18">
        <f t="shared" si="3780"/>
        <v>0</v>
      </c>
      <c r="BR1356" s="18"/>
      <c r="BS1356" s="18"/>
      <c r="BT1356" s="18"/>
      <c r="BU1356" s="18">
        <f t="shared" si="3771"/>
        <v>0</v>
      </c>
      <c r="BV1356" s="18">
        <f t="shared" si="3772"/>
        <v>5158.8999999999996</v>
      </c>
      <c r="BW1356" s="18">
        <f t="shared" si="3773"/>
        <v>0</v>
      </c>
      <c r="BX1356" s="18"/>
      <c r="BY1356" s="18"/>
      <c r="BZ1356" s="18"/>
      <c r="CA1356" s="18">
        <f t="shared" si="3749"/>
        <v>0</v>
      </c>
      <c r="CB1356" s="18">
        <f t="shared" si="3750"/>
        <v>5158.8999999999996</v>
      </c>
      <c r="CC1356" s="18">
        <f t="shared" si="3751"/>
        <v>0</v>
      </c>
      <c r="CD1356" s="18"/>
      <c r="CE1356" s="27"/>
      <c r="CF1356" s="33">
        <v>125</v>
      </c>
    </row>
    <row r="1357" spans="1:84" ht="46.8" x14ac:dyDescent="0.3">
      <c r="A1357" s="19" t="s">
        <v>1558</v>
      </c>
      <c r="B1357" s="39"/>
      <c r="C1357" s="41"/>
      <c r="D1357" s="41"/>
      <c r="E1357" s="14" t="s">
        <v>1559</v>
      </c>
      <c r="F1357" s="23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>
        <f>AF1358</f>
        <v>18216.060000000001</v>
      </c>
      <c r="AG1357" s="18">
        <f t="shared" ref="AG1357:CD1359" si="3848">AG1358</f>
        <v>0</v>
      </c>
      <c r="AH1357" s="18">
        <f t="shared" si="3848"/>
        <v>0</v>
      </c>
      <c r="AI1357" s="18">
        <f t="shared" si="3825"/>
        <v>18216.060000000001</v>
      </c>
      <c r="AJ1357" s="18">
        <f t="shared" si="3826"/>
        <v>0</v>
      </c>
      <c r="AK1357" s="18">
        <f t="shared" si="3827"/>
        <v>0</v>
      </c>
      <c r="AL1357" s="18">
        <f t="shared" si="3848"/>
        <v>0</v>
      </c>
      <c r="AM1357" s="18">
        <f t="shared" si="3828"/>
        <v>18216.060000000001</v>
      </c>
      <c r="AN1357" s="18">
        <f t="shared" si="3848"/>
        <v>0</v>
      </c>
      <c r="AO1357" s="18">
        <f t="shared" si="3848"/>
        <v>0</v>
      </c>
      <c r="AP1357" s="18">
        <f t="shared" si="3848"/>
        <v>0</v>
      </c>
      <c r="AQ1357" s="18">
        <f t="shared" si="3810"/>
        <v>18216.060000000001</v>
      </c>
      <c r="AR1357" s="18">
        <f t="shared" si="3811"/>
        <v>0</v>
      </c>
      <c r="AS1357" s="18">
        <f t="shared" si="3812"/>
        <v>0</v>
      </c>
      <c r="AT1357" s="18">
        <f t="shared" si="3848"/>
        <v>0</v>
      </c>
      <c r="AU1357" s="18">
        <f t="shared" si="3848"/>
        <v>0</v>
      </c>
      <c r="AV1357" s="18">
        <f t="shared" si="3848"/>
        <v>0</v>
      </c>
      <c r="AW1357" s="18">
        <f t="shared" si="3813"/>
        <v>18216.060000000001</v>
      </c>
      <c r="AX1357" s="18">
        <f t="shared" si="3814"/>
        <v>0</v>
      </c>
      <c r="AY1357" s="18">
        <f t="shared" si="3815"/>
        <v>0</v>
      </c>
      <c r="AZ1357" s="18">
        <f t="shared" si="3848"/>
        <v>0</v>
      </c>
      <c r="BA1357" s="18">
        <f t="shared" si="3848"/>
        <v>0</v>
      </c>
      <c r="BB1357" s="18">
        <f t="shared" si="3848"/>
        <v>0</v>
      </c>
      <c r="BC1357" s="18">
        <f t="shared" si="3804"/>
        <v>18216.060000000001</v>
      </c>
      <c r="BD1357" s="18">
        <f t="shared" si="3805"/>
        <v>0</v>
      </c>
      <c r="BE1357" s="18">
        <f t="shared" si="3806"/>
        <v>0</v>
      </c>
      <c r="BF1357" s="18">
        <f t="shared" si="3848"/>
        <v>0</v>
      </c>
      <c r="BG1357" s="18">
        <f t="shared" si="3848"/>
        <v>0</v>
      </c>
      <c r="BH1357" s="18">
        <f t="shared" si="3848"/>
        <v>0</v>
      </c>
      <c r="BI1357" s="18">
        <f t="shared" si="3801"/>
        <v>18216.060000000001</v>
      </c>
      <c r="BJ1357" s="18">
        <f t="shared" si="3802"/>
        <v>0</v>
      </c>
      <c r="BK1357" s="18">
        <f t="shared" si="3803"/>
        <v>0</v>
      </c>
      <c r="BL1357" s="18">
        <f t="shared" si="3848"/>
        <v>0</v>
      </c>
      <c r="BM1357" s="18">
        <f t="shared" si="3848"/>
        <v>0</v>
      </c>
      <c r="BN1357" s="18">
        <f t="shared" si="3848"/>
        <v>0</v>
      </c>
      <c r="BO1357" s="18">
        <f t="shared" si="3778"/>
        <v>18216.060000000001</v>
      </c>
      <c r="BP1357" s="18">
        <f t="shared" si="3779"/>
        <v>0</v>
      </c>
      <c r="BQ1357" s="18">
        <f t="shared" si="3780"/>
        <v>0</v>
      </c>
      <c r="BR1357" s="18">
        <f t="shared" si="3848"/>
        <v>0</v>
      </c>
      <c r="BS1357" s="18">
        <f t="shared" si="3848"/>
        <v>0</v>
      </c>
      <c r="BT1357" s="18">
        <f t="shared" si="3848"/>
        <v>0</v>
      </c>
      <c r="BU1357" s="18">
        <f t="shared" si="3771"/>
        <v>18216.060000000001</v>
      </c>
      <c r="BV1357" s="18">
        <f t="shared" si="3772"/>
        <v>0</v>
      </c>
      <c r="BW1357" s="18">
        <f t="shared" si="3773"/>
        <v>0</v>
      </c>
      <c r="BX1357" s="18">
        <f t="shared" si="3848"/>
        <v>0</v>
      </c>
      <c r="BY1357" s="18">
        <f t="shared" si="3848"/>
        <v>0</v>
      </c>
      <c r="BZ1357" s="18">
        <f t="shared" si="3848"/>
        <v>0</v>
      </c>
      <c r="CA1357" s="18">
        <f t="shared" si="3749"/>
        <v>18216.060000000001</v>
      </c>
      <c r="CB1357" s="18">
        <f t="shared" si="3750"/>
        <v>0</v>
      </c>
      <c r="CC1357" s="18">
        <f t="shared" si="3751"/>
        <v>0</v>
      </c>
      <c r="CD1357" s="18">
        <f t="shared" si="3848"/>
        <v>0</v>
      </c>
      <c r="CE1357" s="27"/>
      <c r="CF1357" s="33"/>
    </row>
    <row r="1358" spans="1:84" ht="46.8" x14ac:dyDescent="0.3">
      <c r="A1358" s="19" t="s">
        <v>1558</v>
      </c>
      <c r="B1358" s="39">
        <v>400</v>
      </c>
      <c r="C1358" s="41"/>
      <c r="D1358" s="41"/>
      <c r="E1358" s="14" t="s">
        <v>553</v>
      </c>
      <c r="F1358" s="23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>
        <f>AF1359</f>
        <v>18216.060000000001</v>
      </c>
      <c r="AG1358" s="18">
        <f t="shared" si="3848"/>
        <v>0</v>
      </c>
      <c r="AH1358" s="18">
        <f t="shared" si="3848"/>
        <v>0</v>
      </c>
      <c r="AI1358" s="18">
        <f t="shared" si="3825"/>
        <v>18216.060000000001</v>
      </c>
      <c r="AJ1358" s="18">
        <f t="shared" si="3826"/>
        <v>0</v>
      </c>
      <c r="AK1358" s="18">
        <f t="shared" si="3827"/>
        <v>0</v>
      </c>
      <c r="AL1358" s="18">
        <f t="shared" si="3848"/>
        <v>0</v>
      </c>
      <c r="AM1358" s="18">
        <f t="shared" si="3828"/>
        <v>18216.060000000001</v>
      </c>
      <c r="AN1358" s="18">
        <f t="shared" si="3848"/>
        <v>0</v>
      </c>
      <c r="AO1358" s="18">
        <f t="shared" si="3848"/>
        <v>0</v>
      </c>
      <c r="AP1358" s="18">
        <f t="shared" si="3848"/>
        <v>0</v>
      </c>
      <c r="AQ1358" s="18">
        <f t="shared" si="3810"/>
        <v>18216.060000000001</v>
      </c>
      <c r="AR1358" s="18">
        <f t="shared" si="3811"/>
        <v>0</v>
      </c>
      <c r="AS1358" s="18">
        <f t="shared" si="3812"/>
        <v>0</v>
      </c>
      <c r="AT1358" s="18">
        <f t="shared" si="3848"/>
        <v>0</v>
      </c>
      <c r="AU1358" s="18">
        <f t="shared" si="3848"/>
        <v>0</v>
      </c>
      <c r="AV1358" s="18">
        <f t="shared" si="3848"/>
        <v>0</v>
      </c>
      <c r="AW1358" s="18">
        <f t="shared" si="3813"/>
        <v>18216.060000000001</v>
      </c>
      <c r="AX1358" s="18">
        <f t="shared" si="3814"/>
        <v>0</v>
      </c>
      <c r="AY1358" s="18">
        <f t="shared" si="3815"/>
        <v>0</v>
      </c>
      <c r="AZ1358" s="18">
        <f t="shared" si="3848"/>
        <v>0</v>
      </c>
      <c r="BA1358" s="18">
        <f t="shared" si="3848"/>
        <v>0</v>
      </c>
      <c r="BB1358" s="18">
        <f t="shared" si="3848"/>
        <v>0</v>
      </c>
      <c r="BC1358" s="18">
        <f t="shared" si="3804"/>
        <v>18216.060000000001</v>
      </c>
      <c r="BD1358" s="18">
        <f t="shared" si="3805"/>
        <v>0</v>
      </c>
      <c r="BE1358" s="18">
        <f t="shared" si="3806"/>
        <v>0</v>
      </c>
      <c r="BF1358" s="18">
        <f t="shared" si="3848"/>
        <v>0</v>
      </c>
      <c r="BG1358" s="18">
        <f t="shared" si="3848"/>
        <v>0</v>
      </c>
      <c r="BH1358" s="18">
        <f t="shared" si="3848"/>
        <v>0</v>
      </c>
      <c r="BI1358" s="18">
        <f t="shared" si="3801"/>
        <v>18216.060000000001</v>
      </c>
      <c r="BJ1358" s="18">
        <f t="shared" si="3802"/>
        <v>0</v>
      </c>
      <c r="BK1358" s="18">
        <f t="shared" si="3803"/>
        <v>0</v>
      </c>
      <c r="BL1358" s="18">
        <f t="shared" si="3848"/>
        <v>0</v>
      </c>
      <c r="BM1358" s="18">
        <f t="shared" si="3848"/>
        <v>0</v>
      </c>
      <c r="BN1358" s="18">
        <f t="shared" si="3848"/>
        <v>0</v>
      </c>
      <c r="BO1358" s="18">
        <f t="shared" si="3778"/>
        <v>18216.060000000001</v>
      </c>
      <c r="BP1358" s="18">
        <f t="shared" si="3779"/>
        <v>0</v>
      </c>
      <c r="BQ1358" s="18">
        <f t="shared" si="3780"/>
        <v>0</v>
      </c>
      <c r="BR1358" s="18">
        <f t="shared" si="3848"/>
        <v>0</v>
      </c>
      <c r="BS1358" s="18">
        <f t="shared" si="3848"/>
        <v>0</v>
      </c>
      <c r="BT1358" s="18">
        <f t="shared" si="3848"/>
        <v>0</v>
      </c>
      <c r="BU1358" s="18">
        <f t="shared" si="3771"/>
        <v>18216.060000000001</v>
      </c>
      <c r="BV1358" s="18">
        <f t="shared" si="3772"/>
        <v>0</v>
      </c>
      <c r="BW1358" s="18">
        <f t="shared" si="3773"/>
        <v>0</v>
      </c>
      <c r="BX1358" s="18">
        <f t="shared" si="3848"/>
        <v>0</v>
      </c>
      <c r="BY1358" s="18">
        <f t="shared" si="3848"/>
        <v>0</v>
      </c>
      <c r="BZ1358" s="18">
        <f t="shared" si="3848"/>
        <v>0</v>
      </c>
      <c r="CA1358" s="18">
        <f t="shared" si="3749"/>
        <v>18216.060000000001</v>
      </c>
      <c r="CB1358" s="18">
        <f t="shared" si="3750"/>
        <v>0</v>
      </c>
      <c r="CC1358" s="18">
        <f t="shared" si="3751"/>
        <v>0</v>
      </c>
      <c r="CD1358" s="18">
        <f t="shared" si="3848"/>
        <v>0</v>
      </c>
      <c r="CE1358" s="27"/>
      <c r="CF1358" s="33"/>
    </row>
    <row r="1359" spans="1:84" ht="140.4" x14ac:dyDescent="0.3">
      <c r="A1359" s="19" t="s">
        <v>1558</v>
      </c>
      <c r="B1359" s="39">
        <v>460</v>
      </c>
      <c r="C1359" s="41"/>
      <c r="D1359" s="41"/>
      <c r="E1359" s="14" t="s">
        <v>567</v>
      </c>
      <c r="F1359" s="23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>
        <f>AF1360</f>
        <v>18216.060000000001</v>
      </c>
      <c r="AG1359" s="18">
        <f t="shared" si="3848"/>
        <v>0</v>
      </c>
      <c r="AH1359" s="18">
        <f t="shared" si="3848"/>
        <v>0</v>
      </c>
      <c r="AI1359" s="18">
        <f t="shared" si="3825"/>
        <v>18216.060000000001</v>
      </c>
      <c r="AJ1359" s="18">
        <f t="shared" si="3826"/>
        <v>0</v>
      </c>
      <c r="AK1359" s="18">
        <f t="shared" si="3827"/>
        <v>0</v>
      </c>
      <c r="AL1359" s="18">
        <f t="shared" si="3848"/>
        <v>0</v>
      </c>
      <c r="AM1359" s="18">
        <f t="shared" si="3828"/>
        <v>18216.060000000001</v>
      </c>
      <c r="AN1359" s="18">
        <f t="shared" si="3848"/>
        <v>0</v>
      </c>
      <c r="AO1359" s="18">
        <f t="shared" si="3848"/>
        <v>0</v>
      </c>
      <c r="AP1359" s="18">
        <f t="shared" si="3848"/>
        <v>0</v>
      </c>
      <c r="AQ1359" s="18">
        <f t="shared" si="3810"/>
        <v>18216.060000000001</v>
      </c>
      <c r="AR1359" s="18">
        <f t="shared" si="3811"/>
        <v>0</v>
      </c>
      <c r="AS1359" s="18">
        <f t="shared" si="3812"/>
        <v>0</v>
      </c>
      <c r="AT1359" s="18">
        <f t="shared" si="3848"/>
        <v>0</v>
      </c>
      <c r="AU1359" s="18">
        <f t="shared" si="3848"/>
        <v>0</v>
      </c>
      <c r="AV1359" s="18">
        <f t="shared" si="3848"/>
        <v>0</v>
      </c>
      <c r="AW1359" s="18">
        <f t="shared" si="3813"/>
        <v>18216.060000000001</v>
      </c>
      <c r="AX1359" s="18">
        <f t="shared" si="3814"/>
        <v>0</v>
      </c>
      <c r="AY1359" s="18">
        <f t="shared" si="3815"/>
        <v>0</v>
      </c>
      <c r="AZ1359" s="18">
        <f t="shared" si="3848"/>
        <v>0</v>
      </c>
      <c r="BA1359" s="18">
        <f t="shared" si="3848"/>
        <v>0</v>
      </c>
      <c r="BB1359" s="18">
        <f t="shared" si="3848"/>
        <v>0</v>
      </c>
      <c r="BC1359" s="18">
        <f t="shared" si="3804"/>
        <v>18216.060000000001</v>
      </c>
      <c r="BD1359" s="18">
        <f t="shared" si="3805"/>
        <v>0</v>
      </c>
      <c r="BE1359" s="18">
        <f t="shared" si="3806"/>
        <v>0</v>
      </c>
      <c r="BF1359" s="18">
        <f t="shared" si="3848"/>
        <v>0</v>
      </c>
      <c r="BG1359" s="18">
        <f t="shared" si="3848"/>
        <v>0</v>
      </c>
      <c r="BH1359" s="18">
        <f t="shared" si="3848"/>
        <v>0</v>
      </c>
      <c r="BI1359" s="18">
        <f t="shared" si="3801"/>
        <v>18216.060000000001</v>
      </c>
      <c r="BJ1359" s="18">
        <f t="shared" si="3802"/>
        <v>0</v>
      </c>
      <c r="BK1359" s="18">
        <f t="shared" si="3803"/>
        <v>0</v>
      </c>
      <c r="BL1359" s="18">
        <f t="shared" si="3848"/>
        <v>0</v>
      </c>
      <c r="BM1359" s="18">
        <f t="shared" si="3848"/>
        <v>0</v>
      </c>
      <c r="BN1359" s="18">
        <f t="shared" si="3848"/>
        <v>0</v>
      </c>
      <c r="BO1359" s="18">
        <f t="shared" si="3778"/>
        <v>18216.060000000001</v>
      </c>
      <c r="BP1359" s="18">
        <f t="shared" si="3779"/>
        <v>0</v>
      </c>
      <c r="BQ1359" s="18">
        <f t="shared" si="3780"/>
        <v>0</v>
      </c>
      <c r="BR1359" s="18">
        <f t="shared" si="3848"/>
        <v>0</v>
      </c>
      <c r="BS1359" s="18">
        <f t="shared" si="3848"/>
        <v>0</v>
      </c>
      <c r="BT1359" s="18">
        <f t="shared" si="3848"/>
        <v>0</v>
      </c>
      <c r="BU1359" s="18">
        <f t="shared" si="3771"/>
        <v>18216.060000000001</v>
      </c>
      <c r="BV1359" s="18">
        <f t="shared" si="3772"/>
        <v>0</v>
      </c>
      <c r="BW1359" s="18">
        <f t="shared" si="3773"/>
        <v>0</v>
      </c>
      <c r="BX1359" s="18">
        <f t="shared" si="3848"/>
        <v>0</v>
      </c>
      <c r="BY1359" s="18">
        <f t="shared" si="3848"/>
        <v>0</v>
      </c>
      <c r="BZ1359" s="18">
        <f t="shared" si="3848"/>
        <v>0</v>
      </c>
      <c r="CA1359" s="18">
        <f t="shared" si="3749"/>
        <v>18216.060000000001</v>
      </c>
      <c r="CB1359" s="18">
        <f t="shared" si="3750"/>
        <v>0</v>
      </c>
      <c r="CC1359" s="18">
        <f t="shared" si="3751"/>
        <v>0</v>
      </c>
      <c r="CD1359" s="18">
        <f t="shared" si="3848"/>
        <v>0</v>
      </c>
      <c r="CE1359" s="27"/>
      <c r="CF1359" s="33"/>
    </row>
    <row r="1360" spans="1:84" x14ac:dyDescent="0.3">
      <c r="A1360" s="19" t="s">
        <v>1558</v>
      </c>
      <c r="B1360" s="39">
        <v>460</v>
      </c>
      <c r="C1360" s="41" t="s">
        <v>27</v>
      </c>
      <c r="D1360" s="41" t="s">
        <v>110</v>
      </c>
      <c r="E1360" s="14" t="s">
        <v>532</v>
      </c>
      <c r="F1360" s="23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>
        <v>18216.060000000001</v>
      </c>
      <c r="AG1360" s="18"/>
      <c r="AH1360" s="18"/>
      <c r="AI1360" s="18">
        <f t="shared" si="3825"/>
        <v>18216.060000000001</v>
      </c>
      <c r="AJ1360" s="18">
        <f t="shared" si="3826"/>
        <v>0</v>
      </c>
      <c r="AK1360" s="18">
        <f t="shared" si="3827"/>
        <v>0</v>
      </c>
      <c r="AL1360" s="18"/>
      <c r="AM1360" s="18">
        <f t="shared" si="3828"/>
        <v>18216.060000000001</v>
      </c>
      <c r="AN1360" s="18"/>
      <c r="AO1360" s="18"/>
      <c r="AP1360" s="18"/>
      <c r="AQ1360" s="18">
        <f t="shared" si="3810"/>
        <v>18216.060000000001</v>
      </c>
      <c r="AR1360" s="18">
        <f t="shared" si="3811"/>
        <v>0</v>
      </c>
      <c r="AS1360" s="18">
        <f t="shared" si="3812"/>
        <v>0</v>
      </c>
      <c r="AT1360" s="18"/>
      <c r="AU1360" s="18"/>
      <c r="AV1360" s="18"/>
      <c r="AW1360" s="18">
        <f t="shared" si="3813"/>
        <v>18216.060000000001</v>
      </c>
      <c r="AX1360" s="18">
        <f t="shared" si="3814"/>
        <v>0</v>
      </c>
      <c r="AY1360" s="18">
        <f t="shared" si="3815"/>
        <v>0</v>
      </c>
      <c r="AZ1360" s="18"/>
      <c r="BA1360" s="18"/>
      <c r="BB1360" s="18"/>
      <c r="BC1360" s="18">
        <f t="shared" si="3804"/>
        <v>18216.060000000001</v>
      </c>
      <c r="BD1360" s="18">
        <f t="shared" si="3805"/>
        <v>0</v>
      </c>
      <c r="BE1360" s="18">
        <f t="shared" si="3806"/>
        <v>0</v>
      </c>
      <c r="BF1360" s="18"/>
      <c r="BG1360" s="18"/>
      <c r="BH1360" s="18"/>
      <c r="BI1360" s="18">
        <f t="shared" si="3801"/>
        <v>18216.060000000001</v>
      </c>
      <c r="BJ1360" s="18">
        <f t="shared" si="3802"/>
        <v>0</v>
      </c>
      <c r="BK1360" s="18">
        <f t="shared" si="3803"/>
        <v>0</v>
      </c>
      <c r="BL1360" s="18"/>
      <c r="BM1360" s="18"/>
      <c r="BN1360" s="18"/>
      <c r="BO1360" s="18">
        <f t="shared" si="3778"/>
        <v>18216.060000000001</v>
      </c>
      <c r="BP1360" s="18">
        <f t="shared" si="3779"/>
        <v>0</v>
      </c>
      <c r="BQ1360" s="18">
        <f t="shared" si="3780"/>
        <v>0</v>
      </c>
      <c r="BR1360" s="18"/>
      <c r="BS1360" s="18"/>
      <c r="BT1360" s="18"/>
      <c r="BU1360" s="18">
        <f t="shared" si="3771"/>
        <v>18216.060000000001</v>
      </c>
      <c r="BV1360" s="18">
        <f t="shared" si="3772"/>
        <v>0</v>
      </c>
      <c r="BW1360" s="18">
        <f t="shared" si="3773"/>
        <v>0</v>
      </c>
      <c r="BX1360" s="18"/>
      <c r="BY1360" s="18"/>
      <c r="BZ1360" s="18"/>
      <c r="CA1360" s="18">
        <f t="shared" ref="CA1360:CA1423" si="3849">BU1360+BX1360</f>
        <v>18216.060000000001</v>
      </c>
      <c r="CB1360" s="18">
        <f t="shared" ref="CB1360:CB1423" si="3850">BV1360+BY1360</f>
        <v>0</v>
      </c>
      <c r="CC1360" s="18">
        <f t="shared" ref="CC1360:CC1423" si="3851">BW1360+BZ1360</f>
        <v>0</v>
      </c>
      <c r="CD1360" s="18"/>
      <c r="CE1360" s="27"/>
      <c r="CF1360" s="33"/>
    </row>
    <row r="1361" spans="1:84" ht="31.2" x14ac:dyDescent="0.3">
      <c r="A1361" s="41" t="s">
        <v>229</v>
      </c>
      <c r="B1361" s="39"/>
      <c r="C1361" s="41"/>
      <c r="D1361" s="41"/>
      <c r="E1361" s="14" t="s">
        <v>1028</v>
      </c>
      <c r="F1361" s="18">
        <f t="shared" ref="F1361:K1363" si="3852">F1362</f>
        <v>0</v>
      </c>
      <c r="G1361" s="18">
        <f t="shared" si="3852"/>
        <v>0</v>
      </c>
      <c r="H1361" s="18">
        <f t="shared" si="3852"/>
        <v>0</v>
      </c>
      <c r="I1361" s="18">
        <f t="shared" si="3852"/>
        <v>0</v>
      </c>
      <c r="J1361" s="18">
        <f t="shared" si="3852"/>
        <v>0</v>
      </c>
      <c r="K1361" s="18">
        <f t="shared" si="3852"/>
        <v>0</v>
      </c>
      <c r="L1361" s="18">
        <f t="shared" si="3752"/>
        <v>0</v>
      </c>
      <c r="M1361" s="18">
        <f t="shared" si="3753"/>
        <v>0</v>
      </c>
      <c r="N1361" s="18">
        <f t="shared" si="3754"/>
        <v>0</v>
      </c>
      <c r="O1361" s="18">
        <f t="shared" ref="O1361:S1363" si="3853">O1362</f>
        <v>0</v>
      </c>
      <c r="P1361" s="18">
        <f t="shared" si="3853"/>
        <v>0</v>
      </c>
      <c r="Q1361" s="18">
        <f t="shared" si="3853"/>
        <v>0</v>
      </c>
      <c r="R1361" s="18">
        <f t="shared" si="3853"/>
        <v>0</v>
      </c>
      <c r="S1361" s="18">
        <f t="shared" si="3853"/>
        <v>0</v>
      </c>
      <c r="T1361" s="18">
        <f t="shared" si="3832"/>
        <v>0</v>
      </c>
      <c r="U1361" s="18">
        <f t="shared" si="3833"/>
        <v>0</v>
      </c>
      <c r="V1361" s="18">
        <f t="shared" si="3834"/>
        <v>0</v>
      </c>
      <c r="W1361" s="18">
        <f t="shared" ref="W1361:CD1362" si="3854">W1362</f>
        <v>0</v>
      </c>
      <c r="X1361" s="18">
        <f t="shared" si="3854"/>
        <v>0</v>
      </c>
      <c r="Y1361" s="18">
        <f t="shared" si="3854"/>
        <v>0</v>
      </c>
      <c r="Z1361" s="18">
        <f t="shared" si="3854"/>
        <v>0</v>
      </c>
      <c r="AA1361" s="18">
        <f t="shared" si="3854"/>
        <v>0</v>
      </c>
      <c r="AB1361" s="18">
        <f t="shared" si="3854"/>
        <v>0</v>
      </c>
      <c r="AC1361" s="18">
        <f t="shared" si="3836"/>
        <v>0</v>
      </c>
      <c r="AD1361" s="18">
        <f t="shared" si="3837"/>
        <v>0</v>
      </c>
      <c r="AE1361" s="18">
        <f t="shared" si="3838"/>
        <v>0</v>
      </c>
      <c r="AF1361" s="18">
        <f t="shared" si="3854"/>
        <v>0</v>
      </c>
      <c r="AG1361" s="18">
        <f t="shared" si="3854"/>
        <v>26408.017</v>
      </c>
      <c r="AH1361" s="18">
        <f t="shared" si="3854"/>
        <v>114409.73400000001</v>
      </c>
      <c r="AI1361" s="18">
        <f t="shared" si="3825"/>
        <v>0</v>
      </c>
      <c r="AJ1361" s="18">
        <f t="shared" si="3826"/>
        <v>26408.017</v>
      </c>
      <c r="AK1361" s="18">
        <f t="shared" si="3827"/>
        <v>114409.73400000001</v>
      </c>
      <c r="AL1361" s="18">
        <f t="shared" si="3854"/>
        <v>0</v>
      </c>
      <c r="AM1361" s="18">
        <f t="shared" si="3828"/>
        <v>0</v>
      </c>
      <c r="AN1361" s="18">
        <f t="shared" si="3854"/>
        <v>0</v>
      </c>
      <c r="AO1361" s="18">
        <f t="shared" si="3854"/>
        <v>0</v>
      </c>
      <c r="AP1361" s="18">
        <f t="shared" si="3854"/>
        <v>4544.0239999999994</v>
      </c>
      <c r="AQ1361" s="18">
        <f t="shared" si="3810"/>
        <v>0</v>
      </c>
      <c r="AR1361" s="18">
        <f t="shared" si="3811"/>
        <v>26408.017</v>
      </c>
      <c r="AS1361" s="18">
        <f t="shared" si="3812"/>
        <v>118953.75800000002</v>
      </c>
      <c r="AT1361" s="18">
        <f t="shared" si="3854"/>
        <v>0</v>
      </c>
      <c r="AU1361" s="18">
        <f t="shared" si="3854"/>
        <v>0</v>
      </c>
      <c r="AV1361" s="18">
        <f t="shared" si="3854"/>
        <v>0</v>
      </c>
      <c r="AW1361" s="18">
        <f t="shared" si="3813"/>
        <v>0</v>
      </c>
      <c r="AX1361" s="18">
        <f t="shared" si="3814"/>
        <v>26408.017</v>
      </c>
      <c r="AY1361" s="18">
        <f t="shared" si="3815"/>
        <v>118953.75800000002</v>
      </c>
      <c r="AZ1361" s="18">
        <f t="shared" si="3854"/>
        <v>0</v>
      </c>
      <c r="BA1361" s="18">
        <f t="shared" si="3854"/>
        <v>0</v>
      </c>
      <c r="BB1361" s="18">
        <f t="shared" si="3854"/>
        <v>0</v>
      </c>
      <c r="BC1361" s="18">
        <f t="shared" si="3804"/>
        <v>0</v>
      </c>
      <c r="BD1361" s="18">
        <f t="shared" si="3805"/>
        <v>26408.017</v>
      </c>
      <c r="BE1361" s="18">
        <f t="shared" si="3806"/>
        <v>118953.75800000002</v>
      </c>
      <c r="BF1361" s="18">
        <f t="shared" si="3854"/>
        <v>0</v>
      </c>
      <c r="BG1361" s="18">
        <f t="shared" si="3854"/>
        <v>0</v>
      </c>
      <c r="BH1361" s="18">
        <f t="shared" si="3854"/>
        <v>0</v>
      </c>
      <c r="BI1361" s="18">
        <f t="shared" si="3801"/>
        <v>0</v>
      </c>
      <c r="BJ1361" s="18">
        <f t="shared" si="3802"/>
        <v>26408.017</v>
      </c>
      <c r="BK1361" s="18">
        <f t="shared" si="3803"/>
        <v>118953.75800000002</v>
      </c>
      <c r="BL1361" s="18">
        <f t="shared" si="3854"/>
        <v>0</v>
      </c>
      <c r="BM1361" s="18">
        <f t="shared" si="3854"/>
        <v>0</v>
      </c>
      <c r="BN1361" s="18">
        <f t="shared" si="3854"/>
        <v>0</v>
      </c>
      <c r="BO1361" s="18">
        <f t="shared" si="3778"/>
        <v>0</v>
      </c>
      <c r="BP1361" s="18">
        <f t="shared" si="3779"/>
        <v>26408.017</v>
      </c>
      <c r="BQ1361" s="18">
        <f t="shared" si="3780"/>
        <v>118953.75800000002</v>
      </c>
      <c r="BR1361" s="18">
        <f t="shared" si="3854"/>
        <v>0</v>
      </c>
      <c r="BS1361" s="18">
        <f t="shared" si="3854"/>
        <v>0</v>
      </c>
      <c r="BT1361" s="18">
        <f t="shared" si="3854"/>
        <v>0</v>
      </c>
      <c r="BU1361" s="18">
        <f t="shared" si="3771"/>
        <v>0</v>
      </c>
      <c r="BV1361" s="18">
        <f t="shared" si="3772"/>
        <v>26408.017</v>
      </c>
      <c r="BW1361" s="18">
        <f t="shared" si="3773"/>
        <v>118953.75800000002</v>
      </c>
      <c r="BX1361" s="18">
        <f t="shared" si="3854"/>
        <v>0</v>
      </c>
      <c r="BY1361" s="18">
        <f t="shared" si="3854"/>
        <v>0</v>
      </c>
      <c r="BZ1361" s="18">
        <f t="shared" si="3854"/>
        <v>0</v>
      </c>
      <c r="CA1361" s="18">
        <f t="shared" si="3849"/>
        <v>0</v>
      </c>
      <c r="CB1361" s="18">
        <f t="shared" si="3850"/>
        <v>26408.017</v>
      </c>
      <c r="CC1361" s="18">
        <f t="shared" si="3851"/>
        <v>118953.75800000002</v>
      </c>
      <c r="CD1361" s="18">
        <f t="shared" si="3854"/>
        <v>0</v>
      </c>
      <c r="CE1361" s="27"/>
      <c r="CF1361" s="33"/>
    </row>
    <row r="1362" spans="1:84" ht="46.8" x14ac:dyDescent="0.3">
      <c r="A1362" s="41" t="s">
        <v>229</v>
      </c>
      <c r="B1362" s="39">
        <v>400</v>
      </c>
      <c r="C1362" s="41"/>
      <c r="D1362" s="41"/>
      <c r="E1362" s="14" t="s">
        <v>553</v>
      </c>
      <c r="F1362" s="18">
        <f t="shared" si="3852"/>
        <v>0</v>
      </c>
      <c r="G1362" s="18">
        <f t="shared" si="3852"/>
        <v>0</v>
      </c>
      <c r="H1362" s="18">
        <f t="shared" si="3852"/>
        <v>0</v>
      </c>
      <c r="I1362" s="18">
        <f t="shared" si="3852"/>
        <v>0</v>
      </c>
      <c r="J1362" s="18">
        <f t="shared" si="3852"/>
        <v>0</v>
      </c>
      <c r="K1362" s="18">
        <f t="shared" si="3852"/>
        <v>0</v>
      </c>
      <c r="L1362" s="18">
        <f t="shared" si="3752"/>
        <v>0</v>
      </c>
      <c r="M1362" s="18">
        <f t="shared" si="3753"/>
        <v>0</v>
      </c>
      <c r="N1362" s="18">
        <f t="shared" si="3754"/>
        <v>0</v>
      </c>
      <c r="O1362" s="18">
        <f t="shared" si="3853"/>
        <v>0</v>
      </c>
      <c r="P1362" s="18">
        <f t="shared" si="3853"/>
        <v>0</v>
      </c>
      <c r="Q1362" s="18">
        <f t="shared" si="3853"/>
        <v>0</v>
      </c>
      <c r="R1362" s="18">
        <f t="shared" si="3853"/>
        <v>0</v>
      </c>
      <c r="S1362" s="18">
        <f t="shared" si="3853"/>
        <v>0</v>
      </c>
      <c r="T1362" s="18">
        <f t="shared" si="3832"/>
        <v>0</v>
      </c>
      <c r="U1362" s="18">
        <f t="shared" si="3833"/>
        <v>0</v>
      </c>
      <c r="V1362" s="18">
        <f t="shared" si="3834"/>
        <v>0</v>
      </c>
      <c r="W1362" s="18">
        <f t="shared" si="3854"/>
        <v>0</v>
      </c>
      <c r="X1362" s="18">
        <f t="shared" si="3854"/>
        <v>0</v>
      </c>
      <c r="Y1362" s="18">
        <f t="shared" si="3854"/>
        <v>0</v>
      </c>
      <c r="Z1362" s="18">
        <f t="shared" si="3854"/>
        <v>0</v>
      </c>
      <c r="AA1362" s="18">
        <f t="shared" si="3854"/>
        <v>0</v>
      </c>
      <c r="AB1362" s="18">
        <f t="shared" si="3854"/>
        <v>0</v>
      </c>
      <c r="AC1362" s="18">
        <f t="shared" si="3836"/>
        <v>0</v>
      </c>
      <c r="AD1362" s="18">
        <f t="shared" si="3837"/>
        <v>0</v>
      </c>
      <c r="AE1362" s="18">
        <f t="shared" si="3838"/>
        <v>0</v>
      </c>
      <c r="AF1362" s="18">
        <f>AF1363+AF1365</f>
        <v>0</v>
      </c>
      <c r="AG1362" s="18">
        <f t="shared" ref="AG1362:CD1362" si="3855">AG1363+AG1365</f>
        <v>26408.017</v>
      </c>
      <c r="AH1362" s="18">
        <f t="shared" si="3855"/>
        <v>114409.73400000001</v>
      </c>
      <c r="AI1362" s="18">
        <f t="shared" si="3825"/>
        <v>0</v>
      </c>
      <c r="AJ1362" s="18">
        <f t="shared" si="3826"/>
        <v>26408.017</v>
      </c>
      <c r="AK1362" s="18">
        <f t="shared" si="3827"/>
        <v>114409.73400000001</v>
      </c>
      <c r="AL1362" s="18">
        <f t="shared" ref="AL1362" si="3856">AL1363+AL1365</f>
        <v>0</v>
      </c>
      <c r="AM1362" s="18">
        <f t="shared" si="3828"/>
        <v>0</v>
      </c>
      <c r="AN1362" s="18">
        <f t="shared" ref="AN1362:AP1362" si="3857">AN1363+AN1365</f>
        <v>0</v>
      </c>
      <c r="AO1362" s="18">
        <f t="shared" si="3857"/>
        <v>0</v>
      </c>
      <c r="AP1362" s="18">
        <f t="shared" si="3857"/>
        <v>4544.0239999999994</v>
      </c>
      <c r="AQ1362" s="18">
        <f t="shared" si="3810"/>
        <v>0</v>
      </c>
      <c r="AR1362" s="18">
        <f t="shared" si="3811"/>
        <v>26408.017</v>
      </c>
      <c r="AS1362" s="18">
        <f t="shared" si="3812"/>
        <v>118953.75800000002</v>
      </c>
      <c r="AT1362" s="18">
        <f t="shared" ref="AT1362:AV1362" si="3858">AT1363+AT1365</f>
        <v>0</v>
      </c>
      <c r="AU1362" s="18">
        <f t="shared" si="3858"/>
        <v>0</v>
      </c>
      <c r="AV1362" s="18">
        <f t="shared" si="3858"/>
        <v>0</v>
      </c>
      <c r="AW1362" s="18">
        <f t="shared" si="3813"/>
        <v>0</v>
      </c>
      <c r="AX1362" s="18">
        <f t="shared" si="3814"/>
        <v>26408.017</v>
      </c>
      <c r="AY1362" s="18">
        <f t="shared" si="3815"/>
        <v>118953.75800000002</v>
      </c>
      <c r="AZ1362" s="18">
        <f t="shared" ref="AZ1362:BB1362" si="3859">AZ1363+AZ1365</f>
        <v>0</v>
      </c>
      <c r="BA1362" s="18">
        <f t="shared" si="3859"/>
        <v>0</v>
      </c>
      <c r="BB1362" s="18">
        <f t="shared" si="3859"/>
        <v>0</v>
      </c>
      <c r="BC1362" s="18">
        <f t="shared" si="3804"/>
        <v>0</v>
      </c>
      <c r="BD1362" s="18">
        <f t="shared" si="3805"/>
        <v>26408.017</v>
      </c>
      <c r="BE1362" s="18">
        <f t="shared" si="3806"/>
        <v>118953.75800000002</v>
      </c>
      <c r="BF1362" s="18">
        <f t="shared" ref="BF1362:BH1362" si="3860">BF1363+BF1365</f>
        <v>0</v>
      </c>
      <c r="BG1362" s="18">
        <f t="shared" si="3860"/>
        <v>0</v>
      </c>
      <c r="BH1362" s="18">
        <f t="shared" si="3860"/>
        <v>0</v>
      </c>
      <c r="BI1362" s="18">
        <f t="shared" si="3801"/>
        <v>0</v>
      </c>
      <c r="BJ1362" s="18">
        <f t="shared" si="3802"/>
        <v>26408.017</v>
      </c>
      <c r="BK1362" s="18">
        <f t="shared" si="3803"/>
        <v>118953.75800000002</v>
      </c>
      <c r="BL1362" s="18">
        <f t="shared" ref="BL1362:BN1362" si="3861">BL1363+BL1365</f>
        <v>0</v>
      </c>
      <c r="BM1362" s="18">
        <f t="shared" si="3861"/>
        <v>0</v>
      </c>
      <c r="BN1362" s="18">
        <f t="shared" si="3861"/>
        <v>0</v>
      </c>
      <c r="BO1362" s="18">
        <f t="shared" si="3778"/>
        <v>0</v>
      </c>
      <c r="BP1362" s="18">
        <f t="shared" si="3779"/>
        <v>26408.017</v>
      </c>
      <c r="BQ1362" s="18">
        <f t="shared" si="3780"/>
        <v>118953.75800000002</v>
      </c>
      <c r="BR1362" s="18">
        <f t="shared" ref="BR1362:BT1362" si="3862">BR1363+BR1365</f>
        <v>0</v>
      </c>
      <c r="BS1362" s="18">
        <f t="shared" si="3862"/>
        <v>0</v>
      </c>
      <c r="BT1362" s="18">
        <f t="shared" si="3862"/>
        <v>0</v>
      </c>
      <c r="BU1362" s="18">
        <f t="shared" si="3771"/>
        <v>0</v>
      </c>
      <c r="BV1362" s="18">
        <f t="shared" si="3772"/>
        <v>26408.017</v>
      </c>
      <c r="BW1362" s="18">
        <f t="shared" si="3773"/>
        <v>118953.75800000002</v>
      </c>
      <c r="BX1362" s="18">
        <f t="shared" ref="BX1362:BZ1362" si="3863">BX1363+BX1365</f>
        <v>0</v>
      </c>
      <c r="BY1362" s="18">
        <f t="shared" si="3863"/>
        <v>0</v>
      </c>
      <c r="BZ1362" s="18">
        <f t="shared" si="3863"/>
        <v>0</v>
      </c>
      <c r="CA1362" s="18">
        <f t="shared" si="3849"/>
        <v>0</v>
      </c>
      <c r="CB1362" s="18">
        <f t="shared" si="3850"/>
        <v>26408.017</v>
      </c>
      <c r="CC1362" s="18">
        <f t="shared" si="3851"/>
        <v>118953.75800000002</v>
      </c>
      <c r="CD1362" s="18">
        <f t="shared" si="3855"/>
        <v>0</v>
      </c>
      <c r="CE1362" s="27"/>
      <c r="CF1362" s="33"/>
    </row>
    <row r="1363" spans="1:84" x14ac:dyDescent="0.3">
      <c r="A1363" s="41" t="s">
        <v>229</v>
      </c>
      <c r="B1363" s="39">
        <v>410</v>
      </c>
      <c r="C1363" s="41"/>
      <c r="D1363" s="41"/>
      <c r="E1363" s="14" t="s">
        <v>566</v>
      </c>
      <c r="F1363" s="18">
        <f t="shared" si="3852"/>
        <v>0</v>
      </c>
      <c r="G1363" s="18">
        <f t="shared" si="3852"/>
        <v>0</v>
      </c>
      <c r="H1363" s="18">
        <f t="shared" si="3852"/>
        <v>0</v>
      </c>
      <c r="I1363" s="18">
        <f t="shared" si="3852"/>
        <v>0</v>
      </c>
      <c r="J1363" s="18">
        <f t="shared" si="3852"/>
        <v>0</v>
      </c>
      <c r="K1363" s="18">
        <f t="shared" si="3852"/>
        <v>0</v>
      </c>
      <c r="L1363" s="18">
        <f t="shared" si="3752"/>
        <v>0</v>
      </c>
      <c r="M1363" s="18">
        <f t="shared" si="3753"/>
        <v>0</v>
      </c>
      <c r="N1363" s="18">
        <f t="shared" si="3754"/>
        <v>0</v>
      </c>
      <c r="O1363" s="18">
        <f t="shared" si="3853"/>
        <v>0</v>
      </c>
      <c r="P1363" s="18">
        <f t="shared" si="3853"/>
        <v>0</v>
      </c>
      <c r="Q1363" s="18">
        <f t="shared" si="3853"/>
        <v>0</v>
      </c>
      <c r="R1363" s="18">
        <f t="shared" si="3853"/>
        <v>0</v>
      </c>
      <c r="S1363" s="18">
        <f t="shared" si="3853"/>
        <v>0</v>
      </c>
      <c r="T1363" s="18">
        <f t="shared" si="3832"/>
        <v>0</v>
      </c>
      <c r="U1363" s="18">
        <f t="shared" si="3833"/>
        <v>0</v>
      </c>
      <c r="V1363" s="18">
        <f t="shared" si="3834"/>
        <v>0</v>
      </c>
      <c r="W1363" s="18">
        <f t="shared" ref="W1363:CD1363" si="3864">W1364</f>
        <v>0</v>
      </c>
      <c r="X1363" s="18">
        <f t="shared" si="3864"/>
        <v>0</v>
      </c>
      <c r="Y1363" s="18">
        <f t="shared" si="3864"/>
        <v>0</v>
      </c>
      <c r="Z1363" s="18">
        <f t="shared" si="3864"/>
        <v>0</v>
      </c>
      <c r="AA1363" s="18">
        <f t="shared" si="3864"/>
        <v>0</v>
      </c>
      <c r="AB1363" s="18">
        <f t="shared" si="3864"/>
        <v>0</v>
      </c>
      <c r="AC1363" s="18">
        <f t="shared" si="3836"/>
        <v>0</v>
      </c>
      <c r="AD1363" s="18">
        <f t="shared" si="3837"/>
        <v>0</v>
      </c>
      <c r="AE1363" s="18">
        <f t="shared" si="3838"/>
        <v>0</v>
      </c>
      <c r="AF1363" s="18">
        <f t="shared" si="3864"/>
        <v>0</v>
      </c>
      <c r="AG1363" s="18">
        <f t="shared" si="3864"/>
        <v>26408.017</v>
      </c>
      <c r="AH1363" s="18">
        <f t="shared" si="3864"/>
        <v>113147.85400000001</v>
      </c>
      <c r="AI1363" s="18">
        <f t="shared" si="3825"/>
        <v>0</v>
      </c>
      <c r="AJ1363" s="18">
        <f t="shared" si="3826"/>
        <v>26408.017</v>
      </c>
      <c r="AK1363" s="18">
        <f t="shared" si="3827"/>
        <v>113147.85400000001</v>
      </c>
      <c r="AL1363" s="18">
        <f t="shared" si="3864"/>
        <v>0</v>
      </c>
      <c r="AM1363" s="18">
        <f t="shared" si="3828"/>
        <v>0</v>
      </c>
      <c r="AN1363" s="18">
        <f t="shared" si="3864"/>
        <v>0</v>
      </c>
      <c r="AO1363" s="18">
        <f t="shared" si="3864"/>
        <v>0</v>
      </c>
      <c r="AP1363" s="18">
        <f t="shared" si="3864"/>
        <v>4511.2209999999995</v>
      </c>
      <c r="AQ1363" s="18">
        <f t="shared" si="3810"/>
        <v>0</v>
      </c>
      <c r="AR1363" s="18">
        <f t="shared" si="3811"/>
        <v>26408.017</v>
      </c>
      <c r="AS1363" s="18">
        <f t="shared" si="3812"/>
        <v>117659.07500000001</v>
      </c>
      <c r="AT1363" s="18">
        <f t="shared" si="3864"/>
        <v>0</v>
      </c>
      <c r="AU1363" s="18">
        <f t="shared" si="3864"/>
        <v>0</v>
      </c>
      <c r="AV1363" s="18">
        <f t="shared" si="3864"/>
        <v>0</v>
      </c>
      <c r="AW1363" s="18">
        <f t="shared" si="3813"/>
        <v>0</v>
      </c>
      <c r="AX1363" s="18">
        <f t="shared" si="3814"/>
        <v>26408.017</v>
      </c>
      <c r="AY1363" s="18">
        <f t="shared" si="3815"/>
        <v>117659.07500000001</v>
      </c>
      <c r="AZ1363" s="18">
        <f t="shared" si="3864"/>
        <v>0</v>
      </c>
      <c r="BA1363" s="18">
        <f t="shared" si="3864"/>
        <v>0</v>
      </c>
      <c r="BB1363" s="18">
        <f t="shared" si="3864"/>
        <v>0</v>
      </c>
      <c r="BC1363" s="18">
        <f t="shared" si="3804"/>
        <v>0</v>
      </c>
      <c r="BD1363" s="18">
        <f t="shared" si="3805"/>
        <v>26408.017</v>
      </c>
      <c r="BE1363" s="18">
        <f t="shared" si="3806"/>
        <v>117659.07500000001</v>
      </c>
      <c r="BF1363" s="18">
        <f t="shared" si="3864"/>
        <v>0</v>
      </c>
      <c r="BG1363" s="18">
        <f t="shared" si="3864"/>
        <v>0</v>
      </c>
      <c r="BH1363" s="18">
        <f t="shared" si="3864"/>
        <v>0</v>
      </c>
      <c r="BI1363" s="18">
        <f t="shared" si="3801"/>
        <v>0</v>
      </c>
      <c r="BJ1363" s="18">
        <f t="shared" si="3802"/>
        <v>26408.017</v>
      </c>
      <c r="BK1363" s="18">
        <f t="shared" si="3803"/>
        <v>117659.07500000001</v>
      </c>
      <c r="BL1363" s="18">
        <f t="shared" si="3864"/>
        <v>0</v>
      </c>
      <c r="BM1363" s="18">
        <f t="shared" si="3864"/>
        <v>0</v>
      </c>
      <c r="BN1363" s="18">
        <f t="shared" si="3864"/>
        <v>0</v>
      </c>
      <c r="BO1363" s="18">
        <f t="shared" si="3778"/>
        <v>0</v>
      </c>
      <c r="BP1363" s="18">
        <f t="shared" si="3779"/>
        <v>26408.017</v>
      </c>
      <c r="BQ1363" s="18">
        <f t="shared" si="3780"/>
        <v>117659.07500000001</v>
      </c>
      <c r="BR1363" s="18">
        <f t="shared" si="3864"/>
        <v>0</v>
      </c>
      <c r="BS1363" s="18">
        <f t="shared" si="3864"/>
        <v>0</v>
      </c>
      <c r="BT1363" s="18">
        <f t="shared" si="3864"/>
        <v>0</v>
      </c>
      <c r="BU1363" s="18">
        <f t="shared" si="3771"/>
        <v>0</v>
      </c>
      <c r="BV1363" s="18">
        <f t="shared" si="3772"/>
        <v>26408.017</v>
      </c>
      <c r="BW1363" s="18">
        <f t="shared" si="3773"/>
        <v>117659.07500000001</v>
      </c>
      <c r="BX1363" s="18">
        <f t="shared" si="3864"/>
        <v>0</v>
      </c>
      <c r="BY1363" s="18">
        <f t="shared" si="3864"/>
        <v>0</v>
      </c>
      <c r="BZ1363" s="18">
        <f t="shared" si="3864"/>
        <v>0</v>
      </c>
      <c r="CA1363" s="18">
        <f t="shared" si="3849"/>
        <v>0</v>
      </c>
      <c r="CB1363" s="18">
        <f t="shared" si="3850"/>
        <v>26408.017</v>
      </c>
      <c r="CC1363" s="18">
        <f t="shared" si="3851"/>
        <v>117659.07500000001</v>
      </c>
      <c r="CD1363" s="18">
        <f t="shared" si="3864"/>
        <v>0</v>
      </c>
      <c r="CE1363" s="27"/>
      <c r="CF1363" s="33"/>
    </row>
    <row r="1364" spans="1:84" x14ac:dyDescent="0.3">
      <c r="A1364" s="41" t="s">
        <v>229</v>
      </c>
      <c r="B1364" s="39">
        <v>410</v>
      </c>
      <c r="C1364" s="41" t="s">
        <v>27</v>
      </c>
      <c r="D1364" s="41" t="s">
        <v>110</v>
      </c>
      <c r="E1364" s="14" t="s">
        <v>532</v>
      </c>
      <c r="F1364" s="18"/>
      <c r="G1364" s="18"/>
      <c r="H1364" s="18"/>
      <c r="I1364" s="18"/>
      <c r="J1364" s="18"/>
      <c r="K1364" s="18"/>
      <c r="L1364" s="18">
        <f t="shared" si="3752"/>
        <v>0</v>
      </c>
      <c r="M1364" s="18">
        <f t="shared" si="3753"/>
        <v>0</v>
      </c>
      <c r="N1364" s="18">
        <f t="shared" si="3754"/>
        <v>0</v>
      </c>
      <c r="O1364" s="18"/>
      <c r="P1364" s="18"/>
      <c r="Q1364" s="18"/>
      <c r="R1364" s="18"/>
      <c r="S1364" s="18"/>
      <c r="T1364" s="18">
        <f t="shared" si="3832"/>
        <v>0</v>
      </c>
      <c r="U1364" s="18">
        <f t="shared" si="3833"/>
        <v>0</v>
      </c>
      <c r="V1364" s="18">
        <f t="shared" si="3834"/>
        <v>0</v>
      </c>
      <c r="W1364" s="18"/>
      <c r="X1364" s="18"/>
      <c r="Y1364" s="18"/>
      <c r="Z1364" s="18"/>
      <c r="AA1364" s="18"/>
      <c r="AB1364" s="18"/>
      <c r="AC1364" s="18">
        <f t="shared" si="3836"/>
        <v>0</v>
      </c>
      <c r="AD1364" s="18">
        <f t="shared" si="3837"/>
        <v>0</v>
      </c>
      <c r="AE1364" s="18">
        <f t="shared" si="3838"/>
        <v>0</v>
      </c>
      <c r="AF1364" s="18"/>
      <c r="AG1364" s="18">
        <v>26408.017</v>
      </c>
      <c r="AH1364" s="18">
        <v>113147.85400000001</v>
      </c>
      <c r="AI1364" s="18">
        <f t="shared" si="3825"/>
        <v>0</v>
      </c>
      <c r="AJ1364" s="18">
        <f t="shared" si="3826"/>
        <v>26408.017</v>
      </c>
      <c r="AK1364" s="18">
        <f t="shared" si="3827"/>
        <v>113147.85400000001</v>
      </c>
      <c r="AL1364" s="18"/>
      <c r="AM1364" s="18">
        <f t="shared" si="3828"/>
        <v>0</v>
      </c>
      <c r="AN1364" s="18"/>
      <c r="AO1364" s="18"/>
      <c r="AP1364" s="18">
        <v>4511.2209999999995</v>
      </c>
      <c r="AQ1364" s="18">
        <f t="shared" si="3810"/>
        <v>0</v>
      </c>
      <c r="AR1364" s="18">
        <f t="shared" si="3811"/>
        <v>26408.017</v>
      </c>
      <c r="AS1364" s="18">
        <f t="shared" si="3812"/>
        <v>117659.07500000001</v>
      </c>
      <c r="AT1364" s="18"/>
      <c r="AU1364" s="18"/>
      <c r="AV1364" s="18"/>
      <c r="AW1364" s="18">
        <f t="shared" si="3813"/>
        <v>0</v>
      </c>
      <c r="AX1364" s="18">
        <f t="shared" si="3814"/>
        <v>26408.017</v>
      </c>
      <c r="AY1364" s="18">
        <f t="shared" si="3815"/>
        <v>117659.07500000001</v>
      </c>
      <c r="AZ1364" s="18"/>
      <c r="BA1364" s="18"/>
      <c r="BB1364" s="18"/>
      <c r="BC1364" s="18">
        <f t="shared" si="3804"/>
        <v>0</v>
      </c>
      <c r="BD1364" s="18">
        <f t="shared" si="3805"/>
        <v>26408.017</v>
      </c>
      <c r="BE1364" s="18">
        <f t="shared" si="3806"/>
        <v>117659.07500000001</v>
      </c>
      <c r="BF1364" s="18"/>
      <c r="BG1364" s="18"/>
      <c r="BH1364" s="18"/>
      <c r="BI1364" s="18">
        <f t="shared" si="3801"/>
        <v>0</v>
      </c>
      <c r="BJ1364" s="18">
        <f t="shared" si="3802"/>
        <v>26408.017</v>
      </c>
      <c r="BK1364" s="18">
        <f t="shared" si="3803"/>
        <v>117659.07500000001</v>
      </c>
      <c r="BL1364" s="18"/>
      <c r="BM1364" s="18"/>
      <c r="BN1364" s="18"/>
      <c r="BO1364" s="18">
        <f t="shared" si="3778"/>
        <v>0</v>
      </c>
      <c r="BP1364" s="18">
        <f t="shared" si="3779"/>
        <v>26408.017</v>
      </c>
      <c r="BQ1364" s="18">
        <f t="shared" si="3780"/>
        <v>117659.07500000001</v>
      </c>
      <c r="BR1364" s="18"/>
      <c r="BS1364" s="18"/>
      <c r="BT1364" s="18"/>
      <c r="BU1364" s="18">
        <f t="shared" si="3771"/>
        <v>0</v>
      </c>
      <c r="BV1364" s="18">
        <f t="shared" si="3772"/>
        <v>26408.017</v>
      </c>
      <c r="BW1364" s="18">
        <f t="shared" si="3773"/>
        <v>117659.07500000001</v>
      </c>
      <c r="BX1364" s="18"/>
      <c r="BY1364" s="18"/>
      <c r="BZ1364" s="18"/>
      <c r="CA1364" s="18">
        <f t="shared" si="3849"/>
        <v>0</v>
      </c>
      <c r="CB1364" s="18">
        <f t="shared" si="3850"/>
        <v>26408.017</v>
      </c>
      <c r="CC1364" s="18">
        <f t="shared" si="3851"/>
        <v>117659.07500000001</v>
      </c>
      <c r="CD1364" s="18"/>
      <c r="CE1364" s="27"/>
      <c r="CF1364" s="33"/>
    </row>
    <row r="1365" spans="1:84" ht="140.4" x14ac:dyDescent="0.3">
      <c r="A1365" s="41" t="s">
        <v>229</v>
      </c>
      <c r="B1365" s="39">
        <v>460</v>
      </c>
      <c r="C1365" s="41"/>
      <c r="D1365" s="41"/>
      <c r="E1365" s="14" t="s">
        <v>567</v>
      </c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>
        <f>AF1366</f>
        <v>0</v>
      </c>
      <c r="AG1365" s="18">
        <f t="shared" ref="AG1365:CD1365" si="3865">AG1366</f>
        <v>0</v>
      </c>
      <c r="AH1365" s="18">
        <f t="shared" si="3865"/>
        <v>1261.8800000000001</v>
      </c>
      <c r="AI1365" s="18">
        <f t="shared" si="3825"/>
        <v>0</v>
      </c>
      <c r="AJ1365" s="18">
        <f t="shared" si="3826"/>
        <v>0</v>
      </c>
      <c r="AK1365" s="18">
        <f t="shared" si="3827"/>
        <v>1261.8800000000001</v>
      </c>
      <c r="AL1365" s="18">
        <f t="shared" si="3865"/>
        <v>0</v>
      </c>
      <c r="AM1365" s="18">
        <f t="shared" si="3828"/>
        <v>0</v>
      </c>
      <c r="AN1365" s="18">
        <f t="shared" si="3865"/>
        <v>0</v>
      </c>
      <c r="AO1365" s="18">
        <f t="shared" si="3865"/>
        <v>0</v>
      </c>
      <c r="AP1365" s="18">
        <f t="shared" si="3865"/>
        <v>32.802999999999997</v>
      </c>
      <c r="AQ1365" s="18">
        <f t="shared" si="3810"/>
        <v>0</v>
      </c>
      <c r="AR1365" s="18">
        <f t="shared" si="3811"/>
        <v>0</v>
      </c>
      <c r="AS1365" s="18">
        <f t="shared" si="3812"/>
        <v>1294.683</v>
      </c>
      <c r="AT1365" s="18">
        <f t="shared" si="3865"/>
        <v>0</v>
      </c>
      <c r="AU1365" s="18">
        <f t="shared" si="3865"/>
        <v>0</v>
      </c>
      <c r="AV1365" s="18">
        <f t="shared" si="3865"/>
        <v>0</v>
      </c>
      <c r="AW1365" s="18">
        <f t="shared" si="3813"/>
        <v>0</v>
      </c>
      <c r="AX1365" s="18">
        <f t="shared" si="3814"/>
        <v>0</v>
      </c>
      <c r="AY1365" s="18">
        <f t="shared" si="3815"/>
        <v>1294.683</v>
      </c>
      <c r="AZ1365" s="18">
        <f t="shared" si="3865"/>
        <v>0</v>
      </c>
      <c r="BA1365" s="18">
        <f t="shared" si="3865"/>
        <v>0</v>
      </c>
      <c r="BB1365" s="18">
        <f t="shared" si="3865"/>
        <v>0</v>
      </c>
      <c r="BC1365" s="18">
        <f t="shared" si="3804"/>
        <v>0</v>
      </c>
      <c r="BD1365" s="18">
        <f t="shared" si="3805"/>
        <v>0</v>
      </c>
      <c r="BE1365" s="18">
        <f t="shared" si="3806"/>
        <v>1294.683</v>
      </c>
      <c r="BF1365" s="18">
        <f t="shared" si="3865"/>
        <v>0</v>
      </c>
      <c r="BG1365" s="18">
        <f t="shared" si="3865"/>
        <v>0</v>
      </c>
      <c r="BH1365" s="18">
        <f t="shared" si="3865"/>
        <v>0</v>
      </c>
      <c r="BI1365" s="18">
        <f t="shared" si="3801"/>
        <v>0</v>
      </c>
      <c r="BJ1365" s="18">
        <f t="shared" si="3802"/>
        <v>0</v>
      </c>
      <c r="BK1365" s="18">
        <f t="shared" si="3803"/>
        <v>1294.683</v>
      </c>
      <c r="BL1365" s="18">
        <f t="shared" si="3865"/>
        <v>0</v>
      </c>
      <c r="BM1365" s="18">
        <f t="shared" si="3865"/>
        <v>0</v>
      </c>
      <c r="BN1365" s="18">
        <f t="shared" si="3865"/>
        <v>0</v>
      </c>
      <c r="BO1365" s="18">
        <f t="shared" si="3778"/>
        <v>0</v>
      </c>
      <c r="BP1365" s="18">
        <f t="shared" si="3779"/>
        <v>0</v>
      </c>
      <c r="BQ1365" s="18">
        <f t="shared" si="3780"/>
        <v>1294.683</v>
      </c>
      <c r="BR1365" s="18">
        <f t="shared" si="3865"/>
        <v>0</v>
      </c>
      <c r="BS1365" s="18">
        <f t="shared" si="3865"/>
        <v>0</v>
      </c>
      <c r="BT1365" s="18">
        <f t="shared" si="3865"/>
        <v>0</v>
      </c>
      <c r="BU1365" s="18">
        <f t="shared" ref="BU1365:BU1430" si="3866">BO1365+BR1365</f>
        <v>0</v>
      </c>
      <c r="BV1365" s="18">
        <f t="shared" ref="BV1365:BV1430" si="3867">BP1365+BS1365</f>
        <v>0</v>
      </c>
      <c r="BW1365" s="18">
        <f t="shared" ref="BW1365:BW1430" si="3868">BQ1365+BT1365</f>
        <v>1294.683</v>
      </c>
      <c r="BX1365" s="18">
        <f t="shared" si="3865"/>
        <v>0</v>
      </c>
      <c r="BY1365" s="18">
        <f t="shared" si="3865"/>
        <v>0</v>
      </c>
      <c r="BZ1365" s="18">
        <f t="shared" si="3865"/>
        <v>0</v>
      </c>
      <c r="CA1365" s="18">
        <f t="shared" si="3849"/>
        <v>0</v>
      </c>
      <c r="CB1365" s="18">
        <f t="shared" si="3850"/>
        <v>0</v>
      </c>
      <c r="CC1365" s="18">
        <f t="shared" si="3851"/>
        <v>1294.683</v>
      </c>
      <c r="CD1365" s="18">
        <f t="shared" si="3865"/>
        <v>0</v>
      </c>
      <c r="CE1365" s="27"/>
      <c r="CF1365" s="33"/>
    </row>
    <row r="1366" spans="1:84" x14ac:dyDescent="0.3">
      <c r="A1366" s="41" t="s">
        <v>229</v>
      </c>
      <c r="B1366" s="39">
        <v>460</v>
      </c>
      <c r="C1366" s="41" t="s">
        <v>27</v>
      </c>
      <c r="D1366" s="41" t="s">
        <v>110</v>
      </c>
      <c r="E1366" s="14" t="s">
        <v>532</v>
      </c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>
        <v>1261.8800000000001</v>
      </c>
      <c r="AI1366" s="18">
        <f t="shared" si="3825"/>
        <v>0</v>
      </c>
      <c r="AJ1366" s="18">
        <f t="shared" si="3826"/>
        <v>0</v>
      </c>
      <c r="AK1366" s="18">
        <f t="shared" si="3827"/>
        <v>1261.8800000000001</v>
      </c>
      <c r="AL1366" s="18"/>
      <c r="AM1366" s="18">
        <f t="shared" si="3828"/>
        <v>0</v>
      </c>
      <c r="AN1366" s="18"/>
      <c r="AO1366" s="18"/>
      <c r="AP1366" s="18">
        <v>32.802999999999997</v>
      </c>
      <c r="AQ1366" s="18">
        <f t="shared" si="3810"/>
        <v>0</v>
      </c>
      <c r="AR1366" s="18">
        <f t="shared" si="3811"/>
        <v>0</v>
      </c>
      <c r="AS1366" s="18">
        <f t="shared" si="3812"/>
        <v>1294.683</v>
      </c>
      <c r="AT1366" s="18"/>
      <c r="AU1366" s="18"/>
      <c r="AV1366" s="18"/>
      <c r="AW1366" s="18">
        <f t="shared" si="3813"/>
        <v>0</v>
      </c>
      <c r="AX1366" s="18">
        <f t="shared" si="3814"/>
        <v>0</v>
      </c>
      <c r="AY1366" s="18">
        <f t="shared" si="3815"/>
        <v>1294.683</v>
      </c>
      <c r="AZ1366" s="18"/>
      <c r="BA1366" s="18"/>
      <c r="BB1366" s="18"/>
      <c r="BC1366" s="18">
        <f t="shared" si="3804"/>
        <v>0</v>
      </c>
      <c r="BD1366" s="18">
        <f t="shared" si="3805"/>
        <v>0</v>
      </c>
      <c r="BE1366" s="18">
        <f t="shared" si="3806"/>
        <v>1294.683</v>
      </c>
      <c r="BF1366" s="18"/>
      <c r="BG1366" s="18"/>
      <c r="BH1366" s="18"/>
      <c r="BI1366" s="18">
        <f t="shared" si="3801"/>
        <v>0</v>
      </c>
      <c r="BJ1366" s="18">
        <f t="shared" si="3802"/>
        <v>0</v>
      </c>
      <c r="BK1366" s="18">
        <f t="shared" si="3803"/>
        <v>1294.683</v>
      </c>
      <c r="BL1366" s="18"/>
      <c r="BM1366" s="18"/>
      <c r="BN1366" s="18"/>
      <c r="BO1366" s="18">
        <f t="shared" si="3778"/>
        <v>0</v>
      </c>
      <c r="BP1366" s="18">
        <f t="shared" si="3779"/>
        <v>0</v>
      </c>
      <c r="BQ1366" s="18">
        <f t="shared" si="3780"/>
        <v>1294.683</v>
      </c>
      <c r="BR1366" s="18"/>
      <c r="BS1366" s="18"/>
      <c r="BT1366" s="18"/>
      <c r="BU1366" s="18">
        <f t="shared" si="3866"/>
        <v>0</v>
      </c>
      <c r="BV1366" s="18">
        <f t="shared" si="3867"/>
        <v>0</v>
      </c>
      <c r="BW1366" s="18">
        <f t="shared" si="3868"/>
        <v>1294.683</v>
      </c>
      <c r="BX1366" s="18"/>
      <c r="BY1366" s="18"/>
      <c r="BZ1366" s="18"/>
      <c r="CA1366" s="18">
        <f t="shared" si="3849"/>
        <v>0</v>
      </c>
      <c r="CB1366" s="18">
        <f t="shared" si="3850"/>
        <v>0</v>
      </c>
      <c r="CC1366" s="18">
        <f t="shared" si="3851"/>
        <v>1294.683</v>
      </c>
      <c r="CD1366" s="18"/>
      <c r="CE1366" s="27"/>
      <c r="CF1366" s="33"/>
    </row>
    <row r="1367" spans="1:84" ht="31.2" x14ac:dyDescent="0.3">
      <c r="A1367" s="41" t="s">
        <v>230</v>
      </c>
      <c r="B1367" s="39"/>
      <c r="C1367" s="41"/>
      <c r="D1367" s="41"/>
      <c r="E1367" s="14" t="s">
        <v>1029</v>
      </c>
      <c r="F1367" s="18">
        <f t="shared" ref="F1367:K1369" si="3869">F1368</f>
        <v>0</v>
      </c>
      <c r="G1367" s="18">
        <f t="shared" si="3869"/>
        <v>0</v>
      </c>
      <c r="H1367" s="18">
        <f t="shared" si="3869"/>
        <v>0</v>
      </c>
      <c r="I1367" s="18">
        <f t="shared" si="3869"/>
        <v>0</v>
      </c>
      <c r="J1367" s="18">
        <f t="shared" si="3869"/>
        <v>0</v>
      </c>
      <c r="K1367" s="18">
        <f t="shared" si="3869"/>
        <v>0</v>
      </c>
      <c r="L1367" s="18">
        <f t="shared" ref="L1367:L1438" si="3870">F1367+I1367</f>
        <v>0</v>
      </c>
      <c r="M1367" s="18">
        <f t="shared" ref="M1367:M1438" si="3871">G1367+J1367</f>
        <v>0</v>
      </c>
      <c r="N1367" s="18">
        <f t="shared" ref="N1367:N1438" si="3872">H1367+K1367</f>
        <v>0</v>
      </c>
      <c r="O1367" s="18">
        <f t="shared" ref="O1367:S1369" si="3873">O1368</f>
        <v>0</v>
      </c>
      <c r="P1367" s="18">
        <f t="shared" si="3873"/>
        <v>0</v>
      </c>
      <c r="Q1367" s="18">
        <f t="shared" si="3873"/>
        <v>0</v>
      </c>
      <c r="R1367" s="18">
        <f t="shared" si="3873"/>
        <v>0</v>
      </c>
      <c r="S1367" s="18">
        <f t="shared" si="3873"/>
        <v>0</v>
      </c>
      <c r="T1367" s="18">
        <f t="shared" si="3832"/>
        <v>0</v>
      </c>
      <c r="U1367" s="18">
        <f t="shared" si="3833"/>
        <v>0</v>
      </c>
      <c r="V1367" s="18">
        <f t="shared" si="3834"/>
        <v>0</v>
      </c>
      <c r="W1367" s="18">
        <f t="shared" ref="W1367:CD1368" si="3874">W1368</f>
        <v>0</v>
      </c>
      <c r="X1367" s="18">
        <f t="shared" si="3874"/>
        <v>0</v>
      </c>
      <c r="Y1367" s="18">
        <f t="shared" si="3874"/>
        <v>0</v>
      </c>
      <c r="Z1367" s="18">
        <f t="shared" si="3874"/>
        <v>0</v>
      </c>
      <c r="AA1367" s="18">
        <f t="shared" si="3874"/>
        <v>0</v>
      </c>
      <c r="AB1367" s="18">
        <f t="shared" si="3874"/>
        <v>0</v>
      </c>
      <c r="AC1367" s="18">
        <f t="shared" si="3836"/>
        <v>0</v>
      </c>
      <c r="AD1367" s="18">
        <f t="shared" si="3837"/>
        <v>0</v>
      </c>
      <c r="AE1367" s="18">
        <f t="shared" si="3838"/>
        <v>0</v>
      </c>
      <c r="AF1367" s="18">
        <f t="shared" si="3874"/>
        <v>0</v>
      </c>
      <c r="AG1367" s="18">
        <f t="shared" si="3874"/>
        <v>26408.017</v>
      </c>
      <c r="AH1367" s="18">
        <f t="shared" si="3874"/>
        <v>89275.228000000003</v>
      </c>
      <c r="AI1367" s="18">
        <f t="shared" si="3825"/>
        <v>0</v>
      </c>
      <c r="AJ1367" s="18">
        <f t="shared" si="3826"/>
        <v>26408.017</v>
      </c>
      <c r="AK1367" s="18">
        <f t="shared" si="3827"/>
        <v>89275.228000000003</v>
      </c>
      <c r="AL1367" s="18">
        <f t="shared" si="3874"/>
        <v>0</v>
      </c>
      <c r="AM1367" s="18">
        <f t="shared" si="3828"/>
        <v>0</v>
      </c>
      <c r="AN1367" s="18">
        <f t="shared" si="3874"/>
        <v>0</v>
      </c>
      <c r="AO1367" s="18">
        <f t="shared" si="3874"/>
        <v>0</v>
      </c>
      <c r="AP1367" s="18">
        <f t="shared" si="3874"/>
        <v>3338.3399999999997</v>
      </c>
      <c r="AQ1367" s="18">
        <f t="shared" si="3810"/>
        <v>0</v>
      </c>
      <c r="AR1367" s="18">
        <f t="shared" si="3811"/>
        <v>26408.017</v>
      </c>
      <c r="AS1367" s="18">
        <f t="shared" si="3812"/>
        <v>92613.567999999999</v>
      </c>
      <c r="AT1367" s="18">
        <f t="shared" si="3874"/>
        <v>0</v>
      </c>
      <c r="AU1367" s="18">
        <f t="shared" si="3874"/>
        <v>0</v>
      </c>
      <c r="AV1367" s="18">
        <f t="shared" si="3874"/>
        <v>0</v>
      </c>
      <c r="AW1367" s="18">
        <f t="shared" si="3813"/>
        <v>0</v>
      </c>
      <c r="AX1367" s="18">
        <f t="shared" si="3814"/>
        <v>26408.017</v>
      </c>
      <c r="AY1367" s="18">
        <f t="shared" si="3815"/>
        <v>92613.567999999999</v>
      </c>
      <c r="AZ1367" s="18">
        <f t="shared" si="3874"/>
        <v>0</v>
      </c>
      <c r="BA1367" s="18">
        <f t="shared" si="3874"/>
        <v>0</v>
      </c>
      <c r="BB1367" s="18">
        <f t="shared" si="3874"/>
        <v>0</v>
      </c>
      <c r="BC1367" s="18">
        <f t="shared" si="3804"/>
        <v>0</v>
      </c>
      <c r="BD1367" s="18">
        <f t="shared" si="3805"/>
        <v>26408.017</v>
      </c>
      <c r="BE1367" s="18">
        <f t="shared" si="3806"/>
        <v>92613.567999999999</v>
      </c>
      <c r="BF1367" s="18">
        <f t="shared" si="3874"/>
        <v>0</v>
      </c>
      <c r="BG1367" s="18">
        <f t="shared" si="3874"/>
        <v>0</v>
      </c>
      <c r="BH1367" s="18">
        <f t="shared" si="3874"/>
        <v>0</v>
      </c>
      <c r="BI1367" s="18">
        <f t="shared" si="3801"/>
        <v>0</v>
      </c>
      <c r="BJ1367" s="18">
        <f t="shared" si="3802"/>
        <v>26408.017</v>
      </c>
      <c r="BK1367" s="18">
        <f t="shared" si="3803"/>
        <v>92613.567999999999</v>
      </c>
      <c r="BL1367" s="18">
        <f t="shared" si="3874"/>
        <v>0</v>
      </c>
      <c r="BM1367" s="18">
        <f t="shared" si="3874"/>
        <v>0</v>
      </c>
      <c r="BN1367" s="18">
        <f t="shared" si="3874"/>
        <v>0</v>
      </c>
      <c r="BO1367" s="18">
        <f t="shared" si="3778"/>
        <v>0</v>
      </c>
      <c r="BP1367" s="18">
        <f t="shared" si="3779"/>
        <v>26408.017</v>
      </c>
      <c r="BQ1367" s="18">
        <f t="shared" si="3780"/>
        <v>92613.567999999999</v>
      </c>
      <c r="BR1367" s="18">
        <f t="shared" si="3874"/>
        <v>0</v>
      </c>
      <c r="BS1367" s="18">
        <f t="shared" si="3874"/>
        <v>0</v>
      </c>
      <c r="BT1367" s="18">
        <f t="shared" si="3874"/>
        <v>0</v>
      </c>
      <c r="BU1367" s="18">
        <f t="shared" si="3866"/>
        <v>0</v>
      </c>
      <c r="BV1367" s="18">
        <f t="shared" si="3867"/>
        <v>26408.017</v>
      </c>
      <c r="BW1367" s="18">
        <f t="shared" si="3868"/>
        <v>92613.567999999999</v>
      </c>
      <c r="BX1367" s="18">
        <f t="shared" si="3874"/>
        <v>0</v>
      </c>
      <c r="BY1367" s="18">
        <f t="shared" si="3874"/>
        <v>0</v>
      </c>
      <c r="BZ1367" s="18">
        <f t="shared" si="3874"/>
        <v>0</v>
      </c>
      <c r="CA1367" s="18">
        <f t="shared" si="3849"/>
        <v>0</v>
      </c>
      <c r="CB1367" s="18">
        <f t="shared" si="3850"/>
        <v>26408.017</v>
      </c>
      <c r="CC1367" s="18">
        <f t="shared" si="3851"/>
        <v>92613.567999999999</v>
      </c>
      <c r="CD1367" s="18">
        <f t="shared" si="3874"/>
        <v>0</v>
      </c>
      <c r="CE1367" s="27"/>
      <c r="CF1367" s="33"/>
    </row>
    <row r="1368" spans="1:84" ht="46.8" x14ac:dyDescent="0.3">
      <c r="A1368" s="41" t="s">
        <v>230</v>
      </c>
      <c r="B1368" s="39">
        <v>400</v>
      </c>
      <c r="C1368" s="41"/>
      <c r="D1368" s="41"/>
      <c r="E1368" s="14" t="s">
        <v>553</v>
      </c>
      <c r="F1368" s="18">
        <f t="shared" si="3869"/>
        <v>0</v>
      </c>
      <c r="G1368" s="18">
        <f t="shared" si="3869"/>
        <v>0</v>
      </c>
      <c r="H1368" s="18">
        <f t="shared" si="3869"/>
        <v>0</v>
      </c>
      <c r="I1368" s="18">
        <f t="shared" si="3869"/>
        <v>0</v>
      </c>
      <c r="J1368" s="18">
        <f t="shared" si="3869"/>
        <v>0</v>
      </c>
      <c r="K1368" s="18">
        <f t="shared" si="3869"/>
        <v>0</v>
      </c>
      <c r="L1368" s="18">
        <f t="shared" si="3870"/>
        <v>0</v>
      </c>
      <c r="M1368" s="18">
        <f t="shared" si="3871"/>
        <v>0</v>
      </c>
      <c r="N1368" s="18">
        <f t="shared" si="3872"/>
        <v>0</v>
      </c>
      <c r="O1368" s="18">
        <f t="shared" si="3873"/>
        <v>0</v>
      </c>
      <c r="P1368" s="18">
        <f t="shared" si="3873"/>
        <v>0</v>
      </c>
      <c r="Q1368" s="18">
        <f t="shared" si="3873"/>
        <v>0</v>
      </c>
      <c r="R1368" s="18">
        <f t="shared" si="3873"/>
        <v>0</v>
      </c>
      <c r="S1368" s="18">
        <f t="shared" si="3873"/>
        <v>0</v>
      </c>
      <c r="T1368" s="18">
        <f t="shared" si="3832"/>
        <v>0</v>
      </c>
      <c r="U1368" s="18">
        <f t="shared" si="3833"/>
        <v>0</v>
      </c>
      <c r="V1368" s="18">
        <f t="shared" si="3834"/>
        <v>0</v>
      </c>
      <c r="W1368" s="18">
        <f t="shared" si="3874"/>
        <v>0</v>
      </c>
      <c r="X1368" s="18">
        <f t="shared" si="3874"/>
        <v>0</v>
      </c>
      <c r="Y1368" s="18">
        <f t="shared" si="3874"/>
        <v>0</v>
      </c>
      <c r="Z1368" s="18">
        <f t="shared" si="3874"/>
        <v>0</v>
      </c>
      <c r="AA1368" s="18">
        <f t="shared" si="3874"/>
        <v>0</v>
      </c>
      <c r="AB1368" s="18">
        <f t="shared" si="3874"/>
        <v>0</v>
      </c>
      <c r="AC1368" s="18">
        <f t="shared" si="3836"/>
        <v>0</v>
      </c>
      <c r="AD1368" s="18">
        <f t="shared" si="3837"/>
        <v>0</v>
      </c>
      <c r="AE1368" s="18">
        <f t="shared" si="3838"/>
        <v>0</v>
      </c>
      <c r="AF1368" s="18">
        <f>AF1369+AF1371</f>
        <v>0</v>
      </c>
      <c r="AG1368" s="18">
        <f t="shared" ref="AG1368:CD1368" si="3875">AG1369+AG1371</f>
        <v>26408.017</v>
      </c>
      <c r="AH1368" s="18">
        <f t="shared" si="3875"/>
        <v>89275.228000000003</v>
      </c>
      <c r="AI1368" s="18">
        <f t="shared" si="3825"/>
        <v>0</v>
      </c>
      <c r="AJ1368" s="18">
        <f t="shared" si="3826"/>
        <v>26408.017</v>
      </c>
      <c r="AK1368" s="18">
        <f t="shared" si="3827"/>
        <v>89275.228000000003</v>
      </c>
      <c r="AL1368" s="18">
        <f t="shared" ref="AL1368" si="3876">AL1369+AL1371</f>
        <v>0</v>
      </c>
      <c r="AM1368" s="18">
        <f t="shared" si="3828"/>
        <v>0</v>
      </c>
      <c r="AN1368" s="18">
        <f t="shared" ref="AN1368:AP1368" si="3877">AN1369+AN1371</f>
        <v>0</v>
      </c>
      <c r="AO1368" s="18">
        <f t="shared" si="3877"/>
        <v>0</v>
      </c>
      <c r="AP1368" s="18">
        <f t="shared" si="3877"/>
        <v>3338.3399999999997</v>
      </c>
      <c r="AQ1368" s="18">
        <f t="shared" si="3810"/>
        <v>0</v>
      </c>
      <c r="AR1368" s="18">
        <f t="shared" si="3811"/>
        <v>26408.017</v>
      </c>
      <c r="AS1368" s="18">
        <f t="shared" si="3812"/>
        <v>92613.567999999999</v>
      </c>
      <c r="AT1368" s="18">
        <f t="shared" ref="AT1368:AV1368" si="3878">AT1369+AT1371</f>
        <v>0</v>
      </c>
      <c r="AU1368" s="18">
        <f t="shared" si="3878"/>
        <v>0</v>
      </c>
      <c r="AV1368" s="18">
        <f t="shared" si="3878"/>
        <v>0</v>
      </c>
      <c r="AW1368" s="18">
        <f t="shared" si="3813"/>
        <v>0</v>
      </c>
      <c r="AX1368" s="18">
        <f t="shared" si="3814"/>
        <v>26408.017</v>
      </c>
      <c r="AY1368" s="18">
        <f t="shared" si="3815"/>
        <v>92613.567999999999</v>
      </c>
      <c r="AZ1368" s="18">
        <f t="shared" ref="AZ1368:BB1368" si="3879">AZ1369+AZ1371</f>
        <v>0</v>
      </c>
      <c r="BA1368" s="18">
        <f t="shared" si="3879"/>
        <v>0</v>
      </c>
      <c r="BB1368" s="18">
        <f t="shared" si="3879"/>
        <v>0</v>
      </c>
      <c r="BC1368" s="18">
        <f t="shared" si="3804"/>
        <v>0</v>
      </c>
      <c r="BD1368" s="18">
        <f t="shared" si="3805"/>
        <v>26408.017</v>
      </c>
      <c r="BE1368" s="18">
        <f t="shared" si="3806"/>
        <v>92613.567999999999</v>
      </c>
      <c r="BF1368" s="18">
        <f t="shared" ref="BF1368:BH1368" si="3880">BF1369+BF1371</f>
        <v>0</v>
      </c>
      <c r="BG1368" s="18">
        <f t="shared" si="3880"/>
        <v>0</v>
      </c>
      <c r="BH1368" s="18">
        <f t="shared" si="3880"/>
        <v>0</v>
      </c>
      <c r="BI1368" s="18">
        <f t="shared" si="3801"/>
        <v>0</v>
      </c>
      <c r="BJ1368" s="18">
        <f t="shared" si="3802"/>
        <v>26408.017</v>
      </c>
      <c r="BK1368" s="18">
        <f t="shared" si="3803"/>
        <v>92613.567999999999</v>
      </c>
      <c r="BL1368" s="18">
        <f t="shared" ref="BL1368:BN1368" si="3881">BL1369+BL1371</f>
        <v>0</v>
      </c>
      <c r="BM1368" s="18">
        <f t="shared" si="3881"/>
        <v>0</v>
      </c>
      <c r="BN1368" s="18">
        <f t="shared" si="3881"/>
        <v>0</v>
      </c>
      <c r="BO1368" s="18">
        <f t="shared" ref="BO1368:BO1433" si="3882">BI1368+BL1368</f>
        <v>0</v>
      </c>
      <c r="BP1368" s="18">
        <f t="shared" ref="BP1368:BP1433" si="3883">BJ1368+BM1368</f>
        <v>26408.017</v>
      </c>
      <c r="BQ1368" s="18">
        <f t="shared" ref="BQ1368:BQ1433" si="3884">BK1368+BN1368</f>
        <v>92613.567999999999</v>
      </c>
      <c r="BR1368" s="18">
        <f t="shared" ref="BR1368:BT1368" si="3885">BR1369+BR1371</f>
        <v>0</v>
      </c>
      <c r="BS1368" s="18">
        <f t="shared" si="3885"/>
        <v>0</v>
      </c>
      <c r="BT1368" s="18">
        <f t="shared" si="3885"/>
        <v>0</v>
      </c>
      <c r="BU1368" s="18">
        <f t="shared" si="3866"/>
        <v>0</v>
      </c>
      <c r="BV1368" s="18">
        <f t="shared" si="3867"/>
        <v>26408.017</v>
      </c>
      <c r="BW1368" s="18">
        <f t="shared" si="3868"/>
        <v>92613.567999999999</v>
      </c>
      <c r="BX1368" s="18">
        <f t="shared" ref="BX1368:BZ1368" si="3886">BX1369+BX1371</f>
        <v>0</v>
      </c>
      <c r="BY1368" s="18">
        <f t="shared" si="3886"/>
        <v>0</v>
      </c>
      <c r="BZ1368" s="18">
        <f t="shared" si="3886"/>
        <v>0</v>
      </c>
      <c r="CA1368" s="18">
        <f t="shared" si="3849"/>
        <v>0</v>
      </c>
      <c r="CB1368" s="18">
        <f t="shared" si="3850"/>
        <v>26408.017</v>
      </c>
      <c r="CC1368" s="18">
        <f t="shared" si="3851"/>
        <v>92613.567999999999</v>
      </c>
      <c r="CD1368" s="18">
        <f t="shared" si="3875"/>
        <v>0</v>
      </c>
      <c r="CE1368" s="27"/>
      <c r="CF1368" s="33"/>
    </row>
    <row r="1369" spans="1:84" x14ac:dyDescent="0.3">
      <c r="A1369" s="41" t="s">
        <v>230</v>
      </c>
      <c r="B1369" s="39">
        <v>410</v>
      </c>
      <c r="C1369" s="41"/>
      <c r="D1369" s="41"/>
      <c r="E1369" s="14" t="s">
        <v>566</v>
      </c>
      <c r="F1369" s="18">
        <f t="shared" si="3869"/>
        <v>0</v>
      </c>
      <c r="G1369" s="18">
        <f t="shared" si="3869"/>
        <v>0</v>
      </c>
      <c r="H1369" s="18">
        <f t="shared" si="3869"/>
        <v>0</v>
      </c>
      <c r="I1369" s="18">
        <f t="shared" si="3869"/>
        <v>0</v>
      </c>
      <c r="J1369" s="18">
        <f t="shared" si="3869"/>
        <v>0</v>
      </c>
      <c r="K1369" s="18">
        <f t="shared" si="3869"/>
        <v>0</v>
      </c>
      <c r="L1369" s="18">
        <f t="shared" si="3870"/>
        <v>0</v>
      </c>
      <c r="M1369" s="18">
        <f t="shared" si="3871"/>
        <v>0</v>
      </c>
      <c r="N1369" s="18">
        <f t="shared" si="3872"/>
        <v>0</v>
      </c>
      <c r="O1369" s="18">
        <f t="shared" si="3873"/>
        <v>0</v>
      </c>
      <c r="P1369" s="18">
        <f t="shared" si="3873"/>
        <v>0</v>
      </c>
      <c r="Q1369" s="18">
        <f t="shared" si="3873"/>
        <v>0</v>
      </c>
      <c r="R1369" s="18">
        <f t="shared" si="3873"/>
        <v>0</v>
      </c>
      <c r="S1369" s="18">
        <f t="shared" si="3873"/>
        <v>0</v>
      </c>
      <c r="T1369" s="18">
        <f t="shared" si="3832"/>
        <v>0</v>
      </c>
      <c r="U1369" s="18">
        <f t="shared" si="3833"/>
        <v>0</v>
      </c>
      <c r="V1369" s="18">
        <f t="shared" si="3834"/>
        <v>0</v>
      </c>
      <c r="W1369" s="18">
        <f t="shared" ref="W1369:CD1369" si="3887">W1370</f>
        <v>0</v>
      </c>
      <c r="X1369" s="18">
        <f t="shared" si="3887"/>
        <v>0</v>
      </c>
      <c r="Y1369" s="18">
        <f t="shared" si="3887"/>
        <v>0</v>
      </c>
      <c r="Z1369" s="18">
        <f t="shared" si="3887"/>
        <v>0</v>
      </c>
      <c r="AA1369" s="18">
        <f t="shared" si="3887"/>
        <v>0</v>
      </c>
      <c r="AB1369" s="18">
        <f t="shared" si="3887"/>
        <v>0</v>
      </c>
      <c r="AC1369" s="18">
        <f t="shared" si="3836"/>
        <v>0</v>
      </c>
      <c r="AD1369" s="18">
        <f t="shared" si="3837"/>
        <v>0</v>
      </c>
      <c r="AE1369" s="18">
        <f t="shared" si="3838"/>
        <v>0</v>
      </c>
      <c r="AF1369" s="18">
        <f t="shared" si="3887"/>
        <v>0</v>
      </c>
      <c r="AG1369" s="18">
        <f t="shared" si="3887"/>
        <v>26408.017</v>
      </c>
      <c r="AH1369" s="18">
        <f t="shared" si="3887"/>
        <v>88973.407000000007</v>
      </c>
      <c r="AI1369" s="18">
        <f t="shared" si="3825"/>
        <v>0</v>
      </c>
      <c r="AJ1369" s="18">
        <f t="shared" si="3826"/>
        <v>26408.017</v>
      </c>
      <c r="AK1369" s="18">
        <f t="shared" si="3827"/>
        <v>88973.407000000007</v>
      </c>
      <c r="AL1369" s="18">
        <f t="shared" si="3887"/>
        <v>0</v>
      </c>
      <c r="AM1369" s="18">
        <f t="shared" si="3828"/>
        <v>0</v>
      </c>
      <c r="AN1369" s="18">
        <f t="shared" si="3887"/>
        <v>0</v>
      </c>
      <c r="AO1369" s="18">
        <f t="shared" si="3887"/>
        <v>0</v>
      </c>
      <c r="AP1369" s="18">
        <f t="shared" si="3887"/>
        <v>3330.49</v>
      </c>
      <c r="AQ1369" s="18">
        <f t="shared" si="3810"/>
        <v>0</v>
      </c>
      <c r="AR1369" s="18">
        <f t="shared" si="3811"/>
        <v>26408.017</v>
      </c>
      <c r="AS1369" s="18">
        <f t="shared" si="3812"/>
        <v>92303.897000000012</v>
      </c>
      <c r="AT1369" s="18">
        <f t="shared" si="3887"/>
        <v>0</v>
      </c>
      <c r="AU1369" s="18">
        <f t="shared" si="3887"/>
        <v>0</v>
      </c>
      <c r="AV1369" s="18">
        <f t="shared" si="3887"/>
        <v>0</v>
      </c>
      <c r="AW1369" s="18">
        <f t="shared" si="3813"/>
        <v>0</v>
      </c>
      <c r="AX1369" s="18">
        <f t="shared" si="3814"/>
        <v>26408.017</v>
      </c>
      <c r="AY1369" s="18">
        <f t="shared" si="3815"/>
        <v>92303.897000000012</v>
      </c>
      <c r="AZ1369" s="18">
        <f t="shared" si="3887"/>
        <v>0</v>
      </c>
      <c r="BA1369" s="18">
        <f t="shared" si="3887"/>
        <v>0</v>
      </c>
      <c r="BB1369" s="18">
        <f t="shared" si="3887"/>
        <v>0</v>
      </c>
      <c r="BC1369" s="18">
        <f t="shared" si="3804"/>
        <v>0</v>
      </c>
      <c r="BD1369" s="18">
        <f t="shared" si="3805"/>
        <v>26408.017</v>
      </c>
      <c r="BE1369" s="18">
        <f t="shared" si="3806"/>
        <v>92303.897000000012</v>
      </c>
      <c r="BF1369" s="18">
        <f t="shared" si="3887"/>
        <v>0</v>
      </c>
      <c r="BG1369" s="18">
        <f t="shared" si="3887"/>
        <v>0</v>
      </c>
      <c r="BH1369" s="18">
        <f t="shared" si="3887"/>
        <v>0</v>
      </c>
      <c r="BI1369" s="18">
        <f t="shared" si="3801"/>
        <v>0</v>
      </c>
      <c r="BJ1369" s="18">
        <f t="shared" si="3802"/>
        <v>26408.017</v>
      </c>
      <c r="BK1369" s="18">
        <f t="shared" si="3803"/>
        <v>92303.897000000012</v>
      </c>
      <c r="BL1369" s="18">
        <f t="shared" si="3887"/>
        <v>0</v>
      </c>
      <c r="BM1369" s="18">
        <f t="shared" si="3887"/>
        <v>0</v>
      </c>
      <c r="BN1369" s="18">
        <f t="shared" si="3887"/>
        <v>0</v>
      </c>
      <c r="BO1369" s="18">
        <f t="shared" si="3882"/>
        <v>0</v>
      </c>
      <c r="BP1369" s="18">
        <f t="shared" si="3883"/>
        <v>26408.017</v>
      </c>
      <c r="BQ1369" s="18">
        <f t="shared" si="3884"/>
        <v>92303.897000000012</v>
      </c>
      <c r="BR1369" s="18">
        <f t="shared" si="3887"/>
        <v>0</v>
      </c>
      <c r="BS1369" s="18">
        <f t="shared" si="3887"/>
        <v>0</v>
      </c>
      <c r="BT1369" s="18">
        <f t="shared" si="3887"/>
        <v>0</v>
      </c>
      <c r="BU1369" s="18">
        <f t="shared" si="3866"/>
        <v>0</v>
      </c>
      <c r="BV1369" s="18">
        <f t="shared" si="3867"/>
        <v>26408.017</v>
      </c>
      <c r="BW1369" s="18">
        <f t="shared" si="3868"/>
        <v>92303.897000000012</v>
      </c>
      <c r="BX1369" s="18">
        <f t="shared" si="3887"/>
        <v>0</v>
      </c>
      <c r="BY1369" s="18">
        <f t="shared" si="3887"/>
        <v>0</v>
      </c>
      <c r="BZ1369" s="18">
        <f t="shared" si="3887"/>
        <v>0</v>
      </c>
      <c r="CA1369" s="18">
        <f t="shared" si="3849"/>
        <v>0</v>
      </c>
      <c r="CB1369" s="18">
        <f t="shared" si="3850"/>
        <v>26408.017</v>
      </c>
      <c r="CC1369" s="18">
        <f t="shared" si="3851"/>
        <v>92303.897000000012</v>
      </c>
      <c r="CD1369" s="18">
        <f t="shared" si="3887"/>
        <v>0</v>
      </c>
      <c r="CE1369" s="27"/>
      <c r="CF1369" s="33"/>
    </row>
    <row r="1370" spans="1:84" x14ac:dyDescent="0.3">
      <c r="A1370" s="41" t="s">
        <v>230</v>
      </c>
      <c r="B1370" s="39">
        <v>410</v>
      </c>
      <c r="C1370" s="41" t="s">
        <v>27</v>
      </c>
      <c r="D1370" s="41" t="s">
        <v>110</v>
      </c>
      <c r="E1370" s="14" t="s">
        <v>532</v>
      </c>
      <c r="F1370" s="18"/>
      <c r="G1370" s="18"/>
      <c r="H1370" s="18"/>
      <c r="I1370" s="18"/>
      <c r="J1370" s="18"/>
      <c r="K1370" s="18"/>
      <c r="L1370" s="18">
        <f t="shared" si="3870"/>
        <v>0</v>
      </c>
      <c r="M1370" s="18">
        <f t="shared" si="3871"/>
        <v>0</v>
      </c>
      <c r="N1370" s="18">
        <f t="shared" si="3872"/>
        <v>0</v>
      </c>
      <c r="O1370" s="18"/>
      <c r="P1370" s="18"/>
      <c r="Q1370" s="18"/>
      <c r="R1370" s="18"/>
      <c r="S1370" s="18"/>
      <c r="T1370" s="18">
        <f t="shared" si="3832"/>
        <v>0</v>
      </c>
      <c r="U1370" s="18">
        <f t="shared" si="3833"/>
        <v>0</v>
      </c>
      <c r="V1370" s="18">
        <f t="shared" si="3834"/>
        <v>0</v>
      </c>
      <c r="W1370" s="18"/>
      <c r="X1370" s="18"/>
      <c r="Y1370" s="18"/>
      <c r="Z1370" s="18"/>
      <c r="AA1370" s="18"/>
      <c r="AB1370" s="18"/>
      <c r="AC1370" s="18">
        <f t="shared" si="3836"/>
        <v>0</v>
      </c>
      <c r="AD1370" s="18">
        <f t="shared" si="3837"/>
        <v>0</v>
      </c>
      <c r="AE1370" s="18">
        <f t="shared" si="3838"/>
        <v>0</v>
      </c>
      <c r="AF1370" s="18"/>
      <c r="AG1370" s="18">
        <v>26408.017</v>
      </c>
      <c r="AH1370" s="18">
        <v>88973.407000000007</v>
      </c>
      <c r="AI1370" s="18">
        <f t="shared" si="3825"/>
        <v>0</v>
      </c>
      <c r="AJ1370" s="18">
        <f t="shared" si="3826"/>
        <v>26408.017</v>
      </c>
      <c r="AK1370" s="18">
        <f t="shared" si="3827"/>
        <v>88973.407000000007</v>
      </c>
      <c r="AL1370" s="18"/>
      <c r="AM1370" s="18">
        <f t="shared" si="3828"/>
        <v>0</v>
      </c>
      <c r="AN1370" s="18"/>
      <c r="AO1370" s="18"/>
      <c r="AP1370" s="18">
        <v>3330.49</v>
      </c>
      <c r="AQ1370" s="18">
        <f t="shared" si="3810"/>
        <v>0</v>
      </c>
      <c r="AR1370" s="18">
        <f t="shared" si="3811"/>
        <v>26408.017</v>
      </c>
      <c r="AS1370" s="18">
        <f t="shared" si="3812"/>
        <v>92303.897000000012</v>
      </c>
      <c r="AT1370" s="18"/>
      <c r="AU1370" s="18"/>
      <c r="AV1370" s="18"/>
      <c r="AW1370" s="18">
        <f t="shared" si="3813"/>
        <v>0</v>
      </c>
      <c r="AX1370" s="18">
        <f t="shared" si="3814"/>
        <v>26408.017</v>
      </c>
      <c r="AY1370" s="18">
        <f t="shared" si="3815"/>
        <v>92303.897000000012</v>
      </c>
      <c r="AZ1370" s="18"/>
      <c r="BA1370" s="18"/>
      <c r="BB1370" s="18"/>
      <c r="BC1370" s="18">
        <f t="shared" si="3804"/>
        <v>0</v>
      </c>
      <c r="BD1370" s="18">
        <f t="shared" si="3805"/>
        <v>26408.017</v>
      </c>
      <c r="BE1370" s="18">
        <f t="shared" si="3806"/>
        <v>92303.897000000012</v>
      </c>
      <c r="BF1370" s="18"/>
      <c r="BG1370" s="18"/>
      <c r="BH1370" s="18"/>
      <c r="BI1370" s="18">
        <f t="shared" si="3801"/>
        <v>0</v>
      </c>
      <c r="BJ1370" s="18">
        <f t="shared" si="3802"/>
        <v>26408.017</v>
      </c>
      <c r="BK1370" s="18">
        <f t="shared" si="3803"/>
        <v>92303.897000000012</v>
      </c>
      <c r="BL1370" s="18"/>
      <c r="BM1370" s="18"/>
      <c r="BN1370" s="18"/>
      <c r="BO1370" s="18">
        <f t="shared" si="3882"/>
        <v>0</v>
      </c>
      <c r="BP1370" s="18">
        <f t="shared" si="3883"/>
        <v>26408.017</v>
      </c>
      <c r="BQ1370" s="18">
        <f t="shared" si="3884"/>
        <v>92303.897000000012</v>
      </c>
      <c r="BR1370" s="18"/>
      <c r="BS1370" s="18"/>
      <c r="BT1370" s="18"/>
      <c r="BU1370" s="18">
        <f t="shared" si="3866"/>
        <v>0</v>
      </c>
      <c r="BV1370" s="18">
        <f t="shared" si="3867"/>
        <v>26408.017</v>
      </c>
      <c r="BW1370" s="18">
        <f t="shared" si="3868"/>
        <v>92303.897000000012</v>
      </c>
      <c r="BX1370" s="18"/>
      <c r="BY1370" s="18"/>
      <c r="BZ1370" s="18"/>
      <c r="CA1370" s="18">
        <f t="shared" si="3849"/>
        <v>0</v>
      </c>
      <c r="CB1370" s="18">
        <f t="shared" si="3850"/>
        <v>26408.017</v>
      </c>
      <c r="CC1370" s="18">
        <f t="shared" si="3851"/>
        <v>92303.897000000012</v>
      </c>
      <c r="CD1370" s="18"/>
      <c r="CE1370" s="27"/>
      <c r="CF1370" s="33"/>
    </row>
    <row r="1371" spans="1:84" ht="140.4" x14ac:dyDescent="0.3">
      <c r="A1371" s="41" t="s">
        <v>230</v>
      </c>
      <c r="B1371" s="39">
        <v>460</v>
      </c>
      <c r="C1371" s="41"/>
      <c r="D1371" s="41"/>
      <c r="E1371" s="14" t="s">
        <v>567</v>
      </c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>
        <f>AF1372</f>
        <v>0</v>
      </c>
      <c r="AG1371" s="18">
        <f t="shared" ref="AG1371:CD1371" si="3888">AG1372</f>
        <v>0</v>
      </c>
      <c r="AH1371" s="18">
        <f t="shared" si="3888"/>
        <v>301.82100000000003</v>
      </c>
      <c r="AI1371" s="18">
        <f t="shared" si="3825"/>
        <v>0</v>
      </c>
      <c r="AJ1371" s="18">
        <f t="shared" si="3826"/>
        <v>0</v>
      </c>
      <c r="AK1371" s="18">
        <f t="shared" si="3827"/>
        <v>301.82100000000003</v>
      </c>
      <c r="AL1371" s="18">
        <f t="shared" si="3888"/>
        <v>0</v>
      </c>
      <c r="AM1371" s="18">
        <f t="shared" si="3828"/>
        <v>0</v>
      </c>
      <c r="AN1371" s="18">
        <f t="shared" si="3888"/>
        <v>0</v>
      </c>
      <c r="AO1371" s="18">
        <f t="shared" si="3888"/>
        <v>0</v>
      </c>
      <c r="AP1371" s="18">
        <f t="shared" si="3888"/>
        <v>7.85</v>
      </c>
      <c r="AQ1371" s="18">
        <f t="shared" si="3810"/>
        <v>0</v>
      </c>
      <c r="AR1371" s="18">
        <f t="shared" si="3811"/>
        <v>0</v>
      </c>
      <c r="AS1371" s="18">
        <f t="shared" si="3812"/>
        <v>309.67100000000005</v>
      </c>
      <c r="AT1371" s="18">
        <f t="shared" si="3888"/>
        <v>0</v>
      </c>
      <c r="AU1371" s="18">
        <f t="shared" si="3888"/>
        <v>0</v>
      </c>
      <c r="AV1371" s="18">
        <f t="shared" si="3888"/>
        <v>0</v>
      </c>
      <c r="AW1371" s="18">
        <f t="shared" si="3813"/>
        <v>0</v>
      </c>
      <c r="AX1371" s="18">
        <f t="shared" si="3814"/>
        <v>0</v>
      </c>
      <c r="AY1371" s="18">
        <f t="shared" si="3815"/>
        <v>309.67100000000005</v>
      </c>
      <c r="AZ1371" s="18">
        <f t="shared" si="3888"/>
        <v>0</v>
      </c>
      <c r="BA1371" s="18">
        <f t="shared" si="3888"/>
        <v>0</v>
      </c>
      <c r="BB1371" s="18">
        <f t="shared" si="3888"/>
        <v>0</v>
      </c>
      <c r="BC1371" s="18">
        <f t="shared" si="3804"/>
        <v>0</v>
      </c>
      <c r="BD1371" s="18">
        <f t="shared" si="3805"/>
        <v>0</v>
      </c>
      <c r="BE1371" s="18">
        <f t="shared" si="3806"/>
        <v>309.67100000000005</v>
      </c>
      <c r="BF1371" s="18">
        <f t="shared" si="3888"/>
        <v>0</v>
      </c>
      <c r="BG1371" s="18">
        <f t="shared" si="3888"/>
        <v>0</v>
      </c>
      <c r="BH1371" s="18">
        <f t="shared" si="3888"/>
        <v>0</v>
      </c>
      <c r="BI1371" s="18">
        <f t="shared" si="3801"/>
        <v>0</v>
      </c>
      <c r="BJ1371" s="18">
        <f t="shared" si="3802"/>
        <v>0</v>
      </c>
      <c r="BK1371" s="18">
        <f t="shared" si="3803"/>
        <v>309.67100000000005</v>
      </c>
      <c r="BL1371" s="18">
        <f t="shared" si="3888"/>
        <v>0</v>
      </c>
      <c r="BM1371" s="18">
        <f t="shared" si="3888"/>
        <v>0</v>
      </c>
      <c r="BN1371" s="18">
        <f t="shared" si="3888"/>
        <v>0</v>
      </c>
      <c r="BO1371" s="18">
        <f t="shared" si="3882"/>
        <v>0</v>
      </c>
      <c r="BP1371" s="18">
        <f t="shared" si="3883"/>
        <v>0</v>
      </c>
      <c r="BQ1371" s="18">
        <f t="shared" si="3884"/>
        <v>309.67100000000005</v>
      </c>
      <c r="BR1371" s="18">
        <f t="shared" si="3888"/>
        <v>0</v>
      </c>
      <c r="BS1371" s="18">
        <f t="shared" si="3888"/>
        <v>0</v>
      </c>
      <c r="BT1371" s="18">
        <f t="shared" si="3888"/>
        <v>0</v>
      </c>
      <c r="BU1371" s="18">
        <f t="shared" si="3866"/>
        <v>0</v>
      </c>
      <c r="BV1371" s="18">
        <f t="shared" si="3867"/>
        <v>0</v>
      </c>
      <c r="BW1371" s="18">
        <f t="shared" si="3868"/>
        <v>309.67100000000005</v>
      </c>
      <c r="BX1371" s="18">
        <f t="shared" si="3888"/>
        <v>0</v>
      </c>
      <c r="BY1371" s="18">
        <f t="shared" si="3888"/>
        <v>0</v>
      </c>
      <c r="BZ1371" s="18">
        <f t="shared" si="3888"/>
        <v>0</v>
      </c>
      <c r="CA1371" s="18">
        <f t="shared" si="3849"/>
        <v>0</v>
      </c>
      <c r="CB1371" s="18">
        <f t="shared" si="3850"/>
        <v>0</v>
      </c>
      <c r="CC1371" s="18">
        <f t="shared" si="3851"/>
        <v>309.67100000000005</v>
      </c>
      <c r="CD1371" s="18">
        <f t="shared" si="3888"/>
        <v>0</v>
      </c>
      <c r="CE1371" s="27"/>
      <c r="CF1371" s="33"/>
    </row>
    <row r="1372" spans="1:84" x14ac:dyDescent="0.3">
      <c r="A1372" s="41" t="s">
        <v>230</v>
      </c>
      <c r="B1372" s="39">
        <v>460</v>
      </c>
      <c r="C1372" s="41" t="s">
        <v>27</v>
      </c>
      <c r="D1372" s="41" t="s">
        <v>110</v>
      </c>
      <c r="E1372" s="14" t="s">
        <v>532</v>
      </c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>
        <v>301.82100000000003</v>
      </c>
      <c r="AI1372" s="18">
        <f t="shared" si="3825"/>
        <v>0</v>
      </c>
      <c r="AJ1372" s="18">
        <f t="shared" si="3826"/>
        <v>0</v>
      </c>
      <c r="AK1372" s="18">
        <f t="shared" si="3827"/>
        <v>301.82100000000003</v>
      </c>
      <c r="AL1372" s="18"/>
      <c r="AM1372" s="18">
        <f t="shared" si="3828"/>
        <v>0</v>
      </c>
      <c r="AN1372" s="18"/>
      <c r="AO1372" s="18"/>
      <c r="AP1372" s="18">
        <v>7.85</v>
      </c>
      <c r="AQ1372" s="18">
        <f t="shared" si="3810"/>
        <v>0</v>
      </c>
      <c r="AR1372" s="18">
        <f t="shared" si="3811"/>
        <v>0</v>
      </c>
      <c r="AS1372" s="18">
        <f t="shared" si="3812"/>
        <v>309.67100000000005</v>
      </c>
      <c r="AT1372" s="18"/>
      <c r="AU1372" s="18"/>
      <c r="AV1372" s="18"/>
      <c r="AW1372" s="18">
        <f t="shared" si="3813"/>
        <v>0</v>
      </c>
      <c r="AX1372" s="18">
        <f t="shared" si="3814"/>
        <v>0</v>
      </c>
      <c r="AY1372" s="18">
        <f t="shared" si="3815"/>
        <v>309.67100000000005</v>
      </c>
      <c r="AZ1372" s="18"/>
      <c r="BA1372" s="18"/>
      <c r="BB1372" s="18"/>
      <c r="BC1372" s="18">
        <f t="shared" si="3804"/>
        <v>0</v>
      </c>
      <c r="BD1372" s="18">
        <f t="shared" si="3805"/>
        <v>0</v>
      </c>
      <c r="BE1372" s="18">
        <f t="shared" si="3806"/>
        <v>309.67100000000005</v>
      </c>
      <c r="BF1372" s="18"/>
      <c r="BG1372" s="18"/>
      <c r="BH1372" s="18"/>
      <c r="BI1372" s="18">
        <f t="shared" si="3801"/>
        <v>0</v>
      </c>
      <c r="BJ1372" s="18">
        <f t="shared" si="3802"/>
        <v>0</v>
      </c>
      <c r="BK1372" s="18">
        <f t="shared" si="3803"/>
        <v>309.67100000000005</v>
      </c>
      <c r="BL1372" s="18"/>
      <c r="BM1372" s="18"/>
      <c r="BN1372" s="18"/>
      <c r="BO1372" s="18">
        <f t="shared" si="3882"/>
        <v>0</v>
      </c>
      <c r="BP1372" s="18">
        <f t="shared" si="3883"/>
        <v>0</v>
      </c>
      <c r="BQ1372" s="18">
        <f t="shared" si="3884"/>
        <v>309.67100000000005</v>
      </c>
      <c r="BR1372" s="18"/>
      <c r="BS1372" s="18"/>
      <c r="BT1372" s="18"/>
      <c r="BU1372" s="18">
        <f t="shared" si="3866"/>
        <v>0</v>
      </c>
      <c r="BV1372" s="18">
        <f t="shared" si="3867"/>
        <v>0</v>
      </c>
      <c r="BW1372" s="18">
        <f t="shared" si="3868"/>
        <v>309.67100000000005</v>
      </c>
      <c r="BX1372" s="18"/>
      <c r="BY1372" s="18"/>
      <c r="BZ1372" s="18"/>
      <c r="CA1372" s="18">
        <f t="shared" si="3849"/>
        <v>0</v>
      </c>
      <c r="CB1372" s="18">
        <f t="shared" si="3850"/>
        <v>0</v>
      </c>
      <c r="CC1372" s="18">
        <f t="shared" si="3851"/>
        <v>309.67100000000005</v>
      </c>
      <c r="CD1372" s="18"/>
      <c r="CE1372" s="27"/>
      <c r="CF1372" s="33"/>
    </row>
    <row r="1373" spans="1:84" ht="31.2" x14ac:dyDescent="0.3">
      <c r="A1373" s="41" t="s">
        <v>1250</v>
      </c>
      <c r="B1373" s="39"/>
      <c r="C1373" s="41"/>
      <c r="D1373" s="41"/>
      <c r="E1373" s="14" t="s">
        <v>1255</v>
      </c>
      <c r="F1373" s="18">
        <f t="shared" ref="F1373:K1375" si="3889">F1374</f>
        <v>0</v>
      </c>
      <c r="G1373" s="18">
        <f t="shared" si="3889"/>
        <v>17616.3</v>
      </c>
      <c r="H1373" s="18">
        <f t="shared" si="3889"/>
        <v>0</v>
      </c>
      <c r="I1373" s="18">
        <f t="shared" si="3889"/>
        <v>0</v>
      </c>
      <c r="J1373" s="18">
        <f t="shared" si="3889"/>
        <v>0</v>
      </c>
      <c r="K1373" s="18">
        <f t="shared" si="3889"/>
        <v>0</v>
      </c>
      <c r="L1373" s="18">
        <f t="shared" si="3870"/>
        <v>0</v>
      </c>
      <c r="M1373" s="18">
        <f t="shared" si="3871"/>
        <v>17616.3</v>
      </c>
      <c r="N1373" s="18">
        <f t="shared" si="3872"/>
        <v>0</v>
      </c>
      <c r="O1373" s="18">
        <f t="shared" ref="O1373:S1375" si="3890">O1374</f>
        <v>0</v>
      </c>
      <c r="P1373" s="18">
        <f t="shared" si="3890"/>
        <v>0</v>
      </c>
      <c r="Q1373" s="18">
        <f t="shared" si="3890"/>
        <v>0</v>
      </c>
      <c r="R1373" s="18">
        <f t="shared" si="3890"/>
        <v>0</v>
      </c>
      <c r="S1373" s="18">
        <f t="shared" si="3890"/>
        <v>0</v>
      </c>
      <c r="T1373" s="18">
        <f t="shared" si="3832"/>
        <v>0</v>
      </c>
      <c r="U1373" s="18">
        <f t="shared" si="3833"/>
        <v>17616.3</v>
      </c>
      <c r="V1373" s="18">
        <f t="shared" si="3834"/>
        <v>0</v>
      </c>
      <c r="W1373" s="18">
        <f t="shared" ref="W1373:CD1375" si="3891">W1374</f>
        <v>0</v>
      </c>
      <c r="X1373" s="18">
        <f t="shared" si="3891"/>
        <v>0</v>
      </c>
      <c r="Y1373" s="18">
        <f t="shared" si="3891"/>
        <v>0</v>
      </c>
      <c r="Z1373" s="18">
        <f t="shared" si="3891"/>
        <v>0</v>
      </c>
      <c r="AA1373" s="18">
        <f t="shared" si="3891"/>
        <v>0</v>
      </c>
      <c r="AB1373" s="18">
        <f t="shared" si="3891"/>
        <v>0</v>
      </c>
      <c r="AC1373" s="18">
        <f t="shared" si="3836"/>
        <v>0</v>
      </c>
      <c r="AD1373" s="18">
        <f t="shared" si="3837"/>
        <v>17616.3</v>
      </c>
      <c r="AE1373" s="18">
        <f t="shared" si="3838"/>
        <v>0</v>
      </c>
      <c r="AF1373" s="18">
        <f t="shared" si="3891"/>
        <v>0</v>
      </c>
      <c r="AG1373" s="18">
        <f t="shared" si="3891"/>
        <v>0</v>
      </c>
      <c r="AH1373" s="18">
        <f t="shared" si="3891"/>
        <v>0</v>
      </c>
      <c r="AI1373" s="18">
        <f t="shared" si="3825"/>
        <v>0</v>
      </c>
      <c r="AJ1373" s="18">
        <f t="shared" si="3826"/>
        <v>17616.3</v>
      </c>
      <c r="AK1373" s="18">
        <f t="shared" si="3827"/>
        <v>0</v>
      </c>
      <c r="AL1373" s="18">
        <f t="shared" si="3891"/>
        <v>0</v>
      </c>
      <c r="AM1373" s="18">
        <f t="shared" si="3828"/>
        <v>0</v>
      </c>
      <c r="AN1373" s="18">
        <f t="shared" si="3891"/>
        <v>0</v>
      </c>
      <c r="AO1373" s="18">
        <f t="shared" si="3891"/>
        <v>0</v>
      </c>
      <c r="AP1373" s="18">
        <f t="shared" si="3891"/>
        <v>0</v>
      </c>
      <c r="AQ1373" s="18">
        <f t="shared" si="3810"/>
        <v>0</v>
      </c>
      <c r="AR1373" s="18">
        <f t="shared" si="3811"/>
        <v>17616.3</v>
      </c>
      <c r="AS1373" s="18">
        <f t="shared" si="3812"/>
        <v>0</v>
      </c>
      <c r="AT1373" s="18">
        <f t="shared" si="3891"/>
        <v>0</v>
      </c>
      <c r="AU1373" s="18">
        <f t="shared" si="3891"/>
        <v>0</v>
      </c>
      <c r="AV1373" s="18">
        <f t="shared" si="3891"/>
        <v>0</v>
      </c>
      <c r="AW1373" s="18">
        <f t="shared" si="3813"/>
        <v>0</v>
      </c>
      <c r="AX1373" s="18">
        <f t="shared" si="3814"/>
        <v>17616.3</v>
      </c>
      <c r="AY1373" s="18">
        <f t="shared" si="3815"/>
        <v>0</v>
      </c>
      <c r="AZ1373" s="18">
        <f t="shared" si="3891"/>
        <v>0</v>
      </c>
      <c r="BA1373" s="18">
        <f t="shared" si="3891"/>
        <v>0</v>
      </c>
      <c r="BB1373" s="18">
        <f t="shared" si="3891"/>
        <v>0</v>
      </c>
      <c r="BC1373" s="18">
        <f t="shared" si="3804"/>
        <v>0</v>
      </c>
      <c r="BD1373" s="18">
        <f t="shared" si="3805"/>
        <v>17616.3</v>
      </c>
      <c r="BE1373" s="18">
        <f t="shared" si="3806"/>
        <v>0</v>
      </c>
      <c r="BF1373" s="18">
        <f t="shared" si="3891"/>
        <v>0</v>
      </c>
      <c r="BG1373" s="18">
        <f t="shared" si="3891"/>
        <v>0</v>
      </c>
      <c r="BH1373" s="18">
        <f t="shared" si="3891"/>
        <v>0</v>
      </c>
      <c r="BI1373" s="18">
        <f t="shared" si="3801"/>
        <v>0</v>
      </c>
      <c r="BJ1373" s="18">
        <f t="shared" si="3802"/>
        <v>17616.3</v>
      </c>
      <c r="BK1373" s="18">
        <f t="shared" si="3803"/>
        <v>0</v>
      </c>
      <c r="BL1373" s="18">
        <f t="shared" si="3891"/>
        <v>0</v>
      </c>
      <c r="BM1373" s="18">
        <f t="shared" si="3891"/>
        <v>0</v>
      </c>
      <c r="BN1373" s="18">
        <f t="shared" si="3891"/>
        <v>0</v>
      </c>
      <c r="BO1373" s="18">
        <f t="shared" si="3882"/>
        <v>0</v>
      </c>
      <c r="BP1373" s="18">
        <f t="shared" si="3883"/>
        <v>17616.3</v>
      </c>
      <c r="BQ1373" s="18">
        <f t="shared" si="3884"/>
        <v>0</v>
      </c>
      <c r="BR1373" s="18">
        <f t="shared" si="3891"/>
        <v>0</v>
      </c>
      <c r="BS1373" s="18">
        <f t="shared" si="3891"/>
        <v>0</v>
      </c>
      <c r="BT1373" s="18">
        <f t="shared" si="3891"/>
        <v>0</v>
      </c>
      <c r="BU1373" s="18">
        <f t="shared" si="3866"/>
        <v>0</v>
      </c>
      <c r="BV1373" s="18">
        <f t="shared" si="3867"/>
        <v>17616.3</v>
      </c>
      <c r="BW1373" s="18">
        <f t="shared" si="3868"/>
        <v>0</v>
      </c>
      <c r="BX1373" s="18">
        <f t="shared" si="3891"/>
        <v>0</v>
      </c>
      <c r="BY1373" s="18">
        <f t="shared" si="3891"/>
        <v>0</v>
      </c>
      <c r="BZ1373" s="18">
        <f t="shared" si="3891"/>
        <v>0</v>
      </c>
      <c r="CA1373" s="18">
        <f t="shared" si="3849"/>
        <v>0</v>
      </c>
      <c r="CB1373" s="18">
        <f t="shared" si="3850"/>
        <v>17616.3</v>
      </c>
      <c r="CC1373" s="18">
        <f t="shared" si="3851"/>
        <v>0</v>
      </c>
      <c r="CD1373" s="18">
        <f t="shared" si="3891"/>
        <v>0</v>
      </c>
      <c r="CE1373" s="27"/>
      <c r="CF1373" s="33"/>
    </row>
    <row r="1374" spans="1:84" ht="46.8" x14ac:dyDescent="0.3">
      <c r="A1374" s="41" t="s">
        <v>1250</v>
      </c>
      <c r="B1374" s="39">
        <v>400</v>
      </c>
      <c r="C1374" s="41"/>
      <c r="D1374" s="41"/>
      <c r="E1374" s="14" t="s">
        <v>553</v>
      </c>
      <c r="F1374" s="18">
        <f t="shared" si="3889"/>
        <v>0</v>
      </c>
      <c r="G1374" s="18">
        <f t="shared" si="3889"/>
        <v>17616.3</v>
      </c>
      <c r="H1374" s="18">
        <f t="shared" si="3889"/>
        <v>0</v>
      </c>
      <c r="I1374" s="18">
        <f t="shared" si="3889"/>
        <v>0</v>
      </c>
      <c r="J1374" s="18">
        <f t="shared" si="3889"/>
        <v>0</v>
      </c>
      <c r="K1374" s="18">
        <f t="shared" si="3889"/>
        <v>0</v>
      </c>
      <c r="L1374" s="18">
        <f t="shared" si="3870"/>
        <v>0</v>
      </c>
      <c r="M1374" s="18">
        <f t="shared" si="3871"/>
        <v>17616.3</v>
      </c>
      <c r="N1374" s="18">
        <f t="shared" si="3872"/>
        <v>0</v>
      </c>
      <c r="O1374" s="18">
        <f t="shared" si="3890"/>
        <v>0</v>
      </c>
      <c r="P1374" s="18">
        <f t="shared" si="3890"/>
        <v>0</v>
      </c>
      <c r="Q1374" s="18">
        <f t="shared" si="3890"/>
        <v>0</v>
      </c>
      <c r="R1374" s="18">
        <f t="shared" si="3890"/>
        <v>0</v>
      </c>
      <c r="S1374" s="18">
        <f t="shared" si="3890"/>
        <v>0</v>
      </c>
      <c r="T1374" s="18">
        <f t="shared" si="3832"/>
        <v>0</v>
      </c>
      <c r="U1374" s="18">
        <f t="shared" si="3833"/>
        <v>17616.3</v>
      </c>
      <c r="V1374" s="18">
        <f t="shared" si="3834"/>
        <v>0</v>
      </c>
      <c r="W1374" s="18">
        <f t="shared" si="3891"/>
        <v>0</v>
      </c>
      <c r="X1374" s="18">
        <f t="shared" si="3891"/>
        <v>0</v>
      </c>
      <c r="Y1374" s="18">
        <f t="shared" si="3891"/>
        <v>0</v>
      </c>
      <c r="Z1374" s="18">
        <f t="shared" si="3891"/>
        <v>0</v>
      </c>
      <c r="AA1374" s="18">
        <f t="shared" si="3891"/>
        <v>0</v>
      </c>
      <c r="AB1374" s="18">
        <f t="shared" si="3891"/>
        <v>0</v>
      </c>
      <c r="AC1374" s="18">
        <f t="shared" si="3836"/>
        <v>0</v>
      </c>
      <c r="AD1374" s="18">
        <f t="shared" si="3837"/>
        <v>17616.3</v>
      </c>
      <c r="AE1374" s="18">
        <f t="shared" si="3838"/>
        <v>0</v>
      </c>
      <c r="AF1374" s="18">
        <f t="shared" si="3891"/>
        <v>0</v>
      </c>
      <c r="AG1374" s="18">
        <f t="shared" si="3891"/>
        <v>0</v>
      </c>
      <c r="AH1374" s="18">
        <f t="shared" si="3891"/>
        <v>0</v>
      </c>
      <c r="AI1374" s="18">
        <f t="shared" si="3825"/>
        <v>0</v>
      </c>
      <c r="AJ1374" s="18">
        <f t="shared" si="3826"/>
        <v>17616.3</v>
      </c>
      <c r="AK1374" s="18">
        <f t="shared" si="3827"/>
        <v>0</v>
      </c>
      <c r="AL1374" s="18">
        <f t="shared" si="3891"/>
        <v>0</v>
      </c>
      <c r="AM1374" s="18">
        <f t="shared" si="3828"/>
        <v>0</v>
      </c>
      <c r="AN1374" s="18">
        <f t="shared" si="3891"/>
        <v>0</v>
      </c>
      <c r="AO1374" s="18">
        <f t="shared" si="3891"/>
        <v>0</v>
      </c>
      <c r="AP1374" s="18">
        <f t="shared" si="3891"/>
        <v>0</v>
      </c>
      <c r="AQ1374" s="18">
        <f t="shared" si="3810"/>
        <v>0</v>
      </c>
      <c r="AR1374" s="18">
        <f t="shared" si="3811"/>
        <v>17616.3</v>
      </c>
      <c r="AS1374" s="18">
        <f t="shared" si="3812"/>
        <v>0</v>
      </c>
      <c r="AT1374" s="18">
        <f t="shared" si="3891"/>
        <v>0</v>
      </c>
      <c r="AU1374" s="18">
        <f t="shared" si="3891"/>
        <v>0</v>
      </c>
      <c r="AV1374" s="18">
        <f t="shared" si="3891"/>
        <v>0</v>
      </c>
      <c r="AW1374" s="18">
        <f t="shared" si="3813"/>
        <v>0</v>
      </c>
      <c r="AX1374" s="18">
        <f t="shared" si="3814"/>
        <v>17616.3</v>
      </c>
      <c r="AY1374" s="18">
        <f t="shared" si="3815"/>
        <v>0</v>
      </c>
      <c r="AZ1374" s="18">
        <f t="shared" si="3891"/>
        <v>0</v>
      </c>
      <c r="BA1374" s="18">
        <f t="shared" si="3891"/>
        <v>0</v>
      </c>
      <c r="BB1374" s="18">
        <f t="shared" si="3891"/>
        <v>0</v>
      </c>
      <c r="BC1374" s="18">
        <f t="shared" si="3804"/>
        <v>0</v>
      </c>
      <c r="BD1374" s="18">
        <f t="shared" si="3805"/>
        <v>17616.3</v>
      </c>
      <c r="BE1374" s="18">
        <f t="shared" si="3806"/>
        <v>0</v>
      </c>
      <c r="BF1374" s="18">
        <f t="shared" si="3891"/>
        <v>0</v>
      </c>
      <c r="BG1374" s="18">
        <f t="shared" si="3891"/>
        <v>0</v>
      </c>
      <c r="BH1374" s="18">
        <f t="shared" si="3891"/>
        <v>0</v>
      </c>
      <c r="BI1374" s="18">
        <f t="shared" si="3801"/>
        <v>0</v>
      </c>
      <c r="BJ1374" s="18">
        <f t="shared" si="3802"/>
        <v>17616.3</v>
      </c>
      <c r="BK1374" s="18">
        <f t="shared" si="3803"/>
        <v>0</v>
      </c>
      <c r="BL1374" s="18">
        <f t="shared" si="3891"/>
        <v>0</v>
      </c>
      <c r="BM1374" s="18">
        <f t="shared" si="3891"/>
        <v>0</v>
      </c>
      <c r="BN1374" s="18">
        <f t="shared" si="3891"/>
        <v>0</v>
      </c>
      <c r="BO1374" s="18">
        <f t="shared" si="3882"/>
        <v>0</v>
      </c>
      <c r="BP1374" s="18">
        <f t="shared" si="3883"/>
        <v>17616.3</v>
      </c>
      <c r="BQ1374" s="18">
        <f t="shared" si="3884"/>
        <v>0</v>
      </c>
      <c r="BR1374" s="18">
        <f t="shared" si="3891"/>
        <v>0</v>
      </c>
      <c r="BS1374" s="18">
        <f t="shared" si="3891"/>
        <v>0</v>
      </c>
      <c r="BT1374" s="18">
        <f t="shared" si="3891"/>
        <v>0</v>
      </c>
      <c r="BU1374" s="18">
        <f t="shared" si="3866"/>
        <v>0</v>
      </c>
      <c r="BV1374" s="18">
        <f t="shared" si="3867"/>
        <v>17616.3</v>
      </c>
      <c r="BW1374" s="18">
        <f t="shared" si="3868"/>
        <v>0</v>
      </c>
      <c r="BX1374" s="18">
        <f t="shared" si="3891"/>
        <v>0</v>
      </c>
      <c r="BY1374" s="18">
        <f t="shared" si="3891"/>
        <v>0</v>
      </c>
      <c r="BZ1374" s="18">
        <f t="shared" si="3891"/>
        <v>0</v>
      </c>
      <c r="CA1374" s="18">
        <f t="shared" si="3849"/>
        <v>0</v>
      </c>
      <c r="CB1374" s="18">
        <f t="shared" si="3850"/>
        <v>17616.3</v>
      </c>
      <c r="CC1374" s="18">
        <f t="shared" si="3851"/>
        <v>0</v>
      </c>
      <c r="CD1374" s="18">
        <f t="shared" si="3891"/>
        <v>0</v>
      </c>
      <c r="CE1374" s="27"/>
      <c r="CF1374" s="33"/>
    </row>
    <row r="1375" spans="1:84" ht="140.4" x14ac:dyDescent="0.3">
      <c r="A1375" s="41" t="s">
        <v>1250</v>
      </c>
      <c r="B1375" s="39">
        <v>460</v>
      </c>
      <c r="C1375" s="41"/>
      <c r="D1375" s="41"/>
      <c r="E1375" s="14" t="s">
        <v>567</v>
      </c>
      <c r="F1375" s="18">
        <f t="shared" si="3889"/>
        <v>0</v>
      </c>
      <c r="G1375" s="18">
        <f t="shared" si="3889"/>
        <v>17616.3</v>
      </c>
      <c r="H1375" s="18">
        <f t="shared" si="3889"/>
        <v>0</v>
      </c>
      <c r="I1375" s="18">
        <f t="shared" si="3889"/>
        <v>0</v>
      </c>
      <c r="J1375" s="18">
        <f t="shared" si="3889"/>
        <v>0</v>
      </c>
      <c r="K1375" s="18">
        <f t="shared" si="3889"/>
        <v>0</v>
      </c>
      <c r="L1375" s="18">
        <f t="shared" si="3870"/>
        <v>0</v>
      </c>
      <c r="M1375" s="18">
        <f t="shared" si="3871"/>
        <v>17616.3</v>
      </c>
      <c r="N1375" s="18">
        <f t="shared" si="3872"/>
        <v>0</v>
      </c>
      <c r="O1375" s="18">
        <f t="shared" si="3890"/>
        <v>0</v>
      </c>
      <c r="P1375" s="18">
        <f t="shared" si="3890"/>
        <v>0</v>
      </c>
      <c r="Q1375" s="18">
        <f t="shared" si="3890"/>
        <v>0</v>
      </c>
      <c r="R1375" s="18">
        <f t="shared" si="3890"/>
        <v>0</v>
      </c>
      <c r="S1375" s="18">
        <f t="shared" si="3890"/>
        <v>0</v>
      </c>
      <c r="T1375" s="18">
        <f t="shared" si="3832"/>
        <v>0</v>
      </c>
      <c r="U1375" s="18">
        <f t="shared" si="3833"/>
        <v>17616.3</v>
      </c>
      <c r="V1375" s="18">
        <f t="shared" si="3834"/>
        <v>0</v>
      </c>
      <c r="W1375" s="18">
        <f t="shared" si="3891"/>
        <v>0</v>
      </c>
      <c r="X1375" s="18">
        <f t="shared" si="3891"/>
        <v>0</v>
      </c>
      <c r="Y1375" s="18">
        <f t="shared" si="3891"/>
        <v>0</v>
      </c>
      <c r="Z1375" s="18">
        <f t="shared" si="3891"/>
        <v>0</v>
      </c>
      <c r="AA1375" s="18">
        <f t="shared" si="3891"/>
        <v>0</v>
      </c>
      <c r="AB1375" s="18">
        <f t="shared" si="3891"/>
        <v>0</v>
      </c>
      <c r="AC1375" s="18">
        <f t="shared" si="3836"/>
        <v>0</v>
      </c>
      <c r="AD1375" s="18">
        <f t="shared" si="3837"/>
        <v>17616.3</v>
      </c>
      <c r="AE1375" s="18">
        <f t="shared" si="3838"/>
        <v>0</v>
      </c>
      <c r="AF1375" s="18">
        <f t="shared" si="3891"/>
        <v>0</v>
      </c>
      <c r="AG1375" s="18">
        <f t="shared" si="3891"/>
        <v>0</v>
      </c>
      <c r="AH1375" s="18">
        <f t="shared" si="3891"/>
        <v>0</v>
      </c>
      <c r="AI1375" s="18">
        <f t="shared" si="3825"/>
        <v>0</v>
      </c>
      <c r="AJ1375" s="18">
        <f t="shared" si="3826"/>
        <v>17616.3</v>
      </c>
      <c r="AK1375" s="18">
        <f t="shared" si="3827"/>
        <v>0</v>
      </c>
      <c r="AL1375" s="18">
        <f t="shared" si="3891"/>
        <v>0</v>
      </c>
      <c r="AM1375" s="18">
        <f t="shared" si="3828"/>
        <v>0</v>
      </c>
      <c r="AN1375" s="18">
        <f t="shared" si="3891"/>
        <v>0</v>
      </c>
      <c r="AO1375" s="18">
        <f t="shared" si="3891"/>
        <v>0</v>
      </c>
      <c r="AP1375" s="18">
        <f t="shared" si="3891"/>
        <v>0</v>
      </c>
      <c r="AQ1375" s="18">
        <f t="shared" si="3810"/>
        <v>0</v>
      </c>
      <c r="AR1375" s="18">
        <f t="shared" si="3811"/>
        <v>17616.3</v>
      </c>
      <c r="AS1375" s="18">
        <f t="shared" si="3812"/>
        <v>0</v>
      </c>
      <c r="AT1375" s="18">
        <f t="shared" si="3891"/>
        <v>0</v>
      </c>
      <c r="AU1375" s="18">
        <f t="shared" si="3891"/>
        <v>0</v>
      </c>
      <c r="AV1375" s="18">
        <f t="shared" si="3891"/>
        <v>0</v>
      </c>
      <c r="AW1375" s="18">
        <f t="shared" si="3813"/>
        <v>0</v>
      </c>
      <c r="AX1375" s="18">
        <f t="shared" si="3814"/>
        <v>17616.3</v>
      </c>
      <c r="AY1375" s="18">
        <f t="shared" si="3815"/>
        <v>0</v>
      </c>
      <c r="AZ1375" s="18">
        <f t="shared" si="3891"/>
        <v>0</v>
      </c>
      <c r="BA1375" s="18">
        <f t="shared" si="3891"/>
        <v>0</v>
      </c>
      <c r="BB1375" s="18">
        <f t="shared" si="3891"/>
        <v>0</v>
      </c>
      <c r="BC1375" s="18">
        <f t="shared" si="3804"/>
        <v>0</v>
      </c>
      <c r="BD1375" s="18">
        <f t="shared" si="3805"/>
        <v>17616.3</v>
      </c>
      <c r="BE1375" s="18">
        <f t="shared" si="3806"/>
        <v>0</v>
      </c>
      <c r="BF1375" s="18">
        <f t="shared" si="3891"/>
        <v>0</v>
      </c>
      <c r="BG1375" s="18">
        <f t="shared" si="3891"/>
        <v>0</v>
      </c>
      <c r="BH1375" s="18">
        <f t="shared" si="3891"/>
        <v>0</v>
      </c>
      <c r="BI1375" s="18">
        <f t="shared" si="3801"/>
        <v>0</v>
      </c>
      <c r="BJ1375" s="18">
        <f t="shared" si="3802"/>
        <v>17616.3</v>
      </c>
      <c r="BK1375" s="18">
        <f t="shared" si="3803"/>
        <v>0</v>
      </c>
      <c r="BL1375" s="18">
        <f t="shared" si="3891"/>
        <v>0</v>
      </c>
      <c r="BM1375" s="18">
        <f t="shared" si="3891"/>
        <v>0</v>
      </c>
      <c r="BN1375" s="18">
        <f t="shared" si="3891"/>
        <v>0</v>
      </c>
      <c r="BO1375" s="18">
        <f t="shared" si="3882"/>
        <v>0</v>
      </c>
      <c r="BP1375" s="18">
        <f t="shared" si="3883"/>
        <v>17616.3</v>
      </c>
      <c r="BQ1375" s="18">
        <f t="shared" si="3884"/>
        <v>0</v>
      </c>
      <c r="BR1375" s="18">
        <f t="shared" si="3891"/>
        <v>0</v>
      </c>
      <c r="BS1375" s="18">
        <f t="shared" si="3891"/>
        <v>0</v>
      </c>
      <c r="BT1375" s="18">
        <f t="shared" si="3891"/>
        <v>0</v>
      </c>
      <c r="BU1375" s="18">
        <f t="shared" si="3866"/>
        <v>0</v>
      </c>
      <c r="BV1375" s="18">
        <f t="shared" si="3867"/>
        <v>17616.3</v>
      </c>
      <c r="BW1375" s="18">
        <f t="shared" si="3868"/>
        <v>0</v>
      </c>
      <c r="BX1375" s="18">
        <f t="shared" si="3891"/>
        <v>0</v>
      </c>
      <c r="BY1375" s="18">
        <f t="shared" si="3891"/>
        <v>0</v>
      </c>
      <c r="BZ1375" s="18">
        <f t="shared" si="3891"/>
        <v>0</v>
      </c>
      <c r="CA1375" s="18">
        <f t="shared" si="3849"/>
        <v>0</v>
      </c>
      <c r="CB1375" s="18">
        <f t="shared" si="3850"/>
        <v>17616.3</v>
      </c>
      <c r="CC1375" s="18">
        <f t="shared" si="3851"/>
        <v>0</v>
      </c>
      <c r="CD1375" s="18">
        <f t="shared" si="3891"/>
        <v>0</v>
      </c>
      <c r="CE1375" s="27"/>
      <c r="CF1375" s="33"/>
    </row>
    <row r="1376" spans="1:84" x14ac:dyDescent="0.3">
      <c r="A1376" s="41" t="s">
        <v>1250</v>
      </c>
      <c r="B1376" s="39">
        <v>460</v>
      </c>
      <c r="C1376" s="41" t="s">
        <v>27</v>
      </c>
      <c r="D1376" s="41" t="s">
        <v>110</v>
      </c>
      <c r="E1376" s="14" t="s">
        <v>532</v>
      </c>
      <c r="F1376" s="18"/>
      <c r="G1376" s="23">
        <v>17616.3</v>
      </c>
      <c r="H1376" s="18"/>
      <c r="I1376" s="18"/>
      <c r="J1376" s="18"/>
      <c r="K1376" s="18"/>
      <c r="L1376" s="18">
        <f t="shared" si="3870"/>
        <v>0</v>
      </c>
      <c r="M1376" s="18">
        <f t="shared" si="3871"/>
        <v>17616.3</v>
      </c>
      <c r="N1376" s="18">
        <f t="shared" si="3872"/>
        <v>0</v>
      </c>
      <c r="O1376" s="18"/>
      <c r="P1376" s="18"/>
      <c r="Q1376" s="18"/>
      <c r="R1376" s="18"/>
      <c r="S1376" s="18"/>
      <c r="T1376" s="18">
        <f t="shared" si="3832"/>
        <v>0</v>
      </c>
      <c r="U1376" s="18">
        <f t="shared" si="3833"/>
        <v>17616.3</v>
      </c>
      <c r="V1376" s="18">
        <f t="shared" si="3834"/>
        <v>0</v>
      </c>
      <c r="W1376" s="18"/>
      <c r="X1376" s="18"/>
      <c r="Y1376" s="18"/>
      <c r="Z1376" s="18"/>
      <c r="AA1376" s="18"/>
      <c r="AB1376" s="18"/>
      <c r="AC1376" s="18">
        <f t="shared" si="3836"/>
        <v>0</v>
      </c>
      <c r="AD1376" s="18">
        <f t="shared" si="3837"/>
        <v>17616.3</v>
      </c>
      <c r="AE1376" s="18">
        <f t="shared" si="3838"/>
        <v>0</v>
      </c>
      <c r="AF1376" s="18"/>
      <c r="AG1376" s="18"/>
      <c r="AH1376" s="18"/>
      <c r="AI1376" s="18">
        <f t="shared" si="3825"/>
        <v>0</v>
      </c>
      <c r="AJ1376" s="18">
        <f t="shared" si="3826"/>
        <v>17616.3</v>
      </c>
      <c r="AK1376" s="18">
        <f t="shared" si="3827"/>
        <v>0</v>
      </c>
      <c r="AL1376" s="18"/>
      <c r="AM1376" s="18">
        <f t="shared" si="3828"/>
        <v>0</v>
      </c>
      <c r="AN1376" s="18"/>
      <c r="AO1376" s="18"/>
      <c r="AP1376" s="18"/>
      <c r="AQ1376" s="18">
        <f t="shared" si="3810"/>
        <v>0</v>
      </c>
      <c r="AR1376" s="18">
        <f t="shared" si="3811"/>
        <v>17616.3</v>
      </c>
      <c r="AS1376" s="18">
        <f t="shared" si="3812"/>
        <v>0</v>
      </c>
      <c r="AT1376" s="18"/>
      <c r="AU1376" s="18"/>
      <c r="AV1376" s="18"/>
      <c r="AW1376" s="18">
        <f t="shared" si="3813"/>
        <v>0</v>
      </c>
      <c r="AX1376" s="18">
        <f t="shared" si="3814"/>
        <v>17616.3</v>
      </c>
      <c r="AY1376" s="18">
        <f t="shared" si="3815"/>
        <v>0</v>
      </c>
      <c r="AZ1376" s="18"/>
      <c r="BA1376" s="18"/>
      <c r="BB1376" s="18"/>
      <c r="BC1376" s="18">
        <f t="shared" si="3804"/>
        <v>0</v>
      </c>
      <c r="BD1376" s="18">
        <f t="shared" si="3805"/>
        <v>17616.3</v>
      </c>
      <c r="BE1376" s="18">
        <f t="shared" si="3806"/>
        <v>0</v>
      </c>
      <c r="BF1376" s="18"/>
      <c r="BG1376" s="18"/>
      <c r="BH1376" s="18"/>
      <c r="BI1376" s="18">
        <f t="shared" si="3801"/>
        <v>0</v>
      </c>
      <c r="BJ1376" s="18">
        <f t="shared" si="3802"/>
        <v>17616.3</v>
      </c>
      <c r="BK1376" s="18">
        <f t="shared" si="3803"/>
        <v>0</v>
      </c>
      <c r="BL1376" s="18"/>
      <c r="BM1376" s="18"/>
      <c r="BN1376" s="18"/>
      <c r="BO1376" s="18">
        <f t="shared" si="3882"/>
        <v>0</v>
      </c>
      <c r="BP1376" s="18">
        <f t="shared" si="3883"/>
        <v>17616.3</v>
      </c>
      <c r="BQ1376" s="18">
        <f t="shared" si="3884"/>
        <v>0</v>
      </c>
      <c r="BR1376" s="18"/>
      <c r="BS1376" s="18"/>
      <c r="BT1376" s="18"/>
      <c r="BU1376" s="18">
        <f t="shared" si="3866"/>
        <v>0</v>
      </c>
      <c r="BV1376" s="18">
        <f t="shared" si="3867"/>
        <v>17616.3</v>
      </c>
      <c r="BW1376" s="18">
        <f t="shared" si="3868"/>
        <v>0</v>
      </c>
      <c r="BX1376" s="18"/>
      <c r="BY1376" s="18"/>
      <c r="BZ1376" s="18"/>
      <c r="CA1376" s="18">
        <f t="shared" si="3849"/>
        <v>0</v>
      </c>
      <c r="CB1376" s="18">
        <f t="shared" si="3850"/>
        <v>17616.3</v>
      </c>
      <c r="CC1376" s="18">
        <f t="shared" si="3851"/>
        <v>0</v>
      </c>
      <c r="CD1376" s="18"/>
      <c r="CE1376" s="27"/>
      <c r="CF1376" s="33"/>
    </row>
    <row r="1377" spans="1:84" ht="31.2" x14ac:dyDescent="0.3">
      <c r="A1377" s="41" t="s">
        <v>889</v>
      </c>
      <c r="B1377" s="39"/>
      <c r="C1377" s="41"/>
      <c r="D1377" s="41"/>
      <c r="E1377" s="14" t="s">
        <v>890</v>
      </c>
      <c r="F1377" s="18">
        <f t="shared" ref="F1377:K1377" si="3892">F1384</f>
        <v>352803.8</v>
      </c>
      <c r="G1377" s="18">
        <f t="shared" si="3892"/>
        <v>343395.89999999997</v>
      </c>
      <c r="H1377" s="18">
        <f t="shared" si="3892"/>
        <v>0</v>
      </c>
      <c r="I1377" s="18">
        <f t="shared" si="3892"/>
        <v>0</v>
      </c>
      <c r="J1377" s="18">
        <f t="shared" si="3892"/>
        <v>0</v>
      </c>
      <c r="K1377" s="18">
        <f t="shared" si="3892"/>
        <v>0</v>
      </c>
      <c r="L1377" s="18">
        <f t="shared" si="3870"/>
        <v>352803.8</v>
      </c>
      <c r="M1377" s="18">
        <f t="shared" si="3871"/>
        <v>343395.89999999997</v>
      </c>
      <c r="N1377" s="18">
        <f t="shared" si="3872"/>
        <v>0</v>
      </c>
      <c r="O1377" s="18">
        <f>O1384</f>
        <v>0</v>
      </c>
      <c r="P1377" s="18">
        <f>P1384</f>
        <v>0</v>
      </c>
      <c r="Q1377" s="18">
        <f>Q1384</f>
        <v>0</v>
      </c>
      <c r="R1377" s="18">
        <f>R1384</f>
        <v>0</v>
      </c>
      <c r="S1377" s="18">
        <f>S1384</f>
        <v>0</v>
      </c>
      <c r="T1377" s="18">
        <f t="shared" si="3832"/>
        <v>352803.8</v>
      </c>
      <c r="U1377" s="18">
        <f t="shared" si="3833"/>
        <v>343395.89999999997</v>
      </c>
      <c r="V1377" s="18">
        <f t="shared" si="3834"/>
        <v>0</v>
      </c>
      <c r="W1377" s="18">
        <f t="shared" ref="W1377:AB1377" si="3893">W1384</f>
        <v>0</v>
      </c>
      <c r="X1377" s="18">
        <f t="shared" si="3893"/>
        <v>0</v>
      </c>
      <c r="Y1377" s="18">
        <f t="shared" si="3893"/>
        <v>0</v>
      </c>
      <c r="Z1377" s="18">
        <f t="shared" si="3893"/>
        <v>-35729.199999999997</v>
      </c>
      <c r="AA1377" s="18">
        <f t="shared" si="3893"/>
        <v>-36428.800000000003</v>
      </c>
      <c r="AB1377" s="18">
        <f t="shared" si="3893"/>
        <v>0</v>
      </c>
      <c r="AC1377" s="18">
        <f t="shared" si="3836"/>
        <v>317074.59999999998</v>
      </c>
      <c r="AD1377" s="18">
        <f t="shared" si="3837"/>
        <v>306967.09999999998</v>
      </c>
      <c r="AE1377" s="18">
        <f t="shared" si="3838"/>
        <v>0</v>
      </c>
      <c r="AF1377" s="18">
        <f>AF1384</f>
        <v>0</v>
      </c>
      <c r="AG1377" s="18">
        <f>AG1384</f>
        <v>0</v>
      </c>
      <c r="AH1377" s="18">
        <f>AH1384</f>
        <v>0</v>
      </c>
      <c r="AI1377" s="18">
        <f t="shared" si="3825"/>
        <v>317074.59999999998</v>
      </c>
      <c r="AJ1377" s="18">
        <f t="shared" si="3826"/>
        <v>306967.09999999998</v>
      </c>
      <c r="AK1377" s="18">
        <f t="shared" si="3827"/>
        <v>0</v>
      </c>
      <c r="AL1377" s="18">
        <f>AL1384</f>
        <v>0</v>
      </c>
      <c r="AM1377" s="18">
        <f t="shared" si="3828"/>
        <v>317074.59999999998</v>
      </c>
      <c r="AN1377" s="18">
        <f>AN1384</f>
        <v>0</v>
      </c>
      <c r="AO1377" s="18">
        <f>AO1384</f>
        <v>0</v>
      </c>
      <c r="AP1377" s="18">
        <f>AP1384</f>
        <v>0</v>
      </c>
      <c r="AQ1377" s="18">
        <f t="shared" si="3810"/>
        <v>317074.59999999998</v>
      </c>
      <c r="AR1377" s="18">
        <f t="shared" si="3811"/>
        <v>306967.09999999998</v>
      </c>
      <c r="AS1377" s="18">
        <f t="shared" si="3812"/>
        <v>0</v>
      </c>
      <c r="AT1377" s="18">
        <f>AT1384</f>
        <v>0</v>
      </c>
      <c r="AU1377" s="18">
        <f>AU1384</f>
        <v>0</v>
      </c>
      <c r="AV1377" s="18">
        <f>AV1384</f>
        <v>0</v>
      </c>
      <c r="AW1377" s="18">
        <f t="shared" si="3813"/>
        <v>317074.59999999998</v>
      </c>
      <c r="AX1377" s="18">
        <f t="shared" si="3814"/>
        <v>306967.09999999998</v>
      </c>
      <c r="AY1377" s="18">
        <f t="shared" si="3815"/>
        <v>0</v>
      </c>
      <c r="AZ1377" s="18">
        <f>AZ1384</f>
        <v>0</v>
      </c>
      <c r="BA1377" s="18">
        <f>BA1384</f>
        <v>0</v>
      </c>
      <c r="BB1377" s="18">
        <f>BB1384</f>
        <v>0</v>
      </c>
      <c r="BC1377" s="18">
        <f t="shared" si="3804"/>
        <v>317074.59999999998</v>
      </c>
      <c r="BD1377" s="18">
        <f t="shared" si="3805"/>
        <v>306967.09999999998</v>
      </c>
      <c r="BE1377" s="18">
        <f t="shared" si="3806"/>
        <v>0</v>
      </c>
      <c r="BF1377" s="18">
        <f>BF1384</f>
        <v>0</v>
      </c>
      <c r="BG1377" s="18">
        <f>BG1384</f>
        <v>0</v>
      </c>
      <c r="BH1377" s="18">
        <f>BH1384</f>
        <v>0</v>
      </c>
      <c r="BI1377" s="18">
        <f t="shared" si="3801"/>
        <v>317074.59999999998</v>
      </c>
      <c r="BJ1377" s="18">
        <f t="shared" si="3802"/>
        <v>306967.09999999998</v>
      </c>
      <c r="BK1377" s="18">
        <f t="shared" si="3803"/>
        <v>0</v>
      </c>
      <c r="BL1377" s="18">
        <f>BL1384+BL1378</f>
        <v>236886.63199999998</v>
      </c>
      <c r="BM1377" s="18">
        <f>BM1384+BM1378</f>
        <v>236886.527</v>
      </c>
      <c r="BN1377" s="18">
        <f>BN1384+BN1378</f>
        <v>0</v>
      </c>
      <c r="BO1377" s="18">
        <f t="shared" si="3882"/>
        <v>553961.23199999996</v>
      </c>
      <c r="BP1377" s="18">
        <f t="shared" si="3883"/>
        <v>543853.62699999998</v>
      </c>
      <c r="BQ1377" s="18">
        <f t="shared" si="3884"/>
        <v>0</v>
      </c>
      <c r="BR1377" s="18">
        <f>BR1384+BR1378</f>
        <v>0</v>
      </c>
      <c r="BS1377" s="18">
        <f>BS1384+BS1378</f>
        <v>0</v>
      </c>
      <c r="BT1377" s="18">
        <f>BT1384+BT1378</f>
        <v>0</v>
      </c>
      <c r="BU1377" s="18">
        <f t="shared" si="3866"/>
        <v>553961.23199999996</v>
      </c>
      <c r="BV1377" s="18">
        <f t="shared" si="3867"/>
        <v>543853.62699999998</v>
      </c>
      <c r="BW1377" s="18">
        <f t="shared" si="3868"/>
        <v>0</v>
      </c>
      <c r="BX1377" s="18">
        <f>BX1384+BX1378</f>
        <v>0</v>
      </c>
      <c r="BY1377" s="18">
        <f>BY1384+BY1378</f>
        <v>0</v>
      </c>
      <c r="BZ1377" s="18">
        <f>BZ1384+BZ1378</f>
        <v>0</v>
      </c>
      <c r="CA1377" s="18">
        <f t="shared" si="3849"/>
        <v>553961.23199999996</v>
      </c>
      <c r="CB1377" s="18">
        <f t="shared" si="3850"/>
        <v>543853.62699999998</v>
      </c>
      <c r="CC1377" s="18">
        <f t="shared" si="3851"/>
        <v>0</v>
      </c>
      <c r="CD1377" s="18">
        <f>CD1384+CD1378</f>
        <v>0</v>
      </c>
      <c r="CE1377" s="27"/>
      <c r="CF1377" s="33"/>
    </row>
    <row r="1378" spans="1:84" ht="62.4" x14ac:dyDescent="0.3">
      <c r="A1378" s="19" t="s">
        <v>1646</v>
      </c>
      <c r="B1378" s="39"/>
      <c r="C1378" s="41"/>
      <c r="D1378" s="41"/>
      <c r="E1378" s="14" t="s">
        <v>1647</v>
      </c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>
        <f>BL1379</f>
        <v>236886.63199999998</v>
      </c>
      <c r="BM1378" s="18">
        <f t="shared" ref="BM1378:CD1380" si="3894">BM1379</f>
        <v>236886.527</v>
      </c>
      <c r="BN1378" s="18">
        <f t="shared" si="3894"/>
        <v>0</v>
      </c>
      <c r="BO1378" s="18">
        <f t="shared" si="3882"/>
        <v>236886.63199999998</v>
      </c>
      <c r="BP1378" s="18">
        <f t="shared" si="3883"/>
        <v>236886.527</v>
      </c>
      <c r="BQ1378" s="18">
        <f t="shared" si="3884"/>
        <v>0</v>
      </c>
      <c r="BR1378" s="18">
        <f t="shared" si="3894"/>
        <v>0</v>
      </c>
      <c r="BS1378" s="18">
        <f t="shared" si="3894"/>
        <v>0</v>
      </c>
      <c r="BT1378" s="18">
        <f t="shared" si="3894"/>
        <v>0</v>
      </c>
      <c r="BU1378" s="18">
        <f t="shared" si="3866"/>
        <v>236886.63199999998</v>
      </c>
      <c r="BV1378" s="18">
        <f t="shared" si="3867"/>
        <v>236886.527</v>
      </c>
      <c r="BW1378" s="18">
        <f t="shared" si="3868"/>
        <v>0</v>
      </c>
      <c r="BX1378" s="18">
        <f t="shared" si="3894"/>
        <v>0</v>
      </c>
      <c r="BY1378" s="18">
        <f t="shared" si="3894"/>
        <v>0</v>
      </c>
      <c r="BZ1378" s="18">
        <f t="shared" si="3894"/>
        <v>0</v>
      </c>
      <c r="CA1378" s="18">
        <f t="shared" si="3849"/>
        <v>236886.63199999998</v>
      </c>
      <c r="CB1378" s="18">
        <f t="shared" si="3850"/>
        <v>236886.527</v>
      </c>
      <c r="CC1378" s="18">
        <f t="shared" si="3851"/>
        <v>0</v>
      </c>
      <c r="CD1378" s="18">
        <f t="shared" si="3894"/>
        <v>0</v>
      </c>
      <c r="CE1378" s="27"/>
      <c r="CF1378" s="33"/>
    </row>
    <row r="1379" spans="1:84" ht="46.8" x14ac:dyDescent="0.3">
      <c r="A1379" s="19" t="s">
        <v>1646</v>
      </c>
      <c r="B1379" s="39">
        <v>400</v>
      </c>
      <c r="C1379" s="41"/>
      <c r="D1379" s="41"/>
      <c r="E1379" s="14" t="s">
        <v>553</v>
      </c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>
        <f>BL1380</f>
        <v>236886.63199999998</v>
      </c>
      <c r="BM1379" s="18">
        <f t="shared" si="3894"/>
        <v>236886.527</v>
      </c>
      <c r="BN1379" s="18">
        <f t="shared" si="3894"/>
        <v>0</v>
      </c>
      <c r="BO1379" s="18">
        <f t="shared" si="3882"/>
        <v>236886.63199999998</v>
      </c>
      <c r="BP1379" s="18">
        <f t="shared" si="3883"/>
        <v>236886.527</v>
      </c>
      <c r="BQ1379" s="18">
        <f t="shared" si="3884"/>
        <v>0</v>
      </c>
      <c r="BR1379" s="18">
        <f t="shared" si="3894"/>
        <v>0</v>
      </c>
      <c r="BS1379" s="18">
        <f t="shared" si="3894"/>
        <v>0</v>
      </c>
      <c r="BT1379" s="18">
        <f t="shared" si="3894"/>
        <v>0</v>
      </c>
      <c r="BU1379" s="18">
        <f t="shared" si="3866"/>
        <v>236886.63199999998</v>
      </c>
      <c r="BV1379" s="18">
        <f t="shared" si="3867"/>
        <v>236886.527</v>
      </c>
      <c r="BW1379" s="18">
        <f t="shared" si="3868"/>
        <v>0</v>
      </c>
      <c r="BX1379" s="18">
        <f>BX1380+BX1382</f>
        <v>0</v>
      </c>
      <c r="BY1379" s="18">
        <f>BY1380+BY1382</f>
        <v>0</v>
      </c>
      <c r="BZ1379" s="18">
        <f t="shared" ref="BZ1379:CD1379" si="3895">BZ1380+BZ1382</f>
        <v>0</v>
      </c>
      <c r="CA1379" s="18">
        <f t="shared" si="3849"/>
        <v>236886.63199999998</v>
      </c>
      <c r="CB1379" s="18">
        <f t="shared" si="3850"/>
        <v>236886.527</v>
      </c>
      <c r="CC1379" s="18">
        <f t="shared" si="3851"/>
        <v>0</v>
      </c>
      <c r="CD1379" s="18">
        <f t="shared" si="3895"/>
        <v>0</v>
      </c>
      <c r="CE1379" s="27"/>
      <c r="CF1379" s="33"/>
    </row>
    <row r="1380" spans="1:84" x14ac:dyDescent="0.3">
      <c r="A1380" s="19" t="s">
        <v>1646</v>
      </c>
      <c r="B1380" s="39">
        <v>410</v>
      </c>
      <c r="C1380" s="41"/>
      <c r="D1380" s="41"/>
      <c r="E1380" s="14" t="s">
        <v>566</v>
      </c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>
        <f>BL1381</f>
        <v>236886.63199999998</v>
      </c>
      <c r="BM1380" s="18">
        <f t="shared" si="3894"/>
        <v>236886.527</v>
      </c>
      <c r="BN1380" s="18">
        <f t="shared" si="3894"/>
        <v>0</v>
      </c>
      <c r="BO1380" s="18">
        <f t="shared" si="3882"/>
        <v>236886.63199999998</v>
      </c>
      <c r="BP1380" s="18">
        <f t="shared" si="3883"/>
        <v>236886.527</v>
      </c>
      <c r="BQ1380" s="18">
        <f t="shared" si="3884"/>
        <v>0</v>
      </c>
      <c r="BR1380" s="18">
        <f t="shared" si="3894"/>
        <v>0</v>
      </c>
      <c r="BS1380" s="18">
        <f t="shared" si="3894"/>
        <v>0</v>
      </c>
      <c r="BT1380" s="18">
        <f t="shared" si="3894"/>
        <v>0</v>
      </c>
      <c r="BU1380" s="18">
        <f t="shared" si="3866"/>
        <v>236886.63199999998</v>
      </c>
      <c r="BV1380" s="18">
        <f t="shared" si="3867"/>
        <v>236886.527</v>
      </c>
      <c r="BW1380" s="18">
        <f t="shared" si="3868"/>
        <v>0</v>
      </c>
      <c r="BX1380" s="18">
        <f t="shared" si="3894"/>
        <v>-146586.63199999998</v>
      </c>
      <c r="BY1380" s="18">
        <f t="shared" si="3894"/>
        <v>-236886.527</v>
      </c>
      <c r="BZ1380" s="18">
        <f t="shared" si="3894"/>
        <v>0</v>
      </c>
      <c r="CA1380" s="18">
        <f t="shared" si="3849"/>
        <v>90300</v>
      </c>
      <c r="CB1380" s="18">
        <f t="shared" si="3850"/>
        <v>0</v>
      </c>
      <c r="CC1380" s="18">
        <f t="shared" si="3851"/>
        <v>0</v>
      </c>
      <c r="CD1380" s="18">
        <f t="shared" si="3894"/>
        <v>0</v>
      </c>
      <c r="CE1380" s="27"/>
      <c r="CF1380" s="33"/>
    </row>
    <row r="1381" spans="1:84" x14ac:dyDescent="0.3">
      <c r="A1381" s="19" t="s">
        <v>1646</v>
      </c>
      <c r="B1381" s="39">
        <v>410</v>
      </c>
      <c r="C1381" s="41" t="s">
        <v>27</v>
      </c>
      <c r="D1381" s="41" t="s">
        <v>110</v>
      </c>
      <c r="E1381" s="14" t="s">
        <v>532</v>
      </c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>
        <f>11844.332+225042.3</f>
        <v>236886.63199999998</v>
      </c>
      <c r="BM1381" s="18">
        <f>11844.327+225042.2</f>
        <v>236886.527</v>
      </c>
      <c r="BN1381" s="18"/>
      <c r="BO1381" s="18">
        <f t="shared" si="3882"/>
        <v>236886.63199999998</v>
      </c>
      <c r="BP1381" s="18">
        <f t="shared" si="3883"/>
        <v>236886.527</v>
      </c>
      <c r="BQ1381" s="18">
        <f t="shared" si="3884"/>
        <v>0</v>
      </c>
      <c r="BR1381" s="18"/>
      <c r="BS1381" s="18"/>
      <c r="BT1381" s="18"/>
      <c r="BU1381" s="18">
        <f t="shared" si="3866"/>
        <v>236886.63199999998</v>
      </c>
      <c r="BV1381" s="18">
        <f t="shared" si="3867"/>
        <v>236886.527</v>
      </c>
      <c r="BW1381" s="18">
        <f t="shared" si="3868"/>
        <v>0</v>
      </c>
      <c r="BX1381" s="18">
        <f>-7329.332-139257.3</f>
        <v>-146586.63199999998</v>
      </c>
      <c r="BY1381" s="18">
        <f>-11844.327-225042.2</f>
        <v>-236886.527</v>
      </c>
      <c r="BZ1381" s="18"/>
      <c r="CA1381" s="18">
        <f t="shared" si="3849"/>
        <v>90300</v>
      </c>
      <c r="CB1381" s="18">
        <f t="shared" si="3850"/>
        <v>0</v>
      </c>
      <c r="CC1381" s="18">
        <f t="shared" si="3851"/>
        <v>0</v>
      </c>
      <c r="CD1381" s="18"/>
      <c r="CE1381" s="27"/>
      <c r="CF1381" s="33"/>
    </row>
    <row r="1382" spans="1:84" ht="140.4" x14ac:dyDescent="0.3">
      <c r="A1382" s="19" t="s">
        <v>1646</v>
      </c>
      <c r="B1382" s="39">
        <v>460</v>
      </c>
      <c r="C1382" s="41"/>
      <c r="D1382" s="41"/>
      <c r="E1382" s="14" t="s">
        <v>567</v>
      </c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  <c r="BR1382" s="18"/>
      <c r="BS1382" s="18"/>
      <c r="BT1382" s="18"/>
      <c r="BU1382" s="18"/>
      <c r="BV1382" s="18"/>
      <c r="BW1382" s="18"/>
      <c r="BX1382" s="18">
        <f>BX1383</f>
        <v>146586.63199999998</v>
      </c>
      <c r="BY1382" s="18">
        <f t="shared" ref="BY1382:CD1382" si="3896">BY1383</f>
        <v>236886.527</v>
      </c>
      <c r="BZ1382" s="18">
        <f t="shared" si="3896"/>
        <v>0</v>
      </c>
      <c r="CA1382" s="18">
        <f t="shared" si="3849"/>
        <v>146586.63199999998</v>
      </c>
      <c r="CB1382" s="18">
        <f t="shared" si="3850"/>
        <v>236886.527</v>
      </c>
      <c r="CC1382" s="18">
        <f t="shared" si="3851"/>
        <v>0</v>
      </c>
      <c r="CD1382" s="18">
        <f t="shared" si="3896"/>
        <v>0</v>
      </c>
      <c r="CE1382" s="27"/>
      <c r="CF1382" s="33"/>
    </row>
    <row r="1383" spans="1:84" x14ac:dyDescent="0.3">
      <c r="A1383" s="19" t="s">
        <v>1646</v>
      </c>
      <c r="B1383" s="39">
        <v>460</v>
      </c>
      <c r="C1383" s="41" t="s">
        <v>27</v>
      </c>
      <c r="D1383" s="41" t="s">
        <v>110</v>
      </c>
      <c r="E1383" s="14" t="s">
        <v>532</v>
      </c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>
        <f>7329.332+139257.3</f>
        <v>146586.63199999998</v>
      </c>
      <c r="BY1383" s="18">
        <f>11844.327+225042.2</f>
        <v>236886.527</v>
      </c>
      <c r="BZ1383" s="18"/>
      <c r="CA1383" s="18">
        <f t="shared" si="3849"/>
        <v>146586.63199999998</v>
      </c>
      <c r="CB1383" s="18">
        <f t="shared" si="3850"/>
        <v>236886.527</v>
      </c>
      <c r="CC1383" s="18">
        <f t="shared" si="3851"/>
        <v>0</v>
      </c>
      <c r="CD1383" s="18"/>
      <c r="CE1383" s="27"/>
      <c r="CF1383" s="33"/>
    </row>
    <row r="1384" spans="1:84" ht="31.2" x14ac:dyDescent="0.3">
      <c r="A1384" s="41" t="s">
        <v>892</v>
      </c>
      <c r="B1384" s="39"/>
      <c r="C1384" s="41"/>
      <c r="D1384" s="41"/>
      <c r="E1384" s="14" t="s">
        <v>891</v>
      </c>
      <c r="F1384" s="18">
        <f t="shared" ref="F1384:K1386" si="3897">F1385</f>
        <v>352803.8</v>
      </c>
      <c r="G1384" s="18">
        <f t="shared" si="3897"/>
        <v>343395.89999999997</v>
      </c>
      <c r="H1384" s="18">
        <f t="shared" si="3897"/>
        <v>0</v>
      </c>
      <c r="I1384" s="18">
        <f t="shared" si="3897"/>
        <v>0</v>
      </c>
      <c r="J1384" s="18">
        <f t="shared" si="3897"/>
        <v>0</v>
      </c>
      <c r="K1384" s="18">
        <f t="shared" si="3897"/>
        <v>0</v>
      </c>
      <c r="L1384" s="18">
        <f t="shared" si="3870"/>
        <v>352803.8</v>
      </c>
      <c r="M1384" s="18">
        <f t="shared" si="3871"/>
        <v>343395.89999999997</v>
      </c>
      <c r="N1384" s="18">
        <f t="shared" si="3872"/>
        <v>0</v>
      </c>
      <c r="O1384" s="18">
        <f t="shared" ref="O1384:S1386" si="3898">O1385</f>
        <v>0</v>
      </c>
      <c r="P1384" s="18">
        <f t="shared" si="3898"/>
        <v>0</v>
      </c>
      <c r="Q1384" s="18">
        <f t="shared" si="3898"/>
        <v>0</v>
      </c>
      <c r="R1384" s="18">
        <f t="shared" si="3898"/>
        <v>0</v>
      </c>
      <c r="S1384" s="18">
        <f t="shared" si="3898"/>
        <v>0</v>
      </c>
      <c r="T1384" s="18">
        <f t="shared" si="3832"/>
        <v>352803.8</v>
      </c>
      <c r="U1384" s="18">
        <f t="shared" si="3833"/>
        <v>343395.89999999997</v>
      </c>
      <c r="V1384" s="18">
        <f t="shared" si="3834"/>
        <v>0</v>
      </c>
      <c r="W1384" s="18">
        <f t="shared" ref="W1384:CD1386" si="3899">W1385</f>
        <v>0</v>
      </c>
      <c r="X1384" s="18">
        <f t="shared" si="3899"/>
        <v>0</v>
      </c>
      <c r="Y1384" s="18">
        <f t="shared" si="3899"/>
        <v>0</v>
      </c>
      <c r="Z1384" s="18">
        <f t="shared" si="3899"/>
        <v>-35729.199999999997</v>
      </c>
      <c r="AA1384" s="18">
        <f t="shared" si="3899"/>
        <v>-36428.800000000003</v>
      </c>
      <c r="AB1384" s="18">
        <f t="shared" si="3899"/>
        <v>0</v>
      </c>
      <c r="AC1384" s="18">
        <f t="shared" si="3836"/>
        <v>317074.59999999998</v>
      </c>
      <c r="AD1384" s="18">
        <f t="shared" si="3837"/>
        <v>306967.09999999998</v>
      </c>
      <c r="AE1384" s="18">
        <f t="shared" si="3838"/>
        <v>0</v>
      </c>
      <c r="AF1384" s="18">
        <f t="shared" si="3899"/>
        <v>0</v>
      </c>
      <c r="AG1384" s="18">
        <f t="shared" si="3899"/>
        <v>0</v>
      </c>
      <c r="AH1384" s="18">
        <f t="shared" si="3899"/>
        <v>0</v>
      </c>
      <c r="AI1384" s="18">
        <f t="shared" si="3825"/>
        <v>317074.59999999998</v>
      </c>
      <c r="AJ1384" s="18">
        <f t="shared" si="3826"/>
        <v>306967.09999999998</v>
      </c>
      <c r="AK1384" s="18">
        <f t="shared" si="3827"/>
        <v>0</v>
      </c>
      <c r="AL1384" s="18">
        <f t="shared" si="3899"/>
        <v>0</v>
      </c>
      <c r="AM1384" s="18">
        <f t="shared" si="3828"/>
        <v>317074.59999999998</v>
      </c>
      <c r="AN1384" s="18">
        <f t="shared" si="3899"/>
        <v>0</v>
      </c>
      <c r="AO1384" s="18">
        <f t="shared" si="3899"/>
        <v>0</v>
      </c>
      <c r="AP1384" s="18">
        <f t="shared" si="3899"/>
        <v>0</v>
      </c>
      <c r="AQ1384" s="18">
        <f t="shared" si="3810"/>
        <v>317074.59999999998</v>
      </c>
      <c r="AR1384" s="18">
        <f t="shared" si="3811"/>
        <v>306967.09999999998</v>
      </c>
      <c r="AS1384" s="18">
        <f t="shared" si="3812"/>
        <v>0</v>
      </c>
      <c r="AT1384" s="18">
        <f t="shared" si="3899"/>
        <v>0</v>
      </c>
      <c r="AU1384" s="18">
        <f t="shared" si="3899"/>
        <v>0</v>
      </c>
      <c r="AV1384" s="18">
        <f t="shared" si="3899"/>
        <v>0</v>
      </c>
      <c r="AW1384" s="18">
        <f t="shared" si="3813"/>
        <v>317074.59999999998</v>
      </c>
      <c r="AX1384" s="18">
        <f t="shared" si="3814"/>
        <v>306967.09999999998</v>
      </c>
      <c r="AY1384" s="18">
        <f t="shared" si="3815"/>
        <v>0</v>
      </c>
      <c r="AZ1384" s="18">
        <f t="shared" si="3899"/>
        <v>0</v>
      </c>
      <c r="BA1384" s="18">
        <f t="shared" si="3899"/>
        <v>0</v>
      </c>
      <c r="BB1384" s="18">
        <f t="shared" si="3899"/>
        <v>0</v>
      </c>
      <c r="BC1384" s="18">
        <f t="shared" si="3804"/>
        <v>317074.59999999998</v>
      </c>
      <c r="BD1384" s="18">
        <f t="shared" si="3805"/>
        <v>306967.09999999998</v>
      </c>
      <c r="BE1384" s="18">
        <f t="shared" si="3806"/>
        <v>0</v>
      </c>
      <c r="BF1384" s="18">
        <f t="shared" si="3899"/>
        <v>0</v>
      </c>
      <c r="BG1384" s="18">
        <f t="shared" si="3899"/>
        <v>0</v>
      </c>
      <c r="BH1384" s="18">
        <f t="shared" si="3899"/>
        <v>0</v>
      </c>
      <c r="BI1384" s="18">
        <f t="shared" si="3801"/>
        <v>317074.59999999998</v>
      </c>
      <c r="BJ1384" s="18">
        <f t="shared" si="3802"/>
        <v>306967.09999999998</v>
      </c>
      <c r="BK1384" s="18">
        <f t="shared" si="3803"/>
        <v>0</v>
      </c>
      <c r="BL1384" s="18">
        <f t="shared" si="3899"/>
        <v>0</v>
      </c>
      <c r="BM1384" s="18">
        <f t="shared" si="3899"/>
        <v>0</v>
      </c>
      <c r="BN1384" s="18">
        <f t="shared" si="3899"/>
        <v>0</v>
      </c>
      <c r="BO1384" s="18">
        <f t="shared" si="3882"/>
        <v>317074.59999999998</v>
      </c>
      <c r="BP1384" s="18">
        <f t="shared" si="3883"/>
        <v>306967.09999999998</v>
      </c>
      <c r="BQ1384" s="18">
        <f t="shared" si="3884"/>
        <v>0</v>
      </c>
      <c r="BR1384" s="18">
        <f t="shared" si="3899"/>
        <v>0</v>
      </c>
      <c r="BS1384" s="18">
        <f t="shared" si="3899"/>
        <v>0</v>
      </c>
      <c r="BT1384" s="18">
        <f t="shared" si="3899"/>
        <v>0</v>
      </c>
      <c r="BU1384" s="18">
        <f t="shared" si="3866"/>
        <v>317074.59999999998</v>
      </c>
      <c r="BV1384" s="18">
        <f t="shared" si="3867"/>
        <v>306967.09999999998</v>
      </c>
      <c r="BW1384" s="18">
        <f t="shared" si="3868"/>
        <v>0</v>
      </c>
      <c r="BX1384" s="18">
        <f t="shared" si="3899"/>
        <v>0</v>
      </c>
      <c r="BY1384" s="18">
        <f t="shared" si="3899"/>
        <v>0</v>
      </c>
      <c r="BZ1384" s="18">
        <f t="shared" si="3899"/>
        <v>0</v>
      </c>
      <c r="CA1384" s="18">
        <f t="shared" si="3849"/>
        <v>317074.59999999998</v>
      </c>
      <c r="CB1384" s="18">
        <f t="shared" si="3850"/>
        <v>306967.09999999998</v>
      </c>
      <c r="CC1384" s="18">
        <f t="shared" si="3851"/>
        <v>0</v>
      </c>
      <c r="CD1384" s="18">
        <f t="shared" si="3899"/>
        <v>0</v>
      </c>
      <c r="CE1384" s="27"/>
      <c r="CF1384" s="33"/>
    </row>
    <row r="1385" spans="1:84" ht="46.8" x14ac:dyDescent="0.3">
      <c r="A1385" s="41" t="s">
        <v>892</v>
      </c>
      <c r="B1385" s="39">
        <v>400</v>
      </c>
      <c r="C1385" s="41"/>
      <c r="D1385" s="41"/>
      <c r="E1385" s="14" t="s">
        <v>553</v>
      </c>
      <c r="F1385" s="18">
        <f>F1386+F1388</f>
        <v>352803.8</v>
      </c>
      <c r="G1385" s="18">
        <f t="shared" ref="G1385:CD1385" si="3900">G1386+G1388</f>
        <v>343395.89999999997</v>
      </c>
      <c r="H1385" s="18">
        <f t="shared" si="3900"/>
        <v>0</v>
      </c>
      <c r="I1385" s="18">
        <f t="shared" ref="I1385:K1385" si="3901">I1386+I1388</f>
        <v>0</v>
      </c>
      <c r="J1385" s="18">
        <f t="shared" si="3901"/>
        <v>0</v>
      </c>
      <c r="K1385" s="18">
        <f t="shared" si="3901"/>
        <v>0</v>
      </c>
      <c r="L1385" s="18">
        <f t="shared" si="3870"/>
        <v>352803.8</v>
      </c>
      <c r="M1385" s="18">
        <f t="shared" si="3871"/>
        <v>343395.89999999997</v>
      </c>
      <c r="N1385" s="18">
        <f t="shared" si="3872"/>
        <v>0</v>
      </c>
      <c r="O1385" s="18">
        <f t="shared" ref="O1385:S1385" si="3902">O1386+O1388</f>
        <v>0</v>
      </c>
      <c r="P1385" s="18">
        <f t="shared" si="3902"/>
        <v>0</v>
      </c>
      <c r="Q1385" s="18">
        <f t="shared" si="3902"/>
        <v>0</v>
      </c>
      <c r="R1385" s="18">
        <f t="shared" si="3902"/>
        <v>0</v>
      </c>
      <c r="S1385" s="18">
        <f t="shared" si="3902"/>
        <v>0</v>
      </c>
      <c r="T1385" s="18">
        <f t="shared" si="3832"/>
        <v>352803.8</v>
      </c>
      <c r="U1385" s="18">
        <f t="shared" si="3833"/>
        <v>343395.89999999997</v>
      </c>
      <c r="V1385" s="18">
        <f t="shared" si="3834"/>
        <v>0</v>
      </c>
      <c r="W1385" s="18">
        <f t="shared" ref="W1385:AB1385" si="3903">W1386+W1388</f>
        <v>0</v>
      </c>
      <c r="X1385" s="18">
        <f t="shared" si="3903"/>
        <v>0</v>
      </c>
      <c r="Y1385" s="18">
        <f t="shared" si="3903"/>
        <v>0</v>
      </c>
      <c r="Z1385" s="18">
        <f t="shared" si="3903"/>
        <v>-35729.199999999997</v>
      </c>
      <c r="AA1385" s="18">
        <f t="shared" si="3903"/>
        <v>-36428.800000000003</v>
      </c>
      <c r="AB1385" s="18">
        <f t="shared" si="3903"/>
        <v>0</v>
      </c>
      <c r="AC1385" s="18">
        <f t="shared" si="3836"/>
        <v>317074.59999999998</v>
      </c>
      <c r="AD1385" s="18">
        <f t="shared" si="3837"/>
        <v>306967.09999999998</v>
      </c>
      <c r="AE1385" s="18">
        <f t="shared" si="3838"/>
        <v>0</v>
      </c>
      <c r="AF1385" s="18">
        <f t="shared" ref="AF1385:AH1385" si="3904">AF1386+AF1388</f>
        <v>0</v>
      </c>
      <c r="AG1385" s="18">
        <f t="shared" si="3904"/>
        <v>0</v>
      </c>
      <c r="AH1385" s="18">
        <f t="shared" si="3904"/>
        <v>0</v>
      </c>
      <c r="AI1385" s="18">
        <f t="shared" si="3825"/>
        <v>317074.59999999998</v>
      </c>
      <c r="AJ1385" s="18">
        <f t="shared" si="3826"/>
        <v>306967.09999999998</v>
      </c>
      <c r="AK1385" s="18">
        <f t="shared" si="3827"/>
        <v>0</v>
      </c>
      <c r="AL1385" s="18">
        <f t="shared" ref="AL1385" si="3905">AL1386+AL1388</f>
        <v>0</v>
      </c>
      <c r="AM1385" s="18">
        <f t="shared" si="3828"/>
        <v>317074.59999999998</v>
      </c>
      <c r="AN1385" s="18">
        <f t="shared" ref="AN1385:AP1385" si="3906">AN1386+AN1388</f>
        <v>0</v>
      </c>
      <c r="AO1385" s="18">
        <f t="shared" si="3906"/>
        <v>0</v>
      </c>
      <c r="AP1385" s="18">
        <f t="shared" si="3906"/>
        <v>0</v>
      </c>
      <c r="AQ1385" s="18">
        <f t="shared" si="3810"/>
        <v>317074.59999999998</v>
      </c>
      <c r="AR1385" s="18">
        <f t="shared" si="3811"/>
        <v>306967.09999999998</v>
      </c>
      <c r="AS1385" s="18">
        <f t="shared" si="3812"/>
        <v>0</v>
      </c>
      <c r="AT1385" s="18">
        <f t="shared" ref="AT1385:AV1385" si="3907">AT1386+AT1388</f>
        <v>0</v>
      </c>
      <c r="AU1385" s="18">
        <f t="shared" si="3907"/>
        <v>0</v>
      </c>
      <c r="AV1385" s="18">
        <f t="shared" si="3907"/>
        <v>0</v>
      </c>
      <c r="AW1385" s="18">
        <f t="shared" si="3813"/>
        <v>317074.59999999998</v>
      </c>
      <c r="AX1385" s="18">
        <f t="shared" si="3814"/>
        <v>306967.09999999998</v>
      </c>
      <c r="AY1385" s="18">
        <f t="shared" si="3815"/>
        <v>0</v>
      </c>
      <c r="AZ1385" s="18">
        <f t="shared" ref="AZ1385:BB1385" si="3908">AZ1386+AZ1388</f>
        <v>0</v>
      </c>
      <c r="BA1385" s="18">
        <f t="shared" si="3908"/>
        <v>0</v>
      </c>
      <c r="BB1385" s="18">
        <f t="shared" si="3908"/>
        <v>0</v>
      </c>
      <c r="BC1385" s="18">
        <f t="shared" si="3804"/>
        <v>317074.59999999998</v>
      </c>
      <c r="BD1385" s="18">
        <f t="shared" si="3805"/>
        <v>306967.09999999998</v>
      </c>
      <c r="BE1385" s="18">
        <f t="shared" si="3806"/>
        <v>0</v>
      </c>
      <c r="BF1385" s="18">
        <f t="shared" ref="BF1385:BH1385" si="3909">BF1386+BF1388</f>
        <v>0</v>
      </c>
      <c r="BG1385" s="18">
        <f t="shared" si="3909"/>
        <v>0</v>
      </c>
      <c r="BH1385" s="18">
        <f t="shared" si="3909"/>
        <v>0</v>
      </c>
      <c r="BI1385" s="18">
        <f t="shared" si="3801"/>
        <v>317074.59999999998</v>
      </c>
      <c r="BJ1385" s="18">
        <f t="shared" si="3802"/>
        <v>306967.09999999998</v>
      </c>
      <c r="BK1385" s="18">
        <f t="shared" si="3803"/>
        <v>0</v>
      </c>
      <c r="BL1385" s="18">
        <f t="shared" ref="BL1385:BN1385" si="3910">BL1386+BL1388</f>
        <v>0</v>
      </c>
      <c r="BM1385" s="18">
        <f t="shared" si="3910"/>
        <v>0</v>
      </c>
      <c r="BN1385" s="18">
        <f t="shared" si="3910"/>
        <v>0</v>
      </c>
      <c r="BO1385" s="18">
        <f t="shared" si="3882"/>
        <v>317074.59999999998</v>
      </c>
      <c r="BP1385" s="18">
        <f t="shared" si="3883"/>
        <v>306967.09999999998</v>
      </c>
      <c r="BQ1385" s="18">
        <f t="shared" si="3884"/>
        <v>0</v>
      </c>
      <c r="BR1385" s="18">
        <f t="shared" ref="BR1385:BT1385" si="3911">BR1386+BR1388</f>
        <v>0</v>
      </c>
      <c r="BS1385" s="18">
        <f t="shared" si="3911"/>
        <v>0</v>
      </c>
      <c r="BT1385" s="18">
        <f t="shared" si="3911"/>
        <v>0</v>
      </c>
      <c r="BU1385" s="18">
        <f t="shared" si="3866"/>
        <v>317074.59999999998</v>
      </c>
      <c r="BV1385" s="18">
        <f t="shared" si="3867"/>
        <v>306967.09999999998</v>
      </c>
      <c r="BW1385" s="18">
        <f t="shared" si="3868"/>
        <v>0</v>
      </c>
      <c r="BX1385" s="18">
        <f t="shared" ref="BX1385:BZ1385" si="3912">BX1386+BX1388</f>
        <v>0</v>
      </c>
      <c r="BY1385" s="18">
        <f t="shared" si="3912"/>
        <v>0</v>
      </c>
      <c r="BZ1385" s="18">
        <f t="shared" si="3912"/>
        <v>0</v>
      </c>
      <c r="CA1385" s="18">
        <f t="shared" si="3849"/>
        <v>317074.59999999998</v>
      </c>
      <c r="CB1385" s="18">
        <f t="shared" si="3850"/>
        <v>306967.09999999998</v>
      </c>
      <c r="CC1385" s="18">
        <f t="shared" si="3851"/>
        <v>0</v>
      </c>
      <c r="CD1385" s="18">
        <f t="shared" si="3900"/>
        <v>0</v>
      </c>
      <c r="CE1385" s="27"/>
      <c r="CF1385" s="33"/>
    </row>
    <row r="1386" spans="1:84" x14ac:dyDescent="0.3">
      <c r="A1386" s="41" t="s">
        <v>892</v>
      </c>
      <c r="B1386" s="39">
        <v>410</v>
      </c>
      <c r="C1386" s="41"/>
      <c r="D1386" s="41"/>
      <c r="E1386" s="14" t="s">
        <v>566</v>
      </c>
      <c r="F1386" s="18">
        <f t="shared" si="3897"/>
        <v>352803.8</v>
      </c>
      <c r="G1386" s="18">
        <f t="shared" si="3897"/>
        <v>288406.59999999998</v>
      </c>
      <c r="H1386" s="18">
        <f t="shared" si="3897"/>
        <v>0</v>
      </c>
      <c r="I1386" s="18">
        <f t="shared" si="3897"/>
        <v>0</v>
      </c>
      <c r="J1386" s="18">
        <f t="shared" si="3897"/>
        <v>0</v>
      </c>
      <c r="K1386" s="18">
        <f t="shared" si="3897"/>
        <v>0</v>
      </c>
      <c r="L1386" s="18">
        <f t="shared" si="3870"/>
        <v>352803.8</v>
      </c>
      <c r="M1386" s="18">
        <f t="shared" si="3871"/>
        <v>288406.59999999998</v>
      </c>
      <c r="N1386" s="18">
        <f t="shared" si="3872"/>
        <v>0</v>
      </c>
      <c r="O1386" s="18">
        <f t="shared" si="3898"/>
        <v>0</v>
      </c>
      <c r="P1386" s="18">
        <f t="shared" si="3898"/>
        <v>0</v>
      </c>
      <c r="Q1386" s="18">
        <f t="shared" si="3898"/>
        <v>0</v>
      </c>
      <c r="R1386" s="18">
        <f t="shared" si="3898"/>
        <v>0</v>
      </c>
      <c r="S1386" s="18">
        <f t="shared" si="3898"/>
        <v>0</v>
      </c>
      <c r="T1386" s="18">
        <f t="shared" si="3832"/>
        <v>352803.8</v>
      </c>
      <c r="U1386" s="18">
        <f t="shared" si="3833"/>
        <v>288406.59999999998</v>
      </c>
      <c r="V1386" s="18">
        <f t="shared" si="3834"/>
        <v>0</v>
      </c>
      <c r="W1386" s="18">
        <f t="shared" si="3899"/>
        <v>0</v>
      </c>
      <c r="X1386" s="18">
        <f t="shared" si="3899"/>
        <v>0</v>
      </c>
      <c r="Y1386" s="18">
        <f t="shared" si="3899"/>
        <v>0</v>
      </c>
      <c r="Z1386" s="18">
        <f t="shared" si="3899"/>
        <v>-35729.199999999997</v>
      </c>
      <c r="AA1386" s="18">
        <f t="shared" si="3899"/>
        <v>-36428.800000000003</v>
      </c>
      <c r="AB1386" s="18">
        <f t="shared" si="3899"/>
        <v>0</v>
      </c>
      <c r="AC1386" s="18">
        <f t="shared" si="3836"/>
        <v>317074.59999999998</v>
      </c>
      <c r="AD1386" s="18">
        <f t="shared" si="3837"/>
        <v>251977.8</v>
      </c>
      <c r="AE1386" s="18">
        <f t="shared" si="3838"/>
        <v>0</v>
      </c>
      <c r="AF1386" s="18">
        <f t="shared" si="3899"/>
        <v>0</v>
      </c>
      <c r="AG1386" s="18">
        <f t="shared" si="3899"/>
        <v>0</v>
      </c>
      <c r="AH1386" s="18">
        <f t="shared" si="3899"/>
        <v>0</v>
      </c>
      <c r="AI1386" s="18">
        <f t="shared" si="3825"/>
        <v>317074.59999999998</v>
      </c>
      <c r="AJ1386" s="18">
        <f t="shared" si="3826"/>
        <v>251977.8</v>
      </c>
      <c r="AK1386" s="18">
        <f t="shared" si="3827"/>
        <v>0</v>
      </c>
      <c r="AL1386" s="18">
        <f t="shared" si="3899"/>
        <v>0</v>
      </c>
      <c r="AM1386" s="18">
        <f t="shared" si="3828"/>
        <v>317074.59999999998</v>
      </c>
      <c r="AN1386" s="18">
        <f t="shared" si="3899"/>
        <v>0</v>
      </c>
      <c r="AO1386" s="18">
        <f t="shared" si="3899"/>
        <v>0</v>
      </c>
      <c r="AP1386" s="18">
        <f t="shared" si="3899"/>
        <v>0</v>
      </c>
      <c r="AQ1386" s="18">
        <f t="shared" si="3810"/>
        <v>317074.59999999998</v>
      </c>
      <c r="AR1386" s="18">
        <f t="shared" si="3811"/>
        <v>251977.8</v>
      </c>
      <c r="AS1386" s="18">
        <f t="shared" si="3812"/>
        <v>0</v>
      </c>
      <c r="AT1386" s="18">
        <f t="shared" si="3899"/>
        <v>0</v>
      </c>
      <c r="AU1386" s="18">
        <f t="shared" si="3899"/>
        <v>0</v>
      </c>
      <c r="AV1386" s="18">
        <f t="shared" si="3899"/>
        <v>0</v>
      </c>
      <c r="AW1386" s="18">
        <f t="shared" si="3813"/>
        <v>317074.59999999998</v>
      </c>
      <c r="AX1386" s="18">
        <f t="shared" si="3814"/>
        <v>251977.8</v>
      </c>
      <c r="AY1386" s="18">
        <f t="shared" si="3815"/>
        <v>0</v>
      </c>
      <c r="AZ1386" s="18">
        <f t="shared" si="3899"/>
        <v>0</v>
      </c>
      <c r="BA1386" s="18">
        <f t="shared" si="3899"/>
        <v>0</v>
      </c>
      <c r="BB1386" s="18">
        <f t="shared" si="3899"/>
        <v>0</v>
      </c>
      <c r="BC1386" s="18">
        <f t="shared" si="3804"/>
        <v>317074.59999999998</v>
      </c>
      <c r="BD1386" s="18">
        <f t="shared" si="3805"/>
        <v>251977.8</v>
      </c>
      <c r="BE1386" s="18">
        <f t="shared" si="3806"/>
        <v>0</v>
      </c>
      <c r="BF1386" s="18">
        <f t="shared" si="3899"/>
        <v>0</v>
      </c>
      <c r="BG1386" s="18">
        <f t="shared" si="3899"/>
        <v>0</v>
      </c>
      <c r="BH1386" s="18">
        <f t="shared" si="3899"/>
        <v>0</v>
      </c>
      <c r="BI1386" s="18">
        <f t="shared" si="3801"/>
        <v>317074.59999999998</v>
      </c>
      <c r="BJ1386" s="18">
        <f t="shared" si="3802"/>
        <v>251977.8</v>
      </c>
      <c r="BK1386" s="18">
        <f t="shared" si="3803"/>
        <v>0</v>
      </c>
      <c r="BL1386" s="18">
        <f t="shared" si="3899"/>
        <v>0</v>
      </c>
      <c r="BM1386" s="18">
        <f t="shared" si="3899"/>
        <v>0</v>
      </c>
      <c r="BN1386" s="18">
        <f t="shared" si="3899"/>
        <v>0</v>
      </c>
      <c r="BO1386" s="18">
        <f t="shared" si="3882"/>
        <v>317074.59999999998</v>
      </c>
      <c r="BP1386" s="18">
        <f t="shared" si="3883"/>
        <v>251977.8</v>
      </c>
      <c r="BQ1386" s="18">
        <f t="shared" si="3884"/>
        <v>0</v>
      </c>
      <c r="BR1386" s="18">
        <f t="shared" si="3899"/>
        <v>0</v>
      </c>
      <c r="BS1386" s="18">
        <f t="shared" si="3899"/>
        <v>0</v>
      </c>
      <c r="BT1386" s="18">
        <f t="shared" si="3899"/>
        <v>0</v>
      </c>
      <c r="BU1386" s="18">
        <f t="shared" si="3866"/>
        <v>317074.59999999998</v>
      </c>
      <c r="BV1386" s="18">
        <f t="shared" si="3867"/>
        <v>251977.8</v>
      </c>
      <c r="BW1386" s="18">
        <f t="shared" si="3868"/>
        <v>0</v>
      </c>
      <c r="BX1386" s="18">
        <f t="shared" si="3899"/>
        <v>0</v>
      </c>
      <c r="BY1386" s="18">
        <f t="shared" si="3899"/>
        <v>0</v>
      </c>
      <c r="BZ1386" s="18">
        <f t="shared" si="3899"/>
        <v>0</v>
      </c>
      <c r="CA1386" s="18">
        <f t="shared" si="3849"/>
        <v>317074.59999999998</v>
      </c>
      <c r="CB1386" s="18">
        <f t="shared" si="3850"/>
        <v>251977.8</v>
      </c>
      <c r="CC1386" s="18">
        <f t="shared" si="3851"/>
        <v>0</v>
      </c>
      <c r="CD1386" s="18">
        <f t="shared" si="3899"/>
        <v>0</v>
      </c>
      <c r="CE1386" s="27"/>
      <c r="CF1386" s="33"/>
    </row>
    <row r="1387" spans="1:84" x14ac:dyDescent="0.3">
      <c r="A1387" s="41" t="s">
        <v>892</v>
      </c>
      <c r="B1387" s="39">
        <v>410</v>
      </c>
      <c r="C1387" s="41" t="s">
        <v>27</v>
      </c>
      <c r="D1387" s="41" t="s">
        <v>110</v>
      </c>
      <c r="E1387" s="14" t="s">
        <v>532</v>
      </c>
      <c r="F1387" s="23">
        <v>352803.8</v>
      </c>
      <c r="G1387" s="23">
        <v>288406.59999999998</v>
      </c>
      <c r="H1387" s="18"/>
      <c r="I1387" s="18"/>
      <c r="J1387" s="18"/>
      <c r="K1387" s="18"/>
      <c r="L1387" s="18">
        <f t="shared" si="3870"/>
        <v>352803.8</v>
      </c>
      <c r="M1387" s="18">
        <f t="shared" si="3871"/>
        <v>288406.59999999998</v>
      </c>
      <c r="N1387" s="18">
        <f t="shared" si="3872"/>
        <v>0</v>
      </c>
      <c r="O1387" s="18"/>
      <c r="P1387" s="18"/>
      <c r="Q1387" s="18"/>
      <c r="R1387" s="18"/>
      <c r="S1387" s="18"/>
      <c r="T1387" s="18">
        <f t="shared" si="3832"/>
        <v>352803.8</v>
      </c>
      <c r="U1387" s="18">
        <f t="shared" si="3833"/>
        <v>288406.59999999998</v>
      </c>
      <c r="V1387" s="18">
        <f t="shared" si="3834"/>
        <v>0</v>
      </c>
      <c r="W1387" s="18"/>
      <c r="X1387" s="18"/>
      <c r="Y1387" s="18"/>
      <c r="Z1387" s="18">
        <f>-9646.9-26082.3</f>
        <v>-35729.199999999997</v>
      </c>
      <c r="AA1387" s="18">
        <f>-9107.2-27321.6</f>
        <v>-36428.800000000003</v>
      </c>
      <c r="AB1387" s="18"/>
      <c r="AC1387" s="18">
        <f t="shared" si="3836"/>
        <v>317074.59999999998</v>
      </c>
      <c r="AD1387" s="18">
        <f t="shared" si="3837"/>
        <v>251977.8</v>
      </c>
      <c r="AE1387" s="18">
        <f t="shared" si="3838"/>
        <v>0</v>
      </c>
      <c r="AF1387" s="18"/>
      <c r="AG1387" s="18"/>
      <c r="AH1387" s="18"/>
      <c r="AI1387" s="18">
        <f t="shared" si="3825"/>
        <v>317074.59999999998</v>
      </c>
      <c r="AJ1387" s="18">
        <f t="shared" si="3826"/>
        <v>251977.8</v>
      </c>
      <c r="AK1387" s="18">
        <f t="shared" si="3827"/>
        <v>0</v>
      </c>
      <c r="AL1387" s="18"/>
      <c r="AM1387" s="18">
        <f t="shared" si="3828"/>
        <v>317074.59999999998</v>
      </c>
      <c r="AN1387" s="18"/>
      <c r="AO1387" s="18"/>
      <c r="AP1387" s="18"/>
      <c r="AQ1387" s="18">
        <f t="shared" si="3810"/>
        <v>317074.59999999998</v>
      </c>
      <c r="AR1387" s="18">
        <f t="shared" si="3811"/>
        <v>251977.8</v>
      </c>
      <c r="AS1387" s="18">
        <f t="shared" si="3812"/>
        <v>0</v>
      </c>
      <c r="AT1387" s="18"/>
      <c r="AU1387" s="18"/>
      <c r="AV1387" s="18"/>
      <c r="AW1387" s="18">
        <f t="shared" si="3813"/>
        <v>317074.59999999998</v>
      </c>
      <c r="AX1387" s="18">
        <f t="shared" si="3814"/>
        <v>251977.8</v>
      </c>
      <c r="AY1387" s="18">
        <f t="shared" si="3815"/>
        <v>0</v>
      </c>
      <c r="AZ1387" s="18"/>
      <c r="BA1387" s="18"/>
      <c r="BB1387" s="18"/>
      <c r="BC1387" s="18">
        <f t="shared" si="3804"/>
        <v>317074.59999999998</v>
      </c>
      <c r="BD1387" s="18">
        <f t="shared" si="3805"/>
        <v>251977.8</v>
      </c>
      <c r="BE1387" s="18">
        <f t="shared" si="3806"/>
        <v>0</v>
      </c>
      <c r="BF1387" s="18"/>
      <c r="BG1387" s="18"/>
      <c r="BH1387" s="18"/>
      <c r="BI1387" s="18">
        <f t="shared" si="3801"/>
        <v>317074.59999999998</v>
      </c>
      <c r="BJ1387" s="18">
        <f t="shared" si="3802"/>
        <v>251977.8</v>
      </c>
      <c r="BK1387" s="18">
        <f t="shared" si="3803"/>
        <v>0</v>
      </c>
      <c r="BL1387" s="18"/>
      <c r="BM1387" s="18"/>
      <c r="BN1387" s="18"/>
      <c r="BO1387" s="18">
        <f t="shared" si="3882"/>
        <v>317074.59999999998</v>
      </c>
      <c r="BP1387" s="18">
        <f t="shared" si="3883"/>
        <v>251977.8</v>
      </c>
      <c r="BQ1387" s="18">
        <f t="shared" si="3884"/>
        <v>0</v>
      </c>
      <c r="BR1387" s="18"/>
      <c r="BS1387" s="18"/>
      <c r="BT1387" s="18"/>
      <c r="BU1387" s="18">
        <f t="shared" si="3866"/>
        <v>317074.59999999998</v>
      </c>
      <c r="BV1387" s="18">
        <f t="shared" si="3867"/>
        <v>251977.8</v>
      </c>
      <c r="BW1387" s="18">
        <f t="shared" si="3868"/>
        <v>0</v>
      </c>
      <c r="BX1387" s="18"/>
      <c r="BY1387" s="18"/>
      <c r="BZ1387" s="18"/>
      <c r="CA1387" s="18">
        <f t="shared" si="3849"/>
        <v>317074.59999999998</v>
      </c>
      <c r="CB1387" s="18">
        <f t="shared" si="3850"/>
        <v>251977.8</v>
      </c>
      <c r="CC1387" s="18">
        <f t="shared" si="3851"/>
        <v>0</v>
      </c>
      <c r="CD1387" s="18"/>
      <c r="CE1387" s="27"/>
      <c r="CF1387" s="33"/>
    </row>
    <row r="1388" spans="1:84" ht="140.4" x14ac:dyDescent="0.3">
      <c r="A1388" s="41" t="s">
        <v>892</v>
      </c>
      <c r="B1388" s="39">
        <v>460</v>
      </c>
      <c r="C1388" s="41"/>
      <c r="D1388" s="41"/>
      <c r="E1388" s="14" t="s">
        <v>567</v>
      </c>
      <c r="F1388" s="23">
        <f>F1389</f>
        <v>0</v>
      </c>
      <c r="G1388" s="23">
        <f t="shared" ref="G1388:CD1388" si="3913">G1389</f>
        <v>54989.3</v>
      </c>
      <c r="H1388" s="23">
        <f t="shared" si="3913"/>
        <v>0</v>
      </c>
      <c r="I1388" s="23">
        <f t="shared" si="3913"/>
        <v>0</v>
      </c>
      <c r="J1388" s="23">
        <f t="shared" si="3913"/>
        <v>0</v>
      </c>
      <c r="K1388" s="23">
        <f t="shared" si="3913"/>
        <v>0</v>
      </c>
      <c r="L1388" s="23">
        <f t="shared" si="3870"/>
        <v>0</v>
      </c>
      <c r="M1388" s="23">
        <f t="shared" si="3871"/>
        <v>54989.3</v>
      </c>
      <c r="N1388" s="23">
        <f t="shared" si="3872"/>
        <v>0</v>
      </c>
      <c r="O1388" s="23">
        <f t="shared" si="3913"/>
        <v>0</v>
      </c>
      <c r="P1388" s="23">
        <f t="shared" si="3913"/>
        <v>0</v>
      </c>
      <c r="Q1388" s="23">
        <f t="shared" si="3913"/>
        <v>0</v>
      </c>
      <c r="R1388" s="23">
        <f t="shared" si="3913"/>
        <v>0</v>
      </c>
      <c r="S1388" s="23">
        <f t="shared" si="3913"/>
        <v>0</v>
      </c>
      <c r="T1388" s="23">
        <f t="shared" si="3832"/>
        <v>0</v>
      </c>
      <c r="U1388" s="23">
        <f t="shared" si="3833"/>
        <v>54989.3</v>
      </c>
      <c r="V1388" s="23">
        <f t="shared" si="3834"/>
        <v>0</v>
      </c>
      <c r="W1388" s="23">
        <f t="shared" si="3913"/>
        <v>0</v>
      </c>
      <c r="X1388" s="23">
        <f t="shared" si="3913"/>
        <v>0</v>
      </c>
      <c r="Y1388" s="23">
        <f t="shared" si="3913"/>
        <v>0</v>
      </c>
      <c r="Z1388" s="23">
        <f t="shared" si="3913"/>
        <v>0</v>
      </c>
      <c r="AA1388" s="23">
        <f t="shared" si="3913"/>
        <v>0</v>
      </c>
      <c r="AB1388" s="23">
        <f t="shared" si="3913"/>
        <v>0</v>
      </c>
      <c r="AC1388" s="23">
        <f t="shared" si="3836"/>
        <v>0</v>
      </c>
      <c r="AD1388" s="23">
        <f t="shared" si="3837"/>
        <v>54989.3</v>
      </c>
      <c r="AE1388" s="23">
        <f t="shared" si="3838"/>
        <v>0</v>
      </c>
      <c r="AF1388" s="23">
        <f t="shared" si="3913"/>
        <v>0</v>
      </c>
      <c r="AG1388" s="23">
        <f t="shared" si="3913"/>
        <v>0</v>
      </c>
      <c r="AH1388" s="23">
        <f t="shared" si="3913"/>
        <v>0</v>
      </c>
      <c r="AI1388" s="23">
        <f t="shared" si="3825"/>
        <v>0</v>
      </c>
      <c r="AJ1388" s="23">
        <f t="shared" si="3826"/>
        <v>54989.3</v>
      </c>
      <c r="AK1388" s="23">
        <f t="shared" si="3827"/>
        <v>0</v>
      </c>
      <c r="AL1388" s="23">
        <f t="shared" si="3913"/>
        <v>0</v>
      </c>
      <c r="AM1388" s="23">
        <f t="shared" si="3828"/>
        <v>0</v>
      </c>
      <c r="AN1388" s="23">
        <f t="shared" si="3913"/>
        <v>0</v>
      </c>
      <c r="AO1388" s="23">
        <f t="shared" si="3913"/>
        <v>0</v>
      </c>
      <c r="AP1388" s="23">
        <f t="shared" si="3913"/>
        <v>0</v>
      </c>
      <c r="AQ1388" s="23">
        <f t="shared" si="3810"/>
        <v>0</v>
      </c>
      <c r="AR1388" s="23">
        <f t="shared" si="3811"/>
        <v>54989.3</v>
      </c>
      <c r="AS1388" s="23">
        <f t="shared" si="3812"/>
        <v>0</v>
      </c>
      <c r="AT1388" s="23">
        <f t="shared" si="3913"/>
        <v>0</v>
      </c>
      <c r="AU1388" s="23">
        <f t="shared" si="3913"/>
        <v>0</v>
      </c>
      <c r="AV1388" s="23">
        <f t="shared" si="3913"/>
        <v>0</v>
      </c>
      <c r="AW1388" s="23">
        <f t="shared" si="3813"/>
        <v>0</v>
      </c>
      <c r="AX1388" s="23">
        <f t="shared" si="3814"/>
        <v>54989.3</v>
      </c>
      <c r="AY1388" s="23">
        <f t="shared" si="3815"/>
        <v>0</v>
      </c>
      <c r="AZ1388" s="23">
        <f t="shared" si="3913"/>
        <v>0</v>
      </c>
      <c r="BA1388" s="23">
        <f t="shared" si="3913"/>
        <v>0</v>
      </c>
      <c r="BB1388" s="23">
        <f t="shared" si="3913"/>
        <v>0</v>
      </c>
      <c r="BC1388" s="23">
        <f t="shared" si="3804"/>
        <v>0</v>
      </c>
      <c r="BD1388" s="23">
        <f t="shared" si="3805"/>
        <v>54989.3</v>
      </c>
      <c r="BE1388" s="23">
        <f t="shared" si="3806"/>
        <v>0</v>
      </c>
      <c r="BF1388" s="23">
        <f t="shared" si="3913"/>
        <v>0</v>
      </c>
      <c r="BG1388" s="23">
        <f t="shared" si="3913"/>
        <v>0</v>
      </c>
      <c r="BH1388" s="23">
        <f t="shared" si="3913"/>
        <v>0</v>
      </c>
      <c r="BI1388" s="18">
        <f t="shared" si="3801"/>
        <v>0</v>
      </c>
      <c r="BJ1388" s="18">
        <f t="shared" si="3802"/>
        <v>54989.3</v>
      </c>
      <c r="BK1388" s="18">
        <f t="shared" si="3803"/>
        <v>0</v>
      </c>
      <c r="BL1388" s="23">
        <f t="shared" si="3913"/>
        <v>0</v>
      </c>
      <c r="BM1388" s="23">
        <f t="shared" si="3913"/>
        <v>0</v>
      </c>
      <c r="BN1388" s="23">
        <f t="shared" si="3913"/>
        <v>0</v>
      </c>
      <c r="BO1388" s="23">
        <f t="shared" si="3882"/>
        <v>0</v>
      </c>
      <c r="BP1388" s="23">
        <f t="shared" si="3883"/>
        <v>54989.3</v>
      </c>
      <c r="BQ1388" s="23">
        <f t="shared" si="3884"/>
        <v>0</v>
      </c>
      <c r="BR1388" s="23">
        <f t="shared" si="3913"/>
        <v>0</v>
      </c>
      <c r="BS1388" s="23">
        <f t="shared" si="3913"/>
        <v>0</v>
      </c>
      <c r="BT1388" s="23">
        <f t="shared" si="3913"/>
        <v>0</v>
      </c>
      <c r="BU1388" s="23">
        <f t="shared" si="3866"/>
        <v>0</v>
      </c>
      <c r="BV1388" s="23">
        <f t="shared" si="3867"/>
        <v>54989.3</v>
      </c>
      <c r="BW1388" s="23">
        <f t="shared" si="3868"/>
        <v>0</v>
      </c>
      <c r="BX1388" s="23">
        <f t="shared" si="3913"/>
        <v>0</v>
      </c>
      <c r="BY1388" s="23">
        <f t="shared" si="3913"/>
        <v>0</v>
      </c>
      <c r="BZ1388" s="23">
        <f t="shared" si="3913"/>
        <v>0</v>
      </c>
      <c r="CA1388" s="23">
        <f t="shared" si="3849"/>
        <v>0</v>
      </c>
      <c r="CB1388" s="23">
        <f t="shared" si="3850"/>
        <v>54989.3</v>
      </c>
      <c r="CC1388" s="23">
        <f t="shared" si="3851"/>
        <v>0</v>
      </c>
      <c r="CD1388" s="23">
        <f t="shared" si="3913"/>
        <v>0</v>
      </c>
      <c r="CE1388" s="28"/>
      <c r="CF1388" s="33"/>
    </row>
    <row r="1389" spans="1:84" x14ac:dyDescent="0.3">
      <c r="A1389" s="41" t="s">
        <v>892</v>
      </c>
      <c r="B1389" s="39">
        <v>460</v>
      </c>
      <c r="C1389" s="41" t="s">
        <v>27</v>
      </c>
      <c r="D1389" s="41" t="s">
        <v>110</v>
      </c>
      <c r="E1389" s="14" t="s">
        <v>532</v>
      </c>
      <c r="F1389" s="23"/>
      <c r="G1389" s="23">
        <v>54989.3</v>
      </c>
      <c r="H1389" s="18"/>
      <c r="I1389" s="18"/>
      <c r="J1389" s="18"/>
      <c r="K1389" s="18"/>
      <c r="L1389" s="18">
        <f t="shared" si="3870"/>
        <v>0</v>
      </c>
      <c r="M1389" s="18">
        <f t="shared" si="3871"/>
        <v>54989.3</v>
      </c>
      <c r="N1389" s="18">
        <f t="shared" si="3872"/>
        <v>0</v>
      </c>
      <c r="O1389" s="18"/>
      <c r="P1389" s="18"/>
      <c r="Q1389" s="18"/>
      <c r="R1389" s="18"/>
      <c r="S1389" s="18"/>
      <c r="T1389" s="18">
        <f t="shared" si="3832"/>
        <v>0</v>
      </c>
      <c r="U1389" s="18">
        <f t="shared" si="3833"/>
        <v>54989.3</v>
      </c>
      <c r="V1389" s="18">
        <f t="shared" si="3834"/>
        <v>0</v>
      </c>
      <c r="W1389" s="18"/>
      <c r="X1389" s="18"/>
      <c r="Y1389" s="18"/>
      <c r="Z1389" s="18"/>
      <c r="AA1389" s="18"/>
      <c r="AB1389" s="18"/>
      <c r="AC1389" s="18">
        <f t="shared" si="3836"/>
        <v>0</v>
      </c>
      <c r="AD1389" s="18">
        <f t="shared" si="3837"/>
        <v>54989.3</v>
      </c>
      <c r="AE1389" s="18">
        <f t="shared" si="3838"/>
        <v>0</v>
      </c>
      <c r="AF1389" s="18"/>
      <c r="AG1389" s="18"/>
      <c r="AH1389" s="18"/>
      <c r="AI1389" s="18">
        <f t="shared" si="3825"/>
        <v>0</v>
      </c>
      <c r="AJ1389" s="18">
        <f t="shared" si="3826"/>
        <v>54989.3</v>
      </c>
      <c r="AK1389" s="18">
        <f t="shared" si="3827"/>
        <v>0</v>
      </c>
      <c r="AL1389" s="18"/>
      <c r="AM1389" s="18">
        <f t="shared" si="3828"/>
        <v>0</v>
      </c>
      <c r="AN1389" s="18"/>
      <c r="AO1389" s="18"/>
      <c r="AP1389" s="18"/>
      <c r="AQ1389" s="18">
        <f t="shared" si="3810"/>
        <v>0</v>
      </c>
      <c r="AR1389" s="18">
        <f t="shared" si="3811"/>
        <v>54989.3</v>
      </c>
      <c r="AS1389" s="18">
        <f t="shared" si="3812"/>
        <v>0</v>
      </c>
      <c r="AT1389" s="18"/>
      <c r="AU1389" s="18"/>
      <c r="AV1389" s="18"/>
      <c r="AW1389" s="18">
        <f t="shared" si="3813"/>
        <v>0</v>
      </c>
      <c r="AX1389" s="18">
        <f t="shared" si="3814"/>
        <v>54989.3</v>
      </c>
      <c r="AY1389" s="18">
        <f t="shared" si="3815"/>
        <v>0</v>
      </c>
      <c r="AZ1389" s="18"/>
      <c r="BA1389" s="18"/>
      <c r="BB1389" s="18"/>
      <c r="BC1389" s="18">
        <f t="shared" si="3804"/>
        <v>0</v>
      </c>
      <c r="BD1389" s="18">
        <f t="shared" si="3805"/>
        <v>54989.3</v>
      </c>
      <c r="BE1389" s="18">
        <f t="shared" si="3806"/>
        <v>0</v>
      </c>
      <c r="BF1389" s="18"/>
      <c r="BG1389" s="18"/>
      <c r="BH1389" s="18"/>
      <c r="BI1389" s="18">
        <f t="shared" ref="BI1389:BI1452" si="3914">BC1389+BF1389</f>
        <v>0</v>
      </c>
      <c r="BJ1389" s="18">
        <f t="shared" ref="BJ1389:BJ1452" si="3915">BD1389+BG1389</f>
        <v>54989.3</v>
      </c>
      <c r="BK1389" s="18">
        <f t="shared" ref="BK1389:BK1452" si="3916">BE1389+BH1389</f>
        <v>0</v>
      </c>
      <c r="BL1389" s="18"/>
      <c r="BM1389" s="18"/>
      <c r="BN1389" s="18"/>
      <c r="BO1389" s="18">
        <f t="shared" si="3882"/>
        <v>0</v>
      </c>
      <c r="BP1389" s="18">
        <f t="shared" si="3883"/>
        <v>54989.3</v>
      </c>
      <c r="BQ1389" s="18">
        <f t="shared" si="3884"/>
        <v>0</v>
      </c>
      <c r="BR1389" s="18"/>
      <c r="BS1389" s="18"/>
      <c r="BT1389" s="18"/>
      <c r="BU1389" s="18">
        <f t="shared" si="3866"/>
        <v>0</v>
      </c>
      <c r="BV1389" s="18">
        <f t="shared" si="3867"/>
        <v>54989.3</v>
      </c>
      <c r="BW1389" s="18">
        <f t="shared" si="3868"/>
        <v>0</v>
      </c>
      <c r="BX1389" s="18"/>
      <c r="BY1389" s="18"/>
      <c r="BZ1389" s="18"/>
      <c r="CA1389" s="18">
        <f t="shared" si="3849"/>
        <v>0</v>
      </c>
      <c r="CB1389" s="18">
        <f t="shared" si="3850"/>
        <v>54989.3</v>
      </c>
      <c r="CC1389" s="18">
        <f t="shared" si="3851"/>
        <v>0</v>
      </c>
      <c r="CD1389" s="18"/>
      <c r="CE1389" s="27"/>
      <c r="CF1389" s="33"/>
    </row>
    <row r="1390" spans="1:84" ht="31.2" hidden="1" x14ac:dyDescent="0.3">
      <c r="A1390" s="19" t="s">
        <v>1209</v>
      </c>
      <c r="B1390" s="39"/>
      <c r="C1390" s="41"/>
      <c r="D1390" s="41"/>
      <c r="E1390" s="14" t="s">
        <v>1179</v>
      </c>
      <c r="F1390" s="18">
        <f t="shared" ref="F1390:K1393" si="3917">F1391</f>
        <v>0</v>
      </c>
      <c r="G1390" s="18">
        <f t="shared" si="3917"/>
        <v>0</v>
      </c>
      <c r="H1390" s="18">
        <f t="shared" si="3917"/>
        <v>0</v>
      </c>
      <c r="I1390" s="18">
        <f t="shared" si="3917"/>
        <v>0</v>
      </c>
      <c r="J1390" s="18">
        <f t="shared" si="3917"/>
        <v>0</v>
      </c>
      <c r="K1390" s="18">
        <f t="shared" si="3917"/>
        <v>0</v>
      </c>
      <c r="L1390" s="18">
        <f t="shared" si="3870"/>
        <v>0</v>
      </c>
      <c r="M1390" s="18">
        <f t="shared" si="3871"/>
        <v>0</v>
      </c>
      <c r="N1390" s="18">
        <f t="shared" si="3872"/>
        <v>0</v>
      </c>
      <c r="O1390" s="18">
        <f t="shared" ref="O1390:S1393" si="3918">O1391</f>
        <v>0</v>
      </c>
      <c r="P1390" s="18">
        <f t="shared" si="3918"/>
        <v>0</v>
      </c>
      <c r="Q1390" s="18">
        <f t="shared" si="3918"/>
        <v>0</v>
      </c>
      <c r="R1390" s="18">
        <f t="shared" si="3918"/>
        <v>0</v>
      </c>
      <c r="S1390" s="18">
        <f t="shared" si="3918"/>
        <v>0</v>
      </c>
      <c r="T1390" s="18">
        <f t="shared" si="3832"/>
        <v>0</v>
      </c>
      <c r="U1390" s="18">
        <f t="shared" si="3833"/>
        <v>0</v>
      </c>
      <c r="V1390" s="18">
        <f t="shared" si="3834"/>
        <v>0</v>
      </c>
      <c r="W1390" s="18">
        <f t="shared" ref="W1390:CD1393" si="3919">W1391</f>
        <v>0</v>
      </c>
      <c r="X1390" s="18">
        <f t="shared" si="3919"/>
        <v>0</v>
      </c>
      <c r="Y1390" s="18">
        <f t="shared" si="3919"/>
        <v>0</v>
      </c>
      <c r="Z1390" s="18">
        <f t="shared" si="3919"/>
        <v>0</v>
      </c>
      <c r="AA1390" s="18">
        <f t="shared" si="3919"/>
        <v>0</v>
      </c>
      <c r="AB1390" s="18">
        <f t="shared" si="3919"/>
        <v>0</v>
      </c>
      <c r="AC1390" s="18">
        <f t="shared" si="3836"/>
        <v>0</v>
      </c>
      <c r="AD1390" s="18">
        <f t="shared" si="3837"/>
        <v>0</v>
      </c>
      <c r="AE1390" s="18">
        <f t="shared" si="3838"/>
        <v>0</v>
      </c>
      <c r="AF1390" s="18">
        <f t="shared" si="3919"/>
        <v>0</v>
      </c>
      <c r="AG1390" s="18">
        <f t="shared" si="3919"/>
        <v>0</v>
      </c>
      <c r="AH1390" s="18">
        <f t="shared" si="3919"/>
        <v>0</v>
      </c>
      <c r="AI1390" s="18">
        <f t="shared" si="3825"/>
        <v>0</v>
      </c>
      <c r="AJ1390" s="18">
        <f t="shared" si="3826"/>
        <v>0</v>
      </c>
      <c r="AK1390" s="18">
        <f t="shared" si="3827"/>
        <v>0</v>
      </c>
      <c r="AL1390" s="18">
        <f t="shared" si="3919"/>
        <v>0</v>
      </c>
      <c r="AM1390" s="18">
        <f t="shared" si="3828"/>
        <v>0</v>
      </c>
      <c r="AN1390" s="18">
        <f t="shared" si="3919"/>
        <v>0</v>
      </c>
      <c r="AO1390" s="18">
        <f t="shared" si="3919"/>
        <v>0</v>
      </c>
      <c r="AP1390" s="18">
        <f t="shared" si="3919"/>
        <v>0</v>
      </c>
      <c r="AQ1390" s="18">
        <f t="shared" si="3810"/>
        <v>0</v>
      </c>
      <c r="AR1390" s="18">
        <f t="shared" si="3811"/>
        <v>0</v>
      </c>
      <c r="AS1390" s="18">
        <f t="shared" si="3812"/>
        <v>0</v>
      </c>
      <c r="AT1390" s="18">
        <f t="shared" si="3919"/>
        <v>0</v>
      </c>
      <c r="AU1390" s="18">
        <f t="shared" si="3919"/>
        <v>0</v>
      </c>
      <c r="AV1390" s="18">
        <f t="shared" si="3919"/>
        <v>0</v>
      </c>
      <c r="AW1390" s="18">
        <f t="shared" si="3813"/>
        <v>0</v>
      </c>
      <c r="AX1390" s="18">
        <f t="shared" si="3814"/>
        <v>0</v>
      </c>
      <c r="AY1390" s="18">
        <f t="shared" si="3815"/>
        <v>0</v>
      </c>
      <c r="AZ1390" s="18">
        <f t="shared" si="3919"/>
        <v>0</v>
      </c>
      <c r="BA1390" s="18">
        <f t="shared" si="3919"/>
        <v>0</v>
      </c>
      <c r="BB1390" s="18">
        <f t="shared" si="3919"/>
        <v>0</v>
      </c>
      <c r="BC1390" s="18">
        <f t="shared" ref="BC1390:BC1453" si="3920">AW1390+AZ1390</f>
        <v>0</v>
      </c>
      <c r="BD1390" s="18">
        <f t="shared" ref="BD1390:BD1453" si="3921">AX1390+BA1390</f>
        <v>0</v>
      </c>
      <c r="BE1390" s="18">
        <f t="shared" ref="BE1390:BE1453" si="3922">AY1390+BB1390</f>
        <v>0</v>
      </c>
      <c r="BF1390" s="18">
        <f t="shared" si="3919"/>
        <v>0</v>
      </c>
      <c r="BG1390" s="18">
        <f t="shared" si="3919"/>
        <v>0</v>
      </c>
      <c r="BH1390" s="18">
        <f t="shared" si="3919"/>
        <v>0</v>
      </c>
      <c r="BI1390" s="18">
        <f t="shared" si="3914"/>
        <v>0</v>
      </c>
      <c r="BJ1390" s="18">
        <f t="shared" si="3915"/>
        <v>0</v>
      </c>
      <c r="BK1390" s="18">
        <f t="shared" si="3916"/>
        <v>0</v>
      </c>
      <c r="BL1390" s="18">
        <f t="shared" si="3919"/>
        <v>0</v>
      </c>
      <c r="BM1390" s="18">
        <f t="shared" si="3919"/>
        <v>0</v>
      </c>
      <c r="BN1390" s="18">
        <f t="shared" si="3919"/>
        <v>0</v>
      </c>
      <c r="BO1390" s="18">
        <f t="shared" si="3882"/>
        <v>0</v>
      </c>
      <c r="BP1390" s="18">
        <f t="shared" si="3883"/>
        <v>0</v>
      </c>
      <c r="BQ1390" s="18">
        <f t="shared" si="3884"/>
        <v>0</v>
      </c>
      <c r="BR1390" s="18">
        <f t="shared" si="3919"/>
        <v>0</v>
      </c>
      <c r="BS1390" s="18">
        <f t="shared" si="3919"/>
        <v>0</v>
      </c>
      <c r="BT1390" s="18">
        <f t="shared" si="3919"/>
        <v>0</v>
      </c>
      <c r="BU1390" s="18">
        <f t="shared" si="3866"/>
        <v>0</v>
      </c>
      <c r="BV1390" s="18">
        <f t="shared" si="3867"/>
        <v>0</v>
      </c>
      <c r="BW1390" s="18">
        <f t="shared" si="3868"/>
        <v>0</v>
      </c>
      <c r="BX1390" s="18">
        <f t="shared" si="3919"/>
        <v>0</v>
      </c>
      <c r="BY1390" s="18">
        <f t="shared" si="3919"/>
        <v>0</v>
      </c>
      <c r="BZ1390" s="18">
        <f t="shared" si="3919"/>
        <v>0</v>
      </c>
      <c r="CA1390" s="18">
        <f t="shared" si="3849"/>
        <v>0</v>
      </c>
      <c r="CB1390" s="18">
        <f t="shared" si="3850"/>
        <v>0</v>
      </c>
      <c r="CC1390" s="18">
        <f t="shared" si="3851"/>
        <v>0</v>
      </c>
      <c r="CD1390" s="18">
        <f t="shared" si="3919"/>
        <v>0</v>
      </c>
      <c r="CE1390" s="27" t="s">
        <v>1661</v>
      </c>
      <c r="CF1390" s="33"/>
    </row>
    <row r="1391" spans="1:84" ht="62.4" hidden="1" x14ac:dyDescent="0.3">
      <c r="A1391" s="19" t="s">
        <v>1210</v>
      </c>
      <c r="B1391" s="39"/>
      <c r="C1391" s="41"/>
      <c r="D1391" s="41"/>
      <c r="E1391" s="14" t="s">
        <v>1211</v>
      </c>
      <c r="F1391" s="18">
        <f t="shared" si="3917"/>
        <v>0</v>
      </c>
      <c r="G1391" s="18">
        <f t="shared" si="3917"/>
        <v>0</v>
      </c>
      <c r="H1391" s="18">
        <f t="shared" si="3917"/>
        <v>0</v>
      </c>
      <c r="I1391" s="18">
        <f t="shared" si="3917"/>
        <v>0</v>
      </c>
      <c r="J1391" s="18">
        <f t="shared" si="3917"/>
        <v>0</v>
      </c>
      <c r="K1391" s="18">
        <f t="shared" si="3917"/>
        <v>0</v>
      </c>
      <c r="L1391" s="18">
        <f t="shared" si="3870"/>
        <v>0</v>
      </c>
      <c r="M1391" s="18">
        <f t="shared" si="3871"/>
        <v>0</v>
      </c>
      <c r="N1391" s="18">
        <f t="shared" si="3872"/>
        <v>0</v>
      </c>
      <c r="O1391" s="18">
        <f t="shared" si="3918"/>
        <v>0</v>
      </c>
      <c r="P1391" s="18">
        <f t="shared" si="3918"/>
        <v>0</v>
      </c>
      <c r="Q1391" s="18">
        <f t="shared" si="3918"/>
        <v>0</v>
      </c>
      <c r="R1391" s="18">
        <f t="shared" si="3918"/>
        <v>0</v>
      </c>
      <c r="S1391" s="18">
        <f t="shared" si="3918"/>
        <v>0</v>
      </c>
      <c r="T1391" s="18">
        <f t="shared" si="3832"/>
        <v>0</v>
      </c>
      <c r="U1391" s="18">
        <f t="shared" si="3833"/>
        <v>0</v>
      </c>
      <c r="V1391" s="18">
        <f t="shared" si="3834"/>
        <v>0</v>
      </c>
      <c r="W1391" s="18">
        <f t="shared" si="3919"/>
        <v>0</v>
      </c>
      <c r="X1391" s="18">
        <f t="shared" si="3919"/>
        <v>0</v>
      </c>
      <c r="Y1391" s="18">
        <f t="shared" si="3919"/>
        <v>0</v>
      </c>
      <c r="Z1391" s="18">
        <f t="shared" si="3919"/>
        <v>0</v>
      </c>
      <c r="AA1391" s="18">
        <f t="shared" si="3919"/>
        <v>0</v>
      </c>
      <c r="AB1391" s="18">
        <f t="shared" si="3919"/>
        <v>0</v>
      </c>
      <c r="AC1391" s="18">
        <f t="shared" si="3836"/>
        <v>0</v>
      </c>
      <c r="AD1391" s="18">
        <f t="shared" si="3837"/>
        <v>0</v>
      </c>
      <c r="AE1391" s="18">
        <f t="shared" si="3838"/>
        <v>0</v>
      </c>
      <c r="AF1391" s="18">
        <f t="shared" si="3919"/>
        <v>0</v>
      </c>
      <c r="AG1391" s="18">
        <f t="shared" si="3919"/>
        <v>0</v>
      </c>
      <c r="AH1391" s="18">
        <f t="shared" si="3919"/>
        <v>0</v>
      </c>
      <c r="AI1391" s="18">
        <f t="shared" si="3825"/>
        <v>0</v>
      </c>
      <c r="AJ1391" s="18">
        <f t="shared" si="3826"/>
        <v>0</v>
      </c>
      <c r="AK1391" s="18">
        <f t="shared" si="3827"/>
        <v>0</v>
      </c>
      <c r="AL1391" s="18">
        <f t="shared" si="3919"/>
        <v>0</v>
      </c>
      <c r="AM1391" s="18">
        <f t="shared" si="3828"/>
        <v>0</v>
      </c>
      <c r="AN1391" s="18">
        <f t="shared" si="3919"/>
        <v>0</v>
      </c>
      <c r="AO1391" s="18">
        <f t="shared" si="3919"/>
        <v>0</v>
      </c>
      <c r="AP1391" s="18">
        <f t="shared" si="3919"/>
        <v>0</v>
      </c>
      <c r="AQ1391" s="18">
        <f t="shared" si="3810"/>
        <v>0</v>
      </c>
      <c r="AR1391" s="18">
        <f t="shared" si="3811"/>
        <v>0</v>
      </c>
      <c r="AS1391" s="18">
        <f t="shared" si="3812"/>
        <v>0</v>
      </c>
      <c r="AT1391" s="18">
        <f t="shared" si="3919"/>
        <v>0</v>
      </c>
      <c r="AU1391" s="18">
        <f t="shared" si="3919"/>
        <v>0</v>
      </c>
      <c r="AV1391" s="18">
        <f t="shared" si="3919"/>
        <v>0</v>
      </c>
      <c r="AW1391" s="18">
        <f t="shared" si="3813"/>
        <v>0</v>
      </c>
      <c r="AX1391" s="18">
        <f t="shared" si="3814"/>
        <v>0</v>
      </c>
      <c r="AY1391" s="18">
        <f t="shared" si="3815"/>
        <v>0</v>
      </c>
      <c r="AZ1391" s="18">
        <f t="shared" si="3919"/>
        <v>0</v>
      </c>
      <c r="BA1391" s="18">
        <f t="shared" si="3919"/>
        <v>0</v>
      </c>
      <c r="BB1391" s="18">
        <f t="shared" si="3919"/>
        <v>0</v>
      </c>
      <c r="BC1391" s="18">
        <f t="shared" si="3920"/>
        <v>0</v>
      </c>
      <c r="BD1391" s="18">
        <f t="shared" si="3921"/>
        <v>0</v>
      </c>
      <c r="BE1391" s="18">
        <f t="shared" si="3922"/>
        <v>0</v>
      </c>
      <c r="BF1391" s="18">
        <f t="shared" si="3919"/>
        <v>0</v>
      </c>
      <c r="BG1391" s="18">
        <f t="shared" si="3919"/>
        <v>0</v>
      </c>
      <c r="BH1391" s="18">
        <f t="shared" si="3919"/>
        <v>0</v>
      </c>
      <c r="BI1391" s="18">
        <f t="shared" si="3914"/>
        <v>0</v>
      </c>
      <c r="BJ1391" s="18">
        <f t="shared" si="3915"/>
        <v>0</v>
      </c>
      <c r="BK1391" s="18">
        <f t="shared" si="3916"/>
        <v>0</v>
      </c>
      <c r="BL1391" s="18">
        <f t="shared" si="3919"/>
        <v>0</v>
      </c>
      <c r="BM1391" s="18">
        <f t="shared" si="3919"/>
        <v>0</v>
      </c>
      <c r="BN1391" s="18">
        <f t="shared" si="3919"/>
        <v>0</v>
      </c>
      <c r="BO1391" s="18">
        <f t="shared" si="3882"/>
        <v>0</v>
      </c>
      <c r="BP1391" s="18">
        <f t="shared" si="3883"/>
        <v>0</v>
      </c>
      <c r="BQ1391" s="18">
        <f t="shared" si="3884"/>
        <v>0</v>
      </c>
      <c r="BR1391" s="18">
        <f t="shared" si="3919"/>
        <v>0</v>
      </c>
      <c r="BS1391" s="18">
        <f t="shared" si="3919"/>
        <v>0</v>
      </c>
      <c r="BT1391" s="18">
        <f t="shared" si="3919"/>
        <v>0</v>
      </c>
      <c r="BU1391" s="18">
        <f t="shared" si="3866"/>
        <v>0</v>
      </c>
      <c r="BV1391" s="18">
        <f t="shared" si="3867"/>
        <v>0</v>
      </c>
      <c r="BW1391" s="18">
        <f t="shared" si="3868"/>
        <v>0</v>
      </c>
      <c r="BX1391" s="18">
        <f t="shared" si="3919"/>
        <v>0</v>
      </c>
      <c r="BY1391" s="18">
        <f t="shared" si="3919"/>
        <v>0</v>
      </c>
      <c r="BZ1391" s="18">
        <f t="shared" si="3919"/>
        <v>0</v>
      </c>
      <c r="CA1391" s="18">
        <f t="shared" si="3849"/>
        <v>0</v>
      </c>
      <c r="CB1391" s="18">
        <f t="shared" si="3850"/>
        <v>0</v>
      </c>
      <c r="CC1391" s="18">
        <f t="shared" si="3851"/>
        <v>0</v>
      </c>
      <c r="CD1391" s="18">
        <f t="shared" si="3919"/>
        <v>0</v>
      </c>
      <c r="CE1391" s="27" t="s">
        <v>1661</v>
      </c>
      <c r="CF1391" s="33"/>
    </row>
    <row r="1392" spans="1:84" ht="46.8" hidden="1" x14ac:dyDescent="0.3">
      <c r="A1392" s="19" t="s">
        <v>1210</v>
      </c>
      <c r="B1392" s="39">
        <v>400</v>
      </c>
      <c r="C1392" s="41"/>
      <c r="D1392" s="41"/>
      <c r="E1392" s="14" t="s">
        <v>553</v>
      </c>
      <c r="F1392" s="18">
        <f t="shared" si="3917"/>
        <v>0</v>
      </c>
      <c r="G1392" s="18">
        <f t="shared" si="3917"/>
        <v>0</v>
      </c>
      <c r="H1392" s="18">
        <f t="shared" si="3917"/>
        <v>0</v>
      </c>
      <c r="I1392" s="18">
        <f t="shared" si="3917"/>
        <v>0</v>
      </c>
      <c r="J1392" s="18">
        <f t="shared" si="3917"/>
        <v>0</v>
      </c>
      <c r="K1392" s="18">
        <f t="shared" si="3917"/>
        <v>0</v>
      </c>
      <c r="L1392" s="18">
        <f t="shared" si="3870"/>
        <v>0</v>
      </c>
      <c r="M1392" s="18">
        <f t="shared" si="3871"/>
        <v>0</v>
      </c>
      <c r="N1392" s="18">
        <f t="shared" si="3872"/>
        <v>0</v>
      </c>
      <c r="O1392" s="18">
        <f t="shared" si="3918"/>
        <v>0</v>
      </c>
      <c r="P1392" s="18">
        <f t="shared" si="3918"/>
        <v>0</v>
      </c>
      <c r="Q1392" s="18">
        <f t="shared" si="3918"/>
        <v>0</v>
      </c>
      <c r="R1392" s="18">
        <f t="shared" si="3918"/>
        <v>0</v>
      </c>
      <c r="S1392" s="18">
        <f t="shared" si="3918"/>
        <v>0</v>
      </c>
      <c r="T1392" s="18">
        <f t="shared" si="3832"/>
        <v>0</v>
      </c>
      <c r="U1392" s="18">
        <f t="shared" si="3833"/>
        <v>0</v>
      </c>
      <c r="V1392" s="18">
        <f t="shared" si="3834"/>
        <v>0</v>
      </c>
      <c r="W1392" s="18">
        <f t="shared" si="3919"/>
        <v>0</v>
      </c>
      <c r="X1392" s="18">
        <f t="shared" si="3919"/>
        <v>0</v>
      </c>
      <c r="Y1392" s="18">
        <f t="shared" si="3919"/>
        <v>0</v>
      </c>
      <c r="Z1392" s="18">
        <f t="shared" si="3919"/>
        <v>0</v>
      </c>
      <c r="AA1392" s="18">
        <f t="shared" si="3919"/>
        <v>0</v>
      </c>
      <c r="AB1392" s="18">
        <f t="shared" si="3919"/>
        <v>0</v>
      </c>
      <c r="AC1392" s="18">
        <f t="shared" si="3836"/>
        <v>0</v>
      </c>
      <c r="AD1392" s="18">
        <f t="shared" si="3837"/>
        <v>0</v>
      </c>
      <c r="AE1392" s="18">
        <f t="shared" si="3838"/>
        <v>0</v>
      </c>
      <c r="AF1392" s="18">
        <f t="shared" si="3919"/>
        <v>0</v>
      </c>
      <c r="AG1392" s="18">
        <f t="shared" si="3919"/>
        <v>0</v>
      </c>
      <c r="AH1392" s="18">
        <f t="shared" si="3919"/>
        <v>0</v>
      </c>
      <c r="AI1392" s="18">
        <f t="shared" si="3825"/>
        <v>0</v>
      </c>
      <c r="AJ1392" s="18">
        <f t="shared" si="3826"/>
        <v>0</v>
      </c>
      <c r="AK1392" s="18">
        <f t="shared" si="3827"/>
        <v>0</v>
      </c>
      <c r="AL1392" s="18">
        <f t="shared" si="3919"/>
        <v>0</v>
      </c>
      <c r="AM1392" s="18">
        <f t="shared" si="3828"/>
        <v>0</v>
      </c>
      <c r="AN1392" s="18">
        <f t="shared" si="3919"/>
        <v>0</v>
      </c>
      <c r="AO1392" s="18">
        <f t="shared" si="3919"/>
        <v>0</v>
      </c>
      <c r="AP1392" s="18">
        <f t="shared" si="3919"/>
        <v>0</v>
      </c>
      <c r="AQ1392" s="18">
        <f t="shared" si="3810"/>
        <v>0</v>
      </c>
      <c r="AR1392" s="18">
        <f t="shared" si="3811"/>
        <v>0</v>
      </c>
      <c r="AS1392" s="18">
        <f t="shared" si="3812"/>
        <v>0</v>
      </c>
      <c r="AT1392" s="18">
        <f t="shared" si="3919"/>
        <v>0</v>
      </c>
      <c r="AU1392" s="18">
        <f t="shared" si="3919"/>
        <v>0</v>
      </c>
      <c r="AV1392" s="18">
        <f t="shared" si="3919"/>
        <v>0</v>
      </c>
      <c r="AW1392" s="18">
        <f t="shared" si="3813"/>
        <v>0</v>
      </c>
      <c r="AX1392" s="18">
        <f t="shared" si="3814"/>
        <v>0</v>
      </c>
      <c r="AY1392" s="18">
        <f t="shared" si="3815"/>
        <v>0</v>
      </c>
      <c r="AZ1392" s="18">
        <f t="shared" si="3919"/>
        <v>0</v>
      </c>
      <c r="BA1392" s="18">
        <f t="shared" si="3919"/>
        <v>0</v>
      </c>
      <c r="BB1392" s="18">
        <f t="shared" si="3919"/>
        <v>0</v>
      </c>
      <c r="BC1392" s="18">
        <f t="shared" si="3920"/>
        <v>0</v>
      </c>
      <c r="BD1392" s="18">
        <f t="shared" si="3921"/>
        <v>0</v>
      </c>
      <c r="BE1392" s="18">
        <f t="shared" si="3922"/>
        <v>0</v>
      </c>
      <c r="BF1392" s="18">
        <f t="shared" si="3919"/>
        <v>0</v>
      </c>
      <c r="BG1392" s="18">
        <f t="shared" si="3919"/>
        <v>0</v>
      </c>
      <c r="BH1392" s="18">
        <f t="shared" si="3919"/>
        <v>0</v>
      </c>
      <c r="BI1392" s="18">
        <f t="shared" si="3914"/>
        <v>0</v>
      </c>
      <c r="BJ1392" s="18">
        <f t="shared" si="3915"/>
        <v>0</v>
      </c>
      <c r="BK1392" s="18">
        <f t="shared" si="3916"/>
        <v>0</v>
      </c>
      <c r="BL1392" s="18">
        <f t="shared" si="3919"/>
        <v>0</v>
      </c>
      <c r="BM1392" s="18">
        <f t="shared" si="3919"/>
        <v>0</v>
      </c>
      <c r="BN1392" s="18">
        <f t="shared" si="3919"/>
        <v>0</v>
      </c>
      <c r="BO1392" s="18">
        <f t="shared" si="3882"/>
        <v>0</v>
      </c>
      <c r="BP1392" s="18">
        <f t="shared" si="3883"/>
        <v>0</v>
      </c>
      <c r="BQ1392" s="18">
        <f t="shared" si="3884"/>
        <v>0</v>
      </c>
      <c r="BR1392" s="18">
        <f t="shared" si="3919"/>
        <v>0</v>
      </c>
      <c r="BS1392" s="18">
        <f t="shared" si="3919"/>
        <v>0</v>
      </c>
      <c r="BT1392" s="18">
        <f t="shared" si="3919"/>
        <v>0</v>
      </c>
      <c r="BU1392" s="18">
        <f t="shared" si="3866"/>
        <v>0</v>
      </c>
      <c r="BV1392" s="18">
        <f t="shared" si="3867"/>
        <v>0</v>
      </c>
      <c r="BW1392" s="18">
        <f t="shared" si="3868"/>
        <v>0</v>
      </c>
      <c r="BX1392" s="18">
        <f t="shared" si="3919"/>
        <v>0</v>
      </c>
      <c r="BY1392" s="18">
        <f t="shared" si="3919"/>
        <v>0</v>
      </c>
      <c r="BZ1392" s="18">
        <f t="shared" si="3919"/>
        <v>0</v>
      </c>
      <c r="CA1392" s="18">
        <f t="shared" si="3849"/>
        <v>0</v>
      </c>
      <c r="CB1392" s="18">
        <f t="shared" si="3850"/>
        <v>0</v>
      </c>
      <c r="CC1392" s="18">
        <f t="shared" si="3851"/>
        <v>0</v>
      </c>
      <c r="CD1392" s="18">
        <f t="shared" si="3919"/>
        <v>0</v>
      </c>
      <c r="CE1392" s="27" t="s">
        <v>1661</v>
      </c>
      <c r="CF1392" s="33"/>
    </row>
    <row r="1393" spans="1:119" hidden="1" x14ac:dyDescent="0.3">
      <c r="A1393" s="19" t="s">
        <v>1210</v>
      </c>
      <c r="B1393" s="39">
        <v>410</v>
      </c>
      <c r="C1393" s="41"/>
      <c r="D1393" s="41"/>
      <c r="E1393" s="14" t="s">
        <v>566</v>
      </c>
      <c r="F1393" s="18">
        <f t="shared" si="3917"/>
        <v>0</v>
      </c>
      <c r="G1393" s="18">
        <f t="shared" si="3917"/>
        <v>0</v>
      </c>
      <c r="H1393" s="18">
        <f t="shared" si="3917"/>
        <v>0</v>
      </c>
      <c r="I1393" s="18">
        <f t="shared" si="3917"/>
        <v>0</v>
      </c>
      <c r="J1393" s="18">
        <f t="shared" si="3917"/>
        <v>0</v>
      </c>
      <c r="K1393" s="18">
        <f t="shared" si="3917"/>
        <v>0</v>
      </c>
      <c r="L1393" s="18">
        <f t="shared" si="3870"/>
        <v>0</v>
      </c>
      <c r="M1393" s="18">
        <f t="shared" si="3871"/>
        <v>0</v>
      </c>
      <c r="N1393" s="18">
        <f t="shared" si="3872"/>
        <v>0</v>
      </c>
      <c r="O1393" s="18">
        <f t="shared" si="3918"/>
        <v>0</v>
      </c>
      <c r="P1393" s="18">
        <f t="shared" si="3918"/>
        <v>0</v>
      </c>
      <c r="Q1393" s="18">
        <f t="shared" si="3918"/>
        <v>0</v>
      </c>
      <c r="R1393" s="18">
        <f t="shared" si="3918"/>
        <v>0</v>
      </c>
      <c r="S1393" s="18">
        <f t="shared" si="3918"/>
        <v>0</v>
      </c>
      <c r="T1393" s="18">
        <f t="shared" si="3832"/>
        <v>0</v>
      </c>
      <c r="U1393" s="18">
        <f t="shared" si="3833"/>
        <v>0</v>
      </c>
      <c r="V1393" s="18">
        <f t="shared" si="3834"/>
        <v>0</v>
      </c>
      <c r="W1393" s="18">
        <f t="shared" si="3919"/>
        <v>0</v>
      </c>
      <c r="X1393" s="18">
        <f t="shared" si="3919"/>
        <v>0</v>
      </c>
      <c r="Y1393" s="18">
        <f t="shared" si="3919"/>
        <v>0</v>
      </c>
      <c r="Z1393" s="18">
        <f t="shared" si="3919"/>
        <v>0</v>
      </c>
      <c r="AA1393" s="18">
        <f t="shared" si="3919"/>
        <v>0</v>
      </c>
      <c r="AB1393" s="18">
        <f t="shared" si="3919"/>
        <v>0</v>
      </c>
      <c r="AC1393" s="18">
        <f t="shared" si="3836"/>
        <v>0</v>
      </c>
      <c r="AD1393" s="18">
        <f t="shared" si="3837"/>
        <v>0</v>
      </c>
      <c r="AE1393" s="18">
        <f t="shared" si="3838"/>
        <v>0</v>
      </c>
      <c r="AF1393" s="18">
        <f t="shared" si="3919"/>
        <v>0</v>
      </c>
      <c r="AG1393" s="18">
        <f t="shared" si="3919"/>
        <v>0</v>
      </c>
      <c r="AH1393" s="18">
        <f t="shared" si="3919"/>
        <v>0</v>
      </c>
      <c r="AI1393" s="18">
        <f t="shared" si="3825"/>
        <v>0</v>
      </c>
      <c r="AJ1393" s="18">
        <f t="shared" si="3826"/>
        <v>0</v>
      </c>
      <c r="AK1393" s="18">
        <f t="shared" si="3827"/>
        <v>0</v>
      </c>
      <c r="AL1393" s="18">
        <f t="shared" si="3919"/>
        <v>0</v>
      </c>
      <c r="AM1393" s="18">
        <f t="shared" si="3828"/>
        <v>0</v>
      </c>
      <c r="AN1393" s="18">
        <f t="shared" si="3919"/>
        <v>0</v>
      </c>
      <c r="AO1393" s="18">
        <f t="shared" si="3919"/>
        <v>0</v>
      </c>
      <c r="AP1393" s="18">
        <f t="shared" si="3919"/>
        <v>0</v>
      </c>
      <c r="AQ1393" s="18">
        <f t="shared" si="3810"/>
        <v>0</v>
      </c>
      <c r="AR1393" s="18">
        <f t="shared" si="3811"/>
        <v>0</v>
      </c>
      <c r="AS1393" s="18">
        <f t="shared" si="3812"/>
        <v>0</v>
      </c>
      <c r="AT1393" s="18">
        <f t="shared" si="3919"/>
        <v>0</v>
      </c>
      <c r="AU1393" s="18">
        <f t="shared" si="3919"/>
        <v>0</v>
      </c>
      <c r="AV1393" s="18">
        <f t="shared" si="3919"/>
        <v>0</v>
      </c>
      <c r="AW1393" s="18">
        <f t="shared" si="3813"/>
        <v>0</v>
      </c>
      <c r="AX1393" s="18">
        <f t="shared" si="3814"/>
        <v>0</v>
      </c>
      <c r="AY1393" s="18">
        <f t="shared" si="3815"/>
        <v>0</v>
      </c>
      <c r="AZ1393" s="18">
        <f t="shared" si="3919"/>
        <v>0</v>
      </c>
      <c r="BA1393" s="18">
        <f t="shared" si="3919"/>
        <v>0</v>
      </c>
      <c r="BB1393" s="18">
        <f t="shared" si="3919"/>
        <v>0</v>
      </c>
      <c r="BC1393" s="18">
        <f t="shared" si="3920"/>
        <v>0</v>
      </c>
      <c r="BD1393" s="18">
        <f t="shared" si="3921"/>
        <v>0</v>
      </c>
      <c r="BE1393" s="18">
        <f t="shared" si="3922"/>
        <v>0</v>
      </c>
      <c r="BF1393" s="18">
        <f t="shared" si="3919"/>
        <v>0</v>
      </c>
      <c r="BG1393" s="18">
        <f t="shared" si="3919"/>
        <v>0</v>
      </c>
      <c r="BH1393" s="18">
        <f t="shared" si="3919"/>
        <v>0</v>
      </c>
      <c r="BI1393" s="18">
        <f t="shared" si="3914"/>
        <v>0</v>
      </c>
      <c r="BJ1393" s="18">
        <f t="shared" si="3915"/>
        <v>0</v>
      </c>
      <c r="BK1393" s="18">
        <f t="shared" si="3916"/>
        <v>0</v>
      </c>
      <c r="BL1393" s="18">
        <f t="shared" si="3919"/>
        <v>0</v>
      </c>
      <c r="BM1393" s="18">
        <f t="shared" si="3919"/>
        <v>0</v>
      </c>
      <c r="BN1393" s="18">
        <f t="shared" si="3919"/>
        <v>0</v>
      </c>
      <c r="BO1393" s="18">
        <f t="shared" si="3882"/>
        <v>0</v>
      </c>
      <c r="BP1393" s="18">
        <f t="shared" si="3883"/>
        <v>0</v>
      </c>
      <c r="BQ1393" s="18">
        <f t="shared" si="3884"/>
        <v>0</v>
      </c>
      <c r="BR1393" s="18">
        <f t="shared" si="3919"/>
        <v>0</v>
      </c>
      <c r="BS1393" s="18">
        <f t="shared" si="3919"/>
        <v>0</v>
      </c>
      <c r="BT1393" s="18">
        <f t="shared" si="3919"/>
        <v>0</v>
      </c>
      <c r="BU1393" s="18">
        <f t="shared" si="3866"/>
        <v>0</v>
      </c>
      <c r="BV1393" s="18">
        <f t="shared" si="3867"/>
        <v>0</v>
      </c>
      <c r="BW1393" s="18">
        <f t="shared" si="3868"/>
        <v>0</v>
      </c>
      <c r="BX1393" s="18">
        <f t="shared" si="3919"/>
        <v>0</v>
      </c>
      <c r="BY1393" s="18">
        <f t="shared" si="3919"/>
        <v>0</v>
      </c>
      <c r="BZ1393" s="18">
        <f t="shared" si="3919"/>
        <v>0</v>
      </c>
      <c r="CA1393" s="18">
        <f t="shared" si="3849"/>
        <v>0</v>
      </c>
      <c r="CB1393" s="18">
        <f t="shared" si="3850"/>
        <v>0</v>
      </c>
      <c r="CC1393" s="18">
        <f t="shared" si="3851"/>
        <v>0</v>
      </c>
      <c r="CD1393" s="18">
        <f t="shared" si="3919"/>
        <v>0</v>
      </c>
      <c r="CE1393" s="27" t="s">
        <v>1661</v>
      </c>
      <c r="CF1393" s="33"/>
    </row>
    <row r="1394" spans="1:119" hidden="1" x14ac:dyDescent="0.3">
      <c r="A1394" s="19" t="s">
        <v>1210</v>
      </c>
      <c r="B1394" s="39">
        <v>410</v>
      </c>
      <c r="C1394" s="41" t="s">
        <v>27</v>
      </c>
      <c r="D1394" s="41" t="s">
        <v>110</v>
      </c>
      <c r="E1394" s="14" t="s">
        <v>532</v>
      </c>
      <c r="F1394" s="18"/>
      <c r="G1394" s="18"/>
      <c r="H1394" s="18"/>
      <c r="I1394" s="18"/>
      <c r="J1394" s="18"/>
      <c r="K1394" s="18"/>
      <c r="L1394" s="18">
        <f t="shared" si="3870"/>
        <v>0</v>
      </c>
      <c r="M1394" s="18">
        <f t="shared" si="3871"/>
        <v>0</v>
      </c>
      <c r="N1394" s="18">
        <f t="shared" si="3872"/>
        <v>0</v>
      </c>
      <c r="O1394" s="18"/>
      <c r="P1394" s="18"/>
      <c r="Q1394" s="18"/>
      <c r="R1394" s="18"/>
      <c r="S1394" s="18"/>
      <c r="T1394" s="18">
        <f t="shared" si="3832"/>
        <v>0</v>
      </c>
      <c r="U1394" s="18">
        <f t="shared" si="3833"/>
        <v>0</v>
      </c>
      <c r="V1394" s="18">
        <f t="shared" si="3834"/>
        <v>0</v>
      </c>
      <c r="W1394" s="18"/>
      <c r="X1394" s="18"/>
      <c r="Y1394" s="18"/>
      <c r="Z1394" s="18"/>
      <c r="AA1394" s="18"/>
      <c r="AB1394" s="18"/>
      <c r="AC1394" s="18">
        <f t="shared" si="3836"/>
        <v>0</v>
      </c>
      <c r="AD1394" s="18">
        <f t="shared" si="3837"/>
        <v>0</v>
      </c>
      <c r="AE1394" s="18">
        <f t="shared" si="3838"/>
        <v>0</v>
      </c>
      <c r="AF1394" s="18"/>
      <c r="AG1394" s="18"/>
      <c r="AH1394" s="18"/>
      <c r="AI1394" s="18">
        <f t="shared" si="3825"/>
        <v>0</v>
      </c>
      <c r="AJ1394" s="18">
        <f t="shared" si="3826"/>
        <v>0</v>
      </c>
      <c r="AK1394" s="18">
        <f t="shared" si="3827"/>
        <v>0</v>
      </c>
      <c r="AL1394" s="18"/>
      <c r="AM1394" s="18">
        <f t="shared" si="3828"/>
        <v>0</v>
      </c>
      <c r="AN1394" s="18"/>
      <c r="AO1394" s="18"/>
      <c r="AP1394" s="18"/>
      <c r="AQ1394" s="18">
        <f t="shared" ref="AQ1394:AQ1457" si="3923">AM1394+AN1394</f>
        <v>0</v>
      </c>
      <c r="AR1394" s="18">
        <f t="shared" ref="AR1394:AR1457" si="3924">AJ1394+AO1394</f>
        <v>0</v>
      </c>
      <c r="AS1394" s="18">
        <f t="shared" ref="AS1394:AS1457" si="3925">AK1394+AP1394</f>
        <v>0</v>
      </c>
      <c r="AT1394" s="18"/>
      <c r="AU1394" s="18"/>
      <c r="AV1394" s="18"/>
      <c r="AW1394" s="18">
        <f t="shared" ref="AW1394:AW1457" si="3926">AQ1394+AT1394</f>
        <v>0</v>
      </c>
      <c r="AX1394" s="18">
        <f t="shared" ref="AX1394:AX1457" si="3927">AR1394+AU1394</f>
        <v>0</v>
      </c>
      <c r="AY1394" s="18">
        <f t="shared" ref="AY1394:AY1457" si="3928">AS1394+AV1394</f>
        <v>0</v>
      </c>
      <c r="AZ1394" s="18"/>
      <c r="BA1394" s="18"/>
      <c r="BB1394" s="18"/>
      <c r="BC1394" s="18">
        <f t="shared" si="3920"/>
        <v>0</v>
      </c>
      <c r="BD1394" s="18">
        <f t="shared" si="3921"/>
        <v>0</v>
      </c>
      <c r="BE1394" s="18">
        <f t="shared" si="3922"/>
        <v>0</v>
      </c>
      <c r="BF1394" s="18"/>
      <c r="BG1394" s="18"/>
      <c r="BH1394" s="18"/>
      <c r="BI1394" s="18">
        <f t="shared" si="3914"/>
        <v>0</v>
      </c>
      <c r="BJ1394" s="18">
        <f t="shared" si="3915"/>
        <v>0</v>
      </c>
      <c r="BK1394" s="18">
        <f t="shared" si="3916"/>
        <v>0</v>
      </c>
      <c r="BL1394" s="18"/>
      <c r="BM1394" s="18"/>
      <c r="BN1394" s="18"/>
      <c r="BO1394" s="18">
        <f t="shared" si="3882"/>
        <v>0</v>
      </c>
      <c r="BP1394" s="18">
        <f t="shared" si="3883"/>
        <v>0</v>
      </c>
      <c r="BQ1394" s="18">
        <f t="shared" si="3884"/>
        <v>0</v>
      </c>
      <c r="BR1394" s="18"/>
      <c r="BS1394" s="18"/>
      <c r="BT1394" s="18"/>
      <c r="BU1394" s="18">
        <f t="shared" si="3866"/>
        <v>0</v>
      </c>
      <c r="BV1394" s="18">
        <f t="shared" si="3867"/>
        <v>0</v>
      </c>
      <c r="BW1394" s="18">
        <f t="shared" si="3868"/>
        <v>0</v>
      </c>
      <c r="BX1394" s="18"/>
      <c r="BY1394" s="18"/>
      <c r="BZ1394" s="18"/>
      <c r="CA1394" s="18">
        <f t="shared" si="3849"/>
        <v>0</v>
      </c>
      <c r="CB1394" s="18">
        <f t="shared" si="3850"/>
        <v>0</v>
      </c>
      <c r="CC1394" s="18">
        <f t="shared" si="3851"/>
        <v>0</v>
      </c>
      <c r="CD1394" s="18"/>
      <c r="CE1394" s="27" t="s">
        <v>1661</v>
      </c>
      <c r="CF1394" s="33"/>
    </row>
    <row r="1395" spans="1:119" s="11" customFormat="1" ht="62.4" x14ac:dyDescent="0.3">
      <c r="A1395" s="10" t="s">
        <v>233</v>
      </c>
      <c r="B1395" s="16"/>
      <c r="C1395" s="10"/>
      <c r="D1395" s="10"/>
      <c r="E1395" s="15" t="s">
        <v>1030</v>
      </c>
      <c r="F1395" s="17">
        <f>F1396+F1401+F1431+F1441+F1446</f>
        <v>214905</v>
      </c>
      <c r="G1395" s="17">
        <f t="shared" ref="G1395:CD1395" si="3929">G1396+G1401+G1431+G1441+G1446</f>
        <v>289445.5</v>
      </c>
      <c r="H1395" s="17">
        <f t="shared" si="3929"/>
        <v>36820.9</v>
      </c>
      <c r="I1395" s="17">
        <f t="shared" ref="I1395:K1395" si="3930">I1396+I1401+I1431+I1441+I1446</f>
        <v>119750.7</v>
      </c>
      <c r="J1395" s="17">
        <f t="shared" si="3930"/>
        <v>-119750.7</v>
      </c>
      <c r="K1395" s="17">
        <f t="shared" si="3930"/>
        <v>0</v>
      </c>
      <c r="L1395" s="17">
        <f t="shared" si="3870"/>
        <v>334655.7</v>
      </c>
      <c r="M1395" s="17">
        <f t="shared" si="3871"/>
        <v>169694.8</v>
      </c>
      <c r="N1395" s="17">
        <f t="shared" si="3872"/>
        <v>36820.9</v>
      </c>
      <c r="O1395" s="17">
        <f t="shared" ref="O1395:S1395" si="3931">O1396+O1401+O1431+O1441+O1446</f>
        <v>0</v>
      </c>
      <c r="P1395" s="17">
        <f t="shared" si="3931"/>
        <v>0</v>
      </c>
      <c r="Q1395" s="17">
        <f t="shared" si="3931"/>
        <v>8580</v>
      </c>
      <c r="R1395" s="17">
        <f t="shared" si="3931"/>
        <v>0</v>
      </c>
      <c r="S1395" s="17">
        <f t="shared" si="3931"/>
        <v>0</v>
      </c>
      <c r="T1395" s="17">
        <f t="shared" si="3832"/>
        <v>334655.7</v>
      </c>
      <c r="U1395" s="17">
        <f t="shared" si="3833"/>
        <v>169694.8</v>
      </c>
      <c r="V1395" s="17">
        <f t="shared" si="3834"/>
        <v>45400.9</v>
      </c>
      <c r="W1395" s="17">
        <f t="shared" ref="W1395:AB1395" si="3932">W1396+W1401+W1431+W1441+W1446</f>
        <v>32357.236000000001</v>
      </c>
      <c r="X1395" s="17">
        <f t="shared" si="3932"/>
        <v>0</v>
      </c>
      <c r="Y1395" s="17">
        <f t="shared" si="3932"/>
        <v>0</v>
      </c>
      <c r="Z1395" s="17">
        <f t="shared" si="3932"/>
        <v>0</v>
      </c>
      <c r="AA1395" s="17">
        <f t="shared" si="3932"/>
        <v>0</v>
      </c>
      <c r="AB1395" s="17">
        <f t="shared" si="3932"/>
        <v>0</v>
      </c>
      <c r="AC1395" s="17">
        <f t="shared" si="3836"/>
        <v>367012.93599999999</v>
      </c>
      <c r="AD1395" s="17">
        <f t="shared" si="3837"/>
        <v>169694.8</v>
      </c>
      <c r="AE1395" s="17">
        <f t="shared" si="3838"/>
        <v>45400.9</v>
      </c>
      <c r="AF1395" s="17">
        <f t="shared" ref="AF1395:AH1395" si="3933">AF1396+AF1401+AF1431+AF1441+AF1446</f>
        <v>49198</v>
      </c>
      <c r="AG1395" s="17">
        <f t="shared" si="3933"/>
        <v>62.689</v>
      </c>
      <c r="AH1395" s="17">
        <f t="shared" si="3933"/>
        <v>-7336.1839999999993</v>
      </c>
      <c r="AI1395" s="17">
        <f t="shared" si="3825"/>
        <v>416210.93599999999</v>
      </c>
      <c r="AJ1395" s="17">
        <f t="shared" si="3826"/>
        <v>169757.489</v>
      </c>
      <c r="AK1395" s="17">
        <f t="shared" si="3827"/>
        <v>38064.716</v>
      </c>
      <c r="AL1395" s="17">
        <f t="shared" ref="AL1395" si="3934">AL1396+AL1401+AL1431+AL1441+AL1446</f>
        <v>0</v>
      </c>
      <c r="AM1395" s="17">
        <f t="shared" si="3828"/>
        <v>416210.93599999999</v>
      </c>
      <c r="AN1395" s="17">
        <f t="shared" ref="AN1395:AP1395" si="3935">AN1396+AN1401+AN1431+AN1441+AN1446</f>
        <v>5785.5879999999997</v>
      </c>
      <c r="AO1395" s="17">
        <f t="shared" si="3935"/>
        <v>0</v>
      </c>
      <c r="AP1395" s="17">
        <f t="shared" si="3935"/>
        <v>0</v>
      </c>
      <c r="AQ1395" s="17">
        <f t="shared" si="3923"/>
        <v>421996.52399999998</v>
      </c>
      <c r="AR1395" s="17">
        <f t="shared" si="3924"/>
        <v>169757.489</v>
      </c>
      <c r="AS1395" s="17">
        <f t="shared" si="3925"/>
        <v>38064.716</v>
      </c>
      <c r="AT1395" s="17">
        <f t="shared" ref="AT1395:AV1395" si="3936">AT1396+AT1401+AT1431+AT1441+AT1446</f>
        <v>-5241.96</v>
      </c>
      <c r="AU1395" s="17">
        <f t="shared" si="3936"/>
        <v>0</v>
      </c>
      <c r="AV1395" s="17">
        <f t="shared" si="3936"/>
        <v>0</v>
      </c>
      <c r="AW1395" s="17">
        <f t="shared" si="3926"/>
        <v>416754.56399999995</v>
      </c>
      <c r="AX1395" s="17">
        <f t="shared" si="3927"/>
        <v>169757.489</v>
      </c>
      <c r="AY1395" s="17">
        <f t="shared" si="3928"/>
        <v>38064.716</v>
      </c>
      <c r="AZ1395" s="17">
        <f t="shared" ref="AZ1395:BB1395" si="3937">AZ1396+AZ1401+AZ1431+AZ1441+AZ1446</f>
        <v>8713.5910000000003</v>
      </c>
      <c r="BA1395" s="17">
        <f t="shared" si="3937"/>
        <v>0</v>
      </c>
      <c r="BB1395" s="17">
        <f t="shared" si="3937"/>
        <v>0</v>
      </c>
      <c r="BC1395" s="17">
        <f t="shared" si="3920"/>
        <v>425468.15499999997</v>
      </c>
      <c r="BD1395" s="17">
        <f t="shared" si="3921"/>
        <v>169757.489</v>
      </c>
      <c r="BE1395" s="17">
        <f t="shared" si="3922"/>
        <v>38064.716</v>
      </c>
      <c r="BF1395" s="17">
        <f t="shared" ref="BF1395:BH1395" si="3938">BF1396+BF1401+BF1431+BF1441+BF1446</f>
        <v>0</v>
      </c>
      <c r="BG1395" s="17">
        <f t="shared" si="3938"/>
        <v>0</v>
      </c>
      <c r="BH1395" s="17">
        <f t="shared" si="3938"/>
        <v>0</v>
      </c>
      <c r="BI1395" s="18">
        <f t="shared" si="3914"/>
        <v>425468.15499999997</v>
      </c>
      <c r="BJ1395" s="18">
        <f t="shared" si="3915"/>
        <v>169757.489</v>
      </c>
      <c r="BK1395" s="18">
        <f t="shared" si="3916"/>
        <v>38064.716</v>
      </c>
      <c r="BL1395" s="17">
        <f t="shared" ref="BL1395:BN1395" si="3939">BL1396+BL1401+BL1431+BL1441+BL1446</f>
        <v>-1617.8920000000016</v>
      </c>
      <c r="BM1395" s="17">
        <f t="shared" si="3939"/>
        <v>2094.36</v>
      </c>
      <c r="BN1395" s="17">
        <f t="shared" si="3939"/>
        <v>0</v>
      </c>
      <c r="BO1395" s="17">
        <f t="shared" si="3882"/>
        <v>423850.26299999998</v>
      </c>
      <c r="BP1395" s="17">
        <f t="shared" si="3883"/>
        <v>171851.84899999999</v>
      </c>
      <c r="BQ1395" s="17">
        <f t="shared" si="3884"/>
        <v>38064.716</v>
      </c>
      <c r="BR1395" s="17">
        <f t="shared" ref="BR1395:BT1395" si="3940">BR1396+BR1401+BR1431+BR1441+BR1446</f>
        <v>0</v>
      </c>
      <c r="BS1395" s="17">
        <f t="shared" si="3940"/>
        <v>0</v>
      </c>
      <c r="BT1395" s="17">
        <f t="shared" si="3940"/>
        <v>0</v>
      </c>
      <c r="BU1395" s="17">
        <f t="shared" si="3866"/>
        <v>423850.26299999998</v>
      </c>
      <c r="BV1395" s="17">
        <f t="shared" si="3867"/>
        <v>171851.84899999999</v>
      </c>
      <c r="BW1395" s="17">
        <f t="shared" si="3868"/>
        <v>38064.716</v>
      </c>
      <c r="BX1395" s="17">
        <f t="shared" ref="BX1395:BZ1395" si="3941">BX1396+BX1401+BX1431+BX1441+BX1446</f>
        <v>-310.57799999999997</v>
      </c>
      <c r="BY1395" s="17">
        <f t="shared" si="3941"/>
        <v>0</v>
      </c>
      <c r="BZ1395" s="17">
        <f t="shared" si="3941"/>
        <v>0</v>
      </c>
      <c r="CA1395" s="17">
        <f t="shared" si="3849"/>
        <v>423539.685</v>
      </c>
      <c r="CB1395" s="17">
        <f t="shared" si="3850"/>
        <v>171851.84899999999</v>
      </c>
      <c r="CC1395" s="17">
        <f t="shared" si="3851"/>
        <v>38064.716</v>
      </c>
      <c r="CD1395" s="17">
        <f t="shared" si="3929"/>
        <v>0</v>
      </c>
      <c r="CE1395" s="26"/>
      <c r="CF1395" s="33"/>
      <c r="CG1395" s="37"/>
      <c r="CH1395" s="37"/>
      <c r="CI1395" s="37"/>
      <c r="CJ1395" s="37"/>
      <c r="CK1395" s="37"/>
      <c r="CL1395" s="37"/>
      <c r="CM1395" s="37"/>
      <c r="CN1395" s="37"/>
      <c r="CO1395" s="37"/>
      <c r="CP1395" s="37"/>
      <c r="CQ1395" s="37"/>
      <c r="CR1395" s="37"/>
      <c r="CS1395" s="37"/>
      <c r="CT1395" s="37"/>
      <c r="CU1395" s="37"/>
      <c r="CV1395" s="37"/>
      <c r="CW1395" s="37"/>
      <c r="CX1395" s="37"/>
      <c r="CY1395" s="37"/>
      <c r="CZ1395" s="37"/>
      <c r="DA1395" s="37"/>
      <c r="DB1395" s="37"/>
      <c r="DC1395" s="37"/>
      <c r="DD1395" s="37"/>
      <c r="DE1395" s="37"/>
      <c r="DF1395" s="37"/>
      <c r="DG1395" s="37"/>
      <c r="DH1395" s="37"/>
      <c r="DI1395" s="37"/>
      <c r="DJ1395" s="37"/>
      <c r="DK1395" s="37"/>
      <c r="DL1395" s="37"/>
      <c r="DM1395" s="37"/>
      <c r="DN1395" s="37"/>
      <c r="DO1395" s="37"/>
    </row>
    <row r="1396" spans="1:119" ht="78" x14ac:dyDescent="0.3">
      <c r="A1396" s="41" t="s">
        <v>234</v>
      </c>
      <c r="B1396" s="39"/>
      <c r="C1396" s="41"/>
      <c r="D1396" s="41"/>
      <c r="E1396" s="14" t="s">
        <v>1031</v>
      </c>
      <c r="F1396" s="18">
        <f t="shared" ref="F1396:K1399" si="3942">F1397</f>
        <v>41045</v>
      </c>
      <c r="G1396" s="18">
        <f t="shared" si="3942"/>
        <v>0</v>
      </c>
      <c r="H1396" s="18">
        <f t="shared" si="3942"/>
        <v>0</v>
      </c>
      <c r="I1396" s="18">
        <f t="shared" si="3942"/>
        <v>0</v>
      </c>
      <c r="J1396" s="18">
        <f t="shared" si="3942"/>
        <v>0</v>
      </c>
      <c r="K1396" s="18">
        <f t="shared" si="3942"/>
        <v>0</v>
      </c>
      <c r="L1396" s="18">
        <f t="shared" si="3870"/>
        <v>41045</v>
      </c>
      <c r="M1396" s="18">
        <f t="shared" si="3871"/>
        <v>0</v>
      </c>
      <c r="N1396" s="18">
        <f t="shared" si="3872"/>
        <v>0</v>
      </c>
      <c r="O1396" s="18">
        <f t="shared" ref="O1396:S1399" si="3943">O1397</f>
        <v>0</v>
      </c>
      <c r="P1396" s="18">
        <f t="shared" si="3943"/>
        <v>0</v>
      </c>
      <c r="Q1396" s="18">
        <f t="shared" si="3943"/>
        <v>0</v>
      </c>
      <c r="R1396" s="18">
        <f t="shared" si="3943"/>
        <v>0</v>
      </c>
      <c r="S1396" s="18">
        <f t="shared" si="3943"/>
        <v>0</v>
      </c>
      <c r="T1396" s="18">
        <f t="shared" si="3832"/>
        <v>41045</v>
      </c>
      <c r="U1396" s="18">
        <f t="shared" si="3833"/>
        <v>0</v>
      </c>
      <c r="V1396" s="18">
        <f t="shared" si="3834"/>
        <v>0</v>
      </c>
      <c r="W1396" s="18">
        <f t="shared" ref="W1396:CD1399" si="3944">W1397</f>
        <v>0</v>
      </c>
      <c r="X1396" s="18">
        <f t="shared" si="3944"/>
        <v>0</v>
      </c>
      <c r="Y1396" s="18">
        <f t="shared" si="3944"/>
        <v>0</v>
      </c>
      <c r="Z1396" s="18">
        <f t="shared" si="3944"/>
        <v>0</v>
      </c>
      <c r="AA1396" s="18">
        <f t="shared" si="3944"/>
        <v>0</v>
      </c>
      <c r="AB1396" s="18">
        <f t="shared" si="3944"/>
        <v>0</v>
      </c>
      <c r="AC1396" s="18">
        <f t="shared" si="3836"/>
        <v>41045</v>
      </c>
      <c r="AD1396" s="18">
        <f t="shared" si="3837"/>
        <v>0</v>
      </c>
      <c r="AE1396" s="18">
        <f t="shared" si="3838"/>
        <v>0</v>
      </c>
      <c r="AF1396" s="18">
        <f t="shared" si="3944"/>
        <v>0</v>
      </c>
      <c r="AG1396" s="18">
        <f t="shared" si="3944"/>
        <v>0</v>
      </c>
      <c r="AH1396" s="18">
        <f t="shared" si="3944"/>
        <v>0</v>
      </c>
      <c r="AI1396" s="18">
        <f t="shared" si="3825"/>
        <v>41045</v>
      </c>
      <c r="AJ1396" s="18">
        <f t="shared" si="3826"/>
        <v>0</v>
      </c>
      <c r="AK1396" s="18">
        <f t="shared" si="3827"/>
        <v>0</v>
      </c>
      <c r="AL1396" s="18">
        <f t="shared" si="3944"/>
        <v>0</v>
      </c>
      <c r="AM1396" s="18">
        <f t="shared" si="3828"/>
        <v>41045</v>
      </c>
      <c r="AN1396" s="18">
        <f t="shared" si="3944"/>
        <v>0</v>
      </c>
      <c r="AO1396" s="18">
        <f t="shared" si="3944"/>
        <v>0</v>
      </c>
      <c r="AP1396" s="18">
        <f t="shared" si="3944"/>
        <v>0</v>
      </c>
      <c r="AQ1396" s="18">
        <f t="shared" si="3923"/>
        <v>41045</v>
      </c>
      <c r="AR1396" s="18">
        <f t="shared" si="3924"/>
        <v>0</v>
      </c>
      <c r="AS1396" s="18">
        <f t="shared" si="3925"/>
        <v>0</v>
      </c>
      <c r="AT1396" s="18">
        <f t="shared" si="3944"/>
        <v>0</v>
      </c>
      <c r="AU1396" s="18">
        <f t="shared" si="3944"/>
        <v>0</v>
      </c>
      <c r="AV1396" s="18">
        <f t="shared" si="3944"/>
        <v>0</v>
      </c>
      <c r="AW1396" s="18">
        <f t="shared" si="3926"/>
        <v>41045</v>
      </c>
      <c r="AX1396" s="18">
        <f t="shared" si="3927"/>
        <v>0</v>
      </c>
      <c r="AY1396" s="18">
        <f t="shared" si="3928"/>
        <v>0</v>
      </c>
      <c r="AZ1396" s="18">
        <f t="shared" si="3944"/>
        <v>1510.5239999999999</v>
      </c>
      <c r="BA1396" s="18">
        <f t="shared" si="3944"/>
        <v>0</v>
      </c>
      <c r="BB1396" s="18">
        <f t="shared" si="3944"/>
        <v>0</v>
      </c>
      <c r="BC1396" s="18">
        <f t="shared" si="3920"/>
        <v>42555.523999999998</v>
      </c>
      <c r="BD1396" s="18">
        <f t="shared" si="3921"/>
        <v>0</v>
      </c>
      <c r="BE1396" s="18">
        <f t="shared" si="3922"/>
        <v>0</v>
      </c>
      <c r="BF1396" s="18">
        <f t="shared" si="3944"/>
        <v>0</v>
      </c>
      <c r="BG1396" s="18">
        <f t="shared" si="3944"/>
        <v>0</v>
      </c>
      <c r="BH1396" s="18">
        <f t="shared" si="3944"/>
        <v>0</v>
      </c>
      <c r="BI1396" s="18">
        <f t="shared" si="3914"/>
        <v>42555.523999999998</v>
      </c>
      <c r="BJ1396" s="18">
        <f t="shared" si="3915"/>
        <v>0</v>
      </c>
      <c r="BK1396" s="18">
        <f t="shared" si="3916"/>
        <v>0</v>
      </c>
      <c r="BL1396" s="18">
        <f t="shared" si="3944"/>
        <v>0</v>
      </c>
      <c r="BM1396" s="18">
        <f t="shared" si="3944"/>
        <v>0</v>
      </c>
      <c r="BN1396" s="18">
        <f t="shared" si="3944"/>
        <v>0</v>
      </c>
      <c r="BO1396" s="18">
        <f t="shared" si="3882"/>
        <v>42555.523999999998</v>
      </c>
      <c r="BP1396" s="18">
        <f t="shared" si="3883"/>
        <v>0</v>
      </c>
      <c r="BQ1396" s="18">
        <f t="shared" si="3884"/>
        <v>0</v>
      </c>
      <c r="BR1396" s="18">
        <f t="shared" si="3944"/>
        <v>0</v>
      </c>
      <c r="BS1396" s="18">
        <f t="shared" si="3944"/>
        <v>0</v>
      </c>
      <c r="BT1396" s="18">
        <f t="shared" si="3944"/>
        <v>0</v>
      </c>
      <c r="BU1396" s="18">
        <f t="shared" si="3866"/>
        <v>42555.523999999998</v>
      </c>
      <c r="BV1396" s="18">
        <f t="shared" si="3867"/>
        <v>0</v>
      </c>
      <c r="BW1396" s="18">
        <f t="shared" si="3868"/>
        <v>0</v>
      </c>
      <c r="BX1396" s="18">
        <f t="shared" si="3944"/>
        <v>0</v>
      </c>
      <c r="BY1396" s="18">
        <f t="shared" si="3944"/>
        <v>0</v>
      </c>
      <c r="BZ1396" s="18">
        <f t="shared" si="3944"/>
        <v>0</v>
      </c>
      <c r="CA1396" s="18">
        <f t="shared" si="3849"/>
        <v>42555.523999999998</v>
      </c>
      <c r="CB1396" s="18">
        <f t="shared" si="3850"/>
        <v>0</v>
      </c>
      <c r="CC1396" s="18">
        <f t="shared" si="3851"/>
        <v>0</v>
      </c>
      <c r="CD1396" s="18">
        <f t="shared" si="3944"/>
        <v>0</v>
      </c>
      <c r="CE1396" s="27"/>
      <c r="CF1396" s="33"/>
    </row>
    <row r="1397" spans="1:119" ht="46.8" x14ac:dyDescent="0.3">
      <c r="A1397" s="41" t="s">
        <v>232</v>
      </c>
      <c r="B1397" s="39"/>
      <c r="C1397" s="41"/>
      <c r="D1397" s="41"/>
      <c r="E1397" s="14" t="s">
        <v>784</v>
      </c>
      <c r="F1397" s="18">
        <f t="shared" si="3942"/>
        <v>41045</v>
      </c>
      <c r="G1397" s="18">
        <f t="shared" si="3942"/>
        <v>0</v>
      </c>
      <c r="H1397" s="18">
        <f t="shared" si="3942"/>
        <v>0</v>
      </c>
      <c r="I1397" s="18">
        <f t="shared" si="3942"/>
        <v>0</v>
      </c>
      <c r="J1397" s="18">
        <f t="shared" si="3942"/>
        <v>0</v>
      </c>
      <c r="K1397" s="18">
        <f t="shared" si="3942"/>
        <v>0</v>
      </c>
      <c r="L1397" s="18">
        <f t="shared" si="3870"/>
        <v>41045</v>
      </c>
      <c r="M1397" s="18">
        <f t="shared" si="3871"/>
        <v>0</v>
      </c>
      <c r="N1397" s="18">
        <f t="shared" si="3872"/>
        <v>0</v>
      </c>
      <c r="O1397" s="18">
        <f t="shared" si="3943"/>
        <v>0</v>
      </c>
      <c r="P1397" s="18">
        <f t="shared" si="3943"/>
        <v>0</v>
      </c>
      <c r="Q1397" s="18">
        <f t="shared" si="3943"/>
        <v>0</v>
      </c>
      <c r="R1397" s="18">
        <f t="shared" si="3943"/>
        <v>0</v>
      </c>
      <c r="S1397" s="18">
        <f t="shared" si="3943"/>
        <v>0</v>
      </c>
      <c r="T1397" s="18">
        <f t="shared" si="3832"/>
        <v>41045</v>
      </c>
      <c r="U1397" s="18">
        <f t="shared" si="3833"/>
        <v>0</v>
      </c>
      <c r="V1397" s="18">
        <f t="shared" si="3834"/>
        <v>0</v>
      </c>
      <c r="W1397" s="18">
        <f t="shared" si="3944"/>
        <v>0</v>
      </c>
      <c r="X1397" s="18">
        <f t="shared" si="3944"/>
        <v>0</v>
      </c>
      <c r="Y1397" s="18">
        <f t="shared" si="3944"/>
        <v>0</v>
      </c>
      <c r="Z1397" s="18">
        <f t="shared" si="3944"/>
        <v>0</v>
      </c>
      <c r="AA1397" s="18">
        <f t="shared" si="3944"/>
        <v>0</v>
      </c>
      <c r="AB1397" s="18">
        <f t="shared" si="3944"/>
        <v>0</v>
      </c>
      <c r="AC1397" s="18">
        <f t="shared" si="3836"/>
        <v>41045</v>
      </c>
      <c r="AD1397" s="18">
        <f t="shared" si="3837"/>
        <v>0</v>
      </c>
      <c r="AE1397" s="18">
        <f t="shared" si="3838"/>
        <v>0</v>
      </c>
      <c r="AF1397" s="18">
        <f t="shared" si="3944"/>
        <v>0</v>
      </c>
      <c r="AG1397" s="18">
        <f t="shared" si="3944"/>
        <v>0</v>
      </c>
      <c r="AH1397" s="18">
        <f t="shared" si="3944"/>
        <v>0</v>
      </c>
      <c r="AI1397" s="18">
        <f t="shared" si="3825"/>
        <v>41045</v>
      </c>
      <c r="AJ1397" s="18">
        <f t="shared" si="3826"/>
        <v>0</v>
      </c>
      <c r="AK1397" s="18">
        <f t="shared" si="3827"/>
        <v>0</v>
      </c>
      <c r="AL1397" s="18">
        <f t="shared" si="3944"/>
        <v>0</v>
      </c>
      <c r="AM1397" s="18">
        <f t="shared" si="3828"/>
        <v>41045</v>
      </c>
      <c r="AN1397" s="18">
        <f t="shared" si="3944"/>
        <v>0</v>
      </c>
      <c r="AO1397" s="18">
        <f t="shared" si="3944"/>
        <v>0</v>
      </c>
      <c r="AP1397" s="18">
        <f t="shared" si="3944"/>
        <v>0</v>
      </c>
      <c r="AQ1397" s="18">
        <f t="shared" si="3923"/>
        <v>41045</v>
      </c>
      <c r="AR1397" s="18">
        <f t="shared" si="3924"/>
        <v>0</v>
      </c>
      <c r="AS1397" s="18">
        <f t="shared" si="3925"/>
        <v>0</v>
      </c>
      <c r="AT1397" s="18">
        <f t="shared" si="3944"/>
        <v>0</v>
      </c>
      <c r="AU1397" s="18">
        <f t="shared" si="3944"/>
        <v>0</v>
      </c>
      <c r="AV1397" s="18">
        <f t="shared" si="3944"/>
        <v>0</v>
      </c>
      <c r="AW1397" s="18">
        <f t="shared" si="3926"/>
        <v>41045</v>
      </c>
      <c r="AX1397" s="18">
        <f t="shared" si="3927"/>
        <v>0</v>
      </c>
      <c r="AY1397" s="18">
        <f t="shared" si="3928"/>
        <v>0</v>
      </c>
      <c r="AZ1397" s="18">
        <f t="shared" si="3944"/>
        <v>1510.5239999999999</v>
      </c>
      <c r="BA1397" s="18">
        <f t="shared" si="3944"/>
        <v>0</v>
      </c>
      <c r="BB1397" s="18">
        <f t="shared" si="3944"/>
        <v>0</v>
      </c>
      <c r="BC1397" s="18">
        <f t="shared" si="3920"/>
        <v>42555.523999999998</v>
      </c>
      <c r="BD1397" s="18">
        <f t="shared" si="3921"/>
        <v>0</v>
      </c>
      <c r="BE1397" s="18">
        <f t="shared" si="3922"/>
        <v>0</v>
      </c>
      <c r="BF1397" s="18">
        <f t="shared" si="3944"/>
        <v>0</v>
      </c>
      <c r="BG1397" s="18">
        <f t="shared" si="3944"/>
        <v>0</v>
      </c>
      <c r="BH1397" s="18">
        <f t="shared" si="3944"/>
        <v>0</v>
      </c>
      <c r="BI1397" s="18">
        <f t="shared" si="3914"/>
        <v>42555.523999999998</v>
      </c>
      <c r="BJ1397" s="18">
        <f t="shared" si="3915"/>
        <v>0</v>
      </c>
      <c r="BK1397" s="18">
        <f t="shared" si="3916"/>
        <v>0</v>
      </c>
      <c r="BL1397" s="18">
        <f t="shared" si="3944"/>
        <v>0</v>
      </c>
      <c r="BM1397" s="18">
        <f t="shared" si="3944"/>
        <v>0</v>
      </c>
      <c r="BN1397" s="18">
        <f t="shared" si="3944"/>
        <v>0</v>
      </c>
      <c r="BO1397" s="18">
        <f t="shared" si="3882"/>
        <v>42555.523999999998</v>
      </c>
      <c r="BP1397" s="18">
        <f t="shared" si="3883"/>
        <v>0</v>
      </c>
      <c r="BQ1397" s="18">
        <f t="shared" si="3884"/>
        <v>0</v>
      </c>
      <c r="BR1397" s="18">
        <f t="shared" si="3944"/>
        <v>0</v>
      </c>
      <c r="BS1397" s="18">
        <f t="shared" si="3944"/>
        <v>0</v>
      </c>
      <c r="BT1397" s="18">
        <f t="shared" si="3944"/>
        <v>0</v>
      </c>
      <c r="BU1397" s="18">
        <f t="shared" si="3866"/>
        <v>42555.523999999998</v>
      </c>
      <c r="BV1397" s="18">
        <f t="shared" si="3867"/>
        <v>0</v>
      </c>
      <c r="BW1397" s="18">
        <f t="shared" si="3868"/>
        <v>0</v>
      </c>
      <c r="BX1397" s="18">
        <f t="shared" si="3944"/>
        <v>0</v>
      </c>
      <c r="BY1397" s="18">
        <f t="shared" si="3944"/>
        <v>0</v>
      </c>
      <c r="BZ1397" s="18">
        <f t="shared" si="3944"/>
        <v>0</v>
      </c>
      <c r="CA1397" s="18">
        <f t="shared" si="3849"/>
        <v>42555.523999999998</v>
      </c>
      <c r="CB1397" s="18">
        <f t="shared" si="3850"/>
        <v>0</v>
      </c>
      <c r="CC1397" s="18">
        <f t="shared" si="3851"/>
        <v>0</v>
      </c>
      <c r="CD1397" s="18">
        <f t="shared" si="3944"/>
        <v>0</v>
      </c>
      <c r="CE1397" s="27"/>
      <c r="CF1397" s="33"/>
    </row>
    <row r="1398" spans="1:119" ht="46.8" x14ac:dyDescent="0.3">
      <c r="A1398" s="41" t="s">
        <v>232</v>
      </c>
      <c r="B1398" s="39">
        <v>600</v>
      </c>
      <c r="C1398" s="41"/>
      <c r="D1398" s="41"/>
      <c r="E1398" s="14" t="s">
        <v>554</v>
      </c>
      <c r="F1398" s="18">
        <f t="shared" si="3942"/>
        <v>41045</v>
      </c>
      <c r="G1398" s="18">
        <f t="shared" si="3942"/>
        <v>0</v>
      </c>
      <c r="H1398" s="18">
        <f t="shared" si="3942"/>
        <v>0</v>
      </c>
      <c r="I1398" s="18">
        <f t="shared" si="3942"/>
        <v>0</v>
      </c>
      <c r="J1398" s="18">
        <f t="shared" si="3942"/>
        <v>0</v>
      </c>
      <c r="K1398" s="18">
        <f t="shared" si="3942"/>
        <v>0</v>
      </c>
      <c r="L1398" s="18">
        <f t="shared" si="3870"/>
        <v>41045</v>
      </c>
      <c r="M1398" s="18">
        <f t="shared" si="3871"/>
        <v>0</v>
      </c>
      <c r="N1398" s="18">
        <f t="shared" si="3872"/>
        <v>0</v>
      </c>
      <c r="O1398" s="18">
        <f t="shared" si="3943"/>
        <v>0</v>
      </c>
      <c r="P1398" s="18">
        <f t="shared" si="3943"/>
        <v>0</v>
      </c>
      <c r="Q1398" s="18">
        <f t="shared" si="3943"/>
        <v>0</v>
      </c>
      <c r="R1398" s="18">
        <f t="shared" si="3943"/>
        <v>0</v>
      </c>
      <c r="S1398" s="18">
        <f t="shared" si="3943"/>
        <v>0</v>
      </c>
      <c r="T1398" s="18">
        <f t="shared" si="3832"/>
        <v>41045</v>
      </c>
      <c r="U1398" s="18">
        <f t="shared" si="3833"/>
        <v>0</v>
      </c>
      <c r="V1398" s="18">
        <f t="shared" si="3834"/>
        <v>0</v>
      </c>
      <c r="W1398" s="18">
        <f t="shared" si="3944"/>
        <v>0</v>
      </c>
      <c r="X1398" s="18">
        <f t="shared" si="3944"/>
        <v>0</v>
      </c>
      <c r="Y1398" s="18">
        <f t="shared" si="3944"/>
        <v>0</v>
      </c>
      <c r="Z1398" s="18">
        <f t="shared" si="3944"/>
        <v>0</v>
      </c>
      <c r="AA1398" s="18">
        <f t="shared" si="3944"/>
        <v>0</v>
      </c>
      <c r="AB1398" s="18">
        <f t="shared" si="3944"/>
        <v>0</v>
      </c>
      <c r="AC1398" s="18">
        <f t="shared" si="3836"/>
        <v>41045</v>
      </c>
      <c r="AD1398" s="18">
        <f t="shared" si="3837"/>
        <v>0</v>
      </c>
      <c r="AE1398" s="18">
        <f t="shared" si="3838"/>
        <v>0</v>
      </c>
      <c r="AF1398" s="18">
        <f t="shared" si="3944"/>
        <v>0</v>
      </c>
      <c r="AG1398" s="18">
        <f t="shared" si="3944"/>
        <v>0</v>
      </c>
      <c r="AH1398" s="18">
        <f t="shared" si="3944"/>
        <v>0</v>
      </c>
      <c r="AI1398" s="18">
        <f t="shared" si="3825"/>
        <v>41045</v>
      </c>
      <c r="AJ1398" s="18">
        <f t="shared" si="3826"/>
        <v>0</v>
      </c>
      <c r="AK1398" s="18">
        <f t="shared" si="3827"/>
        <v>0</v>
      </c>
      <c r="AL1398" s="18">
        <f t="shared" si="3944"/>
        <v>0</v>
      </c>
      <c r="AM1398" s="18">
        <f t="shared" si="3828"/>
        <v>41045</v>
      </c>
      <c r="AN1398" s="18">
        <f t="shared" si="3944"/>
        <v>0</v>
      </c>
      <c r="AO1398" s="18">
        <f t="shared" si="3944"/>
        <v>0</v>
      </c>
      <c r="AP1398" s="18">
        <f t="shared" si="3944"/>
        <v>0</v>
      </c>
      <c r="AQ1398" s="18">
        <f t="shared" si="3923"/>
        <v>41045</v>
      </c>
      <c r="AR1398" s="18">
        <f t="shared" si="3924"/>
        <v>0</v>
      </c>
      <c r="AS1398" s="18">
        <f t="shared" si="3925"/>
        <v>0</v>
      </c>
      <c r="AT1398" s="18">
        <f t="shared" si="3944"/>
        <v>0</v>
      </c>
      <c r="AU1398" s="18">
        <f t="shared" si="3944"/>
        <v>0</v>
      </c>
      <c r="AV1398" s="18">
        <f t="shared" si="3944"/>
        <v>0</v>
      </c>
      <c r="AW1398" s="18">
        <f t="shared" si="3926"/>
        <v>41045</v>
      </c>
      <c r="AX1398" s="18">
        <f t="shared" si="3927"/>
        <v>0</v>
      </c>
      <c r="AY1398" s="18">
        <f t="shared" si="3928"/>
        <v>0</v>
      </c>
      <c r="AZ1398" s="18">
        <f t="shared" si="3944"/>
        <v>1510.5239999999999</v>
      </c>
      <c r="BA1398" s="18">
        <f t="shared" si="3944"/>
        <v>0</v>
      </c>
      <c r="BB1398" s="18">
        <f t="shared" si="3944"/>
        <v>0</v>
      </c>
      <c r="BC1398" s="18">
        <f t="shared" si="3920"/>
        <v>42555.523999999998</v>
      </c>
      <c r="BD1398" s="18">
        <f t="shared" si="3921"/>
        <v>0</v>
      </c>
      <c r="BE1398" s="18">
        <f t="shared" si="3922"/>
        <v>0</v>
      </c>
      <c r="BF1398" s="18">
        <f t="shared" si="3944"/>
        <v>0</v>
      </c>
      <c r="BG1398" s="18">
        <f t="shared" si="3944"/>
        <v>0</v>
      </c>
      <c r="BH1398" s="18">
        <f t="shared" si="3944"/>
        <v>0</v>
      </c>
      <c r="BI1398" s="18">
        <f t="shared" si="3914"/>
        <v>42555.523999999998</v>
      </c>
      <c r="BJ1398" s="18">
        <f t="shared" si="3915"/>
        <v>0</v>
      </c>
      <c r="BK1398" s="18">
        <f t="shared" si="3916"/>
        <v>0</v>
      </c>
      <c r="BL1398" s="18">
        <f t="shared" si="3944"/>
        <v>0</v>
      </c>
      <c r="BM1398" s="18">
        <f t="shared" si="3944"/>
        <v>0</v>
      </c>
      <c r="BN1398" s="18">
        <f t="shared" si="3944"/>
        <v>0</v>
      </c>
      <c r="BO1398" s="18">
        <f t="shared" si="3882"/>
        <v>42555.523999999998</v>
      </c>
      <c r="BP1398" s="18">
        <f t="shared" si="3883"/>
        <v>0</v>
      </c>
      <c r="BQ1398" s="18">
        <f t="shared" si="3884"/>
        <v>0</v>
      </c>
      <c r="BR1398" s="18">
        <f t="shared" si="3944"/>
        <v>0</v>
      </c>
      <c r="BS1398" s="18">
        <f t="shared" si="3944"/>
        <v>0</v>
      </c>
      <c r="BT1398" s="18">
        <f t="shared" si="3944"/>
        <v>0</v>
      </c>
      <c r="BU1398" s="18">
        <f t="shared" si="3866"/>
        <v>42555.523999999998</v>
      </c>
      <c r="BV1398" s="18">
        <f t="shared" si="3867"/>
        <v>0</v>
      </c>
      <c r="BW1398" s="18">
        <f t="shared" si="3868"/>
        <v>0</v>
      </c>
      <c r="BX1398" s="18">
        <f t="shared" si="3944"/>
        <v>0</v>
      </c>
      <c r="BY1398" s="18">
        <f t="shared" si="3944"/>
        <v>0</v>
      </c>
      <c r="BZ1398" s="18">
        <f t="shared" si="3944"/>
        <v>0</v>
      </c>
      <c r="CA1398" s="18">
        <f t="shared" si="3849"/>
        <v>42555.523999999998</v>
      </c>
      <c r="CB1398" s="18">
        <f t="shared" si="3850"/>
        <v>0</v>
      </c>
      <c r="CC1398" s="18">
        <f t="shared" si="3851"/>
        <v>0</v>
      </c>
      <c r="CD1398" s="18">
        <f t="shared" si="3944"/>
        <v>0</v>
      </c>
      <c r="CE1398" s="27"/>
      <c r="CF1398" s="33"/>
    </row>
    <row r="1399" spans="1:119" x14ac:dyDescent="0.3">
      <c r="A1399" s="41" t="s">
        <v>232</v>
      </c>
      <c r="B1399" s="39">
        <v>620</v>
      </c>
      <c r="C1399" s="41"/>
      <c r="D1399" s="41"/>
      <c r="E1399" s="14" t="s">
        <v>569</v>
      </c>
      <c r="F1399" s="18">
        <f t="shared" si="3942"/>
        <v>41045</v>
      </c>
      <c r="G1399" s="18">
        <f t="shared" si="3942"/>
        <v>0</v>
      </c>
      <c r="H1399" s="18">
        <f t="shared" si="3942"/>
        <v>0</v>
      </c>
      <c r="I1399" s="18">
        <f t="shared" si="3942"/>
        <v>0</v>
      </c>
      <c r="J1399" s="18">
        <f t="shared" si="3942"/>
        <v>0</v>
      </c>
      <c r="K1399" s="18">
        <f t="shared" si="3942"/>
        <v>0</v>
      </c>
      <c r="L1399" s="18">
        <f t="shared" si="3870"/>
        <v>41045</v>
      </c>
      <c r="M1399" s="18">
        <f t="shared" si="3871"/>
        <v>0</v>
      </c>
      <c r="N1399" s="18">
        <f t="shared" si="3872"/>
        <v>0</v>
      </c>
      <c r="O1399" s="18">
        <f t="shared" si="3943"/>
        <v>0</v>
      </c>
      <c r="P1399" s="18">
        <f t="shared" si="3943"/>
        <v>0</v>
      </c>
      <c r="Q1399" s="18">
        <f t="shared" si="3943"/>
        <v>0</v>
      </c>
      <c r="R1399" s="18">
        <f t="shared" si="3943"/>
        <v>0</v>
      </c>
      <c r="S1399" s="18">
        <f t="shared" si="3943"/>
        <v>0</v>
      </c>
      <c r="T1399" s="18">
        <f t="shared" si="3832"/>
        <v>41045</v>
      </c>
      <c r="U1399" s="18">
        <f t="shared" si="3833"/>
        <v>0</v>
      </c>
      <c r="V1399" s="18">
        <f t="shared" si="3834"/>
        <v>0</v>
      </c>
      <c r="W1399" s="18">
        <f t="shared" si="3944"/>
        <v>0</v>
      </c>
      <c r="X1399" s="18">
        <f t="shared" si="3944"/>
        <v>0</v>
      </c>
      <c r="Y1399" s="18">
        <f t="shared" si="3944"/>
        <v>0</v>
      </c>
      <c r="Z1399" s="18">
        <f t="shared" si="3944"/>
        <v>0</v>
      </c>
      <c r="AA1399" s="18">
        <f t="shared" si="3944"/>
        <v>0</v>
      </c>
      <c r="AB1399" s="18">
        <f t="shared" si="3944"/>
        <v>0</v>
      </c>
      <c r="AC1399" s="18">
        <f t="shared" si="3836"/>
        <v>41045</v>
      </c>
      <c r="AD1399" s="18">
        <f t="shared" si="3837"/>
        <v>0</v>
      </c>
      <c r="AE1399" s="18">
        <f t="shared" si="3838"/>
        <v>0</v>
      </c>
      <c r="AF1399" s="18">
        <f t="shared" si="3944"/>
        <v>0</v>
      </c>
      <c r="AG1399" s="18">
        <f t="shared" si="3944"/>
        <v>0</v>
      </c>
      <c r="AH1399" s="18">
        <f t="shared" si="3944"/>
        <v>0</v>
      </c>
      <c r="AI1399" s="18">
        <f t="shared" si="3825"/>
        <v>41045</v>
      </c>
      <c r="AJ1399" s="18">
        <f t="shared" si="3826"/>
        <v>0</v>
      </c>
      <c r="AK1399" s="18">
        <f t="shared" si="3827"/>
        <v>0</v>
      </c>
      <c r="AL1399" s="18">
        <f t="shared" si="3944"/>
        <v>0</v>
      </c>
      <c r="AM1399" s="18">
        <f t="shared" si="3828"/>
        <v>41045</v>
      </c>
      <c r="AN1399" s="18">
        <f t="shared" si="3944"/>
        <v>0</v>
      </c>
      <c r="AO1399" s="18">
        <f t="shared" si="3944"/>
        <v>0</v>
      </c>
      <c r="AP1399" s="18">
        <f t="shared" si="3944"/>
        <v>0</v>
      </c>
      <c r="AQ1399" s="18">
        <f t="shared" si="3923"/>
        <v>41045</v>
      </c>
      <c r="AR1399" s="18">
        <f t="shared" si="3924"/>
        <v>0</v>
      </c>
      <c r="AS1399" s="18">
        <f t="shared" si="3925"/>
        <v>0</v>
      </c>
      <c r="AT1399" s="18">
        <f t="shared" si="3944"/>
        <v>0</v>
      </c>
      <c r="AU1399" s="18">
        <f t="shared" si="3944"/>
        <v>0</v>
      </c>
      <c r="AV1399" s="18">
        <f t="shared" si="3944"/>
        <v>0</v>
      </c>
      <c r="AW1399" s="18">
        <f t="shared" si="3926"/>
        <v>41045</v>
      </c>
      <c r="AX1399" s="18">
        <f t="shared" si="3927"/>
        <v>0</v>
      </c>
      <c r="AY1399" s="18">
        <f t="shared" si="3928"/>
        <v>0</v>
      </c>
      <c r="AZ1399" s="18">
        <f t="shared" si="3944"/>
        <v>1510.5239999999999</v>
      </c>
      <c r="BA1399" s="18">
        <f t="shared" si="3944"/>
        <v>0</v>
      </c>
      <c r="BB1399" s="18">
        <f t="shared" si="3944"/>
        <v>0</v>
      </c>
      <c r="BC1399" s="18">
        <f t="shared" si="3920"/>
        <v>42555.523999999998</v>
      </c>
      <c r="BD1399" s="18">
        <f t="shared" si="3921"/>
        <v>0</v>
      </c>
      <c r="BE1399" s="18">
        <f t="shared" si="3922"/>
        <v>0</v>
      </c>
      <c r="BF1399" s="18">
        <f t="shared" si="3944"/>
        <v>0</v>
      </c>
      <c r="BG1399" s="18">
        <f t="shared" si="3944"/>
        <v>0</v>
      </c>
      <c r="BH1399" s="18">
        <f t="shared" si="3944"/>
        <v>0</v>
      </c>
      <c r="BI1399" s="18">
        <f t="shared" si="3914"/>
        <v>42555.523999999998</v>
      </c>
      <c r="BJ1399" s="18">
        <f t="shared" si="3915"/>
        <v>0</v>
      </c>
      <c r="BK1399" s="18">
        <f t="shared" si="3916"/>
        <v>0</v>
      </c>
      <c r="BL1399" s="18">
        <f t="shared" si="3944"/>
        <v>0</v>
      </c>
      <c r="BM1399" s="18">
        <f t="shared" si="3944"/>
        <v>0</v>
      </c>
      <c r="BN1399" s="18">
        <f t="shared" si="3944"/>
        <v>0</v>
      </c>
      <c r="BO1399" s="18">
        <f t="shared" si="3882"/>
        <v>42555.523999999998</v>
      </c>
      <c r="BP1399" s="18">
        <f t="shared" si="3883"/>
        <v>0</v>
      </c>
      <c r="BQ1399" s="18">
        <f t="shared" si="3884"/>
        <v>0</v>
      </c>
      <c r="BR1399" s="18">
        <f t="shared" si="3944"/>
        <v>0</v>
      </c>
      <c r="BS1399" s="18">
        <f t="shared" si="3944"/>
        <v>0</v>
      </c>
      <c r="BT1399" s="18">
        <f t="shared" si="3944"/>
        <v>0</v>
      </c>
      <c r="BU1399" s="18">
        <f t="shared" si="3866"/>
        <v>42555.523999999998</v>
      </c>
      <c r="BV1399" s="18">
        <f t="shared" si="3867"/>
        <v>0</v>
      </c>
      <c r="BW1399" s="18">
        <f t="shared" si="3868"/>
        <v>0</v>
      </c>
      <c r="BX1399" s="18">
        <f t="shared" si="3944"/>
        <v>0</v>
      </c>
      <c r="BY1399" s="18">
        <f t="shared" si="3944"/>
        <v>0</v>
      </c>
      <c r="BZ1399" s="18">
        <f t="shared" si="3944"/>
        <v>0</v>
      </c>
      <c r="CA1399" s="18">
        <f t="shared" si="3849"/>
        <v>42555.523999999998</v>
      </c>
      <c r="CB1399" s="18">
        <f t="shared" si="3850"/>
        <v>0</v>
      </c>
      <c r="CC1399" s="18">
        <f t="shared" si="3851"/>
        <v>0</v>
      </c>
      <c r="CD1399" s="18">
        <f t="shared" si="3944"/>
        <v>0</v>
      </c>
      <c r="CE1399" s="27"/>
      <c r="CF1399" s="33"/>
    </row>
    <row r="1400" spans="1:119" x14ac:dyDescent="0.3">
      <c r="A1400" s="41" t="s">
        <v>232</v>
      </c>
      <c r="B1400" s="39">
        <v>620</v>
      </c>
      <c r="C1400" s="41" t="s">
        <v>27</v>
      </c>
      <c r="D1400" s="41" t="s">
        <v>5</v>
      </c>
      <c r="E1400" s="14" t="s">
        <v>531</v>
      </c>
      <c r="F1400" s="18">
        <v>41045</v>
      </c>
      <c r="G1400" s="18"/>
      <c r="H1400" s="18"/>
      <c r="I1400" s="18"/>
      <c r="J1400" s="18"/>
      <c r="K1400" s="18"/>
      <c r="L1400" s="18">
        <f t="shared" si="3870"/>
        <v>41045</v>
      </c>
      <c r="M1400" s="18">
        <f t="shared" si="3871"/>
        <v>0</v>
      </c>
      <c r="N1400" s="18">
        <f t="shared" si="3872"/>
        <v>0</v>
      </c>
      <c r="O1400" s="18"/>
      <c r="P1400" s="18"/>
      <c r="Q1400" s="18"/>
      <c r="R1400" s="18"/>
      <c r="S1400" s="18"/>
      <c r="T1400" s="18">
        <f t="shared" si="3832"/>
        <v>41045</v>
      </c>
      <c r="U1400" s="18">
        <f t="shared" si="3833"/>
        <v>0</v>
      </c>
      <c r="V1400" s="18">
        <f t="shared" si="3834"/>
        <v>0</v>
      </c>
      <c r="W1400" s="18"/>
      <c r="X1400" s="18"/>
      <c r="Y1400" s="18"/>
      <c r="Z1400" s="18"/>
      <c r="AA1400" s="18"/>
      <c r="AB1400" s="18"/>
      <c r="AC1400" s="18">
        <f t="shared" si="3836"/>
        <v>41045</v>
      </c>
      <c r="AD1400" s="18">
        <f t="shared" si="3837"/>
        <v>0</v>
      </c>
      <c r="AE1400" s="18">
        <f t="shared" si="3838"/>
        <v>0</v>
      </c>
      <c r="AF1400" s="18"/>
      <c r="AG1400" s="18"/>
      <c r="AH1400" s="18"/>
      <c r="AI1400" s="18">
        <f t="shared" si="3825"/>
        <v>41045</v>
      </c>
      <c r="AJ1400" s="18">
        <f t="shared" si="3826"/>
        <v>0</v>
      </c>
      <c r="AK1400" s="18">
        <f t="shared" si="3827"/>
        <v>0</v>
      </c>
      <c r="AL1400" s="18"/>
      <c r="AM1400" s="18">
        <f t="shared" si="3828"/>
        <v>41045</v>
      </c>
      <c r="AN1400" s="18"/>
      <c r="AO1400" s="18"/>
      <c r="AP1400" s="18"/>
      <c r="AQ1400" s="18">
        <f t="shared" si="3923"/>
        <v>41045</v>
      </c>
      <c r="AR1400" s="18">
        <f t="shared" si="3924"/>
        <v>0</v>
      </c>
      <c r="AS1400" s="18">
        <f t="shared" si="3925"/>
        <v>0</v>
      </c>
      <c r="AT1400" s="18"/>
      <c r="AU1400" s="18"/>
      <c r="AV1400" s="18"/>
      <c r="AW1400" s="18">
        <f t="shared" si="3926"/>
        <v>41045</v>
      </c>
      <c r="AX1400" s="18">
        <f t="shared" si="3927"/>
        <v>0</v>
      </c>
      <c r="AY1400" s="18">
        <f t="shared" si="3928"/>
        <v>0</v>
      </c>
      <c r="AZ1400" s="18">
        <v>1510.5239999999999</v>
      </c>
      <c r="BA1400" s="18"/>
      <c r="BB1400" s="18"/>
      <c r="BC1400" s="18">
        <f t="shared" si="3920"/>
        <v>42555.523999999998</v>
      </c>
      <c r="BD1400" s="18">
        <f t="shared" si="3921"/>
        <v>0</v>
      </c>
      <c r="BE1400" s="18">
        <f t="shared" si="3922"/>
        <v>0</v>
      </c>
      <c r="BF1400" s="18"/>
      <c r="BG1400" s="18"/>
      <c r="BH1400" s="18"/>
      <c r="BI1400" s="18">
        <f t="shared" si="3914"/>
        <v>42555.523999999998</v>
      </c>
      <c r="BJ1400" s="18">
        <f t="shared" si="3915"/>
        <v>0</v>
      </c>
      <c r="BK1400" s="18">
        <f t="shared" si="3916"/>
        <v>0</v>
      </c>
      <c r="BL1400" s="18"/>
      <c r="BM1400" s="18"/>
      <c r="BN1400" s="18"/>
      <c r="BO1400" s="18">
        <f t="shared" si="3882"/>
        <v>42555.523999999998</v>
      </c>
      <c r="BP1400" s="18">
        <f t="shared" si="3883"/>
        <v>0</v>
      </c>
      <c r="BQ1400" s="18">
        <f t="shared" si="3884"/>
        <v>0</v>
      </c>
      <c r="BR1400" s="18"/>
      <c r="BS1400" s="18"/>
      <c r="BT1400" s="18"/>
      <c r="BU1400" s="18">
        <f t="shared" si="3866"/>
        <v>42555.523999999998</v>
      </c>
      <c r="BV1400" s="18">
        <f t="shared" si="3867"/>
        <v>0</v>
      </c>
      <c r="BW1400" s="18">
        <f t="shared" si="3868"/>
        <v>0</v>
      </c>
      <c r="BX1400" s="18"/>
      <c r="BY1400" s="18"/>
      <c r="BZ1400" s="18"/>
      <c r="CA1400" s="18">
        <f t="shared" si="3849"/>
        <v>42555.523999999998</v>
      </c>
      <c r="CB1400" s="18">
        <f t="shared" si="3850"/>
        <v>0</v>
      </c>
      <c r="CC1400" s="18">
        <f t="shared" si="3851"/>
        <v>0</v>
      </c>
      <c r="CD1400" s="18"/>
      <c r="CE1400" s="27"/>
      <c r="CF1400" s="33"/>
    </row>
    <row r="1401" spans="1:119" ht="62.4" x14ac:dyDescent="0.3">
      <c r="A1401" s="41" t="s">
        <v>237</v>
      </c>
      <c r="B1401" s="39"/>
      <c r="C1401" s="41"/>
      <c r="D1401" s="41"/>
      <c r="E1401" s="14" t="s">
        <v>1032</v>
      </c>
      <c r="F1401" s="18">
        <f t="shared" ref="F1401:K1401" si="3945">F1406+F1417+F1427+F1402</f>
        <v>117640.4</v>
      </c>
      <c r="G1401" s="18">
        <f t="shared" si="3945"/>
        <v>280358.40000000002</v>
      </c>
      <c r="H1401" s="18">
        <f t="shared" si="3945"/>
        <v>22038.400000000001</v>
      </c>
      <c r="I1401" s="18">
        <f t="shared" si="3945"/>
        <v>119750.7</v>
      </c>
      <c r="J1401" s="18">
        <f t="shared" si="3945"/>
        <v>-119750.7</v>
      </c>
      <c r="K1401" s="18">
        <f t="shared" si="3945"/>
        <v>0</v>
      </c>
      <c r="L1401" s="18">
        <f t="shared" si="3870"/>
        <v>237391.09999999998</v>
      </c>
      <c r="M1401" s="18">
        <f t="shared" si="3871"/>
        <v>160607.70000000001</v>
      </c>
      <c r="N1401" s="18">
        <f t="shared" si="3872"/>
        <v>22038.400000000001</v>
      </c>
      <c r="O1401" s="18">
        <f t="shared" ref="O1401:S1401" si="3946">O1406+O1417+O1427+O1402</f>
        <v>0</v>
      </c>
      <c r="P1401" s="18">
        <f t="shared" si="3946"/>
        <v>0</v>
      </c>
      <c r="Q1401" s="18">
        <f t="shared" si="3946"/>
        <v>8580</v>
      </c>
      <c r="R1401" s="18">
        <f t="shared" si="3946"/>
        <v>0</v>
      </c>
      <c r="S1401" s="18">
        <f t="shared" si="3946"/>
        <v>0</v>
      </c>
      <c r="T1401" s="18">
        <f t="shared" si="3832"/>
        <v>237391.09999999998</v>
      </c>
      <c r="U1401" s="18">
        <f t="shared" si="3833"/>
        <v>160607.70000000001</v>
      </c>
      <c r="V1401" s="18">
        <f t="shared" si="3834"/>
        <v>30618.400000000001</v>
      </c>
      <c r="W1401" s="18">
        <f t="shared" ref="W1401:CD1401" si="3947">W1406+W1417+W1427+W1402</f>
        <v>32357.236000000001</v>
      </c>
      <c r="X1401" s="18">
        <f t="shared" ref="X1401:AB1401" si="3948">X1406+X1417+X1427+X1402</f>
        <v>0</v>
      </c>
      <c r="Y1401" s="18">
        <f t="shared" si="3948"/>
        <v>0</v>
      </c>
      <c r="Z1401" s="18">
        <f t="shared" si="3948"/>
        <v>0</v>
      </c>
      <c r="AA1401" s="18">
        <f t="shared" si="3948"/>
        <v>0</v>
      </c>
      <c r="AB1401" s="18">
        <f t="shared" si="3948"/>
        <v>0</v>
      </c>
      <c r="AC1401" s="18">
        <f t="shared" si="3836"/>
        <v>269748.33599999995</v>
      </c>
      <c r="AD1401" s="18">
        <f t="shared" si="3837"/>
        <v>160607.70000000001</v>
      </c>
      <c r="AE1401" s="18">
        <f t="shared" si="3838"/>
        <v>30618.400000000001</v>
      </c>
      <c r="AF1401" s="18">
        <f t="shared" ref="AF1401:AH1401" si="3949">AF1406+AF1417+AF1427+AF1402</f>
        <v>56500</v>
      </c>
      <c r="AG1401" s="18">
        <f t="shared" si="3949"/>
        <v>0</v>
      </c>
      <c r="AH1401" s="18">
        <f t="shared" si="3949"/>
        <v>0</v>
      </c>
      <c r="AI1401" s="18">
        <f t="shared" si="3825"/>
        <v>326248.33599999995</v>
      </c>
      <c r="AJ1401" s="18">
        <f t="shared" si="3826"/>
        <v>160607.70000000001</v>
      </c>
      <c r="AK1401" s="18">
        <f t="shared" si="3827"/>
        <v>30618.400000000001</v>
      </c>
      <c r="AL1401" s="18">
        <f t="shared" ref="AL1401" si="3950">AL1406+AL1417+AL1427+AL1402</f>
        <v>0</v>
      </c>
      <c r="AM1401" s="18">
        <f t="shared" si="3828"/>
        <v>326248.33599999995</v>
      </c>
      <c r="AN1401" s="18">
        <f t="shared" ref="AN1401:AP1401" si="3951">AN1406+AN1417+AN1427+AN1402</f>
        <v>5785.5879999999997</v>
      </c>
      <c r="AO1401" s="18">
        <f t="shared" si="3951"/>
        <v>0</v>
      </c>
      <c r="AP1401" s="18">
        <f t="shared" si="3951"/>
        <v>0</v>
      </c>
      <c r="AQ1401" s="18">
        <f t="shared" si="3923"/>
        <v>332033.92399999994</v>
      </c>
      <c r="AR1401" s="18">
        <f t="shared" si="3924"/>
        <v>160607.70000000001</v>
      </c>
      <c r="AS1401" s="18">
        <f t="shared" si="3925"/>
        <v>30618.400000000001</v>
      </c>
      <c r="AT1401" s="18">
        <f t="shared" ref="AT1401:AV1401" si="3952">AT1406+AT1417+AT1427+AT1402</f>
        <v>-5241.96</v>
      </c>
      <c r="AU1401" s="18">
        <f t="shared" si="3952"/>
        <v>0</v>
      </c>
      <c r="AV1401" s="18">
        <f t="shared" si="3952"/>
        <v>0</v>
      </c>
      <c r="AW1401" s="18">
        <f t="shared" si="3926"/>
        <v>326791.96399999992</v>
      </c>
      <c r="AX1401" s="18">
        <f t="shared" si="3927"/>
        <v>160607.70000000001</v>
      </c>
      <c r="AY1401" s="18">
        <f t="shared" si="3928"/>
        <v>30618.400000000001</v>
      </c>
      <c r="AZ1401" s="18">
        <f t="shared" ref="AZ1401:BB1401" si="3953">AZ1406+AZ1417+AZ1427+AZ1402</f>
        <v>7203.067</v>
      </c>
      <c r="BA1401" s="18">
        <f t="shared" si="3953"/>
        <v>0</v>
      </c>
      <c r="BB1401" s="18">
        <f t="shared" si="3953"/>
        <v>0</v>
      </c>
      <c r="BC1401" s="18">
        <f t="shared" si="3920"/>
        <v>333995.0309999999</v>
      </c>
      <c r="BD1401" s="18">
        <f t="shared" si="3921"/>
        <v>160607.70000000001</v>
      </c>
      <c r="BE1401" s="18">
        <f t="shared" si="3922"/>
        <v>30618.400000000001</v>
      </c>
      <c r="BF1401" s="18">
        <f t="shared" ref="BF1401:BH1401" si="3954">BF1406+BF1417+BF1427+BF1402</f>
        <v>0</v>
      </c>
      <c r="BG1401" s="18">
        <f t="shared" si="3954"/>
        <v>0</v>
      </c>
      <c r="BH1401" s="18">
        <f t="shared" si="3954"/>
        <v>0</v>
      </c>
      <c r="BI1401" s="18">
        <f t="shared" si="3914"/>
        <v>333995.0309999999</v>
      </c>
      <c r="BJ1401" s="18">
        <f t="shared" si="3915"/>
        <v>160607.70000000001</v>
      </c>
      <c r="BK1401" s="18">
        <f t="shared" si="3916"/>
        <v>30618.400000000001</v>
      </c>
      <c r="BL1401" s="18">
        <f t="shared" ref="BL1401:BN1401" si="3955">BL1406+BL1417+BL1427+BL1402</f>
        <v>-1617.8920000000016</v>
      </c>
      <c r="BM1401" s="18">
        <f t="shared" si="3955"/>
        <v>2094.36</v>
      </c>
      <c r="BN1401" s="18">
        <f t="shared" si="3955"/>
        <v>0</v>
      </c>
      <c r="BO1401" s="18">
        <f t="shared" si="3882"/>
        <v>332377.13899999991</v>
      </c>
      <c r="BP1401" s="18">
        <f t="shared" si="3883"/>
        <v>162702.06</v>
      </c>
      <c r="BQ1401" s="18">
        <f t="shared" si="3884"/>
        <v>30618.400000000001</v>
      </c>
      <c r="BR1401" s="18">
        <f t="shared" ref="BR1401:BT1401" si="3956">BR1406+BR1417+BR1427+BR1402</f>
        <v>0</v>
      </c>
      <c r="BS1401" s="18">
        <f t="shared" si="3956"/>
        <v>0</v>
      </c>
      <c r="BT1401" s="18">
        <f t="shared" si="3956"/>
        <v>0</v>
      </c>
      <c r="BU1401" s="18">
        <f t="shared" si="3866"/>
        <v>332377.13899999991</v>
      </c>
      <c r="BV1401" s="18">
        <f t="shared" si="3867"/>
        <v>162702.06</v>
      </c>
      <c r="BW1401" s="18">
        <f t="shared" si="3868"/>
        <v>30618.400000000001</v>
      </c>
      <c r="BX1401" s="18">
        <f t="shared" ref="BX1401:BZ1401" si="3957">BX1406+BX1417+BX1427+BX1402</f>
        <v>-310.57799999999997</v>
      </c>
      <c r="BY1401" s="18">
        <f t="shared" si="3957"/>
        <v>0</v>
      </c>
      <c r="BZ1401" s="18">
        <f t="shared" si="3957"/>
        <v>0</v>
      </c>
      <c r="CA1401" s="18">
        <f t="shared" si="3849"/>
        <v>332066.56099999993</v>
      </c>
      <c r="CB1401" s="18">
        <f t="shared" si="3850"/>
        <v>162702.06</v>
      </c>
      <c r="CC1401" s="18">
        <f t="shared" si="3851"/>
        <v>30618.400000000001</v>
      </c>
      <c r="CD1401" s="18">
        <f t="shared" si="3947"/>
        <v>0</v>
      </c>
      <c r="CE1401" s="27"/>
      <c r="CF1401" s="33"/>
    </row>
    <row r="1402" spans="1:119" ht="109.2" hidden="1" x14ac:dyDescent="0.3">
      <c r="A1402" s="41" t="s">
        <v>1257</v>
      </c>
      <c r="B1402" s="39"/>
      <c r="C1402" s="41"/>
      <c r="D1402" s="41"/>
      <c r="E1402" s="14" t="s">
        <v>1258</v>
      </c>
      <c r="F1402" s="18">
        <f t="shared" ref="F1402:K1404" si="3958">F1403</f>
        <v>0</v>
      </c>
      <c r="G1402" s="18">
        <f t="shared" si="3958"/>
        <v>0</v>
      </c>
      <c r="H1402" s="18">
        <f t="shared" si="3958"/>
        <v>0</v>
      </c>
      <c r="I1402" s="18">
        <f t="shared" si="3958"/>
        <v>0</v>
      </c>
      <c r="J1402" s="18">
        <f t="shared" si="3958"/>
        <v>0</v>
      </c>
      <c r="K1402" s="18">
        <f t="shared" si="3958"/>
        <v>0</v>
      </c>
      <c r="L1402" s="18">
        <f t="shared" si="3870"/>
        <v>0</v>
      </c>
      <c r="M1402" s="18">
        <f t="shared" si="3871"/>
        <v>0</v>
      </c>
      <c r="N1402" s="18">
        <f t="shared" si="3872"/>
        <v>0</v>
      </c>
      <c r="O1402" s="18">
        <f t="shared" ref="O1402:S1404" si="3959">O1403</f>
        <v>0</v>
      </c>
      <c r="P1402" s="18">
        <f t="shared" si="3959"/>
        <v>0</v>
      </c>
      <c r="Q1402" s="18">
        <f t="shared" si="3959"/>
        <v>0</v>
      </c>
      <c r="R1402" s="18">
        <f t="shared" si="3959"/>
        <v>0</v>
      </c>
      <c r="S1402" s="18">
        <f t="shared" si="3959"/>
        <v>0</v>
      </c>
      <c r="T1402" s="18">
        <f t="shared" si="3832"/>
        <v>0</v>
      </c>
      <c r="U1402" s="18">
        <f t="shared" si="3833"/>
        <v>0</v>
      </c>
      <c r="V1402" s="18">
        <f t="shared" si="3834"/>
        <v>0</v>
      </c>
      <c r="W1402" s="18">
        <f t="shared" ref="W1402:CD1404" si="3960">W1403</f>
        <v>0</v>
      </c>
      <c r="X1402" s="18">
        <f t="shared" si="3960"/>
        <v>0</v>
      </c>
      <c r="Y1402" s="18">
        <f t="shared" si="3960"/>
        <v>0</v>
      </c>
      <c r="Z1402" s="18">
        <f t="shared" si="3960"/>
        <v>0</v>
      </c>
      <c r="AA1402" s="18">
        <f t="shared" si="3960"/>
        <v>0</v>
      </c>
      <c r="AB1402" s="18">
        <f t="shared" si="3960"/>
        <v>0</v>
      </c>
      <c r="AC1402" s="18">
        <f t="shared" si="3836"/>
        <v>0</v>
      </c>
      <c r="AD1402" s="18">
        <f t="shared" si="3837"/>
        <v>0</v>
      </c>
      <c r="AE1402" s="18">
        <f t="shared" si="3838"/>
        <v>0</v>
      </c>
      <c r="AF1402" s="18">
        <f t="shared" si="3960"/>
        <v>0</v>
      </c>
      <c r="AG1402" s="18">
        <f t="shared" si="3960"/>
        <v>0</v>
      </c>
      <c r="AH1402" s="18">
        <f t="shared" si="3960"/>
        <v>0</v>
      </c>
      <c r="AI1402" s="18">
        <f t="shared" si="3825"/>
        <v>0</v>
      </c>
      <c r="AJ1402" s="18">
        <f t="shared" si="3826"/>
        <v>0</v>
      </c>
      <c r="AK1402" s="18">
        <f t="shared" si="3827"/>
        <v>0</v>
      </c>
      <c r="AL1402" s="18">
        <f t="shared" si="3960"/>
        <v>0</v>
      </c>
      <c r="AM1402" s="18">
        <f t="shared" si="3828"/>
        <v>0</v>
      </c>
      <c r="AN1402" s="18">
        <f t="shared" si="3960"/>
        <v>0</v>
      </c>
      <c r="AO1402" s="18">
        <f t="shared" si="3960"/>
        <v>0</v>
      </c>
      <c r="AP1402" s="18">
        <f t="shared" si="3960"/>
        <v>0</v>
      </c>
      <c r="AQ1402" s="18">
        <f t="shared" si="3923"/>
        <v>0</v>
      </c>
      <c r="AR1402" s="18">
        <f t="shared" si="3924"/>
        <v>0</v>
      </c>
      <c r="AS1402" s="18">
        <f t="shared" si="3925"/>
        <v>0</v>
      </c>
      <c r="AT1402" s="18">
        <f t="shared" si="3960"/>
        <v>0</v>
      </c>
      <c r="AU1402" s="18">
        <f t="shared" si="3960"/>
        <v>0</v>
      </c>
      <c r="AV1402" s="18">
        <f t="shared" si="3960"/>
        <v>0</v>
      </c>
      <c r="AW1402" s="18">
        <f t="shared" si="3926"/>
        <v>0</v>
      </c>
      <c r="AX1402" s="18">
        <f t="shared" si="3927"/>
        <v>0</v>
      </c>
      <c r="AY1402" s="18">
        <f t="shared" si="3928"/>
        <v>0</v>
      </c>
      <c r="AZ1402" s="18">
        <f t="shared" si="3960"/>
        <v>0</v>
      </c>
      <c r="BA1402" s="18">
        <f t="shared" si="3960"/>
        <v>0</v>
      </c>
      <c r="BB1402" s="18">
        <f t="shared" si="3960"/>
        <v>0</v>
      </c>
      <c r="BC1402" s="18">
        <f t="shared" si="3920"/>
        <v>0</v>
      </c>
      <c r="BD1402" s="18">
        <f t="shared" si="3921"/>
        <v>0</v>
      </c>
      <c r="BE1402" s="18">
        <f t="shared" si="3922"/>
        <v>0</v>
      </c>
      <c r="BF1402" s="18">
        <f t="shared" si="3960"/>
        <v>0</v>
      </c>
      <c r="BG1402" s="18">
        <f t="shared" si="3960"/>
        <v>0</v>
      </c>
      <c r="BH1402" s="18">
        <f t="shared" si="3960"/>
        <v>0</v>
      </c>
      <c r="BI1402" s="18">
        <f t="shared" si="3914"/>
        <v>0</v>
      </c>
      <c r="BJ1402" s="18">
        <f t="shared" si="3915"/>
        <v>0</v>
      </c>
      <c r="BK1402" s="18">
        <f t="shared" si="3916"/>
        <v>0</v>
      </c>
      <c r="BL1402" s="18">
        <f t="shared" si="3960"/>
        <v>0</v>
      </c>
      <c r="BM1402" s="18">
        <f t="shared" si="3960"/>
        <v>0</v>
      </c>
      <c r="BN1402" s="18">
        <f t="shared" si="3960"/>
        <v>0</v>
      </c>
      <c r="BO1402" s="18">
        <f t="shared" si="3882"/>
        <v>0</v>
      </c>
      <c r="BP1402" s="18">
        <f t="shared" si="3883"/>
        <v>0</v>
      </c>
      <c r="BQ1402" s="18">
        <f t="shared" si="3884"/>
        <v>0</v>
      </c>
      <c r="BR1402" s="18">
        <f t="shared" si="3960"/>
        <v>0</v>
      </c>
      <c r="BS1402" s="18">
        <f t="shared" si="3960"/>
        <v>0</v>
      </c>
      <c r="BT1402" s="18">
        <f t="shared" si="3960"/>
        <v>0</v>
      </c>
      <c r="BU1402" s="18">
        <f t="shared" si="3866"/>
        <v>0</v>
      </c>
      <c r="BV1402" s="18">
        <f t="shared" si="3867"/>
        <v>0</v>
      </c>
      <c r="BW1402" s="18">
        <f t="shared" si="3868"/>
        <v>0</v>
      </c>
      <c r="BX1402" s="18">
        <f t="shared" si="3960"/>
        <v>0</v>
      </c>
      <c r="BY1402" s="18">
        <f t="shared" si="3960"/>
        <v>0</v>
      </c>
      <c r="BZ1402" s="18">
        <f t="shared" si="3960"/>
        <v>0</v>
      </c>
      <c r="CA1402" s="18">
        <f t="shared" si="3849"/>
        <v>0</v>
      </c>
      <c r="CB1402" s="18">
        <f t="shared" si="3850"/>
        <v>0</v>
      </c>
      <c r="CC1402" s="18">
        <f t="shared" si="3851"/>
        <v>0</v>
      </c>
      <c r="CD1402" s="18">
        <f t="shared" si="3960"/>
        <v>0</v>
      </c>
      <c r="CE1402" s="27" t="s">
        <v>1661</v>
      </c>
      <c r="CF1402" s="33"/>
    </row>
    <row r="1403" spans="1:119" ht="46.8" hidden="1" x14ac:dyDescent="0.3">
      <c r="A1403" s="41" t="s">
        <v>1257</v>
      </c>
      <c r="B1403" s="39">
        <v>600</v>
      </c>
      <c r="C1403" s="41"/>
      <c r="D1403" s="41"/>
      <c r="E1403" s="14" t="s">
        <v>554</v>
      </c>
      <c r="F1403" s="18">
        <f t="shared" si="3958"/>
        <v>0</v>
      </c>
      <c r="G1403" s="18">
        <f t="shared" si="3958"/>
        <v>0</v>
      </c>
      <c r="H1403" s="18">
        <f t="shared" si="3958"/>
        <v>0</v>
      </c>
      <c r="I1403" s="18">
        <f t="shared" si="3958"/>
        <v>0</v>
      </c>
      <c r="J1403" s="18">
        <f t="shared" si="3958"/>
        <v>0</v>
      </c>
      <c r="K1403" s="18">
        <f t="shared" si="3958"/>
        <v>0</v>
      </c>
      <c r="L1403" s="18">
        <f t="shared" si="3870"/>
        <v>0</v>
      </c>
      <c r="M1403" s="18">
        <f t="shared" si="3871"/>
        <v>0</v>
      </c>
      <c r="N1403" s="18">
        <f t="shared" si="3872"/>
        <v>0</v>
      </c>
      <c r="O1403" s="18">
        <f t="shared" si="3959"/>
        <v>0</v>
      </c>
      <c r="P1403" s="18">
        <f t="shared" si="3959"/>
        <v>0</v>
      </c>
      <c r="Q1403" s="18">
        <f t="shared" si="3959"/>
        <v>0</v>
      </c>
      <c r="R1403" s="18">
        <f t="shared" si="3959"/>
        <v>0</v>
      </c>
      <c r="S1403" s="18">
        <f t="shared" si="3959"/>
        <v>0</v>
      </c>
      <c r="T1403" s="18">
        <f t="shared" si="3832"/>
        <v>0</v>
      </c>
      <c r="U1403" s="18">
        <f t="shared" si="3833"/>
        <v>0</v>
      </c>
      <c r="V1403" s="18">
        <f t="shared" si="3834"/>
        <v>0</v>
      </c>
      <c r="W1403" s="18">
        <f t="shared" si="3960"/>
        <v>0</v>
      </c>
      <c r="X1403" s="18">
        <f t="shared" si="3960"/>
        <v>0</v>
      </c>
      <c r="Y1403" s="18">
        <f t="shared" si="3960"/>
        <v>0</v>
      </c>
      <c r="Z1403" s="18">
        <f t="shared" si="3960"/>
        <v>0</v>
      </c>
      <c r="AA1403" s="18">
        <f t="shared" si="3960"/>
        <v>0</v>
      </c>
      <c r="AB1403" s="18">
        <f t="shared" si="3960"/>
        <v>0</v>
      </c>
      <c r="AC1403" s="18">
        <f t="shared" si="3836"/>
        <v>0</v>
      </c>
      <c r="AD1403" s="18">
        <f t="shared" si="3837"/>
        <v>0</v>
      </c>
      <c r="AE1403" s="18">
        <f t="shared" si="3838"/>
        <v>0</v>
      </c>
      <c r="AF1403" s="18">
        <f t="shared" si="3960"/>
        <v>0</v>
      </c>
      <c r="AG1403" s="18">
        <f t="shared" si="3960"/>
        <v>0</v>
      </c>
      <c r="AH1403" s="18">
        <f t="shared" si="3960"/>
        <v>0</v>
      </c>
      <c r="AI1403" s="18">
        <f t="shared" si="3825"/>
        <v>0</v>
      </c>
      <c r="AJ1403" s="18">
        <f t="shared" si="3826"/>
        <v>0</v>
      </c>
      <c r="AK1403" s="18">
        <f t="shared" si="3827"/>
        <v>0</v>
      </c>
      <c r="AL1403" s="18">
        <f t="shared" si="3960"/>
        <v>0</v>
      </c>
      <c r="AM1403" s="18">
        <f t="shared" si="3828"/>
        <v>0</v>
      </c>
      <c r="AN1403" s="18">
        <f t="shared" si="3960"/>
        <v>0</v>
      </c>
      <c r="AO1403" s="18">
        <f t="shared" si="3960"/>
        <v>0</v>
      </c>
      <c r="AP1403" s="18">
        <f t="shared" si="3960"/>
        <v>0</v>
      </c>
      <c r="AQ1403" s="18">
        <f t="shared" si="3923"/>
        <v>0</v>
      </c>
      <c r="AR1403" s="18">
        <f t="shared" si="3924"/>
        <v>0</v>
      </c>
      <c r="AS1403" s="18">
        <f t="shared" si="3925"/>
        <v>0</v>
      </c>
      <c r="AT1403" s="18">
        <f t="shared" si="3960"/>
        <v>0</v>
      </c>
      <c r="AU1403" s="18">
        <f t="shared" si="3960"/>
        <v>0</v>
      </c>
      <c r="AV1403" s="18">
        <f t="shared" si="3960"/>
        <v>0</v>
      </c>
      <c r="AW1403" s="18">
        <f t="shared" si="3926"/>
        <v>0</v>
      </c>
      <c r="AX1403" s="18">
        <f t="shared" si="3927"/>
        <v>0</v>
      </c>
      <c r="AY1403" s="18">
        <f t="shared" si="3928"/>
        <v>0</v>
      </c>
      <c r="AZ1403" s="18">
        <f t="shared" si="3960"/>
        <v>0</v>
      </c>
      <c r="BA1403" s="18">
        <f t="shared" si="3960"/>
        <v>0</v>
      </c>
      <c r="BB1403" s="18">
        <f t="shared" si="3960"/>
        <v>0</v>
      </c>
      <c r="BC1403" s="18">
        <f t="shared" si="3920"/>
        <v>0</v>
      </c>
      <c r="BD1403" s="18">
        <f t="shared" si="3921"/>
        <v>0</v>
      </c>
      <c r="BE1403" s="18">
        <f t="shared" si="3922"/>
        <v>0</v>
      </c>
      <c r="BF1403" s="18">
        <f t="shared" si="3960"/>
        <v>0</v>
      </c>
      <c r="BG1403" s="18">
        <f t="shared" si="3960"/>
        <v>0</v>
      </c>
      <c r="BH1403" s="18">
        <f t="shared" si="3960"/>
        <v>0</v>
      </c>
      <c r="BI1403" s="18">
        <f t="shared" si="3914"/>
        <v>0</v>
      </c>
      <c r="BJ1403" s="18">
        <f t="shared" si="3915"/>
        <v>0</v>
      </c>
      <c r="BK1403" s="18">
        <f t="shared" si="3916"/>
        <v>0</v>
      </c>
      <c r="BL1403" s="18">
        <f t="shared" si="3960"/>
        <v>0</v>
      </c>
      <c r="BM1403" s="18">
        <f t="shared" si="3960"/>
        <v>0</v>
      </c>
      <c r="BN1403" s="18">
        <f t="shared" si="3960"/>
        <v>0</v>
      </c>
      <c r="BO1403" s="18">
        <f t="shared" si="3882"/>
        <v>0</v>
      </c>
      <c r="BP1403" s="18">
        <f t="shared" si="3883"/>
        <v>0</v>
      </c>
      <c r="BQ1403" s="18">
        <f t="shared" si="3884"/>
        <v>0</v>
      </c>
      <c r="BR1403" s="18">
        <f t="shared" si="3960"/>
        <v>0</v>
      </c>
      <c r="BS1403" s="18">
        <f t="shared" si="3960"/>
        <v>0</v>
      </c>
      <c r="BT1403" s="18">
        <f t="shared" si="3960"/>
        <v>0</v>
      </c>
      <c r="BU1403" s="18">
        <f t="shared" si="3866"/>
        <v>0</v>
      </c>
      <c r="BV1403" s="18">
        <f t="shared" si="3867"/>
        <v>0</v>
      </c>
      <c r="BW1403" s="18">
        <f t="shared" si="3868"/>
        <v>0</v>
      </c>
      <c r="BX1403" s="18">
        <f t="shared" si="3960"/>
        <v>0</v>
      </c>
      <c r="BY1403" s="18">
        <f t="shared" si="3960"/>
        <v>0</v>
      </c>
      <c r="BZ1403" s="18">
        <f t="shared" si="3960"/>
        <v>0</v>
      </c>
      <c r="CA1403" s="18">
        <f t="shared" si="3849"/>
        <v>0</v>
      </c>
      <c r="CB1403" s="18">
        <f t="shared" si="3850"/>
        <v>0</v>
      </c>
      <c r="CC1403" s="18">
        <f t="shared" si="3851"/>
        <v>0</v>
      </c>
      <c r="CD1403" s="18">
        <f t="shared" si="3960"/>
        <v>0</v>
      </c>
      <c r="CE1403" s="27" t="s">
        <v>1661</v>
      </c>
      <c r="CF1403" s="33"/>
    </row>
    <row r="1404" spans="1:119" hidden="1" x14ac:dyDescent="0.3">
      <c r="A1404" s="41" t="s">
        <v>1257</v>
      </c>
      <c r="B1404" s="39">
        <v>620</v>
      </c>
      <c r="C1404" s="41"/>
      <c r="D1404" s="41"/>
      <c r="E1404" s="14" t="s">
        <v>569</v>
      </c>
      <c r="F1404" s="18">
        <f t="shared" si="3958"/>
        <v>0</v>
      </c>
      <c r="G1404" s="18">
        <f t="shared" si="3958"/>
        <v>0</v>
      </c>
      <c r="H1404" s="18">
        <f t="shared" si="3958"/>
        <v>0</v>
      </c>
      <c r="I1404" s="18">
        <f t="shared" si="3958"/>
        <v>0</v>
      </c>
      <c r="J1404" s="18">
        <f t="shared" si="3958"/>
        <v>0</v>
      </c>
      <c r="K1404" s="18">
        <f t="shared" si="3958"/>
        <v>0</v>
      </c>
      <c r="L1404" s="18">
        <f t="shared" si="3870"/>
        <v>0</v>
      </c>
      <c r="M1404" s="18">
        <f t="shared" si="3871"/>
        <v>0</v>
      </c>
      <c r="N1404" s="18">
        <f t="shared" si="3872"/>
        <v>0</v>
      </c>
      <c r="O1404" s="18">
        <f t="shared" si="3959"/>
        <v>0</v>
      </c>
      <c r="P1404" s="18">
        <f t="shared" si="3959"/>
        <v>0</v>
      </c>
      <c r="Q1404" s="18">
        <f t="shared" si="3959"/>
        <v>0</v>
      </c>
      <c r="R1404" s="18">
        <f t="shared" si="3959"/>
        <v>0</v>
      </c>
      <c r="S1404" s="18">
        <f t="shared" si="3959"/>
        <v>0</v>
      </c>
      <c r="T1404" s="18">
        <f t="shared" si="3832"/>
        <v>0</v>
      </c>
      <c r="U1404" s="18">
        <f t="shared" si="3833"/>
        <v>0</v>
      </c>
      <c r="V1404" s="18">
        <f t="shared" si="3834"/>
        <v>0</v>
      </c>
      <c r="W1404" s="18">
        <f t="shared" si="3960"/>
        <v>0</v>
      </c>
      <c r="X1404" s="18">
        <f t="shared" si="3960"/>
        <v>0</v>
      </c>
      <c r="Y1404" s="18">
        <f t="shared" si="3960"/>
        <v>0</v>
      </c>
      <c r="Z1404" s="18">
        <f t="shared" si="3960"/>
        <v>0</v>
      </c>
      <c r="AA1404" s="18">
        <f t="shared" si="3960"/>
        <v>0</v>
      </c>
      <c r="AB1404" s="18">
        <f t="shared" si="3960"/>
        <v>0</v>
      </c>
      <c r="AC1404" s="18">
        <f t="shared" si="3836"/>
        <v>0</v>
      </c>
      <c r="AD1404" s="18">
        <f t="shared" si="3837"/>
        <v>0</v>
      </c>
      <c r="AE1404" s="18">
        <f t="shared" si="3838"/>
        <v>0</v>
      </c>
      <c r="AF1404" s="18">
        <f t="shared" si="3960"/>
        <v>0</v>
      </c>
      <c r="AG1404" s="18">
        <f t="shared" si="3960"/>
        <v>0</v>
      </c>
      <c r="AH1404" s="18">
        <f t="shared" si="3960"/>
        <v>0</v>
      </c>
      <c r="AI1404" s="18">
        <f t="shared" si="3825"/>
        <v>0</v>
      </c>
      <c r="AJ1404" s="18">
        <f t="shared" si="3826"/>
        <v>0</v>
      </c>
      <c r="AK1404" s="18">
        <f t="shared" si="3827"/>
        <v>0</v>
      </c>
      <c r="AL1404" s="18">
        <f t="shared" si="3960"/>
        <v>0</v>
      </c>
      <c r="AM1404" s="18">
        <f t="shared" si="3828"/>
        <v>0</v>
      </c>
      <c r="AN1404" s="18">
        <f t="shared" si="3960"/>
        <v>0</v>
      </c>
      <c r="AO1404" s="18">
        <f t="shared" si="3960"/>
        <v>0</v>
      </c>
      <c r="AP1404" s="18">
        <f t="shared" si="3960"/>
        <v>0</v>
      </c>
      <c r="AQ1404" s="18">
        <f t="shared" si="3923"/>
        <v>0</v>
      </c>
      <c r="AR1404" s="18">
        <f t="shared" si="3924"/>
        <v>0</v>
      </c>
      <c r="AS1404" s="18">
        <f t="shared" si="3925"/>
        <v>0</v>
      </c>
      <c r="AT1404" s="18">
        <f t="shared" si="3960"/>
        <v>0</v>
      </c>
      <c r="AU1404" s="18">
        <f t="shared" si="3960"/>
        <v>0</v>
      </c>
      <c r="AV1404" s="18">
        <f t="shared" si="3960"/>
        <v>0</v>
      </c>
      <c r="AW1404" s="18">
        <f t="shared" si="3926"/>
        <v>0</v>
      </c>
      <c r="AX1404" s="18">
        <f t="shared" si="3927"/>
        <v>0</v>
      </c>
      <c r="AY1404" s="18">
        <f t="shared" si="3928"/>
        <v>0</v>
      </c>
      <c r="AZ1404" s="18">
        <f t="shared" si="3960"/>
        <v>0</v>
      </c>
      <c r="BA1404" s="18">
        <f t="shared" si="3960"/>
        <v>0</v>
      </c>
      <c r="BB1404" s="18">
        <f t="shared" si="3960"/>
        <v>0</v>
      </c>
      <c r="BC1404" s="18">
        <f t="shared" si="3920"/>
        <v>0</v>
      </c>
      <c r="BD1404" s="18">
        <f t="shared" si="3921"/>
        <v>0</v>
      </c>
      <c r="BE1404" s="18">
        <f t="shared" si="3922"/>
        <v>0</v>
      </c>
      <c r="BF1404" s="18">
        <f t="shared" si="3960"/>
        <v>0</v>
      </c>
      <c r="BG1404" s="18">
        <f t="shared" si="3960"/>
        <v>0</v>
      </c>
      <c r="BH1404" s="18">
        <f t="shared" si="3960"/>
        <v>0</v>
      </c>
      <c r="BI1404" s="18">
        <f t="shared" si="3914"/>
        <v>0</v>
      </c>
      <c r="BJ1404" s="18">
        <f t="shared" si="3915"/>
        <v>0</v>
      </c>
      <c r="BK1404" s="18">
        <f t="shared" si="3916"/>
        <v>0</v>
      </c>
      <c r="BL1404" s="18">
        <f t="shared" si="3960"/>
        <v>0</v>
      </c>
      <c r="BM1404" s="18">
        <f t="shared" si="3960"/>
        <v>0</v>
      </c>
      <c r="BN1404" s="18">
        <f t="shared" si="3960"/>
        <v>0</v>
      </c>
      <c r="BO1404" s="18">
        <f t="shared" si="3882"/>
        <v>0</v>
      </c>
      <c r="BP1404" s="18">
        <f t="shared" si="3883"/>
        <v>0</v>
      </c>
      <c r="BQ1404" s="18">
        <f t="shared" si="3884"/>
        <v>0</v>
      </c>
      <c r="BR1404" s="18">
        <f t="shared" si="3960"/>
        <v>0</v>
      </c>
      <c r="BS1404" s="18">
        <f t="shared" si="3960"/>
        <v>0</v>
      </c>
      <c r="BT1404" s="18">
        <f t="shared" si="3960"/>
        <v>0</v>
      </c>
      <c r="BU1404" s="18">
        <f t="shared" si="3866"/>
        <v>0</v>
      </c>
      <c r="BV1404" s="18">
        <f t="shared" si="3867"/>
        <v>0</v>
      </c>
      <c r="BW1404" s="18">
        <f t="shared" si="3868"/>
        <v>0</v>
      </c>
      <c r="BX1404" s="18">
        <f t="shared" si="3960"/>
        <v>0</v>
      </c>
      <c r="BY1404" s="18">
        <f t="shared" si="3960"/>
        <v>0</v>
      </c>
      <c r="BZ1404" s="18">
        <f t="shared" si="3960"/>
        <v>0</v>
      </c>
      <c r="CA1404" s="18">
        <f t="shared" si="3849"/>
        <v>0</v>
      </c>
      <c r="CB1404" s="18">
        <f t="shared" si="3850"/>
        <v>0</v>
      </c>
      <c r="CC1404" s="18">
        <f t="shared" si="3851"/>
        <v>0</v>
      </c>
      <c r="CD1404" s="18">
        <f t="shared" si="3960"/>
        <v>0</v>
      </c>
      <c r="CE1404" s="27" t="s">
        <v>1661</v>
      </c>
      <c r="CF1404" s="33"/>
    </row>
    <row r="1405" spans="1:119" hidden="1" x14ac:dyDescent="0.3">
      <c r="A1405" s="41" t="s">
        <v>1257</v>
      </c>
      <c r="B1405" s="39">
        <v>620</v>
      </c>
      <c r="C1405" s="41" t="s">
        <v>27</v>
      </c>
      <c r="D1405" s="41" t="s">
        <v>110</v>
      </c>
      <c r="E1405" s="14" t="s">
        <v>532</v>
      </c>
      <c r="F1405" s="18"/>
      <c r="G1405" s="18"/>
      <c r="H1405" s="18"/>
      <c r="I1405" s="18"/>
      <c r="J1405" s="18"/>
      <c r="K1405" s="18"/>
      <c r="L1405" s="18">
        <f t="shared" si="3870"/>
        <v>0</v>
      </c>
      <c r="M1405" s="18">
        <f t="shared" si="3871"/>
        <v>0</v>
      </c>
      <c r="N1405" s="18">
        <f t="shared" si="3872"/>
        <v>0</v>
      </c>
      <c r="O1405" s="18"/>
      <c r="P1405" s="18"/>
      <c r="Q1405" s="18"/>
      <c r="R1405" s="18"/>
      <c r="S1405" s="18"/>
      <c r="T1405" s="18">
        <f t="shared" si="3832"/>
        <v>0</v>
      </c>
      <c r="U1405" s="18">
        <f t="shared" si="3833"/>
        <v>0</v>
      </c>
      <c r="V1405" s="18">
        <f t="shared" si="3834"/>
        <v>0</v>
      </c>
      <c r="W1405" s="18"/>
      <c r="X1405" s="18"/>
      <c r="Y1405" s="18"/>
      <c r="Z1405" s="18"/>
      <c r="AA1405" s="18"/>
      <c r="AB1405" s="18"/>
      <c r="AC1405" s="18">
        <f t="shared" si="3836"/>
        <v>0</v>
      </c>
      <c r="AD1405" s="18">
        <f t="shared" si="3837"/>
        <v>0</v>
      </c>
      <c r="AE1405" s="18">
        <f t="shared" si="3838"/>
        <v>0</v>
      </c>
      <c r="AF1405" s="18"/>
      <c r="AG1405" s="18"/>
      <c r="AH1405" s="18"/>
      <c r="AI1405" s="18">
        <f t="shared" si="3825"/>
        <v>0</v>
      </c>
      <c r="AJ1405" s="18">
        <f t="shared" si="3826"/>
        <v>0</v>
      </c>
      <c r="AK1405" s="18">
        <f t="shared" si="3827"/>
        <v>0</v>
      </c>
      <c r="AL1405" s="18"/>
      <c r="AM1405" s="18">
        <f t="shared" si="3828"/>
        <v>0</v>
      </c>
      <c r="AN1405" s="18"/>
      <c r="AO1405" s="18"/>
      <c r="AP1405" s="18"/>
      <c r="AQ1405" s="18">
        <f t="shared" si="3923"/>
        <v>0</v>
      </c>
      <c r="AR1405" s="18">
        <f t="shared" si="3924"/>
        <v>0</v>
      </c>
      <c r="AS1405" s="18">
        <f t="shared" si="3925"/>
        <v>0</v>
      </c>
      <c r="AT1405" s="18"/>
      <c r="AU1405" s="18"/>
      <c r="AV1405" s="18"/>
      <c r="AW1405" s="18">
        <f t="shared" si="3926"/>
        <v>0</v>
      </c>
      <c r="AX1405" s="18">
        <f t="shared" si="3927"/>
        <v>0</v>
      </c>
      <c r="AY1405" s="18">
        <f t="shared" si="3928"/>
        <v>0</v>
      </c>
      <c r="AZ1405" s="18"/>
      <c r="BA1405" s="18"/>
      <c r="BB1405" s="18"/>
      <c r="BC1405" s="18">
        <f t="shared" si="3920"/>
        <v>0</v>
      </c>
      <c r="BD1405" s="18">
        <f t="shared" si="3921"/>
        <v>0</v>
      </c>
      <c r="BE1405" s="18">
        <f t="shared" si="3922"/>
        <v>0</v>
      </c>
      <c r="BF1405" s="18"/>
      <c r="BG1405" s="18"/>
      <c r="BH1405" s="18"/>
      <c r="BI1405" s="18">
        <f t="shared" si="3914"/>
        <v>0</v>
      </c>
      <c r="BJ1405" s="18">
        <f t="shared" si="3915"/>
        <v>0</v>
      </c>
      <c r="BK1405" s="18">
        <f t="shared" si="3916"/>
        <v>0</v>
      </c>
      <c r="BL1405" s="18"/>
      <c r="BM1405" s="18"/>
      <c r="BN1405" s="18"/>
      <c r="BO1405" s="18">
        <f t="shared" si="3882"/>
        <v>0</v>
      </c>
      <c r="BP1405" s="18">
        <f t="shared" si="3883"/>
        <v>0</v>
      </c>
      <c r="BQ1405" s="18">
        <f t="shared" si="3884"/>
        <v>0</v>
      </c>
      <c r="BR1405" s="18"/>
      <c r="BS1405" s="18"/>
      <c r="BT1405" s="18"/>
      <c r="BU1405" s="18">
        <f t="shared" si="3866"/>
        <v>0</v>
      </c>
      <c r="BV1405" s="18">
        <f t="shared" si="3867"/>
        <v>0</v>
      </c>
      <c r="BW1405" s="18">
        <f t="shared" si="3868"/>
        <v>0</v>
      </c>
      <c r="BX1405" s="18"/>
      <c r="BY1405" s="18"/>
      <c r="BZ1405" s="18"/>
      <c r="CA1405" s="18">
        <f t="shared" si="3849"/>
        <v>0</v>
      </c>
      <c r="CB1405" s="18">
        <f t="shared" si="3850"/>
        <v>0</v>
      </c>
      <c r="CC1405" s="18">
        <f t="shared" si="3851"/>
        <v>0</v>
      </c>
      <c r="CD1405" s="18"/>
      <c r="CE1405" s="27" t="s">
        <v>1661</v>
      </c>
      <c r="CF1405" s="33"/>
    </row>
    <row r="1406" spans="1:119" ht="31.2" x14ac:dyDescent="0.3">
      <c r="A1406" s="41" t="s">
        <v>235</v>
      </c>
      <c r="B1406" s="39"/>
      <c r="C1406" s="41"/>
      <c r="D1406" s="41"/>
      <c r="E1406" s="14" t="s">
        <v>674</v>
      </c>
      <c r="F1406" s="18">
        <f t="shared" ref="F1406:K1406" si="3961">F1407+F1410</f>
        <v>1717.6</v>
      </c>
      <c r="G1406" s="18">
        <f t="shared" si="3961"/>
        <v>1782.8999999999999</v>
      </c>
      <c r="H1406" s="18">
        <f t="shared" si="3961"/>
        <v>1782.8999999999999</v>
      </c>
      <c r="I1406" s="18">
        <f t="shared" si="3961"/>
        <v>0</v>
      </c>
      <c r="J1406" s="18">
        <f t="shared" si="3961"/>
        <v>0</v>
      </c>
      <c r="K1406" s="18">
        <f t="shared" si="3961"/>
        <v>0</v>
      </c>
      <c r="L1406" s="18">
        <f t="shared" si="3870"/>
        <v>1717.6</v>
      </c>
      <c r="M1406" s="18">
        <f t="shared" si="3871"/>
        <v>1782.8999999999999</v>
      </c>
      <c r="N1406" s="18">
        <f t="shared" si="3872"/>
        <v>1782.8999999999999</v>
      </c>
      <c r="O1406" s="18">
        <f t="shared" ref="O1406:S1406" si="3962">O1407+O1410</f>
        <v>0</v>
      </c>
      <c r="P1406" s="18">
        <f t="shared" si="3962"/>
        <v>0</v>
      </c>
      <c r="Q1406" s="18">
        <f t="shared" si="3962"/>
        <v>0</v>
      </c>
      <c r="R1406" s="18">
        <f t="shared" si="3962"/>
        <v>0</v>
      </c>
      <c r="S1406" s="18">
        <f t="shared" si="3962"/>
        <v>0</v>
      </c>
      <c r="T1406" s="18">
        <f t="shared" si="3832"/>
        <v>1717.6</v>
      </c>
      <c r="U1406" s="18">
        <f t="shared" si="3833"/>
        <v>1782.8999999999999</v>
      </c>
      <c r="V1406" s="18">
        <f t="shared" si="3834"/>
        <v>1782.8999999999999</v>
      </c>
      <c r="W1406" s="18">
        <f t="shared" ref="W1406:CD1406" si="3963">W1407+W1410</f>
        <v>0</v>
      </c>
      <c r="X1406" s="18">
        <f t="shared" ref="X1406:AB1406" si="3964">X1407+X1410</f>
        <v>0</v>
      </c>
      <c r="Y1406" s="18">
        <f t="shared" si="3964"/>
        <v>0</v>
      </c>
      <c r="Z1406" s="18">
        <f t="shared" si="3964"/>
        <v>0</v>
      </c>
      <c r="AA1406" s="18">
        <f t="shared" si="3964"/>
        <v>0</v>
      </c>
      <c r="AB1406" s="18">
        <f t="shared" si="3964"/>
        <v>0</v>
      </c>
      <c r="AC1406" s="18">
        <f t="shared" si="3836"/>
        <v>1717.6</v>
      </c>
      <c r="AD1406" s="18">
        <f t="shared" si="3837"/>
        <v>1782.8999999999999</v>
      </c>
      <c r="AE1406" s="18">
        <f t="shared" si="3838"/>
        <v>1782.8999999999999</v>
      </c>
      <c r="AF1406" s="18">
        <f t="shared" ref="AF1406:AH1406" si="3965">AF1407+AF1410</f>
        <v>0</v>
      </c>
      <c r="AG1406" s="18">
        <f t="shared" si="3965"/>
        <v>0</v>
      </c>
      <c r="AH1406" s="18">
        <f t="shared" si="3965"/>
        <v>0</v>
      </c>
      <c r="AI1406" s="18">
        <f t="shared" ref="AI1406:AI1469" si="3966">AC1406+AF1406</f>
        <v>1717.6</v>
      </c>
      <c r="AJ1406" s="18">
        <f t="shared" ref="AJ1406:AJ1469" si="3967">AD1406+AG1406</f>
        <v>1782.8999999999999</v>
      </c>
      <c r="AK1406" s="18">
        <f t="shared" ref="AK1406:AK1469" si="3968">AE1406+AH1406</f>
        <v>1782.8999999999999</v>
      </c>
      <c r="AL1406" s="18">
        <f t="shared" ref="AL1406" si="3969">AL1407+AL1410</f>
        <v>0</v>
      </c>
      <c r="AM1406" s="18">
        <f t="shared" ref="AM1406:AM1469" si="3970">AI1406+AL1406</f>
        <v>1717.6</v>
      </c>
      <c r="AN1406" s="18">
        <f t="shared" ref="AN1406:AP1406" si="3971">AN1407+AN1410</f>
        <v>0</v>
      </c>
      <c r="AO1406" s="18">
        <f t="shared" si="3971"/>
        <v>0</v>
      </c>
      <c r="AP1406" s="18">
        <f t="shared" si="3971"/>
        <v>0</v>
      </c>
      <c r="AQ1406" s="18">
        <f t="shared" si="3923"/>
        <v>1717.6</v>
      </c>
      <c r="AR1406" s="18">
        <f t="shared" si="3924"/>
        <v>1782.8999999999999</v>
      </c>
      <c r="AS1406" s="18">
        <f t="shared" si="3925"/>
        <v>1782.8999999999999</v>
      </c>
      <c r="AT1406" s="18">
        <f t="shared" ref="AT1406:AV1406" si="3972">AT1407+AT1410</f>
        <v>0</v>
      </c>
      <c r="AU1406" s="18">
        <f t="shared" si="3972"/>
        <v>0</v>
      </c>
      <c r="AV1406" s="18">
        <f t="shared" si="3972"/>
        <v>0</v>
      </c>
      <c r="AW1406" s="18">
        <f t="shared" si="3926"/>
        <v>1717.6</v>
      </c>
      <c r="AX1406" s="18">
        <f t="shared" si="3927"/>
        <v>1782.8999999999999</v>
      </c>
      <c r="AY1406" s="18">
        <f t="shared" si="3928"/>
        <v>1782.8999999999999</v>
      </c>
      <c r="AZ1406" s="18">
        <f t="shared" ref="AZ1406:BB1406" si="3973">AZ1407+AZ1410</f>
        <v>0</v>
      </c>
      <c r="BA1406" s="18">
        <f t="shared" si="3973"/>
        <v>0</v>
      </c>
      <c r="BB1406" s="18">
        <f t="shared" si="3973"/>
        <v>0</v>
      </c>
      <c r="BC1406" s="18">
        <f t="shared" si="3920"/>
        <v>1717.6</v>
      </c>
      <c r="BD1406" s="18">
        <f t="shared" si="3921"/>
        <v>1782.8999999999999</v>
      </c>
      <c r="BE1406" s="18">
        <f t="shared" si="3922"/>
        <v>1782.8999999999999</v>
      </c>
      <c r="BF1406" s="18">
        <f t="shared" ref="BF1406:BH1406" si="3974">BF1407+BF1410</f>
        <v>0</v>
      </c>
      <c r="BG1406" s="18">
        <f t="shared" si="3974"/>
        <v>0</v>
      </c>
      <c r="BH1406" s="18">
        <f t="shared" si="3974"/>
        <v>0</v>
      </c>
      <c r="BI1406" s="18">
        <f t="shared" si="3914"/>
        <v>1717.6</v>
      </c>
      <c r="BJ1406" s="18">
        <f t="shared" si="3915"/>
        <v>1782.8999999999999</v>
      </c>
      <c r="BK1406" s="18">
        <f t="shared" si="3916"/>
        <v>1782.8999999999999</v>
      </c>
      <c r="BL1406" s="18">
        <f t="shared" ref="BL1406:BN1406" si="3975">BL1407+BL1410</f>
        <v>0</v>
      </c>
      <c r="BM1406" s="18">
        <f t="shared" si="3975"/>
        <v>0</v>
      </c>
      <c r="BN1406" s="18">
        <f t="shared" si="3975"/>
        <v>0</v>
      </c>
      <c r="BO1406" s="18">
        <f t="shared" si="3882"/>
        <v>1717.6</v>
      </c>
      <c r="BP1406" s="18">
        <f t="shared" si="3883"/>
        <v>1782.8999999999999</v>
      </c>
      <c r="BQ1406" s="18">
        <f t="shared" si="3884"/>
        <v>1782.8999999999999</v>
      </c>
      <c r="BR1406" s="18">
        <f t="shared" ref="BR1406:BT1406" si="3976">BR1407+BR1410</f>
        <v>0</v>
      </c>
      <c r="BS1406" s="18">
        <f t="shared" si="3976"/>
        <v>0</v>
      </c>
      <c r="BT1406" s="18">
        <f t="shared" si="3976"/>
        <v>0</v>
      </c>
      <c r="BU1406" s="18">
        <f t="shared" si="3866"/>
        <v>1717.6</v>
      </c>
      <c r="BV1406" s="18">
        <f t="shared" si="3867"/>
        <v>1782.8999999999999</v>
      </c>
      <c r="BW1406" s="18">
        <f t="shared" si="3868"/>
        <v>1782.8999999999999</v>
      </c>
      <c r="BX1406" s="18">
        <f t="shared" ref="BX1406:BZ1406" si="3977">BX1407+BX1410</f>
        <v>0</v>
      </c>
      <c r="BY1406" s="18">
        <f t="shared" si="3977"/>
        <v>0</v>
      </c>
      <c r="BZ1406" s="18">
        <f t="shared" si="3977"/>
        <v>0</v>
      </c>
      <c r="CA1406" s="18">
        <f t="shared" si="3849"/>
        <v>1717.6</v>
      </c>
      <c r="CB1406" s="18">
        <f t="shared" si="3850"/>
        <v>1782.8999999999999</v>
      </c>
      <c r="CC1406" s="18">
        <f t="shared" si="3851"/>
        <v>1782.8999999999999</v>
      </c>
      <c r="CD1406" s="18">
        <f t="shared" si="3963"/>
        <v>0</v>
      </c>
      <c r="CE1406" s="27"/>
      <c r="CF1406" s="33"/>
    </row>
    <row r="1407" spans="1:119" ht="31.2" x14ac:dyDescent="0.3">
      <c r="A1407" s="41" t="s">
        <v>235</v>
      </c>
      <c r="B1407" s="39">
        <v>200</v>
      </c>
      <c r="C1407" s="41"/>
      <c r="D1407" s="41"/>
      <c r="E1407" s="14" t="s">
        <v>551</v>
      </c>
      <c r="F1407" s="18">
        <f t="shared" ref="F1407:K1408" si="3978">F1408</f>
        <v>48.9</v>
      </c>
      <c r="G1407" s="18">
        <f t="shared" si="3978"/>
        <v>50.7</v>
      </c>
      <c r="H1407" s="18">
        <f t="shared" si="3978"/>
        <v>50.7</v>
      </c>
      <c r="I1407" s="18">
        <f t="shared" si="3978"/>
        <v>0</v>
      </c>
      <c r="J1407" s="18">
        <f t="shared" si="3978"/>
        <v>0</v>
      </c>
      <c r="K1407" s="18">
        <f t="shared" si="3978"/>
        <v>0</v>
      </c>
      <c r="L1407" s="18">
        <f t="shared" si="3870"/>
        <v>48.9</v>
      </c>
      <c r="M1407" s="18">
        <f t="shared" si="3871"/>
        <v>50.7</v>
      </c>
      <c r="N1407" s="18">
        <f t="shared" si="3872"/>
        <v>50.7</v>
      </c>
      <c r="O1407" s="18">
        <f t="shared" ref="O1407:S1408" si="3979">O1408</f>
        <v>0</v>
      </c>
      <c r="P1407" s="18">
        <f t="shared" si="3979"/>
        <v>0</v>
      </c>
      <c r="Q1407" s="18">
        <f t="shared" si="3979"/>
        <v>0</v>
      </c>
      <c r="R1407" s="18">
        <f t="shared" si="3979"/>
        <v>0</v>
      </c>
      <c r="S1407" s="18">
        <f t="shared" si="3979"/>
        <v>0</v>
      </c>
      <c r="T1407" s="18">
        <f t="shared" si="3832"/>
        <v>48.9</v>
      </c>
      <c r="U1407" s="18">
        <f t="shared" si="3833"/>
        <v>50.7</v>
      </c>
      <c r="V1407" s="18">
        <f t="shared" si="3834"/>
        <v>50.7</v>
      </c>
      <c r="W1407" s="18">
        <f t="shared" ref="W1407:CD1408" si="3980">W1408</f>
        <v>0</v>
      </c>
      <c r="X1407" s="18">
        <f t="shared" si="3980"/>
        <v>0</v>
      </c>
      <c r="Y1407" s="18">
        <f t="shared" si="3980"/>
        <v>0</v>
      </c>
      <c r="Z1407" s="18">
        <f t="shared" si="3980"/>
        <v>0</v>
      </c>
      <c r="AA1407" s="18">
        <f t="shared" si="3980"/>
        <v>0</v>
      </c>
      <c r="AB1407" s="18">
        <f t="shared" si="3980"/>
        <v>0</v>
      </c>
      <c r="AC1407" s="18">
        <f t="shared" si="3836"/>
        <v>48.9</v>
      </c>
      <c r="AD1407" s="18">
        <f t="shared" si="3837"/>
        <v>50.7</v>
      </c>
      <c r="AE1407" s="18">
        <f t="shared" si="3838"/>
        <v>50.7</v>
      </c>
      <c r="AF1407" s="18">
        <f t="shared" si="3980"/>
        <v>0</v>
      </c>
      <c r="AG1407" s="18">
        <f t="shared" si="3980"/>
        <v>0</v>
      </c>
      <c r="AH1407" s="18">
        <f t="shared" si="3980"/>
        <v>0</v>
      </c>
      <c r="AI1407" s="18">
        <f t="shared" si="3966"/>
        <v>48.9</v>
      </c>
      <c r="AJ1407" s="18">
        <f t="shared" si="3967"/>
        <v>50.7</v>
      </c>
      <c r="AK1407" s="18">
        <f t="shared" si="3968"/>
        <v>50.7</v>
      </c>
      <c r="AL1407" s="18">
        <f t="shared" si="3980"/>
        <v>0</v>
      </c>
      <c r="AM1407" s="18">
        <f t="shared" si="3970"/>
        <v>48.9</v>
      </c>
      <c r="AN1407" s="18">
        <f t="shared" si="3980"/>
        <v>0</v>
      </c>
      <c r="AO1407" s="18">
        <f t="shared" si="3980"/>
        <v>0</v>
      </c>
      <c r="AP1407" s="18">
        <f t="shared" si="3980"/>
        <v>0</v>
      </c>
      <c r="AQ1407" s="18">
        <f t="shared" si="3923"/>
        <v>48.9</v>
      </c>
      <c r="AR1407" s="18">
        <f t="shared" si="3924"/>
        <v>50.7</v>
      </c>
      <c r="AS1407" s="18">
        <f t="shared" si="3925"/>
        <v>50.7</v>
      </c>
      <c r="AT1407" s="18">
        <f t="shared" si="3980"/>
        <v>0</v>
      </c>
      <c r="AU1407" s="18">
        <f t="shared" si="3980"/>
        <v>0</v>
      </c>
      <c r="AV1407" s="18">
        <f t="shared" si="3980"/>
        <v>0</v>
      </c>
      <c r="AW1407" s="18">
        <f t="shared" si="3926"/>
        <v>48.9</v>
      </c>
      <c r="AX1407" s="18">
        <f t="shared" si="3927"/>
        <v>50.7</v>
      </c>
      <c r="AY1407" s="18">
        <f t="shared" si="3928"/>
        <v>50.7</v>
      </c>
      <c r="AZ1407" s="18">
        <f t="shared" si="3980"/>
        <v>0</v>
      </c>
      <c r="BA1407" s="18">
        <f t="shared" si="3980"/>
        <v>0</v>
      </c>
      <c r="BB1407" s="18">
        <f t="shared" si="3980"/>
        <v>0</v>
      </c>
      <c r="BC1407" s="18">
        <f t="shared" si="3920"/>
        <v>48.9</v>
      </c>
      <c r="BD1407" s="18">
        <f t="shared" si="3921"/>
        <v>50.7</v>
      </c>
      <c r="BE1407" s="18">
        <f t="shared" si="3922"/>
        <v>50.7</v>
      </c>
      <c r="BF1407" s="18">
        <f t="shared" si="3980"/>
        <v>0</v>
      </c>
      <c r="BG1407" s="18">
        <f t="shared" si="3980"/>
        <v>0</v>
      </c>
      <c r="BH1407" s="18">
        <f t="shared" si="3980"/>
        <v>0</v>
      </c>
      <c r="BI1407" s="18">
        <f t="shared" si="3914"/>
        <v>48.9</v>
      </c>
      <c r="BJ1407" s="18">
        <f t="shared" si="3915"/>
        <v>50.7</v>
      </c>
      <c r="BK1407" s="18">
        <f t="shared" si="3916"/>
        <v>50.7</v>
      </c>
      <c r="BL1407" s="18">
        <f t="shared" si="3980"/>
        <v>0</v>
      </c>
      <c r="BM1407" s="18">
        <f t="shared" si="3980"/>
        <v>0</v>
      </c>
      <c r="BN1407" s="18">
        <f t="shared" si="3980"/>
        <v>0</v>
      </c>
      <c r="BO1407" s="18">
        <f t="shared" si="3882"/>
        <v>48.9</v>
      </c>
      <c r="BP1407" s="18">
        <f t="shared" si="3883"/>
        <v>50.7</v>
      </c>
      <c r="BQ1407" s="18">
        <f t="shared" si="3884"/>
        <v>50.7</v>
      </c>
      <c r="BR1407" s="18">
        <f t="shared" si="3980"/>
        <v>0</v>
      </c>
      <c r="BS1407" s="18">
        <f t="shared" si="3980"/>
        <v>0</v>
      </c>
      <c r="BT1407" s="18">
        <f t="shared" si="3980"/>
        <v>0</v>
      </c>
      <c r="BU1407" s="18">
        <f t="shared" si="3866"/>
        <v>48.9</v>
      </c>
      <c r="BV1407" s="18">
        <f t="shared" si="3867"/>
        <v>50.7</v>
      </c>
      <c r="BW1407" s="18">
        <f t="shared" si="3868"/>
        <v>50.7</v>
      </c>
      <c r="BX1407" s="18">
        <f t="shared" si="3980"/>
        <v>0</v>
      </c>
      <c r="BY1407" s="18">
        <f t="shared" si="3980"/>
        <v>0</v>
      </c>
      <c r="BZ1407" s="18">
        <f t="shared" si="3980"/>
        <v>0</v>
      </c>
      <c r="CA1407" s="18">
        <f t="shared" si="3849"/>
        <v>48.9</v>
      </c>
      <c r="CB1407" s="18">
        <f t="shared" si="3850"/>
        <v>50.7</v>
      </c>
      <c r="CC1407" s="18">
        <f t="shared" si="3851"/>
        <v>50.7</v>
      </c>
      <c r="CD1407" s="18">
        <f t="shared" si="3980"/>
        <v>0</v>
      </c>
      <c r="CE1407" s="27"/>
      <c r="CF1407" s="33"/>
    </row>
    <row r="1408" spans="1:119" ht="46.8" x14ac:dyDescent="0.3">
      <c r="A1408" s="41" t="s">
        <v>235</v>
      </c>
      <c r="B1408" s="39">
        <v>240</v>
      </c>
      <c r="C1408" s="41"/>
      <c r="D1408" s="41"/>
      <c r="E1408" s="14" t="s">
        <v>559</v>
      </c>
      <c r="F1408" s="18">
        <f t="shared" si="3978"/>
        <v>48.9</v>
      </c>
      <c r="G1408" s="18">
        <f t="shared" si="3978"/>
        <v>50.7</v>
      </c>
      <c r="H1408" s="18">
        <f t="shared" si="3978"/>
        <v>50.7</v>
      </c>
      <c r="I1408" s="18">
        <f t="shared" si="3978"/>
        <v>0</v>
      </c>
      <c r="J1408" s="18">
        <f t="shared" si="3978"/>
        <v>0</v>
      </c>
      <c r="K1408" s="18">
        <f t="shared" si="3978"/>
        <v>0</v>
      </c>
      <c r="L1408" s="18">
        <f t="shared" si="3870"/>
        <v>48.9</v>
      </c>
      <c r="M1408" s="18">
        <f t="shared" si="3871"/>
        <v>50.7</v>
      </c>
      <c r="N1408" s="18">
        <f t="shared" si="3872"/>
        <v>50.7</v>
      </c>
      <c r="O1408" s="18">
        <f t="shared" si="3979"/>
        <v>0</v>
      </c>
      <c r="P1408" s="18">
        <f t="shared" si="3979"/>
        <v>0</v>
      </c>
      <c r="Q1408" s="18">
        <f t="shared" si="3979"/>
        <v>0</v>
      </c>
      <c r="R1408" s="18">
        <f t="shared" si="3979"/>
        <v>0</v>
      </c>
      <c r="S1408" s="18">
        <f t="shared" si="3979"/>
        <v>0</v>
      </c>
      <c r="T1408" s="18">
        <f t="shared" si="3832"/>
        <v>48.9</v>
      </c>
      <c r="U1408" s="18">
        <f t="shared" si="3833"/>
        <v>50.7</v>
      </c>
      <c r="V1408" s="18">
        <f t="shared" si="3834"/>
        <v>50.7</v>
      </c>
      <c r="W1408" s="18">
        <f t="shared" si="3980"/>
        <v>0</v>
      </c>
      <c r="X1408" s="18">
        <f t="shared" si="3980"/>
        <v>0</v>
      </c>
      <c r="Y1408" s="18">
        <f t="shared" si="3980"/>
        <v>0</v>
      </c>
      <c r="Z1408" s="18">
        <f t="shared" si="3980"/>
        <v>0</v>
      </c>
      <c r="AA1408" s="18">
        <f t="shared" si="3980"/>
        <v>0</v>
      </c>
      <c r="AB1408" s="18">
        <f t="shared" si="3980"/>
        <v>0</v>
      </c>
      <c r="AC1408" s="18">
        <f t="shared" si="3836"/>
        <v>48.9</v>
      </c>
      <c r="AD1408" s="18">
        <f t="shared" si="3837"/>
        <v>50.7</v>
      </c>
      <c r="AE1408" s="18">
        <f t="shared" si="3838"/>
        <v>50.7</v>
      </c>
      <c r="AF1408" s="18">
        <f t="shared" si="3980"/>
        <v>0</v>
      </c>
      <c r="AG1408" s="18">
        <f t="shared" si="3980"/>
        <v>0</v>
      </c>
      <c r="AH1408" s="18">
        <f t="shared" si="3980"/>
        <v>0</v>
      </c>
      <c r="AI1408" s="18">
        <f t="shared" si="3966"/>
        <v>48.9</v>
      </c>
      <c r="AJ1408" s="18">
        <f t="shared" si="3967"/>
        <v>50.7</v>
      </c>
      <c r="AK1408" s="18">
        <f t="shared" si="3968"/>
        <v>50.7</v>
      </c>
      <c r="AL1408" s="18">
        <f t="shared" si="3980"/>
        <v>0</v>
      </c>
      <c r="AM1408" s="18">
        <f t="shared" si="3970"/>
        <v>48.9</v>
      </c>
      <c r="AN1408" s="18">
        <f t="shared" si="3980"/>
        <v>0</v>
      </c>
      <c r="AO1408" s="18">
        <f t="shared" si="3980"/>
        <v>0</v>
      </c>
      <c r="AP1408" s="18">
        <f t="shared" si="3980"/>
        <v>0</v>
      </c>
      <c r="AQ1408" s="18">
        <f t="shared" si="3923"/>
        <v>48.9</v>
      </c>
      <c r="AR1408" s="18">
        <f t="shared" si="3924"/>
        <v>50.7</v>
      </c>
      <c r="AS1408" s="18">
        <f t="shared" si="3925"/>
        <v>50.7</v>
      </c>
      <c r="AT1408" s="18">
        <f t="shared" si="3980"/>
        <v>0</v>
      </c>
      <c r="AU1408" s="18">
        <f t="shared" si="3980"/>
        <v>0</v>
      </c>
      <c r="AV1408" s="18">
        <f t="shared" si="3980"/>
        <v>0</v>
      </c>
      <c r="AW1408" s="18">
        <f t="shared" si="3926"/>
        <v>48.9</v>
      </c>
      <c r="AX1408" s="18">
        <f t="shared" si="3927"/>
        <v>50.7</v>
      </c>
      <c r="AY1408" s="18">
        <f t="shared" si="3928"/>
        <v>50.7</v>
      </c>
      <c r="AZ1408" s="18">
        <f t="shared" si="3980"/>
        <v>0</v>
      </c>
      <c r="BA1408" s="18">
        <f t="shared" si="3980"/>
        <v>0</v>
      </c>
      <c r="BB1408" s="18">
        <f t="shared" si="3980"/>
        <v>0</v>
      </c>
      <c r="BC1408" s="18">
        <f t="shared" si="3920"/>
        <v>48.9</v>
      </c>
      <c r="BD1408" s="18">
        <f t="shared" si="3921"/>
        <v>50.7</v>
      </c>
      <c r="BE1408" s="18">
        <f t="shared" si="3922"/>
        <v>50.7</v>
      </c>
      <c r="BF1408" s="18">
        <f t="shared" si="3980"/>
        <v>0</v>
      </c>
      <c r="BG1408" s="18">
        <f t="shared" si="3980"/>
        <v>0</v>
      </c>
      <c r="BH1408" s="18">
        <f t="shared" si="3980"/>
        <v>0</v>
      </c>
      <c r="BI1408" s="18">
        <f t="shared" si="3914"/>
        <v>48.9</v>
      </c>
      <c r="BJ1408" s="18">
        <f t="shared" si="3915"/>
        <v>50.7</v>
      </c>
      <c r="BK1408" s="18">
        <f t="shared" si="3916"/>
        <v>50.7</v>
      </c>
      <c r="BL1408" s="18">
        <f t="shared" si="3980"/>
        <v>0</v>
      </c>
      <c r="BM1408" s="18">
        <f t="shared" si="3980"/>
        <v>0</v>
      </c>
      <c r="BN1408" s="18">
        <f t="shared" si="3980"/>
        <v>0</v>
      </c>
      <c r="BO1408" s="18">
        <f t="shared" si="3882"/>
        <v>48.9</v>
      </c>
      <c r="BP1408" s="18">
        <f t="shared" si="3883"/>
        <v>50.7</v>
      </c>
      <c r="BQ1408" s="18">
        <f t="shared" si="3884"/>
        <v>50.7</v>
      </c>
      <c r="BR1408" s="18">
        <f t="shared" si="3980"/>
        <v>0</v>
      </c>
      <c r="BS1408" s="18">
        <f t="shared" si="3980"/>
        <v>0</v>
      </c>
      <c r="BT1408" s="18">
        <f t="shared" si="3980"/>
        <v>0</v>
      </c>
      <c r="BU1408" s="18">
        <f t="shared" si="3866"/>
        <v>48.9</v>
      </c>
      <c r="BV1408" s="18">
        <f t="shared" si="3867"/>
        <v>50.7</v>
      </c>
      <c r="BW1408" s="18">
        <f t="shared" si="3868"/>
        <v>50.7</v>
      </c>
      <c r="BX1408" s="18">
        <f t="shared" si="3980"/>
        <v>0</v>
      </c>
      <c r="BY1408" s="18">
        <f t="shared" si="3980"/>
        <v>0</v>
      </c>
      <c r="BZ1408" s="18">
        <f t="shared" si="3980"/>
        <v>0</v>
      </c>
      <c r="CA1408" s="18">
        <f t="shared" si="3849"/>
        <v>48.9</v>
      </c>
      <c r="CB1408" s="18">
        <f t="shared" si="3850"/>
        <v>50.7</v>
      </c>
      <c r="CC1408" s="18">
        <f t="shared" si="3851"/>
        <v>50.7</v>
      </c>
      <c r="CD1408" s="18">
        <f t="shared" si="3980"/>
        <v>0</v>
      </c>
      <c r="CE1408" s="27"/>
      <c r="CF1408" s="33"/>
    </row>
    <row r="1409" spans="1:84" x14ac:dyDescent="0.3">
      <c r="A1409" s="41" t="s">
        <v>235</v>
      </c>
      <c r="B1409" s="39">
        <v>240</v>
      </c>
      <c r="C1409" s="41" t="s">
        <v>27</v>
      </c>
      <c r="D1409" s="41" t="s">
        <v>19</v>
      </c>
      <c r="E1409" s="14" t="s">
        <v>533</v>
      </c>
      <c r="F1409" s="23">
        <v>48.9</v>
      </c>
      <c r="G1409" s="23">
        <v>50.7</v>
      </c>
      <c r="H1409" s="23">
        <v>50.7</v>
      </c>
      <c r="I1409" s="18"/>
      <c r="J1409" s="18"/>
      <c r="K1409" s="18"/>
      <c r="L1409" s="18">
        <f t="shared" si="3870"/>
        <v>48.9</v>
      </c>
      <c r="M1409" s="18">
        <f t="shared" si="3871"/>
        <v>50.7</v>
      </c>
      <c r="N1409" s="18">
        <f t="shared" si="3872"/>
        <v>50.7</v>
      </c>
      <c r="O1409" s="18"/>
      <c r="P1409" s="18"/>
      <c r="Q1409" s="18"/>
      <c r="R1409" s="18"/>
      <c r="S1409" s="18"/>
      <c r="T1409" s="18">
        <f t="shared" si="3832"/>
        <v>48.9</v>
      </c>
      <c r="U1409" s="18">
        <f t="shared" si="3833"/>
        <v>50.7</v>
      </c>
      <c r="V1409" s="18">
        <f t="shared" si="3834"/>
        <v>50.7</v>
      </c>
      <c r="W1409" s="18"/>
      <c r="X1409" s="18"/>
      <c r="Y1409" s="18"/>
      <c r="Z1409" s="18"/>
      <c r="AA1409" s="18"/>
      <c r="AB1409" s="18"/>
      <c r="AC1409" s="18">
        <f t="shared" si="3836"/>
        <v>48.9</v>
      </c>
      <c r="AD1409" s="18">
        <f t="shared" si="3837"/>
        <v>50.7</v>
      </c>
      <c r="AE1409" s="18">
        <f t="shared" si="3838"/>
        <v>50.7</v>
      </c>
      <c r="AF1409" s="18"/>
      <c r="AG1409" s="18"/>
      <c r="AH1409" s="18"/>
      <c r="AI1409" s="18">
        <f t="shared" si="3966"/>
        <v>48.9</v>
      </c>
      <c r="AJ1409" s="18">
        <f t="shared" si="3967"/>
        <v>50.7</v>
      </c>
      <c r="AK1409" s="18">
        <f t="shared" si="3968"/>
        <v>50.7</v>
      </c>
      <c r="AL1409" s="18"/>
      <c r="AM1409" s="18">
        <f t="shared" si="3970"/>
        <v>48.9</v>
      </c>
      <c r="AN1409" s="18"/>
      <c r="AO1409" s="18"/>
      <c r="AP1409" s="18"/>
      <c r="AQ1409" s="18">
        <f t="shared" si="3923"/>
        <v>48.9</v>
      </c>
      <c r="AR1409" s="18">
        <f t="shared" si="3924"/>
        <v>50.7</v>
      </c>
      <c r="AS1409" s="18">
        <f t="shared" si="3925"/>
        <v>50.7</v>
      </c>
      <c r="AT1409" s="18"/>
      <c r="AU1409" s="18"/>
      <c r="AV1409" s="18"/>
      <c r="AW1409" s="18">
        <f t="shared" si="3926"/>
        <v>48.9</v>
      </c>
      <c r="AX1409" s="18">
        <f t="shared" si="3927"/>
        <v>50.7</v>
      </c>
      <c r="AY1409" s="18">
        <f t="shared" si="3928"/>
        <v>50.7</v>
      </c>
      <c r="AZ1409" s="18"/>
      <c r="BA1409" s="18"/>
      <c r="BB1409" s="18"/>
      <c r="BC1409" s="18">
        <f t="shared" si="3920"/>
        <v>48.9</v>
      </c>
      <c r="BD1409" s="18">
        <f t="shared" si="3921"/>
        <v>50.7</v>
      </c>
      <c r="BE1409" s="18">
        <f t="shared" si="3922"/>
        <v>50.7</v>
      </c>
      <c r="BF1409" s="18"/>
      <c r="BG1409" s="18"/>
      <c r="BH1409" s="18"/>
      <c r="BI1409" s="18">
        <f t="shared" si="3914"/>
        <v>48.9</v>
      </c>
      <c r="BJ1409" s="18">
        <f t="shared" si="3915"/>
        <v>50.7</v>
      </c>
      <c r="BK1409" s="18">
        <f t="shared" si="3916"/>
        <v>50.7</v>
      </c>
      <c r="BL1409" s="18"/>
      <c r="BM1409" s="18"/>
      <c r="BN1409" s="18"/>
      <c r="BO1409" s="18">
        <f t="shared" si="3882"/>
        <v>48.9</v>
      </c>
      <c r="BP1409" s="18">
        <f t="shared" si="3883"/>
        <v>50.7</v>
      </c>
      <c r="BQ1409" s="18">
        <f t="shared" si="3884"/>
        <v>50.7</v>
      </c>
      <c r="BR1409" s="18"/>
      <c r="BS1409" s="18"/>
      <c r="BT1409" s="18"/>
      <c r="BU1409" s="18">
        <f t="shared" si="3866"/>
        <v>48.9</v>
      </c>
      <c r="BV1409" s="18">
        <f t="shared" si="3867"/>
        <v>50.7</v>
      </c>
      <c r="BW1409" s="18">
        <f t="shared" si="3868"/>
        <v>50.7</v>
      </c>
      <c r="BX1409" s="18"/>
      <c r="BY1409" s="18"/>
      <c r="BZ1409" s="18"/>
      <c r="CA1409" s="18">
        <f t="shared" si="3849"/>
        <v>48.9</v>
      </c>
      <c r="CB1409" s="18">
        <f t="shared" si="3850"/>
        <v>50.7</v>
      </c>
      <c r="CC1409" s="18">
        <f t="shared" si="3851"/>
        <v>50.7</v>
      </c>
      <c r="CD1409" s="18"/>
      <c r="CE1409" s="27"/>
      <c r="CF1409" s="33"/>
    </row>
    <row r="1410" spans="1:84" ht="46.8" x14ac:dyDescent="0.3">
      <c r="A1410" s="41" t="s">
        <v>235</v>
      </c>
      <c r="B1410" s="39">
        <v>600</v>
      </c>
      <c r="C1410" s="41"/>
      <c r="D1410" s="41"/>
      <c r="E1410" s="14" t="s">
        <v>554</v>
      </c>
      <c r="F1410" s="18">
        <f t="shared" ref="F1410:K1410" si="3981">F1411+F1413</f>
        <v>1668.6999999999998</v>
      </c>
      <c r="G1410" s="18">
        <f t="shared" si="3981"/>
        <v>1732.1999999999998</v>
      </c>
      <c r="H1410" s="18">
        <f t="shared" si="3981"/>
        <v>1732.1999999999998</v>
      </c>
      <c r="I1410" s="18">
        <f t="shared" si="3981"/>
        <v>0</v>
      </c>
      <c r="J1410" s="18">
        <f t="shared" si="3981"/>
        <v>0</v>
      </c>
      <c r="K1410" s="18">
        <f t="shared" si="3981"/>
        <v>0</v>
      </c>
      <c r="L1410" s="18">
        <f t="shared" si="3870"/>
        <v>1668.6999999999998</v>
      </c>
      <c r="M1410" s="18">
        <f t="shared" si="3871"/>
        <v>1732.1999999999998</v>
      </c>
      <c r="N1410" s="18">
        <f t="shared" si="3872"/>
        <v>1732.1999999999998</v>
      </c>
      <c r="O1410" s="18">
        <f t="shared" ref="O1410:S1410" si="3982">O1411+O1413</f>
        <v>0</v>
      </c>
      <c r="P1410" s="18">
        <f t="shared" si="3982"/>
        <v>0</v>
      </c>
      <c r="Q1410" s="18">
        <f t="shared" si="3982"/>
        <v>0</v>
      </c>
      <c r="R1410" s="18">
        <f t="shared" si="3982"/>
        <v>0</v>
      </c>
      <c r="S1410" s="18">
        <f t="shared" si="3982"/>
        <v>0</v>
      </c>
      <c r="T1410" s="18">
        <f t="shared" si="3832"/>
        <v>1668.6999999999998</v>
      </c>
      <c r="U1410" s="18">
        <f t="shared" si="3833"/>
        <v>1732.1999999999998</v>
      </c>
      <c r="V1410" s="18">
        <f t="shared" si="3834"/>
        <v>1732.1999999999998</v>
      </c>
      <c r="W1410" s="18">
        <f t="shared" ref="W1410:CD1410" si="3983">W1411+W1413</f>
        <v>0</v>
      </c>
      <c r="X1410" s="18">
        <f t="shared" ref="X1410:AB1410" si="3984">X1411+X1413</f>
        <v>0</v>
      </c>
      <c r="Y1410" s="18">
        <f t="shared" si="3984"/>
        <v>0</v>
      </c>
      <c r="Z1410" s="18">
        <f t="shared" si="3984"/>
        <v>0</v>
      </c>
      <c r="AA1410" s="18">
        <f t="shared" si="3984"/>
        <v>0</v>
      </c>
      <c r="AB1410" s="18">
        <f t="shared" si="3984"/>
        <v>0</v>
      </c>
      <c r="AC1410" s="18">
        <f t="shared" si="3836"/>
        <v>1668.6999999999998</v>
      </c>
      <c r="AD1410" s="18">
        <f t="shared" si="3837"/>
        <v>1732.1999999999998</v>
      </c>
      <c r="AE1410" s="18">
        <f t="shared" si="3838"/>
        <v>1732.1999999999998</v>
      </c>
      <c r="AF1410" s="18">
        <f t="shared" ref="AF1410:AH1410" si="3985">AF1411+AF1413</f>
        <v>0</v>
      </c>
      <c r="AG1410" s="18">
        <f t="shared" si="3985"/>
        <v>0</v>
      </c>
      <c r="AH1410" s="18">
        <f t="shared" si="3985"/>
        <v>0</v>
      </c>
      <c r="AI1410" s="18">
        <f t="shared" si="3966"/>
        <v>1668.6999999999998</v>
      </c>
      <c r="AJ1410" s="18">
        <f t="shared" si="3967"/>
        <v>1732.1999999999998</v>
      </c>
      <c r="AK1410" s="18">
        <f t="shared" si="3968"/>
        <v>1732.1999999999998</v>
      </c>
      <c r="AL1410" s="18">
        <f t="shared" ref="AL1410" si="3986">AL1411+AL1413</f>
        <v>0</v>
      </c>
      <c r="AM1410" s="18">
        <f t="shared" si="3970"/>
        <v>1668.6999999999998</v>
      </c>
      <c r="AN1410" s="18">
        <f t="shared" ref="AN1410:AP1410" si="3987">AN1411+AN1413</f>
        <v>0</v>
      </c>
      <c r="AO1410" s="18">
        <f t="shared" si="3987"/>
        <v>0</v>
      </c>
      <c r="AP1410" s="18">
        <f t="shared" si="3987"/>
        <v>0</v>
      </c>
      <c r="AQ1410" s="18">
        <f t="shared" si="3923"/>
        <v>1668.6999999999998</v>
      </c>
      <c r="AR1410" s="18">
        <f t="shared" si="3924"/>
        <v>1732.1999999999998</v>
      </c>
      <c r="AS1410" s="18">
        <f t="shared" si="3925"/>
        <v>1732.1999999999998</v>
      </c>
      <c r="AT1410" s="18">
        <f t="shared" ref="AT1410:AV1410" si="3988">AT1411+AT1413</f>
        <v>0</v>
      </c>
      <c r="AU1410" s="18">
        <f t="shared" si="3988"/>
        <v>0</v>
      </c>
      <c r="AV1410" s="18">
        <f t="shared" si="3988"/>
        <v>0</v>
      </c>
      <c r="AW1410" s="18">
        <f t="shared" si="3926"/>
        <v>1668.6999999999998</v>
      </c>
      <c r="AX1410" s="18">
        <f t="shared" si="3927"/>
        <v>1732.1999999999998</v>
      </c>
      <c r="AY1410" s="18">
        <f t="shared" si="3928"/>
        <v>1732.1999999999998</v>
      </c>
      <c r="AZ1410" s="18">
        <f t="shared" ref="AZ1410:BB1410" si="3989">AZ1411+AZ1413</f>
        <v>0</v>
      </c>
      <c r="BA1410" s="18">
        <f t="shared" si="3989"/>
        <v>0</v>
      </c>
      <c r="BB1410" s="18">
        <f t="shared" si="3989"/>
        <v>0</v>
      </c>
      <c r="BC1410" s="18">
        <f t="shared" si="3920"/>
        <v>1668.6999999999998</v>
      </c>
      <c r="BD1410" s="18">
        <f t="shared" si="3921"/>
        <v>1732.1999999999998</v>
      </c>
      <c r="BE1410" s="18">
        <f t="shared" si="3922"/>
        <v>1732.1999999999998</v>
      </c>
      <c r="BF1410" s="18">
        <f t="shared" ref="BF1410:BH1410" si="3990">BF1411+BF1413</f>
        <v>0</v>
      </c>
      <c r="BG1410" s="18">
        <f t="shared" si="3990"/>
        <v>0</v>
      </c>
      <c r="BH1410" s="18">
        <f t="shared" si="3990"/>
        <v>0</v>
      </c>
      <c r="BI1410" s="18">
        <f t="shared" si="3914"/>
        <v>1668.6999999999998</v>
      </c>
      <c r="BJ1410" s="18">
        <f t="shared" si="3915"/>
        <v>1732.1999999999998</v>
      </c>
      <c r="BK1410" s="18">
        <f t="shared" si="3916"/>
        <v>1732.1999999999998</v>
      </c>
      <c r="BL1410" s="18">
        <f t="shared" ref="BL1410:BN1410" si="3991">BL1411+BL1413</f>
        <v>0</v>
      </c>
      <c r="BM1410" s="18">
        <f t="shared" si="3991"/>
        <v>0</v>
      </c>
      <c r="BN1410" s="18">
        <f t="shared" si="3991"/>
        <v>0</v>
      </c>
      <c r="BO1410" s="18">
        <f t="shared" si="3882"/>
        <v>1668.6999999999998</v>
      </c>
      <c r="BP1410" s="18">
        <f t="shared" si="3883"/>
        <v>1732.1999999999998</v>
      </c>
      <c r="BQ1410" s="18">
        <f t="shared" si="3884"/>
        <v>1732.1999999999998</v>
      </c>
      <c r="BR1410" s="18">
        <f t="shared" ref="BR1410:BT1410" si="3992">BR1411+BR1413</f>
        <v>0</v>
      </c>
      <c r="BS1410" s="18">
        <f t="shared" si="3992"/>
        <v>0</v>
      </c>
      <c r="BT1410" s="18">
        <f t="shared" si="3992"/>
        <v>0</v>
      </c>
      <c r="BU1410" s="18">
        <f t="shared" si="3866"/>
        <v>1668.6999999999998</v>
      </c>
      <c r="BV1410" s="18">
        <f t="shared" si="3867"/>
        <v>1732.1999999999998</v>
      </c>
      <c r="BW1410" s="18">
        <f t="shared" si="3868"/>
        <v>1732.1999999999998</v>
      </c>
      <c r="BX1410" s="18">
        <f t="shared" ref="BX1410:BZ1410" si="3993">BX1411+BX1413</f>
        <v>0</v>
      </c>
      <c r="BY1410" s="18">
        <f t="shared" si="3993"/>
        <v>0</v>
      </c>
      <c r="BZ1410" s="18">
        <f t="shared" si="3993"/>
        <v>0</v>
      </c>
      <c r="CA1410" s="18">
        <f t="shared" si="3849"/>
        <v>1668.6999999999998</v>
      </c>
      <c r="CB1410" s="18">
        <f t="shared" si="3850"/>
        <v>1732.1999999999998</v>
      </c>
      <c r="CC1410" s="18">
        <f t="shared" si="3851"/>
        <v>1732.1999999999998</v>
      </c>
      <c r="CD1410" s="18">
        <f t="shared" si="3983"/>
        <v>0</v>
      </c>
      <c r="CE1410" s="27"/>
      <c r="CF1410" s="33"/>
    </row>
    <row r="1411" spans="1:84" x14ac:dyDescent="0.3">
      <c r="A1411" s="41" t="s">
        <v>235</v>
      </c>
      <c r="B1411" s="39">
        <v>610</v>
      </c>
      <c r="C1411" s="41"/>
      <c r="D1411" s="41"/>
      <c r="E1411" s="14" t="s">
        <v>568</v>
      </c>
      <c r="F1411" s="18">
        <f t="shared" ref="F1411:K1411" si="3994">F1412</f>
        <v>75.8</v>
      </c>
      <c r="G1411" s="18">
        <f t="shared" si="3994"/>
        <v>78.599999999999994</v>
      </c>
      <c r="H1411" s="18">
        <f t="shared" si="3994"/>
        <v>78.599999999999994</v>
      </c>
      <c r="I1411" s="18">
        <f t="shared" si="3994"/>
        <v>0</v>
      </c>
      <c r="J1411" s="18">
        <f t="shared" si="3994"/>
        <v>0</v>
      </c>
      <c r="K1411" s="18">
        <f t="shared" si="3994"/>
        <v>0</v>
      </c>
      <c r="L1411" s="18">
        <f t="shared" si="3870"/>
        <v>75.8</v>
      </c>
      <c r="M1411" s="18">
        <f t="shared" si="3871"/>
        <v>78.599999999999994</v>
      </c>
      <c r="N1411" s="18">
        <f t="shared" si="3872"/>
        <v>78.599999999999994</v>
      </c>
      <c r="O1411" s="18">
        <f t="shared" ref="O1411:S1411" si="3995">O1412</f>
        <v>0</v>
      </c>
      <c r="P1411" s="18">
        <f t="shared" si="3995"/>
        <v>0</v>
      </c>
      <c r="Q1411" s="18">
        <f t="shared" si="3995"/>
        <v>0</v>
      </c>
      <c r="R1411" s="18">
        <f t="shared" si="3995"/>
        <v>0</v>
      </c>
      <c r="S1411" s="18">
        <f t="shared" si="3995"/>
        <v>0</v>
      </c>
      <c r="T1411" s="18">
        <f t="shared" si="3832"/>
        <v>75.8</v>
      </c>
      <c r="U1411" s="18">
        <f t="shared" si="3833"/>
        <v>78.599999999999994</v>
      </c>
      <c r="V1411" s="18">
        <f t="shared" si="3834"/>
        <v>78.599999999999994</v>
      </c>
      <c r="W1411" s="18">
        <f t="shared" ref="W1411:CD1411" si="3996">W1412</f>
        <v>0</v>
      </c>
      <c r="X1411" s="18">
        <f t="shared" si="3996"/>
        <v>0</v>
      </c>
      <c r="Y1411" s="18">
        <f t="shared" si="3996"/>
        <v>0</v>
      </c>
      <c r="Z1411" s="18">
        <f t="shared" si="3996"/>
        <v>0</v>
      </c>
      <c r="AA1411" s="18">
        <f t="shared" si="3996"/>
        <v>0</v>
      </c>
      <c r="AB1411" s="18">
        <f t="shared" si="3996"/>
        <v>0</v>
      </c>
      <c r="AC1411" s="18">
        <f t="shared" si="3836"/>
        <v>75.8</v>
      </c>
      <c r="AD1411" s="18">
        <f t="shared" si="3837"/>
        <v>78.599999999999994</v>
      </c>
      <c r="AE1411" s="18">
        <f t="shared" si="3838"/>
        <v>78.599999999999994</v>
      </c>
      <c r="AF1411" s="18">
        <f t="shared" si="3996"/>
        <v>0</v>
      </c>
      <c r="AG1411" s="18">
        <f t="shared" si="3996"/>
        <v>0</v>
      </c>
      <c r="AH1411" s="18">
        <f t="shared" si="3996"/>
        <v>0</v>
      </c>
      <c r="AI1411" s="18">
        <f t="shared" si="3966"/>
        <v>75.8</v>
      </c>
      <c r="AJ1411" s="18">
        <f t="shared" si="3967"/>
        <v>78.599999999999994</v>
      </c>
      <c r="AK1411" s="18">
        <f t="shared" si="3968"/>
        <v>78.599999999999994</v>
      </c>
      <c r="AL1411" s="18">
        <f t="shared" si="3996"/>
        <v>0</v>
      </c>
      <c r="AM1411" s="18">
        <f t="shared" si="3970"/>
        <v>75.8</v>
      </c>
      <c r="AN1411" s="18">
        <f t="shared" si="3996"/>
        <v>0</v>
      </c>
      <c r="AO1411" s="18">
        <f t="shared" si="3996"/>
        <v>0</v>
      </c>
      <c r="AP1411" s="18">
        <f t="shared" si="3996"/>
        <v>0</v>
      </c>
      <c r="AQ1411" s="18">
        <f t="shared" si="3923"/>
        <v>75.8</v>
      </c>
      <c r="AR1411" s="18">
        <f t="shared" si="3924"/>
        <v>78.599999999999994</v>
      </c>
      <c r="AS1411" s="18">
        <f t="shared" si="3925"/>
        <v>78.599999999999994</v>
      </c>
      <c r="AT1411" s="18">
        <f t="shared" si="3996"/>
        <v>0</v>
      </c>
      <c r="AU1411" s="18">
        <f t="shared" si="3996"/>
        <v>0</v>
      </c>
      <c r="AV1411" s="18">
        <f t="shared" si="3996"/>
        <v>0</v>
      </c>
      <c r="AW1411" s="18">
        <f t="shared" si="3926"/>
        <v>75.8</v>
      </c>
      <c r="AX1411" s="18">
        <f t="shared" si="3927"/>
        <v>78.599999999999994</v>
      </c>
      <c r="AY1411" s="18">
        <f t="shared" si="3928"/>
        <v>78.599999999999994</v>
      </c>
      <c r="AZ1411" s="18">
        <f t="shared" si="3996"/>
        <v>0</v>
      </c>
      <c r="BA1411" s="18">
        <f t="shared" si="3996"/>
        <v>0</v>
      </c>
      <c r="BB1411" s="18">
        <f t="shared" si="3996"/>
        <v>0</v>
      </c>
      <c r="BC1411" s="18">
        <f t="shared" si="3920"/>
        <v>75.8</v>
      </c>
      <c r="BD1411" s="18">
        <f t="shared" si="3921"/>
        <v>78.599999999999994</v>
      </c>
      <c r="BE1411" s="18">
        <f t="shared" si="3922"/>
        <v>78.599999999999994</v>
      </c>
      <c r="BF1411" s="18">
        <f t="shared" si="3996"/>
        <v>0</v>
      </c>
      <c r="BG1411" s="18">
        <f t="shared" si="3996"/>
        <v>0</v>
      </c>
      <c r="BH1411" s="18">
        <f t="shared" si="3996"/>
        <v>0</v>
      </c>
      <c r="BI1411" s="18">
        <f t="shared" si="3914"/>
        <v>75.8</v>
      </c>
      <c r="BJ1411" s="18">
        <f t="shared" si="3915"/>
        <v>78.599999999999994</v>
      </c>
      <c r="BK1411" s="18">
        <f t="shared" si="3916"/>
        <v>78.599999999999994</v>
      </c>
      <c r="BL1411" s="18">
        <f t="shared" si="3996"/>
        <v>0</v>
      </c>
      <c r="BM1411" s="18">
        <f t="shared" si="3996"/>
        <v>0</v>
      </c>
      <c r="BN1411" s="18">
        <f t="shared" si="3996"/>
        <v>0</v>
      </c>
      <c r="BO1411" s="18">
        <f t="shared" si="3882"/>
        <v>75.8</v>
      </c>
      <c r="BP1411" s="18">
        <f t="shared" si="3883"/>
        <v>78.599999999999994</v>
      </c>
      <c r="BQ1411" s="18">
        <f t="shared" si="3884"/>
        <v>78.599999999999994</v>
      </c>
      <c r="BR1411" s="18">
        <f t="shared" si="3996"/>
        <v>0</v>
      </c>
      <c r="BS1411" s="18">
        <f t="shared" si="3996"/>
        <v>0</v>
      </c>
      <c r="BT1411" s="18">
        <f t="shared" si="3996"/>
        <v>0</v>
      </c>
      <c r="BU1411" s="18">
        <f t="shared" si="3866"/>
        <v>75.8</v>
      </c>
      <c r="BV1411" s="18">
        <f t="shared" si="3867"/>
        <v>78.599999999999994</v>
      </c>
      <c r="BW1411" s="18">
        <f t="shared" si="3868"/>
        <v>78.599999999999994</v>
      </c>
      <c r="BX1411" s="18">
        <f t="shared" si="3996"/>
        <v>0</v>
      </c>
      <c r="BY1411" s="18">
        <f t="shared" si="3996"/>
        <v>0</v>
      </c>
      <c r="BZ1411" s="18">
        <f t="shared" si="3996"/>
        <v>0</v>
      </c>
      <c r="CA1411" s="18">
        <f t="shared" si="3849"/>
        <v>75.8</v>
      </c>
      <c r="CB1411" s="18">
        <f t="shared" si="3850"/>
        <v>78.599999999999994</v>
      </c>
      <c r="CC1411" s="18">
        <f t="shared" si="3851"/>
        <v>78.599999999999994</v>
      </c>
      <c r="CD1411" s="18">
        <f t="shared" si="3996"/>
        <v>0</v>
      </c>
      <c r="CE1411" s="27"/>
      <c r="CF1411" s="33"/>
    </row>
    <row r="1412" spans="1:84" x14ac:dyDescent="0.3">
      <c r="A1412" s="41" t="s">
        <v>235</v>
      </c>
      <c r="B1412" s="39">
        <v>610</v>
      </c>
      <c r="C1412" s="41" t="s">
        <v>27</v>
      </c>
      <c r="D1412" s="41" t="s">
        <v>29</v>
      </c>
      <c r="E1412" s="14" t="s">
        <v>536</v>
      </c>
      <c r="F1412" s="23">
        <v>75.8</v>
      </c>
      <c r="G1412" s="23">
        <v>78.599999999999994</v>
      </c>
      <c r="H1412" s="23">
        <v>78.599999999999994</v>
      </c>
      <c r="I1412" s="18"/>
      <c r="J1412" s="18"/>
      <c r="K1412" s="18"/>
      <c r="L1412" s="18">
        <f t="shared" si="3870"/>
        <v>75.8</v>
      </c>
      <c r="M1412" s="18">
        <f t="shared" si="3871"/>
        <v>78.599999999999994</v>
      </c>
      <c r="N1412" s="18">
        <f t="shared" si="3872"/>
        <v>78.599999999999994</v>
      </c>
      <c r="O1412" s="18"/>
      <c r="P1412" s="18"/>
      <c r="Q1412" s="18"/>
      <c r="R1412" s="18"/>
      <c r="S1412" s="18"/>
      <c r="T1412" s="18">
        <f t="shared" si="3832"/>
        <v>75.8</v>
      </c>
      <c r="U1412" s="18">
        <f t="shared" si="3833"/>
        <v>78.599999999999994</v>
      </c>
      <c r="V1412" s="18">
        <f t="shared" si="3834"/>
        <v>78.599999999999994</v>
      </c>
      <c r="W1412" s="18"/>
      <c r="X1412" s="18"/>
      <c r="Y1412" s="18"/>
      <c r="Z1412" s="18"/>
      <c r="AA1412" s="18"/>
      <c r="AB1412" s="18"/>
      <c r="AC1412" s="18">
        <f t="shared" si="3836"/>
        <v>75.8</v>
      </c>
      <c r="AD1412" s="18">
        <f t="shared" si="3837"/>
        <v>78.599999999999994</v>
      </c>
      <c r="AE1412" s="18">
        <f t="shared" si="3838"/>
        <v>78.599999999999994</v>
      </c>
      <c r="AF1412" s="18"/>
      <c r="AG1412" s="18"/>
      <c r="AH1412" s="18"/>
      <c r="AI1412" s="18">
        <f t="shared" si="3966"/>
        <v>75.8</v>
      </c>
      <c r="AJ1412" s="18">
        <f t="shared" si="3967"/>
        <v>78.599999999999994</v>
      </c>
      <c r="AK1412" s="18">
        <f t="shared" si="3968"/>
        <v>78.599999999999994</v>
      </c>
      <c r="AL1412" s="18"/>
      <c r="AM1412" s="18">
        <f t="shared" si="3970"/>
        <v>75.8</v>
      </c>
      <c r="AN1412" s="18"/>
      <c r="AO1412" s="18"/>
      <c r="AP1412" s="18"/>
      <c r="AQ1412" s="18">
        <f t="shared" si="3923"/>
        <v>75.8</v>
      </c>
      <c r="AR1412" s="18">
        <f t="shared" si="3924"/>
        <v>78.599999999999994</v>
      </c>
      <c r="AS1412" s="18">
        <f t="shared" si="3925"/>
        <v>78.599999999999994</v>
      </c>
      <c r="AT1412" s="18"/>
      <c r="AU1412" s="18"/>
      <c r="AV1412" s="18"/>
      <c r="AW1412" s="18">
        <f t="shared" si="3926"/>
        <v>75.8</v>
      </c>
      <c r="AX1412" s="18">
        <f t="shared" si="3927"/>
        <v>78.599999999999994</v>
      </c>
      <c r="AY1412" s="18">
        <f t="shared" si="3928"/>
        <v>78.599999999999994</v>
      </c>
      <c r="AZ1412" s="18"/>
      <c r="BA1412" s="18"/>
      <c r="BB1412" s="18"/>
      <c r="BC1412" s="18">
        <f t="shared" si="3920"/>
        <v>75.8</v>
      </c>
      <c r="BD1412" s="18">
        <f t="shared" si="3921"/>
        <v>78.599999999999994</v>
      </c>
      <c r="BE1412" s="18">
        <f t="shared" si="3922"/>
        <v>78.599999999999994</v>
      </c>
      <c r="BF1412" s="18"/>
      <c r="BG1412" s="18"/>
      <c r="BH1412" s="18"/>
      <c r="BI1412" s="18">
        <f t="shared" si="3914"/>
        <v>75.8</v>
      </c>
      <c r="BJ1412" s="18">
        <f t="shared" si="3915"/>
        <v>78.599999999999994</v>
      </c>
      <c r="BK1412" s="18">
        <f t="shared" si="3916"/>
        <v>78.599999999999994</v>
      </c>
      <c r="BL1412" s="18"/>
      <c r="BM1412" s="18"/>
      <c r="BN1412" s="18"/>
      <c r="BO1412" s="18">
        <f t="shared" si="3882"/>
        <v>75.8</v>
      </c>
      <c r="BP1412" s="18">
        <f t="shared" si="3883"/>
        <v>78.599999999999994</v>
      </c>
      <c r="BQ1412" s="18">
        <f t="shared" si="3884"/>
        <v>78.599999999999994</v>
      </c>
      <c r="BR1412" s="18"/>
      <c r="BS1412" s="18"/>
      <c r="BT1412" s="18"/>
      <c r="BU1412" s="18">
        <f t="shared" si="3866"/>
        <v>75.8</v>
      </c>
      <c r="BV1412" s="18">
        <f t="shared" si="3867"/>
        <v>78.599999999999994</v>
      </c>
      <c r="BW1412" s="18">
        <f t="shared" si="3868"/>
        <v>78.599999999999994</v>
      </c>
      <c r="BX1412" s="18"/>
      <c r="BY1412" s="18"/>
      <c r="BZ1412" s="18"/>
      <c r="CA1412" s="18">
        <f t="shared" si="3849"/>
        <v>75.8</v>
      </c>
      <c r="CB1412" s="18">
        <f t="shared" si="3850"/>
        <v>78.599999999999994</v>
      </c>
      <c r="CC1412" s="18">
        <f t="shared" si="3851"/>
        <v>78.599999999999994</v>
      </c>
      <c r="CD1412" s="18"/>
      <c r="CE1412" s="27"/>
      <c r="CF1412" s="33"/>
    </row>
    <row r="1413" spans="1:84" x14ac:dyDescent="0.3">
      <c r="A1413" s="41" t="s">
        <v>235</v>
      </c>
      <c r="B1413" s="39">
        <v>620</v>
      </c>
      <c r="C1413" s="41"/>
      <c r="D1413" s="41"/>
      <c r="E1413" s="14" t="s">
        <v>569</v>
      </c>
      <c r="F1413" s="18">
        <f t="shared" ref="F1413:K1413" si="3997">F1414+F1415+F1416</f>
        <v>1592.8999999999999</v>
      </c>
      <c r="G1413" s="18">
        <f t="shared" si="3997"/>
        <v>1653.6</v>
      </c>
      <c r="H1413" s="18">
        <f t="shared" si="3997"/>
        <v>1653.6</v>
      </c>
      <c r="I1413" s="18">
        <f t="shared" si="3997"/>
        <v>0</v>
      </c>
      <c r="J1413" s="18">
        <f t="shared" si="3997"/>
        <v>0</v>
      </c>
      <c r="K1413" s="18">
        <f t="shared" si="3997"/>
        <v>0</v>
      </c>
      <c r="L1413" s="18">
        <f t="shared" si="3870"/>
        <v>1592.8999999999999</v>
      </c>
      <c r="M1413" s="18">
        <f t="shared" si="3871"/>
        <v>1653.6</v>
      </c>
      <c r="N1413" s="18">
        <f t="shared" si="3872"/>
        <v>1653.6</v>
      </c>
      <c r="O1413" s="18">
        <f t="shared" ref="O1413:S1413" si="3998">O1414+O1415+O1416</f>
        <v>0</v>
      </c>
      <c r="P1413" s="18">
        <f t="shared" si="3998"/>
        <v>0</v>
      </c>
      <c r="Q1413" s="18">
        <f t="shared" si="3998"/>
        <v>0</v>
      </c>
      <c r="R1413" s="18">
        <f t="shared" si="3998"/>
        <v>0</v>
      </c>
      <c r="S1413" s="18">
        <f t="shared" si="3998"/>
        <v>0</v>
      </c>
      <c r="T1413" s="18">
        <f t="shared" si="3832"/>
        <v>1592.8999999999999</v>
      </c>
      <c r="U1413" s="18">
        <f t="shared" si="3833"/>
        <v>1653.6</v>
      </c>
      <c r="V1413" s="18">
        <f t="shared" si="3834"/>
        <v>1653.6</v>
      </c>
      <c r="W1413" s="18">
        <f t="shared" ref="W1413:CD1413" si="3999">W1414+W1415+W1416</f>
        <v>0</v>
      </c>
      <c r="X1413" s="18">
        <f t="shared" ref="X1413:AB1413" si="4000">X1414+X1415+X1416</f>
        <v>0</v>
      </c>
      <c r="Y1413" s="18">
        <f t="shared" si="4000"/>
        <v>0</v>
      </c>
      <c r="Z1413" s="18">
        <f t="shared" si="4000"/>
        <v>0</v>
      </c>
      <c r="AA1413" s="18">
        <f t="shared" si="4000"/>
        <v>0</v>
      </c>
      <c r="AB1413" s="18">
        <f t="shared" si="4000"/>
        <v>0</v>
      </c>
      <c r="AC1413" s="18">
        <f t="shared" si="3836"/>
        <v>1592.8999999999999</v>
      </c>
      <c r="AD1413" s="18">
        <f t="shared" si="3837"/>
        <v>1653.6</v>
      </c>
      <c r="AE1413" s="18">
        <f t="shared" si="3838"/>
        <v>1653.6</v>
      </c>
      <c r="AF1413" s="18">
        <f t="shared" ref="AF1413:AH1413" si="4001">AF1414+AF1415+AF1416</f>
        <v>0</v>
      </c>
      <c r="AG1413" s="18">
        <f t="shared" si="4001"/>
        <v>0</v>
      </c>
      <c r="AH1413" s="18">
        <f t="shared" si="4001"/>
        <v>0</v>
      </c>
      <c r="AI1413" s="18">
        <f t="shared" si="3966"/>
        <v>1592.8999999999999</v>
      </c>
      <c r="AJ1413" s="18">
        <f t="shared" si="3967"/>
        <v>1653.6</v>
      </c>
      <c r="AK1413" s="18">
        <f t="shared" si="3968"/>
        <v>1653.6</v>
      </c>
      <c r="AL1413" s="18">
        <f t="shared" ref="AL1413" si="4002">AL1414+AL1415+AL1416</f>
        <v>0</v>
      </c>
      <c r="AM1413" s="18">
        <f t="shared" si="3970"/>
        <v>1592.8999999999999</v>
      </c>
      <c r="AN1413" s="18">
        <f t="shared" ref="AN1413:AP1413" si="4003">AN1414+AN1415+AN1416</f>
        <v>0</v>
      </c>
      <c r="AO1413" s="18">
        <f t="shared" si="4003"/>
        <v>0</v>
      </c>
      <c r="AP1413" s="18">
        <f t="shared" si="4003"/>
        <v>0</v>
      </c>
      <c r="AQ1413" s="18">
        <f t="shared" si="3923"/>
        <v>1592.8999999999999</v>
      </c>
      <c r="AR1413" s="18">
        <f t="shared" si="3924"/>
        <v>1653.6</v>
      </c>
      <c r="AS1413" s="18">
        <f t="shared" si="3925"/>
        <v>1653.6</v>
      </c>
      <c r="AT1413" s="18">
        <f t="shared" ref="AT1413:AV1413" si="4004">AT1414+AT1415+AT1416</f>
        <v>0</v>
      </c>
      <c r="AU1413" s="18">
        <f t="shared" si="4004"/>
        <v>0</v>
      </c>
      <c r="AV1413" s="18">
        <f t="shared" si="4004"/>
        <v>0</v>
      </c>
      <c r="AW1413" s="18">
        <f t="shared" si="3926"/>
        <v>1592.8999999999999</v>
      </c>
      <c r="AX1413" s="18">
        <f t="shared" si="3927"/>
        <v>1653.6</v>
      </c>
      <c r="AY1413" s="18">
        <f t="shared" si="3928"/>
        <v>1653.6</v>
      </c>
      <c r="AZ1413" s="18">
        <f t="shared" ref="AZ1413:BB1413" si="4005">AZ1414+AZ1415+AZ1416</f>
        <v>0</v>
      </c>
      <c r="BA1413" s="18">
        <f t="shared" si="4005"/>
        <v>0</v>
      </c>
      <c r="BB1413" s="18">
        <f t="shared" si="4005"/>
        <v>0</v>
      </c>
      <c r="BC1413" s="18">
        <f t="shared" si="3920"/>
        <v>1592.8999999999999</v>
      </c>
      <c r="BD1413" s="18">
        <f t="shared" si="3921"/>
        <v>1653.6</v>
      </c>
      <c r="BE1413" s="18">
        <f t="shared" si="3922"/>
        <v>1653.6</v>
      </c>
      <c r="BF1413" s="18">
        <f t="shared" ref="BF1413:BH1413" si="4006">BF1414+BF1415+BF1416</f>
        <v>0</v>
      </c>
      <c r="BG1413" s="18">
        <f t="shared" si="4006"/>
        <v>0</v>
      </c>
      <c r="BH1413" s="18">
        <f t="shared" si="4006"/>
        <v>0</v>
      </c>
      <c r="BI1413" s="18">
        <f t="shared" si="3914"/>
        <v>1592.8999999999999</v>
      </c>
      <c r="BJ1413" s="18">
        <f t="shared" si="3915"/>
        <v>1653.6</v>
      </c>
      <c r="BK1413" s="18">
        <f t="shared" si="3916"/>
        <v>1653.6</v>
      </c>
      <c r="BL1413" s="18">
        <f t="shared" ref="BL1413:BN1413" si="4007">BL1414+BL1415+BL1416</f>
        <v>0</v>
      </c>
      <c r="BM1413" s="18">
        <f t="shared" si="4007"/>
        <v>0</v>
      </c>
      <c r="BN1413" s="18">
        <f t="shared" si="4007"/>
        <v>0</v>
      </c>
      <c r="BO1413" s="18">
        <f t="shared" si="3882"/>
        <v>1592.8999999999999</v>
      </c>
      <c r="BP1413" s="18">
        <f t="shared" si="3883"/>
        <v>1653.6</v>
      </c>
      <c r="BQ1413" s="18">
        <f t="shared" si="3884"/>
        <v>1653.6</v>
      </c>
      <c r="BR1413" s="18">
        <f t="shared" ref="BR1413:BT1413" si="4008">BR1414+BR1415+BR1416</f>
        <v>0</v>
      </c>
      <c r="BS1413" s="18">
        <f t="shared" si="4008"/>
        <v>0</v>
      </c>
      <c r="BT1413" s="18">
        <f t="shared" si="4008"/>
        <v>0</v>
      </c>
      <c r="BU1413" s="18">
        <f t="shared" si="3866"/>
        <v>1592.8999999999999</v>
      </c>
      <c r="BV1413" s="18">
        <f t="shared" si="3867"/>
        <v>1653.6</v>
      </c>
      <c r="BW1413" s="18">
        <f t="shared" si="3868"/>
        <v>1653.6</v>
      </c>
      <c r="BX1413" s="18">
        <f t="shared" ref="BX1413:BZ1413" si="4009">BX1414+BX1415+BX1416</f>
        <v>0</v>
      </c>
      <c r="BY1413" s="18">
        <f t="shared" si="4009"/>
        <v>0</v>
      </c>
      <c r="BZ1413" s="18">
        <f t="shared" si="4009"/>
        <v>0</v>
      </c>
      <c r="CA1413" s="18">
        <f t="shared" si="3849"/>
        <v>1592.8999999999999</v>
      </c>
      <c r="CB1413" s="18">
        <f t="shared" si="3850"/>
        <v>1653.6</v>
      </c>
      <c r="CC1413" s="18">
        <f t="shared" si="3851"/>
        <v>1653.6</v>
      </c>
      <c r="CD1413" s="18">
        <f t="shared" si="3999"/>
        <v>0</v>
      </c>
      <c r="CE1413" s="27"/>
      <c r="CF1413" s="33"/>
    </row>
    <row r="1414" spans="1:84" x14ac:dyDescent="0.3">
      <c r="A1414" s="41" t="s">
        <v>235</v>
      </c>
      <c r="B1414" s="39">
        <v>620</v>
      </c>
      <c r="C1414" s="41" t="s">
        <v>27</v>
      </c>
      <c r="D1414" s="41" t="s">
        <v>5</v>
      </c>
      <c r="E1414" s="14" t="s">
        <v>531</v>
      </c>
      <c r="F1414" s="23">
        <v>299.2</v>
      </c>
      <c r="G1414" s="23">
        <v>310.60000000000002</v>
      </c>
      <c r="H1414" s="23">
        <v>310.60000000000002</v>
      </c>
      <c r="I1414" s="18"/>
      <c r="J1414" s="18"/>
      <c r="K1414" s="18"/>
      <c r="L1414" s="18">
        <f t="shared" si="3870"/>
        <v>299.2</v>
      </c>
      <c r="M1414" s="18">
        <f t="shared" si="3871"/>
        <v>310.60000000000002</v>
      </c>
      <c r="N1414" s="18">
        <f t="shared" si="3872"/>
        <v>310.60000000000002</v>
      </c>
      <c r="O1414" s="18"/>
      <c r="P1414" s="18"/>
      <c r="Q1414" s="18"/>
      <c r="R1414" s="18"/>
      <c r="S1414" s="18"/>
      <c r="T1414" s="18">
        <f t="shared" si="3832"/>
        <v>299.2</v>
      </c>
      <c r="U1414" s="18">
        <f t="shared" si="3833"/>
        <v>310.60000000000002</v>
      </c>
      <c r="V1414" s="18">
        <f t="shared" si="3834"/>
        <v>310.60000000000002</v>
      </c>
      <c r="W1414" s="18"/>
      <c r="X1414" s="18"/>
      <c r="Y1414" s="18"/>
      <c r="Z1414" s="18"/>
      <c r="AA1414" s="18"/>
      <c r="AB1414" s="18"/>
      <c r="AC1414" s="18">
        <f t="shared" si="3836"/>
        <v>299.2</v>
      </c>
      <c r="AD1414" s="18">
        <f t="shared" si="3837"/>
        <v>310.60000000000002</v>
      </c>
      <c r="AE1414" s="18">
        <f t="shared" si="3838"/>
        <v>310.60000000000002</v>
      </c>
      <c r="AF1414" s="18"/>
      <c r="AG1414" s="18"/>
      <c r="AH1414" s="18"/>
      <c r="AI1414" s="18">
        <f t="shared" si="3966"/>
        <v>299.2</v>
      </c>
      <c r="AJ1414" s="18">
        <f t="shared" si="3967"/>
        <v>310.60000000000002</v>
      </c>
      <c r="AK1414" s="18">
        <f t="shared" si="3968"/>
        <v>310.60000000000002</v>
      </c>
      <c r="AL1414" s="18"/>
      <c r="AM1414" s="18">
        <f t="shared" si="3970"/>
        <v>299.2</v>
      </c>
      <c r="AN1414" s="18"/>
      <c r="AO1414" s="18"/>
      <c r="AP1414" s="18"/>
      <c r="AQ1414" s="18">
        <f t="shared" si="3923"/>
        <v>299.2</v>
      </c>
      <c r="AR1414" s="18">
        <f t="shared" si="3924"/>
        <v>310.60000000000002</v>
      </c>
      <c r="AS1414" s="18">
        <f t="shared" si="3925"/>
        <v>310.60000000000002</v>
      </c>
      <c r="AT1414" s="18"/>
      <c r="AU1414" s="18"/>
      <c r="AV1414" s="18"/>
      <c r="AW1414" s="18">
        <f t="shared" si="3926"/>
        <v>299.2</v>
      </c>
      <c r="AX1414" s="18">
        <f t="shared" si="3927"/>
        <v>310.60000000000002</v>
      </c>
      <c r="AY1414" s="18">
        <f t="shared" si="3928"/>
        <v>310.60000000000002</v>
      </c>
      <c r="AZ1414" s="18"/>
      <c r="BA1414" s="18"/>
      <c r="BB1414" s="18"/>
      <c r="BC1414" s="18">
        <f t="shared" si="3920"/>
        <v>299.2</v>
      </c>
      <c r="BD1414" s="18">
        <f t="shared" si="3921"/>
        <v>310.60000000000002</v>
      </c>
      <c r="BE1414" s="18">
        <f t="shared" si="3922"/>
        <v>310.60000000000002</v>
      </c>
      <c r="BF1414" s="18"/>
      <c r="BG1414" s="18"/>
      <c r="BH1414" s="18"/>
      <c r="BI1414" s="18">
        <f t="shared" si="3914"/>
        <v>299.2</v>
      </c>
      <c r="BJ1414" s="18">
        <f t="shared" si="3915"/>
        <v>310.60000000000002</v>
      </c>
      <c r="BK1414" s="18">
        <f t="shared" si="3916"/>
        <v>310.60000000000002</v>
      </c>
      <c r="BL1414" s="18"/>
      <c r="BM1414" s="18"/>
      <c r="BN1414" s="18"/>
      <c r="BO1414" s="18">
        <f t="shared" si="3882"/>
        <v>299.2</v>
      </c>
      <c r="BP1414" s="18">
        <f t="shared" si="3883"/>
        <v>310.60000000000002</v>
      </c>
      <c r="BQ1414" s="18">
        <f t="shared" si="3884"/>
        <v>310.60000000000002</v>
      </c>
      <c r="BR1414" s="18"/>
      <c r="BS1414" s="18"/>
      <c r="BT1414" s="18"/>
      <c r="BU1414" s="18">
        <f t="shared" si="3866"/>
        <v>299.2</v>
      </c>
      <c r="BV1414" s="18">
        <f t="shared" si="3867"/>
        <v>310.60000000000002</v>
      </c>
      <c r="BW1414" s="18">
        <f t="shared" si="3868"/>
        <v>310.60000000000002</v>
      </c>
      <c r="BX1414" s="18"/>
      <c r="BY1414" s="18"/>
      <c r="BZ1414" s="18"/>
      <c r="CA1414" s="18">
        <f t="shared" si="3849"/>
        <v>299.2</v>
      </c>
      <c r="CB1414" s="18">
        <f t="shared" si="3850"/>
        <v>310.60000000000002</v>
      </c>
      <c r="CC1414" s="18">
        <f t="shared" si="3851"/>
        <v>310.60000000000002</v>
      </c>
      <c r="CD1414" s="18"/>
      <c r="CE1414" s="27"/>
      <c r="CF1414" s="33"/>
    </row>
    <row r="1415" spans="1:84" x14ac:dyDescent="0.3">
      <c r="A1415" s="41" t="s">
        <v>235</v>
      </c>
      <c r="B1415" s="39">
        <v>620</v>
      </c>
      <c r="C1415" s="41" t="s">
        <v>27</v>
      </c>
      <c r="D1415" s="41" t="s">
        <v>110</v>
      </c>
      <c r="E1415" s="14" t="s">
        <v>532</v>
      </c>
      <c r="F1415" s="23">
        <v>119.1</v>
      </c>
      <c r="G1415" s="23">
        <v>123.7</v>
      </c>
      <c r="H1415" s="23">
        <v>123.7</v>
      </c>
      <c r="I1415" s="18"/>
      <c r="J1415" s="18"/>
      <c r="K1415" s="18"/>
      <c r="L1415" s="18">
        <f t="shared" si="3870"/>
        <v>119.1</v>
      </c>
      <c r="M1415" s="18">
        <f t="shared" si="3871"/>
        <v>123.7</v>
      </c>
      <c r="N1415" s="18">
        <f t="shared" si="3872"/>
        <v>123.7</v>
      </c>
      <c r="O1415" s="18"/>
      <c r="P1415" s="18"/>
      <c r="Q1415" s="18"/>
      <c r="R1415" s="18"/>
      <c r="S1415" s="18"/>
      <c r="T1415" s="18">
        <f t="shared" si="3832"/>
        <v>119.1</v>
      </c>
      <c r="U1415" s="18">
        <f t="shared" si="3833"/>
        <v>123.7</v>
      </c>
      <c r="V1415" s="18">
        <f t="shared" si="3834"/>
        <v>123.7</v>
      </c>
      <c r="W1415" s="18"/>
      <c r="X1415" s="18"/>
      <c r="Y1415" s="18"/>
      <c r="Z1415" s="18"/>
      <c r="AA1415" s="18"/>
      <c r="AB1415" s="18"/>
      <c r="AC1415" s="18">
        <f t="shared" si="3836"/>
        <v>119.1</v>
      </c>
      <c r="AD1415" s="18">
        <f t="shared" si="3837"/>
        <v>123.7</v>
      </c>
      <c r="AE1415" s="18">
        <f t="shared" si="3838"/>
        <v>123.7</v>
      </c>
      <c r="AF1415" s="18"/>
      <c r="AG1415" s="18"/>
      <c r="AH1415" s="18"/>
      <c r="AI1415" s="18">
        <f t="shared" si="3966"/>
        <v>119.1</v>
      </c>
      <c r="AJ1415" s="18">
        <f t="shared" si="3967"/>
        <v>123.7</v>
      </c>
      <c r="AK1415" s="18">
        <f t="shared" si="3968"/>
        <v>123.7</v>
      </c>
      <c r="AL1415" s="18"/>
      <c r="AM1415" s="18">
        <f t="shared" si="3970"/>
        <v>119.1</v>
      </c>
      <c r="AN1415" s="18"/>
      <c r="AO1415" s="18"/>
      <c r="AP1415" s="18"/>
      <c r="AQ1415" s="18">
        <f t="shared" si="3923"/>
        <v>119.1</v>
      </c>
      <c r="AR1415" s="18">
        <f t="shared" si="3924"/>
        <v>123.7</v>
      </c>
      <c r="AS1415" s="18">
        <f t="shared" si="3925"/>
        <v>123.7</v>
      </c>
      <c r="AT1415" s="18"/>
      <c r="AU1415" s="18"/>
      <c r="AV1415" s="18"/>
      <c r="AW1415" s="18">
        <f t="shared" si="3926"/>
        <v>119.1</v>
      </c>
      <c r="AX1415" s="18">
        <f t="shared" si="3927"/>
        <v>123.7</v>
      </c>
      <c r="AY1415" s="18">
        <f t="shared" si="3928"/>
        <v>123.7</v>
      </c>
      <c r="AZ1415" s="18"/>
      <c r="BA1415" s="18"/>
      <c r="BB1415" s="18"/>
      <c r="BC1415" s="18">
        <f t="shared" si="3920"/>
        <v>119.1</v>
      </c>
      <c r="BD1415" s="18">
        <f t="shared" si="3921"/>
        <v>123.7</v>
      </c>
      <c r="BE1415" s="18">
        <f t="shared" si="3922"/>
        <v>123.7</v>
      </c>
      <c r="BF1415" s="18"/>
      <c r="BG1415" s="18"/>
      <c r="BH1415" s="18"/>
      <c r="BI1415" s="18">
        <f t="shared" si="3914"/>
        <v>119.1</v>
      </c>
      <c r="BJ1415" s="18">
        <f t="shared" si="3915"/>
        <v>123.7</v>
      </c>
      <c r="BK1415" s="18">
        <f t="shared" si="3916"/>
        <v>123.7</v>
      </c>
      <c r="BL1415" s="18"/>
      <c r="BM1415" s="18"/>
      <c r="BN1415" s="18"/>
      <c r="BO1415" s="18">
        <f t="shared" si="3882"/>
        <v>119.1</v>
      </c>
      <c r="BP1415" s="18">
        <f t="shared" si="3883"/>
        <v>123.7</v>
      </c>
      <c r="BQ1415" s="18">
        <f t="shared" si="3884"/>
        <v>123.7</v>
      </c>
      <c r="BR1415" s="18"/>
      <c r="BS1415" s="18"/>
      <c r="BT1415" s="18"/>
      <c r="BU1415" s="18">
        <f t="shared" si="3866"/>
        <v>119.1</v>
      </c>
      <c r="BV1415" s="18">
        <f t="shared" si="3867"/>
        <v>123.7</v>
      </c>
      <c r="BW1415" s="18">
        <f t="shared" si="3868"/>
        <v>123.7</v>
      </c>
      <c r="BX1415" s="18"/>
      <c r="BY1415" s="18"/>
      <c r="BZ1415" s="18"/>
      <c r="CA1415" s="18">
        <f t="shared" si="3849"/>
        <v>119.1</v>
      </c>
      <c r="CB1415" s="18">
        <f t="shared" si="3850"/>
        <v>123.7</v>
      </c>
      <c r="CC1415" s="18">
        <f t="shared" si="3851"/>
        <v>123.7</v>
      </c>
      <c r="CD1415" s="18"/>
      <c r="CE1415" s="27"/>
      <c r="CF1415" s="33"/>
    </row>
    <row r="1416" spans="1:84" x14ac:dyDescent="0.3">
      <c r="A1416" s="41" t="s">
        <v>235</v>
      </c>
      <c r="B1416" s="39">
        <v>620</v>
      </c>
      <c r="C1416" s="41" t="s">
        <v>27</v>
      </c>
      <c r="D1416" s="41" t="s">
        <v>19</v>
      </c>
      <c r="E1416" s="14" t="s">
        <v>533</v>
      </c>
      <c r="F1416" s="23">
        <v>1174.5999999999999</v>
      </c>
      <c r="G1416" s="23">
        <v>1219.3</v>
      </c>
      <c r="H1416" s="23">
        <v>1219.3</v>
      </c>
      <c r="I1416" s="18"/>
      <c r="J1416" s="18"/>
      <c r="K1416" s="18"/>
      <c r="L1416" s="18">
        <f t="shared" si="3870"/>
        <v>1174.5999999999999</v>
      </c>
      <c r="M1416" s="18">
        <f t="shared" si="3871"/>
        <v>1219.3</v>
      </c>
      <c r="N1416" s="18">
        <f t="shared" si="3872"/>
        <v>1219.3</v>
      </c>
      <c r="O1416" s="18"/>
      <c r="P1416" s="18"/>
      <c r="Q1416" s="18"/>
      <c r="R1416" s="18"/>
      <c r="S1416" s="18"/>
      <c r="T1416" s="18">
        <f t="shared" si="3832"/>
        <v>1174.5999999999999</v>
      </c>
      <c r="U1416" s="18">
        <f t="shared" si="3833"/>
        <v>1219.3</v>
      </c>
      <c r="V1416" s="18">
        <f t="shared" si="3834"/>
        <v>1219.3</v>
      </c>
      <c r="W1416" s="18"/>
      <c r="X1416" s="18"/>
      <c r="Y1416" s="18"/>
      <c r="Z1416" s="18"/>
      <c r="AA1416" s="18"/>
      <c r="AB1416" s="18"/>
      <c r="AC1416" s="18">
        <f t="shared" si="3836"/>
        <v>1174.5999999999999</v>
      </c>
      <c r="AD1416" s="18">
        <f t="shared" si="3837"/>
        <v>1219.3</v>
      </c>
      <c r="AE1416" s="18">
        <f t="shared" si="3838"/>
        <v>1219.3</v>
      </c>
      <c r="AF1416" s="18"/>
      <c r="AG1416" s="18"/>
      <c r="AH1416" s="18"/>
      <c r="AI1416" s="18">
        <f t="shared" si="3966"/>
        <v>1174.5999999999999</v>
      </c>
      <c r="AJ1416" s="18">
        <f t="shared" si="3967"/>
        <v>1219.3</v>
      </c>
      <c r="AK1416" s="18">
        <f t="shared" si="3968"/>
        <v>1219.3</v>
      </c>
      <c r="AL1416" s="18"/>
      <c r="AM1416" s="18">
        <f t="shared" si="3970"/>
        <v>1174.5999999999999</v>
      </c>
      <c r="AN1416" s="18"/>
      <c r="AO1416" s="18"/>
      <c r="AP1416" s="18"/>
      <c r="AQ1416" s="18">
        <f t="shared" si="3923"/>
        <v>1174.5999999999999</v>
      </c>
      <c r="AR1416" s="18">
        <f t="shared" si="3924"/>
        <v>1219.3</v>
      </c>
      <c r="AS1416" s="18">
        <f t="shared" si="3925"/>
        <v>1219.3</v>
      </c>
      <c r="AT1416" s="18"/>
      <c r="AU1416" s="18"/>
      <c r="AV1416" s="18"/>
      <c r="AW1416" s="18">
        <f t="shared" si="3926"/>
        <v>1174.5999999999999</v>
      </c>
      <c r="AX1416" s="18">
        <f t="shared" si="3927"/>
        <v>1219.3</v>
      </c>
      <c r="AY1416" s="18">
        <f t="shared" si="3928"/>
        <v>1219.3</v>
      </c>
      <c r="AZ1416" s="18"/>
      <c r="BA1416" s="18"/>
      <c r="BB1416" s="18"/>
      <c r="BC1416" s="18">
        <f t="shared" si="3920"/>
        <v>1174.5999999999999</v>
      </c>
      <c r="BD1416" s="18">
        <f t="shared" si="3921"/>
        <v>1219.3</v>
      </c>
      <c r="BE1416" s="18">
        <f t="shared" si="3922"/>
        <v>1219.3</v>
      </c>
      <c r="BF1416" s="18"/>
      <c r="BG1416" s="18"/>
      <c r="BH1416" s="18"/>
      <c r="BI1416" s="18">
        <f t="shared" si="3914"/>
        <v>1174.5999999999999</v>
      </c>
      <c r="BJ1416" s="18">
        <f t="shared" si="3915"/>
        <v>1219.3</v>
      </c>
      <c r="BK1416" s="18">
        <f t="shared" si="3916"/>
        <v>1219.3</v>
      </c>
      <c r="BL1416" s="18"/>
      <c r="BM1416" s="18"/>
      <c r="BN1416" s="18"/>
      <c r="BO1416" s="18">
        <f t="shared" si="3882"/>
        <v>1174.5999999999999</v>
      </c>
      <c r="BP1416" s="18">
        <f t="shared" si="3883"/>
        <v>1219.3</v>
      </c>
      <c r="BQ1416" s="18">
        <f t="shared" si="3884"/>
        <v>1219.3</v>
      </c>
      <c r="BR1416" s="18"/>
      <c r="BS1416" s="18"/>
      <c r="BT1416" s="18"/>
      <c r="BU1416" s="18">
        <f t="shared" si="3866"/>
        <v>1174.5999999999999</v>
      </c>
      <c r="BV1416" s="18">
        <f t="shared" si="3867"/>
        <v>1219.3</v>
      </c>
      <c r="BW1416" s="18">
        <f t="shared" si="3868"/>
        <v>1219.3</v>
      </c>
      <c r="BX1416" s="18"/>
      <c r="BY1416" s="18"/>
      <c r="BZ1416" s="18"/>
      <c r="CA1416" s="18">
        <f t="shared" si="3849"/>
        <v>1174.5999999999999</v>
      </c>
      <c r="CB1416" s="18">
        <f t="shared" si="3850"/>
        <v>1219.3</v>
      </c>
      <c r="CC1416" s="18">
        <f t="shared" si="3851"/>
        <v>1219.3</v>
      </c>
      <c r="CD1416" s="18"/>
      <c r="CE1416" s="27"/>
      <c r="CF1416" s="33"/>
    </row>
    <row r="1417" spans="1:84" ht="46.8" x14ac:dyDescent="0.3">
      <c r="A1417" s="41" t="s">
        <v>236</v>
      </c>
      <c r="B1417" s="39"/>
      <c r="C1417" s="41"/>
      <c r="D1417" s="41"/>
      <c r="E1417" s="14" t="s">
        <v>675</v>
      </c>
      <c r="F1417" s="18">
        <f t="shared" ref="F1417:K1417" si="4010">F1418</f>
        <v>112022.79999999999</v>
      </c>
      <c r="G1417" s="18">
        <f t="shared" si="4010"/>
        <v>270255.5</v>
      </c>
      <c r="H1417" s="18">
        <f t="shared" si="4010"/>
        <v>20255.5</v>
      </c>
      <c r="I1417" s="18">
        <f t="shared" si="4010"/>
        <v>119750.7</v>
      </c>
      <c r="J1417" s="18">
        <f t="shared" si="4010"/>
        <v>-119750.7</v>
      </c>
      <c r="K1417" s="18">
        <f t="shared" si="4010"/>
        <v>0</v>
      </c>
      <c r="L1417" s="18">
        <f t="shared" si="3870"/>
        <v>231773.5</v>
      </c>
      <c r="M1417" s="18">
        <f t="shared" si="3871"/>
        <v>150504.79999999999</v>
      </c>
      <c r="N1417" s="18">
        <f t="shared" si="3872"/>
        <v>20255.5</v>
      </c>
      <c r="O1417" s="18">
        <f t="shared" ref="O1417:S1417" si="4011">O1418</f>
        <v>0</v>
      </c>
      <c r="P1417" s="18">
        <f t="shared" si="4011"/>
        <v>0</v>
      </c>
      <c r="Q1417" s="18">
        <f t="shared" si="4011"/>
        <v>0</v>
      </c>
      <c r="R1417" s="18">
        <f t="shared" si="4011"/>
        <v>0</v>
      </c>
      <c r="S1417" s="18">
        <f t="shared" si="4011"/>
        <v>0</v>
      </c>
      <c r="T1417" s="18">
        <f t="shared" ref="T1417:T1480" si="4012">L1417+O1417+R1417</f>
        <v>231773.5</v>
      </c>
      <c r="U1417" s="18">
        <f t="shared" ref="U1417:U1480" si="4013">M1417+P1417+S1417</f>
        <v>150504.79999999999</v>
      </c>
      <c r="V1417" s="18">
        <f t="shared" ref="V1417:V1480" si="4014">N1417+Q1417</f>
        <v>20255.5</v>
      </c>
      <c r="W1417" s="18">
        <f t="shared" ref="W1417:CD1417" si="4015">W1418</f>
        <v>32357.236000000001</v>
      </c>
      <c r="X1417" s="18">
        <f t="shared" si="4015"/>
        <v>0</v>
      </c>
      <c r="Y1417" s="18">
        <f t="shared" si="4015"/>
        <v>0</v>
      </c>
      <c r="Z1417" s="18">
        <f t="shared" si="4015"/>
        <v>0</v>
      </c>
      <c r="AA1417" s="18">
        <f t="shared" si="4015"/>
        <v>0</v>
      </c>
      <c r="AB1417" s="18">
        <f t="shared" si="4015"/>
        <v>0</v>
      </c>
      <c r="AC1417" s="18">
        <f t="shared" si="3836"/>
        <v>264130.73599999998</v>
      </c>
      <c r="AD1417" s="18">
        <f t="shared" si="3837"/>
        <v>150504.79999999999</v>
      </c>
      <c r="AE1417" s="18">
        <f t="shared" si="3838"/>
        <v>20255.5</v>
      </c>
      <c r="AF1417" s="18">
        <f t="shared" si="4015"/>
        <v>56500</v>
      </c>
      <c r="AG1417" s="18">
        <f t="shared" si="4015"/>
        <v>0</v>
      </c>
      <c r="AH1417" s="18">
        <f t="shared" si="4015"/>
        <v>0</v>
      </c>
      <c r="AI1417" s="18">
        <f t="shared" si="3966"/>
        <v>320630.73599999998</v>
      </c>
      <c r="AJ1417" s="18">
        <f t="shared" si="3967"/>
        <v>150504.79999999999</v>
      </c>
      <c r="AK1417" s="18">
        <f t="shared" si="3968"/>
        <v>20255.5</v>
      </c>
      <c r="AL1417" s="18">
        <f t="shared" si="4015"/>
        <v>0</v>
      </c>
      <c r="AM1417" s="18">
        <f t="shared" si="3970"/>
        <v>320630.73599999998</v>
      </c>
      <c r="AN1417" s="18">
        <f t="shared" si="4015"/>
        <v>5785.5879999999997</v>
      </c>
      <c r="AO1417" s="18">
        <f t="shared" si="4015"/>
        <v>0</v>
      </c>
      <c r="AP1417" s="18">
        <f t="shared" si="4015"/>
        <v>0</v>
      </c>
      <c r="AQ1417" s="18">
        <f t="shared" si="3923"/>
        <v>326416.32399999996</v>
      </c>
      <c r="AR1417" s="18">
        <f t="shared" si="3924"/>
        <v>150504.79999999999</v>
      </c>
      <c r="AS1417" s="18">
        <f t="shared" si="3925"/>
        <v>20255.5</v>
      </c>
      <c r="AT1417" s="18">
        <f t="shared" si="4015"/>
        <v>-5241.96</v>
      </c>
      <c r="AU1417" s="18">
        <f t="shared" si="4015"/>
        <v>0</v>
      </c>
      <c r="AV1417" s="18">
        <f t="shared" si="4015"/>
        <v>0</v>
      </c>
      <c r="AW1417" s="18">
        <f t="shared" si="3926"/>
        <v>321174.36399999994</v>
      </c>
      <c r="AX1417" s="18">
        <f t="shared" si="3927"/>
        <v>150504.79999999999</v>
      </c>
      <c r="AY1417" s="18">
        <f t="shared" si="3928"/>
        <v>20255.5</v>
      </c>
      <c r="AZ1417" s="18">
        <f t="shared" si="4015"/>
        <v>7203.067</v>
      </c>
      <c r="BA1417" s="18">
        <f t="shared" si="4015"/>
        <v>0</v>
      </c>
      <c r="BB1417" s="18">
        <f t="shared" si="4015"/>
        <v>0</v>
      </c>
      <c r="BC1417" s="18">
        <f t="shared" si="3920"/>
        <v>328377.43099999992</v>
      </c>
      <c r="BD1417" s="18">
        <f t="shared" si="3921"/>
        <v>150504.79999999999</v>
      </c>
      <c r="BE1417" s="18">
        <f t="shared" si="3922"/>
        <v>20255.5</v>
      </c>
      <c r="BF1417" s="18">
        <f t="shared" si="4015"/>
        <v>0</v>
      </c>
      <c r="BG1417" s="18">
        <f t="shared" si="4015"/>
        <v>0</v>
      </c>
      <c r="BH1417" s="18">
        <f t="shared" si="4015"/>
        <v>0</v>
      </c>
      <c r="BI1417" s="18">
        <f t="shared" si="3914"/>
        <v>328377.43099999992</v>
      </c>
      <c r="BJ1417" s="18">
        <f t="shared" si="3915"/>
        <v>150504.79999999999</v>
      </c>
      <c r="BK1417" s="18">
        <f t="shared" si="3916"/>
        <v>20255.5</v>
      </c>
      <c r="BL1417" s="18">
        <f t="shared" si="4015"/>
        <v>-1617.8920000000016</v>
      </c>
      <c r="BM1417" s="18">
        <f t="shared" si="4015"/>
        <v>2094.36</v>
      </c>
      <c r="BN1417" s="18">
        <f t="shared" si="4015"/>
        <v>0</v>
      </c>
      <c r="BO1417" s="18">
        <f t="shared" si="3882"/>
        <v>326759.53899999993</v>
      </c>
      <c r="BP1417" s="18">
        <f t="shared" si="3883"/>
        <v>152599.15999999997</v>
      </c>
      <c r="BQ1417" s="18">
        <f t="shared" si="3884"/>
        <v>20255.5</v>
      </c>
      <c r="BR1417" s="18">
        <f t="shared" si="4015"/>
        <v>0</v>
      </c>
      <c r="BS1417" s="18">
        <f t="shared" si="4015"/>
        <v>0</v>
      </c>
      <c r="BT1417" s="18">
        <f t="shared" si="4015"/>
        <v>0</v>
      </c>
      <c r="BU1417" s="18">
        <f t="shared" si="3866"/>
        <v>326759.53899999993</v>
      </c>
      <c r="BV1417" s="18">
        <f t="shared" si="3867"/>
        <v>152599.15999999997</v>
      </c>
      <c r="BW1417" s="18">
        <f t="shared" si="3868"/>
        <v>20255.5</v>
      </c>
      <c r="BX1417" s="18">
        <f t="shared" si="4015"/>
        <v>-310.57799999999997</v>
      </c>
      <c r="BY1417" s="18">
        <f t="shared" si="4015"/>
        <v>0</v>
      </c>
      <c r="BZ1417" s="18">
        <f t="shared" si="4015"/>
        <v>0</v>
      </c>
      <c r="CA1417" s="18">
        <f t="shared" si="3849"/>
        <v>326448.96099999995</v>
      </c>
      <c r="CB1417" s="18">
        <f t="shared" si="3850"/>
        <v>152599.15999999997</v>
      </c>
      <c r="CC1417" s="18">
        <f t="shared" si="3851"/>
        <v>20255.5</v>
      </c>
      <c r="CD1417" s="18">
        <f t="shared" si="4015"/>
        <v>0</v>
      </c>
      <c r="CE1417" s="27"/>
      <c r="CF1417" s="33"/>
    </row>
    <row r="1418" spans="1:84" ht="46.8" x14ac:dyDescent="0.3">
      <c r="A1418" s="41" t="s">
        <v>236</v>
      </c>
      <c r="B1418" s="39">
        <v>600</v>
      </c>
      <c r="C1418" s="41"/>
      <c r="D1418" s="41"/>
      <c r="E1418" s="14" t="s">
        <v>554</v>
      </c>
      <c r="F1418" s="18">
        <f t="shared" ref="F1418:K1418" si="4016">F1419+F1422</f>
        <v>112022.79999999999</v>
      </c>
      <c r="G1418" s="18">
        <f t="shared" si="4016"/>
        <v>270255.5</v>
      </c>
      <c r="H1418" s="18">
        <f t="shared" si="4016"/>
        <v>20255.5</v>
      </c>
      <c r="I1418" s="18">
        <f t="shared" si="4016"/>
        <v>119750.7</v>
      </c>
      <c r="J1418" s="18">
        <f t="shared" si="4016"/>
        <v>-119750.7</v>
      </c>
      <c r="K1418" s="18">
        <f t="shared" si="4016"/>
        <v>0</v>
      </c>
      <c r="L1418" s="18">
        <f t="shared" si="3870"/>
        <v>231773.5</v>
      </c>
      <c r="M1418" s="18">
        <f t="shared" si="3871"/>
        <v>150504.79999999999</v>
      </c>
      <c r="N1418" s="18">
        <f t="shared" si="3872"/>
        <v>20255.5</v>
      </c>
      <c r="O1418" s="18">
        <f t="shared" ref="O1418:S1418" si="4017">O1419+O1422</f>
        <v>0</v>
      </c>
      <c r="P1418" s="18">
        <f t="shared" si="4017"/>
        <v>0</v>
      </c>
      <c r="Q1418" s="18">
        <f t="shared" si="4017"/>
        <v>0</v>
      </c>
      <c r="R1418" s="18">
        <f t="shared" si="4017"/>
        <v>0</v>
      </c>
      <c r="S1418" s="18">
        <f t="shared" si="4017"/>
        <v>0</v>
      </c>
      <c r="T1418" s="18">
        <f t="shared" si="4012"/>
        <v>231773.5</v>
      </c>
      <c r="U1418" s="18">
        <f t="shared" si="4013"/>
        <v>150504.79999999999</v>
      </c>
      <c r="V1418" s="18">
        <f t="shared" si="4014"/>
        <v>20255.5</v>
      </c>
      <c r="W1418" s="18">
        <f t="shared" ref="W1418:CD1418" si="4018">W1419+W1422</f>
        <v>32357.236000000001</v>
      </c>
      <c r="X1418" s="18">
        <f t="shared" ref="X1418:AB1418" si="4019">X1419+X1422</f>
        <v>0</v>
      </c>
      <c r="Y1418" s="18">
        <f t="shared" si="4019"/>
        <v>0</v>
      </c>
      <c r="Z1418" s="18">
        <f t="shared" si="4019"/>
        <v>0</v>
      </c>
      <c r="AA1418" s="18">
        <f t="shared" si="4019"/>
        <v>0</v>
      </c>
      <c r="AB1418" s="18">
        <f t="shared" si="4019"/>
        <v>0</v>
      </c>
      <c r="AC1418" s="18">
        <f t="shared" si="3836"/>
        <v>264130.73599999998</v>
      </c>
      <c r="AD1418" s="18">
        <f t="shared" si="3837"/>
        <v>150504.79999999999</v>
      </c>
      <c r="AE1418" s="18">
        <f t="shared" si="3838"/>
        <v>20255.5</v>
      </c>
      <c r="AF1418" s="18">
        <f t="shared" ref="AF1418:AH1418" si="4020">AF1419+AF1422</f>
        <v>56500</v>
      </c>
      <c r="AG1418" s="18">
        <f t="shared" si="4020"/>
        <v>0</v>
      </c>
      <c r="AH1418" s="18">
        <f t="shared" si="4020"/>
        <v>0</v>
      </c>
      <c r="AI1418" s="18">
        <f t="shared" si="3966"/>
        <v>320630.73599999998</v>
      </c>
      <c r="AJ1418" s="18">
        <f t="shared" si="3967"/>
        <v>150504.79999999999</v>
      </c>
      <c r="AK1418" s="18">
        <f t="shared" si="3968"/>
        <v>20255.5</v>
      </c>
      <c r="AL1418" s="18">
        <f t="shared" ref="AL1418" si="4021">AL1419+AL1422</f>
        <v>0</v>
      </c>
      <c r="AM1418" s="18">
        <f t="shared" si="3970"/>
        <v>320630.73599999998</v>
      </c>
      <c r="AN1418" s="18">
        <f t="shared" ref="AN1418:AP1418" si="4022">AN1419+AN1422</f>
        <v>5785.5879999999997</v>
      </c>
      <c r="AO1418" s="18">
        <f t="shared" si="4022"/>
        <v>0</v>
      </c>
      <c r="AP1418" s="18">
        <f t="shared" si="4022"/>
        <v>0</v>
      </c>
      <c r="AQ1418" s="18">
        <f t="shared" si="3923"/>
        <v>326416.32399999996</v>
      </c>
      <c r="AR1418" s="18">
        <f t="shared" si="3924"/>
        <v>150504.79999999999</v>
      </c>
      <c r="AS1418" s="18">
        <f t="shared" si="3925"/>
        <v>20255.5</v>
      </c>
      <c r="AT1418" s="18">
        <f t="shared" ref="AT1418:AV1418" si="4023">AT1419+AT1422</f>
        <v>-5241.96</v>
      </c>
      <c r="AU1418" s="18">
        <f t="shared" si="4023"/>
        <v>0</v>
      </c>
      <c r="AV1418" s="18">
        <f t="shared" si="4023"/>
        <v>0</v>
      </c>
      <c r="AW1418" s="18">
        <f t="shared" si="3926"/>
        <v>321174.36399999994</v>
      </c>
      <c r="AX1418" s="18">
        <f t="shared" si="3927"/>
        <v>150504.79999999999</v>
      </c>
      <c r="AY1418" s="18">
        <f t="shared" si="3928"/>
        <v>20255.5</v>
      </c>
      <c r="AZ1418" s="18">
        <f t="shared" ref="AZ1418:BB1418" si="4024">AZ1419+AZ1422</f>
        <v>7203.067</v>
      </c>
      <c r="BA1418" s="18">
        <f t="shared" si="4024"/>
        <v>0</v>
      </c>
      <c r="BB1418" s="18">
        <f t="shared" si="4024"/>
        <v>0</v>
      </c>
      <c r="BC1418" s="18">
        <f t="shared" si="3920"/>
        <v>328377.43099999992</v>
      </c>
      <c r="BD1418" s="18">
        <f t="shared" si="3921"/>
        <v>150504.79999999999</v>
      </c>
      <c r="BE1418" s="18">
        <f t="shared" si="3922"/>
        <v>20255.5</v>
      </c>
      <c r="BF1418" s="18">
        <f t="shared" ref="BF1418:BH1418" si="4025">BF1419+BF1422</f>
        <v>0</v>
      </c>
      <c r="BG1418" s="18">
        <f t="shared" si="4025"/>
        <v>0</v>
      </c>
      <c r="BH1418" s="18">
        <f t="shared" si="4025"/>
        <v>0</v>
      </c>
      <c r="BI1418" s="18">
        <f t="shared" si="3914"/>
        <v>328377.43099999992</v>
      </c>
      <c r="BJ1418" s="18">
        <f t="shared" si="3915"/>
        <v>150504.79999999999</v>
      </c>
      <c r="BK1418" s="18">
        <f t="shared" si="3916"/>
        <v>20255.5</v>
      </c>
      <c r="BL1418" s="18">
        <f t="shared" ref="BL1418:BN1418" si="4026">BL1419+BL1422</f>
        <v>-1617.8920000000016</v>
      </c>
      <c r="BM1418" s="18">
        <f t="shared" si="4026"/>
        <v>2094.36</v>
      </c>
      <c r="BN1418" s="18">
        <f t="shared" si="4026"/>
        <v>0</v>
      </c>
      <c r="BO1418" s="18">
        <f t="shared" si="3882"/>
        <v>326759.53899999993</v>
      </c>
      <c r="BP1418" s="18">
        <f t="shared" si="3883"/>
        <v>152599.15999999997</v>
      </c>
      <c r="BQ1418" s="18">
        <f t="shared" si="3884"/>
        <v>20255.5</v>
      </c>
      <c r="BR1418" s="18">
        <f t="shared" ref="BR1418:BT1418" si="4027">BR1419+BR1422</f>
        <v>0</v>
      </c>
      <c r="BS1418" s="18">
        <f t="shared" si="4027"/>
        <v>0</v>
      </c>
      <c r="BT1418" s="18">
        <f t="shared" si="4027"/>
        <v>0</v>
      </c>
      <c r="BU1418" s="18">
        <f t="shared" si="3866"/>
        <v>326759.53899999993</v>
      </c>
      <c r="BV1418" s="18">
        <f t="shared" si="3867"/>
        <v>152599.15999999997</v>
      </c>
      <c r="BW1418" s="18">
        <f t="shared" si="3868"/>
        <v>20255.5</v>
      </c>
      <c r="BX1418" s="18">
        <f t="shared" ref="BX1418:BZ1418" si="4028">BX1419+BX1422</f>
        <v>-310.57799999999997</v>
      </c>
      <c r="BY1418" s="18">
        <f t="shared" si="4028"/>
        <v>0</v>
      </c>
      <c r="BZ1418" s="18">
        <f t="shared" si="4028"/>
        <v>0</v>
      </c>
      <c r="CA1418" s="18">
        <f t="shared" si="3849"/>
        <v>326448.96099999995</v>
      </c>
      <c r="CB1418" s="18">
        <f t="shared" si="3850"/>
        <v>152599.15999999997</v>
      </c>
      <c r="CC1418" s="18">
        <f t="shared" si="3851"/>
        <v>20255.5</v>
      </c>
      <c r="CD1418" s="18">
        <f t="shared" si="4018"/>
        <v>0</v>
      </c>
      <c r="CE1418" s="27"/>
      <c r="CF1418" s="33"/>
    </row>
    <row r="1419" spans="1:84" x14ac:dyDescent="0.3">
      <c r="A1419" s="41" t="s">
        <v>236</v>
      </c>
      <c r="B1419" s="39">
        <v>610</v>
      </c>
      <c r="C1419" s="41"/>
      <c r="D1419" s="41"/>
      <c r="E1419" s="14" t="s">
        <v>568</v>
      </c>
      <c r="F1419" s="18">
        <f>F1421+F1420</f>
        <v>0</v>
      </c>
      <c r="G1419" s="18">
        <f t="shared" ref="G1419:CD1419" si="4029">G1421+G1420</f>
        <v>0</v>
      </c>
      <c r="H1419" s="18">
        <f t="shared" si="4029"/>
        <v>0</v>
      </c>
      <c r="I1419" s="18">
        <f t="shared" ref="I1419:K1419" si="4030">I1421+I1420</f>
        <v>0</v>
      </c>
      <c r="J1419" s="18">
        <f t="shared" si="4030"/>
        <v>0</v>
      </c>
      <c r="K1419" s="18">
        <f t="shared" si="4030"/>
        <v>0</v>
      </c>
      <c r="L1419" s="18">
        <f t="shared" si="3870"/>
        <v>0</v>
      </c>
      <c r="M1419" s="18">
        <f t="shared" si="3871"/>
        <v>0</v>
      </c>
      <c r="N1419" s="18">
        <f t="shared" si="3872"/>
        <v>0</v>
      </c>
      <c r="O1419" s="18">
        <f t="shared" ref="O1419:S1419" si="4031">O1421+O1420</f>
        <v>0</v>
      </c>
      <c r="P1419" s="18">
        <f t="shared" si="4031"/>
        <v>0</v>
      </c>
      <c r="Q1419" s="18">
        <f t="shared" si="4031"/>
        <v>0</v>
      </c>
      <c r="R1419" s="18">
        <f t="shared" si="4031"/>
        <v>0</v>
      </c>
      <c r="S1419" s="18">
        <f t="shared" si="4031"/>
        <v>0</v>
      </c>
      <c r="T1419" s="18">
        <f t="shared" si="4012"/>
        <v>0</v>
      </c>
      <c r="U1419" s="18">
        <f t="shared" si="4013"/>
        <v>0</v>
      </c>
      <c r="V1419" s="18">
        <f t="shared" si="4014"/>
        <v>0</v>
      </c>
      <c r="W1419" s="18">
        <f t="shared" ref="W1419:AB1419" si="4032">W1421+W1420</f>
        <v>0</v>
      </c>
      <c r="X1419" s="18">
        <f t="shared" si="4032"/>
        <v>0</v>
      </c>
      <c r="Y1419" s="18">
        <f t="shared" si="4032"/>
        <v>0</v>
      </c>
      <c r="Z1419" s="18">
        <f t="shared" si="4032"/>
        <v>0</v>
      </c>
      <c r="AA1419" s="18">
        <f t="shared" si="4032"/>
        <v>0</v>
      </c>
      <c r="AB1419" s="18">
        <f t="shared" si="4032"/>
        <v>0</v>
      </c>
      <c r="AC1419" s="18">
        <f t="shared" ref="AC1419:AC1482" si="4033">T1419+W1419+Z1419</f>
        <v>0</v>
      </c>
      <c r="AD1419" s="18">
        <f t="shared" ref="AD1419:AD1482" si="4034">U1419+X1419+AA1419</f>
        <v>0</v>
      </c>
      <c r="AE1419" s="18">
        <f t="shared" ref="AE1419:AE1482" si="4035">V1419+Y1419+AB1419</f>
        <v>0</v>
      </c>
      <c r="AF1419" s="18">
        <f t="shared" ref="AF1419:AH1419" si="4036">AF1421+AF1420</f>
        <v>12586.780999999999</v>
      </c>
      <c r="AG1419" s="18">
        <f t="shared" si="4036"/>
        <v>0</v>
      </c>
      <c r="AH1419" s="18">
        <f t="shared" si="4036"/>
        <v>0</v>
      </c>
      <c r="AI1419" s="18">
        <f t="shared" si="3966"/>
        <v>12586.780999999999</v>
      </c>
      <c r="AJ1419" s="18">
        <f t="shared" si="3967"/>
        <v>0</v>
      </c>
      <c r="AK1419" s="18">
        <f t="shared" si="3968"/>
        <v>0</v>
      </c>
      <c r="AL1419" s="18">
        <f t="shared" ref="AL1419" si="4037">AL1421+AL1420</f>
        <v>1657.2</v>
      </c>
      <c r="AM1419" s="18">
        <f t="shared" si="3970"/>
        <v>14243.981</v>
      </c>
      <c r="AN1419" s="18">
        <f t="shared" ref="AN1419:AP1419" si="4038">AN1421+AN1420</f>
        <v>0</v>
      </c>
      <c r="AO1419" s="18">
        <f t="shared" si="4038"/>
        <v>0</v>
      </c>
      <c r="AP1419" s="18">
        <f t="shared" si="4038"/>
        <v>0</v>
      </c>
      <c r="AQ1419" s="18">
        <f t="shared" si="3923"/>
        <v>14243.981</v>
      </c>
      <c r="AR1419" s="18">
        <f t="shared" si="3924"/>
        <v>0</v>
      </c>
      <c r="AS1419" s="18">
        <f t="shared" si="3925"/>
        <v>0</v>
      </c>
      <c r="AT1419" s="18">
        <f t="shared" ref="AT1419:AV1419" si="4039">AT1421+AT1420</f>
        <v>0</v>
      </c>
      <c r="AU1419" s="18">
        <f t="shared" si="4039"/>
        <v>0</v>
      </c>
      <c r="AV1419" s="18">
        <f t="shared" si="4039"/>
        <v>0</v>
      </c>
      <c r="AW1419" s="18">
        <f t="shared" si="3926"/>
        <v>14243.981</v>
      </c>
      <c r="AX1419" s="18">
        <f t="shared" si="3927"/>
        <v>0</v>
      </c>
      <c r="AY1419" s="18">
        <f t="shared" si="3928"/>
        <v>0</v>
      </c>
      <c r="AZ1419" s="18">
        <f t="shared" ref="AZ1419:BB1419" si="4040">AZ1421+AZ1420</f>
        <v>0</v>
      </c>
      <c r="BA1419" s="18">
        <f t="shared" si="4040"/>
        <v>0</v>
      </c>
      <c r="BB1419" s="18">
        <f t="shared" si="4040"/>
        <v>0</v>
      </c>
      <c r="BC1419" s="18">
        <f t="shared" si="3920"/>
        <v>14243.981</v>
      </c>
      <c r="BD1419" s="18">
        <f t="shared" si="3921"/>
        <v>0</v>
      </c>
      <c r="BE1419" s="18">
        <f t="shared" si="3922"/>
        <v>0</v>
      </c>
      <c r="BF1419" s="18">
        <f t="shared" ref="BF1419:BH1419" si="4041">BF1421+BF1420</f>
        <v>0</v>
      </c>
      <c r="BG1419" s="18">
        <f t="shared" si="4041"/>
        <v>0</v>
      </c>
      <c r="BH1419" s="18">
        <f t="shared" si="4041"/>
        <v>0</v>
      </c>
      <c r="BI1419" s="18">
        <f t="shared" si="3914"/>
        <v>14243.981</v>
      </c>
      <c r="BJ1419" s="18">
        <f t="shared" si="3915"/>
        <v>0</v>
      </c>
      <c r="BK1419" s="18">
        <f t="shared" si="3916"/>
        <v>0</v>
      </c>
      <c r="BL1419" s="18">
        <f t="shared" ref="BL1419:BN1419" si="4042">BL1421+BL1420</f>
        <v>0</v>
      </c>
      <c r="BM1419" s="18">
        <f t="shared" si="4042"/>
        <v>0</v>
      </c>
      <c r="BN1419" s="18">
        <f t="shared" si="4042"/>
        <v>0</v>
      </c>
      <c r="BO1419" s="18">
        <f t="shared" si="3882"/>
        <v>14243.981</v>
      </c>
      <c r="BP1419" s="18">
        <f t="shared" si="3883"/>
        <v>0</v>
      </c>
      <c r="BQ1419" s="18">
        <f t="shared" si="3884"/>
        <v>0</v>
      </c>
      <c r="BR1419" s="18">
        <f t="shared" ref="BR1419:BT1419" si="4043">BR1421+BR1420</f>
        <v>0</v>
      </c>
      <c r="BS1419" s="18">
        <f t="shared" si="4043"/>
        <v>0</v>
      </c>
      <c r="BT1419" s="18">
        <f t="shared" si="4043"/>
        <v>0</v>
      </c>
      <c r="BU1419" s="18">
        <f t="shared" si="3866"/>
        <v>14243.981</v>
      </c>
      <c r="BV1419" s="18">
        <f t="shared" si="3867"/>
        <v>0</v>
      </c>
      <c r="BW1419" s="18">
        <f t="shared" si="3868"/>
        <v>0</v>
      </c>
      <c r="BX1419" s="18">
        <f t="shared" ref="BX1419:BZ1419" si="4044">BX1421+BX1420</f>
        <v>0</v>
      </c>
      <c r="BY1419" s="18">
        <f t="shared" si="4044"/>
        <v>0</v>
      </c>
      <c r="BZ1419" s="18">
        <f t="shared" si="4044"/>
        <v>0</v>
      </c>
      <c r="CA1419" s="18">
        <f t="shared" si="3849"/>
        <v>14243.981</v>
      </c>
      <c r="CB1419" s="18">
        <f t="shared" si="3850"/>
        <v>0</v>
      </c>
      <c r="CC1419" s="18">
        <f t="shared" si="3851"/>
        <v>0</v>
      </c>
      <c r="CD1419" s="18">
        <f t="shared" si="4029"/>
        <v>0</v>
      </c>
      <c r="CE1419" s="27"/>
      <c r="CF1419" s="33"/>
    </row>
    <row r="1420" spans="1:84" hidden="1" x14ac:dyDescent="0.3">
      <c r="A1420" s="41" t="s">
        <v>236</v>
      </c>
      <c r="B1420" s="39">
        <v>610</v>
      </c>
      <c r="C1420" s="41" t="s">
        <v>27</v>
      </c>
      <c r="D1420" s="41" t="s">
        <v>5</v>
      </c>
      <c r="E1420" s="14" t="s">
        <v>531</v>
      </c>
      <c r="F1420" s="23"/>
      <c r="G1420" s="23"/>
      <c r="H1420" s="23"/>
      <c r="I1420" s="18"/>
      <c r="J1420" s="18"/>
      <c r="K1420" s="18"/>
      <c r="L1420" s="18">
        <f t="shared" si="3870"/>
        <v>0</v>
      </c>
      <c r="M1420" s="18">
        <f t="shared" si="3871"/>
        <v>0</v>
      </c>
      <c r="N1420" s="18">
        <f t="shared" si="3872"/>
        <v>0</v>
      </c>
      <c r="O1420" s="18"/>
      <c r="P1420" s="18"/>
      <c r="Q1420" s="18"/>
      <c r="R1420" s="18"/>
      <c r="S1420" s="18"/>
      <c r="T1420" s="18">
        <f t="shared" si="4012"/>
        <v>0</v>
      </c>
      <c r="U1420" s="18">
        <f t="shared" si="4013"/>
        <v>0</v>
      </c>
      <c r="V1420" s="18">
        <f t="shared" si="4014"/>
        <v>0</v>
      </c>
      <c r="W1420" s="18"/>
      <c r="X1420" s="18"/>
      <c r="Y1420" s="18"/>
      <c r="Z1420" s="18"/>
      <c r="AA1420" s="18"/>
      <c r="AB1420" s="18"/>
      <c r="AC1420" s="18">
        <f t="shared" si="4033"/>
        <v>0</v>
      </c>
      <c r="AD1420" s="18">
        <f t="shared" si="4034"/>
        <v>0</v>
      </c>
      <c r="AE1420" s="18">
        <f t="shared" si="4035"/>
        <v>0</v>
      </c>
      <c r="AF1420" s="18"/>
      <c r="AG1420" s="18"/>
      <c r="AH1420" s="18"/>
      <c r="AI1420" s="18">
        <f t="shared" si="3966"/>
        <v>0</v>
      </c>
      <c r="AJ1420" s="18">
        <f t="shared" si="3967"/>
        <v>0</v>
      </c>
      <c r="AK1420" s="18">
        <f t="shared" si="3968"/>
        <v>0</v>
      </c>
      <c r="AL1420" s="18"/>
      <c r="AM1420" s="18">
        <f t="shared" si="3970"/>
        <v>0</v>
      </c>
      <c r="AN1420" s="18"/>
      <c r="AO1420" s="18"/>
      <c r="AP1420" s="18"/>
      <c r="AQ1420" s="18">
        <f t="shared" si="3923"/>
        <v>0</v>
      </c>
      <c r="AR1420" s="18">
        <f t="shared" si="3924"/>
        <v>0</v>
      </c>
      <c r="AS1420" s="18">
        <f t="shared" si="3925"/>
        <v>0</v>
      </c>
      <c r="AT1420" s="18"/>
      <c r="AU1420" s="18"/>
      <c r="AV1420" s="18"/>
      <c r="AW1420" s="18">
        <f t="shared" si="3926"/>
        <v>0</v>
      </c>
      <c r="AX1420" s="18">
        <f t="shared" si="3927"/>
        <v>0</v>
      </c>
      <c r="AY1420" s="18">
        <f t="shared" si="3928"/>
        <v>0</v>
      </c>
      <c r="AZ1420" s="18"/>
      <c r="BA1420" s="18"/>
      <c r="BB1420" s="18"/>
      <c r="BC1420" s="18">
        <f t="shared" si="3920"/>
        <v>0</v>
      </c>
      <c r="BD1420" s="18">
        <f t="shared" si="3921"/>
        <v>0</v>
      </c>
      <c r="BE1420" s="18">
        <f t="shared" si="3922"/>
        <v>0</v>
      </c>
      <c r="BF1420" s="18"/>
      <c r="BG1420" s="18"/>
      <c r="BH1420" s="18"/>
      <c r="BI1420" s="18">
        <f t="shared" si="3914"/>
        <v>0</v>
      </c>
      <c r="BJ1420" s="18">
        <f t="shared" si="3915"/>
        <v>0</v>
      </c>
      <c r="BK1420" s="18">
        <f t="shared" si="3916"/>
        <v>0</v>
      </c>
      <c r="BL1420" s="18"/>
      <c r="BM1420" s="18"/>
      <c r="BN1420" s="18"/>
      <c r="BO1420" s="18">
        <f t="shared" si="3882"/>
        <v>0</v>
      </c>
      <c r="BP1420" s="18">
        <f t="shared" si="3883"/>
        <v>0</v>
      </c>
      <c r="BQ1420" s="18">
        <f t="shared" si="3884"/>
        <v>0</v>
      </c>
      <c r="BR1420" s="18"/>
      <c r="BS1420" s="18"/>
      <c r="BT1420" s="18"/>
      <c r="BU1420" s="18">
        <f t="shared" si="3866"/>
        <v>0</v>
      </c>
      <c r="BV1420" s="18">
        <f t="shared" si="3867"/>
        <v>0</v>
      </c>
      <c r="BW1420" s="18">
        <f t="shared" si="3868"/>
        <v>0</v>
      </c>
      <c r="BX1420" s="18"/>
      <c r="BY1420" s="18"/>
      <c r="BZ1420" s="18"/>
      <c r="CA1420" s="18">
        <f t="shared" si="3849"/>
        <v>0</v>
      </c>
      <c r="CB1420" s="18">
        <f t="shared" si="3850"/>
        <v>0</v>
      </c>
      <c r="CC1420" s="18">
        <f t="shared" si="3851"/>
        <v>0</v>
      </c>
      <c r="CD1420" s="18"/>
      <c r="CE1420" s="27" t="s">
        <v>1661</v>
      </c>
      <c r="CF1420" s="33"/>
    </row>
    <row r="1421" spans="1:84" x14ac:dyDescent="0.3">
      <c r="A1421" s="41" t="s">
        <v>236</v>
      </c>
      <c r="B1421" s="39">
        <v>610</v>
      </c>
      <c r="C1421" s="41" t="s">
        <v>27</v>
      </c>
      <c r="D1421" s="41" t="s">
        <v>110</v>
      </c>
      <c r="E1421" s="14" t="s">
        <v>532</v>
      </c>
      <c r="F1421" s="23"/>
      <c r="G1421" s="23"/>
      <c r="H1421" s="23"/>
      <c r="I1421" s="18"/>
      <c r="J1421" s="18"/>
      <c r="K1421" s="18"/>
      <c r="L1421" s="18">
        <f t="shared" si="3870"/>
        <v>0</v>
      </c>
      <c r="M1421" s="18">
        <f t="shared" si="3871"/>
        <v>0</v>
      </c>
      <c r="N1421" s="18">
        <f t="shared" si="3872"/>
        <v>0</v>
      </c>
      <c r="O1421" s="18"/>
      <c r="P1421" s="18"/>
      <c r="Q1421" s="18"/>
      <c r="R1421" s="18"/>
      <c r="S1421" s="18"/>
      <c r="T1421" s="18">
        <f t="shared" si="4012"/>
        <v>0</v>
      </c>
      <c r="U1421" s="18">
        <f t="shared" si="4013"/>
        <v>0</v>
      </c>
      <c r="V1421" s="18">
        <f t="shared" si="4014"/>
        <v>0</v>
      </c>
      <c r="W1421" s="18"/>
      <c r="X1421" s="18"/>
      <c r="Y1421" s="18"/>
      <c r="Z1421" s="18"/>
      <c r="AA1421" s="18"/>
      <c r="AB1421" s="18"/>
      <c r="AC1421" s="18">
        <f t="shared" si="4033"/>
        <v>0</v>
      </c>
      <c r="AD1421" s="18">
        <f t="shared" si="4034"/>
        <v>0</v>
      </c>
      <c r="AE1421" s="18">
        <f t="shared" si="4035"/>
        <v>0</v>
      </c>
      <c r="AF1421" s="18">
        <f>6500+6086.781</f>
        <v>12586.780999999999</v>
      </c>
      <c r="AG1421" s="18"/>
      <c r="AH1421" s="18"/>
      <c r="AI1421" s="18">
        <f t="shared" si="3966"/>
        <v>12586.780999999999</v>
      </c>
      <c r="AJ1421" s="18">
        <f t="shared" si="3967"/>
        <v>0</v>
      </c>
      <c r="AK1421" s="18">
        <f t="shared" si="3968"/>
        <v>0</v>
      </c>
      <c r="AL1421" s="18">
        <v>1657.2</v>
      </c>
      <c r="AM1421" s="18">
        <f t="shared" si="3970"/>
        <v>14243.981</v>
      </c>
      <c r="AN1421" s="18"/>
      <c r="AO1421" s="18"/>
      <c r="AP1421" s="18"/>
      <c r="AQ1421" s="18">
        <f t="shared" si="3923"/>
        <v>14243.981</v>
      </c>
      <c r="AR1421" s="18">
        <f t="shared" si="3924"/>
        <v>0</v>
      </c>
      <c r="AS1421" s="18">
        <f t="shared" si="3925"/>
        <v>0</v>
      </c>
      <c r="AT1421" s="18"/>
      <c r="AU1421" s="18"/>
      <c r="AV1421" s="18"/>
      <c r="AW1421" s="18">
        <f t="shared" si="3926"/>
        <v>14243.981</v>
      </c>
      <c r="AX1421" s="18">
        <f t="shared" si="3927"/>
        <v>0</v>
      </c>
      <c r="AY1421" s="18">
        <f t="shared" si="3928"/>
        <v>0</v>
      </c>
      <c r="AZ1421" s="18"/>
      <c r="BA1421" s="18"/>
      <c r="BB1421" s="18"/>
      <c r="BC1421" s="18">
        <f t="shared" si="3920"/>
        <v>14243.981</v>
      </c>
      <c r="BD1421" s="18">
        <f t="shared" si="3921"/>
        <v>0</v>
      </c>
      <c r="BE1421" s="18">
        <f t="shared" si="3922"/>
        <v>0</v>
      </c>
      <c r="BF1421" s="18"/>
      <c r="BG1421" s="18"/>
      <c r="BH1421" s="18"/>
      <c r="BI1421" s="18">
        <f t="shared" si="3914"/>
        <v>14243.981</v>
      </c>
      <c r="BJ1421" s="18">
        <f t="shared" si="3915"/>
        <v>0</v>
      </c>
      <c r="BK1421" s="18">
        <f t="shared" si="3916"/>
        <v>0</v>
      </c>
      <c r="BL1421" s="18"/>
      <c r="BM1421" s="18"/>
      <c r="BN1421" s="18"/>
      <c r="BO1421" s="18">
        <f t="shared" si="3882"/>
        <v>14243.981</v>
      </c>
      <c r="BP1421" s="18">
        <f t="shared" si="3883"/>
        <v>0</v>
      </c>
      <c r="BQ1421" s="18">
        <f t="shared" si="3884"/>
        <v>0</v>
      </c>
      <c r="BR1421" s="18"/>
      <c r="BS1421" s="18"/>
      <c r="BT1421" s="18"/>
      <c r="BU1421" s="18">
        <f t="shared" si="3866"/>
        <v>14243.981</v>
      </c>
      <c r="BV1421" s="18">
        <f t="shared" si="3867"/>
        <v>0</v>
      </c>
      <c r="BW1421" s="18">
        <f t="shared" si="3868"/>
        <v>0</v>
      </c>
      <c r="BX1421" s="18"/>
      <c r="BY1421" s="18"/>
      <c r="BZ1421" s="18"/>
      <c r="CA1421" s="18">
        <f t="shared" si="3849"/>
        <v>14243.981</v>
      </c>
      <c r="CB1421" s="18">
        <f t="shared" si="3850"/>
        <v>0</v>
      </c>
      <c r="CC1421" s="18">
        <f t="shared" si="3851"/>
        <v>0</v>
      </c>
      <c r="CD1421" s="18"/>
      <c r="CE1421" s="27"/>
      <c r="CF1421" s="33"/>
    </row>
    <row r="1422" spans="1:84" x14ac:dyDescent="0.3">
      <c r="A1422" s="41" t="s">
        <v>236</v>
      </c>
      <c r="B1422" s="39">
        <v>620</v>
      </c>
      <c r="C1422" s="41"/>
      <c r="D1422" s="41"/>
      <c r="E1422" s="14" t="s">
        <v>569</v>
      </c>
      <c r="F1422" s="18">
        <f t="shared" ref="F1422:K1422" si="4045">F1423+F1424+F1425+F1426</f>
        <v>112022.79999999999</v>
      </c>
      <c r="G1422" s="18">
        <f t="shared" si="4045"/>
        <v>270255.5</v>
      </c>
      <c r="H1422" s="18">
        <f t="shared" si="4045"/>
        <v>20255.5</v>
      </c>
      <c r="I1422" s="18">
        <f t="shared" si="4045"/>
        <v>119750.7</v>
      </c>
      <c r="J1422" s="18">
        <f t="shared" si="4045"/>
        <v>-119750.7</v>
      </c>
      <c r="K1422" s="18">
        <f t="shared" si="4045"/>
        <v>0</v>
      </c>
      <c r="L1422" s="18">
        <f t="shared" si="3870"/>
        <v>231773.5</v>
      </c>
      <c r="M1422" s="18">
        <f t="shared" si="3871"/>
        <v>150504.79999999999</v>
      </c>
      <c r="N1422" s="18">
        <f t="shared" si="3872"/>
        <v>20255.5</v>
      </c>
      <c r="O1422" s="18">
        <f t="shared" ref="O1422:S1422" si="4046">O1423+O1424+O1425+O1426</f>
        <v>0</v>
      </c>
      <c r="P1422" s="18">
        <f t="shared" si="4046"/>
        <v>0</v>
      </c>
      <c r="Q1422" s="18">
        <f t="shared" si="4046"/>
        <v>0</v>
      </c>
      <c r="R1422" s="18">
        <f t="shared" si="4046"/>
        <v>0</v>
      </c>
      <c r="S1422" s="18">
        <f t="shared" si="4046"/>
        <v>0</v>
      </c>
      <c r="T1422" s="18">
        <f t="shared" si="4012"/>
        <v>231773.5</v>
      </c>
      <c r="U1422" s="18">
        <f t="shared" si="4013"/>
        <v>150504.79999999999</v>
      </c>
      <c r="V1422" s="18">
        <f t="shared" si="4014"/>
        <v>20255.5</v>
      </c>
      <c r="W1422" s="18">
        <f t="shared" ref="W1422:CD1422" si="4047">W1423+W1424+W1425+W1426</f>
        <v>32357.236000000001</v>
      </c>
      <c r="X1422" s="18">
        <f t="shared" ref="X1422:AB1422" si="4048">X1423+X1424+X1425+X1426</f>
        <v>0</v>
      </c>
      <c r="Y1422" s="18">
        <f t="shared" si="4048"/>
        <v>0</v>
      </c>
      <c r="Z1422" s="18">
        <f t="shared" si="4048"/>
        <v>0</v>
      </c>
      <c r="AA1422" s="18">
        <f t="shared" si="4048"/>
        <v>0</v>
      </c>
      <c r="AB1422" s="18">
        <f t="shared" si="4048"/>
        <v>0</v>
      </c>
      <c r="AC1422" s="18">
        <f t="shared" si="4033"/>
        <v>264130.73599999998</v>
      </c>
      <c r="AD1422" s="18">
        <f t="shared" si="4034"/>
        <v>150504.79999999999</v>
      </c>
      <c r="AE1422" s="18">
        <f t="shared" si="4035"/>
        <v>20255.5</v>
      </c>
      <c r="AF1422" s="18">
        <f t="shared" ref="AF1422:AH1422" si="4049">AF1423+AF1424+AF1425+AF1426</f>
        <v>43913.218999999997</v>
      </c>
      <c r="AG1422" s="18">
        <f t="shared" si="4049"/>
        <v>0</v>
      </c>
      <c r="AH1422" s="18">
        <f t="shared" si="4049"/>
        <v>0</v>
      </c>
      <c r="AI1422" s="18">
        <f t="shared" si="3966"/>
        <v>308043.95499999996</v>
      </c>
      <c r="AJ1422" s="18">
        <f t="shared" si="3967"/>
        <v>150504.79999999999</v>
      </c>
      <c r="AK1422" s="18">
        <f t="shared" si="3968"/>
        <v>20255.5</v>
      </c>
      <c r="AL1422" s="18">
        <f t="shared" ref="AL1422" si="4050">AL1423+AL1424+AL1425+AL1426</f>
        <v>-1657.2</v>
      </c>
      <c r="AM1422" s="18">
        <f t="shared" si="3970"/>
        <v>306386.75499999995</v>
      </c>
      <c r="AN1422" s="18">
        <f t="shared" ref="AN1422:AP1422" si="4051">AN1423+AN1424+AN1425+AN1426</f>
        <v>5785.5879999999997</v>
      </c>
      <c r="AO1422" s="18">
        <f t="shared" si="4051"/>
        <v>0</v>
      </c>
      <c r="AP1422" s="18">
        <f t="shared" si="4051"/>
        <v>0</v>
      </c>
      <c r="AQ1422" s="18">
        <f t="shared" si="3923"/>
        <v>312172.34299999994</v>
      </c>
      <c r="AR1422" s="18">
        <f t="shared" si="3924"/>
        <v>150504.79999999999</v>
      </c>
      <c r="AS1422" s="18">
        <f t="shared" si="3925"/>
        <v>20255.5</v>
      </c>
      <c r="AT1422" s="18">
        <f t="shared" ref="AT1422:AV1422" si="4052">AT1423+AT1424+AT1425+AT1426</f>
        <v>-5241.96</v>
      </c>
      <c r="AU1422" s="18">
        <f t="shared" si="4052"/>
        <v>0</v>
      </c>
      <c r="AV1422" s="18">
        <f t="shared" si="4052"/>
        <v>0</v>
      </c>
      <c r="AW1422" s="18">
        <f t="shared" si="3926"/>
        <v>306930.38299999991</v>
      </c>
      <c r="AX1422" s="18">
        <f t="shared" si="3927"/>
        <v>150504.79999999999</v>
      </c>
      <c r="AY1422" s="18">
        <f t="shared" si="3928"/>
        <v>20255.5</v>
      </c>
      <c r="AZ1422" s="18">
        <f t="shared" ref="AZ1422:BB1422" si="4053">AZ1423+AZ1424+AZ1425+AZ1426</f>
        <v>7203.067</v>
      </c>
      <c r="BA1422" s="18">
        <f t="shared" si="4053"/>
        <v>0</v>
      </c>
      <c r="BB1422" s="18">
        <f t="shared" si="4053"/>
        <v>0</v>
      </c>
      <c r="BC1422" s="18">
        <f t="shared" si="3920"/>
        <v>314133.4499999999</v>
      </c>
      <c r="BD1422" s="18">
        <f t="shared" si="3921"/>
        <v>150504.79999999999</v>
      </c>
      <c r="BE1422" s="18">
        <f t="shared" si="3922"/>
        <v>20255.5</v>
      </c>
      <c r="BF1422" s="18">
        <f t="shared" ref="BF1422:BH1422" si="4054">BF1423+BF1424+BF1425+BF1426</f>
        <v>0</v>
      </c>
      <c r="BG1422" s="18">
        <f t="shared" si="4054"/>
        <v>0</v>
      </c>
      <c r="BH1422" s="18">
        <f t="shared" si="4054"/>
        <v>0</v>
      </c>
      <c r="BI1422" s="18">
        <f t="shared" si="3914"/>
        <v>314133.4499999999</v>
      </c>
      <c r="BJ1422" s="18">
        <f t="shared" si="3915"/>
        <v>150504.79999999999</v>
      </c>
      <c r="BK1422" s="18">
        <f t="shared" si="3916"/>
        <v>20255.5</v>
      </c>
      <c r="BL1422" s="18">
        <f t="shared" ref="BL1422:BN1422" si="4055">BL1423+BL1424+BL1425+BL1426</f>
        <v>-1617.8920000000016</v>
      </c>
      <c r="BM1422" s="18">
        <f t="shared" si="4055"/>
        <v>2094.36</v>
      </c>
      <c r="BN1422" s="18">
        <f t="shared" si="4055"/>
        <v>0</v>
      </c>
      <c r="BO1422" s="18">
        <f t="shared" si="3882"/>
        <v>312515.5579999999</v>
      </c>
      <c r="BP1422" s="18">
        <f t="shared" si="3883"/>
        <v>152599.15999999997</v>
      </c>
      <c r="BQ1422" s="18">
        <f t="shared" si="3884"/>
        <v>20255.5</v>
      </c>
      <c r="BR1422" s="18">
        <f t="shared" ref="BR1422:BT1422" si="4056">BR1423+BR1424+BR1425+BR1426</f>
        <v>0</v>
      </c>
      <c r="BS1422" s="18">
        <f t="shared" si="4056"/>
        <v>0</v>
      </c>
      <c r="BT1422" s="18">
        <f t="shared" si="4056"/>
        <v>0</v>
      </c>
      <c r="BU1422" s="18">
        <f t="shared" si="3866"/>
        <v>312515.5579999999</v>
      </c>
      <c r="BV1422" s="18">
        <f t="shared" si="3867"/>
        <v>152599.15999999997</v>
      </c>
      <c r="BW1422" s="18">
        <f t="shared" si="3868"/>
        <v>20255.5</v>
      </c>
      <c r="BX1422" s="18">
        <f t="shared" ref="BX1422:BZ1422" si="4057">BX1423+BX1424+BX1425+BX1426</f>
        <v>-310.57799999999997</v>
      </c>
      <c r="BY1422" s="18">
        <f t="shared" si="4057"/>
        <v>0</v>
      </c>
      <c r="BZ1422" s="18">
        <f t="shared" si="4057"/>
        <v>0</v>
      </c>
      <c r="CA1422" s="18">
        <f t="shared" si="3849"/>
        <v>312204.97999999992</v>
      </c>
      <c r="CB1422" s="18">
        <f t="shared" si="3850"/>
        <v>152599.15999999997</v>
      </c>
      <c r="CC1422" s="18">
        <f t="shared" si="3851"/>
        <v>20255.5</v>
      </c>
      <c r="CD1422" s="18">
        <f t="shared" si="4047"/>
        <v>0</v>
      </c>
      <c r="CE1422" s="27"/>
      <c r="CF1422" s="33"/>
    </row>
    <row r="1423" spans="1:84" x14ac:dyDescent="0.3">
      <c r="A1423" s="41" t="s">
        <v>236</v>
      </c>
      <c r="B1423" s="39">
        <v>620</v>
      </c>
      <c r="C1423" s="41" t="s">
        <v>27</v>
      </c>
      <c r="D1423" s="41" t="s">
        <v>5</v>
      </c>
      <c r="E1423" s="14" t="s">
        <v>531</v>
      </c>
      <c r="F1423" s="18">
        <v>20087.599999999999</v>
      </c>
      <c r="G1423" s="18">
        <v>34881.300000000003</v>
      </c>
      <c r="H1423" s="18"/>
      <c r="I1423" s="18"/>
      <c r="J1423" s="18"/>
      <c r="K1423" s="18"/>
      <c r="L1423" s="18">
        <f t="shared" si="3870"/>
        <v>20087.599999999999</v>
      </c>
      <c r="M1423" s="18">
        <f t="shared" si="3871"/>
        <v>34881.300000000003</v>
      </c>
      <c r="N1423" s="18">
        <f t="shared" si="3872"/>
        <v>0</v>
      </c>
      <c r="O1423" s="18"/>
      <c r="P1423" s="18"/>
      <c r="Q1423" s="18"/>
      <c r="R1423" s="18"/>
      <c r="S1423" s="18"/>
      <c r="T1423" s="18">
        <f t="shared" si="4012"/>
        <v>20087.599999999999</v>
      </c>
      <c r="U1423" s="18">
        <f t="shared" si="4013"/>
        <v>34881.300000000003</v>
      </c>
      <c r="V1423" s="18">
        <f t="shared" si="4014"/>
        <v>0</v>
      </c>
      <c r="W1423" s="18"/>
      <c r="X1423" s="18"/>
      <c r="Y1423" s="18"/>
      <c r="Z1423" s="18"/>
      <c r="AA1423" s="18"/>
      <c r="AB1423" s="18"/>
      <c r="AC1423" s="18">
        <f t="shared" si="4033"/>
        <v>20087.599999999999</v>
      </c>
      <c r="AD1423" s="18">
        <f t="shared" si="4034"/>
        <v>34881.300000000003</v>
      </c>
      <c r="AE1423" s="18">
        <f t="shared" si="4035"/>
        <v>0</v>
      </c>
      <c r="AF1423" s="18"/>
      <c r="AG1423" s="18"/>
      <c r="AH1423" s="18"/>
      <c r="AI1423" s="18">
        <f t="shared" si="3966"/>
        <v>20087.599999999999</v>
      </c>
      <c r="AJ1423" s="18">
        <f t="shared" si="3967"/>
        <v>34881.300000000003</v>
      </c>
      <c r="AK1423" s="18">
        <f t="shared" si="3968"/>
        <v>0</v>
      </c>
      <c r="AL1423" s="18"/>
      <c r="AM1423" s="18">
        <f t="shared" si="3970"/>
        <v>20087.599999999999</v>
      </c>
      <c r="AN1423" s="18"/>
      <c r="AO1423" s="18">
        <v>-4513</v>
      </c>
      <c r="AP1423" s="18">
        <v>4513</v>
      </c>
      <c r="AQ1423" s="18">
        <f t="shared" si="3923"/>
        <v>20087.599999999999</v>
      </c>
      <c r="AR1423" s="18">
        <f t="shared" si="3924"/>
        <v>30368.300000000003</v>
      </c>
      <c r="AS1423" s="18">
        <f t="shared" si="3925"/>
        <v>4513</v>
      </c>
      <c r="AT1423" s="18"/>
      <c r="AU1423" s="18"/>
      <c r="AV1423" s="18"/>
      <c r="AW1423" s="18">
        <f t="shared" si="3926"/>
        <v>20087.599999999999</v>
      </c>
      <c r="AX1423" s="18">
        <f t="shared" si="3927"/>
        <v>30368.300000000003</v>
      </c>
      <c r="AY1423" s="18">
        <f t="shared" si="3928"/>
        <v>4513</v>
      </c>
      <c r="AZ1423" s="18">
        <v>1313.9290000000001</v>
      </c>
      <c r="BA1423" s="18"/>
      <c r="BB1423" s="18"/>
      <c r="BC1423" s="18">
        <f t="shared" si="3920"/>
        <v>21401.528999999999</v>
      </c>
      <c r="BD1423" s="18">
        <f t="shared" si="3921"/>
        <v>30368.300000000003</v>
      </c>
      <c r="BE1423" s="18">
        <f t="shared" si="3922"/>
        <v>4513</v>
      </c>
      <c r="BF1423" s="18"/>
      <c r="BG1423" s="18"/>
      <c r="BH1423" s="18"/>
      <c r="BI1423" s="18">
        <f t="shared" si="3914"/>
        <v>21401.528999999999</v>
      </c>
      <c r="BJ1423" s="18">
        <f t="shared" si="3915"/>
        <v>30368.300000000003</v>
      </c>
      <c r="BK1423" s="18">
        <f t="shared" si="3916"/>
        <v>4513</v>
      </c>
      <c r="BL1423" s="18">
        <v>11122.276</v>
      </c>
      <c r="BM1423" s="18"/>
      <c r="BN1423" s="18"/>
      <c r="BO1423" s="18">
        <f t="shared" si="3882"/>
        <v>32523.805</v>
      </c>
      <c r="BP1423" s="18">
        <f t="shared" si="3883"/>
        <v>30368.300000000003</v>
      </c>
      <c r="BQ1423" s="18">
        <f t="shared" si="3884"/>
        <v>4513</v>
      </c>
      <c r="BR1423" s="18"/>
      <c r="BS1423" s="18"/>
      <c r="BT1423" s="18"/>
      <c r="BU1423" s="18">
        <f t="shared" si="3866"/>
        <v>32523.805</v>
      </c>
      <c r="BV1423" s="18">
        <f t="shared" si="3867"/>
        <v>30368.300000000003</v>
      </c>
      <c r="BW1423" s="18">
        <f t="shared" si="3868"/>
        <v>4513</v>
      </c>
      <c r="BX1423" s="18">
        <v>-104.13</v>
      </c>
      <c r="BY1423" s="18"/>
      <c r="BZ1423" s="18"/>
      <c r="CA1423" s="18">
        <f t="shared" si="3849"/>
        <v>32419.674999999999</v>
      </c>
      <c r="CB1423" s="18">
        <f t="shared" si="3850"/>
        <v>30368.300000000003</v>
      </c>
      <c r="CC1423" s="18">
        <f t="shared" si="3851"/>
        <v>4513</v>
      </c>
      <c r="CD1423" s="18"/>
      <c r="CE1423" s="27"/>
      <c r="CF1423" s="33"/>
    </row>
    <row r="1424" spans="1:84" x14ac:dyDescent="0.3">
      <c r="A1424" s="41" t="s">
        <v>236</v>
      </c>
      <c r="B1424" s="39">
        <v>620</v>
      </c>
      <c r="C1424" s="41" t="s">
        <v>27</v>
      </c>
      <c r="D1424" s="41" t="s">
        <v>110</v>
      </c>
      <c r="E1424" s="14" t="s">
        <v>532</v>
      </c>
      <c r="F1424" s="18">
        <v>91935.2</v>
      </c>
      <c r="G1424" s="18">
        <v>235374.2</v>
      </c>
      <c r="H1424" s="18">
        <v>20255.5</v>
      </c>
      <c r="I1424" s="18">
        <v>119750.7</v>
      </c>
      <c r="J1424" s="18">
        <v>-119750.7</v>
      </c>
      <c r="K1424" s="18"/>
      <c r="L1424" s="18">
        <f t="shared" si="3870"/>
        <v>211685.9</v>
      </c>
      <c r="M1424" s="18">
        <f t="shared" si="3871"/>
        <v>115623.50000000001</v>
      </c>
      <c r="N1424" s="18">
        <f t="shared" si="3872"/>
        <v>20255.5</v>
      </c>
      <c r="O1424" s="18"/>
      <c r="P1424" s="18"/>
      <c r="Q1424" s="18"/>
      <c r="R1424" s="18"/>
      <c r="S1424" s="18"/>
      <c r="T1424" s="18">
        <f t="shared" si="4012"/>
        <v>211685.9</v>
      </c>
      <c r="U1424" s="18">
        <f t="shared" si="4013"/>
        <v>115623.50000000001</v>
      </c>
      <c r="V1424" s="18">
        <f t="shared" si="4014"/>
        <v>20255.5</v>
      </c>
      <c r="W1424" s="18"/>
      <c r="X1424" s="18"/>
      <c r="Y1424" s="18"/>
      <c r="Z1424" s="18"/>
      <c r="AA1424" s="18"/>
      <c r="AB1424" s="18"/>
      <c r="AC1424" s="18">
        <f t="shared" si="4033"/>
        <v>211685.9</v>
      </c>
      <c r="AD1424" s="18">
        <f t="shared" si="4034"/>
        <v>115623.50000000001</v>
      </c>
      <c r="AE1424" s="18">
        <f t="shared" si="4035"/>
        <v>20255.5</v>
      </c>
      <c r="AF1424" s="18">
        <v>43913.218999999997</v>
      </c>
      <c r="AG1424" s="18"/>
      <c r="AH1424" s="18"/>
      <c r="AI1424" s="18">
        <f t="shared" si="3966"/>
        <v>255599.11900000001</v>
      </c>
      <c r="AJ1424" s="18">
        <f t="shared" si="3967"/>
        <v>115623.50000000001</v>
      </c>
      <c r="AK1424" s="18">
        <f t="shared" si="3968"/>
        <v>20255.5</v>
      </c>
      <c r="AL1424" s="18">
        <v>-1657.2</v>
      </c>
      <c r="AM1424" s="18">
        <f t="shared" si="3970"/>
        <v>253941.91899999999</v>
      </c>
      <c r="AN1424" s="18">
        <v>5241.96</v>
      </c>
      <c r="AO1424" s="18">
        <v>4513</v>
      </c>
      <c r="AP1424" s="18">
        <v>-4513</v>
      </c>
      <c r="AQ1424" s="18">
        <f t="shared" si="3923"/>
        <v>259183.87899999999</v>
      </c>
      <c r="AR1424" s="18">
        <f t="shared" si="3924"/>
        <v>120136.50000000001</v>
      </c>
      <c r="AS1424" s="18">
        <f t="shared" si="3925"/>
        <v>15742.5</v>
      </c>
      <c r="AT1424" s="18">
        <v>-5241.96</v>
      </c>
      <c r="AU1424" s="18"/>
      <c r="AV1424" s="18"/>
      <c r="AW1424" s="18">
        <f t="shared" si="3926"/>
        <v>253941.91899999999</v>
      </c>
      <c r="AX1424" s="18">
        <f t="shared" si="3927"/>
        <v>120136.50000000001</v>
      </c>
      <c r="AY1424" s="18">
        <f t="shared" si="3928"/>
        <v>15742.5</v>
      </c>
      <c r="AZ1424" s="18">
        <v>5241.9650000000001</v>
      </c>
      <c r="BA1424" s="18"/>
      <c r="BB1424" s="18"/>
      <c r="BC1424" s="18">
        <f t="shared" si="3920"/>
        <v>259183.88399999999</v>
      </c>
      <c r="BD1424" s="18">
        <f t="shared" si="3921"/>
        <v>120136.50000000001</v>
      </c>
      <c r="BE1424" s="18">
        <f t="shared" si="3922"/>
        <v>15742.5</v>
      </c>
      <c r="BF1424" s="18"/>
      <c r="BG1424" s="18"/>
      <c r="BH1424" s="18"/>
      <c r="BI1424" s="18">
        <f t="shared" si="3914"/>
        <v>259183.88399999999</v>
      </c>
      <c r="BJ1424" s="18">
        <f t="shared" si="3915"/>
        <v>120136.50000000001</v>
      </c>
      <c r="BK1424" s="18">
        <f t="shared" si="3916"/>
        <v>15742.5</v>
      </c>
      <c r="BL1424" s="18">
        <f>-10645.808-2094.36</f>
        <v>-12740.168000000001</v>
      </c>
      <c r="BM1424" s="18">
        <v>2094.36</v>
      </c>
      <c r="BN1424" s="18"/>
      <c r="BO1424" s="18">
        <f t="shared" si="3882"/>
        <v>246443.71599999999</v>
      </c>
      <c r="BP1424" s="18">
        <f t="shared" si="3883"/>
        <v>122230.86000000002</v>
      </c>
      <c r="BQ1424" s="18">
        <f t="shared" si="3884"/>
        <v>15742.5</v>
      </c>
      <c r="BR1424" s="18"/>
      <c r="BS1424" s="18"/>
      <c r="BT1424" s="18"/>
      <c r="BU1424" s="18">
        <f t="shared" si="3866"/>
        <v>246443.71599999999</v>
      </c>
      <c r="BV1424" s="18">
        <f t="shared" si="3867"/>
        <v>122230.86000000002</v>
      </c>
      <c r="BW1424" s="18">
        <f t="shared" si="3868"/>
        <v>15742.5</v>
      </c>
      <c r="BX1424" s="18">
        <f>-206.448</f>
        <v>-206.44800000000001</v>
      </c>
      <c r="BY1424" s="18"/>
      <c r="BZ1424" s="18"/>
      <c r="CA1424" s="18">
        <f t="shared" ref="CA1424:CA1487" si="4058">BU1424+BX1424</f>
        <v>246237.26799999998</v>
      </c>
      <c r="CB1424" s="18">
        <f t="shared" ref="CB1424:CB1487" si="4059">BV1424+BY1424</f>
        <v>122230.86000000002</v>
      </c>
      <c r="CC1424" s="18">
        <f t="shared" ref="CC1424:CC1487" si="4060">BW1424+BZ1424</f>
        <v>15742.5</v>
      </c>
      <c r="CD1424" s="18"/>
      <c r="CE1424" s="27"/>
      <c r="CF1424" s="33">
        <v>106</v>
      </c>
    </row>
    <row r="1425" spans="1:84" x14ac:dyDescent="0.3">
      <c r="A1425" s="41" t="s">
        <v>236</v>
      </c>
      <c r="B1425" s="39">
        <v>620</v>
      </c>
      <c r="C1425" s="41" t="s">
        <v>27</v>
      </c>
      <c r="D1425" s="41" t="s">
        <v>19</v>
      </c>
      <c r="E1425" s="14" t="s">
        <v>533</v>
      </c>
      <c r="F1425" s="18"/>
      <c r="G1425" s="18"/>
      <c r="H1425" s="18"/>
      <c r="I1425" s="18"/>
      <c r="J1425" s="18"/>
      <c r="K1425" s="18"/>
      <c r="L1425" s="18">
        <f t="shared" si="3870"/>
        <v>0</v>
      </c>
      <c r="M1425" s="18">
        <f t="shared" si="3871"/>
        <v>0</v>
      </c>
      <c r="N1425" s="18">
        <f t="shared" si="3872"/>
        <v>0</v>
      </c>
      <c r="O1425" s="18"/>
      <c r="P1425" s="18"/>
      <c r="Q1425" s="18"/>
      <c r="R1425" s="18"/>
      <c r="S1425" s="18"/>
      <c r="T1425" s="18">
        <f t="shared" si="4012"/>
        <v>0</v>
      </c>
      <c r="U1425" s="18">
        <f t="shared" si="4013"/>
        <v>0</v>
      </c>
      <c r="V1425" s="18">
        <f t="shared" si="4014"/>
        <v>0</v>
      </c>
      <c r="W1425" s="18">
        <v>32357.236000000001</v>
      </c>
      <c r="X1425" s="18"/>
      <c r="Y1425" s="18"/>
      <c r="Z1425" s="18"/>
      <c r="AA1425" s="18"/>
      <c r="AB1425" s="18"/>
      <c r="AC1425" s="18">
        <f t="shared" si="4033"/>
        <v>32357.236000000001</v>
      </c>
      <c r="AD1425" s="18">
        <f t="shared" si="4034"/>
        <v>0</v>
      </c>
      <c r="AE1425" s="18">
        <f t="shared" si="4035"/>
        <v>0</v>
      </c>
      <c r="AF1425" s="18"/>
      <c r="AG1425" s="18"/>
      <c r="AH1425" s="18"/>
      <c r="AI1425" s="18">
        <f t="shared" si="3966"/>
        <v>32357.236000000001</v>
      </c>
      <c r="AJ1425" s="18">
        <f t="shared" si="3967"/>
        <v>0</v>
      </c>
      <c r="AK1425" s="18">
        <f t="shared" si="3968"/>
        <v>0</v>
      </c>
      <c r="AL1425" s="18"/>
      <c r="AM1425" s="18">
        <f t="shared" si="3970"/>
        <v>32357.236000000001</v>
      </c>
      <c r="AN1425" s="18">
        <v>543.62800000000004</v>
      </c>
      <c r="AO1425" s="18"/>
      <c r="AP1425" s="18"/>
      <c r="AQ1425" s="18">
        <f t="shared" si="3923"/>
        <v>32900.864000000001</v>
      </c>
      <c r="AR1425" s="18">
        <f t="shared" si="3924"/>
        <v>0</v>
      </c>
      <c r="AS1425" s="18">
        <f t="shared" si="3925"/>
        <v>0</v>
      </c>
      <c r="AT1425" s="18"/>
      <c r="AU1425" s="18"/>
      <c r="AV1425" s="18"/>
      <c r="AW1425" s="18">
        <f t="shared" si="3926"/>
        <v>32900.864000000001</v>
      </c>
      <c r="AX1425" s="18">
        <f t="shared" si="3927"/>
        <v>0</v>
      </c>
      <c r="AY1425" s="18">
        <f t="shared" si="3928"/>
        <v>0</v>
      </c>
      <c r="AZ1425" s="18">
        <v>647.173</v>
      </c>
      <c r="BA1425" s="18"/>
      <c r="BB1425" s="18"/>
      <c r="BC1425" s="18">
        <f t="shared" si="3920"/>
        <v>33548.037000000004</v>
      </c>
      <c r="BD1425" s="18">
        <f t="shared" si="3921"/>
        <v>0</v>
      </c>
      <c r="BE1425" s="18">
        <f t="shared" si="3922"/>
        <v>0</v>
      </c>
      <c r="BF1425" s="18"/>
      <c r="BG1425" s="18"/>
      <c r="BH1425" s="18"/>
      <c r="BI1425" s="18">
        <f t="shared" si="3914"/>
        <v>33548.037000000004</v>
      </c>
      <c r="BJ1425" s="18">
        <f t="shared" si="3915"/>
        <v>0</v>
      </c>
      <c r="BK1425" s="18">
        <f t="shared" si="3916"/>
        <v>0</v>
      </c>
      <c r="BL1425" s="18"/>
      <c r="BM1425" s="18"/>
      <c r="BN1425" s="18"/>
      <c r="BO1425" s="18">
        <f t="shared" si="3882"/>
        <v>33548.037000000004</v>
      </c>
      <c r="BP1425" s="18">
        <f t="shared" si="3883"/>
        <v>0</v>
      </c>
      <c r="BQ1425" s="18">
        <f t="shared" si="3884"/>
        <v>0</v>
      </c>
      <c r="BR1425" s="18"/>
      <c r="BS1425" s="18"/>
      <c r="BT1425" s="18"/>
      <c r="BU1425" s="18">
        <f t="shared" si="3866"/>
        <v>33548.037000000004</v>
      </c>
      <c r="BV1425" s="18">
        <f t="shared" si="3867"/>
        <v>0</v>
      </c>
      <c r="BW1425" s="18">
        <f t="shared" si="3868"/>
        <v>0</v>
      </c>
      <c r="BX1425" s="18"/>
      <c r="BY1425" s="18"/>
      <c r="BZ1425" s="18"/>
      <c r="CA1425" s="18">
        <f t="shared" si="4058"/>
        <v>33548.037000000004</v>
      </c>
      <c r="CB1425" s="18">
        <f t="shared" si="4059"/>
        <v>0</v>
      </c>
      <c r="CC1425" s="18">
        <f t="shared" si="4060"/>
        <v>0</v>
      </c>
      <c r="CD1425" s="18"/>
      <c r="CE1425" s="27"/>
      <c r="CF1425" s="33"/>
    </row>
    <row r="1426" spans="1:84" hidden="1" x14ac:dyDescent="0.3">
      <c r="A1426" s="41" t="s">
        <v>236</v>
      </c>
      <c r="B1426" s="39">
        <v>620</v>
      </c>
      <c r="C1426" s="41" t="s">
        <v>27</v>
      </c>
      <c r="D1426" s="41" t="s">
        <v>29</v>
      </c>
      <c r="E1426" s="14" t="s">
        <v>536</v>
      </c>
      <c r="F1426" s="18"/>
      <c r="G1426" s="18"/>
      <c r="H1426" s="18"/>
      <c r="I1426" s="18"/>
      <c r="J1426" s="18"/>
      <c r="K1426" s="18"/>
      <c r="L1426" s="18">
        <f t="shared" si="3870"/>
        <v>0</v>
      </c>
      <c r="M1426" s="18">
        <f t="shared" si="3871"/>
        <v>0</v>
      </c>
      <c r="N1426" s="18">
        <f t="shared" si="3872"/>
        <v>0</v>
      </c>
      <c r="O1426" s="18"/>
      <c r="P1426" s="18"/>
      <c r="Q1426" s="18"/>
      <c r="R1426" s="18"/>
      <c r="S1426" s="18"/>
      <c r="T1426" s="18">
        <f t="shared" si="4012"/>
        <v>0</v>
      </c>
      <c r="U1426" s="18">
        <f t="shared" si="4013"/>
        <v>0</v>
      </c>
      <c r="V1426" s="18">
        <f t="shared" si="4014"/>
        <v>0</v>
      </c>
      <c r="W1426" s="18"/>
      <c r="X1426" s="18"/>
      <c r="Y1426" s="18"/>
      <c r="Z1426" s="18"/>
      <c r="AA1426" s="18"/>
      <c r="AB1426" s="18"/>
      <c r="AC1426" s="18">
        <f t="shared" si="4033"/>
        <v>0</v>
      </c>
      <c r="AD1426" s="18">
        <f t="shared" si="4034"/>
        <v>0</v>
      </c>
      <c r="AE1426" s="18">
        <f t="shared" si="4035"/>
        <v>0</v>
      </c>
      <c r="AF1426" s="18"/>
      <c r="AG1426" s="18"/>
      <c r="AH1426" s="18"/>
      <c r="AI1426" s="18">
        <f t="shared" si="3966"/>
        <v>0</v>
      </c>
      <c r="AJ1426" s="18">
        <f t="shared" si="3967"/>
        <v>0</v>
      </c>
      <c r="AK1426" s="18">
        <f t="shared" si="3968"/>
        <v>0</v>
      </c>
      <c r="AL1426" s="18"/>
      <c r="AM1426" s="18">
        <f t="shared" si="3970"/>
        <v>0</v>
      </c>
      <c r="AN1426" s="18"/>
      <c r="AO1426" s="18"/>
      <c r="AP1426" s="18"/>
      <c r="AQ1426" s="18">
        <f t="shared" si="3923"/>
        <v>0</v>
      </c>
      <c r="AR1426" s="18">
        <f t="shared" si="3924"/>
        <v>0</v>
      </c>
      <c r="AS1426" s="18">
        <f t="shared" si="3925"/>
        <v>0</v>
      </c>
      <c r="AT1426" s="18"/>
      <c r="AU1426" s="18"/>
      <c r="AV1426" s="18"/>
      <c r="AW1426" s="18">
        <f t="shared" si="3926"/>
        <v>0</v>
      </c>
      <c r="AX1426" s="18">
        <f t="shared" si="3927"/>
        <v>0</v>
      </c>
      <c r="AY1426" s="18">
        <f t="shared" si="3928"/>
        <v>0</v>
      </c>
      <c r="AZ1426" s="18"/>
      <c r="BA1426" s="18"/>
      <c r="BB1426" s="18"/>
      <c r="BC1426" s="18">
        <f t="shared" si="3920"/>
        <v>0</v>
      </c>
      <c r="BD1426" s="18">
        <f t="shared" si="3921"/>
        <v>0</v>
      </c>
      <c r="BE1426" s="18">
        <f t="shared" si="3922"/>
        <v>0</v>
      </c>
      <c r="BF1426" s="18"/>
      <c r="BG1426" s="18"/>
      <c r="BH1426" s="18"/>
      <c r="BI1426" s="18">
        <f t="shared" si="3914"/>
        <v>0</v>
      </c>
      <c r="BJ1426" s="18">
        <f t="shared" si="3915"/>
        <v>0</v>
      </c>
      <c r="BK1426" s="18">
        <f t="shared" si="3916"/>
        <v>0</v>
      </c>
      <c r="BL1426" s="18"/>
      <c r="BM1426" s="18"/>
      <c r="BN1426" s="18"/>
      <c r="BO1426" s="18">
        <f t="shared" si="3882"/>
        <v>0</v>
      </c>
      <c r="BP1426" s="18">
        <f t="shared" si="3883"/>
        <v>0</v>
      </c>
      <c r="BQ1426" s="18">
        <f t="shared" si="3884"/>
        <v>0</v>
      </c>
      <c r="BR1426" s="18"/>
      <c r="BS1426" s="18"/>
      <c r="BT1426" s="18"/>
      <c r="BU1426" s="18">
        <f t="shared" si="3866"/>
        <v>0</v>
      </c>
      <c r="BV1426" s="18">
        <f t="shared" si="3867"/>
        <v>0</v>
      </c>
      <c r="BW1426" s="18">
        <f t="shared" si="3868"/>
        <v>0</v>
      </c>
      <c r="BX1426" s="18"/>
      <c r="BY1426" s="18"/>
      <c r="BZ1426" s="18"/>
      <c r="CA1426" s="18">
        <f t="shared" si="4058"/>
        <v>0</v>
      </c>
      <c r="CB1426" s="18">
        <f t="shared" si="4059"/>
        <v>0</v>
      </c>
      <c r="CC1426" s="18">
        <f t="shared" si="4060"/>
        <v>0</v>
      </c>
      <c r="CD1426" s="18"/>
      <c r="CE1426" s="27" t="s">
        <v>1661</v>
      </c>
      <c r="CF1426" s="33"/>
    </row>
    <row r="1427" spans="1:84" ht="93.6" x14ac:dyDescent="0.3">
      <c r="A1427" s="19" t="s">
        <v>1485</v>
      </c>
      <c r="B1427" s="19"/>
      <c r="C1427" s="19"/>
      <c r="D1427" s="19"/>
      <c r="E1427" s="14" t="s">
        <v>1338</v>
      </c>
      <c r="F1427" s="18">
        <f t="shared" ref="F1427:K1429" si="4061">F1428</f>
        <v>3900</v>
      </c>
      <c r="G1427" s="18">
        <f t="shared" si="4061"/>
        <v>8320</v>
      </c>
      <c r="H1427" s="18">
        <f t="shared" si="4061"/>
        <v>0</v>
      </c>
      <c r="I1427" s="18">
        <f t="shared" si="4061"/>
        <v>0</v>
      </c>
      <c r="J1427" s="18">
        <f t="shared" si="4061"/>
        <v>0</v>
      </c>
      <c r="K1427" s="18">
        <f t="shared" si="4061"/>
        <v>0</v>
      </c>
      <c r="L1427" s="18">
        <f t="shared" si="3870"/>
        <v>3900</v>
      </c>
      <c r="M1427" s="18">
        <f t="shared" si="3871"/>
        <v>8320</v>
      </c>
      <c r="N1427" s="18">
        <f t="shared" si="3872"/>
        <v>0</v>
      </c>
      <c r="O1427" s="18">
        <f t="shared" ref="O1427:S1429" si="4062">O1428</f>
        <v>0</v>
      </c>
      <c r="P1427" s="18">
        <f t="shared" si="4062"/>
        <v>0</v>
      </c>
      <c r="Q1427" s="18">
        <f t="shared" si="4062"/>
        <v>8580</v>
      </c>
      <c r="R1427" s="18">
        <f t="shared" si="4062"/>
        <v>0</v>
      </c>
      <c r="S1427" s="18">
        <f t="shared" si="4062"/>
        <v>0</v>
      </c>
      <c r="T1427" s="18">
        <f t="shared" si="4012"/>
        <v>3900</v>
      </c>
      <c r="U1427" s="18">
        <f t="shared" si="4013"/>
        <v>8320</v>
      </c>
      <c r="V1427" s="18">
        <f t="shared" si="4014"/>
        <v>8580</v>
      </c>
      <c r="W1427" s="18">
        <f t="shared" ref="W1427:CD1429" si="4063">W1428</f>
        <v>0</v>
      </c>
      <c r="X1427" s="18">
        <f t="shared" si="4063"/>
        <v>0</v>
      </c>
      <c r="Y1427" s="18">
        <f t="shared" si="4063"/>
        <v>0</v>
      </c>
      <c r="Z1427" s="18">
        <f t="shared" si="4063"/>
        <v>0</v>
      </c>
      <c r="AA1427" s="18">
        <f t="shared" si="4063"/>
        <v>0</v>
      </c>
      <c r="AB1427" s="18">
        <f t="shared" si="4063"/>
        <v>0</v>
      </c>
      <c r="AC1427" s="18">
        <f t="shared" si="4033"/>
        <v>3900</v>
      </c>
      <c r="AD1427" s="18">
        <f t="shared" si="4034"/>
        <v>8320</v>
      </c>
      <c r="AE1427" s="18">
        <f t="shared" si="4035"/>
        <v>8580</v>
      </c>
      <c r="AF1427" s="18">
        <f t="shared" si="4063"/>
        <v>0</v>
      </c>
      <c r="AG1427" s="18">
        <f t="shared" si="4063"/>
        <v>0</v>
      </c>
      <c r="AH1427" s="18">
        <f t="shared" si="4063"/>
        <v>0</v>
      </c>
      <c r="AI1427" s="18">
        <f t="shared" si="3966"/>
        <v>3900</v>
      </c>
      <c r="AJ1427" s="18">
        <f t="shared" si="3967"/>
        <v>8320</v>
      </c>
      <c r="AK1427" s="18">
        <f t="shared" si="3968"/>
        <v>8580</v>
      </c>
      <c r="AL1427" s="18">
        <f t="shared" si="4063"/>
        <v>0</v>
      </c>
      <c r="AM1427" s="18">
        <f t="shared" si="3970"/>
        <v>3900</v>
      </c>
      <c r="AN1427" s="18">
        <f t="shared" si="4063"/>
        <v>0</v>
      </c>
      <c r="AO1427" s="18">
        <f t="shared" si="4063"/>
        <v>0</v>
      </c>
      <c r="AP1427" s="18">
        <f t="shared" si="4063"/>
        <v>0</v>
      </c>
      <c r="AQ1427" s="18">
        <f t="shared" si="3923"/>
        <v>3900</v>
      </c>
      <c r="AR1427" s="18">
        <f t="shared" si="3924"/>
        <v>8320</v>
      </c>
      <c r="AS1427" s="18">
        <f t="shared" si="3925"/>
        <v>8580</v>
      </c>
      <c r="AT1427" s="18">
        <f t="shared" si="4063"/>
        <v>0</v>
      </c>
      <c r="AU1427" s="18">
        <f t="shared" si="4063"/>
        <v>0</v>
      </c>
      <c r="AV1427" s="18">
        <f t="shared" si="4063"/>
        <v>0</v>
      </c>
      <c r="AW1427" s="18">
        <f t="shared" si="3926"/>
        <v>3900</v>
      </c>
      <c r="AX1427" s="18">
        <f t="shared" si="3927"/>
        <v>8320</v>
      </c>
      <c r="AY1427" s="18">
        <f t="shared" si="3928"/>
        <v>8580</v>
      </c>
      <c r="AZ1427" s="18">
        <f t="shared" si="4063"/>
        <v>0</v>
      </c>
      <c r="BA1427" s="18">
        <f t="shared" si="4063"/>
        <v>0</v>
      </c>
      <c r="BB1427" s="18">
        <f t="shared" si="4063"/>
        <v>0</v>
      </c>
      <c r="BC1427" s="18">
        <f t="shared" si="3920"/>
        <v>3900</v>
      </c>
      <c r="BD1427" s="18">
        <f t="shared" si="3921"/>
        <v>8320</v>
      </c>
      <c r="BE1427" s="18">
        <f t="shared" si="3922"/>
        <v>8580</v>
      </c>
      <c r="BF1427" s="18">
        <f t="shared" si="4063"/>
        <v>0</v>
      </c>
      <c r="BG1427" s="18">
        <f t="shared" si="4063"/>
        <v>0</v>
      </c>
      <c r="BH1427" s="18">
        <f t="shared" si="4063"/>
        <v>0</v>
      </c>
      <c r="BI1427" s="18">
        <f t="shared" si="3914"/>
        <v>3900</v>
      </c>
      <c r="BJ1427" s="18">
        <f t="shared" si="3915"/>
        <v>8320</v>
      </c>
      <c r="BK1427" s="18">
        <f t="shared" si="3916"/>
        <v>8580</v>
      </c>
      <c r="BL1427" s="18">
        <f t="shared" si="4063"/>
        <v>0</v>
      </c>
      <c r="BM1427" s="18">
        <f t="shared" si="4063"/>
        <v>0</v>
      </c>
      <c r="BN1427" s="18">
        <f t="shared" si="4063"/>
        <v>0</v>
      </c>
      <c r="BO1427" s="18">
        <f t="shared" si="3882"/>
        <v>3900</v>
      </c>
      <c r="BP1427" s="18">
        <f t="shared" si="3883"/>
        <v>8320</v>
      </c>
      <c r="BQ1427" s="18">
        <f t="shared" si="3884"/>
        <v>8580</v>
      </c>
      <c r="BR1427" s="18">
        <f t="shared" si="4063"/>
        <v>0</v>
      </c>
      <c r="BS1427" s="18">
        <f t="shared" si="4063"/>
        <v>0</v>
      </c>
      <c r="BT1427" s="18">
        <f t="shared" si="4063"/>
        <v>0</v>
      </c>
      <c r="BU1427" s="18">
        <f t="shared" si="3866"/>
        <v>3900</v>
      </c>
      <c r="BV1427" s="18">
        <f t="shared" si="3867"/>
        <v>8320</v>
      </c>
      <c r="BW1427" s="18">
        <f t="shared" si="3868"/>
        <v>8580</v>
      </c>
      <c r="BX1427" s="18">
        <f t="shared" si="4063"/>
        <v>0</v>
      </c>
      <c r="BY1427" s="18">
        <f t="shared" si="4063"/>
        <v>0</v>
      </c>
      <c r="BZ1427" s="18">
        <f t="shared" si="4063"/>
        <v>0</v>
      </c>
      <c r="CA1427" s="18">
        <f t="shared" si="4058"/>
        <v>3900</v>
      </c>
      <c r="CB1427" s="18">
        <f t="shared" si="4059"/>
        <v>8320</v>
      </c>
      <c r="CC1427" s="18">
        <f t="shared" si="4060"/>
        <v>8580</v>
      </c>
      <c r="CD1427" s="18">
        <f t="shared" si="4063"/>
        <v>0</v>
      </c>
      <c r="CE1427" s="27"/>
      <c r="CF1427" s="33"/>
    </row>
    <row r="1428" spans="1:84" ht="46.8" x14ac:dyDescent="0.3">
      <c r="A1428" s="19" t="s">
        <v>1485</v>
      </c>
      <c r="B1428" s="39">
        <v>600</v>
      </c>
      <c r="C1428" s="41"/>
      <c r="D1428" s="41"/>
      <c r="E1428" s="14" t="s">
        <v>554</v>
      </c>
      <c r="F1428" s="18">
        <f t="shared" si="4061"/>
        <v>3900</v>
      </c>
      <c r="G1428" s="18">
        <f t="shared" si="4061"/>
        <v>8320</v>
      </c>
      <c r="H1428" s="18">
        <f t="shared" si="4061"/>
        <v>0</v>
      </c>
      <c r="I1428" s="18">
        <f t="shared" si="4061"/>
        <v>0</v>
      </c>
      <c r="J1428" s="18">
        <f t="shared" si="4061"/>
        <v>0</v>
      </c>
      <c r="K1428" s="18">
        <f t="shared" si="4061"/>
        <v>0</v>
      </c>
      <c r="L1428" s="18">
        <f t="shared" si="3870"/>
        <v>3900</v>
      </c>
      <c r="M1428" s="18">
        <f t="shared" si="3871"/>
        <v>8320</v>
      </c>
      <c r="N1428" s="18">
        <f t="shared" si="3872"/>
        <v>0</v>
      </c>
      <c r="O1428" s="18">
        <f t="shared" si="4062"/>
        <v>0</v>
      </c>
      <c r="P1428" s="18">
        <f t="shared" si="4062"/>
        <v>0</v>
      </c>
      <c r="Q1428" s="18">
        <f t="shared" si="4062"/>
        <v>8580</v>
      </c>
      <c r="R1428" s="18">
        <f t="shared" si="4062"/>
        <v>0</v>
      </c>
      <c r="S1428" s="18">
        <f t="shared" si="4062"/>
        <v>0</v>
      </c>
      <c r="T1428" s="18">
        <f t="shared" si="4012"/>
        <v>3900</v>
      </c>
      <c r="U1428" s="18">
        <f t="shared" si="4013"/>
        <v>8320</v>
      </c>
      <c r="V1428" s="18">
        <f t="shared" si="4014"/>
        <v>8580</v>
      </c>
      <c r="W1428" s="18">
        <f t="shared" si="4063"/>
        <v>0</v>
      </c>
      <c r="X1428" s="18">
        <f t="shared" si="4063"/>
        <v>0</v>
      </c>
      <c r="Y1428" s="18">
        <f t="shared" si="4063"/>
        <v>0</v>
      </c>
      <c r="Z1428" s="18">
        <f t="shared" si="4063"/>
        <v>0</v>
      </c>
      <c r="AA1428" s="18">
        <f t="shared" si="4063"/>
        <v>0</v>
      </c>
      <c r="AB1428" s="18">
        <f t="shared" si="4063"/>
        <v>0</v>
      </c>
      <c r="AC1428" s="18">
        <f t="shared" si="4033"/>
        <v>3900</v>
      </c>
      <c r="AD1428" s="18">
        <f t="shared" si="4034"/>
        <v>8320</v>
      </c>
      <c r="AE1428" s="18">
        <f t="shared" si="4035"/>
        <v>8580</v>
      </c>
      <c r="AF1428" s="18">
        <f t="shared" si="4063"/>
        <v>0</v>
      </c>
      <c r="AG1428" s="18">
        <f t="shared" si="4063"/>
        <v>0</v>
      </c>
      <c r="AH1428" s="18">
        <f t="shared" si="4063"/>
        <v>0</v>
      </c>
      <c r="AI1428" s="18">
        <f t="shared" si="3966"/>
        <v>3900</v>
      </c>
      <c r="AJ1428" s="18">
        <f t="shared" si="3967"/>
        <v>8320</v>
      </c>
      <c r="AK1428" s="18">
        <f t="shared" si="3968"/>
        <v>8580</v>
      </c>
      <c r="AL1428" s="18">
        <f t="shared" si="4063"/>
        <v>0</v>
      </c>
      <c r="AM1428" s="18">
        <f t="shared" si="3970"/>
        <v>3900</v>
      </c>
      <c r="AN1428" s="18">
        <f t="shared" si="4063"/>
        <v>0</v>
      </c>
      <c r="AO1428" s="18">
        <f t="shared" si="4063"/>
        <v>0</v>
      </c>
      <c r="AP1428" s="18">
        <f t="shared" si="4063"/>
        <v>0</v>
      </c>
      <c r="AQ1428" s="18">
        <f t="shared" si="3923"/>
        <v>3900</v>
      </c>
      <c r="AR1428" s="18">
        <f t="shared" si="3924"/>
        <v>8320</v>
      </c>
      <c r="AS1428" s="18">
        <f t="shared" si="3925"/>
        <v>8580</v>
      </c>
      <c r="AT1428" s="18">
        <f t="shared" si="4063"/>
        <v>0</v>
      </c>
      <c r="AU1428" s="18">
        <f t="shared" si="4063"/>
        <v>0</v>
      </c>
      <c r="AV1428" s="18">
        <f t="shared" si="4063"/>
        <v>0</v>
      </c>
      <c r="AW1428" s="18">
        <f t="shared" si="3926"/>
        <v>3900</v>
      </c>
      <c r="AX1428" s="18">
        <f t="shared" si="3927"/>
        <v>8320</v>
      </c>
      <c r="AY1428" s="18">
        <f t="shared" si="3928"/>
        <v>8580</v>
      </c>
      <c r="AZ1428" s="18">
        <f t="shared" si="4063"/>
        <v>0</v>
      </c>
      <c r="BA1428" s="18">
        <f t="shared" si="4063"/>
        <v>0</v>
      </c>
      <c r="BB1428" s="18">
        <f t="shared" si="4063"/>
        <v>0</v>
      </c>
      <c r="BC1428" s="18">
        <f t="shared" si="3920"/>
        <v>3900</v>
      </c>
      <c r="BD1428" s="18">
        <f t="shared" si="3921"/>
        <v>8320</v>
      </c>
      <c r="BE1428" s="18">
        <f t="shared" si="3922"/>
        <v>8580</v>
      </c>
      <c r="BF1428" s="18">
        <f t="shared" si="4063"/>
        <v>0</v>
      </c>
      <c r="BG1428" s="18">
        <f t="shared" si="4063"/>
        <v>0</v>
      </c>
      <c r="BH1428" s="18">
        <f t="shared" si="4063"/>
        <v>0</v>
      </c>
      <c r="BI1428" s="18">
        <f t="shared" si="3914"/>
        <v>3900</v>
      </c>
      <c r="BJ1428" s="18">
        <f t="shared" si="3915"/>
        <v>8320</v>
      </c>
      <c r="BK1428" s="18">
        <f t="shared" si="3916"/>
        <v>8580</v>
      </c>
      <c r="BL1428" s="18">
        <f t="shared" si="4063"/>
        <v>0</v>
      </c>
      <c r="BM1428" s="18">
        <f t="shared" si="4063"/>
        <v>0</v>
      </c>
      <c r="BN1428" s="18">
        <f t="shared" si="4063"/>
        <v>0</v>
      </c>
      <c r="BO1428" s="18">
        <f t="shared" si="3882"/>
        <v>3900</v>
      </c>
      <c r="BP1428" s="18">
        <f t="shared" si="3883"/>
        <v>8320</v>
      </c>
      <c r="BQ1428" s="18">
        <f t="shared" si="3884"/>
        <v>8580</v>
      </c>
      <c r="BR1428" s="18">
        <f t="shared" si="4063"/>
        <v>0</v>
      </c>
      <c r="BS1428" s="18">
        <f t="shared" si="4063"/>
        <v>0</v>
      </c>
      <c r="BT1428" s="18">
        <f t="shared" si="4063"/>
        <v>0</v>
      </c>
      <c r="BU1428" s="18">
        <f t="shared" si="3866"/>
        <v>3900</v>
      </c>
      <c r="BV1428" s="18">
        <f t="shared" si="3867"/>
        <v>8320</v>
      </c>
      <c r="BW1428" s="18">
        <f t="shared" si="3868"/>
        <v>8580</v>
      </c>
      <c r="BX1428" s="18">
        <f t="shared" si="4063"/>
        <v>0</v>
      </c>
      <c r="BY1428" s="18">
        <f t="shared" si="4063"/>
        <v>0</v>
      </c>
      <c r="BZ1428" s="18">
        <f t="shared" si="4063"/>
        <v>0</v>
      </c>
      <c r="CA1428" s="18">
        <f t="shared" si="4058"/>
        <v>3900</v>
      </c>
      <c r="CB1428" s="18">
        <f t="shared" si="4059"/>
        <v>8320</v>
      </c>
      <c r="CC1428" s="18">
        <f t="shared" si="4060"/>
        <v>8580</v>
      </c>
      <c r="CD1428" s="18">
        <f t="shared" si="4063"/>
        <v>0</v>
      </c>
      <c r="CE1428" s="27"/>
      <c r="CF1428" s="33"/>
    </row>
    <row r="1429" spans="1:84" x14ac:dyDescent="0.3">
      <c r="A1429" s="19" t="s">
        <v>1485</v>
      </c>
      <c r="B1429" s="39">
        <v>620</v>
      </c>
      <c r="C1429" s="41"/>
      <c r="D1429" s="41"/>
      <c r="E1429" s="14" t="s">
        <v>569</v>
      </c>
      <c r="F1429" s="18">
        <f t="shared" si="4061"/>
        <v>3900</v>
      </c>
      <c r="G1429" s="18">
        <f t="shared" si="4061"/>
        <v>8320</v>
      </c>
      <c r="H1429" s="18">
        <f t="shared" si="4061"/>
        <v>0</v>
      </c>
      <c r="I1429" s="18">
        <f t="shared" si="4061"/>
        <v>0</v>
      </c>
      <c r="J1429" s="18">
        <f t="shared" si="4061"/>
        <v>0</v>
      </c>
      <c r="K1429" s="18">
        <f t="shared" si="4061"/>
        <v>0</v>
      </c>
      <c r="L1429" s="18">
        <f t="shared" si="3870"/>
        <v>3900</v>
      </c>
      <c r="M1429" s="18">
        <f t="shared" si="3871"/>
        <v>8320</v>
      </c>
      <c r="N1429" s="18">
        <f t="shared" si="3872"/>
        <v>0</v>
      </c>
      <c r="O1429" s="18">
        <f t="shared" si="4062"/>
        <v>0</v>
      </c>
      <c r="P1429" s="18">
        <f t="shared" si="4062"/>
        <v>0</v>
      </c>
      <c r="Q1429" s="18">
        <f t="shared" si="4062"/>
        <v>8580</v>
      </c>
      <c r="R1429" s="18">
        <f t="shared" si="4062"/>
        <v>0</v>
      </c>
      <c r="S1429" s="18">
        <f t="shared" si="4062"/>
        <v>0</v>
      </c>
      <c r="T1429" s="18">
        <f t="shared" si="4012"/>
        <v>3900</v>
      </c>
      <c r="U1429" s="18">
        <f t="shared" si="4013"/>
        <v>8320</v>
      </c>
      <c r="V1429" s="18">
        <f t="shared" si="4014"/>
        <v>8580</v>
      </c>
      <c r="W1429" s="18">
        <f t="shared" si="4063"/>
        <v>0</v>
      </c>
      <c r="X1429" s="18">
        <f t="shared" si="4063"/>
        <v>0</v>
      </c>
      <c r="Y1429" s="18">
        <f t="shared" si="4063"/>
        <v>0</v>
      </c>
      <c r="Z1429" s="18">
        <f t="shared" si="4063"/>
        <v>0</v>
      </c>
      <c r="AA1429" s="18">
        <f t="shared" si="4063"/>
        <v>0</v>
      </c>
      <c r="AB1429" s="18">
        <f t="shared" si="4063"/>
        <v>0</v>
      </c>
      <c r="AC1429" s="18">
        <f t="shared" si="4033"/>
        <v>3900</v>
      </c>
      <c r="AD1429" s="18">
        <f t="shared" si="4034"/>
        <v>8320</v>
      </c>
      <c r="AE1429" s="18">
        <f t="shared" si="4035"/>
        <v>8580</v>
      </c>
      <c r="AF1429" s="18">
        <f t="shared" si="4063"/>
        <v>0</v>
      </c>
      <c r="AG1429" s="18">
        <f t="shared" si="4063"/>
        <v>0</v>
      </c>
      <c r="AH1429" s="18">
        <f t="shared" si="4063"/>
        <v>0</v>
      </c>
      <c r="AI1429" s="18">
        <f t="shared" si="3966"/>
        <v>3900</v>
      </c>
      <c r="AJ1429" s="18">
        <f t="shared" si="3967"/>
        <v>8320</v>
      </c>
      <c r="AK1429" s="18">
        <f t="shared" si="3968"/>
        <v>8580</v>
      </c>
      <c r="AL1429" s="18">
        <f t="shared" si="4063"/>
        <v>0</v>
      </c>
      <c r="AM1429" s="18">
        <f t="shared" si="3970"/>
        <v>3900</v>
      </c>
      <c r="AN1429" s="18">
        <f t="shared" si="4063"/>
        <v>0</v>
      </c>
      <c r="AO1429" s="18">
        <f t="shared" si="4063"/>
        <v>0</v>
      </c>
      <c r="AP1429" s="18">
        <f t="shared" si="4063"/>
        <v>0</v>
      </c>
      <c r="AQ1429" s="18">
        <f t="shared" si="3923"/>
        <v>3900</v>
      </c>
      <c r="AR1429" s="18">
        <f t="shared" si="3924"/>
        <v>8320</v>
      </c>
      <c r="AS1429" s="18">
        <f t="shared" si="3925"/>
        <v>8580</v>
      </c>
      <c r="AT1429" s="18">
        <f t="shared" si="4063"/>
        <v>0</v>
      </c>
      <c r="AU1429" s="18">
        <f t="shared" si="4063"/>
        <v>0</v>
      </c>
      <c r="AV1429" s="18">
        <f t="shared" si="4063"/>
        <v>0</v>
      </c>
      <c r="AW1429" s="18">
        <f t="shared" si="3926"/>
        <v>3900</v>
      </c>
      <c r="AX1429" s="18">
        <f t="shared" si="3927"/>
        <v>8320</v>
      </c>
      <c r="AY1429" s="18">
        <f t="shared" si="3928"/>
        <v>8580</v>
      </c>
      <c r="AZ1429" s="18">
        <f t="shared" si="4063"/>
        <v>0</v>
      </c>
      <c r="BA1429" s="18">
        <f t="shared" si="4063"/>
        <v>0</v>
      </c>
      <c r="BB1429" s="18">
        <f t="shared" si="4063"/>
        <v>0</v>
      </c>
      <c r="BC1429" s="18">
        <f t="shared" si="3920"/>
        <v>3900</v>
      </c>
      <c r="BD1429" s="18">
        <f t="shared" si="3921"/>
        <v>8320</v>
      </c>
      <c r="BE1429" s="18">
        <f t="shared" si="3922"/>
        <v>8580</v>
      </c>
      <c r="BF1429" s="18">
        <f t="shared" si="4063"/>
        <v>0</v>
      </c>
      <c r="BG1429" s="18">
        <f t="shared" si="4063"/>
        <v>0</v>
      </c>
      <c r="BH1429" s="18">
        <f t="shared" si="4063"/>
        <v>0</v>
      </c>
      <c r="BI1429" s="18">
        <f t="shared" si="3914"/>
        <v>3900</v>
      </c>
      <c r="BJ1429" s="18">
        <f t="shared" si="3915"/>
        <v>8320</v>
      </c>
      <c r="BK1429" s="18">
        <f t="shared" si="3916"/>
        <v>8580</v>
      </c>
      <c r="BL1429" s="18">
        <f t="shared" si="4063"/>
        <v>0</v>
      </c>
      <c r="BM1429" s="18">
        <f t="shared" si="4063"/>
        <v>0</v>
      </c>
      <c r="BN1429" s="18">
        <f t="shared" si="4063"/>
        <v>0</v>
      </c>
      <c r="BO1429" s="18">
        <f t="shared" si="3882"/>
        <v>3900</v>
      </c>
      <c r="BP1429" s="18">
        <f t="shared" si="3883"/>
        <v>8320</v>
      </c>
      <c r="BQ1429" s="18">
        <f t="shared" si="3884"/>
        <v>8580</v>
      </c>
      <c r="BR1429" s="18">
        <f t="shared" si="4063"/>
        <v>0</v>
      </c>
      <c r="BS1429" s="18">
        <f t="shared" si="4063"/>
        <v>0</v>
      </c>
      <c r="BT1429" s="18">
        <f t="shared" si="4063"/>
        <v>0</v>
      </c>
      <c r="BU1429" s="18">
        <f t="shared" si="3866"/>
        <v>3900</v>
      </c>
      <c r="BV1429" s="18">
        <f t="shared" si="3867"/>
        <v>8320</v>
      </c>
      <c r="BW1429" s="18">
        <f t="shared" si="3868"/>
        <v>8580</v>
      </c>
      <c r="BX1429" s="18">
        <f t="shared" si="4063"/>
        <v>0</v>
      </c>
      <c r="BY1429" s="18">
        <f t="shared" si="4063"/>
        <v>0</v>
      </c>
      <c r="BZ1429" s="18">
        <f t="shared" si="4063"/>
        <v>0</v>
      </c>
      <c r="CA1429" s="18">
        <f t="shared" si="4058"/>
        <v>3900</v>
      </c>
      <c r="CB1429" s="18">
        <f t="shared" si="4059"/>
        <v>8320</v>
      </c>
      <c r="CC1429" s="18">
        <f t="shared" si="4060"/>
        <v>8580</v>
      </c>
      <c r="CD1429" s="18">
        <f t="shared" si="4063"/>
        <v>0</v>
      </c>
      <c r="CE1429" s="27"/>
      <c r="CF1429" s="33"/>
    </row>
    <row r="1430" spans="1:84" x14ac:dyDescent="0.3">
      <c r="A1430" s="19" t="s">
        <v>1485</v>
      </c>
      <c r="B1430" s="39">
        <v>620</v>
      </c>
      <c r="C1430" s="41" t="s">
        <v>27</v>
      </c>
      <c r="D1430" s="41" t="s">
        <v>5</v>
      </c>
      <c r="E1430" s="14" t="s">
        <v>531</v>
      </c>
      <c r="F1430" s="23">
        <v>3900</v>
      </c>
      <c r="G1430" s="23">
        <v>8320</v>
      </c>
      <c r="H1430" s="18"/>
      <c r="I1430" s="18"/>
      <c r="J1430" s="18"/>
      <c r="K1430" s="18"/>
      <c r="L1430" s="18">
        <f t="shared" si="3870"/>
        <v>3900</v>
      </c>
      <c r="M1430" s="18">
        <f t="shared" si="3871"/>
        <v>8320</v>
      </c>
      <c r="N1430" s="18">
        <f t="shared" si="3872"/>
        <v>0</v>
      </c>
      <c r="O1430" s="18"/>
      <c r="P1430" s="18"/>
      <c r="Q1430" s="18">
        <v>8580</v>
      </c>
      <c r="R1430" s="18"/>
      <c r="S1430" s="18"/>
      <c r="T1430" s="18">
        <f t="shared" si="4012"/>
        <v>3900</v>
      </c>
      <c r="U1430" s="18">
        <f t="shared" si="4013"/>
        <v>8320</v>
      </c>
      <c r="V1430" s="18">
        <f t="shared" si="4014"/>
        <v>8580</v>
      </c>
      <c r="W1430" s="18"/>
      <c r="X1430" s="18"/>
      <c r="Y1430" s="18"/>
      <c r="Z1430" s="18"/>
      <c r="AA1430" s="18"/>
      <c r="AB1430" s="18"/>
      <c r="AC1430" s="18">
        <f t="shared" si="4033"/>
        <v>3900</v>
      </c>
      <c r="AD1430" s="18">
        <f t="shared" si="4034"/>
        <v>8320</v>
      </c>
      <c r="AE1430" s="18">
        <f t="shared" si="4035"/>
        <v>8580</v>
      </c>
      <c r="AF1430" s="18"/>
      <c r="AG1430" s="18"/>
      <c r="AH1430" s="18"/>
      <c r="AI1430" s="18">
        <f t="shared" si="3966"/>
        <v>3900</v>
      </c>
      <c r="AJ1430" s="18">
        <f t="shared" si="3967"/>
        <v>8320</v>
      </c>
      <c r="AK1430" s="18">
        <f t="shared" si="3968"/>
        <v>8580</v>
      </c>
      <c r="AL1430" s="18"/>
      <c r="AM1430" s="18">
        <f t="shared" si="3970"/>
        <v>3900</v>
      </c>
      <c r="AN1430" s="18"/>
      <c r="AO1430" s="18"/>
      <c r="AP1430" s="18"/>
      <c r="AQ1430" s="18">
        <f t="shared" si="3923"/>
        <v>3900</v>
      </c>
      <c r="AR1430" s="18">
        <f t="shared" si="3924"/>
        <v>8320</v>
      </c>
      <c r="AS1430" s="18">
        <f t="shared" si="3925"/>
        <v>8580</v>
      </c>
      <c r="AT1430" s="18"/>
      <c r="AU1430" s="18"/>
      <c r="AV1430" s="18"/>
      <c r="AW1430" s="18">
        <f t="shared" si="3926"/>
        <v>3900</v>
      </c>
      <c r="AX1430" s="18">
        <f t="shared" si="3927"/>
        <v>8320</v>
      </c>
      <c r="AY1430" s="18">
        <f t="shared" si="3928"/>
        <v>8580</v>
      </c>
      <c r="AZ1430" s="18"/>
      <c r="BA1430" s="18"/>
      <c r="BB1430" s="18"/>
      <c r="BC1430" s="18">
        <f t="shared" si="3920"/>
        <v>3900</v>
      </c>
      <c r="BD1430" s="18">
        <f t="shared" si="3921"/>
        <v>8320</v>
      </c>
      <c r="BE1430" s="18">
        <f t="shared" si="3922"/>
        <v>8580</v>
      </c>
      <c r="BF1430" s="18"/>
      <c r="BG1430" s="18"/>
      <c r="BH1430" s="18"/>
      <c r="BI1430" s="18">
        <f t="shared" si="3914"/>
        <v>3900</v>
      </c>
      <c r="BJ1430" s="18">
        <f t="shared" si="3915"/>
        <v>8320</v>
      </c>
      <c r="BK1430" s="18">
        <f t="shared" si="3916"/>
        <v>8580</v>
      </c>
      <c r="BL1430" s="18"/>
      <c r="BM1430" s="18"/>
      <c r="BN1430" s="18"/>
      <c r="BO1430" s="18">
        <f t="shared" si="3882"/>
        <v>3900</v>
      </c>
      <c r="BP1430" s="18">
        <f t="shared" si="3883"/>
        <v>8320</v>
      </c>
      <c r="BQ1430" s="18">
        <f t="shared" si="3884"/>
        <v>8580</v>
      </c>
      <c r="BR1430" s="18"/>
      <c r="BS1430" s="18"/>
      <c r="BT1430" s="18"/>
      <c r="BU1430" s="18">
        <f t="shared" si="3866"/>
        <v>3900</v>
      </c>
      <c r="BV1430" s="18">
        <f t="shared" si="3867"/>
        <v>8320</v>
      </c>
      <c r="BW1430" s="18">
        <f t="shared" si="3868"/>
        <v>8580</v>
      </c>
      <c r="BX1430" s="18"/>
      <c r="BY1430" s="18"/>
      <c r="BZ1430" s="18"/>
      <c r="CA1430" s="18">
        <f t="shared" si="4058"/>
        <v>3900</v>
      </c>
      <c r="CB1430" s="18">
        <f t="shared" si="4059"/>
        <v>8320</v>
      </c>
      <c r="CC1430" s="18">
        <f t="shared" si="4060"/>
        <v>8580</v>
      </c>
      <c r="CD1430" s="18"/>
      <c r="CE1430" s="27"/>
      <c r="CF1430" s="33"/>
    </row>
    <row r="1431" spans="1:84" ht="62.4" x14ac:dyDescent="0.3">
      <c r="A1431" s="41" t="s">
        <v>239</v>
      </c>
      <c r="B1431" s="39"/>
      <c r="C1431" s="41"/>
      <c r="D1431" s="41"/>
      <c r="E1431" s="14" t="s">
        <v>862</v>
      </c>
      <c r="F1431" s="18">
        <f>F1432+F1437</f>
        <v>48917.600000000006</v>
      </c>
      <c r="G1431" s="18">
        <f t="shared" ref="G1431:CD1431" si="4064">G1432+G1437</f>
        <v>1200</v>
      </c>
      <c r="H1431" s="18">
        <f t="shared" si="4064"/>
        <v>0</v>
      </c>
      <c r="I1431" s="18">
        <f t="shared" ref="I1431:K1431" si="4065">I1432+I1437</f>
        <v>0</v>
      </c>
      <c r="J1431" s="18">
        <f t="shared" si="4065"/>
        <v>0</v>
      </c>
      <c r="K1431" s="18">
        <f t="shared" si="4065"/>
        <v>0</v>
      </c>
      <c r="L1431" s="18">
        <f t="shared" si="3870"/>
        <v>48917.600000000006</v>
      </c>
      <c r="M1431" s="18">
        <f t="shared" si="3871"/>
        <v>1200</v>
      </c>
      <c r="N1431" s="18">
        <f t="shared" si="3872"/>
        <v>0</v>
      </c>
      <c r="O1431" s="18">
        <f t="shared" ref="O1431:S1431" si="4066">O1432+O1437</f>
        <v>0</v>
      </c>
      <c r="P1431" s="18">
        <f t="shared" si="4066"/>
        <v>0</v>
      </c>
      <c r="Q1431" s="18">
        <f t="shared" si="4066"/>
        <v>0</v>
      </c>
      <c r="R1431" s="18">
        <f t="shared" si="4066"/>
        <v>0</v>
      </c>
      <c r="S1431" s="18">
        <f t="shared" si="4066"/>
        <v>0</v>
      </c>
      <c r="T1431" s="18">
        <f t="shared" si="4012"/>
        <v>48917.600000000006</v>
      </c>
      <c r="U1431" s="18">
        <f t="shared" si="4013"/>
        <v>1200</v>
      </c>
      <c r="V1431" s="18">
        <f t="shared" si="4014"/>
        <v>0</v>
      </c>
      <c r="W1431" s="18">
        <f t="shared" ref="W1431:AB1431" si="4067">W1432+W1437</f>
        <v>0</v>
      </c>
      <c r="X1431" s="18">
        <f t="shared" si="4067"/>
        <v>0</v>
      </c>
      <c r="Y1431" s="18">
        <f t="shared" si="4067"/>
        <v>0</v>
      </c>
      <c r="Z1431" s="18">
        <f t="shared" si="4067"/>
        <v>0</v>
      </c>
      <c r="AA1431" s="18">
        <f t="shared" si="4067"/>
        <v>0</v>
      </c>
      <c r="AB1431" s="18">
        <f t="shared" si="4067"/>
        <v>0</v>
      </c>
      <c r="AC1431" s="18">
        <f t="shared" si="4033"/>
        <v>48917.600000000006</v>
      </c>
      <c r="AD1431" s="18">
        <f t="shared" si="4034"/>
        <v>1200</v>
      </c>
      <c r="AE1431" s="18">
        <f t="shared" si="4035"/>
        <v>0</v>
      </c>
      <c r="AF1431" s="18">
        <f t="shared" ref="AF1431:AH1431" si="4068">AF1432+AF1437</f>
        <v>0</v>
      </c>
      <c r="AG1431" s="18">
        <f t="shared" si="4068"/>
        <v>0</v>
      </c>
      <c r="AH1431" s="18">
        <f t="shared" si="4068"/>
        <v>0</v>
      </c>
      <c r="AI1431" s="18">
        <f t="shared" si="3966"/>
        <v>48917.600000000006</v>
      </c>
      <c r="AJ1431" s="18">
        <f t="shared" si="3967"/>
        <v>1200</v>
      </c>
      <c r="AK1431" s="18">
        <f t="shared" si="3968"/>
        <v>0</v>
      </c>
      <c r="AL1431" s="18">
        <f t="shared" ref="AL1431" si="4069">AL1432+AL1437</f>
        <v>0</v>
      </c>
      <c r="AM1431" s="18">
        <f t="shared" si="3970"/>
        <v>48917.600000000006</v>
      </c>
      <c r="AN1431" s="18">
        <f t="shared" ref="AN1431:AP1431" si="4070">AN1432+AN1437</f>
        <v>0</v>
      </c>
      <c r="AO1431" s="18">
        <f t="shared" si="4070"/>
        <v>0</v>
      </c>
      <c r="AP1431" s="18">
        <f t="shared" si="4070"/>
        <v>0</v>
      </c>
      <c r="AQ1431" s="18">
        <f t="shared" si="3923"/>
        <v>48917.600000000006</v>
      </c>
      <c r="AR1431" s="18">
        <f t="shared" si="3924"/>
        <v>1200</v>
      </c>
      <c r="AS1431" s="18">
        <f t="shared" si="3925"/>
        <v>0</v>
      </c>
      <c r="AT1431" s="18">
        <f t="shared" ref="AT1431:AV1431" si="4071">AT1432+AT1437</f>
        <v>0</v>
      </c>
      <c r="AU1431" s="18">
        <f t="shared" si="4071"/>
        <v>0</v>
      </c>
      <c r="AV1431" s="18">
        <f t="shared" si="4071"/>
        <v>0</v>
      </c>
      <c r="AW1431" s="18">
        <f t="shared" si="3926"/>
        <v>48917.600000000006</v>
      </c>
      <c r="AX1431" s="18">
        <f t="shared" si="3927"/>
        <v>1200</v>
      </c>
      <c r="AY1431" s="18">
        <f t="shared" si="3928"/>
        <v>0</v>
      </c>
      <c r="AZ1431" s="18">
        <f t="shared" ref="AZ1431:BB1431" si="4072">AZ1432+AZ1437</f>
        <v>0</v>
      </c>
      <c r="BA1431" s="18">
        <f t="shared" si="4072"/>
        <v>0</v>
      </c>
      <c r="BB1431" s="18">
        <f t="shared" si="4072"/>
        <v>0</v>
      </c>
      <c r="BC1431" s="18">
        <f t="shared" si="3920"/>
        <v>48917.600000000006</v>
      </c>
      <c r="BD1431" s="18">
        <f t="shared" si="3921"/>
        <v>1200</v>
      </c>
      <c r="BE1431" s="18">
        <f t="shared" si="3922"/>
        <v>0</v>
      </c>
      <c r="BF1431" s="18">
        <f t="shared" ref="BF1431:BH1431" si="4073">BF1432+BF1437</f>
        <v>0</v>
      </c>
      <c r="BG1431" s="18">
        <f t="shared" si="4073"/>
        <v>0</v>
      </c>
      <c r="BH1431" s="18">
        <f t="shared" si="4073"/>
        <v>0</v>
      </c>
      <c r="BI1431" s="18">
        <f t="shared" si="3914"/>
        <v>48917.600000000006</v>
      </c>
      <c r="BJ1431" s="18">
        <f t="shared" si="3915"/>
        <v>1200</v>
      </c>
      <c r="BK1431" s="18">
        <f t="shared" si="3916"/>
        <v>0</v>
      </c>
      <c r="BL1431" s="18">
        <f t="shared" ref="BL1431:BN1431" si="4074">BL1432+BL1437</f>
        <v>0</v>
      </c>
      <c r="BM1431" s="18">
        <f t="shared" si="4074"/>
        <v>0</v>
      </c>
      <c r="BN1431" s="18">
        <f t="shared" si="4074"/>
        <v>0</v>
      </c>
      <c r="BO1431" s="18">
        <f t="shared" si="3882"/>
        <v>48917.600000000006</v>
      </c>
      <c r="BP1431" s="18">
        <f t="shared" si="3883"/>
        <v>1200</v>
      </c>
      <c r="BQ1431" s="18">
        <f t="shared" si="3884"/>
        <v>0</v>
      </c>
      <c r="BR1431" s="18">
        <f t="shared" ref="BR1431:BT1431" si="4075">BR1432+BR1437</f>
        <v>0</v>
      </c>
      <c r="BS1431" s="18">
        <f t="shared" si="4075"/>
        <v>0</v>
      </c>
      <c r="BT1431" s="18">
        <f t="shared" si="4075"/>
        <v>0</v>
      </c>
      <c r="BU1431" s="18">
        <f t="shared" ref="BU1431:BU1497" si="4076">BO1431+BR1431</f>
        <v>48917.600000000006</v>
      </c>
      <c r="BV1431" s="18">
        <f t="shared" ref="BV1431:BV1497" si="4077">BP1431+BS1431</f>
        <v>1200</v>
      </c>
      <c r="BW1431" s="18">
        <f t="shared" ref="BW1431:BW1497" si="4078">BQ1431+BT1431</f>
        <v>0</v>
      </c>
      <c r="BX1431" s="18">
        <f t="shared" ref="BX1431:BZ1431" si="4079">BX1432+BX1437</f>
        <v>0</v>
      </c>
      <c r="BY1431" s="18">
        <f t="shared" si="4079"/>
        <v>0</v>
      </c>
      <c r="BZ1431" s="18">
        <f t="shared" si="4079"/>
        <v>0</v>
      </c>
      <c r="CA1431" s="18">
        <f t="shared" si="4058"/>
        <v>48917.600000000006</v>
      </c>
      <c r="CB1431" s="18">
        <f t="shared" si="4059"/>
        <v>1200</v>
      </c>
      <c r="CC1431" s="18">
        <f t="shared" si="4060"/>
        <v>0</v>
      </c>
      <c r="CD1431" s="18">
        <f t="shared" si="4064"/>
        <v>0</v>
      </c>
      <c r="CE1431" s="27"/>
      <c r="CF1431" s="33"/>
    </row>
    <row r="1432" spans="1:84" ht="46.8" x14ac:dyDescent="0.3">
      <c r="A1432" s="41" t="s">
        <v>238</v>
      </c>
      <c r="B1432" s="39"/>
      <c r="C1432" s="41"/>
      <c r="D1432" s="41"/>
      <c r="E1432" s="14" t="s">
        <v>863</v>
      </c>
      <c r="F1432" s="18">
        <f t="shared" ref="F1432:K1433" si="4080">F1433</f>
        <v>47717.600000000006</v>
      </c>
      <c r="G1432" s="18">
        <f t="shared" si="4080"/>
        <v>0</v>
      </c>
      <c r="H1432" s="18">
        <f t="shared" si="4080"/>
        <v>0</v>
      </c>
      <c r="I1432" s="18">
        <f t="shared" si="4080"/>
        <v>0</v>
      </c>
      <c r="J1432" s="18">
        <f t="shared" si="4080"/>
        <v>0</v>
      </c>
      <c r="K1432" s="18">
        <f t="shared" si="4080"/>
        <v>0</v>
      </c>
      <c r="L1432" s="18">
        <f t="shared" si="3870"/>
        <v>47717.600000000006</v>
      </c>
      <c r="M1432" s="18">
        <f t="shared" si="3871"/>
        <v>0</v>
      </c>
      <c r="N1432" s="18">
        <f t="shared" si="3872"/>
        <v>0</v>
      </c>
      <c r="O1432" s="18">
        <f t="shared" ref="O1432:S1433" si="4081">O1433</f>
        <v>0</v>
      </c>
      <c r="P1432" s="18">
        <f t="shared" si="4081"/>
        <v>0</v>
      </c>
      <c r="Q1432" s="18">
        <f t="shared" si="4081"/>
        <v>0</v>
      </c>
      <c r="R1432" s="18">
        <f t="shared" si="4081"/>
        <v>0</v>
      </c>
      <c r="S1432" s="18">
        <f t="shared" si="4081"/>
        <v>0</v>
      </c>
      <c r="T1432" s="18">
        <f t="shared" si="4012"/>
        <v>47717.600000000006</v>
      </c>
      <c r="U1432" s="18">
        <f t="shared" si="4013"/>
        <v>0</v>
      </c>
      <c r="V1432" s="18">
        <f t="shared" si="4014"/>
        <v>0</v>
      </c>
      <c r="W1432" s="18">
        <f t="shared" ref="W1432:CD1433" si="4082">W1433</f>
        <v>0</v>
      </c>
      <c r="X1432" s="18">
        <f t="shared" si="4082"/>
        <v>0</v>
      </c>
      <c r="Y1432" s="18">
        <f t="shared" si="4082"/>
        <v>0</v>
      </c>
      <c r="Z1432" s="18">
        <f t="shared" si="4082"/>
        <v>0</v>
      </c>
      <c r="AA1432" s="18">
        <f t="shared" si="4082"/>
        <v>0</v>
      </c>
      <c r="AB1432" s="18">
        <f t="shared" si="4082"/>
        <v>0</v>
      </c>
      <c r="AC1432" s="18">
        <f t="shared" si="4033"/>
        <v>47717.600000000006</v>
      </c>
      <c r="AD1432" s="18">
        <f t="shared" si="4034"/>
        <v>0</v>
      </c>
      <c r="AE1432" s="18">
        <f t="shared" si="4035"/>
        <v>0</v>
      </c>
      <c r="AF1432" s="18">
        <f t="shared" si="4082"/>
        <v>0</v>
      </c>
      <c r="AG1432" s="18">
        <f t="shared" si="4082"/>
        <v>0</v>
      </c>
      <c r="AH1432" s="18">
        <f t="shared" si="4082"/>
        <v>0</v>
      </c>
      <c r="AI1432" s="18">
        <f t="shared" si="3966"/>
        <v>47717.600000000006</v>
      </c>
      <c r="AJ1432" s="18">
        <f t="shared" si="3967"/>
        <v>0</v>
      </c>
      <c r="AK1432" s="18">
        <f t="shared" si="3968"/>
        <v>0</v>
      </c>
      <c r="AL1432" s="18">
        <f t="shared" si="4082"/>
        <v>0</v>
      </c>
      <c r="AM1432" s="18">
        <f t="shared" si="3970"/>
        <v>47717.600000000006</v>
      </c>
      <c r="AN1432" s="18">
        <f t="shared" si="4082"/>
        <v>0</v>
      </c>
      <c r="AO1432" s="18">
        <f t="shared" si="4082"/>
        <v>0</v>
      </c>
      <c r="AP1432" s="18">
        <f t="shared" si="4082"/>
        <v>0</v>
      </c>
      <c r="AQ1432" s="18">
        <f t="shared" si="3923"/>
        <v>47717.600000000006</v>
      </c>
      <c r="AR1432" s="18">
        <f t="shared" si="3924"/>
        <v>0</v>
      </c>
      <c r="AS1432" s="18">
        <f t="shared" si="3925"/>
        <v>0</v>
      </c>
      <c r="AT1432" s="18">
        <f t="shared" si="4082"/>
        <v>0</v>
      </c>
      <c r="AU1432" s="18">
        <f t="shared" si="4082"/>
        <v>0</v>
      </c>
      <c r="AV1432" s="18">
        <f t="shared" si="4082"/>
        <v>0</v>
      </c>
      <c r="AW1432" s="18">
        <f t="shared" si="3926"/>
        <v>47717.600000000006</v>
      </c>
      <c r="AX1432" s="18">
        <f t="shared" si="3927"/>
        <v>0</v>
      </c>
      <c r="AY1432" s="18">
        <f t="shared" si="3928"/>
        <v>0</v>
      </c>
      <c r="AZ1432" s="18">
        <f t="shared" si="4082"/>
        <v>0</v>
      </c>
      <c r="BA1432" s="18">
        <f t="shared" si="4082"/>
        <v>0</v>
      </c>
      <c r="BB1432" s="18">
        <f t="shared" si="4082"/>
        <v>0</v>
      </c>
      <c r="BC1432" s="18">
        <f t="shared" si="3920"/>
        <v>47717.600000000006</v>
      </c>
      <c r="BD1432" s="18">
        <f t="shared" si="3921"/>
        <v>0</v>
      </c>
      <c r="BE1432" s="18">
        <f t="shared" si="3922"/>
        <v>0</v>
      </c>
      <c r="BF1432" s="18">
        <f t="shared" si="4082"/>
        <v>0</v>
      </c>
      <c r="BG1432" s="18">
        <f t="shared" si="4082"/>
        <v>0</v>
      </c>
      <c r="BH1432" s="18">
        <f t="shared" si="4082"/>
        <v>0</v>
      </c>
      <c r="BI1432" s="18">
        <f t="shared" si="3914"/>
        <v>47717.600000000006</v>
      </c>
      <c r="BJ1432" s="18">
        <f t="shared" si="3915"/>
        <v>0</v>
      </c>
      <c r="BK1432" s="18">
        <f t="shared" si="3916"/>
        <v>0</v>
      </c>
      <c r="BL1432" s="18">
        <f t="shared" si="4082"/>
        <v>0</v>
      </c>
      <c r="BM1432" s="18">
        <f t="shared" si="4082"/>
        <v>0</v>
      </c>
      <c r="BN1432" s="18">
        <f t="shared" si="4082"/>
        <v>0</v>
      </c>
      <c r="BO1432" s="18">
        <f t="shared" si="3882"/>
        <v>47717.600000000006</v>
      </c>
      <c r="BP1432" s="18">
        <f t="shared" si="3883"/>
        <v>0</v>
      </c>
      <c r="BQ1432" s="18">
        <f t="shared" si="3884"/>
        <v>0</v>
      </c>
      <c r="BR1432" s="18">
        <f t="shared" si="4082"/>
        <v>0</v>
      </c>
      <c r="BS1432" s="18">
        <f t="shared" si="4082"/>
        <v>0</v>
      </c>
      <c r="BT1432" s="18">
        <f t="shared" si="4082"/>
        <v>0</v>
      </c>
      <c r="BU1432" s="18">
        <f t="shared" si="4076"/>
        <v>47717.600000000006</v>
      </c>
      <c r="BV1432" s="18">
        <f t="shared" si="4077"/>
        <v>0</v>
      </c>
      <c r="BW1432" s="18">
        <f t="shared" si="4078"/>
        <v>0</v>
      </c>
      <c r="BX1432" s="18">
        <f t="shared" si="4082"/>
        <v>0</v>
      </c>
      <c r="BY1432" s="18">
        <f t="shared" si="4082"/>
        <v>0</v>
      </c>
      <c r="BZ1432" s="18">
        <f t="shared" si="4082"/>
        <v>0</v>
      </c>
      <c r="CA1432" s="18">
        <f t="shared" si="4058"/>
        <v>47717.600000000006</v>
      </c>
      <c r="CB1432" s="18">
        <f t="shared" si="4059"/>
        <v>0</v>
      </c>
      <c r="CC1432" s="18">
        <f t="shared" si="4060"/>
        <v>0</v>
      </c>
      <c r="CD1432" s="18">
        <f t="shared" si="4082"/>
        <v>0</v>
      </c>
      <c r="CE1432" s="27"/>
      <c r="CF1432" s="33"/>
    </row>
    <row r="1433" spans="1:84" ht="46.8" x14ac:dyDescent="0.3">
      <c r="A1433" s="41" t="s">
        <v>238</v>
      </c>
      <c r="B1433" s="39">
        <v>600</v>
      </c>
      <c r="C1433" s="41"/>
      <c r="D1433" s="41"/>
      <c r="E1433" s="14" t="s">
        <v>554</v>
      </c>
      <c r="F1433" s="18">
        <f t="shared" si="4080"/>
        <v>47717.600000000006</v>
      </c>
      <c r="G1433" s="18">
        <f t="shared" si="4080"/>
        <v>0</v>
      </c>
      <c r="H1433" s="18">
        <f t="shared" si="4080"/>
        <v>0</v>
      </c>
      <c r="I1433" s="18">
        <f t="shared" si="4080"/>
        <v>0</v>
      </c>
      <c r="J1433" s="18">
        <f t="shared" si="4080"/>
        <v>0</v>
      </c>
      <c r="K1433" s="18">
        <f t="shared" si="4080"/>
        <v>0</v>
      </c>
      <c r="L1433" s="18">
        <f t="shared" si="3870"/>
        <v>47717.600000000006</v>
      </c>
      <c r="M1433" s="18">
        <f t="shared" si="3871"/>
        <v>0</v>
      </c>
      <c r="N1433" s="18">
        <f t="shared" si="3872"/>
        <v>0</v>
      </c>
      <c r="O1433" s="18">
        <f t="shared" si="4081"/>
        <v>0</v>
      </c>
      <c r="P1433" s="18">
        <f t="shared" si="4081"/>
        <v>0</v>
      </c>
      <c r="Q1433" s="18">
        <f t="shared" si="4081"/>
        <v>0</v>
      </c>
      <c r="R1433" s="18">
        <f t="shared" si="4081"/>
        <v>0</v>
      </c>
      <c r="S1433" s="18">
        <f t="shared" si="4081"/>
        <v>0</v>
      </c>
      <c r="T1433" s="18">
        <f t="shared" si="4012"/>
        <v>47717.600000000006</v>
      </c>
      <c r="U1433" s="18">
        <f t="shared" si="4013"/>
        <v>0</v>
      </c>
      <c r="V1433" s="18">
        <f t="shared" si="4014"/>
        <v>0</v>
      </c>
      <c r="W1433" s="18">
        <f t="shared" si="4082"/>
        <v>0</v>
      </c>
      <c r="X1433" s="18">
        <f t="shared" si="4082"/>
        <v>0</v>
      </c>
      <c r="Y1433" s="18">
        <f t="shared" si="4082"/>
        <v>0</v>
      </c>
      <c r="Z1433" s="18">
        <f t="shared" si="4082"/>
        <v>0</v>
      </c>
      <c r="AA1433" s="18">
        <f t="shared" si="4082"/>
        <v>0</v>
      </c>
      <c r="AB1433" s="18">
        <f t="shared" si="4082"/>
        <v>0</v>
      </c>
      <c r="AC1433" s="18">
        <f t="shared" si="4033"/>
        <v>47717.600000000006</v>
      </c>
      <c r="AD1433" s="18">
        <f t="shared" si="4034"/>
        <v>0</v>
      </c>
      <c r="AE1433" s="18">
        <f t="shared" si="4035"/>
        <v>0</v>
      </c>
      <c r="AF1433" s="18">
        <f t="shared" si="4082"/>
        <v>0</v>
      </c>
      <c r="AG1433" s="18">
        <f t="shared" si="4082"/>
        <v>0</v>
      </c>
      <c r="AH1433" s="18">
        <f t="shared" si="4082"/>
        <v>0</v>
      </c>
      <c r="AI1433" s="18">
        <f t="shared" si="3966"/>
        <v>47717.600000000006</v>
      </c>
      <c r="AJ1433" s="18">
        <f t="shared" si="3967"/>
        <v>0</v>
      </c>
      <c r="AK1433" s="18">
        <f t="shared" si="3968"/>
        <v>0</v>
      </c>
      <c r="AL1433" s="18">
        <f t="shared" si="4082"/>
        <v>0</v>
      </c>
      <c r="AM1433" s="18">
        <f t="shared" si="3970"/>
        <v>47717.600000000006</v>
      </c>
      <c r="AN1433" s="18">
        <f t="shared" si="4082"/>
        <v>0</v>
      </c>
      <c r="AO1433" s="18">
        <f t="shared" si="4082"/>
        <v>0</v>
      </c>
      <c r="AP1433" s="18">
        <f t="shared" si="4082"/>
        <v>0</v>
      </c>
      <c r="AQ1433" s="18">
        <f t="shared" si="3923"/>
        <v>47717.600000000006</v>
      </c>
      <c r="AR1433" s="18">
        <f t="shared" si="3924"/>
        <v>0</v>
      </c>
      <c r="AS1433" s="18">
        <f t="shared" si="3925"/>
        <v>0</v>
      </c>
      <c r="AT1433" s="18">
        <f t="shared" si="4082"/>
        <v>0</v>
      </c>
      <c r="AU1433" s="18">
        <f t="shared" si="4082"/>
        <v>0</v>
      </c>
      <c r="AV1433" s="18">
        <f t="shared" si="4082"/>
        <v>0</v>
      </c>
      <c r="AW1433" s="18">
        <f t="shared" si="3926"/>
        <v>47717.600000000006</v>
      </c>
      <c r="AX1433" s="18">
        <f t="shared" si="3927"/>
        <v>0</v>
      </c>
      <c r="AY1433" s="18">
        <f t="shared" si="3928"/>
        <v>0</v>
      </c>
      <c r="AZ1433" s="18">
        <f t="shared" si="4082"/>
        <v>0</v>
      </c>
      <c r="BA1433" s="18">
        <f t="shared" si="4082"/>
        <v>0</v>
      </c>
      <c r="BB1433" s="18">
        <f t="shared" si="4082"/>
        <v>0</v>
      </c>
      <c r="BC1433" s="18">
        <f t="shared" si="3920"/>
        <v>47717.600000000006</v>
      </c>
      <c r="BD1433" s="18">
        <f t="shared" si="3921"/>
        <v>0</v>
      </c>
      <c r="BE1433" s="18">
        <f t="shared" si="3922"/>
        <v>0</v>
      </c>
      <c r="BF1433" s="18">
        <f t="shared" si="4082"/>
        <v>0</v>
      </c>
      <c r="BG1433" s="18">
        <f t="shared" si="4082"/>
        <v>0</v>
      </c>
      <c r="BH1433" s="18">
        <f t="shared" si="4082"/>
        <v>0</v>
      </c>
      <c r="BI1433" s="18">
        <f t="shared" si="3914"/>
        <v>47717.600000000006</v>
      </c>
      <c r="BJ1433" s="18">
        <f t="shared" si="3915"/>
        <v>0</v>
      </c>
      <c r="BK1433" s="18">
        <f t="shared" si="3916"/>
        <v>0</v>
      </c>
      <c r="BL1433" s="18">
        <f t="shared" si="4082"/>
        <v>0</v>
      </c>
      <c r="BM1433" s="18">
        <f t="shared" si="4082"/>
        <v>0</v>
      </c>
      <c r="BN1433" s="18">
        <f t="shared" si="4082"/>
        <v>0</v>
      </c>
      <c r="BO1433" s="18">
        <f t="shared" si="3882"/>
        <v>47717.600000000006</v>
      </c>
      <c r="BP1433" s="18">
        <f t="shared" si="3883"/>
        <v>0</v>
      </c>
      <c r="BQ1433" s="18">
        <f t="shared" si="3884"/>
        <v>0</v>
      </c>
      <c r="BR1433" s="18">
        <f t="shared" si="4082"/>
        <v>0</v>
      </c>
      <c r="BS1433" s="18">
        <f t="shared" si="4082"/>
        <v>0</v>
      </c>
      <c r="BT1433" s="18">
        <f t="shared" si="4082"/>
        <v>0</v>
      </c>
      <c r="BU1433" s="18">
        <f t="shared" si="4076"/>
        <v>47717.600000000006</v>
      </c>
      <c r="BV1433" s="18">
        <f t="shared" si="4077"/>
        <v>0</v>
      </c>
      <c r="BW1433" s="18">
        <f t="shared" si="4078"/>
        <v>0</v>
      </c>
      <c r="BX1433" s="18">
        <f t="shared" si="4082"/>
        <v>0</v>
      </c>
      <c r="BY1433" s="18">
        <f t="shared" si="4082"/>
        <v>0</v>
      </c>
      <c r="BZ1433" s="18">
        <f t="shared" si="4082"/>
        <v>0</v>
      </c>
      <c r="CA1433" s="18">
        <f t="shared" si="4058"/>
        <v>47717.600000000006</v>
      </c>
      <c r="CB1433" s="18">
        <f t="shared" si="4059"/>
        <v>0</v>
      </c>
      <c r="CC1433" s="18">
        <f t="shared" si="4060"/>
        <v>0</v>
      </c>
      <c r="CD1433" s="18">
        <f t="shared" si="4082"/>
        <v>0</v>
      </c>
      <c r="CE1433" s="27"/>
      <c r="CF1433" s="33"/>
    </row>
    <row r="1434" spans="1:84" x14ac:dyDescent="0.3">
      <c r="A1434" s="41" t="s">
        <v>238</v>
      </c>
      <c r="B1434" s="39">
        <v>620</v>
      </c>
      <c r="C1434" s="41"/>
      <c r="D1434" s="41"/>
      <c r="E1434" s="14" t="s">
        <v>569</v>
      </c>
      <c r="F1434" s="18">
        <f t="shared" ref="F1434:K1434" si="4083">F1435+F1436</f>
        <v>47717.600000000006</v>
      </c>
      <c r="G1434" s="18">
        <f t="shared" si="4083"/>
        <v>0</v>
      </c>
      <c r="H1434" s="18">
        <f t="shared" si="4083"/>
        <v>0</v>
      </c>
      <c r="I1434" s="18">
        <f t="shared" si="4083"/>
        <v>0</v>
      </c>
      <c r="J1434" s="18">
        <f t="shared" si="4083"/>
        <v>0</v>
      </c>
      <c r="K1434" s="18">
        <f t="shared" si="4083"/>
        <v>0</v>
      </c>
      <c r="L1434" s="18">
        <f t="shared" si="3870"/>
        <v>47717.600000000006</v>
      </c>
      <c r="M1434" s="18">
        <f t="shared" si="3871"/>
        <v>0</v>
      </c>
      <c r="N1434" s="18">
        <f t="shared" si="3872"/>
        <v>0</v>
      </c>
      <c r="O1434" s="18">
        <f t="shared" ref="O1434:S1434" si="4084">O1435+O1436</f>
        <v>0</v>
      </c>
      <c r="P1434" s="18">
        <f t="shared" si="4084"/>
        <v>0</v>
      </c>
      <c r="Q1434" s="18">
        <f t="shared" si="4084"/>
        <v>0</v>
      </c>
      <c r="R1434" s="18">
        <f t="shared" si="4084"/>
        <v>0</v>
      </c>
      <c r="S1434" s="18">
        <f t="shared" si="4084"/>
        <v>0</v>
      </c>
      <c r="T1434" s="18">
        <f t="shared" si="4012"/>
        <v>47717.600000000006</v>
      </c>
      <c r="U1434" s="18">
        <f t="shared" si="4013"/>
        <v>0</v>
      </c>
      <c r="V1434" s="18">
        <f t="shared" si="4014"/>
        <v>0</v>
      </c>
      <c r="W1434" s="18">
        <f t="shared" ref="W1434:CD1434" si="4085">W1435+W1436</f>
        <v>0</v>
      </c>
      <c r="X1434" s="18">
        <f t="shared" ref="X1434:AB1434" si="4086">X1435+X1436</f>
        <v>0</v>
      </c>
      <c r="Y1434" s="18">
        <f t="shared" si="4086"/>
        <v>0</v>
      </c>
      <c r="Z1434" s="18">
        <f t="shared" si="4086"/>
        <v>0</v>
      </c>
      <c r="AA1434" s="18">
        <f t="shared" si="4086"/>
        <v>0</v>
      </c>
      <c r="AB1434" s="18">
        <f t="shared" si="4086"/>
        <v>0</v>
      </c>
      <c r="AC1434" s="18">
        <f t="shared" si="4033"/>
        <v>47717.600000000006</v>
      </c>
      <c r="AD1434" s="18">
        <f t="shared" si="4034"/>
        <v>0</v>
      </c>
      <c r="AE1434" s="18">
        <f t="shared" si="4035"/>
        <v>0</v>
      </c>
      <c r="AF1434" s="18">
        <f t="shared" ref="AF1434:AH1434" si="4087">AF1435+AF1436</f>
        <v>0</v>
      </c>
      <c r="AG1434" s="18">
        <f t="shared" si="4087"/>
        <v>0</v>
      </c>
      <c r="AH1434" s="18">
        <f t="shared" si="4087"/>
        <v>0</v>
      </c>
      <c r="AI1434" s="18">
        <f t="shared" si="3966"/>
        <v>47717.600000000006</v>
      </c>
      <c r="AJ1434" s="18">
        <f t="shared" si="3967"/>
        <v>0</v>
      </c>
      <c r="AK1434" s="18">
        <f t="shared" si="3968"/>
        <v>0</v>
      </c>
      <c r="AL1434" s="18">
        <f t="shared" ref="AL1434" si="4088">AL1435+AL1436</f>
        <v>0</v>
      </c>
      <c r="AM1434" s="18">
        <f t="shared" si="3970"/>
        <v>47717.600000000006</v>
      </c>
      <c r="AN1434" s="18">
        <f t="shared" ref="AN1434:AP1434" si="4089">AN1435+AN1436</f>
        <v>0</v>
      </c>
      <c r="AO1434" s="18">
        <f t="shared" si="4089"/>
        <v>0</v>
      </c>
      <c r="AP1434" s="18">
        <f t="shared" si="4089"/>
        <v>0</v>
      </c>
      <c r="AQ1434" s="18">
        <f t="shared" si="3923"/>
        <v>47717.600000000006</v>
      </c>
      <c r="AR1434" s="18">
        <f t="shared" si="3924"/>
        <v>0</v>
      </c>
      <c r="AS1434" s="18">
        <f t="shared" si="3925"/>
        <v>0</v>
      </c>
      <c r="AT1434" s="18">
        <f t="shared" ref="AT1434:AV1434" si="4090">AT1435+AT1436</f>
        <v>0</v>
      </c>
      <c r="AU1434" s="18">
        <f t="shared" si="4090"/>
        <v>0</v>
      </c>
      <c r="AV1434" s="18">
        <f t="shared" si="4090"/>
        <v>0</v>
      </c>
      <c r="AW1434" s="18">
        <f t="shared" si="3926"/>
        <v>47717.600000000006</v>
      </c>
      <c r="AX1434" s="18">
        <f t="shared" si="3927"/>
        <v>0</v>
      </c>
      <c r="AY1434" s="18">
        <f t="shared" si="3928"/>
        <v>0</v>
      </c>
      <c r="AZ1434" s="18">
        <f t="shared" ref="AZ1434:BB1434" si="4091">AZ1435+AZ1436</f>
        <v>0</v>
      </c>
      <c r="BA1434" s="18">
        <f t="shared" si="4091"/>
        <v>0</v>
      </c>
      <c r="BB1434" s="18">
        <f t="shared" si="4091"/>
        <v>0</v>
      </c>
      <c r="BC1434" s="18">
        <f t="shared" si="3920"/>
        <v>47717.600000000006</v>
      </c>
      <c r="BD1434" s="18">
        <f t="shared" si="3921"/>
        <v>0</v>
      </c>
      <c r="BE1434" s="18">
        <f t="shared" si="3922"/>
        <v>0</v>
      </c>
      <c r="BF1434" s="18">
        <f t="shared" ref="BF1434:BH1434" si="4092">BF1435+BF1436</f>
        <v>0</v>
      </c>
      <c r="BG1434" s="18">
        <f t="shared" si="4092"/>
        <v>0</v>
      </c>
      <c r="BH1434" s="18">
        <f t="shared" si="4092"/>
        <v>0</v>
      </c>
      <c r="BI1434" s="18">
        <f t="shared" si="3914"/>
        <v>47717.600000000006</v>
      </c>
      <c r="BJ1434" s="18">
        <f t="shared" si="3915"/>
        <v>0</v>
      </c>
      <c r="BK1434" s="18">
        <f t="shared" si="3916"/>
        <v>0</v>
      </c>
      <c r="BL1434" s="18">
        <f t="shared" ref="BL1434:BN1434" si="4093">BL1435+BL1436</f>
        <v>0</v>
      </c>
      <c r="BM1434" s="18">
        <f t="shared" si="4093"/>
        <v>0</v>
      </c>
      <c r="BN1434" s="18">
        <f t="shared" si="4093"/>
        <v>0</v>
      </c>
      <c r="BO1434" s="18">
        <f t="shared" ref="BO1434:BO1500" si="4094">BI1434+BL1434</f>
        <v>47717.600000000006</v>
      </c>
      <c r="BP1434" s="18">
        <f t="shared" ref="BP1434:BP1500" si="4095">BJ1434+BM1434</f>
        <v>0</v>
      </c>
      <c r="BQ1434" s="18">
        <f t="shared" ref="BQ1434:BQ1500" si="4096">BK1434+BN1434</f>
        <v>0</v>
      </c>
      <c r="BR1434" s="18">
        <f t="shared" ref="BR1434:BT1434" si="4097">BR1435+BR1436</f>
        <v>0</v>
      </c>
      <c r="BS1434" s="18">
        <f t="shared" si="4097"/>
        <v>0</v>
      </c>
      <c r="BT1434" s="18">
        <f t="shared" si="4097"/>
        <v>0</v>
      </c>
      <c r="BU1434" s="18">
        <f t="shared" si="4076"/>
        <v>47717.600000000006</v>
      </c>
      <c r="BV1434" s="18">
        <f t="shared" si="4077"/>
        <v>0</v>
      </c>
      <c r="BW1434" s="18">
        <f t="shared" si="4078"/>
        <v>0</v>
      </c>
      <c r="BX1434" s="18">
        <f t="shared" ref="BX1434:BZ1434" si="4098">BX1435+BX1436</f>
        <v>0</v>
      </c>
      <c r="BY1434" s="18">
        <f t="shared" si="4098"/>
        <v>0</v>
      </c>
      <c r="BZ1434" s="18">
        <f t="shared" si="4098"/>
        <v>0</v>
      </c>
      <c r="CA1434" s="18">
        <f t="shared" si="4058"/>
        <v>47717.600000000006</v>
      </c>
      <c r="CB1434" s="18">
        <f t="shared" si="4059"/>
        <v>0</v>
      </c>
      <c r="CC1434" s="18">
        <f t="shared" si="4060"/>
        <v>0</v>
      </c>
      <c r="CD1434" s="18">
        <f t="shared" si="4085"/>
        <v>0</v>
      </c>
      <c r="CE1434" s="27"/>
      <c r="CF1434" s="33"/>
    </row>
    <row r="1435" spans="1:84" x14ac:dyDescent="0.3">
      <c r="A1435" s="41" t="s">
        <v>238</v>
      </c>
      <c r="B1435" s="39">
        <v>620</v>
      </c>
      <c r="C1435" s="41" t="s">
        <v>27</v>
      </c>
      <c r="D1435" s="41" t="s">
        <v>5</v>
      </c>
      <c r="E1435" s="14" t="s">
        <v>531</v>
      </c>
      <c r="F1435" s="23">
        <v>4279.3</v>
      </c>
      <c r="G1435" s="18"/>
      <c r="H1435" s="18"/>
      <c r="I1435" s="18"/>
      <c r="J1435" s="18"/>
      <c r="K1435" s="18"/>
      <c r="L1435" s="18">
        <f t="shared" si="3870"/>
        <v>4279.3</v>
      </c>
      <c r="M1435" s="18">
        <f t="shared" si="3871"/>
        <v>0</v>
      </c>
      <c r="N1435" s="18">
        <f t="shared" si="3872"/>
        <v>0</v>
      </c>
      <c r="O1435" s="18"/>
      <c r="P1435" s="18"/>
      <c r="Q1435" s="18"/>
      <c r="R1435" s="18"/>
      <c r="S1435" s="18"/>
      <c r="T1435" s="18">
        <f t="shared" si="4012"/>
        <v>4279.3</v>
      </c>
      <c r="U1435" s="18">
        <f t="shared" si="4013"/>
        <v>0</v>
      </c>
      <c r="V1435" s="18">
        <f t="shared" si="4014"/>
        <v>0</v>
      </c>
      <c r="W1435" s="18"/>
      <c r="X1435" s="18"/>
      <c r="Y1435" s="18"/>
      <c r="Z1435" s="18"/>
      <c r="AA1435" s="18"/>
      <c r="AB1435" s="18"/>
      <c r="AC1435" s="18">
        <f t="shared" si="4033"/>
        <v>4279.3</v>
      </c>
      <c r="AD1435" s="18">
        <f t="shared" si="4034"/>
        <v>0</v>
      </c>
      <c r="AE1435" s="18">
        <f t="shared" si="4035"/>
        <v>0</v>
      </c>
      <c r="AF1435" s="18"/>
      <c r="AG1435" s="18"/>
      <c r="AH1435" s="18"/>
      <c r="AI1435" s="18">
        <f t="shared" si="3966"/>
        <v>4279.3</v>
      </c>
      <c r="AJ1435" s="18">
        <f t="shared" si="3967"/>
        <v>0</v>
      </c>
      <c r="AK1435" s="18">
        <f t="shared" si="3968"/>
        <v>0</v>
      </c>
      <c r="AL1435" s="18"/>
      <c r="AM1435" s="18">
        <f t="shared" si="3970"/>
        <v>4279.3</v>
      </c>
      <c r="AN1435" s="18"/>
      <c r="AO1435" s="18"/>
      <c r="AP1435" s="18"/>
      <c r="AQ1435" s="18">
        <f t="shared" si="3923"/>
        <v>4279.3</v>
      </c>
      <c r="AR1435" s="18">
        <f t="shared" si="3924"/>
        <v>0</v>
      </c>
      <c r="AS1435" s="18">
        <f t="shared" si="3925"/>
        <v>0</v>
      </c>
      <c r="AT1435" s="18"/>
      <c r="AU1435" s="18"/>
      <c r="AV1435" s="18"/>
      <c r="AW1435" s="18">
        <f t="shared" si="3926"/>
        <v>4279.3</v>
      </c>
      <c r="AX1435" s="18">
        <f t="shared" si="3927"/>
        <v>0</v>
      </c>
      <c r="AY1435" s="18">
        <f t="shared" si="3928"/>
        <v>0</v>
      </c>
      <c r="AZ1435" s="18"/>
      <c r="BA1435" s="18"/>
      <c r="BB1435" s="18"/>
      <c r="BC1435" s="18">
        <f t="shared" si="3920"/>
        <v>4279.3</v>
      </c>
      <c r="BD1435" s="18">
        <f t="shared" si="3921"/>
        <v>0</v>
      </c>
      <c r="BE1435" s="18">
        <f t="shared" si="3922"/>
        <v>0</v>
      </c>
      <c r="BF1435" s="18"/>
      <c r="BG1435" s="18"/>
      <c r="BH1435" s="18"/>
      <c r="BI1435" s="18">
        <f t="shared" si="3914"/>
        <v>4279.3</v>
      </c>
      <c r="BJ1435" s="18">
        <f t="shared" si="3915"/>
        <v>0</v>
      </c>
      <c r="BK1435" s="18">
        <f t="shared" si="3916"/>
        <v>0</v>
      </c>
      <c r="BL1435" s="18"/>
      <c r="BM1435" s="18"/>
      <c r="BN1435" s="18"/>
      <c r="BO1435" s="18">
        <f t="shared" si="4094"/>
        <v>4279.3</v>
      </c>
      <c r="BP1435" s="18">
        <f t="shared" si="4095"/>
        <v>0</v>
      </c>
      <c r="BQ1435" s="18">
        <f t="shared" si="4096"/>
        <v>0</v>
      </c>
      <c r="BR1435" s="18"/>
      <c r="BS1435" s="18"/>
      <c r="BT1435" s="18"/>
      <c r="BU1435" s="18">
        <f t="shared" si="4076"/>
        <v>4279.3</v>
      </c>
      <c r="BV1435" s="18">
        <f t="shared" si="4077"/>
        <v>0</v>
      </c>
      <c r="BW1435" s="18">
        <f t="shared" si="4078"/>
        <v>0</v>
      </c>
      <c r="BX1435" s="18"/>
      <c r="BY1435" s="18"/>
      <c r="BZ1435" s="18"/>
      <c r="CA1435" s="18">
        <f t="shared" si="4058"/>
        <v>4279.3</v>
      </c>
      <c r="CB1435" s="18">
        <f t="shared" si="4059"/>
        <v>0</v>
      </c>
      <c r="CC1435" s="18">
        <f t="shared" si="4060"/>
        <v>0</v>
      </c>
      <c r="CD1435" s="18"/>
      <c r="CE1435" s="27"/>
      <c r="CF1435" s="33"/>
    </row>
    <row r="1436" spans="1:84" x14ac:dyDescent="0.3">
      <c r="A1436" s="41" t="s">
        <v>238</v>
      </c>
      <c r="B1436" s="39">
        <v>620</v>
      </c>
      <c r="C1436" s="41" t="s">
        <v>27</v>
      </c>
      <c r="D1436" s="41" t="s">
        <v>110</v>
      </c>
      <c r="E1436" s="14" t="s">
        <v>532</v>
      </c>
      <c r="F1436" s="23">
        <v>43438.3</v>
      </c>
      <c r="G1436" s="18"/>
      <c r="H1436" s="18"/>
      <c r="I1436" s="18"/>
      <c r="J1436" s="18"/>
      <c r="K1436" s="18"/>
      <c r="L1436" s="18">
        <f t="shared" si="3870"/>
        <v>43438.3</v>
      </c>
      <c r="M1436" s="18">
        <f t="shared" si="3871"/>
        <v>0</v>
      </c>
      <c r="N1436" s="18">
        <f t="shared" si="3872"/>
        <v>0</v>
      </c>
      <c r="O1436" s="18"/>
      <c r="P1436" s="18"/>
      <c r="Q1436" s="18"/>
      <c r="R1436" s="18"/>
      <c r="S1436" s="18"/>
      <c r="T1436" s="18">
        <f t="shared" si="4012"/>
        <v>43438.3</v>
      </c>
      <c r="U1436" s="18">
        <f t="shared" si="4013"/>
        <v>0</v>
      </c>
      <c r="V1436" s="18">
        <f t="shared" si="4014"/>
        <v>0</v>
      </c>
      <c r="W1436" s="18"/>
      <c r="X1436" s="18"/>
      <c r="Y1436" s="18"/>
      <c r="Z1436" s="18"/>
      <c r="AA1436" s="18"/>
      <c r="AB1436" s="18"/>
      <c r="AC1436" s="18">
        <f t="shared" si="4033"/>
        <v>43438.3</v>
      </c>
      <c r="AD1436" s="18">
        <f t="shared" si="4034"/>
        <v>0</v>
      </c>
      <c r="AE1436" s="18">
        <f t="shared" si="4035"/>
        <v>0</v>
      </c>
      <c r="AF1436" s="18"/>
      <c r="AG1436" s="18"/>
      <c r="AH1436" s="18"/>
      <c r="AI1436" s="18">
        <f t="shared" si="3966"/>
        <v>43438.3</v>
      </c>
      <c r="AJ1436" s="18">
        <f t="shared" si="3967"/>
        <v>0</v>
      </c>
      <c r="AK1436" s="18">
        <f t="shared" si="3968"/>
        <v>0</v>
      </c>
      <c r="AL1436" s="18"/>
      <c r="AM1436" s="18">
        <f t="shared" si="3970"/>
        <v>43438.3</v>
      </c>
      <c r="AN1436" s="18"/>
      <c r="AO1436" s="18"/>
      <c r="AP1436" s="18"/>
      <c r="AQ1436" s="18">
        <f t="shared" si="3923"/>
        <v>43438.3</v>
      </c>
      <c r="AR1436" s="18">
        <f t="shared" si="3924"/>
        <v>0</v>
      </c>
      <c r="AS1436" s="18">
        <f t="shared" si="3925"/>
        <v>0</v>
      </c>
      <c r="AT1436" s="18"/>
      <c r="AU1436" s="18"/>
      <c r="AV1436" s="18"/>
      <c r="AW1436" s="18">
        <f t="shared" si="3926"/>
        <v>43438.3</v>
      </c>
      <c r="AX1436" s="18">
        <f t="shared" si="3927"/>
        <v>0</v>
      </c>
      <c r="AY1436" s="18">
        <f t="shared" si="3928"/>
        <v>0</v>
      </c>
      <c r="AZ1436" s="18"/>
      <c r="BA1436" s="18"/>
      <c r="BB1436" s="18"/>
      <c r="BC1436" s="18">
        <f t="shared" si="3920"/>
        <v>43438.3</v>
      </c>
      <c r="BD1436" s="18">
        <f t="shared" si="3921"/>
        <v>0</v>
      </c>
      <c r="BE1436" s="18">
        <f t="shared" si="3922"/>
        <v>0</v>
      </c>
      <c r="BF1436" s="18"/>
      <c r="BG1436" s="18"/>
      <c r="BH1436" s="18"/>
      <c r="BI1436" s="18">
        <f t="shared" si="3914"/>
        <v>43438.3</v>
      </c>
      <c r="BJ1436" s="18">
        <f t="shared" si="3915"/>
        <v>0</v>
      </c>
      <c r="BK1436" s="18">
        <f t="shared" si="3916"/>
        <v>0</v>
      </c>
      <c r="BL1436" s="18"/>
      <c r="BM1436" s="18"/>
      <c r="BN1436" s="18"/>
      <c r="BO1436" s="18">
        <f t="shared" si="4094"/>
        <v>43438.3</v>
      </c>
      <c r="BP1436" s="18">
        <f t="shared" si="4095"/>
        <v>0</v>
      </c>
      <c r="BQ1436" s="18">
        <f t="shared" si="4096"/>
        <v>0</v>
      </c>
      <c r="BR1436" s="18"/>
      <c r="BS1436" s="18"/>
      <c r="BT1436" s="18"/>
      <c r="BU1436" s="18">
        <f t="shared" si="4076"/>
        <v>43438.3</v>
      </c>
      <c r="BV1436" s="18">
        <f t="shared" si="4077"/>
        <v>0</v>
      </c>
      <c r="BW1436" s="18">
        <f t="shared" si="4078"/>
        <v>0</v>
      </c>
      <c r="BX1436" s="18"/>
      <c r="BY1436" s="18"/>
      <c r="BZ1436" s="18"/>
      <c r="CA1436" s="18">
        <f t="shared" si="4058"/>
        <v>43438.3</v>
      </c>
      <c r="CB1436" s="18">
        <f t="shared" si="4059"/>
        <v>0</v>
      </c>
      <c r="CC1436" s="18">
        <f t="shared" si="4060"/>
        <v>0</v>
      </c>
      <c r="CD1436" s="18"/>
      <c r="CE1436" s="27"/>
      <c r="CF1436" s="33"/>
    </row>
    <row r="1437" spans="1:84" ht="93.6" x14ac:dyDescent="0.3">
      <c r="A1437" s="19" t="s">
        <v>1486</v>
      </c>
      <c r="B1437" s="19"/>
      <c r="C1437" s="19"/>
      <c r="D1437" s="19"/>
      <c r="E1437" s="14" t="s">
        <v>1338</v>
      </c>
      <c r="F1437" s="23">
        <f>F1438</f>
        <v>1200</v>
      </c>
      <c r="G1437" s="23">
        <f t="shared" ref="G1437:CD1439" si="4099">G1438</f>
        <v>1200</v>
      </c>
      <c r="H1437" s="23">
        <f t="shared" si="4099"/>
        <v>0</v>
      </c>
      <c r="I1437" s="23">
        <f t="shared" si="4099"/>
        <v>0</v>
      </c>
      <c r="J1437" s="23">
        <f t="shared" si="4099"/>
        <v>0</v>
      </c>
      <c r="K1437" s="23">
        <f t="shared" si="4099"/>
        <v>0</v>
      </c>
      <c r="L1437" s="23">
        <f t="shared" si="3870"/>
        <v>1200</v>
      </c>
      <c r="M1437" s="23">
        <f t="shared" si="3871"/>
        <v>1200</v>
      </c>
      <c r="N1437" s="23">
        <f t="shared" si="3872"/>
        <v>0</v>
      </c>
      <c r="O1437" s="23">
        <f t="shared" si="4099"/>
        <v>0</v>
      </c>
      <c r="P1437" s="23">
        <f t="shared" si="4099"/>
        <v>0</v>
      </c>
      <c r="Q1437" s="23">
        <f t="shared" si="4099"/>
        <v>0</v>
      </c>
      <c r="R1437" s="23">
        <f t="shared" si="4099"/>
        <v>0</v>
      </c>
      <c r="S1437" s="23">
        <f t="shared" si="4099"/>
        <v>0</v>
      </c>
      <c r="T1437" s="23">
        <f t="shared" si="4012"/>
        <v>1200</v>
      </c>
      <c r="U1437" s="23">
        <f t="shared" si="4013"/>
        <v>1200</v>
      </c>
      <c r="V1437" s="23">
        <f t="shared" si="4014"/>
        <v>0</v>
      </c>
      <c r="W1437" s="23">
        <f t="shared" si="4099"/>
        <v>0</v>
      </c>
      <c r="X1437" s="23">
        <f t="shared" si="4099"/>
        <v>0</v>
      </c>
      <c r="Y1437" s="23">
        <f t="shared" si="4099"/>
        <v>0</v>
      </c>
      <c r="Z1437" s="23">
        <f t="shared" si="4099"/>
        <v>0</v>
      </c>
      <c r="AA1437" s="23">
        <f t="shared" si="4099"/>
        <v>0</v>
      </c>
      <c r="AB1437" s="23">
        <f t="shared" si="4099"/>
        <v>0</v>
      </c>
      <c r="AC1437" s="23">
        <f t="shared" si="4033"/>
        <v>1200</v>
      </c>
      <c r="AD1437" s="23">
        <f t="shared" si="4034"/>
        <v>1200</v>
      </c>
      <c r="AE1437" s="23">
        <f t="shared" si="4035"/>
        <v>0</v>
      </c>
      <c r="AF1437" s="23">
        <f t="shared" si="4099"/>
        <v>0</v>
      </c>
      <c r="AG1437" s="23">
        <f t="shared" si="4099"/>
        <v>0</v>
      </c>
      <c r="AH1437" s="23">
        <f t="shared" si="4099"/>
        <v>0</v>
      </c>
      <c r="AI1437" s="23">
        <f t="shared" si="3966"/>
        <v>1200</v>
      </c>
      <c r="AJ1437" s="23">
        <f t="shared" si="3967"/>
        <v>1200</v>
      </c>
      <c r="AK1437" s="23">
        <f t="shared" si="3968"/>
        <v>0</v>
      </c>
      <c r="AL1437" s="23">
        <f t="shared" si="4099"/>
        <v>0</v>
      </c>
      <c r="AM1437" s="23">
        <f t="shared" si="3970"/>
        <v>1200</v>
      </c>
      <c r="AN1437" s="23">
        <f t="shared" si="4099"/>
        <v>0</v>
      </c>
      <c r="AO1437" s="23">
        <f t="shared" si="4099"/>
        <v>0</v>
      </c>
      <c r="AP1437" s="23">
        <f t="shared" si="4099"/>
        <v>0</v>
      </c>
      <c r="AQ1437" s="23">
        <f t="shared" si="3923"/>
        <v>1200</v>
      </c>
      <c r="AR1437" s="23">
        <f t="shared" si="3924"/>
        <v>1200</v>
      </c>
      <c r="AS1437" s="23">
        <f t="shared" si="3925"/>
        <v>0</v>
      </c>
      <c r="AT1437" s="23">
        <f t="shared" si="4099"/>
        <v>0</v>
      </c>
      <c r="AU1437" s="23">
        <f t="shared" si="4099"/>
        <v>0</v>
      </c>
      <c r="AV1437" s="23">
        <f t="shared" si="4099"/>
        <v>0</v>
      </c>
      <c r="AW1437" s="23">
        <f t="shared" si="3926"/>
        <v>1200</v>
      </c>
      <c r="AX1437" s="23">
        <f t="shared" si="3927"/>
        <v>1200</v>
      </c>
      <c r="AY1437" s="23">
        <f t="shared" si="3928"/>
        <v>0</v>
      </c>
      <c r="AZ1437" s="23">
        <f t="shared" si="4099"/>
        <v>0</v>
      </c>
      <c r="BA1437" s="23">
        <f t="shared" si="4099"/>
        <v>0</v>
      </c>
      <c r="BB1437" s="23">
        <f t="shared" si="4099"/>
        <v>0</v>
      </c>
      <c r="BC1437" s="23">
        <f t="shared" si="3920"/>
        <v>1200</v>
      </c>
      <c r="BD1437" s="23">
        <f t="shared" si="3921"/>
        <v>1200</v>
      </c>
      <c r="BE1437" s="23">
        <f t="shared" si="3922"/>
        <v>0</v>
      </c>
      <c r="BF1437" s="23">
        <f t="shared" si="4099"/>
        <v>0</v>
      </c>
      <c r="BG1437" s="23">
        <f t="shared" si="4099"/>
        <v>0</v>
      </c>
      <c r="BH1437" s="23">
        <f t="shared" si="4099"/>
        <v>0</v>
      </c>
      <c r="BI1437" s="18">
        <f t="shared" si="3914"/>
        <v>1200</v>
      </c>
      <c r="BJ1437" s="18">
        <f t="shared" si="3915"/>
        <v>1200</v>
      </c>
      <c r="BK1437" s="18">
        <f t="shared" si="3916"/>
        <v>0</v>
      </c>
      <c r="BL1437" s="23">
        <f t="shared" si="4099"/>
        <v>0</v>
      </c>
      <c r="BM1437" s="23">
        <f t="shared" si="4099"/>
        <v>0</v>
      </c>
      <c r="BN1437" s="23">
        <f t="shared" si="4099"/>
        <v>0</v>
      </c>
      <c r="BO1437" s="23">
        <f t="shared" si="4094"/>
        <v>1200</v>
      </c>
      <c r="BP1437" s="23">
        <f t="shared" si="4095"/>
        <v>1200</v>
      </c>
      <c r="BQ1437" s="23">
        <f t="shared" si="4096"/>
        <v>0</v>
      </c>
      <c r="BR1437" s="23">
        <f t="shared" si="4099"/>
        <v>0</v>
      </c>
      <c r="BS1437" s="23">
        <f t="shared" si="4099"/>
        <v>0</v>
      </c>
      <c r="BT1437" s="23">
        <f t="shared" si="4099"/>
        <v>0</v>
      </c>
      <c r="BU1437" s="23">
        <f t="shared" si="4076"/>
        <v>1200</v>
      </c>
      <c r="BV1437" s="23">
        <f t="shared" si="4077"/>
        <v>1200</v>
      </c>
      <c r="BW1437" s="23">
        <f t="shared" si="4078"/>
        <v>0</v>
      </c>
      <c r="BX1437" s="23">
        <f t="shared" si="4099"/>
        <v>0</v>
      </c>
      <c r="BY1437" s="23">
        <f t="shared" si="4099"/>
        <v>0</v>
      </c>
      <c r="BZ1437" s="23">
        <f t="shared" si="4099"/>
        <v>0</v>
      </c>
      <c r="CA1437" s="23">
        <f t="shared" si="4058"/>
        <v>1200</v>
      </c>
      <c r="CB1437" s="23">
        <f t="shared" si="4059"/>
        <v>1200</v>
      </c>
      <c r="CC1437" s="23">
        <f t="shared" si="4060"/>
        <v>0</v>
      </c>
      <c r="CD1437" s="23">
        <f t="shared" si="4099"/>
        <v>0</v>
      </c>
      <c r="CE1437" s="28"/>
      <c r="CF1437" s="33"/>
    </row>
    <row r="1438" spans="1:84" ht="46.8" x14ac:dyDescent="0.3">
      <c r="A1438" s="19" t="s">
        <v>1486</v>
      </c>
      <c r="B1438" s="39">
        <v>600</v>
      </c>
      <c r="C1438" s="41"/>
      <c r="D1438" s="41"/>
      <c r="E1438" s="14" t="s">
        <v>554</v>
      </c>
      <c r="F1438" s="23">
        <f>F1439</f>
        <v>1200</v>
      </c>
      <c r="G1438" s="23">
        <f t="shared" si="4099"/>
        <v>1200</v>
      </c>
      <c r="H1438" s="23">
        <f t="shared" si="4099"/>
        <v>0</v>
      </c>
      <c r="I1438" s="23">
        <f t="shared" si="4099"/>
        <v>0</v>
      </c>
      <c r="J1438" s="23">
        <f t="shared" si="4099"/>
        <v>0</v>
      </c>
      <c r="K1438" s="23">
        <f t="shared" si="4099"/>
        <v>0</v>
      </c>
      <c r="L1438" s="23">
        <f t="shared" si="3870"/>
        <v>1200</v>
      </c>
      <c r="M1438" s="23">
        <f t="shared" si="3871"/>
        <v>1200</v>
      </c>
      <c r="N1438" s="23">
        <f t="shared" si="3872"/>
        <v>0</v>
      </c>
      <c r="O1438" s="23">
        <f t="shared" si="4099"/>
        <v>0</v>
      </c>
      <c r="P1438" s="23">
        <f t="shared" si="4099"/>
        <v>0</v>
      </c>
      <c r="Q1438" s="23">
        <f t="shared" si="4099"/>
        <v>0</v>
      </c>
      <c r="R1438" s="23">
        <f t="shared" si="4099"/>
        <v>0</v>
      </c>
      <c r="S1438" s="23">
        <f t="shared" si="4099"/>
        <v>0</v>
      </c>
      <c r="T1438" s="23">
        <f t="shared" si="4012"/>
        <v>1200</v>
      </c>
      <c r="U1438" s="23">
        <f t="shared" si="4013"/>
        <v>1200</v>
      </c>
      <c r="V1438" s="23">
        <f t="shared" si="4014"/>
        <v>0</v>
      </c>
      <c r="W1438" s="23">
        <f t="shared" si="4099"/>
        <v>0</v>
      </c>
      <c r="X1438" s="23">
        <f t="shared" si="4099"/>
        <v>0</v>
      </c>
      <c r="Y1438" s="23">
        <f t="shared" si="4099"/>
        <v>0</v>
      </c>
      <c r="Z1438" s="23">
        <f t="shared" si="4099"/>
        <v>0</v>
      </c>
      <c r="AA1438" s="23">
        <f t="shared" si="4099"/>
        <v>0</v>
      </c>
      <c r="AB1438" s="23">
        <f t="shared" si="4099"/>
        <v>0</v>
      </c>
      <c r="AC1438" s="23">
        <f t="shared" si="4033"/>
        <v>1200</v>
      </c>
      <c r="AD1438" s="23">
        <f t="shared" si="4034"/>
        <v>1200</v>
      </c>
      <c r="AE1438" s="23">
        <f t="shared" si="4035"/>
        <v>0</v>
      </c>
      <c r="AF1438" s="23">
        <f t="shared" si="4099"/>
        <v>0</v>
      </c>
      <c r="AG1438" s="23">
        <f t="shared" si="4099"/>
        <v>0</v>
      </c>
      <c r="AH1438" s="23">
        <f t="shared" si="4099"/>
        <v>0</v>
      </c>
      <c r="AI1438" s="23">
        <f t="shared" si="3966"/>
        <v>1200</v>
      </c>
      <c r="AJ1438" s="23">
        <f t="shared" si="3967"/>
        <v>1200</v>
      </c>
      <c r="AK1438" s="23">
        <f t="shared" si="3968"/>
        <v>0</v>
      </c>
      <c r="AL1438" s="23">
        <f t="shared" si="4099"/>
        <v>0</v>
      </c>
      <c r="AM1438" s="23">
        <f t="shared" si="3970"/>
        <v>1200</v>
      </c>
      <c r="AN1438" s="23">
        <f t="shared" si="4099"/>
        <v>0</v>
      </c>
      <c r="AO1438" s="23">
        <f t="shared" si="4099"/>
        <v>0</v>
      </c>
      <c r="AP1438" s="23">
        <f t="shared" si="4099"/>
        <v>0</v>
      </c>
      <c r="AQ1438" s="23">
        <f t="shared" si="3923"/>
        <v>1200</v>
      </c>
      <c r="AR1438" s="23">
        <f t="shared" si="3924"/>
        <v>1200</v>
      </c>
      <c r="AS1438" s="23">
        <f t="shared" si="3925"/>
        <v>0</v>
      </c>
      <c r="AT1438" s="23">
        <f t="shared" si="4099"/>
        <v>0</v>
      </c>
      <c r="AU1438" s="23">
        <f t="shared" si="4099"/>
        <v>0</v>
      </c>
      <c r="AV1438" s="23">
        <f t="shared" si="4099"/>
        <v>0</v>
      </c>
      <c r="AW1438" s="23">
        <f t="shared" si="3926"/>
        <v>1200</v>
      </c>
      <c r="AX1438" s="23">
        <f t="shared" si="3927"/>
        <v>1200</v>
      </c>
      <c r="AY1438" s="23">
        <f t="shared" si="3928"/>
        <v>0</v>
      </c>
      <c r="AZ1438" s="23">
        <f t="shared" si="4099"/>
        <v>0</v>
      </c>
      <c r="BA1438" s="23">
        <f t="shared" si="4099"/>
        <v>0</v>
      </c>
      <c r="BB1438" s="23">
        <f t="shared" si="4099"/>
        <v>0</v>
      </c>
      <c r="BC1438" s="23">
        <f t="shared" si="3920"/>
        <v>1200</v>
      </c>
      <c r="BD1438" s="23">
        <f t="shared" si="3921"/>
        <v>1200</v>
      </c>
      <c r="BE1438" s="23">
        <f t="shared" si="3922"/>
        <v>0</v>
      </c>
      <c r="BF1438" s="23">
        <f t="shared" si="4099"/>
        <v>0</v>
      </c>
      <c r="BG1438" s="23">
        <f t="shared" si="4099"/>
        <v>0</v>
      </c>
      <c r="BH1438" s="23">
        <f t="shared" si="4099"/>
        <v>0</v>
      </c>
      <c r="BI1438" s="18">
        <f t="shared" si="3914"/>
        <v>1200</v>
      </c>
      <c r="BJ1438" s="18">
        <f t="shared" si="3915"/>
        <v>1200</v>
      </c>
      <c r="BK1438" s="18">
        <f t="shared" si="3916"/>
        <v>0</v>
      </c>
      <c r="BL1438" s="23">
        <f t="shared" si="4099"/>
        <v>0</v>
      </c>
      <c r="BM1438" s="23">
        <f t="shared" si="4099"/>
        <v>0</v>
      </c>
      <c r="BN1438" s="23">
        <f t="shared" si="4099"/>
        <v>0</v>
      </c>
      <c r="BO1438" s="23">
        <f t="shared" si="4094"/>
        <v>1200</v>
      </c>
      <c r="BP1438" s="23">
        <f t="shared" si="4095"/>
        <v>1200</v>
      </c>
      <c r="BQ1438" s="23">
        <f t="shared" si="4096"/>
        <v>0</v>
      </c>
      <c r="BR1438" s="23">
        <f t="shared" si="4099"/>
        <v>0</v>
      </c>
      <c r="BS1438" s="23">
        <f t="shared" si="4099"/>
        <v>0</v>
      </c>
      <c r="BT1438" s="23">
        <f t="shared" si="4099"/>
        <v>0</v>
      </c>
      <c r="BU1438" s="23">
        <f t="shared" si="4076"/>
        <v>1200</v>
      </c>
      <c r="BV1438" s="23">
        <f t="shared" si="4077"/>
        <v>1200</v>
      </c>
      <c r="BW1438" s="23">
        <f t="shared" si="4078"/>
        <v>0</v>
      </c>
      <c r="BX1438" s="23">
        <f t="shared" si="4099"/>
        <v>0</v>
      </c>
      <c r="BY1438" s="23">
        <f t="shared" si="4099"/>
        <v>0</v>
      </c>
      <c r="BZ1438" s="23">
        <f t="shared" si="4099"/>
        <v>0</v>
      </c>
      <c r="CA1438" s="23">
        <f t="shared" si="4058"/>
        <v>1200</v>
      </c>
      <c r="CB1438" s="23">
        <f t="shared" si="4059"/>
        <v>1200</v>
      </c>
      <c r="CC1438" s="23">
        <f t="shared" si="4060"/>
        <v>0</v>
      </c>
      <c r="CD1438" s="23">
        <f t="shared" si="4099"/>
        <v>0</v>
      </c>
      <c r="CE1438" s="28"/>
      <c r="CF1438" s="33"/>
    </row>
    <row r="1439" spans="1:84" x14ac:dyDescent="0.3">
      <c r="A1439" s="19" t="s">
        <v>1486</v>
      </c>
      <c r="B1439" s="39">
        <v>620</v>
      </c>
      <c r="C1439" s="41"/>
      <c r="D1439" s="41"/>
      <c r="E1439" s="14" t="s">
        <v>569</v>
      </c>
      <c r="F1439" s="23">
        <f>F1440</f>
        <v>1200</v>
      </c>
      <c r="G1439" s="23">
        <f t="shared" si="4099"/>
        <v>1200</v>
      </c>
      <c r="H1439" s="23">
        <f t="shared" si="4099"/>
        <v>0</v>
      </c>
      <c r="I1439" s="23">
        <f t="shared" si="4099"/>
        <v>0</v>
      </c>
      <c r="J1439" s="23">
        <f t="shared" si="4099"/>
        <v>0</v>
      </c>
      <c r="K1439" s="23">
        <f t="shared" si="4099"/>
        <v>0</v>
      </c>
      <c r="L1439" s="23">
        <f t="shared" ref="L1439:L1505" si="4100">F1439+I1439</f>
        <v>1200</v>
      </c>
      <c r="M1439" s="23">
        <f t="shared" ref="M1439:M1505" si="4101">G1439+J1439</f>
        <v>1200</v>
      </c>
      <c r="N1439" s="23">
        <f t="shared" ref="N1439:N1505" si="4102">H1439+K1439</f>
        <v>0</v>
      </c>
      <c r="O1439" s="23">
        <f t="shared" si="4099"/>
        <v>0</v>
      </c>
      <c r="P1439" s="23">
        <f t="shared" si="4099"/>
        <v>0</v>
      </c>
      <c r="Q1439" s="23">
        <f t="shared" si="4099"/>
        <v>0</v>
      </c>
      <c r="R1439" s="23">
        <f t="shared" si="4099"/>
        <v>0</v>
      </c>
      <c r="S1439" s="23">
        <f t="shared" si="4099"/>
        <v>0</v>
      </c>
      <c r="T1439" s="23">
        <f t="shared" si="4012"/>
        <v>1200</v>
      </c>
      <c r="U1439" s="23">
        <f t="shared" si="4013"/>
        <v>1200</v>
      </c>
      <c r="V1439" s="23">
        <f t="shared" si="4014"/>
        <v>0</v>
      </c>
      <c r="W1439" s="23">
        <f t="shared" si="4099"/>
        <v>0</v>
      </c>
      <c r="X1439" s="23">
        <f t="shared" si="4099"/>
        <v>0</v>
      </c>
      <c r="Y1439" s="23">
        <f t="shared" si="4099"/>
        <v>0</v>
      </c>
      <c r="Z1439" s="23">
        <f t="shared" si="4099"/>
        <v>0</v>
      </c>
      <c r="AA1439" s="23">
        <f t="shared" si="4099"/>
        <v>0</v>
      </c>
      <c r="AB1439" s="23">
        <f t="shared" si="4099"/>
        <v>0</v>
      </c>
      <c r="AC1439" s="23">
        <f t="shared" si="4033"/>
        <v>1200</v>
      </c>
      <c r="AD1439" s="23">
        <f t="shared" si="4034"/>
        <v>1200</v>
      </c>
      <c r="AE1439" s="23">
        <f t="shared" si="4035"/>
        <v>0</v>
      </c>
      <c r="AF1439" s="23">
        <f t="shared" si="4099"/>
        <v>0</v>
      </c>
      <c r="AG1439" s="23">
        <f t="shared" si="4099"/>
        <v>0</v>
      </c>
      <c r="AH1439" s="23">
        <f t="shared" si="4099"/>
        <v>0</v>
      </c>
      <c r="AI1439" s="23">
        <f t="shared" si="3966"/>
        <v>1200</v>
      </c>
      <c r="AJ1439" s="23">
        <f t="shared" si="3967"/>
        <v>1200</v>
      </c>
      <c r="AK1439" s="23">
        <f t="shared" si="3968"/>
        <v>0</v>
      </c>
      <c r="AL1439" s="23">
        <f t="shared" si="4099"/>
        <v>0</v>
      </c>
      <c r="AM1439" s="23">
        <f t="shared" si="3970"/>
        <v>1200</v>
      </c>
      <c r="AN1439" s="23">
        <f t="shared" si="4099"/>
        <v>0</v>
      </c>
      <c r="AO1439" s="23">
        <f t="shared" si="4099"/>
        <v>0</v>
      </c>
      <c r="AP1439" s="23">
        <f t="shared" si="4099"/>
        <v>0</v>
      </c>
      <c r="AQ1439" s="23">
        <f t="shared" si="3923"/>
        <v>1200</v>
      </c>
      <c r="AR1439" s="23">
        <f t="shared" si="3924"/>
        <v>1200</v>
      </c>
      <c r="AS1439" s="23">
        <f t="shared" si="3925"/>
        <v>0</v>
      </c>
      <c r="AT1439" s="23">
        <f t="shared" si="4099"/>
        <v>0</v>
      </c>
      <c r="AU1439" s="23">
        <f t="shared" si="4099"/>
        <v>0</v>
      </c>
      <c r="AV1439" s="23">
        <f t="shared" si="4099"/>
        <v>0</v>
      </c>
      <c r="AW1439" s="23">
        <f t="shared" si="3926"/>
        <v>1200</v>
      </c>
      <c r="AX1439" s="23">
        <f t="shared" si="3927"/>
        <v>1200</v>
      </c>
      <c r="AY1439" s="23">
        <f t="shared" si="3928"/>
        <v>0</v>
      </c>
      <c r="AZ1439" s="23">
        <f t="shared" si="4099"/>
        <v>0</v>
      </c>
      <c r="BA1439" s="23">
        <f t="shared" si="4099"/>
        <v>0</v>
      </c>
      <c r="BB1439" s="23">
        <f t="shared" si="4099"/>
        <v>0</v>
      </c>
      <c r="BC1439" s="23">
        <f t="shared" si="3920"/>
        <v>1200</v>
      </c>
      <c r="BD1439" s="23">
        <f t="shared" si="3921"/>
        <v>1200</v>
      </c>
      <c r="BE1439" s="23">
        <f t="shared" si="3922"/>
        <v>0</v>
      </c>
      <c r="BF1439" s="23">
        <f t="shared" si="4099"/>
        <v>0</v>
      </c>
      <c r="BG1439" s="23">
        <f t="shared" si="4099"/>
        <v>0</v>
      </c>
      <c r="BH1439" s="23">
        <f t="shared" si="4099"/>
        <v>0</v>
      </c>
      <c r="BI1439" s="18">
        <f t="shared" si="3914"/>
        <v>1200</v>
      </c>
      <c r="BJ1439" s="18">
        <f t="shared" si="3915"/>
        <v>1200</v>
      </c>
      <c r="BK1439" s="18">
        <f t="shared" si="3916"/>
        <v>0</v>
      </c>
      <c r="BL1439" s="23">
        <f t="shared" si="4099"/>
        <v>0</v>
      </c>
      <c r="BM1439" s="23">
        <f t="shared" si="4099"/>
        <v>0</v>
      </c>
      <c r="BN1439" s="23">
        <f t="shared" si="4099"/>
        <v>0</v>
      </c>
      <c r="BO1439" s="23">
        <f t="shared" si="4094"/>
        <v>1200</v>
      </c>
      <c r="BP1439" s="23">
        <f t="shared" si="4095"/>
        <v>1200</v>
      </c>
      <c r="BQ1439" s="23">
        <f t="shared" si="4096"/>
        <v>0</v>
      </c>
      <c r="BR1439" s="23">
        <f t="shared" si="4099"/>
        <v>0</v>
      </c>
      <c r="BS1439" s="23">
        <f t="shared" si="4099"/>
        <v>0</v>
      </c>
      <c r="BT1439" s="23">
        <f t="shared" si="4099"/>
        <v>0</v>
      </c>
      <c r="BU1439" s="23">
        <f t="shared" si="4076"/>
        <v>1200</v>
      </c>
      <c r="BV1439" s="23">
        <f t="shared" si="4077"/>
        <v>1200</v>
      </c>
      <c r="BW1439" s="23">
        <f t="shared" si="4078"/>
        <v>0</v>
      </c>
      <c r="BX1439" s="23">
        <f t="shared" si="4099"/>
        <v>0</v>
      </c>
      <c r="BY1439" s="23">
        <f t="shared" si="4099"/>
        <v>0</v>
      </c>
      <c r="BZ1439" s="23">
        <f t="shared" si="4099"/>
        <v>0</v>
      </c>
      <c r="CA1439" s="23">
        <f t="shared" si="4058"/>
        <v>1200</v>
      </c>
      <c r="CB1439" s="23">
        <f t="shared" si="4059"/>
        <v>1200</v>
      </c>
      <c r="CC1439" s="23">
        <f t="shared" si="4060"/>
        <v>0</v>
      </c>
      <c r="CD1439" s="23">
        <f t="shared" si="4099"/>
        <v>0</v>
      </c>
      <c r="CE1439" s="28"/>
      <c r="CF1439" s="33"/>
    </row>
    <row r="1440" spans="1:84" x14ac:dyDescent="0.3">
      <c r="A1440" s="19" t="s">
        <v>1486</v>
      </c>
      <c r="B1440" s="39">
        <v>620</v>
      </c>
      <c r="C1440" s="41" t="s">
        <v>27</v>
      </c>
      <c r="D1440" s="41" t="s">
        <v>5</v>
      </c>
      <c r="E1440" s="14" t="s">
        <v>531</v>
      </c>
      <c r="F1440" s="23">
        <v>1200</v>
      </c>
      <c r="G1440" s="23">
        <v>1200</v>
      </c>
      <c r="H1440" s="18"/>
      <c r="I1440" s="18"/>
      <c r="J1440" s="18"/>
      <c r="K1440" s="18"/>
      <c r="L1440" s="18">
        <f t="shared" si="4100"/>
        <v>1200</v>
      </c>
      <c r="M1440" s="18">
        <f t="shared" si="4101"/>
        <v>1200</v>
      </c>
      <c r="N1440" s="18">
        <f t="shared" si="4102"/>
        <v>0</v>
      </c>
      <c r="O1440" s="18"/>
      <c r="P1440" s="18"/>
      <c r="Q1440" s="18"/>
      <c r="R1440" s="18"/>
      <c r="S1440" s="18"/>
      <c r="T1440" s="18">
        <f t="shared" si="4012"/>
        <v>1200</v>
      </c>
      <c r="U1440" s="18">
        <f t="shared" si="4013"/>
        <v>1200</v>
      </c>
      <c r="V1440" s="18">
        <f t="shared" si="4014"/>
        <v>0</v>
      </c>
      <c r="W1440" s="18"/>
      <c r="X1440" s="18"/>
      <c r="Y1440" s="18"/>
      <c r="Z1440" s="18"/>
      <c r="AA1440" s="18"/>
      <c r="AB1440" s="18"/>
      <c r="AC1440" s="18">
        <f t="shared" si="4033"/>
        <v>1200</v>
      </c>
      <c r="AD1440" s="18">
        <f t="shared" si="4034"/>
        <v>1200</v>
      </c>
      <c r="AE1440" s="18">
        <f t="shared" si="4035"/>
        <v>0</v>
      </c>
      <c r="AF1440" s="18"/>
      <c r="AG1440" s="18"/>
      <c r="AH1440" s="18"/>
      <c r="AI1440" s="18">
        <f t="shared" si="3966"/>
        <v>1200</v>
      </c>
      <c r="AJ1440" s="18">
        <f t="shared" si="3967"/>
        <v>1200</v>
      </c>
      <c r="AK1440" s="18">
        <f t="shared" si="3968"/>
        <v>0</v>
      </c>
      <c r="AL1440" s="18"/>
      <c r="AM1440" s="18">
        <f t="shared" si="3970"/>
        <v>1200</v>
      </c>
      <c r="AN1440" s="18"/>
      <c r="AO1440" s="18"/>
      <c r="AP1440" s="18"/>
      <c r="AQ1440" s="18">
        <f t="shared" si="3923"/>
        <v>1200</v>
      </c>
      <c r="AR1440" s="18">
        <f t="shared" si="3924"/>
        <v>1200</v>
      </c>
      <c r="AS1440" s="18">
        <f t="shared" si="3925"/>
        <v>0</v>
      </c>
      <c r="AT1440" s="18"/>
      <c r="AU1440" s="18"/>
      <c r="AV1440" s="18"/>
      <c r="AW1440" s="18">
        <f t="shared" si="3926"/>
        <v>1200</v>
      </c>
      <c r="AX1440" s="18">
        <f t="shared" si="3927"/>
        <v>1200</v>
      </c>
      <c r="AY1440" s="18">
        <f t="shared" si="3928"/>
        <v>0</v>
      </c>
      <c r="AZ1440" s="18"/>
      <c r="BA1440" s="18"/>
      <c r="BB1440" s="18"/>
      <c r="BC1440" s="18">
        <f t="shared" si="3920"/>
        <v>1200</v>
      </c>
      <c r="BD1440" s="18">
        <f t="shared" si="3921"/>
        <v>1200</v>
      </c>
      <c r="BE1440" s="18">
        <f t="shared" si="3922"/>
        <v>0</v>
      </c>
      <c r="BF1440" s="18"/>
      <c r="BG1440" s="18"/>
      <c r="BH1440" s="18"/>
      <c r="BI1440" s="18">
        <f t="shared" si="3914"/>
        <v>1200</v>
      </c>
      <c r="BJ1440" s="18">
        <f t="shared" si="3915"/>
        <v>1200</v>
      </c>
      <c r="BK1440" s="18">
        <f t="shared" si="3916"/>
        <v>0</v>
      </c>
      <c r="BL1440" s="18"/>
      <c r="BM1440" s="18"/>
      <c r="BN1440" s="18"/>
      <c r="BO1440" s="18">
        <f t="shared" si="4094"/>
        <v>1200</v>
      </c>
      <c r="BP1440" s="18">
        <f t="shared" si="4095"/>
        <v>1200</v>
      </c>
      <c r="BQ1440" s="18">
        <f t="shared" si="4096"/>
        <v>0</v>
      </c>
      <c r="BR1440" s="18"/>
      <c r="BS1440" s="18"/>
      <c r="BT1440" s="18"/>
      <c r="BU1440" s="18">
        <f t="shared" si="4076"/>
        <v>1200</v>
      </c>
      <c r="BV1440" s="18">
        <f t="shared" si="4077"/>
        <v>1200</v>
      </c>
      <c r="BW1440" s="18">
        <f t="shared" si="4078"/>
        <v>0</v>
      </c>
      <c r="BX1440" s="18"/>
      <c r="BY1440" s="18"/>
      <c r="BZ1440" s="18"/>
      <c r="CA1440" s="18">
        <f t="shared" si="4058"/>
        <v>1200</v>
      </c>
      <c r="CB1440" s="18">
        <f t="shared" si="4059"/>
        <v>1200</v>
      </c>
      <c r="CC1440" s="18">
        <f t="shared" si="4060"/>
        <v>0</v>
      </c>
      <c r="CD1440" s="18"/>
      <c r="CE1440" s="27"/>
      <c r="CF1440" s="33"/>
    </row>
    <row r="1441" spans="1:119" ht="109.2" hidden="1" x14ac:dyDescent="0.3">
      <c r="A1441" s="41" t="s">
        <v>1251</v>
      </c>
      <c r="B1441" s="39"/>
      <c r="C1441" s="41"/>
      <c r="D1441" s="41"/>
      <c r="E1441" s="14" t="s">
        <v>1259</v>
      </c>
      <c r="F1441" s="18">
        <f t="shared" ref="F1441:K1444" si="4103">F1442</f>
        <v>0</v>
      </c>
      <c r="G1441" s="18">
        <f t="shared" si="4103"/>
        <v>0</v>
      </c>
      <c r="H1441" s="18">
        <f t="shared" si="4103"/>
        <v>0</v>
      </c>
      <c r="I1441" s="18">
        <f t="shared" si="4103"/>
        <v>0</v>
      </c>
      <c r="J1441" s="18">
        <f t="shared" si="4103"/>
        <v>0</v>
      </c>
      <c r="K1441" s="18">
        <f t="shared" si="4103"/>
        <v>0</v>
      </c>
      <c r="L1441" s="18">
        <f t="shared" si="4100"/>
        <v>0</v>
      </c>
      <c r="M1441" s="18">
        <f t="shared" si="4101"/>
        <v>0</v>
      </c>
      <c r="N1441" s="18">
        <f t="shared" si="4102"/>
        <v>0</v>
      </c>
      <c r="O1441" s="18">
        <f t="shared" ref="O1441:S1444" si="4104">O1442</f>
        <v>0</v>
      </c>
      <c r="P1441" s="18">
        <f t="shared" si="4104"/>
        <v>0</v>
      </c>
      <c r="Q1441" s="18">
        <f t="shared" si="4104"/>
        <v>0</v>
      </c>
      <c r="R1441" s="18">
        <f t="shared" si="4104"/>
        <v>0</v>
      </c>
      <c r="S1441" s="18">
        <f t="shared" si="4104"/>
        <v>0</v>
      </c>
      <c r="T1441" s="18">
        <f t="shared" si="4012"/>
        <v>0</v>
      </c>
      <c r="U1441" s="18">
        <f t="shared" si="4013"/>
        <v>0</v>
      </c>
      <c r="V1441" s="18">
        <f t="shared" si="4014"/>
        <v>0</v>
      </c>
      <c r="W1441" s="18">
        <f t="shared" ref="W1441:CD1444" si="4105">W1442</f>
        <v>0</v>
      </c>
      <c r="X1441" s="18">
        <f t="shared" si="4105"/>
        <v>0</v>
      </c>
      <c r="Y1441" s="18">
        <f t="shared" si="4105"/>
        <v>0</v>
      </c>
      <c r="Z1441" s="18">
        <f t="shared" si="4105"/>
        <v>0</v>
      </c>
      <c r="AA1441" s="18">
        <f t="shared" si="4105"/>
        <v>0</v>
      </c>
      <c r="AB1441" s="18">
        <f t="shared" si="4105"/>
        <v>0</v>
      </c>
      <c r="AC1441" s="18">
        <f t="shared" si="4033"/>
        <v>0</v>
      </c>
      <c r="AD1441" s="18">
        <f t="shared" si="4034"/>
        <v>0</v>
      </c>
      <c r="AE1441" s="18">
        <f t="shared" si="4035"/>
        <v>0</v>
      </c>
      <c r="AF1441" s="18">
        <f t="shared" si="4105"/>
        <v>0</v>
      </c>
      <c r="AG1441" s="18">
        <f t="shared" si="4105"/>
        <v>0</v>
      </c>
      <c r="AH1441" s="18">
        <f t="shared" si="4105"/>
        <v>0</v>
      </c>
      <c r="AI1441" s="18">
        <f t="shared" si="3966"/>
        <v>0</v>
      </c>
      <c r="AJ1441" s="18">
        <f t="shared" si="3967"/>
        <v>0</v>
      </c>
      <c r="AK1441" s="18">
        <f t="shared" si="3968"/>
        <v>0</v>
      </c>
      <c r="AL1441" s="18">
        <f t="shared" si="4105"/>
        <v>0</v>
      </c>
      <c r="AM1441" s="18">
        <f t="shared" si="3970"/>
        <v>0</v>
      </c>
      <c r="AN1441" s="18">
        <f t="shared" si="4105"/>
        <v>0</v>
      </c>
      <c r="AO1441" s="18">
        <f t="shared" si="4105"/>
        <v>0</v>
      </c>
      <c r="AP1441" s="18">
        <f t="shared" si="4105"/>
        <v>0</v>
      </c>
      <c r="AQ1441" s="18">
        <f t="shared" si="3923"/>
        <v>0</v>
      </c>
      <c r="AR1441" s="18">
        <f t="shared" si="3924"/>
        <v>0</v>
      </c>
      <c r="AS1441" s="18">
        <f t="shared" si="3925"/>
        <v>0</v>
      </c>
      <c r="AT1441" s="18">
        <f t="shared" si="4105"/>
        <v>0</v>
      </c>
      <c r="AU1441" s="18">
        <f t="shared" si="4105"/>
        <v>0</v>
      </c>
      <c r="AV1441" s="18">
        <f t="shared" si="4105"/>
        <v>0</v>
      </c>
      <c r="AW1441" s="18">
        <f t="shared" si="3926"/>
        <v>0</v>
      </c>
      <c r="AX1441" s="18">
        <f t="shared" si="3927"/>
        <v>0</v>
      </c>
      <c r="AY1441" s="18">
        <f t="shared" si="3928"/>
        <v>0</v>
      </c>
      <c r="AZ1441" s="18">
        <f t="shared" si="4105"/>
        <v>0</v>
      </c>
      <c r="BA1441" s="18">
        <f t="shared" si="4105"/>
        <v>0</v>
      </c>
      <c r="BB1441" s="18">
        <f t="shared" si="4105"/>
        <v>0</v>
      </c>
      <c r="BC1441" s="18">
        <f t="shared" si="3920"/>
        <v>0</v>
      </c>
      <c r="BD1441" s="18">
        <f t="shared" si="3921"/>
        <v>0</v>
      </c>
      <c r="BE1441" s="18">
        <f t="shared" si="3922"/>
        <v>0</v>
      </c>
      <c r="BF1441" s="18">
        <f t="shared" si="4105"/>
        <v>0</v>
      </c>
      <c r="BG1441" s="18">
        <f t="shared" si="4105"/>
        <v>0</v>
      </c>
      <c r="BH1441" s="18">
        <f t="shared" si="4105"/>
        <v>0</v>
      </c>
      <c r="BI1441" s="18">
        <f t="shared" si="3914"/>
        <v>0</v>
      </c>
      <c r="BJ1441" s="18">
        <f t="shared" si="3915"/>
        <v>0</v>
      </c>
      <c r="BK1441" s="18">
        <f t="shared" si="3916"/>
        <v>0</v>
      </c>
      <c r="BL1441" s="18">
        <f t="shared" si="4105"/>
        <v>0</v>
      </c>
      <c r="BM1441" s="18">
        <f t="shared" si="4105"/>
        <v>0</v>
      </c>
      <c r="BN1441" s="18">
        <f t="shared" si="4105"/>
        <v>0</v>
      </c>
      <c r="BO1441" s="18">
        <f t="shared" si="4094"/>
        <v>0</v>
      </c>
      <c r="BP1441" s="18">
        <f t="shared" si="4095"/>
        <v>0</v>
      </c>
      <c r="BQ1441" s="18">
        <f t="shared" si="4096"/>
        <v>0</v>
      </c>
      <c r="BR1441" s="18">
        <f t="shared" si="4105"/>
        <v>0</v>
      </c>
      <c r="BS1441" s="18">
        <f t="shared" si="4105"/>
        <v>0</v>
      </c>
      <c r="BT1441" s="18">
        <f t="shared" si="4105"/>
        <v>0</v>
      </c>
      <c r="BU1441" s="18">
        <f t="shared" si="4076"/>
        <v>0</v>
      </c>
      <c r="BV1441" s="18">
        <f t="shared" si="4077"/>
        <v>0</v>
      </c>
      <c r="BW1441" s="18">
        <f t="shared" si="4078"/>
        <v>0</v>
      </c>
      <c r="BX1441" s="18">
        <f t="shared" si="4105"/>
        <v>0</v>
      </c>
      <c r="BY1441" s="18">
        <f t="shared" si="4105"/>
        <v>0</v>
      </c>
      <c r="BZ1441" s="18">
        <f t="shared" si="4105"/>
        <v>0</v>
      </c>
      <c r="CA1441" s="18">
        <f t="shared" si="4058"/>
        <v>0</v>
      </c>
      <c r="CB1441" s="18">
        <f t="shared" si="4059"/>
        <v>0</v>
      </c>
      <c r="CC1441" s="18">
        <f t="shared" si="4060"/>
        <v>0</v>
      </c>
      <c r="CD1441" s="18">
        <f t="shared" si="4105"/>
        <v>0</v>
      </c>
      <c r="CE1441" s="27" t="s">
        <v>1661</v>
      </c>
      <c r="CF1441" s="33"/>
    </row>
    <row r="1442" spans="1:119" ht="93.6" hidden="1" x14ac:dyDescent="0.3">
      <c r="A1442" s="41" t="s">
        <v>1252</v>
      </c>
      <c r="B1442" s="39"/>
      <c r="C1442" s="41"/>
      <c r="D1442" s="41"/>
      <c r="E1442" s="14" t="s">
        <v>1256</v>
      </c>
      <c r="F1442" s="18">
        <f t="shared" si="4103"/>
        <v>0</v>
      </c>
      <c r="G1442" s="18">
        <f t="shared" si="4103"/>
        <v>0</v>
      </c>
      <c r="H1442" s="18">
        <f t="shared" si="4103"/>
        <v>0</v>
      </c>
      <c r="I1442" s="18">
        <f t="shared" si="4103"/>
        <v>0</v>
      </c>
      <c r="J1442" s="18">
        <f t="shared" si="4103"/>
        <v>0</v>
      </c>
      <c r="K1442" s="18">
        <f t="shared" si="4103"/>
        <v>0</v>
      </c>
      <c r="L1442" s="18">
        <f t="shared" si="4100"/>
        <v>0</v>
      </c>
      <c r="M1442" s="18">
        <f t="shared" si="4101"/>
        <v>0</v>
      </c>
      <c r="N1442" s="18">
        <f t="shared" si="4102"/>
        <v>0</v>
      </c>
      <c r="O1442" s="18">
        <f t="shared" si="4104"/>
        <v>0</v>
      </c>
      <c r="P1442" s="18">
        <f t="shared" si="4104"/>
        <v>0</v>
      </c>
      <c r="Q1442" s="18">
        <f t="shared" si="4104"/>
        <v>0</v>
      </c>
      <c r="R1442" s="18">
        <f t="shared" si="4104"/>
        <v>0</v>
      </c>
      <c r="S1442" s="18">
        <f t="shared" si="4104"/>
        <v>0</v>
      </c>
      <c r="T1442" s="18">
        <f t="shared" si="4012"/>
        <v>0</v>
      </c>
      <c r="U1442" s="18">
        <f t="shared" si="4013"/>
        <v>0</v>
      </c>
      <c r="V1442" s="18">
        <f t="shared" si="4014"/>
        <v>0</v>
      </c>
      <c r="W1442" s="18">
        <f t="shared" si="4105"/>
        <v>0</v>
      </c>
      <c r="X1442" s="18">
        <f t="shared" si="4105"/>
        <v>0</v>
      </c>
      <c r="Y1442" s="18">
        <f t="shared" si="4105"/>
        <v>0</v>
      </c>
      <c r="Z1442" s="18">
        <f t="shared" si="4105"/>
        <v>0</v>
      </c>
      <c r="AA1442" s="18">
        <f t="shared" si="4105"/>
        <v>0</v>
      </c>
      <c r="AB1442" s="18">
        <f t="shared" si="4105"/>
        <v>0</v>
      </c>
      <c r="AC1442" s="18">
        <f t="shared" si="4033"/>
        <v>0</v>
      </c>
      <c r="AD1442" s="18">
        <f t="shared" si="4034"/>
        <v>0</v>
      </c>
      <c r="AE1442" s="18">
        <f t="shared" si="4035"/>
        <v>0</v>
      </c>
      <c r="AF1442" s="18">
        <f t="shared" si="4105"/>
        <v>0</v>
      </c>
      <c r="AG1442" s="18">
        <f t="shared" si="4105"/>
        <v>0</v>
      </c>
      <c r="AH1442" s="18">
        <f t="shared" si="4105"/>
        <v>0</v>
      </c>
      <c r="AI1442" s="18">
        <f t="shared" si="3966"/>
        <v>0</v>
      </c>
      <c r="AJ1442" s="18">
        <f t="shared" si="3967"/>
        <v>0</v>
      </c>
      <c r="AK1442" s="18">
        <f t="shared" si="3968"/>
        <v>0</v>
      </c>
      <c r="AL1442" s="18">
        <f t="shared" si="4105"/>
        <v>0</v>
      </c>
      <c r="AM1442" s="18">
        <f t="shared" si="3970"/>
        <v>0</v>
      </c>
      <c r="AN1442" s="18">
        <f t="shared" si="4105"/>
        <v>0</v>
      </c>
      <c r="AO1442" s="18">
        <f t="shared" si="4105"/>
        <v>0</v>
      </c>
      <c r="AP1442" s="18">
        <f t="shared" si="4105"/>
        <v>0</v>
      </c>
      <c r="AQ1442" s="18">
        <f t="shared" si="3923"/>
        <v>0</v>
      </c>
      <c r="AR1442" s="18">
        <f t="shared" si="3924"/>
        <v>0</v>
      </c>
      <c r="AS1442" s="18">
        <f t="shared" si="3925"/>
        <v>0</v>
      </c>
      <c r="AT1442" s="18">
        <f t="shared" si="4105"/>
        <v>0</v>
      </c>
      <c r="AU1442" s="18">
        <f t="shared" si="4105"/>
        <v>0</v>
      </c>
      <c r="AV1442" s="18">
        <f t="shared" si="4105"/>
        <v>0</v>
      </c>
      <c r="AW1442" s="18">
        <f t="shared" si="3926"/>
        <v>0</v>
      </c>
      <c r="AX1442" s="18">
        <f t="shared" si="3927"/>
        <v>0</v>
      </c>
      <c r="AY1442" s="18">
        <f t="shared" si="3928"/>
        <v>0</v>
      </c>
      <c r="AZ1442" s="18">
        <f t="shared" si="4105"/>
        <v>0</v>
      </c>
      <c r="BA1442" s="18">
        <f t="shared" si="4105"/>
        <v>0</v>
      </c>
      <c r="BB1442" s="18">
        <f t="shared" si="4105"/>
        <v>0</v>
      </c>
      <c r="BC1442" s="18">
        <f t="shared" si="3920"/>
        <v>0</v>
      </c>
      <c r="BD1442" s="18">
        <f t="shared" si="3921"/>
        <v>0</v>
      </c>
      <c r="BE1442" s="18">
        <f t="shared" si="3922"/>
        <v>0</v>
      </c>
      <c r="BF1442" s="18">
        <f t="shared" si="4105"/>
        <v>0</v>
      </c>
      <c r="BG1442" s="18">
        <f t="shared" si="4105"/>
        <v>0</v>
      </c>
      <c r="BH1442" s="18">
        <f t="shared" si="4105"/>
        <v>0</v>
      </c>
      <c r="BI1442" s="18">
        <f t="shared" si="3914"/>
        <v>0</v>
      </c>
      <c r="BJ1442" s="18">
        <f t="shared" si="3915"/>
        <v>0</v>
      </c>
      <c r="BK1442" s="18">
        <f t="shared" si="3916"/>
        <v>0</v>
      </c>
      <c r="BL1442" s="18">
        <f t="shared" si="4105"/>
        <v>0</v>
      </c>
      <c r="BM1442" s="18">
        <f t="shared" si="4105"/>
        <v>0</v>
      </c>
      <c r="BN1442" s="18">
        <f t="shared" si="4105"/>
        <v>0</v>
      </c>
      <c r="BO1442" s="18">
        <f t="shared" si="4094"/>
        <v>0</v>
      </c>
      <c r="BP1442" s="18">
        <f t="shared" si="4095"/>
        <v>0</v>
      </c>
      <c r="BQ1442" s="18">
        <f t="shared" si="4096"/>
        <v>0</v>
      </c>
      <c r="BR1442" s="18">
        <f t="shared" si="4105"/>
        <v>0</v>
      </c>
      <c r="BS1442" s="18">
        <f t="shared" si="4105"/>
        <v>0</v>
      </c>
      <c r="BT1442" s="18">
        <f t="shared" si="4105"/>
        <v>0</v>
      </c>
      <c r="BU1442" s="18">
        <f t="shared" si="4076"/>
        <v>0</v>
      </c>
      <c r="BV1442" s="18">
        <f t="shared" si="4077"/>
        <v>0</v>
      </c>
      <c r="BW1442" s="18">
        <f t="shared" si="4078"/>
        <v>0</v>
      </c>
      <c r="BX1442" s="18">
        <f t="shared" si="4105"/>
        <v>0</v>
      </c>
      <c r="BY1442" s="18">
        <f t="shared" si="4105"/>
        <v>0</v>
      </c>
      <c r="BZ1442" s="18">
        <f t="shared" si="4105"/>
        <v>0</v>
      </c>
      <c r="CA1442" s="18">
        <f t="shared" si="4058"/>
        <v>0</v>
      </c>
      <c r="CB1442" s="18">
        <f t="shared" si="4059"/>
        <v>0</v>
      </c>
      <c r="CC1442" s="18">
        <f t="shared" si="4060"/>
        <v>0</v>
      </c>
      <c r="CD1442" s="18">
        <f t="shared" si="4105"/>
        <v>0</v>
      </c>
      <c r="CE1442" s="27" t="s">
        <v>1661</v>
      </c>
      <c r="CF1442" s="33"/>
    </row>
    <row r="1443" spans="1:119" ht="46.8" hidden="1" x14ac:dyDescent="0.3">
      <c r="A1443" s="41" t="s">
        <v>1252</v>
      </c>
      <c r="B1443" s="39">
        <v>600</v>
      </c>
      <c r="C1443" s="41"/>
      <c r="D1443" s="41"/>
      <c r="E1443" s="14" t="s">
        <v>554</v>
      </c>
      <c r="F1443" s="18">
        <f t="shared" si="4103"/>
        <v>0</v>
      </c>
      <c r="G1443" s="18">
        <f t="shared" si="4103"/>
        <v>0</v>
      </c>
      <c r="H1443" s="18">
        <f t="shared" si="4103"/>
        <v>0</v>
      </c>
      <c r="I1443" s="18">
        <f t="shared" si="4103"/>
        <v>0</v>
      </c>
      <c r="J1443" s="18">
        <f t="shared" si="4103"/>
        <v>0</v>
      </c>
      <c r="K1443" s="18">
        <f t="shared" si="4103"/>
        <v>0</v>
      </c>
      <c r="L1443" s="18">
        <f t="shared" si="4100"/>
        <v>0</v>
      </c>
      <c r="M1443" s="18">
        <f t="shared" si="4101"/>
        <v>0</v>
      </c>
      <c r="N1443" s="18">
        <f t="shared" si="4102"/>
        <v>0</v>
      </c>
      <c r="O1443" s="18">
        <f t="shared" si="4104"/>
        <v>0</v>
      </c>
      <c r="P1443" s="18">
        <f t="shared" si="4104"/>
        <v>0</v>
      </c>
      <c r="Q1443" s="18">
        <f t="shared" si="4104"/>
        <v>0</v>
      </c>
      <c r="R1443" s="18">
        <f t="shared" si="4104"/>
        <v>0</v>
      </c>
      <c r="S1443" s="18">
        <f t="shared" si="4104"/>
        <v>0</v>
      </c>
      <c r="T1443" s="18">
        <f t="shared" si="4012"/>
        <v>0</v>
      </c>
      <c r="U1443" s="18">
        <f t="shared" si="4013"/>
        <v>0</v>
      </c>
      <c r="V1443" s="18">
        <f t="shared" si="4014"/>
        <v>0</v>
      </c>
      <c r="W1443" s="18">
        <f t="shared" si="4105"/>
        <v>0</v>
      </c>
      <c r="X1443" s="18">
        <f t="shared" si="4105"/>
        <v>0</v>
      </c>
      <c r="Y1443" s="18">
        <f t="shared" si="4105"/>
        <v>0</v>
      </c>
      <c r="Z1443" s="18">
        <f t="shared" si="4105"/>
        <v>0</v>
      </c>
      <c r="AA1443" s="18">
        <f t="shared" si="4105"/>
        <v>0</v>
      </c>
      <c r="AB1443" s="18">
        <f t="shared" si="4105"/>
        <v>0</v>
      </c>
      <c r="AC1443" s="18">
        <f t="shared" si="4033"/>
        <v>0</v>
      </c>
      <c r="AD1443" s="18">
        <f t="shared" si="4034"/>
        <v>0</v>
      </c>
      <c r="AE1443" s="18">
        <f t="shared" si="4035"/>
        <v>0</v>
      </c>
      <c r="AF1443" s="18">
        <f t="shared" si="4105"/>
        <v>0</v>
      </c>
      <c r="AG1443" s="18">
        <f t="shared" si="4105"/>
        <v>0</v>
      </c>
      <c r="AH1443" s="18">
        <f t="shared" si="4105"/>
        <v>0</v>
      </c>
      <c r="AI1443" s="18">
        <f t="shared" si="3966"/>
        <v>0</v>
      </c>
      <c r="AJ1443" s="18">
        <f t="shared" si="3967"/>
        <v>0</v>
      </c>
      <c r="AK1443" s="18">
        <f t="shared" si="3968"/>
        <v>0</v>
      </c>
      <c r="AL1443" s="18">
        <f t="shared" si="4105"/>
        <v>0</v>
      </c>
      <c r="AM1443" s="18">
        <f t="shared" si="3970"/>
        <v>0</v>
      </c>
      <c r="AN1443" s="18">
        <f t="shared" si="4105"/>
        <v>0</v>
      </c>
      <c r="AO1443" s="18">
        <f t="shared" si="4105"/>
        <v>0</v>
      </c>
      <c r="AP1443" s="18">
        <f t="shared" si="4105"/>
        <v>0</v>
      </c>
      <c r="AQ1443" s="18">
        <f t="shared" si="3923"/>
        <v>0</v>
      </c>
      <c r="AR1443" s="18">
        <f t="shared" si="3924"/>
        <v>0</v>
      </c>
      <c r="AS1443" s="18">
        <f t="shared" si="3925"/>
        <v>0</v>
      </c>
      <c r="AT1443" s="18">
        <f t="shared" si="4105"/>
        <v>0</v>
      </c>
      <c r="AU1443" s="18">
        <f t="shared" si="4105"/>
        <v>0</v>
      </c>
      <c r="AV1443" s="18">
        <f t="shared" si="4105"/>
        <v>0</v>
      </c>
      <c r="AW1443" s="18">
        <f t="shared" si="3926"/>
        <v>0</v>
      </c>
      <c r="AX1443" s="18">
        <f t="shared" si="3927"/>
        <v>0</v>
      </c>
      <c r="AY1443" s="18">
        <f t="shared" si="3928"/>
        <v>0</v>
      </c>
      <c r="AZ1443" s="18">
        <f t="shared" si="4105"/>
        <v>0</v>
      </c>
      <c r="BA1443" s="18">
        <f t="shared" si="4105"/>
        <v>0</v>
      </c>
      <c r="BB1443" s="18">
        <f t="shared" si="4105"/>
        <v>0</v>
      </c>
      <c r="BC1443" s="18">
        <f t="shared" si="3920"/>
        <v>0</v>
      </c>
      <c r="BD1443" s="18">
        <f t="shared" si="3921"/>
        <v>0</v>
      </c>
      <c r="BE1443" s="18">
        <f t="shared" si="3922"/>
        <v>0</v>
      </c>
      <c r="BF1443" s="18">
        <f t="shared" si="4105"/>
        <v>0</v>
      </c>
      <c r="BG1443" s="18">
        <f t="shared" si="4105"/>
        <v>0</v>
      </c>
      <c r="BH1443" s="18">
        <f t="shared" si="4105"/>
        <v>0</v>
      </c>
      <c r="BI1443" s="18">
        <f t="shared" si="3914"/>
        <v>0</v>
      </c>
      <c r="BJ1443" s="18">
        <f t="shared" si="3915"/>
        <v>0</v>
      </c>
      <c r="BK1443" s="18">
        <f t="shared" si="3916"/>
        <v>0</v>
      </c>
      <c r="BL1443" s="18">
        <f t="shared" si="4105"/>
        <v>0</v>
      </c>
      <c r="BM1443" s="18">
        <f t="shared" si="4105"/>
        <v>0</v>
      </c>
      <c r="BN1443" s="18">
        <f t="shared" si="4105"/>
        <v>0</v>
      </c>
      <c r="BO1443" s="18">
        <f t="shared" si="4094"/>
        <v>0</v>
      </c>
      <c r="BP1443" s="18">
        <f t="shared" si="4095"/>
        <v>0</v>
      </c>
      <c r="BQ1443" s="18">
        <f t="shared" si="4096"/>
        <v>0</v>
      </c>
      <c r="BR1443" s="18">
        <f t="shared" si="4105"/>
        <v>0</v>
      </c>
      <c r="BS1443" s="18">
        <f t="shared" si="4105"/>
        <v>0</v>
      </c>
      <c r="BT1443" s="18">
        <f t="shared" si="4105"/>
        <v>0</v>
      </c>
      <c r="BU1443" s="18">
        <f t="shared" si="4076"/>
        <v>0</v>
      </c>
      <c r="BV1443" s="18">
        <f t="shared" si="4077"/>
        <v>0</v>
      </c>
      <c r="BW1443" s="18">
        <f t="shared" si="4078"/>
        <v>0</v>
      </c>
      <c r="BX1443" s="18">
        <f t="shared" si="4105"/>
        <v>0</v>
      </c>
      <c r="BY1443" s="18">
        <f t="shared" si="4105"/>
        <v>0</v>
      </c>
      <c r="BZ1443" s="18">
        <f t="shared" si="4105"/>
        <v>0</v>
      </c>
      <c r="CA1443" s="18">
        <f t="shared" si="4058"/>
        <v>0</v>
      </c>
      <c r="CB1443" s="18">
        <f t="shared" si="4059"/>
        <v>0</v>
      </c>
      <c r="CC1443" s="18">
        <f t="shared" si="4060"/>
        <v>0</v>
      </c>
      <c r="CD1443" s="18">
        <f t="shared" si="4105"/>
        <v>0</v>
      </c>
      <c r="CE1443" s="27" t="s">
        <v>1661</v>
      </c>
      <c r="CF1443" s="33"/>
    </row>
    <row r="1444" spans="1:119" hidden="1" x14ac:dyDescent="0.3">
      <c r="A1444" s="41" t="s">
        <v>1252</v>
      </c>
      <c r="B1444" s="39">
        <v>620</v>
      </c>
      <c r="C1444" s="41"/>
      <c r="D1444" s="41"/>
      <c r="E1444" s="14" t="s">
        <v>569</v>
      </c>
      <c r="F1444" s="18">
        <f t="shared" si="4103"/>
        <v>0</v>
      </c>
      <c r="G1444" s="18">
        <f t="shared" si="4103"/>
        <v>0</v>
      </c>
      <c r="H1444" s="18">
        <f t="shared" si="4103"/>
        <v>0</v>
      </c>
      <c r="I1444" s="18">
        <f t="shared" si="4103"/>
        <v>0</v>
      </c>
      <c r="J1444" s="18">
        <f t="shared" si="4103"/>
        <v>0</v>
      </c>
      <c r="K1444" s="18">
        <f t="shared" si="4103"/>
        <v>0</v>
      </c>
      <c r="L1444" s="18">
        <f t="shared" si="4100"/>
        <v>0</v>
      </c>
      <c r="M1444" s="18">
        <f t="shared" si="4101"/>
        <v>0</v>
      </c>
      <c r="N1444" s="18">
        <f t="shared" si="4102"/>
        <v>0</v>
      </c>
      <c r="O1444" s="18">
        <f t="shared" si="4104"/>
        <v>0</v>
      </c>
      <c r="P1444" s="18">
        <f t="shared" si="4104"/>
        <v>0</v>
      </c>
      <c r="Q1444" s="18">
        <f t="shared" si="4104"/>
        <v>0</v>
      </c>
      <c r="R1444" s="18">
        <f t="shared" si="4104"/>
        <v>0</v>
      </c>
      <c r="S1444" s="18">
        <f t="shared" si="4104"/>
        <v>0</v>
      </c>
      <c r="T1444" s="18">
        <f t="shared" si="4012"/>
        <v>0</v>
      </c>
      <c r="U1444" s="18">
        <f t="shared" si="4013"/>
        <v>0</v>
      </c>
      <c r="V1444" s="18">
        <f t="shared" si="4014"/>
        <v>0</v>
      </c>
      <c r="W1444" s="18">
        <f t="shared" si="4105"/>
        <v>0</v>
      </c>
      <c r="X1444" s="18">
        <f t="shared" si="4105"/>
        <v>0</v>
      </c>
      <c r="Y1444" s="18">
        <f t="shared" si="4105"/>
        <v>0</v>
      </c>
      <c r="Z1444" s="18">
        <f t="shared" si="4105"/>
        <v>0</v>
      </c>
      <c r="AA1444" s="18">
        <f t="shared" si="4105"/>
        <v>0</v>
      </c>
      <c r="AB1444" s="18">
        <f t="shared" si="4105"/>
        <v>0</v>
      </c>
      <c r="AC1444" s="18">
        <f t="shared" si="4033"/>
        <v>0</v>
      </c>
      <c r="AD1444" s="18">
        <f t="shared" si="4034"/>
        <v>0</v>
      </c>
      <c r="AE1444" s="18">
        <f t="shared" si="4035"/>
        <v>0</v>
      </c>
      <c r="AF1444" s="18">
        <f t="shared" si="4105"/>
        <v>0</v>
      </c>
      <c r="AG1444" s="18">
        <f t="shared" si="4105"/>
        <v>0</v>
      </c>
      <c r="AH1444" s="18">
        <f t="shared" si="4105"/>
        <v>0</v>
      </c>
      <c r="AI1444" s="18">
        <f t="shared" si="3966"/>
        <v>0</v>
      </c>
      <c r="AJ1444" s="18">
        <f t="shared" si="3967"/>
        <v>0</v>
      </c>
      <c r="AK1444" s="18">
        <f t="shared" si="3968"/>
        <v>0</v>
      </c>
      <c r="AL1444" s="18">
        <f t="shared" si="4105"/>
        <v>0</v>
      </c>
      <c r="AM1444" s="18">
        <f t="shared" si="3970"/>
        <v>0</v>
      </c>
      <c r="AN1444" s="18">
        <f t="shared" si="4105"/>
        <v>0</v>
      </c>
      <c r="AO1444" s="18">
        <f t="shared" si="4105"/>
        <v>0</v>
      </c>
      <c r="AP1444" s="18">
        <f t="shared" si="4105"/>
        <v>0</v>
      </c>
      <c r="AQ1444" s="18">
        <f t="shared" si="3923"/>
        <v>0</v>
      </c>
      <c r="AR1444" s="18">
        <f t="shared" si="3924"/>
        <v>0</v>
      </c>
      <c r="AS1444" s="18">
        <f t="shared" si="3925"/>
        <v>0</v>
      </c>
      <c r="AT1444" s="18">
        <f t="shared" si="4105"/>
        <v>0</v>
      </c>
      <c r="AU1444" s="18">
        <f t="shared" si="4105"/>
        <v>0</v>
      </c>
      <c r="AV1444" s="18">
        <f t="shared" si="4105"/>
        <v>0</v>
      </c>
      <c r="AW1444" s="18">
        <f t="shared" si="3926"/>
        <v>0</v>
      </c>
      <c r="AX1444" s="18">
        <f t="shared" si="3927"/>
        <v>0</v>
      </c>
      <c r="AY1444" s="18">
        <f t="shared" si="3928"/>
        <v>0</v>
      </c>
      <c r="AZ1444" s="18">
        <f t="shared" si="4105"/>
        <v>0</v>
      </c>
      <c r="BA1444" s="18">
        <f t="shared" si="4105"/>
        <v>0</v>
      </c>
      <c r="BB1444" s="18">
        <f t="shared" si="4105"/>
        <v>0</v>
      </c>
      <c r="BC1444" s="18">
        <f t="shared" si="3920"/>
        <v>0</v>
      </c>
      <c r="BD1444" s="18">
        <f t="shared" si="3921"/>
        <v>0</v>
      </c>
      <c r="BE1444" s="18">
        <f t="shared" si="3922"/>
        <v>0</v>
      </c>
      <c r="BF1444" s="18">
        <f t="shared" si="4105"/>
        <v>0</v>
      </c>
      <c r="BG1444" s="18">
        <f t="shared" si="4105"/>
        <v>0</v>
      </c>
      <c r="BH1444" s="18">
        <f t="shared" si="4105"/>
        <v>0</v>
      </c>
      <c r="BI1444" s="18">
        <f t="shared" si="3914"/>
        <v>0</v>
      </c>
      <c r="BJ1444" s="18">
        <f t="shared" si="3915"/>
        <v>0</v>
      </c>
      <c r="BK1444" s="18">
        <f t="shared" si="3916"/>
        <v>0</v>
      </c>
      <c r="BL1444" s="18">
        <f t="shared" si="4105"/>
        <v>0</v>
      </c>
      <c r="BM1444" s="18">
        <f t="shared" si="4105"/>
        <v>0</v>
      </c>
      <c r="BN1444" s="18">
        <f t="shared" si="4105"/>
        <v>0</v>
      </c>
      <c r="BO1444" s="18">
        <f t="shared" si="4094"/>
        <v>0</v>
      </c>
      <c r="BP1444" s="18">
        <f t="shared" si="4095"/>
        <v>0</v>
      </c>
      <c r="BQ1444" s="18">
        <f t="shared" si="4096"/>
        <v>0</v>
      </c>
      <c r="BR1444" s="18">
        <f t="shared" si="4105"/>
        <v>0</v>
      </c>
      <c r="BS1444" s="18">
        <f t="shared" si="4105"/>
        <v>0</v>
      </c>
      <c r="BT1444" s="18">
        <f t="shared" si="4105"/>
        <v>0</v>
      </c>
      <c r="BU1444" s="18">
        <f t="shared" si="4076"/>
        <v>0</v>
      </c>
      <c r="BV1444" s="18">
        <f t="shared" si="4077"/>
        <v>0</v>
      </c>
      <c r="BW1444" s="18">
        <f t="shared" si="4078"/>
        <v>0</v>
      </c>
      <c r="BX1444" s="18">
        <f t="shared" si="4105"/>
        <v>0</v>
      </c>
      <c r="BY1444" s="18">
        <f t="shared" si="4105"/>
        <v>0</v>
      </c>
      <c r="BZ1444" s="18">
        <f t="shared" si="4105"/>
        <v>0</v>
      </c>
      <c r="CA1444" s="18">
        <f t="shared" si="4058"/>
        <v>0</v>
      </c>
      <c r="CB1444" s="18">
        <f t="shared" si="4059"/>
        <v>0</v>
      </c>
      <c r="CC1444" s="18">
        <f t="shared" si="4060"/>
        <v>0</v>
      </c>
      <c r="CD1444" s="18">
        <f t="shared" si="4105"/>
        <v>0</v>
      </c>
      <c r="CE1444" s="27" t="s">
        <v>1661</v>
      </c>
      <c r="CF1444" s="33"/>
    </row>
    <row r="1445" spans="1:119" hidden="1" x14ac:dyDescent="0.3">
      <c r="A1445" s="41" t="s">
        <v>1252</v>
      </c>
      <c r="B1445" s="39">
        <v>620</v>
      </c>
      <c r="C1445" s="41" t="s">
        <v>27</v>
      </c>
      <c r="D1445" s="41" t="s">
        <v>110</v>
      </c>
      <c r="E1445" s="14" t="s">
        <v>532</v>
      </c>
      <c r="F1445" s="18"/>
      <c r="G1445" s="18"/>
      <c r="H1445" s="18"/>
      <c r="I1445" s="18"/>
      <c r="J1445" s="18"/>
      <c r="K1445" s="18"/>
      <c r="L1445" s="18">
        <f t="shared" si="4100"/>
        <v>0</v>
      </c>
      <c r="M1445" s="18">
        <f t="shared" si="4101"/>
        <v>0</v>
      </c>
      <c r="N1445" s="18">
        <f t="shared" si="4102"/>
        <v>0</v>
      </c>
      <c r="O1445" s="18"/>
      <c r="P1445" s="18"/>
      <c r="Q1445" s="18"/>
      <c r="R1445" s="18"/>
      <c r="S1445" s="18"/>
      <c r="T1445" s="18">
        <f t="shared" si="4012"/>
        <v>0</v>
      </c>
      <c r="U1445" s="18">
        <f t="shared" si="4013"/>
        <v>0</v>
      </c>
      <c r="V1445" s="18">
        <f t="shared" si="4014"/>
        <v>0</v>
      </c>
      <c r="W1445" s="18"/>
      <c r="X1445" s="18"/>
      <c r="Y1445" s="18"/>
      <c r="Z1445" s="18"/>
      <c r="AA1445" s="18"/>
      <c r="AB1445" s="18"/>
      <c r="AC1445" s="18">
        <f t="shared" si="4033"/>
        <v>0</v>
      </c>
      <c r="AD1445" s="18">
        <f t="shared" si="4034"/>
        <v>0</v>
      </c>
      <c r="AE1445" s="18">
        <f t="shared" si="4035"/>
        <v>0</v>
      </c>
      <c r="AF1445" s="18"/>
      <c r="AG1445" s="18"/>
      <c r="AH1445" s="18"/>
      <c r="AI1445" s="18">
        <f t="shared" si="3966"/>
        <v>0</v>
      </c>
      <c r="AJ1445" s="18">
        <f t="shared" si="3967"/>
        <v>0</v>
      </c>
      <c r="AK1445" s="18">
        <f t="shared" si="3968"/>
        <v>0</v>
      </c>
      <c r="AL1445" s="18"/>
      <c r="AM1445" s="18">
        <f t="shared" si="3970"/>
        <v>0</v>
      </c>
      <c r="AN1445" s="18"/>
      <c r="AO1445" s="18"/>
      <c r="AP1445" s="18"/>
      <c r="AQ1445" s="18">
        <f t="shared" si="3923"/>
        <v>0</v>
      </c>
      <c r="AR1445" s="18">
        <f t="shared" si="3924"/>
        <v>0</v>
      </c>
      <c r="AS1445" s="18">
        <f t="shared" si="3925"/>
        <v>0</v>
      </c>
      <c r="AT1445" s="18"/>
      <c r="AU1445" s="18"/>
      <c r="AV1445" s="18"/>
      <c r="AW1445" s="18">
        <f t="shared" si="3926"/>
        <v>0</v>
      </c>
      <c r="AX1445" s="18">
        <f t="shared" si="3927"/>
        <v>0</v>
      </c>
      <c r="AY1445" s="18">
        <f t="shared" si="3928"/>
        <v>0</v>
      </c>
      <c r="AZ1445" s="18"/>
      <c r="BA1445" s="18"/>
      <c r="BB1445" s="18"/>
      <c r="BC1445" s="18">
        <f t="shared" si="3920"/>
        <v>0</v>
      </c>
      <c r="BD1445" s="18">
        <f t="shared" si="3921"/>
        <v>0</v>
      </c>
      <c r="BE1445" s="18">
        <f t="shared" si="3922"/>
        <v>0</v>
      </c>
      <c r="BF1445" s="18"/>
      <c r="BG1445" s="18"/>
      <c r="BH1445" s="18"/>
      <c r="BI1445" s="18">
        <f t="shared" si="3914"/>
        <v>0</v>
      </c>
      <c r="BJ1445" s="18">
        <f t="shared" si="3915"/>
        <v>0</v>
      </c>
      <c r="BK1445" s="18">
        <f t="shared" si="3916"/>
        <v>0</v>
      </c>
      <c r="BL1445" s="18"/>
      <c r="BM1445" s="18"/>
      <c r="BN1445" s="18"/>
      <c r="BO1445" s="18">
        <f t="shared" si="4094"/>
        <v>0</v>
      </c>
      <c r="BP1445" s="18">
        <f t="shared" si="4095"/>
        <v>0</v>
      </c>
      <c r="BQ1445" s="18">
        <f t="shared" si="4096"/>
        <v>0</v>
      </c>
      <c r="BR1445" s="18"/>
      <c r="BS1445" s="18"/>
      <c r="BT1445" s="18"/>
      <c r="BU1445" s="18">
        <f t="shared" si="4076"/>
        <v>0</v>
      </c>
      <c r="BV1445" s="18">
        <f t="shared" si="4077"/>
        <v>0</v>
      </c>
      <c r="BW1445" s="18">
        <f t="shared" si="4078"/>
        <v>0</v>
      </c>
      <c r="BX1445" s="18"/>
      <c r="BY1445" s="18"/>
      <c r="BZ1445" s="18"/>
      <c r="CA1445" s="18">
        <f t="shared" si="4058"/>
        <v>0</v>
      </c>
      <c r="CB1445" s="18">
        <f t="shared" si="4059"/>
        <v>0</v>
      </c>
      <c r="CC1445" s="18">
        <f t="shared" si="4060"/>
        <v>0</v>
      </c>
      <c r="CD1445" s="18"/>
      <c r="CE1445" s="27" t="s">
        <v>1661</v>
      </c>
      <c r="CF1445" s="33"/>
    </row>
    <row r="1446" spans="1:119" ht="31.2" x14ac:dyDescent="0.3">
      <c r="A1446" s="19" t="s">
        <v>1339</v>
      </c>
      <c r="B1446" s="19"/>
      <c r="C1446" s="19"/>
      <c r="D1446" s="19"/>
      <c r="E1446" s="14" t="s">
        <v>890</v>
      </c>
      <c r="F1446" s="18">
        <f>F1447</f>
        <v>7302</v>
      </c>
      <c r="G1446" s="18">
        <f t="shared" ref="G1446:CD1449" si="4106">G1447</f>
        <v>7887.1</v>
      </c>
      <c r="H1446" s="18">
        <f t="shared" si="4106"/>
        <v>14782.5</v>
      </c>
      <c r="I1446" s="18">
        <f t="shared" si="4106"/>
        <v>0</v>
      </c>
      <c r="J1446" s="18">
        <f t="shared" si="4106"/>
        <v>0</v>
      </c>
      <c r="K1446" s="18">
        <f t="shared" si="4106"/>
        <v>0</v>
      </c>
      <c r="L1446" s="18">
        <f t="shared" si="4100"/>
        <v>7302</v>
      </c>
      <c r="M1446" s="18">
        <f t="shared" si="4101"/>
        <v>7887.1</v>
      </c>
      <c r="N1446" s="18">
        <f t="shared" si="4102"/>
        <v>14782.5</v>
      </c>
      <c r="O1446" s="18">
        <f t="shared" si="4106"/>
        <v>0</v>
      </c>
      <c r="P1446" s="18">
        <f t="shared" si="4106"/>
        <v>0</v>
      </c>
      <c r="Q1446" s="18">
        <f t="shared" si="4106"/>
        <v>0</v>
      </c>
      <c r="R1446" s="18">
        <f t="shared" si="4106"/>
        <v>0</v>
      </c>
      <c r="S1446" s="18">
        <f t="shared" si="4106"/>
        <v>0</v>
      </c>
      <c r="T1446" s="18">
        <f t="shared" si="4012"/>
        <v>7302</v>
      </c>
      <c r="U1446" s="18">
        <f t="shared" si="4013"/>
        <v>7887.1</v>
      </c>
      <c r="V1446" s="18">
        <f t="shared" si="4014"/>
        <v>14782.5</v>
      </c>
      <c r="W1446" s="18">
        <f t="shared" si="4106"/>
        <v>0</v>
      </c>
      <c r="X1446" s="18">
        <f t="shared" si="4106"/>
        <v>0</v>
      </c>
      <c r="Y1446" s="18">
        <f t="shared" si="4106"/>
        <v>0</v>
      </c>
      <c r="Z1446" s="18">
        <f t="shared" si="4106"/>
        <v>0</v>
      </c>
      <c r="AA1446" s="18">
        <f t="shared" si="4106"/>
        <v>0</v>
      </c>
      <c r="AB1446" s="18">
        <f t="shared" si="4106"/>
        <v>0</v>
      </c>
      <c r="AC1446" s="18">
        <f t="shared" si="4033"/>
        <v>7302</v>
      </c>
      <c r="AD1446" s="18">
        <f t="shared" si="4034"/>
        <v>7887.1</v>
      </c>
      <c r="AE1446" s="18">
        <f t="shared" si="4035"/>
        <v>14782.5</v>
      </c>
      <c r="AF1446" s="18">
        <f t="shared" si="4106"/>
        <v>-7302</v>
      </c>
      <c r="AG1446" s="18">
        <f t="shared" si="4106"/>
        <v>62.689</v>
      </c>
      <c r="AH1446" s="18">
        <f t="shared" si="4106"/>
        <v>-7336.1839999999993</v>
      </c>
      <c r="AI1446" s="18">
        <f t="shared" si="3966"/>
        <v>0</v>
      </c>
      <c r="AJ1446" s="18">
        <f t="shared" si="3967"/>
        <v>7949.7890000000007</v>
      </c>
      <c r="AK1446" s="18">
        <f t="shared" si="3968"/>
        <v>7446.3160000000007</v>
      </c>
      <c r="AL1446" s="18">
        <f t="shared" si="4106"/>
        <v>0</v>
      </c>
      <c r="AM1446" s="18">
        <f t="shared" si="3970"/>
        <v>0</v>
      </c>
      <c r="AN1446" s="18">
        <f t="shared" si="4106"/>
        <v>0</v>
      </c>
      <c r="AO1446" s="18">
        <f t="shared" si="4106"/>
        <v>0</v>
      </c>
      <c r="AP1446" s="18">
        <f t="shared" si="4106"/>
        <v>0</v>
      </c>
      <c r="AQ1446" s="18">
        <f t="shared" si="3923"/>
        <v>0</v>
      </c>
      <c r="AR1446" s="18">
        <f t="shared" si="3924"/>
        <v>7949.7890000000007</v>
      </c>
      <c r="AS1446" s="18">
        <f t="shared" si="3925"/>
        <v>7446.3160000000007</v>
      </c>
      <c r="AT1446" s="18">
        <f t="shared" si="4106"/>
        <v>0</v>
      </c>
      <c r="AU1446" s="18">
        <f t="shared" si="4106"/>
        <v>0</v>
      </c>
      <c r="AV1446" s="18">
        <f t="shared" si="4106"/>
        <v>0</v>
      </c>
      <c r="AW1446" s="18">
        <f t="shared" si="3926"/>
        <v>0</v>
      </c>
      <c r="AX1446" s="18">
        <f t="shared" si="3927"/>
        <v>7949.7890000000007</v>
      </c>
      <c r="AY1446" s="18">
        <f t="shared" si="3928"/>
        <v>7446.3160000000007</v>
      </c>
      <c r="AZ1446" s="18">
        <f t="shared" si="4106"/>
        <v>0</v>
      </c>
      <c r="BA1446" s="18">
        <f t="shared" si="4106"/>
        <v>0</v>
      </c>
      <c r="BB1446" s="18">
        <f t="shared" si="4106"/>
        <v>0</v>
      </c>
      <c r="BC1446" s="18">
        <f t="shared" si="3920"/>
        <v>0</v>
      </c>
      <c r="BD1446" s="18">
        <f t="shared" si="3921"/>
        <v>7949.7890000000007</v>
      </c>
      <c r="BE1446" s="18">
        <f t="shared" si="3922"/>
        <v>7446.3160000000007</v>
      </c>
      <c r="BF1446" s="18">
        <f t="shared" si="4106"/>
        <v>0</v>
      </c>
      <c r="BG1446" s="18">
        <f t="shared" si="4106"/>
        <v>0</v>
      </c>
      <c r="BH1446" s="18">
        <f t="shared" si="4106"/>
        <v>0</v>
      </c>
      <c r="BI1446" s="18">
        <f t="shared" si="3914"/>
        <v>0</v>
      </c>
      <c r="BJ1446" s="18">
        <f t="shared" si="3915"/>
        <v>7949.7890000000007</v>
      </c>
      <c r="BK1446" s="18">
        <f t="shared" si="3916"/>
        <v>7446.3160000000007</v>
      </c>
      <c r="BL1446" s="18">
        <f t="shared" si="4106"/>
        <v>0</v>
      </c>
      <c r="BM1446" s="18">
        <f t="shared" si="4106"/>
        <v>0</v>
      </c>
      <c r="BN1446" s="18">
        <f t="shared" si="4106"/>
        <v>0</v>
      </c>
      <c r="BO1446" s="18">
        <f t="shared" si="4094"/>
        <v>0</v>
      </c>
      <c r="BP1446" s="18">
        <f t="shared" si="4095"/>
        <v>7949.7890000000007</v>
      </c>
      <c r="BQ1446" s="18">
        <f t="shared" si="4096"/>
        <v>7446.3160000000007</v>
      </c>
      <c r="BR1446" s="18">
        <f t="shared" si="4106"/>
        <v>0</v>
      </c>
      <c r="BS1446" s="18">
        <f t="shared" si="4106"/>
        <v>0</v>
      </c>
      <c r="BT1446" s="18">
        <f t="shared" si="4106"/>
        <v>0</v>
      </c>
      <c r="BU1446" s="18">
        <f t="shared" si="4076"/>
        <v>0</v>
      </c>
      <c r="BV1446" s="18">
        <f t="shared" si="4077"/>
        <v>7949.7890000000007</v>
      </c>
      <c r="BW1446" s="18">
        <f t="shared" si="4078"/>
        <v>7446.3160000000007</v>
      </c>
      <c r="BX1446" s="18">
        <f t="shared" si="4106"/>
        <v>0</v>
      </c>
      <c r="BY1446" s="18">
        <f t="shared" si="4106"/>
        <v>0</v>
      </c>
      <c r="BZ1446" s="18">
        <f t="shared" si="4106"/>
        <v>0</v>
      </c>
      <c r="CA1446" s="18">
        <f t="shared" si="4058"/>
        <v>0</v>
      </c>
      <c r="CB1446" s="18">
        <f t="shared" si="4059"/>
        <v>7949.7890000000007</v>
      </c>
      <c r="CC1446" s="18">
        <f t="shared" si="4060"/>
        <v>7446.3160000000007</v>
      </c>
      <c r="CD1446" s="18">
        <f t="shared" si="4106"/>
        <v>0</v>
      </c>
      <c r="CE1446" s="27"/>
      <c r="CF1446" s="33"/>
    </row>
    <row r="1447" spans="1:119" ht="78" x14ac:dyDescent="0.3">
      <c r="A1447" s="19" t="s">
        <v>1340</v>
      </c>
      <c r="B1447" s="19"/>
      <c r="C1447" s="19"/>
      <c r="D1447" s="19"/>
      <c r="E1447" s="14" t="s">
        <v>1557</v>
      </c>
      <c r="F1447" s="18">
        <f>F1448</f>
        <v>7302</v>
      </c>
      <c r="G1447" s="18">
        <f t="shared" si="4106"/>
        <v>7887.1</v>
      </c>
      <c r="H1447" s="18">
        <f t="shared" si="4106"/>
        <v>14782.5</v>
      </c>
      <c r="I1447" s="18">
        <f t="shared" si="4106"/>
        <v>0</v>
      </c>
      <c r="J1447" s="18">
        <f t="shared" si="4106"/>
        <v>0</v>
      </c>
      <c r="K1447" s="18">
        <f t="shared" si="4106"/>
        <v>0</v>
      </c>
      <c r="L1447" s="18">
        <f t="shared" si="4100"/>
        <v>7302</v>
      </c>
      <c r="M1447" s="18">
        <f t="shared" si="4101"/>
        <v>7887.1</v>
      </c>
      <c r="N1447" s="18">
        <f t="shared" si="4102"/>
        <v>14782.5</v>
      </c>
      <c r="O1447" s="18">
        <f t="shared" si="4106"/>
        <v>0</v>
      </c>
      <c r="P1447" s="18">
        <f t="shared" si="4106"/>
        <v>0</v>
      </c>
      <c r="Q1447" s="18">
        <f t="shared" si="4106"/>
        <v>0</v>
      </c>
      <c r="R1447" s="18">
        <f t="shared" si="4106"/>
        <v>0</v>
      </c>
      <c r="S1447" s="18">
        <f t="shared" si="4106"/>
        <v>0</v>
      </c>
      <c r="T1447" s="18">
        <f t="shared" si="4012"/>
        <v>7302</v>
      </c>
      <c r="U1447" s="18">
        <f t="shared" si="4013"/>
        <v>7887.1</v>
      </c>
      <c r="V1447" s="18">
        <f t="shared" si="4014"/>
        <v>14782.5</v>
      </c>
      <c r="W1447" s="18">
        <f t="shared" si="4106"/>
        <v>0</v>
      </c>
      <c r="X1447" s="18">
        <f t="shared" si="4106"/>
        <v>0</v>
      </c>
      <c r="Y1447" s="18">
        <f t="shared" si="4106"/>
        <v>0</v>
      </c>
      <c r="Z1447" s="18">
        <f t="shared" si="4106"/>
        <v>0</v>
      </c>
      <c r="AA1447" s="18">
        <f t="shared" si="4106"/>
        <v>0</v>
      </c>
      <c r="AB1447" s="18">
        <f t="shared" si="4106"/>
        <v>0</v>
      </c>
      <c r="AC1447" s="18">
        <f t="shared" si="4033"/>
        <v>7302</v>
      </c>
      <c r="AD1447" s="18">
        <f t="shared" si="4034"/>
        <v>7887.1</v>
      </c>
      <c r="AE1447" s="18">
        <f t="shared" si="4035"/>
        <v>14782.5</v>
      </c>
      <c r="AF1447" s="18">
        <f t="shared" si="4106"/>
        <v>-7302</v>
      </c>
      <c r="AG1447" s="18">
        <f t="shared" si="4106"/>
        <v>62.689</v>
      </c>
      <c r="AH1447" s="18">
        <f t="shared" si="4106"/>
        <v>-7336.1839999999993</v>
      </c>
      <c r="AI1447" s="18">
        <f t="shared" si="3966"/>
        <v>0</v>
      </c>
      <c r="AJ1447" s="18">
        <f t="shared" si="3967"/>
        <v>7949.7890000000007</v>
      </c>
      <c r="AK1447" s="18">
        <f t="shared" si="3968"/>
        <v>7446.3160000000007</v>
      </c>
      <c r="AL1447" s="18">
        <f t="shared" si="4106"/>
        <v>0</v>
      </c>
      <c r="AM1447" s="18">
        <f t="shared" si="3970"/>
        <v>0</v>
      </c>
      <c r="AN1447" s="18">
        <f t="shared" si="4106"/>
        <v>0</v>
      </c>
      <c r="AO1447" s="18">
        <f t="shared" si="4106"/>
        <v>0</v>
      </c>
      <c r="AP1447" s="18">
        <f t="shared" si="4106"/>
        <v>0</v>
      </c>
      <c r="AQ1447" s="18">
        <f t="shared" si="3923"/>
        <v>0</v>
      </c>
      <c r="AR1447" s="18">
        <f t="shared" si="3924"/>
        <v>7949.7890000000007</v>
      </c>
      <c r="AS1447" s="18">
        <f t="shared" si="3925"/>
        <v>7446.3160000000007</v>
      </c>
      <c r="AT1447" s="18">
        <f t="shared" si="4106"/>
        <v>0</v>
      </c>
      <c r="AU1447" s="18">
        <f t="shared" si="4106"/>
        <v>0</v>
      </c>
      <c r="AV1447" s="18">
        <f t="shared" si="4106"/>
        <v>0</v>
      </c>
      <c r="AW1447" s="18">
        <f t="shared" si="3926"/>
        <v>0</v>
      </c>
      <c r="AX1447" s="18">
        <f t="shared" si="3927"/>
        <v>7949.7890000000007</v>
      </c>
      <c r="AY1447" s="18">
        <f t="shared" si="3928"/>
        <v>7446.3160000000007</v>
      </c>
      <c r="AZ1447" s="18">
        <f t="shared" si="4106"/>
        <v>0</v>
      </c>
      <c r="BA1447" s="18">
        <f t="shared" si="4106"/>
        <v>0</v>
      </c>
      <c r="BB1447" s="18">
        <f t="shared" si="4106"/>
        <v>0</v>
      </c>
      <c r="BC1447" s="18">
        <f t="shared" si="3920"/>
        <v>0</v>
      </c>
      <c r="BD1447" s="18">
        <f t="shared" si="3921"/>
        <v>7949.7890000000007</v>
      </c>
      <c r="BE1447" s="18">
        <f t="shared" si="3922"/>
        <v>7446.3160000000007</v>
      </c>
      <c r="BF1447" s="18">
        <f t="shared" si="4106"/>
        <v>0</v>
      </c>
      <c r="BG1447" s="18">
        <f t="shared" si="4106"/>
        <v>0</v>
      </c>
      <c r="BH1447" s="18">
        <f t="shared" si="4106"/>
        <v>0</v>
      </c>
      <c r="BI1447" s="18">
        <f t="shared" si="3914"/>
        <v>0</v>
      </c>
      <c r="BJ1447" s="18">
        <f t="shared" si="3915"/>
        <v>7949.7890000000007</v>
      </c>
      <c r="BK1447" s="18">
        <f t="shared" si="3916"/>
        <v>7446.3160000000007</v>
      </c>
      <c r="BL1447" s="18">
        <f t="shared" si="4106"/>
        <v>0</v>
      </c>
      <c r="BM1447" s="18">
        <f t="shared" si="4106"/>
        <v>0</v>
      </c>
      <c r="BN1447" s="18">
        <f t="shared" si="4106"/>
        <v>0</v>
      </c>
      <c r="BO1447" s="18">
        <f t="shared" si="4094"/>
        <v>0</v>
      </c>
      <c r="BP1447" s="18">
        <f t="shared" si="4095"/>
        <v>7949.7890000000007</v>
      </c>
      <c r="BQ1447" s="18">
        <f t="shared" si="4096"/>
        <v>7446.3160000000007</v>
      </c>
      <c r="BR1447" s="18">
        <f t="shared" si="4106"/>
        <v>0</v>
      </c>
      <c r="BS1447" s="18">
        <f t="shared" si="4106"/>
        <v>0</v>
      </c>
      <c r="BT1447" s="18">
        <f t="shared" si="4106"/>
        <v>0</v>
      </c>
      <c r="BU1447" s="18">
        <f t="shared" si="4076"/>
        <v>0</v>
      </c>
      <c r="BV1447" s="18">
        <f t="shared" si="4077"/>
        <v>7949.7890000000007</v>
      </c>
      <c r="BW1447" s="18">
        <f t="shared" si="4078"/>
        <v>7446.3160000000007</v>
      </c>
      <c r="BX1447" s="18">
        <f t="shared" si="4106"/>
        <v>0</v>
      </c>
      <c r="BY1447" s="18">
        <f t="shared" si="4106"/>
        <v>0</v>
      </c>
      <c r="BZ1447" s="18">
        <f t="shared" si="4106"/>
        <v>0</v>
      </c>
      <c r="CA1447" s="18">
        <f t="shared" si="4058"/>
        <v>0</v>
      </c>
      <c r="CB1447" s="18">
        <f t="shared" si="4059"/>
        <v>7949.7890000000007</v>
      </c>
      <c r="CC1447" s="18">
        <f t="shared" si="4060"/>
        <v>7446.3160000000007</v>
      </c>
      <c r="CD1447" s="18">
        <f t="shared" si="4106"/>
        <v>0</v>
      </c>
      <c r="CE1447" s="27"/>
      <c r="CF1447" s="33"/>
    </row>
    <row r="1448" spans="1:119" ht="46.8" x14ac:dyDescent="0.3">
      <c r="A1448" s="19" t="s">
        <v>1340</v>
      </c>
      <c r="B1448" s="39">
        <v>600</v>
      </c>
      <c r="C1448" s="41"/>
      <c r="D1448" s="41"/>
      <c r="E1448" s="14" t="s">
        <v>554</v>
      </c>
      <c r="F1448" s="18">
        <f>F1449</f>
        <v>7302</v>
      </c>
      <c r="G1448" s="18">
        <f t="shared" si="4106"/>
        <v>7887.1</v>
      </c>
      <c r="H1448" s="18">
        <f t="shared" si="4106"/>
        <v>14782.5</v>
      </c>
      <c r="I1448" s="18">
        <f t="shared" si="4106"/>
        <v>0</v>
      </c>
      <c r="J1448" s="18">
        <f t="shared" si="4106"/>
        <v>0</v>
      </c>
      <c r="K1448" s="18">
        <f t="shared" si="4106"/>
        <v>0</v>
      </c>
      <c r="L1448" s="18">
        <f t="shared" si="4100"/>
        <v>7302</v>
      </c>
      <c r="M1448" s="18">
        <f t="shared" si="4101"/>
        <v>7887.1</v>
      </c>
      <c r="N1448" s="18">
        <f t="shared" si="4102"/>
        <v>14782.5</v>
      </c>
      <c r="O1448" s="18">
        <f t="shared" si="4106"/>
        <v>0</v>
      </c>
      <c r="P1448" s="18">
        <f t="shared" si="4106"/>
        <v>0</v>
      </c>
      <c r="Q1448" s="18">
        <f t="shared" si="4106"/>
        <v>0</v>
      </c>
      <c r="R1448" s="18">
        <f t="shared" si="4106"/>
        <v>0</v>
      </c>
      <c r="S1448" s="18">
        <f t="shared" si="4106"/>
        <v>0</v>
      </c>
      <c r="T1448" s="18">
        <f t="shared" si="4012"/>
        <v>7302</v>
      </c>
      <c r="U1448" s="18">
        <f t="shared" si="4013"/>
        <v>7887.1</v>
      </c>
      <c r="V1448" s="18">
        <f t="shared" si="4014"/>
        <v>14782.5</v>
      </c>
      <c r="W1448" s="18">
        <f t="shared" si="4106"/>
        <v>0</v>
      </c>
      <c r="X1448" s="18">
        <f t="shared" si="4106"/>
        <v>0</v>
      </c>
      <c r="Y1448" s="18">
        <f t="shared" si="4106"/>
        <v>0</v>
      </c>
      <c r="Z1448" s="18">
        <f t="shared" si="4106"/>
        <v>0</v>
      </c>
      <c r="AA1448" s="18">
        <f t="shared" si="4106"/>
        <v>0</v>
      </c>
      <c r="AB1448" s="18">
        <f t="shared" si="4106"/>
        <v>0</v>
      </c>
      <c r="AC1448" s="18">
        <f t="shared" si="4033"/>
        <v>7302</v>
      </c>
      <c r="AD1448" s="18">
        <f t="shared" si="4034"/>
        <v>7887.1</v>
      </c>
      <c r="AE1448" s="18">
        <f t="shared" si="4035"/>
        <v>14782.5</v>
      </c>
      <c r="AF1448" s="18">
        <f t="shared" si="4106"/>
        <v>-7302</v>
      </c>
      <c r="AG1448" s="18">
        <f t="shared" si="4106"/>
        <v>62.689</v>
      </c>
      <c r="AH1448" s="18">
        <f t="shared" si="4106"/>
        <v>-7336.1839999999993</v>
      </c>
      <c r="AI1448" s="18">
        <f t="shared" si="3966"/>
        <v>0</v>
      </c>
      <c r="AJ1448" s="18">
        <f t="shared" si="3967"/>
        <v>7949.7890000000007</v>
      </c>
      <c r="AK1448" s="18">
        <f t="shared" si="3968"/>
        <v>7446.3160000000007</v>
      </c>
      <c r="AL1448" s="18">
        <f t="shared" si="4106"/>
        <v>0</v>
      </c>
      <c r="AM1448" s="18">
        <f t="shared" si="3970"/>
        <v>0</v>
      </c>
      <c r="AN1448" s="18">
        <f t="shared" si="4106"/>
        <v>0</v>
      </c>
      <c r="AO1448" s="18">
        <f t="shared" si="4106"/>
        <v>0</v>
      </c>
      <c r="AP1448" s="18">
        <f t="shared" si="4106"/>
        <v>0</v>
      </c>
      <c r="AQ1448" s="18">
        <f t="shared" si="3923"/>
        <v>0</v>
      </c>
      <c r="AR1448" s="18">
        <f t="shared" si="3924"/>
        <v>7949.7890000000007</v>
      </c>
      <c r="AS1448" s="18">
        <f t="shared" si="3925"/>
        <v>7446.3160000000007</v>
      </c>
      <c r="AT1448" s="18">
        <f t="shared" si="4106"/>
        <v>0</v>
      </c>
      <c r="AU1448" s="18">
        <f t="shared" si="4106"/>
        <v>0</v>
      </c>
      <c r="AV1448" s="18">
        <f t="shared" si="4106"/>
        <v>0</v>
      </c>
      <c r="AW1448" s="18">
        <f t="shared" si="3926"/>
        <v>0</v>
      </c>
      <c r="AX1448" s="18">
        <f t="shared" si="3927"/>
        <v>7949.7890000000007</v>
      </c>
      <c r="AY1448" s="18">
        <f t="shared" si="3928"/>
        <v>7446.3160000000007</v>
      </c>
      <c r="AZ1448" s="18">
        <f t="shared" si="4106"/>
        <v>0</v>
      </c>
      <c r="BA1448" s="18">
        <f t="shared" si="4106"/>
        <v>0</v>
      </c>
      <c r="BB1448" s="18">
        <f t="shared" si="4106"/>
        <v>0</v>
      </c>
      <c r="BC1448" s="18">
        <f t="shared" si="3920"/>
        <v>0</v>
      </c>
      <c r="BD1448" s="18">
        <f t="shared" si="3921"/>
        <v>7949.7890000000007</v>
      </c>
      <c r="BE1448" s="18">
        <f t="shared" si="3922"/>
        <v>7446.3160000000007</v>
      </c>
      <c r="BF1448" s="18">
        <f t="shared" si="4106"/>
        <v>0</v>
      </c>
      <c r="BG1448" s="18">
        <f t="shared" si="4106"/>
        <v>0</v>
      </c>
      <c r="BH1448" s="18">
        <f t="shared" si="4106"/>
        <v>0</v>
      </c>
      <c r="BI1448" s="18">
        <f t="shared" si="3914"/>
        <v>0</v>
      </c>
      <c r="BJ1448" s="18">
        <f t="shared" si="3915"/>
        <v>7949.7890000000007</v>
      </c>
      <c r="BK1448" s="18">
        <f t="shared" si="3916"/>
        <v>7446.3160000000007</v>
      </c>
      <c r="BL1448" s="18">
        <f t="shared" si="4106"/>
        <v>0</v>
      </c>
      <c r="BM1448" s="18">
        <f t="shared" si="4106"/>
        <v>0</v>
      </c>
      <c r="BN1448" s="18">
        <f t="shared" si="4106"/>
        <v>0</v>
      </c>
      <c r="BO1448" s="18">
        <f t="shared" si="4094"/>
        <v>0</v>
      </c>
      <c r="BP1448" s="18">
        <f t="shared" si="4095"/>
        <v>7949.7890000000007</v>
      </c>
      <c r="BQ1448" s="18">
        <f t="shared" si="4096"/>
        <v>7446.3160000000007</v>
      </c>
      <c r="BR1448" s="18">
        <f t="shared" si="4106"/>
        <v>0</v>
      </c>
      <c r="BS1448" s="18">
        <f t="shared" si="4106"/>
        <v>0</v>
      </c>
      <c r="BT1448" s="18">
        <f t="shared" si="4106"/>
        <v>0</v>
      </c>
      <c r="BU1448" s="18">
        <f t="shared" si="4076"/>
        <v>0</v>
      </c>
      <c r="BV1448" s="18">
        <f t="shared" si="4077"/>
        <v>7949.7890000000007</v>
      </c>
      <c r="BW1448" s="18">
        <f t="shared" si="4078"/>
        <v>7446.3160000000007</v>
      </c>
      <c r="BX1448" s="18">
        <f t="shared" si="4106"/>
        <v>0</v>
      </c>
      <c r="BY1448" s="18">
        <f t="shared" si="4106"/>
        <v>0</v>
      </c>
      <c r="BZ1448" s="18">
        <f t="shared" si="4106"/>
        <v>0</v>
      </c>
      <c r="CA1448" s="18">
        <f t="shared" si="4058"/>
        <v>0</v>
      </c>
      <c r="CB1448" s="18">
        <f t="shared" si="4059"/>
        <v>7949.7890000000007</v>
      </c>
      <c r="CC1448" s="18">
        <f t="shared" si="4060"/>
        <v>7446.3160000000007</v>
      </c>
      <c r="CD1448" s="18">
        <f t="shared" si="4106"/>
        <v>0</v>
      </c>
      <c r="CE1448" s="27"/>
      <c r="CF1448" s="33"/>
    </row>
    <row r="1449" spans="1:119" x14ac:dyDescent="0.3">
      <c r="A1449" s="19" t="s">
        <v>1340</v>
      </c>
      <c r="B1449" s="39">
        <v>620</v>
      </c>
      <c r="C1449" s="41"/>
      <c r="D1449" s="41"/>
      <c r="E1449" s="14" t="s">
        <v>569</v>
      </c>
      <c r="F1449" s="18">
        <f>F1450</f>
        <v>7302</v>
      </c>
      <c r="G1449" s="18">
        <f t="shared" si="4106"/>
        <v>7887.1</v>
      </c>
      <c r="H1449" s="18">
        <f t="shared" si="4106"/>
        <v>14782.5</v>
      </c>
      <c r="I1449" s="18">
        <f t="shared" si="4106"/>
        <v>0</v>
      </c>
      <c r="J1449" s="18">
        <f t="shared" si="4106"/>
        <v>0</v>
      </c>
      <c r="K1449" s="18">
        <f t="shared" si="4106"/>
        <v>0</v>
      </c>
      <c r="L1449" s="18">
        <f t="shared" si="4100"/>
        <v>7302</v>
      </c>
      <c r="M1449" s="18">
        <f t="shared" si="4101"/>
        <v>7887.1</v>
      </c>
      <c r="N1449" s="18">
        <f t="shared" si="4102"/>
        <v>14782.5</v>
      </c>
      <c r="O1449" s="18">
        <f t="shared" si="4106"/>
        <v>0</v>
      </c>
      <c r="P1449" s="18">
        <f t="shared" si="4106"/>
        <v>0</v>
      </c>
      <c r="Q1449" s="18">
        <f t="shared" si="4106"/>
        <v>0</v>
      </c>
      <c r="R1449" s="18">
        <f t="shared" si="4106"/>
        <v>0</v>
      </c>
      <c r="S1449" s="18">
        <f t="shared" si="4106"/>
        <v>0</v>
      </c>
      <c r="T1449" s="18">
        <f t="shared" si="4012"/>
        <v>7302</v>
      </c>
      <c r="U1449" s="18">
        <f t="shared" si="4013"/>
        <v>7887.1</v>
      </c>
      <c r="V1449" s="18">
        <f t="shared" si="4014"/>
        <v>14782.5</v>
      </c>
      <c r="W1449" s="18">
        <f t="shared" si="4106"/>
        <v>0</v>
      </c>
      <c r="X1449" s="18">
        <f t="shared" si="4106"/>
        <v>0</v>
      </c>
      <c r="Y1449" s="18">
        <f t="shared" si="4106"/>
        <v>0</v>
      </c>
      <c r="Z1449" s="18">
        <f t="shared" si="4106"/>
        <v>0</v>
      </c>
      <c r="AA1449" s="18">
        <f t="shared" si="4106"/>
        <v>0</v>
      </c>
      <c r="AB1449" s="18">
        <f t="shared" si="4106"/>
        <v>0</v>
      </c>
      <c r="AC1449" s="18">
        <f t="shared" si="4033"/>
        <v>7302</v>
      </c>
      <c r="AD1449" s="18">
        <f t="shared" si="4034"/>
        <v>7887.1</v>
      </c>
      <c r="AE1449" s="18">
        <f t="shared" si="4035"/>
        <v>14782.5</v>
      </c>
      <c r="AF1449" s="18">
        <f t="shared" si="4106"/>
        <v>-7302</v>
      </c>
      <c r="AG1449" s="18">
        <f t="shared" si="4106"/>
        <v>62.689</v>
      </c>
      <c r="AH1449" s="18">
        <f t="shared" si="4106"/>
        <v>-7336.1839999999993</v>
      </c>
      <c r="AI1449" s="18">
        <f t="shared" si="3966"/>
        <v>0</v>
      </c>
      <c r="AJ1449" s="18">
        <f t="shared" si="3967"/>
        <v>7949.7890000000007</v>
      </c>
      <c r="AK1449" s="18">
        <f t="shared" si="3968"/>
        <v>7446.3160000000007</v>
      </c>
      <c r="AL1449" s="18">
        <f t="shared" si="4106"/>
        <v>0</v>
      </c>
      <c r="AM1449" s="18">
        <f t="shared" si="3970"/>
        <v>0</v>
      </c>
      <c r="AN1449" s="18">
        <f t="shared" si="4106"/>
        <v>0</v>
      </c>
      <c r="AO1449" s="18">
        <f t="shared" si="4106"/>
        <v>0</v>
      </c>
      <c r="AP1449" s="18">
        <f t="shared" si="4106"/>
        <v>0</v>
      </c>
      <c r="AQ1449" s="18">
        <f t="shared" si="3923"/>
        <v>0</v>
      </c>
      <c r="AR1449" s="18">
        <f t="shared" si="3924"/>
        <v>7949.7890000000007</v>
      </c>
      <c r="AS1449" s="18">
        <f t="shared" si="3925"/>
        <v>7446.3160000000007</v>
      </c>
      <c r="AT1449" s="18">
        <f t="shared" si="4106"/>
        <v>0</v>
      </c>
      <c r="AU1449" s="18">
        <f t="shared" si="4106"/>
        <v>0</v>
      </c>
      <c r="AV1449" s="18">
        <f t="shared" si="4106"/>
        <v>0</v>
      </c>
      <c r="AW1449" s="18">
        <f t="shared" si="3926"/>
        <v>0</v>
      </c>
      <c r="AX1449" s="18">
        <f t="shared" si="3927"/>
        <v>7949.7890000000007</v>
      </c>
      <c r="AY1449" s="18">
        <f t="shared" si="3928"/>
        <v>7446.3160000000007</v>
      </c>
      <c r="AZ1449" s="18">
        <f t="shared" si="4106"/>
        <v>0</v>
      </c>
      <c r="BA1449" s="18">
        <f t="shared" si="4106"/>
        <v>0</v>
      </c>
      <c r="BB1449" s="18">
        <f t="shared" si="4106"/>
        <v>0</v>
      </c>
      <c r="BC1449" s="18">
        <f t="shared" si="3920"/>
        <v>0</v>
      </c>
      <c r="BD1449" s="18">
        <f t="shared" si="3921"/>
        <v>7949.7890000000007</v>
      </c>
      <c r="BE1449" s="18">
        <f t="shared" si="3922"/>
        <v>7446.3160000000007</v>
      </c>
      <c r="BF1449" s="18">
        <f t="shared" si="4106"/>
        <v>0</v>
      </c>
      <c r="BG1449" s="18">
        <f t="shared" si="4106"/>
        <v>0</v>
      </c>
      <c r="BH1449" s="18">
        <f t="shared" si="4106"/>
        <v>0</v>
      </c>
      <c r="BI1449" s="18">
        <f t="shared" si="3914"/>
        <v>0</v>
      </c>
      <c r="BJ1449" s="18">
        <f t="shared" si="3915"/>
        <v>7949.7890000000007</v>
      </c>
      <c r="BK1449" s="18">
        <f t="shared" si="3916"/>
        <v>7446.3160000000007</v>
      </c>
      <c r="BL1449" s="18">
        <f t="shared" si="4106"/>
        <v>0</v>
      </c>
      <c r="BM1449" s="18">
        <f t="shared" si="4106"/>
        <v>0</v>
      </c>
      <c r="BN1449" s="18">
        <f t="shared" si="4106"/>
        <v>0</v>
      </c>
      <c r="BO1449" s="18">
        <f t="shared" si="4094"/>
        <v>0</v>
      </c>
      <c r="BP1449" s="18">
        <f t="shared" si="4095"/>
        <v>7949.7890000000007</v>
      </c>
      <c r="BQ1449" s="18">
        <f t="shared" si="4096"/>
        <v>7446.3160000000007</v>
      </c>
      <c r="BR1449" s="18">
        <f t="shared" si="4106"/>
        <v>0</v>
      </c>
      <c r="BS1449" s="18">
        <f t="shared" si="4106"/>
        <v>0</v>
      </c>
      <c r="BT1449" s="18">
        <f t="shared" si="4106"/>
        <v>0</v>
      </c>
      <c r="BU1449" s="18">
        <f t="shared" si="4076"/>
        <v>0</v>
      </c>
      <c r="BV1449" s="18">
        <f t="shared" si="4077"/>
        <v>7949.7890000000007</v>
      </c>
      <c r="BW1449" s="18">
        <f t="shared" si="4078"/>
        <v>7446.3160000000007</v>
      </c>
      <c r="BX1449" s="18">
        <f t="shared" si="4106"/>
        <v>0</v>
      </c>
      <c r="BY1449" s="18">
        <f t="shared" si="4106"/>
        <v>0</v>
      </c>
      <c r="BZ1449" s="18">
        <f t="shared" si="4106"/>
        <v>0</v>
      </c>
      <c r="CA1449" s="18">
        <f t="shared" si="4058"/>
        <v>0</v>
      </c>
      <c r="CB1449" s="18">
        <f t="shared" si="4059"/>
        <v>7949.7890000000007</v>
      </c>
      <c r="CC1449" s="18">
        <f t="shared" si="4060"/>
        <v>7446.3160000000007</v>
      </c>
      <c r="CD1449" s="18">
        <f t="shared" si="4106"/>
        <v>0</v>
      </c>
      <c r="CE1449" s="27"/>
      <c r="CF1449" s="33"/>
    </row>
    <row r="1450" spans="1:119" x14ac:dyDescent="0.3">
      <c r="A1450" s="19" t="s">
        <v>1340</v>
      </c>
      <c r="B1450" s="39">
        <v>620</v>
      </c>
      <c r="C1450" s="41" t="s">
        <v>27</v>
      </c>
      <c r="D1450" s="41" t="s">
        <v>110</v>
      </c>
      <c r="E1450" s="14" t="s">
        <v>532</v>
      </c>
      <c r="F1450" s="18">
        <v>7302</v>
      </c>
      <c r="G1450" s="18">
        <v>7887.1</v>
      </c>
      <c r="H1450" s="18">
        <v>14782.5</v>
      </c>
      <c r="I1450" s="18"/>
      <c r="J1450" s="18"/>
      <c r="K1450" s="18"/>
      <c r="L1450" s="18">
        <f t="shared" si="4100"/>
        <v>7302</v>
      </c>
      <c r="M1450" s="18">
        <f t="shared" si="4101"/>
        <v>7887.1</v>
      </c>
      <c r="N1450" s="18">
        <f t="shared" si="4102"/>
        <v>14782.5</v>
      </c>
      <c r="O1450" s="18"/>
      <c r="P1450" s="18"/>
      <c r="Q1450" s="18"/>
      <c r="R1450" s="18"/>
      <c r="S1450" s="18"/>
      <c r="T1450" s="18">
        <f t="shared" si="4012"/>
        <v>7302</v>
      </c>
      <c r="U1450" s="18">
        <f t="shared" si="4013"/>
        <v>7887.1</v>
      </c>
      <c r="V1450" s="18">
        <f t="shared" si="4014"/>
        <v>14782.5</v>
      </c>
      <c r="W1450" s="18"/>
      <c r="X1450" s="18"/>
      <c r="Y1450" s="18"/>
      <c r="Z1450" s="18"/>
      <c r="AA1450" s="18"/>
      <c r="AB1450" s="18"/>
      <c r="AC1450" s="18">
        <f t="shared" si="4033"/>
        <v>7302</v>
      </c>
      <c r="AD1450" s="18">
        <f t="shared" si="4034"/>
        <v>7887.1</v>
      </c>
      <c r="AE1450" s="18">
        <f t="shared" si="4035"/>
        <v>14782.5</v>
      </c>
      <c r="AF1450" s="18">
        <f>-365.1-6936.9</f>
        <v>-7302</v>
      </c>
      <c r="AG1450" s="18">
        <f>3.189+59.5</f>
        <v>62.689</v>
      </c>
      <c r="AH1450" s="18">
        <f>-366.784-6969.4</f>
        <v>-7336.1839999999993</v>
      </c>
      <c r="AI1450" s="18">
        <f t="shared" si="3966"/>
        <v>0</v>
      </c>
      <c r="AJ1450" s="18">
        <f t="shared" si="3967"/>
        <v>7949.7890000000007</v>
      </c>
      <c r="AK1450" s="18">
        <f t="shared" si="3968"/>
        <v>7446.3160000000007</v>
      </c>
      <c r="AL1450" s="18"/>
      <c r="AM1450" s="18">
        <f t="shared" si="3970"/>
        <v>0</v>
      </c>
      <c r="AN1450" s="18"/>
      <c r="AO1450" s="18"/>
      <c r="AP1450" s="18"/>
      <c r="AQ1450" s="18">
        <f t="shared" si="3923"/>
        <v>0</v>
      </c>
      <c r="AR1450" s="18">
        <f t="shared" si="3924"/>
        <v>7949.7890000000007</v>
      </c>
      <c r="AS1450" s="18">
        <f t="shared" si="3925"/>
        <v>7446.3160000000007</v>
      </c>
      <c r="AT1450" s="18"/>
      <c r="AU1450" s="18"/>
      <c r="AV1450" s="18"/>
      <c r="AW1450" s="18">
        <f t="shared" si="3926"/>
        <v>0</v>
      </c>
      <c r="AX1450" s="18">
        <f t="shared" si="3927"/>
        <v>7949.7890000000007</v>
      </c>
      <c r="AY1450" s="18">
        <f t="shared" si="3928"/>
        <v>7446.3160000000007</v>
      </c>
      <c r="AZ1450" s="18"/>
      <c r="BA1450" s="18"/>
      <c r="BB1450" s="18"/>
      <c r="BC1450" s="18">
        <f t="shared" si="3920"/>
        <v>0</v>
      </c>
      <c r="BD1450" s="18">
        <f t="shared" si="3921"/>
        <v>7949.7890000000007</v>
      </c>
      <c r="BE1450" s="18">
        <f t="shared" si="3922"/>
        <v>7446.3160000000007</v>
      </c>
      <c r="BF1450" s="18"/>
      <c r="BG1450" s="18"/>
      <c r="BH1450" s="18"/>
      <c r="BI1450" s="18">
        <f t="shared" si="3914"/>
        <v>0</v>
      </c>
      <c r="BJ1450" s="18">
        <f t="shared" si="3915"/>
        <v>7949.7890000000007</v>
      </c>
      <c r="BK1450" s="18">
        <f t="shared" si="3916"/>
        <v>7446.3160000000007</v>
      </c>
      <c r="BL1450" s="18"/>
      <c r="BM1450" s="18"/>
      <c r="BN1450" s="18"/>
      <c r="BO1450" s="18">
        <f t="shared" si="4094"/>
        <v>0</v>
      </c>
      <c r="BP1450" s="18">
        <f t="shared" si="4095"/>
        <v>7949.7890000000007</v>
      </c>
      <c r="BQ1450" s="18">
        <f t="shared" si="4096"/>
        <v>7446.3160000000007</v>
      </c>
      <c r="BR1450" s="18"/>
      <c r="BS1450" s="18"/>
      <c r="BT1450" s="18"/>
      <c r="BU1450" s="18">
        <f t="shared" si="4076"/>
        <v>0</v>
      </c>
      <c r="BV1450" s="18">
        <f t="shared" si="4077"/>
        <v>7949.7890000000007</v>
      </c>
      <c r="BW1450" s="18">
        <f t="shared" si="4078"/>
        <v>7446.3160000000007</v>
      </c>
      <c r="BX1450" s="18"/>
      <c r="BY1450" s="18"/>
      <c r="BZ1450" s="18"/>
      <c r="CA1450" s="18">
        <f t="shared" si="4058"/>
        <v>0</v>
      </c>
      <c r="CB1450" s="18">
        <f t="shared" si="4059"/>
        <v>7949.7890000000007</v>
      </c>
      <c r="CC1450" s="18">
        <f t="shared" si="4060"/>
        <v>7446.3160000000007</v>
      </c>
      <c r="CD1450" s="18"/>
      <c r="CE1450" s="27"/>
      <c r="CF1450" s="33"/>
    </row>
    <row r="1451" spans="1:119" s="9" customFormat="1" ht="31.2" x14ac:dyDescent="0.3">
      <c r="A1451" s="8" t="s">
        <v>241</v>
      </c>
      <c r="B1451" s="13"/>
      <c r="C1451" s="8"/>
      <c r="D1451" s="8"/>
      <c r="E1451" s="38" t="s">
        <v>1033</v>
      </c>
      <c r="F1451" s="12">
        <f t="shared" ref="F1451:K1451" si="4107">F1452+F1471+F1506</f>
        <v>33895.9</v>
      </c>
      <c r="G1451" s="12">
        <f t="shared" si="4107"/>
        <v>23895.9</v>
      </c>
      <c r="H1451" s="12">
        <f t="shared" si="4107"/>
        <v>23895.9</v>
      </c>
      <c r="I1451" s="12">
        <f t="shared" si="4107"/>
        <v>0</v>
      </c>
      <c r="J1451" s="12">
        <f t="shared" si="4107"/>
        <v>0</v>
      </c>
      <c r="K1451" s="12">
        <f t="shared" si="4107"/>
        <v>0</v>
      </c>
      <c r="L1451" s="12">
        <f t="shared" si="4100"/>
        <v>33895.9</v>
      </c>
      <c r="M1451" s="12">
        <f t="shared" si="4101"/>
        <v>23895.9</v>
      </c>
      <c r="N1451" s="12">
        <f t="shared" si="4102"/>
        <v>23895.9</v>
      </c>
      <c r="O1451" s="12">
        <f t="shared" ref="O1451:S1451" si="4108">O1452+O1471+O1506</f>
        <v>274.96499999999992</v>
      </c>
      <c r="P1451" s="12">
        <f t="shared" si="4108"/>
        <v>0</v>
      </c>
      <c r="Q1451" s="12">
        <f t="shared" si="4108"/>
        <v>0</v>
      </c>
      <c r="R1451" s="12">
        <f t="shared" si="4108"/>
        <v>0</v>
      </c>
      <c r="S1451" s="12">
        <f t="shared" si="4108"/>
        <v>0</v>
      </c>
      <c r="T1451" s="12">
        <f t="shared" si="4012"/>
        <v>34170.864999999998</v>
      </c>
      <c r="U1451" s="12">
        <f t="shared" si="4013"/>
        <v>23895.9</v>
      </c>
      <c r="V1451" s="12">
        <f t="shared" si="4014"/>
        <v>23895.9</v>
      </c>
      <c r="W1451" s="12">
        <f>W1452+W1471+W1506</f>
        <v>-1354.9949999999999</v>
      </c>
      <c r="X1451" s="12">
        <f t="shared" ref="X1451:AB1451" si="4109">X1452+X1471+X1506</f>
        <v>0</v>
      </c>
      <c r="Y1451" s="12">
        <f t="shared" si="4109"/>
        <v>0</v>
      </c>
      <c r="Z1451" s="12">
        <f t="shared" si="4109"/>
        <v>0</v>
      </c>
      <c r="AA1451" s="12">
        <f t="shared" si="4109"/>
        <v>0</v>
      </c>
      <c r="AB1451" s="12">
        <f t="shared" si="4109"/>
        <v>0</v>
      </c>
      <c r="AC1451" s="12">
        <f t="shared" si="4033"/>
        <v>32815.869999999995</v>
      </c>
      <c r="AD1451" s="12">
        <f t="shared" si="4034"/>
        <v>23895.9</v>
      </c>
      <c r="AE1451" s="12">
        <f t="shared" si="4035"/>
        <v>23895.9</v>
      </c>
      <c r="AF1451" s="12">
        <f t="shared" ref="AF1451:AH1451" si="4110">AF1452+AF1471+AF1506</f>
        <v>1220.45</v>
      </c>
      <c r="AG1451" s="12">
        <f t="shared" si="4110"/>
        <v>0</v>
      </c>
      <c r="AH1451" s="12">
        <f t="shared" si="4110"/>
        <v>0</v>
      </c>
      <c r="AI1451" s="12">
        <f t="shared" si="3966"/>
        <v>34036.319999999992</v>
      </c>
      <c r="AJ1451" s="12">
        <f t="shared" si="3967"/>
        <v>23895.9</v>
      </c>
      <c r="AK1451" s="12">
        <f t="shared" si="3968"/>
        <v>23895.9</v>
      </c>
      <c r="AL1451" s="12">
        <f>AL1452+AL1471+AL1506</f>
        <v>0</v>
      </c>
      <c r="AM1451" s="12">
        <f t="shared" si="3970"/>
        <v>34036.319999999992</v>
      </c>
      <c r="AN1451" s="12">
        <f t="shared" ref="AN1451:AP1451" si="4111">AN1452+AN1471+AN1506</f>
        <v>-27.771000000000001</v>
      </c>
      <c r="AO1451" s="12">
        <f t="shared" si="4111"/>
        <v>0</v>
      </c>
      <c r="AP1451" s="12">
        <f t="shared" si="4111"/>
        <v>0</v>
      </c>
      <c r="AQ1451" s="12">
        <f t="shared" si="3923"/>
        <v>34008.548999999992</v>
      </c>
      <c r="AR1451" s="12">
        <f t="shared" si="3924"/>
        <v>23895.9</v>
      </c>
      <c r="AS1451" s="12">
        <f t="shared" si="3925"/>
        <v>23895.9</v>
      </c>
      <c r="AT1451" s="12">
        <f>AT1452+AT1471+AT1506</f>
        <v>0</v>
      </c>
      <c r="AU1451" s="12">
        <f>AU1452+AU1471+AU1506</f>
        <v>0</v>
      </c>
      <c r="AV1451" s="12">
        <f>AV1452+AV1471+AV1506</f>
        <v>0</v>
      </c>
      <c r="AW1451" s="12">
        <f t="shared" si="3926"/>
        <v>34008.548999999992</v>
      </c>
      <c r="AX1451" s="12">
        <f t="shared" si="3927"/>
        <v>23895.9</v>
      </c>
      <c r="AY1451" s="12">
        <f t="shared" si="3928"/>
        <v>23895.9</v>
      </c>
      <c r="AZ1451" s="12">
        <f t="shared" ref="AZ1451:BB1451" si="4112">AZ1452+AZ1471+AZ1506</f>
        <v>3307.5729999999994</v>
      </c>
      <c r="BA1451" s="12">
        <f t="shared" si="4112"/>
        <v>0</v>
      </c>
      <c r="BB1451" s="12">
        <f t="shared" si="4112"/>
        <v>0</v>
      </c>
      <c r="BC1451" s="12">
        <f t="shared" si="3920"/>
        <v>37316.121999999988</v>
      </c>
      <c r="BD1451" s="12">
        <f t="shared" si="3921"/>
        <v>23895.9</v>
      </c>
      <c r="BE1451" s="12">
        <f t="shared" si="3922"/>
        <v>23895.9</v>
      </c>
      <c r="BF1451" s="12">
        <f t="shared" ref="BF1451:BH1451" si="4113">BF1452+BF1471+BF1506</f>
        <v>0</v>
      </c>
      <c r="BG1451" s="12">
        <f t="shared" si="4113"/>
        <v>0</v>
      </c>
      <c r="BH1451" s="12">
        <f t="shared" si="4113"/>
        <v>0</v>
      </c>
      <c r="BI1451" s="18">
        <f t="shared" si="3914"/>
        <v>37316.121999999988</v>
      </c>
      <c r="BJ1451" s="18">
        <f t="shared" si="3915"/>
        <v>23895.9</v>
      </c>
      <c r="BK1451" s="18">
        <f t="shared" si="3916"/>
        <v>23895.9</v>
      </c>
      <c r="BL1451" s="12">
        <f>BL1452+BL1471+BL1506</f>
        <v>-41.461999999999961</v>
      </c>
      <c r="BM1451" s="12">
        <f>BM1452+BM1471+BM1506</f>
        <v>0</v>
      </c>
      <c r="BN1451" s="12">
        <f>BN1452+BN1471+BN1506</f>
        <v>0</v>
      </c>
      <c r="BO1451" s="12">
        <f t="shared" si="4094"/>
        <v>37274.659999999989</v>
      </c>
      <c r="BP1451" s="12">
        <f t="shared" si="4095"/>
        <v>23895.9</v>
      </c>
      <c r="BQ1451" s="12">
        <f t="shared" si="4096"/>
        <v>23895.9</v>
      </c>
      <c r="BR1451" s="12">
        <f>BR1452+BR1471+BR1506</f>
        <v>0</v>
      </c>
      <c r="BS1451" s="12">
        <f>BS1452+BS1471+BS1506</f>
        <v>0</v>
      </c>
      <c r="BT1451" s="12">
        <f>BT1452+BT1471+BT1506</f>
        <v>0</v>
      </c>
      <c r="BU1451" s="12">
        <f t="shared" si="4076"/>
        <v>37274.659999999989</v>
      </c>
      <c r="BV1451" s="12">
        <f t="shared" si="4077"/>
        <v>23895.9</v>
      </c>
      <c r="BW1451" s="12">
        <f t="shared" si="4078"/>
        <v>23895.9</v>
      </c>
      <c r="BX1451" s="12">
        <f t="shared" ref="BX1451:BZ1451" si="4114">BX1452+BX1471+BX1506</f>
        <v>-787.95700000000011</v>
      </c>
      <c r="BY1451" s="12">
        <f t="shared" si="4114"/>
        <v>0</v>
      </c>
      <c r="BZ1451" s="12">
        <f t="shared" si="4114"/>
        <v>0</v>
      </c>
      <c r="CA1451" s="12">
        <f t="shared" si="4058"/>
        <v>36486.702999999987</v>
      </c>
      <c r="CB1451" s="12">
        <f t="shared" si="4059"/>
        <v>23895.9</v>
      </c>
      <c r="CC1451" s="12">
        <f t="shared" si="4060"/>
        <v>23895.9</v>
      </c>
      <c r="CD1451" s="12">
        <f>CD1452+CD1471+CD1506</f>
        <v>0</v>
      </c>
      <c r="CE1451" s="25"/>
      <c r="CF1451" s="33"/>
      <c r="CG1451" s="36"/>
      <c r="CH1451" s="36"/>
      <c r="CI1451" s="36"/>
      <c r="CJ1451" s="36"/>
      <c r="CK1451" s="36"/>
      <c r="CL1451" s="36"/>
      <c r="CM1451" s="36"/>
      <c r="CN1451" s="36"/>
      <c r="CO1451" s="36"/>
      <c r="CP1451" s="36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A1451" s="36"/>
      <c r="DB1451" s="36"/>
      <c r="DC1451" s="36"/>
      <c r="DD1451" s="36"/>
      <c r="DE1451" s="36"/>
      <c r="DF1451" s="36"/>
      <c r="DG1451" s="36"/>
      <c r="DH1451" s="36"/>
      <c r="DI1451" s="36"/>
      <c r="DJ1451" s="36"/>
      <c r="DK1451" s="36"/>
      <c r="DL1451" s="36"/>
      <c r="DM1451" s="36"/>
      <c r="DN1451" s="36"/>
      <c r="DO1451" s="36"/>
    </row>
    <row r="1452" spans="1:119" s="11" customFormat="1" ht="46.8" x14ac:dyDescent="0.3">
      <c r="A1452" s="10" t="s">
        <v>242</v>
      </c>
      <c r="B1452" s="16"/>
      <c r="C1452" s="10"/>
      <c r="D1452" s="10"/>
      <c r="E1452" s="15" t="s">
        <v>1034</v>
      </c>
      <c r="F1452" s="17">
        <f>F1453+F1458+F1466</f>
        <v>3497.5</v>
      </c>
      <c r="G1452" s="17">
        <f t="shared" ref="G1452:CD1452" si="4115">G1453+G1458+G1466</f>
        <v>997.5</v>
      </c>
      <c r="H1452" s="17">
        <f t="shared" si="4115"/>
        <v>997.5</v>
      </c>
      <c r="I1452" s="17">
        <f t="shared" ref="I1452:K1452" si="4116">I1453+I1458+I1466</f>
        <v>0</v>
      </c>
      <c r="J1452" s="17">
        <f t="shared" si="4116"/>
        <v>0</v>
      </c>
      <c r="K1452" s="17">
        <f t="shared" si="4116"/>
        <v>0</v>
      </c>
      <c r="L1452" s="17">
        <f t="shared" si="4100"/>
        <v>3497.5</v>
      </c>
      <c r="M1452" s="17">
        <f t="shared" si="4101"/>
        <v>997.5</v>
      </c>
      <c r="N1452" s="17">
        <f t="shared" si="4102"/>
        <v>997.5</v>
      </c>
      <c r="O1452" s="17">
        <f t="shared" ref="O1452:S1452" si="4117">O1453+O1458+O1466</f>
        <v>0</v>
      </c>
      <c r="P1452" s="17">
        <f t="shared" si="4117"/>
        <v>0</v>
      </c>
      <c r="Q1452" s="17">
        <f t="shared" si="4117"/>
        <v>0</v>
      </c>
      <c r="R1452" s="17">
        <f t="shared" si="4117"/>
        <v>0</v>
      </c>
      <c r="S1452" s="17">
        <f t="shared" si="4117"/>
        <v>0</v>
      </c>
      <c r="T1452" s="17">
        <f t="shared" si="4012"/>
        <v>3497.5</v>
      </c>
      <c r="U1452" s="17">
        <f t="shared" si="4013"/>
        <v>997.5</v>
      </c>
      <c r="V1452" s="17">
        <f t="shared" si="4014"/>
        <v>997.5</v>
      </c>
      <c r="W1452" s="17">
        <f t="shared" ref="W1452:AB1452" si="4118">W1453+W1458+W1466</f>
        <v>0</v>
      </c>
      <c r="X1452" s="17">
        <f t="shared" si="4118"/>
        <v>0</v>
      </c>
      <c r="Y1452" s="17">
        <f t="shared" si="4118"/>
        <v>0</v>
      </c>
      <c r="Z1452" s="17">
        <f t="shared" si="4118"/>
        <v>0</v>
      </c>
      <c r="AA1452" s="17">
        <f t="shared" si="4118"/>
        <v>0</v>
      </c>
      <c r="AB1452" s="17">
        <f t="shared" si="4118"/>
        <v>0</v>
      </c>
      <c r="AC1452" s="17">
        <f t="shared" si="4033"/>
        <v>3497.5</v>
      </c>
      <c r="AD1452" s="17">
        <f t="shared" si="4034"/>
        <v>997.5</v>
      </c>
      <c r="AE1452" s="17">
        <f t="shared" si="4035"/>
        <v>997.5</v>
      </c>
      <c r="AF1452" s="17">
        <f t="shared" ref="AF1452:AH1452" si="4119">AF1453+AF1458+AF1466</f>
        <v>0</v>
      </c>
      <c r="AG1452" s="17">
        <f t="shared" si="4119"/>
        <v>0</v>
      </c>
      <c r="AH1452" s="17">
        <f t="shared" si="4119"/>
        <v>0</v>
      </c>
      <c r="AI1452" s="17">
        <f t="shared" si="3966"/>
        <v>3497.5</v>
      </c>
      <c r="AJ1452" s="17">
        <f t="shared" si="3967"/>
        <v>997.5</v>
      </c>
      <c r="AK1452" s="17">
        <f t="shared" si="3968"/>
        <v>997.5</v>
      </c>
      <c r="AL1452" s="17">
        <f t="shared" ref="AL1452" si="4120">AL1453+AL1458+AL1466</f>
        <v>0</v>
      </c>
      <c r="AM1452" s="17">
        <f t="shared" si="3970"/>
        <v>3497.5</v>
      </c>
      <c r="AN1452" s="17">
        <f t="shared" ref="AN1452:AP1452" si="4121">AN1453+AN1458+AN1466</f>
        <v>0</v>
      </c>
      <c r="AO1452" s="17">
        <f t="shared" si="4121"/>
        <v>0</v>
      </c>
      <c r="AP1452" s="17">
        <f t="shared" si="4121"/>
        <v>0</v>
      </c>
      <c r="AQ1452" s="17">
        <f t="shared" si="3923"/>
        <v>3497.5</v>
      </c>
      <c r="AR1452" s="17">
        <f t="shared" si="3924"/>
        <v>997.5</v>
      </c>
      <c r="AS1452" s="17">
        <f t="shared" si="3925"/>
        <v>997.5</v>
      </c>
      <c r="AT1452" s="17">
        <f t="shared" ref="AT1452:AV1452" si="4122">AT1453+AT1458+AT1466</f>
        <v>0</v>
      </c>
      <c r="AU1452" s="17">
        <f t="shared" si="4122"/>
        <v>0</v>
      </c>
      <c r="AV1452" s="17">
        <f t="shared" si="4122"/>
        <v>0</v>
      </c>
      <c r="AW1452" s="17">
        <f t="shared" si="3926"/>
        <v>3497.5</v>
      </c>
      <c r="AX1452" s="17">
        <f t="shared" si="3927"/>
        <v>997.5</v>
      </c>
      <c r="AY1452" s="17">
        <f t="shared" si="3928"/>
        <v>997.5</v>
      </c>
      <c r="AZ1452" s="17">
        <f t="shared" ref="AZ1452:BB1452" si="4123">AZ1453+AZ1458+AZ1466</f>
        <v>-1901.5340000000001</v>
      </c>
      <c r="BA1452" s="17">
        <f t="shared" si="4123"/>
        <v>0</v>
      </c>
      <c r="BB1452" s="17">
        <f t="shared" si="4123"/>
        <v>0</v>
      </c>
      <c r="BC1452" s="17">
        <f t="shared" si="3920"/>
        <v>1595.9659999999999</v>
      </c>
      <c r="BD1452" s="17">
        <f t="shared" si="3921"/>
        <v>997.5</v>
      </c>
      <c r="BE1452" s="17">
        <f t="shared" si="3922"/>
        <v>997.5</v>
      </c>
      <c r="BF1452" s="17">
        <f t="shared" ref="BF1452:BH1452" si="4124">BF1453+BF1458+BF1466</f>
        <v>0</v>
      </c>
      <c r="BG1452" s="17">
        <f t="shared" si="4124"/>
        <v>0</v>
      </c>
      <c r="BH1452" s="17">
        <f t="shared" si="4124"/>
        <v>0</v>
      </c>
      <c r="BI1452" s="18">
        <f t="shared" si="3914"/>
        <v>1595.9659999999999</v>
      </c>
      <c r="BJ1452" s="18">
        <f t="shared" si="3915"/>
        <v>997.5</v>
      </c>
      <c r="BK1452" s="18">
        <f t="shared" si="3916"/>
        <v>997.5</v>
      </c>
      <c r="BL1452" s="17">
        <f t="shared" ref="BL1452:BN1452" si="4125">BL1453+BL1458+BL1466</f>
        <v>0</v>
      </c>
      <c r="BM1452" s="17">
        <f t="shared" si="4125"/>
        <v>0</v>
      </c>
      <c r="BN1452" s="17">
        <f t="shared" si="4125"/>
        <v>0</v>
      </c>
      <c r="BO1452" s="17">
        <f t="shared" si="4094"/>
        <v>1595.9659999999999</v>
      </c>
      <c r="BP1452" s="17">
        <f t="shared" si="4095"/>
        <v>997.5</v>
      </c>
      <c r="BQ1452" s="17">
        <f t="shared" si="4096"/>
        <v>997.5</v>
      </c>
      <c r="BR1452" s="17">
        <f t="shared" ref="BR1452:BT1452" si="4126">BR1453+BR1458+BR1466</f>
        <v>0</v>
      </c>
      <c r="BS1452" s="17">
        <f t="shared" si="4126"/>
        <v>0</v>
      </c>
      <c r="BT1452" s="17">
        <f t="shared" si="4126"/>
        <v>0</v>
      </c>
      <c r="BU1452" s="17">
        <f t="shared" si="4076"/>
        <v>1595.9659999999999</v>
      </c>
      <c r="BV1452" s="17">
        <f t="shared" si="4077"/>
        <v>997.5</v>
      </c>
      <c r="BW1452" s="17">
        <f t="shared" si="4078"/>
        <v>997.5</v>
      </c>
      <c r="BX1452" s="17">
        <f t="shared" ref="BX1452:BZ1452" si="4127">BX1453+BX1458+BX1466</f>
        <v>-13.375999999999999</v>
      </c>
      <c r="BY1452" s="17">
        <f t="shared" si="4127"/>
        <v>0</v>
      </c>
      <c r="BZ1452" s="17">
        <f t="shared" si="4127"/>
        <v>0</v>
      </c>
      <c r="CA1452" s="17">
        <f t="shared" si="4058"/>
        <v>1582.59</v>
      </c>
      <c r="CB1452" s="17">
        <f t="shared" si="4059"/>
        <v>997.5</v>
      </c>
      <c r="CC1452" s="17">
        <f t="shared" si="4060"/>
        <v>997.5</v>
      </c>
      <c r="CD1452" s="17">
        <f t="shared" si="4115"/>
        <v>0</v>
      </c>
      <c r="CE1452" s="26"/>
      <c r="CF1452" s="33"/>
      <c r="CG1452" s="37"/>
      <c r="CH1452" s="37"/>
      <c r="CI1452" s="37"/>
      <c r="CJ1452" s="37"/>
      <c r="CK1452" s="37"/>
      <c r="CL1452" s="37"/>
      <c r="CM1452" s="37"/>
      <c r="CN1452" s="37"/>
      <c r="CO1452" s="37"/>
      <c r="CP1452" s="37"/>
      <c r="CQ1452" s="37"/>
      <c r="CR1452" s="37"/>
      <c r="CS1452" s="37"/>
      <c r="CT1452" s="37"/>
      <c r="CU1452" s="37"/>
      <c r="CV1452" s="37"/>
      <c r="CW1452" s="37"/>
      <c r="CX1452" s="37"/>
      <c r="CY1452" s="37"/>
      <c r="CZ1452" s="37"/>
      <c r="DA1452" s="37"/>
      <c r="DB1452" s="37"/>
      <c r="DC1452" s="37"/>
      <c r="DD1452" s="37"/>
      <c r="DE1452" s="37"/>
      <c r="DF1452" s="37"/>
      <c r="DG1452" s="37"/>
      <c r="DH1452" s="37"/>
      <c r="DI1452" s="37"/>
      <c r="DJ1452" s="37"/>
      <c r="DK1452" s="37"/>
      <c r="DL1452" s="37"/>
      <c r="DM1452" s="37"/>
      <c r="DN1452" s="37"/>
      <c r="DO1452" s="37"/>
    </row>
    <row r="1453" spans="1:119" ht="46.8" x14ac:dyDescent="0.3">
      <c r="A1453" s="41" t="s">
        <v>243</v>
      </c>
      <c r="B1453" s="39"/>
      <c r="C1453" s="41"/>
      <c r="D1453" s="41"/>
      <c r="E1453" s="14" t="s">
        <v>1035</v>
      </c>
      <c r="F1453" s="18">
        <f t="shared" ref="F1453:K1456" si="4128">F1454</f>
        <v>237.5</v>
      </c>
      <c r="G1453" s="18">
        <f t="shared" si="4128"/>
        <v>237.5</v>
      </c>
      <c r="H1453" s="18">
        <f t="shared" si="4128"/>
        <v>237.5</v>
      </c>
      <c r="I1453" s="18">
        <f t="shared" si="4128"/>
        <v>0</v>
      </c>
      <c r="J1453" s="18">
        <f t="shared" si="4128"/>
        <v>0</v>
      </c>
      <c r="K1453" s="18">
        <f t="shared" si="4128"/>
        <v>0</v>
      </c>
      <c r="L1453" s="18">
        <f t="shared" si="4100"/>
        <v>237.5</v>
      </c>
      <c r="M1453" s="18">
        <f t="shared" si="4101"/>
        <v>237.5</v>
      </c>
      <c r="N1453" s="18">
        <f t="shared" si="4102"/>
        <v>237.5</v>
      </c>
      <c r="O1453" s="18">
        <f t="shared" ref="O1453:S1456" si="4129">O1454</f>
        <v>0</v>
      </c>
      <c r="P1453" s="18">
        <f t="shared" si="4129"/>
        <v>0</v>
      </c>
      <c r="Q1453" s="18">
        <f t="shared" si="4129"/>
        <v>0</v>
      </c>
      <c r="R1453" s="18">
        <f t="shared" si="4129"/>
        <v>0</v>
      </c>
      <c r="S1453" s="18">
        <f t="shared" si="4129"/>
        <v>0</v>
      </c>
      <c r="T1453" s="18">
        <f t="shared" si="4012"/>
        <v>237.5</v>
      </c>
      <c r="U1453" s="18">
        <f t="shared" si="4013"/>
        <v>237.5</v>
      </c>
      <c r="V1453" s="18">
        <f t="shared" si="4014"/>
        <v>237.5</v>
      </c>
      <c r="W1453" s="18">
        <f t="shared" ref="W1453:CD1456" si="4130">W1454</f>
        <v>0</v>
      </c>
      <c r="X1453" s="18">
        <f t="shared" si="4130"/>
        <v>0</v>
      </c>
      <c r="Y1453" s="18">
        <f t="shared" si="4130"/>
        <v>0</v>
      </c>
      <c r="Z1453" s="18">
        <f t="shared" si="4130"/>
        <v>0</v>
      </c>
      <c r="AA1453" s="18">
        <f t="shared" si="4130"/>
        <v>0</v>
      </c>
      <c r="AB1453" s="18">
        <f t="shared" si="4130"/>
        <v>0</v>
      </c>
      <c r="AC1453" s="18">
        <f t="shared" si="4033"/>
        <v>237.5</v>
      </c>
      <c r="AD1453" s="18">
        <f t="shared" si="4034"/>
        <v>237.5</v>
      </c>
      <c r="AE1453" s="18">
        <f t="shared" si="4035"/>
        <v>237.5</v>
      </c>
      <c r="AF1453" s="18">
        <f t="shared" si="4130"/>
        <v>0</v>
      </c>
      <c r="AG1453" s="18">
        <f t="shared" si="4130"/>
        <v>0</v>
      </c>
      <c r="AH1453" s="18">
        <f t="shared" si="4130"/>
        <v>0</v>
      </c>
      <c r="AI1453" s="18">
        <f t="shared" si="3966"/>
        <v>237.5</v>
      </c>
      <c r="AJ1453" s="18">
        <f t="shared" si="3967"/>
        <v>237.5</v>
      </c>
      <c r="AK1453" s="18">
        <f t="shared" si="3968"/>
        <v>237.5</v>
      </c>
      <c r="AL1453" s="18">
        <f t="shared" si="4130"/>
        <v>0</v>
      </c>
      <c r="AM1453" s="18">
        <f t="shared" si="3970"/>
        <v>237.5</v>
      </c>
      <c r="AN1453" s="18">
        <f t="shared" si="4130"/>
        <v>0</v>
      </c>
      <c r="AO1453" s="18">
        <f t="shared" si="4130"/>
        <v>0</v>
      </c>
      <c r="AP1453" s="18">
        <f t="shared" si="4130"/>
        <v>0</v>
      </c>
      <c r="AQ1453" s="18">
        <f t="shared" si="3923"/>
        <v>237.5</v>
      </c>
      <c r="AR1453" s="18">
        <f t="shared" si="3924"/>
        <v>237.5</v>
      </c>
      <c r="AS1453" s="18">
        <f t="shared" si="3925"/>
        <v>237.5</v>
      </c>
      <c r="AT1453" s="18">
        <f t="shared" si="4130"/>
        <v>0</v>
      </c>
      <c r="AU1453" s="18">
        <f t="shared" si="4130"/>
        <v>0</v>
      </c>
      <c r="AV1453" s="18">
        <f t="shared" si="4130"/>
        <v>0</v>
      </c>
      <c r="AW1453" s="18">
        <f t="shared" si="3926"/>
        <v>237.5</v>
      </c>
      <c r="AX1453" s="18">
        <f t="shared" si="3927"/>
        <v>237.5</v>
      </c>
      <c r="AY1453" s="18">
        <f t="shared" si="3928"/>
        <v>237.5</v>
      </c>
      <c r="AZ1453" s="18">
        <f t="shared" si="4130"/>
        <v>0</v>
      </c>
      <c r="BA1453" s="18">
        <f t="shared" si="4130"/>
        <v>0</v>
      </c>
      <c r="BB1453" s="18">
        <f t="shared" si="4130"/>
        <v>0</v>
      </c>
      <c r="BC1453" s="18">
        <f t="shared" si="3920"/>
        <v>237.5</v>
      </c>
      <c r="BD1453" s="18">
        <f t="shared" si="3921"/>
        <v>237.5</v>
      </c>
      <c r="BE1453" s="18">
        <f t="shared" si="3922"/>
        <v>237.5</v>
      </c>
      <c r="BF1453" s="18">
        <f t="shared" si="4130"/>
        <v>0</v>
      </c>
      <c r="BG1453" s="18">
        <f t="shared" si="4130"/>
        <v>0</v>
      </c>
      <c r="BH1453" s="18">
        <f t="shared" si="4130"/>
        <v>0</v>
      </c>
      <c r="BI1453" s="18">
        <f t="shared" ref="BI1453:BI1519" si="4131">BC1453+BF1453</f>
        <v>237.5</v>
      </c>
      <c r="BJ1453" s="18">
        <f t="shared" ref="BJ1453:BJ1519" si="4132">BD1453+BG1453</f>
        <v>237.5</v>
      </c>
      <c r="BK1453" s="18">
        <f t="shared" ref="BK1453:BK1519" si="4133">BE1453+BH1453</f>
        <v>237.5</v>
      </c>
      <c r="BL1453" s="18">
        <f t="shared" si="4130"/>
        <v>0</v>
      </c>
      <c r="BM1453" s="18">
        <f t="shared" si="4130"/>
        <v>0</v>
      </c>
      <c r="BN1453" s="18">
        <f t="shared" si="4130"/>
        <v>0</v>
      </c>
      <c r="BO1453" s="18">
        <f t="shared" si="4094"/>
        <v>237.5</v>
      </c>
      <c r="BP1453" s="18">
        <f t="shared" si="4095"/>
        <v>237.5</v>
      </c>
      <c r="BQ1453" s="18">
        <f t="shared" si="4096"/>
        <v>237.5</v>
      </c>
      <c r="BR1453" s="18">
        <f t="shared" si="4130"/>
        <v>0</v>
      </c>
      <c r="BS1453" s="18">
        <f t="shared" si="4130"/>
        <v>0</v>
      </c>
      <c r="BT1453" s="18">
        <f t="shared" si="4130"/>
        <v>0</v>
      </c>
      <c r="BU1453" s="18">
        <f t="shared" si="4076"/>
        <v>237.5</v>
      </c>
      <c r="BV1453" s="18">
        <f t="shared" si="4077"/>
        <v>237.5</v>
      </c>
      <c r="BW1453" s="18">
        <f t="shared" si="4078"/>
        <v>237.5</v>
      </c>
      <c r="BX1453" s="18">
        <f t="shared" si="4130"/>
        <v>0</v>
      </c>
      <c r="BY1453" s="18">
        <f t="shared" si="4130"/>
        <v>0</v>
      </c>
      <c r="BZ1453" s="18">
        <f t="shared" si="4130"/>
        <v>0</v>
      </c>
      <c r="CA1453" s="18">
        <f t="shared" si="4058"/>
        <v>237.5</v>
      </c>
      <c r="CB1453" s="18">
        <f t="shared" si="4059"/>
        <v>237.5</v>
      </c>
      <c r="CC1453" s="18">
        <f t="shared" si="4060"/>
        <v>237.5</v>
      </c>
      <c r="CD1453" s="18">
        <f t="shared" si="4130"/>
        <v>0</v>
      </c>
      <c r="CE1453" s="27"/>
      <c r="CF1453" s="33"/>
    </row>
    <row r="1454" spans="1:119" ht="93.6" x14ac:dyDescent="0.3">
      <c r="A1454" s="41" t="s">
        <v>240</v>
      </c>
      <c r="B1454" s="39"/>
      <c r="C1454" s="41"/>
      <c r="D1454" s="41"/>
      <c r="E1454" s="14" t="s">
        <v>676</v>
      </c>
      <c r="F1454" s="18">
        <f t="shared" si="4128"/>
        <v>237.5</v>
      </c>
      <c r="G1454" s="18">
        <f t="shared" si="4128"/>
        <v>237.5</v>
      </c>
      <c r="H1454" s="18">
        <f t="shared" si="4128"/>
        <v>237.5</v>
      </c>
      <c r="I1454" s="18">
        <f t="shared" si="4128"/>
        <v>0</v>
      </c>
      <c r="J1454" s="18">
        <f t="shared" si="4128"/>
        <v>0</v>
      </c>
      <c r="K1454" s="18">
        <f t="shared" si="4128"/>
        <v>0</v>
      </c>
      <c r="L1454" s="18">
        <f t="shared" si="4100"/>
        <v>237.5</v>
      </c>
      <c r="M1454" s="18">
        <f t="shared" si="4101"/>
        <v>237.5</v>
      </c>
      <c r="N1454" s="18">
        <f t="shared" si="4102"/>
        <v>237.5</v>
      </c>
      <c r="O1454" s="18">
        <f t="shared" si="4129"/>
        <v>0</v>
      </c>
      <c r="P1454" s="18">
        <f t="shared" si="4129"/>
        <v>0</v>
      </c>
      <c r="Q1454" s="18">
        <f t="shared" si="4129"/>
        <v>0</v>
      </c>
      <c r="R1454" s="18">
        <f t="shared" si="4129"/>
        <v>0</v>
      </c>
      <c r="S1454" s="18">
        <f t="shared" si="4129"/>
        <v>0</v>
      </c>
      <c r="T1454" s="18">
        <f t="shared" si="4012"/>
        <v>237.5</v>
      </c>
      <c r="U1454" s="18">
        <f t="shared" si="4013"/>
        <v>237.5</v>
      </c>
      <c r="V1454" s="18">
        <f t="shared" si="4014"/>
        <v>237.5</v>
      </c>
      <c r="W1454" s="18">
        <f t="shared" si="4130"/>
        <v>0</v>
      </c>
      <c r="X1454" s="18">
        <f t="shared" si="4130"/>
        <v>0</v>
      </c>
      <c r="Y1454" s="18">
        <f t="shared" si="4130"/>
        <v>0</v>
      </c>
      <c r="Z1454" s="18">
        <f t="shared" si="4130"/>
        <v>0</v>
      </c>
      <c r="AA1454" s="18">
        <f t="shared" si="4130"/>
        <v>0</v>
      </c>
      <c r="AB1454" s="18">
        <f t="shared" si="4130"/>
        <v>0</v>
      </c>
      <c r="AC1454" s="18">
        <f t="shared" si="4033"/>
        <v>237.5</v>
      </c>
      <c r="AD1454" s="18">
        <f t="shared" si="4034"/>
        <v>237.5</v>
      </c>
      <c r="AE1454" s="18">
        <f t="shared" si="4035"/>
        <v>237.5</v>
      </c>
      <c r="AF1454" s="18">
        <f t="shared" si="4130"/>
        <v>0</v>
      </c>
      <c r="AG1454" s="18">
        <f t="shared" si="4130"/>
        <v>0</v>
      </c>
      <c r="AH1454" s="18">
        <f t="shared" si="4130"/>
        <v>0</v>
      </c>
      <c r="AI1454" s="18">
        <f t="shared" si="3966"/>
        <v>237.5</v>
      </c>
      <c r="AJ1454" s="18">
        <f t="shared" si="3967"/>
        <v>237.5</v>
      </c>
      <c r="AK1454" s="18">
        <f t="shared" si="3968"/>
        <v>237.5</v>
      </c>
      <c r="AL1454" s="18">
        <f t="shared" si="4130"/>
        <v>0</v>
      </c>
      <c r="AM1454" s="18">
        <f t="shared" si="3970"/>
        <v>237.5</v>
      </c>
      <c r="AN1454" s="18">
        <f t="shared" si="4130"/>
        <v>0</v>
      </c>
      <c r="AO1454" s="18">
        <f t="shared" si="4130"/>
        <v>0</v>
      </c>
      <c r="AP1454" s="18">
        <f t="shared" si="4130"/>
        <v>0</v>
      </c>
      <c r="AQ1454" s="18">
        <f t="shared" si="3923"/>
        <v>237.5</v>
      </c>
      <c r="AR1454" s="18">
        <f t="shared" si="3924"/>
        <v>237.5</v>
      </c>
      <c r="AS1454" s="18">
        <f t="shared" si="3925"/>
        <v>237.5</v>
      </c>
      <c r="AT1454" s="18">
        <f t="shared" si="4130"/>
        <v>0</v>
      </c>
      <c r="AU1454" s="18">
        <f t="shared" si="4130"/>
        <v>0</v>
      </c>
      <c r="AV1454" s="18">
        <f t="shared" si="4130"/>
        <v>0</v>
      </c>
      <c r="AW1454" s="18">
        <f t="shared" si="3926"/>
        <v>237.5</v>
      </c>
      <c r="AX1454" s="18">
        <f t="shared" si="3927"/>
        <v>237.5</v>
      </c>
      <c r="AY1454" s="18">
        <f t="shared" si="3928"/>
        <v>237.5</v>
      </c>
      <c r="AZ1454" s="18">
        <f t="shared" si="4130"/>
        <v>0</v>
      </c>
      <c r="BA1454" s="18">
        <f t="shared" si="4130"/>
        <v>0</v>
      </c>
      <c r="BB1454" s="18">
        <f t="shared" si="4130"/>
        <v>0</v>
      </c>
      <c r="BC1454" s="18">
        <f t="shared" ref="BC1454:BC1520" si="4134">AW1454+AZ1454</f>
        <v>237.5</v>
      </c>
      <c r="BD1454" s="18">
        <f t="shared" ref="BD1454:BD1520" si="4135">AX1454+BA1454</f>
        <v>237.5</v>
      </c>
      <c r="BE1454" s="18">
        <f t="shared" ref="BE1454:BE1520" si="4136">AY1454+BB1454</f>
        <v>237.5</v>
      </c>
      <c r="BF1454" s="18">
        <f t="shared" si="4130"/>
        <v>0</v>
      </c>
      <c r="BG1454" s="18">
        <f t="shared" si="4130"/>
        <v>0</v>
      </c>
      <c r="BH1454" s="18">
        <f t="shared" si="4130"/>
        <v>0</v>
      </c>
      <c r="BI1454" s="18">
        <f t="shared" si="4131"/>
        <v>237.5</v>
      </c>
      <c r="BJ1454" s="18">
        <f t="shared" si="4132"/>
        <v>237.5</v>
      </c>
      <c r="BK1454" s="18">
        <f t="shared" si="4133"/>
        <v>237.5</v>
      </c>
      <c r="BL1454" s="18">
        <f t="shared" si="4130"/>
        <v>0</v>
      </c>
      <c r="BM1454" s="18">
        <f t="shared" si="4130"/>
        <v>0</v>
      </c>
      <c r="BN1454" s="18">
        <f t="shared" si="4130"/>
        <v>0</v>
      </c>
      <c r="BO1454" s="18">
        <f t="shared" si="4094"/>
        <v>237.5</v>
      </c>
      <c r="BP1454" s="18">
        <f t="shared" si="4095"/>
        <v>237.5</v>
      </c>
      <c r="BQ1454" s="18">
        <f t="shared" si="4096"/>
        <v>237.5</v>
      </c>
      <c r="BR1454" s="18">
        <f t="shared" si="4130"/>
        <v>0</v>
      </c>
      <c r="BS1454" s="18">
        <f t="shared" si="4130"/>
        <v>0</v>
      </c>
      <c r="BT1454" s="18">
        <f t="shared" si="4130"/>
        <v>0</v>
      </c>
      <c r="BU1454" s="18">
        <f t="shared" si="4076"/>
        <v>237.5</v>
      </c>
      <c r="BV1454" s="18">
        <f t="shared" si="4077"/>
        <v>237.5</v>
      </c>
      <c r="BW1454" s="18">
        <f t="shared" si="4078"/>
        <v>237.5</v>
      </c>
      <c r="BX1454" s="18">
        <f t="shared" si="4130"/>
        <v>0</v>
      </c>
      <c r="BY1454" s="18">
        <f t="shared" si="4130"/>
        <v>0</v>
      </c>
      <c r="BZ1454" s="18">
        <f t="shared" si="4130"/>
        <v>0</v>
      </c>
      <c r="CA1454" s="18">
        <f t="shared" si="4058"/>
        <v>237.5</v>
      </c>
      <c r="CB1454" s="18">
        <f t="shared" si="4059"/>
        <v>237.5</v>
      </c>
      <c r="CC1454" s="18">
        <f t="shared" si="4060"/>
        <v>237.5</v>
      </c>
      <c r="CD1454" s="18">
        <f t="shared" si="4130"/>
        <v>0</v>
      </c>
      <c r="CE1454" s="27"/>
      <c r="CF1454" s="33"/>
    </row>
    <row r="1455" spans="1:119" ht="46.8" x14ac:dyDescent="0.3">
      <c r="A1455" s="41" t="s">
        <v>240</v>
      </c>
      <c r="B1455" s="39">
        <v>600</v>
      </c>
      <c r="C1455" s="41"/>
      <c r="D1455" s="41"/>
      <c r="E1455" s="14" t="s">
        <v>554</v>
      </c>
      <c r="F1455" s="18">
        <f t="shared" si="4128"/>
        <v>237.5</v>
      </c>
      <c r="G1455" s="18">
        <f t="shared" si="4128"/>
        <v>237.5</v>
      </c>
      <c r="H1455" s="18">
        <f t="shared" si="4128"/>
        <v>237.5</v>
      </c>
      <c r="I1455" s="18">
        <f t="shared" si="4128"/>
        <v>0</v>
      </c>
      <c r="J1455" s="18">
        <f t="shared" si="4128"/>
        <v>0</v>
      </c>
      <c r="K1455" s="18">
        <f t="shared" si="4128"/>
        <v>0</v>
      </c>
      <c r="L1455" s="18">
        <f t="shared" si="4100"/>
        <v>237.5</v>
      </c>
      <c r="M1455" s="18">
        <f t="shared" si="4101"/>
        <v>237.5</v>
      </c>
      <c r="N1455" s="18">
        <f t="shared" si="4102"/>
        <v>237.5</v>
      </c>
      <c r="O1455" s="18">
        <f t="shared" si="4129"/>
        <v>0</v>
      </c>
      <c r="P1455" s="18">
        <f t="shared" si="4129"/>
        <v>0</v>
      </c>
      <c r="Q1455" s="18">
        <f t="shared" si="4129"/>
        <v>0</v>
      </c>
      <c r="R1455" s="18">
        <f t="shared" si="4129"/>
        <v>0</v>
      </c>
      <c r="S1455" s="18">
        <f t="shared" si="4129"/>
        <v>0</v>
      </c>
      <c r="T1455" s="18">
        <f t="shared" si="4012"/>
        <v>237.5</v>
      </c>
      <c r="U1455" s="18">
        <f t="shared" si="4013"/>
        <v>237.5</v>
      </c>
      <c r="V1455" s="18">
        <f t="shared" si="4014"/>
        <v>237.5</v>
      </c>
      <c r="W1455" s="18">
        <f t="shared" si="4130"/>
        <v>0</v>
      </c>
      <c r="X1455" s="18">
        <f t="shared" si="4130"/>
        <v>0</v>
      </c>
      <c r="Y1455" s="18">
        <f t="shared" si="4130"/>
        <v>0</v>
      </c>
      <c r="Z1455" s="18">
        <f t="shared" si="4130"/>
        <v>0</v>
      </c>
      <c r="AA1455" s="18">
        <f t="shared" si="4130"/>
        <v>0</v>
      </c>
      <c r="AB1455" s="18">
        <f t="shared" si="4130"/>
        <v>0</v>
      </c>
      <c r="AC1455" s="18">
        <f t="shared" si="4033"/>
        <v>237.5</v>
      </c>
      <c r="AD1455" s="18">
        <f t="shared" si="4034"/>
        <v>237.5</v>
      </c>
      <c r="AE1455" s="18">
        <f t="shared" si="4035"/>
        <v>237.5</v>
      </c>
      <c r="AF1455" s="18">
        <f t="shared" si="4130"/>
        <v>0</v>
      </c>
      <c r="AG1455" s="18">
        <f t="shared" si="4130"/>
        <v>0</v>
      </c>
      <c r="AH1455" s="18">
        <f t="shared" si="4130"/>
        <v>0</v>
      </c>
      <c r="AI1455" s="18">
        <f t="shared" si="3966"/>
        <v>237.5</v>
      </c>
      <c r="AJ1455" s="18">
        <f t="shared" si="3967"/>
        <v>237.5</v>
      </c>
      <c r="AK1455" s="18">
        <f t="shared" si="3968"/>
        <v>237.5</v>
      </c>
      <c r="AL1455" s="18">
        <f t="shared" si="4130"/>
        <v>0</v>
      </c>
      <c r="AM1455" s="18">
        <f t="shared" si="3970"/>
        <v>237.5</v>
      </c>
      <c r="AN1455" s="18">
        <f t="shared" si="4130"/>
        <v>0</v>
      </c>
      <c r="AO1455" s="18">
        <f t="shared" si="4130"/>
        <v>0</v>
      </c>
      <c r="AP1455" s="18">
        <f t="shared" si="4130"/>
        <v>0</v>
      </c>
      <c r="AQ1455" s="18">
        <f t="shared" si="3923"/>
        <v>237.5</v>
      </c>
      <c r="AR1455" s="18">
        <f t="shared" si="3924"/>
        <v>237.5</v>
      </c>
      <c r="AS1455" s="18">
        <f t="shared" si="3925"/>
        <v>237.5</v>
      </c>
      <c r="AT1455" s="18">
        <f t="shared" si="4130"/>
        <v>0</v>
      </c>
      <c r="AU1455" s="18">
        <f t="shared" si="4130"/>
        <v>0</v>
      </c>
      <c r="AV1455" s="18">
        <f t="shared" si="4130"/>
        <v>0</v>
      </c>
      <c r="AW1455" s="18">
        <f t="shared" si="3926"/>
        <v>237.5</v>
      </c>
      <c r="AX1455" s="18">
        <f t="shared" si="3927"/>
        <v>237.5</v>
      </c>
      <c r="AY1455" s="18">
        <f t="shared" si="3928"/>
        <v>237.5</v>
      </c>
      <c r="AZ1455" s="18">
        <f t="shared" si="4130"/>
        <v>0</v>
      </c>
      <c r="BA1455" s="18">
        <f t="shared" si="4130"/>
        <v>0</v>
      </c>
      <c r="BB1455" s="18">
        <f t="shared" si="4130"/>
        <v>0</v>
      </c>
      <c r="BC1455" s="18">
        <f t="shared" si="4134"/>
        <v>237.5</v>
      </c>
      <c r="BD1455" s="18">
        <f t="shared" si="4135"/>
        <v>237.5</v>
      </c>
      <c r="BE1455" s="18">
        <f t="shared" si="4136"/>
        <v>237.5</v>
      </c>
      <c r="BF1455" s="18">
        <f t="shared" si="4130"/>
        <v>0</v>
      </c>
      <c r="BG1455" s="18">
        <f t="shared" si="4130"/>
        <v>0</v>
      </c>
      <c r="BH1455" s="18">
        <f t="shared" si="4130"/>
        <v>0</v>
      </c>
      <c r="BI1455" s="18">
        <f t="shared" si="4131"/>
        <v>237.5</v>
      </c>
      <c r="BJ1455" s="18">
        <f t="shared" si="4132"/>
        <v>237.5</v>
      </c>
      <c r="BK1455" s="18">
        <f t="shared" si="4133"/>
        <v>237.5</v>
      </c>
      <c r="BL1455" s="18">
        <f t="shared" si="4130"/>
        <v>0</v>
      </c>
      <c r="BM1455" s="18">
        <f t="shared" si="4130"/>
        <v>0</v>
      </c>
      <c r="BN1455" s="18">
        <f t="shared" si="4130"/>
        <v>0</v>
      </c>
      <c r="BO1455" s="18">
        <f t="shared" si="4094"/>
        <v>237.5</v>
      </c>
      <c r="BP1455" s="18">
        <f t="shared" si="4095"/>
        <v>237.5</v>
      </c>
      <c r="BQ1455" s="18">
        <f t="shared" si="4096"/>
        <v>237.5</v>
      </c>
      <c r="BR1455" s="18">
        <f t="shared" si="4130"/>
        <v>0</v>
      </c>
      <c r="BS1455" s="18">
        <f t="shared" si="4130"/>
        <v>0</v>
      </c>
      <c r="BT1455" s="18">
        <f t="shared" si="4130"/>
        <v>0</v>
      </c>
      <c r="BU1455" s="18">
        <f t="shared" si="4076"/>
        <v>237.5</v>
      </c>
      <c r="BV1455" s="18">
        <f t="shared" si="4077"/>
        <v>237.5</v>
      </c>
      <c r="BW1455" s="18">
        <f t="shared" si="4078"/>
        <v>237.5</v>
      </c>
      <c r="BX1455" s="18">
        <f t="shared" si="4130"/>
        <v>0</v>
      </c>
      <c r="BY1455" s="18">
        <f t="shared" si="4130"/>
        <v>0</v>
      </c>
      <c r="BZ1455" s="18">
        <f t="shared" si="4130"/>
        <v>0</v>
      </c>
      <c r="CA1455" s="18">
        <f t="shared" si="4058"/>
        <v>237.5</v>
      </c>
      <c r="CB1455" s="18">
        <f t="shared" si="4059"/>
        <v>237.5</v>
      </c>
      <c r="CC1455" s="18">
        <f t="shared" si="4060"/>
        <v>237.5</v>
      </c>
      <c r="CD1455" s="18">
        <f t="shared" si="4130"/>
        <v>0</v>
      </c>
      <c r="CE1455" s="27"/>
      <c r="CF1455" s="33"/>
    </row>
    <row r="1456" spans="1:119" ht="78" x14ac:dyDescent="0.3">
      <c r="A1456" s="41" t="s">
        <v>240</v>
      </c>
      <c r="B1456" s="39">
        <v>630</v>
      </c>
      <c r="C1456" s="41"/>
      <c r="D1456" s="41"/>
      <c r="E1456" s="14" t="s">
        <v>1427</v>
      </c>
      <c r="F1456" s="18">
        <f t="shared" si="4128"/>
        <v>237.5</v>
      </c>
      <c r="G1456" s="18">
        <f t="shared" si="4128"/>
        <v>237.5</v>
      </c>
      <c r="H1456" s="18">
        <f t="shared" si="4128"/>
        <v>237.5</v>
      </c>
      <c r="I1456" s="18">
        <f t="shared" si="4128"/>
        <v>0</v>
      </c>
      <c r="J1456" s="18">
        <f t="shared" si="4128"/>
        <v>0</v>
      </c>
      <c r="K1456" s="18">
        <f t="shared" si="4128"/>
        <v>0</v>
      </c>
      <c r="L1456" s="18">
        <f t="shared" si="4100"/>
        <v>237.5</v>
      </c>
      <c r="M1456" s="18">
        <f t="shared" si="4101"/>
        <v>237.5</v>
      </c>
      <c r="N1456" s="18">
        <f t="shared" si="4102"/>
        <v>237.5</v>
      </c>
      <c r="O1456" s="18">
        <f t="shared" si="4129"/>
        <v>0</v>
      </c>
      <c r="P1456" s="18">
        <f t="shared" si="4129"/>
        <v>0</v>
      </c>
      <c r="Q1456" s="18">
        <f t="shared" si="4129"/>
        <v>0</v>
      </c>
      <c r="R1456" s="18">
        <f t="shared" si="4129"/>
        <v>0</v>
      </c>
      <c r="S1456" s="18">
        <f t="shared" si="4129"/>
        <v>0</v>
      </c>
      <c r="T1456" s="18">
        <f t="shared" si="4012"/>
        <v>237.5</v>
      </c>
      <c r="U1456" s="18">
        <f t="shared" si="4013"/>
        <v>237.5</v>
      </c>
      <c r="V1456" s="18">
        <f t="shared" si="4014"/>
        <v>237.5</v>
      </c>
      <c r="W1456" s="18">
        <f t="shared" si="4130"/>
        <v>0</v>
      </c>
      <c r="X1456" s="18">
        <f t="shared" si="4130"/>
        <v>0</v>
      </c>
      <c r="Y1456" s="18">
        <f t="shared" si="4130"/>
        <v>0</v>
      </c>
      <c r="Z1456" s="18">
        <f t="shared" si="4130"/>
        <v>0</v>
      </c>
      <c r="AA1456" s="18">
        <f t="shared" si="4130"/>
        <v>0</v>
      </c>
      <c r="AB1456" s="18">
        <f t="shared" si="4130"/>
        <v>0</v>
      </c>
      <c r="AC1456" s="18">
        <f t="shared" si="4033"/>
        <v>237.5</v>
      </c>
      <c r="AD1456" s="18">
        <f t="shared" si="4034"/>
        <v>237.5</v>
      </c>
      <c r="AE1456" s="18">
        <f t="shared" si="4035"/>
        <v>237.5</v>
      </c>
      <c r="AF1456" s="18">
        <f t="shared" si="4130"/>
        <v>0</v>
      </c>
      <c r="AG1456" s="18">
        <f t="shared" si="4130"/>
        <v>0</v>
      </c>
      <c r="AH1456" s="18">
        <f t="shared" si="4130"/>
        <v>0</v>
      </c>
      <c r="AI1456" s="18">
        <f t="shared" si="3966"/>
        <v>237.5</v>
      </c>
      <c r="AJ1456" s="18">
        <f t="shared" si="3967"/>
        <v>237.5</v>
      </c>
      <c r="AK1456" s="18">
        <f t="shared" si="3968"/>
        <v>237.5</v>
      </c>
      <c r="AL1456" s="18">
        <f t="shared" si="4130"/>
        <v>0</v>
      </c>
      <c r="AM1456" s="18">
        <f t="shared" si="3970"/>
        <v>237.5</v>
      </c>
      <c r="AN1456" s="18">
        <f t="shared" si="4130"/>
        <v>0</v>
      </c>
      <c r="AO1456" s="18">
        <f t="shared" si="4130"/>
        <v>0</v>
      </c>
      <c r="AP1456" s="18">
        <f t="shared" si="4130"/>
        <v>0</v>
      </c>
      <c r="AQ1456" s="18">
        <f t="shared" si="3923"/>
        <v>237.5</v>
      </c>
      <c r="AR1456" s="18">
        <f t="shared" si="3924"/>
        <v>237.5</v>
      </c>
      <c r="AS1456" s="18">
        <f t="shared" si="3925"/>
        <v>237.5</v>
      </c>
      <c r="AT1456" s="18">
        <f t="shared" si="4130"/>
        <v>0</v>
      </c>
      <c r="AU1456" s="18">
        <f t="shared" si="4130"/>
        <v>0</v>
      </c>
      <c r="AV1456" s="18">
        <f t="shared" si="4130"/>
        <v>0</v>
      </c>
      <c r="AW1456" s="18">
        <f t="shared" si="3926"/>
        <v>237.5</v>
      </c>
      <c r="AX1456" s="18">
        <f t="shared" si="3927"/>
        <v>237.5</v>
      </c>
      <c r="AY1456" s="18">
        <f t="shared" si="3928"/>
        <v>237.5</v>
      </c>
      <c r="AZ1456" s="18">
        <f t="shared" si="4130"/>
        <v>0</v>
      </c>
      <c r="BA1456" s="18">
        <f t="shared" si="4130"/>
        <v>0</v>
      </c>
      <c r="BB1456" s="18">
        <f t="shared" si="4130"/>
        <v>0</v>
      </c>
      <c r="BC1456" s="18">
        <f t="shared" si="4134"/>
        <v>237.5</v>
      </c>
      <c r="BD1456" s="18">
        <f t="shared" si="4135"/>
        <v>237.5</v>
      </c>
      <c r="BE1456" s="18">
        <f t="shared" si="4136"/>
        <v>237.5</v>
      </c>
      <c r="BF1456" s="18">
        <f t="shared" si="4130"/>
        <v>0</v>
      </c>
      <c r="BG1456" s="18">
        <f t="shared" si="4130"/>
        <v>0</v>
      </c>
      <c r="BH1456" s="18">
        <f t="shared" si="4130"/>
        <v>0</v>
      </c>
      <c r="BI1456" s="18">
        <f t="shared" si="4131"/>
        <v>237.5</v>
      </c>
      <c r="BJ1456" s="18">
        <f t="shared" si="4132"/>
        <v>237.5</v>
      </c>
      <c r="BK1456" s="18">
        <f t="shared" si="4133"/>
        <v>237.5</v>
      </c>
      <c r="BL1456" s="18">
        <f t="shared" si="4130"/>
        <v>0</v>
      </c>
      <c r="BM1456" s="18">
        <f t="shared" si="4130"/>
        <v>0</v>
      </c>
      <c r="BN1456" s="18">
        <f t="shared" si="4130"/>
        <v>0</v>
      </c>
      <c r="BO1456" s="18">
        <f t="shared" si="4094"/>
        <v>237.5</v>
      </c>
      <c r="BP1456" s="18">
        <f t="shared" si="4095"/>
        <v>237.5</v>
      </c>
      <c r="BQ1456" s="18">
        <f t="shared" si="4096"/>
        <v>237.5</v>
      </c>
      <c r="BR1456" s="18">
        <f t="shared" si="4130"/>
        <v>0</v>
      </c>
      <c r="BS1456" s="18">
        <f t="shared" si="4130"/>
        <v>0</v>
      </c>
      <c r="BT1456" s="18">
        <f t="shared" si="4130"/>
        <v>0</v>
      </c>
      <c r="BU1456" s="18">
        <f t="shared" si="4076"/>
        <v>237.5</v>
      </c>
      <c r="BV1456" s="18">
        <f t="shared" si="4077"/>
        <v>237.5</v>
      </c>
      <c r="BW1456" s="18">
        <f t="shared" si="4078"/>
        <v>237.5</v>
      </c>
      <c r="BX1456" s="18">
        <f t="shared" si="4130"/>
        <v>0</v>
      </c>
      <c r="BY1456" s="18">
        <f t="shared" si="4130"/>
        <v>0</v>
      </c>
      <c r="BZ1456" s="18">
        <f t="shared" si="4130"/>
        <v>0</v>
      </c>
      <c r="CA1456" s="18">
        <f t="shared" si="4058"/>
        <v>237.5</v>
      </c>
      <c r="CB1456" s="18">
        <f t="shared" si="4059"/>
        <v>237.5</v>
      </c>
      <c r="CC1456" s="18">
        <f t="shared" si="4060"/>
        <v>237.5</v>
      </c>
      <c r="CD1456" s="18">
        <f t="shared" si="4130"/>
        <v>0</v>
      </c>
      <c r="CE1456" s="27"/>
      <c r="CF1456" s="33"/>
    </row>
    <row r="1457" spans="1:119" ht="31.2" x14ac:dyDescent="0.3">
      <c r="A1457" s="41" t="s">
        <v>240</v>
      </c>
      <c r="B1457" s="39">
        <v>630</v>
      </c>
      <c r="C1457" s="41" t="s">
        <v>149</v>
      </c>
      <c r="D1457" s="41" t="s">
        <v>244</v>
      </c>
      <c r="E1457" s="14" t="s">
        <v>524</v>
      </c>
      <c r="F1457" s="18">
        <v>237.5</v>
      </c>
      <c r="G1457" s="18">
        <v>237.5</v>
      </c>
      <c r="H1457" s="18">
        <v>237.5</v>
      </c>
      <c r="I1457" s="18"/>
      <c r="J1457" s="18"/>
      <c r="K1457" s="18"/>
      <c r="L1457" s="18">
        <f t="shared" si="4100"/>
        <v>237.5</v>
      </c>
      <c r="M1457" s="18">
        <f t="shared" si="4101"/>
        <v>237.5</v>
      </c>
      <c r="N1457" s="18">
        <f t="shared" si="4102"/>
        <v>237.5</v>
      </c>
      <c r="O1457" s="18"/>
      <c r="P1457" s="18"/>
      <c r="Q1457" s="18"/>
      <c r="R1457" s="18"/>
      <c r="S1457" s="18"/>
      <c r="T1457" s="18">
        <f t="shared" si="4012"/>
        <v>237.5</v>
      </c>
      <c r="U1457" s="18">
        <f t="shared" si="4013"/>
        <v>237.5</v>
      </c>
      <c r="V1457" s="18">
        <f t="shared" si="4014"/>
        <v>237.5</v>
      </c>
      <c r="W1457" s="18"/>
      <c r="X1457" s="18"/>
      <c r="Y1457" s="18"/>
      <c r="Z1457" s="18"/>
      <c r="AA1457" s="18"/>
      <c r="AB1457" s="18"/>
      <c r="AC1457" s="18">
        <f t="shared" si="4033"/>
        <v>237.5</v>
      </c>
      <c r="AD1457" s="18">
        <f t="shared" si="4034"/>
        <v>237.5</v>
      </c>
      <c r="AE1457" s="18">
        <f t="shared" si="4035"/>
        <v>237.5</v>
      </c>
      <c r="AF1457" s="18"/>
      <c r="AG1457" s="18"/>
      <c r="AH1457" s="18"/>
      <c r="AI1457" s="18">
        <f t="shared" si="3966"/>
        <v>237.5</v>
      </c>
      <c r="AJ1457" s="18">
        <f t="shared" si="3967"/>
        <v>237.5</v>
      </c>
      <c r="AK1457" s="18">
        <f t="shared" si="3968"/>
        <v>237.5</v>
      </c>
      <c r="AL1457" s="18"/>
      <c r="AM1457" s="18">
        <f t="shared" si="3970"/>
        <v>237.5</v>
      </c>
      <c r="AN1457" s="18"/>
      <c r="AO1457" s="18"/>
      <c r="AP1457" s="18"/>
      <c r="AQ1457" s="18">
        <f t="shared" si="3923"/>
        <v>237.5</v>
      </c>
      <c r="AR1457" s="18">
        <f t="shared" si="3924"/>
        <v>237.5</v>
      </c>
      <c r="AS1457" s="18">
        <f t="shared" si="3925"/>
        <v>237.5</v>
      </c>
      <c r="AT1457" s="18"/>
      <c r="AU1457" s="18"/>
      <c r="AV1457" s="18"/>
      <c r="AW1457" s="18">
        <f t="shared" si="3926"/>
        <v>237.5</v>
      </c>
      <c r="AX1457" s="18">
        <f t="shared" si="3927"/>
        <v>237.5</v>
      </c>
      <c r="AY1457" s="18">
        <f t="shared" si="3928"/>
        <v>237.5</v>
      </c>
      <c r="AZ1457" s="18"/>
      <c r="BA1457" s="18"/>
      <c r="BB1457" s="18"/>
      <c r="BC1457" s="18">
        <f t="shared" si="4134"/>
        <v>237.5</v>
      </c>
      <c r="BD1457" s="18">
        <f t="shared" si="4135"/>
        <v>237.5</v>
      </c>
      <c r="BE1457" s="18">
        <f t="shared" si="4136"/>
        <v>237.5</v>
      </c>
      <c r="BF1457" s="18"/>
      <c r="BG1457" s="18"/>
      <c r="BH1457" s="18"/>
      <c r="BI1457" s="18">
        <f t="shared" si="4131"/>
        <v>237.5</v>
      </c>
      <c r="BJ1457" s="18">
        <f t="shared" si="4132"/>
        <v>237.5</v>
      </c>
      <c r="BK1457" s="18">
        <f t="shared" si="4133"/>
        <v>237.5</v>
      </c>
      <c r="BL1457" s="18"/>
      <c r="BM1457" s="18"/>
      <c r="BN1457" s="18"/>
      <c r="BO1457" s="18">
        <f t="shared" si="4094"/>
        <v>237.5</v>
      </c>
      <c r="BP1457" s="18">
        <f t="shared" si="4095"/>
        <v>237.5</v>
      </c>
      <c r="BQ1457" s="18">
        <f t="shared" si="4096"/>
        <v>237.5</v>
      </c>
      <c r="BR1457" s="18"/>
      <c r="BS1457" s="18"/>
      <c r="BT1457" s="18"/>
      <c r="BU1457" s="18">
        <f t="shared" si="4076"/>
        <v>237.5</v>
      </c>
      <c r="BV1457" s="18">
        <f t="shared" si="4077"/>
        <v>237.5</v>
      </c>
      <c r="BW1457" s="18">
        <f t="shared" si="4078"/>
        <v>237.5</v>
      </c>
      <c r="BX1457" s="18"/>
      <c r="BY1457" s="18"/>
      <c r="BZ1457" s="18"/>
      <c r="CA1457" s="18">
        <f t="shared" si="4058"/>
        <v>237.5</v>
      </c>
      <c r="CB1457" s="18">
        <f t="shared" si="4059"/>
        <v>237.5</v>
      </c>
      <c r="CC1457" s="18">
        <f t="shared" si="4060"/>
        <v>237.5</v>
      </c>
      <c r="CD1457" s="18"/>
      <c r="CE1457" s="27"/>
      <c r="CF1457" s="33"/>
    </row>
    <row r="1458" spans="1:119" ht="46.8" x14ac:dyDescent="0.3">
      <c r="A1458" s="41" t="s">
        <v>246</v>
      </c>
      <c r="B1458" s="39"/>
      <c r="C1458" s="41"/>
      <c r="D1458" s="41"/>
      <c r="E1458" s="14" t="s">
        <v>1036</v>
      </c>
      <c r="F1458" s="18">
        <f t="shared" ref="F1458:K1458" si="4137">F1459</f>
        <v>661</v>
      </c>
      <c r="G1458" s="18">
        <f t="shared" si="4137"/>
        <v>661</v>
      </c>
      <c r="H1458" s="18">
        <f t="shared" si="4137"/>
        <v>661</v>
      </c>
      <c r="I1458" s="18">
        <f t="shared" si="4137"/>
        <v>0</v>
      </c>
      <c r="J1458" s="18">
        <f t="shared" si="4137"/>
        <v>0</v>
      </c>
      <c r="K1458" s="18">
        <f t="shared" si="4137"/>
        <v>0</v>
      </c>
      <c r="L1458" s="18">
        <f t="shared" si="4100"/>
        <v>661</v>
      </c>
      <c r="M1458" s="18">
        <f t="shared" si="4101"/>
        <v>661</v>
      </c>
      <c r="N1458" s="18">
        <f t="shared" si="4102"/>
        <v>661</v>
      </c>
      <c r="O1458" s="18">
        <f t="shared" ref="O1458:S1458" si="4138">O1459</f>
        <v>0</v>
      </c>
      <c r="P1458" s="18">
        <f t="shared" si="4138"/>
        <v>0</v>
      </c>
      <c r="Q1458" s="18">
        <f t="shared" si="4138"/>
        <v>0</v>
      </c>
      <c r="R1458" s="18">
        <f t="shared" si="4138"/>
        <v>0</v>
      </c>
      <c r="S1458" s="18">
        <f t="shared" si="4138"/>
        <v>0</v>
      </c>
      <c r="T1458" s="18">
        <f t="shared" si="4012"/>
        <v>661</v>
      </c>
      <c r="U1458" s="18">
        <f t="shared" si="4013"/>
        <v>661</v>
      </c>
      <c r="V1458" s="18">
        <f t="shared" si="4014"/>
        <v>661</v>
      </c>
      <c r="W1458" s="18">
        <f t="shared" ref="W1458:CD1458" si="4139">W1459</f>
        <v>0</v>
      </c>
      <c r="X1458" s="18">
        <f t="shared" si="4139"/>
        <v>0</v>
      </c>
      <c r="Y1458" s="18">
        <f t="shared" si="4139"/>
        <v>0</v>
      </c>
      <c r="Z1458" s="18">
        <f t="shared" si="4139"/>
        <v>0</v>
      </c>
      <c r="AA1458" s="18">
        <f t="shared" si="4139"/>
        <v>0</v>
      </c>
      <c r="AB1458" s="18">
        <f t="shared" si="4139"/>
        <v>0</v>
      </c>
      <c r="AC1458" s="18">
        <f t="shared" si="4033"/>
        <v>661</v>
      </c>
      <c r="AD1458" s="18">
        <f t="shared" si="4034"/>
        <v>661</v>
      </c>
      <c r="AE1458" s="18">
        <f t="shared" si="4035"/>
        <v>661</v>
      </c>
      <c r="AF1458" s="18">
        <f t="shared" si="4139"/>
        <v>0</v>
      </c>
      <c r="AG1458" s="18">
        <f t="shared" si="4139"/>
        <v>0</v>
      </c>
      <c r="AH1458" s="18">
        <f t="shared" si="4139"/>
        <v>0</v>
      </c>
      <c r="AI1458" s="18">
        <f t="shared" si="3966"/>
        <v>661</v>
      </c>
      <c r="AJ1458" s="18">
        <f t="shared" si="3967"/>
        <v>661</v>
      </c>
      <c r="AK1458" s="18">
        <f t="shared" si="3968"/>
        <v>661</v>
      </c>
      <c r="AL1458" s="18">
        <f t="shared" si="4139"/>
        <v>0</v>
      </c>
      <c r="AM1458" s="18">
        <f t="shared" si="3970"/>
        <v>661</v>
      </c>
      <c r="AN1458" s="18">
        <f t="shared" si="4139"/>
        <v>0</v>
      </c>
      <c r="AO1458" s="18">
        <f t="shared" si="4139"/>
        <v>0</v>
      </c>
      <c r="AP1458" s="18">
        <f t="shared" si="4139"/>
        <v>0</v>
      </c>
      <c r="AQ1458" s="18">
        <f t="shared" ref="AQ1458:AQ1531" si="4140">AM1458+AN1458</f>
        <v>661</v>
      </c>
      <c r="AR1458" s="18">
        <f t="shared" ref="AR1458:AR1531" si="4141">AJ1458+AO1458</f>
        <v>661</v>
      </c>
      <c r="AS1458" s="18">
        <f t="shared" ref="AS1458:AS1531" si="4142">AK1458+AP1458</f>
        <v>661</v>
      </c>
      <c r="AT1458" s="18">
        <f t="shared" si="4139"/>
        <v>0</v>
      </c>
      <c r="AU1458" s="18">
        <f t="shared" si="4139"/>
        <v>0</v>
      </c>
      <c r="AV1458" s="18">
        <f t="shared" si="4139"/>
        <v>0</v>
      </c>
      <c r="AW1458" s="18">
        <f t="shared" ref="AW1458:AW1531" si="4143">AQ1458+AT1458</f>
        <v>661</v>
      </c>
      <c r="AX1458" s="18">
        <f t="shared" ref="AX1458:AX1531" si="4144">AR1458+AU1458</f>
        <v>661</v>
      </c>
      <c r="AY1458" s="18">
        <f t="shared" ref="AY1458:AY1531" si="4145">AS1458+AV1458</f>
        <v>661</v>
      </c>
      <c r="AZ1458" s="18">
        <f t="shared" si="4139"/>
        <v>0</v>
      </c>
      <c r="BA1458" s="18">
        <f t="shared" si="4139"/>
        <v>0</v>
      </c>
      <c r="BB1458" s="18">
        <f t="shared" si="4139"/>
        <v>0</v>
      </c>
      <c r="BC1458" s="18">
        <f t="shared" si="4134"/>
        <v>661</v>
      </c>
      <c r="BD1458" s="18">
        <f t="shared" si="4135"/>
        <v>661</v>
      </c>
      <c r="BE1458" s="18">
        <f t="shared" si="4136"/>
        <v>661</v>
      </c>
      <c r="BF1458" s="18">
        <f t="shared" si="4139"/>
        <v>0</v>
      </c>
      <c r="BG1458" s="18">
        <f t="shared" si="4139"/>
        <v>0</v>
      </c>
      <c r="BH1458" s="18">
        <f t="shared" si="4139"/>
        <v>0</v>
      </c>
      <c r="BI1458" s="18">
        <f t="shared" si="4131"/>
        <v>661</v>
      </c>
      <c r="BJ1458" s="18">
        <f t="shared" si="4132"/>
        <v>661</v>
      </c>
      <c r="BK1458" s="18">
        <f t="shared" si="4133"/>
        <v>661</v>
      </c>
      <c r="BL1458" s="18">
        <f t="shared" si="4139"/>
        <v>0</v>
      </c>
      <c r="BM1458" s="18">
        <f t="shared" si="4139"/>
        <v>0</v>
      </c>
      <c r="BN1458" s="18">
        <f t="shared" si="4139"/>
        <v>0</v>
      </c>
      <c r="BO1458" s="18">
        <f t="shared" si="4094"/>
        <v>661</v>
      </c>
      <c r="BP1458" s="18">
        <f t="shared" si="4095"/>
        <v>661</v>
      </c>
      <c r="BQ1458" s="18">
        <f t="shared" si="4096"/>
        <v>661</v>
      </c>
      <c r="BR1458" s="18">
        <f t="shared" si="4139"/>
        <v>0</v>
      </c>
      <c r="BS1458" s="18">
        <f t="shared" si="4139"/>
        <v>0</v>
      </c>
      <c r="BT1458" s="18">
        <f t="shared" si="4139"/>
        <v>0</v>
      </c>
      <c r="BU1458" s="18">
        <f t="shared" si="4076"/>
        <v>661</v>
      </c>
      <c r="BV1458" s="18">
        <f t="shared" si="4077"/>
        <v>661</v>
      </c>
      <c r="BW1458" s="18">
        <f t="shared" si="4078"/>
        <v>661</v>
      </c>
      <c r="BX1458" s="18">
        <f t="shared" si="4139"/>
        <v>-13.375999999999999</v>
      </c>
      <c r="BY1458" s="18">
        <f t="shared" si="4139"/>
        <v>0</v>
      </c>
      <c r="BZ1458" s="18">
        <f t="shared" si="4139"/>
        <v>0</v>
      </c>
      <c r="CA1458" s="18">
        <f t="shared" si="4058"/>
        <v>647.62400000000002</v>
      </c>
      <c r="CB1458" s="18">
        <f t="shared" si="4059"/>
        <v>661</v>
      </c>
      <c r="CC1458" s="18">
        <f t="shared" si="4060"/>
        <v>661</v>
      </c>
      <c r="CD1458" s="18">
        <f t="shared" si="4139"/>
        <v>0</v>
      </c>
      <c r="CE1458" s="27"/>
      <c r="CF1458" s="33"/>
    </row>
    <row r="1459" spans="1:119" ht="78" x14ac:dyDescent="0.3">
      <c r="A1459" s="41" t="s">
        <v>245</v>
      </c>
      <c r="B1459" s="39"/>
      <c r="C1459" s="41"/>
      <c r="D1459" s="41"/>
      <c r="E1459" s="14" t="s">
        <v>677</v>
      </c>
      <c r="F1459" s="18">
        <f t="shared" ref="F1459:K1459" si="4146">F1460+F1463</f>
        <v>661</v>
      </c>
      <c r="G1459" s="18">
        <f t="shared" si="4146"/>
        <v>661</v>
      </c>
      <c r="H1459" s="18">
        <f t="shared" si="4146"/>
        <v>661</v>
      </c>
      <c r="I1459" s="18">
        <f t="shared" si="4146"/>
        <v>0</v>
      </c>
      <c r="J1459" s="18">
        <f t="shared" si="4146"/>
        <v>0</v>
      </c>
      <c r="K1459" s="18">
        <f t="shared" si="4146"/>
        <v>0</v>
      </c>
      <c r="L1459" s="18">
        <f t="shared" si="4100"/>
        <v>661</v>
      </c>
      <c r="M1459" s="18">
        <f t="shared" si="4101"/>
        <v>661</v>
      </c>
      <c r="N1459" s="18">
        <f t="shared" si="4102"/>
        <v>661</v>
      </c>
      <c r="O1459" s="18">
        <f t="shared" ref="O1459:S1459" si="4147">O1460+O1463</f>
        <v>0</v>
      </c>
      <c r="P1459" s="18">
        <f t="shared" si="4147"/>
        <v>0</v>
      </c>
      <c r="Q1459" s="18">
        <f t="shared" si="4147"/>
        <v>0</v>
      </c>
      <c r="R1459" s="18">
        <f t="shared" si="4147"/>
        <v>0</v>
      </c>
      <c r="S1459" s="18">
        <f t="shared" si="4147"/>
        <v>0</v>
      </c>
      <c r="T1459" s="18">
        <f t="shared" si="4012"/>
        <v>661</v>
      </c>
      <c r="U1459" s="18">
        <f t="shared" si="4013"/>
        <v>661</v>
      </c>
      <c r="V1459" s="18">
        <f t="shared" si="4014"/>
        <v>661</v>
      </c>
      <c r="W1459" s="18">
        <f t="shared" ref="W1459:CD1459" si="4148">W1460+W1463</f>
        <v>0</v>
      </c>
      <c r="X1459" s="18">
        <f t="shared" ref="X1459:AB1459" si="4149">X1460+X1463</f>
        <v>0</v>
      </c>
      <c r="Y1459" s="18">
        <f t="shared" si="4149"/>
        <v>0</v>
      </c>
      <c r="Z1459" s="18">
        <f t="shared" si="4149"/>
        <v>0</v>
      </c>
      <c r="AA1459" s="18">
        <f t="shared" si="4149"/>
        <v>0</v>
      </c>
      <c r="AB1459" s="18">
        <f t="shared" si="4149"/>
        <v>0</v>
      </c>
      <c r="AC1459" s="18">
        <f t="shared" si="4033"/>
        <v>661</v>
      </c>
      <c r="AD1459" s="18">
        <f t="shared" si="4034"/>
        <v>661</v>
      </c>
      <c r="AE1459" s="18">
        <f t="shared" si="4035"/>
        <v>661</v>
      </c>
      <c r="AF1459" s="18">
        <f t="shared" ref="AF1459:AH1459" si="4150">AF1460+AF1463</f>
        <v>0</v>
      </c>
      <c r="AG1459" s="18">
        <f t="shared" si="4150"/>
        <v>0</v>
      </c>
      <c r="AH1459" s="18">
        <f t="shared" si="4150"/>
        <v>0</v>
      </c>
      <c r="AI1459" s="18">
        <f t="shared" si="3966"/>
        <v>661</v>
      </c>
      <c r="AJ1459" s="18">
        <f t="shared" si="3967"/>
        <v>661</v>
      </c>
      <c r="AK1459" s="18">
        <f t="shared" si="3968"/>
        <v>661</v>
      </c>
      <c r="AL1459" s="18">
        <f t="shared" ref="AL1459" si="4151">AL1460+AL1463</f>
        <v>0</v>
      </c>
      <c r="AM1459" s="18">
        <f t="shared" si="3970"/>
        <v>661</v>
      </c>
      <c r="AN1459" s="18">
        <f t="shared" ref="AN1459:AP1459" si="4152">AN1460+AN1463</f>
        <v>0</v>
      </c>
      <c r="AO1459" s="18">
        <f t="shared" si="4152"/>
        <v>0</v>
      </c>
      <c r="AP1459" s="18">
        <f t="shared" si="4152"/>
        <v>0</v>
      </c>
      <c r="AQ1459" s="18">
        <f t="shared" si="4140"/>
        <v>661</v>
      </c>
      <c r="AR1459" s="18">
        <f t="shared" si="4141"/>
        <v>661</v>
      </c>
      <c r="AS1459" s="18">
        <f t="shared" si="4142"/>
        <v>661</v>
      </c>
      <c r="AT1459" s="18">
        <f t="shared" ref="AT1459:AV1459" si="4153">AT1460+AT1463</f>
        <v>0</v>
      </c>
      <c r="AU1459" s="18">
        <f t="shared" si="4153"/>
        <v>0</v>
      </c>
      <c r="AV1459" s="18">
        <f t="shared" si="4153"/>
        <v>0</v>
      </c>
      <c r="AW1459" s="18">
        <f t="shared" si="4143"/>
        <v>661</v>
      </c>
      <c r="AX1459" s="18">
        <f t="shared" si="4144"/>
        <v>661</v>
      </c>
      <c r="AY1459" s="18">
        <f t="shared" si="4145"/>
        <v>661</v>
      </c>
      <c r="AZ1459" s="18">
        <f t="shared" ref="AZ1459:BB1459" si="4154">AZ1460+AZ1463</f>
        <v>0</v>
      </c>
      <c r="BA1459" s="18">
        <f t="shared" si="4154"/>
        <v>0</v>
      </c>
      <c r="BB1459" s="18">
        <f t="shared" si="4154"/>
        <v>0</v>
      </c>
      <c r="BC1459" s="18">
        <f t="shared" si="4134"/>
        <v>661</v>
      </c>
      <c r="BD1459" s="18">
        <f t="shared" si="4135"/>
        <v>661</v>
      </c>
      <c r="BE1459" s="18">
        <f t="shared" si="4136"/>
        <v>661</v>
      </c>
      <c r="BF1459" s="18">
        <f t="shared" ref="BF1459:BH1459" si="4155">BF1460+BF1463</f>
        <v>0</v>
      </c>
      <c r="BG1459" s="18">
        <f t="shared" si="4155"/>
        <v>0</v>
      </c>
      <c r="BH1459" s="18">
        <f t="shared" si="4155"/>
        <v>0</v>
      </c>
      <c r="BI1459" s="18">
        <f t="shared" si="4131"/>
        <v>661</v>
      </c>
      <c r="BJ1459" s="18">
        <f t="shared" si="4132"/>
        <v>661</v>
      </c>
      <c r="BK1459" s="18">
        <f t="shared" si="4133"/>
        <v>661</v>
      </c>
      <c r="BL1459" s="18">
        <f t="shared" ref="BL1459:BN1459" si="4156">BL1460+BL1463</f>
        <v>0</v>
      </c>
      <c r="BM1459" s="18">
        <f t="shared" si="4156"/>
        <v>0</v>
      </c>
      <c r="BN1459" s="18">
        <f t="shared" si="4156"/>
        <v>0</v>
      </c>
      <c r="BO1459" s="18">
        <f t="shared" si="4094"/>
        <v>661</v>
      </c>
      <c r="BP1459" s="18">
        <f t="shared" si="4095"/>
        <v>661</v>
      </c>
      <c r="BQ1459" s="18">
        <f t="shared" si="4096"/>
        <v>661</v>
      </c>
      <c r="BR1459" s="18">
        <f t="shared" ref="BR1459:BT1459" si="4157">BR1460+BR1463</f>
        <v>0</v>
      </c>
      <c r="BS1459" s="18">
        <f t="shared" si="4157"/>
        <v>0</v>
      </c>
      <c r="BT1459" s="18">
        <f t="shared" si="4157"/>
        <v>0</v>
      </c>
      <c r="BU1459" s="18">
        <f t="shared" si="4076"/>
        <v>661</v>
      </c>
      <c r="BV1459" s="18">
        <f t="shared" si="4077"/>
        <v>661</v>
      </c>
      <c r="BW1459" s="18">
        <f t="shared" si="4078"/>
        <v>661</v>
      </c>
      <c r="BX1459" s="18">
        <f t="shared" ref="BX1459:BZ1459" si="4158">BX1460+BX1463</f>
        <v>-13.375999999999999</v>
      </c>
      <c r="BY1459" s="18">
        <f t="shared" si="4158"/>
        <v>0</v>
      </c>
      <c r="BZ1459" s="18">
        <f t="shared" si="4158"/>
        <v>0</v>
      </c>
      <c r="CA1459" s="18">
        <f t="shared" si="4058"/>
        <v>647.62400000000002</v>
      </c>
      <c r="CB1459" s="18">
        <f t="shared" si="4059"/>
        <v>661</v>
      </c>
      <c r="CC1459" s="18">
        <f t="shared" si="4060"/>
        <v>661</v>
      </c>
      <c r="CD1459" s="18">
        <f t="shared" si="4148"/>
        <v>0</v>
      </c>
      <c r="CE1459" s="27"/>
      <c r="CF1459" s="33"/>
    </row>
    <row r="1460" spans="1:119" ht="93.6" x14ac:dyDescent="0.3">
      <c r="A1460" s="41" t="s">
        <v>245</v>
      </c>
      <c r="B1460" s="39">
        <v>100</v>
      </c>
      <c r="C1460" s="41"/>
      <c r="D1460" s="41"/>
      <c r="E1460" s="14" t="s">
        <v>550</v>
      </c>
      <c r="F1460" s="18">
        <f t="shared" ref="F1460:K1461" si="4159">F1461</f>
        <v>61.5</v>
      </c>
      <c r="G1460" s="18">
        <f t="shared" si="4159"/>
        <v>61.5</v>
      </c>
      <c r="H1460" s="18">
        <f t="shared" si="4159"/>
        <v>61.5</v>
      </c>
      <c r="I1460" s="18">
        <f t="shared" si="4159"/>
        <v>0</v>
      </c>
      <c r="J1460" s="18">
        <f t="shared" si="4159"/>
        <v>0</v>
      </c>
      <c r="K1460" s="18">
        <f t="shared" si="4159"/>
        <v>0</v>
      </c>
      <c r="L1460" s="18">
        <f t="shared" si="4100"/>
        <v>61.5</v>
      </c>
      <c r="M1460" s="18">
        <f t="shared" si="4101"/>
        <v>61.5</v>
      </c>
      <c r="N1460" s="18">
        <f t="shared" si="4102"/>
        <v>61.5</v>
      </c>
      <c r="O1460" s="18">
        <f t="shared" ref="O1460:S1461" si="4160">O1461</f>
        <v>0</v>
      </c>
      <c r="P1460" s="18">
        <f t="shared" si="4160"/>
        <v>0</v>
      </c>
      <c r="Q1460" s="18">
        <f t="shared" si="4160"/>
        <v>0</v>
      </c>
      <c r="R1460" s="18">
        <f t="shared" si="4160"/>
        <v>0</v>
      </c>
      <c r="S1460" s="18">
        <f t="shared" si="4160"/>
        <v>0</v>
      </c>
      <c r="T1460" s="18">
        <f t="shared" si="4012"/>
        <v>61.5</v>
      </c>
      <c r="U1460" s="18">
        <f t="shared" si="4013"/>
        <v>61.5</v>
      </c>
      <c r="V1460" s="18">
        <f t="shared" si="4014"/>
        <v>61.5</v>
      </c>
      <c r="W1460" s="18">
        <f t="shared" ref="W1460:CD1461" si="4161">W1461</f>
        <v>0</v>
      </c>
      <c r="X1460" s="18">
        <f t="shared" si="4161"/>
        <v>0</v>
      </c>
      <c r="Y1460" s="18">
        <f t="shared" si="4161"/>
        <v>0</v>
      </c>
      <c r="Z1460" s="18">
        <f t="shared" si="4161"/>
        <v>0</v>
      </c>
      <c r="AA1460" s="18">
        <f t="shared" si="4161"/>
        <v>0</v>
      </c>
      <c r="AB1460" s="18">
        <f t="shared" si="4161"/>
        <v>0</v>
      </c>
      <c r="AC1460" s="18">
        <f t="shared" si="4033"/>
        <v>61.5</v>
      </c>
      <c r="AD1460" s="18">
        <f t="shared" si="4034"/>
        <v>61.5</v>
      </c>
      <c r="AE1460" s="18">
        <f t="shared" si="4035"/>
        <v>61.5</v>
      </c>
      <c r="AF1460" s="18">
        <f t="shared" si="4161"/>
        <v>0</v>
      </c>
      <c r="AG1460" s="18">
        <f t="shared" si="4161"/>
        <v>0</v>
      </c>
      <c r="AH1460" s="18">
        <f t="shared" si="4161"/>
        <v>0</v>
      </c>
      <c r="AI1460" s="18">
        <f t="shared" si="3966"/>
        <v>61.5</v>
      </c>
      <c r="AJ1460" s="18">
        <f t="shared" si="3967"/>
        <v>61.5</v>
      </c>
      <c r="AK1460" s="18">
        <f t="shared" si="3968"/>
        <v>61.5</v>
      </c>
      <c r="AL1460" s="18">
        <f t="shared" si="4161"/>
        <v>0</v>
      </c>
      <c r="AM1460" s="18">
        <f t="shared" si="3970"/>
        <v>61.5</v>
      </c>
      <c r="AN1460" s="18">
        <f t="shared" si="4161"/>
        <v>0</v>
      </c>
      <c r="AO1460" s="18">
        <f t="shared" si="4161"/>
        <v>0</v>
      </c>
      <c r="AP1460" s="18">
        <f t="shared" si="4161"/>
        <v>0</v>
      </c>
      <c r="AQ1460" s="18">
        <f t="shared" si="4140"/>
        <v>61.5</v>
      </c>
      <c r="AR1460" s="18">
        <f t="shared" si="4141"/>
        <v>61.5</v>
      </c>
      <c r="AS1460" s="18">
        <f t="shared" si="4142"/>
        <v>61.5</v>
      </c>
      <c r="AT1460" s="18">
        <f t="shared" si="4161"/>
        <v>0</v>
      </c>
      <c r="AU1460" s="18">
        <f t="shared" si="4161"/>
        <v>0</v>
      </c>
      <c r="AV1460" s="18">
        <f t="shared" si="4161"/>
        <v>0</v>
      </c>
      <c r="AW1460" s="18">
        <f t="shared" si="4143"/>
        <v>61.5</v>
      </c>
      <c r="AX1460" s="18">
        <f t="shared" si="4144"/>
        <v>61.5</v>
      </c>
      <c r="AY1460" s="18">
        <f t="shared" si="4145"/>
        <v>61.5</v>
      </c>
      <c r="AZ1460" s="18">
        <f t="shared" si="4161"/>
        <v>0</v>
      </c>
      <c r="BA1460" s="18">
        <f t="shared" si="4161"/>
        <v>0</v>
      </c>
      <c r="BB1460" s="18">
        <f t="shared" si="4161"/>
        <v>0</v>
      </c>
      <c r="BC1460" s="18">
        <f t="shared" si="4134"/>
        <v>61.5</v>
      </c>
      <c r="BD1460" s="18">
        <f t="shared" si="4135"/>
        <v>61.5</v>
      </c>
      <c r="BE1460" s="18">
        <f t="shared" si="4136"/>
        <v>61.5</v>
      </c>
      <c r="BF1460" s="18">
        <f t="shared" si="4161"/>
        <v>0</v>
      </c>
      <c r="BG1460" s="18">
        <f t="shared" si="4161"/>
        <v>0</v>
      </c>
      <c r="BH1460" s="18">
        <f t="shared" si="4161"/>
        <v>0</v>
      </c>
      <c r="BI1460" s="18">
        <f t="shared" si="4131"/>
        <v>61.5</v>
      </c>
      <c r="BJ1460" s="18">
        <f t="shared" si="4132"/>
        <v>61.5</v>
      </c>
      <c r="BK1460" s="18">
        <f t="shared" si="4133"/>
        <v>61.5</v>
      </c>
      <c r="BL1460" s="18">
        <f t="shared" si="4161"/>
        <v>0</v>
      </c>
      <c r="BM1460" s="18">
        <f t="shared" si="4161"/>
        <v>0</v>
      </c>
      <c r="BN1460" s="18">
        <f t="shared" si="4161"/>
        <v>0</v>
      </c>
      <c r="BO1460" s="18">
        <f t="shared" si="4094"/>
        <v>61.5</v>
      </c>
      <c r="BP1460" s="18">
        <f t="shared" si="4095"/>
        <v>61.5</v>
      </c>
      <c r="BQ1460" s="18">
        <f t="shared" si="4096"/>
        <v>61.5</v>
      </c>
      <c r="BR1460" s="18">
        <f t="shared" si="4161"/>
        <v>0</v>
      </c>
      <c r="BS1460" s="18">
        <f t="shared" si="4161"/>
        <v>0</v>
      </c>
      <c r="BT1460" s="18">
        <f t="shared" si="4161"/>
        <v>0</v>
      </c>
      <c r="BU1460" s="18">
        <f t="shared" si="4076"/>
        <v>61.5</v>
      </c>
      <c r="BV1460" s="18">
        <f t="shared" si="4077"/>
        <v>61.5</v>
      </c>
      <c r="BW1460" s="18">
        <f t="shared" si="4078"/>
        <v>61.5</v>
      </c>
      <c r="BX1460" s="18">
        <f t="shared" si="4161"/>
        <v>0</v>
      </c>
      <c r="BY1460" s="18">
        <f t="shared" si="4161"/>
        <v>0</v>
      </c>
      <c r="BZ1460" s="18">
        <f t="shared" si="4161"/>
        <v>0</v>
      </c>
      <c r="CA1460" s="18">
        <f t="shared" si="4058"/>
        <v>61.5</v>
      </c>
      <c r="CB1460" s="18">
        <f t="shared" si="4059"/>
        <v>61.5</v>
      </c>
      <c r="CC1460" s="18">
        <f t="shared" si="4060"/>
        <v>61.5</v>
      </c>
      <c r="CD1460" s="18">
        <f t="shared" si="4161"/>
        <v>0</v>
      </c>
      <c r="CE1460" s="27"/>
      <c r="CF1460" s="33"/>
    </row>
    <row r="1461" spans="1:119" ht="31.2" x14ac:dyDescent="0.3">
      <c r="A1461" s="41" t="s">
        <v>245</v>
      </c>
      <c r="B1461" s="39">
        <v>120</v>
      </c>
      <c r="C1461" s="41"/>
      <c r="D1461" s="41"/>
      <c r="E1461" s="14" t="s">
        <v>558</v>
      </c>
      <c r="F1461" s="18">
        <f t="shared" si="4159"/>
        <v>61.5</v>
      </c>
      <c r="G1461" s="18">
        <f t="shared" si="4159"/>
        <v>61.5</v>
      </c>
      <c r="H1461" s="18">
        <f t="shared" si="4159"/>
        <v>61.5</v>
      </c>
      <c r="I1461" s="18">
        <f t="shared" si="4159"/>
        <v>0</v>
      </c>
      <c r="J1461" s="18">
        <f t="shared" si="4159"/>
        <v>0</v>
      </c>
      <c r="K1461" s="18">
        <f t="shared" si="4159"/>
        <v>0</v>
      </c>
      <c r="L1461" s="18">
        <f t="shared" si="4100"/>
        <v>61.5</v>
      </c>
      <c r="M1461" s="18">
        <f t="shared" si="4101"/>
        <v>61.5</v>
      </c>
      <c r="N1461" s="18">
        <f t="shared" si="4102"/>
        <v>61.5</v>
      </c>
      <c r="O1461" s="18">
        <f t="shared" si="4160"/>
        <v>0</v>
      </c>
      <c r="P1461" s="18">
        <f t="shared" si="4160"/>
        <v>0</v>
      </c>
      <c r="Q1461" s="18">
        <f t="shared" si="4160"/>
        <v>0</v>
      </c>
      <c r="R1461" s="18">
        <f t="shared" si="4160"/>
        <v>0</v>
      </c>
      <c r="S1461" s="18">
        <f t="shared" si="4160"/>
        <v>0</v>
      </c>
      <c r="T1461" s="18">
        <f t="shared" si="4012"/>
        <v>61.5</v>
      </c>
      <c r="U1461" s="18">
        <f t="shared" si="4013"/>
        <v>61.5</v>
      </c>
      <c r="V1461" s="18">
        <f t="shared" si="4014"/>
        <v>61.5</v>
      </c>
      <c r="W1461" s="18">
        <f t="shared" si="4161"/>
        <v>0</v>
      </c>
      <c r="X1461" s="18">
        <f t="shared" si="4161"/>
        <v>0</v>
      </c>
      <c r="Y1461" s="18">
        <f t="shared" si="4161"/>
        <v>0</v>
      </c>
      <c r="Z1461" s="18">
        <f t="shared" si="4161"/>
        <v>0</v>
      </c>
      <c r="AA1461" s="18">
        <f t="shared" si="4161"/>
        <v>0</v>
      </c>
      <c r="AB1461" s="18">
        <f t="shared" si="4161"/>
        <v>0</v>
      </c>
      <c r="AC1461" s="18">
        <f t="shared" si="4033"/>
        <v>61.5</v>
      </c>
      <c r="AD1461" s="18">
        <f t="shared" si="4034"/>
        <v>61.5</v>
      </c>
      <c r="AE1461" s="18">
        <f t="shared" si="4035"/>
        <v>61.5</v>
      </c>
      <c r="AF1461" s="18">
        <f t="shared" si="4161"/>
        <v>0</v>
      </c>
      <c r="AG1461" s="18">
        <f t="shared" si="4161"/>
        <v>0</v>
      </c>
      <c r="AH1461" s="18">
        <f t="shared" si="4161"/>
        <v>0</v>
      </c>
      <c r="AI1461" s="18">
        <f t="shared" si="3966"/>
        <v>61.5</v>
      </c>
      <c r="AJ1461" s="18">
        <f t="shared" si="3967"/>
        <v>61.5</v>
      </c>
      <c r="AK1461" s="18">
        <f t="shared" si="3968"/>
        <v>61.5</v>
      </c>
      <c r="AL1461" s="18">
        <f t="shared" si="4161"/>
        <v>0</v>
      </c>
      <c r="AM1461" s="18">
        <f t="shared" si="3970"/>
        <v>61.5</v>
      </c>
      <c r="AN1461" s="18">
        <f t="shared" si="4161"/>
        <v>0</v>
      </c>
      <c r="AO1461" s="18">
        <f t="shared" si="4161"/>
        <v>0</v>
      </c>
      <c r="AP1461" s="18">
        <f t="shared" si="4161"/>
        <v>0</v>
      </c>
      <c r="AQ1461" s="18">
        <f t="shared" si="4140"/>
        <v>61.5</v>
      </c>
      <c r="AR1461" s="18">
        <f t="shared" si="4141"/>
        <v>61.5</v>
      </c>
      <c r="AS1461" s="18">
        <f t="shared" si="4142"/>
        <v>61.5</v>
      </c>
      <c r="AT1461" s="18">
        <f t="shared" si="4161"/>
        <v>0</v>
      </c>
      <c r="AU1461" s="18">
        <f t="shared" si="4161"/>
        <v>0</v>
      </c>
      <c r="AV1461" s="18">
        <f t="shared" si="4161"/>
        <v>0</v>
      </c>
      <c r="AW1461" s="18">
        <f t="shared" si="4143"/>
        <v>61.5</v>
      </c>
      <c r="AX1461" s="18">
        <f t="shared" si="4144"/>
        <v>61.5</v>
      </c>
      <c r="AY1461" s="18">
        <f t="shared" si="4145"/>
        <v>61.5</v>
      </c>
      <c r="AZ1461" s="18">
        <f t="shared" si="4161"/>
        <v>0</v>
      </c>
      <c r="BA1461" s="18">
        <f t="shared" si="4161"/>
        <v>0</v>
      </c>
      <c r="BB1461" s="18">
        <f t="shared" si="4161"/>
        <v>0</v>
      </c>
      <c r="BC1461" s="18">
        <f t="shared" si="4134"/>
        <v>61.5</v>
      </c>
      <c r="BD1461" s="18">
        <f t="shared" si="4135"/>
        <v>61.5</v>
      </c>
      <c r="BE1461" s="18">
        <f t="shared" si="4136"/>
        <v>61.5</v>
      </c>
      <c r="BF1461" s="18">
        <f t="shared" si="4161"/>
        <v>0</v>
      </c>
      <c r="BG1461" s="18">
        <f t="shared" si="4161"/>
        <v>0</v>
      </c>
      <c r="BH1461" s="18">
        <f t="shared" si="4161"/>
        <v>0</v>
      </c>
      <c r="BI1461" s="18">
        <f t="shared" si="4131"/>
        <v>61.5</v>
      </c>
      <c r="BJ1461" s="18">
        <f t="shared" si="4132"/>
        <v>61.5</v>
      </c>
      <c r="BK1461" s="18">
        <f t="shared" si="4133"/>
        <v>61.5</v>
      </c>
      <c r="BL1461" s="18">
        <f t="shared" si="4161"/>
        <v>0</v>
      </c>
      <c r="BM1461" s="18">
        <f t="shared" si="4161"/>
        <v>0</v>
      </c>
      <c r="BN1461" s="18">
        <f t="shared" si="4161"/>
        <v>0</v>
      </c>
      <c r="BO1461" s="18">
        <f t="shared" si="4094"/>
        <v>61.5</v>
      </c>
      <c r="BP1461" s="18">
        <f t="shared" si="4095"/>
        <v>61.5</v>
      </c>
      <c r="BQ1461" s="18">
        <f t="shared" si="4096"/>
        <v>61.5</v>
      </c>
      <c r="BR1461" s="18">
        <f t="shared" si="4161"/>
        <v>0</v>
      </c>
      <c r="BS1461" s="18">
        <f t="shared" si="4161"/>
        <v>0</v>
      </c>
      <c r="BT1461" s="18">
        <f t="shared" si="4161"/>
        <v>0</v>
      </c>
      <c r="BU1461" s="18">
        <f t="shared" si="4076"/>
        <v>61.5</v>
      </c>
      <c r="BV1461" s="18">
        <f t="shared" si="4077"/>
        <v>61.5</v>
      </c>
      <c r="BW1461" s="18">
        <f t="shared" si="4078"/>
        <v>61.5</v>
      </c>
      <c r="BX1461" s="18">
        <f t="shared" si="4161"/>
        <v>0</v>
      </c>
      <c r="BY1461" s="18">
        <f t="shared" si="4161"/>
        <v>0</v>
      </c>
      <c r="BZ1461" s="18">
        <f t="shared" si="4161"/>
        <v>0</v>
      </c>
      <c r="CA1461" s="18">
        <f t="shared" si="4058"/>
        <v>61.5</v>
      </c>
      <c r="CB1461" s="18">
        <f t="shared" si="4059"/>
        <v>61.5</v>
      </c>
      <c r="CC1461" s="18">
        <f t="shared" si="4060"/>
        <v>61.5</v>
      </c>
      <c r="CD1461" s="18">
        <f t="shared" si="4161"/>
        <v>0</v>
      </c>
      <c r="CE1461" s="27"/>
      <c r="CF1461" s="33"/>
    </row>
    <row r="1462" spans="1:119" ht="31.2" x14ac:dyDescent="0.3">
      <c r="A1462" s="41" t="s">
        <v>245</v>
      </c>
      <c r="B1462" s="39">
        <v>120</v>
      </c>
      <c r="C1462" s="41" t="s">
        <v>149</v>
      </c>
      <c r="D1462" s="41" t="s">
        <v>244</v>
      </c>
      <c r="E1462" s="14" t="s">
        <v>524</v>
      </c>
      <c r="F1462" s="18">
        <v>61.5</v>
      </c>
      <c r="G1462" s="18">
        <v>61.5</v>
      </c>
      <c r="H1462" s="18">
        <v>61.5</v>
      </c>
      <c r="I1462" s="18"/>
      <c r="J1462" s="18"/>
      <c r="K1462" s="18"/>
      <c r="L1462" s="18">
        <f t="shared" si="4100"/>
        <v>61.5</v>
      </c>
      <c r="M1462" s="18">
        <f t="shared" si="4101"/>
        <v>61.5</v>
      </c>
      <c r="N1462" s="18">
        <f t="shared" si="4102"/>
        <v>61.5</v>
      </c>
      <c r="O1462" s="18"/>
      <c r="P1462" s="18"/>
      <c r="Q1462" s="18"/>
      <c r="R1462" s="18"/>
      <c r="S1462" s="18"/>
      <c r="T1462" s="18">
        <f t="shared" si="4012"/>
        <v>61.5</v>
      </c>
      <c r="U1462" s="18">
        <f t="shared" si="4013"/>
        <v>61.5</v>
      </c>
      <c r="V1462" s="18">
        <f t="shared" si="4014"/>
        <v>61.5</v>
      </c>
      <c r="W1462" s="18"/>
      <c r="X1462" s="18"/>
      <c r="Y1462" s="18"/>
      <c r="Z1462" s="18"/>
      <c r="AA1462" s="18"/>
      <c r="AB1462" s="18"/>
      <c r="AC1462" s="18">
        <f t="shared" si="4033"/>
        <v>61.5</v>
      </c>
      <c r="AD1462" s="18">
        <f t="shared" si="4034"/>
        <v>61.5</v>
      </c>
      <c r="AE1462" s="18">
        <f t="shared" si="4035"/>
        <v>61.5</v>
      </c>
      <c r="AF1462" s="18"/>
      <c r="AG1462" s="18"/>
      <c r="AH1462" s="18"/>
      <c r="AI1462" s="18">
        <f t="shared" si="3966"/>
        <v>61.5</v>
      </c>
      <c r="AJ1462" s="18">
        <f t="shared" si="3967"/>
        <v>61.5</v>
      </c>
      <c r="AK1462" s="18">
        <f t="shared" si="3968"/>
        <v>61.5</v>
      </c>
      <c r="AL1462" s="18"/>
      <c r="AM1462" s="18">
        <f t="shared" si="3970"/>
        <v>61.5</v>
      </c>
      <c r="AN1462" s="18"/>
      <c r="AO1462" s="18"/>
      <c r="AP1462" s="18"/>
      <c r="AQ1462" s="18">
        <f t="shared" si="4140"/>
        <v>61.5</v>
      </c>
      <c r="AR1462" s="18">
        <f t="shared" si="4141"/>
        <v>61.5</v>
      </c>
      <c r="AS1462" s="18">
        <f t="shared" si="4142"/>
        <v>61.5</v>
      </c>
      <c r="AT1462" s="18"/>
      <c r="AU1462" s="18"/>
      <c r="AV1462" s="18"/>
      <c r="AW1462" s="18">
        <f t="shared" si="4143"/>
        <v>61.5</v>
      </c>
      <c r="AX1462" s="18">
        <f t="shared" si="4144"/>
        <v>61.5</v>
      </c>
      <c r="AY1462" s="18">
        <f t="shared" si="4145"/>
        <v>61.5</v>
      </c>
      <c r="AZ1462" s="18"/>
      <c r="BA1462" s="18"/>
      <c r="BB1462" s="18"/>
      <c r="BC1462" s="18">
        <f t="shared" si="4134"/>
        <v>61.5</v>
      </c>
      <c r="BD1462" s="18">
        <f t="shared" si="4135"/>
        <v>61.5</v>
      </c>
      <c r="BE1462" s="18">
        <f t="shared" si="4136"/>
        <v>61.5</v>
      </c>
      <c r="BF1462" s="18"/>
      <c r="BG1462" s="18"/>
      <c r="BH1462" s="18"/>
      <c r="BI1462" s="18">
        <f t="shared" si="4131"/>
        <v>61.5</v>
      </c>
      <c r="BJ1462" s="18">
        <f t="shared" si="4132"/>
        <v>61.5</v>
      </c>
      <c r="BK1462" s="18">
        <f t="shared" si="4133"/>
        <v>61.5</v>
      </c>
      <c r="BL1462" s="18"/>
      <c r="BM1462" s="18"/>
      <c r="BN1462" s="18"/>
      <c r="BO1462" s="18">
        <f t="shared" si="4094"/>
        <v>61.5</v>
      </c>
      <c r="BP1462" s="18">
        <f t="shared" si="4095"/>
        <v>61.5</v>
      </c>
      <c r="BQ1462" s="18">
        <f t="shared" si="4096"/>
        <v>61.5</v>
      </c>
      <c r="BR1462" s="18"/>
      <c r="BS1462" s="18"/>
      <c r="BT1462" s="18"/>
      <c r="BU1462" s="18">
        <f t="shared" si="4076"/>
        <v>61.5</v>
      </c>
      <c r="BV1462" s="18">
        <f t="shared" si="4077"/>
        <v>61.5</v>
      </c>
      <c r="BW1462" s="18">
        <f t="shared" si="4078"/>
        <v>61.5</v>
      </c>
      <c r="BX1462" s="18"/>
      <c r="BY1462" s="18"/>
      <c r="BZ1462" s="18"/>
      <c r="CA1462" s="18">
        <f t="shared" si="4058"/>
        <v>61.5</v>
      </c>
      <c r="CB1462" s="18">
        <f t="shared" si="4059"/>
        <v>61.5</v>
      </c>
      <c r="CC1462" s="18">
        <f t="shared" si="4060"/>
        <v>61.5</v>
      </c>
      <c r="CD1462" s="18"/>
      <c r="CE1462" s="27"/>
      <c r="CF1462" s="33"/>
    </row>
    <row r="1463" spans="1:119" ht="31.2" x14ac:dyDescent="0.3">
      <c r="A1463" s="41" t="s">
        <v>245</v>
      </c>
      <c r="B1463" s="39">
        <v>200</v>
      </c>
      <c r="C1463" s="41"/>
      <c r="D1463" s="41"/>
      <c r="E1463" s="14" t="s">
        <v>551</v>
      </c>
      <c r="F1463" s="18">
        <f t="shared" ref="F1463:K1464" si="4162">F1464</f>
        <v>599.5</v>
      </c>
      <c r="G1463" s="18">
        <f t="shared" si="4162"/>
        <v>599.5</v>
      </c>
      <c r="H1463" s="18">
        <f t="shared" si="4162"/>
        <v>599.5</v>
      </c>
      <c r="I1463" s="18">
        <f t="shared" si="4162"/>
        <v>0</v>
      </c>
      <c r="J1463" s="18">
        <f t="shared" si="4162"/>
        <v>0</v>
      </c>
      <c r="K1463" s="18">
        <f t="shared" si="4162"/>
        <v>0</v>
      </c>
      <c r="L1463" s="18">
        <f t="shared" si="4100"/>
        <v>599.5</v>
      </c>
      <c r="M1463" s="18">
        <f t="shared" si="4101"/>
        <v>599.5</v>
      </c>
      <c r="N1463" s="18">
        <f t="shared" si="4102"/>
        <v>599.5</v>
      </c>
      <c r="O1463" s="18">
        <f t="shared" ref="O1463:S1464" si="4163">O1464</f>
        <v>0</v>
      </c>
      <c r="P1463" s="18">
        <f t="shared" si="4163"/>
        <v>0</v>
      </c>
      <c r="Q1463" s="18">
        <f t="shared" si="4163"/>
        <v>0</v>
      </c>
      <c r="R1463" s="18">
        <f t="shared" si="4163"/>
        <v>0</v>
      </c>
      <c r="S1463" s="18">
        <f t="shared" si="4163"/>
        <v>0</v>
      </c>
      <c r="T1463" s="18">
        <f t="shared" si="4012"/>
        <v>599.5</v>
      </c>
      <c r="U1463" s="18">
        <f t="shared" si="4013"/>
        <v>599.5</v>
      </c>
      <c r="V1463" s="18">
        <f t="shared" si="4014"/>
        <v>599.5</v>
      </c>
      <c r="W1463" s="18">
        <f t="shared" ref="W1463:CD1464" si="4164">W1464</f>
        <v>0</v>
      </c>
      <c r="X1463" s="18">
        <f t="shared" si="4164"/>
        <v>0</v>
      </c>
      <c r="Y1463" s="18">
        <f t="shared" si="4164"/>
        <v>0</v>
      </c>
      <c r="Z1463" s="18">
        <f t="shared" si="4164"/>
        <v>0</v>
      </c>
      <c r="AA1463" s="18">
        <f t="shared" si="4164"/>
        <v>0</v>
      </c>
      <c r="AB1463" s="18">
        <f t="shared" si="4164"/>
        <v>0</v>
      </c>
      <c r="AC1463" s="18">
        <f t="shared" si="4033"/>
        <v>599.5</v>
      </c>
      <c r="AD1463" s="18">
        <f t="shared" si="4034"/>
        <v>599.5</v>
      </c>
      <c r="AE1463" s="18">
        <f t="shared" si="4035"/>
        <v>599.5</v>
      </c>
      <c r="AF1463" s="18">
        <f t="shared" si="4164"/>
        <v>0</v>
      </c>
      <c r="AG1463" s="18">
        <f t="shared" si="4164"/>
        <v>0</v>
      </c>
      <c r="AH1463" s="18">
        <f t="shared" si="4164"/>
        <v>0</v>
      </c>
      <c r="AI1463" s="18">
        <f t="shared" si="3966"/>
        <v>599.5</v>
      </c>
      <c r="AJ1463" s="18">
        <f t="shared" si="3967"/>
        <v>599.5</v>
      </c>
      <c r="AK1463" s="18">
        <f t="shared" si="3968"/>
        <v>599.5</v>
      </c>
      <c r="AL1463" s="18">
        <f t="shared" si="4164"/>
        <v>0</v>
      </c>
      <c r="AM1463" s="18">
        <f t="shared" si="3970"/>
        <v>599.5</v>
      </c>
      <c r="AN1463" s="18">
        <f t="shared" si="4164"/>
        <v>0</v>
      </c>
      <c r="AO1463" s="18">
        <f t="shared" si="4164"/>
        <v>0</v>
      </c>
      <c r="AP1463" s="18">
        <f t="shared" si="4164"/>
        <v>0</v>
      </c>
      <c r="AQ1463" s="18">
        <f t="shared" si="4140"/>
        <v>599.5</v>
      </c>
      <c r="AR1463" s="18">
        <f t="shared" si="4141"/>
        <v>599.5</v>
      </c>
      <c r="AS1463" s="18">
        <f t="shared" si="4142"/>
        <v>599.5</v>
      </c>
      <c r="AT1463" s="18">
        <f t="shared" si="4164"/>
        <v>0</v>
      </c>
      <c r="AU1463" s="18">
        <f t="shared" si="4164"/>
        <v>0</v>
      </c>
      <c r="AV1463" s="18">
        <f t="shared" si="4164"/>
        <v>0</v>
      </c>
      <c r="AW1463" s="18">
        <f t="shared" si="4143"/>
        <v>599.5</v>
      </c>
      <c r="AX1463" s="18">
        <f t="shared" si="4144"/>
        <v>599.5</v>
      </c>
      <c r="AY1463" s="18">
        <f t="shared" si="4145"/>
        <v>599.5</v>
      </c>
      <c r="AZ1463" s="18">
        <f t="shared" si="4164"/>
        <v>0</v>
      </c>
      <c r="BA1463" s="18">
        <f t="shared" si="4164"/>
        <v>0</v>
      </c>
      <c r="BB1463" s="18">
        <f t="shared" si="4164"/>
        <v>0</v>
      </c>
      <c r="BC1463" s="18">
        <f t="shared" si="4134"/>
        <v>599.5</v>
      </c>
      <c r="BD1463" s="18">
        <f t="shared" si="4135"/>
        <v>599.5</v>
      </c>
      <c r="BE1463" s="18">
        <f t="shared" si="4136"/>
        <v>599.5</v>
      </c>
      <c r="BF1463" s="18">
        <f t="shared" si="4164"/>
        <v>0</v>
      </c>
      <c r="BG1463" s="18">
        <f t="shared" si="4164"/>
        <v>0</v>
      </c>
      <c r="BH1463" s="18">
        <f t="shared" si="4164"/>
        <v>0</v>
      </c>
      <c r="BI1463" s="18">
        <f t="shared" si="4131"/>
        <v>599.5</v>
      </c>
      <c r="BJ1463" s="18">
        <f t="shared" si="4132"/>
        <v>599.5</v>
      </c>
      <c r="BK1463" s="18">
        <f t="shared" si="4133"/>
        <v>599.5</v>
      </c>
      <c r="BL1463" s="18">
        <f t="shared" si="4164"/>
        <v>0</v>
      </c>
      <c r="BM1463" s="18">
        <f t="shared" si="4164"/>
        <v>0</v>
      </c>
      <c r="BN1463" s="18">
        <f t="shared" si="4164"/>
        <v>0</v>
      </c>
      <c r="BO1463" s="18">
        <f t="shared" si="4094"/>
        <v>599.5</v>
      </c>
      <c r="BP1463" s="18">
        <f t="shared" si="4095"/>
        <v>599.5</v>
      </c>
      <c r="BQ1463" s="18">
        <f t="shared" si="4096"/>
        <v>599.5</v>
      </c>
      <c r="BR1463" s="18">
        <f t="shared" si="4164"/>
        <v>0</v>
      </c>
      <c r="BS1463" s="18">
        <f t="shared" si="4164"/>
        <v>0</v>
      </c>
      <c r="BT1463" s="18">
        <f t="shared" si="4164"/>
        <v>0</v>
      </c>
      <c r="BU1463" s="18">
        <f t="shared" si="4076"/>
        <v>599.5</v>
      </c>
      <c r="BV1463" s="18">
        <f t="shared" si="4077"/>
        <v>599.5</v>
      </c>
      <c r="BW1463" s="18">
        <f t="shared" si="4078"/>
        <v>599.5</v>
      </c>
      <c r="BX1463" s="18">
        <f t="shared" si="4164"/>
        <v>-13.375999999999999</v>
      </c>
      <c r="BY1463" s="18">
        <f t="shared" si="4164"/>
        <v>0</v>
      </c>
      <c r="BZ1463" s="18">
        <f t="shared" si="4164"/>
        <v>0</v>
      </c>
      <c r="CA1463" s="18">
        <f t="shared" si="4058"/>
        <v>586.12400000000002</v>
      </c>
      <c r="CB1463" s="18">
        <f t="shared" si="4059"/>
        <v>599.5</v>
      </c>
      <c r="CC1463" s="18">
        <f t="shared" si="4060"/>
        <v>599.5</v>
      </c>
      <c r="CD1463" s="18">
        <f t="shared" si="4164"/>
        <v>0</v>
      </c>
      <c r="CE1463" s="27"/>
      <c r="CF1463" s="33"/>
    </row>
    <row r="1464" spans="1:119" ht="46.8" x14ac:dyDescent="0.3">
      <c r="A1464" s="41" t="s">
        <v>245</v>
      </c>
      <c r="B1464" s="39">
        <v>240</v>
      </c>
      <c r="C1464" s="41"/>
      <c r="D1464" s="41"/>
      <c r="E1464" s="14" t="s">
        <v>559</v>
      </c>
      <c r="F1464" s="18">
        <f t="shared" si="4162"/>
        <v>599.5</v>
      </c>
      <c r="G1464" s="18">
        <f t="shared" si="4162"/>
        <v>599.5</v>
      </c>
      <c r="H1464" s="18">
        <f t="shared" si="4162"/>
        <v>599.5</v>
      </c>
      <c r="I1464" s="18">
        <f t="shared" si="4162"/>
        <v>0</v>
      </c>
      <c r="J1464" s="18">
        <f t="shared" si="4162"/>
        <v>0</v>
      </c>
      <c r="K1464" s="18">
        <f t="shared" si="4162"/>
        <v>0</v>
      </c>
      <c r="L1464" s="18">
        <f t="shared" si="4100"/>
        <v>599.5</v>
      </c>
      <c r="M1464" s="18">
        <f t="shared" si="4101"/>
        <v>599.5</v>
      </c>
      <c r="N1464" s="18">
        <f t="shared" si="4102"/>
        <v>599.5</v>
      </c>
      <c r="O1464" s="18">
        <f t="shared" si="4163"/>
        <v>0</v>
      </c>
      <c r="P1464" s="18">
        <f t="shared" si="4163"/>
        <v>0</v>
      </c>
      <c r="Q1464" s="18">
        <f t="shared" si="4163"/>
        <v>0</v>
      </c>
      <c r="R1464" s="18">
        <f t="shared" si="4163"/>
        <v>0</v>
      </c>
      <c r="S1464" s="18">
        <f t="shared" si="4163"/>
        <v>0</v>
      </c>
      <c r="T1464" s="18">
        <f t="shared" si="4012"/>
        <v>599.5</v>
      </c>
      <c r="U1464" s="18">
        <f t="shared" si="4013"/>
        <v>599.5</v>
      </c>
      <c r="V1464" s="18">
        <f t="shared" si="4014"/>
        <v>599.5</v>
      </c>
      <c r="W1464" s="18">
        <f t="shared" si="4164"/>
        <v>0</v>
      </c>
      <c r="X1464" s="18">
        <f t="shared" si="4164"/>
        <v>0</v>
      </c>
      <c r="Y1464" s="18">
        <f t="shared" si="4164"/>
        <v>0</v>
      </c>
      <c r="Z1464" s="18">
        <f t="shared" si="4164"/>
        <v>0</v>
      </c>
      <c r="AA1464" s="18">
        <f t="shared" si="4164"/>
        <v>0</v>
      </c>
      <c r="AB1464" s="18">
        <f t="shared" si="4164"/>
        <v>0</v>
      </c>
      <c r="AC1464" s="18">
        <f t="shared" si="4033"/>
        <v>599.5</v>
      </c>
      <c r="AD1464" s="18">
        <f t="shared" si="4034"/>
        <v>599.5</v>
      </c>
      <c r="AE1464" s="18">
        <f t="shared" si="4035"/>
        <v>599.5</v>
      </c>
      <c r="AF1464" s="18">
        <f t="shared" si="4164"/>
        <v>0</v>
      </c>
      <c r="AG1464" s="18">
        <f t="shared" si="4164"/>
        <v>0</v>
      </c>
      <c r="AH1464" s="18">
        <f t="shared" si="4164"/>
        <v>0</v>
      </c>
      <c r="AI1464" s="18">
        <f t="shared" si="3966"/>
        <v>599.5</v>
      </c>
      <c r="AJ1464" s="18">
        <f t="shared" si="3967"/>
        <v>599.5</v>
      </c>
      <c r="AK1464" s="18">
        <f t="shared" si="3968"/>
        <v>599.5</v>
      </c>
      <c r="AL1464" s="18">
        <f t="shared" si="4164"/>
        <v>0</v>
      </c>
      <c r="AM1464" s="18">
        <f t="shared" si="3970"/>
        <v>599.5</v>
      </c>
      <c r="AN1464" s="18">
        <f t="shared" si="4164"/>
        <v>0</v>
      </c>
      <c r="AO1464" s="18">
        <f t="shared" si="4164"/>
        <v>0</v>
      </c>
      <c r="AP1464" s="18">
        <f t="shared" si="4164"/>
        <v>0</v>
      </c>
      <c r="AQ1464" s="18">
        <f t="shared" si="4140"/>
        <v>599.5</v>
      </c>
      <c r="AR1464" s="18">
        <f t="shared" si="4141"/>
        <v>599.5</v>
      </c>
      <c r="AS1464" s="18">
        <f t="shared" si="4142"/>
        <v>599.5</v>
      </c>
      <c r="AT1464" s="18">
        <f t="shared" si="4164"/>
        <v>0</v>
      </c>
      <c r="AU1464" s="18">
        <f t="shared" si="4164"/>
        <v>0</v>
      </c>
      <c r="AV1464" s="18">
        <f t="shared" si="4164"/>
        <v>0</v>
      </c>
      <c r="AW1464" s="18">
        <f t="shared" si="4143"/>
        <v>599.5</v>
      </c>
      <c r="AX1464" s="18">
        <f t="shared" si="4144"/>
        <v>599.5</v>
      </c>
      <c r="AY1464" s="18">
        <f t="shared" si="4145"/>
        <v>599.5</v>
      </c>
      <c r="AZ1464" s="18">
        <f t="shared" si="4164"/>
        <v>0</v>
      </c>
      <c r="BA1464" s="18">
        <f t="shared" si="4164"/>
        <v>0</v>
      </c>
      <c r="BB1464" s="18">
        <f t="shared" si="4164"/>
        <v>0</v>
      </c>
      <c r="BC1464" s="18">
        <f t="shared" si="4134"/>
        <v>599.5</v>
      </c>
      <c r="BD1464" s="18">
        <f t="shared" si="4135"/>
        <v>599.5</v>
      </c>
      <c r="BE1464" s="18">
        <f t="shared" si="4136"/>
        <v>599.5</v>
      </c>
      <c r="BF1464" s="18">
        <f t="shared" si="4164"/>
        <v>0</v>
      </c>
      <c r="BG1464" s="18">
        <f t="shared" si="4164"/>
        <v>0</v>
      </c>
      <c r="BH1464" s="18">
        <f t="shared" si="4164"/>
        <v>0</v>
      </c>
      <c r="BI1464" s="18">
        <f t="shared" si="4131"/>
        <v>599.5</v>
      </c>
      <c r="BJ1464" s="18">
        <f t="shared" si="4132"/>
        <v>599.5</v>
      </c>
      <c r="BK1464" s="18">
        <f t="shared" si="4133"/>
        <v>599.5</v>
      </c>
      <c r="BL1464" s="18">
        <f t="shared" si="4164"/>
        <v>0</v>
      </c>
      <c r="BM1464" s="18">
        <f t="shared" si="4164"/>
        <v>0</v>
      </c>
      <c r="BN1464" s="18">
        <f t="shared" si="4164"/>
        <v>0</v>
      </c>
      <c r="BO1464" s="18">
        <f t="shared" si="4094"/>
        <v>599.5</v>
      </c>
      <c r="BP1464" s="18">
        <f t="shared" si="4095"/>
        <v>599.5</v>
      </c>
      <c r="BQ1464" s="18">
        <f t="shared" si="4096"/>
        <v>599.5</v>
      </c>
      <c r="BR1464" s="18">
        <f t="shared" si="4164"/>
        <v>0</v>
      </c>
      <c r="BS1464" s="18">
        <f t="shared" si="4164"/>
        <v>0</v>
      </c>
      <c r="BT1464" s="18">
        <f t="shared" si="4164"/>
        <v>0</v>
      </c>
      <c r="BU1464" s="18">
        <f t="shared" si="4076"/>
        <v>599.5</v>
      </c>
      <c r="BV1464" s="18">
        <f t="shared" si="4077"/>
        <v>599.5</v>
      </c>
      <c r="BW1464" s="18">
        <f t="shared" si="4078"/>
        <v>599.5</v>
      </c>
      <c r="BX1464" s="18">
        <f t="shared" si="4164"/>
        <v>-13.375999999999999</v>
      </c>
      <c r="BY1464" s="18">
        <f t="shared" si="4164"/>
        <v>0</v>
      </c>
      <c r="BZ1464" s="18">
        <f t="shared" si="4164"/>
        <v>0</v>
      </c>
      <c r="CA1464" s="18">
        <f t="shared" si="4058"/>
        <v>586.12400000000002</v>
      </c>
      <c r="CB1464" s="18">
        <f t="shared" si="4059"/>
        <v>599.5</v>
      </c>
      <c r="CC1464" s="18">
        <f t="shared" si="4060"/>
        <v>599.5</v>
      </c>
      <c r="CD1464" s="18">
        <f t="shared" si="4164"/>
        <v>0</v>
      </c>
      <c r="CE1464" s="27"/>
      <c r="CF1464" s="33"/>
    </row>
    <row r="1465" spans="1:119" ht="31.2" x14ac:dyDescent="0.3">
      <c r="A1465" s="41" t="s">
        <v>245</v>
      </c>
      <c r="B1465" s="39">
        <v>240</v>
      </c>
      <c r="C1465" s="41" t="s">
        <v>149</v>
      </c>
      <c r="D1465" s="41" t="s">
        <v>244</v>
      </c>
      <c r="E1465" s="14" t="s">
        <v>524</v>
      </c>
      <c r="F1465" s="18">
        <v>599.5</v>
      </c>
      <c r="G1465" s="18">
        <v>599.5</v>
      </c>
      <c r="H1465" s="18">
        <v>599.5</v>
      </c>
      <c r="I1465" s="18"/>
      <c r="J1465" s="18"/>
      <c r="K1465" s="18"/>
      <c r="L1465" s="18">
        <f t="shared" si="4100"/>
        <v>599.5</v>
      </c>
      <c r="M1465" s="18">
        <f t="shared" si="4101"/>
        <v>599.5</v>
      </c>
      <c r="N1465" s="18">
        <f t="shared" si="4102"/>
        <v>599.5</v>
      </c>
      <c r="O1465" s="18"/>
      <c r="P1465" s="18"/>
      <c r="Q1465" s="18"/>
      <c r="R1465" s="18"/>
      <c r="S1465" s="18"/>
      <c r="T1465" s="18">
        <f t="shared" si="4012"/>
        <v>599.5</v>
      </c>
      <c r="U1465" s="18">
        <f t="shared" si="4013"/>
        <v>599.5</v>
      </c>
      <c r="V1465" s="18">
        <f t="shared" si="4014"/>
        <v>599.5</v>
      </c>
      <c r="W1465" s="18"/>
      <c r="X1465" s="18"/>
      <c r="Y1465" s="18"/>
      <c r="Z1465" s="18"/>
      <c r="AA1465" s="18"/>
      <c r="AB1465" s="18"/>
      <c r="AC1465" s="18">
        <f t="shared" si="4033"/>
        <v>599.5</v>
      </c>
      <c r="AD1465" s="18">
        <f t="shared" si="4034"/>
        <v>599.5</v>
      </c>
      <c r="AE1465" s="18">
        <f t="shared" si="4035"/>
        <v>599.5</v>
      </c>
      <c r="AF1465" s="18"/>
      <c r="AG1465" s="18"/>
      <c r="AH1465" s="18"/>
      <c r="AI1465" s="18">
        <f t="shared" si="3966"/>
        <v>599.5</v>
      </c>
      <c r="AJ1465" s="18">
        <f t="shared" si="3967"/>
        <v>599.5</v>
      </c>
      <c r="AK1465" s="18">
        <f t="shared" si="3968"/>
        <v>599.5</v>
      </c>
      <c r="AL1465" s="18"/>
      <c r="AM1465" s="18">
        <f t="shared" si="3970"/>
        <v>599.5</v>
      </c>
      <c r="AN1465" s="18"/>
      <c r="AO1465" s="18"/>
      <c r="AP1465" s="18"/>
      <c r="AQ1465" s="18">
        <f t="shared" si="4140"/>
        <v>599.5</v>
      </c>
      <c r="AR1465" s="18">
        <f t="shared" si="4141"/>
        <v>599.5</v>
      </c>
      <c r="AS1465" s="18">
        <f t="shared" si="4142"/>
        <v>599.5</v>
      </c>
      <c r="AT1465" s="18"/>
      <c r="AU1465" s="18"/>
      <c r="AV1465" s="18"/>
      <c r="AW1465" s="18">
        <f t="shared" si="4143"/>
        <v>599.5</v>
      </c>
      <c r="AX1465" s="18">
        <f t="shared" si="4144"/>
        <v>599.5</v>
      </c>
      <c r="AY1465" s="18">
        <f t="shared" si="4145"/>
        <v>599.5</v>
      </c>
      <c r="AZ1465" s="18"/>
      <c r="BA1465" s="18"/>
      <c r="BB1465" s="18"/>
      <c r="BC1465" s="18">
        <f t="shared" si="4134"/>
        <v>599.5</v>
      </c>
      <c r="BD1465" s="18">
        <f t="shared" si="4135"/>
        <v>599.5</v>
      </c>
      <c r="BE1465" s="18">
        <f t="shared" si="4136"/>
        <v>599.5</v>
      </c>
      <c r="BF1465" s="18"/>
      <c r="BG1465" s="18"/>
      <c r="BH1465" s="18"/>
      <c r="BI1465" s="18">
        <f t="shared" si="4131"/>
        <v>599.5</v>
      </c>
      <c r="BJ1465" s="18">
        <f t="shared" si="4132"/>
        <v>599.5</v>
      </c>
      <c r="BK1465" s="18">
        <f t="shared" si="4133"/>
        <v>599.5</v>
      </c>
      <c r="BL1465" s="18"/>
      <c r="BM1465" s="18"/>
      <c r="BN1465" s="18"/>
      <c r="BO1465" s="18">
        <f t="shared" si="4094"/>
        <v>599.5</v>
      </c>
      <c r="BP1465" s="18">
        <f t="shared" si="4095"/>
        <v>599.5</v>
      </c>
      <c r="BQ1465" s="18">
        <f t="shared" si="4096"/>
        <v>599.5</v>
      </c>
      <c r="BR1465" s="18"/>
      <c r="BS1465" s="18"/>
      <c r="BT1465" s="18"/>
      <c r="BU1465" s="18">
        <f t="shared" si="4076"/>
        <v>599.5</v>
      </c>
      <c r="BV1465" s="18">
        <f t="shared" si="4077"/>
        <v>599.5</v>
      </c>
      <c r="BW1465" s="18">
        <f t="shared" si="4078"/>
        <v>599.5</v>
      </c>
      <c r="BX1465" s="18">
        <v>-13.375999999999999</v>
      </c>
      <c r="BY1465" s="18"/>
      <c r="BZ1465" s="18"/>
      <c r="CA1465" s="18">
        <f t="shared" si="4058"/>
        <v>586.12400000000002</v>
      </c>
      <c r="CB1465" s="18">
        <f t="shared" si="4059"/>
        <v>599.5</v>
      </c>
      <c r="CC1465" s="18">
        <f t="shared" si="4060"/>
        <v>599.5</v>
      </c>
      <c r="CD1465" s="18"/>
      <c r="CE1465" s="27"/>
      <c r="CF1465" s="33"/>
    </row>
    <row r="1466" spans="1:119" ht="62.4" x14ac:dyDescent="0.3">
      <c r="A1466" s="19" t="s">
        <v>1341</v>
      </c>
      <c r="B1466" s="19"/>
      <c r="C1466" s="19"/>
      <c r="D1466" s="19"/>
      <c r="E1466" s="14" t="s">
        <v>1342</v>
      </c>
      <c r="F1466" s="18">
        <f>F1467</f>
        <v>2599</v>
      </c>
      <c r="G1466" s="18">
        <f t="shared" ref="G1466:CD1469" si="4165">G1467</f>
        <v>99</v>
      </c>
      <c r="H1466" s="18">
        <f t="shared" si="4165"/>
        <v>99</v>
      </c>
      <c r="I1466" s="18">
        <f t="shared" si="4165"/>
        <v>0</v>
      </c>
      <c r="J1466" s="18">
        <f t="shared" si="4165"/>
        <v>0</v>
      </c>
      <c r="K1466" s="18">
        <f t="shared" si="4165"/>
        <v>0</v>
      </c>
      <c r="L1466" s="18">
        <f t="shared" si="4100"/>
        <v>2599</v>
      </c>
      <c r="M1466" s="18">
        <f t="shared" si="4101"/>
        <v>99</v>
      </c>
      <c r="N1466" s="18">
        <f t="shared" si="4102"/>
        <v>99</v>
      </c>
      <c r="O1466" s="18">
        <f t="shared" si="4165"/>
        <v>0</v>
      </c>
      <c r="P1466" s="18">
        <f t="shared" si="4165"/>
        <v>0</v>
      </c>
      <c r="Q1466" s="18">
        <f t="shared" si="4165"/>
        <v>0</v>
      </c>
      <c r="R1466" s="18">
        <f t="shared" si="4165"/>
        <v>0</v>
      </c>
      <c r="S1466" s="18">
        <f t="shared" si="4165"/>
        <v>0</v>
      </c>
      <c r="T1466" s="18">
        <f t="shared" si="4012"/>
        <v>2599</v>
      </c>
      <c r="U1466" s="18">
        <f t="shared" si="4013"/>
        <v>99</v>
      </c>
      <c r="V1466" s="18">
        <f t="shared" si="4014"/>
        <v>99</v>
      </c>
      <c r="W1466" s="18">
        <f t="shared" si="4165"/>
        <v>0</v>
      </c>
      <c r="X1466" s="18">
        <f t="shared" si="4165"/>
        <v>0</v>
      </c>
      <c r="Y1466" s="18">
        <f t="shared" si="4165"/>
        <v>0</v>
      </c>
      <c r="Z1466" s="18">
        <f t="shared" si="4165"/>
        <v>0</v>
      </c>
      <c r="AA1466" s="18">
        <f t="shared" si="4165"/>
        <v>0</v>
      </c>
      <c r="AB1466" s="18">
        <f t="shared" si="4165"/>
        <v>0</v>
      </c>
      <c r="AC1466" s="18">
        <f t="shared" si="4033"/>
        <v>2599</v>
      </c>
      <c r="AD1466" s="18">
        <f t="shared" si="4034"/>
        <v>99</v>
      </c>
      <c r="AE1466" s="18">
        <f t="shared" si="4035"/>
        <v>99</v>
      </c>
      <c r="AF1466" s="18">
        <f t="shared" si="4165"/>
        <v>0</v>
      </c>
      <c r="AG1466" s="18">
        <f t="shared" si="4165"/>
        <v>0</v>
      </c>
      <c r="AH1466" s="18">
        <f t="shared" si="4165"/>
        <v>0</v>
      </c>
      <c r="AI1466" s="18">
        <f t="shared" si="3966"/>
        <v>2599</v>
      </c>
      <c r="AJ1466" s="18">
        <f t="shared" si="3967"/>
        <v>99</v>
      </c>
      <c r="AK1466" s="18">
        <f t="shared" si="3968"/>
        <v>99</v>
      </c>
      <c r="AL1466" s="18">
        <f t="shared" si="4165"/>
        <v>0</v>
      </c>
      <c r="AM1466" s="18">
        <f t="shared" si="3970"/>
        <v>2599</v>
      </c>
      <c r="AN1466" s="18">
        <f t="shared" si="4165"/>
        <v>0</v>
      </c>
      <c r="AO1466" s="18">
        <f t="shared" si="4165"/>
        <v>0</v>
      </c>
      <c r="AP1466" s="18">
        <f t="shared" si="4165"/>
        <v>0</v>
      </c>
      <c r="AQ1466" s="18">
        <f t="shared" si="4140"/>
        <v>2599</v>
      </c>
      <c r="AR1466" s="18">
        <f t="shared" si="4141"/>
        <v>99</v>
      </c>
      <c r="AS1466" s="18">
        <f t="shared" si="4142"/>
        <v>99</v>
      </c>
      <c r="AT1466" s="18">
        <f t="shared" si="4165"/>
        <v>0</v>
      </c>
      <c r="AU1466" s="18">
        <f t="shared" si="4165"/>
        <v>0</v>
      </c>
      <c r="AV1466" s="18">
        <f t="shared" si="4165"/>
        <v>0</v>
      </c>
      <c r="AW1466" s="18">
        <f t="shared" si="4143"/>
        <v>2599</v>
      </c>
      <c r="AX1466" s="18">
        <f t="shared" si="4144"/>
        <v>99</v>
      </c>
      <c r="AY1466" s="18">
        <f t="shared" si="4145"/>
        <v>99</v>
      </c>
      <c r="AZ1466" s="18">
        <f t="shared" si="4165"/>
        <v>-1901.5340000000001</v>
      </c>
      <c r="BA1466" s="18">
        <f t="shared" si="4165"/>
        <v>0</v>
      </c>
      <c r="BB1466" s="18">
        <f t="shared" si="4165"/>
        <v>0</v>
      </c>
      <c r="BC1466" s="18">
        <f t="shared" si="4134"/>
        <v>697.46599999999989</v>
      </c>
      <c r="BD1466" s="18">
        <f t="shared" si="4135"/>
        <v>99</v>
      </c>
      <c r="BE1466" s="18">
        <f t="shared" si="4136"/>
        <v>99</v>
      </c>
      <c r="BF1466" s="18">
        <f t="shared" si="4165"/>
        <v>0</v>
      </c>
      <c r="BG1466" s="18">
        <f t="shared" si="4165"/>
        <v>0</v>
      </c>
      <c r="BH1466" s="18">
        <f t="shared" si="4165"/>
        <v>0</v>
      </c>
      <c r="BI1466" s="18">
        <f t="shared" si="4131"/>
        <v>697.46599999999989</v>
      </c>
      <c r="BJ1466" s="18">
        <f t="shared" si="4132"/>
        <v>99</v>
      </c>
      <c r="BK1466" s="18">
        <f t="shared" si="4133"/>
        <v>99</v>
      </c>
      <c r="BL1466" s="18">
        <f t="shared" si="4165"/>
        <v>0</v>
      </c>
      <c r="BM1466" s="18">
        <f t="shared" si="4165"/>
        <v>0</v>
      </c>
      <c r="BN1466" s="18">
        <f t="shared" si="4165"/>
        <v>0</v>
      </c>
      <c r="BO1466" s="18">
        <f t="shared" si="4094"/>
        <v>697.46599999999989</v>
      </c>
      <c r="BP1466" s="18">
        <f t="shared" si="4095"/>
        <v>99</v>
      </c>
      <c r="BQ1466" s="18">
        <f t="shared" si="4096"/>
        <v>99</v>
      </c>
      <c r="BR1466" s="18">
        <f t="shared" si="4165"/>
        <v>0</v>
      </c>
      <c r="BS1466" s="18">
        <f t="shared" si="4165"/>
        <v>0</v>
      </c>
      <c r="BT1466" s="18">
        <f t="shared" si="4165"/>
        <v>0</v>
      </c>
      <c r="BU1466" s="18">
        <f t="shared" si="4076"/>
        <v>697.46599999999989</v>
      </c>
      <c r="BV1466" s="18">
        <f t="shared" si="4077"/>
        <v>99</v>
      </c>
      <c r="BW1466" s="18">
        <f t="shared" si="4078"/>
        <v>99</v>
      </c>
      <c r="BX1466" s="18">
        <f t="shared" si="4165"/>
        <v>0</v>
      </c>
      <c r="BY1466" s="18">
        <f t="shared" si="4165"/>
        <v>0</v>
      </c>
      <c r="BZ1466" s="18">
        <f t="shared" si="4165"/>
        <v>0</v>
      </c>
      <c r="CA1466" s="18">
        <f t="shared" si="4058"/>
        <v>697.46599999999989</v>
      </c>
      <c r="CB1466" s="18">
        <f t="shared" si="4059"/>
        <v>99</v>
      </c>
      <c r="CC1466" s="18">
        <f t="shared" si="4060"/>
        <v>99</v>
      </c>
      <c r="CD1466" s="18">
        <f t="shared" si="4165"/>
        <v>0</v>
      </c>
      <c r="CE1466" s="27"/>
      <c r="CF1466" s="33"/>
    </row>
    <row r="1467" spans="1:119" ht="78" x14ac:dyDescent="0.3">
      <c r="A1467" s="19" t="s">
        <v>1343</v>
      </c>
      <c r="B1467" s="19"/>
      <c r="C1467" s="19"/>
      <c r="D1467" s="19"/>
      <c r="E1467" s="14" t="s">
        <v>1344</v>
      </c>
      <c r="F1467" s="18">
        <f>F1468</f>
        <v>2599</v>
      </c>
      <c r="G1467" s="18">
        <f t="shared" si="4165"/>
        <v>99</v>
      </c>
      <c r="H1467" s="18">
        <f t="shared" si="4165"/>
        <v>99</v>
      </c>
      <c r="I1467" s="18">
        <f t="shared" si="4165"/>
        <v>0</v>
      </c>
      <c r="J1467" s="18">
        <f t="shared" si="4165"/>
        <v>0</v>
      </c>
      <c r="K1467" s="18">
        <f t="shared" si="4165"/>
        <v>0</v>
      </c>
      <c r="L1467" s="18">
        <f t="shared" si="4100"/>
        <v>2599</v>
      </c>
      <c r="M1467" s="18">
        <f t="shared" si="4101"/>
        <v>99</v>
      </c>
      <c r="N1467" s="18">
        <f t="shared" si="4102"/>
        <v>99</v>
      </c>
      <c r="O1467" s="18">
        <f t="shared" si="4165"/>
        <v>0</v>
      </c>
      <c r="P1467" s="18">
        <f t="shared" si="4165"/>
        <v>0</v>
      </c>
      <c r="Q1467" s="18">
        <f t="shared" si="4165"/>
        <v>0</v>
      </c>
      <c r="R1467" s="18">
        <f t="shared" si="4165"/>
        <v>0</v>
      </c>
      <c r="S1467" s="18">
        <f t="shared" si="4165"/>
        <v>0</v>
      </c>
      <c r="T1467" s="18">
        <f t="shared" si="4012"/>
        <v>2599</v>
      </c>
      <c r="U1467" s="18">
        <f t="shared" si="4013"/>
        <v>99</v>
      </c>
      <c r="V1467" s="18">
        <f t="shared" si="4014"/>
        <v>99</v>
      </c>
      <c r="W1467" s="18">
        <f t="shared" si="4165"/>
        <v>0</v>
      </c>
      <c r="X1467" s="18">
        <f t="shared" si="4165"/>
        <v>0</v>
      </c>
      <c r="Y1467" s="18">
        <f t="shared" si="4165"/>
        <v>0</v>
      </c>
      <c r="Z1467" s="18">
        <f t="shared" si="4165"/>
        <v>0</v>
      </c>
      <c r="AA1467" s="18">
        <f t="shared" si="4165"/>
        <v>0</v>
      </c>
      <c r="AB1467" s="18">
        <f t="shared" si="4165"/>
        <v>0</v>
      </c>
      <c r="AC1467" s="18">
        <f t="shared" si="4033"/>
        <v>2599</v>
      </c>
      <c r="AD1467" s="18">
        <f t="shared" si="4034"/>
        <v>99</v>
      </c>
      <c r="AE1467" s="18">
        <f t="shared" si="4035"/>
        <v>99</v>
      </c>
      <c r="AF1467" s="18">
        <f t="shared" si="4165"/>
        <v>0</v>
      </c>
      <c r="AG1467" s="18">
        <f t="shared" si="4165"/>
        <v>0</v>
      </c>
      <c r="AH1467" s="18">
        <f t="shared" si="4165"/>
        <v>0</v>
      </c>
      <c r="AI1467" s="18">
        <f t="shared" si="3966"/>
        <v>2599</v>
      </c>
      <c r="AJ1467" s="18">
        <f t="shared" si="3967"/>
        <v>99</v>
      </c>
      <c r="AK1467" s="18">
        <f t="shared" si="3968"/>
        <v>99</v>
      </c>
      <c r="AL1467" s="18">
        <f t="shared" si="4165"/>
        <v>0</v>
      </c>
      <c r="AM1467" s="18">
        <f t="shared" si="3970"/>
        <v>2599</v>
      </c>
      <c r="AN1467" s="18">
        <f t="shared" si="4165"/>
        <v>0</v>
      </c>
      <c r="AO1467" s="18">
        <f t="shared" si="4165"/>
        <v>0</v>
      </c>
      <c r="AP1467" s="18">
        <f t="shared" si="4165"/>
        <v>0</v>
      </c>
      <c r="AQ1467" s="18">
        <f t="shared" si="4140"/>
        <v>2599</v>
      </c>
      <c r="AR1467" s="18">
        <f t="shared" si="4141"/>
        <v>99</v>
      </c>
      <c r="AS1467" s="18">
        <f t="shared" si="4142"/>
        <v>99</v>
      </c>
      <c r="AT1467" s="18">
        <f t="shared" si="4165"/>
        <v>0</v>
      </c>
      <c r="AU1467" s="18">
        <f t="shared" si="4165"/>
        <v>0</v>
      </c>
      <c r="AV1467" s="18">
        <f t="shared" si="4165"/>
        <v>0</v>
      </c>
      <c r="AW1467" s="18">
        <f t="shared" si="4143"/>
        <v>2599</v>
      </c>
      <c r="AX1467" s="18">
        <f t="shared" si="4144"/>
        <v>99</v>
      </c>
      <c r="AY1467" s="18">
        <f t="shared" si="4145"/>
        <v>99</v>
      </c>
      <c r="AZ1467" s="18">
        <f t="shared" si="4165"/>
        <v>-1901.5340000000001</v>
      </c>
      <c r="BA1467" s="18">
        <f t="shared" si="4165"/>
        <v>0</v>
      </c>
      <c r="BB1467" s="18">
        <f t="shared" si="4165"/>
        <v>0</v>
      </c>
      <c r="BC1467" s="18">
        <f t="shared" si="4134"/>
        <v>697.46599999999989</v>
      </c>
      <c r="BD1467" s="18">
        <f t="shared" si="4135"/>
        <v>99</v>
      </c>
      <c r="BE1467" s="18">
        <f t="shared" si="4136"/>
        <v>99</v>
      </c>
      <c r="BF1467" s="18">
        <f t="shared" si="4165"/>
        <v>0</v>
      </c>
      <c r="BG1467" s="18">
        <f t="shared" si="4165"/>
        <v>0</v>
      </c>
      <c r="BH1467" s="18">
        <f t="shared" si="4165"/>
        <v>0</v>
      </c>
      <c r="BI1467" s="18">
        <f t="shared" si="4131"/>
        <v>697.46599999999989</v>
      </c>
      <c r="BJ1467" s="18">
        <f t="shared" si="4132"/>
        <v>99</v>
      </c>
      <c r="BK1467" s="18">
        <f t="shared" si="4133"/>
        <v>99</v>
      </c>
      <c r="BL1467" s="18">
        <f t="shared" si="4165"/>
        <v>0</v>
      </c>
      <c r="BM1467" s="18">
        <f t="shared" si="4165"/>
        <v>0</v>
      </c>
      <c r="BN1467" s="18">
        <f t="shared" si="4165"/>
        <v>0</v>
      </c>
      <c r="BO1467" s="18">
        <f t="shared" si="4094"/>
        <v>697.46599999999989</v>
      </c>
      <c r="BP1467" s="18">
        <f t="shared" si="4095"/>
        <v>99</v>
      </c>
      <c r="BQ1467" s="18">
        <f t="shared" si="4096"/>
        <v>99</v>
      </c>
      <c r="BR1467" s="18">
        <f t="shared" si="4165"/>
        <v>0</v>
      </c>
      <c r="BS1467" s="18">
        <f t="shared" si="4165"/>
        <v>0</v>
      </c>
      <c r="BT1467" s="18">
        <f t="shared" si="4165"/>
        <v>0</v>
      </c>
      <c r="BU1467" s="18">
        <f t="shared" si="4076"/>
        <v>697.46599999999989</v>
      </c>
      <c r="BV1467" s="18">
        <f t="shared" si="4077"/>
        <v>99</v>
      </c>
      <c r="BW1467" s="18">
        <f t="shared" si="4078"/>
        <v>99</v>
      </c>
      <c r="BX1467" s="18">
        <f t="shared" si="4165"/>
        <v>0</v>
      </c>
      <c r="BY1467" s="18">
        <f t="shared" si="4165"/>
        <v>0</v>
      </c>
      <c r="BZ1467" s="18">
        <f t="shared" si="4165"/>
        <v>0</v>
      </c>
      <c r="CA1467" s="18">
        <f t="shared" si="4058"/>
        <v>697.46599999999989</v>
      </c>
      <c r="CB1467" s="18">
        <f t="shared" si="4059"/>
        <v>99</v>
      </c>
      <c r="CC1467" s="18">
        <f t="shared" si="4060"/>
        <v>99</v>
      </c>
      <c r="CD1467" s="18">
        <f t="shared" si="4165"/>
        <v>0</v>
      </c>
      <c r="CE1467" s="27"/>
      <c r="CF1467" s="33"/>
    </row>
    <row r="1468" spans="1:119" ht="31.2" x14ac:dyDescent="0.3">
      <c r="A1468" s="19" t="s">
        <v>1343</v>
      </c>
      <c r="B1468" s="39">
        <v>200</v>
      </c>
      <c r="C1468" s="41"/>
      <c r="D1468" s="41"/>
      <c r="E1468" s="14" t="s">
        <v>551</v>
      </c>
      <c r="F1468" s="18">
        <f>F1469</f>
        <v>2599</v>
      </c>
      <c r="G1468" s="18">
        <f t="shared" si="4165"/>
        <v>99</v>
      </c>
      <c r="H1468" s="18">
        <f t="shared" si="4165"/>
        <v>99</v>
      </c>
      <c r="I1468" s="18">
        <f t="shared" si="4165"/>
        <v>0</v>
      </c>
      <c r="J1468" s="18">
        <f t="shared" si="4165"/>
        <v>0</v>
      </c>
      <c r="K1468" s="18">
        <f t="shared" si="4165"/>
        <v>0</v>
      </c>
      <c r="L1468" s="18">
        <f t="shared" si="4100"/>
        <v>2599</v>
      </c>
      <c r="M1468" s="18">
        <f t="shared" si="4101"/>
        <v>99</v>
      </c>
      <c r="N1468" s="18">
        <f t="shared" si="4102"/>
        <v>99</v>
      </c>
      <c r="O1468" s="18">
        <f t="shared" si="4165"/>
        <v>0</v>
      </c>
      <c r="P1468" s="18">
        <f t="shared" si="4165"/>
        <v>0</v>
      </c>
      <c r="Q1468" s="18">
        <f t="shared" si="4165"/>
        <v>0</v>
      </c>
      <c r="R1468" s="18">
        <f t="shared" si="4165"/>
        <v>0</v>
      </c>
      <c r="S1468" s="18">
        <f t="shared" si="4165"/>
        <v>0</v>
      </c>
      <c r="T1468" s="18">
        <f t="shared" si="4012"/>
        <v>2599</v>
      </c>
      <c r="U1468" s="18">
        <f t="shared" si="4013"/>
        <v>99</v>
      </c>
      <c r="V1468" s="18">
        <f t="shared" si="4014"/>
        <v>99</v>
      </c>
      <c r="W1468" s="18">
        <f t="shared" si="4165"/>
        <v>0</v>
      </c>
      <c r="X1468" s="18">
        <f t="shared" si="4165"/>
        <v>0</v>
      </c>
      <c r="Y1468" s="18">
        <f t="shared" si="4165"/>
        <v>0</v>
      </c>
      <c r="Z1468" s="18">
        <f t="shared" si="4165"/>
        <v>0</v>
      </c>
      <c r="AA1468" s="18">
        <f t="shared" si="4165"/>
        <v>0</v>
      </c>
      <c r="AB1468" s="18">
        <f t="shared" si="4165"/>
        <v>0</v>
      </c>
      <c r="AC1468" s="18">
        <f t="shared" si="4033"/>
        <v>2599</v>
      </c>
      <c r="AD1468" s="18">
        <f t="shared" si="4034"/>
        <v>99</v>
      </c>
      <c r="AE1468" s="18">
        <f t="shared" si="4035"/>
        <v>99</v>
      </c>
      <c r="AF1468" s="18">
        <f t="shared" si="4165"/>
        <v>0</v>
      </c>
      <c r="AG1468" s="18">
        <f t="shared" si="4165"/>
        <v>0</v>
      </c>
      <c r="AH1468" s="18">
        <f t="shared" si="4165"/>
        <v>0</v>
      </c>
      <c r="AI1468" s="18">
        <f t="shared" si="3966"/>
        <v>2599</v>
      </c>
      <c r="AJ1468" s="18">
        <f t="shared" si="3967"/>
        <v>99</v>
      </c>
      <c r="AK1468" s="18">
        <f t="shared" si="3968"/>
        <v>99</v>
      </c>
      <c r="AL1468" s="18">
        <f t="shared" si="4165"/>
        <v>0</v>
      </c>
      <c r="AM1468" s="18">
        <f t="shared" si="3970"/>
        <v>2599</v>
      </c>
      <c r="AN1468" s="18">
        <f t="shared" si="4165"/>
        <v>0</v>
      </c>
      <c r="AO1468" s="18">
        <f t="shared" si="4165"/>
        <v>0</v>
      </c>
      <c r="AP1468" s="18">
        <f t="shared" si="4165"/>
        <v>0</v>
      </c>
      <c r="AQ1468" s="18">
        <f t="shared" si="4140"/>
        <v>2599</v>
      </c>
      <c r="AR1468" s="18">
        <f t="shared" si="4141"/>
        <v>99</v>
      </c>
      <c r="AS1468" s="18">
        <f t="shared" si="4142"/>
        <v>99</v>
      </c>
      <c r="AT1468" s="18">
        <f t="shared" si="4165"/>
        <v>0</v>
      </c>
      <c r="AU1468" s="18">
        <f t="shared" si="4165"/>
        <v>0</v>
      </c>
      <c r="AV1468" s="18">
        <f t="shared" si="4165"/>
        <v>0</v>
      </c>
      <c r="AW1468" s="18">
        <f t="shared" si="4143"/>
        <v>2599</v>
      </c>
      <c r="AX1468" s="18">
        <f t="shared" si="4144"/>
        <v>99</v>
      </c>
      <c r="AY1468" s="18">
        <f t="shared" si="4145"/>
        <v>99</v>
      </c>
      <c r="AZ1468" s="18">
        <f t="shared" si="4165"/>
        <v>-1901.5340000000001</v>
      </c>
      <c r="BA1468" s="18">
        <f t="shared" si="4165"/>
        <v>0</v>
      </c>
      <c r="BB1468" s="18">
        <f t="shared" si="4165"/>
        <v>0</v>
      </c>
      <c r="BC1468" s="18">
        <f t="shared" si="4134"/>
        <v>697.46599999999989</v>
      </c>
      <c r="BD1468" s="18">
        <f t="shared" si="4135"/>
        <v>99</v>
      </c>
      <c r="BE1468" s="18">
        <f t="shared" si="4136"/>
        <v>99</v>
      </c>
      <c r="BF1468" s="18">
        <f t="shared" si="4165"/>
        <v>0</v>
      </c>
      <c r="BG1468" s="18">
        <f t="shared" si="4165"/>
        <v>0</v>
      </c>
      <c r="BH1468" s="18">
        <f t="shared" si="4165"/>
        <v>0</v>
      </c>
      <c r="BI1468" s="18">
        <f t="shared" si="4131"/>
        <v>697.46599999999989</v>
      </c>
      <c r="BJ1468" s="18">
        <f t="shared" si="4132"/>
        <v>99</v>
      </c>
      <c r="BK1468" s="18">
        <f t="shared" si="4133"/>
        <v>99</v>
      </c>
      <c r="BL1468" s="18">
        <f t="shared" si="4165"/>
        <v>0</v>
      </c>
      <c r="BM1468" s="18">
        <f t="shared" si="4165"/>
        <v>0</v>
      </c>
      <c r="BN1468" s="18">
        <f t="shared" si="4165"/>
        <v>0</v>
      </c>
      <c r="BO1468" s="18">
        <f t="shared" si="4094"/>
        <v>697.46599999999989</v>
      </c>
      <c r="BP1468" s="18">
        <f t="shared" si="4095"/>
        <v>99</v>
      </c>
      <c r="BQ1468" s="18">
        <f t="shared" si="4096"/>
        <v>99</v>
      </c>
      <c r="BR1468" s="18">
        <f t="shared" si="4165"/>
        <v>0</v>
      </c>
      <c r="BS1468" s="18">
        <f t="shared" si="4165"/>
        <v>0</v>
      </c>
      <c r="BT1468" s="18">
        <f t="shared" si="4165"/>
        <v>0</v>
      </c>
      <c r="BU1468" s="18">
        <f t="shared" si="4076"/>
        <v>697.46599999999989</v>
      </c>
      <c r="BV1468" s="18">
        <f t="shared" si="4077"/>
        <v>99</v>
      </c>
      <c r="BW1468" s="18">
        <f t="shared" si="4078"/>
        <v>99</v>
      </c>
      <c r="BX1468" s="18">
        <f t="shared" si="4165"/>
        <v>0</v>
      </c>
      <c r="BY1468" s="18">
        <f t="shared" si="4165"/>
        <v>0</v>
      </c>
      <c r="BZ1468" s="18">
        <f t="shared" si="4165"/>
        <v>0</v>
      </c>
      <c r="CA1468" s="18">
        <f t="shared" si="4058"/>
        <v>697.46599999999989</v>
      </c>
      <c r="CB1468" s="18">
        <f t="shared" si="4059"/>
        <v>99</v>
      </c>
      <c r="CC1468" s="18">
        <f t="shared" si="4060"/>
        <v>99</v>
      </c>
      <c r="CD1468" s="18">
        <f t="shared" si="4165"/>
        <v>0</v>
      </c>
      <c r="CE1468" s="27"/>
      <c r="CF1468" s="33"/>
    </row>
    <row r="1469" spans="1:119" ht="46.8" x14ac:dyDescent="0.3">
      <c r="A1469" s="19" t="s">
        <v>1343</v>
      </c>
      <c r="B1469" s="39">
        <v>240</v>
      </c>
      <c r="C1469" s="41"/>
      <c r="D1469" s="41"/>
      <c r="E1469" s="14" t="s">
        <v>559</v>
      </c>
      <c r="F1469" s="18">
        <f>F1470</f>
        <v>2599</v>
      </c>
      <c r="G1469" s="18">
        <f t="shared" si="4165"/>
        <v>99</v>
      </c>
      <c r="H1469" s="18">
        <f t="shared" si="4165"/>
        <v>99</v>
      </c>
      <c r="I1469" s="18">
        <f t="shared" si="4165"/>
        <v>0</v>
      </c>
      <c r="J1469" s="18">
        <f t="shared" si="4165"/>
        <v>0</v>
      </c>
      <c r="K1469" s="18">
        <f t="shared" si="4165"/>
        <v>0</v>
      </c>
      <c r="L1469" s="18">
        <f t="shared" si="4100"/>
        <v>2599</v>
      </c>
      <c r="M1469" s="18">
        <f t="shared" si="4101"/>
        <v>99</v>
      </c>
      <c r="N1469" s="18">
        <f t="shared" si="4102"/>
        <v>99</v>
      </c>
      <c r="O1469" s="18">
        <f t="shared" si="4165"/>
        <v>0</v>
      </c>
      <c r="P1469" s="18">
        <f t="shared" si="4165"/>
        <v>0</v>
      </c>
      <c r="Q1469" s="18">
        <f t="shared" si="4165"/>
        <v>0</v>
      </c>
      <c r="R1469" s="18">
        <f t="shared" si="4165"/>
        <v>0</v>
      </c>
      <c r="S1469" s="18">
        <f t="shared" si="4165"/>
        <v>0</v>
      </c>
      <c r="T1469" s="18">
        <f t="shared" si="4012"/>
        <v>2599</v>
      </c>
      <c r="U1469" s="18">
        <f t="shared" si="4013"/>
        <v>99</v>
      </c>
      <c r="V1469" s="18">
        <f t="shared" si="4014"/>
        <v>99</v>
      </c>
      <c r="W1469" s="18">
        <f t="shared" si="4165"/>
        <v>0</v>
      </c>
      <c r="X1469" s="18">
        <f t="shared" si="4165"/>
        <v>0</v>
      </c>
      <c r="Y1469" s="18">
        <f t="shared" si="4165"/>
        <v>0</v>
      </c>
      <c r="Z1469" s="18">
        <f t="shared" si="4165"/>
        <v>0</v>
      </c>
      <c r="AA1469" s="18">
        <f t="shared" si="4165"/>
        <v>0</v>
      </c>
      <c r="AB1469" s="18">
        <f t="shared" si="4165"/>
        <v>0</v>
      </c>
      <c r="AC1469" s="18">
        <f t="shared" si="4033"/>
        <v>2599</v>
      </c>
      <c r="AD1469" s="18">
        <f t="shared" si="4034"/>
        <v>99</v>
      </c>
      <c r="AE1469" s="18">
        <f t="shared" si="4035"/>
        <v>99</v>
      </c>
      <c r="AF1469" s="18">
        <f t="shared" si="4165"/>
        <v>0</v>
      </c>
      <c r="AG1469" s="18">
        <f t="shared" si="4165"/>
        <v>0</v>
      </c>
      <c r="AH1469" s="18">
        <f t="shared" si="4165"/>
        <v>0</v>
      </c>
      <c r="AI1469" s="18">
        <f t="shared" si="3966"/>
        <v>2599</v>
      </c>
      <c r="AJ1469" s="18">
        <f t="shared" si="3967"/>
        <v>99</v>
      </c>
      <c r="AK1469" s="18">
        <f t="shared" si="3968"/>
        <v>99</v>
      </c>
      <c r="AL1469" s="18">
        <f t="shared" si="4165"/>
        <v>0</v>
      </c>
      <c r="AM1469" s="18">
        <f t="shared" si="3970"/>
        <v>2599</v>
      </c>
      <c r="AN1469" s="18">
        <f t="shared" si="4165"/>
        <v>0</v>
      </c>
      <c r="AO1469" s="18">
        <f t="shared" si="4165"/>
        <v>0</v>
      </c>
      <c r="AP1469" s="18">
        <f t="shared" si="4165"/>
        <v>0</v>
      </c>
      <c r="AQ1469" s="18">
        <f t="shared" si="4140"/>
        <v>2599</v>
      </c>
      <c r="AR1469" s="18">
        <f t="shared" si="4141"/>
        <v>99</v>
      </c>
      <c r="AS1469" s="18">
        <f t="shared" si="4142"/>
        <v>99</v>
      </c>
      <c r="AT1469" s="18">
        <f t="shared" si="4165"/>
        <v>0</v>
      </c>
      <c r="AU1469" s="18">
        <f t="shared" si="4165"/>
        <v>0</v>
      </c>
      <c r="AV1469" s="18">
        <f t="shared" si="4165"/>
        <v>0</v>
      </c>
      <c r="AW1469" s="18">
        <f t="shared" si="4143"/>
        <v>2599</v>
      </c>
      <c r="AX1469" s="18">
        <f t="shared" si="4144"/>
        <v>99</v>
      </c>
      <c r="AY1469" s="18">
        <f t="shared" si="4145"/>
        <v>99</v>
      </c>
      <c r="AZ1469" s="18">
        <f t="shared" si="4165"/>
        <v>-1901.5340000000001</v>
      </c>
      <c r="BA1469" s="18">
        <f t="shared" si="4165"/>
        <v>0</v>
      </c>
      <c r="BB1469" s="18">
        <f t="shared" si="4165"/>
        <v>0</v>
      </c>
      <c r="BC1469" s="18">
        <f t="shared" si="4134"/>
        <v>697.46599999999989</v>
      </c>
      <c r="BD1469" s="18">
        <f t="shared" si="4135"/>
        <v>99</v>
      </c>
      <c r="BE1469" s="18">
        <f t="shared" si="4136"/>
        <v>99</v>
      </c>
      <c r="BF1469" s="18">
        <f t="shared" si="4165"/>
        <v>0</v>
      </c>
      <c r="BG1469" s="18">
        <f t="shared" si="4165"/>
        <v>0</v>
      </c>
      <c r="BH1469" s="18">
        <f t="shared" si="4165"/>
        <v>0</v>
      </c>
      <c r="BI1469" s="18">
        <f t="shared" si="4131"/>
        <v>697.46599999999989</v>
      </c>
      <c r="BJ1469" s="18">
        <f t="shared" si="4132"/>
        <v>99</v>
      </c>
      <c r="BK1469" s="18">
        <f t="shared" si="4133"/>
        <v>99</v>
      </c>
      <c r="BL1469" s="18">
        <f t="shared" si="4165"/>
        <v>0</v>
      </c>
      <c r="BM1469" s="18">
        <f t="shared" si="4165"/>
        <v>0</v>
      </c>
      <c r="BN1469" s="18">
        <f t="shared" si="4165"/>
        <v>0</v>
      </c>
      <c r="BO1469" s="18">
        <f t="shared" si="4094"/>
        <v>697.46599999999989</v>
      </c>
      <c r="BP1469" s="18">
        <f t="shared" si="4095"/>
        <v>99</v>
      </c>
      <c r="BQ1469" s="18">
        <f t="shared" si="4096"/>
        <v>99</v>
      </c>
      <c r="BR1469" s="18">
        <f t="shared" si="4165"/>
        <v>0</v>
      </c>
      <c r="BS1469" s="18">
        <f t="shared" si="4165"/>
        <v>0</v>
      </c>
      <c r="BT1469" s="18">
        <f t="shared" si="4165"/>
        <v>0</v>
      </c>
      <c r="BU1469" s="18">
        <f t="shared" si="4076"/>
        <v>697.46599999999989</v>
      </c>
      <c r="BV1469" s="18">
        <f t="shared" si="4077"/>
        <v>99</v>
      </c>
      <c r="BW1469" s="18">
        <f t="shared" si="4078"/>
        <v>99</v>
      </c>
      <c r="BX1469" s="18">
        <f t="shared" si="4165"/>
        <v>0</v>
      </c>
      <c r="BY1469" s="18">
        <f t="shared" si="4165"/>
        <v>0</v>
      </c>
      <c r="BZ1469" s="18">
        <f t="shared" si="4165"/>
        <v>0</v>
      </c>
      <c r="CA1469" s="18">
        <f t="shared" si="4058"/>
        <v>697.46599999999989</v>
      </c>
      <c r="CB1469" s="18">
        <f t="shared" si="4059"/>
        <v>99</v>
      </c>
      <c r="CC1469" s="18">
        <f t="shared" si="4060"/>
        <v>99</v>
      </c>
      <c r="CD1469" s="18">
        <f t="shared" si="4165"/>
        <v>0</v>
      </c>
      <c r="CE1469" s="27"/>
      <c r="CF1469" s="33"/>
    </row>
    <row r="1470" spans="1:119" ht="31.2" x14ac:dyDescent="0.3">
      <c r="A1470" s="19" t="s">
        <v>1343</v>
      </c>
      <c r="B1470" s="39">
        <v>240</v>
      </c>
      <c r="C1470" s="41" t="s">
        <v>149</v>
      </c>
      <c r="D1470" s="41" t="s">
        <v>244</v>
      </c>
      <c r="E1470" s="14" t="s">
        <v>524</v>
      </c>
      <c r="F1470" s="23">
        <f>2599</f>
        <v>2599</v>
      </c>
      <c r="G1470" s="23">
        <v>99</v>
      </c>
      <c r="H1470" s="23">
        <v>99</v>
      </c>
      <c r="I1470" s="18"/>
      <c r="J1470" s="18"/>
      <c r="K1470" s="18"/>
      <c r="L1470" s="18">
        <f t="shared" si="4100"/>
        <v>2599</v>
      </c>
      <c r="M1470" s="18">
        <f t="shared" si="4101"/>
        <v>99</v>
      </c>
      <c r="N1470" s="18">
        <f t="shared" si="4102"/>
        <v>99</v>
      </c>
      <c r="O1470" s="18"/>
      <c r="P1470" s="18"/>
      <c r="Q1470" s="18"/>
      <c r="R1470" s="18"/>
      <c r="S1470" s="18"/>
      <c r="T1470" s="18">
        <f t="shared" si="4012"/>
        <v>2599</v>
      </c>
      <c r="U1470" s="18">
        <f t="shared" si="4013"/>
        <v>99</v>
      </c>
      <c r="V1470" s="18">
        <f t="shared" si="4014"/>
        <v>99</v>
      </c>
      <c r="W1470" s="18"/>
      <c r="X1470" s="18"/>
      <c r="Y1470" s="18"/>
      <c r="Z1470" s="18"/>
      <c r="AA1470" s="18"/>
      <c r="AB1470" s="18"/>
      <c r="AC1470" s="18">
        <f t="shared" si="4033"/>
        <v>2599</v>
      </c>
      <c r="AD1470" s="18">
        <f t="shared" si="4034"/>
        <v>99</v>
      </c>
      <c r="AE1470" s="18">
        <f t="shared" si="4035"/>
        <v>99</v>
      </c>
      <c r="AF1470" s="18"/>
      <c r="AG1470" s="18"/>
      <c r="AH1470" s="18"/>
      <c r="AI1470" s="18">
        <f t="shared" ref="AI1470:AI1543" si="4166">AC1470+AF1470</f>
        <v>2599</v>
      </c>
      <c r="AJ1470" s="18">
        <f t="shared" ref="AJ1470:AJ1543" si="4167">AD1470+AG1470</f>
        <v>99</v>
      </c>
      <c r="AK1470" s="18">
        <f t="shared" ref="AK1470:AK1543" si="4168">AE1470+AH1470</f>
        <v>99</v>
      </c>
      <c r="AL1470" s="18"/>
      <c r="AM1470" s="18">
        <f t="shared" ref="AM1470:AM1543" si="4169">AI1470+AL1470</f>
        <v>2599</v>
      </c>
      <c r="AN1470" s="18"/>
      <c r="AO1470" s="18"/>
      <c r="AP1470" s="18"/>
      <c r="AQ1470" s="18">
        <f t="shared" si="4140"/>
        <v>2599</v>
      </c>
      <c r="AR1470" s="18">
        <f t="shared" si="4141"/>
        <v>99</v>
      </c>
      <c r="AS1470" s="18">
        <f t="shared" si="4142"/>
        <v>99</v>
      </c>
      <c r="AT1470" s="18"/>
      <c r="AU1470" s="18"/>
      <c r="AV1470" s="18"/>
      <c r="AW1470" s="18">
        <f t="shared" si="4143"/>
        <v>2599</v>
      </c>
      <c r="AX1470" s="18">
        <f t="shared" si="4144"/>
        <v>99</v>
      </c>
      <c r="AY1470" s="18">
        <f t="shared" si="4145"/>
        <v>99</v>
      </c>
      <c r="AZ1470" s="18">
        <v>-1901.5340000000001</v>
      </c>
      <c r="BA1470" s="18"/>
      <c r="BB1470" s="18"/>
      <c r="BC1470" s="18">
        <f t="shared" si="4134"/>
        <v>697.46599999999989</v>
      </c>
      <c r="BD1470" s="18">
        <f t="shared" si="4135"/>
        <v>99</v>
      </c>
      <c r="BE1470" s="18">
        <f t="shared" si="4136"/>
        <v>99</v>
      </c>
      <c r="BF1470" s="18"/>
      <c r="BG1470" s="18"/>
      <c r="BH1470" s="18"/>
      <c r="BI1470" s="18">
        <f t="shared" si="4131"/>
        <v>697.46599999999989</v>
      </c>
      <c r="BJ1470" s="18">
        <f t="shared" si="4132"/>
        <v>99</v>
      </c>
      <c r="BK1470" s="18">
        <f t="shared" si="4133"/>
        <v>99</v>
      </c>
      <c r="BL1470" s="18"/>
      <c r="BM1470" s="18"/>
      <c r="BN1470" s="18"/>
      <c r="BO1470" s="18">
        <f t="shared" si="4094"/>
        <v>697.46599999999989</v>
      </c>
      <c r="BP1470" s="18">
        <f t="shared" si="4095"/>
        <v>99</v>
      </c>
      <c r="BQ1470" s="18">
        <f t="shared" si="4096"/>
        <v>99</v>
      </c>
      <c r="BR1470" s="18"/>
      <c r="BS1470" s="18"/>
      <c r="BT1470" s="18"/>
      <c r="BU1470" s="18">
        <f t="shared" si="4076"/>
        <v>697.46599999999989</v>
      </c>
      <c r="BV1470" s="18">
        <f t="shared" si="4077"/>
        <v>99</v>
      </c>
      <c r="BW1470" s="18">
        <f t="shared" si="4078"/>
        <v>99</v>
      </c>
      <c r="BX1470" s="18"/>
      <c r="BY1470" s="18"/>
      <c r="BZ1470" s="18"/>
      <c r="CA1470" s="18">
        <f t="shared" si="4058"/>
        <v>697.46599999999989</v>
      </c>
      <c r="CB1470" s="18">
        <f t="shared" si="4059"/>
        <v>99</v>
      </c>
      <c r="CC1470" s="18">
        <f t="shared" si="4060"/>
        <v>99</v>
      </c>
      <c r="CD1470" s="18"/>
      <c r="CE1470" s="27"/>
      <c r="CF1470" s="33"/>
    </row>
    <row r="1471" spans="1:119" s="11" customFormat="1" ht="31.2" x14ac:dyDescent="0.3">
      <c r="A1471" s="10" t="s">
        <v>249</v>
      </c>
      <c r="B1471" s="16"/>
      <c r="C1471" s="10"/>
      <c r="D1471" s="10"/>
      <c r="E1471" s="15" t="s">
        <v>1037</v>
      </c>
      <c r="F1471" s="17">
        <f t="shared" ref="F1471:K1471" si="4170">F1472+F1490</f>
        <v>10753.7</v>
      </c>
      <c r="G1471" s="17">
        <f t="shared" si="4170"/>
        <v>6558.7</v>
      </c>
      <c r="H1471" s="17">
        <f t="shared" si="4170"/>
        <v>6558.7</v>
      </c>
      <c r="I1471" s="17">
        <f t="shared" si="4170"/>
        <v>0</v>
      </c>
      <c r="J1471" s="17">
        <f t="shared" si="4170"/>
        <v>0</v>
      </c>
      <c r="K1471" s="17">
        <f t="shared" si="4170"/>
        <v>0</v>
      </c>
      <c r="L1471" s="17">
        <f t="shared" si="4100"/>
        <v>10753.7</v>
      </c>
      <c r="M1471" s="17">
        <f t="shared" si="4101"/>
        <v>6558.7</v>
      </c>
      <c r="N1471" s="17">
        <f t="shared" si="4102"/>
        <v>6558.7</v>
      </c>
      <c r="O1471" s="17">
        <f t="shared" ref="O1471:S1471" si="4171">O1472+O1490</f>
        <v>1939.9</v>
      </c>
      <c r="P1471" s="17">
        <f t="shared" si="4171"/>
        <v>1939.9</v>
      </c>
      <c r="Q1471" s="17">
        <f t="shared" si="4171"/>
        <v>1939.9</v>
      </c>
      <c r="R1471" s="17">
        <f t="shared" si="4171"/>
        <v>0</v>
      </c>
      <c r="S1471" s="17">
        <f t="shared" si="4171"/>
        <v>0</v>
      </c>
      <c r="T1471" s="17">
        <f t="shared" si="4012"/>
        <v>12693.6</v>
      </c>
      <c r="U1471" s="17">
        <f t="shared" si="4013"/>
        <v>8498.6</v>
      </c>
      <c r="V1471" s="17">
        <f t="shared" si="4014"/>
        <v>8498.6</v>
      </c>
      <c r="W1471" s="17">
        <f t="shared" ref="W1471:CD1471" si="4172">W1472+W1490</f>
        <v>-132.05000000000001</v>
      </c>
      <c r="X1471" s="17">
        <f t="shared" ref="X1471:AB1471" si="4173">X1472+X1490</f>
        <v>0</v>
      </c>
      <c r="Y1471" s="17">
        <f t="shared" si="4173"/>
        <v>0</v>
      </c>
      <c r="Z1471" s="17">
        <f t="shared" si="4173"/>
        <v>0</v>
      </c>
      <c r="AA1471" s="17">
        <f t="shared" si="4173"/>
        <v>0</v>
      </c>
      <c r="AB1471" s="17">
        <f t="shared" si="4173"/>
        <v>0</v>
      </c>
      <c r="AC1471" s="17">
        <f t="shared" si="4033"/>
        <v>12561.550000000001</v>
      </c>
      <c r="AD1471" s="17">
        <f t="shared" si="4034"/>
        <v>8498.6</v>
      </c>
      <c r="AE1471" s="17">
        <f t="shared" si="4035"/>
        <v>8498.6</v>
      </c>
      <c r="AF1471" s="17">
        <f t="shared" ref="AF1471:AH1471" si="4174">AF1472+AF1490</f>
        <v>0</v>
      </c>
      <c r="AG1471" s="17">
        <f t="shared" si="4174"/>
        <v>0</v>
      </c>
      <c r="AH1471" s="17">
        <f t="shared" si="4174"/>
        <v>0</v>
      </c>
      <c r="AI1471" s="17">
        <f t="shared" si="4166"/>
        <v>12561.550000000001</v>
      </c>
      <c r="AJ1471" s="17">
        <f t="shared" si="4167"/>
        <v>8498.6</v>
      </c>
      <c r="AK1471" s="17">
        <f t="shared" si="4168"/>
        <v>8498.6</v>
      </c>
      <c r="AL1471" s="17">
        <f t="shared" ref="AL1471" si="4175">AL1472+AL1490</f>
        <v>0</v>
      </c>
      <c r="AM1471" s="17">
        <f t="shared" si="4169"/>
        <v>12561.550000000001</v>
      </c>
      <c r="AN1471" s="17">
        <f t="shared" ref="AN1471:AP1471" si="4176">AN1472+AN1490</f>
        <v>0</v>
      </c>
      <c r="AO1471" s="17">
        <f t="shared" si="4176"/>
        <v>0</v>
      </c>
      <c r="AP1471" s="17">
        <f t="shared" si="4176"/>
        <v>0</v>
      </c>
      <c r="AQ1471" s="17">
        <f t="shared" si="4140"/>
        <v>12561.550000000001</v>
      </c>
      <c r="AR1471" s="17">
        <f t="shared" si="4141"/>
        <v>8498.6</v>
      </c>
      <c r="AS1471" s="17">
        <f t="shared" si="4142"/>
        <v>8498.6</v>
      </c>
      <c r="AT1471" s="17">
        <f t="shared" ref="AT1471:AV1471" si="4177">AT1472+AT1490</f>
        <v>0</v>
      </c>
      <c r="AU1471" s="17">
        <f t="shared" si="4177"/>
        <v>0</v>
      </c>
      <c r="AV1471" s="17">
        <f t="shared" si="4177"/>
        <v>0</v>
      </c>
      <c r="AW1471" s="17">
        <f t="shared" si="4143"/>
        <v>12561.550000000001</v>
      </c>
      <c r="AX1471" s="17">
        <f t="shared" si="4144"/>
        <v>8498.6</v>
      </c>
      <c r="AY1471" s="17">
        <f t="shared" si="4145"/>
        <v>8498.6</v>
      </c>
      <c r="AZ1471" s="17">
        <f t="shared" ref="AZ1471:BB1471" si="4178">AZ1472+AZ1490</f>
        <v>143.899</v>
      </c>
      <c r="BA1471" s="17">
        <f t="shared" si="4178"/>
        <v>0</v>
      </c>
      <c r="BB1471" s="17">
        <f t="shared" si="4178"/>
        <v>0</v>
      </c>
      <c r="BC1471" s="17">
        <f t="shared" si="4134"/>
        <v>12705.449000000001</v>
      </c>
      <c r="BD1471" s="17">
        <f t="shared" si="4135"/>
        <v>8498.6</v>
      </c>
      <c r="BE1471" s="17">
        <f t="shared" si="4136"/>
        <v>8498.6</v>
      </c>
      <c r="BF1471" s="17">
        <f t="shared" ref="BF1471:BH1471" si="4179">BF1472+BF1490</f>
        <v>0</v>
      </c>
      <c r="BG1471" s="17">
        <f t="shared" si="4179"/>
        <v>0</v>
      </c>
      <c r="BH1471" s="17">
        <f t="shared" si="4179"/>
        <v>0</v>
      </c>
      <c r="BI1471" s="18">
        <f t="shared" si="4131"/>
        <v>12705.449000000001</v>
      </c>
      <c r="BJ1471" s="18">
        <f t="shared" si="4132"/>
        <v>8498.6</v>
      </c>
      <c r="BK1471" s="18">
        <f t="shared" si="4133"/>
        <v>8498.6</v>
      </c>
      <c r="BL1471" s="17">
        <f t="shared" ref="BL1471:BN1471" si="4180">BL1472+BL1490</f>
        <v>-1.2469999999999573</v>
      </c>
      <c r="BM1471" s="17">
        <f t="shared" si="4180"/>
        <v>0</v>
      </c>
      <c r="BN1471" s="17">
        <f t="shared" si="4180"/>
        <v>0</v>
      </c>
      <c r="BO1471" s="17">
        <f t="shared" si="4094"/>
        <v>12704.202000000001</v>
      </c>
      <c r="BP1471" s="17">
        <f t="shared" si="4095"/>
        <v>8498.6</v>
      </c>
      <c r="BQ1471" s="17">
        <f t="shared" si="4096"/>
        <v>8498.6</v>
      </c>
      <c r="BR1471" s="17">
        <f t="shared" ref="BR1471:BT1471" si="4181">BR1472+BR1490</f>
        <v>0</v>
      </c>
      <c r="BS1471" s="17">
        <f t="shared" si="4181"/>
        <v>0</v>
      </c>
      <c r="BT1471" s="17">
        <f t="shared" si="4181"/>
        <v>0</v>
      </c>
      <c r="BU1471" s="17">
        <f t="shared" si="4076"/>
        <v>12704.202000000001</v>
      </c>
      <c r="BV1471" s="17">
        <f t="shared" si="4077"/>
        <v>8498.6</v>
      </c>
      <c r="BW1471" s="17">
        <f t="shared" si="4078"/>
        <v>8498.6</v>
      </c>
      <c r="BX1471" s="17">
        <f t="shared" ref="BX1471:BZ1471" si="4182">BX1472+BX1490</f>
        <v>73.25</v>
      </c>
      <c r="BY1471" s="17">
        <f t="shared" si="4182"/>
        <v>0</v>
      </c>
      <c r="BZ1471" s="17">
        <f t="shared" si="4182"/>
        <v>0</v>
      </c>
      <c r="CA1471" s="17">
        <f t="shared" si="4058"/>
        <v>12777.452000000001</v>
      </c>
      <c r="CB1471" s="17">
        <f t="shared" si="4059"/>
        <v>8498.6</v>
      </c>
      <c r="CC1471" s="17">
        <f t="shared" si="4060"/>
        <v>8498.6</v>
      </c>
      <c r="CD1471" s="17">
        <f t="shared" si="4172"/>
        <v>0</v>
      </c>
      <c r="CE1471" s="26"/>
      <c r="CF1471" s="33"/>
      <c r="CG1471" s="37"/>
      <c r="CH1471" s="37"/>
      <c r="CI1471" s="37"/>
      <c r="CJ1471" s="37"/>
      <c r="CK1471" s="37"/>
      <c r="CL1471" s="37"/>
      <c r="CM1471" s="37"/>
      <c r="CN1471" s="37"/>
      <c r="CO1471" s="37"/>
      <c r="CP1471" s="37"/>
      <c r="CQ1471" s="37"/>
      <c r="CR1471" s="37"/>
      <c r="CS1471" s="37"/>
      <c r="CT1471" s="37"/>
      <c r="CU1471" s="37"/>
      <c r="CV1471" s="37"/>
      <c r="CW1471" s="37"/>
      <c r="CX1471" s="37"/>
      <c r="CY1471" s="37"/>
      <c r="CZ1471" s="37"/>
      <c r="DA1471" s="37"/>
      <c r="DB1471" s="37"/>
      <c r="DC1471" s="37"/>
      <c r="DD1471" s="37"/>
      <c r="DE1471" s="37"/>
      <c r="DF1471" s="37"/>
      <c r="DG1471" s="37"/>
      <c r="DH1471" s="37"/>
      <c r="DI1471" s="37"/>
      <c r="DJ1471" s="37"/>
      <c r="DK1471" s="37"/>
      <c r="DL1471" s="37"/>
      <c r="DM1471" s="37"/>
      <c r="DN1471" s="37"/>
      <c r="DO1471" s="37"/>
    </row>
    <row r="1472" spans="1:119" ht="62.4" x14ac:dyDescent="0.3">
      <c r="A1472" s="41" t="s">
        <v>250</v>
      </c>
      <c r="B1472" s="39"/>
      <c r="C1472" s="41"/>
      <c r="D1472" s="41"/>
      <c r="E1472" s="14" t="s">
        <v>1038</v>
      </c>
      <c r="F1472" s="18">
        <f t="shared" ref="F1472:K1472" si="4183">F1473+F1483</f>
        <v>6558.7</v>
      </c>
      <c r="G1472" s="18">
        <f t="shared" si="4183"/>
        <v>6558.7</v>
      </c>
      <c r="H1472" s="18">
        <f t="shared" si="4183"/>
        <v>6558.7</v>
      </c>
      <c r="I1472" s="18">
        <f t="shared" si="4183"/>
        <v>0</v>
      </c>
      <c r="J1472" s="18">
        <f t="shared" si="4183"/>
        <v>0</v>
      </c>
      <c r="K1472" s="18">
        <f t="shared" si="4183"/>
        <v>0</v>
      </c>
      <c r="L1472" s="18">
        <f t="shared" si="4100"/>
        <v>6558.7</v>
      </c>
      <c r="M1472" s="18">
        <f t="shared" si="4101"/>
        <v>6558.7</v>
      </c>
      <c r="N1472" s="18">
        <f t="shared" si="4102"/>
        <v>6558.7</v>
      </c>
      <c r="O1472" s="18">
        <f t="shared" ref="O1472:S1472" si="4184">O1473+O1483</f>
        <v>1939.9</v>
      </c>
      <c r="P1472" s="18">
        <f t="shared" si="4184"/>
        <v>1939.9</v>
      </c>
      <c r="Q1472" s="18">
        <f t="shared" si="4184"/>
        <v>1939.9</v>
      </c>
      <c r="R1472" s="18">
        <f t="shared" si="4184"/>
        <v>0</v>
      </c>
      <c r="S1472" s="18">
        <f t="shared" si="4184"/>
        <v>0</v>
      </c>
      <c r="T1472" s="18">
        <f t="shared" si="4012"/>
        <v>8498.6</v>
      </c>
      <c r="U1472" s="18">
        <f t="shared" si="4013"/>
        <v>8498.6</v>
      </c>
      <c r="V1472" s="18">
        <f t="shared" si="4014"/>
        <v>8498.6</v>
      </c>
      <c r="W1472" s="18">
        <f t="shared" ref="W1472:CD1472" si="4185">W1473+W1483</f>
        <v>-132.05000000000001</v>
      </c>
      <c r="X1472" s="18">
        <f t="shared" ref="X1472:AB1472" si="4186">X1473+X1483</f>
        <v>0</v>
      </c>
      <c r="Y1472" s="18">
        <f t="shared" si="4186"/>
        <v>0</v>
      </c>
      <c r="Z1472" s="18">
        <f t="shared" si="4186"/>
        <v>0</v>
      </c>
      <c r="AA1472" s="18">
        <f t="shared" si="4186"/>
        <v>0</v>
      </c>
      <c r="AB1472" s="18">
        <f t="shared" si="4186"/>
        <v>0</v>
      </c>
      <c r="AC1472" s="18">
        <f t="shared" si="4033"/>
        <v>8366.5500000000011</v>
      </c>
      <c r="AD1472" s="18">
        <f t="shared" si="4034"/>
        <v>8498.6</v>
      </c>
      <c r="AE1472" s="18">
        <f t="shared" si="4035"/>
        <v>8498.6</v>
      </c>
      <c r="AF1472" s="18">
        <f t="shared" ref="AF1472:AH1472" si="4187">AF1473+AF1483</f>
        <v>0</v>
      </c>
      <c r="AG1472" s="18">
        <f t="shared" si="4187"/>
        <v>0</v>
      </c>
      <c r="AH1472" s="18">
        <f t="shared" si="4187"/>
        <v>0</v>
      </c>
      <c r="AI1472" s="18">
        <f t="shared" si="4166"/>
        <v>8366.5500000000011</v>
      </c>
      <c r="AJ1472" s="18">
        <f t="shared" si="4167"/>
        <v>8498.6</v>
      </c>
      <c r="AK1472" s="18">
        <f t="shared" si="4168"/>
        <v>8498.6</v>
      </c>
      <c r="AL1472" s="18">
        <f t="shared" ref="AL1472" si="4188">AL1473+AL1483</f>
        <v>0</v>
      </c>
      <c r="AM1472" s="18">
        <f t="shared" si="4169"/>
        <v>8366.5500000000011</v>
      </c>
      <c r="AN1472" s="18">
        <f t="shared" ref="AN1472:AP1472" si="4189">AN1473+AN1483</f>
        <v>0</v>
      </c>
      <c r="AO1472" s="18">
        <f t="shared" si="4189"/>
        <v>0</v>
      </c>
      <c r="AP1472" s="18">
        <f t="shared" si="4189"/>
        <v>0</v>
      </c>
      <c r="AQ1472" s="18">
        <f t="shared" si="4140"/>
        <v>8366.5500000000011</v>
      </c>
      <c r="AR1472" s="18">
        <f t="shared" si="4141"/>
        <v>8498.6</v>
      </c>
      <c r="AS1472" s="18">
        <f t="shared" si="4142"/>
        <v>8498.6</v>
      </c>
      <c r="AT1472" s="18">
        <f t="shared" ref="AT1472:AV1472" si="4190">AT1473+AT1483</f>
        <v>0</v>
      </c>
      <c r="AU1472" s="18">
        <f t="shared" si="4190"/>
        <v>0</v>
      </c>
      <c r="AV1472" s="18">
        <f t="shared" si="4190"/>
        <v>0</v>
      </c>
      <c r="AW1472" s="18">
        <f t="shared" si="4143"/>
        <v>8366.5500000000011</v>
      </c>
      <c r="AX1472" s="18">
        <f t="shared" si="4144"/>
        <v>8498.6</v>
      </c>
      <c r="AY1472" s="18">
        <f t="shared" si="4145"/>
        <v>8498.6</v>
      </c>
      <c r="AZ1472" s="18">
        <f t="shared" ref="AZ1472:BB1472" si="4191">AZ1473+AZ1483</f>
        <v>143.899</v>
      </c>
      <c r="BA1472" s="18">
        <f t="shared" si="4191"/>
        <v>0</v>
      </c>
      <c r="BB1472" s="18">
        <f t="shared" si="4191"/>
        <v>0</v>
      </c>
      <c r="BC1472" s="18">
        <f t="shared" si="4134"/>
        <v>8510.4490000000005</v>
      </c>
      <c r="BD1472" s="18">
        <f t="shared" si="4135"/>
        <v>8498.6</v>
      </c>
      <c r="BE1472" s="18">
        <f t="shared" si="4136"/>
        <v>8498.6</v>
      </c>
      <c r="BF1472" s="18">
        <f t="shared" ref="BF1472:BH1472" si="4192">BF1473+BF1483</f>
        <v>0</v>
      </c>
      <c r="BG1472" s="18">
        <f t="shared" si="4192"/>
        <v>0</v>
      </c>
      <c r="BH1472" s="18">
        <f t="shared" si="4192"/>
        <v>0</v>
      </c>
      <c r="BI1472" s="18">
        <f t="shared" si="4131"/>
        <v>8510.4490000000005</v>
      </c>
      <c r="BJ1472" s="18">
        <f t="shared" si="4132"/>
        <v>8498.6</v>
      </c>
      <c r="BK1472" s="18">
        <f t="shared" si="4133"/>
        <v>8498.6</v>
      </c>
      <c r="BL1472" s="18">
        <f t="shared" ref="BL1472:BN1472" si="4193">BL1473+BL1483</f>
        <v>0</v>
      </c>
      <c r="BM1472" s="18">
        <f t="shared" si="4193"/>
        <v>0</v>
      </c>
      <c r="BN1472" s="18">
        <f t="shared" si="4193"/>
        <v>0</v>
      </c>
      <c r="BO1472" s="18">
        <f t="shared" si="4094"/>
        <v>8510.4490000000005</v>
      </c>
      <c r="BP1472" s="18">
        <f t="shared" si="4095"/>
        <v>8498.6</v>
      </c>
      <c r="BQ1472" s="18">
        <f t="shared" si="4096"/>
        <v>8498.6</v>
      </c>
      <c r="BR1472" s="18">
        <f t="shared" ref="BR1472:BT1472" si="4194">BR1473+BR1483</f>
        <v>0</v>
      </c>
      <c r="BS1472" s="18">
        <f t="shared" si="4194"/>
        <v>0</v>
      </c>
      <c r="BT1472" s="18">
        <f t="shared" si="4194"/>
        <v>0</v>
      </c>
      <c r="BU1472" s="18">
        <f t="shared" si="4076"/>
        <v>8510.4490000000005</v>
      </c>
      <c r="BV1472" s="18">
        <f t="shared" si="4077"/>
        <v>8498.6</v>
      </c>
      <c r="BW1472" s="18">
        <f t="shared" si="4078"/>
        <v>8498.6</v>
      </c>
      <c r="BX1472" s="18">
        <f t="shared" ref="BX1472:BZ1472" si="4195">BX1473+BX1483</f>
        <v>-46.75</v>
      </c>
      <c r="BY1472" s="18">
        <f t="shared" si="4195"/>
        <v>0</v>
      </c>
      <c r="BZ1472" s="18">
        <f t="shared" si="4195"/>
        <v>0</v>
      </c>
      <c r="CA1472" s="18">
        <f t="shared" si="4058"/>
        <v>8463.6990000000005</v>
      </c>
      <c r="CB1472" s="18">
        <f t="shared" si="4059"/>
        <v>8498.6</v>
      </c>
      <c r="CC1472" s="18">
        <f t="shared" si="4060"/>
        <v>8498.6</v>
      </c>
      <c r="CD1472" s="18">
        <f t="shared" si="4185"/>
        <v>0</v>
      </c>
      <c r="CE1472" s="27"/>
      <c r="CF1472" s="33"/>
    </row>
    <row r="1473" spans="1:84" ht="46.8" x14ac:dyDescent="0.3">
      <c r="A1473" s="41" t="s">
        <v>247</v>
      </c>
      <c r="B1473" s="39"/>
      <c r="C1473" s="41"/>
      <c r="D1473" s="41"/>
      <c r="E1473" s="14" t="s">
        <v>599</v>
      </c>
      <c r="F1473" s="18">
        <f t="shared" ref="F1473:K1473" si="4196">F1474+F1477+F1480</f>
        <v>4686</v>
      </c>
      <c r="G1473" s="18">
        <f t="shared" si="4196"/>
        <v>4686</v>
      </c>
      <c r="H1473" s="18">
        <f t="shared" si="4196"/>
        <v>4686</v>
      </c>
      <c r="I1473" s="18">
        <f t="shared" si="4196"/>
        <v>0</v>
      </c>
      <c r="J1473" s="18">
        <f t="shared" si="4196"/>
        <v>0</v>
      </c>
      <c r="K1473" s="18">
        <f t="shared" si="4196"/>
        <v>0</v>
      </c>
      <c r="L1473" s="18">
        <f t="shared" si="4100"/>
        <v>4686</v>
      </c>
      <c r="M1473" s="18">
        <f t="shared" si="4101"/>
        <v>4686</v>
      </c>
      <c r="N1473" s="18">
        <f t="shared" si="4102"/>
        <v>4686</v>
      </c>
      <c r="O1473" s="18">
        <f t="shared" ref="O1473:S1473" si="4197">O1474+O1477+O1480</f>
        <v>1939.9</v>
      </c>
      <c r="P1473" s="18">
        <f t="shared" si="4197"/>
        <v>1939.9</v>
      </c>
      <c r="Q1473" s="18">
        <f t="shared" si="4197"/>
        <v>1939.9</v>
      </c>
      <c r="R1473" s="18">
        <f t="shared" si="4197"/>
        <v>0</v>
      </c>
      <c r="S1473" s="18">
        <f t="shared" si="4197"/>
        <v>0</v>
      </c>
      <c r="T1473" s="18">
        <f t="shared" si="4012"/>
        <v>6625.9</v>
      </c>
      <c r="U1473" s="18">
        <f t="shared" si="4013"/>
        <v>6625.9</v>
      </c>
      <c r="V1473" s="18">
        <f t="shared" si="4014"/>
        <v>6625.9</v>
      </c>
      <c r="W1473" s="18">
        <f t="shared" ref="W1473:CD1473" si="4198">W1474+W1477+W1480</f>
        <v>-132.05000000000001</v>
      </c>
      <c r="X1473" s="18">
        <f t="shared" ref="X1473:AB1473" si="4199">X1474+X1477+X1480</f>
        <v>0</v>
      </c>
      <c r="Y1473" s="18">
        <f t="shared" si="4199"/>
        <v>0</v>
      </c>
      <c r="Z1473" s="18">
        <f t="shared" si="4199"/>
        <v>0</v>
      </c>
      <c r="AA1473" s="18">
        <f t="shared" si="4199"/>
        <v>0</v>
      </c>
      <c r="AB1473" s="18">
        <f t="shared" si="4199"/>
        <v>0</v>
      </c>
      <c r="AC1473" s="18">
        <f t="shared" si="4033"/>
        <v>6493.8499999999995</v>
      </c>
      <c r="AD1473" s="18">
        <f t="shared" si="4034"/>
        <v>6625.9</v>
      </c>
      <c r="AE1473" s="18">
        <f t="shared" si="4035"/>
        <v>6625.9</v>
      </c>
      <c r="AF1473" s="18">
        <f t="shared" ref="AF1473:AH1473" si="4200">AF1474+AF1477+AF1480</f>
        <v>0</v>
      </c>
      <c r="AG1473" s="18">
        <f t="shared" si="4200"/>
        <v>0</v>
      </c>
      <c r="AH1473" s="18">
        <f t="shared" si="4200"/>
        <v>0</v>
      </c>
      <c r="AI1473" s="18">
        <f t="shared" si="4166"/>
        <v>6493.8499999999995</v>
      </c>
      <c r="AJ1473" s="18">
        <f t="shared" si="4167"/>
        <v>6625.9</v>
      </c>
      <c r="AK1473" s="18">
        <f t="shared" si="4168"/>
        <v>6625.9</v>
      </c>
      <c r="AL1473" s="18">
        <f t="shared" ref="AL1473" si="4201">AL1474+AL1477+AL1480</f>
        <v>0</v>
      </c>
      <c r="AM1473" s="18">
        <f t="shared" si="4169"/>
        <v>6493.8499999999995</v>
      </c>
      <c r="AN1473" s="18">
        <f t="shared" ref="AN1473:AP1473" si="4202">AN1474+AN1477+AN1480</f>
        <v>0</v>
      </c>
      <c r="AO1473" s="18">
        <f t="shared" si="4202"/>
        <v>0</v>
      </c>
      <c r="AP1473" s="18">
        <f t="shared" si="4202"/>
        <v>0</v>
      </c>
      <c r="AQ1473" s="18">
        <f t="shared" si="4140"/>
        <v>6493.8499999999995</v>
      </c>
      <c r="AR1473" s="18">
        <f t="shared" si="4141"/>
        <v>6625.9</v>
      </c>
      <c r="AS1473" s="18">
        <f t="shared" si="4142"/>
        <v>6625.9</v>
      </c>
      <c r="AT1473" s="18">
        <f t="shared" ref="AT1473:AV1473" si="4203">AT1474+AT1477+AT1480</f>
        <v>0</v>
      </c>
      <c r="AU1473" s="18">
        <f t="shared" si="4203"/>
        <v>0</v>
      </c>
      <c r="AV1473" s="18">
        <f t="shared" si="4203"/>
        <v>0</v>
      </c>
      <c r="AW1473" s="18">
        <f t="shared" si="4143"/>
        <v>6493.8499999999995</v>
      </c>
      <c r="AX1473" s="18">
        <f t="shared" si="4144"/>
        <v>6625.9</v>
      </c>
      <c r="AY1473" s="18">
        <f t="shared" si="4145"/>
        <v>6625.9</v>
      </c>
      <c r="AZ1473" s="18">
        <f t="shared" ref="AZ1473:BB1473" si="4204">AZ1474+AZ1477+AZ1480</f>
        <v>228.09899999999999</v>
      </c>
      <c r="BA1473" s="18">
        <f t="shared" si="4204"/>
        <v>0</v>
      </c>
      <c r="BB1473" s="18">
        <f t="shared" si="4204"/>
        <v>0</v>
      </c>
      <c r="BC1473" s="18">
        <f t="shared" si="4134"/>
        <v>6721.9489999999996</v>
      </c>
      <c r="BD1473" s="18">
        <f t="shared" si="4135"/>
        <v>6625.9</v>
      </c>
      <c r="BE1473" s="18">
        <f t="shared" si="4136"/>
        <v>6625.9</v>
      </c>
      <c r="BF1473" s="18">
        <f t="shared" ref="BF1473:BH1473" si="4205">BF1474+BF1477+BF1480</f>
        <v>0</v>
      </c>
      <c r="BG1473" s="18">
        <f t="shared" si="4205"/>
        <v>0</v>
      </c>
      <c r="BH1473" s="18">
        <f t="shared" si="4205"/>
        <v>0</v>
      </c>
      <c r="BI1473" s="18">
        <f t="shared" si="4131"/>
        <v>6721.9489999999996</v>
      </c>
      <c r="BJ1473" s="18">
        <f t="shared" si="4132"/>
        <v>6625.9</v>
      </c>
      <c r="BK1473" s="18">
        <f t="shared" si="4133"/>
        <v>6625.9</v>
      </c>
      <c r="BL1473" s="18">
        <f t="shared" ref="BL1473:BN1473" si="4206">BL1474+BL1477+BL1480</f>
        <v>0</v>
      </c>
      <c r="BM1473" s="18">
        <f t="shared" si="4206"/>
        <v>0</v>
      </c>
      <c r="BN1473" s="18">
        <f t="shared" si="4206"/>
        <v>0</v>
      </c>
      <c r="BO1473" s="18">
        <f t="shared" si="4094"/>
        <v>6721.9489999999996</v>
      </c>
      <c r="BP1473" s="18">
        <f t="shared" si="4095"/>
        <v>6625.9</v>
      </c>
      <c r="BQ1473" s="18">
        <f t="shared" si="4096"/>
        <v>6625.9</v>
      </c>
      <c r="BR1473" s="18">
        <f t="shared" ref="BR1473:BT1473" si="4207">BR1474+BR1477+BR1480</f>
        <v>0</v>
      </c>
      <c r="BS1473" s="18">
        <f t="shared" si="4207"/>
        <v>0</v>
      </c>
      <c r="BT1473" s="18">
        <f t="shared" si="4207"/>
        <v>0</v>
      </c>
      <c r="BU1473" s="18">
        <f t="shared" si="4076"/>
        <v>6721.9489999999996</v>
      </c>
      <c r="BV1473" s="18">
        <f t="shared" si="4077"/>
        <v>6625.9</v>
      </c>
      <c r="BW1473" s="18">
        <f t="shared" si="4078"/>
        <v>6625.9</v>
      </c>
      <c r="BX1473" s="18">
        <f t="shared" ref="BX1473:BZ1473" si="4208">BX1474+BX1477+BX1480</f>
        <v>0</v>
      </c>
      <c r="BY1473" s="18">
        <f t="shared" si="4208"/>
        <v>0</v>
      </c>
      <c r="BZ1473" s="18">
        <f t="shared" si="4208"/>
        <v>0</v>
      </c>
      <c r="CA1473" s="18">
        <f t="shared" si="4058"/>
        <v>6721.9489999999996</v>
      </c>
      <c r="CB1473" s="18">
        <f t="shared" si="4059"/>
        <v>6625.9</v>
      </c>
      <c r="CC1473" s="18">
        <f t="shared" si="4060"/>
        <v>6625.9</v>
      </c>
      <c r="CD1473" s="18">
        <f t="shared" si="4198"/>
        <v>0</v>
      </c>
      <c r="CE1473" s="27"/>
      <c r="CF1473" s="33"/>
    </row>
    <row r="1474" spans="1:84" ht="93.6" x14ac:dyDescent="0.3">
      <c r="A1474" s="41" t="s">
        <v>247</v>
      </c>
      <c r="B1474" s="39">
        <v>100</v>
      </c>
      <c r="C1474" s="41"/>
      <c r="D1474" s="41"/>
      <c r="E1474" s="14" t="s">
        <v>550</v>
      </c>
      <c r="F1474" s="18">
        <f t="shared" ref="F1474:K1475" si="4209">F1475</f>
        <v>3230.8</v>
      </c>
      <c r="G1474" s="18">
        <f t="shared" si="4209"/>
        <v>3230.8</v>
      </c>
      <c r="H1474" s="18">
        <f t="shared" si="4209"/>
        <v>3230.8</v>
      </c>
      <c r="I1474" s="18">
        <f t="shared" si="4209"/>
        <v>0</v>
      </c>
      <c r="J1474" s="18">
        <f t="shared" si="4209"/>
        <v>0</v>
      </c>
      <c r="K1474" s="18">
        <f t="shared" si="4209"/>
        <v>0</v>
      </c>
      <c r="L1474" s="18">
        <f t="shared" si="4100"/>
        <v>3230.8</v>
      </c>
      <c r="M1474" s="18">
        <f t="shared" si="4101"/>
        <v>3230.8</v>
      </c>
      <c r="N1474" s="18">
        <f t="shared" si="4102"/>
        <v>3230.8</v>
      </c>
      <c r="O1474" s="18">
        <f t="shared" ref="O1474:S1475" si="4210">O1475</f>
        <v>1939.9</v>
      </c>
      <c r="P1474" s="18">
        <f t="shared" si="4210"/>
        <v>1939.9</v>
      </c>
      <c r="Q1474" s="18">
        <f t="shared" si="4210"/>
        <v>1939.9</v>
      </c>
      <c r="R1474" s="18">
        <f t="shared" si="4210"/>
        <v>0</v>
      </c>
      <c r="S1474" s="18">
        <f t="shared" si="4210"/>
        <v>0</v>
      </c>
      <c r="T1474" s="18">
        <f t="shared" si="4012"/>
        <v>5170.7000000000007</v>
      </c>
      <c r="U1474" s="18">
        <f t="shared" si="4013"/>
        <v>5170.7000000000007</v>
      </c>
      <c r="V1474" s="18">
        <f t="shared" si="4014"/>
        <v>5170.7000000000007</v>
      </c>
      <c r="W1474" s="18">
        <f t="shared" ref="W1474:CD1475" si="4211">W1475</f>
        <v>0</v>
      </c>
      <c r="X1474" s="18">
        <f t="shared" si="4211"/>
        <v>0</v>
      </c>
      <c r="Y1474" s="18">
        <f t="shared" si="4211"/>
        <v>0</v>
      </c>
      <c r="Z1474" s="18">
        <f t="shared" si="4211"/>
        <v>0</v>
      </c>
      <c r="AA1474" s="18">
        <f t="shared" si="4211"/>
        <v>0</v>
      </c>
      <c r="AB1474" s="18">
        <f t="shared" si="4211"/>
        <v>0</v>
      </c>
      <c r="AC1474" s="18">
        <f t="shared" si="4033"/>
        <v>5170.7000000000007</v>
      </c>
      <c r="AD1474" s="18">
        <f t="shared" si="4034"/>
        <v>5170.7000000000007</v>
      </c>
      <c r="AE1474" s="18">
        <f t="shared" si="4035"/>
        <v>5170.7000000000007</v>
      </c>
      <c r="AF1474" s="18">
        <f t="shared" si="4211"/>
        <v>0</v>
      </c>
      <c r="AG1474" s="18">
        <f t="shared" si="4211"/>
        <v>0</v>
      </c>
      <c r="AH1474" s="18">
        <f t="shared" si="4211"/>
        <v>0</v>
      </c>
      <c r="AI1474" s="18">
        <f t="shared" si="4166"/>
        <v>5170.7000000000007</v>
      </c>
      <c r="AJ1474" s="18">
        <f t="shared" si="4167"/>
        <v>5170.7000000000007</v>
      </c>
      <c r="AK1474" s="18">
        <f t="shared" si="4168"/>
        <v>5170.7000000000007</v>
      </c>
      <c r="AL1474" s="18">
        <f t="shared" si="4211"/>
        <v>0</v>
      </c>
      <c r="AM1474" s="18">
        <f t="shared" si="4169"/>
        <v>5170.7000000000007</v>
      </c>
      <c r="AN1474" s="18">
        <f t="shared" si="4211"/>
        <v>0</v>
      </c>
      <c r="AO1474" s="18">
        <f t="shared" si="4211"/>
        <v>0</v>
      </c>
      <c r="AP1474" s="18">
        <f t="shared" si="4211"/>
        <v>0</v>
      </c>
      <c r="AQ1474" s="18">
        <f t="shared" si="4140"/>
        <v>5170.7000000000007</v>
      </c>
      <c r="AR1474" s="18">
        <f t="shared" si="4141"/>
        <v>5170.7000000000007</v>
      </c>
      <c r="AS1474" s="18">
        <f t="shared" si="4142"/>
        <v>5170.7000000000007</v>
      </c>
      <c r="AT1474" s="18">
        <f t="shared" si="4211"/>
        <v>0</v>
      </c>
      <c r="AU1474" s="18">
        <f t="shared" si="4211"/>
        <v>0</v>
      </c>
      <c r="AV1474" s="18">
        <f t="shared" si="4211"/>
        <v>0</v>
      </c>
      <c r="AW1474" s="18">
        <f t="shared" si="4143"/>
        <v>5170.7000000000007</v>
      </c>
      <c r="AX1474" s="18">
        <f t="shared" si="4144"/>
        <v>5170.7000000000007</v>
      </c>
      <c r="AY1474" s="18">
        <f t="shared" si="4145"/>
        <v>5170.7000000000007</v>
      </c>
      <c r="AZ1474" s="18">
        <f t="shared" si="4211"/>
        <v>228.09899999999999</v>
      </c>
      <c r="BA1474" s="18">
        <f t="shared" si="4211"/>
        <v>0</v>
      </c>
      <c r="BB1474" s="18">
        <f t="shared" si="4211"/>
        <v>0</v>
      </c>
      <c r="BC1474" s="18">
        <f t="shared" si="4134"/>
        <v>5398.7990000000009</v>
      </c>
      <c r="BD1474" s="18">
        <f t="shared" si="4135"/>
        <v>5170.7000000000007</v>
      </c>
      <c r="BE1474" s="18">
        <f t="shared" si="4136"/>
        <v>5170.7000000000007</v>
      </c>
      <c r="BF1474" s="18">
        <f t="shared" si="4211"/>
        <v>0</v>
      </c>
      <c r="BG1474" s="18">
        <f t="shared" si="4211"/>
        <v>0</v>
      </c>
      <c r="BH1474" s="18">
        <f t="shared" si="4211"/>
        <v>0</v>
      </c>
      <c r="BI1474" s="18">
        <f t="shared" si="4131"/>
        <v>5398.7990000000009</v>
      </c>
      <c r="BJ1474" s="18">
        <f t="shared" si="4132"/>
        <v>5170.7000000000007</v>
      </c>
      <c r="BK1474" s="18">
        <f t="shared" si="4133"/>
        <v>5170.7000000000007</v>
      </c>
      <c r="BL1474" s="18">
        <f t="shared" si="4211"/>
        <v>0</v>
      </c>
      <c r="BM1474" s="18">
        <f t="shared" si="4211"/>
        <v>0</v>
      </c>
      <c r="BN1474" s="18">
        <f t="shared" si="4211"/>
        <v>0</v>
      </c>
      <c r="BO1474" s="18">
        <f t="shared" si="4094"/>
        <v>5398.7990000000009</v>
      </c>
      <c r="BP1474" s="18">
        <f t="shared" si="4095"/>
        <v>5170.7000000000007</v>
      </c>
      <c r="BQ1474" s="18">
        <f t="shared" si="4096"/>
        <v>5170.7000000000007</v>
      </c>
      <c r="BR1474" s="18">
        <f t="shared" si="4211"/>
        <v>0</v>
      </c>
      <c r="BS1474" s="18">
        <f t="shared" si="4211"/>
        <v>0</v>
      </c>
      <c r="BT1474" s="18">
        <f t="shared" si="4211"/>
        <v>0</v>
      </c>
      <c r="BU1474" s="18">
        <f t="shared" si="4076"/>
        <v>5398.7990000000009</v>
      </c>
      <c r="BV1474" s="18">
        <f t="shared" si="4077"/>
        <v>5170.7000000000007</v>
      </c>
      <c r="BW1474" s="18">
        <f t="shared" si="4078"/>
        <v>5170.7000000000007</v>
      </c>
      <c r="BX1474" s="18">
        <f t="shared" si="4211"/>
        <v>0</v>
      </c>
      <c r="BY1474" s="18">
        <f t="shared" si="4211"/>
        <v>0</v>
      </c>
      <c r="BZ1474" s="18">
        <f t="shared" si="4211"/>
        <v>0</v>
      </c>
      <c r="CA1474" s="18">
        <f t="shared" si="4058"/>
        <v>5398.7990000000009</v>
      </c>
      <c r="CB1474" s="18">
        <f t="shared" si="4059"/>
        <v>5170.7000000000007</v>
      </c>
      <c r="CC1474" s="18">
        <f t="shared" si="4060"/>
        <v>5170.7000000000007</v>
      </c>
      <c r="CD1474" s="18">
        <f t="shared" si="4211"/>
        <v>0</v>
      </c>
      <c r="CE1474" s="27"/>
      <c r="CF1474" s="33"/>
    </row>
    <row r="1475" spans="1:84" ht="31.2" x14ac:dyDescent="0.3">
      <c r="A1475" s="41" t="s">
        <v>247</v>
      </c>
      <c r="B1475" s="39">
        <v>110</v>
      </c>
      <c r="C1475" s="41"/>
      <c r="D1475" s="41"/>
      <c r="E1475" s="14" t="s">
        <v>557</v>
      </c>
      <c r="F1475" s="18">
        <f t="shared" si="4209"/>
        <v>3230.8</v>
      </c>
      <c r="G1475" s="18">
        <f t="shared" si="4209"/>
        <v>3230.8</v>
      </c>
      <c r="H1475" s="18">
        <f t="shared" si="4209"/>
        <v>3230.8</v>
      </c>
      <c r="I1475" s="18">
        <f t="shared" si="4209"/>
        <v>0</v>
      </c>
      <c r="J1475" s="18">
        <f t="shared" si="4209"/>
        <v>0</v>
      </c>
      <c r="K1475" s="18">
        <f t="shared" si="4209"/>
        <v>0</v>
      </c>
      <c r="L1475" s="18">
        <f t="shared" si="4100"/>
        <v>3230.8</v>
      </c>
      <c r="M1475" s="18">
        <f t="shared" si="4101"/>
        <v>3230.8</v>
      </c>
      <c r="N1475" s="18">
        <f t="shared" si="4102"/>
        <v>3230.8</v>
      </c>
      <c r="O1475" s="18">
        <f t="shared" si="4210"/>
        <v>1939.9</v>
      </c>
      <c r="P1475" s="18">
        <f t="shared" si="4210"/>
        <v>1939.9</v>
      </c>
      <c r="Q1475" s="18">
        <f t="shared" si="4210"/>
        <v>1939.9</v>
      </c>
      <c r="R1475" s="18">
        <f t="shared" si="4210"/>
        <v>0</v>
      </c>
      <c r="S1475" s="18">
        <f t="shared" si="4210"/>
        <v>0</v>
      </c>
      <c r="T1475" s="18">
        <f t="shared" si="4012"/>
        <v>5170.7000000000007</v>
      </c>
      <c r="U1475" s="18">
        <f t="shared" si="4013"/>
        <v>5170.7000000000007</v>
      </c>
      <c r="V1475" s="18">
        <f t="shared" si="4014"/>
        <v>5170.7000000000007</v>
      </c>
      <c r="W1475" s="18">
        <f t="shared" si="4211"/>
        <v>0</v>
      </c>
      <c r="X1475" s="18">
        <f t="shared" si="4211"/>
        <v>0</v>
      </c>
      <c r="Y1475" s="18">
        <f t="shared" si="4211"/>
        <v>0</v>
      </c>
      <c r="Z1475" s="18">
        <f t="shared" si="4211"/>
        <v>0</v>
      </c>
      <c r="AA1475" s="18">
        <f t="shared" si="4211"/>
        <v>0</v>
      </c>
      <c r="AB1475" s="18">
        <f t="shared" si="4211"/>
        <v>0</v>
      </c>
      <c r="AC1475" s="18">
        <f t="shared" si="4033"/>
        <v>5170.7000000000007</v>
      </c>
      <c r="AD1475" s="18">
        <f t="shared" si="4034"/>
        <v>5170.7000000000007</v>
      </c>
      <c r="AE1475" s="18">
        <f t="shared" si="4035"/>
        <v>5170.7000000000007</v>
      </c>
      <c r="AF1475" s="18">
        <f t="shared" si="4211"/>
        <v>0</v>
      </c>
      <c r="AG1475" s="18">
        <f t="shared" si="4211"/>
        <v>0</v>
      </c>
      <c r="AH1475" s="18">
        <f t="shared" si="4211"/>
        <v>0</v>
      </c>
      <c r="AI1475" s="18">
        <f t="shared" si="4166"/>
        <v>5170.7000000000007</v>
      </c>
      <c r="AJ1475" s="18">
        <f t="shared" si="4167"/>
        <v>5170.7000000000007</v>
      </c>
      <c r="AK1475" s="18">
        <f t="shared" si="4168"/>
        <v>5170.7000000000007</v>
      </c>
      <c r="AL1475" s="18">
        <f t="shared" si="4211"/>
        <v>0</v>
      </c>
      <c r="AM1475" s="18">
        <f t="shared" si="4169"/>
        <v>5170.7000000000007</v>
      </c>
      <c r="AN1475" s="18">
        <f t="shared" si="4211"/>
        <v>0</v>
      </c>
      <c r="AO1475" s="18">
        <f t="shared" si="4211"/>
        <v>0</v>
      </c>
      <c r="AP1475" s="18">
        <f t="shared" si="4211"/>
        <v>0</v>
      </c>
      <c r="AQ1475" s="18">
        <f t="shared" si="4140"/>
        <v>5170.7000000000007</v>
      </c>
      <c r="AR1475" s="18">
        <f t="shared" si="4141"/>
        <v>5170.7000000000007</v>
      </c>
      <c r="AS1475" s="18">
        <f t="shared" si="4142"/>
        <v>5170.7000000000007</v>
      </c>
      <c r="AT1475" s="18">
        <f t="shared" si="4211"/>
        <v>0</v>
      </c>
      <c r="AU1475" s="18">
        <f t="shared" si="4211"/>
        <v>0</v>
      </c>
      <c r="AV1475" s="18">
        <f t="shared" si="4211"/>
        <v>0</v>
      </c>
      <c r="AW1475" s="18">
        <f t="shared" si="4143"/>
        <v>5170.7000000000007</v>
      </c>
      <c r="AX1475" s="18">
        <f t="shared" si="4144"/>
        <v>5170.7000000000007</v>
      </c>
      <c r="AY1475" s="18">
        <f t="shared" si="4145"/>
        <v>5170.7000000000007</v>
      </c>
      <c r="AZ1475" s="18">
        <f t="shared" si="4211"/>
        <v>228.09899999999999</v>
      </c>
      <c r="BA1475" s="18">
        <f t="shared" si="4211"/>
        <v>0</v>
      </c>
      <c r="BB1475" s="18">
        <f t="shared" si="4211"/>
        <v>0</v>
      </c>
      <c r="BC1475" s="18">
        <f t="shared" si="4134"/>
        <v>5398.7990000000009</v>
      </c>
      <c r="BD1475" s="18">
        <f t="shared" si="4135"/>
        <v>5170.7000000000007</v>
      </c>
      <c r="BE1475" s="18">
        <f t="shared" si="4136"/>
        <v>5170.7000000000007</v>
      </c>
      <c r="BF1475" s="18">
        <f t="shared" si="4211"/>
        <v>0</v>
      </c>
      <c r="BG1475" s="18">
        <f t="shared" si="4211"/>
        <v>0</v>
      </c>
      <c r="BH1475" s="18">
        <f t="shared" si="4211"/>
        <v>0</v>
      </c>
      <c r="BI1475" s="18">
        <f t="shared" si="4131"/>
        <v>5398.7990000000009</v>
      </c>
      <c r="BJ1475" s="18">
        <f t="shared" si="4132"/>
        <v>5170.7000000000007</v>
      </c>
      <c r="BK1475" s="18">
        <f t="shared" si="4133"/>
        <v>5170.7000000000007</v>
      </c>
      <c r="BL1475" s="18">
        <f t="shared" si="4211"/>
        <v>0</v>
      </c>
      <c r="BM1475" s="18">
        <f t="shared" si="4211"/>
        <v>0</v>
      </c>
      <c r="BN1475" s="18">
        <f t="shared" si="4211"/>
        <v>0</v>
      </c>
      <c r="BO1475" s="18">
        <f t="shared" si="4094"/>
        <v>5398.7990000000009</v>
      </c>
      <c r="BP1475" s="18">
        <f t="shared" si="4095"/>
        <v>5170.7000000000007</v>
      </c>
      <c r="BQ1475" s="18">
        <f t="shared" si="4096"/>
        <v>5170.7000000000007</v>
      </c>
      <c r="BR1475" s="18">
        <f t="shared" si="4211"/>
        <v>0</v>
      </c>
      <c r="BS1475" s="18">
        <f t="shared" si="4211"/>
        <v>0</v>
      </c>
      <c r="BT1475" s="18">
        <f t="shared" si="4211"/>
        <v>0</v>
      </c>
      <c r="BU1475" s="18">
        <f t="shared" si="4076"/>
        <v>5398.7990000000009</v>
      </c>
      <c r="BV1475" s="18">
        <f t="shared" si="4077"/>
        <v>5170.7000000000007</v>
      </c>
      <c r="BW1475" s="18">
        <f t="shared" si="4078"/>
        <v>5170.7000000000007</v>
      </c>
      <c r="BX1475" s="18">
        <f t="shared" si="4211"/>
        <v>0</v>
      </c>
      <c r="BY1475" s="18">
        <f t="shared" si="4211"/>
        <v>0</v>
      </c>
      <c r="BZ1475" s="18">
        <f t="shared" si="4211"/>
        <v>0</v>
      </c>
      <c r="CA1475" s="18">
        <f t="shared" si="4058"/>
        <v>5398.7990000000009</v>
      </c>
      <c r="CB1475" s="18">
        <f t="shared" si="4059"/>
        <v>5170.7000000000007</v>
      </c>
      <c r="CC1475" s="18">
        <f t="shared" si="4060"/>
        <v>5170.7000000000007</v>
      </c>
      <c r="CD1475" s="18">
        <f t="shared" si="4211"/>
        <v>0</v>
      </c>
      <c r="CE1475" s="27"/>
      <c r="CF1475" s="33"/>
    </row>
    <row r="1476" spans="1:84" ht="31.2" x14ac:dyDescent="0.3">
      <c r="A1476" s="41" t="s">
        <v>247</v>
      </c>
      <c r="B1476" s="39">
        <v>110</v>
      </c>
      <c r="C1476" s="41" t="s">
        <v>149</v>
      </c>
      <c r="D1476" s="41" t="s">
        <v>244</v>
      </c>
      <c r="E1476" s="14" t="s">
        <v>524</v>
      </c>
      <c r="F1476" s="18">
        <v>3230.8</v>
      </c>
      <c r="G1476" s="18">
        <v>3230.8</v>
      </c>
      <c r="H1476" s="18">
        <v>3230.8</v>
      </c>
      <c r="I1476" s="18"/>
      <c r="J1476" s="18"/>
      <c r="K1476" s="18"/>
      <c r="L1476" s="18">
        <f t="shared" si="4100"/>
        <v>3230.8</v>
      </c>
      <c r="M1476" s="18">
        <f t="shared" si="4101"/>
        <v>3230.8</v>
      </c>
      <c r="N1476" s="18">
        <f t="shared" si="4102"/>
        <v>3230.8</v>
      </c>
      <c r="O1476" s="18">
        <v>1939.9</v>
      </c>
      <c r="P1476" s="18">
        <v>1939.9</v>
      </c>
      <c r="Q1476" s="18">
        <v>1939.9</v>
      </c>
      <c r="R1476" s="18"/>
      <c r="S1476" s="18"/>
      <c r="T1476" s="18">
        <f t="shared" si="4012"/>
        <v>5170.7000000000007</v>
      </c>
      <c r="U1476" s="18">
        <f t="shared" si="4013"/>
        <v>5170.7000000000007</v>
      </c>
      <c r="V1476" s="18">
        <f t="shared" si="4014"/>
        <v>5170.7000000000007</v>
      </c>
      <c r="W1476" s="18"/>
      <c r="X1476" s="18"/>
      <c r="Y1476" s="18"/>
      <c r="Z1476" s="18"/>
      <c r="AA1476" s="18"/>
      <c r="AB1476" s="18"/>
      <c r="AC1476" s="18">
        <f t="shared" si="4033"/>
        <v>5170.7000000000007</v>
      </c>
      <c r="AD1476" s="18">
        <f t="shared" si="4034"/>
        <v>5170.7000000000007</v>
      </c>
      <c r="AE1476" s="18">
        <f t="shared" si="4035"/>
        <v>5170.7000000000007</v>
      </c>
      <c r="AF1476" s="18"/>
      <c r="AG1476" s="18"/>
      <c r="AH1476" s="18"/>
      <c r="AI1476" s="18">
        <f t="shared" si="4166"/>
        <v>5170.7000000000007</v>
      </c>
      <c r="AJ1476" s="18">
        <f t="shared" si="4167"/>
        <v>5170.7000000000007</v>
      </c>
      <c r="AK1476" s="18">
        <f t="shared" si="4168"/>
        <v>5170.7000000000007</v>
      </c>
      <c r="AL1476" s="18"/>
      <c r="AM1476" s="18">
        <f t="shared" si="4169"/>
        <v>5170.7000000000007</v>
      </c>
      <c r="AN1476" s="18"/>
      <c r="AO1476" s="18"/>
      <c r="AP1476" s="18"/>
      <c r="AQ1476" s="18">
        <f t="shared" si="4140"/>
        <v>5170.7000000000007</v>
      </c>
      <c r="AR1476" s="18">
        <f t="shared" si="4141"/>
        <v>5170.7000000000007</v>
      </c>
      <c r="AS1476" s="18">
        <f t="shared" si="4142"/>
        <v>5170.7000000000007</v>
      </c>
      <c r="AT1476" s="18"/>
      <c r="AU1476" s="18"/>
      <c r="AV1476" s="18"/>
      <c r="AW1476" s="18">
        <f t="shared" si="4143"/>
        <v>5170.7000000000007</v>
      </c>
      <c r="AX1476" s="18">
        <f t="shared" si="4144"/>
        <v>5170.7000000000007</v>
      </c>
      <c r="AY1476" s="18">
        <f t="shared" si="4145"/>
        <v>5170.7000000000007</v>
      </c>
      <c r="AZ1476" s="18">
        <f>59.599+168.5</f>
        <v>228.09899999999999</v>
      </c>
      <c r="BA1476" s="18"/>
      <c r="BB1476" s="18"/>
      <c r="BC1476" s="18">
        <f t="shared" si="4134"/>
        <v>5398.7990000000009</v>
      </c>
      <c r="BD1476" s="18">
        <f t="shared" si="4135"/>
        <v>5170.7000000000007</v>
      </c>
      <c r="BE1476" s="18">
        <f t="shared" si="4136"/>
        <v>5170.7000000000007</v>
      </c>
      <c r="BF1476" s="18"/>
      <c r="BG1476" s="18"/>
      <c r="BH1476" s="18"/>
      <c r="BI1476" s="18">
        <f t="shared" si="4131"/>
        <v>5398.7990000000009</v>
      </c>
      <c r="BJ1476" s="18">
        <f t="shared" si="4132"/>
        <v>5170.7000000000007</v>
      </c>
      <c r="BK1476" s="18">
        <f t="shared" si="4133"/>
        <v>5170.7000000000007</v>
      </c>
      <c r="BL1476" s="18"/>
      <c r="BM1476" s="18"/>
      <c r="BN1476" s="18"/>
      <c r="BO1476" s="18">
        <f t="shared" si="4094"/>
        <v>5398.7990000000009</v>
      </c>
      <c r="BP1476" s="18">
        <f t="shared" si="4095"/>
        <v>5170.7000000000007</v>
      </c>
      <c r="BQ1476" s="18">
        <f t="shared" si="4096"/>
        <v>5170.7000000000007</v>
      </c>
      <c r="BR1476" s="18"/>
      <c r="BS1476" s="18"/>
      <c r="BT1476" s="18"/>
      <c r="BU1476" s="18">
        <f t="shared" si="4076"/>
        <v>5398.7990000000009</v>
      </c>
      <c r="BV1476" s="18">
        <f t="shared" si="4077"/>
        <v>5170.7000000000007</v>
      </c>
      <c r="BW1476" s="18">
        <f t="shared" si="4078"/>
        <v>5170.7000000000007</v>
      </c>
      <c r="BX1476" s="18"/>
      <c r="BY1476" s="18"/>
      <c r="BZ1476" s="18"/>
      <c r="CA1476" s="18">
        <f t="shared" si="4058"/>
        <v>5398.7990000000009</v>
      </c>
      <c r="CB1476" s="18">
        <f t="shared" si="4059"/>
        <v>5170.7000000000007</v>
      </c>
      <c r="CC1476" s="18">
        <f t="shared" si="4060"/>
        <v>5170.7000000000007</v>
      </c>
      <c r="CD1476" s="18"/>
      <c r="CE1476" s="27"/>
      <c r="CF1476" s="33"/>
    </row>
    <row r="1477" spans="1:84" ht="31.2" x14ac:dyDescent="0.3">
      <c r="A1477" s="41" t="s">
        <v>247</v>
      </c>
      <c r="B1477" s="39">
        <v>200</v>
      </c>
      <c r="C1477" s="41"/>
      <c r="D1477" s="41"/>
      <c r="E1477" s="14" t="s">
        <v>551</v>
      </c>
      <c r="F1477" s="18">
        <f t="shared" ref="F1477:K1478" si="4212">F1478</f>
        <v>1446.3</v>
      </c>
      <c r="G1477" s="18">
        <f t="shared" si="4212"/>
        <v>1446.3</v>
      </c>
      <c r="H1477" s="18">
        <f t="shared" si="4212"/>
        <v>1446.3</v>
      </c>
      <c r="I1477" s="18">
        <f t="shared" si="4212"/>
        <v>0</v>
      </c>
      <c r="J1477" s="18">
        <f t="shared" si="4212"/>
        <v>0</v>
      </c>
      <c r="K1477" s="18">
        <f t="shared" si="4212"/>
        <v>0</v>
      </c>
      <c r="L1477" s="18">
        <f t="shared" si="4100"/>
        <v>1446.3</v>
      </c>
      <c r="M1477" s="18">
        <f t="shared" si="4101"/>
        <v>1446.3</v>
      </c>
      <c r="N1477" s="18">
        <f t="shared" si="4102"/>
        <v>1446.3</v>
      </c>
      <c r="O1477" s="18">
        <f t="shared" ref="O1477:S1478" si="4213">O1478</f>
        <v>0</v>
      </c>
      <c r="P1477" s="18">
        <f t="shared" si="4213"/>
        <v>0</v>
      </c>
      <c r="Q1477" s="18">
        <f t="shared" si="4213"/>
        <v>0</v>
      </c>
      <c r="R1477" s="18">
        <f t="shared" si="4213"/>
        <v>0</v>
      </c>
      <c r="S1477" s="18">
        <f t="shared" si="4213"/>
        <v>0</v>
      </c>
      <c r="T1477" s="18">
        <f t="shared" si="4012"/>
        <v>1446.3</v>
      </c>
      <c r="U1477" s="18">
        <f t="shared" si="4013"/>
        <v>1446.3</v>
      </c>
      <c r="V1477" s="18">
        <f t="shared" si="4014"/>
        <v>1446.3</v>
      </c>
      <c r="W1477" s="18">
        <f t="shared" ref="W1477:CD1478" si="4214">W1478</f>
        <v>-132.05000000000001</v>
      </c>
      <c r="X1477" s="18">
        <f t="shared" si="4214"/>
        <v>0</v>
      </c>
      <c r="Y1477" s="18">
        <f t="shared" si="4214"/>
        <v>0</v>
      </c>
      <c r="Z1477" s="18">
        <f t="shared" si="4214"/>
        <v>0</v>
      </c>
      <c r="AA1477" s="18">
        <f t="shared" si="4214"/>
        <v>0</v>
      </c>
      <c r="AB1477" s="18">
        <f t="shared" si="4214"/>
        <v>0</v>
      </c>
      <c r="AC1477" s="18">
        <f t="shared" si="4033"/>
        <v>1314.25</v>
      </c>
      <c r="AD1477" s="18">
        <f t="shared" si="4034"/>
        <v>1446.3</v>
      </c>
      <c r="AE1477" s="18">
        <f t="shared" si="4035"/>
        <v>1446.3</v>
      </c>
      <c r="AF1477" s="18">
        <f t="shared" si="4214"/>
        <v>0</v>
      </c>
      <c r="AG1477" s="18">
        <f t="shared" si="4214"/>
        <v>0</v>
      </c>
      <c r="AH1477" s="18">
        <f t="shared" si="4214"/>
        <v>0</v>
      </c>
      <c r="AI1477" s="18">
        <f t="shared" si="4166"/>
        <v>1314.25</v>
      </c>
      <c r="AJ1477" s="18">
        <f t="shared" si="4167"/>
        <v>1446.3</v>
      </c>
      <c r="AK1477" s="18">
        <f t="shared" si="4168"/>
        <v>1446.3</v>
      </c>
      <c r="AL1477" s="18">
        <f t="shared" si="4214"/>
        <v>0</v>
      </c>
      <c r="AM1477" s="18">
        <f t="shared" si="4169"/>
        <v>1314.25</v>
      </c>
      <c r="AN1477" s="18">
        <f t="shared" si="4214"/>
        <v>0</v>
      </c>
      <c r="AO1477" s="18">
        <f t="shared" si="4214"/>
        <v>0</v>
      </c>
      <c r="AP1477" s="18">
        <f t="shared" si="4214"/>
        <v>0</v>
      </c>
      <c r="AQ1477" s="18">
        <f t="shared" si="4140"/>
        <v>1314.25</v>
      </c>
      <c r="AR1477" s="18">
        <f t="shared" si="4141"/>
        <v>1446.3</v>
      </c>
      <c r="AS1477" s="18">
        <f t="shared" si="4142"/>
        <v>1446.3</v>
      </c>
      <c r="AT1477" s="18">
        <f t="shared" si="4214"/>
        <v>0</v>
      </c>
      <c r="AU1477" s="18">
        <f t="shared" si="4214"/>
        <v>0</v>
      </c>
      <c r="AV1477" s="18">
        <f t="shared" si="4214"/>
        <v>0</v>
      </c>
      <c r="AW1477" s="18">
        <f t="shared" si="4143"/>
        <v>1314.25</v>
      </c>
      <c r="AX1477" s="18">
        <f t="shared" si="4144"/>
        <v>1446.3</v>
      </c>
      <c r="AY1477" s="18">
        <f t="shared" si="4145"/>
        <v>1446.3</v>
      </c>
      <c r="AZ1477" s="18">
        <f t="shared" si="4214"/>
        <v>0</v>
      </c>
      <c r="BA1477" s="18">
        <f t="shared" si="4214"/>
        <v>0</v>
      </c>
      <c r="BB1477" s="18">
        <f t="shared" si="4214"/>
        <v>0</v>
      </c>
      <c r="BC1477" s="18">
        <f t="shared" si="4134"/>
        <v>1314.25</v>
      </c>
      <c r="BD1477" s="18">
        <f t="shared" si="4135"/>
        <v>1446.3</v>
      </c>
      <c r="BE1477" s="18">
        <f t="shared" si="4136"/>
        <v>1446.3</v>
      </c>
      <c r="BF1477" s="18">
        <f t="shared" si="4214"/>
        <v>0</v>
      </c>
      <c r="BG1477" s="18">
        <f t="shared" si="4214"/>
        <v>0</v>
      </c>
      <c r="BH1477" s="18">
        <f t="shared" si="4214"/>
        <v>0</v>
      </c>
      <c r="BI1477" s="18">
        <f t="shared" si="4131"/>
        <v>1314.25</v>
      </c>
      <c r="BJ1477" s="18">
        <f t="shared" si="4132"/>
        <v>1446.3</v>
      </c>
      <c r="BK1477" s="18">
        <f t="shared" si="4133"/>
        <v>1446.3</v>
      </c>
      <c r="BL1477" s="18">
        <f t="shared" si="4214"/>
        <v>0</v>
      </c>
      <c r="BM1477" s="18">
        <f t="shared" si="4214"/>
        <v>0</v>
      </c>
      <c r="BN1477" s="18">
        <f t="shared" si="4214"/>
        <v>0</v>
      </c>
      <c r="BO1477" s="18">
        <f t="shared" si="4094"/>
        <v>1314.25</v>
      </c>
      <c r="BP1477" s="18">
        <f t="shared" si="4095"/>
        <v>1446.3</v>
      </c>
      <c r="BQ1477" s="18">
        <f t="shared" si="4096"/>
        <v>1446.3</v>
      </c>
      <c r="BR1477" s="18">
        <f t="shared" si="4214"/>
        <v>0</v>
      </c>
      <c r="BS1477" s="18">
        <f t="shared" si="4214"/>
        <v>0</v>
      </c>
      <c r="BT1477" s="18">
        <f t="shared" si="4214"/>
        <v>0</v>
      </c>
      <c r="BU1477" s="18">
        <f t="shared" si="4076"/>
        <v>1314.25</v>
      </c>
      <c r="BV1477" s="18">
        <f t="shared" si="4077"/>
        <v>1446.3</v>
      </c>
      <c r="BW1477" s="18">
        <f t="shared" si="4078"/>
        <v>1446.3</v>
      </c>
      <c r="BX1477" s="18">
        <f t="shared" si="4214"/>
        <v>0</v>
      </c>
      <c r="BY1477" s="18">
        <f t="shared" si="4214"/>
        <v>0</v>
      </c>
      <c r="BZ1477" s="18">
        <f t="shared" si="4214"/>
        <v>0</v>
      </c>
      <c r="CA1477" s="18">
        <f t="shared" si="4058"/>
        <v>1314.25</v>
      </c>
      <c r="CB1477" s="18">
        <f t="shared" si="4059"/>
        <v>1446.3</v>
      </c>
      <c r="CC1477" s="18">
        <f t="shared" si="4060"/>
        <v>1446.3</v>
      </c>
      <c r="CD1477" s="18">
        <f t="shared" si="4214"/>
        <v>0</v>
      </c>
      <c r="CE1477" s="27"/>
      <c r="CF1477" s="33"/>
    </row>
    <row r="1478" spans="1:84" ht="46.8" x14ac:dyDescent="0.3">
      <c r="A1478" s="41" t="s">
        <v>247</v>
      </c>
      <c r="B1478" s="39">
        <v>240</v>
      </c>
      <c r="C1478" s="41"/>
      <c r="D1478" s="41"/>
      <c r="E1478" s="14" t="s">
        <v>559</v>
      </c>
      <c r="F1478" s="18">
        <f t="shared" si="4212"/>
        <v>1446.3</v>
      </c>
      <c r="G1478" s="18">
        <f t="shared" si="4212"/>
        <v>1446.3</v>
      </c>
      <c r="H1478" s="18">
        <f t="shared" si="4212"/>
        <v>1446.3</v>
      </c>
      <c r="I1478" s="18">
        <f t="shared" si="4212"/>
        <v>0</v>
      </c>
      <c r="J1478" s="18">
        <f t="shared" si="4212"/>
        <v>0</v>
      </c>
      <c r="K1478" s="18">
        <f t="shared" si="4212"/>
        <v>0</v>
      </c>
      <c r="L1478" s="18">
        <f t="shared" si="4100"/>
        <v>1446.3</v>
      </c>
      <c r="M1478" s="18">
        <f t="shared" si="4101"/>
        <v>1446.3</v>
      </c>
      <c r="N1478" s="18">
        <f t="shared" si="4102"/>
        <v>1446.3</v>
      </c>
      <c r="O1478" s="18">
        <f t="shared" si="4213"/>
        <v>0</v>
      </c>
      <c r="P1478" s="18">
        <f t="shared" si="4213"/>
        <v>0</v>
      </c>
      <c r="Q1478" s="18">
        <f t="shared" si="4213"/>
        <v>0</v>
      </c>
      <c r="R1478" s="18">
        <f t="shared" si="4213"/>
        <v>0</v>
      </c>
      <c r="S1478" s="18">
        <f t="shared" si="4213"/>
        <v>0</v>
      </c>
      <c r="T1478" s="18">
        <f t="shared" si="4012"/>
        <v>1446.3</v>
      </c>
      <c r="U1478" s="18">
        <f t="shared" si="4013"/>
        <v>1446.3</v>
      </c>
      <c r="V1478" s="18">
        <f t="shared" si="4014"/>
        <v>1446.3</v>
      </c>
      <c r="W1478" s="18">
        <f t="shared" si="4214"/>
        <v>-132.05000000000001</v>
      </c>
      <c r="X1478" s="18">
        <f t="shared" si="4214"/>
        <v>0</v>
      </c>
      <c r="Y1478" s="18">
        <f t="shared" si="4214"/>
        <v>0</v>
      </c>
      <c r="Z1478" s="18">
        <f t="shared" si="4214"/>
        <v>0</v>
      </c>
      <c r="AA1478" s="18">
        <f t="shared" si="4214"/>
        <v>0</v>
      </c>
      <c r="AB1478" s="18">
        <f t="shared" si="4214"/>
        <v>0</v>
      </c>
      <c r="AC1478" s="18">
        <f t="shared" si="4033"/>
        <v>1314.25</v>
      </c>
      <c r="AD1478" s="18">
        <f t="shared" si="4034"/>
        <v>1446.3</v>
      </c>
      <c r="AE1478" s="18">
        <f t="shared" si="4035"/>
        <v>1446.3</v>
      </c>
      <c r="AF1478" s="18">
        <f t="shared" si="4214"/>
        <v>0</v>
      </c>
      <c r="AG1478" s="18">
        <f t="shared" si="4214"/>
        <v>0</v>
      </c>
      <c r="AH1478" s="18">
        <f t="shared" si="4214"/>
        <v>0</v>
      </c>
      <c r="AI1478" s="18">
        <f t="shared" si="4166"/>
        <v>1314.25</v>
      </c>
      <c r="AJ1478" s="18">
        <f t="shared" si="4167"/>
        <v>1446.3</v>
      </c>
      <c r="AK1478" s="18">
        <f t="shared" si="4168"/>
        <v>1446.3</v>
      </c>
      <c r="AL1478" s="18">
        <f t="shared" si="4214"/>
        <v>0</v>
      </c>
      <c r="AM1478" s="18">
        <f t="shared" si="4169"/>
        <v>1314.25</v>
      </c>
      <c r="AN1478" s="18">
        <f t="shared" si="4214"/>
        <v>0</v>
      </c>
      <c r="AO1478" s="18">
        <f t="shared" si="4214"/>
        <v>0</v>
      </c>
      <c r="AP1478" s="18">
        <f t="shared" si="4214"/>
        <v>0</v>
      </c>
      <c r="AQ1478" s="18">
        <f t="shared" si="4140"/>
        <v>1314.25</v>
      </c>
      <c r="AR1478" s="18">
        <f t="shared" si="4141"/>
        <v>1446.3</v>
      </c>
      <c r="AS1478" s="18">
        <f t="shared" si="4142"/>
        <v>1446.3</v>
      </c>
      <c r="AT1478" s="18">
        <f t="shared" si="4214"/>
        <v>0</v>
      </c>
      <c r="AU1478" s="18">
        <f t="shared" si="4214"/>
        <v>0</v>
      </c>
      <c r="AV1478" s="18">
        <f t="shared" si="4214"/>
        <v>0</v>
      </c>
      <c r="AW1478" s="18">
        <f t="shared" si="4143"/>
        <v>1314.25</v>
      </c>
      <c r="AX1478" s="18">
        <f t="shared" si="4144"/>
        <v>1446.3</v>
      </c>
      <c r="AY1478" s="18">
        <f t="shared" si="4145"/>
        <v>1446.3</v>
      </c>
      <c r="AZ1478" s="18">
        <f t="shared" si="4214"/>
        <v>0</v>
      </c>
      <c r="BA1478" s="18">
        <f t="shared" si="4214"/>
        <v>0</v>
      </c>
      <c r="BB1478" s="18">
        <f t="shared" si="4214"/>
        <v>0</v>
      </c>
      <c r="BC1478" s="18">
        <f t="shared" si="4134"/>
        <v>1314.25</v>
      </c>
      <c r="BD1478" s="18">
        <f t="shared" si="4135"/>
        <v>1446.3</v>
      </c>
      <c r="BE1478" s="18">
        <f t="shared" si="4136"/>
        <v>1446.3</v>
      </c>
      <c r="BF1478" s="18">
        <f t="shared" si="4214"/>
        <v>0</v>
      </c>
      <c r="BG1478" s="18">
        <f t="shared" si="4214"/>
        <v>0</v>
      </c>
      <c r="BH1478" s="18">
        <f t="shared" si="4214"/>
        <v>0</v>
      </c>
      <c r="BI1478" s="18">
        <f t="shared" si="4131"/>
        <v>1314.25</v>
      </c>
      <c r="BJ1478" s="18">
        <f t="shared" si="4132"/>
        <v>1446.3</v>
      </c>
      <c r="BK1478" s="18">
        <f t="shared" si="4133"/>
        <v>1446.3</v>
      </c>
      <c r="BL1478" s="18">
        <f t="shared" si="4214"/>
        <v>0</v>
      </c>
      <c r="BM1478" s="18">
        <f t="shared" si="4214"/>
        <v>0</v>
      </c>
      <c r="BN1478" s="18">
        <f t="shared" si="4214"/>
        <v>0</v>
      </c>
      <c r="BO1478" s="18">
        <f t="shared" si="4094"/>
        <v>1314.25</v>
      </c>
      <c r="BP1478" s="18">
        <f t="shared" si="4095"/>
        <v>1446.3</v>
      </c>
      <c r="BQ1478" s="18">
        <f t="shared" si="4096"/>
        <v>1446.3</v>
      </c>
      <c r="BR1478" s="18">
        <f t="shared" si="4214"/>
        <v>0</v>
      </c>
      <c r="BS1478" s="18">
        <f t="shared" si="4214"/>
        <v>0</v>
      </c>
      <c r="BT1478" s="18">
        <f t="shared" si="4214"/>
        <v>0</v>
      </c>
      <c r="BU1478" s="18">
        <f t="shared" si="4076"/>
        <v>1314.25</v>
      </c>
      <c r="BV1478" s="18">
        <f t="shared" si="4077"/>
        <v>1446.3</v>
      </c>
      <c r="BW1478" s="18">
        <f t="shared" si="4078"/>
        <v>1446.3</v>
      </c>
      <c r="BX1478" s="18">
        <f t="shared" si="4214"/>
        <v>0</v>
      </c>
      <c r="BY1478" s="18">
        <f t="shared" si="4214"/>
        <v>0</v>
      </c>
      <c r="BZ1478" s="18">
        <f t="shared" si="4214"/>
        <v>0</v>
      </c>
      <c r="CA1478" s="18">
        <f t="shared" si="4058"/>
        <v>1314.25</v>
      </c>
      <c r="CB1478" s="18">
        <f t="shared" si="4059"/>
        <v>1446.3</v>
      </c>
      <c r="CC1478" s="18">
        <f t="shared" si="4060"/>
        <v>1446.3</v>
      </c>
      <c r="CD1478" s="18">
        <f t="shared" si="4214"/>
        <v>0</v>
      </c>
      <c r="CE1478" s="27"/>
      <c r="CF1478" s="33"/>
    </row>
    <row r="1479" spans="1:84" ht="31.2" x14ac:dyDescent="0.3">
      <c r="A1479" s="41" t="s">
        <v>247</v>
      </c>
      <c r="B1479" s="39">
        <v>240</v>
      </c>
      <c r="C1479" s="41" t="s">
        <v>149</v>
      </c>
      <c r="D1479" s="41" t="s">
        <v>244</v>
      </c>
      <c r="E1479" s="14" t="s">
        <v>524</v>
      </c>
      <c r="F1479" s="23">
        <v>1446.3</v>
      </c>
      <c r="G1479" s="23">
        <v>1446.3</v>
      </c>
      <c r="H1479" s="23">
        <v>1446.3</v>
      </c>
      <c r="I1479" s="18"/>
      <c r="J1479" s="18"/>
      <c r="K1479" s="18"/>
      <c r="L1479" s="18">
        <f t="shared" si="4100"/>
        <v>1446.3</v>
      </c>
      <c r="M1479" s="18">
        <f t="shared" si="4101"/>
        <v>1446.3</v>
      </c>
      <c r="N1479" s="18">
        <f t="shared" si="4102"/>
        <v>1446.3</v>
      </c>
      <c r="O1479" s="18"/>
      <c r="P1479" s="18"/>
      <c r="Q1479" s="18"/>
      <c r="R1479" s="18"/>
      <c r="S1479" s="18"/>
      <c r="T1479" s="18">
        <f t="shared" si="4012"/>
        <v>1446.3</v>
      </c>
      <c r="U1479" s="18">
        <f t="shared" si="4013"/>
        <v>1446.3</v>
      </c>
      <c r="V1479" s="18">
        <f t="shared" si="4014"/>
        <v>1446.3</v>
      </c>
      <c r="W1479" s="18">
        <v>-132.05000000000001</v>
      </c>
      <c r="X1479" s="18"/>
      <c r="Y1479" s="18"/>
      <c r="Z1479" s="18"/>
      <c r="AA1479" s="18"/>
      <c r="AB1479" s="18"/>
      <c r="AC1479" s="18">
        <f t="shared" si="4033"/>
        <v>1314.25</v>
      </c>
      <c r="AD1479" s="18">
        <f t="shared" si="4034"/>
        <v>1446.3</v>
      </c>
      <c r="AE1479" s="18">
        <f t="shared" si="4035"/>
        <v>1446.3</v>
      </c>
      <c r="AF1479" s="18"/>
      <c r="AG1479" s="18"/>
      <c r="AH1479" s="18"/>
      <c r="AI1479" s="18">
        <f t="shared" si="4166"/>
        <v>1314.25</v>
      </c>
      <c r="AJ1479" s="18">
        <f t="shared" si="4167"/>
        <v>1446.3</v>
      </c>
      <c r="AK1479" s="18">
        <f t="shared" si="4168"/>
        <v>1446.3</v>
      </c>
      <c r="AL1479" s="18"/>
      <c r="AM1479" s="18">
        <f t="shared" si="4169"/>
        <v>1314.25</v>
      </c>
      <c r="AN1479" s="18"/>
      <c r="AO1479" s="18"/>
      <c r="AP1479" s="18"/>
      <c r="AQ1479" s="18">
        <f t="shared" si="4140"/>
        <v>1314.25</v>
      </c>
      <c r="AR1479" s="18">
        <f t="shared" si="4141"/>
        <v>1446.3</v>
      </c>
      <c r="AS1479" s="18">
        <f t="shared" si="4142"/>
        <v>1446.3</v>
      </c>
      <c r="AT1479" s="18"/>
      <c r="AU1479" s="18"/>
      <c r="AV1479" s="18"/>
      <c r="AW1479" s="18">
        <f t="shared" si="4143"/>
        <v>1314.25</v>
      </c>
      <c r="AX1479" s="18">
        <f t="shared" si="4144"/>
        <v>1446.3</v>
      </c>
      <c r="AY1479" s="18">
        <f t="shared" si="4145"/>
        <v>1446.3</v>
      </c>
      <c r="AZ1479" s="18"/>
      <c r="BA1479" s="18"/>
      <c r="BB1479" s="18"/>
      <c r="BC1479" s="18">
        <f t="shared" si="4134"/>
        <v>1314.25</v>
      </c>
      <c r="BD1479" s="18">
        <f t="shared" si="4135"/>
        <v>1446.3</v>
      </c>
      <c r="BE1479" s="18">
        <f t="shared" si="4136"/>
        <v>1446.3</v>
      </c>
      <c r="BF1479" s="18"/>
      <c r="BG1479" s="18"/>
      <c r="BH1479" s="18"/>
      <c r="BI1479" s="18">
        <f t="shared" si="4131"/>
        <v>1314.25</v>
      </c>
      <c r="BJ1479" s="18">
        <f t="shared" si="4132"/>
        <v>1446.3</v>
      </c>
      <c r="BK1479" s="18">
        <f t="shared" si="4133"/>
        <v>1446.3</v>
      </c>
      <c r="BL1479" s="18"/>
      <c r="BM1479" s="18"/>
      <c r="BN1479" s="18"/>
      <c r="BO1479" s="18">
        <f t="shared" si="4094"/>
        <v>1314.25</v>
      </c>
      <c r="BP1479" s="18">
        <f t="shared" si="4095"/>
        <v>1446.3</v>
      </c>
      <c r="BQ1479" s="18">
        <f t="shared" si="4096"/>
        <v>1446.3</v>
      </c>
      <c r="BR1479" s="18"/>
      <c r="BS1479" s="18"/>
      <c r="BT1479" s="18"/>
      <c r="BU1479" s="18">
        <f t="shared" si="4076"/>
        <v>1314.25</v>
      </c>
      <c r="BV1479" s="18">
        <f t="shared" si="4077"/>
        <v>1446.3</v>
      </c>
      <c r="BW1479" s="18">
        <f t="shared" si="4078"/>
        <v>1446.3</v>
      </c>
      <c r="BX1479" s="18"/>
      <c r="BY1479" s="18"/>
      <c r="BZ1479" s="18"/>
      <c r="CA1479" s="18">
        <f t="shared" si="4058"/>
        <v>1314.25</v>
      </c>
      <c r="CB1479" s="18">
        <f t="shared" si="4059"/>
        <v>1446.3</v>
      </c>
      <c r="CC1479" s="18">
        <f t="shared" si="4060"/>
        <v>1446.3</v>
      </c>
      <c r="CD1479" s="18"/>
      <c r="CE1479" s="27"/>
      <c r="CF1479" s="33"/>
    </row>
    <row r="1480" spans="1:84" x14ac:dyDescent="0.3">
      <c r="A1480" s="41" t="s">
        <v>247</v>
      </c>
      <c r="B1480" s="39">
        <v>800</v>
      </c>
      <c r="C1480" s="41"/>
      <c r="D1480" s="41"/>
      <c r="E1480" s="14" t="s">
        <v>556</v>
      </c>
      <c r="F1480" s="18">
        <f t="shared" ref="F1480:K1481" si="4215">F1481</f>
        <v>8.9</v>
      </c>
      <c r="G1480" s="18">
        <f t="shared" si="4215"/>
        <v>8.9</v>
      </c>
      <c r="H1480" s="18">
        <f t="shared" si="4215"/>
        <v>8.9</v>
      </c>
      <c r="I1480" s="18">
        <f t="shared" si="4215"/>
        <v>0</v>
      </c>
      <c r="J1480" s="18">
        <f t="shared" si="4215"/>
        <v>0</v>
      </c>
      <c r="K1480" s="18">
        <f t="shared" si="4215"/>
        <v>0</v>
      </c>
      <c r="L1480" s="18">
        <f t="shared" si="4100"/>
        <v>8.9</v>
      </c>
      <c r="M1480" s="18">
        <f t="shared" si="4101"/>
        <v>8.9</v>
      </c>
      <c r="N1480" s="18">
        <f t="shared" si="4102"/>
        <v>8.9</v>
      </c>
      <c r="O1480" s="18">
        <f t="shared" ref="O1480:S1481" si="4216">O1481</f>
        <v>0</v>
      </c>
      <c r="P1480" s="18">
        <f t="shared" si="4216"/>
        <v>0</v>
      </c>
      <c r="Q1480" s="18">
        <f t="shared" si="4216"/>
        <v>0</v>
      </c>
      <c r="R1480" s="18">
        <f t="shared" si="4216"/>
        <v>0</v>
      </c>
      <c r="S1480" s="18">
        <f t="shared" si="4216"/>
        <v>0</v>
      </c>
      <c r="T1480" s="18">
        <f t="shared" si="4012"/>
        <v>8.9</v>
      </c>
      <c r="U1480" s="18">
        <f t="shared" si="4013"/>
        <v>8.9</v>
      </c>
      <c r="V1480" s="18">
        <f t="shared" si="4014"/>
        <v>8.9</v>
      </c>
      <c r="W1480" s="18">
        <f t="shared" ref="W1480:CD1481" si="4217">W1481</f>
        <v>0</v>
      </c>
      <c r="X1480" s="18">
        <f t="shared" si="4217"/>
        <v>0</v>
      </c>
      <c r="Y1480" s="18">
        <f t="shared" si="4217"/>
        <v>0</v>
      </c>
      <c r="Z1480" s="18">
        <f t="shared" si="4217"/>
        <v>0</v>
      </c>
      <c r="AA1480" s="18">
        <f t="shared" si="4217"/>
        <v>0</v>
      </c>
      <c r="AB1480" s="18">
        <f t="shared" si="4217"/>
        <v>0</v>
      </c>
      <c r="AC1480" s="18">
        <f t="shared" si="4033"/>
        <v>8.9</v>
      </c>
      <c r="AD1480" s="18">
        <f t="shared" si="4034"/>
        <v>8.9</v>
      </c>
      <c r="AE1480" s="18">
        <f t="shared" si="4035"/>
        <v>8.9</v>
      </c>
      <c r="AF1480" s="18">
        <f t="shared" si="4217"/>
        <v>0</v>
      </c>
      <c r="AG1480" s="18">
        <f t="shared" si="4217"/>
        <v>0</v>
      </c>
      <c r="AH1480" s="18">
        <f t="shared" si="4217"/>
        <v>0</v>
      </c>
      <c r="AI1480" s="18">
        <f t="shared" si="4166"/>
        <v>8.9</v>
      </c>
      <c r="AJ1480" s="18">
        <f t="shared" si="4167"/>
        <v>8.9</v>
      </c>
      <c r="AK1480" s="18">
        <f t="shared" si="4168"/>
        <v>8.9</v>
      </c>
      <c r="AL1480" s="18">
        <f t="shared" si="4217"/>
        <v>0</v>
      </c>
      <c r="AM1480" s="18">
        <f t="shared" si="4169"/>
        <v>8.9</v>
      </c>
      <c r="AN1480" s="18">
        <f t="shared" si="4217"/>
        <v>0</v>
      </c>
      <c r="AO1480" s="18">
        <f t="shared" si="4217"/>
        <v>0</v>
      </c>
      <c r="AP1480" s="18">
        <f t="shared" si="4217"/>
        <v>0</v>
      </c>
      <c r="AQ1480" s="18">
        <f t="shared" si="4140"/>
        <v>8.9</v>
      </c>
      <c r="AR1480" s="18">
        <f t="shared" si="4141"/>
        <v>8.9</v>
      </c>
      <c r="AS1480" s="18">
        <f t="shared" si="4142"/>
        <v>8.9</v>
      </c>
      <c r="AT1480" s="18">
        <f t="shared" si="4217"/>
        <v>0</v>
      </c>
      <c r="AU1480" s="18">
        <f t="shared" si="4217"/>
        <v>0</v>
      </c>
      <c r="AV1480" s="18">
        <f t="shared" si="4217"/>
        <v>0</v>
      </c>
      <c r="AW1480" s="18">
        <f t="shared" si="4143"/>
        <v>8.9</v>
      </c>
      <c r="AX1480" s="18">
        <f t="shared" si="4144"/>
        <v>8.9</v>
      </c>
      <c r="AY1480" s="18">
        <f t="shared" si="4145"/>
        <v>8.9</v>
      </c>
      <c r="AZ1480" s="18">
        <f t="shared" si="4217"/>
        <v>0</v>
      </c>
      <c r="BA1480" s="18">
        <f t="shared" si="4217"/>
        <v>0</v>
      </c>
      <c r="BB1480" s="18">
        <f t="shared" si="4217"/>
        <v>0</v>
      </c>
      <c r="BC1480" s="18">
        <f t="shared" si="4134"/>
        <v>8.9</v>
      </c>
      <c r="BD1480" s="18">
        <f t="shared" si="4135"/>
        <v>8.9</v>
      </c>
      <c r="BE1480" s="18">
        <f t="shared" si="4136"/>
        <v>8.9</v>
      </c>
      <c r="BF1480" s="18">
        <f t="shared" si="4217"/>
        <v>0</v>
      </c>
      <c r="BG1480" s="18">
        <f t="shared" si="4217"/>
        <v>0</v>
      </c>
      <c r="BH1480" s="18">
        <f t="shared" si="4217"/>
        <v>0</v>
      </c>
      <c r="BI1480" s="18">
        <f t="shared" si="4131"/>
        <v>8.9</v>
      </c>
      <c r="BJ1480" s="18">
        <f t="shared" si="4132"/>
        <v>8.9</v>
      </c>
      <c r="BK1480" s="18">
        <f t="shared" si="4133"/>
        <v>8.9</v>
      </c>
      <c r="BL1480" s="18">
        <f t="shared" si="4217"/>
        <v>0</v>
      </c>
      <c r="BM1480" s="18">
        <f t="shared" si="4217"/>
        <v>0</v>
      </c>
      <c r="BN1480" s="18">
        <f t="shared" si="4217"/>
        <v>0</v>
      </c>
      <c r="BO1480" s="18">
        <f t="shared" si="4094"/>
        <v>8.9</v>
      </c>
      <c r="BP1480" s="18">
        <f t="shared" si="4095"/>
        <v>8.9</v>
      </c>
      <c r="BQ1480" s="18">
        <f t="shared" si="4096"/>
        <v>8.9</v>
      </c>
      <c r="BR1480" s="18">
        <f t="shared" si="4217"/>
        <v>0</v>
      </c>
      <c r="BS1480" s="18">
        <f t="shared" si="4217"/>
        <v>0</v>
      </c>
      <c r="BT1480" s="18">
        <f t="shared" si="4217"/>
        <v>0</v>
      </c>
      <c r="BU1480" s="18">
        <f t="shared" si="4076"/>
        <v>8.9</v>
      </c>
      <c r="BV1480" s="18">
        <f t="shared" si="4077"/>
        <v>8.9</v>
      </c>
      <c r="BW1480" s="18">
        <f t="shared" si="4078"/>
        <v>8.9</v>
      </c>
      <c r="BX1480" s="18">
        <f t="shared" si="4217"/>
        <v>0</v>
      </c>
      <c r="BY1480" s="18">
        <f t="shared" si="4217"/>
        <v>0</v>
      </c>
      <c r="BZ1480" s="18">
        <f t="shared" si="4217"/>
        <v>0</v>
      </c>
      <c r="CA1480" s="18">
        <f t="shared" si="4058"/>
        <v>8.9</v>
      </c>
      <c r="CB1480" s="18">
        <f t="shared" si="4059"/>
        <v>8.9</v>
      </c>
      <c r="CC1480" s="18">
        <f t="shared" si="4060"/>
        <v>8.9</v>
      </c>
      <c r="CD1480" s="18">
        <f t="shared" si="4217"/>
        <v>0</v>
      </c>
      <c r="CE1480" s="27"/>
      <c r="CF1480" s="33"/>
    </row>
    <row r="1481" spans="1:84" x14ac:dyDescent="0.3">
      <c r="A1481" s="41" t="s">
        <v>247</v>
      </c>
      <c r="B1481" s="39">
        <v>850</v>
      </c>
      <c r="C1481" s="41"/>
      <c r="D1481" s="41"/>
      <c r="E1481" s="14" t="s">
        <v>573</v>
      </c>
      <c r="F1481" s="18">
        <f t="shared" si="4215"/>
        <v>8.9</v>
      </c>
      <c r="G1481" s="18">
        <f t="shared" si="4215"/>
        <v>8.9</v>
      </c>
      <c r="H1481" s="18">
        <f t="shared" si="4215"/>
        <v>8.9</v>
      </c>
      <c r="I1481" s="18">
        <f t="shared" si="4215"/>
        <v>0</v>
      </c>
      <c r="J1481" s="18">
        <f t="shared" si="4215"/>
        <v>0</v>
      </c>
      <c r="K1481" s="18">
        <f t="shared" si="4215"/>
        <v>0</v>
      </c>
      <c r="L1481" s="18">
        <f t="shared" si="4100"/>
        <v>8.9</v>
      </c>
      <c r="M1481" s="18">
        <f t="shared" si="4101"/>
        <v>8.9</v>
      </c>
      <c r="N1481" s="18">
        <f t="shared" si="4102"/>
        <v>8.9</v>
      </c>
      <c r="O1481" s="18">
        <f t="shared" si="4216"/>
        <v>0</v>
      </c>
      <c r="P1481" s="18">
        <f t="shared" si="4216"/>
        <v>0</v>
      </c>
      <c r="Q1481" s="18">
        <f t="shared" si="4216"/>
        <v>0</v>
      </c>
      <c r="R1481" s="18">
        <f t="shared" si="4216"/>
        <v>0</v>
      </c>
      <c r="S1481" s="18">
        <f t="shared" si="4216"/>
        <v>0</v>
      </c>
      <c r="T1481" s="18">
        <f t="shared" ref="T1481:T1554" si="4218">L1481+O1481+R1481</f>
        <v>8.9</v>
      </c>
      <c r="U1481" s="18">
        <f t="shared" ref="U1481:U1554" si="4219">M1481+P1481+S1481</f>
        <v>8.9</v>
      </c>
      <c r="V1481" s="18">
        <f t="shared" ref="V1481:V1554" si="4220">N1481+Q1481</f>
        <v>8.9</v>
      </c>
      <c r="W1481" s="18">
        <f t="shared" si="4217"/>
        <v>0</v>
      </c>
      <c r="X1481" s="18">
        <f t="shared" si="4217"/>
        <v>0</v>
      </c>
      <c r="Y1481" s="18">
        <f t="shared" si="4217"/>
        <v>0</v>
      </c>
      <c r="Z1481" s="18">
        <f t="shared" si="4217"/>
        <v>0</v>
      </c>
      <c r="AA1481" s="18">
        <f t="shared" si="4217"/>
        <v>0</v>
      </c>
      <c r="AB1481" s="18">
        <f t="shared" si="4217"/>
        <v>0</v>
      </c>
      <c r="AC1481" s="18">
        <f t="shared" si="4033"/>
        <v>8.9</v>
      </c>
      <c r="AD1481" s="18">
        <f t="shared" si="4034"/>
        <v>8.9</v>
      </c>
      <c r="AE1481" s="18">
        <f t="shared" si="4035"/>
        <v>8.9</v>
      </c>
      <c r="AF1481" s="18">
        <f t="shared" si="4217"/>
        <v>0</v>
      </c>
      <c r="AG1481" s="18">
        <f t="shared" si="4217"/>
        <v>0</v>
      </c>
      <c r="AH1481" s="18">
        <f t="shared" si="4217"/>
        <v>0</v>
      </c>
      <c r="AI1481" s="18">
        <f t="shared" si="4166"/>
        <v>8.9</v>
      </c>
      <c r="AJ1481" s="18">
        <f t="shared" si="4167"/>
        <v>8.9</v>
      </c>
      <c r="AK1481" s="18">
        <f t="shared" si="4168"/>
        <v>8.9</v>
      </c>
      <c r="AL1481" s="18">
        <f t="shared" si="4217"/>
        <v>0</v>
      </c>
      <c r="AM1481" s="18">
        <f t="shared" si="4169"/>
        <v>8.9</v>
      </c>
      <c r="AN1481" s="18">
        <f t="shared" si="4217"/>
        <v>0</v>
      </c>
      <c r="AO1481" s="18">
        <f t="shared" si="4217"/>
        <v>0</v>
      </c>
      <c r="AP1481" s="18">
        <f t="shared" si="4217"/>
        <v>0</v>
      </c>
      <c r="AQ1481" s="18">
        <f t="shared" si="4140"/>
        <v>8.9</v>
      </c>
      <c r="AR1481" s="18">
        <f t="shared" si="4141"/>
        <v>8.9</v>
      </c>
      <c r="AS1481" s="18">
        <f t="shared" si="4142"/>
        <v>8.9</v>
      </c>
      <c r="AT1481" s="18">
        <f t="shared" si="4217"/>
        <v>0</v>
      </c>
      <c r="AU1481" s="18">
        <f t="shared" si="4217"/>
        <v>0</v>
      </c>
      <c r="AV1481" s="18">
        <f t="shared" si="4217"/>
        <v>0</v>
      </c>
      <c r="AW1481" s="18">
        <f t="shared" si="4143"/>
        <v>8.9</v>
      </c>
      <c r="AX1481" s="18">
        <f t="shared" si="4144"/>
        <v>8.9</v>
      </c>
      <c r="AY1481" s="18">
        <f t="shared" si="4145"/>
        <v>8.9</v>
      </c>
      <c r="AZ1481" s="18">
        <f t="shared" si="4217"/>
        <v>0</v>
      </c>
      <c r="BA1481" s="18">
        <f t="shared" si="4217"/>
        <v>0</v>
      </c>
      <c r="BB1481" s="18">
        <f t="shared" si="4217"/>
        <v>0</v>
      </c>
      <c r="BC1481" s="18">
        <f t="shared" si="4134"/>
        <v>8.9</v>
      </c>
      <c r="BD1481" s="18">
        <f t="shared" si="4135"/>
        <v>8.9</v>
      </c>
      <c r="BE1481" s="18">
        <f t="shared" si="4136"/>
        <v>8.9</v>
      </c>
      <c r="BF1481" s="18">
        <f t="shared" si="4217"/>
        <v>0</v>
      </c>
      <c r="BG1481" s="18">
        <f t="shared" si="4217"/>
        <v>0</v>
      </c>
      <c r="BH1481" s="18">
        <f t="shared" si="4217"/>
        <v>0</v>
      </c>
      <c r="BI1481" s="18">
        <f t="shared" si="4131"/>
        <v>8.9</v>
      </c>
      <c r="BJ1481" s="18">
        <f t="shared" si="4132"/>
        <v>8.9</v>
      </c>
      <c r="BK1481" s="18">
        <f t="shared" si="4133"/>
        <v>8.9</v>
      </c>
      <c r="BL1481" s="18">
        <f t="shared" si="4217"/>
        <v>0</v>
      </c>
      <c r="BM1481" s="18">
        <f t="shared" si="4217"/>
        <v>0</v>
      </c>
      <c r="BN1481" s="18">
        <f t="shared" si="4217"/>
        <v>0</v>
      </c>
      <c r="BO1481" s="18">
        <f t="shared" si="4094"/>
        <v>8.9</v>
      </c>
      <c r="BP1481" s="18">
        <f t="shared" si="4095"/>
        <v>8.9</v>
      </c>
      <c r="BQ1481" s="18">
        <f t="shared" si="4096"/>
        <v>8.9</v>
      </c>
      <c r="BR1481" s="18">
        <f t="shared" si="4217"/>
        <v>0</v>
      </c>
      <c r="BS1481" s="18">
        <f t="shared" si="4217"/>
        <v>0</v>
      </c>
      <c r="BT1481" s="18">
        <f t="shared" si="4217"/>
        <v>0</v>
      </c>
      <c r="BU1481" s="18">
        <f t="shared" si="4076"/>
        <v>8.9</v>
      </c>
      <c r="BV1481" s="18">
        <f t="shared" si="4077"/>
        <v>8.9</v>
      </c>
      <c r="BW1481" s="18">
        <f t="shared" si="4078"/>
        <v>8.9</v>
      </c>
      <c r="BX1481" s="18">
        <f t="shared" si="4217"/>
        <v>0</v>
      </c>
      <c r="BY1481" s="18">
        <f t="shared" si="4217"/>
        <v>0</v>
      </c>
      <c r="BZ1481" s="18">
        <f t="shared" si="4217"/>
        <v>0</v>
      </c>
      <c r="CA1481" s="18">
        <f t="shared" si="4058"/>
        <v>8.9</v>
      </c>
      <c r="CB1481" s="18">
        <f t="shared" si="4059"/>
        <v>8.9</v>
      </c>
      <c r="CC1481" s="18">
        <f t="shared" si="4060"/>
        <v>8.9</v>
      </c>
      <c r="CD1481" s="18">
        <f t="shared" si="4217"/>
        <v>0</v>
      </c>
      <c r="CE1481" s="27"/>
      <c r="CF1481" s="33"/>
    </row>
    <row r="1482" spans="1:84" ht="31.2" x14ac:dyDescent="0.3">
      <c r="A1482" s="41" t="s">
        <v>247</v>
      </c>
      <c r="B1482" s="39">
        <v>850</v>
      </c>
      <c r="C1482" s="41" t="s">
        <v>149</v>
      </c>
      <c r="D1482" s="41" t="s">
        <v>244</v>
      </c>
      <c r="E1482" s="14" t="s">
        <v>524</v>
      </c>
      <c r="F1482" s="23">
        <v>8.9</v>
      </c>
      <c r="G1482" s="23">
        <v>8.9</v>
      </c>
      <c r="H1482" s="23">
        <v>8.9</v>
      </c>
      <c r="I1482" s="18"/>
      <c r="J1482" s="18"/>
      <c r="K1482" s="18"/>
      <c r="L1482" s="18">
        <f t="shared" si="4100"/>
        <v>8.9</v>
      </c>
      <c r="M1482" s="18">
        <f t="shared" si="4101"/>
        <v>8.9</v>
      </c>
      <c r="N1482" s="18">
        <f t="shared" si="4102"/>
        <v>8.9</v>
      </c>
      <c r="O1482" s="18"/>
      <c r="P1482" s="18"/>
      <c r="Q1482" s="18"/>
      <c r="R1482" s="18"/>
      <c r="S1482" s="18"/>
      <c r="T1482" s="18">
        <f t="shared" si="4218"/>
        <v>8.9</v>
      </c>
      <c r="U1482" s="18">
        <f t="shared" si="4219"/>
        <v>8.9</v>
      </c>
      <c r="V1482" s="18">
        <f t="shared" si="4220"/>
        <v>8.9</v>
      </c>
      <c r="W1482" s="18"/>
      <c r="X1482" s="18"/>
      <c r="Y1482" s="18"/>
      <c r="Z1482" s="18"/>
      <c r="AA1482" s="18"/>
      <c r="AB1482" s="18"/>
      <c r="AC1482" s="18">
        <f t="shared" si="4033"/>
        <v>8.9</v>
      </c>
      <c r="AD1482" s="18">
        <f t="shared" si="4034"/>
        <v>8.9</v>
      </c>
      <c r="AE1482" s="18">
        <f t="shared" si="4035"/>
        <v>8.9</v>
      </c>
      <c r="AF1482" s="18"/>
      <c r="AG1482" s="18"/>
      <c r="AH1482" s="18"/>
      <c r="AI1482" s="18">
        <f t="shared" si="4166"/>
        <v>8.9</v>
      </c>
      <c r="AJ1482" s="18">
        <f t="shared" si="4167"/>
        <v>8.9</v>
      </c>
      <c r="AK1482" s="18">
        <f t="shared" si="4168"/>
        <v>8.9</v>
      </c>
      <c r="AL1482" s="18"/>
      <c r="AM1482" s="18">
        <f t="shared" si="4169"/>
        <v>8.9</v>
      </c>
      <c r="AN1482" s="18"/>
      <c r="AO1482" s="18"/>
      <c r="AP1482" s="18"/>
      <c r="AQ1482" s="18">
        <f t="shared" si="4140"/>
        <v>8.9</v>
      </c>
      <c r="AR1482" s="18">
        <f t="shared" si="4141"/>
        <v>8.9</v>
      </c>
      <c r="AS1482" s="18">
        <f t="shared" si="4142"/>
        <v>8.9</v>
      </c>
      <c r="AT1482" s="18"/>
      <c r="AU1482" s="18"/>
      <c r="AV1482" s="18"/>
      <c r="AW1482" s="18">
        <f t="shared" si="4143"/>
        <v>8.9</v>
      </c>
      <c r="AX1482" s="18">
        <f t="shared" si="4144"/>
        <v>8.9</v>
      </c>
      <c r="AY1482" s="18">
        <f t="shared" si="4145"/>
        <v>8.9</v>
      </c>
      <c r="AZ1482" s="18"/>
      <c r="BA1482" s="18"/>
      <c r="BB1482" s="18"/>
      <c r="BC1482" s="18">
        <f t="shared" si="4134"/>
        <v>8.9</v>
      </c>
      <c r="BD1482" s="18">
        <f t="shared" si="4135"/>
        <v>8.9</v>
      </c>
      <c r="BE1482" s="18">
        <f t="shared" si="4136"/>
        <v>8.9</v>
      </c>
      <c r="BF1482" s="18"/>
      <c r="BG1482" s="18"/>
      <c r="BH1482" s="18"/>
      <c r="BI1482" s="18">
        <f t="shared" si="4131"/>
        <v>8.9</v>
      </c>
      <c r="BJ1482" s="18">
        <f t="shared" si="4132"/>
        <v>8.9</v>
      </c>
      <c r="BK1482" s="18">
        <f t="shared" si="4133"/>
        <v>8.9</v>
      </c>
      <c r="BL1482" s="18"/>
      <c r="BM1482" s="18"/>
      <c r="BN1482" s="18"/>
      <c r="BO1482" s="18">
        <f t="shared" si="4094"/>
        <v>8.9</v>
      </c>
      <c r="BP1482" s="18">
        <f t="shared" si="4095"/>
        <v>8.9</v>
      </c>
      <c r="BQ1482" s="18">
        <f t="shared" si="4096"/>
        <v>8.9</v>
      </c>
      <c r="BR1482" s="18"/>
      <c r="BS1482" s="18"/>
      <c r="BT1482" s="18"/>
      <c r="BU1482" s="18">
        <f t="shared" si="4076"/>
        <v>8.9</v>
      </c>
      <c r="BV1482" s="18">
        <f t="shared" si="4077"/>
        <v>8.9</v>
      </c>
      <c r="BW1482" s="18">
        <f t="shared" si="4078"/>
        <v>8.9</v>
      </c>
      <c r="BX1482" s="18"/>
      <c r="BY1482" s="18"/>
      <c r="BZ1482" s="18"/>
      <c r="CA1482" s="18">
        <f t="shared" si="4058"/>
        <v>8.9</v>
      </c>
      <c r="CB1482" s="18">
        <f t="shared" si="4059"/>
        <v>8.9</v>
      </c>
      <c r="CC1482" s="18">
        <f t="shared" si="4060"/>
        <v>8.9</v>
      </c>
      <c r="CD1482" s="18"/>
      <c r="CE1482" s="27"/>
      <c r="CF1482" s="33"/>
    </row>
    <row r="1483" spans="1:84" ht="31.2" x14ac:dyDescent="0.3">
      <c r="A1483" s="41" t="s">
        <v>248</v>
      </c>
      <c r="B1483" s="39"/>
      <c r="C1483" s="41"/>
      <c r="D1483" s="41"/>
      <c r="E1483" s="14" t="s">
        <v>678</v>
      </c>
      <c r="F1483" s="18">
        <f t="shared" ref="F1483:K1483" si="4221">F1487+F1484</f>
        <v>1872.7</v>
      </c>
      <c r="G1483" s="18">
        <f t="shared" si="4221"/>
        <v>1872.7</v>
      </c>
      <c r="H1483" s="18">
        <f t="shared" si="4221"/>
        <v>1872.7</v>
      </c>
      <c r="I1483" s="18">
        <f t="shared" si="4221"/>
        <v>0</v>
      </c>
      <c r="J1483" s="18">
        <f t="shared" si="4221"/>
        <v>0</v>
      </c>
      <c r="K1483" s="18">
        <f t="shared" si="4221"/>
        <v>0</v>
      </c>
      <c r="L1483" s="18">
        <f t="shared" si="4100"/>
        <v>1872.7</v>
      </c>
      <c r="M1483" s="18">
        <f t="shared" si="4101"/>
        <v>1872.7</v>
      </c>
      <c r="N1483" s="18">
        <f t="shared" si="4102"/>
        <v>1872.7</v>
      </c>
      <c r="O1483" s="18">
        <f t="shared" ref="O1483:S1483" si="4222">O1487+O1484</f>
        <v>0</v>
      </c>
      <c r="P1483" s="18">
        <f t="shared" si="4222"/>
        <v>0</v>
      </c>
      <c r="Q1483" s="18">
        <f t="shared" si="4222"/>
        <v>0</v>
      </c>
      <c r="R1483" s="18">
        <f t="shared" si="4222"/>
        <v>0</v>
      </c>
      <c r="S1483" s="18">
        <f t="shared" si="4222"/>
        <v>0</v>
      </c>
      <c r="T1483" s="18">
        <f t="shared" si="4218"/>
        <v>1872.7</v>
      </c>
      <c r="U1483" s="18">
        <f t="shared" si="4219"/>
        <v>1872.7</v>
      </c>
      <c r="V1483" s="18">
        <f t="shared" si="4220"/>
        <v>1872.7</v>
      </c>
      <c r="W1483" s="18">
        <f t="shared" ref="W1483:CD1483" si="4223">W1487+W1484</f>
        <v>0</v>
      </c>
      <c r="X1483" s="18">
        <f t="shared" ref="X1483:AB1483" si="4224">X1487+X1484</f>
        <v>0</v>
      </c>
      <c r="Y1483" s="18">
        <f t="shared" si="4224"/>
        <v>0</v>
      </c>
      <c r="Z1483" s="18">
        <f t="shared" si="4224"/>
        <v>0</v>
      </c>
      <c r="AA1483" s="18">
        <f t="shared" si="4224"/>
        <v>0</v>
      </c>
      <c r="AB1483" s="18">
        <f t="shared" si="4224"/>
        <v>0</v>
      </c>
      <c r="AC1483" s="18">
        <f t="shared" ref="AC1483:AC1556" si="4225">T1483+W1483+Z1483</f>
        <v>1872.7</v>
      </c>
      <c r="AD1483" s="18">
        <f t="shared" ref="AD1483:AD1556" si="4226">U1483+X1483+AA1483</f>
        <v>1872.7</v>
      </c>
      <c r="AE1483" s="18">
        <f t="shared" ref="AE1483:AE1556" si="4227">V1483+Y1483+AB1483</f>
        <v>1872.7</v>
      </c>
      <c r="AF1483" s="18">
        <f t="shared" ref="AF1483:AH1483" si="4228">AF1487+AF1484</f>
        <v>0</v>
      </c>
      <c r="AG1483" s="18">
        <f t="shared" si="4228"/>
        <v>0</v>
      </c>
      <c r="AH1483" s="18">
        <f t="shared" si="4228"/>
        <v>0</v>
      </c>
      <c r="AI1483" s="18">
        <f t="shared" si="4166"/>
        <v>1872.7</v>
      </c>
      <c r="AJ1483" s="18">
        <f t="shared" si="4167"/>
        <v>1872.7</v>
      </c>
      <c r="AK1483" s="18">
        <f t="shared" si="4168"/>
        <v>1872.7</v>
      </c>
      <c r="AL1483" s="18">
        <f t="shared" ref="AL1483" si="4229">AL1487+AL1484</f>
        <v>0</v>
      </c>
      <c r="AM1483" s="18">
        <f t="shared" si="4169"/>
        <v>1872.7</v>
      </c>
      <c r="AN1483" s="18">
        <f t="shared" ref="AN1483:AP1483" si="4230">AN1487+AN1484</f>
        <v>0</v>
      </c>
      <c r="AO1483" s="18">
        <f t="shared" si="4230"/>
        <v>0</v>
      </c>
      <c r="AP1483" s="18">
        <f t="shared" si="4230"/>
        <v>0</v>
      </c>
      <c r="AQ1483" s="18">
        <f t="shared" si="4140"/>
        <v>1872.7</v>
      </c>
      <c r="AR1483" s="18">
        <f t="shared" si="4141"/>
        <v>1872.7</v>
      </c>
      <c r="AS1483" s="18">
        <f t="shared" si="4142"/>
        <v>1872.7</v>
      </c>
      <c r="AT1483" s="18">
        <f t="shared" ref="AT1483:AV1483" si="4231">AT1487+AT1484</f>
        <v>0</v>
      </c>
      <c r="AU1483" s="18">
        <f t="shared" si="4231"/>
        <v>0</v>
      </c>
      <c r="AV1483" s="18">
        <f t="shared" si="4231"/>
        <v>0</v>
      </c>
      <c r="AW1483" s="18">
        <f t="shared" si="4143"/>
        <v>1872.7</v>
      </c>
      <c r="AX1483" s="18">
        <f t="shared" si="4144"/>
        <v>1872.7</v>
      </c>
      <c r="AY1483" s="18">
        <f t="shared" si="4145"/>
        <v>1872.7</v>
      </c>
      <c r="AZ1483" s="18">
        <f t="shared" ref="AZ1483:BB1483" si="4232">AZ1487+AZ1484</f>
        <v>-84.2</v>
      </c>
      <c r="BA1483" s="18">
        <f t="shared" si="4232"/>
        <v>0</v>
      </c>
      <c r="BB1483" s="18">
        <f t="shared" si="4232"/>
        <v>0</v>
      </c>
      <c r="BC1483" s="18">
        <f t="shared" si="4134"/>
        <v>1788.5</v>
      </c>
      <c r="BD1483" s="18">
        <f t="shared" si="4135"/>
        <v>1872.7</v>
      </c>
      <c r="BE1483" s="18">
        <f t="shared" si="4136"/>
        <v>1872.7</v>
      </c>
      <c r="BF1483" s="18">
        <f t="shared" ref="BF1483:BH1483" si="4233">BF1487+BF1484</f>
        <v>0</v>
      </c>
      <c r="BG1483" s="18">
        <f t="shared" si="4233"/>
        <v>0</v>
      </c>
      <c r="BH1483" s="18">
        <f t="shared" si="4233"/>
        <v>0</v>
      </c>
      <c r="BI1483" s="18">
        <f t="shared" si="4131"/>
        <v>1788.5</v>
      </c>
      <c r="BJ1483" s="18">
        <f t="shared" si="4132"/>
        <v>1872.7</v>
      </c>
      <c r="BK1483" s="18">
        <f t="shared" si="4133"/>
        <v>1872.7</v>
      </c>
      <c r="BL1483" s="18">
        <f t="shared" ref="BL1483:BN1483" si="4234">BL1487+BL1484</f>
        <v>0</v>
      </c>
      <c r="BM1483" s="18">
        <f t="shared" si="4234"/>
        <v>0</v>
      </c>
      <c r="BN1483" s="18">
        <f t="shared" si="4234"/>
        <v>0</v>
      </c>
      <c r="BO1483" s="18">
        <f t="shared" si="4094"/>
        <v>1788.5</v>
      </c>
      <c r="BP1483" s="18">
        <f t="shared" si="4095"/>
        <v>1872.7</v>
      </c>
      <c r="BQ1483" s="18">
        <f t="shared" si="4096"/>
        <v>1872.7</v>
      </c>
      <c r="BR1483" s="18">
        <f t="shared" ref="BR1483:BT1483" si="4235">BR1487+BR1484</f>
        <v>0</v>
      </c>
      <c r="BS1483" s="18">
        <f t="shared" si="4235"/>
        <v>0</v>
      </c>
      <c r="BT1483" s="18">
        <f t="shared" si="4235"/>
        <v>0</v>
      </c>
      <c r="BU1483" s="18">
        <f t="shared" si="4076"/>
        <v>1788.5</v>
      </c>
      <c r="BV1483" s="18">
        <f t="shared" si="4077"/>
        <v>1872.7</v>
      </c>
      <c r="BW1483" s="18">
        <f t="shared" si="4078"/>
        <v>1872.7</v>
      </c>
      <c r="BX1483" s="18">
        <f t="shared" ref="BX1483:BZ1483" si="4236">BX1487+BX1484</f>
        <v>-46.75</v>
      </c>
      <c r="BY1483" s="18">
        <f t="shared" si="4236"/>
        <v>0</v>
      </c>
      <c r="BZ1483" s="18">
        <f t="shared" si="4236"/>
        <v>0</v>
      </c>
      <c r="CA1483" s="18">
        <f t="shared" si="4058"/>
        <v>1741.75</v>
      </c>
      <c r="CB1483" s="18">
        <f t="shared" si="4059"/>
        <v>1872.7</v>
      </c>
      <c r="CC1483" s="18">
        <f t="shared" si="4060"/>
        <v>1872.7</v>
      </c>
      <c r="CD1483" s="18">
        <f t="shared" si="4223"/>
        <v>0</v>
      </c>
      <c r="CE1483" s="27"/>
      <c r="CF1483" s="33"/>
    </row>
    <row r="1484" spans="1:84" ht="93.6" x14ac:dyDescent="0.3">
      <c r="A1484" s="41" t="s">
        <v>248</v>
      </c>
      <c r="B1484" s="39">
        <v>100</v>
      </c>
      <c r="C1484" s="41"/>
      <c r="D1484" s="41"/>
      <c r="E1484" s="14" t="s">
        <v>550</v>
      </c>
      <c r="F1484" s="18">
        <f t="shared" ref="F1484:K1485" si="4237">F1485</f>
        <v>84.2</v>
      </c>
      <c r="G1484" s="18">
        <f t="shared" si="4237"/>
        <v>84.2</v>
      </c>
      <c r="H1484" s="18">
        <f t="shared" si="4237"/>
        <v>84.2</v>
      </c>
      <c r="I1484" s="18">
        <f t="shared" si="4237"/>
        <v>0</v>
      </c>
      <c r="J1484" s="18">
        <f t="shared" si="4237"/>
        <v>0</v>
      </c>
      <c r="K1484" s="18">
        <f t="shared" si="4237"/>
        <v>0</v>
      </c>
      <c r="L1484" s="18">
        <f t="shared" si="4100"/>
        <v>84.2</v>
      </c>
      <c r="M1484" s="18">
        <f t="shared" si="4101"/>
        <v>84.2</v>
      </c>
      <c r="N1484" s="18">
        <f t="shared" si="4102"/>
        <v>84.2</v>
      </c>
      <c r="O1484" s="18">
        <f t="shared" ref="O1484:S1485" si="4238">O1485</f>
        <v>0</v>
      </c>
      <c r="P1484" s="18">
        <f t="shared" si="4238"/>
        <v>0</v>
      </c>
      <c r="Q1484" s="18">
        <f t="shared" si="4238"/>
        <v>0</v>
      </c>
      <c r="R1484" s="18">
        <f t="shared" si="4238"/>
        <v>0</v>
      </c>
      <c r="S1484" s="18">
        <f t="shared" si="4238"/>
        <v>0</v>
      </c>
      <c r="T1484" s="18">
        <f t="shared" si="4218"/>
        <v>84.2</v>
      </c>
      <c r="U1484" s="18">
        <f t="shared" si="4219"/>
        <v>84.2</v>
      </c>
      <c r="V1484" s="18">
        <f t="shared" si="4220"/>
        <v>84.2</v>
      </c>
      <c r="W1484" s="18">
        <f t="shared" ref="W1484:CD1485" si="4239">W1485</f>
        <v>0</v>
      </c>
      <c r="X1484" s="18">
        <f t="shared" si="4239"/>
        <v>0</v>
      </c>
      <c r="Y1484" s="18">
        <f t="shared" si="4239"/>
        <v>0</v>
      </c>
      <c r="Z1484" s="18">
        <f t="shared" si="4239"/>
        <v>0</v>
      </c>
      <c r="AA1484" s="18">
        <f t="shared" si="4239"/>
        <v>0</v>
      </c>
      <c r="AB1484" s="18">
        <f t="shared" si="4239"/>
        <v>0</v>
      </c>
      <c r="AC1484" s="18">
        <f t="shared" si="4225"/>
        <v>84.2</v>
      </c>
      <c r="AD1484" s="18">
        <f t="shared" si="4226"/>
        <v>84.2</v>
      </c>
      <c r="AE1484" s="18">
        <f t="shared" si="4227"/>
        <v>84.2</v>
      </c>
      <c r="AF1484" s="18">
        <f t="shared" si="4239"/>
        <v>0</v>
      </c>
      <c r="AG1484" s="18">
        <f t="shared" si="4239"/>
        <v>0</v>
      </c>
      <c r="AH1484" s="18">
        <f t="shared" si="4239"/>
        <v>0</v>
      </c>
      <c r="AI1484" s="18">
        <f t="shared" si="4166"/>
        <v>84.2</v>
      </c>
      <c r="AJ1484" s="18">
        <f t="shared" si="4167"/>
        <v>84.2</v>
      </c>
      <c r="AK1484" s="18">
        <f t="shared" si="4168"/>
        <v>84.2</v>
      </c>
      <c r="AL1484" s="18">
        <f t="shared" si="4239"/>
        <v>0</v>
      </c>
      <c r="AM1484" s="18">
        <f t="shared" si="4169"/>
        <v>84.2</v>
      </c>
      <c r="AN1484" s="18">
        <f t="shared" si="4239"/>
        <v>0</v>
      </c>
      <c r="AO1484" s="18">
        <f t="shared" si="4239"/>
        <v>0</v>
      </c>
      <c r="AP1484" s="18">
        <f t="shared" si="4239"/>
        <v>0</v>
      </c>
      <c r="AQ1484" s="18">
        <f t="shared" si="4140"/>
        <v>84.2</v>
      </c>
      <c r="AR1484" s="18">
        <f t="shared" si="4141"/>
        <v>84.2</v>
      </c>
      <c r="AS1484" s="18">
        <f t="shared" si="4142"/>
        <v>84.2</v>
      </c>
      <c r="AT1484" s="18">
        <f t="shared" si="4239"/>
        <v>0</v>
      </c>
      <c r="AU1484" s="18">
        <f t="shared" si="4239"/>
        <v>0</v>
      </c>
      <c r="AV1484" s="18">
        <f t="shared" si="4239"/>
        <v>0</v>
      </c>
      <c r="AW1484" s="18">
        <f t="shared" si="4143"/>
        <v>84.2</v>
      </c>
      <c r="AX1484" s="18">
        <f t="shared" si="4144"/>
        <v>84.2</v>
      </c>
      <c r="AY1484" s="18">
        <f t="shared" si="4145"/>
        <v>84.2</v>
      </c>
      <c r="AZ1484" s="18">
        <f t="shared" si="4239"/>
        <v>0</v>
      </c>
      <c r="BA1484" s="18">
        <f t="shared" si="4239"/>
        <v>0</v>
      </c>
      <c r="BB1484" s="18">
        <f t="shared" si="4239"/>
        <v>0</v>
      </c>
      <c r="BC1484" s="18">
        <f t="shared" si="4134"/>
        <v>84.2</v>
      </c>
      <c r="BD1484" s="18">
        <f t="shared" si="4135"/>
        <v>84.2</v>
      </c>
      <c r="BE1484" s="18">
        <f t="shared" si="4136"/>
        <v>84.2</v>
      </c>
      <c r="BF1484" s="18">
        <f t="shared" si="4239"/>
        <v>0</v>
      </c>
      <c r="BG1484" s="18">
        <f t="shared" si="4239"/>
        <v>0</v>
      </c>
      <c r="BH1484" s="18">
        <f t="shared" si="4239"/>
        <v>0</v>
      </c>
      <c r="BI1484" s="18">
        <f t="shared" si="4131"/>
        <v>84.2</v>
      </c>
      <c r="BJ1484" s="18">
        <f t="shared" si="4132"/>
        <v>84.2</v>
      </c>
      <c r="BK1484" s="18">
        <f t="shared" si="4133"/>
        <v>84.2</v>
      </c>
      <c r="BL1484" s="18">
        <f t="shared" si="4239"/>
        <v>0</v>
      </c>
      <c r="BM1484" s="18">
        <f t="shared" si="4239"/>
        <v>0</v>
      </c>
      <c r="BN1484" s="18">
        <f t="shared" si="4239"/>
        <v>0</v>
      </c>
      <c r="BO1484" s="18">
        <f t="shared" si="4094"/>
        <v>84.2</v>
      </c>
      <c r="BP1484" s="18">
        <f t="shared" si="4095"/>
        <v>84.2</v>
      </c>
      <c r="BQ1484" s="18">
        <f t="shared" si="4096"/>
        <v>84.2</v>
      </c>
      <c r="BR1484" s="18">
        <f t="shared" si="4239"/>
        <v>0</v>
      </c>
      <c r="BS1484" s="18">
        <f t="shared" si="4239"/>
        <v>0</v>
      </c>
      <c r="BT1484" s="18">
        <f t="shared" si="4239"/>
        <v>0</v>
      </c>
      <c r="BU1484" s="18">
        <f t="shared" si="4076"/>
        <v>84.2</v>
      </c>
      <c r="BV1484" s="18">
        <f t="shared" si="4077"/>
        <v>84.2</v>
      </c>
      <c r="BW1484" s="18">
        <f t="shared" si="4078"/>
        <v>84.2</v>
      </c>
      <c r="BX1484" s="18">
        <f t="shared" si="4239"/>
        <v>0</v>
      </c>
      <c r="BY1484" s="18">
        <f t="shared" si="4239"/>
        <v>0</v>
      </c>
      <c r="BZ1484" s="18">
        <f t="shared" si="4239"/>
        <v>0</v>
      </c>
      <c r="CA1484" s="18">
        <f t="shared" si="4058"/>
        <v>84.2</v>
      </c>
      <c r="CB1484" s="18">
        <f t="shared" si="4059"/>
        <v>84.2</v>
      </c>
      <c r="CC1484" s="18">
        <f t="shared" si="4060"/>
        <v>84.2</v>
      </c>
      <c r="CD1484" s="18">
        <f t="shared" si="4239"/>
        <v>0</v>
      </c>
      <c r="CE1484" s="27"/>
      <c r="CF1484" s="33"/>
    </row>
    <row r="1485" spans="1:84" ht="31.2" x14ac:dyDescent="0.3">
      <c r="A1485" s="41" t="s">
        <v>248</v>
      </c>
      <c r="B1485" s="39">
        <v>120</v>
      </c>
      <c r="C1485" s="41"/>
      <c r="D1485" s="41"/>
      <c r="E1485" s="14" t="s">
        <v>558</v>
      </c>
      <c r="F1485" s="18">
        <f t="shared" si="4237"/>
        <v>84.2</v>
      </c>
      <c r="G1485" s="18">
        <f t="shared" si="4237"/>
        <v>84.2</v>
      </c>
      <c r="H1485" s="18">
        <f t="shared" si="4237"/>
        <v>84.2</v>
      </c>
      <c r="I1485" s="18">
        <f t="shared" si="4237"/>
        <v>0</v>
      </c>
      <c r="J1485" s="18">
        <f t="shared" si="4237"/>
        <v>0</v>
      </c>
      <c r="K1485" s="18">
        <f t="shared" si="4237"/>
        <v>0</v>
      </c>
      <c r="L1485" s="18">
        <f t="shared" si="4100"/>
        <v>84.2</v>
      </c>
      <c r="M1485" s="18">
        <f t="shared" si="4101"/>
        <v>84.2</v>
      </c>
      <c r="N1485" s="18">
        <f t="shared" si="4102"/>
        <v>84.2</v>
      </c>
      <c r="O1485" s="18">
        <f t="shared" si="4238"/>
        <v>0</v>
      </c>
      <c r="P1485" s="18">
        <f t="shared" si="4238"/>
        <v>0</v>
      </c>
      <c r="Q1485" s="18">
        <f t="shared" si="4238"/>
        <v>0</v>
      </c>
      <c r="R1485" s="18">
        <f t="shared" si="4238"/>
        <v>0</v>
      </c>
      <c r="S1485" s="18">
        <f t="shared" si="4238"/>
        <v>0</v>
      </c>
      <c r="T1485" s="18">
        <f t="shared" si="4218"/>
        <v>84.2</v>
      </c>
      <c r="U1485" s="18">
        <f t="shared" si="4219"/>
        <v>84.2</v>
      </c>
      <c r="V1485" s="18">
        <f t="shared" si="4220"/>
        <v>84.2</v>
      </c>
      <c r="W1485" s="18">
        <f t="shared" si="4239"/>
        <v>0</v>
      </c>
      <c r="X1485" s="18">
        <f t="shared" si="4239"/>
        <v>0</v>
      </c>
      <c r="Y1485" s="18">
        <f t="shared" si="4239"/>
        <v>0</v>
      </c>
      <c r="Z1485" s="18">
        <f t="shared" si="4239"/>
        <v>0</v>
      </c>
      <c r="AA1485" s="18">
        <f t="shared" si="4239"/>
        <v>0</v>
      </c>
      <c r="AB1485" s="18">
        <f t="shared" si="4239"/>
        <v>0</v>
      </c>
      <c r="AC1485" s="18">
        <f t="shared" si="4225"/>
        <v>84.2</v>
      </c>
      <c r="AD1485" s="18">
        <f t="shared" si="4226"/>
        <v>84.2</v>
      </c>
      <c r="AE1485" s="18">
        <f t="shared" si="4227"/>
        <v>84.2</v>
      </c>
      <c r="AF1485" s="18">
        <f t="shared" si="4239"/>
        <v>0</v>
      </c>
      <c r="AG1485" s="18">
        <f t="shared" si="4239"/>
        <v>0</v>
      </c>
      <c r="AH1485" s="18">
        <f t="shared" si="4239"/>
        <v>0</v>
      </c>
      <c r="AI1485" s="18">
        <f t="shared" si="4166"/>
        <v>84.2</v>
      </c>
      <c r="AJ1485" s="18">
        <f t="shared" si="4167"/>
        <v>84.2</v>
      </c>
      <c r="AK1485" s="18">
        <f t="shared" si="4168"/>
        <v>84.2</v>
      </c>
      <c r="AL1485" s="18">
        <f t="shared" si="4239"/>
        <v>0</v>
      </c>
      <c r="AM1485" s="18">
        <f t="shared" si="4169"/>
        <v>84.2</v>
      </c>
      <c r="AN1485" s="18">
        <f t="shared" si="4239"/>
        <v>0</v>
      </c>
      <c r="AO1485" s="18">
        <f t="shared" si="4239"/>
        <v>0</v>
      </c>
      <c r="AP1485" s="18">
        <f t="shared" si="4239"/>
        <v>0</v>
      </c>
      <c r="AQ1485" s="18">
        <f t="shared" si="4140"/>
        <v>84.2</v>
      </c>
      <c r="AR1485" s="18">
        <f t="shared" si="4141"/>
        <v>84.2</v>
      </c>
      <c r="AS1485" s="18">
        <f t="shared" si="4142"/>
        <v>84.2</v>
      </c>
      <c r="AT1485" s="18">
        <f t="shared" si="4239"/>
        <v>0</v>
      </c>
      <c r="AU1485" s="18">
        <f t="shared" si="4239"/>
        <v>0</v>
      </c>
      <c r="AV1485" s="18">
        <f t="shared" si="4239"/>
        <v>0</v>
      </c>
      <c r="AW1485" s="18">
        <f t="shared" si="4143"/>
        <v>84.2</v>
      </c>
      <c r="AX1485" s="18">
        <f t="shared" si="4144"/>
        <v>84.2</v>
      </c>
      <c r="AY1485" s="18">
        <f t="shared" si="4145"/>
        <v>84.2</v>
      </c>
      <c r="AZ1485" s="18">
        <f t="shared" si="4239"/>
        <v>0</v>
      </c>
      <c r="BA1485" s="18">
        <f t="shared" si="4239"/>
        <v>0</v>
      </c>
      <c r="BB1485" s="18">
        <f t="shared" si="4239"/>
        <v>0</v>
      </c>
      <c r="BC1485" s="18">
        <f t="shared" si="4134"/>
        <v>84.2</v>
      </c>
      <c r="BD1485" s="18">
        <f t="shared" si="4135"/>
        <v>84.2</v>
      </c>
      <c r="BE1485" s="18">
        <f t="shared" si="4136"/>
        <v>84.2</v>
      </c>
      <c r="BF1485" s="18">
        <f t="shared" si="4239"/>
        <v>0</v>
      </c>
      <c r="BG1485" s="18">
        <f t="shared" si="4239"/>
        <v>0</v>
      </c>
      <c r="BH1485" s="18">
        <f t="shared" si="4239"/>
        <v>0</v>
      </c>
      <c r="BI1485" s="18">
        <f t="shared" si="4131"/>
        <v>84.2</v>
      </c>
      <c r="BJ1485" s="18">
        <f t="shared" si="4132"/>
        <v>84.2</v>
      </c>
      <c r="BK1485" s="18">
        <f t="shared" si="4133"/>
        <v>84.2</v>
      </c>
      <c r="BL1485" s="18">
        <f t="shared" si="4239"/>
        <v>0</v>
      </c>
      <c r="BM1485" s="18">
        <f t="shared" si="4239"/>
        <v>0</v>
      </c>
      <c r="BN1485" s="18">
        <f t="shared" si="4239"/>
        <v>0</v>
      </c>
      <c r="BO1485" s="18">
        <f t="shared" si="4094"/>
        <v>84.2</v>
      </c>
      <c r="BP1485" s="18">
        <f t="shared" si="4095"/>
        <v>84.2</v>
      </c>
      <c r="BQ1485" s="18">
        <f t="shared" si="4096"/>
        <v>84.2</v>
      </c>
      <c r="BR1485" s="18">
        <f t="shared" si="4239"/>
        <v>0</v>
      </c>
      <c r="BS1485" s="18">
        <f t="shared" si="4239"/>
        <v>0</v>
      </c>
      <c r="BT1485" s="18">
        <f t="shared" si="4239"/>
        <v>0</v>
      </c>
      <c r="BU1485" s="18">
        <f t="shared" si="4076"/>
        <v>84.2</v>
      </c>
      <c r="BV1485" s="18">
        <f t="shared" si="4077"/>
        <v>84.2</v>
      </c>
      <c r="BW1485" s="18">
        <f t="shared" si="4078"/>
        <v>84.2</v>
      </c>
      <c r="BX1485" s="18">
        <f t="shared" si="4239"/>
        <v>0</v>
      </c>
      <c r="BY1485" s="18">
        <f t="shared" si="4239"/>
        <v>0</v>
      </c>
      <c r="BZ1485" s="18">
        <f t="shared" si="4239"/>
        <v>0</v>
      </c>
      <c r="CA1485" s="18">
        <f t="shared" si="4058"/>
        <v>84.2</v>
      </c>
      <c r="CB1485" s="18">
        <f t="shared" si="4059"/>
        <v>84.2</v>
      </c>
      <c r="CC1485" s="18">
        <f t="shared" si="4060"/>
        <v>84.2</v>
      </c>
      <c r="CD1485" s="18">
        <f t="shared" si="4239"/>
        <v>0</v>
      </c>
      <c r="CE1485" s="27"/>
      <c r="CF1485" s="33"/>
    </row>
    <row r="1486" spans="1:84" ht="31.2" x14ac:dyDescent="0.3">
      <c r="A1486" s="41" t="s">
        <v>248</v>
      </c>
      <c r="B1486" s="39">
        <v>120</v>
      </c>
      <c r="C1486" s="41" t="s">
        <v>149</v>
      </c>
      <c r="D1486" s="41" t="s">
        <v>244</v>
      </c>
      <c r="E1486" s="14" t="s">
        <v>524</v>
      </c>
      <c r="F1486" s="23">
        <v>84.2</v>
      </c>
      <c r="G1486" s="23">
        <v>84.2</v>
      </c>
      <c r="H1486" s="23">
        <v>84.2</v>
      </c>
      <c r="I1486" s="18"/>
      <c r="J1486" s="18"/>
      <c r="K1486" s="18"/>
      <c r="L1486" s="18">
        <f t="shared" si="4100"/>
        <v>84.2</v>
      </c>
      <c r="M1486" s="18">
        <f t="shared" si="4101"/>
        <v>84.2</v>
      </c>
      <c r="N1486" s="18">
        <f t="shared" si="4102"/>
        <v>84.2</v>
      </c>
      <c r="O1486" s="18"/>
      <c r="P1486" s="18"/>
      <c r="Q1486" s="18"/>
      <c r="R1486" s="18"/>
      <c r="S1486" s="18"/>
      <c r="T1486" s="18">
        <f t="shared" si="4218"/>
        <v>84.2</v>
      </c>
      <c r="U1486" s="18">
        <f t="shared" si="4219"/>
        <v>84.2</v>
      </c>
      <c r="V1486" s="18">
        <f t="shared" si="4220"/>
        <v>84.2</v>
      </c>
      <c r="W1486" s="18"/>
      <c r="X1486" s="18"/>
      <c r="Y1486" s="18"/>
      <c r="Z1486" s="18"/>
      <c r="AA1486" s="18"/>
      <c r="AB1486" s="18"/>
      <c r="AC1486" s="18">
        <f t="shared" si="4225"/>
        <v>84.2</v>
      </c>
      <c r="AD1486" s="18">
        <f t="shared" si="4226"/>
        <v>84.2</v>
      </c>
      <c r="AE1486" s="18">
        <f t="shared" si="4227"/>
        <v>84.2</v>
      </c>
      <c r="AF1486" s="18"/>
      <c r="AG1486" s="18"/>
      <c r="AH1486" s="18"/>
      <c r="AI1486" s="18">
        <f t="shared" si="4166"/>
        <v>84.2</v>
      </c>
      <c r="AJ1486" s="18">
        <f t="shared" si="4167"/>
        <v>84.2</v>
      </c>
      <c r="AK1486" s="18">
        <f t="shared" si="4168"/>
        <v>84.2</v>
      </c>
      <c r="AL1486" s="18"/>
      <c r="AM1486" s="18">
        <f t="shared" si="4169"/>
        <v>84.2</v>
      </c>
      <c r="AN1486" s="18"/>
      <c r="AO1486" s="18"/>
      <c r="AP1486" s="18"/>
      <c r="AQ1486" s="18">
        <f t="shared" si="4140"/>
        <v>84.2</v>
      </c>
      <c r="AR1486" s="18">
        <f t="shared" si="4141"/>
        <v>84.2</v>
      </c>
      <c r="AS1486" s="18">
        <f t="shared" si="4142"/>
        <v>84.2</v>
      </c>
      <c r="AT1486" s="18"/>
      <c r="AU1486" s="18"/>
      <c r="AV1486" s="18"/>
      <c r="AW1486" s="18">
        <f t="shared" si="4143"/>
        <v>84.2</v>
      </c>
      <c r="AX1486" s="18">
        <f t="shared" si="4144"/>
        <v>84.2</v>
      </c>
      <c r="AY1486" s="18">
        <f t="shared" si="4145"/>
        <v>84.2</v>
      </c>
      <c r="AZ1486" s="18"/>
      <c r="BA1486" s="18"/>
      <c r="BB1486" s="18"/>
      <c r="BC1486" s="18">
        <f t="shared" si="4134"/>
        <v>84.2</v>
      </c>
      <c r="BD1486" s="18">
        <f t="shared" si="4135"/>
        <v>84.2</v>
      </c>
      <c r="BE1486" s="18">
        <f t="shared" si="4136"/>
        <v>84.2</v>
      </c>
      <c r="BF1486" s="18"/>
      <c r="BG1486" s="18"/>
      <c r="BH1486" s="18"/>
      <c r="BI1486" s="18">
        <f t="shared" si="4131"/>
        <v>84.2</v>
      </c>
      <c r="BJ1486" s="18">
        <f t="shared" si="4132"/>
        <v>84.2</v>
      </c>
      <c r="BK1486" s="18">
        <f t="shared" si="4133"/>
        <v>84.2</v>
      </c>
      <c r="BL1486" s="18"/>
      <c r="BM1486" s="18"/>
      <c r="BN1486" s="18"/>
      <c r="BO1486" s="18">
        <f t="shared" si="4094"/>
        <v>84.2</v>
      </c>
      <c r="BP1486" s="18">
        <f t="shared" si="4095"/>
        <v>84.2</v>
      </c>
      <c r="BQ1486" s="18">
        <f t="shared" si="4096"/>
        <v>84.2</v>
      </c>
      <c r="BR1486" s="18"/>
      <c r="BS1486" s="18"/>
      <c r="BT1486" s="18"/>
      <c r="BU1486" s="18">
        <f t="shared" si="4076"/>
        <v>84.2</v>
      </c>
      <c r="BV1486" s="18">
        <f t="shared" si="4077"/>
        <v>84.2</v>
      </c>
      <c r="BW1486" s="18">
        <f t="shared" si="4078"/>
        <v>84.2</v>
      </c>
      <c r="BX1486" s="18"/>
      <c r="BY1486" s="18"/>
      <c r="BZ1486" s="18"/>
      <c r="CA1486" s="18">
        <f t="shared" si="4058"/>
        <v>84.2</v>
      </c>
      <c r="CB1486" s="18">
        <f t="shared" si="4059"/>
        <v>84.2</v>
      </c>
      <c r="CC1486" s="18">
        <f t="shared" si="4060"/>
        <v>84.2</v>
      </c>
      <c r="CD1486" s="18"/>
      <c r="CE1486" s="27"/>
      <c r="CF1486" s="33"/>
    </row>
    <row r="1487" spans="1:84" ht="31.2" x14ac:dyDescent="0.3">
      <c r="A1487" s="41" t="s">
        <v>248</v>
      </c>
      <c r="B1487" s="39">
        <v>200</v>
      </c>
      <c r="C1487" s="41"/>
      <c r="D1487" s="41"/>
      <c r="E1487" s="14" t="s">
        <v>551</v>
      </c>
      <c r="F1487" s="18">
        <f t="shared" ref="F1487:K1488" si="4240">F1488</f>
        <v>1788.5</v>
      </c>
      <c r="G1487" s="18">
        <f t="shared" si="4240"/>
        <v>1788.5</v>
      </c>
      <c r="H1487" s="18">
        <f t="shared" si="4240"/>
        <v>1788.5</v>
      </c>
      <c r="I1487" s="18">
        <f t="shared" si="4240"/>
        <v>0</v>
      </c>
      <c r="J1487" s="18">
        <f t="shared" si="4240"/>
        <v>0</v>
      </c>
      <c r="K1487" s="18">
        <f t="shared" si="4240"/>
        <v>0</v>
      </c>
      <c r="L1487" s="18">
        <f t="shared" si="4100"/>
        <v>1788.5</v>
      </c>
      <c r="M1487" s="18">
        <f t="shared" si="4101"/>
        <v>1788.5</v>
      </c>
      <c r="N1487" s="18">
        <f t="shared" si="4102"/>
        <v>1788.5</v>
      </c>
      <c r="O1487" s="18">
        <f t="shared" ref="O1487:S1488" si="4241">O1488</f>
        <v>0</v>
      </c>
      <c r="P1487" s="18">
        <f t="shared" si="4241"/>
        <v>0</v>
      </c>
      <c r="Q1487" s="18">
        <f t="shared" si="4241"/>
        <v>0</v>
      </c>
      <c r="R1487" s="18">
        <f t="shared" si="4241"/>
        <v>0</v>
      </c>
      <c r="S1487" s="18">
        <f t="shared" si="4241"/>
        <v>0</v>
      </c>
      <c r="T1487" s="18">
        <f t="shared" si="4218"/>
        <v>1788.5</v>
      </c>
      <c r="U1487" s="18">
        <f t="shared" si="4219"/>
        <v>1788.5</v>
      </c>
      <c r="V1487" s="18">
        <f t="shared" si="4220"/>
        <v>1788.5</v>
      </c>
      <c r="W1487" s="18">
        <f t="shared" ref="W1487:CD1488" si="4242">W1488</f>
        <v>0</v>
      </c>
      <c r="X1487" s="18">
        <f t="shared" si="4242"/>
        <v>0</v>
      </c>
      <c r="Y1487" s="18">
        <f t="shared" si="4242"/>
        <v>0</v>
      </c>
      <c r="Z1487" s="18">
        <f t="shared" si="4242"/>
        <v>0</v>
      </c>
      <c r="AA1487" s="18">
        <f t="shared" si="4242"/>
        <v>0</v>
      </c>
      <c r="AB1487" s="18">
        <f t="shared" si="4242"/>
        <v>0</v>
      </c>
      <c r="AC1487" s="18">
        <f t="shared" si="4225"/>
        <v>1788.5</v>
      </c>
      <c r="AD1487" s="18">
        <f t="shared" si="4226"/>
        <v>1788.5</v>
      </c>
      <c r="AE1487" s="18">
        <f t="shared" si="4227"/>
        <v>1788.5</v>
      </c>
      <c r="AF1487" s="18">
        <f t="shared" si="4242"/>
        <v>0</v>
      </c>
      <c r="AG1487" s="18">
        <f t="shared" si="4242"/>
        <v>0</v>
      </c>
      <c r="AH1487" s="18">
        <f t="shared" si="4242"/>
        <v>0</v>
      </c>
      <c r="AI1487" s="18">
        <f t="shared" si="4166"/>
        <v>1788.5</v>
      </c>
      <c r="AJ1487" s="18">
        <f t="shared" si="4167"/>
        <v>1788.5</v>
      </c>
      <c r="AK1487" s="18">
        <f t="shared" si="4168"/>
        <v>1788.5</v>
      </c>
      <c r="AL1487" s="18">
        <f t="shared" si="4242"/>
        <v>0</v>
      </c>
      <c r="AM1487" s="18">
        <f t="shared" si="4169"/>
        <v>1788.5</v>
      </c>
      <c r="AN1487" s="18">
        <f t="shared" si="4242"/>
        <v>0</v>
      </c>
      <c r="AO1487" s="18">
        <f t="shared" si="4242"/>
        <v>0</v>
      </c>
      <c r="AP1487" s="18">
        <f t="shared" si="4242"/>
        <v>0</v>
      </c>
      <c r="AQ1487" s="18">
        <f t="shared" si="4140"/>
        <v>1788.5</v>
      </c>
      <c r="AR1487" s="18">
        <f t="shared" si="4141"/>
        <v>1788.5</v>
      </c>
      <c r="AS1487" s="18">
        <f t="shared" si="4142"/>
        <v>1788.5</v>
      </c>
      <c r="AT1487" s="18">
        <f t="shared" si="4242"/>
        <v>0</v>
      </c>
      <c r="AU1487" s="18">
        <f t="shared" si="4242"/>
        <v>0</v>
      </c>
      <c r="AV1487" s="18">
        <f t="shared" si="4242"/>
        <v>0</v>
      </c>
      <c r="AW1487" s="18">
        <f t="shared" si="4143"/>
        <v>1788.5</v>
      </c>
      <c r="AX1487" s="18">
        <f t="shared" si="4144"/>
        <v>1788.5</v>
      </c>
      <c r="AY1487" s="18">
        <f t="shared" si="4145"/>
        <v>1788.5</v>
      </c>
      <c r="AZ1487" s="18">
        <f t="shared" si="4242"/>
        <v>-84.2</v>
      </c>
      <c r="BA1487" s="18">
        <f t="shared" si="4242"/>
        <v>0</v>
      </c>
      <c r="BB1487" s="18">
        <f t="shared" si="4242"/>
        <v>0</v>
      </c>
      <c r="BC1487" s="18">
        <f t="shared" si="4134"/>
        <v>1704.3</v>
      </c>
      <c r="BD1487" s="18">
        <f t="shared" si="4135"/>
        <v>1788.5</v>
      </c>
      <c r="BE1487" s="18">
        <f t="shared" si="4136"/>
        <v>1788.5</v>
      </c>
      <c r="BF1487" s="18">
        <f t="shared" si="4242"/>
        <v>0</v>
      </c>
      <c r="BG1487" s="18">
        <f t="shared" si="4242"/>
        <v>0</v>
      </c>
      <c r="BH1487" s="18">
        <f t="shared" si="4242"/>
        <v>0</v>
      </c>
      <c r="BI1487" s="18">
        <f t="shared" si="4131"/>
        <v>1704.3</v>
      </c>
      <c r="BJ1487" s="18">
        <f t="shared" si="4132"/>
        <v>1788.5</v>
      </c>
      <c r="BK1487" s="18">
        <f t="shared" si="4133"/>
        <v>1788.5</v>
      </c>
      <c r="BL1487" s="18">
        <f t="shared" si="4242"/>
        <v>0</v>
      </c>
      <c r="BM1487" s="18">
        <f t="shared" si="4242"/>
        <v>0</v>
      </c>
      <c r="BN1487" s="18">
        <f t="shared" si="4242"/>
        <v>0</v>
      </c>
      <c r="BO1487" s="18">
        <f t="shared" si="4094"/>
        <v>1704.3</v>
      </c>
      <c r="BP1487" s="18">
        <f t="shared" si="4095"/>
        <v>1788.5</v>
      </c>
      <c r="BQ1487" s="18">
        <f t="shared" si="4096"/>
        <v>1788.5</v>
      </c>
      <c r="BR1487" s="18">
        <f t="shared" si="4242"/>
        <v>0</v>
      </c>
      <c r="BS1487" s="18">
        <f t="shared" si="4242"/>
        <v>0</v>
      </c>
      <c r="BT1487" s="18">
        <f t="shared" si="4242"/>
        <v>0</v>
      </c>
      <c r="BU1487" s="18">
        <f t="shared" si="4076"/>
        <v>1704.3</v>
      </c>
      <c r="BV1487" s="18">
        <f t="shared" si="4077"/>
        <v>1788.5</v>
      </c>
      <c r="BW1487" s="18">
        <f t="shared" si="4078"/>
        <v>1788.5</v>
      </c>
      <c r="BX1487" s="18">
        <f t="shared" si="4242"/>
        <v>-46.75</v>
      </c>
      <c r="BY1487" s="18">
        <f t="shared" si="4242"/>
        <v>0</v>
      </c>
      <c r="BZ1487" s="18">
        <f t="shared" si="4242"/>
        <v>0</v>
      </c>
      <c r="CA1487" s="18">
        <f t="shared" si="4058"/>
        <v>1657.55</v>
      </c>
      <c r="CB1487" s="18">
        <f t="shared" si="4059"/>
        <v>1788.5</v>
      </c>
      <c r="CC1487" s="18">
        <f t="shared" si="4060"/>
        <v>1788.5</v>
      </c>
      <c r="CD1487" s="18">
        <f t="shared" si="4242"/>
        <v>0</v>
      </c>
      <c r="CE1487" s="27"/>
      <c r="CF1487" s="33"/>
    </row>
    <row r="1488" spans="1:84" ht="46.8" x14ac:dyDescent="0.3">
      <c r="A1488" s="41" t="s">
        <v>248</v>
      </c>
      <c r="B1488" s="39">
        <v>240</v>
      </c>
      <c r="C1488" s="41"/>
      <c r="D1488" s="41"/>
      <c r="E1488" s="14" t="s">
        <v>559</v>
      </c>
      <c r="F1488" s="18">
        <f t="shared" si="4240"/>
        <v>1788.5</v>
      </c>
      <c r="G1488" s="18">
        <f t="shared" si="4240"/>
        <v>1788.5</v>
      </c>
      <c r="H1488" s="18">
        <f t="shared" si="4240"/>
        <v>1788.5</v>
      </c>
      <c r="I1488" s="18">
        <f t="shared" si="4240"/>
        <v>0</v>
      </c>
      <c r="J1488" s="18">
        <f t="shared" si="4240"/>
        <v>0</v>
      </c>
      <c r="K1488" s="18">
        <f t="shared" si="4240"/>
        <v>0</v>
      </c>
      <c r="L1488" s="18">
        <f t="shared" si="4100"/>
        <v>1788.5</v>
      </c>
      <c r="M1488" s="18">
        <f t="shared" si="4101"/>
        <v>1788.5</v>
      </c>
      <c r="N1488" s="18">
        <f t="shared" si="4102"/>
        <v>1788.5</v>
      </c>
      <c r="O1488" s="18">
        <f t="shared" si="4241"/>
        <v>0</v>
      </c>
      <c r="P1488" s="18">
        <f t="shared" si="4241"/>
        <v>0</v>
      </c>
      <c r="Q1488" s="18">
        <f t="shared" si="4241"/>
        <v>0</v>
      </c>
      <c r="R1488" s="18">
        <f t="shared" si="4241"/>
        <v>0</v>
      </c>
      <c r="S1488" s="18">
        <f t="shared" si="4241"/>
        <v>0</v>
      </c>
      <c r="T1488" s="18">
        <f t="shared" si="4218"/>
        <v>1788.5</v>
      </c>
      <c r="U1488" s="18">
        <f t="shared" si="4219"/>
        <v>1788.5</v>
      </c>
      <c r="V1488" s="18">
        <f t="shared" si="4220"/>
        <v>1788.5</v>
      </c>
      <c r="W1488" s="18">
        <f t="shared" si="4242"/>
        <v>0</v>
      </c>
      <c r="X1488" s="18">
        <f t="shared" si="4242"/>
        <v>0</v>
      </c>
      <c r="Y1488" s="18">
        <f t="shared" si="4242"/>
        <v>0</v>
      </c>
      <c r="Z1488" s="18">
        <f t="shared" si="4242"/>
        <v>0</v>
      </c>
      <c r="AA1488" s="18">
        <f t="shared" si="4242"/>
        <v>0</v>
      </c>
      <c r="AB1488" s="18">
        <f t="shared" si="4242"/>
        <v>0</v>
      </c>
      <c r="AC1488" s="18">
        <f t="shared" si="4225"/>
        <v>1788.5</v>
      </c>
      <c r="AD1488" s="18">
        <f t="shared" si="4226"/>
        <v>1788.5</v>
      </c>
      <c r="AE1488" s="18">
        <f t="shared" si="4227"/>
        <v>1788.5</v>
      </c>
      <c r="AF1488" s="18">
        <f t="shared" si="4242"/>
        <v>0</v>
      </c>
      <c r="AG1488" s="18">
        <f t="shared" si="4242"/>
        <v>0</v>
      </c>
      <c r="AH1488" s="18">
        <f t="shared" si="4242"/>
        <v>0</v>
      </c>
      <c r="AI1488" s="18">
        <f t="shared" si="4166"/>
        <v>1788.5</v>
      </c>
      <c r="AJ1488" s="18">
        <f t="shared" si="4167"/>
        <v>1788.5</v>
      </c>
      <c r="AK1488" s="18">
        <f t="shared" si="4168"/>
        <v>1788.5</v>
      </c>
      <c r="AL1488" s="18">
        <f t="shared" si="4242"/>
        <v>0</v>
      </c>
      <c r="AM1488" s="18">
        <f t="shared" si="4169"/>
        <v>1788.5</v>
      </c>
      <c r="AN1488" s="18">
        <f t="shared" si="4242"/>
        <v>0</v>
      </c>
      <c r="AO1488" s="18">
        <f t="shared" si="4242"/>
        <v>0</v>
      </c>
      <c r="AP1488" s="18">
        <f t="shared" si="4242"/>
        <v>0</v>
      </c>
      <c r="AQ1488" s="18">
        <f t="shared" si="4140"/>
        <v>1788.5</v>
      </c>
      <c r="AR1488" s="18">
        <f t="shared" si="4141"/>
        <v>1788.5</v>
      </c>
      <c r="AS1488" s="18">
        <f t="shared" si="4142"/>
        <v>1788.5</v>
      </c>
      <c r="AT1488" s="18">
        <f t="shared" si="4242"/>
        <v>0</v>
      </c>
      <c r="AU1488" s="18">
        <f t="shared" si="4242"/>
        <v>0</v>
      </c>
      <c r="AV1488" s="18">
        <f t="shared" si="4242"/>
        <v>0</v>
      </c>
      <c r="AW1488" s="18">
        <f t="shared" si="4143"/>
        <v>1788.5</v>
      </c>
      <c r="AX1488" s="18">
        <f t="shared" si="4144"/>
        <v>1788.5</v>
      </c>
      <c r="AY1488" s="18">
        <f t="shared" si="4145"/>
        <v>1788.5</v>
      </c>
      <c r="AZ1488" s="18">
        <f t="shared" si="4242"/>
        <v>-84.2</v>
      </c>
      <c r="BA1488" s="18">
        <f t="shared" si="4242"/>
        <v>0</v>
      </c>
      <c r="BB1488" s="18">
        <f t="shared" si="4242"/>
        <v>0</v>
      </c>
      <c r="BC1488" s="18">
        <f t="shared" si="4134"/>
        <v>1704.3</v>
      </c>
      <c r="BD1488" s="18">
        <f t="shared" si="4135"/>
        <v>1788.5</v>
      </c>
      <c r="BE1488" s="18">
        <f t="shared" si="4136"/>
        <v>1788.5</v>
      </c>
      <c r="BF1488" s="18">
        <f t="shared" si="4242"/>
        <v>0</v>
      </c>
      <c r="BG1488" s="18">
        <f t="shared" si="4242"/>
        <v>0</v>
      </c>
      <c r="BH1488" s="18">
        <f t="shared" si="4242"/>
        <v>0</v>
      </c>
      <c r="BI1488" s="18">
        <f t="shared" si="4131"/>
        <v>1704.3</v>
      </c>
      <c r="BJ1488" s="18">
        <f t="shared" si="4132"/>
        <v>1788.5</v>
      </c>
      <c r="BK1488" s="18">
        <f t="shared" si="4133"/>
        <v>1788.5</v>
      </c>
      <c r="BL1488" s="18">
        <f t="shared" si="4242"/>
        <v>0</v>
      </c>
      <c r="BM1488" s="18">
        <f t="shared" si="4242"/>
        <v>0</v>
      </c>
      <c r="BN1488" s="18">
        <f t="shared" si="4242"/>
        <v>0</v>
      </c>
      <c r="BO1488" s="18">
        <f t="shared" si="4094"/>
        <v>1704.3</v>
      </c>
      <c r="BP1488" s="18">
        <f t="shared" si="4095"/>
        <v>1788.5</v>
      </c>
      <c r="BQ1488" s="18">
        <f t="shared" si="4096"/>
        <v>1788.5</v>
      </c>
      <c r="BR1488" s="18">
        <f t="shared" si="4242"/>
        <v>0</v>
      </c>
      <c r="BS1488" s="18">
        <f t="shared" si="4242"/>
        <v>0</v>
      </c>
      <c r="BT1488" s="18">
        <f t="shared" si="4242"/>
        <v>0</v>
      </c>
      <c r="BU1488" s="18">
        <f t="shared" si="4076"/>
        <v>1704.3</v>
      </c>
      <c r="BV1488" s="18">
        <f t="shared" si="4077"/>
        <v>1788.5</v>
      </c>
      <c r="BW1488" s="18">
        <f t="shared" si="4078"/>
        <v>1788.5</v>
      </c>
      <c r="BX1488" s="18">
        <f t="shared" si="4242"/>
        <v>-46.75</v>
      </c>
      <c r="BY1488" s="18">
        <f t="shared" si="4242"/>
        <v>0</v>
      </c>
      <c r="BZ1488" s="18">
        <f t="shared" si="4242"/>
        <v>0</v>
      </c>
      <c r="CA1488" s="18">
        <f t="shared" ref="CA1488:CA1551" si="4243">BU1488+BX1488</f>
        <v>1657.55</v>
      </c>
      <c r="CB1488" s="18">
        <f t="shared" ref="CB1488:CB1551" si="4244">BV1488+BY1488</f>
        <v>1788.5</v>
      </c>
      <c r="CC1488" s="18">
        <f t="shared" ref="CC1488:CC1551" si="4245">BW1488+BZ1488</f>
        <v>1788.5</v>
      </c>
      <c r="CD1488" s="18">
        <f t="shared" si="4242"/>
        <v>0</v>
      </c>
      <c r="CE1488" s="27"/>
      <c r="CF1488" s="33"/>
    </row>
    <row r="1489" spans="1:84" ht="31.2" x14ac:dyDescent="0.3">
      <c r="A1489" s="41" t="s">
        <v>248</v>
      </c>
      <c r="B1489" s="39">
        <v>240</v>
      </c>
      <c r="C1489" s="41" t="s">
        <v>149</v>
      </c>
      <c r="D1489" s="41" t="s">
        <v>244</v>
      </c>
      <c r="E1489" s="14" t="s">
        <v>524</v>
      </c>
      <c r="F1489" s="23">
        <v>1788.5</v>
      </c>
      <c r="G1489" s="23">
        <v>1788.5</v>
      </c>
      <c r="H1489" s="23">
        <v>1788.5</v>
      </c>
      <c r="I1489" s="18"/>
      <c r="J1489" s="18"/>
      <c r="K1489" s="18"/>
      <c r="L1489" s="18">
        <f t="shared" si="4100"/>
        <v>1788.5</v>
      </c>
      <c r="M1489" s="18">
        <f t="shared" si="4101"/>
        <v>1788.5</v>
      </c>
      <c r="N1489" s="18">
        <f t="shared" si="4102"/>
        <v>1788.5</v>
      </c>
      <c r="O1489" s="18"/>
      <c r="P1489" s="18"/>
      <c r="Q1489" s="18"/>
      <c r="R1489" s="18"/>
      <c r="S1489" s="18"/>
      <c r="T1489" s="18">
        <f t="shared" si="4218"/>
        <v>1788.5</v>
      </c>
      <c r="U1489" s="18">
        <f t="shared" si="4219"/>
        <v>1788.5</v>
      </c>
      <c r="V1489" s="18">
        <f t="shared" si="4220"/>
        <v>1788.5</v>
      </c>
      <c r="W1489" s="18"/>
      <c r="X1489" s="18"/>
      <c r="Y1489" s="18"/>
      <c r="Z1489" s="18"/>
      <c r="AA1489" s="18"/>
      <c r="AB1489" s="18"/>
      <c r="AC1489" s="18">
        <f t="shared" si="4225"/>
        <v>1788.5</v>
      </c>
      <c r="AD1489" s="18">
        <f t="shared" si="4226"/>
        <v>1788.5</v>
      </c>
      <c r="AE1489" s="18">
        <f t="shared" si="4227"/>
        <v>1788.5</v>
      </c>
      <c r="AF1489" s="18"/>
      <c r="AG1489" s="18"/>
      <c r="AH1489" s="18"/>
      <c r="AI1489" s="18">
        <f t="shared" si="4166"/>
        <v>1788.5</v>
      </c>
      <c r="AJ1489" s="18">
        <f t="shared" si="4167"/>
        <v>1788.5</v>
      </c>
      <c r="AK1489" s="18">
        <f t="shared" si="4168"/>
        <v>1788.5</v>
      </c>
      <c r="AL1489" s="18"/>
      <c r="AM1489" s="18">
        <f t="shared" si="4169"/>
        <v>1788.5</v>
      </c>
      <c r="AN1489" s="18"/>
      <c r="AO1489" s="18"/>
      <c r="AP1489" s="18"/>
      <c r="AQ1489" s="18">
        <f t="shared" si="4140"/>
        <v>1788.5</v>
      </c>
      <c r="AR1489" s="18">
        <f t="shared" si="4141"/>
        <v>1788.5</v>
      </c>
      <c r="AS1489" s="18">
        <f t="shared" si="4142"/>
        <v>1788.5</v>
      </c>
      <c r="AT1489" s="18"/>
      <c r="AU1489" s="18"/>
      <c r="AV1489" s="18"/>
      <c r="AW1489" s="18">
        <f t="shared" si="4143"/>
        <v>1788.5</v>
      </c>
      <c r="AX1489" s="18">
        <f t="shared" si="4144"/>
        <v>1788.5</v>
      </c>
      <c r="AY1489" s="18">
        <f t="shared" si="4145"/>
        <v>1788.5</v>
      </c>
      <c r="AZ1489" s="18">
        <v>-84.2</v>
      </c>
      <c r="BA1489" s="18"/>
      <c r="BB1489" s="18"/>
      <c r="BC1489" s="18">
        <f t="shared" si="4134"/>
        <v>1704.3</v>
      </c>
      <c r="BD1489" s="18">
        <f t="shared" si="4135"/>
        <v>1788.5</v>
      </c>
      <c r="BE1489" s="18">
        <f t="shared" si="4136"/>
        <v>1788.5</v>
      </c>
      <c r="BF1489" s="18"/>
      <c r="BG1489" s="18"/>
      <c r="BH1489" s="18"/>
      <c r="BI1489" s="18">
        <f t="shared" si="4131"/>
        <v>1704.3</v>
      </c>
      <c r="BJ1489" s="18">
        <f t="shared" si="4132"/>
        <v>1788.5</v>
      </c>
      <c r="BK1489" s="18">
        <f t="shared" si="4133"/>
        <v>1788.5</v>
      </c>
      <c r="BL1489" s="18"/>
      <c r="BM1489" s="18"/>
      <c r="BN1489" s="18"/>
      <c r="BO1489" s="18">
        <f t="shared" si="4094"/>
        <v>1704.3</v>
      </c>
      <c r="BP1489" s="18">
        <f t="shared" si="4095"/>
        <v>1788.5</v>
      </c>
      <c r="BQ1489" s="18">
        <f t="shared" si="4096"/>
        <v>1788.5</v>
      </c>
      <c r="BR1489" s="18"/>
      <c r="BS1489" s="18"/>
      <c r="BT1489" s="18"/>
      <c r="BU1489" s="18">
        <f t="shared" si="4076"/>
        <v>1704.3</v>
      </c>
      <c r="BV1489" s="18">
        <f t="shared" si="4077"/>
        <v>1788.5</v>
      </c>
      <c r="BW1489" s="18">
        <f t="shared" si="4078"/>
        <v>1788.5</v>
      </c>
      <c r="BX1489" s="18">
        <f>-46.379-0.371</f>
        <v>-46.75</v>
      </c>
      <c r="BY1489" s="18"/>
      <c r="BZ1489" s="18"/>
      <c r="CA1489" s="18">
        <f t="shared" si="4243"/>
        <v>1657.55</v>
      </c>
      <c r="CB1489" s="18">
        <f t="shared" si="4244"/>
        <v>1788.5</v>
      </c>
      <c r="CC1489" s="18">
        <f t="shared" si="4245"/>
        <v>1788.5</v>
      </c>
      <c r="CD1489" s="18"/>
      <c r="CE1489" s="27"/>
      <c r="CF1489" s="33"/>
    </row>
    <row r="1490" spans="1:84" ht="46.8" x14ac:dyDescent="0.3">
      <c r="A1490" s="41" t="s">
        <v>893</v>
      </c>
      <c r="B1490" s="39"/>
      <c r="C1490" s="41"/>
      <c r="D1490" s="41"/>
      <c r="E1490" s="14" t="s">
        <v>894</v>
      </c>
      <c r="F1490" s="18">
        <f t="shared" ref="F1490:K1490" si="4246">F1491+F1498+F1502</f>
        <v>4195</v>
      </c>
      <c r="G1490" s="18">
        <f t="shared" si="4246"/>
        <v>0</v>
      </c>
      <c r="H1490" s="18">
        <f t="shared" si="4246"/>
        <v>0</v>
      </c>
      <c r="I1490" s="18">
        <f t="shared" si="4246"/>
        <v>0</v>
      </c>
      <c r="J1490" s="18">
        <f t="shared" si="4246"/>
        <v>0</v>
      </c>
      <c r="K1490" s="18">
        <f t="shared" si="4246"/>
        <v>0</v>
      </c>
      <c r="L1490" s="18">
        <f t="shared" si="4100"/>
        <v>4195</v>
      </c>
      <c r="M1490" s="18">
        <f t="shared" si="4101"/>
        <v>0</v>
      </c>
      <c r="N1490" s="18">
        <f t="shared" si="4102"/>
        <v>0</v>
      </c>
      <c r="O1490" s="18">
        <f t="shared" ref="O1490:S1490" si="4247">O1491+O1498+O1502</f>
        <v>0</v>
      </c>
      <c r="P1490" s="18">
        <f t="shared" si="4247"/>
        <v>0</v>
      </c>
      <c r="Q1490" s="18">
        <f t="shared" si="4247"/>
        <v>0</v>
      </c>
      <c r="R1490" s="18">
        <f t="shared" si="4247"/>
        <v>0</v>
      </c>
      <c r="S1490" s="18">
        <f t="shared" si="4247"/>
        <v>0</v>
      </c>
      <c r="T1490" s="18">
        <f t="shared" si="4218"/>
        <v>4195</v>
      </c>
      <c r="U1490" s="18">
        <f t="shared" si="4219"/>
        <v>0</v>
      </c>
      <c r="V1490" s="18">
        <f t="shared" si="4220"/>
        <v>0</v>
      </c>
      <c r="W1490" s="18">
        <f t="shared" ref="W1490" si="4248">W1491+W1498+W1502</f>
        <v>0</v>
      </c>
      <c r="X1490" s="18">
        <f t="shared" ref="X1490:AB1490" si="4249">X1491+X1498+X1502</f>
        <v>0</v>
      </c>
      <c r="Y1490" s="18">
        <f t="shared" si="4249"/>
        <v>0</v>
      </c>
      <c r="Z1490" s="18">
        <f t="shared" si="4249"/>
        <v>0</v>
      </c>
      <c r="AA1490" s="18">
        <f t="shared" si="4249"/>
        <v>0</v>
      </c>
      <c r="AB1490" s="18">
        <f t="shared" si="4249"/>
        <v>0</v>
      </c>
      <c r="AC1490" s="18">
        <f t="shared" si="4225"/>
        <v>4195</v>
      </c>
      <c r="AD1490" s="18">
        <f t="shared" si="4226"/>
        <v>0</v>
      </c>
      <c r="AE1490" s="18">
        <f t="shared" si="4227"/>
        <v>0</v>
      </c>
      <c r="AF1490" s="18">
        <f t="shared" ref="AF1490:AH1490" si="4250">AF1491+AF1498+AF1502</f>
        <v>0</v>
      </c>
      <c r="AG1490" s="18">
        <f t="shared" si="4250"/>
        <v>0</v>
      </c>
      <c r="AH1490" s="18">
        <f t="shared" si="4250"/>
        <v>0</v>
      </c>
      <c r="AI1490" s="18">
        <f t="shared" si="4166"/>
        <v>4195</v>
      </c>
      <c r="AJ1490" s="18">
        <f t="shared" si="4167"/>
        <v>0</v>
      </c>
      <c r="AK1490" s="18">
        <f t="shared" si="4168"/>
        <v>0</v>
      </c>
      <c r="AL1490" s="18">
        <f t="shared" ref="AL1490" si="4251">AL1491+AL1498+AL1502</f>
        <v>0</v>
      </c>
      <c r="AM1490" s="18">
        <f t="shared" si="4169"/>
        <v>4195</v>
      </c>
      <c r="AN1490" s="18">
        <f t="shared" ref="AN1490:AP1490" si="4252">AN1491+AN1498+AN1502</f>
        <v>0</v>
      </c>
      <c r="AO1490" s="18">
        <f t="shared" si="4252"/>
        <v>0</v>
      </c>
      <c r="AP1490" s="18">
        <f t="shared" si="4252"/>
        <v>0</v>
      </c>
      <c r="AQ1490" s="18">
        <f t="shared" si="4140"/>
        <v>4195</v>
      </c>
      <c r="AR1490" s="18">
        <f t="shared" si="4141"/>
        <v>0</v>
      </c>
      <c r="AS1490" s="18">
        <f t="shared" si="4142"/>
        <v>0</v>
      </c>
      <c r="AT1490" s="18">
        <f t="shared" ref="AT1490:AV1490" si="4253">AT1491+AT1498+AT1502</f>
        <v>0</v>
      </c>
      <c r="AU1490" s="18">
        <f t="shared" si="4253"/>
        <v>0</v>
      </c>
      <c r="AV1490" s="18">
        <f t="shared" si="4253"/>
        <v>0</v>
      </c>
      <c r="AW1490" s="18">
        <f t="shared" si="4143"/>
        <v>4195</v>
      </c>
      <c r="AX1490" s="18">
        <f t="shared" si="4144"/>
        <v>0</v>
      </c>
      <c r="AY1490" s="18">
        <f t="shared" si="4145"/>
        <v>0</v>
      </c>
      <c r="AZ1490" s="18">
        <f t="shared" ref="AZ1490:BB1490" si="4254">AZ1491+AZ1498+AZ1502</f>
        <v>0</v>
      </c>
      <c r="BA1490" s="18">
        <f t="shared" si="4254"/>
        <v>0</v>
      </c>
      <c r="BB1490" s="18">
        <f t="shared" si="4254"/>
        <v>0</v>
      </c>
      <c r="BC1490" s="18">
        <f t="shared" si="4134"/>
        <v>4195</v>
      </c>
      <c r="BD1490" s="18">
        <f t="shared" si="4135"/>
        <v>0</v>
      </c>
      <c r="BE1490" s="18">
        <f t="shared" si="4136"/>
        <v>0</v>
      </c>
      <c r="BF1490" s="18">
        <f t="shared" ref="BF1490:BH1490" si="4255">BF1491+BF1498+BF1502</f>
        <v>0</v>
      </c>
      <c r="BG1490" s="18">
        <f t="shared" si="4255"/>
        <v>0</v>
      </c>
      <c r="BH1490" s="18">
        <f t="shared" si="4255"/>
        <v>0</v>
      </c>
      <c r="BI1490" s="18">
        <f t="shared" si="4131"/>
        <v>4195</v>
      </c>
      <c r="BJ1490" s="18">
        <f t="shared" si="4132"/>
        <v>0</v>
      </c>
      <c r="BK1490" s="18">
        <f t="shared" si="4133"/>
        <v>0</v>
      </c>
      <c r="BL1490" s="18">
        <f t="shared" ref="BL1490:BN1490" si="4256">BL1491+BL1498+BL1502</f>
        <v>-1.2469999999999573</v>
      </c>
      <c r="BM1490" s="18">
        <f t="shared" si="4256"/>
        <v>0</v>
      </c>
      <c r="BN1490" s="18">
        <f t="shared" si="4256"/>
        <v>0</v>
      </c>
      <c r="BO1490" s="18">
        <f t="shared" si="4094"/>
        <v>4193.7529999999997</v>
      </c>
      <c r="BP1490" s="18">
        <f t="shared" si="4095"/>
        <v>0</v>
      </c>
      <c r="BQ1490" s="18">
        <f t="shared" si="4096"/>
        <v>0</v>
      </c>
      <c r="BR1490" s="18">
        <f t="shared" ref="BR1490:BT1490" si="4257">BR1491+BR1498+BR1502</f>
        <v>0</v>
      </c>
      <c r="BS1490" s="18">
        <f t="shared" si="4257"/>
        <v>0</v>
      </c>
      <c r="BT1490" s="18">
        <f t="shared" si="4257"/>
        <v>0</v>
      </c>
      <c r="BU1490" s="18">
        <f t="shared" si="4076"/>
        <v>4193.7529999999997</v>
      </c>
      <c r="BV1490" s="18">
        <f t="shared" si="4077"/>
        <v>0</v>
      </c>
      <c r="BW1490" s="18">
        <f t="shared" si="4078"/>
        <v>0</v>
      </c>
      <c r="BX1490" s="18">
        <f t="shared" ref="BX1490" si="4258">BX1491+BX1498+BX1502</f>
        <v>120</v>
      </c>
      <c r="BY1490" s="18">
        <f t="shared" ref="BY1490:CD1490" si="4259">BY1491+BY1498+BY1502</f>
        <v>0</v>
      </c>
      <c r="BZ1490" s="18">
        <f t="shared" si="4259"/>
        <v>0</v>
      </c>
      <c r="CA1490" s="18">
        <f t="shared" si="4243"/>
        <v>4313.7529999999997</v>
      </c>
      <c r="CB1490" s="18">
        <f t="shared" si="4244"/>
        <v>0</v>
      </c>
      <c r="CC1490" s="18">
        <f t="shared" si="4245"/>
        <v>0</v>
      </c>
      <c r="CD1490" s="18">
        <f t="shared" si="4259"/>
        <v>0</v>
      </c>
      <c r="CE1490" s="27"/>
      <c r="CF1490" s="33"/>
    </row>
    <row r="1491" spans="1:84" ht="62.4" x14ac:dyDescent="0.3">
      <c r="A1491" s="41" t="s">
        <v>895</v>
      </c>
      <c r="B1491" s="39"/>
      <c r="C1491" s="41"/>
      <c r="D1491" s="41"/>
      <c r="E1491" s="14" t="s">
        <v>896</v>
      </c>
      <c r="F1491" s="18">
        <f t="shared" ref="F1491:K1491" si="4260">F1495</f>
        <v>3195</v>
      </c>
      <c r="G1491" s="18">
        <f t="shared" si="4260"/>
        <v>0</v>
      </c>
      <c r="H1491" s="18">
        <f t="shared" si="4260"/>
        <v>0</v>
      </c>
      <c r="I1491" s="18">
        <f t="shared" si="4260"/>
        <v>0</v>
      </c>
      <c r="J1491" s="18">
        <f t="shared" si="4260"/>
        <v>0</v>
      </c>
      <c r="K1491" s="18">
        <f t="shared" si="4260"/>
        <v>0</v>
      </c>
      <c r="L1491" s="18">
        <f t="shared" si="4100"/>
        <v>3195</v>
      </c>
      <c r="M1491" s="18">
        <f t="shared" si="4101"/>
        <v>0</v>
      </c>
      <c r="N1491" s="18">
        <f t="shared" si="4102"/>
        <v>0</v>
      </c>
      <c r="O1491" s="18">
        <f>O1495</f>
        <v>0</v>
      </c>
      <c r="P1491" s="18">
        <f>P1495</f>
        <v>0</v>
      </c>
      <c r="Q1491" s="18">
        <f>Q1495</f>
        <v>0</v>
      </c>
      <c r="R1491" s="18">
        <f>R1495</f>
        <v>0</v>
      </c>
      <c r="S1491" s="18">
        <f>S1495</f>
        <v>0</v>
      </c>
      <c r="T1491" s="18">
        <f t="shared" si="4218"/>
        <v>3195</v>
      </c>
      <c r="U1491" s="18">
        <f t="shared" si="4219"/>
        <v>0</v>
      </c>
      <c r="V1491" s="18">
        <f t="shared" si="4220"/>
        <v>0</v>
      </c>
      <c r="W1491" s="18">
        <f t="shared" ref="W1491:AB1491" si="4261">W1495</f>
        <v>0</v>
      </c>
      <c r="X1491" s="18">
        <f t="shared" si="4261"/>
        <v>0</v>
      </c>
      <c r="Y1491" s="18">
        <f t="shared" si="4261"/>
        <v>0</v>
      </c>
      <c r="Z1491" s="18">
        <f t="shared" si="4261"/>
        <v>0</v>
      </c>
      <c r="AA1491" s="18">
        <f t="shared" si="4261"/>
        <v>0</v>
      </c>
      <c r="AB1491" s="18">
        <f t="shared" si="4261"/>
        <v>0</v>
      </c>
      <c r="AC1491" s="18">
        <f t="shared" si="4225"/>
        <v>3195</v>
      </c>
      <c r="AD1491" s="18">
        <f t="shared" si="4226"/>
        <v>0</v>
      </c>
      <c r="AE1491" s="18">
        <f t="shared" si="4227"/>
        <v>0</v>
      </c>
      <c r="AF1491" s="18">
        <f>AF1495</f>
        <v>0</v>
      </c>
      <c r="AG1491" s="18">
        <f>AG1495</f>
        <v>0</v>
      </c>
      <c r="AH1491" s="18">
        <f>AH1495</f>
        <v>0</v>
      </c>
      <c r="AI1491" s="18">
        <f t="shared" si="4166"/>
        <v>3195</v>
      </c>
      <c r="AJ1491" s="18">
        <f t="shared" si="4167"/>
        <v>0</v>
      </c>
      <c r="AK1491" s="18">
        <f t="shared" si="4168"/>
        <v>0</v>
      </c>
      <c r="AL1491" s="18">
        <f>AL1495</f>
        <v>0</v>
      </c>
      <c r="AM1491" s="18">
        <f t="shared" si="4169"/>
        <v>3195</v>
      </c>
      <c r="AN1491" s="18">
        <f>AN1495</f>
        <v>0</v>
      </c>
      <c r="AO1491" s="18">
        <f>AO1495</f>
        <v>0</v>
      </c>
      <c r="AP1491" s="18">
        <f>AP1495</f>
        <v>0</v>
      </c>
      <c r="AQ1491" s="18">
        <f t="shared" si="4140"/>
        <v>3195</v>
      </c>
      <c r="AR1491" s="18">
        <f t="shared" si="4141"/>
        <v>0</v>
      </c>
      <c r="AS1491" s="18">
        <f t="shared" si="4142"/>
        <v>0</v>
      </c>
      <c r="AT1491" s="18">
        <f>AT1495</f>
        <v>0</v>
      </c>
      <c r="AU1491" s="18">
        <f>AU1495</f>
        <v>0</v>
      </c>
      <c r="AV1491" s="18">
        <f>AV1495</f>
        <v>0</v>
      </c>
      <c r="AW1491" s="18">
        <f t="shared" si="4143"/>
        <v>3195</v>
      </c>
      <c r="AX1491" s="18">
        <f t="shared" si="4144"/>
        <v>0</v>
      </c>
      <c r="AY1491" s="18">
        <f t="shared" si="4145"/>
        <v>0</v>
      </c>
      <c r="AZ1491" s="18">
        <f>AZ1495</f>
        <v>0</v>
      </c>
      <c r="BA1491" s="18">
        <f>BA1495</f>
        <v>0</v>
      </c>
      <c r="BB1491" s="18">
        <f>BB1495</f>
        <v>0</v>
      </c>
      <c r="BC1491" s="18">
        <f t="shared" si="4134"/>
        <v>3195</v>
      </c>
      <c r="BD1491" s="18">
        <f t="shared" si="4135"/>
        <v>0</v>
      </c>
      <c r="BE1491" s="18">
        <f t="shared" si="4136"/>
        <v>0</v>
      </c>
      <c r="BF1491" s="18">
        <f>BF1495</f>
        <v>0</v>
      </c>
      <c r="BG1491" s="18">
        <f>BG1495</f>
        <v>0</v>
      </c>
      <c r="BH1491" s="18">
        <f>BH1495</f>
        <v>0</v>
      </c>
      <c r="BI1491" s="18">
        <f t="shared" si="4131"/>
        <v>3195</v>
      </c>
      <c r="BJ1491" s="18">
        <f t="shared" si="4132"/>
        <v>0</v>
      </c>
      <c r="BK1491" s="18">
        <f t="shared" si="4133"/>
        <v>0</v>
      </c>
      <c r="BL1491" s="18">
        <f>BL1495</f>
        <v>680</v>
      </c>
      <c r="BM1491" s="18">
        <f>BM1495</f>
        <v>0</v>
      </c>
      <c r="BN1491" s="18">
        <f>BN1495</f>
        <v>0</v>
      </c>
      <c r="BO1491" s="18">
        <f t="shared" si="4094"/>
        <v>3875</v>
      </c>
      <c r="BP1491" s="18">
        <f t="shared" si="4095"/>
        <v>0</v>
      </c>
      <c r="BQ1491" s="18">
        <f t="shared" si="4096"/>
        <v>0</v>
      </c>
      <c r="BR1491" s="18">
        <f>BR1495</f>
        <v>0</v>
      </c>
      <c r="BS1491" s="18">
        <f>BS1495</f>
        <v>0</v>
      </c>
      <c r="BT1491" s="18">
        <f>BT1495</f>
        <v>0</v>
      </c>
      <c r="BU1491" s="18">
        <f t="shared" si="4076"/>
        <v>3875</v>
      </c>
      <c r="BV1491" s="18">
        <f t="shared" si="4077"/>
        <v>0</v>
      </c>
      <c r="BW1491" s="18">
        <f t="shared" si="4078"/>
        <v>0</v>
      </c>
      <c r="BX1491" s="18">
        <f>BX1495+BX1492</f>
        <v>120</v>
      </c>
      <c r="BY1491" s="18">
        <f t="shared" ref="BY1491:CD1491" si="4262">BY1495+BY1492</f>
        <v>0</v>
      </c>
      <c r="BZ1491" s="18">
        <f t="shared" si="4262"/>
        <v>0</v>
      </c>
      <c r="CA1491" s="18">
        <f t="shared" si="4243"/>
        <v>3995</v>
      </c>
      <c r="CB1491" s="18">
        <f t="shared" si="4244"/>
        <v>0</v>
      </c>
      <c r="CC1491" s="18">
        <f t="shared" si="4245"/>
        <v>0</v>
      </c>
      <c r="CD1491" s="18">
        <f t="shared" si="4262"/>
        <v>0</v>
      </c>
      <c r="CE1491" s="27"/>
      <c r="CF1491" s="33"/>
    </row>
    <row r="1492" spans="1:84" ht="31.2" x14ac:dyDescent="0.3">
      <c r="A1492" s="41" t="s">
        <v>895</v>
      </c>
      <c r="B1492" s="39">
        <v>200</v>
      </c>
      <c r="C1492" s="41"/>
      <c r="D1492" s="41"/>
      <c r="E1492" s="14" t="s">
        <v>551</v>
      </c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>
        <f>BX1493</f>
        <v>120</v>
      </c>
      <c r="BY1492" s="18">
        <f t="shared" ref="BY1492:CD1493" si="4263">BY1493</f>
        <v>0</v>
      </c>
      <c r="BZ1492" s="18">
        <f t="shared" si="4263"/>
        <v>0</v>
      </c>
      <c r="CA1492" s="18">
        <f t="shared" si="4243"/>
        <v>120</v>
      </c>
      <c r="CB1492" s="18">
        <f t="shared" si="4244"/>
        <v>0</v>
      </c>
      <c r="CC1492" s="18">
        <f t="shared" si="4245"/>
        <v>0</v>
      </c>
      <c r="CD1492" s="18">
        <f t="shared" si="4263"/>
        <v>0</v>
      </c>
      <c r="CE1492" s="27"/>
      <c r="CF1492" s="33"/>
    </row>
    <row r="1493" spans="1:84" ht="46.8" x14ac:dyDescent="0.3">
      <c r="A1493" s="41" t="s">
        <v>895</v>
      </c>
      <c r="B1493" s="39">
        <v>240</v>
      </c>
      <c r="C1493" s="41"/>
      <c r="D1493" s="41"/>
      <c r="E1493" s="14" t="s">
        <v>559</v>
      </c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>
        <f>BX1494</f>
        <v>120</v>
      </c>
      <c r="BY1493" s="18">
        <f t="shared" si="4263"/>
        <v>0</v>
      </c>
      <c r="BZ1493" s="18">
        <f t="shared" si="4263"/>
        <v>0</v>
      </c>
      <c r="CA1493" s="18">
        <f t="shared" si="4243"/>
        <v>120</v>
      </c>
      <c r="CB1493" s="18">
        <f t="shared" si="4244"/>
        <v>0</v>
      </c>
      <c r="CC1493" s="18">
        <f t="shared" si="4245"/>
        <v>0</v>
      </c>
      <c r="CD1493" s="18">
        <f t="shared" si="4263"/>
        <v>0</v>
      </c>
      <c r="CE1493" s="27"/>
      <c r="CF1493" s="33"/>
    </row>
    <row r="1494" spans="1:84" ht="31.2" x14ac:dyDescent="0.3">
      <c r="A1494" s="41" t="s">
        <v>895</v>
      </c>
      <c r="B1494" s="39">
        <v>240</v>
      </c>
      <c r="C1494" s="41" t="s">
        <v>149</v>
      </c>
      <c r="D1494" s="41" t="s">
        <v>244</v>
      </c>
      <c r="E1494" s="14" t="s">
        <v>524</v>
      </c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>
        <v>120</v>
      </c>
      <c r="BY1494" s="18"/>
      <c r="BZ1494" s="18"/>
      <c r="CA1494" s="18">
        <f t="shared" si="4243"/>
        <v>120</v>
      </c>
      <c r="CB1494" s="18">
        <f t="shared" si="4244"/>
        <v>0</v>
      </c>
      <c r="CC1494" s="18">
        <f t="shared" si="4245"/>
        <v>0</v>
      </c>
      <c r="CD1494" s="18"/>
      <c r="CE1494" s="27"/>
      <c r="CF1494" s="33"/>
    </row>
    <row r="1495" spans="1:84" x14ac:dyDescent="0.3">
      <c r="A1495" s="41" t="s">
        <v>895</v>
      </c>
      <c r="B1495" s="39">
        <v>800</v>
      </c>
      <c r="C1495" s="41"/>
      <c r="D1495" s="41"/>
      <c r="E1495" s="14" t="s">
        <v>556</v>
      </c>
      <c r="F1495" s="18">
        <f t="shared" ref="F1495:K1496" si="4264">F1496</f>
        <v>3195</v>
      </c>
      <c r="G1495" s="18">
        <f t="shared" si="4264"/>
        <v>0</v>
      </c>
      <c r="H1495" s="18">
        <f t="shared" si="4264"/>
        <v>0</v>
      </c>
      <c r="I1495" s="18">
        <f t="shared" si="4264"/>
        <v>0</v>
      </c>
      <c r="J1495" s="18">
        <f t="shared" si="4264"/>
        <v>0</v>
      </c>
      <c r="K1495" s="18">
        <f t="shared" si="4264"/>
        <v>0</v>
      </c>
      <c r="L1495" s="18">
        <f t="shared" si="4100"/>
        <v>3195</v>
      </c>
      <c r="M1495" s="18">
        <f t="shared" si="4101"/>
        <v>0</v>
      </c>
      <c r="N1495" s="18">
        <f t="shared" si="4102"/>
        <v>0</v>
      </c>
      <c r="O1495" s="18">
        <f t="shared" ref="O1495:S1496" si="4265">O1496</f>
        <v>0</v>
      </c>
      <c r="P1495" s="18">
        <f t="shared" si="4265"/>
        <v>0</v>
      </c>
      <c r="Q1495" s="18">
        <f t="shared" si="4265"/>
        <v>0</v>
      </c>
      <c r="R1495" s="18">
        <f t="shared" si="4265"/>
        <v>0</v>
      </c>
      <c r="S1495" s="18">
        <f t="shared" si="4265"/>
        <v>0</v>
      </c>
      <c r="T1495" s="18">
        <f t="shared" si="4218"/>
        <v>3195</v>
      </c>
      <c r="U1495" s="18">
        <f t="shared" si="4219"/>
        <v>0</v>
      </c>
      <c r="V1495" s="18">
        <f t="shared" si="4220"/>
        <v>0</v>
      </c>
      <c r="W1495" s="18">
        <f t="shared" ref="W1495:CD1496" si="4266">W1496</f>
        <v>0</v>
      </c>
      <c r="X1495" s="18">
        <f t="shared" si="4266"/>
        <v>0</v>
      </c>
      <c r="Y1495" s="18">
        <f t="shared" si="4266"/>
        <v>0</v>
      </c>
      <c r="Z1495" s="18">
        <f t="shared" si="4266"/>
        <v>0</v>
      </c>
      <c r="AA1495" s="18">
        <f t="shared" si="4266"/>
        <v>0</v>
      </c>
      <c r="AB1495" s="18">
        <f t="shared" si="4266"/>
        <v>0</v>
      </c>
      <c r="AC1495" s="18">
        <f t="shared" si="4225"/>
        <v>3195</v>
      </c>
      <c r="AD1495" s="18">
        <f t="shared" si="4226"/>
        <v>0</v>
      </c>
      <c r="AE1495" s="18">
        <f t="shared" si="4227"/>
        <v>0</v>
      </c>
      <c r="AF1495" s="18">
        <f t="shared" si="4266"/>
        <v>0</v>
      </c>
      <c r="AG1495" s="18">
        <f t="shared" si="4266"/>
        <v>0</v>
      </c>
      <c r="AH1495" s="18">
        <f t="shared" si="4266"/>
        <v>0</v>
      </c>
      <c r="AI1495" s="18">
        <f t="shared" si="4166"/>
        <v>3195</v>
      </c>
      <c r="AJ1495" s="18">
        <f t="shared" si="4167"/>
        <v>0</v>
      </c>
      <c r="AK1495" s="18">
        <f t="shared" si="4168"/>
        <v>0</v>
      </c>
      <c r="AL1495" s="18">
        <f t="shared" si="4266"/>
        <v>0</v>
      </c>
      <c r="AM1495" s="18">
        <f t="shared" si="4169"/>
        <v>3195</v>
      </c>
      <c r="AN1495" s="18">
        <f t="shared" si="4266"/>
        <v>0</v>
      </c>
      <c r="AO1495" s="18">
        <f t="shared" si="4266"/>
        <v>0</v>
      </c>
      <c r="AP1495" s="18">
        <f t="shared" si="4266"/>
        <v>0</v>
      </c>
      <c r="AQ1495" s="18">
        <f t="shared" si="4140"/>
        <v>3195</v>
      </c>
      <c r="AR1495" s="18">
        <f t="shared" si="4141"/>
        <v>0</v>
      </c>
      <c r="AS1495" s="18">
        <f t="shared" si="4142"/>
        <v>0</v>
      </c>
      <c r="AT1495" s="18">
        <f t="shared" si="4266"/>
        <v>0</v>
      </c>
      <c r="AU1495" s="18">
        <f t="shared" si="4266"/>
        <v>0</v>
      </c>
      <c r="AV1495" s="18">
        <f t="shared" si="4266"/>
        <v>0</v>
      </c>
      <c r="AW1495" s="18">
        <f t="shared" si="4143"/>
        <v>3195</v>
      </c>
      <c r="AX1495" s="18">
        <f t="shared" si="4144"/>
        <v>0</v>
      </c>
      <c r="AY1495" s="18">
        <f t="shared" si="4145"/>
        <v>0</v>
      </c>
      <c r="AZ1495" s="18">
        <f t="shared" si="4266"/>
        <v>0</v>
      </c>
      <c r="BA1495" s="18">
        <f t="shared" si="4266"/>
        <v>0</v>
      </c>
      <c r="BB1495" s="18">
        <f t="shared" si="4266"/>
        <v>0</v>
      </c>
      <c r="BC1495" s="18">
        <f t="shared" si="4134"/>
        <v>3195</v>
      </c>
      <c r="BD1495" s="18">
        <f t="shared" si="4135"/>
        <v>0</v>
      </c>
      <c r="BE1495" s="18">
        <f t="shared" si="4136"/>
        <v>0</v>
      </c>
      <c r="BF1495" s="18">
        <f t="shared" si="4266"/>
        <v>0</v>
      </c>
      <c r="BG1495" s="18">
        <f t="shared" si="4266"/>
        <v>0</v>
      </c>
      <c r="BH1495" s="18">
        <f t="shared" si="4266"/>
        <v>0</v>
      </c>
      <c r="BI1495" s="18">
        <f t="shared" si="4131"/>
        <v>3195</v>
      </c>
      <c r="BJ1495" s="18">
        <f t="shared" si="4132"/>
        <v>0</v>
      </c>
      <c r="BK1495" s="18">
        <f t="shared" si="4133"/>
        <v>0</v>
      </c>
      <c r="BL1495" s="18">
        <f t="shared" si="4266"/>
        <v>680</v>
      </c>
      <c r="BM1495" s="18">
        <f t="shared" si="4266"/>
        <v>0</v>
      </c>
      <c r="BN1495" s="18">
        <f t="shared" si="4266"/>
        <v>0</v>
      </c>
      <c r="BO1495" s="18">
        <f t="shared" si="4094"/>
        <v>3875</v>
      </c>
      <c r="BP1495" s="18">
        <f t="shared" si="4095"/>
        <v>0</v>
      </c>
      <c r="BQ1495" s="18">
        <f t="shared" si="4096"/>
        <v>0</v>
      </c>
      <c r="BR1495" s="18">
        <f t="shared" si="4266"/>
        <v>0</v>
      </c>
      <c r="BS1495" s="18">
        <f t="shared" si="4266"/>
        <v>0</v>
      </c>
      <c r="BT1495" s="18">
        <f t="shared" si="4266"/>
        <v>0</v>
      </c>
      <c r="BU1495" s="18">
        <f t="shared" si="4076"/>
        <v>3875</v>
      </c>
      <c r="BV1495" s="18">
        <f t="shared" si="4077"/>
        <v>0</v>
      </c>
      <c r="BW1495" s="18">
        <f t="shared" si="4078"/>
        <v>0</v>
      </c>
      <c r="BX1495" s="18">
        <f t="shared" si="4266"/>
        <v>0</v>
      </c>
      <c r="BY1495" s="18">
        <f t="shared" si="4266"/>
        <v>0</v>
      </c>
      <c r="BZ1495" s="18">
        <f t="shared" si="4266"/>
        <v>0</v>
      </c>
      <c r="CA1495" s="18">
        <f t="shared" si="4243"/>
        <v>3875</v>
      </c>
      <c r="CB1495" s="18">
        <f t="shared" si="4244"/>
        <v>0</v>
      </c>
      <c r="CC1495" s="18">
        <f t="shared" si="4245"/>
        <v>0</v>
      </c>
      <c r="CD1495" s="18">
        <f t="shared" si="4266"/>
        <v>0</v>
      </c>
      <c r="CE1495" s="27"/>
      <c r="CF1495" s="33"/>
    </row>
    <row r="1496" spans="1:84" ht="78" x14ac:dyDescent="0.3">
      <c r="A1496" s="41" t="s">
        <v>895</v>
      </c>
      <c r="B1496" s="39">
        <v>810</v>
      </c>
      <c r="C1496" s="41"/>
      <c r="D1496" s="41"/>
      <c r="E1496" s="14" t="s">
        <v>571</v>
      </c>
      <c r="F1496" s="18">
        <f t="shared" si="4264"/>
        <v>3195</v>
      </c>
      <c r="G1496" s="18">
        <f t="shared" si="4264"/>
        <v>0</v>
      </c>
      <c r="H1496" s="18">
        <f t="shared" si="4264"/>
        <v>0</v>
      </c>
      <c r="I1496" s="18">
        <f t="shared" si="4264"/>
        <v>0</v>
      </c>
      <c r="J1496" s="18">
        <f t="shared" si="4264"/>
        <v>0</v>
      </c>
      <c r="K1496" s="18">
        <f t="shared" si="4264"/>
        <v>0</v>
      </c>
      <c r="L1496" s="18">
        <f t="shared" si="4100"/>
        <v>3195</v>
      </c>
      <c r="M1496" s="18">
        <f t="shared" si="4101"/>
        <v>0</v>
      </c>
      <c r="N1496" s="18">
        <f t="shared" si="4102"/>
        <v>0</v>
      </c>
      <c r="O1496" s="18">
        <f t="shared" si="4265"/>
        <v>0</v>
      </c>
      <c r="P1496" s="18">
        <f t="shared" si="4265"/>
        <v>0</v>
      </c>
      <c r="Q1496" s="18">
        <f t="shared" si="4265"/>
        <v>0</v>
      </c>
      <c r="R1496" s="18">
        <f t="shared" si="4265"/>
        <v>0</v>
      </c>
      <c r="S1496" s="18">
        <f t="shared" si="4265"/>
        <v>0</v>
      </c>
      <c r="T1496" s="18">
        <f t="shared" si="4218"/>
        <v>3195</v>
      </c>
      <c r="U1496" s="18">
        <f t="shared" si="4219"/>
        <v>0</v>
      </c>
      <c r="V1496" s="18">
        <f t="shared" si="4220"/>
        <v>0</v>
      </c>
      <c r="W1496" s="18">
        <f t="shared" si="4266"/>
        <v>0</v>
      </c>
      <c r="X1496" s="18">
        <f t="shared" si="4266"/>
        <v>0</v>
      </c>
      <c r="Y1496" s="18">
        <f t="shared" si="4266"/>
        <v>0</v>
      </c>
      <c r="Z1496" s="18">
        <f t="shared" si="4266"/>
        <v>0</v>
      </c>
      <c r="AA1496" s="18">
        <f t="shared" si="4266"/>
        <v>0</v>
      </c>
      <c r="AB1496" s="18">
        <f t="shared" si="4266"/>
        <v>0</v>
      </c>
      <c r="AC1496" s="18">
        <f t="shared" si="4225"/>
        <v>3195</v>
      </c>
      <c r="AD1496" s="18">
        <f t="shared" si="4226"/>
        <v>0</v>
      </c>
      <c r="AE1496" s="18">
        <f t="shared" si="4227"/>
        <v>0</v>
      </c>
      <c r="AF1496" s="18">
        <f t="shared" si="4266"/>
        <v>0</v>
      </c>
      <c r="AG1496" s="18">
        <f t="shared" si="4266"/>
        <v>0</v>
      </c>
      <c r="AH1496" s="18">
        <f t="shared" si="4266"/>
        <v>0</v>
      </c>
      <c r="AI1496" s="18">
        <f t="shared" si="4166"/>
        <v>3195</v>
      </c>
      <c r="AJ1496" s="18">
        <f t="shared" si="4167"/>
        <v>0</v>
      </c>
      <c r="AK1496" s="18">
        <f t="shared" si="4168"/>
        <v>0</v>
      </c>
      <c r="AL1496" s="18">
        <f t="shared" si="4266"/>
        <v>0</v>
      </c>
      <c r="AM1496" s="18">
        <f t="shared" si="4169"/>
        <v>3195</v>
      </c>
      <c r="AN1496" s="18">
        <f t="shared" si="4266"/>
        <v>0</v>
      </c>
      <c r="AO1496" s="18">
        <f t="shared" si="4266"/>
        <v>0</v>
      </c>
      <c r="AP1496" s="18">
        <f t="shared" si="4266"/>
        <v>0</v>
      </c>
      <c r="AQ1496" s="18">
        <f t="shared" si="4140"/>
        <v>3195</v>
      </c>
      <c r="AR1496" s="18">
        <f t="shared" si="4141"/>
        <v>0</v>
      </c>
      <c r="AS1496" s="18">
        <f t="shared" si="4142"/>
        <v>0</v>
      </c>
      <c r="AT1496" s="18">
        <f t="shared" si="4266"/>
        <v>0</v>
      </c>
      <c r="AU1496" s="18">
        <f t="shared" si="4266"/>
        <v>0</v>
      </c>
      <c r="AV1496" s="18">
        <f t="shared" si="4266"/>
        <v>0</v>
      </c>
      <c r="AW1496" s="18">
        <f t="shared" si="4143"/>
        <v>3195</v>
      </c>
      <c r="AX1496" s="18">
        <f t="shared" si="4144"/>
        <v>0</v>
      </c>
      <c r="AY1496" s="18">
        <f t="shared" si="4145"/>
        <v>0</v>
      </c>
      <c r="AZ1496" s="18">
        <f t="shared" si="4266"/>
        <v>0</v>
      </c>
      <c r="BA1496" s="18">
        <f t="shared" si="4266"/>
        <v>0</v>
      </c>
      <c r="BB1496" s="18">
        <f t="shared" si="4266"/>
        <v>0</v>
      </c>
      <c r="BC1496" s="18">
        <f t="shared" si="4134"/>
        <v>3195</v>
      </c>
      <c r="BD1496" s="18">
        <f t="shared" si="4135"/>
        <v>0</v>
      </c>
      <c r="BE1496" s="18">
        <f t="shared" si="4136"/>
        <v>0</v>
      </c>
      <c r="BF1496" s="18">
        <f t="shared" si="4266"/>
        <v>0</v>
      </c>
      <c r="BG1496" s="18">
        <f t="shared" si="4266"/>
        <v>0</v>
      </c>
      <c r="BH1496" s="18">
        <f t="shared" si="4266"/>
        <v>0</v>
      </c>
      <c r="BI1496" s="18">
        <f t="shared" si="4131"/>
        <v>3195</v>
      </c>
      <c r="BJ1496" s="18">
        <f t="shared" si="4132"/>
        <v>0</v>
      </c>
      <c r="BK1496" s="18">
        <f t="shared" si="4133"/>
        <v>0</v>
      </c>
      <c r="BL1496" s="18">
        <f t="shared" si="4266"/>
        <v>680</v>
      </c>
      <c r="BM1496" s="18">
        <f t="shared" si="4266"/>
        <v>0</v>
      </c>
      <c r="BN1496" s="18">
        <f t="shared" si="4266"/>
        <v>0</v>
      </c>
      <c r="BO1496" s="18">
        <f t="shared" si="4094"/>
        <v>3875</v>
      </c>
      <c r="BP1496" s="18">
        <f t="shared" si="4095"/>
        <v>0</v>
      </c>
      <c r="BQ1496" s="18">
        <f t="shared" si="4096"/>
        <v>0</v>
      </c>
      <c r="BR1496" s="18">
        <f t="shared" si="4266"/>
        <v>0</v>
      </c>
      <c r="BS1496" s="18">
        <f t="shared" si="4266"/>
        <v>0</v>
      </c>
      <c r="BT1496" s="18">
        <f t="shared" si="4266"/>
        <v>0</v>
      </c>
      <c r="BU1496" s="18">
        <f t="shared" si="4076"/>
        <v>3875</v>
      </c>
      <c r="BV1496" s="18">
        <f t="shared" si="4077"/>
        <v>0</v>
      </c>
      <c r="BW1496" s="18">
        <f t="shared" si="4078"/>
        <v>0</v>
      </c>
      <c r="BX1496" s="18">
        <f t="shared" si="4266"/>
        <v>0</v>
      </c>
      <c r="BY1496" s="18">
        <f t="shared" si="4266"/>
        <v>0</v>
      </c>
      <c r="BZ1496" s="18">
        <f t="shared" si="4266"/>
        <v>0</v>
      </c>
      <c r="CA1496" s="18">
        <f t="shared" si="4243"/>
        <v>3875</v>
      </c>
      <c r="CB1496" s="18">
        <f t="shared" si="4244"/>
        <v>0</v>
      </c>
      <c r="CC1496" s="18">
        <f t="shared" si="4245"/>
        <v>0</v>
      </c>
      <c r="CD1496" s="18">
        <f t="shared" si="4266"/>
        <v>0</v>
      </c>
      <c r="CE1496" s="27"/>
      <c r="CF1496" s="33"/>
    </row>
    <row r="1497" spans="1:84" ht="31.2" x14ac:dyDescent="0.3">
      <c r="A1497" s="41" t="s">
        <v>895</v>
      </c>
      <c r="B1497" s="39">
        <v>810</v>
      </c>
      <c r="C1497" s="41" t="s">
        <v>149</v>
      </c>
      <c r="D1497" s="41" t="s">
        <v>244</v>
      </c>
      <c r="E1497" s="14" t="s">
        <v>524</v>
      </c>
      <c r="F1497" s="23">
        <f>3195</f>
        <v>3195</v>
      </c>
      <c r="G1497" s="18"/>
      <c r="H1497" s="18"/>
      <c r="I1497" s="18"/>
      <c r="J1497" s="18"/>
      <c r="K1497" s="18"/>
      <c r="L1497" s="18">
        <f t="shared" si="4100"/>
        <v>3195</v>
      </c>
      <c r="M1497" s="18">
        <f t="shared" si="4101"/>
        <v>0</v>
      </c>
      <c r="N1497" s="18">
        <f t="shared" si="4102"/>
        <v>0</v>
      </c>
      <c r="O1497" s="18"/>
      <c r="P1497" s="18"/>
      <c r="Q1497" s="18"/>
      <c r="R1497" s="18"/>
      <c r="S1497" s="18"/>
      <c r="T1497" s="18">
        <f t="shared" si="4218"/>
        <v>3195</v>
      </c>
      <c r="U1497" s="18">
        <f t="shared" si="4219"/>
        <v>0</v>
      </c>
      <c r="V1497" s="18">
        <f t="shared" si="4220"/>
        <v>0</v>
      </c>
      <c r="W1497" s="18"/>
      <c r="X1497" s="18"/>
      <c r="Y1497" s="18"/>
      <c r="Z1497" s="18"/>
      <c r="AA1497" s="18"/>
      <c r="AB1497" s="18"/>
      <c r="AC1497" s="18">
        <f t="shared" si="4225"/>
        <v>3195</v>
      </c>
      <c r="AD1497" s="18">
        <f t="shared" si="4226"/>
        <v>0</v>
      </c>
      <c r="AE1497" s="18">
        <f t="shared" si="4227"/>
        <v>0</v>
      </c>
      <c r="AF1497" s="18"/>
      <c r="AG1497" s="18"/>
      <c r="AH1497" s="18"/>
      <c r="AI1497" s="18">
        <f t="shared" si="4166"/>
        <v>3195</v>
      </c>
      <c r="AJ1497" s="18">
        <f t="shared" si="4167"/>
        <v>0</v>
      </c>
      <c r="AK1497" s="18">
        <f t="shared" si="4168"/>
        <v>0</v>
      </c>
      <c r="AL1497" s="18"/>
      <c r="AM1497" s="18">
        <f t="shared" si="4169"/>
        <v>3195</v>
      </c>
      <c r="AN1497" s="18"/>
      <c r="AO1497" s="18"/>
      <c r="AP1497" s="18"/>
      <c r="AQ1497" s="18">
        <f t="shared" si="4140"/>
        <v>3195</v>
      </c>
      <c r="AR1497" s="18">
        <f t="shared" si="4141"/>
        <v>0</v>
      </c>
      <c r="AS1497" s="18">
        <f t="shared" si="4142"/>
        <v>0</v>
      </c>
      <c r="AT1497" s="18"/>
      <c r="AU1497" s="18"/>
      <c r="AV1497" s="18"/>
      <c r="AW1497" s="18">
        <f t="shared" si="4143"/>
        <v>3195</v>
      </c>
      <c r="AX1497" s="18">
        <f t="shared" si="4144"/>
        <v>0</v>
      </c>
      <c r="AY1497" s="18">
        <f t="shared" si="4145"/>
        <v>0</v>
      </c>
      <c r="AZ1497" s="18"/>
      <c r="BA1497" s="18"/>
      <c r="BB1497" s="18"/>
      <c r="BC1497" s="18">
        <f t="shared" si="4134"/>
        <v>3195</v>
      </c>
      <c r="BD1497" s="18">
        <f t="shared" si="4135"/>
        <v>0</v>
      </c>
      <c r="BE1497" s="18">
        <f t="shared" si="4136"/>
        <v>0</v>
      </c>
      <c r="BF1497" s="18"/>
      <c r="BG1497" s="18"/>
      <c r="BH1497" s="18"/>
      <c r="BI1497" s="18">
        <f t="shared" si="4131"/>
        <v>3195</v>
      </c>
      <c r="BJ1497" s="18">
        <f t="shared" si="4132"/>
        <v>0</v>
      </c>
      <c r="BK1497" s="18">
        <f t="shared" si="4133"/>
        <v>0</v>
      </c>
      <c r="BL1497" s="18">
        <v>680</v>
      </c>
      <c r="BM1497" s="18"/>
      <c r="BN1497" s="18"/>
      <c r="BO1497" s="18">
        <f t="shared" si="4094"/>
        <v>3875</v>
      </c>
      <c r="BP1497" s="18">
        <f t="shared" si="4095"/>
        <v>0</v>
      </c>
      <c r="BQ1497" s="18">
        <f t="shared" si="4096"/>
        <v>0</v>
      </c>
      <c r="BR1497" s="18"/>
      <c r="BS1497" s="18"/>
      <c r="BT1497" s="18"/>
      <c r="BU1497" s="18">
        <f t="shared" si="4076"/>
        <v>3875</v>
      </c>
      <c r="BV1497" s="18">
        <f t="shared" si="4077"/>
        <v>0</v>
      </c>
      <c r="BW1497" s="18">
        <f t="shared" si="4078"/>
        <v>0</v>
      </c>
      <c r="BX1497" s="18"/>
      <c r="BY1497" s="18"/>
      <c r="BZ1497" s="18"/>
      <c r="CA1497" s="18">
        <f t="shared" si="4243"/>
        <v>3875</v>
      </c>
      <c r="CB1497" s="18">
        <f t="shared" si="4244"/>
        <v>0</v>
      </c>
      <c r="CC1497" s="18">
        <f t="shared" si="4245"/>
        <v>0</v>
      </c>
      <c r="CD1497" s="18"/>
      <c r="CE1497" s="27"/>
      <c r="CF1497" s="33"/>
    </row>
    <row r="1498" spans="1:84" ht="78" hidden="1" x14ac:dyDescent="0.3">
      <c r="A1498" s="41" t="s">
        <v>897</v>
      </c>
      <c r="B1498" s="39"/>
      <c r="C1498" s="41"/>
      <c r="D1498" s="41"/>
      <c r="E1498" s="14" t="s">
        <v>930</v>
      </c>
      <c r="F1498" s="18">
        <f t="shared" ref="F1498:K1500" si="4267">F1499</f>
        <v>0</v>
      </c>
      <c r="G1498" s="18">
        <f t="shared" si="4267"/>
        <v>0</v>
      </c>
      <c r="H1498" s="18">
        <f t="shared" si="4267"/>
        <v>0</v>
      </c>
      <c r="I1498" s="18">
        <f t="shared" si="4267"/>
        <v>0</v>
      </c>
      <c r="J1498" s="18">
        <f t="shared" si="4267"/>
        <v>0</v>
      </c>
      <c r="K1498" s="18">
        <f t="shared" si="4267"/>
        <v>0</v>
      </c>
      <c r="L1498" s="18">
        <f t="shared" si="4100"/>
        <v>0</v>
      </c>
      <c r="M1498" s="18">
        <f t="shared" si="4101"/>
        <v>0</v>
      </c>
      <c r="N1498" s="18">
        <f t="shared" si="4102"/>
        <v>0</v>
      </c>
      <c r="O1498" s="18">
        <f t="shared" ref="O1498:S1500" si="4268">O1499</f>
        <v>0</v>
      </c>
      <c r="P1498" s="18">
        <f t="shared" si="4268"/>
        <v>0</v>
      </c>
      <c r="Q1498" s="18">
        <f t="shared" si="4268"/>
        <v>0</v>
      </c>
      <c r="R1498" s="18">
        <f t="shared" si="4268"/>
        <v>0</v>
      </c>
      <c r="S1498" s="18">
        <f t="shared" si="4268"/>
        <v>0</v>
      </c>
      <c r="T1498" s="18">
        <f t="shared" si="4218"/>
        <v>0</v>
      </c>
      <c r="U1498" s="18">
        <f t="shared" si="4219"/>
        <v>0</v>
      </c>
      <c r="V1498" s="18">
        <f t="shared" si="4220"/>
        <v>0</v>
      </c>
      <c r="W1498" s="18">
        <f t="shared" ref="W1498:CD1500" si="4269">W1499</f>
        <v>0</v>
      </c>
      <c r="X1498" s="18">
        <f t="shared" si="4269"/>
        <v>0</v>
      </c>
      <c r="Y1498" s="18">
        <f t="shared" si="4269"/>
        <v>0</v>
      </c>
      <c r="Z1498" s="18">
        <f t="shared" si="4269"/>
        <v>0</v>
      </c>
      <c r="AA1498" s="18">
        <f t="shared" si="4269"/>
        <v>0</v>
      </c>
      <c r="AB1498" s="18">
        <f t="shared" si="4269"/>
        <v>0</v>
      </c>
      <c r="AC1498" s="18">
        <f t="shared" si="4225"/>
        <v>0</v>
      </c>
      <c r="AD1498" s="18">
        <f t="shared" si="4226"/>
        <v>0</v>
      </c>
      <c r="AE1498" s="18">
        <f t="shared" si="4227"/>
        <v>0</v>
      </c>
      <c r="AF1498" s="18">
        <f t="shared" si="4269"/>
        <v>0</v>
      </c>
      <c r="AG1498" s="18">
        <f t="shared" si="4269"/>
        <v>0</v>
      </c>
      <c r="AH1498" s="18">
        <f t="shared" si="4269"/>
        <v>0</v>
      </c>
      <c r="AI1498" s="18">
        <f t="shared" si="4166"/>
        <v>0</v>
      </c>
      <c r="AJ1498" s="18">
        <f t="shared" si="4167"/>
        <v>0</v>
      </c>
      <c r="AK1498" s="18">
        <f t="shared" si="4168"/>
        <v>0</v>
      </c>
      <c r="AL1498" s="18">
        <f t="shared" si="4269"/>
        <v>0</v>
      </c>
      <c r="AM1498" s="18">
        <f t="shared" si="4169"/>
        <v>0</v>
      </c>
      <c r="AN1498" s="18">
        <f t="shared" si="4269"/>
        <v>0</v>
      </c>
      <c r="AO1498" s="18">
        <f t="shared" si="4269"/>
        <v>0</v>
      </c>
      <c r="AP1498" s="18">
        <f t="shared" si="4269"/>
        <v>0</v>
      </c>
      <c r="AQ1498" s="18">
        <f t="shared" si="4140"/>
        <v>0</v>
      </c>
      <c r="AR1498" s="18">
        <f t="shared" si="4141"/>
        <v>0</v>
      </c>
      <c r="AS1498" s="18">
        <f t="shared" si="4142"/>
        <v>0</v>
      </c>
      <c r="AT1498" s="18">
        <f t="shared" si="4269"/>
        <v>0</v>
      </c>
      <c r="AU1498" s="18">
        <f t="shared" si="4269"/>
        <v>0</v>
      </c>
      <c r="AV1498" s="18">
        <f t="shared" si="4269"/>
        <v>0</v>
      </c>
      <c r="AW1498" s="18">
        <f t="shared" si="4143"/>
        <v>0</v>
      </c>
      <c r="AX1498" s="18">
        <f t="shared" si="4144"/>
        <v>0</v>
      </c>
      <c r="AY1498" s="18">
        <f t="shared" si="4145"/>
        <v>0</v>
      </c>
      <c r="AZ1498" s="18">
        <f t="shared" si="4269"/>
        <v>0</v>
      </c>
      <c r="BA1498" s="18">
        <f t="shared" si="4269"/>
        <v>0</v>
      </c>
      <c r="BB1498" s="18">
        <f t="shared" si="4269"/>
        <v>0</v>
      </c>
      <c r="BC1498" s="18">
        <f t="shared" si="4134"/>
        <v>0</v>
      </c>
      <c r="BD1498" s="18">
        <f t="shared" si="4135"/>
        <v>0</v>
      </c>
      <c r="BE1498" s="18">
        <f t="shared" si="4136"/>
        <v>0</v>
      </c>
      <c r="BF1498" s="18">
        <f t="shared" si="4269"/>
        <v>0</v>
      </c>
      <c r="BG1498" s="18">
        <f t="shared" si="4269"/>
        <v>0</v>
      </c>
      <c r="BH1498" s="18">
        <f t="shared" si="4269"/>
        <v>0</v>
      </c>
      <c r="BI1498" s="18">
        <f t="shared" si="4131"/>
        <v>0</v>
      </c>
      <c r="BJ1498" s="18">
        <f t="shared" si="4132"/>
        <v>0</v>
      </c>
      <c r="BK1498" s="18">
        <f t="shared" si="4133"/>
        <v>0</v>
      </c>
      <c r="BL1498" s="18">
        <f t="shared" si="4269"/>
        <v>0</v>
      </c>
      <c r="BM1498" s="18">
        <f t="shared" si="4269"/>
        <v>0</v>
      </c>
      <c r="BN1498" s="18">
        <f t="shared" si="4269"/>
        <v>0</v>
      </c>
      <c r="BO1498" s="18">
        <f t="shared" si="4094"/>
        <v>0</v>
      </c>
      <c r="BP1498" s="18">
        <f t="shared" si="4095"/>
        <v>0</v>
      </c>
      <c r="BQ1498" s="18">
        <f t="shared" si="4096"/>
        <v>0</v>
      </c>
      <c r="BR1498" s="18">
        <f t="shared" si="4269"/>
        <v>0</v>
      </c>
      <c r="BS1498" s="18">
        <f t="shared" si="4269"/>
        <v>0</v>
      </c>
      <c r="BT1498" s="18">
        <f t="shared" si="4269"/>
        <v>0</v>
      </c>
      <c r="BU1498" s="18">
        <f t="shared" ref="BU1498:BU1561" si="4270">BO1498+BR1498</f>
        <v>0</v>
      </c>
      <c r="BV1498" s="18">
        <f t="shared" ref="BV1498:BV1561" si="4271">BP1498+BS1498</f>
        <v>0</v>
      </c>
      <c r="BW1498" s="18">
        <f t="shared" ref="BW1498:BW1561" si="4272">BQ1498+BT1498</f>
        <v>0</v>
      </c>
      <c r="BX1498" s="18">
        <f t="shared" si="4269"/>
        <v>0</v>
      </c>
      <c r="BY1498" s="18">
        <f t="shared" si="4269"/>
        <v>0</v>
      </c>
      <c r="BZ1498" s="18">
        <f t="shared" si="4269"/>
        <v>0</v>
      </c>
      <c r="CA1498" s="18">
        <f t="shared" si="4243"/>
        <v>0</v>
      </c>
      <c r="CB1498" s="18">
        <f t="shared" si="4244"/>
        <v>0</v>
      </c>
      <c r="CC1498" s="18">
        <f t="shared" si="4245"/>
        <v>0</v>
      </c>
      <c r="CD1498" s="18">
        <f t="shared" si="4269"/>
        <v>0</v>
      </c>
      <c r="CE1498" s="27" t="s">
        <v>1661</v>
      </c>
      <c r="CF1498" s="33"/>
    </row>
    <row r="1499" spans="1:84" ht="46.8" hidden="1" x14ac:dyDescent="0.3">
      <c r="A1499" s="41" t="s">
        <v>897</v>
      </c>
      <c r="B1499" s="39">
        <v>600</v>
      </c>
      <c r="C1499" s="41"/>
      <c r="D1499" s="41"/>
      <c r="E1499" s="14" t="s">
        <v>554</v>
      </c>
      <c r="F1499" s="18">
        <f t="shared" si="4267"/>
        <v>0</v>
      </c>
      <c r="G1499" s="18">
        <f t="shared" si="4267"/>
        <v>0</v>
      </c>
      <c r="H1499" s="18">
        <f t="shared" si="4267"/>
        <v>0</v>
      </c>
      <c r="I1499" s="18">
        <f t="shared" si="4267"/>
        <v>0</v>
      </c>
      <c r="J1499" s="18">
        <f t="shared" si="4267"/>
        <v>0</v>
      </c>
      <c r="K1499" s="18">
        <f t="shared" si="4267"/>
        <v>0</v>
      </c>
      <c r="L1499" s="18">
        <f t="shared" si="4100"/>
        <v>0</v>
      </c>
      <c r="M1499" s="18">
        <f t="shared" si="4101"/>
        <v>0</v>
      </c>
      <c r="N1499" s="18">
        <f t="shared" si="4102"/>
        <v>0</v>
      </c>
      <c r="O1499" s="18">
        <f t="shared" si="4268"/>
        <v>0</v>
      </c>
      <c r="P1499" s="18">
        <f t="shared" si="4268"/>
        <v>0</v>
      </c>
      <c r="Q1499" s="18">
        <f t="shared" si="4268"/>
        <v>0</v>
      </c>
      <c r="R1499" s="18">
        <f t="shared" si="4268"/>
        <v>0</v>
      </c>
      <c r="S1499" s="18">
        <f t="shared" si="4268"/>
        <v>0</v>
      </c>
      <c r="T1499" s="18">
        <f t="shared" si="4218"/>
        <v>0</v>
      </c>
      <c r="U1499" s="18">
        <f t="shared" si="4219"/>
        <v>0</v>
      </c>
      <c r="V1499" s="18">
        <f t="shared" si="4220"/>
        <v>0</v>
      </c>
      <c r="W1499" s="18">
        <f t="shared" si="4269"/>
        <v>0</v>
      </c>
      <c r="X1499" s="18">
        <f t="shared" si="4269"/>
        <v>0</v>
      </c>
      <c r="Y1499" s="18">
        <f t="shared" si="4269"/>
        <v>0</v>
      </c>
      <c r="Z1499" s="18">
        <f t="shared" si="4269"/>
        <v>0</v>
      </c>
      <c r="AA1499" s="18">
        <f t="shared" si="4269"/>
        <v>0</v>
      </c>
      <c r="AB1499" s="18">
        <f t="shared" si="4269"/>
        <v>0</v>
      </c>
      <c r="AC1499" s="18">
        <f t="shared" si="4225"/>
        <v>0</v>
      </c>
      <c r="AD1499" s="18">
        <f t="shared" si="4226"/>
        <v>0</v>
      </c>
      <c r="AE1499" s="18">
        <f t="shared" si="4227"/>
        <v>0</v>
      </c>
      <c r="AF1499" s="18">
        <f t="shared" si="4269"/>
        <v>0</v>
      </c>
      <c r="AG1499" s="18">
        <f t="shared" si="4269"/>
        <v>0</v>
      </c>
      <c r="AH1499" s="18">
        <f t="shared" si="4269"/>
        <v>0</v>
      </c>
      <c r="AI1499" s="18">
        <f t="shared" si="4166"/>
        <v>0</v>
      </c>
      <c r="AJ1499" s="18">
        <f t="shared" si="4167"/>
        <v>0</v>
      </c>
      <c r="AK1499" s="18">
        <f t="shared" si="4168"/>
        <v>0</v>
      </c>
      <c r="AL1499" s="18">
        <f t="shared" si="4269"/>
        <v>0</v>
      </c>
      <c r="AM1499" s="18">
        <f t="shared" si="4169"/>
        <v>0</v>
      </c>
      <c r="AN1499" s="18">
        <f t="shared" si="4269"/>
        <v>0</v>
      </c>
      <c r="AO1499" s="18">
        <f t="shared" si="4269"/>
        <v>0</v>
      </c>
      <c r="AP1499" s="18">
        <f t="shared" si="4269"/>
        <v>0</v>
      </c>
      <c r="AQ1499" s="18">
        <f t="shared" si="4140"/>
        <v>0</v>
      </c>
      <c r="AR1499" s="18">
        <f t="shared" si="4141"/>
        <v>0</v>
      </c>
      <c r="AS1499" s="18">
        <f t="shared" si="4142"/>
        <v>0</v>
      </c>
      <c r="AT1499" s="18">
        <f t="shared" si="4269"/>
        <v>0</v>
      </c>
      <c r="AU1499" s="18">
        <f t="shared" si="4269"/>
        <v>0</v>
      </c>
      <c r="AV1499" s="18">
        <f t="shared" si="4269"/>
        <v>0</v>
      </c>
      <c r="AW1499" s="18">
        <f t="shared" si="4143"/>
        <v>0</v>
      </c>
      <c r="AX1499" s="18">
        <f t="shared" si="4144"/>
        <v>0</v>
      </c>
      <c r="AY1499" s="18">
        <f t="shared" si="4145"/>
        <v>0</v>
      </c>
      <c r="AZ1499" s="18">
        <f t="shared" si="4269"/>
        <v>0</v>
      </c>
      <c r="BA1499" s="18">
        <f t="shared" si="4269"/>
        <v>0</v>
      </c>
      <c r="BB1499" s="18">
        <f t="shared" si="4269"/>
        <v>0</v>
      </c>
      <c r="BC1499" s="18">
        <f t="shared" si="4134"/>
        <v>0</v>
      </c>
      <c r="BD1499" s="18">
        <f t="shared" si="4135"/>
        <v>0</v>
      </c>
      <c r="BE1499" s="18">
        <f t="shared" si="4136"/>
        <v>0</v>
      </c>
      <c r="BF1499" s="18">
        <f t="shared" si="4269"/>
        <v>0</v>
      </c>
      <c r="BG1499" s="18">
        <f t="shared" si="4269"/>
        <v>0</v>
      </c>
      <c r="BH1499" s="18">
        <f t="shared" si="4269"/>
        <v>0</v>
      </c>
      <c r="BI1499" s="18">
        <f t="shared" si="4131"/>
        <v>0</v>
      </c>
      <c r="BJ1499" s="18">
        <f t="shared" si="4132"/>
        <v>0</v>
      </c>
      <c r="BK1499" s="18">
        <f t="shared" si="4133"/>
        <v>0</v>
      </c>
      <c r="BL1499" s="18">
        <f t="shared" si="4269"/>
        <v>0</v>
      </c>
      <c r="BM1499" s="18">
        <f t="shared" si="4269"/>
        <v>0</v>
      </c>
      <c r="BN1499" s="18">
        <f t="shared" si="4269"/>
        <v>0</v>
      </c>
      <c r="BO1499" s="18">
        <f t="shared" si="4094"/>
        <v>0</v>
      </c>
      <c r="BP1499" s="18">
        <f t="shared" si="4095"/>
        <v>0</v>
      </c>
      <c r="BQ1499" s="18">
        <f t="shared" si="4096"/>
        <v>0</v>
      </c>
      <c r="BR1499" s="18">
        <f t="shared" si="4269"/>
        <v>0</v>
      </c>
      <c r="BS1499" s="18">
        <f t="shared" si="4269"/>
        <v>0</v>
      </c>
      <c r="BT1499" s="18">
        <f t="shared" si="4269"/>
        <v>0</v>
      </c>
      <c r="BU1499" s="18">
        <f t="shared" si="4270"/>
        <v>0</v>
      </c>
      <c r="BV1499" s="18">
        <f t="shared" si="4271"/>
        <v>0</v>
      </c>
      <c r="BW1499" s="18">
        <f t="shared" si="4272"/>
        <v>0</v>
      </c>
      <c r="BX1499" s="18">
        <f t="shared" si="4269"/>
        <v>0</v>
      </c>
      <c r="BY1499" s="18">
        <f t="shared" si="4269"/>
        <v>0</v>
      </c>
      <c r="BZ1499" s="18">
        <f t="shared" si="4269"/>
        <v>0</v>
      </c>
      <c r="CA1499" s="18">
        <f t="shared" si="4243"/>
        <v>0</v>
      </c>
      <c r="CB1499" s="18">
        <f t="shared" si="4244"/>
        <v>0</v>
      </c>
      <c r="CC1499" s="18">
        <f t="shared" si="4245"/>
        <v>0</v>
      </c>
      <c r="CD1499" s="18">
        <f t="shared" si="4269"/>
        <v>0</v>
      </c>
      <c r="CE1499" s="27" t="s">
        <v>1661</v>
      </c>
      <c r="CF1499" s="33"/>
    </row>
    <row r="1500" spans="1:84" ht="78" hidden="1" x14ac:dyDescent="0.3">
      <c r="A1500" s="41" t="s">
        <v>897</v>
      </c>
      <c r="B1500" s="39">
        <v>630</v>
      </c>
      <c r="C1500" s="41"/>
      <c r="D1500" s="41"/>
      <c r="E1500" s="14" t="s">
        <v>1427</v>
      </c>
      <c r="F1500" s="18">
        <f t="shared" si="4267"/>
        <v>0</v>
      </c>
      <c r="G1500" s="18">
        <f t="shared" si="4267"/>
        <v>0</v>
      </c>
      <c r="H1500" s="18">
        <f t="shared" si="4267"/>
        <v>0</v>
      </c>
      <c r="I1500" s="18">
        <f t="shared" si="4267"/>
        <v>0</v>
      </c>
      <c r="J1500" s="18">
        <f t="shared" si="4267"/>
        <v>0</v>
      </c>
      <c r="K1500" s="18">
        <f t="shared" si="4267"/>
        <v>0</v>
      </c>
      <c r="L1500" s="18">
        <f t="shared" si="4100"/>
        <v>0</v>
      </c>
      <c r="M1500" s="18">
        <f t="shared" si="4101"/>
        <v>0</v>
      </c>
      <c r="N1500" s="18">
        <f t="shared" si="4102"/>
        <v>0</v>
      </c>
      <c r="O1500" s="18">
        <f t="shared" si="4268"/>
        <v>0</v>
      </c>
      <c r="P1500" s="18">
        <f t="shared" si="4268"/>
        <v>0</v>
      </c>
      <c r="Q1500" s="18">
        <f t="shared" si="4268"/>
        <v>0</v>
      </c>
      <c r="R1500" s="18">
        <f t="shared" si="4268"/>
        <v>0</v>
      </c>
      <c r="S1500" s="18">
        <f t="shared" si="4268"/>
        <v>0</v>
      </c>
      <c r="T1500" s="18">
        <f t="shared" si="4218"/>
        <v>0</v>
      </c>
      <c r="U1500" s="18">
        <f t="shared" si="4219"/>
        <v>0</v>
      </c>
      <c r="V1500" s="18">
        <f t="shared" si="4220"/>
        <v>0</v>
      </c>
      <c r="W1500" s="18">
        <f t="shared" si="4269"/>
        <v>0</v>
      </c>
      <c r="X1500" s="18">
        <f t="shared" si="4269"/>
        <v>0</v>
      </c>
      <c r="Y1500" s="18">
        <f t="shared" si="4269"/>
        <v>0</v>
      </c>
      <c r="Z1500" s="18">
        <f t="shared" si="4269"/>
        <v>0</v>
      </c>
      <c r="AA1500" s="18">
        <f t="shared" si="4269"/>
        <v>0</v>
      </c>
      <c r="AB1500" s="18">
        <f t="shared" si="4269"/>
        <v>0</v>
      </c>
      <c r="AC1500" s="18">
        <f t="shared" si="4225"/>
        <v>0</v>
      </c>
      <c r="AD1500" s="18">
        <f t="shared" si="4226"/>
        <v>0</v>
      </c>
      <c r="AE1500" s="18">
        <f t="shared" si="4227"/>
        <v>0</v>
      </c>
      <c r="AF1500" s="18">
        <f t="shared" si="4269"/>
        <v>0</v>
      </c>
      <c r="AG1500" s="18">
        <f t="shared" si="4269"/>
        <v>0</v>
      </c>
      <c r="AH1500" s="18">
        <f t="shared" si="4269"/>
        <v>0</v>
      </c>
      <c r="AI1500" s="18">
        <f t="shared" si="4166"/>
        <v>0</v>
      </c>
      <c r="AJ1500" s="18">
        <f t="shared" si="4167"/>
        <v>0</v>
      </c>
      <c r="AK1500" s="18">
        <f t="shared" si="4168"/>
        <v>0</v>
      </c>
      <c r="AL1500" s="18">
        <f t="shared" si="4269"/>
        <v>0</v>
      </c>
      <c r="AM1500" s="18">
        <f t="shared" si="4169"/>
        <v>0</v>
      </c>
      <c r="AN1500" s="18">
        <f t="shared" si="4269"/>
        <v>0</v>
      </c>
      <c r="AO1500" s="18">
        <f t="shared" si="4269"/>
        <v>0</v>
      </c>
      <c r="AP1500" s="18">
        <f t="shared" si="4269"/>
        <v>0</v>
      </c>
      <c r="AQ1500" s="18">
        <f t="shared" si="4140"/>
        <v>0</v>
      </c>
      <c r="AR1500" s="18">
        <f t="shared" si="4141"/>
        <v>0</v>
      </c>
      <c r="AS1500" s="18">
        <f t="shared" si="4142"/>
        <v>0</v>
      </c>
      <c r="AT1500" s="18">
        <f t="shared" si="4269"/>
        <v>0</v>
      </c>
      <c r="AU1500" s="18">
        <f t="shared" si="4269"/>
        <v>0</v>
      </c>
      <c r="AV1500" s="18">
        <f t="shared" si="4269"/>
        <v>0</v>
      </c>
      <c r="AW1500" s="18">
        <f t="shared" si="4143"/>
        <v>0</v>
      </c>
      <c r="AX1500" s="18">
        <f t="shared" si="4144"/>
        <v>0</v>
      </c>
      <c r="AY1500" s="18">
        <f t="shared" si="4145"/>
        <v>0</v>
      </c>
      <c r="AZ1500" s="18">
        <f t="shared" si="4269"/>
        <v>0</v>
      </c>
      <c r="BA1500" s="18">
        <f t="shared" si="4269"/>
        <v>0</v>
      </c>
      <c r="BB1500" s="18">
        <f t="shared" si="4269"/>
        <v>0</v>
      </c>
      <c r="BC1500" s="18">
        <f t="shared" si="4134"/>
        <v>0</v>
      </c>
      <c r="BD1500" s="18">
        <f t="shared" si="4135"/>
        <v>0</v>
      </c>
      <c r="BE1500" s="18">
        <f t="shared" si="4136"/>
        <v>0</v>
      </c>
      <c r="BF1500" s="18">
        <f t="shared" si="4269"/>
        <v>0</v>
      </c>
      <c r="BG1500" s="18">
        <f t="shared" si="4269"/>
        <v>0</v>
      </c>
      <c r="BH1500" s="18">
        <f t="shared" si="4269"/>
        <v>0</v>
      </c>
      <c r="BI1500" s="18">
        <f t="shared" si="4131"/>
        <v>0</v>
      </c>
      <c r="BJ1500" s="18">
        <f t="shared" si="4132"/>
        <v>0</v>
      </c>
      <c r="BK1500" s="18">
        <f t="shared" si="4133"/>
        <v>0</v>
      </c>
      <c r="BL1500" s="18">
        <f t="shared" si="4269"/>
        <v>0</v>
      </c>
      <c r="BM1500" s="18">
        <f t="shared" si="4269"/>
        <v>0</v>
      </c>
      <c r="BN1500" s="18">
        <f t="shared" si="4269"/>
        <v>0</v>
      </c>
      <c r="BO1500" s="18">
        <f t="shared" si="4094"/>
        <v>0</v>
      </c>
      <c r="BP1500" s="18">
        <f t="shared" si="4095"/>
        <v>0</v>
      </c>
      <c r="BQ1500" s="18">
        <f t="shared" si="4096"/>
        <v>0</v>
      </c>
      <c r="BR1500" s="18">
        <f t="shared" si="4269"/>
        <v>0</v>
      </c>
      <c r="BS1500" s="18">
        <f t="shared" si="4269"/>
        <v>0</v>
      </c>
      <c r="BT1500" s="18">
        <f t="shared" si="4269"/>
        <v>0</v>
      </c>
      <c r="BU1500" s="18">
        <f t="shared" si="4270"/>
        <v>0</v>
      </c>
      <c r="BV1500" s="18">
        <f t="shared" si="4271"/>
        <v>0</v>
      </c>
      <c r="BW1500" s="18">
        <f t="shared" si="4272"/>
        <v>0</v>
      </c>
      <c r="BX1500" s="18">
        <f t="shared" si="4269"/>
        <v>0</v>
      </c>
      <c r="BY1500" s="18">
        <f t="shared" si="4269"/>
        <v>0</v>
      </c>
      <c r="BZ1500" s="18">
        <f t="shared" si="4269"/>
        <v>0</v>
      </c>
      <c r="CA1500" s="18">
        <f t="shared" si="4243"/>
        <v>0</v>
      </c>
      <c r="CB1500" s="18">
        <f t="shared" si="4244"/>
        <v>0</v>
      </c>
      <c r="CC1500" s="18">
        <f t="shared" si="4245"/>
        <v>0</v>
      </c>
      <c r="CD1500" s="18">
        <f t="shared" si="4269"/>
        <v>0</v>
      </c>
      <c r="CE1500" s="27" t="s">
        <v>1661</v>
      </c>
      <c r="CF1500" s="33"/>
    </row>
    <row r="1501" spans="1:84" ht="31.2" hidden="1" x14ac:dyDescent="0.3">
      <c r="A1501" s="41" t="s">
        <v>897</v>
      </c>
      <c r="B1501" s="39">
        <v>630</v>
      </c>
      <c r="C1501" s="41" t="s">
        <v>149</v>
      </c>
      <c r="D1501" s="41" t="s">
        <v>244</v>
      </c>
      <c r="E1501" s="14" t="s">
        <v>524</v>
      </c>
      <c r="F1501" s="18"/>
      <c r="G1501" s="18"/>
      <c r="H1501" s="18"/>
      <c r="I1501" s="18"/>
      <c r="J1501" s="18"/>
      <c r="K1501" s="18"/>
      <c r="L1501" s="18">
        <f t="shared" si="4100"/>
        <v>0</v>
      </c>
      <c r="M1501" s="18">
        <f t="shared" si="4101"/>
        <v>0</v>
      </c>
      <c r="N1501" s="18">
        <f t="shared" si="4102"/>
        <v>0</v>
      </c>
      <c r="O1501" s="18"/>
      <c r="P1501" s="18"/>
      <c r="Q1501" s="18"/>
      <c r="R1501" s="18"/>
      <c r="S1501" s="18"/>
      <c r="T1501" s="18">
        <f t="shared" si="4218"/>
        <v>0</v>
      </c>
      <c r="U1501" s="18">
        <f t="shared" si="4219"/>
        <v>0</v>
      </c>
      <c r="V1501" s="18">
        <f t="shared" si="4220"/>
        <v>0</v>
      </c>
      <c r="W1501" s="18"/>
      <c r="X1501" s="18"/>
      <c r="Y1501" s="18"/>
      <c r="Z1501" s="18"/>
      <c r="AA1501" s="18"/>
      <c r="AB1501" s="18"/>
      <c r="AC1501" s="18">
        <f t="shared" si="4225"/>
        <v>0</v>
      </c>
      <c r="AD1501" s="18">
        <f t="shared" si="4226"/>
        <v>0</v>
      </c>
      <c r="AE1501" s="18">
        <f t="shared" si="4227"/>
        <v>0</v>
      </c>
      <c r="AF1501" s="18"/>
      <c r="AG1501" s="18"/>
      <c r="AH1501" s="18"/>
      <c r="AI1501" s="18">
        <f t="shared" si="4166"/>
        <v>0</v>
      </c>
      <c r="AJ1501" s="18">
        <f t="shared" si="4167"/>
        <v>0</v>
      </c>
      <c r="AK1501" s="18">
        <f t="shared" si="4168"/>
        <v>0</v>
      </c>
      <c r="AL1501" s="18"/>
      <c r="AM1501" s="18">
        <f t="shared" si="4169"/>
        <v>0</v>
      </c>
      <c r="AN1501" s="18"/>
      <c r="AO1501" s="18"/>
      <c r="AP1501" s="18"/>
      <c r="AQ1501" s="18">
        <f t="shared" si="4140"/>
        <v>0</v>
      </c>
      <c r="AR1501" s="18">
        <f t="shared" si="4141"/>
        <v>0</v>
      </c>
      <c r="AS1501" s="18">
        <f t="shared" si="4142"/>
        <v>0</v>
      </c>
      <c r="AT1501" s="18"/>
      <c r="AU1501" s="18"/>
      <c r="AV1501" s="18"/>
      <c r="AW1501" s="18">
        <f t="shared" si="4143"/>
        <v>0</v>
      </c>
      <c r="AX1501" s="18">
        <f t="shared" si="4144"/>
        <v>0</v>
      </c>
      <c r="AY1501" s="18">
        <f t="shared" si="4145"/>
        <v>0</v>
      </c>
      <c r="AZ1501" s="18"/>
      <c r="BA1501" s="18"/>
      <c r="BB1501" s="18"/>
      <c r="BC1501" s="18">
        <f t="shared" si="4134"/>
        <v>0</v>
      </c>
      <c r="BD1501" s="18">
        <f t="shared" si="4135"/>
        <v>0</v>
      </c>
      <c r="BE1501" s="18">
        <f t="shared" si="4136"/>
        <v>0</v>
      </c>
      <c r="BF1501" s="18"/>
      <c r="BG1501" s="18"/>
      <c r="BH1501" s="18"/>
      <c r="BI1501" s="18">
        <f t="shared" si="4131"/>
        <v>0</v>
      </c>
      <c r="BJ1501" s="18">
        <f t="shared" si="4132"/>
        <v>0</v>
      </c>
      <c r="BK1501" s="18">
        <f t="shared" si="4133"/>
        <v>0</v>
      </c>
      <c r="BL1501" s="18"/>
      <c r="BM1501" s="18"/>
      <c r="BN1501" s="18"/>
      <c r="BO1501" s="18">
        <f t="shared" ref="BO1501:BO1564" si="4273">BI1501+BL1501</f>
        <v>0</v>
      </c>
      <c r="BP1501" s="18">
        <f t="shared" ref="BP1501:BP1564" si="4274">BJ1501+BM1501</f>
        <v>0</v>
      </c>
      <c r="BQ1501" s="18">
        <f t="shared" ref="BQ1501:BQ1564" si="4275">BK1501+BN1501</f>
        <v>0</v>
      </c>
      <c r="BR1501" s="18"/>
      <c r="BS1501" s="18"/>
      <c r="BT1501" s="18"/>
      <c r="BU1501" s="18">
        <f t="shared" si="4270"/>
        <v>0</v>
      </c>
      <c r="BV1501" s="18">
        <f t="shared" si="4271"/>
        <v>0</v>
      </c>
      <c r="BW1501" s="18">
        <f t="shared" si="4272"/>
        <v>0</v>
      </c>
      <c r="BX1501" s="18"/>
      <c r="BY1501" s="18"/>
      <c r="BZ1501" s="18"/>
      <c r="CA1501" s="18">
        <f t="shared" si="4243"/>
        <v>0</v>
      </c>
      <c r="CB1501" s="18">
        <f t="shared" si="4244"/>
        <v>0</v>
      </c>
      <c r="CC1501" s="18">
        <f t="shared" si="4245"/>
        <v>0</v>
      </c>
      <c r="CD1501" s="18"/>
      <c r="CE1501" s="27" t="s">
        <v>1661</v>
      </c>
      <c r="CF1501" s="33"/>
    </row>
    <row r="1502" spans="1:84" ht="93.6" x14ac:dyDescent="0.3">
      <c r="A1502" s="41" t="s">
        <v>898</v>
      </c>
      <c r="B1502" s="39"/>
      <c r="C1502" s="41"/>
      <c r="D1502" s="41"/>
      <c r="E1502" s="14" t="s">
        <v>931</v>
      </c>
      <c r="F1502" s="18">
        <f t="shared" ref="F1502:K1504" si="4276">F1503</f>
        <v>1000</v>
      </c>
      <c r="G1502" s="18">
        <f t="shared" si="4276"/>
        <v>0</v>
      </c>
      <c r="H1502" s="18">
        <f t="shared" si="4276"/>
        <v>0</v>
      </c>
      <c r="I1502" s="18">
        <f t="shared" si="4276"/>
        <v>0</v>
      </c>
      <c r="J1502" s="18">
        <f t="shared" si="4276"/>
        <v>0</v>
      </c>
      <c r="K1502" s="18">
        <f t="shared" si="4276"/>
        <v>0</v>
      </c>
      <c r="L1502" s="18">
        <f t="shared" si="4100"/>
        <v>1000</v>
      </c>
      <c r="M1502" s="18">
        <f t="shared" si="4101"/>
        <v>0</v>
      </c>
      <c r="N1502" s="18">
        <f t="shared" si="4102"/>
        <v>0</v>
      </c>
      <c r="O1502" s="18">
        <f t="shared" ref="O1502:S1504" si="4277">O1503</f>
        <v>0</v>
      </c>
      <c r="P1502" s="18">
        <f t="shared" si="4277"/>
        <v>0</v>
      </c>
      <c r="Q1502" s="18">
        <f t="shared" si="4277"/>
        <v>0</v>
      </c>
      <c r="R1502" s="18">
        <f t="shared" si="4277"/>
        <v>0</v>
      </c>
      <c r="S1502" s="18">
        <f t="shared" si="4277"/>
        <v>0</v>
      </c>
      <c r="T1502" s="18">
        <f t="shared" si="4218"/>
        <v>1000</v>
      </c>
      <c r="U1502" s="18">
        <f t="shared" si="4219"/>
        <v>0</v>
      </c>
      <c r="V1502" s="18">
        <f t="shared" si="4220"/>
        <v>0</v>
      </c>
      <c r="W1502" s="18">
        <f t="shared" ref="W1502:CD1504" si="4278">W1503</f>
        <v>0</v>
      </c>
      <c r="X1502" s="18">
        <f t="shared" si="4278"/>
        <v>0</v>
      </c>
      <c r="Y1502" s="18">
        <f t="shared" si="4278"/>
        <v>0</v>
      </c>
      <c r="Z1502" s="18">
        <f t="shared" si="4278"/>
        <v>0</v>
      </c>
      <c r="AA1502" s="18">
        <f t="shared" si="4278"/>
        <v>0</v>
      </c>
      <c r="AB1502" s="18">
        <f t="shared" si="4278"/>
        <v>0</v>
      </c>
      <c r="AC1502" s="18">
        <f t="shared" si="4225"/>
        <v>1000</v>
      </c>
      <c r="AD1502" s="18">
        <f t="shared" si="4226"/>
        <v>0</v>
      </c>
      <c r="AE1502" s="18">
        <f t="shared" si="4227"/>
        <v>0</v>
      </c>
      <c r="AF1502" s="18">
        <f t="shared" si="4278"/>
        <v>0</v>
      </c>
      <c r="AG1502" s="18">
        <f t="shared" si="4278"/>
        <v>0</v>
      </c>
      <c r="AH1502" s="18">
        <f t="shared" si="4278"/>
        <v>0</v>
      </c>
      <c r="AI1502" s="18">
        <f t="shared" si="4166"/>
        <v>1000</v>
      </c>
      <c r="AJ1502" s="18">
        <f t="shared" si="4167"/>
        <v>0</v>
      </c>
      <c r="AK1502" s="18">
        <f t="shared" si="4168"/>
        <v>0</v>
      </c>
      <c r="AL1502" s="18">
        <f t="shared" si="4278"/>
        <v>0</v>
      </c>
      <c r="AM1502" s="18">
        <f t="shared" si="4169"/>
        <v>1000</v>
      </c>
      <c r="AN1502" s="18">
        <f t="shared" si="4278"/>
        <v>0</v>
      </c>
      <c r="AO1502" s="18">
        <f t="shared" si="4278"/>
        <v>0</v>
      </c>
      <c r="AP1502" s="18">
        <f t="shared" si="4278"/>
        <v>0</v>
      </c>
      <c r="AQ1502" s="18">
        <f t="shared" si="4140"/>
        <v>1000</v>
      </c>
      <c r="AR1502" s="18">
        <f t="shared" si="4141"/>
        <v>0</v>
      </c>
      <c r="AS1502" s="18">
        <f t="shared" si="4142"/>
        <v>0</v>
      </c>
      <c r="AT1502" s="18">
        <f t="shared" si="4278"/>
        <v>0</v>
      </c>
      <c r="AU1502" s="18">
        <f t="shared" si="4278"/>
        <v>0</v>
      </c>
      <c r="AV1502" s="18">
        <f t="shared" si="4278"/>
        <v>0</v>
      </c>
      <c r="AW1502" s="18">
        <f t="shared" si="4143"/>
        <v>1000</v>
      </c>
      <c r="AX1502" s="18">
        <f t="shared" si="4144"/>
        <v>0</v>
      </c>
      <c r="AY1502" s="18">
        <f t="shared" si="4145"/>
        <v>0</v>
      </c>
      <c r="AZ1502" s="18">
        <f t="shared" si="4278"/>
        <v>0</v>
      </c>
      <c r="BA1502" s="18">
        <f t="shared" si="4278"/>
        <v>0</v>
      </c>
      <c r="BB1502" s="18">
        <f t="shared" si="4278"/>
        <v>0</v>
      </c>
      <c r="BC1502" s="18">
        <f t="shared" si="4134"/>
        <v>1000</v>
      </c>
      <c r="BD1502" s="18">
        <f t="shared" si="4135"/>
        <v>0</v>
      </c>
      <c r="BE1502" s="18">
        <f t="shared" si="4136"/>
        <v>0</v>
      </c>
      <c r="BF1502" s="18">
        <f t="shared" si="4278"/>
        <v>0</v>
      </c>
      <c r="BG1502" s="18">
        <f t="shared" si="4278"/>
        <v>0</v>
      </c>
      <c r="BH1502" s="18">
        <f t="shared" si="4278"/>
        <v>0</v>
      </c>
      <c r="BI1502" s="18">
        <f t="shared" si="4131"/>
        <v>1000</v>
      </c>
      <c r="BJ1502" s="18">
        <f t="shared" si="4132"/>
        <v>0</v>
      </c>
      <c r="BK1502" s="18">
        <f t="shared" si="4133"/>
        <v>0</v>
      </c>
      <c r="BL1502" s="18">
        <f t="shared" si="4278"/>
        <v>-681.24699999999996</v>
      </c>
      <c r="BM1502" s="18">
        <f t="shared" si="4278"/>
        <v>0</v>
      </c>
      <c r="BN1502" s="18">
        <f t="shared" si="4278"/>
        <v>0</v>
      </c>
      <c r="BO1502" s="18">
        <f t="shared" si="4273"/>
        <v>318.75300000000004</v>
      </c>
      <c r="BP1502" s="18">
        <f t="shared" si="4274"/>
        <v>0</v>
      </c>
      <c r="BQ1502" s="18">
        <f t="shared" si="4275"/>
        <v>0</v>
      </c>
      <c r="BR1502" s="18">
        <f t="shared" si="4278"/>
        <v>0</v>
      </c>
      <c r="BS1502" s="18">
        <f t="shared" si="4278"/>
        <v>0</v>
      </c>
      <c r="BT1502" s="18">
        <f t="shared" si="4278"/>
        <v>0</v>
      </c>
      <c r="BU1502" s="18">
        <f t="shared" si="4270"/>
        <v>318.75300000000004</v>
      </c>
      <c r="BV1502" s="18">
        <f t="shared" si="4271"/>
        <v>0</v>
      </c>
      <c r="BW1502" s="18">
        <f t="shared" si="4272"/>
        <v>0</v>
      </c>
      <c r="BX1502" s="18">
        <f t="shared" si="4278"/>
        <v>0</v>
      </c>
      <c r="BY1502" s="18">
        <f t="shared" si="4278"/>
        <v>0</v>
      </c>
      <c r="BZ1502" s="18">
        <f t="shared" si="4278"/>
        <v>0</v>
      </c>
      <c r="CA1502" s="18">
        <f t="shared" si="4243"/>
        <v>318.75300000000004</v>
      </c>
      <c r="CB1502" s="18">
        <f t="shared" si="4244"/>
        <v>0</v>
      </c>
      <c r="CC1502" s="18">
        <f t="shared" si="4245"/>
        <v>0</v>
      </c>
      <c r="CD1502" s="18">
        <f t="shared" si="4278"/>
        <v>0</v>
      </c>
      <c r="CE1502" s="27"/>
      <c r="CF1502" s="33"/>
    </row>
    <row r="1503" spans="1:84" x14ac:dyDescent="0.3">
      <c r="A1503" s="41" t="s">
        <v>898</v>
      </c>
      <c r="B1503" s="39">
        <v>800</v>
      </c>
      <c r="C1503" s="41"/>
      <c r="D1503" s="41"/>
      <c r="E1503" s="14" t="s">
        <v>556</v>
      </c>
      <c r="F1503" s="18">
        <f t="shared" si="4276"/>
        <v>1000</v>
      </c>
      <c r="G1503" s="18">
        <f t="shared" si="4276"/>
        <v>0</v>
      </c>
      <c r="H1503" s="18">
        <f t="shared" si="4276"/>
        <v>0</v>
      </c>
      <c r="I1503" s="18">
        <f t="shared" si="4276"/>
        <v>0</v>
      </c>
      <c r="J1503" s="18">
        <f t="shared" si="4276"/>
        <v>0</v>
      </c>
      <c r="K1503" s="18">
        <f t="shared" si="4276"/>
        <v>0</v>
      </c>
      <c r="L1503" s="18">
        <f t="shared" si="4100"/>
        <v>1000</v>
      </c>
      <c r="M1503" s="18">
        <f t="shared" si="4101"/>
        <v>0</v>
      </c>
      <c r="N1503" s="18">
        <f t="shared" si="4102"/>
        <v>0</v>
      </c>
      <c r="O1503" s="18">
        <f t="shared" si="4277"/>
        <v>0</v>
      </c>
      <c r="P1503" s="18">
        <f t="shared" si="4277"/>
        <v>0</v>
      </c>
      <c r="Q1503" s="18">
        <f t="shared" si="4277"/>
        <v>0</v>
      </c>
      <c r="R1503" s="18">
        <f t="shared" si="4277"/>
        <v>0</v>
      </c>
      <c r="S1503" s="18">
        <f t="shared" si="4277"/>
        <v>0</v>
      </c>
      <c r="T1503" s="18">
        <f t="shared" si="4218"/>
        <v>1000</v>
      </c>
      <c r="U1503" s="18">
        <f t="shared" si="4219"/>
        <v>0</v>
      </c>
      <c r="V1503" s="18">
        <f t="shared" si="4220"/>
        <v>0</v>
      </c>
      <c r="W1503" s="18">
        <f t="shared" si="4278"/>
        <v>0</v>
      </c>
      <c r="X1503" s="18">
        <f t="shared" si="4278"/>
        <v>0</v>
      </c>
      <c r="Y1503" s="18">
        <f t="shared" si="4278"/>
        <v>0</v>
      </c>
      <c r="Z1503" s="18">
        <f t="shared" si="4278"/>
        <v>0</v>
      </c>
      <c r="AA1503" s="18">
        <f t="shared" si="4278"/>
        <v>0</v>
      </c>
      <c r="AB1503" s="18">
        <f t="shared" si="4278"/>
        <v>0</v>
      </c>
      <c r="AC1503" s="18">
        <f t="shared" si="4225"/>
        <v>1000</v>
      </c>
      <c r="AD1503" s="18">
        <f t="shared" si="4226"/>
        <v>0</v>
      </c>
      <c r="AE1503" s="18">
        <f t="shared" si="4227"/>
        <v>0</v>
      </c>
      <c r="AF1503" s="18">
        <f t="shared" si="4278"/>
        <v>0</v>
      </c>
      <c r="AG1503" s="18">
        <f t="shared" si="4278"/>
        <v>0</v>
      </c>
      <c r="AH1503" s="18">
        <f t="shared" si="4278"/>
        <v>0</v>
      </c>
      <c r="AI1503" s="18">
        <f t="shared" si="4166"/>
        <v>1000</v>
      </c>
      <c r="AJ1503" s="18">
        <f t="shared" si="4167"/>
        <v>0</v>
      </c>
      <c r="AK1503" s="18">
        <f t="shared" si="4168"/>
        <v>0</v>
      </c>
      <c r="AL1503" s="18">
        <f t="shared" si="4278"/>
        <v>0</v>
      </c>
      <c r="AM1503" s="18">
        <f t="shared" si="4169"/>
        <v>1000</v>
      </c>
      <c r="AN1503" s="18">
        <f t="shared" si="4278"/>
        <v>0</v>
      </c>
      <c r="AO1503" s="18">
        <f t="shared" si="4278"/>
        <v>0</v>
      </c>
      <c r="AP1503" s="18">
        <f t="shared" si="4278"/>
        <v>0</v>
      </c>
      <c r="AQ1503" s="18">
        <f t="shared" si="4140"/>
        <v>1000</v>
      </c>
      <c r="AR1503" s="18">
        <f t="shared" si="4141"/>
        <v>0</v>
      </c>
      <c r="AS1503" s="18">
        <f t="shared" si="4142"/>
        <v>0</v>
      </c>
      <c r="AT1503" s="18">
        <f t="shared" si="4278"/>
        <v>0</v>
      </c>
      <c r="AU1503" s="18">
        <f t="shared" si="4278"/>
        <v>0</v>
      </c>
      <c r="AV1503" s="18">
        <f t="shared" si="4278"/>
        <v>0</v>
      </c>
      <c r="AW1503" s="18">
        <f t="shared" si="4143"/>
        <v>1000</v>
      </c>
      <c r="AX1503" s="18">
        <f t="shared" si="4144"/>
        <v>0</v>
      </c>
      <c r="AY1503" s="18">
        <f t="shared" si="4145"/>
        <v>0</v>
      </c>
      <c r="AZ1503" s="18">
        <f t="shared" si="4278"/>
        <v>0</v>
      </c>
      <c r="BA1503" s="18">
        <f t="shared" si="4278"/>
        <v>0</v>
      </c>
      <c r="BB1503" s="18">
        <f t="shared" si="4278"/>
        <v>0</v>
      </c>
      <c r="BC1503" s="18">
        <f t="shared" si="4134"/>
        <v>1000</v>
      </c>
      <c r="BD1503" s="18">
        <f t="shared" si="4135"/>
        <v>0</v>
      </c>
      <c r="BE1503" s="18">
        <f t="shared" si="4136"/>
        <v>0</v>
      </c>
      <c r="BF1503" s="18">
        <f t="shared" si="4278"/>
        <v>0</v>
      </c>
      <c r="BG1503" s="18">
        <f t="shared" si="4278"/>
        <v>0</v>
      </c>
      <c r="BH1503" s="18">
        <f t="shared" si="4278"/>
        <v>0</v>
      </c>
      <c r="BI1503" s="18">
        <f t="shared" si="4131"/>
        <v>1000</v>
      </c>
      <c r="BJ1503" s="18">
        <f t="shared" si="4132"/>
        <v>0</v>
      </c>
      <c r="BK1503" s="18">
        <f t="shared" si="4133"/>
        <v>0</v>
      </c>
      <c r="BL1503" s="18">
        <f t="shared" si="4278"/>
        <v>-681.24699999999996</v>
      </c>
      <c r="BM1503" s="18">
        <f t="shared" si="4278"/>
        <v>0</v>
      </c>
      <c r="BN1503" s="18">
        <f t="shared" si="4278"/>
        <v>0</v>
      </c>
      <c r="BO1503" s="18">
        <f t="shared" si="4273"/>
        <v>318.75300000000004</v>
      </c>
      <c r="BP1503" s="18">
        <f t="shared" si="4274"/>
        <v>0</v>
      </c>
      <c r="BQ1503" s="18">
        <f t="shared" si="4275"/>
        <v>0</v>
      </c>
      <c r="BR1503" s="18">
        <f t="shared" si="4278"/>
        <v>0</v>
      </c>
      <c r="BS1503" s="18">
        <f t="shared" si="4278"/>
        <v>0</v>
      </c>
      <c r="BT1503" s="18">
        <f t="shared" si="4278"/>
        <v>0</v>
      </c>
      <c r="BU1503" s="18">
        <f t="shared" si="4270"/>
        <v>318.75300000000004</v>
      </c>
      <c r="BV1503" s="18">
        <f t="shared" si="4271"/>
        <v>0</v>
      </c>
      <c r="BW1503" s="18">
        <f t="shared" si="4272"/>
        <v>0</v>
      </c>
      <c r="BX1503" s="18">
        <f t="shared" si="4278"/>
        <v>0</v>
      </c>
      <c r="BY1503" s="18">
        <f t="shared" si="4278"/>
        <v>0</v>
      </c>
      <c r="BZ1503" s="18">
        <f t="shared" si="4278"/>
        <v>0</v>
      </c>
      <c r="CA1503" s="18">
        <f t="shared" si="4243"/>
        <v>318.75300000000004</v>
      </c>
      <c r="CB1503" s="18">
        <f t="shared" si="4244"/>
        <v>0</v>
      </c>
      <c r="CC1503" s="18">
        <f t="shared" si="4245"/>
        <v>0</v>
      </c>
      <c r="CD1503" s="18">
        <f t="shared" si="4278"/>
        <v>0</v>
      </c>
      <c r="CE1503" s="27"/>
      <c r="CF1503" s="33"/>
    </row>
    <row r="1504" spans="1:84" ht="78" x14ac:dyDescent="0.3">
      <c r="A1504" s="41" t="s">
        <v>898</v>
      </c>
      <c r="B1504" s="39">
        <v>810</v>
      </c>
      <c r="C1504" s="41"/>
      <c r="D1504" s="41"/>
      <c r="E1504" s="14" t="s">
        <v>571</v>
      </c>
      <c r="F1504" s="18">
        <f t="shared" si="4276"/>
        <v>1000</v>
      </c>
      <c r="G1504" s="18">
        <f t="shared" si="4276"/>
        <v>0</v>
      </c>
      <c r="H1504" s="18">
        <f t="shared" si="4276"/>
        <v>0</v>
      </c>
      <c r="I1504" s="18">
        <f t="shared" si="4276"/>
        <v>0</v>
      </c>
      <c r="J1504" s="18">
        <f t="shared" si="4276"/>
        <v>0</v>
      </c>
      <c r="K1504" s="18">
        <f t="shared" si="4276"/>
        <v>0</v>
      </c>
      <c r="L1504" s="18">
        <f t="shared" si="4100"/>
        <v>1000</v>
      </c>
      <c r="M1504" s="18">
        <f t="shared" si="4101"/>
        <v>0</v>
      </c>
      <c r="N1504" s="18">
        <f t="shared" si="4102"/>
        <v>0</v>
      </c>
      <c r="O1504" s="18">
        <f t="shared" si="4277"/>
        <v>0</v>
      </c>
      <c r="P1504" s="18">
        <f t="shared" si="4277"/>
        <v>0</v>
      </c>
      <c r="Q1504" s="18">
        <f t="shared" si="4277"/>
        <v>0</v>
      </c>
      <c r="R1504" s="18">
        <f t="shared" si="4277"/>
        <v>0</v>
      </c>
      <c r="S1504" s="18">
        <f t="shared" si="4277"/>
        <v>0</v>
      </c>
      <c r="T1504" s="18">
        <f t="shared" si="4218"/>
        <v>1000</v>
      </c>
      <c r="U1504" s="18">
        <f t="shared" si="4219"/>
        <v>0</v>
      </c>
      <c r="V1504" s="18">
        <f t="shared" si="4220"/>
        <v>0</v>
      </c>
      <c r="W1504" s="18">
        <f t="shared" si="4278"/>
        <v>0</v>
      </c>
      <c r="X1504" s="18">
        <f t="shared" si="4278"/>
        <v>0</v>
      </c>
      <c r="Y1504" s="18">
        <f t="shared" si="4278"/>
        <v>0</v>
      </c>
      <c r="Z1504" s="18">
        <f t="shared" si="4278"/>
        <v>0</v>
      </c>
      <c r="AA1504" s="18">
        <f t="shared" si="4278"/>
        <v>0</v>
      </c>
      <c r="AB1504" s="18">
        <f t="shared" si="4278"/>
        <v>0</v>
      </c>
      <c r="AC1504" s="18">
        <f t="shared" si="4225"/>
        <v>1000</v>
      </c>
      <c r="AD1504" s="18">
        <f t="shared" si="4226"/>
        <v>0</v>
      </c>
      <c r="AE1504" s="18">
        <f t="shared" si="4227"/>
        <v>0</v>
      </c>
      <c r="AF1504" s="18">
        <f t="shared" si="4278"/>
        <v>0</v>
      </c>
      <c r="AG1504" s="18">
        <f t="shared" si="4278"/>
        <v>0</v>
      </c>
      <c r="AH1504" s="18">
        <f t="shared" si="4278"/>
        <v>0</v>
      </c>
      <c r="AI1504" s="18">
        <f t="shared" si="4166"/>
        <v>1000</v>
      </c>
      <c r="AJ1504" s="18">
        <f t="shared" si="4167"/>
        <v>0</v>
      </c>
      <c r="AK1504" s="18">
        <f t="shared" si="4168"/>
        <v>0</v>
      </c>
      <c r="AL1504" s="18">
        <f t="shared" si="4278"/>
        <v>0</v>
      </c>
      <c r="AM1504" s="18">
        <f t="shared" si="4169"/>
        <v>1000</v>
      </c>
      <c r="AN1504" s="18">
        <f t="shared" si="4278"/>
        <v>0</v>
      </c>
      <c r="AO1504" s="18">
        <f t="shared" si="4278"/>
        <v>0</v>
      </c>
      <c r="AP1504" s="18">
        <f t="shared" si="4278"/>
        <v>0</v>
      </c>
      <c r="AQ1504" s="18">
        <f t="shared" si="4140"/>
        <v>1000</v>
      </c>
      <c r="AR1504" s="18">
        <f t="shared" si="4141"/>
        <v>0</v>
      </c>
      <c r="AS1504" s="18">
        <f t="shared" si="4142"/>
        <v>0</v>
      </c>
      <c r="AT1504" s="18">
        <f t="shared" si="4278"/>
        <v>0</v>
      </c>
      <c r="AU1504" s="18">
        <f t="shared" si="4278"/>
        <v>0</v>
      </c>
      <c r="AV1504" s="18">
        <f t="shared" si="4278"/>
        <v>0</v>
      </c>
      <c r="AW1504" s="18">
        <f t="shared" si="4143"/>
        <v>1000</v>
      </c>
      <c r="AX1504" s="18">
        <f t="shared" si="4144"/>
        <v>0</v>
      </c>
      <c r="AY1504" s="18">
        <f t="shared" si="4145"/>
        <v>0</v>
      </c>
      <c r="AZ1504" s="18">
        <f t="shared" si="4278"/>
        <v>0</v>
      </c>
      <c r="BA1504" s="18">
        <f t="shared" si="4278"/>
        <v>0</v>
      </c>
      <c r="BB1504" s="18">
        <f t="shared" si="4278"/>
        <v>0</v>
      </c>
      <c r="BC1504" s="18">
        <f t="shared" si="4134"/>
        <v>1000</v>
      </c>
      <c r="BD1504" s="18">
        <f t="shared" si="4135"/>
        <v>0</v>
      </c>
      <c r="BE1504" s="18">
        <f t="shared" si="4136"/>
        <v>0</v>
      </c>
      <c r="BF1504" s="18">
        <f t="shared" si="4278"/>
        <v>0</v>
      </c>
      <c r="BG1504" s="18">
        <f t="shared" si="4278"/>
        <v>0</v>
      </c>
      <c r="BH1504" s="18">
        <f t="shared" si="4278"/>
        <v>0</v>
      </c>
      <c r="BI1504" s="18">
        <f t="shared" si="4131"/>
        <v>1000</v>
      </c>
      <c r="BJ1504" s="18">
        <f t="shared" si="4132"/>
        <v>0</v>
      </c>
      <c r="BK1504" s="18">
        <f t="shared" si="4133"/>
        <v>0</v>
      </c>
      <c r="BL1504" s="18">
        <f t="shared" si="4278"/>
        <v>-681.24699999999996</v>
      </c>
      <c r="BM1504" s="18">
        <f t="shared" si="4278"/>
        <v>0</v>
      </c>
      <c r="BN1504" s="18">
        <f t="shared" si="4278"/>
        <v>0</v>
      </c>
      <c r="BO1504" s="18">
        <f t="shared" si="4273"/>
        <v>318.75300000000004</v>
      </c>
      <c r="BP1504" s="18">
        <f t="shared" si="4274"/>
        <v>0</v>
      </c>
      <c r="BQ1504" s="18">
        <f t="shared" si="4275"/>
        <v>0</v>
      </c>
      <c r="BR1504" s="18">
        <f t="shared" si="4278"/>
        <v>0</v>
      </c>
      <c r="BS1504" s="18">
        <f t="shared" si="4278"/>
        <v>0</v>
      </c>
      <c r="BT1504" s="18">
        <f t="shared" si="4278"/>
        <v>0</v>
      </c>
      <c r="BU1504" s="18">
        <f t="shared" si="4270"/>
        <v>318.75300000000004</v>
      </c>
      <c r="BV1504" s="18">
        <f t="shared" si="4271"/>
        <v>0</v>
      </c>
      <c r="BW1504" s="18">
        <f t="shared" si="4272"/>
        <v>0</v>
      </c>
      <c r="BX1504" s="18">
        <f t="shared" si="4278"/>
        <v>0</v>
      </c>
      <c r="BY1504" s="18">
        <f t="shared" si="4278"/>
        <v>0</v>
      </c>
      <c r="BZ1504" s="18">
        <f t="shared" si="4278"/>
        <v>0</v>
      </c>
      <c r="CA1504" s="18">
        <f t="shared" si="4243"/>
        <v>318.75300000000004</v>
      </c>
      <c r="CB1504" s="18">
        <f t="shared" si="4244"/>
        <v>0</v>
      </c>
      <c r="CC1504" s="18">
        <f t="shared" si="4245"/>
        <v>0</v>
      </c>
      <c r="CD1504" s="18">
        <f t="shared" si="4278"/>
        <v>0</v>
      </c>
      <c r="CE1504" s="27"/>
      <c r="CF1504" s="33"/>
    </row>
    <row r="1505" spans="1:119" ht="31.2" x14ac:dyDescent="0.3">
      <c r="A1505" s="41" t="s">
        <v>898</v>
      </c>
      <c r="B1505" s="39">
        <v>810</v>
      </c>
      <c r="C1505" s="41" t="s">
        <v>149</v>
      </c>
      <c r="D1505" s="41" t="s">
        <v>244</v>
      </c>
      <c r="E1505" s="14" t="s">
        <v>524</v>
      </c>
      <c r="F1505" s="23">
        <v>1000</v>
      </c>
      <c r="G1505" s="18"/>
      <c r="H1505" s="18"/>
      <c r="I1505" s="18"/>
      <c r="J1505" s="18"/>
      <c r="K1505" s="18"/>
      <c r="L1505" s="18">
        <f t="shared" si="4100"/>
        <v>1000</v>
      </c>
      <c r="M1505" s="18">
        <f t="shared" si="4101"/>
        <v>0</v>
      </c>
      <c r="N1505" s="18">
        <f t="shared" si="4102"/>
        <v>0</v>
      </c>
      <c r="O1505" s="18"/>
      <c r="P1505" s="18"/>
      <c r="Q1505" s="18"/>
      <c r="R1505" s="18"/>
      <c r="S1505" s="18"/>
      <c r="T1505" s="18">
        <f t="shared" si="4218"/>
        <v>1000</v>
      </c>
      <c r="U1505" s="18">
        <f t="shared" si="4219"/>
        <v>0</v>
      </c>
      <c r="V1505" s="18">
        <f t="shared" si="4220"/>
        <v>0</v>
      </c>
      <c r="W1505" s="18"/>
      <c r="X1505" s="18"/>
      <c r="Y1505" s="18"/>
      <c r="Z1505" s="18"/>
      <c r="AA1505" s="18"/>
      <c r="AB1505" s="18"/>
      <c r="AC1505" s="18">
        <f t="shared" si="4225"/>
        <v>1000</v>
      </c>
      <c r="AD1505" s="18">
        <f t="shared" si="4226"/>
        <v>0</v>
      </c>
      <c r="AE1505" s="18">
        <f t="shared" si="4227"/>
        <v>0</v>
      </c>
      <c r="AF1505" s="18"/>
      <c r="AG1505" s="18"/>
      <c r="AH1505" s="18"/>
      <c r="AI1505" s="18">
        <f t="shared" si="4166"/>
        <v>1000</v>
      </c>
      <c r="AJ1505" s="18">
        <f t="shared" si="4167"/>
        <v>0</v>
      </c>
      <c r="AK1505" s="18">
        <f t="shared" si="4168"/>
        <v>0</v>
      </c>
      <c r="AL1505" s="18"/>
      <c r="AM1505" s="18">
        <f t="shared" si="4169"/>
        <v>1000</v>
      </c>
      <c r="AN1505" s="18"/>
      <c r="AO1505" s="18"/>
      <c r="AP1505" s="18"/>
      <c r="AQ1505" s="18">
        <f t="shared" si="4140"/>
        <v>1000</v>
      </c>
      <c r="AR1505" s="18">
        <f t="shared" si="4141"/>
        <v>0</v>
      </c>
      <c r="AS1505" s="18">
        <f t="shared" si="4142"/>
        <v>0</v>
      </c>
      <c r="AT1505" s="18"/>
      <c r="AU1505" s="18"/>
      <c r="AV1505" s="18"/>
      <c r="AW1505" s="18">
        <f t="shared" si="4143"/>
        <v>1000</v>
      </c>
      <c r="AX1505" s="18">
        <f t="shared" si="4144"/>
        <v>0</v>
      </c>
      <c r="AY1505" s="18">
        <f t="shared" si="4145"/>
        <v>0</v>
      </c>
      <c r="AZ1505" s="18"/>
      <c r="BA1505" s="18"/>
      <c r="BB1505" s="18"/>
      <c r="BC1505" s="18">
        <f t="shared" si="4134"/>
        <v>1000</v>
      </c>
      <c r="BD1505" s="18">
        <f t="shared" si="4135"/>
        <v>0</v>
      </c>
      <c r="BE1505" s="18">
        <f t="shared" si="4136"/>
        <v>0</v>
      </c>
      <c r="BF1505" s="18"/>
      <c r="BG1505" s="18"/>
      <c r="BH1505" s="18"/>
      <c r="BI1505" s="18">
        <f t="shared" si="4131"/>
        <v>1000</v>
      </c>
      <c r="BJ1505" s="18">
        <f t="shared" si="4132"/>
        <v>0</v>
      </c>
      <c r="BK1505" s="18">
        <f t="shared" si="4133"/>
        <v>0</v>
      </c>
      <c r="BL1505" s="18">
        <v>-681.24699999999996</v>
      </c>
      <c r="BM1505" s="18"/>
      <c r="BN1505" s="18"/>
      <c r="BO1505" s="18">
        <f t="shared" si="4273"/>
        <v>318.75300000000004</v>
      </c>
      <c r="BP1505" s="18">
        <f t="shared" si="4274"/>
        <v>0</v>
      </c>
      <c r="BQ1505" s="18">
        <f t="shared" si="4275"/>
        <v>0</v>
      </c>
      <c r="BR1505" s="18"/>
      <c r="BS1505" s="18"/>
      <c r="BT1505" s="18"/>
      <c r="BU1505" s="18">
        <f t="shared" si="4270"/>
        <v>318.75300000000004</v>
      </c>
      <c r="BV1505" s="18">
        <f t="shared" si="4271"/>
        <v>0</v>
      </c>
      <c r="BW1505" s="18">
        <f t="shared" si="4272"/>
        <v>0</v>
      </c>
      <c r="BX1505" s="18"/>
      <c r="BY1505" s="18"/>
      <c r="BZ1505" s="18"/>
      <c r="CA1505" s="18">
        <f t="shared" si="4243"/>
        <v>318.75300000000004</v>
      </c>
      <c r="CB1505" s="18">
        <f t="shared" si="4244"/>
        <v>0</v>
      </c>
      <c r="CC1505" s="18">
        <f t="shared" si="4245"/>
        <v>0</v>
      </c>
      <c r="CD1505" s="18"/>
      <c r="CE1505" s="27"/>
      <c r="CF1505" s="33"/>
    </row>
    <row r="1506" spans="1:119" s="11" customFormat="1" ht="31.2" x14ac:dyDescent="0.3">
      <c r="A1506" s="10" t="s">
        <v>252</v>
      </c>
      <c r="B1506" s="16"/>
      <c r="C1506" s="10"/>
      <c r="D1506" s="10"/>
      <c r="E1506" s="15" t="s">
        <v>1039</v>
      </c>
      <c r="F1506" s="17">
        <f t="shared" ref="F1506:K1506" si="4279">F1507+F1512+F1518</f>
        <v>19644.7</v>
      </c>
      <c r="G1506" s="17">
        <f t="shared" si="4279"/>
        <v>16339.7</v>
      </c>
      <c r="H1506" s="17">
        <f t="shared" si="4279"/>
        <v>16339.7</v>
      </c>
      <c r="I1506" s="17">
        <f t="shared" si="4279"/>
        <v>0</v>
      </c>
      <c r="J1506" s="17">
        <f t="shared" si="4279"/>
        <v>0</v>
      </c>
      <c r="K1506" s="17">
        <f t="shared" si="4279"/>
        <v>0</v>
      </c>
      <c r="L1506" s="17">
        <f t="shared" ref="L1506:L1576" si="4280">F1506+I1506</f>
        <v>19644.7</v>
      </c>
      <c r="M1506" s="17">
        <f t="shared" ref="M1506:M1576" si="4281">G1506+J1506</f>
        <v>16339.7</v>
      </c>
      <c r="N1506" s="17">
        <f t="shared" ref="N1506:N1576" si="4282">H1506+K1506</f>
        <v>16339.7</v>
      </c>
      <c r="O1506" s="17">
        <f t="shared" ref="O1506:S1506" si="4283">O1507+O1512+O1518</f>
        <v>-1664.9350000000002</v>
      </c>
      <c r="P1506" s="17">
        <f t="shared" si="4283"/>
        <v>-1939.9</v>
      </c>
      <c r="Q1506" s="17">
        <f t="shared" si="4283"/>
        <v>-1939.9</v>
      </c>
      <c r="R1506" s="17">
        <f t="shared" si="4283"/>
        <v>0</v>
      </c>
      <c r="S1506" s="17">
        <f t="shared" si="4283"/>
        <v>0</v>
      </c>
      <c r="T1506" s="17">
        <f t="shared" si="4218"/>
        <v>17979.764999999999</v>
      </c>
      <c r="U1506" s="17">
        <f t="shared" si="4219"/>
        <v>14399.800000000001</v>
      </c>
      <c r="V1506" s="17">
        <f t="shared" si="4220"/>
        <v>14399.800000000001</v>
      </c>
      <c r="W1506" s="17">
        <f>W1507+W1512+W1518</f>
        <v>-1222.9449999999999</v>
      </c>
      <c r="X1506" s="17">
        <f t="shared" ref="X1506:AB1506" si="4284">X1507+X1512+X1518</f>
        <v>0</v>
      </c>
      <c r="Y1506" s="17">
        <f t="shared" si="4284"/>
        <v>0</v>
      </c>
      <c r="Z1506" s="17">
        <f t="shared" si="4284"/>
        <v>0</v>
      </c>
      <c r="AA1506" s="17">
        <f t="shared" si="4284"/>
        <v>0</v>
      </c>
      <c r="AB1506" s="17">
        <f t="shared" si="4284"/>
        <v>0</v>
      </c>
      <c r="AC1506" s="17">
        <f t="shared" si="4225"/>
        <v>16756.82</v>
      </c>
      <c r="AD1506" s="17">
        <f t="shared" si="4226"/>
        <v>14399.800000000001</v>
      </c>
      <c r="AE1506" s="17">
        <f t="shared" si="4227"/>
        <v>14399.800000000001</v>
      </c>
      <c r="AF1506" s="17">
        <f t="shared" ref="AF1506:AH1506" si="4285">AF1507+AF1512+AF1518</f>
        <v>1220.45</v>
      </c>
      <c r="AG1506" s="17">
        <f t="shared" si="4285"/>
        <v>0</v>
      </c>
      <c r="AH1506" s="17">
        <f t="shared" si="4285"/>
        <v>0</v>
      </c>
      <c r="AI1506" s="17">
        <f t="shared" si="4166"/>
        <v>17977.27</v>
      </c>
      <c r="AJ1506" s="17">
        <f t="shared" si="4167"/>
        <v>14399.800000000001</v>
      </c>
      <c r="AK1506" s="17">
        <f t="shared" si="4168"/>
        <v>14399.800000000001</v>
      </c>
      <c r="AL1506" s="17">
        <f>AL1507+AL1512+AL1518</f>
        <v>0</v>
      </c>
      <c r="AM1506" s="17">
        <f t="shared" si="4169"/>
        <v>17977.27</v>
      </c>
      <c r="AN1506" s="17">
        <f t="shared" ref="AN1506:AP1506" si="4286">AN1507+AN1512+AN1518</f>
        <v>-27.771000000000001</v>
      </c>
      <c r="AO1506" s="17">
        <f t="shared" si="4286"/>
        <v>0</v>
      </c>
      <c r="AP1506" s="17">
        <f t="shared" si="4286"/>
        <v>0</v>
      </c>
      <c r="AQ1506" s="17">
        <f t="shared" si="4140"/>
        <v>17949.499</v>
      </c>
      <c r="AR1506" s="17">
        <f t="shared" si="4141"/>
        <v>14399.800000000001</v>
      </c>
      <c r="AS1506" s="17">
        <f t="shared" si="4142"/>
        <v>14399.800000000001</v>
      </c>
      <c r="AT1506" s="17">
        <f>AT1507+AT1512+AT1518</f>
        <v>0</v>
      </c>
      <c r="AU1506" s="17">
        <f>AU1507+AU1512+AU1518</f>
        <v>0</v>
      </c>
      <c r="AV1506" s="17">
        <f>AV1507+AV1512+AV1518</f>
        <v>0</v>
      </c>
      <c r="AW1506" s="17">
        <f t="shared" si="4143"/>
        <v>17949.499</v>
      </c>
      <c r="AX1506" s="17">
        <f t="shared" si="4144"/>
        <v>14399.800000000001</v>
      </c>
      <c r="AY1506" s="17">
        <f t="shared" si="4145"/>
        <v>14399.800000000001</v>
      </c>
      <c r="AZ1506" s="17">
        <f t="shared" ref="AZ1506:BB1506" si="4287">AZ1507+AZ1512+AZ1518</f>
        <v>5065.2079999999996</v>
      </c>
      <c r="BA1506" s="17">
        <f t="shared" si="4287"/>
        <v>0</v>
      </c>
      <c r="BB1506" s="17">
        <f t="shared" si="4287"/>
        <v>0</v>
      </c>
      <c r="BC1506" s="17">
        <f t="shared" si="4134"/>
        <v>23014.706999999999</v>
      </c>
      <c r="BD1506" s="17">
        <f t="shared" si="4135"/>
        <v>14399.800000000001</v>
      </c>
      <c r="BE1506" s="17">
        <f t="shared" si="4136"/>
        <v>14399.800000000001</v>
      </c>
      <c r="BF1506" s="17">
        <f t="shared" ref="BF1506:BH1506" si="4288">BF1507+BF1512+BF1518</f>
        <v>0</v>
      </c>
      <c r="BG1506" s="17">
        <f t="shared" si="4288"/>
        <v>0</v>
      </c>
      <c r="BH1506" s="17">
        <f t="shared" si="4288"/>
        <v>0</v>
      </c>
      <c r="BI1506" s="18">
        <f t="shared" si="4131"/>
        <v>23014.706999999999</v>
      </c>
      <c r="BJ1506" s="18">
        <f t="shared" si="4132"/>
        <v>14399.800000000001</v>
      </c>
      <c r="BK1506" s="18">
        <f t="shared" si="4133"/>
        <v>14399.800000000001</v>
      </c>
      <c r="BL1506" s="17">
        <f>BL1507+BL1512+BL1518</f>
        <v>-40.215000000000003</v>
      </c>
      <c r="BM1506" s="17">
        <f>BM1507+BM1512+BM1518</f>
        <v>0</v>
      </c>
      <c r="BN1506" s="17">
        <f>BN1507+BN1512+BN1518</f>
        <v>0</v>
      </c>
      <c r="BO1506" s="17">
        <f t="shared" si="4273"/>
        <v>22974.491999999998</v>
      </c>
      <c r="BP1506" s="17">
        <f t="shared" si="4274"/>
        <v>14399.800000000001</v>
      </c>
      <c r="BQ1506" s="17">
        <f t="shared" si="4275"/>
        <v>14399.800000000001</v>
      </c>
      <c r="BR1506" s="17">
        <f>BR1507+BR1512+BR1518</f>
        <v>0</v>
      </c>
      <c r="BS1506" s="17">
        <f>BS1507+BS1512+BS1518</f>
        <v>0</v>
      </c>
      <c r="BT1506" s="17">
        <f>BT1507+BT1512+BT1518</f>
        <v>0</v>
      </c>
      <c r="BU1506" s="17">
        <f t="shared" si="4270"/>
        <v>22974.491999999998</v>
      </c>
      <c r="BV1506" s="17">
        <f t="shared" si="4271"/>
        <v>14399.800000000001</v>
      </c>
      <c r="BW1506" s="17">
        <f t="shared" si="4272"/>
        <v>14399.800000000001</v>
      </c>
      <c r="BX1506" s="17">
        <f t="shared" ref="BX1506:BZ1506" si="4289">BX1507+BX1512+BX1518</f>
        <v>-847.83100000000013</v>
      </c>
      <c r="BY1506" s="17">
        <f t="shared" si="4289"/>
        <v>0</v>
      </c>
      <c r="BZ1506" s="17">
        <f t="shared" si="4289"/>
        <v>0</v>
      </c>
      <c r="CA1506" s="17">
        <f t="shared" si="4243"/>
        <v>22126.661</v>
      </c>
      <c r="CB1506" s="17">
        <f t="shared" si="4244"/>
        <v>14399.800000000001</v>
      </c>
      <c r="CC1506" s="17">
        <f t="shared" si="4245"/>
        <v>14399.800000000001</v>
      </c>
      <c r="CD1506" s="17">
        <f>CD1507+CD1512+CD1518</f>
        <v>0</v>
      </c>
      <c r="CE1506" s="26"/>
      <c r="CF1506" s="33"/>
      <c r="CG1506" s="37"/>
      <c r="CH1506" s="37"/>
      <c r="CI1506" s="37"/>
      <c r="CJ1506" s="37"/>
      <c r="CK1506" s="37"/>
      <c r="CL1506" s="37"/>
      <c r="CM1506" s="37"/>
      <c r="CN1506" s="37"/>
      <c r="CO1506" s="37"/>
      <c r="CP1506" s="37"/>
      <c r="CQ1506" s="37"/>
      <c r="CR1506" s="37"/>
      <c r="CS1506" s="37"/>
      <c r="CT1506" s="37"/>
      <c r="CU1506" s="37"/>
      <c r="CV1506" s="37"/>
      <c r="CW1506" s="37"/>
      <c r="CX1506" s="37"/>
      <c r="CY1506" s="37"/>
      <c r="CZ1506" s="37"/>
      <c r="DA1506" s="37"/>
      <c r="DB1506" s="37"/>
      <c r="DC1506" s="37"/>
      <c r="DD1506" s="37"/>
      <c r="DE1506" s="37"/>
      <c r="DF1506" s="37"/>
      <c r="DG1506" s="37"/>
      <c r="DH1506" s="37"/>
      <c r="DI1506" s="37"/>
      <c r="DJ1506" s="37"/>
      <c r="DK1506" s="37"/>
      <c r="DL1506" s="37"/>
      <c r="DM1506" s="37"/>
      <c r="DN1506" s="37"/>
      <c r="DO1506" s="37"/>
    </row>
    <row r="1507" spans="1:119" ht="31.2" x14ac:dyDescent="0.3">
      <c r="A1507" s="41" t="s">
        <v>253</v>
      </c>
      <c r="B1507" s="39"/>
      <c r="C1507" s="41"/>
      <c r="D1507" s="41"/>
      <c r="E1507" s="14" t="s">
        <v>1040</v>
      </c>
      <c r="F1507" s="18">
        <f t="shared" ref="F1507:K1510" si="4290">F1508</f>
        <v>4589.8</v>
      </c>
      <c r="G1507" s="18">
        <f t="shared" si="4290"/>
        <v>4589.8</v>
      </c>
      <c r="H1507" s="18">
        <f t="shared" si="4290"/>
        <v>4589.8</v>
      </c>
      <c r="I1507" s="18">
        <f t="shared" si="4290"/>
        <v>0</v>
      </c>
      <c r="J1507" s="18">
        <f t="shared" si="4290"/>
        <v>0</v>
      </c>
      <c r="K1507" s="18">
        <f t="shared" si="4290"/>
        <v>0</v>
      </c>
      <c r="L1507" s="18">
        <f t="shared" si="4280"/>
        <v>4589.8</v>
      </c>
      <c r="M1507" s="18">
        <f t="shared" si="4281"/>
        <v>4589.8</v>
      </c>
      <c r="N1507" s="18">
        <f t="shared" si="4282"/>
        <v>4589.8</v>
      </c>
      <c r="O1507" s="18">
        <f t="shared" ref="O1507:S1510" si="4291">O1508</f>
        <v>274.96499999999997</v>
      </c>
      <c r="P1507" s="18">
        <f t="shared" si="4291"/>
        <v>0</v>
      </c>
      <c r="Q1507" s="18">
        <f t="shared" si="4291"/>
        <v>0</v>
      </c>
      <c r="R1507" s="18">
        <f t="shared" si="4291"/>
        <v>0</v>
      </c>
      <c r="S1507" s="18">
        <f t="shared" si="4291"/>
        <v>0</v>
      </c>
      <c r="T1507" s="18">
        <f t="shared" si="4218"/>
        <v>4864.7650000000003</v>
      </c>
      <c r="U1507" s="18">
        <f t="shared" si="4219"/>
        <v>4589.8</v>
      </c>
      <c r="V1507" s="18">
        <f t="shared" si="4220"/>
        <v>4589.8</v>
      </c>
      <c r="W1507" s="18">
        <f t="shared" ref="W1507:CD1510" si="4292">W1508</f>
        <v>0</v>
      </c>
      <c r="X1507" s="18">
        <f t="shared" si="4292"/>
        <v>0</v>
      </c>
      <c r="Y1507" s="18">
        <f t="shared" si="4292"/>
        <v>0</v>
      </c>
      <c r="Z1507" s="18">
        <f t="shared" si="4292"/>
        <v>0</v>
      </c>
      <c r="AA1507" s="18">
        <f t="shared" si="4292"/>
        <v>0</v>
      </c>
      <c r="AB1507" s="18">
        <f t="shared" si="4292"/>
        <v>0</v>
      </c>
      <c r="AC1507" s="18">
        <f t="shared" si="4225"/>
        <v>4864.7650000000003</v>
      </c>
      <c r="AD1507" s="18">
        <f t="shared" si="4226"/>
        <v>4589.8</v>
      </c>
      <c r="AE1507" s="18">
        <f t="shared" si="4227"/>
        <v>4589.8</v>
      </c>
      <c r="AF1507" s="18">
        <f t="shared" si="4292"/>
        <v>0</v>
      </c>
      <c r="AG1507" s="18">
        <f t="shared" si="4292"/>
        <v>0</v>
      </c>
      <c r="AH1507" s="18">
        <f t="shared" si="4292"/>
        <v>0</v>
      </c>
      <c r="AI1507" s="18">
        <f t="shared" si="4166"/>
        <v>4864.7650000000003</v>
      </c>
      <c r="AJ1507" s="18">
        <f t="shared" si="4167"/>
        <v>4589.8</v>
      </c>
      <c r="AK1507" s="18">
        <f t="shared" si="4168"/>
        <v>4589.8</v>
      </c>
      <c r="AL1507" s="18">
        <f t="shared" si="4292"/>
        <v>0</v>
      </c>
      <c r="AM1507" s="18">
        <f t="shared" si="4169"/>
        <v>4864.7650000000003</v>
      </c>
      <c r="AN1507" s="18">
        <f t="shared" si="4292"/>
        <v>-20.425000000000001</v>
      </c>
      <c r="AO1507" s="18">
        <f t="shared" si="4292"/>
        <v>0</v>
      </c>
      <c r="AP1507" s="18">
        <f t="shared" si="4292"/>
        <v>0</v>
      </c>
      <c r="AQ1507" s="18">
        <f t="shared" si="4140"/>
        <v>4844.34</v>
      </c>
      <c r="AR1507" s="18">
        <f t="shared" si="4141"/>
        <v>4589.8</v>
      </c>
      <c r="AS1507" s="18">
        <f t="shared" si="4142"/>
        <v>4589.8</v>
      </c>
      <c r="AT1507" s="18">
        <f t="shared" si="4292"/>
        <v>0</v>
      </c>
      <c r="AU1507" s="18">
        <f t="shared" si="4292"/>
        <v>0</v>
      </c>
      <c r="AV1507" s="18">
        <f t="shared" si="4292"/>
        <v>0</v>
      </c>
      <c r="AW1507" s="18">
        <f t="shared" si="4143"/>
        <v>4844.34</v>
      </c>
      <c r="AX1507" s="18">
        <f t="shared" si="4144"/>
        <v>4589.8</v>
      </c>
      <c r="AY1507" s="18">
        <f t="shared" si="4145"/>
        <v>4589.8</v>
      </c>
      <c r="AZ1507" s="18">
        <f t="shared" si="4292"/>
        <v>-476.29199999999997</v>
      </c>
      <c r="BA1507" s="18">
        <f t="shared" si="4292"/>
        <v>0</v>
      </c>
      <c r="BB1507" s="18">
        <f t="shared" si="4292"/>
        <v>0</v>
      </c>
      <c r="BC1507" s="18">
        <f t="shared" si="4134"/>
        <v>4368.0479999999998</v>
      </c>
      <c r="BD1507" s="18">
        <f t="shared" si="4135"/>
        <v>4589.8</v>
      </c>
      <c r="BE1507" s="18">
        <f t="shared" si="4136"/>
        <v>4589.8</v>
      </c>
      <c r="BF1507" s="18">
        <f t="shared" si="4292"/>
        <v>0</v>
      </c>
      <c r="BG1507" s="18">
        <f t="shared" si="4292"/>
        <v>0</v>
      </c>
      <c r="BH1507" s="18">
        <f t="shared" si="4292"/>
        <v>0</v>
      </c>
      <c r="BI1507" s="18">
        <f t="shared" si="4131"/>
        <v>4368.0479999999998</v>
      </c>
      <c r="BJ1507" s="18">
        <f t="shared" si="4132"/>
        <v>4589.8</v>
      </c>
      <c r="BK1507" s="18">
        <f t="shared" si="4133"/>
        <v>4589.8</v>
      </c>
      <c r="BL1507" s="18">
        <f t="shared" si="4292"/>
        <v>0</v>
      </c>
      <c r="BM1507" s="18">
        <f t="shared" si="4292"/>
        <v>0</v>
      </c>
      <c r="BN1507" s="18">
        <f t="shared" si="4292"/>
        <v>0</v>
      </c>
      <c r="BO1507" s="18">
        <f t="shared" si="4273"/>
        <v>4368.0479999999998</v>
      </c>
      <c r="BP1507" s="18">
        <f t="shared" si="4274"/>
        <v>4589.8</v>
      </c>
      <c r="BQ1507" s="18">
        <f t="shared" si="4275"/>
        <v>4589.8</v>
      </c>
      <c r="BR1507" s="18">
        <f t="shared" si="4292"/>
        <v>0</v>
      </c>
      <c r="BS1507" s="18">
        <f t="shared" si="4292"/>
        <v>0</v>
      </c>
      <c r="BT1507" s="18">
        <f t="shared" si="4292"/>
        <v>0</v>
      </c>
      <c r="BU1507" s="18">
        <f t="shared" si="4270"/>
        <v>4368.0479999999998</v>
      </c>
      <c r="BV1507" s="18">
        <f t="shared" si="4271"/>
        <v>4589.8</v>
      </c>
      <c r="BW1507" s="18">
        <f t="shared" si="4272"/>
        <v>4589.8</v>
      </c>
      <c r="BX1507" s="18">
        <f t="shared" si="4292"/>
        <v>-22.652000000000001</v>
      </c>
      <c r="BY1507" s="18">
        <f t="shared" si="4292"/>
        <v>0</v>
      </c>
      <c r="BZ1507" s="18">
        <f t="shared" si="4292"/>
        <v>0</v>
      </c>
      <c r="CA1507" s="18">
        <f t="shared" si="4243"/>
        <v>4345.3959999999997</v>
      </c>
      <c r="CB1507" s="18">
        <f t="shared" si="4244"/>
        <v>4589.8</v>
      </c>
      <c r="CC1507" s="18">
        <f t="shared" si="4245"/>
        <v>4589.8</v>
      </c>
      <c r="CD1507" s="18">
        <f t="shared" si="4292"/>
        <v>0</v>
      </c>
      <c r="CE1507" s="27"/>
      <c r="CF1507" s="33"/>
    </row>
    <row r="1508" spans="1:119" ht="31.2" x14ac:dyDescent="0.3">
      <c r="A1508" s="41" t="s">
        <v>251</v>
      </c>
      <c r="B1508" s="39"/>
      <c r="C1508" s="41"/>
      <c r="D1508" s="41"/>
      <c r="E1508" s="14" t="s">
        <v>679</v>
      </c>
      <c r="F1508" s="18">
        <f t="shared" si="4290"/>
        <v>4589.8</v>
      </c>
      <c r="G1508" s="18">
        <f t="shared" si="4290"/>
        <v>4589.8</v>
      </c>
      <c r="H1508" s="18">
        <f t="shared" si="4290"/>
        <v>4589.8</v>
      </c>
      <c r="I1508" s="18">
        <f t="shared" si="4290"/>
        <v>0</v>
      </c>
      <c r="J1508" s="18">
        <f t="shared" si="4290"/>
        <v>0</v>
      </c>
      <c r="K1508" s="18">
        <f t="shared" si="4290"/>
        <v>0</v>
      </c>
      <c r="L1508" s="18">
        <f t="shared" si="4280"/>
        <v>4589.8</v>
      </c>
      <c r="M1508" s="18">
        <f t="shared" si="4281"/>
        <v>4589.8</v>
      </c>
      <c r="N1508" s="18">
        <f t="shared" si="4282"/>
        <v>4589.8</v>
      </c>
      <c r="O1508" s="18">
        <f t="shared" si="4291"/>
        <v>274.96499999999997</v>
      </c>
      <c r="P1508" s="18">
        <f t="shared" si="4291"/>
        <v>0</v>
      </c>
      <c r="Q1508" s="18">
        <f t="shared" si="4291"/>
        <v>0</v>
      </c>
      <c r="R1508" s="18">
        <f t="shared" si="4291"/>
        <v>0</v>
      </c>
      <c r="S1508" s="18">
        <f t="shared" si="4291"/>
        <v>0</v>
      </c>
      <c r="T1508" s="18">
        <f t="shared" si="4218"/>
        <v>4864.7650000000003</v>
      </c>
      <c r="U1508" s="18">
        <f t="shared" si="4219"/>
        <v>4589.8</v>
      </c>
      <c r="V1508" s="18">
        <f t="shared" si="4220"/>
        <v>4589.8</v>
      </c>
      <c r="W1508" s="18">
        <f t="shared" si="4292"/>
        <v>0</v>
      </c>
      <c r="X1508" s="18">
        <f t="shared" si="4292"/>
        <v>0</v>
      </c>
      <c r="Y1508" s="18">
        <f t="shared" si="4292"/>
        <v>0</v>
      </c>
      <c r="Z1508" s="18">
        <f t="shared" si="4292"/>
        <v>0</v>
      </c>
      <c r="AA1508" s="18">
        <f t="shared" si="4292"/>
        <v>0</v>
      </c>
      <c r="AB1508" s="18">
        <f t="shared" si="4292"/>
        <v>0</v>
      </c>
      <c r="AC1508" s="18">
        <f t="shared" si="4225"/>
        <v>4864.7650000000003</v>
      </c>
      <c r="AD1508" s="18">
        <f t="shared" si="4226"/>
        <v>4589.8</v>
      </c>
      <c r="AE1508" s="18">
        <f t="shared" si="4227"/>
        <v>4589.8</v>
      </c>
      <c r="AF1508" s="18">
        <f t="shared" si="4292"/>
        <v>0</v>
      </c>
      <c r="AG1508" s="18">
        <f t="shared" si="4292"/>
        <v>0</v>
      </c>
      <c r="AH1508" s="18">
        <f t="shared" si="4292"/>
        <v>0</v>
      </c>
      <c r="AI1508" s="18">
        <f t="shared" si="4166"/>
        <v>4864.7650000000003</v>
      </c>
      <c r="AJ1508" s="18">
        <f t="shared" si="4167"/>
        <v>4589.8</v>
      </c>
      <c r="AK1508" s="18">
        <f t="shared" si="4168"/>
        <v>4589.8</v>
      </c>
      <c r="AL1508" s="18">
        <f t="shared" si="4292"/>
        <v>0</v>
      </c>
      <c r="AM1508" s="18">
        <f t="shared" si="4169"/>
        <v>4864.7650000000003</v>
      </c>
      <c r="AN1508" s="18">
        <f t="shared" si="4292"/>
        <v>-20.425000000000001</v>
      </c>
      <c r="AO1508" s="18">
        <f t="shared" si="4292"/>
        <v>0</v>
      </c>
      <c r="AP1508" s="18">
        <f t="shared" si="4292"/>
        <v>0</v>
      </c>
      <c r="AQ1508" s="18">
        <f t="shared" si="4140"/>
        <v>4844.34</v>
      </c>
      <c r="AR1508" s="18">
        <f t="shared" si="4141"/>
        <v>4589.8</v>
      </c>
      <c r="AS1508" s="18">
        <f t="shared" si="4142"/>
        <v>4589.8</v>
      </c>
      <c r="AT1508" s="18">
        <f t="shared" si="4292"/>
        <v>0</v>
      </c>
      <c r="AU1508" s="18">
        <f t="shared" si="4292"/>
        <v>0</v>
      </c>
      <c r="AV1508" s="18">
        <f t="shared" si="4292"/>
        <v>0</v>
      </c>
      <c r="AW1508" s="18">
        <f t="shared" si="4143"/>
        <v>4844.34</v>
      </c>
      <c r="AX1508" s="18">
        <f t="shared" si="4144"/>
        <v>4589.8</v>
      </c>
      <c r="AY1508" s="18">
        <f t="shared" si="4145"/>
        <v>4589.8</v>
      </c>
      <c r="AZ1508" s="18">
        <f t="shared" si="4292"/>
        <v>-476.29199999999997</v>
      </c>
      <c r="BA1508" s="18">
        <f t="shared" si="4292"/>
        <v>0</v>
      </c>
      <c r="BB1508" s="18">
        <f t="shared" si="4292"/>
        <v>0</v>
      </c>
      <c r="BC1508" s="18">
        <f t="shared" si="4134"/>
        <v>4368.0479999999998</v>
      </c>
      <c r="BD1508" s="18">
        <f t="shared" si="4135"/>
        <v>4589.8</v>
      </c>
      <c r="BE1508" s="18">
        <f t="shared" si="4136"/>
        <v>4589.8</v>
      </c>
      <c r="BF1508" s="18">
        <f t="shared" si="4292"/>
        <v>0</v>
      </c>
      <c r="BG1508" s="18">
        <f t="shared" si="4292"/>
        <v>0</v>
      </c>
      <c r="BH1508" s="18">
        <f t="shared" si="4292"/>
        <v>0</v>
      </c>
      <c r="BI1508" s="18">
        <f t="shared" si="4131"/>
        <v>4368.0479999999998</v>
      </c>
      <c r="BJ1508" s="18">
        <f t="shared" si="4132"/>
        <v>4589.8</v>
      </c>
      <c r="BK1508" s="18">
        <f t="shared" si="4133"/>
        <v>4589.8</v>
      </c>
      <c r="BL1508" s="18">
        <f t="shared" si="4292"/>
        <v>0</v>
      </c>
      <c r="BM1508" s="18">
        <f t="shared" si="4292"/>
        <v>0</v>
      </c>
      <c r="BN1508" s="18">
        <f t="shared" si="4292"/>
        <v>0</v>
      </c>
      <c r="BO1508" s="18">
        <f t="shared" si="4273"/>
        <v>4368.0479999999998</v>
      </c>
      <c r="BP1508" s="18">
        <f t="shared" si="4274"/>
        <v>4589.8</v>
      </c>
      <c r="BQ1508" s="18">
        <f t="shared" si="4275"/>
        <v>4589.8</v>
      </c>
      <c r="BR1508" s="18">
        <f t="shared" si="4292"/>
        <v>0</v>
      </c>
      <c r="BS1508" s="18">
        <f t="shared" si="4292"/>
        <v>0</v>
      </c>
      <c r="BT1508" s="18">
        <f t="shared" si="4292"/>
        <v>0</v>
      </c>
      <c r="BU1508" s="18">
        <f t="shared" si="4270"/>
        <v>4368.0479999999998</v>
      </c>
      <c r="BV1508" s="18">
        <f t="shared" si="4271"/>
        <v>4589.8</v>
      </c>
      <c r="BW1508" s="18">
        <f t="shared" si="4272"/>
        <v>4589.8</v>
      </c>
      <c r="BX1508" s="18">
        <f t="shared" si="4292"/>
        <v>-22.652000000000001</v>
      </c>
      <c r="BY1508" s="18">
        <f t="shared" si="4292"/>
        <v>0</v>
      </c>
      <c r="BZ1508" s="18">
        <f t="shared" si="4292"/>
        <v>0</v>
      </c>
      <c r="CA1508" s="18">
        <f t="shared" si="4243"/>
        <v>4345.3959999999997</v>
      </c>
      <c r="CB1508" s="18">
        <f t="shared" si="4244"/>
        <v>4589.8</v>
      </c>
      <c r="CC1508" s="18">
        <f t="shared" si="4245"/>
        <v>4589.8</v>
      </c>
      <c r="CD1508" s="18">
        <f t="shared" si="4292"/>
        <v>0</v>
      </c>
      <c r="CE1508" s="27"/>
      <c r="CF1508" s="33"/>
    </row>
    <row r="1509" spans="1:119" ht="31.2" x14ac:dyDescent="0.3">
      <c r="A1509" s="41" t="s">
        <v>251</v>
      </c>
      <c r="B1509" s="39">
        <v>200</v>
      </c>
      <c r="C1509" s="41"/>
      <c r="D1509" s="41"/>
      <c r="E1509" s="14" t="s">
        <v>551</v>
      </c>
      <c r="F1509" s="18">
        <f t="shared" si="4290"/>
        <v>4589.8</v>
      </c>
      <c r="G1509" s="18">
        <f t="shared" si="4290"/>
        <v>4589.8</v>
      </c>
      <c r="H1509" s="18">
        <f t="shared" si="4290"/>
        <v>4589.8</v>
      </c>
      <c r="I1509" s="18">
        <f t="shared" si="4290"/>
        <v>0</v>
      </c>
      <c r="J1509" s="18">
        <f t="shared" si="4290"/>
        <v>0</v>
      </c>
      <c r="K1509" s="18">
        <f t="shared" si="4290"/>
        <v>0</v>
      </c>
      <c r="L1509" s="18">
        <f t="shared" si="4280"/>
        <v>4589.8</v>
      </c>
      <c r="M1509" s="18">
        <f t="shared" si="4281"/>
        <v>4589.8</v>
      </c>
      <c r="N1509" s="18">
        <f t="shared" si="4282"/>
        <v>4589.8</v>
      </c>
      <c r="O1509" s="18">
        <f t="shared" si="4291"/>
        <v>274.96499999999997</v>
      </c>
      <c r="P1509" s="18">
        <f t="shared" si="4291"/>
        <v>0</v>
      </c>
      <c r="Q1509" s="18">
        <f t="shared" si="4291"/>
        <v>0</v>
      </c>
      <c r="R1509" s="18">
        <f t="shared" si="4291"/>
        <v>0</v>
      </c>
      <c r="S1509" s="18">
        <f t="shared" si="4291"/>
        <v>0</v>
      </c>
      <c r="T1509" s="18">
        <f t="shared" si="4218"/>
        <v>4864.7650000000003</v>
      </c>
      <c r="U1509" s="18">
        <f t="shared" si="4219"/>
        <v>4589.8</v>
      </c>
      <c r="V1509" s="18">
        <f t="shared" si="4220"/>
        <v>4589.8</v>
      </c>
      <c r="W1509" s="18">
        <f t="shared" si="4292"/>
        <v>0</v>
      </c>
      <c r="X1509" s="18">
        <f t="shared" si="4292"/>
        <v>0</v>
      </c>
      <c r="Y1509" s="18">
        <f t="shared" si="4292"/>
        <v>0</v>
      </c>
      <c r="Z1509" s="18">
        <f t="shared" si="4292"/>
        <v>0</v>
      </c>
      <c r="AA1509" s="18">
        <f t="shared" si="4292"/>
        <v>0</v>
      </c>
      <c r="AB1509" s="18">
        <f t="shared" si="4292"/>
        <v>0</v>
      </c>
      <c r="AC1509" s="18">
        <f t="shared" si="4225"/>
        <v>4864.7650000000003</v>
      </c>
      <c r="AD1509" s="18">
        <f t="shared" si="4226"/>
        <v>4589.8</v>
      </c>
      <c r="AE1509" s="18">
        <f t="shared" si="4227"/>
        <v>4589.8</v>
      </c>
      <c r="AF1509" s="18">
        <f t="shared" si="4292"/>
        <v>0</v>
      </c>
      <c r="AG1509" s="18">
        <f t="shared" si="4292"/>
        <v>0</v>
      </c>
      <c r="AH1509" s="18">
        <f t="shared" si="4292"/>
        <v>0</v>
      </c>
      <c r="AI1509" s="18">
        <f t="shared" si="4166"/>
        <v>4864.7650000000003</v>
      </c>
      <c r="AJ1509" s="18">
        <f t="shared" si="4167"/>
        <v>4589.8</v>
      </c>
      <c r="AK1509" s="18">
        <f t="shared" si="4168"/>
        <v>4589.8</v>
      </c>
      <c r="AL1509" s="18">
        <f t="shared" si="4292"/>
        <v>0</v>
      </c>
      <c r="AM1509" s="18">
        <f t="shared" si="4169"/>
        <v>4864.7650000000003</v>
      </c>
      <c r="AN1509" s="18">
        <f t="shared" si="4292"/>
        <v>-20.425000000000001</v>
      </c>
      <c r="AO1509" s="18">
        <f t="shared" si="4292"/>
        <v>0</v>
      </c>
      <c r="AP1509" s="18">
        <f t="shared" si="4292"/>
        <v>0</v>
      </c>
      <c r="AQ1509" s="18">
        <f t="shared" si="4140"/>
        <v>4844.34</v>
      </c>
      <c r="AR1509" s="18">
        <f t="shared" si="4141"/>
        <v>4589.8</v>
      </c>
      <c r="AS1509" s="18">
        <f t="shared" si="4142"/>
        <v>4589.8</v>
      </c>
      <c r="AT1509" s="18">
        <f t="shared" si="4292"/>
        <v>0</v>
      </c>
      <c r="AU1509" s="18">
        <f t="shared" si="4292"/>
        <v>0</v>
      </c>
      <c r="AV1509" s="18">
        <f t="shared" si="4292"/>
        <v>0</v>
      </c>
      <c r="AW1509" s="18">
        <f t="shared" si="4143"/>
        <v>4844.34</v>
      </c>
      <c r="AX1509" s="18">
        <f t="shared" si="4144"/>
        <v>4589.8</v>
      </c>
      <c r="AY1509" s="18">
        <f t="shared" si="4145"/>
        <v>4589.8</v>
      </c>
      <c r="AZ1509" s="18">
        <f t="shared" si="4292"/>
        <v>-476.29199999999997</v>
      </c>
      <c r="BA1509" s="18">
        <f t="shared" si="4292"/>
        <v>0</v>
      </c>
      <c r="BB1509" s="18">
        <f t="shared" si="4292"/>
        <v>0</v>
      </c>
      <c r="BC1509" s="18">
        <f t="shared" si="4134"/>
        <v>4368.0479999999998</v>
      </c>
      <c r="BD1509" s="18">
        <f t="shared" si="4135"/>
        <v>4589.8</v>
      </c>
      <c r="BE1509" s="18">
        <f t="shared" si="4136"/>
        <v>4589.8</v>
      </c>
      <c r="BF1509" s="18">
        <f t="shared" si="4292"/>
        <v>0</v>
      </c>
      <c r="BG1509" s="18">
        <f t="shared" si="4292"/>
        <v>0</v>
      </c>
      <c r="BH1509" s="18">
        <f t="shared" si="4292"/>
        <v>0</v>
      </c>
      <c r="BI1509" s="18">
        <f t="shared" si="4131"/>
        <v>4368.0479999999998</v>
      </c>
      <c r="BJ1509" s="18">
        <f t="shared" si="4132"/>
        <v>4589.8</v>
      </c>
      <c r="BK1509" s="18">
        <f t="shared" si="4133"/>
        <v>4589.8</v>
      </c>
      <c r="BL1509" s="18">
        <f t="shared" si="4292"/>
        <v>0</v>
      </c>
      <c r="BM1509" s="18">
        <f t="shared" si="4292"/>
        <v>0</v>
      </c>
      <c r="BN1509" s="18">
        <f t="shared" si="4292"/>
        <v>0</v>
      </c>
      <c r="BO1509" s="18">
        <f t="shared" si="4273"/>
        <v>4368.0479999999998</v>
      </c>
      <c r="BP1509" s="18">
        <f t="shared" si="4274"/>
        <v>4589.8</v>
      </c>
      <c r="BQ1509" s="18">
        <f t="shared" si="4275"/>
        <v>4589.8</v>
      </c>
      <c r="BR1509" s="18">
        <f t="shared" si="4292"/>
        <v>0</v>
      </c>
      <c r="BS1509" s="18">
        <f t="shared" si="4292"/>
        <v>0</v>
      </c>
      <c r="BT1509" s="18">
        <f t="shared" si="4292"/>
        <v>0</v>
      </c>
      <c r="BU1509" s="18">
        <f t="shared" si="4270"/>
        <v>4368.0479999999998</v>
      </c>
      <c r="BV1509" s="18">
        <f t="shared" si="4271"/>
        <v>4589.8</v>
      </c>
      <c r="BW1509" s="18">
        <f t="shared" si="4272"/>
        <v>4589.8</v>
      </c>
      <c r="BX1509" s="18">
        <f t="shared" si="4292"/>
        <v>-22.652000000000001</v>
      </c>
      <c r="BY1509" s="18">
        <f t="shared" si="4292"/>
        <v>0</v>
      </c>
      <c r="BZ1509" s="18">
        <f t="shared" si="4292"/>
        <v>0</v>
      </c>
      <c r="CA1509" s="18">
        <f t="shared" si="4243"/>
        <v>4345.3959999999997</v>
      </c>
      <c r="CB1509" s="18">
        <f t="shared" si="4244"/>
        <v>4589.8</v>
      </c>
      <c r="CC1509" s="18">
        <f t="shared" si="4245"/>
        <v>4589.8</v>
      </c>
      <c r="CD1509" s="18">
        <f t="shared" si="4292"/>
        <v>0</v>
      </c>
      <c r="CE1509" s="27"/>
      <c r="CF1509" s="33"/>
    </row>
    <row r="1510" spans="1:119" ht="46.8" x14ac:dyDescent="0.3">
      <c r="A1510" s="41" t="s">
        <v>251</v>
      </c>
      <c r="B1510" s="39">
        <v>240</v>
      </c>
      <c r="C1510" s="41"/>
      <c r="D1510" s="41"/>
      <c r="E1510" s="14" t="s">
        <v>559</v>
      </c>
      <c r="F1510" s="18">
        <f t="shared" si="4290"/>
        <v>4589.8</v>
      </c>
      <c r="G1510" s="18">
        <f t="shared" si="4290"/>
        <v>4589.8</v>
      </c>
      <c r="H1510" s="18">
        <f t="shared" si="4290"/>
        <v>4589.8</v>
      </c>
      <c r="I1510" s="18">
        <f t="shared" si="4290"/>
        <v>0</v>
      </c>
      <c r="J1510" s="18">
        <f t="shared" si="4290"/>
        <v>0</v>
      </c>
      <c r="K1510" s="18">
        <f t="shared" si="4290"/>
        <v>0</v>
      </c>
      <c r="L1510" s="18">
        <f t="shared" si="4280"/>
        <v>4589.8</v>
      </c>
      <c r="M1510" s="18">
        <f t="shared" si="4281"/>
        <v>4589.8</v>
      </c>
      <c r="N1510" s="18">
        <f t="shared" si="4282"/>
        <v>4589.8</v>
      </c>
      <c r="O1510" s="18">
        <f t="shared" si="4291"/>
        <v>274.96499999999997</v>
      </c>
      <c r="P1510" s="18">
        <f t="shared" si="4291"/>
        <v>0</v>
      </c>
      <c r="Q1510" s="18">
        <f t="shared" si="4291"/>
        <v>0</v>
      </c>
      <c r="R1510" s="18">
        <f t="shared" si="4291"/>
        <v>0</v>
      </c>
      <c r="S1510" s="18">
        <f t="shared" si="4291"/>
        <v>0</v>
      </c>
      <c r="T1510" s="18">
        <f t="shared" si="4218"/>
        <v>4864.7650000000003</v>
      </c>
      <c r="U1510" s="18">
        <f t="shared" si="4219"/>
        <v>4589.8</v>
      </c>
      <c r="V1510" s="18">
        <f t="shared" si="4220"/>
        <v>4589.8</v>
      </c>
      <c r="W1510" s="18">
        <f t="shared" si="4292"/>
        <v>0</v>
      </c>
      <c r="X1510" s="18">
        <f t="shared" si="4292"/>
        <v>0</v>
      </c>
      <c r="Y1510" s="18">
        <f t="shared" si="4292"/>
        <v>0</v>
      </c>
      <c r="Z1510" s="18">
        <f t="shared" si="4292"/>
        <v>0</v>
      </c>
      <c r="AA1510" s="18">
        <f t="shared" si="4292"/>
        <v>0</v>
      </c>
      <c r="AB1510" s="18">
        <f t="shared" si="4292"/>
        <v>0</v>
      </c>
      <c r="AC1510" s="18">
        <f t="shared" si="4225"/>
        <v>4864.7650000000003</v>
      </c>
      <c r="AD1510" s="18">
        <f t="shared" si="4226"/>
        <v>4589.8</v>
      </c>
      <c r="AE1510" s="18">
        <f t="shared" si="4227"/>
        <v>4589.8</v>
      </c>
      <c r="AF1510" s="18">
        <f t="shared" si="4292"/>
        <v>0</v>
      </c>
      <c r="AG1510" s="18">
        <f t="shared" si="4292"/>
        <v>0</v>
      </c>
      <c r="AH1510" s="18">
        <f t="shared" si="4292"/>
        <v>0</v>
      </c>
      <c r="AI1510" s="18">
        <f t="shared" si="4166"/>
        <v>4864.7650000000003</v>
      </c>
      <c r="AJ1510" s="18">
        <f t="shared" si="4167"/>
        <v>4589.8</v>
      </c>
      <c r="AK1510" s="18">
        <f t="shared" si="4168"/>
        <v>4589.8</v>
      </c>
      <c r="AL1510" s="18">
        <f t="shared" si="4292"/>
        <v>0</v>
      </c>
      <c r="AM1510" s="18">
        <f t="shared" si="4169"/>
        <v>4864.7650000000003</v>
      </c>
      <c r="AN1510" s="18">
        <f t="shared" si="4292"/>
        <v>-20.425000000000001</v>
      </c>
      <c r="AO1510" s="18">
        <f t="shared" si="4292"/>
        <v>0</v>
      </c>
      <c r="AP1510" s="18">
        <f t="shared" si="4292"/>
        <v>0</v>
      </c>
      <c r="AQ1510" s="18">
        <f t="shared" si="4140"/>
        <v>4844.34</v>
      </c>
      <c r="AR1510" s="18">
        <f t="shared" si="4141"/>
        <v>4589.8</v>
      </c>
      <c r="AS1510" s="18">
        <f t="shared" si="4142"/>
        <v>4589.8</v>
      </c>
      <c r="AT1510" s="18">
        <f t="shared" si="4292"/>
        <v>0</v>
      </c>
      <c r="AU1510" s="18">
        <f t="shared" si="4292"/>
        <v>0</v>
      </c>
      <c r="AV1510" s="18">
        <f t="shared" si="4292"/>
        <v>0</v>
      </c>
      <c r="AW1510" s="18">
        <f t="shared" si="4143"/>
        <v>4844.34</v>
      </c>
      <c r="AX1510" s="18">
        <f t="shared" si="4144"/>
        <v>4589.8</v>
      </c>
      <c r="AY1510" s="18">
        <f t="shared" si="4145"/>
        <v>4589.8</v>
      </c>
      <c r="AZ1510" s="18">
        <f t="shared" si="4292"/>
        <v>-476.29199999999997</v>
      </c>
      <c r="BA1510" s="18">
        <f t="shared" si="4292"/>
        <v>0</v>
      </c>
      <c r="BB1510" s="18">
        <f t="shared" si="4292"/>
        <v>0</v>
      </c>
      <c r="BC1510" s="18">
        <f t="shared" si="4134"/>
        <v>4368.0479999999998</v>
      </c>
      <c r="BD1510" s="18">
        <f t="shared" si="4135"/>
        <v>4589.8</v>
      </c>
      <c r="BE1510" s="18">
        <f t="shared" si="4136"/>
        <v>4589.8</v>
      </c>
      <c r="BF1510" s="18">
        <f t="shared" si="4292"/>
        <v>0</v>
      </c>
      <c r="BG1510" s="18">
        <f t="shared" si="4292"/>
        <v>0</v>
      </c>
      <c r="BH1510" s="18">
        <f t="shared" si="4292"/>
        <v>0</v>
      </c>
      <c r="BI1510" s="18">
        <f t="shared" si="4131"/>
        <v>4368.0479999999998</v>
      </c>
      <c r="BJ1510" s="18">
        <f t="shared" si="4132"/>
        <v>4589.8</v>
      </c>
      <c r="BK1510" s="18">
        <f t="shared" si="4133"/>
        <v>4589.8</v>
      </c>
      <c r="BL1510" s="18">
        <f t="shared" si="4292"/>
        <v>0</v>
      </c>
      <c r="BM1510" s="18">
        <f t="shared" si="4292"/>
        <v>0</v>
      </c>
      <c r="BN1510" s="18">
        <f t="shared" si="4292"/>
        <v>0</v>
      </c>
      <c r="BO1510" s="18">
        <f t="shared" si="4273"/>
        <v>4368.0479999999998</v>
      </c>
      <c r="BP1510" s="18">
        <f t="shared" si="4274"/>
        <v>4589.8</v>
      </c>
      <c r="BQ1510" s="18">
        <f t="shared" si="4275"/>
        <v>4589.8</v>
      </c>
      <c r="BR1510" s="18">
        <f t="shared" si="4292"/>
        <v>0</v>
      </c>
      <c r="BS1510" s="18">
        <f t="shared" si="4292"/>
        <v>0</v>
      </c>
      <c r="BT1510" s="18">
        <f t="shared" si="4292"/>
        <v>0</v>
      </c>
      <c r="BU1510" s="18">
        <f t="shared" si="4270"/>
        <v>4368.0479999999998</v>
      </c>
      <c r="BV1510" s="18">
        <f t="shared" si="4271"/>
        <v>4589.8</v>
      </c>
      <c r="BW1510" s="18">
        <f t="shared" si="4272"/>
        <v>4589.8</v>
      </c>
      <c r="BX1510" s="18">
        <f t="shared" si="4292"/>
        <v>-22.652000000000001</v>
      </c>
      <c r="BY1510" s="18">
        <f t="shared" si="4292"/>
        <v>0</v>
      </c>
      <c r="BZ1510" s="18">
        <f t="shared" si="4292"/>
        <v>0</v>
      </c>
      <c r="CA1510" s="18">
        <f t="shared" si="4243"/>
        <v>4345.3959999999997</v>
      </c>
      <c r="CB1510" s="18">
        <f t="shared" si="4244"/>
        <v>4589.8</v>
      </c>
      <c r="CC1510" s="18">
        <f t="shared" si="4245"/>
        <v>4589.8</v>
      </c>
      <c r="CD1510" s="18">
        <f t="shared" si="4292"/>
        <v>0</v>
      </c>
      <c r="CE1510" s="27"/>
      <c r="CF1510" s="33"/>
    </row>
    <row r="1511" spans="1:119" x14ac:dyDescent="0.3">
      <c r="A1511" s="41" t="s">
        <v>251</v>
      </c>
      <c r="B1511" s="39">
        <v>240</v>
      </c>
      <c r="C1511" s="41" t="s">
        <v>198</v>
      </c>
      <c r="D1511" s="41" t="s">
        <v>19</v>
      </c>
      <c r="E1511" s="14" t="s">
        <v>527</v>
      </c>
      <c r="F1511" s="18">
        <v>4589.8</v>
      </c>
      <c r="G1511" s="18">
        <v>4589.8</v>
      </c>
      <c r="H1511" s="18">
        <v>4589.8</v>
      </c>
      <c r="I1511" s="18"/>
      <c r="J1511" s="18"/>
      <c r="K1511" s="18"/>
      <c r="L1511" s="18">
        <f t="shared" si="4280"/>
        <v>4589.8</v>
      </c>
      <c r="M1511" s="18">
        <f t="shared" si="4281"/>
        <v>4589.8</v>
      </c>
      <c r="N1511" s="18">
        <f t="shared" si="4282"/>
        <v>4589.8</v>
      </c>
      <c r="O1511" s="18">
        <f>274.965</f>
        <v>274.96499999999997</v>
      </c>
      <c r="P1511" s="18"/>
      <c r="Q1511" s="18"/>
      <c r="R1511" s="18"/>
      <c r="S1511" s="18"/>
      <c r="T1511" s="18">
        <f t="shared" si="4218"/>
        <v>4864.7650000000003</v>
      </c>
      <c r="U1511" s="18">
        <f t="shared" si="4219"/>
        <v>4589.8</v>
      </c>
      <c r="V1511" s="18">
        <f t="shared" si="4220"/>
        <v>4589.8</v>
      </c>
      <c r="W1511" s="18"/>
      <c r="X1511" s="18"/>
      <c r="Y1511" s="18"/>
      <c r="Z1511" s="18"/>
      <c r="AA1511" s="18"/>
      <c r="AB1511" s="18"/>
      <c r="AC1511" s="18">
        <f t="shared" si="4225"/>
        <v>4864.7650000000003</v>
      </c>
      <c r="AD1511" s="18">
        <f t="shared" si="4226"/>
        <v>4589.8</v>
      </c>
      <c r="AE1511" s="18">
        <f t="shared" si="4227"/>
        <v>4589.8</v>
      </c>
      <c r="AF1511" s="18"/>
      <c r="AG1511" s="18"/>
      <c r="AH1511" s="18"/>
      <c r="AI1511" s="18">
        <f t="shared" si="4166"/>
        <v>4864.7650000000003</v>
      </c>
      <c r="AJ1511" s="18">
        <f t="shared" si="4167"/>
        <v>4589.8</v>
      </c>
      <c r="AK1511" s="18">
        <f t="shared" si="4168"/>
        <v>4589.8</v>
      </c>
      <c r="AL1511" s="18"/>
      <c r="AM1511" s="18">
        <f t="shared" si="4169"/>
        <v>4864.7650000000003</v>
      </c>
      <c r="AN1511" s="18">
        <v>-20.425000000000001</v>
      </c>
      <c r="AO1511" s="18"/>
      <c r="AP1511" s="18"/>
      <c r="AQ1511" s="18">
        <f t="shared" si="4140"/>
        <v>4844.34</v>
      </c>
      <c r="AR1511" s="18">
        <f t="shared" si="4141"/>
        <v>4589.8</v>
      </c>
      <c r="AS1511" s="18">
        <f t="shared" si="4142"/>
        <v>4589.8</v>
      </c>
      <c r="AT1511" s="18"/>
      <c r="AU1511" s="18"/>
      <c r="AV1511" s="18"/>
      <c r="AW1511" s="18">
        <f t="shared" si="4143"/>
        <v>4844.34</v>
      </c>
      <c r="AX1511" s="18">
        <f t="shared" si="4144"/>
        <v>4589.8</v>
      </c>
      <c r="AY1511" s="18">
        <f t="shared" si="4145"/>
        <v>4589.8</v>
      </c>
      <c r="AZ1511" s="18">
        <v>-476.29199999999997</v>
      </c>
      <c r="BA1511" s="18"/>
      <c r="BB1511" s="18"/>
      <c r="BC1511" s="18">
        <f t="shared" si="4134"/>
        <v>4368.0479999999998</v>
      </c>
      <c r="BD1511" s="18">
        <f t="shared" si="4135"/>
        <v>4589.8</v>
      </c>
      <c r="BE1511" s="18">
        <f t="shared" si="4136"/>
        <v>4589.8</v>
      </c>
      <c r="BF1511" s="18"/>
      <c r="BG1511" s="18"/>
      <c r="BH1511" s="18"/>
      <c r="BI1511" s="18">
        <f t="shared" si="4131"/>
        <v>4368.0479999999998</v>
      </c>
      <c r="BJ1511" s="18">
        <f t="shared" si="4132"/>
        <v>4589.8</v>
      </c>
      <c r="BK1511" s="18">
        <f t="shared" si="4133"/>
        <v>4589.8</v>
      </c>
      <c r="BL1511" s="18"/>
      <c r="BM1511" s="18"/>
      <c r="BN1511" s="18"/>
      <c r="BO1511" s="18">
        <f t="shared" si="4273"/>
        <v>4368.0479999999998</v>
      </c>
      <c r="BP1511" s="18">
        <f t="shared" si="4274"/>
        <v>4589.8</v>
      </c>
      <c r="BQ1511" s="18">
        <f t="shared" si="4275"/>
        <v>4589.8</v>
      </c>
      <c r="BR1511" s="18"/>
      <c r="BS1511" s="18"/>
      <c r="BT1511" s="18"/>
      <c r="BU1511" s="18">
        <f t="shared" si="4270"/>
        <v>4368.0479999999998</v>
      </c>
      <c r="BV1511" s="18">
        <f t="shared" si="4271"/>
        <v>4589.8</v>
      </c>
      <c r="BW1511" s="18">
        <f t="shared" si="4272"/>
        <v>4589.8</v>
      </c>
      <c r="BX1511" s="18">
        <v>-22.652000000000001</v>
      </c>
      <c r="BY1511" s="18"/>
      <c r="BZ1511" s="18"/>
      <c r="CA1511" s="18">
        <f t="shared" si="4243"/>
        <v>4345.3959999999997</v>
      </c>
      <c r="CB1511" s="18">
        <f t="shared" si="4244"/>
        <v>4589.8</v>
      </c>
      <c r="CC1511" s="18">
        <f t="shared" si="4245"/>
        <v>4589.8</v>
      </c>
      <c r="CD1511" s="18"/>
      <c r="CE1511" s="27"/>
      <c r="CF1511" s="33"/>
    </row>
    <row r="1512" spans="1:119" ht="62.4" x14ac:dyDescent="0.3">
      <c r="A1512" s="41" t="s">
        <v>255</v>
      </c>
      <c r="B1512" s="39"/>
      <c r="C1512" s="41"/>
      <c r="D1512" s="41"/>
      <c r="E1512" s="14" t="s">
        <v>1041</v>
      </c>
      <c r="F1512" s="18">
        <f t="shared" ref="F1512:K1514" si="4293">F1513</f>
        <v>2149</v>
      </c>
      <c r="G1512" s="18">
        <f t="shared" si="4293"/>
        <v>849</v>
      </c>
      <c r="H1512" s="18">
        <f t="shared" si="4293"/>
        <v>849</v>
      </c>
      <c r="I1512" s="18">
        <f t="shared" si="4293"/>
        <v>0</v>
      </c>
      <c r="J1512" s="18">
        <f t="shared" si="4293"/>
        <v>0</v>
      </c>
      <c r="K1512" s="18">
        <f t="shared" si="4293"/>
        <v>0</v>
      </c>
      <c r="L1512" s="18">
        <f t="shared" si="4280"/>
        <v>2149</v>
      </c>
      <c r="M1512" s="18">
        <f t="shared" si="4281"/>
        <v>849</v>
      </c>
      <c r="N1512" s="18">
        <f t="shared" si="4282"/>
        <v>849</v>
      </c>
      <c r="O1512" s="18">
        <f t="shared" ref="O1512:S1514" si="4294">O1513</f>
        <v>0</v>
      </c>
      <c r="P1512" s="18">
        <f t="shared" si="4294"/>
        <v>0</v>
      </c>
      <c r="Q1512" s="18">
        <f t="shared" si="4294"/>
        <v>0</v>
      </c>
      <c r="R1512" s="18">
        <f t="shared" si="4294"/>
        <v>0</v>
      </c>
      <c r="S1512" s="18">
        <f t="shared" si="4294"/>
        <v>0</v>
      </c>
      <c r="T1512" s="18">
        <f t="shared" si="4218"/>
        <v>2149</v>
      </c>
      <c r="U1512" s="18">
        <f t="shared" si="4219"/>
        <v>849</v>
      </c>
      <c r="V1512" s="18">
        <f t="shared" si="4220"/>
        <v>849</v>
      </c>
      <c r="W1512" s="18">
        <f t="shared" ref="W1512:CD1512" si="4295">W1513</f>
        <v>0</v>
      </c>
      <c r="X1512" s="18">
        <f t="shared" si="4295"/>
        <v>0</v>
      </c>
      <c r="Y1512" s="18">
        <f t="shared" si="4295"/>
        <v>0</v>
      </c>
      <c r="Z1512" s="18">
        <f t="shared" si="4295"/>
        <v>0</v>
      </c>
      <c r="AA1512" s="18">
        <f t="shared" si="4295"/>
        <v>0</v>
      </c>
      <c r="AB1512" s="18">
        <f t="shared" si="4295"/>
        <v>0</v>
      </c>
      <c r="AC1512" s="18">
        <f t="shared" si="4225"/>
        <v>2149</v>
      </c>
      <c r="AD1512" s="18">
        <f t="shared" si="4226"/>
        <v>849</v>
      </c>
      <c r="AE1512" s="18">
        <f t="shared" si="4227"/>
        <v>849</v>
      </c>
      <c r="AF1512" s="18">
        <f t="shared" si="4295"/>
        <v>0</v>
      </c>
      <c r="AG1512" s="18">
        <f t="shared" si="4295"/>
        <v>0</v>
      </c>
      <c r="AH1512" s="18">
        <f t="shared" si="4295"/>
        <v>0</v>
      </c>
      <c r="AI1512" s="18">
        <f t="shared" si="4166"/>
        <v>2149</v>
      </c>
      <c r="AJ1512" s="18">
        <f t="shared" si="4167"/>
        <v>849</v>
      </c>
      <c r="AK1512" s="18">
        <f t="shared" si="4168"/>
        <v>849</v>
      </c>
      <c r="AL1512" s="18">
        <f t="shared" si="4295"/>
        <v>0</v>
      </c>
      <c r="AM1512" s="18">
        <f t="shared" si="4169"/>
        <v>2149</v>
      </c>
      <c r="AN1512" s="18">
        <f t="shared" si="4295"/>
        <v>0</v>
      </c>
      <c r="AO1512" s="18">
        <f t="shared" si="4295"/>
        <v>0</v>
      </c>
      <c r="AP1512" s="18">
        <f t="shared" si="4295"/>
        <v>0</v>
      </c>
      <c r="AQ1512" s="18">
        <f t="shared" si="4140"/>
        <v>2149</v>
      </c>
      <c r="AR1512" s="18">
        <f t="shared" si="4141"/>
        <v>849</v>
      </c>
      <c r="AS1512" s="18">
        <f t="shared" si="4142"/>
        <v>849</v>
      </c>
      <c r="AT1512" s="18">
        <f t="shared" si="4295"/>
        <v>0</v>
      </c>
      <c r="AU1512" s="18">
        <f t="shared" si="4295"/>
        <v>0</v>
      </c>
      <c r="AV1512" s="18">
        <f t="shared" si="4295"/>
        <v>0</v>
      </c>
      <c r="AW1512" s="18">
        <f t="shared" si="4143"/>
        <v>2149</v>
      </c>
      <c r="AX1512" s="18">
        <f t="shared" si="4144"/>
        <v>849</v>
      </c>
      <c r="AY1512" s="18">
        <f t="shared" si="4145"/>
        <v>849</v>
      </c>
      <c r="AZ1512" s="18">
        <f t="shared" si="4295"/>
        <v>0</v>
      </c>
      <c r="BA1512" s="18">
        <f t="shared" si="4295"/>
        <v>0</v>
      </c>
      <c r="BB1512" s="18">
        <f t="shared" si="4295"/>
        <v>0</v>
      </c>
      <c r="BC1512" s="18">
        <f t="shared" si="4134"/>
        <v>2149</v>
      </c>
      <c r="BD1512" s="18">
        <f t="shared" si="4135"/>
        <v>849</v>
      </c>
      <c r="BE1512" s="18">
        <f t="shared" si="4136"/>
        <v>849</v>
      </c>
      <c r="BF1512" s="18">
        <f t="shared" si="4295"/>
        <v>0</v>
      </c>
      <c r="BG1512" s="18">
        <f t="shared" si="4295"/>
        <v>0</v>
      </c>
      <c r="BH1512" s="18">
        <f t="shared" si="4295"/>
        <v>0</v>
      </c>
      <c r="BI1512" s="18">
        <f t="shared" si="4131"/>
        <v>2149</v>
      </c>
      <c r="BJ1512" s="18">
        <f t="shared" si="4132"/>
        <v>849</v>
      </c>
      <c r="BK1512" s="18">
        <f t="shared" si="4133"/>
        <v>849</v>
      </c>
      <c r="BL1512" s="18">
        <f t="shared" si="4295"/>
        <v>0</v>
      </c>
      <c r="BM1512" s="18">
        <f t="shared" si="4295"/>
        <v>0</v>
      </c>
      <c r="BN1512" s="18">
        <f t="shared" si="4295"/>
        <v>0</v>
      </c>
      <c r="BO1512" s="18">
        <f t="shared" si="4273"/>
        <v>2149</v>
      </c>
      <c r="BP1512" s="18">
        <f t="shared" si="4274"/>
        <v>849</v>
      </c>
      <c r="BQ1512" s="18">
        <f t="shared" si="4275"/>
        <v>849</v>
      </c>
      <c r="BR1512" s="18">
        <f t="shared" si="4295"/>
        <v>0</v>
      </c>
      <c r="BS1512" s="18">
        <f t="shared" si="4295"/>
        <v>0</v>
      </c>
      <c r="BT1512" s="18">
        <f t="shared" si="4295"/>
        <v>0</v>
      </c>
      <c r="BU1512" s="18">
        <f t="shared" si="4270"/>
        <v>2149</v>
      </c>
      <c r="BV1512" s="18">
        <f t="shared" si="4271"/>
        <v>849</v>
      </c>
      <c r="BW1512" s="18">
        <f t="shared" si="4272"/>
        <v>849</v>
      </c>
      <c r="BX1512" s="18">
        <f t="shared" si="4295"/>
        <v>0</v>
      </c>
      <c r="BY1512" s="18">
        <f t="shared" si="4295"/>
        <v>0</v>
      </c>
      <c r="BZ1512" s="18">
        <f t="shared" si="4295"/>
        <v>0</v>
      </c>
      <c r="CA1512" s="18">
        <f t="shared" si="4243"/>
        <v>2149</v>
      </c>
      <c r="CB1512" s="18">
        <f t="shared" si="4244"/>
        <v>849</v>
      </c>
      <c r="CC1512" s="18">
        <f t="shared" si="4245"/>
        <v>849</v>
      </c>
      <c r="CD1512" s="18">
        <f t="shared" si="4295"/>
        <v>0</v>
      </c>
      <c r="CE1512" s="27"/>
      <c r="CF1512" s="33"/>
    </row>
    <row r="1513" spans="1:119" ht="31.2" x14ac:dyDescent="0.3">
      <c r="A1513" s="41" t="s">
        <v>254</v>
      </c>
      <c r="B1513" s="39"/>
      <c r="C1513" s="41"/>
      <c r="D1513" s="41"/>
      <c r="E1513" s="14" t="s">
        <v>680</v>
      </c>
      <c r="F1513" s="18">
        <f t="shared" si="4293"/>
        <v>2149</v>
      </c>
      <c r="G1513" s="18">
        <f t="shared" si="4293"/>
        <v>849</v>
      </c>
      <c r="H1513" s="18">
        <f t="shared" si="4293"/>
        <v>849</v>
      </c>
      <c r="I1513" s="18">
        <f t="shared" si="4293"/>
        <v>0</v>
      </c>
      <c r="J1513" s="18">
        <f t="shared" si="4293"/>
        <v>0</v>
      </c>
      <c r="K1513" s="18">
        <f t="shared" si="4293"/>
        <v>0</v>
      </c>
      <c r="L1513" s="18">
        <f t="shared" si="4280"/>
        <v>2149</v>
      </c>
      <c r="M1513" s="18">
        <f t="shared" si="4281"/>
        <v>849</v>
      </c>
      <c r="N1513" s="18">
        <f t="shared" si="4282"/>
        <v>849</v>
      </c>
      <c r="O1513" s="18">
        <f t="shared" si="4294"/>
        <v>0</v>
      </c>
      <c r="P1513" s="18">
        <f t="shared" si="4294"/>
        <v>0</v>
      </c>
      <c r="Q1513" s="18">
        <f t="shared" si="4294"/>
        <v>0</v>
      </c>
      <c r="R1513" s="18">
        <f t="shared" si="4294"/>
        <v>0</v>
      </c>
      <c r="S1513" s="18">
        <f t="shared" si="4294"/>
        <v>0</v>
      </c>
      <c r="T1513" s="18">
        <f t="shared" si="4218"/>
        <v>2149</v>
      </c>
      <c r="U1513" s="18">
        <f t="shared" si="4219"/>
        <v>849</v>
      </c>
      <c r="V1513" s="18">
        <f t="shared" si="4220"/>
        <v>849</v>
      </c>
      <c r="W1513" s="18">
        <f t="shared" ref="W1513:CD1514" si="4296">W1514</f>
        <v>0</v>
      </c>
      <c r="X1513" s="18">
        <f t="shared" si="4296"/>
        <v>0</v>
      </c>
      <c r="Y1513" s="18">
        <f t="shared" si="4296"/>
        <v>0</v>
      </c>
      <c r="Z1513" s="18">
        <f t="shared" si="4296"/>
        <v>0</v>
      </c>
      <c r="AA1513" s="18">
        <f t="shared" si="4296"/>
        <v>0</v>
      </c>
      <c r="AB1513" s="18">
        <f t="shared" si="4296"/>
        <v>0</v>
      </c>
      <c r="AC1513" s="18">
        <f t="shared" si="4225"/>
        <v>2149</v>
      </c>
      <c r="AD1513" s="18">
        <f t="shared" si="4226"/>
        <v>849</v>
      </c>
      <c r="AE1513" s="18">
        <f t="shared" si="4227"/>
        <v>849</v>
      </c>
      <c r="AF1513" s="18">
        <f t="shared" si="4296"/>
        <v>0</v>
      </c>
      <c r="AG1513" s="18">
        <f t="shared" si="4296"/>
        <v>0</v>
      </c>
      <c r="AH1513" s="18">
        <f t="shared" si="4296"/>
        <v>0</v>
      </c>
      <c r="AI1513" s="18">
        <f t="shared" si="4166"/>
        <v>2149</v>
      </c>
      <c r="AJ1513" s="18">
        <f t="shared" si="4167"/>
        <v>849</v>
      </c>
      <c r="AK1513" s="18">
        <f t="shared" si="4168"/>
        <v>849</v>
      </c>
      <c r="AL1513" s="18">
        <f t="shared" si="4296"/>
        <v>0</v>
      </c>
      <c r="AM1513" s="18">
        <f t="shared" si="4169"/>
        <v>2149</v>
      </c>
      <c r="AN1513" s="18">
        <f t="shared" si="4296"/>
        <v>0</v>
      </c>
      <c r="AO1513" s="18">
        <f t="shared" si="4296"/>
        <v>0</v>
      </c>
      <c r="AP1513" s="18">
        <f t="shared" si="4296"/>
        <v>0</v>
      </c>
      <c r="AQ1513" s="18">
        <f t="shared" si="4140"/>
        <v>2149</v>
      </c>
      <c r="AR1513" s="18">
        <f t="shared" si="4141"/>
        <v>849</v>
      </c>
      <c r="AS1513" s="18">
        <f t="shared" si="4142"/>
        <v>849</v>
      </c>
      <c r="AT1513" s="18">
        <f t="shared" si="4296"/>
        <v>0</v>
      </c>
      <c r="AU1513" s="18">
        <f t="shared" si="4296"/>
        <v>0</v>
      </c>
      <c r="AV1513" s="18">
        <f t="shared" si="4296"/>
        <v>0</v>
      </c>
      <c r="AW1513" s="18">
        <f t="shared" si="4143"/>
        <v>2149</v>
      </c>
      <c r="AX1513" s="18">
        <f t="shared" si="4144"/>
        <v>849</v>
      </c>
      <c r="AY1513" s="18">
        <f t="shared" si="4145"/>
        <v>849</v>
      </c>
      <c r="AZ1513" s="18">
        <f t="shared" si="4296"/>
        <v>0</v>
      </c>
      <c r="BA1513" s="18">
        <f t="shared" si="4296"/>
        <v>0</v>
      </c>
      <c r="BB1513" s="18">
        <f t="shared" si="4296"/>
        <v>0</v>
      </c>
      <c r="BC1513" s="18">
        <f t="shared" si="4134"/>
        <v>2149</v>
      </c>
      <c r="BD1513" s="18">
        <f t="shared" si="4135"/>
        <v>849</v>
      </c>
      <c r="BE1513" s="18">
        <f t="shared" si="4136"/>
        <v>849</v>
      </c>
      <c r="BF1513" s="18">
        <f t="shared" si="4296"/>
        <v>0</v>
      </c>
      <c r="BG1513" s="18">
        <f t="shared" si="4296"/>
        <v>0</v>
      </c>
      <c r="BH1513" s="18">
        <f t="shared" si="4296"/>
        <v>0</v>
      </c>
      <c r="BI1513" s="18">
        <f t="shared" si="4131"/>
        <v>2149</v>
      </c>
      <c r="BJ1513" s="18">
        <f t="shared" si="4132"/>
        <v>849</v>
      </c>
      <c r="BK1513" s="18">
        <f t="shared" si="4133"/>
        <v>849</v>
      </c>
      <c r="BL1513" s="18">
        <f t="shared" si="4296"/>
        <v>0</v>
      </c>
      <c r="BM1513" s="18">
        <f t="shared" si="4296"/>
        <v>0</v>
      </c>
      <c r="BN1513" s="18">
        <f t="shared" si="4296"/>
        <v>0</v>
      </c>
      <c r="BO1513" s="18">
        <f t="shared" si="4273"/>
        <v>2149</v>
      </c>
      <c r="BP1513" s="18">
        <f t="shared" si="4274"/>
        <v>849</v>
      </c>
      <c r="BQ1513" s="18">
        <f t="shared" si="4275"/>
        <v>849</v>
      </c>
      <c r="BR1513" s="18">
        <f t="shared" si="4296"/>
        <v>0</v>
      </c>
      <c r="BS1513" s="18">
        <f t="shared" si="4296"/>
        <v>0</v>
      </c>
      <c r="BT1513" s="18">
        <f t="shared" si="4296"/>
        <v>0</v>
      </c>
      <c r="BU1513" s="18">
        <f t="shared" si="4270"/>
        <v>2149</v>
      </c>
      <c r="BV1513" s="18">
        <f t="shared" si="4271"/>
        <v>849</v>
      </c>
      <c r="BW1513" s="18">
        <f t="shared" si="4272"/>
        <v>849</v>
      </c>
      <c r="BX1513" s="18">
        <f t="shared" si="4296"/>
        <v>0</v>
      </c>
      <c r="BY1513" s="18">
        <f t="shared" si="4296"/>
        <v>0</v>
      </c>
      <c r="BZ1513" s="18">
        <f t="shared" si="4296"/>
        <v>0</v>
      </c>
      <c r="CA1513" s="18">
        <f t="shared" si="4243"/>
        <v>2149</v>
      </c>
      <c r="CB1513" s="18">
        <f t="shared" si="4244"/>
        <v>849</v>
      </c>
      <c r="CC1513" s="18">
        <f t="shared" si="4245"/>
        <v>849</v>
      </c>
      <c r="CD1513" s="18">
        <f t="shared" si="4296"/>
        <v>0</v>
      </c>
      <c r="CE1513" s="27"/>
      <c r="CF1513" s="33"/>
    </row>
    <row r="1514" spans="1:119" ht="31.2" x14ac:dyDescent="0.3">
      <c r="A1514" s="41" t="s">
        <v>254</v>
      </c>
      <c r="B1514" s="39">
        <v>200</v>
      </c>
      <c r="C1514" s="41"/>
      <c r="D1514" s="41"/>
      <c r="E1514" s="14" t="s">
        <v>551</v>
      </c>
      <c r="F1514" s="18">
        <f t="shared" si="4293"/>
        <v>2149</v>
      </c>
      <c r="G1514" s="18">
        <f t="shared" si="4293"/>
        <v>849</v>
      </c>
      <c r="H1514" s="18">
        <f t="shared" si="4293"/>
        <v>849</v>
      </c>
      <c r="I1514" s="18">
        <f t="shared" si="4293"/>
        <v>0</v>
      </c>
      <c r="J1514" s="18">
        <f t="shared" si="4293"/>
        <v>0</v>
      </c>
      <c r="K1514" s="18">
        <f t="shared" si="4293"/>
        <v>0</v>
      </c>
      <c r="L1514" s="18">
        <f t="shared" si="4280"/>
        <v>2149</v>
      </c>
      <c r="M1514" s="18">
        <f t="shared" si="4281"/>
        <v>849</v>
      </c>
      <c r="N1514" s="18">
        <f t="shared" si="4282"/>
        <v>849</v>
      </c>
      <c r="O1514" s="18">
        <f t="shared" si="4294"/>
        <v>0</v>
      </c>
      <c r="P1514" s="18">
        <f t="shared" si="4294"/>
        <v>0</v>
      </c>
      <c r="Q1514" s="18">
        <f t="shared" si="4294"/>
        <v>0</v>
      </c>
      <c r="R1514" s="18">
        <f t="shared" si="4294"/>
        <v>0</v>
      </c>
      <c r="S1514" s="18">
        <f t="shared" si="4294"/>
        <v>0</v>
      </c>
      <c r="T1514" s="18">
        <f t="shared" si="4218"/>
        <v>2149</v>
      </c>
      <c r="U1514" s="18">
        <f t="shared" si="4219"/>
        <v>849</v>
      </c>
      <c r="V1514" s="18">
        <f t="shared" si="4220"/>
        <v>849</v>
      </c>
      <c r="W1514" s="18">
        <f t="shared" si="4296"/>
        <v>0</v>
      </c>
      <c r="X1514" s="18">
        <f t="shared" si="4296"/>
        <v>0</v>
      </c>
      <c r="Y1514" s="18">
        <f t="shared" si="4296"/>
        <v>0</v>
      </c>
      <c r="Z1514" s="18">
        <f t="shared" si="4296"/>
        <v>0</v>
      </c>
      <c r="AA1514" s="18">
        <f t="shared" si="4296"/>
        <v>0</v>
      </c>
      <c r="AB1514" s="18">
        <f t="shared" si="4296"/>
        <v>0</v>
      </c>
      <c r="AC1514" s="18">
        <f t="shared" si="4225"/>
        <v>2149</v>
      </c>
      <c r="AD1514" s="18">
        <f t="shared" si="4226"/>
        <v>849</v>
      </c>
      <c r="AE1514" s="18">
        <f t="shared" si="4227"/>
        <v>849</v>
      </c>
      <c r="AF1514" s="18">
        <f t="shared" si="4296"/>
        <v>0</v>
      </c>
      <c r="AG1514" s="18">
        <f t="shared" si="4296"/>
        <v>0</v>
      </c>
      <c r="AH1514" s="18">
        <f t="shared" si="4296"/>
        <v>0</v>
      </c>
      <c r="AI1514" s="18">
        <f t="shared" si="4166"/>
        <v>2149</v>
      </c>
      <c r="AJ1514" s="18">
        <f t="shared" si="4167"/>
        <v>849</v>
      </c>
      <c r="AK1514" s="18">
        <f t="shared" si="4168"/>
        <v>849</v>
      </c>
      <c r="AL1514" s="18">
        <f t="shared" si="4296"/>
        <v>0</v>
      </c>
      <c r="AM1514" s="18">
        <f t="shared" si="4169"/>
        <v>2149</v>
      </c>
      <c r="AN1514" s="18">
        <f t="shared" si="4296"/>
        <v>0</v>
      </c>
      <c r="AO1514" s="18">
        <f t="shared" si="4296"/>
        <v>0</v>
      </c>
      <c r="AP1514" s="18">
        <f t="shared" si="4296"/>
        <v>0</v>
      </c>
      <c r="AQ1514" s="18">
        <f t="shared" si="4140"/>
        <v>2149</v>
      </c>
      <c r="AR1514" s="18">
        <f t="shared" si="4141"/>
        <v>849</v>
      </c>
      <c r="AS1514" s="18">
        <f t="shared" si="4142"/>
        <v>849</v>
      </c>
      <c r="AT1514" s="18">
        <f t="shared" si="4296"/>
        <v>0</v>
      </c>
      <c r="AU1514" s="18">
        <f t="shared" si="4296"/>
        <v>0</v>
      </c>
      <c r="AV1514" s="18">
        <f t="shared" si="4296"/>
        <v>0</v>
      </c>
      <c r="AW1514" s="18">
        <f t="shared" si="4143"/>
        <v>2149</v>
      </c>
      <c r="AX1514" s="18">
        <f t="shared" si="4144"/>
        <v>849</v>
      </c>
      <c r="AY1514" s="18">
        <f t="shared" si="4145"/>
        <v>849</v>
      </c>
      <c r="AZ1514" s="18">
        <f t="shared" si="4296"/>
        <v>0</v>
      </c>
      <c r="BA1514" s="18">
        <f t="shared" si="4296"/>
        <v>0</v>
      </c>
      <c r="BB1514" s="18">
        <f t="shared" si="4296"/>
        <v>0</v>
      </c>
      <c r="BC1514" s="18">
        <f t="shared" si="4134"/>
        <v>2149</v>
      </c>
      <c r="BD1514" s="18">
        <f t="shared" si="4135"/>
        <v>849</v>
      </c>
      <c r="BE1514" s="18">
        <f t="shared" si="4136"/>
        <v>849</v>
      </c>
      <c r="BF1514" s="18">
        <f t="shared" si="4296"/>
        <v>0</v>
      </c>
      <c r="BG1514" s="18">
        <f t="shared" si="4296"/>
        <v>0</v>
      </c>
      <c r="BH1514" s="18">
        <f t="shared" si="4296"/>
        <v>0</v>
      </c>
      <c r="BI1514" s="18">
        <f t="shared" si="4131"/>
        <v>2149</v>
      </c>
      <c r="BJ1514" s="18">
        <f t="shared" si="4132"/>
        <v>849</v>
      </c>
      <c r="BK1514" s="18">
        <f t="shared" si="4133"/>
        <v>849</v>
      </c>
      <c r="BL1514" s="18">
        <f t="shared" si="4296"/>
        <v>0</v>
      </c>
      <c r="BM1514" s="18">
        <f t="shared" si="4296"/>
        <v>0</v>
      </c>
      <c r="BN1514" s="18">
        <f t="shared" si="4296"/>
        <v>0</v>
      </c>
      <c r="BO1514" s="18">
        <f t="shared" si="4273"/>
        <v>2149</v>
      </c>
      <c r="BP1514" s="18">
        <f t="shared" si="4274"/>
        <v>849</v>
      </c>
      <c r="BQ1514" s="18">
        <f t="shared" si="4275"/>
        <v>849</v>
      </c>
      <c r="BR1514" s="18">
        <f t="shared" si="4296"/>
        <v>0</v>
      </c>
      <c r="BS1514" s="18">
        <f t="shared" si="4296"/>
        <v>0</v>
      </c>
      <c r="BT1514" s="18">
        <f t="shared" si="4296"/>
        <v>0</v>
      </c>
      <c r="BU1514" s="18">
        <f t="shared" si="4270"/>
        <v>2149</v>
      </c>
      <c r="BV1514" s="18">
        <f t="shared" si="4271"/>
        <v>849</v>
      </c>
      <c r="BW1514" s="18">
        <f t="shared" si="4272"/>
        <v>849</v>
      </c>
      <c r="BX1514" s="18">
        <f t="shared" si="4296"/>
        <v>0</v>
      </c>
      <c r="BY1514" s="18">
        <f t="shared" si="4296"/>
        <v>0</v>
      </c>
      <c r="BZ1514" s="18">
        <f t="shared" si="4296"/>
        <v>0</v>
      </c>
      <c r="CA1514" s="18">
        <f t="shared" si="4243"/>
        <v>2149</v>
      </c>
      <c r="CB1514" s="18">
        <f t="shared" si="4244"/>
        <v>849</v>
      </c>
      <c r="CC1514" s="18">
        <f t="shared" si="4245"/>
        <v>849</v>
      </c>
      <c r="CD1514" s="18">
        <f t="shared" si="4296"/>
        <v>0</v>
      </c>
      <c r="CE1514" s="27"/>
      <c r="CF1514" s="33"/>
    </row>
    <row r="1515" spans="1:119" ht="46.8" x14ac:dyDescent="0.3">
      <c r="A1515" s="41" t="s">
        <v>254</v>
      </c>
      <c r="B1515" s="39">
        <v>240</v>
      </c>
      <c r="C1515" s="41"/>
      <c r="D1515" s="41"/>
      <c r="E1515" s="14" t="s">
        <v>559</v>
      </c>
      <c r="F1515" s="18">
        <f>F1516+F1517</f>
        <v>2149</v>
      </c>
      <c r="G1515" s="18">
        <f t="shared" ref="G1515:CD1515" si="4297">G1516+G1517</f>
        <v>849</v>
      </c>
      <c r="H1515" s="18">
        <f t="shared" si="4297"/>
        <v>849</v>
      </c>
      <c r="I1515" s="18">
        <f t="shared" ref="I1515:K1515" si="4298">I1516+I1517</f>
        <v>0</v>
      </c>
      <c r="J1515" s="18">
        <f t="shared" si="4298"/>
        <v>0</v>
      </c>
      <c r="K1515" s="18">
        <f t="shared" si="4298"/>
        <v>0</v>
      </c>
      <c r="L1515" s="18">
        <f t="shared" si="4280"/>
        <v>2149</v>
      </c>
      <c r="M1515" s="18">
        <f t="shared" si="4281"/>
        <v>849</v>
      </c>
      <c r="N1515" s="18">
        <f t="shared" si="4282"/>
        <v>849</v>
      </c>
      <c r="O1515" s="18">
        <f t="shared" ref="O1515:S1515" si="4299">O1516+O1517</f>
        <v>0</v>
      </c>
      <c r="P1515" s="18">
        <f t="shared" si="4299"/>
        <v>0</v>
      </c>
      <c r="Q1515" s="18">
        <f t="shared" si="4299"/>
        <v>0</v>
      </c>
      <c r="R1515" s="18">
        <f t="shared" si="4299"/>
        <v>0</v>
      </c>
      <c r="S1515" s="18">
        <f t="shared" si="4299"/>
        <v>0</v>
      </c>
      <c r="T1515" s="18">
        <f t="shared" si="4218"/>
        <v>2149</v>
      </c>
      <c r="U1515" s="18">
        <f t="shared" si="4219"/>
        <v>849</v>
      </c>
      <c r="V1515" s="18">
        <f t="shared" si="4220"/>
        <v>849</v>
      </c>
      <c r="W1515" s="18">
        <f t="shared" ref="W1515:AB1515" si="4300">W1516+W1517</f>
        <v>0</v>
      </c>
      <c r="X1515" s="18">
        <f t="shared" si="4300"/>
        <v>0</v>
      </c>
      <c r="Y1515" s="18">
        <f t="shared" si="4300"/>
        <v>0</v>
      </c>
      <c r="Z1515" s="18">
        <f t="shared" si="4300"/>
        <v>0</v>
      </c>
      <c r="AA1515" s="18">
        <f t="shared" si="4300"/>
        <v>0</v>
      </c>
      <c r="AB1515" s="18">
        <f t="shared" si="4300"/>
        <v>0</v>
      </c>
      <c r="AC1515" s="18">
        <f t="shared" si="4225"/>
        <v>2149</v>
      </c>
      <c r="AD1515" s="18">
        <f t="shared" si="4226"/>
        <v>849</v>
      </c>
      <c r="AE1515" s="18">
        <f t="shared" si="4227"/>
        <v>849</v>
      </c>
      <c r="AF1515" s="18">
        <f t="shared" ref="AF1515:AH1515" si="4301">AF1516+AF1517</f>
        <v>0</v>
      </c>
      <c r="AG1515" s="18">
        <f t="shared" si="4301"/>
        <v>0</v>
      </c>
      <c r="AH1515" s="18">
        <f t="shared" si="4301"/>
        <v>0</v>
      </c>
      <c r="AI1515" s="18">
        <f t="shared" si="4166"/>
        <v>2149</v>
      </c>
      <c r="AJ1515" s="18">
        <f t="shared" si="4167"/>
        <v>849</v>
      </c>
      <c r="AK1515" s="18">
        <f t="shared" si="4168"/>
        <v>849</v>
      </c>
      <c r="AL1515" s="18">
        <f t="shared" ref="AL1515" si="4302">AL1516+AL1517</f>
        <v>0</v>
      </c>
      <c r="AM1515" s="18">
        <f t="shared" si="4169"/>
        <v>2149</v>
      </c>
      <c r="AN1515" s="18">
        <f t="shared" ref="AN1515:AP1515" si="4303">AN1516+AN1517</f>
        <v>0</v>
      </c>
      <c r="AO1515" s="18">
        <f t="shared" si="4303"/>
        <v>0</v>
      </c>
      <c r="AP1515" s="18">
        <f t="shared" si="4303"/>
        <v>0</v>
      </c>
      <c r="AQ1515" s="18">
        <f t="shared" si="4140"/>
        <v>2149</v>
      </c>
      <c r="AR1515" s="18">
        <f t="shared" si="4141"/>
        <v>849</v>
      </c>
      <c r="AS1515" s="18">
        <f t="shared" si="4142"/>
        <v>849</v>
      </c>
      <c r="AT1515" s="18">
        <f t="shared" ref="AT1515:AV1515" si="4304">AT1516+AT1517</f>
        <v>0</v>
      </c>
      <c r="AU1515" s="18">
        <f t="shared" si="4304"/>
        <v>0</v>
      </c>
      <c r="AV1515" s="18">
        <f t="shared" si="4304"/>
        <v>0</v>
      </c>
      <c r="AW1515" s="18">
        <f t="shared" si="4143"/>
        <v>2149</v>
      </c>
      <c r="AX1515" s="18">
        <f t="shared" si="4144"/>
        <v>849</v>
      </c>
      <c r="AY1515" s="18">
        <f t="shared" si="4145"/>
        <v>849</v>
      </c>
      <c r="AZ1515" s="18">
        <f t="shared" ref="AZ1515:BB1515" si="4305">AZ1516+AZ1517</f>
        <v>0</v>
      </c>
      <c r="BA1515" s="18">
        <f t="shared" si="4305"/>
        <v>0</v>
      </c>
      <c r="BB1515" s="18">
        <f t="shared" si="4305"/>
        <v>0</v>
      </c>
      <c r="BC1515" s="18">
        <f t="shared" si="4134"/>
        <v>2149</v>
      </c>
      <c r="BD1515" s="18">
        <f t="shared" si="4135"/>
        <v>849</v>
      </c>
      <c r="BE1515" s="18">
        <f t="shared" si="4136"/>
        <v>849</v>
      </c>
      <c r="BF1515" s="18">
        <f t="shared" ref="BF1515:BH1515" si="4306">BF1516+BF1517</f>
        <v>0</v>
      </c>
      <c r="BG1515" s="18">
        <f t="shared" si="4306"/>
        <v>0</v>
      </c>
      <c r="BH1515" s="18">
        <f t="shared" si="4306"/>
        <v>0</v>
      </c>
      <c r="BI1515" s="18">
        <f t="shared" si="4131"/>
        <v>2149</v>
      </c>
      <c r="BJ1515" s="18">
        <f t="shared" si="4132"/>
        <v>849</v>
      </c>
      <c r="BK1515" s="18">
        <f t="shared" si="4133"/>
        <v>849</v>
      </c>
      <c r="BL1515" s="18">
        <f t="shared" ref="BL1515:BN1515" si="4307">BL1516+BL1517</f>
        <v>0</v>
      </c>
      <c r="BM1515" s="18">
        <f t="shared" si="4307"/>
        <v>0</v>
      </c>
      <c r="BN1515" s="18">
        <f t="shared" si="4307"/>
        <v>0</v>
      </c>
      <c r="BO1515" s="18">
        <f t="shared" si="4273"/>
        <v>2149</v>
      </c>
      <c r="BP1515" s="18">
        <f t="shared" si="4274"/>
        <v>849</v>
      </c>
      <c r="BQ1515" s="18">
        <f t="shared" si="4275"/>
        <v>849</v>
      </c>
      <c r="BR1515" s="18">
        <f t="shared" ref="BR1515:BT1515" si="4308">BR1516+BR1517</f>
        <v>0</v>
      </c>
      <c r="BS1515" s="18">
        <f t="shared" si="4308"/>
        <v>0</v>
      </c>
      <c r="BT1515" s="18">
        <f t="shared" si="4308"/>
        <v>0</v>
      </c>
      <c r="BU1515" s="18">
        <f t="shared" si="4270"/>
        <v>2149</v>
      </c>
      <c r="BV1515" s="18">
        <f t="shared" si="4271"/>
        <v>849</v>
      </c>
      <c r="BW1515" s="18">
        <f t="shared" si="4272"/>
        <v>849</v>
      </c>
      <c r="BX1515" s="18">
        <f t="shared" ref="BX1515:BZ1515" si="4309">BX1516+BX1517</f>
        <v>0</v>
      </c>
      <c r="BY1515" s="18">
        <f t="shared" si="4309"/>
        <v>0</v>
      </c>
      <c r="BZ1515" s="18">
        <f t="shared" si="4309"/>
        <v>0</v>
      </c>
      <c r="CA1515" s="18">
        <f t="shared" si="4243"/>
        <v>2149</v>
      </c>
      <c r="CB1515" s="18">
        <f t="shared" si="4244"/>
        <v>849</v>
      </c>
      <c r="CC1515" s="18">
        <f t="shared" si="4245"/>
        <v>849</v>
      </c>
      <c r="CD1515" s="18">
        <f t="shared" si="4297"/>
        <v>0</v>
      </c>
      <c r="CE1515" s="27"/>
      <c r="CF1515" s="33"/>
    </row>
    <row r="1516" spans="1:119" x14ac:dyDescent="0.3">
      <c r="A1516" s="41" t="s">
        <v>254</v>
      </c>
      <c r="B1516" s="39">
        <v>240</v>
      </c>
      <c r="C1516" s="41" t="s">
        <v>5</v>
      </c>
      <c r="D1516" s="41" t="s">
        <v>6</v>
      </c>
      <c r="E1516" s="14" t="s">
        <v>518</v>
      </c>
      <c r="F1516" s="23">
        <v>849</v>
      </c>
      <c r="G1516" s="23">
        <v>849</v>
      </c>
      <c r="H1516" s="23">
        <v>849</v>
      </c>
      <c r="I1516" s="18"/>
      <c r="J1516" s="18"/>
      <c r="K1516" s="18"/>
      <c r="L1516" s="18">
        <f t="shared" si="4280"/>
        <v>849</v>
      </c>
      <c r="M1516" s="18">
        <f t="shared" si="4281"/>
        <v>849</v>
      </c>
      <c r="N1516" s="18">
        <f t="shared" si="4282"/>
        <v>849</v>
      </c>
      <c r="O1516" s="18"/>
      <c r="P1516" s="18"/>
      <c r="Q1516" s="18"/>
      <c r="R1516" s="18"/>
      <c r="S1516" s="18"/>
      <c r="T1516" s="18">
        <f t="shared" si="4218"/>
        <v>849</v>
      </c>
      <c r="U1516" s="18">
        <f t="shared" si="4219"/>
        <v>849</v>
      </c>
      <c r="V1516" s="18">
        <f t="shared" si="4220"/>
        <v>849</v>
      </c>
      <c r="W1516" s="18"/>
      <c r="X1516" s="18"/>
      <c r="Y1516" s="18"/>
      <c r="Z1516" s="18"/>
      <c r="AA1516" s="18"/>
      <c r="AB1516" s="18"/>
      <c r="AC1516" s="18">
        <f t="shared" si="4225"/>
        <v>849</v>
      </c>
      <c r="AD1516" s="18">
        <f t="shared" si="4226"/>
        <v>849</v>
      </c>
      <c r="AE1516" s="18">
        <f t="shared" si="4227"/>
        <v>849</v>
      </c>
      <c r="AF1516" s="18"/>
      <c r="AG1516" s="18"/>
      <c r="AH1516" s="18"/>
      <c r="AI1516" s="18">
        <f t="shared" si="4166"/>
        <v>849</v>
      </c>
      <c r="AJ1516" s="18">
        <f t="shared" si="4167"/>
        <v>849</v>
      </c>
      <c r="AK1516" s="18">
        <f t="shared" si="4168"/>
        <v>849</v>
      </c>
      <c r="AL1516" s="18"/>
      <c r="AM1516" s="18">
        <f t="shared" si="4169"/>
        <v>849</v>
      </c>
      <c r="AN1516" s="18"/>
      <c r="AO1516" s="18"/>
      <c r="AP1516" s="18"/>
      <c r="AQ1516" s="18">
        <f t="shared" si="4140"/>
        <v>849</v>
      </c>
      <c r="AR1516" s="18">
        <f t="shared" si="4141"/>
        <v>849</v>
      </c>
      <c r="AS1516" s="18">
        <f t="shared" si="4142"/>
        <v>849</v>
      </c>
      <c r="AT1516" s="18"/>
      <c r="AU1516" s="18"/>
      <c r="AV1516" s="18"/>
      <c r="AW1516" s="18">
        <f t="shared" si="4143"/>
        <v>849</v>
      </c>
      <c r="AX1516" s="18">
        <f t="shared" si="4144"/>
        <v>849</v>
      </c>
      <c r="AY1516" s="18">
        <f t="shared" si="4145"/>
        <v>849</v>
      </c>
      <c r="AZ1516" s="18"/>
      <c r="BA1516" s="18"/>
      <c r="BB1516" s="18"/>
      <c r="BC1516" s="18">
        <f t="shared" si="4134"/>
        <v>849</v>
      </c>
      <c r="BD1516" s="18">
        <f t="shared" si="4135"/>
        <v>849</v>
      </c>
      <c r="BE1516" s="18">
        <f t="shared" si="4136"/>
        <v>849</v>
      </c>
      <c r="BF1516" s="18"/>
      <c r="BG1516" s="18"/>
      <c r="BH1516" s="18"/>
      <c r="BI1516" s="18">
        <f t="shared" si="4131"/>
        <v>849</v>
      </c>
      <c r="BJ1516" s="18">
        <f t="shared" si="4132"/>
        <v>849</v>
      </c>
      <c r="BK1516" s="18">
        <f t="shared" si="4133"/>
        <v>849</v>
      </c>
      <c r="BL1516" s="18"/>
      <c r="BM1516" s="18"/>
      <c r="BN1516" s="18"/>
      <c r="BO1516" s="18">
        <f t="shared" si="4273"/>
        <v>849</v>
      </c>
      <c r="BP1516" s="18">
        <f t="shared" si="4274"/>
        <v>849</v>
      </c>
      <c r="BQ1516" s="18">
        <f t="shared" si="4275"/>
        <v>849</v>
      </c>
      <c r="BR1516" s="18"/>
      <c r="BS1516" s="18"/>
      <c r="BT1516" s="18"/>
      <c r="BU1516" s="18">
        <f t="shared" si="4270"/>
        <v>849</v>
      </c>
      <c r="BV1516" s="18">
        <f t="shared" si="4271"/>
        <v>849</v>
      </c>
      <c r="BW1516" s="18">
        <f t="shared" si="4272"/>
        <v>849</v>
      </c>
      <c r="BX1516" s="18"/>
      <c r="BY1516" s="18"/>
      <c r="BZ1516" s="18"/>
      <c r="CA1516" s="18">
        <f t="shared" si="4243"/>
        <v>849</v>
      </c>
      <c r="CB1516" s="18">
        <f t="shared" si="4244"/>
        <v>849</v>
      </c>
      <c r="CC1516" s="18">
        <f t="shared" si="4245"/>
        <v>849</v>
      </c>
      <c r="CD1516" s="18"/>
      <c r="CE1516" s="27"/>
      <c r="CF1516" s="33"/>
    </row>
    <row r="1517" spans="1:119" ht="31.2" x14ac:dyDescent="0.3">
      <c r="A1517" s="41" t="s">
        <v>254</v>
      </c>
      <c r="B1517" s="39">
        <v>240</v>
      </c>
      <c r="C1517" s="41" t="s">
        <v>149</v>
      </c>
      <c r="D1517" s="41" t="s">
        <v>244</v>
      </c>
      <c r="E1517" s="14" t="s">
        <v>524</v>
      </c>
      <c r="F1517" s="23">
        <v>1300</v>
      </c>
      <c r="G1517" s="23"/>
      <c r="H1517" s="23"/>
      <c r="I1517" s="18"/>
      <c r="J1517" s="18"/>
      <c r="K1517" s="18"/>
      <c r="L1517" s="18">
        <f t="shared" si="4280"/>
        <v>1300</v>
      </c>
      <c r="M1517" s="18">
        <f t="shared" si="4281"/>
        <v>0</v>
      </c>
      <c r="N1517" s="18">
        <f t="shared" si="4282"/>
        <v>0</v>
      </c>
      <c r="O1517" s="18"/>
      <c r="P1517" s="18"/>
      <c r="Q1517" s="18"/>
      <c r="R1517" s="18"/>
      <c r="S1517" s="18"/>
      <c r="T1517" s="18">
        <f t="shared" si="4218"/>
        <v>1300</v>
      </c>
      <c r="U1517" s="18">
        <f t="shared" si="4219"/>
        <v>0</v>
      </c>
      <c r="V1517" s="18">
        <f t="shared" si="4220"/>
        <v>0</v>
      </c>
      <c r="W1517" s="18"/>
      <c r="X1517" s="18"/>
      <c r="Y1517" s="18"/>
      <c r="Z1517" s="18"/>
      <c r="AA1517" s="18"/>
      <c r="AB1517" s="18"/>
      <c r="AC1517" s="18">
        <f t="shared" si="4225"/>
        <v>1300</v>
      </c>
      <c r="AD1517" s="18">
        <f t="shared" si="4226"/>
        <v>0</v>
      </c>
      <c r="AE1517" s="18">
        <f t="shared" si="4227"/>
        <v>0</v>
      </c>
      <c r="AF1517" s="18"/>
      <c r="AG1517" s="18"/>
      <c r="AH1517" s="18"/>
      <c r="AI1517" s="18">
        <f t="shared" si="4166"/>
        <v>1300</v>
      </c>
      <c r="AJ1517" s="18">
        <f t="shared" si="4167"/>
        <v>0</v>
      </c>
      <c r="AK1517" s="18">
        <f t="shared" si="4168"/>
        <v>0</v>
      </c>
      <c r="AL1517" s="18"/>
      <c r="AM1517" s="18">
        <f t="shared" si="4169"/>
        <v>1300</v>
      </c>
      <c r="AN1517" s="18"/>
      <c r="AO1517" s="18"/>
      <c r="AP1517" s="18"/>
      <c r="AQ1517" s="18">
        <f t="shared" si="4140"/>
        <v>1300</v>
      </c>
      <c r="AR1517" s="18">
        <f t="shared" si="4141"/>
        <v>0</v>
      </c>
      <c r="AS1517" s="18">
        <f t="shared" si="4142"/>
        <v>0</v>
      </c>
      <c r="AT1517" s="18"/>
      <c r="AU1517" s="18"/>
      <c r="AV1517" s="18"/>
      <c r="AW1517" s="18">
        <f t="shared" si="4143"/>
        <v>1300</v>
      </c>
      <c r="AX1517" s="18">
        <f t="shared" si="4144"/>
        <v>0</v>
      </c>
      <c r="AY1517" s="18">
        <f t="shared" si="4145"/>
        <v>0</v>
      </c>
      <c r="AZ1517" s="18"/>
      <c r="BA1517" s="18"/>
      <c r="BB1517" s="18"/>
      <c r="BC1517" s="18">
        <f t="shared" si="4134"/>
        <v>1300</v>
      </c>
      <c r="BD1517" s="18">
        <f t="shared" si="4135"/>
        <v>0</v>
      </c>
      <c r="BE1517" s="18">
        <f t="shared" si="4136"/>
        <v>0</v>
      </c>
      <c r="BF1517" s="18"/>
      <c r="BG1517" s="18"/>
      <c r="BH1517" s="18"/>
      <c r="BI1517" s="18">
        <f t="shared" si="4131"/>
        <v>1300</v>
      </c>
      <c r="BJ1517" s="18">
        <f t="shared" si="4132"/>
        <v>0</v>
      </c>
      <c r="BK1517" s="18">
        <f t="shared" si="4133"/>
        <v>0</v>
      </c>
      <c r="BL1517" s="18"/>
      <c r="BM1517" s="18"/>
      <c r="BN1517" s="18"/>
      <c r="BO1517" s="18">
        <f t="shared" si="4273"/>
        <v>1300</v>
      </c>
      <c r="BP1517" s="18">
        <f t="shared" si="4274"/>
        <v>0</v>
      </c>
      <c r="BQ1517" s="18">
        <f t="shared" si="4275"/>
        <v>0</v>
      </c>
      <c r="BR1517" s="18"/>
      <c r="BS1517" s="18"/>
      <c r="BT1517" s="18"/>
      <c r="BU1517" s="18">
        <f t="shared" si="4270"/>
        <v>1300</v>
      </c>
      <c r="BV1517" s="18">
        <f t="shared" si="4271"/>
        <v>0</v>
      </c>
      <c r="BW1517" s="18">
        <f t="shared" si="4272"/>
        <v>0</v>
      </c>
      <c r="BX1517" s="18"/>
      <c r="BY1517" s="18"/>
      <c r="BZ1517" s="18"/>
      <c r="CA1517" s="18">
        <f t="shared" si="4243"/>
        <v>1300</v>
      </c>
      <c r="CB1517" s="18">
        <f t="shared" si="4244"/>
        <v>0</v>
      </c>
      <c r="CC1517" s="18">
        <f t="shared" si="4245"/>
        <v>0</v>
      </c>
      <c r="CD1517" s="18"/>
      <c r="CE1517" s="27"/>
      <c r="CF1517" s="33"/>
    </row>
    <row r="1518" spans="1:119" ht="62.4" x14ac:dyDescent="0.3">
      <c r="A1518" s="41" t="s">
        <v>258</v>
      </c>
      <c r="B1518" s="39"/>
      <c r="C1518" s="41"/>
      <c r="D1518" s="41"/>
      <c r="E1518" s="14" t="s">
        <v>1042</v>
      </c>
      <c r="F1518" s="18">
        <f t="shared" ref="F1518:K1518" si="4310">F1519+F1530</f>
        <v>12905.9</v>
      </c>
      <c r="G1518" s="18">
        <f t="shared" si="4310"/>
        <v>10900.9</v>
      </c>
      <c r="H1518" s="18">
        <f t="shared" si="4310"/>
        <v>10900.9</v>
      </c>
      <c r="I1518" s="18">
        <f t="shared" si="4310"/>
        <v>0</v>
      </c>
      <c r="J1518" s="18">
        <f t="shared" si="4310"/>
        <v>0</v>
      </c>
      <c r="K1518" s="18">
        <f t="shared" si="4310"/>
        <v>0</v>
      </c>
      <c r="L1518" s="18">
        <f t="shared" si="4280"/>
        <v>12905.9</v>
      </c>
      <c r="M1518" s="18">
        <f t="shared" si="4281"/>
        <v>10900.9</v>
      </c>
      <c r="N1518" s="18">
        <f t="shared" si="4282"/>
        <v>10900.9</v>
      </c>
      <c r="O1518" s="18">
        <f t="shared" ref="O1518:S1518" si="4311">O1519+O1530</f>
        <v>-1939.9</v>
      </c>
      <c r="P1518" s="18">
        <f t="shared" si="4311"/>
        <v>-1939.9</v>
      </c>
      <c r="Q1518" s="18">
        <f t="shared" si="4311"/>
        <v>-1939.9</v>
      </c>
      <c r="R1518" s="18">
        <f t="shared" si="4311"/>
        <v>0</v>
      </c>
      <c r="S1518" s="18">
        <f t="shared" si="4311"/>
        <v>0</v>
      </c>
      <c r="T1518" s="18">
        <f t="shared" si="4218"/>
        <v>10966</v>
      </c>
      <c r="U1518" s="18">
        <f t="shared" si="4219"/>
        <v>8961</v>
      </c>
      <c r="V1518" s="18">
        <f t="shared" si="4220"/>
        <v>8961</v>
      </c>
      <c r="W1518" s="18">
        <f t="shared" ref="W1518" si="4312">W1519+W1530</f>
        <v>-1222.9449999999999</v>
      </c>
      <c r="X1518" s="18">
        <f t="shared" ref="X1518:AB1518" si="4313">X1519+X1530</f>
        <v>0</v>
      </c>
      <c r="Y1518" s="18">
        <f t="shared" si="4313"/>
        <v>0</v>
      </c>
      <c r="Z1518" s="18">
        <f t="shared" si="4313"/>
        <v>0</v>
      </c>
      <c r="AA1518" s="18">
        <f t="shared" si="4313"/>
        <v>0</v>
      </c>
      <c r="AB1518" s="18">
        <f t="shared" si="4313"/>
        <v>0</v>
      </c>
      <c r="AC1518" s="18">
        <f t="shared" si="4225"/>
        <v>9743.0550000000003</v>
      </c>
      <c r="AD1518" s="18">
        <f t="shared" si="4226"/>
        <v>8961</v>
      </c>
      <c r="AE1518" s="18">
        <f t="shared" si="4227"/>
        <v>8961</v>
      </c>
      <c r="AF1518" s="18">
        <f t="shared" ref="AF1518:AH1518" si="4314">AF1519+AF1530</f>
        <v>1220.45</v>
      </c>
      <c r="AG1518" s="18">
        <f t="shared" si="4314"/>
        <v>0</v>
      </c>
      <c r="AH1518" s="18">
        <f t="shared" si="4314"/>
        <v>0</v>
      </c>
      <c r="AI1518" s="18">
        <f t="shared" si="4166"/>
        <v>10963.505000000001</v>
      </c>
      <c r="AJ1518" s="18">
        <f t="shared" si="4167"/>
        <v>8961</v>
      </c>
      <c r="AK1518" s="18">
        <f t="shared" si="4168"/>
        <v>8961</v>
      </c>
      <c r="AL1518" s="18">
        <f t="shared" ref="AL1518" si="4315">AL1519+AL1530</f>
        <v>0</v>
      </c>
      <c r="AM1518" s="18">
        <f t="shared" si="4169"/>
        <v>10963.505000000001</v>
      </c>
      <c r="AN1518" s="18">
        <f t="shared" ref="AN1518:AP1518" si="4316">AN1519+AN1530</f>
        <v>-7.3460000000000001</v>
      </c>
      <c r="AO1518" s="18">
        <f t="shared" si="4316"/>
        <v>0</v>
      </c>
      <c r="AP1518" s="18">
        <f t="shared" si="4316"/>
        <v>0</v>
      </c>
      <c r="AQ1518" s="18">
        <f t="shared" si="4140"/>
        <v>10956.159000000001</v>
      </c>
      <c r="AR1518" s="18">
        <f t="shared" si="4141"/>
        <v>8961</v>
      </c>
      <c r="AS1518" s="18">
        <f t="shared" si="4142"/>
        <v>8961</v>
      </c>
      <c r="AT1518" s="18">
        <f t="shared" ref="AT1518:AV1518" si="4317">AT1519+AT1530</f>
        <v>0</v>
      </c>
      <c r="AU1518" s="18">
        <f t="shared" si="4317"/>
        <v>0</v>
      </c>
      <c r="AV1518" s="18">
        <f t="shared" si="4317"/>
        <v>0</v>
      </c>
      <c r="AW1518" s="18">
        <f t="shared" si="4143"/>
        <v>10956.159000000001</v>
      </c>
      <c r="AX1518" s="18">
        <f t="shared" si="4144"/>
        <v>8961</v>
      </c>
      <c r="AY1518" s="18">
        <f t="shared" si="4145"/>
        <v>8961</v>
      </c>
      <c r="AZ1518" s="18">
        <f>AZ1519+AZ1530+AZ1523</f>
        <v>5541.5</v>
      </c>
      <c r="BA1518" s="18">
        <f t="shared" ref="BA1518:CD1518" si="4318">BA1519+BA1530+BA1523</f>
        <v>0</v>
      </c>
      <c r="BB1518" s="18">
        <f t="shared" si="4318"/>
        <v>0</v>
      </c>
      <c r="BC1518" s="18">
        <f t="shared" si="4134"/>
        <v>16497.659</v>
      </c>
      <c r="BD1518" s="18">
        <f t="shared" si="4135"/>
        <v>8961</v>
      </c>
      <c r="BE1518" s="18">
        <f t="shared" si="4136"/>
        <v>8961</v>
      </c>
      <c r="BF1518" s="18">
        <f t="shared" ref="BF1518:BH1518" si="4319">BF1519+BF1530+BF1523</f>
        <v>0</v>
      </c>
      <c r="BG1518" s="18">
        <f t="shared" si="4319"/>
        <v>0</v>
      </c>
      <c r="BH1518" s="18">
        <f t="shared" si="4319"/>
        <v>0</v>
      </c>
      <c r="BI1518" s="18">
        <f t="shared" si="4131"/>
        <v>16497.659</v>
      </c>
      <c r="BJ1518" s="18">
        <f t="shared" si="4132"/>
        <v>8961</v>
      </c>
      <c r="BK1518" s="18">
        <f t="shared" si="4133"/>
        <v>8961</v>
      </c>
      <c r="BL1518" s="18">
        <f t="shared" ref="BL1518:BN1518" si="4320">BL1519+BL1530+BL1523</f>
        <v>-40.215000000000003</v>
      </c>
      <c r="BM1518" s="18">
        <f t="shared" si="4320"/>
        <v>0</v>
      </c>
      <c r="BN1518" s="18">
        <f t="shared" si="4320"/>
        <v>0</v>
      </c>
      <c r="BO1518" s="18">
        <f t="shared" si="4273"/>
        <v>16457.444</v>
      </c>
      <c r="BP1518" s="18">
        <f t="shared" si="4274"/>
        <v>8961</v>
      </c>
      <c r="BQ1518" s="18">
        <f t="shared" si="4275"/>
        <v>8961</v>
      </c>
      <c r="BR1518" s="18">
        <f t="shared" ref="BR1518:BT1518" si="4321">BR1519+BR1530+BR1523</f>
        <v>0</v>
      </c>
      <c r="BS1518" s="18">
        <f t="shared" si="4321"/>
        <v>0</v>
      </c>
      <c r="BT1518" s="18">
        <f t="shared" si="4321"/>
        <v>0</v>
      </c>
      <c r="BU1518" s="18">
        <f t="shared" si="4270"/>
        <v>16457.444</v>
      </c>
      <c r="BV1518" s="18">
        <f t="shared" si="4271"/>
        <v>8961</v>
      </c>
      <c r="BW1518" s="18">
        <f t="shared" si="4272"/>
        <v>8961</v>
      </c>
      <c r="BX1518" s="18">
        <f t="shared" ref="BX1518:BZ1518" si="4322">BX1519+BX1530+BX1523</f>
        <v>-825.17900000000009</v>
      </c>
      <c r="BY1518" s="18">
        <f t="shared" si="4322"/>
        <v>0</v>
      </c>
      <c r="BZ1518" s="18">
        <f t="shared" si="4322"/>
        <v>0</v>
      </c>
      <c r="CA1518" s="18">
        <f t="shared" si="4243"/>
        <v>15632.264999999999</v>
      </c>
      <c r="CB1518" s="18">
        <f t="shared" si="4244"/>
        <v>8961</v>
      </c>
      <c r="CC1518" s="18">
        <f t="shared" si="4245"/>
        <v>8961</v>
      </c>
      <c r="CD1518" s="18">
        <f t="shared" si="4318"/>
        <v>0</v>
      </c>
      <c r="CE1518" s="27"/>
      <c r="CF1518" s="33"/>
    </row>
    <row r="1519" spans="1:119" ht="31.2" x14ac:dyDescent="0.3">
      <c r="A1519" s="41" t="s">
        <v>256</v>
      </c>
      <c r="B1519" s="39"/>
      <c r="C1519" s="41"/>
      <c r="D1519" s="41"/>
      <c r="E1519" s="14" t="s">
        <v>681</v>
      </c>
      <c r="F1519" s="18">
        <f t="shared" ref="F1519:K1521" si="4323">F1520</f>
        <v>500</v>
      </c>
      <c r="G1519" s="18">
        <f t="shared" si="4323"/>
        <v>500</v>
      </c>
      <c r="H1519" s="18">
        <f t="shared" si="4323"/>
        <v>500</v>
      </c>
      <c r="I1519" s="18">
        <f t="shared" si="4323"/>
        <v>0</v>
      </c>
      <c r="J1519" s="18">
        <f t="shared" si="4323"/>
        <v>0</v>
      </c>
      <c r="K1519" s="18">
        <f t="shared" si="4323"/>
        <v>0</v>
      </c>
      <c r="L1519" s="18">
        <f t="shared" si="4280"/>
        <v>500</v>
      </c>
      <c r="M1519" s="18">
        <f t="shared" si="4281"/>
        <v>500</v>
      </c>
      <c r="N1519" s="18">
        <f t="shared" si="4282"/>
        <v>500</v>
      </c>
      <c r="O1519" s="18">
        <f t="shared" ref="O1519:S1521" si="4324">O1520</f>
        <v>0</v>
      </c>
      <c r="P1519" s="18">
        <f t="shared" si="4324"/>
        <v>0</v>
      </c>
      <c r="Q1519" s="18">
        <f t="shared" si="4324"/>
        <v>0</v>
      </c>
      <c r="R1519" s="18">
        <f t="shared" si="4324"/>
        <v>0</v>
      </c>
      <c r="S1519" s="18">
        <f t="shared" si="4324"/>
        <v>0</v>
      </c>
      <c r="T1519" s="18">
        <f t="shared" si="4218"/>
        <v>500</v>
      </c>
      <c r="U1519" s="18">
        <f t="shared" si="4219"/>
        <v>500</v>
      </c>
      <c r="V1519" s="18">
        <f t="shared" si="4220"/>
        <v>500</v>
      </c>
      <c r="W1519" s="18">
        <f t="shared" ref="W1519:CD1521" si="4325">W1520</f>
        <v>0</v>
      </c>
      <c r="X1519" s="18">
        <f t="shared" si="4325"/>
        <v>0</v>
      </c>
      <c r="Y1519" s="18">
        <f t="shared" si="4325"/>
        <v>0</v>
      </c>
      <c r="Z1519" s="18">
        <f t="shared" si="4325"/>
        <v>0</v>
      </c>
      <c r="AA1519" s="18">
        <f t="shared" si="4325"/>
        <v>0</v>
      </c>
      <c r="AB1519" s="18">
        <f t="shared" si="4325"/>
        <v>0</v>
      </c>
      <c r="AC1519" s="18">
        <f t="shared" si="4225"/>
        <v>500</v>
      </c>
      <c r="AD1519" s="18">
        <f t="shared" si="4226"/>
        <v>500</v>
      </c>
      <c r="AE1519" s="18">
        <f t="shared" si="4227"/>
        <v>500</v>
      </c>
      <c r="AF1519" s="18">
        <f t="shared" si="4325"/>
        <v>0</v>
      </c>
      <c r="AG1519" s="18">
        <f t="shared" si="4325"/>
        <v>0</v>
      </c>
      <c r="AH1519" s="18">
        <f t="shared" si="4325"/>
        <v>0</v>
      </c>
      <c r="AI1519" s="18">
        <f t="shared" si="4166"/>
        <v>500</v>
      </c>
      <c r="AJ1519" s="18">
        <f t="shared" si="4167"/>
        <v>500</v>
      </c>
      <c r="AK1519" s="18">
        <f t="shared" si="4168"/>
        <v>500</v>
      </c>
      <c r="AL1519" s="18">
        <f t="shared" si="4325"/>
        <v>0</v>
      </c>
      <c r="AM1519" s="18">
        <f t="shared" si="4169"/>
        <v>500</v>
      </c>
      <c r="AN1519" s="18">
        <f t="shared" si="4325"/>
        <v>0</v>
      </c>
      <c r="AO1519" s="18">
        <f t="shared" si="4325"/>
        <v>0</v>
      </c>
      <c r="AP1519" s="18">
        <f t="shared" si="4325"/>
        <v>0</v>
      </c>
      <c r="AQ1519" s="18">
        <f t="shared" si="4140"/>
        <v>500</v>
      </c>
      <c r="AR1519" s="18">
        <f t="shared" si="4141"/>
        <v>500</v>
      </c>
      <c r="AS1519" s="18">
        <f t="shared" si="4142"/>
        <v>500</v>
      </c>
      <c r="AT1519" s="18">
        <f t="shared" si="4325"/>
        <v>0</v>
      </c>
      <c r="AU1519" s="18">
        <f t="shared" si="4325"/>
        <v>0</v>
      </c>
      <c r="AV1519" s="18">
        <f t="shared" si="4325"/>
        <v>0</v>
      </c>
      <c r="AW1519" s="18">
        <f t="shared" si="4143"/>
        <v>500</v>
      </c>
      <c r="AX1519" s="18">
        <f t="shared" si="4144"/>
        <v>500</v>
      </c>
      <c r="AY1519" s="18">
        <f t="shared" si="4145"/>
        <v>500</v>
      </c>
      <c r="AZ1519" s="18">
        <f t="shared" si="4325"/>
        <v>0</v>
      </c>
      <c r="BA1519" s="18">
        <f t="shared" si="4325"/>
        <v>0</v>
      </c>
      <c r="BB1519" s="18">
        <f t="shared" si="4325"/>
        <v>0</v>
      </c>
      <c r="BC1519" s="18">
        <f t="shared" si="4134"/>
        <v>500</v>
      </c>
      <c r="BD1519" s="18">
        <f t="shared" si="4135"/>
        <v>500</v>
      </c>
      <c r="BE1519" s="18">
        <f t="shared" si="4136"/>
        <v>500</v>
      </c>
      <c r="BF1519" s="18">
        <f t="shared" si="4325"/>
        <v>0</v>
      </c>
      <c r="BG1519" s="18">
        <f t="shared" si="4325"/>
        <v>0</v>
      </c>
      <c r="BH1519" s="18">
        <f t="shared" si="4325"/>
        <v>0</v>
      </c>
      <c r="BI1519" s="18">
        <f t="shared" si="4131"/>
        <v>500</v>
      </c>
      <c r="BJ1519" s="18">
        <f t="shared" si="4132"/>
        <v>500</v>
      </c>
      <c r="BK1519" s="18">
        <f t="shared" si="4133"/>
        <v>500</v>
      </c>
      <c r="BL1519" s="18">
        <f t="shared" si="4325"/>
        <v>0</v>
      </c>
      <c r="BM1519" s="18">
        <f t="shared" si="4325"/>
        <v>0</v>
      </c>
      <c r="BN1519" s="18">
        <f t="shared" si="4325"/>
        <v>0</v>
      </c>
      <c r="BO1519" s="18">
        <f t="shared" si="4273"/>
        <v>500</v>
      </c>
      <c r="BP1519" s="18">
        <f t="shared" si="4274"/>
        <v>500</v>
      </c>
      <c r="BQ1519" s="18">
        <f t="shared" si="4275"/>
        <v>500</v>
      </c>
      <c r="BR1519" s="18">
        <f t="shared" si="4325"/>
        <v>0</v>
      </c>
      <c r="BS1519" s="18">
        <f t="shared" si="4325"/>
        <v>0</v>
      </c>
      <c r="BT1519" s="18">
        <f t="shared" si="4325"/>
        <v>0</v>
      </c>
      <c r="BU1519" s="18">
        <f t="shared" si="4270"/>
        <v>500</v>
      </c>
      <c r="BV1519" s="18">
        <f t="shared" si="4271"/>
        <v>500</v>
      </c>
      <c r="BW1519" s="18">
        <f t="shared" si="4272"/>
        <v>500</v>
      </c>
      <c r="BX1519" s="18">
        <f t="shared" si="4325"/>
        <v>-70.334000000000003</v>
      </c>
      <c r="BY1519" s="18">
        <f t="shared" si="4325"/>
        <v>0</v>
      </c>
      <c r="BZ1519" s="18">
        <f t="shared" si="4325"/>
        <v>0</v>
      </c>
      <c r="CA1519" s="18">
        <f t="shared" si="4243"/>
        <v>429.666</v>
      </c>
      <c r="CB1519" s="18">
        <f t="shared" si="4244"/>
        <v>500</v>
      </c>
      <c r="CC1519" s="18">
        <f t="shared" si="4245"/>
        <v>500</v>
      </c>
      <c r="CD1519" s="18">
        <f t="shared" si="4325"/>
        <v>0</v>
      </c>
      <c r="CE1519" s="27"/>
      <c r="CF1519" s="33"/>
    </row>
    <row r="1520" spans="1:119" ht="31.2" x14ac:dyDescent="0.3">
      <c r="A1520" s="41" t="s">
        <v>256</v>
      </c>
      <c r="B1520" s="39">
        <v>200</v>
      </c>
      <c r="C1520" s="41"/>
      <c r="D1520" s="41"/>
      <c r="E1520" s="14" t="s">
        <v>551</v>
      </c>
      <c r="F1520" s="18">
        <f t="shared" si="4323"/>
        <v>500</v>
      </c>
      <c r="G1520" s="18">
        <f t="shared" si="4323"/>
        <v>500</v>
      </c>
      <c r="H1520" s="18">
        <f t="shared" si="4323"/>
        <v>500</v>
      </c>
      <c r="I1520" s="18">
        <f t="shared" si="4323"/>
        <v>0</v>
      </c>
      <c r="J1520" s="18">
        <f t="shared" si="4323"/>
        <v>0</v>
      </c>
      <c r="K1520" s="18">
        <f t="shared" si="4323"/>
        <v>0</v>
      </c>
      <c r="L1520" s="18">
        <f t="shared" si="4280"/>
        <v>500</v>
      </c>
      <c r="M1520" s="18">
        <f t="shared" si="4281"/>
        <v>500</v>
      </c>
      <c r="N1520" s="18">
        <f t="shared" si="4282"/>
        <v>500</v>
      </c>
      <c r="O1520" s="18">
        <f t="shared" si="4324"/>
        <v>0</v>
      </c>
      <c r="P1520" s="18">
        <f t="shared" si="4324"/>
        <v>0</v>
      </c>
      <c r="Q1520" s="18">
        <f t="shared" si="4324"/>
        <v>0</v>
      </c>
      <c r="R1520" s="18">
        <f t="shared" si="4324"/>
        <v>0</v>
      </c>
      <c r="S1520" s="18">
        <f t="shared" si="4324"/>
        <v>0</v>
      </c>
      <c r="T1520" s="18">
        <f t="shared" si="4218"/>
        <v>500</v>
      </c>
      <c r="U1520" s="18">
        <f t="shared" si="4219"/>
        <v>500</v>
      </c>
      <c r="V1520" s="18">
        <f t="shared" si="4220"/>
        <v>500</v>
      </c>
      <c r="W1520" s="18">
        <f t="shared" si="4325"/>
        <v>0</v>
      </c>
      <c r="X1520" s="18">
        <f t="shared" si="4325"/>
        <v>0</v>
      </c>
      <c r="Y1520" s="18">
        <f t="shared" si="4325"/>
        <v>0</v>
      </c>
      <c r="Z1520" s="18">
        <f t="shared" si="4325"/>
        <v>0</v>
      </c>
      <c r="AA1520" s="18">
        <f t="shared" si="4325"/>
        <v>0</v>
      </c>
      <c r="AB1520" s="18">
        <f t="shared" si="4325"/>
        <v>0</v>
      </c>
      <c r="AC1520" s="18">
        <f t="shared" si="4225"/>
        <v>500</v>
      </c>
      <c r="AD1520" s="18">
        <f t="shared" si="4226"/>
        <v>500</v>
      </c>
      <c r="AE1520" s="18">
        <f t="shared" si="4227"/>
        <v>500</v>
      </c>
      <c r="AF1520" s="18">
        <f t="shared" si="4325"/>
        <v>0</v>
      </c>
      <c r="AG1520" s="18">
        <f t="shared" si="4325"/>
        <v>0</v>
      </c>
      <c r="AH1520" s="18">
        <f t="shared" si="4325"/>
        <v>0</v>
      </c>
      <c r="AI1520" s="18">
        <f t="shared" si="4166"/>
        <v>500</v>
      </c>
      <c r="AJ1520" s="18">
        <f t="shared" si="4167"/>
        <v>500</v>
      </c>
      <c r="AK1520" s="18">
        <f t="shared" si="4168"/>
        <v>500</v>
      </c>
      <c r="AL1520" s="18">
        <f t="shared" si="4325"/>
        <v>0</v>
      </c>
      <c r="AM1520" s="18">
        <f t="shared" si="4169"/>
        <v>500</v>
      </c>
      <c r="AN1520" s="18">
        <f t="shared" si="4325"/>
        <v>0</v>
      </c>
      <c r="AO1520" s="18">
        <f t="shared" si="4325"/>
        <v>0</v>
      </c>
      <c r="AP1520" s="18">
        <f t="shared" si="4325"/>
        <v>0</v>
      </c>
      <c r="AQ1520" s="18">
        <f t="shared" si="4140"/>
        <v>500</v>
      </c>
      <c r="AR1520" s="18">
        <f t="shared" si="4141"/>
        <v>500</v>
      </c>
      <c r="AS1520" s="18">
        <f t="shared" si="4142"/>
        <v>500</v>
      </c>
      <c r="AT1520" s="18">
        <f t="shared" si="4325"/>
        <v>0</v>
      </c>
      <c r="AU1520" s="18">
        <f t="shared" si="4325"/>
        <v>0</v>
      </c>
      <c r="AV1520" s="18">
        <f t="shared" si="4325"/>
        <v>0</v>
      </c>
      <c r="AW1520" s="18">
        <f t="shared" si="4143"/>
        <v>500</v>
      </c>
      <c r="AX1520" s="18">
        <f t="shared" si="4144"/>
        <v>500</v>
      </c>
      <c r="AY1520" s="18">
        <f t="shared" si="4145"/>
        <v>500</v>
      </c>
      <c r="AZ1520" s="18">
        <f t="shared" si="4325"/>
        <v>0</v>
      </c>
      <c r="BA1520" s="18">
        <f t="shared" si="4325"/>
        <v>0</v>
      </c>
      <c r="BB1520" s="18">
        <f t="shared" si="4325"/>
        <v>0</v>
      </c>
      <c r="BC1520" s="18">
        <f t="shared" si="4134"/>
        <v>500</v>
      </c>
      <c r="BD1520" s="18">
        <f t="shared" si="4135"/>
        <v>500</v>
      </c>
      <c r="BE1520" s="18">
        <f t="shared" si="4136"/>
        <v>500</v>
      </c>
      <c r="BF1520" s="18">
        <f t="shared" si="4325"/>
        <v>0</v>
      </c>
      <c r="BG1520" s="18">
        <f t="shared" si="4325"/>
        <v>0</v>
      </c>
      <c r="BH1520" s="18">
        <f t="shared" si="4325"/>
        <v>0</v>
      </c>
      <c r="BI1520" s="18">
        <f t="shared" ref="BI1520:BI1583" si="4326">BC1520+BF1520</f>
        <v>500</v>
      </c>
      <c r="BJ1520" s="18">
        <f t="shared" ref="BJ1520:BJ1583" si="4327">BD1520+BG1520</f>
        <v>500</v>
      </c>
      <c r="BK1520" s="18">
        <f t="shared" ref="BK1520:BK1583" si="4328">BE1520+BH1520</f>
        <v>500</v>
      </c>
      <c r="BL1520" s="18">
        <f t="shared" si="4325"/>
        <v>0</v>
      </c>
      <c r="BM1520" s="18">
        <f t="shared" si="4325"/>
        <v>0</v>
      </c>
      <c r="BN1520" s="18">
        <f t="shared" si="4325"/>
        <v>0</v>
      </c>
      <c r="BO1520" s="18">
        <f t="shared" si="4273"/>
        <v>500</v>
      </c>
      <c r="BP1520" s="18">
        <f t="shared" si="4274"/>
        <v>500</v>
      </c>
      <c r="BQ1520" s="18">
        <f t="shared" si="4275"/>
        <v>500</v>
      </c>
      <c r="BR1520" s="18">
        <f t="shared" si="4325"/>
        <v>0</v>
      </c>
      <c r="BS1520" s="18">
        <f t="shared" si="4325"/>
        <v>0</v>
      </c>
      <c r="BT1520" s="18">
        <f t="shared" si="4325"/>
        <v>0</v>
      </c>
      <c r="BU1520" s="18">
        <f t="shared" si="4270"/>
        <v>500</v>
      </c>
      <c r="BV1520" s="18">
        <f t="shared" si="4271"/>
        <v>500</v>
      </c>
      <c r="BW1520" s="18">
        <f t="shared" si="4272"/>
        <v>500</v>
      </c>
      <c r="BX1520" s="18">
        <f t="shared" si="4325"/>
        <v>-70.334000000000003</v>
      </c>
      <c r="BY1520" s="18">
        <f t="shared" si="4325"/>
        <v>0</v>
      </c>
      <c r="BZ1520" s="18">
        <f t="shared" si="4325"/>
        <v>0</v>
      </c>
      <c r="CA1520" s="18">
        <f t="shared" si="4243"/>
        <v>429.666</v>
      </c>
      <c r="CB1520" s="18">
        <f t="shared" si="4244"/>
        <v>500</v>
      </c>
      <c r="CC1520" s="18">
        <f t="shared" si="4245"/>
        <v>500</v>
      </c>
      <c r="CD1520" s="18">
        <f t="shared" si="4325"/>
        <v>0</v>
      </c>
      <c r="CE1520" s="27"/>
      <c r="CF1520" s="33"/>
    </row>
    <row r="1521" spans="1:84" ht="46.8" x14ac:dyDescent="0.3">
      <c r="A1521" s="41" t="s">
        <v>256</v>
      </c>
      <c r="B1521" s="39">
        <v>240</v>
      </c>
      <c r="C1521" s="41"/>
      <c r="D1521" s="41"/>
      <c r="E1521" s="14" t="s">
        <v>559</v>
      </c>
      <c r="F1521" s="18">
        <f t="shared" si="4323"/>
        <v>500</v>
      </c>
      <c r="G1521" s="18">
        <f t="shared" si="4323"/>
        <v>500</v>
      </c>
      <c r="H1521" s="18">
        <f t="shared" si="4323"/>
        <v>500</v>
      </c>
      <c r="I1521" s="18">
        <f t="shared" si="4323"/>
        <v>0</v>
      </c>
      <c r="J1521" s="18">
        <f t="shared" si="4323"/>
        <v>0</v>
      </c>
      <c r="K1521" s="18">
        <f t="shared" si="4323"/>
        <v>0</v>
      </c>
      <c r="L1521" s="18">
        <f t="shared" si="4280"/>
        <v>500</v>
      </c>
      <c r="M1521" s="18">
        <f t="shared" si="4281"/>
        <v>500</v>
      </c>
      <c r="N1521" s="18">
        <f t="shared" si="4282"/>
        <v>500</v>
      </c>
      <c r="O1521" s="18">
        <f t="shared" si="4324"/>
        <v>0</v>
      </c>
      <c r="P1521" s="18">
        <f t="shared" si="4324"/>
        <v>0</v>
      </c>
      <c r="Q1521" s="18">
        <f t="shared" si="4324"/>
        <v>0</v>
      </c>
      <c r="R1521" s="18">
        <f t="shared" si="4324"/>
        <v>0</v>
      </c>
      <c r="S1521" s="18">
        <f t="shared" si="4324"/>
        <v>0</v>
      </c>
      <c r="T1521" s="18">
        <f t="shared" si="4218"/>
        <v>500</v>
      </c>
      <c r="U1521" s="18">
        <f t="shared" si="4219"/>
        <v>500</v>
      </c>
      <c r="V1521" s="18">
        <f t="shared" si="4220"/>
        <v>500</v>
      </c>
      <c r="W1521" s="18">
        <f t="shared" si="4325"/>
        <v>0</v>
      </c>
      <c r="X1521" s="18">
        <f t="shared" si="4325"/>
        <v>0</v>
      </c>
      <c r="Y1521" s="18">
        <f t="shared" si="4325"/>
        <v>0</v>
      </c>
      <c r="Z1521" s="18">
        <f t="shared" si="4325"/>
        <v>0</v>
      </c>
      <c r="AA1521" s="18">
        <f t="shared" si="4325"/>
        <v>0</v>
      </c>
      <c r="AB1521" s="18">
        <f t="shared" si="4325"/>
        <v>0</v>
      </c>
      <c r="AC1521" s="18">
        <f t="shared" si="4225"/>
        <v>500</v>
      </c>
      <c r="AD1521" s="18">
        <f t="shared" si="4226"/>
        <v>500</v>
      </c>
      <c r="AE1521" s="18">
        <f t="shared" si="4227"/>
        <v>500</v>
      </c>
      <c r="AF1521" s="18">
        <f t="shared" si="4325"/>
        <v>0</v>
      </c>
      <c r="AG1521" s="18">
        <f t="shared" si="4325"/>
        <v>0</v>
      </c>
      <c r="AH1521" s="18">
        <f t="shared" si="4325"/>
        <v>0</v>
      </c>
      <c r="AI1521" s="18">
        <f t="shared" si="4166"/>
        <v>500</v>
      </c>
      <c r="AJ1521" s="18">
        <f t="shared" si="4167"/>
        <v>500</v>
      </c>
      <c r="AK1521" s="18">
        <f t="shared" si="4168"/>
        <v>500</v>
      </c>
      <c r="AL1521" s="18">
        <f t="shared" si="4325"/>
        <v>0</v>
      </c>
      <c r="AM1521" s="18">
        <f t="shared" si="4169"/>
        <v>500</v>
      </c>
      <c r="AN1521" s="18">
        <f t="shared" si="4325"/>
        <v>0</v>
      </c>
      <c r="AO1521" s="18">
        <f t="shared" si="4325"/>
        <v>0</v>
      </c>
      <c r="AP1521" s="18">
        <f t="shared" si="4325"/>
        <v>0</v>
      </c>
      <c r="AQ1521" s="18">
        <f t="shared" si="4140"/>
        <v>500</v>
      </c>
      <c r="AR1521" s="18">
        <f t="shared" si="4141"/>
        <v>500</v>
      </c>
      <c r="AS1521" s="18">
        <f t="shared" si="4142"/>
        <v>500</v>
      </c>
      <c r="AT1521" s="18">
        <f t="shared" si="4325"/>
        <v>0</v>
      </c>
      <c r="AU1521" s="18">
        <f t="shared" si="4325"/>
        <v>0</v>
      </c>
      <c r="AV1521" s="18">
        <f t="shared" si="4325"/>
        <v>0</v>
      </c>
      <c r="AW1521" s="18">
        <f t="shared" si="4143"/>
        <v>500</v>
      </c>
      <c r="AX1521" s="18">
        <f t="shared" si="4144"/>
        <v>500</v>
      </c>
      <c r="AY1521" s="18">
        <f t="shared" si="4145"/>
        <v>500</v>
      </c>
      <c r="AZ1521" s="18">
        <f t="shared" si="4325"/>
        <v>0</v>
      </c>
      <c r="BA1521" s="18">
        <f t="shared" si="4325"/>
        <v>0</v>
      </c>
      <c r="BB1521" s="18">
        <f t="shared" si="4325"/>
        <v>0</v>
      </c>
      <c r="BC1521" s="18">
        <f t="shared" ref="BC1521:BC1584" si="4329">AW1521+AZ1521</f>
        <v>500</v>
      </c>
      <c r="BD1521" s="18">
        <f t="shared" ref="BD1521:BD1584" si="4330">AX1521+BA1521</f>
        <v>500</v>
      </c>
      <c r="BE1521" s="18">
        <f t="shared" ref="BE1521:BE1584" si="4331">AY1521+BB1521</f>
        <v>500</v>
      </c>
      <c r="BF1521" s="18">
        <f t="shared" si="4325"/>
        <v>0</v>
      </c>
      <c r="BG1521" s="18">
        <f t="shared" si="4325"/>
        <v>0</v>
      </c>
      <c r="BH1521" s="18">
        <f t="shared" si="4325"/>
        <v>0</v>
      </c>
      <c r="BI1521" s="18">
        <f t="shared" si="4326"/>
        <v>500</v>
      </c>
      <c r="BJ1521" s="18">
        <f t="shared" si="4327"/>
        <v>500</v>
      </c>
      <c r="BK1521" s="18">
        <f t="shared" si="4328"/>
        <v>500</v>
      </c>
      <c r="BL1521" s="18">
        <f t="shared" si="4325"/>
        <v>0</v>
      </c>
      <c r="BM1521" s="18">
        <f t="shared" si="4325"/>
        <v>0</v>
      </c>
      <c r="BN1521" s="18">
        <f t="shared" si="4325"/>
        <v>0</v>
      </c>
      <c r="BO1521" s="18">
        <f t="shared" si="4273"/>
        <v>500</v>
      </c>
      <c r="BP1521" s="18">
        <f t="shared" si="4274"/>
        <v>500</v>
      </c>
      <c r="BQ1521" s="18">
        <f t="shared" si="4275"/>
        <v>500</v>
      </c>
      <c r="BR1521" s="18">
        <f t="shared" si="4325"/>
        <v>0</v>
      </c>
      <c r="BS1521" s="18">
        <f t="shared" si="4325"/>
        <v>0</v>
      </c>
      <c r="BT1521" s="18">
        <f t="shared" si="4325"/>
        <v>0</v>
      </c>
      <c r="BU1521" s="18">
        <f t="shared" si="4270"/>
        <v>500</v>
      </c>
      <c r="BV1521" s="18">
        <f t="shared" si="4271"/>
        <v>500</v>
      </c>
      <c r="BW1521" s="18">
        <f t="shared" si="4272"/>
        <v>500</v>
      </c>
      <c r="BX1521" s="18">
        <f t="shared" si="4325"/>
        <v>-70.334000000000003</v>
      </c>
      <c r="BY1521" s="18">
        <f t="shared" si="4325"/>
        <v>0</v>
      </c>
      <c r="BZ1521" s="18">
        <f t="shared" si="4325"/>
        <v>0</v>
      </c>
      <c r="CA1521" s="18">
        <f t="shared" si="4243"/>
        <v>429.666</v>
      </c>
      <c r="CB1521" s="18">
        <f t="shared" si="4244"/>
        <v>500</v>
      </c>
      <c r="CC1521" s="18">
        <f t="shared" si="4245"/>
        <v>500</v>
      </c>
      <c r="CD1521" s="18">
        <f t="shared" si="4325"/>
        <v>0</v>
      </c>
      <c r="CE1521" s="27"/>
      <c r="CF1521" s="33"/>
    </row>
    <row r="1522" spans="1:84" ht="31.2" x14ac:dyDescent="0.3">
      <c r="A1522" s="41" t="s">
        <v>256</v>
      </c>
      <c r="B1522" s="39">
        <v>240</v>
      </c>
      <c r="C1522" s="41" t="s">
        <v>149</v>
      </c>
      <c r="D1522" s="41" t="s">
        <v>244</v>
      </c>
      <c r="E1522" s="14" t="s">
        <v>524</v>
      </c>
      <c r="F1522" s="23">
        <v>500</v>
      </c>
      <c r="G1522" s="23">
        <v>500</v>
      </c>
      <c r="H1522" s="23">
        <v>500</v>
      </c>
      <c r="I1522" s="18"/>
      <c r="J1522" s="18"/>
      <c r="K1522" s="18"/>
      <c r="L1522" s="18">
        <f t="shared" si="4280"/>
        <v>500</v>
      </c>
      <c r="M1522" s="18">
        <f t="shared" si="4281"/>
        <v>500</v>
      </c>
      <c r="N1522" s="18">
        <f t="shared" si="4282"/>
        <v>500</v>
      </c>
      <c r="O1522" s="18"/>
      <c r="P1522" s="18"/>
      <c r="Q1522" s="18"/>
      <c r="R1522" s="18"/>
      <c r="S1522" s="18"/>
      <c r="T1522" s="18">
        <f t="shared" si="4218"/>
        <v>500</v>
      </c>
      <c r="U1522" s="18">
        <f t="shared" si="4219"/>
        <v>500</v>
      </c>
      <c r="V1522" s="18">
        <f t="shared" si="4220"/>
        <v>500</v>
      </c>
      <c r="W1522" s="18"/>
      <c r="X1522" s="18"/>
      <c r="Y1522" s="18"/>
      <c r="Z1522" s="18"/>
      <c r="AA1522" s="18"/>
      <c r="AB1522" s="18"/>
      <c r="AC1522" s="18">
        <f t="shared" si="4225"/>
        <v>500</v>
      </c>
      <c r="AD1522" s="18">
        <f t="shared" si="4226"/>
        <v>500</v>
      </c>
      <c r="AE1522" s="18">
        <f t="shared" si="4227"/>
        <v>500</v>
      </c>
      <c r="AF1522" s="18"/>
      <c r="AG1522" s="18"/>
      <c r="AH1522" s="18"/>
      <c r="AI1522" s="18">
        <f t="shared" si="4166"/>
        <v>500</v>
      </c>
      <c r="AJ1522" s="18">
        <f t="shared" si="4167"/>
        <v>500</v>
      </c>
      <c r="AK1522" s="18">
        <f t="shared" si="4168"/>
        <v>500</v>
      </c>
      <c r="AL1522" s="18"/>
      <c r="AM1522" s="18">
        <f t="shared" si="4169"/>
        <v>500</v>
      </c>
      <c r="AN1522" s="18"/>
      <c r="AO1522" s="18"/>
      <c r="AP1522" s="18"/>
      <c r="AQ1522" s="18">
        <f t="shared" si="4140"/>
        <v>500</v>
      </c>
      <c r="AR1522" s="18">
        <f t="shared" si="4141"/>
        <v>500</v>
      </c>
      <c r="AS1522" s="18">
        <f t="shared" si="4142"/>
        <v>500</v>
      </c>
      <c r="AT1522" s="18"/>
      <c r="AU1522" s="18"/>
      <c r="AV1522" s="18"/>
      <c r="AW1522" s="18">
        <f t="shared" si="4143"/>
        <v>500</v>
      </c>
      <c r="AX1522" s="18">
        <f t="shared" si="4144"/>
        <v>500</v>
      </c>
      <c r="AY1522" s="18">
        <f t="shared" si="4145"/>
        <v>500</v>
      </c>
      <c r="AZ1522" s="18"/>
      <c r="BA1522" s="18"/>
      <c r="BB1522" s="18"/>
      <c r="BC1522" s="18">
        <f t="shared" si="4329"/>
        <v>500</v>
      </c>
      <c r="BD1522" s="18">
        <f t="shared" si="4330"/>
        <v>500</v>
      </c>
      <c r="BE1522" s="18">
        <f t="shared" si="4331"/>
        <v>500</v>
      </c>
      <c r="BF1522" s="18"/>
      <c r="BG1522" s="18"/>
      <c r="BH1522" s="18"/>
      <c r="BI1522" s="18">
        <f t="shared" si="4326"/>
        <v>500</v>
      </c>
      <c r="BJ1522" s="18">
        <f t="shared" si="4327"/>
        <v>500</v>
      </c>
      <c r="BK1522" s="18">
        <f t="shared" si="4328"/>
        <v>500</v>
      </c>
      <c r="BL1522" s="18"/>
      <c r="BM1522" s="18"/>
      <c r="BN1522" s="18"/>
      <c r="BO1522" s="18">
        <f t="shared" si="4273"/>
        <v>500</v>
      </c>
      <c r="BP1522" s="18">
        <f t="shared" si="4274"/>
        <v>500</v>
      </c>
      <c r="BQ1522" s="18">
        <f t="shared" si="4275"/>
        <v>500</v>
      </c>
      <c r="BR1522" s="18"/>
      <c r="BS1522" s="18"/>
      <c r="BT1522" s="18"/>
      <c r="BU1522" s="18">
        <f t="shared" si="4270"/>
        <v>500</v>
      </c>
      <c r="BV1522" s="18">
        <f t="shared" si="4271"/>
        <v>500</v>
      </c>
      <c r="BW1522" s="18">
        <f t="shared" si="4272"/>
        <v>500</v>
      </c>
      <c r="BX1522" s="18">
        <f>-60.245-10.089</f>
        <v>-70.334000000000003</v>
      </c>
      <c r="BY1522" s="18"/>
      <c r="BZ1522" s="18"/>
      <c r="CA1522" s="18">
        <f t="shared" si="4243"/>
        <v>429.666</v>
      </c>
      <c r="CB1522" s="18">
        <f t="shared" si="4244"/>
        <v>500</v>
      </c>
      <c r="CC1522" s="18">
        <f t="shared" si="4245"/>
        <v>500</v>
      </c>
      <c r="CD1522" s="18"/>
      <c r="CE1522" s="27"/>
      <c r="CF1522" s="33"/>
    </row>
    <row r="1523" spans="1:84" ht="109.2" x14ac:dyDescent="0.3">
      <c r="A1523" s="41" t="s">
        <v>1601</v>
      </c>
      <c r="B1523" s="39"/>
      <c r="C1523" s="41"/>
      <c r="D1523" s="41"/>
      <c r="E1523" s="14" t="s">
        <v>1602</v>
      </c>
      <c r="F1523" s="23"/>
      <c r="G1523" s="23"/>
      <c r="H1523" s="23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>
        <f>AZ1524+AZ1527</f>
        <v>5541.5</v>
      </c>
      <c r="BA1523" s="18">
        <f t="shared" ref="BA1523:CD1523" si="4332">BA1524+BA1527</f>
        <v>0</v>
      </c>
      <c r="BB1523" s="18">
        <f t="shared" si="4332"/>
        <v>0</v>
      </c>
      <c r="BC1523" s="18">
        <f t="shared" si="4329"/>
        <v>5541.5</v>
      </c>
      <c r="BD1523" s="18">
        <f t="shared" si="4330"/>
        <v>0</v>
      </c>
      <c r="BE1523" s="18">
        <f t="shared" si="4331"/>
        <v>0</v>
      </c>
      <c r="BF1523" s="18">
        <f t="shared" ref="BF1523:BH1523" si="4333">BF1524+BF1527</f>
        <v>0</v>
      </c>
      <c r="BG1523" s="18">
        <f t="shared" si="4333"/>
        <v>0</v>
      </c>
      <c r="BH1523" s="18">
        <f t="shared" si="4333"/>
        <v>0</v>
      </c>
      <c r="BI1523" s="18">
        <f t="shared" si="4326"/>
        <v>5541.5</v>
      </c>
      <c r="BJ1523" s="18">
        <f t="shared" si="4327"/>
        <v>0</v>
      </c>
      <c r="BK1523" s="18">
        <f t="shared" si="4328"/>
        <v>0</v>
      </c>
      <c r="BL1523" s="18">
        <f t="shared" ref="BL1523:BN1523" si="4334">BL1524+BL1527</f>
        <v>0</v>
      </c>
      <c r="BM1523" s="18">
        <f t="shared" si="4334"/>
        <v>0</v>
      </c>
      <c r="BN1523" s="18">
        <f t="shared" si="4334"/>
        <v>0</v>
      </c>
      <c r="BO1523" s="18">
        <f t="shared" si="4273"/>
        <v>5541.5</v>
      </c>
      <c r="BP1523" s="18">
        <f t="shared" si="4274"/>
        <v>0</v>
      </c>
      <c r="BQ1523" s="18">
        <f t="shared" si="4275"/>
        <v>0</v>
      </c>
      <c r="BR1523" s="18">
        <f t="shared" ref="BR1523:BT1523" si="4335">BR1524+BR1527</f>
        <v>0</v>
      </c>
      <c r="BS1523" s="18">
        <f t="shared" si="4335"/>
        <v>0</v>
      </c>
      <c r="BT1523" s="18">
        <f t="shared" si="4335"/>
        <v>0</v>
      </c>
      <c r="BU1523" s="18">
        <f t="shared" si="4270"/>
        <v>5541.5</v>
      </c>
      <c r="BV1523" s="18">
        <f t="shared" si="4271"/>
        <v>0</v>
      </c>
      <c r="BW1523" s="18">
        <f t="shared" si="4272"/>
        <v>0</v>
      </c>
      <c r="BX1523" s="18">
        <f t="shared" ref="BX1523:BZ1523" si="4336">BX1524+BX1527</f>
        <v>-311.084</v>
      </c>
      <c r="BY1523" s="18">
        <f t="shared" si="4336"/>
        <v>0</v>
      </c>
      <c r="BZ1523" s="18">
        <f t="shared" si="4336"/>
        <v>0</v>
      </c>
      <c r="CA1523" s="18">
        <f t="shared" si="4243"/>
        <v>5230.4160000000002</v>
      </c>
      <c r="CB1523" s="18">
        <f t="shared" si="4244"/>
        <v>0</v>
      </c>
      <c r="CC1523" s="18">
        <f t="shared" si="4245"/>
        <v>0</v>
      </c>
      <c r="CD1523" s="18">
        <f t="shared" si="4332"/>
        <v>0</v>
      </c>
      <c r="CE1523" s="27"/>
      <c r="CF1523" s="33"/>
    </row>
    <row r="1524" spans="1:84" ht="93.6" hidden="1" x14ac:dyDescent="0.3">
      <c r="A1524" s="41" t="s">
        <v>1601</v>
      </c>
      <c r="B1524" s="39">
        <v>100</v>
      </c>
      <c r="C1524" s="41"/>
      <c r="D1524" s="41"/>
      <c r="E1524" s="14" t="s">
        <v>550</v>
      </c>
      <c r="F1524" s="23"/>
      <c r="G1524" s="23"/>
      <c r="H1524" s="23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>
        <f>AZ1525</f>
        <v>0</v>
      </c>
      <c r="BA1524" s="18">
        <f t="shared" ref="BA1524:CD1525" si="4337">BA1525</f>
        <v>0</v>
      </c>
      <c r="BB1524" s="18">
        <f t="shared" si="4337"/>
        <v>0</v>
      </c>
      <c r="BC1524" s="18">
        <f t="shared" si="4329"/>
        <v>0</v>
      </c>
      <c r="BD1524" s="18">
        <f t="shared" si="4330"/>
        <v>0</v>
      </c>
      <c r="BE1524" s="18">
        <f t="shared" si="4331"/>
        <v>0</v>
      </c>
      <c r="BF1524" s="18">
        <f t="shared" si="4337"/>
        <v>0</v>
      </c>
      <c r="BG1524" s="18">
        <f t="shared" si="4337"/>
        <v>0</v>
      </c>
      <c r="BH1524" s="18">
        <f t="shared" si="4337"/>
        <v>0</v>
      </c>
      <c r="BI1524" s="18">
        <f t="shared" si="4326"/>
        <v>0</v>
      </c>
      <c r="BJ1524" s="18">
        <f t="shared" si="4327"/>
        <v>0</v>
      </c>
      <c r="BK1524" s="18">
        <f t="shared" si="4328"/>
        <v>0</v>
      </c>
      <c r="BL1524" s="18">
        <f t="shared" si="4337"/>
        <v>0</v>
      </c>
      <c r="BM1524" s="18">
        <f t="shared" si="4337"/>
        <v>0</v>
      </c>
      <c r="BN1524" s="18">
        <f t="shared" si="4337"/>
        <v>0</v>
      </c>
      <c r="BO1524" s="18">
        <f t="shared" si="4273"/>
        <v>0</v>
      </c>
      <c r="BP1524" s="18">
        <f t="shared" si="4274"/>
        <v>0</v>
      </c>
      <c r="BQ1524" s="18">
        <f t="shared" si="4275"/>
        <v>0</v>
      </c>
      <c r="BR1524" s="18">
        <f t="shared" si="4337"/>
        <v>0</v>
      </c>
      <c r="BS1524" s="18">
        <f t="shared" si="4337"/>
        <v>0</v>
      </c>
      <c r="BT1524" s="18">
        <f t="shared" si="4337"/>
        <v>0</v>
      </c>
      <c r="BU1524" s="18">
        <f t="shared" si="4270"/>
        <v>0</v>
      </c>
      <c r="BV1524" s="18">
        <f t="shared" si="4271"/>
        <v>0</v>
      </c>
      <c r="BW1524" s="18">
        <f t="shared" si="4272"/>
        <v>0</v>
      </c>
      <c r="BX1524" s="18">
        <f t="shared" si="4337"/>
        <v>0</v>
      </c>
      <c r="BY1524" s="18">
        <f t="shared" si="4337"/>
        <v>0</v>
      </c>
      <c r="BZ1524" s="18">
        <f t="shared" si="4337"/>
        <v>0</v>
      </c>
      <c r="CA1524" s="18">
        <f t="shared" si="4243"/>
        <v>0</v>
      </c>
      <c r="CB1524" s="18">
        <f t="shared" si="4244"/>
        <v>0</v>
      </c>
      <c r="CC1524" s="18">
        <f t="shared" si="4245"/>
        <v>0</v>
      </c>
      <c r="CD1524" s="18">
        <f t="shared" si="4337"/>
        <v>0</v>
      </c>
      <c r="CE1524" s="27" t="s">
        <v>1661</v>
      </c>
      <c r="CF1524" s="33"/>
    </row>
    <row r="1525" spans="1:84" ht="31.2" hidden="1" x14ac:dyDescent="0.3">
      <c r="A1525" s="41" t="s">
        <v>1601</v>
      </c>
      <c r="B1525" s="39">
        <v>110</v>
      </c>
      <c r="C1525" s="41"/>
      <c r="D1525" s="41"/>
      <c r="E1525" s="14" t="s">
        <v>557</v>
      </c>
      <c r="F1525" s="23"/>
      <c r="G1525" s="23"/>
      <c r="H1525" s="23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>
        <f>AZ1526</f>
        <v>0</v>
      </c>
      <c r="BA1525" s="18">
        <f t="shared" si="4337"/>
        <v>0</v>
      </c>
      <c r="BB1525" s="18">
        <f t="shared" si="4337"/>
        <v>0</v>
      </c>
      <c r="BC1525" s="18">
        <f t="shared" si="4329"/>
        <v>0</v>
      </c>
      <c r="BD1525" s="18">
        <f t="shared" si="4330"/>
        <v>0</v>
      </c>
      <c r="BE1525" s="18">
        <f t="shared" si="4331"/>
        <v>0</v>
      </c>
      <c r="BF1525" s="18">
        <f t="shared" si="4337"/>
        <v>0</v>
      </c>
      <c r="BG1525" s="18">
        <f t="shared" si="4337"/>
        <v>0</v>
      </c>
      <c r="BH1525" s="18">
        <f t="shared" si="4337"/>
        <v>0</v>
      </c>
      <c r="BI1525" s="18">
        <f t="shared" si="4326"/>
        <v>0</v>
      </c>
      <c r="BJ1525" s="18">
        <f t="shared" si="4327"/>
        <v>0</v>
      </c>
      <c r="BK1525" s="18">
        <f t="shared" si="4328"/>
        <v>0</v>
      </c>
      <c r="BL1525" s="18">
        <f t="shared" si="4337"/>
        <v>0</v>
      </c>
      <c r="BM1525" s="18">
        <f t="shared" si="4337"/>
        <v>0</v>
      </c>
      <c r="BN1525" s="18">
        <f t="shared" si="4337"/>
        <v>0</v>
      </c>
      <c r="BO1525" s="18">
        <f t="shared" si="4273"/>
        <v>0</v>
      </c>
      <c r="BP1525" s="18">
        <f t="shared" si="4274"/>
        <v>0</v>
      </c>
      <c r="BQ1525" s="18">
        <f t="shared" si="4275"/>
        <v>0</v>
      </c>
      <c r="BR1525" s="18">
        <f t="shared" si="4337"/>
        <v>0</v>
      </c>
      <c r="BS1525" s="18">
        <f t="shared" si="4337"/>
        <v>0</v>
      </c>
      <c r="BT1525" s="18">
        <f t="shared" si="4337"/>
        <v>0</v>
      </c>
      <c r="BU1525" s="18">
        <f t="shared" si="4270"/>
        <v>0</v>
      </c>
      <c r="BV1525" s="18">
        <f t="shared" si="4271"/>
        <v>0</v>
      </c>
      <c r="BW1525" s="18">
        <f t="shared" si="4272"/>
        <v>0</v>
      </c>
      <c r="BX1525" s="18">
        <f t="shared" si="4337"/>
        <v>0</v>
      </c>
      <c r="BY1525" s="18">
        <f t="shared" si="4337"/>
        <v>0</v>
      </c>
      <c r="BZ1525" s="18">
        <f t="shared" si="4337"/>
        <v>0</v>
      </c>
      <c r="CA1525" s="18">
        <f t="shared" si="4243"/>
        <v>0</v>
      </c>
      <c r="CB1525" s="18">
        <f t="shared" si="4244"/>
        <v>0</v>
      </c>
      <c r="CC1525" s="18">
        <f t="shared" si="4245"/>
        <v>0</v>
      </c>
      <c r="CD1525" s="18">
        <f t="shared" si="4337"/>
        <v>0</v>
      </c>
      <c r="CE1525" s="27" t="s">
        <v>1661</v>
      </c>
      <c r="CF1525" s="33"/>
    </row>
    <row r="1526" spans="1:84" ht="31.2" hidden="1" x14ac:dyDescent="0.3">
      <c r="A1526" s="41" t="s">
        <v>1601</v>
      </c>
      <c r="B1526" s="39">
        <v>110</v>
      </c>
      <c r="C1526" s="41" t="s">
        <v>149</v>
      </c>
      <c r="D1526" s="41" t="s">
        <v>244</v>
      </c>
      <c r="E1526" s="14" t="s">
        <v>524</v>
      </c>
      <c r="F1526" s="23"/>
      <c r="G1526" s="23"/>
      <c r="H1526" s="23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>
        <f t="shared" si="4329"/>
        <v>0</v>
      </c>
      <c r="BD1526" s="18">
        <f t="shared" si="4330"/>
        <v>0</v>
      </c>
      <c r="BE1526" s="18">
        <f t="shared" si="4331"/>
        <v>0</v>
      </c>
      <c r="BF1526" s="18"/>
      <c r="BG1526" s="18"/>
      <c r="BH1526" s="18"/>
      <c r="BI1526" s="18">
        <f t="shared" si="4326"/>
        <v>0</v>
      </c>
      <c r="BJ1526" s="18">
        <f t="shared" si="4327"/>
        <v>0</v>
      </c>
      <c r="BK1526" s="18">
        <f t="shared" si="4328"/>
        <v>0</v>
      </c>
      <c r="BL1526" s="18"/>
      <c r="BM1526" s="18"/>
      <c r="BN1526" s="18"/>
      <c r="BO1526" s="18">
        <f t="shared" si="4273"/>
        <v>0</v>
      </c>
      <c r="BP1526" s="18">
        <f t="shared" si="4274"/>
        <v>0</v>
      </c>
      <c r="BQ1526" s="18">
        <f t="shared" si="4275"/>
        <v>0</v>
      </c>
      <c r="BR1526" s="18"/>
      <c r="BS1526" s="18"/>
      <c r="BT1526" s="18"/>
      <c r="BU1526" s="18">
        <f t="shared" si="4270"/>
        <v>0</v>
      </c>
      <c r="BV1526" s="18">
        <f t="shared" si="4271"/>
        <v>0</v>
      </c>
      <c r="BW1526" s="18">
        <f t="shared" si="4272"/>
        <v>0</v>
      </c>
      <c r="BX1526" s="18"/>
      <c r="BY1526" s="18"/>
      <c r="BZ1526" s="18"/>
      <c r="CA1526" s="18">
        <f t="shared" si="4243"/>
        <v>0</v>
      </c>
      <c r="CB1526" s="18">
        <f t="shared" si="4244"/>
        <v>0</v>
      </c>
      <c r="CC1526" s="18">
        <f t="shared" si="4245"/>
        <v>0</v>
      </c>
      <c r="CD1526" s="18"/>
      <c r="CE1526" s="27" t="s">
        <v>1661</v>
      </c>
      <c r="CF1526" s="33"/>
    </row>
    <row r="1527" spans="1:84" ht="31.2" x14ac:dyDescent="0.3">
      <c r="A1527" s="41" t="s">
        <v>1601</v>
      </c>
      <c r="B1527" s="39">
        <v>200</v>
      </c>
      <c r="C1527" s="41"/>
      <c r="D1527" s="41"/>
      <c r="E1527" s="14" t="s">
        <v>551</v>
      </c>
      <c r="F1527" s="23"/>
      <c r="G1527" s="23"/>
      <c r="H1527" s="23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>
        <f>AZ1528</f>
        <v>5541.5</v>
      </c>
      <c r="BA1527" s="18">
        <f t="shared" ref="BA1527:CD1528" si="4338">BA1528</f>
        <v>0</v>
      </c>
      <c r="BB1527" s="18">
        <f t="shared" si="4338"/>
        <v>0</v>
      </c>
      <c r="BC1527" s="18">
        <f t="shared" si="4329"/>
        <v>5541.5</v>
      </c>
      <c r="BD1527" s="18">
        <f t="shared" si="4330"/>
        <v>0</v>
      </c>
      <c r="BE1527" s="18">
        <f t="shared" si="4331"/>
        <v>0</v>
      </c>
      <c r="BF1527" s="18">
        <f t="shared" si="4338"/>
        <v>0</v>
      </c>
      <c r="BG1527" s="18">
        <f t="shared" si="4338"/>
        <v>0</v>
      </c>
      <c r="BH1527" s="18">
        <f t="shared" si="4338"/>
        <v>0</v>
      </c>
      <c r="BI1527" s="18">
        <f t="shared" si="4326"/>
        <v>5541.5</v>
      </c>
      <c r="BJ1527" s="18">
        <f t="shared" si="4327"/>
        <v>0</v>
      </c>
      <c r="BK1527" s="18">
        <f t="shared" si="4328"/>
        <v>0</v>
      </c>
      <c r="BL1527" s="18">
        <f t="shared" si="4338"/>
        <v>0</v>
      </c>
      <c r="BM1527" s="18">
        <f t="shared" si="4338"/>
        <v>0</v>
      </c>
      <c r="BN1527" s="18">
        <f t="shared" si="4338"/>
        <v>0</v>
      </c>
      <c r="BO1527" s="18">
        <f t="shared" si="4273"/>
        <v>5541.5</v>
      </c>
      <c r="BP1527" s="18">
        <f t="shared" si="4274"/>
        <v>0</v>
      </c>
      <c r="BQ1527" s="18">
        <f t="shared" si="4275"/>
        <v>0</v>
      </c>
      <c r="BR1527" s="18">
        <f t="shared" si="4338"/>
        <v>0</v>
      </c>
      <c r="BS1527" s="18">
        <f t="shared" si="4338"/>
        <v>0</v>
      </c>
      <c r="BT1527" s="18">
        <f t="shared" si="4338"/>
        <v>0</v>
      </c>
      <c r="BU1527" s="18">
        <f t="shared" si="4270"/>
        <v>5541.5</v>
      </c>
      <c r="BV1527" s="18">
        <f t="shared" si="4271"/>
        <v>0</v>
      </c>
      <c r="BW1527" s="18">
        <f t="shared" si="4272"/>
        <v>0</v>
      </c>
      <c r="BX1527" s="18">
        <f t="shared" si="4338"/>
        <v>-311.084</v>
      </c>
      <c r="BY1527" s="18">
        <f t="shared" si="4338"/>
        <v>0</v>
      </c>
      <c r="BZ1527" s="18">
        <f t="shared" si="4338"/>
        <v>0</v>
      </c>
      <c r="CA1527" s="18">
        <f t="shared" si="4243"/>
        <v>5230.4160000000002</v>
      </c>
      <c r="CB1527" s="18">
        <f t="shared" si="4244"/>
        <v>0</v>
      </c>
      <c r="CC1527" s="18">
        <f t="shared" si="4245"/>
        <v>0</v>
      </c>
      <c r="CD1527" s="18">
        <f t="shared" si="4338"/>
        <v>0</v>
      </c>
      <c r="CE1527" s="27"/>
      <c r="CF1527" s="33"/>
    </row>
    <row r="1528" spans="1:84" ht="46.8" x14ac:dyDescent="0.3">
      <c r="A1528" s="41" t="s">
        <v>1601</v>
      </c>
      <c r="B1528" s="39">
        <v>240</v>
      </c>
      <c r="C1528" s="41"/>
      <c r="D1528" s="41"/>
      <c r="E1528" s="14" t="s">
        <v>559</v>
      </c>
      <c r="F1528" s="23"/>
      <c r="G1528" s="23"/>
      <c r="H1528" s="23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>
        <f>AZ1529</f>
        <v>5541.5</v>
      </c>
      <c r="BA1528" s="18">
        <f t="shared" si="4338"/>
        <v>0</v>
      </c>
      <c r="BB1528" s="18">
        <f t="shared" si="4338"/>
        <v>0</v>
      </c>
      <c r="BC1528" s="18">
        <f t="shared" si="4329"/>
        <v>5541.5</v>
      </c>
      <c r="BD1528" s="18">
        <f t="shared" si="4330"/>
        <v>0</v>
      </c>
      <c r="BE1528" s="18">
        <f t="shared" si="4331"/>
        <v>0</v>
      </c>
      <c r="BF1528" s="18">
        <f t="shared" si="4338"/>
        <v>0</v>
      </c>
      <c r="BG1528" s="18">
        <f t="shared" si="4338"/>
        <v>0</v>
      </c>
      <c r="BH1528" s="18">
        <f t="shared" si="4338"/>
        <v>0</v>
      </c>
      <c r="BI1528" s="18">
        <f t="shared" si="4326"/>
        <v>5541.5</v>
      </c>
      <c r="BJ1528" s="18">
        <f t="shared" si="4327"/>
        <v>0</v>
      </c>
      <c r="BK1528" s="18">
        <f t="shared" si="4328"/>
        <v>0</v>
      </c>
      <c r="BL1528" s="18">
        <f t="shared" si="4338"/>
        <v>0</v>
      </c>
      <c r="BM1528" s="18">
        <f t="shared" si="4338"/>
        <v>0</v>
      </c>
      <c r="BN1528" s="18">
        <f t="shared" si="4338"/>
        <v>0</v>
      </c>
      <c r="BO1528" s="18">
        <f t="shared" si="4273"/>
        <v>5541.5</v>
      </c>
      <c r="BP1528" s="18">
        <f t="shared" si="4274"/>
        <v>0</v>
      </c>
      <c r="BQ1528" s="18">
        <f t="shared" si="4275"/>
        <v>0</v>
      </c>
      <c r="BR1528" s="18">
        <f t="shared" si="4338"/>
        <v>0</v>
      </c>
      <c r="BS1528" s="18">
        <f t="shared" si="4338"/>
        <v>0</v>
      </c>
      <c r="BT1528" s="18">
        <f t="shared" si="4338"/>
        <v>0</v>
      </c>
      <c r="BU1528" s="18">
        <f t="shared" si="4270"/>
        <v>5541.5</v>
      </c>
      <c r="BV1528" s="18">
        <f t="shared" si="4271"/>
        <v>0</v>
      </c>
      <c r="BW1528" s="18">
        <f t="shared" si="4272"/>
        <v>0</v>
      </c>
      <c r="BX1528" s="18">
        <f t="shared" si="4338"/>
        <v>-311.084</v>
      </c>
      <c r="BY1528" s="18">
        <f t="shared" si="4338"/>
        <v>0</v>
      </c>
      <c r="BZ1528" s="18">
        <f t="shared" si="4338"/>
        <v>0</v>
      </c>
      <c r="CA1528" s="18">
        <f t="shared" si="4243"/>
        <v>5230.4160000000002</v>
      </c>
      <c r="CB1528" s="18">
        <f t="shared" si="4244"/>
        <v>0</v>
      </c>
      <c r="CC1528" s="18">
        <f t="shared" si="4245"/>
        <v>0</v>
      </c>
      <c r="CD1528" s="18">
        <f t="shared" si="4338"/>
        <v>0</v>
      </c>
      <c r="CE1528" s="27"/>
      <c r="CF1528" s="33"/>
    </row>
    <row r="1529" spans="1:84" ht="31.2" x14ac:dyDescent="0.3">
      <c r="A1529" s="41" t="s">
        <v>1601</v>
      </c>
      <c r="B1529" s="39">
        <v>240</v>
      </c>
      <c r="C1529" s="41" t="s">
        <v>149</v>
      </c>
      <c r="D1529" s="41" t="s">
        <v>244</v>
      </c>
      <c r="E1529" s="14" t="s">
        <v>524</v>
      </c>
      <c r="F1529" s="23"/>
      <c r="G1529" s="23"/>
      <c r="H1529" s="23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>
        <v>5541.5</v>
      </c>
      <c r="BA1529" s="18"/>
      <c r="BB1529" s="18"/>
      <c r="BC1529" s="18">
        <f t="shared" si="4329"/>
        <v>5541.5</v>
      </c>
      <c r="BD1529" s="18">
        <f t="shared" si="4330"/>
        <v>0</v>
      </c>
      <c r="BE1529" s="18">
        <f t="shared" si="4331"/>
        <v>0</v>
      </c>
      <c r="BF1529" s="18"/>
      <c r="BG1529" s="18"/>
      <c r="BH1529" s="18"/>
      <c r="BI1529" s="18">
        <f t="shared" si="4326"/>
        <v>5541.5</v>
      </c>
      <c r="BJ1529" s="18">
        <f t="shared" si="4327"/>
        <v>0</v>
      </c>
      <c r="BK1529" s="18">
        <f t="shared" si="4328"/>
        <v>0</v>
      </c>
      <c r="BL1529" s="18"/>
      <c r="BM1529" s="18"/>
      <c r="BN1529" s="18"/>
      <c r="BO1529" s="18">
        <f t="shared" si="4273"/>
        <v>5541.5</v>
      </c>
      <c r="BP1529" s="18">
        <f t="shared" si="4274"/>
        <v>0</v>
      </c>
      <c r="BQ1529" s="18">
        <f t="shared" si="4275"/>
        <v>0</v>
      </c>
      <c r="BR1529" s="18"/>
      <c r="BS1529" s="18"/>
      <c r="BT1529" s="18"/>
      <c r="BU1529" s="18">
        <f t="shared" si="4270"/>
        <v>5541.5</v>
      </c>
      <c r="BV1529" s="18">
        <f t="shared" si="4271"/>
        <v>0</v>
      </c>
      <c r="BW1529" s="18">
        <f t="shared" si="4272"/>
        <v>0</v>
      </c>
      <c r="BX1529" s="18">
        <v>-311.084</v>
      </c>
      <c r="BY1529" s="18"/>
      <c r="BZ1529" s="18"/>
      <c r="CA1529" s="18">
        <f t="shared" si="4243"/>
        <v>5230.4160000000002</v>
      </c>
      <c r="CB1529" s="18">
        <f t="shared" si="4244"/>
        <v>0</v>
      </c>
      <c r="CC1529" s="18">
        <f t="shared" si="4245"/>
        <v>0</v>
      </c>
      <c r="CD1529" s="18"/>
      <c r="CE1529" s="27"/>
      <c r="CF1529" s="33"/>
    </row>
    <row r="1530" spans="1:84" ht="46.8" x14ac:dyDescent="0.3">
      <c r="A1530" s="41" t="s">
        <v>257</v>
      </c>
      <c r="B1530" s="39"/>
      <c r="C1530" s="41"/>
      <c r="D1530" s="41"/>
      <c r="E1530" s="14" t="s">
        <v>1167</v>
      </c>
      <c r="F1530" s="18">
        <f t="shared" ref="F1530:K1530" si="4339">F1534+F1531</f>
        <v>12405.9</v>
      </c>
      <c r="G1530" s="18">
        <f t="shared" si="4339"/>
        <v>10400.9</v>
      </c>
      <c r="H1530" s="18">
        <f t="shared" si="4339"/>
        <v>10400.9</v>
      </c>
      <c r="I1530" s="18">
        <f t="shared" si="4339"/>
        <v>0</v>
      </c>
      <c r="J1530" s="18">
        <f t="shared" si="4339"/>
        <v>0</v>
      </c>
      <c r="K1530" s="18">
        <f t="shared" si="4339"/>
        <v>0</v>
      </c>
      <c r="L1530" s="18">
        <f t="shared" si="4280"/>
        <v>12405.9</v>
      </c>
      <c r="M1530" s="18">
        <f t="shared" si="4281"/>
        <v>10400.9</v>
      </c>
      <c r="N1530" s="18">
        <f t="shared" si="4282"/>
        <v>10400.9</v>
      </c>
      <c r="O1530" s="18">
        <f t="shared" ref="O1530:S1530" si="4340">O1534+O1531</f>
        <v>-1939.9</v>
      </c>
      <c r="P1530" s="18">
        <f t="shared" si="4340"/>
        <v>-1939.9</v>
      </c>
      <c r="Q1530" s="18">
        <f t="shared" si="4340"/>
        <v>-1939.9</v>
      </c>
      <c r="R1530" s="18">
        <f t="shared" si="4340"/>
        <v>0</v>
      </c>
      <c r="S1530" s="18">
        <f t="shared" si="4340"/>
        <v>0</v>
      </c>
      <c r="T1530" s="18">
        <f t="shared" si="4218"/>
        <v>10466</v>
      </c>
      <c r="U1530" s="18">
        <f t="shared" si="4219"/>
        <v>8461</v>
      </c>
      <c r="V1530" s="18">
        <f t="shared" si="4220"/>
        <v>8461</v>
      </c>
      <c r="W1530" s="18">
        <f t="shared" ref="W1530:CD1530" si="4341">W1534+W1531</f>
        <v>-1222.9449999999999</v>
      </c>
      <c r="X1530" s="18">
        <f t="shared" ref="X1530:AB1530" si="4342">X1534+X1531</f>
        <v>0</v>
      </c>
      <c r="Y1530" s="18">
        <f t="shared" si="4342"/>
        <v>0</v>
      </c>
      <c r="Z1530" s="18">
        <f t="shared" si="4342"/>
        <v>0</v>
      </c>
      <c r="AA1530" s="18">
        <f t="shared" si="4342"/>
        <v>0</v>
      </c>
      <c r="AB1530" s="18">
        <f t="shared" si="4342"/>
        <v>0</v>
      </c>
      <c r="AC1530" s="18">
        <f t="shared" si="4225"/>
        <v>9243.0550000000003</v>
      </c>
      <c r="AD1530" s="18">
        <f t="shared" si="4226"/>
        <v>8461</v>
      </c>
      <c r="AE1530" s="18">
        <f t="shared" si="4227"/>
        <v>8461</v>
      </c>
      <c r="AF1530" s="18">
        <f t="shared" ref="AF1530:AH1530" si="4343">AF1534+AF1531</f>
        <v>1220.45</v>
      </c>
      <c r="AG1530" s="18">
        <f t="shared" si="4343"/>
        <v>0</v>
      </c>
      <c r="AH1530" s="18">
        <f t="shared" si="4343"/>
        <v>0</v>
      </c>
      <c r="AI1530" s="18">
        <f t="shared" si="4166"/>
        <v>10463.505000000001</v>
      </c>
      <c r="AJ1530" s="18">
        <f t="shared" si="4167"/>
        <v>8461</v>
      </c>
      <c r="AK1530" s="18">
        <f t="shared" si="4168"/>
        <v>8461</v>
      </c>
      <c r="AL1530" s="18">
        <f t="shared" ref="AL1530" si="4344">AL1534+AL1531</f>
        <v>0</v>
      </c>
      <c r="AM1530" s="18">
        <f t="shared" si="4169"/>
        <v>10463.505000000001</v>
      </c>
      <c r="AN1530" s="18">
        <f t="shared" ref="AN1530:AP1530" si="4345">AN1534+AN1531</f>
        <v>-7.3460000000000001</v>
      </c>
      <c r="AO1530" s="18">
        <f t="shared" si="4345"/>
        <v>0</v>
      </c>
      <c r="AP1530" s="18">
        <f t="shared" si="4345"/>
        <v>0</v>
      </c>
      <c r="AQ1530" s="18">
        <f t="shared" si="4140"/>
        <v>10456.159000000001</v>
      </c>
      <c r="AR1530" s="18">
        <f t="shared" si="4141"/>
        <v>8461</v>
      </c>
      <c r="AS1530" s="18">
        <f t="shared" si="4142"/>
        <v>8461</v>
      </c>
      <c r="AT1530" s="18">
        <f t="shared" ref="AT1530:AV1530" si="4346">AT1534+AT1531</f>
        <v>0</v>
      </c>
      <c r="AU1530" s="18">
        <f t="shared" si="4346"/>
        <v>0</v>
      </c>
      <c r="AV1530" s="18">
        <f t="shared" si="4346"/>
        <v>0</v>
      </c>
      <c r="AW1530" s="18">
        <f t="shared" si="4143"/>
        <v>10456.159000000001</v>
      </c>
      <c r="AX1530" s="18">
        <f t="shared" si="4144"/>
        <v>8461</v>
      </c>
      <c r="AY1530" s="18">
        <f t="shared" si="4145"/>
        <v>8461</v>
      </c>
      <c r="AZ1530" s="18">
        <f t="shared" ref="AZ1530:BB1530" si="4347">AZ1534+AZ1531</f>
        <v>0</v>
      </c>
      <c r="BA1530" s="18">
        <f t="shared" si="4347"/>
        <v>0</v>
      </c>
      <c r="BB1530" s="18">
        <f t="shared" si="4347"/>
        <v>0</v>
      </c>
      <c r="BC1530" s="18">
        <f t="shared" si="4329"/>
        <v>10456.159000000001</v>
      </c>
      <c r="BD1530" s="18">
        <f t="shared" si="4330"/>
        <v>8461</v>
      </c>
      <c r="BE1530" s="18">
        <f t="shared" si="4331"/>
        <v>8461</v>
      </c>
      <c r="BF1530" s="18">
        <f t="shared" ref="BF1530:BH1530" si="4348">BF1534+BF1531</f>
        <v>0</v>
      </c>
      <c r="BG1530" s="18">
        <f t="shared" si="4348"/>
        <v>0</v>
      </c>
      <c r="BH1530" s="18">
        <f t="shared" si="4348"/>
        <v>0</v>
      </c>
      <c r="BI1530" s="18">
        <f t="shared" si="4326"/>
        <v>10456.159000000001</v>
      </c>
      <c r="BJ1530" s="18">
        <f t="shared" si="4327"/>
        <v>8461</v>
      </c>
      <c r="BK1530" s="18">
        <f t="shared" si="4328"/>
        <v>8461</v>
      </c>
      <c r="BL1530" s="18">
        <f t="shared" ref="BL1530:BN1530" si="4349">BL1534+BL1531</f>
        <v>-40.215000000000003</v>
      </c>
      <c r="BM1530" s="18">
        <f t="shared" si="4349"/>
        <v>0</v>
      </c>
      <c r="BN1530" s="18">
        <f t="shared" si="4349"/>
        <v>0</v>
      </c>
      <c r="BO1530" s="18">
        <f t="shared" si="4273"/>
        <v>10415.944000000001</v>
      </c>
      <c r="BP1530" s="18">
        <f t="shared" si="4274"/>
        <v>8461</v>
      </c>
      <c r="BQ1530" s="18">
        <f t="shared" si="4275"/>
        <v>8461</v>
      </c>
      <c r="BR1530" s="18">
        <f t="shared" ref="BR1530:BT1530" si="4350">BR1534+BR1531</f>
        <v>0</v>
      </c>
      <c r="BS1530" s="18">
        <f t="shared" si="4350"/>
        <v>0</v>
      </c>
      <c r="BT1530" s="18">
        <f t="shared" si="4350"/>
        <v>0</v>
      </c>
      <c r="BU1530" s="18">
        <f t="shared" si="4270"/>
        <v>10415.944000000001</v>
      </c>
      <c r="BV1530" s="18">
        <f t="shared" si="4271"/>
        <v>8461</v>
      </c>
      <c r="BW1530" s="18">
        <f t="shared" si="4272"/>
        <v>8461</v>
      </c>
      <c r="BX1530" s="18">
        <f t="shared" ref="BX1530:BZ1530" si="4351">BX1534+BX1531</f>
        <v>-443.76100000000002</v>
      </c>
      <c r="BY1530" s="18">
        <f t="shared" si="4351"/>
        <v>0</v>
      </c>
      <c r="BZ1530" s="18">
        <f t="shared" si="4351"/>
        <v>0</v>
      </c>
      <c r="CA1530" s="18">
        <f t="shared" si="4243"/>
        <v>9972.1830000000009</v>
      </c>
      <c r="CB1530" s="18">
        <f t="shared" si="4244"/>
        <v>8461</v>
      </c>
      <c r="CC1530" s="18">
        <f t="shared" si="4245"/>
        <v>8461</v>
      </c>
      <c r="CD1530" s="18">
        <f t="shared" si="4341"/>
        <v>0</v>
      </c>
      <c r="CE1530" s="27"/>
      <c r="CF1530" s="33"/>
    </row>
    <row r="1531" spans="1:84" ht="93.6" hidden="1" x14ac:dyDescent="0.3">
      <c r="A1531" s="41" t="s">
        <v>257</v>
      </c>
      <c r="B1531" s="39">
        <v>100</v>
      </c>
      <c r="C1531" s="41"/>
      <c r="D1531" s="41"/>
      <c r="E1531" s="14" t="s">
        <v>550</v>
      </c>
      <c r="F1531" s="18">
        <f t="shared" ref="F1531:K1532" si="4352">F1532</f>
        <v>1939.9</v>
      </c>
      <c r="G1531" s="18">
        <f t="shared" si="4352"/>
        <v>1939.9</v>
      </c>
      <c r="H1531" s="18">
        <f t="shared" si="4352"/>
        <v>1939.9</v>
      </c>
      <c r="I1531" s="18">
        <f t="shared" si="4352"/>
        <v>0</v>
      </c>
      <c r="J1531" s="18">
        <f t="shared" si="4352"/>
        <v>0</v>
      </c>
      <c r="K1531" s="18">
        <f t="shared" si="4352"/>
        <v>0</v>
      </c>
      <c r="L1531" s="18">
        <f t="shared" si="4280"/>
        <v>1939.9</v>
      </c>
      <c r="M1531" s="18">
        <f t="shared" si="4281"/>
        <v>1939.9</v>
      </c>
      <c r="N1531" s="18">
        <f t="shared" si="4282"/>
        <v>1939.9</v>
      </c>
      <c r="O1531" s="18">
        <f t="shared" ref="O1531:S1532" si="4353">O1532</f>
        <v>-1939.9</v>
      </c>
      <c r="P1531" s="18">
        <f t="shared" si="4353"/>
        <v>-1939.9</v>
      </c>
      <c r="Q1531" s="18">
        <f t="shared" si="4353"/>
        <v>-1939.9</v>
      </c>
      <c r="R1531" s="18">
        <f t="shared" si="4353"/>
        <v>0</v>
      </c>
      <c r="S1531" s="18">
        <f t="shared" si="4353"/>
        <v>0</v>
      </c>
      <c r="T1531" s="18">
        <f t="shared" si="4218"/>
        <v>0</v>
      </c>
      <c r="U1531" s="18">
        <f t="shared" si="4219"/>
        <v>0</v>
      </c>
      <c r="V1531" s="18">
        <f t="shared" si="4220"/>
        <v>0</v>
      </c>
      <c r="W1531" s="18">
        <f t="shared" ref="W1531:CD1532" si="4354">W1532</f>
        <v>0</v>
      </c>
      <c r="X1531" s="18">
        <f t="shared" si="4354"/>
        <v>0</v>
      </c>
      <c r="Y1531" s="18">
        <f t="shared" si="4354"/>
        <v>0</v>
      </c>
      <c r="Z1531" s="18">
        <f t="shared" si="4354"/>
        <v>0</v>
      </c>
      <c r="AA1531" s="18">
        <f t="shared" si="4354"/>
        <v>0</v>
      </c>
      <c r="AB1531" s="18">
        <f t="shared" si="4354"/>
        <v>0</v>
      </c>
      <c r="AC1531" s="18">
        <f t="shared" si="4225"/>
        <v>0</v>
      </c>
      <c r="AD1531" s="18">
        <f t="shared" si="4226"/>
        <v>0</v>
      </c>
      <c r="AE1531" s="18">
        <f t="shared" si="4227"/>
        <v>0</v>
      </c>
      <c r="AF1531" s="18">
        <f t="shared" si="4354"/>
        <v>0</v>
      </c>
      <c r="AG1531" s="18">
        <f t="shared" si="4354"/>
        <v>0</v>
      </c>
      <c r="AH1531" s="18">
        <f t="shared" si="4354"/>
        <v>0</v>
      </c>
      <c r="AI1531" s="18">
        <f t="shared" si="4166"/>
        <v>0</v>
      </c>
      <c r="AJ1531" s="18">
        <f t="shared" si="4167"/>
        <v>0</v>
      </c>
      <c r="AK1531" s="18">
        <f t="shared" si="4168"/>
        <v>0</v>
      </c>
      <c r="AL1531" s="18">
        <f t="shared" si="4354"/>
        <v>0</v>
      </c>
      <c r="AM1531" s="18">
        <f t="shared" si="4169"/>
        <v>0</v>
      </c>
      <c r="AN1531" s="18">
        <f t="shared" si="4354"/>
        <v>0</v>
      </c>
      <c r="AO1531" s="18">
        <f t="shared" si="4354"/>
        <v>0</v>
      </c>
      <c r="AP1531" s="18">
        <f t="shared" si="4354"/>
        <v>0</v>
      </c>
      <c r="AQ1531" s="18">
        <f t="shared" si="4140"/>
        <v>0</v>
      </c>
      <c r="AR1531" s="18">
        <f t="shared" si="4141"/>
        <v>0</v>
      </c>
      <c r="AS1531" s="18">
        <f t="shared" si="4142"/>
        <v>0</v>
      </c>
      <c r="AT1531" s="18">
        <f t="shared" si="4354"/>
        <v>0</v>
      </c>
      <c r="AU1531" s="18">
        <f t="shared" si="4354"/>
        <v>0</v>
      </c>
      <c r="AV1531" s="18">
        <f t="shared" si="4354"/>
        <v>0</v>
      </c>
      <c r="AW1531" s="18">
        <f t="shared" si="4143"/>
        <v>0</v>
      </c>
      <c r="AX1531" s="18">
        <f t="shared" si="4144"/>
        <v>0</v>
      </c>
      <c r="AY1531" s="18">
        <f t="shared" si="4145"/>
        <v>0</v>
      </c>
      <c r="AZ1531" s="18">
        <f t="shared" si="4354"/>
        <v>0</v>
      </c>
      <c r="BA1531" s="18">
        <f t="shared" si="4354"/>
        <v>0</v>
      </c>
      <c r="BB1531" s="18">
        <f t="shared" si="4354"/>
        <v>0</v>
      </c>
      <c r="BC1531" s="18">
        <f t="shared" si="4329"/>
        <v>0</v>
      </c>
      <c r="BD1531" s="18">
        <f t="shared" si="4330"/>
        <v>0</v>
      </c>
      <c r="BE1531" s="18">
        <f t="shared" si="4331"/>
        <v>0</v>
      </c>
      <c r="BF1531" s="18">
        <f t="shared" si="4354"/>
        <v>0</v>
      </c>
      <c r="BG1531" s="18">
        <f t="shared" si="4354"/>
        <v>0</v>
      </c>
      <c r="BH1531" s="18">
        <f t="shared" si="4354"/>
        <v>0</v>
      </c>
      <c r="BI1531" s="18">
        <f t="shared" si="4326"/>
        <v>0</v>
      </c>
      <c r="BJ1531" s="18">
        <f t="shared" si="4327"/>
        <v>0</v>
      </c>
      <c r="BK1531" s="18">
        <f t="shared" si="4328"/>
        <v>0</v>
      </c>
      <c r="BL1531" s="18">
        <f t="shared" si="4354"/>
        <v>0</v>
      </c>
      <c r="BM1531" s="18">
        <f t="shared" si="4354"/>
        <v>0</v>
      </c>
      <c r="BN1531" s="18">
        <f t="shared" si="4354"/>
        <v>0</v>
      </c>
      <c r="BO1531" s="18">
        <f t="shared" si="4273"/>
        <v>0</v>
      </c>
      <c r="BP1531" s="18">
        <f t="shared" si="4274"/>
        <v>0</v>
      </c>
      <c r="BQ1531" s="18">
        <f t="shared" si="4275"/>
        <v>0</v>
      </c>
      <c r="BR1531" s="18">
        <f t="shared" si="4354"/>
        <v>0</v>
      </c>
      <c r="BS1531" s="18">
        <f t="shared" si="4354"/>
        <v>0</v>
      </c>
      <c r="BT1531" s="18">
        <f t="shared" si="4354"/>
        <v>0</v>
      </c>
      <c r="BU1531" s="18">
        <f t="shared" si="4270"/>
        <v>0</v>
      </c>
      <c r="BV1531" s="18">
        <f t="shared" si="4271"/>
        <v>0</v>
      </c>
      <c r="BW1531" s="18">
        <f t="shared" si="4272"/>
        <v>0</v>
      </c>
      <c r="BX1531" s="18">
        <f t="shared" si="4354"/>
        <v>0</v>
      </c>
      <c r="BY1531" s="18">
        <f t="shared" si="4354"/>
        <v>0</v>
      </c>
      <c r="BZ1531" s="18">
        <f t="shared" si="4354"/>
        <v>0</v>
      </c>
      <c r="CA1531" s="18">
        <f t="shared" si="4243"/>
        <v>0</v>
      </c>
      <c r="CB1531" s="18">
        <f t="shared" si="4244"/>
        <v>0</v>
      </c>
      <c r="CC1531" s="18">
        <f t="shared" si="4245"/>
        <v>0</v>
      </c>
      <c r="CD1531" s="18">
        <f t="shared" si="4354"/>
        <v>0</v>
      </c>
      <c r="CE1531" s="27" t="s">
        <v>1661</v>
      </c>
      <c r="CF1531" s="33"/>
    </row>
    <row r="1532" spans="1:84" ht="31.2" hidden="1" x14ac:dyDescent="0.3">
      <c r="A1532" s="41" t="s">
        <v>257</v>
      </c>
      <c r="B1532" s="39">
        <v>110</v>
      </c>
      <c r="C1532" s="41"/>
      <c r="D1532" s="41"/>
      <c r="E1532" s="14" t="s">
        <v>557</v>
      </c>
      <c r="F1532" s="18">
        <f t="shared" si="4352"/>
        <v>1939.9</v>
      </c>
      <c r="G1532" s="18">
        <f t="shared" si="4352"/>
        <v>1939.9</v>
      </c>
      <c r="H1532" s="18">
        <f t="shared" si="4352"/>
        <v>1939.9</v>
      </c>
      <c r="I1532" s="18">
        <f t="shared" si="4352"/>
        <v>0</v>
      </c>
      <c r="J1532" s="18">
        <f t="shared" si="4352"/>
        <v>0</v>
      </c>
      <c r="K1532" s="18">
        <f t="shared" si="4352"/>
        <v>0</v>
      </c>
      <c r="L1532" s="18">
        <f t="shared" si="4280"/>
        <v>1939.9</v>
      </c>
      <c r="M1532" s="18">
        <f t="shared" si="4281"/>
        <v>1939.9</v>
      </c>
      <c r="N1532" s="18">
        <f t="shared" si="4282"/>
        <v>1939.9</v>
      </c>
      <c r="O1532" s="18">
        <f t="shared" si="4353"/>
        <v>-1939.9</v>
      </c>
      <c r="P1532" s="18">
        <f t="shared" si="4353"/>
        <v>-1939.9</v>
      </c>
      <c r="Q1532" s="18">
        <f t="shared" si="4353"/>
        <v>-1939.9</v>
      </c>
      <c r="R1532" s="18">
        <f t="shared" si="4353"/>
        <v>0</v>
      </c>
      <c r="S1532" s="18">
        <f t="shared" si="4353"/>
        <v>0</v>
      </c>
      <c r="T1532" s="18">
        <f t="shared" si="4218"/>
        <v>0</v>
      </c>
      <c r="U1532" s="18">
        <f t="shared" si="4219"/>
        <v>0</v>
      </c>
      <c r="V1532" s="18">
        <f t="shared" si="4220"/>
        <v>0</v>
      </c>
      <c r="W1532" s="18">
        <f t="shared" si="4354"/>
        <v>0</v>
      </c>
      <c r="X1532" s="18">
        <f t="shared" si="4354"/>
        <v>0</v>
      </c>
      <c r="Y1532" s="18">
        <f t="shared" si="4354"/>
        <v>0</v>
      </c>
      <c r="Z1532" s="18">
        <f t="shared" si="4354"/>
        <v>0</v>
      </c>
      <c r="AA1532" s="18">
        <f t="shared" si="4354"/>
        <v>0</v>
      </c>
      <c r="AB1532" s="18">
        <f t="shared" si="4354"/>
        <v>0</v>
      </c>
      <c r="AC1532" s="18">
        <f t="shared" si="4225"/>
        <v>0</v>
      </c>
      <c r="AD1532" s="18">
        <f t="shared" si="4226"/>
        <v>0</v>
      </c>
      <c r="AE1532" s="18">
        <f t="shared" si="4227"/>
        <v>0</v>
      </c>
      <c r="AF1532" s="18">
        <f t="shared" si="4354"/>
        <v>0</v>
      </c>
      <c r="AG1532" s="18">
        <f t="shared" si="4354"/>
        <v>0</v>
      </c>
      <c r="AH1532" s="18">
        <f t="shared" si="4354"/>
        <v>0</v>
      </c>
      <c r="AI1532" s="18">
        <f t="shared" si="4166"/>
        <v>0</v>
      </c>
      <c r="AJ1532" s="18">
        <f t="shared" si="4167"/>
        <v>0</v>
      </c>
      <c r="AK1532" s="18">
        <f t="shared" si="4168"/>
        <v>0</v>
      </c>
      <c r="AL1532" s="18">
        <f t="shared" si="4354"/>
        <v>0</v>
      </c>
      <c r="AM1532" s="18">
        <f t="shared" si="4169"/>
        <v>0</v>
      </c>
      <c r="AN1532" s="18">
        <f t="shared" si="4354"/>
        <v>0</v>
      </c>
      <c r="AO1532" s="18">
        <f t="shared" si="4354"/>
        <v>0</v>
      </c>
      <c r="AP1532" s="18">
        <f t="shared" si="4354"/>
        <v>0</v>
      </c>
      <c r="AQ1532" s="18">
        <f t="shared" ref="AQ1532:AQ1603" si="4355">AM1532+AN1532</f>
        <v>0</v>
      </c>
      <c r="AR1532" s="18">
        <f t="shared" ref="AR1532:AR1603" si="4356">AJ1532+AO1532</f>
        <v>0</v>
      </c>
      <c r="AS1532" s="18">
        <f t="shared" ref="AS1532:AS1603" si="4357">AK1532+AP1532</f>
        <v>0</v>
      </c>
      <c r="AT1532" s="18">
        <f t="shared" si="4354"/>
        <v>0</v>
      </c>
      <c r="AU1532" s="18">
        <f t="shared" si="4354"/>
        <v>0</v>
      </c>
      <c r="AV1532" s="18">
        <f t="shared" si="4354"/>
        <v>0</v>
      </c>
      <c r="AW1532" s="18">
        <f t="shared" ref="AW1532:AW1603" si="4358">AQ1532+AT1532</f>
        <v>0</v>
      </c>
      <c r="AX1532" s="18">
        <f t="shared" ref="AX1532:AX1603" si="4359">AR1532+AU1532</f>
        <v>0</v>
      </c>
      <c r="AY1532" s="18">
        <f t="shared" ref="AY1532:AY1603" si="4360">AS1532+AV1532</f>
        <v>0</v>
      </c>
      <c r="AZ1532" s="18">
        <f t="shared" si="4354"/>
        <v>0</v>
      </c>
      <c r="BA1532" s="18">
        <f t="shared" si="4354"/>
        <v>0</v>
      </c>
      <c r="BB1532" s="18">
        <f t="shared" si="4354"/>
        <v>0</v>
      </c>
      <c r="BC1532" s="18">
        <f t="shared" si="4329"/>
        <v>0</v>
      </c>
      <c r="BD1532" s="18">
        <f t="shared" si="4330"/>
        <v>0</v>
      </c>
      <c r="BE1532" s="18">
        <f t="shared" si="4331"/>
        <v>0</v>
      </c>
      <c r="BF1532" s="18">
        <f t="shared" si="4354"/>
        <v>0</v>
      </c>
      <c r="BG1532" s="18">
        <f t="shared" si="4354"/>
        <v>0</v>
      </c>
      <c r="BH1532" s="18">
        <f t="shared" si="4354"/>
        <v>0</v>
      </c>
      <c r="BI1532" s="18">
        <f t="shared" si="4326"/>
        <v>0</v>
      </c>
      <c r="BJ1532" s="18">
        <f t="shared" si="4327"/>
        <v>0</v>
      </c>
      <c r="BK1532" s="18">
        <f t="shared" si="4328"/>
        <v>0</v>
      </c>
      <c r="BL1532" s="18">
        <f t="shared" si="4354"/>
        <v>0</v>
      </c>
      <c r="BM1532" s="18">
        <f t="shared" si="4354"/>
        <v>0</v>
      </c>
      <c r="BN1532" s="18">
        <f t="shared" si="4354"/>
        <v>0</v>
      </c>
      <c r="BO1532" s="18">
        <f t="shared" si="4273"/>
        <v>0</v>
      </c>
      <c r="BP1532" s="18">
        <f t="shared" si="4274"/>
        <v>0</v>
      </c>
      <c r="BQ1532" s="18">
        <f t="shared" si="4275"/>
        <v>0</v>
      </c>
      <c r="BR1532" s="18">
        <f t="shared" si="4354"/>
        <v>0</v>
      </c>
      <c r="BS1532" s="18">
        <f t="shared" si="4354"/>
        <v>0</v>
      </c>
      <c r="BT1532" s="18">
        <f t="shared" si="4354"/>
        <v>0</v>
      </c>
      <c r="BU1532" s="18">
        <f t="shared" si="4270"/>
        <v>0</v>
      </c>
      <c r="BV1532" s="18">
        <f t="shared" si="4271"/>
        <v>0</v>
      </c>
      <c r="BW1532" s="18">
        <f t="shared" si="4272"/>
        <v>0</v>
      </c>
      <c r="BX1532" s="18">
        <f t="shared" si="4354"/>
        <v>0</v>
      </c>
      <c r="BY1532" s="18">
        <f t="shared" si="4354"/>
        <v>0</v>
      </c>
      <c r="BZ1532" s="18">
        <f t="shared" si="4354"/>
        <v>0</v>
      </c>
      <c r="CA1532" s="18">
        <f t="shared" si="4243"/>
        <v>0</v>
      </c>
      <c r="CB1532" s="18">
        <f t="shared" si="4244"/>
        <v>0</v>
      </c>
      <c r="CC1532" s="18">
        <f t="shared" si="4245"/>
        <v>0</v>
      </c>
      <c r="CD1532" s="18">
        <f t="shared" si="4354"/>
        <v>0</v>
      </c>
      <c r="CE1532" s="27" t="s">
        <v>1661</v>
      </c>
      <c r="CF1532" s="33"/>
    </row>
    <row r="1533" spans="1:84" ht="31.2" hidden="1" x14ac:dyDescent="0.3">
      <c r="A1533" s="41" t="s">
        <v>257</v>
      </c>
      <c r="B1533" s="39">
        <v>110</v>
      </c>
      <c r="C1533" s="41" t="s">
        <v>149</v>
      </c>
      <c r="D1533" s="41" t="s">
        <v>244</v>
      </c>
      <c r="E1533" s="14" t="s">
        <v>524</v>
      </c>
      <c r="F1533" s="23">
        <v>1939.9</v>
      </c>
      <c r="G1533" s="23">
        <v>1939.9</v>
      </c>
      <c r="H1533" s="23">
        <v>1939.9</v>
      </c>
      <c r="I1533" s="18"/>
      <c r="J1533" s="18"/>
      <c r="K1533" s="18"/>
      <c r="L1533" s="18">
        <f t="shared" si="4280"/>
        <v>1939.9</v>
      </c>
      <c r="M1533" s="18">
        <f t="shared" si="4281"/>
        <v>1939.9</v>
      </c>
      <c r="N1533" s="18">
        <f t="shared" si="4282"/>
        <v>1939.9</v>
      </c>
      <c r="O1533" s="18">
        <v>-1939.9</v>
      </c>
      <c r="P1533" s="18">
        <v>-1939.9</v>
      </c>
      <c r="Q1533" s="18">
        <v>-1939.9</v>
      </c>
      <c r="R1533" s="18"/>
      <c r="S1533" s="18"/>
      <c r="T1533" s="18">
        <f t="shared" si="4218"/>
        <v>0</v>
      </c>
      <c r="U1533" s="18">
        <f t="shared" si="4219"/>
        <v>0</v>
      </c>
      <c r="V1533" s="18">
        <f t="shared" si="4220"/>
        <v>0</v>
      </c>
      <c r="W1533" s="18"/>
      <c r="X1533" s="18"/>
      <c r="Y1533" s="18"/>
      <c r="Z1533" s="18"/>
      <c r="AA1533" s="18"/>
      <c r="AB1533" s="18"/>
      <c r="AC1533" s="18">
        <f t="shared" si="4225"/>
        <v>0</v>
      </c>
      <c r="AD1533" s="18">
        <f t="shared" si="4226"/>
        <v>0</v>
      </c>
      <c r="AE1533" s="18">
        <f t="shared" si="4227"/>
        <v>0</v>
      </c>
      <c r="AF1533" s="18"/>
      <c r="AG1533" s="18"/>
      <c r="AH1533" s="18"/>
      <c r="AI1533" s="18">
        <f t="shared" si="4166"/>
        <v>0</v>
      </c>
      <c r="AJ1533" s="18">
        <f t="shared" si="4167"/>
        <v>0</v>
      </c>
      <c r="AK1533" s="18">
        <f t="shared" si="4168"/>
        <v>0</v>
      </c>
      <c r="AL1533" s="18"/>
      <c r="AM1533" s="18">
        <f t="shared" si="4169"/>
        <v>0</v>
      </c>
      <c r="AN1533" s="18"/>
      <c r="AO1533" s="18"/>
      <c r="AP1533" s="18"/>
      <c r="AQ1533" s="18">
        <f t="shared" si="4355"/>
        <v>0</v>
      </c>
      <c r="AR1533" s="18">
        <f t="shared" si="4356"/>
        <v>0</v>
      </c>
      <c r="AS1533" s="18">
        <f t="shared" si="4357"/>
        <v>0</v>
      </c>
      <c r="AT1533" s="18"/>
      <c r="AU1533" s="18"/>
      <c r="AV1533" s="18"/>
      <c r="AW1533" s="18">
        <f t="shared" si="4358"/>
        <v>0</v>
      </c>
      <c r="AX1533" s="18">
        <f t="shared" si="4359"/>
        <v>0</v>
      </c>
      <c r="AY1533" s="18">
        <f t="shared" si="4360"/>
        <v>0</v>
      </c>
      <c r="AZ1533" s="18"/>
      <c r="BA1533" s="18"/>
      <c r="BB1533" s="18"/>
      <c r="BC1533" s="18">
        <f t="shared" si="4329"/>
        <v>0</v>
      </c>
      <c r="BD1533" s="18">
        <f t="shared" si="4330"/>
        <v>0</v>
      </c>
      <c r="BE1533" s="18">
        <f t="shared" si="4331"/>
        <v>0</v>
      </c>
      <c r="BF1533" s="18"/>
      <c r="BG1533" s="18"/>
      <c r="BH1533" s="18"/>
      <c r="BI1533" s="18">
        <f t="shared" si="4326"/>
        <v>0</v>
      </c>
      <c r="BJ1533" s="18">
        <f t="shared" si="4327"/>
        <v>0</v>
      </c>
      <c r="BK1533" s="18">
        <f t="shared" si="4328"/>
        <v>0</v>
      </c>
      <c r="BL1533" s="18"/>
      <c r="BM1533" s="18"/>
      <c r="BN1533" s="18"/>
      <c r="BO1533" s="18">
        <f t="shared" si="4273"/>
        <v>0</v>
      </c>
      <c r="BP1533" s="18">
        <f t="shared" si="4274"/>
        <v>0</v>
      </c>
      <c r="BQ1533" s="18">
        <f t="shared" si="4275"/>
        <v>0</v>
      </c>
      <c r="BR1533" s="18"/>
      <c r="BS1533" s="18"/>
      <c r="BT1533" s="18"/>
      <c r="BU1533" s="18">
        <f t="shared" si="4270"/>
        <v>0</v>
      </c>
      <c r="BV1533" s="18">
        <f t="shared" si="4271"/>
        <v>0</v>
      </c>
      <c r="BW1533" s="18">
        <f t="shared" si="4272"/>
        <v>0</v>
      </c>
      <c r="BX1533" s="18"/>
      <c r="BY1533" s="18"/>
      <c r="BZ1533" s="18"/>
      <c r="CA1533" s="18">
        <f t="shared" si="4243"/>
        <v>0</v>
      </c>
      <c r="CB1533" s="18">
        <f t="shared" si="4244"/>
        <v>0</v>
      </c>
      <c r="CC1533" s="18">
        <f t="shared" si="4245"/>
        <v>0</v>
      </c>
      <c r="CD1533" s="18"/>
      <c r="CE1533" s="27" t="s">
        <v>1661</v>
      </c>
      <c r="CF1533" s="33"/>
    </row>
    <row r="1534" spans="1:84" ht="31.2" x14ac:dyDescent="0.3">
      <c r="A1534" s="41" t="s">
        <v>257</v>
      </c>
      <c r="B1534" s="39">
        <v>200</v>
      </c>
      <c r="C1534" s="41"/>
      <c r="D1534" s="41"/>
      <c r="E1534" s="14" t="s">
        <v>551</v>
      </c>
      <c r="F1534" s="18">
        <f t="shared" ref="F1534:K1535" si="4361">F1535</f>
        <v>10466</v>
      </c>
      <c r="G1534" s="18">
        <f t="shared" si="4361"/>
        <v>8461</v>
      </c>
      <c r="H1534" s="18">
        <f t="shared" si="4361"/>
        <v>8461</v>
      </c>
      <c r="I1534" s="18">
        <f t="shared" si="4361"/>
        <v>0</v>
      </c>
      <c r="J1534" s="18">
        <f t="shared" si="4361"/>
        <v>0</v>
      </c>
      <c r="K1534" s="18">
        <f t="shared" si="4361"/>
        <v>0</v>
      </c>
      <c r="L1534" s="18">
        <f t="shared" si="4280"/>
        <v>10466</v>
      </c>
      <c r="M1534" s="18">
        <f t="shared" si="4281"/>
        <v>8461</v>
      </c>
      <c r="N1534" s="18">
        <f t="shared" si="4282"/>
        <v>8461</v>
      </c>
      <c r="O1534" s="18">
        <f t="shared" ref="O1534:S1535" si="4362">O1535</f>
        <v>0</v>
      </c>
      <c r="P1534" s="18">
        <f t="shared" si="4362"/>
        <v>0</v>
      </c>
      <c r="Q1534" s="18">
        <f t="shared" si="4362"/>
        <v>0</v>
      </c>
      <c r="R1534" s="18">
        <f t="shared" si="4362"/>
        <v>0</v>
      </c>
      <c r="S1534" s="18">
        <f t="shared" si="4362"/>
        <v>0</v>
      </c>
      <c r="T1534" s="18">
        <f t="shared" si="4218"/>
        <v>10466</v>
      </c>
      <c r="U1534" s="18">
        <f t="shared" si="4219"/>
        <v>8461</v>
      </c>
      <c r="V1534" s="18">
        <f t="shared" si="4220"/>
        <v>8461</v>
      </c>
      <c r="W1534" s="18">
        <f t="shared" ref="W1534:CD1535" si="4363">W1535</f>
        <v>-1222.9449999999999</v>
      </c>
      <c r="X1534" s="18">
        <f t="shared" si="4363"/>
        <v>0</v>
      </c>
      <c r="Y1534" s="18">
        <f t="shared" si="4363"/>
        <v>0</v>
      </c>
      <c r="Z1534" s="18">
        <f t="shared" si="4363"/>
        <v>0</v>
      </c>
      <c r="AA1534" s="18">
        <f t="shared" si="4363"/>
        <v>0</v>
      </c>
      <c r="AB1534" s="18">
        <f t="shared" si="4363"/>
        <v>0</v>
      </c>
      <c r="AC1534" s="18">
        <f t="shared" si="4225"/>
        <v>9243.0550000000003</v>
      </c>
      <c r="AD1534" s="18">
        <f t="shared" si="4226"/>
        <v>8461</v>
      </c>
      <c r="AE1534" s="18">
        <f t="shared" si="4227"/>
        <v>8461</v>
      </c>
      <c r="AF1534" s="18">
        <f t="shared" si="4363"/>
        <v>1220.45</v>
      </c>
      <c r="AG1534" s="18">
        <f t="shared" si="4363"/>
        <v>0</v>
      </c>
      <c r="AH1534" s="18">
        <f t="shared" si="4363"/>
        <v>0</v>
      </c>
      <c r="AI1534" s="18">
        <f t="shared" si="4166"/>
        <v>10463.505000000001</v>
      </c>
      <c r="AJ1534" s="18">
        <f t="shared" si="4167"/>
        <v>8461</v>
      </c>
      <c r="AK1534" s="18">
        <f t="shared" si="4168"/>
        <v>8461</v>
      </c>
      <c r="AL1534" s="18">
        <f t="shared" si="4363"/>
        <v>0</v>
      </c>
      <c r="AM1534" s="18">
        <f t="shared" si="4169"/>
        <v>10463.505000000001</v>
      </c>
      <c r="AN1534" s="18">
        <f t="shared" si="4363"/>
        <v>-7.3460000000000001</v>
      </c>
      <c r="AO1534" s="18">
        <f t="shared" si="4363"/>
        <v>0</v>
      </c>
      <c r="AP1534" s="18">
        <f t="shared" si="4363"/>
        <v>0</v>
      </c>
      <c r="AQ1534" s="18">
        <f t="shared" si="4355"/>
        <v>10456.159000000001</v>
      </c>
      <c r="AR1534" s="18">
        <f t="shared" si="4356"/>
        <v>8461</v>
      </c>
      <c r="AS1534" s="18">
        <f t="shared" si="4357"/>
        <v>8461</v>
      </c>
      <c r="AT1534" s="18">
        <f t="shared" si="4363"/>
        <v>0</v>
      </c>
      <c r="AU1534" s="18">
        <f t="shared" si="4363"/>
        <v>0</v>
      </c>
      <c r="AV1534" s="18">
        <f t="shared" si="4363"/>
        <v>0</v>
      </c>
      <c r="AW1534" s="18">
        <f t="shared" si="4358"/>
        <v>10456.159000000001</v>
      </c>
      <c r="AX1534" s="18">
        <f t="shared" si="4359"/>
        <v>8461</v>
      </c>
      <c r="AY1534" s="18">
        <f t="shared" si="4360"/>
        <v>8461</v>
      </c>
      <c r="AZ1534" s="18">
        <f t="shared" si="4363"/>
        <v>0</v>
      </c>
      <c r="BA1534" s="18">
        <f t="shared" si="4363"/>
        <v>0</v>
      </c>
      <c r="BB1534" s="18">
        <f t="shared" si="4363"/>
        <v>0</v>
      </c>
      <c r="BC1534" s="18">
        <f t="shared" si="4329"/>
        <v>10456.159000000001</v>
      </c>
      <c r="BD1534" s="18">
        <f t="shared" si="4330"/>
        <v>8461</v>
      </c>
      <c r="BE1534" s="18">
        <f t="shared" si="4331"/>
        <v>8461</v>
      </c>
      <c r="BF1534" s="18">
        <f t="shared" si="4363"/>
        <v>0</v>
      </c>
      <c r="BG1534" s="18">
        <f t="shared" si="4363"/>
        <v>0</v>
      </c>
      <c r="BH1534" s="18">
        <f t="shared" si="4363"/>
        <v>0</v>
      </c>
      <c r="BI1534" s="18">
        <f t="shared" si="4326"/>
        <v>10456.159000000001</v>
      </c>
      <c r="BJ1534" s="18">
        <f t="shared" si="4327"/>
        <v>8461</v>
      </c>
      <c r="BK1534" s="18">
        <f t="shared" si="4328"/>
        <v>8461</v>
      </c>
      <c r="BL1534" s="18">
        <f t="shared" si="4363"/>
        <v>-40.215000000000003</v>
      </c>
      <c r="BM1534" s="18">
        <f t="shared" si="4363"/>
        <v>0</v>
      </c>
      <c r="BN1534" s="18">
        <f t="shared" si="4363"/>
        <v>0</v>
      </c>
      <c r="BO1534" s="18">
        <f t="shared" si="4273"/>
        <v>10415.944000000001</v>
      </c>
      <c r="BP1534" s="18">
        <f t="shared" si="4274"/>
        <v>8461</v>
      </c>
      <c r="BQ1534" s="18">
        <f t="shared" si="4275"/>
        <v>8461</v>
      </c>
      <c r="BR1534" s="18">
        <f t="shared" si="4363"/>
        <v>0</v>
      </c>
      <c r="BS1534" s="18">
        <f t="shared" si="4363"/>
        <v>0</v>
      </c>
      <c r="BT1534" s="18">
        <f t="shared" si="4363"/>
        <v>0</v>
      </c>
      <c r="BU1534" s="18">
        <f t="shared" si="4270"/>
        <v>10415.944000000001</v>
      </c>
      <c r="BV1534" s="18">
        <f t="shared" si="4271"/>
        <v>8461</v>
      </c>
      <c r="BW1534" s="18">
        <f t="shared" si="4272"/>
        <v>8461</v>
      </c>
      <c r="BX1534" s="18">
        <f t="shared" si="4363"/>
        <v>-443.76100000000002</v>
      </c>
      <c r="BY1534" s="18">
        <f t="shared" si="4363"/>
        <v>0</v>
      </c>
      <c r="BZ1534" s="18">
        <f t="shared" si="4363"/>
        <v>0</v>
      </c>
      <c r="CA1534" s="18">
        <f t="shared" si="4243"/>
        <v>9972.1830000000009</v>
      </c>
      <c r="CB1534" s="18">
        <f t="shared" si="4244"/>
        <v>8461</v>
      </c>
      <c r="CC1534" s="18">
        <f t="shared" si="4245"/>
        <v>8461</v>
      </c>
      <c r="CD1534" s="18">
        <f t="shared" si="4363"/>
        <v>0</v>
      </c>
      <c r="CE1534" s="27"/>
      <c r="CF1534" s="33"/>
    </row>
    <row r="1535" spans="1:84" ht="46.8" x14ac:dyDescent="0.3">
      <c r="A1535" s="41" t="s">
        <v>257</v>
      </c>
      <c r="B1535" s="39">
        <v>240</v>
      </c>
      <c r="C1535" s="41"/>
      <c r="D1535" s="41"/>
      <c r="E1535" s="14" t="s">
        <v>559</v>
      </c>
      <c r="F1535" s="18">
        <f t="shared" si="4361"/>
        <v>10466</v>
      </c>
      <c r="G1535" s="18">
        <f t="shared" si="4361"/>
        <v>8461</v>
      </c>
      <c r="H1535" s="18">
        <f t="shared" si="4361"/>
        <v>8461</v>
      </c>
      <c r="I1535" s="18">
        <f t="shared" si="4361"/>
        <v>0</v>
      </c>
      <c r="J1535" s="18">
        <f t="shared" si="4361"/>
        <v>0</v>
      </c>
      <c r="K1535" s="18">
        <f t="shared" si="4361"/>
        <v>0</v>
      </c>
      <c r="L1535" s="18">
        <f t="shared" si="4280"/>
        <v>10466</v>
      </c>
      <c r="M1535" s="18">
        <f t="shared" si="4281"/>
        <v>8461</v>
      </c>
      <c r="N1535" s="18">
        <f t="shared" si="4282"/>
        <v>8461</v>
      </c>
      <c r="O1535" s="18">
        <f t="shared" si="4362"/>
        <v>0</v>
      </c>
      <c r="P1535" s="18">
        <f t="shared" si="4362"/>
        <v>0</v>
      </c>
      <c r="Q1535" s="18">
        <f t="shared" si="4362"/>
        <v>0</v>
      </c>
      <c r="R1535" s="18">
        <f t="shared" si="4362"/>
        <v>0</v>
      </c>
      <c r="S1535" s="18">
        <f t="shared" si="4362"/>
        <v>0</v>
      </c>
      <c r="T1535" s="18">
        <f t="shared" si="4218"/>
        <v>10466</v>
      </c>
      <c r="U1535" s="18">
        <f t="shared" si="4219"/>
        <v>8461</v>
      </c>
      <c r="V1535" s="18">
        <f t="shared" si="4220"/>
        <v>8461</v>
      </c>
      <c r="W1535" s="18">
        <f t="shared" si="4363"/>
        <v>-1222.9449999999999</v>
      </c>
      <c r="X1535" s="18">
        <f t="shared" si="4363"/>
        <v>0</v>
      </c>
      <c r="Y1535" s="18">
        <f t="shared" si="4363"/>
        <v>0</v>
      </c>
      <c r="Z1535" s="18">
        <f t="shared" si="4363"/>
        <v>0</v>
      </c>
      <c r="AA1535" s="18">
        <f t="shared" si="4363"/>
        <v>0</v>
      </c>
      <c r="AB1535" s="18">
        <f t="shared" si="4363"/>
        <v>0</v>
      </c>
      <c r="AC1535" s="18">
        <f t="shared" si="4225"/>
        <v>9243.0550000000003</v>
      </c>
      <c r="AD1535" s="18">
        <f t="shared" si="4226"/>
        <v>8461</v>
      </c>
      <c r="AE1535" s="18">
        <f t="shared" si="4227"/>
        <v>8461</v>
      </c>
      <c r="AF1535" s="18">
        <f t="shared" si="4363"/>
        <v>1220.45</v>
      </c>
      <c r="AG1535" s="18">
        <f t="shared" si="4363"/>
        <v>0</v>
      </c>
      <c r="AH1535" s="18">
        <f t="shared" si="4363"/>
        <v>0</v>
      </c>
      <c r="AI1535" s="18">
        <f t="shared" si="4166"/>
        <v>10463.505000000001</v>
      </c>
      <c r="AJ1535" s="18">
        <f t="shared" si="4167"/>
        <v>8461</v>
      </c>
      <c r="AK1535" s="18">
        <f t="shared" si="4168"/>
        <v>8461</v>
      </c>
      <c r="AL1535" s="18">
        <f t="shared" si="4363"/>
        <v>0</v>
      </c>
      <c r="AM1535" s="18">
        <f t="shared" si="4169"/>
        <v>10463.505000000001</v>
      </c>
      <c r="AN1535" s="18">
        <f t="shared" si="4363"/>
        <v>-7.3460000000000001</v>
      </c>
      <c r="AO1535" s="18">
        <f t="shared" si="4363"/>
        <v>0</v>
      </c>
      <c r="AP1535" s="18">
        <f t="shared" si="4363"/>
        <v>0</v>
      </c>
      <c r="AQ1535" s="18">
        <f t="shared" si="4355"/>
        <v>10456.159000000001</v>
      </c>
      <c r="AR1535" s="18">
        <f t="shared" si="4356"/>
        <v>8461</v>
      </c>
      <c r="AS1535" s="18">
        <f t="shared" si="4357"/>
        <v>8461</v>
      </c>
      <c r="AT1535" s="18">
        <f t="shared" si="4363"/>
        <v>0</v>
      </c>
      <c r="AU1535" s="18">
        <f t="shared" si="4363"/>
        <v>0</v>
      </c>
      <c r="AV1535" s="18">
        <f t="shared" si="4363"/>
        <v>0</v>
      </c>
      <c r="AW1535" s="18">
        <f t="shared" si="4358"/>
        <v>10456.159000000001</v>
      </c>
      <c r="AX1535" s="18">
        <f t="shared" si="4359"/>
        <v>8461</v>
      </c>
      <c r="AY1535" s="18">
        <f t="shared" si="4360"/>
        <v>8461</v>
      </c>
      <c r="AZ1535" s="18">
        <f t="shared" si="4363"/>
        <v>0</v>
      </c>
      <c r="BA1535" s="18">
        <f t="shared" si="4363"/>
        <v>0</v>
      </c>
      <c r="BB1535" s="18">
        <f t="shared" si="4363"/>
        <v>0</v>
      </c>
      <c r="BC1535" s="18">
        <f t="shared" si="4329"/>
        <v>10456.159000000001</v>
      </c>
      <c r="BD1535" s="18">
        <f t="shared" si="4330"/>
        <v>8461</v>
      </c>
      <c r="BE1535" s="18">
        <f t="shared" si="4331"/>
        <v>8461</v>
      </c>
      <c r="BF1535" s="18">
        <f t="shared" si="4363"/>
        <v>0</v>
      </c>
      <c r="BG1535" s="18">
        <f t="shared" si="4363"/>
        <v>0</v>
      </c>
      <c r="BH1535" s="18">
        <f t="shared" si="4363"/>
        <v>0</v>
      </c>
      <c r="BI1535" s="18">
        <f t="shared" si="4326"/>
        <v>10456.159000000001</v>
      </c>
      <c r="BJ1535" s="18">
        <f t="shared" si="4327"/>
        <v>8461</v>
      </c>
      <c r="BK1535" s="18">
        <f t="shared" si="4328"/>
        <v>8461</v>
      </c>
      <c r="BL1535" s="18">
        <f t="shared" si="4363"/>
        <v>-40.215000000000003</v>
      </c>
      <c r="BM1535" s="18">
        <f t="shared" si="4363"/>
        <v>0</v>
      </c>
      <c r="BN1535" s="18">
        <f t="shared" si="4363"/>
        <v>0</v>
      </c>
      <c r="BO1535" s="18">
        <f t="shared" si="4273"/>
        <v>10415.944000000001</v>
      </c>
      <c r="BP1535" s="18">
        <f t="shared" si="4274"/>
        <v>8461</v>
      </c>
      <c r="BQ1535" s="18">
        <f t="shared" si="4275"/>
        <v>8461</v>
      </c>
      <c r="BR1535" s="18">
        <f t="shared" si="4363"/>
        <v>0</v>
      </c>
      <c r="BS1535" s="18">
        <f t="shared" si="4363"/>
        <v>0</v>
      </c>
      <c r="BT1535" s="18">
        <f t="shared" si="4363"/>
        <v>0</v>
      </c>
      <c r="BU1535" s="18">
        <f t="shared" si="4270"/>
        <v>10415.944000000001</v>
      </c>
      <c r="BV1535" s="18">
        <f t="shared" si="4271"/>
        <v>8461</v>
      </c>
      <c r="BW1535" s="18">
        <f t="shared" si="4272"/>
        <v>8461</v>
      </c>
      <c r="BX1535" s="18">
        <f t="shared" si="4363"/>
        <v>-443.76100000000002</v>
      </c>
      <c r="BY1535" s="18">
        <f t="shared" si="4363"/>
        <v>0</v>
      </c>
      <c r="BZ1535" s="18">
        <f t="shared" si="4363"/>
        <v>0</v>
      </c>
      <c r="CA1535" s="18">
        <f t="shared" si="4243"/>
        <v>9972.1830000000009</v>
      </c>
      <c r="CB1535" s="18">
        <f t="shared" si="4244"/>
        <v>8461</v>
      </c>
      <c r="CC1535" s="18">
        <f t="shared" si="4245"/>
        <v>8461</v>
      </c>
      <c r="CD1535" s="18">
        <f t="shared" si="4363"/>
        <v>0</v>
      </c>
      <c r="CE1535" s="27"/>
      <c r="CF1535" s="33"/>
    </row>
    <row r="1536" spans="1:84" ht="31.2" x14ac:dyDescent="0.3">
      <c r="A1536" s="41" t="s">
        <v>257</v>
      </c>
      <c r="B1536" s="39">
        <v>240</v>
      </c>
      <c r="C1536" s="41" t="s">
        <v>149</v>
      </c>
      <c r="D1536" s="41" t="s">
        <v>244</v>
      </c>
      <c r="E1536" s="14" t="s">
        <v>524</v>
      </c>
      <c r="F1536" s="23">
        <f>10466</f>
        <v>10466</v>
      </c>
      <c r="G1536" s="23">
        <v>8461</v>
      </c>
      <c r="H1536" s="23">
        <v>8461</v>
      </c>
      <c r="I1536" s="18"/>
      <c r="J1536" s="18"/>
      <c r="K1536" s="18"/>
      <c r="L1536" s="18">
        <f t="shared" si="4280"/>
        <v>10466</v>
      </c>
      <c r="M1536" s="18">
        <f t="shared" si="4281"/>
        <v>8461</v>
      </c>
      <c r="N1536" s="18">
        <f t="shared" si="4282"/>
        <v>8461</v>
      </c>
      <c r="O1536" s="18"/>
      <c r="P1536" s="18"/>
      <c r="Q1536" s="18"/>
      <c r="R1536" s="18"/>
      <c r="S1536" s="18"/>
      <c r="T1536" s="18">
        <f t="shared" si="4218"/>
        <v>10466</v>
      </c>
      <c r="U1536" s="18">
        <f t="shared" si="4219"/>
        <v>8461</v>
      </c>
      <c r="V1536" s="18">
        <f t="shared" si="4220"/>
        <v>8461</v>
      </c>
      <c r="W1536" s="18">
        <v>-1222.9449999999999</v>
      </c>
      <c r="X1536" s="18"/>
      <c r="Y1536" s="18"/>
      <c r="Z1536" s="18"/>
      <c r="AA1536" s="18"/>
      <c r="AB1536" s="18"/>
      <c r="AC1536" s="18">
        <f t="shared" si="4225"/>
        <v>9243.0550000000003</v>
      </c>
      <c r="AD1536" s="18">
        <f t="shared" si="4226"/>
        <v>8461</v>
      </c>
      <c r="AE1536" s="18">
        <f t="shared" si="4227"/>
        <v>8461</v>
      </c>
      <c r="AF1536" s="18">
        <v>1220.45</v>
      </c>
      <c r="AG1536" s="18"/>
      <c r="AH1536" s="18"/>
      <c r="AI1536" s="18">
        <f t="shared" si="4166"/>
        <v>10463.505000000001</v>
      </c>
      <c r="AJ1536" s="18">
        <f t="shared" si="4167"/>
        <v>8461</v>
      </c>
      <c r="AK1536" s="18">
        <f t="shared" si="4168"/>
        <v>8461</v>
      </c>
      <c r="AL1536" s="18"/>
      <c r="AM1536" s="18">
        <f t="shared" si="4169"/>
        <v>10463.505000000001</v>
      </c>
      <c r="AN1536" s="18">
        <v>-7.3460000000000001</v>
      </c>
      <c r="AO1536" s="18"/>
      <c r="AP1536" s="18"/>
      <c r="AQ1536" s="18">
        <f t="shared" si="4355"/>
        <v>10456.159000000001</v>
      </c>
      <c r="AR1536" s="18">
        <f t="shared" si="4356"/>
        <v>8461</v>
      </c>
      <c r="AS1536" s="18">
        <f t="shared" si="4357"/>
        <v>8461</v>
      </c>
      <c r="AT1536" s="18"/>
      <c r="AU1536" s="18"/>
      <c r="AV1536" s="18"/>
      <c r="AW1536" s="18">
        <f t="shared" si="4358"/>
        <v>10456.159000000001</v>
      </c>
      <c r="AX1536" s="18">
        <f t="shared" si="4359"/>
        <v>8461</v>
      </c>
      <c r="AY1536" s="18">
        <f t="shared" si="4360"/>
        <v>8461</v>
      </c>
      <c r="AZ1536" s="18"/>
      <c r="BA1536" s="18"/>
      <c r="BB1536" s="18"/>
      <c r="BC1536" s="18">
        <f t="shared" si="4329"/>
        <v>10456.159000000001</v>
      </c>
      <c r="BD1536" s="18">
        <f t="shared" si="4330"/>
        <v>8461</v>
      </c>
      <c r="BE1536" s="18">
        <f t="shared" si="4331"/>
        <v>8461</v>
      </c>
      <c r="BF1536" s="18"/>
      <c r="BG1536" s="18"/>
      <c r="BH1536" s="18"/>
      <c r="BI1536" s="18">
        <f t="shared" si="4326"/>
        <v>10456.159000000001</v>
      </c>
      <c r="BJ1536" s="18">
        <f t="shared" si="4327"/>
        <v>8461</v>
      </c>
      <c r="BK1536" s="18">
        <f t="shared" si="4328"/>
        <v>8461</v>
      </c>
      <c r="BL1536" s="18">
        <v>-40.215000000000003</v>
      </c>
      <c r="BM1536" s="18"/>
      <c r="BN1536" s="18"/>
      <c r="BO1536" s="18">
        <f t="shared" si="4273"/>
        <v>10415.944000000001</v>
      </c>
      <c r="BP1536" s="18">
        <f t="shared" si="4274"/>
        <v>8461</v>
      </c>
      <c r="BQ1536" s="18">
        <f t="shared" si="4275"/>
        <v>8461</v>
      </c>
      <c r="BR1536" s="18"/>
      <c r="BS1536" s="18"/>
      <c r="BT1536" s="18"/>
      <c r="BU1536" s="18">
        <f t="shared" si="4270"/>
        <v>10415.944000000001</v>
      </c>
      <c r="BV1536" s="18">
        <f t="shared" si="4271"/>
        <v>8461</v>
      </c>
      <c r="BW1536" s="18">
        <f t="shared" si="4272"/>
        <v>8461</v>
      </c>
      <c r="BX1536" s="18">
        <v>-443.76100000000002</v>
      </c>
      <c r="BY1536" s="18"/>
      <c r="BZ1536" s="18"/>
      <c r="CA1536" s="18">
        <f t="shared" si="4243"/>
        <v>9972.1830000000009</v>
      </c>
      <c r="CB1536" s="18">
        <f t="shared" si="4244"/>
        <v>8461</v>
      </c>
      <c r="CC1536" s="18">
        <f t="shared" si="4245"/>
        <v>8461</v>
      </c>
      <c r="CD1536" s="18"/>
      <c r="CE1536" s="27"/>
      <c r="CF1536" s="33"/>
    </row>
    <row r="1537" spans="1:119" s="9" customFormat="1" ht="31.2" x14ac:dyDescent="0.3">
      <c r="A1537" s="8" t="s">
        <v>262</v>
      </c>
      <c r="B1537" s="13"/>
      <c r="C1537" s="8"/>
      <c r="D1537" s="8"/>
      <c r="E1537" s="38" t="s">
        <v>1043</v>
      </c>
      <c r="F1537" s="12">
        <f>F1538+F1621+F1638</f>
        <v>4502847.7999999989</v>
      </c>
      <c r="G1537" s="12">
        <f t="shared" ref="G1537:CD1537" si="4364">G1538+G1621+G1638</f>
        <v>4024181.4</v>
      </c>
      <c r="H1537" s="12">
        <f t="shared" si="4364"/>
        <v>3738598.1</v>
      </c>
      <c r="I1537" s="12">
        <f t="shared" ref="I1537:K1537" si="4365">I1538+I1621+I1638</f>
        <v>284436.5</v>
      </c>
      <c r="J1537" s="12">
        <f t="shared" si="4365"/>
        <v>314065.80000000005</v>
      </c>
      <c r="K1537" s="12">
        <f t="shared" si="4365"/>
        <v>365548.20000000007</v>
      </c>
      <c r="L1537" s="12">
        <f t="shared" si="4280"/>
        <v>4787284.2999999989</v>
      </c>
      <c r="M1537" s="12">
        <f t="shared" si="4281"/>
        <v>4338247.2</v>
      </c>
      <c r="N1537" s="12">
        <f t="shared" si="4282"/>
        <v>4104146.3000000003</v>
      </c>
      <c r="O1537" s="12">
        <f t="shared" ref="O1537:S1537" si="4366">O1538+O1621+O1638</f>
        <v>87556.137000000002</v>
      </c>
      <c r="P1537" s="12">
        <f t="shared" si="4366"/>
        <v>32677.599999999999</v>
      </c>
      <c r="Q1537" s="12">
        <f t="shared" si="4366"/>
        <v>-44234</v>
      </c>
      <c r="R1537" s="12">
        <f t="shared" si="4366"/>
        <v>0</v>
      </c>
      <c r="S1537" s="12">
        <f t="shared" si="4366"/>
        <v>0</v>
      </c>
      <c r="T1537" s="12">
        <f t="shared" si="4218"/>
        <v>4874840.436999999</v>
      </c>
      <c r="U1537" s="12">
        <f t="shared" si="4219"/>
        <v>4370924.8</v>
      </c>
      <c r="V1537" s="12">
        <f t="shared" si="4220"/>
        <v>4059912.3000000003</v>
      </c>
      <c r="W1537" s="12">
        <f t="shared" ref="W1537:AB1537" si="4367">W1538+W1621+W1638</f>
        <v>17172.97</v>
      </c>
      <c r="X1537" s="12">
        <f t="shared" si="4367"/>
        <v>6455.4629999999997</v>
      </c>
      <c r="Y1537" s="12">
        <f t="shared" si="4367"/>
        <v>6455.4629999999997</v>
      </c>
      <c r="Z1537" s="12">
        <f t="shared" si="4367"/>
        <v>-2359.9079999999999</v>
      </c>
      <c r="AA1537" s="12">
        <f t="shared" si="4367"/>
        <v>0</v>
      </c>
      <c r="AB1537" s="12">
        <f t="shared" si="4367"/>
        <v>0</v>
      </c>
      <c r="AC1537" s="12">
        <f t="shared" si="4225"/>
        <v>4889653.4989999989</v>
      </c>
      <c r="AD1537" s="12">
        <f t="shared" si="4226"/>
        <v>4377380.2630000003</v>
      </c>
      <c r="AE1537" s="12">
        <f t="shared" si="4227"/>
        <v>4066367.7630000003</v>
      </c>
      <c r="AF1537" s="12">
        <f t="shared" ref="AF1537:AH1537" si="4368">AF1538+AF1621+AF1638</f>
        <v>-24517.258000000002</v>
      </c>
      <c r="AG1537" s="12">
        <f t="shared" si="4368"/>
        <v>73314.36</v>
      </c>
      <c r="AH1537" s="12">
        <f t="shared" si="4368"/>
        <v>-209400</v>
      </c>
      <c r="AI1537" s="12">
        <f t="shared" si="4166"/>
        <v>4865136.2409999985</v>
      </c>
      <c r="AJ1537" s="12">
        <f t="shared" si="4167"/>
        <v>4450694.6230000006</v>
      </c>
      <c r="AK1537" s="12">
        <f t="shared" si="4168"/>
        <v>3856967.7630000003</v>
      </c>
      <c r="AL1537" s="12">
        <f t="shared" ref="AL1537" si="4369">AL1538+AL1621+AL1638</f>
        <v>0</v>
      </c>
      <c r="AM1537" s="12">
        <f t="shared" si="4169"/>
        <v>4865136.2409999985</v>
      </c>
      <c r="AN1537" s="12">
        <f t="shared" ref="AN1537:AP1537" si="4370">AN1538+AN1621+AN1638</f>
        <v>-18436.073</v>
      </c>
      <c r="AO1537" s="12">
        <f t="shared" si="4370"/>
        <v>0</v>
      </c>
      <c r="AP1537" s="12">
        <f t="shared" si="4370"/>
        <v>0</v>
      </c>
      <c r="AQ1537" s="12">
        <f t="shared" si="4355"/>
        <v>4846700.1679999987</v>
      </c>
      <c r="AR1537" s="12">
        <f t="shared" si="4356"/>
        <v>4450694.6230000006</v>
      </c>
      <c r="AS1537" s="12">
        <f t="shared" si="4357"/>
        <v>3856967.7630000003</v>
      </c>
      <c r="AT1537" s="12">
        <f t="shared" ref="AT1537:AV1537" si="4371">AT1538+AT1621+AT1638</f>
        <v>0</v>
      </c>
      <c r="AU1537" s="12">
        <f t="shared" si="4371"/>
        <v>0</v>
      </c>
      <c r="AV1537" s="12">
        <f t="shared" si="4371"/>
        <v>0</v>
      </c>
      <c r="AW1537" s="12">
        <f t="shared" si="4358"/>
        <v>4846700.1679999987</v>
      </c>
      <c r="AX1537" s="12">
        <f t="shared" si="4359"/>
        <v>4450694.6230000006</v>
      </c>
      <c r="AY1537" s="12">
        <f t="shared" si="4360"/>
        <v>3856967.7630000003</v>
      </c>
      <c r="AZ1537" s="12">
        <f t="shared" ref="AZ1537:BB1537" si="4372">AZ1538+AZ1621+AZ1638</f>
        <v>87198.089000000007</v>
      </c>
      <c r="BA1537" s="12">
        <f t="shared" si="4372"/>
        <v>203.27199999999999</v>
      </c>
      <c r="BB1537" s="12">
        <f t="shared" si="4372"/>
        <v>12920.5</v>
      </c>
      <c r="BC1537" s="12">
        <f t="shared" si="4329"/>
        <v>4933898.2569999984</v>
      </c>
      <c r="BD1537" s="12">
        <f t="shared" si="4330"/>
        <v>4450897.8950000005</v>
      </c>
      <c r="BE1537" s="12">
        <f t="shared" si="4331"/>
        <v>3869888.2630000003</v>
      </c>
      <c r="BF1537" s="12">
        <f t="shared" ref="BF1537:BH1537" si="4373">BF1538+BF1621+BF1638</f>
        <v>0</v>
      </c>
      <c r="BG1537" s="12">
        <f t="shared" si="4373"/>
        <v>0</v>
      </c>
      <c r="BH1537" s="12">
        <f t="shared" si="4373"/>
        <v>0</v>
      </c>
      <c r="BI1537" s="18">
        <f t="shared" si="4326"/>
        <v>4933898.2569999984</v>
      </c>
      <c r="BJ1537" s="18">
        <f t="shared" si="4327"/>
        <v>4450897.8950000005</v>
      </c>
      <c r="BK1537" s="18">
        <f t="shared" si="4328"/>
        <v>3869888.2630000003</v>
      </c>
      <c r="BL1537" s="12">
        <f t="shared" ref="BL1537:BN1537" si="4374">BL1538+BL1621+BL1638</f>
        <v>-51658.088000000003</v>
      </c>
      <c r="BM1537" s="12">
        <f t="shared" si="4374"/>
        <v>77822.784</v>
      </c>
      <c r="BN1537" s="12">
        <f t="shared" si="4374"/>
        <v>0</v>
      </c>
      <c r="BO1537" s="12">
        <f t="shared" si="4273"/>
        <v>4882240.1689999979</v>
      </c>
      <c r="BP1537" s="12">
        <f t="shared" si="4274"/>
        <v>4528720.6790000005</v>
      </c>
      <c r="BQ1537" s="12">
        <f t="shared" si="4275"/>
        <v>3869888.2630000003</v>
      </c>
      <c r="BR1537" s="12">
        <f t="shared" ref="BR1537:BT1537" si="4375">BR1538+BR1621+BR1638</f>
        <v>0</v>
      </c>
      <c r="BS1537" s="12">
        <f t="shared" si="4375"/>
        <v>0</v>
      </c>
      <c r="BT1537" s="12">
        <f t="shared" si="4375"/>
        <v>0</v>
      </c>
      <c r="BU1537" s="12">
        <f t="shared" si="4270"/>
        <v>4882240.1689999979</v>
      </c>
      <c r="BV1537" s="12">
        <f t="shared" si="4271"/>
        <v>4528720.6790000005</v>
      </c>
      <c r="BW1537" s="12">
        <f t="shared" si="4272"/>
        <v>3869888.2630000003</v>
      </c>
      <c r="BX1537" s="12">
        <f t="shared" ref="BX1537:BZ1537" si="4376">BX1538+BX1621+BX1638</f>
        <v>3528.2929999999997</v>
      </c>
      <c r="BY1537" s="12">
        <f t="shared" si="4376"/>
        <v>0</v>
      </c>
      <c r="BZ1537" s="12">
        <f t="shared" si="4376"/>
        <v>0</v>
      </c>
      <c r="CA1537" s="12">
        <f t="shared" si="4243"/>
        <v>4885768.4619999975</v>
      </c>
      <c r="CB1537" s="12">
        <f t="shared" si="4244"/>
        <v>4528720.6790000005</v>
      </c>
      <c r="CC1537" s="12">
        <f t="shared" si="4245"/>
        <v>3869888.2630000003</v>
      </c>
      <c r="CD1537" s="12">
        <f t="shared" si="4364"/>
        <v>0</v>
      </c>
      <c r="CE1537" s="25"/>
      <c r="CF1537" s="33"/>
      <c r="CG1537" s="36"/>
      <c r="CH1537" s="36"/>
      <c r="CI1537" s="36"/>
      <c r="CJ1537" s="36"/>
      <c r="CK1537" s="36"/>
      <c r="CL1537" s="36"/>
      <c r="CM1537" s="36"/>
      <c r="CN1537" s="36"/>
      <c r="CO1537" s="36"/>
      <c r="CP1537" s="36"/>
      <c r="CQ1537" s="36"/>
      <c r="CR1537" s="36"/>
      <c r="CS1537" s="36"/>
      <c r="CT1537" s="36"/>
      <c r="CU1537" s="36"/>
      <c r="CV1537" s="36"/>
      <c r="CW1537" s="36"/>
      <c r="CX1537" s="36"/>
      <c r="CY1537" s="36"/>
      <c r="CZ1537" s="36"/>
      <c r="DA1537" s="36"/>
      <c r="DB1537" s="36"/>
      <c r="DC1537" s="36"/>
      <c r="DD1537" s="36"/>
      <c r="DE1537" s="36"/>
      <c r="DF1537" s="36"/>
      <c r="DG1537" s="36"/>
      <c r="DH1537" s="36"/>
      <c r="DI1537" s="36"/>
      <c r="DJ1537" s="36"/>
      <c r="DK1537" s="36"/>
      <c r="DL1537" s="36"/>
      <c r="DM1537" s="36"/>
      <c r="DN1537" s="36"/>
      <c r="DO1537" s="36"/>
    </row>
    <row r="1538" spans="1:119" s="11" customFormat="1" ht="46.8" x14ac:dyDescent="0.3">
      <c r="A1538" s="10" t="s">
        <v>263</v>
      </c>
      <c r="B1538" s="16"/>
      <c r="C1538" s="10"/>
      <c r="D1538" s="10"/>
      <c r="E1538" s="15" t="s">
        <v>1044</v>
      </c>
      <c r="F1538" s="17">
        <f t="shared" ref="F1538:CD1538" si="4377">F1539+F1552+F1557+F1577+F1598+F1607+F1612</f>
        <v>3736632.8999999994</v>
      </c>
      <c r="G1538" s="17">
        <f t="shared" si="4377"/>
        <v>3564858.9</v>
      </c>
      <c r="H1538" s="17">
        <f t="shared" si="4377"/>
        <v>3294959.1</v>
      </c>
      <c r="I1538" s="17">
        <f t="shared" ref="I1538:K1538" si="4378">I1539+I1552+I1557+I1577+I1598+I1607+I1612</f>
        <v>270655.59999999998</v>
      </c>
      <c r="J1538" s="17">
        <f t="shared" si="4378"/>
        <v>286376.90000000002</v>
      </c>
      <c r="K1538" s="17">
        <f t="shared" si="4378"/>
        <v>373194.30000000005</v>
      </c>
      <c r="L1538" s="17">
        <f t="shared" si="4280"/>
        <v>4007288.4999999995</v>
      </c>
      <c r="M1538" s="17">
        <f t="shared" si="4281"/>
        <v>3851235.8</v>
      </c>
      <c r="N1538" s="17">
        <f t="shared" si="4282"/>
        <v>3668153.4000000004</v>
      </c>
      <c r="O1538" s="17">
        <f t="shared" ref="O1538:S1538" si="4379">O1539+O1552+O1557+O1577+O1598+O1607+O1612</f>
        <v>88891.091</v>
      </c>
      <c r="P1538" s="17">
        <f t="shared" si="4379"/>
        <v>32677.599999999999</v>
      </c>
      <c r="Q1538" s="17">
        <f t="shared" si="4379"/>
        <v>-44234</v>
      </c>
      <c r="R1538" s="17">
        <f t="shared" si="4379"/>
        <v>0</v>
      </c>
      <c r="S1538" s="17">
        <f t="shared" si="4379"/>
        <v>0</v>
      </c>
      <c r="T1538" s="17">
        <f t="shared" si="4218"/>
        <v>4096179.5909999995</v>
      </c>
      <c r="U1538" s="17">
        <f t="shared" si="4219"/>
        <v>3883913.4</v>
      </c>
      <c r="V1538" s="17">
        <f t="shared" si="4220"/>
        <v>3623919.4000000004</v>
      </c>
      <c r="W1538" s="17">
        <f t="shared" ref="W1538:AB1538" si="4380">W1539+W1552+W1557+W1577+W1598+W1607+W1612</f>
        <v>907.59799999999996</v>
      </c>
      <c r="X1538" s="17">
        <f t="shared" si="4380"/>
        <v>0</v>
      </c>
      <c r="Y1538" s="17">
        <f t="shared" si="4380"/>
        <v>0</v>
      </c>
      <c r="Z1538" s="17">
        <f t="shared" si="4380"/>
        <v>-2359.9079999999999</v>
      </c>
      <c r="AA1538" s="17">
        <f t="shared" si="4380"/>
        <v>0</v>
      </c>
      <c r="AB1538" s="17">
        <f t="shared" si="4380"/>
        <v>0</v>
      </c>
      <c r="AC1538" s="17">
        <f t="shared" si="4225"/>
        <v>4094727.281</v>
      </c>
      <c r="AD1538" s="17">
        <f t="shared" si="4226"/>
        <v>3883913.4</v>
      </c>
      <c r="AE1538" s="17">
        <f t="shared" si="4227"/>
        <v>3623919.4000000004</v>
      </c>
      <c r="AF1538" s="17">
        <f t="shared" ref="AF1538:AH1538" si="4381">AF1539+AF1552+AF1557+AF1577+AF1598+AF1607+AF1612</f>
        <v>-24189.616000000002</v>
      </c>
      <c r="AG1538" s="17">
        <f t="shared" si="4381"/>
        <v>73314.36</v>
      </c>
      <c r="AH1538" s="17">
        <f t="shared" si="4381"/>
        <v>-209400</v>
      </c>
      <c r="AI1538" s="17">
        <f t="shared" si="4166"/>
        <v>4070537.665</v>
      </c>
      <c r="AJ1538" s="17">
        <f t="shared" si="4167"/>
        <v>3957227.76</v>
      </c>
      <c r="AK1538" s="17">
        <f t="shared" si="4168"/>
        <v>3414519.4000000004</v>
      </c>
      <c r="AL1538" s="17">
        <f t="shared" ref="AL1538" si="4382">AL1539+AL1552+AL1557+AL1577+AL1598+AL1607+AL1612</f>
        <v>0</v>
      </c>
      <c r="AM1538" s="17">
        <f t="shared" si="4169"/>
        <v>4070537.665</v>
      </c>
      <c r="AN1538" s="17">
        <f t="shared" ref="AN1538:AP1538" si="4383">AN1539+AN1552+AN1557+AN1577+AN1598+AN1607+AN1612</f>
        <v>-15479.960999999999</v>
      </c>
      <c r="AO1538" s="17">
        <f t="shared" si="4383"/>
        <v>0</v>
      </c>
      <c r="AP1538" s="17">
        <f t="shared" si="4383"/>
        <v>0</v>
      </c>
      <c r="AQ1538" s="17">
        <f t="shared" si="4355"/>
        <v>4055057.7039999999</v>
      </c>
      <c r="AR1538" s="17">
        <f t="shared" si="4356"/>
        <v>3957227.76</v>
      </c>
      <c r="AS1538" s="17">
        <f t="shared" si="4357"/>
        <v>3414519.4000000004</v>
      </c>
      <c r="AT1538" s="17">
        <f t="shared" ref="AT1538:AV1538" si="4384">AT1539+AT1552+AT1557+AT1577+AT1598+AT1607+AT1612</f>
        <v>0</v>
      </c>
      <c r="AU1538" s="17">
        <f t="shared" si="4384"/>
        <v>0</v>
      </c>
      <c r="AV1538" s="17">
        <f t="shared" si="4384"/>
        <v>0</v>
      </c>
      <c r="AW1538" s="17">
        <f t="shared" si="4358"/>
        <v>4055057.7039999999</v>
      </c>
      <c r="AX1538" s="17">
        <f t="shared" si="4359"/>
        <v>3957227.76</v>
      </c>
      <c r="AY1538" s="17">
        <f t="shared" si="4360"/>
        <v>3414519.4000000004</v>
      </c>
      <c r="AZ1538" s="17">
        <f t="shared" ref="AZ1538:BB1538" si="4385">AZ1539+AZ1552+AZ1557+AZ1577+AZ1598+AZ1607+AZ1612</f>
        <v>2856.6869999999999</v>
      </c>
      <c r="BA1538" s="17">
        <f t="shared" si="4385"/>
        <v>203.27199999999999</v>
      </c>
      <c r="BB1538" s="17">
        <f t="shared" si="4385"/>
        <v>12920.5</v>
      </c>
      <c r="BC1538" s="17">
        <f t="shared" si="4329"/>
        <v>4057914.3909999998</v>
      </c>
      <c r="BD1538" s="17">
        <f t="shared" si="4330"/>
        <v>3957431.0319999997</v>
      </c>
      <c r="BE1538" s="17">
        <f t="shared" si="4331"/>
        <v>3427439.9000000004</v>
      </c>
      <c r="BF1538" s="17">
        <f t="shared" ref="BF1538:BH1538" si="4386">BF1539+BF1552+BF1557+BF1577+BF1598+BF1607+BF1612</f>
        <v>0</v>
      </c>
      <c r="BG1538" s="17">
        <f t="shared" si="4386"/>
        <v>0</v>
      </c>
      <c r="BH1538" s="17">
        <f t="shared" si="4386"/>
        <v>0</v>
      </c>
      <c r="BI1538" s="18">
        <f t="shared" si="4326"/>
        <v>4057914.3909999998</v>
      </c>
      <c r="BJ1538" s="18">
        <f t="shared" si="4327"/>
        <v>3957431.0319999997</v>
      </c>
      <c r="BK1538" s="18">
        <f t="shared" si="4328"/>
        <v>3427439.9000000004</v>
      </c>
      <c r="BL1538" s="17">
        <f t="shared" ref="BL1538:BN1538" si="4387">BL1539+BL1552+BL1557+BL1577+BL1598+BL1607+BL1612</f>
        <v>-50154.123999999996</v>
      </c>
      <c r="BM1538" s="17">
        <f t="shared" si="4387"/>
        <v>77822.784</v>
      </c>
      <c r="BN1538" s="17">
        <f t="shared" si="4387"/>
        <v>0</v>
      </c>
      <c r="BO1538" s="17">
        <f t="shared" si="4273"/>
        <v>4007760.267</v>
      </c>
      <c r="BP1538" s="17">
        <f t="shared" si="4274"/>
        <v>4035253.8159999996</v>
      </c>
      <c r="BQ1538" s="17">
        <f t="shared" si="4275"/>
        <v>3427439.9000000004</v>
      </c>
      <c r="BR1538" s="17">
        <f t="shared" ref="BR1538:BT1538" si="4388">BR1539+BR1552+BR1557+BR1577+BR1598+BR1607+BR1612</f>
        <v>0</v>
      </c>
      <c r="BS1538" s="17">
        <f t="shared" si="4388"/>
        <v>0</v>
      </c>
      <c r="BT1538" s="17">
        <f t="shared" si="4388"/>
        <v>0</v>
      </c>
      <c r="BU1538" s="17">
        <f t="shared" si="4270"/>
        <v>4007760.267</v>
      </c>
      <c r="BV1538" s="17">
        <f t="shared" si="4271"/>
        <v>4035253.8159999996</v>
      </c>
      <c r="BW1538" s="17">
        <f t="shared" si="4272"/>
        <v>3427439.9000000004</v>
      </c>
      <c r="BX1538" s="17">
        <f t="shared" ref="BX1538:BZ1538" si="4389">BX1539+BX1552+BX1557+BX1577+BX1598+BX1607+BX1612</f>
        <v>11782.351999999999</v>
      </c>
      <c r="BY1538" s="17">
        <f t="shared" si="4389"/>
        <v>0</v>
      </c>
      <c r="BZ1538" s="17">
        <f t="shared" si="4389"/>
        <v>0</v>
      </c>
      <c r="CA1538" s="17">
        <f t="shared" si="4243"/>
        <v>4019542.6189999999</v>
      </c>
      <c r="CB1538" s="17">
        <f t="shared" si="4244"/>
        <v>4035253.8159999996</v>
      </c>
      <c r="CC1538" s="17">
        <f t="shared" si="4245"/>
        <v>3427439.9000000004</v>
      </c>
      <c r="CD1538" s="17">
        <f t="shared" si="4377"/>
        <v>0</v>
      </c>
      <c r="CE1538" s="26"/>
      <c r="CF1538" s="33"/>
      <c r="CG1538" s="37"/>
      <c r="CH1538" s="37"/>
      <c r="CI1538" s="37"/>
      <c r="CJ1538" s="37"/>
      <c r="CK1538" s="37"/>
      <c r="CL1538" s="37"/>
      <c r="CM1538" s="37"/>
      <c r="CN1538" s="37"/>
      <c r="CO1538" s="37"/>
      <c r="CP1538" s="37"/>
      <c r="CQ1538" s="37"/>
      <c r="CR1538" s="37"/>
      <c r="CS1538" s="37"/>
      <c r="CT1538" s="37"/>
      <c r="CU1538" s="37"/>
      <c r="CV1538" s="37"/>
      <c r="CW1538" s="37"/>
      <c r="CX1538" s="37"/>
      <c r="CY1538" s="37"/>
      <c r="CZ1538" s="37"/>
      <c r="DA1538" s="37"/>
      <c r="DB1538" s="37"/>
      <c r="DC1538" s="37"/>
      <c r="DD1538" s="37"/>
      <c r="DE1538" s="37"/>
      <c r="DF1538" s="37"/>
      <c r="DG1538" s="37"/>
      <c r="DH1538" s="37"/>
      <c r="DI1538" s="37"/>
      <c r="DJ1538" s="37"/>
      <c r="DK1538" s="37"/>
      <c r="DL1538" s="37"/>
      <c r="DM1538" s="37"/>
      <c r="DN1538" s="37"/>
      <c r="DO1538" s="37"/>
    </row>
    <row r="1539" spans="1:119" ht="46.8" x14ac:dyDescent="0.3">
      <c r="A1539" s="41" t="s">
        <v>264</v>
      </c>
      <c r="B1539" s="39"/>
      <c r="C1539" s="41"/>
      <c r="D1539" s="41"/>
      <c r="E1539" s="14" t="s">
        <v>1045</v>
      </c>
      <c r="F1539" s="18">
        <f t="shared" ref="F1539:K1539" si="4390">F1540+F1544+F1548</f>
        <v>1881532</v>
      </c>
      <c r="G1539" s="18">
        <f t="shared" si="4390"/>
        <v>1892365.3</v>
      </c>
      <c r="H1539" s="18">
        <f t="shared" si="4390"/>
        <v>1891368.4</v>
      </c>
      <c r="I1539" s="18">
        <f t="shared" si="4390"/>
        <v>270479.5</v>
      </c>
      <c r="J1539" s="18">
        <f t="shared" si="4390"/>
        <v>286376.90000000002</v>
      </c>
      <c r="K1539" s="18">
        <f t="shared" si="4390"/>
        <v>373194.30000000005</v>
      </c>
      <c r="L1539" s="18">
        <f t="shared" si="4280"/>
        <v>2152011.5</v>
      </c>
      <c r="M1539" s="18">
        <f t="shared" si="4281"/>
        <v>2178742.2000000002</v>
      </c>
      <c r="N1539" s="18">
        <f t="shared" si="4282"/>
        <v>2264562.7000000002</v>
      </c>
      <c r="O1539" s="18">
        <f t="shared" ref="O1539:S1539" si="4391">O1540+O1544+O1548</f>
        <v>5854.7510000000002</v>
      </c>
      <c r="P1539" s="18">
        <f t="shared" si="4391"/>
        <v>0</v>
      </c>
      <c r="Q1539" s="18">
        <f t="shared" si="4391"/>
        <v>0</v>
      </c>
      <c r="R1539" s="18">
        <f t="shared" si="4391"/>
        <v>0</v>
      </c>
      <c r="S1539" s="18">
        <f t="shared" si="4391"/>
        <v>0</v>
      </c>
      <c r="T1539" s="18">
        <f t="shared" si="4218"/>
        <v>2157866.2510000002</v>
      </c>
      <c r="U1539" s="18">
        <f t="shared" si="4219"/>
        <v>2178742.2000000002</v>
      </c>
      <c r="V1539" s="18">
        <f t="shared" si="4220"/>
        <v>2264562.7000000002</v>
      </c>
      <c r="W1539" s="18">
        <f t="shared" ref="W1539:CD1539" si="4392">W1540+W1544+W1548</f>
        <v>-1452.31</v>
      </c>
      <c r="X1539" s="18">
        <f t="shared" ref="X1539:AB1539" si="4393">X1540+X1544+X1548</f>
        <v>0</v>
      </c>
      <c r="Y1539" s="18">
        <f t="shared" si="4393"/>
        <v>0</v>
      </c>
      <c r="Z1539" s="18">
        <f t="shared" si="4393"/>
        <v>0</v>
      </c>
      <c r="AA1539" s="18">
        <f t="shared" si="4393"/>
        <v>0</v>
      </c>
      <c r="AB1539" s="18">
        <f t="shared" si="4393"/>
        <v>0</v>
      </c>
      <c r="AC1539" s="18">
        <f t="shared" si="4225"/>
        <v>2156413.9410000001</v>
      </c>
      <c r="AD1539" s="18">
        <f t="shared" si="4226"/>
        <v>2178742.2000000002</v>
      </c>
      <c r="AE1539" s="18">
        <f t="shared" si="4227"/>
        <v>2264562.7000000002</v>
      </c>
      <c r="AF1539" s="18">
        <f t="shared" ref="AF1539:AH1539" si="4394">AF1540+AF1544+AF1548</f>
        <v>131.9060000000004</v>
      </c>
      <c r="AG1539" s="18">
        <f t="shared" si="4394"/>
        <v>0</v>
      </c>
      <c r="AH1539" s="18">
        <f t="shared" si="4394"/>
        <v>0</v>
      </c>
      <c r="AI1539" s="18">
        <f t="shared" si="4166"/>
        <v>2156545.8470000001</v>
      </c>
      <c r="AJ1539" s="18">
        <f t="shared" si="4167"/>
        <v>2178742.2000000002</v>
      </c>
      <c r="AK1539" s="18">
        <f t="shared" si="4168"/>
        <v>2264562.7000000002</v>
      </c>
      <c r="AL1539" s="18">
        <f t="shared" ref="AL1539" si="4395">AL1540+AL1544+AL1548</f>
        <v>0</v>
      </c>
      <c r="AM1539" s="18">
        <f t="shared" si="4169"/>
        <v>2156545.8470000001</v>
      </c>
      <c r="AN1539" s="18">
        <f t="shared" ref="AN1539:AP1539" si="4396">AN1540+AN1544+AN1548</f>
        <v>-7428.7109999999993</v>
      </c>
      <c r="AO1539" s="18">
        <f t="shared" si="4396"/>
        <v>0</v>
      </c>
      <c r="AP1539" s="18">
        <f t="shared" si="4396"/>
        <v>0</v>
      </c>
      <c r="AQ1539" s="18">
        <f t="shared" si="4355"/>
        <v>2149117.1359999999</v>
      </c>
      <c r="AR1539" s="18">
        <f t="shared" si="4356"/>
        <v>2178742.2000000002</v>
      </c>
      <c r="AS1539" s="18">
        <f t="shared" si="4357"/>
        <v>2264562.7000000002</v>
      </c>
      <c r="AT1539" s="18">
        <f t="shared" ref="AT1539:AV1539" si="4397">AT1540+AT1544+AT1548</f>
        <v>0</v>
      </c>
      <c r="AU1539" s="18">
        <f t="shared" si="4397"/>
        <v>0</v>
      </c>
      <c r="AV1539" s="18">
        <f t="shared" si="4397"/>
        <v>0</v>
      </c>
      <c r="AW1539" s="18">
        <f t="shared" si="4358"/>
        <v>2149117.1359999999</v>
      </c>
      <c r="AX1539" s="18">
        <f t="shared" si="4359"/>
        <v>2178742.2000000002</v>
      </c>
      <c r="AY1539" s="18">
        <f t="shared" si="4360"/>
        <v>2264562.7000000002</v>
      </c>
      <c r="AZ1539" s="18">
        <f t="shared" ref="AZ1539:BB1539" si="4398">AZ1540+AZ1544+AZ1548</f>
        <v>-2876.8469999999998</v>
      </c>
      <c r="BA1539" s="18">
        <f t="shared" si="4398"/>
        <v>0</v>
      </c>
      <c r="BB1539" s="18">
        <f t="shared" si="4398"/>
        <v>0</v>
      </c>
      <c r="BC1539" s="18">
        <f t="shared" si="4329"/>
        <v>2146240.2889999999</v>
      </c>
      <c r="BD1539" s="18">
        <f t="shared" si="4330"/>
        <v>2178742.2000000002</v>
      </c>
      <c r="BE1539" s="18">
        <f t="shared" si="4331"/>
        <v>2264562.7000000002</v>
      </c>
      <c r="BF1539" s="18">
        <f t="shared" ref="BF1539:BH1539" si="4399">BF1540+BF1544+BF1548</f>
        <v>0</v>
      </c>
      <c r="BG1539" s="18">
        <f t="shared" si="4399"/>
        <v>0</v>
      </c>
      <c r="BH1539" s="18">
        <f t="shared" si="4399"/>
        <v>0</v>
      </c>
      <c r="BI1539" s="18">
        <f t="shared" si="4326"/>
        <v>2146240.2889999999</v>
      </c>
      <c r="BJ1539" s="18">
        <f t="shared" si="4327"/>
        <v>2178742.2000000002</v>
      </c>
      <c r="BK1539" s="18">
        <f t="shared" si="4328"/>
        <v>2264562.7000000002</v>
      </c>
      <c r="BL1539" s="18">
        <f t="shared" ref="BL1539:BN1539" si="4400">BL1540+BL1544+BL1548</f>
        <v>-3453.0279999999998</v>
      </c>
      <c r="BM1539" s="18">
        <f t="shared" si="4400"/>
        <v>0</v>
      </c>
      <c r="BN1539" s="18">
        <f t="shared" si="4400"/>
        <v>0</v>
      </c>
      <c r="BO1539" s="18">
        <f t="shared" si="4273"/>
        <v>2142787.2609999999</v>
      </c>
      <c r="BP1539" s="18">
        <f t="shared" si="4274"/>
        <v>2178742.2000000002</v>
      </c>
      <c r="BQ1539" s="18">
        <f t="shared" si="4275"/>
        <v>2264562.7000000002</v>
      </c>
      <c r="BR1539" s="18">
        <f t="shared" ref="BR1539:BT1539" si="4401">BR1540+BR1544+BR1548</f>
        <v>0</v>
      </c>
      <c r="BS1539" s="18">
        <f t="shared" si="4401"/>
        <v>0</v>
      </c>
      <c r="BT1539" s="18">
        <f t="shared" si="4401"/>
        <v>0</v>
      </c>
      <c r="BU1539" s="18">
        <f t="shared" si="4270"/>
        <v>2142787.2609999999</v>
      </c>
      <c r="BV1539" s="18">
        <f t="shared" si="4271"/>
        <v>2178742.2000000002</v>
      </c>
      <c r="BW1539" s="18">
        <f t="shared" si="4272"/>
        <v>2264562.7000000002</v>
      </c>
      <c r="BX1539" s="18">
        <f t="shared" ref="BX1539:BZ1539" si="4402">BX1540+BX1544+BX1548</f>
        <v>-3364.3760000000002</v>
      </c>
      <c r="BY1539" s="18">
        <f t="shared" si="4402"/>
        <v>0</v>
      </c>
      <c r="BZ1539" s="18">
        <f t="shared" si="4402"/>
        <v>0</v>
      </c>
      <c r="CA1539" s="18">
        <f t="shared" si="4243"/>
        <v>2139422.8849999998</v>
      </c>
      <c r="CB1539" s="18">
        <f t="shared" si="4244"/>
        <v>2178742.2000000002</v>
      </c>
      <c r="CC1539" s="18">
        <f t="shared" si="4245"/>
        <v>2264562.7000000002</v>
      </c>
      <c r="CD1539" s="18">
        <f t="shared" si="4392"/>
        <v>0</v>
      </c>
      <c r="CE1539" s="27"/>
      <c r="CF1539" s="33"/>
    </row>
    <row r="1540" spans="1:119" x14ac:dyDescent="0.3">
      <c r="A1540" s="41" t="s">
        <v>259</v>
      </c>
      <c r="B1540" s="39"/>
      <c r="C1540" s="41"/>
      <c r="D1540" s="41"/>
      <c r="E1540" s="14" t="s">
        <v>682</v>
      </c>
      <c r="F1540" s="18">
        <f t="shared" ref="F1540:K1542" si="4403">F1541</f>
        <v>1778522.9</v>
      </c>
      <c r="G1540" s="18">
        <f t="shared" si="4403"/>
        <v>1789356.2</v>
      </c>
      <c r="H1540" s="18">
        <f t="shared" si="4403"/>
        <v>1788359.2999999998</v>
      </c>
      <c r="I1540" s="18">
        <f t="shared" si="4403"/>
        <v>270479.5</v>
      </c>
      <c r="J1540" s="18">
        <f t="shared" si="4403"/>
        <v>286376.90000000002</v>
      </c>
      <c r="K1540" s="18">
        <f t="shared" si="4403"/>
        <v>373194.30000000005</v>
      </c>
      <c r="L1540" s="18">
        <f t="shared" si="4280"/>
        <v>2049002.4</v>
      </c>
      <c r="M1540" s="18">
        <f t="shared" si="4281"/>
        <v>2075733.1</v>
      </c>
      <c r="N1540" s="18">
        <f t="shared" si="4282"/>
        <v>2161553.5999999996</v>
      </c>
      <c r="O1540" s="18">
        <f t="shared" ref="O1540:S1542" si="4404">O1541</f>
        <v>5854.7510000000002</v>
      </c>
      <c r="P1540" s="18">
        <f t="shared" si="4404"/>
        <v>0</v>
      </c>
      <c r="Q1540" s="18">
        <f t="shared" si="4404"/>
        <v>0</v>
      </c>
      <c r="R1540" s="18">
        <f t="shared" si="4404"/>
        <v>0</v>
      </c>
      <c r="S1540" s="18">
        <f t="shared" si="4404"/>
        <v>0</v>
      </c>
      <c r="T1540" s="18">
        <f t="shared" si="4218"/>
        <v>2054857.1509999998</v>
      </c>
      <c r="U1540" s="18">
        <f t="shared" si="4219"/>
        <v>2075733.1</v>
      </c>
      <c r="V1540" s="18">
        <f t="shared" si="4220"/>
        <v>2161553.5999999996</v>
      </c>
      <c r="W1540" s="18">
        <f t="shared" ref="W1540:CD1542" si="4405">W1541</f>
        <v>-1452.31</v>
      </c>
      <c r="X1540" s="18">
        <f t="shared" si="4405"/>
        <v>0</v>
      </c>
      <c r="Y1540" s="18">
        <f t="shared" si="4405"/>
        <v>0</v>
      </c>
      <c r="Z1540" s="18">
        <f t="shared" si="4405"/>
        <v>0</v>
      </c>
      <c r="AA1540" s="18">
        <f t="shared" si="4405"/>
        <v>0</v>
      </c>
      <c r="AB1540" s="18">
        <f t="shared" si="4405"/>
        <v>0</v>
      </c>
      <c r="AC1540" s="18">
        <f t="shared" si="4225"/>
        <v>2053404.8409999998</v>
      </c>
      <c r="AD1540" s="18">
        <f t="shared" si="4226"/>
        <v>2075733.1</v>
      </c>
      <c r="AE1540" s="18">
        <f t="shared" si="4227"/>
        <v>2161553.5999999996</v>
      </c>
      <c r="AF1540" s="18">
        <f t="shared" si="4405"/>
        <v>3187.8450000000003</v>
      </c>
      <c r="AG1540" s="18">
        <f t="shared" si="4405"/>
        <v>0</v>
      </c>
      <c r="AH1540" s="18">
        <f t="shared" si="4405"/>
        <v>0</v>
      </c>
      <c r="AI1540" s="18">
        <f t="shared" si="4166"/>
        <v>2056592.6859999998</v>
      </c>
      <c r="AJ1540" s="18">
        <f t="shared" si="4167"/>
        <v>2075733.1</v>
      </c>
      <c r="AK1540" s="18">
        <f t="shared" si="4168"/>
        <v>2161553.5999999996</v>
      </c>
      <c r="AL1540" s="18">
        <f t="shared" si="4405"/>
        <v>0</v>
      </c>
      <c r="AM1540" s="18">
        <f t="shared" si="4169"/>
        <v>2056592.6859999998</v>
      </c>
      <c r="AN1540" s="18">
        <f t="shared" si="4405"/>
        <v>-567.2800000000002</v>
      </c>
      <c r="AO1540" s="18">
        <f t="shared" si="4405"/>
        <v>0</v>
      </c>
      <c r="AP1540" s="18">
        <f t="shared" si="4405"/>
        <v>0</v>
      </c>
      <c r="AQ1540" s="18">
        <f t="shared" si="4355"/>
        <v>2056025.4059999997</v>
      </c>
      <c r="AR1540" s="18">
        <f t="shared" si="4356"/>
        <v>2075733.1</v>
      </c>
      <c r="AS1540" s="18">
        <f t="shared" si="4357"/>
        <v>2161553.5999999996</v>
      </c>
      <c r="AT1540" s="18">
        <f t="shared" si="4405"/>
        <v>0</v>
      </c>
      <c r="AU1540" s="18">
        <f t="shared" si="4405"/>
        <v>0</v>
      </c>
      <c r="AV1540" s="18">
        <f t="shared" si="4405"/>
        <v>0</v>
      </c>
      <c r="AW1540" s="18">
        <f t="shared" si="4358"/>
        <v>2056025.4059999997</v>
      </c>
      <c r="AX1540" s="18">
        <f t="shared" si="4359"/>
        <v>2075733.1</v>
      </c>
      <c r="AY1540" s="18">
        <f t="shared" si="4360"/>
        <v>2161553.5999999996</v>
      </c>
      <c r="AZ1540" s="18">
        <f t="shared" si="4405"/>
        <v>-1109.356</v>
      </c>
      <c r="BA1540" s="18">
        <f t="shared" si="4405"/>
        <v>0</v>
      </c>
      <c r="BB1540" s="18">
        <f t="shared" si="4405"/>
        <v>0</v>
      </c>
      <c r="BC1540" s="18">
        <f t="shared" si="4329"/>
        <v>2054916.0499999998</v>
      </c>
      <c r="BD1540" s="18">
        <f t="shared" si="4330"/>
        <v>2075733.1</v>
      </c>
      <c r="BE1540" s="18">
        <f t="shared" si="4331"/>
        <v>2161553.5999999996</v>
      </c>
      <c r="BF1540" s="18">
        <f t="shared" si="4405"/>
        <v>0</v>
      </c>
      <c r="BG1540" s="18">
        <f t="shared" si="4405"/>
        <v>0</v>
      </c>
      <c r="BH1540" s="18">
        <f t="shared" si="4405"/>
        <v>0</v>
      </c>
      <c r="BI1540" s="18">
        <f t="shared" si="4326"/>
        <v>2054916.0499999998</v>
      </c>
      <c r="BJ1540" s="18">
        <f t="shared" si="4327"/>
        <v>2075733.1</v>
      </c>
      <c r="BK1540" s="18">
        <f t="shared" si="4328"/>
        <v>2161553.5999999996</v>
      </c>
      <c r="BL1540" s="18">
        <f t="shared" si="4405"/>
        <v>-1316.1489999999999</v>
      </c>
      <c r="BM1540" s="18">
        <f t="shared" si="4405"/>
        <v>0</v>
      </c>
      <c r="BN1540" s="18">
        <f t="shared" si="4405"/>
        <v>0</v>
      </c>
      <c r="BO1540" s="18">
        <f t="shared" si="4273"/>
        <v>2053599.9009999998</v>
      </c>
      <c r="BP1540" s="18">
        <f t="shared" si="4274"/>
        <v>2075733.1</v>
      </c>
      <c r="BQ1540" s="18">
        <f t="shared" si="4275"/>
        <v>2161553.5999999996</v>
      </c>
      <c r="BR1540" s="18">
        <f t="shared" si="4405"/>
        <v>0</v>
      </c>
      <c r="BS1540" s="18">
        <f t="shared" si="4405"/>
        <v>0</v>
      </c>
      <c r="BT1540" s="18">
        <f t="shared" si="4405"/>
        <v>0</v>
      </c>
      <c r="BU1540" s="18">
        <f t="shared" si="4270"/>
        <v>2053599.9009999998</v>
      </c>
      <c r="BV1540" s="18">
        <f t="shared" si="4271"/>
        <v>2075733.1</v>
      </c>
      <c r="BW1540" s="18">
        <f t="shared" si="4272"/>
        <v>2161553.5999999996</v>
      </c>
      <c r="BX1540" s="18">
        <f t="shared" si="4405"/>
        <v>-3325.4270000000001</v>
      </c>
      <c r="BY1540" s="18">
        <f t="shared" si="4405"/>
        <v>0</v>
      </c>
      <c r="BZ1540" s="18">
        <f t="shared" si="4405"/>
        <v>0</v>
      </c>
      <c r="CA1540" s="18">
        <f t="shared" si="4243"/>
        <v>2050274.4739999999</v>
      </c>
      <c r="CB1540" s="18">
        <f t="shared" si="4244"/>
        <v>2075733.1</v>
      </c>
      <c r="CC1540" s="18">
        <f t="shared" si="4245"/>
        <v>2161553.5999999996</v>
      </c>
      <c r="CD1540" s="18">
        <f t="shared" si="4405"/>
        <v>0</v>
      </c>
      <c r="CE1540" s="27"/>
      <c r="CF1540" s="33"/>
    </row>
    <row r="1541" spans="1:119" ht="31.2" x14ac:dyDescent="0.3">
      <c r="A1541" s="41" t="s">
        <v>259</v>
      </c>
      <c r="B1541" s="39">
        <v>200</v>
      </c>
      <c r="C1541" s="41"/>
      <c r="D1541" s="41"/>
      <c r="E1541" s="14" t="s">
        <v>551</v>
      </c>
      <c r="F1541" s="18">
        <f t="shared" si="4403"/>
        <v>1778522.9</v>
      </c>
      <c r="G1541" s="18">
        <f t="shared" si="4403"/>
        <v>1789356.2</v>
      </c>
      <c r="H1541" s="18">
        <f t="shared" si="4403"/>
        <v>1788359.2999999998</v>
      </c>
      <c r="I1541" s="18">
        <f t="shared" si="4403"/>
        <v>270479.5</v>
      </c>
      <c r="J1541" s="18">
        <f t="shared" si="4403"/>
        <v>286376.90000000002</v>
      </c>
      <c r="K1541" s="18">
        <f t="shared" si="4403"/>
        <v>373194.30000000005</v>
      </c>
      <c r="L1541" s="18">
        <f t="shared" si="4280"/>
        <v>2049002.4</v>
      </c>
      <c r="M1541" s="18">
        <f t="shared" si="4281"/>
        <v>2075733.1</v>
      </c>
      <c r="N1541" s="18">
        <f t="shared" si="4282"/>
        <v>2161553.5999999996</v>
      </c>
      <c r="O1541" s="18">
        <f t="shared" si="4404"/>
        <v>5854.7510000000002</v>
      </c>
      <c r="P1541" s="18">
        <f t="shared" si="4404"/>
        <v>0</v>
      </c>
      <c r="Q1541" s="18">
        <f t="shared" si="4404"/>
        <v>0</v>
      </c>
      <c r="R1541" s="18">
        <f t="shared" si="4404"/>
        <v>0</v>
      </c>
      <c r="S1541" s="18">
        <f t="shared" si="4404"/>
        <v>0</v>
      </c>
      <c r="T1541" s="18">
        <f t="shared" si="4218"/>
        <v>2054857.1509999998</v>
      </c>
      <c r="U1541" s="18">
        <f t="shared" si="4219"/>
        <v>2075733.1</v>
      </c>
      <c r="V1541" s="18">
        <f t="shared" si="4220"/>
        <v>2161553.5999999996</v>
      </c>
      <c r="W1541" s="18">
        <f t="shared" si="4405"/>
        <v>-1452.31</v>
      </c>
      <c r="X1541" s="18">
        <f t="shared" si="4405"/>
        <v>0</v>
      </c>
      <c r="Y1541" s="18">
        <f t="shared" si="4405"/>
        <v>0</v>
      </c>
      <c r="Z1541" s="18">
        <f t="shared" si="4405"/>
        <v>0</v>
      </c>
      <c r="AA1541" s="18">
        <f t="shared" si="4405"/>
        <v>0</v>
      </c>
      <c r="AB1541" s="18">
        <f t="shared" si="4405"/>
        <v>0</v>
      </c>
      <c r="AC1541" s="18">
        <f t="shared" si="4225"/>
        <v>2053404.8409999998</v>
      </c>
      <c r="AD1541" s="18">
        <f t="shared" si="4226"/>
        <v>2075733.1</v>
      </c>
      <c r="AE1541" s="18">
        <f t="shared" si="4227"/>
        <v>2161553.5999999996</v>
      </c>
      <c r="AF1541" s="18">
        <f t="shared" si="4405"/>
        <v>3187.8450000000003</v>
      </c>
      <c r="AG1541" s="18">
        <f t="shared" si="4405"/>
        <v>0</v>
      </c>
      <c r="AH1541" s="18">
        <f t="shared" si="4405"/>
        <v>0</v>
      </c>
      <c r="AI1541" s="18">
        <f t="shared" si="4166"/>
        <v>2056592.6859999998</v>
      </c>
      <c r="AJ1541" s="18">
        <f t="shared" si="4167"/>
        <v>2075733.1</v>
      </c>
      <c r="AK1541" s="18">
        <f t="shared" si="4168"/>
        <v>2161553.5999999996</v>
      </c>
      <c r="AL1541" s="18">
        <f t="shared" si="4405"/>
        <v>0</v>
      </c>
      <c r="AM1541" s="18">
        <f t="shared" si="4169"/>
        <v>2056592.6859999998</v>
      </c>
      <c r="AN1541" s="18">
        <f t="shared" si="4405"/>
        <v>-567.2800000000002</v>
      </c>
      <c r="AO1541" s="18">
        <f t="shared" si="4405"/>
        <v>0</v>
      </c>
      <c r="AP1541" s="18">
        <f t="shared" si="4405"/>
        <v>0</v>
      </c>
      <c r="AQ1541" s="18">
        <f t="shared" si="4355"/>
        <v>2056025.4059999997</v>
      </c>
      <c r="AR1541" s="18">
        <f t="shared" si="4356"/>
        <v>2075733.1</v>
      </c>
      <c r="AS1541" s="18">
        <f t="shared" si="4357"/>
        <v>2161553.5999999996</v>
      </c>
      <c r="AT1541" s="18">
        <f t="shared" si="4405"/>
        <v>0</v>
      </c>
      <c r="AU1541" s="18">
        <f t="shared" si="4405"/>
        <v>0</v>
      </c>
      <c r="AV1541" s="18">
        <f t="shared" si="4405"/>
        <v>0</v>
      </c>
      <c r="AW1541" s="18">
        <f t="shared" si="4358"/>
        <v>2056025.4059999997</v>
      </c>
      <c r="AX1541" s="18">
        <f t="shared" si="4359"/>
        <v>2075733.1</v>
      </c>
      <c r="AY1541" s="18">
        <f t="shared" si="4360"/>
        <v>2161553.5999999996</v>
      </c>
      <c r="AZ1541" s="18">
        <f t="shared" si="4405"/>
        <v>-1109.356</v>
      </c>
      <c r="BA1541" s="18">
        <f t="shared" si="4405"/>
        <v>0</v>
      </c>
      <c r="BB1541" s="18">
        <f t="shared" si="4405"/>
        <v>0</v>
      </c>
      <c r="BC1541" s="18">
        <f t="shared" si="4329"/>
        <v>2054916.0499999998</v>
      </c>
      <c r="BD1541" s="18">
        <f t="shared" si="4330"/>
        <v>2075733.1</v>
      </c>
      <c r="BE1541" s="18">
        <f t="shared" si="4331"/>
        <v>2161553.5999999996</v>
      </c>
      <c r="BF1541" s="18">
        <f t="shared" si="4405"/>
        <v>0</v>
      </c>
      <c r="BG1541" s="18">
        <f t="shared" si="4405"/>
        <v>0</v>
      </c>
      <c r="BH1541" s="18">
        <f t="shared" si="4405"/>
        <v>0</v>
      </c>
      <c r="BI1541" s="18">
        <f t="shared" si="4326"/>
        <v>2054916.0499999998</v>
      </c>
      <c r="BJ1541" s="18">
        <f t="shared" si="4327"/>
        <v>2075733.1</v>
      </c>
      <c r="BK1541" s="18">
        <f t="shared" si="4328"/>
        <v>2161553.5999999996</v>
      </c>
      <c r="BL1541" s="18">
        <f t="shared" si="4405"/>
        <v>-1316.1489999999999</v>
      </c>
      <c r="BM1541" s="18">
        <f t="shared" si="4405"/>
        <v>0</v>
      </c>
      <c r="BN1541" s="18">
        <f t="shared" si="4405"/>
        <v>0</v>
      </c>
      <c r="BO1541" s="18">
        <f t="shared" si="4273"/>
        <v>2053599.9009999998</v>
      </c>
      <c r="BP1541" s="18">
        <f t="shared" si="4274"/>
        <v>2075733.1</v>
      </c>
      <c r="BQ1541" s="18">
        <f t="shared" si="4275"/>
        <v>2161553.5999999996</v>
      </c>
      <c r="BR1541" s="18">
        <f t="shared" si="4405"/>
        <v>0</v>
      </c>
      <c r="BS1541" s="18">
        <f t="shared" si="4405"/>
        <v>0</v>
      </c>
      <c r="BT1541" s="18">
        <f t="shared" si="4405"/>
        <v>0</v>
      </c>
      <c r="BU1541" s="18">
        <f t="shared" si="4270"/>
        <v>2053599.9009999998</v>
      </c>
      <c r="BV1541" s="18">
        <f t="shared" si="4271"/>
        <v>2075733.1</v>
      </c>
      <c r="BW1541" s="18">
        <f t="shared" si="4272"/>
        <v>2161553.5999999996</v>
      </c>
      <c r="BX1541" s="18">
        <f t="shared" si="4405"/>
        <v>-3325.4270000000001</v>
      </c>
      <c r="BY1541" s="18">
        <f t="shared" si="4405"/>
        <v>0</v>
      </c>
      <c r="BZ1541" s="18">
        <f t="shared" si="4405"/>
        <v>0</v>
      </c>
      <c r="CA1541" s="18">
        <f t="shared" si="4243"/>
        <v>2050274.4739999999</v>
      </c>
      <c r="CB1541" s="18">
        <f t="shared" si="4244"/>
        <v>2075733.1</v>
      </c>
      <c r="CC1541" s="18">
        <f t="shared" si="4245"/>
        <v>2161553.5999999996</v>
      </c>
      <c r="CD1541" s="18">
        <f t="shared" si="4405"/>
        <v>0</v>
      </c>
      <c r="CE1541" s="27"/>
      <c r="CF1541" s="33"/>
    </row>
    <row r="1542" spans="1:119" ht="46.8" x14ac:dyDescent="0.3">
      <c r="A1542" s="41" t="s">
        <v>259</v>
      </c>
      <c r="B1542" s="39">
        <v>240</v>
      </c>
      <c r="C1542" s="41"/>
      <c r="D1542" s="41"/>
      <c r="E1542" s="14" t="s">
        <v>559</v>
      </c>
      <c r="F1542" s="18">
        <f t="shared" si="4403"/>
        <v>1778522.9</v>
      </c>
      <c r="G1542" s="18">
        <f t="shared" si="4403"/>
        <v>1789356.2</v>
      </c>
      <c r="H1542" s="18">
        <f t="shared" si="4403"/>
        <v>1788359.2999999998</v>
      </c>
      <c r="I1542" s="18">
        <f t="shared" si="4403"/>
        <v>270479.5</v>
      </c>
      <c r="J1542" s="18">
        <f t="shared" si="4403"/>
        <v>286376.90000000002</v>
      </c>
      <c r="K1542" s="18">
        <f t="shared" si="4403"/>
        <v>373194.30000000005</v>
      </c>
      <c r="L1542" s="18">
        <f t="shared" si="4280"/>
        <v>2049002.4</v>
      </c>
      <c r="M1542" s="18">
        <f t="shared" si="4281"/>
        <v>2075733.1</v>
      </c>
      <c r="N1542" s="18">
        <f t="shared" si="4282"/>
        <v>2161553.5999999996</v>
      </c>
      <c r="O1542" s="18">
        <f t="shared" si="4404"/>
        <v>5854.7510000000002</v>
      </c>
      <c r="P1542" s="18">
        <f t="shared" si="4404"/>
        <v>0</v>
      </c>
      <c r="Q1542" s="18">
        <f t="shared" si="4404"/>
        <v>0</v>
      </c>
      <c r="R1542" s="18">
        <f t="shared" si="4404"/>
        <v>0</v>
      </c>
      <c r="S1542" s="18">
        <f t="shared" si="4404"/>
        <v>0</v>
      </c>
      <c r="T1542" s="18">
        <f t="shared" si="4218"/>
        <v>2054857.1509999998</v>
      </c>
      <c r="U1542" s="18">
        <f t="shared" si="4219"/>
        <v>2075733.1</v>
      </c>
      <c r="V1542" s="18">
        <f t="shared" si="4220"/>
        <v>2161553.5999999996</v>
      </c>
      <c r="W1542" s="18">
        <f t="shared" si="4405"/>
        <v>-1452.31</v>
      </c>
      <c r="X1542" s="18">
        <f t="shared" si="4405"/>
        <v>0</v>
      </c>
      <c r="Y1542" s="18">
        <f t="shared" si="4405"/>
        <v>0</v>
      </c>
      <c r="Z1542" s="18">
        <f t="shared" si="4405"/>
        <v>0</v>
      </c>
      <c r="AA1542" s="18">
        <f t="shared" si="4405"/>
        <v>0</v>
      </c>
      <c r="AB1542" s="18">
        <f t="shared" si="4405"/>
        <v>0</v>
      </c>
      <c r="AC1542" s="18">
        <f t="shared" si="4225"/>
        <v>2053404.8409999998</v>
      </c>
      <c r="AD1542" s="18">
        <f t="shared" si="4226"/>
        <v>2075733.1</v>
      </c>
      <c r="AE1542" s="18">
        <f t="shared" si="4227"/>
        <v>2161553.5999999996</v>
      </c>
      <c r="AF1542" s="18">
        <f t="shared" si="4405"/>
        <v>3187.8450000000003</v>
      </c>
      <c r="AG1542" s="18">
        <f t="shared" si="4405"/>
        <v>0</v>
      </c>
      <c r="AH1542" s="18">
        <f t="shared" si="4405"/>
        <v>0</v>
      </c>
      <c r="AI1542" s="18">
        <f t="shared" si="4166"/>
        <v>2056592.6859999998</v>
      </c>
      <c r="AJ1542" s="18">
        <f t="shared" si="4167"/>
        <v>2075733.1</v>
      </c>
      <c r="AK1542" s="18">
        <f t="shared" si="4168"/>
        <v>2161553.5999999996</v>
      </c>
      <c r="AL1542" s="18">
        <f t="shared" si="4405"/>
        <v>0</v>
      </c>
      <c r="AM1542" s="18">
        <f t="shared" si="4169"/>
        <v>2056592.6859999998</v>
      </c>
      <c r="AN1542" s="18">
        <f t="shared" si="4405"/>
        <v>-567.2800000000002</v>
      </c>
      <c r="AO1542" s="18">
        <f t="shared" si="4405"/>
        <v>0</v>
      </c>
      <c r="AP1542" s="18">
        <f t="shared" si="4405"/>
        <v>0</v>
      </c>
      <c r="AQ1542" s="18">
        <f t="shared" si="4355"/>
        <v>2056025.4059999997</v>
      </c>
      <c r="AR1542" s="18">
        <f t="shared" si="4356"/>
        <v>2075733.1</v>
      </c>
      <c r="AS1542" s="18">
        <f t="shared" si="4357"/>
        <v>2161553.5999999996</v>
      </c>
      <c r="AT1542" s="18">
        <f t="shared" si="4405"/>
        <v>0</v>
      </c>
      <c r="AU1542" s="18">
        <f t="shared" si="4405"/>
        <v>0</v>
      </c>
      <c r="AV1542" s="18">
        <f t="shared" si="4405"/>
        <v>0</v>
      </c>
      <c r="AW1542" s="18">
        <f t="shared" si="4358"/>
        <v>2056025.4059999997</v>
      </c>
      <c r="AX1542" s="18">
        <f t="shared" si="4359"/>
        <v>2075733.1</v>
      </c>
      <c r="AY1542" s="18">
        <f t="shared" si="4360"/>
        <v>2161553.5999999996</v>
      </c>
      <c r="AZ1542" s="18">
        <f t="shared" si="4405"/>
        <v>-1109.356</v>
      </c>
      <c r="BA1542" s="18">
        <f t="shared" si="4405"/>
        <v>0</v>
      </c>
      <c r="BB1542" s="18">
        <f t="shared" si="4405"/>
        <v>0</v>
      </c>
      <c r="BC1542" s="18">
        <f t="shared" si="4329"/>
        <v>2054916.0499999998</v>
      </c>
      <c r="BD1542" s="18">
        <f t="shared" si="4330"/>
        <v>2075733.1</v>
      </c>
      <c r="BE1542" s="18">
        <f t="shared" si="4331"/>
        <v>2161553.5999999996</v>
      </c>
      <c r="BF1542" s="18">
        <f t="shared" si="4405"/>
        <v>0</v>
      </c>
      <c r="BG1542" s="18">
        <f t="shared" si="4405"/>
        <v>0</v>
      </c>
      <c r="BH1542" s="18">
        <f t="shared" si="4405"/>
        <v>0</v>
      </c>
      <c r="BI1542" s="18">
        <f t="shared" si="4326"/>
        <v>2054916.0499999998</v>
      </c>
      <c r="BJ1542" s="18">
        <f t="shared" si="4327"/>
        <v>2075733.1</v>
      </c>
      <c r="BK1542" s="18">
        <f t="shared" si="4328"/>
        <v>2161553.5999999996</v>
      </c>
      <c r="BL1542" s="18">
        <f t="shared" si="4405"/>
        <v>-1316.1489999999999</v>
      </c>
      <c r="BM1542" s="18">
        <f t="shared" si="4405"/>
        <v>0</v>
      </c>
      <c r="BN1542" s="18">
        <f t="shared" si="4405"/>
        <v>0</v>
      </c>
      <c r="BO1542" s="18">
        <f t="shared" si="4273"/>
        <v>2053599.9009999998</v>
      </c>
      <c r="BP1542" s="18">
        <f t="shared" si="4274"/>
        <v>2075733.1</v>
      </c>
      <c r="BQ1542" s="18">
        <f t="shared" si="4275"/>
        <v>2161553.5999999996</v>
      </c>
      <c r="BR1542" s="18">
        <f t="shared" si="4405"/>
        <v>0</v>
      </c>
      <c r="BS1542" s="18">
        <f t="shared" si="4405"/>
        <v>0</v>
      </c>
      <c r="BT1542" s="18">
        <f t="shared" si="4405"/>
        <v>0</v>
      </c>
      <c r="BU1542" s="18">
        <f t="shared" si="4270"/>
        <v>2053599.9009999998</v>
      </c>
      <c r="BV1542" s="18">
        <f t="shared" si="4271"/>
        <v>2075733.1</v>
      </c>
      <c r="BW1542" s="18">
        <f t="shared" si="4272"/>
        <v>2161553.5999999996</v>
      </c>
      <c r="BX1542" s="18">
        <f t="shared" si="4405"/>
        <v>-3325.4270000000001</v>
      </c>
      <c r="BY1542" s="18">
        <f t="shared" si="4405"/>
        <v>0</v>
      </c>
      <c r="BZ1542" s="18">
        <f t="shared" si="4405"/>
        <v>0</v>
      </c>
      <c r="CA1542" s="18">
        <f t="shared" si="4243"/>
        <v>2050274.4739999999</v>
      </c>
      <c r="CB1542" s="18">
        <f t="shared" si="4244"/>
        <v>2075733.1</v>
      </c>
      <c r="CC1542" s="18">
        <f t="shared" si="4245"/>
        <v>2161553.5999999996</v>
      </c>
      <c r="CD1542" s="18">
        <f t="shared" si="4405"/>
        <v>0</v>
      </c>
      <c r="CE1542" s="27"/>
      <c r="CF1542" s="33"/>
    </row>
    <row r="1543" spans="1:119" x14ac:dyDescent="0.3">
      <c r="A1543" s="41" t="s">
        <v>259</v>
      </c>
      <c r="B1543" s="39">
        <v>240</v>
      </c>
      <c r="C1543" s="41" t="s">
        <v>149</v>
      </c>
      <c r="D1543" s="41" t="s">
        <v>29</v>
      </c>
      <c r="E1543" s="14" t="s">
        <v>523</v>
      </c>
      <c r="F1543" s="23">
        <v>1778522.9</v>
      </c>
      <c r="G1543" s="23">
        <v>1789356.2</v>
      </c>
      <c r="H1543" s="23">
        <v>1788359.2999999998</v>
      </c>
      <c r="I1543" s="23">
        <f>-3645.7-1261.2+839.6+274546.8</f>
        <v>270479.5</v>
      </c>
      <c r="J1543" s="23">
        <f>-3550.1-1194.6+814.7+269569.2+20737.7</f>
        <v>286376.90000000002</v>
      </c>
      <c r="K1543" s="23">
        <f>-3448.2-1128.1+618.7+377151.9</f>
        <v>373194.30000000005</v>
      </c>
      <c r="L1543" s="23">
        <f t="shared" si="4280"/>
        <v>2049002.4</v>
      </c>
      <c r="M1543" s="23">
        <f t="shared" si="4281"/>
        <v>2075733.1</v>
      </c>
      <c r="N1543" s="23">
        <f t="shared" si="4282"/>
        <v>2161553.5999999996</v>
      </c>
      <c r="O1543" s="18">
        <f>1334.954+473.484+4046.313</f>
        <v>5854.7510000000002</v>
      </c>
      <c r="P1543" s="18"/>
      <c r="Q1543" s="18"/>
      <c r="R1543" s="18"/>
      <c r="S1543" s="18"/>
      <c r="T1543" s="18">
        <f t="shared" si="4218"/>
        <v>2054857.1509999998</v>
      </c>
      <c r="U1543" s="18">
        <f t="shared" si="4219"/>
        <v>2075733.1</v>
      </c>
      <c r="V1543" s="18">
        <f t="shared" si="4220"/>
        <v>2161553.5999999996</v>
      </c>
      <c r="W1543" s="18">
        <f>-1452.31</f>
        <v>-1452.31</v>
      </c>
      <c r="X1543" s="18"/>
      <c r="Y1543" s="18"/>
      <c r="Z1543" s="18"/>
      <c r="AA1543" s="18"/>
      <c r="AB1543" s="18"/>
      <c r="AC1543" s="18">
        <f t="shared" si="4225"/>
        <v>2053404.8409999998</v>
      </c>
      <c r="AD1543" s="18">
        <f t="shared" si="4226"/>
        <v>2075733.1</v>
      </c>
      <c r="AE1543" s="18">
        <f t="shared" si="4227"/>
        <v>2161553.5999999996</v>
      </c>
      <c r="AF1543" s="18">
        <f>-495.173+3683.018</f>
        <v>3187.8450000000003</v>
      </c>
      <c r="AG1543" s="18"/>
      <c r="AH1543" s="18"/>
      <c r="AI1543" s="18">
        <f t="shared" si="4166"/>
        <v>2056592.6859999998</v>
      </c>
      <c r="AJ1543" s="18">
        <f t="shared" si="4167"/>
        <v>2075733.1</v>
      </c>
      <c r="AK1543" s="18">
        <f t="shared" si="4168"/>
        <v>2161553.5999999996</v>
      </c>
      <c r="AL1543" s="18"/>
      <c r="AM1543" s="18">
        <f t="shared" si="4169"/>
        <v>2056592.6859999998</v>
      </c>
      <c r="AN1543" s="18">
        <f>-1188.313-1012.728+1880.981-247.22</f>
        <v>-567.2800000000002</v>
      </c>
      <c r="AO1543" s="18"/>
      <c r="AP1543" s="18"/>
      <c r="AQ1543" s="18">
        <f t="shared" si="4355"/>
        <v>2056025.4059999997</v>
      </c>
      <c r="AR1543" s="18">
        <f t="shared" si="4356"/>
        <v>2075733.1</v>
      </c>
      <c r="AS1543" s="18">
        <f t="shared" si="4357"/>
        <v>2161553.5999999996</v>
      </c>
      <c r="AT1543" s="18"/>
      <c r="AU1543" s="18"/>
      <c r="AV1543" s="18"/>
      <c r="AW1543" s="18">
        <f t="shared" si="4358"/>
        <v>2056025.4059999997</v>
      </c>
      <c r="AX1543" s="18">
        <f t="shared" si="4359"/>
        <v>2075733.1</v>
      </c>
      <c r="AY1543" s="18">
        <f t="shared" si="4360"/>
        <v>2161553.5999999996</v>
      </c>
      <c r="AZ1543" s="18">
        <f>-15-1036.406-57.95</f>
        <v>-1109.356</v>
      </c>
      <c r="BA1543" s="18"/>
      <c r="BB1543" s="18"/>
      <c r="BC1543" s="18">
        <f t="shared" si="4329"/>
        <v>2054916.0499999998</v>
      </c>
      <c r="BD1543" s="18">
        <f t="shared" si="4330"/>
        <v>2075733.1</v>
      </c>
      <c r="BE1543" s="18">
        <f t="shared" si="4331"/>
        <v>2161553.5999999996</v>
      </c>
      <c r="BF1543" s="18"/>
      <c r="BG1543" s="18"/>
      <c r="BH1543" s="18"/>
      <c r="BI1543" s="18">
        <f t="shared" si="4326"/>
        <v>2054916.0499999998</v>
      </c>
      <c r="BJ1543" s="18">
        <f t="shared" si="4327"/>
        <v>2075733.1</v>
      </c>
      <c r="BK1543" s="18">
        <f t="shared" si="4328"/>
        <v>2161553.5999999996</v>
      </c>
      <c r="BL1543" s="18">
        <f>18.126-65-784.3-478.89-6.085</f>
        <v>-1316.1489999999999</v>
      </c>
      <c r="BM1543" s="18"/>
      <c r="BN1543" s="18"/>
      <c r="BO1543" s="18">
        <f t="shared" si="4273"/>
        <v>2053599.9009999998</v>
      </c>
      <c r="BP1543" s="18">
        <f t="shared" si="4274"/>
        <v>2075733.1</v>
      </c>
      <c r="BQ1543" s="18">
        <f t="shared" si="4275"/>
        <v>2161553.5999999996</v>
      </c>
      <c r="BR1543" s="18"/>
      <c r="BS1543" s="18"/>
      <c r="BT1543" s="18"/>
      <c r="BU1543" s="18">
        <f t="shared" si="4270"/>
        <v>2053599.9009999998</v>
      </c>
      <c r="BV1543" s="18">
        <f t="shared" si="4271"/>
        <v>2075733.1</v>
      </c>
      <c r="BW1543" s="18">
        <f t="shared" si="4272"/>
        <v>2161553.5999999996</v>
      </c>
      <c r="BX1543" s="18">
        <f>-2010.75-1116.796-197.881</f>
        <v>-3325.4270000000001</v>
      </c>
      <c r="BY1543" s="18"/>
      <c r="BZ1543" s="18"/>
      <c r="CA1543" s="18">
        <f t="shared" si="4243"/>
        <v>2050274.4739999999</v>
      </c>
      <c r="CB1543" s="18">
        <f t="shared" si="4244"/>
        <v>2075733.1</v>
      </c>
      <c r="CC1543" s="18">
        <f t="shared" si="4245"/>
        <v>2161553.5999999996</v>
      </c>
      <c r="CD1543" s="18"/>
      <c r="CE1543" s="27"/>
      <c r="CF1543" s="33" t="s">
        <v>1438</v>
      </c>
    </row>
    <row r="1544" spans="1:119" ht="31.2" x14ac:dyDescent="0.3">
      <c r="A1544" s="41" t="s">
        <v>260</v>
      </c>
      <c r="B1544" s="39"/>
      <c r="C1544" s="41"/>
      <c r="D1544" s="41"/>
      <c r="E1544" s="14" t="s">
        <v>683</v>
      </c>
      <c r="F1544" s="18">
        <f t="shared" ref="F1544:K1546" si="4406">F1545</f>
        <v>33275</v>
      </c>
      <c r="G1544" s="18">
        <f t="shared" si="4406"/>
        <v>33275</v>
      </c>
      <c r="H1544" s="18">
        <f t="shared" si="4406"/>
        <v>33275</v>
      </c>
      <c r="I1544" s="18">
        <f t="shared" si="4406"/>
        <v>0</v>
      </c>
      <c r="J1544" s="18">
        <f t="shared" si="4406"/>
        <v>0</v>
      </c>
      <c r="K1544" s="18">
        <f t="shared" si="4406"/>
        <v>0</v>
      </c>
      <c r="L1544" s="18">
        <f t="shared" si="4280"/>
        <v>33275</v>
      </c>
      <c r="M1544" s="18">
        <f t="shared" si="4281"/>
        <v>33275</v>
      </c>
      <c r="N1544" s="18">
        <f t="shared" si="4282"/>
        <v>33275</v>
      </c>
      <c r="O1544" s="18">
        <f t="shared" ref="O1544:S1546" si="4407">O1545</f>
        <v>0</v>
      </c>
      <c r="P1544" s="18">
        <f t="shared" si="4407"/>
        <v>0</v>
      </c>
      <c r="Q1544" s="18">
        <f t="shared" si="4407"/>
        <v>0</v>
      </c>
      <c r="R1544" s="18">
        <f t="shared" si="4407"/>
        <v>0</v>
      </c>
      <c r="S1544" s="18">
        <f t="shared" si="4407"/>
        <v>0</v>
      </c>
      <c r="T1544" s="18">
        <f t="shared" si="4218"/>
        <v>33275</v>
      </c>
      <c r="U1544" s="18">
        <f t="shared" si="4219"/>
        <v>33275</v>
      </c>
      <c r="V1544" s="18">
        <f t="shared" si="4220"/>
        <v>33275</v>
      </c>
      <c r="W1544" s="18">
        <f t="shared" ref="W1544:CD1546" si="4408">W1545</f>
        <v>0</v>
      </c>
      <c r="X1544" s="18">
        <f t="shared" si="4408"/>
        <v>0</v>
      </c>
      <c r="Y1544" s="18">
        <f t="shared" si="4408"/>
        <v>0</v>
      </c>
      <c r="Z1544" s="18">
        <f t="shared" si="4408"/>
        <v>0</v>
      </c>
      <c r="AA1544" s="18">
        <f t="shared" si="4408"/>
        <v>0</v>
      </c>
      <c r="AB1544" s="18">
        <f t="shared" si="4408"/>
        <v>0</v>
      </c>
      <c r="AC1544" s="18">
        <f t="shared" si="4225"/>
        <v>33275</v>
      </c>
      <c r="AD1544" s="18">
        <f t="shared" si="4226"/>
        <v>33275</v>
      </c>
      <c r="AE1544" s="18">
        <f t="shared" si="4227"/>
        <v>33275</v>
      </c>
      <c r="AF1544" s="18">
        <f t="shared" si="4408"/>
        <v>-3055.9389999999999</v>
      </c>
      <c r="AG1544" s="18">
        <f t="shared" si="4408"/>
        <v>0</v>
      </c>
      <c r="AH1544" s="18">
        <f t="shared" si="4408"/>
        <v>0</v>
      </c>
      <c r="AI1544" s="18">
        <f t="shared" ref="AI1544:AI1615" si="4409">AC1544+AF1544</f>
        <v>30219.061000000002</v>
      </c>
      <c r="AJ1544" s="18">
        <f t="shared" ref="AJ1544:AJ1615" si="4410">AD1544+AG1544</f>
        <v>33275</v>
      </c>
      <c r="AK1544" s="18">
        <f t="shared" ref="AK1544:AK1615" si="4411">AE1544+AH1544</f>
        <v>33275</v>
      </c>
      <c r="AL1544" s="18">
        <f t="shared" si="4408"/>
        <v>0</v>
      </c>
      <c r="AM1544" s="18">
        <f t="shared" ref="AM1544:AM1615" si="4412">AI1544+AL1544</f>
        <v>30219.061000000002</v>
      </c>
      <c r="AN1544" s="18">
        <f t="shared" si="4408"/>
        <v>-6861.4309999999996</v>
      </c>
      <c r="AO1544" s="18">
        <f t="shared" si="4408"/>
        <v>0</v>
      </c>
      <c r="AP1544" s="18">
        <f t="shared" si="4408"/>
        <v>0</v>
      </c>
      <c r="AQ1544" s="18">
        <f t="shared" si="4355"/>
        <v>23357.63</v>
      </c>
      <c r="AR1544" s="18">
        <f t="shared" si="4356"/>
        <v>33275</v>
      </c>
      <c r="AS1544" s="18">
        <f t="shared" si="4357"/>
        <v>33275</v>
      </c>
      <c r="AT1544" s="18">
        <f t="shared" si="4408"/>
        <v>0</v>
      </c>
      <c r="AU1544" s="18">
        <f t="shared" si="4408"/>
        <v>0</v>
      </c>
      <c r="AV1544" s="18">
        <f t="shared" si="4408"/>
        <v>0</v>
      </c>
      <c r="AW1544" s="18">
        <f t="shared" si="4358"/>
        <v>23357.63</v>
      </c>
      <c r="AX1544" s="18">
        <f t="shared" si="4359"/>
        <v>33275</v>
      </c>
      <c r="AY1544" s="18">
        <f t="shared" si="4360"/>
        <v>33275</v>
      </c>
      <c r="AZ1544" s="18">
        <f t="shared" si="4408"/>
        <v>-1767.491</v>
      </c>
      <c r="BA1544" s="18">
        <f t="shared" si="4408"/>
        <v>0</v>
      </c>
      <c r="BB1544" s="18">
        <f t="shared" si="4408"/>
        <v>0</v>
      </c>
      <c r="BC1544" s="18">
        <f t="shared" si="4329"/>
        <v>21590.139000000003</v>
      </c>
      <c r="BD1544" s="18">
        <f t="shared" si="4330"/>
        <v>33275</v>
      </c>
      <c r="BE1544" s="18">
        <f t="shared" si="4331"/>
        <v>33275</v>
      </c>
      <c r="BF1544" s="18">
        <f t="shared" si="4408"/>
        <v>0</v>
      </c>
      <c r="BG1544" s="18">
        <f t="shared" si="4408"/>
        <v>0</v>
      </c>
      <c r="BH1544" s="18">
        <f t="shared" si="4408"/>
        <v>0</v>
      </c>
      <c r="BI1544" s="18">
        <f t="shared" si="4326"/>
        <v>21590.139000000003</v>
      </c>
      <c r="BJ1544" s="18">
        <f t="shared" si="4327"/>
        <v>33275</v>
      </c>
      <c r="BK1544" s="18">
        <f t="shared" si="4328"/>
        <v>33275</v>
      </c>
      <c r="BL1544" s="18">
        <f t="shared" si="4408"/>
        <v>-2136.8789999999999</v>
      </c>
      <c r="BM1544" s="18">
        <f t="shared" si="4408"/>
        <v>0</v>
      </c>
      <c r="BN1544" s="18">
        <f t="shared" si="4408"/>
        <v>0</v>
      </c>
      <c r="BO1544" s="18">
        <f t="shared" si="4273"/>
        <v>19453.260000000002</v>
      </c>
      <c r="BP1544" s="18">
        <f t="shared" si="4274"/>
        <v>33275</v>
      </c>
      <c r="BQ1544" s="18">
        <f t="shared" si="4275"/>
        <v>33275</v>
      </c>
      <c r="BR1544" s="18">
        <f t="shared" si="4408"/>
        <v>0</v>
      </c>
      <c r="BS1544" s="18">
        <f t="shared" si="4408"/>
        <v>0</v>
      </c>
      <c r="BT1544" s="18">
        <f t="shared" si="4408"/>
        <v>0</v>
      </c>
      <c r="BU1544" s="18">
        <f t="shared" si="4270"/>
        <v>19453.260000000002</v>
      </c>
      <c r="BV1544" s="18">
        <f t="shared" si="4271"/>
        <v>33275</v>
      </c>
      <c r="BW1544" s="18">
        <f t="shared" si="4272"/>
        <v>33275</v>
      </c>
      <c r="BX1544" s="18">
        <f t="shared" si="4408"/>
        <v>-38.948999999999998</v>
      </c>
      <c r="BY1544" s="18">
        <f t="shared" si="4408"/>
        <v>0</v>
      </c>
      <c r="BZ1544" s="18">
        <f t="shared" si="4408"/>
        <v>0</v>
      </c>
      <c r="CA1544" s="18">
        <f t="shared" si="4243"/>
        <v>19414.311000000002</v>
      </c>
      <c r="CB1544" s="18">
        <f t="shared" si="4244"/>
        <v>33275</v>
      </c>
      <c r="CC1544" s="18">
        <f t="shared" si="4245"/>
        <v>33275</v>
      </c>
      <c r="CD1544" s="18">
        <f t="shared" si="4408"/>
        <v>0</v>
      </c>
      <c r="CE1544" s="27"/>
      <c r="CF1544" s="33"/>
    </row>
    <row r="1545" spans="1:119" ht="31.2" x14ac:dyDescent="0.3">
      <c r="A1545" s="41" t="s">
        <v>260</v>
      </c>
      <c r="B1545" s="39">
        <v>200</v>
      </c>
      <c r="C1545" s="41"/>
      <c r="D1545" s="41"/>
      <c r="E1545" s="14" t="s">
        <v>551</v>
      </c>
      <c r="F1545" s="18">
        <f t="shared" si="4406"/>
        <v>33275</v>
      </c>
      <c r="G1545" s="18">
        <f t="shared" si="4406"/>
        <v>33275</v>
      </c>
      <c r="H1545" s="18">
        <f t="shared" si="4406"/>
        <v>33275</v>
      </c>
      <c r="I1545" s="18">
        <f t="shared" si="4406"/>
        <v>0</v>
      </c>
      <c r="J1545" s="18">
        <f t="shared" si="4406"/>
        <v>0</v>
      </c>
      <c r="K1545" s="18">
        <f t="shared" si="4406"/>
        <v>0</v>
      </c>
      <c r="L1545" s="18">
        <f t="shared" si="4280"/>
        <v>33275</v>
      </c>
      <c r="M1545" s="18">
        <f t="shared" si="4281"/>
        <v>33275</v>
      </c>
      <c r="N1545" s="18">
        <f t="shared" si="4282"/>
        <v>33275</v>
      </c>
      <c r="O1545" s="18">
        <f t="shared" si="4407"/>
        <v>0</v>
      </c>
      <c r="P1545" s="18">
        <f t="shared" si="4407"/>
        <v>0</v>
      </c>
      <c r="Q1545" s="18">
        <f t="shared" si="4407"/>
        <v>0</v>
      </c>
      <c r="R1545" s="18">
        <f t="shared" si="4407"/>
        <v>0</v>
      </c>
      <c r="S1545" s="18">
        <f t="shared" si="4407"/>
        <v>0</v>
      </c>
      <c r="T1545" s="18">
        <f t="shared" si="4218"/>
        <v>33275</v>
      </c>
      <c r="U1545" s="18">
        <f t="shared" si="4219"/>
        <v>33275</v>
      </c>
      <c r="V1545" s="18">
        <f t="shared" si="4220"/>
        <v>33275</v>
      </c>
      <c r="W1545" s="18">
        <f t="shared" si="4408"/>
        <v>0</v>
      </c>
      <c r="X1545" s="18">
        <f t="shared" si="4408"/>
        <v>0</v>
      </c>
      <c r="Y1545" s="18">
        <f t="shared" si="4408"/>
        <v>0</v>
      </c>
      <c r="Z1545" s="18">
        <f t="shared" si="4408"/>
        <v>0</v>
      </c>
      <c r="AA1545" s="18">
        <f t="shared" si="4408"/>
        <v>0</v>
      </c>
      <c r="AB1545" s="18">
        <f t="shared" si="4408"/>
        <v>0</v>
      </c>
      <c r="AC1545" s="18">
        <f t="shared" si="4225"/>
        <v>33275</v>
      </c>
      <c r="AD1545" s="18">
        <f t="shared" si="4226"/>
        <v>33275</v>
      </c>
      <c r="AE1545" s="18">
        <f t="shared" si="4227"/>
        <v>33275</v>
      </c>
      <c r="AF1545" s="18">
        <f t="shared" si="4408"/>
        <v>-3055.9389999999999</v>
      </c>
      <c r="AG1545" s="18">
        <f t="shared" si="4408"/>
        <v>0</v>
      </c>
      <c r="AH1545" s="18">
        <f t="shared" si="4408"/>
        <v>0</v>
      </c>
      <c r="AI1545" s="18">
        <f t="shared" si="4409"/>
        <v>30219.061000000002</v>
      </c>
      <c r="AJ1545" s="18">
        <f t="shared" si="4410"/>
        <v>33275</v>
      </c>
      <c r="AK1545" s="18">
        <f t="shared" si="4411"/>
        <v>33275</v>
      </c>
      <c r="AL1545" s="18">
        <f t="shared" si="4408"/>
        <v>0</v>
      </c>
      <c r="AM1545" s="18">
        <f t="shared" si="4412"/>
        <v>30219.061000000002</v>
      </c>
      <c r="AN1545" s="18">
        <f t="shared" si="4408"/>
        <v>-6861.4309999999996</v>
      </c>
      <c r="AO1545" s="18">
        <f t="shared" si="4408"/>
        <v>0</v>
      </c>
      <c r="AP1545" s="18">
        <f t="shared" si="4408"/>
        <v>0</v>
      </c>
      <c r="AQ1545" s="18">
        <f t="shared" si="4355"/>
        <v>23357.63</v>
      </c>
      <c r="AR1545" s="18">
        <f t="shared" si="4356"/>
        <v>33275</v>
      </c>
      <c r="AS1545" s="18">
        <f t="shared" si="4357"/>
        <v>33275</v>
      </c>
      <c r="AT1545" s="18">
        <f t="shared" si="4408"/>
        <v>0</v>
      </c>
      <c r="AU1545" s="18">
        <f t="shared" si="4408"/>
        <v>0</v>
      </c>
      <c r="AV1545" s="18">
        <f t="shared" si="4408"/>
        <v>0</v>
      </c>
      <c r="AW1545" s="18">
        <f t="shared" si="4358"/>
        <v>23357.63</v>
      </c>
      <c r="AX1545" s="18">
        <f t="shared" si="4359"/>
        <v>33275</v>
      </c>
      <c r="AY1545" s="18">
        <f t="shared" si="4360"/>
        <v>33275</v>
      </c>
      <c r="AZ1545" s="18">
        <f t="shared" si="4408"/>
        <v>-1767.491</v>
      </c>
      <c r="BA1545" s="18">
        <f t="shared" si="4408"/>
        <v>0</v>
      </c>
      <c r="BB1545" s="18">
        <f t="shared" si="4408"/>
        <v>0</v>
      </c>
      <c r="BC1545" s="18">
        <f t="shared" si="4329"/>
        <v>21590.139000000003</v>
      </c>
      <c r="BD1545" s="18">
        <f t="shared" si="4330"/>
        <v>33275</v>
      </c>
      <c r="BE1545" s="18">
        <f t="shared" si="4331"/>
        <v>33275</v>
      </c>
      <c r="BF1545" s="18">
        <f t="shared" si="4408"/>
        <v>0</v>
      </c>
      <c r="BG1545" s="18">
        <f t="shared" si="4408"/>
        <v>0</v>
      </c>
      <c r="BH1545" s="18">
        <f t="shared" si="4408"/>
        <v>0</v>
      </c>
      <c r="BI1545" s="18">
        <f t="shared" si="4326"/>
        <v>21590.139000000003</v>
      </c>
      <c r="BJ1545" s="18">
        <f t="shared" si="4327"/>
        <v>33275</v>
      </c>
      <c r="BK1545" s="18">
        <f t="shared" si="4328"/>
        <v>33275</v>
      </c>
      <c r="BL1545" s="18">
        <f t="shared" si="4408"/>
        <v>-2136.8789999999999</v>
      </c>
      <c r="BM1545" s="18">
        <f t="shared" si="4408"/>
        <v>0</v>
      </c>
      <c r="BN1545" s="18">
        <f t="shared" si="4408"/>
        <v>0</v>
      </c>
      <c r="BO1545" s="18">
        <f t="shared" si="4273"/>
        <v>19453.260000000002</v>
      </c>
      <c r="BP1545" s="18">
        <f t="shared" si="4274"/>
        <v>33275</v>
      </c>
      <c r="BQ1545" s="18">
        <f t="shared" si="4275"/>
        <v>33275</v>
      </c>
      <c r="BR1545" s="18">
        <f t="shared" si="4408"/>
        <v>0</v>
      </c>
      <c r="BS1545" s="18">
        <f t="shared" si="4408"/>
        <v>0</v>
      </c>
      <c r="BT1545" s="18">
        <f t="shared" si="4408"/>
        <v>0</v>
      </c>
      <c r="BU1545" s="18">
        <f t="shared" si="4270"/>
        <v>19453.260000000002</v>
      </c>
      <c r="BV1545" s="18">
        <f t="shared" si="4271"/>
        <v>33275</v>
      </c>
      <c r="BW1545" s="18">
        <f t="shared" si="4272"/>
        <v>33275</v>
      </c>
      <c r="BX1545" s="18">
        <f t="shared" si="4408"/>
        <v>-38.948999999999998</v>
      </c>
      <c r="BY1545" s="18">
        <f t="shared" si="4408"/>
        <v>0</v>
      </c>
      <c r="BZ1545" s="18">
        <f t="shared" si="4408"/>
        <v>0</v>
      </c>
      <c r="CA1545" s="18">
        <f t="shared" si="4243"/>
        <v>19414.311000000002</v>
      </c>
      <c r="CB1545" s="18">
        <f t="shared" si="4244"/>
        <v>33275</v>
      </c>
      <c r="CC1545" s="18">
        <f t="shared" si="4245"/>
        <v>33275</v>
      </c>
      <c r="CD1545" s="18">
        <f t="shared" si="4408"/>
        <v>0</v>
      </c>
      <c r="CE1545" s="27"/>
      <c r="CF1545" s="33"/>
    </row>
    <row r="1546" spans="1:119" ht="46.8" x14ac:dyDescent="0.3">
      <c r="A1546" s="41" t="s">
        <v>260</v>
      </c>
      <c r="B1546" s="39">
        <v>240</v>
      </c>
      <c r="C1546" s="41"/>
      <c r="D1546" s="41"/>
      <c r="E1546" s="14" t="s">
        <v>559</v>
      </c>
      <c r="F1546" s="18">
        <f t="shared" si="4406"/>
        <v>33275</v>
      </c>
      <c r="G1546" s="18">
        <f t="shared" si="4406"/>
        <v>33275</v>
      </c>
      <c r="H1546" s="18">
        <f t="shared" si="4406"/>
        <v>33275</v>
      </c>
      <c r="I1546" s="18">
        <f t="shared" si="4406"/>
        <v>0</v>
      </c>
      <c r="J1546" s="18">
        <f t="shared" si="4406"/>
        <v>0</v>
      </c>
      <c r="K1546" s="18">
        <f t="shared" si="4406"/>
        <v>0</v>
      </c>
      <c r="L1546" s="18">
        <f t="shared" si="4280"/>
        <v>33275</v>
      </c>
      <c r="M1546" s="18">
        <f t="shared" si="4281"/>
        <v>33275</v>
      </c>
      <c r="N1546" s="18">
        <f t="shared" si="4282"/>
        <v>33275</v>
      </c>
      <c r="O1546" s="18">
        <f t="shared" si="4407"/>
        <v>0</v>
      </c>
      <c r="P1546" s="18">
        <f t="shared" si="4407"/>
        <v>0</v>
      </c>
      <c r="Q1546" s="18">
        <f t="shared" si="4407"/>
        <v>0</v>
      </c>
      <c r="R1546" s="18">
        <f t="shared" si="4407"/>
        <v>0</v>
      </c>
      <c r="S1546" s="18">
        <f t="shared" si="4407"/>
        <v>0</v>
      </c>
      <c r="T1546" s="18">
        <f t="shared" si="4218"/>
        <v>33275</v>
      </c>
      <c r="U1546" s="18">
        <f t="shared" si="4219"/>
        <v>33275</v>
      </c>
      <c r="V1546" s="18">
        <f t="shared" si="4220"/>
        <v>33275</v>
      </c>
      <c r="W1546" s="18">
        <f t="shared" si="4408"/>
        <v>0</v>
      </c>
      <c r="X1546" s="18">
        <f t="shared" si="4408"/>
        <v>0</v>
      </c>
      <c r="Y1546" s="18">
        <f t="shared" si="4408"/>
        <v>0</v>
      </c>
      <c r="Z1546" s="18">
        <f t="shared" si="4408"/>
        <v>0</v>
      </c>
      <c r="AA1546" s="18">
        <f t="shared" si="4408"/>
        <v>0</v>
      </c>
      <c r="AB1546" s="18">
        <f t="shared" si="4408"/>
        <v>0</v>
      </c>
      <c r="AC1546" s="18">
        <f t="shared" si="4225"/>
        <v>33275</v>
      </c>
      <c r="AD1546" s="18">
        <f t="shared" si="4226"/>
        <v>33275</v>
      </c>
      <c r="AE1546" s="18">
        <f t="shared" si="4227"/>
        <v>33275</v>
      </c>
      <c r="AF1546" s="18">
        <f t="shared" si="4408"/>
        <v>-3055.9389999999999</v>
      </c>
      <c r="AG1546" s="18">
        <f t="shared" si="4408"/>
        <v>0</v>
      </c>
      <c r="AH1546" s="18">
        <f t="shared" si="4408"/>
        <v>0</v>
      </c>
      <c r="AI1546" s="18">
        <f t="shared" si="4409"/>
        <v>30219.061000000002</v>
      </c>
      <c r="AJ1546" s="18">
        <f t="shared" si="4410"/>
        <v>33275</v>
      </c>
      <c r="AK1546" s="18">
        <f t="shared" si="4411"/>
        <v>33275</v>
      </c>
      <c r="AL1546" s="18">
        <f t="shared" si="4408"/>
        <v>0</v>
      </c>
      <c r="AM1546" s="18">
        <f t="shared" si="4412"/>
        <v>30219.061000000002</v>
      </c>
      <c r="AN1546" s="18">
        <f t="shared" si="4408"/>
        <v>-6861.4309999999996</v>
      </c>
      <c r="AO1546" s="18">
        <f t="shared" si="4408"/>
        <v>0</v>
      </c>
      <c r="AP1546" s="18">
        <f t="shared" si="4408"/>
        <v>0</v>
      </c>
      <c r="AQ1546" s="18">
        <f t="shared" si="4355"/>
        <v>23357.63</v>
      </c>
      <c r="AR1546" s="18">
        <f t="shared" si="4356"/>
        <v>33275</v>
      </c>
      <c r="AS1546" s="18">
        <f t="shared" si="4357"/>
        <v>33275</v>
      </c>
      <c r="AT1546" s="18">
        <f t="shared" si="4408"/>
        <v>0</v>
      </c>
      <c r="AU1546" s="18">
        <f t="shared" si="4408"/>
        <v>0</v>
      </c>
      <c r="AV1546" s="18">
        <f t="shared" si="4408"/>
        <v>0</v>
      </c>
      <c r="AW1546" s="18">
        <f t="shared" si="4358"/>
        <v>23357.63</v>
      </c>
      <c r="AX1546" s="18">
        <f t="shared" si="4359"/>
        <v>33275</v>
      </c>
      <c r="AY1546" s="18">
        <f t="shared" si="4360"/>
        <v>33275</v>
      </c>
      <c r="AZ1546" s="18">
        <f t="shared" si="4408"/>
        <v>-1767.491</v>
      </c>
      <c r="BA1546" s="18">
        <f t="shared" si="4408"/>
        <v>0</v>
      </c>
      <c r="BB1546" s="18">
        <f t="shared" si="4408"/>
        <v>0</v>
      </c>
      <c r="BC1546" s="18">
        <f t="shared" si="4329"/>
        <v>21590.139000000003</v>
      </c>
      <c r="BD1546" s="18">
        <f t="shared" si="4330"/>
        <v>33275</v>
      </c>
      <c r="BE1546" s="18">
        <f t="shared" si="4331"/>
        <v>33275</v>
      </c>
      <c r="BF1546" s="18">
        <f t="shared" si="4408"/>
        <v>0</v>
      </c>
      <c r="BG1546" s="18">
        <f t="shared" si="4408"/>
        <v>0</v>
      </c>
      <c r="BH1546" s="18">
        <f t="shared" si="4408"/>
        <v>0</v>
      </c>
      <c r="BI1546" s="18">
        <f t="shared" si="4326"/>
        <v>21590.139000000003</v>
      </c>
      <c r="BJ1546" s="18">
        <f t="shared" si="4327"/>
        <v>33275</v>
      </c>
      <c r="BK1546" s="18">
        <f t="shared" si="4328"/>
        <v>33275</v>
      </c>
      <c r="BL1546" s="18">
        <f t="shared" si="4408"/>
        <v>-2136.8789999999999</v>
      </c>
      <c r="BM1546" s="18">
        <f t="shared" si="4408"/>
        <v>0</v>
      </c>
      <c r="BN1546" s="18">
        <f t="shared" si="4408"/>
        <v>0</v>
      </c>
      <c r="BO1546" s="18">
        <f t="shared" si="4273"/>
        <v>19453.260000000002</v>
      </c>
      <c r="BP1546" s="18">
        <f t="shared" si="4274"/>
        <v>33275</v>
      </c>
      <c r="BQ1546" s="18">
        <f t="shared" si="4275"/>
        <v>33275</v>
      </c>
      <c r="BR1546" s="18">
        <f t="shared" si="4408"/>
        <v>0</v>
      </c>
      <c r="BS1546" s="18">
        <f t="shared" si="4408"/>
        <v>0</v>
      </c>
      <c r="BT1546" s="18">
        <f t="shared" si="4408"/>
        <v>0</v>
      </c>
      <c r="BU1546" s="18">
        <f t="shared" si="4270"/>
        <v>19453.260000000002</v>
      </c>
      <c r="BV1546" s="18">
        <f t="shared" si="4271"/>
        <v>33275</v>
      </c>
      <c r="BW1546" s="18">
        <f t="shared" si="4272"/>
        <v>33275</v>
      </c>
      <c r="BX1546" s="18">
        <f t="shared" si="4408"/>
        <v>-38.948999999999998</v>
      </c>
      <c r="BY1546" s="18">
        <f t="shared" si="4408"/>
        <v>0</v>
      </c>
      <c r="BZ1546" s="18">
        <f t="shared" si="4408"/>
        <v>0</v>
      </c>
      <c r="CA1546" s="18">
        <f t="shared" si="4243"/>
        <v>19414.311000000002</v>
      </c>
      <c r="CB1546" s="18">
        <f t="shared" si="4244"/>
        <v>33275</v>
      </c>
      <c r="CC1546" s="18">
        <f t="shared" si="4245"/>
        <v>33275</v>
      </c>
      <c r="CD1546" s="18">
        <f t="shared" si="4408"/>
        <v>0</v>
      </c>
      <c r="CE1546" s="27"/>
      <c r="CF1546" s="33"/>
    </row>
    <row r="1547" spans="1:119" x14ac:dyDescent="0.3">
      <c r="A1547" s="41" t="s">
        <v>260</v>
      </c>
      <c r="B1547" s="39">
        <v>240</v>
      </c>
      <c r="C1547" s="41" t="s">
        <v>149</v>
      </c>
      <c r="D1547" s="41" t="s">
        <v>29</v>
      </c>
      <c r="E1547" s="14" t="s">
        <v>523</v>
      </c>
      <c r="F1547" s="23">
        <v>33275</v>
      </c>
      <c r="G1547" s="23">
        <v>33275</v>
      </c>
      <c r="H1547" s="23">
        <v>33275</v>
      </c>
      <c r="I1547" s="18"/>
      <c r="J1547" s="18"/>
      <c r="K1547" s="18"/>
      <c r="L1547" s="18">
        <f t="shared" si="4280"/>
        <v>33275</v>
      </c>
      <c r="M1547" s="18">
        <f t="shared" si="4281"/>
        <v>33275</v>
      </c>
      <c r="N1547" s="18">
        <f t="shared" si="4282"/>
        <v>33275</v>
      </c>
      <c r="O1547" s="18"/>
      <c r="P1547" s="18"/>
      <c r="Q1547" s="18"/>
      <c r="R1547" s="18"/>
      <c r="S1547" s="18"/>
      <c r="T1547" s="18">
        <f t="shared" si="4218"/>
        <v>33275</v>
      </c>
      <c r="U1547" s="18">
        <f t="shared" si="4219"/>
        <v>33275</v>
      </c>
      <c r="V1547" s="18">
        <f t="shared" si="4220"/>
        <v>33275</v>
      </c>
      <c r="W1547" s="18"/>
      <c r="X1547" s="18"/>
      <c r="Y1547" s="18"/>
      <c r="Z1547" s="18"/>
      <c r="AA1547" s="18"/>
      <c r="AB1547" s="18"/>
      <c r="AC1547" s="18">
        <f t="shared" si="4225"/>
        <v>33275</v>
      </c>
      <c r="AD1547" s="18">
        <f t="shared" si="4226"/>
        <v>33275</v>
      </c>
      <c r="AE1547" s="18">
        <f t="shared" si="4227"/>
        <v>33275</v>
      </c>
      <c r="AF1547" s="18">
        <v>-3055.9389999999999</v>
      </c>
      <c r="AG1547" s="18"/>
      <c r="AH1547" s="18"/>
      <c r="AI1547" s="18">
        <f t="shared" si="4409"/>
        <v>30219.061000000002</v>
      </c>
      <c r="AJ1547" s="18">
        <f t="shared" si="4410"/>
        <v>33275</v>
      </c>
      <c r="AK1547" s="18">
        <f t="shared" si="4411"/>
        <v>33275</v>
      </c>
      <c r="AL1547" s="18"/>
      <c r="AM1547" s="18">
        <f t="shared" si="4412"/>
        <v>30219.061000000002</v>
      </c>
      <c r="AN1547" s="18">
        <f>-1888.787-2103.9-1485.396-1383.348</f>
        <v>-6861.4309999999996</v>
      </c>
      <c r="AO1547" s="18"/>
      <c r="AP1547" s="18"/>
      <c r="AQ1547" s="18">
        <f t="shared" si="4355"/>
        <v>23357.63</v>
      </c>
      <c r="AR1547" s="18">
        <f t="shared" si="4356"/>
        <v>33275</v>
      </c>
      <c r="AS1547" s="18">
        <f t="shared" si="4357"/>
        <v>33275</v>
      </c>
      <c r="AT1547" s="18"/>
      <c r="AU1547" s="18"/>
      <c r="AV1547" s="18"/>
      <c r="AW1547" s="18">
        <f t="shared" si="4358"/>
        <v>23357.63</v>
      </c>
      <c r="AX1547" s="18">
        <f t="shared" si="4359"/>
        <v>33275</v>
      </c>
      <c r="AY1547" s="18">
        <f t="shared" si="4360"/>
        <v>33275</v>
      </c>
      <c r="AZ1547" s="18">
        <f>-1365.606-283.669-118.216</f>
        <v>-1767.491</v>
      </c>
      <c r="BA1547" s="18"/>
      <c r="BB1547" s="18"/>
      <c r="BC1547" s="18">
        <f t="shared" si="4329"/>
        <v>21590.139000000003</v>
      </c>
      <c r="BD1547" s="18">
        <f t="shared" si="4330"/>
        <v>33275</v>
      </c>
      <c r="BE1547" s="18">
        <f t="shared" si="4331"/>
        <v>33275</v>
      </c>
      <c r="BF1547" s="18"/>
      <c r="BG1547" s="18"/>
      <c r="BH1547" s="18"/>
      <c r="BI1547" s="18">
        <f t="shared" si="4326"/>
        <v>21590.139000000003</v>
      </c>
      <c r="BJ1547" s="18">
        <f t="shared" si="4327"/>
        <v>33275</v>
      </c>
      <c r="BK1547" s="18">
        <f t="shared" si="4328"/>
        <v>33275</v>
      </c>
      <c r="BL1547" s="18">
        <f>364.538-1447.302-1054.115</f>
        <v>-2136.8789999999999</v>
      </c>
      <c r="BM1547" s="18"/>
      <c r="BN1547" s="18"/>
      <c r="BO1547" s="18">
        <f t="shared" si="4273"/>
        <v>19453.260000000002</v>
      </c>
      <c r="BP1547" s="18">
        <f t="shared" si="4274"/>
        <v>33275</v>
      </c>
      <c r="BQ1547" s="18">
        <f t="shared" si="4275"/>
        <v>33275</v>
      </c>
      <c r="BR1547" s="18"/>
      <c r="BS1547" s="18"/>
      <c r="BT1547" s="18"/>
      <c r="BU1547" s="18">
        <f t="shared" si="4270"/>
        <v>19453.260000000002</v>
      </c>
      <c r="BV1547" s="18">
        <f t="shared" si="4271"/>
        <v>33275</v>
      </c>
      <c r="BW1547" s="18">
        <f t="shared" si="4272"/>
        <v>33275</v>
      </c>
      <c r="BX1547" s="18">
        <v>-38.948999999999998</v>
      </c>
      <c r="BY1547" s="18"/>
      <c r="BZ1547" s="18"/>
      <c r="CA1547" s="18">
        <f t="shared" si="4243"/>
        <v>19414.311000000002</v>
      </c>
      <c r="CB1547" s="18">
        <f t="shared" si="4244"/>
        <v>33275</v>
      </c>
      <c r="CC1547" s="18">
        <f t="shared" si="4245"/>
        <v>33275</v>
      </c>
      <c r="CD1547" s="18"/>
      <c r="CE1547" s="27"/>
      <c r="CF1547" s="33"/>
    </row>
    <row r="1548" spans="1:119" ht="46.8" x14ac:dyDescent="0.3">
      <c r="A1548" s="41" t="s">
        <v>261</v>
      </c>
      <c r="B1548" s="39"/>
      <c r="C1548" s="41"/>
      <c r="D1548" s="41"/>
      <c r="E1548" s="14" t="s">
        <v>684</v>
      </c>
      <c r="F1548" s="18">
        <f t="shared" ref="F1548:K1550" si="4413">F1549</f>
        <v>69734.100000000006</v>
      </c>
      <c r="G1548" s="18">
        <f t="shared" si="4413"/>
        <v>69734.100000000006</v>
      </c>
      <c r="H1548" s="18">
        <f t="shared" si="4413"/>
        <v>69734.100000000006</v>
      </c>
      <c r="I1548" s="18">
        <f t="shared" si="4413"/>
        <v>0</v>
      </c>
      <c r="J1548" s="18">
        <f t="shared" si="4413"/>
        <v>0</v>
      </c>
      <c r="K1548" s="18">
        <f t="shared" si="4413"/>
        <v>0</v>
      </c>
      <c r="L1548" s="18">
        <f t="shared" si="4280"/>
        <v>69734.100000000006</v>
      </c>
      <c r="M1548" s="18">
        <f t="shared" si="4281"/>
        <v>69734.100000000006</v>
      </c>
      <c r="N1548" s="18">
        <f t="shared" si="4282"/>
        <v>69734.100000000006</v>
      </c>
      <c r="O1548" s="18">
        <f t="shared" ref="O1548:S1550" si="4414">O1549</f>
        <v>0</v>
      </c>
      <c r="P1548" s="18">
        <f t="shared" si="4414"/>
        <v>0</v>
      </c>
      <c r="Q1548" s="18">
        <f t="shared" si="4414"/>
        <v>0</v>
      </c>
      <c r="R1548" s="18">
        <f t="shared" si="4414"/>
        <v>0</v>
      </c>
      <c r="S1548" s="18">
        <f t="shared" si="4414"/>
        <v>0</v>
      </c>
      <c r="T1548" s="18">
        <f t="shared" si="4218"/>
        <v>69734.100000000006</v>
      </c>
      <c r="U1548" s="18">
        <f t="shared" si="4219"/>
        <v>69734.100000000006</v>
      </c>
      <c r="V1548" s="18">
        <f t="shared" si="4220"/>
        <v>69734.100000000006</v>
      </c>
      <c r="W1548" s="18">
        <f t="shared" ref="W1548:CD1550" si="4415">W1549</f>
        <v>0</v>
      </c>
      <c r="X1548" s="18">
        <f t="shared" si="4415"/>
        <v>0</v>
      </c>
      <c r="Y1548" s="18">
        <f t="shared" si="4415"/>
        <v>0</v>
      </c>
      <c r="Z1548" s="18">
        <f t="shared" si="4415"/>
        <v>0</v>
      </c>
      <c r="AA1548" s="18">
        <f t="shared" si="4415"/>
        <v>0</v>
      </c>
      <c r="AB1548" s="18">
        <f t="shared" si="4415"/>
        <v>0</v>
      </c>
      <c r="AC1548" s="18">
        <f t="shared" si="4225"/>
        <v>69734.100000000006</v>
      </c>
      <c r="AD1548" s="18">
        <f t="shared" si="4226"/>
        <v>69734.100000000006</v>
      </c>
      <c r="AE1548" s="18">
        <f t="shared" si="4227"/>
        <v>69734.100000000006</v>
      </c>
      <c r="AF1548" s="18">
        <f t="shared" si="4415"/>
        <v>0</v>
      </c>
      <c r="AG1548" s="18">
        <f t="shared" si="4415"/>
        <v>0</v>
      </c>
      <c r="AH1548" s="18">
        <f t="shared" si="4415"/>
        <v>0</v>
      </c>
      <c r="AI1548" s="18">
        <f t="shared" si="4409"/>
        <v>69734.100000000006</v>
      </c>
      <c r="AJ1548" s="18">
        <f t="shared" si="4410"/>
        <v>69734.100000000006</v>
      </c>
      <c r="AK1548" s="18">
        <f t="shared" si="4411"/>
        <v>69734.100000000006</v>
      </c>
      <c r="AL1548" s="18">
        <f t="shared" si="4415"/>
        <v>0</v>
      </c>
      <c r="AM1548" s="18">
        <f t="shared" si="4412"/>
        <v>69734.100000000006</v>
      </c>
      <c r="AN1548" s="18">
        <f t="shared" si="4415"/>
        <v>0</v>
      </c>
      <c r="AO1548" s="18">
        <f t="shared" si="4415"/>
        <v>0</v>
      </c>
      <c r="AP1548" s="18">
        <f t="shared" si="4415"/>
        <v>0</v>
      </c>
      <c r="AQ1548" s="18">
        <f t="shared" si="4355"/>
        <v>69734.100000000006</v>
      </c>
      <c r="AR1548" s="18">
        <f t="shared" si="4356"/>
        <v>69734.100000000006</v>
      </c>
      <c r="AS1548" s="18">
        <f t="shared" si="4357"/>
        <v>69734.100000000006</v>
      </c>
      <c r="AT1548" s="18">
        <f t="shared" si="4415"/>
        <v>0</v>
      </c>
      <c r="AU1548" s="18">
        <f t="shared" si="4415"/>
        <v>0</v>
      </c>
      <c r="AV1548" s="18">
        <f t="shared" si="4415"/>
        <v>0</v>
      </c>
      <c r="AW1548" s="18">
        <f t="shared" si="4358"/>
        <v>69734.100000000006</v>
      </c>
      <c r="AX1548" s="18">
        <f t="shared" si="4359"/>
        <v>69734.100000000006</v>
      </c>
      <c r="AY1548" s="18">
        <f t="shared" si="4360"/>
        <v>69734.100000000006</v>
      </c>
      <c r="AZ1548" s="18">
        <f t="shared" si="4415"/>
        <v>0</v>
      </c>
      <c r="BA1548" s="18">
        <f t="shared" si="4415"/>
        <v>0</v>
      </c>
      <c r="BB1548" s="18">
        <f t="shared" si="4415"/>
        <v>0</v>
      </c>
      <c r="BC1548" s="18">
        <f t="shared" si="4329"/>
        <v>69734.100000000006</v>
      </c>
      <c r="BD1548" s="18">
        <f t="shared" si="4330"/>
        <v>69734.100000000006</v>
      </c>
      <c r="BE1548" s="18">
        <f t="shared" si="4331"/>
        <v>69734.100000000006</v>
      </c>
      <c r="BF1548" s="18">
        <f t="shared" si="4415"/>
        <v>0</v>
      </c>
      <c r="BG1548" s="18">
        <f t="shared" si="4415"/>
        <v>0</v>
      </c>
      <c r="BH1548" s="18">
        <f t="shared" si="4415"/>
        <v>0</v>
      </c>
      <c r="BI1548" s="18">
        <f t="shared" si="4326"/>
        <v>69734.100000000006</v>
      </c>
      <c r="BJ1548" s="18">
        <f t="shared" si="4327"/>
        <v>69734.100000000006</v>
      </c>
      <c r="BK1548" s="18">
        <f t="shared" si="4328"/>
        <v>69734.100000000006</v>
      </c>
      <c r="BL1548" s="18">
        <f t="shared" si="4415"/>
        <v>0</v>
      </c>
      <c r="BM1548" s="18">
        <f t="shared" si="4415"/>
        <v>0</v>
      </c>
      <c r="BN1548" s="18">
        <f t="shared" si="4415"/>
        <v>0</v>
      </c>
      <c r="BO1548" s="18">
        <f t="shared" si="4273"/>
        <v>69734.100000000006</v>
      </c>
      <c r="BP1548" s="18">
        <f t="shared" si="4274"/>
        <v>69734.100000000006</v>
      </c>
      <c r="BQ1548" s="18">
        <f t="shared" si="4275"/>
        <v>69734.100000000006</v>
      </c>
      <c r="BR1548" s="18">
        <f t="shared" si="4415"/>
        <v>0</v>
      </c>
      <c r="BS1548" s="18">
        <f t="shared" si="4415"/>
        <v>0</v>
      </c>
      <c r="BT1548" s="18">
        <f t="shared" si="4415"/>
        <v>0</v>
      </c>
      <c r="BU1548" s="18">
        <f t="shared" si="4270"/>
        <v>69734.100000000006</v>
      </c>
      <c r="BV1548" s="18">
        <f t="shared" si="4271"/>
        <v>69734.100000000006</v>
      </c>
      <c r="BW1548" s="18">
        <f t="shared" si="4272"/>
        <v>69734.100000000006</v>
      </c>
      <c r="BX1548" s="18">
        <f t="shared" si="4415"/>
        <v>0</v>
      </c>
      <c r="BY1548" s="18">
        <f t="shared" si="4415"/>
        <v>0</v>
      </c>
      <c r="BZ1548" s="18">
        <f t="shared" si="4415"/>
        <v>0</v>
      </c>
      <c r="CA1548" s="18">
        <f t="shared" si="4243"/>
        <v>69734.100000000006</v>
      </c>
      <c r="CB1548" s="18">
        <f t="shared" si="4244"/>
        <v>69734.100000000006</v>
      </c>
      <c r="CC1548" s="18">
        <f t="shared" si="4245"/>
        <v>69734.100000000006</v>
      </c>
      <c r="CD1548" s="18">
        <f t="shared" si="4415"/>
        <v>0</v>
      </c>
      <c r="CE1548" s="27"/>
      <c r="CF1548" s="33"/>
    </row>
    <row r="1549" spans="1:119" x14ac:dyDescent="0.3">
      <c r="A1549" s="41" t="s">
        <v>261</v>
      </c>
      <c r="B1549" s="39">
        <v>800</v>
      </c>
      <c r="C1549" s="41"/>
      <c r="D1549" s="41"/>
      <c r="E1549" s="14" t="s">
        <v>556</v>
      </c>
      <c r="F1549" s="18">
        <f t="shared" si="4413"/>
        <v>69734.100000000006</v>
      </c>
      <c r="G1549" s="18">
        <f t="shared" si="4413"/>
        <v>69734.100000000006</v>
      </c>
      <c r="H1549" s="18">
        <f t="shared" si="4413"/>
        <v>69734.100000000006</v>
      </c>
      <c r="I1549" s="18">
        <f t="shared" si="4413"/>
        <v>0</v>
      </c>
      <c r="J1549" s="18">
        <f t="shared" si="4413"/>
        <v>0</v>
      </c>
      <c r="K1549" s="18">
        <f t="shared" si="4413"/>
        <v>0</v>
      </c>
      <c r="L1549" s="18">
        <f t="shared" si="4280"/>
        <v>69734.100000000006</v>
      </c>
      <c r="M1549" s="18">
        <f t="shared" si="4281"/>
        <v>69734.100000000006</v>
      </c>
      <c r="N1549" s="18">
        <f t="shared" si="4282"/>
        <v>69734.100000000006</v>
      </c>
      <c r="O1549" s="18">
        <f t="shared" si="4414"/>
        <v>0</v>
      </c>
      <c r="P1549" s="18">
        <f t="shared" si="4414"/>
        <v>0</v>
      </c>
      <c r="Q1549" s="18">
        <f t="shared" si="4414"/>
        <v>0</v>
      </c>
      <c r="R1549" s="18">
        <f t="shared" si="4414"/>
        <v>0</v>
      </c>
      <c r="S1549" s="18">
        <f t="shared" si="4414"/>
        <v>0</v>
      </c>
      <c r="T1549" s="18">
        <f t="shared" si="4218"/>
        <v>69734.100000000006</v>
      </c>
      <c r="U1549" s="18">
        <f t="shared" si="4219"/>
        <v>69734.100000000006</v>
      </c>
      <c r="V1549" s="18">
        <f t="shared" si="4220"/>
        <v>69734.100000000006</v>
      </c>
      <c r="W1549" s="18">
        <f t="shared" si="4415"/>
        <v>0</v>
      </c>
      <c r="X1549" s="18">
        <f t="shared" si="4415"/>
        <v>0</v>
      </c>
      <c r="Y1549" s="18">
        <f t="shared" si="4415"/>
        <v>0</v>
      </c>
      <c r="Z1549" s="18">
        <f t="shared" si="4415"/>
        <v>0</v>
      </c>
      <c r="AA1549" s="18">
        <f t="shared" si="4415"/>
        <v>0</v>
      </c>
      <c r="AB1549" s="18">
        <f t="shared" si="4415"/>
        <v>0</v>
      </c>
      <c r="AC1549" s="18">
        <f t="shared" si="4225"/>
        <v>69734.100000000006</v>
      </c>
      <c r="AD1549" s="18">
        <f t="shared" si="4226"/>
        <v>69734.100000000006</v>
      </c>
      <c r="AE1549" s="18">
        <f t="shared" si="4227"/>
        <v>69734.100000000006</v>
      </c>
      <c r="AF1549" s="18">
        <f t="shared" si="4415"/>
        <v>0</v>
      </c>
      <c r="AG1549" s="18">
        <f t="shared" si="4415"/>
        <v>0</v>
      </c>
      <c r="AH1549" s="18">
        <f t="shared" si="4415"/>
        <v>0</v>
      </c>
      <c r="AI1549" s="18">
        <f t="shared" si="4409"/>
        <v>69734.100000000006</v>
      </c>
      <c r="AJ1549" s="18">
        <f t="shared" si="4410"/>
        <v>69734.100000000006</v>
      </c>
      <c r="AK1549" s="18">
        <f t="shared" si="4411"/>
        <v>69734.100000000006</v>
      </c>
      <c r="AL1549" s="18">
        <f t="shared" si="4415"/>
        <v>0</v>
      </c>
      <c r="AM1549" s="18">
        <f t="shared" si="4412"/>
        <v>69734.100000000006</v>
      </c>
      <c r="AN1549" s="18">
        <f t="shared" si="4415"/>
        <v>0</v>
      </c>
      <c r="AO1549" s="18">
        <f t="shared" si="4415"/>
        <v>0</v>
      </c>
      <c r="AP1549" s="18">
        <f t="shared" si="4415"/>
        <v>0</v>
      </c>
      <c r="AQ1549" s="18">
        <f t="shared" si="4355"/>
        <v>69734.100000000006</v>
      </c>
      <c r="AR1549" s="18">
        <f t="shared" si="4356"/>
        <v>69734.100000000006</v>
      </c>
      <c r="AS1549" s="18">
        <f t="shared" si="4357"/>
        <v>69734.100000000006</v>
      </c>
      <c r="AT1549" s="18">
        <f t="shared" si="4415"/>
        <v>0</v>
      </c>
      <c r="AU1549" s="18">
        <f t="shared" si="4415"/>
        <v>0</v>
      </c>
      <c r="AV1549" s="18">
        <f t="shared" si="4415"/>
        <v>0</v>
      </c>
      <c r="AW1549" s="18">
        <f t="shared" si="4358"/>
        <v>69734.100000000006</v>
      </c>
      <c r="AX1549" s="18">
        <f t="shared" si="4359"/>
        <v>69734.100000000006</v>
      </c>
      <c r="AY1549" s="18">
        <f t="shared" si="4360"/>
        <v>69734.100000000006</v>
      </c>
      <c r="AZ1549" s="18">
        <f t="shared" si="4415"/>
        <v>0</v>
      </c>
      <c r="BA1549" s="18">
        <f t="shared" si="4415"/>
        <v>0</v>
      </c>
      <c r="BB1549" s="18">
        <f t="shared" si="4415"/>
        <v>0</v>
      </c>
      <c r="BC1549" s="18">
        <f t="shared" si="4329"/>
        <v>69734.100000000006</v>
      </c>
      <c r="BD1549" s="18">
        <f t="shared" si="4330"/>
        <v>69734.100000000006</v>
      </c>
      <c r="BE1549" s="18">
        <f t="shared" si="4331"/>
        <v>69734.100000000006</v>
      </c>
      <c r="BF1549" s="18">
        <f t="shared" si="4415"/>
        <v>0</v>
      </c>
      <c r="BG1549" s="18">
        <f t="shared" si="4415"/>
        <v>0</v>
      </c>
      <c r="BH1549" s="18">
        <f t="shared" si="4415"/>
        <v>0</v>
      </c>
      <c r="BI1549" s="18">
        <f t="shared" si="4326"/>
        <v>69734.100000000006</v>
      </c>
      <c r="BJ1549" s="18">
        <f t="shared" si="4327"/>
        <v>69734.100000000006</v>
      </c>
      <c r="BK1549" s="18">
        <f t="shared" si="4328"/>
        <v>69734.100000000006</v>
      </c>
      <c r="BL1549" s="18">
        <f t="shared" si="4415"/>
        <v>0</v>
      </c>
      <c r="BM1549" s="18">
        <f t="shared" si="4415"/>
        <v>0</v>
      </c>
      <c r="BN1549" s="18">
        <f t="shared" si="4415"/>
        <v>0</v>
      </c>
      <c r="BO1549" s="18">
        <f t="shared" si="4273"/>
        <v>69734.100000000006</v>
      </c>
      <c r="BP1549" s="18">
        <f t="shared" si="4274"/>
        <v>69734.100000000006</v>
      </c>
      <c r="BQ1549" s="18">
        <f t="shared" si="4275"/>
        <v>69734.100000000006</v>
      </c>
      <c r="BR1549" s="18">
        <f t="shared" si="4415"/>
        <v>0</v>
      </c>
      <c r="BS1549" s="18">
        <f t="shared" si="4415"/>
        <v>0</v>
      </c>
      <c r="BT1549" s="18">
        <f t="shared" si="4415"/>
        <v>0</v>
      </c>
      <c r="BU1549" s="18">
        <f t="shared" si="4270"/>
        <v>69734.100000000006</v>
      </c>
      <c r="BV1549" s="18">
        <f t="shared" si="4271"/>
        <v>69734.100000000006</v>
      </c>
      <c r="BW1549" s="18">
        <f t="shared" si="4272"/>
        <v>69734.100000000006</v>
      </c>
      <c r="BX1549" s="18">
        <f t="shared" si="4415"/>
        <v>0</v>
      </c>
      <c r="BY1549" s="18">
        <f t="shared" si="4415"/>
        <v>0</v>
      </c>
      <c r="BZ1549" s="18">
        <f t="shared" si="4415"/>
        <v>0</v>
      </c>
      <c r="CA1549" s="18">
        <f t="shared" si="4243"/>
        <v>69734.100000000006</v>
      </c>
      <c r="CB1549" s="18">
        <f t="shared" si="4244"/>
        <v>69734.100000000006</v>
      </c>
      <c r="CC1549" s="18">
        <f t="shared" si="4245"/>
        <v>69734.100000000006</v>
      </c>
      <c r="CD1549" s="18">
        <f t="shared" si="4415"/>
        <v>0</v>
      </c>
      <c r="CE1549" s="27"/>
      <c r="CF1549" s="33"/>
    </row>
    <row r="1550" spans="1:119" ht="78" x14ac:dyDescent="0.3">
      <c r="A1550" s="41" t="s">
        <v>261</v>
      </c>
      <c r="B1550" s="39">
        <v>810</v>
      </c>
      <c r="C1550" s="41"/>
      <c r="D1550" s="41"/>
      <c r="E1550" s="14" t="s">
        <v>571</v>
      </c>
      <c r="F1550" s="18">
        <f t="shared" si="4413"/>
        <v>69734.100000000006</v>
      </c>
      <c r="G1550" s="18">
        <f t="shared" si="4413"/>
        <v>69734.100000000006</v>
      </c>
      <c r="H1550" s="18">
        <f t="shared" si="4413"/>
        <v>69734.100000000006</v>
      </c>
      <c r="I1550" s="18">
        <f t="shared" si="4413"/>
        <v>0</v>
      </c>
      <c r="J1550" s="18">
        <f t="shared" si="4413"/>
        <v>0</v>
      </c>
      <c r="K1550" s="18">
        <f t="shared" si="4413"/>
        <v>0</v>
      </c>
      <c r="L1550" s="18">
        <f t="shared" si="4280"/>
        <v>69734.100000000006</v>
      </c>
      <c r="M1550" s="18">
        <f t="shared" si="4281"/>
        <v>69734.100000000006</v>
      </c>
      <c r="N1550" s="18">
        <f t="shared" si="4282"/>
        <v>69734.100000000006</v>
      </c>
      <c r="O1550" s="18">
        <f t="shared" si="4414"/>
        <v>0</v>
      </c>
      <c r="P1550" s="18">
        <f t="shared" si="4414"/>
        <v>0</v>
      </c>
      <c r="Q1550" s="18">
        <f t="shared" si="4414"/>
        <v>0</v>
      </c>
      <c r="R1550" s="18">
        <f t="shared" si="4414"/>
        <v>0</v>
      </c>
      <c r="S1550" s="18">
        <f t="shared" si="4414"/>
        <v>0</v>
      </c>
      <c r="T1550" s="18">
        <f t="shared" si="4218"/>
        <v>69734.100000000006</v>
      </c>
      <c r="U1550" s="18">
        <f t="shared" si="4219"/>
        <v>69734.100000000006</v>
      </c>
      <c r="V1550" s="18">
        <f t="shared" si="4220"/>
        <v>69734.100000000006</v>
      </c>
      <c r="W1550" s="18">
        <f t="shared" si="4415"/>
        <v>0</v>
      </c>
      <c r="X1550" s="18">
        <f t="shared" si="4415"/>
        <v>0</v>
      </c>
      <c r="Y1550" s="18">
        <f t="shared" si="4415"/>
        <v>0</v>
      </c>
      <c r="Z1550" s="18">
        <f t="shared" si="4415"/>
        <v>0</v>
      </c>
      <c r="AA1550" s="18">
        <f t="shared" si="4415"/>
        <v>0</v>
      </c>
      <c r="AB1550" s="18">
        <f t="shared" si="4415"/>
        <v>0</v>
      </c>
      <c r="AC1550" s="18">
        <f t="shared" si="4225"/>
        <v>69734.100000000006</v>
      </c>
      <c r="AD1550" s="18">
        <f t="shared" si="4226"/>
        <v>69734.100000000006</v>
      </c>
      <c r="AE1550" s="18">
        <f t="shared" si="4227"/>
        <v>69734.100000000006</v>
      </c>
      <c r="AF1550" s="18">
        <f t="shared" si="4415"/>
        <v>0</v>
      </c>
      <c r="AG1550" s="18">
        <f t="shared" si="4415"/>
        <v>0</v>
      </c>
      <c r="AH1550" s="18">
        <f t="shared" si="4415"/>
        <v>0</v>
      </c>
      <c r="AI1550" s="18">
        <f t="shared" si="4409"/>
        <v>69734.100000000006</v>
      </c>
      <c r="AJ1550" s="18">
        <f t="shared" si="4410"/>
        <v>69734.100000000006</v>
      </c>
      <c r="AK1550" s="18">
        <f t="shared" si="4411"/>
        <v>69734.100000000006</v>
      </c>
      <c r="AL1550" s="18">
        <f t="shared" si="4415"/>
        <v>0</v>
      </c>
      <c r="AM1550" s="18">
        <f t="shared" si="4412"/>
        <v>69734.100000000006</v>
      </c>
      <c r="AN1550" s="18">
        <f t="shared" si="4415"/>
        <v>0</v>
      </c>
      <c r="AO1550" s="18">
        <f t="shared" si="4415"/>
        <v>0</v>
      </c>
      <c r="AP1550" s="18">
        <f t="shared" si="4415"/>
        <v>0</v>
      </c>
      <c r="AQ1550" s="18">
        <f t="shared" si="4355"/>
        <v>69734.100000000006</v>
      </c>
      <c r="AR1550" s="18">
        <f t="shared" si="4356"/>
        <v>69734.100000000006</v>
      </c>
      <c r="AS1550" s="18">
        <f t="shared" si="4357"/>
        <v>69734.100000000006</v>
      </c>
      <c r="AT1550" s="18">
        <f t="shared" si="4415"/>
        <v>0</v>
      </c>
      <c r="AU1550" s="18">
        <f t="shared" si="4415"/>
        <v>0</v>
      </c>
      <c r="AV1550" s="18">
        <f t="shared" si="4415"/>
        <v>0</v>
      </c>
      <c r="AW1550" s="18">
        <f t="shared" si="4358"/>
        <v>69734.100000000006</v>
      </c>
      <c r="AX1550" s="18">
        <f t="shared" si="4359"/>
        <v>69734.100000000006</v>
      </c>
      <c r="AY1550" s="18">
        <f t="shared" si="4360"/>
        <v>69734.100000000006</v>
      </c>
      <c r="AZ1550" s="18">
        <f t="shared" si="4415"/>
        <v>0</v>
      </c>
      <c r="BA1550" s="18">
        <f t="shared" si="4415"/>
        <v>0</v>
      </c>
      <c r="BB1550" s="18">
        <f t="shared" si="4415"/>
        <v>0</v>
      </c>
      <c r="BC1550" s="18">
        <f t="shared" si="4329"/>
        <v>69734.100000000006</v>
      </c>
      <c r="BD1550" s="18">
        <f t="shared" si="4330"/>
        <v>69734.100000000006</v>
      </c>
      <c r="BE1550" s="18">
        <f t="shared" si="4331"/>
        <v>69734.100000000006</v>
      </c>
      <c r="BF1550" s="18">
        <f t="shared" si="4415"/>
        <v>0</v>
      </c>
      <c r="BG1550" s="18">
        <f t="shared" si="4415"/>
        <v>0</v>
      </c>
      <c r="BH1550" s="18">
        <f t="shared" si="4415"/>
        <v>0</v>
      </c>
      <c r="BI1550" s="18">
        <f t="shared" si="4326"/>
        <v>69734.100000000006</v>
      </c>
      <c r="BJ1550" s="18">
        <f t="shared" si="4327"/>
        <v>69734.100000000006</v>
      </c>
      <c r="BK1550" s="18">
        <f t="shared" si="4328"/>
        <v>69734.100000000006</v>
      </c>
      <c r="BL1550" s="18">
        <f t="shared" si="4415"/>
        <v>0</v>
      </c>
      <c r="BM1550" s="18">
        <f t="shared" si="4415"/>
        <v>0</v>
      </c>
      <c r="BN1550" s="18">
        <f t="shared" si="4415"/>
        <v>0</v>
      </c>
      <c r="BO1550" s="18">
        <f t="shared" si="4273"/>
        <v>69734.100000000006</v>
      </c>
      <c r="BP1550" s="18">
        <f t="shared" si="4274"/>
        <v>69734.100000000006</v>
      </c>
      <c r="BQ1550" s="18">
        <f t="shared" si="4275"/>
        <v>69734.100000000006</v>
      </c>
      <c r="BR1550" s="18">
        <f t="shared" si="4415"/>
        <v>0</v>
      </c>
      <c r="BS1550" s="18">
        <f t="shared" si="4415"/>
        <v>0</v>
      </c>
      <c r="BT1550" s="18">
        <f t="shared" si="4415"/>
        <v>0</v>
      </c>
      <c r="BU1550" s="18">
        <f t="shared" si="4270"/>
        <v>69734.100000000006</v>
      </c>
      <c r="BV1550" s="18">
        <f t="shared" si="4271"/>
        <v>69734.100000000006</v>
      </c>
      <c r="BW1550" s="18">
        <f t="shared" si="4272"/>
        <v>69734.100000000006</v>
      </c>
      <c r="BX1550" s="18">
        <f t="shared" si="4415"/>
        <v>0</v>
      </c>
      <c r="BY1550" s="18">
        <f t="shared" si="4415"/>
        <v>0</v>
      </c>
      <c r="BZ1550" s="18">
        <f t="shared" si="4415"/>
        <v>0</v>
      </c>
      <c r="CA1550" s="18">
        <f t="shared" si="4243"/>
        <v>69734.100000000006</v>
      </c>
      <c r="CB1550" s="18">
        <f t="shared" si="4244"/>
        <v>69734.100000000006</v>
      </c>
      <c r="CC1550" s="18">
        <f t="shared" si="4245"/>
        <v>69734.100000000006</v>
      </c>
      <c r="CD1550" s="18">
        <f t="shared" si="4415"/>
        <v>0</v>
      </c>
      <c r="CE1550" s="27"/>
      <c r="CF1550" s="33"/>
    </row>
    <row r="1551" spans="1:119" x14ac:dyDescent="0.3">
      <c r="A1551" s="41" t="s">
        <v>261</v>
      </c>
      <c r="B1551" s="39">
        <v>810</v>
      </c>
      <c r="C1551" s="41" t="s">
        <v>149</v>
      </c>
      <c r="D1551" s="41" t="s">
        <v>29</v>
      </c>
      <c r="E1551" s="14" t="s">
        <v>523</v>
      </c>
      <c r="F1551" s="23">
        <v>69734.100000000006</v>
      </c>
      <c r="G1551" s="23">
        <v>69734.100000000006</v>
      </c>
      <c r="H1551" s="23">
        <v>69734.100000000006</v>
      </c>
      <c r="I1551" s="18"/>
      <c r="J1551" s="18"/>
      <c r="K1551" s="18"/>
      <c r="L1551" s="18">
        <f t="shared" si="4280"/>
        <v>69734.100000000006</v>
      </c>
      <c r="M1551" s="18">
        <f t="shared" si="4281"/>
        <v>69734.100000000006</v>
      </c>
      <c r="N1551" s="18">
        <f t="shared" si="4282"/>
        <v>69734.100000000006</v>
      </c>
      <c r="O1551" s="18"/>
      <c r="P1551" s="18"/>
      <c r="Q1551" s="18"/>
      <c r="R1551" s="18"/>
      <c r="S1551" s="18"/>
      <c r="T1551" s="18">
        <f t="shared" si="4218"/>
        <v>69734.100000000006</v>
      </c>
      <c r="U1551" s="18">
        <f t="shared" si="4219"/>
        <v>69734.100000000006</v>
      </c>
      <c r="V1551" s="18">
        <f t="shared" si="4220"/>
        <v>69734.100000000006</v>
      </c>
      <c r="W1551" s="18"/>
      <c r="X1551" s="18"/>
      <c r="Y1551" s="18"/>
      <c r="Z1551" s="18"/>
      <c r="AA1551" s="18"/>
      <c r="AB1551" s="18"/>
      <c r="AC1551" s="18">
        <f t="shared" si="4225"/>
        <v>69734.100000000006</v>
      </c>
      <c r="AD1551" s="18">
        <f t="shared" si="4226"/>
        <v>69734.100000000006</v>
      </c>
      <c r="AE1551" s="18">
        <f t="shared" si="4227"/>
        <v>69734.100000000006</v>
      </c>
      <c r="AF1551" s="18"/>
      <c r="AG1551" s="18"/>
      <c r="AH1551" s="18"/>
      <c r="AI1551" s="18">
        <f t="shared" si="4409"/>
        <v>69734.100000000006</v>
      </c>
      <c r="AJ1551" s="18">
        <f t="shared" si="4410"/>
        <v>69734.100000000006</v>
      </c>
      <c r="AK1551" s="18">
        <f t="shared" si="4411"/>
        <v>69734.100000000006</v>
      </c>
      <c r="AL1551" s="18"/>
      <c r="AM1551" s="18">
        <f t="shared" si="4412"/>
        <v>69734.100000000006</v>
      </c>
      <c r="AN1551" s="18"/>
      <c r="AO1551" s="18"/>
      <c r="AP1551" s="18"/>
      <c r="AQ1551" s="18">
        <f t="shared" si="4355"/>
        <v>69734.100000000006</v>
      </c>
      <c r="AR1551" s="18">
        <f t="shared" si="4356"/>
        <v>69734.100000000006</v>
      </c>
      <c r="AS1551" s="18">
        <f t="shared" si="4357"/>
        <v>69734.100000000006</v>
      </c>
      <c r="AT1551" s="18"/>
      <c r="AU1551" s="18"/>
      <c r="AV1551" s="18"/>
      <c r="AW1551" s="18">
        <f t="shared" si="4358"/>
        <v>69734.100000000006</v>
      </c>
      <c r="AX1551" s="18">
        <f t="shared" si="4359"/>
        <v>69734.100000000006</v>
      </c>
      <c r="AY1551" s="18">
        <f t="shared" si="4360"/>
        <v>69734.100000000006</v>
      </c>
      <c r="AZ1551" s="18"/>
      <c r="BA1551" s="18"/>
      <c r="BB1551" s="18"/>
      <c r="BC1551" s="18">
        <f t="shared" si="4329"/>
        <v>69734.100000000006</v>
      </c>
      <c r="BD1551" s="18">
        <f t="shared" si="4330"/>
        <v>69734.100000000006</v>
      </c>
      <c r="BE1551" s="18">
        <f t="shared" si="4331"/>
        <v>69734.100000000006</v>
      </c>
      <c r="BF1551" s="18"/>
      <c r="BG1551" s="18"/>
      <c r="BH1551" s="18"/>
      <c r="BI1551" s="18">
        <f t="shared" si="4326"/>
        <v>69734.100000000006</v>
      </c>
      <c r="BJ1551" s="18">
        <f t="shared" si="4327"/>
        <v>69734.100000000006</v>
      </c>
      <c r="BK1551" s="18">
        <f t="shared" si="4328"/>
        <v>69734.100000000006</v>
      </c>
      <c r="BL1551" s="18"/>
      <c r="BM1551" s="18"/>
      <c r="BN1551" s="18"/>
      <c r="BO1551" s="18">
        <f t="shared" si="4273"/>
        <v>69734.100000000006</v>
      </c>
      <c r="BP1551" s="18">
        <f t="shared" si="4274"/>
        <v>69734.100000000006</v>
      </c>
      <c r="BQ1551" s="18">
        <f t="shared" si="4275"/>
        <v>69734.100000000006</v>
      </c>
      <c r="BR1551" s="18"/>
      <c r="BS1551" s="18"/>
      <c r="BT1551" s="18"/>
      <c r="BU1551" s="18">
        <f t="shared" si="4270"/>
        <v>69734.100000000006</v>
      </c>
      <c r="BV1551" s="18">
        <f t="shared" si="4271"/>
        <v>69734.100000000006</v>
      </c>
      <c r="BW1551" s="18">
        <f t="shared" si="4272"/>
        <v>69734.100000000006</v>
      </c>
      <c r="BX1551" s="18"/>
      <c r="BY1551" s="18"/>
      <c r="BZ1551" s="18"/>
      <c r="CA1551" s="18">
        <f t="shared" si="4243"/>
        <v>69734.100000000006</v>
      </c>
      <c r="CB1551" s="18">
        <f t="shared" si="4244"/>
        <v>69734.100000000006</v>
      </c>
      <c r="CC1551" s="18">
        <f t="shared" si="4245"/>
        <v>69734.100000000006</v>
      </c>
      <c r="CD1551" s="18"/>
      <c r="CE1551" s="27"/>
      <c r="CF1551" s="33"/>
    </row>
    <row r="1552" spans="1:119" ht="62.4" x14ac:dyDescent="0.3">
      <c r="A1552" s="41" t="s">
        <v>265</v>
      </c>
      <c r="B1552" s="39"/>
      <c r="C1552" s="41"/>
      <c r="D1552" s="41"/>
      <c r="E1552" s="14" t="s">
        <v>1046</v>
      </c>
      <c r="F1552" s="18">
        <f>F1553</f>
        <v>57963.899999999994</v>
      </c>
      <c r="G1552" s="18">
        <f t="shared" ref="G1552:CD1555" si="4416">G1553</f>
        <v>48251.1</v>
      </c>
      <c r="H1552" s="18">
        <f t="shared" si="4416"/>
        <v>48251.1</v>
      </c>
      <c r="I1552" s="18">
        <f t="shared" si="4416"/>
        <v>0</v>
      </c>
      <c r="J1552" s="18">
        <f t="shared" si="4416"/>
        <v>0</v>
      </c>
      <c r="K1552" s="18">
        <f t="shared" si="4416"/>
        <v>0</v>
      </c>
      <c r="L1552" s="18">
        <f t="shared" si="4280"/>
        <v>57963.899999999994</v>
      </c>
      <c r="M1552" s="18">
        <f t="shared" si="4281"/>
        <v>48251.1</v>
      </c>
      <c r="N1552" s="18">
        <f t="shared" si="4282"/>
        <v>48251.1</v>
      </c>
      <c r="O1552" s="18">
        <f t="shared" si="4416"/>
        <v>9585.34</v>
      </c>
      <c r="P1552" s="18">
        <f t="shared" si="4416"/>
        <v>0</v>
      </c>
      <c r="Q1552" s="18">
        <f t="shared" si="4416"/>
        <v>0</v>
      </c>
      <c r="R1552" s="18">
        <f t="shared" si="4416"/>
        <v>0</v>
      </c>
      <c r="S1552" s="18">
        <f t="shared" si="4416"/>
        <v>0</v>
      </c>
      <c r="T1552" s="18">
        <f t="shared" si="4218"/>
        <v>67549.239999999991</v>
      </c>
      <c r="U1552" s="18">
        <f t="shared" si="4219"/>
        <v>48251.1</v>
      </c>
      <c r="V1552" s="18">
        <f t="shared" si="4220"/>
        <v>48251.1</v>
      </c>
      <c r="W1552" s="18">
        <f t="shared" si="4416"/>
        <v>2359.9079999999999</v>
      </c>
      <c r="X1552" s="18">
        <f t="shared" si="4416"/>
        <v>0</v>
      </c>
      <c r="Y1552" s="18">
        <f t="shared" si="4416"/>
        <v>0</v>
      </c>
      <c r="Z1552" s="18">
        <f t="shared" si="4416"/>
        <v>-2359.9079999999999</v>
      </c>
      <c r="AA1552" s="18">
        <f t="shared" si="4416"/>
        <v>0</v>
      </c>
      <c r="AB1552" s="18">
        <f t="shared" si="4416"/>
        <v>0</v>
      </c>
      <c r="AC1552" s="18">
        <f t="shared" si="4225"/>
        <v>67549.239999999991</v>
      </c>
      <c r="AD1552" s="18">
        <f t="shared" si="4226"/>
        <v>48251.1</v>
      </c>
      <c r="AE1552" s="18">
        <f t="shared" si="4227"/>
        <v>48251.1</v>
      </c>
      <c r="AF1552" s="18">
        <f t="shared" si="4416"/>
        <v>1008.509</v>
      </c>
      <c r="AG1552" s="18">
        <f t="shared" si="4416"/>
        <v>13314.36</v>
      </c>
      <c r="AH1552" s="18">
        <f t="shared" si="4416"/>
        <v>0</v>
      </c>
      <c r="AI1552" s="18">
        <f t="shared" si="4409"/>
        <v>68557.748999999996</v>
      </c>
      <c r="AJ1552" s="18">
        <f t="shared" si="4410"/>
        <v>61565.46</v>
      </c>
      <c r="AK1552" s="18">
        <f t="shared" si="4411"/>
        <v>48251.1</v>
      </c>
      <c r="AL1552" s="18">
        <f t="shared" si="4416"/>
        <v>0</v>
      </c>
      <c r="AM1552" s="18">
        <f t="shared" si="4412"/>
        <v>68557.748999999996</v>
      </c>
      <c r="AN1552" s="18">
        <f t="shared" si="4416"/>
        <v>-2774.5790000000002</v>
      </c>
      <c r="AO1552" s="18">
        <f t="shared" si="4416"/>
        <v>0</v>
      </c>
      <c r="AP1552" s="18">
        <f t="shared" si="4416"/>
        <v>0</v>
      </c>
      <c r="AQ1552" s="18">
        <f t="shared" si="4355"/>
        <v>65783.17</v>
      </c>
      <c r="AR1552" s="18">
        <f t="shared" si="4356"/>
        <v>61565.46</v>
      </c>
      <c r="AS1552" s="18">
        <f t="shared" si="4357"/>
        <v>48251.1</v>
      </c>
      <c r="AT1552" s="18">
        <f t="shared" si="4416"/>
        <v>0</v>
      </c>
      <c r="AU1552" s="18">
        <f t="shared" si="4416"/>
        <v>0</v>
      </c>
      <c r="AV1552" s="18">
        <f t="shared" si="4416"/>
        <v>0</v>
      </c>
      <c r="AW1552" s="18">
        <f t="shared" si="4358"/>
        <v>65783.17</v>
      </c>
      <c r="AX1552" s="18">
        <f t="shared" si="4359"/>
        <v>61565.46</v>
      </c>
      <c r="AY1552" s="18">
        <f t="shared" si="4360"/>
        <v>48251.1</v>
      </c>
      <c r="AZ1552" s="18">
        <f t="shared" si="4416"/>
        <v>0</v>
      </c>
      <c r="BA1552" s="18">
        <f t="shared" si="4416"/>
        <v>0</v>
      </c>
      <c r="BB1552" s="18">
        <f t="shared" si="4416"/>
        <v>0</v>
      </c>
      <c r="BC1552" s="18">
        <f t="shared" si="4329"/>
        <v>65783.17</v>
      </c>
      <c r="BD1552" s="18">
        <f t="shared" si="4330"/>
        <v>61565.46</v>
      </c>
      <c r="BE1552" s="18">
        <f t="shared" si="4331"/>
        <v>48251.1</v>
      </c>
      <c r="BF1552" s="18">
        <f t="shared" si="4416"/>
        <v>0</v>
      </c>
      <c r="BG1552" s="18">
        <f t="shared" si="4416"/>
        <v>0</v>
      </c>
      <c r="BH1552" s="18">
        <f t="shared" si="4416"/>
        <v>0</v>
      </c>
      <c r="BI1552" s="18">
        <f t="shared" si="4326"/>
        <v>65783.17</v>
      </c>
      <c r="BJ1552" s="18">
        <f t="shared" si="4327"/>
        <v>61565.46</v>
      </c>
      <c r="BK1552" s="18">
        <f t="shared" si="4328"/>
        <v>48251.1</v>
      </c>
      <c r="BL1552" s="18">
        <f t="shared" si="4416"/>
        <v>1056.6880000000001</v>
      </c>
      <c r="BM1552" s="18">
        <f t="shared" si="4416"/>
        <v>0</v>
      </c>
      <c r="BN1552" s="18">
        <f t="shared" si="4416"/>
        <v>0</v>
      </c>
      <c r="BO1552" s="18">
        <f t="shared" si="4273"/>
        <v>66839.857999999993</v>
      </c>
      <c r="BP1552" s="18">
        <f t="shared" si="4274"/>
        <v>61565.46</v>
      </c>
      <c r="BQ1552" s="18">
        <f t="shared" si="4275"/>
        <v>48251.1</v>
      </c>
      <c r="BR1552" s="18">
        <f t="shared" si="4416"/>
        <v>0</v>
      </c>
      <c r="BS1552" s="18">
        <f t="shared" si="4416"/>
        <v>0</v>
      </c>
      <c r="BT1552" s="18">
        <f t="shared" si="4416"/>
        <v>0</v>
      </c>
      <c r="BU1552" s="18">
        <f t="shared" si="4270"/>
        <v>66839.857999999993</v>
      </c>
      <c r="BV1552" s="18">
        <f t="shared" si="4271"/>
        <v>61565.46</v>
      </c>
      <c r="BW1552" s="18">
        <f t="shared" si="4272"/>
        <v>48251.1</v>
      </c>
      <c r="BX1552" s="18">
        <f t="shared" si="4416"/>
        <v>-2296.8359999999998</v>
      </c>
      <c r="BY1552" s="18">
        <f t="shared" si="4416"/>
        <v>0</v>
      </c>
      <c r="BZ1552" s="18">
        <f t="shared" si="4416"/>
        <v>0</v>
      </c>
      <c r="CA1552" s="18">
        <f t="shared" ref="CA1552:CA1615" si="4417">BU1552+BX1552</f>
        <v>64543.02199999999</v>
      </c>
      <c r="CB1552" s="18">
        <f t="shared" ref="CB1552:CB1615" si="4418">BV1552+BY1552</f>
        <v>61565.46</v>
      </c>
      <c r="CC1552" s="18">
        <f t="shared" ref="CC1552:CC1615" si="4419">BW1552+BZ1552</f>
        <v>48251.1</v>
      </c>
      <c r="CD1552" s="18">
        <f t="shared" si="4416"/>
        <v>0</v>
      </c>
      <c r="CE1552" s="27"/>
      <c r="CF1552" s="33"/>
    </row>
    <row r="1553" spans="1:84" ht="31.2" x14ac:dyDescent="0.3">
      <c r="A1553" s="41" t="s">
        <v>1345</v>
      </c>
      <c r="B1553" s="39"/>
      <c r="C1553" s="41"/>
      <c r="D1553" s="41"/>
      <c r="E1553" s="14" t="s">
        <v>1346</v>
      </c>
      <c r="F1553" s="18">
        <f>F1554</f>
        <v>57963.899999999994</v>
      </c>
      <c r="G1553" s="18">
        <f t="shared" si="4416"/>
        <v>48251.1</v>
      </c>
      <c r="H1553" s="18">
        <f t="shared" si="4416"/>
        <v>48251.1</v>
      </c>
      <c r="I1553" s="18">
        <f t="shared" si="4416"/>
        <v>0</v>
      </c>
      <c r="J1553" s="18">
        <f t="shared" si="4416"/>
        <v>0</v>
      </c>
      <c r="K1553" s="18">
        <f t="shared" si="4416"/>
        <v>0</v>
      </c>
      <c r="L1553" s="18">
        <f t="shared" si="4280"/>
        <v>57963.899999999994</v>
      </c>
      <c r="M1553" s="18">
        <f t="shared" si="4281"/>
        <v>48251.1</v>
      </c>
      <c r="N1553" s="18">
        <f t="shared" si="4282"/>
        <v>48251.1</v>
      </c>
      <c r="O1553" s="18">
        <f t="shared" si="4416"/>
        <v>9585.34</v>
      </c>
      <c r="P1553" s="18">
        <f t="shared" si="4416"/>
        <v>0</v>
      </c>
      <c r="Q1553" s="18">
        <f t="shared" si="4416"/>
        <v>0</v>
      </c>
      <c r="R1553" s="18">
        <f t="shared" si="4416"/>
        <v>0</v>
      </c>
      <c r="S1553" s="18">
        <f t="shared" si="4416"/>
        <v>0</v>
      </c>
      <c r="T1553" s="18">
        <f t="shared" si="4218"/>
        <v>67549.239999999991</v>
      </c>
      <c r="U1553" s="18">
        <f t="shared" si="4219"/>
        <v>48251.1</v>
      </c>
      <c r="V1553" s="18">
        <f t="shared" si="4220"/>
        <v>48251.1</v>
      </c>
      <c r="W1553" s="18">
        <f t="shared" si="4416"/>
        <v>2359.9079999999999</v>
      </c>
      <c r="X1553" s="18">
        <f t="shared" si="4416"/>
        <v>0</v>
      </c>
      <c r="Y1553" s="18">
        <f t="shared" si="4416"/>
        <v>0</v>
      </c>
      <c r="Z1553" s="18">
        <f t="shared" si="4416"/>
        <v>-2359.9079999999999</v>
      </c>
      <c r="AA1553" s="18">
        <f t="shared" si="4416"/>
        <v>0</v>
      </c>
      <c r="AB1553" s="18">
        <f t="shared" si="4416"/>
        <v>0</v>
      </c>
      <c r="AC1553" s="18">
        <f t="shared" si="4225"/>
        <v>67549.239999999991</v>
      </c>
      <c r="AD1553" s="18">
        <f t="shared" si="4226"/>
        <v>48251.1</v>
      </c>
      <c r="AE1553" s="18">
        <f t="shared" si="4227"/>
        <v>48251.1</v>
      </c>
      <c r="AF1553" s="18">
        <f t="shared" si="4416"/>
        <v>1008.509</v>
      </c>
      <c r="AG1553" s="18">
        <f t="shared" si="4416"/>
        <v>13314.36</v>
      </c>
      <c r="AH1553" s="18">
        <f t="shared" si="4416"/>
        <v>0</v>
      </c>
      <c r="AI1553" s="18">
        <f t="shared" si="4409"/>
        <v>68557.748999999996</v>
      </c>
      <c r="AJ1553" s="18">
        <f t="shared" si="4410"/>
        <v>61565.46</v>
      </c>
      <c r="AK1553" s="18">
        <f t="shared" si="4411"/>
        <v>48251.1</v>
      </c>
      <c r="AL1553" s="18">
        <f t="shared" si="4416"/>
        <v>0</v>
      </c>
      <c r="AM1553" s="18">
        <f t="shared" si="4412"/>
        <v>68557.748999999996</v>
      </c>
      <c r="AN1553" s="18">
        <f t="shared" si="4416"/>
        <v>-2774.5790000000002</v>
      </c>
      <c r="AO1553" s="18">
        <f t="shared" si="4416"/>
        <v>0</v>
      </c>
      <c r="AP1553" s="18">
        <f t="shared" si="4416"/>
        <v>0</v>
      </c>
      <c r="AQ1553" s="18">
        <f t="shared" si="4355"/>
        <v>65783.17</v>
      </c>
      <c r="AR1553" s="18">
        <f t="shared" si="4356"/>
        <v>61565.46</v>
      </c>
      <c r="AS1553" s="18">
        <f t="shared" si="4357"/>
        <v>48251.1</v>
      </c>
      <c r="AT1553" s="18">
        <f t="shared" si="4416"/>
        <v>0</v>
      </c>
      <c r="AU1553" s="18">
        <f t="shared" si="4416"/>
        <v>0</v>
      </c>
      <c r="AV1553" s="18">
        <f t="shared" si="4416"/>
        <v>0</v>
      </c>
      <c r="AW1553" s="18">
        <f t="shared" si="4358"/>
        <v>65783.17</v>
      </c>
      <c r="AX1553" s="18">
        <f t="shared" si="4359"/>
        <v>61565.46</v>
      </c>
      <c r="AY1553" s="18">
        <f t="shared" si="4360"/>
        <v>48251.1</v>
      </c>
      <c r="AZ1553" s="18">
        <f t="shared" si="4416"/>
        <v>0</v>
      </c>
      <c r="BA1553" s="18">
        <f t="shared" si="4416"/>
        <v>0</v>
      </c>
      <c r="BB1553" s="18">
        <f t="shared" si="4416"/>
        <v>0</v>
      </c>
      <c r="BC1553" s="18">
        <f t="shared" si="4329"/>
        <v>65783.17</v>
      </c>
      <c r="BD1553" s="18">
        <f t="shared" si="4330"/>
        <v>61565.46</v>
      </c>
      <c r="BE1553" s="18">
        <f t="shared" si="4331"/>
        <v>48251.1</v>
      </c>
      <c r="BF1553" s="18">
        <f t="shared" si="4416"/>
        <v>0</v>
      </c>
      <c r="BG1553" s="18">
        <f t="shared" si="4416"/>
        <v>0</v>
      </c>
      <c r="BH1553" s="18">
        <f t="shared" si="4416"/>
        <v>0</v>
      </c>
      <c r="BI1553" s="18">
        <f t="shared" si="4326"/>
        <v>65783.17</v>
      </c>
      <c r="BJ1553" s="18">
        <f t="shared" si="4327"/>
        <v>61565.46</v>
      </c>
      <c r="BK1553" s="18">
        <f t="shared" si="4328"/>
        <v>48251.1</v>
      </c>
      <c r="BL1553" s="18">
        <f t="shared" si="4416"/>
        <v>1056.6880000000001</v>
      </c>
      <c r="BM1553" s="18">
        <f t="shared" si="4416"/>
        <v>0</v>
      </c>
      <c r="BN1553" s="18">
        <f t="shared" si="4416"/>
        <v>0</v>
      </c>
      <c r="BO1553" s="18">
        <f t="shared" si="4273"/>
        <v>66839.857999999993</v>
      </c>
      <c r="BP1553" s="18">
        <f t="shared" si="4274"/>
        <v>61565.46</v>
      </c>
      <c r="BQ1553" s="18">
        <f t="shared" si="4275"/>
        <v>48251.1</v>
      </c>
      <c r="BR1553" s="18">
        <f t="shared" si="4416"/>
        <v>0</v>
      </c>
      <c r="BS1553" s="18">
        <f t="shared" si="4416"/>
        <v>0</v>
      </c>
      <c r="BT1553" s="18">
        <f t="shared" si="4416"/>
        <v>0</v>
      </c>
      <c r="BU1553" s="18">
        <f t="shared" si="4270"/>
        <v>66839.857999999993</v>
      </c>
      <c r="BV1553" s="18">
        <f t="shared" si="4271"/>
        <v>61565.46</v>
      </c>
      <c r="BW1553" s="18">
        <f t="shared" si="4272"/>
        <v>48251.1</v>
      </c>
      <c r="BX1553" s="18">
        <f t="shared" si="4416"/>
        <v>-2296.8359999999998</v>
      </c>
      <c r="BY1553" s="18">
        <f t="shared" si="4416"/>
        <v>0</v>
      </c>
      <c r="BZ1553" s="18">
        <f t="shared" si="4416"/>
        <v>0</v>
      </c>
      <c r="CA1553" s="18">
        <f t="shared" si="4417"/>
        <v>64543.02199999999</v>
      </c>
      <c r="CB1553" s="18">
        <f t="shared" si="4418"/>
        <v>61565.46</v>
      </c>
      <c r="CC1553" s="18">
        <f t="shared" si="4419"/>
        <v>48251.1</v>
      </c>
      <c r="CD1553" s="18">
        <f t="shared" si="4416"/>
        <v>0</v>
      </c>
      <c r="CE1553" s="27"/>
      <c r="CF1553" s="33"/>
    </row>
    <row r="1554" spans="1:84" ht="31.2" x14ac:dyDescent="0.3">
      <c r="A1554" s="41" t="s">
        <v>1345</v>
      </c>
      <c r="B1554" s="39">
        <v>200</v>
      </c>
      <c r="C1554" s="41"/>
      <c r="D1554" s="41"/>
      <c r="E1554" s="14" t="s">
        <v>551</v>
      </c>
      <c r="F1554" s="18">
        <f t="shared" ref="F1554:H1555" si="4420">F1555</f>
        <v>57963.899999999994</v>
      </c>
      <c r="G1554" s="18">
        <f t="shared" si="4420"/>
        <v>48251.1</v>
      </c>
      <c r="H1554" s="18">
        <f t="shared" si="4420"/>
        <v>48251.1</v>
      </c>
      <c r="I1554" s="18">
        <f t="shared" si="4416"/>
        <v>0</v>
      </c>
      <c r="J1554" s="18">
        <f t="shared" si="4416"/>
        <v>0</v>
      </c>
      <c r="K1554" s="18">
        <f t="shared" si="4416"/>
        <v>0</v>
      </c>
      <c r="L1554" s="18">
        <f t="shared" si="4280"/>
        <v>57963.899999999994</v>
      </c>
      <c r="M1554" s="18">
        <f t="shared" si="4281"/>
        <v>48251.1</v>
      </c>
      <c r="N1554" s="18">
        <f t="shared" si="4282"/>
        <v>48251.1</v>
      </c>
      <c r="O1554" s="18">
        <f t="shared" si="4416"/>
        <v>9585.34</v>
      </c>
      <c r="P1554" s="18">
        <f t="shared" si="4416"/>
        <v>0</v>
      </c>
      <c r="Q1554" s="18">
        <f t="shared" si="4416"/>
        <v>0</v>
      </c>
      <c r="R1554" s="18">
        <f t="shared" si="4416"/>
        <v>0</v>
      </c>
      <c r="S1554" s="18">
        <f t="shared" si="4416"/>
        <v>0</v>
      </c>
      <c r="T1554" s="18">
        <f t="shared" si="4218"/>
        <v>67549.239999999991</v>
      </c>
      <c r="U1554" s="18">
        <f t="shared" si="4219"/>
        <v>48251.1</v>
      </c>
      <c r="V1554" s="18">
        <f t="shared" si="4220"/>
        <v>48251.1</v>
      </c>
      <c r="W1554" s="18">
        <f t="shared" ref="W1554:CD1555" si="4421">W1555</f>
        <v>2359.9079999999999</v>
      </c>
      <c r="X1554" s="18">
        <f t="shared" si="4421"/>
        <v>0</v>
      </c>
      <c r="Y1554" s="18">
        <f t="shared" si="4421"/>
        <v>0</v>
      </c>
      <c r="Z1554" s="18">
        <f t="shared" si="4421"/>
        <v>-2359.9079999999999</v>
      </c>
      <c r="AA1554" s="18">
        <f t="shared" si="4421"/>
        <v>0</v>
      </c>
      <c r="AB1554" s="18">
        <f t="shared" si="4421"/>
        <v>0</v>
      </c>
      <c r="AC1554" s="18">
        <f t="shared" si="4225"/>
        <v>67549.239999999991</v>
      </c>
      <c r="AD1554" s="18">
        <f t="shared" si="4226"/>
        <v>48251.1</v>
      </c>
      <c r="AE1554" s="18">
        <f t="shared" si="4227"/>
        <v>48251.1</v>
      </c>
      <c r="AF1554" s="18">
        <f t="shared" si="4421"/>
        <v>1008.509</v>
      </c>
      <c r="AG1554" s="18">
        <f t="shared" si="4421"/>
        <v>13314.36</v>
      </c>
      <c r="AH1554" s="18">
        <f t="shared" si="4421"/>
        <v>0</v>
      </c>
      <c r="AI1554" s="18">
        <f t="shared" si="4409"/>
        <v>68557.748999999996</v>
      </c>
      <c r="AJ1554" s="18">
        <f t="shared" si="4410"/>
        <v>61565.46</v>
      </c>
      <c r="AK1554" s="18">
        <f t="shared" si="4411"/>
        <v>48251.1</v>
      </c>
      <c r="AL1554" s="18">
        <f t="shared" si="4421"/>
        <v>0</v>
      </c>
      <c r="AM1554" s="18">
        <f t="shared" si="4412"/>
        <v>68557.748999999996</v>
      </c>
      <c r="AN1554" s="18">
        <f t="shared" si="4421"/>
        <v>-2774.5790000000002</v>
      </c>
      <c r="AO1554" s="18">
        <f t="shared" si="4421"/>
        <v>0</v>
      </c>
      <c r="AP1554" s="18">
        <f t="shared" si="4421"/>
        <v>0</v>
      </c>
      <c r="AQ1554" s="18">
        <f t="shared" si="4355"/>
        <v>65783.17</v>
      </c>
      <c r="AR1554" s="18">
        <f t="shared" si="4356"/>
        <v>61565.46</v>
      </c>
      <c r="AS1554" s="18">
        <f t="shared" si="4357"/>
        <v>48251.1</v>
      </c>
      <c r="AT1554" s="18">
        <f t="shared" si="4421"/>
        <v>0</v>
      </c>
      <c r="AU1554" s="18">
        <f t="shared" si="4421"/>
        <v>0</v>
      </c>
      <c r="AV1554" s="18">
        <f t="shared" si="4421"/>
        <v>0</v>
      </c>
      <c r="AW1554" s="18">
        <f t="shared" si="4358"/>
        <v>65783.17</v>
      </c>
      <c r="AX1554" s="18">
        <f t="shared" si="4359"/>
        <v>61565.46</v>
      </c>
      <c r="AY1554" s="18">
        <f t="shared" si="4360"/>
        <v>48251.1</v>
      </c>
      <c r="AZ1554" s="18">
        <f t="shared" si="4421"/>
        <v>0</v>
      </c>
      <c r="BA1554" s="18">
        <f t="shared" si="4421"/>
        <v>0</v>
      </c>
      <c r="BB1554" s="18">
        <f t="shared" si="4421"/>
        <v>0</v>
      </c>
      <c r="BC1554" s="18">
        <f t="shared" si="4329"/>
        <v>65783.17</v>
      </c>
      <c r="BD1554" s="18">
        <f t="shared" si="4330"/>
        <v>61565.46</v>
      </c>
      <c r="BE1554" s="18">
        <f t="shared" si="4331"/>
        <v>48251.1</v>
      </c>
      <c r="BF1554" s="18">
        <f t="shared" si="4421"/>
        <v>0</v>
      </c>
      <c r="BG1554" s="18">
        <f t="shared" si="4421"/>
        <v>0</v>
      </c>
      <c r="BH1554" s="18">
        <f t="shared" si="4421"/>
        <v>0</v>
      </c>
      <c r="BI1554" s="18">
        <f t="shared" si="4326"/>
        <v>65783.17</v>
      </c>
      <c r="BJ1554" s="18">
        <f t="shared" si="4327"/>
        <v>61565.46</v>
      </c>
      <c r="BK1554" s="18">
        <f t="shared" si="4328"/>
        <v>48251.1</v>
      </c>
      <c r="BL1554" s="18">
        <f t="shared" si="4421"/>
        <v>1056.6880000000001</v>
      </c>
      <c r="BM1554" s="18">
        <f t="shared" si="4421"/>
        <v>0</v>
      </c>
      <c r="BN1554" s="18">
        <f t="shared" si="4421"/>
        <v>0</v>
      </c>
      <c r="BO1554" s="18">
        <f t="shared" si="4273"/>
        <v>66839.857999999993</v>
      </c>
      <c r="BP1554" s="18">
        <f t="shared" si="4274"/>
        <v>61565.46</v>
      </c>
      <c r="BQ1554" s="18">
        <f t="shared" si="4275"/>
        <v>48251.1</v>
      </c>
      <c r="BR1554" s="18">
        <f t="shared" si="4421"/>
        <v>0</v>
      </c>
      <c r="BS1554" s="18">
        <f t="shared" si="4421"/>
        <v>0</v>
      </c>
      <c r="BT1554" s="18">
        <f t="shared" si="4421"/>
        <v>0</v>
      </c>
      <c r="BU1554" s="18">
        <f t="shared" si="4270"/>
        <v>66839.857999999993</v>
      </c>
      <c r="BV1554" s="18">
        <f t="shared" si="4271"/>
        <v>61565.46</v>
      </c>
      <c r="BW1554" s="18">
        <f t="shared" si="4272"/>
        <v>48251.1</v>
      </c>
      <c r="BX1554" s="18">
        <f t="shared" si="4421"/>
        <v>-2296.8359999999998</v>
      </c>
      <c r="BY1554" s="18">
        <f t="shared" si="4421"/>
        <v>0</v>
      </c>
      <c r="BZ1554" s="18">
        <f t="shared" si="4421"/>
        <v>0</v>
      </c>
      <c r="CA1554" s="18">
        <f t="shared" si="4417"/>
        <v>64543.02199999999</v>
      </c>
      <c r="CB1554" s="18">
        <f t="shared" si="4418"/>
        <v>61565.46</v>
      </c>
      <c r="CC1554" s="18">
        <f t="shared" si="4419"/>
        <v>48251.1</v>
      </c>
      <c r="CD1554" s="18">
        <f t="shared" si="4421"/>
        <v>0</v>
      </c>
      <c r="CE1554" s="27"/>
      <c r="CF1554" s="33"/>
    </row>
    <row r="1555" spans="1:84" ht="46.8" x14ac:dyDescent="0.3">
      <c r="A1555" s="41" t="s">
        <v>1345</v>
      </c>
      <c r="B1555" s="39">
        <v>240</v>
      </c>
      <c r="C1555" s="41"/>
      <c r="D1555" s="41"/>
      <c r="E1555" s="14" t="s">
        <v>559</v>
      </c>
      <c r="F1555" s="18">
        <f t="shared" si="4420"/>
        <v>57963.899999999994</v>
      </c>
      <c r="G1555" s="18">
        <f t="shared" si="4420"/>
        <v>48251.1</v>
      </c>
      <c r="H1555" s="18">
        <f t="shared" si="4420"/>
        <v>48251.1</v>
      </c>
      <c r="I1555" s="18">
        <f t="shared" si="4416"/>
        <v>0</v>
      </c>
      <c r="J1555" s="18">
        <f t="shared" si="4416"/>
        <v>0</v>
      </c>
      <c r="K1555" s="18">
        <f t="shared" si="4416"/>
        <v>0</v>
      </c>
      <c r="L1555" s="18">
        <f t="shared" si="4280"/>
        <v>57963.899999999994</v>
      </c>
      <c r="M1555" s="18">
        <f t="shared" si="4281"/>
        <v>48251.1</v>
      </c>
      <c r="N1555" s="18">
        <f t="shared" si="4282"/>
        <v>48251.1</v>
      </c>
      <c r="O1555" s="18">
        <f t="shared" si="4416"/>
        <v>9585.34</v>
      </c>
      <c r="P1555" s="18">
        <f t="shared" si="4416"/>
        <v>0</v>
      </c>
      <c r="Q1555" s="18">
        <f t="shared" si="4416"/>
        <v>0</v>
      </c>
      <c r="R1555" s="18">
        <f t="shared" si="4416"/>
        <v>0</v>
      </c>
      <c r="S1555" s="18">
        <f t="shared" si="4416"/>
        <v>0</v>
      </c>
      <c r="T1555" s="18">
        <f t="shared" ref="T1555:T1626" si="4422">L1555+O1555+R1555</f>
        <v>67549.239999999991</v>
      </c>
      <c r="U1555" s="18">
        <f t="shared" ref="U1555:U1626" si="4423">M1555+P1555+S1555</f>
        <v>48251.1</v>
      </c>
      <c r="V1555" s="18">
        <f t="shared" ref="V1555:V1626" si="4424">N1555+Q1555</f>
        <v>48251.1</v>
      </c>
      <c r="W1555" s="18">
        <f t="shared" si="4421"/>
        <v>2359.9079999999999</v>
      </c>
      <c r="X1555" s="18">
        <f t="shared" si="4421"/>
        <v>0</v>
      </c>
      <c r="Y1555" s="18">
        <f t="shared" si="4421"/>
        <v>0</v>
      </c>
      <c r="Z1555" s="18">
        <f t="shared" si="4421"/>
        <v>-2359.9079999999999</v>
      </c>
      <c r="AA1555" s="18">
        <f t="shared" si="4421"/>
        <v>0</v>
      </c>
      <c r="AB1555" s="18">
        <f t="shared" si="4421"/>
        <v>0</v>
      </c>
      <c r="AC1555" s="18">
        <f t="shared" si="4225"/>
        <v>67549.239999999991</v>
      </c>
      <c r="AD1555" s="18">
        <f t="shared" si="4226"/>
        <v>48251.1</v>
      </c>
      <c r="AE1555" s="18">
        <f t="shared" si="4227"/>
        <v>48251.1</v>
      </c>
      <c r="AF1555" s="18">
        <f t="shared" si="4421"/>
        <v>1008.509</v>
      </c>
      <c r="AG1555" s="18">
        <f t="shared" si="4421"/>
        <v>13314.36</v>
      </c>
      <c r="AH1555" s="18">
        <f t="shared" si="4421"/>
        <v>0</v>
      </c>
      <c r="AI1555" s="18">
        <f t="shared" si="4409"/>
        <v>68557.748999999996</v>
      </c>
      <c r="AJ1555" s="18">
        <f t="shared" si="4410"/>
        <v>61565.46</v>
      </c>
      <c r="AK1555" s="18">
        <f t="shared" si="4411"/>
        <v>48251.1</v>
      </c>
      <c r="AL1555" s="18">
        <f t="shared" si="4421"/>
        <v>0</v>
      </c>
      <c r="AM1555" s="18">
        <f t="shared" si="4412"/>
        <v>68557.748999999996</v>
      </c>
      <c r="AN1555" s="18">
        <f t="shared" si="4421"/>
        <v>-2774.5790000000002</v>
      </c>
      <c r="AO1555" s="18">
        <f t="shared" si="4421"/>
        <v>0</v>
      </c>
      <c r="AP1555" s="18">
        <f t="shared" si="4421"/>
        <v>0</v>
      </c>
      <c r="AQ1555" s="18">
        <f t="shared" si="4355"/>
        <v>65783.17</v>
      </c>
      <c r="AR1555" s="18">
        <f t="shared" si="4356"/>
        <v>61565.46</v>
      </c>
      <c r="AS1555" s="18">
        <f t="shared" si="4357"/>
        <v>48251.1</v>
      </c>
      <c r="AT1555" s="18">
        <f t="shared" si="4421"/>
        <v>0</v>
      </c>
      <c r="AU1555" s="18">
        <f t="shared" si="4421"/>
        <v>0</v>
      </c>
      <c r="AV1555" s="18">
        <f t="shared" si="4421"/>
        <v>0</v>
      </c>
      <c r="AW1555" s="18">
        <f t="shared" si="4358"/>
        <v>65783.17</v>
      </c>
      <c r="AX1555" s="18">
        <f t="shared" si="4359"/>
        <v>61565.46</v>
      </c>
      <c r="AY1555" s="18">
        <f t="shared" si="4360"/>
        <v>48251.1</v>
      </c>
      <c r="AZ1555" s="18">
        <f t="shared" si="4421"/>
        <v>0</v>
      </c>
      <c r="BA1555" s="18">
        <f t="shared" si="4421"/>
        <v>0</v>
      </c>
      <c r="BB1555" s="18">
        <f t="shared" si="4421"/>
        <v>0</v>
      </c>
      <c r="BC1555" s="18">
        <f t="shared" si="4329"/>
        <v>65783.17</v>
      </c>
      <c r="BD1555" s="18">
        <f t="shared" si="4330"/>
        <v>61565.46</v>
      </c>
      <c r="BE1555" s="18">
        <f t="shared" si="4331"/>
        <v>48251.1</v>
      </c>
      <c r="BF1555" s="18">
        <f t="shared" si="4421"/>
        <v>0</v>
      </c>
      <c r="BG1555" s="18">
        <f t="shared" si="4421"/>
        <v>0</v>
      </c>
      <c r="BH1555" s="18">
        <f t="shared" si="4421"/>
        <v>0</v>
      </c>
      <c r="BI1555" s="18">
        <f t="shared" si="4326"/>
        <v>65783.17</v>
      </c>
      <c r="BJ1555" s="18">
        <f t="shared" si="4327"/>
        <v>61565.46</v>
      </c>
      <c r="BK1555" s="18">
        <f t="shared" si="4328"/>
        <v>48251.1</v>
      </c>
      <c r="BL1555" s="18">
        <f t="shared" si="4421"/>
        <v>1056.6880000000001</v>
      </c>
      <c r="BM1555" s="18">
        <f t="shared" si="4421"/>
        <v>0</v>
      </c>
      <c r="BN1555" s="18">
        <f t="shared" si="4421"/>
        <v>0</v>
      </c>
      <c r="BO1555" s="18">
        <f t="shared" si="4273"/>
        <v>66839.857999999993</v>
      </c>
      <c r="BP1555" s="18">
        <f t="shared" si="4274"/>
        <v>61565.46</v>
      </c>
      <c r="BQ1555" s="18">
        <f t="shared" si="4275"/>
        <v>48251.1</v>
      </c>
      <c r="BR1555" s="18">
        <f t="shared" si="4421"/>
        <v>0</v>
      </c>
      <c r="BS1555" s="18">
        <f t="shared" si="4421"/>
        <v>0</v>
      </c>
      <c r="BT1555" s="18">
        <f t="shared" si="4421"/>
        <v>0</v>
      </c>
      <c r="BU1555" s="18">
        <f t="shared" si="4270"/>
        <v>66839.857999999993</v>
      </c>
      <c r="BV1555" s="18">
        <f t="shared" si="4271"/>
        <v>61565.46</v>
      </c>
      <c r="BW1555" s="18">
        <f t="shared" si="4272"/>
        <v>48251.1</v>
      </c>
      <c r="BX1555" s="18">
        <f t="shared" si="4421"/>
        <v>-2296.8359999999998</v>
      </c>
      <c r="BY1555" s="18">
        <f t="shared" si="4421"/>
        <v>0</v>
      </c>
      <c r="BZ1555" s="18">
        <f t="shared" si="4421"/>
        <v>0</v>
      </c>
      <c r="CA1555" s="18">
        <f t="shared" si="4417"/>
        <v>64543.02199999999</v>
      </c>
      <c r="CB1555" s="18">
        <f t="shared" si="4418"/>
        <v>61565.46</v>
      </c>
      <c r="CC1555" s="18">
        <f t="shared" si="4419"/>
        <v>48251.1</v>
      </c>
      <c r="CD1555" s="18">
        <f t="shared" si="4421"/>
        <v>0</v>
      </c>
      <c r="CE1555" s="27"/>
      <c r="CF1555" s="33"/>
    </row>
    <row r="1556" spans="1:84" x14ac:dyDescent="0.3">
      <c r="A1556" s="41" t="s">
        <v>1345</v>
      </c>
      <c r="B1556" s="39">
        <v>240</v>
      </c>
      <c r="C1556" s="41" t="s">
        <v>149</v>
      </c>
      <c r="D1556" s="41" t="s">
        <v>29</v>
      </c>
      <c r="E1556" s="14" t="s">
        <v>523</v>
      </c>
      <c r="F1556" s="18">
        <v>57963.899999999994</v>
      </c>
      <c r="G1556" s="18">
        <v>48251.1</v>
      </c>
      <c r="H1556" s="18">
        <v>48251.1</v>
      </c>
      <c r="I1556" s="18"/>
      <c r="J1556" s="18"/>
      <c r="K1556" s="18"/>
      <c r="L1556" s="18">
        <f t="shared" si="4280"/>
        <v>57963.899999999994</v>
      </c>
      <c r="M1556" s="18">
        <f t="shared" si="4281"/>
        <v>48251.1</v>
      </c>
      <c r="N1556" s="18">
        <f t="shared" si="4282"/>
        <v>48251.1</v>
      </c>
      <c r="O1556" s="18">
        <v>9585.34</v>
      </c>
      <c r="P1556" s="18"/>
      <c r="Q1556" s="18"/>
      <c r="R1556" s="18"/>
      <c r="S1556" s="18"/>
      <c r="T1556" s="18">
        <f t="shared" si="4422"/>
        <v>67549.239999999991</v>
      </c>
      <c r="U1556" s="18">
        <f t="shared" si="4423"/>
        <v>48251.1</v>
      </c>
      <c r="V1556" s="18">
        <f t="shared" si="4424"/>
        <v>48251.1</v>
      </c>
      <c r="W1556" s="18">
        <v>2359.9079999999999</v>
      </c>
      <c r="X1556" s="18"/>
      <c r="Y1556" s="18"/>
      <c r="Z1556" s="18">
        <v>-2359.9079999999999</v>
      </c>
      <c r="AA1556" s="18"/>
      <c r="AB1556" s="18"/>
      <c r="AC1556" s="18">
        <f t="shared" si="4225"/>
        <v>67549.239999999991</v>
      </c>
      <c r="AD1556" s="18">
        <f t="shared" si="4226"/>
        <v>48251.1</v>
      </c>
      <c r="AE1556" s="18">
        <f t="shared" si="4227"/>
        <v>48251.1</v>
      </c>
      <c r="AF1556" s="18">
        <v>1008.509</v>
      </c>
      <c r="AG1556" s="18">
        <v>13314.36</v>
      </c>
      <c r="AH1556" s="18"/>
      <c r="AI1556" s="18">
        <f t="shared" si="4409"/>
        <v>68557.748999999996</v>
      </c>
      <c r="AJ1556" s="18">
        <f t="shared" si="4410"/>
        <v>61565.46</v>
      </c>
      <c r="AK1556" s="18">
        <f t="shared" si="4411"/>
        <v>48251.1</v>
      </c>
      <c r="AL1556" s="18"/>
      <c r="AM1556" s="18">
        <f t="shared" si="4412"/>
        <v>68557.748999999996</v>
      </c>
      <c r="AN1556" s="18">
        <v>-2774.5790000000002</v>
      </c>
      <c r="AO1556" s="18"/>
      <c r="AP1556" s="18"/>
      <c r="AQ1556" s="18">
        <f t="shared" si="4355"/>
        <v>65783.17</v>
      </c>
      <c r="AR1556" s="18">
        <f t="shared" si="4356"/>
        <v>61565.46</v>
      </c>
      <c r="AS1556" s="18">
        <f t="shared" si="4357"/>
        <v>48251.1</v>
      </c>
      <c r="AT1556" s="18"/>
      <c r="AU1556" s="18"/>
      <c r="AV1556" s="18"/>
      <c r="AW1556" s="18">
        <f t="shared" si="4358"/>
        <v>65783.17</v>
      </c>
      <c r="AX1556" s="18">
        <f t="shared" si="4359"/>
        <v>61565.46</v>
      </c>
      <c r="AY1556" s="18">
        <f t="shared" si="4360"/>
        <v>48251.1</v>
      </c>
      <c r="AZ1556" s="18"/>
      <c r="BA1556" s="18"/>
      <c r="BB1556" s="18"/>
      <c r="BC1556" s="18">
        <f t="shared" si="4329"/>
        <v>65783.17</v>
      </c>
      <c r="BD1556" s="18">
        <f t="shared" si="4330"/>
        <v>61565.46</v>
      </c>
      <c r="BE1556" s="18">
        <f t="shared" si="4331"/>
        <v>48251.1</v>
      </c>
      <c r="BF1556" s="18"/>
      <c r="BG1556" s="18"/>
      <c r="BH1556" s="18"/>
      <c r="BI1556" s="18">
        <f t="shared" si="4326"/>
        <v>65783.17</v>
      </c>
      <c r="BJ1556" s="18">
        <f t="shared" si="4327"/>
        <v>61565.46</v>
      </c>
      <c r="BK1556" s="18">
        <f t="shared" si="4328"/>
        <v>48251.1</v>
      </c>
      <c r="BL1556" s="18">
        <f>2001.035-944.347</f>
        <v>1056.6880000000001</v>
      </c>
      <c r="BM1556" s="18"/>
      <c r="BN1556" s="18"/>
      <c r="BO1556" s="18">
        <f t="shared" si="4273"/>
        <v>66839.857999999993</v>
      </c>
      <c r="BP1556" s="18">
        <f t="shared" si="4274"/>
        <v>61565.46</v>
      </c>
      <c r="BQ1556" s="18">
        <f t="shared" si="4275"/>
        <v>48251.1</v>
      </c>
      <c r="BR1556" s="18"/>
      <c r="BS1556" s="18"/>
      <c r="BT1556" s="18"/>
      <c r="BU1556" s="18">
        <f t="shared" si="4270"/>
        <v>66839.857999999993</v>
      </c>
      <c r="BV1556" s="18">
        <f t="shared" si="4271"/>
        <v>61565.46</v>
      </c>
      <c r="BW1556" s="18">
        <f t="shared" si="4272"/>
        <v>48251.1</v>
      </c>
      <c r="BX1556" s="18">
        <v>-2296.8359999999998</v>
      </c>
      <c r="BY1556" s="18"/>
      <c r="BZ1556" s="18"/>
      <c r="CA1556" s="18">
        <f t="shared" si="4417"/>
        <v>64543.02199999999</v>
      </c>
      <c r="CB1556" s="18">
        <f t="shared" si="4418"/>
        <v>61565.46</v>
      </c>
      <c r="CC1556" s="18">
        <f t="shared" si="4419"/>
        <v>48251.1</v>
      </c>
      <c r="CD1556" s="18"/>
      <c r="CE1556" s="27"/>
      <c r="CF1556" s="33"/>
    </row>
    <row r="1557" spans="1:84" ht="62.4" hidden="1" x14ac:dyDescent="0.3">
      <c r="A1557" s="41" t="s">
        <v>268</v>
      </c>
      <c r="B1557" s="39"/>
      <c r="C1557" s="41"/>
      <c r="D1557" s="41"/>
      <c r="E1557" s="14" t="s">
        <v>864</v>
      </c>
      <c r="F1557" s="18">
        <f t="shared" ref="F1557:K1557" si="4425">F1558+F1566+F1562+F1570</f>
        <v>0</v>
      </c>
      <c r="G1557" s="18">
        <f t="shared" si="4425"/>
        <v>0</v>
      </c>
      <c r="H1557" s="18">
        <f t="shared" si="4425"/>
        <v>0</v>
      </c>
      <c r="I1557" s="18">
        <f t="shared" si="4425"/>
        <v>0</v>
      </c>
      <c r="J1557" s="18">
        <f t="shared" si="4425"/>
        <v>0</v>
      </c>
      <c r="K1557" s="18">
        <f t="shared" si="4425"/>
        <v>0</v>
      </c>
      <c r="L1557" s="18">
        <f t="shared" si="4280"/>
        <v>0</v>
      </c>
      <c r="M1557" s="18">
        <f t="shared" si="4281"/>
        <v>0</v>
      </c>
      <c r="N1557" s="18">
        <f t="shared" si="4282"/>
        <v>0</v>
      </c>
      <c r="O1557" s="18">
        <f t="shared" ref="O1557:S1557" si="4426">O1558+O1566+O1562+O1570</f>
        <v>0</v>
      </c>
      <c r="P1557" s="18">
        <f t="shared" si="4426"/>
        <v>0</v>
      </c>
      <c r="Q1557" s="18">
        <f t="shared" si="4426"/>
        <v>0</v>
      </c>
      <c r="R1557" s="18">
        <f t="shared" si="4426"/>
        <v>0</v>
      </c>
      <c r="S1557" s="18">
        <f t="shared" si="4426"/>
        <v>0</v>
      </c>
      <c r="T1557" s="18">
        <f t="shared" si="4422"/>
        <v>0</v>
      </c>
      <c r="U1557" s="18">
        <f t="shared" si="4423"/>
        <v>0</v>
      </c>
      <c r="V1557" s="18">
        <f t="shared" si="4424"/>
        <v>0</v>
      </c>
      <c r="W1557" s="18">
        <f t="shared" ref="W1557:CD1557" si="4427">W1558+W1566+W1562+W1570</f>
        <v>0</v>
      </c>
      <c r="X1557" s="18">
        <f t="shared" ref="X1557:AB1557" si="4428">X1558+X1566+X1562+X1570</f>
        <v>0</v>
      </c>
      <c r="Y1557" s="18">
        <f t="shared" si="4428"/>
        <v>0</v>
      </c>
      <c r="Z1557" s="18">
        <f t="shared" si="4428"/>
        <v>0</v>
      </c>
      <c r="AA1557" s="18">
        <f t="shared" si="4428"/>
        <v>0</v>
      </c>
      <c r="AB1557" s="18">
        <f t="shared" si="4428"/>
        <v>0</v>
      </c>
      <c r="AC1557" s="18">
        <f t="shared" ref="AC1557:AC1628" si="4429">T1557+W1557+Z1557</f>
        <v>0</v>
      </c>
      <c r="AD1557" s="18">
        <f t="shared" ref="AD1557:AD1628" si="4430">U1557+X1557+AA1557</f>
        <v>0</v>
      </c>
      <c r="AE1557" s="18">
        <f t="shared" ref="AE1557:AE1628" si="4431">V1557+Y1557+AB1557</f>
        <v>0</v>
      </c>
      <c r="AF1557" s="18">
        <f t="shared" ref="AF1557:AH1557" si="4432">AF1558+AF1566+AF1562+AF1570</f>
        <v>0</v>
      </c>
      <c r="AG1557" s="18">
        <f t="shared" si="4432"/>
        <v>0</v>
      </c>
      <c r="AH1557" s="18">
        <f t="shared" si="4432"/>
        <v>0</v>
      </c>
      <c r="AI1557" s="18">
        <f t="shared" si="4409"/>
        <v>0</v>
      </c>
      <c r="AJ1557" s="18">
        <f t="shared" si="4410"/>
        <v>0</v>
      </c>
      <c r="AK1557" s="18">
        <f t="shared" si="4411"/>
        <v>0</v>
      </c>
      <c r="AL1557" s="18">
        <f t="shared" ref="AL1557" si="4433">AL1558+AL1566+AL1562+AL1570</f>
        <v>0</v>
      </c>
      <c r="AM1557" s="18">
        <f t="shared" si="4412"/>
        <v>0</v>
      </c>
      <c r="AN1557" s="18">
        <f t="shared" ref="AN1557:AP1557" si="4434">AN1558+AN1566+AN1562+AN1570</f>
        <v>0</v>
      </c>
      <c r="AO1557" s="18">
        <f t="shared" si="4434"/>
        <v>0</v>
      </c>
      <c r="AP1557" s="18">
        <f t="shared" si="4434"/>
        <v>0</v>
      </c>
      <c r="AQ1557" s="18">
        <f t="shared" si="4355"/>
        <v>0</v>
      </c>
      <c r="AR1557" s="18">
        <f t="shared" si="4356"/>
        <v>0</v>
      </c>
      <c r="AS1557" s="18">
        <f t="shared" si="4357"/>
        <v>0</v>
      </c>
      <c r="AT1557" s="18">
        <f t="shared" ref="AT1557:AV1557" si="4435">AT1558+AT1566+AT1562+AT1570</f>
        <v>0</v>
      </c>
      <c r="AU1557" s="18">
        <f t="shared" si="4435"/>
        <v>0</v>
      </c>
      <c r="AV1557" s="18">
        <f t="shared" si="4435"/>
        <v>0</v>
      </c>
      <c r="AW1557" s="18">
        <f t="shared" si="4358"/>
        <v>0</v>
      </c>
      <c r="AX1557" s="18">
        <f t="shared" si="4359"/>
        <v>0</v>
      </c>
      <c r="AY1557" s="18">
        <f t="shared" si="4360"/>
        <v>0</v>
      </c>
      <c r="AZ1557" s="18">
        <f t="shared" ref="AZ1557:BB1557" si="4436">AZ1558+AZ1566+AZ1562+AZ1570</f>
        <v>0</v>
      </c>
      <c r="BA1557" s="18">
        <f t="shared" si="4436"/>
        <v>0</v>
      </c>
      <c r="BB1557" s="18">
        <f t="shared" si="4436"/>
        <v>0</v>
      </c>
      <c r="BC1557" s="18">
        <f t="shared" si="4329"/>
        <v>0</v>
      </c>
      <c r="BD1557" s="18">
        <f t="shared" si="4330"/>
        <v>0</v>
      </c>
      <c r="BE1557" s="18">
        <f t="shared" si="4331"/>
        <v>0</v>
      </c>
      <c r="BF1557" s="18">
        <f t="shared" ref="BF1557:BH1557" si="4437">BF1558+BF1566+BF1562+BF1570</f>
        <v>0</v>
      </c>
      <c r="BG1557" s="18">
        <f t="shared" si="4437"/>
        <v>0</v>
      </c>
      <c r="BH1557" s="18">
        <f t="shared" si="4437"/>
        <v>0</v>
      </c>
      <c r="BI1557" s="18">
        <f t="shared" si="4326"/>
        <v>0</v>
      </c>
      <c r="BJ1557" s="18">
        <f t="shared" si="4327"/>
        <v>0</v>
      </c>
      <c r="BK1557" s="18">
        <f t="shared" si="4328"/>
        <v>0</v>
      </c>
      <c r="BL1557" s="18">
        <f t="shared" ref="BL1557:BN1557" si="4438">BL1558+BL1566+BL1562+BL1570</f>
        <v>0</v>
      </c>
      <c r="BM1557" s="18">
        <f t="shared" si="4438"/>
        <v>0</v>
      </c>
      <c r="BN1557" s="18">
        <f t="shared" si="4438"/>
        <v>0</v>
      </c>
      <c r="BO1557" s="18">
        <f t="shared" si="4273"/>
        <v>0</v>
      </c>
      <c r="BP1557" s="18">
        <f t="shared" si="4274"/>
        <v>0</v>
      </c>
      <c r="BQ1557" s="18">
        <f t="shared" si="4275"/>
        <v>0</v>
      </c>
      <c r="BR1557" s="18">
        <f t="shared" ref="BR1557:BT1557" si="4439">BR1558+BR1566+BR1562+BR1570</f>
        <v>0</v>
      </c>
      <c r="BS1557" s="18">
        <f t="shared" si="4439"/>
        <v>0</v>
      </c>
      <c r="BT1557" s="18">
        <f t="shared" si="4439"/>
        <v>0</v>
      </c>
      <c r="BU1557" s="18">
        <f t="shared" si="4270"/>
        <v>0</v>
      </c>
      <c r="BV1557" s="18">
        <f t="shared" si="4271"/>
        <v>0</v>
      </c>
      <c r="BW1557" s="18">
        <f t="shared" si="4272"/>
        <v>0</v>
      </c>
      <c r="BX1557" s="18">
        <f t="shared" ref="BX1557:BZ1557" si="4440">BX1558+BX1566+BX1562+BX1570</f>
        <v>0</v>
      </c>
      <c r="BY1557" s="18">
        <f t="shared" si="4440"/>
        <v>0</v>
      </c>
      <c r="BZ1557" s="18">
        <f t="shared" si="4440"/>
        <v>0</v>
      </c>
      <c r="CA1557" s="18">
        <f t="shared" si="4417"/>
        <v>0</v>
      </c>
      <c r="CB1557" s="18">
        <f t="shared" si="4418"/>
        <v>0</v>
      </c>
      <c r="CC1557" s="18">
        <f t="shared" si="4419"/>
        <v>0</v>
      </c>
      <c r="CD1557" s="18">
        <f t="shared" si="4427"/>
        <v>0</v>
      </c>
      <c r="CE1557" s="27" t="s">
        <v>1661</v>
      </c>
      <c r="CF1557" s="33"/>
    </row>
    <row r="1558" spans="1:84" ht="31.2" hidden="1" x14ac:dyDescent="0.3">
      <c r="A1558" s="41" t="s">
        <v>266</v>
      </c>
      <c r="B1558" s="39"/>
      <c r="C1558" s="41"/>
      <c r="D1558" s="41"/>
      <c r="E1558" s="14" t="s">
        <v>686</v>
      </c>
      <c r="F1558" s="18">
        <f t="shared" ref="F1558:K1560" si="4441">F1559</f>
        <v>0</v>
      </c>
      <c r="G1558" s="18">
        <f t="shared" si="4441"/>
        <v>0</v>
      </c>
      <c r="H1558" s="18">
        <f t="shared" si="4441"/>
        <v>0</v>
      </c>
      <c r="I1558" s="18">
        <f t="shared" si="4441"/>
        <v>0</v>
      </c>
      <c r="J1558" s="18">
        <f t="shared" si="4441"/>
        <v>0</v>
      </c>
      <c r="K1558" s="18">
        <f t="shared" si="4441"/>
        <v>0</v>
      </c>
      <c r="L1558" s="18">
        <f t="shared" si="4280"/>
        <v>0</v>
      </c>
      <c r="M1558" s="18">
        <f t="shared" si="4281"/>
        <v>0</v>
      </c>
      <c r="N1558" s="18">
        <f t="shared" si="4282"/>
        <v>0</v>
      </c>
      <c r="O1558" s="18">
        <f t="shared" ref="O1558:S1560" si="4442">O1559</f>
        <v>0</v>
      </c>
      <c r="P1558" s="18">
        <f t="shared" si="4442"/>
        <v>0</v>
      </c>
      <c r="Q1558" s="18">
        <f t="shared" si="4442"/>
        <v>0</v>
      </c>
      <c r="R1558" s="18">
        <f t="shared" si="4442"/>
        <v>0</v>
      </c>
      <c r="S1558" s="18">
        <f t="shared" si="4442"/>
        <v>0</v>
      </c>
      <c r="T1558" s="18">
        <f t="shared" si="4422"/>
        <v>0</v>
      </c>
      <c r="U1558" s="18">
        <f t="shared" si="4423"/>
        <v>0</v>
      </c>
      <c r="V1558" s="18">
        <f t="shared" si="4424"/>
        <v>0</v>
      </c>
      <c r="W1558" s="18">
        <f t="shared" ref="W1558:CD1560" si="4443">W1559</f>
        <v>0</v>
      </c>
      <c r="X1558" s="18">
        <f t="shared" si="4443"/>
        <v>0</v>
      </c>
      <c r="Y1558" s="18">
        <f t="shared" si="4443"/>
        <v>0</v>
      </c>
      <c r="Z1558" s="18">
        <f t="shared" si="4443"/>
        <v>0</v>
      </c>
      <c r="AA1558" s="18">
        <f t="shared" si="4443"/>
        <v>0</v>
      </c>
      <c r="AB1558" s="18">
        <f t="shared" si="4443"/>
        <v>0</v>
      </c>
      <c r="AC1558" s="18">
        <f t="shared" si="4429"/>
        <v>0</v>
      </c>
      <c r="AD1558" s="18">
        <f t="shared" si="4430"/>
        <v>0</v>
      </c>
      <c r="AE1558" s="18">
        <f t="shared" si="4431"/>
        <v>0</v>
      </c>
      <c r="AF1558" s="18">
        <f t="shared" si="4443"/>
        <v>0</v>
      </c>
      <c r="AG1558" s="18">
        <f t="shared" si="4443"/>
        <v>0</v>
      </c>
      <c r="AH1558" s="18">
        <f t="shared" si="4443"/>
        <v>0</v>
      </c>
      <c r="AI1558" s="18">
        <f t="shared" si="4409"/>
        <v>0</v>
      </c>
      <c r="AJ1558" s="18">
        <f t="shared" si="4410"/>
        <v>0</v>
      </c>
      <c r="AK1558" s="18">
        <f t="shared" si="4411"/>
        <v>0</v>
      </c>
      <c r="AL1558" s="18">
        <f t="shared" si="4443"/>
        <v>0</v>
      </c>
      <c r="AM1558" s="18">
        <f t="shared" si="4412"/>
        <v>0</v>
      </c>
      <c r="AN1558" s="18">
        <f t="shared" si="4443"/>
        <v>0</v>
      </c>
      <c r="AO1558" s="18">
        <f t="shared" si="4443"/>
        <v>0</v>
      </c>
      <c r="AP1558" s="18">
        <f t="shared" si="4443"/>
        <v>0</v>
      </c>
      <c r="AQ1558" s="18">
        <f t="shared" si="4355"/>
        <v>0</v>
      </c>
      <c r="AR1558" s="18">
        <f t="shared" si="4356"/>
        <v>0</v>
      </c>
      <c r="AS1558" s="18">
        <f t="shared" si="4357"/>
        <v>0</v>
      </c>
      <c r="AT1558" s="18">
        <f t="shared" si="4443"/>
        <v>0</v>
      </c>
      <c r="AU1558" s="18">
        <f t="shared" si="4443"/>
        <v>0</v>
      </c>
      <c r="AV1558" s="18">
        <f t="shared" si="4443"/>
        <v>0</v>
      </c>
      <c r="AW1558" s="18">
        <f t="shared" si="4358"/>
        <v>0</v>
      </c>
      <c r="AX1558" s="18">
        <f t="shared" si="4359"/>
        <v>0</v>
      </c>
      <c r="AY1558" s="18">
        <f t="shared" si="4360"/>
        <v>0</v>
      </c>
      <c r="AZ1558" s="18">
        <f t="shared" si="4443"/>
        <v>0</v>
      </c>
      <c r="BA1558" s="18">
        <f t="shared" si="4443"/>
        <v>0</v>
      </c>
      <c r="BB1558" s="18">
        <f t="shared" si="4443"/>
        <v>0</v>
      </c>
      <c r="BC1558" s="18">
        <f t="shared" si="4329"/>
        <v>0</v>
      </c>
      <c r="BD1558" s="18">
        <f t="shared" si="4330"/>
        <v>0</v>
      </c>
      <c r="BE1558" s="18">
        <f t="shared" si="4331"/>
        <v>0</v>
      </c>
      <c r="BF1558" s="18">
        <f t="shared" si="4443"/>
        <v>0</v>
      </c>
      <c r="BG1558" s="18">
        <f t="shared" si="4443"/>
        <v>0</v>
      </c>
      <c r="BH1558" s="18">
        <f t="shared" si="4443"/>
        <v>0</v>
      </c>
      <c r="BI1558" s="18">
        <f t="shared" si="4326"/>
        <v>0</v>
      </c>
      <c r="BJ1558" s="18">
        <f t="shared" si="4327"/>
        <v>0</v>
      </c>
      <c r="BK1558" s="18">
        <f t="shared" si="4328"/>
        <v>0</v>
      </c>
      <c r="BL1558" s="18">
        <f t="shared" si="4443"/>
        <v>0</v>
      </c>
      <c r="BM1558" s="18">
        <f t="shared" si="4443"/>
        <v>0</v>
      </c>
      <c r="BN1558" s="18">
        <f t="shared" si="4443"/>
        <v>0</v>
      </c>
      <c r="BO1558" s="18">
        <f t="shared" si="4273"/>
        <v>0</v>
      </c>
      <c r="BP1558" s="18">
        <f t="shared" si="4274"/>
        <v>0</v>
      </c>
      <c r="BQ1558" s="18">
        <f t="shared" si="4275"/>
        <v>0</v>
      </c>
      <c r="BR1558" s="18">
        <f t="shared" si="4443"/>
        <v>0</v>
      </c>
      <c r="BS1558" s="18">
        <f t="shared" si="4443"/>
        <v>0</v>
      </c>
      <c r="BT1558" s="18">
        <f t="shared" si="4443"/>
        <v>0</v>
      </c>
      <c r="BU1558" s="18">
        <f t="shared" si="4270"/>
        <v>0</v>
      </c>
      <c r="BV1558" s="18">
        <f t="shared" si="4271"/>
        <v>0</v>
      </c>
      <c r="BW1558" s="18">
        <f t="shared" si="4272"/>
        <v>0</v>
      </c>
      <c r="BX1558" s="18">
        <f t="shared" si="4443"/>
        <v>0</v>
      </c>
      <c r="BY1558" s="18">
        <f t="shared" si="4443"/>
        <v>0</v>
      </c>
      <c r="BZ1558" s="18">
        <f t="shared" si="4443"/>
        <v>0</v>
      </c>
      <c r="CA1558" s="18">
        <f t="shared" si="4417"/>
        <v>0</v>
      </c>
      <c r="CB1558" s="18">
        <f t="shared" si="4418"/>
        <v>0</v>
      </c>
      <c r="CC1558" s="18">
        <f t="shared" si="4419"/>
        <v>0</v>
      </c>
      <c r="CD1558" s="18">
        <f t="shared" si="4443"/>
        <v>0</v>
      </c>
      <c r="CE1558" s="27" t="s">
        <v>1661</v>
      </c>
      <c r="CF1558" s="33"/>
    </row>
    <row r="1559" spans="1:84" ht="31.2" hidden="1" x14ac:dyDescent="0.3">
      <c r="A1559" s="41" t="s">
        <v>266</v>
      </c>
      <c r="B1559" s="39">
        <v>200</v>
      </c>
      <c r="C1559" s="41"/>
      <c r="D1559" s="41"/>
      <c r="E1559" s="14" t="s">
        <v>551</v>
      </c>
      <c r="F1559" s="18">
        <f t="shared" si="4441"/>
        <v>0</v>
      </c>
      <c r="G1559" s="18">
        <f t="shared" si="4441"/>
        <v>0</v>
      </c>
      <c r="H1559" s="18">
        <f t="shared" si="4441"/>
        <v>0</v>
      </c>
      <c r="I1559" s="18">
        <f t="shared" si="4441"/>
        <v>0</v>
      </c>
      <c r="J1559" s="18">
        <f t="shared" si="4441"/>
        <v>0</v>
      </c>
      <c r="K1559" s="18">
        <f t="shared" si="4441"/>
        <v>0</v>
      </c>
      <c r="L1559" s="18">
        <f t="shared" si="4280"/>
        <v>0</v>
      </c>
      <c r="M1559" s="18">
        <f t="shared" si="4281"/>
        <v>0</v>
      </c>
      <c r="N1559" s="18">
        <f t="shared" si="4282"/>
        <v>0</v>
      </c>
      <c r="O1559" s="18">
        <f t="shared" si="4442"/>
        <v>0</v>
      </c>
      <c r="P1559" s="18">
        <f t="shared" si="4442"/>
        <v>0</v>
      </c>
      <c r="Q1559" s="18">
        <f t="shared" si="4442"/>
        <v>0</v>
      </c>
      <c r="R1559" s="18">
        <f t="shared" si="4442"/>
        <v>0</v>
      </c>
      <c r="S1559" s="18">
        <f t="shared" si="4442"/>
        <v>0</v>
      </c>
      <c r="T1559" s="18">
        <f t="shared" si="4422"/>
        <v>0</v>
      </c>
      <c r="U1559" s="18">
        <f t="shared" si="4423"/>
        <v>0</v>
      </c>
      <c r="V1559" s="18">
        <f t="shared" si="4424"/>
        <v>0</v>
      </c>
      <c r="W1559" s="18">
        <f t="shared" si="4443"/>
        <v>0</v>
      </c>
      <c r="X1559" s="18">
        <f t="shared" si="4443"/>
        <v>0</v>
      </c>
      <c r="Y1559" s="18">
        <f t="shared" si="4443"/>
        <v>0</v>
      </c>
      <c r="Z1559" s="18">
        <f t="shared" si="4443"/>
        <v>0</v>
      </c>
      <c r="AA1559" s="18">
        <f t="shared" si="4443"/>
        <v>0</v>
      </c>
      <c r="AB1559" s="18">
        <f t="shared" si="4443"/>
        <v>0</v>
      </c>
      <c r="AC1559" s="18">
        <f t="shared" si="4429"/>
        <v>0</v>
      </c>
      <c r="AD1559" s="18">
        <f t="shared" si="4430"/>
        <v>0</v>
      </c>
      <c r="AE1559" s="18">
        <f t="shared" si="4431"/>
        <v>0</v>
      </c>
      <c r="AF1559" s="18">
        <f t="shared" si="4443"/>
        <v>0</v>
      </c>
      <c r="AG1559" s="18">
        <f t="shared" si="4443"/>
        <v>0</v>
      </c>
      <c r="AH1559" s="18">
        <f t="shared" si="4443"/>
        <v>0</v>
      </c>
      <c r="AI1559" s="18">
        <f t="shared" si="4409"/>
        <v>0</v>
      </c>
      <c r="AJ1559" s="18">
        <f t="shared" si="4410"/>
        <v>0</v>
      </c>
      <c r="AK1559" s="18">
        <f t="shared" si="4411"/>
        <v>0</v>
      </c>
      <c r="AL1559" s="18">
        <f t="shared" si="4443"/>
        <v>0</v>
      </c>
      <c r="AM1559" s="18">
        <f t="shared" si="4412"/>
        <v>0</v>
      </c>
      <c r="AN1559" s="18">
        <f t="shared" si="4443"/>
        <v>0</v>
      </c>
      <c r="AO1559" s="18">
        <f t="shared" si="4443"/>
        <v>0</v>
      </c>
      <c r="AP1559" s="18">
        <f t="shared" si="4443"/>
        <v>0</v>
      </c>
      <c r="AQ1559" s="18">
        <f t="shared" si="4355"/>
        <v>0</v>
      </c>
      <c r="AR1559" s="18">
        <f t="shared" si="4356"/>
        <v>0</v>
      </c>
      <c r="AS1559" s="18">
        <f t="shared" si="4357"/>
        <v>0</v>
      </c>
      <c r="AT1559" s="18">
        <f t="shared" si="4443"/>
        <v>0</v>
      </c>
      <c r="AU1559" s="18">
        <f t="shared" si="4443"/>
        <v>0</v>
      </c>
      <c r="AV1559" s="18">
        <f t="shared" si="4443"/>
        <v>0</v>
      </c>
      <c r="AW1559" s="18">
        <f t="shared" si="4358"/>
        <v>0</v>
      </c>
      <c r="AX1559" s="18">
        <f t="shared" si="4359"/>
        <v>0</v>
      </c>
      <c r="AY1559" s="18">
        <f t="shared" si="4360"/>
        <v>0</v>
      </c>
      <c r="AZ1559" s="18">
        <f t="shared" si="4443"/>
        <v>0</v>
      </c>
      <c r="BA1559" s="18">
        <f t="shared" si="4443"/>
        <v>0</v>
      </c>
      <c r="BB1559" s="18">
        <f t="shared" si="4443"/>
        <v>0</v>
      </c>
      <c r="BC1559" s="18">
        <f t="shared" si="4329"/>
        <v>0</v>
      </c>
      <c r="BD1559" s="18">
        <f t="shared" si="4330"/>
        <v>0</v>
      </c>
      <c r="BE1559" s="18">
        <f t="shared" si="4331"/>
        <v>0</v>
      </c>
      <c r="BF1559" s="18">
        <f t="shared" si="4443"/>
        <v>0</v>
      </c>
      <c r="BG1559" s="18">
        <f t="shared" si="4443"/>
        <v>0</v>
      </c>
      <c r="BH1559" s="18">
        <f t="shared" si="4443"/>
        <v>0</v>
      </c>
      <c r="BI1559" s="18">
        <f t="shared" si="4326"/>
        <v>0</v>
      </c>
      <c r="BJ1559" s="18">
        <f t="shared" si="4327"/>
        <v>0</v>
      </c>
      <c r="BK1559" s="18">
        <f t="shared" si="4328"/>
        <v>0</v>
      </c>
      <c r="BL1559" s="18">
        <f t="shared" si="4443"/>
        <v>0</v>
      </c>
      <c r="BM1559" s="18">
        <f t="shared" si="4443"/>
        <v>0</v>
      </c>
      <c r="BN1559" s="18">
        <f t="shared" si="4443"/>
        <v>0</v>
      </c>
      <c r="BO1559" s="18">
        <f t="shared" si="4273"/>
        <v>0</v>
      </c>
      <c r="BP1559" s="18">
        <f t="shared" si="4274"/>
        <v>0</v>
      </c>
      <c r="BQ1559" s="18">
        <f t="shared" si="4275"/>
        <v>0</v>
      </c>
      <c r="BR1559" s="18">
        <f t="shared" si="4443"/>
        <v>0</v>
      </c>
      <c r="BS1559" s="18">
        <f t="shared" si="4443"/>
        <v>0</v>
      </c>
      <c r="BT1559" s="18">
        <f t="shared" si="4443"/>
        <v>0</v>
      </c>
      <c r="BU1559" s="18">
        <f t="shared" si="4270"/>
        <v>0</v>
      </c>
      <c r="BV1559" s="18">
        <f t="shared" si="4271"/>
        <v>0</v>
      </c>
      <c r="BW1559" s="18">
        <f t="shared" si="4272"/>
        <v>0</v>
      </c>
      <c r="BX1559" s="18">
        <f t="shared" si="4443"/>
        <v>0</v>
      </c>
      <c r="BY1559" s="18">
        <f t="shared" si="4443"/>
        <v>0</v>
      </c>
      <c r="BZ1559" s="18">
        <f t="shared" si="4443"/>
        <v>0</v>
      </c>
      <c r="CA1559" s="18">
        <f t="shared" si="4417"/>
        <v>0</v>
      </c>
      <c r="CB1559" s="18">
        <f t="shared" si="4418"/>
        <v>0</v>
      </c>
      <c r="CC1559" s="18">
        <f t="shared" si="4419"/>
        <v>0</v>
      </c>
      <c r="CD1559" s="18">
        <f t="shared" si="4443"/>
        <v>0</v>
      </c>
      <c r="CE1559" s="27" t="s">
        <v>1661</v>
      </c>
      <c r="CF1559" s="33"/>
    </row>
    <row r="1560" spans="1:84" ht="46.8" hidden="1" x14ac:dyDescent="0.3">
      <c r="A1560" s="41" t="s">
        <v>266</v>
      </c>
      <c r="B1560" s="39">
        <v>240</v>
      </c>
      <c r="C1560" s="41"/>
      <c r="D1560" s="41"/>
      <c r="E1560" s="14" t="s">
        <v>559</v>
      </c>
      <c r="F1560" s="18">
        <f t="shared" si="4441"/>
        <v>0</v>
      </c>
      <c r="G1560" s="18">
        <f t="shared" si="4441"/>
        <v>0</v>
      </c>
      <c r="H1560" s="18">
        <f t="shared" si="4441"/>
        <v>0</v>
      </c>
      <c r="I1560" s="18">
        <f t="shared" si="4441"/>
        <v>0</v>
      </c>
      <c r="J1560" s="18">
        <f t="shared" si="4441"/>
        <v>0</v>
      </c>
      <c r="K1560" s="18">
        <f t="shared" si="4441"/>
        <v>0</v>
      </c>
      <c r="L1560" s="18">
        <f t="shared" si="4280"/>
        <v>0</v>
      </c>
      <c r="M1560" s="18">
        <f t="shared" si="4281"/>
        <v>0</v>
      </c>
      <c r="N1560" s="18">
        <f t="shared" si="4282"/>
        <v>0</v>
      </c>
      <c r="O1560" s="18">
        <f t="shared" si="4442"/>
        <v>0</v>
      </c>
      <c r="P1560" s="18">
        <f t="shared" si="4442"/>
        <v>0</v>
      </c>
      <c r="Q1560" s="18">
        <f t="shared" si="4442"/>
        <v>0</v>
      </c>
      <c r="R1560" s="18">
        <f t="shared" si="4442"/>
        <v>0</v>
      </c>
      <c r="S1560" s="18">
        <f t="shared" si="4442"/>
        <v>0</v>
      </c>
      <c r="T1560" s="18">
        <f t="shared" si="4422"/>
        <v>0</v>
      </c>
      <c r="U1560" s="18">
        <f t="shared" si="4423"/>
        <v>0</v>
      </c>
      <c r="V1560" s="18">
        <f t="shared" si="4424"/>
        <v>0</v>
      </c>
      <c r="W1560" s="18">
        <f t="shared" si="4443"/>
        <v>0</v>
      </c>
      <c r="X1560" s="18">
        <f t="shared" si="4443"/>
        <v>0</v>
      </c>
      <c r="Y1560" s="18">
        <f t="shared" si="4443"/>
        <v>0</v>
      </c>
      <c r="Z1560" s="18">
        <f t="shared" si="4443"/>
        <v>0</v>
      </c>
      <c r="AA1560" s="18">
        <f t="shared" si="4443"/>
        <v>0</v>
      </c>
      <c r="AB1560" s="18">
        <f t="shared" si="4443"/>
        <v>0</v>
      </c>
      <c r="AC1560" s="18">
        <f t="shared" si="4429"/>
        <v>0</v>
      </c>
      <c r="AD1560" s="18">
        <f t="shared" si="4430"/>
        <v>0</v>
      </c>
      <c r="AE1560" s="18">
        <f t="shared" si="4431"/>
        <v>0</v>
      </c>
      <c r="AF1560" s="18">
        <f t="shared" si="4443"/>
        <v>0</v>
      </c>
      <c r="AG1560" s="18">
        <f t="shared" si="4443"/>
        <v>0</v>
      </c>
      <c r="AH1560" s="18">
        <f t="shared" si="4443"/>
        <v>0</v>
      </c>
      <c r="AI1560" s="18">
        <f t="shared" si="4409"/>
        <v>0</v>
      </c>
      <c r="AJ1560" s="18">
        <f t="shared" si="4410"/>
        <v>0</v>
      </c>
      <c r="AK1560" s="18">
        <f t="shared" si="4411"/>
        <v>0</v>
      </c>
      <c r="AL1560" s="18">
        <f t="shared" si="4443"/>
        <v>0</v>
      </c>
      <c r="AM1560" s="18">
        <f t="shared" si="4412"/>
        <v>0</v>
      </c>
      <c r="AN1560" s="18">
        <f t="shared" si="4443"/>
        <v>0</v>
      </c>
      <c r="AO1560" s="18">
        <f t="shared" si="4443"/>
        <v>0</v>
      </c>
      <c r="AP1560" s="18">
        <f t="shared" si="4443"/>
        <v>0</v>
      </c>
      <c r="AQ1560" s="18">
        <f t="shared" si="4355"/>
        <v>0</v>
      </c>
      <c r="AR1560" s="18">
        <f t="shared" si="4356"/>
        <v>0</v>
      </c>
      <c r="AS1560" s="18">
        <f t="shared" si="4357"/>
        <v>0</v>
      </c>
      <c r="AT1560" s="18">
        <f t="shared" si="4443"/>
        <v>0</v>
      </c>
      <c r="AU1560" s="18">
        <f t="shared" si="4443"/>
        <v>0</v>
      </c>
      <c r="AV1560" s="18">
        <f t="shared" si="4443"/>
        <v>0</v>
      </c>
      <c r="AW1560" s="18">
        <f t="shared" si="4358"/>
        <v>0</v>
      </c>
      <c r="AX1560" s="18">
        <f t="shared" si="4359"/>
        <v>0</v>
      </c>
      <c r="AY1560" s="18">
        <f t="shared" si="4360"/>
        <v>0</v>
      </c>
      <c r="AZ1560" s="18">
        <f t="shared" si="4443"/>
        <v>0</v>
      </c>
      <c r="BA1560" s="18">
        <f t="shared" si="4443"/>
        <v>0</v>
      </c>
      <c r="BB1560" s="18">
        <f t="shared" si="4443"/>
        <v>0</v>
      </c>
      <c r="BC1560" s="18">
        <f t="shared" si="4329"/>
        <v>0</v>
      </c>
      <c r="BD1560" s="18">
        <f t="shared" si="4330"/>
        <v>0</v>
      </c>
      <c r="BE1560" s="18">
        <f t="shared" si="4331"/>
        <v>0</v>
      </c>
      <c r="BF1560" s="18">
        <f t="shared" si="4443"/>
        <v>0</v>
      </c>
      <c r="BG1560" s="18">
        <f t="shared" si="4443"/>
        <v>0</v>
      </c>
      <c r="BH1560" s="18">
        <f t="shared" si="4443"/>
        <v>0</v>
      </c>
      <c r="BI1560" s="18">
        <f t="shared" si="4326"/>
        <v>0</v>
      </c>
      <c r="BJ1560" s="18">
        <f t="shared" si="4327"/>
        <v>0</v>
      </c>
      <c r="BK1560" s="18">
        <f t="shared" si="4328"/>
        <v>0</v>
      </c>
      <c r="BL1560" s="18">
        <f t="shared" si="4443"/>
        <v>0</v>
      </c>
      <c r="BM1560" s="18">
        <f t="shared" si="4443"/>
        <v>0</v>
      </c>
      <c r="BN1560" s="18">
        <f t="shared" si="4443"/>
        <v>0</v>
      </c>
      <c r="BO1560" s="18">
        <f t="shared" si="4273"/>
        <v>0</v>
      </c>
      <c r="BP1560" s="18">
        <f t="shared" si="4274"/>
        <v>0</v>
      </c>
      <c r="BQ1560" s="18">
        <f t="shared" si="4275"/>
        <v>0</v>
      </c>
      <c r="BR1560" s="18">
        <f t="shared" si="4443"/>
        <v>0</v>
      </c>
      <c r="BS1560" s="18">
        <f t="shared" si="4443"/>
        <v>0</v>
      </c>
      <c r="BT1560" s="18">
        <f t="shared" si="4443"/>
        <v>0</v>
      </c>
      <c r="BU1560" s="18">
        <f t="shared" si="4270"/>
        <v>0</v>
      </c>
      <c r="BV1560" s="18">
        <f t="shared" si="4271"/>
        <v>0</v>
      </c>
      <c r="BW1560" s="18">
        <f t="shared" si="4272"/>
        <v>0</v>
      </c>
      <c r="BX1560" s="18">
        <f t="shared" si="4443"/>
        <v>0</v>
      </c>
      <c r="BY1560" s="18">
        <f t="shared" si="4443"/>
        <v>0</v>
      </c>
      <c r="BZ1560" s="18">
        <f t="shared" si="4443"/>
        <v>0</v>
      </c>
      <c r="CA1560" s="18">
        <f t="shared" si="4417"/>
        <v>0</v>
      </c>
      <c r="CB1560" s="18">
        <f t="shared" si="4418"/>
        <v>0</v>
      </c>
      <c r="CC1560" s="18">
        <f t="shared" si="4419"/>
        <v>0</v>
      </c>
      <c r="CD1560" s="18">
        <f t="shared" si="4443"/>
        <v>0</v>
      </c>
      <c r="CE1560" s="27" t="s">
        <v>1661</v>
      </c>
      <c r="CF1560" s="33"/>
    </row>
    <row r="1561" spans="1:84" hidden="1" x14ac:dyDescent="0.3">
      <c r="A1561" s="41" t="s">
        <v>266</v>
      </c>
      <c r="B1561" s="39">
        <v>240</v>
      </c>
      <c r="C1561" s="41" t="s">
        <v>149</v>
      </c>
      <c r="D1561" s="41" t="s">
        <v>29</v>
      </c>
      <c r="E1561" s="14" t="s">
        <v>523</v>
      </c>
      <c r="F1561" s="18"/>
      <c r="G1561" s="18"/>
      <c r="H1561" s="18"/>
      <c r="I1561" s="18"/>
      <c r="J1561" s="18"/>
      <c r="K1561" s="18"/>
      <c r="L1561" s="18">
        <f t="shared" si="4280"/>
        <v>0</v>
      </c>
      <c r="M1561" s="18">
        <f t="shared" si="4281"/>
        <v>0</v>
      </c>
      <c r="N1561" s="18">
        <f t="shared" si="4282"/>
        <v>0</v>
      </c>
      <c r="O1561" s="18"/>
      <c r="P1561" s="18"/>
      <c r="Q1561" s="18"/>
      <c r="R1561" s="18"/>
      <c r="S1561" s="18"/>
      <c r="T1561" s="18">
        <f t="shared" si="4422"/>
        <v>0</v>
      </c>
      <c r="U1561" s="18">
        <f t="shared" si="4423"/>
        <v>0</v>
      </c>
      <c r="V1561" s="18">
        <f t="shared" si="4424"/>
        <v>0</v>
      </c>
      <c r="W1561" s="18"/>
      <c r="X1561" s="18"/>
      <c r="Y1561" s="18"/>
      <c r="Z1561" s="18"/>
      <c r="AA1561" s="18"/>
      <c r="AB1561" s="18"/>
      <c r="AC1561" s="18">
        <f t="shared" si="4429"/>
        <v>0</v>
      </c>
      <c r="AD1561" s="18">
        <f t="shared" si="4430"/>
        <v>0</v>
      </c>
      <c r="AE1561" s="18">
        <f t="shared" si="4431"/>
        <v>0</v>
      </c>
      <c r="AF1561" s="18"/>
      <c r="AG1561" s="18"/>
      <c r="AH1561" s="18"/>
      <c r="AI1561" s="18">
        <f t="shared" si="4409"/>
        <v>0</v>
      </c>
      <c r="AJ1561" s="18">
        <f t="shared" si="4410"/>
        <v>0</v>
      </c>
      <c r="AK1561" s="18">
        <f t="shared" si="4411"/>
        <v>0</v>
      </c>
      <c r="AL1561" s="18"/>
      <c r="AM1561" s="18">
        <f t="shared" si="4412"/>
        <v>0</v>
      </c>
      <c r="AN1561" s="18"/>
      <c r="AO1561" s="18"/>
      <c r="AP1561" s="18"/>
      <c r="AQ1561" s="18">
        <f t="shared" si="4355"/>
        <v>0</v>
      </c>
      <c r="AR1561" s="18">
        <f t="shared" si="4356"/>
        <v>0</v>
      </c>
      <c r="AS1561" s="18">
        <f t="shared" si="4357"/>
        <v>0</v>
      </c>
      <c r="AT1561" s="18"/>
      <c r="AU1561" s="18"/>
      <c r="AV1561" s="18"/>
      <c r="AW1561" s="18">
        <f t="shared" si="4358"/>
        <v>0</v>
      </c>
      <c r="AX1561" s="18">
        <f t="shared" si="4359"/>
        <v>0</v>
      </c>
      <c r="AY1561" s="18">
        <f t="shared" si="4360"/>
        <v>0</v>
      </c>
      <c r="AZ1561" s="18"/>
      <c r="BA1561" s="18"/>
      <c r="BB1561" s="18"/>
      <c r="BC1561" s="18">
        <f t="shared" si="4329"/>
        <v>0</v>
      </c>
      <c r="BD1561" s="18">
        <f t="shared" si="4330"/>
        <v>0</v>
      </c>
      <c r="BE1561" s="18">
        <f t="shared" si="4331"/>
        <v>0</v>
      </c>
      <c r="BF1561" s="18"/>
      <c r="BG1561" s="18"/>
      <c r="BH1561" s="18"/>
      <c r="BI1561" s="18">
        <f t="shared" si="4326"/>
        <v>0</v>
      </c>
      <c r="BJ1561" s="18">
        <f t="shared" si="4327"/>
        <v>0</v>
      </c>
      <c r="BK1561" s="18">
        <f t="shared" si="4328"/>
        <v>0</v>
      </c>
      <c r="BL1561" s="18"/>
      <c r="BM1561" s="18"/>
      <c r="BN1561" s="18"/>
      <c r="BO1561" s="18">
        <f t="shared" si="4273"/>
        <v>0</v>
      </c>
      <c r="BP1561" s="18">
        <f t="shared" si="4274"/>
        <v>0</v>
      </c>
      <c r="BQ1561" s="18">
        <f t="shared" si="4275"/>
        <v>0</v>
      </c>
      <c r="BR1561" s="18"/>
      <c r="BS1561" s="18"/>
      <c r="BT1561" s="18"/>
      <c r="BU1561" s="18">
        <f t="shared" si="4270"/>
        <v>0</v>
      </c>
      <c r="BV1561" s="18">
        <f t="shared" si="4271"/>
        <v>0</v>
      </c>
      <c r="BW1561" s="18">
        <f t="shared" si="4272"/>
        <v>0</v>
      </c>
      <c r="BX1561" s="18"/>
      <c r="BY1561" s="18"/>
      <c r="BZ1561" s="18"/>
      <c r="CA1561" s="18">
        <f t="shared" si="4417"/>
        <v>0</v>
      </c>
      <c r="CB1561" s="18">
        <f t="shared" si="4418"/>
        <v>0</v>
      </c>
      <c r="CC1561" s="18">
        <f t="shared" si="4419"/>
        <v>0</v>
      </c>
      <c r="CD1561" s="18"/>
      <c r="CE1561" s="27" t="s">
        <v>1661</v>
      </c>
      <c r="CF1561" s="33"/>
    </row>
    <row r="1562" spans="1:84" ht="46.8" hidden="1" x14ac:dyDescent="0.3">
      <c r="A1562" s="41" t="s">
        <v>926</v>
      </c>
      <c r="B1562" s="39"/>
      <c r="C1562" s="41"/>
      <c r="D1562" s="41"/>
      <c r="E1562" s="14" t="s">
        <v>696</v>
      </c>
      <c r="F1562" s="18">
        <f t="shared" ref="F1562:K1564" si="4444">F1563</f>
        <v>0</v>
      </c>
      <c r="G1562" s="18">
        <f t="shared" si="4444"/>
        <v>0</v>
      </c>
      <c r="H1562" s="18">
        <f t="shared" si="4444"/>
        <v>0</v>
      </c>
      <c r="I1562" s="18">
        <f t="shared" si="4444"/>
        <v>0</v>
      </c>
      <c r="J1562" s="18">
        <f t="shared" si="4444"/>
        <v>0</v>
      </c>
      <c r="K1562" s="18">
        <f t="shared" si="4444"/>
        <v>0</v>
      </c>
      <c r="L1562" s="18">
        <f t="shared" si="4280"/>
        <v>0</v>
      </c>
      <c r="M1562" s="18">
        <f t="shared" si="4281"/>
        <v>0</v>
      </c>
      <c r="N1562" s="18">
        <f t="shared" si="4282"/>
        <v>0</v>
      </c>
      <c r="O1562" s="18">
        <f t="shared" ref="O1562:S1564" si="4445">O1563</f>
        <v>0</v>
      </c>
      <c r="P1562" s="18">
        <f t="shared" si="4445"/>
        <v>0</v>
      </c>
      <c r="Q1562" s="18">
        <f t="shared" si="4445"/>
        <v>0</v>
      </c>
      <c r="R1562" s="18">
        <f t="shared" si="4445"/>
        <v>0</v>
      </c>
      <c r="S1562" s="18">
        <f t="shared" si="4445"/>
        <v>0</v>
      </c>
      <c r="T1562" s="18">
        <f t="shared" si="4422"/>
        <v>0</v>
      </c>
      <c r="U1562" s="18">
        <f t="shared" si="4423"/>
        <v>0</v>
      </c>
      <c r="V1562" s="18">
        <f t="shared" si="4424"/>
        <v>0</v>
      </c>
      <c r="W1562" s="18">
        <f t="shared" ref="W1562:CD1564" si="4446">W1563</f>
        <v>0</v>
      </c>
      <c r="X1562" s="18">
        <f t="shared" si="4446"/>
        <v>0</v>
      </c>
      <c r="Y1562" s="18">
        <f t="shared" si="4446"/>
        <v>0</v>
      </c>
      <c r="Z1562" s="18">
        <f t="shared" si="4446"/>
        <v>0</v>
      </c>
      <c r="AA1562" s="18">
        <f t="shared" si="4446"/>
        <v>0</v>
      </c>
      <c r="AB1562" s="18">
        <f t="shared" si="4446"/>
        <v>0</v>
      </c>
      <c r="AC1562" s="18">
        <f t="shared" si="4429"/>
        <v>0</v>
      </c>
      <c r="AD1562" s="18">
        <f t="shared" si="4430"/>
        <v>0</v>
      </c>
      <c r="AE1562" s="18">
        <f t="shared" si="4431"/>
        <v>0</v>
      </c>
      <c r="AF1562" s="18">
        <f t="shared" si="4446"/>
        <v>0</v>
      </c>
      <c r="AG1562" s="18">
        <f t="shared" si="4446"/>
        <v>0</v>
      </c>
      <c r="AH1562" s="18">
        <f t="shared" si="4446"/>
        <v>0</v>
      </c>
      <c r="AI1562" s="18">
        <f t="shared" si="4409"/>
        <v>0</v>
      </c>
      <c r="AJ1562" s="18">
        <f t="shared" si="4410"/>
        <v>0</v>
      </c>
      <c r="AK1562" s="18">
        <f t="shared" si="4411"/>
        <v>0</v>
      </c>
      <c r="AL1562" s="18">
        <f t="shared" si="4446"/>
        <v>0</v>
      </c>
      <c r="AM1562" s="18">
        <f t="shared" si="4412"/>
        <v>0</v>
      </c>
      <c r="AN1562" s="18">
        <f t="shared" si="4446"/>
        <v>0</v>
      </c>
      <c r="AO1562" s="18">
        <f t="shared" si="4446"/>
        <v>0</v>
      </c>
      <c r="AP1562" s="18">
        <f t="shared" si="4446"/>
        <v>0</v>
      </c>
      <c r="AQ1562" s="18">
        <f t="shared" si="4355"/>
        <v>0</v>
      </c>
      <c r="AR1562" s="18">
        <f t="shared" si="4356"/>
        <v>0</v>
      </c>
      <c r="AS1562" s="18">
        <f t="shared" si="4357"/>
        <v>0</v>
      </c>
      <c r="AT1562" s="18">
        <f t="shared" si="4446"/>
        <v>0</v>
      </c>
      <c r="AU1562" s="18">
        <f t="shared" si="4446"/>
        <v>0</v>
      </c>
      <c r="AV1562" s="18">
        <f t="shared" si="4446"/>
        <v>0</v>
      </c>
      <c r="AW1562" s="18">
        <f t="shared" si="4358"/>
        <v>0</v>
      </c>
      <c r="AX1562" s="18">
        <f t="shared" si="4359"/>
        <v>0</v>
      </c>
      <c r="AY1562" s="18">
        <f t="shared" si="4360"/>
        <v>0</v>
      </c>
      <c r="AZ1562" s="18">
        <f t="shared" si="4446"/>
        <v>0</v>
      </c>
      <c r="BA1562" s="18">
        <f t="shared" si="4446"/>
        <v>0</v>
      </c>
      <c r="BB1562" s="18">
        <f t="shared" si="4446"/>
        <v>0</v>
      </c>
      <c r="BC1562" s="18">
        <f t="shared" si="4329"/>
        <v>0</v>
      </c>
      <c r="BD1562" s="18">
        <f t="shared" si="4330"/>
        <v>0</v>
      </c>
      <c r="BE1562" s="18">
        <f t="shared" si="4331"/>
        <v>0</v>
      </c>
      <c r="BF1562" s="18">
        <f t="shared" si="4446"/>
        <v>0</v>
      </c>
      <c r="BG1562" s="18">
        <f t="shared" si="4446"/>
        <v>0</v>
      </c>
      <c r="BH1562" s="18">
        <f t="shared" si="4446"/>
        <v>0</v>
      </c>
      <c r="BI1562" s="18">
        <f t="shared" si="4326"/>
        <v>0</v>
      </c>
      <c r="BJ1562" s="18">
        <f t="shared" si="4327"/>
        <v>0</v>
      </c>
      <c r="BK1562" s="18">
        <f t="shared" si="4328"/>
        <v>0</v>
      </c>
      <c r="BL1562" s="18">
        <f t="shared" si="4446"/>
        <v>0</v>
      </c>
      <c r="BM1562" s="18">
        <f t="shared" si="4446"/>
        <v>0</v>
      </c>
      <c r="BN1562" s="18">
        <f t="shared" si="4446"/>
        <v>0</v>
      </c>
      <c r="BO1562" s="18">
        <f t="shared" si="4273"/>
        <v>0</v>
      </c>
      <c r="BP1562" s="18">
        <f t="shared" si="4274"/>
        <v>0</v>
      </c>
      <c r="BQ1562" s="18">
        <f t="shared" si="4275"/>
        <v>0</v>
      </c>
      <c r="BR1562" s="18">
        <f t="shared" si="4446"/>
        <v>0</v>
      </c>
      <c r="BS1562" s="18">
        <f t="shared" si="4446"/>
        <v>0</v>
      </c>
      <c r="BT1562" s="18">
        <f t="shared" si="4446"/>
        <v>0</v>
      </c>
      <c r="BU1562" s="18">
        <f t="shared" ref="BU1562:BU1625" si="4447">BO1562+BR1562</f>
        <v>0</v>
      </c>
      <c r="BV1562" s="18">
        <f t="shared" ref="BV1562:BV1625" si="4448">BP1562+BS1562</f>
        <v>0</v>
      </c>
      <c r="BW1562" s="18">
        <f t="shared" ref="BW1562:BW1625" si="4449">BQ1562+BT1562</f>
        <v>0</v>
      </c>
      <c r="BX1562" s="18">
        <f t="shared" si="4446"/>
        <v>0</v>
      </c>
      <c r="BY1562" s="18">
        <f t="shared" si="4446"/>
        <v>0</v>
      </c>
      <c r="BZ1562" s="18">
        <f t="shared" si="4446"/>
        <v>0</v>
      </c>
      <c r="CA1562" s="18">
        <f t="shared" si="4417"/>
        <v>0</v>
      </c>
      <c r="CB1562" s="18">
        <f t="shared" si="4418"/>
        <v>0</v>
      </c>
      <c r="CC1562" s="18">
        <f t="shared" si="4419"/>
        <v>0</v>
      </c>
      <c r="CD1562" s="18">
        <f t="shared" si="4446"/>
        <v>0</v>
      </c>
      <c r="CE1562" s="27" t="s">
        <v>1661</v>
      </c>
      <c r="CF1562" s="33"/>
    </row>
    <row r="1563" spans="1:84" ht="31.2" hidden="1" x14ac:dyDescent="0.3">
      <c r="A1563" s="41" t="s">
        <v>926</v>
      </c>
      <c r="B1563" s="39">
        <v>200</v>
      </c>
      <c r="C1563" s="41"/>
      <c r="D1563" s="41"/>
      <c r="E1563" s="14" t="s">
        <v>551</v>
      </c>
      <c r="F1563" s="18">
        <f t="shared" si="4444"/>
        <v>0</v>
      </c>
      <c r="G1563" s="18">
        <f t="shared" si="4444"/>
        <v>0</v>
      </c>
      <c r="H1563" s="18">
        <f t="shared" si="4444"/>
        <v>0</v>
      </c>
      <c r="I1563" s="18">
        <f t="shared" si="4444"/>
        <v>0</v>
      </c>
      <c r="J1563" s="18">
        <f t="shared" si="4444"/>
        <v>0</v>
      </c>
      <c r="K1563" s="18">
        <f t="shared" si="4444"/>
        <v>0</v>
      </c>
      <c r="L1563" s="18">
        <f t="shared" si="4280"/>
        <v>0</v>
      </c>
      <c r="M1563" s="18">
        <f t="shared" si="4281"/>
        <v>0</v>
      </c>
      <c r="N1563" s="18">
        <f t="shared" si="4282"/>
        <v>0</v>
      </c>
      <c r="O1563" s="18">
        <f t="shared" si="4445"/>
        <v>0</v>
      </c>
      <c r="P1563" s="18">
        <f t="shared" si="4445"/>
        <v>0</v>
      </c>
      <c r="Q1563" s="18">
        <f t="shared" si="4445"/>
        <v>0</v>
      </c>
      <c r="R1563" s="18">
        <f t="shared" si="4445"/>
        <v>0</v>
      </c>
      <c r="S1563" s="18">
        <f t="shared" si="4445"/>
        <v>0</v>
      </c>
      <c r="T1563" s="18">
        <f t="shared" si="4422"/>
        <v>0</v>
      </c>
      <c r="U1563" s="18">
        <f t="shared" si="4423"/>
        <v>0</v>
      </c>
      <c r="V1563" s="18">
        <f t="shared" si="4424"/>
        <v>0</v>
      </c>
      <c r="W1563" s="18">
        <f t="shared" si="4446"/>
        <v>0</v>
      </c>
      <c r="X1563" s="18">
        <f t="shared" si="4446"/>
        <v>0</v>
      </c>
      <c r="Y1563" s="18">
        <f t="shared" si="4446"/>
        <v>0</v>
      </c>
      <c r="Z1563" s="18">
        <f t="shared" si="4446"/>
        <v>0</v>
      </c>
      <c r="AA1563" s="18">
        <f t="shared" si="4446"/>
        <v>0</v>
      </c>
      <c r="AB1563" s="18">
        <f t="shared" si="4446"/>
        <v>0</v>
      </c>
      <c r="AC1563" s="18">
        <f t="shared" si="4429"/>
        <v>0</v>
      </c>
      <c r="AD1563" s="18">
        <f t="shared" si="4430"/>
        <v>0</v>
      </c>
      <c r="AE1563" s="18">
        <f t="shared" si="4431"/>
        <v>0</v>
      </c>
      <c r="AF1563" s="18">
        <f t="shared" si="4446"/>
        <v>0</v>
      </c>
      <c r="AG1563" s="18">
        <f t="shared" si="4446"/>
        <v>0</v>
      </c>
      <c r="AH1563" s="18">
        <f t="shared" si="4446"/>
        <v>0</v>
      </c>
      <c r="AI1563" s="18">
        <f t="shared" si="4409"/>
        <v>0</v>
      </c>
      <c r="AJ1563" s="18">
        <f t="shared" si="4410"/>
        <v>0</v>
      </c>
      <c r="AK1563" s="18">
        <f t="shared" si="4411"/>
        <v>0</v>
      </c>
      <c r="AL1563" s="18">
        <f t="shared" si="4446"/>
        <v>0</v>
      </c>
      <c r="AM1563" s="18">
        <f t="shared" si="4412"/>
        <v>0</v>
      </c>
      <c r="AN1563" s="18">
        <f t="shared" si="4446"/>
        <v>0</v>
      </c>
      <c r="AO1563" s="18">
        <f t="shared" si="4446"/>
        <v>0</v>
      </c>
      <c r="AP1563" s="18">
        <f t="shared" si="4446"/>
        <v>0</v>
      </c>
      <c r="AQ1563" s="18">
        <f t="shared" si="4355"/>
        <v>0</v>
      </c>
      <c r="AR1563" s="18">
        <f t="shared" si="4356"/>
        <v>0</v>
      </c>
      <c r="AS1563" s="18">
        <f t="shared" si="4357"/>
        <v>0</v>
      </c>
      <c r="AT1563" s="18">
        <f t="shared" si="4446"/>
        <v>0</v>
      </c>
      <c r="AU1563" s="18">
        <f t="shared" si="4446"/>
        <v>0</v>
      </c>
      <c r="AV1563" s="18">
        <f t="shared" si="4446"/>
        <v>0</v>
      </c>
      <c r="AW1563" s="18">
        <f t="shared" si="4358"/>
        <v>0</v>
      </c>
      <c r="AX1563" s="18">
        <f t="shared" si="4359"/>
        <v>0</v>
      </c>
      <c r="AY1563" s="18">
        <f t="shared" si="4360"/>
        <v>0</v>
      </c>
      <c r="AZ1563" s="18">
        <f t="shared" si="4446"/>
        <v>0</v>
      </c>
      <c r="BA1563" s="18">
        <f t="shared" si="4446"/>
        <v>0</v>
      </c>
      <c r="BB1563" s="18">
        <f t="shared" si="4446"/>
        <v>0</v>
      </c>
      <c r="BC1563" s="18">
        <f t="shared" si="4329"/>
        <v>0</v>
      </c>
      <c r="BD1563" s="18">
        <f t="shared" si="4330"/>
        <v>0</v>
      </c>
      <c r="BE1563" s="18">
        <f t="shared" si="4331"/>
        <v>0</v>
      </c>
      <c r="BF1563" s="18">
        <f t="shared" si="4446"/>
        <v>0</v>
      </c>
      <c r="BG1563" s="18">
        <f t="shared" si="4446"/>
        <v>0</v>
      </c>
      <c r="BH1563" s="18">
        <f t="shared" si="4446"/>
        <v>0</v>
      </c>
      <c r="BI1563" s="18">
        <f t="shared" si="4326"/>
        <v>0</v>
      </c>
      <c r="BJ1563" s="18">
        <f t="shared" si="4327"/>
        <v>0</v>
      </c>
      <c r="BK1563" s="18">
        <f t="shared" si="4328"/>
        <v>0</v>
      </c>
      <c r="BL1563" s="18">
        <f t="shared" si="4446"/>
        <v>0</v>
      </c>
      <c r="BM1563" s="18">
        <f t="shared" si="4446"/>
        <v>0</v>
      </c>
      <c r="BN1563" s="18">
        <f t="shared" si="4446"/>
        <v>0</v>
      </c>
      <c r="BO1563" s="18">
        <f t="shared" si="4273"/>
        <v>0</v>
      </c>
      <c r="BP1563" s="18">
        <f t="shared" si="4274"/>
        <v>0</v>
      </c>
      <c r="BQ1563" s="18">
        <f t="shared" si="4275"/>
        <v>0</v>
      </c>
      <c r="BR1563" s="18">
        <f t="shared" si="4446"/>
        <v>0</v>
      </c>
      <c r="BS1563" s="18">
        <f t="shared" si="4446"/>
        <v>0</v>
      </c>
      <c r="BT1563" s="18">
        <f t="shared" si="4446"/>
        <v>0</v>
      </c>
      <c r="BU1563" s="18">
        <f t="shared" si="4447"/>
        <v>0</v>
      </c>
      <c r="BV1563" s="18">
        <f t="shared" si="4448"/>
        <v>0</v>
      </c>
      <c r="BW1563" s="18">
        <f t="shared" si="4449"/>
        <v>0</v>
      </c>
      <c r="BX1563" s="18">
        <f t="shared" si="4446"/>
        <v>0</v>
      </c>
      <c r="BY1563" s="18">
        <f t="shared" si="4446"/>
        <v>0</v>
      </c>
      <c r="BZ1563" s="18">
        <f t="shared" si="4446"/>
        <v>0</v>
      </c>
      <c r="CA1563" s="18">
        <f t="shared" si="4417"/>
        <v>0</v>
      </c>
      <c r="CB1563" s="18">
        <f t="shared" si="4418"/>
        <v>0</v>
      </c>
      <c r="CC1563" s="18">
        <f t="shared" si="4419"/>
        <v>0</v>
      </c>
      <c r="CD1563" s="18">
        <f t="shared" si="4446"/>
        <v>0</v>
      </c>
      <c r="CE1563" s="27" t="s">
        <v>1661</v>
      </c>
      <c r="CF1563" s="33"/>
    </row>
    <row r="1564" spans="1:84" ht="46.8" hidden="1" x14ac:dyDescent="0.3">
      <c r="A1564" s="41" t="s">
        <v>926</v>
      </c>
      <c r="B1564" s="39">
        <v>240</v>
      </c>
      <c r="C1564" s="41"/>
      <c r="D1564" s="41"/>
      <c r="E1564" s="14" t="s">
        <v>559</v>
      </c>
      <c r="F1564" s="18">
        <f t="shared" si="4444"/>
        <v>0</v>
      </c>
      <c r="G1564" s="18">
        <f t="shared" si="4444"/>
        <v>0</v>
      </c>
      <c r="H1564" s="18">
        <f t="shared" si="4444"/>
        <v>0</v>
      </c>
      <c r="I1564" s="18">
        <f t="shared" si="4444"/>
        <v>0</v>
      </c>
      <c r="J1564" s="18">
        <f t="shared" si="4444"/>
        <v>0</v>
      </c>
      <c r="K1564" s="18">
        <f t="shared" si="4444"/>
        <v>0</v>
      </c>
      <c r="L1564" s="18">
        <f t="shared" si="4280"/>
        <v>0</v>
      </c>
      <c r="M1564" s="18">
        <f t="shared" si="4281"/>
        <v>0</v>
      </c>
      <c r="N1564" s="18">
        <f t="shared" si="4282"/>
        <v>0</v>
      </c>
      <c r="O1564" s="18">
        <f t="shared" si="4445"/>
        <v>0</v>
      </c>
      <c r="P1564" s="18">
        <f t="shared" si="4445"/>
        <v>0</v>
      </c>
      <c r="Q1564" s="18">
        <f t="shared" si="4445"/>
        <v>0</v>
      </c>
      <c r="R1564" s="18">
        <f t="shared" si="4445"/>
        <v>0</v>
      </c>
      <c r="S1564" s="18">
        <f t="shared" si="4445"/>
        <v>0</v>
      </c>
      <c r="T1564" s="18">
        <f t="shared" si="4422"/>
        <v>0</v>
      </c>
      <c r="U1564" s="18">
        <f t="shared" si="4423"/>
        <v>0</v>
      </c>
      <c r="V1564" s="18">
        <f t="shared" si="4424"/>
        <v>0</v>
      </c>
      <c r="W1564" s="18">
        <f t="shared" si="4446"/>
        <v>0</v>
      </c>
      <c r="X1564" s="18">
        <f t="shared" si="4446"/>
        <v>0</v>
      </c>
      <c r="Y1564" s="18">
        <f t="shared" si="4446"/>
        <v>0</v>
      </c>
      <c r="Z1564" s="18">
        <f t="shared" si="4446"/>
        <v>0</v>
      </c>
      <c r="AA1564" s="18">
        <f t="shared" si="4446"/>
        <v>0</v>
      </c>
      <c r="AB1564" s="18">
        <f t="shared" si="4446"/>
        <v>0</v>
      </c>
      <c r="AC1564" s="18">
        <f t="shared" si="4429"/>
        <v>0</v>
      </c>
      <c r="AD1564" s="18">
        <f t="shared" si="4430"/>
        <v>0</v>
      </c>
      <c r="AE1564" s="18">
        <f t="shared" si="4431"/>
        <v>0</v>
      </c>
      <c r="AF1564" s="18">
        <f t="shared" si="4446"/>
        <v>0</v>
      </c>
      <c r="AG1564" s="18">
        <f t="shared" si="4446"/>
        <v>0</v>
      </c>
      <c r="AH1564" s="18">
        <f t="shared" si="4446"/>
        <v>0</v>
      </c>
      <c r="AI1564" s="18">
        <f t="shared" si="4409"/>
        <v>0</v>
      </c>
      <c r="AJ1564" s="18">
        <f t="shared" si="4410"/>
        <v>0</v>
      </c>
      <c r="AK1564" s="18">
        <f t="shared" si="4411"/>
        <v>0</v>
      </c>
      <c r="AL1564" s="18">
        <f t="shared" si="4446"/>
        <v>0</v>
      </c>
      <c r="AM1564" s="18">
        <f t="shared" si="4412"/>
        <v>0</v>
      </c>
      <c r="AN1564" s="18">
        <f t="shared" si="4446"/>
        <v>0</v>
      </c>
      <c r="AO1564" s="18">
        <f t="shared" si="4446"/>
        <v>0</v>
      </c>
      <c r="AP1564" s="18">
        <f t="shared" si="4446"/>
        <v>0</v>
      </c>
      <c r="AQ1564" s="18">
        <f t="shared" si="4355"/>
        <v>0</v>
      </c>
      <c r="AR1564" s="18">
        <f t="shared" si="4356"/>
        <v>0</v>
      </c>
      <c r="AS1564" s="18">
        <f t="shared" si="4357"/>
        <v>0</v>
      </c>
      <c r="AT1564" s="18">
        <f t="shared" si="4446"/>
        <v>0</v>
      </c>
      <c r="AU1564" s="18">
        <f t="shared" si="4446"/>
        <v>0</v>
      </c>
      <c r="AV1564" s="18">
        <f t="shared" si="4446"/>
        <v>0</v>
      </c>
      <c r="AW1564" s="18">
        <f t="shared" si="4358"/>
        <v>0</v>
      </c>
      <c r="AX1564" s="18">
        <f t="shared" si="4359"/>
        <v>0</v>
      </c>
      <c r="AY1564" s="18">
        <f t="shared" si="4360"/>
        <v>0</v>
      </c>
      <c r="AZ1564" s="18">
        <f t="shared" si="4446"/>
        <v>0</v>
      </c>
      <c r="BA1564" s="18">
        <f t="shared" si="4446"/>
        <v>0</v>
      </c>
      <c r="BB1564" s="18">
        <f t="shared" si="4446"/>
        <v>0</v>
      </c>
      <c r="BC1564" s="18">
        <f t="shared" si="4329"/>
        <v>0</v>
      </c>
      <c r="BD1564" s="18">
        <f t="shared" si="4330"/>
        <v>0</v>
      </c>
      <c r="BE1564" s="18">
        <f t="shared" si="4331"/>
        <v>0</v>
      </c>
      <c r="BF1564" s="18">
        <f t="shared" si="4446"/>
        <v>0</v>
      </c>
      <c r="BG1564" s="18">
        <f t="shared" si="4446"/>
        <v>0</v>
      </c>
      <c r="BH1564" s="18">
        <f t="shared" si="4446"/>
        <v>0</v>
      </c>
      <c r="BI1564" s="18">
        <f t="shared" si="4326"/>
        <v>0</v>
      </c>
      <c r="BJ1564" s="18">
        <f t="shared" si="4327"/>
        <v>0</v>
      </c>
      <c r="BK1564" s="18">
        <f t="shared" si="4328"/>
        <v>0</v>
      </c>
      <c r="BL1564" s="18">
        <f t="shared" si="4446"/>
        <v>0</v>
      </c>
      <c r="BM1564" s="18">
        <f t="shared" si="4446"/>
        <v>0</v>
      </c>
      <c r="BN1564" s="18">
        <f t="shared" si="4446"/>
        <v>0</v>
      </c>
      <c r="BO1564" s="18">
        <f t="shared" si="4273"/>
        <v>0</v>
      </c>
      <c r="BP1564" s="18">
        <f t="shared" si="4274"/>
        <v>0</v>
      </c>
      <c r="BQ1564" s="18">
        <f t="shared" si="4275"/>
        <v>0</v>
      </c>
      <c r="BR1564" s="18">
        <f t="shared" si="4446"/>
        <v>0</v>
      </c>
      <c r="BS1564" s="18">
        <f t="shared" si="4446"/>
        <v>0</v>
      </c>
      <c r="BT1564" s="18">
        <f t="shared" si="4446"/>
        <v>0</v>
      </c>
      <c r="BU1564" s="18">
        <f t="shared" si="4447"/>
        <v>0</v>
      </c>
      <c r="BV1564" s="18">
        <f t="shared" si="4448"/>
        <v>0</v>
      </c>
      <c r="BW1564" s="18">
        <f t="shared" si="4449"/>
        <v>0</v>
      </c>
      <c r="BX1564" s="18">
        <f t="shared" si="4446"/>
        <v>0</v>
      </c>
      <c r="BY1564" s="18">
        <f t="shared" si="4446"/>
        <v>0</v>
      </c>
      <c r="BZ1564" s="18">
        <f t="shared" si="4446"/>
        <v>0</v>
      </c>
      <c r="CA1564" s="18">
        <f t="shared" si="4417"/>
        <v>0</v>
      </c>
      <c r="CB1564" s="18">
        <f t="shared" si="4418"/>
        <v>0</v>
      </c>
      <c r="CC1564" s="18">
        <f t="shared" si="4419"/>
        <v>0</v>
      </c>
      <c r="CD1564" s="18">
        <f t="shared" si="4446"/>
        <v>0</v>
      </c>
      <c r="CE1564" s="27" t="s">
        <v>1661</v>
      </c>
      <c r="CF1564" s="33"/>
    </row>
    <row r="1565" spans="1:84" hidden="1" x14ac:dyDescent="0.3">
      <c r="A1565" s="41" t="s">
        <v>926</v>
      </c>
      <c r="B1565" s="39">
        <v>240</v>
      </c>
      <c r="C1565" s="41" t="s">
        <v>149</v>
      </c>
      <c r="D1565" s="41" t="s">
        <v>23</v>
      </c>
      <c r="E1565" s="14" t="s">
        <v>522</v>
      </c>
      <c r="F1565" s="18"/>
      <c r="G1565" s="18"/>
      <c r="H1565" s="18"/>
      <c r="I1565" s="18"/>
      <c r="J1565" s="18"/>
      <c r="K1565" s="18"/>
      <c r="L1565" s="18">
        <f t="shared" si="4280"/>
        <v>0</v>
      </c>
      <c r="M1565" s="18">
        <f t="shared" si="4281"/>
        <v>0</v>
      </c>
      <c r="N1565" s="18">
        <f t="shared" si="4282"/>
        <v>0</v>
      </c>
      <c r="O1565" s="18"/>
      <c r="P1565" s="18"/>
      <c r="Q1565" s="18"/>
      <c r="R1565" s="18"/>
      <c r="S1565" s="18"/>
      <c r="T1565" s="18">
        <f t="shared" si="4422"/>
        <v>0</v>
      </c>
      <c r="U1565" s="18">
        <f t="shared" si="4423"/>
        <v>0</v>
      </c>
      <c r="V1565" s="18">
        <f t="shared" si="4424"/>
        <v>0</v>
      </c>
      <c r="W1565" s="18"/>
      <c r="X1565" s="18"/>
      <c r="Y1565" s="18"/>
      <c r="Z1565" s="18"/>
      <c r="AA1565" s="18"/>
      <c r="AB1565" s="18"/>
      <c r="AC1565" s="18">
        <f t="shared" si="4429"/>
        <v>0</v>
      </c>
      <c r="AD1565" s="18">
        <f t="shared" si="4430"/>
        <v>0</v>
      </c>
      <c r="AE1565" s="18">
        <f t="shared" si="4431"/>
        <v>0</v>
      </c>
      <c r="AF1565" s="18"/>
      <c r="AG1565" s="18"/>
      <c r="AH1565" s="18"/>
      <c r="AI1565" s="18">
        <f t="shared" si="4409"/>
        <v>0</v>
      </c>
      <c r="AJ1565" s="18">
        <f t="shared" si="4410"/>
        <v>0</v>
      </c>
      <c r="AK1565" s="18">
        <f t="shared" si="4411"/>
        <v>0</v>
      </c>
      <c r="AL1565" s="18"/>
      <c r="AM1565" s="18">
        <f t="shared" si="4412"/>
        <v>0</v>
      </c>
      <c r="AN1565" s="18"/>
      <c r="AO1565" s="18"/>
      <c r="AP1565" s="18"/>
      <c r="AQ1565" s="18">
        <f t="shared" si="4355"/>
        <v>0</v>
      </c>
      <c r="AR1565" s="18">
        <f t="shared" si="4356"/>
        <v>0</v>
      </c>
      <c r="AS1565" s="18">
        <f t="shared" si="4357"/>
        <v>0</v>
      </c>
      <c r="AT1565" s="18"/>
      <c r="AU1565" s="18"/>
      <c r="AV1565" s="18"/>
      <c r="AW1565" s="18">
        <f t="shared" si="4358"/>
        <v>0</v>
      </c>
      <c r="AX1565" s="18">
        <f t="shared" si="4359"/>
        <v>0</v>
      </c>
      <c r="AY1565" s="18">
        <f t="shared" si="4360"/>
        <v>0</v>
      </c>
      <c r="AZ1565" s="18"/>
      <c r="BA1565" s="18"/>
      <c r="BB1565" s="18"/>
      <c r="BC1565" s="18">
        <f t="shared" si="4329"/>
        <v>0</v>
      </c>
      <c r="BD1565" s="18">
        <f t="shared" si="4330"/>
        <v>0</v>
      </c>
      <c r="BE1565" s="18">
        <f t="shared" si="4331"/>
        <v>0</v>
      </c>
      <c r="BF1565" s="18"/>
      <c r="BG1565" s="18"/>
      <c r="BH1565" s="18"/>
      <c r="BI1565" s="18">
        <f t="shared" si="4326"/>
        <v>0</v>
      </c>
      <c r="BJ1565" s="18">
        <f t="shared" si="4327"/>
        <v>0</v>
      </c>
      <c r="BK1565" s="18">
        <f t="shared" si="4328"/>
        <v>0</v>
      </c>
      <c r="BL1565" s="18"/>
      <c r="BM1565" s="18"/>
      <c r="BN1565" s="18"/>
      <c r="BO1565" s="18">
        <f t="shared" ref="BO1565:BO1628" si="4450">BI1565+BL1565</f>
        <v>0</v>
      </c>
      <c r="BP1565" s="18">
        <f t="shared" ref="BP1565:BP1628" si="4451">BJ1565+BM1565</f>
        <v>0</v>
      </c>
      <c r="BQ1565" s="18">
        <f t="shared" ref="BQ1565:BQ1628" si="4452">BK1565+BN1565</f>
        <v>0</v>
      </c>
      <c r="BR1565" s="18"/>
      <c r="BS1565" s="18"/>
      <c r="BT1565" s="18"/>
      <c r="BU1565" s="18">
        <f t="shared" si="4447"/>
        <v>0</v>
      </c>
      <c r="BV1565" s="18">
        <f t="shared" si="4448"/>
        <v>0</v>
      </c>
      <c r="BW1565" s="18">
        <f t="shared" si="4449"/>
        <v>0</v>
      </c>
      <c r="BX1565" s="18"/>
      <c r="BY1565" s="18"/>
      <c r="BZ1565" s="18"/>
      <c r="CA1565" s="18">
        <f t="shared" si="4417"/>
        <v>0</v>
      </c>
      <c r="CB1565" s="18">
        <f t="shared" si="4418"/>
        <v>0</v>
      </c>
      <c r="CC1565" s="18">
        <f t="shared" si="4419"/>
        <v>0</v>
      </c>
      <c r="CD1565" s="18"/>
      <c r="CE1565" s="27" t="s">
        <v>1661</v>
      </c>
      <c r="CF1565" s="33"/>
    </row>
    <row r="1566" spans="1:84" ht="78" hidden="1" x14ac:dyDescent="0.3">
      <c r="A1566" s="41" t="s">
        <v>267</v>
      </c>
      <c r="B1566" s="39"/>
      <c r="C1566" s="41"/>
      <c r="D1566" s="41"/>
      <c r="E1566" s="14" t="s">
        <v>685</v>
      </c>
      <c r="F1566" s="18">
        <f t="shared" ref="F1566:K1568" si="4453">F1567</f>
        <v>0</v>
      </c>
      <c r="G1566" s="18">
        <f t="shared" si="4453"/>
        <v>0</v>
      </c>
      <c r="H1566" s="18">
        <f t="shared" si="4453"/>
        <v>0</v>
      </c>
      <c r="I1566" s="18">
        <f t="shared" si="4453"/>
        <v>0</v>
      </c>
      <c r="J1566" s="18">
        <f t="shared" si="4453"/>
        <v>0</v>
      </c>
      <c r="K1566" s="18">
        <f t="shared" si="4453"/>
        <v>0</v>
      </c>
      <c r="L1566" s="18">
        <f t="shared" si="4280"/>
        <v>0</v>
      </c>
      <c r="M1566" s="18">
        <f t="shared" si="4281"/>
        <v>0</v>
      </c>
      <c r="N1566" s="18">
        <f t="shared" si="4282"/>
        <v>0</v>
      </c>
      <c r="O1566" s="18">
        <f t="shared" ref="O1566:S1568" si="4454">O1567</f>
        <v>0</v>
      </c>
      <c r="P1566" s="18">
        <f t="shared" si="4454"/>
        <v>0</v>
      </c>
      <c r="Q1566" s="18">
        <f t="shared" si="4454"/>
        <v>0</v>
      </c>
      <c r="R1566" s="18">
        <f t="shared" si="4454"/>
        <v>0</v>
      </c>
      <c r="S1566" s="18">
        <f t="shared" si="4454"/>
        <v>0</v>
      </c>
      <c r="T1566" s="18">
        <f t="shared" si="4422"/>
        <v>0</v>
      </c>
      <c r="U1566" s="18">
        <f t="shared" si="4423"/>
        <v>0</v>
      </c>
      <c r="V1566" s="18">
        <f t="shared" si="4424"/>
        <v>0</v>
      </c>
      <c r="W1566" s="18">
        <f t="shared" ref="W1566:CD1568" si="4455">W1567</f>
        <v>0</v>
      </c>
      <c r="X1566" s="18">
        <f t="shared" si="4455"/>
        <v>0</v>
      </c>
      <c r="Y1566" s="18">
        <f t="shared" si="4455"/>
        <v>0</v>
      </c>
      <c r="Z1566" s="18">
        <f t="shared" si="4455"/>
        <v>0</v>
      </c>
      <c r="AA1566" s="18">
        <f t="shared" si="4455"/>
        <v>0</v>
      </c>
      <c r="AB1566" s="18">
        <f t="shared" si="4455"/>
        <v>0</v>
      </c>
      <c r="AC1566" s="18">
        <f t="shared" si="4429"/>
        <v>0</v>
      </c>
      <c r="AD1566" s="18">
        <f t="shared" si="4430"/>
        <v>0</v>
      </c>
      <c r="AE1566" s="18">
        <f t="shared" si="4431"/>
        <v>0</v>
      </c>
      <c r="AF1566" s="18">
        <f t="shared" si="4455"/>
        <v>0</v>
      </c>
      <c r="AG1566" s="18">
        <f t="shared" si="4455"/>
        <v>0</v>
      </c>
      <c r="AH1566" s="18">
        <f t="shared" si="4455"/>
        <v>0</v>
      </c>
      <c r="AI1566" s="18">
        <f t="shared" si="4409"/>
        <v>0</v>
      </c>
      <c r="AJ1566" s="18">
        <f t="shared" si="4410"/>
        <v>0</v>
      </c>
      <c r="AK1566" s="18">
        <f t="shared" si="4411"/>
        <v>0</v>
      </c>
      <c r="AL1566" s="18">
        <f t="shared" si="4455"/>
        <v>0</v>
      </c>
      <c r="AM1566" s="18">
        <f t="shared" si="4412"/>
        <v>0</v>
      </c>
      <c r="AN1566" s="18">
        <f t="shared" si="4455"/>
        <v>0</v>
      </c>
      <c r="AO1566" s="18">
        <f t="shared" si="4455"/>
        <v>0</v>
      </c>
      <c r="AP1566" s="18">
        <f t="shared" si="4455"/>
        <v>0</v>
      </c>
      <c r="AQ1566" s="18">
        <f t="shared" si="4355"/>
        <v>0</v>
      </c>
      <c r="AR1566" s="18">
        <f t="shared" si="4356"/>
        <v>0</v>
      </c>
      <c r="AS1566" s="18">
        <f t="shared" si="4357"/>
        <v>0</v>
      </c>
      <c r="AT1566" s="18">
        <f t="shared" si="4455"/>
        <v>0</v>
      </c>
      <c r="AU1566" s="18">
        <f t="shared" si="4455"/>
        <v>0</v>
      </c>
      <c r="AV1566" s="18">
        <f t="shared" si="4455"/>
        <v>0</v>
      </c>
      <c r="AW1566" s="18">
        <f t="shared" si="4358"/>
        <v>0</v>
      </c>
      <c r="AX1566" s="18">
        <f t="shared" si="4359"/>
        <v>0</v>
      </c>
      <c r="AY1566" s="18">
        <f t="shared" si="4360"/>
        <v>0</v>
      </c>
      <c r="AZ1566" s="18">
        <f t="shared" si="4455"/>
        <v>0</v>
      </c>
      <c r="BA1566" s="18">
        <f t="shared" si="4455"/>
        <v>0</v>
      </c>
      <c r="BB1566" s="18">
        <f t="shared" si="4455"/>
        <v>0</v>
      </c>
      <c r="BC1566" s="18">
        <f t="shared" si="4329"/>
        <v>0</v>
      </c>
      <c r="BD1566" s="18">
        <f t="shared" si="4330"/>
        <v>0</v>
      </c>
      <c r="BE1566" s="18">
        <f t="shared" si="4331"/>
        <v>0</v>
      </c>
      <c r="BF1566" s="18">
        <f t="shared" si="4455"/>
        <v>0</v>
      </c>
      <c r="BG1566" s="18">
        <f t="shared" si="4455"/>
        <v>0</v>
      </c>
      <c r="BH1566" s="18">
        <f t="shared" si="4455"/>
        <v>0</v>
      </c>
      <c r="BI1566" s="18">
        <f t="shared" si="4326"/>
        <v>0</v>
      </c>
      <c r="BJ1566" s="18">
        <f t="shared" si="4327"/>
        <v>0</v>
      </c>
      <c r="BK1566" s="18">
        <f t="shared" si="4328"/>
        <v>0</v>
      </c>
      <c r="BL1566" s="18">
        <f t="shared" si="4455"/>
        <v>0</v>
      </c>
      <c r="BM1566" s="18">
        <f t="shared" si="4455"/>
        <v>0</v>
      </c>
      <c r="BN1566" s="18">
        <f t="shared" si="4455"/>
        <v>0</v>
      </c>
      <c r="BO1566" s="18">
        <f t="shared" si="4450"/>
        <v>0</v>
      </c>
      <c r="BP1566" s="18">
        <f t="shared" si="4451"/>
        <v>0</v>
      </c>
      <c r="BQ1566" s="18">
        <f t="shared" si="4452"/>
        <v>0</v>
      </c>
      <c r="BR1566" s="18">
        <f t="shared" si="4455"/>
        <v>0</v>
      </c>
      <c r="BS1566" s="18">
        <f t="shared" si="4455"/>
        <v>0</v>
      </c>
      <c r="BT1566" s="18">
        <f t="shared" si="4455"/>
        <v>0</v>
      </c>
      <c r="BU1566" s="18">
        <f t="shared" si="4447"/>
        <v>0</v>
      </c>
      <c r="BV1566" s="18">
        <f t="shared" si="4448"/>
        <v>0</v>
      </c>
      <c r="BW1566" s="18">
        <f t="shared" si="4449"/>
        <v>0</v>
      </c>
      <c r="BX1566" s="18">
        <f t="shared" si="4455"/>
        <v>0</v>
      </c>
      <c r="BY1566" s="18">
        <f t="shared" si="4455"/>
        <v>0</v>
      </c>
      <c r="BZ1566" s="18">
        <f t="shared" si="4455"/>
        <v>0</v>
      </c>
      <c r="CA1566" s="18">
        <f t="shared" si="4417"/>
        <v>0</v>
      </c>
      <c r="CB1566" s="18">
        <f t="shared" si="4418"/>
        <v>0</v>
      </c>
      <c r="CC1566" s="18">
        <f t="shared" si="4419"/>
        <v>0</v>
      </c>
      <c r="CD1566" s="18">
        <f t="shared" si="4455"/>
        <v>0</v>
      </c>
      <c r="CE1566" s="27" t="s">
        <v>1661</v>
      </c>
      <c r="CF1566" s="33"/>
    </row>
    <row r="1567" spans="1:84" ht="31.2" hidden="1" x14ac:dyDescent="0.3">
      <c r="A1567" s="41" t="s">
        <v>267</v>
      </c>
      <c r="B1567" s="39">
        <v>200</v>
      </c>
      <c r="C1567" s="41"/>
      <c r="D1567" s="41"/>
      <c r="E1567" s="14" t="s">
        <v>551</v>
      </c>
      <c r="F1567" s="18">
        <f t="shared" si="4453"/>
        <v>0</v>
      </c>
      <c r="G1567" s="18">
        <f t="shared" si="4453"/>
        <v>0</v>
      </c>
      <c r="H1567" s="18">
        <f t="shared" si="4453"/>
        <v>0</v>
      </c>
      <c r="I1567" s="18">
        <f t="shared" si="4453"/>
        <v>0</v>
      </c>
      <c r="J1567" s="18">
        <f t="shared" si="4453"/>
        <v>0</v>
      </c>
      <c r="K1567" s="18">
        <f t="shared" si="4453"/>
        <v>0</v>
      </c>
      <c r="L1567" s="18">
        <f t="shared" si="4280"/>
        <v>0</v>
      </c>
      <c r="M1567" s="18">
        <f t="shared" si="4281"/>
        <v>0</v>
      </c>
      <c r="N1567" s="18">
        <f t="shared" si="4282"/>
        <v>0</v>
      </c>
      <c r="O1567" s="18">
        <f t="shared" si="4454"/>
        <v>0</v>
      </c>
      <c r="P1567" s="18">
        <f t="shared" si="4454"/>
        <v>0</v>
      </c>
      <c r="Q1567" s="18">
        <f t="shared" si="4454"/>
        <v>0</v>
      </c>
      <c r="R1567" s="18">
        <f t="shared" si="4454"/>
        <v>0</v>
      </c>
      <c r="S1567" s="18">
        <f t="shared" si="4454"/>
        <v>0</v>
      </c>
      <c r="T1567" s="18">
        <f t="shared" si="4422"/>
        <v>0</v>
      </c>
      <c r="U1567" s="18">
        <f t="shared" si="4423"/>
        <v>0</v>
      </c>
      <c r="V1567" s="18">
        <f t="shared" si="4424"/>
        <v>0</v>
      </c>
      <c r="W1567" s="18">
        <f t="shared" si="4455"/>
        <v>0</v>
      </c>
      <c r="X1567" s="18">
        <f t="shared" si="4455"/>
        <v>0</v>
      </c>
      <c r="Y1567" s="18">
        <f t="shared" si="4455"/>
        <v>0</v>
      </c>
      <c r="Z1567" s="18">
        <f t="shared" si="4455"/>
        <v>0</v>
      </c>
      <c r="AA1567" s="18">
        <f t="shared" si="4455"/>
        <v>0</v>
      </c>
      <c r="AB1567" s="18">
        <f t="shared" si="4455"/>
        <v>0</v>
      </c>
      <c r="AC1567" s="18">
        <f t="shared" si="4429"/>
        <v>0</v>
      </c>
      <c r="AD1567" s="18">
        <f t="shared" si="4430"/>
        <v>0</v>
      </c>
      <c r="AE1567" s="18">
        <f t="shared" si="4431"/>
        <v>0</v>
      </c>
      <c r="AF1567" s="18">
        <f t="shared" si="4455"/>
        <v>0</v>
      </c>
      <c r="AG1567" s="18">
        <f t="shared" si="4455"/>
        <v>0</v>
      </c>
      <c r="AH1567" s="18">
        <f t="shared" si="4455"/>
        <v>0</v>
      </c>
      <c r="AI1567" s="18">
        <f t="shared" si="4409"/>
        <v>0</v>
      </c>
      <c r="AJ1567" s="18">
        <f t="shared" si="4410"/>
        <v>0</v>
      </c>
      <c r="AK1567" s="18">
        <f t="shared" si="4411"/>
        <v>0</v>
      </c>
      <c r="AL1567" s="18">
        <f t="shared" si="4455"/>
        <v>0</v>
      </c>
      <c r="AM1567" s="18">
        <f t="shared" si="4412"/>
        <v>0</v>
      </c>
      <c r="AN1567" s="18">
        <f t="shared" si="4455"/>
        <v>0</v>
      </c>
      <c r="AO1567" s="18">
        <f t="shared" si="4455"/>
        <v>0</v>
      </c>
      <c r="AP1567" s="18">
        <f t="shared" si="4455"/>
        <v>0</v>
      </c>
      <c r="AQ1567" s="18">
        <f t="shared" si="4355"/>
        <v>0</v>
      </c>
      <c r="AR1567" s="18">
        <f t="shared" si="4356"/>
        <v>0</v>
      </c>
      <c r="AS1567" s="18">
        <f t="shared" si="4357"/>
        <v>0</v>
      </c>
      <c r="AT1567" s="18">
        <f t="shared" si="4455"/>
        <v>0</v>
      </c>
      <c r="AU1567" s="18">
        <f t="shared" si="4455"/>
        <v>0</v>
      </c>
      <c r="AV1567" s="18">
        <f t="shared" si="4455"/>
        <v>0</v>
      </c>
      <c r="AW1567" s="18">
        <f t="shared" si="4358"/>
        <v>0</v>
      </c>
      <c r="AX1567" s="18">
        <f t="shared" si="4359"/>
        <v>0</v>
      </c>
      <c r="AY1567" s="18">
        <f t="shared" si="4360"/>
        <v>0</v>
      </c>
      <c r="AZ1567" s="18">
        <f t="shared" si="4455"/>
        <v>0</v>
      </c>
      <c r="BA1567" s="18">
        <f t="shared" si="4455"/>
        <v>0</v>
      </c>
      <c r="BB1567" s="18">
        <f t="shared" si="4455"/>
        <v>0</v>
      </c>
      <c r="BC1567" s="18">
        <f t="shared" si="4329"/>
        <v>0</v>
      </c>
      <c r="BD1567" s="18">
        <f t="shared" si="4330"/>
        <v>0</v>
      </c>
      <c r="BE1567" s="18">
        <f t="shared" si="4331"/>
        <v>0</v>
      </c>
      <c r="BF1567" s="18">
        <f t="shared" si="4455"/>
        <v>0</v>
      </c>
      <c r="BG1567" s="18">
        <f t="shared" si="4455"/>
        <v>0</v>
      </c>
      <c r="BH1567" s="18">
        <f t="shared" si="4455"/>
        <v>0</v>
      </c>
      <c r="BI1567" s="18">
        <f t="shared" si="4326"/>
        <v>0</v>
      </c>
      <c r="BJ1567" s="18">
        <f t="shared" si="4327"/>
        <v>0</v>
      </c>
      <c r="BK1567" s="18">
        <f t="shared" si="4328"/>
        <v>0</v>
      </c>
      <c r="BL1567" s="18">
        <f t="shared" si="4455"/>
        <v>0</v>
      </c>
      <c r="BM1567" s="18">
        <f t="shared" si="4455"/>
        <v>0</v>
      </c>
      <c r="BN1567" s="18">
        <f t="shared" si="4455"/>
        <v>0</v>
      </c>
      <c r="BO1567" s="18">
        <f t="shared" si="4450"/>
        <v>0</v>
      </c>
      <c r="BP1567" s="18">
        <f t="shared" si="4451"/>
        <v>0</v>
      </c>
      <c r="BQ1567" s="18">
        <f t="shared" si="4452"/>
        <v>0</v>
      </c>
      <c r="BR1567" s="18">
        <f t="shared" si="4455"/>
        <v>0</v>
      </c>
      <c r="BS1567" s="18">
        <f t="shared" si="4455"/>
        <v>0</v>
      </c>
      <c r="BT1567" s="18">
        <f t="shared" si="4455"/>
        <v>0</v>
      </c>
      <c r="BU1567" s="18">
        <f t="shared" si="4447"/>
        <v>0</v>
      </c>
      <c r="BV1567" s="18">
        <f t="shared" si="4448"/>
        <v>0</v>
      </c>
      <c r="BW1567" s="18">
        <f t="shared" si="4449"/>
        <v>0</v>
      </c>
      <c r="BX1567" s="18">
        <f t="shared" si="4455"/>
        <v>0</v>
      </c>
      <c r="BY1567" s="18">
        <f t="shared" si="4455"/>
        <v>0</v>
      </c>
      <c r="BZ1567" s="18">
        <f t="shared" si="4455"/>
        <v>0</v>
      </c>
      <c r="CA1567" s="18">
        <f t="shared" si="4417"/>
        <v>0</v>
      </c>
      <c r="CB1567" s="18">
        <f t="shared" si="4418"/>
        <v>0</v>
      </c>
      <c r="CC1567" s="18">
        <f t="shared" si="4419"/>
        <v>0</v>
      </c>
      <c r="CD1567" s="18">
        <f t="shared" si="4455"/>
        <v>0</v>
      </c>
      <c r="CE1567" s="27" t="s">
        <v>1661</v>
      </c>
      <c r="CF1567" s="33"/>
    </row>
    <row r="1568" spans="1:84" ht="46.8" hidden="1" x14ac:dyDescent="0.3">
      <c r="A1568" s="41" t="s">
        <v>267</v>
      </c>
      <c r="B1568" s="39">
        <v>240</v>
      </c>
      <c r="C1568" s="41"/>
      <c r="D1568" s="41"/>
      <c r="E1568" s="14" t="s">
        <v>559</v>
      </c>
      <c r="F1568" s="18">
        <f t="shared" si="4453"/>
        <v>0</v>
      </c>
      <c r="G1568" s="18">
        <f t="shared" si="4453"/>
        <v>0</v>
      </c>
      <c r="H1568" s="18">
        <f t="shared" si="4453"/>
        <v>0</v>
      </c>
      <c r="I1568" s="18">
        <f t="shared" si="4453"/>
        <v>0</v>
      </c>
      <c r="J1568" s="18">
        <f t="shared" si="4453"/>
        <v>0</v>
      </c>
      <c r="K1568" s="18">
        <f t="shared" si="4453"/>
        <v>0</v>
      </c>
      <c r="L1568" s="18">
        <f t="shared" si="4280"/>
        <v>0</v>
      </c>
      <c r="M1568" s="18">
        <f t="shared" si="4281"/>
        <v>0</v>
      </c>
      <c r="N1568" s="18">
        <f t="shared" si="4282"/>
        <v>0</v>
      </c>
      <c r="O1568" s="18">
        <f t="shared" si="4454"/>
        <v>0</v>
      </c>
      <c r="P1568" s="18">
        <f t="shared" si="4454"/>
        <v>0</v>
      </c>
      <c r="Q1568" s="18">
        <f t="shared" si="4454"/>
        <v>0</v>
      </c>
      <c r="R1568" s="18">
        <f t="shared" si="4454"/>
        <v>0</v>
      </c>
      <c r="S1568" s="18">
        <f t="shared" si="4454"/>
        <v>0</v>
      </c>
      <c r="T1568" s="18">
        <f t="shared" si="4422"/>
        <v>0</v>
      </c>
      <c r="U1568" s="18">
        <f t="shared" si="4423"/>
        <v>0</v>
      </c>
      <c r="V1568" s="18">
        <f t="shared" si="4424"/>
        <v>0</v>
      </c>
      <c r="W1568" s="18">
        <f t="shared" si="4455"/>
        <v>0</v>
      </c>
      <c r="X1568" s="18">
        <f t="shared" si="4455"/>
        <v>0</v>
      </c>
      <c r="Y1568" s="18">
        <f t="shared" si="4455"/>
        <v>0</v>
      </c>
      <c r="Z1568" s="18">
        <f t="shared" si="4455"/>
        <v>0</v>
      </c>
      <c r="AA1568" s="18">
        <f t="shared" si="4455"/>
        <v>0</v>
      </c>
      <c r="AB1568" s="18">
        <f t="shared" si="4455"/>
        <v>0</v>
      </c>
      <c r="AC1568" s="18">
        <f t="shared" si="4429"/>
        <v>0</v>
      </c>
      <c r="AD1568" s="18">
        <f t="shared" si="4430"/>
        <v>0</v>
      </c>
      <c r="AE1568" s="18">
        <f t="shared" si="4431"/>
        <v>0</v>
      </c>
      <c r="AF1568" s="18">
        <f t="shared" si="4455"/>
        <v>0</v>
      </c>
      <c r="AG1568" s="18">
        <f t="shared" si="4455"/>
        <v>0</v>
      </c>
      <c r="AH1568" s="18">
        <f t="shared" si="4455"/>
        <v>0</v>
      </c>
      <c r="AI1568" s="18">
        <f t="shared" si="4409"/>
        <v>0</v>
      </c>
      <c r="AJ1568" s="18">
        <f t="shared" si="4410"/>
        <v>0</v>
      </c>
      <c r="AK1568" s="18">
        <f t="shared" si="4411"/>
        <v>0</v>
      </c>
      <c r="AL1568" s="18">
        <f t="shared" si="4455"/>
        <v>0</v>
      </c>
      <c r="AM1568" s="18">
        <f t="shared" si="4412"/>
        <v>0</v>
      </c>
      <c r="AN1568" s="18">
        <f t="shared" si="4455"/>
        <v>0</v>
      </c>
      <c r="AO1568" s="18">
        <f t="shared" si="4455"/>
        <v>0</v>
      </c>
      <c r="AP1568" s="18">
        <f t="shared" si="4455"/>
        <v>0</v>
      </c>
      <c r="AQ1568" s="18">
        <f t="shared" si="4355"/>
        <v>0</v>
      </c>
      <c r="AR1568" s="18">
        <f t="shared" si="4356"/>
        <v>0</v>
      </c>
      <c r="AS1568" s="18">
        <f t="shared" si="4357"/>
        <v>0</v>
      </c>
      <c r="AT1568" s="18">
        <f t="shared" si="4455"/>
        <v>0</v>
      </c>
      <c r="AU1568" s="18">
        <f t="shared" si="4455"/>
        <v>0</v>
      </c>
      <c r="AV1568" s="18">
        <f t="shared" si="4455"/>
        <v>0</v>
      </c>
      <c r="AW1568" s="18">
        <f t="shared" si="4358"/>
        <v>0</v>
      </c>
      <c r="AX1568" s="18">
        <f t="shared" si="4359"/>
        <v>0</v>
      </c>
      <c r="AY1568" s="18">
        <f t="shared" si="4360"/>
        <v>0</v>
      </c>
      <c r="AZ1568" s="18">
        <f t="shared" si="4455"/>
        <v>0</v>
      </c>
      <c r="BA1568" s="18">
        <f t="shared" si="4455"/>
        <v>0</v>
      </c>
      <c r="BB1568" s="18">
        <f t="shared" si="4455"/>
        <v>0</v>
      </c>
      <c r="BC1568" s="18">
        <f t="shared" si="4329"/>
        <v>0</v>
      </c>
      <c r="BD1568" s="18">
        <f t="shared" si="4330"/>
        <v>0</v>
      </c>
      <c r="BE1568" s="18">
        <f t="shared" si="4331"/>
        <v>0</v>
      </c>
      <c r="BF1568" s="18">
        <f t="shared" si="4455"/>
        <v>0</v>
      </c>
      <c r="BG1568" s="18">
        <f t="shared" si="4455"/>
        <v>0</v>
      </c>
      <c r="BH1568" s="18">
        <f t="shared" si="4455"/>
        <v>0</v>
      </c>
      <c r="BI1568" s="18">
        <f t="shared" si="4326"/>
        <v>0</v>
      </c>
      <c r="BJ1568" s="18">
        <f t="shared" si="4327"/>
        <v>0</v>
      </c>
      <c r="BK1568" s="18">
        <f t="shared" si="4328"/>
        <v>0</v>
      </c>
      <c r="BL1568" s="18">
        <f t="shared" si="4455"/>
        <v>0</v>
      </c>
      <c r="BM1568" s="18">
        <f t="shared" si="4455"/>
        <v>0</v>
      </c>
      <c r="BN1568" s="18">
        <f t="shared" si="4455"/>
        <v>0</v>
      </c>
      <c r="BO1568" s="18">
        <f t="shared" si="4450"/>
        <v>0</v>
      </c>
      <c r="BP1568" s="18">
        <f t="shared" si="4451"/>
        <v>0</v>
      </c>
      <c r="BQ1568" s="18">
        <f t="shared" si="4452"/>
        <v>0</v>
      </c>
      <c r="BR1568" s="18">
        <f t="shared" si="4455"/>
        <v>0</v>
      </c>
      <c r="BS1568" s="18">
        <f t="shared" si="4455"/>
        <v>0</v>
      </c>
      <c r="BT1568" s="18">
        <f t="shared" si="4455"/>
        <v>0</v>
      </c>
      <c r="BU1568" s="18">
        <f t="shared" si="4447"/>
        <v>0</v>
      </c>
      <c r="BV1568" s="18">
        <f t="shared" si="4448"/>
        <v>0</v>
      </c>
      <c r="BW1568" s="18">
        <f t="shared" si="4449"/>
        <v>0</v>
      </c>
      <c r="BX1568" s="18">
        <f t="shared" si="4455"/>
        <v>0</v>
      </c>
      <c r="BY1568" s="18">
        <f t="shared" si="4455"/>
        <v>0</v>
      </c>
      <c r="BZ1568" s="18">
        <f t="shared" si="4455"/>
        <v>0</v>
      </c>
      <c r="CA1568" s="18">
        <f t="shared" si="4417"/>
        <v>0</v>
      </c>
      <c r="CB1568" s="18">
        <f t="shared" si="4418"/>
        <v>0</v>
      </c>
      <c r="CC1568" s="18">
        <f t="shared" si="4419"/>
        <v>0</v>
      </c>
      <c r="CD1568" s="18">
        <f t="shared" si="4455"/>
        <v>0</v>
      </c>
      <c r="CE1568" s="27" t="s">
        <v>1661</v>
      </c>
      <c r="CF1568" s="33"/>
    </row>
    <row r="1569" spans="1:84" hidden="1" x14ac:dyDescent="0.3">
      <c r="A1569" s="41" t="s">
        <v>267</v>
      </c>
      <c r="B1569" s="39">
        <v>240</v>
      </c>
      <c r="C1569" s="41" t="s">
        <v>149</v>
      </c>
      <c r="D1569" s="41" t="s">
        <v>29</v>
      </c>
      <c r="E1569" s="14" t="s">
        <v>523</v>
      </c>
      <c r="F1569" s="18"/>
      <c r="G1569" s="18"/>
      <c r="H1569" s="18"/>
      <c r="I1569" s="18"/>
      <c r="J1569" s="18"/>
      <c r="K1569" s="18"/>
      <c r="L1569" s="18">
        <f t="shared" si="4280"/>
        <v>0</v>
      </c>
      <c r="M1569" s="18">
        <f t="shared" si="4281"/>
        <v>0</v>
      </c>
      <c r="N1569" s="18">
        <f t="shared" si="4282"/>
        <v>0</v>
      </c>
      <c r="O1569" s="18"/>
      <c r="P1569" s="18"/>
      <c r="Q1569" s="18"/>
      <c r="R1569" s="18"/>
      <c r="S1569" s="18"/>
      <c r="T1569" s="18">
        <f t="shared" si="4422"/>
        <v>0</v>
      </c>
      <c r="U1569" s="18">
        <f t="shared" si="4423"/>
        <v>0</v>
      </c>
      <c r="V1569" s="18">
        <f t="shared" si="4424"/>
        <v>0</v>
      </c>
      <c r="W1569" s="18"/>
      <c r="X1569" s="18"/>
      <c r="Y1569" s="18"/>
      <c r="Z1569" s="18"/>
      <c r="AA1569" s="18"/>
      <c r="AB1569" s="18"/>
      <c r="AC1569" s="18">
        <f t="shared" si="4429"/>
        <v>0</v>
      </c>
      <c r="AD1569" s="18">
        <f t="shared" si="4430"/>
        <v>0</v>
      </c>
      <c r="AE1569" s="18">
        <f t="shared" si="4431"/>
        <v>0</v>
      </c>
      <c r="AF1569" s="18"/>
      <c r="AG1569" s="18"/>
      <c r="AH1569" s="18"/>
      <c r="AI1569" s="18">
        <f t="shared" si="4409"/>
        <v>0</v>
      </c>
      <c r="AJ1569" s="18">
        <f t="shared" si="4410"/>
        <v>0</v>
      </c>
      <c r="AK1569" s="18">
        <f t="shared" si="4411"/>
        <v>0</v>
      </c>
      <c r="AL1569" s="18"/>
      <c r="AM1569" s="18">
        <f t="shared" si="4412"/>
        <v>0</v>
      </c>
      <c r="AN1569" s="18"/>
      <c r="AO1569" s="18"/>
      <c r="AP1569" s="18"/>
      <c r="AQ1569" s="18">
        <f t="shared" si="4355"/>
        <v>0</v>
      </c>
      <c r="AR1569" s="18">
        <f t="shared" si="4356"/>
        <v>0</v>
      </c>
      <c r="AS1569" s="18">
        <f t="shared" si="4357"/>
        <v>0</v>
      </c>
      <c r="AT1569" s="18"/>
      <c r="AU1569" s="18"/>
      <c r="AV1569" s="18"/>
      <c r="AW1569" s="18">
        <f t="shared" si="4358"/>
        <v>0</v>
      </c>
      <c r="AX1569" s="18">
        <f t="shared" si="4359"/>
        <v>0</v>
      </c>
      <c r="AY1569" s="18">
        <f t="shared" si="4360"/>
        <v>0</v>
      </c>
      <c r="AZ1569" s="18"/>
      <c r="BA1569" s="18"/>
      <c r="BB1569" s="18"/>
      <c r="BC1569" s="18">
        <f t="shared" si="4329"/>
        <v>0</v>
      </c>
      <c r="BD1569" s="18">
        <f t="shared" si="4330"/>
        <v>0</v>
      </c>
      <c r="BE1569" s="18">
        <f t="shared" si="4331"/>
        <v>0</v>
      </c>
      <c r="BF1569" s="18"/>
      <c r="BG1569" s="18"/>
      <c r="BH1569" s="18"/>
      <c r="BI1569" s="18">
        <f t="shared" si="4326"/>
        <v>0</v>
      </c>
      <c r="BJ1569" s="18">
        <f t="shared" si="4327"/>
        <v>0</v>
      </c>
      <c r="BK1569" s="18">
        <f t="shared" si="4328"/>
        <v>0</v>
      </c>
      <c r="BL1569" s="18"/>
      <c r="BM1569" s="18"/>
      <c r="BN1569" s="18"/>
      <c r="BO1569" s="18">
        <f t="shared" si="4450"/>
        <v>0</v>
      </c>
      <c r="BP1569" s="18">
        <f t="shared" si="4451"/>
        <v>0</v>
      </c>
      <c r="BQ1569" s="18">
        <f t="shared" si="4452"/>
        <v>0</v>
      </c>
      <c r="BR1569" s="18"/>
      <c r="BS1569" s="18"/>
      <c r="BT1569" s="18"/>
      <c r="BU1569" s="18">
        <f t="shared" si="4447"/>
        <v>0</v>
      </c>
      <c r="BV1569" s="18">
        <f t="shared" si="4448"/>
        <v>0</v>
      </c>
      <c r="BW1569" s="18">
        <f t="shared" si="4449"/>
        <v>0</v>
      </c>
      <c r="BX1569" s="18"/>
      <c r="BY1569" s="18"/>
      <c r="BZ1569" s="18"/>
      <c r="CA1569" s="18">
        <f t="shared" si="4417"/>
        <v>0</v>
      </c>
      <c r="CB1569" s="18">
        <f t="shared" si="4418"/>
        <v>0</v>
      </c>
      <c r="CC1569" s="18">
        <f t="shared" si="4419"/>
        <v>0</v>
      </c>
      <c r="CD1569" s="18"/>
      <c r="CE1569" s="27" t="s">
        <v>1661</v>
      </c>
      <c r="CF1569" s="33"/>
    </row>
    <row r="1570" spans="1:84" ht="140.4" hidden="1" x14ac:dyDescent="0.3">
      <c r="A1570" s="41" t="s">
        <v>899</v>
      </c>
      <c r="B1570" s="39"/>
      <c r="C1570" s="41"/>
      <c r="D1570" s="41"/>
      <c r="E1570" s="14" t="s">
        <v>1266</v>
      </c>
      <c r="F1570" s="18">
        <f t="shared" ref="F1570:K1570" si="4456">F1571+F1574</f>
        <v>0</v>
      </c>
      <c r="G1570" s="18">
        <f t="shared" si="4456"/>
        <v>0</v>
      </c>
      <c r="H1570" s="18">
        <f t="shared" si="4456"/>
        <v>0</v>
      </c>
      <c r="I1570" s="18">
        <f t="shared" si="4456"/>
        <v>0</v>
      </c>
      <c r="J1570" s="18">
        <f t="shared" si="4456"/>
        <v>0</v>
      </c>
      <c r="K1570" s="18">
        <f t="shared" si="4456"/>
        <v>0</v>
      </c>
      <c r="L1570" s="18">
        <f t="shared" si="4280"/>
        <v>0</v>
      </c>
      <c r="M1570" s="18">
        <f t="shared" si="4281"/>
        <v>0</v>
      </c>
      <c r="N1570" s="18">
        <f t="shared" si="4282"/>
        <v>0</v>
      </c>
      <c r="O1570" s="18">
        <f t="shared" ref="O1570:S1570" si="4457">O1571+O1574</f>
        <v>0</v>
      </c>
      <c r="P1570" s="18">
        <f t="shared" si="4457"/>
        <v>0</v>
      </c>
      <c r="Q1570" s="18">
        <f t="shared" si="4457"/>
        <v>0</v>
      </c>
      <c r="R1570" s="18">
        <f t="shared" si="4457"/>
        <v>0</v>
      </c>
      <c r="S1570" s="18">
        <f t="shared" si="4457"/>
        <v>0</v>
      </c>
      <c r="T1570" s="18">
        <f t="shared" si="4422"/>
        <v>0</v>
      </c>
      <c r="U1570" s="18">
        <f t="shared" si="4423"/>
        <v>0</v>
      </c>
      <c r="V1570" s="18">
        <f t="shared" si="4424"/>
        <v>0</v>
      </c>
      <c r="W1570" s="18">
        <f t="shared" ref="W1570:CD1570" si="4458">W1571+W1574</f>
        <v>0</v>
      </c>
      <c r="X1570" s="18">
        <f t="shared" ref="X1570:AB1570" si="4459">X1571+X1574</f>
        <v>0</v>
      </c>
      <c r="Y1570" s="18">
        <f t="shared" si="4459"/>
        <v>0</v>
      </c>
      <c r="Z1570" s="18">
        <f t="shared" si="4459"/>
        <v>0</v>
      </c>
      <c r="AA1570" s="18">
        <f t="shared" si="4459"/>
        <v>0</v>
      </c>
      <c r="AB1570" s="18">
        <f t="shared" si="4459"/>
        <v>0</v>
      </c>
      <c r="AC1570" s="18">
        <f t="shared" si="4429"/>
        <v>0</v>
      </c>
      <c r="AD1570" s="18">
        <f t="shared" si="4430"/>
        <v>0</v>
      </c>
      <c r="AE1570" s="18">
        <f t="shared" si="4431"/>
        <v>0</v>
      </c>
      <c r="AF1570" s="18">
        <f t="shared" ref="AF1570:AH1570" si="4460">AF1571+AF1574</f>
        <v>0</v>
      </c>
      <c r="AG1570" s="18">
        <f t="shared" si="4460"/>
        <v>0</v>
      </c>
      <c r="AH1570" s="18">
        <f t="shared" si="4460"/>
        <v>0</v>
      </c>
      <c r="AI1570" s="18">
        <f t="shared" si="4409"/>
        <v>0</v>
      </c>
      <c r="AJ1570" s="18">
        <f t="shared" si="4410"/>
        <v>0</v>
      </c>
      <c r="AK1570" s="18">
        <f t="shared" si="4411"/>
        <v>0</v>
      </c>
      <c r="AL1570" s="18">
        <f t="shared" ref="AL1570" si="4461">AL1571+AL1574</f>
        <v>0</v>
      </c>
      <c r="AM1570" s="18">
        <f t="shared" si="4412"/>
        <v>0</v>
      </c>
      <c r="AN1570" s="18">
        <f t="shared" ref="AN1570:AP1570" si="4462">AN1571+AN1574</f>
        <v>0</v>
      </c>
      <c r="AO1570" s="18">
        <f t="shared" si="4462"/>
        <v>0</v>
      </c>
      <c r="AP1570" s="18">
        <f t="shared" si="4462"/>
        <v>0</v>
      </c>
      <c r="AQ1570" s="18">
        <f t="shared" si="4355"/>
        <v>0</v>
      </c>
      <c r="AR1570" s="18">
        <f t="shared" si="4356"/>
        <v>0</v>
      </c>
      <c r="AS1570" s="18">
        <f t="shared" si="4357"/>
        <v>0</v>
      </c>
      <c r="AT1570" s="18">
        <f t="shared" ref="AT1570:AV1570" si="4463">AT1571+AT1574</f>
        <v>0</v>
      </c>
      <c r="AU1570" s="18">
        <f t="shared" si="4463"/>
        <v>0</v>
      </c>
      <c r="AV1570" s="18">
        <f t="shared" si="4463"/>
        <v>0</v>
      </c>
      <c r="AW1570" s="18">
        <f t="shared" si="4358"/>
        <v>0</v>
      </c>
      <c r="AX1570" s="18">
        <f t="shared" si="4359"/>
        <v>0</v>
      </c>
      <c r="AY1570" s="18">
        <f t="shared" si="4360"/>
        <v>0</v>
      </c>
      <c r="AZ1570" s="18">
        <f t="shared" ref="AZ1570:BB1570" si="4464">AZ1571+AZ1574</f>
        <v>0</v>
      </c>
      <c r="BA1570" s="18">
        <f t="shared" si="4464"/>
        <v>0</v>
      </c>
      <c r="BB1570" s="18">
        <f t="shared" si="4464"/>
        <v>0</v>
      </c>
      <c r="BC1570" s="18">
        <f t="shared" si="4329"/>
        <v>0</v>
      </c>
      <c r="BD1570" s="18">
        <f t="shared" si="4330"/>
        <v>0</v>
      </c>
      <c r="BE1570" s="18">
        <f t="shared" si="4331"/>
        <v>0</v>
      </c>
      <c r="BF1570" s="18">
        <f t="shared" ref="BF1570:BH1570" si="4465">BF1571+BF1574</f>
        <v>0</v>
      </c>
      <c r="BG1570" s="18">
        <f t="shared" si="4465"/>
        <v>0</v>
      </c>
      <c r="BH1570" s="18">
        <f t="shared" si="4465"/>
        <v>0</v>
      </c>
      <c r="BI1570" s="18">
        <f t="shared" si="4326"/>
        <v>0</v>
      </c>
      <c r="BJ1570" s="18">
        <f t="shared" si="4327"/>
        <v>0</v>
      </c>
      <c r="BK1570" s="18">
        <f t="shared" si="4328"/>
        <v>0</v>
      </c>
      <c r="BL1570" s="18">
        <f t="shared" ref="BL1570:BN1570" si="4466">BL1571+BL1574</f>
        <v>0</v>
      </c>
      <c r="BM1570" s="18">
        <f t="shared" si="4466"/>
        <v>0</v>
      </c>
      <c r="BN1570" s="18">
        <f t="shared" si="4466"/>
        <v>0</v>
      </c>
      <c r="BO1570" s="18">
        <f t="shared" si="4450"/>
        <v>0</v>
      </c>
      <c r="BP1570" s="18">
        <f t="shared" si="4451"/>
        <v>0</v>
      </c>
      <c r="BQ1570" s="18">
        <f t="shared" si="4452"/>
        <v>0</v>
      </c>
      <c r="BR1570" s="18">
        <f t="shared" ref="BR1570:BT1570" si="4467">BR1571+BR1574</f>
        <v>0</v>
      </c>
      <c r="BS1570" s="18">
        <f t="shared" si="4467"/>
        <v>0</v>
      </c>
      <c r="BT1570" s="18">
        <f t="shared" si="4467"/>
        <v>0</v>
      </c>
      <c r="BU1570" s="18">
        <f t="shared" si="4447"/>
        <v>0</v>
      </c>
      <c r="BV1570" s="18">
        <f t="shared" si="4448"/>
        <v>0</v>
      </c>
      <c r="BW1570" s="18">
        <f t="shared" si="4449"/>
        <v>0</v>
      </c>
      <c r="BX1570" s="18">
        <f t="shared" ref="BX1570:BZ1570" si="4468">BX1571+BX1574</f>
        <v>0</v>
      </c>
      <c r="BY1570" s="18">
        <f t="shared" si="4468"/>
        <v>0</v>
      </c>
      <c r="BZ1570" s="18">
        <f t="shared" si="4468"/>
        <v>0</v>
      </c>
      <c r="CA1570" s="18">
        <f t="shared" si="4417"/>
        <v>0</v>
      </c>
      <c r="CB1570" s="18">
        <f t="shared" si="4418"/>
        <v>0</v>
      </c>
      <c r="CC1570" s="18">
        <f t="shared" si="4419"/>
        <v>0</v>
      </c>
      <c r="CD1570" s="18">
        <f t="shared" si="4458"/>
        <v>0</v>
      </c>
      <c r="CE1570" s="27" t="s">
        <v>1661</v>
      </c>
      <c r="CF1570" s="33"/>
    </row>
    <row r="1571" spans="1:84" ht="31.2" hidden="1" x14ac:dyDescent="0.3">
      <c r="A1571" s="41" t="s">
        <v>899</v>
      </c>
      <c r="B1571" s="39">
        <v>200</v>
      </c>
      <c r="C1571" s="41"/>
      <c r="D1571" s="41"/>
      <c r="E1571" s="14" t="s">
        <v>551</v>
      </c>
      <c r="F1571" s="18">
        <f t="shared" ref="F1571:K1572" si="4469">F1572</f>
        <v>0</v>
      </c>
      <c r="G1571" s="18">
        <f t="shared" si="4469"/>
        <v>0</v>
      </c>
      <c r="H1571" s="18">
        <f t="shared" si="4469"/>
        <v>0</v>
      </c>
      <c r="I1571" s="18">
        <f t="shared" si="4469"/>
        <v>0</v>
      </c>
      <c r="J1571" s="18">
        <f t="shared" si="4469"/>
        <v>0</v>
      </c>
      <c r="K1571" s="18">
        <f t="shared" si="4469"/>
        <v>0</v>
      </c>
      <c r="L1571" s="18">
        <f t="shared" si="4280"/>
        <v>0</v>
      </c>
      <c r="M1571" s="18">
        <f t="shared" si="4281"/>
        <v>0</v>
      </c>
      <c r="N1571" s="18">
        <f t="shared" si="4282"/>
        <v>0</v>
      </c>
      <c r="O1571" s="18">
        <f t="shared" ref="O1571:S1572" si="4470">O1572</f>
        <v>0</v>
      </c>
      <c r="P1571" s="18">
        <f t="shared" si="4470"/>
        <v>0</v>
      </c>
      <c r="Q1571" s="18">
        <f t="shared" si="4470"/>
        <v>0</v>
      </c>
      <c r="R1571" s="18">
        <f t="shared" si="4470"/>
        <v>0</v>
      </c>
      <c r="S1571" s="18">
        <f t="shared" si="4470"/>
        <v>0</v>
      </c>
      <c r="T1571" s="18">
        <f t="shared" si="4422"/>
        <v>0</v>
      </c>
      <c r="U1571" s="18">
        <f t="shared" si="4423"/>
        <v>0</v>
      </c>
      <c r="V1571" s="18">
        <f t="shared" si="4424"/>
        <v>0</v>
      </c>
      <c r="W1571" s="18">
        <f t="shared" ref="W1571:CD1572" si="4471">W1572</f>
        <v>0</v>
      </c>
      <c r="X1571" s="18">
        <f t="shared" si="4471"/>
        <v>0</v>
      </c>
      <c r="Y1571" s="18">
        <f t="shared" si="4471"/>
        <v>0</v>
      </c>
      <c r="Z1571" s="18">
        <f t="shared" si="4471"/>
        <v>0</v>
      </c>
      <c r="AA1571" s="18">
        <f t="shared" si="4471"/>
        <v>0</v>
      </c>
      <c r="AB1571" s="18">
        <f t="shared" si="4471"/>
        <v>0</v>
      </c>
      <c r="AC1571" s="18">
        <f t="shared" si="4429"/>
        <v>0</v>
      </c>
      <c r="AD1571" s="18">
        <f t="shared" si="4430"/>
        <v>0</v>
      </c>
      <c r="AE1571" s="18">
        <f t="shared" si="4431"/>
        <v>0</v>
      </c>
      <c r="AF1571" s="18">
        <f t="shared" si="4471"/>
        <v>0</v>
      </c>
      <c r="AG1571" s="18">
        <f t="shared" si="4471"/>
        <v>0</v>
      </c>
      <c r="AH1571" s="18">
        <f t="shared" si="4471"/>
        <v>0</v>
      </c>
      <c r="AI1571" s="18">
        <f t="shared" si="4409"/>
        <v>0</v>
      </c>
      <c r="AJ1571" s="18">
        <f t="shared" si="4410"/>
        <v>0</v>
      </c>
      <c r="AK1571" s="18">
        <f t="shared" si="4411"/>
        <v>0</v>
      </c>
      <c r="AL1571" s="18">
        <f t="shared" si="4471"/>
        <v>0</v>
      </c>
      <c r="AM1571" s="18">
        <f t="shared" si="4412"/>
        <v>0</v>
      </c>
      <c r="AN1571" s="18">
        <f t="shared" si="4471"/>
        <v>0</v>
      </c>
      <c r="AO1571" s="18">
        <f t="shared" si="4471"/>
        <v>0</v>
      </c>
      <c r="AP1571" s="18">
        <f t="shared" si="4471"/>
        <v>0</v>
      </c>
      <c r="AQ1571" s="18">
        <f t="shared" si="4355"/>
        <v>0</v>
      </c>
      <c r="AR1571" s="18">
        <f t="shared" si="4356"/>
        <v>0</v>
      </c>
      <c r="AS1571" s="18">
        <f t="shared" si="4357"/>
        <v>0</v>
      </c>
      <c r="AT1571" s="18">
        <f t="shared" si="4471"/>
        <v>0</v>
      </c>
      <c r="AU1571" s="18">
        <f t="shared" si="4471"/>
        <v>0</v>
      </c>
      <c r="AV1571" s="18">
        <f t="shared" si="4471"/>
        <v>0</v>
      </c>
      <c r="AW1571" s="18">
        <f t="shared" si="4358"/>
        <v>0</v>
      </c>
      <c r="AX1571" s="18">
        <f t="shared" si="4359"/>
        <v>0</v>
      </c>
      <c r="AY1571" s="18">
        <f t="shared" si="4360"/>
        <v>0</v>
      </c>
      <c r="AZ1571" s="18">
        <f t="shared" si="4471"/>
        <v>0</v>
      </c>
      <c r="BA1571" s="18">
        <f t="shared" si="4471"/>
        <v>0</v>
      </c>
      <c r="BB1571" s="18">
        <f t="shared" si="4471"/>
        <v>0</v>
      </c>
      <c r="BC1571" s="18">
        <f t="shared" si="4329"/>
        <v>0</v>
      </c>
      <c r="BD1571" s="18">
        <f t="shared" si="4330"/>
        <v>0</v>
      </c>
      <c r="BE1571" s="18">
        <f t="shared" si="4331"/>
        <v>0</v>
      </c>
      <c r="BF1571" s="18">
        <f t="shared" si="4471"/>
        <v>0</v>
      </c>
      <c r="BG1571" s="18">
        <f t="shared" si="4471"/>
        <v>0</v>
      </c>
      <c r="BH1571" s="18">
        <f t="shared" si="4471"/>
        <v>0</v>
      </c>
      <c r="BI1571" s="18">
        <f t="shared" si="4326"/>
        <v>0</v>
      </c>
      <c r="BJ1571" s="18">
        <f t="shared" si="4327"/>
        <v>0</v>
      </c>
      <c r="BK1571" s="18">
        <f t="shared" si="4328"/>
        <v>0</v>
      </c>
      <c r="BL1571" s="18">
        <f t="shared" si="4471"/>
        <v>0</v>
      </c>
      <c r="BM1571" s="18">
        <f t="shared" si="4471"/>
        <v>0</v>
      </c>
      <c r="BN1571" s="18">
        <f t="shared" si="4471"/>
        <v>0</v>
      </c>
      <c r="BO1571" s="18">
        <f t="shared" si="4450"/>
        <v>0</v>
      </c>
      <c r="BP1571" s="18">
        <f t="shared" si="4451"/>
        <v>0</v>
      </c>
      <c r="BQ1571" s="18">
        <f t="shared" si="4452"/>
        <v>0</v>
      </c>
      <c r="BR1571" s="18">
        <f t="shared" si="4471"/>
        <v>0</v>
      </c>
      <c r="BS1571" s="18">
        <f t="shared" si="4471"/>
        <v>0</v>
      </c>
      <c r="BT1571" s="18">
        <f t="shared" si="4471"/>
        <v>0</v>
      </c>
      <c r="BU1571" s="18">
        <f t="shared" si="4447"/>
        <v>0</v>
      </c>
      <c r="BV1571" s="18">
        <f t="shared" si="4448"/>
        <v>0</v>
      </c>
      <c r="BW1571" s="18">
        <f t="shared" si="4449"/>
        <v>0</v>
      </c>
      <c r="BX1571" s="18">
        <f t="shared" si="4471"/>
        <v>0</v>
      </c>
      <c r="BY1571" s="18">
        <f t="shared" si="4471"/>
        <v>0</v>
      </c>
      <c r="BZ1571" s="18">
        <f t="shared" si="4471"/>
        <v>0</v>
      </c>
      <c r="CA1571" s="18">
        <f t="shared" si="4417"/>
        <v>0</v>
      </c>
      <c r="CB1571" s="18">
        <f t="shared" si="4418"/>
        <v>0</v>
      </c>
      <c r="CC1571" s="18">
        <f t="shared" si="4419"/>
        <v>0</v>
      </c>
      <c r="CD1571" s="18">
        <f t="shared" si="4471"/>
        <v>0</v>
      </c>
      <c r="CE1571" s="27" t="s">
        <v>1661</v>
      </c>
      <c r="CF1571" s="33"/>
    </row>
    <row r="1572" spans="1:84" ht="46.8" hidden="1" x14ac:dyDescent="0.3">
      <c r="A1572" s="41" t="s">
        <v>899</v>
      </c>
      <c r="B1572" s="39">
        <v>240</v>
      </c>
      <c r="C1572" s="41"/>
      <c r="D1572" s="41"/>
      <c r="E1572" s="14" t="s">
        <v>559</v>
      </c>
      <c r="F1572" s="18">
        <f t="shared" si="4469"/>
        <v>0</v>
      </c>
      <c r="G1572" s="18">
        <f t="shared" si="4469"/>
        <v>0</v>
      </c>
      <c r="H1572" s="18">
        <f t="shared" si="4469"/>
        <v>0</v>
      </c>
      <c r="I1572" s="18">
        <f t="shared" si="4469"/>
        <v>0</v>
      </c>
      <c r="J1572" s="18">
        <f t="shared" si="4469"/>
        <v>0</v>
      </c>
      <c r="K1572" s="18">
        <f t="shared" si="4469"/>
        <v>0</v>
      </c>
      <c r="L1572" s="18">
        <f t="shared" si="4280"/>
        <v>0</v>
      </c>
      <c r="M1572" s="18">
        <f t="shared" si="4281"/>
        <v>0</v>
      </c>
      <c r="N1572" s="18">
        <f t="shared" si="4282"/>
        <v>0</v>
      </c>
      <c r="O1572" s="18">
        <f t="shared" si="4470"/>
        <v>0</v>
      </c>
      <c r="P1572" s="18">
        <f t="shared" si="4470"/>
        <v>0</v>
      </c>
      <c r="Q1572" s="18">
        <f t="shared" si="4470"/>
        <v>0</v>
      </c>
      <c r="R1572" s="18">
        <f t="shared" si="4470"/>
        <v>0</v>
      </c>
      <c r="S1572" s="18">
        <f t="shared" si="4470"/>
        <v>0</v>
      </c>
      <c r="T1572" s="18">
        <f t="shared" si="4422"/>
        <v>0</v>
      </c>
      <c r="U1572" s="18">
        <f t="shared" si="4423"/>
        <v>0</v>
      </c>
      <c r="V1572" s="18">
        <f t="shared" si="4424"/>
        <v>0</v>
      </c>
      <c r="W1572" s="18">
        <f t="shared" si="4471"/>
        <v>0</v>
      </c>
      <c r="X1572" s="18">
        <f t="shared" si="4471"/>
        <v>0</v>
      </c>
      <c r="Y1572" s="18">
        <f t="shared" si="4471"/>
        <v>0</v>
      </c>
      <c r="Z1572" s="18">
        <f t="shared" si="4471"/>
        <v>0</v>
      </c>
      <c r="AA1572" s="18">
        <f t="shared" si="4471"/>
        <v>0</v>
      </c>
      <c r="AB1572" s="18">
        <f t="shared" si="4471"/>
        <v>0</v>
      </c>
      <c r="AC1572" s="18">
        <f t="shared" si="4429"/>
        <v>0</v>
      </c>
      <c r="AD1572" s="18">
        <f t="shared" si="4430"/>
        <v>0</v>
      </c>
      <c r="AE1572" s="18">
        <f t="shared" si="4431"/>
        <v>0</v>
      </c>
      <c r="AF1572" s="18">
        <f t="shared" si="4471"/>
        <v>0</v>
      </c>
      <c r="AG1572" s="18">
        <f t="shared" si="4471"/>
        <v>0</v>
      </c>
      <c r="AH1572" s="18">
        <f t="shared" si="4471"/>
        <v>0</v>
      </c>
      <c r="AI1572" s="18">
        <f t="shared" si="4409"/>
        <v>0</v>
      </c>
      <c r="AJ1572" s="18">
        <f t="shared" si="4410"/>
        <v>0</v>
      </c>
      <c r="AK1572" s="18">
        <f t="shared" si="4411"/>
        <v>0</v>
      </c>
      <c r="AL1572" s="18">
        <f t="shared" si="4471"/>
        <v>0</v>
      </c>
      <c r="AM1572" s="18">
        <f t="shared" si="4412"/>
        <v>0</v>
      </c>
      <c r="AN1572" s="18">
        <f t="shared" si="4471"/>
        <v>0</v>
      </c>
      <c r="AO1572" s="18">
        <f t="shared" si="4471"/>
        <v>0</v>
      </c>
      <c r="AP1572" s="18">
        <f t="shared" si="4471"/>
        <v>0</v>
      </c>
      <c r="AQ1572" s="18">
        <f t="shared" si="4355"/>
        <v>0</v>
      </c>
      <c r="AR1572" s="18">
        <f t="shared" si="4356"/>
        <v>0</v>
      </c>
      <c r="AS1572" s="18">
        <f t="shared" si="4357"/>
        <v>0</v>
      </c>
      <c r="AT1572" s="18">
        <f t="shared" si="4471"/>
        <v>0</v>
      </c>
      <c r="AU1572" s="18">
        <f t="shared" si="4471"/>
        <v>0</v>
      </c>
      <c r="AV1572" s="18">
        <f t="shared" si="4471"/>
        <v>0</v>
      </c>
      <c r="AW1572" s="18">
        <f t="shared" si="4358"/>
        <v>0</v>
      </c>
      <c r="AX1572" s="18">
        <f t="shared" si="4359"/>
        <v>0</v>
      </c>
      <c r="AY1572" s="18">
        <f t="shared" si="4360"/>
        <v>0</v>
      </c>
      <c r="AZ1572" s="18">
        <f t="shared" si="4471"/>
        <v>0</v>
      </c>
      <c r="BA1572" s="18">
        <f t="shared" si="4471"/>
        <v>0</v>
      </c>
      <c r="BB1572" s="18">
        <f t="shared" si="4471"/>
        <v>0</v>
      </c>
      <c r="BC1572" s="18">
        <f t="shared" si="4329"/>
        <v>0</v>
      </c>
      <c r="BD1572" s="18">
        <f t="shared" si="4330"/>
        <v>0</v>
      </c>
      <c r="BE1572" s="18">
        <f t="shared" si="4331"/>
        <v>0</v>
      </c>
      <c r="BF1572" s="18">
        <f t="shared" si="4471"/>
        <v>0</v>
      </c>
      <c r="BG1572" s="18">
        <f t="shared" si="4471"/>
        <v>0</v>
      </c>
      <c r="BH1572" s="18">
        <f t="shared" si="4471"/>
        <v>0</v>
      </c>
      <c r="BI1572" s="18">
        <f t="shared" si="4326"/>
        <v>0</v>
      </c>
      <c r="BJ1572" s="18">
        <f t="shared" si="4327"/>
        <v>0</v>
      </c>
      <c r="BK1572" s="18">
        <f t="shared" si="4328"/>
        <v>0</v>
      </c>
      <c r="BL1572" s="18">
        <f t="shared" si="4471"/>
        <v>0</v>
      </c>
      <c r="BM1572" s="18">
        <f t="shared" si="4471"/>
        <v>0</v>
      </c>
      <c r="BN1572" s="18">
        <f t="shared" si="4471"/>
        <v>0</v>
      </c>
      <c r="BO1572" s="18">
        <f t="shared" si="4450"/>
        <v>0</v>
      </c>
      <c r="BP1572" s="18">
        <f t="shared" si="4451"/>
        <v>0</v>
      </c>
      <c r="BQ1572" s="18">
        <f t="shared" si="4452"/>
        <v>0</v>
      </c>
      <c r="BR1572" s="18">
        <f t="shared" si="4471"/>
        <v>0</v>
      </c>
      <c r="BS1572" s="18">
        <f t="shared" si="4471"/>
        <v>0</v>
      </c>
      <c r="BT1572" s="18">
        <f t="shared" si="4471"/>
        <v>0</v>
      </c>
      <c r="BU1572" s="18">
        <f t="shared" si="4447"/>
        <v>0</v>
      </c>
      <c r="BV1572" s="18">
        <f t="shared" si="4448"/>
        <v>0</v>
      </c>
      <c r="BW1572" s="18">
        <f t="shared" si="4449"/>
        <v>0</v>
      </c>
      <c r="BX1572" s="18">
        <f t="shared" si="4471"/>
        <v>0</v>
      </c>
      <c r="BY1572" s="18">
        <f t="shared" si="4471"/>
        <v>0</v>
      </c>
      <c r="BZ1572" s="18">
        <f t="shared" si="4471"/>
        <v>0</v>
      </c>
      <c r="CA1572" s="18">
        <f t="shared" si="4417"/>
        <v>0</v>
      </c>
      <c r="CB1572" s="18">
        <f t="shared" si="4418"/>
        <v>0</v>
      </c>
      <c r="CC1572" s="18">
        <f t="shared" si="4419"/>
        <v>0</v>
      </c>
      <c r="CD1572" s="18">
        <f t="shared" si="4471"/>
        <v>0</v>
      </c>
      <c r="CE1572" s="27" t="s">
        <v>1661</v>
      </c>
      <c r="CF1572" s="33"/>
    </row>
    <row r="1573" spans="1:84" hidden="1" x14ac:dyDescent="0.3">
      <c r="A1573" s="41" t="s">
        <v>899</v>
      </c>
      <c r="B1573" s="39">
        <v>240</v>
      </c>
      <c r="C1573" s="41" t="s">
        <v>149</v>
      </c>
      <c r="D1573" s="41" t="s">
        <v>23</v>
      </c>
      <c r="E1573" s="14" t="s">
        <v>522</v>
      </c>
      <c r="F1573" s="18"/>
      <c r="G1573" s="18"/>
      <c r="H1573" s="18"/>
      <c r="I1573" s="18"/>
      <c r="J1573" s="18"/>
      <c r="K1573" s="18"/>
      <c r="L1573" s="18">
        <f t="shared" si="4280"/>
        <v>0</v>
      </c>
      <c r="M1573" s="18">
        <f t="shared" si="4281"/>
        <v>0</v>
      </c>
      <c r="N1573" s="18">
        <f t="shared" si="4282"/>
        <v>0</v>
      </c>
      <c r="O1573" s="18"/>
      <c r="P1573" s="18"/>
      <c r="Q1573" s="18"/>
      <c r="R1573" s="18"/>
      <c r="S1573" s="18"/>
      <c r="T1573" s="18">
        <f t="shared" si="4422"/>
        <v>0</v>
      </c>
      <c r="U1573" s="18">
        <f t="shared" si="4423"/>
        <v>0</v>
      </c>
      <c r="V1573" s="18">
        <f t="shared" si="4424"/>
        <v>0</v>
      </c>
      <c r="W1573" s="18"/>
      <c r="X1573" s="18"/>
      <c r="Y1573" s="18"/>
      <c r="Z1573" s="18"/>
      <c r="AA1573" s="18"/>
      <c r="AB1573" s="18"/>
      <c r="AC1573" s="18">
        <f t="shared" si="4429"/>
        <v>0</v>
      </c>
      <c r="AD1573" s="18">
        <f t="shared" si="4430"/>
        <v>0</v>
      </c>
      <c r="AE1573" s="18">
        <f t="shared" si="4431"/>
        <v>0</v>
      </c>
      <c r="AF1573" s="18"/>
      <c r="AG1573" s="18"/>
      <c r="AH1573" s="18"/>
      <c r="AI1573" s="18">
        <f t="shared" si="4409"/>
        <v>0</v>
      </c>
      <c r="AJ1573" s="18">
        <f t="shared" si="4410"/>
        <v>0</v>
      </c>
      <c r="AK1573" s="18">
        <f t="shared" si="4411"/>
        <v>0</v>
      </c>
      <c r="AL1573" s="18"/>
      <c r="AM1573" s="18">
        <f t="shared" si="4412"/>
        <v>0</v>
      </c>
      <c r="AN1573" s="18"/>
      <c r="AO1573" s="18"/>
      <c r="AP1573" s="18"/>
      <c r="AQ1573" s="18">
        <f t="shared" si="4355"/>
        <v>0</v>
      </c>
      <c r="AR1573" s="18">
        <f t="shared" si="4356"/>
        <v>0</v>
      </c>
      <c r="AS1573" s="18">
        <f t="shared" si="4357"/>
        <v>0</v>
      </c>
      <c r="AT1573" s="18"/>
      <c r="AU1573" s="18"/>
      <c r="AV1573" s="18"/>
      <c r="AW1573" s="18">
        <f t="shared" si="4358"/>
        <v>0</v>
      </c>
      <c r="AX1573" s="18">
        <f t="shared" si="4359"/>
        <v>0</v>
      </c>
      <c r="AY1573" s="18">
        <f t="shared" si="4360"/>
        <v>0</v>
      </c>
      <c r="AZ1573" s="18"/>
      <c r="BA1573" s="18"/>
      <c r="BB1573" s="18"/>
      <c r="BC1573" s="18">
        <f t="shared" si="4329"/>
        <v>0</v>
      </c>
      <c r="BD1573" s="18">
        <f t="shared" si="4330"/>
        <v>0</v>
      </c>
      <c r="BE1573" s="18">
        <f t="shared" si="4331"/>
        <v>0</v>
      </c>
      <c r="BF1573" s="18"/>
      <c r="BG1573" s="18"/>
      <c r="BH1573" s="18"/>
      <c r="BI1573" s="18">
        <f t="shared" si="4326"/>
        <v>0</v>
      </c>
      <c r="BJ1573" s="18">
        <f t="shared" si="4327"/>
        <v>0</v>
      </c>
      <c r="BK1573" s="18">
        <f t="shared" si="4328"/>
        <v>0</v>
      </c>
      <c r="BL1573" s="18"/>
      <c r="BM1573" s="18"/>
      <c r="BN1573" s="18"/>
      <c r="BO1573" s="18">
        <f t="shared" si="4450"/>
        <v>0</v>
      </c>
      <c r="BP1573" s="18">
        <f t="shared" si="4451"/>
        <v>0</v>
      </c>
      <c r="BQ1573" s="18">
        <f t="shared" si="4452"/>
        <v>0</v>
      </c>
      <c r="BR1573" s="18"/>
      <c r="BS1573" s="18"/>
      <c r="BT1573" s="18"/>
      <c r="BU1573" s="18">
        <f t="shared" si="4447"/>
        <v>0</v>
      </c>
      <c r="BV1573" s="18">
        <f t="shared" si="4448"/>
        <v>0</v>
      </c>
      <c r="BW1573" s="18">
        <f t="shared" si="4449"/>
        <v>0</v>
      </c>
      <c r="BX1573" s="18"/>
      <c r="BY1573" s="18"/>
      <c r="BZ1573" s="18"/>
      <c r="CA1573" s="18">
        <f t="shared" si="4417"/>
        <v>0</v>
      </c>
      <c r="CB1573" s="18">
        <f t="shared" si="4418"/>
        <v>0</v>
      </c>
      <c r="CC1573" s="18">
        <f t="shared" si="4419"/>
        <v>0</v>
      </c>
      <c r="CD1573" s="18"/>
      <c r="CE1573" s="27" t="s">
        <v>1661</v>
      </c>
      <c r="CF1573" s="33"/>
    </row>
    <row r="1574" spans="1:84" ht="46.8" hidden="1" x14ac:dyDescent="0.3">
      <c r="A1574" s="41" t="s">
        <v>899</v>
      </c>
      <c r="B1574" s="39">
        <v>400</v>
      </c>
      <c r="C1574" s="41"/>
      <c r="D1574" s="41"/>
      <c r="E1574" s="14" t="s">
        <v>553</v>
      </c>
      <c r="F1574" s="18">
        <f t="shared" ref="F1574:K1575" si="4472">F1575</f>
        <v>0</v>
      </c>
      <c r="G1574" s="18">
        <f t="shared" si="4472"/>
        <v>0</v>
      </c>
      <c r="H1574" s="18">
        <f t="shared" si="4472"/>
        <v>0</v>
      </c>
      <c r="I1574" s="18">
        <f t="shared" si="4472"/>
        <v>0</v>
      </c>
      <c r="J1574" s="18">
        <f t="shared" si="4472"/>
        <v>0</v>
      </c>
      <c r="K1574" s="18">
        <f t="shared" si="4472"/>
        <v>0</v>
      </c>
      <c r="L1574" s="18">
        <f t="shared" si="4280"/>
        <v>0</v>
      </c>
      <c r="M1574" s="18">
        <f t="shared" si="4281"/>
        <v>0</v>
      </c>
      <c r="N1574" s="18">
        <f t="shared" si="4282"/>
        <v>0</v>
      </c>
      <c r="O1574" s="18">
        <f t="shared" ref="O1574:S1575" si="4473">O1575</f>
        <v>0</v>
      </c>
      <c r="P1574" s="18">
        <f t="shared" si="4473"/>
        <v>0</v>
      </c>
      <c r="Q1574" s="18">
        <f t="shared" si="4473"/>
        <v>0</v>
      </c>
      <c r="R1574" s="18">
        <f t="shared" si="4473"/>
        <v>0</v>
      </c>
      <c r="S1574" s="18">
        <f t="shared" si="4473"/>
        <v>0</v>
      </c>
      <c r="T1574" s="18">
        <f t="shared" si="4422"/>
        <v>0</v>
      </c>
      <c r="U1574" s="18">
        <f t="shared" si="4423"/>
        <v>0</v>
      </c>
      <c r="V1574" s="18">
        <f t="shared" si="4424"/>
        <v>0</v>
      </c>
      <c r="W1574" s="18">
        <f t="shared" ref="W1574:CD1575" si="4474">W1575</f>
        <v>0</v>
      </c>
      <c r="X1574" s="18">
        <f t="shared" si="4474"/>
        <v>0</v>
      </c>
      <c r="Y1574" s="18">
        <f t="shared" si="4474"/>
        <v>0</v>
      </c>
      <c r="Z1574" s="18">
        <f t="shared" si="4474"/>
        <v>0</v>
      </c>
      <c r="AA1574" s="18">
        <f t="shared" si="4474"/>
        <v>0</v>
      </c>
      <c r="AB1574" s="18">
        <f t="shared" si="4474"/>
        <v>0</v>
      </c>
      <c r="AC1574" s="18">
        <f t="shared" si="4429"/>
        <v>0</v>
      </c>
      <c r="AD1574" s="18">
        <f t="shared" si="4430"/>
        <v>0</v>
      </c>
      <c r="AE1574" s="18">
        <f t="shared" si="4431"/>
        <v>0</v>
      </c>
      <c r="AF1574" s="18">
        <f t="shared" si="4474"/>
        <v>0</v>
      </c>
      <c r="AG1574" s="18">
        <f t="shared" si="4474"/>
        <v>0</v>
      </c>
      <c r="AH1574" s="18">
        <f t="shared" si="4474"/>
        <v>0</v>
      </c>
      <c r="AI1574" s="18">
        <f t="shared" si="4409"/>
        <v>0</v>
      </c>
      <c r="AJ1574" s="18">
        <f t="shared" si="4410"/>
        <v>0</v>
      </c>
      <c r="AK1574" s="18">
        <f t="shared" si="4411"/>
        <v>0</v>
      </c>
      <c r="AL1574" s="18">
        <f t="shared" si="4474"/>
        <v>0</v>
      </c>
      <c r="AM1574" s="18">
        <f t="shared" si="4412"/>
        <v>0</v>
      </c>
      <c r="AN1574" s="18">
        <f t="shared" si="4474"/>
        <v>0</v>
      </c>
      <c r="AO1574" s="18">
        <f t="shared" si="4474"/>
        <v>0</v>
      </c>
      <c r="AP1574" s="18">
        <f t="shared" si="4474"/>
        <v>0</v>
      </c>
      <c r="AQ1574" s="18">
        <f t="shared" si="4355"/>
        <v>0</v>
      </c>
      <c r="AR1574" s="18">
        <f t="shared" si="4356"/>
        <v>0</v>
      </c>
      <c r="AS1574" s="18">
        <f t="shared" si="4357"/>
        <v>0</v>
      </c>
      <c r="AT1574" s="18">
        <f t="shared" si="4474"/>
        <v>0</v>
      </c>
      <c r="AU1574" s="18">
        <f t="shared" si="4474"/>
        <v>0</v>
      </c>
      <c r="AV1574" s="18">
        <f t="shared" si="4474"/>
        <v>0</v>
      </c>
      <c r="AW1574" s="18">
        <f t="shared" si="4358"/>
        <v>0</v>
      </c>
      <c r="AX1574" s="18">
        <f t="shared" si="4359"/>
        <v>0</v>
      </c>
      <c r="AY1574" s="18">
        <f t="shared" si="4360"/>
        <v>0</v>
      </c>
      <c r="AZ1574" s="18">
        <f t="shared" si="4474"/>
        <v>0</v>
      </c>
      <c r="BA1574" s="18">
        <f t="shared" si="4474"/>
        <v>0</v>
      </c>
      <c r="BB1574" s="18">
        <f t="shared" si="4474"/>
        <v>0</v>
      </c>
      <c r="BC1574" s="18">
        <f t="shared" si="4329"/>
        <v>0</v>
      </c>
      <c r="BD1574" s="18">
        <f t="shared" si="4330"/>
        <v>0</v>
      </c>
      <c r="BE1574" s="18">
        <f t="shared" si="4331"/>
        <v>0</v>
      </c>
      <c r="BF1574" s="18">
        <f t="shared" si="4474"/>
        <v>0</v>
      </c>
      <c r="BG1574" s="18">
        <f t="shared" si="4474"/>
        <v>0</v>
      </c>
      <c r="BH1574" s="18">
        <f t="shared" si="4474"/>
        <v>0</v>
      </c>
      <c r="BI1574" s="18">
        <f t="shared" si="4326"/>
        <v>0</v>
      </c>
      <c r="BJ1574" s="18">
        <f t="shared" si="4327"/>
        <v>0</v>
      </c>
      <c r="BK1574" s="18">
        <f t="shared" si="4328"/>
        <v>0</v>
      </c>
      <c r="BL1574" s="18">
        <f t="shared" si="4474"/>
        <v>0</v>
      </c>
      <c r="BM1574" s="18">
        <f t="shared" si="4474"/>
        <v>0</v>
      </c>
      <c r="BN1574" s="18">
        <f t="shared" si="4474"/>
        <v>0</v>
      </c>
      <c r="BO1574" s="18">
        <f t="shared" si="4450"/>
        <v>0</v>
      </c>
      <c r="BP1574" s="18">
        <f t="shared" si="4451"/>
        <v>0</v>
      </c>
      <c r="BQ1574" s="18">
        <f t="shared" si="4452"/>
        <v>0</v>
      </c>
      <c r="BR1574" s="18">
        <f t="shared" si="4474"/>
        <v>0</v>
      </c>
      <c r="BS1574" s="18">
        <f t="shared" si="4474"/>
        <v>0</v>
      </c>
      <c r="BT1574" s="18">
        <f t="shared" si="4474"/>
        <v>0</v>
      </c>
      <c r="BU1574" s="18">
        <f t="shared" si="4447"/>
        <v>0</v>
      </c>
      <c r="BV1574" s="18">
        <f t="shared" si="4448"/>
        <v>0</v>
      </c>
      <c r="BW1574" s="18">
        <f t="shared" si="4449"/>
        <v>0</v>
      </c>
      <c r="BX1574" s="18">
        <f t="shared" si="4474"/>
        <v>0</v>
      </c>
      <c r="BY1574" s="18">
        <f t="shared" si="4474"/>
        <v>0</v>
      </c>
      <c r="BZ1574" s="18">
        <f t="shared" si="4474"/>
        <v>0</v>
      </c>
      <c r="CA1574" s="18">
        <f t="shared" si="4417"/>
        <v>0</v>
      </c>
      <c r="CB1574" s="18">
        <f t="shared" si="4418"/>
        <v>0</v>
      </c>
      <c r="CC1574" s="18">
        <f t="shared" si="4419"/>
        <v>0</v>
      </c>
      <c r="CD1574" s="18">
        <f t="shared" si="4474"/>
        <v>0</v>
      </c>
      <c r="CE1574" s="27" t="s">
        <v>1661</v>
      </c>
      <c r="CF1574" s="33"/>
    </row>
    <row r="1575" spans="1:84" hidden="1" x14ac:dyDescent="0.3">
      <c r="A1575" s="41" t="s">
        <v>899</v>
      </c>
      <c r="B1575" s="39">
        <v>410</v>
      </c>
      <c r="C1575" s="41"/>
      <c r="D1575" s="41"/>
      <c r="E1575" s="14" t="s">
        <v>566</v>
      </c>
      <c r="F1575" s="18">
        <f t="shared" si="4472"/>
        <v>0</v>
      </c>
      <c r="G1575" s="18">
        <f t="shared" si="4472"/>
        <v>0</v>
      </c>
      <c r="H1575" s="18">
        <f t="shared" si="4472"/>
        <v>0</v>
      </c>
      <c r="I1575" s="18">
        <f t="shared" si="4472"/>
        <v>0</v>
      </c>
      <c r="J1575" s="18">
        <f t="shared" si="4472"/>
        <v>0</v>
      </c>
      <c r="K1575" s="18">
        <f t="shared" si="4472"/>
        <v>0</v>
      </c>
      <c r="L1575" s="18">
        <f t="shared" si="4280"/>
        <v>0</v>
      </c>
      <c r="M1575" s="18">
        <f t="shared" si="4281"/>
        <v>0</v>
      </c>
      <c r="N1575" s="18">
        <f t="shared" si="4282"/>
        <v>0</v>
      </c>
      <c r="O1575" s="18">
        <f t="shared" si="4473"/>
        <v>0</v>
      </c>
      <c r="P1575" s="18">
        <f t="shared" si="4473"/>
        <v>0</v>
      </c>
      <c r="Q1575" s="18">
        <f t="shared" si="4473"/>
        <v>0</v>
      </c>
      <c r="R1575" s="18">
        <f t="shared" si="4473"/>
        <v>0</v>
      </c>
      <c r="S1575" s="18">
        <f t="shared" si="4473"/>
        <v>0</v>
      </c>
      <c r="T1575" s="18">
        <f t="shared" si="4422"/>
        <v>0</v>
      </c>
      <c r="U1575" s="18">
        <f t="shared" si="4423"/>
        <v>0</v>
      </c>
      <c r="V1575" s="18">
        <f t="shared" si="4424"/>
        <v>0</v>
      </c>
      <c r="W1575" s="18">
        <f t="shared" si="4474"/>
        <v>0</v>
      </c>
      <c r="X1575" s="18">
        <f t="shared" si="4474"/>
        <v>0</v>
      </c>
      <c r="Y1575" s="18">
        <f t="shared" si="4474"/>
        <v>0</v>
      </c>
      <c r="Z1575" s="18">
        <f t="shared" si="4474"/>
        <v>0</v>
      </c>
      <c r="AA1575" s="18">
        <f t="shared" si="4474"/>
        <v>0</v>
      </c>
      <c r="AB1575" s="18">
        <f t="shared" si="4474"/>
        <v>0</v>
      </c>
      <c r="AC1575" s="18">
        <f t="shared" si="4429"/>
        <v>0</v>
      </c>
      <c r="AD1575" s="18">
        <f t="shared" si="4430"/>
        <v>0</v>
      </c>
      <c r="AE1575" s="18">
        <f t="shared" si="4431"/>
        <v>0</v>
      </c>
      <c r="AF1575" s="18">
        <f t="shared" si="4474"/>
        <v>0</v>
      </c>
      <c r="AG1575" s="18">
        <f t="shared" si="4474"/>
        <v>0</v>
      </c>
      <c r="AH1575" s="18">
        <f t="shared" si="4474"/>
        <v>0</v>
      </c>
      <c r="AI1575" s="18">
        <f t="shared" si="4409"/>
        <v>0</v>
      </c>
      <c r="AJ1575" s="18">
        <f t="shared" si="4410"/>
        <v>0</v>
      </c>
      <c r="AK1575" s="18">
        <f t="shared" si="4411"/>
        <v>0</v>
      </c>
      <c r="AL1575" s="18">
        <f t="shared" si="4474"/>
        <v>0</v>
      </c>
      <c r="AM1575" s="18">
        <f t="shared" si="4412"/>
        <v>0</v>
      </c>
      <c r="AN1575" s="18">
        <f t="shared" si="4474"/>
        <v>0</v>
      </c>
      <c r="AO1575" s="18">
        <f t="shared" si="4474"/>
        <v>0</v>
      </c>
      <c r="AP1575" s="18">
        <f t="shared" si="4474"/>
        <v>0</v>
      </c>
      <c r="AQ1575" s="18">
        <f t="shared" si="4355"/>
        <v>0</v>
      </c>
      <c r="AR1575" s="18">
        <f t="shared" si="4356"/>
        <v>0</v>
      </c>
      <c r="AS1575" s="18">
        <f t="shared" si="4357"/>
        <v>0</v>
      </c>
      <c r="AT1575" s="18">
        <f t="shared" si="4474"/>
        <v>0</v>
      </c>
      <c r="AU1575" s="18">
        <f t="shared" si="4474"/>
        <v>0</v>
      </c>
      <c r="AV1575" s="18">
        <f t="shared" si="4474"/>
        <v>0</v>
      </c>
      <c r="AW1575" s="18">
        <f t="shared" si="4358"/>
        <v>0</v>
      </c>
      <c r="AX1575" s="18">
        <f t="shared" si="4359"/>
        <v>0</v>
      </c>
      <c r="AY1575" s="18">
        <f t="shared" si="4360"/>
        <v>0</v>
      </c>
      <c r="AZ1575" s="18">
        <f t="shared" si="4474"/>
        <v>0</v>
      </c>
      <c r="BA1575" s="18">
        <f t="shared" si="4474"/>
        <v>0</v>
      </c>
      <c r="BB1575" s="18">
        <f t="shared" si="4474"/>
        <v>0</v>
      </c>
      <c r="BC1575" s="18">
        <f t="shared" si="4329"/>
        <v>0</v>
      </c>
      <c r="BD1575" s="18">
        <f t="shared" si="4330"/>
        <v>0</v>
      </c>
      <c r="BE1575" s="18">
        <f t="shared" si="4331"/>
        <v>0</v>
      </c>
      <c r="BF1575" s="18">
        <f t="shared" si="4474"/>
        <v>0</v>
      </c>
      <c r="BG1575" s="18">
        <f t="shared" si="4474"/>
        <v>0</v>
      </c>
      <c r="BH1575" s="18">
        <f t="shared" si="4474"/>
        <v>0</v>
      </c>
      <c r="BI1575" s="18">
        <f t="shared" si="4326"/>
        <v>0</v>
      </c>
      <c r="BJ1575" s="18">
        <f t="shared" si="4327"/>
        <v>0</v>
      </c>
      <c r="BK1575" s="18">
        <f t="shared" si="4328"/>
        <v>0</v>
      </c>
      <c r="BL1575" s="18">
        <f t="shared" si="4474"/>
        <v>0</v>
      </c>
      <c r="BM1575" s="18">
        <f t="shared" si="4474"/>
        <v>0</v>
      </c>
      <c r="BN1575" s="18">
        <f t="shared" si="4474"/>
        <v>0</v>
      </c>
      <c r="BO1575" s="18">
        <f t="shared" si="4450"/>
        <v>0</v>
      </c>
      <c r="BP1575" s="18">
        <f t="shared" si="4451"/>
        <v>0</v>
      </c>
      <c r="BQ1575" s="18">
        <f t="shared" si="4452"/>
        <v>0</v>
      </c>
      <c r="BR1575" s="18">
        <f t="shared" si="4474"/>
        <v>0</v>
      </c>
      <c r="BS1575" s="18">
        <f t="shared" si="4474"/>
        <v>0</v>
      </c>
      <c r="BT1575" s="18">
        <f t="shared" si="4474"/>
        <v>0</v>
      </c>
      <c r="BU1575" s="18">
        <f t="shared" si="4447"/>
        <v>0</v>
      </c>
      <c r="BV1575" s="18">
        <f t="shared" si="4448"/>
        <v>0</v>
      </c>
      <c r="BW1575" s="18">
        <f t="shared" si="4449"/>
        <v>0</v>
      </c>
      <c r="BX1575" s="18">
        <f t="shared" si="4474"/>
        <v>0</v>
      </c>
      <c r="BY1575" s="18">
        <f t="shared" si="4474"/>
        <v>0</v>
      </c>
      <c r="BZ1575" s="18">
        <f t="shared" si="4474"/>
        <v>0</v>
      </c>
      <c r="CA1575" s="18">
        <f t="shared" si="4417"/>
        <v>0</v>
      </c>
      <c r="CB1575" s="18">
        <f t="shared" si="4418"/>
        <v>0</v>
      </c>
      <c r="CC1575" s="18">
        <f t="shared" si="4419"/>
        <v>0</v>
      </c>
      <c r="CD1575" s="18">
        <f t="shared" si="4474"/>
        <v>0</v>
      </c>
      <c r="CE1575" s="27" t="s">
        <v>1661</v>
      </c>
      <c r="CF1575" s="33"/>
    </row>
    <row r="1576" spans="1:84" hidden="1" x14ac:dyDescent="0.3">
      <c r="A1576" s="41" t="s">
        <v>899</v>
      </c>
      <c r="B1576" s="39">
        <v>410</v>
      </c>
      <c r="C1576" s="41" t="s">
        <v>149</v>
      </c>
      <c r="D1576" s="41" t="s">
        <v>23</v>
      </c>
      <c r="E1576" s="14" t="s">
        <v>522</v>
      </c>
      <c r="F1576" s="18"/>
      <c r="G1576" s="18"/>
      <c r="H1576" s="18"/>
      <c r="I1576" s="18"/>
      <c r="J1576" s="18"/>
      <c r="K1576" s="18"/>
      <c r="L1576" s="18">
        <f t="shared" si="4280"/>
        <v>0</v>
      </c>
      <c r="M1576" s="18">
        <f t="shared" si="4281"/>
        <v>0</v>
      </c>
      <c r="N1576" s="18">
        <f t="shared" si="4282"/>
        <v>0</v>
      </c>
      <c r="O1576" s="18"/>
      <c r="P1576" s="18"/>
      <c r="Q1576" s="18"/>
      <c r="R1576" s="18"/>
      <c r="S1576" s="18"/>
      <c r="T1576" s="18">
        <f t="shared" si="4422"/>
        <v>0</v>
      </c>
      <c r="U1576" s="18">
        <f t="shared" si="4423"/>
        <v>0</v>
      </c>
      <c r="V1576" s="18">
        <f t="shared" si="4424"/>
        <v>0</v>
      </c>
      <c r="W1576" s="18"/>
      <c r="X1576" s="18"/>
      <c r="Y1576" s="18"/>
      <c r="Z1576" s="18"/>
      <c r="AA1576" s="18"/>
      <c r="AB1576" s="18"/>
      <c r="AC1576" s="18">
        <f t="shared" si="4429"/>
        <v>0</v>
      </c>
      <c r="AD1576" s="18">
        <f t="shared" si="4430"/>
        <v>0</v>
      </c>
      <c r="AE1576" s="18">
        <f t="shared" si="4431"/>
        <v>0</v>
      </c>
      <c r="AF1576" s="18"/>
      <c r="AG1576" s="18"/>
      <c r="AH1576" s="18"/>
      <c r="AI1576" s="18">
        <f t="shared" si="4409"/>
        <v>0</v>
      </c>
      <c r="AJ1576" s="18">
        <f t="shared" si="4410"/>
        <v>0</v>
      </c>
      <c r="AK1576" s="18">
        <f t="shared" si="4411"/>
        <v>0</v>
      </c>
      <c r="AL1576" s="18"/>
      <c r="AM1576" s="18">
        <f t="shared" si="4412"/>
        <v>0</v>
      </c>
      <c r="AN1576" s="18"/>
      <c r="AO1576" s="18"/>
      <c r="AP1576" s="18"/>
      <c r="AQ1576" s="18">
        <f t="shared" si="4355"/>
        <v>0</v>
      </c>
      <c r="AR1576" s="18">
        <f t="shared" si="4356"/>
        <v>0</v>
      </c>
      <c r="AS1576" s="18">
        <f t="shared" si="4357"/>
        <v>0</v>
      </c>
      <c r="AT1576" s="18"/>
      <c r="AU1576" s="18"/>
      <c r="AV1576" s="18"/>
      <c r="AW1576" s="18">
        <f t="shared" si="4358"/>
        <v>0</v>
      </c>
      <c r="AX1576" s="18">
        <f t="shared" si="4359"/>
        <v>0</v>
      </c>
      <c r="AY1576" s="18">
        <f t="shared" si="4360"/>
        <v>0</v>
      </c>
      <c r="AZ1576" s="18"/>
      <c r="BA1576" s="18"/>
      <c r="BB1576" s="18"/>
      <c r="BC1576" s="18">
        <f t="shared" si="4329"/>
        <v>0</v>
      </c>
      <c r="BD1576" s="18">
        <f t="shared" si="4330"/>
        <v>0</v>
      </c>
      <c r="BE1576" s="18">
        <f t="shared" si="4331"/>
        <v>0</v>
      </c>
      <c r="BF1576" s="18"/>
      <c r="BG1576" s="18"/>
      <c r="BH1576" s="18"/>
      <c r="BI1576" s="18">
        <f t="shared" si="4326"/>
        <v>0</v>
      </c>
      <c r="BJ1576" s="18">
        <f t="shared" si="4327"/>
        <v>0</v>
      </c>
      <c r="BK1576" s="18">
        <f t="shared" si="4328"/>
        <v>0</v>
      </c>
      <c r="BL1576" s="18"/>
      <c r="BM1576" s="18"/>
      <c r="BN1576" s="18"/>
      <c r="BO1576" s="18">
        <f t="shared" si="4450"/>
        <v>0</v>
      </c>
      <c r="BP1576" s="18">
        <f t="shared" si="4451"/>
        <v>0</v>
      </c>
      <c r="BQ1576" s="18">
        <f t="shared" si="4452"/>
        <v>0</v>
      </c>
      <c r="BR1576" s="18"/>
      <c r="BS1576" s="18"/>
      <c r="BT1576" s="18"/>
      <c r="BU1576" s="18">
        <f t="shared" si="4447"/>
        <v>0</v>
      </c>
      <c r="BV1576" s="18">
        <f t="shared" si="4448"/>
        <v>0</v>
      </c>
      <c r="BW1576" s="18">
        <f t="shared" si="4449"/>
        <v>0</v>
      </c>
      <c r="BX1576" s="18"/>
      <c r="BY1576" s="18"/>
      <c r="BZ1576" s="18"/>
      <c r="CA1576" s="18">
        <f t="shared" si="4417"/>
        <v>0</v>
      </c>
      <c r="CB1576" s="18">
        <f t="shared" si="4418"/>
        <v>0</v>
      </c>
      <c r="CC1576" s="18">
        <f t="shared" si="4419"/>
        <v>0</v>
      </c>
      <c r="CD1576" s="18"/>
      <c r="CE1576" s="27" t="s">
        <v>1661</v>
      </c>
      <c r="CF1576" s="33"/>
    </row>
    <row r="1577" spans="1:84" ht="62.4" x14ac:dyDescent="0.3">
      <c r="A1577" s="41" t="s">
        <v>271</v>
      </c>
      <c r="B1577" s="39"/>
      <c r="C1577" s="41"/>
      <c r="D1577" s="41"/>
      <c r="E1577" s="14" t="s">
        <v>1047</v>
      </c>
      <c r="F1577" s="18">
        <f t="shared" ref="F1577:K1577" si="4475">F1582+F1590+F1594</f>
        <v>345632.19999999995</v>
      </c>
      <c r="G1577" s="18">
        <f t="shared" si="4475"/>
        <v>189019.1</v>
      </c>
      <c r="H1577" s="18">
        <f t="shared" si="4475"/>
        <v>124583.90000000001</v>
      </c>
      <c r="I1577" s="18">
        <f t="shared" si="4475"/>
        <v>176.1</v>
      </c>
      <c r="J1577" s="18">
        <f t="shared" si="4475"/>
        <v>0</v>
      </c>
      <c r="K1577" s="18">
        <f t="shared" si="4475"/>
        <v>0</v>
      </c>
      <c r="L1577" s="18">
        <f t="shared" ref="L1577:L1648" si="4476">F1577+I1577</f>
        <v>345808.29999999993</v>
      </c>
      <c r="M1577" s="18">
        <f t="shared" ref="M1577:M1648" si="4477">G1577+J1577</f>
        <v>189019.1</v>
      </c>
      <c r="N1577" s="18">
        <f t="shared" ref="N1577:N1648" si="4478">H1577+K1577</f>
        <v>124583.90000000001</v>
      </c>
      <c r="O1577" s="18">
        <f t="shared" ref="O1577:S1577" si="4479">O1582+O1590+O1594</f>
        <v>70151</v>
      </c>
      <c r="P1577" s="18">
        <f t="shared" si="4479"/>
        <v>0</v>
      </c>
      <c r="Q1577" s="18">
        <f t="shared" si="4479"/>
        <v>0</v>
      </c>
      <c r="R1577" s="18">
        <f t="shared" si="4479"/>
        <v>0</v>
      </c>
      <c r="S1577" s="18">
        <f t="shared" si="4479"/>
        <v>0</v>
      </c>
      <c r="T1577" s="18">
        <f t="shared" si="4422"/>
        <v>415959.29999999993</v>
      </c>
      <c r="U1577" s="18">
        <f t="shared" si="4423"/>
        <v>189019.1</v>
      </c>
      <c r="V1577" s="18">
        <f t="shared" si="4424"/>
        <v>124583.90000000001</v>
      </c>
      <c r="W1577" s="18">
        <f t="shared" ref="W1577" si="4480">W1582+W1590+W1594</f>
        <v>0</v>
      </c>
      <c r="X1577" s="18">
        <f t="shared" ref="X1577:AB1577" si="4481">X1582+X1590+X1594</f>
        <v>0</v>
      </c>
      <c r="Y1577" s="18">
        <f t="shared" si="4481"/>
        <v>0</v>
      </c>
      <c r="Z1577" s="18">
        <f t="shared" si="4481"/>
        <v>0</v>
      </c>
      <c r="AA1577" s="18">
        <f t="shared" si="4481"/>
        <v>0</v>
      </c>
      <c r="AB1577" s="18">
        <f t="shared" si="4481"/>
        <v>0</v>
      </c>
      <c r="AC1577" s="18">
        <f t="shared" si="4429"/>
        <v>415959.29999999993</v>
      </c>
      <c r="AD1577" s="18">
        <f t="shared" si="4430"/>
        <v>189019.1</v>
      </c>
      <c r="AE1577" s="18">
        <f t="shared" si="4431"/>
        <v>124583.90000000001</v>
      </c>
      <c r="AF1577" s="18">
        <f t="shared" ref="AF1577:AH1577" si="4482">AF1582+AF1590+AF1594</f>
        <v>0</v>
      </c>
      <c r="AG1577" s="18">
        <f t="shared" si="4482"/>
        <v>0</v>
      </c>
      <c r="AH1577" s="18">
        <f t="shared" si="4482"/>
        <v>0</v>
      </c>
      <c r="AI1577" s="18">
        <f t="shared" si="4409"/>
        <v>415959.29999999993</v>
      </c>
      <c r="AJ1577" s="18">
        <f t="shared" si="4410"/>
        <v>189019.1</v>
      </c>
      <c r="AK1577" s="18">
        <f t="shared" si="4411"/>
        <v>124583.90000000001</v>
      </c>
      <c r="AL1577" s="18">
        <f t="shared" ref="AL1577" si="4483">AL1582+AL1590+AL1594</f>
        <v>0</v>
      </c>
      <c r="AM1577" s="18">
        <f t="shared" si="4412"/>
        <v>415959.29999999993</v>
      </c>
      <c r="AN1577" s="18">
        <f t="shared" ref="AN1577:AP1577" si="4484">AN1582+AN1590+AN1594</f>
        <v>2603.3290000000002</v>
      </c>
      <c r="AO1577" s="18">
        <f t="shared" si="4484"/>
        <v>0</v>
      </c>
      <c r="AP1577" s="18">
        <f t="shared" si="4484"/>
        <v>0</v>
      </c>
      <c r="AQ1577" s="18">
        <f t="shared" si="4355"/>
        <v>418562.62899999996</v>
      </c>
      <c r="AR1577" s="18">
        <f t="shared" si="4356"/>
        <v>189019.1</v>
      </c>
      <c r="AS1577" s="18">
        <f t="shared" si="4357"/>
        <v>124583.90000000001</v>
      </c>
      <c r="AT1577" s="18">
        <f t="shared" ref="AT1577:AV1577" si="4485">AT1582+AT1590+AT1594</f>
        <v>0</v>
      </c>
      <c r="AU1577" s="18">
        <f t="shared" si="4485"/>
        <v>0</v>
      </c>
      <c r="AV1577" s="18">
        <f t="shared" si="4485"/>
        <v>0</v>
      </c>
      <c r="AW1577" s="18">
        <f t="shared" si="4358"/>
        <v>418562.62899999996</v>
      </c>
      <c r="AX1577" s="18">
        <f t="shared" si="4359"/>
        <v>189019.1</v>
      </c>
      <c r="AY1577" s="18">
        <f t="shared" si="4360"/>
        <v>124583.90000000001</v>
      </c>
      <c r="AZ1577" s="18">
        <f>AZ1582+AZ1590+AZ1594+AZ1578</f>
        <v>5733.5339999999997</v>
      </c>
      <c r="BA1577" s="18">
        <f t="shared" ref="BA1577:BB1577" si="4486">BA1582+BA1590+BA1594+BA1578</f>
        <v>203.27199999999999</v>
      </c>
      <c r="BB1577" s="18">
        <f t="shared" si="4486"/>
        <v>12920.5</v>
      </c>
      <c r="BC1577" s="18">
        <f t="shared" si="4329"/>
        <v>424296.16299999994</v>
      </c>
      <c r="BD1577" s="18">
        <f t="shared" si="4330"/>
        <v>189222.372</v>
      </c>
      <c r="BE1577" s="18">
        <f t="shared" si="4331"/>
        <v>137504.40000000002</v>
      </c>
      <c r="BF1577" s="18">
        <f t="shared" ref="BF1577:BH1577" si="4487">BF1582+BF1590+BF1594+BF1578</f>
        <v>0</v>
      </c>
      <c r="BG1577" s="18">
        <f t="shared" si="4487"/>
        <v>0</v>
      </c>
      <c r="BH1577" s="18">
        <f t="shared" si="4487"/>
        <v>0</v>
      </c>
      <c r="BI1577" s="18">
        <f t="shared" si="4326"/>
        <v>424296.16299999994</v>
      </c>
      <c r="BJ1577" s="18">
        <f t="shared" si="4327"/>
        <v>189222.372</v>
      </c>
      <c r="BK1577" s="18">
        <f t="shared" si="4328"/>
        <v>137504.40000000002</v>
      </c>
      <c r="BL1577" s="18">
        <f>BL1582+BL1590+BL1594+BL1578+BL1586</f>
        <v>30065</v>
      </c>
      <c r="BM1577" s="18">
        <f t="shared" ref="BM1577:CD1577" si="4488">BM1582+BM1590+BM1594+BM1578+BM1586</f>
        <v>0</v>
      </c>
      <c r="BN1577" s="18">
        <f t="shared" si="4488"/>
        <v>0</v>
      </c>
      <c r="BO1577" s="18">
        <f t="shared" si="4450"/>
        <v>454361.16299999994</v>
      </c>
      <c r="BP1577" s="18">
        <f t="shared" si="4451"/>
        <v>189222.372</v>
      </c>
      <c r="BQ1577" s="18">
        <f t="shared" si="4452"/>
        <v>137504.40000000002</v>
      </c>
      <c r="BR1577" s="18">
        <f t="shared" ref="BR1577:BT1577" si="4489">BR1582+BR1590+BR1594+BR1578+BR1586</f>
        <v>0</v>
      </c>
      <c r="BS1577" s="18">
        <f t="shared" si="4489"/>
        <v>0</v>
      </c>
      <c r="BT1577" s="18">
        <f t="shared" si="4489"/>
        <v>0</v>
      </c>
      <c r="BU1577" s="18">
        <f t="shared" si="4447"/>
        <v>454361.16299999994</v>
      </c>
      <c r="BV1577" s="18">
        <f t="shared" si="4448"/>
        <v>189222.372</v>
      </c>
      <c r="BW1577" s="18">
        <f t="shared" si="4449"/>
        <v>137504.40000000002</v>
      </c>
      <c r="BX1577" s="18">
        <f t="shared" ref="BX1577:BZ1577" si="4490">BX1582+BX1590+BX1594+BX1578+BX1586</f>
        <v>18890.315999999999</v>
      </c>
      <c r="BY1577" s="18">
        <f t="shared" si="4490"/>
        <v>0</v>
      </c>
      <c r="BZ1577" s="18">
        <f t="shared" si="4490"/>
        <v>0</v>
      </c>
      <c r="CA1577" s="18">
        <f t="shared" si="4417"/>
        <v>473251.47899999993</v>
      </c>
      <c r="CB1577" s="18">
        <f t="shared" si="4418"/>
        <v>189222.372</v>
      </c>
      <c r="CC1577" s="18">
        <f t="shared" si="4419"/>
        <v>137504.40000000002</v>
      </c>
      <c r="CD1577" s="18">
        <f t="shared" si="4488"/>
        <v>0</v>
      </c>
      <c r="CE1577" s="27"/>
      <c r="CF1577" s="33"/>
    </row>
    <row r="1578" spans="1:84" ht="31.2" x14ac:dyDescent="0.3">
      <c r="A1578" s="41" t="s">
        <v>1627</v>
      </c>
      <c r="B1578" s="39"/>
      <c r="C1578" s="41"/>
      <c r="D1578" s="41"/>
      <c r="E1578" s="14" t="s">
        <v>1628</v>
      </c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>
        <f>AZ1579</f>
        <v>0</v>
      </c>
      <c r="BA1578" s="18">
        <f t="shared" ref="BA1578:CD1580" si="4491">BA1579</f>
        <v>0</v>
      </c>
      <c r="BB1578" s="18">
        <f t="shared" si="4491"/>
        <v>12920.5</v>
      </c>
      <c r="BC1578" s="18">
        <f t="shared" si="4329"/>
        <v>0</v>
      </c>
      <c r="BD1578" s="18">
        <f t="shared" si="4330"/>
        <v>0</v>
      </c>
      <c r="BE1578" s="18">
        <f t="shared" si="4331"/>
        <v>12920.5</v>
      </c>
      <c r="BF1578" s="18">
        <f t="shared" si="4491"/>
        <v>0</v>
      </c>
      <c r="BG1578" s="18">
        <f t="shared" si="4491"/>
        <v>0</v>
      </c>
      <c r="BH1578" s="18">
        <f t="shared" si="4491"/>
        <v>0</v>
      </c>
      <c r="BI1578" s="18">
        <f t="shared" si="4326"/>
        <v>0</v>
      </c>
      <c r="BJ1578" s="18">
        <f t="shared" si="4327"/>
        <v>0</v>
      </c>
      <c r="BK1578" s="18">
        <f t="shared" si="4328"/>
        <v>12920.5</v>
      </c>
      <c r="BL1578" s="18">
        <f t="shared" si="4491"/>
        <v>0</v>
      </c>
      <c r="BM1578" s="18">
        <f t="shared" si="4491"/>
        <v>0</v>
      </c>
      <c r="BN1578" s="18">
        <f t="shared" si="4491"/>
        <v>0</v>
      </c>
      <c r="BO1578" s="18">
        <f t="shared" si="4450"/>
        <v>0</v>
      </c>
      <c r="BP1578" s="18">
        <f t="shared" si="4451"/>
        <v>0</v>
      </c>
      <c r="BQ1578" s="18">
        <f t="shared" si="4452"/>
        <v>12920.5</v>
      </c>
      <c r="BR1578" s="18">
        <f t="shared" si="4491"/>
        <v>0</v>
      </c>
      <c r="BS1578" s="18">
        <f t="shared" si="4491"/>
        <v>0</v>
      </c>
      <c r="BT1578" s="18">
        <f t="shared" si="4491"/>
        <v>0</v>
      </c>
      <c r="BU1578" s="18">
        <f t="shared" si="4447"/>
        <v>0</v>
      </c>
      <c r="BV1578" s="18">
        <f t="shared" si="4448"/>
        <v>0</v>
      </c>
      <c r="BW1578" s="18">
        <f t="shared" si="4449"/>
        <v>12920.5</v>
      </c>
      <c r="BX1578" s="18">
        <f t="shared" si="4491"/>
        <v>0</v>
      </c>
      <c r="BY1578" s="18">
        <f t="shared" si="4491"/>
        <v>0</v>
      </c>
      <c r="BZ1578" s="18">
        <f t="shared" si="4491"/>
        <v>0</v>
      </c>
      <c r="CA1578" s="18">
        <f t="shared" si="4417"/>
        <v>0</v>
      </c>
      <c r="CB1578" s="18">
        <f t="shared" si="4418"/>
        <v>0</v>
      </c>
      <c r="CC1578" s="18">
        <f t="shared" si="4419"/>
        <v>12920.5</v>
      </c>
      <c r="CD1578" s="18">
        <f t="shared" si="4491"/>
        <v>0</v>
      </c>
      <c r="CE1578" s="27"/>
      <c r="CF1578" s="33"/>
    </row>
    <row r="1579" spans="1:84" ht="31.2" x14ac:dyDescent="0.3">
      <c r="A1579" s="41" t="s">
        <v>1627</v>
      </c>
      <c r="B1579" s="39">
        <v>200</v>
      </c>
      <c r="C1579" s="41"/>
      <c r="D1579" s="41"/>
      <c r="E1579" s="14" t="s">
        <v>551</v>
      </c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>
        <f>AZ1580</f>
        <v>0</v>
      </c>
      <c r="BA1579" s="18">
        <f t="shared" si="4491"/>
        <v>0</v>
      </c>
      <c r="BB1579" s="18">
        <f t="shared" si="4491"/>
        <v>12920.5</v>
      </c>
      <c r="BC1579" s="18">
        <f t="shared" si="4329"/>
        <v>0</v>
      </c>
      <c r="BD1579" s="18">
        <f t="shared" si="4330"/>
        <v>0</v>
      </c>
      <c r="BE1579" s="18">
        <f t="shared" si="4331"/>
        <v>12920.5</v>
      </c>
      <c r="BF1579" s="18">
        <f t="shared" si="4491"/>
        <v>0</v>
      </c>
      <c r="BG1579" s="18">
        <f t="shared" si="4491"/>
        <v>0</v>
      </c>
      <c r="BH1579" s="18">
        <f t="shared" si="4491"/>
        <v>0</v>
      </c>
      <c r="BI1579" s="18">
        <f t="shared" si="4326"/>
        <v>0</v>
      </c>
      <c r="BJ1579" s="18">
        <f t="shared" si="4327"/>
        <v>0</v>
      </c>
      <c r="BK1579" s="18">
        <f t="shared" si="4328"/>
        <v>12920.5</v>
      </c>
      <c r="BL1579" s="18">
        <f t="shared" si="4491"/>
        <v>0</v>
      </c>
      <c r="BM1579" s="18">
        <f t="shared" si="4491"/>
        <v>0</v>
      </c>
      <c r="BN1579" s="18">
        <f t="shared" si="4491"/>
        <v>0</v>
      </c>
      <c r="BO1579" s="18">
        <f t="shared" si="4450"/>
        <v>0</v>
      </c>
      <c r="BP1579" s="18">
        <f t="shared" si="4451"/>
        <v>0</v>
      </c>
      <c r="BQ1579" s="18">
        <f t="shared" si="4452"/>
        <v>12920.5</v>
      </c>
      <c r="BR1579" s="18">
        <f t="shared" si="4491"/>
        <v>0</v>
      </c>
      <c r="BS1579" s="18">
        <f t="shared" si="4491"/>
        <v>0</v>
      </c>
      <c r="BT1579" s="18">
        <f t="shared" si="4491"/>
        <v>0</v>
      </c>
      <c r="BU1579" s="18">
        <f t="shared" si="4447"/>
        <v>0</v>
      </c>
      <c r="BV1579" s="18">
        <f t="shared" si="4448"/>
        <v>0</v>
      </c>
      <c r="BW1579" s="18">
        <f t="shared" si="4449"/>
        <v>12920.5</v>
      </c>
      <c r="BX1579" s="18">
        <f t="shared" si="4491"/>
        <v>0</v>
      </c>
      <c r="BY1579" s="18">
        <f t="shared" si="4491"/>
        <v>0</v>
      </c>
      <c r="BZ1579" s="18">
        <f t="shared" si="4491"/>
        <v>0</v>
      </c>
      <c r="CA1579" s="18">
        <f t="shared" si="4417"/>
        <v>0</v>
      </c>
      <c r="CB1579" s="18">
        <f t="shared" si="4418"/>
        <v>0</v>
      </c>
      <c r="CC1579" s="18">
        <f t="shared" si="4419"/>
        <v>12920.5</v>
      </c>
      <c r="CD1579" s="18">
        <f t="shared" si="4491"/>
        <v>0</v>
      </c>
      <c r="CE1579" s="27"/>
      <c r="CF1579" s="33"/>
    </row>
    <row r="1580" spans="1:84" ht="46.8" x14ac:dyDescent="0.3">
      <c r="A1580" s="41" t="s">
        <v>1627</v>
      </c>
      <c r="B1580" s="39">
        <v>240</v>
      </c>
      <c r="C1580" s="41"/>
      <c r="D1580" s="41"/>
      <c r="E1580" s="14" t="s">
        <v>559</v>
      </c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>
        <f>AZ1581</f>
        <v>0</v>
      </c>
      <c r="BA1580" s="18">
        <f t="shared" si="4491"/>
        <v>0</v>
      </c>
      <c r="BB1580" s="18">
        <f t="shared" si="4491"/>
        <v>12920.5</v>
      </c>
      <c r="BC1580" s="18">
        <f t="shared" si="4329"/>
        <v>0</v>
      </c>
      <c r="BD1580" s="18">
        <f t="shared" si="4330"/>
        <v>0</v>
      </c>
      <c r="BE1580" s="18">
        <f t="shared" si="4331"/>
        <v>12920.5</v>
      </c>
      <c r="BF1580" s="18">
        <f t="shared" si="4491"/>
        <v>0</v>
      </c>
      <c r="BG1580" s="18">
        <f t="shared" si="4491"/>
        <v>0</v>
      </c>
      <c r="BH1580" s="18">
        <f t="shared" si="4491"/>
        <v>0</v>
      </c>
      <c r="BI1580" s="18">
        <f t="shared" si="4326"/>
        <v>0</v>
      </c>
      <c r="BJ1580" s="18">
        <f t="shared" si="4327"/>
        <v>0</v>
      </c>
      <c r="BK1580" s="18">
        <f t="shared" si="4328"/>
        <v>12920.5</v>
      </c>
      <c r="BL1580" s="18">
        <f t="shared" si="4491"/>
        <v>0</v>
      </c>
      <c r="BM1580" s="18">
        <f t="shared" si="4491"/>
        <v>0</v>
      </c>
      <c r="BN1580" s="18">
        <f t="shared" si="4491"/>
        <v>0</v>
      </c>
      <c r="BO1580" s="18">
        <f t="shared" si="4450"/>
        <v>0</v>
      </c>
      <c r="BP1580" s="18">
        <f t="shared" si="4451"/>
        <v>0</v>
      </c>
      <c r="BQ1580" s="18">
        <f t="shared" si="4452"/>
        <v>12920.5</v>
      </c>
      <c r="BR1580" s="18">
        <f t="shared" si="4491"/>
        <v>0</v>
      </c>
      <c r="BS1580" s="18">
        <f t="shared" si="4491"/>
        <v>0</v>
      </c>
      <c r="BT1580" s="18">
        <f t="shared" si="4491"/>
        <v>0</v>
      </c>
      <c r="BU1580" s="18">
        <f t="shared" si="4447"/>
        <v>0</v>
      </c>
      <c r="BV1580" s="18">
        <f t="shared" si="4448"/>
        <v>0</v>
      </c>
      <c r="BW1580" s="18">
        <f t="shared" si="4449"/>
        <v>12920.5</v>
      </c>
      <c r="BX1580" s="18">
        <f t="shared" si="4491"/>
        <v>0</v>
      </c>
      <c r="BY1580" s="18">
        <f t="shared" si="4491"/>
        <v>0</v>
      </c>
      <c r="BZ1580" s="18">
        <f t="shared" si="4491"/>
        <v>0</v>
      </c>
      <c r="CA1580" s="18">
        <f t="shared" si="4417"/>
        <v>0</v>
      </c>
      <c r="CB1580" s="18">
        <f t="shared" si="4418"/>
        <v>0</v>
      </c>
      <c r="CC1580" s="18">
        <f t="shared" si="4419"/>
        <v>12920.5</v>
      </c>
      <c r="CD1580" s="18">
        <f t="shared" si="4491"/>
        <v>0</v>
      </c>
      <c r="CE1580" s="27"/>
      <c r="CF1580" s="33"/>
    </row>
    <row r="1581" spans="1:84" x14ac:dyDescent="0.3">
      <c r="A1581" s="41" t="s">
        <v>1627</v>
      </c>
      <c r="B1581" s="39">
        <v>240</v>
      </c>
      <c r="C1581" s="41" t="s">
        <v>198</v>
      </c>
      <c r="D1581" s="41" t="s">
        <v>19</v>
      </c>
      <c r="E1581" s="14" t="s">
        <v>527</v>
      </c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>
        <v>12920.5</v>
      </c>
      <c r="BC1581" s="18">
        <f t="shared" si="4329"/>
        <v>0</v>
      </c>
      <c r="BD1581" s="18">
        <f t="shared" si="4330"/>
        <v>0</v>
      </c>
      <c r="BE1581" s="18">
        <f t="shared" si="4331"/>
        <v>12920.5</v>
      </c>
      <c r="BF1581" s="18"/>
      <c r="BG1581" s="18"/>
      <c r="BH1581" s="18"/>
      <c r="BI1581" s="18">
        <f t="shared" si="4326"/>
        <v>0</v>
      </c>
      <c r="BJ1581" s="18">
        <f t="shared" si="4327"/>
        <v>0</v>
      </c>
      <c r="BK1581" s="18">
        <f t="shared" si="4328"/>
        <v>12920.5</v>
      </c>
      <c r="BL1581" s="18"/>
      <c r="BM1581" s="18"/>
      <c r="BN1581" s="18"/>
      <c r="BO1581" s="18">
        <f t="shared" si="4450"/>
        <v>0</v>
      </c>
      <c r="BP1581" s="18">
        <f t="shared" si="4451"/>
        <v>0</v>
      </c>
      <c r="BQ1581" s="18">
        <f t="shared" si="4452"/>
        <v>12920.5</v>
      </c>
      <c r="BR1581" s="18"/>
      <c r="BS1581" s="18"/>
      <c r="BT1581" s="18"/>
      <c r="BU1581" s="18">
        <f t="shared" si="4447"/>
        <v>0</v>
      </c>
      <c r="BV1581" s="18">
        <f t="shared" si="4448"/>
        <v>0</v>
      </c>
      <c r="BW1581" s="18">
        <f t="shared" si="4449"/>
        <v>12920.5</v>
      </c>
      <c r="BX1581" s="18"/>
      <c r="BY1581" s="18"/>
      <c r="BZ1581" s="18"/>
      <c r="CA1581" s="18">
        <f t="shared" si="4417"/>
        <v>0</v>
      </c>
      <c r="CB1581" s="18">
        <f t="shared" si="4418"/>
        <v>0</v>
      </c>
      <c r="CC1581" s="18">
        <f t="shared" si="4419"/>
        <v>12920.5</v>
      </c>
      <c r="CD1581" s="18"/>
      <c r="CE1581" s="27"/>
      <c r="CF1581" s="33"/>
    </row>
    <row r="1582" spans="1:84" ht="31.2" x14ac:dyDescent="0.3">
      <c r="A1582" s="41" t="s">
        <v>269</v>
      </c>
      <c r="B1582" s="39"/>
      <c r="C1582" s="41"/>
      <c r="D1582" s="41"/>
      <c r="E1582" s="14" t="s">
        <v>687</v>
      </c>
      <c r="F1582" s="18">
        <f t="shared" ref="F1582:K1584" si="4492">F1583</f>
        <v>1239.3</v>
      </c>
      <c r="G1582" s="18">
        <f t="shared" si="4492"/>
        <v>1239.3</v>
      </c>
      <c r="H1582" s="18">
        <f t="shared" si="4492"/>
        <v>1239.3</v>
      </c>
      <c r="I1582" s="18">
        <f t="shared" si="4492"/>
        <v>0</v>
      </c>
      <c r="J1582" s="18">
        <f t="shared" si="4492"/>
        <v>0</v>
      </c>
      <c r="K1582" s="18">
        <f t="shared" si="4492"/>
        <v>0</v>
      </c>
      <c r="L1582" s="18">
        <f t="shared" si="4476"/>
        <v>1239.3</v>
      </c>
      <c r="M1582" s="18">
        <f t="shared" si="4477"/>
        <v>1239.3</v>
      </c>
      <c r="N1582" s="18">
        <f t="shared" si="4478"/>
        <v>1239.3</v>
      </c>
      <c r="O1582" s="18">
        <f t="shared" ref="O1582:S1584" si="4493">O1583</f>
        <v>0</v>
      </c>
      <c r="P1582" s="18">
        <f t="shared" si="4493"/>
        <v>0</v>
      </c>
      <c r="Q1582" s="18">
        <f t="shared" si="4493"/>
        <v>0</v>
      </c>
      <c r="R1582" s="18">
        <f t="shared" si="4493"/>
        <v>0</v>
      </c>
      <c r="S1582" s="18">
        <f t="shared" si="4493"/>
        <v>0</v>
      </c>
      <c r="T1582" s="18">
        <f t="shared" si="4422"/>
        <v>1239.3</v>
      </c>
      <c r="U1582" s="18">
        <f t="shared" si="4423"/>
        <v>1239.3</v>
      </c>
      <c r="V1582" s="18">
        <f t="shared" si="4424"/>
        <v>1239.3</v>
      </c>
      <c r="W1582" s="18">
        <f t="shared" ref="W1582:CD1584" si="4494">W1583</f>
        <v>0</v>
      </c>
      <c r="X1582" s="18">
        <f t="shared" si="4494"/>
        <v>0</v>
      </c>
      <c r="Y1582" s="18">
        <f t="shared" si="4494"/>
        <v>0</v>
      </c>
      <c r="Z1582" s="18">
        <f t="shared" si="4494"/>
        <v>0</v>
      </c>
      <c r="AA1582" s="18">
        <f t="shared" si="4494"/>
        <v>0</v>
      </c>
      <c r="AB1582" s="18">
        <f t="shared" si="4494"/>
        <v>0</v>
      </c>
      <c r="AC1582" s="18">
        <f t="shared" si="4429"/>
        <v>1239.3</v>
      </c>
      <c r="AD1582" s="18">
        <f t="shared" si="4430"/>
        <v>1239.3</v>
      </c>
      <c r="AE1582" s="18">
        <f t="shared" si="4431"/>
        <v>1239.3</v>
      </c>
      <c r="AF1582" s="18">
        <f t="shared" si="4494"/>
        <v>0</v>
      </c>
      <c r="AG1582" s="18">
        <f t="shared" si="4494"/>
        <v>0</v>
      </c>
      <c r="AH1582" s="18">
        <f t="shared" si="4494"/>
        <v>0</v>
      </c>
      <c r="AI1582" s="18">
        <f t="shared" si="4409"/>
        <v>1239.3</v>
      </c>
      <c r="AJ1582" s="18">
        <f t="shared" si="4410"/>
        <v>1239.3</v>
      </c>
      <c r="AK1582" s="18">
        <f t="shared" si="4411"/>
        <v>1239.3</v>
      </c>
      <c r="AL1582" s="18">
        <f t="shared" si="4494"/>
        <v>0</v>
      </c>
      <c r="AM1582" s="18">
        <f t="shared" si="4412"/>
        <v>1239.3</v>
      </c>
      <c r="AN1582" s="18">
        <f t="shared" si="4494"/>
        <v>0</v>
      </c>
      <c r="AO1582" s="18">
        <f t="shared" si="4494"/>
        <v>0</v>
      </c>
      <c r="AP1582" s="18">
        <f t="shared" si="4494"/>
        <v>0</v>
      </c>
      <c r="AQ1582" s="18">
        <f t="shared" si="4355"/>
        <v>1239.3</v>
      </c>
      <c r="AR1582" s="18">
        <f t="shared" si="4356"/>
        <v>1239.3</v>
      </c>
      <c r="AS1582" s="18">
        <f t="shared" si="4357"/>
        <v>1239.3</v>
      </c>
      <c r="AT1582" s="18">
        <f t="shared" si="4494"/>
        <v>0</v>
      </c>
      <c r="AU1582" s="18">
        <f t="shared" si="4494"/>
        <v>0</v>
      </c>
      <c r="AV1582" s="18">
        <f t="shared" si="4494"/>
        <v>0</v>
      </c>
      <c r="AW1582" s="18">
        <f t="shared" si="4358"/>
        <v>1239.3</v>
      </c>
      <c r="AX1582" s="18">
        <f t="shared" si="4359"/>
        <v>1239.3</v>
      </c>
      <c r="AY1582" s="18">
        <f t="shared" si="4360"/>
        <v>1239.3</v>
      </c>
      <c r="AZ1582" s="18">
        <f t="shared" si="4494"/>
        <v>0</v>
      </c>
      <c r="BA1582" s="18">
        <f t="shared" si="4494"/>
        <v>0</v>
      </c>
      <c r="BB1582" s="18">
        <f t="shared" si="4494"/>
        <v>0</v>
      </c>
      <c r="BC1582" s="18">
        <f t="shared" si="4329"/>
        <v>1239.3</v>
      </c>
      <c r="BD1582" s="18">
        <f t="shared" si="4330"/>
        <v>1239.3</v>
      </c>
      <c r="BE1582" s="18">
        <f t="shared" si="4331"/>
        <v>1239.3</v>
      </c>
      <c r="BF1582" s="18">
        <f t="shared" si="4494"/>
        <v>0</v>
      </c>
      <c r="BG1582" s="18">
        <f t="shared" si="4494"/>
        <v>0</v>
      </c>
      <c r="BH1582" s="18">
        <f t="shared" si="4494"/>
        <v>0</v>
      </c>
      <c r="BI1582" s="18">
        <f t="shared" si="4326"/>
        <v>1239.3</v>
      </c>
      <c r="BJ1582" s="18">
        <f t="shared" si="4327"/>
        <v>1239.3</v>
      </c>
      <c r="BK1582" s="18">
        <f t="shared" si="4328"/>
        <v>1239.3</v>
      </c>
      <c r="BL1582" s="18">
        <f t="shared" si="4494"/>
        <v>0</v>
      </c>
      <c r="BM1582" s="18">
        <f t="shared" si="4494"/>
        <v>0</v>
      </c>
      <c r="BN1582" s="18">
        <f t="shared" si="4494"/>
        <v>0</v>
      </c>
      <c r="BO1582" s="18">
        <f t="shared" si="4450"/>
        <v>1239.3</v>
      </c>
      <c r="BP1582" s="18">
        <f t="shared" si="4451"/>
        <v>1239.3</v>
      </c>
      <c r="BQ1582" s="18">
        <f t="shared" si="4452"/>
        <v>1239.3</v>
      </c>
      <c r="BR1582" s="18">
        <f t="shared" si="4494"/>
        <v>0</v>
      </c>
      <c r="BS1582" s="18">
        <f t="shared" si="4494"/>
        <v>0</v>
      </c>
      <c r="BT1582" s="18">
        <f t="shared" si="4494"/>
        <v>0</v>
      </c>
      <c r="BU1582" s="18">
        <f t="shared" si="4447"/>
        <v>1239.3</v>
      </c>
      <c r="BV1582" s="18">
        <f t="shared" si="4448"/>
        <v>1239.3</v>
      </c>
      <c r="BW1582" s="18">
        <f t="shared" si="4449"/>
        <v>1239.3</v>
      </c>
      <c r="BX1582" s="18">
        <f t="shared" si="4494"/>
        <v>0</v>
      </c>
      <c r="BY1582" s="18">
        <f t="shared" si="4494"/>
        <v>0</v>
      </c>
      <c r="BZ1582" s="18">
        <f t="shared" si="4494"/>
        <v>0</v>
      </c>
      <c r="CA1582" s="18">
        <f t="shared" si="4417"/>
        <v>1239.3</v>
      </c>
      <c r="CB1582" s="18">
        <f t="shared" si="4418"/>
        <v>1239.3</v>
      </c>
      <c r="CC1582" s="18">
        <f t="shared" si="4419"/>
        <v>1239.3</v>
      </c>
      <c r="CD1582" s="18">
        <f t="shared" si="4494"/>
        <v>0</v>
      </c>
      <c r="CE1582" s="27"/>
      <c r="CF1582" s="33"/>
    </row>
    <row r="1583" spans="1:84" ht="31.2" x14ac:dyDescent="0.3">
      <c r="A1583" s="41" t="s">
        <v>269</v>
      </c>
      <c r="B1583" s="39">
        <v>200</v>
      </c>
      <c r="C1583" s="41"/>
      <c r="D1583" s="41"/>
      <c r="E1583" s="14" t="s">
        <v>551</v>
      </c>
      <c r="F1583" s="18">
        <f t="shared" si="4492"/>
        <v>1239.3</v>
      </c>
      <c r="G1583" s="18">
        <f t="shared" si="4492"/>
        <v>1239.3</v>
      </c>
      <c r="H1583" s="18">
        <f t="shared" si="4492"/>
        <v>1239.3</v>
      </c>
      <c r="I1583" s="18">
        <f t="shared" si="4492"/>
        <v>0</v>
      </c>
      <c r="J1583" s="18">
        <f t="shared" si="4492"/>
        <v>0</v>
      </c>
      <c r="K1583" s="18">
        <f t="shared" si="4492"/>
        <v>0</v>
      </c>
      <c r="L1583" s="18">
        <f t="shared" si="4476"/>
        <v>1239.3</v>
      </c>
      <c r="M1583" s="18">
        <f t="shared" si="4477"/>
        <v>1239.3</v>
      </c>
      <c r="N1583" s="18">
        <f t="shared" si="4478"/>
        <v>1239.3</v>
      </c>
      <c r="O1583" s="18">
        <f t="shared" si="4493"/>
        <v>0</v>
      </c>
      <c r="P1583" s="18">
        <f t="shared" si="4493"/>
        <v>0</v>
      </c>
      <c r="Q1583" s="18">
        <f t="shared" si="4493"/>
        <v>0</v>
      </c>
      <c r="R1583" s="18">
        <f t="shared" si="4493"/>
        <v>0</v>
      </c>
      <c r="S1583" s="18">
        <f t="shared" si="4493"/>
        <v>0</v>
      </c>
      <c r="T1583" s="18">
        <f t="shared" si="4422"/>
        <v>1239.3</v>
      </c>
      <c r="U1583" s="18">
        <f t="shared" si="4423"/>
        <v>1239.3</v>
      </c>
      <c r="V1583" s="18">
        <f t="shared" si="4424"/>
        <v>1239.3</v>
      </c>
      <c r="W1583" s="18">
        <f t="shared" si="4494"/>
        <v>0</v>
      </c>
      <c r="X1583" s="18">
        <f t="shared" si="4494"/>
        <v>0</v>
      </c>
      <c r="Y1583" s="18">
        <f t="shared" si="4494"/>
        <v>0</v>
      </c>
      <c r="Z1583" s="18">
        <f t="shared" si="4494"/>
        <v>0</v>
      </c>
      <c r="AA1583" s="18">
        <f t="shared" si="4494"/>
        <v>0</v>
      </c>
      <c r="AB1583" s="18">
        <f t="shared" si="4494"/>
        <v>0</v>
      </c>
      <c r="AC1583" s="18">
        <f t="shared" si="4429"/>
        <v>1239.3</v>
      </c>
      <c r="AD1583" s="18">
        <f t="shared" si="4430"/>
        <v>1239.3</v>
      </c>
      <c r="AE1583" s="18">
        <f t="shared" si="4431"/>
        <v>1239.3</v>
      </c>
      <c r="AF1583" s="18">
        <f t="shared" si="4494"/>
        <v>0</v>
      </c>
      <c r="AG1583" s="18">
        <f t="shared" si="4494"/>
        <v>0</v>
      </c>
      <c r="AH1583" s="18">
        <f t="shared" si="4494"/>
        <v>0</v>
      </c>
      <c r="AI1583" s="18">
        <f t="shared" si="4409"/>
        <v>1239.3</v>
      </c>
      <c r="AJ1583" s="18">
        <f t="shared" si="4410"/>
        <v>1239.3</v>
      </c>
      <c r="AK1583" s="18">
        <f t="shared" si="4411"/>
        <v>1239.3</v>
      </c>
      <c r="AL1583" s="18">
        <f t="shared" si="4494"/>
        <v>0</v>
      </c>
      <c r="AM1583" s="18">
        <f t="shared" si="4412"/>
        <v>1239.3</v>
      </c>
      <c r="AN1583" s="18">
        <f t="shared" si="4494"/>
        <v>0</v>
      </c>
      <c r="AO1583" s="18">
        <f t="shared" si="4494"/>
        <v>0</v>
      </c>
      <c r="AP1583" s="18">
        <f t="shared" si="4494"/>
        <v>0</v>
      </c>
      <c r="AQ1583" s="18">
        <f t="shared" si="4355"/>
        <v>1239.3</v>
      </c>
      <c r="AR1583" s="18">
        <f t="shared" si="4356"/>
        <v>1239.3</v>
      </c>
      <c r="AS1583" s="18">
        <f t="shared" si="4357"/>
        <v>1239.3</v>
      </c>
      <c r="AT1583" s="18">
        <f t="shared" si="4494"/>
        <v>0</v>
      </c>
      <c r="AU1583" s="18">
        <f t="shared" si="4494"/>
        <v>0</v>
      </c>
      <c r="AV1583" s="18">
        <f t="shared" si="4494"/>
        <v>0</v>
      </c>
      <c r="AW1583" s="18">
        <f t="shared" si="4358"/>
        <v>1239.3</v>
      </c>
      <c r="AX1583" s="18">
        <f t="shared" si="4359"/>
        <v>1239.3</v>
      </c>
      <c r="AY1583" s="18">
        <f t="shared" si="4360"/>
        <v>1239.3</v>
      </c>
      <c r="AZ1583" s="18">
        <f t="shared" si="4494"/>
        <v>0</v>
      </c>
      <c r="BA1583" s="18">
        <f t="shared" si="4494"/>
        <v>0</v>
      </c>
      <c r="BB1583" s="18">
        <f t="shared" si="4494"/>
        <v>0</v>
      </c>
      <c r="BC1583" s="18">
        <f t="shared" si="4329"/>
        <v>1239.3</v>
      </c>
      <c r="BD1583" s="18">
        <f t="shared" si="4330"/>
        <v>1239.3</v>
      </c>
      <c r="BE1583" s="18">
        <f t="shared" si="4331"/>
        <v>1239.3</v>
      </c>
      <c r="BF1583" s="18">
        <f t="shared" si="4494"/>
        <v>0</v>
      </c>
      <c r="BG1583" s="18">
        <f t="shared" si="4494"/>
        <v>0</v>
      </c>
      <c r="BH1583" s="18">
        <f t="shared" si="4494"/>
        <v>0</v>
      </c>
      <c r="BI1583" s="18">
        <f t="shared" si="4326"/>
        <v>1239.3</v>
      </c>
      <c r="BJ1583" s="18">
        <f t="shared" si="4327"/>
        <v>1239.3</v>
      </c>
      <c r="BK1583" s="18">
        <f t="shared" si="4328"/>
        <v>1239.3</v>
      </c>
      <c r="BL1583" s="18">
        <f t="shared" si="4494"/>
        <v>0</v>
      </c>
      <c r="BM1583" s="18">
        <f t="shared" si="4494"/>
        <v>0</v>
      </c>
      <c r="BN1583" s="18">
        <f t="shared" si="4494"/>
        <v>0</v>
      </c>
      <c r="BO1583" s="18">
        <f t="shared" si="4450"/>
        <v>1239.3</v>
      </c>
      <c r="BP1583" s="18">
        <f t="shared" si="4451"/>
        <v>1239.3</v>
      </c>
      <c r="BQ1583" s="18">
        <f t="shared" si="4452"/>
        <v>1239.3</v>
      </c>
      <c r="BR1583" s="18">
        <f t="shared" si="4494"/>
        <v>0</v>
      </c>
      <c r="BS1583" s="18">
        <f t="shared" si="4494"/>
        <v>0</v>
      </c>
      <c r="BT1583" s="18">
        <f t="shared" si="4494"/>
        <v>0</v>
      </c>
      <c r="BU1583" s="18">
        <f t="shared" si="4447"/>
        <v>1239.3</v>
      </c>
      <c r="BV1583" s="18">
        <f t="shared" si="4448"/>
        <v>1239.3</v>
      </c>
      <c r="BW1583" s="18">
        <f t="shared" si="4449"/>
        <v>1239.3</v>
      </c>
      <c r="BX1583" s="18">
        <f t="shared" si="4494"/>
        <v>0</v>
      </c>
      <c r="BY1583" s="18">
        <f t="shared" si="4494"/>
        <v>0</v>
      </c>
      <c r="BZ1583" s="18">
        <f t="shared" si="4494"/>
        <v>0</v>
      </c>
      <c r="CA1583" s="18">
        <f t="shared" si="4417"/>
        <v>1239.3</v>
      </c>
      <c r="CB1583" s="18">
        <f t="shared" si="4418"/>
        <v>1239.3</v>
      </c>
      <c r="CC1583" s="18">
        <f t="shared" si="4419"/>
        <v>1239.3</v>
      </c>
      <c r="CD1583" s="18">
        <f t="shared" si="4494"/>
        <v>0</v>
      </c>
      <c r="CE1583" s="27"/>
      <c r="CF1583" s="33"/>
    </row>
    <row r="1584" spans="1:84" ht="46.8" x14ac:dyDescent="0.3">
      <c r="A1584" s="41" t="s">
        <v>269</v>
      </c>
      <c r="B1584" s="39">
        <v>240</v>
      </c>
      <c r="C1584" s="41"/>
      <c r="D1584" s="41"/>
      <c r="E1584" s="14" t="s">
        <v>559</v>
      </c>
      <c r="F1584" s="18">
        <f t="shared" si="4492"/>
        <v>1239.3</v>
      </c>
      <c r="G1584" s="18">
        <f t="shared" si="4492"/>
        <v>1239.3</v>
      </c>
      <c r="H1584" s="18">
        <f t="shared" si="4492"/>
        <v>1239.3</v>
      </c>
      <c r="I1584" s="18">
        <f t="shared" si="4492"/>
        <v>0</v>
      </c>
      <c r="J1584" s="18">
        <f t="shared" si="4492"/>
        <v>0</v>
      </c>
      <c r="K1584" s="18">
        <f t="shared" si="4492"/>
        <v>0</v>
      </c>
      <c r="L1584" s="18">
        <f t="shared" si="4476"/>
        <v>1239.3</v>
      </c>
      <c r="M1584" s="18">
        <f t="shared" si="4477"/>
        <v>1239.3</v>
      </c>
      <c r="N1584" s="18">
        <f t="shared" si="4478"/>
        <v>1239.3</v>
      </c>
      <c r="O1584" s="18">
        <f t="shared" si="4493"/>
        <v>0</v>
      </c>
      <c r="P1584" s="18">
        <f t="shared" si="4493"/>
        <v>0</v>
      </c>
      <c r="Q1584" s="18">
        <f t="shared" si="4493"/>
        <v>0</v>
      </c>
      <c r="R1584" s="18">
        <f t="shared" si="4493"/>
        <v>0</v>
      </c>
      <c r="S1584" s="18">
        <f t="shared" si="4493"/>
        <v>0</v>
      </c>
      <c r="T1584" s="18">
        <f t="shared" si="4422"/>
        <v>1239.3</v>
      </c>
      <c r="U1584" s="18">
        <f t="shared" si="4423"/>
        <v>1239.3</v>
      </c>
      <c r="V1584" s="18">
        <f t="shared" si="4424"/>
        <v>1239.3</v>
      </c>
      <c r="W1584" s="18">
        <f t="shared" si="4494"/>
        <v>0</v>
      </c>
      <c r="X1584" s="18">
        <f t="shared" si="4494"/>
        <v>0</v>
      </c>
      <c r="Y1584" s="18">
        <f t="shared" si="4494"/>
        <v>0</v>
      </c>
      <c r="Z1584" s="18">
        <f t="shared" si="4494"/>
        <v>0</v>
      </c>
      <c r="AA1584" s="18">
        <f t="shared" si="4494"/>
        <v>0</v>
      </c>
      <c r="AB1584" s="18">
        <f t="shared" si="4494"/>
        <v>0</v>
      </c>
      <c r="AC1584" s="18">
        <f t="shared" si="4429"/>
        <v>1239.3</v>
      </c>
      <c r="AD1584" s="18">
        <f t="shared" si="4430"/>
        <v>1239.3</v>
      </c>
      <c r="AE1584" s="18">
        <f t="shared" si="4431"/>
        <v>1239.3</v>
      </c>
      <c r="AF1584" s="18">
        <f t="shared" si="4494"/>
        <v>0</v>
      </c>
      <c r="AG1584" s="18">
        <f t="shared" si="4494"/>
        <v>0</v>
      </c>
      <c r="AH1584" s="18">
        <f t="shared" si="4494"/>
        <v>0</v>
      </c>
      <c r="AI1584" s="18">
        <f t="shared" si="4409"/>
        <v>1239.3</v>
      </c>
      <c r="AJ1584" s="18">
        <f t="shared" si="4410"/>
        <v>1239.3</v>
      </c>
      <c r="AK1584" s="18">
        <f t="shared" si="4411"/>
        <v>1239.3</v>
      </c>
      <c r="AL1584" s="18">
        <f t="shared" si="4494"/>
        <v>0</v>
      </c>
      <c r="AM1584" s="18">
        <f t="shared" si="4412"/>
        <v>1239.3</v>
      </c>
      <c r="AN1584" s="18">
        <f t="shared" si="4494"/>
        <v>0</v>
      </c>
      <c r="AO1584" s="18">
        <f t="shared" si="4494"/>
        <v>0</v>
      </c>
      <c r="AP1584" s="18">
        <f t="shared" si="4494"/>
        <v>0</v>
      </c>
      <c r="AQ1584" s="18">
        <f t="shared" si="4355"/>
        <v>1239.3</v>
      </c>
      <c r="AR1584" s="18">
        <f t="shared" si="4356"/>
        <v>1239.3</v>
      </c>
      <c r="AS1584" s="18">
        <f t="shared" si="4357"/>
        <v>1239.3</v>
      </c>
      <c r="AT1584" s="18">
        <f t="shared" si="4494"/>
        <v>0</v>
      </c>
      <c r="AU1584" s="18">
        <f t="shared" si="4494"/>
        <v>0</v>
      </c>
      <c r="AV1584" s="18">
        <f t="shared" si="4494"/>
        <v>0</v>
      </c>
      <c r="AW1584" s="18">
        <f t="shared" si="4358"/>
        <v>1239.3</v>
      </c>
      <c r="AX1584" s="18">
        <f t="shared" si="4359"/>
        <v>1239.3</v>
      </c>
      <c r="AY1584" s="18">
        <f t="shared" si="4360"/>
        <v>1239.3</v>
      </c>
      <c r="AZ1584" s="18">
        <f t="shared" si="4494"/>
        <v>0</v>
      </c>
      <c r="BA1584" s="18">
        <f t="shared" si="4494"/>
        <v>0</v>
      </c>
      <c r="BB1584" s="18">
        <f t="shared" si="4494"/>
        <v>0</v>
      </c>
      <c r="BC1584" s="18">
        <f t="shared" si="4329"/>
        <v>1239.3</v>
      </c>
      <c r="BD1584" s="18">
        <f t="shared" si="4330"/>
        <v>1239.3</v>
      </c>
      <c r="BE1584" s="18">
        <f t="shared" si="4331"/>
        <v>1239.3</v>
      </c>
      <c r="BF1584" s="18">
        <f t="shared" si="4494"/>
        <v>0</v>
      </c>
      <c r="BG1584" s="18">
        <f t="shared" si="4494"/>
        <v>0</v>
      </c>
      <c r="BH1584" s="18">
        <f t="shared" si="4494"/>
        <v>0</v>
      </c>
      <c r="BI1584" s="18">
        <f t="shared" ref="BI1584:BI1651" si="4495">BC1584+BF1584</f>
        <v>1239.3</v>
      </c>
      <c r="BJ1584" s="18">
        <f t="shared" ref="BJ1584:BJ1651" si="4496">BD1584+BG1584</f>
        <v>1239.3</v>
      </c>
      <c r="BK1584" s="18">
        <f t="shared" ref="BK1584:BK1651" si="4497">BE1584+BH1584</f>
        <v>1239.3</v>
      </c>
      <c r="BL1584" s="18">
        <f t="shared" si="4494"/>
        <v>0</v>
      </c>
      <c r="BM1584" s="18">
        <f t="shared" si="4494"/>
        <v>0</v>
      </c>
      <c r="BN1584" s="18">
        <f t="shared" si="4494"/>
        <v>0</v>
      </c>
      <c r="BO1584" s="18">
        <f t="shared" si="4450"/>
        <v>1239.3</v>
      </c>
      <c r="BP1584" s="18">
        <f t="shared" si="4451"/>
        <v>1239.3</v>
      </c>
      <c r="BQ1584" s="18">
        <f t="shared" si="4452"/>
        <v>1239.3</v>
      </c>
      <c r="BR1584" s="18">
        <f t="shared" si="4494"/>
        <v>0</v>
      </c>
      <c r="BS1584" s="18">
        <f t="shared" si="4494"/>
        <v>0</v>
      </c>
      <c r="BT1584" s="18">
        <f t="shared" si="4494"/>
        <v>0</v>
      </c>
      <c r="BU1584" s="18">
        <f t="shared" si="4447"/>
        <v>1239.3</v>
      </c>
      <c r="BV1584" s="18">
        <f t="shared" si="4448"/>
        <v>1239.3</v>
      </c>
      <c r="BW1584" s="18">
        <f t="shared" si="4449"/>
        <v>1239.3</v>
      </c>
      <c r="BX1584" s="18">
        <f t="shared" si="4494"/>
        <v>0</v>
      </c>
      <c r="BY1584" s="18">
        <f t="shared" si="4494"/>
        <v>0</v>
      </c>
      <c r="BZ1584" s="18">
        <f t="shared" si="4494"/>
        <v>0</v>
      </c>
      <c r="CA1584" s="18">
        <f t="shared" si="4417"/>
        <v>1239.3</v>
      </c>
      <c r="CB1584" s="18">
        <f t="shared" si="4418"/>
        <v>1239.3</v>
      </c>
      <c r="CC1584" s="18">
        <f t="shared" si="4419"/>
        <v>1239.3</v>
      </c>
      <c r="CD1584" s="18">
        <f t="shared" si="4494"/>
        <v>0</v>
      </c>
      <c r="CE1584" s="27"/>
      <c r="CF1584" s="33"/>
    </row>
    <row r="1585" spans="1:84" x14ac:dyDescent="0.3">
      <c r="A1585" s="41" t="s">
        <v>269</v>
      </c>
      <c r="B1585" s="39">
        <v>240</v>
      </c>
      <c r="C1585" s="41" t="s">
        <v>198</v>
      </c>
      <c r="D1585" s="41" t="s">
        <v>19</v>
      </c>
      <c r="E1585" s="14" t="s">
        <v>527</v>
      </c>
      <c r="F1585" s="23">
        <v>1239.3</v>
      </c>
      <c r="G1585" s="23">
        <v>1239.3</v>
      </c>
      <c r="H1585" s="23">
        <v>1239.3</v>
      </c>
      <c r="I1585" s="18"/>
      <c r="J1585" s="18"/>
      <c r="K1585" s="18"/>
      <c r="L1585" s="18">
        <f t="shared" si="4476"/>
        <v>1239.3</v>
      </c>
      <c r="M1585" s="18">
        <f t="shared" si="4477"/>
        <v>1239.3</v>
      </c>
      <c r="N1585" s="18">
        <f t="shared" si="4478"/>
        <v>1239.3</v>
      </c>
      <c r="O1585" s="18"/>
      <c r="P1585" s="18"/>
      <c r="Q1585" s="18"/>
      <c r="R1585" s="18"/>
      <c r="S1585" s="18"/>
      <c r="T1585" s="18">
        <f t="shared" si="4422"/>
        <v>1239.3</v>
      </c>
      <c r="U1585" s="18">
        <f t="shared" si="4423"/>
        <v>1239.3</v>
      </c>
      <c r="V1585" s="18">
        <f t="shared" si="4424"/>
        <v>1239.3</v>
      </c>
      <c r="W1585" s="18"/>
      <c r="X1585" s="18"/>
      <c r="Y1585" s="18"/>
      <c r="Z1585" s="18"/>
      <c r="AA1585" s="18"/>
      <c r="AB1585" s="18"/>
      <c r="AC1585" s="18">
        <f t="shared" si="4429"/>
        <v>1239.3</v>
      </c>
      <c r="AD1585" s="18">
        <f t="shared" si="4430"/>
        <v>1239.3</v>
      </c>
      <c r="AE1585" s="18">
        <f t="shared" si="4431"/>
        <v>1239.3</v>
      </c>
      <c r="AF1585" s="18"/>
      <c r="AG1585" s="18"/>
      <c r="AH1585" s="18"/>
      <c r="AI1585" s="18">
        <f t="shared" si="4409"/>
        <v>1239.3</v>
      </c>
      <c r="AJ1585" s="18">
        <f t="shared" si="4410"/>
        <v>1239.3</v>
      </c>
      <c r="AK1585" s="18">
        <f t="shared" si="4411"/>
        <v>1239.3</v>
      </c>
      <c r="AL1585" s="18"/>
      <c r="AM1585" s="18">
        <f t="shared" si="4412"/>
        <v>1239.3</v>
      </c>
      <c r="AN1585" s="18"/>
      <c r="AO1585" s="18"/>
      <c r="AP1585" s="18"/>
      <c r="AQ1585" s="18">
        <f t="shared" si="4355"/>
        <v>1239.3</v>
      </c>
      <c r="AR1585" s="18">
        <f t="shared" si="4356"/>
        <v>1239.3</v>
      </c>
      <c r="AS1585" s="18">
        <f t="shared" si="4357"/>
        <v>1239.3</v>
      </c>
      <c r="AT1585" s="18"/>
      <c r="AU1585" s="18"/>
      <c r="AV1585" s="18"/>
      <c r="AW1585" s="18">
        <f t="shared" si="4358"/>
        <v>1239.3</v>
      </c>
      <c r="AX1585" s="18">
        <f t="shared" si="4359"/>
        <v>1239.3</v>
      </c>
      <c r="AY1585" s="18">
        <f t="shared" si="4360"/>
        <v>1239.3</v>
      </c>
      <c r="AZ1585" s="18"/>
      <c r="BA1585" s="18"/>
      <c r="BB1585" s="18"/>
      <c r="BC1585" s="18">
        <f t="shared" ref="BC1585:BC1652" si="4498">AW1585+AZ1585</f>
        <v>1239.3</v>
      </c>
      <c r="BD1585" s="18">
        <f t="shared" ref="BD1585:BD1652" si="4499">AX1585+BA1585</f>
        <v>1239.3</v>
      </c>
      <c r="BE1585" s="18">
        <f t="shared" ref="BE1585:BE1652" si="4500">AY1585+BB1585</f>
        <v>1239.3</v>
      </c>
      <c r="BF1585" s="18"/>
      <c r="BG1585" s="18"/>
      <c r="BH1585" s="18"/>
      <c r="BI1585" s="18">
        <f t="shared" si="4495"/>
        <v>1239.3</v>
      </c>
      <c r="BJ1585" s="18">
        <f t="shared" si="4496"/>
        <v>1239.3</v>
      </c>
      <c r="BK1585" s="18">
        <f t="shared" si="4497"/>
        <v>1239.3</v>
      </c>
      <c r="BL1585" s="18"/>
      <c r="BM1585" s="18"/>
      <c r="BN1585" s="18"/>
      <c r="BO1585" s="18">
        <f t="shared" si="4450"/>
        <v>1239.3</v>
      </c>
      <c r="BP1585" s="18">
        <f t="shared" si="4451"/>
        <v>1239.3</v>
      </c>
      <c r="BQ1585" s="18">
        <f t="shared" si="4452"/>
        <v>1239.3</v>
      </c>
      <c r="BR1585" s="18"/>
      <c r="BS1585" s="18"/>
      <c r="BT1585" s="18"/>
      <c r="BU1585" s="18">
        <f t="shared" si="4447"/>
        <v>1239.3</v>
      </c>
      <c r="BV1585" s="18">
        <f t="shared" si="4448"/>
        <v>1239.3</v>
      </c>
      <c r="BW1585" s="18">
        <f t="shared" si="4449"/>
        <v>1239.3</v>
      </c>
      <c r="BX1585" s="18"/>
      <c r="BY1585" s="18"/>
      <c r="BZ1585" s="18"/>
      <c r="CA1585" s="18">
        <f t="shared" si="4417"/>
        <v>1239.3</v>
      </c>
      <c r="CB1585" s="18">
        <f t="shared" si="4418"/>
        <v>1239.3</v>
      </c>
      <c r="CC1585" s="18">
        <f t="shared" si="4419"/>
        <v>1239.3</v>
      </c>
      <c r="CD1585" s="18"/>
      <c r="CE1585" s="27"/>
      <c r="CF1585" s="33"/>
    </row>
    <row r="1586" spans="1:84" ht="31.2" x14ac:dyDescent="0.3">
      <c r="A1586" s="19" t="s">
        <v>1637</v>
      </c>
      <c r="B1586" s="39"/>
      <c r="C1586" s="41"/>
      <c r="D1586" s="41"/>
      <c r="E1586" s="14" t="s">
        <v>1638</v>
      </c>
      <c r="F1586" s="23"/>
      <c r="G1586" s="23"/>
      <c r="H1586" s="23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>
        <f>BL1587</f>
        <v>65</v>
      </c>
      <c r="BM1586" s="18">
        <f t="shared" ref="BM1586:CD1588" si="4501">BM1587</f>
        <v>0</v>
      </c>
      <c r="BN1586" s="18">
        <f t="shared" si="4501"/>
        <v>0</v>
      </c>
      <c r="BO1586" s="18">
        <f t="shared" si="4450"/>
        <v>65</v>
      </c>
      <c r="BP1586" s="18">
        <f t="shared" si="4451"/>
        <v>0</v>
      </c>
      <c r="BQ1586" s="18">
        <f t="shared" si="4452"/>
        <v>0</v>
      </c>
      <c r="BR1586" s="18">
        <f t="shared" si="4501"/>
        <v>0</v>
      </c>
      <c r="BS1586" s="18">
        <f t="shared" si="4501"/>
        <v>0</v>
      </c>
      <c r="BT1586" s="18">
        <f t="shared" si="4501"/>
        <v>0</v>
      </c>
      <c r="BU1586" s="18">
        <f t="shared" si="4447"/>
        <v>65</v>
      </c>
      <c r="BV1586" s="18">
        <f t="shared" si="4448"/>
        <v>0</v>
      </c>
      <c r="BW1586" s="18">
        <f t="shared" si="4449"/>
        <v>0</v>
      </c>
      <c r="BX1586" s="18">
        <f t="shared" si="4501"/>
        <v>0</v>
      </c>
      <c r="BY1586" s="18">
        <f t="shared" si="4501"/>
        <v>0</v>
      </c>
      <c r="BZ1586" s="18">
        <f t="shared" si="4501"/>
        <v>0</v>
      </c>
      <c r="CA1586" s="18">
        <f t="shared" si="4417"/>
        <v>65</v>
      </c>
      <c r="CB1586" s="18">
        <f t="shared" si="4418"/>
        <v>0</v>
      </c>
      <c r="CC1586" s="18">
        <f t="shared" si="4419"/>
        <v>0</v>
      </c>
      <c r="CD1586" s="18">
        <f t="shared" si="4501"/>
        <v>0</v>
      </c>
      <c r="CE1586" s="27"/>
      <c r="CF1586" s="33"/>
    </row>
    <row r="1587" spans="1:84" ht="31.2" x14ac:dyDescent="0.3">
      <c r="A1587" s="19" t="s">
        <v>1637</v>
      </c>
      <c r="B1587" s="39">
        <v>200</v>
      </c>
      <c r="C1587" s="41"/>
      <c r="D1587" s="41"/>
      <c r="E1587" s="14" t="s">
        <v>551</v>
      </c>
      <c r="F1587" s="23"/>
      <c r="G1587" s="23"/>
      <c r="H1587" s="23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>
        <f>BL1588</f>
        <v>65</v>
      </c>
      <c r="BM1587" s="18">
        <f t="shared" si="4501"/>
        <v>0</v>
      </c>
      <c r="BN1587" s="18">
        <f t="shared" si="4501"/>
        <v>0</v>
      </c>
      <c r="BO1587" s="18">
        <f t="shared" si="4450"/>
        <v>65</v>
      </c>
      <c r="BP1587" s="18">
        <f t="shared" si="4451"/>
        <v>0</v>
      </c>
      <c r="BQ1587" s="18">
        <f t="shared" si="4452"/>
        <v>0</v>
      </c>
      <c r="BR1587" s="18">
        <f t="shared" si="4501"/>
        <v>0</v>
      </c>
      <c r="BS1587" s="18">
        <f t="shared" si="4501"/>
        <v>0</v>
      </c>
      <c r="BT1587" s="18">
        <f t="shared" si="4501"/>
        <v>0</v>
      </c>
      <c r="BU1587" s="18">
        <f t="shared" si="4447"/>
        <v>65</v>
      </c>
      <c r="BV1587" s="18">
        <f t="shared" si="4448"/>
        <v>0</v>
      </c>
      <c r="BW1587" s="18">
        <f t="shared" si="4449"/>
        <v>0</v>
      </c>
      <c r="BX1587" s="18">
        <f t="shared" si="4501"/>
        <v>0</v>
      </c>
      <c r="BY1587" s="18">
        <f t="shared" si="4501"/>
        <v>0</v>
      </c>
      <c r="BZ1587" s="18">
        <f t="shared" si="4501"/>
        <v>0</v>
      </c>
      <c r="CA1587" s="18">
        <f t="shared" si="4417"/>
        <v>65</v>
      </c>
      <c r="CB1587" s="18">
        <f t="shared" si="4418"/>
        <v>0</v>
      </c>
      <c r="CC1587" s="18">
        <f t="shared" si="4419"/>
        <v>0</v>
      </c>
      <c r="CD1587" s="18">
        <f t="shared" si="4501"/>
        <v>0</v>
      </c>
      <c r="CE1587" s="27"/>
      <c r="CF1587" s="33"/>
    </row>
    <row r="1588" spans="1:84" ht="46.8" x14ac:dyDescent="0.3">
      <c r="A1588" s="19" t="s">
        <v>1637</v>
      </c>
      <c r="B1588" s="39">
        <v>240</v>
      </c>
      <c r="C1588" s="41"/>
      <c r="D1588" s="41"/>
      <c r="E1588" s="14" t="s">
        <v>559</v>
      </c>
      <c r="F1588" s="23"/>
      <c r="G1588" s="23"/>
      <c r="H1588" s="23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>
        <f>BL1589</f>
        <v>65</v>
      </c>
      <c r="BM1588" s="18">
        <f t="shared" si="4501"/>
        <v>0</v>
      </c>
      <c r="BN1588" s="18">
        <f t="shared" si="4501"/>
        <v>0</v>
      </c>
      <c r="BO1588" s="18">
        <f t="shared" si="4450"/>
        <v>65</v>
      </c>
      <c r="BP1588" s="18">
        <f t="shared" si="4451"/>
        <v>0</v>
      </c>
      <c r="BQ1588" s="18">
        <f t="shared" si="4452"/>
        <v>0</v>
      </c>
      <c r="BR1588" s="18">
        <f t="shared" si="4501"/>
        <v>0</v>
      </c>
      <c r="BS1588" s="18">
        <f t="shared" si="4501"/>
        <v>0</v>
      </c>
      <c r="BT1588" s="18">
        <f t="shared" si="4501"/>
        <v>0</v>
      </c>
      <c r="BU1588" s="18">
        <f t="shared" si="4447"/>
        <v>65</v>
      </c>
      <c r="BV1588" s="18">
        <f t="shared" si="4448"/>
        <v>0</v>
      </c>
      <c r="BW1588" s="18">
        <f t="shared" si="4449"/>
        <v>0</v>
      </c>
      <c r="BX1588" s="18">
        <f t="shared" si="4501"/>
        <v>0</v>
      </c>
      <c r="BY1588" s="18">
        <f t="shared" si="4501"/>
        <v>0</v>
      </c>
      <c r="BZ1588" s="18">
        <f t="shared" si="4501"/>
        <v>0</v>
      </c>
      <c r="CA1588" s="18">
        <f t="shared" si="4417"/>
        <v>65</v>
      </c>
      <c r="CB1588" s="18">
        <f t="shared" si="4418"/>
        <v>0</v>
      </c>
      <c r="CC1588" s="18">
        <f t="shared" si="4419"/>
        <v>0</v>
      </c>
      <c r="CD1588" s="18">
        <f t="shared" si="4501"/>
        <v>0</v>
      </c>
      <c r="CE1588" s="27"/>
      <c r="CF1588" s="33"/>
    </row>
    <row r="1589" spans="1:84" x14ac:dyDescent="0.3">
      <c r="A1589" s="19" t="s">
        <v>1637</v>
      </c>
      <c r="B1589" s="39">
        <v>240</v>
      </c>
      <c r="C1589" s="41" t="s">
        <v>198</v>
      </c>
      <c r="D1589" s="41" t="s">
        <v>19</v>
      </c>
      <c r="E1589" s="14" t="s">
        <v>527</v>
      </c>
      <c r="F1589" s="23"/>
      <c r="G1589" s="23"/>
      <c r="H1589" s="23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>
        <v>65</v>
      </c>
      <c r="BM1589" s="18"/>
      <c r="BN1589" s="18"/>
      <c r="BO1589" s="18">
        <f t="shared" si="4450"/>
        <v>65</v>
      </c>
      <c r="BP1589" s="18">
        <f t="shared" si="4451"/>
        <v>0</v>
      </c>
      <c r="BQ1589" s="18">
        <f t="shared" si="4452"/>
        <v>0</v>
      </c>
      <c r="BR1589" s="18"/>
      <c r="BS1589" s="18"/>
      <c r="BT1589" s="18"/>
      <c r="BU1589" s="18">
        <f t="shared" si="4447"/>
        <v>65</v>
      </c>
      <c r="BV1589" s="18">
        <f t="shared" si="4448"/>
        <v>0</v>
      </c>
      <c r="BW1589" s="18">
        <f t="shared" si="4449"/>
        <v>0</v>
      </c>
      <c r="BX1589" s="18"/>
      <c r="BY1589" s="18"/>
      <c r="BZ1589" s="18"/>
      <c r="CA1589" s="18">
        <f t="shared" si="4417"/>
        <v>65</v>
      </c>
      <c r="CB1589" s="18">
        <f t="shared" si="4418"/>
        <v>0</v>
      </c>
      <c r="CC1589" s="18">
        <f t="shared" si="4419"/>
        <v>0</v>
      </c>
      <c r="CD1589" s="18"/>
      <c r="CE1589" s="27"/>
      <c r="CF1589" s="33"/>
    </row>
    <row r="1590" spans="1:84" ht="46.8" x14ac:dyDescent="0.3">
      <c r="A1590" s="41" t="s">
        <v>270</v>
      </c>
      <c r="B1590" s="39"/>
      <c r="C1590" s="41"/>
      <c r="D1590" s="41"/>
      <c r="E1590" s="14" t="s">
        <v>1310</v>
      </c>
      <c r="F1590" s="18">
        <f t="shared" ref="F1590:K1592" si="4502">F1591</f>
        <v>173149.6</v>
      </c>
      <c r="G1590" s="18">
        <f t="shared" si="4502"/>
        <v>123344.6</v>
      </c>
      <c r="H1590" s="18">
        <f t="shared" si="4502"/>
        <v>123344.6</v>
      </c>
      <c r="I1590" s="18">
        <f t="shared" si="4502"/>
        <v>176.1</v>
      </c>
      <c r="J1590" s="18">
        <f t="shared" si="4502"/>
        <v>0</v>
      </c>
      <c r="K1590" s="18">
        <f t="shared" si="4502"/>
        <v>0</v>
      </c>
      <c r="L1590" s="18">
        <f t="shared" si="4476"/>
        <v>173325.7</v>
      </c>
      <c r="M1590" s="18">
        <f t="shared" si="4477"/>
        <v>123344.6</v>
      </c>
      <c r="N1590" s="18">
        <f t="shared" si="4478"/>
        <v>123344.6</v>
      </c>
      <c r="O1590" s="18">
        <f t="shared" ref="O1590:S1592" si="4503">O1591</f>
        <v>0</v>
      </c>
      <c r="P1590" s="18">
        <f t="shared" si="4503"/>
        <v>0</v>
      </c>
      <c r="Q1590" s="18">
        <f t="shared" si="4503"/>
        <v>0</v>
      </c>
      <c r="R1590" s="18">
        <f t="shared" si="4503"/>
        <v>0</v>
      </c>
      <c r="S1590" s="18">
        <f t="shared" si="4503"/>
        <v>0</v>
      </c>
      <c r="T1590" s="18">
        <f t="shared" si="4422"/>
        <v>173325.7</v>
      </c>
      <c r="U1590" s="18">
        <f t="shared" si="4423"/>
        <v>123344.6</v>
      </c>
      <c r="V1590" s="18">
        <f t="shared" si="4424"/>
        <v>123344.6</v>
      </c>
      <c r="W1590" s="18">
        <f t="shared" ref="W1590:CD1592" si="4504">W1591</f>
        <v>0</v>
      </c>
      <c r="X1590" s="18">
        <f t="shared" si="4504"/>
        <v>0</v>
      </c>
      <c r="Y1590" s="18">
        <f t="shared" si="4504"/>
        <v>0</v>
      </c>
      <c r="Z1590" s="18">
        <f t="shared" si="4504"/>
        <v>0</v>
      </c>
      <c r="AA1590" s="18">
        <f t="shared" si="4504"/>
        <v>0</v>
      </c>
      <c r="AB1590" s="18">
        <f t="shared" si="4504"/>
        <v>0</v>
      </c>
      <c r="AC1590" s="18">
        <f t="shared" si="4429"/>
        <v>173325.7</v>
      </c>
      <c r="AD1590" s="18">
        <f t="shared" si="4430"/>
        <v>123344.6</v>
      </c>
      <c r="AE1590" s="18">
        <f t="shared" si="4431"/>
        <v>123344.6</v>
      </c>
      <c r="AF1590" s="18">
        <f t="shared" si="4504"/>
        <v>0</v>
      </c>
      <c r="AG1590" s="18">
        <f t="shared" si="4504"/>
        <v>0</v>
      </c>
      <c r="AH1590" s="18">
        <f t="shared" si="4504"/>
        <v>0</v>
      </c>
      <c r="AI1590" s="18">
        <f t="shared" si="4409"/>
        <v>173325.7</v>
      </c>
      <c r="AJ1590" s="18">
        <f t="shared" si="4410"/>
        <v>123344.6</v>
      </c>
      <c r="AK1590" s="18">
        <f t="shared" si="4411"/>
        <v>123344.6</v>
      </c>
      <c r="AL1590" s="18">
        <f t="shared" si="4504"/>
        <v>0</v>
      </c>
      <c r="AM1590" s="18">
        <f t="shared" si="4412"/>
        <v>173325.7</v>
      </c>
      <c r="AN1590" s="18">
        <f t="shared" si="4504"/>
        <v>2603.3290000000002</v>
      </c>
      <c r="AO1590" s="18">
        <f t="shared" si="4504"/>
        <v>0</v>
      </c>
      <c r="AP1590" s="18">
        <f t="shared" si="4504"/>
        <v>0</v>
      </c>
      <c r="AQ1590" s="18">
        <f t="shared" si="4355"/>
        <v>175929.02900000001</v>
      </c>
      <c r="AR1590" s="18">
        <f t="shared" si="4356"/>
        <v>123344.6</v>
      </c>
      <c r="AS1590" s="18">
        <f t="shared" si="4357"/>
        <v>123344.6</v>
      </c>
      <c r="AT1590" s="18">
        <f t="shared" si="4504"/>
        <v>0</v>
      </c>
      <c r="AU1590" s="18">
        <f t="shared" si="4504"/>
        <v>0</v>
      </c>
      <c r="AV1590" s="18">
        <f t="shared" si="4504"/>
        <v>0</v>
      </c>
      <c r="AW1590" s="18">
        <f t="shared" si="4358"/>
        <v>175929.02900000001</v>
      </c>
      <c r="AX1590" s="18">
        <f t="shared" si="4359"/>
        <v>123344.6</v>
      </c>
      <c r="AY1590" s="18">
        <f t="shared" si="4360"/>
        <v>123344.6</v>
      </c>
      <c r="AZ1590" s="18">
        <f t="shared" si="4504"/>
        <v>5733.5339999999997</v>
      </c>
      <c r="BA1590" s="18">
        <f t="shared" si="4504"/>
        <v>203.27199999999999</v>
      </c>
      <c r="BB1590" s="18">
        <f t="shared" si="4504"/>
        <v>0</v>
      </c>
      <c r="BC1590" s="18">
        <f t="shared" si="4498"/>
        <v>181662.56300000002</v>
      </c>
      <c r="BD1590" s="18">
        <f t="shared" si="4499"/>
        <v>123547.872</v>
      </c>
      <c r="BE1590" s="18">
        <f t="shared" si="4500"/>
        <v>123344.6</v>
      </c>
      <c r="BF1590" s="18">
        <f t="shared" si="4504"/>
        <v>0</v>
      </c>
      <c r="BG1590" s="18">
        <f t="shared" si="4504"/>
        <v>0</v>
      </c>
      <c r="BH1590" s="18">
        <f t="shared" si="4504"/>
        <v>0</v>
      </c>
      <c r="BI1590" s="18">
        <f t="shared" si="4495"/>
        <v>181662.56300000002</v>
      </c>
      <c r="BJ1590" s="18">
        <f t="shared" si="4496"/>
        <v>123547.872</v>
      </c>
      <c r="BK1590" s="18">
        <f t="shared" si="4497"/>
        <v>123344.6</v>
      </c>
      <c r="BL1590" s="18">
        <f t="shared" si="4504"/>
        <v>30000</v>
      </c>
      <c r="BM1590" s="18">
        <f t="shared" si="4504"/>
        <v>0</v>
      </c>
      <c r="BN1590" s="18">
        <f t="shared" si="4504"/>
        <v>0</v>
      </c>
      <c r="BO1590" s="18">
        <f t="shared" si="4450"/>
        <v>211662.56300000002</v>
      </c>
      <c r="BP1590" s="18">
        <f t="shared" si="4451"/>
        <v>123547.872</v>
      </c>
      <c r="BQ1590" s="18">
        <f t="shared" si="4452"/>
        <v>123344.6</v>
      </c>
      <c r="BR1590" s="18">
        <f t="shared" si="4504"/>
        <v>0</v>
      </c>
      <c r="BS1590" s="18">
        <f t="shared" si="4504"/>
        <v>0</v>
      </c>
      <c r="BT1590" s="18">
        <f t="shared" si="4504"/>
        <v>0</v>
      </c>
      <c r="BU1590" s="18">
        <f t="shared" si="4447"/>
        <v>211662.56300000002</v>
      </c>
      <c r="BV1590" s="18">
        <f t="shared" si="4448"/>
        <v>123547.872</v>
      </c>
      <c r="BW1590" s="18">
        <f t="shared" si="4449"/>
        <v>123344.6</v>
      </c>
      <c r="BX1590" s="18">
        <f t="shared" si="4504"/>
        <v>18890.315999999999</v>
      </c>
      <c r="BY1590" s="18">
        <f t="shared" si="4504"/>
        <v>0</v>
      </c>
      <c r="BZ1590" s="18">
        <f t="shared" si="4504"/>
        <v>0</v>
      </c>
      <c r="CA1590" s="18">
        <f t="shared" si="4417"/>
        <v>230552.87900000002</v>
      </c>
      <c r="CB1590" s="18">
        <f t="shared" si="4418"/>
        <v>123547.872</v>
      </c>
      <c r="CC1590" s="18">
        <f t="shared" si="4419"/>
        <v>123344.6</v>
      </c>
      <c r="CD1590" s="18">
        <f t="shared" si="4504"/>
        <v>0</v>
      </c>
      <c r="CE1590" s="27"/>
      <c r="CF1590" s="33"/>
    </row>
    <row r="1591" spans="1:84" x14ac:dyDescent="0.3">
      <c r="A1591" s="41" t="s">
        <v>270</v>
      </c>
      <c r="B1591" s="39">
        <v>800</v>
      </c>
      <c r="C1591" s="41"/>
      <c r="D1591" s="41"/>
      <c r="E1591" s="14" t="s">
        <v>556</v>
      </c>
      <c r="F1591" s="18">
        <f t="shared" si="4502"/>
        <v>173149.6</v>
      </c>
      <c r="G1591" s="18">
        <f t="shared" si="4502"/>
        <v>123344.6</v>
      </c>
      <c r="H1591" s="18">
        <f t="shared" si="4502"/>
        <v>123344.6</v>
      </c>
      <c r="I1591" s="18">
        <f t="shared" si="4502"/>
        <v>176.1</v>
      </c>
      <c r="J1591" s="18">
        <f t="shared" si="4502"/>
        <v>0</v>
      </c>
      <c r="K1591" s="18">
        <f t="shared" si="4502"/>
        <v>0</v>
      </c>
      <c r="L1591" s="18">
        <f t="shared" si="4476"/>
        <v>173325.7</v>
      </c>
      <c r="M1591" s="18">
        <f t="shared" si="4477"/>
        <v>123344.6</v>
      </c>
      <c r="N1591" s="18">
        <f t="shared" si="4478"/>
        <v>123344.6</v>
      </c>
      <c r="O1591" s="18">
        <f t="shared" si="4503"/>
        <v>0</v>
      </c>
      <c r="P1591" s="18">
        <f t="shared" si="4503"/>
        <v>0</v>
      </c>
      <c r="Q1591" s="18">
        <f t="shared" si="4503"/>
        <v>0</v>
      </c>
      <c r="R1591" s="18">
        <f t="shared" si="4503"/>
        <v>0</v>
      </c>
      <c r="S1591" s="18">
        <f t="shared" si="4503"/>
        <v>0</v>
      </c>
      <c r="T1591" s="18">
        <f t="shared" si="4422"/>
        <v>173325.7</v>
      </c>
      <c r="U1591" s="18">
        <f t="shared" si="4423"/>
        <v>123344.6</v>
      </c>
      <c r="V1591" s="18">
        <f t="shared" si="4424"/>
        <v>123344.6</v>
      </c>
      <c r="W1591" s="18">
        <f t="shared" si="4504"/>
        <v>0</v>
      </c>
      <c r="X1591" s="18">
        <f t="shared" si="4504"/>
        <v>0</v>
      </c>
      <c r="Y1591" s="18">
        <f t="shared" si="4504"/>
        <v>0</v>
      </c>
      <c r="Z1591" s="18">
        <f t="shared" si="4504"/>
        <v>0</v>
      </c>
      <c r="AA1591" s="18">
        <f t="shared" si="4504"/>
        <v>0</v>
      </c>
      <c r="AB1591" s="18">
        <f t="shared" si="4504"/>
        <v>0</v>
      </c>
      <c r="AC1591" s="18">
        <f t="shared" si="4429"/>
        <v>173325.7</v>
      </c>
      <c r="AD1591" s="18">
        <f t="shared" si="4430"/>
        <v>123344.6</v>
      </c>
      <c r="AE1591" s="18">
        <f t="shared" si="4431"/>
        <v>123344.6</v>
      </c>
      <c r="AF1591" s="18">
        <f t="shared" si="4504"/>
        <v>0</v>
      </c>
      <c r="AG1591" s="18">
        <f t="shared" si="4504"/>
        <v>0</v>
      </c>
      <c r="AH1591" s="18">
        <f t="shared" si="4504"/>
        <v>0</v>
      </c>
      <c r="AI1591" s="18">
        <f t="shared" si="4409"/>
        <v>173325.7</v>
      </c>
      <c r="AJ1591" s="18">
        <f t="shared" si="4410"/>
        <v>123344.6</v>
      </c>
      <c r="AK1591" s="18">
        <f t="shared" si="4411"/>
        <v>123344.6</v>
      </c>
      <c r="AL1591" s="18">
        <f t="shared" si="4504"/>
        <v>0</v>
      </c>
      <c r="AM1591" s="18">
        <f t="shared" si="4412"/>
        <v>173325.7</v>
      </c>
      <c r="AN1591" s="18">
        <f t="shared" si="4504"/>
        <v>2603.3290000000002</v>
      </c>
      <c r="AO1591" s="18">
        <f t="shared" si="4504"/>
        <v>0</v>
      </c>
      <c r="AP1591" s="18">
        <f t="shared" si="4504"/>
        <v>0</v>
      </c>
      <c r="AQ1591" s="18">
        <f t="shared" si="4355"/>
        <v>175929.02900000001</v>
      </c>
      <c r="AR1591" s="18">
        <f t="shared" si="4356"/>
        <v>123344.6</v>
      </c>
      <c r="AS1591" s="18">
        <f t="shared" si="4357"/>
        <v>123344.6</v>
      </c>
      <c r="AT1591" s="18">
        <f t="shared" si="4504"/>
        <v>0</v>
      </c>
      <c r="AU1591" s="18">
        <f t="shared" si="4504"/>
        <v>0</v>
      </c>
      <c r="AV1591" s="18">
        <f t="shared" si="4504"/>
        <v>0</v>
      </c>
      <c r="AW1591" s="18">
        <f t="shared" si="4358"/>
        <v>175929.02900000001</v>
      </c>
      <c r="AX1591" s="18">
        <f t="shared" si="4359"/>
        <v>123344.6</v>
      </c>
      <c r="AY1591" s="18">
        <f t="shared" si="4360"/>
        <v>123344.6</v>
      </c>
      <c r="AZ1591" s="18">
        <f t="shared" si="4504"/>
        <v>5733.5339999999997</v>
      </c>
      <c r="BA1591" s="18">
        <f t="shared" si="4504"/>
        <v>203.27199999999999</v>
      </c>
      <c r="BB1591" s="18">
        <f t="shared" si="4504"/>
        <v>0</v>
      </c>
      <c r="BC1591" s="18">
        <f t="shared" si="4498"/>
        <v>181662.56300000002</v>
      </c>
      <c r="BD1591" s="18">
        <f t="shared" si="4499"/>
        <v>123547.872</v>
      </c>
      <c r="BE1591" s="18">
        <f t="shared" si="4500"/>
        <v>123344.6</v>
      </c>
      <c r="BF1591" s="18">
        <f t="shared" si="4504"/>
        <v>0</v>
      </c>
      <c r="BG1591" s="18">
        <f t="shared" si="4504"/>
        <v>0</v>
      </c>
      <c r="BH1591" s="18">
        <f t="shared" si="4504"/>
        <v>0</v>
      </c>
      <c r="BI1591" s="18">
        <f t="shared" si="4495"/>
        <v>181662.56300000002</v>
      </c>
      <c r="BJ1591" s="18">
        <f t="shared" si="4496"/>
        <v>123547.872</v>
      </c>
      <c r="BK1591" s="18">
        <f t="shared" si="4497"/>
        <v>123344.6</v>
      </c>
      <c r="BL1591" s="18">
        <f t="shared" si="4504"/>
        <v>30000</v>
      </c>
      <c r="BM1591" s="18">
        <f t="shared" si="4504"/>
        <v>0</v>
      </c>
      <c r="BN1591" s="18">
        <f t="shared" si="4504"/>
        <v>0</v>
      </c>
      <c r="BO1591" s="18">
        <f t="shared" si="4450"/>
        <v>211662.56300000002</v>
      </c>
      <c r="BP1591" s="18">
        <f t="shared" si="4451"/>
        <v>123547.872</v>
      </c>
      <c r="BQ1591" s="18">
        <f t="shared" si="4452"/>
        <v>123344.6</v>
      </c>
      <c r="BR1591" s="18">
        <f t="shared" si="4504"/>
        <v>0</v>
      </c>
      <c r="BS1591" s="18">
        <f t="shared" si="4504"/>
        <v>0</v>
      </c>
      <c r="BT1591" s="18">
        <f t="shared" si="4504"/>
        <v>0</v>
      </c>
      <c r="BU1591" s="18">
        <f t="shared" si="4447"/>
        <v>211662.56300000002</v>
      </c>
      <c r="BV1591" s="18">
        <f t="shared" si="4448"/>
        <v>123547.872</v>
      </c>
      <c r="BW1591" s="18">
        <f t="shared" si="4449"/>
        <v>123344.6</v>
      </c>
      <c r="BX1591" s="18">
        <f t="shared" si="4504"/>
        <v>18890.315999999999</v>
      </c>
      <c r="BY1591" s="18">
        <f t="shared" si="4504"/>
        <v>0</v>
      </c>
      <c r="BZ1591" s="18">
        <f t="shared" si="4504"/>
        <v>0</v>
      </c>
      <c r="CA1591" s="18">
        <f t="shared" si="4417"/>
        <v>230552.87900000002</v>
      </c>
      <c r="CB1591" s="18">
        <f t="shared" si="4418"/>
        <v>123547.872</v>
      </c>
      <c r="CC1591" s="18">
        <f t="shared" si="4419"/>
        <v>123344.6</v>
      </c>
      <c r="CD1591" s="18">
        <f t="shared" si="4504"/>
        <v>0</v>
      </c>
      <c r="CE1591" s="27"/>
      <c r="CF1591" s="33"/>
    </row>
    <row r="1592" spans="1:84" ht="78" x14ac:dyDescent="0.3">
      <c r="A1592" s="41" t="s">
        <v>270</v>
      </c>
      <c r="B1592" s="39">
        <v>810</v>
      </c>
      <c r="C1592" s="41"/>
      <c r="D1592" s="41"/>
      <c r="E1592" s="14" t="s">
        <v>571</v>
      </c>
      <c r="F1592" s="18">
        <f t="shared" si="4502"/>
        <v>173149.6</v>
      </c>
      <c r="G1592" s="18">
        <f t="shared" si="4502"/>
        <v>123344.6</v>
      </c>
      <c r="H1592" s="18">
        <f t="shared" si="4502"/>
        <v>123344.6</v>
      </c>
      <c r="I1592" s="18">
        <f t="shared" si="4502"/>
        <v>176.1</v>
      </c>
      <c r="J1592" s="18">
        <f t="shared" si="4502"/>
        <v>0</v>
      </c>
      <c r="K1592" s="18">
        <f t="shared" si="4502"/>
        <v>0</v>
      </c>
      <c r="L1592" s="18">
        <f t="shared" si="4476"/>
        <v>173325.7</v>
      </c>
      <c r="M1592" s="18">
        <f t="shared" si="4477"/>
        <v>123344.6</v>
      </c>
      <c r="N1592" s="18">
        <f t="shared" si="4478"/>
        <v>123344.6</v>
      </c>
      <c r="O1592" s="18">
        <f t="shared" si="4503"/>
        <v>0</v>
      </c>
      <c r="P1592" s="18">
        <f t="shared" si="4503"/>
        <v>0</v>
      </c>
      <c r="Q1592" s="18">
        <f t="shared" si="4503"/>
        <v>0</v>
      </c>
      <c r="R1592" s="18">
        <f t="shared" si="4503"/>
        <v>0</v>
      </c>
      <c r="S1592" s="18">
        <f t="shared" si="4503"/>
        <v>0</v>
      </c>
      <c r="T1592" s="18">
        <f t="shared" si="4422"/>
        <v>173325.7</v>
      </c>
      <c r="U1592" s="18">
        <f t="shared" si="4423"/>
        <v>123344.6</v>
      </c>
      <c r="V1592" s="18">
        <f t="shared" si="4424"/>
        <v>123344.6</v>
      </c>
      <c r="W1592" s="18">
        <f t="shared" si="4504"/>
        <v>0</v>
      </c>
      <c r="X1592" s="18">
        <f t="shared" si="4504"/>
        <v>0</v>
      </c>
      <c r="Y1592" s="18">
        <f t="shared" si="4504"/>
        <v>0</v>
      </c>
      <c r="Z1592" s="18">
        <f t="shared" si="4504"/>
        <v>0</v>
      </c>
      <c r="AA1592" s="18">
        <f t="shared" si="4504"/>
        <v>0</v>
      </c>
      <c r="AB1592" s="18">
        <f t="shared" si="4504"/>
        <v>0</v>
      </c>
      <c r="AC1592" s="18">
        <f t="shared" si="4429"/>
        <v>173325.7</v>
      </c>
      <c r="AD1592" s="18">
        <f t="shared" si="4430"/>
        <v>123344.6</v>
      </c>
      <c r="AE1592" s="18">
        <f t="shared" si="4431"/>
        <v>123344.6</v>
      </c>
      <c r="AF1592" s="18">
        <f t="shared" si="4504"/>
        <v>0</v>
      </c>
      <c r="AG1592" s="18">
        <f t="shared" si="4504"/>
        <v>0</v>
      </c>
      <c r="AH1592" s="18">
        <f t="shared" si="4504"/>
        <v>0</v>
      </c>
      <c r="AI1592" s="18">
        <f t="shared" si="4409"/>
        <v>173325.7</v>
      </c>
      <c r="AJ1592" s="18">
        <f t="shared" si="4410"/>
        <v>123344.6</v>
      </c>
      <c r="AK1592" s="18">
        <f t="shared" si="4411"/>
        <v>123344.6</v>
      </c>
      <c r="AL1592" s="18">
        <f t="shared" si="4504"/>
        <v>0</v>
      </c>
      <c r="AM1592" s="18">
        <f t="shared" si="4412"/>
        <v>173325.7</v>
      </c>
      <c r="AN1592" s="18">
        <f t="shared" si="4504"/>
        <v>2603.3290000000002</v>
      </c>
      <c r="AO1592" s="18">
        <f t="shared" si="4504"/>
        <v>0</v>
      </c>
      <c r="AP1592" s="18">
        <f t="shared" si="4504"/>
        <v>0</v>
      </c>
      <c r="AQ1592" s="18">
        <f t="shared" si="4355"/>
        <v>175929.02900000001</v>
      </c>
      <c r="AR1592" s="18">
        <f t="shared" si="4356"/>
        <v>123344.6</v>
      </c>
      <c r="AS1592" s="18">
        <f t="shared" si="4357"/>
        <v>123344.6</v>
      </c>
      <c r="AT1592" s="18">
        <f t="shared" si="4504"/>
        <v>0</v>
      </c>
      <c r="AU1592" s="18">
        <f t="shared" si="4504"/>
        <v>0</v>
      </c>
      <c r="AV1592" s="18">
        <f t="shared" si="4504"/>
        <v>0</v>
      </c>
      <c r="AW1592" s="18">
        <f t="shared" si="4358"/>
        <v>175929.02900000001</v>
      </c>
      <c r="AX1592" s="18">
        <f t="shared" si="4359"/>
        <v>123344.6</v>
      </c>
      <c r="AY1592" s="18">
        <f t="shared" si="4360"/>
        <v>123344.6</v>
      </c>
      <c r="AZ1592" s="18">
        <f t="shared" si="4504"/>
        <v>5733.5339999999997</v>
      </c>
      <c r="BA1592" s="18">
        <f t="shared" si="4504"/>
        <v>203.27199999999999</v>
      </c>
      <c r="BB1592" s="18">
        <f t="shared" si="4504"/>
        <v>0</v>
      </c>
      <c r="BC1592" s="18">
        <f t="shared" si="4498"/>
        <v>181662.56300000002</v>
      </c>
      <c r="BD1592" s="18">
        <f t="shared" si="4499"/>
        <v>123547.872</v>
      </c>
      <c r="BE1592" s="18">
        <f t="shared" si="4500"/>
        <v>123344.6</v>
      </c>
      <c r="BF1592" s="18">
        <f t="shared" si="4504"/>
        <v>0</v>
      </c>
      <c r="BG1592" s="18">
        <f t="shared" si="4504"/>
        <v>0</v>
      </c>
      <c r="BH1592" s="18">
        <f t="shared" si="4504"/>
        <v>0</v>
      </c>
      <c r="BI1592" s="18">
        <f t="shared" si="4495"/>
        <v>181662.56300000002</v>
      </c>
      <c r="BJ1592" s="18">
        <f t="shared" si="4496"/>
        <v>123547.872</v>
      </c>
      <c r="BK1592" s="18">
        <f t="shared" si="4497"/>
        <v>123344.6</v>
      </c>
      <c r="BL1592" s="18">
        <f t="shared" si="4504"/>
        <v>30000</v>
      </c>
      <c r="BM1592" s="18">
        <f t="shared" si="4504"/>
        <v>0</v>
      </c>
      <c r="BN1592" s="18">
        <f t="shared" si="4504"/>
        <v>0</v>
      </c>
      <c r="BO1592" s="18">
        <f t="shared" si="4450"/>
        <v>211662.56300000002</v>
      </c>
      <c r="BP1592" s="18">
        <f t="shared" si="4451"/>
        <v>123547.872</v>
      </c>
      <c r="BQ1592" s="18">
        <f t="shared" si="4452"/>
        <v>123344.6</v>
      </c>
      <c r="BR1592" s="18">
        <f t="shared" si="4504"/>
        <v>0</v>
      </c>
      <c r="BS1592" s="18">
        <f t="shared" si="4504"/>
        <v>0</v>
      </c>
      <c r="BT1592" s="18">
        <f t="shared" si="4504"/>
        <v>0</v>
      </c>
      <c r="BU1592" s="18">
        <f t="shared" si="4447"/>
        <v>211662.56300000002</v>
      </c>
      <c r="BV1592" s="18">
        <f t="shared" si="4448"/>
        <v>123547.872</v>
      </c>
      <c r="BW1592" s="18">
        <f t="shared" si="4449"/>
        <v>123344.6</v>
      </c>
      <c r="BX1592" s="18">
        <f t="shared" si="4504"/>
        <v>18890.315999999999</v>
      </c>
      <c r="BY1592" s="18">
        <f t="shared" si="4504"/>
        <v>0</v>
      </c>
      <c r="BZ1592" s="18">
        <f t="shared" si="4504"/>
        <v>0</v>
      </c>
      <c r="CA1592" s="18">
        <f t="shared" si="4417"/>
        <v>230552.87900000002</v>
      </c>
      <c r="CB1592" s="18">
        <f t="shared" si="4418"/>
        <v>123547.872</v>
      </c>
      <c r="CC1592" s="18">
        <f t="shared" si="4419"/>
        <v>123344.6</v>
      </c>
      <c r="CD1592" s="18">
        <f t="shared" si="4504"/>
        <v>0</v>
      </c>
      <c r="CE1592" s="27"/>
      <c r="CF1592" s="33"/>
    </row>
    <row r="1593" spans="1:84" x14ac:dyDescent="0.3">
      <c r="A1593" s="41" t="s">
        <v>270</v>
      </c>
      <c r="B1593" s="39">
        <v>810</v>
      </c>
      <c r="C1593" s="41" t="s">
        <v>198</v>
      </c>
      <c r="D1593" s="41" t="s">
        <v>19</v>
      </c>
      <c r="E1593" s="14" t="s">
        <v>527</v>
      </c>
      <c r="F1593" s="23">
        <v>173149.6</v>
      </c>
      <c r="G1593" s="23">
        <f>123344.6</f>
        <v>123344.6</v>
      </c>
      <c r="H1593" s="23">
        <v>123344.6</v>
      </c>
      <c r="I1593" s="18">
        <v>176.1</v>
      </c>
      <c r="J1593" s="18"/>
      <c r="K1593" s="18"/>
      <c r="L1593" s="18">
        <f t="shared" si="4476"/>
        <v>173325.7</v>
      </c>
      <c r="M1593" s="18">
        <f t="shared" si="4477"/>
        <v>123344.6</v>
      </c>
      <c r="N1593" s="18">
        <f t="shared" si="4478"/>
        <v>123344.6</v>
      </c>
      <c r="O1593" s="18"/>
      <c r="P1593" s="18"/>
      <c r="Q1593" s="18"/>
      <c r="R1593" s="18"/>
      <c r="S1593" s="18"/>
      <c r="T1593" s="18">
        <f t="shared" si="4422"/>
        <v>173325.7</v>
      </c>
      <c r="U1593" s="18">
        <f t="shared" si="4423"/>
        <v>123344.6</v>
      </c>
      <c r="V1593" s="18">
        <f t="shared" si="4424"/>
        <v>123344.6</v>
      </c>
      <c r="W1593" s="18"/>
      <c r="X1593" s="18"/>
      <c r="Y1593" s="18"/>
      <c r="Z1593" s="18"/>
      <c r="AA1593" s="18"/>
      <c r="AB1593" s="18"/>
      <c r="AC1593" s="18">
        <f t="shared" si="4429"/>
        <v>173325.7</v>
      </c>
      <c r="AD1593" s="18">
        <f t="shared" si="4430"/>
        <v>123344.6</v>
      </c>
      <c r="AE1593" s="18">
        <f t="shared" si="4431"/>
        <v>123344.6</v>
      </c>
      <c r="AF1593" s="18"/>
      <c r="AG1593" s="18"/>
      <c r="AH1593" s="18"/>
      <c r="AI1593" s="18">
        <f t="shared" si="4409"/>
        <v>173325.7</v>
      </c>
      <c r="AJ1593" s="18">
        <f t="shared" si="4410"/>
        <v>123344.6</v>
      </c>
      <c r="AK1593" s="18">
        <f t="shared" si="4411"/>
        <v>123344.6</v>
      </c>
      <c r="AL1593" s="18"/>
      <c r="AM1593" s="18">
        <f t="shared" si="4412"/>
        <v>173325.7</v>
      </c>
      <c r="AN1593" s="18">
        <v>2603.3290000000002</v>
      </c>
      <c r="AO1593" s="18"/>
      <c r="AP1593" s="18"/>
      <c r="AQ1593" s="18">
        <f t="shared" si="4355"/>
        <v>175929.02900000001</v>
      </c>
      <c r="AR1593" s="18">
        <f t="shared" si="4356"/>
        <v>123344.6</v>
      </c>
      <c r="AS1593" s="18">
        <f t="shared" si="4357"/>
        <v>123344.6</v>
      </c>
      <c r="AT1593" s="18"/>
      <c r="AU1593" s="18"/>
      <c r="AV1593" s="18"/>
      <c r="AW1593" s="18">
        <f t="shared" si="4358"/>
        <v>175929.02900000001</v>
      </c>
      <c r="AX1593" s="18">
        <f t="shared" si="4359"/>
        <v>123344.6</v>
      </c>
      <c r="AY1593" s="18">
        <f t="shared" si="4360"/>
        <v>123344.6</v>
      </c>
      <c r="AZ1593" s="18">
        <v>5733.5339999999997</v>
      </c>
      <c r="BA1593" s="18">
        <v>203.27199999999999</v>
      </c>
      <c r="BB1593" s="18"/>
      <c r="BC1593" s="18">
        <f t="shared" si="4498"/>
        <v>181662.56300000002</v>
      </c>
      <c r="BD1593" s="18">
        <f t="shared" si="4499"/>
        <v>123547.872</v>
      </c>
      <c r="BE1593" s="18">
        <f t="shared" si="4500"/>
        <v>123344.6</v>
      </c>
      <c r="BF1593" s="18"/>
      <c r="BG1593" s="18"/>
      <c r="BH1593" s="18"/>
      <c r="BI1593" s="18">
        <f t="shared" si="4495"/>
        <v>181662.56300000002</v>
      </c>
      <c r="BJ1593" s="18">
        <f t="shared" si="4496"/>
        <v>123547.872</v>
      </c>
      <c r="BK1593" s="18">
        <f t="shared" si="4497"/>
        <v>123344.6</v>
      </c>
      <c r="BL1593" s="18">
        <v>30000</v>
      </c>
      <c r="BM1593" s="18"/>
      <c r="BN1593" s="18"/>
      <c r="BO1593" s="18">
        <f t="shared" si="4450"/>
        <v>211662.56300000002</v>
      </c>
      <c r="BP1593" s="18">
        <f t="shared" si="4451"/>
        <v>123547.872</v>
      </c>
      <c r="BQ1593" s="18">
        <f t="shared" si="4452"/>
        <v>123344.6</v>
      </c>
      <c r="BR1593" s="18"/>
      <c r="BS1593" s="18"/>
      <c r="BT1593" s="18"/>
      <c r="BU1593" s="18">
        <f t="shared" si="4447"/>
        <v>211662.56300000002</v>
      </c>
      <c r="BV1593" s="18">
        <f t="shared" si="4448"/>
        <v>123547.872</v>
      </c>
      <c r="BW1593" s="18">
        <f t="shared" si="4449"/>
        <v>123344.6</v>
      </c>
      <c r="BX1593" s="18">
        <v>18890.315999999999</v>
      </c>
      <c r="BY1593" s="18"/>
      <c r="BZ1593" s="18"/>
      <c r="CA1593" s="18">
        <f t="shared" si="4417"/>
        <v>230552.87900000002</v>
      </c>
      <c r="CB1593" s="18">
        <f t="shared" si="4418"/>
        <v>123547.872</v>
      </c>
      <c r="CC1593" s="18">
        <f t="shared" si="4419"/>
        <v>123344.6</v>
      </c>
      <c r="CD1593" s="18"/>
      <c r="CE1593" s="27"/>
      <c r="CF1593" s="33">
        <v>119</v>
      </c>
    </row>
    <row r="1594" spans="1:84" x14ac:dyDescent="0.3">
      <c r="A1594" s="41" t="s">
        <v>901</v>
      </c>
      <c r="B1594" s="39"/>
      <c r="C1594" s="41"/>
      <c r="D1594" s="41"/>
      <c r="E1594" s="14" t="s">
        <v>900</v>
      </c>
      <c r="F1594" s="18">
        <f t="shared" ref="F1594:K1596" si="4505">F1595</f>
        <v>171243.3</v>
      </c>
      <c r="G1594" s="18">
        <f t="shared" si="4505"/>
        <v>64435.199999999997</v>
      </c>
      <c r="H1594" s="18">
        <f t="shared" si="4505"/>
        <v>0</v>
      </c>
      <c r="I1594" s="18">
        <f t="shared" si="4505"/>
        <v>0</v>
      </c>
      <c r="J1594" s="18">
        <f t="shared" si="4505"/>
        <v>0</v>
      </c>
      <c r="K1594" s="18">
        <f t="shared" si="4505"/>
        <v>0</v>
      </c>
      <c r="L1594" s="18">
        <f t="shared" si="4476"/>
        <v>171243.3</v>
      </c>
      <c r="M1594" s="18">
        <f t="shared" si="4477"/>
        <v>64435.199999999997</v>
      </c>
      <c r="N1594" s="18">
        <f t="shared" si="4478"/>
        <v>0</v>
      </c>
      <c r="O1594" s="18">
        <f t="shared" ref="O1594:S1596" si="4506">O1595</f>
        <v>70151</v>
      </c>
      <c r="P1594" s="18">
        <f t="shared" si="4506"/>
        <v>0</v>
      </c>
      <c r="Q1594" s="18">
        <f t="shared" si="4506"/>
        <v>0</v>
      </c>
      <c r="R1594" s="18">
        <f t="shared" si="4506"/>
        <v>0</v>
      </c>
      <c r="S1594" s="18">
        <f t="shared" si="4506"/>
        <v>0</v>
      </c>
      <c r="T1594" s="18">
        <f t="shared" si="4422"/>
        <v>241394.3</v>
      </c>
      <c r="U1594" s="18">
        <f t="shared" si="4423"/>
        <v>64435.199999999997</v>
      </c>
      <c r="V1594" s="18">
        <f t="shared" si="4424"/>
        <v>0</v>
      </c>
      <c r="W1594" s="18">
        <f t="shared" ref="W1594:CD1596" si="4507">W1595</f>
        <v>0</v>
      </c>
      <c r="X1594" s="18">
        <f t="shared" si="4507"/>
        <v>0</v>
      </c>
      <c r="Y1594" s="18">
        <f t="shared" si="4507"/>
        <v>0</v>
      </c>
      <c r="Z1594" s="18">
        <f t="shared" si="4507"/>
        <v>0</v>
      </c>
      <c r="AA1594" s="18">
        <f t="shared" si="4507"/>
        <v>0</v>
      </c>
      <c r="AB1594" s="18">
        <f t="shared" si="4507"/>
        <v>0</v>
      </c>
      <c r="AC1594" s="18">
        <f t="shared" si="4429"/>
        <v>241394.3</v>
      </c>
      <c r="AD1594" s="18">
        <f t="shared" si="4430"/>
        <v>64435.199999999997</v>
      </c>
      <c r="AE1594" s="18">
        <f t="shared" si="4431"/>
        <v>0</v>
      </c>
      <c r="AF1594" s="18">
        <f t="shared" si="4507"/>
        <v>0</v>
      </c>
      <c r="AG1594" s="18">
        <f t="shared" si="4507"/>
        <v>0</v>
      </c>
      <c r="AH1594" s="18">
        <f t="shared" si="4507"/>
        <v>0</v>
      </c>
      <c r="AI1594" s="18">
        <f t="shared" si="4409"/>
        <v>241394.3</v>
      </c>
      <c r="AJ1594" s="18">
        <f t="shared" si="4410"/>
        <v>64435.199999999997</v>
      </c>
      <c r="AK1594" s="18">
        <f t="shared" si="4411"/>
        <v>0</v>
      </c>
      <c r="AL1594" s="18">
        <f t="shared" si="4507"/>
        <v>0</v>
      </c>
      <c r="AM1594" s="18">
        <f t="shared" si="4412"/>
        <v>241394.3</v>
      </c>
      <c r="AN1594" s="18">
        <f t="shared" si="4507"/>
        <v>0</v>
      </c>
      <c r="AO1594" s="18">
        <f t="shared" si="4507"/>
        <v>0</v>
      </c>
      <c r="AP1594" s="18">
        <f t="shared" si="4507"/>
        <v>0</v>
      </c>
      <c r="AQ1594" s="18">
        <f t="shared" si="4355"/>
        <v>241394.3</v>
      </c>
      <c r="AR1594" s="18">
        <f t="shared" si="4356"/>
        <v>64435.199999999997</v>
      </c>
      <c r="AS1594" s="18">
        <f t="shared" si="4357"/>
        <v>0</v>
      </c>
      <c r="AT1594" s="18">
        <f t="shared" si="4507"/>
        <v>0</v>
      </c>
      <c r="AU1594" s="18">
        <f t="shared" si="4507"/>
        <v>0</v>
      </c>
      <c r="AV1594" s="18">
        <f t="shared" si="4507"/>
        <v>0</v>
      </c>
      <c r="AW1594" s="18">
        <f t="shared" si="4358"/>
        <v>241394.3</v>
      </c>
      <c r="AX1594" s="18">
        <f t="shared" si="4359"/>
        <v>64435.199999999997</v>
      </c>
      <c r="AY1594" s="18">
        <f t="shared" si="4360"/>
        <v>0</v>
      </c>
      <c r="AZ1594" s="18">
        <f t="shared" si="4507"/>
        <v>0</v>
      </c>
      <c r="BA1594" s="18">
        <f t="shared" si="4507"/>
        <v>0</v>
      </c>
      <c r="BB1594" s="18">
        <f t="shared" si="4507"/>
        <v>0</v>
      </c>
      <c r="BC1594" s="18">
        <f t="shared" si="4498"/>
        <v>241394.3</v>
      </c>
      <c r="BD1594" s="18">
        <f t="shared" si="4499"/>
        <v>64435.199999999997</v>
      </c>
      <c r="BE1594" s="18">
        <f t="shared" si="4500"/>
        <v>0</v>
      </c>
      <c r="BF1594" s="18">
        <f t="shared" si="4507"/>
        <v>0</v>
      </c>
      <c r="BG1594" s="18">
        <f t="shared" si="4507"/>
        <v>0</v>
      </c>
      <c r="BH1594" s="18">
        <f t="shared" si="4507"/>
        <v>0</v>
      </c>
      <c r="BI1594" s="18">
        <f t="shared" si="4495"/>
        <v>241394.3</v>
      </c>
      <c r="BJ1594" s="18">
        <f t="shared" si="4496"/>
        <v>64435.199999999997</v>
      </c>
      <c r="BK1594" s="18">
        <f t="shared" si="4497"/>
        <v>0</v>
      </c>
      <c r="BL1594" s="18">
        <f t="shared" si="4507"/>
        <v>0</v>
      </c>
      <c r="BM1594" s="18">
        <f t="shared" si="4507"/>
        <v>0</v>
      </c>
      <c r="BN1594" s="18">
        <f t="shared" si="4507"/>
        <v>0</v>
      </c>
      <c r="BO1594" s="18">
        <f t="shared" si="4450"/>
        <v>241394.3</v>
      </c>
      <c r="BP1594" s="18">
        <f t="shared" si="4451"/>
        <v>64435.199999999997</v>
      </c>
      <c r="BQ1594" s="18">
        <f t="shared" si="4452"/>
        <v>0</v>
      </c>
      <c r="BR1594" s="18">
        <f t="shared" si="4507"/>
        <v>0</v>
      </c>
      <c r="BS1594" s="18">
        <f t="shared" si="4507"/>
        <v>0</v>
      </c>
      <c r="BT1594" s="18">
        <f t="shared" si="4507"/>
        <v>0</v>
      </c>
      <c r="BU1594" s="18">
        <f t="shared" si="4447"/>
        <v>241394.3</v>
      </c>
      <c r="BV1594" s="18">
        <f t="shared" si="4448"/>
        <v>64435.199999999997</v>
      </c>
      <c r="BW1594" s="18">
        <f t="shared" si="4449"/>
        <v>0</v>
      </c>
      <c r="BX1594" s="18">
        <f t="shared" si="4507"/>
        <v>0</v>
      </c>
      <c r="BY1594" s="18">
        <f t="shared" si="4507"/>
        <v>0</v>
      </c>
      <c r="BZ1594" s="18">
        <f t="shared" si="4507"/>
        <v>0</v>
      </c>
      <c r="CA1594" s="18">
        <f t="shared" si="4417"/>
        <v>241394.3</v>
      </c>
      <c r="CB1594" s="18">
        <f t="shared" si="4418"/>
        <v>64435.199999999997</v>
      </c>
      <c r="CC1594" s="18">
        <f t="shared" si="4419"/>
        <v>0</v>
      </c>
      <c r="CD1594" s="18">
        <f t="shared" si="4507"/>
        <v>0</v>
      </c>
      <c r="CE1594" s="27"/>
      <c r="CF1594" s="33"/>
    </row>
    <row r="1595" spans="1:84" x14ac:dyDescent="0.3">
      <c r="A1595" s="41" t="s">
        <v>901</v>
      </c>
      <c r="B1595" s="39">
        <v>800</v>
      </c>
      <c r="C1595" s="41"/>
      <c r="D1595" s="41"/>
      <c r="E1595" s="14" t="s">
        <v>556</v>
      </c>
      <c r="F1595" s="18">
        <f t="shared" si="4505"/>
        <v>171243.3</v>
      </c>
      <c r="G1595" s="18">
        <f t="shared" si="4505"/>
        <v>64435.199999999997</v>
      </c>
      <c r="H1595" s="18">
        <f t="shared" si="4505"/>
        <v>0</v>
      </c>
      <c r="I1595" s="18">
        <f t="shared" si="4505"/>
        <v>0</v>
      </c>
      <c r="J1595" s="18">
        <f t="shared" si="4505"/>
        <v>0</v>
      </c>
      <c r="K1595" s="18">
        <f t="shared" si="4505"/>
        <v>0</v>
      </c>
      <c r="L1595" s="18">
        <f t="shared" si="4476"/>
        <v>171243.3</v>
      </c>
      <c r="M1595" s="18">
        <f t="shared" si="4477"/>
        <v>64435.199999999997</v>
      </c>
      <c r="N1595" s="18">
        <f t="shared" si="4478"/>
        <v>0</v>
      </c>
      <c r="O1595" s="18">
        <f t="shared" si="4506"/>
        <v>70151</v>
      </c>
      <c r="P1595" s="18">
        <f t="shared" si="4506"/>
        <v>0</v>
      </c>
      <c r="Q1595" s="18">
        <f t="shared" si="4506"/>
        <v>0</v>
      </c>
      <c r="R1595" s="18">
        <f t="shared" si="4506"/>
        <v>0</v>
      </c>
      <c r="S1595" s="18">
        <f t="shared" si="4506"/>
        <v>0</v>
      </c>
      <c r="T1595" s="18">
        <f t="shared" si="4422"/>
        <v>241394.3</v>
      </c>
      <c r="U1595" s="18">
        <f t="shared" si="4423"/>
        <v>64435.199999999997</v>
      </c>
      <c r="V1595" s="18">
        <f t="shared" si="4424"/>
        <v>0</v>
      </c>
      <c r="W1595" s="18">
        <f t="shared" si="4507"/>
        <v>0</v>
      </c>
      <c r="X1595" s="18">
        <f t="shared" si="4507"/>
        <v>0</v>
      </c>
      <c r="Y1595" s="18">
        <f t="shared" si="4507"/>
        <v>0</v>
      </c>
      <c r="Z1595" s="18">
        <f t="shared" si="4507"/>
        <v>0</v>
      </c>
      <c r="AA1595" s="18">
        <f t="shared" si="4507"/>
        <v>0</v>
      </c>
      <c r="AB1595" s="18">
        <f t="shared" si="4507"/>
        <v>0</v>
      </c>
      <c r="AC1595" s="18">
        <f t="shared" si="4429"/>
        <v>241394.3</v>
      </c>
      <c r="AD1595" s="18">
        <f t="shared" si="4430"/>
        <v>64435.199999999997</v>
      </c>
      <c r="AE1595" s="18">
        <f t="shared" si="4431"/>
        <v>0</v>
      </c>
      <c r="AF1595" s="18">
        <f t="shared" si="4507"/>
        <v>0</v>
      </c>
      <c r="AG1595" s="18">
        <f t="shared" si="4507"/>
        <v>0</v>
      </c>
      <c r="AH1595" s="18">
        <f t="shared" si="4507"/>
        <v>0</v>
      </c>
      <c r="AI1595" s="18">
        <f t="shared" si="4409"/>
        <v>241394.3</v>
      </c>
      <c r="AJ1595" s="18">
        <f t="shared" si="4410"/>
        <v>64435.199999999997</v>
      </c>
      <c r="AK1595" s="18">
        <f t="shared" si="4411"/>
        <v>0</v>
      </c>
      <c r="AL1595" s="18">
        <f t="shared" si="4507"/>
        <v>0</v>
      </c>
      <c r="AM1595" s="18">
        <f t="shared" si="4412"/>
        <v>241394.3</v>
      </c>
      <c r="AN1595" s="18">
        <f t="shared" si="4507"/>
        <v>0</v>
      </c>
      <c r="AO1595" s="18">
        <f t="shared" si="4507"/>
        <v>0</v>
      </c>
      <c r="AP1595" s="18">
        <f t="shared" si="4507"/>
        <v>0</v>
      </c>
      <c r="AQ1595" s="18">
        <f t="shared" si="4355"/>
        <v>241394.3</v>
      </c>
      <c r="AR1595" s="18">
        <f t="shared" si="4356"/>
        <v>64435.199999999997</v>
      </c>
      <c r="AS1595" s="18">
        <f t="shared" si="4357"/>
        <v>0</v>
      </c>
      <c r="AT1595" s="18">
        <f t="shared" si="4507"/>
        <v>0</v>
      </c>
      <c r="AU1595" s="18">
        <f t="shared" si="4507"/>
        <v>0</v>
      </c>
      <c r="AV1595" s="18">
        <f t="shared" si="4507"/>
        <v>0</v>
      </c>
      <c r="AW1595" s="18">
        <f t="shared" si="4358"/>
        <v>241394.3</v>
      </c>
      <c r="AX1595" s="18">
        <f t="shared" si="4359"/>
        <v>64435.199999999997</v>
      </c>
      <c r="AY1595" s="18">
        <f t="shared" si="4360"/>
        <v>0</v>
      </c>
      <c r="AZ1595" s="18">
        <f t="shared" si="4507"/>
        <v>0</v>
      </c>
      <c r="BA1595" s="18">
        <f t="shared" si="4507"/>
        <v>0</v>
      </c>
      <c r="BB1595" s="18">
        <f t="shared" si="4507"/>
        <v>0</v>
      </c>
      <c r="BC1595" s="18">
        <f t="shared" si="4498"/>
        <v>241394.3</v>
      </c>
      <c r="BD1595" s="18">
        <f t="shared" si="4499"/>
        <v>64435.199999999997</v>
      </c>
      <c r="BE1595" s="18">
        <f t="shared" si="4500"/>
        <v>0</v>
      </c>
      <c r="BF1595" s="18">
        <f t="shared" si="4507"/>
        <v>0</v>
      </c>
      <c r="BG1595" s="18">
        <f t="shared" si="4507"/>
        <v>0</v>
      </c>
      <c r="BH1595" s="18">
        <f t="shared" si="4507"/>
        <v>0</v>
      </c>
      <c r="BI1595" s="18">
        <f t="shared" si="4495"/>
        <v>241394.3</v>
      </c>
      <c r="BJ1595" s="18">
        <f t="shared" si="4496"/>
        <v>64435.199999999997</v>
      </c>
      <c r="BK1595" s="18">
        <f t="shared" si="4497"/>
        <v>0</v>
      </c>
      <c r="BL1595" s="18">
        <f t="shared" si="4507"/>
        <v>0</v>
      </c>
      <c r="BM1595" s="18">
        <f t="shared" si="4507"/>
        <v>0</v>
      </c>
      <c r="BN1595" s="18">
        <f t="shared" si="4507"/>
        <v>0</v>
      </c>
      <c r="BO1595" s="18">
        <f t="shared" si="4450"/>
        <v>241394.3</v>
      </c>
      <c r="BP1595" s="18">
        <f t="shared" si="4451"/>
        <v>64435.199999999997</v>
      </c>
      <c r="BQ1595" s="18">
        <f t="shared" si="4452"/>
        <v>0</v>
      </c>
      <c r="BR1595" s="18">
        <f t="shared" si="4507"/>
        <v>0</v>
      </c>
      <c r="BS1595" s="18">
        <f t="shared" si="4507"/>
        <v>0</v>
      </c>
      <c r="BT1595" s="18">
        <f t="shared" si="4507"/>
        <v>0</v>
      </c>
      <c r="BU1595" s="18">
        <f t="shared" si="4447"/>
        <v>241394.3</v>
      </c>
      <c r="BV1595" s="18">
        <f t="shared" si="4448"/>
        <v>64435.199999999997</v>
      </c>
      <c r="BW1595" s="18">
        <f t="shared" si="4449"/>
        <v>0</v>
      </c>
      <c r="BX1595" s="18">
        <f t="shared" si="4507"/>
        <v>0</v>
      </c>
      <c r="BY1595" s="18">
        <f t="shared" si="4507"/>
        <v>0</v>
      </c>
      <c r="BZ1595" s="18">
        <f t="shared" si="4507"/>
        <v>0</v>
      </c>
      <c r="CA1595" s="18">
        <f t="shared" si="4417"/>
        <v>241394.3</v>
      </c>
      <c r="CB1595" s="18">
        <f t="shared" si="4418"/>
        <v>64435.199999999997</v>
      </c>
      <c r="CC1595" s="18">
        <f t="shared" si="4419"/>
        <v>0</v>
      </c>
      <c r="CD1595" s="18">
        <f t="shared" si="4507"/>
        <v>0</v>
      </c>
      <c r="CE1595" s="27"/>
      <c r="CF1595" s="33"/>
    </row>
    <row r="1596" spans="1:84" ht="78" x14ac:dyDescent="0.3">
      <c r="A1596" s="41" t="s">
        <v>901</v>
      </c>
      <c r="B1596" s="39">
        <v>810</v>
      </c>
      <c r="C1596" s="41"/>
      <c r="D1596" s="41"/>
      <c r="E1596" s="14" t="s">
        <v>571</v>
      </c>
      <c r="F1596" s="18">
        <f t="shared" si="4505"/>
        <v>171243.3</v>
      </c>
      <c r="G1596" s="18">
        <f t="shared" si="4505"/>
        <v>64435.199999999997</v>
      </c>
      <c r="H1596" s="18">
        <f t="shared" si="4505"/>
        <v>0</v>
      </c>
      <c r="I1596" s="18">
        <f t="shared" si="4505"/>
        <v>0</v>
      </c>
      <c r="J1596" s="18">
        <f t="shared" si="4505"/>
        <v>0</v>
      </c>
      <c r="K1596" s="18">
        <f t="shared" si="4505"/>
        <v>0</v>
      </c>
      <c r="L1596" s="18">
        <f t="shared" si="4476"/>
        <v>171243.3</v>
      </c>
      <c r="M1596" s="18">
        <f t="shared" si="4477"/>
        <v>64435.199999999997</v>
      </c>
      <c r="N1596" s="18">
        <f t="shared" si="4478"/>
        <v>0</v>
      </c>
      <c r="O1596" s="18">
        <f t="shared" si="4506"/>
        <v>70151</v>
      </c>
      <c r="P1596" s="18">
        <f t="shared" si="4506"/>
        <v>0</v>
      </c>
      <c r="Q1596" s="18">
        <f t="shared" si="4506"/>
        <v>0</v>
      </c>
      <c r="R1596" s="18">
        <f t="shared" si="4506"/>
        <v>0</v>
      </c>
      <c r="S1596" s="18">
        <f t="shared" si="4506"/>
        <v>0</v>
      </c>
      <c r="T1596" s="18">
        <f t="shared" si="4422"/>
        <v>241394.3</v>
      </c>
      <c r="U1596" s="18">
        <f t="shared" si="4423"/>
        <v>64435.199999999997</v>
      </c>
      <c r="V1596" s="18">
        <f t="shared" si="4424"/>
        <v>0</v>
      </c>
      <c r="W1596" s="18">
        <f t="shared" si="4507"/>
        <v>0</v>
      </c>
      <c r="X1596" s="18">
        <f t="shared" si="4507"/>
        <v>0</v>
      </c>
      <c r="Y1596" s="18">
        <f t="shared" si="4507"/>
        <v>0</v>
      </c>
      <c r="Z1596" s="18">
        <f t="shared" si="4507"/>
        <v>0</v>
      </c>
      <c r="AA1596" s="18">
        <f t="shared" si="4507"/>
        <v>0</v>
      </c>
      <c r="AB1596" s="18">
        <f t="shared" si="4507"/>
        <v>0</v>
      </c>
      <c r="AC1596" s="18">
        <f t="shared" si="4429"/>
        <v>241394.3</v>
      </c>
      <c r="AD1596" s="18">
        <f t="shared" si="4430"/>
        <v>64435.199999999997</v>
      </c>
      <c r="AE1596" s="18">
        <f t="shared" si="4431"/>
        <v>0</v>
      </c>
      <c r="AF1596" s="18">
        <f t="shared" si="4507"/>
        <v>0</v>
      </c>
      <c r="AG1596" s="18">
        <f t="shared" si="4507"/>
        <v>0</v>
      </c>
      <c r="AH1596" s="18">
        <f t="shared" si="4507"/>
        <v>0</v>
      </c>
      <c r="AI1596" s="18">
        <f t="shared" si="4409"/>
        <v>241394.3</v>
      </c>
      <c r="AJ1596" s="18">
        <f t="shared" si="4410"/>
        <v>64435.199999999997</v>
      </c>
      <c r="AK1596" s="18">
        <f t="shared" si="4411"/>
        <v>0</v>
      </c>
      <c r="AL1596" s="18">
        <f t="shared" si="4507"/>
        <v>0</v>
      </c>
      <c r="AM1596" s="18">
        <f t="shared" si="4412"/>
        <v>241394.3</v>
      </c>
      <c r="AN1596" s="18">
        <f t="shared" si="4507"/>
        <v>0</v>
      </c>
      <c r="AO1596" s="18">
        <f t="shared" si="4507"/>
        <v>0</v>
      </c>
      <c r="AP1596" s="18">
        <f t="shared" si="4507"/>
        <v>0</v>
      </c>
      <c r="AQ1596" s="18">
        <f t="shared" si="4355"/>
        <v>241394.3</v>
      </c>
      <c r="AR1596" s="18">
        <f t="shared" si="4356"/>
        <v>64435.199999999997</v>
      </c>
      <c r="AS1596" s="18">
        <f t="shared" si="4357"/>
        <v>0</v>
      </c>
      <c r="AT1596" s="18">
        <f t="shared" si="4507"/>
        <v>0</v>
      </c>
      <c r="AU1596" s="18">
        <f t="shared" si="4507"/>
        <v>0</v>
      </c>
      <c r="AV1596" s="18">
        <f t="shared" si="4507"/>
        <v>0</v>
      </c>
      <c r="AW1596" s="18">
        <f t="shared" si="4358"/>
        <v>241394.3</v>
      </c>
      <c r="AX1596" s="18">
        <f t="shared" si="4359"/>
        <v>64435.199999999997</v>
      </c>
      <c r="AY1596" s="18">
        <f t="shared" si="4360"/>
        <v>0</v>
      </c>
      <c r="AZ1596" s="18">
        <f t="shared" si="4507"/>
        <v>0</v>
      </c>
      <c r="BA1596" s="18">
        <f t="shared" si="4507"/>
        <v>0</v>
      </c>
      <c r="BB1596" s="18">
        <f t="shared" si="4507"/>
        <v>0</v>
      </c>
      <c r="BC1596" s="18">
        <f t="shared" si="4498"/>
        <v>241394.3</v>
      </c>
      <c r="BD1596" s="18">
        <f t="shared" si="4499"/>
        <v>64435.199999999997</v>
      </c>
      <c r="BE1596" s="18">
        <f t="shared" si="4500"/>
        <v>0</v>
      </c>
      <c r="BF1596" s="18">
        <f t="shared" si="4507"/>
        <v>0</v>
      </c>
      <c r="BG1596" s="18">
        <f t="shared" si="4507"/>
        <v>0</v>
      </c>
      <c r="BH1596" s="18">
        <f t="shared" si="4507"/>
        <v>0</v>
      </c>
      <c r="BI1596" s="18">
        <f t="shared" si="4495"/>
        <v>241394.3</v>
      </c>
      <c r="BJ1596" s="18">
        <f t="shared" si="4496"/>
        <v>64435.199999999997</v>
      </c>
      <c r="BK1596" s="18">
        <f t="shared" si="4497"/>
        <v>0</v>
      </c>
      <c r="BL1596" s="18">
        <f t="shared" si="4507"/>
        <v>0</v>
      </c>
      <c r="BM1596" s="18">
        <f t="shared" si="4507"/>
        <v>0</v>
      </c>
      <c r="BN1596" s="18">
        <f t="shared" si="4507"/>
        <v>0</v>
      </c>
      <c r="BO1596" s="18">
        <f t="shared" si="4450"/>
        <v>241394.3</v>
      </c>
      <c r="BP1596" s="18">
        <f t="shared" si="4451"/>
        <v>64435.199999999997</v>
      </c>
      <c r="BQ1596" s="18">
        <f t="shared" si="4452"/>
        <v>0</v>
      </c>
      <c r="BR1596" s="18">
        <f t="shared" si="4507"/>
        <v>0</v>
      </c>
      <c r="BS1596" s="18">
        <f t="shared" si="4507"/>
        <v>0</v>
      </c>
      <c r="BT1596" s="18">
        <f t="shared" si="4507"/>
        <v>0</v>
      </c>
      <c r="BU1596" s="18">
        <f t="shared" si="4447"/>
        <v>241394.3</v>
      </c>
      <c r="BV1596" s="18">
        <f t="shared" si="4448"/>
        <v>64435.199999999997</v>
      </c>
      <c r="BW1596" s="18">
        <f t="shared" si="4449"/>
        <v>0</v>
      </c>
      <c r="BX1596" s="18">
        <f t="shared" si="4507"/>
        <v>0</v>
      </c>
      <c r="BY1596" s="18">
        <f t="shared" si="4507"/>
        <v>0</v>
      </c>
      <c r="BZ1596" s="18">
        <f t="shared" si="4507"/>
        <v>0</v>
      </c>
      <c r="CA1596" s="18">
        <f t="shared" si="4417"/>
        <v>241394.3</v>
      </c>
      <c r="CB1596" s="18">
        <f t="shared" si="4418"/>
        <v>64435.199999999997</v>
      </c>
      <c r="CC1596" s="18">
        <f t="shared" si="4419"/>
        <v>0</v>
      </c>
      <c r="CD1596" s="18">
        <f t="shared" si="4507"/>
        <v>0</v>
      </c>
      <c r="CE1596" s="27"/>
      <c r="CF1596" s="33"/>
    </row>
    <row r="1597" spans="1:84" x14ac:dyDescent="0.3">
      <c r="A1597" s="41" t="s">
        <v>901</v>
      </c>
      <c r="B1597" s="39">
        <v>810</v>
      </c>
      <c r="C1597" s="41" t="s">
        <v>198</v>
      </c>
      <c r="D1597" s="41" t="s">
        <v>19</v>
      </c>
      <c r="E1597" s="14" t="s">
        <v>527</v>
      </c>
      <c r="F1597" s="23">
        <v>171243.3</v>
      </c>
      <c r="G1597" s="23">
        <v>64435.199999999997</v>
      </c>
      <c r="H1597" s="18"/>
      <c r="I1597" s="18"/>
      <c r="J1597" s="18"/>
      <c r="K1597" s="18"/>
      <c r="L1597" s="18">
        <f t="shared" si="4476"/>
        <v>171243.3</v>
      </c>
      <c r="M1597" s="18">
        <f t="shared" si="4477"/>
        <v>64435.199999999997</v>
      </c>
      <c r="N1597" s="18">
        <f t="shared" si="4478"/>
        <v>0</v>
      </c>
      <c r="O1597" s="18">
        <f>-56959.6+127110.6</f>
        <v>70151</v>
      </c>
      <c r="P1597" s="18"/>
      <c r="Q1597" s="18"/>
      <c r="R1597" s="18"/>
      <c r="S1597" s="18"/>
      <c r="T1597" s="18">
        <f t="shared" si="4422"/>
        <v>241394.3</v>
      </c>
      <c r="U1597" s="18">
        <f t="shared" si="4423"/>
        <v>64435.199999999997</v>
      </c>
      <c r="V1597" s="18">
        <f t="shared" si="4424"/>
        <v>0</v>
      </c>
      <c r="W1597" s="18"/>
      <c r="X1597" s="18"/>
      <c r="Y1597" s="18"/>
      <c r="Z1597" s="18"/>
      <c r="AA1597" s="18"/>
      <c r="AB1597" s="18"/>
      <c r="AC1597" s="18">
        <f t="shared" si="4429"/>
        <v>241394.3</v>
      </c>
      <c r="AD1597" s="18">
        <f t="shared" si="4430"/>
        <v>64435.199999999997</v>
      </c>
      <c r="AE1597" s="18">
        <f t="shared" si="4431"/>
        <v>0</v>
      </c>
      <c r="AF1597" s="18"/>
      <c r="AG1597" s="18"/>
      <c r="AH1597" s="18"/>
      <c r="AI1597" s="18">
        <f t="shared" si="4409"/>
        <v>241394.3</v>
      </c>
      <c r="AJ1597" s="18">
        <f t="shared" si="4410"/>
        <v>64435.199999999997</v>
      </c>
      <c r="AK1597" s="18">
        <f t="shared" si="4411"/>
        <v>0</v>
      </c>
      <c r="AL1597" s="18"/>
      <c r="AM1597" s="18">
        <f t="shared" si="4412"/>
        <v>241394.3</v>
      </c>
      <c r="AN1597" s="18"/>
      <c r="AO1597" s="18"/>
      <c r="AP1597" s="18"/>
      <c r="AQ1597" s="18">
        <f t="shared" si="4355"/>
        <v>241394.3</v>
      </c>
      <c r="AR1597" s="18">
        <f t="shared" si="4356"/>
        <v>64435.199999999997</v>
      </c>
      <c r="AS1597" s="18">
        <f t="shared" si="4357"/>
        <v>0</v>
      </c>
      <c r="AT1597" s="18"/>
      <c r="AU1597" s="18"/>
      <c r="AV1597" s="18"/>
      <c r="AW1597" s="18">
        <f t="shared" si="4358"/>
        <v>241394.3</v>
      </c>
      <c r="AX1597" s="18">
        <f t="shared" si="4359"/>
        <v>64435.199999999997</v>
      </c>
      <c r="AY1597" s="18">
        <f t="shared" si="4360"/>
        <v>0</v>
      </c>
      <c r="AZ1597" s="18"/>
      <c r="BA1597" s="18"/>
      <c r="BB1597" s="18"/>
      <c r="BC1597" s="18">
        <f t="shared" si="4498"/>
        <v>241394.3</v>
      </c>
      <c r="BD1597" s="18">
        <f t="shared" si="4499"/>
        <v>64435.199999999997</v>
      </c>
      <c r="BE1597" s="18">
        <f t="shared" si="4500"/>
        <v>0</v>
      </c>
      <c r="BF1597" s="18"/>
      <c r="BG1597" s="18"/>
      <c r="BH1597" s="18"/>
      <c r="BI1597" s="18">
        <f t="shared" si="4495"/>
        <v>241394.3</v>
      </c>
      <c r="BJ1597" s="18">
        <f t="shared" si="4496"/>
        <v>64435.199999999997</v>
      </c>
      <c r="BK1597" s="18">
        <f t="shared" si="4497"/>
        <v>0</v>
      </c>
      <c r="BL1597" s="18"/>
      <c r="BM1597" s="18"/>
      <c r="BN1597" s="18"/>
      <c r="BO1597" s="18">
        <f t="shared" si="4450"/>
        <v>241394.3</v>
      </c>
      <c r="BP1597" s="18">
        <f t="shared" si="4451"/>
        <v>64435.199999999997</v>
      </c>
      <c r="BQ1597" s="18">
        <f t="shared" si="4452"/>
        <v>0</v>
      </c>
      <c r="BR1597" s="18"/>
      <c r="BS1597" s="18"/>
      <c r="BT1597" s="18"/>
      <c r="BU1597" s="18">
        <f t="shared" si="4447"/>
        <v>241394.3</v>
      </c>
      <c r="BV1597" s="18">
        <f t="shared" si="4448"/>
        <v>64435.199999999997</v>
      </c>
      <c r="BW1597" s="18">
        <f t="shared" si="4449"/>
        <v>0</v>
      </c>
      <c r="BX1597" s="18"/>
      <c r="BY1597" s="18"/>
      <c r="BZ1597" s="18"/>
      <c r="CA1597" s="18">
        <f t="shared" si="4417"/>
        <v>241394.3</v>
      </c>
      <c r="CB1597" s="18">
        <f t="shared" si="4418"/>
        <v>64435.199999999997</v>
      </c>
      <c r="CC1597" s="18">
        <f t="shared" si="4419"/>
        <v>0</v>
      </c>
      <c r="CD1597" s="18"/>
      <c r="CE1597" s="27"/>
      <c r="CF1597" s="33"/>
    </row>
    <row r="1598" spans="1:84" ht="31.2" x14ac:dyDescent="0.3">
      <c r="A1598" s="41" t="s">
        <v>272</v>
      </c>
      <c r="B1598" s="39"/>
      <c r="C1598" s="41"/>
      <c r="D1598" s="41"/>
      <c r="E1598" s="14" t="s">
        <v>1048</v>
      </c>
      <c r="F1598" s="18">
        <f t="shared" ref="F1598:K1598" si="4508">F1599+F1603</f>
        <v>613161.80000000005</v>
      </c>
      <c r="G1598" s="18">
        <f t="shared" si="4508"/>
        <v>624341.20000000007</v>
      </c>
      <c r="H1598" s="18">
        <f t="shared" si="4508"/>
        <v>253634</v>
      </c>
      <c r="I1598" s="18">
        <f t="shared" si="4508"/>
        <v>0</v>
      </c>
      <c r="J1598" s="18">
        <f t="shared" si="4508"/>
        <v>0</v>
      </c>
      <c r="K1598" s="18">
        <f t="shared" si="4508"/>
        <v>0</v>
      </c>
      <c r="L1598" s="18">
        <f t="shared" si="4476"/>
        <v>613161.80000000005</v>
      </c>
      <c r="M1598" s="18">
        <f t="shared" si="4477"/>
        <v>624341.20000000007</v>
      </c>
      <c r="N1598" s="18">
        <f t="shared" si="4478"/>
        <v>253634</v>
      </c>
      <c r="O1598" s="18">
        <f t="shared" ref="O1598:S1598" si="4509">O1599+O1603</f>
        <v>3300</v>
      </c>
      <c r="P1598" s="18">
        <f t="shared" si="4509"/>
        <v>32677.599999999999</v>
      </c>
      <c r="Q1598" s="18">
        <f t="shared" si="4509"/>
        <v>-44234</v>
      </c>
      <c r="R1598" s="18">
        <f t="shared" si="4509"/>
        <v>0</v>
      </c>
      <c r="S1598" s="18">
        <f t="shared" si="4509"/>
        <v>0</v>
      </c>
      <c r="T1598" s="18">
        <f t="shared" si="4422"/>
        <v>616461.80000000005</v>
      </c>
      <c r="U1598" s="18">
        <f t="shared" si="4423"/>
        <v>657018.80000000005</v>
      </c>
      <c r="V1598" s="18">
        <f t="shared" si="4424"/>
        <v>209400</v>
      </c>
      <c r="W1598" s="18">
        <f t="shared" ref="W1598:CD1598" si="4510">W1599+W1603</f>
        <v>0</v>
      </c>
      <c r="X1598" s="18">
        <f t="shared" ref="X1598:AB1598" si="4511">X1599+X1603</f>
        <v>0</v>
      </c>
      <c r="Y1598" s="18">
        <f t="shared" si="4511"/>
        <v>0</v>
      </c>
      <c r="Z1598" s="18">
        <f t="shared" si="4511"/>
        <v>0</v>
      </c>
      <c r="AA1598" s="18">
        <f t="shared" si="4511"/>
        <v>0</v>
      </c>
      <c r="AB1598" s="18">
        <f t="shared" si="4511"/>
        <v>0</v>
      </c>
      <c r="AC1598" s="18">
        <f t="shared" si="4429"/>
        <v>616461.80000000005</v>
      </c>
      <c r="AD1598" s="18">
        <f t="shared" si="4430"/>
        <v>657018.80000000005</v>
      </c>
      <c r="AE1598" s="18">
        <f t="shared" si="4431"/>
        <v>209400</v>
      </c>
      <c r="AF1598" s="18">
        <f t="shared" ref="AF1598:AH1598" si="4512">AF1599+AF1603</f>
        <v>-25330.031000000003</v>
      </c>
      <c r="AG1598" s="18">
        <f t="shared" si="4512"/>
        <v>60000</v>
      </c>
      <c r="AH1598" s="18">
        <f t="shared" si="4512"/>
        <v>-209400</v>
      </c>
      <c r="AI1598" s="18">
        <f t="shared" si="4409"/>
        <v>591131.76900000009</v>
      </c>
      <c r="AJ1598" s="18">
        <f t="shared" si="4410"/>
        <v>717018.8</v>
      </c>
      <c r="AK1598" s="18">
        <f t="shared" si="4411"/>
        <v>0</v>
      </c>
      <c r="AL1598" s="18">
        <f t="shared" ref="AL1598" si="4513">AL1599+AL1603</f>
        <v>0</v>
      </c>
      <c r="AM1598" s="18">
        <f t="shared" si="4412"/>
        <v>591131.76900000009</v>
      </c>
      <c r="AN1598" s="18">
        <f t="shared" ref="AN1598:AP1598" si="4514">AN1599+AN1603</f>
        <v>-7880</v>
      </c>
      <c r="AO1598" s="18">
        <f t="shared" si="4514"/>
        <v>0</v>
      </c>
      <c r="AP1598" s="18">
        <f t="shared" si="4514"/>
        <v>0</v>
      </c>
      <c r="AQ1598" s="18">
        <f t="shared" si="4355"/>
        <v>583251.76900000009</v>
      </c>
      <c r="AR1598" s="18">
        <f t="shared" si="4356"/>
        <v>717018.8</v>
      </c>
      <c r="AS1598" s="18">
        <f t="shared" si="4357"/>
        <v>0</v>
      </c>
      <c r="AT1598" s="18">
        <f t="shared" ref="AT1598:AV1598" si="4515">AT1599+AT1603</f>
        <v>0</v>
      </c>
      <c r="AU1598" s="18">
        <f t="shared" si="4515"/>
        <v>0</v>
      </c>
      <c r="AV1598" s="18">
        <f t="shared" si="4515"/>
        <v>0</v>
      </c>
      <c r="AW1598" s="18">
        <f t="shared" si="4358"/>
        <v>583251.76900000009</v>
      </c>
      <c r="AX1598" s="18">
        <f t="shared" si="4359"/>
        <v>717018.8</v>
      </c>
      <c r="AY1598" s="18">
        <f t="shared" si="4360"/>
        <v>0</v>
      </c>
      <c r="AZ1598" s="18">
        <f t="shared" ref="AZ1598:BB1598" si="4516">AZ1599+AZ1603</f>
        <v>0</v>
      </c>
      <c r="BA1598" s="18">
        <f t="shared" si="4516"/>
        <v>0</v>
      </c>
      <c r="BB1598" s="18">
        <f t="shared" si="4516"/>
        <v>0</v>
      </c>
      <c r="BC1598" s="18">
        <f t="shared" si="4498"/>
        <v>583251.76900000009</v>
      </c>
      <c r="BD1598" s="18">
        <f t="shared" si="4499"/>
        <v>717018.8</v>
      </c>
      <c r="BE1598" s="18">
        <f t="shared" si="4500"/>
        <v>0</v>
      </c>
      <c r="BF1598" s="18">
        <f t="shared" ref="BF1598:BH1598" si="4517">BF1599+BF1603</f>
        <v>0</v>
      </c>
      <c r="BG1598" s="18">
        <f t="shared" si="4517"/>
        <v>0</v>
      </c>
      <c r="BH1598" s="18">
        <f t="shared" si="4517"/>
        <v>0</v>
      </c>
      <c r="BI1598" s="18">
        <f t="shared" si="4495"/>
        <v>583251.76900000009</v>
      </c>
      <c r="BJ1598" s="18">
        <f t="shared" si="4496"/>
        <v>717018.8</v>
      </c>
      <c r="BK1598" s="18">
        <f t="shared" si="4497"/>
        <v>0</v>
      </c>
      <c r="BL1598" s="18">
        <f t="shared" ref="BL1598:BN1598" si="4518">BL1599+BL1603</f>
        <v>-77822.784</v>
      </c>
      <c r="BM1598" s="18">
        <f t="shared" si="4518"/>
        <v>77822.784</v>
      </c>
      <c r="BN1598" s="18">
        <f t="shared" si="4518"/>
        <v>0</v>
      </c>
      <c r="BO1598" s="18">
        <f t="shared" si="4450"/>
        <v>505428.9850000001</v>
      </c>
      <c r="BP1598" s="18">
        <f t="shared" si="4451"/>
        <v>794841.58400000003</v>
      </c>
      <c r="BQ1598" s="18">
        <f t="shared" si="4452"/>
        <v>0</v>
      </c>
      <c r="BR1598" s="18">
        <f t="shared" ref="BR1598:BT1598" si="4519">BR1599+BR1603</f>
        <v>0</v>
      </c>
      <c r="BS1598" s="18">
        <f t="shared" si="4519"/>
        <v>0</v>
      </c>
      <c r="BT1598" s="18">
        <f t="shared" si="4519"/>
        <v>0</v>
      </c>
      <c r="BU1598" s="18">
        <f t="shared" si="4447"/>
        <v>505428.9850000001</v>
      </c>
      <c r="BV1598" s="18">
        <f t="shared" si="4448"/>
        <v>794841.58400000003</v>
      </c>
      <c r="BW1598" s="18">
        <f t="shared" si="4449"/>
        <v>0</v>
      </c>
      <c r="BX1598" s="18">
        <f t="shared" ref="BX1598:BZ1598" si="4520">BX1599+BX1603</f>
        <v>0</v>
      </c>
      <c r="BY1598" s="18">
        <f t="shared" si="4520"/>
        <v>0</v>
      </c>
      <c r="BZ1598" s="18">
        <f t="shared" si="4520"/>
        <v>0</v>
      </c>
      <c r="CA1598" s="18">
        <f t="shared" si="4417"/>
        <v>505428.9850000001</v>
      </c>
      <c r="CB1598" s="18">
        <f t="shared" si="4418"/>
        <v>794841.58400000003</v>
      </c>
      <c r="CC1598" s="18">
        <f t="shared" si="4419"/>
        <v>0</v>
      </c>
      <c r="CD1598" s="18">
        <f t="shared" si="4510"/>
        <v>0</v>
      </c>
      <c r="CE1598" s="27"/>
      <c r="CF1598" s="33"/>
    </row>
    <row r="1599" spans="1:84" x14ac:dyDescent="0.3">
      <c r="A1599" s="41" t="s">
        <v>904</v>
      </c>
      <c r="B1599" s="39"/>
      <c r="C1599" s="41"/>
      <c r="D1599" s="41"/>
      <c r="E1599" s="14" t="s">
        <v>905</v>
      </c>
      <c r="F1599" s="18">
        <f t="shared" ref="F1599:K1601" si="4521">F1600</f>
        <v>80800</v>
      </c>
      <c r="G1599" s="18">
        <f t="shared" si="4521"/>
        <v>70680</v>
      </c>
      <c r="H1599" s="18">
        <f t="shared" si="4521"/>
        <v>209400</v>
      </c>
      <c r="I1599" s="18">
        <f t="shared" si="4521"/>
        <v>0</v>
      </c>
      <c r="J1599" s="18">
        <f t="shared" si="4521"/>
        <v>0</v>
      </c>
      <c r="K1599" s="18">
        <f t="shared" si="4521"/>
        <v>0</v>
      </c>
      <c r="L1599" s="18">
        <f t="shared" si="4476"/>
        <v>80800</v>
      </c>
      <c r="M1599" s="18">
        <f t="shared" si="4477"/>
        <v>70680</v>
      </c>
      <c r="N1599" s="18">
        <f t="shared" si="4478"/>
        <v>209400</v>
      </c>
      <c r="O1599" s="18">
        <f t="shared" ref="O1599:S1601" si="4522">O1600</f>
        <v>0</v>
      </c>
      <c r="P1599" s="18">
        <f t="shared" si="4522"/>
        <v>0</v>
      </c>
      <c r="Q1599" s="18">
        <f t="shared" si="4522"/>
        <v>0</v>
      </c>
      <c r="R1599" s="18">
        <f t="shared" si="4522"/>
        <v>0</v>
      </c>
      <c r="S1599" s="18">
        <f t="shared" si="4522"/>
        <v>0</v>
      </c>
      <c r="T1599" s="18">
        <f t="shared" si="4422"/>
        <v>80800</v>
      </c>
      <c r="U1599" s="18">
        <f t="shared" si="4423"/>
        <v>70680</v>
      </c>
      <c r="V1599" s="18">
        <f t="shared" si="4424"/>
        <v>209400</v>
      </c>
      <c r="W1599" s="18">
        <f t="shared" ref="W1599:CD1601" si="4523">W1600</f>
        <v>0</v>
      </c>
      <c r="X1599" s="18">
        <f t="shared" si="4523"/>
        <v>0</v>
      </c>
      <c r="Y1599" s="18">
        <f t="shared" si="4523"/>
        <v>0</v>
      </c>
      <c r="Z1599" s="18">
        <f t="shared" si="4523"/>
        <v>0</v>
      </c>
      <c r="AA1599" s="18">
        <f t="shared" si="4523"/>
        <v>0</v>
      </c>
      <c r="AB1599" s="18">
        <f t="shared" si="4523"/>
        <v>0</v>
      </c>
      <c r="AC1599" s="18">
        <f t="shared" si="4429"/>
        <v>80800</v>
      </c>
      <c r="AD1599" s="18">
        <f t="shared" si="4430"/>
        <v>70680</v>
      </c>
      <c r="AE1599" s="18">
        <f t="shared" si="4431"/>
        <v>209400</v>
      </c>
      <c r="AF1599" s="18">
        <f t="shared" si="4523"/>
        <v>7880</v>
      </c>
      <c r="AG1599" s="18">
        <f t="shared" si="4523"/>
        <v>0</v>
      </c>
      <c r="AH1599" s="18">
        <f t="shared" si="4523"/>
        <v>-209400</v>
      </c>
      <c r="AI1599" s="18">
        <f t="shared" si="4409"/>
        <v>88680</v>
      </c>
      <c r="AJ1599" s="18">
        <f t="shared" si="4410"/>
        <v>70680</v>
      </c>
      <c r="AK1599" s="18">
        <f t="shared" si="4411"/>
        <v>0</v>
      </c>
      <c r="AL1599" s="18">
        <f t="shared" si="4523"/>
        <v>0</v>
      </c>
      <c r="AM1599" s="18">
        <f t="shared" si="4412"/>
        <v>88680</v>
      </c>
      <c r="AN1599" s="18">
        <f t="shared" si="4523"/>
        <v>-7880</v>
      </c>
      <c r="AO1599" s="18">
        <f t="shared" si="4523"/>
        <v>0</v>
      </c>
      <c r="AP1599" s="18">
        <f t="shared" si="4523"/>
        <v>0</v>
      </c>
      <c r="AQ1599" s="18">
        <f t="shared" si="4355"/>
        <v>80800</v>
      </c>
      <c r="AR1599" s="18">
        <f t="shared" si="4356"/>
        <v>70680</v>
      </c>
      <c r="AS1599" s="18">
        <f t="shared" si="4357"/>
        <v>0</v>
      </c>
      <c r="AT1599" s="18">
        <f t="shared" si="4523"/>
        <v>0</v>
      </c>
      <c r="AU1599" s="18">
        <f t="shared" si="4523"/>
        <v>0</v>
      </c>
      <c r="AV1599" s="18">
        <f t="shared" si="4523"/>
        <v>0</v>
      </c>
      <c r="AW1599" s="18">
        <f t="shared" si="4358"/>
        <v>80800</v>
      </c>
      <c r="AX1599" s="18">
        <f t="shared" si="4359"/>
        <v>70680</v>
      </c>
      <c r="AY1599" s="18">
        <f t="shared" si="4360"/>
        <v>0</v>
      </c>
      <c r="AZ1599" s="18">
        <f t="shared" si="4523"/>
        <v>0</v>
      </c>
      <c r="BA1599" s="18">
        <f t="shared" si="4523"/>
        <v>0</v>
      </c>
      <c r="BB1599" s="18">
        <f t="shared" si="4523"/>
        <v>0</v>
      </c>
      <c r="BC1599" s="18">
        <f t="shared" si="4498"/>
        <v>80800</v>
      </c>
      <c r="BD1599" s="18">
        <f t="shared" si="4499"/>
        <v>70680</v>
      </c>
      <c r="BE1599" s="18">
        <f t="shared" si="4500"/>
        <v>0</v>
      </c>
      <c r="BF1599" s="18">
        <f t="shared" si="4523"/>
        <v>0</v>
      </c>
      <c r="BG1599" s="18">
        <f t="shared" si="4523"/>
        <v>0</v>
      </c>
      <c r="BH1599" s="18">
        <f t="shared" si="4523"/>
        <v>0</v>
      </c>
      <c r="BI1599" s="18">
        <f t="shared" si="4495"/>
        <v>80800</v>
      </c>
      <c r="BJ1599" s="18">
        <f t="shared" si="4496"/>
        <v>70680</v>
      </c>
      <c r="BK1599" s="18">
        <f t="shared" si="4497"/>
        <v>0</v>
      </c>
      <c r="BL1599" s="18">
        <f t="shared" si="4523"/>
        <v>-77822.784</v>
      </c>
      <c r="BM1599" s="18">
        <f t="shared" si="4523"/>
        <v>77822.784</v>
      </c>
      <c r="BN1599" s="18">
        <f t="shared" si="4523"/>
        <v>0</v>
      </c>
      <c r="BO1599" s="18">
        <f t="shared" si="4450"/>
        <v>2977.2160000000003</v>
      </c>
      <c r="BP1599" s="18">
        <f t="shared" si="4451"/>
        <v>148502.78399999999</v>
      </c>
      <c r="BQ1599" s="18">
        <f t="shared" si="4452"/>
        <v>0</v>
      </c>
      <c r="BR1599" s="18">
        <f t="shared" si="4523"/>
        <v>0</v>
      </c>
      <c r="BS1599" s="18">
        <f t="shared" si="4523"/>
        <v>0</v>
      </c>
      <c r="BT1599" s="18">
        <f t="shared" si="4523"/>
        <v>0</v>
      </c>
      <c r="BU1599" s="18">
        <f t="shared" si="4447"/>
        <v>2977.2160000000003</v>
      </c>
      <c r="BV1599" s="18">
        <f t="shared" si="4448"/>
        <v>148502.78399999999</v>
      </c>
      <c r="BW1599" s="18">
        <f t="shared" si="4449"/>
        <v>0</v>
      </c>
      <c r="BX1599" s="18">
        <f t="shared" si="4523"/>
        <v>0</v>
      </c>
      <c r="BY1599" s="18">
        <f t="shared" si="4523"/>
        <v>0</v>
      </c>
      <c r="BZ1599" s="18">
        <f t="shared" si="4523"/>
        <v>0</v>
      </c>
      <c r="CA1599" s="18">
        <f t="shared" si="4417"/>
        <v>2977.2160000000003</v>
      </c>
      <c r="CB1599" s="18">
        <f t="shared" si="4418"/>
        <v>148502.78399999999</v>
      </c>
      <c r="CC1599" s="18">
        <f t="shared" si="4419"/>
        <v>0</v>
      </c>
      <c r="CD1599" s="18">
        <f t="shared" si="4523"/>
        <v>0</v>
      </c>
      <c r="CE1599" s="27"/>
      <c r="CF1599" s="33"/>
    </row>
    <row r="1600" spans="1:84" ht="31.2" x14ac:dyDescent="0.3">
      <c r="A1600" s="41" t="s">
        <v>904</v>
      </c>
      <c r="B1600" s="39">
        <v>200</v>
      </c>
      <c r="C1600" s="41"/>
      <c r="D1600" s="41"/>
      <c r="E1600" s="14" t="s">
        <v>551</v>
      </c>
      <c r="F1600" s="18">
        <f t="shared" si="4521"/>
        <v>80800</v>
      </c>
      <c r="G1600" s="18">
        <f t="shared" si="4521"/>
        <v>70680</v>
      </c>
      <c r="H1600" s="18">
        <f t="shared" si="4521"/>
        <v>209400</v>
      </c>
      <c r="I1600" s="18">
        <f t="shared" si="4521"/>
        <v>0</v>
      </c>
      <c r="J1600" s="18">
        <f t="shared" si="4521"/>
        <v>0</v>
      </c>
      <c r="K1600" s="18">
        <f t="shared" si="4521"/>
        <v>0</v>
      </c>
      <c r="L1600" s="18">
        <f t="shared" si="4476"/>
        <v>80800</v>
      </c>
      <c r="M1600" s="18">
        <f t="shared" si="4477"/>
        <v>70680</v>
      </c>
      <c r="N1600" s="18">
        <f t="shared" si="4478"/>
        <v>209400</v>
      </c>
      <c r="O1600" s="18">
        <f t="shared" si="4522"/>
        <v>0</v>
      </c>
      <c r="P1600" s="18">
        <f t="shared" si="4522"/>
        <v>0</v>
      </c>
      <c r="Q1600" s="18">
        <f t="shared" si="4522"/>
        <v>0</v>
      </c>
      <c r="R1600" s="18">
        <f t="shared" si="4522"/>
        <v>0</v>
      </c>
      <c r="S1600" s="18">
        <f t="shared" si="4522"/>
        <v>0</v>
      </c>
      <c r="T1600" s="18">
        <f t="shared" si="4422"/>
        <v>80800</v>
      </c>
      <c r="U1600" s="18">
        <f t="shared" si="4423"/>
        <v>70680</v>
      </c>
      <c r="V1600" s="18">
        <f t="shared" si="4424"/>
        <v>209400</v>
      </c>
      <c r="W1600" s="18">
        <f t="shared" si="4523"/>
        <v>0</v>
      </c>
      <c r="X1600" s="18">
        <f t="shared" si="4523"/>
        <v>0</v>
      </c>
      <c r="Y1600" s="18">
        <f t="shared" si="4523"/>
        <v>0</v>
      </c>
      <c r="Z1600" s="18">
        <f t="shared" si="4523"/>
        <v>0</v>
      </c>
      <c r="AA1600" s="18">
        <f t="shared" si="4523"/>
        <v>0</v>
      </c>
      <c r="AB1600" s="18">
        <f t="shared" si="4523"/>
        <v>0</v>
      </c>
      <c r="AC1600" s="18">
        <f t="shared" si="4429"/>
        <v>80800</v>
      </c>
      <c r="AD1600" s="18">
        <f t="shared" si="4430"/>
        <v>70680</v>
      </c>
      <c r="AE1600" s="18">
        <f t="shared" si="4431"/>
        <v>209400</v>
      </c>
      <c r="AF1600" s="18">
        <f t="shared" si="4523"/>
        <v>7880</v>
      </c>
      <c r="AG1600" s="18">
        <f t="shared" si="4523"/>
        <v>0</v>
      </c>
      <c r="AH1600" s="18">
        <f t="shared" si="4523"/>
        <v>-209400</v>
      </c>
      <c r="AI1600" s="18">
        <f t="shared" si="4409"/>
        <v>88680</v>
      </c>
      <c r="AJ1600" s="18">
        <f t="shared" si="4410"/>
        <v>70680</v>
      </c>
      <c r="AK1600" s="18">
        <f t="shared" si="4411"/>
        <v>0</v>
      </c>
      <c r="AL1600" s="18">
        <f t="shared" si="4523"/>
        <v>0</v>
      </c>
      <c r="AM1600" s="18">
        <f t="shared" si="4412"/>
        <v>88680</v>
      </c>
      <c r="AN1600" s="18">
        <f t="shared" si="4523"/>
        <v>-7880</v>
      </c>
      <c r="AO1600" s="18">
        <f t="shared" si="4523"/>
        <v>0</v>
      </c>
      <c r="AP1600" s="18">
        <f t="shared" si="4523"/>
        <v>0</v>
      </c>
      <c r="AQ1600" s="18">
        <f t="shared" si="4355"/>
        <v>80800</v>
      </c>
      <c r="AR1600" s="18">
        <f t="shared" si="4356"/>
        <v>70680</v>
      </c>
      <c r="AS1600" s="18">
        <f t="shared" si="4357"/>
        <v>0</v>
      </c>
      <c r="AT1600" s="18">
        <f t="shared" si="4523"/>
        <v>0</v>
      </c>
      <c r="AU1600" s="18">
        <f t="shared" si="4523"/>
        <v>0</v>
      </c>
      <c r="AV1600" s="18">
        <f t="shared" si="4523"/>
        <v>0</v>
      </c>
      <c r="AW1600" s="18">
        <f t="shared" si="4358"/>
        <v>80800</v>
      </c>
      <c r="AX1600" s="18">
        <f t="shared" si="4359"/>
        <v>70680</v>
      </c>
      <c r="AY1600" s="18">
        <f t="shared" si="4360"/>
        <v>0</v>
      </c>
      <c r="AZ1600" s="18">
        <f t="shared" si="4523"/>
        <v>0</v>
      </c>
      <c r="BA1600" s="18">
        <f t="shared" si="4523"/>
        <v>0</v>
      </c>
      <c r="BB1600" s="18">
        <f t="shared" si="4523"/>
        <v>0</v>
      </c>
      <c r="BC1600" s="18">
        <f t="shared" si="4498"/>
        <v>80800</v>
      </c>
      <c r="BD1600" s="18">
        <f t="shared" si="4499"/>
        <v>70680</v>
      </c>
      <c r="BE1600" s="18">
        <f t="shared" si="4500"/>
        <v>0</v>
      </c>
      <c r="BF1600" s="18">
        <f t="shared" si="4523"/>
        <v>0</v>
      </c>
      <c r="BG1600" s="18">
        <f t="shared" si="4523"/>
        <v>0</v>
      </c>
      <c r="BH1600" s="18">
        <f t="shared" si="4523"/>
        <v>0</v>
      </c>
      <c r="BI1600" s="18">
        <f t="shared" si="4495"/>
        <v>80800</v>
      </c>
      <c r="BJ1600" s="18">
        <f t="shared" si="4496"/>
        <v>70680</v>
      </c>
      <c r="BK1600" s="18">
        <f t="shared" si="4497"/>
        <v>0</v>
      </c>
      <c r="BL1600" s="18">
        <f t="shared" si="4523"/>
        <v>-77822.784</v>
      </c>
      <c r="BM1600" s="18">
        <f t="shared" si="4523"/>
        <v>77822.784</v>
      </c>
      <c r="BN1600" s="18">
        <f t="shared" si="4523"/>
        <v>0</v>
      </c>
      <c r="BO1600" s="18">
        <f t="shared" si="4450"/>
        <v>2977.2160000000003</v>
      </c>
      <c r="BP1600" s="18">
        <f t="shared" si="4451"/>
        <v>148502.78399999999</v>
      </c>
      <c r="BQ1600" s="18">
        <f t="shared" si="4452"/>
        <v>0</v>
      </c>
      <c r="BR1600" s="18">
        <f t="shared" si="4523"/>
        <v>0</v>
      </c>
      <c r="BS1600" s="18">
        <f t="shared" si="4523"/>
        <v>0</v>
      </c>
      <c r="BT1600" s="18">
        <f t="shared" si="4523"/>
        <v>0</v>
      </c>
      <c r="BU1600" s="18">
        <f t="shared" si="4447"/>
        <v>2977.2160000000003</v>
      </c>
      <c r="BV1600" s="18">
        <f t="shared" si="4448"/>
        <v>148502.78399999999</v>
      </c>
      <c r="BW1600" s="18">
        <f t="shared" si="4449"/>
        <v>0</v>
      </c>
      <c r="BX1600" s="18">
        <f t="shared" si="4523"/>
        <v>0</v>
      </c>
      <c r="BY1600" s="18">
        <f t="shared" si="4523"/>
        <v>0</v>
      </c>
      <c r="BZ1600" s="18">
        <f t="shared" si="4523"/>
        <v>0</v>
      </c>
      <c r="CA1600" s="18">
        <f t="shared" si="4417"/>
        <v>2977.2160000000003</v>
      </c>
      <c r="CB1600" s="18">
        <f t="shared" si="4418"/>
        <v>148502.78399999999</v>
      </c>
      <c r="CC1600" s="18">
        <f t="shared" si="4419"/>
        <v>0</v>
      </c>
      <c r="CD1600" s="18">
        <f t="shared" si="4523"/>
        <v>0</v>
      </c>
      <c r="CE1600" s="27"/>
      <c r="CF1600" s="33"/>
    </row>
    <row r="1601" spans="1:84" ht="46.8" x14ac:dyDescent="0.3">
      <c r="A1601" s="41" t="s">
        <v>904</v>
      </c>
      <c r="B1601" s="39">
        <v>240</v>
      </c>
      <c r="C1601" s="41"/>
      <c r="D1601" s="41"/>
      <c r="E1601" s="14" t="s">
        <v>559</v>
      </c>
      <c r="F1601" s="18">
        <f t="shared" si="4521"/>
        <v>80800</v>
      </c>
      <c r="G1601" s="18">
        <f t="shared" si="4521"/>
        <v>70680</v>
      </c>
      <c r="H1601" s="18">
        <f t="shared" si="4521"/>
        <v>209400</v>
      </c>
      <c r="I1601" s="18">
        <f t="shared" si="4521"/>
        <v>0</v>
      </c>
      <c r="J1601" s="18">
        <f t="shared" si="4521"/>
        <v>0</v>
      </c>
      <c r="K1601" s="18">
        <f t="shared" si="4521"/>
        <v>0</v>
      </c>
      <c r="L1601" s="18">
        <f t="shared" si="4476"/>
        <v>80800</v>
      </c>
      <c r="M1601" s="18">
        <f t="shared" si="4477"/>
        <v>70680</v>
      </c>
      <c r="N1601" s="18">
        <f t="shared" si="4478"/>
        <v>209400</v>
      </c>
      <c r="O1601" s="18">
        <f t="shared" si="4522"/>
        <v>0</v>
      </c>
      <c r="P1601" s="18">
        <f t="shared" si="4522"/>
        <v>0</v>
      </c>
      <c r="Q1601" s="18">
        <f t="shared" si="4522"/>
        <v>0</v>
      </c>
      <c r="R1601" s="18">
        <f t="shared" si="4522"/>
        <v>0</v>
      </c>
      <c r="S1601" s="18">
        <f t="shared" si="4522"/>
        <v>0</v>
      </c>
      <c r="T1601" s="18">
        <f t="shared" si="4422"/>
        <v>80800</v>
      </c>
      <c r="U1601" s="18">
        <f t="shared" si="4423"/>
        <v>70680</v>
      </c>
      <c r="V1601" s="18">
        <f t="shared" si="4424"/>
        <v>209400</v>
      </c>
      <c r="W1601" s="18">
        <f t="shared" si="4523"/>
        <v>0</v>
      </c>
      <c r="X1601" s="18">
        <f t="shared" si="4523"/>
        <v>0</v>
      </c>
      <c r="Y1601" s="18">
        <f t="shared" si="4523"/>
        <v>0</v>
      </c>
      <c r="Z1601" s="18">
        <f t="shared" si="4523"/>
        <v>0</v>
      </c>
      <c r="AA1601" s="18">
        <f t="shared" si="4523"/>
        <v>0</v>
      </c>
      <c r="AB1601" s="18">
        <f t="shared" si="4523"/>
        <v>0</v>
      </c>
      <c r="AC1601" s="18">
        <f t="shared" si="4429"/>
        <v>80800</v>
      </c>
      <c r="AD1601" s="18">
        <f t="shared" si="4430"/>
        <v>70680</v>
      </c>
      <c r="AE1601" s="18">
        <f t="shared" si="4431"/>
        <v>209400</v>
      </c>
      <c r="AF1601" s="18">
        <f t="shared" si="4523"/>
        <v>7880</v>
      </c>
      <c r="AG1601" s="18">
        <f t="shared" si="4523"/>
        <v>0</v>
      </c>
      <c r="AH1601" s="18">
        <f t="shared" si="4523"/>
        <v>-209400</v>
      </c>
      <c r="AI1601" s="18">
        <f t="shared" si="4409"/>
        <v>88680</v>
      </c>
      <c r="AJ1601" s="18">
        <f t="shared" si="4410"/>
        <v>70680</v>
      </c>
      <c r="AK1601" s="18">
        <f t="shared" si="4411"/>
        <v>0</v>
      </c>
      <c r="AL1601" s="18">
        <f t="shared" si="4523"/>
        <v>0</v>
      </c>
      <c r="AM1601" s="18">
        <f t="shared" si="4412"/>
        <v>88680</v>
      </c>
      <c r="AN1601" s="18">
        <f t="shared" si="4523"/>
        <v>-7880</v>
      </c>
      <c r="AO1601" s="18">
        <f t="shared" si="4523"/>
        <v>0</v>
      </c>
      <c r="AP1601" s="18">
        <f t="shared" si="4523"/>
        <v>0</v>
      </c>
      <c r="AQ1601" s="18">
        <f t="shared" si="4355"/>
        <v>80800</v>
      </c>
      <c r="AR1601" s="18">
        <f t="shared" si="4356"/>
        <v>70680</v>
      </c>
      <c r="AS1601" s="18">
        <f t="shared" si="4357"/>
        <v>0</v>
      </c>
      <c r="AT1601" s="18">
        <f t="shared" si="4523"/>
        <v>0</v>
      </c>
      <c r="AU1601" s="18">
        <f t="shared" si="4523"/>
        <v>0</v>
      </c>
      <c r="AV1601" s="18">
        <f t="shared" si="4523"/>
        <v>0</v>
      </c>
      <c r="AW1601" s="18">
        <f t="shared" si="4358"/>
        <v>80800</v>
      </c>
      <c r="AX1601" s="18">
        <f t="shared" si="4359"/>
        <v>70680</v>
      </c>
      <c r="AY1601" s="18">
        <f t="shared" si="4360"/>
        <v>0</v>
      </c>
      <c r="AZ1601" s="18">
        <f t="shared" si="4523"/>
        <v>0</v>
      </c>
      <c r="BA1601" s="18">
        <f t="shared" si="4523"/>
        <v>0</v>
      </c>
      <c r="BB1601" s="18">
        <f t="shared" si="4523"/>
        <v>0</v>
      </c>
      <c r="BC1601" s="18">
        <f t="shared" si="4498"/>
        <v>80800</v>
      </c>
      <c r="BD1601" s="18">
        <f t="shared" si="4499"/>
        <v>70680</v>
      </c>
      <c r="BE1601" s="18">
        <f t="shared" si="4500"/>
        <v>0</v>
      </c>
      <c r="BF1601" s="18">
        <f t="shared" si="4523"/>
        <v>0</v>
      </c>
      <c r="BG1601" s="18">
        <f t="shared" si="4523"/>
        <v>0</v>
      </c>
      <c r="BH1601" s="18">
        <f t="shared" si="4523"/>
        <v>0</v>
      </c>
      <c r="BI1601" s="18">
        <f t="shared" si="4495"/>
        <v>80800</v>
      </c>
      <c r="BJ1601" s="18">
        <f t="shared" si="4496"/>
        <v>70680</v>
      </c>
      <c r="BK1601" s="18">
        <f t="shared" si="4497"/>
        <v>0</v>
      </c>
      <c r="BL1601" s="18">
        <f t="shared" si="4523"/>
        <v>-77822.784</v>
      </c>
      <c r="BM1601" s="18">
        <f t="shared" si="4523"/>
        <v>77822.784</v>
      </c>
      <c r="BN1601" s="18">
        <f t="shared" si="4523"/>
        <v>0</v>
      </c>
      <c r="BO1601" s="18">
        <f t="shared" si="4450"/>
        <v>2977.2160000000003</v>
      </c>
      <c r="BP1601" s="18">
        <f t="shared" si="4451"/>
        <v>148502.78399999999</v>
      </c>
      <c r="BQ1601" s="18">
        <f t="shared" si="4452"/>
        <v>0</v>
      </c>
      <c r="BR1601" s="18">
        <f t="shared" si="4523"/>
        <v>0</v>
      </c>
      <c r="BS1601" s="18">
        <f t="shared" si="4523"/>
        <v>0</v>
      </c>
      <c r="BT1601" s="18">
        <f t="shared" si="4523"/>
        <v>0</v>
      </c>
      <c r="BU1601" s="18">
        <f t="shared" si="4447"/>
        <v>2977.2160000000003</v>
      </c>
      <c r="BV1601" s="18">
        <f t="shared" si="4448"/>
        <v>148502.78399999999</v>
      </c>
      <c r="BW1601" s="18">
        <f t="shared" si="4449"/>
        <v>0</v>
      </c>
      <c r="BX1601" s="18">
        <f t="shared" si="4523"/>
        <v>0</v>
      </c>
      <c r="BY1601" s="18">
        <f t="shared" si="4523"/>
        <v>0</v>
      </c>
      <c r="BZ1601" s="18">
        <f t="shared" si="4523"/>
        <v>0</v>
      </c>
      <c r="CA1601" s="18">
        <f t="shared" si="4417"/>
        <v>2977.2160000000003</v>
      </c>
      <c r="CB1601" s="18">
        <f t="shared" si="4418"/>
        <v>148502.78399999999</v>
      </c>
      <c r="CC1601" s="18">
        <f t="shared" si="4419"/>
        <v>0</v>
      </c>
      <c r="CD1601" s="18">
        <f t="shared" si="4523"/>
        <v>0</v>
      </c>
      <c r="CE1601" s="27"/>
      <c r="CF1601" s="33"/>
    </row>
    <row r="1602" spans="1:84" x14ac:dyDescent="0.3">
      <c r="A1602" s="41" t="s">
        <v>904</v>
      </c>
      <c r="B1602" s="39">
        <v>240</v>
      </c>
      <c r="C1602" s="41" t="s">
        <v>198</v>
      </c>
      <c r="D1602" s="41" t="s">
        <v>19</v>
      </c>
      <c r="E1602" s="14" t="s">
        <v>527</v>
      </c>
      <c r="F1602" s="23">
        <v>80800</v>
      </c>
      <c r="G1602" s="23">
        <v>70680</v>
      </c>
      <c r="H1602" s="23">
        <v>209400</v>
      </c>
      <c r="I1602" s="18"/>
      <c r="J1602" s="18"/>
      <c r="K1602" s="18"/>
      <c r="L1602" s="18">
        <f t="shared" si="4476"/>
        <v>80800</v>
      </c>
      <c r="M1602" s="18">
        <f t="shared" si="4477"/>
        <v>70680</v>
      </c>
      <c r="N1602" s="18">
        <f t="shared" si="4478"/>
        <v>209400</v>
      </c>
      <c r="O1602" s="18"/>
      <c r="P1602" s="18"/>
      <c r="Q1602" s="18"/>
      <c r="R1602" s="18"/>
      <c r="S1602" s="18"/>
      <c r="T1602" s="18">
        <f t="shared" si="4422"/>
        <v>80800</v>
      </c>
      <c r="U1602" s="18">
        <f t="shared" si="4423"/>
        <v>70680</v>
      </c>
      <c r="V1602" s="18">
        <f t="shared" si="4424"/>
        <v>209400</v>
      </c>
      <c r="W1602" s="18"/>
      <c r="X1602" s="18"/>
      <c r="Y1602" s="18"/>
      <c r="Z1602" s="18"/>
      <c r="AA1602" s="18"/>
      <c r="AB1602" s="18"/>
      <c r="AC1602" s="18">
        <f t="shared" si="4429"/>
        <v>80800</v>
      </c>
      <c r="AD1602" s="18">
        <f t="shared" si="4430"/>
        <v>70680</v>
      </c>
      <c r="AE1602" s="18">
        <f t="shared" si="4431"/>
        <v>209400</v>
      </c>
      <c r="AF1602" s="18">
        <v>7880</v>
      </c>
      <c r="AG1602" s="18"/>
      <c r="AH1602" s="18">
        <v>-209400</v>
      </c>
      <c r="AI1602" s="18">
        <f t="shared" si="4409"/>
        <v>88680</v>
      </c>
      <c r="AJ1602" s="18">
        <f t="shared" si="4410"/>
        <v>70680</v>
      </c>
      <c r="AK1602" s="18">
        <f t="shared" si="4411"/>
        <v>0</v>
      </c>
      <c r="AL1602" s="18"/>
      <c r="AM1602" s="18">
        <f t="shared" si="4412"/>
        <v>88680</v>
      </c>
      <c r="AN1602" s="18">
        <v>-7880</v>
      </c>
      <c r="AO1602" s="18"/>
      <c r="AP1602" s="18"/>
      <c r="AQ1602" s="18">
        <f t="shared" si="4355"/>
        <v>80800</v>
      </c>
      <c r="AR1602" s="18">
        <f t="shared" si="4356"/>
        <v>70680</v>
      </c>
      <c r="AS1602" s="18">
        <f t="shared" si="4357"/>
        <v>0</v>
      </c>
      <c r="AT1602" s="18"/>
      <c r="AU1602" s="18"/>
      <c r="AV1602" s="18"/>
      <c r="AW1602" s="18">
        <f t="shared" si="4358"/>
        <v>80800</v>
      </c>
      <c r="AX1602" s="18">
        <f t="shared" si="4359"/>
        <v>70680</v>
      </c>
      <c r="AY1602" s="18">
        <f t="shared" si="4360"/>
        <v>0</v>
      </c>
      <c r="AZ1602" s="18"/>
      <c r="BA1602" s="18"/>
      <c r="BB1602" s="18"/>
      <c r="BC1602" s="18">
        <f t="shared" si="4498"/>
        <v>80800</v>
      </c>
      <c r="BD1602" s="18">
        <f t="shared" si="4499"/>
        <v>70680</v>
      </c>
      <c r="BE1602" s="18">
        <f t="shared" si="4500"/>
        <v>0</v>
      </c>
      <c r="BF1602" s="18"/>
      <c r="BG1602" s="18"/>
      <c r="BH1602" s="18"/>
      <c r="BI1602" s="18">
        <f t="shared" si="4495"/>
        <v>80800</v>
      </c>
      <c r="BJ1602" s="18">
        <f t="shared" si="4496"/>
        <v>70680</v>
      </c>
      <c r="BK1602" s="18">
        <f t="shared" si="4497"/>
        <v>0</v>
      </c>
      <c r="BL1602" s="18">
        <v>-77822.784</v>
      </c>
      <c r="BM1602" s="18">
        <v>77822.784</v>
      </c>
      <c r="BN1602" s="18"/>
      <c r="BO1602" s="18">
        <f t="shared" si="4450"/>
        <v>2977.2160000000003</v>
      </c>
      <c r="BP1602" s="18">
        <f t="shared" si="4451"/>
        <v>148502.78399999999</v>
      </c>
      <c r="BQ1602" s="18">
        <f t="shared" si="4452"/>
        <v>0</v>
      </c>
      <c r="BR1602" s="18"/>
      <c r="BS1602" s="18"/>
      <c r="BT1602" s="18"/>
      <c r="BU1602" s="18">
        <f t="shared" si="4447"/>
        <v>2977.2160000000003</v>
      </c>
      <c r="BV1602" s="18">
        <f t="shared" si="4448"/>
        <v>148502.78399999999</v>
      </c>
      <c r="BW1602" s="18">
        <f t="shared" si="4449"/>
        <v>0</v>
      </c>
      <c r="BX1602" s="18"/>
      <c r="BY1602" s="18"/>
      <c r="BZ1602" s="18"/>
      <c r="CA1602" s="18">
        <f t="shared" si="4417"/>
        <v>2977.2160000000003</v>
      </c>
      <c r="CB1602" s="18">
        <f t="shared" si="4418"/>
        <v>148502.78399999999</v>
      </c>
      <c r="CC1602" s="18">
        <f t="shared" si="4419"/>
        <v>0</v>
      </c>
      <c r="CD1602" s="18"/>
      <c r="CE1602" s="27"/>
      <c r="CF1602" s="33"/>
    </row>
    <row r="1603" spans="1:84" x14ac:dyDescent="0.3">
      <c r="A1603" s="19" t="s">
        <v>906</v>
      </c>
      <c r="B1603" s="39"/>
      <c r="C1603" s="41"/>
      <c r="D1603" s="41"/>
      <c r="E1603" s="14" t="s">
        <v>900</v>
      </c>
      <c r="F1603" s="18">
        <f t="shared" ref="F1603:K1605" si="4524">F1604</f>
        <v>532361.80000000005</v>
      </c>
      <c r="G1603" s="18">
        <f t="shared" si="4524"/>
        <v>553661.20000000007</v>
      </c>
      <c r="H1603" s="18">
        <f t="shared" si="4524"/>
        <v>44234</v>
      </c>
      <c r="I1603" s="18">
        <f t="shared" si="4524"/>
        <v>0</v>
      </c>
      <c r="J1603" s="18">
        <f t="shared" si="4524"/>
        <v>0</v>
      </c>
      <c r="K1603" s="18">
        <f t="shared" si="4524"/>
        <v>0</v>
      </c>
      <c r="L1603" s="18">
        <f t="shared" si="4476"/>
        <v>532361.80000000005</v>
      </c>
      <c r="M1603" s="18">
        <f t="shared" si="4477"/>
        <v>553661.20000000007</v>
      </c>
      <c r="N1603" s="18">
        <f t="shared" si="4478"/>
        <v>44234</v>
      </c>
      <c r="O1603" s="18">
        <f t="shared" ref="O1603:S1605" si="4525">O1604</f>
        <v>3300</v>
      </c>
      <c r="P1603" s="18">
        <f t="shared" si="4525"/>
        <v>32677.599999999999</v>
      </c>
      <c r="Q1603" s="18">
        <f t="shared" si="4525"/>
        <v>-44234</v>
      </c>
      <c r="R1603" s="18">
        <f t="shared" si="4525"/>
        <v>0</v>
      </c>
      <c r="S1603" s="18">
        <f t="shared" si="4525"/>
        <v>0</v>
      </c>
      <c r="T1603" s="18">
        <f t="shared" si="4422"/>
        <v>535661.80000000005</v>
      </c>
      <c r="U1603" s="18">
        <f t="shared" si="4423"/>
        <v>586338.80000000005</v>
      </c>
      <c r="V1603" s="18">
        <f t="shared" si="4424"/>
        <v>0</v>
      </c>
      <c r="W1603" s="18">
        <f t="shared" ref="W1603:CD1605" si="4526">W1604</f>
        <v>0</v>
      </c>
      <c r="X1603" s="18">
        <f t="shared" si="4526"/>
        <v>0</v>
      </c>
      <c r="Y1603" s="18">
        <f t="shared" si="4526"/>
        <v>0</v>
      </c>
      <c r="Z1603" s="18">
        <f t="shared" si="4526"/>
        <v>0</v>
      </c>
      <c r="AA1603" s="18">
        <f t="shared" si="4526"/>
        <v>0</v>
      </c>
      <c r="AB1603" s="18">
        <f t="shared" si="4526"/>
        <v>0</v>
      </c>
      <c r="AC1603" s="18">
        <f t="shared" si="4429"/>
        <v>535661.80000000005</v>
      </c>
      <c r="AD1603" s="18">
        <f t="shared" si="4430"/>
        <v>586338.80000000005</v>
      </c>
      <c r="AE1603" s="18">
        <f t="shared" si="4431"/>
        <v>0</v>
      </c>
      <c r="AF1603" s="18">
        <f t="shared" si="4526"/>
        <v>-33210.031000000003</v>
      </c>
      <c r="AG1603" s="18">
        <f t="shared" si="4526"/>
        <v>60000</v>
      </c>
      <c r="AH1603" s="18">
        <f t="shared" si="4526"/>
        <v>0</v>
      </c>
      <c r="AI1603" s="18">
        <f t="shared" si="4409"/>
        <v>502451.76900000003</v>
      </c>
      <c r="AJ1603" s="18">
        <f t="shared" si="4410"/>
        <v>646338.80000000005</v>
      </c>
      <c r="AK1603" s="18">
        <f t="shared" si="4411"/>
        <v>0</v>
      </c>
      <c r="AL1603" s="18">
        <f t="shared" si="4526"/>
        <v>0</v>
      </c>
      <c r="AM1603" s="18">
        <f t="shared" si="4412"/>
        <v>502451.76900000003</v>
      </c>
      <c r="AN1603" s="18">
        <f t="shared" si="4526"/>
        <v>0</v>
      </c>
      <c r="AO1603" s="18">
        <f t="shared" si="4526"/>
        <v>0</v>
      </c>
      <c r="AP1603" s="18">
        <f t="shared" si="4526"/>
        <v>0</v>
      </c>
      <c r="AQ1603" s="18">
        <f t="shared" si="4355"/>
        <v>502451.76900000003</v>
      </c>
      <c r="AR1603" s="18">
        <f t="shared" si="4356"/>
        <v>646338.80000000005</v>
      </c>
      <c r="AS1603" s="18">
        <f t="shared" si="4357"/>
        <v>0</v>
      </c>
      <c r="AT1603" s="18">
        <f t="shared" si="4526"/>
        <v>0</v>
      </c>
      <c r="AU1603" s="18">
        <f t="shared" si="4526"/>
        <v>0</v>
      </c>
      <c r="AV1603" s="18">
        <f t="shared" si="4526"/>
        <v>0</v>
      </c>
      <c r="AW1603" s="18">
        <f t="shared" si="4358"/>
        <v>502451.76900000003</v>
      </c>
      <c r="AX1603" s="18">
        <f t="shared" si="4359"/>
        <v>646338.80000000005</v>
      </c>
      <c r="AY1603" s="18">
        <f t="shared" si="4360"/>
        <v>0</v>
      </c>
      <c r="AZ1603" s="18">
        <f t="shared" si="4526"/>
        <v>0</v>
      </c>
      <c r="BA1603" s="18">
        <f t="shared" si="4526"/>
        <v>0</v>
      </c>
      <c r="BB1603" s="18">
        <f t="shared" si="4526"/>
        <v>0</v>
      </c>
      <c r="BC1603" s="18">
        <f t="shared" si="4498"/>
        <v>502451.76900000003</v>
      </c>
      <c r="BD1603" s="18">
        <f t="shared" si="4499"/>
        <v>646338.80000000005</v>
      </c>
      <c r="BE1603" s="18">
        <f t="shared" si="4500"/>
        <v>0</v>
      </c>
      <c r="BF1603" s="18">
        <f t="shared" si="4526"/>
        <v>0</v>
      </c>
      <c r="BG1603" s="18">
        <f t="shared" si="4526"/>
        <v>0</v>
      </c>
      <c r="BH1603" s="18">
        <f t="shared" si="4526"/>
        <v>0</v>
      </c>
      <c r="BI1603" s="18">
        <f t="shared" si="4495"/>
        <v>502451.76900000003</v>
      </c>
      <c r="BJ1603" s="18">
        <f t="shared" si="4496"/>
        <v>646338.80000000005</v>
      </c>
      <c r="BK1603" s="18">
        <f t="shared" si="4497"/>
        <v>0</v>
      </c>
      <c r="BL1603" s="18">
        <f t="shared" si="4526"/>
        <v>0</v>
      </c>
      <c r="BM1603" s="18">
        <f t="shared" si="4526"/>
        <v>0</v>
      </c>
      <c r="BN1603" s="18">
        <f t="shared" si="4526"/>
        <v>0</v>
      </c>
      <c r="BO1603" s="18">
        <f t="shared" si="4450"/>
        <v>502451.76900000003</v>
      </c>
      <c r="BP1603" s="18">
        <f t="shared" si="4451"/>
        <v>646338.80000000005</v>
      </c>
      <c r="BQ1603" s="18">
        <f t="shared" si="4452"/>
        <v>0</v>
      </c>
      <c r="BR1603" s="18">
        <f t="shared" si="4526"/>
        <v>0</v>
      </c>
      <c r="BS1603" s="18">
        <f t="shared" si="4526"/>
        <v>0</v>
      </c>
      <c r="BT1603" s="18">
        <f t="shared" si="4526"/>
        <v>0</v>
      </c>
      <c r="BU1603" s="18">
        <f t="shared" si="4447"/>
        <v>502451.76900000003</v>
      </c>
      <c r="BV1603" s="18">
        <f t="shared" si="4448"/>
        <v>646338.80000000005</v>
      </c>
      <c r="BW1603" s="18">
        <f t="shared" si="4449"/>
        <v>0</v>
      </c>
      <c r="BX1603" s="18">
        <f t="shared" si="4526"/>
        <v>0</v>
      </c>
      <c r="BY1603" s="18">
        <f t="shared" si="4526"/>
        <v>0</v>
      </c>
      <c r="BZ1603" s="18">
        <f t="shared" si="4526"/>
        <v>0</v>
      </c>
      <c r="CA1603" s="18">
        <f t="shared" si="4417"/>
        <v>502451.76900000003</v>
      </c>
      <c r="CB1603" s="18">
        <f t="shared" si="4418"/>
        <v>646338.80000000005</v>
      </c>
      <c r="CC1603" s="18">
        <f t="shared" si="4419"/>
        <v>0</v>
      </c>
      <c r="CD1603" s="18">
        <f t="shared" si="4526"/>
        <v>0</v>
      </c>
      <c r="CE1603" s="27"/>
      <c r="CF1603" s="33"/>
    </row>
    <row r="1604" spans="1:84" ht="31.2" x14ac:dyDescent="0.3">
      <c r="A1604" s="19" t="s">
        <v>906</v>
      </c>
      <c r="B1604" s="39">
        <v>200</v>
      </c>
      <c r="C1604" s="41"/>
      <c r="D1604" s="41"/>
      <c r="E1604" s="14" t="s">
        <v>551</v>
      </c>
      <c r="F1604" s="18">
        <f t="shared" si="4524"/>
        <v>532361.80000000005</v>
      </c>
      <c r="G1604" s="18">
        <f t="shared" si="4524"/>
        <v>553661.20000000007</v>
      </c>
      <c r="H1604" s="18">
        <f t="shared" si="4524"/>
        <v>44234</v>
      </c>
      <c r="I1604" s="18">
        <f t="shared" si="4524"/>
        <v>0</v>
      </c>
      <c r="J1604" s="18">
        <f t="shared" si="4524"/>
        <v>0</v>
      </c>
      <c r="K1604" s="18">
        <f t="shared" si="4524"/>
        <v>0</v>
      </c>
      <c r="L1604" s="18">
        <f t="shared" si="4476"/>
        <v>532361.80000000005</v>
      </c>
      <c r="M1604" s="18">
        <f t="shared" si="4477"/>
        <v>553661.20000000007</v>
      </c>
      <c r="N1604" s="18">
        <f t="shared" si="4478"/>
        <v>44234</v>
      </c>
      <c r="O1604" s="18">
        <f t="shared" si="4525"/>
        <v>3300</v>
      </c>
      <c r="P1604" s="18">
        <f t="shared" si="4525"/>
        <v>32677.599999999999</v>
      </c>
      <c r="Q1604" s="18">
        <f t="shared" si="4525"/>
        <v>-44234</v>
      </c>
      <c r="R1604" s="18">
        <f t="shared" si="4525"/>
        <v>0</v>
      </c>
      <c r="S1604" s="18">
        <f t="shared" si="4525"/>
        <v>0</v>
      </c>
      <c r="T1604" s="18">
        <f t="shared" si="4422"/>
        <v>535661.80000000005</v>
      </c>
      <c r="U1604" s="18">
        <f t="shared" si="4423"/>
        <v>586338.80000000005</v>
      </c>
      <c r="V1604" s="18">
        <f t="shared" si="4424"/>
        <v>0</v>
      </c>
      <c r="W1604" s="18">
        <f t="shared" si="4526"/>
        <v>0</v>
      </c>
      <c r="X1604" s="18">
        <f t="shared" si="4526"/>
        <v>0</v>
      </c>
      <c r="Y1604" s="18">
        <f t="shared" si="4526"/>
        <v>0</v>
      </c>
      <c r="Z1604" s="18">
        <f t="shared" si="4526"/>
        <v>0</v>
      </c>
      <c r="AA1604" s="18">
        <f t="shared" si="4526"/>
        <v>0</v>
      </c>
      <c r="AB1604" s="18">
        <f t="shared" si="4526"/>
        <v>0</v>
      </c>
      <c r="AC1604" s="18">
        <f t="shared" si="4429"/>
        <v>535661.80000000005</v>
      </c>
      <c r="AD1604" s="18">
        <f t="shared" si="4430"/>
        <v>586338.80000000005</v>
      </c>
      <c r="AE1604" s="18">
        <f t="shared" si="4431"/>
        <v>0</v>
      </c>
      <c r="AF1604" s="18">
        <f t="shared" si="4526"/>
        <v>-33210.031000000003</v>
      </c>
      <c r="AG1604" s="18">
        <f t="shared" si="4526"/>
        <v>60000</v>
      </c>
      <c r="AH1604" s="18">
        <f t="shared" si="4526"/>
        <v>0</v>
      </c>
      <c r="AI1604" s="18">
        <f t="shared" si="4409"/>
        <v>502451.76900000003</v>
      </c>
      <c r="AJ1604" s="18">
        <f t="shared" si="4410"/>
        <v>646338.80000000005</v>
      </c>
      <c r="AK1604" s="18">
        <f t="shared" si="4411"/>
        <v>0</v>
      </c>
      <c r="AL1604" s="18">
        <f t="shared" si="4526"/>
        <v>0</v>
      </c>
      <c r="AM1604" s="18">
        <f t="shared" si="4412"/>
        <v>502451.76900000003</v>
      </c>
      <c r="AN1604" s="18">
        <f t="shared" si="4526"/>
        <v>0</v>
      </c>
      <c r="AO1604" s="18">
        <f t="shared" si="4526"/>
        <v>0</v>
      </c>
      <c r="AP1604" s="18">
        <f t="shared" si="4526"/>
        <v>0</v>
      </c>
      <c r="AQ1604" s="18">
        <f t="shared" ref="AQ1604:AQ1667" si="4527">AM1604+AN1604</f>
        <v>502451.76900000003</v>
      </c>
      <c r="AR1604" s="18">
        <f t="shared" ref="AR1604:AR1667" si="4528">AJ1604+AO1604</f>
        <v>646338.80000000005</v>
      </c>
      <c r="AS1604" s="18">
        <f t="shared" ref="AS1604:AS1667" si="4529">AK1604+AP1604</f>
        <v>0</v>
      </c>
      <c r="AT1604" s="18">
        <f t="shared" si="4526"/>
        <v>0</v>
      </c>
      <c r="AU1604" s="18">
        <f t="shared" si="4526"/>
        <v>0</v>
      </c>
      <c r="AV1604" s="18">
        <f t="shared" si="4526"/>
        <v>0</v>
      </c>
      <c r="AW1604" s="18">
        <f t="shared" ref="AW1604:AW1667" si="4530">AQ1604+AT1604</f>
        <v>502451.76900000003</v>
      </c>
      <c r="AX1604" s="18">
        <f t="shared" ref="AX1604:AX1667" si="4531">AR1604+AU1604</f>
        <v>646338.80000000005</v>
      </c>
      <c r="AY1604" s="18">
        <f t="shared" ref="AY1604:AY1667" si="4532">AS1604+AV1604</f>
        <v>0</v>
      </c>
      <c r="AZ1604" s="18">
        <f t="shared" si="4526"/>
        <v>0</v>
      </c>
      <c r="BA1604" s="18">
        <f t="shared" si="4526"/>
        <v>0</v>
      </c>
      <c r="BB1604" s="18">
        <f t="shared" si="4526"/>
        <v>0</v>
      </c>
      <c r="BC1604" s="18">
        <f t="shared" si="4498"/>
        <v>502451.76900000003</v>
      </c>
      <c r="BD1604" s="18">
        <f t="shared" si="4499"/>
        <v>646338.80000000005</v>
      </c>
      <c r="BE1604" s="18">
        <f t="shared" si="4500"/>
        <v>0</v>
      </c>
      <c r="BF1604" s="18">
        <f t="shared" si="4526"/>
        <v>0</v>
      </c>
      <c r="BG1604" s="18">
        <f t="shared" si="4526"/>
        <v>0</v>
      </c>
      <c r="BH1604" s="18">
        <f t="shared" si="4526"/>
        <v>0</v>
      </c>
      <c r="BI1604" s="18">
        <f t="shared" si="4495"/>
        <v>502451.76900000003</v>
      </c>
      <c r="BJ1604" s="18">
        <f t="shared" si="4496"/>
        <v>646338.80000000005</v>
      </c>
      <c r="BK1604" s="18">
        <f t="shared" si="4497"/>
        <v>0</v>
      </c>
      <c r="BL1604" s="18">
        <f t="shared" si="4526"/>
        <v>0</v>
      </c>
      <c r="BM1604" s="18">
        <f t="shared" si="4526"/>
        <v>0</v>
      </c>
      <c r="BN1604" s="18">
        <f t="shared" si="4526"/>
        <v>0</v>
      </c>
      <c r="BO1604" s="18">
        <f t="shared" si="4450"/>
        <v>502451.76900000003</v>
      </c>
      <c r="BP1604" s="18">
        <f t="shared" si="4451"/>
        <v>646338.80000000005</v>
      </c>
      <c r="BQ1604" s="18">
        <f t="shared" si="4452"/>
        <v>0</v>
      </c>
      <c r="BR1604" s="18">
        <f t="shared" si="4526"/>
        <v>0</v>
      </c>
      <c r="BS1604" s="18">
        <f t="shared" si="4526"/>
        <v>0</v>
      </c>
      <c r="BT1604" s="18">
        <f t="shared" si="4526"/>
        <v>0</v>
      </c>
      <c r="BU1604" s="18">
        <f t="shared" si="4447"/>
        <v>502451.76900000003</v>
      </c>
      <c r="BV1604" s="18">
        <f t="shared" si="4448"/>
        <v>646338.80000000005</v>
      </c>
      <c r="BW1604" s="18">
        <f t="shared" si="4449"/>
        <v>0</v>
      </c>
      <c r="BX1604" s="18">
        <f t="shared" si="4526"/>
        <v>0</v>
      </c>
      <c r="BY1604" s="18">
        <f t="shared" si="4526"/>
        <v>0</v>
      </c>
      <c r="BZ1604" s="18">
        <f t="shared" si="4526"/>
        <v>0</v>
      </c>
      <c r="CA1604" s="18">
        <f t="shared" si="4417"/>
        <v>502451.76900000003</v>
      </c>
      <c r="CB1604" s="18">
        <f t="shared" si="4418"/>
        <v>646338.80000000005</v>
      </c>
      <c r="CC1604" s="18">
        <f t="shared" si="4419"/>
        <v>0</v>
      </c>
      <c r="CD1604" s="18">
        <f t="shared" si="4526"/>
        <v>0</v>
      </c>
      <c r="CE1604" s="27"/>
      <c r="CF1604" s="33"/>
    </row>
    <row r="1605" spans="1:84" ht="46.8" x14ac:dyDescent="0.3">
      <c r="A1605" s="19" t="s">
        <v>906</v>
      </c>
      <c r="B1605" s="39">
        <v>240</v>
      </c>
      <c r="C1605" s="41"/>
      <c r="D1605" s="41"/>
      <c r="E1605" s="14" t="s">
        <v>559</v>
      </c>
      <c r="F1605" s="18">
        <f t="shared" si="4524"/>
        <v>532361.80000000005</v>
      </c>
      <c r="G1605" s="18">
        <f t="shared" si="4524"/>
        <v>553661.20000000007</v>
      </c>
      <c r="H1605" s="18">
        <f t="shared" si="4524"/>
        <v>44234</v>
      </c>
      <c r="I1605" s="18">
        <f t="shared" si="4524"/>
        <v>0</v>
      </c>
      <c r="J1605" s="18">
        <f t="shared" si="4524"/>
        <v>0</v>
      </c>
      <c r="K1605" s="18">
        <f t="shared" si="4524"/>
        <v>0</v>
      </c>
      <c r="L1605" s="18">
        <f t="shared" si="4476"/>
        <v>532361.80000000005</v>
      </c>
      <c r="M1605" s="18">
        <f t="shared" si="4477"/>
        <v>553661.20000000007</v>
      </c>
      <c r="N1605" s="18">
        <f t="shared" si="4478"/>
        <v>44234</v>
      </c>
      <c r="O1605" s="18">
        <f t="shared" si="4525"/>
        <v>3300</v>
      </c>
      <c r="P1605" s="18">
        <f t="shared" si="4525"/>
        <v>32677.599999999999</v>
      </c>
      <c r="Q1605" s="18">
        <f t="shared" si="4525"/>
        <v>-44234</v>
      </c>
      <c r="R1605" s="18">
        <f t="shared" si="4525"/>
        <v>0</v>
      </c>
      <c r="S1605" s="18">
        <f t="shared" si="4525"/>
        <v>0</v>
      </c>
      <c r="T1605" s="18">
        <f t="shared" si="4422"/>
        <v>535661.80000000005</v>
      </c>
      <c r="U1605" s="18">
        <f t="shared" si="4423"/>
        <v>586338.80000000005</v>
      </c>
      <c r="V1605" s="18">
        <f t="shared" si="4424"/>
        <v>0</v>
      </c>
      <c r="W1605" s="18">
        <f t="shared" si="4526"/>
        <v>0</v>
      </c>
      <c r="X1605" s="18">
        <f t="shared" si="4526"/>
        <v>0</v>
      </c>
      <c r="Y1605" s="18">
        <f t="shared" si="4526"/>
        <v>0</v>
      </c>
      <c r="Z1605" s="18">
        <f t="shared" si="4526"/>
        <v>0</v>
      </c>
      <c r="AA1605" s="18">
        <f t="shared" si="4526"/>
        <v>0</v>
      </c>
      <c r="AB1605" s="18">
        <f t="shared" si="4526"/>
        <v>0</v>
      </c>
      <c r="AC1605" s="18">
        <f t="shared" si="4429"/>
        <v>535661.80000000005</v>
      </c>
      <c r="AD1605" s="18">
        <f t="shared" si="4430"/>
        <v>586338.80000000005</v>
      </c>
      <c r="AE1605" s="18">
        <f t="shared" si="4431"/>
        <v>0</v>
      </c>
      <c r="AF1605" s="18">
        <f t="shared" si="4526"/>
        <v>-33210.031000000003</v>
      </c>
      <c r="AG1605" s="18">
        <f t="shared" si="4526"/>
        <v>60000</v>
      </c>
      <c r="AH1605" s="18">
        <f t="shared" si="4526"/>
        <v>0</v>
      </c>
      <c r="AI1605" s="18">
        <f t="shared" si="4409"/>
        <v>502451.76900000003</v>
      </c>
      <c r="AJ1605" s="18">
        <f t="shared" si="4410"/>
        <v>646338.80000000005</v>
      </c>
      <c r="AK1605" s="18">
        <f t="shared" si="4411"/>
        <v>0</v>
      </c>
      <c r="AL1605" s="18">
        <f t="shared" si="4526"/>
        <v>0</v>
      </c>
      <c r="AM1605" s="18">
        <f t="shared" si="4412"/>
        <v>502451.76900000003</v>
      </c>
      <c r="AN1605" s="18">
        <f t="shared" si="4526"/>
        <v>0</v>
      </c>
      <c r="AO1605" s="18">
        <f t="shared" si="4526"/>
        <v>0</v>
      </c>
      <c r="AP1605" s="18">
        <f t="shared" si="4526"/>
        <v>0</v>
      </c>
      <c r="AQ1605" s="18">
        <f t="shared" si="4527"/>
        <v>502451.76900000003</v>
      </c>
      <c r="AR1605" s="18">
        <f t="shared" si="4528"/>
        <v>646338.80000000005</v>
      </c>
      <c r="AS1605" s="18">
        <f t="shared" si="4529"/>
        <v>0</v>
      </c>
      <c r="AT1605" s="18">
        <f t="shared" si="4526"/>
        <v>0</v>
      </c>
      <c r="AU1605" s="18">
        <f t="shared" si="4526"/>
        <v>0</v>
      </c>
      <c r="AV1605" s="18">
        <f t="shared" si="4526"/>
        <v>0</v>
      </c>
      <c r="AW1605" s="18">
        <f t="shared" si="4530"/>
        <v>502451.76900000003</v>
      </c>
      <c r="AX1605" s="18">
        <f t="shared" si="4531"/>
        <v>646338.80000000005</v>
      </c>
      <c r="AY1605" s="18">
        <f t="shared" si="4532"/>
        <v>0</v>
      </c>
      <c r="AZ1605" s="18">
        <f t="shared" si="4526"/>
        <v>0</v>
      </c>
      <c r="BA1605" s="18">
        <f t="shared" si="4526"/>
        <v>0</v>
      </c>
      <c r="BB1605" s="18">
        <f t="shared" si="4526"/>
        <v>0</v>
      </c>
      <c r="BC1605" s="18">
        <f t="shared" si="4498"/>
        <v>502451.76900000003</v>
      </c>
      <c r="BD1605" s="18">
        <f t="shared" si="4499"/>
        <v>646338.80000000005</v>
      </c>
      <c r="BE1605" s="18">
        <f t="shared" si="4500"/>
        <v>0</v>
      </c>
      <c r="BF1605" s="18">
        <f t="shared" si="4526"/>
        <v>0</v>
      </c>
      <c r="BG1605" s="18">
        <f t="shared" si="4526"/>
        <v>0</v>
      </c>
      <c r="BH1605" s="18">
        <f t="shared" si="4526"/>
        <v>0</v>
      </c>
      <c r="BI1605" s="18">
        <f t="shared" si="4495"/>
        <v>502451.76900000003</v>
      </c>
      <c r="BJ1605" s="18">
        <f t="shared" si="4496"/>
        <v>646338.80000000005</v>
      </c>
      <c r="BK1605" s="18">
        <f t="shared" si="4497"/>
        <v>0</v>
      </c>
      <c r="BL1605" s="18">
        <f t="shared" si="4526"/>
        <v>0</v>
      </c>
      <c r="BM1605" s="18">
        <f t="shared" si="4526"/>
        <v>0</v>
      </c>
      <c r="BN1605" s="18">
        <f t="shared" si="4526"/>
        <v>0</v>
      </c>
      <c r="BO1605" s="18">
        <f t="shared" si="4450"/>
        <v>502451.76900000003</v>
      </c>
      <c r="BP1605" s="18">
        <f t="shared" si="4451"/>
        <v>646338.80000000005</v>
      </c>
      <c r="BQ1605" s="18">
        <f t="shared" si="4452"/>
        <v>0</v>
      </c>
      <c r="BR1605" s="18">
        <f t="shared" si="4526"/>
        <v>0</v>
      </c>
      <c r="BS1605" s="18">
        <f t="shared" si="4526"/>
        <v>0</v>
      </c>
      <c r="BT1605" s="18">
        <f t="shared" si="4526"/>
        <v>0</v>
      </c>
      <c r="BU1605" s="18">
        <f t="shared" si="4447"/>
        <v>502451.76900000003</v>
      </c>
      <c r="BV1605" s="18">
        <f t="shared" si="4448"/>
        <v>646338.80000000005</v>
      </c>
      <c r="BW1605" s="18">
        <f t="shared" si="4449"/>
        <v>0</v>
      </c>
      <c r="BX1605" s="18">
        <f t="shared" si="4526"/>
        <v>0</v>
      </c>
      <c r="BY1605" s="18">
        <f t="shared" si="4526"/>
        <v>0</v>
      </c>
      <c r="BZ1605" s="18">
        <f t="shared" si="4526"/>
        <v>0</v>
      </c>
      <c r="CA1605" s="18">
        <f t="shared" si="4417"/>
        <v>502451.76900000003</v>
      </c>
      <c r="CB1605" s="18">
        <f t="shared" si="4418"/>
        <v>646338.80000000005</v>
      </c>
      <c r="CC1605" s="18">
        <f t="shared" si="4419"/>
        <v>0</v>
      </c>
      <c r="CD1605" s="18">
        <f t="shared" si="4526"/>
        <v>0</v>
      </c>
      <c r="CE1605" s="27"/>
      <c r="CF1605" s="33"/>
    </row>
    <row r="1606" spans="1:84" x14ac:dyDescent="0.3">
      <c r="A1606" s="19" t="s">
        <v>906</v>
      </c>
      <c r="B1606" s="39">
        <v>240</v>
      </c>
      <c r="C1606" s="41" t="s">
        <v>198</v>
      </c>
      <c r="D1606" s="41" t="s">
        <v>19</v>
      </c>
      <c r="E1606" s="14" t="s">
        <v>527</v>
      </c>
      <c r="F1606" s="23">
        <v>532361.80000000005</v>
      </c>
      <c r="G1606" s="23">
        <v>553661.20000000007</v>
      </c>
      <c r="H1606" s="23">
        <v>44234</v>
      </c>
      <c r="I1606" s="18"/>
      <c r="J1606" s="18"/>
      <c r="K1606" s="18"/>
      <c r="L1606" s="18">
        <f t="shared" si="4476"/>
        <v>532361.80000000005</v>
      </c>
      <c r="M1606" s="18">
        <f t="shared" si="4477"/>
        <v>553661.20000000007</v>
      </c>
      <c r="N1606" s="18">
        <f t="shared" si="4478"/>
        <v>44234</v>
      </c>
      <c r="O1606" s="18">
        <v>3300</v>
      </c>
      <c r="P1606" s="18">
        <v>32677.599999999999</v>
      </c>
      <c r="Q1606" s="18">
        <v>-44234</v>
      </c>
      <c r="R1606" s="18"/>
      <c r="S1606" s="18"/>
      <c r="T1606" s="18">
        <f t="shared" si="4422"/>
        <v>535661.80000000005</v>
      </c>
      <c r="U1606" s="18">
        <f t="shared" si="4423"/>
        <v>586338.80000000005</v>
      </c>
      <c r="V1606" s="18">
        <f t="shared" si="4424"/>
        <v>0</v>
      </c>
      <c r="W1606" s="18"/>
      <c r="X1606" s="18"/>
      <c r="Y1606" s="18"/>
      <c r="Z1606" s="18"/>
      <c r="AA1606" s="18"/>
      <c r="AB1606" s="18"/>
      <c r="AC1606" s="18">
        <f t="shared" si="4429"/>
        <v>535661.80000000005</v>
      </c>
      <c r="AD1606" s="18">
        <f t="shared" si="4430"/>
        <v>586338.80000000005</v>
      </c>
      <c r="AE1606" s="18">
        <f t="shared" si="4431"/>
        <v>0</v>
      </c>
      <c r="AF1606" s="18">
        <f>70089.969-80000-23300</f>
        <v>-33210.031000000003</v>
      </c>
      <c r="AG1606" s="18">
        <f>160000-80000-20000</f>
        <v>60000</v>
      </c>
      <c r="AH1606" s="18"/>
      <c r="AI1606" s="18">
        <f t="shared" si="4409"/>
        <v>502451.76900000003</v>
      </c>
      <c r="AJ1606" s="18">
        <f t="shared" si="4410"/>
        <v>646338.80000000005</v>
      </c>
      <c r="AK1606" s="18">
        <f t="shared" si="4411"/>
        <v>0</v>
      </c>
      <c r="AL1606" s="18"/>
      <c r="AM1606" s="18">
        <f t="shared" si="4412"/>
        <v>502451.76900000003</v>
      </c>
      <c r="AN1606" s="18"/>
      <c r="AO1606" s="18"/>
      <c r="AP1606" s="18"/>
      <c r="AQ1606" s="18">
        <f t="shared" si="4527"/>
        <v>502451.76900000003</v>
      </c>
      <c r="AR1606" s="18">
        <f t="shared" si="4528"/>
        <v>646338.80000000005</v>
      </c>
      <c r="AS1606" s="18">
        <f t="shared" si="4529"/>
        <v>0</v>
      </c>
      <c r="AT1606" s="18"/>
      <c r="AU1606" s="18"/>
      <c r="AV1606" s="18"/>
      <c r="AW1606" s="18">
        <f t="shared" si="4530"/>
        <v>502451.76900000003</v>
      </c>
      <c r="AX1606" s="18">
        <f t="shared" si="4531"/>
        <v>646338.80000000005</v>
      </c>
      <c r="AY1606" s="18">
        <f t="shared" si="4532"/>
        <v>0</v>
      </c>
      <c r="AZ1606" s="18"/>
      <c r="BA1606" s="18"/>
      <c r="BB1606" s="18"/>
      <c r="BC1606" s="18">
        <f t="shared" si="4498"/>
        <v>502451.76900000003</v>
      </c>
      <c r="BD1606" s="18">
        <f t="shared" si="4499"/>
        <v>646338.80000000005</v>
      </c>
      <c r="BE1606" s="18">
        <f t="shared" si="4500"/>
        <v>0</v>
      </c>
      <c r="BF1606" s="18"/>
      <c r="BG1606" s="18"/>
      <c r="BH1606" s="18"/>
      <c r="BI1606" s="18">
        <f t="shared" si="4495"/>
        <v>502451.76900000003</v>
      </c>
      <c r="BJ1606" s="18">
        <f t="shared" si="4496"/>
        <v>646338.80000000005</v>
      </c>
      <c r="BK1606" s="18">
        <f t="shared" si="4497"/>
        <v>0</v>
      </c>
      <c r="BL1606" s="18"/>
      <c r="BM1606" s="18"/>
      <c r="BN1606" s="18"/>
      <c r="BO1606" s="18">
        <f t="shared" si="4450"/>
        <v>502451.76900000003</v>
      </c>
      <c r="BP1606" s="18">
        <f t="shared" si="4451"/>
        <v>646338.80000000005</v>
      </c>
      <c r="BQ1606" s="18">
        <f t="shared" si="4452"/>
        <v>0</v>
      </c>
      <c r="BR1606" s="18"/>
      <c r="BS1606" s="18"/>
      <c r="BT1606" s="18"/>
      <c r="BU1606" s="18">
        <f t="shared" si="4447"/>
        <v>502451.76900000003</v>
      </c>
      <c r="BV1606" s="18">
        <f t="shared" si="4448"/>
        <v>646338.80000000005</v>
      </c>
      <c r="BW1606" s="18">
        <f t="shared" si="4449"/>
        <v>0</v>
      </c>
      <c r="BX1606" s="18"/>
      <c r="BY1606" s="18"/>
      <c r="BZ1606" s="18"/>
      <c r="CA1606" s="18">
        <f t="shared" si="4417"/>
        <v>502451.76900000003</v>
      </c>
      <c r="CB1606" s="18">
        <f t="shared" si="4418"/>
        <v>646338.80000000005</v>
      </c>
      <c r="CC1606" s="18">
        <f t="shared" si="4419"/>
        <v>0</v>
      </c>
      <c r="CD1606" s="18"/>
      <c r="CE1606" s="27"/>
      <c r="CF1606" s="33"/>
    </row>
    <row r="1607" spans="1:84" ht="62.4" x14ac:dyDescent="0.3">
      <c r="A1607" s="41" t="s">
        <v>761</v>
      </c>
      <c r="B1607" s="39"/>
      <c r="C1607" s="41"/>
      <c r="D1607" s="41"/>
      <c r="E1607" s="14" t="s">
        <v>1049</v>
      </c>
      <c r="F1607" s="18">
        <f t="shared" ref="F1607:K1610" si="4533">F1608</f>
        <v>232992.69999999998</v>
      </c>
      <c r="G1607" s="18">
        <f t="shared" si="4533"/>
        <v>205963.3</v>
      </c>
      <c r="H1607" s="18">
        <f t="shared" si="4533"/>
        <v>245368.59999999998</v>
      </c>
      <c r="I1607" s="18">
        <f t="shared" si="4533"/>
        <v>0</v>
      </c>
      <c r="J1607" s="18">
        <f t="shared" si="4533"/>
        <v>0</v>
      </c>
      <c r="K1607" s="18">
        <f t="shared" si="4533"/>
        <v>0</v>
      </c>
      <c r="L1607" s="18">
        <f t="shared" si="4476"/>
        <v>232992.69999999998</v>
      </c>
      <c r="M1607" s="18">
        <f t="shared" si="4477"/>
        <v>205963.3</v>
      </c>
      <c r="N1607" s="18">
        <f t="shared" si="4478"/>
        <v>245368.59999999998</v>
      </c>
      <c r="O1607" s="18">
        <f t="shared" ref="O1607:S1610" si="4534">O1608</f>
        <v>0</v>
      </c>
      <c r="P1607" s="18">
        <f t="shared" si="4534"/>
        <v>0</v>
      </c>
      <c r="Q1607" s="18">
        <f t="shared" si="4534"/>
        <v>0</v>
      </c>
      <c r="R1607" s="18">
        <f t="shared" si="4534"/>
        <v>0</v>
      </c>
      <c r="S1607" s="18">
        <f t="shared" si="4534"/>
        <v>0</v>
      </c>
      <c r="T1607" s="18">
        <f t="shared" si="4422"/>
        <v>232992.69999999998</v>
      </c>
      <c r="U1607" s="18">
        <f t="shared" si="4423"/>
        <v>205963.3</v>
      </c>
      <c r="V1607" s="18">
        <f t="shared" si="4424"/>
        <v>245368.59999999998</v>
      </c>
      <c r="W1607" s="18">
        <f t="shared" ref="W1607:CD1607" si="4535">W1608</f>
        <v>0</v>
      </c>
      <c r="X1607" s="18">
        <f t="shared" si="4535"/>
        <v>0</v>
      </c>
      <c r="Y1607" s="18">
        <f t="shared" si="4535"/>
        <v>0</v>
      </c>
      <c r="Z1607" s="18">
        <f t="shared" si="4535"/>
        <v>0</v>
      </c>
      <c r="AA1607" s="18">
        <f t="shared" si="4535"/>
        <v>0</v>
      </c>
      <c r="AB1607" s="18">
        <f t="shared" si="4535"/>
        <v>0</v>
      </c>
      <c r="AC1607" s="18">
        <f t="shared" si="4429"/>
        <v>232992.69999999998</v>
      </c>
      <c r="AD1607" s="18">
        <f t="shared" si="4430"/>
        <v>205963.3</v>
      </c>
      <c r="AE1607" s="18">
        <f t="shared" si="4431"/>
        <v>245368.59999999998</v>
      </c>
      <c r="AF1607" s="18">
        <f t="shared" si="4535"/>
        <v>0</v>
      </c>
      <c r="AG1607" s="18">
        <f t="shared" si="4535"/>
        <v>0</v>
      </c>
      <c r="AH1607" s="18">
        <f t="shared" si="4535"/>
        <v>0</v>
      </c>
      <c r="AI1607" s="18">
        <f t="shared" si="4409"/>
        <v>232992.69999999998</v>
      </c>
      <c r="AJ1607" s="18">
        <f t="shared" si="4410"/>
        <v>205963.3</v>
      </c>
      <c r="AK1607" s="18">
        <f t="shared" si="4411"/>
        <v>245368.59999999998</v>
      </c>
      <c r="AL1607" s="18">
        <f t="shared" si="4535"/>
        <v>0</v>
      </c>
      <c r="AM1607" s="18">
        <f t="shared" si="4412"/>
        <v>232992.69999999998</v>
      </c>
      <c r="AN1607" s="18">
        <f t="shared" si="4535"/>
        <v>0</v>
      </c>
      <c r="AO1607" s="18">
        <f t="shared" si="4535"/>
        <v>0</v>
      </c>
      <c r="AP1607" s="18">
        <f t="shared" si="4535"/>
        <v>0</v>
      </c>
      <c r="AQ1607" s="18">
        <f t="shared" si="4527"/>
        <v>232992.69999999998</v>
      </c>
      <c r="AR1607" s="18">
        <f t="shared" si="4528"/>
        <v>205963.3</v>
      </c>
      <c r="AS1607" s="18">
        <f t="shared" si="4529"/>
        <v>245368.59999999998</v>
      </c>
      <c r="AT1607" s="18">
        <f t="shared" si="4535"/>
        <v>0</v>
      </c>
      <c r="AU1607" s="18">
        <f t="shared" si="4535"/>
        <v>0</v>
      </c>
      <c r="AV1607" s="18">
        <f t="shared" si="4535"/>
        <v>0</v>
      </c>
      <c r="AW1607" s="18">
        <f t="shared" si="4530"/>
        <v>232992.69999999998</v>
      </c>
      <c r="AX1607" s="18">
        <f t="shared" si="4531"/>
        <v>205963.3</v>
      </c>
      <c r="AY1607" s="18">
        <f t="shared" si="4532"/>
        <v>245368.59999999998</v>
      </c>
      <c r="AZ1607" s="18">
        <f t="shared" si="4535"/>
        <v>0</v>
      </c>
      <c r="BA1607" s="18">
        <f t="shared" si="4535"/>
        <v>0</v>
      </c>
      <c r="BB1607" s="18">
        <f t="shared" si="4535"/>
        <v>0</v>
      </c>
      <c r="BC1607" s="18">
        <f t="shared" si="4498"/>
        <v>232992.69999999998</v>
      </c>
      <c r="BD1607" s="18">
        <f t="shared" si="4499"/>
        <v>205963.3</v>
      </c>
      <c r="BE1607" s="18">
        <f t="shared" si="4500"/>
        <v>245368.59999999998</v>
      </c>
      <c r="BF1607" s="18">
        <f t="shared" si="4535"/>
        <v>0</v>
      </c>
      <c r="BG1607" s="18">
        <f t="shared" si="4535"/>
        <v>0</v>
      </c>
      <c r="BH1607" s="18">
        <f t="shared" si="4535"/>
        <v>0</v>
      </c>
      <c r="BI1607" s="18">
        <f t="shared" si="4495"/>
        <v>232992.69999999998</v>
      </c>
      <c r="BJ1607" s="18">
        <f t="shared" si="4496"/>
        <v>205963.3</v>
      </c>
      <c r="BK1607" s="18">
        <f t="shared" si="4497"/>
        <v>245368.59999999998</v>
      </c>
      <c r="BL1607" s="18">
        <f t="shared" si="4535"/>
        <v>0</v>
      </c>
      <c r="BM1607" s="18">
        <f t="shared" si="4535"/>
        <v>0</v>
      </c>
      <c r="BN1607" s="18">
        <f t="shared" si="4535"/>
        <v>0</v>
      </c>
      <c r="BO1607" s="18">
        <f t="shared" si="4450"/>
        <v>232992.69999999998</v>
      </c>
      <c r="BP1607" s="18">
        <f t="shared" si="4451"/>
        <v>205963.3</v>
      </c>
      <c r="BQ1607" s="18">
        <f t="shared" si="4452"/>
        <v>245368.59999999998</v>
      </c>
      <c r="BR1607" s="18">
        <f t="shared" si="4535"/>
        <v>0</v>
      </c>
      <c r="BS1607" s="18">
        <f t="shared" si="4535"/>
        <v>0</v>
      </c>
      <c r="BT1607" s="18">
        <f t="shared" si="4535"/>
        <v>0</v>
      </c>
      <c r="BU1607" s="18">
        <f t="shared" si="4447"/>
        <v>232992.69999999998</v>
      </c>
      <c r="BV1607" s="18">
        <f t="shared" si="4448"/>
        <v>205963.3</v>
      </c>
      <c r="BW1607" s="18">
        <f t="shared" si="4449"/>
        <v>245368.59999999998</v>
      </c>
      <c r="BX1607" s="18">
        <f t="shared" si="4535"/>
        <v>-1446.752</v>
      </c>
      <c r="BY1607" s="18">
        <f t="shared" si="4535"/>
        <v>0</v>
      </c>
      <c r="BZ1607" s="18">
        <f t="shared" si="4535"/>
        <v>0</v>
      </c>
      <c r="CA1607" s="18">
        <f t="shared" si="4417"/>
        <v>231545.94799999997</v>
      </c>
      <c r="CB1607" s="18">
        <f t="shared" si="4418"/>
        <v>205963.3</v>
      </c>
      <c r="CC1607" s="18">
        <f t="shared" si="4419"/>
        <v>245368.59999999998</v>
      </c>
      <c r="CD1607" s="18">
        <f t="shared" si="4535"/>
        <v>0</v>
      </c>
      <c r="CE1607" s="27"/>
      <c r="CF1607" s="33"/>
    </row>
    <row r="1608" spans="1:84" ht="78" x14ac:dyDescent="0.3">
      <c r="A1608" s="41" t="s">
        <v>868</v>
      </c>
      <c r="B1608" s="39"/>
      <c r="C1608" s="41"/>
      <c r="D1608" s="41"/>
      <c r="E1608" s="14" t="s">
        <v>685</v>
      </c>
      <c r="F1608" s="18">
        <f t="shared" si="4533"/>
        <v>232992.69999999998</v>
      </c>
      <c r="G1608" s="18">
        <f t="shared" si="4533"/>
        <v>205963.3</v>
      </c>
      <c r="H1608" s="18">
        <f t="shared" si="4533"/>
        <v>245368.59999999998</v>
      </c>
      <c r="I1608" s="18">
        <f t="shared" si="4533"/>
        <v>0</v>
      </c>
      <c r="J1608" s="18">
        <f t="shared" si="4533"/>
        <v>0</v>
      </c>
      <c r="K1608" s="18">
        <f t="shared" si="4533"/>
        <v>0</v>
      </c>
      <c r="L1608" s="18">
        <f t="shared" si="4476"/>
        <v>232992.69999999998</v>
      </c>
      <c r="M1608" s="18">
        <f t="shared" si="4477"/>
        <v>205963.3</v>
      </c>
      <c r="N1608" s="18">
        <f t="shared" si="4478"/>
        <v>245368.59999999998</v>
      </c>
      <c r="O1608" s="18">
        <f t="shared" si="4534"/>
        <v>0</v>
      </c>
      <c r="P1608" s="18">
        <f t="shared" si="4534"/>
        <v>0</v>
      </c>
      <c r="Q1608" s="18">
        <f t="shared" si="4534"/>
        <v>0</v>
      </c>
      <c r="R1608" s="18">
        <f t="shared" si="4534"/>
        <v>0</v>
      </c>
      <c r="S1608" s="18">
        <f t="shared" si="4534"/>
        <v>0</v>
      </c>
      <c r="T1608" s="18">
        <f t="shared" si="4422"/>
        <v>232992.69999999998</v>
      </c>
      <c r="U1608" s="18">
        <f t="shared" si="4423"/>
        <v>205963.3</v>
      </c>
      <c r="V1608" s="18">
        <f t="shared" si="4424"/>
        <v>245368.59999999998</v>
      </c>
      <c r="W1608" s="18">
        <f t="shared" ref="W1608:CD1608" si="4536">W1609</f>
        <v>0</v>
      </c>
      <c r="X1608" s="18">
        <f t="shared" si="4536"/>
        <v>0</v>
      </c>
      <c r="Y1608" s="18">
        <f t="shared" si="4536"/>
        <v>0</v>
      </c>
      <c r="Z1608" s="18">
        <f t="shared" si="4536"/>
        <v>0</v>
      </c>
      <c r="AA1608" s="18">
        <f t="shared" si="4536"/>
        <v>0</v>
      </c>
      <c r="AB1608" s="18">
        <f t="shared" si="4536"/>
        <v>0</v>
      </c>
      <c r="AC1608" s="18">
        <f t="shared" si="4429"/>
        <v>232992.69999999998</v>
      </c>
      <c r="AD1608" s="18">
        <f t="shared" si="4430"/>
        <v>205963.3</v>
      </c>
      <c r="AE1608" s="18">
        <f t="shared" si="4431"/>
        <v>245368.59999999998</v>
      </c>
      <c r="AF1608" s="18">
        <f t="shared" si="4536"/>
        <v>0</v>
      </c>
      <c r="AG1608" s="18">
        <f t="shared" si="4536"/>
        <v>0</v>
      </c>
      <c r="AH1608" s="18">
        <f t="shared" si="4536"/>
        <v>0</v>
      </c>
      <c r="AI1608" s="18">
        <f t="shared" si="4409"/>
        <v>232992.69999999998</v>
      </c>
      <c r="AJ1608" s="18">
        <f t="shared" si="4410"/>
        <v>205963.3</v>
      </c>
      <c r="AK1608" s="18">
        <f t="shared" si="4411"/>
        <v>245368.59999999998</v>
      </c>
      <c r="AL1608" s="18">
        <f t="shared" si="4536"/>
        <v>0</v>
      </c>
      <c r="AM1608" s="18">
        <f t="shared" si="4412"/>
        <v>232992.69999999998</v>
      </c>
      <c r="AN1608" s="18">
        <f t="shared" si="4536"/>
        <v>0</v>
      </c>
      <c r="AO1608" s="18">
        <f t="shared" si="4536"/>
        <v>0</v>
      </c>
      <c r="AP1608" s="18">
        <f t="shared" si="4536"/>
        <v>0</v>
      </c>
      <c r="AQ1608" s="18">
        <f t="shared" si="4527"/>
        <v>232992.69999999998</v>
      </c>
      <c r="AR1608" s="18">
        <f t="shared" si="4528"/>
        <v>205963.3</v>
      </c>
      <c r="AS1608" s="18">
        <f t="shared" si="4529"/>
        <v>245368.59999999998</v>
      </c>
      <c r="AT1608" s="18">
        <f t="shared" si="4536"/>
        <v>0</v>
      </c>
      <c r="AU1608" s="18">
        <f t="shared" si="4536"/>
        <v>0</v>
      </c>
      <c r="AV1608" s="18">
        <f t="shared" si="4536"/>
        <v>0</v>
      </c>
      <c r="AW1608" s="18">
        <f t="shared" si="4530"/>
        <v>232992.69999999998</v>
      </c>
      <c r="AX1608" s="18">
        <f t="shared" si="4531"/>
        <v>205963.3</v>
      </c>
      <c r="AY1608" s="18">
        <f t="shared" si="4532"/>
        <v>245368.59999999998</v>
      </c>
      <c r="AZ1608" s="18">
        <f t="shared" si="4536"/>
        <v>0</v>
      </c>
      <c r="BA1608" s="18">
        <f t="shared" si="4536"/>
        <v>0</v>
      </c>
      <c r="BB1608" s="18">
        <f t="shared" si="4536"/>
        <v>0</v>
      </c>
      <c r="BC1608" s="18">
        <f t="shared" si="4498"/>
        <v>232992.69999999998</v>
      </c>
      <c r="BD1608" s="18">
        <f t="shared" si="4499"/>
        <v>205963.3</v>
      </c>
      <c r="BE1608" s="18">
        <f t="shared" si="4500"/>
        <v>245368.59999999998</v>
      </c>
      <c r="BF1608" s="18">
        <f t="shared" si="4536"/>
        <v>0</v>
      </c>
      <c r="BG1608" s="18">
        <f t="shared" si="4536"/>
        <v>0</v>
      </c>
      <c r="BH1608" s="18">
        <f t="shared" si="4536"/>
        <v>0</v>
      </c>
      <c r="BI1608" s="18">
        <f t="shared" si="4495"/>
        <v>232992.69999999998</v>
      </c>
      <c r="BJ1608" s="18">
        <f t="shared" si="4496"/>
        <v>205963.3</v>
      </c>
      <c r="BK1608" s="18">
        <f t="shared" si="4497"/>
        <v>245368.59999999998</v>
      </c>
      <c r="BL1608" s="18">
        <f t="shared" si="4536"/>
        <v>0</v>
      </c>
      <c r="BM1608" s="18">
        <f t="shared" si="4536"/>
        <v>0</v>
      </c>
      <c r="BN1608" s="18">
        <f t="shared" si="4536"/>
        <v>0</v>
      </c>
      <c r="BO1608" s="18">
        <f t="shared" si="4450"/>
        <v>232992.69999999998</v>
      </c>
      <c r="BP1608" s="18">
        <f t="shared" si="4451"/>
        <v>205963.3</v>
      </c>
      <c r="BQ1608" s="18">
        <f t="shared" si="4452"/>
        <v>245368.59999999998</v>
      </c>
      <c r="BR1608" s="18">
        <f t="shared" si="4536"/>
        <v>0</v>
      </c>
      <c r="BS1608" s="18">
        <f t="shared" si="4536"/>
        <v>0</v>
      </c>
      <c r="BT1608" s="18">
        <f t="shared" si="4536"/>
        <v>0</v>
      </c>
      <c r="BU1608" s="18">
        <f t="shared" si="4447"/>
        <v>232992.69999999998</v>
      </c>
      <c r="BV1608" s="18">
        <f t="shared" si="4448"/>
        <v>205963.3</v>
      </c>
      <c r="BW1608" s="18">
        <f t="shared" si="4449"/>
        <v>245368.59999999998</v>
      </c>
      <c r="BX1608" s="18">
        <f t="shared" si="4536"/>
        <v>-1446.752</v>
      </c>
      <c r="BY1608" s="18">
        <f t="shared" si="4536"/>
        <v>0</v>
      </c>
      <c r="BZ1608" s="18">
        <f t="shared" si="4536"/>
        <v>0</v>
      </c>
      <c r="CA1608" s="18">
        <f t="shared" si="4417"/>
        <v>231545.94799999997</v>
      </c>
      <c r="CB1608" s="18">
        <f t="shared" si="4418"/>
        <v>205963.3</v>
      </c>
      <c r="CC1608" s="18">
        <f t="shared" si="4419"/>
        <v>245368.59999999998</v>
      </c>
      <c r="CD1608" s="18">
        <f t="shared" si="4536"/>
        <v>0</v>
      </c>
      <c r="CE1608" s="27"/>
      <c r="CF1608" s="33"/>
    </row>
    <row r="1609" spans="1:84" ht="31.2" x14ac:dyDescent="0.3">
      <c r="A1609" s="41" t="s">
        <v>868</v>
      </c>
      <c r="B1609" s="39">
        <v>200</v>
      </c>
      <c r="C1609" s="41"/>
      <c r="D1609" s="41"/>
      <c r="E1609" s="14" t="s">
        <v>551</v>
      </c>
      <c r="F1609" s="18">
        <f t="shared" si="4533"/>
        <v>232992.69999999998</v>
      </c>
      <c r="G1609" s="18">
        <f t="shared" si="4533"/>
        <v>205963.3</v>
      </c>
      <c r="H1609" s="18">
        <f t="shared" si="4533"/>
        <v>245368.59999999998</v>
      </c>
      <c r="I1609" s="18">
        <f t="shared" si="4533"/>
        <v>0</v>
      </c>
      <c r="J1609" s="18">
        <f t="shared" si="4533"/>
        <v>0</v>
      </c>
      <c r="K1609" s="18">
        <f t="shared" si="4533"/>
        <v>0</v>
      </c>
      <c r="L1609" s="18">
        <f t="shared" si="4476"/>
        <v>232992.69999999998</v>
      </c>
      <c r="M1609" s="18">
        <f t="shared" si="4477"/>
        <v>205963.3</v>
      </c>
      <c r="N1609" s="18">
        <f t="shared" si="4478"/>
        <v>245368.59999999998</v>
      </c>
      <c r="O1609" s="18">
        <f t="shared" si="4534"/>
        <v>0</v>
      </c>
      <c r="P1609" s="18">
        <f t="shared" si="4534"/>
        <v>0</v>
      </c>
      <c r="Q1609" s="18">
        <f t="shared" si="4534"/>
        <v>0</v>
      </c>
      <c r="R1609" s="18">
        <f t="shared" si="4534"/>
        <v>0</v>
      </c>
      <c r="S1609" s="18">
        <f t="shared" si="4534"/>
        <v>0</v>
      </c>
      <c r="T1609" s="18">
        <f t="shared" si="4422"/>
        <v>232992.69999999998</v>
      </c>
      <c r="U1609" s="18">
        <f t="shared" si="4423"/>
        <v>205963.3</v>
      </c>
      <c r="V1609" s="18">
        <f t="shared" si="4424"/>
        <v>245368.59999999998</v>
      </c>
      <c r="W1609" s="18">
        <f t="shared" ref="W1609:CD1610" si="4537">W1610</f>
        <v>0</v>
      </c>
      <c r="X1609" s="18">
        <f t="shared" si="4537"/>
        <v>0</v>
      </c>
      <c r="Y1609" s="18">
        <f t="shared" si="4537"/>
        <v>0</v>
      </c>
      <c r="Z1609" s="18">
        <f t="shared" si="4537"/>
        <v>0</v>
      </c>
      <c r="AA1609" s="18">
        <f t="shared" si="4537"/>
        <v>0</v>
      </c>
      <c r="AB1609" s="18">
        <f t="shared" si="4537"/>
        <v>0</v>
      </c>
      <c r="AC1609" s="18">
        <f t="shared" si="4429"/>
        <v>232992.69999999998</v>
      </c>
      <c r="AD1609" s="18">
        <f t="shared" si="4430"/>
        <v>205963.3</v>
      </c>
      <c r="AE1609" s="18">
        <f t="shared" si="4431"/>
        <v>245368.59999999998</v>
      </c>
      <c r="AF1609" s="18">
        <f t="shared" si="4537"/>
        <v>0</v>
      </c>
      <c r="AG1609" s="18">
        <f t="shared" si="4537"/>
        <v>0</v>
      </c>
      <c r="AH1609" s="18">
        <f t="shared" si="4537"/>
        <v>0</v>
      </c>
      <c r="AI1609" s="18">
        <f t="shared" si="4409"/>
        <v>232992.69999999998</v>
      </c>
      <c r="AJ1609" s="18">
        <f t="shared" si="4410"/>
        <v>205963.3</v>
      </c>
      <c r="AK1609" s="18">
        <f t="shared" si="4411"/>
        <v>245368.59999999998</v>
      </c>
      <c r="AL1609" s="18">
        <f t="shared" si="4537"/>
        <v>0</v>
      </c>
      <c r="AM1609" s="18">
        <f t="shared" si="4412"/>
        <v>232992.69999999998</v>
      </c>
      <c r="AN1609" s="18">
        <f t="shared" si="4537"/>
        <v>0</v>
      </c>
      <c r="AO1609" s="18">
        <f t="shared" si="4537"/>
        <v>0</v>
      </c>
      <c r="AP1609" s="18">
        <f t="shared" si="4537"/>
        <v>0</v>
      </c>
      <c r="AQ1609" s="18">
        <f t="shared" si="4527"/>
        <v>232992.69999999998</v>
      </c>
      <c r="AR1609" s="18">
        <f t="shared" si="4528"/>
        <v>205963.3</v>
      </c>
      <c r="AS1609" s="18">
        <f t="shared" si="4529"/>
        <v>245368.59999999998</v>
      </c>
      <c r="AT1609" s="18">
        <f t="shared" si="4537"/>
        <v>0</v>
      </c>
      <c r="AU1609" s="18">
        <f t="shared" si="4537"/>
        <v>0</v>
      </c>
      <c r="AV1609" s="18">
        <f t="shared" si="4537"/>
        <v>0</v>
      </c>
      <c r="AW1609" s="18">
        <f t="shared" si="4530"/>
        <v>232992.69999999998</v>
      </c>
      <c r="AX1609" s="18">
        <f t="shared" si="4531"/>
        <v>205963.3</v>
      </c>
      <c r="AY1609" s="18">
        <f t="shared" si="4532"/>
        <v>245368.59999999998</v>
      </c>
      <c r="AZ1609" s="18">
        <f t="shared" si="4537"/>
        <v>0</v>
      </c>
      <c r="BA1609" s="18">
        <f t="shared" si="4537"/>
        <v>0</v>
      </c>
      <c r="BB1609" s="18">
        <f t="shared" si="4537"/>
        <v>0</v>
      </c>
      <c r="BC1609" s="18">
        <f t="shared" si="4498"/>
        <v>232992.69999999998</v>
      </c>
      <c r="BD1609" s="18">
        <f t="shared" si="4499"/>
        <v>205963.3</v>
      </c>
      <c r="BE1609" s="18">
        <f t="shared" si="4500"/>
        <v>245368.59999999998</v>
      </c>
      <c r="BF1609" s="18">
        <f t="shared" si="4537"/>
        <v>0</v>
      </c>
      <c r="BG1609" s="18">
        <f t="shared" si="4537"/>
        <v>0</v>
      </c>
      <c r="BH1609" s="18">
        <f t="shared" si="4537"/>
        <v>0</v>
      </c>
      <c r="BI1609" s="18">
        <f t="shared" si="4495"/>
        <v>232992.69999999998</v>
      </c>
      <c r="BJ1609" s="18">
        <f t="shared" si="4496"/>
        <v>205963.3</v>
      </c>
      <c r="BK1609" s="18">
        <f t="shared" si="4497"/>
        <v>245368.59999999998</v>
      </c>
      <c r="BL1609" s="18">
        <f t="shared" si="4537"/>
        <v>0</v>
      </c>
      <c r="BM1609" s="18">
        <f t="shared" si="4537"/>
        <v>0</v>
      </c>
      <c r="BN1609" s="18">
        <f t="shared" si="4537"/>
        <v>0</v>
      </c>
      <c r="BO1609" s="18">
        <f t="shared" si="4450"/>
        <v>232992.69999999998</v>
      </c>
      <c r="BP1609" s="18">
        <f t="shared" si="4451"/>
        <v>205963.3</v>
      </c>
      <c r="BQ1609" s="18">
        <f t="shared" si="4452"/>
        <v>245368.59999999998</v>
      </c>
      <c r="BR1609" s="18">
        <f t="shared" si="4537"/>
        <v>0</v>
      </c>
      <c r="BS1609" s="18">
        <f t="shared" si="4537"/>
        <v>0</v>
      </c>
      <c r="BT1609" s="18">
        <f t="shared" si="4537"/>
        <v>0</v>
      </c>
      <c r="BU1609" s="18">
        <f t="shared" si="4447"/>
        <v>232992.69999999998</v>
      </c>
      <c r="BV1609" s="18">
        <f t="shared" si="4448"/>
        <v>205963.3</v>
      </c>
      <c r="BW1609" s="18">
        <f t="shared" si="4449"/>
        <v>245368.59999999998</v>
      </c>
      <c r="BX1609" s="18">
        <f t="shared" si="4537"/>
        <v>-1446.752</v>
      </c>
      <c r="BY1609" s="18">
        <f t="shared" si="4537"/>
        <v>0</v>
      </c>
      <c r="BZ1609" s="18">
        <f t="shared" si="4537"/>
        <v>0</v>
      </c>
      <c r="CA1609" s="18">
        <f t="shared" si="4417"/>
        <v>231545.94799999997</v>
      </c>
      <c r="CB1609" s="18">
        <f t="shared" si="4418"/>
        <v>205963.3</v>
      </c>
      <c r="CC1609" s="18">
        <f t="shared" si="4419"/>
        <v>245368.59999999998</v>
      </c>
      <c r="CD1609" s="18">
        <f t="shared" si="4537"/>
        <v>0</v>
      </c>
      <c r="CE1609" s="27"/>
      <c r="CF1609" s="33"/>
    </row>
    <row r="1610" spans="1:84" ht="46.8" x14ac:dyDescent="0.3">
      <c r="A1610" s="41" t="s">
        <v>868</v>
      </c>
      <c r="B1610" s="39">
        <v>240</v>
      </c>
      <c r="C1610" s="41"/>
      <c r="D1610" s="41"/>
      <c r="E1610" s="14" t="s">
        <v>559</v>
      </c>
      <c r="F1610" s="18">
        <f t="shared" si="4533"/>
        <v>232992.69999999998</v>
      </c>
      <c r="G1610" s="18">
        <f t="shared" si="4533"/>
        <v>205963.3</v>
      </c>
      <c r="H1610" s="18">
        <f t="shared" si="4533"/>
        <v>245368.59999999998</v>
      </c>
      <c r="I1610" s="18">
        <f t="shared" si="4533"/>
        <v>0</v>
      </c>
      <c r="J1610" s="18">
        <f t="shared" si="4533"/>
        <v>0</v>
      </c>
      <c r="K1610" s="18">
        <f t="shared" si="4533"/>
        <v>0</v>
      </c>
      <c r="L1610" s="18">
        <f t="shared" si="4476"/>
        <v>232992.69999999998</v>
      </c>
      <c r="M1610" s="18">
        <f t="shared" si="4477"/>
        <v>205963.3</v>
      </c>
      <c r="N1610" s="18">
        <f t="shared" si="4478"/>
        <v>245368.59999999998</v>
      </c>
      <c r="O1610" s="18">
        <f t="shared" si="4534"/>
        <v>0</v>
      </c>
      <c r="P1610" s="18">
        <f t="shared" si="4534"/>
        <v>0</v>
      </c>
      <c r="Q1610" s="18">
        <f t="shared" si="4534"/>
        <v>0</v>
      </c>
      <c r="R1610" s="18">
        <f t="shared" si="4534"/>
        <v>0</v>
      </c>
      <c r="S1610" s="18">
        <f t="shared" si="4534"/>
        <v>0</v>
      </c>
      <c r="T1610" s="18">
        <f t="shared" si="4422"/>
        <v>232992.69999999998</v>
      </c>
      <c r="U1610" s="18">
        <f t="shared" si="4423"/>
        <v>205963.3</v>
      </c>
      <c r="V1610" s="18">
        <f t="shared" si="4424"/>
        <v>245368.59999999998</v>
      </c>
      <c r="W1610" s="18">
        <f t="shared" si="4537"/>
        <v>0</v>
      </c>
      <c r="X1610" s="18">
        <f t="shared" si="4537"/>
        <v>0</v>
      </c>
      <c r="Y1610" s="18">
        <f t="shared" si="4537"/>
        <v>0</v>
      </c>
      <c r="Z1610" s="18">
        <f t="shared" si="4537"/>
        <v>0</v>
      </c>
      <c r="AA1610" s="18">
        <f t="shared" si="4537"/>
        <v>0</v>
      </c>
      <c r="AB1610" s="18">
        <f t="shared" si="4537"/>
        <v>0</v>
      </c>
      <c r="AC1610" s="18">
        <f t="shared" si="4429"/>
        <v>232992.69999999998</v>
      </c>
      <c r="AD1610" s="18">
        <f t="shared" si="4430"/>
        <v>205963.3</v>
      </c>
      <c r="AE1610" s="18">
        <f t="shared" si="4431"/>
        <v>245368.59999999998</v>
      </c>
      <c r="AF1610" s="18">
        <f t="shared" si="4537"/>
        <v>0</v>
      </c>
      <c r="AG1610" s="18">
        <f t="shared" si="4537"/>
        <v>0</v>
      </c>
      <c r="AH1610" s="18">
        <f t="shared" si="4537"/>
        <v>0</v>
      </c>
      <c r="AI1610" s="18">
        <f t="shared" si="4409"/>
        <v>232992.69999999998</v>
      </c>
      <c r="AJ1610" s="18">
        <f t="shared" si="4410"/>
        <v>205963.3</v>
      </c>
      <c r="AK1610" s="18">
        <f t="shared" si="4411"/>
        <v>245368.59999999998</v>
      </c>
      <c r="AL1610" s="18">
        <f t="shared" si="4537"/>
        <v>0</v>
      </c>
      <c r="AM1610" s="18">
        <f t="shared" si="4412"/>
        <v>232992.69999999998</v>
      </c>
      <c r="AN1610" s="18">
        <f t="shared" si="4537"/>
        <v>0</v>
      </c>
      <c r="AO1610" s="18">
        <f t="shared" si="4537"/>
        <v>0</v>
      </c>
      <c r="AP1610" s="18">
        <f t="shared" si="4537"/>
        <v>0</v>
      </c>
      <c r="AQ1610" s="18">
        <f t="shared" si="4527"/>
        <v>232992.69999999998</v>
      </c>
      <c r="AR1610" s="18">
        <f t="shared" si="4528"/>
        <v>205963.3</v>
      </c>
      <c r="AS1610" s="18">
        <f t="shared" si="4529"/>
        <v>245368.59999999998</v>
      </c>
      <c r="AT1610" s="18">
        <f t="shared" si="4537"/>
        <v>0</v>
      </c>
      <c r="AU1610" s="18">
        <f t="shared" si="4537"/>
        <v>0</v>
      </c>
      <c r="AV1610" s="18">
        <f t="shared" si="4537"/>
        <v>0</v>
      </c>
      <c r="AW1610" s="18">
        <f t="shared" si="4530"/>
        <v>232992.69999999998</v>
      </c>
      <c r="AX1610" s="18">
        <f t="shared" si="4531"/>
        <v>205963.3</v>
      </c>
      <c r="AY1610" s="18">
        <f t="shared" si="4532"/>
        <v>245368.59999999998</v>
      </c>
      <c r="AZ1610" s="18">
        <f t="shared" si="4537"/>
        <v>0</v>
      </c>
      <c r="BA1610" s="18">
        <f t="shared" si="4537"/>
        <v>0</v>
      </c>
      <c r="BB1610" s="18">
        <f t="shared" si="4537"/>
        <v>0</v>
      </c>
      <c r="BC1610" s="18">
        <f t="shared" si="4498"/>
        <v>232992.69999999998</v>
      </c>
      <c r="BD1610" s="18">
        <f t="shared" si="4499"/>
        <v>205963.3</v>
      </c>
      <c r="BE1610" s="18">
        <f t="shared" si="4500"/>
        <v>245368.59999999998</v>
      </c>
      <c r="BF1610" s="18">
        <f t="shared" si="4537"/>
        <v>0</v>
      </c>
      <c r="BG1610" s="18">
        <f t="shared" si="4537"/>
        <v>0</v>
      </c>
      <c r="BH1610" s="18">
        <f t="shared" si="4537"/>
        <v>0</v>
      </c>
      <c r="BI1610" s="18">
        <f t="shared" si="4495"/>
        <v>232992.69999999998</v>
      </c>
      <c r="BJ1610" s="18">
        <f t="shared" si="4496"/>
        <v>205963.3</v>
      </c>
      <c r="BK1610" s="18">
        <f t="shared" si="4497"/>
        <v>245368.59999999998</v>
      </c>
      <c r="BL1610" s="18">
        <f t="shared" si="4537"/>
        <v>0</v>
      </c>
      <c r="BM1610" s="18">
        <f t="shared" si="4537"/>
        <v>0</v>
      </c>
      <c r="BN1610" s="18">
        <f t="shared" si="4537"/>
        <v>0</v>
      </c>
      <c r="BO1610" s="18">
        <f t="shared" si="4450"/>
        <v>232992.69999999998</v>
      </c>
      <c r="BP1610" s="18">
        <f t="shared" si="4451"/>
        <v>205963.3</v>
      </c>
      <c r="BQ1610" s="18">
        <f t="shared" si="4452"/>
        <v>245368.59999999998</v>
      </c>
      <c r="BR1610" s="18">
        <f t="shared" si="4537"/>
        <v>0</v>
      </c>
      <c r="BS1610" s="18">
        <f t="shared" si="4537"/>
        <v>0</v>
      </c>
      <c r="BT1610" s="18">
        <f t="shared" si="4537"/>
        <v>0</v>
      </c>
      <c r="BU1610" s="18">
        <f t="shared" si="4447"/>
        <v>232992.69999999998</v>
      </c>
      <c r="BV1610" s="18">
        <f t="shared" si="4448"/>
        <v>205963.3</v>
      </c>
      <c r="BW1610" s="18">
        <f t="shared" si="4449"/>
        <v>245368.59999999998</v>
      </c>
      <c r="BX1610" s="18">
        <f t="shared" si="4537"/>
        <v>-1446.752</v>
      </c>
      <c r="BY1610" s="18">
        <f t="shared" si="4537"/>
        <v>0</v>
      </c>
      <c r="BZ1610" s="18">
        <f t="shared" si="4537"/>
        <v>0</v>
      </c>
      <c r="CA1610" s="18">
        <f t="shared" si="4417"/>
        <v>231545.94799999997</v>
      </c>
      <c r="CB1610" s="18">
        <f t="shared" si="4418"/>
        <v>205963.3</v>
      </c>
      <c r="CC1610" s="18">
        <f t="shared" si="4419"/>
        <v>245368.59999999998</v>
      </c>
      <c r="CD1610" s="18">
        <f t="shared" si="4537"/>
        <v>0</v>
      </c>
      <c r="CE1610" s="27"/>
      <c r="CF1610" s="33"/>
    </row>
    <row r="1611" spans="1:84" x14ac:dyDescent="0.3">
      <c r="A1611" s="41" t="s">
        <v>868</v>
      </c>
      <c r="B1611" s="39">
        <v>240</v>
      </c>
      <c r="C1611" s="41" t="s">
        <v>149</v>
      </c>
      <c r="D1611" s="41" t="s">
        <v>29</v>
      </c>
      <c r="E1611" s="14" t="s">
        <v>523</v>
      </c>
      <c r="F1611" s="23">
        <v>232992.69999999998</v>
      </c>
      <c r="G1611" s="23">
        <v>205963.3</v>
      </c>
      <c r="H1611" s="23">
        <v>245368.59999999998</v>
      </c>
      <c r="I1611" s="18"/>
      <c r="J1611" s="18"/>
      <c r="K1611" s="18"/>
      <c r="L1611" s="18">
        <f t="shared" si="4476"/>
        <v>232992.69999999998</v>
      </c>
      <c r="M1611" s="18">
        <f t="shared" si="4477"/>
        <v>205963.3</v>
      </c>
      <c r="N1611" s="18">
        <f t="shared" si="4478"/>
        <v>245368.59999999998</v>
      </c>
      <c r="O1611" s="18"/>
      <c r="P1611" s="18"/>
      <c r="Q1611" s="18"/>
      <c r="R1611" s="18"/>
      <c r="S1611" s="18"/>
      <c r="T1611" s="18">
        <f t="shared" si="4422"/>
        <v>232992.69999999998</v>
      </c>
      <c r="U1611" s="18">
        <f t="shared" si="4423"/>
        <v>205963.3</v>
      </c>
      <c r="V1611" s="18">
        <f t="shared" si="4424"/>
        <v>245368.59999999998</v>
      </c>
      <c r="W1611" s="18"/>
      <c r="X1611" s="18"/>
      <c r="Y1611" s="18"/>
      <c r="Z1611" s="18"/>
      <c r="AA1611" s="18"/>
      <c r="AB1611" s="18"/>
      <c r="AC1611" s="18">
        <f t="shared" si="4429"/>
        <v>232992.69999999998</v>
      </c>
      <c r="AD1611" s="18">
        <f t="shared" si="4430"/>
        <v>205963.3</v>
      </c>
      <c r="AE1611" s="18">
        <f t="shared" si="4431"/>
        <v>245368.59999999998</v>
      </c>
      <c r="AF1611" s="18"/>
      <c r="AG1611" s="18"/>
      <c r="AH1611" s="18"/>
      <c r="AI1611" s="18">
        <f t="shared" si="4409"/>
        <v>232992.69999999998</v>
      </c>
      <c r="AJ1611" s="18">
        <f t="shared" si="4410"/>
        <v>205963.3</v>
      </c>
      <c r="AK1611" s="18">
        <f t="shared" si="4411"/>
        <v>245368.59999999998</v>
      </c>
      <c r="AL1611" s="18"/>
      <c r="AM1611" s="18">
        <f t="shared" si="4412"/>
        <v>232992.69999999998</v>
      </c>
      <c r="AN1611" s="18"/>
      <c r="AO1611" s="18"/>
      <c r="AP1611" s="18"/>
      <c r="AQ1611" s="18">
        <f t="shared" si="4527"/>
        <v>232992.69999999998</v>
      </c>
      <c r="AR1611" s="18">
        <f t="shared" si="4528"/>
        <v>205963.3</v>
      </c>
      <c r="AS1611" s="18">
        <f t="shared" si="4529"/>
        <v>245368.59999999998</v>
      </c>
      <c r="AT1611" s="18"/>
      <c r="AU1611" s="18"/>
      <c r="AV1611" s="18"/>
      <c r="AW1611" s="18">
        <f t="shared" si="4530"/>
        <v>232992.69999999998</v>
      </c>
      <c r="AX1611" s="18">
        <f t="shared" si="4531"/>
        <v>205963.3</v>
      </c>
      <c r="AY1611" s="18">
        <f t="shared" si="4532"/>
        <v>245368.59999999998</v>
      </c>
      <c r="AZ1611" s="18"/>
      <c r="BA1611" s="18"/>
      <c r="BB1611" s="18"/>
      <c r="BC1611" s="18">
        <f t="shared" si="4498"/>
        <v>232992.69999999998</v>
      </c>
      <c r="BD1611" s="18">
        <f t="shared" si="4499"/>
        <v>205963.3</v>
      </c>
      <c r="BE1611" s="18">
        <f t="shared" si="4500"/>
        <v>245368.59999999998</v>
      </c>
      <c r="BF1611" s="18"/>
      <c r="BG1611" s="18"/>
      <c r="BH1611" s="18"/>
      <c r="BI1611" s="18">
        <f t="shared" si="4495"/>
        <v>232992.69999999998</v>
      </c>
      <c r="BJ1611" s="18">
        <f t="shared" si="4496"/>
        <v>205963.3</v>
      </c>
      <c r="BK1611" s="18">
        <f t="shared" si="4497"/>
        <v>245368.59999999998</v>
      </c>
      <c r="BL1611" s="18"/>
      <c r="BM1611" s="18"/>
      <c r="BN1611" s="18"/>
      <c r="BO1611" s="18">
        <f t="shared" si="4450"/>
        <v>232992.69999999998</v>
      </c>
      <c r="BP1611" s="18">
        <f t="shared" si="4451"/>
        <v>205963.3</v>
      </c>
      <c r="BQ1611" s="18">
        <f t="shared" si="4452"/>
        <v>245368.59999999998</v>
      </c>
      <c r="BR1611" s="18"/>
      <c r="BS1611" s="18"/>
      <c r="BT1611" s="18"/>
      <c r="BU1611" s="18">
        <f t="shared" si="4447"/>
        <v>232992.69999999998</v>
      </c>
      <c r="BV1611" s="18">
        <f t="shared" si="4448"/>
        <v>205963.3</v>
      </c>
      <c r="BW1611" s="18">
        <f t="shared" si="4449"/>
        <v>245368.59999999998</v>
      </c>
      <c r="BX1611" s="18">
        <f>-145.735-245.744-1055.273</f>
        <v>-1446.752</v>
      </c>
      <c r="BY1611" s="18"/>
      <c r="BZ1611" s="18"/>
      <c r="CA1611" s="18">
        <f t="shared" si="4417"/>
        <v>231545.94799999997</v>
      </c>
      <c r="CB1611" s="18">
        <f t="shared" si="4418"/>
        <v>205963.3</v>
      </c>
      <c r="CC1611" s="18">
        <f t="shared" si="4419"/>
        <v>245368.59999999998</v>
      </c>
      <c r="CD1611" s="18"/>
      <c r="CE1611" s="27"/>
      <c r="CF1611" s="33"/>
    </row>
    <row r="1612" spans="1:84" ht="109.2" x14ac:dyDescent="0.3">
      <c r="A1612" s="19" t="s">
        <v>844</v>
      </c>
      <c r="B1612" s="39"/>
      <c r="C1612" s="41"/>
      <c r="D1612" s="41"/>
      <c r="E1612" s="14" t="s">
        <v>843</v>
      </c>
      <c r="F1612" s="18">
        <f>F1613+F1617</f>
        <v>605350.30000000005</v>
      </c>
      <c r="G1612" s="18">
        <f t="shared" ref="G1612:CD1612" si="4538">G1613+G1617</f>
        <v>604918.9</v>
      </c>
      <c r="H1612" s="18">
        <f t="shared" si="4538"/>
        <v>731753.1</v>
      </c>
      <c r="I1612" s="18">
        <f t="shared" ref="I1612:K1612" si="4539">I1613+I1617</f>
        <v>0</v>
      </c>
      <c r="J1612" s="18">
        <f t="shared" si="4539"/>
        <v>0</v>
      </c>
      <c r="K1612" s="18">
        <f t="shared" si="4539"/>
        <v>0</v>
      </c>
      <c r="L1612" s="18">
        <f t="shared" si="4476"/>
        <v>605350.30000000005</v>
      </c>
      <c r="M1612" s="18">
        <f t="shared" si="4477"/>
        <v>604918.9</v>
      </c>
      <c r="N1612" s="18">
        <f t="shared" si="4478"/>
        <v>731753.1</v>
      </c>
      <c r="O1612" s="18">
        <f t="shared" ref="O1612:S1612" si="4540">O1613+O1617</f>
        <v>0</v>
      </c>
      <c r="P1612" s="18">
        <f t="shared" si="4540"/>
        <v>0</v>
      </c>
      <c r="Q1612" s="18">
        <f t="shared" si="4540"/>
        <v>0</v>
      </c>
      <c r="R1612" s="18">
        <f t="shared" si="4540"/>
        <v>0</v>
      </c>
      <c r="S1612" s="18">
        <f t="shared" si="4540"/>
        <v>0</v>
      </c>
      <c r="T1612" s="18">
        <f t="shared" si="4422"/>
        <v>605350.30000000005</v>
      </c>
      <c r="U1612" s="18">
        <f t="shared" si="4423"/>
        <v>604918.9</v>
      </c>
      <c r="V1612" s="18">
        <f t="shared" si="4424"/>
        <v>731753.1</v>
      </c>
      <c r="W1612" s="18">
        <f t="shared" ref="W1612:AB1612" si="4541">W1613+W1617</f>
        <v>0</v>
      </c>
      <c r="X1612" s="18">
        <f t="shared" si="4541"/>
        <v>0</v>
      </c>
      <c r="Y1612" s="18">
        <f t="shared" si="4541"/>
        <v>0</v>
      </c>
      <c r="Z1612" s="18">
        <f t="shared" si="4541"/>
        <v>0</v>
      </c>
      <c r="AA1612" s="18">
        <f t="shared" si="4541"/>
        <v>0</v>
      </c>
      <c r="AB1612" s="18">
        <f t="shared" si="4541"/>
        <v>0</v>
      </c>
      <c r="AC1612" s="18">
        <f t="shared" si="4429"/>
        <v>605350.30000000005</v>
      </c>
      <c r="AD1612" s="18">
        <f t="shared" si="4430"/>
        <v>604918.9</v>
      </c>
      <c r="AE1612" s="18">
        <f t="shared" si="4431"/>
        <v>731753.1</v>
      </c>
      <c r="AF1612" s="18">
        <f t="shared" ref="AF1612:AH1612" si="4542">AF1613+AF1617</f>
        <v>0</v>
      </c>
      <c r="AG1612" s="18">
        <f t="shared" si="4542"/>
        <v>0</v>
      </c>
      <c r="AH1612" s="18">
        <f t="shared" si="4542"/>
        <v>0</v>
      </c>
      <c r="AI1612" s="18">
        <f t="shared" si="4409"/>
        <v>605350.30000000005</v>
      </c>
      <c r="AJ1612" s="18">
        <f t="shared" si="4410"/>
        <v>604918.9</v>
      </c>
      <c r="AK1612" s="18">
        <f t="shared" si="4411"/>
        <v>731753.1</v>
      </c>
      <c r="AL1612" s="18">
        <f t="shared" ref="AL1612" si="4543">AL1613+AL1617</f>
        <v>0</v>
      </c>
      <c r="AM1612" s="18">
        <f t="shared" si="4412"/>
        <v>605350.30000000005</v>
      </c>
      <c r="AN1612" s="18">
        <f t="shared" ref="AN1612:AP1612" si="4544">AN1613+AN1617</f>
        <v>0</v>
      </c>
      <c r="AO1612" s="18">
        <f t="shared" si="4544"/>
        <v>0</v>
      </c>
      <c r="AP1612" s="18">
        <f t="shared" si="4544"/>
        <v>0</v>
      </c>
      <c r="AQ1612" s="18">
        <f t="shared" si="4527"/>
        <v>605350.30000000005</v>
      </c>
      <c r="AR1612" s="18">
        <f t="shared" si="4528"/>
        <v>604918.9</v>
      </c>
      <c r="AS1612" s="18">
        <f t="shared" si="4529"/>
        <v>731753.1</v>
      </c>
      <c r="AT1612" s="18">
        <f t="shared" ref="AT1612:AV1612" si="4545">AT1613+AT1617</f>
        <v>0</v>
      </c>
      <c r="AU1612" s="18">
        <f t="shared" si="4545"/>
        <v>0</v>
      </c>
      <c r="AV1612" s="18">
        <f t="shared" si="4545"/>
        <v>0</v>
      </c>
      <c r="AW1612" s="18">
        <f t="shared" si="4530"/>
        <v>605350.30000000005</v>
      </c>
      <c r="AX1612" s="18">
        <f t="shared" si="4531"/>
        <v>604918.9</v>
      </c>
      <c r="AY1612" s="18">
        <f t="shared" si="4532"/>
        <v>731753.1</v>
      </c>
      <c r="AZ1612" s="18">
        <f t="shared" ref="AZ1612:BB1612" si="4546">AZ1613+AZ1617</f>
        <v>0</v>
      </c>
      <c r="BA1612" s="18">
        <f t="shared" si="4546"/>
        <v>0</v>
      </c>
      <c r="BB1612" s="18">
        <f t="shared" si="4546"/>
        <v>0</v>
      </c>
      <c r="BC1612" s="18">
        <f t="shared" si="4498"/>
        <v>605350.30000000005</v>
      </c>
      <c r="BD1612" s="18">
        <f t="shared" si="4499"/>
        <v>604918.9</v>
      </c>
      <c r="BE1612" s="18">
        <f t="shared" si="4500"/>
        <v>731753.1</v>
      </c>
      <c r="BF1612" s="18">
        <f t="shared" ref="BF1612:BH1612" si="4547">BF1613+BF1617</f>
        <v>0</v>
      </c>
      <c r="BG1612" s="18">
        <f t="shared" si="4547"/>
        <v>0</v>
      </c>
      <c r="BH1612" s="18">
        <f t="shared" si="4547"/>
        <v>0</v>
      </c>
      <c r="BI1612" s="18">
        <f t="shared" si="4495"/>
        <v>605350.30000000005</v>
      </c>
      <c r="BJ1612" s="18">
        <f t="shared" si="4496"/>
        <v>604918.9</v>
      </c>
      <c r="BK1612" s="18">
        <f t="shared" si="4497"/>
        <v>731753.1</v>
      </c>
      <c r="BL1612" s="18">
        <f t="shared" ref="BL1612:BN1612" si="4548">BL1613+BL1617</f>
        <v>0</v>
      </c>
      <c r="BM1612" s="18">
        <f t="shared" si="4548"/>
        <v>0</v>
      </c>
      <c r="BN1612" s="18">
        <f t="shared" si="4548"/>
        <v>0</v>
      </c>
      <c r="BO1612" s="18">
        <f t="shared" si="4450"/>
        <v>605350.30000000005</v>
      </c>
      <c r="BP1612" s="18">
        <f t="shared" si="4451"/>
        <v>604918.9</v>
      </c>
      <c r="BQ1612" s="18">
        <f t="shared" si="4452"/>
        <v>731753.1</v>
      </c>
      <c r="BR1612" s="18">
        <f t="shared" ref="BR1612:BT1612" si="4549">BR1613+BR1617</f>
        <v>0</v>
      </c>
      <c r="BS1612" s="18">
        <f t="shared" si="4549"/>
        <v>0</v>
      </c>
      <c r="BT1612" s="18">
        <f t="shared" si="4549"/>
        <v>0</v>
      </c>
      <c r="BU1612" s="18">
        <f t="shared" si="4447"/>
        <v>605350.30000000005</v>
      </c>
      <c r="BV1612" s="18">
        <f t="shared" si="4448"/>
        <v>604918.9</v>
      </c>
      <c r="BW1612" s="18">
        <f t="shared" si="4449"/>
        <v>731753.1</v>
      </c>
      <c r="BX1612" s="18">
        <f t="shared" ref="BX1612:BZ1612" si="4550">BX1613+BX1617</f>
        <v>0</v>
      </c>
      <c r="BY1612" s="18">
        <f t="shared" si="4550"/>
        <v>0</v>
      </c>
      <c r="BZ1612" s="18">
        <f t="shared" si="4550"/>
        <v>0</v>
      </c>
      <c r="CA1612" s="18">
        <f t="shared" si="4417"/>
        <v>605350.30000000005</v>
      </c>
      <c r="CB1612" s="18">
        <f t="shared" si="4418"/>
        <v>604918.9</v>
      </c>
      <c r="CC1612" s="18">
        <f t="shared" si="4419"/>
        <v>731753.1</v>
      </c>
      <c r="CD1612" s="18">
        <f t="shared" si="4538"/>
        <v>0</v>
      </c>
      <c r="CE1612" s="27"/>
      <c r="CF1612" s="33"/>
    </row>
    <row r="1613" spans="1:84" ht="78" x14ac:dyDescent="0.3">
      <c r="A1613" s="19" t="s">
        <v>845</v>
      </c>
      <c r="B1613" s="39"/>
      <c r="C1613" s="41"/>
      <c r="D1613" s="41"/>
      <c r="E1613" s="14" t="s">
        <v>846</v>
      </c>
      <c r="F1613" s="18">
        <f t="shared" ref="F1613:K1615" si="4551">F1614</f>
        <v>605350.30000000005</v>
      </c>
      <c r="G1613" s="18">
        <f t="shared" si="4551"/>
        <v>0</v>
      </c>
      <c r="H1613" s="18">
        <f t="shared" si="4551"/>
        <v>0</v>
      </c>
      <c r="I1613" s="18">
        <f t="shared" si="4551"/>
        <v>0</v>
      </c>
      <c r="J1613" s="18">
        <f t="shared" si="4551"/>
        <v>0</v>
      </c>
      <c r="K1613" s="18">
        <f t="shared" si="4551"/>
        <v>0</v>
      </c>
      <c r="L1613" s="18">
        <f t="shared" si="4476"/>
        <v>605350.30000000005</v>
      </c>
      <c r="M1613" s="18">
        <f t="shared" si="4477"/>
        <v>0</v>
      </c>
      <c r="N1613" s="18">
        <f t="shared" si="4478"/>
        <v>0</v>
      </c>
      <c r="O1613" s="18">
        <f t="shared" ref="O1613:S1615" si="4552">O1614</f>
        <v>0</v>
      </c>
      <c r="P1613" s="18">
        <f t="shared" si="4552"/>
        <v>0</v>
      </c>
      <c r="Q1613" s="18">
        <f t="shared" si="4552"/>
        <v>0</v>
      </c>
      <c r="R1613" s="18">
        <f t="shared" si="4552"/>
        <v>0</v>
      </c>
      <c r="S1613" s="18">
        <f t="shared" si="4552"/>
        <v>0</v>
      </c>
      <c r="T1613" s="18">
        <f t="shared" si="4422"/>
        <v>605350.30000000005</v>
      </c>
      <c r="U1613" s="18">
        <f t="shared" si="4423"/>
        <v>0</v>
      </c>
      <c r="V1613" s="18">
        <f t="shared" si="4424"/>
        <v>0</v>
      </c>
      <c r="W1613" s="18">
        <f t="shared" ref="W1613:CD1615" si="4553">W1614</f>
        <v>0</v>
      </c>
      <c r="X1613" s="18">
        <f t="shared" si="4553"/>
        <v>0</v>
      </c>
      <c r="Y1613" s="18">
        <f t="shared" si="4553"/>
        <v>0</v>
      </c>
      <c r="Z1613" s="18">
        <f t="shared" si="4553"/>
        <v>0</v>
      </c>
      <c r="AA1613" s="18">
        <f t="shared" si="4553"/>
        <v>0</v>
      </c>
      <c r="AB1613" s="18">
        <f t="shared" si="4553"/>
        <v>0</v>
      </c>
      <c r="AC1613" s="18">
        <f t="shared" si="4429"/>
        <v>605350.30000000005</v>
      </c>
      <c r="AD1613" s="18">
        <f t="shared" si="4430"/>
        <v>0</v>
      </c>
      <c r="AE1613" s="18">
        <f t="shared" si="4431"/>
        <v>0</v>
      </c>
      <c r="AF1613" s="18">
        <f t="shared" si="4553"/>
        <v>0</v>
      </c>
      <c r="AG1613" s="18">
        <f t="shared" si="4553"/>
        <v>0</v>
      </c>
      <c r="AH1613" s="18">
        <f t="shared" si="4553"/>
        <v>0</v>
      </c>
      <c r="AI1613" s="18">
        <f t="shared" si="4409"/>
        <v>605350.30000000005</v>
      </c>
      <c r="AJ1613" s="18">
        <f t="shared" si="4410"/>
        <v>0</v>
      </c>
      <c r="AK1613" s="18">
        <f t="shared" si="4411"/>
        <v>0</v>
      </c>
      <c r="AL1613" s="18">
        <f t="shared" si="4553"/>
        <v>0</v>
      </c>
      <c r="AM1613" s="18">
        <f t="shared" si="4412"/>
        <v>605350.30000000005</v>
      </c>
      <c r="AN1613" s="18">
        <f t="shared" si="4553"/>
        <v>0</v>
      </c>
      <c r="AO1613" s="18">
        <f t="shared" si="4553"/>
        <v>0</v>
      </c>
      <c r="AP1613" s="18">
        <f t="shared" si="4553"/>
        <v>0</v>
      </c>
      <c r="AQ1613" s="18">
        <f t="shared" si="4527"/>
        <v>605350.30000000005</v>
      </c>
      <c r="AR1613" s="18">
        <f t="shared" si="4528"/>
        <v>0</v>
      </c>
      <c r="AS1613" s="18">
        <f t="shared" si="4529"/>
        <v>0</v>
      </c>
      <c r="AT1613" s="18">
        <f t="shared" si="4553"/>
        <v>0</v>
      </c>
      <c r="AU1613" s="18">
        <f t="shared" si="4553"/>
        <v>0</v>
      </c>
      <c r="AV1613" s="18">
        <f t="shared" si="4553"/>
        <v>0</v>
      </c>
      <c r="AW1613" s="18">
        <f t="shared" si="4530"/>
        <v>605350.30000000005</v>
      </c>
      <c r="AX1613" s="18">
        <f t="shared" si="4531"/>
        <v>0</v>
      </c>
      <c r="AY1613" s="18">
        <f t="shared" si="4532"/>
        <v>0</v>
      </c>
      <c r="AZ1613" s="18">
        <f t="shared" si="4553"/>
        <v>0</v>
      </c>
      <c r="BA1613" s="18">
        <f t="shared" si="4553"/>
        <v>0</v>
      </c>
      <c r="BB1613" s="18">
        <f t="shared" si="4553"/>
        <v>0</v>
      </c>
      <c r="BC1613" s="18">
        <f t="shared" si="4498"/>
        <v>605350.30000000005</v>
      </c>
      <c r="BD1613" s="18">
        <f t="shared" si="4499"/>
        <v>0</v>
      </c>
      <c r="BE1613" s="18">
        <f t="shared" si="4500"/>
        <v>0</v>
      </c>
      <c r="BF1613" s="18">
        <f t="shared" si="4553"/>
        <v>0</v>
      </c>
      <c r="BG1613" s="18">
        <f t="shared" si="4553"/>
        <v>0</v>
      </c>
      <c r="BH1613" s="18">
        <f t="shared" si="4553"/>
        <v>0</v>
      </c>
      <c r="BI1613" s="18">
        <f t="shared" si="4495"/>
        <v>605350.30000000005</v>
      </c>
      <c r="BJ1613" s="18">
        <f t="shared" si="4496"/>
        <v>0</v>
      </c>
      <c r="BK1613" s="18">
        <f t="shared" si="4497"/>
        <v>0</v>
      </c>
      <c r="BL1613" s="18">
        <f t="shared" si="4553"/>
        <v>0</v>
      </c>
      <c r="BM1613" s="18">
        <f t="shared" si="4553"/>
        <v>0</v>
      </c>
      <c r="BN1613" s="18">
        <f t="shared" si="4553"/>
        <v>0</v>
      </c>
      <c r="BO1613" s="18">
        <f t="shared" si="4450"/>
        <v>605350.30000000005</v>
      </c>
      <c r="BP1613" s="18">
        <f t="shared" si="4451"/>
        <v>0</v>
      </c>
      <c r="BQ1613" s="18">
        <f t="shared" si="4452"/>
        <v>0</v>
      </c>
      <c r="BR1613" s="18">
        <f t="shared" si="4553"/>
        <v>0</v>
      </c>
      <c r="BS1613" s="18">
        <f t="shared" si="4553"/>
        <v>0</v>
      </c>
      <c r="BT1613" s="18">
        <f t="shared" si="4553"/>
        <v>0</v>
      </c>
      <c r="BU1613" s="18">
        <f t="shared" si="4447"/>
        <v>605350.30000000005</v>
      </c>
      <c r="BV1613" s="18">
        <f t="shared" si="4448"/>
        <v>0</v>
      </c>
      <c r="BW1613" s="18">
        <f t="shared" si="4449"/>
        <v>0</v>
      </c>
      <c r="BX1613" s="18">
        <f t="shared" si="4553"/>
        <v>0</v>
      </c>
      <c r="BY1613" s="18">
        <f t="shared" si="4553"/>
        <v>0</v>
      </c>
      <c r="BZ1613" s="18">
        <f t="shared" si="4553"/>
        <v>0</v>
      </c>
      <c r="CA1613" s="18">
        <f t="shared" si="4417"/>
        <v>605350.30000000005</v>
      </c>
      <c r="CB1613" s="18">
        <f t="shared" si="4418"/>
        <v>0</v>
      </c>
      <c r="CC1613" s="18">
        <f t="shared" si="4419"/>
        <v>0</v>
      </c>
      <c r="CD1613" s="18">
        <f t="shared" si="4553"/>
        <v>0</v>
      </c>
      <c r="CE1613" s="27"/>
      <c r="CF1613" s="33"/>
    </row>
    <row r="1614" spans="1:84" ht="31.2" x14ac:dyDescent="0.3">
      <c r="A1614" s="19" t="s">
        <v>845</v>
      </c>
      <c r="B1614" s="39">
        <v>200</v>
      </c>
      <c r="C1614" s="41"/>
      <c r="D1614" s="41"/>
      <c r="E1614" s="14" t="s">
        <v>551</v>
      </c>
      <c r="F1614" s="18">
        <f t="shared" si="4551"/>
        <v>605350.30000000005</v>
      </c>
      <c r="G1614" s="18">
        <f t="shared" si="4551"/>
        <v>0</v>
      </c>
      <c r="H1614" s="18">
        <f t="shared" si="4551"/>
        <v>0</v>
      </c>
      <c r="I1614" s="18">
        <f t="shared" si="4551"/>
        <v>0</v>
      </c>
      <c r="J1614" s="18">
        <f t="shared" si="4551"/>
        <v>0</v>
      </c>
      <c r="K1614" s="18">
        <f t="shared" si="4551"/>
        <v>0</v>
      </c>
      <c r="L1614" s="18">
        <f t="shared" si="4476"/>
        <v>605350.30000000005</v>
      </c>
      <c r="M1614" s="18">
        <f t="shared" si="4477"/>
        <v>0</v>
      </c>
      <c r="N1614" s="18">
        <f t="shared" si="4478"/>
        <v>0</v>
      </c>
      <c r="O1614" s="18">
        <f t="shared" si="4552"/>
        <v>0</v>
      </c>
      <c r="P1614" s="18">
        <f t="shared" si="4552"/>
        <v>0</v>
      </c>
      <c r="Q1614" s="18">
        <f t="shared" si="4552"/>
        <v>0</v>
      </c>
      <c r="R1614" s="18">
        <f t="shared" si="4552"/>
        <v>0</v>
      </c>
      <c r="S1614" s="18">
        <f t="shared" si="4552"/>
        <v>0</v>
      </c>
      <c r="T1614" s="18">
        <f t="shared" si="4422"/>
        <v>605350.30000000005</v>
      </c>
      <c r="U1614" s="18">
        <f t="shared" si="4423"/>
        <v>0</v>
      </c>
      <c r="V1614" s="18">
        <f t="shared" si="4424"/>
        <v>0</v>
      </c>
      <c r="W1614" s="18">
        <f t="shared" si="4553"/>
        <v>0</v>
      </c>
      <c r="X1614" s="18">
        <f t="shared" si="4553"/>
        <v>0</v>
      </c>
      <c r="Y1614" s="18">
        <f t="shared" si="4553"/>
        <v>0</v>
      </c>
      <c r="Z1614" s="18">
        <f t="shared" si="4553"/>
        <v>0</v>
      </c>
      <c r="AA1614" s="18">
        <f t="shared" si="4553"/>
        <v>0</v>
      </c>
      <c r="AB1614" s="18">
        <f t="shared" si="4553"/>
        <v>0</v>
      </c>
      <c r="AC1614" s="18">
        <f t="shared" si="4429"/>
        <v>605350.30000000005</v>
      </c>
      <c r="AD1614" s="18">
        <f t="shared" si="4430"/>
        <v>0</v>
      </c>
      <c r="AE1614" s="18">
        <f t="shared" si="4431"/>
        <v>0</v>
      </c>
      <c r="AF1614" s="18">
        <f t="shared" si="4553"/>
        <v>0</v>
      </c>
      <c r="AG1614" s="18">
        <f t="shared" si="4553"/>
        <v>0</v>
      </c>
      <c r="AH1614" s="18">
        <f t="shared" si="4553"/>
        <v>0</v>
      </c>
      <c r="AI1614" s="18">
        <f t="shared" si="4409"/>
        <v>605350.30000000005</v>
      </c>
      <c r="AJ1614" s="18">
        <f t="shared" si="4410"/>
        <v>0</v>
      </c>
      <c r="AK1614" s="18">
        <f t="shared" si="4411"/>
        <v>0</v>
      </c>
      <c r="AL1614" s="18">
        <f t="shared" si="4553"/>
        <v>0</v>
      </c>
      <c r="AM1614" s="18">
        <f t="shared" si="4412"/>
        <v>605350.30000000005</v>
      </c>
      <c r="AN1614" s="18">
        <f t="shared" si="4553"/>
        <v>0</v>
      </c>
      <c r="AO1614" s="18">
        <f t="shared" si="4553"/>
        <v>0</v>
      </c>
      <c r="AP1614" s="18">
        <f t="shared" si="4553"/>
        <v>0</v>
      </c>
      <c r="AQ1614" s="18">
        <f t="shared" si="4527"/>
        <v>605350.30000000005</v>
      </c>
      <c r="AR1614" s="18">
        <f t="shared" si="4528"/>
        <v>0</v>
      </c>
      <c r="AS1614" s="18">
        <f t="shared" si="4529"/>
        <v>0</v>
      </c>
      <c r="AT1614" s="18">
        <f t="shared" si="4553"/>
        <v>0</v>
      </c>
      <c r="AU1614" s="18">
        <f t="shared" si="4553"/>
        <v>0</v>
      </c>
      <c r="AV1614" s="18">
        <f t="shared" si="4553"/>
        <v>0</v>
      </c>
      <c r="AW1614" s="18">
        <f t="shared" si="4530"/>
        <v>605350.30000000005</v>
      </c>
      <c r="AX1614" s="18">
        <f t="shared" si="4531"/>
        <v>0</v>
      </c>
      <c r="AY1614" s="18">
        <f t="shared" si="4532"/>
        <v>0</v>
      </c>
      <c r="AZ1614" s="18">
        <f t="shared" si="4553"/>
        <v>0</v>
      </c>
      <c r="BA1614" s="18">
        <f t="shared" si="4553"/>
        <v>0</v>
      </c>
      <c r="BB1614" s="18">
        <f t="shared" si="4553"/>
        <v>0</v>
      </c>
      <c r="BC1614" s="18">
        <f t="shared" si="4498"/>
        <v>605350.30000000005</v>
      </c>
      <c r="BD1614" s="18">
        <f t="shared" si="4499"/>
        <v>0</v>
      </c>
      <c r="BE1614" s="18">
        <f t="shared" si="4500"/>
        <v>0</v>
      </c>
      <c r="BF1614" s="18">
        <f t="shared" si="4553"/>
        <v>0</v>
      </c>
      <c r="BG1614" s="18">
        <f t="shared" si="4553"/>
        <v>0</v>
      </c>
      <c r="BH1614" s="18">
        <f t="shared" si="4553"/>
        <v>0</v>
      </c>
      <c r="BI1614" s="18">
        <f t="shared" si="4495"/>
        <v>605350.30000000005</v>
      </c>
      <c r="BJ1614" s="18">
        <f t="shared" si="4496"/>
        <v>0</v>
      </c>
      <c r="BK1614" s="18">
        <f t="shared" si="4497"/>
        <v>0</v>
      </c>
      <c r="BL1614" s="18">
        <f t="shared" si="4553"/>
        <v>0</v>
      </c>
      <c r="BM1614" s="18">
        <f t="shared" si="4553"/>
        <v>0</v>
      </c>
      <c r="BN1614" s="18">
        <f t="shared" si="4553"/>
        <v>0</v>
      </c>
      <c r="BO1614" s="18">
        <f t="shared" si="4450"/>
        <v>605350.30000000005</v>
      </c>
      <c r="BP1614" s="18">
        <f t="shared" si="4451"/>
        <v>0</v>
      </c>
      <c r="BQ1614" s="18">
        <f t="shared" si="4452"/>
        <v>0</v>
      </c>
      <c r="BR1614" s="18">
        <f t="shared" si="4553"/>
        <v>0</v>
      </c>
      <c r="BS1614" s="18">
        <f t="shared" si="4553"/>
        <v>0</v>
      </c>
      <c r="BT1614" s="18">
        <f t="shared" si="4553"/>
        <v>0</v>
      </c>
      <c r="BU1614" s="18">
        <f t="shared" si="4447"/>
        <v>605350.30000000005</v>
      </c>
      <c r="BV1614" s="18">
        <f t="shared" si="4448"/>
        <v>0</v>
      </c>
      <c r="BW1614" s="18">
        <f t="shared" si="4449"/>
        <v>0</v>
      </c>
      <c r="BX1614" s="18">
        <f t="shared" si="4553"/>
        <v>0</v>
      </c>
      <c r="BY1614" s="18">
        <f t="shared" si="4553"/>
        <v>0</v>
      </c>
      <c r="BZ1614" s="18">
        <f t="shared" si="4553"/>
        <v>0</v>
      </c>
      <c r="CA1614" s="18">
        <f t="shared" si="4417"/>
        <v>605350.30000000005</v>
      </c>
      <c r="CB1614" s="18">
        <f t="shared" si="4418"/>
        <v>0</v>
      </c>
      <c r="CC1614" s="18">
        <f t="shared" si="4419"/>
        <v>0</v>
      </c>
      <c r="CD1614" s="18">
        <f t="shared" si="4553"/>
        <v>0</v>
      </c>
      <c r="CE1614" s="27"/>
      <c r="CF1614" s="33"/>
    </row>
    <row r="1615" spans="1:84" ht="46.8" x14ac:dyDescent="0.3">
      <c r="A1615" s="19" t="s">
        <v>845</v>
      </c>
      <c r="B1615" s="39">
        <v>240</v>
      </c>
      <c r="C1615" s="41"/>
      <c r="D1615" s="41"/>
      <c r="E1615" s="14" t="s">
        <v>559</v>
      </c>
      <c r="F1615" s="18">
        <f t="shared" si="4551"/>
        <v>605350.30000000005</v>
      </c>
      <c r="G1615" s="18">
        <f t="shared" si="4551"/>
        <v>0</v>
      </c>
      <c r="H1615" s="18">
        <f t="shared" si="4551"/>
        <v>0</v>
      </c>
      <c r="I1615" s="18">
        <f t="shared" si="4551"/>
        <v>0</v>
      </c>
      <c r="J1615" s="18">
        <f t="shared" si="4551"/>
        <v>0</v>
      </c>
      <c r="K1615" s="18">
        <f t="shared" si="4551"/>
        <v>0</v>
      </c>
      <c r="L1615" s="18">
        <f t="shared" si="4476"/>
        <v>605350.30000000005</v>
      </c>
      <c r="M1615" s="18">
        <f t="shared" si="4477"/>
        <v>0</v>
      </c>
      <c r="N1615" s="18">
        <f t="shared" si="4478"/>
        <v>0</v>
      </c>
      <c r="O1615" s="18">
        <f t="shared" si="4552"/>
        <v>0</v>
      </c>
      <c r="P1615" s="18">
        <f t="shared" si="4552"/>
        <v>0</v>
      </c>
      <c r="Q1615" s="18">
        <f t="shared" si="4552"/>
        <v>0</v>
      </c>
      <c r="R1615" s="18">
        <f t="shared" si="4552"/>
        <v>0</v>
      </c>
      <c r="S1615" s="18">
        <f t="shared" si="4552"/>
        <v>0</v>
      </c>
      <c r="T1615" s="18">
        <f t="shared" si="4422"/>
        <v>605350.30000000005</v>
      </c>
      <c r="U1615" s="18">
        <f t="shared" si="4423"/>
        <v>0</v>
      </c>
      <c r="V1615" s="18">
        <f t="shared" si="4424"/>
        <v>0</v>
      </c>
      <c r="W1615" s="18">
        <f t="shared" si="4553"/>
        <v>0</v>
      </c>
      <c r="X1615" s="18">
        <f t="shared" si="4553"/>
        <v>0</v>
      </c>
      <c r="Y1615" s="18">
        <f t="shared" si="4553"/>
        <v>0</v>
      </c>
      <c r="Z1615" s="18">
        <f t="shared" si="4553"/>
        <v>0</v>
      </c>
      <c r="AA1615" s="18">
        <f t="shared" si="4553"/>
        <v>0</v>
      </c>
      <c r="AB1615" s="18">
        <f t="shared" si="4553"/>
        <v>0</v>
      </c>
      <c r="AC1615" s="18">
        <f t="shared" si="4429"/>
        <v>605350.30000000005</v>
      </c>
      <c r="AD1615" s="18">
        <f t="shared" si="4430"/>
        <v>0</v>
      </c>
      <c r="AE1615" s="18">
        <f t="shared" si="4431"/>
        <v>0</v>
      </c>
      <c r="AF1615" s="18">
        <f t="shared" si="4553"/>
        <v>0</v>
      </c>
      <c r="AG1615" s="18">
        <f t="shared" si="4553"/>
        <v>0</v>
      </c>
      <c r="AH1615" s="18">
        <f t="shared" si="4553"/>
        <v>0</v>
      </c>
      <c r="AI1615" s="18">
        <f t="shared" si="4409"/>
        <v>605350.30000000005</v>
      </c>
      <c r="AJ1615" s="18">
        <f t="shared" si="4410"/>
        <v>0</v>
      </c>
      <c r="AK1615" s="18">
        <f t="shared" si="4411"/>
        <v>0</v>
      </c>
      <c r="AL1615" s="18">
        <f t="shared" si="4553"/>
        <v>0</v>
      </c>
      <c r="AM1615" s="18">
        <f t="shared" si="4412"/>
        <v>605350.30000000005</v>
      </c>
      <c r="AN1615" s="18">
        <f t="shared" si="4553"/>
        <v>0</v>
      </c>
      <c r="AO1615" s="18">
        <f t="shared" si="4553"/>
        <v>0</v>
      </c>
      <c r="AP1615" s="18">
        <f t="shared" si="4553"/>
        <v>0</v>
      </c>
      <c r="AQ1615" s="18">
        <f t="shared" si="4527"/>
        <v>605350.30000000005</v>
      </c>
      <c r="AR1615" s="18">
        <f t="shared" si="4528"/>
        <v>0</v>
      </c>
      <c r="AS1615" s="18">
        <f t="shared" si="4529"/>
        <v>0</v>
      </c>
      <c r="AT1615" s="18">
        <f t="shared" si="4553"/>
        <v>0</v>
      </c>
      <c r="AU1615" s="18">
        <f t="shared" si="4553"/>
        <v>0</v>
      </c>
      <c r="AV1615" s="18">
        <f t="shared" si="4553"/>
        <v>0</v>
      </c>
      <c r="AW1615" s="18">
        <f t="shared" si="4530"/>
        <v>605350.30000000005</v>
      </c>
      <c r="AX1615" s="18">
        <f t="shared" si="4531"/>
        <v>0</v>
      </c>
      <c r="AY1615" s="18">
        <f t="shared" si="4532"/>
        <v>0</v>
      </c>
      <c r="AZ1615" s="18">
        <f t="shared" si="4553"/>
        <v>0</v>
      </c>
      <c r="BA1615" s="18">
        <f t="shared" si="4553"/>
        <v>0</v>
      </c>
      <c r="BB1615" s="18">
        <f t="shared" si="4553"/>
        <v>0</v>
      </c>
      <c r="BC1615" s="18">
        <f t="shared" si="4498"/>
        <v>605350.30000000005</v>
      </c>
      <c r="BD1615" s="18">
        <f t="shared" si="4499"/>
        <v>0</v>
      </c>
      <c r="BE1615" s="18">
        <f t="shared" si="4500"/>
        <v>0</v>
      </c>
      <c r="BF1615" s="18">
        <f t="shared" si="4553"/>
        <v>0</v>
      </c>
      <c r="BG1615" s="18">
        <f t="shared" si="4553"/>
        <v>0</v>
      </c>
      <c r="BH1615" s="18">
        <f t="shared" si="4553"/>
        <v>0</v>
      </c>
      <c r="BI1615" s="18">
        <f t="shared" si="4495"/>
        <v>605350.30000000005</v>
      </c>
      <c r="BJ1615" s="18">
        <f t="shared" si="4496"/>
        <v>0</v>
      </c>
      <c r="BK1615" s="18">
        <f t="shared" si="4497"/>
        <v>0</v>
      </c>
      <c r="BL1615" s="18">
        <f t="shared" si="4553"/>
        <v>0</v>
      </c>
      <c r="BM1615" s="18">
        <f t="shared" si="4553"/>
        <v>0</v>
      </c>
      <c r="BN1615" s="18">
        <f t="shared" si="4553"/>
        <v>0</v>
      </c>
      <c r="BO1615" s="18">
        <f t="shared" si="4450"/>
        <v>605350.30000000005</v>
      </c>
      <c r="BP1615" s="18">
        <f t="shared" si="4451"/>
        <v>0</v>
      </c>
      <c r="BQ1615" s="18">
        <f t="shared" si="4452"/>
        <v>0</v>
      </c>
      <c r="BR1615" s="18">
        <f t="shared" si="4553"/>
        <v>0</v>
      </c>
      <c r="BS1615" s="18">
        <f t="shared" si="4553"/>
        <v>0</v>
      </c>
      <c r="BT1615" s="18">
        <f t="shared" si="4553"/>
        <v>0</v>
      </c>
      <c r="BU1615" s="18">
        <f t="shared" si="4447"/>
        <v>605350.30000000005</v>
      </c>
      <c r="BV1615" s="18">
        <f t="shared" si="4448"/>
        <v>0</v>
      </c>
      <c r="BW1615" s="18">
        <f t="shared" si="4449"/>
        <v>0</v>
      </c>
      <c r="BX1615" s="18">
        <f t="shared" si="4553"/>
        <v>0</v>
      </c>
      <c r="BY1615" s="18">
        <f t="shared" si="4553"/>
        <v>0</v>
      </c>
      <c r="BZ1615" s="18">
        <f t="shared" si="4553"/>
        <v>0</v>
      </c>
      <c r="CA1615" s="18">
        <f t="shared" si="4417"/>
        <v>605350.30000000005</v>
      </c>
      <c r="CB1615" s="18">
        <f t="shared" si="4418"/>
        <v>0</v>
      </c>
      <c r="CC1615" s="18">
        <f t="shared" si="4419"/>
        <v>0</v>
      </c>
      <c r="CD1615" s="18">
        <f t="shared" si="4553"/>
        <v>0</v>
      </c>
      <c r="CE1615" s="27"/>
      <c r="CF1615" s="33"/>
    </row>
    <row r="1616" spans="1:84" x14ac:dyDescent="0.3">
      <c r="A1616" s="19" t="s">
        <v>845</v>
      </c>
      <c r="B1616" s="39">
        <v>240</v>
      </c>
      <c r="C1616" s="41" t="s">
        <v>149</v>
      </c>
      <c r="D1616" s="41" t="s">
        <v>29</v>
      </c>
      <c r="E1616" s="14" t="s">
        <v>523</v>
      </c>
      <c r="F1616" s="23">
        <v>605350.30000000005</v>
      </c>
      <c r="G1616" s="18"/>
      <c r="H1616" s="18"/>
      <c r="I1616" s="18"/>
      <c r="J1616" s="18"/>
      <c r="K1616" s="18"/>
      <c r="L1616" s="18">
        <f t="shared" si="4476"/>
        <v>605350.30000000005</v>
      </c>
      <c r="M1616" s="18">
        <f t="shared" si="4477"/>
        <v>0</v>
      </c>
      <c r="N1616" s="18">
        <f t="shared" si="4478"/>
        <v>0</v>
      </c>
      <c r="O1616" s="18"/>
      <c r="P1616" s="18"/>
      <c r="Q1616" s="18"/>
      <c r="R1616" s="18"/>
      <c r="S1616" s="18"/>
      <c r="T1616" s="18">
        <f t="shared" si="4422"/>
        <v>605350.30000000005</v>
      </c>
      <c r="U1616" s="18">
        <f t="shared" si="4423"/>
        <v>0</v>
      </c>
      <c r="V1616" s="18">
        <f t="shared" si="4424"/>
        <v>0</v>
      </c>
      <c r="W1616" s="18"/>
      <c r="X1616" s="18"/>
      <c r="Y1616" s="18"/>
      <c r="Z1616" s="18"/>
      <c r="AA1616" s="18"/>
      <c r="AB1616" s="18"/>
      <c r="AC1616" s="18">
        <f t="shared" si="4429"/>
        <v>605350.30000000005</v>
      </c>
      <c r="AD1616" s="18">
        <f t="shared" si="4430"/>
        <v>0</v>
      </c>
      <c r="AE1616" s="18">
        <f t="shared" si="4431"/>
        <v>0</v>
      </c>
      <c r="AF1616" s="18"/>
      <c r="AG1616" s="18"/>
      <c r="AH1616" s="18"/>
      <c r="AI1616" s="18">
        <f t="shared" ref="AI1616:AI1679" si="4554">AC1616+AF1616</f>
        <v>605350.30000000005</v>
      </c>
      <c r="AJ1616" s="18">
        <f t="shared" ref="AJ1616:AJ1679" si="4555">AD1616+AG1616</f>
        <v>0</v>
      </c>
      <c r="AK1616" s="18">
        <f t="shared" ref="AK1616:AK1679" si="4556">AE1616+AH1616</f>
        <v>0</v>
      </c>
      <c r="AL1616" s="18"/>
      <c r="AM1616" s="18">
        <f t="shared" ref="AM1616:AM1679" si="4557">AI1616+AL1616</f>
        <v>605350.30000000005</v>
      </c>
      <c r="AN1616" s="18"/>
      <c r="AO1616" s="18"/>
      <c r="AP1616" s="18"/>
      <c r="AQ1616" s="18">
        <f t="shared" si="4527"/>
        <v>605350.30000000005</v>
      </c>
      <c r="AR1616" s="18">
        <f t="shared" si="4528"/>
        <v>0</v>
      </c>
      <c r="AS1616" s="18">
        <f t="shared" si="4529"/>
        <v>0</v>
      </c>
      <c r="AT1616" s="18"/>
      <c r="AU1616" s="18"/>
      <c r="AV1616" s="18"/>
      <c r="AW1616" s="18">
        <f t="shared" si="4530"/>
        <v>605350.30000000005</v>
      </c>
      <c r="AX1616" s="18">
        <f t="shared" si="4531"/>
        <v>0</v>
      </c>
      <c r="AY1616" s="18">
        <f t="shared" si="4532"/>
        <v>0</v>
      </c>
      <c r="AZ1616" s="18"/>
      <c r="BA1616" s="18"/>
      <c r="BB1616" s="18"/>
      <c r="BC1616" s="18">
        <f t="shared" si="4498"/>
        <v>605350.30000000005</v>
      </c>
      <c r="BD1616" s="18">
        <f t="shared" si="4499"/>
        <v>0</v>
      </c>
      <c r="BE1616" s="18">
        <f t="shared" si="4500"/>
        <v>0</v>
      </c>
      <c r="BF1616" s="18"/>
      <c r="BG1616" s="18"/>
      <c r="BH1616" s="18"/>
      <c r="BI1616" s="18">
        <f t="shared" si="4495"/>
        <v>605350.30000000005</v>
      </c>
      <c r="BJ1616" s="18">
        <f t="shared" si="4496"/>
        <v>0</v>
      </c>
      <c r="BK1616" s="18">
        <f t="shared" si="4497"/>
        <v>0</v>
      </c>
      <c r="BL1616" s="18"/>
      <c r="BM1616" s="18"/>
      <c r="BN1616" s="18"/>
      <c r="BO1616" s="18">
        <f t="shared" si="4450"/>
        <v>605350.30000000005</v>
      </c>
      <c r="BP1616" s="18">
        <f t="shared" si="4451"/>
        <v>0</v>
      </c>
      <c r="BQ1616" s="18">
        <f t="shared" si="4452"/>
        <v>0</v>
      </c>
      <c r="BR1616" s="18"/>
      <c r="BS1616" s="18"/>
      <c r="BT1616" s="18"/>
      <c r="BU1616" s="18">
        <f t="shared" si="4447"/>
        <v>605350.30000000005</v>
      </c>
      <c r="BV1616" s="18">
        <f t="shared" si="4448"/>
        <v>0</v>
      </c>
      <c r="BW1616" s="18">
        <f t="shared" si="4449"/>
        <v>0</v>
      </c>
      <c r="BX1616" s="18"/>
      <c r="BY1616" s="18"/>
      <c r="BZ1616" s="18"/>
      <c r="CA1616" s="18">
        <f t="shared" ref="CA1616:CA1679" si="4558">BU1616+BX1616</f>
        <v>605350.30000000005</v>
      </c>
      <c r="CB1616" s="18">
        <f t="shared" ref="CB1616:CB1679" si="4559">BV1616+BY1616</f>
        <v>0</v>
      </c>
      <c r="CC1616" s="18">
        <f t="shared" ref="CC1616:CC1679" si="4560">BW1616+BZ1616</f>
        <v>0</v>
      </c>
      <c r="CD1616" s="18"/>
      <c r="CE1616" s="27"/>
      <c r="CF1616" s="33"/>
    </row>
    <row r="1617" spans="1:119" ht="140.4" x14ac:dyDescent="0.3">
      <c r="A1617" s="19" t="s">
        <v>1482</v>
      </c>
      <c r="B1617" s="19"/>
      <c r="C1617" s="19"/>
      <c r="D1617" s="19"/>
      <c r="E1617" s="14" t="s">
        <v>1347</v>
      </c>
      <c r="F1617" s="23">
        <f>F1618</f>
        <v>0</v>
      </c>
      <c r="G1617" s="23">
        <f t="shared" ref="G1617:CD1619" si="4561">G1618</f>
        <v>604918.9</v>
      </c>
      <c r="H1617" s="23">
        <f t="shared" si="4561"/>
        <v>731753.1</v>
      </c>
      <c r="I1617" s="23">
        <f t="shared" si="4561"/>
        <v>0</v>
      </c>
      <c r="J1617" s="23">
        <f t="shared" si="4561"/>
        <v>0</v>
      </c>
      <c r="K1617" s="23">
        <f t="shared" si="4561"/>
        <v>0</v>
      </c>
      <c r="L1617" s="23">
        <f t="shared" si="4476"/>
        <v>0</v>
      </c>
      <c r="M1617" s="23">
        <f t="shared" si="4477"/>
        <v>604918.9</v>
      </c>
      <c r="N1617" s="23">
        <f t="shared" si="4478"/>
        <v>731753.1</v>
      </c>
      <c r="O1617" s="23">
        <f t="shared" si="4561"/>
        <v>0</v>
      </c>
      <c r="P1617" s="23">
        <f t="shared" si="4561"/>
        <v>0</v>
      </c>
      <c r="Q1617" s="23">
        <f t="shared" si="4561"/>
        <v>0</v>
      </c>
      <c r="R1617" s="23">
        <f t="shared" si="4561"/>
        <v>0</v>
      </c>
      <c r="S1617" s="23">
        <f t="shared" si="4561"/>
        <v>0</v>
      </c>
      <c r="T1617" s="23">
        <f t="shared" si="4422"/>
        <v>0</v>
      </c>
      <c r="U1617" s="23">
        <f t="shared" si="4423"/>
        <v>604918.9</v>
      </c>
      <c r="V1617" s="23">
        <f t="shared" si="4424"/>
        <v>731753.1</v>
      </c>
      <c r="W1617" s="23">
        <f t="shared" si="4561"/>
        <v>0</v>
      </c>
      <c r="X1617" s="23">
        <f t="shared" si="4561"/>
        <v>0</v>
      </c>
      <c r="Y1617" s="23">
        <f t="shared" si="4561"/>
        <v>0</v>
      </c>
      <c r="Z1617" s="23">
        <f t="shared" si="4561"/>
        <v>0</v>
      </c>
      <c r="AA1617" s="23">
        <f t="shared" si="4561"/>
        <v>0</v>
      </c>
      <c r="AB1617" s="23">
        <f t="shared" si="4561"/>
        <v>0</v>
      </c>
      <c r="AC1617" s="23">
        <f t="shared" si="4429"/>
        <v>0</v>
      </c>
      <c r="AD1617" s="23">
        <f t="shared" si="4430"/>
        <v>604918.9</v>
      </c>
      <c r="AE1617" s="23">
        <f t="shared" si="4431"/>
        <v>731753.1</v>
      </c>
      <c r="AF1617" s="23">
        <f t="shared" si="4561"/>
        <v>0</v>
      </c>
      <c r="AG1617" s="23">
        <f t="shared" si="4561"/>
        <v>0</v>
      </c>
      <c r="AH1617" s="23">
        <f t="shared" si="4561"/>
        <v>0</v>
      </c>
      <c r="AI1617" s="23">
        <f t="shared" si="4554"/>
        <v>0</v>
      </c>
      <c r="AJ1617" s="23">
        <f t="shared" si="4555"/>
        <v>604918.9</v>
      </c>
      <c r="AK1617" s="23">
        <f t="shared" si="4556"/>
        <v>731753.1</v>
      </c>
      <c r="AL1617" s="23">
        <f t="shared" si="4561"/>
        <v>0</v>
      </c>
      <c r="AM1617" s="23">
        <f t="shared" si="4557"/>
        <v>0</v>
      </c>
      <c r="AN1617" s="23">
        <f t="shared" si="4561"/>
        <v>0</v>
      </c>
      <c r="AO1617" s="23">
        <f t="shared" si="4561"/>
        <v>0</v>
      </c>
      <c r="AP1617" s="23">
        <f t="shared" si="4561"/>
        <v>0</v>
      </c>
      <c r="AQ1617" s="23">
        <f t="shared" si="4527"/>
        <v>0</v>
      </c>
      <c r="AR1617" s="23">
        <f t="shared" si="4528"/>
        <v>604918.9</v>
      </c>
      <c r="AS1617" s="23">
        <f t="shared" si="4529"/>
        <v>731753.1</v>
      </c>
      <c r="AT1617" s="23">
        <f t="shared" si="4561"/>
        <v>0</v>
      </c>
      <c r="AU1617" s="23">
        <f t="shared" si="4561"/>
        <v>0</v>
      </c>
      <c r="AV1617" s="23">
        <f t="shared" si="4561"/>
        <v>0</v>
      </c>
      <c r="AW1617" s="23">
        <f t="shared" si="4530"/>
        <v>0</v>
      </c>
      <c r="AX1617" s="23">
        <f t="shared" si="4531"/>
        <v>604918.9</v>
      </c>
      <c r="AY1617" s="23">
        <f t="shared" si="4532"/>
        <v>731753.1</v>
      </c>
      <c r="AZ1617" s="23">
        <f t="shared" si="4561"/>
        <v>0</v>
      </c>
      <c r="BA1617" s="23">
        <f t="shared" si="4561"/>
        <v>0</v>
      </c>
      <c r="BB1617" s="23">
        <f t="shared" si="4561"/>
        <v>0</v>
      </c>
      <c r="BC1617" s="23">
        <f t="shared" si="4498"/>
        <v>0</v>
      </c>
      <c r="BD1617" s="23">
        <f t="shared" si="4499"/>
        <v>604918.9</v>
      </c>
      <c r="BE1617" s="23">
        <f t="shared" si="4500"/>
        <v>731753.1</v>
      </c>
      <c r="BF1617" s="23">
        <f t="shared" si="4561"/>
        <v>0</v>
      </c>
      <c r="BG1617" s="23">
        <f t="shared" si="4561"/>
        <v>0</v>
      </c>
      <c r="BH1617" s="23">
        <f t="shared" si="4561"/>
        <v>0</v>
      </c>
      <c r="BI1617" s="18">
        <f t="shared" si="4495"/>
        <v>0</v>
      </c>
      <c r="BJ1617" s="18">
        <f t="shared" si="4496"/>
        <v>604918.9</v>
      </c>
      <c r="BK1617" s="18">
        <f t="shared" si="4497"/>
        <v>731753.1</v>
      </c>
      <c r="BL1617" s="23">
        <f t="shared" si="4561"/>
        <v>0</v>
      </c>
      <c r="BM1617" s="23">
        <f t="shared" si="4561"/>
        <v>0</v>
      </c>
      <c r="BN1617" s="23">
        <f t="shared" si="4561"/>
        <v>0</v>
      </c>
      <c r="BO1617" s="23">
        <f t="shared" si="4450"/>
        <v>0</v>
      </c>
      <c r="BP1617" s="23">
        <f t="shared" si="4451"/>
        <v>604918.9</v>
      </c>
      <c r="BQ1617" s="23">
        <f t="shared" si="4452"/>
        <v>731753.1</v>
      </c>
      <c r="BR1617" s="23">
        <f t="shared" si="4561"/>
        <v>0</v>
      </c>
      <c r="BS1617" s="23">
        <f t="shared" si="4561"/>
        <v>0</v>
      </c>
      <c r="BT1617" s="23">
        <f t="shared" si="4561"/>
        <v>0</v>
      </c>
      <c r="BU1617" s="23">
        <f t="shared" si="4447"/>
        <v>0</v>
      </c>
      <c r="BV1617" s="23">
        <f t="shared" si="4448"/>
        <v>604918.9</v>
      </c>
      <c r="BW1617" s="23">
        <f t="shared" si="4449"/>
        <v>731753.1</v>
      </c>
      <c r="BX1617" s="23">
        <f t="shared" si="4561"/>
        <v>0</v>
      </c>
      <c r="BY1617" s="23">
        <f t="shared" si="4561"/>
        <v>0</v>
      </c>
      <c r="BZ1617" s="23">
        <f t="shared" si="4561"/>
        <v>0</v>
      </c>
      <c r="CA1617" s="23">
        <f t="shared" si="4558"/>
        <v>0</v>
      </c>
      <c r="CB1617" s="23">
        <f t="shared" si="4559"/>
        <v>604918.9</v>
      </c>
      <c r="CC1617" s="23">
        <f t="shared" si="4560"/>
        <v>731753.1</v>
      </c>
      <c r="CD1617" s="23">
        <f t="shared" si="4561"/>
        <v>0</v>
      </c>
      <c r="CE1617" s="28"/>
      <c r="CF1617" s="33"/>
    </row>
    <row r="1618" spans="1:119" ht="31.2" x14ac:dyDescent="0.3">
      <c r="A1618" s="19" t="s">
        <v>1482</v>
      </c>
      <c r="B1618" s="39">
        <v>200</v>
      </c>
      <c r="C1618" s="41"/>
      <c r="D1618" s="41"/>
      <c r="E1618" s="14" t="s">
        <v>551</v>
      </c>
      <c r="F1618" s="23">
        <f>F1619</f>
        <v>0</v>
      </c>
      <c r="G1618" s="23">
        <f t="shared" si="4561"/>
        <v>604918.9</v>
      </c>
      <c r="H1618" s="23">
        <f t="shared" si="4561"/>
        <v>731753.1</v>
      </c>
      <c r="I1618" s="23">
        <f t="shared" si="4561"/>
        <v>0</v>
      </c>
      <c r="J1618" s="23">
        <f t="shared" si="4561"/>
        <v>0</v>
      </c>
      <c r="K1618" s="23">
        <f t="shared" si="4561"/>
        <v>0</v>
      </c>
      <c r="L1618" s="23">
        <f t="shared" si="4476"/>
        <v>0</v>
      </c>
      <c r="M1618" s="23">
        <f t="shared" si="4477"/>
        <v>604918.9</v>
      </c>
      <c r="N1618" s="23">
        <f t="shared" si="4478"/>
        <v>731753.1</v>
      </c>
      <c r="O1618" s="23">
        <f t="shared" si="4561"/>
        <v>0</v>
      </c>
      <c r="P1618" s="23">
        <f t="shared" si="4561"/>
        <v>0</v>
      </c>
      <c r="Q1618" s="23">
        <f t="shared" si="4561"/>
        <v>0</v>
      </c>
      <c r="R1618" s="23">
        <f t="shared" si="4561"/>
        <v>0</v>
      </c>
      <c r="S1618" s="23">
        <f t="shared" si="4561"/>
        <v>0</v>
      </c>
      <c r="T1618" s="23">
        <f t="shared" si="4422"/>
        <v>0</v>
      </c>
      <c r="U1618" s="23">
        <f t="shared" si="4423"/>
        <v>604918.9</v>
      </c>
      <c r="V1618" s="23">
        <f t="shared" si="4424"/>
        <v>731753.1</v>
      </c>
      <c r="W1618" s="23">
        <f t="shared" si="4561"/>
        <v>0</v>
      </c>
      <c r="X1618" s="23">
        <f t="shared" si="4561"/>
        <v>0</v>
      </c>
      <c r="Y1618" s="23">
        <f t="shared" si="4561"/>
        <v>0</v>
      </c>
      <c r="Z1618" s="23">
        <f t="shared" si="4561"/>
        <v>0</v>
      </c>
      <c r="AA1618" s="23">
        <f t="shared" si="4561"/>
        <v>0</v>
      </c>
      <c r="AB1618" s="23">
        <f t="shared" si="4561"/>
        <v>0</v>
      </c>
      <c r="AC1618" s="23">
        <f t="shared" si="4429"/>
        <v>0</v>
      </c>
      <c r="AD1618" s="23">
        <f t="shared" si="4430"/>
        <v>604918.9</v>
      </c>
      <c r="AE1618" s="23">
        <f t="shared" si="4431"/>
        <v>731753.1</v>
      </c>
      <c r="AF1618" s="23">
        <f t="shared" si="4561"/>
        <v>0</v>
      </c>
      <c r="AG1618" s="23">
        <f t="shared" si="4561"/>
        <v>0</v>
      </c>
      <c r="AH1618" s="23">
        <f t="shared" si="4561"/>
        <v>0</v>
      </c>
      <c r="AI1618" s="23">
        <f t="shared" si="4554"/>
        <v>0</v>
      </c>
      <c r="AJ1618" s="23">
        <f t="shared" si="4555"/>
        <v>604918.9</v>
      </c>
      <c r="AK1618" s="23">
        <f t="shared" si="4556"/>
        <v>731753.1</v>
      </c>
      <c r="AL1618" s="23">
        <f t="shared" si="4561"/>
        <v>0</v>
      </c>
      <c r="AM1618" s="23">
        <f t="shared" si="4557"/>
        <v>0</v>
      </c>
      <c r="AN1618" s="23">
        <f t="shared" si="4561"/>
        <v>0</v>
      </c>
      <c r="AO1618" s="23">
        <f t="shared" si="4561"/>
        <v>0</v>
      </c>
      <c r="AP1618" s="23">
        <f t="shared" si="4561"/>
        <v>0</v>
      </c>
      <c r="AQ1618" s="23">
        <f t="shared" si="4527"/>
        <v>0</v>
      </c>
      <c r="AR1618" s="23">
        <f t="shared" si="4528"/>
        <v>604918.9</v>
      </c>
      <c r="AS1618" s="23">
        <f t="shared" si="4529"/>
        <v>731753.1</v>
      </c>
      <c r="AT1618" s="23">
        <f t="shared" si="4561"/>
        <v>0</v>
      </c>
      <c r="AU1618" s="23">
        <f t="shared" si="4561"/>
        <v>0</v>
      </c>
      <c r="AV1618" s="23">
        <f t="shared" si="4561"/>
        <v>0</v>
      </c>
      <c r="AW1618" s="23">
        <f t="shared" si="4530"/>
        <v>0</v>
      </c>
      <c r="AX1618" s="23">
        <f t="shared" si="4531"/>
        <v>604918.9</v>
      </c>
      <c r="AY1618" s="23">
        <f t="shared" si="4532"/>
        <v>731753.1</v>
      </c>
      <c r="AZ1618" s="23">
        <f t="shared" si="4561"/>
        <v>0</v>
      </c>
      <c r="BA1618" s="23">
        <f t="shared" si="4561"/>
        <v>0</v>
      </c>
      <c r="BB1618" s="23">
        <f t="shared" si="4561"/>
        <v>0</v>
      </c>
      <c r="BC1618" s="23">
        <f t="shared" si="4498"/>
        <v>0</v>
      </c>
      <c r="BD1618" s="23">
        <f t="shared" si="4499"/>
        <v>604918.9</v>
      </c>
      <c r="BE1618" s="23">
        <f t="shared" si="4500"/>
        <v>731753.1</v>
      </c>
      <c r="BF1618" s="23">
        <f t="shared" si="4561"/>
        <v>0</v>
      </c>
      <c r="BG1618" s="23">
        <f t="shared" si="4561"/>
        <v>0</v>
      </c>
      <c r="BH1618" s="23">
        <f t="shared" si="4561"/>
        <v>0</v>
      </c>
      <c r="BI1618" s="18">
        <f t="shared" si="4495"/>
        <v>0</v>
      </c>
      <c r="BJ1618" s="18">
        <f t="shared" si="4496"/>
        <v>604918.9</v>
      </c>
      <c r="BK1618" s="18">
        <f t="shared" si="4497"/>
        <v>731753.1</v>
      </c>
      <c r="BL1618" s="23">
        <f t="shared" si="4561"/>
        <v>0</v>
      </c>
      <c r="BM1618" s="23">
        <f t="shared" si="4561"/>
        <v>0</v>
      </c>
      <c r="BN1618" s="23">
        <f t="shared" si="4561"/>
        <v>0</v>
      </c>
      <c r="BO1618" s="23">
        <f t="shared" si="4450"/>
        <v>0</v>
      </c>
      <c r="BP1618" s="23">
        <f t="shared" si="4451"/>
        <v>604918.9</v>
      </c>
      <c r="BQ1618" s="23">
        <f t="shared" si="4452"/>
        <v>731753.1</v>
      </c>
      <c r="BR1618" s="23">
        <f t="shared" si="4561"/>
        <v>0</v>
      </c>
      <c r="BS1618" s="23">
        <f t="shared" si="4561"/>
        <v>0</v>
      </c>
      <c r="BT1618" s="23">
        <f t="shared" si="4561"/>
        <v>0</v>
      </c>
      <c r="BU1618" s="23">
        <f t="shared" si="4447"/>
        <v>0</v>
      </c>
      <c r="BV1618" s="23">
        <f t="shared" si="4448"/>
        <v>604918.9</v>
      </c>
      <c r="BW1618" s="23">
        <f t="shared" si="4449"/>
        <v>731753.1</v>
      </c>
      <c r="BX1618" s="23">
        <f t="shared" si="4561"/>
        <v>0</v>
      </c>
      <c r="BY1618" s="23">
        <f t="shared" si="4561"/>
        <v>0</v>
      </c>
      <c r="BZ1618" s="23">
        <f t="shared" si="4561"/>
        <v>0</v>
      </c>
      <c r="CA1618" s="23">
        <f t="shared" si="4558"/>
        <v>0</v>
      </c>
      <c r="CB1618" s="23">
        <f t="shared" si="4559"/>
        <v>604918.9</v>
      </c>
      <c r="CC1618" s="23">
        <f t="shared" si="4560"/>
        <v>731753.1</v>
      </c>
      <c r="CD1618" s="23">
        <f t="shared" si="4561"/>
        <v>0</v>
      </c>
      <c r="CE1618" s="28"/>
      <c r="CF1618" s="33"/>
    </row>
    <row r="1619" spans="1:119" ht="46.8" x14ac:dyDescent="0.3">
      <c r="A1619" s="19" t="s">
        <v>1482</v>
      </c>
      <c r="B1619" s="39">
        <v>240</v>
      </c>
      <c r="C1619" s="41"/>
      <c r="D1619" s="41"/>
      <c r="E1619" s="14" t="s">
        <v>559</v>
      </c>
      <c r="F1619" s="23">
        <f>F1620</f>
        <v>0</v>
      </c>
      <c r="G1619" s="23">
        <f t="shared" si="4561"/>
        <v>604918.9</v>
      </c>
      <c r="H1619" s="23">
        <f t="shared" si="4561"/>
        <v>731753.1</v>
      </c>
      <c r="I1619" s="23">
        <f t="shared" si="4561"/>
        <v>0</v>
      </c>
      <c r="J1619" s="23">
        <f t="shared" si="4561"/>
        <v>0</v>
      </c>
      <c r="K1619" s="23">
        <f t="shared" si="4561"/>
        <v>0</v>
      </c>
      <c r="L1619" s="23">
        <f t="shared" si="4476"/>
        <v>0</v>
      </c>
      <c r="M1619" s="23">
        <f t="shared" si="4477"/>
        <v>604918.9</v>
      </c>
      <c r="N1619" s="23">
        <f t="shared" si="4478"/>
        <v>731753.1</v>
      </c>
      <c r="O1619" s="23">
        <f t="shared" si="4561"/>
        <v>0</v>
      </c>
      <c r="P1619" s="23">
        <f t="shared" si="4561"/>
        <v>0</v>
      </c>
      <c r="Q1619" s="23">
        <f t="shared" si="4561"/>
        <v>0</v>
      </c>
      <c r="R1619" s="23">
        <f t="shared" si="4561"/>
        <v>0</v>
      </c>
      <c r="S1619" s="23">
        <f t="shared" si="4561"/>
        <v>0</v>
      </c>
      <c r="T1619" s="23">
        <f t="shared" si="4422"/>
        <v>0</v>
      </c>
      <c r="U1619" s="23">
        <f t="shared" si="4423"/>
        <v>604918.9</v>
      </c>
      <c r="V1619" s="23">
        <f t="shared" si="4424"/>
        <v>731753.1</v>
      </c>
      <c r="W1619" s="23">
        <f t="shared" si="4561"/>
        <v>0</v>
      </c>
      <c r="X1619" s="23">
        <f t="shared" si="4561"/>
        <v>0</v>
      </c>
      <c r="Y1619" s="23">
        <f t="shared" si="4561"/>
        <v>0</v>
      </c>
      <c r="Z1619" s="23">
        <f t="shared" si="4561"/>
        <v>0</v>
      </c>
      <c r="AA1619" s="23">
        <f t="shared" si="4561"/>
        <v>0</v>
      </c>
      <c r="AB1619" s="23">
        <f t="shared" si="4561"/>
        <v>0</v>
      </c>
      <c r="AC1619" s="23">
        <f t="shared" si="4429"/>
        <v>0</v>
      </c>
      <c r="AD1619" s="23">
        <f t="shared" si="4430"/>
        <v>604918.9</v>
      </c>
      <c r="AE1619" s="23">
        <f t="shared" si="4431"/>
        <v>731753.1</v>
      </c>
      <c r="AF1619" s="23">
        <f t="shared" si="4561"/>
        <v>0</v>
      </c>
      <c r="AG1619" s="23">
        <f t="shared" si="4561"/>
        <v>0</v>
      </c>
      <c r="AH1619" s="23">
        <f t="shared" si="4561"/>
        <v>0</v>
      </c>
      <c r="AI1619" s="23">
        <f t="shared" si="4554"/>
        <v>0</v>
      </c>
      <c r="AJ1619" s="23">
        <f t="shared" si="4555"/>
        <v>604918.9</v>
      </c>
      <c r="AK1619" s="23">
        <f t="shared" si="4556"/>
        <v>731753.1</v>
      </c>
      <c r="AL1619" s="23">
        <f t="shared" si="4561"/>
        <v>0</v>
      </c>
      <c r="AM1619" s="23">
        <f t="shared" si="4557"/>
        <v>0</v>
      </c>
      <c r="AN1619" s="23">
        <f t="shared" si="4561"/>
        <v>0</v>
      </c>
      <c r="AO1619" s="23">
        <f t="shared" si="4561"/>
        <v>0</v>
      </c>
      <c r="AP1619" s="23">
        <f t="shared" si="4561"/>
        <v>0</v>
      </c>
      <c r="AQ1619" s="23">
        <f t="shared" si="4527"/>
        <v>0</v>
      </c>
      <c r="AR1619" s="23">
        <f t="shared" si="4528"/>
        <v>604918.9</v>
      </c>
      <c r="AS1619" s="23">
        <f t="shared" si="4529"/>
        <v>731753.1</v>
      </c>
      <c r="AT1619" s="23">
        <f t="shared" si="4561"/>
        <v>0</v>
      </c>
      <c r="AU1619" s="23">
        <f t="shared" si="4561"/>
        <v>0</v>
      </c>
      <c r="AV1619" s="23">
        <f t="shared" si="4561"/>
        <v>0</v>
      </c>
      <c r="AW1619" s="23">
        <f t="shared" si="4530"/>
        <v>0</v>
      </c>
      <c r="AX1619" s="23">
        <f t="shared" si="4531"/>
        <v>604918.9</v>
      </c>
      <c r="AY1619" s="23">
        <f t="shared" si="4532"/>
        <v>731753.1</v>
      </c>
      <c r="AZ1619" s="23">
        <f t="shared" si="4561"/>
        <v>0</v>
      </c>
      <c r="BA1619" s="23">
        <f t="shared" si="4561"/>
        <v>0</v>
      </c>
      <c r="BB1619" s="23">
        <f t="shared" si="4561"/>
        <v>0</v>
      </c>
      <c r="BC1619" s="23">
        <f t="shared" si="4498"/>
        <v>0</v>
      </c>
      <c r="BD1619" s="23">
        <f t="shared" si="4499"/>
        <v>604918.9</v>
      </c>
      <c r="BE1619" s="23">
        <f t="shared" si="4500"/>
        <v>731753.1</v>
      </c>
      <c r="BF1619" s="23">
        <f t="shared" si="4561"/>
        <v>0</v>
      </c>
      <c r="BG1619" s="23">
        <f t="shared" si="4561"/>
        <v>0</v>
      </c>
      <c r="BH1619" s="23">
        <f t="shared" si="4561"/>
        <v>0</v>
      </c>
      <c r="BI1619" s="18">
        <f t="shared" si="4495"/>
        <v>0</v>
      </c>
      <c r="BJ1619" s="18">
        <f t="shared" si="4496"/>
        <v>604918.9</v>
      </c>
      <c r="BK1619" s="18">
        <f t="shared" si="4497"/>
        <v>731753.1</v>
      </c>
      <c r="BL1619" s="23">
        <f t="shared" si="4561"/>
        <v>0</v>
      </c>
      <c r="BM1619" s="23">
        <f t="shared" si="4561"/>
        <v>0</v>
      </c>
      <c r="BN1619" s="23">
        <f t="shared" si="4561"/>
        <v>0</v>
      </c>
      <c r="BO1619" s="23">
        <f t="shared" si="4450"/>
        <v>0</v>
      </c>
      <c r="BP1619" s="23">
        <f t="shared" si="4451"/>
        <v>604918.9</v>
      </c>
      <c r="BQ1619" s="23">
        <f t="shared" si="4452"/>
        <v>731753.1</v>
      </c>
      <c r="BR1619" s="23">
        <f t="shared" si="4561"/>
        <v>0</v>
      </c>
      <c r="BS1619" s="23">
        <f t="shared" si="4561"/>
        <v>0</v>
      </c>
      <c r="BT1619" s="23">
        <f t="shared" si="4561"/>
        <v>0</v>
      </c>
      <c r="BU1619" s="23">
        <f t="shared" si="4447"/>
        <v>0</v>
      </c>
      <c r="BV1619" s="23">
        <f t="shared" si="4448"/>
        <v>604918.9</v>
      </c>
      <c r="BW1619" s="23">
        <f t="shared" si="4449"/>
        <v>731753.1</v>
      </c>
      <c r="BX1619" s="23">
        <f t="shared" si="4561"/>
        <v>0</v>
      </c>
      <c r="BY1619" s="23">
        <f t="shared" si="4561"/>
        <v>0</v>
      </c>
      <c r="BZ1619" s="23">
        <f t="shared" si="4561"/>
        <v>0</v>
      </c>
      <c r="CA1619" s="23">
        <f t="shared" si="4558"/>
        <v>0</v>
      </c>
      <c r="CB1619" s="23">
        <f t="shared" si="4559"/>
        <v>604918.9</v>
      </c>
      <c r="CC1619" s="23">
        <f t="shared" si="4560"/>
        <v>731753.1</v>
      </c>
      <c r="CD1619" s="23">
        <f t="shared" si="4561"/>
        <v>0</v>
      </c>
      <c r="CE1619" s="28"/>
      <c r="CF1619" s="33"/>
    </row>
    <row r="1620" spans="1:119" x14ac:dyDescent="0.3">
      <c r="A1620" s="19" t="s">
        <v>1482</v>
      </c>
      <c r="B1620" s="39">
        <v>240</v>
      </c>
      <c r="C1620" s="41" t="s">
        <v>149</v>
      </c>
      <c r="D1620" s="41" t="s">
        <v>29</v>
      </c>
      <c r="E1620" s="14" t="s">
        <v>523</v>
      </c>
      <c r="F1620" s="23"/>
      <c r="G1620" s="23">
        <v>604918.9</v>
      </c>
      <c r="H1620" s="23">
        <v>731753.1</v>
      </c>
      <c r="I1620" s="18"/>
      <c r="J1620" s="18"/>
      <c r="K1620" s="18"/>
      <c r="L1620" s="18">
        <f t="shared" si="4476"/>
        <v>0</v>
      </c>
      <c r="M1620" s="18">
        <f t="shared" si="4477"/>
        <v>604918.9</v>
      </c>
      <c r="N1620" s="18">
        <f t="shared" si="4478"/>
        <v>731753.1</v>
      </c>
      <c r="O1620" s="18"/>
      <c r="P1620" s="18"/>
      <c r="Q1620" s="18"/>
      <c r="R1620" s="18"/>
      <c r="S1620" s="18"/>
      <c r="T1620" s="18">
        <f t="shared" si="4422"/>
        <v>0</v>
      </c>
      <c r="U1620" s="18">
        <f t="shared" si="4423"/>
        <v>604918.9</v>
      </c>
      <c r="V1620" s="18">
        <f t="shared" si="4424"/>
        <v>731753.1</v>
      </c>
      <c r="W1620" s="18"/>
      <c r="X1620" s="18"/>
      <c r="Y1620" s="18"/>
      <c r="Z1620" s="18"/>
      <c r="AA1620" s="18"/>
      <c r="AB1620" s="18"/>
      <c r="AC1620" s="18">
        <f t="shared" si="4429"/>
        <v>0</v>
      </c>
      <c r="AD1620" s="18">
        <f t="shared" si="4430"/>
        <v>604918.9</v>
      </c>
      <c r="AE1620" s="18">
        <f t="shared" si="4431"/>
        <v>731753.1</v>
      </c>
      <c r="AF1620" s="18"/>
      <c r="AG1620" s="18"/>
      <c r="AH1620" s="18"/>
      <c r="AI1620" s="18">
        <f t="shared" si="4554"/>
        <v>0</v>
      </c>
      <c r="AJ1620" s="18">
        <f t="shared" si="4555"/>
        <v>604918.9</v>
      </c>
      <c r="AK1620" s="18">
        <f t="shared" si="4556"/>
        <v>731753.1</v>
      </c>
      <c r="AL1620" s="18"/>
      <c r="AM1620" s="18">
        <f t="shared" si="4557"/>
        <v>0</v>
      </c>
      <c r="AN1620" s="18"/>
      <c r="AO1620" s="18"/>
      <c r="AP1620" s="18"/>
      <c r="AQ1620" s="18">
        <f t="shared" si="4527"/>
        <v>0</v>
      </c>
      <c r="AR1620" s="18">
        <f t="shared" si="4528"/>
        <v>604918.9</v>
      </c>
      <c r="AS1620" s="18">
        <f t="shared" si="4529"/>
        <v>731753.1</v>
      </c>
      <c r="AT1620" s="18"/>
      <c r="AU1620" s="18"/>
      <c r="AV1620" s="18"/>
      <c r="AW1620" s="18">
        <f t="shared" si="4530"/>
        <v>0</v>
      </c>
      <c r="AX1620" s="18">
        <f t="shared" si="4531"/>
        <v>604918.9</v>
      </c>
      <c r="AY1620" s="18">
        <f t="shared" si="4532"/>
        <v>731753.1</v>
      </c>
      <c r="AZ1620" s="18"/>
      <c r="BA1620" s="18"/>
      <c r="BB1620" s="18"/>
      <c r="BC1620" s="18">
        <f t="shared" si="4498"/>
        <v>0</v>
      </c>
      <c r="BD1620" s="18">
        <f t="shared" si="4499"/>
        <v>604918.9</v>
      </c>
      <c r="BE1620" s="18">
        <f t="shared" si="4500"/>
        <v>731753.1</v>
      </c>
      <c r="BF1620" s="18"/>
      <c r="BG1620" s="18"/>
      <c r="BH1620" s="18"/>
      <c r="BI1620" s="18">
        <f t="shared" si="4495"/>
        <v>0</v>
      </c>
      <c r="BJ1620" s="18">
        <f t="shared" si="4496"/>
        <v>604918.9</v>
      </c>
      <c r="BK1620" s="18">
        <f t="shared" si="4497"/>
        <v>731753.1</v>
      </c>
      <c r="BL1620" s="18"/>
      <c r="BM1620" s="18"/>
      <c r="BN1620" s="18"/>
      <c r="BO1620" s="18">
        <f t="shared" si="4450"/>
        <v>0</v>
      </c>
      <c r="BP1620" s="18">
        <f t="shared" si="4451"/>
        <v>604918.9</v>
      </c>
      <c r="BQ1620" s="18">
        <f t="shared" si="4452"/>
        <v>731753.1</v>
      </c>
      <c r="BR1620" s="18"/>
      <c r="BS1620" s="18"/>
      <c r="BT1620" s="18"/>
      <c r="BU1620" s="18">
        <f t="shared" si="4447"/>
        <v>0</v>
      </c>
      <c r="BV1620" s="18">
        <f t="shared" si="4448"/>
        <v>604918.9</v>
      </c>
      <c r="BW1620" s="18">
        <f t="shared" si="4449"/>
        <v>731753.1</v>
      </c>
      <c r="BX1620" s="18"/>
      <c r="BY1620" s="18"/>
      <c r="BZ1620" s="18"/>
      <c r="CA1620" s="18">
        <f t="shared" si="4558"/>
        <v>0</v>
      </c>
      <c r="CB1620" s="18">
        <f t="shared" si="4559"/>
        <v>604918.9</v>
      </c>
      <c r="CC1620" s="18">
        <f t="shared" si="4560"/>
        <v>731753.1</v>
      </c>
      <c r="CD1620" s="18"/>
      <c r="CE1620" s="27"/>
      <c r="CF1620" s="33"/>
    </row>
    <row r="1621" spans="1:119" s="11" customFormat="1" ht="31.2" x14ac:dyDescent="0.3">
      <c r="A1621" s="10" t="s">
        <v>274</v>
      </c>
      <c r="B1621" s="16"/>
      <c r="C1621" s="10"/>
      <c r="D1621" s="10"/>
      <c r="E1621" s="15" t="s">
        <v>1054</v>
      </c>
      <c r="F1621" s="17">
        <f t="shared" ref="F1621:K1622" si="4562">F1622</f>
        <v>453447.30000000005</v>
      </c>
      <c r="G1621" s="17">
        <f t="shared" si="4562"/>
        <v>176107.90000000002</v>
      </c>
      <c r="H1621" s="17">
        <f t="shared" si="4562"/>
        <v>176107.90000000002</v>
      </c>
      <c r="I1621" s="17">
        <f t="shared" si="4562"/>
        <v>-220.3</v>
      </c>
      <c r="J1621" s="17">
        <f t="shared" si="4562"/>
        <v>-220.3</v>
      </c>
      <c r="K1621" s="17">
        <f t="shared" si="4562"/>
        <v>-220.3</v>
      </c>
      <c r="L1621" s="17">
        <f t="shared" si="4476"/>
        <v>453227.00000000006</v>
      </c>
      <c r="M1621" s="17">
        <f t="shared" si="4477"/>
        <v>175887.60000000003</v>
      </c>
      <c r="N1621" s="17">
        <f t="shared" si="4478"/>
        <v>175887.60000000003</v>
      </c>
      <c r="O1621" s="17">
        <f t="shared" ref="O1621:S1622" si="4563">O1622</f>
        <v>0</v>
      </c>
      <c r="P1621" s="17">
        <f t="shared" si="4563"/>
        <v>0</v>
      </c>
      <c r="Q1621" s="17">
        <f t="shared" si="4563"/>
        <v>0</v>
      </c>
      <c r="R1621" s="17">
        <f t="shared" si="4563"/>
        <v>0</v>
      </c>
      <c r="S1621" s="17">
        <f t="shared" si="4563"/>
        <v>0</v>
      </c>
      <c r="T1621" s="17">
        <f t="shared" si="4422"/>
        <v>453227.00000000006</v>
      </c>
      <c r="U1621" s="17">
        <f t="shared" si="4423"/>
        <v>175887.60000000003</v>
      </c>
      <c r="V1621" s="17">
        <f t="shared" si="4424"/>
        <v>175887.60000000003</v>
      </c>
      <c r="W1621" s="17">
        <f t="shared" ref="W1621:CD1622" si="4564">W1622</f>
        <v>2631.8999999999996</v>
      </c>
      <c r="X1621" s="17">
        <f t="shared" si="4564"/>
        <v>4259.57</v>
      </c>
      <c r="Y1621" s="17">
        <f t="shared" si="4564"/>
        <v>4259.57</v>
      </c>
      <c r="Z1621" s="17">
        <f t="shared" si="4564"/>
        <v>0</v>
      </c>
      <c r="AA1621" s="17">
        <f t="shared" si="4564"/>
        <v>-10.07</v>
      </c>
      <c r="AB1621" s="17">
        <f t="shared" si="4564"/>
        <v>-10.07</v>
      </c>
      <c r="AC1621" s="17">
        <f t="shared" si="4429"/>
        <v>455858.90000000008</v>
      </c>
      <c r="AD1621" s="17">
        <f t="shared" si="4430"/>
        <v>180137.10000000003</v>
      </c>
      <c r="AE1621" s="17">
        <f t="shared" si="4431"/>
        <v>180137.10000000003</v>
      </c>
      <c r="AF1621" s="17">
        <f t="shared" si="4564"/>
        <v>804.79100000000005</v>
      </c>
      <c r="AG1621" s="17">
        <f t="shared" si="4564"/>
        <v>0</v>
      </c>
      <c r="AH1621" s="17">
        <f t="shared" si="4564"/>
        <v>0</v>
      </c>
      <c r="AI1621" s="17">
        <f t="shared" si="4554"/>
        <v>456663.69100000011</v>
      </c>
      <c r="AJ1621" s="17">
        <f t="shared" si="4555"/>
        <v>180137.10000000003</v>
      </c>
      <c r="AK1621" s="17">
        <f t="shared" si="4556"/>
        <v>180137.10000000003</v>
      </c>
      <c r="AL1621" s="17">
        <f t="shared" si="4564"/>
        <v>0</v>
      </c>
      <c r="AM1621" s="17">
        <f t="shared" si="4557"/>
        <v>456663.69100000011</v>
      </c>
      <c r="AN1621" s="17">
        <f t="shared" si="4564"/>
        <v>0</v>
      </c>
      <c r="AO1621" s="17">
        <f t="shared" si="4564"/>
        <v>0</v>
      </c>
      <c r="AP1621" s="17">
        <f t="shared" si="4564"/>
        <v>0</v>
      </c>
      <c r="AQ1621" s="17">
        <f t="shared" si="4527"/>
        <v>456663.69100000011</v>
      </c>
      <c r="AR1621" s="17">
        <f t="shared" si="4528"/>
        <v>180137.10000000003</v>
      </c>
      <c r="AS1621" s="17">
        <f t="shared" si="4529"/>
        <v>180137.10000000003</v>
      </c>
      <c r="AT1621" s="17">
        <f t="shared" si="4564"/>
        <v>0</v>
      </c>
      <c r="AU1621" s="17">
        <f t="shared" si="4564"/>
        <v>0</v>
      </c>
      <c r="AV1621" s="17">
        <f t="shared" si="4564"/>
        <v>0</v>
      </c>
      <c r="AW1621" s="17">
        <f t="shared" si="4530"/>
        <v>456663.69100000011</v>
      </c>
      <c r="AX1621" s="17">
        <f t="shared" si="4531"/>
        <v>180137.10000000003</v>
      </c>
      <c r="AY1621" s="17">
        <f t="shared" si="4532"/>
        <v>180137.10000000003</v>
      </c>
      <c r="AZ1621" s="17">
        <f t="shared" si="4564"/>
        <v>85058.116000000009</v>
      </c>
      <c r="BA1621" s="17">
        <f t="shared" si="4564"/>
        <v>0</v>
      </c>
      <c r="BB1621" s="17">
        <f t="shared" si="4564"/>
        <v>0</v>
      </c>
      <c r="BC1621" s="17">
        <f t="shared" si="4498"/>
        <v>541721.80700000015</v>
      </c>
      <c r="BD1621" s="17">
        <f t="shared" si="4499"/>
        <v>180137.10000000003</v>
      </c>
      <c r="BE1621" s="17">
        <f t="shared" si="4500"/>
        <v>180137.10000000003</v>
      </c>
      <c r="BF1621" s="17">
        <f t="shared" si="4564"/>
        <v>0</v>
      </c>
      <c r="BG1621" s="17">
        <f t="shared" si="4564"/>
        <v>0</v>
      </c>
      <c r="BH1621" s="17">
        <f t="shared" si="4564"/>
        <v>0</v>
      </c>
      <c r="BI1621" s="18">
        <f t="shared" si="4495"/>
        <v>541721.80700000015</v>
      </c>
      <c r="BJ1621" s="18">
        <f t="shared" si="4496"/>
        <v>180137.10000000003</v>
      </c>
      <c r="BK1621" s="18">
        <f t="shared" si="4497"/>
        <v>180137.10000000003</v>
      </c>
      <c r="BL1621" s="17">
        <f t="shared" si="4564"/>
        <v>224.84</v>
      </c>
      <c r="BM1621" s="17">
        <f t="shared" si="4564"/>
        <v>0</v>
      </c>
      <c r="BN1621" s="17">
        <f t="shared" si="4564"/>
        <v>0</v>
      </c>
      <c r="BO1621" s="17">
        <f t="shared" si="4450"/>
        <v>541946.64700000011</v>
      </c>
      <c r="BP1621" s="17">
        <f t="shared" si="4451"/>
        <v>180137.10000000003</v>
      </c>
      <c r="BQ1621" s="17">
        <f t="shared" si="4452"/>
        <v>180137.10000000003</v>
      </c>
      <c r="BR1621" s="17">
        <f t="shared" si="4564"/>
        <v>0</v>
      </c>
      <c r="BS1621" s="17">
        <f t="shared" si="4564"/>
        <v>0</v>
      </c>
      <c r="BT1621" s="17">
        <f t="shared" si="4564"/>
        <v>0</v>
      </c>
      <c r="BU1621" s="17">
        <f t="shared" si="4447"/>
        <v>541946.64700000011</v>
      </c>
      <c r="BV1621" s="17">
        <f t="shared" si="4448"/>
        <v>180137.10000000003</v>
      </c>
      <c r="BW1621" s="17">
        <f t="shared" si="4449"/>
        <v>180137.10000000003</v>
      </c>
      <c r="BX1621" s="17">
        <f t="shared" si="4564"/>
        <v>0</v>
      </c>
      <c r="BY1621" s="17">
        <f t="shared" si="4564"/>
        <v>0</v>
      </c>
      <c r="BZ1621" s="17">
        <f t="shared" si="4564"/>
        <v>0</v>
      </c>
      <c r="CA1621" s="17">
        <f t="shared" si="4558"/>
        <v>541946.64700000011</v>
      </c>
      <c r="CB1621" s="17">
        <f t="shared" si="4559"/>
        <v>180137.10000000003</v>
      </c>
      <c r="CC1621" s="17">
        <f t="shared" si="4560"/>
        <v>180137.10000000003</v>
      </c>
      <c r="CD1621" s="17">
        <f t="shared" si="4564"/>
        <v>0</v>
      </c>
      <c r="CE1621" s="26"/>
      <c r="CF1621" s="33"/>
      <c r="CG1621" s="37"/>
      <c r="CH1621" s="37"/>
      <c r="CI1621" s="37"/>
      <c r="CJ1621" s="37"/>
      <c r="CK1621" s="37"/>
      <c r="CL1621" s="37"/>
      <c r="CM1621" s="37"/>
      <c r="CN1621" s="37"/>
      <c r="CO1621" s="37"/>
      <c r="CP1621" s="37"/>
      <c r="CQ1621" s="37"/>
      <c r="CR1621" s="37"/>
      <c r="CS1621" s="37"/>
      <c r="CT1621" s="37"/>
      <c r="CU1621" s="37"/>
      <c r="CV1621" s="37"/>
      <c r="CW1621" s="37"/>
      <c r="CX1621" s="37"/>
      <c r="CY1621" s="37"/>
      <c r="CZ1621" s="37"/>
      <c r="DA1621" s="37"/>
      <c r="DB1621" s="37"/>
      <c r="DC1621" s="37"/>
      <c r="DD1621" s="37"/>
      <c r="DE1621" s="37"/>
      <c r="DF1621" s="37"/>
      <c r="DG1621" s="37"/>
      <c r="DH1621" s="37"/>
      <c r="DI1621" s="37"/>
      <c r="DJ1621" s="37"/>
      <c r="DK1621" s="37"/>
      <c r="DL1621" s="37"/>
      <c r="DM1621" s="37"/>
      <c r="DN1621" s="37"/>
      <c r="DO1621" s="37"/>
    </row>
    <row r="1622" spans="1:119" ht="31.2" x14ac:dyDescent="0.3">
      <c r="A1622" s="41" t="s">
        <v>275</v>
      </c>
      <c r="B1622" s="39"/>
      <c r="C1622" s="41"/>
      <c r="D1622" s="41"/>
      <c r="E1622" s="14" t="s">
        <v>1055</v>
      </c>
      <c r="F1622" s="18">
        <f t="shared" si="4562"/>
        <v>453447.30000000005</v>
      </c>
      <c r="G1622" s="18">
        <f t="shared" si="4562"/>
        <v>176107.90000000002</v>
      </c>
      <c r="H1622" s="18">
        <f t="shared" si="4562"/>
        <v>176107.90000000002</v>
      </c>
      <c r="I1622" s="18">
        <f t="shared" si="4562"/>
        <v>-220.3</v>
      </c>
      <c r="J1622" s="18">
        <f t="shared" si="4562"/>
        <v>-220.3</v>
      </c>
      <c r="K1622" s="18">
        <f t="shared" si="4562"/>
        <v>-220.3</v>
      </c>
      <c r="L1622" s="18">
        <f t="shared" si="4476"/>
        <v>453227.00000000006</v>
      </c>
      <c r="M1622" s="18">
        <f t="shared" si="4477"/>
        <v>175887.60000000003</v>
      </c>
      <c r="N1622" s="18">
        <f t="shared" si="4478"/>
        <v>175887.60000000003</v>
      </c>
      <c r="O1622" s="18">
        <f t="shared" si="4563"/>
        <v>0</v>
      </c>
      <c r="P1622" s="18">
        <f t="shared" si="4563"/>
        <v>0</v>
      </c>
      <c r="Q1622" s="18">
        <f t="shared" si="4563"/>
        <v>0</v>
      </c>
      <c r="R1622" s="18">
        <f t="shared" si="4563"/>
        <v>0</v>
      </c>
      <c r="S1622" s="18">
        <f t="shared" si="4563"/>
        <v>0</v>
      </c>
      <c r="T1622" s="18">
        <f t="shared" si="4422"/>
        <v>453227.00000000006</v>
      </c>
      <c r="U1622" s="18">
        <f t="shared" si="4423"/>
        <v>175887.60000000003</v>
      </c>
      <c r="V1622" s="18">
        <f t="shared" si="4424"/>
        <v>175887.60000000003</v>
      </c>
      <c r="W1622" s="18">
        <f t="shared" si="4564"/>
        <v>2631.8999999999996</v>
      </c>
      <c r="X1622" s="18">
        <f t="shared" si="4564"/>
        <v>4259.57</v>
      </c>
      <c r="Y1622" s="18">
        <f t="shared" si="4564"/>
        <v>4259.57</v>
      </c>
      <c r="Z1622" s="18">
        <f t="shared" si="4564"/>
        <v>0</v>
      </c>
      <c r="AA1622" s="18">
        <f t="shared" si="4564"/>
        <v>-10.07</v>
      </c>
      <c r="AB1622" s="18">
        <f t="shared" si="4564"/>
        <v>-10.07</v>
      </c>
      <c r="AC1622" s="18">
        <f t="shared" si="4429"/>
        <v>455858.90000000008</v>
      </c>
      <c r="AD1622" s="18">
        <f t="shared" si="4430"/>
        <v>180137.10000000003</v>
      </c>
      <c r="AE1622" s="18">
        <f t="shared" si="4431"/>
        <v>180137.10000000003</v>
      </c>
      <c r="AF1622" s="18">
        <f t="shared" si="4564"/>
        <v>804.79100000000005</v>
      </c>
      <c r="AG1622" s="18">
        <f t="shared" si="4564"/>
        <v>0</v>
      </c>
      <c r="AH1622" s="18">
        <f t="shared" si="4564"/>
        <v>0</v>
      </c>
      <c r="AI1622" s="18">
        <f t="shared" si="4554"/>
        <v>456663.69100000011</v>
      </c>
      <c r="AJ1622" s="18">
        <f t="shared" si="4555"/>
        <v>180137.10000000003</v>
      </c>
      <c r="AK1622" s="18">
        <f t="shared" si="4556"/>
        <v>180137.10000000003</v>
      </c>
      <c r="AL1622" s="18">
        <f t="shared" si="4564"/>
        <v>0</v>
      </c>
      <c r="AM1622" s="18">
        <f t="shared" si="4557"/>
        <v>456663.69100000011</v>
      </c>
      <c r="AN1622" s="18">
        <f t="shared" si="4564"/>
        <v>0</v>
      </c>
      <c r="AO1622" s="18">
        <f t="shared" si="4564"/>
        <v>0</v>
      </c>
      <c r="AP1622" s="18">
        <f t="shared" si="4564"/>
        <v>0</v>
      </c>
      <c r="AQ1622" s="18">
        <f t="shared" si="4527"/>
        <v>456663.69100000011</v>
      </c>
      <c r="AR1622" s="18">
        <f t="shared" si="4528"/>
        <v>180137.10000000003</v>
      </c>
      <c r="AS1622" s="18">
        <f t="shared" si="4529"/>
        <v>180137.10000000003</v>
      </c>
      <c r="AT1622" s="18">
        <f t="shared" si="4564"/>
        <v>0</v>
      </c>
      <c r="AU1622" s="18">
        <f t="shared" si="4564"/>
        <v>0</v>
      </c>
      <c r="AV1622" s="18">
        <f t="shared" si="4564"/>
        <v>0</v>
      </c>
      <c r="AW1622" s="18">
        <f t="shared" si="4530"/>
        <v>456663.69100000011</v>
      </c>
      <c r="AX1622" s="18">
        <f t="shared" si="4531"/>
        <v>180137.10000000003</v>
      </c>
      <c r="AY1622" s="18">
        <f t="shared" si="4532"/>
        <v>180137.10000000003</v>
      </c>
      <c r="AZ1622" s="18">
        <f t="shared" si="4564"/>
        <v>85058.116000000009</v>
      </c>
      <c r="BA1622" s="18">
        <f t="shared" si="4564"/>
        <v>0</v>
      </c>
      <c r="BB1622" s="18">
        <f t="shared" si="4564"/>
        <v>0</v>
      </c>
      <c r="BC1622" s="18">
        <f t="shared" si="4498"/>
        <v>541721.80700000015</v>
      </c>
      <c r="BD1622" s="18">
        <f t="shared" si="4499"/>
        <v>180137.10000000003</v>
      </c>
      <c r="BE1622" s="18">
        <f t="shared" si="4500"/>
        <v>180137.10000000003</v>
      </c>
      <c r="BF1622" s="18">
        <f t="shared" si="4564"/>
        <v>0</v>
      </c>
      <c r="BG1622" s="18">
        <f t="shared" si="4564"/>
        <v>0</v>
      </c>
      <c r="BH1622" s="18">
        <f t="shared" si="4564"/>
        <v>0</v>
      </c>
      <c r="BI1622" s="18">
        <f t="shared" si="4495"/>
        <v>541721.80700000015</v>
      </c>
      <c r="BJ1622" s="18">
        <f t="shared" si="4496"/>
        <v>180137.10000000003</v>
      </c>
      <c r="BK1622" s="18">
        <f t="shared" si="4497"/>
        <v>180137.10000000003</v>
      </c>
      <c r="BL1622" s="18">
        <f t="shared" si="4564"/>
        <v>224.84</v>
      </c>
      <c r="BM1622" s="18">
        <f t="shared" si="4564"/>
        <v>0</v>
      </c>
      <c r="BN1622" s="18">
        <f t="shared" si="4564"/>
        <v>0</v>
      </c>
      <c r="BO1622" s="18">
        <f t="shared" si="4450"/>
        <v>541946.64700000011</v>
      </c>
      <c r="BP1622" s="18">
        <f t="shared" si="4451"/>
        <v>180137.10000000003</v>
      </c>
      <c r="BQ1622" s="18">
        <f t="shared" si="4452"/>
        <v>180137.10000000003</v>
      </c>
      <c r="BR1622" s="18">
        <f t="shared" si="4564"/>
        <v>0</v>
      </c>
      <c r="BS1622" s="18">
        <f t="shared" si="4564"/>
        <v>0</v>
      </c>
      <c r="BT1622" s="18">
        <f t="shared" si="4564"/>
        <v>0</v>
      </c>
      <c r="BU1622" s="18">
        <f t="shared" si="4447"/>
        <v>541946.64700000011</v>
      </c>
      <c r="BV1622" s="18">
        <f t="shared" si="4448"/>
        <v>180137.10000000003</v>
      </c>
      <c r="BW1622" s="18">
        <f t="shared" si="4449"/>
        <v>180137.10000000003</v>
      </c>
      <c r="BX1622" s="18">
        <f t="shared" si="4564"/>
        <v>0</v>
      </c>
      <c r="BY1622" s="18">
        <f t="shared" si="4564"/>
        <v>0</v>
      </c>
      <c r="BZ1622" s="18">
        <f t="shared" si="4564"/>
        <v>0</v>
      </c>
      <c r="CA1622" s="18">
        <f t="shared" si="4558"/>
        <v>541946.64700000011</v>
      </c>
      <c r="CB1622" s="18">
        <f t="shared" si="4559"/>
        <v>180137.10000000003</v>
      </c>
      <c r="CC1622" s="18">
        <f t="shared" si="4560"/>
        <v>180137.10000000003</v>
      </c>
      <c r="CD1622" s="18">
        <f t="shared" si="4564"/>
        <v>0</v>
      </c>
      <c r="CE1622" s="27"/>
      <c r="CF1622" s="33"/>
    </row>
    <row r="1623" spans="1:119" ht="46.8" x14ac:dyDescent="0.3">
      <c r="A1623" s="41" t="s">
        <v>273</v>
      </c>
      <c r="B1623" s="39"/>
      <c r="C1623" s="41"/>
      <c r="D1623" s="41"/>
      <c r="E1623" s="14" t="s">
        <v>599</v>
      </c>
      <c r="F1623" s="18">
        <f t="shared" ref="F1623:K1623" si="4565">F1624+F1628+F1632</f>
        <v>453447.30000000005</v>
      </c>
      <c r="G1623" s="18">
        <f t="shared" si="4565"/>
        <v>176107.90000000002</v>
      </c>
      <c r="H1623" s="18">
        <f t="shared" si="4565"/>
        <v>176107.90000000002</v>
      </c>
      <c r="I1623" s="18">
        <f t="shared" si="4565"/>
        <v>-220.3</v>
      </c>
      <c r="J1623" s="18">
        <f t="shared" si="4565"/>
        <v>-220.3</v>
      </c>
      <c r="K1623" s="18">
        <f t="shared" si="4565"/>
        <v>-220.3</v>
      </c>
      <c r="L1623" s="18">
        <f t="shared" si="4476"/>
        <v>453227.00000000006</v>
      </c>
      <c r="M1623" s="18">
        <f t="shared" si="4477"/>
        <v>175887.60000000003</v>
      </c>
      <c r="N1623" s="18">
        <f t="shared" si="4478"/>
        <v>175887.60000000003</v>
      </c>
      <c r="O1623" s="18">
        <f t="shared" ref="O1623:S1623" si="4566">O1624+O1628+O1632</f>
        <v>0</v>
      </c>
      <c r="P1623" s="18">
        <f t="shared" si="4566"/>
        <v>0</v>
      </c>
      <c r="Q1623" s="18">
        <f t="shared" si="4566"/>
        <v>0</v>
      </c>
      <c r="R1623" s="18">
        <f t="shared" si="4566"/>
        <v>0</v>
      </c>
      <c r="S1623" s="18">
        <f t="shared" si="4566"/>
        <v>0</v>
      </c>
      <c r="T1623" s="18">
        <f t="shared" si="4422"/>
        <v>453227.00000000006</v>
      </c>
      <c r="U1623" s="18">
        <f t="shared" si="4423"/>
        <v>175887.60000000003</v>
      </c>
      <c r="V1623" s="18">
        <f t="shared" si="4424"/>
        <v>175887.60000000003</v>
      </c>
      <c r="W1623" s="18">
        <f t="shared" ref="W1623:CD1623" si="4567">W1624+W1628+W1632</f>
        <v>2631.8999999999996</v>
      </c>
      <c r="X1623" s="18">
        <f t="shared" ref="X1623:AB1623" si="4568">X1624+X1628+X1632</f>
        <v>4259.57</v>
      </c>
      <c r="Y1623" s="18">
        <f t="shared" si="4568"/>
        <v>4259.57</v>
      </c>
      <c r="Z1623" s="18">
        <f t="shared" si="4568"/>
        <v>0</v>
      </c>
      <c r="AA1623" s="18">
        <f t="shared" si="4568"/>
        <v>-10.07</v>
      </c>
      <c r="AB1623" s="18">
        <f t="shared" si="4568"/>
        <v>-10.07</v>
      </c>
      <c r="AC1623" s="18">
        <f t="shared" si="4429"/>
        <v>455858.90000000008</v>
      </c>
      <c r="AD1623" s="18">
        <f t="shared" si="4430"/>
        <v>180137.10000000003</v>
      </c>
      <c r="AE1623" s="18">
        <f t="shared" si="4431"/>
        <v>180137.10000000003</v>
      </c>
      <c r="AF1623" s="18">
        <f t="shared" ref="AF1623:AH1623" si="4569">AF1624+AF1628+AF1632</f>
        <v>804.79100000000005</v>
      </c>
      <c r="AG1623" s="18">
        <f t="shared" si="4569"/>
        <v>0</v>
      </c>
      <c r="AH1623" s="18">
        <f t="shared" si="4569"/>
        <v>0</v>
      </c>
      <c r="AI1623" s="18">
        <f t="shared" si="4554"/>
        <v>456663.69100000011</v>
      </c>
      <c r="AJ1623" s="18">
        <f t="shared" si="4555"/>
        <v>180137.10000000003</v>
      </c>
      <c r="AK1623" s="18">
        <f t="shared" si="4556"/>
        <v>180137.10000000003</v>
      </c>
      <c r="AL1623" s="18">
        <f t="shared" ref="AL1623" si="4570">AL1624+AL1628+AL1632</f>
        <v>0</v>
      </c>
      <c r="AM1623" s="18">
        <f t="shared" si="4557"/>
        <v>456663.69100000011</v>
      </c>
      <c r="AN1623" s="18">
        <f t="shared" ref="AN1623:AP1623" si="4571">AN1624+AN1628+AN1632</f>
        <v>0</v>
      </c>
      <c r="AO1623" s="18">
        <f t="shared" si="4571"/>
        <v>0</v>
      </c>
      <c r="AP1623" s="18">
        <f t="shared" si="4571"/>
        <v>0</v>
      </c>
      <c r="AQ1623" s="18">
        <f t="shared" si="4527"/>
        <v>456663.69100000011</v>
      </c>
      <c r="AR1623" s="18">
        <f t="shared" si="4528"/>
        <v>180137.10000000003</v>
      </c>
      <c r="AS1623" s="18">
        <f t="shared" si="4529"/>
        <v>180137.10000000003</v>
      </c>
      <c r="AT1623" s="18">
        <f t="shared" ref="AT1623:AV1623" si="4572">AT1624+AT1628+AT1632</f>
        <v>0</v>
      </c>
      <c r="AU1623" s="18">
        <f t="shared" si="4572"/>
        <v>0</v>
      </c>
      <c r="AV1623" s="18">
        <f t="shared" si="4572"/>
        <v>0</v>
      </c>
      <c r="AW1623" s="18">
        <f t="shared" si="4530"/>
        <v>456663.69100000011</v>
      </c>
      <c r="AX1623" s="18">
        <f t="shared" si="4531"/>
        <v>180137.10000000003</v>
      </c>
      <c r="AY1623" s="18">
        <f t="shared" si="4532"/>
        <v>180137.10000000003</v>
      </c>
      <c r="AZ1623" s="18">
        <f t="shared" ref="AZ1623:BB1623" si="4573">AZ1624+AZ1628+AZ1632</f>
        <v>85058.116000000009</v>
      </c>
      <c r="BA1623" s="18">
        <f t="shared" si="4573"/>
        <v>0</v>
      </c>
      <c r="BB1623" s="18">
        <f t="shared" si="4573"/>
        <v>0</v>
      </c>
      <c r="BC1623" s="18">
        <f t="shared" si="4498"/>
        <v>541721.80700000015</v>
      </c>
      <c r="BD1623" s="18">
        <f t="shared" si="4499"/>
        <v>180137.10000000003</v>
      </c>
      <c r="BE1623" s="18">
        <f t="shared" si="4500"/>
        <v>180137.10000000003</v>
      </c>
      <c r="BF1623" s="18">
        <f t="shared" ref="BF1623:BH1623" si="4574">BF1624+BF1628+BF1632</f>
        <v>0</v>
      </c>
      <c r="BG1623" s="18">
        <f t="shared" si="4574"/>
        <v>0</v>
      </c>
      <c r="BH1623" s="18">
        <f t="shared" si="4574"/>
        <v>0</v>
      </c>
      <c r="BI1623" s="18">
        <f t="shared" si="4495"/>
        <v>541721.80700000015</v>
      </c>
      <c r="BJ1623" s="18">
        <f t="shared" si="4496"/>
        <v>180137.10000000003</v>
      </c>
      <c r="BK1623" s="18">
        <f t="shared" si="4497"/>
        <v>180137.10000000003</v>
      </c>
      <c r="BL1623" s="18">
        <f t="shared" ref="BL1623:BN1623" si="4575">BL1624+BL1628+BL1632</f>
        <v>224.84</v>
      </c>
      <c r="BM1623" s="18">
        <f t="shared" si="4575"/>
        <v>0</v>
      </c>
      <c r="BN1623" s="18">
        <f t="shared" si="4575"/>
        <v>0</v>
      </c>
      <c r="BO1623" s="18">
        <f t="shared" si="4450"/>
        <v>541946.64700000011</v>
      </c>
      <c r="BP1623" s="18">
        <f t="shared" si="4451"/>
        <v>180137.10000000003</v>
      </c>
      <c r="BQ1623" s="18">
        <f t="shared" si="4452"/>
        <v>180137.10000000003</v>
      </c>
      <c r="BR1623" s="18">
        <f t="shared" ref="BR1623:BT1623" si="4576">BR1624+BR1628+BR1632</f>
        <v>0</v>
      </c>
      <c r="BS1623" s="18">
        <f t="shared" si="4576"/>
        <v>0</v>
      </c>
      <c r="BT1623" s="18">
        <f t="shared" si="4576"/>
        <v>0</v>
      </c>
      <c r="BU1623" s="18">
        <f t="shared" si="4447"/>
        <v>541946.64700000011</v>
      </c>
      <c r="BV1623" s="18">
        <f t="shared" si="4448"/>
        <v>180137.10000000003</v>
      </c>
      <c r="BW1623" s="18">
        <f t="shared" si="4449"/>
        <v>180137.10000000003</v>
      </c>
      <c r="BX1623" s="18">
        <f t="shared" ref="BX1623:BZ1623" si="4577">BX1624+BX1628+BX1632</f>
        <v>0</v>
      </c>
      <c r="BY1623" s="18">
        <f t="shared" si="4577"/>
        <v>0</v>
      </c>
      <c r="BZ1623" s="18">
        <f t="shared" si="4577"/>
        <v>0</v>
      </c>
      <c r="CA1623" s="18">
        <f t="shared" si="4558"/>
        <v>541946.64700000011</v>
      </c>
      <c r="CB1623" s="18">
        <f t="shared" si="4559"/>
        <v>180137.10000000003</v>
      </c>
      <c r="CC1623" s="18">
        <f t="shared" si="4560"/>
        <v>180137.10000000003</v>
      </c>
      <c r="CD1623" s="18">
        <f t="shared" si="4567"/>
        <v>0</v>
      </c>
      <c r="CE1623" s="27"/>
      <c r="CF1623" s="33"/>
    </row>
    <row r="1624" spans="1:119" ht="93.6" x14ac:dyDescent="0.3">
      <c r="A1624" s="41" t="s">
        <v>273</v>
      </c>
      <c r="B1624" s="39">
        <v>100</v>
      </c>
      <c r="C1624" s="41"/>
      <c r="D1624" s="41"/>
      <c r="E1624" s="14" t="s">
        <v>550</v>
      </c>
      <c r="F1624" s="18">
        <f t="shared" ref="F1624:K1624" si="4578">F1625</f>
        <v>139921.80000000002</v>
      </c>
      <c r="G1624" s="18">
        <f t="shared" si="4578"/>
        <v>139921.80000000002</v>
      </c>
      <c r="H1624" s="18">
        <f t="shared" si="4578"/>
        <v>139921.80000000002</v>
      </c>
      <c r="I1624" s="18">
        <f t="shared" si="4578"/>
        <v>0</v>
      </c>
      <c r="J1624" s="18">
        <f t="shared" si="4578"/>
        <v>0</v>
      </c>
      <c r="K1624" s="18">
        <f t="shared" si="4578"/>
        <v>0</v>
      </c>
      <c r="L1624" s="18">
        <f t="shared" si="4476"/>
        <v>139921.80000000002</v>
      </c>
      <c r="M1624" s="18">
        <f t="shared" si="4477"/>
        <v>139921.80000000002</v>
      </c>
      <c r="N1624" s="18">
        <f t="shared" si="4478"/>
        <v>139921.80000000002</v>
      </c>
      <c r="O1624" s="18">
        <f t="shared" ref="O1624:S1624" si="4579">O1625</f>
        <v>0</v>
      </c>
      <c r="P1624" s="18">
        <f t="shared" si="4579"/>
        <v>0</v>
      </c>
      <c r="Q1624" s="18">
        <f t="shared" si="4579"/>
        <v>0</v>
      </c>
      <c r="R1624" s="18">
        <f t="shared" si="4579"/>
        <v>0</v>
      </c>
      <c r="S1624" s="18">
        <f t="shared" si="4579"/>
        <v>0</v>
      </c>
      <c r="T1624" s="18">
        <f t="shared" si="4422"/>
        <v>139921.80000000002</v>
      </c>
      <c r="U1624" s="18">
        <f t="shared" si="4423"/>
        <v>139921.80000000002</v>
      </c>
      <c r="V1624" s="18">
        <f t="shared" si="4424"/>
        <v>139921.80000000002</v>
      </c>
      <c r="W1624" s="18">
        <f t="shared" ref="W1624:CD1624" si="4580">W1625</f>
        <v>2117.6</v>
      </c>
      <c r="X1624" s="18">
        <f t="shared" si="4580"/>
        <v>4242.57</v>
      </c>
      <c r="Y1624" s="18">
        <f t="shared" si="4580"/>
        <v>4242.57</v>
      </c>
      <c r="Z1624" s="18">
        <f t="shared" si="4580"/>
        <v>0</v>
      </c>
      <c r="AA1624" s="18">
        <f t="shared" si="4580"/>
        <v>-10.07</v>
      </c>
      <c r="AB1624" s="18">
        <f t="shared" si="4580"/>
        <v>-10.07</v>
      </c>
      <c r="AC1624" s="18">
        <f t="shared" si="4429"/>
        <v>142039.40000000002</v>
      </c>
      <c r="AD1624" s="18">
        <f t="shared" si="4430"/>
        <v>144154.30000000002</v>
      </c>
      <c r="AE1624" s="18">
        <f t="shared" si="4431"/>
        <v>144154.30000000002</v>
      </c>
      <c r="AF1624" s="18">
        <f t="shared" si="4580"/>
        <v>0</v>
      </c>
      <c r="AG1624" s="18">
        <f t="shared" si="4580"/>
        <v>0</v>
      </c>
      <c r="AH1624" s="18">
        <f t="shared" si="4580"/>
        <v>0</v>
      </c>
      <c r="AI1624" s="18">
        <f t="shared" si="4554"/>
        <v>142039.40000000002</v>
      </c>
      <c r="AJ1624" s="18">
        <f t="shared" si="4555"/>
        <v>144154.30000000002</v>
      </c>
      <c r="AK1624" s="18">
        <f t="shared" si="4556"/>
        <v>144154.30000000002</v>
      </c>
      <c r="AL1624" s="18">
        <f t="shared" si="4580"/>
        <v>0</v>
      </c>
      <c r="AM1624" s="18">
        <f t="shared" si="4557"/>
        <v>142039.40000000002</v>
      </c>
      <c r="AN1624" s="18">
        <f t="shared" si="4580"/>
        <v>0</v>
      </c>
      <c r="AO1624" s="18">
        <f t="shared" si="4580"/>
        <v>0</v>
      </c>
      <c r="AP1624" s="18">
        <f t="shared" si="4580"/>
        <v>0</v>
      </c>
      <c r="AQ1624" s="18">
        <f t="shared" si="4527"/>
        <v>142039.40000000002</v>
      </c>
      <c r="AR1624" s="18">
        <f t="shared" si="4528"/>
        <v>144154.30000000002</v>
      </c>
      <c r="AS1624" s="18">
        <f t="shared" si="4529"/>
        <v>144154.30000000002</v>
      </c>
      <c r="AT1624" s="18">
        <f t="shared" si="4580"/>
        <v>0</v>
      </c>
      <c r="AU1624" s="18">
        <f t="shared" si="4580"/>
        <v>0</v>
      </c>
      <c r="AV1624" s="18">
        <f t="shared" si="4580"/>
        <v>0</v>
      </c>
      <c r="AW1624" s="18">
        <f t="shared" si="4530"/>
        <v>142039.40000000002</v>
      </c>
      <c r="AX1624" s="18">
        <f t="shared" si="4531"/>
        <v>144154.30000000002</v>
      </c>
      <c r="AY1624" s="18">
        <f t="shared" si="4532"/>
        <v>144154.30000000002</v>
      </c>
      <c r="AZ1624" s="18">
        <f t="shared" si="4580"/>
        <v>1513.2999999999997</v>
      </c>
      <c r="BA1624" s="18">
        <f t="shared" si="4580"/>
        <v>0</v>
      </c>
      <c r="BB1624" s="18">
        <f t="shared" si="4580"/>
        <v>0</v>
      </c>
      <c r="BC1624" s="18">
        <f t="shared" si="4498"/>
        <v>143552.70000000001</v>
      </c>
      <c r="BD1624" s="18">
        <f t="shared" si="4499"/>
        <v>144154.30000000002</v>
      </c>
      <c r="BE1624" s="18">
        <f t="shared" si="4500"/>
        <v>144154.30000000002</v>
      </c>
      <c r="BF1624" s="18">
        <f t="shared" si="4580"/>
        <v>0</v>
      </c>
      <c r="BG1624" s="18">
        <f t="shared" si="4580"/>
        <v>0</v>
      </c>
      <c r="BH1624" s="18">
        <f t="shared" si="4580"/>
        <v>0</v>
      </c>
      <c r="BI1624" s="18">
        <f t="shared" si="4495"/>
        <v>143552.70000000001</v>
      </c>
      <c r="BJ1624" s="18">
        <f t="shared" si="4496"/>
        <v>144154.30000000002</v>
      </c>
      <c r="BK1624" s="18">
        <f t="shared" si="4497"/>
        <v>144154.30000000002</v>
      </c>
      <c r="BL1624" s="18">
        <f t="shared" si="4580"/>
        <v>0</v>
      </c>
      <c r="BM1624" s="18">
        <f t="shared" si="4580"/>
        <v>0</v>
      </c>
      <c r="BN1624" s="18">
        <f t="shared" si="4580"/>
        <v>0</v>
      </c>
      <c r="BO1624" s="18">
        <f t="shared" si="4450"/>
        <v>143552.70000000001</v>
      </c>
      <c r="BP1624" s="18">
        <f t="shared" si="4451"/>
        <v>144154.30000000002</v>
      </c>
      <c r="BQ1624" s="18">
        <f t="shared" si="4452"/>
        <v>144154.30000000002</v>
      </c>
      <c r="BR1624" s="18">
        <f t="shared" si="4580"/>
        <v>0</v>
      </c>
      <c r="BS1624" s="18">
        <f t="shared" si="4580"/>
        <v>0</v>
      </c>
      <c r="BT1624" s="18">
        <f t="shared" si="4580"/>
        <v>0</v>
      </c>
      <c r="BU1624" s="18">
        <f t="shared" si="4447"/>
        <v>143552.70000000001</v>
      </c>
      <c r="BV1624" s="18">
        <f t="shared" si="4448"/>
        <v>144154.30000000002</v>
      </c>
      <c r="BW1624" s="18">
        <f t="shared" si="4449"/>
        <v>144154.30000000002</v>
      </c>
      <c r="BX1624" s="18">
        <f t="shared" si="4580"/>
        <v>0</v>
      </c>
      <c r="BY1624" s="18">
        <f t="shared" si="4580"/>
        <v>0</v>
      </c>
      <c r="BZ1624" s="18">
        <f t="shared" si="4580"/>
        <v>0</v>
      </c>
      <c r="CA1624" s="18">
        <f t="shared" si="4558"/>
        <v>143552.70000000001</v>
      </c>
      <c r="CB1624" s="18">
        <f t="shared" si="4559"/>
        <v>144154.30000000002</v>
      </c>
      <c r="CC1624" s="18">
        <f t="shared" si="4560"/>
        <v>144154.30000000002</v>
      </c>
      <c r="CD1624" s="18">
        <f t="shared" si="4580"/>
        <v>0</v>
      </c>
      <c r="CE1624" s="27"/>
      <c r="CF1624" s="33"/>
    </row>
    <row r="1625" spans="1:119" ht="31.2" x14ac:dyDescent="0.3">
      <c r="A1625" s="41" t="s">
        <v>273</v>
      </c>
      <c r="B1625" s="39">
        <v>110</v>
      </c>
      <c r="C1625" s="41"/>
      <c r="D1625" s="41"/>
      <c r="E1625" s="14" t="s">
        <v>557</v>
      </c>
      <c r="F1625" s="18">
        <f t="shared" ref="F1625:K1625" si="4581">F1627+F1626</f>
        <v>139921.80000000002</v>
      </c>
      <c r="G1625" s="18">
        <f t="shared" si="4581"/>
        <v>139921.80000000002</v>
      </c>
      <c r="H1625" s="18">
        <f t="shared" si="4581"/>
        <v>139921.80000000002</v>
      </c>
      <c r="I1625" s="18">
        <f t="shared" si="4581"/>
        <v>0</v>
      </c>
      <c r="J1625" s="18">
        <f t="shared" si="4581"/>
        <v>0</v>
      </c>
      <c r="K1625" s="18">
        <f t="shared" si="4581"/>
        <v>0</v>
      </c>
      <c r="L1625" s="18">
        <f t="shared" si="4476"/>
        <v>139921.80000000002</v>
      </c>
      <c r="M1625" s="18">
        <f t="shared" si="4477"/>
        <v>139921.80000000002</v>
      </c>
      <c r="N1625" s="18">
        <f t="shared" si="4478"/>
        <v>139921.80000000002</v>
      </c>
      <c r="O1625" s="18">
        <f t="shared" ref="O1625:S1625" si="4582">O1627+O1626</f>
        <v>0</v>
      </c>
      <c r="P1625" s="18">
        <f t="shared" si="4582"/>
        <v>0</v>
      </c>
      <c r="Q1625" s="18">
        <f t="shared" si="4582"/>
        <v>0</v>
      </c>
      <c r="R1625" s="18">
        <f t="shared" si="4582"/>
        <v>0</v>
      </c>
      <c r="S1625" s="18">
        <f t="shared" si="4582"/>
        <v>0</v>
      </c>
      <c r="T1625" s="18">
        <f t="shared" si="4422"/>
        <v>139921.80000000002</v>
      </c>
      <c r="U1625" s="18">
        <f t="shared" si="4423"/>
        <v>139921.80000000002</v>
      </c>
      <c r="V1625" s="18">
        <f t="shared" si="4424"/>
        <v>139921.80000000002</v>
      </c>
      <c r="W1625" s="18">
        <f t="shared" ref="W1625:CD1625" si="4583">W1627+W1626</f>
        <v>2117.6</v>
      </c>
      <c r="X1625" s="18">
        <f t="shared" ref="X1625:AB1625" si="4584">X1627+X1626</f>
        <v>4242.57</v>
      </c>
      <c r="Y1625" s="18">
        <f t="shared" si="4584"/>
        <v>4242.57</v>
      </c>
      <c r="Z1625" s="18">
        <f t="shared" si="4584"/>
        <v>0</v>
      </c>
      <c r="AA1625" s="18">
        <f t="shared" si="4584"/>
        <v>-10.07</v>
      </c>
      <c r="AB1625" s="18">
        <f t="shared" si="4584"/>
        <v>-10.07</v>
      </c>
      <c r="AC1625" s="18">
        <f t="shared" si="4429"/>
        <v>142039.40000000002</v>
      </c>
      <c r="AD1625" s="18">
        <f t="shared" si="4430"/>
        <v>144154.30000000002</v>
      </c>
      <c r="AE1625" s="18">
        <f t="shared" si="4431"/>
        <v>144154.30000000002</v>
      </c>
      <c r="AF1625" s="18">
        <f t="shared" ref="AF1625:AH1625" si="4585">AF1627+AF1626</f>
        <v>0</v>
      </c>
      <c r="AG1625" s="18">
        <f t="shared" si="4585"/>
        <v>0</v>
      </c>
      <c r="AH1625" s="18">
        <f t="shared" si="4585"/>
        <v>0</v>
      </c>
      <c r="AI1625" s="18">
        <f t="shared" si="4554"/>
        <v>142039.40000000002</v>
      </c>
      <c r="AJ1625" s="18">
        <f t="shared" si="4555"/>
        <v>144154.30000000002</v>
      </c>
      <c r="AK1625" s="18">
        <f t="shared" si="4556"/>
        <v>144154.30000000002</v>
      </c>
      <c r="AL1625" s="18">
        <f t="shared" ref="AL1625" si="4586">AL1627+AL1626</f>
        <v>0</v>
      </c>
      <c r="AM1625" s="18">
        <f t="shared" si="4557"/>
        <v>142039.40000000002</v>
      </c>
      <c r="AN1625" s="18">
        <f t="shared" ref="AN1625:AP1625" si="4587">AN1627+AN1626</f>
        <v>0</v>
      </c>
      <c r="AO1625" s="18">
        <f t="shared" si="4587"/>
        <v>0</v>
      </c>
      <c r="AP1625" s="18">
        <f t="shared" si="4587"/>
        <v>0</v>
      </c>
      <c r="AQ1625" s="18">
        <f t="shared" si="4527"/>
        <v>142039.40000000002</v>
      </c>
      <c r="AR1625" s="18">
        <f t="shared" si="4528"/>
        <v>144154.30000000002</v>
      </c>
      <c r="AS1625" s="18">
        <f t="shared" si="4529"/>
        <v>144154.30000000002</v>
      </c>
      <c r="AT1625" s="18">
        <f t="shared" ref="AT1625:AV1625" si="4588">AT1627+AT1626</f>
        <v>0</v>
      </c>
      <c r="AU1625" s="18">
        <f t="shared" si="4588"/>
        <v>0</v>
      </c>
      <c r="AV1625" s="18">
        <f t="shared" si="4588"/>
        <v>0</v>
      </c>
      <c r="AW1625" s="18">
        <f t="shared" si="4530"/>
        <v>142039.40000000002</v>
      </c>
      <c r="AX1625" s="18">
        <f t="shared" si="4531"/>
        <v>144154.30000000002</v>
      </c>
      <c r="AY1625" s="18">
        <f t="shared" si="4532"/>
        <v>144154.30000000002</v>
      </c>
      <c r="AZ1625" s="18">
        <f t="shared" ref="AZ1625:BB1625" si="4589">AZ1627+AZ1626</f>
        <v>1513.2999999999997</v>
      </c>
      <c r="BA1625" s="18">
        <f t="shared" si="4589"/>
        <v>0</v>
      </c>
      <c r="BB1625" s="18">
        <f t="shared" si="4589"/>
        <v>0</v>
      </c>
      <c r="BC1625" s="18">
        <f t="shared" si="4498"/>
        <v>143552.70000000001</v>
      </c>
      <c r="BD1625" s="18">
        <f t="shared" si="4499"/>
        <v>144154.30000000002</v>
      </c>
      <c r="BE1625" s="18">
        <f t="shared" si="4500"/>
        <v>144154.30000000002</v>
      </c>
      <c r="BF1625" s="18">
        <f t="shared" ref="BF1625:BH1625" si="4590">BF1627+BF1626</f>
        <v>0</v>
      </c>
      <c r="BG1625" s="18">
        <f t="shared" si="4590"/>
        <v>0</v>
      </c>
      <c r="BH1625" s="18">
        <f t="shared" si="4590"/>
        <v>0</v>
      </c>
      <c r="BI1625" s="18">
        <f t="shared" si="4495"/>
        <v>143552.70000000001</v>
      </c>
      <c r="BJ1625" s="18">
        <f t="shared" si="4496"/>
        <v>144154.30000000002</v>
      </c>
      <c r="BK1625" s="18">
        <f t="shared" si="4497"/>
        <v>144154.30000000002</v>
      </c>
      <c r="BL1625" s="18">
        <f t="shared" ref="BL1625:BN1625" si="4591">BL1627+BL1626</f>
        <v>0</v>
      </c>
      <c r="BM1625" s="18">
        <f t="shared" si="4591"/>
        <v>0</v>
      </c>
      <c r="BN1625" s="18">
        <f t="shared" si="4591"/>
        <v>0</v>
      </c>
      <c r="BO1625" s="18">
        <f t="shared" si="4450"/>
        <v>143552.70000000001</v>
      </c>
      <c r="BP1625" s="18">
        <f t="shared" si="4451"/>
        <v>144154.30000000002</v>
      </c>
      <c r="BQ1625" s="18">
        <f t="shared" si="4452"/>
        <v>144154.30000000002</v>
      </c>
      <c r="BR1625" s="18">
        <f t="shared" ref="BR1625:BT1625" si="4592">BR1627+BR1626</f>
        <v>0</v>
      </c>
      <c r="BS1625" s="18">
        <f t="shared" si="4592"/>
        <v>0</v>
      </c>
      <c r="BT1625" s="18">
        <f t="shared" si="4592"/>
        <v>0</v>
      </c>
      <c r="BU1625" s="18">
        <f t="shared" si="4447"/>
        <v>143552.70000000001</v>
      </c>
      <c r="BV1625" s="18">
        <f t="shared" si="4448"/>
        <v>144154.30000000002</v>
      </c>
      <c r="BW1625" s="18">
        <f t="shared" si="4449"/>
        <v>144154.30000000002</v>
      </c>
      <c r="BX1625" s="18">
        <f t="shared" ref="BX1625:BZ1625" si="4593">BX1627+BX1626</f>
        <v>0</v>
      </c>
      <c r="BY1625" s="18">
        <f t="shared" si="4593"/>
        <v>0</v>
      </c>
      <c r="BZ1625" s="18">
        <f t="shared" si="4593"/>
        <v>0</v>
      </c>
      <c r="CA1625" s="18">
        <f t="shared" si="4558"/>
        <v>143552.70000000001</v>
      </c>
      <c r="CB1625" s="18">
        <f t="shared" si="4559"/>
        <v>144154.30000000002</v>
      </c>
      <c r="CC1625" s="18">
        <f t="shared" si="4560"/>
        <v>144154.30000000002</v>
      </c>
      <c r="CD1625" s="18">
        <f t="shared" si="4583"/>
        <v>0</v>
      </c>
      <c r="CE1625" s="27"/>
      <c r="CF1625" s="33"/>
    </row>
    <row r="1626" spans="1:119" x14ac:dyDescent="0.3">
      <c r="A1626" s="41" t="s">
        <v>273</v>
      </c>
      <c r="B1626" s="39">
        <v>110</v>
      </c>
      <c r="C1626" s="41" t="s">
        <v>149</v>
      </c>
      <c r="D1626" s="41" t="s">
        <v>29</v>
      </c>
      <c r="E1626" s="14" t="s">
        <v>523</v>
      </c>
      <c r="F1626" s="23">
        <v>32307.100000000002</v>
      </c>
      <c r="G1626" s="23">
        <v>32307.100000000002</v>
      </c>
      <c r="H1626" s="23">
        <v>32307.100000000002</v>
      </c>
      <c r="I1626" s="18"/>
      <c r="J1626" s="18"/>
      <c r="K1626" s="18"/>
      <c r="L1626" s="18">
        <f t="shared" si="4476"/>
        <v>32307.100000000002</v>
      </c>
      <c r="M1626" s="18">
        <f t="shared" si="4477"/>
        <v>32307.100000000002</v>
      </c>
      <c r="N1626" s="18">
        <f t="shared" si="4478"/>
        <v>32307.100000000002</v>
      </c>
      <c r="O1626" s="18"/>
      <c r="P1626" s="18"/>
      <c r="Q1626" s="18"/>
      <c r="R1626" s="18"/>
      <c r="S1626" s="18"/>
      <c r="T1626" s="18">
        <f t="shared" si="4422"/>
        <v>32307.100000000002</v>
      </c>
      <c r="U1626" s="18">
        <f t="shared" si="4423"/>
        <v>32307.100000000002</v>
      </c>
      <c r="V1626" s="18">
        <f t="shared" si="4424"/>
        <v>32307.100000000002</v>
      </c>
      <c r="W1626" s="18">
        <v>2117.6</v>
      </c>
      <c r="X1626" s="18">
        <v>4242.57</v>
      </c>
      <c r="Y1626" s="18">
        <v>4242.57</v>
      </c>
      <c r="Z1626" s="18"/>
      <c r="AA1626" s="18">
        <v>-10.07</v>
      </c>
      <c r="AB1626" s="18">
        <v>-10.07</v>
      </c>
      <c r="AC1626" s="18">
        <f t="shared" si="4429"/>
        <v>34424.700000000004</v>
      </c>
      <c r="AD1626" s="18">
        <f t="shared" si="4430"/>
        <v>36539.599999999999</v>
      </c>
      <c r="AE1626" s="18">
        <f t="shared" si="4431"/>
        <v>36539.599999999999</v>
      </c>
      <c r="AF1626" s="18"/>
      <c r="AG1626" s="18"/>
      <c r="AH1626" s="18"/>
      <c r="AI1626" s="18">
        <f t="shared" si="4554"/>
        <v>34424.700000000004</v>
      </c>
      <c r="AJ1626" s="18">
        <f t="shared" si="4555"/>
        <v>36539.599999999999</v>
      </c>
      <c r="AK1626" s="18">
        <f t="shared" si="4556"/>
        <v>36539.599999999999</v>
      </c>
      <c r="AL1626" s="18"/>
      <c r="AM1626" s="18">
        <f t="shared" si="4557"/>
        <v>34424.700000000004</v>
      </c>
      <c r="AN1626" s="18"/>
      <c r="AO1626" s="18"/>
      <c r="AP1626" s="18"/>
      <c r="AQ1626" s="18">
        <f t="shared" si="4527"/>
        <v>34424.700000000004</v>
      </c>
      <c r="AR1626" s="18">
        <f t="shared" si="4528"/>
        <v>36539.599999999999</v>
      </c>
      <c r="AS1626" s="18">
        <f t="shared" si="4529"/>
        <v>36539.599999999999</v>
      </c>
      <c r="AT1626" s="18"/>
      <c r="AU1626" s="18"/>
      <c r="AV1626" s="18"/>
      <c r="AW1626" s="18">
        <f t="shared" si="4530"/>
        <v>34424.700000000004</v>
      </c>
      <c r="AX1626" s="18">
        <f t="shared" si="4531"/>
        <v>36539.599999999999</v>
      </c>
      <c r="AY1626" s="18">
        <f t="shared" si="4532"/>
        <v>36539.599999999999</v>
      </c>
      <c r="AZ1626" s="18">
        <v>383.4</v>
      </c>
      <c r="BA1626" s="18"/>
      <c r="BB1626" s="18"/>
      <c r="BC1626" s="18">
        <f t="shared" si="4498"/>
        <v>34808.100000000006</v>
      </c>
      <c r="BD1626" s="18">
        <f t="shared" si="4499"/>
        <v>36539.599999999999</v>
      </c>
      <c r="BE1626" s="18">
        <f t="shared" si="4500"/>
        <v>36539.599999999999</v>
      </c>
      <c r="BF1626" s="18"/>
      <c r="BG1626" s="18"/>
      <c r="BH1626" s="18"/>
      <c r="BI1626" s="18">
        <f t="shared" si="4495"/>
        <v>34808.100000000006</v>
      </c>
      <c r="BJ1626" s="18">
        <f t="shared" si="4496"/>
        <v>36539.599999999999</v>
      </c>
      <c r="BK1626" s="18">
        <f t="shared" si="4497"/>
        <v>36539.599999999999</v>
      </c>
      <c r="BL1626" s="18"/>
      <c r="BM1626" s="18"/>
      <c r="BN1626" s="18"/>
      <c r="BO1626" s="18">
        <f t="shared" si="4450"/>
        <v>34808.100000000006</v>
      </c>
      <c r="BP1626" s="18">
        <f t="shared" si="4451"/>
        <v>36539.599999999999</v>
      </c>
      <c r="BQ1626" s="18">
        <f t="shared" si="4452"/>
        <v>36539.599999999999</v>
      </c>
      <c r="BR1626" s="18"/>
      <c r="BS1626" s="18"/>
      <c r="BT1626" s="18"/>
      <c r="BU1626" s="18">
        <f t="shared" ref="BU1626:BU1689" si="4594">BO1626+BR1626</f>
        <v>34808.100000000006</v>
      </c>
      <c r="BV1626" s="18">
        <f t="shared" ref="BV1626:BV1689" si="4595">BP1626+BS1626</f>
        <v>36539.599999999999</v>
      </c>
      <c r="BW1626" s="18">
        <f t="shared" ref="BW1626:BW1689" si="4596">BQ1626+BT1626</f>
        <v>36539.599999999999</v>
      </c>
      <c r="BX1626" s="18"/>
      <c r="BY1626" s="18"/>
      <c r="BZ1626" s="18"/>
      <c r="CA1626" s="18">
        <f t="shared" si="4558"/>
        <v>34808.100000000006</v>
      </c>
      <c r="CB1626" s="18">
        <f t="shared" si="4559"/>
        <v>36539.599999999999</v>
      </c>
      <c r="CC1626" s="18">
        <f t="shared" si="4560"/>
        <v>36539.599999999999</v>
      </c>
      <c r="CD1626" s="18"/>
      <c r="CE1626" s="27"/>
      <c r="CF1626" s="33"/>
    </row>
    <row r="1627" spans="1:119" ht="31.2" x14ac:dyDescent="0.3">
      <c r="A1627" s="41" t="s">
        <v>273</v>
      </c>
      <c r="B1627" s="39">
        <v>110</v>
      </c>
      <c r="C1627" s="41" t="s">
        <v>198</v>
      </c>
      <c r="D1627" s="41" t="s">
        <v>198</v>
      </c>
      <c r="E1627" s="14" t="s">
        <v>528</v>
      </c>
      <c r="F1627" s="23">
        <v>107614.70000000001</v>
      </c>
      <c r="G1627" s="23">
        <v>107614.70000000001</v>
      </c>
      <c r="H1627" s="23">
        <v>107614.70000000001</v>
      </c>
      <c r="I1627" s="18"/>
      <c r="J1627" s="18"/>
      <c r="K1627" s="18"/>
      <c r="L1627" s="18">
        <f t="shared" si="4476"/>
        <v>107614.70000000001</v>
      </c>
      <c r="M1627" s="18">
        <f t="shared" si="4477"/>
        <v>107614.70000000001</v>
      </c>
      <c r="N1627" s="18">
        <f t="shared" si="4478"/>
        <v>107614.70000000001</v>
      </c>
      <c r="O1627" s="18"/>
      <c r="P1627" s="18"/>
      <c r="Q1627" s="18"/>
      <c r="R1627" s="18"/>
      <c r="S1627" s="18"/>
      <c r="T1627" s="18">
        <f t="shared" ref="T1627:T1694" si="4597">L1627+O1627+R1627</f>
        <v>107614.70000000001</v>
      </c>
      <c r="U1627" s="18">
        <f t="shared" ref="U1627:U1694" si="4598">M1627+P1627+S1627</f>
        <v>107614.70000000001</v>
      </c>
      <c r="V1627" s="18">
        <f t="shared" ref="V1627:V1694" si="4599">N1627+Q1627</f>
        <v>107614.70000000001</v>
      </c>
      <c r="W1627" s="18"/>
      <c r="X1627" s="18"/>
      <c r="Y1627" s="18"/>
      <c r="Z1627" s="18"/>
      <c r="AA1627" s="18"/>
      <c r="AB1627" s="18"/>
      <c r="AC1627" s="18">
        <f t="shared" si="4429"/>
        <v>107614.70000000001</v>
      </c>
      <c r="AD1627" s="18">
        <f t="shared" si="4430"/>
        <v>107614.70000000001</v>
      </c>
      <c r="AE1627" s="18">
        <f t="shared" si="4431"/>
        <v>107614.70000000001</v>
      </c>
      <c r="AF1627" s="18"/>
      <c r="AG1627" s="18"/>
      <c r="AH1627" s="18"/>
      <c r="AI1627" s="18">
        <f t="shared" si="4554"/>
        <v>107614.70000000001</v>
      </c>
      <c r="AJ1627" s="18">
        <f t="shared" si="4555"/>
        <v>107614.70000000001</v>
      </c>
      <c r="AK1627" s="18">
        <f t="shared" si="4556"/>
        <v>107614.70000000001</v>
      </c>
      <c r="AL1627" s="18"/>
      <c r="AM1627" s="18">
        <f t="shared" si="4557"/>
        <v>107614.70000000001</v>
      </c>
      <c r="AN1627" s="18"/>
      <c r="AO1627" s="18"/>
      <c r="AP1627" s="18"/>
      <c r="AQ1627" s="18">
        <f t="shared" si="4527"/>
        <v>107614.70000000001</v>
      </c>
      <c r="AR1627" s="18">
        <f t="shared" si="4528"/>
        <v>107614.70000000001</v>
      </c>
      <c r="AS1627" s="18">
        <f t="shared" si="4529"/>
        <v>107614.70000000001</v>
      </c>
      <c r="AT1627" s="18"/>
      <c r="AU1627" s="18"/>
      <c r="AV1627" s="18"/>
      <c r="AW1627" s="18">
        <f t="shared" si="4530"/>
        <v>107614.70000000001</v>
      </c>
      <c r="AX1627" s="18">
        <f t="shared" si="4531"/>
        <v>107614.70000000001</v>
      </c>
      <c r="AY1627" s="18">
        <f t="shared" si="4532"/>
        <v>107614.70000000001</v>
      </c>
      <c r="AZ1627" s="18">
        <f>77+90.2+105.5+74.1+79.3+81.2+83.6+48.8+490.2</f>
        <v>1129.8999999999999</v>
      </c>
      <c r="BA1627" s="18"/>
      <c r="BB1627" s="18"/>
      <c r="BC1627" s="18">
        <f t="shared" si="4498"/>
        <v>108744.6</v>
      </c>
      <c r="BD1627" s="18">
        <f t="shared" si="4499"/>
        <v>107614.70000000001</v>
      </c>
      <c r="BE1627" s="18">
        <f t="shared" si="4500"/>
        <v>107614.70000000001</v>
      </c>
      <c r="BF1627" s="18"/>
      <c r="BG1627" s="18"/>
      <c r="BH1627" s="18"/>
      <c r="BI1627" s="18">
        <f t="shared" si="4495"/>
        <v>108744.6</v>
      </c>
      <c r="BJ1627" s="18">
        <f t="shared" si="4496"/>
        <v>107614.70000000001</v>
      </c>
      <c r="BK1627" s="18">
        <f t="shared" si="4497"/>
        <v>107614.70000000001</v>
      </c>
      <c r="BL1627" s="18"/>
      <c r="BM1627" s="18"/>
      <c r="BN1627" s="18"/>
      <c r="BO1627" s="18">
        <f t="shared" si="4450"/>
        <v>108744.6</v>
      </c>
      <c r="BP1627" s="18">
        <f t="shared" si="4451"/>
        <v>107614.70000000001</v>
      </c>
      <c r="BQ1627" s="18">
        <f t="shared" si="4452"/>
        <v>107614.70000000001</v>
      </c>
      <c r="BR1627" s="18"/>
      <c r="BS1627" s="18"/>
      <c r="BT1627" s="18"/>
      <c r="BU1627" s="18">
        <f t="shared" si="4594"/>
        <v>108744.6</v>
      </c>
      <c r="BV1627" s="18">
        <f t="shared" si="4595"/>
        <v>107614.70000000001</v>
      </c>
      <c r="BW1627" s="18">
        <f t="shared" si="4596"/>
        <v>107614.70000000001</v>
      </c>
      <c r="BX1627" s="18"/>
      <c r="BY1627" s="18"/>
      <c r="BZ1627" s="18"/>
      <c r="CA1627" s="18">
        <f t="shared" si="4558"/>
        <v>108744.6</v>
      </c>
      <c r="CB1627" s="18">
        <f t="shared" si="4559"/>
        <v>107614.70000000001</v>
      </c>
      <c r="CC1627" s="18">
        <f t="shared" si="4560"/>
        <v>107614.70000000001</v>
      </c>
      <c r="CD1627" s="18"/>
      <c r="CE1627" s="27"/>
      <c r="CF1627" s="33"/>
    </row>
    <row r="1628" spans="1:119" ht="31.2" x14ac:dyDescent="0.3">
      <c r="A1628" s="41" t="s">
        <v>273</v>
      </c>
      <c r="B1628" s="39">
        <v>200</v>
      </c>
      <c r="C1628" s="41"/>
      <c r="D1628" s="41"/>
      <c r="E1628" s="14" t="s">
        <v>551</v>
      </c>
      <c r="F1628" s="18">
        <f t="shared" ref="F1628:K1628" si="4600">F1629</f>
        <v>33779.5</v>
      </c>
      <c r="G1628" s="18">
        <f t="shared" si="4600"/>
        <v>33779.5</v>
      </c>
      <c r="H1628" s="18">
        <f t="shared" si="4600"/>
        <v>33779.5</v>
      </c>
      <c r="I1628" s="18">
        <f t="shared" si="4600"/>
        <v>-220.3</v>
      </c>
      <c r="J1628" s="18">
        <f t="shared" si="4600"/>
        <v>-220.3</v>
      </c>
      <c r="K1628" s="18">
        <f t="shared" si="4600"/>
        <v>-220.3</v>
      </c>
      <c r="L1628" s="18">
        <f t="shared" si="4476"/>
        <v>33559.199999999997</v>
      </c>
      <c r="M1628" s="18">
        <f t="shared" si="4477"/>
        <v>33559.199999999997</v>
      </c>
      <c r="N1628" s="18">
        <f t="shared" si="4478"/>
        <v>33559.199999999997</v>
      </c>
      <c r="O1628" s="18">
        <f t="shared" ref="O1628:S1628" si="4601">O1629</f>
        <v>0</v>
      </c>
      <c r="P1628" s="18">
        <f t="shared" si="4601"/>
        <v>0</v>
      </c>
      <c r="Q1628" s="18">
        <f t="shared" si="4601"/>
        <v>0</v>
      </c>
      <c r="R1628" s="18">
        <f t="shared" si="4601"/>
        <v>0</v>
      </c>
      <c r="S1628" s="18">
        <f t="shared" si="4601"/>
        <v>0</v>
      </c>
      <c r="T1628" s="18">
        <f t="shared" si="4597"/>
        <v>33559.199999999997</v>
      </c>
      <c r="U1628" s="18">
        <f t="shared" si="4598"/>
        <v>33559.199999999997</v>
      </c>
      <c r="V1628" s="18">
        <f t="shared" si="4599"/>
        <v>33559.199999999997</v>
      </c>
      <c r="W1628" s="18">
        <f t="shared" ref="W1628:CD1628" si="4602">W1629</f>
        <v>514.29999999999995</v>
      </c>
      <c r="X1628" s="18">
        <f t="shared" si="4602"/>
        <v>17</v>
      </c>
      <c r="Y1628" s="18">
        <f t="shared" si="4602"/>
        <v>17</v>
      </c>
      <c r="Z1628" s="18">
        <f t="shared" si="4602"/>
        <v>0</v>
      </c>
      <c r="AA1628" s="18">
        <f t="shared" si="4602"/>
        <v>0</v>
      </c>
      <c r="AB1628" s="18">
        <f t="shared" si="4602"/>
        <v>0</v>
      </c>
      <c r="AC1628" s="18">
        <f t="shared" si="4429"/>
        <v>34073.5</v>
      </c>
      <c r="AD1628" s="18">
        <f t="shared" si="4430"/>
        <v>33576.199999999997</v>
      </c>
      <c r="AE1628" s="18">
        <f t="shared" si="4431"/>
        <v>33576.199999999997</v>
      </c>
      <c r="AF1628" s="18">
        <f t="shared" si="4602"/>
        <v>804.79100000000005</v>
      </c>
      <c r="AG1628" s="18">
        <f t="shared" si="4602"/>
        <v>0</v>
      </c>
      <c r="AH1628" s="18">
        <f t="shared" si="4602"/>
        <v>0</v>
      </c>
      <c r="AI1628" s="18">
        <f t="shared" si="4554"/>
        <v>34878.290999999997</v>
      </c>
      <c r="AJ1628" s="18">
        <f t="shared" si="4555"/>
        <v>33576.199999999997</v>
      </c>
      <c r="AK1628" s="18">
        <f t="shared" si="4556"/>
        <v>33576.199999999997</v>
      </c>
      <c r="AL1628" s="18">
        <f t="shared" si="4602"/>
        <v>0</v>
      </c>
      <c r="AM1628" s="18">
        <f t="shared" si="4557"/>
        <v>34878.290999999997</v>
      </c>
      <c r="AN1628" s="18">
        <f t="shared" si="4602"/>
        <v>0</v>
      </c>
      <c r="AO1628" s="18">
        <f t="shared" si="4602"/>
        <v>0</v>
      </c>
      <c r="AP1628" s="18">
        <f t="shared" si="4602"/>
        <v>0</v>
      </c>
      <c r="AQ1628" s="18">
        <f t="shared" si="4527"/>
        <v>34878.290999999997</v>
      </c>
      <c r="AR1628" s="18">
        <f t="shared" si="4528"/>
        <v>33576.199999999997</v>
      </c>
      <c r="AS1628" s="18">
        <f t="shared" si="4529"/>
        <v>33576.199999999997</v>
      </c>
      <c r="AT1628" s="18">
        <f t="shared" si="4602"/>
        <v>0</v>
      </c>
      <c r="AU1628" s="18">
        <f t="shared" si="4602"/>
        <v>0</v>
      </c>
      <c r="AV1628" s="18">
        <f t="shared" si="4602"/>
        <v>0</v>
      </c>
      <c r="AW1628" s="18">
        <f t="shared" si="4530"/>
        <v>34878.290999999997</v>
      </c>
      <c r="AX1628" s="18">
        <f t="shared" si="4531"/>
        <v>33576.199999999997</v>
      </c>
      <c r="AY1628" s="18">
        <f t="shared" si="4532"/>
        <v>33576.199999999997</v>
      </c>
      <c r="AZ1628" s="18">
        <f t="shared" si="4602"/>
        <v>0</v>
      </c>
      <c r="BA1628" s="18">
        <f t="shared" si="4602"/>
        <v>0</v>
      </c>
      <c r="BB1628" s="18">
        <f t="shared" si="4602"/>
        <v>0</v>
      </c>
      <c r="BC1628" s="18">
        <f t="shared" si="4498"/>
        <v>34878.290999999997</v>
      </c>
      <c r="BD1628" s="18">
        <f t="shared" si="4499"/>
        <v>33576.199999999997</v>
      </c>
      <c r="BE1628" s="18">
        <f t="shared" si="4500"/>
        <v>33576.199999999997</v>
      </c>
      <c r="BF1628" s="18">
        <f t="shared" si="4602"/>
        <v>0</v>
      </c>
      <c r="BG1628" s="18">
        <f t="shared" si="4602"/>
        <v>0</v>
      </c>
      <c r="BH1628" s="18">
        <f t="shared" si="4602"/>
        <v>0</v>
      </c>
      <c r="BI1628" s="18">
        <f t="shared" si="4495"/>
        <v>34878.290999999997</v>
      </c>
      <c r="BJ1628" s="18">
        <f t="shared" si="4496"/>
        <v>33576.199999999997</v>
      </c>
      <c r="BK1628" s="18">
        <f t="shared" si="4497"/>
        <v>33576.199999999997</v>
      </c>
      <c r="BL1628" s="18">
        <f t="shared" si="4602"/>
        <v>224.84</v>
      </c>
      <c r="BM1628" s="18">
        <f t="shared" si="4602"/>
        <v>0</v>
      </c>
      <c r="BN1628" s="18">
        <f t="shared" si="4602"/>
        <v>0</v>
      </c>
      <c r="BO1628" s="18">
        <f t="shared" si="4450"/>
        <v>35103.130999999994</v>
      </c>
      <c r="BP1628" s="18">
        <f t="shared" si="4451"/>
        <v>33576.199999999997</v>
      </c>
      <c r="BQ1628" s="18">
        <f t="shared" si="4452"/>
        <v>33576.199999999997</v>
      </c>
      <c r="BR1628" s="18">
        <f t="shared" si="4602"/>
        <v>0</v>
      </c>
      <c r="BS1628" s="18">
        <f t="shared" si="4602"/>
        <v>0</v>
      </c>
      <c r="BT1628" s="18">
        <f t="shared" si="4602"/>
        <v>0</v>
      </c>
      <c r="BU1628" s="18">
        <f t="shared" si="4594"/>
        <v>35103.130999999994</v>
      </c>
      <c r="BV1628" s="18">
        <f t="shared" si="4595"/>
        <v>33576.199999999997</v>
      </c>
      <c r="BW1628" s="18">
        <f t="shared" si="4596"/>
        <v>33576.199999999997</v>
      </c>
      <c r="BX1628" s="18">
        <f t="shared" si="4602"/>
        <v>0</v>
      </c>
      <c r="BY1628" s="18">
        <f t="shared" si="4602"/>
        <v>0</v>
      </c>
      <c r="BZ1628" s="18">
        <f t="shared" si="4602"/>
        <v>0</v>
      </c>
      <c r="CA1628" s="18">
        <f t="shared" si="4558"/>
        <v>35103.130999999994</v>
      </c>
      <c r="CB1628" s="18">
        <f t="shared" si="4559"/>
        <v>33576.199999999997</v>
      </c>
      <c r="CC1628" s="18">
        <f t="shared" si="4560"/>
        <v>33576.199999999997</v>
      </c>
      <c r="CD1628" s="18">
        <f t="shared" si="4602"/>
        <v>0</v>
      </c>
      <c r="CE1628" s="27"/>
      <c r="CF1628" s="33"/>
    </row>
    <row r="1629" spans="1:119" ht="46.8" x14ac:dyDescent="0.3">
      <c r="A1629" s="41" t="s">
        <v>273</v>
      </c>
      <c r="B1629" s="39">
        <v>240</v>
      </c>
      <c r="C1629" s="41"/>
      <c r="D1629" s="41"/>
      <c r="E1629" s="14" t="s">
        <v>559</v>
      </c>
      <c r="F1629" s="18">
        <f t="shared" ref="F1629:K1629" si="4603">F1631+F1630</f>
        <v>33779.5</v>
      </c>
      <c r="G1629" s="18">
        <f t="shared" si="4603"/>
        <v>33779.5</v>
      </c>
      <c r="H1629" s="18">
        <f t="shared" si="4603"/>
        <v>33779.5</v>
      </c>
      <c r="I1629" s="18">
        <f t="shared" si="4603"/>
        <v>-220.3</v>
      </c>
      <c r="J1629" s="18">
        <f t="shared" si="4603"/>
        <v>-220.3</v>
      </c>
      <c r="K1629" s="18">
        <f t="shared" si="4603"/>
        <v>-220.3</v>
      </c>
      <c r="L1629" s="18">
        <f t="shared" si="4476"/>
        <v>33559.199999999997</v>
      </c>
      <c r="M1629" s="18">
        <f t="shared" si="4477"/>
        <v>33559.199999999997</v>
      </c>
      <c r="N1629" s="18">
        <f t="shared" si="4478"/>
        <v>33559.199999999997</v>
      </c>
      <c r="O1629" s="18">
        <f t="shared" ref="O1629:S1629" si="4604">O1631+O1630</f>
        <v>0</v>
      </c>
      <c r="P1629" s="18">
        <f t="shared" si="4604"/>
        <v>0</v>
      </c>
      <c r="Q1629" s="18">
        <f t="shared" si="4604"/>
        <v>0</v>
      </c>
      <c r="R1629" s="18">
        <f t="shared" si="4604"/>
        <v>0</v>
      </c>
      <c r="S1629" s="18">
        <f t="shared" si="4604"/>
        <v>0</v>
      </c>
      <c r="T1629" s="18">
        <f t="shared" si="4597"/>
        <v>33559.199999999997</v>
      </c>
      <c r="U1629" s="18">
        <f t="shared" si="4598"/>
        <v>33559.199999999997</v>
      </c>
      <c r="V1629" s="18">
        <f t="shared" si="4599"/>
        <v>33559.199999999997</v>
      </c>
      <c r="W1629" s="18">
        <f t="shared" ref="W1629:CD1629" si="4605">W1631+W1630</f>
        <v>514.29999999999995</v>
      </c>
      <c r="X1629" s="18">
        <f t="shared" ref="X1629:AB1629" si="4606">X1631+X1630</f>
        <v>17</v>
      </c>
      <c r="Y1629" s="18">
        <f t="shared" si="4606"/>
        <v>17</v>
      </c>
      <c r="Z1629" s="18">
        <f t="shared" si="4606"/>
        <v>0</v>
      </c>
      <c r="AA1629" s="18">
        <f t="shared" si="4606"/>
        <v>0</v>
      </c>
      <c r="AB1629" s="18">
        <f t="shared" si="4606"/>
        <v>0</v>
      </c>
      <c r="AC1629" s="18">
        <f t="shared" ref="AC1629:AC1696" si="4607">T1629+W1629+Z1629</f>
        <v>34073.5</v>
      </c>
      <c r="AD1629" s="18">
        <f t="shared" ref="AD1629:AD1696" si="4608">U1629+X1629+AA1629</f>
        <v>33576.199999999997</v>
      </c>
      <c r="AE1629" s="18">
        <f t="shared" ref="AE1629:AE1696" si="4609">V1629+Y1629+AB1629</f>
        <v>33576.199999999997</v>
      </c>
      <c r="AF1629" s="18">
        <f t="shared" ref="AF1629:AH1629" si="4610">AF1631+AF1630</f>
        <v>804.79100000000005</v>
      </c>
      <c r="AG1629" s="18">
        <f t="shared" si="4610"/>
        <v>0</v>
      </c>
      <c r="AH1629" s="18">
        <f t="shared" si="4610"/>
        <v>0</v>
      </c>
      <c r="AI1629" s="18">
        <f t="shared" si="4554"/>
        <v>34878.290999999997</v>
      </c>
      <c r="AJ1629" s="18">
        <f t="shared" si="4555"/>
        <v>33576.199999999997</v>
      </c>
      <c r="AK1629" s="18">
        <f t="shared" si="4556"/>
        <v>33576.199999999997</v>
      </c>
      <c r="AL1629" s="18">
        <f t="shared" ref="AL1629" si="4611">AL1631+AL1630</f>
        <v>0</v>
      </c>
      <c r="AM1629" s="18">
        <f t="shared" si="4557"/>
        <v>34878.290999999997</v>
      </c>
      <c r="AN1629" s="18">
        <f t="shared" ref="AN1629:AP1629" si="4612">AN1631+AN1630</f>
        <v>0</v>
      </c>
      <c r="AO1629" s="18">
        <f t="shared" si="4612"/>
        <v>0</v>
      </c>
      <c r="AP1629" s="18">
        <f t="shared" si="4612"/>
        <v>0</v>
      </c>
      <c r="AQ1629" s="18">
        <f t="shared" si="4527"/>
        <v>34878.290999999997</v>
      </c>
      <c r="AR1629" s="18">
        <f t="shared" si="4528"/>
        <v>33576.199999999997</v>
      </c>
      <c r="AS1629" s="18">
        <f t="shared" si="4529"/>
        <v>33576.199999999997</v>
      </c>
      <c r="AT1629" s="18">
        <f t="shared" ref="AT1629:AV1629" si="4613">AT1631+AT1630</f>
        <v>0</v>
      </c>
      <c r="AU1629" s="18">
        <f t="shared" si="4613"/>
        <v>0</v>
      </c>
      <c r="AV1629" s="18">
        <f t="shared" si="4613"/>
        <v>0</v>
      </c>
      <c r="AW1629" s="18">
        <f t="shared" si="4530"/>
        <v>34878.290999999997</v>
      </c>
      <c r="AX1629" s="18">
        <f t="shared" si="4531"/>
        <v>33576.199999999997</v>
      </c>
      <c r="AY1629" s="18">
        <f t="shared" si="4532"/>
        <v>33576.199999999997</v>
      </c>
      <c r="AZ1629" s="18">
        <f t="shared" ref="AZ1629:BB1629" si="4614">AZ1631+AZ1630</f>
        <v>0</v>
      </c>
      <c r="BA1629" s="18">
        <f t="shared" si="4614"/>
        <v>0</v>
      </c>
      <c r="BB1629" s="18">
        <f t="shared" si="4614"/>
        <v>0</v>
      </c>
      <c r="BC1629" s="18">
        <f t="shared" si="4498"/>
        <v>34878.290999999997</v>
      </c>
      <c r="BD1629" s="18">
        <f t="shared" si="4499"/>
        <v>33576.199999999997</v>
      </c>
      <c r="BE1629" s="18">
        <f t="shared" si="4500"/>
        <v>33576.199999999997</v>
      </c>
      <c r="BF1629" s="18">
        <f t="shared" ref="BF1629:BH1629" si="4615">BF1631+BF1630</f>
        <v>0</v>
      </c>
      <c r="BG1629" s="18">
        <f t="shared" si="4615"/>
        <v>0</v>
      </c>
      <c r="BH1629" s="18">
        <f t="shared" si="4615"/>
        <v>0</v>
      </c>
      <c r="BI1629" s="18">
        <f t="shared" si="4495"/>
        <v>34878.290999999997</v>
      </c>
      <c r="BJ1629" s="18">
        <f t="shared" si="4496"/>
        <v>33576.199999999997</v>
      </c>
      <c r="BK1629" s="18">
        <f t="shared" si="4497"/>
        <v>33576.199999999997</v>
      </c>
      <c r="BL1629" s="18">
        <f t="shared" ref="BL1629:BN1629" si="4616">BL1631+BL1630</f>
        <v>224.84</v>
      </c>
      <c r="BM1629" s="18">
        <f t="shared" si="4616"/>
        <v>0</v>
      </c>
      <c r="BN1629" s="18">
        <f t="shared" si="4616"/>
        <v>0</v>
      </c>
      <c r="BO1629" s="18">
        <f t="shared" ref="BO1629:BO1692" si="4617">BI1629+BL1629</f>
        <v>35103.130999999994</v>
      </c>
      <c r="BP1629" s="18">
        <f t="shared" ref="BP1629:BP1692" si="4618">BJ1629+BM1629</f>
        <v>33576.199999999997</v>
      </c>
      <c r="BQ1629" s="18">
        <f t="shared" ref="BQ1629:BQ1692" si="4619">BK1629+BN1629</f>
        <v>33576.199999999997</v>
      </c>
      <c r="BR1629" s="18">
        <f t="shared" ref="BR1629:BT1629" si="4620">BR1631+BR1630</f>
        <v>0</v>
      </c>
      <c r="BS1629" s="18">
        <f t="shared" si="4620"/>
        <v>0</v>
      </c>
      <c r="BT1629" s="18">
        <f t="shared" si="4620"/>
        <v>0</v>
      </c>
      <c r="BU1629" s="18">
        <f t="shared" si="4594"/>
        <v>35103.130999999994</v>
      </c>
      <c r="BV1629" s="18">
        <f t="shared" si="4595"/>
        <v>33576.199999999997</v>
      </c>
      <c r="BW1629" s="18">
        <f t="shared" si="4596"/>
        <v>33576.199999999997</v>
      </c>
      <c r="BX1629" s="18">
        <f t="shared" ref="BX1629:BZ1629" si="4621">BX1631+BX1630</f>
        <v>0</v>
      </c>
      <c r="BY1629" s="18">
        <f t="shared" si="4621"/>
        <v>0</v>
      </c>
      <c r="BZ1629" s="18">
        <f t="shared" si="4621"/>
        <v>0</v>
      </c>
      <c r="CA1629" s="18">
        <f t="shared" si="4558"/>
        <v>35103.130999999994</v>
      </c>
      <c r="CB1629" s="18">
        <f t="shared" si="4559"/>
        <v>33576.199999999997</v>
      </c>
      <c r="CC1629" s="18">
        <f t="shared" si="4560"/>
        <v>33576.199999999997</v>
      </c>
      <c r="CD1629" s="18">
        <f t="shared" si="4605"/>
        <v>0</v>
      </c>
      <c r="CE1629" s="27"/>
      <c r="CF1629" s="33"/>
    </row>
    <row r="1630" spans="1:119" x14ac:dyDescent="0.3">
      <c r="A1630" s="41" t="s">
        <v>273</v>
      </c>
      <c r="B1630" s="39">
        <v>240</v>
      </c>
      <c r="C1630" s="41" t="s">
        <v>149</v>
      </c>
      <c r="D1630" s="41" t="s">
        <v>29</v>
      </c>
      <c r="E1630" s="14" t="s">
        <v>523</v>
      </c>
      <c r="F1630" s="23">
        <v>5434.4000000000005</v>
      </c>
      <c r="G1630" s="23">
        <v>5434.4000000000005</v>
      </c>
      <c r="H1630" s="23">
        <v>5434.4000000000005</v>
      </c>
      <c r="I1630" s="18">
        <v>-220.3</v>
      </c>
      <c r="J1630" s="18">
        <v>-220.3</v>
      </c>
      <c r="K1630" s="18">
        <v>-220.3</v>
      </c>
      <c r="L1630" s="18">
        <f t="shared" si="4476"/>
        <v>5214.1000000000004</v>
      </c>
      <c r="M1630" s="18">
        <f t="shared" si="4477"/>
        <v>5214.1000000000004</v>
      </c>
      <c r="N1630" s="18">
        <f t="shared" si="4478"/>
        <v>5214.1000000000004</v>
      </c>
      <c r="O1630" s="18"/>
      <c r="P1630" s="18"/>
      <c r="Q1630" s="18"/>
      <c r="R1630" s="18"/>
      <c r="S1630" s="18"/>
      <c r="T1630" s="18">
        <f t="shared" si="4597"/>
        <v>5214.1000000000004</v>
      </c>
      <c r="U1630" s="18">
        <f t="shared" si="4598"/>
        <v>5214.1000000000004</v>
      </c>
      <c r="V1630" s="18">
        <f t="shared" si="4599"/>
        <v>5214.1000000000004</v>
      </c>
      <c r="W1630" s="18">
        <v>514.29999999999995</v>
      </c>
      <c r="X1630" s="18">
        <v>17</v>
      </c>
      <c r="Y1630" s="18">
        <v>17</v>
      </c>
      <c r="Z1630" s="18"/>
      <c r="AA1630" s="18"/>
      <c r="AB1630" s="18"/>
      <c r="AC1630" s="18">
        <f t="shared" si="4607"/>
        <v>5728.4000000000005</v>
      </c>
      <c r="AD1630" s="18">
        <f t="shared" si="4608"/>
        <v>5231.1000000000004</v>
      </c>
      <c r="AE1630" s="18">
        <f t="shared" si="4609"/>
        <v>5231.1000000000004</v>
      </c>
      <c r="AF1630" s="18"/>
      <c r="AG1630" s="18"/>
      <c r="AH1630" s="18"/>
      <c r="AI1630" s="18">
        <f t="shared" si="4554"/>
        <v>5728.4000000000005</v>
      </c>
      <c r="AJ1630" s="18">
        <f t="shared" si="4555"/>
        <v>5231.1000000000004</v>
      </c>
      <c r="AK1630" s="18">
        <f t="shared" si="4556"/>
        <v>5231.1000000000004</v>
      </c>
      <c r="AL1630" s="18"/>
      <c r="AM1630" s="18">
        <f t="shared" si="4557"/>
        <v>5728.4000000000005</v>
      </c>
      <c r="AN1630" s="18"/>
      <c r="AO1630" s="18"/>
      <c r="AP1630" s="18"/>
      <c r="AQ1630" s="18">
        <f t="shared" si="4527"/>
        <v>5728.4000000000005</v>
      </c>
      <c r="AR1630" s="18">
        <f t="shared" si="4528"/>
        <v>5231.1000000000004</v>
      </c>
      <c r="AS1630" s="18">
        <f t="shared" si="4529"/>
        <v>5231.1000000000004</v>
      </c>
      <c r="AT1630" s="18"/>
      <c r="AU1630" s="18"/>
      <c r="AV1630" s="18"/>
      <c r="AW1630" s="18">
        <f t="shared" si="4530"/>
        <v>5728.4000000000005</v>
      </c>
      <c r="AX1630" s="18">
        <f t="shared" si="4531"/>
        <v>5231.1000000000004</v>
      </c>
      <c r="AY1630" s="18">
        <f t="shared" si="4532"/>
        <v>5231.1000000000004</v>
      </c>
      <c r="AZ1630" s="18"/>
      <c r="BA1630" s="18"/>
      <c r="BB1630" s="18"/>
      <c r="BC1630" s="18">
        <f t="shared" si="4498"/>
        <v>5728.4000000000005</v>
      </c>
      <c r="BD1630" s="18">
        <f t="shared" si="4499"/>
        <v>5231.1000000000004</v>
      </c>
      <c r="BE1630" s="18">
        <f t="shared" si="4500"/>
        <v>5231.1000000000004</v>
      </c>
      <c r="BF1630" s="18"/>
      <c r="BG1630" s="18"/>
      <c r="BH1630" s="18"/>
      <c r="BI1630" s="18">
        <f t="shared" si="4495"/>
        <v>5728.4000000000005</v>
      </c>
      <c r="BJ1630" s="18">
        <f t="shared" si="4496"/>
        <v>5231.1000000000004</v>
      </c>
      <c r="BK1630" s="18">
        <f t="shared" si="4497"/>
        <v>5231.1000000000004</v>
      </c>
      <c r="BL1630" s="18"/>
      <c r="BM1630" s="18"/>
      <c r="BN1630" s="18"/>
      <c r="BO1630" s="18">
        <f t="shared" si="4617"/>
        <v>5728.4000000000005</v>
      </c>
      <c r="BP1630" s="18">
        <f t="shared" si="4618"/>
        <v>5231.1000000000004</v>
      </c>
      <c r="BQ1630" s="18">
        <f t="shared" si="4619"/>
        <v>5231.1000000000004</v>
      </c>
      <c r="BR1630" s="18"/>
      <c r="BS1630" s="18"/>
      <c r="BT1630" s="18"/>
      <c r="BU1630" s="18">
        <f t="shared" si="4594"/>
        <v>5728.4000000000005</v>
      </c>
      <c r="BV1630" s="18">
        <f t="shared" si="4595"/>
        <v>5231.1000000000004</v>
      </c>
      <c r="BW1630" s="18">
        <f t="shared" si="4596"/>
        <v>5231.1000000000004</v>
      </c>
      <c r="BX1630" s="18"/>
      <c r="BY1630" s="18"/>
      <c r="BZ1630" s="18"/>
      <c r="CA1630" s="18">
        <f t="shared" si="4558"/>
        <v>5728.4000000000005</v>
      </c>
      <c r="CB1630" s="18">
        <f t="shared" si="4559"/>
        <v>5231.1000000000004</v>
      </c>
      <c r="CC1630" s="18">
        <f t="shared" si="4560"/>
        <v>5231.1000000000004</v>
      </c>
      <c r="CD1630" s="18"/>
      <c r="CE1630" s="27"/>
      <c r="CF1630" s="33">
        <v>88</v>
      </c>
    </row>
    <row r="1631" spans="1:119" ht="31.2" x14ac:dyDescent="0.3">
      <c r="A1631" s="41" t="s">
        <v>273</v>
      </c>
      <c r="B1631" s="39">
        <v>240</v>
      </c>
      <c r="C1631" s="41" t="s">
        <v>198</v>
      </c>
      <c r="D1631" s="41" t="s">
        <v>198</v>
      </c>
      <c r="E1631" s="14" t="s">
        <v>528</v>
      </c>
      <c r="F1631" s="23">
        <v>28345.100000000002</v>
      </c>
      <c r="G1631" s="23">
        <v>28345.100000000002</v>
      </c>
      <c r="H1631" s="23">
        <v>28345.100000000002</v>
      </c>
      <c r="I1631" s="18"/>
      <c r="J1631" s="18"/>
      <c r="K1631" s="18"/>
      <c r="L1631" s="18">
        <f t="shared" si="4476"/>
        <v>28345.100000000002</v>
      </c>
      <c r="M1631" s="18">
        <f t="shared" si="4477"/>
        <v>28345.100000000002</v>
      </c>
      <c r="N1631" s="18">
        <f t="shared" si="4478"/>
        <v>28345.100000000002</v>
      </c>
      <c r="O1631" s="18"/>
      <c r="P1631" s="18"/>
      <c r="Q1631" s="18"/>
      <c r="R1631" s="18"/>
      <c r="S1631" s="18"/>
      <c r="T1631" s="18">
        <f t="shared" si="4597"/>
        <v>28345.100000000002</v>
      </c>
      <c r="U1631" s="18">
        <f t="shared" si="4598"/>
        <v>28345.100000000002</v>
      </c>
      <c r="V1631" s="18">
        <f t="shared" si="4599"/>
        <v>28345.100000000002</v>
      </c>
      <c r="W1631" s="18"/>
      <c r="X1631" s="18"/>
      <c r="Y1631" s="18"/>
      <c r="Z1631" s="18"/>
      <c r="AA1631" s="18"/>
      <c r="AB1631" s="18"/>
      <c r="AC1631" s="18">
        <f t="shared" si="4607"/>
        <v>28345.100000000002</v>
      </c>
      <c r="AD1631" s="18">
        <f t="shared" si="4608"/>
        <v>28345.100000000002</v>
      </c>
      <c r="AE1631" s="18">
        <f t="shared" si="4609"/>
        <v>28345.100000000002</v>
      </c>
      <c r="AF1631" s="18">
        <v>804.79100000000005</v>
      </c>
      <c r="AG1631" s="18"/>
      <c r="AH1631" s="18"/>
      <c r="AI1631" s="18">
        <f t="shared" si="4554"/>
        <v>29149.891000000003</v>
      </c>
      <c r="AJ1631" s="18">
        <f t="shared" si="4555"/>
        <v>28345.100000000002</v>
      </c>
      <c r="AK1631" s="18">
        <f t="shared" si="4556"/>
        <v>28345.100000000002</v>
      </c>
      <c r="AL1631" s="18"/>
      <c r="AM1631" s="18">
        <f t="shared" si="4557"/>
        <v>29149.891000000003</v>
      </c>
      <c r="AN1631" s="18"/>
      <c r="AO1631" s="18"/>
      <c r="AP1631" s="18"/>
      <c r="AQ1631" s="18">
        <f t="shared" si="4527"/>
        <v>29149.891000000003</v>
      </c>
      <c r="AR1631" s="18">
        <f t="shared" si="4528"/>
        <v>28345.100000000002</v>
      </c>
      <c r="AS1631" s="18">
        <f t="shared" si="4529"/>
        <v>28345.100000000002</v>
      </c>
      <c r="AT1631" s="18"/>
      <c r="AU1631" s="18"/>
      <c r="AV1631" s="18"/>
      <c r="AW1631" s="18">
        <f t="shared" si="4530"/>
        <v>29149.891000000003</v>
      </c>
      <c r="AX1631" s="18">
        <f t="shared" si="4531"/>
        <v>28345.100000000002</v>
      </c>
      <c r="AY1631" s="18">
        <f t="shared" si="4532"/>
        <v>28345.100000000002</v>
      </c>
      <c r="AZ1631" s="18"/>
      <c r="BA1631" s="18"/>
      <c r="BB1631" s="18"/>
      <c r="BC1631" s="18">
        <f t="shared" si="4498"/>
        <v>29149.891000000003</v>
      </c>
      <c r="BD1631" s="18">
        <f t="shared" si="4499"/>
        <v>28345.100000000002</v>
      </c>
      <c r="BE1631" s="18">
        <f t="shared" si="4500"/>
        <v>28345.100000000002</v>
      </c>
      <c r="BF1631" s="18"/>
      <c r="BG1631" s="18"/>
      <c r="BH1631" s="18"/>
      <c r="BI1631" s="18">
        <f t="shared" si="4495"/>
        <v>29149.891000000003</v>
      </c>
      <c r="BJ1631" s="18">
        <f t="shared" si="4496"/>
        <v>28345.100000000002</v>
      </c>
      <c r="BK1631" s="18">
        <f t="shared" si="4497"/>
        <v>28345.100000000002</v>
      </c>
      <c r="BL1631" s="18">
        <v>224.84</v>
      </c>
      <c r="BM1631" s="18"/>
      <c r="BN1631" s="18"/>
      <c r="BO1631" s="18">
        <f t="shared" si="4617"/>
        <v>29374.731000000003</v>
      </c>
      <c r="BP1631" s="18">
        <f t="shared" si="4618"/>
        <v>28345.100000000002</v>
      </c>
      <c r="BQ1631" s="18">
        <f t="shared" si="4619"/>
        <v>28345.100000000002</v>
      </c>
      <c r="BR1631" s="18"/>
      <c r="BS1631" s="18"/>
      <c r="BT1631" s="18"/>
      <c r="BU1631" s="18">
        <f t="shared" si="4594"/>
        <v>29374.731000000003</v>
      </c>
      <c r="BV1631" s="18">
        <f t="shared" si="4595"/>
        <v>28345.100000000002</v>
      </c>
      <c r="BW1631" s="18">
        <f t="shared" si="4596"/>
        <v>28345.100000000002</v>
      </c>
      <c r="BX1631" s="18"/>
      <c r="BY1631" s="18"/>
      <c r="BZ1631" s="18"/>
      <c r="CA1631" s="18">
        <f t="shared" si="4558"/>
        <v>29374.731000000003</v>
      </c>
      <c r="CB1631" s="18">
        <f t="shared" si="4559"/>
        <v>28345.100000000002</v>
      </c>
      <c r="CC1631" s="18">
        <f t="shared" si="4560"/>
        <v>28345.100000000002</v>
      </c>
      <c r="CD1631" s="18"/>
      <c r="CE1631" s="27"/>
      <c r="CF1631" s="33"/>
    </row>
    <row r="1632" spans="1:119" x14ac:dyDescent="0.3">
      <c r="A1632" s="41" t="s">
        <v>273</v>
      </c>
      <c r="B1632" s="39">
        <v>800</v>
      </c>
      <c r="C1632" s="41"/>
      <c r="D1632" s="41"/>
      <c r="E1632" s="14" t="s">
        <v>556</v>
      </c>
      <c r="F1632" s="18">
        <f t="shared" ref="F1632:K1632" si="4622">F1635+F1633</f>
        <v>279746.00000000006</v>
      </c>
      <c r="G1632" s="18">
        <f t="shared" si="4622"/>
        <v>2406.6</v>
      </c>
      <c r="H1632" s="18">
        <f t="shared" si="4622"/>
        <v>2406.6</v>
      </c>
      <c r="I1632" s="18">
        <f t="shared" si="4622"/>
        <v>0</v>
      </c>
      <c r="J1632" s="18">
        <f t="shared" si="4622"/>
        <v>0</v>
      </c>
      <c r="K1632" s="18">
        <f t="shared" si="4622"/>
        <v>0</v>
      </c>
      <c r="L1632" s="18">
        <f t="shared" si="4476"/>
        <v>279746.00000000006</v>
      </c>
      <c r="M1632" s="18">
        <f t="shared" si="4477"/>
        <v>2406.6</v>
      </c>
      <c r="N1632" s="18">
        <f t="shared" si="4478"/>
        <v>2406.6</v>
      </c>
      <c r="O1632" s="18">
        <f t="shared" ref="O1632:S1632" si="4623">O1635+O1633</f>
        <v>0</v>
      </c>
      <c r="P1632" s="18">
        <f t="shared" si="4623"/>
        <v>0</v>
      </c>
      <c r="Q1632" s="18">
        <f t="shared" si="4623"/>
        <v>0</v>
      </c>
      <c r="R1632" s="18">
        <f t="shared" si="4623"/>
        <v>0</v>
      </c>
      <c r="S1632" s="18">
        <f t="shared" si="4623"/>
        <v>0</v>
      </c>
      <c r="T1632" s="18">
        <f t="shared" si="4597"/>
        <v>279746.00000000006</v>
      </c>
      <c r="U1632" s="18">
        <f t="shared" si="4598"/>
        <v>2406.6</v>
      </c>
      <c r="V1632" s="18">
        <f t="shared" si="4599"/>
        <v>2406.6</v>
      </c>
      <c r="W1632" s="18">
        <f>W1635+W1633</f>
        <v>0</v>
      </c>
      <c r="X1632" s="18">
        <f t="shared" ref="X1632:AB1632" si="4624">X1635+X1633</f>
        <v>0</v>
      </c>
      <c r="Y1632" s="18">
        <f t="shared" si="4624"/>
        <v>0</v>
      </c>
      <c r="Z1632" s="18">
        <f t="shared" si="4624"/>
        <v>0</v>
      </c>
      <c r="AA1632" s="18">
        <f t="shared" si="4624"/>
        <v>0</v>
      </c>
      <c r="AB1632" s="18">
        <f t="shared" si="4624"/>
        <v>0</v>
      </c>
      <c r="AC1632" s="18">
        <f t="shared" si="4607"/>
        <v>279746.00000000006</v>
      </c>
      <c r="AD1632" s="18">
        <f t="shared" si="4608"/>
        <v>2406.6</v>
      </c>
      <c r="AE1632" s="18">
        <f t="shared" si="4609"/>
        <v>2406.6</v>
      </c>
      <c r="AF1632" s="18">
        <f t="shared" ref="AF1632:AH1632" si="4625">AF1635+AF1633</f>
        <v>0</v>
      </c>
      <c r="AG1632" s="18">
        <f t="shared" si="4625"/>
        <v>0</v>
      </c>
      <c r="AH1632" s="18">
        <f t="shared" si="4625"/>
        <v>0</v>
      </c>
      <c r="AI1632" s="18">
        <f t="shared" si="4554"/>
        <v>279746.00000000006</v>
      </c>
      <c r="AJ1632" s="18">
        <f t="shared" si="4555"/>
        <v>2406.6</v>
      </c>
      <c r="AK1632" s="18">
        <f t="shared" si="4556"/>
        <v>2406.6</v>
      </c>
      <c r="AL1632" s="18">
        <f>AL1635+AL1633</f>
        <v>0</v>
      </c>
      <c r="AM1632" s="18">
        <f t="shared" si="4557"/>
        <v>279746.00000000006</v>
      </c>
      <c r="AN1632" s="18">
        <f t="shared" ref="AN1632:AP1632" si="4626">AN1635+AN1633</f>
        <v>0</v>
      </c>
      <c r="AO1632" s="18">
        <f t="shared" si="4626"/>
        <v>0</v>
      </c>
      <c r="AP1632" s="18">
        <f t="shared" si="4626"/>
        <v>0</v>
      </c>
      <c r="AQ1632" s="18">
        <f t="shared" si="4527"/>
        <v>279746.00000000006</v>
      </c>
      <c r="AR1632" s="18">
        <f t="shared" si="4528"/>
        <v>2406.6</v>
      </c>
      <c r="AS1632" s="18">
        <f t="shared" si="4529"/>
        <v>2406.6</v>
      </c>
      <c r="AT1632" s="18">
        <f>AT1635+AT1633</f>
        <v>0</v>
      </c>
      <c r="AU1632" s="18">
        <f>AU1635+AU1633</f>
        <v>0</v>
      </c>
      <c r="AV1632" s="18">
        <f>AV1635+AV1633</f>
        <v>0</v>
      </c>
      <c r="AW1632" s="18">
        <f t="shared" si="4530"/>
        <v>279746.00000000006</v>
      </c>
      <c r="AX1632" s="18">
        <f t="shared" si="4531"/>
        <v>2406.6</v>
      </c>
      <c r="AY1632" s="18">
        <f t="shared" si="4532"/>
        <v>2406.6</v>
      </c>
      <c r="AZ1632" s="18">
        <f t="shared" ref="AZ1632:BB1632" si="4627">AZ1635+AZ1633</f>
        <v>83544.816000000006</v>
      </c>
      <c r="BA1632" s="18">
        <f t="shared" si="4627"/>
        <v>0</v>
      </c>
      <c r="BB1632" s="18">
        <f t="shared" si="4627"/>
        <v>0</v>
      </c>
      <c r="BC1632" s="18">
        <f t="shared" si="4498"/>
        <v>363290.81600000005</v>
      </c>
      <c r="BD1632" s="18">
        <f t="shared" si="4499"/>
        <v>2406.6</v>
      </c>
      <c r="BE1632" s="18">
        <f t="shared" si="4500"/>
        <v>2406.6</v>
      </c>
      <c r="BF1632" s="18">
        <f t="shared" ref="BF1632:BH1632" si="4628">BF1635+BF1633</f>
        <v>0</v>
      </c>
      <c r="BG1632" s="18">
        <f t="shared" si="4628"/>
        <v>0</v>
      </c>
      <c r="BH1632" s="18">
        <f t="shared" si="4628"/>
        <v>0</v>
      </c>
      <c r="BI1632" s="18">
        <f t="shared" si="4495"/>
        <v>363290.81600000005</v>
      </c>
      <c r="BJ1632" s="18">
        <f t="shared" si="4496"/>
        <v>2406.6</v>
      </c>
      <c r="BK1632" s="18">
        <f t="shared" si="4497"/>
        <v>2406.6</v>
      </c>
      <c r="BL1632" s="18">
        <f>BL1635+BL1633</f>
        <v>0</v>
      </c>
      <c r="BM1632" s="18">
        <f>BM1635+BM1633</f>
        <v>0</v>
      </c>
      <c r="BN1632" s="18">
        <f>BN1635+BN1633</f>
        <v>0</v>
      </c>
      <c r="BO1632" s="18">
        <f t="shared" si="4617"/>
        <v>363290.81600000005</v>
      </c>
      <c r="BP1632" s="18">
        <f t="shared" si="4618"/>
        <v>2406.6</v>
      </c>
      <c r="BQ1632" s="18">
        <f t="shared" si="4619"/>
        <v>2406.6</v>
      </c>
      <c r="BR1632" s="18">
        <f>BR1635+BR1633</f>
        <v>0</v>
      </c>
      <c r="BS1632" s="18">
        <f>BS1635+BS1633</f>
        <v>0</v>
      </c>
      <c r="BT1632" s="18">
        <f>BT1635+BT1633</f>
        <v>0</v>
      </c>
      <c r="BU1632" s="18">
        <f t="shared" si="4594"/>
        <v>363290.81600000005</v>
      </c>
      <c r="BV1632" s="18">
        <f t="shared" si="4595"/>
        <v>2406.6</v>
      </c>
      <c r="BW1632" s="18">
        <f t="shared" si="4596"/>
        <v>2406.6</v>
      </c>
      <c r="BX1632" s="18">
        <f t="shared" ref="BX1632:BZ1632" si="4629">BX1635+BX1633</f>
        <v>0</v>
      </c>
      <c r="BY1632" s="18">
        <f t="shared" si="4629"/>
        <v>0</v>
      </c>
      <c r="BZ1632" s="18">
        <f t="shared" si="4629"/>
        <v>0</v>
      </c>
      <c r="CA1632" s="18">
        <f t="shared" si="4558"/>
        <v>363290.81600000005</v>
      </c>
      <c r="CB1632" s="18">
        <f t="shared" si="4559"/>
        <v>2406.6</v>
      </c>
      <c r="CC1632" s="18">
        <f t="shared" si="4560"/>
        <v>2406.6</v>
      </c>
      <c r="CD1632" s="18">
        <f>CD1635+CD1633</f>
        <v>0</v>
      </c>
      <c r="CE1632" s="27"/>
      <c r="CF1632" s="33"/>
    </row>
    <row r="1633" spans="1:84" hidden="1" x14ac:dyDescent="0.3">
      <c r="A1633" s="41" t="s">
        <v>273</v>
      </c>
      <c r="B1633" s="39">
        <v>830</v>
      </c>
      <c r="C1633" s="41"/>
      <c r="D1633" s="41"/>
      <c r="E1633" s="14" t="s">
        <v>572</v>
      </c>
      <c r="F1633" s="18">
        <f t="shared" ref="F1633:K1633" si="4630">F1634</f>
        <v>0</v>
      </c>
      <c r="G1633" s="18">
        <f t="shared" si="4630"/>
        <v>0</v>
      </c>
      <c r="H1633" s="18">
        <f t="shared" si="4630"/>
        <v>0</v>
      </c>
      <c r="I1633" s="18">
        <f t="shared" si="4630"/>
        <v>0</v>
      </c>
      <c r="J1633" s="18">
        <f t="shared" si="4630"/>
        <v>0</v>
      </c>
      <c r="K1633" s="18">
        <f t="shared" si="4630"/>
        <v>0</v>
      </c>
      <c r="L1633" s="18">
        <f t="shared" si="4476"/>
        <v>0</v>
      </c>
      <c r="M1633" s="18">
        <f t="shared" si="4477"/>
        <v>0</v>
      </c>
      <c r="N1633" s="18">
        <f t="shared" si="4478"/>
        <v>0</v>
      </c>
      <c r="O1633" s="18">
        <f t="shared" ref="O1633:S1633" si="4631">O1634</f>
        <v>0</v>
      </c>
      <c r="P1633" s="18">
        <f t="shared" si="4631"/>
        <v>0</v>
      </c>
      <c r="Q1633" s="18">
        <f t="shared" si="4631"/>
        <v>0</v>
      </c>
      <c r="R1633" s="18">
        <f t="shared" si="4631"/>
        <v>0</v>
      </c>
      <c r="S1633" s="18">
        <f t="shared" si="4631"/>
        <v>0</v>
      </c>
      <c r="T1633" s="18">
        <f t="shared" si="4597"/>
        <v>0</v>
      </c>
      <c r="U1633" s="18">
        <f t="shared" si="4598"/>
        <v>0</v>
      </c>
      <c r="V1633" s="18">
        <f t="shared" si="4599"/>
        <v>0</v>
      </c>
      <c r="W1633" s="18">
        <f t="shared" ref="W1633:CD1633" si="4632">W1634</f>
        <v>0</v>
      </c>
      <c r="X1633" s="18">
        <f t="shared" si="4632"/>
        <v>0</v>
      </c>
      <c r="Y1633" s="18">
        <f t="shared" si="4632"/>
        <v>0</v>
      </c>
      <c r="Z1633" s="18">
        <f t="shared" si="4632"/>
        <v>0</v>
      </c>
      <c r="AA1633" s="18">
        <f t="shared" si="4632"/>
        <v>0</v>
      </c>
      <c r="AB1633" s="18">
        <f t="shared" si="4632"/>
        <v>0</v>
      </c>
      <c r="AC1633" s="18">
        <f t="shared" si="4607"/>
        <v>0</v>
      </c>
      <c r="AD1633" s="18">
        <f t="shared" si="4608"/>
        <v>0</v>
      </c>
      <c r="AE1633" s="18">
        <f t="shared" si="4609"/>
        <v>0</v>
      </c>
      <c r="AF1633" s="18">
        <f t="shared" si="4632"/>
        <v>0</v>
      </c>
      <c r="AG1633" s="18">
        <f t="shared" si="4632"/>
        <v>0</v>
      </c>
      <c r="AH1633" s="18">
        <f t="shared" si="4632"/>
        <v>0</v>
      </c>
      <c r="AI1633" s="18">
        <f t="shared" si="4554"/>
        <v>0</v>
      </c>
      <c r="AJ1633" s="18">
        <f t="shared" si="4555"/>
        <v>0</v>
      </c>
      <c r="AK1633" s="18">
        <f t="shared" si="4556"/>
        <v>0</v>
      </c>
      <c r="AL1633" s="18">
        <f t="shared" si="4632"/>
        <v>0</v>
      </c>
      <c r="AM1633" s="18">
        <f t="shared" si="4557"/>
        <v>0</v>
      </c>
      <c r="AN1633" s="18">
        <f t="shared" si="4632"/>
        <v>0</v>
      </c>
      <c r="AO1633" s="18">
        <f t="shared" si="4632"/>
        <v>0</v>
      </c>
      <c r="AP1633" s="18">
        <f t="shared" si="4632"/>
        <v>0</v>
      </c>
      <c r="AQ1633" s="18">
        <f t="shared" si="4527"/>
        <v>0</v>
      </c>
      <c r="AR1633" s="18">
        <f t="shared" si="4528"/>
        <v>0</v>
      </c>
      <c r="AS1633" s="18">
        <f t="shared" si="4529"/>
        <v>0</v>
      </c>
      <c r="AT1633" s="18">
        <f t="shared" si="4632"/>
        <v>0</v>
      </c>
      <c r="AU1633" s="18">
        <f t="shared" si="4632"/>
        <v>0</v>
      </c>
      <c r="AV1633" s="18">
        <f t="shared" si="4632"/>
        <v>0</v>
      </c>
      <c r="AW1633" s="18">
        <f t="shared" si="4530"/>
        <v>0</v>
      </c>
      <c r="AX1633" s="18">
        <f t="shared" si="4531"/>
        <v>0</v>
      </c>
      <c r="AY1633" s="18">
        <f t="shared" si="4532"/>
        <v>0</v>
      </c>
      <c r="AZ1633" s="18">
        <f t="shared" si="4632"/>
        <v>0</v>
      </c>
      <c r="BA1633" s="18">
        <f t="shared" si="4632"/>
        <v>0</v>
      </c>
      <c r="BB1633" s="18">
        <f t="shared" si="4632"/>
        <v>0</v>
      </c>
      <c r="BC1633" s="18">
        <f t="shared" si="4498"/>
        <v>0</v>
      </c>
      <c r="BD1633" s="18">
        <f t="shared" si="4499"/>
        <v>0</v>
      </c>
      <c r="BE1633" s="18">
        <f t="shared" si="4500"/>
        <v>0</v>
      </c>
      <c r="BF1633" s="18">
        <f t="shared" si="4632"/>
        <v>0</v>
      </c>
      <c r="BG1633" s="18">
        <f t="shared" si="4632"/>
        <v>0</v>
      </c>
      <c r="BH1633" s="18">
        <f t="shared" si="4632"/>
        <v>0</v>
      </c>
      <c r="BI1633" s="18">
        <f t="shared" si="4495"/>
        <v>0</v>
      </c>
      <c r="BJ1633" s="18">
        <f t="shared" si="4496"/>
        <v>0</v>
      </c>
      <c r="BK1633" s="18">
        <f t="shared" si="4497"/>
        <v>0</v>
      </c>
      <c r="BL1633" s="18">
        <f t="shared" si="4632"/>
        <v>0</v>
      </c>
      <c r="BM1633" s="18">
        <f t="shared" si="4632"/>
        <v>0</v>
      </c>
      <c r="BN1633" s="18">
        <f t="shared" si="4632"/>
        <v>0</v>
      </c>
      <c r="BO1633" s="18">
        <f t="shared" si="4617"/>
        <v>0</v>
      </c>
      <c r="BP1633" s="18">
        <f t="shared" si="4618"/>
        <v>0</v>
      </c>
      <c r="BQ1633" s="18">
        <f t="shared" si="4619"/>
        <v>0</v>
      </c>
      <c r="BR1633" s="18">
        <f t="shared" si="4632"/>
        <v>0</v>
      </c>
      <c r="BS1633" s="18">
        <f t="shared" si="4632"/>
        <v>0</v>
      </c>
      <c r="BT1633" s="18">
        <f t="shared" si="4632"/>
        <v>0</v>
      </c>
      <c r="BU1633" s="18">
        <f t="shared" si="4594"/>
        <v>0</v>
      </c>
      <c r="BV1633" s="18">
        <f t="shared" si="4595"/>
        <v>0</v>
      </c>
      <c r="BW1633" s="18">
        <f t="shared" si="4596"/>
        <v>0</v>
      </c>
      <c r="BX1633" s="18">
        <f t="shared" si="4632"/>
        <v>0</v>
      </c>
      <c r="BY1633" s="18">
        <f t="shared" si="4632"/>
        <v>0</v>
      </c>
      <c r="BZ1633" s="18">
        <f t="shared" si="4632"/>
        <v>0</v>
      </c>
      <c r="CA1633" s="18">
        <f t="shared" si="4558"/>
        <v>0</v>
      </c>
      <c r="CB1633" s="18">
        <f t="shared" si="4559"/>
        <v>0</v>
      </c>
      <c r="CC1633" s="18">
        <f t="shared" si="4560"/>
        <v>0</v>
      </c>
      <c r="CD1633" s="18">
        <f t="shared" si="4632"/>
        <v>0</v>
      </c>
      <c r="CE1633" s="27" t="s">
        <v>1661</v>
      </c>
      <c r="CF1633" s="33"/>
    </row>
    <row r="1634" spans="1:84" ht="31.2" hidden="1" x14ac:dyDescent="0.3">
      <c r="A1634" s="41" t="s">
        <v>273</v>
      </c>
      <c r="B1634" s="39">
        <v>830</v>
      </c>
      <c r="C1634" s="41" t="s">
        <v>198</v>
      </c>
      <c r="D1634" s="41" t="s">
        <v>198</v>
      </c>
      <c r="E1634" s="14" t="s">
        <v>528</v>
      </c>
      <c r="F1634" s="18"/>
      <c r="G1634" s="18"/>
      <c r="H1634" s="18"/>
      <c r="I1634" s="18"/>
      <c r="J1634" s="18"/>
      <c r="K1634" s="18"/>
      <c r="L1634" s="18">
        <f t="shared" si="4476"/>
        <v>0</v>
      </c>
      <c r="M1634" s="18">
        <f t="shared" si="4477"/>
        <v>0</v>
      </c>
      <c r="N1634" s="18">
        <f t="shared" si="4478"/>
        <v>0</v>
      </c>
      <c r="O1634" s="18"/>
      <c r="P1634" s="18"/>
      <c r="Q1634" s="18"/>
      <c r="R1634" s="18"/>
      <c r="S1634" s="18"/>
      <c r="T1634" s="18">
        <f t="shared" si="4597"/>
        <v>0</v>
      </c>
      <c r="U1634" s="18">
        <f t="shared" si="4598"/>
        <v>0</v>
      </c>
      <c r="V1634" s="18">
        <f t="shared" si="4599"/>
        <v>0</v>
      </c>
      <c r="W1634" s="18"/>
      <c r="X1634" s="18"/>
      <c r="Y1634" s="18"/>
      <c r="Z1634" s="18"/>
      <c r="AA1634" s="18"/>
      <c r="AB1634" s="18"/>
      <c r="AC1634" s="18">
        <f t="shared" si="4607"/>
        <v>0</v>
      </c>
      <c r="AD1634" s="18">
        <f t="shared" si="4608"/>
        <v>0</v>
      </c>
      <c r="AE1634" s="18">
        <f t="shared" si="4609"/>
        <v>0</v>
      </c>
      <c r="AF1634" s="18"/>
      <c r="AG1634" s="18"/>
      <c r="AH1634" s="18"/>
      <c r="AI1634" s="18">
        <f t="shared" si="4554"/>
        <v>0</v>
      </c>
      <c r="AJ1634" s="18">
        <f t="shared" si="4555"/>
        <v>0</v>
      </c>
      <c r="AK1634" s="18">
        <f t="shared" si="4556"/>
        <v>0</v>
      </c>
      <c r="AL1634" s="18"/>
      <c r="AM1634" s="18">
        <f t="shared" si="4557"/>
        <v>0</v>
      </c>
      <c r="AN1634" s="18"/>
      <c r="AO1634" s="18"/>
      <c r="AP1634" s="18"/>
      <c r="AQ1634" s="18">
        <f t="shared" si="4527"/>
        <v>0</v>
      </c>
      <c r="AR1634" s="18">
        <f t="shared" si="4528"/>
        <v>0</v>
      </c>
      <c r="AS1634" s="18">
        <f t="shared" si="4529"/>
        <v>0</v>
      </c>
      <c r="AT1634" s="18"/>
      <c r="AU1634" s="18"/>
      <c r="AV1634" s="18"/>
      <c r="AW1634" s="18">
        <f t="shared" si="4530"/>
        <v>0</v>
      </c>
      <c r="AX1634" s="18">
        <f t="shared" si="4531"/>
        <v>0</v>
      </c>
      <c r="AY1634" s="18">
        <f t="shared" si="4532"/>
        <v>0</v>
      </c>
      <c r="AZ1634" s="18"/>
      <c r="BA1634" s="18"/>
      <c r="BB1634" s="18"/>
      <c r="BC1634" s="18">
        <f t="shared" si="4498"/>
        <v>0</v>
      </c>
      <c r="BD1634" s="18">
        <f t="shared" si="4499"/>
        <v>0</v>
      </c>
      <c r="BE1634" s="18">
        <f t="shared" si="4500"/>
        <v>0</v>
      </c>
      <c r="BF1634" s="18"/>
      <c r="BG1634" s="18"/>
      <c r="BH1634" s="18"/>
      <c r="BI1634" s="18">
        <f t="shared" si="4495"/>
        <v>0</v>
      </c>
      <c r="BJ1634" s="18">
        <f t="shared" si="4496"/>
        <v>0</v>
      </c>
      <c r="BK1634" s="18">
        <f t="shared" si="4497"/>
        <v>0</v>
      </c>
      <c r="BL1634" s="18"/>
      <c r="BM1634" s="18"/>
      <c r="BN1634" s="18"/>
      <c r="BO1634" s="18">
        <f t="shared" si="4617"/>
        <v>0</v>
      </c>
      <c r="BP1634" s="18">
        <f t="shared" si="4618"/>
        <v>0</v>
      </c>
      <c r="BQ1634" s="18">
        <f t="shared" si="4619"/>
        <v>0</v>
      </c>
      <c r="BR1634" s="18"/>
      <c r="BS1634" s="18"/>
      <c r="BT1634" s="18"/>
      <c r="BU1634" s="18">
        <f t="shared" si="4594"/>
        <v>0</v>
      </c>
      <c r="BV1634" s="18">
        <f t="shared" si="4595"/>
        <v>0</v>
      </c>
      <c r="BW1634" s="18">
        <f t="shared" si="4596"/>
        <v>0</v>
      </c>
      <c r="BX1634" s="18"/>
      <c r="BY1634" s="18"/>
      <c r="BZ1634" s="18"/>
      <c r="CA1634" s="18">
        <f t="shared" si="4558"/>
        <v>0</v>
      </c>
      <c r="CB1634" s="18">
        <f t="shared" si="4559"/>
        <v>0</v>
      </c>
      <c r="CC1634" s="18">
        <f t="shared" si="4560"/>
        <v>0</v>
      </c>
      <c r="CD1634" s="18"/>
      <c r="CE1634" s="27" t="s">
        <v>1661</v>
      </c>
      <c r="CF1634" s="33"/>
    </row>
    <row r="1635" spans="1:84" x14ac:dyDescent="0.3">
      <c r="A1635" s="41" t="s">
        <v>273</v>
      </c>
      <c r="B1635" s="39">
        <v>850</v>
      </c>
      <c r="C1635" s="41"/>
      <c r="D1635" s="41"/>
      <c r="E1635" s="14" t="s">
        <v>573</v>
      </c>
      <c r="F1635" s="18">
        <f t="shared" ref="F1635:K1635" si="4633">F1637+F1636</f>
        <v>279746.00000000006</v>
      </c>
      <c r="G1635" s="18">
        <f t="shared" si="4633"/>
        <v>2406.6</v>
      </c>
      <c r="H1635" s="18">
        <f t="shared" si="4633"/>
        <v>2406.6</v>
      </c>
      <c r="I1635" s="18">
        <f t="shared" si="4633"/>
        <v>0</v>
      </c>
      <c r="J1635" s="18">
        <f t="shared" si="4633"/>
        <v>0</v>
      </c>
      <c r="K1635" s="18">
        <f t="shared" si="4633"/>
        <v>0</v>
      </c>
      <c r="L1635" s="18">
        <f t="shared" si="4476"/>
        <v>279746.00000000006</v>
      </c>
      <c r="M1635" s="18">
        <f t="shared" si="4477"/>
        <v>2406.6</v>
      </c>
      <c r="N1635" s="18">
        <f t="shared" si="4478"/>
        <v>2406.6</v>
      </c>
      <c r="O1635" s="18">
        <f t="shared" ref="O1635:S1635" si="4634">O1637+O1636</f>
        <v>0</v>
      </c>
      <c r="P1635" s="18">
        <f t="shared" si="4634"/>
        <v>0</v>
      </c>
      <c r="Q1635" s="18">
        <f t="shared" si="4634"/>
        <v>0</v>
      </c>
      <c r="R1635" s="18">
        <f t="shared" si="4634"/>
        <v>0</v>
      </c>
      <c r="S1635" s="18">
        <f t="shared" si="4634"/>
        <v>0</v>
      </c>
      <c r="T1635" s="18">
        <f t="shared" si="4597"/>
        <v>279746.00000000006</v>
      </c>
      <c r="U1635" s="18">
        <f t="shared" si="4598"/>
        <v>2406.6</v>
      </c>
      <c r="V1635" s="18">
        <f t="shared" si="4599"/>
        <v>2406.6</v>
      </c>
      <c r="W1635" s="18">
        <f t="shared" ref="W1635:CD1635" si="4635">W1637+W1636</f>
        <v>0</v>
      </c>
      <c r="X1635" s="18">
        <f t="shared" ref="X1635:AB1635" si="4636">X1637+X1636</f>
        <v>0</v>
      </c>
      <c r="Y1635" s="18">
        <f t="shared" si="4636"/>
        <v>0</v>
      </c>
      <c r="Z1635" s="18">
        <f t="shared" si="4636"/>
        <v>0</v>
      </c>
      <c r="AA1635" s="18">
        <f t="shared" si="4636"/>
        <v>0</v>
      </c>
      <c r="AB1635" s="18">
        <f t="shared" si="4636"/>
        <v>0</v>
      </c>
      <c r="AC1635" s="18">
        <f t="shared" si="4607"/>
        <v>279746.00000000006</v>
      </c>
      <c r="AD1635" s="18">
        <f t="shared" si="4608"/>
        <v>2406.6</v>
      </c>
      <c r="AE1635" s="18">
        <f t="shared" si="4609"/>
        <v>2406.6</v>
      </c>
      <c r="AF1635" s="18">
        <f t="shared" ref="AF1635:AH1635" si="4637">AF1637+AF1636</f>
        <v>0</v>
      </c>
      <c r="AG1635" s="18">
        <f t="shared" si="4637"/>
        <v>0</v>
      </c>
      <c r="AH1635" s="18">
        <f t="shared" si="4637"/>
        <v>0</v>
      </c>
      <c r="AI1635" s="18">
        <f t="shared" si="4554"/>
        <v>279746.00000000006</v>
      </c>
      <c r="AJ1635" s="18">
        <f t="shared" si="4555"/>
        <v>2406.6</v>
      </c>
      <c r="AK1635" s="18">
        <f t="shared" si="4556"/>
        <v>2406.6</v>
      </c>
      <c r="AL1635" s="18">
        <f t="shared" ref="AL1635" si="4638">AL1637+AL1636</f>
        <v>0</v>
      </c>
      <c r="AM1635" s="18">
        <f t="shared" si="4557"/>
        <v>279746.00000000006</v>
      </c>
      <c r="AN1635" s="18">
        <f t="shared" ref="AN1635:AP1635" si="4639">AN1637+AN1636</f>
        <v>0</v>
      </c>
      <c r="AO1635" s="18">
        <f t="shared" si="4639"/>
        <v>0</v>
      </c>
      <c r="AP1635" s="18">
        <f t="shared" si="4639"/>
        <v>0</v>
      </c>
      <c r="AQ1635" s="18">
        <f t="shared" si="4527"/>
        <v>279746.00000000006</v>
      </c>
      <c r="AR1635" s="18">
        <f t="shared" si="4528"/>
        <v>2406.6</v>
      </c>
      <c r="AS1635" s="18">
        <f t="shared" si="4529"/>
        <v>2406.6</v>
      </c>
      <c r="AT1635" s="18">
        <f t="shared" ref="AT1635:AV1635" si="4640">AT1637+AT1636</f>
        <v>0</v>
      </c>
      <c r="AU1635" s="18">
        <f t="shared" si="4640"/>
        <v>0</v>
      </c>
      <c r="AV1635" s="18">
        <f t="shared" si="4640"/>
        <v>0</v>
      </c>
      <c r="AW1635" s="18">
        <f t="shared" si="4530"/>
        <v>279746.00000000006</v>
      </c>
      <c r="AX1635" s="18">
        <f t="shared" si="4531"/>
        <v>2406.6</v>
      </c>
      <c r="AY1635" s="18">
        <f t="shared" si="4532"/>
        <v>2406.6</v>
      </c>
      <c r="AZ1635" s="18">
        <f t="shared" ref="AZ1635:BB1635" si="4641">AZ1637+AZ1636</f>
        <v>83544.816000000006</v>
      </c>
      <c r="BA1635" s="18">
        <f t="shared" si="4641"/>
        <v>0</v>
      </c>
      <c r="BB1635" s="18">
        <f t="shared" si="4641"/>
        <v>0</v>
      </c>
      <c r="BC1635" s="18">
        <f t="shared" si="4498"/>
        <v>363290.81600000005</v>
      </c>
      <c r="BD1635" s="18">
        <f t="shared" si="4499"/>
        <v>2406.6</v>
      </c>
      <c r="BE1635" s="18">
        <f t="shared" si="4500"/>
        <v>2406.6</v>
      </c>
      <c r="BF1635" s="18">
        <f t="shared" ref="BF1635:BH1635" si="4642">BF1637+BF1636</f>
        <v>0</v>
      </c>
      <c r="BG1635" s="18">
        <f t="shared" si="4642"/>
        <v>0</v>
      </c>
      <c r="BH1635" s="18">
        <f t="shared" si="4642"/>
        <v>0</v>
      </c>
      <c r="BI1635" s="18">
        <f t="shared" si="4495"/>
        <v>363290.81600000005</v>
      </c>
      <c r="BJ1635" s="18">
        <f t="shared" si="4496"/>
        <v>2406.6</v>
      </c>
      <c r="BK1635" s="18">
        <f t="shared" si="4497"/>
        <v>2406.6</v>
      </c>
      <c r="BL1635" s="18">
        <f t="shared" ref="BL1635:BN1635" si="4643">BL1637+BL1636</f>
        <v>0</v>
      </c>
      <c r="BM1635" s="18">
        <f t="shared" si="4643"/>
        <v>0</v>
      </c>
      <c r="BN1635" s="18">
        <f t="shared" si="4643"/>
        <v>0</v>
      </c>
      <c r="BO1635" s="18">
        <f t="shared" si="4617"/>
        <v>363290.81600000005</v>
      </c>
      <c r="BP1635" s="18">
        <f t="shared" si="4618"/>
        <v>2406.6</v>
      </c>
      <c r="BQ1635" s="18">
        <f t="shared" si="4619"/>
        <v>2406.6</v>
      </c>
      <c r="BR1635" s="18">
        <f t="shared" ref="BR1635:BT1635" si="4644">BR1637+BR1636</f>
        <v>0</v>
      </c>
      <c r="BS1635" s="18">
        <f t="shared" si="4644"/>
        <v>0</v>
      </c>
      <c r="BT1635" s="18">
        <f t="shared" si="4644"/>
        <v>0</v>
      </c>
      <c r="BU1635" s="18">
        <f t="shared" si="4594"/>
        <v>363290.81600000005</v>
      </c>
      <c r="BV1635" s="18">
        <f t="shared" si="4595"/>
        <v>2406.6</v>
      </c>
      <c r="BW1635" s="18">
        <f t="shared" si="4596"/>
        <v>2406.6</v>
      </c>
      <c r="BX1635" s="18">
        <f t="shared" ref="BX1635:BZ1635" si="4645">BX1637+BX1636</f>
        <v>0</v>
      </c>
      <c r="BY1635" s="18">
        <f t="shared" si="4645"/>
        <v>0</v>
      </c>
      <c r="BZ1635" s="18">
        <f t="shared" si="4645"/>
        <v>0</v>
      </c>
      <c r="CA1635" s="18">
        <f t="shared" si="4558"/>
        <v>363290.81600000005</v>
      </c>
      <c r="CB1635" s="18">
        <f t="shared" si="4559"/>
        <v>2406.6</v>
      </c>
      <c r="CC1635" s="18">
        <f t="shared" si="4560"/>
        <v>2406.6</v>
      </c>
      <c r="CD1635" s="18">
        <f t="shared" si="4635"/>
        <v>0</v>
      </c>
      <c r="CE1635" s="27"/>
      <c r="CF1635" s="33"/>
    </row>
    <row r="1636" spans="1:84" x14ac:dyDescent="0.3">
      <c r="A1636" s="41" t="s">
        <v>273</v>
      </c>
      <c r="B1636" s="39">
        <v>850</v>
      </c>
      <c r="C1636" s="41" t="s">
        <v>149</v>
      </c>
      <c r="D1636" s="41" t="s">
        <v>29</v>
      </c>
      <c r="E1636" s="14" t="s">
        <v>523</v>
      </c>
      <c r="F1636" s="23">
        <v>2154.9</v>
      </c>
      <c r="G1636" s="23">
        <v>2154.9</v>
      </c>
      <c r="H1636" s="23">
        <v>2154.9</v>
      </c>
      <c r="I1636" s="18"/>
      <c r="J1636" s="18"/>
      <c r="K1636" s="18"/>
      <c r="L1636" s="18">
        <f t="shared" si="4476"/>
        <v>2154.9</v>
      </c>
      <c r="M1636" s="18">
        <f t="shared" si="4477"/>
        <v>2154.9</v>
      </c>
      <c r="N1636" s="18">
        <f t="shared" si="4478"/>
        <v>2154.9</v>
      </c>
      <c r="O1636" s="18"/>
      <c r="P1636" s="18"/>
      <c r="Q1636" s="18"/>
      <c r="R1636" s="18"/>
      <c r="S1636" s="18"/>
      <c r="T1636" s="18">
        <f t="shared" si="4597"/>
        <v>2154.9</v>
      </c>
      <c r="U1636" s="18">
        <f t="shared" si="4598"/>
        <v>2154.9</v>
      </c>
      <c r="V1636" s="18">
        <f t="shared" si="4599"/>
        <v>2154.9</v>
      </c>
      <c r="W1636" s="18"/>
      <c r="X1636" s="18"/>
      <c r="Y1636" s="18"/>
      <c r="Z1636" s="18"/>
      <c r="AA1636" s="18"/>
      <c r="AB1636" s="18"/>
      <c r="AC1636" s="18">
        <f t="shared" si="4607"/>
        <v>2154.9</v>
      </c>
      <c r="AD1636" s="18">
        <f t="shared" si="4608"/>
        <v>2154.9</v>
      </c>
      <c r="AE1636" s="18">
        <f t="shared" si="4609"/>
        <v>2154.9</v>
      </c>
      <c r="AF1636" s="18"/>
      <c r="AG1636" s="18"/>
      <c r="AH1636" s="18"/>
      <c r="AI1636" s="18">
        <f t="shared" si="4554"/>
        <v>2154.9</v>
      </c>
      <c r="AJ1636" s="18">
        <f t="shared" si="4555"/>
        <v>2154.9</v>
      </c>
      <c r="AK1636" s="18">
        <f t="shared" si="4556"/>
        <v>2154.9</v>
      </c>
      <c r="AL1636" s="18"/>
      <c r="AM1636" s="18">
        <f t="shared" si="4557"/>
        <v>2154.9</v>
      </c>
      <c r="AN1636" s="18"/>
      <c r="AO1636" s="18"/>
      <c r="AP1636" s="18"/>
      <c r="AQ1636" s="18">
        <f t="shared" si="4527"/>
        <v>2154.9</v>
      </c>
      <c r="AR1636" s="18">
        <f t="shared" si="4528"/>
        <v>2154.9</v>
      </c>
      <c r="AS1636" s="18">
        <f t="shared" si="4529"/>
        <v>2154.9</v>
      </c>
      <c r="AT1636" s="18"/>
      <c r="AU1636" s="18"/>
      <c r="AV1636" s="18"/>
      <c r="AW1636" s="18">
        <f t="shared" si="4530"/>
        <v>2154.9</v>
      </c>
      <c r="AX1636" s="18">
        <f t="shared" si="4531"/>
        <v>2154.9</v>
      </c>
      <c r="AY1636" s="18">
        <f t="shared" si="4532"/>
        <v>2154.9</v>
      </c>
      <c r="AZ1636" s="18"/>
      <c r="BA1636" s="18"/>
      <c r="BB1636" s="18"/>
      <c r="BC1636" s="18">
        <f t="shared" si="4498"/>
        <v>2154.9</v>
      </c>
      <c r="BD1636" s="18">
        <f t="shared" si="4499"/>
        <v>2154.9</v>
      </c>
      <c r="BE1636" s="18">
        <f t="shared" si="4500"/>
        <v>2154.9</v>
      </c>
      <c r="BF1636" s="18"/>
      <c r="BG1636" s="18"/>
      <c r="BH1636" s="18"/>
      <c r="BI1636" s="18">
        <f t="shared" si="4495"/>
        <v>2154.9</v>
      </c>
      <c r="BJ1636" s="18">
        <f t="shared" si="4496"/>
        <v>2154.9</v>
      </c>
      <c r="BK1636" s="18">
        <f t="shared" si="4497"/>
        <v>2154.9</v>
      </c>
      <c r="BL1636" s="18"/>
      <c r="BM1636" s="18"/>
      <c r="BN1636" s="18"/>
      <c r="BO1636" s="18">
        <f t="shared" si="4617"/>
        <v>2154.9</v>
      </c>
      <c r="BP1636" s="18">
        <f t="shared" si="4618"/>
        <v>2154.9</v>
      </c>
      <c r="BQ1636" s="18">
        <f t="shared" si="4619"/>
        <v>2154.9</v>
      </c>
      <c r="BR1636" s="18"/>
      <c r="BS1636" s="18"/>
      <c r="BT1636" s="18"/>
      <c r="BU1636" s="18">
        <f t="shared" si="4594"/>
        <v>2154.9</v>
      </c>
      <c r="BV1636" s="18">
        <f t="shared" si="4595"/>
        <v>2154.9</v>
      </c>
      <c r="BW1636" s="18">
        <f t="shared" si="4596"/>
        <v>2154.9</v>
      </c>
      <c r="BX1636" s="18"/>
      <c r="BY1636" s="18"/>
      <c r="BZ1636" s="18"/>
      <c r="CA1636" s="18">
        <f t="shared" si="4558"/>
        <v>2154.9</v>
      </c>
      <c r="CB1636" s="18">
        <f t="shared" si="4559"/>
        <v>2154.9</v>
      </c>
      <c r="CC1636" s="18">
        <f t="shared" si="4560"/>
        <v>2154.9</v>
      </c>
      <c r="CD1636" s="18"/>
      <c r="CE1636" s="27"/>
      <c r="CF1636" s="33"/>
    </row>
    <row r="1637" spans="1:84" ht="31.2" x14ac:dyDescent="0.3">
      <c r="A1637" s="41" t="s">
        <v>273</v>
      </c>
      <c r="B1637" s="39">
        <v>850</v>
      </c>
      <c r="C1637" s="41" t="s">
        <v>198</v>
      </c>
      <c r="D1637" s="41" t="s">
        <v>198</v>
      </c>
      <c r="E1637" s="14" t="s">
        <v>528</v>
      </c>
      <c r="F1637" s="23">
        <v>277591.10000000003</v>
      </c>
      <c r="G1637" s="23">
        <v>251.7</v>
      </c>
      <c r="H1637" s="23">
        <v>251.7</v>
      </c>
      <c r="I1637" s="18"/>
      <c r="J1637" s="18"/>
      <c r="K1637" s="18"/>
      <c r="L1637" s="18">
        <f t="shared" si="4476"/>
        <v>277591.10000000003</v>
      </c>
      <c r="M1637" s="18">
        <f t="shared" si="4477"/>
        <v>251.7</v>
      </c>
      <c r="N1637" s="18">
        <f t="shared" si="4478"/>
        <v>251.7</v>
      </c>
      <c r="O1637" s="18"/>
      <c r="P1637" s="18"/>
      <c r="Q1637" s="18"/>
      <c r="R1637" s="18"/>
      <c r="S1637" s="18"/>
      <c r="T1637" s="18">
        <f t="shared" si="4597"/>
        <v>277591.10000000003</v>
      </c>
      <c r="U1637" s="18">
        <f t="shared" si="4598"/>
        <v>251.7</v>
      </c>
      <c r="V1637" s="18">
        <f t="shared" si="4599"/>
        <v>251.7</v>
      </c>
      <c r="W1637" s="18"/>
      <c r="X1637" s="18"/>
      <c r="Y1637" s="18"/>
      <c r="Z1637" s="18"/>
      <c r="AA1637" s="18"/>
      <c r="AB1637" s="18"/>
      <c r="AC1637" s="18">
        <f t="shared" si="4607"/>
        <v>277591.10000000003</v>
      </c>
      <c r="AD1637" s="18">
        <f t="shared" si="4608"/>
        <v>251.7</v>
      </c>
      <c r="AE1637" s="18">
        <f t="shared" si="4609"/>
        <v>251.7</v>
      </c>
      <c r="AF1637" s="18"/>
      <c r="AG1637" s="18"/>
      <c r="AH1637" s="18"/>
      <c r="AI1637" s="18">
        <f t="shared" si="4554"/>
        <v>277591.10000000003</v>
      </c>
      <c r="AJ1637" s="18">
        <f t="shared" si="4555"/>
        <v>251.7</v>
      </c>
      <c r="AK1637" s="18">
        <f t="shared" si="4556"/>
        <v>251.7</v>
      </c>
      <c r="AL1637" s="18"/>
      <c r="AM1637" s="18">
        <f t="shared" si="4557"/>
        <v>277591.10000000003</v>
      </c>
      <c r="AN1637" s="18"/>
      <c r="AO1637" s="18"/>
      <c r="AP1637" s="18"/>
      <c r="AQ1637" s="18">
        <f t="shared" si="4527"/>
        <v>277591.10000000003</v>
      </c>
      <c r="AR1637" s="18">
        <f t="shared" si="4528"/>
        <v>251.7</v>
      </c>
      <c r="AS1637" s="18">
        <f t="shared" si="4529"/>
        <v>251.7</v>
      </c>
      <c r="AT1637" s="18"/>
      <c r="AU1637" s="18"/>
      <c r="AV1637" s="18"/>
      <c r="AW1637" s="18">
        <f t="shared" si="4530"/>
        <v>277591.10000000003</v>
      </c>
      <c r="AX1637" s="18">
        <f t="shared" si="4531"/>
        <v>251.7</v>
      </c>
      <c r="AY1637" s="18">
        <f t="shared" si="4532"/>
        <v>251.7</v>
      </c>
      <c r="AZ1637" s="18">
        <v>83544.816000000006</v>
      </c>
      <c r="BA1637" s="18"/>
      <c r="BB1637" s="18"/>
      <c r="BC1637" s="18">
        <f t="shared" si="4498"/>
        <v>361135.91600000003</v>
      </c>
      <c r="BD1637" s="18">
        <f t="shared" si="4499"/>
        <v>251.7</v>
      </c>
      <c r="BE1637" s="18">
        <f t="shared" si="4500"/>
        <v>251.7</v>
      </c>
      <c r="BF1637" s="18"/>
      <c r="BG1637" s="18"/>
      <c r="BH1637" s="18"/>
      <c r="BI1637" s="18">
        <f t="shared" si="4495"/>
        <v>361135.91600000003</v>
      </c>
      <c r="BJ1637" s="18">
        <f t="shared" si="4496"/>
        <v>251.7</v>
      </c>
      <c r="BK1637" s="18">
        <f t="shared" si="4497"/>
        <v>251.7</v>
      </c>
      <c r="BL1637" s="18"/>
      <c r="BM1637" s="18"/>
      <c r="BN1637" s="18"/>
      <c r="BO1637" s="18">
        <f t="shared" si="4617"/>
        <v>361135.91600000003</v>
      </c>
      <c r="BP1637" s="18">
        <f t="shared" si="4618"/>
        <v>251.7</v>
      </c>
      <c r="BQ1637" s="18">
        <f t="shared" si="4619"/>
        <v>251.7</v>
      </c>
      <c r="BR1637" s="18"/>
      <c r="BS1637" s="18"/>
      <c r="BT1637" s="18"/>
      <c r="BU1637" s="18">
        <f t="shared" si="4594"/>
        <v>361135.91600000003</v>
      </c>
      <c r="BV1637" s="18">
        <f t="shared" si="4595"/>
        <v>251.7</v>
      </c>
      <c r="BW1637" s="18">
        <f t="shared" si="4596"/>
        <v>251.7</v>
      </c>
      <c r="BX1637" s="18"/>
      <c r="BY1637" s="18"/>
      <c r="BZ1637" s="18"/>
      <c r="CA1637" s="18">
        <f t="shared" si="4558"/>
        <v>361135.91600000003</v>
      </c>
      <c r="CB1637" s="18">
        <f t="shared" si="4559"/>
        <v>251.7</v>
      </c>
      <c r="CC1637" s="18">
        <f t="shared" si="4560"/>
        <v>251.7</v>
      </c>
      <c r="CD1637" s="18"/>
      <c r="CE1637" s="27"/>
      <c r="CF1637" s="33"/>
    </row>
    <row r="1638" spans="1:84" ht="46.8" x14ac:dyDescent="0.3">
      <c r="A1638" s="41" t="s">
        <v>908</v>
      </c>
      <c r="B1638" s="39"/>
      <c r="C1638" s="41"/>
      <c r="D1638" s="41"/>
      <c r="E1638" s="14" t="s">
        <v>909</v>
      </c>
      <c r="F1638" s="17">
        <f t="shared" ref="F1638:K1638" si="4646">F1639+F1644+F1657</f>
        <v>312767.59999999998</v>
      </c>
      <c r="G1638" s="17">
        <f t="shared" si="4646"/>
        <v>283214.59999999998</v>
      </c>
      <c r="H1638" s="17">
        <f t="shared" si="4646"/>
        <v>267531.09999999998</v>
      </c>
      <c r="I1638" s="17">
        <f t="shared" si="4646"/>
        <v>14001.2</v>
      </c>
      <c r="J1638" s="17">
        <f t="shared" si="4646"/>
        <v>27909.200000000001</v>
      </c>
      <c r="K1638" s="17">
        <f t="shared" si="4646"/>
        <v>-7425.8</v>
      </c>
      <c r="L1638" s="17">
        <f t="shared" si="4476"/>
        <v>326768.8</v>
      </c>
      <c r="M1638" s="17">
        <f t="shared" si="4477"/>
        <v>311123.8</v>
      </c>
      <c r="N1638" s="17">
        <f t="shared" si="4478"/>
        <v>260105.3</v>
      </c>
      <c r="O1638" s="17">
        <f t="shared" ref="O1638:S1638" si="4647">O1639+O1644+O1657</f>
        <v>-1334.954</v>
      </c>
      <c r="P1638" s="17">
        <f t="shared" si="4647"/>
        <v>0</v>
      </c>
      <c r="Q1638" s="17">
        <f t="shared" si="4647"/>
        <v>0</v>
      </c>
      <c r="R1638" s="17">
        <f t="shared" si="4647"/>
        <v>0</v>
      </c>
      <c r="S1638" s="17">
        <f t="shared" si="4647"/>
        <v>0</v>
      </c>
      <c r="T1638" s="17">
        <f t="shared" si="4597"/>
        <v>325433.84599999996</v>
      </c>
      <c r="U1638" s="17">
        <f t="shared" si="4598"/>
        <v>311123.8</v>
      </c>
      <c r="V1638" s="17">
        <f t="shared" si="4599"/>
        <v>260105.3</v>
      </c>
      <c r="W1638" s="17">
        <f t="shared" ref="W1638:CD1638" si="4648">W1639+W1644+W1657</f>
        <v>13633.472</v>
      </c>
      <c r="X1638" s="17">
        <f t="shared" ref="X1638:AB1638" si="4649">X1639+X1644+X1657</f>
        <v>2195.893</v>
      </c>
      <c r="Y1638" s="17">
        <f t="shared" si="4649"/>
        <v>2195.893</v>
      </c>
      <c r="Z1638" s="17">
        <f t="shared" si="4649"/>
        <v>0</v>
      </c>
      <c r="AA1638" s="17">
        <f t="shared" si="4649"/>
        <v>10.07</v>
      </c>
      <c r="AB1638" s="17">
        <f t="shared" si="4649"/>
        <v>10.07</v>
      </c>
      <c r="AC1638" s="17">
        <f t="shared" si="4607"/>
        <v>339067.31799999997</v>
      </c>
      <c r="AD1638" s="17">
        <f t="shared" si="4608"/>
        <v>313329.76299999998</v>
      </c>
      <c r="AE1638" s="17">
        <f t="shared" si="4609"/>
        <v>262311.26299999998</v>
      </c>
      <c r="AF1638" s="17">
        <f t="shared" ref="AF1638:AH1638" si="4650">AF1639+AF1644+AF1657</f>
        <v>-1132.433</v>
      </c>
      <c r="AG1638" s="17">
        <f t="shared" si="4650"/>
        <v>0</v>
      </c>
      <c r="AH1638" s="17">
        <f t="shared" si="4650"/>
        <v>0</v>
      </c>
      <c r="AI1638" s="17">
        <f t="shared" si="4554"/>
        <v>337934.88499999995</v>
      </c>
      <c r="AJ1638" s="17">
        <f t="shared" si="4555"/>
        <v>313329.76299999998</v>
      </c>
      <c r="AK1638" s="17">
        <f t="shared" si="4556"/>
        <v>262311.26299999998</v>
      </c>
      <c r="AL1638" s="17">
        <f t="shared" ref="AL1638" si="4651">AL1639+AL1644+AL1657</f>
        <v>0</v>
      </c>
      <c r="AM1638" s="17">
        <f t="shared" si="4557"/>
        <v>337934.88499999995</v>
      </c>
      <c r="AN1638" s="17">
        <f t="shared" ref="AN1638:AP1638" si="4652">AN1639+AN1644+AN1657</f>
        <v>-2956.1120000000001</v>
      </c>
      <c r="AO1638" s="17">
        <f t="shared" si="4652"/>
        <v>0</v>
      </c>
      <c r="AP1638" s="17">
        <f t="shared" si="4652"/>
        <v>0</v>
      </c>
      <c r="AQ1638" s="17">
        <f t="shared" si="4527"/>
        <v>334978.77299999993</v>
      </c>
      <c r="AR1638" s="17">
        <f t="shared" si="4528"/>
        <v>313329.76299999998</v>
      </c>
      <c r="AS1638" s="17">
        <f t="shared" si="4529"/>
        <v>262311.26299999998</v>
      </c>
      <c r="AT1638" s="17">
        <f t="shared" ref="AT1638:AV1638" si="4653">AT1639+AT1644+AT1657</f>
        <v>0</v>
      </c>
      <c r="AU1638" s="17">
        <f t="shared" si="4653"/>
        <v>0</v>
      </c>
      <c r="AV1638" s="17">
        <f t="shared" si="4653"/>
        <v>0</v>
      </c>
      <c r="AW1638" s="17">
        <f t="shared" si="4530"/>
        <v>334978.77299999993</v>
      </c>
      <c r="AX1638" s="17">
        <f t="shared" si="4531"/>
        <v>313329.76299999998</v>
      </c>
      <c r="AY1638" s="17">
        <f t="shared" si="4532"/>
        <v>262311.26299999998</v>
      </c>
      <c r="AZ1638" s="17">
        <f t="shared" ref="AZ1638:BB1638" si="4654">AZ1639+AZ1644+AZ1657</f>
        <v>-716.71400000000006</v>
      </c>
      <c r="BA1638" s="17">
        <f t="shared" si="4654"/>
        <v>0</v>
      </c>
      <c r="BB1638" s="17">
        <f t="shared" si="4654"/>
        <v>0</v>
      </c>
      <c r="BC1638" s="17">
        <f t="shared" si="4498"/>
        <v>334262.05899999995</v>
      </c>
      <c r="BD1638" s="17">
        <f t="shared" si="4499"/>
        <v>313329.76299999998</v>
      </c>
      <c r="BE1638" s="17">
        <f t="shared" si="4500"/>
        <v>262311.26299999998</v>
      </c>
      <c r="BF1638" s="17">
        <f t="shared" ref="BF1638:BH1638" si="4655">BF1639+BF1644+BF1657</f>
        <v>0</v>
      </c>
      <c r="BG1638" s="17">
        <f t="shared" si="4655"/>
        <v>0</v>
      </c>
      <c r="BH1638" s="17">
        <f t="shared" si="4655"/>
        <v>0</v>
      </c>
      <c r="BI1638" s="18">
        <f t="shared" si="4495"/>
        <v>334262.05899999995</v>
      </c>
      <c r="BJ1638" s="18">
        <f t="shared" si="4496"/>
        <v>313329.76299999998</v>
      </c>
      <c r="BK1638" s="18">
        <f t="shared" si="4497"/>
        <v>262311.26299999998</v>
      </c>
      <c r="BL1638" s="17">
        <f t="shared" ref="BL1638:BN1638" si="4656">BL1639+BL1644+BL1657</f>
        <v>-1728.8040000000001</v>
      </c>
      <c r="BM1638" s="17">
        <f t="shared" si="4656"/>
        <v>0</v>
      </c>
      <c r="BN1638" s="17">
        <f t="shared" si="4656"/>
        <v>0</v>
      </c>
      <c r="BO1638" s="17">
        <f t="shared" si="4617"/>
        <v>332533.25499999995</v>
      </c>
      <c r="BP1638" s="17">
        <f t="shared" si="4618"/>
        <v>313329.76299999998</v>
      </c>
      <c r="BQ1638" s="17">
        <f t="shared" si="4619"/>
        <v>262311.26299999998</v>
      </c>
      <c r="BR1638" s="17">
        <f t="shared" ref="BR1638:BT1638" si="4657">BR1639+BR1644+BR1657</f>
        <v>0</v>
      </c>
      <c r="BS1638" s="17">
        <f t="shared" si="4657"/>
        <v>0</v>
      </c>
      <c r="BT1638" s="17">
        <f t="shared" si="4657"/>
        <v>0</v>
      </c>
      <c r="BU1638" s="17">
        <f t="shared" si="4594"/>
        <v>332533.25499999995</v>
      </c>
      <c r="BV1638" s="17">
        <f t="shared" si="4595"/>
        <v>313329.76299999998</v>
      </c>
      <c r="BW1638" s="17">
        <f t="shared" si="4596"/>
        <v>262311.26299999998</v>
      </c>
      <c r="BX1638" s="17">
        <f t="shared" ref="BX1638:BZ1638" si="4658">BX1639+BX1644+BX1657</f>
        <v>-8254.0589999999993</v>
      </c>
      <c r="BY1638" s="17">
        <f t="shared" si="4658"/>
        <v>0</v>
      </c>
      <c r="BZ1638" s="17">
        <f t="shared" si="4658"/>
        <v>0</v>
      </c>
      <c r="CA1638" s="17">
        <f t="shared" si="4558"/>
        <v>324279.19599999994</v>
      </c>
      <c r="CB1638" s="17">
        <f t="shared" si="4559"/>
        <v>313329.76299999998</v>
      </c>
      <c r="CC1638" s="17">
        <f t="shared" si="4560"/>
        <v>262311.26299999998</v>
      </c>
      <c r="CD1638" s="17">
        <f t="shared" si="4648"/>
        <v>0</v>
      </c>
      <c r="CE1638" s="26"/>
      <c r="CF1638" s="33"/>
    </row>
    <row r="1639" spans="1:84" ht="78" x14ac:dyDescent="0.3">
      <c r="A1639" s="19" t="s">
        <v>910</v>
      </c>
      <c r="B1639" s="39"/>
      <c r="C1639" s="41"/>
      <c r="D1639" s="41"/>
      <c r="E1639" s="14" t="s">
        <v>912</v>
      </c>
      <c r="F1639" s="18">
        <f t="shared" ref="F1639:K1642" si="4659">F1640</f>
        <v>133610.6</v>
      </c>
      <c r="G1639" s="18">
        <f t="shared" si="4659"/>
        <v>129857.4</v>
      </c>
      <c r="H1639" s="18">
        <f t="shared" si="4659"/>
        <v>129857.40000000001</v>
      </c>
      <c r="I1639" s="18">
        <f t="shared" si="4659"/>
        <v>0</v>
      </c>
      <c r="J1639" s="18">
        <f t="shared" si="4659"/>
        <v>0</v>
      </c>
      <c r="K1639" s="18">
        <f t="shared" si="4659"/>
        <v>0</v>
      </c>
      <c r="L1639" s="18">
        <f t="shared" si="4476"/>
        <v>133610.6</v>
      </c>
      <c r="M1639" s="18">
        <f t="shared" si="4477"/>
        <v>129857.4</v>
      </c>
      <c r="N1639" s="18">
        <f t="shared" si="4478"/>
        <v>129857.40000000001</v>
      </c>
      <c r="O1639" s="18">
        <f t="shared" ref="O1639:S1642" si="4660">O1640</f>
        <v>-1334.954</v>
      </c>
      <c r="P1639" s="18">
        <f t="shared" si="4660"/>
        <v>0</v>
      </c>
      <c r="Q1639" s="18">
        <f t="shared" si="4660"/>
        <v>0</v>
      </c>
      <c r="R1639" s="18">
        <f t="shared" si="4660"/>
        <v>0</v>
      </c>
      <c r="S1639" s="18">
        <f t="shared" si="4660"/>
        <v>0</v>
      </c>
      <c r="T1639" s="18">
        <f t="shared" si="4597"/>
        <v>132275.64600000001</v>
      </c>
      <c r="U1639" s="18">
        <f t="shared" si="4598"/>
        <v>129857.4</v>
      </c>
      <c r="V1639" s="18">
        <f t="shared" si="4599"/>
        <v>129857.40000000001</v>
      </c>
      <c r="W1639" s="18">
        <f t="shared" ref="W1639:CD1642" si="4661">W1640</f>
        <v>1452.31</v>
      </c>
      <c r="X1639" s="18">
        <f t="shared" si="4661"/>
        <v>0</v>
      </c>
      <c r="Y1639" s="18">
        <f t="shared" si="4661"/>
        <v>0</v>
      </c>
      <c r="Z1639" s="18">
        <f t="shared" si="4661"/>
        <v>0</v>
      </c>
      <c r="AA1639" s="18">
        <f t="shared" si="4661"/>
        <v>0</v>
      </c>
      <c r="AB1639" s="18">
        <f t="shared" si="4661"/>
        <v>0</v>
      </c>
      <c r="AC1639" s="18">
        <f t="shared" si="4607"/>
        <v>133727.95600000001</v>
      </c>
      <c r="AD1639" s="18">
        <f t="shared" si="4608"/>
        <v>129857.4</v>
      </c>
      <c r="AE1639" s="18">
        <f t="shared" si="4609"/>
        <v>129857.40000000001</v>
      </c>
      <c r="AF1639" s="18">
        <f t="shared" si="4661"/>
        <v>-895.27400000000011</v>
      </c>
      <c r="AG1639" s="18">
        <f t="shared" si="4661"/>
        <v>0</v>
      </c>
      <c r="AH1639" s="18">
        <f t="shared" si="4661"/>
        <v>0</v>
      </c>
      <c r="AI1639" s="18">
        <f t="shared" si="4554"/>
        <v>132832.682</v>
      </c>
      <c r="AJ1639" s="18">
        <f t="shared" si="4555"/>
        <v>129857.4</v>
      </c>
      <c r="AK1639" s="18">
        <f t="shared" si="4556"/>
        <v>129857.40000000001</v>
      </c>
      <c r="AL1639" s="18">
        <f t="shared" si="4661"/>
        <v>0</v>
      </c>
      <c r="AM1639" s="18">
        <f t="shared" si="4557"/>
        <v>132832.682</v>
      </c>
      <c r="AN1639" s="18">
        <f t="shared" si="4661"/>
        <v>-2956.1120000000001</v>
      </c>
      <c r="AO1639" s="18">
        <f t="shared" si="4661"/>
        <v>0</v>
      </c>
      <c r="AP1639" s="18">
        <f t="shared" si="4661"/>
        <v>0</v>
      </c>
      <c r="AQ1639" s="18">
        <f t="shared" si="4527"/>
        <v>129876.57</v>
      </c>
      <c r="AR1639" s="18">
        <f t="shared" si="4528"/>
        <v>129857.4</v>
      </c>
      <c r="AS1639" s="18">
        <f t="shared" si="4529"/>
        <v>129857.40000000001</v>
      </c>
      <c r="AT1639" s="18">
        <f t="shared" si="4661"/>
        <v>0</v>
      </c>
      <c r="AU1639" s="18">
        <f t="shared" si="4661"/>
        <v>0</v>
      </c>
      <c r="AV1639" s="18">
        <f t="shared" si="4661"/>
        <v>0</v>
      </c>
      <c r="AW1639" s="18">
        <f t="shared" si="4530"/>
        <v>129876.57</v>
      </c>
      <c r="AX1639" s="18">
        <f t="shared" si="4531"/>
        <v>129857.4</v>
      </c>
      <c r="AY1639" s="18">
        <f t="shared" si="4532"/>
        <v>129857.40000000001</v>
      </c>
      <c r="AZ1639" s="18">
        <f t="shared" si="4661"/>
        <v>0</v>
      </c>
      <c r="BA1639" s="18">
        <f t="shared" si="4661"/>
        <v>0</v>
      </c>
      <c r="BB1639" s="18">
        <f t="shared" si="4661"/>
        <v>0</v>
      </c>
      <c r="BC1639" s="18">
        <f t="shared" si="4498"/>
        <v>129876.57</v>
      </c>
      <c r="BD1639" s="18">
        <f t="shared" si="4499"/>
        <v>129857.4</v>
      </c>
      <c r="BE1639" s="18">
        <f t="shared" si="4500"/>
        <v>129857.40000000001</v>
      </c>
      <c r="BF1639" s="18">
        <f t="shared" si="4661"/>
        <v>0</v>
      </c>
      <c r="BG1639" s="18">
        <f t="shared" si="4661"/>
        <v>0</v>
      </c>
      <c r="BH1639" s="18">
        <f t="shared" si="4661"/>
        <v>0</v>
      </c>
      <c r="BI1639" s="18">
        <f t="shared" si="4495"/>
        <v>129876.57</v>
      </c>
      <c r="BJ1639" s="18">
        <f t="shared" si="4496"/>
        <v>129857.4</v>
      </c>
      <c r="BK1639" s="18">
        <f t="shared" si="4497"/>
        <v>129857.40000000001</v>
      </c>
      <c r="BL1639" s="18">
        <f t="shared" si="4661"/>
        <v>-1341.2240000000002</v>
      </c>
      <c r="BM1639" s="18">
        <f t="shared" si="4661"/>
        <v>0</v>
      </c>
      <c r="BN1639" s="18">
        <f t="shared" si="4661"/>
        <v>0</v>
      </c>
      <c r="BO1639" s="18">
        <f t="shared" si="4617"/>
        <v>128535.34600000001</v>
      </c>
      <c r="BP1639" s="18">
        <f t="shared" si="4618"/>
        <v>129857.4</v>
      </c>
      <c r="BQ1639" s="18">
        <f t="shared" si="4619"/>
        <v>129857.40000000001</v>
      </c>
      <c r="BR1639" s="18">
        <f t="shared" si="4661"/>
        <v>0</v>
      </c>
      <c r="BS1639" s="18">
        <f t="shared" si="4661"/>
        <v>0</v>
      </c>
      <c r="BT1639" s="18">
        <f t="shared" si="4661"/>
        <v>0</v>
      </c>
      <c r="BU1639" s="18">
        <f t="shared" si="4594"/>
        <v>128535.34600000001</v>
      </c>
      <c r="BV1639" s="18">
        <f t="shared" si="4595"/>
        <v>129857.4</v>
      </c>
      <c r="BW1639" s="18">
        <f t="shared" si="4596"/>
        <v>129857.40000000001</v>
      </c>
      <c r="BX1639" s="18">
        <f t="shared" si="4661"/>
        <v>-8254.0589999999993</v>
      </c>
      <c r="BY1639" s="18">
        <f t="shared" si="4661"/>
        <v>0</v>
      </c>
      <c r="BZ1639" s="18">
        <f t="shared" si="4661"/>
        <v>0</v>
      </c>
      <c r="CA1639" s="18">
        <f t="shared" si="4558"/>
        <v>120281.28700000001</v>
      </c>
      <c r="CB1639" s="18">
        <f t="shared" si="4559"/>
        <v>129857.4</v>
      </c>
      <c r="CC1639" s="18">
        <f t="shared" si="4560"/>
        <v>129857.40000000001</v>
      </c>
      <c r="CD1639" s="18">
        <f t="shared" si="4661"/>
        <v>0</v>
      </c>
      <c r="CE1639" s="27"/>
      <c r="CF1639" s="33"/>
    </row>
    <row r="1640" spans="1:84" ht="62.4" x14ac:dyDescent="0.3">
      <c r="A1640" s="19" t="s">
        <v>911</v>
      </c>
      <c r="B1640" s="39"/>
      <c r="C1640" s="41"/>
      <c r="D1640" s="41"/>
      <c r="E1640" s="14" t="s">
        <v>913</v>
      </c>
      <c r="F1640" s="18">
        <f t="shared" si="4659"/>
        <v>133610.6</v>
      </c>
      <c r="G1640" s="18">
        <f t="shared" si="4659"/>
        <v>129857.4</v>
      </c>
      <c r="H1640" s="18">
        <f t="shared" si="4659"/>
        <v>129857.40000000001</v>
      </c>
      <c r="I1640" s="18">
        <f t="shared" si="4659"/>
        <v>0</v>
      </c>
      <c r="J1640" s="18">
        <f t="shared" si="4659"/>
        <v>0</v>
      </c>
      <c r="K1640" s="18">
        <f t="shared" si="4659"/>
        <v>0</v>
      </c>
      <c r="L1640" s="18">
        <f t="shared" si="4476"/>
        <v>133610.6</v>
      </c>
      <c r="M1640" s="18">
        <f t="shared" si="4477"/>
        <v>129857.4</v>
      </c>
      <c r="N1640" s="18">
        <f t="shared" si="4478"/>
        <v>129857.40000000001</v>
      </c>
      <c r="O1640" s="18">
        <f t="shared" si="4660"/>
        <v>-1334.954</v>
      </c>
      <c r="P1640" s="18">
        <f t="shared" si="4660"/>
        <v>0</v>
      </c>
      <c r="Q1640" s="18">
        <f t="shared" si="4660"/>
        <v>0</v>
      </c>
      <c r="R1640" s="18">
        <f t="shared" si="4660"/>
        <v>0</v>
      </c>
      <c r="S1640" s="18">
        <f t="shared" si="4660"/>
        <v>0</v>
      </c>
      <c r="T1640" s="18">
        <f t="shared" si="4597"/>
        <v>132275.64600000001</v>
      </c>
      <c r="U1640" s="18">
        <f t="shared" si="4598"/>
        <v>129857.4</v>
      </c>
      <c r="V1640" s="18">
        <f t="shared" si="4599"/>
        <v>129857.40000000001</v>
      </c>
      <c r="W1640" s="18">
        <f t="shared" si="4661"/>
        <v>1452.31</v>
      </c>
      <c r="X1640" s="18">
        <f t="shared" si="4661"/>
        <v>0</v>
      </c>
      <c r="Y1640" s="18">
        <f t="shared" si="4661"/>
        <v>0</v>
      </c>
      <c r="Z1640" s="18">
        <f t="shared" si="4661"/>
        <v>0</v>
      </c>
      <c r="AA1640" s="18">
        <f t="shared" si="4661"/>
        <v>0</v>
      </c>
      <c r="AB1640" s="18">
        <f t="shared" si="4661"/>
        <v>0</v>
      </c>
      <c r="AC1640" s="18">
        <f t="shared" si="4607"/>
        <v>133727.95600000001</v>
      </c>
      <c r="AD1640" s="18">
        <f t="shared" si="4608"/>
        <v>129857.4</v>
      </c>
      <c r="AE1640" s="18">
        <f t="shared" si="4609"/>
        <v>129857.40000000001</v>
      </c>
      <c r="AF1640" s="18">
        <f t="shared" si="4661"/>
        <v>-895.27400000000011</v>
      </c>
      <c r="AG1640" s="18">
        <f t="shared" si="4661"/>
        <v>0</v>
      </c>
      <c r="AH1640" s="18">
        <f t="shared" si="4661"/>
        <v>0</v>
      </c>
      <c r="AI1640" s="18">
        <f t="shared" si="4554"/>
        <v>132832.682</v>
      </c>
      <c r="AJ1640" s="18">
        <f t="shared" si="4555"/>
        <v>129857.4</v>
      </c>
      <c r="AK1640" s="18">
        <f t="shared" si="4556"/>
        <v>129857.40000000001</v>
      </c>
      <c r="AL1640" s="18">
        <f t="shared" si="4661"/>
        <v>0</v>
      </c>
      <c r="AM1640" s="18">
        <f t="shared" si="4557"/>
        <v>132832.682</v>
      </c>
      <c r="AN1640" s="18">
        <f t="shared" si="4661"/>
        <v>-2956.1120000000001</v>
      </c>
      <c r="AO1640" s="18">
        <f t="shared" si="4661"/>
        <v>0</v>
      </c>
      <c r="AP1640" s="18">
        <f t="shared" si="4661"/>
        <v>0</v>
      </c>
      <c r="AQ1640" s="18">
        <f t="shared" si="4527"/>
        <v>129876.57</v>
      </c>
      <c r="AR1640" s="18">
        <f t="shared" si="4528"/>
        <v>129857.4</v>
      </c>
      <c r="AS1640" s="18">
        <f t="shared" si="4529"/>
        <v>129857.40000000001</v>
      </c>
      <c r="AT1640" s="18">
        <f t="shared" si="4661"/>
        <v>0</v>
      </c>
      <c r="AU1640" s="18">
        <f t="shared" si="4661"/>
        <v>0</v>
      </c>
      <c r="AV1640" s="18">
        <f t="shared" si="4661"/>
        <v>0</v>
      </c>
      <c r="AW1640" s="18">
        <f t="shared" si="4530"/>
        <v>129876.57</v>
      </c>
      <c r="AX1640" s="18">
        <f t="shared" si="4531"/>
        <v>129857.4</v>
      </c>
      <c r="AY1640" s="18">
        <f t="shared" si="4532"/>
        <v>129857.40000000001</v>
      </c>
      <c r="AZ1640" s="18">
        <f t="shared" si="4661"/>
        <v>0</v>
      </c>
      <c r="BA1640" s="18">
        <f t="shared" si="4661"/>
        <v>0</v>
      </c>
      <c r="BB1640" s="18">
        <f t="shared" si="4661"/>
        <v>0</v>
      </c>
      <c r="BC1640" s="18">
        <f t="shared" si="4498"/>
        <v>129876.57</v>
      </c>
      <c r="BD1640" s="18">
        <f t="shared" si="4499"/>
        <v>129857.4</v>
      </c>
      <c r="BE1640" s="18">
        <f t="shared" si="4500"/>
        <v>129857.40000000001</v>
      </c>
      <c r="BF1640" s="18">
        <f t="shared" si="4661"/>
        <v>0</v>
      </c>
      <c r="BG1640" s="18">
        <f t="shared" si="4661"/>
        <v>0</v>
      </c>
      <c r="BH1640" s="18">
        <f t="shared" si="4661"/>
        <v>0</v>
      </c>
      <c r="BI1640" s="18">
        <f t="shared" si="4495"/>
        <v>129876.57</v>
      </c>
      <c r="BJ1640" s="18">
        <f t="shared" si="4496"/>
        <v>129857.4</v>
      </c>
      <c r="BK1640" s="18">
        <f t="shared" si="4497"/>
        <v>129857.40000000001</v>
      </c>
      <c r="BL1640" s="18">
        <f t="shared" si="4661"/>
        <v>-1341.2240000000002</v>
      </c>
      <c r="BM1640" s="18">
        <f t="shared" si="4661"/>
        <v>0</v>
      </c>
      <c r="BN1640" s="18">
        <f t="shared" si="4661"/>
        <v>0</v>
      </c>
      <c r="BO1640" s="18">
        <f t="shared" si="4617"/>
        <v>128535.34600000001</v>
      </c>
      <c r="BP1640" s="18">
        <f t="shared" si="4618"/>
        <v>129857.4</v>
      </c>
      <c r="BQ1640" s="18">
        <f t="shared" si="4619"/>
        <v>129857.40000000001</v>
      </c>
      <c r="BR1640" s="18">
        <f t="shared" si="4661"/>
        <v>0</v>
      </c>
      <c r="BS1640" s="18">
        <f t="shared" si="4661"/>
        <v>0</v>
      </c>
      <c r="BT1640" s="18">
        <f t="shared" si="4661"/>
        <v>0</v>
      </c>
      <c r="BU1640" s="18">
        <f t="shared" si="4594"/>
        <v>128535.34600000001</v>
      </c>
      <c r="BV1640" s="18">
        <f t="shared" si="4595"/>
        <v>129857.4</v>
      </c>
      <c r="BW1640" s="18">
        <f t="shared" si="4596"/>
        <v>129857.40000000001</v>
      </c>
      <c r="BX1640" s="18">
        <f t="shared" si="4661"/>
        <v>-8254.0589999999993</v>
      </c>
      <c r="BY1640" s="18">
        <f t="shared" si="4661"/>
        <v>0</v>
      </c>
      <c r="BZ1640" s="18">
        <f t="shared" si="4661"/>
        <v>0</v>
      </c>
      <c r="CA1640" s="18">
        <f t="shared" si="4558"/>
        <v>120281.28700000001</v>
      </c>
      <c r="CB1640" s="18">
        <f t="shared" si="4559"/>
        <v>129857.4</v>
      </c>
      <c r="CC1640" s="18">
        <f t="shared" si="4560"/>
        <v>129857.40000000001</v>
      </c>
      <c r="CD1640" s="18">
        <f t="shared" si="4661"/>
        <v>0</v>
      </c>
      <c r="CE1640" s="27"/>
      <c r="CF1640" s="33"/>
    </row>
    <row r="1641" spans="1:84" ht="31.2" x14ac:dyDescent="0.3">
      <c r="A1641" s="19" t="s">
        <v>911</v>
      </c>
      <c r="B1641" s="39">
        <v>200</v>
      </c>
      <c r="C1641" s="41"/>
      <c r="D1641" s="41"/>
      <c r="E1641" s="14" t="s">
        <v>551</v>
      </c>
      <c r="F1641" s="18">
        <f t="shared" si="4659"/>
        <v>133610.6</v>
      </c>
      <c r="G1641" s="18">
        <f t="shared" si="4659"/>
        <v>129857.4</v>
      </c>
      <c r="H1641" s="18">
        <f t="shared" si="4659"/>
        <v>129857.40000000001</v>
      </c>
      <c r="I1641" s="18">
        <f t="shared" si="4659"/>
        <v>0</v>
      </c>
      <c r="J1641" s="18">
        <f t="shared" si="4659"/>
        <v>0</v>
      </c>
      <c r="K1641" s="18">
        <f t="shared" si="4659"/>
        <v>0</v>
      </c>
      <c r="L1641" s="18">
        <f t="shared" si="4476"/>
        <v>133610.6</v>
      </c>
      <c r="M1641" s="18">
        <f t="shared" si="4477"/>
        <v>129857.4</v>
      </c>
      <c r="N1641" s="18">
        <f t="shared" si="4478"/>
        <v>129857.40000000001</v>
      </c>
      <c r="O1641" s="18">
        <f t="shared" si="4660"/>
        <v>-1334.954</v>
      </c>
      <c r="P1641" s="18">
        <f t="shared" si="4660"/>
        <v>0</v>
      </c>
      <c r="Q1641" s="18">
        <f t="shared" si="4660"/>
        <v>0</v>
      </c>
      <c r="R1641" s="18">
        <f t="shared" si="4660"/>
        <v>0</v>
      </c>
      <c r="S1641" s="18">
        <f t="shared" si="4660"/>
        <v>0</v>
      </c>
      <c r="T1641" s="18">
        <f t="shared" si="4597"/>
        <v>132275.64600000001</v>
      </c>
      <c r="U1641" s="18">
        <f t="shared" si="4598"/>
        <v>129857.4</v>
      </c>
      <c r="V1641" s="18">
        <f t="shared" si="4599"/>
        <v>129857.40000000001</v>
      </c>
      <c r="W1641" s="18">
        <f t="shared" si="4661"/>
        <v>1452.31</v>
      </c>
      <c r="X1641" s="18">
        <f t="shared" si="4661"/>
        <v>0</v>
      </c>
      <c r="Y1641" s="18">
        <f t="shared" si="4661"/>
        <v>0</v>
      </c>
      <c r="Z1641" s="18">
        <f t="shared" si="4661"/>
        <v>0</v>
      </c>
      <c r="AA1641" s="18">
        <f t="shared" si="4661"/>
        <v>0</v>
      </c>
      <c r="AB1641" s="18">
        <f t="shared" si="4661"/>
        <v>0</v>
      </c>
      <c r="AC1641" s="18">
        <f t="shared" si="4607"/>
        <v>133727.95600000001</v>
      </c>
      <c r="AD1641" s="18">
        <f t="shared" si="4608"/>
        <v>129857.4</v>
      </c>
      <c r="AE1641" s="18">
        <f t="shared" si="4609"/>
        <v>129857.40000000001</v>
      </c>
      <c r="AF1641" s="18">
        <f t="shared" si="4661"/>
        <v>-895.27400000000011</v>
      </c>
      <c r="AG1641" s="18">
        <f t="shared" si="4661"/>
        <v>0</v>
      </c>
      <c r="AH1641" s="18">
        <f t="shared" si="4661"/>
        <v>0</v>
      </c>
      <c r="AI1641" s="18">
        <f t="shared" si="4554"/>
        <v>132832.682</v>
      </c>
      <c r="AJ1641" s="18">
        <f t="shared" si="4555"/>
        <v>129857.4</v>
      </c>
      <c r="AK1641" s="18">
        <f t="shared" si="4556"/>
        <v>129857.40000000001</v>
      </c>
      <c r="AL1641" s="18">
        <f t="shared" si="4661"/>
        <v>0</v>
      </c>
      <c r="AM1641" s="18">
        <f t="shared" si="4557"/>
        <v>132832.682</v>
      </c>
      <c r="AN1641" s="18">
        <f t="shared" si="4661"/>
        <v>-2956.1120000000001</v>
      </c>
      <c r="AO1641" s="18">
        <f t="shared" si="4661"/>
        <v>0</v>
      </c>
      <c r="AP1641" s="18">
        <f t="shared" si="4661"/>
        <v>0</v>
      </c>
      <c r="AQ1641" s="18">
        <f t="shared" si="4527"/>
        <v>129876.57</v>
      </c>
      <c r="AR1641" s="18">
        <f t="shared" si="4528"/>
        <v>129857.4</v>
      </c>
      <c r="AS1641" s="18">
        <f t="shared" si="4529"/>
        <v>129857.40000000001</v>
      </c>
      <c r="AT1641" s="18">
        <f t="shared" si="4661"/>
        <v>0</v>
      </c>
      <c r="AU1641" s="18">
        <f t="shared" si="4661"/>
        <v>0</v>
      </c>
      <c r="AV1641" s="18">
        <f t="shared" si="4661"/>
        <v>0</v>
      </c>
      <c r="AW1641" s="18">
        <f t="shared" si="4530"/>
        <v>129876.57</v>
      </c>
      <c r="AX1641" s="18">
        <f t="shared" si="4531"/>
        <v>129857.4</v>
      </c>
      <c r="AY1641" s="18">
        <f t="shared" si="4532"/>
        <v>129857.40000000001</v>
      </c>
      <c r="AZ1641" s="18">
        <f t="shared" si="4661"/>
        <v>0</v>
      </c>
      <c r="BA1641" s="18">
        <f t="shared" si="4661"/>
        <v>0</v>
      </c>
      <c r="BB1641" s="18">
        <f t="shared" si="4661"/>
        <v>0</v>
      </c>
      <c r="BC1641" s="18">
        <f t="shared" si="4498"/>
        <v>129876.57</v>
      </c>
      <c r="BD1641" s="18">
        <f t="shared" si="4499"/>
        <v>129857.4</v>
      </c>
      <c r="BE1641" s="18">
        <f t="shared" si="4500"/>
        <v>129857.40000000001</v>
      </c>
      <c r="BF1641" s="18">
        <f t="shared" si="4661"/>
        <v>0</v>
      </c>
      <c r="BG1641" s="18">
        <f t="shared" si="4661"/>
        <v>0</v>
      </c>
      <c r="BH1641" s="18">
        <f t="shared" si="4661"/>
        <v>0</v>
      </c>
      <c r="BI1641" s="18">
        <f t="shared" si="4495"/>
        <v>129876.57</v>
      </c>
      <c r="BJ1641" s="18">
        <f t="shared" si="4496"/>
        <v>129857.4</v>
      </c>
      <c r="BK1641" s="18">
        <f t="shared" si="4497"/>
        <v>129857.40000000001</v>
      </c>
      <c r="BL1641" s="18">
        <f t="shared" si="4661"/>
        <v>-1341.2240000000002</v>
      </c>
      <c r="BM1641" s="18">
        <f t="shared" si="4661"/>
        <v>0</v>
      </c>
      <c r="BN1641" s="18">
        <f t="shared" si="4661"/>
        <v>0</v>
      </c>
      <c r="BO1641" s="18">
        <f t="shared" si="4617"/>
        <v>128535.34600000001</v>
      </c>
      <c r="BP1641" s="18">
        <f t="shared" si="4618"/>
        <v>129857.4</v>
      </c>
      <c r="BQ1641" s="18">
        <f t="shared" si="4619"/>
        <v>129857.40000000001</v>
      </c>
      <c r="BR1641" s="18">
        <f t="shared" si="4661"/>
        <v>0</v>
      </c>
      <c r="BS1641" s="18">
        <f t="shared" si="4661"/>
        <v>0</v>
      </c>
      <c r="BT1641" s="18">
        <f t="shared" si="4661"/>
        <v>0</v>
      </c>
      <c r="BU1641" s="18">
        <f t="shared" si="4594"/>
        <v>128535.34600000001</v>
      </c>
      <c r="BV1641" s="18">
        <f t="shared" si="4595"/>
        <v>129857.4</v>
      </c>
      <c r="BW1641" s="18">
        <f t="shared" si="4596"/>
        <v>129857.40000000001</v>
      </c>
      <c r="BX1641" s="18">
        <f t="shared" si="4661"/>
        <v>-8254.0589999999993</v>
      </c>
      <c r="BY1641" s="18">
        <f t="shared" si="4661"/>
        <v>0</v>
      </c>
      <c r="BZ1641" s="18">
        <f t="shared" si="4661"/>
        <v>0</v>
      </c>
      <c r="CA1641" s="18">
        <f t="shared" si="4558"/>
        <v>120281.28700000001</v>
      </c>
      <c r="CB1641" s="18">
        <f t="shared" si="4559"/>
        <v>129857.4</v>
      </c>
      <c r="CC1641" s="18">
        <f t="shared" si="4560"/>
        <v>129857.40000000001</v>
      </c>
      <c r="CD1641" s="18">
        <f t="shared" si="4661"/>
        <v>0</v>
      </c>
      <c r="CE1641" s="27"/>
      <c r="CF1641" s="33"/>
    </row>
    <row r="1642" spans="1:84" ht="46.8" x14ac:dyDescent="0.3">
      <c r="A1642" s="19" t="s">
        <v>911</v>
      </c>
      <c r="B1642" s="39">
        <v>240</v>
      </c>
      <c r="C1642" s="41"/>
      <c r="D1642" s="41"/>
      <c r="E1642" s="14" t="s">
        <v>559</v>
      </c>
      <c r="F1642" s="18">
        <f t="shared" si="4659"/>
        <v>133610.6</v>
      </c>
      <c r="G1642" s="18">
        <f t="shared" si="4659"/>
        <v>129857.4</v>
      </c>
      <c r="H1642" s="18">
        <f t="shared" si="4659"/>
        <v>129857.40000000001</v>
      </c>
      <c r="I1642" s="18">
        <f t="shared" si="4659"/>
        <v>0</v>
      </c>
      <c r="J1642" s="18">
        <f t="shared" si="4659"/>
        <v>0</v>
      </c>
      <c r="K1642" s="18">
        <f t="shared" si="4659"/>
        <v>0</v>
      </c>
      <c r="L1642" s="18">
        <f t="shared" si="4476"/>
        <v>133610.6</v>
      </c>
      <c r="M1642" s="18">
        <f t="shared" si="4477"/>
        <v>129857.4</v>
      </c>
      <c r="N1642" s="18">
        <f t="shared" si="4478"/>
        <v>129857.40000000001</v>
      </c>
      <c r="O1642" s="18">
        <f t="shared" si="4660"/>
        <v>-1334.954</v>
      </c>
      <c r="P1642" s="18">
        <f t="shared" si="4660"/>
        <v>0</v>
      </c>
      <c r="Q1642" s="18">
        <f t="shared" si="4660"/>
        <v>0</v>
      </c>
      <c r="R1642" s="18">
        <f t="shared" si="4660"/>
        <v>0</v>
      </c>
      <c r="S1642" s="18">
        <f t="shared" si="4660"/>
        <v>0</v>
      </c>
      <c r="T1642" s="18">
        <f t="shared" si="4597"/>
        <v>132275.64600000001</v>
      </c>
      <c r="U1642" s="18">
        <f t="shared" si="4598"/>
        <v>129857.4</v>
      </c>
      <c r="V1642" s="18">
        <f t="shared" si="4599"/>
        <v>129857.40000000001</v>
      </c>
      <c r="W1642" s="18">
        <f t="shared" si="4661"/>
        <v>1452.31</v>
      </c>
      <c r="X1642" s="18">
        <f t="shared" si="4661"/>
        <v>0</v>
      </c>
      <c r="Y1642" s="18">
        <f t="shared" si="4661"/>
        <v>0</v>
      </c>
      <c r="Z1642" s="18">
        <f t="shared" si="4661"/>
        <v>0</v>
      </c>
      <c r="AA1642" s="18">
        <f t="shared" si="4661"/>
        <v>0</v>
      </c>
      <c r="AB1642" s="18">
        <f t="shared" si="4661"/>
        <v>0</v>
      </c>
      <c r="AC1642" s="18">
        <f t="shared" si="4607"/>
        <v>133727.95600000001</v>
      </c>
      <c r="AD1642" s="18">
        <f t="shared" si="4608"/>
        <v>129857.4</v>
      </c>
      <c r="AE1642" s="18">
        <f t="shared" si="4609"/>
        <v>129857.40000000001</v>
      </c>
      <c r="AF1642" s="18">
        <f t="shared" si="4661"/>
        <v>-895.27400000000011</v>
      </c>
      <c r="AG1642" s="18">
        <f t="shared" si="4661"/>
        <v>0</v>
      </c>
      <c r="AH1642" s="18">
        <f t="shared" si="4661"/>
        <v>0</v>
      </c>
      <c r="AI1642" s="18">
        <f t="shared" si="4554"/>
        <v>132832.682</v>
      </c>
      <c r="AJ1642" s="18">
        <f t="shared" si="4555"/>
        <v>129857.4</v>
      </c>
      <c r="AK1642" s="18">
        <f t="shared" si="4556"/>
        <v>129857.40000000001</v>
      </c>
      <c r="AL1642" s="18">
        <f t="shared" si="4661"/>
        <v>0</v>
      </c>
      <c r="AM1642" s="18">
        <f t="shared" si="4557"/>
        <v>132832.682</v>
      </c>
      <c r="AN1642" s="18">
        <f t="shared" si="4661"/>
        <v>-2956.1120000000001</v>
      </c>
      <c r="AO1642" s="18">
        <f t="shared" si="4661"/>
        <v>0</v>
      </c>
      <c r="AP1642" s="18">
        <f t="shared" si="4661"/>
        <v>0</v>
      </c>
      <c r="AQ1642" s="18">
        <f t="shared" si="4527"/>
        <v>129876.57</v>
      </c>
      <c r="AR1642" s="18">
        <f t="shared" si="4528"/>
        <v>129857.4</v>
      </c>
      <c r="AS1642" s="18">
        <f t="shared" si="4529"/>
        <v>129857.40000000001</v>
      </c>
      <c r="AT1642" s="18">
        <f t="shared" si="4661"/>
        <v>0</v>
      </c>
      <c r="AU1642" s="18">
        <f t="shared" si="4661"/>
        <v>0</v>
      </c>
      <c r="AV1642" s="18">
        <f t="shared" si="4661"/>
        <v>0</v>
      </c>
      <c r="AW1642" s="18">
        <f t="shared" si="4530"/>
        <v>129876.57</v>
      </c>
      <c r="AX1642" s="18">
        <f t="shared" si="4531"/>
        <v>129857.4</v>
      </c>
      <c r="AY1642" s="18">
        <f t="shared" si="4532"/>
        <v>129857.40000000001</v>
      </c>
      <c r="AZ1642" s="18">
        <f t="shared" si="4661"/>
        <v>0</v>
      </c>
      <c r="BA1642" s="18">
        <f t="shared" si="4661"/>
        <v>0</v>
      </c>
      <c r="BB1642" s="18">
        <f t="shared" si="4661"/>
        <v>0</v>
      </c>
      <c r="BC1642" s="18">
        <f t="shared" si="4498"/>
        <v>129876.57</v>
      </c>
      <c r="BD1642" s="18">
        <f t="shared" si="4499"/>
        <v>129857.4</v>
      </c>
      <c r="BE1642" s="18">
        <f t="shared" si="4500"/>
        <v>129857.40000000001</v>
      </c>
      <c r="BF1642" s="18">
        <f t="shared" si="4661"/>
        <v>0</v>
      </c>
      <c r="BG1642" s="18">
        <f t="shared" si="4661"/>
        <v>0</v>
      </c>
      <c r="BH1642" s="18">
        <f t="shared" si="4661"/>
        <v>0</v>
      </c>
      <c r="BI1642" s="18">
        <f t="shared" si="4495"/>
        <v>129876.57</v>
      </c>
      <c r="BJ1642" s="18">
        <f t="shared" si="4496"/>
        <v>129857.4</v>
      </c>
      <c r="BK1642" s="18">
        <f t="shared" si="4497"/>
        <v>129857.40000000001</v>
      </c>
      <c r="BL1642" s="18">
        <f t="shared" si="4661"/>
        <v>-1341.2240000000002</v>
      </c>
      <c r="BM1642" s="18">
        <f t="shared" si="4661"/>
        <v>0</v>
      </c>
      <c r="BN1642" s="18">
        <f t="shared" si="4661"/>
        <v>0</v>
      </c>
      <c r="BO1642" s="18">
        <f t="shared" si="4617"/>
        <v>128535.34600000001</v>
      </c>
      <c r="BP1642" s="18">
        <f t="shared" si="4618"/>
        <v>129857.4</v>
      </c>
      <c r="BQ1642" s="18">
        <f t="shared" si="4619"/>
        <v>129857.40000000001</v>
      </c>
      <c r="BR1642" s="18">
        <f t="shared" si="4661"/>
        <v>0</v>
      </c>
      <c r="BS1642" s="18">
        <f t="shared" si="4661"/>
        <v>0</v>
      </c>
      <c r="BT1642" s="18">
        <f t="shared" si="4661"/>
        <v>0</v>
      </c>
      <c r="BU1642" s="18">
        <f t="shared" si="4594"/>
        <v>128535.34600000001</v>
      </c>
      <c r="BV1642" s="18">
        <f t="shared" si="4595"/>
        <v>129857.4</v>
      </c>
      <c r="BW1642" s="18">
        <f t="shared" si="4596"/>
        <v>129857.40000000001</v>
      </c>
      <c r="BX1642" s="18">
        <f t="shared" si="4661"/>
        <v>-8254.0589999999993</v>
      </c>
      <c r="BY1642" s="18">
        <f t="shared" si="4661"/>
        <v>0</v>
      </c>
      <c r="BZ1642" s="18">
        <f t="shared" si="4661"/>
        <v>0</v>
      </c>
      <c r="CA1642" s="18">
        <f t="shared" si="4558"/>
        <v>120281.28700000001</v>
      </c>
      <c r="CB1642" s="18">
        <f t="shared" si="4559"/>
        <v>129857.4</v>
      </c>
      <c r="CC1642" s="18">
        <f t="shared" si="4560"/>
        <v>129857.40000000001</v>
      </c>
      <c r="CD1642" s="18">
        <f t="shared" si="4661"/>
        <v>0</v>
      </c>
      <c r="CE1642" s="27"/>
      <c r="CF1642" s="33"/>
    </row>
    <row r="1643" spans="1:84" x14ac:dyDescent="0.3">
      <c r="A1643" s="19" t="s">
        <v>911</v>
      </c>
      <c r="B1643" s="39">
        <v>240</v>
      </c>
      <c r="C1643" s="41" t="s">
        <v>149</v>
      </c>
      <c r="D1643" s="41" t="s">
        <v>29</v>
      </c>
      <c r="E1643" s="14" t="s">
        <v>523</v>
      </c>
      <c r="F1643" s="23">
        <v>133610.6</v>
      </c>
      <c r="G1643" s="23">
        <v>129857.4</v>
      </c>
      <c r="H1643" s="23">
        <v>129857.40000000001</v>
      </c>
      <c r="I1643" s="18"/>
      <c r="J1643" s="18"/>
      <c r="K1643" s="18"/>
      <c r="L1643" s="18">
        <f t="shared" si="4476"/>
        <v>133610.6</v>
      </c>
      <c r="M1643" s="18">
        <f t="shared" si="4477"/>
        <v>129857.4</v>
      </c>
      <c r="N1643" s="18">
        <f t="shared" si="4478"/>
        <v>129857.40000000001</v>
      </c>
      <c r="O1643" s="18">
        <v>-1334.954</v>
      </c>
      <c r="P1643" s="18"/>
      <c r="Q1643" s="18"/>
      <c r="R1643" s="18"/>
      <c r="S1643" s="18"/>
      <c r="T1643" s="18">
        <f t="shared" si="4597"/>
        <v>132275.64600000001</v>
      </c>
      <c r="U1643" s="18">
        <f t="shared" si="4598"/>
        <v>129857.4</v>
      </c>
      <c r="V1643" s="18">
        <f t="shared" si="4599"/>
        <v>129857.40000000001</v>
      </c>
      <c r="W1643" s="18">
        <f>1452.31</f>
        <v>1452.31</v>
      </c>
      <c r="X1643" s="18"/>
      <c r="Y1643" s="18"/>
      <c r="Z1643" s="18"/>
      <c r="AA1643" s="18"/>
      <c r="AB1643" s="18"/>
      <c r="AC1643" s="18">
        <f t="shared" si="4607"/>
        <v>133727.95600000001</v>
      </c>
      <c r="AD1643" s="18">
        <f t="shared" si="4608"/>
        <v>129857.4</v>
      </c>
      <c r="AE1643" s="18">
        <f t="shared" si="4609"/>
        <v>129857.40000000001</v>
      </c>
      <c r="AF1643" s="18">
        <f>-804.791-90.483</f>
        <v>-895.27400000000011</v>
      </c>
      <c r="AG1643" s="18"/>
      <c r="AH1643" s="18"/>
      <c r="AI1643" s="18">
        <f t="shared" si="4554"/>
        <v>132832.682</v>
      </c>
      <c r="AJ1643" s="18">
        <f t="shared" si="4555"/>
        <v>129857.4</v>
      </c>
      <c r="AK1643" s="18">
        <f t="shared" si="4556"/>
        <v>129857.40000000001</v>
      </c>
      <c r="AL1643" s="18"/>
      <c r="AM1643" s="18">
        <f t="shared" si="4557"/>
        <v>132832.682</v>
      </c>
      <c r="AN1643" s="18">
        <f>-1790.475-815.487-350.15</f>
        <v>-2956.1120000000001</v>
      </c>
      <c r="AO1643" s="18"/>
      <c r="AP1643" s="18"/>
      <c r="AQ1643" s="18">
        <f t="shared" si="4527"/>
        <v>129876.57</v>
      </c>
      <c r="AR1643" s="18">
        <f t="shared" si="4528"/>
        <v>129857.4</v>
      </c>
      <c r="AS1643" s="18">
        <f t="shared" si="4529"/>
        <v>129857.40000000001</v>
      </c>
      <c r="AT1643" s="18"/>
      <c r="AU1643" s="18"/>
      <c r="AV1643" s="18"/>
      <c r="AW1643" s="18">
        <f t="shared" si="4530"/>
        <v>129876.57</v>
      </c>
      <c r="AX1643" s="18">
        <f t="shared" si="4531"/>
        <v>129857.4</v>
      </c>
      <c r="AY1643" s="18">
        <f t="shared" si="4532"/>
        <v>129857.40000000001</v>
      </c>
      <c r="AZ1643" s="18"/>
      <c r="BA1643" s="18"/>
      <c r="BB1643" s="18"/>
      <c r="BC1643" s="18">
        <f t="shared" si="4498"/>
        <v>129876.57</v>
      </c>
      <c r="BD1643" s="18">
        <f t="shared" si="4499"/>
        <v>129857.4</v>
      </c>
      <c r="BE1643" s="18">
        <f t="shared" si="4500"/>
        <v>129857.40000000001</v>
      </c>
      <c r="BF1643" s="18"/>
      <c r="BG1643" s="18"/>
      <c r="BH1643" s="18"/>
      <c r="BI1643" s="18">
        <f t="shared" si="4495"/>
        <v>129876.57</v>
      </c>
      <c r="BJ1643" s="18">
        <f t="shared" si="4496"/>
        <v>129857.4</v>
      </c>
      <c r="BK1643" s="18">
        <f t="shared" si="4497"/>
        <v>129857.40000000001</v>
      </c>
      <c r="BL1643" s="18">
        <f>-205.217-333.053-592.32-210.634</f>
        <v>-1341.2240000000002</v>
      </c>
      <c r="BM1643" s="18"/>
      <c r="BN1643" s="18"/>
      <c r="BO1643" s="18">
        <f t="shared" si="4617"/>
        <v>128535.34600000001</v>
      </c>
      <c r="BP1643" s="18">
        <f t="shared" si="4618"/>
        <v>129857.4</v>
      </c>
      <c r="BQ1643" s="18">
        <f t="shared" si="4619"/>
        <v>129857.40000000001</v>
      </c>
      <c r="BR1643" s="18"/>
      <c r="BS1643" s="18"/>
      <c r="BT1643" s="18"/>
      <c r="BU1643" s="18">
        <f t="shared" si="4594"/>
        <v>128535.34600000001</v>
      </c>
      <c r="BV1643" s="18">
        <f t="shared" si="4595"/>
        <v>129857.4</v>
      </c>
      <c r="BW1643" s="18">
        <f t="shared" si="4596"/>
        <v>129857.40000000001</v>
      </c>
      <c r="BX1643" s="18">
        <f>-631.055-483.214-6755.69-384.1</f>
        <v>-8254.0589999999993</v>
      </c>
      <c r="BY1643" s="18"/>
      <c r="BZ1643" s="18"/>
      <c r="CA1643" s="18">
        <f t="shared" si="4558"/>
        <v>120281.28700000001</v>
      </c>
      <c r="CB1643" s="18">
        <f t="shared" si="4559"/>
        <v>129857.4</v>
      </c>
      <c r="CC1643" s="18">
        <f t="shared" si="4560"/>
        <v>129857.40000000001</v>
      </c>
      <c r="CD1643" s="18"/>
      <c r="CE1643" s="27"/>
      <c r="CF1643" s="33"/>
    </row>
    <row r="1644" spans="1:84" ht="31.2" x14ac:dyDescent="0.3">
      <c r="A1644" s="19" t="s">
        <v>914</v>
      </c>
      <c r="B1644" s="39"/>
      <c r="C1644" s="41"/>
      <c r="D1644" s="41"/>
      <c r="E1644" s="14" t="s">
        <v>916</v>
      </c>
      <c r="F1644" s="18">
        <f t="shared" ref="F1644:K1644" si="4662">F1645+F1649+F1653</f>
        <v>133563.5</v>
      </c>
      <c r="G1644" s="18">
        <f t="shared" si="4662"/>
        <v>124703.4</v>
      </c>
      <c r="H1644" s="18">
        <f t="shared" si="4662"/>
        <v>108119.9</v>
      </c>
      <c r="I1644" s="18">
        <f t="shared" si="4662"/>
        <v>21455</v>
      </c>
      <c r="J1644" s="18">
        <f t="shared" si="4662"/>
        <v>35335</v>
      </c>
      <c r="K1644" s="18">
        <f t="shared" si="4662"/>
        <v>0</v>
      </c>
      <c r="L1644" s="18">
        <f t="shared" si="4476"/>
        <v>155018.5</v>
      </c>
      <c r="M1644" s="18">
        <f t="shared" si="4477"/>
        <v>160038.39999999999</v>
      </c>
      <c r="N1644" s="18">
        <f t="shared" si="4478"/>
        <v>108119.9</v>
      </c>
      <c r="O1644" s="18">
        <f t="shared" ref="O1644:S1644" si="4663">O1645+O1649+O1653</f>
        <v>0</v>
      </c>
      <c r="P1644" s="18">
        <f t="shared" si="4663"/>
        <v>0</v>
      </c>
      <c r="Q1644" s="18">
        <f t="shared" si="4663"/>
        <v>0</v>
      </c>
      <c r="R1644" s="18">
        <f t="shared" si="4663"/>
        <v>0</v>
      </c>
      <c r="S1644" s="18">
        <f t="shared" si="4663"/>
        <v>0</v>
      </c>
      <c r="T1644" s="18">
        <f t="shared" si="4597"/>
        <v>155018.5</v>
      </c>
      <c r="U1644" s="18">
        <f t="shared" si="4598"/>
        <v>160038.39999999999</v>
      </c>
      <c r="V1644" s="18">
        <f t="shared" si="4599"/>
        <v>108119.9</v>
      </c>
      <c r="W1644" s="18">
        <f t="shared" ref="W1644:CD1644" si="4664">W1645+W1649+W1653</f>
        <v>0</v>
      </c>
      <c r="X1644" s="18">
        <f t="shared" ref="X1644:AB1644" si="4665">X1645+X1649+X1653</f>
        <v>0</v>
      </c>
      <c r="Y1644" s="18">
        <f t="shared" si="4665"/>
        <v>0</v>
      </c>
      <c r="Z1644" s="18">
        <f t="shared" si="4665"/>
        <v>0</v>
      </c>
      <c r="AA1644" s="18">
        <f t="shared" si="4665"/>
        <v>0</v>
      </c>
      <c r="AB1644" s="18">
        <f t="shared" si="4665"/>
        <v>0</v>
      </c>
      <c r="AC1644" s="18">
        <f t="shared" si="4607"/>
        <v>155018.5</v>
      </c>
      <c r="AD1644" s="18">
        <f t="shared" si="4608"/>
        <v>160038.39999999999</v>
      </c>
      <c r="AE1644" s="18">
        <f t="shared" si="4609"/>
        <v>108119.9</v>
      </c>
      <c r="AF1644" s="18">
        <f t="shared" ref="AF1644:AH1644" si="4666">AF1645+AF1649+AF1653</f>
        <v>0</v>
      </c>
      <c r="AG1644" s="18">
        <f t="shared" si="4666"/>
        <v>0</v>
      </c>
      <c r="AH1644" s="18">
        <f t="shared" si="4666"/>
        <v>0</v>
      </c>
      <c r="AI1644" s="18">
        <f t="shared" si="4554"/>
        <v>155018.5</v>
      </c>
      <c r="AJ1644" s="18">
        <f t="shared" si="4555"/>
        <v>160038.39999999999</v>
      </c>
      <c r="AK1644" s="18">
        <f t="shared" si="4556"/>
        <v>108119.9</v>
      </c>
      <c r="AL1644" s="18">
        <f t="shared" ref="AL1644" si="4667">AL1645+AL1649+AL1653</f>
        <v>0</v>
      </c>
      <c r="AM1644" s="18">
        <f t="shared" si="4557"/>
        <v>155018.5</v>
      </c>
      <c r="AN1644" s="18">
        <f t="shared" ref="AN1644:AP1644" si="4668">AN1645+AN1649+AN1653</f>
        <v>0</v>
      </c>
      <c r="AO1644" s="18">
        <f t="shared" si="4668"/>
        <v>0</v>
      </c>
      <c r="AP1644" s="18">
        <f t="shared" si="4668"/>
        <v>0</v>
      </c>
      <c r="AQ1644" s="18">
        <f t="shared" si="4527"/>
        <v>155018.5</v>
      </c>
      <c r="AR1644" s="18">
        <f t="shared" si="4528"/>
        <v>160038.39999999999</v>
      </c>
      <c r="AS1644" s="18">
        <f t="shared" si="4529"/>
        <v>108119.9</v>
      </c>
      <c r="AT1644" s="18">
        <f t="shared" ref="AT1644:AV1644" si="4669">AT1645+AT1649+AT1653</f>
        <v>0</v>
      </c>
      <c r="AU1644" s="18">
        <f t="shared" si="4669"/>
        <v>0</v>
      </c>
      <c r="AV1644" s="18">
        <f t="shared" si="4669"/>
        <v>0</v>
      </c>
      <c r="AW1644" s="18">
        <f t="shared" si="4530"/>
        <v>155018.5</v>
      </c>
      <c r="AX1644" s="18">
        <f t="shared" si="4531"/>
        <v>160038.39999999999</v>
      </c>
      <c r="AY1644" s="18">
        <f t="shared" si="4532"/>
        <v>108119.9</v>
      </c>
      <c r="AZ1644" s="18">
        <f t="shared" ref="AZ1644:BB1644" si="4670">AZ1645+AZ1649+AZ1653</f>
        <v>-678.99900000000002</v>
      </c>
      <c r="BA1644" s="18">
        <f t="shared" si="4670"/>
        <v>0</v>
      </c>
      <c r="BB1644" s="18">
        <f t="shared" si="4670"/>
        <v>0</v>
      </c>
      <c r="BC1644" s="18">
        <f t="shared" si="4498"/>
        <v>154339.50099999999</v>
      </c>
      <c r="BD1644" s="18">
        <f t="shared" si="4499"/>
        <v>160038.39999999999</v>
      </c>
      <c r="BE1644" s="18">
        <f t="shared" si="4500"/>
        <v>108119.9</v>
      </c>
      <c r="BF1644" s="18">
        <f t="shared" ref="BF1644:BH1644" si="4671">BF1645+BF1649+BF1653</f>
        <v>0</v>
      </c>
      <c r="BG1644" s="18">
        <f t="shared" si="4671"/>
        <v>0</v>
      </c>
      <c r="BH1644" s="18">
        <f t="shared" si="4671"/>
        <v>0</v>
      </c>
      <c r="BI1644" s="18">
        <f t="shared" si="4495"/>
        <v>154339.50099999999</v>
      </c>
      <c r="BJ1644" s="18">
        <f t="shared" si="4496"/>
        <v>160038.39999999999</v>
      </c>
      <c r="BK1644" s="18">
        <f t="shared" si="4497"/>
        <v>108119.9</v>
      </c>
      <c r="BL1644" s="18">
        <f t="shared" ref="BL1644:BN1644" si="4672">BL1645+BL1649+BL1653</f>
        <v>-387.58</v>
      </c>
      <c r="BM1644" s="18">
        <f t="shared" si="4672"/>
        <v>0</v>
      </c>
      <c r="BN1644" s="18">
        <f t="shared" si="4672"/>
        <v>0</v>
      </c>
      <c r="BO1644" s="18">
        <f t="shared" si="4617"/>
        <v>153951.921</v>
      </c>
      <c r="BP1644" s="18">
        <f t="shared" si="4618"/>
        <v>160038.39999999999</v>
      </c>
      <c r="BQ1644" s="18">
        <f t="shared" si="4619"/>
        <v>108119.9</v>
      </c>
      <c r="BR1644" s="18">
        <f t="shared" ref="BR1644:BT1644" si="4673">BR1645+BR1649+BR1653</f>
        <v>0</v>
      </c>
      <c r="BS1644" s="18">
        <f t="shared" si="4673"/>
        <v>0</v>
      </c>
      <c r="BT1644" s="18">
        <f t="shared" si="4673"/>
        <v>0</v>
      </c>
      <c r="BU1644" s="18">
        <f t="shared" si="4594"/>
        <v>153951.921</v>
      </c>
      <c r="BV1644" s="18">
        <f t="shared" si="4595"/>
        <v>160038.39999999999</v>
      </c>
      <c r="BW1644" s="18">
        <f t="shared" si="4596"/>
        <v>108119.9</v>
      </c>
      <c r="BX1644" s="18">
        <f t="shared" ref="BX1644:BZ1644" si="4674">BX1645+BX1649+BX1653</f>
        <v>0</v>
      </c>
      <c r="BY1644" s="18">
        <f t="shared" si="4674"/>
        <v>0</v>
      </c>
      <c r="BZ1644" s="18">
        <f t="shared" si="4674"/>
        <v>0</v>
      </c>
      <c r="CA1644" s="18">
        <f t="shared" si="4558"/>
        <v>153951.921</v>
      </c>
      <c r="CB1644" s="18">
        <f t="shared" si="4559"/>
        <v>160038.39999999999</v>
      </c>
      <c r="CC1644" s="18">
        <f t="shared" si="4560"/>
        <v>108119.9</v>
      </c>
      <c r="CD1644" s="18">
        <f t="shared" si="4664"/>
        <v>0</v>
      </c>
      <c r="CE1644" s="27"/>
      <c r="CF1644" s="33"/>
    </row>
    <row r="1645" spans="1:84" ht="46.8" x14ac:dyDescent="0.3">
      <c r="A1645" s="19" t="s">
        <v>915</v>
      </c>
      <c r="B1645" s="39"/>
      <c r="C1645" s="41"/>
      <c r="D1645" s="41"/>
      <c r="E1645" s="14" t="s">
        <v>917</v>
      </c>
      <c r="F1645" s="18">
        <f t="shared" ref="F1645:K1647" si="4675">F1646</f>
        <v>60066.5</v>
      </c>
      <c r="G1645" s="18">
        <f t="shared" si="4675"/>
        <v>51206.400000000001</v>
      </c>
      <c r="H1645" s="18">
        <f t="shared" si="4675"/>
        <v>52122.9</v>
      </c>
      <c r="I1645" s="18">
        <f t="shared" si="4675"/>
        <v>21455</v>
      </c>
      <c r="J1645" s="18">
        <f t="shared" si="4675"/>
        <v>35335</v>
      </c>
      <c r="K1645" s="18">
        <f t="shared" si="4675"/>
        <v>0</v>
      </c>
      <c r="L1645" s="18">
        <f t="shared" si="4476"/>
        <v>81521.5</v>
      </c>
      <c r="M1645" s="18">
        <f t="shared" si="4477"/>
        <v>86541.4</v>
      </c>
      <c r="N1645" s="18">
        <f t="shared" si="4478"/>
        <v>52122.9</v>
      </c>
      <c r="O1645" s="18">
        <f t="shared" ref="O1645:S1647" si="4676">O1646</f>
        <v>0</v>
      </c>
      <c r="P1645" s="18">
        <f t="shared" si="4676"/>
        <v>0</v>
      </c>
      <c r="Q1645" s="18">
        <f t="shared" si="4676"/>
        <v>0</v>
      </c>
      <c r="R1645" s="18">
        <f t="shared" si="4676"/>
        <v>0</v>
      </c>
      <c r="S1645" s="18">
        <f t="shared" si="4676"/>
        <v>0</v>
      </c>
      <c r="T1645" s="18">
        <f t="shared" si="4597"/>
        <v>81521.5</v>
      </c>
      <c r="U1645" s="18">
        <f t="shared" si="4598"/>
        <v>86541.4</v>
      </c>
      <c r="V1645" s="18">
        <f t="shared" si="4599"/>
        <v>52122.9</v>
      </c>
      <c r="W1645" s="18">
        <f t="shared" ref="W1645:CD1647" si="4677">W1646</f>
        <v>0</v>
      </c>
      <c r="X1645" s="18">
        <f t="shared" si="4677"/>
        <v>0</v>
      </c>
      <c r="Y1645" s="18">
        <f t="shared" si="4677"/>
        <v>0</v>
      </c>
      <c r="Z1645" s="18">
        <f t="shared" si="4677"/>
        <v>0</v>
      </c>
      <c r="AA1645" s="18">
        <f t="shared" si="4677"/>
        <v>0</v>
      </c>
      <c r="AB1645" s="18">
        <f t="shared" si="4677"/>
        <v>0</v>
      </c>
      <c r="AC1645" s="18">
        <f t="shared" si="4607"/>
        <v>81521.5</v>
      </c>
      <c r="AD1645" s="18">
        <f t="shared" si="4608"/>
        <v>86541.4</v>
      </c>
      <c r="AE1645" s="18">
        <f t="shared" si="4609"/>
        <v>52122.9</v>
      </c>
      <c r="AF1645" s="18">
        <f t="shared" si="4677"/>
        <v>0</v>
      </c>
      <c r="AG1645" s="18">
        <f t="shared" si="4677"/>
        <v>0</v>
      </c>
      <c r="AH1645" s="18">
        <f t="shared" si="4677"/>
        <v>0</v>
      </c>
      <c r="AI1645" s="18">
        <f t="shared" si="4554"/>
        <v>81521.5</v>
      </c>
      <c r="AJ1645" s="18">
        <f t="shared" si="4555"/>
        <v>86541.4</v>
      </c>
      <c r="AK1645" s="18">
        <f t="shared" si="4556"/>
        <v>52122.9</v>
      </c>
      <c r="AL1645" s="18">
        <f t="shared" si="4677"/>
        <v>0</v>
      </c>
      <c r="AM1645" s="18">
        <f t="shared" si="4557"/>
        <v>81521.5</v>
      </c>
      <c r="AN1645" s="18">
        <f t="shared" si="4677"/>
        <v>0</v>
      </c>
      <c r="AO1645" s="18">
        <f t="shared" si="4677"/>
        <v>0</v>
      </c>
      <c r="AP1645" s="18">
        <f t="shared" si="4677"/>
        <v>0</v>
      </c>
      <c r="AQ1645" s="18">
        <f t="shared" si="4527"/>
        <v>81521.5</v>
      </c>
      <c r="AR1645" s="18">
        <f t="shared" si="4528"/>
        <v>86541.4</v>
      </c>
      <c r="AS1645" s="18">
        <f t="shared" si="4529"/>
        <v>52122.9</v>
      </c>
      <c r="AT1645" s="18">
        <f t="shared" si="4677"/>
        <v>0</v>
      </c>
      <c r="AU1645" s="18">
        <f t="shared" si="4677"/>
        <v>0</v>
      </c>
      <c r="AV1645" s="18">
        <f t="shared" si="4677"/>
        <v>0</v>
      </c>
      <c r="AW1645" s="18">
        <f t="shared" si="4530"/>
        <v>81521.5</v>
      </c>
      <c r="AX1645" s="18">
        <f t="shared" si="4531"/>
        <v>86541.4</v>
      </c>
      <c r="AY1645" s="18">
        <f t="shared" si="4532"/>
        <v>52122.9</v>
      </c>
      <c r="AZ1645" s="18">
        <f t="shared" si="4677"/>
        <v>0</v>
      </c>
      <c r="BA1645" s="18">
        <f t="shared" si="4677"/>
        <v>0</v>
      </c>
      <c r="BB1645" s="18">
        <f t="shared" si="4677"/>
        <v>0</v>
      </c>
      <c r="BC1645" s="18">
        <f t="shared" si="4498"/>
        <v>81521.5</v>
      </c>
      <c r="BD1645" s="18">
        <f t="shared" si="4499"/>
        <v>86541.4</v>
      </c>
      <c r="BE1645" s="18">
        <f t="shared" si="4500"/>
        <v>52122.9</v>
      </c>
      <c r="BF1645" s="18">
        <f t="shared" si="4677"/>
        <v>0</v>
      </c>
      <c r="BG1645" s="18">
        <f t="shared" si="4677"/>
        <v>0</v>
      </c>
      <c r="BH1645" s="18">
        <f t="shared" si="4677"/>
        <v>0</v>
      </c>
      <c r="BI1645" s="18">
        <f t="shared" si="4495"/>
        <v>81521.5</v>
      </c>
      <c r="BJ1645" s="18">
        <f t="shared" si="4496"/>
        <v>86541.4</v>
      </c>
      <c r="BK1645" s="18">
        <f t="shared" si="4497"/>
        <v>52122.9</v>
      </c>
      <c r="BL1645" s="18">
        <f t="shared" si="4677"/>
        <v>-387.58</v>
      </c>
      <c r="BM1645" s="18">
        <f t="shared" si="4677"/>
        <v>0</v>
      </c>
      <c r="BN1645" s="18">
        <f t="shared" si="4677"/>
        <v>0</v>
      </c>
      <c r="BO1645" s="18">
        <f t="shared" si="4617"/>
        <v>81133.919999999998</v>
      </c>
      <c r="BP1645" s="18">
        <f t="shared" si="4618"/>
        <v>86541.4</v>
      </c>
      <c r="BQ1645" s="18">
        <f t="shared" si="4619"/>
        <v>52122.9</v>
      </c>
      <c r="BR1645" s="18">
        <f t="shared" si="4677"/>
        <v>0</v>
      </c>
      <c r="BS1645" s="18">
        <f t="shared" si="4677"/>
        <v>0</v>
      </c>
      <c r="BT1645" s="18">
        <f t="shared" si="4677"/>
        <v>0</v>
      </c>
      <c r="BU1645" s="18">
        <f t="shared" si="4594"/>
        <v>81133.919999999998</v>
      </c>
      <c r="BV1645" s="18">
        <f t="shared" si="4595"/>
        <v>86541.4</v>
      </c>
      <c r="BW1645" s="18">
        <f t="shared" si="4596"/>
        <v>52122.9</v>
      </c>
      <c r="BX1645" s="18">
        <f t="shared" si="4677"/>
        <v>0</v>
      </c>
      <c r="BY1645" s="18">
        <f t="shared" si="4677"/>
        <v>0</v>
      </c>
      <c r="BZ1645" s="18">
        <f t="shared" si="4677"/>
        <v>0</v>
      </c>
      <c r="CA1645" s="18">
        <f t="shared" si="4558"/>
        <v>81133.919999999998</v>
      </c>
      <c r="CB1645" s="18">
        <f t="shared" si="4559"/>
        <v>86541.4</v>
      </c>
      <c r="CC1645" s="18">
        <f t="shared" si="4560"/>
        <v>52122.9</v>
      </c>
      <c r="CD1645" s="18">
        <f t="shared" si="4677"/>
        <v>0</v>
      </c>
      <c r="CE1645" s="27"/>
      <c r="CF1645" s="33"/>
    </row>
    <row r="1646" spans="1:84" ht="31.2" x14ac:dyDescent="0.3">
      <c r="A1646" s="19" t="s">
        <v>915</v>
      </c>
      <c r="B1646" s="39">
        <v>200</v>
      </c>
      <c r="C1646" s="41"/>
      <c r="D1646" s="41"/>
      <c r="E1646" s="14" t="s">
        <v>551</v>
      </c>
      <c r="F1646" s="18">
        <f t="shared" si="4675"/>
        <v>60066.5</v>
      </c>
      <c r="G1646" s="18">
        <f t="shared" si="4675"/>
        <v>51206.400000000001</v>
      </c>
      <c r="H1646" s="18">
        <f t="shared" si="4675"/>
        <v>52122.9</v>
      </c>
      <c r="I1646" s="18">
        <f t="shared" si="4675"/>
        <v>21455</v>
      </c>
      <c r="J1646" s="18">
        <f t="shared" si="4675"/>
        <v>35335</v>
      </c>
      <c r="K1646" s="18">
        <f t="shared" si="4675"/>
        <v>0</v>
      </c>
      <c r="L1646" s="18">
        <f t="shared" si="4476"/>
        <v>81521.5</v>
      </c>
      <c r="M1646" s="18">
        <f t="shared" si="4477"/>
        <v>86541.4</v>
      </c>
      <c r="N1646" s="18">
        <f t="shared" si="4478"/>
        <v>52122.9</v>
      </c>
      <c r="O1646" s="18">
        <f t="shared" si="4676"/>
        <v>0</v>
      </c>
      <c r="P1646" s="18">
        <f t="shared" si="4676"/>
        <v>0</v>
      </c>
      <c r="Q1646" s="18">
        <f t="shared" si="4676"/>
        <v>0</v>
      </c>
      <c r="R1646" s="18">
        <f t="shared" si="4676"/>
        <v>0</v>
      </c>
      <c r="S1646" s="18">
        <f t="shared" si="4676"/>
        <v>0</v>
      </c>
      <c r="T1646" s="18">
        <f t="shared" si="4597"/>
        <v>81521.5</v>
      </c>
      <c r="U1646" s="18">
        <f t="shared" si="4598"/>
        <v>86541.4</v>
      </c>
      <c r="V1646" s="18">
        <f t="shared" si="4599"/>
        <v>52122.9</v>
      </c>
      <c r="W1646" s="18">
        <f t="shared" si="4677"/>
        <v>0</v>
      </c>
      <c r="X1646" s="18">
        <f t="shared" si="4677"/>
        <v>0</v>
      </c>
      <c r="Y1646" s="18">
        <f t="shared" si="4677"/>
        <v>0</v>
      </c>
      <c r="Z1646" s="18">
        <f t="shared" si="4677"/>
        <v>0</v>
      </c>
      <c r="AA1646" s="18">
        <f t="shared" si="4677"/>
        <v>0</v>
      </c>
      <c r="AB1646" s="18">
        <f t="shared" si="4677"/>
        <v>0</v>
      </c>
      <c r="AC1646" s="18">
        <f t="shared" si="4607"/>
        <v>81521.5</v>
      </c>
      <c r="AD1646" s="18">
        <f t="shared" si="4608"/>
        <v>86541.4</v>
      </c>
      <c r="AE1646" s="18">
        <f t="shared" si="4609"/>
        <v>52122.9</v>
      </c>
      <c r="AF1646" s="18">
        <f t="shared" si="4677"/>
        <v>0</v>
      </c>
      <c r="AG1646" s="18">
        <f t="shared" si="4677"/>
        <v>0</v>
      </c>
      <c r="AH1646" s="18">
        <f t="shared" si="4677"/>
        <v>0</v>
      </c>
      <c r="AI1646" s="18">
        <f t="shared" si="4554"/>
        <v>81521.5</v>
      </c>
      <c r="AJ1646" s="18">
        <f t="shared" si="4555"/>
        <v>86541.4</v>
      </c>
      <c r="AK1646" s="18">
        <f t="shared" si="4556"/>
        <v>52122.9</v>
      </c>
      <c r="AL1646" s="18">
        <f t="shared" si="4677"/>
        <v>0</v>
      </c>
      <c r="AM1646" s="18">
        <f t="shared" si="4557"/>
        <v>81521.5</v>
      </c>
      <c r="AN1646" s="18">
        <f t="shared" si="4677"/>
        <v>0</v>
      </c>
      <c r="AO1646" s="18">
        <f t="shared" si="4677"/>
        <v>0</v>
      </c>
      <c r="AP1646" s="18">
        <f t="shared" si="4677"/>
        <v>0</v>
      </c>
      <c r="AQ1646" s="18">
        <f t="shared" si="4527"/>
        <v>81521.5</v>
      </c>
      <c r="AR1646" s="18">
        <f t="shared" si="4528"/>
        <v>86541.4</v>
      </c>
      <c r="AS1646" s="18">
        <f t="shared" si="4529"/>
        <v>52122.9</v>
      </c>
      <c r="AT1646" s="18">
        <f t="shared" si="4677"/>
        <v>0</v>
      </c>
      <c r="AU1646" s="18">
        <f t="shared" si="4677"/>
        <v>0</v>
      </c>
      <c r="AV1646" s="18">
        <f t="shared" si="4677"/>
        <v>0</v>
      </c>
      <c r="AW1646" s="18">
        <f t="shared" si="4530"/>
        <v>81521.5</v>
      </c>
      <c r="AX1646" s="18">
        <f t="shared" si="4531"/>
        <v>86541.4</v>
      </c>
      <c r="AY1646" s="18">
        <f t="shared" si="4532"/>
        <v>52122.9</v>
      </c>
      <c r="AZ1646" s="18">
        <f t="shared" si="4677"/>
        <v>0</v>
      </c>
      <c r="BA1646" s="18">
        <f t="shared" si="4677"/>
        <v>0</v>
      </c>
      <c r="BB1646" s="18">
        <f t="shared" si="4677"/>
        <v>0</v>
      </c>
      <c r="BC1646" s="18">
        <f t="shared" si="4498"/>
        <v>81521.5</v>
      </c>
      <c r="BD1646" s="18">
        <f t="shared" si="4499"/>
        <v>86541.4</v>
      </c>
      <c r="BE1646" s="18">
        <f t="shared" si="4500"/>
        <v>52122.9</v>
      </c>
      <c r="BF1646" s="18">
        <f t="shared" si="4677"/>
        <v>0</v>
      </c>
      <c r="BG1646" s="18">
        <f t="shared" si="4677"/>
        <v>0</v>
      </c>
      <c r="BH1646" s="18">
        <f t="shared" si="4677"/>
        <v>0</v>
      </c>
      <c r="BI1646" s="18">
        <f t="shared" si="4495"/>
        <v>81521.5</v>
      </c>
      <c r="BJ1646" s="18">
        <f t="shared" si="4496"/>
        <v>86541.4</v>
      </c>
      <c r="BK1646" s="18">
        <f t="shared" si="4497"/>
        <v>52122.9</v>
      </c>
      <c r="BL1646" s="18">
        <f t="shared" si="4677"/>
        <v>-387.58</v>
      </c>
      <c r="BM1646" s="18">
        <f t="shared" si="4677"/>
        <v>0</v>
      </c>
      <c r="BN1646" s="18">
        <f t="shared" si="4677"/>
        <v>0</v>
      </c>
      <c r="BO1646" s="18">
        <f t="shared" si="4617"/>
        <v>81133.919999999998</v>
      </c>
      <c r="BP1646" s="18">
        <f t="shared" si="4618"/>
        <v>86541.4</v>
      </c>
      <c r="BQ1646" s="18">
        <f t="shared" si="4619"/>
        <v>52122.9</v>
      </c>
      <c r="BR1646" s="18">
        <f t="shared" si="4677"/>
        <v>0</v>
      </c>
      <c r="BS1646" s="18">
        <f t="shared" si="4677"/>
        <v>0</v>
      </c>
      <c r="BT1646" s="18">
        <f t="shared" si="4677"/>
        <v>0</v>
      </c>
      <c r="BU1646" s="18">
        <f t="shared" si="4594"/>
        <v>81133.919999999998</v>
      </c>
      <c r="BV1646" s="18">
        <f t="shared" si="4595"/>
        <v>86541.4</v>
      </c>
      <c r="BW1646" s="18">
        <f t="shared" si="4596"/>
        <v>52122.9</v>
      </c>
      <c r="BX1646" s="18">
        <f t="shared" si="4677"/>
        <v>0</v>
      </c>
      <c r="BY1646" s="18">
        <f t="shared" si="4677"/>
        <v>0</v>
      </c>
      <c r="BZ1646" s="18">
        <f t="shared" si="4677"/>
        <v>0</v>
      </c>
      <c r="CA1646" s="18">
        <f t="shared" si="4558"/>
        <v>81133.919999999998</v>
      </c>
      <c r="CB1646" s="18">
        <f t="shared" si="4559"/>
        <v>86541.4</v>
      </c>
      <c r="CC1646" s="18">
        <f t="shared" si="4560"/>
        <v>52122.9</v>
      </c>
      <c r="CD1646" s="18">
        <f t="shared" si="4677"/>
        <v>0</v>
      </c>
      <c r="CE1646" s="27"/>
      <c r="CF1646" s="33"/>
    </row>
    <row r="1647" spans="1:84" ht="46.8" x14ac:dyDescent="0.3">
      <c r="A1647" s="19" t="s">
        <v>915</v>
      </c>
      <c r="B1647" s="39">
        <v>240</v>
      </c>
      <c r="C1647" s="41"/>
      <c r="D1647" s="41"/>
      <c r="E1647" s="14" t="s">
        <v>559</v>
      </c>
      <c r="F1647" s="18">
        <f t="shared" si="4675"/>
        <v>60066.5</v>
      </c>
      <c r="G1647" s="18">
        <f t="shared" si="4675"/>
        <v>51206.400000000001</v>
      </c>
      <c r="H1647" s="18">
        <f t="shared" si="4675"/>
        <v>52122.9</v>
      </c>
      <c r="I1647" s="18">
        <f t="shared" si="4675"/>
        <v>21455</v>
      </c>
      <c r="J1647" s="18">
        <f t="shared" si="4675"/>
        <v>35335</v>
      </c>
      <c r="K1647" s="18">
        <f t="shared" si="4675"/>
        <v>0</v>
      </c>
      <c r="L1647" s="18">
        <f t="shared" si="4476"/>
        <v>81521.5</v>
      </c>
      <c r="M1647" s="18">
        <f t="shared" si="4477"/>
        <v>86541.4</v>
      </c>
      <c r="N1647" s="18">
        <f t="shared" si="4478"/>
        <v>52122.9</v>
      </c>
      <c r="O1647" s="18">
        <f t="shared" si="4676"/>
        <v>0</v>
      </c>
      <c r="P1647" s="18">
        <f t="shared" si="4676"/>
        <v>0</v>
      </c>
      <c r="Q1647" s="18">
        <f t="shared" si="4676"/>
        <v>0</v>
      </c>
      <c r="R1647" s="18">
        <f t="shared" si="4676"/>
        <v>0</v>
      </c>
      <c r="S1647" s="18">
        <f t="shared" si="4676"/>
        <v>0</v>
      </c>
      <c r="T1647" s="18">
        <f t="shared" si="4597"/>
        <v>81521.5</v>
      </c>
      <c r="U1647" s="18">
        <f t="shared" si="4598"/>
        <v>86541.4</v>
      </c>
      <c r="V1647" s="18">
        <f t="shared" si="4599"/>
        <v>52122.9</v>
      </c>
      <c r="W1647" s="18">
        <f t="shared" si="4677"/>
        <v>0</v>
      </c>
      <c r="X1647" s="18">
        <f t="shared" si="4677"/>
        <v>0</v>
      </c>
      <c r="Y1647" s="18">
        <f t="shared" si="4677"/>
        <v>0</v>
      </c>
      <c r="Z1647" s="18">
        <f t="shared" si="4677"/>
        <v>0</v>
      </c>
      <c r="AA1647" s="18">
        <f t="shared" si="4677"/>
        <v>0</v>
      </c>
      <c r="AB1647" s="18">
        <f t="shared" si="4677"/>
        <v>0</v>
      </c>
      <c r="AC1647" s="18">
        <f t="shared" si="4607"/>
        <v>81521.5</v>
      </c>
      <c r="AD1647" s="18">
        <f t="shared" si="4608"/>
        <v>86541.4</v>
      </c>
      <c r="AE1647" s="18">
        <f t="shared" si="4609"/>
        <v>52122.9</v>
      </c>
      <c r="AF1647" s="18">
        <f t="shared" si="4677"/>
        <v>0</v>
      </c>
      <c r="AG1647" s="18">
        <f t="shared" si="4677"/>
        <v>0</v>
      </c>
      <c r="AH1647" s="18">
        <f t="shared" si="4677"/>
        <v>0</v>
      </c>
      <c r="AI1647" s="18">
        <f t="shared" si="4554"/>
        <v>81521.5</v>
      </c>
      <c r="AJ1647" s="18">
        <f t="shared" si="4555"/>
        <v>86541.4</v>
      </c>
      <c r="AK1647" s="18">
        <f t="shared" si="4556"/>
        <v>52122.9</v>
      </c>
      <c r="AL1647" s="18">
        <f t="shared" si="4677"/>
        <v>0</v>
      </c>
      <c r="AM1647" s="18">
        <f t="shared" si="4557"/>
        <v>81521.5</v>
      </c>
      <c r="AN1647" s="18">
        <f t="shared" si="4677"/>
        <v>0</v>
      </c>
      <c r="AO1647" s="18">
        <f t="shared" si="4677"/>
        <v>0</v>
      </c>
      <c r="AP1647" s="18">
        <f t="shared" si="4677"/>
        <v>0</v>
      </c>
      <c r="AQ1647" s="18">
        <f t="shared" si="4527"/>
        <v>81521.5</v>
      </c>
      <c r="AR1647" s="18">
        <f t="shared" si="4528"/>
        <v>86541.4</v>
      </c>
      <c r="AS1647" s="18">
        <f t="shared" si="4529"/>
        <v>52122.9</v>
      </c>
      <c r="AT1647" s="18">
        <f t="shared" si="4677"/>
        <v>0</v>
      </c>
      <c r="AU1647" s="18">
        <f t="shared" si="4677"/>
        <v>0</v>
      </c>
      <c r="AV1647" s="18">
        <f t="shared" si="4677"/>
        <v>0</v>
      </c>
      <c r="AW1647" s="18">
        <f t="shared" si="4530"/>
        <v>81521.5</v>
      </c>
      <c r="AX1647" s="18">
        <f t="shared" si="4531"/>
        <v>86541.4</v>
      </c>
      <c r="AY1647" s="18">
        <f t="shared" si="4532"/>
        <v>52122.9</v>
      </c>
      <c r="AZ1647" s="18">
        <f t="shared" si="4677"/>
        <v>0</v>
      </c>
      <c r="BA1647" s="18">
        <f t="shared" si="4677"/>
        <v>0</v>
      </c>
      <c r="BB1647" s="18">
        <f t="shared" si="4677"/>
        <v>0</v>
      </c>
      <c r="BC1647" s="18">
        <f t="shared" si="4498"/>
        <v>81521.5</v>
      </c>
      <c r="BD1647" s="18">
        <f t="shared" si="4499"/>
        <v>86541.4</v>
      </c>
      <c r="BE1647" s="18">
        <f t="shared" si="4500"/>
        <v>52122.9</v>
      </c>
      <c r="BF1647" s="18">
        <f t="shared" si="4677"/>
        <v>0</v>
      </c>
      <c r="BG1647" s="18">
        <f t="shared" si="4677"/>
        <v>0</v>
      </c>
      <c r="BH1647" s="18">
        <f t="shared" si="4677"/>
        <v>0</v>
      </c>
      <c r="BI1647" s="18">
        <f t="shared" si="4495"/>
        <v>81521.5</v>
      </c>
      <c r="BJ1647" s="18">
        <f t="shared" si="4496"/>
        <v>86541.4</v>
      </c>
      <c r="BK1647" s="18">
        <f t="shared" si="4497"/>
        <v>52122.9</v>
      </c>
      <c r="BL1647" s="18">
        <f t="shared" si="4677"/>
        <v>-387.58</v>
      </c>
      <c r="BM1647" s="18">
        <f t="shared" si="4677"/>
        <v>0</v>
      </c>
      <c r="BN1647" s="18">
        <f t="shared" si="4677"/>
        <v>0</v>
      </c>
      <c r="BO1647" s="18">
        <f t="shared" si="4617"/>
        <v>81133.919999999998</v>
      </c>
      <c r="BP1647" s="18">
        <f t="shared" si="4618"/>
        <v>86541.4</v>
      </c>
      <c r="BQ1647" s="18">
        <f t="shared" si="4619"/>
        <v>52122.9</v>
      </c>
      <c r="BR1647" s="18">
        <f t="shared" si="4677"/>
        <v>0</v>
      </c>
      <c r="BS1647" s="18">
        <f t="shared" si="4677"/>
        <v>0</v>
      </c>
      <c r="BT1647" s="18">
        <f t="shared" si="4677"/>
        <v>0</v>
      </c>
      <c r="BU1647" s="18">
        <f t="shared" si="4594"/>
        <v>81133.919999999998</v>
      </c>
      <c r="BV1647" s="18">
        <f t="shared" si="4595"/>
        <v>86541.4</v>
      </c>
      <c r="BW1647" s="18">
        <f t="shared" si="4596"/>
        <v>52122.9</v>
      </c>
      <c r="BX1647" s="18">
        <f t="shared" si="4677"/>
        <v>0</v>
      </c>
      <c r="BY1647" s="18">
        <f t="shared" si="4677"/>
        <v>0</v>
      </c>
      <c r="BZ1647" s="18">
        <f t="shared" si="4677"/>
        <v>0</v>
      </c>
      <c r="CA1647" s="18">
        <f t="shared" si="4558"/>
        <v>81133.919999999998</v>
      </c>
      <c r="CB1647" s="18">
        <f t="shared" si="4559"/>
        <v>86541.4</v>
      </c>
      <c r="CC1647" s="18">
        <f t="shared" si="4560"/>
        <v>52122.9</v>
      </c>
      <c r="CD1647" s="18">
        <f t="shared" si="4677"/>
        <v>0</v>
      </c>
      <c r="CE1647" s="27"/>
      <c r="CF1647" s="33"/>
    </row>
    <row r="1648" spans="1:84" x14ac:dyDescent="0.3">
      <c r="A1648" s="19" t="s">
        <v>915</v>
      </c>
      <c r="B1648" s="39">
        <v>240</v>
      </c>
      <c r="C1648" s="41" t="s">
        <v>149</v>
      </c>
      <c r="D1648" s="41" t="s">
        <v>29</v>
      </c>
      <c r="E1648" s="14" t="s">
        <v>523</v>
      </c>
      <c r="F1648" s="23">
        <v>60066.5</v>
      </c>
      <c r="G1648" s="23">
        <v>51206.400000000001</v>
      </c>
      <c r="H1648" s="23">
        <v>52122.9</v>
      </c>
      <c r="I1648" s="18">
        <v>21455</v>
      </c>
      <c r="J1648" s="18">
        <v>35335</v>
      </c>
      <c r="K1648" s="18"/>
      <c r="L1648" s="18">
        <f t="shared" si="4476"/>
        <v>81521.5</v>
      </c>
      <c r="M1648" s="18">
        <f t="shared" si="4477"/>
        <v>86541.4</v>
      </c>
      <c r="N1648" s="18">
        <f t="shared" si="4478"/>
        <v>52122.9</v>
      </c>
      <c r="O1648" s="18"/>
      <c r="P1648" s="18"/>
      <c r="Q1648" s="18"/>
      <c r="R1648" s="18"/>
      <c r="S1648" s="18"/>
      <c r="T1648" s="18">
        <f t="shared" si="4597"/>
        <v>81521.5</v>
      </c>
      <c r="U1648" s="18">
        <f t="shared" si="4598"/>
        <v>86541.4</v>
      </c>
      <c r="V1648" s="18">
        <f t="shared" si="4599"/>
        <v>52122.9</v>
      </c>
      <c r="W1648" s="18"/>
      <c r="X1648" s="18"/>
      <c r="Y1648" s="18"/>
      <c r="Z1648" s="18"/>
      <c r="AA1648" s="18"/>
      <c r="AB1648" s="18"/>
      <c r="AC1648" s="18">
        <f t="shared" si="4607"/>
        <v>81521.5</v>
      </c>
      <c r="AD1648" s="18">
        <f t="shared" si="4608"/>
        <v>86541.4</v>
      </c>
      <c r="AE1648" s="18">
        <f t="shared" si="4609"/>
        <v>52122.9</v>
      </c>
      <c r="AF1648" s="18"/>
      <c r="AG1648" s="18"/>
      <c r="AH1648" s="18"/>
      <c r="AI1648" s="18">
        <f t="shared" si="4554"/>
        <v>81521.5</v>
      </c>
      <c r="AJ1648" s="18">
        <f t="shared" si="4555"/>
        <v>86541.4</v>
      </c>
      <c r="AK1648" s="18">
        <f t="shared" si="4556"/>
        <v>52122.9</v>
      </c>
      <c r="AL1648" s="18"/>
      <c r="AM1648" s="18">
        <f t="shared" si="4557"/>
        <v>81521.5</v>
      </c>
      <c r="AN1648" s="18"/>
      <c r="AO1648" s="18"/>
      <c r="AP1648" s="18"/>
      <c r="AQ1648" s="18">
        <f t="shared" si="4527"/>
        <v>81521.5</v>
      </c>
      <c r="AR1648" s="18">
        <f t="shared" si="4528"/>
        <v>86541.4</v>
      </c>
      <c r="AS1648" s="18">
        <f t="shared" si="4529"/>
        <v>52122.9</v>
      </c>
      <c r="AT1648" s="18"/>
      <c r="AU1648" s="18"/>
      <c r="AV1648" s="18"/>
      <c r="AW1648" s="18">
        <f t="shared" si="4530"/>
        <v>81521.5</v>
      </c>
      <c r="AX1648" s="18">
        <f t="shared" si="4531"/>
        <v>86541.4</v>
      </c>
      <c r="AY1648" s="18">
        <f t="shared" si="4532"/>
        <v>52122.9</v>
      </c>
      <c r="AZ1648" s="18"/>
      <c r="BA1648" s="18"/>
      <c r="BB1648" s="18"/>
      <c r="BC1648" s="18">
        <f t="shared" si="4498"/>
        <v>81521.5</v>
      </c>
      <c r="BD1648" s="18">
        <f t="shared" si="4499"/>
        <v>86541.4</v>
      </c>
      <c r="BE1648" s="18">
        <f t="shared" si="4500"/>
        <v>52122.9</v>
      </c>
      <c r="BF1648" s="18"/>
      <c r="BG1648" s="18"/>
      <c r="BH1648" s="18"/>
      <c r="BI1648" s="18">
        <f t="shared" si="4495"/>
        <v>81521.5</v>
      </c>
      <c r="BJ1648" s="18">
        <f t="shared" si="4496"/>
        <v>86541.4</v>
      </c>
      <c r="BK1648" s="18">
        <f t="shared" si="4497"/>
        <v>52122.9</v>
      </c>
      <c r="BL1648" s="18">
        <v>-387.58</v>
      </c>
      <c r="BM1648" s="18"/>
      <c r="BN1648" s="18"/>
      <c r="BO1648" s="18">
        <f t="shared" si="4617"/>
        <v>81133.919999999998</v>
      </c>
      <c r="BP1648" s="18">
        <f t="shared" si="4618"/>
        <v>86541.4</v>
      </c>
      <c r="BQ1648" s="18">
        <f t="shared" si="4619"/>
        <v>52122.9</v>
      </c>
      <c r="BR1648" s="18"/>
      <c r="BS1648" s="18"/>
      <c r="BT1648" s="18"/>
      <c r="BU1648" s="18">
        <f t="shared" si="4594"/>
        <v>81133.919999999998</v>
      </c>
      <c r="BV1648" s="18">
        <f t="shared" si="4595"/>
        <v>86541.4</v>
      </c>
      <c r="BW1648" s="18">
        <f t="shared" si="4596"/>
        <v>52122.9</v>
      </c>
      <c r="BX1648" s="18"/>
      <c r="BY1648" s="18"/>
      <c r="BZ1648" s="18"/>
      <c r="CA1648" s="18">
        <f t="shared" si="4558"/>
        <v>81133.919999999998</v>
      </c>
      <c r="CB1648" s="18">
        <f t="shared" si="4559"/>
        <v>86541.4</v>
      </c>
      <c r="CC1648" s="18">
        <f t="shared" si="4560"/>
        <v>52122.9</v>
      </c>
      <c r="CD1648" s="18"/>
      <c r="CE1648" s="27"/>
      <c r="CF1648" s="33">
        <v>142</v>
      </c>
    </row>
    <row r="1649" spans="1:84" ht="31.2" x14ac:dyDescent="0.3">
      <c r="A1649" s="41" t="s">
        <v>919</v>
      </c>
      <c r="B1649" s="39"/>
      <c r="C1649" s="41"/>
      <c r="D1649" s="41"/>
      <c r="E1649" s="14" t="s">
        <v>918</v>
      </c>
      <c r="F1649" s="18">
        <f t="shared" ref="F1649:K1651" si="4678">F1650</f>
        <v>3497</v>
      </c>
      <c r="G1649" s="18">
        <f t="shared" si="4678"/>
        <v>3497</v>
      </c>
      <c r="H1649" s="18">
        <f t="shared" si="4678"/>
        <v>3497</v>
      </c>
      <c r="I1649" s="18">
        <f t="shared" si="4678"/>
        <v>0</v>
      </c>
      <c r="J1649" s="18">
        <f t="shared" si="4678"/>
        <v>0</v>
      </c>
      <c r="K1649" s="18">
        <f t="shared" si="4678"/>
        <v>0</v>
      </c>
      <c r="L1649" s="18">
        <f t="shared" ref="L1649:L1712" si="4679">F1649+I1649</f>
        <v>3497</v>
      </c>
      <c r="M1649" s="18">
        <f t="shared" ref="M1649:M1712" si="4680">G1649+J1649</f>
        <v>3497</v>
      </c>
      <c r="N1649" s="18">
        <f t="shared" ref="N1649:N1712" si="4681">H1649+K1649</f>
        <v>3497</v>
      </c>
      <c r="O1649" s="18">
        <f t="shared" ref="O1649:S1651" si="4682">O1650</f>
        <v>0</v>
      </c>
      <c r="P1649" s="18">
        <f t="shared" si="4682"/>
        <v>0</v>
      </c>
      <c r="Q1649" s="18">
        <f t="shared" si="4682"/>
        <v>0</v>
      </c>
      <c r="R1649" s="18">
        <f t="shared" si="4682"/>
        <v>0</v>
      </c>
      <c r="S1649" s="18">
        <f t="shared" si="4682"/>
        <v>0</v>
      </c>
      <c r="T1649" s="18">
        <f t="shared" si="4597"/>
        <v>3497</v>
      </c>
      <c r="U1649" s="18">
        <f t="shared" si="4598"/>
        <v>3497</v>
      </c>
      <c r="V1649" s="18">
        <f t="shared" si="4599"/>
        <v>3497</v>
      </c>
      <c r="W1649" s="18">
        <f t="shared" ref="W1649:CD1651" si="4683">W1650</f>
        <v>0</v>
      </c>
      <c r="X1649" s="18">
        <f t="shared" si="4683"/>
        <v>0</v>
      </c>
      <c r="Y1649" s="18">
        <f t="shared" si="4683"/>
        <v>0</v>
      </c>
      <c r="Z1649" s="18">
        <f t="shared" si="4683"/>
        <v>0</v>
      </c>
      <c r="AA1649" s="18">
        <f t="shared" si="4683"/>
        <v>0</v>
      </c>
      <c r="AB1649" s="18">
        <f t="shared" si="4683"/>
        <v>0</v>
      </c>
      <c r="AC1649" s="18">
        <f t="shared" si="4607"/>
        <v>3497</v>
      </c>
      <c r="AD1649" s="18">
        <f t="shared" si="4608"/>
        <v>3497</v>
      </c>
      <c r="AE1649" s="18">
        <f t="shared" si="4609"/>
        <v>3497</v>
      </c>
      <c r="AF1649" s="18">
        <f t="shared" si="4683"/>
        <v>0</v>
      </c>
      <c r="AG1649" s="18">
        <f t="shared" si="4683"/>
        <v>0</v>
      </c>
      <c r="AH1649" s="18">
        <f t="shared" si="4683"/>
        <v>0</v>
      </c>
      <c r="AI1649" s="18">
        <f t="shared" si="4554"/>
        <v>3497</v>
      </c>
      <c r="AJ1649" s="18">
        <f t="shared" si="4555"/>
        <v>3497</v>
      </c>
      <c r="AK1649" s="18">
        <f t="shared" si="4556"/>
        <v>3497</v>
      </c>
      <c r="AL1649" s="18">
        <f t="shared" si="4683"/>
        <v>0</v>
      </c>
      <c r="AM1649" s="18">
        <f t="shared" si="4557"/>
        <v>3497</v>
      </c>
      <c r="AN1649" s="18">
        <f t="shared" si="4683"/>
        <v>0</v>
      </c>
      <c r="AO1649" s="18">
        <f t="shared" si="4683"/>
        <v>0</v>
      </c>
      <c r="AP1649" s="18">
        <f t="shared" si="4683"/>
        <v>0</v>
      </c>
      <c r="AQ1649" s="18">
        <f t="shared" si="4527"/>
        <v>3497</v>
      </c>
      <c r="AR1649" s="18">
        <f t="shared" si="4528"/>
        <v>3497</v>
      </c>
      <c r="AS1649" s="18">
        <f t="shared" si="4529"/>
        <v>3497</v>
      </c>
      <c r="AT1649" s="18">
        <f t="shared" si="4683"/>
        <v>0</v>
      </c>
      <c r="AU1649" s="18">
        <f t="shared" si="4683"/>
        <v>0</v>
      </c>
      <c r="AV1649" s="18">
        <f t="shared" si="4683"/>
        <v>0</v>
      </c>
      <c r="AW1649" s="18">
        <f t="shared" si="4530"/>
        <v>3497</v>
      </c>
      <c r="AX1649" s="18">
        <f t="shared" si="4531"/>
        <v>3497</v>
      </c>
      <c r="AY1649" s="18">
        <f t="shared" si="4532"/>
        <v>3497</v>
      </c>
      <c r="AZ1649" s="18">
        <f t="shared" si="4683"/>
        <v>-678.99900000000002</v>
      </c>
      <c r="BA1649" s="18">
        <f t="shared" si="4683"/>
        <v>0</v>
      </c>
      <c r="BB1649" s="18">
        <f t="shared" si="4683"/>
        <v>0</v>
      </c>
      <c r="BC1649" s="18">
        <f t="shared" si="4498"/>
        <v>2818.0010000000002</v>
      </c>
      <c r="BD1649" s="18">
        <f t="shared" si="4499"/>
        <v>3497</v>
      </c>
      <c r="BE1649" s="18">
        <f t="shared" si="4500"/>
        <v>3497</v>
      </c>
      <c r="BF1649" s="18">
        <f t="shared" si="4683"/>
        <v>0</v>
      </c>
      <c r="BG1649" s="18">
        <f t="shared" si="4683"/>
        <v>0</v>
      </c>
      <c r="BH1649" s="18">
        <f t="shared" si="4683"/>
        <v>0</v>
      </c>
      <c r="BI1649" s="18">
        <f t="shared" si="4495"/>
        <v>2818.0010000000002</v>
      </c>
      <c r="BJ1649" s="18">
        <f t="shared" si="4496"/>
        <v>3497</v>
      </c>
      <c r="BK1649" s="18">
        <f t="shared" si="4497"/>
        <v>3497</v>
      </c>
      <c r="BL1649" s="18">
        <f t="shared" si="4683"/>
        <v>0</v>
      </c>
      <c r="BM1649" s="18">
        <f t="shared" si="4683"/>
        <v>0</v>
      </c>
      <c r="BN1649" s="18">
        <f t="shared" si="4683"/>
        <v>0</v>
      </c>
      <c r="BO1649" s="18">
        <f t="shared" si="4617"/>
        <v>2818.0010000000002</v>
      </c>
      <c r="BP1649" s="18">
        <f t="shared" si="4618"/>
        <v>3497</v>
      </c>
      <c r="BQ1649" s="18">
        <f t="shared" si="4619"/>
        <v>3497</v>
      </c>
      <c r="BR1649" s="18">
        <f t="shared" si="4683"/>
        <v>0</v>
      </c>
      <c r="BS1649" s="18">
        <f t="shared" si="4683"/>
        <v>0</v>
      </c>
      <c r="BT1649" s="18">
        <f t="shared" si="4683"/>
        <v>0</v>
      </c>
      <c r="BU1649" s="18">
        <f t="shared" si="4594"/>
        <v>2818.0010000000002</v>
      </c>
      <c r="BV1649" s="18">
        <f t="shared" si="4595"/>
        <v>3497</v>
      </c>
      <c r="BW1649" s="18">
        <f t="shared" si="4596"/>
        <v>3497</v>
      </c>
      <c r="BX1649" s="18">
        <f t="shared" si="4683"/>
        <v>0</v>
      </c>
      <c r="BY1649" s="18">
        <f t="shared" si="4683"/>
        <v>0</v>
      </c>
      <c r="BZ1649" s="18">
        <f t="shared" si="4683"/>
        <v>0</v>
      </c>
      <c r="CA1649" s="18">
        <f t="shared" si="4558"/>
        <v>2818.0010000000002</v>
      </c>
      <c r="CB1649" s="18">
        <f t="shared" si="4559"/>
        <v>3497</v>
      </c>
      <c r="CC1649" s="18">
        <f t="shared" si="4560"/>
        <v>3497</v>
      </c>
      <c r="CD1649" s="18">
        <f t="shared" si="4683"/>
        <v>0</v>
      </c>
      <c r="CE1649" s="27"/>
      <c r="CF1649" s="33"/>
    </row>
    <row r="1650" spans="1:84" ht="31.2" x14ac:dyDescent="0.3">
      <c r="A1650" s="41" t="s">
        <v>919</v>
      </c>
      <c r="B1650" s="39">
        <v>200</v>
      </c>
      <c r="C1650" s="41"/>
      <c r="D1650" s="41"/>
      <c r="E1650" s="14" t="s">
        <v>551</v>
      </c>
      <c r="F1650" s="18">
        <f t="shared" si="4678"/>
        <v>3497</v>
      </c>
      <c r="G1650" s="18">
        <f t="shared" si="4678"/>
        <v>3497</v>
      </c>
      <c r="H1650" s="18">
        <f t="shared" si="4678"/>
        <v>3497</v>
      </c>
      <c r="I1650" s="18">
        <f t="shared" si="4678"/>
        <v>0</v>
      </c>
      <c r="J1650" s="18">
        <f t="shared" si="4678"/>
        <v>0</v>
      </c>
      <c r="K1650" s="18">
        <f t="shared" si="4678"/>
        <v>0</v>
      </c>
      <c r="L1650" s="18">
        <f t="shared" si="4679"/>
        <v>3497</v>
      </c>
      <c r="M1650" s="18">
        <f t="shared" si="4680"/>
        <v>3497</v>
      </c>
      <c r="N1650" s="18">
        <f t="shared" si="4681"/>
        <v>3497</v>
      </c>
      <c r="O1650" s="18">
        <f t="shared" si="4682"/>
        <v>0</v>
      </c>
      <c r="P1650" s="18">
        <f t="shared" si="4682"/>
        <v>0</v>
      </c>
      <c r="Q1650" s="18">
        <f t="shared" si="4682"/>
        <v>0</v>
      </c>
      <c r="R1650" s="18">
        <f t="shared" si="4682"/>
        <v>0</v>
      </c>
      <c r="S1650" s="18">
        <f t="shared" si="4682"/>
        <v>0</v>
      </c>
      <c r="T1650" s="18">
        <f t="shared" si="4597"/>
        <v>3497</v>
      </c>
      <c r="U1650" s="18">
        <f t="shared" si="4598"/>
        <v>3497</v>
      </c>
      <c r="V1650" s="18">
        <f t="shared" si="4599"/>
        <v>3497</v>
      </c>
      <c r="W1650" s="18">
        <f t="shared" si="4683"/>
        <v>0</v>
      </c>
      <c r="X1650" s="18">
        <f t="shared" si="4683"/>
        <v>0</v>
      </c>
      <c r="Y1650" s="18">
        <f t="shared" si="4683"/>
        <v>0</v>
      </c>
      <c r="Z1650" s="18">
        <f t="shared" si="4683"/>
        <v>0</v>
      </c>
      <c r="AA1650" s="18">
        <f t="shared" si="4683"/>
        <v>0</v>
      </c>
      <c r="AB1650" s="18">
        <f t="shared" si="4683"/>
        <v>0</v>
      </c>
      <c r="AC1650" s="18">
        <f t="shared" si="4607"/>
        <v>3497</v>
      </c>
      <c r="AD1650" s="18">
        <f t="shared" si="4608"/>
        <v>3497</v>
      </c>
      <c r="AE1650" s="18">
        <f t="shared" si="4609"/>
        <v>3497</v>
      </c>
      <c r="AF1650" s="18">
        <f t="shared" si="4683"/>
        <v>0</v>
      </c>
      <c r="AG1650" s="18">
        <f t="shared" si="4683"/>
        <v>0</v>
      </c>
      <c r="AH1650" s="18">
        <f t="shared" si="4683"/>
        <v>0</v>
      </c>
      <c r="AI1650" s="18">
        <f t="shared" si="4554"/>
        <v>3497</v>
      </c>
      <c r="AJ1650" s="18">
        <f t="shared" si="4555"/>
        <v>3497</v>
      </c>
      <c r="AK1650" s="18">
        <f t="shared" si="4556"/>
        <v>3497</v>
      </c>
      <c r="AL1650" s="18">
        <f t="shared" si="4683"/>
        <v>0</v>
      </c>
      <c r="AM1650" s="18">
        <f t="shared" si="4557"/>
        <v>3497</v>
      </c>
      <c r="AN1650" s="18">
        <f t="shared" si="4683"/>
        <v>0</v>
      </c>
      <c r="AO1650" s="18">
        <f t="shared" si="4683"/>
        <v>0</v>
      </c>
      <c r="AP1650" s="18">
        <f t="shared" si="4683"/>
        <v>0</v>
      </c>
      <c r="AQ1650" s="18">
        <f t="shared" si="4527"/>
        <v>3497</v>
      </c>
      <c r="AR1650" s="18">
        <f t="shared" si="4528"/>
        <v>3497</v>
      </c>
      <c r="AS1650" s="18">
        <f t="shared" si="4529"/>
        <v>3497</v>
      </c>
      <c r="AT1650" s="18">
        <f t="shared" si="4683"/>
        <v>0</v>
      </c>
      <c r="AU1650" s="18">
        <f t="shared" si="4683"/>
        <v>0</v>
      </c>
      <c r="AV1650" s="18">
        <f t="shared" si="4683"/>
        <v>0</v>
      </c>
      <c r="AW1650" s="18">
        <f t="shared" si="4530"/>
        <v>3497</v>
      </c>
      <c r="AX1650" s="18">
        <f t="shared" si="4531"/>
        <v>3497</v>
      </c>
      <c r="AY1650" s="18">
        <f t="shared" si="4532"/>
        <v>3497</v>
      </c>
      <c r="AZ1650" s="18">
        <f t="shared" si="4683"/>
        <v>-678.99900000000002</v>
      </c>
      <c r="BA1650" s="18">
        <f t="shared" si="4683"/>
        <v>0</v>
      </c>
      <c r="BB1650" s="18">
        <f t="shared" si="4683"/>
        <v>0</v>
      </c>
      <c r="BC1650" s="18">
        <f t="shared" si="4498"/>
        <v>2818.0010000000002</v>
      </c>
      <c r="BD1650" s="18">
        <f t="shared" si="4499"/>
        <v>3497</v>
      </c>
      <c r="BE1650" s="18">
        <f t="shared" si="4500"/>
        <v>3497</v>
      </c>
      <c r="BF1650" s="18">
        <f t="shared" si="4683"/>
        <v>0</v>
      </c>
      <c r="BG1650" s="18">
        <f t="shared" si="4683"/>
        <v>0</v>
      </c>
      <c r="BH1650" s="18">
        <f t="shared" si="4683"/>
        <v>0</v>
      </c>
      <c r="BI1650" s="18">
        <f t="shared" si="4495"/>
        <v>2818.0010000000002</v>
      </c>
      <c r="BJ1650" s="18">
        <f t="shared" si="4496"/>
        <v>3497</v>
      </c>
      <c r="BK1650" s="18">
        <f t="shared" si="4497"/>
        <v>3497</v>
      </c>
      <c r="BL1650" s="18">
        <f t="shared" si="4683"/>
        <v>0</v>
      </c>
      <c r="BM1650" s="18">
        <f t="shared" si="4683"/>
        <v>0</v>
      </c>
      <c r="BN1650" s="18">
        <f t="shared" si="4683"/>
        <v>0</v>
      </c>
      <c r="BO1650" s="18">
        <f t="shared" si="4617"/>
        <v>2818.0010000000002</v>
      </c>
      <c r="BP1650" s="18">
        <f t="shared" si="4618"/>
        <v>3497</v>
      </c>
      <c r="BQ1650" s="18">
        <f t="shared" si="4619"/>
        <v>3497</v>
      </c>
      <c r="BR1650" s="18">
        <f t="shared" si="4683"/>
        <v>0</v>
      </c>
      <c r="BS1650" s="18">
        <f t="shared" si="4683"/>
        <v>0</v>
      </c>
      <c r="BT1650" s="18">
        <f t="shared" si="4683"/>
        <v>0</v>
      </c>
      <c r="BU1650" s="18">
        <f t="shared" si="4594"/>
        <v>2818.0010000000002</v>
      </c>
      <c r="BV1650" s="18">
        <f t="shared" si="4595"/>
        <v>3497</v>
      </c>
      <c r="BW1650" s="18">
        <f t="shared" si="4596"/>
        <v>3497</v>
      </c>
      <c r="BX1650" s="18">
        <f t="shared" si="4683"/>
        <v>0</v>
      </c>
      <c r="BY1650" s="18">
        <f t="shared" si="4683"/>
        <v>0</v>
      </c>
      <c r="BZ1650" s="18">
        <f t="shared" si="4683"/>
        <v>0</v>
      </c>
      <c r="CA1650" s="18">
        <f t="shared" si="4558"/>
        <v>2818.0010000000002</v>
      </c>
      <c r="CB1650" s="18">
        <f t="shared" si="4559"/>
        <v>3497</v>
      </c>
      <c r="CC1650" s="18">
        <f t="shared" si="4560"/>
        <v>3497</v>
      </c>
      <c r="CD1650" s="18">
        <f t="shared" si="4683"/>
        <v>0</v>
      </c>
      <c r="CE1650" s="27"/>
      <c r="CF1650" s="33"/>
    </row>
    <row r="1651" spans="1:84" ht="46.8" x14ac:dyDescent="0.3">
      <c r="A1651" s="41" t="s">
        <v>919</v>
      </c>
      <c r="B1651" s="39">
        <v>240</v>
      </c>
      <c r="C1651" s="41"/>
      <c r="D1651" s="41"/>
      <c r="E1651" s="14" t="s">
        <v>559</v>
      </c>
      <c r="F1651" s="18">
        <f t="shared" si="4678"/>
        <v>3497</v>
      </c>
      <c r="G1651" s="18">
        <f t="shared" si="4678"/>
        <v>3497</v>
      </c>
      <c r="H1651" s="18">
        <f t="shared" si="4678"/>
        <v>3497</v>
      </c>
      <c r="I1651" s="18">
        <f t="shared" si="4678"/>
        <v>0</v>
      </c>
      <c r="J1651" s="18">
        <f t="shared" si="4678"/>
        <v>0</v>
      </c>
      <c r="K1651" s="18">
        <f t="shared" si="4678"/>
        <v>0</v>
      </c>
      <c r="L1651" s="18">
        <f t="shared" si="4679"/>
        <v>3497</v>
      </c>
      <c r="M1651" s="18">
        <f t="shared" si="4680"/>
        <v>3497</v>
      </c>
      <c r="N1651" s="18">
        <f t="shared" si="4681"/>
        <v>3497</v>
      </c>
      <c r="O1651" s="18">
        <f t="shared" si="4682"/>
        <v>0</v>
      </c>
      <c r="P1651" s="18">
        <f t="shared" si="4682"/>
        <v>0</v>
      </c>
      <c r="Q1651" s="18">
        <f t="shared" si="4682"/>
        <v>0</v>
      </c>
      <c r="R1651" s="18">
        <f t="shared" si="4682"/>
        <v>0</v>
      </c>
      <c r="S1651" s="18">
        <f t="shared" si="4682"/>
        <v>0</v>
      </c>
      <c r="T1651" s="18">
        <f t="shared" si="4597"/>
        <v>3497</v>
      </c>
      <c r="U1651" s="18">
        <f t="shared" si="4598"/>
        <v>3497</v>
      </c>
      <c r="V1651" s="18">
        <f t="shared" si="4599"/>
        <v>3497</v>
      </c>
      <c r="W1651" s="18">
        <f t="shared" si="4683"/>
        <v>0</v>
      </c>
      <c r="X1651" s="18">
        <f t="shared" si="4683"/>
        <v>0</v>
      </c>
      <c r="Y1651" s="18">
        <f t="shared" si="4683"/>
        <v>0</v>
      </c>
      <c r="Z1651" s="18">
        <f t="shared" si="4683"/>
        <v>0</v>
      </c>
      <c r="AA1651" s="18">
        <f t="shared" si="4683"/>
        <v>0</v>
      </c>
      <c r="AB1651" s="18">
        <f t="shared" si="4683"/>
        <v>0</v>
      </c>
      <c r="AC1651" s="18">
        <f t="shared" si="4607"/>
        <v>3497</v>
      </c>
      <c r="AD1651" s="18">
        <f t="shared" si="4608"/>
        <v>3497</v>
      </c>
      <c r="AE1651" s="18">
        <f t="shared" si="4609"/>
        <v>3497</v>
      </c>
      <c r="AF1651" s="18">
        <f t="shared" si="4683"/>
        <v>0</v>
      </c>
      <c r="AG1651" s="18">
        <f t="shared" si="4683"/>
        <v>0</v>
      </c>
      <c r="AH1651" s="18">
        <f t="shared" si="4683"/>
        <v>0</v>
      </c>
      <c r="AI1651" s="18">
        <f t="shared" si="4554"/>
        <v>3497</v>
      </c>
      <c r="AJ1651" s="18">
        <f t="shared" si="4555"/>
        <v>3497</v>
      </c>
      <c r="AK1651" s="18">
        <f t="shared" si="4556"/>
        <v>3497</v>
      </c>
      <c r="AL1651" s="18">
        <f t="shared" si="4683"/>
        <v>0</v>
      </c>
      <c r="AM1651" s="18">
        <f t="shared" si="4557"/>
        <v>3497</v>
      </c>
      <c r="AN1651" s="18">
        <f t="shared" si="4683"/>
        <v>0</v>
      </c>
      <c r="AO1651" s="18">
        <f t="shared" si="4683"/>
        <v>0</v>
      </c>
      <c r="AP1651" s="18">
        <f t="shared" si="4683"/>
        <v>0</v>
      </c>
      <c r="AQ1651" s="18">
        <f t="shared" si="4527"/>
        <v>3497</v>
      </c>
      <c r="AR1651" s="18">
        <f t="shared" si="4528"/>
        <v>3497</v>
      </c>
      <c r="AS1651" s="18">
        <f t="shared" si="4529"/>
        <v>3497</v>
      </c>
      <c r="AT1651" s="18">
        <f t="shared" si="4683"/>
        <v>0</v>
      </c>
      <c r="AU1651" s="18">
        <f t="shared" si="4683"/>
        <v>0</v>
      </c>
      <c r="AV1651" s="18">
        <f t="shared" si="4683"/>
        <v>0</v>
      </c>
      <c r="AW1651" s="18">
        <f t="shared" si="4530"/>
        <v>3497</v>
      </c>
      <c r="AX1651" s="18">
        <f t="shared" si="4531"/>
        <v>3497</v>
      </c>
      <c r="AY1651" s="18">
        <f t="shared" si="4532"/>
        <v>3497</v>
      </c>
      <c r="AZ1651" s="18">
        <f t="shared" si="4683"/>
        <v>-678.99900000000002</v>
      </c>
      <c r="BA1651" s="18">
        <f t="shared" si="4683"/>
        <v>0</v>
      </c>
      <c r="BB1651" s="18">
        <f t="shared" si="4683"/>
        <v>0</v>
      </c>
      <c r="BC1651" s="18">
        <f t="shared" si="4498"/>
        <v>2818.0010000000002</v>
      </c>
      <c r="BD1651" s="18">
        <f t="shared" si="4499"/>
        <v>3497</v>
      </c>
      <c r="BE1651" s="18">
        <f t="shared" si="4500"/>
        <v>3497</v>
      </c>
      <c r="BF1651" s="18">
        <f t="shared" si="4683"/>
        <v>0</v>
      </c>
      <c r="BG1651" s="18">
        <f t="shared" si="4683"/>
        <v>0</v>
      </c>
      <c r="BH1651" s="18">
        <f t="shared" si="4683"/>
        <v>0</v>
      </c>
      <c r="BI1651" s="18">
        <f t="shared" si="4495"/>
        <v>2818.0010000000002</v>
      </c>
      <c r="BJ1651" s="18">
        <f t="shared" si="4496"/>
        <v>3497</v>
      </c>
      <c r="BK1651" s="18">
        <f t="shared" si="4497"/>
        <v>3497</v>
      </c>
      <c r="BL1651" s="18">
        <f t="shared" si="4683"/>
        <v>0</v>
      </c>
      <c r="BM1651" s="18">
        <f t="shared" si="4683"/>
        <v>0</v>
      </c>
      <c r="BN1651" s="18">
        <f t="shared" si="4683"/>
        <v>0</v>
      </c>
      <c r="BO1651" s="18">
        <f t="shared" si="4617"/>
        <v>2818.0010000000002</v>
      </c>
      <c r="BP1651" s="18">
        <f t="shared" si="4618"/>
        <v>3497</v>
      </c>
      <c r="BQ1651" s="18">
        <f t="shared" si="4619"/>
        <v>3497</v>
      </c>
      <c r="BR1651" s="18">
        <f t="shared" si="4683"/>
        <v>0</v>
      </c>
      <c r="BS1651" s="18">
        <f t="shared" si="4683"/>
        <v>0</v>
      </c>
      <c r="BT1651" s="18">
        <f t="shared" si="4683"/>
        <v>0</v>
      </c>
      <c r="BU1651" s="18">
        <f t="shared" si="4594"/>
        <v>2818.0010000000002</v>
      </c>
      <c r="BV1651" s="18">
        <f t="shared" si="4595"/>
        <v>3497</v>
      </c>
      <c r="BW1651" s="18">
        <f t="shared" si="4596"/>
        <v>3497</v>
      </c>
      <c r="BX1651" s="18">
        <f t="shared" si="4683"/>
        <v>0</v>
      </c>
      <c r="BY1651" s="18">
        <f t="shared" si="4683"/>
        <v>0</v>
      </c>
      <c r="BZ1651" s="18">
        <f t="shared" si="4683"/>
        <v>0</v>
      </c>
      <c r="CA1651" s="18">
        <f t="shared" si="4558"/>
        <v>2818.0010000000002</v>
      </c>
      <c r="CB1651" s="18">
        <f t="shared" si="4559"/>
        <v>3497</v>
      </c>
      <c r="CC1651" s="18">
        <f t="shared" si="4560"/>
        <v>3497</v>
      </c>
      <c r="CD1651" s="18">
        <f t="shared" si="4683"/>
        <v>0</v>
      </c>
      <c r="CE1651" s="27"/>
      <c r="CF1651" s="33"/>
    </row>
    <row r="1652" spans="1:84" x14ac:dyDescent="0.3">
      <c r="A1652" s="41" t="s">
        <v>919</v>
      </c>
      <c r="B1652" s="39">
        <v>240</v>
      </c>
      <c r="C1652" s="41" t="s">
        <v>149</v>
      </c>
      <c r="D1652" s="41" t="s">
        <v>29</v>
      </c>
      <c r="E1652" s="14" t="s">
        <v>523</v>
      </c>
      <c r="F1652" s="23">
        <v>3497</v>
      </c>
      <c r="G1652" s="23">
        <v>3497</v>
      </c>
      <c r="H1652" s="23">
        <v>3497</v>
      </c>
      <c r="I1652" s="18"/>
      <c r="J1652" s="18"/>
      <c r="K1652" s="18"/>
      <c r="L1652" s="18">
        <f t="shared" si="4679"/>
        <v>3497</v>
      </c>
      <c r="M1652" s="18">
        <f t="shared" si="4680"/>
        <v>3497</v>
      </c>
      <c r="N1652" s="18">
        <f t="shared" si="4681"/>
        <v>3497</v>
      </c>
      <c r="O1652" s="18"/>
      <c r="P1652" s="18"/>
      <c r="Q1652" s="18"/>
      <c r="R1652" s="18"/>
      <c r="S1652" s="18"/>
      <c r="T1652" s="18">
        <f t="shared" si="4597"/>
        <v>3497</v>
      </c>
      <c r="U1652" s="18">
        <f t="shared" si="4598"/>
        <v>3497</v>
      </c>
      <c r="V1652" s="18">
        <f t="shared" si="4599"/>
        <v>3497</v>
      </c>
      <c r="W1652" s="18"/>
      <c r="X1652" s="18"/>
      <c r="Y1652" s="18"/>
      <c r="Z1652" s="18"/>
      <c r="AA1652" s="18"/>
      <c r="AB1652" s="18"/>
      <c r="AC1652" s="18">
        <f t="shared" si="4607"/>
        <v>3497</v>
      </c>
      <c r="AD1652" s="18">
        <f t="shared" si="4608"/>
        <v>3497</v>
      </c>
      <c r="AE1652" s="18">
        <f t="shared" si="4609"/>
        <v>3497</v>
      </c>
      <c r="AF1652" s="18"/>
      <c r="AG1652" s="18"/>
      <c r="AH1652" s="18"/>
      <c r="AI1652" s="18">
        <f t="shared" si="4554"/>
        <v>3497</v>
      </c>
      <c r="AJ1652" s="18">
        <f t="shared" si="4555"/>
        <v>3497</v>
      </c>
      <c r="AK1652" s="18">
        <f t="shared" si="4556"/>
        <v>3497</v>
      </c>
      <c r="AL1652" s="18"/>
      <c r="AM1652" s="18">
        <f t="shared" si="4557"/>
        <v>3497</v>
      </c>
      <c r="AN1652" s="18"/>
      <c r="AO1652" s="18"/>
      <c r="AP1652" s="18"/>
      <c r="AQ1652" s="18">
        <f t="shared" si="4527"/>
        <v>3497</v>
      </c>
      <c r="AR1652" s="18">
        <f t="shared" si="4528"/>
        <v>3497</v>
      </c>
      <c r="AS1652" s="18">
        <f t="shared" si="4529"/>
        <v>3497</v>
      </c>
      <c r="AT1652" s="18"/>
      <c r="AU1652" s="18"/>
      <c r="AV1652" s="18"/>
      <c r="AW1652" s="18">
        <f t="shared" si="4530"/>
        <v>3497</v>
      </c>
      <c r="AX1652" s="18">
        <f t="shared" si="4531"/>
        <v>3497</v>
      </c>
      <c r="AY1652" s="18">
        <f t="shared" si="4532"/>
        <v>3497</v>
      </c>
      <c r="AZ1652" s="18">
        <f>-678.999</f>
        <v>-678.99900000000002</v>
      </c>
      <c r="BA1652" s="18"/>
      <c r="BB1652" s="18"/>
      <c r="BC1652" s="18">
        <f t="shared" si="4498"/>
        <v>2818.0010000000002</v>
      </c>
      <c r="BD1652" s="18">
        <f t="shared" si="4499"/>
        <v>3497</v>
      </c>
      <c r="BE1652" s="18">
        <f t="shared" si="4500"/>
        <v>3497</v>
      </c>
      <c r="BF1652" s="18"/>
      <c r="BG1652" s="18"/>
      <c r="BH1652" s="18"/>
      <c r="BI1652" s="18">
        <f t="shared" ref="BI1652:BI1715" si="4684">BC1652+BF1652</f>
        <v>2818.0010000000002</v>
      </c>
      <c r="BJ1652" s="18">
        <f t="shared" ref="BJ1652:BJ1715" si="4685">BD1652+BG1652</f>
        <v>3497</v>
      </c>
      <c r="BK1652" s="18">
        <f t="shared" ref="BK1652:BK1715" si="4686">BE1652+BH1652</f>
        <v>3497</v>
      </c>
      <c r="BL1652" s="18"/>
      <c r="BM1652" s="18"/>
      <c r="BN1652" s="18"/>
      <c r="BO1652" s="18">
        <f t="shared" si="4617"/>
        <v>2818.0010000000002</v>
      </c>
      <c r="BP1652" s="18">
        <f t="shared" si="4618"/>
        <v>3497</v>
      </c>
      <c r="BQ1652" s="18">
        <f t="shared" si="4619"/>
        <v>3497</v>
      </c>
      <c r="BR1652" s="18"/>
      <c r="BS1652" s="18"/>
      <c r="BT1652" s="18"/>
      <c r="BU1652" s="18">
        <f t="shared" si="4594"/>
        <v>2818.0010000000002</v>
      </c>
      <c r="BV1652" s="18">
        <f t="shared" si="4595"/>
        <v>3497</v>
      </c>
      <c r="BW1652" s="18">
        <f t="shared" si="4596"/>
        <v>3497</v>
      </c>
      <c r="BX1652" s="18"/>
      <c r="BY1652" s="18"/>
      <c r="BZ1652" s="18"/>
      <c r="CA1652" s="18">
        <f t="shared" si="4558"/>
        <v>2818.0010000000002</v>
      </c>
      <c r="CB1652" s="18">
        <f t="shared" si="4559"/>
        <v>3497</v>
      </c>
      <c r="CC1652" s="18">
        <f t="shared" si="4560"/>
        <v>3497</v>
      </c>
      <c r="CD1652" s="18"/>
      <c r="CE1652" s="27"/>
      <c r="CF1652" s="33"/>
    </row>
    <row r="1653" spans="1:84" ht="31.2" x14ac:dyDescent="0.3">
      <c r="A1653" s="19" t="s">
        <v>1483</v>
      </c>
      <c r="B1653" s="39"/>
      <c r="C1653" s="41"/>
      <c r="D1653" s="41"/>
      <c r="E1653" s="14" t="s">
        <v>1227</v>
      </c>
      <c r="F1653" s="18">
        <f t="shared" ref="F1653:K1655" si="4687">F1654</f>
        <v>70000</v>
      </c>
      <c r="G1653" s="18">
        <f t="shared" si="4687"/>
        <v>70000</v>
      </c>
      <c r="H1653" s="18">
        <f t="shared" si="4687"/>
        <v>52500</v>
      </c>
      <c r="I1653" s="18">
        <f t="shared" si="4687"/>
        <v>0</v>
      </c>
      <c r="J1653" s="18">
        <f t="shared" si="4687"/>
        <v>0</v>
      </c>
      <c r="K1653" s="18">
        <f t="shared" si="4687"/>
        <v>0</v>
      </c>
      <c r="L1653" s="18">
        <f t="shared" si="4679"/>
        <v>70000</v>
      </c>
      <c r="M1653" s="18">
        <f t="shared" si="4680"/>
        <v>70000</v>
      </c>
      <c r="N1653" s="18">
        <f t="shared" si="4681"/>
        <v>52500</v>
      </c>
      <c r="O1653" s="18">
        <f t="shared" ref="O1653:S1655" si="4688">O1654</f>
        <v>0</v>
      </c>
      <c r="P1653" s="18">
        <f t="shared" si="4688"/>
        <v>0</v>
      </c>
      <c r="Q1653" s="18">
        <f t="shared" si="4688"/>
        <v>0</v>
      </c>
      <c r="R1653" s="18">
        <f t="shared" si="4688"/>
        <v>0</v>
      </c>
      <c r="S1653" s="18">
        <f t="shared" si="4688"/>
        <v>0</v>
      </c>
      <c r="T1653" s="18">
        <f t="shared" si="4597"/>
        <v>70000</v>
      </c>
      <c r="U1653" s="18">
        <f t="shared" si="4598"/>
        <v>70000</v>
      </c>
      <c r="V1653" s="18">
        <f t="shared" si="4599"/>
        <v>52500</v>
      </c>
      <c r="W1653" s="18">
        <f t="shared" ref="W1653:CD1655" si="4689">W1654</f>
        <v>0</v>
      </c>
      <c r="X1653" s="18">
        <f t="shared" si="4689"/>
        <v>0</v>
      </c>
      <c r="Y1653" s="18">
        <f t="shared" si="4689"/>
        <v>0</v>
      </c>
      <c r="Z1653" s="18">
        <f t="shared" si="4689"/>
        <v>0</v>
      </c>
      <c r="AA1653" s="18">
        <f t="shared" si="4689"/>
        <v>0</v>
      </c>
      <c r="AB1653" s="18">
        <f t="shared" si="4689"/>
        <v>0</v>
      </c>
      <c r="AC1653" s="18">
        <f t="shared" si="4607"/>
        <v>70000</v>
      </c>
      <c r="AD1653" s="18">
        <f t="shared" si="4608"/>
        <v>70000</v>
      </c>
      <c r="AE1653" s="18">
        <f t="shared" si="4609"/>
        <v>52500</v>
      </c>
      <c r="AF1653" s="18">
        <f t="shared" si="4689"/>
        <v>0</v>
      </c>
      <c r="AG1653" s="18">
        <f t="shared" si="4689"/>
        <v>0</v>
      </c>
      <c r="AH1653" s="18">
        <f t="shared" si="4689"/>
        <v>0</v>
      </c>
      <c r="AI1653" s="18">
        <f t="shared" si="4554"/>
        <v>70000</v>
      </c>
      <c r="AJ1653" s="18">
        <f t="shared" si="4555"/>
        <v>70000</v>
      </c>
      <c r="AK1653" s="18">
        <f t="shared" si="4556"/>
        <v>52500</v>
      </c>
      <c r="AL1653" s="18">
        <f t="shared" si="4689"/>
        <v>0</v>
      </c>
      <c r="AM1653" s="18">
        <f t="shared" si="4557"/>
        <v>70000</v>
      </c>
      <c r="AN1653" s="18">
        <f t="shared" si="4689"/>
        <v>0</v>
      </c>
      <c r="AO1653" s="18">
        <f t="shared" si="4689"/>
        <v>0</v>
      </c>
      <c r="AP1653" s="18">
        <f t="shared" si="4689"/>
        <v>0</v>
      </c>
      <c r="AQ1653" s="18">
        <f t="shared" si="4527"/>
        <v>70000</v>
      </c>
      <c r="AR1653" s="18">
        <f t="shared" si="4528"/>
        <v>70000</v>
      </c>
      <c r="AS1653" s="18">
        <f t="shared" si="4529"/>
        <v>52500</v>
      </c>
      <c r="AT1653" s="18">
        <f t="shared" si="4689"/>
        <v>0</v>
      </c>
      <c r="AU1653" s="18">
        <f t="shared" si="4689"/>
        <v>0</v>
      </c>
      <c r="AV1653" s="18">
        <f t="shared" si="4689"/>
        <v>0</v>
      </c>
      <c r="AW1653" s="18">
        <f t="shared" si="4530"/>
        <v>70000</v>
      </c>
      <c r="AX1653" s="18">
        <f t="shared" si="4531"/>
        <v>70000</v>
      </c>
      <c r="AY1653" s="18">
        <f t="shared" si="4532"/>
        <v>52500</v>
      </c>
      <c r="AZ1653" s="18">
        <f t="shared" si="4689"/>
        <v>0</v>
      </c>
      <c r="BA1653" s="18">
        <f t="shared" si="4689"/>
        <v>0</v>
      </c>
      <c r="BB1653" s="18">
        <f t="shared" si="4689"/>
        <v>0</v>
      </c>
      <c r="BC1653" s="18">
        <f t="shared" ref="BC1653:BC1716" si="4690">AW1653+AZ1653</f>
        <v>70000</v>
      </c>
      <c r="BD1653" s="18">
        <f t="shared" ref="BD1653:BD1716" si="4691">AX1653+BA1653</f>
        <v>70000</v>
      </c>
      <c r="BE1653" s="18">
        <f t="shared" ref="BE1653:BE1716" si="4692">AY1653+BB1653</f>
        <v>52500</v>
      </c>
      <c r="BF1653" s="18">
        <f t="shared" si="4689"/>
        <v>0</v>
      </c>
      <c r="BG1653" s="18">
        <f t="shared" si="4689"/>
        <v>0</v>
      </c>
      <c r="BH1653" s="18">
        <f t="shared" si="4689"/>
        <v>0</v>
      </c>
      <c r="BI1653" s="18">
        <f t="shared" si="4684"/>
        <v>70000</v>
      </c>
      <c r="BJ1653" s="18">
        <f t="shared" si="4685"/>
        <v>70000</v>
      </c>
      <c r="BK1653" s="18">
        <f t="shared" si="4686"/>
        <v>52500</v>
      </c>
      <c r="BL1653" s="18">
        <f t="shared" si="4689"/>
        <v>0</v>
      </c>
      <c r="BM1653" s="18">
        <f t="shared" si="4689"/>
        <v>0</v>
      </c>
      <c r="BN1653" s="18">
        <f t="shared" si="4689"/>
        <v>0</v>
      </c>
      <c r="BO1653" s="18">
        <f t="shared" si="4617"/>
        <v>70000</v>
      </c>
      <c r="BP1653" s="18">
        <f t="shared" si="4618"/>
        <v>70000</v>
      </c>
      <c r="BQ1653" s="18">
        <f t="shared" si="4619"/>
        <v>52500</v>
      </c>
      <c r="BR1653" s="18">
        <f t="shared" si="4689"/>
        <v>0</v>
      </c>
      <c r="BS1653" s="18">
        <f t="shared" si="4689"/>
        <v>0</v>
      </c>
      <c r="BT1653" s="18">
        <f t="shared" si="4689"/>
        <v>0</v>
      </c>
      <c r="BU1653" s="18">
        <f t="shared" si="4594"/>
        <v>70000</v>
      </c>
      <c r="BV1653" s="18">
        <f t="shared" si="4595"/>
        <v>70000</v>
      </c>
      <c r="BW1653" s="18">
        <f t="shared" si="4596"/>
        <v>52500</v>
      </c>
      <c r="BX1653" s="18">
        <f t="shared" si="4689"/>
        <v>0</v>
      </c>
      <c r="BY1653" s="18">
        <f t="shared" si="4689"/>
        <v>0</v>
      </c>
      <c r="BZ1653" s="18">
        <f t="shared" si="4689"/>
        <v>0</v>
      </c>
      <c r="CA1653" s="18">
        <f t="shared" si="4558"/>
        <v>70000</v>
      </c>
      <c r="CB1653" s="18">
        <f t="shared" si="4559"/>
        <v>70000</v>
      </c>
      <c r="CC1653" s="18">
        <f t="shared" si="4560"/>
        <v>52500</v>
      </c>
      <c r="CD1653" s="18">
        <f t="shared" si="4689"/>
        <v>0</v>
      </c>
      <c r="CE1653" s="27"/>
      <c r="CF1653" s="33"/>
    </row>
    <row r="1654" spans="1:84" ht="31.2" x14ac:dyDescent="0.3">
      <c r="A1654" s="19" t="s">
        <v>1483</v>
      </c>
      <c r="B1654" s="39">
        <v>200</v>
      </c>
      <c r="C1654" s="41"/>
      <c r="D1654" s="41"/>
      <c r="E1654" s="14" t="s">
        <v>551</v>
      </c>
      <c r="F1654" s="18">
        <f t="shared" si="4687"/>
        <v>70000</v>
      </c>
      <c r="G1654" s="18">
        <f t="shared" si="4687"/>
        <v>70000</v>
      </c>
      <c r="H1654" s="18">
        <f t="shared" si="4687"/>
        <v>52500</v>
      </c>
      <c r="I1654" s="18">
        <f t="shared" si="4687"/>
        <v>0</v>
      </c>
      <c r="J1654" s="18">
        <f t="shared" si="4687"/>
        <v>0</v>
      </c>
      <c r="K1654" s="18">
        <f t="shared" si="4687"/>
        <v>0</v>
      </c>
      <c r="L1654" s="18">
        <f t="shared" si="4679"/>
        <v>70000</v>
      </c>
      <c r="M1654" s="18">
        <f t="shared" si="4680"/>
        <v>70000</v>
      </c>
      <c r="N1654" s="18">
        <f t="shared" si="4681"/>
        <v>52500</v>
      </c>
      <c r="O1654" s="18">
        <f t="shared" si="4688"/>
        <v>0</v>
      </c>
      <c r="P1654" s="18">
        <f t="shared" si="4688"/>
        <v>0</v>
      </c>
      <c r="Q1654" s="18">
        <f t="shared" si="4688"/>
        <v>0</v>
      </c>
      <c r="R1654" s="18">
        <f t="shared" si="4688"/>
        <v>0</v>
      </c>
      <c r="S1654" s="18">
        <f t="shared" si="4688"/>
        <v>0</v>
      </c>
      <c r="T1654" s="18">
        <f t="shared" si="4597"/>
        <v>70000</v>
      </c>
      <c r="U1654" s="18">
        <f t="shared" si="4598"/>
        <v>70000</v>
      </c>
      <c r="V1654" s="18">
        <f t="shared" si="4599"/>
        <v>52500</v>
      </c>
      <c r="W1654" s="18">
        <f t="shared" si="4689"/>
        <v>0</v>
      </c>
      <c r="X1654" s="18">
        <f t="shared" si="4689"/>
        <v>0</v>
      </c>
      <c r="Y1654" s="18">
        <f t="shared" si="4689"/>
        <v>0</v>
      </c>
      <c r="Z1654" s="18">
        <f t="shared" si="4689"/>
        <v>0</v>
      </c>
      <c r="AA1654" s="18">
        <f t="shared" si="4689"/>
        <v>0</v>
      </c>
      <c r="AB1654" s="18">
        <f t="shared" si="4689"/>
        <v>0</v>
      </c>
      <c r="AC1654" s="18">
        <f t="shared" si="4607"/>
        <v>70000</v>
      </c>
      <c r="AD1654" s="18">
        <f t="shared" si="4608"/>
        <v>70000</v>
      </c>
      <c r="AE1654" s="18">
        <f t="shared" si="4609"/>
        <v>52500</v>
      </c>
      <c r="AF1654" s="18">
        <f t="shared" si="4689"/>
        <v>0</v>
      </c>
      <c r="AG1654" s="18">
        <f t="shared" si="4689"/>
        <v>0</v>
      </c>
      <c r="AH1654" s="18">
        <f t="shared" si="4689"/>
        <v>0</v>
      </c>
      <c r="AI1654" s="18">
        <f t="shared" si="4554"/>
        <v>70000</v>
      </c>
      <c r="AJ1654" s="18">
        <f t="shared" si="4555"/>
        <v>70000</v>
      </c>
      <c r="AK1654" s="18">
        <f t="shared" si="4556"/>
        <v>52500</v>
      </c>
      <c r="AL1654" s="18">
        <f t="shared" si="4689"/>
        <v>0</v>
      </c>
      <c r="AM1654" s="18">
        <f t="shared" si="4557"/>
        <v>70000</v>
      </c>
      <c r="AN1654" s="18">
        <f t="shared" si="4689"/>
        <v>0</v>
      </c>
      <c r="AO1654" s="18">
        <f t="shared" si="4689"/>
        <v>0</v>
      </c>
      <c r="AP1654" s="18">
        <f t="shared" si="4689"/>
        <v>0</v>
      </c>
      <c r="AQ1654" s="18">
        <f t="shared" si="4527"/>
        <v>70000</v>
      </c>
      <c r="AR1654" s="18">
        <f t="shared" si="4528"/>
        <v>70000</v>
      </c>
      <c r="AS1654" s="18">
        <f t="shared" si="4529"/>
        <v>52500</v>
      </c>
      <c r="AT1654" s="18">
        <f t="shared" si="4689"/>
        <v>0</v>
      </c>
      <c r="AU1654" s="18">
        <f t="shared" si="4689"/>
        <v>0</v>
      </c>
      <c r="AV1654" s="18">
        <f t="shared" si="4689"/>
        <v>0</v>
      </c>
      <c r="AW1654" s="18">
        <f t="shared" si="4530"/>
        <v>70000</v>
      </c>
      <c r="AX1654" s="18">
        <f t="shared" si="4531"/>
        <v>70000</v>
      </c>
      <c r="AY1654" s="18">
        <f t="shared" si="4532"/>
        <v>52500</v>
      </c>
      <c r="AZ1654" s="18">
        <f t="shared" si="4689"/>
        <v>0</v>
      </c>
      <c r="BA1654" s="18">
        <f t="shared" si="4689"/>
        <v>0</v>
      </c>
      <c r="BB1654" s="18">
        <f t="shared" si="4689"/>
        <v>0</v>
      </c>
      <c r="BC1654" s="18">
        <f t="shared" si="4690"/>
        <v>70000</v>
      </c>
      <c r="BD1654" s="18">
        <f t="shared" si="4691"/>
        <v>70000</v>
      </c>
      <c r="BE1654" s="18">
        <f t="shared" si="4692"/>
        <v>52500</v>
      </c>
      <c r="BF1654" s="18">
        <f t="shared" si="4689"/>
        <v>0</v>
      </c>
      <c r="BG1654" s="18">
        <f t="shared" si="4689"/>
        <v>0</v>
      </c>
      <c r="BH1654" s="18">
        <f t="shared" si="4689"/>
        <v>0</v>
      </c>
      <c r="BI1654" s="18">
        <f t="shared" si="4684"/>
        <v>70000</v>
      </c>
      <c r="BJ1654" s="18">
        <f t="shared" si="4685"/>
        <v>70000</v>
      </c>
      <c r="BK1654" s="18">
        <f t="shared" si="4686"/>
        <v>52500</v>
      </c>
      <c r="BL1654" s="18">
        <f t="shared" si="4689"/>
        <v>0</v>
      </c>
      <c r="BM1654" s="18">
        <f t="shared" si="4689"/>
        <v>0</v>
      </c>
      <c r="BN1654" s="18">
        <f t="shared" si="4689"/>
        <v>0</v>
      </c>
      <c r="BO1654" s="18">
        <f t="shared" si="4617"/>
        <v>70000</v>
      </c>
      <c r="BP1654" s="18">
        <f t="shared" si="4618"/>
        <v>70000</v>
      </c>
      <c r="BQ1654" s="18">
        <f t="shared" si="4619"/>
        <v>52500</v>
      </c>
      <c r="BR1654" s="18">
        <f t="shared" si="4689"/>
        <v>0</v>
      </c>
      <c r="BS1654" s="18">
        <f t="shared" si="4689"/>
        <v>0</v>
      </c>
      <c r="BT1654" s="18">
        <f t="shared" si="4689"/>
        <v>0</v>
      </c>
      <c r="BU1654" s="18">
        <f t="shared" si="4594"/>
        <v>70000</v>
      </c>
      <c r="BV1654" s="18">
        <f t="shared" si="4595"/>
        <v>70000</v>
      </c>
      <c r="BW1654" s="18">
        <f t="shared" si="4596"/>
        <v>52500</v>
      </c>
      <c r="BX1654" s="18">
        <f t="shared" si="4689"/>
        <v>0</v>
      </c>
      <c r="BY1654" s="18">
        <f t="shared" si="4689"/>
        <v>0</v>
      </c>
      <c r="BZ1654" s="18">
        <f t="shared" si="4689"/>
        <v>0</v>
      </c>
      <c r="CA1654" s="18">
        <f t="shared" si="4558"/>
        <v>70000</v>
      </c>
      <c r="CB1654" s="18">
        <f t="shared" si="4559"/>
        <v>70000</v>
      </c>
      <c r="CC1654" s="18">
        <f t="shared" si="4560"/>
        <v>52500</v>
      </c>
      <c r="CD1654" s="18">
        <f t="shared" si="4689"/>
        <v>0</v>
      </c>
      <c r="CE1654" s="27"/>
      <c r="CF1654" s="33"/>
    </row>
    <row r="1655" spans="1:84" ht="46.8" x14ac:dyDescent="0.3">
      <c r="A1655" s="19" t="s">
        <v>1483</v>
      </c>
      <c r="B1655" s="39">
        <v>240</v>
      </c>
      <c r="C1655" s="41"/>
      <c r="D1655" s="41"/>
      <c r="E1655" s="14" t="s">
        <v>559</v>
      </c>
      <c r="F1655" s="18">
        <f t="shared" si="4687"/>
        <v>70000</v>
      </c>
      <c r="G1655" s="18">
        <f t="shared" si="4687"/>
        <v>70000</v>
      </c>
      <c r="H1655" s="18">
        <f t="shared" si="4687"/>
        <v>52500</v>
      </c>
      <c r="I1655" s="18">
        <f t="shared" si="4687"/>
        <v>0</v>
      </c>
      <c r="J1655" s="18">
        <f t="shared" si="4687"/>
        <v>0</v>
      </c>
      <c r="K1655" s="18">
        <f t="shared" si="4687"/>
        <v>0</v>
      </c>
      <c r="L1655" s="18">
        <f t="shared" si="4679"/>
        <v>70000</v>
      </c>
      <c r="M1655" s="18">
        <f t="shared" si="4680"/>
        <v>70000</v>
      </c>
      <c r="N1655" s="18">
        <f t="shared" si="4681"/>
        <v>52500</v>
      </c>
      <c r="O1655" s="18">
        <f t="shared" si="4688"/>
        <v>0</v>
      </c>
      <c r="P1655" s="18">
        <f t="shared" si="4688"/>
        <v>0</v>
      </c>
      <c r="Q1655" s="18">
        <f t="shared" si="4688"/>
        <v>0</v>
      </c>
      <c r="R1655" s="18">
        <f t="shared" si="4688"/>
        <v>0</v>
      </c>
      <c r="S1655" s="18">
        <f t="shared" si="4688"/>
        <v>0</v>
      </c>
      <c r="T1655" s="18">
        <f t="shared" si="4597"/>
        <v>70000</v>
      </c>
      <c r="U1655" s="18">
        <f t="shared" si="4598"/>
        <v>70000</v>
      </c>
      <c r="V1655" s="18">
        <f t="shared" si="4599"/>
        <v>52500</v>
      </c>
      <c r="W1655" s="18">
        <f t="shared" si="4689"/>
        <v>0</v>
      </c>
      <c r="X1655" s="18">
        <f t="shared" si="4689"/>
        <v>0</v>
      </c>
      <c r="Y1655" s="18">
        <f t="shared" si="4689"/>
        <v>0</v>
      </c>
      <c r="Z1655" s="18">
        <f t="shared" si="4689"/>
        <v>0</v>
      </c>
      <c r="AA1655" s="18">
        <f t="shared" si="4689"/>
        <v>0</v>
      </c>
      <c r="AB1655" s="18">
        <f t="shared" si="4689"/>
        <v>0</v>
      </c>
      <c r="AC1655" s="18">
        <f t="shared" si="4607"/>
        <v>70000</v>
      </c>
      <c r="AD1655" s="18">
        <f t="shared" si="4608"/>
        <v>70000</v>
      </c>
      <c r="AE1655" s="18">
        <f t="shared" si="4609"/>
        <v>52500</v>
      </c>
      <c r="AF1655" s="18">
        <f t="shared" si="4689"/>
        <v>0</v>
      </c>
      <c r="AG1655" s="18">
        <f t="shared" si="4689"/>
        <v>0</v>
      </c>
      <c r="AH1655" s="18">
        <f t="shared" si="4689"/>
        <v>0</v>
      </c>
      <c r="AI1655" s="18">
        <f t="shared" si="4554"/>
        <v>70000</v>
      </c>
      <c r="AJ1655" s="18">
        <f t="shared" si="4555"/>
        <v>70000</v>
      </c>
      <c r="AK1655" s="18">
        <f t="shared" si="4556"/>
        <v>52500</v>
      </c>
      <c r="AL1655" s="18">
        <f t="shared" si="4689"/>
        <v>0</v>
      </c>
      <c r="AM1655" s="18">
        <f t="shared" si="4557"/>
        <v>70000</v>
      </c>
      <c r="AN1655" s="18">
        <f t="shared" si="4689"/>
        <v>0</v>
      </c>
      <c r="AO1655" s="18">
        <f t="shared" si="4689"/>
        <v>0</v>
      </c>
      <c r="AP1655" s="18">
        <f t="shared" si="4689"/>
        <v>0</v>
      </c>
      <c r="AQ1655" s="18">
        <f t="shared" si="4527"/>
        <v>70000</v>
      </c>
      <c r="AR1655" s="18">
        <f t="shared" si="4528"/>
        <v>70000</v>
      </c>
      <c r="AS1655" s="18">
        <f t="shared" si="4529"/>
        <v>52500</v>
      </c>
      <c r="AT1655" s="18">
        <f t="shared" si="4689"/>
        <v>0</v>
      </c>
      <c r="AU1655" s="18">
        <f t="shared" si="4689"/>
        <v>0</v>
      </c>
      <c r="AV1655" s="18">
        <f t="shared" si="4689"/>
        <v>0</v>
      </c>
      <c r="AW1655" s="18">
        <f t="shared" si="4530"/>
        <v>70000</v>
      </c>
      <c r="AX1655" s="18">
        <f t="shared" si="4531"/>
        <v>70000</v>
      </c>
      <c r="AY1655" s="18">
        <f t="shared" si="4532"/>
        <v>52500</v>
      </c>
      <c r="AZ1655" s="18">
        <f t="shared" si="4689"/>
        <v>0</v>
      </c>
      <c r="BA1655" s="18">
        <f t="shared" si="4689"/>
        <v>0</v>
      </c>
      <c r="BB1655" s="18">
        <f t="shared" si="4689"/>
        <v>0</v>
      </c>
      <c r="BC1655" s="18">
        <f t="shared" si="4690"/>
        <v>70000</v>
      </c>
      <c r="BD1655" s="18">
        <f t="shared" si="4691"/>
        <v>70000</v>
      </c>
      <c r="BE1655" s="18">
        <f t="shared" si="4692"/>
        <v>52500</v>
      </c>
      <c r="BF1655" s="18">
        <f t="shared" si="4689"/>
        <v>0</v>
      </c>
      <c r="BG1655" s="18">
        <f t="shared" si="4689"/>
        <v>0</v>
      </c>
      <c r="BH1655" s="18">
        <f t="shared" si="4689"/>
        <v>0</v>
      </c>
      <c r="BI1655" s="18">
        <f t="shared" si="4684"/>
        <v>70000</v>
      </c>
      <c r="BJ1655" s="18">
        <f t="shared" si="4685"/>
        <v>70000</v>
      </c>
      <c r="BK1655" s="18">
        <f t="shared" si="4686"/>
        <v>52500</v>
      </c>
      <c r="BL1655" s="18">
        <f t="shared" si="4689"/>
        <v>0</v>
      </c>
      <c r="BM1655" s="18">
        <f t="shared" si="4689"/>
        <v>0</v>
      </c>
      <c r="BN1655" s="18">
        <f t="shared" si="4689"/>
        <v>0</v>
      </c>
      <c r="BO1655" s="18">
        <f t="shared" si="4617"/>
        <v>70000</v>
      </c>
      <c r="BP1655" s="18">
        <f t="shared" si="4618"/>
        <v>70000</v>
      </c>
      <c r="BQ1655" s="18">
        <f t="shared" si="4619"/>
        <v>52500</v>
      </c>
      <c r="BR1655" s="18">
        <f t="shared" si="4689"/>
        <v>0</v>
      </c>
      <c r="BS1655" s="18">
        <f t="shared" si="4689"/>
        <v>0</v>
      </c>
      <c r="BT1655" s="18">
        <f t="shared" si="4689"/>
        <v>0</v>
      </c>
      <c r="BU1655" s="18">
        <f t="shared" si="4594"/>
        <v>70000</v>
      </c>
      <c r="BV1655" s="18">
        <f t="shared" si="4595"/>
        <v>70000</v>
      </c>
      <c r="BW1655" s="18">
        <f t="shared" si="4596"/>
        <v>52500</v>
      </c>
      <c r="BX1655" s="18">
        <f t="shared" si="4689"/>
        <v>0</v>
      </c>
      <c r="BY1655" s="18">
        <f t="shared" si="4689"/>
        <v>0</v>
      </c>
      <c r="BZ1655" s="18">
        <f t="shared" si="4689"/>
        <v>0</v>
      </c>
      <c r="CA1655" s="18">
        <f t="shared" si="4558"/>
        <v>70000</v>
      </c>
      <c r="CB1655" s="18">
        <f t="shared" si="4559"/>
        <v>70000</v>
      </c>
      <c r="CC1655" s="18">
        <f t="shared" si="4560"/>
        <v>52500</v>
      </c>
      <c r="CD1655" s="18">
        <f t="shared" si="4689"/>
        <v>0</v>
      </c>
      <c r="CE1655" s="27"/>
      <c r="CF1655" s="33"/>
    </row>
    <row r="1656" spans="1:84" x14ac:dyDescent="0.3">
      <c r="A1656" s="19" t="s">
        <v>1483</v>
      </c>
      <c r="B1656" s="39">
        <v>240</v>
      </c>
      <c r="C1656" s="41" t="s">
        <v>149</v>
      </c>
      <c r="D1656" s="41" t="s">
        <v>29</v>
      </c>
      <c r="E1656" s="14" t="s">
        <v>523</v>
      </c>
      <c r="F1656" s="23">
        <v>70000</v>
      </c>
      <c r="G1656" s="23">
        <v>70000</v>
      </c>
      <c r="H1656" s="23">
        <v>52500</v>
      </c>
      <c r="I1656" s="18"/>
      <c r="J1656" s="18"/>
      <c r="K1656" s="18"/>
      <c r="L1656" s="18">
        <f t="shared" si="4679"/>
        <v>70000</v>
      </c>
      <c r="M1656" s="18">
        <f t="shared" si="4680"/>
        <v>70000</v>
      </c>
      <c r="N1656" s="18">
        <f t="shared" si="4681"/>
        <v>52500</v>
      </c>
      <c r="O1656" s="18"/>
      <c r="P1656" s="18"/>
      <c r="Q1656" s="18"/>
      <c r="R1656" s="18"/>
      <c r="S1656" s="18"/>
      <c r="T1656" s="18">
        <f t="shared" si="4597"/>
        <v>70000</v>
      </c>
      <c r="U1656" s="18">
        <f t="shared" si="4598"/>
        <v>70000</v>
      </c>
      <c r="V1656" s="18">
        <f t="shared" si="4599"/>
        <v>52500</v>
      </c>
      <c r="W1656" s="18"/>
      <c r="X1656" s="18"/>
      <c r="Y1656" s="18"/>
      <c r="Z1656" s="18"/>
      <c r="AA1656" s="18"/>
      <c r="AB1656" s="18"/>
      <c r="AC1656" s="18">
        <f t="shared" si="4607"/>
        <v>70000</v>
      </c>
      <c r="AD1656" s="18">
        <f t="shared" si="4608"/>
        <v>70000</v>
      </c>
      <c r="AE1656" s="18">
        <f t="shared" si="4609"/>
        <v>52500</v>
      </c>
      <c r="AF1656" s="18"/>
      <c r="AG1656" s="18"/>
      <c r="AH1656" s="18"/>
      <c r="AI1656" s="18">
        <f t="shared" si="4554"/>
        <v>70000</v>
      </c>
      <c r="AJ1656" s="18">
        <f t="shared" si="4555"/>
        <v>70000</v>
      </c>
      <c r="AK1656" s="18">
        <f t="shared" si="4556"/>
        <v>52500</v>
      </c>
      <c r="AL1656" s="18"/>
      <c r="AM1656" s="18">
        <f t="shared" si="4557"/>
        <v>70000</v>
      </c>
      <c r="AN1656" s="18"/>
      <c r="AO1656" s="18"/>
      <c r="AP1656" s="18"/>
      <c r="AQ1656" s="18">
        <f t="shared" si="4527"/>
        <v>70000</v>
      </c>
      <c r="AR1656" s="18">
        <f t="shared" si="4528"/>
        <v>70000</v>
      </c>
      <c r="AS1656" s="18">
        <f t="shared" si="4529"/>
        <v>52500</v>
      </c>
      <c r="AT1656" s="18"/>
      <c r="AU1656" s="18"/>
      <c r="AV1656" s="18"/>
      <c r="AW1656" s="18">
        <f t="shared" si="4530"/>
        <v>70000</v>
      </c>
      <c r="AX1656" s="18">
        <f t="shared" si="4531"/>
        <v>70000</v>
      </c>
      <c r="AY1656" s="18">
        <f t="shared" si="4532"/>
        <v>52500</v>
      </c>
      <c r="AZ1656" s="18"/>
      <c r="BA1656" s="18"/>
      <c r="BB1656" s="18"/>
      <c r="BC1656" s="18">
        <f t="shared" si="4690"/>
        <v>70000</v>
      </c>
      <c r="BD1656" s="18">
        <f t="shared" si="4691"/>
        <v>70000</v>
      </c>
      <c r="BE1656" s="18">
        <f t="shared" si="4692"/>
        <v>52500</v>
      </c>
      <c r="BF1656" s="18"/>
      <c r="BG1656" s="18"/>
      <c r="BH1656" s="18"/>
      <c r="BI1656" s="18">
        <f t="shared" si="4684"/>
        <v>70000</v>
      </c>
      <c r="BJ1656" s="18">
        <f t="shared" si="4685"/>
        <v>70000</v>
      </c>
      <c r="BK1656" s="18">
        <f t="shared" si="4686"/>
        <v>52500</v>
      </c>
      <c r="BL1656" s="18"/>
      <c r="BM1656" s="18"/>
      <c r="BN1656" s="18"/>
      <c r="BO1656" s="18">
        <f t="shared" si="4617"/>
        <v>70000</v>
      </c>
      <c r="BP1656" s="18">
        <f t="shared" si="4618"/>
        <v>70000</v>
      </c>
      <c r="BQ1656" s="18">
        <f t="shared" si="4619"/>
        <v>52500</v>
      </c>
      <c r="BR1656" s="18"/>
      <c r="BS1656" s="18"/>
      <c r="BT1656" s="18"/>
      <c r="BU1656" s="18">
        <f t="shared" si="4594"/>
        <v>70000</v>
      </c>
      <c r="BV1656" s="18">
        <f t="shared" si="4595"/>
        <v>70000</v>
      </c>
      <c r="BW1656" s="18">
        <f t="shared" si="4596"/>
        <v>52500</v>
      </c>
      <c r="BX1656" s="18"/>
      <c r="BY1656" s="18"/>
      <c r="BZ1656" s="18"/>
      <c r="CA1656" s="18">
        <f t="shared" si="4558"/>
        <v>70000</v>
      </c>
      <c r="CB1656" s="18">
        <f t="shared" si="4559"/>
        <v>70000</v>
      </c>
      <c r="CC1656" s="18">
        <f t="shared" si="4560"/>
        <v>52500</v>
      </c>
      <c r="CD1656" s="18"/>
      <c r="CE1656" s="27"/>
      <c r="CF1656" s="33"/>
    </row>
    <row r="1657" spans="1:84" ht="62.4" x14ac:dyDescent="0.3">
      <c r="A1657" s="19" t="s">
        <v>921</v>
      </c>
      <c r="B1657" s="39"/>
      <c r="C1657" s="41"/>
      <c r="D1657" s="41"/>
      <c r="E1657" s="14" t="s">
        <v>920</v>
      </c>
      <c r="F1657" s="18">
        <f t="shared" ref="F1657:K1657" si="4693">F1658</f>
        <v>45593.5</v>
      </c>
      <c r="G1657" s="18">
        <f t="shared" si="4693"/>
        <v>28653.8</v>
      </c>
      <c r="H1657" s="18">
        <f t="shared" si="4693"/>
        <v>29553.8</v>
      </c>
      <c r="I1657" s="18">
        <f t="shared" si="4693"/>
        <v>-7453.8</v>
      </c>
      <c r="J1657" s="18">
        <f t="shared" si="4693"/>
        <v>-7425.8</v>
      </c>
      <c r="K1657" s="18">
        <f t="shared" si="4693"/>
        <v>-7425.8</v>
      </c>
      <c r="L1657" s="18">
        <f t="shared" si="4679"/>
        <v>38139.699999999997</v>
      </c>
      <c r="M1657" s="18">
        <f t="shared" si="4680"/>
        <v>21228</v>
      </c>
      <c r="N1657" s="18">
        <f t="shared" si="4681"/>
        <v>22128</v>
      </c>
      <c r="O1657" s="18">
        <f t="shared" ref="O1657:S1657" si="4694">O1658</f>
        <v>0</v>
      </c>
      <c r="P1657" s="18">
        <f t="shared" si="4694"/>
        <v>0</v>
      </c>
      <c r="Q1657" s="18">
        <f t="shared" si="4694"/>
        <v>0</v>
      </c>
      <c r="R1657" s="18">
        <f t="shared" si="4694"/>
        <v>0</v>
      </c>
      <c r="S1657" s="18">
        <f t="shared" si="4694"/>
        <v>0</v>
      </c>
      <c r="T1657" s="18">
        <f t="shared" si="4597"/>
        <v>38139.699999999997</v>
      </c>
      <c r="U1657" s="18">
        <f t="shared" si="4598"/>
        <v>21228</v>
      </c>
      <c r="V1657" s="18">
        <f t="shared" si="4599"/>
        <v>22128</v>
      </c>
      <c r="W1657" s="18">
        <f t="shared" ref="W1657:CD1657" si="4695">W1658</f>
        <v>12181.162</v>
      </c>
      <c r="X1657" s="18">
        <f t="shared" si="4695"/>
        <v>2195.893</v>
      </c>
      <c r="Y1657" s="18">
        <f t="shared" si="4695"/>
        <v>2195.893</v>
      </c>
      <c r="Z1657" s="18">
        <f t="shared" si="4695"/>
        <v>0</v>
      </c>
      <c r="AA1657" s="18">
        <f t="shared" si="4695"/>
        <v>10.07</v>
      </c>
      <c r="AB1657" s="18">
        <f t="shared" si="4695"/>
        <v>10.07</v>
      </c>
      <c r="AC1657" s="18">
        <f t="shared" si="4607"/>
        <v>50320.861999999994</v>
      </c>
      <c r="AD1657" s="18">
        <f t="shared" si="4608"/>
        <v>23433.963</v>
      </c>
      <c r="AE1657" s="18">
        <f t="shared" si="4609"/>
        <v>24333.963</v>
      </c>
      <c r="AF1657" s="18">
        <f t="shared" si="4695"/>
        <v>-237.15899999999999</v>
      </c>
      <c r="AG1657" s="18">
        <f t="shared" si="4695"/>
        <v>0</v>
      </c>
      <c r="AH1657" s="18">
        <f t="shared" si="4695"/>
        <v>0</v>
      </c>
      <c r="AI1657" s="18">
        <f t="shared" si="4554"/>
        <v>50083.702999999994</v>
      </c>
      <c r="AJ1657" s="18">
        <f t="shared" si="4555"/>
        <v>23433.963</v>
      </c>
      <c r="AK1657" s="18">
        <f t="shared" si="4556"/>
        <v>24333.963</v>
      </c>
      <c r="AL1657" s="18">
        <f t="shared" si="4695"/>
        <v>0</v>
      </c>
      <c r="AM1657" s="18">
        <f t="shared" si="4557"/>
        <v>50083.702999999994</v>
      </c>
      <c r="AN1657" s="18">
        <f t="shared" si="4695"/>
        <v>0</v>
      </c>
      <c r="AO1657" s="18">
        <f t="shared" si="4695"/>
        <v>0</v>
      </c>
      <c r="AP1657" s="18">
        <f t="shared" si="4695"/>
        <v>0</v>
      </c>
      <c r="AQ1657" s="18">
        <f t="shared" si="4527"/>
        <v>50083.702999999994</v>
      </c>
      <c r="AR1657" s="18">
        <f t="shared" si="4528"/>
        <v>23433.963</v>
      </c>
      <c r="AS1657" s="18">
        <f t="shared" si="4529"/>
        <v>24333.963</v>
      </c>
      <c r="AT1657" s="18">
        <f t="shared" si="4695"/>
        <v>0</v>
      </c>
      <c r="AU1657" s="18">
        <f t="shared" si="4695"/>
        <v>0</v>
      </c>
      <c r="AV1657" s="18">
        <f t="shared" si="4695"/>
        <v>0</v>
      </c>
      <c r="AW1657" s="18">
        <f t="shared" si="4530"/>
        <v>50083.702999999994</v>
      </c>
      <c r="AX1657" s="18">
        <f t="shared" si="4531"/>
        <v>23433.963</v>
      </c>
      <c r="AY1657" s="18">
        <f t="shared" si="4532"/>
        <v>24333.963</v>
      </c>
      <c r="AZ1657" s="18">
        <f t="shared" si="4695"/>
        <v>-37.715000000000003</v>
      </c>
      <c r="BA1657" s="18">
        <f t="shared" si="4695"/>
        <v>0</v>
      </c>
      <c r="BB1657" s="18">
        <f t="shared" si="4695"/>
        <v>0</v>
      </c>
      <c r="BC1657" s="18">
        <f t="shared" si="4690"/>
        <v>50045.987999999998</v>
      </c>
      <c r="BD1657" s="18">
        <f t="shared" si="4691"/>
        <v>23433.963</v>
      </c>
      <c r="BE1657" s="18">
        <f t="shared" si="4692"/>
        <v>24333.963</v>
      </c>
      <c r="BF1657" s="18">
        <f t="shared" si="4695"/>
        <v>0</v>
      </c>
      <c r="BG1657" s="18">
        <f t="shared" si="4695"/>
        <v>0</v>
      </c>
      <c r="BH1657" s="18">
        <f t="shared" si="4695"/>
        <v>0</v>
      </c>
      <c r="BI1657" s="18">
        <f t="shared" si="4684"/>
        <v>50045.987999999998</v>
      </c>
      <c r="BJ1657" s="18">
        <f t="shared" si="4685"/>
        <v>23433.963</v>
      </c>
      <c r="BK1657" s="18">
        <f t="shared" si="4686"/>
        <v>24333.963</v>
      </c>
      <c r="BL1657" s="18">
        <f t="shared" si="4695"/>
        <v>0</v>
      </c>
      <c r="BM1657" s="18">
        <f t="shared" si="4695"/>
        <v>0</v>
      </c>
      <c r="BN1657" s="18">
        <f t="shared" si="4695"/>
        <v>0</v>
      </c>
      <c r="BO1657" s="18">
        <f t="shared" si="4617"/>
        <v>50045.987999999998</v>
      </c>
      <c r="BP1657" s="18">
        <f t="shared" si="4618"/>
        <v>23433.963</v>
      </c>
      <c r="BQ1657" s="18">
        <f t="shared" si="4619"/>
        <v>24333.963</v>
      </c>
      <c r="BR1657" s="18">
        <f t="shared" si="4695"/>
        <v>0</v>
      </c>
      <c r="BS1657" s="18">
        <f t="shared" si="4695"/>
        <v>0</v>
      </c>
      <c r="BT1657" s="18">
        <f t="shared" si="4695"/>
        <v>0</v>
      </c>
      <c r="BU1657" s="18">
        <f t="shared" si="4594"/>
        <v>50045.987999999998</v>
      </c>
      <c r="BV1657" s="18">
        <f t="shared" si="4595"/>
        <v>23433.963</v>
      </c>
      <c r="BW1657" s="18">
        <f t="shared" si="4596"/>
        <v>24333.963</v>
      </c>
      <c r="BX1657" s="18">
        <f t="shared" si="4695"/>
        <v>0</v>
      </c>
      <c r="BY1657" s="18">
        <f t="shared" si="4695"/>
        <v>0</v>
      </c>
      <c r="BZ1657" s="18">
        <f t="shared" si="4695"/>
        <v>0</v>
      </c>
      <c r="CA1657" s="18">
        <f t="shared" si="4558"/>
        <v>50045.987999999998</v>
      </c>
      <c r="CB1657" s="18">
        <f t="shared" si="4559"/>
        <v>23433.963</v>
      </c>
      <c r="CC1657" s="18">
        <f t="shared" si="4560"/>
        <v>24333.963</v>
      </c>
      <c r="CD1657" s="18">
        <f t="shared" si="4695"/>
        <v>0</v>
      </c>
      <c r="CE1657" s="27"/>
      <c r="CF1657" s="33"/>
    </row>
    <row r="1658" spans="1:84" ht="62.4" x14ac:dyDescent="0.3">
      <c r="A1658" s="19" t="s">
        <v>922</v>
      </c>
      <c r="B1658" s="39"/>
      <c r="C1658" s="41"/>
      <c r="D1658" s="41"/>
      <c r="E1658" s="14" t="s">
        <v>694</v>
      </c>
      <c r="F1658" s="18">
        <f t="shared" ref="F1658:K1658" si="4696">F1659+F1662</f>
        <v>45593.5</v>
      </c>
      <c r="G1658" s="18">
        <f t="shared" si="4696"/>
        <v>28653.8</v>
      </c>
      <c r="H1658" s="18">
        <f t="shared" si="4696"/>
        <v>29553.8</v>
      </c>
      <c r="I1658" s="18">
        <f t="shared" si="4696"/>
        <v>-7453.8</v>
      </c>
      <c r="J1658" s="18">
        <f t="shared" si="4696"/>
        <v>-7425.8</v>
      </c>
      <c r="K1658" s="18">
        <f t="shared" si="4696"/>
        <v>-7425.8</v>
      </c>
      <c r="L1658" s="18">
        <f t="shared" si="4679"/>
        <v>38139.699999999997</v>
      </c>
      <c r="M1658" s="18">
        <f t="shared" si="4680"/>
        <v>21228</v>
      </c>
      <c r="N1658" s="18">
        <f t="shared" si="4681"/>
        <v>22128</v>
      </c>
      <c r="O1658" s="18">
        <f t="shared" ref="O1658:S1658" si="4697">O1659+O1662</f>
        <v>0</v>
      </c>
      <c r="P1658" s="18">
        <f t="shared" si="4697"/>
        <v>0</v>
      </c>
      <c r="Q1658" s="18">
        <f t="shared" si="4697"/>
        <v>0</v>
      </c>
      <c r="R1658" s="18">
        <f t="shared" si="4697"/>
        <v>0</v>
      </c>
      <c r="S1658" s="18">
        <f t="shared" si="4697"/>
        <v>0</v>
      </c>
      <c r="T1658" s="18">
        <f t="shared" si="4597"/>
        <v>38139.699999999997</v>
      </c>
      <c r="U1658" s="18">
        <f t="shared" si="4598"/>
        <v>21228</v>
      </c>
      <c r="V1658" s="18">
        <f t="shared" si="4599"/>
        <v>22128</v>
      </c>
      <c r="W1658" s="18">
        <f t="shared" ref="W1658:CD1658" si="4698">W1659+W1662</f>
        <v>12181.162</v>
      </c>
      <c r="X1658" s="18">
        <f t="shared" ref="X1658:AB1658" si="4699">X1659+X1662</f>
        <v>2195.893</v>
      </c>
      <c r="Y1658" s="18">
        <f t="shared" si="4699"/>
        <v>2195.893</v>
      </c>
      <c r="Z1658" s="18">
        <f t="shared" si="4699"/>
        <v>0</v>
      </c>
      <c r="AA1658" s="18">
        <f t="shared" si="4699"/>
        <v>10.07</v>
      </c>
      <c r="AB1658" s="18">
        <f t="shared" si="4699"/>
        <v>10.07</v>
      </c>
      <c r="AC1658" s="18">
        <f t="shared" si="4607"/>
        <v>50320.861999999994</v>
      </c>
      <c r="AD1658" s="18">
        <f t="shared" si="4608"/>
        <v>23433.963</v>
      </c>
      <c r="AE1658" s="18">
        <f t="shared" si="4609"/>
        <v>24333.963</v>
      </c>
      <c r="AF1658" s="18">
        <f t="shared" ref="AF1658:AH1658" si="4700">AF1659+AF1662</f>
        <v>-237.15899999999999</v>
      </c>
      <c r="AG1658" s="18">
        <f t="shared" si="4700"/>
        <v>0</v>
      </c>
      <c r="AH1658" s="18">
        <f t="shared" si="4700"/>
        <v>0</v>
      </c>
      <c r="AI1658" s="18">
        <f t="shared" si="4554"/>
        <v>50083.702999999994</v>
      </c>
      <c r="AJ1658" s="18">
        <f t="shared" si="4555"/>
        <v>23433.963</v>
      </c>
      <c r="AK1658" s="18">
        <f t="shared" si="4556"/>
        <v>24333.963</v>
      </c>
      <c r="AL1658" s="18">
        <f t="shared" ref="AL1658" si="4701">AL1659+AL1662</f>
        <v>0</v>
      </c>
      <c r="AM1658" s="18">
        <f t="shared" si="4557"/>
        <v>50083.702999999994</v>
      </c>
      <c r="AN1658" s="18">
        <f t="shared" ref="AN1658:AP1658" si="4702">AN1659+AN1662</f>
        <v>0</v>
      </c>
      <c r="AO1658" s="18">
        <f t="shared" si="4702"/>
        <v>0</v>
      </c>
      <c r="AP1658" s="18">
        <f t="shared" si="4702"/>
        <v>0</v>
      </c>
      <c r="AQ1658" s="18">
        <f t="shared" si="4527"/>
        <v>50083.702999999994</v>
      </c>
      <c r="AR1658" s="18">
        <f t="shared" si="4528"/>
        <v>23433.963</v>
      </c>
      <c r="AS1658" s="18">
        <f t="shared" si="4529"/>
        <v>24333.963</v>
      </c>
      <c r="AT1658" s="18">
        <f t="shared" ref="AT1658:AV1658" si="4703">AT1659+AT1662</f>
        <v>0</v>
      </c>
      <c r="AU1658" s="18">
        <f t="shared" si="4703"/>
        <v>0</v>
      </c>
      <c r="AV1658" s="18">
        <f t="shared" si="4703"/>
        <v>0</v>
      </c>
      <c r="AW1658" s="18">
        <f t="shared" si="4530"/>
        <v>50083.702999999994</v>
      </c>
      <c r="AX1658" s="18">
        <f t="shared" si="4531"/>
        <v>23433.963</v>
      </c>
      <c r="AY1658" s="18">
        <f t="shared" si="4532"/>
        <v>24333.963</v>
      </c>
      <c r="AZ1658" s="18">
        <f t="shared" ref="AZ1658:BB1658" si="4704">AZ1659+AZ1662</f>
        <v>-37.715000000000003</v>
      </c>
      <c r="BA1658" s="18">
        <f t="shared" si="4704"/>
        <v>0</v>
      </c>
      <c r="BB1658" s="18">
        <f t="shared" si="4704"/>
        <v>0</v>
      </c>
      <c r="BC1658" s="18">
        <f t="shared" si="4690"/>
        <v>50045.987999999998</v>
      </c>
      <c r="BD1658" s="18">
        <f t="shared" si="4691"/>
        <v>23433.963</v>
      </c>
      <c r="BE1658" s="18">
        <f t="shared" si="4692"/>
        <v>24333.963</v>
      </c>
      <c r="BF1658" s="18">
        <f t="shared" ref="BF1658:BH1658" si="4705">BF1659+BF1662</f>
        <v>0</v>
      </c>
      <c r="BG1658" s="18">
        <f t="shared" si="4705"/>
        <v>0</v>
      </c>
      <c r="BH1658" s="18">
        <f t="shared" si="4705"/>
        <v>0</v>
      </c>
      <c r="BI1658" s="18">
        <f t="shared" si="4684"/>
        <v>50045.987999999998</v>
      </c>
      <c r="BJ1658" s="18">
        <f t="shared" si="4685"/>
        <v>23433.963</v>
      </c>
      <c r="BK1658" s="18">
        <f t="shared" si="4686"/>
        <v>24333.963</v>
      </c>
      <c r="BL1658" s="18">
        <f t="shared" ref="BL1658:BN1658" si="4706">BL1659+BL1662</f>
        <v>0</v>
      </c>
      <c r="BM1658" s="18">
        <f t="shared" si="4706"/>
        <v>0</v>
      </c>
      <c r="BN1658" s="18">
        <f t="shared" si="4706"/>
        <v>0</v>
      </c>
      <c r="BO1658" s="18">
        <f t="shared" si="4617"/>
        <v>50045.987999999998</v>
      </c>
      <c r="BP1658" s="18">
        <f t="shared" si="4618"/>
        <v>23433.963</v>
      </c>
      <c r="BQ1658" s="18">
        <f t="shared" si="4619"/>
        <v>24333.963</v>
      </c>
      <c r="BR1658" s="18">
        <f t="shared" ref="BR1658:BT1658" si="4707">BR1659+BR1662</f>
        <v>0</v>
      </c>
      <c r="BS1658" s="18">
        <f t="shared" si="4707"/>
        <v>0</v>
      </c>
      <c r="BT1658" s="18">
        <f t="shared" si="4707"/>
        <v>0</v>
      </c>
      <c r="BU1658" s="18">
        <f t="shared" si="4594"/>
        <v>50045.987999999998</v>
      </c>
      <c r="BV1658" s="18">
        <f t="shared" si="4595"/>
        <v>23433.963</v>
      </c>
      <c r="BW1658" s="18">
        <f t="shared" si="4596"/>
        <v>24333.963</v>
      </c>
      <c r="BX1658" s="18">
        <f t="shared" ref="BX1658:BZ1658" si="4708">BX1659+BX1662</f>
        <v>0</v>
      </c>
      <c r="BY1658" s="18">
        <f t="shared" si="4708"/>
        <v>0</v>
      </c>
      <c r="BZ1658" s="18">
        <f t="shared" si="4708"/>
        <v>0</v>
      </c>
      <c r="CA1658" s="18">
        <f t="shared" si="4558"/>
        <v>50045.987999999998</v>
      </c>
      <c r="CB1658" s="18">
        <f t="shared" si="4559"/>
        <v>23433.963</v>
      </c>
      <c r="CC1658" s="18">
        <f t="shared" si="4560"/>
        <v>24333.963</v>
      </c>
      <c r="CD1658" s="18">
        <f t="shared" si="4698"/>
        <v>0</v>
      </c>
      <c r="CE1658" s="27"/>
      <c r="CF1658" s="33"/>
    </row>
    <row r="1659" spans="1:84" ht="31.2" x14ac:dyDescent="0.3">
      <c r="A1659" s="19" t="s">
        <v>922</v>
      </c>
      <c r="B1659" s="39">
        <v>200</v>
      </c>
      <c r="C1659" s="41"/>
      <c r="D1659" s="41"/>
      <c r="E1659" s="14" t="s">
        <v>551</v>
      </c>
      <c r="F1659" s="18">
        <f t="shared" ref="F1659:K1660" si="4709">F1660</f>
        <v>45565.5</v>
      </c>
      <c r="G1659" s="18">
        <f t="shared" si="4709"/>
        <v>28625.8</v>
      </c>
      <c r="H1659" s="18">
        <f t="shared" si="4709"/>
        <v>29525.8</v>
      </c>
      <c r="I1659" s="18">
        <f t="shared" si="4709"/>
        <v>-7453.8</v>
      </c>
      <c r="J1659" s="18">
        <f t="shared" si="4709"/>
        <v>-7425.8</v>
      </c>
      <c r="K1659" s="18">
        <f t="shared" si="4709"/>
        <v>-7425.8</v>
      </c>
      <c r="L1659" s="18">
        <f t="shared" si="4679"/>
        <v>38111.699999999997</v>
      </c>
      <c r="M1659" s="18">
        <f t="shared" si="4680"/>
        <v>21200</v>
      </c>
      <c r="N1659" s="18">
        <f t="shared" si="4681"/>
        <v>22100</v>
      </c>
      <c r="O1659" s="18">
        <f t="shared" ref="O1659:S1660" si="4710">O1660</f>
        <v>0</v>
      </c>
      <c r="P1659" s="18">
        <f t="shared" si="4710"/>
        <v>0</v>
      </c>
      <c r="Q1659" s="18">
        <f t="shared" si="4710"/>
        <v>0</v>
      </c>
      <c r="R1659" s="18">
        <f t="shared" si="4710"/>
        <v>0</v>
      </c>
      <c r="S1659" s="18">
        <f t="shared" si="4710"/>
        <v>0</v>
      </c>
      <c r="T1659" s="18">
        <f t="shared" si="4597"/>
        <v>38111.699999999997</v>
      </c>
      <c r="U1659" s="18">
        <f t="shared" si="4598"/>
        <v>21200</v>
      </c>
      <c r="V1659" s="18">
        <f t="shared" si="4599"/>
        <v>22100</v>
      </c>
      <c r="W1659" s="18">
        <f t="shared" ref="W1659:CD1660" si="4711">W1660</f>
        <v>12181.162</v>
      </c>
      <c r="X1659" s="18">
        <f t="shared" si="4711"/>
        <v>2195.893</v>
      </c>
      <c r="Y1659" s="18">
        <f t="shared" si="4711"/>
        <v>2195.893</v>
      </c>
      <c r="Z1659" s="18">
        <f t="shared" si="4711"/>
        <v>0</v>
      </c>
      <c r="AA1659" s="18">
        <f t="shared" si="4711"/>
        <v>10.07</v>
      </c>
      <c r="AB1659" s="18">
        <f t="shared" si="4711"/>
        <v>10.07</v>
      </c>
      <c r="AC1659" s="18">
        <f t="shared" si="4607"/>
        <v>50292.861999999994</v>
      </c>
      <c r="AD1659" s="18">
        <f t="shared" si="4608"/>
        <v>23405.963</v>
      </c>
      <c r="AE1659" s="18">
        <f t="shared" si="4609"/>
        <v>24305.963</v>
      </c>
      <c r="AF1659" s="18">
        <f t="shared" si="4711"/>
        <v>-237.15899999999999</v>
      </c>
      <c r="AG1659" s="18">
        <f t="shared" si="4711"/>
        <v>0</v>
      </c>
      <c r="AH1659" s="18">
        <f t="shared" si="4711"/>
        <v>0</v>
      </c>
      <c r="AI1659" s="18">
        <f t="shared" si="4554"/>
        <v>50055.702999999994</v>
      </c>
      <c r="AJ1659" s="18">
        <f t="shared" si="4555"/>
        <v>23405.963</v>
      </c>
      <c r="AK1659" s="18">
        <f t="shared" si="4556"/>
        <v>24305.963</v>
      </c>
      <c r="AL1659" s="18">
        <f t="shared" si="4711"/>
        <v>0</v>
      </c>
      <c r="AM1659" s="18">
        <f t="shared" si="4557"/>
        <v>50055.702999999994</v>
      </c>
      <c r="AN1659" s="18">
        <f t="shared" si="4711"/>
        <v>0</v>
      </c>
      <c r="AO1659" s="18">
        <f t="shared" si="4711"/>
        <v>0</v>
      </c>
      <c r="AP1659" s="18">
        <f t="shared" si="4711"/>
        <v>0</v>
      </c>
      <c r="AQ1659" s="18">
        <f t="shared" si="4527"/>
        <v>50055.702999999994</v>
      </c>
      <c r="AR1659" s="18">
        <f t="shared" si="4528"/>
        <v>23405.963</v>
      </c>
      <c r="AS1659" s="18">
        <f t="shared" si="4529"/>
        <v>24305.963</v>
      </c>
      <c r="AT1659" s="18">
        <f t="shared" si="4711"/>
        <v>0</v>
      </c>
      <c r="AU1659" s="18">
        <f t="shared" si="4711"/>
        <v>0</v>
      </c>
      <c r="AV1659" s="18">
        <f t="shared" si="4711"/>
        <v>0</v>
      </c>
      <c r="AW1659" s="18">
        <f t="shared" si="4530"/>
        <v>50055.702999999994</v>
      </c>
      <c r="AX1659" s="18">
        <f t="shared" si="4531"/>
        <v>23405.963</v>
      </c>
      <c r="AY1659" s="18">
        <f t="shared" si="4532"/>
        <v>24305.963</v>
      </c>
      <c r="AZ1659" s="18">
        <f t="shared" si="4711"/>
        <v>-37.715000000000003</v>
      </c>
      <c r="BA1659" s="18">
        <f t="shared" si="4711"/>
        <v>0</v>
      </c>
      <c r="BB1659" s="18">
        <f t="shared" si="4711"/>
        <v>0</v>
      </c>
      <c r="BC1659" s="18">
        <f t="shared" si="4690"/>
        <v>50017.987999999998</v>
      </c>
      <c r="BD1659" s="18">
        <f t="shared" si="4691"/>
        <v>23405.963</v>
      </c>
      <c r="BE1659" s="18">
        <f t="shared" si="4692"/>
        <v>24305.963</v>
      </c>
      <c r="BF1659" s="18">
        <f t="shared" si="4711"/>
        <v>0</v>
      </c>
      <c r="BG1659" s="18">
        <f t="shared" si="4711"/>
        <v>0</v>
      </c>
      <c r="BH1659" s="18">
        <f t="shared" si="4711"/>
        <v>0</v>
      </c>
      <c r="BI1659" s="18">
        <f t="shared" si="4684"/>
        <v>50017.987999999998</v>
      </c>
      <c r="BJ1659" s="18">
        <f t="shared" si="4685"/>
        <v>23405.963</v>
      </c>
      <c r="BK1659" s="18">
        <f t="shared" si="4686"/>
        <v>24305.963</v>
      </c>
      <c r="BL1659" s="18">
        <f t="shared" si="4711"/>
        <v>0</v>
      </c>
      <c r="BM1659" s="18">
        <f t="shared" si="4711"/>
        <v>0</v>
      </c>
      <c r="BN1659" s="18">
        <f t="shared" si="4711"/>
        <v>0</v>
      </c>
      <c r="BO1659" s="18">
        <f t="shared" si="4617"/>
        <v>50017.987999999998</v>
      </c>
      <c r="BP1659" s="18">
        <f t="shared" si="4618"/>
        <v>23405.963</v>
      </c>
      <c r="BQ1659" s="18">
        <f t="shared" si="4619"/>
        <v>24305.963</v>
      </c>
      <c r="BR1659" s="18">
        <f t="shared" si="4711"/>
        <v>0</v>
      </c>
      <c r="BS1659" s="18">
        <f t="shared" si="4711"/>
        <v>0</v>
      </c>
      <c r="BT1659" s="18">
        <f t="shared" si="4711"/>
        <v>0</v>
      </c>
      <c r="BU1659" s="18">
        <f t="shared" si="4594"/>
        <v>50017.987999999998</v>
      </c>
      <c r="BV1659" s="18">
        <f t="shared" si="4595"/>
        <v>23405.963</v>
      </c>
      <c r="BW1659" s="18">
        <f t="shared" si="4596"/>
        <v>24305.963</v>
      </c>
      <c r="BX1659" s="18">
        <f t="shared" si="4711"/>
        <v>0</v>
      </c>
      <c r="BY1659" s="18">
        <f t="shared" si="4711"/>
        <v>0</v>
      </c>
      <c r="BZ1659" s="18">
        <f t="shared" si="4711"/>
        <v>0</v>
      </c>
      <c r="CA1659" s="18">
        <f t="shared" si="4558"/>
        <v>50017.987999999998</v>
      </c>
      <c r="CB1659" s="18">
        <f t="shared" si="4559"/>
        <v>23405.963</v>
      </c>
      <c r="CC1659" s="18">
        <f t="shared" si="4560"/>
        <v>24305.963</v>
      </c>
      <c r="CD1659" s="18">
        <f t="shared" si="4711"/>
        <v>0</v>
      </c>
      <c r="CE1659" s="27"/>
      <c r="CF1659" s="33"/>
    </row>
    <row r="1660" spans="1:84" ht="46.8" x14ac:dyDescent="0.3">
      <c r="A1660" s="19" t="s">
        <v>922</v>
      </c>
      <c r="B1660" s="39">
        <v>240</v>
      </c>
      <c r="C1660" s="41"/>
      <c r="D1660" s="41"/>
      <c r="E1660" s="14" t="s">
        <v>559</v>
      </c>
      <c r="F1660" s="18">
        <f t="shared" si="4709"/>
        <v>45565.5</v>
      </c>
      <c r="G1660" s="18">
        <f t="shared" si="4709"/>
        <v>28625.8</v>
      </c>
      <c r="H1660" s="18">
        <f t="shared" si="4709"/>
        <v>29525.8</v>
      </c>
      <c r="I1660" s="18">
        <f t="shared" si="4709"/>
        <v>-7453.8</v>
      </c>
      <c r="J1660" s="18">
        <f t="shared" si="4709"/>
        <v>-7425.8</v>
      </c>
      <c r="K1660" s="18">
        <f t="shared" si="4709"/>
        <v>-7425.8</v>
      </c>
      <c r="L1660" s="18">
        <f t="shared" si="4679"/>
        <v>38111.699999999997</v>
      </c>
      <c r="M1660" s="18">
        <f t="shared" si="4680"/>
        <v>21200</v>
      </c>
      <c r="N1660" s="18">
        <f t="shared" si="4681"/>
        <v>22100</v>
      </c>
      <c r="O1660" s="18">
        <f t="shared" si="4710"/>
        <v>0</v>
      </c>
      <c r="P1660" s="18">
        <f t="shared" si="4710"/>
        <v>0</v>
      </c>
      <c r="Q1660" s="18">
        <f t="shared" si="4710"/>
        <v>0</v>
      </c>
      <c r="R1660" s="18">
        <f t="shared" si="4710"/>
        <v>0</v>
      </c>
      <c r="S1660" s="18">
        <f t="shared" si="4710"/>
        <v>0</v>
      </c>
      <c r="T1660" s="18">
        <f t="shared" si="4597"/>
        <v>38111.699999999997</v>
      </c>
      <c r="U1660" s="18">
        <f t="shared" si="4598"/>
        <v>21200</v>
      </c>
      <c r="V1660" s="18">
        <f t="shared" si="4599"/>
        <v>22100</v>
      </c>
      <c r="W1660" s="18">
        <f t="shared" si="4711"/>
        <v>12181.162</v>
      </c>
      <c r="X1660" s="18">
        <f t="shared" si="4711"/>
        <v>2195.893</v>
      </c>
      <c r="Y1660" s="18">
        <f t="shared" si="4711"/>
        <v>2195.893</v>
      </c>
      <c r="Z1660" s="18">
        <f t="shared" si="4711"/>
        <v>0</v>
      </c>
      <c r="AA1660" s="18">
        <f t="shared" si="4711"/>
        <v>10.07</v>
      </c>
      <c r="AB1660" s="18">
        <f t="shared" si="4711"/>
        <v>10.07</v>
      </c>
      <c r="AC1660" s="18">
        <f t="shared" si="4607"/>
        <v>50292.861999999994</v>
      </c>
      <c r="AD1660" s="18">
        <f t="shared" si="4608"/>
        <v>23405.963</v>
      </c>
      <c r="AE1660" s="18">
        <f t="shared" si="4609"/>
        <v>24305.963</v>
      </c>
      <c r="AF1660" s="18">
        <f t="shared" si="4711"/>
        <v>-237.15899999999999</v>
      </c>
      <c r="AG1660" s="18">
        <f t="shared" si="4711"/>
        <v>0</v>
      </c>
      <c r="AH1660" s="18">
        <f t="shared" si="4711"/>
        <v>0</v>
      </c>
      <c r="AI1660" s="18">
        <f t="shared" si="4554"/>
        <v>50055.702999999994</v>
      </c>
      <c r="AJ1660" s="18">
        <f t="shared" si="4555"/>
        <v>23405.963</v>
      </c>
      <c r="AK1660" s="18">
        <f t="shared" si="4556"/>
        <v>24305.963</v>
      </c>
      <c r="AL1660" s="18">
        <f t="shared" si="4711"/>
        <v>0</v>
      </c>
      <c r="AM1660" s="18">
        <f t="shared" si="4557"/>
        <v>50055.702999999994</v>
      </c>
      <c r="AN1660" s="18">
        <f t="shared" si="4711"/>
        <v>0</v>
      </c>
      <c r="AO1660" s="18">
        <f t="shared" si="4711"/>
        <v>0</v>
      </c>
      <c r="AP1660" s="18">
        <f t="shared" si="4711"/>
        <v>0</v>
      </c>
      <c r="AQ1660" s="18">
        <f t="shared" si="4527"/>
        <v>50055.702999999994</v>
      </c>
      <c r="AR1660" s="18">
        <f t="shared" si="4528"/>
        <v>23405.963</v>
      </c>
      <c r="AS1660" s="18">
        <f t="shared" si="4529"/>
        <v>24305.963</v>
      </c>
      <c r="AT1660" s="18">
        <f t="shared" si="4711"/>
        <v>0</v>
      </c>
      <c r="AU1660" s="18">
        <f t="shared" si="4711"/>
        <v>0</v>
      </c>
      <c r="AV1660" s="18">
        <f t="shared" si="4711"/>
        <v>0</v>
      </c>
      <c r="AW1660" s="18">
        <f t="shared" si="4530"/>
        <v>50055.702999999994</v>
      </c>
      <c r="AX1660" s="18">
        <f t="shared" si="4531"/>
        <v>23405.963</v>
      </c>
      <c r="AY1660" s="18">
        <f t="shared" si="4532"/>
        <v>24305.963</v>
      </c>
      <c r="AZ1660" s="18">
        <f t="shared" si="4711"/>
        <v>-37.715000000000003</v>
      </c>
      <c r="BA1660" s="18">
        <f t="shared" si="4711"/>
        <v>0</v>
      </c>
      <c r="BB1660" s="18">
        <f t="shared" si="4711"/>
        <v>0</v>
      </c>
      <c r="BC1660" s="18">
        <f t="shared" si="4690"/>
        <v>50017.987999999998</v>
      </c>
      <c r="BD1660" s="18">
        <f t="shared" si="4691"/>
        <v>23405.963</v>
      </c>
      <c r="BE1660" s="18">
        <f t="shared" si="4692"/>
        <v>24305.963</v>
      </c>
      <c r="BF1660" s="18">
        <f t="shared" si="4711"/>
        <v>0</v>
      </c>
      <c r="BG1660" s="18">
        <f t="shared" si="4711"/>
        <v>0</v>
      </c>
      <c r="BH1660" s="18">
        <f t="shared" si="4711"/>
        <v>0</v>
      </c>
      <c r="BI1660" s="18">
        <f t="shared" si="4684"/>
        <v>50017.987999999998</v>
      </c>
      <c r="BJ1660" s="18">
        <f t="shared" si="4685"/>
        <v>23405.963</v>
      </c>
      <c r="BK1660" s="18">
        <f t="shared" si="4686"/>
        <v>24305.963</v>
      </c>
      <c r="BL1660" s="18">
        <f t="shared" si="4711"/>
        <v>0</v>
      </c>
      <c r="BM1660" s="18">
        <f t="shared" si="4711"/>
        <v>0</v>
      </c>
      <c r="BN1660" s="18">
        <f t="shared" si="4711"/>
        <v>0</v>
      </c>
      <c r="BO1660" s="18">
        <f t="shared" si="4617"/>
        <v>50017.987999999998</v>
      </c>
      <c r="BP1660" s="18">
        <f t="shared" si="4618"/>
        <v>23405.963</v>
      </c>
      <c r="BQ1660" s="18">
        <f t="shared" si="4619"/>
        <v>24305.963</v>
      </c>
      <c r="BR1660" s="18">
        <f t="shared" si="4711"/>
        <v>0</v>
      </c>
      <c r="BS1660" s="18">
        <f t="shared" si="4711"/>
        <v>0</v>
      </c>
      <c r="BT1660" s="18">
        <f t="shared" si="4711"/>
        <v>0</v>
      </c>
      <c r="BU1660" s="18">
        <f t="shared" si="4594"/>
        <v>50017.987999999998</v>
      </c>
      <c r="BV1660" s="18">
        <f t="shared" si="4595"/>
        <v>23405.963</v>
      </c>
      <c r="BW1660" s="18">
        <f t="shared" si="4596"/>
        <v>24305.963</v>
      </c>
      <c r="BX1660" s="18">
        <f t="shared" si="4711"/>
        <v>0</v>
      </c>
      <c r="BY1660" s="18">
        <f t="shared" si="4711"/>
        <v>0</v>
      </c>
      <c r="BZ1660" s="18">
        <f t="shared" si="4711"/>
        <v>0</v>
      </c>
      <c r="CA1660" s="18">
        <f t="shared" si="4558"/>
        <v>50017.987999999998</v>
      </c>
      <c r="CB1660" s="18">
        <f t="shared" si="4559"/>
        <v>23405.963</v>
      </c>
      <c r="CC1660" s="18">
        <f t="shared" si="4560"/>
        <v>24305.963</v>
      </c>
      <c r="CD1660" s="18">
        <f t="shared" si="4711"/>
        <v>0</v>
      </c>
      <c r="CE1660" s="27"/>
      <c r="CF1660" s="33"/>
    </row>
    <row r="1661" spans="1:84" x14ac:dyDescent="0.3">
      <c r="A1661" s="19" t="s">
        <v>922</v>
      </c>
      <c r="B1661" s="39">
        <v>240</v>
      </c>
      <c r="C1661" s="41" t="s">
        <v>149</v>
      </c>
      <c r="D1661" s="41" t="s">
        <v>29</v>
      </c>
      <c r="E1661" s="14" t="s">
        <v>523</v>
      </c>
      <c r="F1661" s="23">
        <v>45565.5</v>
      </c>
      <c r="G1661" s="23">
        <v>28625.8</v>
      </c>
      <c r="H1661" s="23">
        <v>29525.8</v>
      </c>
      <c r="I1661" s="18">
        <v>-7453.8</v>
      </c>
      <c r="J1661" s="18">
        <v>-7425.8</v>
      </c>
      <c r="K1661" s="18">
        <v>-7425.8</v>
      </c>
      <c r="L1661" s="18">
        <f t="shared" si="4679"/>
        <v>38111.699999999997</v>
      </c>
      <c r="M1661" s="18">
        <f t="shared" si="4680"/>
        <v>21200</v>
      </c>
      <c r="N1661" s="18">
        <f t="shared" si="4681"/>
        <v>22100</v>
      </c>
      <c r="O1661" s="18"/>
      <c r="P1661" s="18"/>
      <c r="Q1661" s="18"/>
      <c r="R1661" s="18"/>
      <c r="S1661" s="18"/>
      <c r="T1661" s="18">
        <f t="shared" si="4597"/>
        <v>38111.699999999997</v>
      </c>
      <c r="U1661" s="18">
        <f t="shared" si="4598"/>
        <v>21200</v>
      </c>
      <c r="V1661" s="18">
        <f t="shared" si="4599"/>
        <v>22100</v>
      </c>
      <c r="W1661" s="18">
        <v>12181.162</v>
      </c>
      <c r="X1661" s="18">
        <v>2195.893</v>
      </c>
      <c r="Y1661" s="18">
        <v>2195.893</v>
      </c>
      <c r="Z1661" s="18"/>
      <c r="AA1661" s="18">
        <v>10.07</v>
      </c>
      <c r="AB1661" s="18">
        <v>10.07</v>
      </c>
      <c r="AC1661" s="18">
        <f t="shared" si="4607"/>
        <v>50292.861999999994</v>
      </c>
      <c r="AD1661" s="18">
        <f t="shared" si="4608"/>
        <v>23405.963</v>
      </c>
      <c r="AE1661" s="18">
        <f t="shared" si="4609"/>
        <v>24305.963</v>
      </c>
      <c r="AF1661" s="18">
        <v>-237.15899999999999</v>
      </c>
      <c r="AG1661" s="18"/>
      <c r="AH1661" s="18"/>
      <c r="AI1661" s="18">
        <f t="shared" si="4554"/>
        <v>50055.702999999994</v>
      </c>
      <c r="AJ1661" s="18">
        <f t="shared" si="4555"/>
        <v>23405.963</v>
      </c>
      <c r="AK1661" s="18">
        <f t="shared" si="4556"/>
        <v>24305.963</v>
      </c>
      <c r="AL1661" s="18"/>
      <c r="AM1661" s="18">
        <f t="shared" si="4557"/>
        <v>50055.702999999994</v>
      </c>
      <c r="AN1661" s="18"/>
      <c r="AO1661" s="18"/>
      <c r="AP1661" s="18"/>
      <c r="AQ1661" s="18">
        <f t="shared" si="4527"/>
        <v>50055.702999999994</v>
      </c>
      <c r="AR1661" s="18">
        <f t="shared" si="4528"/>
        <v>23405.963</v>
      </c>
      <c r="AS1661" s="18">
        <f t="shared" si="4529"/>
        <v>24305.963</v>
      </c>
      <c r="AT1661" s="18"/>
      <c r="AU1661" s="18"/>
      <c r="AV1661" s="18"/>
      <c r="AW1661" s="18">
        <f t="shared" si="4530"/>
        <v>50055.702999999994</v>
      </c>
      <c r="AX1661" s="18">
        <f t="shared" si="4531"/>
        <v>23405.963</v>
      </c>
      <c r="AY1661" s="18">
        <f t="shared" si="4532"/>
        <v>24305.963</v>
      </c>
      <c r="AZ1661" s="18">
        <v>-37.715000000000003</v>
      </c>
      <c r="BA1661" s="18"/>
      <c r="BB1661" s="18"/>
      <c r="BC1661" s="18">
        <f t="shared" si="4690"/>
        <v>50017.987999999998</v>
      </c>
      <c r="BD1661" s="18">
        <f t="shared" si="4691"/>
        <v>23405.963</v>
      </c>
      <c r="BE1661" s="18">
        <f t="shared" si="4692"/>
        <v>24305.963</v>
      </c>
      <c r="BF1661" s="18"/>
      <c r="BG1661" s="18"/>
      <c r="BH1661" s="18"/>
      <c r="BI1661" s="18">
        <f t="shared" si="4684"/>
        <v>50017.987999999998</v>
      </c>
      <c r="BJ1661" s="18">
        <f t="shared" si="4685"/>
        <v>23405.963</v>
      </c>
      <c r="BK1661" s="18">
        <f t="shared" si="4686"/>
        <v>24305.963</v>
      </c>
      <c r="BL1661" s="18"/>
      <c r="BM1661" s="18"/>
      <c r="BN1661" s="18"/>
      <c r="BO1661" s="18">
        <f t="shared" si="4617"/>
        <v>50017.987999999998</v>
      </c>
      <c r="BP1661" s="18">
        <f t="shared" si="4618"/>
        <v>23405.963</v>
      </c>
      <c r="BQ1661" s="18">
        <f t="shared" si="4619"/>
        <v>24305.963</v>
      </c>
      <c r="BR1661" s="18"/>
      <c r="BS1661" s="18"/>
      <c r="BT1661" s="18"/>
      <c r="BU1661" s="18">
        <f t="shared" si="4594"/>
        <v>50017.987999999998</v>
      </c>
      <c r="BV1661" s="18">
        <f t="shared" si="4595"/>
        <v>23405.963</v>
      </c>
      <c r="BW1661" s="18">
        <f t="shared" si="4596"/>
        <v>24305.963</v>
      </c>
      <c r="BX1661" s="18"/>
      <c r="BY1661" s="18"/>
      <c r="BZ1661" s="18"/>
      <c r="CA1661" s="18">
        <f t="shared" si="4558"/>
        <v>50017.987999999998</v>
      </c>
      <c r="CB1661" s="18">
        <f t="shared" si="4559"/>
        <v>23405.963</v>
      </c>
      <c r="CC1661" s="18">
        <f t="shared" si="4560"/>
        <v>24305.963</v>
      </c>
      <c r="CD1661" s="18"/>
      <c r="CE1661" s="27"/>
      <c r="CF1661" s="33">
        <v>129</v>
      </c>
    </row>
    <row r="1662" spans="1:84" x14ac:dyDescent="0.3">
      <c r="A1662" s="19" t="s">
        <v>922</v>
      </c>
      <c r="B1662" s="39">
        <v>800</v>
      </c>
      <c r="C1662" s="41"/>
      <c r="D1662" s="41"/>
      <c r="E1662" s="14" t="s">
        <v>556</v>
      </c>
      <c r="F1662" s="18">
        <f t="shared" ref="F1662:K1663" si="4712">F1663</f>
        <v>28</v>
      </c>
      <c r="G1662" s="18">
        <f t="shared" si="4712"/>
        <v>28</v>
      </c>
      <c r="H1662" s="18">
        <f t="shared" si="4712"/>
        <v>28</v>
      </c>
      <c r="I1662" s="18">
        <f t="shared" si="4712"/>
        <v>0</v>
      </c>
      <c r="J1662" s="18">
        <f t="shared" si="4712"/>
        <v>0</v>
      </c>
      <c r="K1662" s="18">
        <f t="shared" si="4712"/>
        <v>0</v>
      </c>
      <c r="L1662" s="18">
        <f t="shared" si="4679"/>
        <v>28</v>
      </c>
      <c r="M1662" s="18">
        <f t="shared" si="4680"/>
        <v>28</v>
      </c>
      <c r="N1662" s="18">
        <f t="shared" si="4681"/>
        <v>28</v>
      </c>
      <c r="O1662" s="18">
        <f t="shared" ref="O1662:S1663" si="4713">O1663</f>
        <v>0</v>
      </c>
      <c r="P1662" s="18">
        <f t="shared" si="4713"/>
        <v>0</v>
      </c>
      <c r="Q1662" s="18">
        <f t="shared" si="4713"/>
        <v>0</v>
      </c>
      <c r="R1662" s="18">
        <f t="shared" si="4713"/>
        <v>0</v>
      </c>
      <c r="S1662" s="18">
        <f t="shared" si="4713"/>
        <v>0</v>
      </c>
      <c r="T1662" s="18">
        <f t="shared" si="4597"/>
        <v>28</v>
      </c>
      <c r="U1662" s="18">
        <f t="shared" si="4598"/>
        <v>28</v>
      </c>
      <c r="V1662" s="18">
        <f t="shared" si="4599"/>
        <v>28</v>
      </c>
      <c r="W1662" s="18">
        <f t="shared" ref="W1662:CD1663" si="4714">W1663</f>
        <v>0</v>
      </c>
      <c r="X1662" s="18">
        <f t="shared" si="4714"/>
        <v>0</v>
      </c>
      <c r="Y1662" s="18">
        <f t="shared" si="4714"/>
        <v>0</v>
      </c>
      <c r="Z1662" s="18">
        <f t="shared" si="4714"/>
        <v>0</v>
      </c>
      <c r="AA1662" s="18">
        <f t="shared" si="4714"/>
        <v>0</v>
      </c>
      <c r="AB1662" s="18">
        <f t="shared" si="4714"/>
        <v>0</v>
      </c>
      <c r="AC1662" s="18">
        <f t="shared" si="4607"/>
        <v>28</v>
      </c>
      <c r="AD1662" s="18">
        <f t="shared" si="4608"/>
        <v>28</v>
      </c>
      <c r="AE1662" s="18">
        <f t="shared" si="4609"/>
        <v>28</v>
      </c>
      <c r="AF1662" s="18">
        <f t="shared" si="4714"/>
        <v>0</v>
      </c>
      <c r="AG1662" s="18">
        <f t="shared" si="4714"/>
        <v>0</v>
      </c>
      <c r="AH1662" s="18">
        <f t="shared" si="4714"/>
        <v>0</v>
      </c>
      <c r="AI1662" s="18">
        <f t="shared" si="4554"/>
        <v>28</v>
      </c>
      <c r="AJ1662" s="18">
        <f t="shared" si="4555"/>
        <v>28</v>
      </c>
      <c r="AK1662" s="18">
        <f t="shared" si="4556"/>
        <v>28</v>
      </c>
      <c r="AL1662" s="18">
        <f t="shared" si="4714"/>
        <v>0</v>
      </c>
      <c r="AM1662" s="18">
        <f t="shared" si="4557"/>
        <v>28</v>
      </c>
      <c r="AN1662" s="18">
        <f t="shared" si="4714"/>
        <v>0</v>
      </c>
      <c r="AO1662" s="18">
        <f t="shared" si="4714"/>
        <v>0</v>
      </c>
      <c r="AP1662" s="18">
        <f t="shared" si="4714"/>
        <v>0</v>
      </c>
      <c r="AQ1662" s="18">
        <f t="shared" si="4527"/>
        <v>28</v>
      </c>
      <c r="AR1662" s="18">
        <f t="shared" si="4528"/>
        <v>28</v>
      </c>
      <c r="AS1662" s="18">
        <f t="shared" si="4529"/>
        <v>28</v>
      </c>
      <c r="AT1662" s="18">
        <f t="shared" si="4714"/>
        <v>0</v>
      </c>
      <c r="AU1662" s="18">
        <f t="shared" si="4714"/>
        <v>0</v>
      </c>
      <c r="AV1662" s="18">
        <f t="shared" si="4714"/>
        <v>0</v>
      </c>
      <c r="AW1662" s="18">
        <f t="shared" si="4530"/>
        <v>28</v>
      </c>
      <c r="AX1662" s="18">
        <f t="shared" si="4531"/>
        <v>28</v>
      </c>
      <c r="AY1662" s="18">
        <f t="shared" si="4532"/>
        <v>28</v>
      </c>
      <c r="AZ1662" s="18">
        <f t="shared" si="4714"/>
        <v>0</v>
      </c>
      <c r="BA1662" s="18">
        <f t="shared" si="4714"/>
        <v>0</v>
      </c>
      <c r="BB1662" s="18">
        <f t="shared" si="4714"/>
        <v>0</v>
      </c>
      <c r="BC1662" s="18">
        <f t="shared" si="4690"/>
        <v>28</v>
      </c>
      <c r="BD1662" s="18">
        <f t="shared" si="4691"/>
        <v>28</v>
      </c>
      <c r="BE1662" s="18">
        <f t="shared" si="4692"/>
        <v>28</v>
      </c>
      <c r="BF1662" s="18">
        <f t="shared" si="4714"/>
        <v>0</v>
      </c>
      <c r="BG1662" s="18">
        <f t="shared" si="4714"/>
        <v>0</v>
      </c>
      <c r="BH1662" s="18">
        <f t="shared" si="4714"/>
        <v>0</v>
      </c>
      <c r="BI1662" s="18">
        <f t="shared" si="4684"/>
        <v>28</v>
      </c>
      <c r="BJ1662" s="18">
        <f t="shared" si="4685"/>
        <v>28</v>
      </c>
      <c r="BK1662" s="18">
        <f t="shared" si="4686"/>
        <v>28</v>
      </c>
      <c r="BL1662" s="18">
        <f t="shared" si="4714"/>
        <v>0</v>
      </c>
      <c r="BM1662" s="18">
        <f t="shared" si="4714"/>
        <v>0</v>
      </c>
      <c r="BN1662" s="18">
        <f t="shared" si="4714"/>
        <v>0</v>
      </c>
      <c r="BO1662" s="18">
        <f t="shared" si="4617"/>
        <v>28</v>
      </c>
      <c r="BP1662" s="18">
        <f t="shared" si="4618"/>
        <v>28</v>
      </c>
      <c r="BQ1662" s="18">
        <f t="shared" si="4619"/>
        <v>28</v>
      </c>
      <c r="BR1662" s="18">
        <f t="shared" si="4714"/>
        <v>0</v>
      </c>
      <c r="BS1662" s="18">
        <f t="shared" si="4714"/>
        <v>0</v>
      </c>
      <c r="BT1662" s="18">
        <f t="shared" si="4714"/>
        <v>0</v>
      </c>
      <c r="BU1662" s="18">
        <f t="shared" si="4594"/>
        <v>28</v>
      </c>
      <c r="BV1662" s="18">
        <f t="shared" si="4595"/>
        <v>28</v>
      </c>
      <c r="BW1662" s="18">
        <f t="shared" si="4596"/>
        <v>28</v>
      </c>
      <c r="BX1662" s="18">
        <f t="shared" si="4714"/>
        <v>0</v>
      </c>
      <c r="BY1662" s="18">
        <f t="shared" si="4714"/>
        <v>0</v>
      </c>
      <c r="BZ1662" s="18">
        <f t="shared" si="4714"/>
        <v>0</v>
      </c>
      <c r="CA1662" s="18">
        <f t="shared" si="4558"/>
        <v>28</v>
      </c>
      <c r="CB1662" s="18">
        <f t="shared" si="4559"/>
        <v>28</v>
      </c>
      <c r="CC1662" s="18">
        <f t="shared" si="4560"/>
        <v>28</v>
      </c>
      <c r="CD1662" s="18">
        <f t="shared" si="4714"/>
        <v>0</v>
      </c>
      <c r="CE1662" s="27"/>
      <c r="CF1662" s="33"/>
    </row>
    <row r="1663" spans="1:84" x14ac:dyDescent="0.3">
      <c r="A1663" s="19" t="s">
        <v>922</v>
      </c>
      <c r="B1663" s="39">
        <v>850</v>
      </c>
      <c r="C1663" s="41"/>
      <c r="D1663" s="41"/>
      <c r="E1663" s="14" t="s">
        <v>573</v>
      </c>
      <c r="F1663" s="18">
        <f t="shared" si="4712"/>
        <v>28</v>
      </c>
      <c r="G1663" s="18">
        <f t="shared" si="4712"/>
        <v>28</v>
      </c>
      <c r="H1663" s="18">
        <f t="shared" si="4712"/>
        <v>28</v>
      </c>
      <c r="I1663" s="18">
        <f t="shared" si="4712"/>
        <v>0</v>
      </c>
      <c r="J1663" s="18">
        <f t="shared" si="4712"/>
        <v>0</v>
      </c>
      <c r="K1663" s="18">
        <f t="shared" si="4712"/>
        <v>0</v>
      </c>
      <c r="L1663" s="18">
        <f t="shared" si="4679"/>
        <v>28</v>
      </c>
      <c r="M1663" s="18">
        <f t="shared" si="4680"/>
        <v>28</v>
      </c>
      <c r="N1663" s="18">
        <f t="shared" si="4681"/>
        <v>28</v>
      </c>
      <c r="O1663" s="18">
        <f t="shared" si="4713"/>
        <v>0</v>
      </c>
      <c r="P1663" s="18">
        <f t="shared" si="4713"/>
        <v>0</v>
      </c>
      <c r="Q1663" s="18">
        <f t="shared" si="4713"/>
        <v>0</v>
      </c>
      <c r="R1663" s="18">
        <f t="shared" si="4713"/>
        <v>0</v>
      </c>
      <c r="S1663" s="18">
        <f t="shared" si="4713"/>
        <v>0</v>
      </c>
      <c r="T1663" s="18">
        <f t="shared" si="4597"/>
        <v>28</v>
      </c>
      <c r="U1663" s="18">
        <f t="shared" si="4598"/>
        <v>28</v>
      </c>
      <c r="V1663" s="18">
        <f t="shared" si="4599"/>
        <v>28</v>
      </c>
      <c r="W1663" s="18">
        <f t="shared" si="4714"/>
        <v>0</v>
      </c>
      <c r="X1663" s="18">
        <f t="shared" si="4714"/>
        <v>0</v>
      </c>
      <c r="Y1663" s="18">
        <f t="shared" si="4714"/>
        <v>0</v>
      </c>
      <c r="Z1663" s="18">
        <f t="shared" si="4714"/>
        <v>0</v>
      </c>
      <c r="AA1663" s="18">
        <f t="shared" si="4714"/>
        <v>0</v>
      </c>
      <c r="AB1663" s="18">
        <f t="shared" si="4714"/>
        <v>0</v>
      </c>
      <c r="AC1663" s="18">
        <f t="shared" si="4607"/>
        <v>28</v>
      </c>
      <c r="AD1663" s="18">
        <f t="shared" si="4608"/>
        <v>28</v>
      </c>
      <c r="AE1663" s="18">
        <f t="shared" si="4609"/>
        <v>28</v>
      </c>
      <c r="AF1663" s="18">
        <f t="shared" si="4714"/>
        <v>0</v>
      </c>
      <c r="AG1663" s="18">
        <f t="shared" si="4714"/>
        <v>0</v>
      </c>
      <c r="AH1663" s="18">
        <f t="shared" si="4714"/>
        <v>0</v>
      </c>
      <c r="AI1663" s="18">
        <f t="shared" si="4554"/>
        <v>28</v>
      </c>
      <c r="AJ1663" s="18">
        <f t="shared" si="4555"/>
        <v>28</v>
      </c>
      <c r="AK1663" s="18">
        <f t="shared" si="4556"/>
        <v>28</v>
      </c>
      <c r="AL1663" s="18">
        <f t="shared" si="4714"/>
        <v>0</v>
      </c>
      <c r="AM1663" s="18">
        <f t="shared" si="4557"/>
        <v>28</v>
      </c>
      <c r="AN1663" s="18">
        <f t="shared" si="4714"/>
        <v>0</v>
      </c>
      <c r="AO1663" s="18">
        <f t="shared" si="4714"/>
        <v>0</v>
      </c>
      <c r="AP1663" s="18">
        <f t="shared" si="4714"/>
        <v>0</v>
      </c>
      <c r="AQ1663" s="18">
        <f t="shared" si="4527"/>
        <v>28</v>
      </c>
      <c r="AR1663" s="18">
        <f t="shared" si="4528"/>
        <v>28</v>
      </c>
      <c r="AS1663" s="18">
        <f t="shared" si="4529"/>
        <v>28</v>
      </c>
      <c r="AT1663" s="18">
        <f t="shared" si="4714"/>
        <v>0</v>
      </c>
      <c r="AU1663" s="18">
        <f t="shared" si="4714"/>
        <v>0</v>
      </c>
      <c r="AV1663" s="18">
        <f t="shared" si="4714"/>
        <v>0</v>
      </c>
      <c r="AW1663" s="18">
        <f t="shared" si="4530"/>
        <v>28</v>
      </c>
      <c r="AX1663" s="18">
        <f t="shared" si="4531"/>
        <v>28</v>
      </c>
      <c r="AY1663" s="18">
        <f t="shared" si="4532"/>
        <v>28</v>
      </c>
      <c r="AZ1663" s="18">
        <f t="shared" si="4714"/>
        <v>0</v>
      </c>
      <c r="BA1663" s="18">
        <f t="shared" si="4714"/>
        <v>0</v>
      </c>
      <c r="BB1663" s="18">
        <f t="shared" si="4714"/>
        <v>0</v>
      </c>
      <c r="BC1663" s="18">
        <f t="shared" si="4690"/>
        <v>28</v>
      </c>
      <c r="BD1663" s="18">
        <f t="shared" si="4691"/>
        <v>28</v>
      </c>
      <c r="BE1663" s="18">
        <f t="shared" si="4692"/>
        <v>28</v>
      </c>
      <c r="BF1663" s="18">
        <f t="shared" si="4714"/>
        <v>0</v>
      </c>
      <c r="BG1663" s="18">
        <f t="shared" si="4714"/>
        <v>0</v>
      </c>
      <c r="BH1663" s="18">
        <f t="shared" si="4714"/>
        <v>0</v>
      </c>
      <c r="BI1663" s="18">
        <f t="shared" si="4684"/>
        <v>28</v>
      </c>
      <c r="BJ1663" s="18">
        <f t="shared" si="4685"/>
        <v>28</v>
      </c>
      <c r="BK1663" s="18">
        <f t="shared" si="4686"/>
        <v>28</v>
      </c>
      <c r="BL1663" s="18">
        <f t="shared" si="4714"/>
        <v>0</v>
      </c>
      <c r="BM1663" s="18">
        <f t="shared" si="4714"/>
        <v>0</v>
      </c>
      <c r="BN1663" s="18">
        <f t="shared" si="4714"/>
        <v>0</v>
      </c>
      <c r="BO1663" s="18">
        <f t="shared" si="4617"/>
        <v>28</v>
      </c>
      <c r="BP1663" s="18">
        <f t="shared" si="4618"/>
        <v>28</v>
      </c>
      <c r="BQ1663" s="18">
        <f t="shared" si="4619"/>
        <v>28</v>
      </c>
      <c r="BR1663" s="18">
        <f t="shared" si="4714"/>
        <v>0</v>
      </c>
      <c r="BS1663" s="18">
        <f t="shared" si="4714"/>
        <v>0</v>
      </c>
      <c r="BT1663" s="18">
        <f t="shared" si="4714"/>
        <v>0</v>
      </c>
      <c r="BU1663" s="18">
        <f t="shared" si="4594"/>
        <v>28</v>
      </c>
      <c r="BV1663" s="18">
        <f t="shared" si="4595"/>
        <v>28</v>
      </c>
      <c r="BW1663" s="18">
        <f t="shared" si="4596"/>
        <v>28</v>
      </c>
      <c r="BX1663" s="18">
        <f t="shared" si="4714"/>
        <v>0</v>
      </c>
      <c r="BY1663" s="18">
        <f t="shared" si="4714"/>
        <v>0</v>
      </c>
      <c r="BZ1663" s="18">
        <f t="shared" si="4714"/>
        <v>0</v>
      </c>
      <c r="CA1663" s="18">
        <f t="shared" si="4558"/>
        <v>28</v>
      </c>
      <c r="CB1663" s="18">
        <f t="shared" si="4559"/>
        <v>28</v>
      </c>
      <c r="CC1663" s="18">
        <f t="shared" si="4560"/>
        <v>28</v>
      </c>
      <c r="CD1663" s="18">
        <f t="shared" si="4714"/>
        <v>0</v>
      </c>
      <c r="CE1663" s="27"/>
      <c r="CF1663" s="33"/>
    </row>
    <row r="1664" spans="1:84" x14ac:dyDescent="0.3">
      <c r="A1664" s="19" t="s">
        <v>922</v>
      </c>
      <c r="B1664" s="39">
        <v>850</v>
      </c>
      <c r="C1664" s="41" t="s">
        <v>149</v>
      </c>
      <c r="D1664" s="41" t="s">
        <v>29</v>
      </c>
      <c r="E1664" s="14" t="s">
        <v>523</v>
      </c>
      <c r="F1664" s="23">
        <v>28</v>
      </c>
      <c r="G1664" s="23">
        <v>28</v>
      </c>
      <c r="H1664" s="23">
        <v>28</v>
      </c>
      <c r="I1664" s="18"/>
      <c r="J1664" s="18"/>
      <c r="K1664" s="18"/>
      <c r="L1664" s="18">
        <f t="shared" si="4679"/>
        <v>28</v>
      </c>
      <c r="M1664" s="18">
        <f t="shared" si="4680"/>
        <v>28</v>
      </c>
      <c r="N1664" s="18">
        <f t="shared" si="4681"/>
        <v>28</v>
      </c>
      <c r="O1664" s="18"/>
      <c r="P1664" s="18"/>
      <c r="Q1664" s="18"/>
      <c r="R1664" s="18"/>
      <c r="S1664" s="18"/>
      <c r="T1664" s="18">
        <f t="shared" si="4597"/>
        <v>28</v>
      </c>
      <c r="U1664" s="18">
        <f t="shared" si="4598"/>
        <v>28</v>
      </c>
      <c r="V1664" s="18">
        <f t="shared" si="4599"/>
        <v>28</v>
      </c>
      <c r="W1664" s="18"/>
      <c r="X1664" s="18"/>
      <c r="Y1664" s="18"/>
      <c r="Z1664" s="18"/>
      <c r="AA1664" s="18"/>
      <c r="AB1664" s="18"/>
      <c r="AC1664" s="18">
        <f t="shared" si="4607"/>
        <v>28</v>
      </c>
      <c r="AD1664" s="18">
        <f t="shared" si="4608"/>
        <v>28</v>
      </c>
      <c r="AE1664" s="18">
        <f t="shared" si="4609"/>
        <v>28</v>
      </c>
      <c r="AF1664" s="18"/>
      <c r="AG1664" s="18"/>
      <c r="AH1664" s="18"/>
      <c r="AI1664" s="18">
        <f t="shared" si="4554"/>
        <v>28</v>
      </c>
      <c r="AJ1664" s="18">
        <f t="shared" si="4555"/>
        <v>28</v>
      </c>
      <c r="AK1664" s="18">
        <f t="shared" si="4556"/>
        <v>28</v>
      </c>
      <c r="AL1664" s="18"/>
      <c r="AM1664" s="18">
        <f t="shared" si="4557"/>
        <v>28</v>
      </c>
      <c r="AN1664" s="18"/>
      <c r="AO1664" s="18"/>
      <c r="AP1664" s="18"/>
      <c r="AQ1664" s="18">
        <f t="shared" si="4527"/>
        <v>28</v>
      </c>
      <c r="AR1664" s="18">
        <f t="shared" si="4528"/>
        <v>28</v>
      </c>
      <c r="AS1664" s="18">
        <f t="shared" si="4529"/>
        <v>28</v>
      </c>
      <c r="AT1664" s="18"/>
      <c r="AU1664" s="18"/>
      <c r="AV1664" s="18"/>
      <c r="AW1664" s="18">
        <f t="shared" si="4530"/>
        <v>28</v>
      </c>
      <c r="AX1664" s="18">
        <f t="shared" si="4531"/>
        <v>28</v>
      </c>
      <c r="AY1664" s="18">
        <f t="shared" si="4532"/>
        <v>28</v>
      </c>
      <c r="AZ1664" s="18"/>
      <c r="BA1664" s="18"/>
      <c r="BB1664" s="18"/>
      <c r="BC1664" s="18">
        <f t="shared" si="4690"/>
        <v>28</v>
      </c>
      <c r="BD1664" s="18">
        <f t="shared" si="4691"/>
        <v>28</v>
      </c>
      <c r="BE1664" s="18">
        <f t="shared" si="4692"/>
        <v>28</v>
      </c>
      <c r="BF1664" s="18"/>
      <c r="BG1664" s="18"/>
      <c r="BH1664" s="18"/>
      <c r="BI1664" s="18">
        <f t="shared" si="4684"/>
        <v>28</v>
      </c>
      <c r="BJ1664" s="18">
        <f t="shared" si="4685"/>
        <v>28</v>
      </c>
      <c r="BK1664" s="18">
        <f t="shared" si="4686"/>
        <v>28</v>
      </c>
      <c r="BL1664" s="18"/>
      <c r="BM1664" s="18"/>
      <c r="BN1664" s="18"/>
      <c r="BO1664" s="18">
        <f t="shared" si="4617"/>
        <v>28</v>
      </c>
      <c r="BP1664" s="18">
        <f t="shared" si="4618"/>
        <v>28</v>
      </c>
      <c r="BQ1664" s="18">
        <f t="shared" si="4619"/>
        <v>28</v>
      </c>
      <c r="BR1664" s="18"/>
      <c r="BS1664" s="18"/>
      <c r="BT1664" s="18"/>
      <c r="BU1664" s="18">
        <f t="shared" si="4594"/>
        <v>28</v>
      </c>
      <c r="BV1664" s="18">
        <f t="shared" si="4595"/>
        <v>28</v>
      </c>
      <c r="BW1664" s="18">
        <f t="shared" si="4596"/>
        <v>28</v>
      </c>
      <c r="BX1664" s="18"/>
      <c r="BY1664" s="18"/>
      <c r="BZ1664" s="18"/>
      <c r="CA1664" s="18">
        <f t="shared" si="4558"/>
        <v>28</v>
      </c>
      <c r="CB1664" s="18">
        <f t="shared" si="4559"/>
        <v>28</v>
      </c>
      <c r="CC1664" s="18">
        <f t="shared" si="4560"/>
        <v>28</v>
      </c>
      <c r="CD1664" s="18"/>
      <c r="CE1664" s="27"/>
      <c r="CF1664" s="33"/>
    </row>
    <row r="1665" spans="1:119" s="9" customFormat="1" ht="31.2" x14ac:dyDescent="0.3">
      <c r="A1665" s="8" t="s">
        <v>277</v>
      </c>
      <c r="B1665" s="13"/>
      <c r="C1665" s="8"/>
      <c r="D1665" s="8"/>
      <c r="E1665" s="38" t="s">
        <v>1056</v>
      </c>
      <c r="F1665" s="12">
        <f t="shared" ref="F1665:K1665" si="4715">F1666+F1760</f>
        <v>1257527.7999999998</v>
      </c>
      <c r="G1665" s="12">
        <f t="shared" si="4715"/>
        <v>2323064.2000000002</v>
      </c>
      <c r="H1665" s="12">
        <f t="shared" si="4715"/>
        <v>797738.69999999984</v>
      </c>
      <c r="I1665" s="12">
        <f t="shared" si="4715"/>
        <v>18394.415000000001</v>
      </c>
      <c r="J1665" s="12">
        <f t="shared" si="4715"/>
        <v>-4577.3</v>
      </c>
      <c r="K1665" s="12">
        <f t="shared" si="4715"/>
        <v>-40352.199999999997</v>
      </c>
      <c r="L1665" s="12">
        <f t="shared" si="4679"/>
        <v>1275922.2149999999</v>
      </c>
      <c r="M1665" s="12">
        <f t="shared" si="4680"/>
        <v>2318486.9000000004</v>
      </c>
      <c r="N1665" s="12">
        <f t="shared" si="4681"/>
        <v>757386.49999999988</v>
      </c>
      <c r="O1665" s="12">
        <f>O1666+O1760</f>
        <v>132867.277</v>
      </c>
      <c r="P1665" s="12">
        <f>P1666+P1760</f>
        <v>18294.343000000001</v>
      </c>
      <c r="Q1665" s="12">
        <f>Q1666+Q1760</f>
        <v>-35766</v>
      </c>
      <c r="R1665" s="12">
        <f>R1666+R1760</f>
        <v>0</v>
      </c>
      <c r="S1665" s="12">
        <f>S1666+S1760</f>
        <v>0</v>
      </c>
      <c r="T1665" s="12">
        <f t="shared" si="4597"/>
        <v>1408789.4919999999</v>
      </c>
      <c r="U1665" s="12">
        <f t="shared" si="4598"/>
        <v>2336781.2430000002</v>
      </c>
      <c r="V1665" s="12">
        <f t="shared" si="4599"/>
        <v>721620.49999999988</v>
      </c>
      <c r="W1665" s="12">
        <f t="shared" ref="W1665:AB1665" si="4716">W1666+W1760</f>
        <v>-228498.19100000002</v>
      </c>
      <c r="X1665" s="12">
        <f t="shared" si="4716"/>
        <v>-102418.84299999999</v>
      </c>
      <c r="Y1665" s="12">
        <f t="shared" si="4716"/>
        <v>0</v>
      </c>
      <c r="Z1665" s="12">
        <f t="shared" si="4716"/>
        <v>822.52700000000004</v>
      </c>
      <c r="AA1665" s="12">
        <f t="shared" si="4716"/>
        <v>1537.377</v>
      </c>
      <c r="AB1665" s="12">
        <f t="shared" si="4716"/>
        <v>0</v>
      </c>
      <c r="AC1665" s="12">
        <f t="shared" si="4607"/>
        <v>1181113.8279999997</v>
      </c>
      <c r="AD1665" s="12">
        <f t="shared" si="4608"/>
        <v>2235899.7770000002</v>
      </c>
      <c r="AE1665" s="12">
        <f t="shared" si="4609"/>
        <v>721620.49999999988</v>
      </c>
      <c r="AF1665" s="12">
        <f>AF1666+AF1760</f>
        <v>52079.96699999999</v>
      </c>
      <c r="AG1665" s="12">
        <f>AG1666+AG1760</f>
        <v>-61002.19999999999</v>
      </c>
      <c r="AH1665" s="12">
        <f>AH1666+AH1760</f>
        <v>103151.2</v>
      </c>
      <c r="AI1665" s="12">
        <f t="shared" si="4554"/>
        <v>1233193.7949999997</v>
      </c>
      <c r="AJ1665" s="12">
        <f t="shared" si="4555"/>
        <v>2174897.577</v>
      </c>
      <c r="AK1665" s="12">
        <f t="shared" si="4556"/>
        <v>824771.69999999984</v>
      </c>
      <c r="AL1665" s="12">
        <f>AL1666+AL1760</f>
        <v>0</v>
      </c>
      <c r="AM1665" s="12">
        <f t="shared" si="4557"/>
        <v>1233193.7949999997</v>
      </c>
      <c r="AN1665" s="12">
        <f>AN1666+AN1760</f>
        <v>-7594.9050000000007</v>
      </c>
      <c r="AO1665" s="12">
        <f>AO1666+AO1760</f>
        <v>0</v>
      </c>
      <c r="AP1665" s="12">
        <f>AP1666+AP1760</f>
        <v>0</v>
      </c>
      <c r="AQ1665" s="12">
        <f t="shared" si="4527"/>
        <v>1225598.8899999997</v>
      </c>
      <c r="AR1665" s="12">
        <f t="shared" si="4528"/>
        <v>2174897.577</v>
      </c>
      <c r="AS1665" s="12">
        <f t="shared" si="4529"/>
        <v>824771.69999999984</v>
      </c>
      <c r="AT1665" s="12">
        <f>AT1666+AT1760</f>
        <v>0</v>
      </c>
      <c r="AU1665" s="12">
        <f>AU1666+AU1760</f>
        <v>0</v>
      </c>
      <c r="AV1665" s="12">
        <f>AV1666+AV1760</f>
        <v>0</v>
      </c>
      <c r="AW1665" s="12">
        <f t="shared" si="4530"/>
        <v>1225598.8899999997</v>
      </c>
      <c r="AX1665" s="12">
        <f t="shared" si="4531"/>
        <v>2174897.577</v>
      </c>
      <c r="AY1665" s="12">
        <f t="shared" si="4532"/>
        <v>824771.69999999984</v>
      </c>
      <c r="AZ1665" s="12">
        <f>AZ1666+AZ1760</f>
        <v>-80982.5</v>
      </c>
      <c r="BA1665" s="12">
        <f>BA1666+BA1760</f>
        <v>78448.325000000012</v>
      </c>
      <c r="BB1665" s="12">
        <f>BB1666+BB1760</f>
        <v>0</v>
      </c>
      <c r="BC1665" s="12">
        <f t="shared" si="4690"/>
        <v>1144616.3899999997</v>
      </c>
      <c r="BD1665" s="12">
        <f t="shared" si="4691"/>
        <v>2253345.9020000002</v>
      </c>
      <c r="BE1665" s="12">
        <f t="shared" si="4692"/>
        <v>824771.69999999984</v>
      </c>
      <c r="BF1665" s="12">
        <f t="shared" ref="BF1665:BH1665" si="4717">BF1666+BF1760</f>
        <v>-7074.652</v>
      </c>
      <c r="BG1665" s="12">
        <f t="shared" si="4717"/>
        <v>0</v>
      </c>
      <c r="BH1665" s="12">
        <f t="shared" si="4717"/>
        <v>0</v>
      </c>
      <c r="BI1665" s="18">
        <f t="shared" si="4684"/>
        <v>1137541.7379999997</v>
      </c>
      <c r="BJ1665" s="18">
        <f t="shared" si="4685"/>
        <v>2253345.9020000002</v>
      </c>
      <c r="BK1665" s="18">
        <f t="shared" si="4686"/>
        <v>824771.69999999984</v>
      </c>
      <c r="BL1665" s="12">
        <f>BL1666+BL1760</f>
        <v>-98315.325000000012</v>
      </c>
      <c r="BM1665" s="12">
        <f>BM1666+BM1760</f>
        <v>101737.50399999999</v>
      </c>
      <c r="BN1665" s="12">
        <f>BN1666+BN1760</f>
        <v>32469.522000000001</v>
      </c>
      <c r="BO1665" s="12">
        <f t="shared" si="4617"/>
        <v>1039226.4129999997</v>
      </c>
      <c r="BP1665" s="12">
        <f t="shared" si="4618"/>
        <v>2355083.4060000004</v>
      </c>
      <c r="BQ1665" s="12">
        <f t="shared" si="4619"/>
        <v>857241.22199999983</v>
      </c>
      <c r="BR1665" s="12">
        <f>BR1666+BR1760</f>
        <v>-598.98900000000003</v>
      </c>
      <c r="BS1665" s="12">
        <f>BS1666+BS1760</f>
        <v>0</v>
      </c>
      <c r="BT1665" s="12">
        <f>BT1666+BT1760</f>
        <v>0</v>
      </c>
      <c r="BU1665" s="12">
        <f t="shared" si="4594"/>
        <v>1038627.4239999998</v>
      </c>
      <c r="BV1665" s="12">
        <f t="shared" si="4595"/>
        <v>2355083.4060000004</v>
      </c>
      <c r="BW1665" s="12">
        <f t="shared" si="4596"/>
        <v>857241.22199999983</v>
      </c>
      <c r="BX1665" s="12">
        <f t="shared" ref="BX1665:BZ1665" si="4718">BX1666+BX1760</f>
        <v>14239.07</v>
      </c>
      <c r="BY1665" s="12">
        <f t="shared" si="4718"/>
        <v>-17000</v>
      </c>
      <c r="BZ1665" s="12">
        <f t="shared" si="4718"/>
        <v>0</v>
      </c>
      <c r="CA1665" s="12">
        <f t="shared" si="4558"/>
        <v>1052866.4939999997</v>
      </c>
      <c r="CB1665" s="12">
        <f t="shared" si="4559"/>
        <v>2338083.4060000004</v>
      </c>
      <c r="CC1665" s="12">
        <f t="shared" si="4560"/>
        <v>857241.22199999983</v>
      </c>
      <c r="CD1665" s="12">
        <f>CD1666+CD1760</f>
        <v>0</v>
      </c>
      <c r="CE1665" s="25"/>
      <c r="CF1665" s="33"/>
      <c r="CG1665" s="36"/>
      <c r="CH1665" s="36"/>
      <c r="CI1665" s="36"/>
      <c r="CJ1665" s="36"/>
      <c r="CK1665" s="36"/>
      <c r="CL1665" s="36"/>
      <c r="CM1665" s="36"/>
      <c r="CN1665" s="36"/>
      <c r="CO1665" s="36"/>
      <c r="CP1665" s="36"/>
      <c r="CQ1665" s="36"/>
      <c r="CR1665" s="36"/>
      <c r="CS1665" s="36"/>
      <c r="CT1665" s="36"/>
      <c r="CU1665" s="36"/>
      <c r="CV1665" s="36"/>
      <c r="CW1665" s="36"/>
      <c r="CX1665" s="36"/>
      <c r="CY1665" s="36"/>
      <c r="CZ1665" s="36"/>
      <c r="DA1665" s="36"/>
      <c r="DB1665" s="36"/>
      <c r="DC1665" s="36"/>
      <c r="DD1665" s="36"/>
      <c r="DE1665" s="36"/>
      <c r="DF1665" s="36"/>
      <c r="DG1665" s="36"/>
      <c r="DH1665" s="36"/>
      <c r="DI1665" s="36"/>
      <c r="DJ1665" s="36"/>
      <c r="DK1665" s="36"/>
      <c r="DL1665" s="36"/>
      <c r="DM1665" s="36"/>
      <c r="DN1665" s="36"/>
      <c r="DO1665" s="36"/>
    </row>
    <row r="1666" spans="1:119" s="11" customFormat="1" ht="46.8" x14ac:dyDescent="0.3">
      <c r="A1666" s="10" t="s">
        <v>278</v>
      </c>
      <c r="B1666" s="16"/>
      <c r="C1666" s="10"/>
      <c r="D1666" s="10"/>
      <c r="E1666" s="15" t="s">
        <v>1057</v>
      </c>
      <c r="F1666" s="17">
        <f t="shared" ref="F1666:K1666" si="4719">F1667+F1676+F1681+F1686+F1695+F1740+F1745+F1750+F1755</f>
        <v>1190857.3999999999</v>
      </c>
      <c r="G1666" s="17">
        <f t="shared" si="4719"/>
        <v>2237453.5</v>
      </c>
      <c r="H1666" s="17">
        <f t="shared" si="4719"/>
        <v>662170.09999999986</v>
      </c>
      <c r="I1666" s="17">
        <f t="shared" si="4719"/>
        <v>18394.415000000001</v>
      </c>
      <c r="J1666" s="17">
        <f t="shared" si="4719"/>
        <v>-4577.3</v>
      </c>
      <c r="K1666" s="17">
        <f t="shared" si="4719"/>
        <v>-40352.199999999997</v>
      </c>
      <c r="L1666" s="17">
        <f t="shared" si="4679"/>
        <v>1209251.8149999999</v>
      </c>
      <c r="M1666" s="17">
        <f t="shared" si="4680"/>
        <v>2232876.2000000002</v>
      </c>
      <c r="N1666" s="17">
        <f t="shared" si="4681"/>
        <v>621817.89999999991</v>
      </c>
      <c r="O1666" s="17">
        <f>O1667+O1676+O1681+O1686+O1695+O1740+O1745+O1750+O1755</f>
        <v>130867.277</v>
      </c>
      <c r="P1666" s="17">
        <f>P1667+P1676+P1681+P1686+P1695+P1740+P1745+P1750+P1755</f>
        <v>18294.343000000001</v>
      </c>
      <c r="Q1666" s="17">
        <f>Q1667+Q1676+Q1681+Q1686+Q1695+Q1740+Q1745+Q1750+Q1755</f>
        <v>-35766</v>
      </c>
      <c r="R1666" s="17">
        <f>R1667+R1676+R1681+R1686+R1695+R1740+R1745+R1750+R1755</f>
        <v>0</v>
      </c>
      <c r="S1666" s="17">
        <f>S1667+S1676+S1681+S1686+S1695+S1740+S1745+S1750+S1755</f>
        <v>0</v>
      </c>
      <c r="T1666" s="17">
        <f t="shared" si="4597"/>
        <v>1340119.0919999999</v>
      </c>
      <c r="U1666" s="17">
        <f t="shared" si="4598"/>
        <v>2251170.5430000001</v>
      </c>
      <c r="V1666" s="17">
        <f t="shared" si="4599"/>
        <v>586051.89999999991</v>
      </c>
      <c r="W1666" s="17">
        <f t="shared" ref="W1666:AB1666" si="4720">W1667+W1676+W1681+W1686+W1695+W1740+W1745+W1750+W1755</f>
        <v>-233061.40500000003</v>
      </c>
      <c r="X1666" s="17">
        <f t="shared" si="4720"/>
        <v>-102418.84299999999</v>
      </c>
      <c r="Y1666" s="17">
        <f t="shared" si="4720"/>
        <v>0</v>
      </c>
      <c r="Z1666" s="17">
        <f t="shared" si="4720"/>
        <v>5385.741</v>
      </c>
      <c r="AA1666" s="17">
        <f t="shared" si="4720"/>
        <v>1537.377</v>
      </c>
      <c r="AB1666" s="17">
        <f t="shared" si="4720"/>
        <v>0</v>
      </c>
      <c r="AC1666" s="17">
        <f t="shared" si="4607"/>
        <v>1112443.4279999998</v>
      </c>
      <c r="AD1666" s="17">
        <f t="shared" si="4608"/>
        <v>2150289.077</v>
      </c>
      <c r="AE1666" s="17">
        <f t="shared" si="4609"/>
        <v>586051.89999999991</v>
      </c>
      <c r="AF1666" s="17">
        <f>AF1667+AF1676+AF1681+AF1686+AF1695+AF1740+AF1745+AF1750+AF1755</f>
        <v>71312.357999999993</v>
      </c>
      <c r="AG1666" s="17">
        <f>AG1667+AG1676+AG1681+AG1686+AG1695+AG1740+AG1745+AG1750+AG1755</f>
        <v>-82383.299999999988</v>
      </c>
      <c r="AH1666" s="17">
        <f>AH1667+AH1676+AH1681+AH1686+AH1695+AH1740+AH1745+AH1750+AH1755</f>
        <v>103151.2</v>
      </c>
      <c r="AI1666" s="17">
        <f t="shared" si="4554"/>
        <v>1183755.7859999998</v>
      </c>
      <c r="AJ1666" s="17">
        <f t="shared" si="4555"/>
        <v>2067905.777</v>
      </c>
      <c r="AK1666" s="17">
        <f t="shared" si="4556"/>
        <v>689203.09999999986</v>
      </c>
      <c r="AL1666" s="17">
        <f>AL1667+AL1676+AL1681+AL1686+AL1695+AL1740+AL1745+AL1750+AL1755</f>
        <v>0</v>
      </c>
      <c r="AM1666" s="17">
        <f t="shared" si="4557"/>
        <v>1183755.7859999998</v>
      </c>
      <c r="AN1666" s="17">
        <f>AN1667+AN1676+AN1681+AN1686+AN1695+AN1740+AN1745+AN1750+AN1755</f>
        <v>-7594.9050000000007</v>
      </c>
      <c r="AO1666" s="17">
        <f>AO1667+AO1676+AO1681+AO1686+AO1695+AO1740+AO1745+AO1750+AO1755</f>
        <v>0</v>
      </c>
      <c r="AP1666" s="17">
        <f>AP1667+AP1676+AP1681+AP1686+AP1695+AP1740+AP1745+AP1750+AP1755</f>
        <v>0</v>
      </c>
      <c r="AQ1666" s="17">
        <f t="shared" si="4527"/>
        <v>1176160.8809999998</v>
      </c>
      <c r="AR1666" s="17">
        <f t="shared" si="4528"/>
        <v>2067905.777</v>
      </c>
      <c r="AS1666" s="17">
        <f t="shared" si="4529"/>
        <v>689203.09999999986</v>
      </c>
      <c r="AT1666" s="17">
        <f>AT1667+AT1676+AT1681+AT1686+AT1695+AT1740+AT1745+AT1750+AT1755</f>
        <v>0</v>
      </c>
      <c r="AU1666" s="17">
        <f>AU1667+AU1676+AU1681+AU1686+AU1695+AU1740+AU1745+AU1750+AU1755</f>
        <v>0</v>
      </c>
      <c r="AV1666" s="17">
        <f>AV1667+AV1676+AV1681+AV1686+AV1695+AV1740+AV1745+AV1750+AV1755</f>
        <v>0</v>
      </c>
      <c r="AW1666" s="17">
        <f t="shared" si="4530"/>
        <v>1176160.8809999998</v>
      </c>
      <c r="AX1666" s="17">
        <f t="shared" si="4531"/>
        <v>2067905.777</v>
      </c>
      <c r="AY1666" s="17">
        <f t="shared" si="4532"/>
        <v>689203.09999999986</v>
      </c>
      <c r="AZ1666" s="17">
        <f>AZ1667+AZ1676+AZ1681+AZ1686+AZ1695+AZ1740+AZ1745+AZ1750+AZ1755</f>
        <v>-79012.661000000007</v>
      </c>
      <c r="BA1666" s="17">
        <f>BA1667+BA1676+BA1681+BA1686+BA1695+BA1740+BA1745+BA1750+BA1755</f>
        <v>78448.325000000012</v>
      </c>
      <c r="BB1666" s="17">
        <f>BB1667+BB1676+BB1681+BB1686+BB1695+BB1740+BB1745+BB1750+BB1755</f>
        <v>0</v>
      </c>
      <c r="BC1666" s="17">
        <f t="shared" si="4690"/>
        <v>1097148.2199999997</v>
      </c>
      <c r="BD1666" s="17">
        <f t="shared" si="4691"/>
        <v>2146354.102</v>
      </c>
      <c r="BE1666" s="17">
        <f t="shared" si="4692"/>
        <v>689203.09999999986</v>
      </c>
      <c r="BF1666" s="17">
        <f t="shared" ref="BF1666:BH1666" si="4721">BF1667+BF1676+BF1681+BF1686+BF1695+BF1740+BF1745+BF1750+BF1755</f>
        <v>-9044.491</v>
      </c>
      <c r="BG1666" s="17">
        <f t="shared" si="4721"/>
        <v>0</v>
      </c>
      <c r="BH1666" s="17">
        <f t="shared" si="4721"/>
        <v>0</v>
      </c>
      <c r="BI1666" s="18">
        <f t="shared" si="4684"/>
        <v>1088103.7289999998</v>
      </c>
      <c r="BJ1666" s="18">
        <f t="shared" si="4685"/>
        <v>2146354.102</v>
      </c>
      <c r="BK1666" s="18">
        <f t="shared" si="4686"/>
        <v>689203.09999999986</v>
      </c>
      <c r="BL1666" s="17">
        <f>BL1667+BL1676+BL1681+BL1686+BL1695+BL1740+BL1745+BL1750+BL1755</f>
        <v>-96793.180000000008</v>
      </c>
      <c r="BM1666" s="17">
        <f>BM1667+BM1676+BM1681+BM1686+BM1695+BM1740+BM1745+BM1750+BM1755</f>
        <v>106618.60399999999</v>
      </c>
      <c r="BN1666" s="17">
        <f>BN1667+BN1676+BN1681+BN1686+BN1695+BN1740+BN1745+BN1750+BN1755</f>
        <v>32469.522000000001</v>
      </c>
      <c r="BO1666" s="17">
        <f t="shared" si="4617"/>
        <v>991310.54899999977</v>
      </c>
      <c r="BP1666" s="17">
        <f t="shared" si="4618"/>
        <v>2252972.7059999998</v>
      </c>
      <c r="BQ1666" s="17">
        <f t="shared" si="4619"/>
        <v>721672.62199999986</v>
      </c>
      <c r="BR1666" s="17">
        <f>BR1667+BR1676+BR1681+BR1686+BR1695+BR1740+BR1745+BR1750+BR1755</f>
        <v>0</v>
      </c>
      <c r="BS1666" s="17">
        <f>BS1667+BS1676+BS1681+BS1686+BS1695+BS1740+BS1745+BS1750+BS1755</f>
        <v>0</v>
      </c>
      <c r="BT1666" s="17">
        <f>BT1667+BT1676+BT1681+BT1686+BT1695+BT1740+BT1745+BT1750+BT1755</f>
        <v>0</v>
      </c>
      <c r="BU1666" s="17">
        <f t="shared" si="4594"/>
        <v>991310.54899999977</v>
      </c>
      <c r="BV1666" s="17">
        <f t="shared" si="4595"/>
        <v>2252972.7059999998</v>
      </c>
      <c r="BW1666" s="17">
        <f t="shared" si="4596"/>
        <v>721672.62199999986</v>
      </c>
      <c r="BX1666" s="17">
        <f t="shared" ref="BX1666:BZ1666" si="4722">BX1667+BX1676+BX1681+BX1686+BX1695+BX1740+BX1745+BX1750+BX1755</f>
        <v>14239.07</v>
      </c>
      <c r="BY1666" s="17">
        <f t="shared" si="4722"/>
        <v>-17000</v>
      </c>
      <c r="BZ1666" s="17">
        <f t="shared" si="4722"/>
        <v>0</v>
      </c>
      <c r="CA1666" s="17">
        <f t="shared" si="4558"/>
        <v>1005549.6189999997</v>
      </c>
      <c r="CB1666" s="17">
        <f t="shared" si="4559"/>
        <v>2235972.7059999998</v>
      </c>
      <c r="CC1666" s="17">
        <f t="shared" si="4560"/>
        <v>721672.62199999986</v>
      </c>
      <c r="CD1666" s="17">
        <f>CD1667+CD1676+CD1681+CD1686+CD1695+CD1740+CD1745+CD1750+CD1755</f>
        <v>0</v>
      </c>
      <c r="CE1666" s="26"/>
      <c r="CF1666" s="33"/>
      <c r="CG1666" s="37"/>
      <c r="CH1666" s="37"/>
      <c r="CI1666" s="37"/>
      <c r="CJ1666" s="37"/>
      <c r="CK1666" s="37"/>
      <c r="CL1666" s="37"/>
      <c r="CM1666" s="37"/>
      <c r="CN1666" s="37"/>
      <c r="CO1666" s="37"/>
      <c r="CP1666" s="37"/>
      <c r="CQ1666" s="37"/>
      <c r="CR1666" s="37"/>
      <c r="CS1666" s="37"/>
      <c r="CT1666" s="37"/>
      <c r="CU1666" s="37"/>
      <c r="CV1666" s="37"/>
      <c r="CW1666" s="37"/>
      <c r="CX1666" s="37"/>
      <c r="CY1666" s="37"/>
      <c r="CZ1666" s="37"/>
      <c r="DA1666" s="37"/>
      <c r="DB1666" s="37"/>
      <c r="DC1666" s="37"/>
      <c r="DD1666" s="37"/>
      <c r="DE1666" s="37"/>
      <c r="DF1666" s="37"/>
      <c r="DG1666" s="37"/>
      <c r="DH1666" s="37"/>
      <c r="DI1666" s="37"/>
      <c r="DJ1666" s="37"/>
      <c r="DK1666" s="37"/>
      <c r="DL1666" s="37"/>
      <c r="DM1666" s="37"/>
      <c r="DN1666" s="37"/>
      <c r="DO1666" s="37"/>
    </row>
    <row r="1667" spans="1:119" ht="46.8" x14ac:dyDescent="0.3">
      <c r="A1667" s="41" t="s">
        <v>276</v>
      </c>
      <c r="B1667" s="39"/>
      <c r="C1667" s="41"/>
      <c r="D1667" s="41"/>
      <c r="E1667" s="14" t="s">
        <v>1058</v>
      </c>
      <c r="F1667" s="18">
        <f>F1668</f>
        <v>222293.30000000002</v>
      </c>
      <c r="G1667" s="18">
        <f t="shared" ref="G1667:CD1668" si="4723">G1668</f>
        <v>165008.20000000001</v>
      </c>
      <c r="H1667" s="18">
        <f t="shared" si="4723"/>
        <v>307671.90000000002</v>
      </c>
      <c r="I1667" s="18">
        <f t="shared" si="4723"/>
        <v>-7448.5</v>
      </c>
      <c r="J1667" s="18">
        <f t="shared" si="4723"/>
        <v>-4577.3</v>
      </c>
      <c r="K1667" s="18">
        <f t="shared" si="4723"/>
        <v>-40352.199999999997</v>
      </c>
      <c r="L1667" s="18">
        <f t="shared" si="4679"/>
        <v>214844.80000000002</v>
      </c>
      <c r="M1667" s="18">
        <f t="shared" si="4680"/>
        <v>160430.90000000002</v>
      </c>
      <c r="N1667" s="18">
        <f t="shared" si="4681"/>
        <v>267319.7</v>
      </c>
      <c r="O1667" s="18">
        <f t="shared" si="4723"/>
        <v>0</v>
      </c>
      <c r="P1667" s="18">
        <f t="shared" si="4723"/>
        <v>0</v>
      </c>
      <c r="Q1667" s="18">
        <f t="shared" si="4723"/>
        <v>0</v>
      </c>
      <c r="R1667" s="18">
        <f t="shared" si="4723"/>
        <v>0</v>
      </c>
      <c r="S1667" s="18">
        <f t="shared" si="4723"/>
        <v>0</v>
      </c>
      <c r="T1667" s="18">
        <f t="shared" si="4597"/>
        <v>214844.80000000002</v>
      </c>
      <c r="U1667" s="18">
        <f t="shared" si="4598"/>
        <v>160430.90000000002</v>
      </c>
      <c r="V1667" s="18">
        <f t="shared" si="4599"/>
        <v>267319.7</v>
      </c>
      <c r="W1667" s="18">
        <f t="shared" si="4723"/>
        <v>-13684.4</v>
      </c>
      <c r="X1667" s="18">
        <f t="shared" si="4723"/>
        <v>0</v>
      </c>
      <c r="Y1667" s="18">
        <f t="shared" si="4723"/>
        <v>28221.546999999999</v>
      </c>
      <c r="Z1667" s="18">
        <f t="shared" si="4723"/>
        <v>3025.8330000000001</v>
      </c>
      <c r="AA1667" s="18">
        <f t="shared" si="4723"/>
        <v>1537.377</v>
      </c>
      <c r="AB1667" s="18">
        <f t="shared" si="4723"/>
        <v>-28221.546999999999</v>
      </c>
      <c r="AC1667" s="18">
        <f t="shared" si="4607"/>
        <v>204186.23300000004</v>
      </c>
      <c r="AD1667" s="18">
        <f t="shared" si="4608"/>
        <v>161968.27700000003</v>
      </c>
      <c r="AE1667" s="18">
        <f t="shared" si="4609"/>
        <v>267319.7</v>
      </c>
      <c r="AF1667" s="18">
        <f>AF1668+AF1672</f>
        <v>85485.896999999997</v>
      </c>
      <c r="AG1667" s="18">
        <f t="shared" ref="AG1667:CD1667" si="4724">AG1668+AG1672</f>
        <v>50810.100000000006</v>
      </c>
      <c r="AH1667" s="18">
        <f t="shared" si="4724"/>
        <v>0</v>
      </c>
      <c r="AI1667" s="18">
        <f t="shared" si="4554"/>
        <v>289672.13</v>
      </c>
      <c r="AJ1667" s="18">
        <f t="shared" si="4555"/>
        <v>212778.37700000004</v>
      </c>
      <c r="AK1667" s="18">
        <f t="shared" si="4556"/>
        <v>267319.7</v>
      </c>
      <c r="AL1667" s="18">
        <f t="shared" ref="AL1667" si="4725">AL1668+AL1672</f>
        <v>0</v>
      </c>
      <c r="AM1667" s="18">
        <f t="shared" si="4557"/>
        <v>289672.13</v>
      </c>
      <c r="AN1667" s="18">
        <f t="shared" ref="AN1667:AP1667" si="4726">AN1668+AN1672</f>
        <v>-5997.505000000001</v>
      </c>
      <c r="AO1667" s="18">
        <f t="shared" si="4726"/>
        <v>0</v>
      </c>
      <c r="AP1667" s="18">
        <f t="shared" si="4726"/>
        <v>0</v>
      </c>
      <c r="AQ1667" s="18">
        <f t="shared" si="4527"/>
        <v>283674.625</v>
      </c>
      <c r="AR1667" s="18">
        <f t="shared" si="4528"/>
        <v>212778.37700000004</v>
      </c>
      <c r="AS1667" s="18">
        <f t="shared" si="4529"/>
        <v>267319.7</v>
      </c>
      <c r="AT1667" s="18">
        <f t="shared" ref="AT1667:AV1667" si="4727">AT1668+AT1672</f>
        <v>0</v>
      </c>
      <c r="AU1667" s="18">
        <f t="shared" si="4727"/>
        <v>0</v>
      </c>
      <c r="AV1667" s="18">
        <f t="shared" si="4727"/>
        <v>0</v>
      </c>
      <c r="AW1667" s="18">
        <f t="shared" si="4530"/>
        <v>283674.625</v>
      </c>
      <c r="AX1667" s="18">
        <f t="shared" si="4531"/>
        <v>212778.37700000004</v>
      </c>
      <c r="AY1667" s="18">
        <f t="shared" si="4532"/>
        <v>267319.7</v>
      </c>
      <c r="AZ1667" s="18">
        <f t="shared" ref="AZ1667:BB1667" si="4728">AZ1668+AZ1672</f>
        <v>-9651.7029999999995</v>
      </c>
      <c r="BA1667" s="18">
        <f t="shared" si="4728"/>
        <v>-203.27199999999999</v>
      </c>
      <c r="BB1667" s="18">
        <f t="shared" si="4728"/>
        <v>0</v>
      </c>
      <c r="BC1667" s="18">
        <f t="shared" si="4690"/>
        <v>274022.92200000002</v>
      </c>
      <c r="BD1667" s="18">
        <f t="shared" si="4691"/>
        <v>212575.10500000004</v>
      </c>
      <c r="BE1667" s="18">
        <f t="shared" si="4692"/>
        <v>267319.7</v>
      </c>
      <c r="BF1667" s="18">
        <f t="shared" ref="BF1667:BH1667" si="4729">BF1668+BF1672</f>
        <v>0</v>
      </c>
      <c r="BG1667" s="18">
        <f t="shared" si="4729"/>
        <v>0</v>
      </c>
      <c r="BH1667" s="18">
        <f t="shared" si="4729"/>
        <v>0</v>
      </c>
      <c r="BI1667" s="18">
        <f t="shared" si="4684"/>
        <v>274022.92200000002</v>
      </c>
      <c r="BJ1667" s="18">
        <f t="shared" si="4685"/>
        <v>212575.10500000004</v>
      </c>
      <c r="BK1667" s="18">
        <f t="shared" si="4686"/>
        <v>267319.7</v>
      </c>
      <c r="BL1667" s="18">
        <f t="shared" ref="BL1667:BN1667" si="4730">BL1668+BL1672</f>
        <v>-4325.9499999999989</v>
      </c>
      <c r="BM1667" s="18">
        <f t="shared" si="4730"/>
        <v>35000</v>
      </c>
      <c r="BN1667" s="18">
        <f t="shared" si="4730"/>
        <v>35000</v>
      </c>
      <c r="BO1667" s="18">
        <f t="shared" si="4617"/>
        <v>269696.97200000001</v>
      </c>
      <c r="BP1667" s="18">
        <f t="shared" si="4618"/>
        <v>247575.10500000004</v>
      </c>
      <c r="BQ1667" s="18">
        <f t="shared" si="4619"/>
        <v>302319.7</v>
      </c>
      <c r="BR1667" s="18">
        <f t="shared" ref="BR1667:BT1667" si="4731">BR1668+BR1672</f>
        <v>0</v>
      </c>
      <c r="BS1667" s="18">
        <f t="shared" si="4731"/>
        <v>0</v>
      </c>
      <c r="BT1667" s="18">
        <f t="shared" si="4731"/>
        <v>0</v>
      </c>
      <c r="BU1667" s="18">
        <f t="shared" si="4594"/>
        <v>269696.97200000001</v>
      </c>
      <c r="BV1667" s="18">
        <f t="shared" si="4595"/>
        <v>247575.10500000004</v>
      </c>
      <c r="BW1667" s="18">
        <f t="shared" si="4596"/>
        <v>302319.7</v>
      </c>
      <c r="BX1667" s="18">
        <f t="shared" ref="BX1667:BZ1667" si="4732">BX1668+BX1672</f>
        <v>-1521.9389999999999</v>
      </c>
      <c r="BY1667" s="18">
        <f t="shared" si="4732"/>
        <v>0</v>
      </c>
      <c r="BZ1667" s="18">
        <f t="shared" si="4732"/>
        <v>0</v>
      </c>
      <c r="CA1667" s="18">
        <f t="shared" si="4558"/>
        <v>268175.033</v>
      </c>
      <c r="CB1667" s="18">
        <f t="shared" si="4559"/>
        <v>247575.10500000004</v>
      </c>
      <c r="CC1667" s="18">
        <f t="shared" si="4560"/>
        <v>302319.7</v>
      </c>
      <c r="CD1667" s="18">
        <f t="shared" si="4724"/>
        <v>0</v>
      </c>
      <c r="CE1667" s="27"/>
      <c r="CF1667" s="33"/>
    </row>
    <row r="1668" spans="1:119" ht="31.2" x14ac:dyDescent="0.3">
      <c r="A1668" s="19" t="s">
        <v>1348</v>
      </c>
      <c r="B1668" s="19"/>
      <c r="C1668" s="19"/>
      <c r="D1668" s="19"/>
      <c r="E1668" s="14" t="s">
        <v>1349</v>
      </c>
      <c r="F1668" s="18">
        <f>F1669</f>
        <v>222293.30000000002</v>
      </c>
      <c r="G1668" s="18">
        <f t="shared" si="4723"/>
        <v>165008.20000000001</v>
      </c>
      <c r="H1668" s="18">
        <f t="shared" si="4723"/>
        <v>307671.90000000002</v>
      </c>
      <c r="I1668" s="18">
        <f t="shared" si="4723"/>
        <v>-7448.5</v>
      </c>
      <c r="J1668" s="18">
        <f t="shared" si="4723"/>
        <v>-4577.3</v>
      </c>
      <c r="K1668" s="18">
        <f t="shared" si="4723"/>
        <v>-40352.199999999997</v>
      </c>
      <c r="L1668" s="18">
        <f t="shared" si="4679"/>
        <v>214844.80000000002</v>
      </c>
      <c r="M1668" s="18">
        <f t="shared" si="4680"/>
        <v>160430.90000000002</v>
      </c>
      <c r="N1668" s="18">
        <f t="shared" si="4681"/>
        <v>267319.7</v>
      </c>
      <c r="O1668" s="18">
        <f t="shared" si="4723"/>
        <v>0</v>
      </c>
      <c r="P1668" s="18">
        <f t="shared" si="4723"/>
        <v>0</v>
      </c>
      <c r="Q1668" s="18">
        <f t="shared" si="4723"/>
        <v>0</v>
      </c>
      <c r="R1668" s="18">
        <f t="shared" si="4723"/>
        <v>0</v>
      </c>
      <c r="S1668" s="18">
        <f t="shared" si="4723"/>
        <v>0</v>
      </c>
      <c r="T1668" s="18">
        <f t="shared" si="4597"/>
        <v>214844.80000000002</v>
      </c>
      <c r="U1668" s="18">
        <f t="shared" si="4598"/>
        <v>160430.90000000002</v>
      </c>
      <c r="V1668" s="18">
        <f t="shared" si="4599"/>
        <v>267319.7</v>
      </c>
      <c r="W1668" s="18">
        <f t="shared" si="4723"/>
        <v>-13684.4</v>
      </c>
      <c r="X1668" s="18">
        <f t="shared" si="4723"/>
        <v>0</v>
      </c>
      <c r="Y1668" s="18">
        <f t="shared" si="4723"/>
        <v>28221.546999999999</v>
      </c>
      <c r="Z1668" s="18">
        <f t="shared" si="4723"/>
        <v>3025.8330000000001</v>
      </c>
      <c r="AA1668" s="18">
        <f t="shared" si="4723"/>
        <v>1537.377</v>
      </c>
      <c r="AB1668" s="18">
        <f t="shared" si="4723"/>
        <v>-28221.546999999999</v>
      </c>
      <c r="AC1668" s="18">
        <f t="shared" si="4607"/>
        <v>204186.23300000004</v>
      </c>
      <c r="AD1668" s="18">
        <f t="shared" si="4608"/>
        <v>161968.27700000003</v>
      </c>
      <c r="AE1668" s="18">
        <f t="shared" si="4609"/>
        <v>267319.7</v>
      </c>
      <c r="AF1668" s="18">
        <f t="shared" si="4723"/>
        <v>7491.3969999999999</v>
      </c>
      <c r="AG1668" s="18">
        <f t="shared" si="4723"/>
        <v>30042.2</v>
      </c>
      <c r="AH1668" s="18">
        <f t="shared" si="4723"/>
        <v>0</v>
      </c>
      <c r="AI1668" s="18">
        <f t="shared" si="4554"/>
        <v>211677.63000000003</v>
      </c>
      <c r="AJ1668" s="18">
        <f t="shared" si="4555"/>
        <v>192010.47700000004</v>
      </c>
      <c r="AK1668" s="18">
        <f t="shared" si="4556"/>
        <v>267319.7</v>
      </c>
      <c r="AL1668" s="18">
        <f t="shared" si="4723"/>
        <v>0</v>
      </c>
      <c r="AM1668" s="18">
        <f t="shared" si="4557"/>
        <v>211677.63000000003</v>
      </c>
      <c r="AN1668" s="18">
        <f t="shared" si="4723"/>
        <v>-5997.505000000001</v>
      </c>
      <c r="AO1668" s="18">
        <f t="shared" si="4723"/>
        <v>0</v>
      </c>
      <c r="AP1668" s="18">
        <f t="shared" si="4723"/>
        <v>0</v>
      </c>
      <c r="AQ1668" s="18">
        <f t="shared" ref="AQ1668:AQ1731" si="4733">AM1668+AN1668</f>
        <v>205680.12500000003</v>
      </c>
      <c r="AR1668" s="18">
        <f t="shared" ref="AR1668:AR1731" si="4734">AJ1668+AO1668</f>
        <v>192010.47700000004</v>
      </c>
      <c r="AS1668" s="18">
        <f t="shared" ref="AS1668:AS1731" si="4735">AK1668+AP1668</f>
        <v>267319.7</v>
      </c>
      <c r="AT1668" s="18">
        <f t="shared" si="4723"/>
        <v>0</v>
      </c>
      <c r="AU1668" s="18">
        <f t="shared" si="4723"/>
        <v>0</v>
      </c>
      <c r="AV1668" s="18">
        <f t="shared" si="4723"/>
        <v>0</v>
      </c>
      <c r="AW1668" s="18">
        <f t="shared" ref="AW1668:AW1731" si="4736">AQ1668+AT1668</f>
        <v>205680.12500000003</v>
      </c>
      <c r="AX1668" s="18">
        <f t="shared" ref="AX1668:AX1731" si="4737">AR1668+AU1668</f>
        <v>192010.47700000004</v>
      </c>
      <c r="AY1668" s="18">
        <f t="shared" ref="AY1668:AY1731" si="4738">AS1668+AV1668</f>
        <v>267319.7</v>
      </c>
      <c r="AZ1668" s="18">
        <f t="shared" si="4723"/>
        <v>-9651.7029999999995</v>
      </c>
      <c r="BA1668" s="18">
        <f t="shared" si="4723"/>
        <v>-203.27199999999999</v>
      </c>
      <c r="BB1668" s="18">
        <f t="shared" si="4723"/>
        <v>0</v>
      </c>
      <c r="BC1668" s="18">
        <f t="shared" si="4690"/>
        <v>196028.42200000002</v>
      </c>
      <c r="BD1668" s="18">
        <f t="shared" si="4691"/>
        <v>191807.20500000005</v>
      </c>
      <c r="BE1668" s="18">
        <f t="shared" si="4692"/>
        <v>267319.7</v>
      </c>
      <c r="BF1668" s="18">
        <f t="shared" si="4723"/>
        <v>0</v>
      </c>
      <c r="BG1668" s="18">
        <f t="shared" si="4723"/>
        <v>0</v>
      </c>
      <c r="BH1668" s="18">
        <f t="shared" si="4723"/>
        <v>0</v>
      </c>
      <c r="BI1668" s="18">
        <f t="shared" si="4684"/>
        <v>196028.42200000002</v>
      </c>
      <c r="BJ1668" s="18">
        <f t="shared" si="4685"/>
        <v>191807.20500000005</v>
      </c>
      <c r="BK1668" s="18">
        <f t="shared" si="4686"/>
        <v>267319.7</v>
      </c>
      <c r="BL1668" s="18">
        <f t="shared" si="4723"/>
        <v>-4325.9499999999989</v>
      </c>
      <c r="BM1668" s="18">
        <f t="shared" si="4723"/>
        <v>35000</v>
      </c>
      <c r="BN1668" s="18">
        <f t="shared" si="4723"/>
        <v>35000</v>
      </c>
      <c r="BO1668" s="18">
        <f t="shared" si="4617"/>
        <v>191702.47200000001</v>
      </c>
      <c r="BP1668" s="18">
        <f t="shared" si="4618"/>
        <v>226807.20500000005</v>
      </c>
      <c r="BQ1668" s="18">
        <f t="shared" si="4619"/>
        <v>302319.7</v>
      </c>
      <c r="BR1668" s="18">
        <f t="shared" si="4723"/>
        <v>0</v>
      </c>
      <c r="BS1668" s="18">
        <f t="shared" si="4723"/>
        <v>0</v>
      </c>
      <c r="BT1668" s="18">
        <f t="shared" si="4723"/>
        <v>0</v>
      </c>
      <c r="BU1668" s="18">
        <f t="shared" si="4594"/>
        <v>191702.47200000001</v>
      </c>
      <c r="BV1668" s="18">
        <f t="shared" si="4595"/>
        <v>226807.20500000005</v>
      </c>
      <c r="BW1668" s="18">
        <f t="shared" si="4596"/>
        <v>302319.7</v>
      </c>
      <c r="BX1668" s="18">
        <f t="shared" si="4723"/>
        <v>-1521.9389999999999</v>
      </c>
      <c r="BY1668" s="18">
        <f t="shared" si="4723"/>
        <v>0</v>
      </c>
      <c r="BZ1668" s="18">
        <f t="shared" si="4723"/>
        <v>0</v>
      </c>
      <c r="CA1668" s="18">
        <f t="shared" si="4558"/>
        <v>190180.533</v>
      </c>
      <c r="CB1668" s="18">
        <f t="shared" si="4559"/>
        <v>226807.20500000005</v>
      </c>
      <c r="CC1668" s="18">
        <f t="shared" si="4560"/>
        <v>302319.7</v>
      </c>
      <c r="CD1668" s="18">
        <f t="shared" si="4723"/>
        <v>0</v>
      </c>
      <c r="CE1668" s="27"/>
      <c r="CF1668" s="33"/>
    </row>
    <row r="1669" spans="1:119" ht="31.2" x14ac:dyDescent="0.3">
      <c r="A1669" s="19" t="s">
        <v>1348</v>
      </c>
      <c r="B1669" s="39">
        <v>200</v>
      </c>
      <c r="C1669" s="41"/>
      <c r="D1669" s="41"/>
      <c r="E1669" s="14" t="s">
        <v>551</v>
      </c>
      <c r="F1669" s="18">
        <f t="shared" ref="F1669:CD1670" si="4739">F1670</f>
        <v>222293.30000000002</v>
      </c>
      <c r="G1669" s="18">
        <f t="shared" si="4739"/>
        <v>165008.20000000001</v>
      </c>
      <c r="H1669" s="18">
        <f t="shared" si="4739"/>
        <v>307671.90000000002</v>
      </c>
      <c r="I1669" s="18">
        <f t="shared" si="4739"/>
        <v>-7448.5</v>
      </c>
      <c r="J1669" s="18">
        <f t="shared" si="4739"/>
        <v>-4577.3</v>
      </c>
      <c r="K1669" s="18">
        <f t="shared" si="4739"/>
        <v>-40352.199999999997</v>
      </c>
      <c r="L1669" s="18">
        <f t="shared" si="4679"/>
        <v>214844.80000000002</v>
      </c>
      <c r="M1669" s="18">
        <f t="shared" si="4680"/>
        <v>160430.90000000002</v>
      </c>
      <c r="N1669" s="18">
        <f t="shared" si="4681"/>
        <v>267319.7</v>
      </c>
      <c r="O1669" s="18">
        <f t="shared" si="4739"/>
        <v>0</v>
      </c>
      <c r="P1669" s="18">
        <f t="shared" si="4739"/>
        <v>0</v>
      </c>
      <c r="Q1669" s="18">
        <f t="shared" si="4739"/>
        <v>0</v>
      </c>
      <c r="R1669" s="18">
        <f t="shared" si="4739"/>
        <v>0</v>
      </c>
      <c r="S1669" s="18">
        <f t="shared" si="4739"/>
        <v>0</v>
      </c>
      <c r="T1669" s="18">
        <f t="shared" si="4597"/>
        <v>214844.80000000002</v>
      </c>
      <c r="U1669" s="18">
        <f t="shared" si="4598"/>
        <v>160430.90000000002</v>
      </c>
      <c r="V1669" s="18">
        <f t="shared" si="4599"/>
        <v>267319.7</v>
      </c>
      <c r="W1669" s="18">
        <f t="shared" si="4739"/>
        <v>-13684.4</v>
      </c>
      <c r="X1669" s="18">
        <f t="shared" si="4739"/>
        <v>0</v>
      </c>
      <c r="Y1669" s="18">
        <f t="shared" si="4739"/>
        <v>28221.546999999999</v>
      </c>
      <c r="Z1669" s="18">
        <f t="shared" si="4739"/>
        <v>3025.8330000000001</v>
      </c>
      <c r="AA1669" s="18">
        <f t="shared" si="4739"/>
        <v>1537.377</v>
      </c>
      <c r="AB1669" s="18">
        <f t="shared" si="4739"/>
        <v>-28221.546999999999</v>
      </c>
      <c r="AC1669" s="18">
        <f t="shared" si="4607"/>
        <v>204186.23300000004</v>
      </c>
      <c r="AD1669" s="18">
        <f t="shared" si="4608"/>
        <v>161968.27700000003</v>
      </c>
      <c r="AE1669" s="18">
        <f t="shared" si="4609"/>
        <v>267319.7</v>
      </c>
      <c r="AF1669" s="18">
        <f t="shared" si="4739"/>
        <v>7491.3969999999999</v>
      </c>
      <c r="AG1669" s="18">
        <f t="shared" si="4739"/>
        <v>30042.2</v>
      </c>
      <c r="AH1669" s="18">
        <f t="shared" si="4739"/>
        <v>0</v>
      </c>
      <c r="AI1669" s="18">
        <f t="shared" si="4554"/>
        <v>211677.63000000003</v>
      </c>
      <c r="AJ1669" s="18">
        <f t="shared" si="4555"/>
        <v>192010.47700000004</v>
      </c>
      <c r="AK1669" s="18">
        <f t="shared" si="4556"/>
        <v>267319.7</v>
      </c>
      <c r="AL1669" s="18">
        <f t="shared" si="4739"/>
        <v>0</v>
      </c>
      <c r="AM1669" s="18">
        <f t="shared" si="4557"/>
        <v>211677.63000000003</v>
      </c>
      <c r="AN1669" s="18">
        <f t="shared" si="4739"/>
        <v>-5997.505000000001</v>
      </c>
      <c r="AO1669" s="18">
        <f t="shared" si="4739"/>
        <v>0</v>
      </c>
      <c r="AP1669" s="18">
        <f t="shared" si="4739"/>
        <v>0</v>
      </c>
      <c r="AQ1669" s="18">
        <f t="shared" si="4733"/>
        <v>205680.12500000003</v>
      </c>
      <c r="AR1669" s="18">
        <f t="shared" si="4734"/>
        <v>192010.47700000004</v>
      </c>
      <c r="AS1669" s="18">
        <f t="shared" si="4735"/>
        <v>267319.7</v>
      </c>
      <c r="AT1669" s="18">
        <f t="shared" si="4739"/>
        <v>0</v>
      </c>
      <c r="AU1669" s="18">
        <f t="shared" si="4739"/>
        <v>0</v>
      </c>
      <c r="AV1669" s="18">
        <f t="shared" si="4739"/>
        <v>0</v>
      </c>
      <c r="AW1669" s="18">
        <f t="shared" si="4736"/>
        <v>205680.12500000003</v>
      </c>
      <c r="AX1669" s="18">
        <f t="shared" si="4737"/>
        <v>192010.47700000004</v>
      </c>
      <c r="AY1669" s="18">
        <f t="shared" si="4738"/>
        <v>267319.7</v>
      </c>
      <c r="AZ1669" s="18">
        <f t="shared" si="4739"/>
        <v>-9651.7029999999995</v>
      </c>
      <c r="BA1669" s="18">
        <f t="shared" si="4739"/>
        <v>-203.27199999999999</v>
      </c>
      <c r="BB1669" s="18">
        <f t="shared" si="4739"/>
        <v>0</v>
      </c>
      <c r="BC1669" s="18">
        <f t="shared" si="4690"/>
        <v>196028.42200000002</v>
      </c>
      <c r="BD1669" s="18">
        <f t="shared" si="4691"/>
        <v>191807.20500000005</v>
      </c>
      <c r="BE1669" s="18">
        <f t="shared" si="4692"/>
        <v>267319.7</v>
      </c>
      <c r="BF1669" s="18">
        <f t="shared" si="4739"/>
        <v>0</v>
      </c>
      <c r="BG1669" s="18">
        <f t="shared" si="4739"/>
        <v>0</v>
      </c>
      <c r="BH1669" s="18">
        <f t="shared" si="4739"/>
        <v>0</v>
      </c>
      <c r="BI1669" s="18">
        <f t="shared" si="4684"/>
        <v>196028.42200000002</v>
      </c>
      <c r="BJ1669" s="18">
        <f t="shared" si="4685"/>
        <v>191807.20500000005</v>
      </c>
      <c r="BK1669" s="18">
        <f t="shared" si="4686"/>
        <v>267319.7</v>
      </c>
      <c r="BL1669" s="18">
        <f t="shared" si="4739"/>
        <v>-4325.9499999999989</v>
      </c>
      <c r="BM1669" s="18">
        <f t="shared" si="4739"/>
        <v>35000</v>
      </c>
      <c r="BN1669" s="18">
        <f t="shared" si="4739"/>
        <v>35000</v>
      </c>
      <c r="BO1669" s="18">
        <f t="shared" si="4617"/>
        <v>191702.47200000001</v>
      </c>
      <c r="BP1669" s="18">
        <f t="shared" si="4618"/>
        <v>226807.20500000005</v>
      </c>
      <c r="BQ1669" s="18">
        <f t="shared" si="4619"/>
        <v>302319.7</v>
      </c>
      <c r="BR1669" s="18">
        <f t="shared" si="4739"/>
        <v>0</v>
      </c>
      <c r="BS1669" s="18">
        <f t="shared" si="4739"/>
        <v>0</v>
      </c>
      <c r="BT1669" s="18">
        <f t="shared" si="4739"/>
        <v>0</v>
      </c>
      <c r="BU1669" s="18">
        <f t="shared" si="4594"/>
        <v>191702.47200000001</v>
      </c>
      <c r="BV1669" s="18">
        <f t="shared" si="4595"/>
        <v>226807.20500000005</v>
      </c>
      <c r="BW1669" s="18">
        <f t="shared" si="4596"/>
        <v>302319.7</v>
      </c>
      <c r="BX1669" s="18">
        <f t="shared" si="4739"/>
        <v>-1521.9389999999999</v>
      </c>
      <c r="BY1669" s="18">
        <f t="shared" si="4739"/>
        <v>0</v>
      </c>
      <c r="BZ1669" s="18">
        <f t="shared" si="4739"/>
        <v>0</v>
      </c>
      <c r="CA1669" s="18">
        <f t="shared" si="4558"/>
        <v>190180.533</v>
      </c>
      <c r="CB1669" s="18">
        <f t="shared" si="4559"/>
        <v>226807.20500000005</v>
      </c>
      <c r="CC1669" s="18">
        <f t="shared" si="4560"/>
        <v>302319.7</v>
      </c>
      <c r="CD1669" s="18">
        <f t="shared" si="4739"/>
        <v>0</v>
      </c>
      <c r="CE1669" s="27"/>
      <c r="CF1669" s="33"/>
    </row>
    <row r="1670" spans="1:119" ht="46.8" x14ac:dyDescent="0.3">
      <c r="A1670" s="19" t="s">
        <v>1348</v>
      </c>
      <c r="B1670" s="39">
        <v>240</v>
      </c>
      <c r="C1670" s="41"/>
      <c r="D1670" s="41"/>
      <c r="E1670" s="14" t="s">
        <v>559</v>
      </c>
      <c r="F1670" s="18">
        <f t="shared" si="4739"/>
        <v>222293.30000000002</v>
      </c>
      <c r="G1670" s="18">
        <f t="shared" si="4739"/>
        <v>165008.20000000001</v>
      </c>
      <c r="H1670" s="18">
        <f t="shared" si="4739"/>
        <v>307671.90000000002</v>
      </c>
      <c r="I1670" s="18">
        <f t="shared" si="4739"/>
        <v>-7448.5</v>
      </c>
      <c r="J1670" s="18">
        <f t="shared" si="4739"/>
        <v>-4577.3</v>
      </c>
      <c r="K1670" s="18">
        <f t="shared" si="4739"/>
        <v>-40352.199999999997</v>
      </c>
      <c r="L1670" s="18">
        <f t="shared" si="4679"/>
        <v>214844.80000000002</v>
      </c>
      <c r="M1670" s="18">
        <f t="shared" si="4680"/>
        <v>160430.90000000002</v>
      </c>
      <c r="N1670" s="18">
        <f t="shared" si="4681"/>
        <v>267319.7</v>
      </c>
      <c r="O1670" s="18">
        <f t="shared" si="4739"/>
        <v>0</v>
      </c>
      <c r="P1670" s="18">
        <f t="shared" si="4739"/>
        <v>0</v>
      </c>
      <c r="Q1670" s="18">
        <f t="shared" si="4739"/>
        <v>0</v>
      </c>
      <c r="R1670" s="18">
        <f t="shared" si="4739"/>
        <v>0</v>
      </c>
      <c r="S1670" s="18">
        <f t="shared" si="4739"/>
        <v>0</v>
      </c>
      <c r="T1670" s="18">
        <f t="shared" si="4597"/>
        <v>214844.80000000002</v>
      </c>
      <c r="U1670" s="18">
        <f t="shared" si="4598"/>
        <v>160430.90000000002</v>
      </c>
      <c r="V1670" s="18">
        <f t="shared" si="4599"/>
        <v>267319.7</v>
      </c>
      <c r="W1670" s="18">
        <f t="shared" si="4739"/>
        <v>-13684.4</v>
      </c>
      <c r="X1670" s="18">
        <f t="shared" si="4739"/>
        <v>0</v>
      </c>
      <c r="Y1670" s="18">
        <f t="shared" si="4739"/>
        <v>28221.546999999999</v>
      </c>
      <c r="Z1670" s="18">
        <f t="shared" si="4739"/>
        <v>3025.8330000000001</v>
      </c>
      <c r="AA1670" s="18">
        <f t="shared" si="4739"/>
        <v>1537.377</v>
      </c>
      <c r="AB1670" s="18">
        <f t="shared" si="4739"/>
        <v>-28221.546999999999</v>
      </c>
      <c r="AC1670" s="18">
        <f t="shared" si="4607"/>
        <v>204186.23300000004</v>
      </c>
      <c r="AD1670" s="18">
        <f t="shared" si="4608"/>
        <v>161968.27700000003</v>
      </c>
      <c r="AE1670" s="18">
        <f t="shared" si="4609"/>
        <v>267319.7</v>
      </c>
      <c r="AF1670" s="18">
        <f t="shared" si="4739"/>
        <v>7491.3969999999999</v>
      </c>
      <c r="AG1670" s="18">
        <f t="shared" si="4739"/>
        <v>30042.2</v>
      </c>
      <c r="AH1670" s="18">
        <f t="shared" si="4739"/>
        <v>0</v>
      </c>
      <c r="AI1670" s="18">
        <f t="shared" si="4554"/>
        <v>211677.63000000003</v>
      </c>
      <c r="AJ1670" s="18">
        <f t="shared" si="4555"/>
        <v>192010.47700000004</v>
      </c>
      <c r="AK1670" s="18">
        <f t="shared" si="4556"/>
        <v>267319.7</v>
      </c>
      <c r="AL1670" s="18">
        <f t="shared" si="4739"/>
        <v>0</v>
      </c>
      <c r="AM1670" s="18">
        <f t="shared" si="4557"/>
        <v>211677.63000000003</v>
      </c>
      <c r="AN1670" s="18">
        <f t="shared" si="4739"/>
        <v>-5997.505000000001</v>
      </c>
      <c r="AO1670" s="18">
        <f t="shared" si="4739"/>
        <v>0</v>
      </c>
      <c r="AP1670" s="18">
        <f t="shared" si="4739"/>
        <v>0</v>
      </c>
      <c r="AQ1670" s="18">
        <f t="shared" si="4733"/>
        <v>205680.12500000003</v>
      </c>
      <c r="AR1670" s="18">
        <f t="shared" si="4734"/>
        <v>192010.47700000004</v>
      </c>
      <c r="AS1670" s="18">
        <f t="shared" si="4735"/>
        <v>267319.7</v>
      </c>
      <c r="AT1670" s="18">
        <f t="shared" si="4739"/>
        <v>0</v>
      </c>
      <c r="AU1670" s="18">
        <f t="shared" si="4739"/>
        <v>0</v>
      </c>
      <c r="AV1670" s="18">
        <f t="shared" si="4739"/>
        <v>0</v>
      </c>
      <c r="AW1670" s="18">
        <f t="shared" si="4736"/>
        <v>205680.12500000003</v>
      </c>
      <c r="AX1670" s="18">
        <f t="shared" si="4737"/>
        <v>192010.47700000004</v>
      </c>
      <c r="AY1670" s="18">
        <f t="shared" si="4738"/>
        <v>267319.7</v>
      </c>
      <c r="AZ1670" s="18">
        <f t="shared" si="4739"/>
        <v>-9651.7029999999995</v>
      </c>
      <c r="BA1670" s="18">
        <f t="shared" si="4739"/>
        <v>-203.27199999999999</v>
      </c>
      <c r="BB1670" s="18">
        <f t="shared" si="4739"/>
        <v>0</v>
      </c>
      <c r="BC1670" s="18">
        <f t="shared" si="4690"/>
        <v>196028.42200000002</v>
      </c>
      <c r="BD1670" s="18">
        <f t="shared" si="4691"/>
        <v>191807.20500000005</v>
      </c>
      <c r="BE1670" s="18">
        <f t="shared" si="4692"/>
        <v>267319.7</v>
      </c>
      <c r="BF1670" s="18">
        <f t="shared" si="4739"/>
        <v>0</v>
      </c>
      <c r="BG1670" s="18">
        <f t="shared" si="4739"/>
        <v>0</v>
      </c>
      <c r="BH1670" s="18">
        <f t="shared" si="4739"/>
        <v>0</v>
      </c>
      <c r="BI1670" s="18">
        <f t="shared" si="4684"/>
        <v>196028.42200000002</v>
      </c>
      <c r="BJ1670" s="18">
        <f t="shared" si="4685"/>
        <v>191807.20500000005</v>
      </c>
      <c r="BK1670" s="18">
        <f t="shared" si="4686"/>
        <v>267319.7</v>
      </c>
      <c r="BL1670" s="18">
        <f t="shared" si="4739"/>
        <v>-4325.9499999999989</v>
      </c>
      <c r="BM1670" s="18">
        <f t="shared" si="4739"/>
        <v>35000</v>
      </c>
      <c r="BN1670" s="18">
        <f t="shared" si="4739"/>
        <v>35000</v>
      </c>
      <c r="BO1670" s="18">
        <f t="shared" si="4617"/>
        <v>191702.47200000001</v>
      </c>
      <c r="BP1670" s="18">
        <f t="shared" si="4618"/>
        <v>226807.20500000005</v>
      </c>
      <c r="BQ1670" s="18">
        <f t="shared" si="4619"/>
        <v>302319.7</v>
      </c>
      <c r="BR1670" s="18">
        <f t="shared" si="4739"/>
        <v>0</v>
      </c>
      <c r="BS1670" s="18">
        <f t="shared" si="4739"/>
        <v>0</v>
      </c>
      <c r="BT1670" s="18">
        <f t="shared" si="4739"/>
        <v>0</v>
      </c>
      <c r="BU1670" s="18">
        <f t="shared" si="4594"/>
        <v>191702.47200000001</v>
      </c>
      <c r="BV1670" s="18">
        <f t="shared" si="4595"/>
        <v>226807.20500000005</v>
      </c>
      <c r="BW1670" s="18">
        <f t="shared" si="4596"/>
        <v>302319.7</v>
      </c>
      <c r="BX1670" s="18">
        <f t="shared" si="4739"/>
        <v>-1521.9389999999999</v>
      </c>
      <c r="BY1670" s="18">
        <f t="shared" si="4739"/>
        <v>0</v>
      </c>
      <c r="BZ1670" s="18">
        <f t="shared" si="4739"/>
        <v>0</v>
      </c>
      <c r="CA1670" s="18">
        <f t="shared" si="4558"/>
        <v>190180.533</v>
      </c>
      <c r="CB1670" s="18">
        <f t="shared" si="4559"/>
        <v>226807.20500000005</v>
      </c>
      <c r="CC1670" s="18">
        <f t="shared" si="4560"/>
        <v>302319.7</v>
      </c>
      <c r="CD1670" s="18">
        <f t="shared" si="4739"/>
        <v>0</v>
      </c>
      <c r="CE1670" s="27"/>
      <c r="CF1670" s="33"/>
    </row>
    <row r="1671" spans="1:119" x14ac:dyDescent="0.3">
      <c r="A1671" s="19" t="s">
        <v>1348</v>
      </c>
      <c r="B1671" s="39">
        <v>240</v>
      </c>
      <c r="C1671" s="41" t="s">
        <v>198</v>
      </c>
      <c r="D1671" s="41" t="s">
        <v>19</v>
      </c>
      <c r="E1671" s="14" t="s">
        <v>527</v>
      </c>
      <c r="F1671" s="18">
        <v>222293.30000000002</v>
      </c>
      <c r="G1671" s="18">
        <v>165008.20000000001</v>
      </c>
      <c r="H1671" s="18">
        <v>307671.90000000002</v>
      </c>
      <c r="I1671" s="23">
        <f>-1946.5-3687.6-1814.4+5006.1-5006.1</f>
        <v>-7448.5</v>
      </c>
      <c r="J1671" s="23">
        <f>-4007.5-569.8-1241.2+1241.2</f>
        <v>-4577.3</v>
      </c>
      <c r="K1671" s="23">
        <f>-12175.4-28176.8+6464.4+3764.9-10229.3</f>
        <v>-40352.199999999997</v>
      </c>
      <c r="L1671" s="23">
        <f t="shared" si="4679"/>
        <v>214844.80000000002</v>
      </c>
      <c r="M1671" s="23">
        <f t="shared" si="4680"/>
        <v>160430.90000000002</v>
      </c>
      <c r="N1671" s="23">
        <f t="shared" si="4681"/>
        <v>267319.7</v>
      </c>
      <c r="O1671" s="18"/>
      <c r="P1671" s="18"/>
      <c r="Q1671" s="18"/>
      <c r="R1671" s="18"/>
      <c r="S1671" s="18"/>
      <c r="T1671" s="18">
        <f t="shared" si="4597"/>
        <v>214844.80000000002</v>
      </c>
      <c r="U1671" s="18">
        <f t="shared" si="4598"/>
        <v>160430.90000000002</v>
      </c>
      <c r="V1671" s="18">
        <f t="shared" si="4599"/>
        <v>267319.7</v>
      </c>
      <c r="W1671" s="18">
        <v>-13684.4</v>
      </c>
      <c r="X1671" s="18"/>
      <c r="Y1671" s="18">
        <v>28221.546999999999</v>
      </c>
      <c r="Z1671" s="18">
        <v>3025.8330000000001</v>
      </c>
      <c r="AA1671" s="18">
        <v>1537.377</v>
      </c>
      <c r="AB1671" s="18">
        <v>-28221.546999999999</v>
      </c>
      <c r="AC1671" s="18">
        <f t="shared" si="4607"/>
        <v>204186.23300000004</v>
      </c>
      <c r="AD1671" s="18">
        <f t="shared" si="4608"/>
        <v>161968.27700000003</v>
      </c>
      <c r="AE1671" s="18">
        <f t="shared" si="4609"/>
        <v>267319.7</v>
      </c>
      <c r="AF1671" s="18">
        <f>5203.228+2943.631+2301.401-1376.825-868.158-330.82-381.06</f>
        <v>7491.3969999999999</v>
      </c>
      <c r="AG1671" s="18">
        <v>30042.2</v>
      </c>
      <c r="AH1671" s="18"/>
      <c r="AI1671" s="18">
        <f t="shared" si="4554"/>
        <v>211677.63000000003</v>
      </c>
      <c r="AJ1671" s="18">
        <f t="shared" si="4555"/>
        <v>192010.47700000004</v>
      </c>
      <c r="AK1671" s="18">
        <f t="shared" si="4556"/>
        <v>267319.7</v>
      </c>
      <c r="AL1671" s="18"/>
      <c r="AM1671" s="18">
        <f t="shared" si="4557"/>
        <v>211677.63000000003</v>
      </c>
      <c r="AN1671" s="18">
        <f>-1223.694-4484.31-289.501</f>
        <v>-5997.505000000001</v>
      </c>
      <c r="AO1671" s="18"/>
      <c r="AP1671" s="18"/>
      <c r="AQ1671" s="18">
        <f t="shared" si="4733"/>
        <v>205680.12500000003</v>
      </c>
      <c r="AR1671" s="18">
        <f t="shared" si="4734"/>
        <v>192010.47700000004</v>
      </c>
      <c r="AS1671" s="18">
        <f t="shared" si="4735"/>
        <v>267319.7</v>
      </c>
      <c r="AT1671" s="18"/>
      <c r="AU1671" s="18"/>
      <c r="AV1671" s="18"/>
      <c r="AW1671" s="18">
        <f t="shared" si="4736"/>
        <v>205680.12500000003</v>
      </c>
      <c r="AX1671" s="18">
        <f t="shared" si="4737"/>
        <v>192010.47700000004</v>
      </c>
      <c r="AY1671" s="18">
        <f t="shared" si="4738"/>
        <v>267319.7</v>
      </c>
      <c r="AZ1671" s="18">
        <f>-270.971-5733.534-2651.584-911.659-83.955</f>
        <v>-9651.7029999999995</v>
      </c>
      <c r="BA1671" s="18">
        <v>-203.27199999999999</v>
      </c>
      <c r="BB1671" s="18"/>
      <c r="BC1671" s="18">
        <f t="shared" si="4690"/>
        <v>196028.42200000002</v>
      </c>
      <c r="BD1671" s="18">
        <f t="shared" si="4691"/>
        <v>191807.20500000005</v>
      </c>
      <c r="BE1671" s="18">
        <f t="shared" si="4692"/>
        <v>267319.7</v>
      </c>
      <c r="BF1671" s="18"/>
      <c r="BG1671" s="18"/>
      <c r="BH1671" s="18"/>
      <c r="BI1671" s="18">
        <f t="shared" si="4684"/>
        <v>196028.42200000002</v>
      </c>
      <c r="BJ1671" s="18">
        <f t="shared" si="4685"/>
        <v>191807.20500000005</v>
      </c>
      <c r="BK1671" s="18">
        <f t="shared" si="4686"/>
        <v>267319.7</v>
      </c>
      <c r="BL1671" s="18">
        <f>-2651.584-1456.904-217.462</f>
        <v>-4325.9499999999989</v>
      </c>
      <c r="BM1671" s="18">
        <v>35000</v>
      </c>
      <c r="BN1671" s="18">
        <v>35000</v>
      </c>
      <c r="BO1671" s="18">
        <f t="shared" si="4617"/>
        <v>191702.47200000001</v>
      </c>
      <c r="BP1671" s="18">
        <f t="shared" si="4618"/>
        <v>226807.20500000005</v>
      </c>
      <c r="BQ1671" s="18">
        <f t="shared" si="4619"/>
        <v>302319.7</v>
      </c>
      <c r="BR1671" s="18"/>
      <c r="BS1671" s="18"/>
      <c r="BT1671" s="18"/>
      <c r="BU1671" s="18">
        <f t="shared" si="4594"/>
        <v>191702.47200000001</v>
      </c>
      <c r="BV1671" s="18">
        <f t="shared" si="4595"/>
        <v>226807.20500000005</v>
      </c>
      <c r="BW1671" s="18">
        <f t="shared" si="4596"/>
        <v>302319.7</v>
      </c>
      <c r="BX1671" s="18">
        <f>-1115.06-381.452-25.427</f>
        <v>-1521.9389999999999</v>
      </c>
      <c r="BY1671" s="18"/>
      <c r="BZ1671" s="18"/>
      <c r="CA1671" s="18">
        <f t="shared" si="4558"/>
        <v>190180.533</v>
      </c>
      <c r="CB1671" s="18">
        <f t="shared" si="4559"/>
        <v>226807.20500000005</v>
      </c>
      <c r="CC1671" s="18">
        <f t="shared" si="4560"/>
        <v>302319.7</v>
      </c>
      <c r="CD1671" s="18"/>
      <c r="CE1671" s="27"/>
      <c r="CF1671" s="33" t="s">
        <v>1437</v>
      </c>
    </row>
    <row r="1672" spans="1:119" x14ac:dyDescent="0.3">
      <c r="A1672" s="19" t="s">
        <v>1554</v>
      </c>
      <c r="B1672" s="39"/>
      <c r="C1672" s="41"/>
      <c r="D1672" s="41"/>
      <c r="E1672" s="14" t="s">
        <v>900</v>
      </c>
      <c r="F1672" s="18"/>
      <c r="G1672" s="18"/>
      <c r="H1672" s="18"/>
      <c r="I1672" s="23"/>
      <c r="J1672" s="23"/>
      <c r="K1672" s="23"/>
      <c r="L1672" s="23"/>
      <c r="M1672" s="23"/>
      <c r="N1672" s="23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>
        <f>AF1673</f>
        <v>77994.5</v>
      </c>
      <c r="AG1672" s="18">
        <f t="shared" ref="AG1672:CD1674" si="4740">AG1673</f>
        <v>20767.900000000001</v>
      </c>
      <c r="AH1672" s="18">
        <f t="shared" si="4740"/>
        <v>0</v>
      </c>
      <c r="AI1672" s="18">
        <f t="shared" si="4554"/>
        <v>77994.5</v>
      </c>
      <c r="AJ1672" s="18">
        <f t="shared" si="4555"/>
        <v>20767.900000000001</v>
      </c>
      <c r="AK1672" s="18">
        <f t="shared" si="4556"/>
        <v>0</v>
      </c>
      <c r="AL1672" s="18">
        <f t="shared" si="4740"/>
        <v>0</v>
      </c>
      <c r="AM1672" s="18">
        <f t="shared" si="4557"/>
        <v>77994.5</v>
      </c>
      <c r="AN1672" s="18">
        <f t="shared" si="4740"/>
        <v>0</v>
      </c>
      <c r="AO1672" s="18">
        <f t="shared" si="4740"/>
        <v>0</v>
      </c>
      <c r="AP1672" s="18">
        <f t="shared" si="4740"/>
        <v>0</v>
      </c>
      <c r="AQ1672" s="18">
        <f t="shared" si="4733"/>
        <v>77994.5</v>
      </c>
      <c r="AR1672" s="18">
        <f t="shared" si="4734"/>
        <v>20767.900000000001</v>
      </c>
      <c r="AS1672" s="18">
        <f t="shared" si="4735"/>
        <v>0</v>
      </c>
      <c r="AT1672" s="18">
        <f t="shared" si="4740"/>
        <v>0</v>
      </c>
      <c r="AU1672" s="18">
        <f t="shared" si="4740"/>
        <v>0</v>
      </c>
      <c r="AV1672" s="18">
        <f t="shared" si="4740"/>
        <v>0</v>
      </c>
      <c r="AW1672" s="18">
        <f t="shared" si="4736"/>
        <v>77994.5</v>
      </c>
      <c r="AX1672" s="18">
        <f t="shared" si="4737"/>
        <v>20767.900000000001</v>
      </c>
      <c r="AY1672" s="18">
        <f t="shared" si="4738"/>
        <v>0</v>
      </c>
      <c r="AZ1672" s="18">
        <f t="shared" si="4740"/>
        <v>0</v>
      </c>
      <c r="BA1672" s="18">
        <f t="shared" si="4740"/>
        <v>0</v>
      </c>
      <c r="BB1672" s="18">
        <f t="shared" si="4740"/>
        <v>0</v>
      </c>
      <c r="BC1672" s="18">
        <f t="shared" si="4690"/>
        <v>77994.5</v>
      </c>
      <c r="BD1672" s="18">
        <f t="shared" si="4691"/>
        <v>20767.900000000001</v>
      </c>
      <c r="BE1672" s="18">
        <f t="shared" si="4692"/>
        <v>0</v>
      </c>
      <c r="BF1672" s="18">
        <f t="shared" si="4740"/>
        <v>0</v>
      </c>
      <c r="BG1672" s="18">
        <f t="shared" si="4740"/>
        <v>0</v>
      </c>
      <c r="BH1672" s="18">
        <f t="shared" si="4740"/>
        <v>0</v>
      </c>
      <c r="BI1672" s="18">
        <f t="shared" si="4684"/>
        <v>77994.5</v>
      </c>
      <c r="BJ1672" s="18">
        <f t="shared" si="4685"/>
        <v>20767.900000000001</v>
      </c>
      <c r="BK1672" s="18">
        <f t="shared" si="4686"/>
        <v>0</v>
      </c>
      <c r="BL1672" s="18">
        <f t="shared" si="4740"/>
        <v>0</v>
      </c>
      <c r="BM1672" s="18">
        <f t="shared" si="4740"/>
        <v>0</v>
      </c>
      <c r="BN1672" s="18">
        <f t="shared" si="4740"/>
        <v>0</v>
      </c>
      <c r="BO1672" s="18">
        <f t="shared" si="4617"/>
        <v>77994.5</v>
      </c>
      <c r="BP1672" s="18">
        <f t="shared" si="4618"/>
        <v>20767.900000000001</v>
      </c>
      <c r="BQ1672" s="18">
        <f t="shared" si="4619"/>
        <v>0</v>
      </c>
      <c r="BR1672" s="18">
        <f t="shared" si="4740"/>
        <v>0</v>
      </c>
      <c r="BS1672" s="18">
        <f t="shared" si="4740"/>
        <v>0</v>
      </c>
      <c r="BT1672" s="18">
        <f t="shared" si="4740"/>
        <v>0</v>
      </c>
      <c r="BU1672" s="18">
        <f t="shared" si="4594"/>
        <v>77994.5</v>
      </c>
      <c r="BV1672" s="18">
        <f t="shared" si="4595"/>
        <v>20767.900000000001</v>
      </c>
      <c r="BW1672" s="18">
        <f t="shared" si="4596"/>
        <v>0</v>
      </c>
      <c r="BX1672" s="18">
        <f t="shared" si="4740"/>
        <v>0</v>
      </c>
      <c r="BY1672" s="18">
        <f t="shared" si="4740"/>
        <v>0</v>
      </c>
      <c r="BZ1672" s="18">
        <f t="shared" si="4740"/>
        <v>0</v>
      </c>
      <c r="CA1672" s="18">
        <f t="shared" si="4558"/>
        <v>77994.5</v>
      </c>
      <c r="CB1672" s="18">
        <f t="shared" si="4559"/>
        <v>20767.900000000001</v>
      </c>
      <c r="CC1672" s="18">
        <f t="shared" si="4560"/>
        <v>0</v>
      </c>
      <c r="CD1672" s="18">
        <f t="shared" si="4740"/>
        <v>0</v>
      </c>
      <c r="CE1672" s="27"/>
      <c r="CF1672" s="33"/>
    </row>
    <row r="1673" spans="1:119" ht="31.2" x14ac:dyDescent="0.3">
      <c r="A1673" s="19" t="s">
        <v>1554</v>
      </c>
      <c r="B1673" s="39">
        <v>200</v>
      </c>
      <c r="C1673" s="41"/>
      <c r="D1673" s="41"/>
      <c r="E1673" s="14" t="s">
        <v>551</v>
      </c>
      <c r="F1673" s="18"/>
      <c r="G1673" s="18"/>
      <c r="H1673" s="18"/>
      <c r="I1673" s="23"/>
      <c r="J1673" s="23"/>
      <c r="K1673" s="23"/>
      <c r="L1673" s="23"/>
      <c r="M1673" s="23"/>
      <c r="N1673" s="23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>
        <f>AF1674</f>
        <v>77994.5</v>
      </c>
      <c r="AG1673" s="18">
        <f t="shared" si="4740"/>
        <v>20767.900000000001</v>
      </c>
      <c r="AH1673" s="18">
        <f t="shared" si="4740"/>
        <v>0</v>
      </c>
      <c r="AI1673" s="18">
        <f t="shared" si="4554"/>
        <v>77994.5</v>
      </c>
      <c r="AJ1673" s="18">
        <f t="shared" si="4555"/>
        <v>20767.900000000001</v>
      </c>
      <c r="AK1673" s="18">
        <f t="shared" si="4556"/>
        <v>0</v>
      </c>
      <c r="AL1673" s="18">
        <f t="shared" si="4740"/>
        <v>0</v>
      </c>
      <c r="AM1673" s="18">
        <f t="shared" si="4557"/>
        <v>77994.5</v>
      </c>
      <c r="AN1673" s="18">
        <f t="shared" si="4740"/>
        <v>0</v>
      </c>
      <c r="AO1673" s="18">
        <f t="shared" si="4740"/>
        <v>0</v>
      </c>
      <c r="AP1673" s="18">
        <f t="shared" si="4740"/>
        <v>0</v>
      </c>
      <c r="AQ1673" s="18">
        <f t="shared" si="4733"/>
        <v>77994.5</v>
      </c>
      <c r="AR1673" s="18">
        <f t="shared" si="4734"/>
        <v>20767.900000000001</v>
      </c>
      <c r="AS1673" s="18">
        <f t="shared" si="4735"/>
        <v>0</v>
      </c>
      <c r="AT1673" s="18">
        <f t="shared" si="4740"/>
        <v>0</v>
      </c>
      <c r="AU1673" s="18">
        <f t="shared" si="4740"/>
        <v>0</v>
      </c>
      <c r="AV1673" s="18">
        <f t="shared" si="4740"/>
        <v>0</v>
      </c>
      <c r="AW1673" s="18">
        <f t="shared" si="4736"/>
        <v>77994.5</v>
      </c>
      <c r="AX1673" s="18">
        <f t="shared" si="4737"/>
        <v>20767.900000000001</v>
      </c>
      <c r="AY1673" s="18">
        <f t="shared" si="4738"/>
        <v>0</v>
      </c>
      <c r="AZ1673" s="18">
        <f t="shared" si="4740"/>
        <v>0</v>
      </c>
      <c r="BA1673" s="18">
        <f t="shared" si="4740"/>
        <v>0</v>
      </c>
      <c r="BB1673" s="18">
        <f t="shared" si="4740"/>
        <v>0</v>
      </c>
      <c r="BC1673" s="18">
        <f t="shared" si="4690"/>
        <v>77994.5</v>
      </c>
      <c r="BD1673" s="18">
        <f t="shared" si="4691"/>
        <v>20767.900000000001</v>
      </c>
      <c r="BE1673" s="18">
        <f t="shared" si="4692"/>
        <v>0</v>
      </c>
      <c r="BF1673" s="18">
        <f t="shared" si="4740"/>
        <v>0</v>
      </c>
      <c r="BG1673" s="18">
        <f t="shared" si="4740"/>
        <v>0</v>
      </c>
      <c r="BH1673" s="18">
        <f t="shared" si="4740"/>
        <v>0</v>
      </c>
      <c r="BI1673" s="18">
        <f t="shared" si="4684"/>
        <v>77994.5</v>
      </c>
      <c r="BJ1673" s="18">
        <f t="shared" si="4685"/>
        <v>20767.900000000001</v>
      </c>
      <c r="BK1673" s="18">
        <f t="shared" si="4686"/>
        <v>0</v>
      </c>
      <c r="BL1673" s="18">
        <f t="shared" si="4740"/>
        <v>0</v>
      </c>
      <c r="BM1673" s="18">
        <f t="shared" si="4740"/>
        <v>0</v>
      </c>
      <c r="BN1673" s="18">
        <f t="shared" si="4740"/>
        <v>0</v>
      </c>
      <c r="BO1673" s="18">
        <f t="shared" si="4617"/>
        <v>77994.5</v>
      </c>
      <c r="BP1673" s="18">
        <f t="shared" si="4618"/>
        <v>20767.900000000001</v>
      </c>
      <c r="BQ1673" s="18">
        <f t="shared" si="4619"/>
        <v>0</v>
      </c>
      <c r="BR1673" s="18">
        <f t="shared" si="4740"/>
        <v>0</v>
      </c>
      <c r="BS1673" s="18">
        <f t="shared" si="4740"/>
        <v>0</v>
      </c>
      <c r="BT1673" s="18">
        <f t="shared" si="4740"/>
        <v>0</v>
      </c>
      <c r="BU1673" s="18">
        <f t="shared" si="4594"/>
        <v>77994.5</v>
      </c>
      <c r="BV1673" s="18">
        <f t="shared" si="4595"/>
        <v>20767.900000000001</v>
      </c>
      <c r="BW1673" s="18">
        <f t="shared" si="4596"/>
        <v>0</v>
      </c>
      <c r="BX1673" s="18">
        <f t="shared" si="4740"/>
        <v>0</v>
      </c>
      <c r="BY1673" s="18">
        <f t="shared" si="4740"/>
        <v>0</v>
      </c>
      <c r="BZ1673" s="18">
        <f t="shared" si="4740"/>
        <v>0</v>
      </c>
      <c r="CA1673" s="18">
        <f t="shared" si="4558"/>
        <v>77994.5</v>
      </c>
      <c r="CB1673" s="18">
        <f t="shared" si="4559"/>
        <v>20767.900000000001</v>
      </c>
      <c r="CC1673" s="18">
        <f t="shared" si="4560"/>
        <v>0</v>
      </c>
      <c r="CD1673" s="18">
        <f t="shared" si="4740"/>
        <v>0</v>
      </c>
      <c r="CE1673" s="27"/>
      <c r="CF1673" s="33"/>
    </row>
    <row r="1674" spans="1:119" ht="46.8" x14ac:dyDescent="0.3">
      <c r="A1674" s="19" t="s">
        <v>1554</v>
      </c>
      <c r="B1674" s="39">
        <v>240</v>
      </c>
      <c r="C1674" s="41"/>
      <c r="D1674" s="41"/>
      <c r="E1674" s="14" t="s">
        <v>559</v>
      </c>
      <c r="F1674" s="18"/>
      <c r="G1674" s="18"/>
      <c r="H1674" s="18"/>
      <c r="I1674" s="23"/>
      <c r="J1674" s="23"/>
      <c r="K1674" s="23"/>
      <c r="L1674" s="23"/>
      <c r="M1674" s="23"/>
      <c r="N1674" s="23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>
        <f>AF1675</f>
        <v>77994.5</v>
      </c>
      <c r="AG1674" s="18">
        <f t="shared" si="4740"/>
        <v>20767.900000000001</v>
      </c>
      <c r="AH1674" s="18">
        <f t="shared" si="4740"/>
        <v>0</v>
      </c>
      <c r="AI1674" s="18">
        <f t="shared" si="4554"/>
        <v>77994.5</v>
      </c>
      <c r="AJ1674" s="18">
        <f t="shared" si="4555"/>
        <v>20767.900000000001</v>
      </c>
      <c r="AK1674" s="18">
        <f t="shared" si="4556"/>
        <v>0</v>
      </c>
      <c r="AL1674" s="18">
        <f t="shared" si="4740"/>
        <v>0</v>
      </c>
      <c r="AM1674" s="18">
        <f t="shared" si="4557"/>
        <v>77994.5</v>
      </c>
      <c r="AN1674" s="18">
        <f t="shared" si="4740"/>
        <v>0</v>
      </c>
      <c r="AO1674" s="18">
        <f t="shared" si="4740"/>
        <v>0</v>
      </c>
      <c r="AP1674" s="18">
        <f t="shared" si="4740"/>
        <v>0</v>
      </c>
      <c r="AQ1674" s="18">
        <f t="shared" si="4733"/>
        <v>77994.5</v>
      </c>
      <c r="AR1674" s="18">
        <f t="shared" si="4734"/>
        <v>20767.900000000001</v>
      </c>
      <c r="AS1674" s="18">
        <f t="shared" si="4735"/>
        <v>0</v>
      </c>
      <c r="AT1674" s="18">
        <f t="shared" si="4740"/>
        <v>0</v>
      </c>
      <c r="AU1674" s="18">
        <f t="shared" si="4740"/>
        <v>0</v>
      </c>
      <c r="AV1674" s="18">
        <f t="shared" si="4740"/>
        <v>0</v>
      </c>
      <c r="AW1674" s="18">
        <f t="shared" si="4736"/>
        <v>77994.5</v>
      </c>
      <c r="AX1674" s="18">
        <f t="shared" si="4737"/>
        <v>20767.900000000001</v>
      </c>
      <c r="AY1674" s="18">
        <f t="shared" si="4738"/>
        <v>0</v>
      </c>
      <c r="AZ1674" s="18">
        <f t="shared" si="4740"/>
        <v>0</v>
      </c>
      <c r="BA1674" s="18">
        <f t="shared" si="4740"/>
        <v>0</v>
      </c>
      <c r="BB1674" s="18">
        <f t="shared" si="4740"/>
        <v>0</v>
      </c>
      <c r="BC1674" s="18">
        <f t="shared" si="4690"/>
        <v>77994.5</v>
      </c>
      <c r="BD1674" s="18">
        <f t="shared" si="4691"/>
        <v>20767.900000000001</v>
      </c>
      <c r="BE1674" s="18">
        <f t="shared" si="4692"/>
        <v>0</v>
      </c>
      <c r="BF1674" s="18">
        <f t="shared" si="4740"/>
        <v>0</v>
      </c>
      <c r="BG1674" s="18">
        <f t="shared" si="4740"/>
        <v>0</v>
      </c>
      <c r="BH1674" s="18">
        <f t="shared" si="4740"/>
        <v>0</v>
      </c>
      <c r="BI1674" s="18">
        <f t="shared" si="4684"/>
        <v>77994.5</v>
      </c>
      <c r="BJ1674" s="18">
        <f t="shared" si="4685"/>
        <v>20767.900000000001</v>
      </c>
      <c r="BK1674" s="18">
        <f t="shared" si="4686"/>
        <v>0</v>
      </c>
      <c r="BL1674" s="18">
        <f t="shared" si="4740"/>
        <v>0</v>
      </c>
      <c r="BM1674" s="18">
        <f t="shared" si="4740"/>
        <v>0</v>
      </c>
      <c r="BN1674" s="18">
        <f t="shared" si="4740"/>
        <v>0</v>
      </c>
      <c r="BO1674" s="18">
        <f t="shared" si="4617"/>
        <v>77994.5</v>
      </c>
      <c r="BP1674" s="18">
        <f t="shared" si="4618"/>
        <v>20767.900000000001</v>
      </c>
      <c r="BQ1674" s="18">
        <f t="shared" si="4619"/>
        <v>0</v>
      </c>
      <c r="BR1674" s="18">
        <f t="shared" si="4740"/>
        <v>0</v>
      </c>
      <c r="BS1674" s="18">
        <f t="shared" si="4740"/>
        <v>0</v>
      </c>
      <c r="BT1674" s="18">
        <f t="shared" si="4740"/>
        <v>0</v>
      </c>
      <c r="BU1674" s="18">
        <f t="shared" si="4594"/>
        <v>77994.5</v>
      </c>
      <c r="BV1674" s="18">
        <f t="shared" si="4595"/>
        <v>20767.900000000001</v>
      </c>
      <c r="BW1674" s="18">
        <f t="shared" si="4596"/>
        <v>0</v>
      </c>
      <c r="BX1674" s="18">
        <f t="shared" si="4740"/>
        <v>0</v>
      </c>
      <c r="BY1674" s="18">
        <f t="shared" si="4740"/>
        <v>0</v>
      </c>
      <c r="BZ1674" s="18">
        <f t="shared" si="4740"/>
        <v>0</v>
      </c>
      <c r="CA1674" s="18">
        <f t="shared" si="4558"/>
        <v>77994.5</v>
      </c>
      <c r="CB1674" s="18">
        <f t="shared" si="4559"/>
        <v>20767.900000000001</v>
      </c>
      <c r="CC1674" s="18">
        <f t="shared" si="4560"/>
        <v>0</v>
      </c>
      <c r="CD1674" s="18">
        <f t="shared" si="4740"/>
        <v>0</v>
      </c>
      <c r="CE1674" s="27"/>
      <c r="CF1674" s="33"/>
    </row>
    <row r="1675" spans="1:119" x14ac:dyDescent="0.3">
      <c r="A1675" s="19" t="s">
        <v>1554</v>
      </c>
      <c r="B1675" s="39">
        <v>240</v>
      </c>
      <c r="C1675" s="41" t="s">
        <v>198</v>
      </c>
      <c r="D1675" s="41" t="s">
        <v>19</v>
      </c>
      <c r="E1675" s="14" t="s">
        <v>527</v>
      </c>
      <c r="F1675" s="18"/>
      <c r="G1675" s="18"/>
      <c r="H1675" s="18"/>
      <c r="I1675" s="23"/>
      <c r="J1675" s="23"/>
      <c r="K1675" s="23"/>
      <c r="L1675" s="23"/>
      <c r="M1675" s="23"/>
      <c r="N1675" s="23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>
        <f>23300+54694.5</f>
        <v>77994.5</v>
      </c>
      <c r="AG1675" s="18">
        <f>20000+767.9</f>
        <v>20767.900000000001</v>
      </c>
      <c r="AH1675" s="18"/>
      <c r="AI1675" s="18">
        <f t="shared" si="4554"/>
        <v>77994.5</v>
      </c>
      <c r="AJ1675" s="18">
        <f t="shared" si="4555"/>
        <v>20767.900000000001</v>
      </c>
      <c r="AK1675" s="18">
        <f t="shared" si="4556"/>
        <v>0</v>
      </c>
      <c r="AL1675" s="18"/>
      <c r="AM1675" s="18">
        <f t="shared" si="4557"/>
        <v>77994.5</v>
      </c>
      <c r="AN1675" s="18"/>
      <c r="AO1675" s="18"/>
      <c r="AP1675" s="18"/>
      <c r="AQ1675" s="18">
        <f t="shared" si="4733"/>
        <v>77994.5</v>
      </c>
      <c r="AR1675" s="18">
        <f t="shared" si="4734"/>
        <v>20767.900000000001</v>
      </c>
      <c r="AS1675" s="18">
        <f t="shared" si="4735"/>
        <v>0</v>
      </c>
      <c r="AT1675" s="18"/>
      <c r="AU1675" s="18"/>
      <c r="AV1675" s="18"/>
      <c r="AW1675" s="18">
        <f t="shared" si="4736"/>
        <v>77994.5</v>
      </c>
      <c r="AX1675" s="18">
        <f t="shared" si="4737"/>
        <v>20767.900000000001</v>
      </c>
      <c r="AY1675" s="18">
        <f t="shared" si="4738"/>
        <v>0</v>
      </c>
      <c r="AZ1675" s="18"/>
      <c r="BA1675" s="18"/>
      <c r="BB1675" s="18"/>
      <c r="BC1675" s="18">
        <f t="shared" si="4690"/>
        <v>77994.5</v>
      </c>
      <c r="BD1675" s="18">
        <f t="shared" si="4691"/>
        <v>20767.900000000001</v>
      </c>
      <c r="BE1675" s="18">
        <f t="shared" si="4692"/>
        <v>0</v>
      </c>
      <c r="BF1675" s="18"/>
      <c r="BG1675" s="18"/>
      <c r="BH1675" s="18"/>
      <c r="BI1675" s="18">
        <f t="shared" si="4684"/>
        <v>77994.5</v>
      </c>
      <c r="BJ1675" s="18">
        <f t="shared" si="4685"/>
        <v>20767.900000000001</v>
      </c>
      <c r="BK1675" s="18">
        <f t="shared" si="4686"/>
        <v>0</v>
      </c>
      <c r="BL1675" s="18"/>
      <c r="BM1675" s="18"/>
      <c r="BN1675" s="18"/>
      <c r="BO1675" s="18">
        <f t="shared" si="4617"/>
        <v>77994.5</v>
      </c>
      <c r="BP1675" s="18">
        <f t="shared" si="4618"/>
        <v>20767.900000000001</v>
      </c>
      <c r="BQ1675" s="18">
        <f t="shared" si="4619"/>
        <v>0</v>
      </c>
      <c r="BR1675" s="18"/>
      <c r="BS1675" s="18"/>
      <c r="BT1675" s="18"/>
      <c r="BU1675" s="18">
        <f t="shared" si="4594"/>
        <v>77994.5</v>
      </c>
      <c r="BV1675" s="18">
        <f t="shared" si="4595"/>
        <v>20767.900000000001</v>
      </c>
      <c r="BW1675" s="18">
        <f t="shared" si="4596"/>
        <v>0</v>
      </c>
      <c r="BX1675" s="18"/>
      <c r="BY1675" s="18"/>
      <c r="BZ1675" s="18"/>
      <c r="CA1675" s="18">
        <f t="shared" si="4558"/>
        <v>77994.5</v>
      </c>
      <c r="CB1675" s="18">
        <f t="shared" si="4559"/>
        <v>20767.900000000001</v>
      </c>
      <c r="CC1675" s="18">
        <f t="shared" si="4560"/>
        <v>0</v>
      </c>
      <c r="CD1675" s="18"/>
      <c r="CE1675" s="27"/>
      <c r="CF1675" s="33"/>
    </row>
    <row r="1676" spans="1:119" ht="46.8" x14ac:dyDescent="0.3">
      <c r="A1676" s="41" t="s">
        <v>279</v>
      </c>
      <c r="B1676" s="39"/>
      <c r="C1676" s="41"/>
      <c r="D1676" s="41"/>
      <c r="E1676" s="14" t="s">
        <v>1059</v>
      </c>
      <c r="F1676" s="18">
        <f>F1677</f>
        <v>15688.300000000003</v>
      </c>
      <c r="G1676" s="18">
        <f t="shared" ref="G1676:CD1677" si="4741">G1677</f>
        <v>15688.300000000003</v>
      </c>
      <c r="H1676" s="18">
        <f t="shared" si="4741"/>
        <v>15688.300000000003</v>
      </c>
      <c r="I1676" s="18">
        <f t="shared" si="4741"/>
        <v>0</v>
      </c>
      <c r="J1676" s="18">
        <f t="shared" si="4741"/>
        <v>0</v>
      </c>
      <c r="K1676" s="18">
        <f t="shared" si="4741"/>
        <v>0</v>
      </c>
      <c r="L1676" s="18">
        <f t="shared" si="4679"/>
        <v>15688.300000000003</v>
      </c>
      <c r="M1676" s="18">
        <f t="shared" si="4680"/>
        <v>15688.300000000003</v>
      </c>
      <c r="N1676" s="18">
        <f t="shared" si="4681"/>
        <v>15688.300000000003</v>
      </c>
      <c r="O1676" s="18">
        <f t="shared" si="4741"/>
        <v>0</v>
      </c>
      <c r="P1676" s="18">
        <f t="shared" si="4741"/>
        <v>0</v>
      </c>
      <c r="Q1676" s="18">
        <f t="shared" si="4741"/>
        <v>0</v>
      </c>
      <c r="R1676" s="18">
        <f t="shared" si="4741"/>
        <v>0</v>
      </c>
      <c r="S1676" s="18">
        <f t="shared" si="4741"/>
        <v>0</v>
      </c>
      <c r="T1676" s="18">
        <f t="shared" si="4597"/>
        <v>15688.300000000003</v>
      </c>
      <c r="U1676" s="18">
        <f t="shared" si="4598"/>
        <v>15688.300000000003</v>
      </c>
      <c r="V1676" s="18">
        <f t="shared" si="4599"/>
        <v>15688.300000000003</v>
      </c>
      <c r="W1676" s="18">
        <f t="shared" si="4741"/>
        <v>0</v>
      </c>
      <c r="X1676" s="18">
        <f t="shared" si="4741"/>
        <v>0</v>
      </c>
      <c r="Y1676" s="18">
        <f t="shared" si="4741"/>
        <v>0</v>
      </c>
      <c r="Z1676" s="18">
        <f t="shared" si="4741"/>
        <v>0</v>
      </c>
      <c r="AA1676" s="18">
        <f t="shared" si="4741"/>
        <v>0</v>
      </c>
      <c r="AB1676" s="18">
        <f t="shared" si="4741"/>
        <v>0</v>
      </c>
      <c r="AC1676" s="18">
        <f t="shared" si="4607"/>
        <v>15688.300000000003</v>
      </c>
      <c r="AD1676" s="18">
        <f t="shared" si="4608"/>
        <v>15688.300000000003</v>
      </c>
      <c r="AE1676" s="18">
        <f t="shared" si="4609"/>
        <v>15688.300000000003</v>
      </c>
      <c r="AF1676" s="18">
        <f t="shared" si="4741"/>
        <v>-4.25</v>
      </c>
      <c r="AG1676" s="18">
        <f t="shared" si="4741"/>
        <v>0</v>
      </c>
      <c r="AH1676" s="18">
        <f t="shared" si="4741"/>
        <v>0</v>
      </c>
      <c r="AI1676" s="18">
        <f t="shared" si="4554"/>
        <v>15684.050000000003</v>
      </c>
      <c r="AJ1676" s="18">
        <f t="shared" si="4555"/>
        <v>15688.300000000003</v>
      </c>
      <c r="AK1676" s="18">
        <f t="shared" si="4556"/>
        <v>15688.300000000003</v>
      </c>
      <c r="AL1676" s="18">
        <f t="shared" si="4741"/>
        <v>0</v>
      </c>
      <c r="AM1676" s="18">
        <f t="shared" si="4557"/>
        <v>15684.050000000003</v>
      </c>
      <c r="AN1676" s="18">
        <f t="shared" si="4741"/>
        <v>-226.32100000000003</v>
      </c>
      <c r="AO1676" s="18">
        <f t="shared" si="4741"/>
        <v>0</v>
      </c>
      <c r="AP1676" s="18">
        <f t="shared" si="4741"/>
        <v>0</v>
      </c>
      <c r="AQ1676" s="18">
        <f t="shared" si="4733"/>
        <v>15457.729000000003</v>
      </c>
      <c r="AR1676" s="18">
        <f t="shared" si="4734"/>
        <v>15688.300000000003</v>
      </c>
      <c r="AS1676" s="18">
        <f t="shared" si="4735"/>
        <v>15688.300000000003</v>
      </c>
      <c r="AT1676" s="18">
        <f t="shared" si="4741"/>
        <v>0</v>
      </c>
      <c r="AU1676" s="18">
        <f t="shared" si="4741"/>
        <v>0</v>
      </c>
      <c r="AV1676" s="18">
        <f t="shared" si="4741"/>
        <v>0</v>
      </c>
      <c r="AW1676" s="18">
        <f t="shared" si="4736"/>
        <v>15457.729000000003</v>
      </c>
      <c r="AX1676" s="18">
        <f t="shared" si="4737"/>
        <v>15688.300000000003</v>
      </c>
      <c r="AY1676" s="18">
        <f t="shared" si="4738"/>
        <v>15688.300000000003</v>
      </c>
      <c r="AZ1676" s="18">
        <f t="shared" si="4741"/>
        <v>0</v>
      </c>
      <c r="BA1676" s="18">
        <f t="shared" si="4741"/>
        <v>0</v>
      </c>
      <c r="BB1676" s="18">
        <f t="shared" si="4741"/>
        <v>0</v>
      </c>
      <c r="BC1676" s="18">
        <f t="shared" si="4690"/>
        <v>15457.729000000003</v>
      </c>
      <c r="BD1676" s="18">
        <f t="shared" si="4691"/>
        <v>15688.300000000003</v>
      </c>
      <c r="BE1676" s="18">
        <f t="shared" si="4692"/>
        <v>15688.300000000003</v>
      </c>
      <c r="BF1676" s="18">
        <f t="shared" si="4741"/>
        <v>0</v>
      </c>
      <c r="BG1676" s="18">
        <f t="shared" si="4741"/>
        <v>0</v>
      </c>
      <c r="BH1676" s="18">
        <f t="shared" si="4741"/>
        <v>0</v>
      </c>
      <c r="BI1676" s="18">
        <f t="shared" si="4684"/>
        <v>15457.729000000003</v>
      </c>
      <c r="BJ1676" s="18">
        <f t="shared" si="4685"/>
        <v>15688.300000000003</v>
      </c>
      <c r="BK1676" s="18">
        <f t="shared" si="4686"/>
        <v>15688.300000000003</v>
      </c>
      <c r="BL1676" s="18">
        <f t="shared" si="4741"/>
        <v>559.46</v>
      </c>
      <c r="BM1676" s="18">
        <f t="shared" si="4741"/>
        <v>0</v>
      </c>
      <c r="BN1676" s="18">
        <f t="shared" si="4741"/>
        <v>0</v>
      </c>
      <c r="BO1676" s="18">
        <f t="shared" si="4617"/>
        <v>16017.189000000002</v>
      </c>
      <c r="BP1676" s="18">
        <f t="shared" si="4618"/>
        <v>15688.300000000003</v>
      </c>
      <c r="BQ1676" s="18">
        <f t="shared" si="4619"/>
        <v>15688.300000000003</v>
      </c>
      <c r="BR1676" s="18">
        <f t="shared" si="4741"/>
        <v>0</v>
      </c>
      <c r="BS1676" s="18">
        <f t="shared" si="4741"/>
        <v>0</v>
      </c>
      <c r="BT1676" s="18">
        <f t="shared" si="4741"/>
        <v>0</v>
      </c>
      <c r="BU1676" s="18">
        <f t="shared" si="4594"/>
        <v>16017.189000000002</v>
      </c>
      <c r="BV1676" s="18">
        <f t="shared" si="4595"/>
        <v>15688.300000000003</v>
      </c>
      <c r="BW1676" s="18">
        <f t="shared" si="4596"/>
        <v>15688.300000000003</v>
      </c>
      <c r="BX1676" s="18">
        <f t="shared" si="4741"/>
        <v>0</v>
      </c>
      <c r="BY1676" s="18">
        <f t="shared" si="4741"/>
        <v>0</v>
      </c>
      <c r="BZ1676" s="18">
        <f t="shared" si="4741"/>
        <v>0</v>
      </c>
      <c r="CA1676" s="18">
        <f t="shared" si="4558"/>
        <v>16017.189000000002</v>
      </c>
      <c r="CB1676" s="18">
        <f t="shared" si="4559"/>
        <v>15688.300000000003</v>
      </c>
      <c r="CC1676" s="18">
        <f t="shared" si="4560"/>
        <v>15688.300000000003</v>
      </c>
      <c r="CD1676" s="18">
        <f t="shared" si="4741"/>
        <v>0</v>
      </c>
      <c r="CE1676" s="27"/>
      <c r="CF1676" s="33"/>
    </row>
    <row r="1677" spans="1:119" ht="31.2" x14ac:dyDescent="0.3">
      <c r="A1677" s="19" t="s">
        <v>1350</v>
      </c>
      <c r="B1677" s="19"/>
      <c r="C1677" s="19"/>
      <c r="D1677" s="19"/>
      <c r="E1677" s="14" t="s">
        <v>1351</v>
      </c>
      <c r="F1677" s="18">
        <f>F1678</f>
        <v>15688.300000000003</v>
      </c>
      <c r="G1677" s="18">
        <f t="shared" si="4741"/>
        <v>15688.300000000003</v>
      </c>
      <c r="H1677" s="18">
        <f t="shared" si="4741"/>
        <v>15688.300000000003</v>
      </c>
      <c r="I1677" s="18">
        <f t="shared" si="4741"/>
        <v>0</v>
      </c>
      <c r="J1677" s="18">
        <f t="shared" si="4741"/>
        <v>0</v>
      </c>
      <c r="K1677" s="18">
        <f t="shared" si="4741"/>
        <v>0</v>
      </c>
      <c r="L1677" s="18">
        <f t="shared" si="4679"/>
        <v>15688.300000000003</v>
      </c>
      <c r="M1677" s="18">
        <f t="shared" si="4680"/>
        <v>15688.300000000003</v>
      </c>
      <c r="N1677" s="18">
        <f t="shared" si="4681"/>
        <v>15688.300000000003</v>
      </c>
      <c r="O1677" s="18">
        <f t="shared" si="4741"/>
        <v>0</v>
      </c>
      <c r="P1677" s="18">
        <f t="shared" si="4741"/>
        <v>0</v>
      </c>
      <c r="Q1677" s="18">
        <f t="shared" si="4741"/>
        <v>0</v>
      </c>
      <c r="R1677" s="18">
        <f t="shared" si="4741"/>
        <v>0</v>
      </c>
      <c r="S1677" s="18">
        <f t="shared" si="4741"/>
        <v>0</v>
      </c>
      <c r="T1677" s="18">
        <f t="shared" si="4597"/>
        <v>15688.300000000003</v>
      </c>
      <c r="U1677" s="18">
        <f t="shared" si="4598"/>
        <v>15688.300000000003</v>
      </c>
      <c r="V1677" s="18">
        <f t="shared" si="4599"/>
        <v>15688.300000000003</v>
      </c>
      <c r="W1677" s="18">
        <f t="shared" si="4741"/>
        <v>0</v>
      </c>
      <c r="X1677" s="18">
        <f t="shared" si="4741"/>
        <v>0</v>
      </c>
      <c r="Y1677" s="18">
        <f t="shared" si="4741"/>
        <v>0</v>
      </c>
      <c r="Z1677" s="18">
        <f t="shared" si="4741"/>
        <v>0</v>
      </c>
      <c r="AA1677" s="18">
        <f t="shared" si="4741"/>
        <v>0</v>
      </c>
      <c r="AB1677" s="18">
        <f t="shared" si="4741"/>
        <v>0</v>
      </c>
      <c r="AC1677" s="18">
        <f t="shared" si="4607"/>
        <v>15688.300000000003</v>
      </c>
      <c r="AD1677" s="18">
        <f t="shared" si="4608"/>
        <v>15688.300000000003</v>
      </c>
      <c r="AE1677" s="18">
        <f t="shared" si="4609"/>
        <v>15688.300000000003</v>
      </c>
      <c r="AF1677" s="18">
        <f t="shared" si="4741"/>
        <v>-4.25</v>
      </c>
      <c r="AG1677" s="18">
        <f t="shared" si="4741"/>
        <v>0</v>
      </c>
      <c r="AH1677" s="18">
        <f t="shared" si="4741"/>
        <v>0</v>
      </c>
      <c r="AI1677" s="18">
        <f t="shared" si="4554"/>
        <v>15684.050000000003</v>
      </c>
      <c r="AJ1677" s="18">
        <f t="shared" si="4555"/>
        <v>15688.300000000003</v>
      </c>
      <c r="AK1677" s="18">
        <f t="shared" si="4556"/>
        <v>15688.300000000003</v>
      </c>
      <c r="AL1677" s="18">
        <f t="shared" si="4741"/>
        <v>0</v>
      </c>
      <c r="AM1677" s="18">
        <f t="shared" si="4557"/>
        <v>15684.050000000003</v>
      </c>
      <c r="AN1677" s="18">
        <f t="shared" si="4741"/>
        <v>-226.32100000000003</v>
      </c>
      <c r="AO1677" s="18">
        <f t="shared" si="4741"/>
        <v>0</v>
      </c>
      <c r="AP1677" s="18">
        <f t="shared" si="4741"/>
        <v>0</v>
      </c>
      <c r="AQ1677" s="18">
        <f t="shared" si="4733"/>
        <v>15457.729000000003</v>
      </c>
      <c r="AR1677" s="18">
        <f t="shared" si="4734"/>
        <v>15688.300000000003</v>
      </c>
      <c r="AS1677" s="18">
        <f t="shared" si="4735"/>
        <v>15688.300000000003</v>
      </c>
      <c r="AT1677" s="18">
        <f t="shared" si="4741"/>
        <v>0</v>
      </c>
      <c r="AU1677" s="18">
        <f t="shared" si="4741"/>
        <v>0</v>
      </c>
      <c r="AV1677" s="18">
        <f t="shared" si="4741"/>
        <v>0</v>
      </c>
      <c r="AW1677" s="18">
        <f t="shared" si="4736"/>
        <v>15457.729000000003</v>
      </c>
      <c r="AX1677" s="18">
        <f t="shared" si="4737"/>
        <v>15688.300000000003</v>
      </c>
      <c r="AY1677" s="18">
        <f t="shared" si="4738"/>
        <v>15688.300000000003</v>
      </c>
      <c r="AZ1677" s="18">
        <f t="shared" si="4741"/>
        <v>0</v>
      </c>
      <c r="BA1677" s="18">
        <f t="shared" si="4741"/>
        <v>0</v>
      </c>
      <c r="BB1677" s="18">
        <f t="shared" si="4741"/>
        <v>0</v>
      </c>
      <c r="BC1677" s="18">
        <f t="shared" si="4690"/>
        <v>15457.729000000003</v>
      </c>
      <c r="BD1677" s="18">
        <f t="shared" si="4691"/>
        <v>15688.300000000003</v>
      </c>
      <c r="BE1677" s="18">
        <f t="shared" si="4692"/>
        <v>15688.300000000003</v>
      </c>
      <c r="BF1677" s="18">
        <f t="shared" si="4741"/>
        <v>0</v>
      </c>
      <c r="BG1677" s="18">
        <f t="shared" si="4741"/>
        <v>0</v>
      </c>
      <c r="BH1677" s="18">
        <f t="shared" si="4741"/>
        <v>0</v>
      </c>
      <c r="BI1677" s="18">
        <f t="shared" si="4684"/>
        <v>15457.729000000003</v>
      </c>
      <c r="BJ1677" s="18">
        <f t="shared" si="4685"/>
        <v>15688.300000000003</v>
      </c>
      <c r="BK1677" s="18">
        <f t="shared" si="4686"/>
        <v>15688.300000000003</v>
      </c>
      <c r="BL1677" s="18">
        <f t="shared" si="4741"/>
        <v>559.46</v>
      </c>
      <c r="BM1677" s="18">
        <f t="shared" si="4741"/>
        <v>0</v>
      </c>
      <c r="BN1677" s="18">
        <f t="shared" si="4741"/>
        <v>0</v>
      </c>
      <c r="BO1677" s="18">
        <f t="shared" si="4617"/>
        <v>16017.189000000002</v>
      </c>
      <c r="BP1677" s="18">
        <f t="shared" si="4618"/>
        <v>15688.300000000003</v>
      </c>
      <c r="BQ1677" s="18">
        <f t="shared" si="4619"/>
        <v>15688.300000000003</v>
      </c>
      <c r="BR1677" s="18">
        <f t="shared" si="4741"/>
        <v>0</v>
      </c>
      <c r="BS1677" s="18">
        <f t="shared" si="4741"/>
        <v>0</v>
      </c>
      <c r="BT1677" s="18">
        <f t="shared" si="4741"/>
        <v>0</v>
      </c>
      <c r="BU1677" s="18">
        <f t="shared" si="4594"/>
        <v>16017.189000000002</v>
      </c>
      <c r="BV1677" s="18">
        <f t="shared" si="4595"/>
        <v>15688.300000000003</v>
      </c>
      <c r="BW1677" s="18">
        <f t="shared" si="4596"/>
        <v>15688.300000000003</v>
      </c>
      <c r="BX1677" s="18">
        <f t="shared" si="4741"/>
        <v>0</v>
      </c>
      <c r="BY1677" s="18">
        <f t="shared" si="4741"/>
        <v>0</v>
      </c>
      <c r="BZ1677" s="18">
        <f t="shared" si="4741"/>
        <v>0</v>
      </c>
      <c r="CA1677" s="18">
        <f t="shared" si="4558"/>
        <v>16017.189000000002</v>
      </c>
      <c r="CB1677" s="18">
        <f t="shared" si="4559"/>
        <v>15688.300000000003</v>
      </c>
      <c r="CC1677" s="18">
        <f t="shared" si="4560"/>
        <v>15688.300000000003</v>
      </c>
      <c r="CD1677" s="18">
        <f t="shared" si="4741"/>
        <v>0</v>
      </c>
      <c r="CE1677" s="27"/>
      <c r="CF1677" s="33"/>
    </row>
    <row r="1678" spans="1:119" ht="31.2" x14ac:dyDescent="0.3">
      <c r="A1678" s="19" t="s">
        <v>1350</v>
      </c>
      <c r="B1678" s="39">
        <v>200</v>
      </c>
      <c r="C1678" s="41"/>
      <c r="D1678" s="41"/>
      <c r="E1678" s="14" t="s">
        <v>551</v>
      </c>
      <c r="F1678" s="18">
        <f t="shared" ref="F1678:CD1679" si="4742">F1679</f>
        <v>15688.300000000003</v>
      </c>
      <c r="G1678" s="18">
        <f t="shared" si="4742"/>
        <v>15688.300000000003</v>
      </c>
      <c r="H1678" s="18">
        <f t="shared" si="4742"/>
        <v>15688.300000000003</v>
      </c>
      <c r="I1678" s="18">
        <f t="shared" si="4742"/>
        <v>0</v>
      </c>
      <c r="J1678" s="18">
        <f t="shared" si="4742"/>
        <v>0</v>
      </c>
      <c r="K1678" s="18">
        <f t="shared" si="4742"/>
        <v>0</v>
      </c>
      <c r="L1678" s="18">
        <f t="shared" si="4679"/>
        <v>15688.300000000003</v>
      </c>
      <c r="M1678" s="18">
        <f t="shared" si="4680"/>
        <v>15688.300000000003</v>
      </c>
      <c r="N1678" s="18">
        <f t="shared" si="4681"/>
        <v>15688.300000000003</v>
      </c>
      <c r="O1678" s="18">
        <f t="shared" si="4742"/>
        <v>0</v>
      </c>
      <c r="P1678" s="18">
        <f t="shared" si="4742"/>
        <v>0</v>
      </c>
      <c r="Q1678" s="18">
        <f t="shared" si="4742"/>
        <v>0</v>
      </c>
      <c r="R1678" s="18">
        <f t="shared" si="4742"/>
        <v>0</v>
      </c>
      <c r="S1678" s="18">
        <f t="shared" si="4742"/>
        <v>0</v>
      </c>
      <c r="T1678" s="18">
        <f t="shared" si="4597"/>
        <v>15688.300000000003</v>
      </c>
      <c r="U1678" s="18">
        <f t="shared" si="4598"/>
        <v>15688.300000000003</v>
      </c>
      <c r="V1678" s="18">
        <f t="shared" si="4599"/>
        <v>15688.300000000003</v>
      </c>
      <c r="W1678" s="18">
        <f t="shared" si="4742"/>
        <v>0</v>
      </c>
      <c r="X1678" s="18">
        <f t="shared" si="4742"/>
        <v>0</v>
      </c>
      <c r="Y1678" s="18">
        <f t="shared" si="4742"/>
        <v>0</v>
      </c>
      <c r="Z1678" s="18">
        <f t="shared" si="4742"/>
        <v>0</v>
      </c>
      <c r="AA1678" s="18">
        <f t="shared" si="4742"/>
        <v>0</v>
      </c>
      <c r="AB1678" s="18">
        <f t="shared" si="4742"/>
        <v>0</v>
      </c>
      <c r="AC1678" s="18">
        <f t="shared" si="4607"/>
        <v>15688.300000000003</v>
      </c>
      <c r="AD1678" s="18">
        <f t="shared" si="4608"/>
        <v>15688.300000000003</v>
      </c>
      <c r="AE1678" s="18">
        <f t="shared" si="4609"/>
        <v>15688.300000000003</v>
      </c>
      <c r="AF1678" s="18">
        <f t="shared" si="4742"/>
        <v>-4.25</v>
      </c>
      <c r="AG1678" s="18">
        <f t="shared" si="4742"/>
        <v>0</v>
      </c>
      <c r="AH1678" s="18">
        <f t="shared" si="4742"/>
        <v>0</v>
      </c>
      <c r="AI1678" s="18">
        <f t="shared" si="4554"/>
        <v>15684.050000000003</v>
      </c>
      <c r="AJ1678" s="18">
        <f t="shared" si="4555"/>
        <v>15688.300000000003</v>
      </c>
      <c r="AK1678" s="18">
        <f t="shared" si="4556"/>
        <v>15688.300000000003</v>
      </c>
      <c r="AL1678" s="18">
        <f t="shared" si="4742"/>
        <v>0</v>
      </c>
      <c r="AM1678" s="18">
        <f t="shared" si="4557"/>
        <v>15684.050000000003</v>
      </c>
      <c r="AN1678" s="18">
        <f t="shared" si="4742"/>
        <v>-226.32100000000003</v>
      </c>
      <c r="AO1678" s="18">
        <f t="shared" si="4742"/>
        <v>0</v>
      </c>
      <c r="AP1678" s="18">
        <f t="shared" si="4742"/>
        <v>0</v>
      </c>
      <c r="AQ1678" s="18">
        <f t="shared" si="4733"/>
        <v>15457.729000000003</v>
      </c>
      <c r="AR1678" s="18">
        <f t="shared" si="4734"/>
        <v>15688.300000000003</v>
      </c>
      <c r="AS1678" s="18">
        <f t="shared" si="4735"/>
        <v>15688.300000000003</v>
      </c>
      <c r="AT1678" s="18">
        <f t="shared" si="4742"/>
        <v>0</v>
      </c>
      <c r="AU1678" s="18">
        <f t="shared" si="4742"/>
        <v>0</v>
      </c>
      <c r="AV1678" s="18">
        <f t="shared" si="4742"/>
        <v>0</v>
      </c>
      <c r="AW1678" s="18">
        <f t="shared" si="4736"/>
        <v>15457.729000000003</v>
      </c>
      <c r="AX1678" s="18">
        <f t="shared" si="4737"/>
        <v>15688.300000000003</v>
      </c>
      <c r="AY1678" s="18">
        <f t="shared" si="4738"/>
        <v>15688.300000000003</v>
      </c>
      <c r="AZ1678" s="18">
        <f t="shared" si="4742"/>
        <v>0</v>
      </c>
      <c r="BA1678" s="18">
        <f t="shared" si="4742"/>
        <v>0</v>
      </c>
      <c r="BB1678" s="18">
        <f t="shared" si="4742"/>
        <v>0</v>
      </c>
      <c r="BC1678" s="18">
        <f t="shared" si="4690"/>
        <v>15457.729000000003</v>
      </c>
      <c r="BD1678" s="18">
        <f t="shared" si="4691"/>
        <v>15688.300000000003</v>
      </c>
      <c r="BE1678" s="18">
        <f t="shared" si="4692"/>
        <v>15688.300000000003</v>
      </c>
      <c r="BF1678" s="18">
        <f t="shared" si="4742"/>
        <v>0</v>
      </c>
      <c r="BG1678" s="18">
        <f t="shared" si="4742"/>
        <v>0</v>
      </c>
      <c r="BH1678" s="18">
        <f t="shared" si="4742"/>
        <v>0</v>
      </c>
      <c r="BI1678" s="18">
        <f t="shared" si="4684"/>
        <v>15457.729000000003</v>
      </c>
      <c r="BJ1678" s="18">
        <f t="shared" si="4685"/>
        <v>15688.300000000003</v>
      </c>
      <c r="BK1678" s="18">
        <f t="shared" si="4686"/>
        <v>15688.300000000003</v>
      </c>
      <c r="BL1678" s="18">
        <f t="shared" si="4742"/>
        <v>559.46</v>
      </c>
      <c r="BM1678" s="18">
        <f t="shared" si="4742"/>
        <v>0</v>
      </c>
      <c r="BN1678" s="18">
        <f t="shared" si="4742"/>
        <v>0</v>
      </c>
      <c r="BO1678" s="18">
        <f t="shared" si="4617"/>
        <v>16017.189000000002</v>
      </c>
      <c r="BP1678" s="18">
        <f t="shared" si="4618"/>
        <v>15688.300000000003</v>
      </c>
      <c r="BQ1678" s="18">
        <f t="shared" si="4619"/>
        <v>15688.300000000003</v>
      </c>
      <c r="BR1678" s="18">
        <f t="shared" si="4742"/>
        <v>0</v>
      </c>
      <c r="BS1678" s="18">
        <f t="shared" si="4742"/>
        <v>0</v>
      </c>
      <c r="BT1678" s="18">
        <f t="shared" si="4742"/>
        <v>0</v>
      </c>
      <c r="BU1678" s="18">
        <f t="shared" si="4594"/>
        <v>16017.189000000002</v>
      </c>
      <c r="BV1678" s="18">
        <f t="shared" si="4595"/>
        <v>15688.300000000003</v>
      </c>
      <c r="BW1678" s="18">
        <f t="shared" si="4596"/>
        <v>15688.300000000003</v>
      </c>
      <c r="BX1678" s="18">
        <f t="shared" si="4742"/>
        <v>0</v>
      </c>
      <c r="BY1678" s="18">
        <f t="shared" si="4742"/>
        <v>0</v>
      </c>
      <c r="BZ1678" s="18">
        <f t="shared" si="4742"/>
        <v>0</v>
      </c>
      <c r="CA1678" s="18">
        <f t="shared" si="4558"/>
        <v>16017.189000000002</v>
      </c>
      <c r="CB1678" s="18">
        <f t="shared" si="4559"/>
        <v>15688.300000000003</v>
      </c>
      <c r="CC1678" s="18">
        <f t="shared" si="4560"/>
        <v>15688.300000000003</v>
      </c>
      <c r="CD1678" s="18">
        <f t="shared" si="4742"/>
        <v>0</v>
      </c>
      <c r="CE1678" s="27"/>
      <c r="CF1678" s="33"/>
    </row>
    <row r="1679" spans="1:119" ht="46.8" x14ac:dyDescent="0.3">
      <c r="A1679" s="19" t="s">
        <v>1350</v>
      </c>
      <c r="B1679" s="39">
        <v>240</v>
      </c>
      <c r="C1679" s="41"/>
      <c r="D1679" s="41"/>
      <c r="E1679" s="14" t="s">
        <v>559</v>
      </c>
      <c r="F1679" s="18">
        <f t="shared" si="4742"/>
        <v>15688.300000000003</v>
      </c>
      <c r="G1679" s="18">
        <f t="shared" si="4742"/>
        <v>15688.300000000003</v>
      </c>
      <c r="H1679" s="18">
        <f t="shared" si="4742"/>
        <v>15688.300000000003</v>
      </c>
      <c r="I1679" s="18">
        <f t="shared" si="4742"/>
        <v>0</v>
      </c>
      <c r="J1679" s="18">
        <f t="shared" si="4742"/>
        <v>0</v>
      </c>
      <c r="K1679" s="18">
        <f t="shared" si="4742"/>
        <v>0</v>
      </c>
      <c r="L1679" s="18">
        <f t="shared" si="4679"/>
        <v>15688.300000000003</v>
      </c>
      <c r="M1679" s="18">
        <f t="shared" si="4680"/>
        <v>15688.300000000003</v>
      </c>
      <c r="N1679" s="18">
        <f t="shared" si="4681"/>
        <v>15688.300000000003</v>
      </c>
      <c r="O1679" s="18">
        <f t="shared" si="4742"/>
        <v>0</v>
      </c>
      <c r="P1679" s="18">
        <f t="shared" si="4742"/>
        <v>0</v>
      </c>
      <c r="Q1679" s="18">
        <f t="shared" si="4742"/>
        <v>0</v>
      </c>
      <c r="R1679" s="18">
        <f t="shared" si="4742"/>
        <v>0</v>
      </c>
      <c r="S1679" s="18">
        <f t="shared" si="4742"/>
        <v>0</v>
      </c>
      <c r="T1679" s="18">
        <f t="shared" si="4597"/>
        <v>15688.300000000003</v>
      </c>
      <c r="U1679" s="18">
        <f t="shared" si="4598"/>
        <v>15688.300000000003</v>
      </c>
      <c r="V1679" s="18">
        <f t="shared" si="4599"/>
        <v>15688.300000000003</v>
      </c>
      <c r="W1679" s="18">
        <f t="shared" ref="W1679:CD1679" si="4743">W1680</f>
        <v>0</v>
      </c>
      <c r="X1679" s="18">
        <f t="shared" si="4743"/>
        <v>0</v>
      </c>
      <c r="Y1679" s="18">
        <f t="shared" si="4743"/>
        <v>0</v>
      </c>
      <c r="Z1679" s="18">
        <f t="shared" si="4743"/>
        <v>0</v>
      </c>
      <c r="AA1679" s="18">
        <f t="shared" si="4743"/>
        <v>0</v>
      </c>
      <c r="AB1679" s="18">
        <f t="shared" si="4743"/>
        <v>0</v>
      </c>
      <c r="AC1679" s="18">
        <f t="shared" si="4607"/>
        <v>15688.300000000003</v>
      </c>
      <c r="AD1679" s="18">
        <f t="shared" si="4608"/>
        <v>15688.300000000003</v>
      </c>
      <c r="AE1679" s="18">
        <f t="shared" si="4609"/>
        <v>15688.300000000003</v>
      </c>
      <c r="AF1679" s="18">
        <f t="shared" si="4743"/>
        <v>-4.25</v>
      </c>
      <c r="AG1679" s="18">
        <f t="shared" si="4743"/>
        <v>0</v>
      </c>
      <c r="AH1679" s="18">
        <f t="shared" si="4743"/>
        <v>0</v>
      </c>
      <c r="AI1679" s="18">
        <f t="shared" si="4554"/>
        <v>15684.050000000003</v>
      </c>
      <c r="AJ1679" s="18">
        <f t="shared" si="4555"/>
        <v>15688.300000000003</v>
      </c>
      <c r="AK1679" s="18">
        <f t="shared" si="4556"/>
        <v>15688.300000000003</v>
      </c>
      <c r="AL1679" s="18">
        <f t="shared" si="4743"/>
        <v>0</v>
      </c>
      <c r="AM1679" s="18">
        <f t="shared" si="4557"/>
        <v>15684.050000000003</v>
      </c>
      <c r="AN1679" s="18">
        <f t="shared" si="4743"/>
        <v>-226.32100000000003</v>
      </c>
      <c r="AO1679" s="18">
        <f t="shared" si="4743"/>
        <v>0</v>
      </c>
      <c r="AP1679" s="18">
        <f t="shared" si="4743"/>
        <v>0</v>
      </c>
      <c r="AQ1679" s="18">
        <f t="shared" si="4733"/>
        <v>15457.729000000003</v>
      </c>
      <c r="AR1679" s="18">
        <f t="shared" si="4734"/>
        <v>15688.300000000003</v>
      </c>
      <c r="AS1679" s="18">
        <f t="shared" si="4735"/>
        <v>15688.300000000003</v>
      </c>
      <c r="AT1679" s="18">
        <f t="shared" si="4743"/>
        <v>0</v>
      </c>
      <c r="AU1679" s="18">
        <f t="shared" si="4743"/>
        <v>0</v>
      </c>
      <c r="AV1679" s="18">
        <f t="shared" si="4743"/>
        <v>0</v>
      </c>
      <c r="AW1679" s="18">
        <f t="shared" si="4736"/>
        <v>15457.729000000003</v>
      </c>
      <c r="AX1679" s="18">
        <f t="shared" si="4737"/>
        <v>15688.300000000003</v>
      </c>
      <c r="AY1679" s="18">
        <f t="shared" si="4738"/>
        <v>15688.300000000003</v>
      </c>
      <c r="AZ1679" s="18">
        <f t="shared" si="4743"/>
        <v>0</v>
      </c>
      <c r="BA1679" s="18">
        <f t="shared" si="4743"/>
        <v>0</v>
      </c>
      <c r="BB1679" s="18">
        <f t="shared" si="4743"/>
        <v>0</v>
      </c>
      <c r="BC1679" s="18">
        <f t="shared" si="4690"/>
        <v>15457.729000000003</v>
      </c>
      <c r="BD1679" s="18">
        <f t="shared" si="4691"/>
        <v>15688.300000000003</v>
      </c>
      <c r="BE1679" s="18">
        <f t="shared" si="4692"/>
        <v>15688.300000000003</v>
      </c>
      <c r="BF1679" s="18">
        <f t="shared" si="4743"/>
        <v>0</v>
      </c>
      <c r="BG1679" s="18">
        <f t="shared" si="4743"/>
        <v>0</v>
      </c>
      <c r="BH1679" s="18">
        <f t="shared" si="4743"/>
        <v>0</v>
      </c>
      <c r="BI1679" s="18">
        <f t="shared" si="4684"/>
        <v>15457.729000000003</v>
      </c>
      <c r="BJ1679" s="18">
        <f t="shared" si="4685"/>
        <v>15688.300000000003</v>
      </c>
      <c r="BK1679" s="18">
        <f t="shared" si="4686"/>
        <v>15688.300000000003</v>
      </c>
      <c r="BL1679" s="18">
        <f t="shared" si="4743"/>
        <v>559.46</v>
      </c>
      <c r="BM1679" s="18">
        <f t="shared" si="4743"/>
        <v>0</v>
      </c>
      <c r="BN1679" s="18">
        <f t="shared" si="4743"/>
        <v>0</v>
      </c>
      <c r="BO1679" s="18">
        <f t="shared" si="4617"/>
        <v>16017.189000000002</v>
      </c>
      <c r="BP1679" s="18">
        <f t="shared" si="4618"/>
        <v>15688.300000000003</v>
      </c>
      <c r="BQ1679" s="18">
        <f t="shared" si="4619"/>
        <v>15688.300000000003</v>
      </c>
      <c r="BR1679" s="18">
        <f t="shared" si="4743"/>
        <v>0</v>
      </c>
      <c r="BS1679" s="18">
        <f t="shared" si="4743"/>
        <v>0</v>
      </c>
      <c r="BT1679" s="18">
        <f t="shared" si="4743"/>
        <v>0</v>
      </c>
      <c r="BU1679" s="18">
        <f t="shared" si="4594"/>
        <v>16017.189000000002</v>
      </c>
      <c r="BV1679" s="18">
        <f t="shared" si="4595"/>
        <v>15688.300000000003</v>
      </c>
      <c r="BW1679" s="18">
        <f t="shared" si="4596"/>
        <v>15688.300000000003</v>
      </c>
      <c r="BX1679" s="18">
        <f t="shared" si="4743"/>
        <v>0</v>
      </c>
      <c r="BY1679" s="18">
        <f t="shared" si="4743"/>
        <v>0</v>
      </c>
      <c r="BZ1679" s="18">
        <f t="shared" si="4743"/>
        <v>0</v>
      </c>
      <c r="CA1679" s="18">
        <f t="shared" si="4558"/>
        <v>16017.189000000002</v>
      </c>
      <c r="CB1679" s="18">
        <f t="shared" si="4559"/>
        <v>15688.300000000003</v>
      </c>
      <c r="CC1679" s="18">
        <f t="shared" si="4560"/>
        <v>15688.300000000003</v>
      </c>
      <c r="CD1679" s="18">
        <f t="shared" si="4743"/>
        <v>0</v>
      </c>
      <c r="CE1679" s="27"/>
      <c r="CF1679" s="33"/>
    </row>
    <row r="1680" spans="1:119" x14ac:dyDescent="0.3">
      <c r="A1680" s="19" t="s">
        <v>1350</v>
      </c>
      <c r="B1680" s="39">
        <v>240</v>
      </c>
      <c r="C1680" s="41" t="s">
        <v>198</v>
      </c>
      <c r="D1680" s="41" t="s">
        <v>19</v>
      </c>
      <c r="E1680" s="14" t="s">
        <v>527</v>
      </c>
      <c r="F1680" s="23">
        <v>15688.300000000003</v>
      </c>
      <c r="G1680" s="23">
        <v>15688.300000000003</v>
      </c>
      <c r="H1680" s="23">
        <v>15688.300000000003</v>
      </c>
      <c r="I1680" s="18"/>
      <c r="J1680" s="18"/>
      <c r="K1680" s="18"/>
      <c r="L1680" s="18">
        <f t="shared" si="4679"/>
        <v>15688.300000000003</v>
      </c>
      <c r="M1680" s="18">
        <f t="shared" si="4680"/>
        <v>15688.300000000003</v>
      </c>
      <c r="N1680" s="18">
        <f t="shared" si="4681"/>
        <v>15688.300000000003</v>
      </c>
      <c r="O1680" s="18"/>
      <c r="P1680" s="18"/>
      <c r="Q1680" s="18"/>
      <c r="R1680" s="18"/>
      <c r="S1680" s="18"/>
      <c r="T1680" s="18">
        <f t="shared" si="4597"/>
        <v>15688.300000000003</v>
      </c>
      <c r="U1680" s="18">
        <f t="shared" si="4598"/>
        <v>15688.300000000003</v>
      </c>
      <c r="V1680" s="18">
        <f t="shared" si="4599"/>
        <v>15688.300000000003</v>
      </c>
      <c r="W1680" s="18"/>
      <c r="X1680" s="18"/>
      <c r="Y1680" s="18"/>
      <c r="Z1680" s="18"/>
      <c r="AA1680" s="18"/>
      <c r="AB1680" s="18"/>
      <c r="AC1680" s="18">
        <f t="shared" si="4607"/>
        <v>15688.300000000003</v>
      </c>
      <c r="AD1680" s="18">
        <f t="shared" si="4608"/>
        <v>15688.300000000003</v>
      </c>
      <c r="AE1680" s="18">
        <f t="shared" si="4609"/>
        <v>15688.300000000003</v>
      </c>
      <c r="AF1680" s="18">
        <v>-4.25</v>
      </c>
      <c r="AG1680" s="18"/>
      <c r="AH1680" s="18"/>
      <c r="AI1680" s="18">
        <f t="shared" ref="AI1680:AI1743" si="4744">AC1680+AF1680</f>
        <v>15684.050000000003</v>
      </c>
      <c r="AJ1680" s="18">
        <f t="shared" ref="AJ1680:AJ1743" si="4745">AD1680+AG1680</f>
        <v>15688.300000000003</v>
      </c>
      <c r="AK1680" s="18">
        <f t="shared" ref="AK1680:AK1743" si="4746">AE1680+AH1680</f>
        <v>15688.300000000003</v>
      </c>
      <c r="AL1680" s="18"/>
      <c r="AM1680" s="18">
        <f t="shared" ref="AM1680:AM1743" si="4747">AI1680+AL1680</f>
        <v>15684.050000000003</v>
      </c>
      <c r="AN1680" s="18">
        <f>-17.372-208.949</f>
        <v>-226.32100000000003</v>
      </c>
      <c r="AO1680" s="18"/>
      <c r="AP1680" s="18"/>
      <c r="AQ1680" s="18">
        <f t="shared" si="4733"/>
        <v>15457.729000000003</v>
      </c>
      <c r="AR1680" s="18">
        <f t="shared" si="4734"/>
        <v>15688.300000000003</v>
      </c>
      <c r="AS1680" s="18">
        <f t="shared" si="4735"/>
        <v>15688.300000000003</v>
      </c>
      <c r="AT1680" s="18"/>
      <c r="AU1680" s="18"/>
      <c r="AV1680" s="18"/>
      <c r="AW1680" s="18">
        <f t="shared" si="4736"/>
        <v>15457.729000000003</v>
      </c>
      <c r="AX1680" s="18">
        <f t="shared" si="4737"/>
        <v>15688.300000000003</v>
      </c>
      <c r="AY1680" s="18">
        <f t="shared" si="4738"/>
        <v>15688.300000000003</v>
      </c>
      <c r="AZ1680" s="18"/>
      <c r="BA1680" s="18"/>
      <c r="BB1680" s="18"/>
      <c r="BC1680" s="18">
        <f t="shared" si="4690"/>
        <v>15457.729000000003</v>
      </c>
      <c r="BD1680" s="18">
        <f t="shared" si="4691"/>
        <v>15688.300000000003</v>
      </c>
      <c r="BE1680" s="18">
        <f t="shared" si="4692"/>
        <v>15688.300000000003</v>
      </c>
      <c r="BF1680" s="18"/>
      <c r="BG1680" s="18"/>
      <c r="BH1680" s="18"/>
      <c r="BI1680" s="18">
        <f t="shared" si="4684"/>
        <v>15457.729000000003</v>
      </c>
      <c r="BJ1680" s="18">
        <f t="shared" si="4685"/>
        <v>15688.300000000003</v>
      </c>
      <c r="BK1680" s="18">
        <f t="shared" si="4686"/>
        <v>15688.300000000003</v>
      </c>
      <c r="BL1680" s="18">
        <v>559.46</v>
      </c>
      <c r="BM1680" s="18"/>
      <c r="BN1680" s="18"/>
      <c r="BO1680" s="18">
        <f t="shared" si="4617"/>
        <v>16017.189000000002</v>
      </c>
      <c r="BP1680" s="18">
        <f t="shared" si="4618"/>
        <v>15688.300000000003</v>
      </c>
      <c r="BQ1680" s="18">
        <f t="shared" si="4619"/>
        <v>15688.300000000003</v>
      </c>
      <c r="BR1680" s="18"/>
      <c r="BS1680" s="18"/>
      <c r="BT1680" s="18"/>
      <c r="BU1680" s="18">
        <f t="shared" si="4594"/>
        <v>16017.189000000002</v>
      </c>
      <c r="BV1680" s="18">
        <f t="shared" si="4595"/>
        <v>15688.300000000003</v>
      </c>
      <c r="BW1680" s="18">
        <f t="shared" si="4596"/>
        <v>15688.300000000003</v>
      </c>
      <c r="BX1680" s="18"/>
      <c r="BY1680" s="18"/>
      <c r="BZ1680" s="18"/>
      <c r="CA1680" s="18">
        <f t="shared" ref="CA1680:CA1743" si="4748">BU1680+BX1680</f>
        <v>16017.189000000002</v>
      </c>
      <c r="CB1680" s="18">
        <f t="shared" ref="CB1680:CB1743" si="4749">BV1680+BY1680</f>
        <v>15688.300000000003</v>
      </c>
      <c r="CC1680" s="18">
        <f t="shared" ref="CC1680:CC1743" si="4750">BW1680+BZ1680</f>
        <v>15688.300000000003</v>
      </c>
      <c r="CD1680" s="18"/>
      <c r="CE1680" s="27"/>
      <c r="CF1680" s="33"/>
    </row>
    <row r="1681" spans="1:84" ht="31.2" x14ac:dyDescent="0.3">
      <c r="A1681" s="41" t="s">
        <v>280</v>
      </c>
      <c r="B1681" s="39"/>
      <c r="C1681" s="41"/>
      <c r="D1681" s="41"/>
      <c r="E1681" s="14" t="s">
        <v>1060</v>
      </c>
      <c r="F1681" s="18">
        <f>F1682</f>
        <v>18673</v>
      </c>
      <c r="G1681" s="18">
        <f t="shared" ref="G1681:CD1682" si="4751">G1682</f>
        <v>13570.3</v>
      </c>
      <c r="H1681" s="18">
        <f t="shared" si="4751"/>
        <v>19532</v>
      </c>
      <c r="I1681" s="18">
        <f t="shared" si="4751"/>
        <v>0</v>
      </c>
      <c r="J1681" s="18">
        <f t="shared" si="4751"/>
        <v>0</v>
      </c>
      <c r="K1681" s="18">
        <f t="shared" si="4751"/>
        <v>0</v>
      </c>
      <c r="L1681" s="18">
        <f t="shared" si="4679"/>
        <v>18673</v>
      </c>
      <c r="M1681" s="18">
        <f t="shared" si="4680"/>
        <v>13570.3</v>
      </c>
      <c r="N1681" s="18">
        <f t="shared" si="4681"/>
        <v>19532</v>
      </c>
      <c r="O1681" s="18">
        <f t="shared" si="4751"/>
        <v>0</v>
      </c>
      <c r="P1681" s="18">
        <f t="shared" si="4751"/>
        <v>0</v>
      </c>
      <c r="Q1681" s="18">
        <f t="shared" si="4751"/>
        <v>0</v>
      </c>
      <c r="R1681" s="18">
        <f t="shared" si="4751"/>
        <v>0</v>
      </c>
      <c r="S1681" s="18">
        <f t="shared" si="4751"/>
        <v>0</v>
      </c>
      <c r="T1681" s="18">
        <f t="shared" si="4597"/>
        <v>18673</v>
      </c>
      <c r="U1681" s="18">
        <f t="shared" si="4598"/>
        <v>13570.3</v>
      </c>
      <c r="V1681" s="18">
        <f t="shared" si="4599"/>
        <v>19532</v>
      </c>
      <c r="W1681" s="18">
        <f t="shared" si="4751"/>
        <v>-2359.9079999999999</v>
      </c>
      <c r="X1681" s="18">
        <f t="shared" si="4751"/>
        <v>0</v>
      </c>
      <c r="Y1681" s="18">
        <f t="shared" si="4751"/>
        <v>0</v>
      </c>
      <c r="Z1681" s="18">
        <f t="shared" si="4751"/>
        <v>2359.9079999999999</v>
      </c>
      <c r="AA1681" s="18">
        <f t="shared" si="4751"/>
        <v>0</v>
      </c>
      <c r="AB1681" s="18">
        <f t="shared" si="4751"/>
        <v>0</v>
      </c>
      <c r="AC1681" s="18">
        <f t="shared" si="4607"/>
        <v>18673</v>
      </c>
      <c r="AD1681" s="18">
        <f t="shared" si="4608"/>
        <v>13570.3</v>
      </c>
      <c r="AE1681" s="18">
        <f t="shared" si="4609"/>
        <v>19532</v>
      </c>
      <c r="AF1681" s="18">
        <f t="shared" si="4751"/>
        <v>-3157.2179999999998</v>
      </c>
      <c r="AG1681" s="18">
        <f t="shared" si="4751"/>
        <v>0</v>
      </c>
      <c r="AH1681" s="18">
        <f t="shared" si="4751"/>
        <v>0</v>
      </c>
      <c r="AI1681" s="18">
        <f t="shared" si="4744"/>
        <v>15515.781999999999</v>
      </c>
      <c r="AJ1681" s="18">
        <f t="shared" si="4745"/>
        <v>13570.3</v>
      </c>
      <c r="AK1681" s="18">
        <f t="shared" si="4746"/>
        <v>19532</v>
      </c>
      <c r="AL1681" s="18">
        <f t="shared" si="4751"/>
        <v>0</v>
      </c>
      <c r="AM1681" s="18">
        <f t="shared" si="4747"/>
        <v>15515.781999999999</v>
      </c>
      <c r="AN1681" s="18">
        <f t="shared" si="4751"/>
        <v>0</v>
      </c>
      <c r="AO1681" s="18">
        <f t="shared" si="4751"/>
        <v>0</v>
      </c>
      <c r="AP1681" s="18">
        <f t="shared" si="4751"/>
        <v>0</v>
      </c>
      <c r="AQ1681" s="18">
        <f t="shared" si="4733"/>
        <v>15515.781999999999</v>
      </c>
      <c r="AR1681" s="18">
        <f t="shared" si="4734"/>
        <v>13570.3</v>
      </c>
      <c r="AS1681" s="18">
        <f t="shared" si="4735"/>
        <v>19532</v>
      </c>
      <c r="AT1681" s="18">
        <f t="shared" si="4751"/>
        <v>0</v>
      </c>
      <c r="AU1681" s="18">
        <f t="shared" si="4751"/>
        <v>0</v>
      </c>
      <c r="AV1681" s="18">
        <f t="shared" si="4751"/>
        <v>0</v>
      </c>
      <c r="AW1681" s="18">
        <f t="shared" si="4736"/>
        <v>15515.781999999999</v>
      </c>
      <c r="AX1681" s="18">
        <f t="shared" si="4737"/>
        <v>13570.3</v>
      </c>
      <c r="AY1681" s="18">
        <f t="shared" si="4738"/>
        <v>19532</v>
      </c>
      <c r="AZ1681" s="18">
        <f t="shared" si="4751"/>
        <v>0</v>
      </c>
      <c r="BA1681" s="18">
        <f t="shared" si="4751"/>
        <v>0</v>
      </c>
      <c r="BB1681" s="18">
        <f t="shared" si="4751"/>
        <v>0</v>
      </c>
      <c r="BC1681" s="18">
        <f t="shared" si="4690"/>
        <v>15515.781999999999</v>
      </c>
      <c r="BD1681" s="18">
        <f t="shared" si="4691"/>
        <v>13570.3</v>
      </c>
      <c r="BE1681" s="18">
        <f t="shared" si="4692"/>
        <v>19532</v>
      </c>
      <c r="BF1681" s="18">
        <f t="shared" si="4751"/>
        <v>0</v>
      </c>
      <c r="BG1681" s="18">
        <f t="shared" si="4751"/>
        <v>0</v>
      </c>
      <c r="BH1681" s="18">
        <f t="shared" si="4751"/>
        <v>0</v>
      </c>
      <c r="BI1681" s="18">
        <f t="shared" si="4684"/>
        <v>15515.781999999999</v>
      </c>
      <c r="BJ1681" s="18">
        <f t="shared" si="4685"/>
        <v>13570.3</v>
      </c>
      <c r="BK1681" s="18">
        <f t="shared" si="4686"/>
        <v>19532</v>
      </c>
      <c r="BL1681" s="18">
        <f t="shared" si="4751"/>
        <v>0</v>
      </c>
      <c r="BM1681" s="18">
        <f t="shared" si="4751"/>
        <v>0</v>
      </c>
      <c r="BN1681" s="18">
        <f t="shared" si="4751"/>
        <v>0</v>
      </c>
      <c r="BO1681" s="18">
        <f t="shared" si="4617"/>
        <v>15515.781999999999</v>
      </c>
      <c r="BP1681" s="18">
        <f t="shared" si="4618"/>
        <v>13570.3</v>
      </c>
      <c r="BQ1681" s="18">
        <f t="shared" si="4619"/>
        <v>19532</v>
      </c>
      <c r="BR1681" s="18">
        <f t="shared" si="4751"/>
        <v>0</v>
      </c>
      <c r="BS1681" s="18">
        <f t="shared" si="4751"/>
        <v>0</v>
      </c>
      <c r="BT1681" s="18">
        <f t="shared" si="4751"/>
        <v>0</v>
      </c>
      <c r="BU1681" s="18">
        <f t="shared" si="4594"/>
        <v>15515.781999999999</v>
      </c>
      <c r="BV1681" s="18">
        <f t="shared" si="4595"/>
        <v>13570.3</v>
      </c>
      <c r="BW1681" s="18">
        <f t="shared" si="4596"/>
        <v>19532</v>
      </c>
      <c r="BX1681" s="18">
        <f t="shared" si="4751"/>
        <v>0</v>
      </c>
      <c r="BY1681" s="18">
        <f t="shared" si="4751"/>
        <v>0</v>
      </c>
      <c r="BZ1681" s="18">
        <f t="shared" si="4751"/>
        <v>0</v>
      </c>
      <c r="CA1681" s="18">
        <f t="shared" si="4748"/>
        <v>15515.781999999999</v>
      </c>
      <c r="CB1681" s="18">
        <f t="shared" si="4749"/>
        <v>13570.3</v>
      </c>
      <c r="CC1681" s="18">
        <f t="shared" si="4750"/>
        <v>19532</v>
      </c>
      <c r="CD1681" s="18">
        <f t="shared" si="4751"/>
        <v>0</v>
      </c>
      <c r="CE1681" s="27"/>
      <c r="CF1681" s="33"/>
    </row>
    <row r="1682" spans="1:84" x14ac:dyDescent="0.3">
      <c r="A1682" s="19" t="s">
        <v>1352</v>
      </c>
      <c r="B1682" s="19"/>
      <c r="C1682" s="19"/>
      <c r="D1682" s="19"/>
      <c r="E1682" s="14" t="s">
        <v>1353</v>
      </c>
      <c r="F1682" s="18">
        <f>F1683</f>
        <v>18673</v>
      </c>
      <c r="G1682" s="18">
        <f t="shared" si="4751"/>
        <v>13570.3</v>
      </c>
      <c r="H1682" s="18">
        <f t="shared" si="4751"/>
        <v>19532</v>
      </c>
      <c r="I1682" s="18">
        <f t="shared" si="4751"/>
        <v>0</v>
      </c>
      <c r="J1682" s="18">
        <f t="shared" si="4751"/>
        <v>0</v>
      </c>
      <c r="K1682" s="18">
        <f t="shared" si="4751"/>
        <v>0</v>
      </c>
      <c r="L1682" s="18">
        <f t="shared" si="4679"/>
        <v>18673</v>
      </c>
      <c r="M1682" s="18">
        <f t="shared" si="4680"/>
        <v>13570.3</v>
      </c>
      <c r="N1682" s="18">
        <f t="shared" si="4681"/>
        <v>19532</v>
      </c>
      <c r="O1682" s="18">
        <f t="shared" si="4751"/>
        <v>0</v>
      </c>
      <c r="P1682" s="18">
        <f t="shared" si="4751"/>
        <v>0</v>
      </c>
      <c r="Q1682" s="18">
        <f t="shared" si="4751"/>
        <v>0</v>
      </c>
      <c r="R1682" s="18">
        <f t="shared" si="4751"/>
        <v>0</v>
      </c>
      <c r="S1682" s="18">
        <f t="shared" si="4751"/>
        <v>0</v>
      </c>
      <c r="T1682" s="18">
        <f t="shared" si="4597"/>
        <v>18673</v>
      </c>
      <c r="U1682" s="18">
        <f t="shared" si="4598"/>
        <v>13570.3</v>
      </c>
      <c r="V1682" s="18">
        <f t="shared" si="4599"/>
        <v>19532</v>
      </c>
      <c r="W1682" s="18">
        <f t="shared" si="4751"/>
        <v>-2359.9079999999999</v>
      </c>
      <c r="X1682" s="18">
        <f t="shared" si="4751"/>
        <v>0</v>
      </c>
      <c r="Y1682" s="18">
        <f t="shared" si="4751"/>
        <v>0</v>
      </c>
      <c r="Z1682" s="18">
        <f t="shared" si="4751"/>
        <v>2359.9079999999999</v>
      </c>
      <c r="AA1682" s="18">
        <f t="shared" si="4751"/>
        <v>0</v>
      </c>
      <c r="AB1682" s="18">
        <f t="shared" si="4751"/>
        <v>0</v>
      </c>
      <c r="AC1682" s="18">
        <f t="shared" si="4607"/>
        <v>18673</v>
      </c>
      <c r="AD1682" s="18">
        <f t="shared" si="4608"/>
        <v>13570.3</v>
      </c>
      <c r="AE1682" s="18">
        <f t="shared" si="4609"/>
        <v>19532</v>
      </c>
      <c r="AF1682" s="18">
        <f t="shared" si="4751"/>
        <v>-3157.2179999999998</v>
      </c>
      <c r="AG1682" s="18">
        <f t="shared" si="4751"/>
        <v>0</v>
      </c>
      <c r="AH1682" s="18">
        <f t="shared" si="4751"/>
        <v>0</v>
      </c>
      <c r="AI1682" s="18">
        <f t="shared" si="4744"/>
        <v>15515.781999999999</v>
      </c>
      <c r="AJ1682" s="18">
        <f t="shared" si="4745"/>
        <v>13570.3</v>
      </c>
      <c r="AK1682" s="18">
        <f t="shared" si="4746"/>
        <v>19532</v>
      </c>
      <c r="AL1682" s="18">
        <f t="shared" si="4751"/>
        <v>0</v>
      </c>
      <c r="AM1682" s="18">
        <f t="shared" si="4747"/>
        <v>15515.781999999999</v>
      </c>
      <c r="AN1682" s="18">
        <f t="shared" si="4751"/>
        <v>0</v>
      </c>
      <c r="AO1682" s="18">
        <f t="shared" si="4751"/>
        <v>0</v>
      </c>
      <c r="AP1682" s="18">
        <f t="shared" si="4751"/>
        <v>0</v>
      </c>
      <c r="AQ1682" s="18">
        <f t="shared" si="4733"/>
        <v>15515.781999999999</v>
      </c>
      <c r="AR1682" s="18">
        <f t="shared" si="4734"/>
        <v>13570.3</v>
      </c>
      <c r="AS1682" s="18">
        <f t="shared" si="4735"/>
        <v>19532</v>
      </c>
      <c r="AT1682" s="18">
        <f t="shared" si="4751"/>
        <v>0</v>
      </c>
      <c r="AU1682" s="18">
        <f t="shared" si="4751"/>
        <v>0</v>
      </c>
      <c r="AV1682" s="18">
        <f t="shared" si="4751"/>
        <v>0</v>
      </c>
      <c r="AW1682" s="18">
        <f t="shared" si="4736"/>
        <v>15515.781999999999</v>
      </c>
      <c r="AX1682" s="18">
        <f t="shared" si="4737"/>
        <v>13570.3</v>
      </c>
      <c r="AY1682" s="18">
        <f t="shared" si="4738"/>
        <v>19532</v>
      </c>
      <c r="AZ1682" s="18">
        <f t="shared" si="4751"/>
        <v>0</v>
      </c>
      <c r="BA1682" s="18">
        <f t="shared" si="4751"/>
        <v>0</v>
      </c>
      <c r="BB1682" s="18">
        <f t="shared" si="4751"/>
        <v>0</v>
      </c>
      <c r="BC1682" s="18">
        <f t="shared" si="4690"/>
        <v>15515.781999999999</v>
      </c>
      <c r="BD1682" s="18">
        <f t="shared" si="4691"/>
        <v>13570.3</v>
      </c>
      <c r="BE1682" s="18">
        <f t="shared" si="4692"/>
        <v>19532</v>
      </c>
      <c r="BF1682" s="18">
        <f t="shared" si="4751"/>
        <v>0</v>
      </c>
      <c r="BG1682" s="18">
        <f t="shared" si="4751"/>
        <v>0</v>
      </c>
      <c r="BH1682" s="18">
        <f t="shared" si="4751"/>
        <v>0</v>
      </c>
      <c r="BI1682" s="18">
        <f t="shared" si="4684"/>
        <v>15515.781999999999</v>
      </c>
      <c r="BJ1682" s="18">
        <f t="shared" si="4685"/>
        <v>13570.3</v>
      </c>
      <c r="BK1682" s="18">
        <f t="shared" si="4686"/>
        <v>19532</v>
      </c>
      <c r="BL1682" s="18">
        <f t="shared" si="4751"/>
        <v>0</v>
      </c>
      <c r="BM1682" s="18">
        <f t="shared" si="4751"/>
        <v>0</v>
      </c>
      <c r="BN1682" s="18">
        <f t="shared" si="4751"/>
        <v>0</v>
      </c>
      <c r="BO1682" s="18">
        <f t="shared" si="4617"/>
        <v>15515.781999999999</v>
      </c>
      <c r="BP1682" s="18">
        <f t="shared" si="4618"/>
        <v>13570.3</v>
      </c>
      <c r="BQ1682" s="18">
        <f t="shared" si="4619"/>
        <v>19532</v>
      </c>
      <c r="BR1682" s="18">
        <f t="shared" si="4751"/>
        <v>0</v>
      </c>
      <c r="BS1682" s="18">
        <f t="shared" si="4751"/>
        <v>0</v>
      </c>
      <c r="BT1682" s="18">
        <f t="shared" si="4751"/>
        <v>0</v>
      </c>
      <c r="BU1682" s="18">
        <f t="shared" si="4594"/>
        <v>15515.781999999999</v>
      </c>
      <c r="BV1682" s="18">
        <f t="shared" si="4595"/>
        <v>13570.3</v>
      </c>
      <c r="BW1682" s="18">
        <f t="shared" si="4596"/>
        <v>19532</v>
      </c>
      <c r="BX1682" s="18">
        <f t="shared" si="4751"/>
        <v>0</v>
      </c>
      <c r="BY1682" s="18">
        <f t="shared" si="4751"/>
        <v>0</v>
      </c>
      <c r="BZ1682" s="18">
        <f t="shared" si="4751"/>
        <v>0</v>
      </c>
      <c r="CA1682" s="18">
        <f t="shared" si="4748"/>
        <v>15515.781999999999</v>
      </c>
      <c r="CB1682" s="18">
        <f t="shared" si="4749"/>
        <v>13570.3</v>
      </c>
      <c r="CC1682" s="18">
        <f t="shared" si="4750"/>
        <v>19532</v>
      </c>
      <c r="CD1682" s="18">
        <f t="shared" si="4751"/>
        <v>0</v>
      </c>
      <c r="CE1682" s="27"/>
      <c r="CF1682" s="33"/>
    </row>
    <row r="1683" spans="1:84" ht="31.2" x14ac:dyDescent="0.3">
      <c r="A1683" s="19" t="s">
        <v>1352</v>
      </c>
      <c r="B1683" s="39">
        <v>200</v>
      </c>
      <c r="C1683" s="41"/>
      <c r="D1683" s="41"/>
      <c r="E1683" s="14" t="s">
        <v>551</v>
      </c>
      <c r="F1683" s="18">
        <f t="shared" ref="F1683:CD1684" si="4752">F1684</f>
        <v>18673</v>
      </c>
      <c r="G1683" s="18">
        <f t="shared" si="4752"/>
        <v>13570.3</v>
      </c>
      <c r="H1683" s="18">
        <f t="shared" si="4752"/>
        <v>19532</v>
      </c>
      <c r="I1683" s="18">
        <f t="shared" si="4752"/>
        <v>0</v>
      </c>
      <c r="J1683" s="18">
        <f t="shared" si="4752"/>
        <v>0</v>
      </c>
      <c r="K1683" s="18">
        <f t="shared" si="4752"/>
        <v>0</v>
      </c>
      <c r="L1683" s="18">
        <f t="shared" si="4679"/>
        <v>18673</v>
      </c>
      <c r="M1683" s="18">
        <f t="shared" si="4680"/>
        <v>13570.3</v>
      </c>
      <c r="N1683" s="18">
        <f t="shared" si="4681"/>
        <v>19532</v>
      </c>
      <c r="O1683" s="18">
        <f t="shared" si="4752"/>
        <v>0</v>
      </c>
      <c r="P1683" s="18">
        <f t="shared" si="4752"/>
        <v>0</v>
      </c>
      <c r="Q1683" s="18">
        <f t="shared" si="4752"/>
        <v>0</v>
      </c>
      <c r="R1683" s="18">
        <f t="shared" si="4752"/>
        <v>0</v>
      </c>
      <c r="S1683" s="18">
        <f t="shared" si="4752"/>
        <v>0</v>
      </c>
      <c r="T1683" s="18">
        <f t="shared" si="4597"/>
        <v>18673</v>
      </c>
      <c r="U1683" s="18">
        <f t="shared" si="4598"/>
        <v>13570.3</v>
      </c>
      <c r="V1683" s="18">
        <f t="shared" si="4599"/>
        <v>19532</v>
      </c>
      <c r="W1683" s="18">
        <f t="shared" si="4752"/>
        <v>-2359.9079999999999</v>
      </c>
      <c r="X1683" s="18">
        <f t="shared" si="4752"/>
        <v>0</v>
      </c>
      <c r="Y1683" s="18">
        <f t="shared" si="4752"/>
        <v>0</v>
      </c>
      <c r="Z1683" s="18">
        <f t="shared" si="4752"/>
        <v>2359.9079999999999</v>
      </c>
      <c r="AA1683" s="18">
        <f t="shared" si="4752"/>
        <v>0</v>
      </c>
      <c r="AB1683" s="18">
        <f t="shared" si="4752"/>
        <v>0</v>
      </c>
      <c r="AC1683" s="18">
        <f t="shared" si="4607"/>
        <v>18673</v>
      </c>
      <c r="AD1683" s="18">
        <f t="shared" si="4608"/>
        <v>13570.3</v>
      </c>
      <c r="AE1683" s="18">
        <f t="shared" si="4609"/>
        <v>19532</v>
      </c>
      <c r="AF1683" s="18">
        <f t="shared" si="4752"/>
        <v>-3157.2179999999998</v>
      </c>
      <c r="AG1683" s="18">
        <f t="shared" si="4752"/>
        <v>0</v>
      </c>
      <c r="AH1683" s="18">
        <f t="shared" si="4752"/>
        <v>0</v>
      </c>
      <c r="AI1683" s="18">
        <f t="shared" si="4744"/>
        <v>15515.781999999999</v>
      </c>
      <c r="AJ1683" s="18">
        <f t="shared" si="4745"/>
        <v>13570.3</v>
      </c>
      <c r="AK1683" s="18">
        <f t="shared" si="4746"/>
        <v>19532</v>
      </c>
      <c r="AL1683" s="18">
        <f t="shared" si="4752"/>
        <v>0</v>
      </c>
      <c r="AM1683" s="18">
        <f t="shared" si="4747"/>
        <v>15515.781999999999</v>
      </c>
      <c r="AN1683" s="18">
        <f t="shared" si="4752"/>
        <v>0</v>
      </c>
      <c r="AO1683" s="18">
        <f t="shared" si="4752"/>
        <v>0</v>
      </c>
      <c r="AP1683" s="18">
        <f t="shared" si="4752"/>
        <v>0</v>
      </c>
      <c r="AQ1683" s="18">
        <f t="shared" si="4733"/>
        <v>15515.781999999999</v>
      </c>
      <c r="AR1683" s="18">
        <f t="shared" si="4734"/>
        <v>13570.3</v>
      </c>
      <c r="AS1683" s="18">
        <f t="shared" si="4735"/>
        <v>19532</v>
      </c>
      <c r="AT1683" s="18">
        <f t="shared" si="4752"/>
        <v>0</v>
      </c>
      <c r="AU1683" s="18">
        <f t="shared" si="4752"/>
        <v>0</v>
      </c>
      <c r="AV1683" s="18">
        <f t="shared" si="4752"/>
        <v>0</v>
      </c>
      <c r="AW1683" s="18">
        <f t="shared" si="4736"/>
        <v>15515.781999999999</v>
      </c>
      <c r="AX1683" s="18">
        <f t="shared" si="4737"/>
        <v>13570.3</v>
      </c>
      <c r="AY1683" s="18">
        <f t="shared" si="4738"/>
        <v>19532</v>
      </c>
      <c r="AZ1683" s="18">
        <f t="shared" si="4752"/>
        <v>0</v>
      </c>
      <c r="BA1683" s="18">
        <f t="shared" si="4752"/>
        <v>0</v>
      </c>
      <c r="BB1683" s="18">
        <f t="shared" si="4752"/>
        <v>0</v>
      </c>
      <c r="BC1683" s="18">
        <f t="shared" si="4690"/>
        <v>15515.781999999999</v>
      </c>
      <c r="BD1683" s="18">
        <f t="shared" si="4691"/>
        <v>13570.3</v>
      </c>
      <c r="BE1683" s="18">
        <f t="shared" si="4692"/>
        <v>19532</v>
      </c>
      <c r="BF1683" s="18">
        <f t="shared" si="4752"/>
        <v>0</v>
      </c>
      <c r="BG1683" s="18">
        <f t="shared" si="4752"/>
        <v>0</v>
      </c>
      <c r="BH1683" s="18">
        <f t="shared" si="4752"/>
        <v>0</v>
      </c>
      <c r="BI1683" s="18">
        <f t="shared" si="4684"/>
        <v>15515.781999999999</v>
      </c>
      <c r="BJ1683" s="18">
        <f t="shared" si="4685"/>
        <v>13570.3</v>
      </c>
      <c r="BK1683" s="18">
        <f t="shared" si="4686"/>
        <v>19532</v>
      </c>
      <c r="BL1683" s="18">
        <f t="shared" si="4752"/>
        <v>0</v>
      </c>
      <c r="BM1683" s="18">
        <f t="shared" si="4752"/>
        <v>0</v>
      </c>
      <c r="BN1683" s="18">
        <f t="shared" si="4752"/>
        <v>0</v>
      </c>
      <c r="BO1683" s="18">
        <f t="shared" si="4617"/>
        <v>15515.781999999999</v>
      </c>
      <c r="BP1683" s="18">
        <f t="shared" si="4618"/>
        <v>13570.3</v>
      </c>
      <c r="BQ1683" s="18">
        <f t="shared" si="4619"/>
        <v>19532</v>
      </c>
      <c r="BR1683" s="18">
        <f t="shared" si="4752"/>
        <v>0</v>
      </c>
      <c r="BS1683" s="18">
        <f t="shared" si="4752"/>
        <v>0</v>
      </c>
      <c r="BT1683" s="18">
        <f t="shared" si="4752"/>
        <v>0</v>
      </c>
      <c r="BU1683" s="18">
        <f t="shared" si="4594"/>
        <v>15515.781999999999</v>
      </c>
      <c r="BV1683" s="18">
        <f t="shared" si="4595"/>
        <v>13570.3</v>
      </c>
      <c r="BW1683" s="18">
        <f t="shared" si="4596"/>
        <v>19532</v>
      </c>
      <c r="BX1683" s="18">
        <f t="shared" si="4752"/>
        <v>0</v>
      </c>
      <c r="BY1683" s="18">
        <f t="shared" si="4752"/>
        <v>0</v>
      </c>
      <c r="BZ1683" s="18">
        <f t="shared" si="4752"/>
        <v>0</v>
      </c>
      <c r="CA1683" s="18">
        <f t="shared" si="4748"/>
        <v>15515.781999999999</v>
      </c>
      <c r="CB1683" s="18">
        <f t="shared" si="4749"/>
        <v>13570.3</v>
      </c>
      <c r="CC1683" s="18">
        <f t="shared" si="4750"/>
        <v>19532</v>
      </c>
      <c r="CD1683" s="18">
        <f t="shared" si="4752"/>
        <v>0</v>
      </c>
      <c r="CE1683" s="27"/>
      <c r="CF1683" s="33"/>
    </row>
    <row r="1684" spans="1:84" ht="46.8" x14ac:dyDescent="0.3">
      <c r="A1684" s="19" t="s">
        <v>1352</v>
      </c>
      <c r="B1684" s="39">
        <v>240</v>
      </c>
      <c r="C1684" s="41"/>
      <c r="D1684" s="41"/>
      <c r="E1684" s="14" t="s">
        <v>559</v>
      </c>
      <c r="F1684" s="18">
        <f t="shared" si="4752"/>
        <v>18673</v>
      </c>
      <c r="G1684" s="18">
        <f t="shared" si="4752"/>
        <v>13570.3</v>
      </c>
      <c r="H1684" s="18">
        <f t="shared" si="4752"/>
        <v>19532</v>
      </c>
      <c r="I1684" s="18">
        <f t="shared" si="4752"/>
        <v>0</v>
      </c>
      <c r="J1684" s="18">
        <f t="shared" si="4752"/>
        <v>0</v>
      </c>
      <c r="K1684" s="18">
        <f t="shared" si="4752"/>
        <v>0</v>
      </c>
      <c r="L1684" s="18">
        <f t="shared" si="4679"/>
        <v>18673</v>
      </c>
      <c r="M1684" s="18">
        <f t="shared" si="4680"/>
        <v>13570.3</v>
      </c>
      <c r="N1684" s="18">
        <f t="shared" si="4681"/>
        <v>19532</v>
      </c>
      <c r="O1684" s="18">
        <f t="shared" si="4752"/>
        <v>0</v>
      </c>
      <c r="P1684" s="18">
        <f t="shared" si="4752"/>
        <v>0</v>
      </c>
      <c r="Q1684" s="18">
        <f t="shared" si="4752"/>
        <v>0</v>
      </c>
      <c r="R1684" s="18">
        <f t="shared" si="4752"/>
        <v>0</v>
      </c>
      <c r="S1684" s="18">
        <f t="shared" si="4752"/>
        <v>0</v>
      </c>
      <c r="T1684" s="18">
        <f t="shared" si="4597"/>
        <v>18673</v>
      </c>
      <c r="U1684" s="18">
        <f t="shared" si="4598"/>
        <v>13570.3</v>
      </c>
      <c r="V1684" s="18">
        <f t="shared" si="4599"/>
        <v>19532</v>
      </c>
      <c r="W1684" s="18">
        <f t="shared" ref="W1684:CD1684" si="4753">W1685</f>
        <v>-2359.9079999999999</v>
      </c>
      <c r="X1684" s="18">
        <f t="shared" si="4753"/>
        <v>0</v>
      </c>
      <c r="Y1684" s="18">
        <f t="shared" si="4753"/>
        <v>0</v>
      </c>
      <c r="Z1684" s="18">
        <f t="shared" si="4753"/>
        <v>2359.9079999999999</v>
      </c>
      <c r="AA1684" s="18">
        <f t="shared" si="4753"/>
        <v>0</v>
      </c>
      <c r="AB1684" s="18">
        <f t="shared" si="4753"/>
        <v>0</v>
      </c>
      <c r="AC1684" s="18">
        <f t="shared" si="4607"/>
        <v>18673</v>
      </c>
      <c r="AD1684" s="18">
        <f t="shared" si="4608"/>
        <v>13570.3</v>
      </c>
      <c r="AE1684" s="18">
        <f t="shared" si="4609"/>
        <v>19532</v>
      </c>
      <c r="AF1684" s="18">
        <f t="shared" si="4753"/>
        <v>-3157.2179999999998</v>
      </c>
      <c r="AG1684" s="18">
        <f t="shared" si="4753"/>
        <v>0</v>
      </c>
      <c r="AH1684" s="18">
        <f t="shared" si="4753"/>
        <v>0</v>
      </c>
      <c r="AI1684" s="18">
        <f t="shared" si="4744"/>
        <v>15515.781999999999</v>
      </c>
      <c r="AJ1684" s="18">
        <f t="shared" si="4745"/>
        <v>13570.3</v>
      </c>
      <c r="AK1684" s="18">
        <f t="shared" si="4746"/>
        <v>19532</v>
      </c>
      <c r="AL1684" s="18">
        <f t="shared" si="4753"/>
        <v>0</v>
      </c>
      <c r="AM1684" s="18">
        <f t="shared" si="4747"/>
        <v>15515.781999999999</v>
      </c>
      <c r="AN1684" s="18">
        <f t="shared" si="4753"/>
        <v>0</v>
      </c>
      <c r="AO1684" s="18">
        <f t="shared" si="4753"/>
        <v>0</v>
      </c>
      <c r="AP1684" s="18">
        <f t="shared" si="4753"/>
        <v>0</v>
      </c>
      <c r="AQ1684" s="18">
        <f t="shared" si="4733"/>
        <v>15515.781999999999</v>
      </c>
      <c r="AR1684" s="18">
        <f t="shared" si="4734"/>
        <v>13570.3</v>
      </c>
      <c r="AS1684" s="18">
        <f t="shared" si="4735"/>
        <v>19532</v>
      </c>
      <c r="AT1684" s="18">
        <f t="shared" si="4753"/>
        <v>0</v>
      </c>
      <c r="AU1684" s="18">
        <f t="shared" si="4753"/>
        <v>0</v>
      </c>
      <c r="AV1684" s="18">
        <f t="shared" si="4753"/>
        <v>0</v>
      </c>
      <c r="AW1684" s="18">
        <f t="shared" si="4736"/>
        <v>15515.781999999999</v>
      </c>
      <c r="AX1684" s="18">
        <f t="shared" si="4737"/>
        <v>13570.3</v>
      </c>
      <c r="AY1684" s="18">
        <f t="shared" si="4738"/>
        <v>19532</v>
      </c>
      <c r="AZ1684" s="18">
        <f t="shared" si="4753"/>
        <v>0</v>
      </c>
      <c r="BA1684" s="18">
        <f t="shared" si="4753"/>
        <v>0</v>
      </c>
      <c r="BB1684" s="18">
        <f t="shared" si="4753"/>
        <v>0</v>
      </c>
      <c r="BC1684" s="18">
        <f t="shared" si="4690"/>
        <v>15515.781999999999</v>
      </c>
      <c r="BD1684" s="18">
        <f t="shared" si="4691"/>
        <v>13570.3</v>
      </c>
      <c r="BE1684" s="18">
        <f t="shared" si="4692"/>
        <v>19532</v>
      </c>
      <c r="BF1684" s="18">
        <f t="shared" si="4753"/>
        <v>0</v>
      </c>
      <c r="BG1684" s="18">
        <f t="shared" si="4753"/>
        <v>0</v>
      </c>
      <c r="BH1684" s="18">
        <f t="shared" si="4753"/>
        <v>0</v>
      </c>
      <c r="BI1684" s="18">
        <f t="shared" si="4684"/>
        <v>15515.781999999999</v>
      </c>
      <c r="BJ1684" s="18">
        <f t="shared" si="4685"/>
        <v>13570.3</v>
      </c>
      <c r="BK1684" s="18">
        <f t="shared" si="4686"/>
        <v>19532</v>
      </c>
      <c r="BL1684" s="18">
        <f t="shared" si="4753"/>
        <v>0</v>
      </c>
      <c r="BM1684" s="18">
        <f t="shared" si="4753"/>
        <v>0</v>
      </c>
      <c r="BN1684" s="18">
        <f t="shared" si="4753"/>
        <v>0</v>
      </c>
      <c r="BO1684" s="18">
        <f t="shared" si="4617"/>
        <v>15515.781999999999</v>
      </c>
      <c r="BP1684" s="18">
        <f t="shared" si="4618"/>
        <v>13570.3</v>
      </c>
      <c r="BQ1684" s="18">
        <f t="shared" si="4619"/>
        <v>19532</v>
      </c>
      <c r="BR1684" s="18">
        <f t="shared" si="4753"/>
        <v>0</v>
      </c>
      <c r="BS1684" s="18">
        <f t="shared" si="4753"/>
        <v>0</v>
      </c>
      <c r="BT1684" s="18">
        <f t="shared" si="4753"/>
        <v>0</v>
      </c>
      <c r="BU1684" s="18">
        <f t="shared" si="4594"/>
        <v>15515.781999999999</v>
      </c>
      <c r="BV1684" s="18">
        <f t="shared" si="4595"/>
        <v>13570.3</v>
      </c>
      <c r="BW1684" s="18">
        <f t="shared" si="4596"/>
        <v>19532</v>
      </c>
      <c r="BX1684" s="18">
        <f t="shared" si="4753"/>
        <v>0</v>
      </c>
      <c r="BY1684" s="18">
        <f t="shared" si="4753"/>
        <v>0</v>
      </c>
      <c r="BZ1684" s="18">
        <f t="shared" si="4753"/>
        <v>0</v>
      </c>
      <c r="CA1684" s="18">
        <f t="shared" si="4748"/>
        <v>15515.781999999999</v>
      </c>
      <c r="CB1684" s="18">
        <f t="shared" si="4749"/>
        <v>13570.3</v>
      </c>
      <c r="CC1684" s="18">
        <f t="shared" si="4750"/>
        <v>19532</v>
      </c>
      <c r="CD1684" s="18">
        <f t="shared" si="4753"/>
        <v>0</v>
      </c>
      <c r="CE1684" s="27"/>
      <c r="CF1684" s="33"/>
    </row>
    <row r="1685" spans="1:84" x14ac:dyDescent="0.3">
      <c r="A1685" s="19" t="s">
        <v>1352</v>
      </c>
      <c r="B1685" s="39">
        <v>240</v>
      </c>
      <c r="C1685" s="41" t="s">
        <v>198</v>
      </c>
      <c r="D1685" s="41" t="s">
        <v>19</v>
      </c>
      <c r="E1685" s="14" t="s">
        <v>527</v>
      </c>
      <c r="F1685" s="23">
        <v>18673</v>
      </c>
      <c r="G1685" s="23">
        <f>19532-5961.7</f>
        <v>13570.3</v>
      </c>
      <c r="H1685" s="23">
        <v>19532</v>
      </c>
      <c r="I1685" s="18"/>
      <c r="J1685" s="18"/>
      <c r="K1685" s="18"/>
      <c r="L1685" s="18">
        <f t="shared" si="4679"/>
        <v>18673</v>
      </c>
      <c r="M1685" s="18">
        <f t="shared" si="4680"/>
        <v>13570.3</v>
      </c>
      <c r="N1685" s="18">
        <f t="shared" si="4681"/>
        <v>19532</v>
      </c>
      <c r="O1685" s="18"/>
      <c r="P1685" s="18"/>
      <c r="Q1685" s="18"/>
      <c r="R1685" s="18"/>
      <c r="S1685" s="18"/>
      <c r="T1685" s="18">
        <f t="shared" si="4597"/>
        <v>18673</v>
      </c>
      <c r="U1685" s="18">
        <f t="shared" si="4598"/>
        <v>13570.3</v>
      </c>
      <c r="V1685" s="18">
        <f t="shared" si="4599"/>
        <v>19532</v>
      </c>
      <c r="W1685" s="18">
        <v>-2359.9079999999999</v>
      </c>
      <c r="X1685" s="18"/>
      <c r="Y1685" s="18"/>
      <c r="Z1685" s="18">
        <v>2359.9079999999999</v>
      </c>
      <c r="AA1685" s="18"/>
      <c r="AB1685" s="18"/>
      <c r="AC1685" s="18">
        <f t="shared" si="4607"/>
        <v>18673</v>
      </c>
      <c r="AD1685" s="18">
        <f t="shared" si="4608"/>
        <v>13570.3</v>
      </c>
      <c r="AE1685" s="18">
        <f t="shared" si="4609"/>
        <v>19532</v>
      </c>
      <c r="AF1685" s="18">
        <v>-3157.2179999999998</v>
      </c>
      <c r="AG1685" s="18"/>
      <c r="AH1685" s="18"/>
      <c r="AI1685" s="18">
        <f t="shared" si="4744"/>
        <v>15515.781999999999</v>
      </c>
      <c r="AJ1685" s="18">
        <f t="shared" si="4745"/>
        <v>13570.3</v>
      </c>
      <c r="AK1685" s="18">
        <f t="shared" si="4746"/>
        <v>19532</v>
      </c>
      <c r="AL1685" s="18"/>
      <c r="AM1685" s="18">
        <f t="shared" si="4747"/>
        <v>15515.781999999999</v>
      </c>
      <c r="AN1685" s="18"/>
      <c r="AO1685" s="18"/>
      <c r="AP1685" s="18"/>
      <c r="AQ1685" s="18">
        <f t="shared" si="4733"/>
        <v>15515.781999999999</v>
      </c>
      <c r="AR1685" s="18">
        <f t="shared" si="4734"/>
        <v>13570.3</v>
      </c>
      <c r="AS1685" s="18">
        <f t="shared" si="4735"/>
        <v>19532</v>
      </c>
      <c r="AT1685" s="18"/>
      <c r="AU1685" s="18"/>
      <c r="AV1685" s="18"/>
      <c r="AW1685" s="18">
        <f t="shared" si="4736"/>
        <v>15515.781999999999</v>
      </c>
      <c r="AX1685" s="18">
        <f t="shared" si="4737"/>
        <v>13570.3</v>
      </c>
      <c r="AY1685" s="18">
        <f t="shared" si="4738"/>
        <v>19532</v>
      </c>
      <c r="AZ1685" s="18"/>
      <c r="BA1685" s="18"/>
      <c r="BB1685" s="18"/>
      <c r="BC1685" s="18">
        <f t="shared" si="4690"/>
        <v>15515.781999999999</v>
      </c>
      <c r="BD1685" s="18">
        <f t="shared" si="4691"/>
        <v>13570.3</v>
      </c>
      <c r="BE1685" s="18">
        <f t="shared" si="4692"/>
        <v>19532</v>
      </c>
      <c r="BF1685" s="18"/>
      <c r="BG1685" s="18"/>
      <c r="BH1685" s="18"/>
      <c r="BI1685" s="18">
        <f t="shared" si="4684"/>
        <v>15515.781999999999</v>
      </c>
      <c r="BJ1685" s="18">
        <f t="shared" si="4685"/>
        <v>13570.3</v>
      </c>
      <c r="BK1685" s="18">
        <f t="shared" si="4686"/>
        <v>19532</v>
      </c>
      <c r="BL1685" s="18"/>
      <c r="BM1685" s="18"/>
      <c r="BN1685" s="18"/>
      <c r="BO1685" s="18">
        <f t="shared" si="4617"/>
        <v>15515.781999999999</v>
      </c>
      <c r="BP1685" s="18">
        <f t="shared" si="4618"/>
        <v>13570.3</v>
      </c>
      <c r="BQ1685" s="18">
        <f t="shared" si="4619"/>
        <v>19532</v>
      </c>
      <c r="BR1685" s="18"/>
      <c r="BS1685" s="18"/>
      <c r="BT1685" s="18"/>
      <c r="BU1685" s="18">
        <f t="shared" si="4594"/>
        <v>15515.781999999999</v>
      </c>
      <c r="BV1685" s="18">
        <f t="shared" si="4595"/>
        <v>13570.3</v>
      </c>
      <c r="BW1685" s="18">
        <f t="shared" si="4596"/>
        <v>19532</v>
      </c>
      <c r="BX1685" s="18"/>
      <c r="BY1685" s="18"/>
      <c r="BZ1685" s="18"/>
      <c r="CA1685" s="18">
        <f t="shared" si="4748"/>
        <v>15515.781999999999</v>
      </c>
      <c r="CB1685" s="18">
        <f t="shared" si="4749"/>
        <v>13570.3</v>
      </c>
      <c r="CC1685" s="18">
        <f t="shared" si="4750"/>
        <v>19532</v>
      </c>
      <c r="CD1685" s="18"/>
      <c r="CE1685" s="27"/>
      <c r="CF1685" s="33"/>
    </row>
    <row r="1686" spans="1:84" ht="62.4" x14ac:dyDescent="0.3">
      <c r="A1686" s="41" t="s">
        <v>281</v>
      </c>
      <c r="B1686" s="39"/>
      <c r="C1686" s="41"/>
      <c r="D1686" s="41"/>
      <c r="E1686" s="14" t="s">
        <v>1061</v>
      </c>
      <c r="F1686" s="18">
        <f t="shared" ref="F1686:K1686" si="4754">F1687+F1691</f>
        <v>854169.39999999991</v>
      </c>
      <c r="G1686" s="18">
        <f t="shared" si="4754"/>
        <v>1849270.5999999999</v>
      </c>
      <c r="H1686" s="18">
        <f t="shared" si="4754"/>
        <v>178717.5</v>
      </c>
      <c r="I1686" s="18">
        <f t="shared" si="4754"/>
        <v>0</v>
      </c>
      <c r="J1686" s="18">
        <f t="shared" si="4754"/>
        <v>0</v>
      </c>
      <c r="K1686" s="18">
        <f t="shared" si="4754"/>
        <v>0</v>
      </c>
      <c r="L1686" s="18">
        <f t="shared" si="4679"/>
        <v>854169.39999999991</v>
      </c>
      <c r="M1686" s="18">
        <f t="shared" si="4680"/>
        <v>1849270.5999999999</v>
      </c>
      <c r="N1686" s="18">
        <f t="shared" si="4681"/>
        <v>178717.5</v>
      </c>
      <c r="O1686" s="18">
        <f>O1687+O1691</f>
        <v>124579.92200000001</v>
      </c>
      <c r="P1686" s="18">
        <f>P1687+P1691</f>
        <v>18294.343000000001</v>
      </c>
      <c r="Q1686" s="18">
        <f>Q1687+Q1691</f>
        <v>0</v>
      </c>
      <c r="R1686" s="18">
        <f t="shared" ref="R1686:S1686" si="4755">R1687+R1691</f>
        <v>0</v>
      </c>
      <c r="S1686" s="18">
        <f t="shared" si="4755"/>
        <v>0</v>
      </c>
      <c r="T1686" s="18">
        <f t="shared" si="4597"/>
        <v>978749.32199999993</v>
      </c>
      <c r="U1686" s="18">
        <f t="shared" si="4598"/>
        <v>1867564.943</v>
      </c>
      <c r="V1686" s="18">
        <f t="shared" si="4599"/>
        <v>178717.5</v>
      </c>
      <c r="W1686" s="18">
        <f>W1687+W1691</f>
        <v>-286884.79700000002</v>
      </c>
      <c r="X1686" s="18">
        <f t="shared" ref="X1686:AB1686" si="4756">X1687+X1691</f>
        <v>-18294.343000000001</v>
      </c>
      <c r="Y1686" s="18">
        <f t="shared" si="4756"/>
        <v>0</v>
      </c>
      <c r="Z1686" s="18">
        <f t="shared" si="4756"/>
        <v>0</v>
      </c>
      <c r="AA1686" s="18">
        <f t="shared" si="4756"/>
        <v>0</v>
      </c>
      <c r="AB1686" s="18">
        <f t="shared" si="4756"/>
        <v>0</v>
      </c>
      <c r="AC1686" s="18">
        <f t="shared" si="4607"/>
        <v>691864.52499999991</v>
      </c>
      <c r="AD1686" s="18">
        <f t="shared" si="4608"/>
        <v>1849270.5999999999</v>
      </c>
      <c r="AE1686" s="18">
        <f t="shared" si="4609"/>
        <v>178717.5</v>
      </c>
      <c r="AF1686" s="18">
        <f t="shared" ref="AF1686:AH1686" si="4757">AF1687+AF1691</f>
        <v>-10459.451999999999</v>
      </c>
      <c r="AG1686" s="18">
        <f t="shared" si="4757"/>
        <v>-133193.4</v>
      </c>
      <c r="AH1686" s="18">
        <f t="shared" si="4757"/>
        <v>103151.2</v>
      </c>
      <c r="AI1686" s="18">
        <f t="shared" si="4744"/>
        <v>681405.07299999986</v>
      </c>
      <c r="AJ1686" s="18">
        <f t="shared" si="4745"/>
        <v>1716077.2</v>
      </c>
      <c r="AK1686" s="18">
        <f t="shared" si="4746"/>
        <v>281868.7</v>
      </c>
      <c r="AL1686" s="18">
        <f>AL1687+AL1691</f>
        <v>0</v>
      </c>
      <c r="AM1686" s="18">
        <f t="shared" si="4747"/>
        <v>681405.07299999986</v>
      </c>
      <c r="AN1686" s="18">
        <f t="shared" ref="AN1686:AP1686" si="4758">AN1687+AN1691</f>
        <v>0</v>
      </c>
      <c r="AO1686" s="18">
        <f t="shared" si="4758"/>
        <v>0</v>
      </c>
      <c r="AP1686" s="18">
        <f t="shared" si="4758"/>
        <v>0</v>
      </c>
      <c r="AQ1686" s="18">
        <f t="shared" si="4733"/>
        <v>681405.07299999986</v>
      </c>
      <c r="AR1686" s="18">
        <f t="shared" si="4734"/>
        <v>1716077.2</v>
      </c>
      <c r="AS1686" s="18">
        <f t="shared" si="4735"/>
        <v>281868.7</v>
      </c>
      <c r="AT1686" s="18">
        <f>AT1687+AT1691</f>
        <v>0</v>
      </c>
      <c r="AU1686" s="18">
        <f>AU1687+AU1691</f>
        <v>0</v>
      </c>
      <c r="AV1686" s="18">
        <f>AV1687+AV1691</f>
        <v>0</v>
      </c>
      <c r="AW1686" s="18">
        <f t="shared" si="4736"/>
        <v>681405.07299999986</v>
      </c>
      <c r="AX1686" s="18">
        <f t="shared" si="4737"/>
        <v>1716077.2</v>
      </c>
      <c r="AY1686" s="18">
        <f t="shared" si="4738"/>
        <v>281868.7</v>
      </c>
      <c r="AZ1686" s="18">
        <f t="shared" ref="AZ1686:BB1686" si="4759">AZ1687+AZ1691</f>
        <v>8032.9759999999997</v>
      </c>
      <c r="BA1686" s="18">
        <f t="shared" si="4759"/>
        <v>0</v>
      </c>
      <c r="BB1686" s="18">
        <f t="shared" si="4759"/>
        <v>0</v>
      </c>
      <c r="BC1686" s="18">
        <f t="shared" si="4690"/>
        <v>689438.04899999988</v>
      </c>
      <c r="BD1686" s="18">
        <f t="shared" si="4691"/>
        <v>1716077.2</v>
      </c>
      <c r="BE1686" s="18">
        <f t="shared" si="4692"/>
        <v>281868.7</v>
      </c>
      <c r="BF1686" s="18">
        <f t="shared" ref="BF1686:BH1686" si="4760">BF1687+BF1691</f>
        <v>-8032.9759999999997</v>
      </c>
      <c r="BG1686" s="18">
        <f t="shared" si="4760"/>
        <v>0</v>
      </c>
      <c r="BH1686" s="18">
        <f t="shared" si="4760"/>
        <v>0</v>
      </c>
      <c r="BI1686" s="18">
        <f t="shared" si="4684"/>
        <v>681405.07299999986</v>
      </c>
      <c r="BJ1686" s="18">
        <f t="shared" si="4685"/>
        <v>1716077.2</v>
      </c>
      <c r="BK1686" s="18">
        <f t="shared" si="4686"/>
        <v>281868.7</v>
      </c>
      <c r="BL1686" s="18">
        <f>BL1687+BL1691</f>
        <v>-22177.216</v>
      </c>
      <c r="BM1686" s="18">
        <f>BM1687+BM1691</f>
        <v>22177.216</v>
      </c>
      <c r="BN1686" s="18">
        <f>BN1687+BN1691</f>
        <v>0</v>
      </c>
      <c r="BO1686" s="18">
        <f t="shared" si="4617"/>
        <v>659227.85699999984</v>
      </c>
      <c r="BP1686" s="18">
        <f t="shared" si="4618"/>
        <v>1738254.416</v>
      </c>
      <c r="BQ1686" s="18">
        <f t="shared" si="4619"/>
        <v>281868.7</v>
      </c>
      <c r="BR1686" s="18">
        <f>BR1687+BR1691</f>
        <v>0</v>
      </c>
      <c r="BS1686" s="18">
        <f>BS1687+BS1691</f>
        <v>0</v>
      </c>
      <c r="BT1686" s="18">
        <f>BT1687+BT1691</f>
        <v>0</v>
      </c>
      <c r="BU1686" s="18">
        <f t="shared" si="4594"/>
        <v>659227.85699999984</v>
      </c>
      <c r="BV1686" s="18">
        <f t="shared" si="4595"/>
        <v>1738254.416</v>
      </c>
      <c r="BW1686" s="18">
        <f t="shared" si="4596"/>
        <v>281868.7</v>
      </c>
      <c r="BX1686" s="18">
        <f t="shared" ref="BX1686:BZ1686" si="4761">BX1687+BX1691</f>
        <v>17000</v>
      </c>
      <c r="BY1686" s="18">
        <f t="shared" si="4761"/>
        <v>-17000</v>
      </c>
      <c r="BZ1686" s="18">
        <f t="shared" si="4761"/>
        <v>0</v>
      </c>
      <c r="CA1686" s="18">
        <f t="shared" si="4748"/>
        <v>676227.85699999984</v>
      </c>
      <c r="CB1686" s="18">
        <f t="shared" si="4749"/>
        <v>1721254.416</v>
      </c>
      <c r="CC1686" s="18">
        <f t="shared" si="4750"/>
        <v>281868.7</v>
      </c>
      <c r="CD1686" s="18">
        <f>CD1687+CD1691</f>
        <v>0</v>
      </c>
      <c r="CE1686" s="27"/>
      <c r="CF1686" s="33"/>
    </row>
    <row r="1687" spans="1:84" ht="31.2" x14ac:dyDescent="0.3">
      <c r="A1687" s="19" t="s">
        <v>1221</v>
      </c>
      <c r="B1687" s="19"/>
      <c r="C1687" s="19"/>
      <c r="D1687" s="19"/>
      <c r="E1687" s="14" t="s">
        <v>1228</v>
      </c>
      <c r="F1687" s="18">
        <f>F1688</f>
        <v>222049.1</v>
      </c>
      <c r="G1687" s="18">
        <f t="shared" ref="G1687:CD1687" si="4762">G1688</f>
        <v>91612.4</v>
      </c>
      <c r="H1687" s="18">
        <f t="shared" si="4762"/>
        <v>9455.2999999999993</v>
      </c>
      <c r="I1687" s="18">
        <f t="shared" si="4762"/>
        <v>0</v>
      </c>
      <c r="J1687" s="18">
        <f t="shared" si="4762"/>
        <v>0</v>
      </c>
      <c r="K1687" s="18">
        <f t="shared" si="4762"/>
        <v>0</v>
      </c>
      <c r="L1687" s="18">
        <f t="shared" si="4679"/>
        <v>222049.1</v>
      </c>
      <c r="M1687" s="18">
        <f t="shared" si="4680"/>
        <v>91612.4</v>
      </c>
      <c r="N1687" s="18">
        <f t="shared" si="4681"/>
        <v>9455.2999999999993</v>
      </c>
      <c r="O1687" s="18">
        <f t="shared" si="4762"/>
        <v>116479.92200000001</v>
      </c>
      <c r="P1687" s="18">
        <f t="shared" si="4762"/>
        <v>18294.343000000001</v>
      </c>
      <c r="Q1687" s="18">
        <f t="shared" si="4762"/>
        <v>0</v>
      </c>
      <c r="R1687" s="18">
        <f t="shared" si="4762"/>
        <v>0</v>
      </c>
      <c r="S1687" s="18">
        <f t="shared" si="4762"/>
        <v>0</v>
      </c>
      <c r="T1687" s="18">
        <f t="shared" si="4597"/>
        <v>338529.022</v>
      </c>
      <c r="U1687" s="18">
        <f t="shared" si="4598"/>
        <v>109906.74299999999</v>
      </c>
      <c r="V1687" s="18">
        <f t="shared" si="4599"/>
        <v>9455.2999999999993</v>
      </c>
      <c r="W1687" s="18">
        <f t="shared" si="4762"/>
        <v>-286884.79700000002</v>
      </c>
      <c r="X1687" s="18">
        <f t="shared" si="4762"/>
        <v>-18294.343000000001</v>
      </c>
      <c r="Y1687" s="18">
        <f t="shared" si="4762"/>
        <v>0</v>
      </c>
      <c r="Z1687" s="18">
        <f t="shared" si="4762"/>
        <v>0</v>
      </c>
      <c r="AA1687" s="18">
        <f t="shared" si="4762"/>
        <v>0</v>
      </c>
      <c r="AB1687" s="18">
        <f t="shared" si="4762"/>
        <v>0</v>
      </c>
      <c r="AC1687" s="18">
        <f t="shared" si="4607"/>
        <v>51644.224999999977</v>
      </c>
      <c r="AD1687" s="18">
        <f t="shared" si="4608"/>
        <v>91612.4</v>
      </c>
      <c r="AE1687" s="18">
        <f t="shared" si="4609"/>
        <v>9455.2999999999993</v>
      </c>
      <c r="AF1687" s="18">
        <f t="shared" si="4762"/>
        <v>-10480.9</v>
      </c>
      <c r="AG1687" s="18">
        <f t="shared" si="4762"/>
        <v>-30042.2</v>
      </c>
      <c r="AH1687" s="18">
        <f t="shared" si="4762"/>
        <v>0</v>
      </c>
      <c r="AI1687" s="18">
        <f t="shared" si="4744"/>
        <v>41163.324999999975</v>
      </c>
      <c r="AJ1687" s="18">
        <f t="shared" si="4745"/>
        <v>61570.2</v>
      </c>
      <c r="AK1687" s="18">
        <f t="shared" si="4746"/>
        <v>9455.2999999999993</v>
      </c>
      <c r="AL1687" s="18">
        <f t="shared" si="4762"/>
        <v>0</v>
      </c>
      <c r="AM1687" s="18">
        <f t="shared" si="4747"/>
        <v>41163.324999999975</v>
      </c>
      <c r="AN1687" s="18">
        <f t="shared" si="4762"/>
        <v>0</v>
      </c>
      <c r="AO1687" s="18">
        <f t="shared" si="4762"/>
        <v>0</v>
      </c>
      <c r="AP1687" s="18">
        <f t="shared" si="4762"/>
        <v>0</v>
      </c>
      <c r="AQ1687" s="18">
        <f t="shared" si="4733"/>
        <v>41163.324999999975</v>
      </c>
      <c r="AR1687" s="18">
        <f t="shared" si="4734"/>
        <v>61570.2</v>
      </c>
      <c r="AS1687" s="18">
        <f t="shared" si="4735"/>
        <v>9455.2999999999993</v>
      </c>
      <c r="AT1687" s="18">
        <f t="shared" si="4762"/>
        <v>0</v>
      </c>
      <c r="AU1687" s="18">
        <f t="shared" si="4762"/>
        <v>0</v>
      </c>
      <c r="AV1687" s="18">
        <f t="shared" si="4762"/>
        <v>0</v>
      </c>
      <c r="AW1687" s="18">
        <f t="shared" si="4736"/>
        <v>41163.324999999975</v>
      </c>
      <c r="AX1687" s="18">
        <f t="shared" si="4737"/>
        <v>61570.2</v>
      </c>
      <c r="AY1687" s="18">
        <f t="shared" si="4738"/>
        <v>9455.2999999999993</v>
      </c>
      <c r="AZ1687" s="18">
        <f t="shared" si="4762"/>
        <v>7074.652</v>
      </c>
      <c r="BA1687" s="18">
        <f t="shared" si="4762"/>
        <v>0</v>
      </c>
      <c r="BB1687" s="18">
        <f t="shared" si="4762"/>
        <v>0</v>
      </c>
      <c r="BC1687" s="18">
        <f t="shared" si="4690"/>
        <v>48237.976999999977</v>
      </c>
      <c r="BD1687" s="18">
        <f t="shared" si="4691"/>
        <v>61570.2</v>
      </c>
      <c r="BE1687" s="18">
        <f t="shared" si="4692"/>
        <v>9455.2999999999993</v>
      </c>
      <c r="BF1687" s="18">
        <f t="shared" si="4762"/>
        <v>-7074.652</v>
      </c>
      <c r="BG1687" s="18">
        <f t="shared" si="4762"/>
        <v>0</v>
      </c>
      <c r="BH1687" s="18">
        <f t="shared" si="4762"/>
        <v>0</v>
      </c>
      <c r="BI1687" s="18">
        <f t="shared" si="4684"/>
        <v>41163.324999999975</v>
      </c>
      <c r="BJ1687" s="18">
        <f t="shared" si="4685"/>
        <v>61570.2</v>
      </c>
      <c r="BK1687" s="18">
        <f t="shared" si="4686"/>
        <v>9455.2999999999993</v>
      </c>
      <c r="BL1687" s="18">
        <f t="shared" si="4762"/>
        <v>0</v>
      </c>
      <c r="BM1687" s="18">
        <f t="shared" si="4762"/>
        <v>0</v>
      </c>
      <c r="BN1687" s="18">
        <f t="shared" si="4762"/>
        <v>0</v>
      </c>
      <c r="BO1687" s="18">
        <f t="shared" si="4617"/>
        <v>41163.324999999975</v>
      </c>
      <c r="BP1687" s="18">
        <f t="shared" si="4618"/>
        <v>61570.2</v>
      </c>
      <c r="BQ1687" s="18">
        <f t="shared" si="4619"/>
        <v>9455.2999999999993</v>
      </c>
      <c r="BR1687" s="18">
        <f t="shared" si="4762"/>
        <v>0</v>
      </c>
      <c r="BS1687" s="18">
        <f t="shared" si="4762"/>
        <v>0</v>
      </c>
      <c r="BT1687" s="18">
        <f t="shared" si="4762"/>
        <v>0</v>
      </c>
      <c r="BU1687" s="18">
        <f t="shared" si="4594"/>
        <v>41163.324999999975</v>
      </c>
      <c r="BV1687" s="18">
        <f t="shared" si="4595"/>
        <v>61570.2</v>
      </c>
      <c r="BW1687" s="18">
        <f t="shared" si="4596"/>
        <v>9455.2999999999993</v>
      </c>
      <c r="BX1687" s="18">
        <f t="shared" si="4762"/>
        <v>17000</v>
      </c>
      <c r="BY1687" s="18">
        <f t="shared" si="4762"/>
        <v>-17000</v>
      </c>
      <c r="BZ1687" s="18">
        <f t="shared" si="4762"/>
        <v>0</v>
      </c>
      <c r="CA1687" s="18">
        <f t="shared" si="4748"/>
        <v>58163.324999999975</v>
      </c>
      <c r="CB1687" s="18">
        <f t="shared" si="4749"/>
        <v>44570.2</v>
      </c>
      <c r="CC1687" s="18">
        <f t="shared" si="4750"/>
        <v>9455.2999999999993</v>
      </c>
      <c r="CD1687" s="18">
        <f t="shared" si="4762"/>
        <v>0</v>
      </c>
      <c r="CE1687" s="27"/>
      <c r="CF1687" s="33"/>
    </row>
    <row r="1688" spans="1:84" ht="31.2" x14ac:dyDescent="0.3">
      <c r="A1688" s="19" t="s">
        <v>1221</v>
      </c>
      <c r="B1688" s="39">
        <v>200</v>
      </c>
      <c r="C1688" s="41"/>
      <c r="D1688" s="41"/>
      <c r="E1688" s="14" t="s">
        <v>551</v>
      </c>
      <c r="F1688" s="18">
        <f t="shared" ref="F1688:CD1689" si="4763">F1689</f>
        <v>222049.1</v>
      </c>
      <c r="G1688" s="18">
        <f t="shared" si="4763"/>
        <v>91612.4</v>
      </c>
      <c r="H1688" s="18">
        <f t="shared" si="4763"/>
        <v>9455.2999999999993</v>
      </c>
      <c r="I1688" s="18">
        <f t="shared" si="4763"/>
        <v>0</v>
      </c>
      <c r="J1688" s="18">
        <f t="shared" si="4763"/>
        <v>0</v>
      </c>
      <c r="K1688" s="18">
        <f t="shared" si="4763"/>
        <v>0</v>
      </c>
      <c r="L1688" s="18">
        <f t="shared" si="4679"/>
        <v>222049.1</v>
      </c>
      <c r="M1688" s="18">
        <f t="shared" si="4680"/>
        <v>91612.4</v>
      </c>
      <c r="N1688" s="18">
        <f t="shared" si="4681"/>
        <v>9455.2999999999993</v>
      </c>
      <c r="O1688" s="18">
        <f t="shared" si="4763"/>
        <v>116479.92200000001</v>
      </c>
      <c r="P1688" s="18">
        <f t="shared" si="4763"/>
        <v>18294.343000000001</v>
      </c>
      <c r="Q1688" s="18">
        <f t="shared" si="4763"/>
        <v>0</v>
      </c>
      <c r="R1688" s="18">
        <f t="shared" si="4763"/>
        <v>0</v>
      </c>
      <c r="S1688" s="18">
        <f t="shared" si="4763"/>
        <v>0</v>
      </c>
      <c r="T1688" s="18">
        <f t="shared" si="4597"/>
        <v>338529.022</v>
      </c>
      <c r="U1688" s="18">
        <f t="shared" si="4598"/>
        <v>109906.74299999999</v>
      </c>
      <c r="V1688" s="18">
        <f t="shared" si="4599"/>
        <v>9455.2999999999993</v>
      </c>
      <c r="W1688" s="18">
        <f t="shared" si="4763"/>
        <v>-286884.79700000002</v>
      </c>
      <c r="X1688" s="18">
        <f t="shared" si="4763"/>
        <v>-18294.343000000001</v>
      </c>
      <c r="Y1688" s="18">
        <f t="shared" si="4763"/>
        <v>0</v>
      </c>
      <c r="Z1688" s="18">
        <f t="shared" si="4763"/>
        <v>0</v>
      </c>
      <c r="AA1688" s="18">
        <f t="shared" si="4763"/>
        <v>0</v>
      </c>
      <c r="AB1688" s="18">
        <f t="shared" si="4763"/>
        <v>0</v>
      </c>
      <c r="AC1688" s="18">
        <f t="shared" si="4607"/>
        <v>51644.224999999977</v>
      </c>
      <c r="AD1688" s="18">
        <f t="shared" si="4608"/>
        <v>91612.4</v>
      </c>
      <c r="AE1688" s="18">
        <f t="shared" si="4609"/>
        <v>9455.2999999999993</v>
      </c>
      <c r="AF1688" s="18">
        <f t="shared" si="4763"/>
        <v>-10480.9</v>
      </c>
      <c r="AG1688" s="18">
        <f t="shared" si="4763"/>
        <v>-30042.2</v>
      </c>
      <c r="AH1688" s="18">
        <f t="shared" si="4763"/>
        <v>0</v>
      </c>
      <c r="AI1688" s="18">
        <f t="shared" si="4744"/>
        <v>41163.324999999975</v>
      </c>
      <c r="AJ1688" s="18">
        <f t="shared" si="4745"/>
        <v>61570.2</v>
      </c>
      <c r="AK1688" s="18">
        <f t="shared" si="4746"/>
        <v>9455.2999999999993</v>
      </c>
      <c r="AL1688" s="18">
        <f t="shared" si="4763"/>
        <v>0</v>
      </c>
      <c r="AM1688" s="18">
        <f t="shared" si="4747"/>
        <v>41163.324999999975</v>
      </c>
      <c r="AN1688" s="18">
        <f t="shared" si="4763"/>
        <v>0</v>
      </c>
      <c r="AO1688" s="18">
        <f t="shared" si="4763"/>
        <v>0</v>
      </c>
      <c r="AP1688" s="18">
        <f t="shared" si="4763"/>
        <v>0</v>
      </c>
      <c r="AQ1688" s="18">
        <f t="shared" si="4733"/>
        <v>41163.324999999975</v>
      </c>
      <c r="AR1688" s="18">
        <f t="shared" si="4734"/>
        <v>61570.2</v>
      </c>
      <c r="AS1688" s="18">
        <f t="shared" si="4735"/>
        <v>9455.2999999999993</v>
      </c>
      <c r="AT1688" s="18">
        <f t="shared" si="4763"/>
        <v>0</v>
      </c>
      <c r="AU1688" s="18">
        <f t="shared" si="4763"/>
        <v>0</v>
      </c>
      <c r="AV1688" s="18">
        <f t="shared" si="4763"/>
        <v>0</v>
      </c>
      <c r="AW1688" s="18">
        <f t="shared" si="4736"/>
        <v>41163.324999999975</v>
      </c>
      <c r="AX1688" s="18">
        <f t="shared" si="4737"/>
        <v>61570.2</v>
      </c>
      <c r="AY1688" s="18">
        <f t="shared" si="4738"/>
        <v>9455.2999999999993</v>
      </c>
      <c r="AZ1688" s="18">
        <f t="shared" si="4763"/>
        <v>7074.652</v>
      </c>
      <c r="BA1688" s="18">
        <f t="shared" si="4763"/>
        <v>0</v>
      </c>
      <c r="BB1688" s="18">
        <f t="shared" si="4763"/>
        <v>0</v>
      </c>
      <c r="BC1688" s="18">
        <f t="shared" si="4690"/>
        <v>48237.976999999977</v>
      </c>
      <c r="BD1688" s="18">
        <f t="shared" si="4691"/>
        <v>61570.2</v>
      </c>
      <c r="BE1688" s="18">
        <f t="shared" si="4692"/>
        <v>9455.2999999999993</v>
      </c>
      <c r="BF1688" s="18">
        <f t="shared" si="4763"/>
        <v>-7074.652</v>
      </c>
      <c r="BG1688" s="18">
        <f t="shared" si="4763"/>
        <v>0</v>
      </c>
      <c r="BH1688" s="18">
        <f t="shared" si="4763"/>
        <v>0</v>
      </c>
      <c r="BI1688" s="18">
        <f t="shared" si="4684"/>
        <v>41163.324999999975</v>
      </c>
      <c r="BJ1688" s="18">
        <f t="shared" si="4685"/>
        <v>61570.2</v>
      </c>
      <c r="BK1688" s="18">
        <f t="shared" si="4686"/>
        <v>9455.2999999999993</v>
      </c>
      <c r="BL1688" s="18">
        <f t="shared" si="4763"/>
        <v>0</v>
      </c>
      <c r="BM1688" s="18">
        <f t="shared" si="4763"/>
        <v>0</v>
      </c>
      <c r="BN1688" s="18">
        <f t="shared" si="4763"/>
        <v>0</v>
      </c>
      <c r="BO1688" s="18">
        <f t="shared" si="4617"/>
        <v>41163.324999999975</v>
      </c>
      <c r="BP1688" s="18">
        <f t="shared" si="4618"/>
        <v>61570.2</v>
      </c>
      <c r="BQ1688" s="18">
        <f t="shared" si="4619"/>
        <v>9455.2999999999993</v>
      </c>
      <c r="BR1688" s="18">
        <f t="shared" si="4763"/>
        <v>0</v>
      </c>
      <c r="BS1688" s="18">
        <f t="shared" si="4763"/>
        <v>0</v>
      </c>
      <c r="BT1688" s="18">
        <f t="shared" si="4763"/>
        <v>0</v>
      </c>
      <c r="BU1688" s="18">
        <f t="shared" si="4594"/>
        <v>41163.324999999975</v>
      </c>
      <c r="BV1688" s="18">
        <f t="shared" si="4595"/>
        <v>61570.2</v>
      </c>
      <c r="BW1688" s="18">
        <f t="shared" si="4596"/>
        <v>9455.2999999999993</v>
      </c>
      <c r="BX1688" s="18">
        <f t="shared" si="4763"/>
        <v>17000</v>
      </c>
      <c r="BY1688" s="18">
        <f t="shared" si="4763"/>
        <v>-17000</v>
      </c>
      <c r="BZ1688" s="18">
        <f t="shared" si="4763"/>
        <v>0</v>
      </c>
      <c r="CA1688" s="18">
        <f t="shared" si="4748"/>
        <v>58163.324999999975</v>
      </c>
      <c r="CB1688" s="18">
        <f t="shared" si="4749"/>
        <v>44570.2</v>
      </c>
      <c r="CC1688" s="18">
        <f t="shared" si="4750"/>
        <v>9455.2999999999993</v>
      </c>
      <c r="CD1688" s="18">
        <f t="shared" si="4763"/>
        <v>0</v>
      </c>
      <c r="CE1688" s="27"/>
      <c r="CF1688" s="33"/>
    </row>
    <row r="1689" spans="1:84" ht="46.8" x14ac:dyDescent="0.3">
      <c r="A1689" s="19" t="s">
        <v>1221</v>
      </c>
      <c r="B1689" s="39">
        <v>240</v>
      </c>
      <c r="C1689" s="41"/>
      <c r="D1689" s="41"/>
      <c r="E1689" s="14" t="s">
        <v>559</v>
      </c>
      <c r="F1689" s="18">
        <f t="shared" si="4763"/>
        <v>222049.1</v>
      </c>
      <c r="G1689" s="18">
        <f t="shared" si="4763"/>
        <v>91612.4</v>
      </c>
      <c r="H1689" s="18">
        <f t="shared" si="4763"/>
        <v>9455.2999999999993</v>
      </c>
      <c r="I1689" s="18">
        <f t="shared" si="4763"/>
        <v>0</v>
      </c>
      <c r="J1689" s="18">
        <f t="shared" si="4763"/>
        <v>0</v>
      </c>
      <c r="K1689" s="18">
        <f t="shared" si="4763"/>
        <v>0</v>
      </c>
      <c r="L1689" s="18">
        <f t="shared" si="4679"/>
        <v>222049.1</v>
      </c>
      <c r="M1689" s="18">
        <f t="shared" si="4680"/>
        <v>91612.4</v>
      </c>
      <c r="N1689" s="18">
        <f t="shared" si="4681"/>
        <v>9455.2999999999993</v>
      </c>
      <c r="O1689" s="18">
        <f t="shared" si="4763"/>
        <v>116479.92200000001</v>
      </c>
      <c r="P1689" s="18">
        <f t="shared" si="4763"/>
        <v>18294.343000000001</v>
      </c>
      <c r="Q1689" s="18">
        <f t="shared" si="4763"/>
        <v>0</v>
      </c>
      <c r="R1689" s="18">
        <f t="shared" si="4763"/>
        <v>0</v>
      </c>
      <c r="S1689" s="18">
        <f t="shared" si="4763"/>
        <v>0</v>
      </c>
      <c r="T1689" s="18">
        <f t="shared" si="4597"/>
        <v>338529.022</v>
      </c>
      <c r="U1689" s="18">
        <f t="shared" si="4598"/>
        <v>109906.74299999999</v>
      </c>
      <c r="V1689" s="18">
        <f t="shared" si="4599"/>
        <v>9455.2999999999993</v>
      </c>
      <c r="W1689" s="18">
        <f t="shared" ref="W1689:CD1689" si="4764">W1690</f>
        <v>-286884.79700000002</v>
      </c>
      <c r="X1689" s="18">
        <f t="shared" si="4764"/>
        <v>-18294.343000000001</v>
      </c>
      <c r="Y1689" s="18">
        <f t="shared" si="4764"/>
        <v>0</v>
      </c>
      <c r="Z1689" s="18">
        <f t="shared" si="4764"/>
        <v>0</v>
      </c>
      <c r="AA1689" s="18">
        <f t="shared" si="4764"/>
        <v>0</v>
      </c>
      <c r="AB1689" s="18">
        <f t="shared" si="4764"/>
        <v>0</v>
      </c>
      <c r="AC1689" s="18">
        <f t="shared" si="4607"/>
        <v>51644.224999999977</v>
      </c>
      <c r="AD1689" s="18">
        <f t="shared" si="4608"/>
        <v>91612.4</v>
      </c>
      <c r="AE1689" s="18">
        <f t="shared" si="4609"/>
        <v>9455.2999999999993</v>
      </c>
      <c r="AF1689" s="18">
        <f t="shared" si="4764"/>
        <v>-10480.9</v>
      </c>
      <c r="AG1689" s="18">
        <f t="shared" si="4764"/>
        <v>-30042.2</v>
      </c>
      <c r="AH1689" s="18">
        <f t="shared" si="4764"/>
        <v>0</v>
      </c>
      <c r="AI1689" s="18">
        <f t="shared" si="4744"/>
        <v>41163.324999999975</v>
      </c>
      <c r="AJ1689" s="18">
        <f t="shared" si="4745"/>
        <v>61570.2</v>
      </c>
      <c r="AK1689" s="18">
        <f t="shared" si="4746"/>
        <v>9455.2999999999993</v>
      </c>
      <c r="AL1689" s="18">
        <f t="shared" si="4764"/>
        <v>0</v>
      </c>
      <c r="AM1689" s="18">
        <f t="shared" si="4747"/>
        <v>41163.324999999975</v>
      </c>
      <c r="AN1689" s="18">
        <f t="shared" si="4764"/>
        <v>0</v>
      </c>
      <c r="AO1689" s="18">
        <f t="shared" si="4764"/>
        <v>0</v>
      </c>
      <c r="AP1689" s="18">
        <f t="shared" si="4764"/>
        <v>0</v>
      </c>
      <c r="AQ1689" s="18">
        <f t="shared" si="4733"/>
        <v>41163.324999999975</v>
      </c>
      <c r="AR1689" s="18">
        <f t="shared" si="4734"/>
        <v>61570.2</v>
      </c>
      <c r="AS1689" s="18">
        <f t="shared" si="4735"/>
        <v>9455.2999999999993</v>
      </c>
      <c r="AT1689" s="18">
        <f t="shared" si="4764"/>
        <v>0</v>
      </c>
      <c r="AU1689" s="18">
        <f t="shared" si="4764"/>
        <v>0</v>
      </c>
      <c r="AV1689" s="18">
        <f t="shared" si="4764"/>
        <v>0</v>
      </c>
      <c r="AW1689" s="18">
        <f t="shared" si="4736"/>
        <v>41163.324999999975</v>
      </c>
      <c r="AX1689" s="18">
        <f t="shared" si="4737"/>
        <v>61570.2</v>
      </c>
      <c r="AY1689" s="18">
        <f t="shared" si="4738"/>
        <v>9455.2999999999993</v>
      </c>
      <c r="AZ1689" s="18">
        <f t="shared" si="4764"/>
        <v>7074.652</v>
      </c>
      <c r="BA1689" s="18">
        <f t="shared" si="4764"/>
        <v>0</v>
      </c>
      <c r="BB1689" s="18">
        <f t="shared" si="4764"/>
        <v>0</v>
      </c>
      <c r="BC1689" s="18">
        <f t="shared" si="4690"/>
        <v>48237.976999999977</v>
      </c>
      <c r="BD1689" s="18">
        <f t="shared" si="4691"/>
        <v>61570.2</v>
      </c>
      <c r="BE1689" s="18">
        <f t="shared" si="4692"/>
        <v>9455.2999999999993</v>
      </c>
      <c r="BF1689" s="18">
        <f t="shared" si="4764"/>
        <v>-7074.652</v>
      </c>
      <c r="BG1689" s="18">
        <f t="shared" si="4764"/>
        <v>0</v>
      </c>
      <c r="BH1689" s="18">
        <f t="shared" si="4764"/>
        <v>0</v>
      </c>
      <c r="BI1689" s="18">
        <f t="shared" si="4684"/>
        <v>41163.324999999975</v>
      </c>
      <c r="BJ1689" s="18">
        <f t="shared" si="4685"/>
        <v>61570.2</v>
      </c>
      <c r="BK1689" s="18">
        <f t="shared" si="4686"/>
        <v>9455.2999999999993</v>
      </c>
      <c r="BL1689" s="18">
        <f t="shared" si="4764"/>
        <v>0</v>
      </c>
      <c r="BM1689" s="18">
        <f t="shared" si="4764"/>
        <v>0</v>
      </c>
      <c r="BN1689" s="18">
        <f t="shared" si="4764"/>
        <v>0</v>
      </c>
      <c r="BO1689" s="18">
        <f t="shared" si="4617"/>
        <v>41163.324999999975</v>
      </c>
      <c r="BP1689" s="18">
        <f t="shared" si="4618"/>
        <v>61570.2</v>
      </c>
      <c r="BQ1689" s="18">
        <f t="shared" si="4619"/>
        <v>9455.2999999999993</v>
      </c>
      <c r="BR1689" s="18">
        <f t="shared" si="4764"/>
        <v>0</v>
      </c>
      <c r="BS1689" s="18">
        <f t="shared" si="4764"/>
        <v>0</v>
      </c>
      <c r="BT1689" s="18">
        <f t="shared" si="4764"/>
        <v>0</v>
      </c>
      <c r="BU1689" s="18">
        <f t="shared" si="4594"/>
        <v>41163.324999999975</v>
      </c>
      <c r="BV1689" s="18">
        <f t="shared" si="4595"/>
        <v>61570.2</v>
      </c>
      <c r="BW1689" s="18">
        <f t="shared" si="4596"/>
        <v>9455.2999999999993</v>
      </c>
      <c r="BX1689" s="18">
        <f t="shared" si="4764"/>
        <v>17000</v>
      </c>
      <c r="BY1689" s="18">
        <f t="shared" si="4764"/>
        <v>-17000</v>
      </c>
      <c r="BZ1689" s="18">
        <f t="shared" si="4764"/>
        <v>0</v>
      </c>
      <c r="CA1689" s="18">
        <f t="shared" si="4748"/>
        <v>58163.324999999975</v>
      </c>
      <c r="CB1689" s="18">
        <f t="shared" si="4749"/>
        <v>44570.2</v>
      </c>
      <c r="CC1689" s="18">
        <f t="shared" si="4750"/>
        <v>9455.2999999999993</v>
      </c>
      <c r="CD1689" s="18">
        <f t="shared" si="4764"/>
        <v>0</v>
      </c>
      <c r="CE1689" s="27"/>
      <c r="CF1689" s="33"/>
    </row>
    <row r="1690" spans="1:84" x14ac:dyDescent="0.3">
      <c r="A1690" s="19" t="s">
        <v>1221</v>
      </c>
      <c r="B1690" s="39">
        <v>240</v>
      </c>
      <c r="C1690" s="41" t="s">
        <v>198</v>
      </c>
      <c r="D1690" s="41" t="s">
        <v>19</v>
      </c>
      <c r="E1690" s="14" t="s">
        <v>527</v>
      </c>
      <c r="F1690" s="23">
        <v>222049.1</v>
      </c>
      <c r="G1690" s="23">
        <v>91612.4</v>
      </c>
      <c r="H1690" s="23">
        <v>9455.2999999999993</v>
      </c>
      <c r="I1690" s="18"/>
      <c r="J1690" s="18"/>
      <c r="K1690" s="18"/>
      <c r="L1690" s="18">
        <f t="shared" si="4679"/>
        <v>222049.1</v>
      </c>
      <c r="M1690" s="18">
        <f t="shared" si="4680"/>
        <v>91612.4</v>
      </c>
      <c r="N1690" s="18">
        <f t="shared" si="4681"/>
        <v>9455.2999999999993</v>
      </c>
      <c r="O1690" s="18">
        <v>116479.92200000001</v>
      </c>
      <c r="P1690" s="18">
        <v>18294.343000000001</v>
      </c>
      <c r="Q1690" s="18"/>
      <c r="R1690" s="18"/>
      <c r="S1690" s="18"/>
      <c r="T1690" s="18">
        <f t="shared" si="4597"/>
        <v>338529.022</v>
      </c>
      <c r="U1690" s="18">
        <f t="shared" si="4598"/>
        <v>109906.74299999999</v>
      </c>
      <c r="V1690" s="18">
        <f t="shared" si="4599"/>
        <v>9455.2999999999993</v>
      </c>
      <c r="W1690" s="18">
        <f>-39875.276-247009.521</f>
        <v>-286884.79700000002</v>
      </c>
      <c r="X1690" s="18">
        <f>-18294.343</f>
        <v>-18294.343000000001</v>
      </c>
      <c r="Y1690" s="18"/>
      <c r="Z1690" s="18"/>
      <c r="AA1690" s="18"/>
      <c r="AB1690" s="18"/>
      <c r="AC1690" s="18">
        <f t="shared" si="4607"/>
        <v>51644.224999999977</v>
      </c>
      <c r="AD1690" s="18">
        <f t="shared" si="4608"/>
        <v>91612.4</v>
      </c>
      <c r="AE1690" s="18">
        <f t="shared" si="4609"/>
        <v>9455.2999999999993</v>
      </c>
      <c r="AF1690" s="18">
        <f>-10480.9</f>
        <v>-10480.9</v>
      </c>
      <c r="AG1690" s="18">
        <f>-30042.2</f>
        <v>-30042.2</v>
      </c>
      <c r="AH1690" s="18"/>
      <c r="AI1690" s="18">
        <f t="shared" si="4744"/>
        <v>41163.324999999975</v>
      </c>
      <c r="AJ1690" s="18">
        <f t="shared" si="4745"/>
        <v>61570.2</v>
      </c>
      <c r="AK1690" s="18">
        <f t="shared" si="4746"/>
        <v>9455.2999999999993</v>
      </c>
      <c r="AL1690" s="18"/>
      <c r="AM1690" s="18">
        <f t="shared" si="4747"/>
        <v>41163.324999999975</v>
      </c>
      <c r="AN1690" s="18"/>
      <c r="AO1690" s="18"/>
      <c r="AP1690" s="18"/>
      <c r="AQ1690" s="18">
        <f t="shared" si="4733"/>
        <v>41163.324999999975</v>
      </c>
      <c r="AR1690" s="18">
        <f t="shared" si="4734"/>
        <v>61570.2</v>
      </c>
      <c r="AS1690" s="18">
        <f t="shared" si="4735"/>
        <v>9455.2999999999993</v>
      </c>
      <c r="AT1690" s="18"/>
      <c r="AU1690" s="18"/>
      <c r="AV1690" s="18"/>
      <c r="AW1690" s="18">
        <f t="shared" si="4736"/>
        <v>41163.324999999975</v>
      </c>
      <c r="AX1690" s="18">
        <f t="shared" si="4737"/>
        <v>61570.2</v>
      </c>
      <c r="AY1690" s="18">
        <f t="shared" si="4738"/>
        <v>9455.2999999999993</v>
      </c>
      <c r="AZ1690" s="18">
        <v>7074.652</v>
      </c>
      <c r="BA1690" s="18"/>
      <c r="BB1690" s="18"/>
      <c r="BC1690" s="18">
        <f t="shared" si="4690"/>
        <v>48237.976999999977</v>
      </c>
      <c r="BD1690" s="18">
        <f t="shared" si="4691"/>
        <v>61570.2</v>
      </c>
      <c r="BE1690" s="18">
        <f t="shared" si="4692"/>
        <v>9455.2999999999993</v>
      </c>
      <c r="BF1690" s="18">
        <v>-7074.652</v>
      </c>
      <c r="BG1690" s="18"/>
      <c r="BH1690" s="18"/>
      <c r="BI1690" s="18">
        <f t="shared" si="4684"/>
        <v>41163.324999999975</v>
      </c>
      <c r="BJ1690" s="18">
        <f t="shared" si="4685"/>
        <v>61570.2</v>
      </c>
      <c r="BK1690" s="18">
        <f t="shared" si="4686"/>
        <v>9455.2999999999993</v>
      </c>
      <c r="BL1690" s="18"/>
      <c r="BM1690" s="18"/>
      <c r="BN1690" s="18"/>
      <c r="BO1690" s="18">
        <f t="shared" si="4617"/>
        <v>41163.324999999975</v>
      </c>
      <c r="BP1690" s="18">
        <f t="shared" si="4618"/>
        <v>61570.2</v>
      </c>
      <c r="BQ1690" s="18">
        <f t="shared" si="4619"/>
        <v>9455.2999999999993</v>
      </c>
      <c r="BR1690" s="18"/>
      <c r="BS1690" s="18"/>
      <c r="BT1690" s="18"/>
      <c r="BU1690" s="18">
        <f t="shared" ref="BU1690:BU1753" si="4765">BO1690+BR1690</f>
        <v>41163.324999999975</v>
      </c>
      <c r="BV1690" s="18">
        <f t="shared" ref="BV1690:BV1753" si="4766">BP1690+BS1690</f>
        <v>61570.2</v>
      </c>
      <c r="BW1690" s="18">
        <f t="shared" ref="BW1690:BW1753" si="4767">BQ1690+BT1690</f>
        <v>9455.2999999999993</v>
      </c>
      <c r="BX1690" s="18">
        <v>17000</v>
      </c>
      <c r="BY1690" s="18">
        <v>-17000</v>
      </c>
      <c r="BZ1690" s="18"/>
      <c r="CA1690" s="18">
        <f t="shared" si="4748"/>
        <v>58163.324999999975</v>
      </c>
      <c r="CB1690" s="18">
        <f t="shared" si="4749"/>
        <v>44570.2</v>
      </c>
      <c r="CC1690" s="18">
        <f t="shared" si="4750"/>
        <v>9455.2999999999993</v>
      </c>
      <c r="CD1690" s="18"/>
      <c r="CE1690" s="27"/>
      <c r="CF1690" s="33"/>
    </row>
    <row r="1691" spans="1:84" x14ac:dyDescent="0.3">
      <c r="A1691" s="19" t="s">
        <v>1220</v>
      </c>
      <c r="B1691" s="39"/>
      <c r="C1691" s="41"/>
      <c r="D1691" s="41"/>
      <c r="E1691" s="14" t="s">
        <v>900</v>
      </c>
      <c r="F1691" s="18">
        <f t="shared" ref="F1691:K1693" si="4768">F1692</f>
        <v>632120.29999999993</v>
      </c>
      <c r="G1691" s="18">
        <f t="shared" si="4768"/>
        <v>1757658.2</v>
      </c>
      <c r="H1691" s="18">
        <f t="shared" si="4768"/>
        <v>169262.2</v>
      </c>
      <c r="I1691" s="18">
        <f t="shared" si="4768"/>
        <v>0</v>
      </c>
      <c r="J1691" s="18">
        <f t="shared" si="4768"/>
        <v>0</v>
      </c>
      <c r="K1691" s="18">
        <f t="shared" si="4768"/>
        <v>0</v>
      </c>
      <c r="L1691" s="18">
        <f t="shared" si="4679"/>
        <v>632120.29999999993</v>
      </c>
      <c r="M1691" s="18">
        <f t="shared" si="4680"/>
        <v>1757658.2</v>
      </c>
      <c r="N1691" s="18">
        <f t="shared" si="4681"/>
        <v>169262.2</v>
      </c>
      <c r="O1691" s="18">
        <f t="shared" ref="O1691:S1693" si="4769">O1692</f>
        <v>8100</v>
      </c>
      <c r="P1691" s="18">
        <f t="shared" si="4769"/>
        <v>0</v>
      </c>
      <c r="Q1691" s="18">
        <f t="shared" si="4769"/>
        <v>0</v>
      </c>
      <c r="R1691" s="18">
        <f t="shared" si="4769"/>
        <v>0</v>
      </c>
      <c r="S1691" s="18">
        <f t="shared" si="4769"/>
        <v>0</v>
      </c>
      <c r="T1691" s="18">
        <f t="shared" si="4597"/>
        <v>640220.29999999993</v>
      </c>
      <c r="U1691" s="18">
        <f t="shared" si="4598"/>
        <v>1757658.2</v>
      </c>
      <c r="V1691" s="18">
        <f t="shared" si="4599"/>
        <v>169262.2</v>
      </c>
      <c r="W1691" s="18">
        <f t="shared" ref="W1691:CD1693" si="4770">W1692</f>
        <v>0</v>
      </c>
      <c r="X1691" s="18">
        <f t="shared" si="4770"/>
        <v>0</v>
      </c>
      <c r="Y1691" s="18">
        <f t="shared" si="4770"/>
        <v>0</v>
      </c>
      <c r="Z1691" s="18">
        <f t="shared" si="4770"/>
        <v>0</v>
      </c>
      <c r="AA1691" s="18">
        <f t="shared" si="4770"/>
        <v>0</v>
      </c>
      <c r="AB1691" s="18">
        <f t="shared" si="4770"/>
        <v>0</v>
      </c>
      <c r="AC1691" s="18">
        <f t="shared" si="4607"/>
        <v>640220.29999999993</v>
      </c>
      <c r="AD1691" s="18">
        <f t="shared" si="4608"/>
        <v>1757658.2</v>
      </c>
      <c r="AE1691" s="18">
        <f t="shared" si="4609"/>
        <v>169262.2</v>
      </c>
      <c r="AF1691" s="18">
        <f t="shared" si="4770"/>
        <v>21.448</v>
      </c>
      <c r="AG1691" s="18">
        <f t="shared" si="4770"/>
        <v>-103151.2</v>
      </c>
      <c r="AH1691" s="18">
        <f t="shared" si="4770"/>
        <v>103151.2</v>
      </c>
      <c r="AI1691" s="18">
        <f t="shared" si="4744"/>
        <v>640241.74799999991</v>
      </c>
      <c r="AJ1691" s="18">
        <f t="shared" si="4745"/>
        <v>1654507</v>
      </c>
      <c r="AK1691" s="18">
        <f t="shared" si="4746"/>
        <v>272413.40000000002</v>
      </c>
      <c r="AL1691" s="18">
        <f t="shared" si="4770"/>
        <v>0</v>
      </c>
      <c r="AM1691" s="18">
        <f t="shared" si="4747"/>
        <v>640241.74799999991</v>
      </c>
      <c r="AN1691" s="18">
        <f t="shared" si="4770"/>
        <v>0</v>
      </c>
      <c r="AO1691" s="18">
        <f t="shared" si="4770"/>
        <v>0</v>
      </c>
      <c r="AP1691" s="18">
        <f t="shared" si="4770"/>
        <v>0</v>
      </c>
      <c r="AQ1691" s="18">
        <f t="shared" si="4733"/>
        <v>640241.74799999991</v>
      </c>
      <c r="AR1691" s="18">
        <f t="shared" si="4734"/>
        <v>1654507</v>
      </c>
      <c r="AS1691" s="18">
        <f t="shared" si="4735"/>
        <v>272413.40000000002</v>
      </c>
      <c r="AT1691" s="18">
        <f t="shared" si="4770"/>
        <v>0</v>
      </c>
      <c r="AU1691" s="18">
        <f t="shared" si="4770"/>
        <v>0</v>
      </c>
      <c r="AV1691" s="18">
        <f t="shared" si="4770"/>
        <v>0</v>
      </c>
      <c r="AW1691" s="18">
        <f t="shared" si="4736"/>
        <v>640241.74799999991</v>
      </c>
      <c r="AX1691" s="18">
        <f t="shared" si="4737"/>
        <v>1654507</v>
      </c>
      <c r="AY1691" s="18">
        <f t="shared" si="4738"/>
        <v>272413.40000000002</v>
      </c>
      <c r="AZ1691" s="18">
        <f t="shared" si="4770"/>
        <v>958.32399999999996</v>
      </c>
      <c r="BA1691" s="18">
        <f t="shared" si="4770"/>
        <v>0</v>
      </c>
      <c r="BB1691" s="18">
        <f t="shared" si="4770"/>
        <v>0</v>
      </c>
      <c r="BC1691" s="18">
        <f t="shared" si="4690"/>
        <v>641200.07199999993</v>
      </c>
      <c r="BD1691" s="18">
        <f t="shared" si="4691"/>
        <v>1654507</v>
      </c>
      <c r="BE1691" s="18">
        <f t="shared" si="4692"/>
        <v>272413.40000000002</v>
      </c>
      <c r="BF1691" s="18">
        <f t="shared" si="4770"/>
        <v>-958.32399999999996</v>
      </c>
      <c r="BG1691" s="18">
        <f t="shared" si="4770"/>
        <v>0</v>
      </c>
      <c r="BH1691" s="18">
        <f t="shared" si="4770"/>
        <v>0</v>
      </c>
      <c r="BI1691" s="18">
        <f t="shared" si="4684"/>
        <v>640241.74799999991</v>
      </c>
      <c r="BJ1691" s="18">
        <f t="shared" si="4685"/>
        <v>1654507</v>
      </c>
      <c r="BK1691" s="18">
        <f t="shared" si="4686"/>
        <v>272413.40000000002</v>
      </c>
      <c r="BL1691" s="18">
        <f t="shared" si="4770"/>
        <v>-22177.216</v>
      </c>
      <c r="BM1691" s="18">
        <f t="shared" si="4770"/>
        <v>22177.216</v>
      </c>
      <c r="BN1691" s="18">
        <f t="shared" si="4770"/>
        <v>0</v>
      </c>
      <c r="BO1691" s="18">
        <f t="shared" si="4617"/>
        <v>618064.53199999989</v>
      </c>
      <c r="BP1691" s="18">
        <f t="shared" si="4618"/>
        <v>1676684.216</v>
      </c>
      <c r="BQ1691" s="18">
        <f t="shared" si="4619"/>
        <v>272413.40000000002</v>
      </c>
      <c r="BR1691" s="18">
        <f t="shared" si="4770"/>
        <v>0</v>
      </c>
      <c r="BS1691" s="18">
        <f t="shared" si="4770"/>
        <v>0</v>
      </c>
      <c r="BT1691" s="18">
        <f t="shared" si="4770"/>
        <v>0</v>
      </c>
      <c r="BU1691" s="18">
        <f t="shared" si="4765"/>
        <v>618064.53199999989</v>
      </c>
      <c r="BV1691" s="18">
        <f t="shared" si="4766"/>
        <v>1676684.216</v>
      </c>
      <c r="BW1691" s="18">
        <f t="shared" si="4767"/>
        <v>272413.40000000002</v>
      </c>
      <c r="BX1691" s="18">
        <f t="shared" si="4770"/>
        <v>0</v>
      </c>
      <c r="BY1691" s="18">
        <f t="shared" si="4770"/>
        <v>0</v>
      </c>
      <c r="BZ1691" s="18">
        <f t="shared" si="4770"/>
        <v>0</v>
      </c>
      <c r="CA1691" s="18">
        <f t="shared" si="4748"/>
        <v>618064.53199999989</v>
      </c>
      <c r="CB1691" s="18">
        <f t="shared" si="4749"/>
        <v>1676684.216</v>
      </c>
      <c r="CC1691" s="18">
        <f t="shared" si="4750"/>
        <v>272413.40000000002</v>
      </c>
      <c r="CD1691" s="18">
        <f t="shared" si="4770"/>
        <v>0</v>
      </c>
      <c r="CE1691" s="27"/>
      <c r="CF1691" s="33"/>
    </row>
    <row r="1692" spans="1:84" ht="31.2" x14ac:dyDescent="0.3">
      <c r="A1692" s="19" t="s">
        <v>1220</v>
      </c>
      <c r="B1692" s="39">
        <v>200</v>
      </c>
      <c r="C1692" s="41"/>
      <c r="D1692" s="41"/>
      <c r="E1692" s="14" t="s">
        <v>551</v>
      </c>
      <c r="F1692" s="18">
        <f t="shared" si="4768"/>
        <v>632120.29999999993</v>
      </c>
      <c r="G1692" s="18">
        <f t="shared" si="4768"/>
        <v>1757658.2</v>
      </c>
      <c r="H1692" s="18">
        <f t="shared" si="4768"/>
        <v>169262.2</v>
      </c>
      <c r="I1692" s="18">
        <f t="shared" si="4768"/>
        <v>0</v>
      </c>
      <c r="J1692" s="18">
        <f t="shared" si="4768"/>
        <v>0</v>
      </c>
      <c r="K1692" s="18">
        <f t="shared" si="4768"/>
        <v>0</v>
      </c>
      <c r="L1692" s="18">
        <f t="shared" si="4679"/>
        <v>632120.29999999993</v>
      </c>
      <c r="M1692" s="18">
        <f t="shared" si="4680"/>
        <v>1757658.2</v>
      </c>
      <c r="N1692" s="18">
        <f t="shared" si="4681"/>
        <v>169262.2</v>
      </c>
      <c r="O1692" s="18">
        <f t="shared" si="4769"/>
        <v>8100</v>
      </c>
      <c r="P1692" s="18">
        <f t="shared" si="4769"/>
        <v>0</v>
      </c>
      <c r="Q1692" s="18">
        <f t="shared" si="4769"/>
        <v>0</v>
      </c>
      <c r="R1692" s="18">
        <f t="shared" si="4769"/>
        <v>0</v>
      </c>
      <c r="S1692" s="18">
        <f t="shared" si="4769"/>
        <v>0</v>
      </c>
      <c r="T1692" s="18">
        <f t="shared" si="4597"/>
        <v>640220.29999999993</v>
      </c>
      <c r="U1692" s="18">
        <f t="shared" si="4598"/>
        <v>1757658.2</v>
      </c>
      <c r="V1692" s="18">
        <f t="shared" si="4599"/>
        <v>169262.2</v>
      </c>
      <c r="W1692" s="18">
        <f t="shared" si="4770"/>
        <v>0</v>
      </c>
      <c r="X1692" s="18">
        <f t="shared" si="4770"/>
        <v>0</v>
      </c>
      <c r="Y1692" s="18">
        <f t="shared" si="4770"/>
        <v>0</v>
      </c>
      <c r="Z1692" s="18">
        <f t="shared" si="4770"/>
        <v>0</v>
      </c>
      <c r="AA1692" s="18">
        <f t="shared" si="4770"/>
        <v>0</v>
      </c>
      <c r="AB1692" s="18">
        <f t="shared" si="4770"/>
        <v>0</v>
      </c>
      <c r="AC1692" s="18">
        <f t="shared" si="4607"/>
        <v>640220.29999999993</v>
      </c>
      <c r="AD1692" s="18">
        <f t="shared" si="4608"/>
        <v>1757658.2</v>
      </c>
      <c r="AE1692" s="18">
        <f t="shared" si="4609"/>
        <v>169262.2</v>
      </c>
      <c r="AF1692" s="18">
        <f t="shared" si="4770"/>
        <v>21.448</v>
      </c>
      <c r="AG1692" s="18">
        <f t="shared" si="4770"/>
        <v>-103151.2</v>
      </c>
      <c r="AH1692" s="18">
        <f t="shared" si="4770"/>
        <v>103151.2</v>
      </c>
      <c r="AI1692" s="18">
        <f t="shared" si="4744"/>
        <v>640241.74799999991</v>
      </c>
      <c r="AJ1692" s="18">
        <f t="shared" si="4745"/>
        <v>1654507</v>
      </c>
      <c r="AK1692" s="18">
        <f t="shared" si="4746"/>
        <v>272413.40000000002</v>
      </c>
      <c r="AL1692" s="18">
        <f t="shared" si="4770"/>
        <v>0</v>
      </c>
      <c r="AM1692" s="18">
        <f t="shared" si="4747"/>
        <v>640241.74799999991</v>
      </c>
      <c r="AN1692" s="18">
        <f t="shared" si="4770"/>
        <v>0</v>
      </c>
      <c r="AO1692" s="18">
        <f t="shared" si="4770"/>
        <v>0</v>
      </c>
      <c r="AP1692" s="18">
        <f t="shared" si="4770"/>
        <v>0</v>
      </c>
      <c r="AQ1692" s="18">
        <f t="shared" si="4733"/>
        <v>640241.74799999991</v>
      </c>
      <c r="AR1692" s="18">
        <f t="shared" si="4734"/>
        <v>1654507</v>
      </c>
      <c r="AS1692" s="18">
        <f t="shared" si="4735"/>
        <v>272413.40000000002</v>
      </c>
      <c r="AT1692" s="18">
        <f t="shared" si="4770"/>
        <v>0</v>
      </c>
      <c r="AU1692" s="18">
        <f t="shared" si="4770"/>
        <v>0</v>
      </c>
      <c r="AV1692" s="18">
        <f t="shared" si="4770"/>
        <v>0</v>
      </c>
      <c r="AW1692" s="18">
        <f t="shared" si="4736"/>
        <v>640241.74799999991</v>
      </c>
      <c r="AX1692" s="18">
        <f t="shared" si="4737"/>
        <v>1654507</v>
      </c>
      <c r="AY1692" s="18">
        <f t="shared" si="4738"/>
        <v>272413.40000000002</v>
      </c>
      <c r="AZ1692" s="18">
        <f t="shared" si="4770"/>
        <v>958.32399999999996</v>
      </c>
      <c r="BA1692" s="18">
        <f t="shared" si="4770"/>
        <v>0</v>
      </c>
      <c r="BB1692" s="18">
        <f t="shared" si="4770"/>
        <v>0</v>
      </c>
      <c r="BC1692" s="18">
        <f t="shared" si="4690"/>
        <v>641200.07199999993</v>
      </c>
      <c r="BD1692" s="18">
        <f t="shared" si="4691"/>
        <v>1654507</v>
      </c>
      <c r="BE1692" s="18">
        <f t="shared" si="4692"/>
        <v>272413.40000000002</v>
      </c>
      <c r="BF1692" s="18">
        <f t="shared" si="4770"/>
        <v>-958.32399999999996</v>
      </c>
      <c r="BG1692" s="18">
        <f t="shared" si="4770"/>
        <v>0</v>
      </c>
      <c r="BH1692" s="18">
        <f t="shared" si="4770"/>
        <v>0</v>
      </c>
      <c r="BI1692" s="18">
        <f t="shared" si="4684"/>
        <v>640241.74799999991</v>
      </c>
      <c r="BJ1692" s="18">
        <f t="shared" si="4685"/>
        <v>1654507</v>
      </c>
      <c r="BK1692" s="18">
        <f t="shared" si="4686"/>
        <v>272413.40000000002</v>
      </c>
      <c r="BL1692" s="18">
        <f t="shared" si="4770"/>
        <v>-22177.216</v>
      </c>
      <c r="BM1692" s="18">
        <f t="shared" si="4770"/>
        <v>22177.216</v>
      </c>
      <c r="BN1692" s="18">
        <f t="shared" si="4770"/>
        <v>0</v>
      </c>
      <c r="BO1692" s="18">
        <f t="shared" si="4617"/>
        <v>618064.53199999989</v>
      </c>
      <c r="BP1692" s="18">
        <f t="shared" si="4618"/>
        <v>1676684.216</v>
      </c>
      <c r="BQ1692" s="18">
        <f t="shared" si="4619"/>
        <v>272413.40000000002</v>
      </c>
      <c r="BR1692" s="18">
        <f t="shared" si="4770"/>
        <v>0</v>
      </c>
      <c r="BS1692" s="18">
        <f t="shared" si="4770"/>
        <v>0</v>
      </c>
      <c r="BT1692" s="18">
        <f t="shared" si="4770"/>
        <v>0</v>
      </c>
      <c r="BU1692" s="18">
        <f t="shared" si="4765"/>
        <v>618064.53199999989</v>
      </c>
      <c r="BV1692" s="18">
        <f t="shared" si="4766"/>
        <v>1676684.216</v>
      </c>
      <c r="BW1692" s="18">
        <f t="shared" si="4767"/>
        <v>272413.40000000002</v>
      </c>
      <c r="BX1692" s="18">
        <f t="shared" si="4770"/>
        <v>0</v>
      </c>
      <c r="BY1692" s="18">
        <f t="shared" si="4770"/>
        <v>0</v>
      </c>
      <c r="BZ1692" s="18">
        <f t="shared" si="4770"/>
        <v>0</v>
      </c>
      <c r="CA1692" s="18">
        <f t="shared" si="4748"/>
        <v>618064.53199999989</v>
      </c>
      <c r="CB1692" s="18">
        <f t="shared" si="4749"/>
        <v>1676684.216</v>
      </c>
      <c r="CC1692" s="18">
        <f t="shared" si="4750"/>
        <v>272413.40000000002</v>
      </c>
      <c r="CD1692" s="18">
        <f t="shared" si="4770"/>
        <v>0</v>
      </c>
      <c r="CE1692" s="27"/>
      <c r="CF1692" s="33"/>
    </row>
    <row r="1693" spans="1:84" ht="46.8" x14ac:dyDescent="0.3">
      <c r="A1693" s="19" t="s">
        <v>1220</v>
      </c>
      <c r="B1693" s="39">
        <v>240</v>
      </c>
      <c r="C1693" s="41"/>
      <c r="D1693" s="41"/>
      <c r="E1693" s="14" t="s">
        <v>559</v>
      </c>
      <c r="F1693" s="18">
        <f t="shared" si="4768"/>
        <v>632120.29999999993</v>
      </c>
      <c r="G1693" s="18">
        <f t="shared" si="4768"/>
        <v>1757658.2</v>
      </c>
      <c r="H1693" s="18">
        <f t="shared" si="4768"/>
        <v>169262.2</v>
      </c>
      <c r="I1693" s="18">
        <f t="shared" si="4768"/>
        <v>0</v>
      </c>
      <c r="J1693" s="18">
        <f t="shared" si="4768"/>
        <v>0</v>
      </c>
      <c r="K1693" s="18">
        <f t="shared" si="4768"/>
        <v>0</v>
      </c>
      <c r="L1693" s="18">
        <f t="shared" si="4679"/>
        <v>632120.29999999993</v>
      </c>
      <c r="M1693" s="18">
        <f t="shared" si="4680"/>
        <v>1757658.2</v>
      </c>
      <c r="N1693" s="18">
        <f t="shared" si="4681"/>
        <v>169262.2</v>
      </c>
      <c r="O1693" s="18">
        <f t="shared" si="4769"/>
        <v>8100</v>
      </c>
      <c r="P1693" s="18">
        <f t="shared" si="4769"/>
        <v>0</v>
      </c>
      <c r="Q1693" s="18">
        <f t="shared" si="4769"/>
        <v>0</v>
      </c>
      <c r="R1693" s="18">
        <f t="shared" si="4769"/>
        <v>0</v>
      </c>
      <c r="S1693" s="18">
        <f t="shared" si="4769"/>
        <v>0</v>
      </c>
      <c r="T1693" s="18">
        <f t="shared" si="4597"/>
        <v>640220.29999999993</v>
      </c>
      <c r="U1693" s="18">
        <f t="shared" si="4598"/>
        <v>1757658.2</v>
      </c>
      <c r="V1693" s="18">
        <f t="shared" si="4599"/>
        <v>169262.2</v>
      </c>
      <c r="W1693" s="18">
        <f t="shared" si="4770"/>
        <v>0</v>
      </c>
      <c r="X1693" s="18">
        <f t="shared" si="4770"/>
        <v>0</v>
      </c>
      <c r="Y1693" s="18">
        <f t="shared" si="4770"/>
        <v>0</v>
      </c>
      <c r="Z1693" s="18">
        <f t="shared" si="4770"/>
        <v>0</v>
      </c>
      <c r="AA1693" s="18">
        <f t="shared" si="4770"/>
        <v>0</v>
      </c>
      <c r="AB1693" s="18">
        <f t="shared" si="4770"/>
        <v>0</v>
      </c>
      <c r="AC1693" s="18">
        <f t="shared" si="4607"/>
        <v>640220.29999999993</v>
      </c>
      <c r="AD1693" s="18">
        <f t="shared" si="4608"/>
        <v>1757658.2</v>
      </c>
      <c r="AE1693" s="18">
        <f t="shared" si="4609"/>
        <v>169262.2</v>
      </c>
      <c r="AF1693" s="18">
        <f t="shared" si="4770"/>
        <v>21.448</v>
      </c>
      <c r="AG1693" s="18">
        <f t="shared" si="4770"/>
        <v>-103151.2</v>
      </c>
      <c r="AH1693" s="18">
        <f t="shared" si="4770"/>
        <v>103151.2</v>
      </c>
      <c r="AI1693" s="18">
        <f t="shared" si="4744"/>
        <v>640241.74799999991</v>
      </c>
      <c r="AJ1693" s="18">
        <f t="shared" si="4745"/>
        <v>1654507</v>
      </c>
      <c r="AK1693" s="18">
        <f t="shared" si="4746"/>
        <v>272413.40000000002</v>
      </c>
      <c r="AL1693" s="18">
        <f t="shared" si="4770"/>
        <v>0</v>
      </c>
      <c r="AM1693" s="18">
        <f t="shared" si="4747"/>
        <v>640241.74799999991</v>
      </c>
      <c r="AN1693" s="18">
        <f t="shared" si="4770"/>
        <v>0</v>
      </c>
      <c r="AO1693" s="18">
        <f t="shared" si="4770"/>
        <v>0</v>
      </c>
      <c r="AP1693" s="18">
        <f t="shared" si="4770"/>
        <v>0</v>
      </c>
      <c r="AQ1693" s="18">
        <f t="shared" si="4733"/>
        <v>640241.74799999991</v>
      </c>
      <c r="AR1693" s="18">
        <f t="shared" si="4734"/>
        <v>1654507</v>
      </c>
      <c r="AS1693" s="18">
        <f t="shared" si="4735"/>
        <v>272413.40000000002</v>
      </c>
      <c r="AT1693" s="18">
        <f t="shared" si="4770"/>
        <v>0</v>
      </c>
      <c r="AU1693" s="18">
        <f t="shared" si="4770"/>
        <v>0</v>
      </c>
      <c r="AV1693" s="18">
        <f t="shared" si="4770"/>
        <v>0</v>
      </c>
      <c r="AW1693" s="18">
        <f t="shared" si="4736"/>
        <v>640241.74799999991</v>
      </c>
      <c r="AX1693" s="18">
        <f t="shared" si="4737"/>
        <v>1654507</v>
      </c>
      <c r="AY1693" s="18">
        <f t="shared" si="4738"/>
        <v>272413.40000000002</v>
      </c>
      <c r="AZ1693" s="18">
        <f t="shared" si="4770"/>
        <v>958.32399999999996</v>
      </c>
      <c r="BA1693" s="18">
        <f t="shared" si="4770"/>
        <v>0</v>
      </c>
      <c r="BB1693" s="18">
        <f t="shared" si="4770"/>
        <v>0</v>
      </c>
      <c r="BC1693" s="18">
        <f t="shared" si="4690"/>
        <v>641200.07199999993</v>
      </c>
      <c r="BD1693" s="18">
        <f t="shared" si="4691"/>
        <v>1654507</v>
      </c>
      <c r="BE1693" s="18">
        <f t="shared" si="4692"/>
        <v>272413.40000000002</v>
      </c>
      <c r="BF1693" s="18">
        <f t="shared" si="4770"/>
        <v>-958.32399999999996</v>
      </c>
      <c r="BG1693" s="18">
        <f t="shared" si="4770"/>
        <v>0</v>
      </c>
      <c r="BH1693" s="18">
        <f t="shared" si="4770"/>
        <v>0</v>
      </c>
      <c r="BI1693" s="18">
        <f t="shared" si="4684"/>
        <v>640241.74799999991</v>
      </c>
      <c r="BJ1693" s="18">
        <f t="shared" si="4685"/>
        <v>1654507</v>
      </c>
      <c r="BK1693" s="18">
        <f t="shared" si="4686"/>
        <v>272413.40000000002</v>
      </c>
      <c r="BL1693" s="18">
        <f t="shared" si="4770"/>
        <v>-22177.216</v>
      </c>
      <c r="BM1693" s="18">
        <f t="shared" si="4770"/>
        <v>22177.216</v>
      </c>
      <c r="BN1693" s="18">
        <f t="shared" si="4770"/>
        <v>0</v>
      </c>
      <c r="BO1693" s="18">
        <f t="shared" ref="BO1693:BO1756" si="4771">BI1693+BL1693</f>
        <v>618064.53199999989</v>
      </c>
      <c r="BP1693" s="18">
        <f t="shared" ref="BP1693:BP1756" si="4772">BJ1693+BM1693</f>
        <v>1676684.216</v>
      </c>
      <c r="BQ1693" s="18">
        <f t="shared" ref="BQ1693:BQ1756" si="4773">BK1693+BN1693</f>
        <v>272413.40000000002</v>
      </c>
      <c r="BR1693" s="18">
        <f t="shared" si="4770"/>
        <v>0</v>
      </c>
      <c r="BS1693" s="18">
        <f t="shared" si="4770"/>
        <v>0</v>
      </c>
      <c r="BT1693" s="18">
        <f t="shared" si="4770"/>
        <v>0</v>
      </c>
      <c r="BU1693" s="18">
        <f t="shared" si="4765"/>
        <v>618064.53199999989</v>
      </c>
      <c r="BV1693" s="18">
        <f t="shared" si="4766"/>
        <v>1676684.216</v>
      </c>
      <c r="BW1693" s="18">
        <f t="shared" si="4767"/>
        <v>272413.40000000002</v>
      </c>
      <c r="BX1693" s="18">
        <f t="shared" si="4770"/>
        <v>0</v>
      </c>
      <c r="BY1693" s="18">
        <f t="shared" si="4770"/>
        <v>0</v>
      </c>
      <c r="BZ1693" s="18">
        <f t="shared" si="4770"/>
        <v>0</v>
      </c>
      <c r="CA1693" s="18">
        <f t="shared" si="4748"/>
        <v>618064.53199999989</v>
      </c>
      <c r="CB1693" s="18">
        <f t="shared" si="4749"/>
        <v>1676684.216</v>
      </c>
      <c r="CC1693" s="18">
        <f t="shared" si="4750"/>
        <v>272413.40000000002</v>
      </c>
      <c r="CD1693" s="18">
        <f t="shared" si="4770"/>
        <v>0</v>
      </c>
      <c r="CE1693" s="27"/>
      <c r="CF1693" s="33"/>
    </row>
    <row r="1694" spans="1:84" x14ac:dyDescent="0.3">
      <c r="A1694" s="19" t="s">
        <v>1220</v>
      </c>
      <c r="B1694" s="39">
        <v>240</v>
      </c>
      <c r="C1694" s="41" t="s">
        <v>198</v>
      </c>
      <c r="D1694" s="41" t="s">
        <v>19</v>
      </c>
      <c r="E1694" s="14" t="s">
        <v>527</v>
      </c>
      <c r="F1694" s="23">
        <v>632120.29999999993</v>
      </c>
      <c r="G1694" s="23">
        <v>1757658.2</v>
      </c>
      <c r="H1694" s="23">
        <v>169262.2</v>
      </c>
      <c r="I1694" s="18"/>
      <c r="J1694" s="18"/>
      <c r="K1694" s="18"/>
      <c r="L1694" s="18">
        <f t="shared" si="4679"/>
        <v>632120.29999999993</v>
      </c>
      <c r="M1694" s="18">
        <f t="shared" si="4680"/>
        <v>1757658.2</v>
      </c>
      <c r="N1694" s="18">
        <f t="shared" si="4681"/>
        <v>169262.2</v>
      </c>
      <c r="O1694" s="18">
        <v>8100</v>
      </c>
      <c r="P1694" s="18">
        <f>-15194.7+15194.7</f>
        <v>0</v>
      </c>
      <c r="Q1694" s="18"/>
      <c r="R1694" s="18"/>
      <c r="S1694" s="18"/>
      <c r="T1694" s="18">
        <f t="shared" si="4597"/>
        <v>640220.29999999993</v>
      </c>
      <c r="U1694" s="18">
        <f t="shared" si="4598"/>
        <v>1757658.2</v>
      </c>
      <c r="V1694" s="18">
        <f t="shared" si="4599"/>
        <v>169262.2</v>
      </c>
      <c r="W1694" s="18"/>
      <c r="X1694" s="18"/>
      <c r="Y1694" s="18"/>
      <c r="Z1694" s="18"/>
      <c r="AA1694" s="18"/>
      <c r="AB1694" s="18"/>
      <c r="AC1694" s="18">
        <f t="shared" si="4607"/>
        <v>640220.29999999993</v>
      </c>
      <c r="AD1694" s="18">
        <f t="shared" si="4608"/>
        <v>1757658.2</v>
      </c>
      <c r="AE1694" s="18">
        <f t="shared" si="4609"/>
        <v>169262.2</v>
      </c>
      <c r="AF1694" s="18">
        <v>21.448</v>
      </c>
      <c r="AG1694" s="18">
        <v>-103151.2</v>
      </c>
      <c r="AH1694" s="18">
        <v>103151.2</v>
      </c>
      <c r="AI1694" s="18">
        <f t="shared" si="4744"/>
        <v>640241.74799999991</v>
      </c>
      <c r="AJ1694" s="18">
        <f t="shared" si="4745"/>
        <v>1654507</v>
      </c>
      <c r="AK1694" s="18">
        <f t="shared" si="4746"/>
        <v>272413.40000000002</v>
      </c>
      <c r="AL1694" s="18"/>
      <c r="AM1694" s="18">
        <f t="shared" si="4747"/>
        <v>640241.74799999991</v>
      </c>
      <c r="AN1694" s="18"/>
      <c r="AO1694" s="18"/>
      <c r="AP1694" s="18"/>
      <c r="AQ1694" s="18">
        <f t="shared" si="4733"/>
        <v>640241.74799999991</v>
      </c>
      <c r="AR1694" s="18">
        <f t="shared" si="4734"/>
        <v>1654507</v>
      </c>
      <c r="AS1694" s="18">
        <f t="shared" si="4735"/>
        <v>272413.40000000002</v>
      </c>
      <c r="AT1694" s="18"/>
      <c r="AU1694" s="18"/>
      <c r="AV1694" s="18"/>
      <c r="AW1694" s="18">
        <f t="shared" si="4736"/>
        <v>640241.74799999991</v>
      </c>
      <c r="AX1694" s="18">
        <f t="shared" si="4737"/>
        <v>1654507</v>
      </c>
      <c r="AY1694" s="18">
        <f t="shared" si="4738"/>
        <v>272413.40000000002</v>
      </c>
      <c r="AZ1694" s="18">
        <v>958.32399999999996</v>
      </c>
      <c r="BA1694" s="18"/>
      <c r="BB1694" s="18"/>
      <c r="BC1694" s="18">
        <f t="shared" si="4690"/>
        <v>641200.07199999993</v>
      </c>
      <c r="BD1694" s="18">
        <f t="shared" si="4691"/>
        <v>1654507</v>
      </c>
      <c r="BE1694" s="18">
        <f t="shared" si="4692"/>
        <v>272413.40000000002</v>
      </c>
      <c r="BF1694" s="18">
        <v>-958.32399999999996</v>
      </c>
      <c r="BG1694" s="18"/>
      <c r="BH1694" s="18"/>
      <c r="BI1694" s="18">
        <f t="shared" si="4684"/>
        <v>640241.74799999991</v>
      </c>
      <c r="BJ1694" s="18">
        <f t="shared" si="4685"/>
        <v>1654507</v>
      </c>
      <c r="BK1694" s="18">
        <f t="shared" si="4686"/>
        <v>272413.40000000002</v>
      </c>
      <c r="BL1694" s="18">
        <v>-22177.216</v>
      </c>
      <c r="BM1694" s="18">
        <v>22177.216</v>
      </c>
      <c r="BN1694" s="18"/>
      <c r="BO1694" s="18">
        <f t="shared" si="4771"/>
        <v>618064.53199999989</v>
      </c>
      <c r="BP1694" s="18">
        <f t="shared" si="4772"/>
        <v>1676684.216</v>
      </c>
      <c r="BQ1694" s="18">
        <f t="shared" si="4773"/>
        <v>272413.40000000002</v>
      </c>
      <c r="BR1694" s="18"/>
      <c r="BS1694" s="18"/>
      <c r="BT1694" s="18"/>
      <c r="BU1694" s="18">
        <f t="shared" si="4765"/>
        <v>618064.53199999989</v>
      </c>
      <c r="BV1694" s="18">
        <f t="shared" si="4766"/>
        <v>1676684.216</v>
      </c>
      <c r="BW1694" s="18">
        <f t="shared" si="4767"/>
        <v>272413.40000000002</v>
      </c>
      <c r="BX1694" s="18"/>
      <c r="BY1694" s="18"/>
      <c r="BZ1694" s="18"/>
      <c r="CA1694" s="18">
        <f t="shared" si="4748"/>
        <v>618064.53199999989</v>
      </c>
      <c r="CB1694" s="18">
        <f t="shared" si="4749"/>
        <v>1676684.216</v>
      </c>
      <c r="CC1694" s="18">
        <f t="shared" si="4750"/>
        <v>272413.40000000002</v>
      </c>
      <c r="CD1694" s="18"/>
      <c r="CE1694" s="27"/>
      <c r="CF1694" s="33"/>
    </row>
    <row r="1695" spans="1:84" ht="46.8" x14ac:dyDescent="0.3">
      <c r="A1695" s="41" t="s">
        <v>285</v>
      </c>
      <c r="B1695" s="39"/>
      <c r="C1695" s="41"/>
      <c r="D1695" s="41"/>
      <c r="E1695" s="14" t="s">
        <v>1062</v>
      </c>
      <c r="F1695" s="18">
        <f>F1696+F1724+F1728+F1732+F1704+F1716+F1720+F1708+F1700+F1712+F1736</f>
        <v>49239</v>
      </c>
      <c r="G1695" s="18">
        <f t="shared" ref="G1695:CD1695" si="4774">G1696+G1724+G1728+G1732+G1704+G1716+G1720+G1708+G1700+G1712+G1736</f>
        <v>156456.9</v>
      </c>
      <c r="H1695" s="18">
        <f t="shared" si="4774"/>
        <v>115766</v>
      </c>
      <c r="I1695" s="18">
        <f t="shared" ref="I1695:K1695" si="4775">I1696+I1724+I1728+I1732+I1704+I1716+I1720+I1708+I1700+I1712+I1736</f>
        <v>25842.915000000001</v>
      </c>
      <c r="J1695" s="18">
        <f t="shared" si="4775"/>
        <v>0</v>
      </c>
      <c r="K1695" s="18">
        <f t="shared" si="4775"/>
        <v>0</v>
      </c>
      <c r="L1695" s="18">
        <f t="shared" si="4679"/>
        <v>75081.915000000008</v>
      </c>
      <c r="M1695" s="18">
        <f t="shared" si="4680"/>
        <v>156456.9</v>
      </c>
      <c r="N1695" s="18">
        <f t="shared" si="4681"/>
        <v>115766</v>
      </c>
      <c r="O1695" s="18">
        <f t="shared" ref="O1695:S1695" si="4776">O1696+O1724+O1728+O1732+O1704+O1716+O1720+O1708+O1700+O1712+O1736</f>
        <v>6287.3549999999996</v>
      </c>
      <c r="P1695" s="18">
        <f t="shared" si="4776"/>
        <v>0</v>
      </c>
      <c r="Q1695" s="18">
        <f t="shared" si="4776"/>
        <v>-35766</v>
      </c>
      <c r="R1695" s="18">
        <f t="shared" si="4776"/>
        <v>0</v>
      </c>
      <c r="S1695" s="18">
        <f t="shared" si="4776"/>
        <v>0</v>
      </c>
      <c r="T1695" s="18">
        <f t="shared" ref="T1695:T1754" si="4777">L1695+O1695+R1695</f>
        <v>81369.27</v>
      </c>
      <c r="U1695" s="18">
        <f t="shared" ref="U1695:U1754" si="4778">M1695+P1695+S1695</f>
        <v>156456.9</v>
      </c>
      <c r="V1695" s="18">
        <f t="shared" ref="V1695:V1754" si="4779">N1695+Q1695</f>
        <v>80000</v>
      </c>
      <c r="W1695" s="18">
        <f t="shared" ref="W1695:AB1695" si="4780">W1696+W1724+W1728+W1732+W1704+W1716+W1720+W1708+W1700+W1712+W1736</f>
        <v>69867.7</v>
      </c>
      <c r="X1695" s="18">
        <f t="shared" si="4780"/>
        <v>-84124.5</v>
      </c>
      <c r="Y1695" s="18">
        <f t="shared" si="4780"/>
        <v>-28221.546999999999</v>
      </c>
      <c r="Z1695" s="18">
        <f t="shared" si="4780"/>
        <v>0</v>
      </c>
      <c r="AA1695" s="18">
        <f t="shared" si="4780"/>
        <v>0</v>
      </c>
      <c r="AB1695" s="18">
        <f t="shared" si="4780"/>
        <v>28221.546999999999</v>
      </c>
      <c r="AC1695" s="18">
        <f t="shared" si="4607"/>
        <v>151236.97</v>
      </c>
      <c r="AD1695" s="18">
        <f t="shared" si="4608"/>
        <v>72332.399999999994</v>
      </c>
      <c r="AE1695" s="18">
        <f t="shared" si="4609"/>
        <v>80000</v>
      </c>
      <c r="AF1695" s="18">
        <f t="shared" ref="AF1695:AH1695" si="4781">AF1696+AF1724+AF1728+AF1732+AF1704+AF1716+AF1720+AF1708+AF1700+AF1712+AF1736</f>
        <v>0</v>
      </c>
      <c r="AG1695" s="18">
        <f t="shared" si="4781"/>
        <v>0</v>
      </c>
      <c r="AH1695" s="18">
        <f t="shared" si="4781"/>
        <v>0</v>
      </c>
      <c r="AI1695" s="18">
        <f t="shared" si="4744"/>
        <v>151236.97</v>
      </c>
      <c r="AJ1695" s="18">
        <f t="shared" si="4745"/>
        <v>72332.399999999994</v>
      </c>
      <c r="AK1695" s="18">
        <f t="shared" si="4746"/>
        <v>80000</v>
      </c>
      <c r="AL1695" s="18">
        <f t="shared" ref="AL1695" si="4782">AL1696+AL1724+AL1728+AL1732+AL1704+AL1716+AL1720+AL1708+AL1700+AL1712+AL1736</f>
        <v>0</v>
      </c>
      <c r="AM1695" s="18">
        <f t="shared" si="4747"/>
        <v>151236.97</v>
      </c>
      <c r="AN1695" s="18">
        <f t="shared" ref="AN1695:AP1695" si="4783">AN1696+AN1724+AN1728+AN1732+AN1704+AN1716+AN1720+AN1708+AN1700+AN1712+AN1736</f>
        <v>0</v>
      </c>
      <c r="AO1695" s="18">
        <f t="shared" si="4783"/>
        <v>0</v>
      </c>
      <c r="AP1695" s="18">
        <f t="shared" si="4783"/>
        <v>0</v>
      </c>
      <c r="AQ1695" s="18">
        <f t="shared" si="4733"/>
        <v>151236.97</v>
      </c>
      <c r="AR1695" s="18">
        <f t="shared" si="4734"/>
        <v>72332.399999999994</v>
      </c>
      <c r="AS1695" s="18">
        <f t="shared" si="4735"/>
        <v>80000</v>
      </c>
      <c r="AT1695" s="18">
        <f t="shared" ref="AT1695:AV1695" si="4784">AT1696+AT1724+AT1728+AT1732+AT1704+AT1716+AT1720+AT1708+AT1700+AT1712+AT1736</f>
        <v>0</v>
      </c>
      <c r="AU1695" s="18">
        <f t="shared" si="4784"/>
        <v>0</v>
      </c>
      <c r="AV1695" s="18">
        <f t="shared" si="4784"/>
        <v>0</v>
      </c>
      <c r="AW1695" s="18">
        <f t="shared" si="4736"/>
        <v>151236.97</v>
      </c>
      <c r="AX1695" s="18">
        <f t="shared" si="4737"/>
        <v>72332.399999999994</v>
      </c>
      <c r="AY1695" s="18">
        <f t="shared" si="4738"/>
        <v>80000</v>
      </c>
      <c r="AZ1695" s="18">
        <f t="shared" ref="AZ1695:BB1695" si="4785">AZ1696+AZ1724+AZ1728+AZ1732+AZ1704+AZ1716+AZ1720+AZ1708+AZ1700+AZ1712+AZ1736</f>
        <v>-78651.597000000009</v>
      </c>
      <c r="BA1695" s="18">
        <f t="shared" si="4785"/>
        <v>78651.597000000009</v>
      </c>
      <c r="BB1695" s="18">
        <f t="shared" si="4785"/>
        <v>0</v>
      </c>
      <c r="BC1695" s="18">
        <f t="shared" si="4690"/>
        <v>72585.372999999992</v>
      </c>
      <c r="BD1695" s="18">
        <f t="shared" si="4691"/>
        <v>150983.997</v>
      </c>
      <c r="BE1695" s="18">
        <f t="shared" si="4692"/>
        <v>80000</v>
      </c>
      <c r="BF1695" s="18">
        <f t="shared" ref="BF1695:BH1695" si="4786">BF1696+BF1724+BF1728+BF1732+BF1704+BF1716+BF1720+BF1708+BF1700+BF1712+BF1736</f>
        <v>0</v>
      </c>
      <c r="BG1695" s="18">
        <f t="shared" si="4786"/>
        <v>0</v>
      </c>
      <c r="BH1695" s="18">
        <f t="shared" si="4786"/>
        <v>0</v>
      </c>
      <c r="BI1695" s="18">
        <f t="shared" si="4684"/>
        <v>72585.372999999992</v>
      </c>
      <c r="BJ1695" s="18">
        <f t="shared" si="4685"/>
        <v>150983.997</v>
      </c>
      <c r="BK1695" s="18">
        <f t="shared" si="4686"/>
        <v>80000</v>
      </c>
      <c r="BL1695" s="18">
        <f t="shared" ref="BL1695:BN1695" si="4787">BL1696+BL1724+BL1728+BL1732+BL1704+BL1716+BL1720+BL1708+BL1700+BL1712+BL1736</f>
        <v>-70448.956999999995</v>
      </c>
      <c r="BM1695" s="18">
        <f t="shared" si="4787"/>
        <v>49441.387999999999</v>
      </c>
      <c r="BN1695" s="18">
        <f t="shared" si="4787"/>
        <v>-2530.4780000000001</v>
      </c>
      <c r="BO1695" s="18">
        <f t="shared" si="4771"/>
        <v>2136.4159999999974</v>
      </c>
      <c r="BP1695" s="18">
        <f t="shared" si="4772"/>
        <v>200425.38500000001</v>
      </c>
      <c r="BQ1695" s="18">
        <f t="shared" si="4773"/>
        <v>77469.521999999997</v>
      </c>
      <c r="BR1695" s="18">
        <f t="shared" ref="BR1695:BT1695" si="4788">BR1696+BR1724+BR1728+BR1732+BR1704+BR1716+BR1720+BR1708+BR1700+BR1712+BR1736</f>
        <v>0</v>
      </c>
      <c r="BS1695" s="18">
        <f t="shared" si="4788"/>
        <v>0</v>
      </c>
      <c r="BT1695" s="18">
        <f t="shared" si="4788"/>
        <v>0</v>
      </c>
      <c r="BU1695" s="18">
        <f t="shared" si="4765"/>
        <v>2136.4159999999974</v>
      </c>
      <c r="BV1695" s="18">
        <f t="shared" si="4766"/>
        <v>200425.38500000001</v>
      </c>
      <c r="BW1695" s="18">
        <f t="shared" si="4767"/>
        <v>77469.521999999997</v>
      </c>
      <c r="BX1695" s="18">
        <f t="shared" ref="BX1695:BZ1695" si="4789">BX1696+BX1724+BX1728+BX1732+BX1704+BX1716+BX1720+BX1708+BX1700+BX1712+BX1736</f>
        <v>-84.251000000000005</v>
      </c>
      <c r="BY1695" s="18">
        <f t="shared" si="4789"/>
        <v>0</v>
      </c>
      <c r="BZ1695" s="18">
        <f t="shared" si="4789"/>
        <v>0</v>
      </c>
      <c r="CA1695" s="18">
        <f t="shared" si="4748"/>
        <v>2052.1649999999972</v>
      </c>
      <c r="CB1695" s="18">
        <f t="shared" si="4749"/>
        <v>200425.38500000001</v>
      </c>
      <c r="CC1695" s="18">
        <f t="shared" si="4750"/>
        <v>77469.521999999997</v>
      </c>
      <c r="CD1695" s="18">
        <f t="shared" si="4774"/>
        <v>0</v>
      </c>
      <c r="CE1695" s="27"/>
      <c r="CF1695" s="33"/>
    </row>
    <row r="1696" spans="1:84" x14ac:dyDescent="0.3">
      <c r="A1696" s="41" t="s">
        <v>282</v>
      </c>
      <c r="B1696" s="39"/>
      <c r="C1696" s="41"/>
      <c r="D1696" s="41"/>
      <c r="E1696" s="14" t="s">
        <v>690</v>
      </c>
      <c r="F1696" s="18">
        <f t="shared" ref="F1696:K1698" si="4790">F1697</f>
        <v>0</v>
      </c>
      <c r="G1696" s="18">
        <f t="shared" si="4790"/>
        <v>0</v>
      </c>
      <c r="H1696" s="18">
        <f t="shared" si="4790"/>
        <v>0</v>
      </c>
      <c r="I1696" s="18">
        <f t="shared" si="4790"/>
        <v>25842.915000000001</v>
      </c>
      <c r="J1696" s="18">
        <f t="shared" si="4790"/>
        <v>0</v>
      </c>
      <c r="K1696" s="18">
        <f t="shared" si="4790"/>
        <v>0</v>
      </c>
      <c r="L1696" s="18">
        <f t="shared" si="4679"/>
        <v>25842.915000000001</v>
      </c>
      <c r="M1696" s="18">
        <f t="shared" si="4680"/>
        <v>0</v>
      </c>
      <c r="N1696" s="18">
        <f t="shared" si="4681"/>
        <v>0</v>
      </c>
      <c r="O1696" s="18">
        <f t="shared" ref="O1696:S1698" si="4791">O1697</f>
        <v>6287.3549999999996</v>
      </c>
      <c r="P1696" s="18">
        <f t="shared" si="4791"/>
        <v>0</v>
      </c>
      <c r="Q1696" s="18">
        <f t="shared" si="4791"/>
        <v>0</v>
      </c>
      <c r="R1696" s="18">
        <f t="shared" si="4791"/>
        <v>0</v>
      </c>
      <c r="S1696" s="18">
        <f t="shared" si="4791"/>
        <v>0</v>
      </c>
      <c r="T1696" s="18">
        <f t="shared" si="4777"/>
        <v>32130.27</v>
      </c>
      <c r="U1696" s="18">
        <f t="shared" si="4778"/>
        <v>0</v>
      </c>
      <c r="V1696" s="18">
        <f t="shared" si="4779"/>
        <v>0</v>
      </c>
      <c r="W1696" s="18">
        <f t="shared" ref="W1696:CD1698" si="4792">W1697</f>
        <v>0</v>
      </c>
      <c r="X1696" s="18">
        <f t="shared" si="4792"/>
        <v>0</v>
      </c>
      <c r="Y1696" s="18">
        <f t="shared" si="4792"/>
        <v>0</v>
      </c>
      <c r="Z1696" s="18">
        <f t="shared" si="4792"/>
        <v>0</v>
      </c>
      <c r="AA1696" s="18">
        <f t="shared" si="4792"/>
        <v>0</v>
      </c>
      <c r="AB1696" s="18">
        <f t="shared" si="4792"/>
        <v>0</v>
      </c>
      <c r="AC1696" s="18">
        <f t="shared" si="4607"/>
        <v>32130.27</v>
      </c>
      <c r="AD1696" s="18">
        <f t="shared" si="4608"/>
        <v>0</v>
      </c>
      <c r="AE1696" s="18">
        <f t="shared" si="4609"/>
        <v>0</v>
      </c>
      <c r="AF1696" s="18">
        <f t="shared" si="4792"/>
        <v>0</v>
      </c>
      <c r="AG1696" s="18">
        <f t="shared" si="4792"/>
        <v>0</v>
      </c>
      <c r="AH1696" s="18">
        <f t="shared" si="4792"/>
        <v>0</v>
      </c>
      <c r="AI1696" s="18">
        <f t="shared" si="4744"/>
        <v>32130.27</v>
      </c>
      <c r="AJ1696" s="18">
        <f t="shared" si="4745"/>
        <v>0</v>
      </c>
      <c r="AK1696" s="18">
        <f t="shared" si="4746"/>
        <v>0</v>
      </c>
      <c r="AL1696" s="18">
        <f t="shared" si="4792"/>
        <v>0</v>
      </c>
      <c r="AM1696" s="18">
        <f t="shared" si="4747"/>
        <v>32130.27</v>
      </c>
      <c r="AN1696" s="18">
        <f t="shared" si="4792"/>
        <v>0</v>
      </c>
      <c r="AO1696" s="18">
        <f t="shared" si="4792"/>
        <v>0</v>
      </c>
      <c r="AP1696" s="18">
        <f t="shared" si="4792"/>
        <v>0</v>
      </c>
      <c r="AQ1696" s="18">
        <f t="shared" si="4733"/>
        <v>32130.27</v>
      </c>
      <c r="AR1696" s="18">
        <f t="shared" si="4734"/>
        <v>0</v>
      </c>
      <c r="AS1696" s="18">
        <f t="shared" si="4735"/>
        <v>0</v>
      </c>
      <c r="AT1696" s="18">
        <f t="shared" si="4792"/>
        <v>0</v>
      </c>
      <c r="AU1696" s="18">
        <f t="shared" si="4792"/>
        <v>0</v>
      </c>
      <c r="AV1696" s="18">
        <f t="shared" si="4792"/>
        <v>0</v>
      </c>
      <c r="AW1696" s="18">
        <f t="shared" si="4736"/>
        <v>32130.27</v>
      </c>
      <c r="AX1696" s="18">
        <f t="shared" si="4737"/>
        <v>0</v>
      </c>
      <c r="AY1696" s="18">
        <f t="shared" si="4738"/>
        <v>0</v>
      </c>
      <c r="AZ1696" s="18">
        <f t="shared" si="4792"/>
        <v>0</v>
      </c>
      <c r="BA1696" s="18">
        <f t="shared" si="4792"/>
        <v>0</v>
      </c>
      <c r="BB1696" s="18">
        <f t="shared" si="4792"/>
        <v>0</v>
      </c>
      <c r="BC1696" s="18">
        <f t="shared" si="4690"/>
        <v>32130.27</v>
      </c>
      <c r="BD1696" s="18">
        <f t="shared" si="4691"/>
        <v>0</v>
      </c>
      <c r="BE1696" s="18">
        <f t="shared" si="4692"/>
        <v>0</v>
      </c>
      <c r="BF1696" s="18">
        <f t="shared" si="4792"/>
        <v>0</v>
      </c>
      <c r="BG1696" s="18">
        <f t="shared" si="4792"/>
        <v>0</v>
      </c>
      <c r="BH1696" s="18">
        <f t="shared" si="4792"/>
        <v>0</v>
      </c>
      <c r="BI1696" s="18">
        <f t="shared" si="4684"/>
        <v>32130.27</v>
      </c>
      <c r="BJ1696" s="18">
        <f t="shared" si="4685"/>
        <v>0</v>
      </c>
      <c r="BK1696" s="18">
        <f t="shared" si="4686"/>
        <v>0</v>
      </c>
      <c r="BL1696" s="18">
        <f t="shared" si="4792"/>
        <v>-31921.954000000002</v>
      </c>
      <c r="BM1696" s="18">
        <f t="shared" si="4792"/>
        <v>36605.453999999998</v>
      </c>
      <c r="BN1696" s="18">
        <f t="shared" si="4792"/>
        <v>0</v>
      </c>
      <c r="BO1696" s="18">
        <f t="shared" si="4771"/>
        <v>208.31599999999889</v>
      </c>
      <c r="BP1696" s="18">
        <f t="shared" si="4772"/>
        <v>36605.453999999998</v>
      </c>
      <c r="BQ1696" s="18">
        <f t="shared" si="4773"/>
        <v>0</v>
      </c>
      <c r="BR1696" s="18">
        <f t="shared" si="4792"/>
        <v>0</v>
      </c>
      <c r="BS1696" s="18">
        <f t="shared" si="4792"/>
        <v>0</v>
      </c>
      <c r="BT1696" s="18">
        <f t="shared" si="4792"/>
        <v>0</v>
      </c>
      <c r="BU1696" s="18">
        <f t="shared" si="4765"/>
        <v>208.31599999999889</v>
      </c>
      <c r="BV1696" s="18">
        <f t="shared" si="4766"/>
        <v>36605.453999999998</v>
      </c>
      <c r="BW1696" s="18">
        <f t="shared" si="4767"/>
        <v>0</v>
      </c>
      <c r="BX1696" s="18">
        <f t="shared" si="4792"/>
        <v>0</v>
      </c>
      <c r="BY1696" s="18">
        <f t="shared" si="4792"/>
        <v>0</v>
      </c>
      <c r="BZ1696" s="18">
        <f t="shared" si="4792"/>
        <v>0</v>
      </c>
      <c r="CA1696" s="18">
        <f t="shared" si="4748"/>
        <v>208.31599999999889</v>
      </c>
      <c r="CB1696" s="18">
        <f t="shared" si="4749"/>
        <v>36605.453999999998</v>
      </c>
      <c r="CC1696" s="18">
        <f t="shared" si="4750"/>
        <v>0</v>
      </c>
      <c r="CD1696" s="18">
        <f t="shared" si="4792"/>
        <v>0</v>
      </c>
      <c r="CE1696" s="27"/>
      <c r="CF1696" s="33"/>
    </row>
    <row r="1697" spans="1:84" ht="46.8" x14ac:dyDescent="0.3">
      <c r="A1697" s="41" t="s">
        <v>282</v>
      </c>
      <c r="B1697" s="39">
        <v>400</v>
      </c>
      <c r="C1697" s="41"/>
      <c r="D1697" s="41"/>
      <c r="E1697" s="14" t="s">
        <v>553</v>
      </c>
      <c r="F1697" s="18">
        <f t="shared" si="4790"/>
        <v>0</v>
      </c>
      <c r="G1697" s="18">
        <f t="shared" si="4790"/>
        <v>0</v>
      </c>
      <c r="H1697" s="18">
        <f t="shared" si="4790"/>
        <v>0</v>
      </c>
      <c r="I1697" s="18">
        <f t="shared" si="4790"/>
        <v>25842.915000000001</v>
      </c>
      <c r="J1697" s="18">
        <f t="shared" si="4790"/>
        <v>0</v>
      </c>
      <c r="K1697" s="18">
        <f t="shared" si="4790"/>
        <v>0</v>
      </c>
      <c r="L1697" s="18">
        <f t="shared" si="4679"/>
        <v>25842.915000000001</v>
      </c>
      <c r="M1697" s="18">
        <f t="shared" si="4680"/>
        <v>0</v>
      </c>
      <c r="N1697" s="18">
        <f t="shared" si="4681"/>
        <v>0</v>
      </c>
      <c r="O1697" s="18">
        <f t="shared" si="4791"/>
        <v>6287.3549999999996</v>
      </c>
      <c r="P1697" s="18">
        <f t="shared" si="4791"/>
        <v>0</v>
      </c>
      <c r="Q1697" s="18">
        <f t="shared" si="4791"/>
        <v>0</v>
      </c>
      <c r="R1697" s="18">
        <f t="shared" si="4791"/>
        <v>0</v>
      </c>
      <c r="S1697" s="18">
        <f t="shared" si="4791"/>
        <v>0</v>
      </c>
      <c r="T1697" s="18">
        <f t="shared" si="4777"/>
        <v>32130.27</v>
      </c>
      <c r="U1697" s="18">
        <f t="shared" si="4778"/>
        <v>0</v>
      </c>
      <c r="V1697" s="18">
        <f t="shared" si="4779"/>
        <v>0</v>
      </c>
      <c r="W1697" s="18">
        <f t="shared" si="4792"/>
        <v>0</v>
      </c>
      <c r="X1697" s="18">
        <f t="shared" si="4792"/>
        <v>0</v>
      </c>
      <c r="Y1697" s="18">
        <f t="shared" si="4792"/>
        <v>0</v>
      </c>
      <c r="Z1697" s="18">
        <f t="shared" si="4792"/>
        <v>0</v>
      </c>
      <c r="AA1697" s="18">
        <f t="shared" si="4792"/>
        <v>0</v>
      </c>
      <c r="AB1697" s="18">
        <f t="shared" si="4792"/>
        <v>0</v>
      </c>
      <c r="AC1697" s="18">
        <f t="shared" ref="AC1697:AC1754" si="4793">T1697+W1697+Z1697</f>
        <v>32130.27</v>
      </c>
      <c r="AD1697" s="18">
        <f t="shared" ref="AD1697:AD1754" si="4794">U1697+X1697+AA1697</f>
        <v>0</v>
      </c>
      <c r="AE1697" s="18">
        <f t="shared" ref="AE1697:AE1754" si="4795">V1697+Y1697+AB1697</f>
        <v>0</v>
      </c>
      <c r="AF1697" s="18">
        <f t="shared" si="4792"/>
        <v>0</v>
      </c>
      <c r="AG1697" s="18">
        <f t="shared" si="4792"/>
        <v>0</v>
      </c>
      <c r="AH1697" s="18">
        <f t="shared" si="4792"/>
        <v>0</v>
      </c>
      <c r="AI1697" s="18">
        <f t="shared" si="4744"/>
        <v>32130.27</v>
      </c>
      <c r="AJ1697" s="18">
        <f t="shared" si="4745"/>
        <v>0</v>
      </c>
      <c r="AK1697" s="18">
        <f t="shared" si="4746"/>
        <v>0</v>
      </c>
      <c r="AL1697" s="18">
        <f t="shared" si="4792"/>
        <v>0</v>
      </c>
      <c r="AM1697" s="18">
        <f t="shared" si="4747"/>
        <v>32130.27</v>
      </c>
      <c r="AN1697" s="18">
        <f t="shared" si="4792"/>
        <v>0</v>
      </c>
      <c r="AO1697" s="18">
        <f t="shared" si="4792"/>
        <v>0</v>
      </c>
      <c r="AP1697" s="18">
        <f t="shared" si="4792"/>
        <v>0</v>
      </c>
      <c r="AQ1697" s="18">
        <f t="shared" si="4733"/>
        <v>32130.27</v>
      </c>
      <c r="AR1697" s="18">
        <f t="shared" si="4734"/>
        <v>0</v>
      </c>
      <c r="AS1697" s="18">
        <f t="shared" si="4735"/>
        <v>0</v>
      </c>
      <c r="AT1697" s="18">
        <f t="shared" si="4792"/>
        <v>0</v>
      </c>
      <c r="AU1697" s="18">
        <f t="shared" si="4792"/>
        <v>0</v>
      </c>
      <c r="AV1697" s="18">
        <f t="shared" si="4792"/>
        <v>0</v>
      </c>
      <c r="AW1697" s="18">
        <f t="shared" si="4736"/>
        <v>32130.27</v>
      </c>
      <c r="AX1697" s="18">
        <f t="shared" si="4737"/>
        <v>0</v>
      </c>
      <c r="AY1697" s="18">
        <f t="shared" si="4738"/>
        <v>0</v>
      </c>
      <c r="AZ1697" s="18">
        <f t="shared" si="4792"/>
        <v>0</v>
      </c>
      <c r="BA1697" s="18">
        <f t="shared" si="4792"/>
        <v>0</v>
      </c>
      <c r="BB1697" s="18">
        <f t="shared" si="4792"/>
        <v>0</v>
      </c>
      <c r="BC1697" s="18">
        <f t="shared" si="4690"/>
        <v>32130.27</v>
      </c>
      <c r="BD1697" s="18">
        <f t="shared" si="4691"/>
        <v>0</v>
      </c>
      <c r="BE1697" s="18">
        <f t="shared" si="4692"/>
        <v>0</v>
      </c>
      <c r="BF1697" s="18">
        <f t="shared" si="4792"/>
        <v>0</v>
      </c>
      <c r="BG1697" s="18">
        <f t="shared" si="4792"/>
        <v>0</v>
      </c>
      <c r="BH1697" s="18">
        <f t="shared" si="4792"/>
        <v>0</v>
      </c>
      <c r="BI1697" s="18">
        <f t="shared" si="4684"/>
        <v>32130.27</v>
      </c>
      <c r="BJ1697" s="18">
        <f t="shared" si="4685"/>
        <v>0</v>
      </c>
      <c r="BK1697" s="18">
        <f t="shared" si="4686"/>
        <v>0</v>
      </c>
      <c r="BL1697" s="18">
        <f t="shared" si="4792"/>
        <v>-31921.954000000002</v>
      </c>
      <c r="BM1697" s="18">
        <f t="shared" si="4792"/>
        <v>36605.453999999998</v>
      </c>
      <c r="BN1697" s="18">
        <f t="shared" si="4792"/>
        <v>0</v>
      </c>
      <c r="BO1697" s="18">
        <f t="shared" si="4771"/>
        <v>208.31599999999889</v>
      </c>
      <c r="BP1697" s="18">
        <f t="shared" si="4772"/>
        <v>36605.453999999998</v>
      </c>
      <c r="BQ1697" s="18">
        <f t="shared" si="4773"/>
        <v>0</v>
      </c>
      <c r="BR1697" s="18">
        <f t="shared" si="4792"/>
        <v>0</v>
      </c>
      <c r="BS1697" s="18">
        <f t="shared" si="4792"/>
        <v>0</v>
      </c>
      <c r="BT1697" s="18">
        <f t="shared" si="4792"/>
        <v>0</v>
      </c>
      <c r="BU1697" s="18">
        <f t="shared" si="4765"/>
        <v>208.31599999999889</v>
      </c>
      <c r="BV1697" s="18">
        <f t="shared" si="4766"/>
        <v>36605.453999999998</v>
      </c>
      <c r="BW1697" s="18">
        <f t="shared" si="4767"/>
        <v>0</v>
      </c>
      <c r="BX1697" s="18">
        <f t="shared" si="4792"/>
        <v>0</v>
      </c>
      <c r="BY1697" s="18">
        <f t="shared" si="4792"/>
        <v>0</v>
      </c>
      <c r="BZ1697" s="18">
        <f t="shared" si="4792"/>
        <v>0</v>
      </c>
      <c r="CA1697" s="18">
        <f t="shared" si="4748"/>
        <v>208.31599999999889</v>
      </c>
      <c r="CB1697" s="18">
        <f t="shared" si="4749"/>
        <v>36605.453999999998</v>
      </c>
      <c r="CC1697" s="18">
        <f t="shared" si="4750"/>
        <v>0</v>
      </c>
      <c r="CD1697" s="18">
        <f t="shared" si="4792"/>
        <v>0</v>
      </c>
      <c r="CE1697" s="27"/>
      <c r="CF1697" s="33"/>
    </row>
    <row r="1698" spans="1:84" x14ac:dyDescent="0.3">
      <c r="A1698" s="41" t="s">
        <v>282</v>
      </c>
      <c r="B1698" s="39">
        <v>410</v>
      </c>
      <c r="C1698" s="41"/>
      <c r="D1698" s="41"/>
      <c r="E1698" s="14" t="s">
        <v>566</v>
      </c>
      <c r="F1698" s="18">
        <f t="shared" si="4790"/>
        <v>0</v>
      </c>
      <c r="G1698" s="18">
        <f t="shared" si="4790"/>
        <v>0</v>
      </c>
      <c r="H1698" s="18">
        <f t="shared" si="4790"/>
        <v>0</v>
      </c>
      <c r="I1698" s="18">
        <f t="shared" si="4790"/>
        <v>25842.915000000001</v>
      </c>
      <c r="J1698" s="18">
        <f t="shared" si="4790"/>
        <v>0</v>
      </c>
      <c r="K1698" s="18">
        <f t="shared" si="4790"/>
        <v>0</v>
      </c>
      <c r="L1698" s="18">
        <f t="shared" si="4679"/>
        <v>25842.915000000001</v>
      </c>
      <c r="M1698" s="18">
        <f t="shared" si="4680"/>
        <v>0</v>
      </c>
      <c r="N1698" s="18">
        <f t="shared" si="4681"/>
        <v>0</v>
      </c>
      <c r="O1698" s="18">
        <f t="shared" si="4791"/>
        <v>6287.3549999999996</v>
      </c>
      <c r="P1698" s="18">
        <f t="shared" si="4791"/>
        <v>0</v>
      </c>
      <c r="Q1698" s="18">
        <f t="shared" si="4791"/>
        <v>0</v>
      </c>
      <c r="R1698" s="18">
        <f t="shared" si="4791"/>
        <v>0</v>
      </c>
      <c r="S1698" s="18">
        <f t="shared" si="4791"/>
        <v>0</v>
      </c>
      <c r="T1698" s="18">
        <f t="shared" si="4777"/>
        <v>32130.27</v>
      </c>
      <c r="U1698" s="18">
        <f t="shared" si="4778"/>
        <v>0</v>
      </c>
      <c r="V1698" s="18">
        <f t="shared" si="4779"/>
        <v>0</v>
      </c>
      <c r="W1698" s="18">
        <f t="shared" si="4792"/>
        <v>0</v>
      </c>
      <c r="X1698" s="18">
        <f t="shared" si="4792"/>
        <v>0</v>
      </c>
      <c r="Y1698" s="18">
        <f t="shared" si="4792"/>
        <v>0</v>
      </c>
      <c r="Z1698" s="18">
        <f t="shared" si="4792"/>
        <v>0</v>
      </c>
      <c r="AA1698" s="18">
        <f t="shared" si="4792"/>
        <v>0</v>
      </c>
      <c r="AB1698" s="18">
        <f t="shared" si="4792"/>
        <v>0</v>
      </c>
      <c r="AC1698" s="18">
        <f t="shared" si="4793"/>
        <v>32130.27</v>
      </c>
      <c r="AD1698" s="18">
        <f t="shared" si="4794"/>
        <v>0</v>
      </c>
      <c r="AE1698" s="18">
        <f t="shared" si="4795"/>
        <v>0</v>
      </c>
      <c r="AF1698" s="18">
        <f t="shared" si="4792"/>
        <v>0</v>
      </c>
      <c r="AG1698" s="18">
        <f t="shared" si="4792"/>
        <v>0</v>
      </c>
      <c r="AH1698" s="18">
        <f t="shared" si="4792"/>
        <v>0</v>
      </c>
      <c r="AI1698" s="18">
        <f t="shared" si="4744"/>
        <v>32130.27</v>
      </c>
      <c r="AJ1698" s="18">
        <f t="shared" si="4745"/>
        <v>0</v>
      </c>
      <c r="AK1698" s="18">
        <f t="shared" si="4746"/>
        <v>0</v>
      </c>
      <c r="AL1698" s="18">
        <f t="shared" si="4792"/>
        <v>0</v>
      </c>
      <c r="AM1698" s="18">
        <f t="shared" si="4747"/>
        <v>32130.27</v>
      </c>
      <c r="AN1698" s="18">
        <f t="shared" si="4792"/>
        <v>0</v>
      </c>
      <c r="AO1698" s="18">
        <f t="shared" si="4792"/>
        <v>0</v>
      </c>
      <c r="AP1698" s="18">
        <f t="shared" si="4792"/>
        <v>0</v>
      </c>
      <c r="AQ1698" s="18">
        <f t="shared" si="4733"/>
        <v>32130.27</v>
      </c>
      <c r="AR1698" s="18">
        <f t="shared" si="4734"/>
        <v>0</v>
      </c>
      <c r="AS1698" s="18">
        <f t="shared" si="4735"/>
        <v>0</v>
      </c>
      <c r="AT1698" s="18">
        <f t="shared" si="4792"/>
        <v>0</v>
      </c>
      <c r="AU1698" s="18">
        <f t="shared" si="4792"/>
        <v>0</v>
      </c>
      <c r="AV1698" s="18">
        <f t="shared" si="4792"/>
        <v>0</v>
      </c>
      <c r="AW1698" s="18">
        <f t="shared" si="4736"/>
        <v>32130.27</v>
      </c>
      <c r="AX1698" s="18">
        <f t="shared" si="4737"/>
        <v>0</v>
      </c>
      <c r="AY1698" s="18">
        <f t="shared" si="4738"/>
        <v>0</v>
      </c>
      <c r="AZ1698" s="18">
        <f t="shared" si="4792"/>
        <v>0</v>
      </c>
      <c r="BA1698" s="18">
        <f t="shared" si="4792"/>
        <v>0</v>
      </c>
      <c r="BB1698" s="18">
        <f t="shared" si="4792"/>
        <v>0</v>
      </c>
      <c r="BC1698" s="18">
        <f t="shared" si="4690"/>
        <v>32130.27</v>
      </c>
      <c r="BD1698" s="18">
        <f t="shared" si="4691"/>
        <v>0</v>
      </c>
      <c r="BE1698" s="18">
        <f t="shared" si="4692"/>
        <v>0</v>
      </c>
      <c r="BF1698" s="18">
        <f t="shared" si="4792"/>
        <v>0</v>
      </c>
      <c r="BG1698" s="18">
        <f t="shared" si="4792"/>
        <v>0</v>
      </c>
      <c r="BH1698" s="18">
        <f t="shared" si="4792"/>
        <v>0</v>
      </c>
      <c r="BI1698" s="18">
        <f t="shared" si="4684"/>
        <v>32130.27</v>
      </c>
      <c r="BJ1698" s="18">
        <f t="shared" si="4685"/>
        <v>0</v>
      </c>
      <c r="BK1698" s="18">
        <f t="shared" si="4686"/>
        <v>0</v>
      </c>
      <c r="BL1698" s="18">
        <f t="shared" si="4792"/>
        <v>-31921.954000000002</v>
      </c>
      <c r="BM1698" s="18">
        <f t="shared" si="4792"/>
        <v>36605.453999999998</v>
      </c>
      <c r="BN1698" s="18">
        <f t="shared" si="4792"/>
        <v>0</v>
      </c>
      <c r="BO1698" s="18">
        <f t="shared" si="4771"/>
        <v>208.31599999999889</v>
      </c>
      <c r="BP1698" s="18">
        <f t="shared" si="4772"/>
        <v>36605.453999999998</v>
      </c>
      <c r="BQ1698" s="18">
        <f t="shared" si="4773"/>
        <v>0</v>
      </c>
      <c r="BR1698" s="18">
        <f t="shared" si="4792"/>
        <v>0</v>
      </c>
      <c r="BS1698" s="18">
        <f t="shared" si="4792"/>
        <v>0</v>
      </c>
      <c r="BT1698" s="18">
        <f t="shared" si="4792"/>
        <v>0</v>
      </c>
      <c r="BU1698" s="18">
        <f t="shared" si="4765"/>
        <v>208.31599999999889</v>
      </c>
      <c r="BV1698" s="18">
        <f t="shared" si="4766"/>
        <v>36605.453999999998</v>
      </c>
      <c r="BW1698" s="18">
        <f t="shared" si="4767"/>
        <v>0</v>
      </c>
      <c r="BX1698" s="18">
        <f t="shared" si="4792"/>
        <v>0</v>
      </c>
      <c r="BY1698" s="18">
        <f t="shared" si="4792"/>
        <v>0</v>
      </c>
      <c r="BZ1698" s="18">
        <f t="shared" si="4792"/>
        <v>0</v>
      </c>
      <c r="CA1698" s="18">
        <f t="shared" si="4748"/>
        <v>208.31599999999889</v>
      </c>
      <c r="CB1698" s="18">
        <f t="shared" si="4749"/>
        <v>36605.453999999998</v>
      </c>
      <c r="CC1698" s="18">
        <f t="shared" si="4750"/>
        <v>0</v>
      </c>
      <c r="CD1698" s="18">
        <f t="shared" si="4792"/>
        <v>0</v>
      </c>
      <c r="CE1698" s="27"/>
      <c r="CF1698" s="33"/>
    </row>
    <row r="1699" spans="1:84" x14ac:dyDescent="0.3">
      <c r="A1699" s="41" t="s">
        <v>282</v>
      </c>
      <c r="B1699" s="39">
        <v>410</v>
      </c>
      <c r="C1699" s="41" t="s">
        <v>198</v>
      </c>
      <c r="D1699" s="41" t="s">
        <v>19</v>
      </c>
      <c r="E1699" s="14" t="s">
        <v>527</v>
      </c>
      <c r="F1699" s="18"/>
      <c r="G1699" s="18"/>
      <c r="H1699" s="18"/>
      <c r="I1699" s="18">
        <v>25842.915000000001</v>
      </c>
      <c r="J1699" s="18"/>
      <c r="K1699" s="18"/>
      <c r="L1699" s="18">
        <f t="shared" si="4679"/>
        <v>25842.915000000001</v>
      </c>
      <c r="M1699" s="18">
        <f t="shared" si="4680"/>
        <v>0</v>
      </c>
      <c r="N1699" s="18">
        <f t="shared" si="4681"/>
        <v>0</v>
      </c>
      <c r="O1699" s="18">
        <v>6287.3549999999996</v>
      </c>
      <c r="P1699" s="18"/>
      <c r="Q1699" s="18"/>
      <c r="R1699" s="18"/>
      <c r="S1699" s="18"/>
      <c r="T1699" s="18">
        <f t="shared" si="4777"/>
        <v>32130.27</v>
      </c>
      <c r="U1699" s="18">
        <f t="shared" si="4778"/>
        <v>0</v>
      </c>
      <c r="V1699" s="18">
        <f t="shared" si="4779"/>
        <v>0</v>
      </c>
      <c r="W1699" s="18"/>
      <c r="X1699" s="18"/>
      <c r="Y1699" s="18"/>
      <c r="Z1699" s="18"/>
      <c r="AA1699" s="18"/>
      <c r="AB1699" s="18"/>
      <c r="AC1699" s="18">
        <f t="shared" si="4793"/>
        <v>32130.27</v>
      </c>
      <c r="AD1699" s="18">
        <f t="shared" si="4794"/>
        <v>0</v>
      </c>
      <c r="AE1699" s="18">
        <f t="shared" si="4795"/>
        <v>0</v>
      </c>
      <c r="AF1699" s="18"/>
      <c r="AG1699" s="18"/>
      <c r="AH1699" s="18"/>
      <c r="AI1699" s="18">
        <f t="shared" si="4744"/>
        <v>32130.27</v>
      </c>
      <c r="AJ1699" s="18">
        <f t="shared" si="4745"/>
        <v>0</v>
      </c>
      <c r="AK1699" s="18">
        <f t="shared" si="4746"/>
        <v>0</v>
      </c>
      <c r="AL1699" s="18"/>
      <c r="AM1699" s="18">
        <f t="shared" si="4747"/>
        <v>32130.27</v>
      </c>
      <c r="AN1699" s="18"/>
      <c r="AO1699" s="18"/>
      <c r="AP1699" s="18"/>
      <c r="AQ1699" s="18">
        <f t="shared" si="4733"/>
        <v>32130.27</v>
      </c>
      <c r="AR1699" s="18">
        <f t="shared" si="4734"/>
        <v>0</v>
      </c>
      <c r="AS1699" s="18">
        <f t="shared" si="4735"/>
        <v>0</v>
      </c>
      <c r="AT1699" s="18"/>
      <c r="AU1699" s="18"/>
      <c r="AV1699" s="18"/>
      <c r="AW1699" s="18">
        <f t="shared" si="4736"/>
        <v>32130.27</v>
      </c>
      <c r="AX1699" s="18">
        <f t="shared" si="4737"/>
        <v>0</v>
      </c>
      <c r="AY1699" s="18">
        <f t="shared" si="4738"/>
        <v>0</v>
      </c>
      <c r="AZ1699" s="18"/>
      <c r="BA1699" s="18"/>
      <c r="BB1699" s="18"/>
      <c r="BC1699" s="18">
        <f t="shared" si="4690"/>
        <v>32130.27</v>
      </c>
      <c r="BD1699" s="18">
        <f t="shared" si="4691"/>
        <v>0</v>
      </c>
      <c r="BE1699" s="18">
        <f t="shared" si="4692"/>
        <v>0</v>
      </c>
      <c r="BF1699" s="18"/>
      <c r="BG1699" s="18"/>
      <c r="BH1699" s="18"/>
      <c r="BI1699" s="18">
        <f t="shared" si="4684"/>
        <v>32130.27</v>
      </c>
      <c r="BJ1699" s="18">
        <f t="shared" si="4685"/>
        <v>0</v>
      </c>
      <c r="BK1699" s="18">
        <f t="shared" si="4686"/>
        <v>0</v>
      </c>
      <c r="BL1699" s="18">
        <v>-31921.954000000002</v>
      </c>
      <c r="BM1699" s="18">
        <f>31921.954+4683.5</f>
        <v>36605.453999999998</v>
      </c>
      <c r="BN1699" s="18"/>
      <c r="BO1699" s="18">
        <f t="shared" si="4771"/>
        <v>208.31599999999889</v>
      </c>
      <c r="BP1699" s="18">
        <f t="shared" si="4772"/>
        <v>36605.453999999998</v>
      </c>
      <c r="BQ1699" s="18">
        <f t="shared" si="4773"/>
        <v>0</v>
      </c>
      <c r="BR1699" s="18"/>
      <c r="BS1699" s="18"/>
      <c r="BT1699" s="18"/>
      <c r="BU1699" s="18">
        <f t="shared" si="4765"/>
        <v>208.31599999999889</v>
      </c>
      <c r="BV1699" s="18">
        <f t="shared" si="4766"/>
        <v>36605.453999999998</v>
      </c>
      <c r="BW1699" s="18">
        <f t="shared" si="4767"/>
        <v>0</v>
      </c>
      <c r="BX1699" s="18"/>
      <c r="BY1699" s="18"/>
      <c r="BZ1699" s="18"/>
      <c r="CA1699" s="18">
        <f t="shared" si="4748"/>
        <v>208.31599999999889</v>
      </c>
      <c r="CB1699" s="18">
        <f t="shared" si="4749"/>
        <v>36605.453999999998</v>
      </c>
      <c r="CC1699" s="18">
        <f t="shared" si="4750"/>
        <v>0</v>
      </c>
      <c r="CD1699" s="18"/>
      <c r="CE1699" s="27"/>
      <c r="CF1699" s="33">
        <v>146</v>
      </c>
    </row>
    <row r="1700" spans="1:84" x14ac:dyDescent="0.3">
      <c r="A1700" s="41" t="s">
        <v>1272</v>
      </c>
      <c r="B1700" s="39"/>
      <c r="C1700" s="41"/>
      <c r="D1700" s="41"/>
      <c r="E1700" s="14" t="s">
        <v>1280</v>
      </c>
      <c r="F1700" s="18">
        <f t="shared" ref="F1700:K1702" si="4796">F1701</f>
        <v>16230.4</v>
      </c>
      <c r="G1700" s="18">
        <f t="shared" si="4796"/>
        <v>39980.400000000001</v>
      </c>
      <c r="H1700" s="18">
        <f t="shared" si="4796"/>
        <v>0</v>
      </c>
      <c r="I1700" s="18">
        <f t="shared" si="4796"/>
        <v>0</v>
      </c>
      <c r="J1700" s="18">
        <f t="shared" si="4796"/>
        <v>0</v>
      </c>
      <c r="K1700" s="18">
        <f t="shared" si="4796"/>
        <v>0</v>
      </c>
      <c r="L1700" s="18">
        <f t="shared" si="4679"/>
        <v>16230.4</v>
      </c>
      <c r="M1700" s="18">
        <f t="shared" si="4680"/>
        <v>39980.400000000001</v>
      </c>
      <c r="N1700" s="18">
        <f t="shared" si="4681"/>
        <v>0</v>
      </c>
      <c r="O1700" s="18">
        <f t="shared" ref="O1700:S1702" si="4797">O1701</f>
        <v>0</v>
      </c>
      <c r="P1700" s="18">
        <f t="shared" si="4797"/>
        <v>0</v>
      </c>
      <c r="Q1700" s="18">
        <f t="shared" si="4797"/>
        <v>0</v>
      </c>
      <c r="R1700" s="18">
        <f t="shared" si="4797"/>
        <v>0</v>
      </c>
      <c r="S1700" s="18">
        <f t="shared" si="4797"/>
        <v>0</v>
      </c>
      <c r="T1700" s="18">
        <f t="shared" si="4777"/>
        <v>16230.4</v>
      </c>
      <c r="U1700" s="18">
        <f t="shared" si="4778"/>
        <v>39980.400000000001</v>
      </c>
      <c r="V1700" s="18">
        <f t="shared" si="4779"/>
        <v>0</v>
      </c>
      <c r="W1700" s="18">
        <f t="shared" ref="W1700:CD1702" si="4798">W1701</f>
        <v>0</v>
      </c>
      <c r="X1700" s="18">
        <f t="shared" si="4798"/>
        <v>0</v>
      </c>
      <c r="Y1700" s="18">
        <f t="shared" si="4798"/>
        <v>28022.061000000002</v>
      </c>
      <c r="Z1700" s="18">
        <f t="shared" si="4798"/>
        <v>0</v>
      </c>
      <c r="AA1700" s="18">
        <f t="shared" si="4798"/>
        <v>0</v>
      </c>
      <c r="AB1700" s="18">
        <f t="shared" si="4798"/>
        <v>0</v>
      </c>
      <c r="AC1700" s="18">
        <f t="shared" si="4793"/>
        <v>16230.4</v>
      </c>
      <c r="AD1700" s="18">
        <f t="shared" si="4794"/>
        <v>39980.400000000001</v>
      </c>
      <c r="AE1700" s="18">
        <f t="shared" si="4795"/>
        <v>28022.061000000002</v>
      </c>
      <c r="AF1700" s="18">
        <f t="shared" si="4798"/>
        <v>0</v>
      </c>
      <c r="AG1700" s="18">
        <f t="shared" si="4798"/>
        <v>0</v>
      </c>
      <c r="AH1700" s="18">
        <f t="shared" si="4798"/>
        <v>0</v>
      </c>
      <c r="AI1700" s="18">
        <f t="shared" si="4744"/>
        <v>16230.4</v>
      </c>
      <c r="AJ1700" s="18">
        <f t="shared" si="4745"/>
        <v>39980.400000000001</v>
      </c>
      <c r="AK1700" s="18">
        <f t="shared" si="4746"/>
        <v>28022.061000000002</v>
      </c>
      <c r="AL1700" s="18">
        <f t="shared" si="4798"/>
        <v>0</v>
      </c>
      <c r="AM1700" s="18">
        <f t="shared" si="4747"/>
        <v>16230.4</v>
      </c>
      <c r="AN1700" s="18">
        <f t="shared" si="4798"/>
        <v>0</v>
      </c>
      <c r="AO1700" s="18">
        <f t="shared" si="4798"/>
        <v>0</v>
      </c>
      <c r="AP1700" s="18">
        <f t="shared" si="4798"/>
        <v>0</v>
      </c>
      <c r="AQ1700" s="18">
        <f t="shared" si="4733"/>
        <v>16230.4</v>
      </c>
      <c r="AR1700" s="18">
        <f t="shared" si="4734"/>
        <v>39980.400000000001</v>
      </c>
      <c r="AS1700" s="18">
        <f t="shared" si="4735"/>
        <v>28022.061000000002</v>
      </c>
      <c r="AT1700" s="18">
        <f t="shared" si="4798"/>
        <v>0</v>
      </c>
      <c r="AU1700" s="18">
        <f t="shared" si="4798"/>
        <v>0</v>
      </c>
      <c r="AV1700" s="18">
        <f t="shared" si="4798"/>
        <v>0</v>
      </c>
      <c r="AW1700" s="18">
        <f t="shared" si="4736"/>
        <v>16230.4</v>
      </c>
      <c r="AX1700" s="18">
        <f t="shared" si="4737"/>
        <v>39980.400000000001</v>
      </c>
      <c r="AY1700" s="18">
        <f t="shared" si="4738"/>
        <v>28022.061000000002</v>
      </c>
      <c r="AZ1700" s="18">
        <f t="shared" si="4798"/>
        <v>-10236.805</v>
      </c>
      <c r="BA1700" s="18">
        <f t="shared" si="4798"/>
        <v>10236.805</v>
      </c>
      <c r="BB1700" s="18">
        <f t="shared" si="4798"/>
        <v>0</v>
      </c>
      <c r="BC1700" s="18">
        <f t="shared" si="4690"/>
        <v>5993.5949999999993</v>
      </c>
      <c r="BD1700" s="18">
        <f t="shared" si="4691"/>
        <v>50217.205000000002</v>
      </c>
      <c r="BE1700" s="18">
        <f t="shared" si="4692"/>
        <v>28022.061000000002</v>
      </c>
      <c r="BF1700" s="18">
        <f t="shared" si="4798"/>
        <v>0</v>
      </c>
      <c r="BG1700" s="18">
        <f t="shared" si="4798"/>
        <v>0</v>
      </c>
      <c r="BH1700" s="18">
        <f t="shared" si="4798"/>
        <v>0</v>
      </c>
      <c r="BI1700" s="18">
        <f t="shared" si="4684"/>
        <v>5993.5949999999993</v>
      </c>
      <c r="BJ1700" s="18">
        <f t="shared" si="4685"/>
        <v>50217.205000000002</v>
      </c>
      <c r="BK1700" s="18">
        <f t="shared" si="4686"/>
        <v>28022.061000000002</v>
      </c>
      <c r="BL1700" s="18">
        <f t="shared" si="4798"/>
        <v>-5993.5950000000003</v>
      </c>
      <c r="BM1700" s="18">
        <f t="shared" si="4798"/>
        <v>0</v>
      </c>
      <c r="BN1700" s="18">
        <f t="shared" si="4798"/>
        <v>5993.5950000000003</v>
      </c>
      <c r="BO1700" s="18">
        <f t="shared" si="4771"/>
        <v>0</v>
      </c>
      <c r="BP1700" s="18">
        <f t="shared" si="4772"/>
        <v>50217.205000000002</v>
      </c>
      <c r="BQ1700" s="18">
        <f t="shared" si="4773"/>
        <v>34015.656000000003</v>
      </c>
      <c r="BR1700" s="18">
        <f t="shared" si="4798"/>
        <v>0</v>
      </c>
      <c r="BS1700" s="18">
        <f t="shared" si="4798"/>
        <v>0</v>
      </c>
      <c r="BT1700" s="18">
        <f t="shared" si="4798"/>
        <v>0</v>
      </c>
      <c r="BU1700" s="18">
        <f t="shared" si="4765"/>
        <v>0</v>
      </c>
      <c r="BV1700" s="18">
        <f t="shared" si="4766"/>
        <v>50217.205000000002</v>
      </c>
      <c r="BW1700" s="18">
        <f t="shared" si="4767"/>
        <v>34015.656000000003</v>
      </c>
      <c r="BX1700" s="18">
        <f t="shared" si="4798"/>
        <v>0</v>
      </c>
      <c r="BY1700" s="18">
        <f t="shared" si="4798"/>
        <v>0</v>
      </c>
      <c r="BZ1700" s="18">
        <f t="shared" si="4798"/>
        <v>0</v>
      </c>
      <c r="CA1700" s="18">
        <f t="shared" si="4748"/>
        <v>0</v>
      </c>
      <c r="CB1700" s="18">
        <f t="shared" si="4749"/>
        <v>50217.205000000002</v>
      </c>
      <c r="CC1700" s="18">
        <f t="shared" si="4750"/>
        <v>34015.656000000003</v>
      </c>
      <c r="CD1700" s="18">
        <f t="shared" si="4798"/>
        <v>0</v>
      </c>
      <c r="CE1700" s="27"/>
      <c r="CF1700" s="33"/>
    </row>
    <row r="1701" spans="1:84" ht="46.8" x14ac:dyDescent="0.3">
      <c r="A1701" s="41" t="s">
        <v>1272</v>
      </c>
      <c r="B1701" s="39">
        <v>400</v>
      </c>
      <c r="C1701" s="41"/>
      <c r="D1701" s="41"/>
      <c r="E1701" s="14" t="s">
        <v>553</v>
      </c>
      <c r="F1701" s="18">
        <f t="shared" si="4796"/>
        <v>16230.4</v>
      </c>
      <c r="G1701" s="18">
        <f t="shared" si="4796"/>
        <v>39980.400000000001</v>
      </c>
      <c r="H1701" s="18">
        <f t="shared" si="4796"/>
        <v>0</v>
      </c>
      <c r="I1701" s="18">
        <f t="shared" si="4796"/>
        <v>0</v>
      </c>
      <c r="J1701" s="18">
        <f t="shared" si="4796"/>
        <v>0</v>
      </c>
      <c r="K1701" s="18">
        <f t="shared" si="4796"/>
        <v>0</v>
      </c>
      <c r="L1701" s="18">
        <f t="shared" si="4679"/>
        <v>16230.4</v>
      </c>
      <c r="M1701" s="18">
        <f t="shared" si="4680"/>
        <v>39980.400000000001</v>
      </c>
      <c r="N1701" s="18">
        <f t="shared" si="4681"/>
        <v>0</v>
      </c>
      <c r="O1701" s="18">
        <f t="shared" si="4797"/>
        <v>0</v>
      </c>
      <c r="P1701" s="18">
        <f t="shared" si="4797"/>
        <v>0</v>
      </c>
      <c r="Q1701" s="18">
        <f t="shared" si="4797"/>
        <v>0</v>
      </c>
      <c r="R1701" s="18">
        <f t="shared" si="4797"/>
        <v>0</v>
      </c>
      <c r="S1701" s="18">
        <f t="shared" si="4797"/>
        <v>0</v>
      </c>
      <c r="T1701" s="18">
        <f t="shared" si="4777"/>
        <v>16230.4</v>
      </c>
      <c r="U1701" s="18">
        <f t="shared" si="4778"/>
        <v>39980.400000000001</v>
      </c>
      <c r="V1701" s="18">
        <f t="shared" si="4779"/>
        <v>0</v>
      </c>
      <c r="W1701" s="18">
        <f t="shared" si="4798"/>
        <v>0</v>
      </c>
      <c r="X1701" s="18">
        <f t="shared" si="4798"/>
        <v>0</v>
      </c>
      <c r="Y1701" s="18">
        <f t="shared" si="4798"/>
        <v>28022.061000000002</v>
      </c>
      <c r="Z1701" s="18">
        <f t="shared" si="4798"/>
        <v>0</v>
      </c>
      <c r="AA1701" s="18">
        <f t="shared" si="4798"/>
        <v>0</v>
      </c>
      <c r="AB1701" s="18">
        <f t="shared" si="4798"/>
        <v>0</v>
      </c>
      <c r="AC1701" s="18">
        <f t="shared" si="4793"/>
        <v>16230.4</v>
      </c>
      <c r="AD1701" s="18">
        <f t="shared" si="4794"/>
        <v>39980.400000000001</v>
      </c>
      <c r="AE1701" s="18">
        <f t="shared" si="4795"/>
        <v>28022.061000000002</v>
      </c>
      <c r="AF1701" s="18">
        <f t="shared" si="4798"/>
        <v>0</v>
      </c>
      <c r="AG1701" s="18">
        <f t="shared" si="4798"/>
        <v>0</v>
      </c>
      <c r="AH1701" s="18">
        <f t="shared" si="4798"/>
        <v>0</v>
      </c>
      <c r="AI1701" s="18">
        <f t="shared" si="4744"/>
        <v>16230.4</v>
      </c>
      <c r="AJ1701" s="18">
        <f t="shared" si="4745"/>
        <v>39980.400000000001</v>
      </c>
      <c r="AK1701" s="18">
        <f t="shared" si="4746"/>
        <v>28022.061000000002</v>
      </c>
      <c r="AL1701" s="18">
        <f t="shared" si="4798"/>
        <v>0</v>
      </c>
      <c r="AM1701" s="18">
        <f t="shared" si="4747"/>
        <v>16230.4</v>
      </c>
      <c r="AN1701" s="18">
        <f t="shared" si="4798"/>
        <v>0</v>
      </c>
      <c r="AO1701" s="18">
        <f t="shared" si="4798"/>
        <v>0</v>
      </c>
      <c r="AP1701" s="18">
        <f t="shared" si="4798"/>
        <v>0</v>
      </c>
      <c r="AQ1701" s="18">
        <f t="shared" si="4733"/>
        <v>16230.4</v>
      </c>
      <c r="AR1701" s="18">
        <f t="shared" si="4734"/>
        <v>39980.400000000001</v>
      </c>
      <c r="AS1701" s="18">
        <f t="shared" si="4735"/>
        <v>28022.061000000002</v>
      </c>
      <c r="AT1701" s="18">
        <f t="shared" si="4798"/>
        <v>0</v>
      </c>
      <c r="AU1701" s="18">
        <f t="shared" si="4798"/>
        <v>0</v>
      </c>
      <c r="AV1701" s="18">
        <f t="shared" si="4798"/>
        <v>0</v>
      </c>
      <c r="AW1701" s="18">
        <f t="shared" si="4736"/>
        <v>16230.4</v>
      </c>
      <c r="AX1701" s="18">
        <f t="shared" si="4737"/>
        <v>39980.400000000001</v>
      </c>
      <c r="AY1701" s="18">
        <f t="shared" si="4738"/>
        <v>28022.061000000002</v>
      </c>
      <c r="AZ1701" s="18">
        <f t="shared" si="4798"/>
        <v>-10236.805</v>
      </c>
      <c r="BA1701" s="18">
        <f t="shared" si="4798"/>
        <v>10236.805</v>
      </c>
      <c r="BB1701" s="18">
        <f t="shared" si="4798"/>
        <v>0</v>
      </c>
      <c r="BC1701" s="18">
        <f t="shared" si="4690"/>
        <v>5993.5949999999993</v>
      </c>
      <c r="BD1701" s="18">
        <f t="shared" si="4691"/>
        <v>50217.205000000002</v>
      </c>
      <c r="BE1701" s="18">
        <f t="shared" si="4692"/>
        <v>28022.061000000002</v>
      </c>
      <c r="BF1701" s="18">
        <f t="shared" si="4798"/>
        <v>0</v>
      </c>
      <c r="BG1701" s="18">
        <f t="shared" si="4798"/>
        <v>0</v>
      </c>
      <c r="BH1701" s="18">
        <f t="shared" si="4798"/>
        <v>0</v>
      </c>
      <c r="BI1701" s="18">
        <f t="shared" si="4684"/>
        <v>5993.5949999999993</v>
      </c>
      <c r="BJ1701" s="18">
        <f t="shared" si="4685"/>
        <v>50217.205000000002</v>
      </c>
      <c r="BK1701" s="18">
        <f t="shared" si="4686"/>
        <v>28022.061000000002</v>
      </c>
      <c r="BL1701" s="18">
        <f t="shared" si="4798"/>
        <v>-5993.5950000000003</v>
      </c>
      <c r="BM1701" s="18">
        <f t="shared" si="4798"/>
        <v>0</v>
      </c>
      <c r="BN1701" s="18">
        <f t="shared" si="4798"/>
        <v>5993.5950000000003</v>
      </c>
      <c r="BO1701" s="18">
        <f t="shared" si="4771"/>
        <v>0</v>
      </c>
      <c r="BP1701" s="18">
        <f t="shared" si="4772"/>
        <v>50217.205000000002</v>
      </c>
      <c r="BQ1701" s="18">
        <f t="shared" si="4773"/>
        <v>34015.656000000003</v>
      </c>
      <c r="BR1701" s="18">
        <f t="shared" si="4798"/>
        <v>0</v>
      </c>
      <c r="BS1701" s="18">
        <f t="shared" si="4798"/>
        <v>0</v>
      </c>
      <c r="BT1701" s="18">
        <f t="shared" si="4798"/>
        <v>0</v>
      </c>
      <c r="BU1701" s="18">
        <f t="shared" si="4765"/>
        <v>0</v>
      </c>
      <c r="BV1701" s="18">
        <f t="shared" si="4766"/>
        <v>50217.205000000002</v>
      </c>
      <c r="BW1701" s="18">
        <f t="shared" si="4767"/>
        <v>34015.656000000003</v>
      </c>
      <c r="BX1701" s="18">
        <f t="shared" si="4798"/>
        <v>0</v>
      </c>
      <c r="BY1701" s="18">
        <f t="shared" si="4798"/>
        <v>0</v>
      </c>
      <c r="BZ1701" s="18">
        <f t="shared" si="4798"/>
        <v>0</v>
      </c>
      <c r="CA1701" s="18">
        <f t="shared" si="4748"/>
        <v>0</v>
      </c>
      <c r="CB1701" s="18">
        <f t="shared" si="4749"/>
        <v>50217.205000000002</v>
      </c>
      <c r="CC1701" s="18">
        <f t="shared" si="4750"/>
        <v>34015.656000000003</v>
      </c>
      <c r="CD1701" s="18">
        <f t="shared" si="4798"/>
        <v>0</v>
      </c>
      <c r="CE1701" s="27"/>
      <c r="CF1701" s="33"/>
    </row>
    <row r="1702" spans="1:84" x14ac:dyDescent="0.3">
      <c r="A1702" s="41" t="s">
        <v>1272</v>
      </c>
      <c r="B1702" s="39">
        <v>410</v>
      </c>
      <c r="C1702" s="41"/>
      <c r="D1702" s="41"/>
      <c r="E1702" s="14" t="s">
        <v>566</v>
      </c>
      <c r="F1702" s="18">
        <f t="shared" si="4796"/>
        <v>16230.4</v>
      </c>
      <c r="G1702" s="18">
        <f t="shared" si="4796"/>
        <v>39980.400000000001</v>
      </c>
      <c r="H1702" s="18">
        <f t="shared" si="4796"/>
        <v>0</v>
      </c>
      <c r="I1702" s="18">
        <f t="shared" si="4796"/>
        <v>0</v>
      </c>
      <c r="J1702" s="18">
        <f t="shared" si="4796"/>
        <v>0</v>
      </c>
      <c r="K1702" s="18">
        <f t="shared" si="4796"/>
        <v>0</v>
      </c>
      <c r="L1702" s="18">
        <f t="shared" si="4679"/>
        <v>16230.4</v>
      </c>
      <c r="M1702" s="18">
        <f t="shared" si="4680"/>
        <v>39980.400000000001</v>
      </c>
      <c r="N1702" s="18">
        <f t="shared" si="4681"/>
        <v>0</v>
      </c>
      <c r="O1702" s="18">
        <f t="shared" si="4797"/>
        <v>0</v>
      </c>
      <c r="P1702" s="18">
        <f t="shared" si="4797"/>
        <v>0</v>
      </c>
      <c r="Q1702" s="18">
        <f t="shared" si="4797"/>
        <v>0</v>
      </c>
      <c r="R1702" s="18">
        <f t="shared" si="4797"/>
        <v>0</v>
      </c>
      <c r="S1702" s="18">
        <f t="shared" si="4797"/>
        <v>0</v>
      </c>
      <c r="T1702" s="18">
        <f t="shared" si="4777"/>
        <v>16230.4</v>
      </c>
      <c r="U1702" s="18">
        <f t="shared" si="4778"/>
        <v>39980.400000000001</v>
      </c>
      <c r="V1702" s="18">
        <f t="shared" si="4779"/>
        <v>0</v>
      </c>
      <c r="W1702" s="18">
        <f t="shared" si="4798"/>
        <v>0</v>
      </c>
      <c r="X1702" s="18">
        <f t="shared" si="4798"/>
        <v>0</v>
      </c>
      <c r="Y1702" s="18">
        <f t="shared" si="4798"/>
        <v>28022.061000000002</v>
      </c>
      <c r="Z1702" s="18">
        <f t="shared" si="4798"/>
        <v>0</v>
      </c>
      <c r="AA1702" s="18">
        <f t="shared" si="4798"/>
        <v>0</v>
      </c>
      <c r="AB1702" s="18">
        <f t="shared" si="4798"/>
        <v>0</v>
      </c>
      <c r="AC1702" s="18">
        <f t="shared" si="4793"/>
        <v>16230.4</v>
      </c>
      <c r="AD1702" s="18">
        <f t="shared" si="4794"/>
        <v>39980.400000000001</v>
      </c>
      <c r="AE1702" s="18">
        <f t="shared" si="4795"/>
        <v>28022.061000000002</v>
      </c>
      <c r="AF1702" s="18">
        <f t="shared" si="4798"/>
        <v>0</v>
      </c>
      <c r="AG1702" s="18">
        <f t="shared" si="4798"/>
        <v>0</v>
      </c>
      <c r="AH1702" s="18">
        <f t="shared" si="4798"/>
        <v>0</v>
      </c>
      <c r="AI1702" s="18">
        <f t="shared" si="4744"/>
        <v>16230.4</v>
      </c>
      <c r="AJ1702" s="18">
        <f t="shared" si="4745"/>
        <v>39980.400000000001</v>
      </c>
      <c r="AK1702" s="18">
        <f t="shared" si="4746"/>
        <v>28022.061000000002</v>
      </c>
      <c r="AL1702" s="18">
        <f t="shared" si="4798"/>
        <v>0</v>
      </c>
      <c r="AM1702" s="18">
        <f t="shared" si="4747"/>
        <v>16230.4</v>
      </c>
      <c r="AN1702" s="18">
        <f t="shared" si="4798"/>
        <v>0</v>
      </c>
      <c r="AO1702" s="18">
        <f t="shared" si="4798"/>
        <v>0</v>
      </c>
      <c r="AP1702" s="18">
        <f t="shared" si="4798"/>
        <v>0</v>
      </c>
      <c r="AQ1702" s="18">
        <f t="shared" si="4733"/>
        <v>16230.4</v>
      </c>
      <c r="AR1702" s="18">
        <f t="shared" si="4734"/>
        <v>39980.400000000001</v>
      </c>
      <c r="AS1702" s="18">
        <f t="shared" si="4735"/>
        <v>28022.061000000002</v>
      </c>
      <c r="AT1702" s="18">
        <f t="shared" si="4798"/>
        <v>0</v>
      </c>
      <c r="AU1702" s="18">
        <f t="shared" si="4798"/>
        <v>0</v>
      </c>
      <c r="AV1702" s="18">
        <f t="shared" si="4798"/>
        <v>0</v>
      </c>
      <c r="AW1702" s="18">
        <f t="shared" si="4736"/>
        <v>16230.4</v>
      </c>
      <c r="AX1702" s="18">
        <f t="shared" si="4737"/>
        <v>39980.400000000001</v>
      </c>
      <c r="AY1702" s="18">
        <f t="shared" si="4738"/>
        <v>28022.061000000002</v>
      </c>
      <c r="AZ1702" s="18">
        <f t="shared" si="4798"/>
        <v>-10236.805</v>
      </c>
      <c r="BA1702" s="18">
        <f t="shared" si="4798"/>
        <v>10236.805</v>
      </c>
      <c r="BB1702" s="18">
        <f t="shared" si="4798"/>
        <v>0</v>
      </c>
      <c r="BC1702" s="18">
        <f t="shared" si="4690"/>
        <v>5993.5949999999993</v>
      </c>
      <c r="BD1702" s="18">
        <f t="shared" si="4691"/>
        <v>50217.205000000002</v>
      </c>
      <c r="BE1702" s="18">
        <f t="shared" si="4692"/>
        <v>28022.061000000002</v>
      </c>
      <c r="BF1702" s="18">
        <f t="shared" si="4798"/>
        <v>0</v>
      </c>
      <c r="BG1702" s="18">
        <f t="shared" si="4798"/>
        <v>0</v>
      </c>
      <c r="BH1702" s="18">
        <f t="shared" si="4798"/>
        <v>0</v>
      </c>
      <c r="BI1702" s="18">
        <f t="shared" si="4684"/>
        <v>5993.5949999999993</v>
      </c>
      <c r="BJ1702" s="18">
        <f t="shared" si="4685"/>
        <v>50217.205000000002</v>
      </c>
      <c r="BK1702" s="18">
        <f t="shared" si="4686"/>
        <v>28022.061000000002</v>
      </c>
      <c r="BL1702" s="18">
        <f t="shared" si="4798"/>
        <v>-5993.5950000000003</v>
      </c>
      <c r="BM1702" s="18">
        <f t="shared" si="4798"/>
        <v>0</v>
      </c>
      <c r="BN1702" s="18">
        <f t="shared" si="4798"/>
        <v>5993.5950000000003</v>
      </c>
      <c r="BO1702" s="18">
        <f t="shared" si="4771"/>
        <v>0</v>
      </c>
      <c r="BP1702" s="18">
        <f t="shared" si="4772"/>
        <v>50217.205000000002</v>
      </c>
      <c r="BQ1702" s="18">
        <f t="shared" si="4773"/>
        <v>34015.656000000003</v>
      </c>
      <c r="BR1702" s="18">
        <f t="shared" si="4798"/>
        <v>0</v>
      </c>
      <c r="BS1702" s="18">
        <f t="shared" si="4798"/>
        <v>0</v>
      </c>
      <c r="BT1702" s="18">
        <f t="shared" si="4798"/>
        <v>0</v>
      </c>
      <c r="BU1702" s="18">
        <f t="shared" si="4765"/>
        <v>0</v>
      </c>
      <c r="BV1702" s="18">
        <f t="shared" si="4766"/>
        <v>50217.205000000002</v>
      </c>
      <c r="BW1702" s="18">
        <f t="shared" si="4767"/>
        <v>34015.656000000003</v>
      </c>
      <c r="BX1702" s="18">
        <f t="shared" si="4798"/>
        <v>0</v>
      </c>
      <c r="BY1702" s="18">
        <f t="shared" si="4798"/>
        <v>0</v>
      </c>
      <c r="BZ1702" s="18">
        <f t="shared" si="4798"/>
        <v>0</v>
      </c>
      <c r="CA1702" s="18">
        <f t="shared" si="4748"/>
        <v>0</v>
      </c>
      <c r="CB1702" s="18">
        <f t="shared" si="4749"/>
        <v>50217.205000000002</v>
      </c>
      <c r="CC1702" s="18">
        <f t="shared" si="4750"/>
        <v>34015.656000000003</v>
      </c>
      <c r="CD1702" s="18">
        <f t="shared" si="4798"/>
        <v>0</v>
      </c>
      <c r="CE1702" s="27"/>
      <c r="CF1702" s="33"/>
    </row>
    <row r="1703" spans="1:84" x14ac:dyDescent="0.3">
      <c r="A1703" s="41" t="s">
        <v>1272</v>
      </c>
      <c r="B1703" s="39">
        <v>410</v>
      </c>
      <c r="C1703" s="41" t="s">
        <v>198</v>
      </c>
      <c r="D1703" s="41" t="s">
        <v>19</v>
      </c>
      <c r="E1703" s="14" t="s">
        <v>527</v>
      </c>
      <c r="F1703" s="23">
        <v>16230.4</v>
      </c>
      <c r="G1703" s="23">
        <v>39980.400000000001</v>
      </c>
      <c r="H1703" s="18"/>
      <c r="I1703" s="18"/>
      <c r="J1703" s="18"/>
      <c r="K1703" s="18"/>
      <c r="L1703" s="18">
        <f t="shared" si="4679"/>
        <v>16230.4</v>
      </c>
      <c r="M1703" s="18">
        <f t="shared" si="4680"/>
        <v>39980.400000000001</v>
      </c>
      <c r="N1703" s="18">
        <f t="shared" si="4681"/>
        <v>0</v>
      </c>
      <c r="O1703" s="18"/>
      <c r="P1703" s="18"/>
      <c r="Q1703" s="18"/>
      <c r="R1703" s="18"/>
      <c r="S1703" s="18"/>
      <c r="T1703" s="18">
        <f t="shared" si="4777"/>
        <v>16230.4</v>
      </c>
      <c r="U1703" s="18">
        <f t="shared" si="4778"/>
        <v>39980.400000000001</v>
      </c>
      <c r="V1703" s="18">
        <f t="shared" si="4779"/>
        <v>0</v>
      </c>
      <c r="W1703" s="18"/>
      <c r="X1703" s="18"/>
      <c r="Y1703" s="18">
        <v>28022.061000000002</v>
      </c>
      <c r="Z1703" s="18"/>
      <c r="AA1703" s="18"/>
      <c r="AB1703" s="18"/>
      <c r="AC1703" s="18">
        <f t="shared" si="4793"/>
        <v>16230.4</v>
      </c>
      <c r="AD1703" s="18">
        <f t="shared" si="4794"/>
        <v>39980.400000000001</v>
      </c>
      <c r="AE1703" s="18">
        <f t="shared" si="4795"/>
        <v>28022.061000000002</v>
      </c>
      <c r="AF1703" s="18"/>
      <c r="AG1703" s="18"/>
      <c r="AH1703" s="18"/>
      <c r="AI1703" s="18">
        <f t="shared" si="4744"/>
        <v>16230.4</v>
      </c>
      <c r="AJ1703" s="18">
        <f t="shared" si="4745"/>
        <v>39980.400000000001</v>
      </c>
      <c r="AK1703" s="18">
        <f t="shared" si="4746"/>
        <v>28022.061000000002</v>
      </c>
      <c r="AL1703" s="18"/>
      <c r="AM1703" s="18">
        <f t="shared" si="4747"/>
        <v>16230.4</v>
      </c>
      <c r="AN1703" s="18"/>
      <c r="AO1703" s="18"/>
      <c r="AP1703" s="18"/>
      <c r="AQ1703" s="18">
        <f t="shared" si="4733"/>
        <v>16230.4</v>
      </c>
      <c r="AR1703" s="18">
        <f t="shared" si="4734"/>
        <v>39980.400000000001</v>
      </c>
      <c r="AS1703" s="18">
        <f t="shared" si="4735"/>
        <v>28022.061000000002</v>
      </c>
      <c r="AT1703" s="18"/>
      <c r="AU1703" s="18"/>
      <c r="AV1703" s="18"/>
      <c r="AW1703" s="18">
        <f t="shared" si="4736"/>
        <v>16230.4</v>
      </c>
      <c r="AX1703" s="18">
        <f t="shared" si="4737"/>
        <v>39980.400000000001</v>
      </c>
      <c r="AY1703" s="18">
        <f t="shared" si="4738"/>
        <v>28022.061000000002</v>
      </c>
      <c r="AZ1703" s="18">
        <v>-10236.805</v>
      </c>
      <c r="BA1703" s="18">
        <v>10236.805</v>
      </c>
      <c r="BB1703" s="18"/>
      <c r="BC1703" s="18">
        <f t="shared" si="4690"/>
        <v>5993.5949999999993</v>
      </c>
      <c r="BD1703" s="18">
        <f t="shared" si="4691"/>
        <v>50217.205000000002</v>
      </c>
      <c r="BE1703" s="18">
        <f t="shared" si="4692"/>
        <v>28022.061000000002</v>
      </c>
      <c r="BF1703" s="18"/>
      <c r="BG1703" s="18"/>
      <c r="BH1703" s="18"/>
      <c r="BI1703" s="18">
        <f t="shared" si="4684"/>
        <v>5993.5949999999993</v>
      </c>
      <c r="BJ1703" s="18">
        <f t="shared" si="4685"/>
        <v>50217.205000000002</v>
      </c>
      <c r="BK1703" s="18">
        <f t="shared" si="4686"/>
        <v>28022.061000000002</v>
      </c>
      <c r="BL1703" s="18">
        <v>-5993.5950000000003</v>
      </c>
      <c r="BM1703" s="18"/>
      <c r="BN1703" s="18">
        <v>5993.5950000000003</v>
      </c>
      <c r="BO1703" s="18">
        <f t="shared" si="4771"/>
        <v>0</v>
      </c>
      <c r="BP1703" s="18">
        <f t="shared" si="4772"/>
        <v>50217.205000000002</v>
      </c>
      <c r="BQ1703" s="18">
        <f t="shared" si="4773"/>
        <v>34015.656000000003</v>
      </c>
      <c r="BR1703" s="18"/>
      <c r="BS1703" s="18"/>
      <c r="BT1703" s="18"/>
      <c r="BU1703" s="18">
        <f t="shared" si="4765"/>
        <v>0</v>
      </c>
      <c r="BV1703" s="18">
        <f t="shared" si="4766"/>
        <v>50217.205000000002</v>
      </c>
      <c r="BW1703" s="18">
        <f t="shared" si="4767"/>
        <v>34015.656000000003</v>
      </c>
      <c r="BX1703" s="18"/>
      <c r="BY1703" s="18"/>
      <c r="BZ1703" s="18"/>
      <c r="CA1703" s="18">
        <f t="shared" si="4748"/>
        <v>0</v>
      </c>
      <c r="CB1703" s="18">
        <f t="shared" si="4749"/>
        <v>50217.205000000002</v>
      </c>
      <c r="CC1703" s="18">
        <f t="shared" si="4750"/>
        <v>34015.656000000003</v>
      </c>
      <c r="CD1703" s="18"/>
      <c r="CE1703" s="27"/>
      <c r="CF1703" s="33"/>
    </row>
    <row r="1704" spans="1:84" hidden="1" x14ac:dyDescent="0.3">
      <c r="A1704" s="19" t="s">
        <v>1185</v>
      </c>
      <c r="B1704" s="39"/>
      <c r="C1704" s="41"/>
      <c r="D1704" s="41"/>
      <c r="E1704" s="14" t="s">
        <v>1186</v>
      </c>
      <c r="F1704" s="18">
        <f t="shared" ref="F1704:K1706" si="4799">F1705</f>
        <v>0</v>
      </c>
      <c r="G1704" s="18">
        <f t="shared" si="4799"/>
        <v>0</v>
      </c>
      <c r="H1704" s="18">
        <f t="shared" si="4799"/>
        <v>0</v>
      </c>
      <c r="I1704" s="18">
        <f t="shared" si="4799"/>
        <v>0</v>
      </c>
      <c r="J1704" s="18">
        <f t="shared" si="4799"/>
        <v>0</v>
      </c>
      <c r="K1704" s="18">
        <f t="shared" si="4799"/>
        <v>0</v>
      </c>
      <c r="L1704" s="18">
        <f t="shared" si="4679"/>
        <v>0</v>
      </c>
      <c r="M1704" s="18">
        <f t="shared" si="4680"/>
        <v>0</v>
      </c>
      <c r="N1704" s="18">
        <f t="shared" si="4681"/>
        <v>0</v>
      </c>
      <c r="O1704" s="18">
        <f t="shared" ref="O1704:S1706" si="4800">O1705</f>
        <v>0</v>
      </c>
      <c r="P1704" s="18">
        <f t="shared" si="4800"/>
        <v>0</v>
      </c>
      <c r="Q1704" s="18">
        <f t="shared" si="4800"/>
        <v>0</v>
      </c>
      <c r="R1704" s="18">
        <f t="shared" si="4800"/>
        <v>0</v>
      </c>
      <c r="S1704" s="18">
        <f t="shared" si="4800"/>
        <v>0</v>
      </c>
      <c r="T1704" s="18">
        <f t="shared" si="4777"/>
        <v>0</v>
      </c>
      <c r="U1704" s="18">
        <f t="shared" si="4778"/>
        <v>0</v>
      </c>
      <c r="V1704" s="18">
        <f t="shared" si="4779"/>
        <v>0</v>
      </c>
      <c r="W1704" s="18">
        <f t="shared" ref="W1704:CD1706" si="4801">W1705</f>
        <v>0</v>
      </c>
      <c r="X1704" s="18">
        <f t="shared" si="4801"/>
        <v>0</v>
      </c>
      <c r="Y1704" s="18">
        <f t="shared" si="4801"/>
        <v>0</v>
      </c>
      <c r="Z1704" s="18">
        <f t="shared" si="4801"/>
        <v>0</v>
      </c>
      <c r="AA1704" s="18">
        <f t="shared" si="4801"/>
        <v>0</v>
      </c>
      <c r="AB1704" s="18">
        <f t="shared" si="4801"/>
        <v>0</v>
      </c>
      <c r="AC1704" s="18">
        <f t="shared" si="4793"/>
        <v>0</v>
      </c>
      <c r="AD1704" s="18">
        <f t="shared" si="4794"/>
        <v>0</v>
      </c>
      <c r="AE1704" s="18">
        <f t="shared" si="4795"/>
        <v>0</v>
      </c>
      <c r="AF1704" s="18">
        <f t="shared" si="4801"/>
        <v>0</v>
      </c>
      <c r="AG1704" s="18">
        <f t="shared" si="4801"/>
        <v>0</v>
      </c>
      <c r="AH1704" s="18">
        <f t="shared" si="4801"/>
        <v>0</v>
      </c>
      <c r="AI1704" s="18">
        <f t="shared" si="4744"/>
        <v>0</v>
      </c>
      <c r="AJ1704" s="18">
        <f t="shared" si="4745"/>
        <v>0</v>
      </c>
      <c r="AK1704" s="18">
        <f t="shared" si="4746"/>
        <v>0</v>
      </c>
      <c r="AL1704" s="18">
        <f t="shared" si="4801"/>
        <v>0</v>
      </c>
      <c r="AM1704" s="18">
        <f t="shared" si="4747"/>
        <v>0</v>
      </c>
      <c r="AN1704" s="18">
        <f t="shared" si="4801"/>
        <v>0</v>
      </c>
      <c r="AO1704" s="18">
        <f t="shared" si="4801"/>
        <v>0</v>
      </c>
      <c r="AP1704" s="18">
        <f t="shared" si="4801"/>
        <v>0</v>
      </c>
      <c r="AQ1704" s="18">
        <f t="shared" si="4733"/>
        <v>0</v>
      </c>
      <c r="AR1704" s="18">
        <f t="shared" si="4734"/>
        <v>0</v>
      </c>
      <c r="AS1704" s="18">
        <f t="shared" si="4735"/>
        <v>0</v>
      </c>
      <c r="AT1704" s="18">
        <f t="shared" si="4801"/>
        <v>0</v>
      </c>
      <c r="AU1704" s="18">
        <f t="shared" si="4801"/>
        <v>0</v>
      </c>
      <c r="AV1704" s="18">
        <f t="shared" si="4801"/>
        <v>0</v>
      </c>
      <c r="AW1704" s="18">
        <f t="shared" si="4736"/>
        <v>0</v>
      </c>
      <c r="AX1704" s="18">
        <f t="shared" si="4737"/>
        <v>0</v>
      </c>
      <c r="AY1704" s="18">
        <f t="shared" si="4738"/>
        <v>0</v>
      </c>
      <c r="AZ1704" s="18">
        <f t="shared" si="4801"/>
        <v>0</v>
      </c>
      <c r="BA1704" s="18">
        <f t="shared" si="4801"/>
        <v>0</v>
      </c>
      <c r="BB1704" s="18">
        <f t="shared" si="4801"/>
        <v>0</v>
      </c>
      <c r="BC1704" s="18">
        <f t="shared" si="4690"/>
        <v>0</v>
      </c>
      <c r="BD1704" s="18">
        <f t="shared" si="4691"/>
        <v>0</v>
      </c>
      <c r="BE1704" s="18">
        <f t="shared" si="4692"/>
        <v>0</v>
      </c>
      <c r="BF1704" s="18">
        <f t="shared" si="4801"/>
        <v>0</v>
      </c>
      <c r="BG1704" s="18">
        <f t="shared" si="4801"/>
        <v>0</v>
      </c>
      <c r="BH1704" s="18">
        <f t="shared" si="4801"/>
        <v>0</v>
      </c>
      <c r="BI1704" s="18">
        <f t="shared" si="4684"/>
        <v>0</v>
      </c>
      <c r="BJ1704" s="18">
        <f t="shared" si="4685"/>
        <v>0</v>
      </c>
      <c r="BK1704" s="18">
        <f t="shared" si="4686"/>
        <v>0</v>
      </c>
      <c r="BL1704" s="18">
        <f t="shared" si="4801"/>
        <v>0</v>
      </c>
      <c r="BM1704" s="18">
        <f t="shared" si="4801"/>
        <v>0</v>
      </c>
      <c r="BN1704" s="18">
        <f t="shared" si="4801"/>
        <v>0</v>
      </c>
      <c r="BO1704" s="18">
        <f t="shared" si="4771"/>
        <v>0</v>
      </c>
      <c r="BP1704" s="18">
        <f t="shared" si="4772"/>
        <v>0</v>
      </c>
      <c r="BQ1704" s="18">
        <f t="shared" si="4773"/>
        <v>0</v>
      </c>
      <c r="BR1704" s="18">
        <f t="shared" si="4801"/>
        <v>0</v>
      </c>
      <c r="BS1704" s="18">
        <f t="shared" si="4801"/>
        <v>0</v>
      </c>
      <c r="BT1704" s="18">
        <f t="shared" si="4801"/>
        <v>0</v>
      </c>
      <c r="BU1704" s="18">
        <f t="shared" si="4765"/>
        <v>0</v>
      </c>
      <c r="BV1704" s="18">
        <f t="shared" si="4766"/>
        <v>0</v>
      </c>
      <c r="BW1704" s="18">
        <f t="shared" si="4767"/>
        <v>0</v>
      </c>
      <c r="BX1704" s="18">
        <f t="shared" si="4801"/>
        <v>0</v>
      </c>
      <c r="BY1704" s="18">
        <f t="shared" si="4801"/>
        <v>0</v>
      </c>
      <c r="BZ1704" s="18">
        <f t="shared" si="4801"/>
        <v>0</v>
      </c>
      <c r="CA1704" s="18">
        <f t="shared" si="4748"/>
        <v>0</v>
      </c>
      <c r="CB1704" s="18">
        <f t="shared" si="4749"/>
        <v>0</v>
      </c>
      <c r="CC1704" s="18">
        <f t="shared" si="4750"/>
        <v>0</v>
      </c>
      <c r="CD1704" s="18">
        <f t="shared" si="4801"/>
        <v>0</v>
      </c>
      <c r="CE1704" s="27" t="s">
        <v>1661</v>
      </c>
      <c r="CF1704" s="33"/>
    </row>
    <row r="1705" spans="1:84" ht="46.8" hidden="1" x14ac:dyDescent="0.3">
      <c r="A1705" s="19" t="s">
        <v>1185</v>
      </c>
      <c r="B1705" s="39">
        <v>400</v>
      </c>
      <c r="C1705" s="41"/>
      <c r="D1705" s="41"/>
      <c r="E1705" s="14" t="s">
        <v>553</v>
      </c>
      <c r="F1705" s="18">
        <f t="shared" si="4799"/>
        <v>0</v>
      </c>
      <c r="G1705" s="18">
        <f t="shared" si="4799"/>
        <v>0</v>
      </c>
      <c r="H1705" s="18">
        <f t="shared" si="4799"/>
        <v>0</v>
      </c>
      <c r="I1705" s="18">
        <f t="shared" si="4799"/>
        <v>0</v>
      </c>
      <c r="J1705" s="18">
        <f t="shared" si="4799"/>
        <v>0</v>
      </c>
      <c r="K1705" s="18">
        <f t="shared" si="4799"/>
        <v>0</v>
      </c>
      <c r="L1705" s="18">
        <f t="shared" si="4679"/>
        <v>0</v>
      </c>
      <c r="M1705" s="18">
        <f t="shared" si="4680"/>
        <v>0</v>
      </c>
      <c r="N1705" s="18">
        <f t="shared" si="4681"/>
        <v>0</v>
      </c>
      <c r="O1705" s="18">
        <f t="shared" si="4800"/>
        <v>0</v>
      </c>
      <c r="P1705" s="18">
        <f t="shared" si="4800"/>
        <v>0</v>
      </c>
      <c r="Q1705" s="18">
        <f t="shared" si="4800"/>
        <v>0</v>
      </c>
      <c r="R1705" s="18">
        <f t="shared" si="4800"/>
        <v>0</v>
      </c>
      <c r="S1705" s="18">
        <f t="shared" si="4800"/>
        <v>0</v>
      </c>
      <c r="T1705" s="18">
        <f t="shared" si="4777"/>
        <v>0</v>
      </c>
      <c r="U1705" s="18">
        <f t="shared" si="4778"/>
        <v>0</v>
      </c>
      <c r="V1705" s="18">
        <f t="shared" si="4779"/>
        <v>0</v>
      </c>
      <c r="W1705" s="18">
        <f t="shared" si="4801"/>
        <v>0</v>
      </c>
      <c r="X1705" s="18">
        <f t="shared" si="4801"/>
        <v>0</v>
      </c>
      <c r="Y1705" s="18">
        <f t="shared" si="4801"/>
        <v>0</v>
      </c>
      <c r="Z1705" s="18">
        <f t="shared" si="4801"/>
        <v>0</v>
      </c>
      <c r="AA1705" s="18">
        <f t="shared" si="4801"/>
        <v>0</v>
      </c>
      <c r="AB1705" s="18">
        <f t="shared" si="4801"/>
        <v>0</v>
      </c>
      <c r="AC1705" s="18">
        <f t="shared" si="4793"/>
        <v>0</v>
      </c>
      <c r="AD1705" s="18">
        <f t="shared" si="4794"/>
        <v>0</v>
      </c>
      <c r="AE1705" s="18">
        <f t="shared" si="4795"/>
        <v>0</v>
      </c>
      <c r="AF1705" s="18">
        <f t="shared" si="4801"/>
        <v>0</v>
      </c>
      <c r="AG1705" s="18">
        <f t="shared" si="4801"/>
        <v>0</v>
      </c>
      <c r="AH1705" s="18">
        <f t="shared" si="4801"/>
        <v>0</v>
      </c>
      <c r="AI1705" s="18">
        <f t="shared" si="4744"/>
        <v>0</v>
      </c>
      <c r="AJ1705" s="18">
        <f t="shared" si="4745"/>
        <v>0</v>
      </c>
      <c r="AK1705" s="18">
        <f t="shared" si="4746"/>
        <v>0</v>
      </c>
      <c r="AL1705" s="18">
        <f t="shared" si="4801"/>
        <v>0</v>
      </c>
      <c r="AM1705" s="18">
        <f t="shared" si="4747"/>
        <v>0</v>
      </c>
      <c r="AN1705" s="18">
        <f t="shared" si="4801"/>
        <v>0</v>
      </c>
      <c r="AO1705" s="18">
        <f t="shared" si="4801"/>
        <v>0</v>
      </c>
      <c r="AP1705" s="18">
        <f t="shared" si="4801"/>
        <v>0</v>
      </c>
      <c r="AQ1705" s="18">
        <f t="shared" si="4733"/>
        <v>0</v>
      </c>
      <c r="AR1705" s="18">
        <f t="shared" si="4734"/>
        <v>0</v>
      </c>
      <c r="AS1705" s="18">
        <f t="shared" si="4735"/>
        <v>0</v>
      </c>
      <c r="AT1705" s="18">
        <f t="shared" si="4801"/>
        <v>0</v>
      </c>
      <c r="AU1705" s="18">
        <f t="shared" si="4801"/>
        <v>0</v>
      </c>
      <c r="AV1705" s="18">
        <f t="shared" si="4801"/>
        <v>0</v>
      </c>
      <c r="AW1705" s="18">
        <f t="shared" si="4736"/>
        <v>0</v>
      </c>
      <c r="AX1705" s="18">
        <f t="shared" si="4737"/>
        <v>0</v>
      </c>
      <c r="AY1705" s="18">
        <f t="shared" si="4738"/>
        <v>0</v>
      </c>
      <c r="AZ1705" s="18">
        <f t="shared" si="4801"/>
        <v>0</v>
      </c>
      <c r="BA1705" s="18">
        <f t="shared" si="4801"/>
        <v>0</v>
      </c>
      <c r="BB1705" s="18">
        <f t="shared" si="4801"/>
        <v>0</v>
      </c>
      <c r="BC1705" s="18">
        <f t="shared" si="4690"/>
        <v>0</v>
      </c>
      <c r="BD1705" s="18">
        <f t="shared" si="4691"/>
        <v>0</v>
      </c>
      <c r="BE1705" s="18">
        <f t="shared" si="4692"/>
        <v>0</v>
      </c>
      <c r="BF1705" s="18">
        <f t="shared" si="4801"/>
        <v>0</v>
      </c>
      <c r="BG1705" s="18">
        <f t="shared" si="4801"/>
        <v>0</v>
      </c>
      <c r="BH1705" s="18">
        <f t="shared" si="4801"/>
        <v>0</v>
      </c>
      <c r="BI1705" s="18">
        <f t="shared" si="4684"/>
        <v>0</v>
      </c>
      <c r="BJ1705" s="18">
        <f t="shared" si="4685"/>
        <v>0</v>
      </c>
      <c r="BK1705" s="18">
        <f t="shared" si="4686"/>
        <v>0</v>
      </c>
      <c r="BL1705" s="18">
        <f t="shared" si="4801"/>
        <v>0</v>
      </c>
      <c r="BM1705" s="18">
        <f t="shared" si="4801"/>
        <v>0</v>
      </c>
      <c r="BN1705" s="18">
        <f t="shared" si="4801"/>
        <v>0</v>
      </c>
      <c r="BO1705" s="18">
        <f t="shared" si="4771"/>
        <v>0</v>
      </c>
      <c r="BP1705" s="18">
        <f t="shared" si="4772"/>
        <v>0</v>
      </c>
      <c r="BQ1705" s="18">
        <f t="shared" si="4773"/>
        <v>0</v>
      </c>
      <c r="BR1705" s="18">
        <f t="shared" si="4801"/>
        <v>0</v>
      </c>
      <c r="BS1705" s="18">
        <f t="shared" si="4801"/>
        <v>0</v>
      </c>
      <c r="BT1705" s="18">
        <f t="shared" si="4801"/>
        <v>0</v>
      </c>
      <c r="BU1705" s="18">
        <f t="shared" si="4765"/>
        <v>0</v>
      </c>
      <c r="BV1705" s="18">
        <f t="shared" si="4766"/>
        <v>0</v>
      </c>
      <c r="BW1705" s="18">
        <f t="shared" si="4767"/>
        <v>0</v>
      </c>
      <c r="BX1705" s="18">
        <f t="shared" si="4801"/>
        <v>0</v>
      </c>
      <c r="BY1705" s="18">
        <f t="shared" si="4801"/>
        <v>0</v>
      </c>
      <c r="BZ1705" s="18">
        <f t="shared" si="4801"/>
        <v>0</v>
      </c>
      <c r="CA1705" s="18">
        <f t="shared" si="4748"/>
        <v>0</v>
      </c>
      <c r="CB1705" s="18">
        <f t="shared" si="4749"/>
        <v>0</v>
      </c>
      <c r="CC1705" s="18">
        <f t="shared" si="4750"/>
        <v>0</v>
      </c>
      <c r="CD1705" s="18">
        <f t="shared" si="4801"/>
        <v>0</v>
      </c>
      <c r="CE1705" s="27" t="s">
        <v>1661</v>
      </c>
      <c r="CF1705" s="33"/>
    </row>
    <row r="1706" spans="1:84" hidden="1" x14ac:dyDescent="0.3">
      <c r="A1706" s="19" t="s">
        <v>1185</v>
      </c>
      <c r="B1706" s="39">
        <v>410</v>
      </c>
      <c r="C1706" s="41"/>
      <c r="D1706" s="41"/>
      <c r="E1706" s="14" t="s">
        <v>566</v>
      </c>
      <c r="F1706" s="18">
        <f t="shared" si="4799"/>
        <v>0</v>
      </c>
      <c r="G1706" s="18">
        <f t="shared" si="4799"/>
        <v>0</v>
      </c>
      <c r="H1706" s="18">
        <f t="shared" si="4799"/>
        <v>0</v>
      </c>
      <c r="I1706" s="18">
        <f t="shared" si="4799"/>
        <v>0</v>
      </c>
      <c r="J1706" s="18">
        <f t="shared" si="4799"/>
        <v>0</v>
      </c>
      <c r="K1706" s="18">
        <f t="shared" si="4799"/>
        <v>0</v>
      </c>
      <c r="L1706" s="18">
        <f t="shared" si="4679"/>
        <v>0</v>
      </c>
      <c r="M1706" s="18">
        <f t="shared" si="4680"/>
        <v>0</v>
      </c>
      <c r="N1706" s="18">
        <f t="shared" si="4681"/>
        <v>0</v>
      </c>
      <c r="O1706" s="18">
        <f t="shared" si="4800"/>
        <v>0</v>
      </c>
      <c r="P1706" s="18">
        <f t="shared" si="4800"/>
        <v>0</v>
      </c>
      <c r="Q1706" s="18">
        <f t="shared" si="4800"/>
        <v>0</v>
      </c>
      <c r="R1706" s="18">
        <f t="shared" si="4800"/>
        <v>0</v>
      </c>
      <c r="S1706" s="18">
        <f t="shared" si="4800"/>
        <v>0</v>
      </c>
      <c r="T1706" s="18">
        <f t="shared" si="4777"/>
        <v>0</v>
      </c>
      <c r="U1706" s="18">
        <f t="shared" si="4778"/>
        <v>0</v>
      </c>
      <c r="V1706" s="18">
        <f t="shared" si="4779"/>
        <v>0</v>
      </c>
      <c r="W1706" s="18">
        <f t="shared" si="4801"/>
        <v>0</v>
      </c>
      <c r="X1706" s="18">
        <f t="shared" si="4801"/>
        <v>0</v>
      </c>
      <c r="Y1706" s="18">
        <f t="shared" si="4801"/>
        <v>0</v>
      </c>
      <c r="Z1706" s="18">
        <f t="shared" si="4801"/>
        <v>0</v>
      </c>
      <c r="AA1706" s="18">
        <f t="shared" si="4801"/>
        <v>0</v>
      </c>
      <c r="AB1706" s="18">
        <f t="shared" si="4801"/>
        <v>0</v>
      </c>
      <c r="AC1706" s="18">
        <f t="shared" si="4793"/>
        <v>0</v>
      </c>
      <c r="AD1706" s="18">
        <f t="shared" si="4794"/>
        <v>0</v>
      </c>
      <c r="AE1706" s="18">
        <f t="shared" si="4795"/>
        <v>0</v>
      </c>
      <c r="AF1706" s="18">
        <f t="shared" si="4801"/>
        <v>0</v>
      </c>
      <c r="AG1706" s="18">
        <f t="shared" si="4801"/>
        <v>0</v>
      </c>
      <c r="AH1706" s="18">
        <f t="shared" si="4801"/>
        <v>0</v>
      </c>
      <c r="AI1706" s="18">
        <f t="shared" si="4744"/>
        <v>0</v>
      </c>
      <c r="AJ1706" s="18">
        <f t="shared" si="4745"/>
        <v>0</v>
      </c>
      <c r="AK1706" s="18">
        <f t="shared" si="4746"/>
        <v>0</v>
      </c>
      <c r="AL1706" s="18">
        <f t="shared" si="4801"/>
        <v>0</v>
      </c>
      <c r="AM1706" s="18">
        <f t="shared" si="4747"/>
        <v>0</v>
      </c>
      <c r="AN1706" s="18">
        <f t="shared" si="4801"/>
        <v>0</v>
      </c>
      <c r="AO1706" s="18">
        <f t="shared" si="4801"/>
        <v>0</v>
      </c>
      <c r="AP1706" s="18">
        <f t="shared" si="4801"/>
        <v>0</v>
      </c>
      <c r="AQ1706" s="18">
        <f t="shared" si="4733"/>
        <v>0</v>
      </c>
      <c r="AR1706" s="18">
        <f t="shared" si="4734"/>
        <v>0</v>
      </c>
      <c r="AS1706" s="18">
        <f t="shared" si="4735"/>
        <v>0</v>
      </c>
      <c r="AT1706" s="18">
        <f t="shared" si="4801"/>
        <v>0</v>
      </c>
      <c r="AU1706" s="18">
        <f t="shared" si="4801"/>
        <v>0</v>
      </c>
      <c r="AV1706" s="18">
        <f t="shared" si="4801"/>
        <v>0</v>
      </c>
      <c r="AW1706" s="18">
        <f t="shared" si="4736"/>
        <v>0</v>
      </c>
      <c r="AX1706" s="18">
        <f t="shared" si="4737"/>
        <v>0</v>
      </c>
      <c r="AY1706" s="18">
        <f t="shared" si="4738"/>
        <v>0</v>
      </c>
      <c r="AZ1706" s="18">
        <f t="shared" si="4801"/>
        <v>0</v>
      </c>
      <c r="BA1706" s="18">
        <f t="shared" si="4801"/>
        <v>0</v>
      </c>
      <c r="BB1706" s="18">
        <f t="shared" si="4801"/>
        <v>0</v>
      </c>
      <c r="BC1706" s="18">
        <f t="shared" si="4690"/>
        <v>0</v>
      </c>
      <c r="BD1706" s="18">
        <f t="shared" si="4691"/>
        <v>0</v>
      </c>
      <c r="BE1706" s="18">
        <f t="shared" si="4692"/>
        <v>0</v>
      </c>
      <c r="BF1706" s="18">
        <f t="shared" si="4801"/>
        <v>0</v>
      </c>
      <c r="BG1706" s="18">
        <f t="shared" si="4801"/>
        <v>0</v>
      </c>
      <c r="BH1706" s="18">
        <f t="shared" si="4801"/>
        <v>0</v>
      </c>
      <c r="BI1706" s="18">
        <f t="shared" si="4684"/>
        <v>0</v>
      </c>
      <c r="BJ1706" s="18">
        <f t="shared" si="4685"/>
        <v>0</v>
      </c>
      <c r="BK1706" s="18">
        <f t="shared" si="4686"/>
        <v>0</v>
      </c>
      <c r="BL1706" s="18">
        <f t="shared" si="4801"/>
        <v>0</v>
      </c>
      <c r="BM1706" s="18">
        <f t="shared" si="4801"/>
        <v>0</v>
      </c>
      <c r="BN1706" s="18">
        <f t="shared" si="4801"/>
        <v>0</v>
      </c>
      <c r="BO1706" s="18">
        <f t="shared" si="4771"/>
        <v>0</v>
      </c>
      <c r="BP1706" s="18">
        <f t="shared" si="4772"/>
        <v>0</v>
      </c>
      <c r="BQ1706" s="18">
        <f t="shared" si="4773"/>
        <v>0</v>
      </c>
      <c r="BR1706" s="18">
        <f t="shared" si="4801"/>
        <v>0</v>
      </c>
      <c r="BS1706" s="18">
        <f t="shared" si="4801"/>
        <v>0</v>
      </c>
      <c r="BT1706" s="18">
        <f t="shared" si="4801"/>
        <v>0</v>
      </c>
      <c r="BU1706" s="18">
        <f t="shared" si="4765"/>
        <v>0</v>
      </c>
      <c r="BV1706" s="18">
        <f t="shared" si="4766"/>
        <v>0</v>
      </c>
      <c r="BW1706" s="18">
        <f t="shared" si="4767"/>
        <v>0</v>
      </c>
      <c r="BX1706" s="18">
        <f t="shared" si="4801"/>
        <v>0</v>
      </c>
      <c r="BY1706" s="18">
        <f t="shared" si="4801"/>
        <v>0</v>
      </c>
      <c r="BZ1706" s="18">
        <f t="shared" si="4801"/>
        <v>0</v>
      </c>
      <c r="CA1706" s="18">
        <f t="shared" si="4748"/>
        <v>0</v>
      </c>
      <c r="CB1706" s="18">
        <f t="shared" si="4749"/>
        <v>0</v>
      </c>
      <c r="CC1706" s="18">
        <f t="shared" si="4750"/>
        <v>0</v>
      </c>
      <c r="CD1706" s="18">
        <f t="shared" si="4801"/>
        <v>0</v>
      </c>
      <c r="CE1706" s="27" t="s">
        <v>1661</v>
      </c>
      <c r="CF1706" s="33"/>
    </row>
    <row r="1707" spans="1:84" hidden="1" x14ac:dyDescent="0.3">
      <c r="A1707" s="19" t="s">
        <v>1185</v>
      </c>
      <c r="B1707" s="39">
        <v>410</v>
      </c>
      <c r="C1707" s="41" t="s">
        <v>198</v>
      </c>
      <c r="D1707" s="41" t="s">
        <v>19</v>
      </c>
      <c r="E1707" s="14" t="s">
        <v>527</v>
      </c>
      <c r="F1707" s="18"/>
      <c r="G1707" s="18"/>
      <c r="H1707" s="18"/>
      <c r="I1707" s="18"/>
      <c r="J1707" s="18"/>
      <c r="K1707" s="18"/>
      <c r="L1707" s="18">
        <f t="shared" si="4679"/>
        <v>0</v>
      </c>
      <c r="M1707" s="18">
        <f t="shared" si="4680"/>
        <v>0</v>
      </c>
      <c r="N1707" s="18">
        <f t="shared" si="4681"/>
        <v>0</v>
      </c>
      <c r="O1707" s="18"/>
      <c r="P1707" s="18"/>
      <c r="Q1707" s="18"/>
      <c r="R1707" s="18"/>
      <c r="S1707" s="18"/>
      <c r="T1707" s="18">
        <f t="shared" si="4777"/>
        <v>0</v>
      </c>
      <c r="U1707" s="18">
        <f t="shared" si="4778"/>
        <v>0</v>
      </c>
      <c r="V1707" s="18">
        <f t="shared" si="4779"/>
        <v>0</v>
      </c>
      <c r="W1707" s="18"/>
      <c r="X1707" s="18"/>
      <c r="Y1707" s="18"/>
      <c r="Z1707" s="18"/>
      <c r="AA1707" s="18"/>
      <c r="AB1707" s="18"/>
      <c r="AC1707" s="18">
        <f t="shared" si="4793"/>
        <v>0</v>
      </c>
      <c r="AD1707" s="18">
        <f t="shared" si="4794"/>
        <v>0</v>
      </c>
      <c r="AE1707" s="18">
        <f t="shared" si="4795"/>
        <v>0</v>
      </c>
      <c r="AF1707" s="18"/>
      <c r="AG1707" s="18"/>
      <c r="AH1707" s="18"/>
      <c r="AI1707" s="18">
        <f t="shared" si="4744"/>
        <v>0</v>
      </c>
      <c r="AJ1707" s="18">
        <f t="shared" si="4745"/>
        <v>0</v>
      </c>
      <c r="AK1707" s="18">
        <f t="shared" si="4746"/>
        <v>0</v>
      </c>
      <c r="AL1707" s="18"/>
      <c r="AM1707" s="18">
        <f t="shared" si="4747"/>
        <v>0</v>
      </c>
      <c r="AN1707" s="18"/>
      <c r="AO1707" s="18"/>
      <c r="AP1707" s="18"/>
      <c r="AQ1707" s="18">
        <f t="shared" si="4733"/>
        <v>0</v>
      </c>
      <c r="AR1707" s="18">
        <f t="shared" si="4734"/>
        <v>0</v>
      </c>
      <c r="AS1707" s="18">
        <f t="shared" si="4735"/>
        <v>0</v>
      </c>
      <c r="AT1707" s="18"/>
      <c r="AU1707" s="18"/>
      <c r="AV1707" s="18"/>
      <c r="AW1707" s="18">
        <f t="shared" si="4736"/>
        <v>0</v>
      </c>
      <c r="AX1707" s="18">
        <f t="shared" si="4737"/>
        <v>0</v>
      </c>
      <c r="AY1707" s="18">
        <f t="shared" si="4738"/>
        <v>0</v>
      </c>
      <c r="AZ1707" s="18"/>
      <c r="BA1707" s="18"/>
      <c r="BB1707" s="18"/>
      <c r="BC1707" s="18">
        <f t="shared" si="4690"/>
        <v>0</v>
      </c>
      <c r="BD1707" s="18">
        <f t="shared" si="4691"/>
        <v>0</v>
      </c>
      <c r="BE1707" s="18">
        <f t="shared" si="4692"/>
        <v>0</v>
      </c>
      <c r="BF1707" s="18"/>
      <c r="BG1707" s="18"/>
      <c r="BH1707" s="18"/>
      <c r="BI1707" s="18">
        <f t="shared" si="4684"/>
        <v>0</v>
      </c>
      <c r="BJ1707" s="18">
        <f t="shared" si="4685"/>
        <v>0</v>
      </c>
      <c r="BK1707" s="18">
        <f t="shared" si="4686"/>
        <v>0</v>
      </c>
      <c r="BL1707" s="18"/>
      <c r="BM1707" s="18"/>
      <c r="BN1707" s="18"/>
      <c r="BO1707" s="18">
        <f t="shared" si="4771"/>
        <v>0</v>
      </c>
      <c r="BP1707" s="18">
        <f t="shared" si="4772"/>
        <v>0</v>
      </c>
      <c r="BQ1707" s="18">
        <f t="shared" si="4773"/>
        <v>0</v>
      </c>
      <c r="BR1707" s="18"/>
      <c r="BS1707" s="18"/>
      <c r="BT1707" s="18"/>
      <c r="BU1707" s="18">
        <f t="shared" si="4765"/>
        <v>0</v>
      </c>
      <c r="BV1707" s="18">
        <f t="shared" si="4766"/>
        <v>0</v>
      </c>
      <c r="BW1707" s="18">
        <f t="shared" si="4767"/>
        <v>0</v>
      </c>
      <c r="BX1707" s="18"/>
      <c r="BY1707" s="18"/>
      <c r="BZ1707" s="18"/>
      <c r="CA1707" s="18">
        <f t="shared" si="4748"/>
        <v>0</v>
      </c>
      <c r="CB1707" s="18">
        <f t="shared" si="4749"/>
        <v>0</v>
      </c>
      <c r="CC1707" s="18">
        <f t="shared" si="4750"/>
        <v>0</v>
      </c>
      <c r="CD1707" s="18"/>
      <c r="CE1707" s="27" t="s">
        <v>1661</v>
      </c>
      <c r="CF1707" s="33"/>
    </row>
    <row r="1708" spans="1:84" ht="31.2" x14ac:dyDescent="0.3">
      <c r="A1708" s="19" t="s">
        <v>1271</v>
      </c>
      <c r="B1708" s="39"/>
      <c r="C1708" s="41"/>
      <c r="D1708" s="41"/>
      <c r="E1708" s="14" t="s">
        <v>1281</v>
      </c>
      <c r="F1708" s="18">
        <f t="shared" ref="F1708:K1710" si="4802">F1709</f>
        <v>12170.5</v>
      </c>
      <c r="G1708" s="18">
        <f t="shared" si="4802"/>
        <v>37733.300000000003</v>
      </c>
      <c r="H1708" s="18">
        <f t="shared" si="4802"/>
        <v>0</v>
      </c>
      <c r="I1708" s="18">
        <f t="shared" si="4802"/>
        <v>0</v>
      </c>
      <c r="J1708" s="18">
        <f t="shared" si="4802"/>
        <v>0</v>
      </c>
      <c r="K1708" s="18">
        <f t="shared" si="4802"/>
        <v>0</v>
      </c>
      <c r="L1708" s="18">
        <f t="shared" si="4679"/>
        <v>12170.5</v>
      </c>
      <c r="M1708" s="18">
        <f t="shared" si="4680"/>
        <v>37733.300000000003</v>
      </c>
      <c r="N1708" s="18">
        <f t="shared" si="4681"/>
        <v>0</v>
      </c>
      <c r="O1708" s="18">
        <f t="shared" ref="O1708:S1710" si="4803">O1709</f>
        <v>0</v>
      </c>
      <c r="P1708" s="18">
        <f t="shared" si="4803"/>
        <v>0</v>
      </c>
      <c r="Q1708" s="18">
        <f t="shared" si="4803"/>
        <v>0</v>
      </c>
      <c r="R1708" s="18">
        <f t="shared" si="4803"/>
        <v>0</v>
      </c>
      <c r="S1708" s="18">
        <f t="shared" si="4803"/>
        <v>0</v>
      </c>
      <c r="T1708" s="18">
        <f t="shared" si="4777"/>
        <v>12170.5</v>
      </c>
      <c r="U1708" s="18">
        <f t="shared" si="4778"/>
        <v>37733.300000000003</v>
      </c>
      <c r="V1708" s="18">
        <f t="shared" si="4779"/>
        <v>0</v>
      </c>
      <c r="W1708" s="18">
        <f t="shared" ref="W1708:CD1710" si="4804">W1709</f>
        <v>26867.7</v>
      </c>
      <c r="X1708" s="18">
        <f t="shared" si="4804"/>
        <v>-22429.963</v>
      </c>
      <c r="Y1708" s="18">
        <f t="shared" si="4804"/>
        <v>0</v>
      </c>
      <c r="Z1708" s="18">
        <f t="shared" si="4804"/>
        <v>0</v>
      </c>
      <c r="AA1708" s="18">
        <f t="shared" si="4804"/>
        <v>0</v>
      </c>
      <c r="AB1708" s="18">
        <f t="shared" si="4804"/>
        <v>0</v>
      </c>
      <c r="AC1708" s="18">
        <f t="shared" si="4793"/>
        <v>39038.199999999997</v>
      </c>
      <c r="AD1708" s="18">
        <f t="shared" si="4794"/>
        <v>15303.337000000003</v>
      </c>
      <c r="AE1708" s="18">
        <f t="shared" si="4795"/>
        <v>0</v>
      </c>
      <c r="AF1708" s="18">
        <f t="shared" si="4804"/>
        <v>0</v>
      </c>
      <c r="AG1708" s="18">
        <f t="shared" si="4804"/>
        <v>0</v>
      </c>
      <c r="AH1708" s="18">
        <f t="shared" si="4804"/>
        <v>0</v>
      </c>
      <c r="AI1708" s="18">
        <f t="shared" si="4744"/>
        <v>39038.199999999997</v>
      </c>
      <c r="AJ1708" s="18">
        <f t="shared" si="4745"/>
        <v>15303.337000000003</v>
      </c>
      <c r="AK1708" s="18">
        <f t="shared" si="4746"/>
        <v>0</v>
      </c>
      <c r="AL1708" s="18">
        <f t="shared" si="4804"/>
        <v>0</v>
      </c>
      <c r="AM1708" s="18">
        <f t="shared" si="4747"/>
        <v>39038.199999999997</v>
      </c>
      <c r="AN1708" s="18">
        <f t="shared" si="4804"/>
        <v>0</v>
      </c>
      <c r="AO1708" s="18">
        <f t="shared" si="4804"/>
        <v>0</v>
      </c>
      <c r="AP1708" s="18">
        <f t="shared" si="4804"/>
        <v>0</v>
      </c>
      <c r="AQ1708" s="18">
        <f t="shared" si="4733"/>
        <v>39038.199999999997</v>
      </c>
      <c r="AR1708" s="18">
        <f t="shared" si="4734"/>
        <v>15303.337000000003</v>
      </c>
      <c r="AS1708" s="18">
        <f t="shared" si="4735"/>
        <v>0</v>
      </c>
      <c r="AT1708" s="18">
        <f t="shared" si="4804"/>
        <v>0</v>
      </c>
      <c r="AU1708" s="18">
        <f t="shared" si="4804"/>
        <v>0</v>
      </c>
      <c r="AV1708" s="18">
        <f t="shared" si="4804"/>
        <v>0</v>
      </c>
      <c r="AW1708" s="18">
        <f t="shared" si="4736"/>
        <v>39038.199999999997</v>
      </c>
      <c r="AX1708" s="18">
        <f t="shared" si="4737"/>
        <v>15303.337000000003</v>
      </c>
      <c r="AY1708" s="18">
        <f t="shared" si="4738"/>
        <v>0</v>
      </c>
      <c r="AZ1708" s="18">
        <f t="shared" si="4804"/>
        <v>-26202.266</v>
      </c>
      <c r="BA1708" s="18">
        <f t="shared" si="4804"/>
        <v>26202.266</v>
      </c>
      <c r="BB1708" s="18">
        <f t="shared" si="4804"/>
        <v>0</v>
      </c>
      <c r="BC1708" s="18">
        <f t="shared" si="4690"/>
        <v>12835.933999999997</v>
      </c>
      <c r="BD1708" s="18">
        <f t="shared" si="4691"/>
        <v>41505.603000000003</v>
      </c>
      <c r="BE1708" s="18">
        <f t="shared" si="4692"/>
        <v>0</v>
      </c>
      <c r="BF1708" s="18">
        <f t="shared" si="4804"/>
        <v>0</v>
      </c>
      <c r="BG1708" s="18">
        <f t="shared" si="4804"/>
        <v>0</v>
      </c>
      <c r="BH1708" s="18">
        <f t="shared" si="4804"/>
        <v>0</v>
      </c>
      <c r="BI1708" s="18">
        <f t="shared" si="4684"/>
        <v>12835.933999999997</v>
      </c>
      <c r="BJ1708" s="18">
        <f t="shared" si="4685"/>
        <v>41505.603000000003</v>
      </c>
      <c r="BK1708" s="18">
        <f t="shared" si="4686"/>
        <v>0</v>
      </c>
      <c r="BL1708" s="18">
        <f t="shared" si="4804"/>
        <v>-12835.933999999999</v>
      </c>
      <c r="BM1708" s="18">
        <f t="shared" si="4804"/>
        <v>12835.933999999999</v>
      </c>
      <c r="BN1708" s="18">
        <f t="shared" si="4804"/>
        <v>0</v>
      </c>
      <c r="BO1708" s="18">
        <f t="shared" si="4771"/>
        <v>0</v>
      </c>
      <c r="BP1708" s="18">
        <f t="shared" si="4772"/>
        <v>54341.537000000004</v>
      </c>
      <c r="BQ1708" s="18">
        <f t="shared" si="4773"/>
        <v>0</v>
      </c>
      <c r="BR1708" s="18">
        <f t="shared" si="4804"/>
        <v>0</v>
      </c>
      <c r="BS1708" s="18">
        <f t="shared" si="4804"/>
        <v>0</v>
      </c>
      <c r="BT1708" s="18">
        <f t="shared" si="4804"/>
        <v>0</v>
      </c>
      <c r="BU1708" s="18">
        <f t="shared" si="4765"/>
        <v>0</v>
      </c>
      <c r="BV1708" s="18">
        <f t="shared" si="4766"/>
        <v>54341.537000000004</v>
      </c>
      <c r="BW1708" s="18">
        <f t="shared" si="4767"/>
        <v>0</v>
      </c>
      <c r="BX1708" s="18">
        <f t="shared" si="4804"/>
        <v>0</v>
      </c>
      <c r="BY1708" s="18">
        <f t="shared" si="4804"/>
        <v>0</v>
      </c>
      <c r="BZ1708" s="18">
        <f t="shared" si="4804"/>
        <v>0</v>
      </c>
      <c r="CA1708" s="18">
        <f t="shared" si="4748"/>
        <v>0</v>
      </c>
      <c r="CB1708" s="18">
        <f t="shared" si="4749"/>
        <v>54341.537000000004</v>
      </c>
      <c r="CC1708" s="18">
        <f t="shared" si="4750"/>
        <v>0</v>
      </c>
      <c r="CD1708" s="18">
        <f t="shared" si="4804"/>
        <v>0</v>
      </c>
      <c r="CE1708" s="27"/>
      <c r="CF1708" s="33"/>
    </row>
    <row r="1709" spans="1:84" ht="46.8" x14ac:dyDescent="0.3">
      <c r="A1709" s="19" t="s">
        <v>1271</v>
      </c>
      <c r="B1709" s="39">
        <v>400</v>
      </c>
      <c r="C1709" s="41"/>
      <c r="D1709" s="41"/>
      <c r="E1709" s="14" t="s">
        <v>553</v>
      </c>
      <c r="F1709" s="18">
        <f t="shared" si="4802"/>
        <v>12170.5</v>
      </c>
      <c r="G1709" s="18">
        <f t="shared" si="4802"/>
        <v>37733.300000000003</v>
      </c>
      <c r="H1709" s="18">
        <f t="shared" si="4802"/>
        <v>0</v>
      </c>
      <c r="I1709" s="18">
        <f t="shared" si="4802"/>
        <v>0</v>
      </c>
      <c r="J1709" s="18">
        <f t="shared" si="4802"/>
        <v>0</v>
      </c>
      <c r="K1709" s="18">
        <f t="shared" si="4802"/>
        <v>0</v>
      </c>
      <c r="L1709" s="18">
        <f t="shared" si="4679"/>
        <v>12170.5</v>
      </c>
      <c r="M1709" s="18">
        <f t="shared" si="4680"/>
        <v>37733.300000000003</v>
      </c>
      <c r="N1709" s="18">
        <f t="shared" si="4681"/>
        <v>0</v>
      </c>
      <c r="O1709" s="18">
        <f t="shared" si="4803"/>
        <v>0</v>
      </c>
      <c r="P1709" s="18">
        <f t="shared" si="4803"/>
        <v>0</v>
      </c>
      <c r="Q1709" s="18">
        <f t="shared" si="4803"/>
        <v>0</v>
      </c>
      <c r="R1709" s="18">
        <f t="shared" si="4803"/>
        <v>0</v>
      </c>
      <c r="S1709" s="18">
        <f t="shared" si="4803"/>
        <v>0</v>
      </c>
      <c r="T1709" s="18">
        <f t="shared" si="4777"/>
        <v>12170.5</v>
      </c>
      <c r="U1709" s="18">
        <f t="shared" si="4778"/>
        <v>37733.300000000003</v>
      </c>
      <c r="V1709" s="18">
        <f t="shared" si="4779"/>
        <v>0</v>
      </c>
      <c r="W1709" s="18">
        <f t="shared" si="4804"/>
        <v>26867.7</v>
      </c>
      <c r="X1709" s="18">
        <f t="shared" si="4804"/>
        <v>-22429.963</v>
      </c>
      <c r="Y1709" s="18">
        <f t="shared" si="4804"/>
        <v>0</v>
      </c>
      <c r="Z1709" s="18">
        <f t="shared" si="4804"/>
        <v>0</v>
      </c>
      <c r="AA1709" s="18">
        <f t="shared" si="4804"/>
        <v>0</v>
      </c>
      <c r="AB1709" s="18">
        <f t="shared" si="4804"/>
        <v>0</v>
      </c>
      <c r="AC1709" s="18">
        <f t="shared" si="4793"/>
        <v>39038.199999999997</v>
      </c>
      <c r="AD1709" s="18">
        <f t="shared" si="4794"/>
        <v>15303.337000000003</v>
      </c>
      <c r="AE1709" s="18">
        <f t="shared" si="4795"/>
        <v>0</v>
      </c>
      <c r="AF1709" s="18">
        <f t="shared" si="4804"/>
        <v>0</v>
      </c>
      <c r="AG1709" s="18">
        <f t="shared" si="4804"/>
        <v>0</v>
      </c>
      <c r="AH1709" s="18">
        <f t="shared" si="4804"/>
        <v>0</v>
      </c>
      <c r="AI1709" s="18">
        <f t="shared" si="4744"/>
        <v>39038.199999999997</v>
      </c>
      <c r="AJ1709" s="18">
        <f t="shared" si="4745"/>
        <v>15303.337000000003</v>
      </c>
      <c r="AK1709" s="18">
        <f t="shared" si="4746"/>
        <v>0</v>
      </c>
      <c r="AL1709" s="18">
        <f t="shared" si="4804"/>
        <v>0</v>
      </c>
      <c r="AM1709" s="18">
        <f t="shared" si="4747"/>
        <v>39038.199999999997</v>
      </c>
      <c r="AN1709" s="18">
        <f t="shared" si="4804"/>
        <v>0</v>
      </c>
      <c r="AO1709" s="18">
        <f t="shared" si="4804"/>
        <v>0</v>
      </c>
      <c r="AP1709" s="18">
        <f t="shared" si="4804"/>
        <v>0</v>
      </c>
      <c r="AQ1709" s="18">
        <f t="shared" si="4733"/>
        <v>39038.199999999997</v>
      </c>
      <c r="AR1709" s="18">
        <f t="shared" si="4734"/>
        <v>15303.337000000003</v>
      </c>
      <c r="AS1709" s="18">
        <f t="shared" si="4735"/>
        <v>0</v>
      </c>
      <c r="AT1709" s="18">
        <f t="shared" si="4804"/>
        <v>0</v>
      </c>
      <c r="AU1709" s="18">
        <f t="shared" si="4804"/>
        <v>0</v>
      </c>
      <c r="AV1709" s="18">
        <f t="shared" si="4804"/>
        <v>0</v>
      </c>
      <c r="AW1709" s="18">
        <f t="shared" si="4736"/>
        <v>39038.199999999997</v>
      </c>
      <c r="AX1709" s="18">
        <f t="shared" si="4737"/>
        <v>15303.337000000003</v>
      </c>
      <c r="AY1709" s="18">
        <f t="shared" si="4738"/>
        <v>0</v>
      </c>
      <c r="AZ1709" s="18">
        <f t="shared" si="4804"/>
        <v>-26202.266</v>
      </c>
      <c r="BA1709" s="18">
        <f t="shared" si="4804"/>
        <v>26202.266</v>
      </c>
      <c r="BB1709" s="18">
        <f t="shared" si="4804"/>
        <v>0</v>
      </c>
      <c r="BC1709" s="18">
        <f t="shared" si="4690"/>
        <v>12835.933999999997</v>
      </c>
      <c r="BD1709" s="18">
        <f t="shared" si="4691"/>
        <v>41505.603000000003</v>
      </c>
      <c r="BE1709" s="18">
        <f t="shared" si="4692"/>
        <v>0</v>
      </c>
      <c r="BF1709" s="18">
        <f t="shared" si="4804"/>
        <v>0</v>
      </c>
      <c r="BG1709" s="18">
        <f t="shared" si="4804"/>
        <v>0</v>
      </c>
      <c r="BH1709" s="18">
        <f t="shared" si="4804"/>
        <v>0</v>
      </c>
      <c r="BI1709" s="18">
        <f t="shared" si="4684"/>
        <v>12835.933999999997</v>
      </c>
      <c r="BJ1709" s="18">
        <f t="shared" si="4685"/>
        <v>41505.603000000003</v>
      </c>
      <c r="BK1709" s="18">
        <f t="shared" si="4686"/>
        <v>0</v>
      </c>
      <c r="BL1709" s="18">
        <f t="shared" si="4804"/>
        <v>-12835.933999999999</v>
      </c>
      <c r="BM1709" s="18">
        <f t="shared" si="4804"/>
        <v>12835.933999999999</v>
      </c>
      <c r="BN1709" s="18">
        <f t="shared" si="4804"/>
        <v>0</v>
      </c>
      <c r="BO1709" s="18">
        <f t="shared" si="4771"/>
        <v>0</v>
      </c>
      <c r="BP1709" s="18">
        <f t="shared" si="4772"/>
        <v>54341.537000000004</v>
      </c>
      <c r="BQ1709" s="18">
        <f t="shared" si="4773"/>
        <v>0</v>
      </c>
      <c r="BR1709" s="18">
        <f t="shared" si="4804"/>
        <v>0</v>
      </c>
      <c r="BS1709" s="18">
        <f t="shared" si="4804"/>
        <v>0</v>
      </c>
      <c r="BT1709" s="18">
        <f t="shared" si="4804"/>
        <v>0</v>
      </c>
      <c r="BU1709" s="18">
        <f t="shared" si="4765"/>
        <v>0</v>
      </c>
      <c r="BV1709" s="18">
        <f t="shared" si="4766"/>
        <v>54341.537000000004</v>
      </c>
      <c r="BW1709" s="18">
        <f t="shared" si="4767"/>
        <v>0</v>
      </c>
      <c r="BX1709" s="18">
        <f t="shared" si="4804"/>
        <v>0</v>
      </c>
      <c r="BY1709" s="18">
        <f t="shared" si="4804"/>
        <v>0</v>
      </c>
      <c r="BZ1709" s="18">
        <f t="shared" si="4804"/>
        <v>0</v>
      </c>
      <c r="CA1709" s="18">
        <f t="shared" si="4748"/>
        <v>0</v>
      </c>
      <c r="CB1709" s="18">
        <f t="shared" si="4749"/>
        <v>54341.537000000004</v>
      </c>
      <c r="CC1709" s="18">
        <f t="shared" si="4750"/>
        <v>0</v>
      </c>
      <c r="CD1709" s="18">
        <f t="shared" si="4804"/>
        <v>0</v>
      </c>
      <c r="CE1709" s="27"/>
      <c r="CF1709" s="33"/>
    </row>
    <row r="1710" spans="1:84" x14ac:dyDescent="0.3">
      <c r="A1710" s="19" t="s">
        <v>1271</v>
      </c>
      <c r="B1710" s="39">
        <v>410</v>
      </c>
      <c r="C1710" s="41"/>
      <c r="D1710" s="41"/>
      <c r="E1710" s="14" t="s">
        <v>566</v>
      </c>
      <c r="F1710" s="18">
        <f t="shared" si="4802"/>
        <v>12170.5</v>
      </c>
      <c r="G1710" s="18">
        <f t="shared" si="4802"/>
        <v>37733.300000000003</v>
      </c>
      <c r="H1710" s="18">
        <f t="shared" si="4802"/>
        <v>0</v>
      </c>
      <c r="I1710" s="18">
        <f t="shared" si="4802"/>
        <v>0</v>
      </c>
      <c r="J1710" s="18">
        <f t="shared" si="4802"/>
        <v>0</v>
      </c>
      <c r="K1710" s="18">
        <f t="shared" si="4802"/>
        <v>0</v>
      </c>
      <c r="L1710" s="18">
        <f t="shared" si="4679"/>
        <v>12170.5</v>
      </c>
      <c r="M1710" s="18">
        <f t="shared" si="4680"/>
        <v>37733.300000000003</v>
      </c>
      <c r="N1710" s="18">
        <f t="shared" si="4681"/>
        <v>0</v>
      </c>
      <c r="O1710" s="18">
        <f t="shared" si="4803"/>
        <v>0</v>
      </c>
      <c r="P1710" s="18">
        <f t="shared" si="4803"/>
        <v>0</v>
      </c>
      <c r="Q1710" s="18">
        <f t="shared" si="4803"/>
        <v>0</v>
      </c>
      <c r="R1710" s="18">
        <f t="shared" si="4803"/>
        <v>0</v>
      </c>
      <c r="S1710" s="18">
        <f t="shared" si="4803"/>
        <v>0</v>
      </c>
      <c r="T1710" s="18">
        <f t="shared" si="4777"/>
        <v>12170.5</v>
      </c>
      <c r="U1710" s="18">
        <f t="shared" si="4778"/>
        <v>37733.300000000003</v>
      </c>
      <c r="V1710" s="18">
        <f t="shared" si="4779"/>
        <v>0</v>
      </c>
      <c r="W1710" s="18">
        <f t="shared" si="4804"/>
        <v>26867.7</v>
      </c>
      <c r="X1710" s="18">
        <f t="shared" si="4804"/>
        <v>-22429.963</v>
      </c>
      <c r="Y1710" s="18">
        <f t="shared" si="4804"/>
        <v>0</v>
      </c>
      <c r="Z1710" s="18">
        <f t="shared" si="4804"/>
        <v>0</v>
      </c>
      <c r="AA1710" s="18">
        <f t="shared" si="4804"/>
        <v>0</v>
      </c>
      <c r="AB1710" s="18">
        <f t="shared" si="4804"/>
        <v>0</v>
      </c>
      <c r="AC1710" s="18">
        <f t="shared" si="4793"/>
        <v>39038.199999999997</v>
      </c>
      <c r="AD1710" s="18">
        <f t="shared" si="4794"/>
        <v>15303.337000000003</v>
      </c>
      <c r="AE1710" s="18">
        <f t="shared" si="4795"/>
        <v>0</v>
      </c>
      <c r="AF1710" s="18">
        <f t="shared" si="4804"/>
        <v>0</v>
      </c>
      <c r="AG1710" s="18">
        <f t="shared" si="4804"/>
        <v>0</v>
      </c>
      <c r="AH1710" s="18">
        <f t="shared" si="4804"/>
        <v>0</v>
      </c>
      <c r="AI1710" s="18">
        <f t="shared" si="4744"/>
        <v>39038.199999999997</v>
      </c>
      <c r="AJ1710" s="18">
        <f t="shared" si="4745"/>
        <v>15303.337000000003</v>
      </c>
      <c r="AK1710" s="18">
        <f t="shared" si="4746"/>
        <v>0</v>
      </c>
      <c r="AL1710" s="18">
        <f t="shared" si="4804"/>
        <v>0</v>
      </c>
      <c r="AM1710" s="18">
        <f t="shared" si="4747"/>
        <v>39038.199999999997</v>
      </c>
      <c r="AN1710" s="18">
        <f t="shared" si="4804"/>
        <v>0</v>
      </c>
      <c r="AO1710" s="18">
        <f t="shared" si="4804"/>
        <v>0</v>
      </c>
      <c r="AP1710" s="18">
        <f t="shared" si="4804"/>
        <v>0</v>
      </c>
      <c r="AQ1710" s="18">
        <f t="shared" si="4733"/>
        <v>39038.199999999997</v>
      </c>
      <c r="AR1710" s="18">
        <f t="shared" si="4734"/>
        <v>15303.337000000003</v>
      </c>
      <c r="AS1710" s="18">
        <f t="shared" si="4735"/>
        <v>0</v>
      </c>
      <c r="AT1710" s="18">
        <f t="shared" si="4804"/>
        <v>0</v>
      </c>
      <c r="AU1710" s="18">
        <f t="shared" si="4804"/>
        <v>0</v>
      </c>
      <c r="AV1710" s="18">
        <f t="shared" si="4804"/>
        <v>0</v>
      </c>
      <c r="AW1710" s="18">
        <f t="shared" si="4736"/>
        <v>39038.199999999997</v>
      </c>
      <c r="AX1710" s="18">
        <f t="shared" si="4737"/>
        <v>15303.337000000003</v>
      </c>
      <c r="AY1710" s="18">
        <f t="shared" si="4738"/>
        <v>0</v>
      </c>
      <c r="AZ1710" s="18">
        <f t="shared" si="4804"/>
        <v>-26202.266</v>
      </c>
      <c r="BA1710" s="18">
        <f t="shared" si="4804"/>
        <v>26202.266</v>
      </c>
      <c r="BB1710" s="18">
        <f t="shared" si="4804"/>
        <v>0</v>
      </c>
      <c r="BC1710" s="18">
        <f t="shared" si="4690"/>
        <v>12835.933999999997</v>
      </c>
      <c r="BD1710" s="18">
        <f t="shared" si="4691"/>
        <v>41505.603000000003</v>
      </c>
      <c r="BE1710" s="18">
        <f t="shared" si="4692"/>
        <v>0</v>
      </c>
      <c r="BF1710" s="18">
        <f t="shared" si="4804"/>
        <v>0</v>
      </c>
      <c r="BG1710" s="18">
        <f t="shared" si="4804"/>
        <v>0</v>
      </c>
      <c r="BH1710" s="18">
        <f t="shared" si="4804"/>
        <v>0</v>
      </c>
      <c r="BI1710" s="18">
        <f t="shared" si="4684"/>
        <v>12835.933999999997</v>
      </c>
      <c r="BJ1710" s="18">
        <f t="shared" si="4685"/>
        <v>41505.603000000003</v>
      </c>
      <c r="BK1710" s="18">
        <f t="shared" si="4686"/>
        <v>0</v>
      </c>
      <c r="BL1710" s="18">
        <f t="shared" si="4804"/>
        <v>-12835.933999999999</v>
      </c>
      <c r="BM1710" s="18">
        <f t="shared" si="4804"/>
        <v>12835.933999999999</v>
      </c>
      <c r="BN1710" s="18">
        <f t="shared" si="4804"/>
        <v>0</v>
      </c>
      <c r="BO1710" s="18">
        <f t="shared" si="4771"/>
        <v>0</v>
      </c>
      <c r="BP1710" s="18">
        <f t="shared" si="4772"/>
        <v>54341.537000000004</v>
      </c>
      <c r="BQ1710" s="18">
        <f t="shared" si="4773"/>
        <v>0</v>
      </c>
      <c r="BR1710" s="18">
        <f t="shared" si="4804"/>
        <v>0</v>
      </c>
      <c r="BS1710" s="18">
        <f t="shared" si="4804"/>
        <v>0</v>
      </c>
      <c r="BT1710" s="18">
        <f t="shared" si="4804"/>
        <v>0</v>
      </c>
      <c r="BU1710" s="18">
        <f t="shared" si="4765"/>
        <v>0</v>
      </c>
      <c r="BV1710" s="18">
        <f t="shared" si="4766"/>
        <v>54341.537000000004</v>
      </c>
      <c r="BW1710" s="18">
        <f t="shared" si="4767"/>
        <v>0</v>
      </c>
      <c r="BX1710" s="18">
        <f t="shared" si="4804"/>
        <v>0</v>
      </c>
      <c r="BY1710" s="18">
        <f t="shared" si="4804"/>
        <v>0</v>
      </c>
      <c r="BZ1710" s="18">
        <f t="shared" si="4804"/>
        <v>0</v>
      </c>
      <c r="CA1710" s="18">
        <f t="shared" si="4748"/>
        <v>0</v>
      </c>
      <c r="CB1710" s="18">
        <f t="shared" si="4749"/>
        <v>54341.537000000004</v>
      </c>
      <c r="CC1710" s="18">
        <f t="shared" si="4750"/>
        <v>0</v>
      </c>
      <c r="CD1710" s="18">
        <f t="shared" si="4804"/>
        <v>0</v>
      </c>
      <c r="CE1710" s="27"/>
      <c r="CF1710" s="33"/>
    </row>
    <row r="1711" spans="1:84" x14ac:dyDescent="0.3">
      <c r="A1711" s="19" t="s">
        <v>1271</v>
      </c>
      <c r="B1711" s="39">
        <v>410</v>
      </c>
      <c r="C1711" s="41" t="s">
        <v>198</v>
      </c>
      <c r="D1711" s="41" t="s">
        <v>19</v>
      </c>
      <c r="E1711" s="14" t="s">
        <v>527</v>
      </c>
      <c r="F1711" s="23">
        <v>12170.5</v>
      </c>
      <c r="G1711" s="23">
        <v>37733.300000000003</v>
      </c>
      <c r="H1711" s="18"/>
      <c r="I1711" s="18"/>
      <c r="J1711" s="18"/>
      <c r="K1711" s="18"/>
      <c r="L1711" s="18">
        <f t="shared" si="4679"/>
        <v>12170.5</v>
      </c>
      <c r="M1711" s="18">
        <f t="shared" si="4680"/>
        <v>37733.300000000003</v>
      </c>
      <c r="N1711" s="18">
        <f t="shared" si="4681"/>
        <v>0</v>
      </c>
      <c r="O1711" s="18"/>
      <c r="P1711" s="18"/>
      <c r="Q1711" s="18"/>
      <c r="R1711" s="18"/>
      <c r="S1711" s="18"/>
      <c r="T1711" s="18">
        <f t="shared" si="4777"/>
        <v>12170.5</v>
      </c>
      <c r="U1711" s="18">
        <f t="shared" si="4778"/>
        <v>37733.300000000003</v>
      </c>
      <c r="V1711" s="18">
        <f t="shared" si="4779"/>
        <v>0</v>
      </c>
      <c r="W1711" s="18">
        <f>26867.7</f>
        <v>26867.7</v>
      </c>
      <c r="X1711" s="18">
        <f>-22429.963</f>
        <v>-22429.963</v>
      </c>
      <c r="Y1711" s="18"/>
      <c r="Z1711" s="18"/>
      <c r="AA1711" s="18"/>
      <c r="AB1711" s="18"/>
      <c r="AC1711" s="18">
        <f t="shared" si="4793"/>
        <v>39038.199999999997</v>
      </c>
      <c r="AD1711" s="18">
        <f t="shared" si="4794"/>
        <v>15303.337000000003</v>
      </c>
      <c r="AE1711" s="18">
        <f t="shared" si="4795"/>
        <v>0</v>
      </c>
      <c r="AF1711" s="18"/>
      <c r="AG1711" s="18"/>
      <c r="AH1711" s="18"/>
      <c r="AI1711" s="18">
        <f t="shared" si="4744"/>
        <v>39038.199999999997</v>
      </c>
      <c r="AJ1711" s="18">
        <f t="shared" si="4745"/>
        <v>15303.337000000003</v>
      </c>
      <c r="AK1711" s="18">
        <f t="shared" si="4746"/>
        <v>0</v>
      </c>
      <c r="AL1711" s="18"/>
      <c r="AM1711" s="18">
        <f t="shared" si="4747"/>
        <v>39038.199999999997</v>
      </c>
      <c r="AN1711" s="18"/>
      <c r="AO1711" s="18"/>
      <c r="AP1711" s="18"/>
      <c r="AQ1711" s="18">
        <f t="shared" si="4733"/>
        <v>39038.199999999997</v>
      </c>
      <c r="AR1711" s="18">
        <f t="shared" si="4734"/>
        <v>15303.337000000003</v>
      </c>
      <c r="AS1711" s="18">
        <f t="shared" si="4735"/>
        <v>0</v>
      </c>
      <c r="AT1711" s="18"/>
      <c r="AU1711" s="18"/>
      <c r="AV1711" s="18"/>
      <c r="AW1711" s="18">
        <f t="shared" si="4736"/>
        <v>39038.199999999997</v>
      </c>
      <c r="AX1711" s="18">
        <f t="shared" si="4737"/>
        <v>15303.337000000003</v>
      </c>
      <c r="AY1711" s="18">
        <f t="shared" si="4738"/>
        <v>0</v>
      </c>
      <c r="AZ1711" s="18">
        <v>-26202.266</v>
      </c>
      <c r="BA1711" s="18">
        <v>26202.266</v>
      </c>
      <c r="BB1711" s="18"/>
      <c r="BC1711" s="18">
        <f t="shared" si="4690"/>
        <v>12835.933999999997</v>
      </c>
      <c r="BD1711" s="18">
        <f t="shared" si="4691"/>
        <v>41505.603000000003</v>
      </c>
      <c r="BE1711" s="18">
        <f t="shared" si="4692"/>
        <v>0</v>
      </c>
      <c r="BF1711" s="18"/>
      <c r="BG1711" s="18"/>
      <c r="BH1711" s="18"/>
      <c r="BI1711" s="18">
        <f t="shared" si="4684"/>
        <v>12835.933999999997</v>
      </c>
      <c r="BJ1711" s="18">
        <f t="shared" si="4685"/>
        <v>41505.603000000003</v>
      </c>
      <c r="BK1711" s="18">
        <f t="shared" si="4686"/>
        <v>0</v>
      </c>
      <c r="BL1711" s="18">
        <v>-12835.933999999999</v>
      </c>
      <c r="BM1711" s="18">
        <v>12835.933999999999</v>
      </c>
      <c r="BN1711" s="18"/>
      <c r="BO1711" s="18">
        <f t="shared" si="4771"/>
        <v>0</v>
      </c>
      <c r="BP1711" s="18">
        <f t="shared" si="4772"/>
        <v>54341.537000000004</v>
      </c>
      <c r="BQ1711" s="18">
        <f t="shared" si="4773"/>
        <v>0</v>
      </c>
      <c r="BR1711" s="18"/>
      <c r="BS1711" s="18"/>
      <c r="BT1711" s="18"/>
      <c r="BU1711" s="18">
        <f t="shared" si="4765"/>
        <v>0</v>
      </c>
      <c r="BV1711" s="18">
        <f t="shared" si="4766"/>
        <v>54341.537000000004</v>
      </c>
      <c r="BW1711" s="18">
        <f t="shared" si="4767"/>
        <v>0</v>
      </c>
      <c r="BX1711" s="18"/>
      <c r="BY1711" s="18"/>
      <c r="BZ1711" s="18"/>
      <c r="CA1711" s="18">
        <f t="shared" si="4748"/>
        <v>0</v>
      </c>
      <c r="CB1711" s="18">
        <f t="shared" si="4749"/>
        <v>54341.537000000004</v>
      </c>
      <c r="CC1711" s="18">
        <f t="shared" si="4750"/>
        <v>0</v>
      </c>
      <c r="CD1711" s="18"/>
      <c r="CE1711" s="27"/>
      <c r="CF1711" s="33"/>
    </row>
    <row r="1712" spans="1:84" ht="31.2" hidden="1" x14ac:dyDescent="0.3">
      <c r="A1712" s="19" t="s">
        <v>1354</v>
      </c>
      <c r="B1712" s="19"/>
      <c r="C1712" s="19"/>
      <c r="D1712" s="19"/>
      <c r="E1712" s="14" t="s">
        <v>1355</v>
      </c>
      <c r="F1712" s="23">
        <f>F1713</f>
        <v>0</v>
      </c>
      <c r="G1712" s="23">
        <f t="shared" ref="G1712:CD1714" si="4805">G1713</f>
        <v>14256.800000000001</v>
      </c>
      <c r="H1712" s="23">
        <f t="shared" si="4805"/>
        <v>0</v>
      </c>
      <c r="I1712" s="23">
        <f t="shared" si="4805"/>
        <v>0</v>
      </c>
      <c r="J1712" s="23">
        <f t="shared" si="4805"/>
        <v>0</v>
      </c>
      <c r="K1712" s="23">
        <f t="shared" si="4805"/>
        <v>0</v>
      </c>
      <c r="L1712" s="23">
        <f t="shared" si="4679"/>
        <v>0</v>
      </c>
      <c r="M1712" s="23">
        <f t="shared" si="4680"/>
        <v>14256.800000000001</v>
      </c>
      <c r="N1712" s="23">
        <f t="shared" si="4681"/>
        <v>0</v>
      </c>
      <c r="O1712" s="23">
        <f t="shared" si="4805"/>
        <v>0</v>
      </c>
      <c r="P1712" s="23">
        <f t="shared" si="4805"/>
        <v>0</v>
      </c>
      <c r="Q1712" s="23">
        <f t="shared" si="4805"/>
        <v>0</v>
      </c>
      <c r="R1712" s="23">
        <f t="shared" si="4805"/>
        <v>0</v>
      </c>
      <c r="S1712" s="23">
        <f t="shared" si="4805"/>
        <v>0</v>
      </c>
      <c r="T1712" s="23">
        <f t="shared" si="4777"/>
        <v>0</v>
      </c>
      <c r="U1712" s="23">
        <f t="shared" si="4778"/>
        <v>14256.800000000001</v>
      </c>
      <c r="V1712" s="23">
        <f t="shared" si="4779"/>
        <v>0</v>
      </c>
      <c r="W1712" s="23">
        <f t="shared" si="4805"/>
        <v>0</v>
      </c>
      <c r="X1712" s="23">
        <f t="shared" si="4805"/>
        <v>-14256.8</v>
      </c>
      <c r="Y1712" s="23">
        <f t="shared" si="4805"/>
        <v>0</v>
      </c>
      <c r="Z1712" s="23">
        <f t="shared" si="4805"/>
        <v>0</v>
      </c>
      <c r="AA1712" s="23">
        <f t="shared" si="4805"/>
        <v>0</v>
      </c>
      <c r="AB1712" s="23">
        <f t="shared" si="4805"/>
        <v>0</v>
      </c>
      <c r="AC1712" s="23">
        <f t="shared" si="4793"/>
        <v>0</v>
      </c>
      <c r="AD1712" s="23">
        <f t="shared" si="4794"/>
        <v>1.8189894035458565E-12</v>
      </c>
      <c r="AE1712" s="23">
        <f t="shared" si="4795"/>
        <v>0</v>
      </c>
      <c r="AF1712" s="23">
        <f t="shared" si="4805"/>
        <v>0</v>
      </c>
      <c r="AG1712" s="23">
        <f t="shared" si="4805"/>
        <v>0</v>
      </c>
      <c r="AH1712" s="23">
        <f t="shared" si="4805"/>
        <v>0</v>
      </c>
      <c r="AI1712" s="23">
        <f t="shared" si="4744"/>
        <v>0</v>
      </c>
      <c r="AJ1712" s="23">
        <f t="shared" si="4745"/>
        <v>1.8189894035458565E-12</v>
      </c>
      <c r="AK1712" s="23">
        <f t="shared" si="4746"/>
        <v>0</v>
      </c>
      <c r="AL1712" s="23">
        <f t="shared" si="4805"/>
        <v>0</v>
      </c>
      <c r="AM1712" s="23">
        <f t="shared" si="4747"/>
        <v>0</v>
      </c>
      <c r="AN1712" s="23">
        <f t="shared" si="4805"/>
        <v>0</v>
      </c>
      <c r="AO1712" s="23">
        <f t="shared" si="4805"/>
        <v>0</v>
      </c>
      <c r="AP1712" s="23">
        <f t="shared" si="4805"/>
        <v>0</v>
      </c>
      <c r="AQ1712" s="23">
        <f t="shared" si="4733"/>
        <v>0</v>
      </c>
      <c r="AR1712" s="23">
        <f t="shared" si="4734"/>
        <v>1.8189894035458565E-12</v>
      </c>
      <c r="AS1712" s="23">
        <f t="shared" si="4735"/>
        <v>0</v>
      </c>
      <c r="AT1712" s="23">
        <f t="shared" si="4805"/>
        <v>0</v>
      </c>
      <c r="AU1712" s="23">
        <f t="shared" si="4805"/>
        <v>0</v>
      </c>
      <c r="AV1712" s="23">
        <f t="shared" si="4805"/>
        <v>0</v>
      </c>
      <c r="AW1712" s="23">
        <f t="shared" si="4736"/>
        <v>0</v>
      </c>
      <c r="AX1712" s="23">
        <f t="shared" si="4737"/>
        <v>1.8189894035458565E-12</v>
      </c>
      <c r="AY1712" s="23">
        <f t="shared" si="4738"/>
        <v>0</v>
      </c>
      <c r="AZ1712" s="23">
        <f t="shared" si="4805"/>
        <v>0</v>
      </c>
      <c r="BA1712" s="23">
        <f t="shared" si="4805"/>
        <v>0</v>
      </c>
      <c r="BB1712" s="23">
        <f t="shared" si="4805"/>
        <v>0</v>
      </c>
      <c r="BC1712" s="23">
        <f t="shared" si="4690"/>
        <v>0</v>
      </c>
      <c r="BD1712" s="23">
        <f t="shared" si="4691"/>
        <v>1.8189894035458565E-12</v>
      </c>
      <c r="BE1712" s="23">
        <f t="shared" si="4692"/>
        <v>0</v>
      </c>
      <c r="BF1712" s="23">
        <f t="shared" si="4805"/>
        <v>0</v>
      </c>
      <c r="BG1712" s="23">
        <f t="shared" si="4805"/>
        <v>0</v>
      </c>
      <c r="BH1712" s="23">
        <f t="shared" si="4805"/>
        <v>0</v>
      </c>
      <c r="BI1712" s="18">
        <f t="shared" si="4684"/>
        <v>0</v>
      </c>
      <c r="BJ1712" s="18">
        <f t="shared" si="4685"/>
        <v>1.8189894035458565E-12</v>
      </c>
      <c r="BK1712" s="18">
        <f t="shared" si="4686"/>
        <v>0</v>
      </c>
      <c r="BL1712" s="23">
        <f t="shared" si="4805"/>
        <v>0</v>
      </c>
      <c r="BM1712" s="23">
        <f t="shared" si="4805"/>
        <v>0</v>
      </c>
      <c r="BN1712" s="23">
        <f t="shared" si="4805"/>
        <v>0</v>
      </c>
      <c r="BO1712" s="23">
        <f t="shared" si="4771"/>
        <v>0</v>
      </c>
      <c r="BP1712" s="23">
        <f t="shared" si="4772"/>
        <v>1.8189894035458565E-12</v>
      </c>
      <c r="BQ1712" s="23">
        <f t="shared" si="4773"/>
        <v>0</v>
      </c>
      <c r="BR1712" s="23">
        <f t="shared" si="4805"/>
        <v>0</v>
      </c>
      <c r="BS1712" s="23">
        <f t="shared" si="4805"/>
        <v>0</v>
      </c>
      <c r="BT1712" s="23">
        <f t="shared" si="4805"/>
        <v>0</v>
      </c>
      <c r="BU1712" s="23">
        <f t="shared" si="4765"/>
        <v>0</v>
      </c>
      <c r="BV1712" s="23">
        <f t="shared" si="4766"/>
        <v>1.8189894035458565E-12</v>
      </c>
      <c r="BW1712" s="23">
        <f t="shared" si="4767"/>
        <v>0</v>
      </c>
      <c r="BX1712" s="23">
        <f t="shared" si="4805"/>
        <v>0</v>
      </c>
      <c r="BY1712" s="23">
        <f t="shared" si="4805"/>
        <v>0</v>
      </c>
      <c r="BZ1712" s="23">
        <f t="shared" si="4805"/>
        <v>0</v>
      </c>
      <c r="CA1712" s="23">
        <f t="shared" si="4748"/>
        <v>0</v>
      </c>
      <c r="CB1712" s="23">
        <f t="shared" si="4749"/>
        <v>1.8189894035458565E-12</v>
      </c>
      <c r="CC1712" s="23">
        <f t="shared" si="4750"/>
        <v>0</v>
      </c>
      <c r="CD1712" s="23">
        <f t="shared" si="4805"/>
        <v>0</v>
      </c>
      <c r="CE1712" s="27" t="s">
        <v>1661</v>
      </c>
      <c r="CF1712" s="33"/>
    </row>
    <row r="1713" spans="1:84" ht="46.8" hidden="1" x14ac:dyDescent="0.3">
      <c r="A1713" s="19" t="s">
        <v>1354</v>
      </c>
      <c r="B1713" s="39">
        <v>400</v>
      </c>
      <c r="C1713" s="41"/>
      <c r="D1713" s="41"/>
      <c r="E1713" s="14" t="s">
        <v>553</v>
      </c>
      <c r="F1713" s="23">
        <f>F1714</f>
        <v>0</v>
      </c>
      <c r="G1713" s="23">
        <f t="shared" si="4805"/>
        <v>14256.800000000001</v>
      </c>
      <c r="H1713" s="23">
        <f t="shared" si="4805"/>
        <v>0</v>
      </c>
      <c r="I1713" s="23">
        <f t="shared" si="4805"/>
        <v>0</v>
      </c>
      <c r="J1713" s="23">
        <f t="shared" si="4805"/>
        <v>0</v>
      </c>
      <c r="K1713" s="23">
        <f t="shared" si="4805"/>
        <v>0</v>
      </c>
      <c r="L1713" s="23">
        <f t="shared" ref="L1713:L1768" si="4806">F1713+I1713</f>
        <v>0</v>
      </c>
      <c r="M1713" s="23">
        <f t="shared" ref="M1713:M1768" si="4807">G1713+J1713</f>
        <v>14256.800000000001</v>
      </c>
      <c r="N1713" s="23">
        <f t="shared" ref="N1713:N1768" si="4808">H1713+K1713</f>
        <v>0</v>
      </c>
      <c r="O1713" s="23">
        <f t="shared" si="4805"/>
        <v>0</v>
      </c>
      <c r="P1713" s="23">
        <f t="shared" si="4805"/>
        <v>0</v>
      </c>
      <c r="Q1713" s="23">
        <f t="shared" si="4805"/>
        <v>0</v>
      </c>
      <c r="R1713" s="23">
        <f t="shared" si="4805"/>
        <v>0</v>
      </c>
      <c r="S1713" s="23">
        <f t="shared" si="4805"/>
        <v>0</v>
      </c>
      <c r="T1713" s="23">
        <f t="shared" si="4777"/>
        <v>0</v>
      </c>
      <c r="U1713" s="23">
        <f t="shared" si="4778"/>
        <v>14256.800000000001</v>
      </c>
      <c r="V1713" s="23">
        <f t="shared" si="4779"/>
        <v>0</v>
      </c>
      <c r="W1713" s="23">
        <f t="shared" si="4805"/>
        <v>0</v>
      </c>
      <c r="X1713" s="23">
        <f t="shared" si="4805"/>
        <v>-14256.8</v>
      </c>
      <c r="Y1713" s="23">
        <f t="shared" si="4805"/>
        <v>0</v>
      </c>
      <c r="Z1713" s="23">
        <f t="shared" si="4805"/>
        <v>0</v>
      </c>
      <c r="AA1713" s="23">
        <f t="shared" si="4805"/>
        <v>0</v>
      </c>
      <c r="AB1713" s="23">
        <f t="shared" si="4805"/>
        <v>0</v>
      </c>
      <c r="AC1713" s="23">
        <f t="shared" si="4793"/>
        <v>0</v>
      </c>
      <c r="AD1713" s="23">
        <f t="shared" si="4794"/>
        <v>1.8189894035458565E-12</v>
      </c>
      <c r="AE1713" s="23">
        <f t="shared" si="4795"/>
        <v>0</v>
      </c>
      <c r="AF1713" s="23">
        <f t="shared" si="4805"/>
        <v>0</v>
      </c>
      <c r="AG1713" s="23">
        <f t="shared" si="4805"/>
        <v>0</v>
      </c>
      <c r="AH1713" s="23">
        <f t="shared" si="4805"/>
        <v>0</v>
      </c>
      <c r="AI1713" s="23">
        <f t="shared" si="4744"/>
        <v>0</v>
      </c>
      <c r="AJ1713" s="23">
        <f t="shared" si="4745"/>
        <v>1.8189894035458565E-12</v>
      </c>
      <c r="AK1713" s="23">
        <f t="shared" si="4746"/>
        <v>0</v>
      </c>
      <c r="AL1713" s="23">
        <f t="shared" si="4805"/>
        <v>0</v>
      </c>
      <c r="AM1713" s="23">
        <f t="shared" si="4747"/>
        <v>0</v>
      </c>
      <c r="AN1713" s="23">
        <f t="shared" si="4805"/>
        <v>0</v>
      </c>
      <c r="AO1713" s="23">
        <f t="shared" si="4805"/>
        <v>0</v>
      </c>
      <c r="AP1713" s="23">
        <f t="shared" si="4805"/>
        <v>0</v>
      </c>
      <c r="AQ1713" s="23">
        <f t="shared" si="4733"/>
        <v>0</v>
      </c>
      <c r="AR1713" s="23">
        <f t="shared" si="4734"/>
        <v>1.8189894035458565E-12</v>
      </c>
      <c r="AS1713" s="23">
        <f t="shared" si="4735"/>
        <v>0</v>
      </c>
      <c r="AT1713" s="23">
        <f t="shared" si="4805"/>
        <v>0</v>
      </c>
      <c r="AU1713" s="23">
        <f t="shared" si="4805"/>
        <v>0</v>
      </c>
      <c r="AV1713" s="23">
        <f t="shared" si="4805"/>
        <v>0</v>
      </c>
      <c r="AW1713" s="23">
        <f t="shared" si="4736"/>
        <v>0</v>
      </c>
      <c r="AX1713" s="23">
        <f t="shared" si="4737"/>
        <v>1.8189894035458565E-12</v>
      </c>
      <c r="AY1713" s="23">
        <f t="shared" si="4738"/>
        <v>0</v>
      </c>
      <c r="AZ1713" s="23">
        <f t="shared" si="4805"/>
        <v>0</v>
      </c>
      <c r="BA1713" s="23">
        <f t="shared" si="4805"/>
        <v>0</v>
      </c>
      <c r="BB1713" s="23">
        <f t="shared" si="4805"/>
        <v>0</v>
      </c>
      <c r="BC1713" s="23">
        <f t="shared" si="4690"/>
        <v>0</v>
      </c>
      <c r="BD1713" s="23">
        <f t="shared" si="4691"/>
        <v>1.8189894035458565E-12</v>
      </c>
      <c r="BE1713" s="23">
        <f t="shared" si="4692"/>
        <v>0</v>
      </c>
      <c r="BF1713" s="23">
        <f t="shared" si="4805"/>
        <v>0</v>
      </c>
      <c r="BG1713" s="23">
        <f t="shared" si="4805"/>
        <v>0</v>
      </c>
      <c r="BH1713" s="23">
        <f t="shared" si="4805"/>
        <v>0</v>
      </c>
      <c r="BI1713" s="18">
        <f t="shared" si="4684"/>
        <v>0</v>
      </c>
      <c r="BJ1713" s="18">
        <f t="shared" si="4685"/>
        <v>1.8189894035458565E-12</v>
      </c>
      <c r="BK1713" s="18">
        <f t="shared" si="4686"/>
        <v>0</v>
      </c>
      <c r="BL1713" s="23">
        <f t="shared" si="4805"/>
        <v>0</v>
      </c>
      <c r="BM1713" s="23">
        <f t="shared" si="4805"/>
        <v>0</v>
      </c>
      <c r="BN1713" s="23">
        <f t="shared" si="4805"/>
        <v>0</v>
      </c>
      <c r="BO1713" s="23">
        <f t="shared" si="4771"/>
        <v>0</v>
      </c>
      <c r="BP1713" s="23">
        <f t="shared" si="4772"/>
        <v>1.8189894035458565E-12</v>
      </c>
      <c r="BQ1713" s="23">
        <f t="shared" si="4773"/>
        <v>0</v>
      </c>
      <c r="BR1713" s="23">
        <f t="shared" si="4805"/>
        <v>0</v>
      </c>
      <c r="BS1713" s="23">
        <f t="shared" si="4805"/>
        <v>0</v>
      </c>
      <c r="BT1713" s="23">
        <f t="shared" si="4805"/>
        <v>0</v>
      </c>
      <c r="BU1713" s="23">
        <f t="shared" si="4765"/>
        <v>0</v>
      </c>
      <c r="BV1713" s="23">
        <f t="shared" si="4766"/>
        <v>1.8189894035458565E-12</v>
      </c>
      <c r="BW1713" s="23">
        <f t="shared" si="4767"/>
        <v>0</v>
      </c>
      <c r="BX1713" s="23">
        <f t="shared" si="4805"/>
        <v>0</v>
      </c>
      <c r="BY1713" s="23">
        <f t="shared" si="4805"/>
        <v>0</v>
      </c>
      <c r="BZ1713" s="23">
        <f t="shared" si="4805"/>
        <v>0</v>
      </c>
      <c r="CA1713" s="23">
        <f t="shared" si="4748"/>
        <v>0</v>
      </c>
      <c r="CB1713" s="23">
        <f t="shared" si="4749"/>
        <v>1.8189894035458565E-12</v>
      </c>
      <c r="CC1713" s="23">
        <f t="shared" si="4750"/>
        <v>0</v>
      </c>
      <c r="CD1713" s="23">
        <f t="shared" si="4805"/>
        <v>0</v>
      </c>
      <c r="CE1713" s="27" t="s">
        <v>1661</v>
      </c>
      <c r="CF1713" s="33"/>
    </row>
    <row r="1714" spans="1:84" hidden="1" x14ac:dyDescent="0.3">
      <c r="A1714" s="19" t="s">
        <v>1354</v>
      </c>
      <c r="B1714" s="39">
        <v>410</v>
      </c>
      <c r="C1714" s="41"/>
      <c r="D1714" s="41"/>
      <c r="E1714" s="14" t="s">
        <v>566</v>
      </c>
      <c r="F1714" s="23">
        <f>F1715</f>
        <v>0</v>
      </c>
      <c r="G1714" s="23">
        <f t="shared" si="4805"/>
        <v>14256.800000000001</v>
      </c>
      <c r="H1714" s="23">
        <f t="shared" si="4805"/>
        <v>0</v>
      </c>
      <c r="I1714" s="23">
        <f t="shared" si="4805"/>
        <v>0</v>
      </c>
      <c r="J1714" s="23">
        <f t="shared" si="4805"/>
        <v>0</v>
      </c>
      <c r="K1714" s="23">
        <f t="shared" si="4805"/>
        <v>0</v>
      </c>
      <c r="L1714" s="23">
        <f t="shared" si="4806"/>
        <v>0</v>
      </c>
      <c r="M1714" s="23">
        <f t="shared" si="4807"/>
        <v>14256.800000000001</v>
      </c>
      <c r="N1714" s="23">
        <f t="shared" si="4808"/>
        <v>0</v>
      </c>
      <c r="O1714" s="23">
        <f t="shared" si="4805"/>
        <v>0</v>
      </c>
      <c r="P1714" s="23">
        <f t="shared" si="4805"/>
        <v>0</v>
      </c>
      <c r="Q1714" s="23">
        <f t="shared" si="4805"/>
        <v>0</v>
      </c>
      <c r="R1714" s="23">
        <f t="shared" si="4805"/>
        <v>0</v>
      </c>
      <c r="S1714" s="23">
        <f t="shared" si="4805"/>
        <v>0</v>
      </c>
      <c r="T1714" s="23">
        <f t="shared" si="4777"/>
        <v>0</v>
      </c>
      <c r="U1714" s="23">
        <f t="shared" si="4778"/>
        <v>14256.800000000001</v>
      </c>
      <c r="V1714" s="23">
        <f t="shared" si="4779"/>
        <v>0</v>
      </c>
      <c r="W1714" s="23">
        <f t="shared" si="4805"/>
        <v>0</v>
      </c>
      <c r="X1714" s="23">
        <f t="shared" si="4805"/>
        <v>-14256.8</v>
      </c>
      <c r="Y1714" s="23">
        <f t="shared" si="4805"/>
        <v>0</v>
      </c>
      <c r="Z1714" s="23">
        <f t="shared" si="4805"/>
        <v>0</v>
      </c>
      <c r="AA1714" s="23">
        <f t="shared" si="4805"/>
        <v>0</v>
      </c>
      <c r="AB1714" s="23">
        <f t="shared" si="4805"/>
        <v>0</v>
      </c>
      <c r="AC1714" s="23">
        <f t="shared" si="4793"/>
        <v>0</v>
      </c>
      <c r="AD1714" s="23">
        <f t="shared" si="4794"/>
        <v>1.8189894035458565E-12</v>
      </c>
      <c r="AE1714" s="23">
        <f t="shared" si="4795"/>
        <v>0</v>
      </c>
      <c r="AF1714" s="23">
        <f t="shared" si="4805"/>
        <v>0</v>
      </c>
      <c r="AG1714" s="23">
        <f t="shared" si="4805"/>
        <v>0</v>
      </c>
      <c r="AH1714" s="23">
        <f t="shared" si="4805"/>
        <v>0</v>
      </c>
      <c r="AI1714" s="23">
        <f t="shared" si="4744"/>
        <v>0</v>
      </c>
      <c r="AJ1714" s="23">
        <f t="shared" si="4745"/>
        <v>1.8189894035458565E-12</v>
      </c>
      <c r="AK1714" s="23">
        <f t="shared" si="4746"/>
        <v>0</v>
      </c>
      <c r="AL1714" s="23">
        <f t="shared" si="4805"/>
        <v>0</v>
      </c>
      <c r="AM1714" s="23">
        <f t="shared" si="4747"/>
        <v>0</v>
      </c>
      <c r="AN1714" s="23">
        <f t="shared" si="4805"/>
        <v>0</v>
      </c>
      <c r="AO1714" s="23">
        <f t="shared" si="4805"/>
        <v>0</v>
      </c>
      <c r="AP1714" s="23">
        <f t="shared" si="4805"/>
        <v>0</v>
      </c>
      <c r="AQ1714" s="23">
        <f t="shared" si="4733"/>
        <v>0</v>
      </c>
      <c r="AR1714" s="23">
        <f t="shared" si="4734"/>
        <v>1.8189894035458565E-12</v>
      </c>
      <c r="AS1714" s="23">
        <f t="shared" si="4735"/>
        <v>0</v>
      </c>
      <c r="AT1714" s="23">
        <f t="shared" si="4805"/>
        <v>0</v>
      </c>
      <c r="AU1714" s="23">
        <f t="shared" si="4805"/>
        <v>0</v>
      </c>
      <c r="AV1714" s="23">
        <f t="shared" si="4805"/>
        <v>0</v>
      </c>
      <c r="AW1714" s="23">
        <f t="shared" si="4736"/>
        <v>0</v>
      </c>
      <c r="AX1714" s="23">
        <f t="shared" si="4737"/>
        <v>1.8189894035458565E-12</v>
      </c>
      <c r="AY1714" s="23">
        <f t="shared" si="4738"/>
        <v>0</v>
      </c>
      <c r="AZ1714" s="23">
        <f t="shared" si="4805"/>
        <v>0</v>
      </c>
      <c r="BA1714" s="23">
        <f t="shared" si="4805"/>
        <v>0</v>
      </c>
      <c r="BB1714" s="23">
        <f t="shared" si="4805"/>
        <v>0</v>
      </c>
      <c r="BC1714" s="23">
        <f t="shared" si="4690"/>
        <v>0</v>
      </c>
      <c r="BD1714" s="23">
        <f t="shared" si="4691"/>
        <v>1.8189894035458565E-12</v>
      </c>
      <c r="BE1714" s="23">
        <f t="shared" si="4692"/>
        <v>0</v>
      </c>
      <c r="BF1714" s="23">
        <f t="shared" si="4805"/>
        <v>0</v>
      </c>
      <c r="BG1714" s="23">
        <f t="shared" si="4805"/>
        <v>0</v>
      </c>
      <c r="BH1714" s="23">
        <f t="shared" si="4805"/>
        <v>0</v>
      </c>
      <c r="BI1714" s="18">
        <f t="shared" si="4684"/>
        <v>0</v>
      </c>
      <c r="BJ1714" s="18">
        <f t="shared" si="4685"/>
        <v>1.8189894035458565E-12</v>
      </c>
      <c r="BK1714" s="18">
        <f t="shared" si="4686"/>
        <v>0</v>
      </c>
      <c r="BL1714" s="23">
        <f t="shared" si="4805"/>
        <v>0</v>
      </c>
      <c r="BM1714" s="23">
        <f t="shared" si="4805"/>
        <v>0</v>
      </c>
      <c r="BN1714" s="23">
        <f t="shared" si="4805"/>
        <v>0</v>
      </c>
      <c r="BO1714" s="23">
        <f t="shared" si="4771"/>
        <v>0</v>
      </c>
      <c r="BP1714" s="23">
        <f t="shared" si="4772"/>
        <v>1.8189894035458565E-12</v>
      </c>
      <c r="BQ1714" s="23">
        <f t="shared" si="4773"/>
        <v>0</v>
      </c>
      <c r="BR1714" s="23">
        <f t="shared" si="4805"/>
        <v>0</v>
      </c>
      <c r="BS1714" s="23">
        <f t="shared" si="4805"/>
        <v>0</v>
      </c>
      <c r="BT1714" s="23">
        <f t="shared" si="4805"/>
        <v>0</v>
      </c>
      <c r="BU1714" s="23">
        <f t="shared" si="4765"/>
        <v>0</v>
      </c>
      <c r="BV1714" s="23">
        <f t="shared" si="4766"/>
        <v>1.8189894035458565E-12</v>
      </c>
      <c r="BW1714" s="23">
        <f t="shared" si="4767"/>
        <v>0</v>
      </c>
      <c r="BX1714" s="23">
        <f t="shared" si="4805"/>
        <v>0</v>
      </c>
      <c r="BY1714" s="23">
        <f t="shared" si="4805"/>
        <v>0</v>
      </c>
      <c r="BZ1714" s="23">
        <f t="shared" si="4805"/>
        <v>0</v>
      </c>
      <c r="CA1714" s="23">
        <f t="shared" si="4748"/>
        <v>0</v>
      </c>
      <c r="CB1714" s="23">
        <f t="shared" si="4749"/>
        <v>1.8189894035458565E-12</v>
      </c>
      <c r="CC1714" s="23">
        <f t="shared" si="4750"/>
        <v>0</v>
      </c>
      <c r="CD1714" s="23">
        <f t="shared" si="4805"/>
        <v>0</v>
      </c>
      <c r="CE1714" s="27" t="s">
        <v>1661</v>
      </c>
      <c r="CF1714" s="33"/>
    </row>
    <row r="1715" spans="1:84" hidden="1" x14ac:dyDescent="0.3">
      <c r="A1715" s="19" t="s">
        <v>1354</v>
      </c>
      <c r="B1715" s="39">
        <v>410</v>
      </c>
      <c r="C1715" s="41" t="s">
        <v>198</v>
      </c>
      <c r="D1715" s="41" t="s">
        <v>19</v>
      </c>
      <c r="E1715" s="14" t="s">
        <v>527</v>
      </c>
      <c r="F1715" s="23"/>
      <c r="G1715" s="23">
        <v>14256.800000000001</v>
      </c>
      <c r="H1715" s="18"/>
      <c r="I1715" s="18"/>
      <c r="J1715" s="18"/>
      <c r="K1715" s="18"/>
      <c r="L1715" s="18">
        <f t="shared" si="4806"/>
        <v>0</v>
      </c>
      <c r="M1715" s="18">
        <f t="shared" si="4807"/>
        <v>14256.800000000001</v>
      </c>
      <c r="N1715" s="18">
        <f t="shared" si="4808"/>
        <v>0</v>
      </c>
      <c r="O1715" s="18"/>
      <c r="P1715" s="18"/>
      <c r="Q1715" s="18"/>
      <c r="R1715" s="18"/>
      <c r="S1715" s="18"/>
      <c r="T1715" s="18">
        <f t="shared" si="4777"/>
        <v>0</v>
      </c>
      <c r="U1715" s="18">
        <f t="shared" si="4778"/>
        <v>14256.800000000001</v>
      </c>
      <c r="V1715" s="18">
        <f t="shared" si="4779"/>
        <v>0</v>
      </c>
      <c r="W1715" s="18"/>
      <c r="X1715" s="18">
        <v>-14256.8</v>
      </c>
      <c r="Y1715" s="18"/>
      <c r="Z1715" s="18"/>
      <c r="AA1715" s="18"/>
      <c r="AB1715" s="18"/>
      <c r="AC1715" s="18">
        <f t="shared" si="4793"/>
        <v>0</v>
      </c>
      <c r="AD1715" s="18">
        <f t="shared" si="4794"/>
        <v>1.8189894035458565E-12</v>
      </c>
      <c r="AE1715" s="18">
        <f t="shared" si="4795"/>
        <v>0</v>
      </c>
      <c r="AF1715" s="18"/>
      <c r="AG1715" s="18"/>
      <c r="AH1715" s="18"/>
      <c r="AI1715" s="18">
        <f t="shared" si="4744"/>
        <v>0</v>
      </c>
      <c r="AJ1715" s="18">
        <f t="shared" si="4745"/>
        <v>1.8189894035458565E-12</v>
      </c>
      <c r="AK1715" s="18">
        <f t="shared" si="4746"/>
        <v>0</v>
      </c>
      <c r="AL1715" s="18"/>
      <c r="AM1715" s="18">
        <f t="shared" si="4747"/>
        <v>0</v>
      </c>
      <c r="AN1715" s="18"/>
      <c r="AO1715" s="18"/>
      <c r="AP1715" s="18"/>
      <c r="AQ1715" s="18">
        <f t="shared" si="4733"/>
        <v>0</v>
      </c>
      <c r="AR1715" s="18">
        <f t="shared" si="4734"/>
        <v>1.8189894035458565E-12</v>
      </c>
      <c r="AS1715" s="18">
        <f t="shared" si="4735"/>
        <v>0</v>
      </c>
      <c r="AT1715" s="18"/>
      <c r="AU1715" s="18"/>
      <c r="AV1715" s="18"/>
      <c r="AW1715" s="18">
        <f t="shared" si="4736"/>
        <v>0</v>
      </c>
      <c r="AX1715" s="18">
        <f t="shared" si="4737"/>
        <v>1.8189894035458565E-12</v>
      </c>
      <c r="AY1715" s="18">
        <f t="shared" si="4738"/>
        <v>0</v>
      </c>
      <c r="AZ1715" s="18"/>
      <c r="BA1715" s="18"/>
      <c r="BB1715" s="18"/>
      <c r="BC1715" s="18">
        <f t="shared" si="4690"/>
        <v>0</v>
      </c>
      <c r="BD1715" s="18">
        <f t="shared" si="4691"/>
        <v>1.8189894035458565E-12</v>
      </c>
      <c r="BE1715" s="18">
        <f t="shared" si="4692"/>
        <v>0</v>
      </c>
      <c r="BF1715" s="18"/>
      <c r="BG1715" s="18"/>
      <c r="BH1715" s="18"/>
      <c r="BI1715" s="18">
        <f t="shared" si="4684"/>
        <v>0</v>
      </c>
      <c r="BJ1715" s="18">
        <f t="shared" si="4685"/>
        <v>1.8189894035458565E-12</v>
      </c>
      <c r="BK1715" s="18">
        <f t="shared" si="4686"/>
        <v>0</v>
      </c>
      <c r="BL1715" s="18"/>
      <c r="BM1715" s="18"/>
      <c r="BN1715" s="18"/>
      <c r="BO1715" s="18">
        <f t="shared" si="4771"/>
        <v>0</v>
      </c>
      <c r="BP1715" s="18">
        <f t="shared" si="4772"/>
        <v>1.8189894035458565E-12</v>
      </c>
      <c r="BQ1715" s="18">
        <f t="shared" si="4773"/>
        <v>0</v>
      </c>
      <c r="BR1715" s="18"/>
      <c r="BS1715" s="18"/>
      <c r="BT1715" s="18"/>
      <c r="BU1715" s="18">
        <f t="shared" si="4765"/>
        <v>0</v>
      </c>
      <c r="BV1715" s="18">
        <f t="shared" si="4766"/>
        <v>1.8189894035458565E-12</v>
      </c>
      <c r="BW1715" s="18">
        <f t="shared" si="4767"/>
        <v>0</v>
      </c>
      <c r="BX1715" s="18"/>
      <c r="BY1715" s="18"/>
      <c r="BZ1715" s="18"/>
      <c r="CA1715" s="18">
        <f t="shared" si="4748"/>
        <v>0</v>
      </c>
      <c r="CB1715" s="18">
        <f t="shared" si="4749"/>
        <v>1.8189894035458565E-12</v>
      </c>
      <c r="CC1715" s="18">
        <f t="shared" si="4750"/>
        <v>0</v>
      </c>
      <c r="CD1715" s="18"/>
      <c r="CE1715" s="27" t="s">
        <v>1661</v>
      </c>
      <c r="CF1715" s="33"/>
    </row>
    <row r="1716" spans="1:84" x14ac:dyDescent="0.3">
      <c r="A1716" s="19" t="s">
        <v>1187</v>
      </c>
      <c r="B1716" s="39"/>
      <c r="C1716" s="41"/>
      <c r="D1716" s="41"/>
      <c r="E1716" s="14" t="s">
        <v>1189</v>
      </c>
      <c r="F1716" s="18">
        <f t="shared" ref="F1716:K1718" si="4809">F1717</f>
        <v>18910</v>
      </c>
      <c r="G1716" s="18">
        <f t="shared" si="4809"/>
        <v>53457.599999999999</v>
      </c>
      <c r="H1716" s="18">
        <f t="shared" si="4809"/>
        <v>0</v>
      </c>
      <c r="I1716" s="18">
        <f t="shared" si="4809"/>
        <v>0</v>
      </c>
      <c r="J1716" s="18">
        <f t="shared" si="4809"/>
        <v>0</v>
      </c>
      <c r="K1716" s="18">
        <f t="shared" si="4809"/>
        <v>0</v>
      </c>
      <c r="L1716" s="18">
        <f t="shared" si="4806"/>
        <v>18910</v>
      </c>
      <c r="M1716" s="18">
        <f t="shared" si="4807"/>
        <v>53457.599999999999</v>
      </c>
      <c r="N1716" s="18">
        <f t="shared" si="4808"/>
        <v>0</v>
      </c>
      <c r="O1716" s="18">
        <f t="shared" ref="O1716:S1718" si="4810">O1717</f>
        <v>0</v>
      </c>
      <c r="P1716" s="18">
        <f t="shared" si="4810"/>
        <v>0</v>
      </c>
      <c r="Q1716" s="18">
        <f t="shared" si="4810"/>
        <v>0</v>
      </c>
      <c r="R1716" s="18">
        <f t="shared" si="4810"/>
        <v>0</v>
      </c>
      <c r="S1716" s="18">
        <f t="shared" si="4810"/>
        <v>0</v>
      </c>
      <c r="T1716" s="18">
        <f t="shared" si="4777"/>
        <v>18910</v>
      </c>
      <c r="U1716" s="18">
        <f t="shared" si="4778"/>
        <v>53457.599999999999</v>
      </c>
      <c r="V1716" s="18">
        <f t="shared" si="4779"/>
        <v>0</v>
      </c>
      <c r="W1716" s="18">
        <f t="shared" ref="W1716:CD1718" si="4811">W1717</f>
        <v>43000</v>
      </c>
      <c r="X1716" s="18">
        <f t="shared" si="4811"/>
        <v>-39481.737000000001</v>
      </c>
      <c r="Y1716" s="18">
        <f t="shared" si="4811"/>
        <v>5691.8919999999998</v>
      </c>
      <c r="Z1716" s="18">
        <f t="shared" si="4811"/>
        <v>0</v>
      </c>
      <c r="AA1716" s="18">
        <f t="shared" si="4811"/>
        <v>0</v>
      </c>
      <c r="AB1716" s="18">
        <f t="shared" si="4811"/>
        <v>0</v>
      </c>
      <c r="AC1716" s="18">
        <f t="shared" si="4793"/>
        <v>61910</v>
      </c>
      <c r="AD1716" s="18">
        <f t="shared" si="4794"/>
        <v>13975.862999999998</v>
      </c>
      <c r="AE1716" s="18">
        <f t="shared" si="4795"/>
        <v>5691.8919999999998</v>
      </c>
      <c r="AF1716" s="18">
        <f t="shared" si="4811"/>
        <v>0</v>
      </c>
      <c r="AG1716" s="18">
        <f t="shared" si="4811"/>
        <v>0</v>
      </c>
      <c r="AH1716" s="18">
        <f t="shared" si="4811"/>
        <v>0</v>
      </c>
      <c r="AI1716" s="18">
        <f t="shared" si="4744"/>
        <v>61910</v>
      </c>
      <c r="AJ1716" s="18">
        <f t="shared" si="4745"/>
        <v>13975.862999999998</v>
      </c>
      <c r="AK1716" s="18">
        <f t="shared" si="4746"/>
        <v>5691.8919999999998</v>
      </c>
      <c r="AL1716" s="18">
        <f t="shared" si="4811"/>
        <v>0</v>
      </c>
      <c r="AM1716" s="18">
        <f t="shared" si="4747"/>
        <v>61910</v>
      </c>
      <c r="AN1716" s="18">
        <f t="shared" si="4811"/>
        <v>0</v>
      </c>
      <c r="AO1716" s="18">
        <f t="shared" si="4811"/>
        <v>0</v>
      </c>
      <c r="AP1716" s="18">
        <f t="shared" si="4811"/>
        <v>0</v>
      </c>
      <c r="AQ1716" s="18">
        <f t="shared" si="4733"/>
        <v>61910</v>
      </c>
      <c r="AR1716" s="18">
        <f t="shared" si="4734"/>
        <v>13975.862999999998</v>
      </c>
      <c r="AS1716" s="18">
        <f t="shared" si="4735"/>
        <v>5691.8919999999998</v>
      </c>
      <c r="AT1716" s="18">
        <f t="shared" si="4811"/>
        <v>0</v>
      </c>
      <c r="AU1716" s="18">
        <f t="shared" si="4811"/>
        <v>0</v>
      </c>
      <c r="AV1716" s="18">
        <f t="shared" si="4811"/>
        <v>0</v>
      </c>
      <c r="AW1716" s="18">
        <f t="shared" si="4736"/>
        <v>61910</v>
      </c>
      <c r="AX1716" s="18">
        <f t="shared" si="4737"/>
        <v>13975.862999999998</v>
      </c>
      <c r="AY1716" s="18">
        <f t="shared" si="4738"/>
        <v>5691.8919999999998</v>
      </c>
      <c r="AZ1716" s="18">
        <f t="shared" si="4811"/>
        <v>-42212.525999999998</v>
      </c>
      <c r="BA1716" s="18">
        <f t="shared" si="4811"/>
        <v>42212.525999999998</v>
      </c>
      <c r="BB1716" s="18">
        <f t="shared" si="4811"/>
        <v>0</v>
      </c>
      <c r="BC1716" s="18">
        <f t="shared" si="4690"/>
        <v>19697.474000000002</v>
      </c>
      <c r="BD1716" s="18">
        <f t="shared" si="4691"/>
        <v>56188.388999999996</v>
      </c>
      <c r="BE1716" s="18">
        <f t="shared" si="4692"/>
        <v>5691.8919999999998</v>
      </c>
      <c r="BF1716" s="18">
        <f t="shared" si="4811"/>
        <v>0</v>
      </c>
      <c r="BG1716" s="18">
        <f t="shared" si="4811"/>
        <v>0</v>
      </c>
      <c r="BH1716" s="18">
        <f t="shared" si="4811"/>
        <v>0</v>
      </c>
      <c r="BI1716" s="18">
        <f t="shared" ref="BI1716:BI1779" si="4812">BC1716+BF1716</f>
        <v>19697.474000000002</v>
      </c>
      <c r="BJ1716" s="18">
        <f t="shared" ref="BJ1716:BJ1779" si="4813">BD1716+BG1716</f>
        <v>56188.388999999996</v>
      </c>
      <c r="BK1716" s="18">
        <f t="shared" ref="BK1716:BK1779" si="4814">BE1716+BH1716</f>
        <v>5691.8919999999998</v>
      </c>
      <c r="BL1716" s="18">
        <f t="shared" si="4811"/>
        <v>-19697.473999999998</v>
      </c>
      <c r="BM1716" s="18">
        <f t="shared" si="4811"/>
        <v>0</v>
      </c>
      <c r="BN1716" s="18">
        <f t="shared" si="4811"/>
        <v>19697.473999999998</v>
      </c>
      <c r="BO1716" s="18">
        <f t="shared" si="4771"/>
        <v>0</v>
      </c>
      <c r="BP1716" s="18">
        <f t="shared" si="4772"/>
        <v>56188.388999999996</v>
      </c>
      <c r="BQ1716" s="18">
        <f t="shared" si="4773"/>
        <v>25389.365999999998</v>
      </c>
      <c r="BR1716" s="18">
        <f t="shared" si="4811"/>
        <v>0</v>
      </c>
      <c r="BS1716" s="18">
        <f t="shared" si="4811"/>
        <v>0</v>
      </c>
      <c r="BT1716" s="18">
        <f t="shared" si="4811"/>
        <v>0</v>
      </c>
      <c r="BU1716" s="18">
        <f t="shared" si="4765"/>
        <v>0</v>
      </c>
      <c r="BV1716" s="18">
        <f t="shared" si="4766"/>
        <v>56188.388999999996</v>
      </c>
      <c r="BW1716" s="18">
        <f t="shared" si="4767"/>
        <v>25389.365999999998</v>
      </c>
      <c r="BX1716" s="18">
        <f t="shared" si="4811"/>
        <v>0</v>
      </c>
      <c r="BY1716" s="18">
        <f t="shared" si="4811"/>
        <v>0</v>
      </c>
      <c r="BZ1716" s="18">
        <f t="shared" si="4811"/>
        <v>0</v>
      </c>
      <c r="CA1716" s="18">
        <f t="shared" si="4748"/>
        <v>0</v>
      </c>
      <c r="CB1716" s="18">
        <f t="shared" si="4749"/>
        <v>56188.388999999996</v>
      </c>
      <c r="CC1716" s="18">
        <f t="shared" si="4750"/>
        <v>25389.365999999998</v>
      </c>
      <c r="CD1716" s="18">
        <f t="shared" si="4811"/>
        <v>0</v>
      </c>
      <c r="CE1716" s="27"/>
      <c r="CF1716" s="33"/>
    </row>
    <row r="1717" spans="1:84" ht="46.8" x14ac:dyDescent="0.3">
      <c r="A1717" s="19" t="s">
        <v>1187</v>
      </c>
      <c r="B1717" s="39">
        <v>400</v>
      </c>
      <c r="C1717" s="41"/>
      <c r="D1717" s="41"/>
      <c r="E1717" s="14" t="s">
        <v>553</v>
      </c>
      <c r="F1717" s="18">
        <f t="shared" si="4809"/>
        <v>18910</v>
      </c>
      <c r="G1717" s="18">
        <f t="shared" si="4809"/>
        <v>53457.599999999999</v>
      </c>
      <c r="H1717" s="18">
        <f t="shared" si="4809"/>
        <v>0</v>
      </c>
      <c r="I1717" s="18">
        <f t="shared" si="4809"/>
        <v>0</v>
      </c>
      <c r="J1717" s="18">
        <f t="shared" si="4809"/>
        <v>0</v>
      </c>
      <c r="K1717" s="18">
        <f t="shared" si="4809"/>
        <v>0</v>
      </c>
      <c r="L1717" s="18">
        <f t="shared" si="4806"/>
        <v>18910</v>
      </c>
      <c r="M1717" s="18">
        <f t="shared" si="4807"/>
        <v>53457.599999999999</v>
      </c>
      <c r="N1717" s="18">
        <f t="shared" si="4808"/>
        <v>0</v>
      </c>
      <c r="O1717" s="18">
        <f t="shared" si="4810"/>
        <v>0</v>
      </c>
      <c r="P1717" s="18">
        <f t="shared" si="4810"/>
        <v>0</v>
      </c>
      <c r="Q1717" s="18">
        <f t="shared" si="4810"/>
        <v>0</v>
      </c>
      <c r="R1717" s="18">
        <f t="shared" si="4810"/>
        <v>0</v>
      </c>
      <c r="S1717" s="18">
        <f t="shared" si="4810"/>
        <v>0</v>
      </c>
      <c r="T1717" s="18">
        <f t="shared" si="4777"/>
        <v>18910</v>
      </c>
      <c r="U1717" s="18">
        <f t="shared" si="4778"/>
        <v>53457.599999999999</v>
      </c>
      <c r="V1717" s="18">
        <f t="shared" si="4779"/>
        <v>0</v>
      </c>
      <c r="W1717" s="18">
        <f t="shared" si="4811"/>
        <v>43000</v>
      </c>
      <c r="X1717" s="18">
        <f t="shared" si="4811"/>
        <v>-39481.737000000001</v>
      </c>
      <c r="Y1717" s="18">
        <f t="shared" si="4811"/>
        <v>5691.8919999999998</v>
      </c>
      <c r="Z1717" s="18">
        <f t="shared" si="4811"/>
        <v>0</v>
      </c>
      <c r="AA1717" s="18">
        <f t="shared" si="4811"/>
        <v>0</v>
      </c>
      <c r="AB1717" s="18">
        <f t="shared" si="4811"/>
        <v>0</v>
      </c>
      <c r="AC1717" s="18">
        <f t="shared" si="4793"/>
        <v>61910</v>
      </c>
      <c r="AD1717" s="18">
        <f t="shared" si="4794"/>
        <v>13975.862999999998</v>
      </c>
      <c r="AE1717" s="18">
        <f t="shared" si="4795"/>
        <v>5691.8919999999998</v>
      </c>
      <c r="AF1717" s="18">
        <f t="shared" si="4811"/>
        <v>0</v>
      </c>
      <c r="AG1717" s="18">
        <f t="shared" si="4811"/>
        <v>0</v>
      </c>
      <c r="AH1717" s="18">
        <f t="shared" si="4811"/>
        <v>0</v>
      </c>
      <c r="AI1717" s="18">
        <f t="shared" si="4744"/>
        <v>61910</v>
      </c>
      <c r="AJ1717" s="18">
        <f t="shared" si="4745"/>
        <v>13975.862999999998</v>
      </c>
      <c r="AK1717" s="18">
        <f t="shared" si="4746"/>
        <v>5691.8919999999998</v>
      </c>
      <c r="AL1717" s="18">
        <f t="shared" si="4811"/>
        <v>0</v>
      </c>
      <c r="AM1717" s="18">
        <f t="shared" si="4747"/>
        <v>61910</v>
      </c>
      <c r="AN1717" s="18">
        <f t="shared" si="4811"/>
        <v>0</v>
      </c>
      <c r="AO1717" s="18">
        <f t="shared" si="4811"/>
        <v>0</v>
      </c>
      <c r="AP1717" s="18">
        <f t="shared" si="4811"/>
        <v>0</v>
      </c>
      <c r="AQ1717" s="18">
        <f t="shared" si="4733"/>
        <v>61910</v>
      </c>
      <c r="AR1717" s="18">
        <f t="shared" si="4734"/>
        <v>13975.862999999998</v>
      </c>
      <c r="AS1717" s="18">
        <f t="shared" si="4735"/>
        <v>5691.8919999999998</v>
      </c>
      <c r="AT1717" s="18">
        <f t="shared" si="4811"/>
        <v>0</v>
      </c>
      <c r="AU1717" s="18">
        <f t="shared" si="4811"/>
        <v>0</v>
      </c>
      <c r="AV1717" s="18">
        <f t="shared" si="4811"/>
        <v>0</v>
      </c>
      <c r="AW1717" s="18">
        <f t="shared" si="4736"/>
        <v>61910</v>
      </c>
      <c r="AX1717" s="18">
        <f t="shared" si="4737"/>
        <v>13975.862999999998</v>
      </c>
      <c r="AY1717" s="18">
        <f t="shared" si="4738"/>
        <v>5691.8919999999998</v>
      </c>
      <c r="AZ1717" s="18">
        <f t="shared" si="4811"/>
        <v>-42212.525999999998</v>
      </c>
      <c r="BA1717" s="18">
        <f t="shared" si="4811"/>
        <v>42212.525999999998</v>
      </c>
      <c r="BB1717" s="18">
        <f t="shared" si="4811"/>
        <v>0</v>
      </c>
      <c r="BC1717" s="18">
        <f t="shared" ref="BC1717:BC1780" si="4815">AW1717+AZ1717</f>
        <v>19697.474000000002</v>
      </c>
      <c r="BD1717" s="18">
        <f t="shared" ref="BD1717:BD1780" si="4816">AX1717+BA1717</f>
        <v>56188.388999999996</v>
      </c>
      <c r="BE1717" s="18">
        <f t="shared" ref="BE1717:BE1780" si="4817">AY1717+BB1717</f>
        <v>5691.8919999999998</v>
      </c>
      <c r="BF1717" s="18">
        <f t="shared" si="4811"/>
        <v>0</v>
      </c>
      <c r="BG1717" s="18">
        <f t="shared" si="4811"/>
        <v>0</v>
      </c>
      <c r="BH1717" s="18">
        <f t="shared" si="4811"/>
        <v>0</v>
      </c>
      <c r="BI1717" s="18">
        <f t="shared" si="4812"/>
        <v>19697.474000000002</v>
      </c>
      <c r="BJ1717" s="18">
        <f t="shared" si="4813"/>
        <v>56188.388999999996</v>
      </c>
      <c r="BK1717" s="18">
        <f t="shared" si="4814"/>
        <v>5691.8919999999998</v>
      </c>
      <c r="BL1717" s="18">
        <f t="shared" si="4811"/>
        <v>-19697.473999999998</v>
      </c>
      <c r="BM1717" s="18">
        <f t="shared" si="4811"/>
        <v>0</v>
      </c>
      <c r="BN1717" s="18">
        <f t="shared" si="4811"/>
        <v>19697.473999999998</v>
      </c>
      <c r="BO1717" s="18">
        <f t="shared" si="4771"/>
        <v>0</v>
      </c>
      <c r="BP1717" s="18">
        <f t="shared" si="4772"/>
        <v>56188.388999999996</v>
      </c>
      <c r="BQ1717" s="18">
        <f t="shared" si="4773"/>
        <v>25389.365999999998</v>
      </c>
      <c r="BR1717" s="18">
        <f t="shared" si="4811"/>
        <v>0</v>
      </c>
      <c r="BS1717" s="18">
        <f t="shared" si="4811"/>
        <v>0</v>
      </c>
      <c r="BT1717" s="18">
        <f t="shared" si="4811"/>
        <v>0</v>
      </c>
      <c r="BU1717" s="18">
        <f t="shared" si="4765"/>
        <v>0</v>
      </c>
      <c r="BV1717" s="18">
        <f t="shared" si="4766"/>
        <v>56188.388999999996</v>
      </c>
      <c r="BW1717" s="18">
        <f t="shared" si="4767"/>
        <v>25389.365999999998</v>
      </c>
      <c r="BX1717" s="18">
        <f t="shared" si="4811"/>
        <v>0</v>
      </c>
      <c r="BY1717" s="18">
        <f t="shared" si="4811"/>
        <v>0</v>
      </c>
      <c r="BZ1717" s="18">
        <f t="shared" si="4811"/>
        <v>0</v>
      </c>
      <c r="CA1717" s="18">
        <f t="shared" si="4748"/>
        <v>0</v>
      </c>
      <c r="CB1717" s="18">
        <f t="shared" si="4749"/>
        <v>56188.388999999996</v>
      </c>
      <c r="CC1717" s="18">
        <f t="shared" si="4750"/>
        <v>25389.365999999998</v>
      </c>
      <c r="CD1717" s="18">
        <f t="shared" si="4811"/>
        <v>0</v>
      </c>
      <c r="CE1717" s="27"/>
      <c r="CF1717" s="33"/>
    </row>
    <row r="1718" spans="1:84" x14ac:dyDescent="0.3">
      <c r="A1718" s="19" t="s">
        <v>1187</v>
      </c>
      <c r="B1718" s="39">
        <v>410</v>
      </c>
      <c r="C1718" s="41"/>
      <c r="D1718" s="41"/>
      <c r="E1718" s="14" t="s">
        <v>566</v>
      </c>
      <c r="F1718" s="18">
        <f t="shared" si="4809"/>
        <v>18910</v>
      </c>
      <c r="G1718" s="18">
        <f t="shared" si="4809"/>
        <v>53457.599999999999</v>
      </c>
      <c r="H1718" s="18">
        <f t="shared" si="4809"/>
        <v>0</v>
      </c>
      <c r="I1718" s="18">
        <f t="shared" si="4809"/>
        <v>0</v>
      </c>
      <c r="J1718" s="18">
        <f t="shared" si="4809"/>
        <v>0</v>
      </c>
      <c r="K1718" s="18">
        <f t="shared" si="4809"/>
        <v>0</v>
      </c>
      <c r="L1718" s="18">
        <f t="shared" si="4806"/>
        <v>18910</v>
      </c>
      <c r="M1718" s="18">
        <f t="shared" si="4807"/>
        <v>53457.599999999999</v>
      </c>
      <c r="N1718" s="18">
        <f t="shared" si="4808"/>
        <v>0</v>
      </c>
      <c r="O1718" s="18">
        <f t="shared" si="4810"/>
        <v>0</v>
      </c>
      <c r="P1718" s="18">
        <f t="shared" si="4810"/>
        <v>0</v>
      </c>
      <c r="Q1718" s="18">
        <f t="shared" si="4810"/>
        <v>0</v>
      </c>
      <c r="R1718" s="18">
        <f t="shared" si="4810"/>
        <v>0</v>
      </c>
      <c r="S1718" s="18">
        <f t="shared" si="4810"/>
        <v>0</v>
      </c>
      <c r="T1718" s="18">
        <f t="shared" si="4777"/>
        <v>18910</v>
      </c>
      <c r="U1718" s="18">
        <f t="shared" si="4778"/>
        <v>53457.599999999999</v>
      </c>
      <c r="V1718" s="18">
        <f t="shared" si="4779"/>
        <v>0</v>
      </c>
      <c r="W1718" s="18">
        <f t="shared" si="4811"/>
        <v>43000</v>
      </c>
      <c r="X1718" s="18">
        <f t="shared" si="4811"/>
        <v>-39481.737000000001</v>
      </c>
      <c r="Y1718" s="18">
        <f t="shared" si="4811"/>
        <v>5691.8919999999998</v>
      </c>
      <c r="Z1718" s="18">
        <f t="shared" si="4811"/>
        <v>0</v>
      </c>
      <c r="AA1718" s="18">
        <f t="shared" si="4811"/>
        <v>0</v>
      </c>
      <c r="AB1718" s="18">
        <f t="shared" si="4811"/>
        <v>0</v>
      </c>
      <c r="AC1718" s="18">
        <f t="shared" si="4793"/>
        <v>61910</v>
      </c>
      <c r="AD1718" s="18">
        <f t="shared" si="4794"/>
        <v>13975.862999999998</v>
      </c>
      <c r="AE1718" s="18">
        <f t="shared" si="4795"/>
        <v>5691.8919999999998</v>
      </c>
      <c r="AF1718" s="18">
        <f t="shared" si="4811"/>
        <v>0</v>
      </c>
      <c r="AG1718" s="18">
        <f t="shared" si="4811"/>
        <v>0</v>
      </c>
      <c r="AH1718" s="18">
        <f t="shared" si="4811"/>
        <v>0</v>
      </c>
      <c r="AI1718" s="18">
        <f t="shared" si="4744"/>
        <v>61910</v>
      </c>
      <c r="AJ1718" s="18">
        <f t="shared" si="4745"/>
        <v>13975.862999999998</v>
      </c>
      <c r="AK1718" s="18">
        <f t="shared" si="4746"/>
        <v>5691.8919999999998</v>
      </c>
      <c r="AL1718" s="18">
        <f t="shared" si="4811"/>
        <v>0</v>
      </c>
      <c r="AM1718" s="18">
        <f t="shared" si="4747"/>
        <v>61910</v>
      </c>
      <c r="AN1718" s="18">
        <f t="shared" si="4811"/>
        <v>0</v>
      </c>
      <c r="AO1718" s="18">
        <f t="shared" si="4811"/>
        <v>0</v>
      </c>
      <c r="AP1718" s="18">
        <f t="shared" si="4811"/>
        <v>0</v>
      </c>
      <c r="AQ1718" s="18">
        <f t="shared" si="4733"/>
        <v>61910</v>
      </c>
      <c r="AR1718" s="18">
        <f t="shared" si="4734"/>
        <v>13975.862999999998</v>
      </c>
      <c r="AS1718" s="18">
        <f t="shared" si="4735"/>
        <v>5691.8919999999998</v>
      </c>
      <c r="AT1718" s="18">
        <f t="shared" si="4811"/>
        <v>0</v>
      </c>
      <c r="AU1718" s="18">
        <f t="shared" si="4811"/>
        <v>0</v>
      </c>
      <c r="AV1718" s="18">
        <f t="shared" si="4811"/>
        <v>0</v>
      </c>
      <c r="AW1718" s="18">
        <f t="shared" si="4736"/>
        <v>61910</v>
      </c>
      <c r="AX1718" s="18">
        <f t="shared" si="4737"/>
        <v>13975.862999999998</v>
      </c>
      <c r="AY1718" s="18">
        <f t="shared" si="4738"/>
        <v>5691.8919999999998</v>
      </c>
      <c r="AZ1718" s="18">
        <f t="shared" si="4811"/>
        <v>-42212.525999999998</v>
      </c>
      <c r="BA1718" s="18">
        <f t="shared" si="4811"/>
        <v>42212.525999999998</v>
      </c>
      <c r="BB1718" s="18">
        <f t="shared" si="4811"/>
        <v>0</v>
      </c>
      <c r="BC1718" s="18">
        <f t="shared" si="4815"/>
        <v>19697.474000000002</v>
      </c>
      <c r="BD1718" s="18">
        <f t="shared" si="4816"/>
        <v>56188.388999999996</v>
      </c>
      <c r="BE1718" s="18">
        <f t="shared" si="4817"/>
        <v>5691.8919999999998</v>
      </c>
      <c r="BF1718" s="18">
        <f t="shared" si="4811"/>
        <v>0</v>
      </c>
      <c r="BG1718" s="18">
        <f t="shared" si="4811"/>
        <v>0</v>
      </c>
      <c r="BH1718" s="18">
        <f t="shared" si="4811"/>
        <v>0</v>
      </c>
      <c r="BI1718" s="18">
        <f t="shared" si="4812"/>
        <v>19697.474000000002</v>
      </c>
      <c r="BJ1718" s="18">
        <f t="shared" si="4813"/>
        <v>56188.388999999996</v>
      </c>
      <c r="BK1718" s="18">
        <f t="shared" si="4814"/>
        <v>5691.8919999999998</v>
      </c>
      <c r="BL1718" s="18">
        <f t="shared" si="4811"/>
        <v>-19697.473999999998</v>
      </c>
      <c r="BM1718" s="18">
        <f t="shared" si="4811"/>
        <v>0</v>
      </c>
      <c r="BN1718" s="18">
        <f t="shared" si="4811"/>
        <v>19697.473999999998</v>
      </c>
      <c r="BO1718" s="18">
        <f t="shared" si="4771"/>
        <v>0</v>
      </c>
      <c r="BP1718" s="18">
        <f t="shared" si="4772"/>
        <v>56188.388999999996</v>
      </c>
      <c r="BQ1718" s="18">
        <f t="shared" si="4773"/>
        <v>25389.365999999998</v>
      </c>
      <c r="BR1718" s="18">
        <f t="shared" si="4811"/>
        <v>0</v>
      </c>
      <c r="BS1718" s="18">
        <f t="shared" si="4811"/>
        <v>0</v>
      </c>
      <c r="BT1718" s="18">
        <f t="shared" si="4811"/>
        <v>0</v>
      </c>
      <c r="BU1718" s="18">
        <f t="shared" si="4765"/>
        <v>0</v>
      </c>
      <c r="BV1718" s="18">
        <f t="shared" si="4766"/>
        <v>56188.388999999996</v>
      </c>
      <c r="BW1718" s="18">
        <f t="shared" si="4767"/>
        <v>25389.365999999998</v>
      </c>
      <c r="BX1718" s="18">
        <f t="shared" si="4811"/>
        <v>0</v>
      </c>
      <c r="BY1718" s="18">
        <f t="shared" si="4811"/>
        <v>0</v>
      </c>
      <c r="BZ1718" s="18">
        <f t="shared" si="4811"/>
        <v>0</v>
      </c>
      <c r="CA1718" s="18">
        <f t="shared" si="4748"/>
        <v>0</v>
      </c>
      <c r="CB1718" s="18">
        <f t="shared" si="4749"/>
        <v>56188.388999999996</v>
      </c>
      <c r="CC1718" s="18">
        <f t="shared" si="4750"/>
        <v>25389.365999999998</v>
      </c>
      <c r="CD1718" s="18">
        <f t="shared" si="4811"/>
        <v>0</v>
      </c>
      <c r="CE1718" s="27"/>
      <c r="CF1718" s="33"/>
    </row>
    <row r="1719" spans="1:84" x14ac:dyDescent="0.3">
      <c r="A1719" s="19" t="s">
        <v>1187</v>
      </c>
      <c r="B1719" s="39">
        <v>410</v>
      </c>
      <c r="C1719" s="41" t="s">
        <v>198</v>
      </c>
      <c r="D1719" s="41" t="s">
        <v>19</v>
      </c>
      <c r="E1719" s="14" t="s">
        <v>527</v>
      </c>
      <c r="F1719" s="23">
        <v>18910</v>
      </c>
      <c r="G1719" s="23">
        <v>53457.599999999999</v>
      </c>
      <c r="H1719" s="18"/>
      <c r="I1719" s="18"/>
      <c r="J1719" s="18"/>
      <c r="K1719" s="18"/>
      <c r="L1719" s="18">
        <f t="shared" si="4806"/>
        <v>18910</v>
      </c>
      <c r="M1719" s="18">
        <f t="shared" si="4807"/>
        <v>53457.599999999999</v>
      </c>
      <c r="N1719" s="18">
        <f t="shared" si="4808"/>
        <v>0</v>
      </c>
      <c r="O1719" s="18"/>
      <c r="P1719" s="18"/>
      <c r="Q1719" s="18"/>
      <c r="R1719" s="18"/>
      <c r="S1719" s="18"/>
      <c r="T1719" s="18">
        <f t="shared" si="4777"/>
        <v>18910</v>
      </c>
      <c r="U1719" s="18">
        <f t="shared" si="4778"/>
        <v>53457.599999999999</v>
      </c>
      <c r="V1719" s="18">
        <f t="shared" si="4779"/>
        <v>0</v>
      </c>
      <c r="W1719" s="18">
        <f>43000</f>
        <v>43000</v>
      </c>
      <c r="X1719" s="18">
        <f>-39481.737</f>
        <v>-39481.737000000001</v>
      </c>
      <c r="Y1719" s="18">
        <f>5691.892</f>
        <v>5691.8919999999998</v>
      </c>
      <c r="Z1719" s="18"/>
      <c r="AA1719" s="18"/>
      <c r="AB1719" s="18"/>
      <c r="AC1719" s="18">
        <f t="shared" si="4793"/>
        <v>61910</v>
      </c>
      <c r="AD1719" s="18">
        <f t="shared" si="4794"/>
        <v>13975.862999999998</v>
      </c>
      <c r="AE1719" s="18">
        <f t="shared" si="4795"/>
        <v>5691.8919999999998</v>
      </c>
      <c r="AF1719" s="18"/>
      <c r="AG1719" s="18"/>
      <c r="AH1719" s="18"/>
      <c r="AI1719" s="18">
        <f t="shared" si="4744"/>
        <v>61910</v>
      </c>
      <c r="AJ1719" s="18">
        <f t="shared" si="4745"/>
        <v>13975.862999999998</v>
      </c>
      <c r="AK1719" s="18">
        <f t="shared" si="4746"/>
        <v>5691.8919999999998</v>
      </c>
      <c r="AL1719" s="18"/>
      <c r="AM1719" s="18">
        <f t="shared" si="4747"/>
        <v>61910</v>
      </c>
      <c r="AN1719" s="18"/>
      <c r="AO1719" s="18"/>
      <c r="AP1719" s="18"/>
      <c r="AQ1719" s="18">
        <f t="shared" si="4733"/>
        <v>61910</v>
      </c>
      <c r="AR1719" s="18">
        <f t="shared" si="4734"/>
        <v>13975.862999999998</v>
      </c>
      <c r="AS1719" s="18">
        <f t="shared" si="4735"/>
        <v>5691.8919999999998</v>
      </c>
      <c r="AT1719" s="18"/>
      <c r="AU1719" s="18"/>
      <c r="AV1719" s="18"/>
      <c r="AW1719" s="18">
        <f t="shared" si="4736"/>
        <v>61910</v>
      </c>
      <c r="AX1719" s="18">
        <f t="shared" si="4737"/>
        <v>13975.862999999998</v>
      </c>
      <c r="AY1719" s="18">
        <f t="shared" si="4738"/>
        <v>5691.8919999999998</v>
      </c>
      <c r="AZ1719" s="18">
        <v>-42212.525999999998</v>
      </c>
      <c r="BA1719" s="18">
        <v>42212.525999999998</v>
      </c>
      <c r="BB1719" s="18"/>
      <c r="BC1719" s="18">
        <f t="shared" si="4815"/>
        <v>19697.474000000002</v>
      </c>
      <c r="BD1719" s="18">
        <f t="shared" si="4816"/>
        <v>56188.388999999996</v>
      </c>
      <c r="BE1719" s="18">
        <f t="shared" si="4817"/>
        <v>5691.8919999999998</v>
      </c>
      <c r="BF1719" s="18"/>
      <c r="BG1719" s="18"/>
      <c r="BH1719" s="18"/>
      <c r="BI1719" s="18">
        <f t="shared" si="4812"/>
        <v>19697.474000000002</v>
      </c>
      <c r="BJ1719" s="18">
        <f t="shared" si="4813"/>
        <v>56188.388999999996</v>
      </c>
      <c r="BK1719" s="18">
        <f t="shared" si="4814"/>
        <v>5691.8919999999998</v>
      </c>
      <c r="BL1719" s="18">
        <v>-19697.473999999998</v>
      </c>
      <c r="BM1719" s="18"/>
      <c r="BN1719" s="18">
        <v>19697.473999999998</v>
      </c>
      <c r="BO1719" s="18">
        <f t="shared" si="4771"/>
        <v>0</v>
      </c>
      <c r="BP1719" s="18">
        <f t="shared" si="4772"/>
        <v>56188.388999999996</v>
      </c>
      <c r="BQ1719" s="18">
        <f t="shared" si="4773"/>
        <v>25389.365999999998</v>
      </c>
      <c r="BR1719" s="18"/>
      <c r="BS1719" s="18"/>
      <c r="BT1719" s="18"/>
      <c r="BU1719" s="18">
        <f t="shared" si="4765"/>
        <v>0</v>
      </c>
      <c r="BV1719" s="18">
        <f t="shared" si="4766"/>
        <v>56188.388999999996</v>
      </c>
      <c r="BW1719" s="18">
        <f t="shared" si="4767"/>
        <v>25389.365999999998</v>
      </c>
      <c r="BX1719" s="18"/>
      <c r="BY1719" s="18"/>
      <c r="BZ1719" s="18"/>
      <c r="CA1719" s="18">
        <f t="shared" si="4748"/>
        <v>0</v>
      </c>
      <c r="CB1719" s="18">
        <f t="shared" si="4749"/>
        <v>56188.388999999996</v>
      </c>
      <c r="CC1719" s="18">
        <f t="shared" si="4750"/>
        <v>25389.365999999998</v>
      </c>
      <c r="CD1719" s="18"/>
      <c r="CE1719" s="27"/>
      <c r="CF1719" s="33"/>
    </row>
    <row r="1720" spans="1:84" hidden="1" x14ac:dyDescent="0.3">
      <c r="A1720" s="19" t="s">
        <v>1188</v>
      </c>
      <c r="B1720" s="39"/>
      <c r="C1720" s="41"/>
      <c r="D1720" s="41"/>
      <c r="E1720" s="14" t="s">
        <v>1190</v>
      </c>
      <c r="F1720" s="18">
        <f t="shared" ref="F1720:K1722" si="4818">F1721</f>
        <v>0</v>
      </c>
      <c r="G1720" s="18">
        <f t="shared" si="4818"/>
        <v>0</v>
      </c>
      <c r="H1720" s="18">
        <f t="shared" si="4818"/>
        <v>0</v>
      </c>
      <c r="I1720" s="18">
        <f t="shared" si="4818"/>
        <v>0</v>
      </c>
      <c r="J1720" s="18">
        <f t="shared" si="4818"/>
        <v>0</v>
      </c>
      <c r="K1720" s="18">
        <f t="shared" si="4818"/>
        <v>0</v>
      </c>
      <c r="L1720" s="18">
        <f t="shared" si="4806"/>
        <v>0</v>
      </c>
      <c r="M1720" s="18">
        <f t="shared" si="4807"/>
        <v>0</v>
      </c>
      <c r="N1720" s="18">
        <f t="shared" si="4808"/>
        <v>0</v>
      </c>
      <c r="O1720" s="18">
        <f t="shared" ref="O1720:S1722" si="4819">O1721</f>
        <v>0</v>
      </c>
      <c r="P1720" s="18">
        <f t="shared" si="4819"/>
        <v>0</v>
      </c>
      <c r="Q1720" s="18">
        <f t="shared" si="4819"/>
        <v>0</v>
      </c>
      <c r="R1720" s="18">
        <f t="shared" si="4819"/>
        <v>0</v>
      </c>
      <c r="S1720" s="18">
        <f t="shared" si="4819"/>
        <v>0</v>
      </c>
      <c r="T1720" s="18">
        <f t="shared" si="4777"/>
        <v>0</v>
      </c>
      <c r="U1720" s="18">
        <f t="shared" si="4778"/>
        <v>0</v>
      </c>
      <c r="V1720" s="18">
        <f t="shared" si="4779"/>
        <v>0</v>
      </c>
      <c r="W1720" s="18">
        <f t="shared" ref="W1720:CD1722" si="4820">W1721</f>
        <v>0</v>
      </c>
      <c r="X1720" s="18">
        <f t="shared" si="4820"/>
        <v>0</v>
      </c>
      <c r="Y1720" s="18">
        <f t="shared" si="4820"/>
        <v>0</v>
      </c>
      <c r="Z1720" s="18">
        <f t="shared" si="4820"/>
        <v>0</v>
      </c>
      <c r="AA1720" s="18">
        <f t="shared" si="4820"/>
        <v>0</v>
      </c>
      <c r="AB1720" s="18">
        <f t="shared" si="4820"/>
        <v>0</v>
      </c>
      <c r="AC1720" s="18">
        <f t="shared" si="4793"/>
        <v>0</v>
      </c>
      <c r="AD1720" s="18">
        <f t="shared" si="4794"/>
        <v>0</v>
      </c>
      <c r="AE1720" s="18">
        <f t="shared" si="4795"/>
        <v>0</v>
      </c>
      <c r="AF1720" s="18">
        <f t="shared" si="4820"/>
        <v>0</v>
      </c>
      <c r="AG1720" s="18">
        <f t="shared" si="4820"/>
        <v>0</v>
      </c>
      <c r="AH1720" s="18">
        <f t="shared" si="4820"/>
        <v>0</v>
      </c>
      <c r="AI1720" s="18">
        <f t="shared" si="4744"/>
        <v>0</v>
      </c>
      <c r="AJ1720" s="18">
        <f t="shared" si="4745"/>
        <v>0</v>
      </c>
      <c r="AK1720" s="18">
        <f t="shared" si="4746"/>
        <v>0</v>
      </c>
      <c r="AL1720" s="18">
        <f t="shared" si="4820"/>
        <v>0</v>
      </c>
      <c r="AM1720" s="18">
        <f t="shared" si="4747"/>
        <v>0</v>
      </c>
      <c r="AN1720" s="18">
        <f t="shared" si="4820"/>
        <v>0</v>
      </c>
      <c r="AO1720" s="18">
        <f t="shared" si="4820"/>
        <v>0</v>
      </c>
      <c r="AP1720" s="18">
        <f t="shared" si="4820"/>
        <v>0</v>
      </c>
      <c r="AQ1720" s="18">
        <f t="shared" si="4733"/>
        <v>0</v>
      </c>
      <c r="AR1720" s="18">
        <f t="shared" si="4734"/>
        <v>0</v>
      </c>
      <c r="AS1720" s="18">
        <f t="shared" si="4735"/>
        <v>0</v>
      </c>
      <c r="AT1720" s="18">
        <f t="shared" si="4820"/>
        <v>0</v>
      </c>
      <c r="AU1720" s="18">
        <f t="shared" si="4820"/>
        <v>0</v>
      </c>
      <c r="AV1720" s="18">
        <f t="shared" si="4820"/>
        <v>0</v>
      </c>
      <c r="AW1720" s="18">
        <f t="shared" si="4736"/>
        <v>0</v>
      </c>
      <c r="AX1720" s="18">
        <f t="shared" si="4737"/>
        <v>0</v>
      </c>
      <c r="AY1720" s="18">
        <f t="shared" si="4738"/>
        <v>0</v>
      </c>
      <c r="AZ1720" s="18">
        <f t="shared" si="4820"/>
        <v>0</v>
      </c>
      <c r="BA1720" s="18">
        <f t="shared" si="4820"/>
        <v>0</v>
      </c>
      <c r="BB1720" s="18">
        <f t="shared" si="4820"/>
        <v>0</v>
      </c>
      <c r="BC1720" s="18">
        <f t="shared" si="4815"/>
        <v>0</v>
      </c>
      <c r="BD1720" s="18">
        <f t="shared" si="4816"/>
        <v>0</v>
      </c>
      <c r="BE1720" s="18">
        <f t="shared" si="4817"/>
        <v>0</v>
      </c>
      <c r="BF1720" s="18">
        <f t="shared" si="4820"/>
        <v>0</v>
      </c>
      <c r="BG1720" s="18">
        <f t="shared" si="4820"/>
        <v>0</v>
      </c>
      <c r="BH1720" s="18">
        <f t="shared" si="4820"/>
        <v>0</v>
      </c>
      <c r="BI1720" s="18">
        <f t="shared" si="4812"/>
        <v>0</v>
      </c>
      <c r="BJ1720" s="18">
        <f t="shared" si="4813"/>
        <v>0</v>
      </c>
      <c r="BK1720" s="18">
        <f t="shared" si="4814"/>
        <v>0</v>
      </c>
      <c r="BL1720" s="18">
        <f t="shared" si="4820"/>
        <v>0</v>
      </c>
      <c r="BM1720" s="18">
        <f t="shared" si="4820"/>
        <v>0</v>
      </c>
      <c r="BN1720" s="18">
        <f t="shared" si="4820"/>
        <v>0</v>
      </c>
      <c r="BO1720" s="18">
        <f t="shared" si="4771"/>
        <v>0</v>
      </c>
      <c r="BP1720" s="18">
        <f t="shared" si="4772"/>
        <v>0</v>
      </c>
      <c r="BQ1720" s="18">
        <f t="shared" si="4773"/>
        <v>0</v>
      </c>
      <c r="BR1720" s="18">
        <f t="shared" si="4820"/>
        <v>0</v>
      </c>
      <c r="BS1720" s="18">
        <f t="shared" si="4820"/>
        <v>0</v>
      </c>
      <c r="BT1720" s="18">
        <f t="shared" si="4820"/>
        <v>0</v>
      </c>
      <c r="BU1720" s="18">
        <f t="shared" si="4765"/>
        <v>0</v>
      </c>
      <c r="BV1720" s="18">
        <f t="shared" si="4766"/>
        <v>0</v>
      </c>
      <c r="BW1720" s="18">
        <f t="shared" si="4767"/>
        <v>0</v>
      </c>
      <c r="BX1720" s="18">
        <f t="shared" si="4820"/>
        <v>0</v>
      </c>
      <c r="BY1720" s="18">
        <f t="shared" si="4820"/>
        <v>0</v>
      </c>
      <c r="BZ1720" s="18">
        <f t="shared" si="4820"/>
        <v>0</v>
      </c>
      <c r="CA1720" s="18">
        <f t="shared" si="4748"/>
        <v>0</v>
      </c>
      <c r="CB1720" s="18">
        <f t="shared" si="4749"/>
        <v>0</v>
      </c>
      <c r="CC1720" s="18">
        <f t="shared" si="4750"/>
        <v>0</v>
      </c>
      <c r="CD1720" s="18">
        <f t="shared" si="4820"/>
        <v>0</v>
      </c>
      <c r="CE1720" s="27" t="s">
        <v>1661</v>
      </c>
      <c r="CF1720" s="33"/>
    </row>
    <row r="1721" spans="1:84" ht="46.8" hidden="1" x14ac:dyDescent="0.3">
      <c r="A1721" s="19" t="s">
        <v>1188</v>
      </c>
      <c r="B1721" s="39">
        <v>400</v>
      </c>
      <c r="C1721" s="41"/>
      <c r="D1721" s="41"/>
      <c r="E1721" s="14" t="s">
        <v>553</v>
      </c>
      <c r="F1721" s="18">
        <f t="shared" si="4818"/>
        <v>0</v>
      </c>
      <c r="G1721" s="18">
        <f t="shared" si="4818"/>
        <v>0</v>
      </c>
      <c r="H1721" s="18">
        <f t="shared" si="4818"/>
        <v>0</v>
      </c>
      <c r="I1721" s="18">
        <f t="shared" si="4818"/>
        <v>0</v>
      </c>
      <c r="J1721" s="18">
        <f t="shared" si="4818"/>
        <v>0</v>
      </c>
      <c r="K1721" s="18">
        <f t="shared" si="4818"/>
        <v>0</v>
      </c>
      <c r="L1721" s="18">
        <f t="shared" si="4806"/>
        <v>0</v>
      </c>
      <c r="M1721" s="18">
        <f t="shared" si="4807"/>
        <v>0</v>
      </c>
      <c r="N1721" s="18">
        <f t="shared" si="4808"/>
        <v>0</v>
      </c>
      <c r="O1721" s="18">
        <f t="shared" si="4819"/>
        <v>0</v>
      </c>
      <c r="P1721" s="18">
        <f t="shared" si="4819"/>
        <v>0</v>
      </c>
      <c r="Q1721" s="18">
        <f t="shared" si="4819"/>
        <v>0</v>
      </c>
      <c r="R1721" s="18">
        <f t="shared" si="4819"/>
        <v>0</v>
      </c>
      <c r="S1721" s="18">
        <f t="shared" si="4819"/>
        <v>0</v>
      </c>
      <c r="T1721" s="18">
        <f t="shared" si="4777"/>
        <v>0</v>
      </c>
      <c r="U1721" s="18">
        <f t="shared" si="4778"/>
        <v>0</v>
      </c>
      <c r="V1721" s="18">
        <f t="shared" si="4779"/>
        <v>0</v>
      </c>
      <c r="W1721" s="18">
        <f t="shared" si="4820"/>
        <v>0</v>
      </c>
      <c r="X1721" s="18">
        <f t="shared" si="4820"/>
        <v>0</v>
      </c>
      <c r="Y1721" s="18">
        <f t="shared" si="4820"/>
        <v>0</v>
      </c>
      <c r="Z1721" s="18">
        <f t="shared" si="4820"/>
        <v>0</v>
      </c>
      <c r="AA1721" s="18">
        <f t="shared" si="4820"/>
        <v>0</v>
      </c>
      <c r="AB1721" s="18">
        <f t="shared" si="4820"/>
        <v>0</v>
      </c>
      <c r="AC1721" s="18">
        <f t="shared" si="4793"/>
        <v>0</v>
      </c>
      <c r="AD1721" s="18">
        <f t="shared" si="4794"/>
        <v>0</v>
      </c>
      <c r="AE1721" s="18">
        <f t="shared" si="4795"/>
        <v>0</v>
      </c>
      <c r="AF1721" s="18">
        <f t="shared" si="4820"/>
        <v>0</v>
      </c>
      <c r="AG1721" s="18">
        <f t="shared" si="4820"/>
        <v>0</v>
      </c>
      <c r="AH1721" s="18">
        <f t="shared" si="4820"/>
        <v>0</v>
      </c>
      <c r="AI1721" s="18">
        <f t="shared" si="4744"/>
        <v>0</v>
      </c>
      <c r="AJ1721" s="18">
        <f t="shared" si="4745"/>
        <v>0</v>
      </c>
      <c r="AK1721" s="18">
        <f t="shared" si="4746"/>
        <v>0</v>
      </c>
      <c r="AL1721" s="18">
        <f t="shared" si="4820"/>
        <v>0</v>
      </c>
      <c r="AM1721" s="18">
        <f t="shared" si="4747"/>
        <v>0</v>
      </c>
      <c r="AN1721" s="18">
        <f t="shared" si="4820"/>
        <v>0</v>
      </c>
      <c r="AO1721" s="18">
        <f t="shared" si="4820"/>
        <v>0</v>
      </c>
      <c r="AP1721" s="18">
        <f t="shared" si="4820"/>
        <v>0</v>
      </c>
      <c r="AQ1721" s="18">
        <f t="shared" si="4733"/>
        <v>0</v>
      </c>
      <c r="AR1721" s="18">
        <f t="shared" si="4734"/>
        <v>0</v>
      </c>
      <c r="AS1721" s="18">
        <f t="shared" si="4735"/>
        <v>0</v>
      </c>
      <c r="AT1721" s="18">
        <f t="shared" si="4820"/>
        <v>0</v>
      </c>
      <c r="AU1721" s="18">
        <f t="shared" si="4820"/>
        <v>0</v>
      </c>
      <c r="AV1721" s="18">
        <f t="shared" si="4820"/>
        <v>0</v>
      </c>
      <c r="AW1721" s="18">
        <f t="shared" si="4736"/>
        <v>0</v>
      </c>
      <c r="AX1721" s="18">
        <f t="shared" si="4737"/>
        <v>0</v>
      </c>
      <c r="AY1721" s="18">
        <f t="shared" si="4738"/>
        <v>0</v>
      </c>
      <c r="AZ1721" s="18">
        <f t="shared" si="4820"/>
        <v>0</v>
      </c>
      <c r="BA1721" s="18">
        <f t="shared" si="4820"/>
        <v>0</v>
      </c>
      <c r="BB1721" s="18">
        <f t="shared" si="4820"/>
        <v>0</v>
      </c>
      <c r="BC1721" s="18">
        <f t="shared" si="4815"/>
        <v>0</v>
      </c>
      <c r="BD1721" s="18">
        <f t="shared" si="4816"/>
        <v>0</v>
      </c>
      <c r="BE1721" s="18">
        <f t="shared" si="4817"/>
        <v>0</v>
      </c>
      <c r="BF1721" s="18">
        <f t="shared" si="4820"/>
        <v>0</v>
      </c>
      <c r="BG1721" s="18">
        <f t="shared" si="4820"/>
        <v>0</v>
      </c>
      <c r="BH1721" s="18">
        <f t="shared" si="4820"/>
        <v>0</v>
      </c>
      <c r="BI1721" s="18">
        <f t="shared" si="4812"/>
        <v>0</v>
      </c>
      <c r="BJ1721" s="18">
        <f t="shared" si="4813"/>
        <v>0</v>
      </c>
      <c r="BK1721" s="18">
        <f t="shared" si="4814"/>
        <v>0</v>
      </c>
      <c r="BL1721" s="18">
        <f t="shared" si="4820"/>
        <v>0</v>
      </c>
      <c r="BM1721" s="18">
        <f t="shared" si="4820"/>
        <v>0</v>
      </c>
      <c r="BN1721" s="18">
        <f t="shared" si="4820"/>
        <v>0</v>
      </c>
      <c r="BO1721" s="18">
        <f t="shared" si="4771"/>
        <v>0</v>
      </c>
      <c r="BP1721" s="18">
        <f t="shared" si="4772"/>
        <v>0</v>
      </c>
      <c r="BQ1721" s="18">
        <f t="shared" si="4773"/>
        <v>0</v>
      </c>
      <c r="BR1721" s="18">
        <f t="shared" si="4820"/>
        <v>0</v>
      </c>
      <c r="BS1721" s="18">
        <f t="shared" si="4820"/>
        <v>0</v>
      </c>
      <c r="BT1721" s="18">
        <f t="shared" si="4820"/>
        <v>0</v>
      </c>
      <c r="BU1721" s="18">
        <f t="shared" si="4765"/>
        <v>0</v>
      </c>
      <c r="BV1721" s="18">
        <f t="shared" si="4766"/>
        <v>0</v>
      </c>
      <c r="BW1721" s="18">
        <f t="shared" si="4767"/>
        <v>0</v>
      </c>
      <c r="BX1721" s="18">
        <f t="shared" si="4820"/>
        <v>0</v>
      </c>
      <c r="BY1721" s="18">
        <f t="shared" si="4820"/>
        <v>0</v>
      </c>
      <c r="BZ1721" s="18">
        <f t="shared" si="4820"/>
        <v>0</v>
      </c>
      <c r="CA1721" s="18">
        <f t="shared" si="4748"/>
        <v>0</v>
      </c>
      <c r="CB1721" s="18">
        <f t="shared" si="4749"/>
        <v>0</v>
      </c>
      <c r="CC1721" s="18">
        <f t="shared" si="4750"/>
        <v>0</v>
      </c>
      <c r="CD1721" s="18">
        <f t="shared" si="4820"/>
        <v>0</v>
      </c>
      <c r="CE1721" s="27" t="s">
        <v>1661</v>
      </c>
      <c r="CF1721" s="33"/>
    </row>
    <row r="1722" spans="1:84" hidden="1" x14ac:dyDescent="0.3">
      <c r="A1722" s="19" t="s">
        <v>1188</v>
      </c>
      <c r="B1722" s="39">
        <v>410</v>
      </c>
      <c r="C1722" s="41"/>
      <c r="D1722" s="41"/>
      <c r="E1722" s="14" t="s">
        <v>566</v>
      </c>
      <c r="F1722" s="18">
        <f t="shared" si="4818"/>
        <v>0</v>
      </c>
      <c r="G1722" s="18">
        <f t="shared" si="4818"/>
        <v>0</v>
      </c>
      <c r="H1722" s="18">
        <f t="shared" si="4818"/>
        <v>0</v>
      </c>
      <c r="I1722" s="18">
        <f t="shared" si="4818"/>
        <v>0</v>
      </c>
      <c r="J1722" s="18">
        <f t="shared" si="4818"/>
        <v>0</v>
      </c>
      <c r="K1722" s="18">
        <f t="shared" si="4818"/>
        <v>0</v>
      </c>
      <c r="L1722" s="18">
        <f t="shared" si="4806"/>
        <v>0</v>
      </c>
      <c r="M1722" s="18">
        <f t="shared" si="4807"/>
        <v>0</v>
      </c>
      <c r="N1722" s="18">
        <f t="shared" si="4808"/>
        <v>0</v>
      </c>
      <c r="O1722" s="18">
        <f t="shared" si="4819"/>
        <v>0</v>
      </c>
      <c r="P1722" s="18">
        <f t="shared" si="4819"/>
        <v>0</v>
      </c>
      <c r="Q1722" s="18">
        <f t="shared" si="4819"/>
        <v>0</v>
      </c>
      <c r="R1722" s="18">
        <f t="shared" si="4819"/>
        <v>0</v>
      </c>
      <c r="S1722" s="18">
        <f t="shared" si="4819"/>
        <v>0</v>
      </c>
      <c r="T1722" s="18">
        <f t="shared" si="4777"/>
        <v>0</v>
      </c>
      <c r="U1722" s="18">
        <f t="shared" si="4778"/>
        <v>0</v>
      </c>
      <c r="V1722" s="18">
        <f t="shared" si="4779"/>
        <v>0</v>
      </c>
      <c r="W1722" s="18">
        <f t="shared" si="4820"/>
        <v>0</v>
      </c>
      <c r="X1722" s="18">
        <f t="shared" si="4820"/>
        <v>0</v>
      </c>
      <c r="Y1722" s="18">
        <f t="shared" si="4820"/>
        <v>0</v>
      </c>
      <c r="Z1722" s="18">
        <f t="shared" si="4820"/>
        <v>0</v>
      </c>
      <c r="AA1722" s="18">
        <f t="shared" si="4820"/>
        <v>0</v>
      </c>
      <c r="AB1722" s="18">
        <f t="shared" si="4820"/>
        <v>0</v>
      </c>
      <c r="AC1722" s="18">
        <f t="shared" si="4793"/>
        <v>0</v>
      </c>
      <c r="AD1722" s="18">
        <f t="shared" si="4794"/>
        <v>0</v>
      </c>
      <c r="AE1722" s="18">
        <f t="shared" si="4795"/>
        <v>0</v>
      </c>
      <c r="AF1722" s="18">
        <f t="shared" si="4820"/>
        <v>0</v>
      </c>
      <c r="AG1722" s="18">
        <f t="shared" si="4820"/>
        <v>0</v>
      </c>
      <c r="AH1722" s="18">
        <f t="shared" si="4820"/>
        <v>0</v>
      </c>
      <c r="AI1722" s="18">
        <f t="shared" si="4744"/>
        <v>0</v>
      </c>
      <c r="AJ1722" s="18">
        <f t="shared" si="4745"/>
        <v>0</v>
      </c>
      <c r="AK1722" s="18">
        <f t="shared" si="4746"/>
        <v>0</v>
      </c>
      <c r="AL1722" s="18">
        <f t="shared" si="4820"/>
        <v>0</v>
      </c>
      <c r="AM1722" s="18">
        <f t="shared" si="4747"/>
        <v>0</v>
      </c>
      <c r="AN1722" s="18">
        <f t="shared" si="4820"/>
        <v>0</v>
      </c>
      <c r="AO1722" s="18">
        <f t="shared" si="4820"/>
        <v>0</v>
      </c>
      <c r="AP1722" s="18">
        <f t="shared" si="4820"/>
        <v>0</v>
      </c>
      <c r="AQ1722" s="18">
        <f t="shared" si="4733"/>
        <v>0</v>
      </c>
      <c r="AR1722" s="18">
        <f t="shared" si="4734"/>
        <v>0</v>
      </c>
      <c r="AS1722" s="18">
        <f t="shared" si="4735"/>
        <v>0</v>
      </c>
      <c r="AT1722" s="18">
        <f t="shared" si="4820"/>
        <v>0</v>
      </c>
      <c r="AU1722" s="18">
        <f t="shared" si="4820"/>
        <v>0</v>
      </c>
      <c r="AV1722" s="18">
        <f t="shared" si="4820"/>
        <v>0</v>
      </c>
      <c r="AW1722" s="18">
        <f t="shared" si="4736"/>
        <v>0</v>
      </c>
      <c r="AX1722" s="18">
        <f t="shared" si="4737"/>
        <v>0</v>
      </c>
      <c r="AY1722" s="18">
        <f t="shared" si="4738"/>
        <v>0</v>
      </c>
      <c r="AZ1722" s="18">
        <f t="shared" si="4820"/>
        <v>0</v>
      </c>
      <c r="BA1722" s="18">
        <f t="shared" si="4820"/>
        <v>0</v>
      </c>
      <c r="BB1722" s="18">
        <f t="shared" si="4820"/>
        <v>0</v>
      </c>
      <c r="BC1722" s="18">
        <f t="shared" si="4815"/>
        <v>0</v>
      </c>
      <c r="BD1722" s="18">
        <f t="shared" si="4816"/>
        <v>0</v>
      </c>
      <c r="BE1722" s="18">
        <f t="shared" si="4817"/>
        <v>0</v>
      </c>
      <c r="BF1722" s="18">
        <f t="shared" si="4820"/>
        <v>0</v>
      </c>
      <c r="BG1722" s="18">
        <f t="shared" si="4820"/>
        <v>0</v>
      </c>
      <c r="BH1722" s="18">
        <f t="shared" si="4820"/>
        <v>0</v>
      </c>
      <c r="BI1722" s="18">
        <f t="shared" si="4812"/>
        <v>0</v>
      </c>
      <c r="BJ1722" s="18">
        <f t="shared" si="4813"/>
        <v>0</v>
      </c>
      <c r="BK1722" s="18">
        <f t="shared" si="4814"/>
        <v>0</v>
      </c>
      <c r="BL1722" s="18">
        <f t="shared" si="4820"/>
        <v>0</v>
      </c>
      <c r="BM1722" s="18">
        <f t="shared" si="4820"/>
        <v>0</v>
      </c>
      <c r="BN1722" s="18">
        <f t="shared" si="4820"/>
        <v>0</v>
      </c>
      <c r="BO1722" s="18">
        <f t="shared" si="4771"/>
        <v>0</v>
      </c>
      <c r="BP1722" s="18">
        <f t="shared" si="4772"/>
        <v>0</v>
      </c>
      <c r="BQ1722" s="18">
        <f t="shared" si="4773"/>
        <v>0</v>
      </c>
      <c r="BR1722" s="18">
        <f t="shared" si="4820"/>
        <v>0</v>
      </c>
      <c r="BS1722" s="18">
        <f t="shared" si="4820"/>
        <v>0</v>
      </c>
      <c r="BT1722" s="18">
        <f t="shared" si="4820"/>
        <v>0</v>
      </c>
      <c r="BU1722" s="18">
        <f t="shared" si="4765"/>
        <v>0</v>
      </c>
      <c r="BV1722" s="18">
        <f t="shared" si="4766"/>
        <v>0</v>
      </c>
      <c r="BW1722" s="18">
        <f t="shared" si="4767"/>
        <v>0</v>
      </c>
      <c r="BX1722" s="18">
        <f t="shared" si="4820"/>
        <v>0</v>
      </c>
      <c r="BY1722" s="18">
        <f t="shared" si="4820"/>
        <v>0</v>
      </c>
      <c r="BZ1722" s="18">
        <f t="shared" si="4820"/>
        <v>0</v>
      </c>
      <c r="CA1722" s="18">
        <f t="shared" si="4748"/>
        <v>0</v>
      </c>
      <c r="CB1722" s="18">
        <f t="shared" si="4749"/>
        <v>0</v>
      </c>
      <c r="CC1722" s="18">
        <f t="shared" si="4750"/>
        <v>0</v>
      </c>
      <c r="CD1722" s="18">
        <f t="shared" si="4820"/>
        <v>0</v>
      </c>
      <c r="CE1722" s="27" t="s">
        <v>1661</v>
      </c>
      <c r="CF1722" s="33"/>
    </row>
    <row r="1723" spans="1:84" hidden="1" x14ac:dyDescent="0.3">
      <c r="A1723" s="19" t="s">
        <v>1188</v>
      </c>
      <c r="B1723" s="39">
        <v>410</v>
      </c>
      <c r="C1723" s="41" t="s">
        <v>198</v>
      </c>
      <c r="D1723" s="41" t="s">
        <v>19</v>
      </c>
      <c r="E1723" s="14" t="s">
        <v>527</v>
      </c>
      <c r="F1723" s="18"/>
      <c r="G1723" s="18"/>
      <c r="H1723" s="18"/>
      <c r="I1723" s="18"/>
      <c r="J1723" s="18"/>
      <c r="K1723" s="18"/>
      <c r="L1723" s="18">
        <f t="shared" si="4806"/>
        <v>0</v>
      </c>
      <c r="M1723" s="18">
        <f t="shared" si="4807"/>
        <v>0</v>
      </c>
      <c r="N1723" s="18">
        <f t="shared" si="4808"/>
        <v>0</v>
      </c>
      <c r="O1723" s="18"/>
      <c r="P1723" s="18"/>
      <c r="Q1723" s="18"/>
      <c r="R1723" s="18"/>
      <c r="S1723" s="18"/>
      <c r="T1723" s="18">
        <f t="shared" si="4777"/>
        <v>0</v>
      </c>
      <c r="U1723" s="18">
        <f t="shared" si="4778"/>
        <v>0</v>
      </c>
      <c r="V1723" s="18">
        <f t="shared" si="4779"/>
        <v>0</v>
      </c>
      <c r="W1723" s="18"/>
      <c r="X1723" s="18"/>
      <c r="Y1723" s="18"/>
      <c r="Z1723" s="18"/>
      <c r="AA1723" s="18"/>
      <c r="AB1723" s="18"/>
      <c r="AC1723" s="18">
        <f t="shared" si="4793"/>
        <v>0</v>
      </c>
      <c r="AD1723" s="18">
        <f t="shared" si="4794"/>
        <v>0</v>
      </c>
      <c r="AE1723" s="18">
        <f t="shared" si="4795"/>
        <v>0</v>
      </c>
      <c r="AF1723" s="18"/>
      <c r="AG1723" s="18"/>
      <c r="AH1723" s="18"/>
      <c r="AI1723" s="18">
        <f t="shared" si="4744"/>
        <v>0</v>
      </c>
      <c r="AJ1723" s="18">
        <f t="shared" si="4745"/>
        <v>0</v>
      </c>
      <c r="AK1723" s="18">
        <f t="shared" si="4746"/>
        <v>0</v>
      </c>
      <c r="AL1723" s="18"/>
      <c r="AM1723" s="18">
        <f t="shared" si="4747"/>
        <v>0</v>
      </c>
      <c r="AN1723" s="18"/>
      <c r="AO1723" s="18"/>
      <c r="AP1723" s="18"/>
      <c r="AQ1723" s="18">
        <f t="shared" si="4733"/>
        <v>0</v>
      </c>
      <c r="AR1723" s="18">
        <f t="shared" si="4734"/>
        <v>0</v>
      </c>
      <c r="AS1723" s="18">
        <f t="shared" si="4735"/>
        <v>0</v>
      </c>
      <c r="AT1723" s="18"/>
      <c r="AU1723" s="18"/>
      <c r="AV1723" s="18"/>
      <c r="AW1723" s="18">
        <f t="shared" si="4736"/>
        <v>0</v>
      </c>
      <c r="AX1723" s="18">
        <f t="shared" si="4737"/>
        <v>0</v>
      </c>
      <c r="AY1723" s="18">
        <f t="shared" si="4738"/>
        <v>0</v>
      </c>
      <c r="AZ1723" s="18"/>
      <c r="BA1723" s="18"/>
      <c r="BB1723" s="18"/>
      <c r="BC1723" s="18">
        <f t="shared" si="4815"/>
        <v>0</v>
      </c>
      <c r="BD1723" s="18">
        <f t="shared" si="4816"/>
        <v>0</v>
      </c>
      <c r="BE1723" s="18">
        <f t="shared" si="4817"/>
        <v>0</v>
      </c>
      <c r="BF1723" s="18"/>
      <c r="BG1723" s="18"/>
      <c r="BH1723" s="18"/>
      <c r="BI1723" s="18">
        <f t="shared" si="4812"/>
        <v>0</v>
      </c>
      <c r="BJ1723" s="18">
        <f t="shared" si="4813"/>
        <v>0</v>
      </c>
      <c r="BK1723" s="18">
        <f t="shared" si="4814"/>
        <v>0</v>
      </c>
      <c r="BL1723" s="18"/>
      <c r="BM1723" s="18"/>
      <c r="BN1723" s="18"/>
      <c r="BO1723" s="18">
        <f t="shared" si="4771"/>
        <v>0</v>
      </c>
      <c r="BP1723" s="18">
        <f t="shared" si="4772"/>
        <v>0</v>
      </c>
      <c r="BQ1723" s="18">
        <f t="shared" si="4773"/>
        <v>0</v>
      </c>
      <c r="BR1723" s="18"/>
      <c r="BS1723" s="18"/>
      <c r="BT1723" s="18"/>
      <c r="BU1723" s="18">
        <f t="shared" si="4765"/>
        <v>0</v>
      </c>
      <c r="BV1723" s="18">
        <f t="shared" si="4766"/>
        <v>0</v>
      </c>
      <c r="BW1723" s="18">
        <f t="shared" si="4767"/>
        <v>0</v>
      </c>
      <c r="BX1723" s="18"/>
      <c r="BY1723" s="18"/>
      <c r="BZ1723" s="18"/>
      <c r="CA1723" s="18">
        <f t="shared" si="4748"/>
        <v>0</v>
      </c>
      <c r="CB1723" s="18">
        <f t="shared" si="4749"/>
        <v>0</v>
      </c>
      <c r="CC1723" s="18">
        <f t="shared" si="4750"/>
        <v>0</v>
      </c>
      <c r="CD1723" s="18"/>
      <c r="CE1723" s="27" t="s">
        <v>1661</v>
      </c>
      <c r="CF1723" s="33"/>
    </row>
    <row r="1724" spans="1:84" x14ac:dyDescent="0.3">
      <c r="A1724" s="41" t="s">
        <v>283</v>
      </c>
      <c r="B1724" s="39"/>
      <c r="C1724" s="41"/>
      <c r="D1724" s="41"/>
      <c r="E1724" s="14" t="s">
        <v>691</v>
      </c>
      <c r="F1724" s="18">
        <f t="shared" ref="F1724:K1726" si="4821">F1725</f>
        <v>1928.1</v>
      </c>
      <c r="G1724" s="18">
        <f t="shared" si="4821"/>
        <v>3072.8</v>
      </c>
      <c r="H1724" s="18">
        <f t="shared" si="4821"/>
        <v>0</v>
      </c>
      <c r="I1724" s="18">
        <f t="shared" si="4821"/>
        <v>0</v>
      </c>
      <c r="J1724" s="18">
        <f t="shared" si="4821"/>
        <v>0</v>
      </c>
      <c r="K1724" s="18">
        <f t="shared" si="4821"/>
        <v>0</v>
      </c>
      <c r="L1724" s="18">
        <f t="shared" si="4806"/>
        <v>1928.1</v>
      </c>
      <c r="M1724" s="18">
        <f t="shared" si="4807"/>
        <v>3072.8</v>
      </c>
      <c r="N1724" s="18">
        <f t="shared" si="4808"/>
        <v>0</v>
      </c>
      <c r="O1724" s="18">
        <f t="shared" ref="O1724:S1726" si="4822">O1725</f>
        <v>0</v>
      </c>
      <c r="P1724" s="18">
        <f t="shared" si="4822"/>
        <v>0</v>
      </c>
      <c r="Q1724" s="18">
        <f t="shared" si="4822"/>
        <v>0</v>
      </c>
      <c r="R1724" s="18">
        <f t="shared" si="4822"/>
        <v>0</v>
      </c>
      <c r="S1724" s="18">
        <f t="shared" si="4822"/>
        <v>0</v>
      </c>
      <c r="T1724" s="18">
        <f t="shared" si="4777"/>
        <v>1928.1</v>
      </c>
      <c r="U1724" s="18">
        <f t="shared" si="4778"/>
        <v>3072.8</v>
      </c>
      <c r="V1724" s="18">
        <f t="shared" si="4779"/>
        <v>0</v>
      </c>
      <c r="W1724" s="18">
        <f t="shared" ref="W1724:CD1726" si="4823">W1725</f>
        <v>0</v>
      </c>
      <c r="X1724" s="18">
        <f t="shared" si="4823"/>
        <v>0</v>
      </c>
      <c r="Y1724" s="18">
        <f t="shared" si="4823"/>
        <v>18064.5</v>
      </c>
      <c r="Z1724" s="18">
        <f t="shared" si="4823"/>
        <v>0</v>
      </c>
      <c r="AA1724" s="18">
        <f t="shared" si="4823"/>
        <v>0</v>
      </c>
      <c r="AB1724" s="18">
        <f t="shared" si="4823"/>
        <v>0</v>
      </c>
      <c r="AC1724" s="18">
        <f t="shared" si="4793"/>
        <v>1928.1</v>
      </c>
      <c r="AD1724" s="18">
        <f t="shared" si="4794"/>
        <v>3072.8</v>
      </c>
      <c r="AE1724" s="18">
        <f t="shared" si="4795"/>
        <v>18064.5</v>
      </c>
      <c r="AF1724" s="18">
        <f t="shared" si="4823"/>
        <v>0</v>
      </c>
      <c r="AG1724" s="18">
        <f t="shared" si="4823"/>
        <v>0</v>
      </c>
      <c r="AH1724" s="18">
        <f t="shared" si="4823"/>
        <v>0</v>
      </c>
      <c r="AI1724" s="18">
        <f t="shared" si="4744"/>
        <v>1928.1</v>
      </c>
      <c r="AJ1724" s="18">
        <f t="shared" si="4745"/>
        <v>3072.8</v>
      </c>
      <c r="AK1724" s="18">
        <f t="shared" si="4746"/>
        <v>18064.5</v>
      </c>
      <c r="AL1724" s="18">
        <f t="shared" si="4823"/>
        <v>0</v>
      </c>
      <c r="AM1724" s="18">
        <f t="shared" si="4747"/>
        <v>1928.1</v>
      </c>
      <c r="AN1724" s="18">
        <f t="shared" si="4823"/>
        <v>0</v>
      </c>
      <c r="AO1724" s="18">
        <f t="shared" si="4823"/>
        <v>0</v>
      </c>
      <c r="AP1724" s="18">
        <f t="shared" si="4823"/>
        <v>0</v>
      </c>
      <c r="AQ1724" s="18">
        <f t="shared" si="4733"/>
        <v>1928.1</v>
      </c>
      <c r="AR1724" s="18">
        <f t="shared" si="4734"/>
        <v>3072.8</v>
      </c>
      <c r="AS1724" s="18">
        <f t="shared" si="4735"/>
        <v>18064.5</v>
      </c>
      <c r="AT1724" s="18">
        <f t="shared" si="4823"/>
        <v>0</v>
      </c>
      <c r="AU1724" s="18">
        <f t="shared" si="4823"/>
        <v>0</v>
      </c>
      <c r="AV1724" s="18">
        <f t="shared" si="4823"/>
        <v>0</v>
      </c>
      <c r="AW1724" s="18">
        <f t="shared" si="4736"/>
        <v>1928.1</v>
      </c>
      <c r="AX1724" s="18">
        <f t="shared" si="4737"/>
        <v>3072.8</v>
      </c>
      <c r="AY1724" s="18">
        <f t="shared" si="4738"/>
        <v>18064.5</v>
      </c>
      <c r="AZ1724" s="18">
        <f t="shared" si="4823"/>
        <v>0</v>
      </c>
      <c r="BA1724" s="18">
        <f t="shared" si="4823"/>
        <v>0</v>
      </c>
      <c r="BB1724" s="18">
        <f t="shared" si="4823"/>
        <v>0</v>
      </c>
      <c r="BC1724" s="18">
        <f t="shared" si="4815"/>
        <v>1928.1</v>
      </c>
      <c r="BD1724" s="18">
        <f t="shared" si="4816"/>
        <v>3072.8</v>
      </c>
      <c r="BE1724" s="18">
        <f t="shared" si="4817"/>
        <v>18064.5</v>
      </c>
      <c r="BF1724" s="18">
        <f t="shared" si="4823"/>
        <v>0</v>
      </c>
      <c r="BG1724" s="18">
        <f t="shared" si="4823"/>
        <v>0</v>
      </c>
      <c r="BH1724" s="18">
        <f t="shared" si="4823"/>
        <v>0</v>
      </c>
      <c r="BI1724" s="18">
        <f t="shared" si="4812"/>
        <v>1928.1</v>
      </c>
      <c r="BJ1724" s="18">
        <f t="shared" si="4813"/>
        <v>3072.8</v>
      </c>
      <c r="BK1724" s="18">
        <f t="shared" si="4814"/>
        <v>18064.5</v>
      </c>
      <c r="BL1724" s="18">
        <f t="shared" si="4823"/>
        <v>0</v>
      </c>
      <c r="BM1724" s="18">
        <f t="shared" si="4823"/>
        <v>0</v>
      </c>
      <c r="BN1724" s="18">
        <f t="shared" si="4823"/>
        <v>0</v>
      </c>
      <c r="BO1724" s="18">
        <f t="shared" si="4771"/>
        <v>1928.1</v>
      </c>
      <c r="BP1724" s="18">
        <f t="shared" si="4772"/>
        <v>3072.8</v>
      </c>
      <c r="BQ1724" s="18">
        <f t="shared" si="4773"/>
        <v>18064.5</v>
      </c>
      <c r="BR1724" s="18">
        <f t="shared" si="4823"/>
        <v>0</v>
      </c>
      <c r="BS1724" s="18">
        <f t="shared" si="4823"/>
        <v>0</v>
      </c>
      <c r="BT1724" s="18">
        <f t="shared" si="4823"/>
        <v>0</v>
      </c>
      <c r="BU1724" s="18">
        <f t="shared" si="4765"/>
        <v>1928.1</v>
      </c>
      <c r="BV1724" s="18">
        <f t="shared" si="4766"/>
        <v>3072.8</v>
      </c>
      <c r="BW1724" s="18">
        <f t="shared" si="4767"/>
        <v>18064.5</v>
      </c>
      <c r="BX1724" s="18">
        <f t="shared" si="4823"/>
        <v>-84.251000000000005</v>
      </c>
      <c r="BY1724" s="18">
        <f t="shared" si="4823"/>
        <v>0</v>
      </c>
      <c r="BZ1724" s="18">
        <f t="shared" si="4823"/>
        <v>0</v>
      </c>
      <c r="CA1724" s="18">
        <f t="shared" si="4748"/>
        <v>1843.8489999999999</v>
      </c>
      <c r="CB1724" s="18">
        <f t="shared" si="4749"/>
        <v>3072.8</v>
      </c>
      <c r="CC1724" s="18">
        <f t="shared" si="4750"/>
        <v>18064.5</v>
      </c>
      <c r="CD1724" s="18">
        <f t="shared" si="4823"/>
        <v>0</v>
      </c>
      <c r="CE1724" s="27"/>
      <c r="CF1724" s="33"/>
    </row>
    <row r="1725" spans="1:84" ht="46.8" x14ac:dyDescent="0.3">
      <c r="A1725" s="41" t="s">
        <v>283</v>
      </c>
      <c r="B1725" s="39">
        <v>400</v>
      </c>
      <c r="C1725" s="41"/>
      <c r="D1725" s="41"/>
      <c r="E1725" s="14" t="s">
        <v>553</v>
      </c>
      <c r="F1725" s="18">
        <f t="shared" si="4821"/>
        <v>1928.1</v>
      </c>
      <c r="G1725" s="18">
        <f t="shared" si="4821"/>
        <v>3072.8</v>
      </c>
      <c r="H1725" s="18">
        <f t="shared" si="4821"/>
        <v>0</v>
      </c>
      <c r="I1725" s="18">
        <f t="shared" si="4821"/>
        <v>0</v>
      </c>
      <c r="J1725" s="18">
        <f t="shared" si="4821"/>
        <v>0</v>
      </c>
      <c r="K1725" s="18">
        <f t="shared" si="4821"/>
        <v>0</v>
      </c>
      <c r="L1725" s="18">
        <f t="shared" si="4806"/>
        <v>1928.1</v>
      </c>
      <c r="M1725" s="18">
        <f t="shared" si="4807"/>
        <v>3072.8</v>
      </c>
      <c r="N1725" s="18">
        <f t="shared" si="4808"/>
        <v>0</v>
      </c>
      <c r="O1725" s="18">
        <f t="shared" si="4822"/>
        <v>0</v>
      </c>
      <c r="P1725" s="18">
        <f t="shared" si="4822"/>
        <v>0</v>
      </c>
      <c r="Q1725" s="18">
        <f t="shared" si="4822"/>
        <v>0</v>
      </c>
      <c r="R1725" s="18">
        <f t="shared" si="4822"/>
        <v>0</v>
      </c>
      <c r="S1725" s="18">
        <f t="shared" si="4822"/>
        <v>0</v>
      </c>
      <c r="T1725" s="18">
        <f t="shared" si="4777"/>
        <v>1928.1</v>
      </c>
      <c r="U1725" s="18">
        <f t="shared" si="4778"/>
        <v>3072.8</v>
      </c>
      <c r="V1725" s="18">
        <f t="shared" si="4779"/>
        <v>0</v>
      </c>
      <c r="W1725" s="18">
        <f t="shared" si="4823"/>
        <v>0</v>
      </c>
      <c r="X1725" s="18">
        <f t="shared" si="4823"/>
        <v>0</v>
      </c>
      <c r="Y1725" s="18">
        <f t="shared" si="4823"/>
        <v>18064.5</v>
      </c>
      <c r="Z1725" s="18">
        <f t="shared" si="4823"/>
        <v>0</v>
      </c>
      <c r="AA1725" s="18">
        <f t="shared" si="4823"/>
        <v>0</v>
      </c>
      <c r="AB1725" s="18">
        <f t="shared" si="4823"/>
        <v>0</v>
      </c>
      <c r="AC1725" s="18">
        <f t="shared" si="4793"/>
        <v>1928.1</v>
      </c>
      <c r="AD1725" s="18">
        <f t="shared" si="4794"/>
        <v>3072.8</v>
      </c>
      <c r="AE1725" s="18">
        <f t="shared" si="4795"/>
        <v>18064.5</v>
      </c>
      <c r="AF1725" s="18">
        <f t="shared" si="4823"/>
        <v>0</v>
      </c>
      <c r="AG1725" s="18">
        <f t="shared" si="4823"/>
        <v>0</v>
      </c>
      <c r="AH1725" s="18">
        <f t="shared" si="4823"/>
        <v>0</v>
      </c>
      <c r="AI1725" s="18">
        <f t="shared" si="4744"/>
        <v>1928.1</v>
      </c>
      <c r="AJ1725" s="18">
        <f t="shared" si="4745"/>
        <v>3072.8</v>
      </c>
      <c r="AK1725" s="18">
        <f t="shared" si="4746"/>
        <v>18064.5</v>
      </c>
      <c r="AL1725" s="18">
        <f t="shared" si="4823"/>
        <v>0</v>
      </c>
      <c r="AM1725" s="18">
        <f t="shared" si="4747"/>
        <v>1928.1</v>
      </c>
      <c r="AN1725" s="18">
        <f t="shared" si="4823"/>
        <v>0</v>
      </c>
      <c r="AO1725" s="18">
        <f t="shared" si="4823"/>
        <v>0</v>
      </c>
      <c r="AP1725" s="18">
        <f t="shared" si="4823"/>
        <v>0</v>
      </c>
      <c r="AQ1725" s="18">
        <f t="shared" si="4733"/>
        <v>1928.1</v>
      </c>
      <c r="AR1725" s="18">
        <f t="shared" si="4734"/>
        <v>3072.8</v>
      </c>
      <c r="AS1725" s="18">
        <f t="shared" si="4735"/>
        <v>18064.5</v>
      </c>
      <c r="AT1725" s="18">
        <f t="shared" si="4823"/>
        <v>0</v>
      </c>
      <c r="AU1725" s="18">
        <f t="shared" si="4823"/>
        <v>0</v>
      </c>
      <c r="AV1725" s="18">
        <f t="shared" si="4823"/>
        <v>0</v>
      </c>
      <c r="AW1725" s="18">
        <f t="shared" si="4736"/>
        <v>1928.1</v>
      </c>
      <c r="AX1725" s="18">
        <f t="shared" si="4737"/>
        <v>3072.8</v>
      </c>
      <c r="AY1725" s="18">
        <f t="shared" si="4738"/>
        <v>18064.5</v>
      </c>
      <c r="AZ1725" s="18">
        <f t="shared" si="4823"/>
        <v>0</v>
      </c>
      <c r="BA1725" s="18">
        <f t="shared" si="4823"/>
        <v>0</v>
      </c>
      <c r="BB1725" s="18">
        <f t="shared" si="4823"/>
        <v>0</v>
      </c>
      <c r="BC1725" s="18">
        <f t="shared" si="4815"/>
        <v>1928.1</v>
      </c>
      <c r="BD1725" s="18">
        <f t="shared" si="4816"/>
        <v>3072.8</v>
      </c>
      <c r="BE1725" s="18">
        <f t="shared" si="4817"/>
        <v>18064.5</v>
      </c>
      <c r="BF1725" s="18">
        <f t="shared" si="4823"/>
        <v>0</v>
      </c>
      <c r="BG1725" s="18">
        <f t="shared" si="4823"/>
        <v>0</v>
      </c>
      <c r="BH1725" s="18">
        <f t="shared" si="4823"/>
        <v>0</v>
      </c>
      <c r="BI1725" s="18">
        <f t="shared" si="4812"/>
        <v>1928.1</v>
      </c>
      <c r="BJ1725" s="18">
        <f t="shared" si="4813"/>
        <v>3072.8</v>
      </c>
      <c r="BK1725" s="18">
        <f t="shared" si="4814"/>
        <v>18064.5</v>
      </c>
      <c r="BL1725" s="18">
        <f t="shared" si="4823"/>
        <v>0</v>
      </c>
      <c r="BM1725" s="18">
        <f t="shared" si="4823"/>
        <v>0</v>
      </c>
      <c r="BN1725" s="18">
        <f t="shared" si="4823"/>
        <v>0</v>
      </c>
      <c r="BO1725" s="18">
        <f t="shared" si="4771"/>
        <v>1928.1</v>
      </c>
      <c r="BP1725" s="18">
        <f t="shared" si="4772"/>
        <v>3072.8</v>
      </c>
      <c r="BQ1725" s="18">
        <f t="shared" si="4773"/>
        <v>18064.5</v>
      </c>
      <c r="BR1725" s="18">
        <f t="shared" si="4823"/>
        <v>0</v>
      </c>
      <c r="BS1725" s="18">
        <f t="shared" si="4823"/>
        <v>0</v>
      </c>
      <c r="BT1725" s="18">
        <f t="shared" si="4823"/>
        <v>0</v>
      </c>
      <c r="BU1725" s="18">
        <f t="shared" si="4765"/>
        <v>1928.1</v>
      </c>
      <c r="BV1725" s="18">
        <f t="shared" si="4766"/>
        <v>3072.8</v>
      </c>
      <c r="BW1725" s="18">
        <f t="shared" si="4767"/>
        <v>18064.5</v>
      </c>
      <c r="BX1725" s="18">
        <f t="shared" si="4823"/>
        <v>-84.251000000000005</v>
      </c>
      <c r="BY1725" s="18">
        <f t="shared" si="4823"/>
        <v>0</v>
      </c>
      <c r="BZ1725" s="18">
        <f t="shared" si="4823"/>
        <v>0</v>
      </c>
      <c r="CA1725" s="18">
        <f t="shared" si="4748"/>
        <v>1843.8489999999999</v>
      </c>
      <c r="CB1725" s="18">
        <f t="shared" si="4749"/>
        <v>3072.8</v>
      </c>
      <c r="CC1725" s="18">
        <f t="shared" si="4750"/>
        <v>18064.5</v>
      </c>
      <c r="CD1725" s="18">
        <f t="shared" si="4823"/>
        <v>0</v>
      </c>
      <c r="CE1725" s="27"/>
      <c r="CF1725" s="33"/>
    </row>
    <row r="1726" spans="1:84" x14ac:dyDescent="0.3">
      <c r="A1726" s="41" t="s">
        <v>283</v>
      </c>
      <c r="B1726" s="39">
        <v>410</v>
      </c>
      <c r="C1726" s="41"/>
      <c r="D1726" s="41"/>
      <c r="E1726" s="14" t="s">
        <v>566</v>
      </c>
      <c r="F1726" s="18">
        <f t="shared" si="4821"/>
        <v>1928.1</v>
      </c>
      <c r="G1726" s="18">
        <f t="shared" si="4821"/>
        <v>3072.8</v>
      </c>
      <c r="H1726" s="18">
        <f t="shared" si="4821"/>
        <v>0</v>
      </c>
      <c r="I1726" s="18">
        <f t="shared" si="4821"/>
        <v>0</v>
      </c>
      <c r="J1726" s="18">
        <f t="shared" si="4821"/>
        <v>0</v>
      </c>
      <c r="K1726" s="18">
        <f t="shared" si="4821"/>
        <v>0</v>
      </c>
      <c r="L1726" s="18">
        <f t="shared" si="4806"/>
        <v>1928.1</v>
      </c>
      <c r="M1726" s="18">
        <f t="shared" si="4807"/>
        <v>3072.8</v>
      </c>
      <c r="N1726" s="18">
        <f t="shared" si="4808"/>
        <v>0</v>
      </c>
      <c r="O1726" s="18">
        <f t="shared" si="4822"/>
        <v>0</v>
      </c>
      <c r="P1726" s="18">
        <f t="shared" si="4822"/>
        <v>0</v>
      </c>
      <c r="Q1726" s="18">
        <f t="shared" si="4822"/>
        <v>0</v>
      </c>
      <c r="R1726" s="18">
        <f t="shared" si="4822"/>
        <v>0</v>
      </c>
      <c r="S1726" s="18">
        <f t="shared" si="4822"/>
        <v>0</v>
      </c>
      <c r="T1726" s="18">
        <f t="shared" si="4777"/>
        <v>1928.1</v>
      </c>
      <c r="U1726" s="18">
        <f t="shared" si="4778"/>
        <v>3072.8</v>
      </c>
      <c r="V1726" s="18">
        <f t="shared" si="4779"/>
        <v>0</v>
      </c>
      <c r="W1726" s="18">
        <f t="shared" si="4823"/>
        <v>0</v>
      </c>
      <c r="X1726" s="18">
        <f t="shared" si="4823"/>
        <v>0</v>
      </c>
      <c r="Y1726" s="18">
        <f t="shared" si="4823"/>
        <v>18064.5</v>
      </c>
      <c r="Z1726" s="18">
        <f t="shared" si="4823"/>
        <v>0</v>
      </c>
      <c r="AA1726" s="18">
        <f t="shared" si="4823"/>
        <v>0</v>
      </c>
      <c r="AB1726" s="18">
        <f t="shared" si="4823"/>
        <v>0</v>
      </c>
      <c r="AC1726" s="18">
        <f t="shared" si="4793"/>
        <v>1928.1</v>
      </c>
      <c r="AD1726" s="18">
        <f t="shared" si="4794"/>
        <v>3072.8</v>
      </c>
      <c r="AE1726" s="18">
        <f t="shared" si="4795"/>
        <v>18064.5</v>
      </c>
      <c r="AF1726" s="18">
        <f t="shared" si="4823"/>
        <v>0</v>
      </c>
      <c r="AG1726" s="18">
        <f t="shared" si="4823"/>
        <v>0</v>
      </c>
      <c r="AH1726" s="18">
        <f t="shared" si="4823"/>
        <v>0</v>
      </c>
      <c r="AI1726" s="18">
        <f t="shared" si="4744"/>
        <v>1928.1</v>
      </c>
      <c r="AJ1726" s="18">
        <f t="shared" si="4745"/>
        <v>3072.8</v>
      </c>
      <c r="AK1726" s="18">
        <f t="shared" si="4746"/>
        <v>18064.5</v>
      </c>
      <c r="AL1726" s="18">
        <f t="shared" si="4823"/>
        <v>0</v>
      </c>
      <c r="AM1726" s="18">
        <f t="shared" si="4747"/>
        <v>1928.1</v>
      </c>
      <c r="AN1726" s="18">
        <f t="shared" si="4823"/>
        <v>0</v>
      </c>
      <c r="AO1726" s="18">
        <f t="shared" si="4823"/>
        <v>0</v>
      </c>
      <c r="AP1726" s="18">
        <f t="shared" si="4823"/>
        <v>0</v>
      </c>
      <c r="AQ1726" s="18">
        <f t="shared" si="4733"/>
        <v>1928.1</v>
      </c>
      <c r="AR1726" s="18">
        <f t="shared" si="4734"/>
        <v>3072.8</v>
      </c>
      <c r="AS1726" s="18">
        <f t="shared" si="4735"/>
        <v>18064.5</v>
      </c>
      <c r="AT1726" s="18">
        <f t="shared" si="4823"/>
        <v>0</v>
      </c>
      <c r="AU1726" s="18">
        <f t="shared" si="4823"/>
        <v>0</v>
      </c>
      <c r="AV1726" s="18">
        <f t="shared" si="4823"/>
        <v>0</v>
      </c>
      <c r="AW1726" s="18">
        <f t="shared" si="4736"/>
        <v>1928.1</v>
      </c>
      <c r="AX1726" s="18">
        <f t="shared" si="4737"/>
        <v>3072.8</v>
      </c>
      <c r="AY1726" s="18">
        <f t="shared" si="4738"/>
        <v>18064.5</v>
      </c>
      <c r="AZ1726" s="18">
        <f t="shared" si="4823"/>
        <v>0</v>
      </c>
      <c r="BA1726" s="18">
        <f t="shared" si="4823"/>
        <v>0</v>
      </c>
      <c r="BB1726" s="18">
        <f t="shared" si="4823"/>
        <v>0</v>
      </c>
      <c r="BC1726" s="18">
        <f t="shared" si="4815"/>
        <v>1928.1</v>
      </c>
      <c r="BD1726" s="18">
        <f t="shared" si="4816"/>
        <v>3072.8</v>
      </c>
      <c r="BE1726" s="18">
        <f t="shared" si="4817"/>
        <v>18064.5</v>
      </c>
      <c r="BF1726" s="18">
        <f t="shared" si="4823"/>
        <v>0</v>
      </c>
      <c r="BG1726" s="18">
        <f t="shared" si="4823"/>
        <v>0</v>
      </c>
      <c r="BH1726" s="18">
        <f t="shared" si="4823"/>
        <v>0</v>
      </c>
      <c r="BI1726" s="18">
        <f t="shared" si="4812"/>
        <v>1928.1</v>
      </c>
      <c r="BJ1726" s="18">
        <f t="shared" si="4813"/>
        <v>3072.8</v>
      </c>
      <c r="BK1726" s="18">
        <f t="shared" si="4814"/>
        <v>18064.5</v>
      </c>
      <c r="BL1726" s="18">
        <f t="shared" si="4823"/>
        <v>0</v>
      </c>
      <c r="BM1726" s="18">
        <f t="shared" si="4823"/>
        <v>0</v>
      </c>
      <c r="BN1726" s="18">
        <f t="shared" si="4823"/>
        <v>0</v>
      </c>
      <c r="BO1726" s="18">
        <f t="shared" si="4771"/>
        <v>1928.1</v>
      </c>
      <c r="BP1726" s="18">
        <f t="shared" si="4772"/>
        <v>3072.8</v>
      </c>
      <c r="BQ1726" s="18">
        <f t="shared" si="4773"/>
        <v>18064.5</v>
      </c>
      <c r="BR1726" s="18">
        <f t="shared" si="4823"/>
        <v>0</v>
      </c>
      <c r="BS1726" s="18">
        <f t="shared" si="4823"/>
        <v>0</v>
      </c>
      <c r="BT1726" s="18">
        <f t="shared" si="4823"/>
        <v>0</v>
      </c>
      <c r="BU1726" s="18">
        <f t="shared" si="4765"/>
        <v>1928.1</v>
      </c>
      <c r="BV1726" s="18">
        <f t="shared" si="4766"/>
        <v>3072.8</v>
      </c>
      <c r="BW1726" s="18">
        <f t="shared" si="4767"/>
        <v>18064.5</v>
      </c>
      <c r="BX1726" s="18">
        <f t="shared" si="4823"/>
        <v>-84.251000000000005</v>
      </c>
      <c r="BY1726" s="18">
        <f t="shared" si="4823"/>
        <v>0</v>
      </c>
      <c r="BZ1726" s="18">
        <f t="shared" si="4823"/>
        <v>0</v>
      </c>
      <c r="CA1726" s="18">
        <f t="shared" si="4748"/>
        <v>1843.8489999999999</v>
      </c>
      <c r="CB1726" s="18">
        <f t="shared" si="4749"/>
        <v>3072.8</v>
      </c>
      <c r="CC1726" s="18">
        <f t="shared" si="4750"/>
        <v>18064.5</v>
      </c>
      <c r="CD1726" s="18">
        <f t="shared" si="4823"/>
        <v>0</v>
      </c>
      <c r="CE1726" s="27"/>
      <c r="CF1726" s="33"/>
    </row>
    <row r="1727" spans="1:84" x14ac:dyDescent="0.3">
      <c r="A1727" s="41" t="s">
        <v>283</v>
      </c>
      <c r="B1727" s="39">
        <v>410</v>
      </c>
      <c r="C1727" s="41" t="s">
        <v>198</v>
      </c>
      <c r="D1727" s="41" t="s">
        <v>19</v>
      </c>
      <c r="E1727" s="14" t="s">
        <v>527</v>
      </c>
      <c r="F1727" s="18">
        <v>1928.1</v>
      </c>
      <c r="G1727" s="18">
        <v>3072.8</v>
      </c>
      <c r="H1727" s="18"/>
      <c r="I1727" s="18"/>
      <c r="J1727" s="18"/>
      <c r="K1727" s="18"/>
      <c r="L1727" s="18">
        <f t="shared" si="4806"/>
        <v>1928.1</v>
      </c>
      <c r="M1727" s="18">
        <f t="shared" si="4807"/>
        <v>3072.8</v>
      </c>
      <c r="N1727" s="18">
        <f t="shared" si="4808"/>
        <v>0</v>
      </c>
      <c r="O1727" s="18"/>
      <c r="P1727" s="18"/>
      <c r="Q1727" s="18"/>
      <c r="R1727" s="18"/>
      <c r="S1727" s="18"/>
      <c r="T1727" s="18">
        <f t="shared" si="4777"/>
        <v>1928.1</v>
      </c>
      <c r="U1727" s="18">
        <f t="shared" si="4778"/>
        <v>3072.8</v>
      </c>
      <c r="V1727" s="18">
        <f t="shared" si="4779"/>
        <v>0</v>
      </c>
      <c r="W1727" s="18"/>
      <c r="X1727" s="18"/>
      <c r="Y1727" s="18">
        <v>18064.5</v>
      </c>
      <c r="Z1727" s="18"/>
      <c r="AA1727" s="18"/>
      <c r="AB1727" s="18"/>
      <c r="AC1727" s="18">
        <f t="shared" si="4793"/>
        <v>1928.1</v>
      </c>
      <c r="AD1727" s="18">
        <f t="shared" si="4794"/>
        <v>3072.8</v>
      </c>
      <c r="AE1727" s="18">
        <f t="shared" si="4795"/>
        <v>18064.5</v>
      </c>
      <c r="AF1727" s="18"/>
      <c r="AG1727" s="18"/>
      <c r="AH1727" s="18"/>
      <c r="AI1727" s="18">
        <f t="shared" si="4744"/>
        <v>1928.1</v>
      </c>
      <c r="AJ1727" s="18">
        <f t="shared" si="4745"/>
        <v>3072.8</v>
      </c>
      <c r="AK1727" s="18">
        <f t="shared" si="4746"/>
        <v>18064.5</v>
      </c>
      <c r="AL1727" s="18"/>
      <c r="AM1727" s="18">
        <f t="shared" si="4747"/>
        <v>1928.1</v>
      </c>
      <c r="AN1727" s="18"/>
      <c r="AO1727" s="18"/>
      <c r="AP1727" s="18"/>
      <c r="AQ1727" s="18">
        <f t="shared" si="4733"/>
        <v>1928.1</v>
      </c>
      <c r="AR1727" s="18">
        <f t="shared" si="4734"/>
        <v>3072.8</v>
      </c>
      <c r="AS1727" s="18">
        <f t="shared" si="4735"/>
        <v>18064.5</v>
      </c>
      <c r="AT1727" s="18"/>
      <c r="AU1727" s="18"/>
      <c r="AV1727" s="18"/>
      <c r="AW1727" s="18">
        <f t="shared" si="4736"/>
        <v>1928.1</v>
      </c>
      <c r="AX1727" s="18">
        <f t="shared" si="4737"/>
        <v>3072.8</v>
      </c>
      <c r="AY1727" s="18">
        <f t="shared" si="4738"/>
        <v>18064.5</v>
      </c>
      <c r="AZ1727" s="18"/>
      <c r="BA1727" s="18"/>
      <c r="BB1727" s="18"/>
      <c r="BC1727" s="18">
        <f t="shared" si="4815"/>
        <v>1928.1</v>
      </c>
      <c r="BD1727" s="18">
        <f t="shared" si="4816"/>
        <v>3072.8</v>
      </c>
      <c r="BE1727" s="18">
        <f t="shared" si="4817"/>
        <v>18064.5</v>
      </c>
      <c r="BF1727" s="18"/>
      <c r="BG1727" s="18"/>
      <c r="BH1727" s="18"/>
      <c r="BI1727" s="18">
        <f t="shared" si="4812"/>
        <v>1928.1</v>
      </c>
      <c r="BJ1727" s="18">
        <f t="shared" si="4813"/>
        <v>3072.8</v>
      </c>
      <c r="BK1727" s="18">
        <f t="shared" si="4814"/>
        <v>18064.5</v>
      </c>
      <c r="BL1727" s="18"/>
      <c r="BM1727" s="18"/>
      <c r="BN1727" s="18"/>
      <c r="BO1727" s="18">
        <f t="shared" si="4771"/>
        <v>1928.1</v>
      </c>
      <c r="BP1727" s="18">
        <f t="shared" si="4772"/>
        <v>3072.8</v>
      </c>
      <c r="BQ1727" s="18">
        <f t="shared" si="4773"/>
        <v>18064.5</v>
      </c>
      <c r="BR1727" s="18"/>
      <c r="BS1727" s="18"/>
      <c r="BT1727" s="18"/>
      <c r="BU1727" s="18">
        <f t="shared" si="4765"/>
        <v>1928.1</v>
      </c>
      <c r="BV1727" s="18">
        <f t="shared" si="4766"/>
        <v>3072.8</v>
      </c>
      <c r="BW1727" s="18">
        <f t="shared" si="4767"/>
        <v>18064.5</v>
      </c>
      <c r="BX1727" s="18">
        <v>-84.251000000000005</v>
      </c>
      <c r="BY1727" s="18"/>
      <c r="BZ1727" s="18"/>
      <c r="CA1727" s="18">
        <f t="shared" si="4748"/>
        <v>1843.8489999999999</v>
      </c>
      <c r="CB1727" s="18">
        <f t="shared" si="4749"/>
        <v>3072.8</v>
      </c>
      <c r="CC1727" s="18">
        <f t="shared" si="4750"/>
        <v>18064.5</v>
      </c>
      <c r="CD1727" s="18"/>
      <c r="CE1727" s="27"/>
      <c r="CF1727" s="33"/>
    </row>
    <row r="1728" spans="1:84" hidden="1" x14ac:dyDescent="0.3">
      <c r="A1728" s="41" t="s">
        <v>284</v>
      </c>
      <c r="B1728" s="39"/>
      <c r="C1728" s="41"/>
      <c r="D1728" s="41"/>
      <c r="E1728" s="14" t="s">
        <v>692</v>
      </c>
      <c r="F1728" s="18">
        <f t="shared" ref="F1728:K1730" si="4824">F1729</f>
        <v>0</v>
      </c>
      <c r="G1728" s="18">
        <f t="shared" si="4824"/>
        <v>0</v>
      </c>
      <c r="H1728" s="18">
        <f t="shared" si="4824"/>
        <v>0</v>
      </c>
      <c r="I1728" s="18">
        <f t="shared" si="4824"/>
        <v>0</v>
      </c>
      <c r="J1728" s="18">
        <f t="shared" si="4824"/>
        <v>0</v>
      </c>
      <c r="K1728" s="18">
        <f t="shared" si="4824"/>
        <v>0</v>
      </c>
      <c r="L1728" s="18">
        <f t="shared" si="4806"/>
        <v>0</v>
      </c>
      <c r="M1728" s="18">
        <f t="shared" si="4807"/>
        <v>0</v>
      </c>
      <c r="N1728" s="18">
        <f t="shared" si="4808"/>
        <v>0</v>
      </c>
      <c r="O1728" s="18">
        <f t="shared" ref="O1728:S1730" si="4825">O1729</f>
        <v>0</v>
      </c>
      <c r="P1728" s="18">
        <f t="shared" si="4825"/>
        <v>0</v>
      </c>
      <c r="Q1728" s="18">
        <f t="shared" si="4825"/>
        <v>0</v>
      </c>
      <c r="R1728" s="18">
        <f t="shared" si="4825"/>
        <v>0</v>
      </c>
      <c r="S1728" s="18">
        <f t="shared" si="4825"/>
        <v>0</v>
      </c>
      <c r="T1728" s="18">
        <f t="shared" si="4777"/>
        <v>0</v>
      </c>
      <c r="U1728" s="18">
        <f t="shared" si="4778"/>
        <v>0</v>
      </c>
      <c r="V1728" s="18">
        <f t="shared" si="4779"/>
        <v>0</v>
      </c>
      <c r="W1728" s="18">
        <f t="shared" ref="W1728:CD1730" si="4826">W1729</f>
        <v>0</v>
      </c>
      <c r="X1728" s="18">
        <f t="shared" si="4826"/>
        <v>0</v>
      </c>
      <c r="Y1728" s="18">
        <f t="shared" si="4826"/>
        <v>0</v>
      </c>
      <c r="Z1728" s="18">
        <f t="shared" si="4826"/>
        <v>0</v>
      </c>
      <c r="AA1728" s="18">
        <f t="shared" si="4826"/>
        <v>0</v>
      </c>
      <c r="AB1728" s="18">
        <f t="shared" si="4826"/>
        <v>0</v>
      </c>
      <c r="AC1728" s="18">
        <f t="shared" si="4793"/>
        <v>0</v>
      </c>
      <c r="AD1728" s="18">
        <f t="shared" si="4794"/>
        <v>0</v>
      </c>
      <c r="AE1728" s="18">
        <f t="shared" si="4795"/>
        <v>0</v>
      </c>
      <c r="AF1728" s="18">
        <f t="shared" si="4826"/>
        <v>0</v>
      </c>
      <c r="AG1728" s="18">
        <f t="shared" si="4826"/>
        <v>0</v>
      </c>
      <c r="AH1728" s="18">
        <f t="shared" si="4826"/>
        <v>0</v>
      </c>
      <c r="AI1728" s="18">
        <f t="shared" si="4744"/>
        <v>0</v>
      </c>
      <c r="AJ1728" s="18">
        <f t="shared" si="4745"/>
        <v>0</v>
      </c>
      <c r="AK1728" s="18">
        <f t="shared" si="4746"/>
        <v>0</v>
      </c>
      <c r="AL1728" s="18">
        <f t="shared" si="4826"/>
        <v>0</v>
      </c>
      <c r="AM1728" s="18">
        <f t="shared" si="4747"/>
        <v>0</v>
      </c>
      <c r="AN1728" s="18">
        <f t="shared" si="4826"/>
        <v>0</v>
      </c>
      <c r="AO1728" s="18">
        <f t="shared" si="4826"/>
        <v>0</v>
      </c>
      <c r="AP1728" s="18">
        <f t="shared" si="4826"/>
        <v>0</v>
      </c>
      <c r="AQ1728" s="18">
        <f t="shared" si="4733"/>
        <v>0</v>
      </c>
      <c r="AR1728" s="18">
        <f t="shared" si="4734"/>
        <v>0</v>
      </c>
      <c r="AS1728" s="18">
        <f t="shared" si="4735"/>
        <v>0</v>
      </c>
      <c r="AT1728" s="18">
        <f t="shared" si="4826"/>
        <v>0</v>
      </c>
      <c r="AU1728" s="18">
        <f t="shared" si="4826"/>
        <v>0</v>
      </c>
      <c r="AV1728" s="18">
        <f t="shared" si="4826"/>
        <v>0</v>
      </c>
      <c r="AW1728" s="18">
        <f t="shared" si="4736"/>
        <v>0</v>
      </c>
      <c r="AX1728" s="18">
        <f t="shared" si="4737"/>
        <v>0</v>
      </c>
      <c r="AY1728" s="18">
        <f t="shared" si="4738"/>
        <v>0</v>
      </c>
      <c r="AZ1728" s="18">
        <f t="shared" si="4826"/>
        <v>0</v>
      </c>
      <c r="BA1728" s="18">
        <f t="shared" si="4826"/>
        <v>0</v>
      </c>
      <c r="BB1728" s="18">
        <f t="shared" si="4826"/>
        <v>0</v>
      </c>
      <c r="BC1728" s="18">
        <f t="shared" si="4815"/>
        <v>0</v>
      </c>
      <c r="BD1728" s="18">
        <f t="shared" si="4816"/>
        <v>0</v>
      </c>
      <c r="BE1728" s="18">
        <f t="shared" si="4817"/>
        <v>0</v>
      </c>
      <c r="BF1728" s="18">
        <f t="shared" si="4826"/>
        <v>0</v>
      </c>
      <c r="BG1728" s="18">
        <f t="shared" si="4826"/>
        <v>0</v>
      </c>
      <c r="BH1728" s="18">
        <f t="shared" si="4826"/>
        <v>0</v>
      </c>
      <c r="BI1728" s="18">
        <f t="shared" si="4812"/>
        <v>0</v>
      </c>
      <c r="BJ1728" s="18">
        <f t="shared" si="4813"/>
        <v>0</v>
      </c>
      <c r="BK1728" s="18">
        <f t="shared" si="4814"/>
        <v>0</v>
      </c>
      <c r="BL1728" s="18">
        <f t="shared" si="4826"/>
        <v>0</v>
      </c>
      <c r="BM1728" s="18">
        <f t="shared" si="4826"/>
        <v>0</v>
      </c>
      <c r="BN1728" s="18">
        <f t="shared" si="4826"/>
        <v>0</v>
      </c>
      <c r="BO1728" s="18">
        <f t="shared" si="4771"/>
        <v>0</v>
      </c>
      <c r="BP1728" s="18">
        <f t="shared" si="4772"/>
        <v>0</v>
      </c>
      <c r="BQ1728" s="18">
        <f t="shared" si="4773"/>
        <v>0</v>
      </c>
      <c r="BR1728" s="18">
        <f t="shared" si="4826"/>
        <v>0</v>
      </c>
      <c r="BS1728" s="18">
        <f t="shared" si="4826"/>
        <v>0</v>
      </c>
      <c r="BT1728" s="18">
        <f t="shared" si="4826"/>
        <v>0</v>
      </c>
      <c r="BU1728" s="18">
        <f t="shared" si="4765"/>
        <v>0</v>
      </c>
      <c r="BV1728" s="18">
        <f t="shared" si="4766"/>
        <v>0</v>
      </c>
      <c r="BW1728" s="18">
        <f t="shared" si="4767"/>
        <v>0</v>
      </c>
      <c r="BX1728" s="18">
        <f t="shared" si="4826"/>
        <v>0</v>
      </c>
      <c r="BY1728" s="18">
        <f t="shared" si="4826"/>
        <v>0</v>
      </c>
      <c r="BZ1728" s="18">
        <f t="shared" si="4826"/>
        <v>0</v>
      </c>
      <c r="CA1728" s="18">
        <f t="shared" si="4748"/>
        <v>0</v>
      </c>
      <c r="CB1728" s="18">
        <f t="shared" si="4749"/>
        <v>0</v>
      </c>
      <c r="CC1728" s="18">
        <f t="shared" si="4750"/>
        <v>0</v>
      </c>
      <c r="CD1728" s="18">
        <f t="shared" si="4826"/>
        <v>0</v>
      </c>
      <c r="CE1728" s="27" t="s">
        <v>1661</v>
      </c>
      <c r="CF1728" s="33"/>
    </row>
    <row r="1729" spans="1:84" ht="46.8" hidden="1" x14ac:dyDescent="0.3">
      <c r="A1729" s="41" t="s">
        <v>284</v>
      </c>
      <c r="B1729" s="39">
        <v>400</v>
      </c>
      <c r="C1729" s="41"/>
      <c r="D1729" s="41"/>
      <c r="E1729" s="14" t="s">
        <v>553</v>
      </c>
      <c r="F1729" s="18">
        <f t="shared" si="4824"/>
        <v>0</v>
      </c>
      <c r="G1729" s="18">
        <f t="shared" si="4824"/>
        <v>0</v>
      </c>
      <c r="H1729" s="18">
        <f t="shared" si="4824"/>
        <v>0</v>
      </c>
      <c r="I1729" s="18">
        <f t="shared" si="4824"/>
        <v>0</v>
      </c>
      <c r="J1729" s="18">
        <f t="shared" si="4824"/>
        <v>0</v>
      </c>
      <c r="K1729" s="18">
        <f t="shared" si="4824"/>
        <v>0</v>
      </c>
      <c r="L1729" s="18">
        <f t="shared" si="4806"/>
        <v>0</v>
      </c>
      <c r="M1729" s="18">
        <f t="shared" si="4807"/>
        <v>0</v>
      </c>
      <c r="N1729" s="18">
        <f t="shared" si="4808"/>
        <v>0</v>
      </c>
      <c r="O1729" s="18">
        <f t="shared" si="4825"/>
        <v>0</v>
      </c>
      <c r="P1729" s="18">
        <f t="shared" si="4825"/>
        <v>0</v>
      </c>
      <c r="Q1729" s="18">
        <f t="shared" si="4825"/>
        <v>0</v>
      </c>
      <c r="R1729" s="18">
        <f t="shared" si="4825"/>
        <v>0</v>
      </c>
      <c r="S1729" s="18">
        <f t="shared" si="4825"/>
        <v>0</v>
      </c>
      <c r="T1729" s="18">
        <f t="shared" si="4777"/>
        <v>0</v>
      </c>
      <c r="U1729" s="18">
        <f t="shared" si="4778"/>
        <v>0</v>
      </c>
      <c r="V1729" s="18">
        <f t="shared" si="4779"/>
        <v>0</v>
      </c>
      <c r="W1729" s="18">
        <f t="shared" si="4826"/>
        <v>0</v>
      </c>
      <c r="X1729" s="18">
        <f t="shared" si="4826"/>
        <v>0</v>
      </c>
      <c r="Y1729" s="18">
        <f t="shared" si="4826"/>
        <v>0</v>
      </c>
      <c r="Z1729" s="18">
        <f t="shared" si="4826"/>
        <v>0</v>
      </c>
      <c r="AA1729" s="18">
        <f t="shared" si="4826"/>
        <v>0</v>
      </c>
      <c r="AB1729" s="18">
        <f t="shared" si="4826"/>
        <v>0</v>
      </c>
      <c r="AC1729" s="18">
        <f t="shared" si="4793"/>
        <v>0</v>
      </c>
      <c r="AD1729" s="18">
        <f t="shared" si="4794"/>
        <v>0</v>
      </c>
      <c r="AE1729" s="18">
        <f t="shared" si="4795"/>
        <v>0</v>
      </c>
      <c r="AF1729" s="18">
        <f t="shared" si="4826"/>
        <v>0</v>
      </c>
      <c r="AG1729" s="18">
        <f t="shared" si="4826"/>
        <v>0</v>
      </c>
      <c r="AH1729" s="18">
        <f t="shared" si="4826"/>
        <v>0</v>
      </c>
      <c r="AI1729" s="18">
        <f t="shared" si="4744"/>
        <v>0</v>
      </c>
      <c r="AJ1729" s="18">
        <f t="shared" si="4745"/>
        <v>0</v>
      </c>
      <c r="AK1729" s="18">
        <f t="shared" si="4746"/>
        <v>0</v>
      </c>
      <c r="AL1729" s="18">
        <f t="shared" si="4826"/>
        <v>0</v>
      </c>
      <c r="AM1729" s="18">
        <f t="shared" si="4747"/>
        <v>0</v>
      </c>
      <c r="AN1729" s="18">
        <f t="shared" si="4826"/>
        <v>0</v>
      </c>
      <c r="AO1729" s="18">
        <f t="shared" si="4826"/>
        <v>0</v>
      </c>
      <c r="AP1729" s="18">
        <f t="shared" si="4826"/>
        <v>0</v>
      </c>
      <c r="AQ1729" s="18">
        <f t="shared" si="4733"/>
        <v>0</v>
      </c>
      <c r="AR1729" s="18">
        <f t="shared" si="4734"/>
        <v>0</v>
      </c>
      <c r="AS1729" s="18">
        <f t="shared" si="4735"/>
        <v>0</v>
      </c>
      <c r="AT1729" s="18">
        <f t="shared" si="4826"/>
        <v>0</v>
      </c>
      <c r="AU1729" s="18">
        <f t="shared" si="4826"/>
        <v>0</v>
      </c>
      <c r="AV1729" s="18">
        <f t="shared" si="4826"/>
        <v>0</v>
      </c>
      <c r="AW1729" s="18">
        <f t="shared" si="4736"/>
        <v>0</v>
      </c>
      <c r="AX1729" s="18">
        <f t="shared" si="4737"/>
        <v>0</v>
      </c>
      <c r="AY1729" s="18">
        <f t="shared" si="4738"/>
        <v>0</v>
      </c>
      <c r="AZ1729" s="18">
        <f t="shared" si="4826"/>
        <v>0</v>
      </c>
      <c r="BA1729" s="18">
        <f t="shared" si="4826"/>
        <v>0</v>
      </c>
      <c r="BB1729" s="18">
        <f t="shared" si="4826"/>
        <v>0</v>
      </c>
      <c r="BC1729" s="18">
        <f t="shared" si="4815"/>
        <v>0</v>
      </c>
      <c r="BD1729" s="18">
        <f t="shared" si="4816"/>
        <v>0</v>
      </c>
      <c r="BE1729" s="18">
        <f t="shared" si="4817"/>
        <v>0</v>
      </c>
      <c r="BF1729" s="18">
        <f t="shared" si="4826"/>
        <v>0</v>
      </c>
      <c r="BG1729" s="18">
        <f t="shared" si="4826"/>
        <v>0</v>
      </c>
      <c r="BH1729" s="18">
        <f t="shared" si="4826"/>
        <v>0</v>
      </c>
      <c r="BI1729" s="18">
        <f t="shared" si="4812"/>
        <v>0</v>
      </c>
      <c r="BJ1729" s="18">
        <f t="shared" si="4813"/>
        <v>0</v>
      </c>
      <c r="BK1729" s="18">
        <f t="shared" si="4814"/>
        <v>0</v>
      </c>
      <c r="BL1729" s="18">
        <f t="shared" si="4826"/>
        <v>0</v>
      </c>
      <c r="BM1729" s="18">
        <f t="shared" si="4826"/>
        <v>0</v>
      </c>
      <c r="BN1729" s="18">
        <f t="shared" si="4826"/>
        <v>0</v>
      </c>
      <c r="BO1729" s="18">
        <f t="shared" si="4771"/>
        <v>0</v>
      </c>
      <c r="BP1729" s="18">
        <f t="shared" si="4772"/>
        <v>0</v>
      </c>
      <c r="BQ1729" s="18">
        <f t="shared" si="4773"/>
        <v>0</v>
      </c>
      <c r="BR1729" s="18">
        <f t="shared" si="4826"/>
        <v>0</v>
      </c>
      <c r="BS1729" s="18">
        <f t="shared" si="4826"/>
        <v>0</v>
      </c>
      <c r="BT1729" s="18">
        <f t="shared" si="4826"/>
        <v>0</v>
      </c>
      <c r="BU1729" s="18">
        <f t="shared" si="4765"/>
        <v>0</v>
      </c>
      <c r="BV1729" s="18">
        <f t="shared" si="4766"/>
        <v>0</v>
      </c>
      <c r="BW1729" s="18">
        <f t="shared" si="4767"/>
        <v>0</v>
      </c>
      <c r="BX1729" s="18">
        <f t="shared" si="4826"/>
        <v>0</v>
      </c>
      <c r="BY1729" s="18">
        <f t="shared" si="4826"/>
        <v>0</v>
      </c>
      <c r="BZ1729" s="18">
        <f t="shared" si="4826"/>
        <v>0</v>
      </c>
      <c r="CA1729" s="18">
        <f t="shared" si="4748"/>
        <v>0</v>
      </c>
      <c r="CB1729" s="18">
        <f t="shared" si="4749"/>
        <v>0</v>
      </c>
      <c r="CC1729" s="18">
        <f t="shared" si="4750"/>
        <v>0</v>
      </c>
      <c r="CD1729" s="18">
        <f t="shared" si="4826"/>
        <v>0</v>
      </c>
      <c r="CE1729" s="27" t="s">
        <v>1661</v>
      </c>
      <c r="CF1729" s="33"/>
    </row>
    <row r="1730" spans="1:84" hidden="1" x14ac:dyDescent="0.3">
      <c r="A1730" s="41" t="s">
        <v>284</v>
      </c>
      <c r="B1730" s="39">
        <v>410</v>
      </c>
      <c r="C1730" s="41"/>
      <c r="D1730" s="41"/>
      <c r="E1730" s="14" t="s">
        <v>566</v>
      </c>
      <c r="F1730" s="18">
        <f t="shared" si="4824"/>
        <v>0</v>
      </c>
      <c r="G1730" s="18">
        <f t="shared" si="4824"/>
        <v>0</v>
      </c>
      <c r="H1730" s="18">
        <f t="shared" si="4824"/>
        <v>0</v>
      </c>
      <c r="I1730" s="18">
        <f t="shared" si="4824"/>
        <v>0</v>
      </c>
      <c r="J1730" s="18">
        <f t="shared" si="4824"/>
        <v>0</v>
      </c>
      <c r="K1730" s="18">
        <f t="shared" si="4824"/>
        <v>0</v>
      </c>
      <c r="L1730" s="18">
        <f t="shared" si="4806"/>
        <v>0</v>
      </c>
      <c r="M1730" s="18">
        <f t="shared" si="4807"/>
        <v>0</v>
      </c>
      <c r="N1730" s="18">
        <f t="shared" si="4808"/>
        <v>0</v>
      </c>
      <c r="O1730" s="18">
        <f t="shared" si="4825"/>
        <v>0</v>
      </c>
      <c r="P1730" s="18">
        <f t="shared" si="4825"/>
        <v>0</v>
      </c>
      <c r="Q1730" s="18">
        <f t="shared" si="4825"/>
        <v>0</v>
      </c>
      <c r="R1730" s="18">
        <f t="shared" si="4825"/>
        <v>0</v>
      </c>
      <c r="S1730" s="18">
        <f t="shared" si="4825"/>
        <v>0</v>
      </c>
      <c r="T1730" s="18">
        <f t="shared" si="4777"/>
        <v>0</v>
      </c>
      <c r="U1730" s="18">
        <f t="shared" si="4778"/>
        <v>0</v>
      </c>
      <c r="V1730" s="18">
        <f t="shared" si="4779"/>
        <v>0</v>
      </c>
      <c r="W1730" s="18">
        <f t="shared" si="4826"/>
        <v>0</v>
      </c>
      <c r="X1730" s="18">
        <f t="shared" si="4826"/>
        <v>0</v>
      </c>
      <c r="Y1730" s="18">
        <f t="shared" si="4826"/>
        <v>0</v>
      </c>
      <c r="Z1730" s="18">
        <f t="shared" si="4826"/>
        <v>0</v>
      </c>
      <c r="AA1730" s="18">
        <f t="shared" si="4826"/>
        <v>0</v>
      </c>
      <c r="AB1730" s="18">
        <f t="shared" si="4826"/>
        <v>0</v>
      </c>
      <c r="AC1730" s="18">
        <f t="shared" si="4793"/>
        <v>0</v>
      </c>
      <c r="AD1730" s="18">
        <f t="shared" si="4794"/>
        <v>0</v>
      </c>
      <c r="AE1730" s="18">
        <f t="shared" si="4795"/>
        <v>0</v>
      </c>
      <c r="AF1730" s="18">
        <f t="shared" si="4826"/>
        <v>0</v>
      </c>
      <c r="AG1730" s="18">
        <f t="shared" si="4826"/>
        <v>0</v>
      </c>
      <c r="AH1730" s="18">
        <f t="shared" si="4826"/>
        <v>0</v>
      </c>
      <c r="AI1730" s="18">
        <f t="shared" si="4744"/>
        <v>0</v>
      </c>
      <c r="AJ1730" s="18">
        <f t="shared" si="4745"/>
        <v>0</v>
      </c>
      <c r="AK1730" s="18">
        <f t="shared" si="4746"/>
        <v>0</v>
      </c>
      <c r="AL1730" s="18">
        <f t="shared" si="4826"/>
        <v>0</v>
      </c>
      <c r="AM1730" s="18">
        <f t="shared" si="4747"/>
        <v>0</v>
      </c>
      <c r="AN1730" s="18">
        <f t="shared" si="4826"/>
        <v>0</v>
      </c>
      <c r="AO1730" s="18">
        <f t="shared" si="4826"/>
        <v>0</v>
      </c>
      <c r="AP1730" s="18">
        <f t="shared" si="4826"/>
        <v>0</v>
      </c>
      <c r="AQ1730" s="18">
        <f t="shared" si="4733"/>
        <v>0</v>
      </c>
      <c r="AR1730" s="18">
        <f t="shared" si="4734"/>
        <v>0</v>
      </c>
      <c r="AS1730" s="18">
        <f t="shared" si="4735"/>
        <v>0</v>
      </c>
      <c r="AT1730" s="18">
        <f t="shared" si="4826"/>
        <v>0</v>
      </c>
      <c r="AU1730" s="18">
        <f t="shared" si="4826"/>
        <v>0</v>
      </c>
      <c r="AV1730" s="18">
        <f t="shared" si="4826"/>
        <v>0</v>
      </c>
      <c r="AW1730" s="18">
        <f t="shared" si="4736"/>
        <v>0</v>
      </c>
      <c r="AX1730" s="18">
        <f t="shared" si="4737"/>
        <v>0</v>
      </c>
      <c r="AY1730" s="18">
        <f t="shared" si="4738"/>
        <v>0</v>
      </c>
      <c r="AZ1730" s="18">
        <f t="shared" si="4826"/>
        <v>0</v>
      </c>
      <c r="BA1730" s="18">
        <f t="shared" si="4826"/>
        <v>0</v>
      </c>
      <c r="BB1730" s="18">
        <f t="shared" si="4826"/>
        <v>0</v>
      </c>
      <c r="BC1730" s="18">
        <f t="shared" si="4815"/>
        <v>0</v>
      </c>
      <c r="BD1730" s="18">
        <f t="shared" si="4816"/>
        <v>0</v>
      </c>
      <c r="BE1730" s="18">
        <f t="shared" si="4817"/>
        <v>0</v>
      </c>
      <c r="BF1730" s="18">
        <f t="shared" si="4826"/>
        <v>0</v>
      </c>
      <c r="BG1730" s="18">
        <f t="shared" si="4826"/>
        <v>0</v>
      </c>
      <c r="BH1730" s="18">
        <f t="shared" si="4826"/>
        <v>0</v>
      </c>
      <c r="BI1730" s="18">
        <f t="shared" si="4812"/>
        <v>0</v>
      </c>
      <c r="BJ1730" s="18">
        <f t="shared" si="4813"/>
        <v>0</v>
      </c>
      <c r="BK1730" s="18">
        <f t="shared" si="4814"/>
        <v>0</v>
      </c>
      <c r="BL1730" s="18">
        <f t="shared" si="4826"/>
        <v>0</v>
      </c>
      <c r="BM1730" s="18">
        <f t="shared" si="4826"/>
        <v>0</v>
      </c>
      <c r="BN1730" s="18">
        <f t="shared" si="4826"/>
        <v>0</v>
      </c>
      <c r="BO1730" s="18">
        <f t="shared" si="4771"/>
        <v>0</v>
      </c>
      <c r="BP1730" s="18">
        <f t="shared" si="4772"/>
        <v>0</v>
      </c>
      <c r="BQ1730" s="18">
        <f t="shared" si="4773"/>
        <v>0</v>
      </c>
      <c r="BR1730" s="18">
        <f t="shared" si="4826"/>
        <v>0</v>
      </c>
      <c r="BS1730" s="18">
        <f t="shared" si="4826"/>
        <v>0</v>
      </c>
      <c r="BT1730" s="18">
        <f t="shared" si="4826"/>
        <v>0</v>
      </c>
      <c r="BU1730" s="18">
        <f t="shared" si="4765"/>
        <v>0</v>
      </c>
      <c r="BV1730" s="18">
        <f t="shared" si="4766"/>
        <v>0</v>
      </c>
      <c r="BW1730" s="18">
        <f t="shared" si="4767"/>
        <v>0</v>
      </c>
      <c r="BX1730" s="18">
        <f t="shared" si="4826"/>
        <v>0</v>
      </c>
      <c r="BY1730" s="18">
        <f t="shared" si="4826"/>
        <v>0</v>
      </c>
      <c r="BZ1730" s="18">
        <f t="shared" si="4826"/>
        <v>0</v>
      </c>
      <c r="CA1730" s="18">
        <f t="shared" si="4748"/>
        <v>0</v>
      </c>
      <c r="CB1730" s="18">
        <f t="shared" si="4749"/>
        <v>0</v>
      </c>
      <c r="CC1730" s="18">
        <f t="shared" si="4750"/>
        <v>0</v>
      </c>
      <c r="CD1730" s="18">
        <f t="shared" si="4826"/>
        <v>0</v>
      </c>
      <c r="CE1730" s="27" t="s">
        <v>1661</v>
      </c>
      <c r="CF1730" s="33"/>
    </row>
    <row r="1731" spans="1:84" hidden="1" x14ac:dyDescent="0.3">
      <c r="A1731" s="41" t="s">
        <v>284</v>
      </c>
      <c r="B1731" s="39">
        <v>410</v>
      </c>
      <c r="C1731" s="41" t="s">
        <v>198</v>
      </c>
      <c r="D1731" s="41" t="s">
        <v>19</v>
      </c>
      <c r="E1731" s="14" t="s">
        <v>527</v>
      </c>
      <c r="F1731" s="18"/>
      <c r="G1731" s="18"/>
      <c r="H1731" s="18"/>
      <c r="I1731" s="18"/>
      <c r="J1731" s="18"/>
      <c r="K1731" s="18"/>
      <c r="L1731" s="18">
        <f t="shared" si="4806"/>
        <v>0</v>
      </c>
      <c r="M1731" s="18">
        <f t="shared" si="4807"/>
        <v>0</v>
      </c>
      <c r="N1731" s="18">
        <f t="shared" si="4808"/>
        <v>0</v>
      </c>
      <c r="O1731" s="18"/>
      <c r="P1731" s="18"/>
      <c r="Q1731" s="18"/>
      <c r="R1731" s="18"/>
      <c r="S1731" s="18"/>
      <c r="T1731" s="18">
        <f t="shared" si="4777"/>
        <v>0</v>
      </c>
      <c r="U1731" s="18">
        <f t="shared" si="4778"/>
        <v>0</v>
      </c>
      <c r="V1731" s="18">
        <f t="shared" si="4779"/>
        <v>0</v>
      </c>
      <c r="W1731" s="18"/>
      <c r="X1731" s="18"/>
      <c r="Y1731" s="18"/>
      <c r="Z1731" s="18"/>
      <c r="AA1731" s="18"/>
      <c r="AB1731" s="18"/>
      <c r="AC1731" s="18">
        <f t="shared" si="4793"/>
        <v>0</v>
      </c>
      <c r="AD1731" s="18">
        <f t="shared" si="4794"/>
        <v>0</v>
      </c>
      <c r="AE1731" s="18">
        <f t="shared" si="4795"/>
        <v>0</v>
      </c>
      <c r="AF1731" s="18"/>
      <c r="AG1731" s="18"/>
      <c r="AH1731" s="18"/>
      <c r="AI1731" s="18">
        <f t="shared" si="4744"/>
        <v>0</v>
      </c>
      <c r="AJ1731" s="18">
        <f t="shared" si="4745"/>
        <v>0</v>
      </c>
      <c r="AK1731" s="18">
        <f t="shared" si="4746"/>
        <v>0</v>
      </c>
      <c r="AL1731" s="18"/>
      <c r="AM1731" s="18">
        <f t="shared" si="4747"/>
        <v>0</v>
      </c>
      <c r="AN1731" s="18"/>
      <c r="AO1731" s="18"/>
      <c r="AP1731" s="18"/>
      <c r="AQ1731" s="18">
        <f t="shared" si="4733"/>
        <v>0</v>
      </c>
      <c r="AR1731" s="18">
        <f t="shared" si="4734"/>
        <v>0</v>
      </c>
      <c r="AS1731" s="18">
        <f t="shared" si="4735"/>
        <v>0</v>
      </c>
      <c r="AT1731" s="18"/>
      <c r="AU1731" s="18"/>
      <c r="AV1731" s="18"/>
      <c r="AW1731" s="18">
        <f t="shared" si="4736"/>
        <v>0</v>
      </c>
      <c r="AX1731" s="18">
        <f t="shared" si="4737"/>
        <v>0</v>
      </c>
      <c r="AY1731" s="18">
        <f t="shared" si="4738"/>
        <v>0</v>
      </c>
      <c r="AZ1731" s="18"/>
      <c r="BA1731" s="18"/>
      <c r="BB1731" s="18"/>
      <c r="BC1731" s="18">
        <f t="shared" si="4815"/>
        <v>0</v>
      </c>
      <c r="BD1731" s="18">
        <f t="shared" si="4816"/>
        <v>0</v>
      </c>
      <c r="BE1731" s="18">
        <f t="shared" si="4817"/>
        <v>0</v>
      </c>
      <c r="BF1731" s="18"/>
      <c r="BG1731" s="18"/>
      <c r="BH1731" s="18"/>
      <c r="BI1731" s="18">
        <f t="shared" si="4812"/>
        <v>0</v>
      </c>
      <c r="BJ1731" s="18">
        <f t="shared" si="4813"/>
        <v>0</v>
      </c>
      <c r="BK1731" s="18">
        <f t="shared" si="4814"/>
        <v>0</v>
      </c>
      <c r="BL1731" s="18"/>
      <c r="BM1731" s="18"/>
      <c r="BN1731" s="18"/>
      <c r="BO1731" s="18">
        <f t="shared" si="4771"/>
        <v>0</v>
      </c>
      <c r="BP1731" s="18">
        <f t="shared" si="4772"/>
        <v>0</v>
      </c>
      <c r="BQ1731" s="18">
        <f t="shared" si="4773"/>
        <v>0</v>
      </c>
      <c r="BR1731" s="18"/>
      <c r="BS1731" s="18"/>
      <c r="BT1731" s="18"/>
      <c r="BU1731" s="18">
        <f t="shared" si="4765"/>
        <v>0</v>
      </c>
      <c r="BV1731" s="18">
        <f t="shared" si="4766"/>
        <v>0</v>
      </c>
      <c r="BW1731" s="18">
        <f t="shared" si="4767"/>
        <v>0</v>
      </c>
      <c r="BX1731" s="18"/>
      <c r="BY1731" s="18"/>
      <c r="BZ1731" s="18"/>
      <c r="CA1731" s="18">
        <f t="shared" si="4748"/>
        <v>0</v>
      </c>
      <c r="CB1731" s="18">
        <f t="shared" si="4749"/>
        <v>0</v>
      </c>
      <c r="CC1731" s="18">
        <f t="shared" si="4750"/>
        <v>0</v>
      </c>
      <c r="CD1731" s="18"/>
      <c r="CE1731" s="27" t="s">
        <v>1661</v>
      </c>
      <c r="CF1731" s="33"/>
    </row>
    <row r="1732" spans="1:84" hidden="1" x14ac:dyDescent="0.3">
      <c r="A1732" s="19" t="s">
        <v>924</v>
      </c>
      <c r="B1732" s="39"/>
      <c r="C1732" s="41"/>
      <c r="D1732" s="41"/>
      <c r="E1732" s="14" t="s">
        <v>923</v>
      </c>
      <c r="F1732" s="18">
        <f t="shared" ref="F1732:K1734" si="4827">F1733</f>
        <v>0</v>
      </c>
      <c r="G1732" s="18">
        <f t="shared" si="4827"/>
        <v>7956</v>
      </c>
      <c r="H1732" s="18">
        <f t="shared" si="4827"/>
        <v>80000</v>
      </c>
      <c r="I1732" s="18">
        <f t="shared" si="4827"/>
        <v>0</v>
      </c>
      <c r="J1732" s="18">
        <f t="shared" si="4827"/>
        <v>0</v>
      </c>
      <c r="K1732" s="18">
        <f t="shared" si="4827"/>
        <v>0</v>
      </c>
      <c r="L1732" s="18">
        <f t="shared" si="4806"/>
        <v>0</v>
      </c>
      <c r="M1732" s="18">
        <f t="shared" si="4807"/>
        <v>7956</v>
      </c>
      <c r="N1732" s="18">
        <f t="shared" si="4808"/>
        <v>80000</v>
      </c>
      <c r="O1732" s="18">
        <f t="shared" ref="O1732:S1734" si="4828">O1733</f>
        <v>0</v>
      </c>
      <c r="P1732" s="18">
        <f t="shared" si="4828"/>
        <v>0</v>
      </c>
      <c r="Q1732" s="18">
        <f t="shared" si="4828"/>
        <v>0</v>
      </c>
      <c r="R1732" s="18">
        <f t="shared" si="4828"/>
        <v>0</v>
      </c>
      <c r="S1732" s="18">
        <f t="shared" si="4828"/>
        <v>0</v>
      </c>
      <c r="T1732" s="18">
        <f t="shared" si="4777"/>
        <v>0</v>
      </c>
      <c r="U1732" s="18">
        <f t="shared" si="4778"/>
        <v>7956</v>
      </c>
      <c r="V1732" s="18">
        <f t="shared" si="4779"/>
        <v>80000</v>
      </c>
      <c r="W1732" s="18">
        <f t="shared" ref="W1732:CD1734" si="4829">W1733</f>
        <v>0</v>
      </c>
      <c r="X1732" s="18">
        <f t="shared" si="4829"/>
        <v>-7956</v>
      </c>
      <c r="Y1732" s="18">
        <f t="shared" si="4829"/>
        <v>-80000</v>
      </c>
      <c r="Z1732" s="18">
        <f t="shared" si="4829"/>
        <v>0</v>
      </c>
      <c r="AA1732" s="18">
        <f t="shared" si="4829"/>
        <v>0</v>
      </c>
      <c r="AB1732" s="18">
        <f t="shared" si="4829"/>
        <v>28221.546999999999</v>
      </c>
      <c r="AC1732" s="18">
        <f t="shared" si="4793"/>
        <v>0</v>
      </c>
      <c r="AD1732" s="18">
        <f t="shared" si="4794"/>
        <v>0</v>
      </c>
      <c r="AE1732" s="18">
        <f t="shared" si="4795"/>
        <v>28221.546999999999</v>
      </c>
      <c r="AF1732" s="18">
        <f t="shared" si="4829"/>
        <v>0</v>
      </c>
      <c r="AG1732" s="18">
        <f t="shared" si="4829"/>
        <v>0</v>
      </c>
      <c r="AH1732" s="18">
        <f t="shared" si="4829"/>
        <v>0</v>
      </c>
      <c r="AI1732" s="18">
        <f t="shared" si="4744"/>
        <v>0</v>
      </c>
      <c r="AJ1732" s="18">
        <f t="shared" si="4745"/>
        <v>0</v>
      </c>
      <c r="AK1732" s="18">
        <f t="shared" si="4746"/>
        <v>28221.546999999999</v>
      </c>
      <c r="AL1732" s="18">
        <f t="shared" si="4829"/>
        <v>0</v>
      </c>
      <c r="AM1732" s="18">
        <f t="shared" si="4747"/>
        <v>0</v>
      </c>
      <c r="AN1732" s="18">
        <f t="shared" si="4829"/>
        <v>0</v>
      </c>
      <c r="AO1732" s="18">
        <f t="shared" si="4829"/>
        <v>0</v>
      </c>
      <c r="AP1732" s="18">
        <f t="shared" si="4829"/>
        <v>0</v>
      </c>
      <c r="AQ1732" s="18">
        <f t="shared" ref="AQ1732:AQ1787" si="4830">AM1732+AN1732</f>
        <v>0</v>
      </c>
      <c r="AR1732" s="18">
        <f t="shared" ref="AR1732:AR1787" si="4831">AJ1732+AO1732</f>
        <v>0</v>
      </c>
      <c r="AS1732" s="18">
        <f t="shared" ref="AS1732:AS1787" si="4832">AK1732+AP1732</f>
        <v>28221.546999999999</v>
      </c>
      <c r="AT1732" s="18">
        <f t="shared" si="4829"/>
        <v>0</v>
      </c>
      <c r="AU1732" s="18">
        <f t="shared" si="4829"/>
        <v>0</v>
      </c>
      <c r="AV1732" s="18">
        <f t="shared" si="4829"/>
        <v>0</v>
      </c>
      <c r="AW1732" s="18">
        <f t="shared" ref="AW1732:AW1787" si="4833">AQ1732+AT1732</f>
        <v>0</v>
      </c>
      <c r="AX1732" s="18">
        <f t="shared" ref="AX1732:AX1787" si="4834">AR1732+AU1732</f>
        <v>0</v>
      </c>
      <c r="AY1732" s="18">
        <f t="shared" ref="AY1732:AY1787" si="4835">AS1732+AV1732</f>
        <v>28221.546999999999</v>
      </c>
      <c r="AZ1732" s="18">
        <f t="shared" si="4829"/>
        <v>0</v>
      </c>
      <c r="BA1732" s="18">
        <f t="shared" si="4829"/>
        <v>0</v>
      </c>
      <c r="BB1732" s="18">
        <f t="shared" si="4829"/>
        <v>0</v>
      </c>
      <c r="BC1732" s="18">
        <f t="shared" si="4815"/>
        <v>0</v>
      </c>
      <c r="BD1732" s="18">
        <f t="shared" si="4816"/>
        <v>0</v>
      </c>
      <c r="BE1732" s="18">
        <f t="shared" si="4817"/>
        <v>28221.546999999999</v>
      </c>
      <c r="BF1732" s="18">
        <f t="shared" si="4829"/>
        <v>0</v>
      </c>
      <c r="BG1732" s="18">
        <f t="shared" si="4829"/>
        <v>0</v>
      </c>
      <c r="BH1732" s="18">
        <f t="shared" si="4829"/>
        <v>0</v>
      </c>
      <c r="BI1732" s="18">
        <f t="shared" si="4812"/>
        <v>0</v>
      </c>
      <c r="BJ1732" s="18">
        <f t="shared" si="4813"/>
        <v>0</v>
      </c>
      <c r="BK1732" s="18">
        <f t="shared" si="4814"/>
        <v>28221.546999999999</v>
      </c>
      <c r="BL1732" s="18">
        <f t="shared" si="4829"/>
        <v>0</v>
      </c>
      <c r="BM1732" s="18">
        <f t="shared" si="4829"/>
        <v>0</v>
      </c>
      <c r="BN1732" s="18">
        <f t="shared" si="4829"/>
        <v>-28221.546999999999</v>
      </c>
      <c r="BO1732" s="18">
        <f t="shared" si="4771"/>
        <v>0</v>
      </c>
      <c r="BP1732" s="18">
        <f t="shared" si="4772"/>
        <v>0</v>
      </c>
      <c r="BQ1732" s="18">
        <f t="shared" si="4773"/>
        <v>0</v>
      </c>
      <c r="BR1732" s="18">
        <f t="shared" si="4829"/>
        <v>0</v>
      </c>
      <c r="BS1732" s="18">
        <f t="shared" si="4829"/>
        <v>0</v>
      </c>
      <c r="BT1732" s="18">
        <f t="shared" si="4829"/>
        <v>0</v>
      </c>
      <c r="BU1732" s="18">
        <f t="shared" si="4765"/>
        <v>0</v>
      </c>
      <c r="BV1732" s="18">
        <f t="shared" si="4766"/>
        <v>0</v>
      </c>
      <c r="BW1732" s="18">
        <f t="shared" si="4767"/>
        <v>0</v>
      </c>
      <c r="BX1732" s="18">
        <f t="shared" si="4829"/>
        <v>0</v>
      </c>
      <c r="BY1732" s="18">
        <f t="shared" si="4829"/>
        <v>0</v>
      </c>
      <c r="BZ1732" s="18">
        <f t="shared" si="4829"/>
        <v>0</v>
      </c>
      <c r="CA1732" s="18">
        <f t="shared" si="4748"/>
        <v>0</v>
      </c>
      <c r="CB1732" s="18">
        <f t="shared" si="4749"/>
        <v>0</v>
      </c>
      <c r="CC1732" s="18">
        <f t="shared" si="4750"/>
        <v>0</v>
      </c>
      <c r="CD1732" s="18">
        <f t="shared" si="4829"/>
        <v>0</v>
      </c>
      <c r="CE1732" s="27" t="s">
        <v>1661</v>
      </c>
      <c r="CF1732" s="33"/>
    </row>
    <row r="1733" spans="1:84" ht="46.8" hidden="1" x14ac:dyDescent="0.3">
      <c r="A1733" s="19" t="s">
        <v>924</v>
      </c>
      <c r="B1733" s="39">
        <v>400</v>
      </c>
      <c r="C1733" s="41"/>
      <c r="D1733" s="41"/>
      <c r="E1733" s="14" t="s">
        <v>553</v>
      </c>
      <c r="F1733" s="18">
        <f t="shared" si="4827"/>
        <v>0</v>
      </c>
      <c r="G1733" s="18">
        <f t="shared" si="4827"/>
        <v>7956</v>
      </c>
      <c r="H1733" s="18">
        <f t="shared" si="4827"/>
        <v>80000</v>
      </c>
      <c r="I1733" s="18">
        <f t="shared" si="4827"/>
        <v>0</v>
      </c>
      <c r="J1733" s="18">
        <f t="shared" si="4827"/>
        <v>0</v>
      </c>
      <c r="K1733" s="18">
        <f t="shared" si="4827"/>
        <v>0</v>
      </c>
      <c r="L1733" s="18">
        <f t="shared" si="4806"/>
        <v>0</v>
      </c>
      <c r="M1733" s="18">
        <f t="shared" si="4807"/>
        <v>7956</v>
      </c>
      <c r="N1733" s="18">
        <f t="shared" si="4808"/>
        <v>80000</v>
      </c>
      <c r="O1733" s="18">
        <f t="shared" si="4828"/>
        <v>0</v>
      </c>
      <c r="P1733" s="18">
        <f t="shared" si="4828"/>
        <v>0</v>
      </c>
      <c r="Q1733" s="18">
        <f t="shared" si="4828"/>
        <v>0</v>
      </c>
      <c r="R1733" s="18">
        <f t="shared" si="4828"/>
        <v>0</v>
      </c>
      <c r="S1733" s="18">
        <f t="shared" si="4828"/>
        <v>0</v>
      </c>
      <c r="T1733" s="18">
        <f t="shared" si="4777"/>
        <v>0</v>
      </c>
      <c r="U1733" s="18">
        <f t="shared" si="4778"/>
        <v>7956</v>
      </c>
      <c r="V1733" s="18">
        <f t="shared" si="4779"/>
        <v>80000</v>
      </c>
      <c r="W1733" s="18">
        <f t="shared" si="4829"/>
        <v>0</v>
      </c>
      <c r="X1733" s="18">
        <f t="shared" si="4829"/>
        <v>-7956</v>
      </c>
      <c r="Y1733" s="18">
        <f t="shared" si="4829"/>
        <v>-80000</v>
      </c>
      <c r="Z1733" s="18">
        <f t="shared" si="4829"/>
        <v>0</v>
      </c>
      <c r="AA1733" s="18">
        <f t="shared" si="4829"/>
        <v>0</v>
      </c>
      <c r="AB1733" s="18">
        <f t="shared" si="4829"/>
        <v>28221.546999999999</v>
      </c>
      <c r="AC1733" s="18">
        <f t="shared" si="4793"/>
        <v>0</v>
      </c>
      <c r="AD1733" s="18">
        <f t="shared" si="4794"/>
        <v>0</v>
      </c>
      <c r="AE1733" s="18">
        <f t="shared" si="4795"/>
        <v>28221.546999999999</v>
      </c>
      <c r="AF1733" s="18">
        <f t="shared" si="4829"/>
        <v>0</v>
      </c>
      <c r="AG1733" s="18">
        <f t="shared" si="4829"/>
        <v>0</v>
      </c>
      <c r="AH1733" s="18">
        <f t="shared" si="4829"/>
        <v>0</v>
      </c>
      <c r="AI1733" s="18">
        <f t="shared" si="4744"/>
        <v>0</v>
      </c>
      <c r="AJ1733" s="18">
        <f t="shared" si="4745"/>
        <v>0</v>
      </c>
      <c r="AK1733" s="18">
        <f t="shared" si="4746"/>
        <v>28221.546999999999</v>
      </c>
      <c r="AL1733" s="18">
        <f t="shared" si="4829"/>
        <v>0</v>
      </c>
      <c r="AM1733" s="18">
        <f t="shared" si="4747"/>
        <v>0</v>
      </c>
      <c r="AN1733" s="18">
        <f t="shared" si="4829"/>
        <v>0</v>
      </c>
      <c r="AO1733" s="18">
        <f t="shared" si="4829"/>
        <v>0</v>
      </c>
      <c r="AP1733" s="18">
        <f t="shared" si="4829"/>
        <v>0</v>
      </c>
      <c r="AQ1733" s="18">
        <f t="shared" si="4830"/>
        <v>0</v>
      </c>
      <c r="AR1733" s="18">
        <f t="shared" si="4831"/>
        <v>0</v>
      </c>
      <c r="AS1733" s="18">
        <f t="shared" si="4832"/>
        <v>28221.546999999999</v>
      </c>
      <c r="AT1733" s="18">
        <f t="shared" si="4829"/>
        <v>0</v>
      </c>
      <c r="AU1733" s="18">
        <f t="shared" si="4829"/>
        <v>0</v>
      </c>
      <c r="AV1733" s="18">
        <f t="shared" si="4829"/>
        <v>0</v>
      </c>
      <c r="AW1733" s="18">
        <f t="shared" si="4833"/>
        <v>0</v>
      </c>
      <c r="AX1733" s="18">
        <f t="shared" si="4834"/>
        <v>0</v>
      </c>
      <c r="AY1733" s="18">
        <f t="shared" si="4835"/>
        <v>28221.546999999999</v>
      </c>
      <c r="AZ1733" s="18">
        <f t="shared" si="4829"/>
        <v>0</v>
      </c>
      <c r="BA1733" s="18">
        <f t="shared" si="4829"/>
        <v>0</v>
      </c>
      <c r="BB1733" s="18">
        <f t="shared" si="4829"/>
        <v>0</v>
      </c>
      <c r="BC1733" s="18">
        <f t="shared" si="4815"/>
        <v>0</v>
      </c>
      <c r="BD1733" s="18">
        <f t="shared" si="4816"/>
        <v>0</v>
      </c>
      <c r="BE1733" s="18">
        <f t="shared" si="4817"/>
        <v>28221.546999999999</v>
      </c>
      <c r="BF1733" s="18">
        <f t="shared" si="4829"/>
        <v>0</v>
      </c>
      <c r="BG1733" s="18">
        <f t="shared" si="4829"/>
        <v>0</v>
      </c>
      <c r="BH1733" s="18">
        <f t="shared" si="4829"/>
        <v>0</v>
      </c>
      <c r="BI1733" s="18">
        <f t="shared" si="4812"/>
        <v>0</v>
      </c>
      <c r="BJ1733" s="18">
        <f t="shared" si="4813"/>
        <v>0</v>
      </c>
      <c r="BK1733" s="18">
        <f t="shared" si="4814"/>
        <v>28221.546999999999</v>
      </c>
      <c r="BL1733" s="18">
        <f t="shared" si="4829"/>
        <v>0</v>
      </c>
      <c r="BM1733" s="18">
        <f t="shared" si="4829"/>
        <v>0</v>
      </c>
      <c r="BN1733" s="18">
        <f t="shared" si="4829"/>
        <v>-28221.546999999999</v>
      </c>
      <c r="BO1733" s="18">
        <f t="shared" si="4771"/>
        <v>0</v>
      </c>
      <c r="BP1733" s="18">
        <f t="shared" si="4772"/>
        <v>0</v>
      </c>
      <c r="BQ1733" s="18">
        <f t="shared" si="4773"/>
        <v>0</v>
      </c>
      <c r="BR1733" s="18">
        <f t="shared" si="4829"/>
        <v>0</v>
      </c>
      <c r="BS1733" s="18">
        <f t="shared" si="4829"/>
        <v>0</v>
      </c>
      <c r="BT1733" s="18">
        <f t="shared" si="4829"/>
        <v>0</v>
      </c>
      <c r="BU1733" s="18">
        <f t="shared" si="4765"/>
        <v>0</v>
      </c>
      <c r="BV1733" s="18">
        <f t="shared" si="4766"/>
        <v>0</v>
      </c>
      <c r="BW1733" s="18">
        <f t="shared" si="4767"/>
        <v>0</v>
      </c>
      <c r="BX1733" s="18">
        <f t="shared" si="4829"/>
        <v>0</v>
      </c>
      <c r="BY1733" s="18">
        <f t="shared" si="4829"/>
        <v>0</v>
      </c>
      <c r="BZ1733" s="18">
        <f t="shared" si="4829"/>
        <v>0</v>
      </c>
      <c r="CA1733" s="18">
        <f t="shared" si="4748"/>
        <v>0</v>
      </c>
      <c r="CB1733" s="18">
        <f t="shared" si="4749"/>
        <v>0</v>
      </c>
      <c r="CC1733" s="18">
        <f t="shared" si="4750"/>
        <v>0</v>
      </c>
      <c r="CD1733" s="18">
        <f t="shared" si="4829"/>
        <v>0</v>
      </c>
      <c r="CE1733" s="27" t="s">
        <v>1661</v>
      </c>
      <c r="CF1733" s="33"/>
    </row>
    <row r="1734" spans="1:84" hidden="1" x14ac:dyDescent="0.3">
      <c r="A1734" s="19" t="s">
        <v>924</v>
      </c>
      <c r="B1734" s="39">
        <v>410</v>
      </c>
      <c r="C1734" s="41"/>
      <c r="D1734" s="41"/>
      <c r="E1734" s="14" t="s">
        <v>566</v>
      </c>
      <c r="F1734" s="18">
        <f t="shared" si="4827"/>
        <v>0</v>
      </c>
      <c r="G1734" s="18">
        <f t="shared" si="4827"/>
        <v>7956</v>
      </c>
      <c r="H1734" s="18">
        <f t="shared" si="4827"/>
        <v>80000</v>
      </c>
      <c r="I1734" s="18">
        <f t="shared" si="4827"/>
        <v>0</v>
      </c>
      <c r="J1734" s="18">
        <f t="shared" si="4827"/>
        <v>0</v>
      </c>
      <c r="K1734" s="18">
        <f t="shared" si="4827"/>
        <v>0</v>
      </c>
      <c r="L1734" s="18">
        <f t="shared" si="4806"/>
        <v>0</v>
      </c>
      <c r="M1734" s="18">
        <f t="shared" si="4807"/>
        <v>7956</v>
      </c>
      <c r="N1734" s="18">
        <f t="shared" si="4808"/>
        <v>80000</v>
      </c>
      <c r="O1734" s="18">
        <f t="shared" si="4828"/>
        <v>0</v>
      </c>
      <c r="P1734" s="18">
        <f t="shared" si="4828"/>
        <v>0</v>
      </c>
      <c r="Q1734" s="18">
        <f t="shared" si="4828"/>
        <v>0</v>
      </c>
      <c r="R1734" s="18">
        <f t="shared" si="4828"/>
        <v>0</v>
      </c>
      <c r="S1734" s="18">
        <f t="shared" si="4828"/>
        <v>0</v>
      </c>
      <c r="T1734" s="18">
        <f t="shared" si="4777"/>
        <v>0</v>
      </c>
      <c r="U1734" s="18">
        <f t="shared" si="4778"/>
        <v>7956</v>
      </c>
      <c r="V1734" s="18">
        <f t="shared" si="4779"/>
        <v>80000</v>
      </c>
      <c r="W1734" s="18">
        <f t="shared" si="4829"/>
        <v>0</v>
      </c>
      <c r="X1734" s="18">
        <f t="shared" si="4829"/>
        <v>-7956</v>
      </c>
      <c r="Y1734" s="18">
        <f t="shared" si="4829"/>
        <v>-80000</v>
      </c>
      <c r="Z1734" s="18">
        <f t="shared" si="4829"/>
        <v>0</v>
      </c>
      <c r="AA1734" s="18">
        <f t="shared" si="4829"/>
        <v>0</v>
      </c>
      <c r="AB1734" s="18">
        <f t="shared" si="4829"/>
        <v>28221.546999999999</v>
      </c>
      <c r="AC1734" s="18">
        <f t="shared" si="4793"/>
        <v>0</v>
      </c>
      <c r="AD1734" s="18">
        <f t="shared" si="4794"/>
        <v>0</v>
      </c>
      <c r="AE1734" s="18">
        <f t="shared" si="4795"/>
        <v>28221.546999999999</v>
      </c>
      <c r="AF1734" s="18">
        <f t="shared" si="4829"/>
        <v>0</v>
      </c>
      <c r="AG1734" s="18">
        <f t="shared" si="4829"/>
        <v>0</v>
      </c>
      <c r="AH1734" s="18">
        <f t="shared" si="4829"/>
        <v>0</v>
      </c>
      <c r="AI1734" s="18">
        <f t="shared" si="4744"/>
        <v>0</v>
      </c>
      <c r="AJ1734" s="18">
        <f t="shared" si="4745"/>
        <v>0</v>
      </c>
      <c r="AK1734" s="18">
        <f t="shared" si="4746"/>
        <v>28221.546999999999</v>
      </c>
      <c r="AL1734" s="18">
        <f t="shared" si="4829"/>
        <v>0</v>
      </c>
      <c r="AM1734" s="18">
        <f t="shared" si="4747"/>
        <v>0</v>
      </c>
      <c r="AN1734" s="18">
        <f t="shared" si="4829"/>
        <v>0</v>
      </c>
      <c r="AO1734" s="18">
        <f t="shared" si="4829"/>
        <v>0</v>
      </c>
      <c r="AP1734" s="18">
        <f t="shared" si="4829"/>
        <v>0</v>
      </c>
      <c r="AQ1734" s="18">
        <f t="shared" si="4830"/>
        <v>0</v>
      </c>
      <c r="AR1734" s="18">
        <f t="shared" si="4831"/>
        <v>0</v>
      </c>
      <c r="AS1734" s="18">
        <f t="shared" si="4832"/>
        <v>28221.546999999999</v>
      </c>
      <c r="AT1734" s="18">
        <f t="shared" si="4829"/>
        <v>0</v>
      </c>
      <c r="AU1734" s="18">
        <f t="shared" si="4829"/>
        <v>0</v>
      </c>
      <c r="AV1734" s="18">
        <f t="shared" si="4829"/>
        <v>0</v>
      </c>
      <c r="AW1734" s="18">
        <f t="shared" si="4833"/>
        <v>0</v>
      </c>
      <c r="AX1734" s="18">
        <f t="shared" si="4834"/>
        <v>0</v>
      </c>
      <c r="AY1734" s="18">
        <f t="shared" si="4835"/>
        <v>28221.546999999999</v>
      </c>
      <c r="AZ1734" s="18">
        <f t="shared" si="4829"/>
        <v>0</v>
      </c>
      <c r="BA1734" s="18">
        <f t="shared" si="4829"/>
        <v>0</v>
      </c>
      <c r="BB1734" s="18">
        <f t="shared" si="4829"/>
        <v>0</v>
      </c>
      <c r="BC1734" s="18">
        <f t="shared" si="4815"/>
        <v>0</v>
      </c>
      <c r="BD1734" s="18">
        <f t="shared" si="4816"/>
        <v>0</v>
      </c>
      <c r="BE1734" s="18">
        <f t="shared" si="4817"/>
        <v>28221.546999999999</v>
      </c>
      <c r="BF1734" s="18">
        <f t="shared" si="4829"/>
        <v>0</v>
      </c>
      <c r="BG1734" s="18">
        <f t="shared" si="4829"/>
        <v>0</v>
      </c>
      <c r="BH1734" s="18">
        <f t="shared" si="4829"/>
        <v>0</v>
      </c>
      <c r="BI1734" s="18">
        <f t="shared" si="4812"/>
        <v>0</v>
      </c>
      <c r="BJ1734" s="18">
        <f t="shared" si="4813"/>
        <v>0</v>
      </c>
      <c r="BK1734" s="18">
        <f t="shared" si="4814"/>
        <v>28221.546999999999</v>
      </c>
      <c r="BL1734" s="18">
        <f t="shared" si="4829"/>
        <v>0</v>
      </c>
      <c r="BM1734" s="18">
        <f t="shared" si="4829"/>
        <v>0</v>
      </c>
      <c r="BN1734" s="18">
        <f t="shared" si="4829"/>
        <v>-28221.546999999999</v>
      </c>
      <c r="BO1734" s="18">
        <f t="shared" si="4771"/>
        <v>0</v>
      </c>
      <c r="BP1734" s="18">
        <f t="shared" si="4772"/>
        <v>0</v>
      </c>
      <c r="BQ1734" s="18">
        <f t="shared" si="4773"/>
        <v>0</v>
      </c>
      <c r="BR1734" s="18">
        <f t="shared" si="4829"/>
        <v>0</v>
      </c>
      <c r="BS1734" s="18">
        <f t="shared" si="4829"/>
        <v>0</v>
      </c>
      <c r="BT1734" s="18">
        <f t="shared" si="4829"/>
        <v>0</v>
      </c>
      <c r="BU1734" s="18">
        <f t="shared" si="4765"/>
        <v>0</v>
      </c>
      <c r="BV1734" s="18">
        <f t="shared" si="4766"/>
        <v>0</v>
      </c>
      <c r="BW1734" s="18">
        <f t="shared" si="4767"/>
        <v>0</v>
      </c>
      <c r="BX1734" s="18">
        <f t="shared" si="4829"/>
        <v>0</v>
      </c>
      <c r="BY1734" s="18">
        <f t="shared" si="4829"/>
        <v>0</v>
      </c>
      <c r="BZ1734" s="18">
        <f t="shared" si="4829"/>
        <v>0</v>
      </c>
      <c r="CA1734" s="18">
        <f t="shared" si="4748"/>
        <v>0</v>
      </c>
      <c r="CB1734" s="18">
        <f t="shared" si="4749"/>
        <v>0</v>
      </c>
      <c r="CC1734" s="18">
        <f t="shared" si="4750"/>
        <v>0</v>
      </c>
      <c r="CD1734" s="18">
        <f t="shared" si="4829"/>
        <v>0</v>
      </c>
      <c r="CE1734" s="27" t="s">
        <v>1661</v>
      </c>
      <c r="CF1734" s="33"/>
    </row>
    <row r="1735" spans="1:84" hidden="1" x14ac:dyDescent="0.3">
      <c r="A1735" s="19" t="s">
        <v>924</v>
      </c>
      <c r="B1735" s="39">
        <v>410</v>
      </c>
      <c r="C1735" s="41" t="s">
        <v>198</v>
      </c>
      <c r="D1735" s="41" t="s">
        <v>19</v>
      </c>
      <c r="E1735" s="14" t="s">
        <v>527</v>
      </c>
      <c r="F1735" s="18"/>
      <c r="G1735" s="23">
        <v>7956</v>
      </c>
      <c r="H1735" s="23">
        <v>80000</v>
      </c>
      <c r="I1735" s="18"/>
      <c r="J1735" s="18"/>
      <c r="K1735" s="18"/>
      <c r="L1735" s="18">
        <f t="shared" si="4806"/>
        <v>0</v>
      </c>
      <c r="M1735" s="18">
        <f t="shared" si="4807"/>
        <v>7956</v>
      </c>
      <c r="N1735" s="18">
        <f t="shared" si="4808"/>
        <v>80000</v>
      </c>
      <c r="O1735" s="18"/>
      <c r="P1735" s="18"/>
      <c r="Q1735" s="18"/>
      <c r="R1735" s="18"/>
      <c r="S1735" s="18"/>
      <c r="T1735" s="18">
        <f t="shared" si="4777"/>
        <v>0</v>
      </c>
      <c r="U1735" s="18">
        <f t="shared" si="4778"/>
        <v>7956</v>
      </c>
      <c r="V1735" s="18">
        <f t="shared" si="4779"/>
        <v>80000</v>
      </c>
      <c r="W1735" s="18"/>
      <c r="X1735" s="18">
        <f>-7956</f>
        <v>-7956</v>
      </c>
      <c r="Y1735" s="18">
        <f>-80000</f>
        <v>-80000</v>
      </c>
      <c r="Z1735" s="18"/>
      <c r="AA1735" s="18"/>
      <c r="AB1735" s="18">
        <v>28221.546999999999</v>
      </c>
      <c r="AC1735" s="18">
        <f t="shared" si="4793"/>
        <v>0</v>
      </c>
      <c r="AD1735" s="18">
        <f t="shared" si="4794"/>
        <v>0</v>
      </c>
      <c r="AE1735" s="18">
        <f t="shared" si="4795"/>
        <v>28221.546999999999</v>
      </c>
      <c r="AF1735" s="18"/>
      <c r="AG1735" s="18"/>
      <c r="AH1735" s="18"/>
      <c r="AI1735" s="18">
        <f t="shared" si="4744"/>
        <v>0</v>
      </c>
      <c r="AJ1735" s="18">
        <f t="shared" si="4745"/>
        <v>0</v>
      </c>
      <c r="AK1735" s="18">
        <f t="shared" si="4746"/>
        <v>28221.546999999999</v>
      </c>
      <c r="AL1735" s="18"/>
      <c r="AM1735" s="18">
        <f t="shared" si="4747"/>
        <v>0</v>
      </c>
      <c r="AN1735" s="18"/>
      <c r="AO1735" s="18"/>
      <c r="AP1735" s="18"/>
      <c r="AQ1735" s="18">
        <f t="shared" si="4830"/>
        <v>0</v>
      </c>
      <c r="AR1735" s="18">
        <f t="shared" si="4831"/>
        <v>0</v>
      </c>
      <c r="AS1735" s="18">
        <f t="shared" si="4832"/>
        <v>28221.546999999999</v>
      </c>
      <c r="AT1735" s="18"/>
      <c r="AU1735" s="18"/>
      <c r="AV1735" s="18"/>
      <c r="AW1735" s="18">
        <f t="shared" si="4833"/>
        <v>0</v>
      </c>
      <c r="AX1735" s="18">
        <f t="shared" si="4834"/>
        <v>0</v>
      </c>
      <c r="AY1735" s="18">
        <f t="shared" si="4835"/>
        <v>28221.546999999999</v>
      </c>
      <c r="AZ1735" s="18"/>
      <c r="BA1735" s="18"/>
      <c r="BB1735" s="18"/>
      <c r="BC1735" s="18">
        <f t="shared" si="4815"/>
        <v>0</v>
      </c>
      <c r="BD1735" s="18">
        <f t="shared" si="4816"/>
        <v>0</v>
      </c>
      <c r="BE1735" s="18">
        <f t="shared" si="4817"/>
        <v>28221.546999999999</v>
      </c>
      <c r="BF1735" s="18"/>
      <c r="BG1735" s="18"/>
      <c r="BH1735" s="18"/>
      <c r="BI1735" s="18">
        <f t="shared" si="4812"/>
        <v>0</v>
      </c>
      <c r="BJ1735" s="18">
        <f t="shared" si="4813"/>
        <v>0</v>
      </c>
      <c r="BK1735" s="18">
        <f t="shared" si="4814"/>
        <v>28221.546999999999</v>
      </c>
      <c r="BL1735" s="18"/>
      <c r="BM1735" s="18"/>
      <c r="BN1735" s="18">
        <v>-28221.546999999999</v>
      </c>
      <c r="BO1735" s="18">
        <f t="shared" si="4771"/>
        <v>0</v>
      </c>
      <c r="BP1735" s="18">
        <f t="shared" si="4772"/>
        <v>0</v>
      </c>
      <c r="BQ1735" s="18">
        <f t="shared" si="4773"/>
        <v>0</v>
      </c>
      <c r="BR1735" s="18"/>
      <c r="BS1735" s="18"/>
      <c r="BT1735" s="18"/>
      <c r="BU1735" s="18">
        <f t="shared" si="4765"/>
        <v>0</v>
      </c>
      <c r="BV1735" s="18">
        <f t="shared" si="4766"/>
        <v>0</v>
      </c>
      <c r="BW1735" s="18">
        <f t="shared" si="4767"/>
        <v>0</v>
      </c>
      <c r="BX1735" s="18"/>
      <c r="BY1735" s="18"/>
      <c r="BZ1735" s="18"/>
      <c r="CA1735" s="18">
        <f t="shared" si="4748"/>
        <v>0</v>
      </c>
      <c r="CB1735" s="18">
        <f t="shared" si="4749"/>
        <v>0</v>
      </c>
      <c r="CC1735" s="18">
        <f t="shared" si="4750"/>
        <v>0</v>
      </c>
      <c r="CD1735" s="18"/>
      <c r="CE1735" s="27" t="s">
        <v>1661</v>
      </c>
      <c r="CF1735" s="33"/>
    </row>
    <row r="1736" spans="1:84" hidden="1" x14ac:dyDescent="0.3">
      <c r="A1736" s="19" t="s">
        <v>1356</v>
      </c>
      <c r="B1736" s="19"/>
      <c r="C1736" s="19"/>
      <c r="D1736" s="19"/>
      <c r="E1736" s="14" t="s">
        <v>900</v>
      </c>
      <c r="F1736" s="18">
        <f>F1737</f>
        <v>0</v>
      </c>
      <c r="G1736" s="18">
        <f t="shared" ref="G1736:CD1738" si="4836">G1737</f>
        <v>0</v>
      </c>
      <c r="H1736" s="18">
        <f t="shared" si="4836"/>
        <v>35766</v>
      </c>
      <c r="I1736" s="18">
        <f t="shared" si="4836"/>
        <v>0</v>
      </c>
      <c r="J1736" s="18">
        <f t="shared" si="4836"/>
        <v>0</v>
      </c>
      <c r="K1736" s="18">
        <f t="shared" si="4836"/>
        <v>0</v>
      </c>
      <c r="L1736" s="18">
        <f t="shared" si="4806"/>
        <v>0</v>
      </c>
      <c r="M1736" s="18">
        <f t="shared" si="4807"/>
        <v>0</v>
      </c>
      <c r="N1736" s="18">
        <f t="shared" si="4808"/>
        <v>35766</v>
      </c>
      <c r="O1736" s="18">
        <f t="shared" si="4836"/>
        <v>0</v>
      </c>
      <c r="P1736" s="18">
        <f t="shared" si="4836"/>
        <v>0</v>
      </c>
      <c r="Q1736" s="18">
        <f t="shared" si="4836"/>
        <v>-35766</v>
      </c>
      <c r="R1736" s="18">
        <f t="shared" si="4836"/>
        <v>0</v>
      </c>
      <c r="S1736" s="18">
        <f t="shared" si="4836"/>
        <v>0</v>
      </c>
      <c r="T1736" s="18">
        <f t="shared" si="4777"/>
        <v>0</v>
      </c>
      <c r="U1736" s="18">
        <f t="shared" si="4778"/>
        <v>0</v>
      </c>
      <c r="V1736" s="18">
        <f t="shared" si="4779"/>
        <v>0</v>
      </c>
      <c r="W1736" s="18">
        <f t="shared" si="4836"/>
        <v>0</v>
      </c>
      <c r="X1736" s="18">
        <f t="shared" si="4836"/>
        <v>0</v>
      </c>
      <c r="Y1736" s="18">
        <f t="shared" si="4836"/>
        <v>0</v>
      </c>
      <c r="Z1736" s="18">
        <f t="shared" si="4836"/>
        <v>0</v>
      </c>
      <c r="AA1736" s="18">
        <f t="shared" si="4836"/>
        <v>0</v>
      </c>
      <c r="AB1736" s="18">
        <f t="shared" si="4836"/>
        <v>0</v>
      </c>
      <c r="AC1736" s="18">
        <f t="shared" si="4793"/>
        <v>0</v>
      </c>
      <c r="AD1736" s="18">
        <f t="shared" si="4794"/>
        <v>0</v>
      </c>
      <c r="AE1736" s="18">
        <f t="shared" si="4795"/>
        <v>0</v>
      </c>
      <c r="AF1736" s="18">
        <f t="shared" si="4836"/>
        <v>0</v>
      </c>
      <c r="AG1736" s="18">
        <f t="shared" si="4836"/>
        <v>0</v>
      </c>
      <c r="AH1736" s="18">
        <f t="shared" si="4836"/>
        <v>0</v>
      </c>
      <c r="AI1736" s="18">
        <f t="shared" si="4744"/>
        <v>0</v>
      </c>
      <c r="AJ1736" s="18">
        <f t="shared" si="4745"/>
        <v>0</v>
      </c>
      <c r="AK1736" s="18">
        <f t="shared" si="4746"/>
        <v>0</v>
      </c>
      <c r="AL1736" s="18">
        <f t="shared" si="4836"/>
        <v>0</v>
      </c>
      <c r="AM1736" s="18">
        <f t="shared" si="4747"/>
        <v>0</v>
      </c>
      <c r="AN1736" s="18">
        <f t="shared" si="4836"/>
        <v>0</v>
      </c>
      <c r="AO1736" s="18">
        <f t="shared" si="4836"/>
        <v>0</v>
      </c>
      <c r="AP1736" s="18">
        <f t="shared" si="4836"/>
        <v>0</v>
      </c>
      <c r="AQ1736" s="18">
        <f t="shared" si="4830"/>
        <v>0</v>
      </c>
      <c r="AR1736" s="18">
        <f t="shared" si="4831"/>
        <v>0</v>
      </c>
      <c r="AS1736" s="18">
        <f t="shared" si="4832"/>
        <v>0</v>
      </c>
      <c r="AT1736" s="18">
        <f t="shared" si="4836"/>
        <v>0</v>
      </c>
      <c r="AU1736" s="18">
        <f t="shared" si="4836"/>
        <v>0</v>
      </c>
      <c r="AV1736" s="18">
        <f t="shared" si="4836"/>
        <v>0</v>
      </c>
      <c r="AW1736" s="18">
        <f t="shared" si="4833"/>
        <v>0</v>
      </c>
      <c r="AX1736" s="18">
        <f t="shared" si="4834"/>
        <v>0</v>
      </c>
      <c r="AY1736" s="18">
        <f t="shared" si="4835"/>
        <v>0</v>
      </c>
      <c r="AZ1736" s="18">
        <f t="shared" si="4836"/>
        <v>0</v>
      </c>
      <c r="BA1736" s="18">
        <f t="shared" si="4836"/>
        <v>0</v>
      </c>
      <c r="BB1736" s="18">
        <f t="shared" si="4836"/>
        <v>0</v>
      </c>
      <c r="BC1736" s="18">
        <f t="shared" si="4815"/>
        <v>0</v>
      </c>
      <c r="BD1736" s="18">
        <f t="shared" si="4816"/>
        <v>0</v>
      </c>
      <c r="BE1736" s="18">
        <f t="shared" si="4817"/>
        <v>0</v>
      </c>
      <c r="BF1736" s="18">
        <f t="shared" si="4836"/>
        <v>0</v>
      </c>
      <c r="BG1736" s="18">
        <f t="shared" si="4836"/>
        <v>0</v>
      </c>
      <c r="BH1736" s="18">
        <f t="shared" si="4836"/>
        <v>0</v>
      </c>
      <c r="BI1736" s="18">
        <f t="shared" si="4812"/>
        <v>0</v>
      </c>
      <c r="BJ1736" s="18">
        <f t="shared" si="4813"/>
        <v>0</v>
      </c>
      <c r="BK1736" s="18">
        <f t="shared" si="4814"/>
        <v>0</v>
      </c>
      <c r="BL1736" s="18">
        <f t="shared" si="4836"/>
        <v>0</v>
      </c>
      <c r="BM1736" s="18">
        <f t="shared" si="4836"/>
        <v>0</v>
      </c>
      <c r="BN1736" s="18">
        <f t="shared" si="4836"/>
        <v>0</v>
      </c>
      <c r="BO1736" s="18">
        <f t="shared" si="4771"/>
        <v>0</v>
      </c>
      <c r="BP1736" s="18">
        <f t="shared" si="4772"/>
        <v>0</v>
      </c>
      <c r="BQ1736" s="18">
        <f t="shared" si="4773"/>
        <v>0</v>
      </c>
      <c r="BR1736" s="18">
        <f t="shared" si="4836"/>
        <v>0</v>
      </c>
      <c r="BS1736" s="18">
        <f t="shared" si="4836"/>
        <v>0</v>
      </c>
      <c r="BT1736" s="18">
        <f t="shared" si="4836"/>
        <v>0</v>
      </c>
      <c r="BU1736" s="18">
        <f t="shared" si="4765"/>
        <v>0</v>
      </c>
      <c r="BV1736" s="18">
        <f t="shared" si="4766"/>
        <v>0</v>
      </c>
      <c r="BW1736" s="18">
        <f t="shared" si="4767"/>
        <v>0</v>
      </c>
      <c r="BX1736" s="18">
        <f t="shared" si="4836"/>
        <v>0</v>
      </c>
      <c r="BY1736" s="18">
        <f t="shared" si="4836"/>
        <v>0</v>
      </c>
      <c r="BZ1736" s="18">
        <f t="shared" si="4836"/>
        <v>0</v>
      </c>
      <c r="CA1736" s="18">
        <f t="shared" si="4748"/>
        <v>0</v>
      </c>
      <c r="CB1736" s="18">
        <f t="shared" si="4749"/>
        <v>0</v>
      </c>
      <c r="CC1736" s="18">
        <f t="shared" si="4750"/>
        <v>0</v>
      </c>
      <c r="CD1736" s="18">
        <f t="shared" si="4836"/>
        <v>0</v>
      </c>
      <c r="CE1736" s="27" t="s">
        <v>1661</v>
      </c>
      <c r="CF1736" s="33"/>
    </row>
    <row r="1737" spans="1:84" ht="46.8" hidden="1" x14ac:dyDescent="0.3">
      <c r="A1737" s="19" t="s">
        <v>1356</v>
      </c>
      <c r="B1737" s="39">
        <v>400</v>
      </c>
      <c r="C1737" s="41"/>
      <c r="D1737" s="41"/>
      <c r="E1737" s="14" t="s">
        <v>553</v>
      </c>
      <c r="F1737" s="18">
        <f>F1738</f>
        <v>0</v>
      </c>
      <c r="G1737" s="18">
        <f t="shared" si="4836"/>
        <v>0</v>
      </c>
      <c r="H1737" s="18">
        <f t="shared" si="4836"/>
        <v>35766</v>
      </c>
      <c r="I1737" s="18">
        <f t="shared" si="4836"/>
        <v>0</v>
      </c>
      <c r="J1737" s="18">
        <f t="shared" si="4836"/>
        <v>0</v>
      </c>
      <c r="K1737" s="18">
        <f t="shared" si="4836"/>
        <v>0</v>
      </c>
      <c r="L1737" s="18">
        <f t="shared" si="4806"/>
        <v>0</v>
      </c>
      <c r="M1737" s="18">
        <f t="shared" si="4807"/>
        <v>0</v>
      </c>
      <c r="N1737" s="18">
        <f t="shared" si="4808"/>
        <v>35766</v>
      </c>
      <c r="O1737" s="18">
        <f t="shared" si="4836"/>
        <v>0</v>
      </c>
      <c r="P1737" s="18">
        <f t="shared" si="4836"/>
        <v>0</v>
      </c>
      <c r="Q1737" s="18">
        <f t="shared" si="4836"/>
        <v>-35766</v>
      </c>
      <c r="R1737" s="18">
        <f t="shared" si="4836"/>
        <v>0</v>
      </c>
      <c r="S1737" s="18">
        <f t="shared" si="4836"/>
        <v>0</v>
      </c>
      <c r="T1737" s="18">
        <f t="shared" si="4777"/>
        <v>0</v>
      </c>
      <c r="U1737" s="18">
        <f t="shared" si="4778"/>
        <v>0</v>
      </c>
      <c r="V1737" s="18">
        <f t="shared" si="4779"/>
        <v>0</v>
      </c>
      <c r="W1737" s="18">
        <f t="shared" si="4836"/>
        <v>0</v>
      </c>
      <c r="X1737" s="18">
        <f t="shared" si="4836"/>
        <v>0</v>
      </c>
      <c r="Y1737" s="18">
        <f t="shared" si="4836"/>
        <v>0</v>
      </c>
      <c r="Z1737" s="18">
        <f t="shared" si="4836"/>
        <v>0</v>
      </c>
      <c r="AA1737" s="18">
        <f t="shared" si="4836"/>
        <v>0</v>
      </c>
      <c r="AB1737" s="18">
        <f t="shared" si="4836"/>
        <v>0</v>
      </c>
      <c r="AC1737" s="18">
        <f t="shared" si="4793"/>
        <v>0</v>
      </c>
      <c r="AD1737" s="18">
        <f t="shared" si="4794"/>
        <v>0</v>
      </c>
      <c r="AE1737" s="18">
        <f t="shared" si="4795"/>
        <v>0</v>
      </c>
      <c r="AF1737" s="18">
        <f t="shared" si="4836"/>
        <v>0</v>
      </c>
      <c r="AG1737" s="18">
        <f t="shared" si="4836"/>
        <v>0</v>
      </c>
      <c r="AH1737" s="18">
        <f t="shared" si="4836"/>
        <v>0</v>
      </c>
      <c r="AI1737" s="18">
        <f t="shared" si="4744"/>
        <v>0</v>
      </c>
      <c r="AJ1737" s="18">
        <f t="shared" si="4745"/>
        <v>0</v>
      </c>
      <c r="AK1737" s="18">
        <f t="shared" si="4746"/>
        <v>0</v>
      </c>
      <c r="AL1737" s="18">
        <f t="shared" si="4836"/>
        <v>0</v>
      </c>
      <c r="AM1737" s="18">
        <f t="shared" si="4747"/>
        <v>0</v>
      </c>
      <c r="AN1737" s="18">
        <f t="shared" si="4836"/>
        <v>0</v>
      </c>
      <c r="AO1737" s="18">
        <f t="shared" si="4836"/>
        <v>0</v>
      </c>
      <c r="AP1737" s="18">
        <f t="shared" si="4836"/>
        <v>0</v>
      </c>
      <c r="AQ1737" s="18">
        <f t="shared" si="4830"/>
        <v>0</v>
      </c>
      <c r="AR1737" s="18">
        <f t="shared" si="4831"/>
        <v>0</v>
      </c>
      <c r="AS1737" s="18">
        <f t="shared" si="4832"/>
        <v>0</v>
      </c>
      <c r="AT1737" s="18">
        <f t="shared" si="4836"/>
        <v>0</v>
      </c>
      <c r="AU1737" s="18">
        <f t="shared" si="4836"/>
        <v>0</v>
      </c>
      <c r="AV1737" s="18">
        <f t="shared" si="4836"/>
        <v>0</v>
      </c>
      <c r="AW1737" s="18">
        <f t="shared" si="4833"/>
        <v>0</v>
      </c>
      <c r="AX1737" s="18">
        <f t="shared" si="4834"/>
        <v>0</v>
      </c>
      <c r="AY1737" s="18">
        <f t="shared" si="4835"/>
        <v>0</v>
      </c>
      <c r="AZ1737" s="18">
        <f t="shared" si="4836"/>
        <v>0</v>
      </c>
      <c r="BA1737" s="18">
        <f t="shared" si="4836"/>
        <v>0</v>
      </c>
      <c r="BB1737" s="18">
        <f t="shared" si="4836"/>
        <v>0</v>
      </c>
      <c r="BC1737" s="18">
        <f t="shared" si="4815"/>
        <v>0</v>
      </c>
      <c r="BD1737" s="18">
        <f t="shared" si="4816"/>
        <v>0</v>
      </c>
      <c r="BE1737" s="18">
        <f t="shared" si="4817"/>
        <v>0</v>
      </c>
      <c r="BF1737" s="18">
        <f t="shared" si="4836"/>
        <v>0</v>
      </c>
      <c r="BG1737" s="18">
        <f t="shared" si="4836"/>
        <v>0</v>
      </c>
      <c r="BH1737" s="18">
        <f t="shared" si="4836"/>
        <v>0</v>
      </c>
      <c r="BI1737" s="18">
        <f t="shared" si="4812"/>
        <v>0</v>
      </c>
      <c r="BJ1737" s="18">
        <f t="shared" si="4813"/>
        <v>0</v>
      </c>
      <c r="BK1737" s="18">
        <f t="shared" si="4814"/>
        <v>0</v>
      </c>
      <c r="BL1737" s="18">
        <f t="shared" si="4836"/>
        <v>0</v>
      </c>
      <c r="BM1737" s="18">
        <f t="shared" si="4836"/>
        <v>0</v>
      </c>
      <c r="BN1737" s="18">
        <f t="shared" si="4836"/>
        <v>0</v>
      </c>
      <c r="BO1737" s="18">
        <f t="shared" si="4771"/>
        <v>0</v>
      </c>
      <c r="BP1737" s="18">
        <f t="shared" si="4772"/>
        <v>0</v>
      </c>
      <c r="BQ1737" s="18">
        <f t="shared" si="4773"/>
        <v>0</v>
      </c>
      <c r="BR1737" s="18">
        <f t="shared" si="4836"/>
        <v>0</v>
      </c>
      <c r="BS1737" s="18">
        <f t="shared" si="4836"/>
        <v>0</v>
      </c>
      <c r="BT1737" s="18">
        <f t="shared" si="4836"/>
        <v>0</v>
      </c>
      <c r="BU1737" s="18">
        <f t="shared" si="4765"/>
        <v>0</v>
      </c>
      <c r="BV1737" s="18">
        <f t="shared" si="4766"/>
        <v>0</v>
      </c>
      <c r="BW1737" s="18">
        <f t="shared" si="4767"/>
        <v>0</v>
      </c>
      <c r="BX1737" s="18">
        <f t="shared" si="4836"/>
        <v>0</v>
      </c>
      <c r="BY1737" s="18">
        <f t="shared" si="4836"/>
        <v>0</v>
      </c>
      <c r="BZ1737" s="18">
        <f t="shared" si="4836"/>
        <v>0</v>
      </c>
      <c r="CA1737" s="18">
        <f t="shared" si="4748"/>
        <v>0</v>
      </c>
      <c r="CB1737" s="18">
        <f t="shared" si="4749"/>
        <v>0</v>
      </c>
      <c r="CC1737" s="18">
        <f t="shared" si="4750"/>
        <v>0</v>
      </c>
      <c r="CD1737" s="18">
        <f t="shared" si="4836"/>
        <v>0</v>
      </c>
      <c r="CE1737" s="27" t="s">
        <v>1661</v>
      </c>
      <c r="CF1737" s="33"/>
    </row>
    <row r="1738" spans="1:84" hidden="1" x14ac:dyDescent="0.3">
      <c r="A1738" s="19" t="s">
        <v>1356</v>
      </c>
      <c r="B1738" s="39">
        <v>410</v>
      </c>
      <c r="C1738" s="41"/>
      <c r="D1738" s="41"/>
      <c r="E1738" s="14" t="s">
        <v>566</v>
      </c>
      <c r="F1738" s="18">
        <f>F1739</f>
        <v>0</v>
      </c>
      <c r="G1738" s="18">
        <f t="shared" si="4836"/>
        <v>0</v>
      </c>
      <c r="H1738" s="18">
        <f t="shared" si="4836"/>
        <v>35766</v>
      </c>
      <c r="I1738" s="18">
        <f t="shared" si="4836"/>
        <v>0</v>
      </c>
      <c r="J1738" s="18">
        <f t="shared" si="4836"/>
        <v>0</v>
      </c>
      <c r="K1738" s="18">
        <f t="shared" si="4836"/>
        <v>0</v>
      </c>
      <c r="L1738" s="18">
        <f t="shared" si="4806"/>
        <v>0</v>
      </c>
      <c r="M1738" s="18">
        <f t="shared" si="4807"/>
        <v>0</v>
      </c>
      <c r="N1738" s="18">
        <f t="shared" si="4808"/>
        <v>35766</v>
      </c>
      <c r="O1738" s="18">
        <f t="shared" si="4836"/>
        <v>0</v>
      </c>
      <c r="P1738" s="18">
        <f t="shared" si="4836"/>
        <v>0</v>
      </c>
      <c r="Q1738" s="18">
        <f t="shared" si="4836"/>
        <v>-35766</v>
      </c>
      <c r="R1738" s="18">
        <f t="shared" si="4836"/>
        <v>0</v>
      </c>
      <c r="S1738" s="18">
        <f t="shared" si="4836"/>
        <v>0</v>
      </c>
      <c r="T1738" s="18">
        <f t="shared" si="4777"/>
        <v>0</v>
      </c>
      <c r="U1738" s="18">
        <f t="shared" si="4778"/>
        <v>0</v>
      </c>
      <c r="V1738" s="18">
        <f t="shared" si="4779"/>
        <v>0</v>
      </c>
      <c r="W1738" s="18">
        <f t="shared" si="4836"/>
        <v>0</v>
      </c>
      <c r="X1738" s="18">
        <f t="shared" si="4836"/>
        <v>0</v>
      </c>
      <c r="Y1738" s="18">
        <f t="shared" si="4836"/>
        <v>0</v>
      </c>
      <c r="Z1738" s="18">
        <f t="shared" si="4836"/>
        <v>0</v>
      </c>
      <c r="AA1738" s="18">
        <f t="shared" si="4836"/>
        <v>0</v>
      </c>
      <c r="AB1738" s="18">
        <f t="shared" si="4836"/>
        <v>0</v>
      </c>
      <c r="AC1738" s="18">
        <f t="shared" si="4793"/>
        <v>0</v>
      </c>
      <c r="AD1738" s="18">
        <f t="shared" si="4794"/>
        <v>0</v>
      </c>
      <c r="AE1738" s="18">
        <f t="shared" si="4795"/>
        <v>0</v>
      </c>
      <c r="AF1738" s="18">
        <f t="shared" si="4836"/>
        <v>0</v>
      </c>
      <c r="AG1738" s="18">
        <f t="shared" si="4836"/>
        <v>0</v>
      </c>
      <c r="AH1738" s="18">
        <f t="shared" si="4836"/>
        <v>0</v>
      </c>
      <c r="AI1738" s="18">
        <f t="shared" si="4744"/>
        <v>0</v>
      </c>
      <c r="AJ1738" s="18">
        <f t="shared" si="4745"/>
        <v>0</v>
      </c>
      <c r="AK1738" s="18">
        <f t="shared" si="4746"/>
        <v>0</v>
      </c>
      <c r="AL1738" s="18">
        <f t="shared" si="4836"/>
        <v>0</v>
      </c>
      <c r="AM1738" s="18">
        <f t="shared" si="4747"/>
        <v>0</v>
      </c>
      <c r="AN1738" s="18">
        <f t="shared" si="4836"/>
        <v>0</v>
      </c>
      <c r="AO1738" s="18">
        <f t="shared" si="4836"/>
        <v>0</v>
      </c>
      <c r="AP1738" s="18">
        <f t="shared" si="4836"/>
        <v>0</v>
      </c>
      <c r="AQ1738" s="18">
        <f t="shared" si="4830"/>
        <v>0</v>
      </c>
      <c r="AR1738" s="18">
        <f t="shared" si="4831"/>
        <v>0</v>
      </c>
      <c r="AS1738" s="18">
        <f t="shared" si="4832"/>
        <v>0</v>
      </c>
      <c r="AT1738" s="18">
        <f t="shared" si="4836"/>
        <v>0</v>
      </c>
      <c r="AU1738" s="18">
        <f t="shared" si="4836"/>
        <v>0</v>
      </c>
      <c r="AV1738" s="18">
        <f t="shared" si="4836"/>
        <v>0</v>
      </c>
      <c r="AW1738" s="18">
        <f t="shared" si="4833"/>
        <v>0</v>
      </c>
      <c r="AX1738" s="18">
        <f t="shared" si="4834"/>
        <v>0</v>
      </c>
      <c r="AY1738" s="18">
        <f t="shared" si="4835"/>
        <v>0</v>
      </c>
      <c r="AZ1738" s="18">
        <f t="shared" si="4836"/>
        <v>0</v>
      </c>
      <c r="BA1738" s="18">
        <f t="shared" si="4836"/>
        <v>0</v>
      </c>
      <c r="BB1738" s="18">
        <f t="shared" si="4836"/>
        <v>0</v>
      </c>
      <c r="BC1738" s="18">
        <f t="shared" si="4815"/>
        <v>0</v>
      </c>
      <c r="BD1738" s="18">
        <f t="shared" si="4816"/>
        <v>0</v>
      </c>
      <c r="BE1738" s="18">
        <f t="shared" si="4817"/>
        <v>0</v>
      </c>
      <c r="BF1738" s="18">
        <f t="shared" si="4836"/>
        <v>0</v>
      </c>
      <c r="BG1738" s="18">
        <f t="shared" si="4836"/>
        <v>0</v>
      </c>
      <c r="BH1738" s="18">
        <f t="shared" si="4836"/>
        <v>0</v>
      </c>
      <c r="BI1738" s="18">
        <f t="shared" si="4812"/>
        <v>0</v>
      </c>
      <c r="BJ1738" s="18">
        <f t="shared" si="4813"/>
        <v>0</v>
      </c>
      <c r="BK1738" s="18">
        <f t="shared" si="4814"/>
        <v>0</v>
      </c>
      <c r="BL1738" s="18">
        <f t="shared" si="4836"/>
        <v>0</v>
      </c>
      <c r="BM1738" s="18">
        <f t="shared" si="4836"/>
        <v>0</v>
      </c>
      <c r="BN1738" s="18">
        <f t="shared" si="4836"/>
        <v>0</v>
      </c>
      <c r="BO1738" s="18">
        <f t="shared" si="4771"/>
        <v>0</v>
      </c>
      <c r="BP1738" s="18">
        <f t="shared" si="4772"/>
        <v>0</v>
      </c>
      <c r="BQ1738" s="18">
        <f t="shared" si="4773"/>
        <v>0</v>
      </c>
      <c r="BR1738" s="18">
        <f t="shared" si="4836"/>
        <v>0</v>
      </c>
      <c r="BS1738" s="18">
        <f t="shared" si="4836"/>
        <v>0</v>
      </c>
      <c r="BT1738" s="18">
        <f t="shared" si="4836"/>
        <v>0</v>
      </c>
      <c r="BU1738" s="18">
        <f t="shared" si="4765"/>
        <v>0</v>
      </c>
      <c r="BV1738" s="18">
        <f t="shared" si="4766"/>
        <v>0</v>
      </c>
      <c r="BW1738" s="18">
        <f t="shared" si="4767"/>
        <v>0</v>
      </c>
      <c r="BX1738" s="18">
        <f t="shared" si="4836"/>
        <v>0</v>
      </c>
      <c r="BY1738" s="18">
        <f t="shared" si="4836"/>
        <v>0</v>
      </c>
      <c r="BZ1738" s="18">
        <f t="shared" si="4836"/>
        <v>0</v>
      </c>
      <c r="CA1738" s="18">
        <f t="shared" si="4748"/>
        <v>0</v>
      </c>
      <c r="CB1738" s="18">
        <f t="shared" si="4749"/>
        <v>0</v>
      </c>
      <c r="CC1738" s="18">
        <f t="shared" si="4750"/>
        <v>0</v>
      </c>
      <c r="CD1738" s="18">
        <f t="shared" si="4836"/>
        <v>0</v>
      </c>
      <c r="CE1738" s="27" t="s">
        <v>1661</v>
      </c>
      <c r="CF1738" s="33"/>
    </row>
    <row r="1739" spans="1:84" hidden="1" x14ac:dyDescent="0.3">
      <c r="A1739" s="19" t="s">
        <v>1356</v>
      </c>
      <c r="B1739" s="39">
        <v>410</v>
      </c>
      <c r="C1739" s="41" t="s">
        <v>198</v>
      </c>
      <c r="D1739" s="41" t="s">
        <v>19</v>
      </c>
      <c r="E1739" s="14" t="s">
        <v>527</v>
      </c>
      <c r="F1739" s="18"/>
      <c r="G1739" s="23"/>
      <c r="H1739" s="23">
        <v>35766</v>
      </c>
      <c r="I1739" s="18"/>
      <c r="J1739" s="18"/>
      <c r="K1739" s="18"/>
      <c r="L1739" s="18">
        <f t="shared" si="4806"/>
        <v>0</v>
      </c>
      <c r="M1739" s="18">
        <f t="shared" si="4807"/>
        <v>0</v>
      </c>
      <c r="N1739" s="18">
        <f t="shared" si="4808"/>
        <v>35766</v>
      </c>
      <c r="O1739" s="18"/>
      <c r="P1739" s="18"/>
      <c r="Q1739" s="18">
        <v>-35766</v>
      </c>
      <c r="R1739" s="18"/>
      <c r="S1739" s="18"/>
      <c r="T1739" s="18">
        <f t="shared" si="4777"/>
        <v>0</v>
      </c>
      <c r="U1739" s="18">
        <f t="shared" si="4778"/>
        <v>0</v>
      </c>
      <c r="V1739" s="18">
        <f t="shared" si="4779"/>
        <v>0</v>
      </c>
      <c r="W1739" s="18"/>
      <c r="X1739" s="18"/>
      <c r="Y1739" s="18"/>
      <c r="Z1739" s="18"/>
      <c r="AA1739" s="18"/>
      <c r="AB1739" s="18"/>
      <c r="AC1739" s="18">
        <f t="shared" si="4793"/>
        <v>0</v>
      </c>
      <c r="AD1739" s="18">
        <f t="shared" si="4794"/>
        <v>0</v>
      </c>
      <c r="AE1739" s="18">
        <f t="shared" si="4795"/>
        <v>0</v>
      </c>
      <c r="AF1739" s="18"/>
      <c r="AG1739" s="18"/>
      <c r="AH1739" s="18"/>
      <c r="AI1739" s="18">
        <f t="shared" si="4744"/>
        <v>0</v>
      </c>
      <c r="AJ1739" s="18">
        <f t="shared" si="4745"/>
        <v>0</v>
      </c>
      <c r="AK1739" s="18">
        <f t="shared" si="4746"/>
        <v>0</v>
      </c>
      <c r="AL1739" s="18"/>
      <c r="AM1739" s="18">
        <f t="shared" si="4747"/>
        <v>0</v>
      </c>
      <c r="AN1739" s="18"/>
      <c r="AO1739" s="18"/>
      <c r="AP1739" s="18"/>
      <c r="AQ1739" s="18">
        <f t="shared" si="4830"/>
        <v>0</v>
      </c>
      <c r="AR1739" s="18">
        <f t="shared" si="4831"/>
        <v>0</v>
      </c>
      <c r="AS1739" s="18">
        <f t="shared" si="4832"/>
        <v>0</v>
      </c>
      <c r="AT1739" s="18"/>
      <c r="AU1739" s="18"/>
      <c r="AV1739" s="18"/>
      <c r="AW1739" s="18">
        <f t="shared" si="4833"/>
        <v>0</v>
      </c>
      <c r="AX1739" s="18">
        <f t="shared" si="4834"/>
        <v>0</v>
      </c>
      <c r="AY1739" s="18">
        <f t="shared" si="4835"/>
        <v>0</v>
      </c>
      <c r="AZ1739" s="18"/>
      <c r="BA1739" s="18"/>
      <c r="BB1739" s="18"/>
      <c r="BC1739" s="18">
        <f t="shared" si="4815"/>
        <v>0</v>
      </c>
      <c r="BD1739" s="18">
        <f t="shared" si="4816"/>
        <v>0</v>
      </c>
      <c r="BE1739" s="18">
        <f t="shared" si="4817"/>
        <v>0</v>
      </c>
      <c r="BF1739" s="18"/>
      <c r="BG1739" s="18"/>
      <c r="BH1739" s="18"/>
      <c r="BI1739" s="18">
        <f t="shared" si="4812"/>
        <v>0</v>
      </c>
      <c r="BJ1739" s="18">
        <f t="shared" si="4813"/>
        <v>0</v>
      </c>
      <c r="BK1739" s="18">
        <f t="shared" si="4814"/>
        <v>0</v>
      </c>
      <c r="BL1739" s="18"/>
      <c r="BM1739" s="18"/>
      <c r="BN1739" s="18"/>
      <c r="BO1739" s="18">
        <f t="shared" si="4771"/>
        <v>0</v>
      </c>
      <c r="BP1739" s="18">
        <f t="shared" si="4772"/>
        <v>0</v>
      </c>
      <c r="BQ1739" s="18">
        <f t="shared" si="4773"/>
        <v>0</v>
      </c>
      <c r="BR1739" s="18"/>
      <c r="BS1739" s="18"/>
      <c r="BT1739" s="18"/>
      <c r="BU1739" s="18">
        <f t="shared" si="4765"/>
        <v>0</v>
      </c>
      <c r="BV1739" s="18">
        <f t="shared" si="4766"/>
        <v>0</v>
      </c>
      <c r="BW1739" s="18">
        <f t="shared" si="4767"/>
        <v>0</v>
      </c>
      <c r="BX1739" s="18"/>
      <c r="BY1739" s="18"/>
      <c r="BZ1739" s="18"/>
      <c r="CA1739" s="18">
        <f t="shared" si="4748"/>
        <v>0</v>
      </c>
      <c r="CB1739" s="18">
        <f t="shared" si="4749"/>
        <v>0</v>
      </c>
      <c r="CC1739" s="18">
        <f t="shared" si="4750"/>
        <v>0</v>
      </c>
      <c r="CD1739" s="18"/>
      <c r="CE1739" s="27" t="s">
        <v>1661</v>
      </c>
      <c r="CF1739" s="33"/>
    </row>
    <row r="1740" spans="1:84" ht="62.4" x14ac:dyDescent="0.3">
      <c r="A1740" s="41" t="s">
        <v>286</v>
      </c>
      <c r="B1740" s="39"/>
      <c r="C1740" s="41"/>
      <c r="D1740" s="41"/>
      <c r="E1740" s="14" t="s">
        <v>1063</v>
      </c>
      <c r="F1740" s="18">
        <f>F1741</f>
        <v>23099.7</v>
      </c>
      <c r="G1740" s="18">
        <f t="shared" ref="G1740:CD1741" si="4837">G1741</f>
        <v>23099.7</v>
      </c>
      <c r="H1740" s="18">
        <f t="shared" si="4837"/>
        <v>23099.7</v>
      </c>
      <c r="I1740" s="18">
        <f t="shared" si="4837"/>
        <v>0</v>
      </c>
      <c r="J1740" s="18">
        <f t="shared" si="4837"/>
        <v>0</v>
      </c>
      <c r="K1740" s="18">
        <f t="shared" si="4837"/>
        <v>0</v>
      </c>
      <c r="L1740" s="18">
        <f t="shared" si="4806"/>
        <v>23099.7</v>
      </c>
      <c r="M1740" s="18">
        <f t="shared" si="4807"/>
        <v>23099.7</v>
      </c>
      <c r="N1740" s="18">
        <f t="shared" si="4808"/>
        <v>23099.7</v>
      </c>
      <c r="O1740" s="18">
        <f t="shared" si="4837"/>
        <v>0</v>
      </c>
      <c r="P1740" s="18">
        <f t="shared" si="4837"/>
        <v>0</v>
      </c>
      <c r="Q1740" s="18">
        <f t="shared" si="4837"/>
        <v>0</v>
      </c>
      <c r="R1740" s="18">
        <f t="shared" si="4837"/>
        <v>0</v>
      </c>
      <c r="S1740" s="18">
        <f t="shared" si="4837"/>
        <v>0</v>
      </c>
      <c r="T1740" s="18">
        <f t="shared" si="4777"/>
        <v>23099.7</v>
      </c>
      <c r="U1740" s="18">
        <f t="shared" si="4778"/>
        <v>23099.7</v>
      </c>
      <c r="V1740" s="18">
        <f t="shared" si="4779"/>
        <v>23099.7</v>
      </c>
      <c r="W1740" s="18">
        <f t="shared" si="4837"/>
        <v>0</v>
      </c>
      <c r="X1740" s="18">
        <f t="shared" si="4837"/>
        <v>0</v>
      </c>
      <c r="Y1740" s="18">
        <f t="shared" si="4837"/>
        <v>0</v>
      </c>
      <c r="Z1740" s="18">
        <f t="shared" si="4837"/>
        <v>0</v>
      </c>
      <c r="AA1740" s="18">
        <f t="shared" si="4837"/>
        <v>0</v>
      </c>
      <c r="AB1740" s="18">
        <f t="shared" si="4837"/>
        <v>0</v>
      </c>
      <c r="AC1740" s="18">
        <f t="shared" si="4793"/>
        <v>23099.7</v>
      </c>
      <c r="AD1740" s="18">
        <f t="shared" si="4794"/>
        <v>23099.7</v>
      </c>
      <c r="AE1740" s="18">
        <f t="shared" si="4795"/>
        <v>23099.7</v>
      </c>
      <c r="AF1740" s="18">
        <f t="shared" si="4837"/>
        <v>-585.25900000000001</v>
      </c>
      <c r="AG1740" s="18">
        <f t="shared" si="4837"/>
        <v>0</v>
      </c>
      <c r="AH1740" s="18">
        <f t="shared" si="4837"/>
        <v>0</v>
      </c>
      <c r="AI1740" s="18">
        <f t="shared" si="4744"/>
        <v>22514.440999999999</v>
      </c>
      <c r="AJ1740" s="18">
        <f t="shared" si="4745"/>
        <v>23099.7</v>
      </c>
      <c r="AK1740" s="18">
        <f t="shared" si="4746"/>
        <v>23099.7</v>
      </c>
      <c r="AL1740" s="18">
        <f t="shared" si="4837"/>
        <v>0</v>
      </c>
      <c r="AM1740" s="18">
        <f t="shared" si="4747"/>
        <v>22514.440999999999</v>
      </c>
      <c r="AN1740" s="18">
        <f t="shared" si="4837"/>
        <v>-410.99599999999998</v>
      </c>
      <c r="AO1740" s="18">
        <f t="shared" si="4837"/>
        <v>0</v>
      </c>
      <c r="AP1740" s="18">
        <f t="shared" si="4837"/>
        <v>0</v>
      </c>
      <c r="AQ1740" s="18">
        <f t="shared" si="4830"/>
        <v>22103.445</v>
      </c>
      <c r="AR1740" s="18">
        <f t="shared" si="4831"/>
        <v>23099.7</v>
      </c>
      <c r="AS1740" s="18">
        <f t="shared" si="4832"/>
        <v>23099.7</v>
      </c>
      <c r="AT1740" s="18">
        <f t="shared" si="4837"/>
        <v>0</v>
      </c>
      <c r="AU1740" s="18">
        <f t="shared" si="4837"/>
        <v>0</v>
      </c>
      <c r="AV1740" s="18">
        <f t="shared" si="4837"/>
        <v>0</v>
      </c>
      <c r="AW1740" s="18">
        <f t="shared" si="4833"/>
        <v>22103.445</v>
      </c>
      <c r="AX1740" s="18">
        <f t="shared" si="4834"/>
        <v>23099.7</v>
      </c>
      <c r="AY1740" s="18">
        <f t="shared" si="4835"/>
        <v>23099.7</v>
      </c>
      <c r="AZ1740" s="18">
        <f t="shared" si="4837"/>
        <v>-3.8340000000000001</v>
      </c>
      <c r="BA1740" s="18">
        <f t="shared" si="4837"/>
        <v>0</v>
      </c>
      <c r="BB1740" s="18">
        <f t="shared" si="4837"/>
        <v>0</v>
      </c>
      <c r="BC1740" s="18">
        <f t="shared" si="4815"/>
        <v>22099.611000000001</v>
      </c>
      <c r="BD1740" s="18">
        <f t="shared" si="4816"/>
        <v>23099.7</v>
      </c>
      <c r="BE1740" s="18">
        <f t="shared" si="4817"/>
        <v>23099.7</v>
      </c>
      <c r="BF1740" s="18">
        <f t="shared" si="4837"/>
        <v>0</v>
      </c>
      <c r="BG1740" s="18">
        <f t="shared" si="4837"/>
        <v>0</v>
      </c>
      <c r="BH1740" s="18">
        <f t="shared" si="4837"/>
        <v>0</v>
      </c>
      <c r="BI1740" s="18">
        <f t="shared" si="4812"/>
        <v>22099.611000000001</v>
      </c>
      <c r="BJ1740" s="18">
        <f t="shared" si="4813"/>
        <v>23099.7</v>
      </c>
      <c r="BK1740" s="18">
        <f t="shared" si="4814"/>
        <v>23099.7</v>
      </c>
      <c r="BL1740" s="18">
        <f t="shared" si="4837"/>
        <v>-400.517</v>
      </c>
      <c r="BM1740" s="18">
        <f t="shared" si="4837"/>
        <v>0</v>
      </c>
      <c r="BN1740" s="18">
        <f t="shared" si="4837"/>
        <v>0</v>
      </c>
      <c r="BO1740" s="18">
        <f t="shared" si="4771"/>
        <v>21699.094000000001</v>
      </c>
      <c r="BP1740" s="18">
        <f t="shared" si="4772"/>
        <v>23099.7</v>
      </c>
      <c r="BQ1740" s="18">
        <f t="shared" si="4773"/>
        <v>23099.7</v>
      </c>
      <c r="BR1740" s="18">
        <f t="shared" si="4837"/>
        <v>0</v>
      </c>
      <c r="BS1740" s="18">
        <f t="shared" si="4837"/>
        <v>0</v>
      </c>
      <c r="BT1740" s="18">
        <f t="shared" si="4837"/>
        <v>0</v>
      </c>
      <c r="BU1740" s="18">
        <f t="shared" si="4765"/>
        <v>21699.094000000001</v>
      </c>
      <c r="BV1740" s="18">
        <f t="shared" si="4766"/>
        <v>23099.7</v>
      </c>
      <c r="BW1740" s="18">
        <f t="shared" si="4767"/>
        <v>23099.7</v>
      </c>
      <c r="BX1740" s="18">
        <f t="shared" si="4837"/>
        <v>-1003.295</v>
      </c>
      <c r="BY1740" s="18">
        <f t="shared" si="4837"/>
        <v>0</v>
      </c>
      <c r="BZ1740" s="18">
        <f t="shared" si="4837"/>
        <v>0</v>
      </c>
      <c r="CA1740" s="18">
        <f t="shared" si="4748"/>
        <v>20695.799000000003</v>
      </c>
      <c r="CB1740" s="18">
        <f t="shared" si="4749"/>
        <v>23099.7</v>
      </c>
      <c r="CC1740" s="18">
        <f t="shared" si="4750"/>
        <v>23099.7</v>
      </c>
      <c r="CD1740" s="18">
        <f t="shared" si="4837"/>
        <v>0</v>
      </c>
      <c r="CE1740" s="27"/>
      <c r="CF1740" s="33"/>
    </row>
    <row r="1741" spans="1:84" ht="46.8" x14ac:dyDescent="0.3">
      <c r="A1741" s="19" t="s">
        <v>1357</v>
      </c>
      <c r="B1741" s="19"/>
      <c r="C1741" s="19"/>
      <c r="D1741" s="19"/>
      <c r="E1741" s="14" t="s">
        <v>1358</v>
      </c>
      <c r="F1741" s="18">
        <f>F1742</f>
        <v>23099.7</v>
      </c>
      <c r="G1741" s="18">
        <f t="shared" si="4837"/>
        <v>23099.7</v>
      </c>
      <c r="H1741" s="18">
        <f t="shared" si="4837"/>
        <v>23099.7</v>
      </c>
      <c r="I1741" s="18">
        <f t="shared" si="4837"/>
        <v>0</v>
      </c>
      <c r="J1741" s="18">
        <f t="shared" si="4837"/>
        <v>0</v>
      </c>
      <c r="K1741" s="18">
        <f t="shared" si="4837"/>
        <v>0</v>
      </c>
      <c r="L1741" s="18">
        <f t="shared" si="4806"/>
        <v>23099.7</v>
      </c>
      <c r="M1741" s="18">
        <f t="shared" si="4807"/>
        <v>23099.7</v>
      </c>
      <c r="N1741" s="18">
        <f t="shared" si="4808"/>
        <v>23099.7</v>
      </c>
      <c r="O1741" s="18">
        <f t="shared" si="4837"/>
        <v>0</v>
      </c>
      <c r="P1741" s="18">
        <f t="shared" si="4837"/>
        <v>0</v>
      </c>
      <c r="Q1741" s="18">
        <f t="shared" si="4837"/>
        <v>0</v>
      </c>
      <c r="R1741" s="18">
        <f t="shared" si="4837"/>
        <v>0</v>
      </c>
      <c r="S1741" s="18">
        <f t="shared" si="4837"/>
        <v>0</v>
      </c>
      <c r="T1741" s="18">
        <f t="shared" si="4777"/>
        <v>23099.7</v>
      </c>
      <c r="U1741" s="18">
        <f t="shared" si="4778"/>
        <v>23099.7</v>
      </c>
      <c r="V1741" s="18">
        <f t="shared" si="4779"/>
        <v>23099.7</v>
      </c>
      <c r="W1741" s="18">
        <f t="shared" si="4837"/>
        <v>0</v>
      </c>
      <c r="X1741" s="18">
        <f t="shared" si="4837"/>
        <v>0</v>
      </c>
      <c r="Y1741" s="18">
        <f t="shared" si="4837"/>
        <v>0</v>
      </c>
      <c r="Z1741" s="18">
        <f t="shared" si="4837"/>
        <v>0</v>
      </c>
      <c r="AA1741" s="18">
        <f t="shared" si="4837"/>
        <v>0</v>
      </c>
      <c r="AB1741" s="18">
        <f t="shared" si="4837"/>
        <v>0</v>
      </c>
      <c r="AC1741" s="18">
        <f t="shared" si="4793"/>
        <v>23099.7</v>
      </c>
      <c r="AD1741" s="18">
        <f t="shared" si="4794"/>
        <v>23099.7</v>
      </c>
      <c r="AE1741" s="18">
        <f t="shared" si="4795"/>
        <v>23099.7</v>
      </c>
      <c r="AF1741" s="18">
        <f t="shared" si="4837"/>
        <v>-585.25900000000001</v>
      </c>
      <c r="AG1741" s="18">
        <f t="shared" si="4837"/>
        <v>0</v>
      </c>
      <c r="AH1741" s="18">
        <f t="shared" si="4837"/>
        <v>0</v>
      </c>
      <c r="AI1741" s="18">
        <f t="shared" si="4744"/>
        <v>22514.440999999999</v>
      </c>
      <c r="AJ1741" s="18">
        <f t="shared" si="4745"/>
        <v>23099.7</v>
      </c>
      <c r="AK1741" s="18">
        <f t="shared" si="4746"/>
        <v>23099.7</v>
      </c>
      <c r="AL1741" s="18">
        <f t="shared" si="4837"/>
        <v>0</v>
      </c>
      <c r="AM1741" s="18">
        <f t="shared" si="4747"/>
        <v>22514.440999999999</v>
      </c>
      <c r="AN1741" s="18">
        <f t="shared" si="4837"/>
        <v>-410.99599999999998</v>
      </c>
      <c r="AO1741" s="18">
        <f t="shared" si="4837"/>
        <v>0</v>
      </c>
      <c r="AP1741" s="18">
        <f t="shared" si="4837"/>
        <v>0</v>
      </c>
      <c r="AQ1741" s="18">
        <f t="shared" si="4830"/>
        <v>22103.445</v>
      </c>
      <c r="AR1741" s="18">
        <f t="shared" si="4831"/>
        <v>23099.7</v>
      </c>
      <c r="AS1741" s="18">
        <f t="shared" si="4832"/>
        <v>23099.7</v>
      </c>
      <c r="AT1741" s="18">
        <f t="shared" si="4837"/>
        <v>0</v>
      </c>
      <c r="AU1741" s="18">
        <f t="shared" si="4837"/>
        <v>0</v>
      </c>
      <c r="AV1741" s="18">
        <f t="shared" si="4837"/>
        <v>0</v>
      </c>
      <c r="AW1741" s="18">
        <f t="shared" si="4833"/>
        <v>22103.445</v>
      </c>
      <c r="AX1741" s="18">
        <f t="shared" si="4834"/>
        <v>23099.7</v>
      </c>
      <c r="AY1741" s="18">
        <f t="shared" si="4835"/>
        <v>23099.7</v>
      </c>
      <c r="AZ1741" s="18">
        <f t="shared" si="4837"/>
        <v>-3.8340000000000001</v>
      </c>
      <c r="BA1741" s="18">
        <f t="shared" si="4837"/>
        <v>0</v>
      </c>
      <c r="BB1741" s="18">
        <f t="shared" si="4837"/>
        <v>0</v>
      </c>
      <c r="BC1741" s="18">
        <f t="shared" si="4815"/>
        <v>22099.611000000001</v>
      </c>
      <c r="BD1741" s="18">
        <f t="shared" si="4816"/>
        <v>23099.7</v>
      </c>
      <c r="BE1741" s="18">
        <f t="shared" si="4817"/>
        <v>23099.7</v>
      </c>
      <c r="BF1741" s="18">
        <f t="shared" si="4837"/>
        <v>0</v>
      </c>
      <c r="BG1741" s="18">
        <f t="shared" si="4837"/>
        <v>0</v>
      </c>
      <c r="BH1741" s="18">
        <f t="shared" si="4837"/>
        <v>0</v>
      </c>
      <c r="BI1741" s="18">
        <f t="shared" si="4812"/>
        <v>22099.611000000001</v>
      </c>
      <c r="BJ1741" s="18">
        <f t="shared" si="4813"/>
        <v>23099.7</v>
      </c>
      <c r="BK1741" s="18">
        <f t="shared" si="4814"/>
        <v>23099.7</v>
      </c>
      <c r="BL1741" s="18">
        <f t="shared" si="4837"/>
        <v>-400.517</v>
      </c>
      <c r="BM1741" s="18">
        <f t="shared" si="4837"/>
        <v>0</v>
      </c>
      <c r="BN1741" s="18">
        <f t="shared" si="4837"/>
        <v>0</v>
      </c>
      <c r="BO1741" s="18">
        <f t="shared" si="4771"/>
        <v>21699.094000000001</v>
      </c>
      <c r="BP1741" s="18">
        <f t="shared" si="4772"/>
        <v>23099.7</v>
      </c>
      <c r="BQ1741" s="18">
        <f t="shared" si="4773"/>
        <v>23099.7</v>
      </c>
      <c r="BR1741" s="18">
        <f t="shared" si="4837"/>
        <v>0</v>
      </c>
      <c r="BS1741" s="18">
        <f t="shared" si="4837"/>
        <v>0</v>
      </c>
      <c r="BT1741" s="18">
        <f t="shared" si="4837"/>
        <v>0</v>
      </c>
      <c r="BU1741" s="18">
        <f t="shared" si="4765"/>
        <v>21699.094000000001</v>
      </c>
      <c r="BV1741" s="18">
        <f t="shared" si="4766"/>
        <v>23099.7</v>
      </c>
      <c r="BW1741" s="18">
        <f t="shared" si="4767"/>
        <v>23099.7</v>
      </c>
      <c r="BX1741" s="18">
        <f t="shared" si="4837"/>
        <v>-1003.295</v>
      </c>
      <c r="BY1741" s="18">
        <f t="shared" si="4837"/>
        <v>0</v>
      </c>
      <c r="BZ1741" s="18">
        <f t="shared" si="4837"/>
        <v>0</v>
      </c>
      <c r="CA1741" s="18">
        <f t="shared" si="4748"/>
        <v>20695.799000000003</v>
      </c>
      <c r="CB1741" s="18">
        <f t="shared" si="4749"/>
        <v>23099.7</v>
      </c>
      <c r="CC1741" s="18">
        <f t="shared" si="4750"/>
        <v>23099.7</v>
      </c>
      <c r="CD1741" s="18">
        <f t="shared" si="4837"/>
        <v>0</v>
      </c>
      <c r="CE1741" s="27"/>
      <c r="CF1741" s="33"/>
    </row>
    <row r="1742" spans="1:84" ht="31.2" x14ac:dyDescent="0.3">
      <c r="A1742" s="19" t="s">
        <v>1357</v>
      </c>
      <c r="B1742" s="39">
        <v>200</v>
      </c>
      <c r="C1742" s="41"/>
      <c r="D1742" s="41"/>
      <c r="E1742" s="14" t="s">
        <v>551</v>
      </c>
      <c r="F1742" s="18">
        <f t="shared" ref="F1742:CD1743" si="4838">F1743</f>
        <v>23099.7</v>
      </c>
      <c r="G1742" s="18">
        <f t="shared" si="4838"/>
        <v>23099.7</v>
      </c>
      <c r="H1742" s="18">
        <f t="shared" si="4838"/>
        <v>23099.7</v>
      </c>
      <c r="I1742" s="18">
        <f t="shared" si="4838"/>
        <v>0</v>
      </c>
      <c r="J1742" s="18">
        <f t="shared" si="4838"/>
        <v>0</v>
      </c>
      <c r="K1742" s="18">
        <f t="shared" si="4838"/>
        <v>0</v>
      </c>
      <c r="L1742" s="18">
        <f t="shared" si="4806"/>
        <v>23099.7</v>
      </c>
      <c r="M1742" s="18">
        <f t="shared" si="4807"/>
        <v>23099.7</v>
      </c>
      <c r="N1742" s="18">
        <f t="shared" si="4808"/>
        <v>23099.7</v>
      </c>
      <c r="O1742" s="18">
        <f t="shared" si="4838"/>
        <v>0</v>
      </c>
      <c r="P1742" s="18">
        <f t="shared" si="4838"/>
        <v>0</v>
      </c>
      <c r="Q1742" s="18">
        <f t="shared" si="4838"/>
        <v>0</v>
      </c>
      <c r="R1742" s="18">
        <f t="shared" si="4838"/>
        <v>0</v>
      </c>
      <c r="S1742" s="18">
        <f t="shared" si="4838"/>
        <v>0</v>
      </c>
      <c r="T1742" s="18">
        <f t="shared" si="4777"/>
        <v>23099.7</v>
      </c>
      <c r="U1742" s="18">
        <f t="shared" si="4778"/>
        <v>23099.7</v>
      </c>
      <c r="V1742" s="18">
        <f t="shared" si="4779"/>
        <v>23099.7</v>
      </c>
      <c r="W1742" s="18">
        <f t="shared" si="4838"/>
        <v>0</v>
      </c>
      <c r="X1742" s="18">
        <f t="shared" si="4838"/>
        <v>0</v>
      </c>
      <c r="Y1742" s="18">
        <f t="shared" si="4838"/>
        <v>0</v>
      </c>
      <c r="Z1742" s="18">
        <f t="shared" si="4838"/>
        <v>0</v>
      </c>
      <c r="AA1742" s="18">
        <f t="shared" si="4838"/>
        <v>0</v>
      </c>
      <c r="AB1742" s="18">
        <f t="shared" si="4838"/>
        <v>0</v>
      </c>
      <c r="AC1742" s="18">
        <f t="shared" si="4793"/>
        <v>23099.7</v>
      </c>
      <c r="AD1742" s="18">
        <f t="shared" si="4794"/>
        <v>23099.7</v>
      </c>
      <c r="AE1742" s="18">
        <f t="shared" si="4795"/>
        <v>23099.7</v>
      </c>
      <c r="AF1742" s="18">
        <f t="shared" si="4838"/>
        <v>-585.25900000000001</v>
      </c>
      <c r="AG1742" s="18">
        <f t="shared" si="4838"/>
        <v>0</v>
      </c>
      <c r="AH1742" s="18">
        <f t="shared" si="4838"/>
        <v>0</v>
      </c>
      <c r="AI1742" s="18">
        <f t="shared" si="4744"/>
        <v>22514.440999999999</v>
      </c>
      <c r="AJ1742" s="18">
        <f t="shared" si="4745"/>
        <v>23099.7</v>
      </c>
      <c r="AK1742" s="18">
        <f t="shared" si="4746"/>
        <v>23099.7</v>
      </c>
      <c r="AL1742" s="18">
        <f t="shared" si="4838"/>
        <v>0</v>
      </c>
      <c r="AM1742" s="18">
        <f t="shared" si="4747"/>
        <v>22514.440999999999</v>
      </c>
      <c r="AN1742" s="18">
        <f t="shared" si="4838"/>
        <v>-410.99599999999998</v>
      </c>
      <c r="AO1742" s="18">
        <f t="shared" si="4838"/>
        <v>0</v>
      </c>
      <c r="AP1742" s="18">
        <f t="shared" si="4838"/>
        <v>0</v>
      </c>
      <c r="AQ1742" s="18">
        <f t="shared" si="4830"/>
        <v>22103.445</v>
      </c>
      <c r="AR1742" s="18">
        <f t="shared" si="4831"/>
        <v>23099.7</v>
      </c>
      <c r="AS1742" s="18">
        <f t="shared" si="4832"/>
        <v>23099.7</v>
      </c>
      <c r="AT1742" s="18">
        <f t="shared" si="4838"/>
        <v>0</v>
      </c>
      <c r="AU1742" s="18">
        <f t="shared" si="4838"/>
        <v>0</v>
      </c>
      <c r="AV1742" s="18">
        <f t="shared" si="4838"/>
        <v>0</v>
      </c>
      <c r="AW1742" s="18">
        <f t="shared" si="4833"/>
        <v>22103.445</v>
      </c>
      <c r="AX1742" s="18">
        <f t="shared" si="4834"/>
        <v>23099.7</v>
      </c>
      <c r="AY1742" s="18">
        <f t="shared" si="4835"/>
        <v>23099.7</v>
      </c>
      <c r="AZ1742" s="18">
        <f t="shared" si="4838"/>
        <v>-3.8340000000000001</v>
      </c>
      <c r="BA1742" s="18">
        <f t="shared" si="4838"/>
        <v>0</v>
      </c>
      <c r="BB1742" s="18">
        <f t="shared" si="4838"/>
        <v>0</v>
      </c>
      <c r="BC1742" s="18">
        <f t="shared" si="4815"/>
        <v>22099.611000000001</v>
      </c>
      <c r="BD1742" s="18">
        <f t="shared" si="4816"/>
        <v>23099.7</v>
      </c>
      <c r="BE1742" s="18">
        <f t="shared" si="4817"/>
        <v>23099.7</v>
      </c>
      <c r="BF1742" s="18">
        <f t="shared" si="4838"/>
        <v>0</v>
      </c>
      <c r="BG1742" s="18">
        <f t="shared" si="4838"/>
        <v>0</v>
      </c>
      <c r="BH1742" s="18">
        <f t="shared" si="4838"/>
        <v>0</v>
      </c>
      <c r="BI1742" s="18">
        <f t="shared" si="4812"/>
        <v>22099.611000000001</v>
      </c>
      <c r="BJ1742" s="18">
        <f t="shared" si="4813"/>
        <v>23099.7</v>
      </c>
      <c r="BK1742" s="18">
        <f t="shared" si="4814"/>
        <v>23099.7</v>
      </c>
      <c r="BL1742" s="18">
        <f t="shared" si="4838"/>
        <v>-400.517</v>
      </c>
      <c r="BM1742" s="18">
        <f t="shared" si="4838"/>
        <v>0</v>
      </c>
      <c r="BN1742" s="18">
        <f t="shared" si="4838"/>
        <v>0</v>
      </c>
      <c r="BO1742" s="18">
        <f t="shared" si="4771"/>
        <v>21699.094000000001</v>
      </c>
      <c r="BP1742" s="18">
        <f t="shared" si="4772"/>
        <v>23099.7</v>
      </c>
      <c r="BQ1742" s="18">
        <f t="shared" si="4773"/>
        <v>23099.7</v>
      </c>
      <c r="BR1742" s="18">
        <f t="shared" si="4838"/>
        <v>0</v>
      </c>
      <c r="BS1742" s="18">
        <f t="shared" si="4838"/>
        <v>0</v>
      </c>
      <c r="BT1742" s="18">
        <f t="shared" si="4838"/>
        <v>0</v>
      </c>
      <c r="BU1742" s="18">
        <f t="shared" si="4765"/>
        <v>21699.094000000001</v>
      </c>
      <c r="BV1742" s="18">
        <f t="shared" si="4766"/>
        <v>23099.7</v>
      </c>
      <c r="BW1742" s="18">
        <f t="shared" si="4767"/>
        <v>23099.7</v>
      </c>
      <c r="BX1742" s="18">
        <f t="shared" si="4838"/>
        <v>-1003.295</v>
      </c>
      <c r="BY1742" s="18">
        <f t="shared" si="4838"/>
        <v>0</v>
      </c>
      <c r="BZ1742" s="18">
        <f t="shared" si="4838"/>
        <v>0</v>
      </c>
      <c r="CA1742" s="18">
        <f t="shared" si="4748"/>
        <v>20695.799000000003</v>
      </c>
      <c r="CB1742" s="18">
        <f t="shared" si="4749"/>
        <v>23099.7</v>
      </c>
      <c r="CC1742" s="18">
        <f t="shared" si="4750"/>
        <v>23099.7</v>
      </c>
      <c r="CD1742" s="18">
        <f t="shared" si="4838"/>
        <v>0</v>
      </c>
      <c r="CE1742" s="27"/>
      <c r="CF1742" s="33"/>
    </row>
    <row r="1743" spans="1:84" ht="46.8" x14ac:dyDescent="0.3">
      <c r="A1743" s="19" t="s">
        <v>1357</v>
      </c>
      <c r="B1743" s="39">
        <v>240</v>
      </c>
      <c r="C1743" s="41"/>
      <c r="D1743" s="41"/>
      <c r="E1743" s="14" t="s">
        <v>559</v>
      </c>
      <c r="F1743" s="18">
        <f t="shared" si="4838"/>
        <v>23099.7</v>
      </c>
      <c r="G1743" s="18">
        <f t="shared" si="4838"/>
        <v>23099.7</v>
      </c>
      <c r="H1743" s="18">
        <f t="shared" si="4838"/>
        <v>23099.7</v>
      </c>
      <c r="I1743" s="18">
        <f t="shared" si="4838"/>
        <v>0</v>
      </c>
      <c r="J1743" s="18">
        <f t="shared" si="4838"/>
        <v>0</v>
      </c>
      <c r="K1743" s="18">
        <f t="shared" si="4838"/>
        <v>0</v>
      </c>
      <c r="L1743" s="18">
        <f t="shared" si="4806"/>
        <v>23099.7</v>
      </c>
      <c r="M1743" s="18">
        <f t="shared" si="4807"/>
        <v>23099.7</v>
      </c>
      <c r="N1743" s="18">
        <f t="shared" si="4808"/>
        <v>23099.7</v>
      </c>
      <c r="O1743" s="18">
        <f t="shared" si="4838"/>
        <v>0</v>
      </c>
      <c r="P1743" s="18">
        <f t="shared" si="4838"/>
        <v>0</v>
      </c>
      <c r="Q1743" s="18">
        <f t="shared" si="4838"/>
        <v>0</v>
      </c>
      <c r="R1743" s="18">
        <f t="shared" si="4838"/>
        <v>0</v>
      </c>
      <c r="S1743" s="18">
        <f t="shared" si="4838"/>
        <v>0</v>
      </c>
      <c r="T1743" s="18">
        <f t="shared" si="4777"/>
        <v>23099.7</v>
      </c>
      <c r="U1743" s="18">
        <f t="shared" si="4778"/>
        <v>23099.7</v>
      </c>
      <c r="V1743" s="18">
        <f t="shared" si="4779"/>
        <v>23099.7</v>
      </c>
      <c r="W1743" s="18">
        <f t="shared" ref="W1743:CD1743" si="4839">W1744</f>
        <v>0</v>
      </c>
      <c r="X1743" s="18">
        <f t="shared" si="4839"/>
        <v>0</v>
      </c>
      <c r="Y1743" s="18">
        <f t="shared" si="4839"/>
        <v>0</v>
      </c>
      <c r="Z1743" s="18">
        <f t="shared" si="4839"/>
        <v>0</v>
      </c>
      <c r="AA1743" s="18">
        <f t="shared" si="4839"/>
        <v>0</v>
      </c>
      <c r="AB1743" s="18">
        <f t="shared" si="4839"/>
        <v>0</v>
      </c>
      <c r="AC1743" s="18">
        <f t="shared" si="4793"/>
        <v>23099.7</v>
      </c>
      <c r="AD1743" s="18">
        <f t="shared" si="4794"/>
        <v>23099.7</v>
      </c>
      <c r="AE1743" s="18">
        <f t="shared" si="4795"/>
        <v>23099.7</v>
      </c>
      <c r="AF1743" s="18">
        <f t="shared" si="4839"/>
        <v>-585.25900000000001</v>
      </c>
      <c r="AG1743" s="18">
        <f t="shared" si="4839"/>
        <v>0</v>
      </c>
      <c r="AH1743" s="18">
        <f t="shared" si="4839"/>
        <v>0</v>
      </c>
      <c r="AI1743" s="18">
        <f t="shared" si="4744"/>
        <v>22514.440999999999</v>
      </c>
      <c r="AJ1743" s="18">
        <f t="shared" si="4745"/>
        <v>23099.7</v>
      </c>
      <c r="AK1743" s="18">
        <f t="shared" si="4746"/>
        <v>23099.7</v>
      </c>
      <c r="AL1743" s="18">
        <f t="shared" si="4839"/>
        <v>0</v>
      </c>
      <c r="AM1743" s="18">
        <f t="shared" si="4747"/>
        <v>22514.440999999999</v>
      </c>
      <c r="AN1743" s="18">
        <f t="shared" si="4839"/>
        <v>-410.99599999999998</v>
      </c>
      <c r="AO1743" s="18">
        <f t="shared" si="4839"/>
        <v>0</v>
      </c>
      <c r="AP1743" s="18">
        <f t="shared" si="4839"/>
        <v>0</v>
      </c>
      <c r="AQ1743" s="18">
        <f t="shared" si="4830"/>
        <v>22103.445</v>
      </c>
      <c r="AR1743" s="18">
        <f t="shared" si="4831"/>
        <v>23099.7</v>
      </c>
      <c r="AS1743" s="18">
        <f t="shared" si="4832"/>
        <v>23099.7</v>
      </c>
      <c r="AT1743" s="18">
        <f t="shared" si="4839"/>
        <v>0</v>
      </c>
      <c r="AU1743" s="18">
        <f t="shared" si="4839"/>
        <v>0</v>
      </c>
      <c r="AV1743" s="18">
        <f t="shared" si="4839"/>
        <v>0</v>
      </c>
      <c r="AW1743" s="18">
        <f t="shared" si="4833"/>
        <v>22103.445</v>
      </c>
      <c r="AX1743" s="18">
        <f t="shared" si="4834"/>
        <v>23099.7</v>
      </c>
      <c r="AY1743" s="18">
        <f t="shared" si="4835"/>
        <v>23099.7</v>
      </c>
      <c r="AZ1743" s="18">
        <f t="shared" si="4839"/>
        <v>-3.8340000000000001</v>
      </c>
      <c r="BA1743" s="18">
        <f t="shared" si="4839"/>
        <v>0</v>
      </c>
      <c r="BB1743" s="18">
        <f t="shared" si="4839"/>
        <v>0</v>
      </c>
      <c r="BC1743" s="18">
        <f t="shared" si="4815"/>
        <v>22099.611000000001</v>
      </c>
      <c r="BD1743" s="18">
        <f t="shared" si="4816"/>
        <v>23099.7</v>
      </c>
      <c r="BE1743" s="18">
        <f t="shared" si="4817"/>
        <v>23099.7</v>
      </c>
      <c r="BF1743" s="18">
        <f t="shared" si="4839"/>
        <v>0</v>
      </c>
      <c r="BG1743" s="18">
        <f t="shared" si="4839"/>
        <v>0</v>
      </c>
      <c r="BH1743" s="18">
        <f t="shared" si="4839"/>
        <v>0</v>
      </c>
      <c r="BI1743" s="18">
        <f t="shared" si="4812"/>
        <v>22099.611000000001</v>
      </c>
      <c r="BJ1743" s="18">
        <f t="shared" si="4813"/>
        <v>23099.7</v>
      </c>
      <c r="BK1743" s="18">
        <f t="shared" si="4814"/>
        <v>23099.7</v>
      </c>
      <c r="BL1743" s="18">
        <f t="shared" si="4839"/>
        <v>-400.517</v>
      </c>
      <c r="BM1743" s="18">
        <f t="shared" si="4839"/>
        <v>0</v>
      </c>
      <c r="BN1743" s="18">
        <f t="shared" si="4839"/>
        <v>0</v>
      </c>
      <c r="BO1743" s="18">
        <f t="shared" si="4771"/>
        <v>21699.094000000001</v>
      </c>
      <c r="BP1743" s="18">
        <f t="shared" si="4772"/>
        <v>23099.7</v>
      </c>
      <c r="BQ1743" s="18">
        <f t="shared" si="4773"/>
        <v>23099.7</v>
      </c>
      <c r="BR1743" s="18">
        <f t="shared" si="4839"/>
        <v>0</v>
      </c>
      <c r="BS1743" s="18">
        <f t="shared" si="4839"/>
        <v>0</v>
      </c>
      <c r="BT1743" s="18">
        <f t="shared" si="4839"/>
        <v>0</v>
      </c>
      <c r="BU1743" s="18">
        <f t="shared" si="4765"/>
        <v>21699.094000000001</v>
      </c>
      <c r="BV1743" s="18">
        <f t="shared" si="4766"/>
        <v>23099.7</v>
      </c>
      <c r="BW1743" s="18">
        <f t="shared" si="4767"/>
        <v>23099.7</v>
      </c>
      <c r="BX1743" s="18">
        <f t="shared" si="4839"/>
        <v>-1003.295</v>
      </c>
      <c r="BY1743" s="18">
        <f t="shared" si="4839"/>
        <v>0</v>
      </c>
      <c r="BZ1743" s="18">
        <f t="shared" si="4839"/>
        <v>0</v>
      </c>
      <c r="CA1743" s="18">
        <f t="shared" si="4748"/>
        <v>20695.799000000003</v>
      </c>
      <c r="CB1743" s="18">
        <f t="shared" si="4749"/>
        <v>23099.7</v>
      </c>
      <c r="CC1743" s="18">
        <f t="shared" si="4750"/>
        <v>23099.7</v>
      </c>
      <c r="CD1743" s="18">
        <f t="shared" si="4839"/>
        <v>0</v>
      </c>
      <c r="CE1743" s="27"/>
      <c r="CF1743" s="33"/>
    </row>
    <row r="1744" spans="1:84" x14ac:dyDescent="0.3">
      <c r="A1744" s="19" t="s">
        <v>1357</v>
      </c>
      <c r="B1744" s="39">
        <v>240</v>
      </c>
      <c r="C1744" s="41" t="s">
        <v>149</v>
      </c>
      <c r="D1744" s="41" t="s">
        <v>29</v>
      </c>
      <c r="E1744" s="14" t="s">
        <v>523</v>
      </c>
      <c r="F1744" s="23">
        <v>23099.7</v>
      </c>
      <c r="G1744" s="23">
        <v>23099.7</v>
      </c>
      <c r="H1744" s="23">
        <v>23099.7</v>
      </c>
      <c r="I1744" s="18"/>
      <c r="J1744" s="18"/>
      <c r="K1744" s="18"/>
      <c r="L1744" s="18">
        <f t="shared" si="4806"/>
        <v>23099.7</v>
      </c>
      <c r="M1744" s="18">
        <f t="shared" si="4807"/>
        <v>23099.7</v>
      </c>
      <c r="N1744" s="18">
        <f t="shared" si="4808"/>
        <v>23099.7</v>
      </c>
      <c r="O1744" s="18"/>
      <c r="P1744" s="18"/>
      <c r="Q1744" s="18"/>
      <c r="R1744" s="18"/>
      <c r="S1744" s="18"/>
      <c r="T1744" s="18">
        <f t="shared" si="4777"/>
        <v>23099.7</v>
      </c>
      <c r="U1744" s="18">
        <f t="shared" si="4778"/>
        <v>23099.7</v>
      </c>
      <c r="V1744" s="18">
        <f t="shared" si="4779"/>
        <v>23099.7</v>
      </c>
      <c r="W1744" s="18"/>
      <c r="X1744" s="18"/>
      <c r="Y1744" s="18"/>
      <c r="Z1744" s="18"/>
      <c r="AA1744" s="18"/>
      <c r="AB1744" s="18"/>
      <c r="AC1744" s="18">
        <f t="shared" si="4793"/>
        <v>23099.7</v>
      </c>
      <c r="AD1744" s="18">
        <f t="shared" si="4794"/>
        <v>23099.7</v>
      </c>
      <c r="AE1744" s="18">
        <f t="shared" si="4795"/>
        <v>23099.7</v>
      </c>
      <c r="AF1744" s="18">
        <v>-585.25900000000001</v>
      </c>
      <c r="AG1744" s="18"/>
      <c r="AH1744" s="18"/>
      <c r="AI1744" s="18">
        <f t="shared" ref="AI1744:AI1799" si="4840">AC1744+AF1744</f>
        <v>22514.440999999999</v>
      </c>
      <c r="AJ1744" s="18">
        <f t="shared" ref="AJ1744:AJ1799" si="4841">AD1744+AG1744</f>
        <v>23099.7</v>
      </c>
      <c r="AK1744" s="18">
        <f t="shared" ref="AK1744:AK1799" si="4842">AE1744+AH1744</f>
        <v>23099.7</v>
      </c>
      <c r="AL1744" s="18"/>
      <c r="AM1744" s="18">
        <f t="shared" ref="AM1744:AM1799" si="4843">AI1744+AL1744</f>
        <v>22514.440999999999</v>
      </c>
      <c r="AN1744" s="18">
        <f>-410.996</f>
        <v>-410.99599999999998</v>
      </c>
      <c r="AO1744" s="18"/>
      <c r="AP1744" s="18"/>
      <c r="AQ1744" s="18">
        <f t="shared" si="4830"/>
        <v>22103.445</v>
      </c>
      <c r="AR1744" s="18">
        <f t="shared" si="4831"/>
        <v>23099.7</v>
      </c>
      <c r="AS1744" s="18">
        <f t="shared" si="4832"/>
        <v>23099.7</v>
      </c>
      <c r="AT1744" s="18"/>
      <c r="AU1744" s="18"/>
      <c r="AV1744" s="18"/>
      <c r="AW1744" s="18">
        <f t="shared" si="4833"/>
        <v>22103.445</v>
      </c>
      <c r="AX1744" s="18">
        <f t="shared" si="4834"/>
        <v>23099.7</v>
      </c>
      <c r="AY1744" s="18">
        <f t="shared" si="4835"/>
        <v>23099.7</v>
      </c>
      <c r="AZ1744" s="18">
        <f>-3.834</f>
        <v>-3.8340000000000001</v>
      </c>
      <c r="BA1744" s="18"/>
      <c r="BB1744" s="18"/>
      <c r="BC1744" s="18">
        <f t="shared" si="4815"/>
        <v>22099.611000000001</v>
      </c>
      <c r="BD1744" s="18">
        <f t="shared" si="4816"/>
        <v>23099.7</v>
      </c>
      <c r="BE1744" s="18">
        <f t="shared" si="4817"/>
        <v>23099.7</v>
      </c>
      <c r="BF1744" s="18"/>
      <c r="BG1744" s="18"/>
      <c r="BH1744" s="18"/>
      <c r="BI1744" s="18">
        <f t="shared" si="4812"/>
        <v>22099.611000000001</v>
      </c>
      <c r="BJ1744" s="18">
        <f t="shared" si="4813"/>
        <v>23099.7</v>
      </c>
      <c r="BK1744" s="18">
        <f t="shared" si="4814"/>
        <v>23099.7</v>
      </c>
      <c r="BL1744" s="18">
        <v>-400.517</v>
      </c>
      <c r="BM1744" s="18"/>
      <c r="BN1744" s="18"/>
      <c r="BO1744" s="18">
        <f t="shared" si="4771"/>
        <v>21699.094000000001</v>
      </c>
      <c r="BP1744" s="18">
        <f t="shared" si="4772"/>
        <v>23099.7</v>
      </c>
      <c r="BQ1744" s="18">
        <f t="shared" si="4773"/>
        <v>23099.7</v>
      </c>
      <c r="BR1744" s="18"/>
      <c r="BS1744" s="18"/>
      <c r="BT1744" s="18"/>
      <c r="BU1744" s="18">
        <f t="shared" si="4765"/>
        <v>21699.094000000001</v>
      </c>
      <c r="BV1744" s="18">
        <f t="shared" si="4766"/>
        <v>23099.7</v>
      </c>
      <c r="BW1744" s="18">
        <f t="shared" si="4767"/>
        <v>23099.7</v>
      </c>
      <c r="BX1744" s="18">
        <f>-0.602-1002.693</f>
        <v>-1003.295</v>
      </c>
      <c r="BY1744" s="18"/>
      <c r="BZ1744" s="18"/>
      <c r="CA1744" s="18">
        <f t="shared" ref="CA1744:CA1807" si="4844">BU1744+BX1744</f>
        <v>20695.799000000003</v>
      </c>
      <c r="CB1744" s="18">
        <f t="shared" ref="CB1744:CB1807" si="4845">BV1744+BY1744</f>
        <v>23099.7</v>
      </c>
      <c r="CC1744" s="18">
        <f t="shared" ref="CC1744:CC1807" si="4846">BW1744+BZ1744</f>
        <v>23099.7</v>
      </c>
      <c r="CD1744" s="18"/>
      <c r="CE1744" s="27"/>
      <c r="CF1744" s="33"/>
    </row>
    <row r="1745" spans="1:119" ht="46.8" x14ac:dyDescent="0.3">
      <c r="A1745" s="41" t="s">
        <v>287</v>
      </c>
      <c r="B1745" s="39"/>
      <c r="C1745" s="41"/>
      <c r="D1745" s="41"/>
      <c r="E1745" s="14" t="s">
        <v>1064</v>
      </c>
      <c r="F1745" s="18">
        <f>F1746</f>
        <v>1694.7</v>
      </c>
      <c r="G1745" s="18">
        <f t="shared" ref="G1745:CD1746" si="4847">G1746</f>
        <v>1694.6999999999998</v>
      </c>
      <c r="H1745" s="18">
        <f t="shared" si="4847"/>
        <v>1694.7</v>
      </c>
      <c r="I1745" s="18">
        <f t="shared" si="4847"/>
        <v>0</v>
      </c>
      <c r="J1745" s="18">
        <f t="shared" si="4847"/>
        <v>0</v>
      </c>
      <c r="K1745" s="18">
        <f t="shared" si="4847"/>
        <v>0</v>
      </c>
      <c r="L1745" s="18">
        <f t="shared" si="4806"/>
        <v>1694.7</v>
      </c>
      <c r="M1745" s="18">
        <f t="shared" si="4807"/>
        <v>1694.6999999999998</v>
      </c>
      <c r="N1745" s="18">
        <f t="shared" si="4808"/>
        <v>1694.7</v>
      </c>
      <c r="O1745" s="18">
        <f t="shared" si="4847"/>
        <v>0</v>
      </c>
      <c r="P1745" s="18">
        <f t="shared" si="4847"/>
        <v>0</v>
      </c>
      <c r="Q1745" s="18">
        <f t="shared" si="4847"/>
        <v>0</v>
      </c>
      <c r="R1745" s="18">
        <f t="shared" si="4847"/>
        <v>0</v>
      </c>
      <c r="S1745" s="18">
        <f t="shared" si="4847"/>
        <v>0</v>
      </c>
      <c r="T1745" s="18">
        <f t="shared" si="4777"/>
        <v>1694.7</v>
      </c>
      <c r="U1745" s="18">
        <f t="shared" si="4778"/>
        <v>1694.6999999999998</v>
      </c>
      <c r="V1745" s="18">
        <f t="shared" si="4779"/>
        <v>1694.7</v>
      </c>
      <c r="W1745" s="18">
        <f t="shared" si="4847"/>
        <v>0</v>
      </c>
      <c r="X1745" s="18">
        <f t="shared" si="4847"/>
        <v>0</v>
      </c>
      <c r="Y1745" s="18">
        <f t="shared" si="4847"/>
        <v>0</v>
      </c>
      <c r="Z1745" s="18">
        <f t="shared" si="4847"/>
        <v>0</v>
      </c>
      <c r="AA1745" s="18">
        <f t="shared" si="4847"/>
        <v>0</v>
      </c>
      <c r="AB1745" s="18">
        <f t="shared" si="4847"/>
        <v>0</v>
      </c>
      <c r="AC1745" s="18">
        <f t="shared" si="4793"/>
        <v>1694.7</v>
      </c>
      <c r="AD1745" s="18">
        <f t="shared" si="4794"/>
        <v>1694.6999999999998</v>
      </c>
      <c r="AE1745" s="18">
        <f t="shared" si="4795"/>
        <v>1694.7</v>
      </c>
      <c r="AF1745" s="18">
        <f t="shared" si="4847"/>
        <v>32.64</v>
      </c>
      <c r="AG1745" s="18">
        <f t="shared" si="4847"/>
        <v>0</v>
      </c>
      <c r="AH1745" s="18">
        <f t="shared" si="4847"/>
        <v>0</v>
      </c>
      <c r="AI1745" s="18">
        <f t="shared" si="4840"/>
        <v>1727.3400000000001</v>
      </c>
      <c r="AJ1745" s="18">
        <f t="shared" si="4841"/>
        <v>1694.6999999999998</v>
      </c>
      <c r="AK1745" s="18">
        <f t="shared" si="4842"/>
        <v>1694.7</v>
      </c>
      <c r="AL1745" s="18">
        <f t="shared" si="4847"/>
        <v>0</v>
      </c>
      <c r="AM1745" s="18">
        <f t="shared" si="4843"/>
        <v>1727.3400000000001</v>
      </c>
      <c r="AN1745" s="18">
        <f t="shared" si="4847"/>
        <v>-960.08299999999997</v>
      </c>
      <c r="AO1745" s="18">
        <f t="shared" si="4847"/>
        <v>0</v>
      </c>
      <c r="AP1745" s="18">
        <f t="shared" si="4847"/>
        <v>0</v>
      </c>
      <c r="AQ1745" s="18">
        <f t="shared" si="4830"/>
        <v>767.25700000000018</v>
      </c>
      <c r="AR1745" s="18">
        <f t="shared" si="4831"/>
        <v>1694.6999999999998</v>
      </c>
      <c r="AS1745" s="18">
        <f t="shared" si="4832"/>
        <v>1694.7</v>
      </c>
      <c r="AT1745" s="18">
        <f t="shared" si="4847"/>
        <v>0</v>
      </c>
      <c r="AU1745" s="18">
        <f t="shared" si="4847"/>
        <v>0</v>
      </c>
      <c r="AV1745" s="18">
        <f t="shared" si="4847"/>
        <v>0</v>
      </c>
      <c r="AW1745" s="18">
        <f t="shared" si="4833"/>
        <v>767.25700000000018</v>
      </c>
      <c r="AX1745" s="18">
        <f t="shared" si="4834"/>
        <v>1694.6999999999998</v>
      </c>
      <c r="AY1745" s="18">
        <f t="shared" si="4835"/>
        <v>1694.7</v>
      </c>
      <c r="AZ1745" s="18">
        <f t="shared" si="4847"/>
        <v>249.982</v>
      </c>
      <c r="BA1745" s="18">
        <f t="shared" si="4847"/>
        <v>0</v>
      </c>
      <c r="BB1745" s="18">
        <f t="shared" si="4847"/>
        <v>0</v>
      </c>
      <c r="BC1745" s="18">
        <f t="shared" si="4815"/>
        <v>1017.2390000000001</v>
      </c>
      <c r="BD1745" s="18">
        <f t="shared" si="4816"/>
        <v>1694.6999999999998</v>
      </c>
      <c r="BE1745" s="18">
        <f t="shared" si="4817"/>
        <v>1694.7</v>
      </c>
      <c r="BF1745" s="18">
        <f t="shared" si="4847"/>
        <v>0</v>
      </c>
      <c r="BG1745" s="18">
        <f t="shared" si="4847"/>
        <v>0</v>
      </c>
      <c r="BH1745" s="18">
        <f t="shared" si="4847"/>
        <v>0</v>
      </c>
      <c r="BI1745" s="18">
        <f t="shared" si="4812"/>
        <v>1017.2390000000001</v>
      </c>
      <c r="BJ1745" s="18">
        <f t="shared" si="4813"/>
        <v>1694.6999999999998</v>
      </c>
      <c r="BK1745" s="18">
        <f t="shared" si="4814"/>
        <v>1694.7</v>
      </c>
      <c r="BL1745" s="18">
        <f t="shared" si="4847"/>
        <v>0</v>
      </c>
      <c r="BM1745" s="18">
        <f t="shared" si="4847"/>
        <v>0</v>
      </c>
      <c r="BN1745" s="18">
        <f t="shared" si="4847"/>
        <v>0</v>
      </c>
      <c r="BO1745" s="18">
        <f t="shared" si="4771"/>
        <v>1017.2390000000001</v>
      </c>
      <c r="BP1745" s="18">
        <f t="shared" si="4772"/>
        <v>1694.6999999999998</v>
      </c>
      <c r="BQ1745" s="18">
        <f t="shared" si="4773"/>
        <v>1694.7</v>
      </c>
      <c r="BR1745" s="18">
        <f t="shared" si="4847"/>
        <v>0</v>
      </c>
      <c r="BS1745" s="18">
        <f t="shared" si="4847"/>
        <v>0</v>
      </c>
      <c r="BT1745" s="18">
        <f t="shared" si="4847"/>
        <v>0</v>
      </c>
      <c r="BU1745" s="18">
        <f t="shared" si="4765"/>
        <v>1017.2390000000001</v>
      </c>
      <c r="BV1745" s="18">
        <f t="shared" si="4766"/>
        <v>1694.6999999999998</v>
      </c>
      <c r="BW1745" s="18">
        <f t="shared" si="4767"/>
        <v>1694.7</v>
      </c>
      <c r="BX1745" s="18">
        <f t="shared" si="4847"/>
        <v>-151.44499999999999</v>
      </c>
      <c r="BY1745" s="18">
        <f t="shared" si="4847"/>
        <v>0</v>
      </c>
      <c r="BZ1745" s="18">
        <f t="shared" si="4847"/>
        <v>0</v>
      </c>
      <c r="CA1745" s="18">
        <f t="shared" si="4844"/>
        <v>865.7940000000001</v>
      </c>
      <c r="CB1745" s="18">
        <f t="shared" si="4845"/>
        <v>1694.6999999999998</v>
      </c>
      <c r="CC1745" s="18">
        <f t="shared" si="4846"/>
        <v>1694.7</v>
      </c>
      <c r="CD1745" s="18">
        <f t="shared" si="4847"/>
        <v>0</v>
      </c>
      <c r="CE1745" s="27"/>
      <c r="CF1745" s="33"/>
    </row>
    <row r="1746" spans="1:119" ht="62.4" x14ac:dyDescent="0.3">
      <c r="A1746" s="19" t="s">
        <v>1359</v>
      </c>
      <c r="B1746" s="19"/>
      <c r="C1746" s="19"/>
      <c r="D1746" s="19"/>
      <c r="E1746" s="14" t="s">
        <v>1360</v>
      </c>
      <c r="F1746" s="18">
        <f>F1747</f>
        <v>1694.7</v>
      </c>
      <c r="G1746" s="18">
        <f t="shared" si="4847"/>
        <v>1694.6999999999998</v>
      </c>
      <c r="H1746" s="18">
        <f t="shared" si="4847"/>
        <v>1694.7</v>
      </c>
      <c r="I1746" s="18">
        <f t="shared" si="4847"/>
        <v>0</v>
      </c>
      <c r="J1746" s="18">
        <f t="shared" si="4847"/>
        <v>0</v>
      </c>
      <c r="K1746" s="18">
        <f t="shared" si="4847"/>
        <v>0</v>
      </c>
      <c r="L1746" s="18">
        <f t="shared" si="4806"/>
        <v>1694.7</v>
      </c>
      <c r="M1746" s="18">
        <f t="shared" si="4807"/>
        <v>1694.6999999999998</v>
      </c>
      <c r="N1746" s="18">
        <f t="shared" si="4808"/>
        <v>1694.7</v>
      </c>
      <c r="O1746" s="18">
        <f t="shared" si="4847"/>
        <v>0</v>
      </c>
      <c r="P1746" s="18">
        <f t="shared" si="4847"/>
        <v>0</v>
      </c>
      <c r="Q1746" s="18">
        <f t="shared" si="4847"/>
        <v>0</v>
      </c>
      <c r="R1746" s="18">
        <f t="shared" si="4847"/>
        <v>0</v>
      </c>
      <c r="S1746" s="18">
        <f t="shared" si="4847"/>
        <v>0</v>
      </c>
      <c r="T1746" s="18">
        <f t="shared" si="4777"/>
        <v>1694.7</v>
      </c>
      <c r="U1746" s="18">
        <f t="shared" si="4778"/>
        <v>1694.6999999999998</v>
      </c>
      <c r="V1746" s="18">
        <f t="shared" si="4779"/>
        <v>1694.7</v>
      </c>
      <c r="W1746" s="18">
        <f t="shared" si="4847"/>
        <v>0</v>
      </c>
      <c r="X1746" s="18">
        <f t="shared" si="4847"/>
        <v>0</v>
      </c>
      <c r="Y1746" s="18">
        <f t="shared" si="4847"/>
        <v>0</v>
      </c>
      <c r="Z1746" s="18">
        <f t="shared" si="4847"/>
        <v>0</v>
      </c>
      <c r="AA1746" s="18">
        <f t="shared" si="4847"/>
        <v>0</v>
      </c>
      <c r="AB1746" s="18">
        <f t="shared" si="4847"/>
        <v>0</v>
      </c>
      <c r="AC1746" s="18">
        <f t="shared" si="4793"/>
        <v>1694.7</v>
      </c>
      <c r="AD1746" s="18">
        <f t="shared" si="4794"/>
        <v>1694.6999999999998</v>
      </c>
      <c r="AE1746" s="18">
        <f t="shared" si="4795"/>
        <v>1694.7</v>
      </c>
      <c r="AF1746" s="18">
        <f t="shared" si="4847"/>
        <v>32.64</v>
      </c>
      <c r="AG1746" s="18">
        <f t="shared" si="4847"/>
        <v>0</v>
      </c>
      <c r="AH1746" s="18">
        <f t="shared" si="4847"/>
        <v>0</v>
      </c>
      <c r="AI1746" s="18">
        <f t="shared" si="4840"/>
        <v>1727.3400000000001</v>
      </c>
      <c r="AJ1746" s="18">
        <f t="shared" si="4841"/>
        <v>1694.6999999999998</v>
      </c>
      <c r="AK1746" s="18">
        <f t="shared" si="4842"/>
        <v>1694.7</v>
      </c>
      <c r="AL1746" s="18">
        <f t="shared" si="4847"/>
        <v>0</v>
      </c>
      <c r="AM1746" s="18">
        <f t="shared" si="4843"/>
        <v>1727.3400000000001</v>
      </c>
      <c r="AN1746" s="18">
        <f t="shared" si="4847"/>
        <v>-960.08299999999997</v>
      </c>
      <c r="AO1746" s="18">
        <f t="shared" si="4847"/>
        <v>0</v>
      </c>
      <c r="AP1746" s="18">
        <f t="shared" si="4847"/>
        <v>0</v>
      </c>
      <c r="AQ1746" s="18">
        <f t="shared" si="4830"/>
        <v>767.25700000000018</v>
      </c>
      <c r="AR1746" s="18">
        <f t="shared" si="4831"/>
        <v>1694.6999999999998</v>
      </c>
      <c r="AS1746" s="18">
        <f t="shared" si="4832"/>
        <v>1694.7</v>
      </c>
      <c r="AT1746" s="18">
        <f t="shared" si="4847"/>
        <v>0</v>
      </c>
      <c r="AU1746" s="18">
        <f t="shared" si="4847"/>
        <v>0</v>
      </c>
      <c r="AV1746" s="18">
        <f t="shared" si="4847"/>
        <v>0</v>
      </c>
      <c r="AW1746" s="18">
        <f t="shared" si="4833"/>
        <v>767.25700000000018</v>
      </c>
      <c r="AX1746" s="18">
        <f t="shared" si="4834"/>
        <v>1694.6999999999998</v>
      </c>
      <c r="AY1746" s="18">
        <f t="shared" si="4835"/>
        <v>1694.7</v>
      </c>
      <c r="AZ1746" s="18">
        <f t="shared" si="4847"/>
        <v>249.982</v>
      </c>
      <c r="BA1746" s="18">
        <f t="shared" si="4847"/>
        <v>0</v>
      </c>
      <c r="BB1746" s="18">
        <f t="shared" si="4847"/>
        <v>0</v>
      </c>
      <c r="BC1746" s="18">
        <f t="shared" si="4815"/>
        <v>1017.2390000000001</v>
      </c>
      <c r="BD1746" s="18">
        <f t="shared" si="4816"/>
        <v>1694.6999999999998</v>
      </c>
      <c r="BE1746" s="18">
        <f t="shared" si="4817"/>
        <v>1694.7</v>
      </c>
      <c r="BF1746" s="18">
        <f t="shared" si="4847"/>
        <v>0</v>
      </c>
      <c r="BG1746" s="18">
        <f t="shared" si="4847"/>
        <v>0</v>
      </c>
      <c r="BH1746" s="18">
        <f t="shared" si="4847"/>
        <v>0</v>
      </c>
      <c r="BI1746" s="18">
        <f t="shared" si="4812"/>
        <v>1017.2390000000001</v>
      </c>
      <c r="BJ1746" s="18">
        <f t="shared" si="4813"/>
        <v>1694.6999999999998</v>
      </c>
      <c r="BK1746" s="18">
        <f t="shared" si="4814"/>
        <v>1694.7</v>
      </c>
      <c r="BL1746" s="18">
        <f t="shared" si="4847"/>
        <v>0</v>
      </c>
      <c r="BM1746" s="18">
        <f t="shared" si="4847"/>
        <v>0</v>
      </c>
      <c r="BN1746" s="18">
        <f t="shared" si="4847"/>
        <v>0</v>
      </c>
      <c r="BO1746" s="18">
        <f t="shared" si="4771"/>
        <v>1017.2390000000001</v>
      </c>
      <c r="BP1746" s="18">
        <f t="shared" si="4772"/>
        <v>1694.6999999999998</v>
      </c>
      <c r="BQ1746" s="18">
        <f t="shared" si="4773"/>
        <v>1694.7</v>
      </c>
      <c r="BR1746" s="18">
        <f t="shared" si="4847"/>
        <v>0</v>
      </c>
      <c r="BS1746" s="18">
        <f t="shared" si="4847"/>
        <v>0</v>
      </c>
      <c r="BT1746" s="18">
        <f t="shared" si="4847"/>
        <v>0</v>
      </c>
      <c r="BU1746" s="18">
        <f t="shared" si="4765"/>
        <v>1017.2390000000001</v>
      </c>
      <c r="BV1746" s="18">
        <f t="shared" si="4766"/>
        <v>1694.6999999999998</v>
      </c>
      <c r="BW1746" s="18">
        <f t="shared" si="4767"/>
        <v>1694.7</v>
      </c>
      <c r="BX1746" s="18">
        <f t="shared" si="4847"/>
        <v>-151.44499999999999</v>
      </c>
      <c r="BY1746" s="18">
        <f t="shared" si="4847"/>
        <v>0</v>
      </c>
      <c r="BZ1746" s="18">
        <f t="shared" si="4847"/>
        <v>0</v>
      </c>
      <c r="CA1746" s="18">
        <f t="shared" si="4844"/>
        <v>865.7940000000001</v>
      </c>
      <c r="CB1746" s="18">
        <f t="shared" si="4845"/>
        <v>1694.6999999999998</v>
      </c>
      <c r="CC1746" s="18">
        <f t="shared" si="4846"/>
        <v>1694.7</v>
      </c>
      <c r="CD1746" s="18">
        <f t="shared" si="4847"/>
        <v>0</v>
      </c>
      <c r="CE1746" s="27"/>
      <c r="CF1746" s="33"/>
    </row>
    <row r="1747" spans="1:119" ht="31.2" x14ac:dyDescent="0.3">
      <c r="A1747" s="19" t="s">
        <v>1359</v>
      </c>
      <c r="B1747" s="39">
        <v>200</v>
      </c>
      <c r="C1747" s="41"/>
      <c r="D1747" s="41"/>
      <c r="E1747" s="14" t="s">
        <v>551</v>
      </c>
      <c r="F1747" s="18">
        <f t="shared" ref="F1747:CD1748" si="4848">F1748</f>
        <v>1694.7</v>
      </c>
      <c r="G1747" s="18">
        <f t="shared" si="4848"/>
        <v>1694.6999999999998</v>
      </c>
      <c r="H1747" s="18">
        <f t="shared" si="4848"/>
        <v>1694.7</v>
      </c>
      <c r="I1747" s="18">
        <f t="shared" si="4848"/>
        <v>0</v>
      </c>
      <c r="J1747" s="18">
        <f t="shared" si="4848"/>
        <v>0</v>
      </c>
      <c r="K1747" s="18">
        <f t="shared" si="4848"/>
        <v>0</v>
      </c>
      <c r="L1747" s="18">
        <f t="shared" si="4806"/>
        <v>1694.7</v>
      </c>
      <c r="M1747" s="18">
        <f t="shared" si="4807"/>
        <v>1694.6999999999998</v>
      </c>
      <c r="N1747" s="18">
        <f t="shared" si="4808"/>
        <v>1694.7</v>
      </c>
      <c r="O1747" s="18">
        <f t="shared" si="4848"/>
        <v>0</v>
      </c>
      <c r="P1747" s="18">
        <f t="shared" si="4848"/>
        <v>0</v>
      </c>
      <c r="Q1747" s="18">
        <f t="shared" si="4848"/>
        <v>0</v>
      </c>
      <c r="R1747" s="18">
        <f t="shared" si="4848"/>
        <v>0</v>
      </c>
      <c r="S1747" s="18">
        <f t="shared" si="4848"/>
        <v>0</v>
      </c>
      <c r="T1747" s="18">
        <f t="shared" si="4777"/>
        <v>1694.7</v>
      </c>
      <c r="U1747" s="18">
        <f t="shared" si="4778"/>
        <v>1694.6999999999998</v>
      </c>
      <c r="V1747" s="18">
        <f t="shared" si="4779"/>
        <v>1694.7</v>
      </c>
      <c r="W1747" s="18">
        <f t="shared" si="4848"/>
        <v>0</v>
      </c>
      <c r="X1747" s="18">
        <f t="shared" si="4848"/>
        <v>0</v>
      </c>
      <c r="Y1747" s="18">
        <f t="shared" si="4848"/>
        <v>0</v>
      </c>
      <c r="Z1747" s="18">
        <f t="shared" si="4848"/>
        <v>0</v>
      </c>
      <c r="AA1747" s="18">
        <f t="shared" si="4848"/>
        <v>0</v>
      </c>
      <c r="AB1747" s="18">
        <f t="shared" si="4848"/>
        <v>0</v>
      </c>
      <c r="AC1747" s="18">
        <f t="shared" si="4793"/>
        <v>1694.7</v>
      </c>
      <c r="AD1747" s="18">
        <f t="shared" si="4794"/>
        <v>1694.6999999999998</v>
      </c>
      <c r="AE1747" s="18">
        <f t="shared" si="4795"/>
        <v>1694.7</v>
      </c>
      <c r="AF1747" s="18">
        <f t="shared" si="4848"/>
        <v>32.64</v>
      </c>
      <c r="AG1747" s="18">
        <f t="shared" si="4848"/>
        <v>0</v>
      </c>
      <c r="AH1747" s="18">
        <f t="shared" si="4848"/>
        <v>0</v>
      </c>
      <c r="AI1747" s="18">
        <f t="shared" si="4840"/>
        <v>1727.3400000000001</v>
      </c>
      <c r="AJ1747" s="18">
        <f t="shared" si="4841"/>
        <v>1694.6999999999998</v>
      </c>
      <c r="AK1747" s="18">
        <f t="shared" si="4842"/>
        <v>1694.7</v>
      </c>
      <c r="AL1747" s="18">
        <f t="shared" si="4848"/>
        <v>0</v>
      </c>
      <c r="AM1747" s="18">
        <f t="shared" si="4843"/>
        <v>1727.3400000000001</v>
      </c>
      <c r="AN1747" s="18">
        <f t="shared" si="4848"/>
        <v>-960.08299999999997</v>
      </c>
      <c r="AO1747" s="18">
        <f t="shared" si="4848"/>
        <v>0</v>
      </c>
      <c r="AP1747" s="18">
        <f t="shared" si="4848"/>
        <v>0</v>
      </c>
      <c r="AQ1747" s="18">
        <f t="shared" si="4830"/>
        <v>767.25700000000018</v>
      </c>
      <c r="AR1747" s="18">
        <f t="shared" si="4831"/>
        <v>1694.6999999999998</v>
      </c>
      <c r="AS1747" s="18">
        <f t="shared" si="4832"/>
        <v>1694.7</v>
      </c>
      <c r="AT1747" s="18">
        <f t="shared" si="4848"/>
        <v>0</v>
      </c>
      <c r="AU1747" s="18">
        <f t="shared" si="4848"/>
        <v>0</v>
      </c>
      <c r="AV1747" s="18">
        <f t="shared" si="4848"/>
        <v>0</v>
      </c>
      <c r="AW1747" s="18">
        <f t="shared" si="4833"/>
        <v>767.25700000000018</v>
      </c>
      <c r="AX1747" s="18">
        <f t="shared" si="4834"/>
        <v>1694.6999999999998</v>
      </c>
      <c r="AY1747" s="18">
        <f t="shared" si="4835"/>
        <v>1694.7</v>
      </c>
      <c r="AZ1747" s="18">
        <f t="shared" si="4848"/>
        <v>249.982</v>
      </c>
      <c r="BA1747" s="18">
        <f t="shared" si="4848"/>
        <v>0</v>
      </c>
      <c r="BB1747" s="18">
        <f t="shared" si="4848"/>
        <v>0</v>
      </c>
      <c r="BC1747" s="18">
        <f t="shared" si="4815"/>
        <v>1017.2390000000001</v>
      </c>
      <c r="BD1747" s="18">
        <f t="shared" si="4816"/>
        <v>1694.6999999999998</v>
      </c>
      <c r="BE1747" s="18">
        <f t="shared" si="4817"/>
        <v>1694.7</v>
      </c>
      <c r="BF1747" s="18">
        <f t="shared" si="4848"/>
        <v>0</v>
      </c>
      <c r="BG1747" s="18">
        <f t="shared" si="4848"/>
        <v>0</v>
      </c>
      <c r="BH1747" s="18">
        <f t="shared" si="4848"/>
        <v>0</v>
      </c>
      <c r="BI1747" s="18">
        <f t="shared" si="4812"/>
        <v>1017.2390000000001</v>
      </c>
      <c r="BJ1747" s="18">
        <f t="shared" si="4813"/>
        <v>1694.6999999999998</v>
      </c>
      <c r="BK1747" s="18">
        <f t="shared" si="4814"/>
        <v>1694.7</v>
      </c>
      <c r="BL1747" s="18">
        <f t="shared" si="4848"/>
        <v>0</v>
      </c>
      <c r="BM1747" s="18">
        <f t="shared" si="4848"/>
        <v>0</v>
      </c>
      <c r="BN1747" s="18">
        <f t="shared" si="4848"/>
        <v>0</v>
      </c>
      <c r="BO1747" s="18">
        <f t="shared" si="4771"/>
        <v>1017.2390000000001</v>
      </c>
      <c r="BP1747" s="18">
        <f t="shared" si="4772"/>
        <v>1694.6999999999998</v>
      </c>
      <c r="BQ1747" s="18">
        <f t="shared" si="4773"/>
        <v>1694.7</v>
      </c>
      <c r="BR1747" s="18">
        <f t="shared" si="4848"/>
        <v>0</v>
      </c>
      <c r="BS1747" s="18">
        <f t="shared" si="4848"/>
        <v>0</v>
      </c>
      <c r="BT1747" s="18">
        <f t="shared" si="4848"/>
        <v>0</v>
      </c>
      <c r="BU1747" s="18">
        <f t="shared" si="4765"/>
        <v>1017.2390000000001</v>
      </c>
      <c r="BV1747" s="18">
        <f t="shared" si="4766"/>
        <v>1694.6999999999998</v>
      </c>
      <c r="BW1747" s="18">
        <f t="shared" si="4767"/>
        <v>1694.7</v>
      </c>
      <c r="BX1747" s="18">
        <f t="shared" si="4848"/>
        <v>-151.44499999999999</v>
      </c>
      <c r="BY1747" s="18">
        <f t="shared" si="4848"/>
        <v>0</v>
      </c>
      <c r="BZ1747" s="18">
        <f t="shared" si="4848"/>
        <v>0</v>
      </c>
      <c r="CA1747" s="18">
        <f t="shared" si="4844"/>
        <v>865.7940000000001</v>
      </c>
      <c r="CB1747" s="18">
        <f t="shared" si="4845"/>
        <v>1694.6999999999998</v>
      </c>
      <c r="CC1747" s="18">
        <f t="shared" si="4846"/>
        <v>1694.7</v>
      </c>
      <c r="CD1747" s="18">
        <f t="shared" si="4848"/>
        <v>0</v>
      </c>
      <c r="CE1747" s="27"/>
      <c r="CF1747" s="33"/>
    </row>
    <row r="1748" spans="1:119" ht="46.8" x14ac:dyDescent="0.3">
      <c r="A1748" s="19" t="s">
        <v>1359</v>
      </c>
      <c r="B1748" s="39">
        <v>240</v>
      </c>
      <c r="C1748" s="41"/>
      <c r="D1748" s="41"/>
      <c r="E1748" s="14" t="s">
        <v>559</v>
      </c>
      <c r="F1748" s="18">
        <f t="shared" si="4848"/>
        <v>1694.7</v>
      </c>
      <c r="G1748" s="18">
        <f t="shared" si="4848"/>
        <v>1694.6999999999998</v>
      </c>
      <c r="H1748" s="18">
        <f t="shared" si="4848"/>
        <v>1694.7</v>
      </c>
      <c r="I1748" s="18">
        <f t="shared" si="4848"/>
        <v>0</v>
      </c>
      <c r="J1748" s="18">
        <f t="shared" si="4848"/>
        <v>0</v>
      </c>
      <c r="K1748" s="18">
        <f t="shared" si="4848"/>
        <v>0</v>
      </c>
      <c r="L1748" s="18">
        <f t="shared" si="4806"/>
        <v>1694.7</v>
      </c>
      <c r="M1748" s="18">
        <f t="shared" si="4807"/>
        <v>1694.6999999999998</v>
      </c>
      <c r="N1748" s="18">
        <f t="shared" si="4808"/>
        <v>1694.7</v>
      </c>
      <c r="O1748" s="18">
        <f t="shared" si="4848"/>
        <v>0</v>
      </c>
      <c r="P1748" s="18">
        <f t="shared" si="4848"/>
        <v>0</v>
      </c>
      <c r="Q1748" s="18">
        <f t="shared" si="4848"/>
        <v>0</v>
      </c>
      <c r="R1748" s="18">
        <f t="shared" si="4848"/>
        <v>0</v>
      </c>
      <c r="S1748" s="18">
        <f t="shared" si="4848"/>
        <v>0</v>
      </c>
      <c r="T1748" s="18">
        <f t="shared" si="4777"/>
        <v>1694.7</v>
      </c>
      <c r="U1748" s="18">
        <f t="shared" si="4778"/>
        <v>1694.6999999999998</v>
      </c>
      <c r="V1748" s="18">
        <f t="shared" si="4779"/>
        <v>1694.7</v>
      </c>
      <c r="W1748" s="18">
        <f t="shared" ref="W1748:CD1748" si="4849">W1749</f>
        <v>0</v>
      </c>
      <c r="X1748" s="18">
        <f t="shared" si="4849"/>
        <v>0</v>
      </c>
      <c r="Y1748" s="18">
        <f t="shared" si="4849"/>
        <v>0</v>
      </c>
      <c r="Z1748" s="18">
        <f t="shared" si="4849"/>
        <v>0</v>
      </c>
      <c r="AA1748" s="18">
        <f t="shared" si="4849"/>
        <v>0</v>
      </c>
      <c r="AB1748" s="18">
        <f t="shared" si="4849"/>
        <v>0</v>
      </c>
      <c r="AC1748" s="18">
        <f t="shared" si="4793"/>
        <v>1694.7</v>
      </c>
      <c r="AD1748" s="18">
        <f t="shared" si="4794"/>
        <v>1694.6999999999998</v>
      </c>
      <c r="AE1748" s="18">
        <f t="shared" si="4795"/>
        <v>1694.7</v>
      </c>
      <c r="AF1748" s="18">
        <f t="shared" si="4849"/>
        <v>32.64</v>
      </c>
      <c r="AG1748" s="18">
        <f t="shared" si="4849"/>
        <v>0</v>
      </c>
      <c r="AH1748" s="18">
        <f t="shared" si="4849"/>
        <v>0</v>
      </c>
      <c r="AI1748" s="18">
        <f t="shared" si="4840"/>
        <v>1727.3400000000001</v>
      </c>
      <c r="AJ1748" s="18">
        <f t="shared" si="4841"/>
        <v>1694.6999999999998</v>
      </c>
      <c r="AK1748" s="18">
        <f t="shared" si="4842"/>
        <v>1694.7</v>
      </c>
      <c r="AL1748" s="18">
        <f t="shared" si="4849"/>
        <v>0</v>
      </c>
      <c r="AM1748" s="18">
        <f t="shared" si="4843"/>
        <v>1727.3400000000001</v>
      </c>
      <c r="AN1748" s="18">
        <f t="shared" si="4849"/>
        <v>-960.08299999999997</v>
      </c>
      <c r="AO1748" s="18">
        <f t="shared" si="4849"/>
        <v>0</v>
      </c>
      <c r="AP1748" s="18">
        <f t="shared" si="4849"/>
        <v>0</v>
      </c>
      <c r="AQ1748" s="18">
        <f t="shared" si="4830"/>
        <v>767.25700000000018</v>
      </c>
      <c r="AR1748" s="18">
        <f t="shared" si="4831"/>
        <v>1694.6999999999998</v>
      </c>
      <c r="AS1748" s="18">
        <f t="shared" si="4832"/>
        <v>1694.7</v>
      </c>
      <c r="AT1748" s="18">
        <f t="shared" si="4849"/>
        <v>0</v>
      </c>
      <c r="AU1748" s="18">
        <f t="shared" si="4849"/>
        <v>0</v>
      </c>
      <c r="AV1748" s="18">
        <f t="shared" si="4849"/>
        <v>0</v>
      </c>
      <c r="AW1748" s="18">
        <f t="shared" si="4833"/>
        <v>767.25700000000018</v>
      </c>
      <c r="AX1748" s="18">
        <f t="shared" si="4834"/>
        <v>1694.6999999999998</v>
      </c>
      <c r="AY1748" s="18">
        <f t="shared" si="4835"/>
        <v>1694.7</v>
      </c>
      <c r="AZ1748" s="18">
        <f t="shared" si="4849"/>
        <v>249.982</v>
      </c>
      <c r="BA1748" s="18">
        <f t="shared" si="4849"/>
        <v>0</v>
      </c>
      <c r="BB1748" s="18">
        <f t="shared" si="4849"/>
        <v>0</v>
      </c>
      <c r="BC1748" s="18">
        <f t="shared" si="4815"/>
        <v>1017.2390000000001</v>
      </c>
      <c r="BD1748" s="18">
        <f t="shared" si="4816"/>
        <v>1694.6999999999998</v>
      </c>
      <c r="BE1748" s="18">
        <f t="shared" si="4817"/>
        <v>1694.7</v>
      </c>
      <c r="BF1748" s="18">
        <f t="shared" si="4849"/>
        <v>0</v>
      </c>
      <c r="BG1748" s="18">
        <f t="shared" si="4849"/>
        <v>0</v>
      </c>
      <c r="BH1748" s="18">
        <f t="shared" si="4849"/>
        <v>0</v>
      </c>
      <c r="BI1748" s="18">
        <f t="shared" si="4812"/>
        <v>1017.2390000000001</v>
      </c>
      <c r="BJ1748" s="18">
        <f t="shared" si="4813"/>
        <v>1694.6999999999998</v>
      </c>
      <c r="BK1748" s="18">
        <f t="shared" si="4814"/>
        <v>1694.7</v>
      </c>
      <c r="BL1748" s="18">
        <f t="shared" si="4849"/>
        <v>0</v>
      </c>
      <c r="BM1748" s="18">
        <f t="shared" si="4849"/>
        <v>0</v>
      </c>
      <c r="BN1748" s="18">
        <f t="shared" si="4849"/>
        <v>0</v>
      </c>
      <c r="BO1748" s="18">
        <f t="shared" si="4771"/>
        <v>1017.2390000000001</v>
      </c>
      <c r="BP1748" s="18">
        <f t="shared" si="4772"/>
        <v>1694.6999999999998</v>
      </c>
      <c r="BQ1748" s="18">
        <f t="shared" si="4773"/>
        <v>1694.7</v>
      </c>
      <c r="BR1748" s="18">
        <f t="shared" si="4849"/>
        <v>0</v>
      </c>
      <c r="BS1748" s="18">
        <f t="shared" si="4849"/>
        <v>0</v>
      </c>
      <c r="BT1748" s="18">
        <f t="shared" si="4849"/>
        <v>0</v>
      </c>
      <c r="BU1748" s="18">
        <f t="shared" si="4765"/>
        <v>1017.2390000000001</v>
      </c>
      <c r="BV1748" s="18">
        <f t="shared" si="4766"/>
        <v>1694.6999999999998</v>
      </c>
      <c r="BW1748" s="18">
        <f t="shared" si="4767"/>
        <v>1694.7</v>
      </c>
      <c r="BX1748" s="18">
        <f t="shared" si="4849"/>
        <v>-151.44499999999999</v>
      </c>
      <c r="BY1748" s="18">
        <f t="shared" si="4849"/>
        <v>0</v>
      </c>
      <c r="BZ1748" s="18">
        <f t="shared" si="4849"/>
        <v>0</v>
      </c>
      <c r="CA1748" s="18">
        <f t="shared" si="4844"/>
        <v>865.7940000000001</v>
      </c>
      <c r="CB1748" s="18">
        <f t="shared" si="4845"/>
        <v>1694.6999999999998</v>
      </c>
      <c r="CC1748" s="18">
        <f t="shared" si="4846"/>
        <v>1694.7</v>
      </c>
      <c r="CD1748" s="18">
        <f t="shared" si="4849"/>
        <v>0</v>
      </c>
      <c r="CE1748" s="27"/>
      <c r="CF1748" s="33"/>
    </row>
    <row r="1749" spans="1:119" ht="31.2" x14ac:dyDescent="0.3">
      <c r="A1749" s="19" t="s">
        <v>1359</v>
      </c>
      <c r="B1749" s="39">
        <v>240</v>
      </c>
      <c r="C1749" s="41" t="s">
        <v>149</v>
      </c>
      <c r="D1749" s="41" t="s">
        <v>244</v>
      </c>
      <c r="E1749" s="14" t="s">
        <v>524</v>
      </c>
      <c r="F1749" s="23">
        <v>1694.7</v>
      </c>
      <c r="G1749" s="23">
        <v>1694.6999999999998</v>
      </c>
      <c r="H1749" s="23">
        <v>1694.7</v>
      </c>
      <c r="I1749" s="18"/>
      <c r="J1749" s="18"/>
      <c r="K1749" s="18"/>
      <c r="L1749" s="18">
        <f t="shared" si="4806"/>
        <v>1694.7</v>
      </c>
      <c r="M1749" s="18">
        <f t="shared" si="4807"/>
        <v>1694.6999999999998</v>
      </c>
      <c r="N1749" s="18">
        <f t="shared" si="4808"/>
        <v>1694.7</v>
      </c>
      <c r="O1749" s="18"/>
      <c r="P1749" s="18"/>
      <c r="Q1749" s="18"/>
      <c r="R1749" s="18"/>
      <c r="S1749" s="18"/>
      <c r="T1749" s="18">
        <f t="shared" si="4777"/>
        <v>1694.7</v>
      </c>
      <c r="U1749" s="18">
        <f t="shared" si="4778"/>
        <v>1694.6999999999998</v>
      </c>
      <c r="V1749" s="18">
        <f t="shared" si="4779"/>
        <v>1694.7</v>
      </c>
      <c r="W1749" s="18"/>
      <c r="X1749" s="18"/>
      <c r="Y1749" s="18"/>
      <c r="Z1749" s="18"/>
      <c r="AA1749" s="18"/>
      <c r="AB1749" s="18"/>
      <c r="AC1749" s="18">
        <f t="shared" si="4793"/>
        <v>1694.7</v>
      </c>
      <c r="AD1749" s="18">
        <f t="shared" si="4794"/>
        <v>1694.6999999999998</v>
      </c>
      <c r="AE1749" s="18">
        <f t="shared" si="4795"/>
        <v>1694.7</v>
      </c>
      <c r="AF1749" s="18">
        <v>32.64</v>
      </c>
      <c r="AG1749" s="18"/>
      <c r="AH1749" s="18"/>
      <c r="AI1749" s="18">
        <f t="shared" si="4840"/>
        <v>1727.3400000000001</v>
      </c>
      <c r="AJ1749" s="18">
        <f t="shared" si="4841"/>
        <v>1694.6999999999998</v>
      </c>
      <c r="AK1749" s="18">
        <f t="shared" si="4842"/>
        <v>1694.7</v>
      </c>
      <c r="AL1749" s="18"/>
      <c r="AM1749" s="18">
        <f t="shared" si="4843"/>
        <v>1727.3400000000001</v>
      </c>
      <c r="AN1749" s="18">
        <f>-121.75-838.333</f>
        <v>-960.08299999999997</v>
      </c>
      <c r="AO1749" s="18"/>
      <c r="AP1749" s="18"/>
      <c r="AQ1749" s="18">
        <f t="shared" si="4830"/>
        <v>767.25700000000018</v>
      </c>
      <c r="AR1749" s="18">
        <f t="shared" si="4831"/>
        <v>1694.6999999999998</v>
      </c>
      <c r="AS1749" s="18">
        <f t="shared" si="4832"/>
        <v>1694.7</v>
      </c>
      <c r="AT1749" s="18"/>
      <c r="AU1749" s="18"/>
      <c r="AV1749" s="18"/>
      <c r="AW1749" s="18">
        <f t="shared" si="4833"/>
        <v>767.25700000000018</v>
      </c>
      <c r="AX1749" s="18">
        <f t="shared" si="4834"/>
        <v>1694.6999999999998</v>
      </c>
      <c r="AY1749" s="18">
        <f t="shared" si="4835"/>
        <v>1694.7</v>
      </c>
      <c r="AZ1749" s="18">
        <f>270.971-20.989</f>
        <v>249.982</v>
      </c>
      <c r="BA1749" s="18"/>
      <c r="BB1749" s="18"/>
      <c r="BC1749" s="18">
        <f t="shared" si="4815"/>
        <v>1017.2390000000001</v>
      </c>
      <c r="BD1749" s="18">
        <f t="shared" si="4816"/>
        <v>1694.6999999999998</v>
      </c>
      <c r="BE1749" s="18">
        <f t="shared" si="4817"/>
        <v>1694.7</v>
      </c>
      <c r="BF1749" s="18"/>
      <c r="BG1749" s="18"/>
      <c r="BH1749" s="18"/>
      <c r="BI1749" s="18">
        <f t="shared" si="4812"/>
        <v>1017.2390000000001</v>
      </c>
      <c r="BJ1749" s="18">
        <f t="shared" si="4813"/>
        <v>1694.6999999999998</v>
      </c>
      <c r="BK1749" s="18">
        <f t="shared" si="4814"/>
        <v>1694.7</v>
      </c>
      <c r="BL1749" s="18"/>
      <c r="BM1749" s="18"/>
      <c r="BN1749" s="18"/>
      <c r="BO1749" s="18">
        <f t="shared" si="4771"/>
        <v>1017.2390000000001</v>
      </c>
      <c r="BP1749" s="18">
        <f t="shared" si="4772"/>
        <v>1694.6999999999998</v>
      </c>
      <c r="BQ1749" s="18">
        <f t="shared" si="4773"/>
        <v>1694.7</v>
      </c>
      <c r="BR1749" s="18"/>
      <c r="BS1749" s="18"/>
      <c r="BT1749" s="18"/>
      <c r="BU1749" s="18">
        <f t="shared" si="4765"/>
        <v>1017.2390000000001</v>
      </c>
      <c r="BV1749" s="18">
        <f t="shared" si="4766"/>
        <v>1694.6999999999998</v>
      </c>
      <c r="BW1749" s="18">
        <f t="shared" si="4767"/>
        <v>1694.7</v>
      </c>
      <c r="BX1749" s="18">
        <f>-118.806-32.639</f>
        <v>-151.44499999999999</v>
      </c>
      <c r="BY1749" s="18"/>
      <c r="BZ1749" s="18"/>
      <c r="CA1749" s="18">
        <f t="shared" si="4844"/>
        <v>865.7940000000001</v>
      </c>
      <c r="CB1749" s="18">
        <f t="shared" si="4845"/>
        <v>1694.6999999999998</v>
      </c>
      <c r="CC1749" s="18">
        <f t="shared" si="4846"/>
        <v>1694.7</v>
      </c>
      <c r="CD1749" s="18"/>
      <c r="CE1749" s="27"/>
      <c r="CF1749" s="33"/>
    </row>
    <row r="1750" spans="1:119" ht="46.8" x14ac:dyDescent="0.3">
      <c r="A1750" s="41" t="s">
        <v>1182</v>
      </c>
      <c r="B1750" s="39"/>
      <c r="C1750" s="41"/>
      <c r="D1750" s="41"/>
      <c r="E1750" s="14" t="s">
        <v>1183</v>
      </c>
      <c r="F1750" s="18">
        <f>F1751</f>
        <v>6000</v>
      </c>
      <c r="G1750" s="18">
        <f t="shared" ref="G1750:CD1751" si="4850">G1751</f>
        <v>12664.8</v>
      </c>
      <c r="H1750" s="18">
        <f t="shared" si="4850"/>
        <v>0</v>
      </c>
      <c r="I1750" s="18">
        <f t="shared" si="4850"/>
        <v>0</v>
      </c>
      <c r="J1750" s="18">
        <f t="shared" si="4850"/>
        <v>0</v>
      </c>
      <c r="K1750" s="18">
        <f t="shared" si="4850"/>
        <v>0</v>
      </c>
      <c r="L1750" s="18">
        <f t="shared" si="4806"/>
        <v>6000</v>
      </c>
      <c r="M1750" s="18">
        <f t="shared" si="4807"/>
        <v>12664.8</v>
      </c>
      <c r="N1750" s="18">
        <f t="shared" si="4808"/>
        <v>0</v>
      </c>
      <c r="O1750" s="18">
        <f t="shared" si="4850"/>
        <v>0</v>
      </c>
      <c r="P1750" s="18">
        <f t="shared" si="4850"/>
        <v>0</v>
      </c>
      <c r="Q1750" s="18">
        <f t="shared" si="4850"/>
        <v>0</v>
      </c>
      <c r="R1750" s="18">
        <f t="shared" si="4850"/>
        <v>0</v>
      </c>
      <c r="S1750" s="18">
        <f t="shared" si="4850"/>
        <v>0</v>
      </c>
      <c r="T1750" s="18">
        <f t="shared" si="4777"/>
        <v>6000</v>
      </c>
      <c r="U1750" s="18">
        <f t="shared" si="4778"/>
        <v>12664.8</v>
      </c>
      <c r="V1750" s="18">
        <f t="shared" si="4779"/>
        <v>0</v>
      </c>
      <c r="W1750" s="18">
        <f t="shared" si="4850"/>
        <v>0</v>
      </c>
      <c r="X1750" s="18">
        <f t="shared" si="4850"/>
        <v>0</v>
      </c>
      <c r="Y1750" s="18">
        <f t="shared" si="4850"/>
        <v>0</v>
      </c>
      <c r="Z1750" s="18">
        <f t="shared" si="4850"/>
        <v>0</v>
      </c>
      <c r="AA1750" s="18">
        <f t="shared" si="4850"/>
        <v>0</v>
      </c>
      <c r="AB1750" s="18">
        <f t="shared" si="4850"/>
        <v>0</v>
      </c>
      <c r="AC1750" s="18">
        <f t="shared" si="4793"/>
        <v>6000</v>
      </c>
      <c r="AD1750" s="18">
        <f t="shared" si="4794"/>
        <v>12664.8</v>
      </c>
      <c r="AE1750" s="18">
        <f t="shared" si="4795"/>
        <v>0</v>
      </c>
      <c r="AF1750" s="18">
        <f t="shared" si="4850"/>
        <v>0</v>
      </c>
      <c r="AG1750" s="18">
        <f t="shared" si="4850"/>
        <v>0</v>
      </c>
      <c r="AH1750" s="18">
        <f t="shared" si="4850"/>
        <v>0</v>
      </c>
      <c r="AI1750" s="18">
        <f t="shared" si="4840"/>
        <v>6000</v>
      </c>
      <c r="AJ1750" s="18">
        <f t="shared" si="4841"/>
        <v>12664.8</v>
      </c>
      <c r="AK1750" s="18">
        <f t="shared" si="4842"/>
        <v>0</v>
      </c>
      <c r="AL1750" s="18">
        <f t="shared" si="4850"/>
        <v>0</v>
      </c>
      <c r="AM1750" s="18">
        <f t="shared" si="4843"/>
        <v>6000</v>
      </c>
      <c r="AN1750" s="18">
        <f t="shared" si="4850"/>
        <v>0</v>
      </c>
      <c r="AO1750" s="18">
        <f t="shared" si="4850"/>
        <v>0</v>
      </c>
      <c r="AP1750" s="18">
        <f t="shared" si="4850"/>
        <v>0</v>
      </c>
      <c r="AQ1750" s="18">
        <f t="shared" si="4830"/>
        <v>6000</v>
      </c>
      <c r="AR1750" s="18">
        <f t="shared" si="4831"/>
        <v>12664.8</v>
      </c>
      <c r="AS1750" s="18">
        <f t="shared" si="4832"/>
        <v>0</v>
      </c>
      <c r="AT1750" s="18">
        <f t="shared" si="4850"/>
        <v>0</v>
      </c>
      <c r="AU1750" s="18">
        <f t="shared" si="4850"/>
        <v>0</v>
      </c>
      <c r="AV1750" s="18">
        <f t="shared" si="4850"/>
        <v>0</v>
      </c>
      <c r="AW1750" s="18">
        <f t="shared" si="4833"/>
        <v>6000</v>
      </c>
      <c r="AX1750" s="18">
        <f t="shared" si="4834"/>
        <v>12664.8</v>
      </c>
      <c r="AY1750" s="18">
        <f t="shared" si="4835"/>
        <v>0</v>
      </c>
      <c r="AZ1750" s="18">
        <f t="shared" si="4850"/>
        <v>1011.515</v>
      </c>
      <c r="BA1750" s="18">
        <f t="shared" si="4850"/>
        <v>0</v>
      </c>
      <c r="BB1750" s="18">
        <f t="shared" si="4850"/>
        <v>0</v>
      </c>
      <c r="BC1750" s="18">
        <f t="shared" si="4815"/>
        <v>7011.5150000000003</v>
      </c>
      <c r="BD1750" s="18">
        <f t="shared" si="4816"/>
        <v>12664.8</v>
      </c>
      <c r="BE1750" s="18">
        <f t="shared" si="4817"/>
        <v>0</v>
      </c>
      <c r="BF1750" s="18">
        <f t="shared" si="4850"/>
        <v>-1011.515</v>
      </c>
      <c r="BG1750" s="18">
        <f t="shared" si="4850"/>
        <v>0</v>
      </c>
      <c r="BH1750" s="18">
        <f t="shared" si="4850"/>
        <v>0</v>
      </c>
      <c r="BI1750" s="18">
        <f t="shared" si="4812"/>
        <v>6000</v>
      </c>
      <c r="BJ1750" s="18">
        <f t="shared" si="4813"/>
        <v>12664.8</v>
      </c>
      <c r="BK1750" s="18">
        <f t="shared" si="4814"/>
        <v>0</v>
      </c>
      <c r="BL1750" s="18">
        <f t="shared" si="4850"/>
        <v>0</v>
      </c>
      <c r="BM1750" s="18">
        <f t="shared" si="4850"/>
        <v>0</v>
      </c>
      <c r="BN1750" s="18">
        <f t="shared" si="4850"/>
        <v>0</v>
      </c>
      <c r="BO1750" s="18">
        <f t="shared" si="4771"/>
        <v>6000</v>
      </c>
      <c r="BP1750" s="18">
        <f t="shared" si="4772"/>
        <v>12664.8</v>
      </c>
      <c r="BQ1750" s="18">
        <f t="shared" si="4773"/>
        <v>0</v>
      </c>
      <c r="BR1750" s="18">
        <f t="shared" si="4850"/>
        <v>0</v>
      </c>
      <c r="BS1750" s="18">
        <f t="shared" si="4850"/>
        <v>0</v>
      </c>
      <c r="BT1750" s="18">
        <f t="shared" si="4850"/>
        <v>0</v>
      </c>
      <c r="BU1750" s="18">
        <f t="shared" si="4765"/>
        <v>6000</v>
      </c>
      <c r="BV1750" s="18">
        <f t="shared" si="4766"/>
        <v>12664.8</v>
      </c>
      <c r="BW1750" s="18">
        <f t="shared" si="4767"/>
        <v>0</v>
      </c>
      <c r="BX1750" s="18">
        <f t="shared" si="4850"/>
        <v>0</v>
      </c>
      <c r="BY1750" s="18">
        <f t="shared" si="4850"/>
        <v>0</v>
      </c>
      <c r="BZ1750" s="18">
        <f t="shared" si="4850"/>
        <v>0</v>
      </c>
      <c r="CA1750" s="18">
        <f t="shared" si="4844"/>
        <v>6000</v>
      </c>
      <c r="CB1750" s="18">
        <f t="shared" si="4845"/>
        <v>12664.8</v>
      </c>
      <c r="CC1750" s="18">
        <f t="shared" si="4846"/>
        <v>0</v>
      </c>
      <c r="CD1750" s="18">
        <f t="shared" si="4850"/>
        <v>0</v>
      </c>
      <c r="CE1750" s="27"/>
      <c r="CF1750" s="33"/>
    </row>
    <row r="1751" spans="1:119" ht="46.8" x14ac:dyDescent="0.3">
      <c r="A1751" s="19" t="s">
        <v>1234</v>
      </c>
      <c r="B1751" s="19"/>
      <c r="C1751" s="19"/>
      <c r="D1751" s="19"/>
      <c r="E1751" s="14" t="s">
        <v>1235</v>
      </c>
      <c r="F1751" s="18">
        <f>F1752</f>
        <v>6000</v>
      </c>
      <c r="G1751" s="18">
        <f t="shared" si="4850"/>
        <v>12664.8</v>
      </c>
      <c r="H1751" s="18">
        <f t="shared" si="4850"/>
        <v>0</v>
      </c>
      <c r="I1751" s="18">
        <f t="shared" si="4850"/>
        <v>0</v>
      </c>
      <c r="J1751" s="18">
        <f t="shared" si="4850"/>
        <v>0</v>
      </c>
      <c r="K1751" s="18">
        <f t="shared" si="4850"/>
        <v>0</v>
      </c>
      <c r="L1751" s="18">
        <f t="shared" si="4806"/>
        <v>6000</v>
      </c>
      <c r="M1751" s="18">
        <f t="shared" si="4807"/>
        <v>12664.8</v>
      </c>
      <c r="N1751" s="18">
        <f t="shared" si="4808"/>
        <v>0</v>
      </c>
      <c r="O1751" s="18">
        <f t="shared" si="4850"/>
        <v>0</v>
      </c>
      <c r="P1751" s="18">
        <f t="shared" si="4850"/>
        <v>0</v>
      </c>
      <c r="Q1751" s="18">
        <f t="shared" si="4850"/>
        <v>0</v>
      </c>
      <c r="R1751" s="18">
        <f t="shared" si="4850"/>
        <v>0</v>
      </c>
      <c r="S1751" s="18">
        <f t="shared" si="4850"/>
        <v>0</v>
      </c>
      <c r="T1751" s="18">
        <f t="shared" si="4777"/>
        <v>6000</v>
      </c>
      <c r="U1751" s="18">
        <f t="shared" si="4778"/>
        <v>12664.8</v>
      </c>
      <c r="V1751" s="18">
        <f t="shared" si="4779"/>
        <v>0</v>
      </c>
      <c r="W1751" s="18">
        <f t="shared" si="4850"/>
        <v>0</v>
      </c>
      <c r="X1751" s="18">
        <f t="shared" si="4850"/>
        <v>0</v>
      </c>
      <c r="Y1751" s="18">
        <f t="shared" si="4850"/>
        <v>0</v>
      </c>
      <c r="Z1751" s="18">
        <f t="shared" si="4850"/>
        <v>0</v>
      </c>
      <c r="AA1751" s="18">
        <f t="shared" si="4850"/>
        <v>0</v>
      </c>
      <c r="AB1751" s="18">
        <f t="shared" si="4850"/>
        <v>0</v>
      </c>
      <c r="AC1751" s="18">
        <f t="shared" si="4793"/>
        <v>6000</v>
      </c>
      <c r="AD1751" s="18">
        <f t="shared" si="4794"/>
        <v>12664.8</v>
      </c>
      <c r="AE1751" s="18">
        <f t="shared" si="4795"/>
        <v>0</v>
      </c>
      <c r="AF1751" s="18">
        <f t="shared" si="4850"/>
        <v>0</v>
      </c>
      <c r="AG1751" s="18">
        <f t="shared" si="4850"/>
        <v>0</v>
      </c>
      <c r="AH1751" s="18">
        <f t="shared" si="4850"/>
        <v>0</v>
      </c>
      <c r="AI1751" s="18">
        <f t="shared" si="4840"/>
        <v>6000</v>
      </c>
      <c r="AJ1751" s="18">
        <f t="shared" si="4841"/>
        <v>12664.8</v>
      </c>
      <c r="AK1751" s="18">
        <f t="shared" si="4842"/>
        <v>0</v>
      </c>
      <c r="AL1751" s="18">
        <f t="shared" si="4850"/>
        <v>0</v>
      </c>
      <c r="AM1751" s="18">
        <f t="shared" si="4843"/>
        <v>6000</v>
      </c>
      <c r="AN1751" s="18">
        <f t="shared" si="4850"/>
        <v>0</v>
      </c>
      <c r="AO1751" s="18">
        <f t="shared" si="4850"/>
        <v>0</v>
      </c>
      <c r="AP1751" s="18">
        <f t="shared" si="4850"/>
        <v>0</v>
      </c>
      <c r="AQ1751" s="18">
        <f t="shared" si="4830"/>
        <v>6000</v>
      </c>
      <c r="AR1751" s="18">
        <f t="shared" si="4831"/>
        <v>12664.8</v>
      </c>
      <c r="AS1751" s="18">
        <f t="shared" si="4832"/>
        <v>0</v>
      </c>
      <c r="AT1751" s="18">
        <f t="shared" si="4850"/>
        <v>0</v>
      </c>
      <c r="AU1751" s="18">
        <f t="shared" si="4850"/>
        <v>0</v>
      </c>
      <c r="AV1751" s="18">
        <f t="shared" si="4850"/>
        <v>0</v>
      </c>
      <c r="AW1751" s="18">
        <f t="shared" si="4833"/>
        <v>6000</v>
      </c>
      <c r="AX1751" s="18">
        <f t="shared" si="4834"/>
        <v>12664.8</v>
      </c>
      <c r="AY1751" s="18">
        <f t="shared" si="4835"/>
        <v>0</v>
      </c>
      <c r="AZ1751" s="18">
        <f t="shared" si="4850"/>
        <v>1011.515</v>
      </c>
      <c r="BA1751" s="18">
        <f t="shared" si="4850"/>
        <v>0</v>
      </c>
      <c r="BB1751" s="18">
        <f t="shared" si="4850"/>
        <v>0</v>
      </c>
      <c r="BC1751" s="18">
        <f t="shared" si="4815"/>
        <v>7011.5150000000003</v>
      </c>
      <c r="BD1751" s="18">
        <f t="shared" si="4816"/>
        <v>12664.8</v>
      </c>
      <c r="BE1751" s="18">
        <f t="shared" si="4817"/>
        <v>0</v>
      </c>
      <c r="BF1751" s="18">
        <f t="shared" si="4850"/>
        <v>-1011.515</v>
      </c>
      <c r="BG1751" s="18">
        <f t="shared" si="4850"/>
        <v>0</v>
      </c>
      <c r="BH1751" s="18">
        <f t="shared" si="4850"/>
        <v>0</v>
      </c>
      <c r="BI1751" s="18">
        <f t="shared" si="4812"/>
        <v>6000</v>
      </c>
      <c r="BJ1751" s="18">
        <f t="shared" si="4813"/>
        <v>12664.8</v>
      </c>
      <c r="BK1751" s="18">
        <f t="shared" si="4814"/>
        <v>0</v>
      </c>
      <c r="BL1751" s="18">
        <f t="shared" si="4850"/>
        <v>0</v>
      </c>
      <c r="BM1751" s="18">
        <f t="shared" si="4850"/>
        <v>0</v>
      </c>
      <c r="BN1751" s="18">
        <f t="shared" si="4850"/>
        <v>0</v>
      </c>
      <c r="BO1751" s="18">
        <f t="shared" si="4771"/>
        <v>6000</v>
      </c>
      <c r="BP1751" s="18">
        <f t="shared" si="4772"/>
        <v>12664.8</v>
      </c>
      <c r="BQ1751" s="18">
        <f t="shared" si="4773"/>
        <v>0</v>
      </c>
      <c r="BR1751" s="18">
        <f t="shared" si="4850"/>
        <v>0</v>
      </c>
      <c r="BS1751" s="18">
        <f t="shared" si="4850"/>
        <v>0</v>
      </c>
      <c r="BT1751" s="18">
        <f t="shared" si="4850"/>
        <v>0</v>
      </c>
      <c r="BU1751" s="18">
        <f t="shared" si="4765"/>
        <v>6000</v>
      </c>
      <c r="BV1751" s="18">
        <f t="shared" si="4766"/>
        <v>12664.8</v>
      </c>
      <c r="BW1751" s="18">
        <f t="shared" si="4767"/>
        <v>0</v>
      </c>
      <c r="BX1751" s="18">
        <f t="shared" si="4850"/>
        <v>0</v>
      </c>
      <c r="BY1751" s="18">
        <f t="shared" si="4850"/>
        <v>0</v>
      </c>
      <c r="BZ1751" s="18">
        <f t="shared" si="4850"/>
        <v>0</v>
      </c>
      <c r="CA1751" s="18">
        <f t="shared" si="4844"/>
        <v>6000</v>
      </c>
      <c r="CB1751" s="18">
        <f t="shared" si="4845"/>
        <v>12664.8</v>
      </c>
      <c r="CC1751" s="18">
        <f t="shared" si="4846"/>
        <v>0</v>
      </c>
      <c r="CD1751" s="18">
        <f t="shared" si="4850"/>
        <v>0</v>
      </c>
      <c r="CE1751" s="27"/>
      <c r="CF1751" s="33"/>
    </row>
    <row r="1752" spans="1:119" ht="31.2" x14ac:dyDescent="0.3">
      <c r="A1752" s="19" t="s">
        <v>1234</v>
      </c>
      <c r="B1752" s="39">
        <v>200</v>
      </c>
      <c r="C1752" s="41"/>
      <c r="D1752" s="41"/>
      <c r="E1752" s="14" t="s">
        <v>551</v>
      </c>
      <c r="F1752" s="18">
        <f t="shared" ref="F1752:CD1753" si="4851">F1753</f>
        <v>6000</v>
      </c>
      <c r="G1752" s="18">
        <f t="shared" si="4851"/>
        <v>12664.8</v>
      </c>
      <c r="H1752" s="18">
        <f t="shared" si="4851"/>
        <v>0</v>
      </c>
      <c r="I1752" s="18">
        <f t="shared" si="4851"/>
        <v>0</v>
      </c>
      <c r="J1752" s="18">
        <f t="shared" si="4851"/>
        <v>0</v>
      </c>
      <c r="K1752" s="18">
        <f t="shared" si="4851"/>
        <v>0</v>
      </c>
      <c r="L1752" s="18">
        <f t="shared" si="4806"/>
        <v>6000</v>
      </c>
      <c r="M1752" s="18">
        <f t="shared" si="4807"/>
        <v>12664.8</v>
      </c>
      <c r="N1752" s="18">
        <f t="shared" si="4808"/>
        <v>0</v>
      </c>
      <c r="O1752" s="18">
        <f t="shared" si="4851"/>
        <v>0</v>
      </c>
      <c r="P1752" s="18">
        <f t="shared" si="4851"/>
        <v>0</v>
      </c>
      <c r="Q1752" s="18">
        <f t="shared" si="4851"/>
        <v>0</v>
      </c>
      <c r="R1752" s="18">
        <f t="shared" si="4851"/>
        <v>0</v>
      </c>
      <c r="S1752" s="18">
        <f t="shared" si="4851"/>
        <v>0</v>
      </c>
      <c r="T1752" s="18">
        <f t="shared" si="4777"/>
        <v>6000</v>
      </c>
      <c r="U1752" s="18">
        <f t="shared" si="4778"/>
        <v>12664.8</v>
      </c>
      <c r="V1752" s="18">
        <f t="shared" si="4779"/>
        <v>0</v>
      </c>
      <c r="W1752" s="18">
        <f t="shared" si="4851"/>
        <v>0</v>
      </c>
      <c r="X1752" s="18">
        <f t="shared" si="4851"/>
        <v>0</v>
      </c>
      <c r="Y1752" s="18">
        <f t="shared" si="4851"/>
        <v>0</v>
      </c>
      <c r="Z1752" s="18">
        <f t="shared" si="4851"/>
        <v>0</v>
      </c>
      <c r="AA1752" s="18">
        <f t="shared" si="4851"/>
        <v>0</v>
      </c>
      <c r="AB1752" s="18">
        <f t="shared" si="4851"/>
        <v>0</v>
      </c>
      <c r="AC1752" s="18">
        <f t="shared" si="4793"/>
        <v>6000</v>
      </c>
      <c r="AD1752" s="18">
        <f t="shared" si="4794"/>
        <v>12664.8</v>
      </c>
      <c r="AE1752" s="18">
        <f t="shared" si="4795"/>
        <v>0</v>
      </c>
      <c r="AF1752" s="18">
        <f t="shared" si="4851"/>
        <v>0</v>
      </c>
      <c r="AG1752" s="18">
        <f t="shared" si="4851"/>
        <v>0</v>
      </c>
      <c r="AH1752" s="18">
        <f t="shared" si="4851"/>
        <v>0</v>
      </c>
      <c r="AI1752" s="18">
        <f t="shared" si="4840"/>
        <v>6000</v>
      </c>
      <c r="AJ1752" s="18">
        <f t="shared" si="4841"/>
        <v>12664.8</v>
      </c>
      <c r="AK1752" s="18">
        <f t="shared" si="4842"/>
        <v>0</v>
      </c>
      <c r="AL1752" s="18">
        <f t="shared" si="4851"/>
        <v>0</v>
      </c>
      <c r="AM1752" s="18">
        <f t="shared" si="4843"/>
        <v>6000</v>
      </c>
      <c r="AN1752" s="18">
        <f t="shared" si="4851"/>
        <v>0</v>
      </c>
      <c r="AO1752" s="18">
        <f t="shared" si="4851"/>
        <v>0</v>
      </c>
      <c r="AP1752" s="18">
        <f t="shared" si="4851"/>
        <v>0</v>
      </c>
      <c r="AQ1752" s="18">
        <f t="shared" si="4830"/>
        <v>6000</v>
      </c>
      <c r="AR1752" s="18">
        <f t="shared" si="4831"/>
        <v>12664.8</v>
      </c>
      <c r="AS1752" s="18">
        <f t="shared" si="4832"/>
        <v>0</v>
      </c>
      <c r="AT1752" s="18">
        <f t="shared" si="4851"/>
        <v>0</v>
      </c>
      <c r="AU1752" s="18">
        <f t="shared" si="4851"/>
        <v>0</v>
      </c>
      <c r="AV1752" s="18">
        <f t="shared" si="4851"/>
        <v>0</v>
      </c>
      <c r="AW1752" s="18">
        <f t="shared" si="4833"/>
        <v>6000</v>
      </c>
      <c r="AX1752" s="18">
        <f t="shared" si="4834"/>
        <v>12664.8</v>
      </c>
      <c r="AY1752" s="18">
        <f t="shared" si="4835"/>
        <v>0</v>
      </c>
      <c r="AZ1752" s="18">
        <f t="shared" si="4851"/>
        <v>1011.515</v>
      </c>
      <c r="BA1752" s="18">
        <f t="shared" si="4851"/>
        <v>0</v>
      </c>
      <c r="BB1752" s="18">
        <f t="shared" si="4851"/>
        <v>0</v>
      </c>
      <c r="BC1752" s="18">
        <f t="shared" si="4815"/>
        <v>7011.5150000000003</v>
      </c>
      <c r="BD1752" s="18">
        <f t="shared" si="4816"/>
        <v>12664.8</v>
      </c>
      <c r="BE1752" s="18">
        <f t="shared" si="4817"/>
        <v>0</v>
      </c>
      <c r="BF1752" s="18">
        <f t="shared" si="4851"/>
        <v>-1011.515</v>
      </c>
      <c r="BG1752" s="18">
        <f t="shared" si="4851"/>
        <v>0</v>
      </c>
      <c r="BH1752" s="18">
        <f t="shared" si="4851"/>
        <v>0</v>
      </c>
      <c r="BI1752" s="18">
        <f t="shared" si="4812"/>
        <v>6000</v>
      </c>
      <c r="BJ1752" s="18">
        <f t="shared" si="4813"/>
        <v>12664.8</v>
      </c>
      <c r="BK1752" s="18">
        <f t="shared" si="4814"/>
        <v>0</v>
      </c>
      <c r="BL1752" s="18">
        <f t="shared" si="4851"/>
        <v>0</v>
      </c>
      <c r="BM1752" s="18">
        <f t="shared" si="4851"/>
        <v>0</v>
      </c>
      <c r="BN1752" s="18">
        <f t="shared" si="4851"/>
        <v>0</v>
      </c>
      <c r="BO1752" s="18">
        <f t="shared" si="4771"/>
        <v>6000</v>
      </c>
      <c r="BP1752" s="18">
        <f t="shared" si="4772"/>
        <v>12664.8</v>
      </c>
      <c r="BQ1752" s="18">
        <f t="shared" si="4773"/>
        <v>0</v>
      </c>
      <c r="BR1752" s="18">
        <f t="shared" si="4851"/>
        <v>0</v>
      </c>
      <c r="BS1752" s="18">
        <f t="shared" si="4851"/>
        <v>0</v>
      </c>
      <c r="BT1752" s="18">
        <f t="shared" si="4851"/>
        <v>0</v>
      </c>
      <c r="BU1752" s="18">
        <f t="shared" si="4765"/>
        <v>6000</v>
      </c>
      <c r="BV1752" s="18">
        <f t="shared" si="4766"/>
        <v>12664.8</v>
      </c>
      <c r="BW1752" s="18">
        <f t="shared" si="4767"/>
        <v>0</v>
      </c>
      <c r="BX1752" s="18">
        <f t="shared" si="4851"/>
        <v>0</v>
      </c>
      <c r="BY1752" s="18">
        <f t="shared" si="4851"/>
        <v>0</v>
      </c>
      <c r="BZ1752" s="18">
        <f t="shared" si="4851"/>
        <v>0</v>
      </c>
      <c r="CA1752" s="18">
        <f t="shared" si="4844"/>
        <v>6000</v>
      </c>
      <c r="CB1752" s="18">
        <f t="shared" si="4845"/>
        <v>12664.8</v>
      </c>
      <c r="CC1752" s="18">
        <f t="shared" si="4846"/>
        <v>0</v>
      </c>
      <c r="CD1752" s="18">
        <f t="shared" si="4851"/>
        <v>0</v>
      </c>
      <c r="CE1752" s="27"/>
      <c r="CF1752" s="33"/>
    </row>
    <row r="1753" spans="1:119" ht="46.8" x14ac:dyDescent="0.3">
      <c r="A1753" s="19" t="s">
        <v>1234</v>
      </c>
      <c r="B1753" s="39">
        <v>240</v>
      </c>
      <c r="C1753" s="41"/>
      <c r="D1753" s="41"/>
      <c r="E1753" s="14" t="s">
        <v>559</v>
      </c>
      <c r="F1753" s="18">
        <f t="shared" si="4851"/>
        <v>6000</v>
      </c>
      <c r="G1753" s="18">
        <f t="shared" si="4851"/>
        <v>12664.8</v>
      </c>
      <c r="H1753" s="18">
        <f t="shared" si="4851"/>
        <v>0</v>
      </c>
      <c r="I1753" s="18">
        <f t="shared" si="4851"/>
        <v>0</v>
      </c>
      <c r="J1753" s="18">
        <f t="shared" si="4851"/>
        <v>0</v>
      </c>
      <c r="K1753" s="18">
        <f t="shared" si="4851"/>
        <v>0</v>
      </c>
      <c r="L1753" s="18">
        <f t="shared" si="4806"/>
        <v>6000</v>
      </c>
      <c r="M1753" s="18">
        <f t="shared" si="4807"/>
        <v>12664.8</v>
      </c>
      <c r="N1753" s="18">
        <f t="shared" si="4808"/>
        <v>0</v>
      </c>
      <c r="O1753" s="18">
        <f t="shared" si="4851"/>
        <v>0</v>
      </c>
      <c r="P1753" s="18">
        <f t="shared" si="4851"/>
        <v>0</v>
      </c>
      <c r="Q1753" s="18">
        <f t="shared" si="4851"/>
        <v>0</v>
      </c>
      <c r="R1753" s="18">
        <f t="shared" si="4851"/>
        <v>0</v>
      </c>
      <c r="S1753" s="18">
        <f t="shared" si="4851"/>
        <v>0</v>
      </c>
      <c r="T1753" s="18">
        <f t="shared" si="4777"/>
        <v>6000</v>
      </c>
      <c r="U1753" s="18">
        <f t="shared" si="4778"/>
        <v>12664.8</v>
      </c>
      <c r="V1753" s="18">
        <f t="shared" si="4779"/>
        <v>0</v>
      </c>
      <c r="W1753" s="18">
        <f t="shared" ref="W1753:CD1753" si="4852">W1754</f>
        <v>0</v>
      </c>
      <c r="X1753" s="18">
        <f t="shared" si="4852"/>
        <v>0</v>
      </c>
      <c r="Y1753" s="18">
        <f t="shared" si="4852"/>
        <v>0</v>
      </c>
      <c r="Z1753" s="18">
        <f t="shared" si="4852"/>
        <v>0</v>
      </c>
      <c r="AA1753" s="18">
        <f t="shared" si="4852"/>
        <v>0</v>
      </c>
      <c r="AB1753" s="18">
        <f t="shared" si="4852"/>
        <v>0</v>
      </c>
      <c r="AC1753" s="18">
        <f t="shared" si="4793"/>
        <v>6000</v>
      </c>
      <c r="AD1753" s="18">
        <f t="shared" si="4794"/>
        <v>12664.8</v>
      </c>
      <c r="AE1753" s="18">
        <f t="shared" si="4795"/>
        <v>0</v>
      </c>
      <c r="AF1753" s="18">
        <f t="shared" si="4852"/>
        <v>0</v>
      </c>
      <c r="AG1753" s="18">
        <f t="shared" si="4852"/>
        <v>0</v>
      </c>
      <c r="AH1753" s="18">
        <f t="shared" si="4852"/>
        <v>0</v>
      </c>
      <c r="AI1753" s="18">
        <f t="shared" si="4840"/>
        <v>6000</v>
      </c>
      <c r="AJ1753" s="18">
        <f t="shared" si="4841"/>
        <v>12664.8</v>
      </c>
      <c r="AK1753" s="18">
        <f t="shared" si="4842"/>
        <v>0</v>
      </c>
      <c r="AL1753" s="18">
        <f t="shared" si="4852"/>
        <v>0</v>
      </c>
      <c r="AM1753" s="18">
        <f t="shared" si="4843"/>
        <v>6000</v>
      </c>
      <c r="AN1753" s="18">
        <f t="shared" si="4852"/>
        <v>0</v>
      </c>
      <c r="AO1753" s="18">
        <f t="shared" si="4852"/>
        <v>0</v>
      </c>
      <c r="AP1753" s="18">
        <f t="shared" si="4852"/>
        <v>0</v>
      </c>
      <c r="AQ1753" s="18">
        <f t="shared" si="4830"/>
        <v>6000</v>
      </c>
      <c r="AR1753" s="18">
        <f t="shared" si="4831"/>
        <v>12664.8</v>
      </c>
      <c r="AS1753" s="18">
        <f t="shared" si="4832"/>
        <v>0</v>
      </c>
      <c r="AT1753" s="18">
        <f t="shared" si="4852"/>
        <v>0</v>
      </c>
      <c r="AU1753" s="18">
        <f t="shared" si="4852"/>
        <v>0</v>
      </c>
      <c r="AV1753" s="18">
        <f t="shared" si="4852"/>
        <v>0</v>
      </c>
      <c r="AW1753" s="18">
        <f t="shared" si="4833"/>
        <v>6000</v>
      </c>
      <c r="AX1753" s="18">
        <f t="shared" si="4834"/>
        <v>12664.8</v>
      </c>
      <c r="AY1753" s="18">
        <f t="shared" si="4835"/>
        <v>0</v>
      </c>
      <c r="AZ1753" s="18">
        <f t="shared" si="4852"/>
        <v>1011.515</v>
      </c>
      <c r="BA1753" s="18">
        <f t="shared" si="4852"/>
        <v>0</v>
      </c>
      <c r="BB1753" s="18">
        <f t="shared" si="4852"/>
        <v>0</v>
      </c>
      <c r="BC1753" s="18">
        <f t="shared" si="4815"/>
        <v>7011.5150000000003</v>
      </c>
      <c r="BD1753" s="18">
        <f t="shared" si="4816"/>
        <v>12664.8</v>
      </c>
      <c r="BE1753" s="18">
        <f t="shared" si="4817"/>
        <v>0</v>
      </c>
      <c r="BF1753" s="18">
        <f t="shared" si="4852"/>
        <v>-1011.515</v>
      </c>
      <c r="BG1753" s="18">
        <f t="shared" si="4852"/>
        <v>0</v>
      </c>
      <c r="BH1753" s="18">
        <f t="shared" si="4852"/>
        <v>0</v>
      </c>
      <c r="BI1753" s="18">
        <f t="shared" si="4812"/>
        <v>6000</v>
      </c>
      <c r="BJ1753" s="18">
        <f t="shared" si="4813"/>
        <v>12664.8</v>
      </c>
      <c r="BK1753" s="18">
        <f t="shared" si="4814"/>
        <v>0</v>
      </c>
      <c r="BL1753" s="18">
        <f t="shared" si="4852"/>
        <v>0</v>
      </c>
      <c r="BM1753" s="18">
        <f t="shared" si="4852"/>
        <v>0</v>
      </c>
      <c r="BN1753" s="18">
        <f t="shared" si="4852"/>
        <v>0</v>
      </c>
      <c r="BO1753" s="18">
        <f t="shared" si="4771"/>
        <v>6000</v>
      </c>
      <c r="BP1753" s="18">
        <f t="shared" si="4772"/>
        <v>12664.8</v>
      </c>
      <c r="BQ1753" s="18">
        <f t="shared" si="4773"/>
        <v>0</v>
      </c>
      <c r="BR1753" s="18">
        <f t="shared" si="4852"/>
        <v>0</v>
      </c>
      <c r="BS1753" s="18">
        <f t="shared" si="4852"/>
        <v>0</v>
      </c>
      <c r="BT1753" s="18">
        <f t="shared" si="4852"/>
        <v>0</v>
      </c>
      <c r="BU1753" s="18">
        <f t="shared" si="4765"/>
        <v>6000</v>
      </c>
      <c r="BV1753" s="18">
        <f t="shared" si="4766"/>
        <v>12664.8</v>
      </c>
      <c r="BW1753" s="18">
        <f t="shared" si="4767"/>
        <v>0</v>
      </c>
      <c r="BX1753" s="18">
        <f t="shared" si="4852"/>
        <v>0</v>
      </c>
      <c r="BY1753" s="18">
        <f t="shared" si="4852"/>
        <v>0</v>
      </c>
      <c r="BZ1753" s="18">
        <f t="shared" si="4852"/>
        <v>0</v>
      </c>
      <c r="CA1753" s="18">
        <f t="shared" si="4844"/>
        <v>6000</v>
      </c>
      <c r="CB1753" s="18">
        <f t="shared" si="4845"/>
        <v>12664.8</v>
      </c>
      <c r="CC1753" s="18">
        <f t="shared" si="4846"/>
        <v>0</v>
      </c>
      <c r="CD1753" s="18">
        <f t="shared" si="4852"/>
        <v>0</v>
      </c>
      <c r="CE1753" s="27"/>
      <c r="CF1753" s="33"/>
    </row>
    <row r="1754" spans="1:119" x14ac:dyDescent="0.3">
      <c r="A1754" s="19" t="s">
        <v>1234</v>
      </c>
      <c r="B1754" s="39">
        <v>240</v>
      </c>
      <c r="C1754" s="41" t="s">
        <v>149</v>
      </c>
      <c r="D1754" s="41" t="s">
        <v>140</v>
      </c>
      <c r="E1754" s="14" t="s">
        <v>1184</v>
      </c>
      <c r="F1754" s="23">
        <v>6000</v>
      </c>
      <c r="G1754" s="23">
        <v>12664.8</v>
      </c>
      <c r="H1754" s="18"/>
      <c r="I1754" s="18"/>
      <c r="J1754" s="18"/>
      <c r="K1754" s="18"/>
      <c r="L1754" s="18">
        <f t="shared" si="4806"/>
        <v>6000</v>
      </c>
      <c r="M1754" s="18">
        <f t="shared" si="4807"/>
        <v>12664.8</v>
      </c>
      <c r="N1754" s="18">
        <f t="shared" si="4808"/>
        <v>0</v>
      </c>
      <c r="O1754" s="18"/>
      <c r="P1754" s="18"/>
      <c r="Q1754" s="18"/>
      <c r="R1754" s="18"/>
      <c r="S1754" s="18"/>
      <c r="T1754" s="18">
        <f t="shared" si="4777"/>
        <v>6000</v>
      </c>
      <c r="U1754" s="18">
        <f t="shared" si="4778"/>
        <v>12664.8</v>
      </c>
      <c r="V1754" s="18">
        <f t="shared" si="4779"/>
        <v>0</v>
      </c>
      <c r="W1754" s="18"/>
      <c r="X1754" s="18"/>
      <c r="Y1754" s="18"/>
      <c r="Z1754" s="18"/>
      <c r="AA1754" s="18"/>
      <c r="AB1754" s="18"/>
      <c r="AC1754" s="18">
        <f t="shared" si="4793"/>
        <v>6000</v>
      </c>
      <c r="AD1754" s="18">
        <f t="shared" si="4794"/>
        <v>12664.8</v>
      </c>
      <c r="AE1754" s="18">
        <f t="shared" si="4795"/>
        <v>0</v>
      </c>
      <c r="AF1754" s="18"/>
      <c r="AG1754" s="18"/>
      <c r="AH1754" s="18"/>
      <c r="AI1754" s="18">
        <f t="shared" si="4840"/>
        <v>6000</v>
      </c>
      <c r="AJ1754" s="18">
        <f t="shared" si="4841"/>
        <v>12664.8</v>
      </c>
      <c r="AK1754" s="18">
        <f t="shared" si="4842"/>
        <v>0</v>
      </c>
      <c r="AL1754" s="18"/>
      <c r="AM1754" s="18">
        <f t="shared" si="4843"/>
        <v>6000</v>
      </c>
      <c r="AN1754" s="18"/>
      <c r="AO1754" s="18"/>
      <c r="AP1754" s="18"/>
      <c r="AQ1754" s="18">
        <f t="shared" si="4830"/>
        <v>6000</v>
      </c>
      <c r="AR1754" s="18">
        <f t="shared" si="4831"/>
        <v>12664.8</v>
      </c>
      <c r="AS1754" s="18">
        <f t="shared" si="4832"/>
        <v>0</v>
      </c>
      <c r="AT1754" s="18"/>
      <c r="AU1754" s="18"/>
      <c r="AV1754" s="18"/>
      <c r="AW1754" s="18">
        <f t="shared" si="4833"/>
        <v>6000</v>
      </c>
      <c r="AX1754" s="18">
        <f t="shared" si="4834"/>
        <v>12664.8</v>
      </c>
      <c r="AY1754" s="18">
        <f t="shared" si="4835"/>
        <v>0</v>
      </c>
      <c r="AZ1754" s="18">
        <v>1011.515</v>
      </c>
      <c r="BA1754" s="18"/>
      <c r="BB1754" s="18"/>
      <c r="BC1754" s="18">
        <f t="shared" si="4815"/>
        <v>7011.5150000000003</v>
      </c>
      <c r="BD1754" s="18">
        <f t="shared" si="4816"/>
        <v>12664.8</v>
      </c>
      <c r="BE1754" s="18">
        <f t="shared" si="4817"/>
        <v>0</v>
      </c>
      <c r="BF1754" s="18">
        <v>-1011.515</v>
      </c>
      <c r="BG1754" s="18"/>
      <c r="BH1754" s="18"/>
      <c r="BI1754" s="18">
        <f t="shared" si="4812"/>
        <v>6000</v>
      </c>
      <c r="BJ1754" s="18">
        <f t="shared" si="4813"/>
        <v>12664.8</v>
      </c>
      <c r="BK1754" s="18">
        <f t="shared" si="4814"/>
        <v>0</v>
      </c>
      <c r="BL1754" s="18"/>
      <c r="BM1754" s="18"/>
      <c r="BN1754" s="18"/>
      <c r="BO1754" s="18">
        <f t="shared" si="4771"/>
        <v>6000</v>
      </c>
      <c r="BP1754" s="18">
        <f t="shared" si="4772"/>
        <v>12664.8</v>
      </c>
      <c r="BQ1754" s="18">
        <f t="shared" si="4773"/>
        <v>0</v>
      </c>
      <c r="BR1754" s="18"/>
      <c r="BS1754" s="18"/>
      <c r="BT1754" s="18"/>
      <c r="BU1754" s="18">
        <f t="shared" ref="BU1754:BU1817" si="4853">BO1754+BR1754</f>
        <v>6000</v>
      </c>
      <c r="BV1754" s="18">
        <f t="shared" ref="BV1754:BV1817" si="4854">BP1754+BS1754</f>
        <v>12664.8</v>
      </c>
      <c r="BW1754" s="18">
        <f t="shared" ref="BW1754:BW1817" si="4855">BQ1754+BT1754</f>
        <v>0</v>
      </c>
      <c r="BX1754" s="18"/>
      <c r="BY1754" s="18"/>
      <c r="BZ1754" s="18"/>
      <c r="CA1754" s="18">
        <f t="shared" si="4844"/>
        <v>6000</v>
      </c>
      <c r="CB1754" s="18">
        <f t="shared" si="4845"/>
        <v>12664.8</v>
      </c>
      <c r="CC1754" s="18">
        <f t="shared" si="4846"/>
        <v>0</v>
      </c>
      <c r="CD1754" s="18"/>
      <c r="CE1754" s="27"/>
      <c r="CF1754" s="33"/>
    </row>
    <row r="1755" spans="1:119" ht="46.8" hidden="1" x14ac:dyDescent="0.3">
      <c r="A1755" s="41" t="s">
        <v>1285</v>
      </c>
      <c r="B1755" s="39"/>
      <c r="C1755" s="41"/>
      <c r="D1755" s="41"/>
      <c r="E1755" s="14" t="s">
        <v>1287</v>
      </c>
      <c r="F1755" s="18">
        <f t="shared" ref="F1755:K1758" si="4856">F1756</f>
        <v>0</v>
      </c>
      <c r="G1755" s="18">
        <f t="shared" si="4856"/>
        <v>0</v>
      </c>
      <c r="H1755" s="18">
        <f t="shared" si="4856"/>
        <v>0</v>
      </c>
      <c r="I1755" s="18">
        <f t="shared" si="4856"/>
        <v>0</v>
      </c>
      <c r="J1755" s="18">
        <f t="shared" si="4856"/>
        <v>0</v>
      </c>
      <c r="K1755" s="18">
        <f t="shared" si="4856"/>
        <v>0</v>
      </c>
      <c r="L1755" s="18">
        <f t="shared" si="4806"/>
        <v>0</v>
      </c>
      <c r="M1755" s="18">
        <f t="shared" si="4807"/>
        <v>0</v>
      </c>
      <c r="N1755" s="18">
        <f t="shared" si="4808"/>
        <v>0</v>
      </c>
      <c r="O1755" s="18">
        <f t="shared" ref="O1755:S1758" si="4857">O1756</f>
        <v>0</v>
      </c>
      <c r="P1755" s="18">
        <f t="shared" si="4857"/>
        <v>0</v>
      </c>
      <c r="Q1755" s="18">
        <f t="shared" si="4857"/>
        <v>0</v>
      </c>
      <c r="R1755" s="18">
        <f t="shared" si="4857"/>
        <v>0</v>
      </c>
      <c r="S1755" s="18">
        <f t="shared" si="4857"/>
        <v>0</v>
      </c>
      <c r="T1755" s="18">
        <f t="shared" ref="T1755:T1817" si="4858">L1755+O1755+R1755</f>
        <v>0</v>
      </c>
      <c r="U1755" s="18">
        <f t="shared" ref="U1755:U1817" si="4859">M1755+P1755+S1755</f>
        <v>0</v>
      </c>
      <c r="V1755" s="18">
        <f t="shared" ref="V1755:V1817" si="4860">N1755+Q1755</f>
        <v>0</v>
      </c>
      <c r="W1755" s="18">
        <f t="shared" ref="W1755:CD1758" si="4861">W1756</f>
        <v>0</v>
      </c>
      <c r="X1755" s="18">
        <f t="shared" si="4861"/>
        <v>0</v>
      </c>
      <c r="Y1755" s="18">
        <f t="shared" si="4861"/>
        <v>0</v>
      </c>
      <c r="Z1755" s="18">
        <f t="shared" si="4861"/>
        <v>0</v>
      </c>
      <c r="AA1755" s="18">
        <f t="shared" si="4861"/>
        <v>0</v>
      </c>
      <c r="AB1755" s="18">
        <f t="shared" si="4861"/>
        <v>0</v>
      </c>
      <c r="AC1755" s="18">
        <f t="shared" ref="AC1755:AC1819" si="4862">T1755+W1755+Z1755</f>
        <v>0</v>
      </c>
      <c r="AD1755" s="18">
        <f t="shared" ref="AD1755:AD1819" si="4863">U1755+X1755+AA1755</f>
        <v>0</v>
      </c>
      <c r="AE1755" s="18">
        <f t="shared" ref="AE1755:AE1819" si="4864">V1755+Y1755+AB1755</f>
        <v>0</v>
      </c>
      <c r="AF1755" s="18">
        <f t="shared" si="4861"/>
        <v>0</v>
      </c>
      <c r="AG1755" s="18">
        <f t="shared" si="4861"/>
        <v>0</v>
      </c>
      <c r="AH1755" s="18">
        <f t="shared" si="4861"/>
        <v>0</v>
      </c>
      <c r="AI1755" s="18">
        <f t="shared" si="4840"/>
        <v>0</v>
      </c>
      <c r="AJ1755" s="18">
        <f t="shared" si="4841"/>
        <v>0</v>
      </c>
      <c r="AK1755" s="18">
        <f t="shared" si="4842"/>
        <v>0</v>
      </c>
      <c r="AL1755" s="18">
        <f t="shared" si="4861"/>
        <v>0</v>
      </c>
      <c r="AM1755" s="18">
        <f t="shared" si="4843"/>
        <v>0</v>
      </c>
      <c r="AN1755" s="18">
        <f t="shared" si="4861"/>
        <v>0</v>
      </c>
      <c r="AO1755" s="18">
        <f t="shared" si="4861"/>
        <v>0</v>
      </c>
      <c r="AP1755" s="18">
        <f t="shared" si="4861"/>
        <v>0</v>
      </c>
      <c r="AQ1755" s="18">
        <f t="shared" si="4830"/>
        <v>0</v>
      </c>
      <c r="AR1755" s="18">
        <f t="shared" si="4831"/>
        <v>0</v>
      </c>
      <c r="AS1755" s="18">
        <f t="shared" si="4832"/>
        <v>0</v>
      </c>
      <c r="AT1755" s="18">
        <f t="shared" si="4861"/>
        <v>0</v>
      </c>
      <c r="AU1755" s="18">
        <f t="shared" si="4861"/>
        <v>0</v>
      </c>
      <c r="AV1755" s="18">
        <f t="shared" si="4861"/>
        <v>0</v>
      </c>
      <c r="AW1755" s="18">
        <f t="shared" si="4833"/>
        <v>0</v>
      </c>
      <c r="AX1755" s="18">
        <f t="shared" si="4834"/>
        <v>0</v>
      </c>
      <c r="AY1755" s="18">
        <f t="shared" si="4835"/>
        <v>0</v>
      </c>
      <c r="AZ1755" s="18">
        <f t="shared" si="4861"/>
        <v>0</v>
      </c>
      <c r="BA1755" s="18">
        <f t="shared" si="4861"/>
        <v>0</v>
      </c>
      <c r="BB1755" s="18">
        <f t="shared" si="4861"/>
        <v>0</v>
      </c>
      <c r="BC1755" s="18">
        <f t="shared" si="4815"/>
        <v>0</v>
      </c>
      <c r="BD1755" s="18">
        <f t="shared" si="4816"/>
        <v>0</v>
      </c>
      <c r="BE1755" s="18">
        <f t="shared" si="4817"/>
        <v>0</v>
      </c>
      <c r="BF1755" s="18">
        <f t="shared" si="4861"/>
        <v>0</v>
      </c>
      <c r="BG1755" s="18">
        <f t="shared" si="4861"/>
        <v>0</v>
      </c>
      <c r="BH1755" s="18">
        <f t="shared" si="4861"/>
        <v>0</v>
      </c>
      <c r="BI1755" s="18">
        <f t="shared" si="4812"/>
        <v>0</v>
      </c>
      <c r="BJ1755" s="18">
        <f t="shared" si="4813"/>
        <v>0</v>
      </c>
      <c r="BK1755" s="18">
        <f t="shared" si="4814"/>
        <v>0</v>
      </c>
      <c r="BL1755" s="18">
        <f t="shared" si="4861"/>
        <v>0</v>
      </c>
      <c r="BM1755" s="18">
        <f t="shared" si="4861"/>
        <v>0</v>
      </c>
      <c r="BN1755" s="18">
        <f t="shared" si="4861"/>
        <v>0</v>
      </c>
      <c r="BO1755" s="18">
        <f t="shared" si="4771"/>
        <v>0</v>
      </c>
      <c r="BP1755" s="18">
        <f t="shared" si="4772"/>
        <v>0</v>
      </c>
      <c r="BQ1755" s="18">
        <f t="shared" si="4773"/>
        <v>0</v>
      </c>
      <c r="BR1755" s="18">
        <f t="shared" si="4861"/>
        <v>0</v>
      </c>
      <c r="BS1755" s="18">
        <f t="shared" si="4861"/>
        <v>0</v>
      </c>
      <c r="BT1755" s="18">
        <f t="shared" si="4861"/>
        <v>0</v>
      </c>
      <c r="BU1755" s="18">
        <f t="shared" si="4853"/>
        <v>0</v>
      </c>
      <c r="BV1755" s="18">
        <f t="shared" si="4854"/>
        <v>0</v>
      </c>
      <c r="BW1755" s="18">
        <f t="shared" si="4855"/>
        <v>0</v>
      </c>
      <c r="BX1755" s="18">
        <f t="shared" si="4861"/>
        <v>0</v>
      </c>
      <c r="BY1755" s="18">
        <f t="shared" si="4861"/>
        <v>0</v>
      </c>
      <c r="BZ1755" s="18">
        <f t="shared" si="4861"/>
        <v>0</v>
      </c>
      <c r="CA1755" s="18">
        <f t="shared" si="4844"/>
        <v>0</v>
      </c>
      <c r="CB1755" s="18">
        <f t="shared" si="4845"/>
        <v>0</v>
      </c>
      <c r="CC1755" s="18">
        <f t="shared" si="4846"/>
        <v>0</v>
      </c>
      <c r="CD1755" s="18">
        <f t="shared" si="4861"/>
        <v>0</v>
      </c>
      <c r="CE1755" s="27" t="s">
        <v>1661</v>
      </c>
      <c r="CF1755" s="33"/>
    </row>
    <row r="1756" spans="1:119" ht="31.2" hidden="1" x14ac:dyDescent="0.3">
      <c r="A1756" s="41" t="s">
        <v>1286</v>
      </c>
      <c r="B1756" s="39"/>
      <c r="C1756" s="41"/>
      <c r="D1756" s="41"/>
      <c r="E1756" s="14" t="s">
        <v>1288</v>
      </c>
      <c r="F1756" s="18">
        <f t="shared" si="4856"/>
        <v>0</v>
      </c>
      <c r="G1756" s="18">
        <f t="shared" si="4856"/>
        <v>0</v>
      </c>
      <c r="H1756" s="18">
        <f t="shared" si="4856"/>
        <v>0</v>
      </c>
      <c r="I1756" s="18">
        <f t="shared" si="4856"/>
        <v>0</v>
      </c>
      <c r="J1756" s="18">
        <f t="shared" si="4856"/>
        <v>0</v>
      </c>
      <c r="K1756" s="18">
        <f t="shared" si="4856"/>
        <v>0</v>
      </c>
      <c r="L1756" s="18">
        <f t="shared" si="4806"/>
        <v>0</v>
      </c>
      <c r="M1756" s="18">
        <f t="shared" si="4807"/>
        <v>0</v>
      </c>
      <c r="N1756" s="18">
        <f t="shared" si="4808"/>
        <v>0</v>
      </c>
      <c r="O1756" s="18">
        <f t="shared" si="4857"/>
        <v>0</v>
      </c>
      <c r="P1756" s="18">
        <f t="shared" si="4857"/>
        <v>0</v>
      </c>
      <c r="Q1756" s="18">
        <f t="shared" si="4857"/>
        <v>0</v>
      </c>
      <c r="R1756" s="18">
        <f t="shared" si="4857"/>
        <v>0</v>
      </c>
      <c r="S1756" s="18">
        <f t="shared" si="4857"/>
        <v>0</v>
      </c>
      <c r="T1756" s="18">
        <f t="shared" si="4858"/>
        <v>0</v>
      </c>
      <c r="U1756" s="18">
        <f t="shared" si="4859"/>
        <v>0</v>
      </c>
      <c r="V1756" s="18">
        <f t="shared" si="4860"/>
        <v>0</v>
      </c>
      <c r="W1756" s="18">
        <f t="shared" si="4861"/>
        <v>0</v>
      </c>
      <c r="X1756" s="18">
        <f t="shared" si="4861"/>
        <v>0</v>
      </c>
      <c r="Y1756" s="18">
        <f t="shared" si="4861"/>
        <v>0</v>
      </c>
      <c r="Z1756" s="18">
        <f t="shared" si="4861"/>
        <v>0</v>
      </c>
      <c r="AA1756" s="18">
        <f t="shared" si="4861"/>
        <v>0</v>
      </c>
      <c r="AB1756" s="18">
        <f t="shared" si="4861"/>
        <v>0</v>
      </c>
      <c r="AC1756" s="18">
        <f t="shared" si="4862"/>
        <v>0</v>
      </c>
      <c r="AD1756" s="18">
        <f t="shared" si="4863"/>
        <v>0</v>
      </c>
      <c r="AE1756" s="18">
        <f t="shared" si="4864"/>
        <v>0</v>
      </c>
      <c r="AF1756" s="18">
        <f t="shared" si="4861"/>
        <v>0</v>
      </c>
      <c r="AG1756" s="18">
        <f t="shared" si="4861"/>
        <v>0</v>
      </c>
      <c r="AH1756" s="18">
        <f t="shared" si="4861"/>
        <v>0</v>
      </c>
      <c r="AI1756" s="18">
        <f t="shared" si="4840"/>
        <v>0</v>
      </c>
      <c r="AJ1756" s="18">
        <f t="shared" si="4841"/>
        <v>0</v>
      </c>
      <c r="AK1756" s="18">
        <f t="shared" si="4842"/>
        <v>0</v>
      </c>
      <c r="AL1756" s="18">
        <f t="shared" si="4861"/>
        <v>0</v>
      </c>
      <c r="AM1756" s="18">
        <f t="shared" si="4843"/>
        <v>0</v>
      </c>
      <c r="AN1756" s="18">
        <f t="shared" si="4861"/>
        <v>0</v>
      </c>
      <c r="AO1756" s="18">
        <f t="shared" si="4861"/>
        <v>0</v>
      </c>
      <c r="AP1756" s="18">
        <f t="shared" si="4861"/>
        <v>0</v>
      </c>
      <c r="AQ1756" s="18">
        <f t="shared" si="4830"/>
        <v>0</v>
      </c>
      <c r="AR1756" s="18">
        <f t="shared" si="4831"/>
        <v>0</v>
      </c>
      <c r="AS1756" s="18">
        <f t="shared" si="4832"/>
        <v>0</v>
      </c>
      <c r="AT1756" s="18">
        <f t="shared" si="4861"/>
        <v>0</v>
      </c>
      <c r="AU1756" s="18">
        <f t="shared" si="4861"/>
        <v>0</v>
      </c>
      <c r="AV1756" s="18">
        <f t="shared" si="4861"/>
        <v>0</v>
      </c>
      <c r="AW1756" s="18">
        <f t="shared" si="4833"/>
        <v>0</v>
      </c>
      <c r="AX1756" s="18">
        <f t="shared" si="4834"/>
        <v>0</v>
      </c>
      <c r="AY1756" s="18">
        <f t="shared" si="4835"/>
        <v>0</v>
      </c>
      <c r="AZ1756" s="18">
        <f t="shared" si="4861"/>
        <v>0</v>
      </c>
      <c r="BA1756" s="18">
        <f t="shared" si="4861"/>
        <v>0</v>
      </c>
      <c r="BB1756" s="18">
        <f t="shared" si="4861"/>
        <v>0</v>
      </c>
      <c r="BC1756" s="18">
        <f t="shared" si="4815"/>
        <v>0</v>
      </c>
      <c r="BD1756" s="18">
        <f t="shared" si="4816"/>
        <v>0</v>
      </c>
      <c r="BE1756" s="18">
        <f t="shared" si="4817"/>
        <v>0</v>
      </c>
      <c r="BF1756" s="18">
        <f t="shared" si="4861"/>
        <v>0</v>
      </c>
      <c r="BG1756" s="18">
        <f t="shared" si="4861"/>
        <v>0</v>
      </c>
      <c r="BH1756" s="18">
        <f t="shared" si="4861"/>
        <v>0</v>
      </c>
      <c r="BI1756" s="18">
        <f t="shared" si="4812"/>
        <v>0</v>
      </c>
      <c r="BJ1756" s="18">
        <f t="shared" si="4813"/>
        <v>0</v>
      </c>
      <c r="BK1756" s="18">
        <f t="shared" si="4814"/>
        <v>0</v>
      </c>
      <c r="BL1756" s="18">
        <f t="shared" si="4861"/>
        <v>0</v>
      </c>
      <c r="BM1756" s="18">
        <f t="shared" si="4861"/>
        <v>0</v>
      </c>
      <c r="BN1756" s="18">
        <f t="shared" si="4861"/>
        <v>0</v>
      </c>
      <c r="BO1756" s="18">
        <f t="shared" si="4771"/>
        <v>0</v>
      </c>
      <c r="BP1756" s="18">
        <f t="shared" si="4772"/>
        <v>0</v>
      </c>
      <c r="BQ1756" s="18">
        <f t="shared" si="4773"/>
        <v>0</v>
      </c>
      <c r="BR1756" s="18">
        <f t="shared" si="4861"/>
        <v>0</v>
      </c>
      <c r="BS1756" s="18">
        <f t="shared" si="4861"/>
        <v>0</v>
      </c>
      <c r="BT1756" s="18">
        <f t="shared" si="4861"/>
        <v>0</v>
      </c>
      <c r="BU1756" s="18">
        <f t="shared" si="4853"/>
        <v>0</v>
      </c>
      <c r="BV1756" s="18">
        <f t="shared" si="4854"/>
        <v>0</v>
      </c>
      <c r="BW1756" s="18">
        <f t="shared" si="4855"/>
        <v>0</v>
      </c>
      <c r="BX1756" s="18">
        <f t="shared" si="4861"/>
        <v>0</v>
      </c>
      <c r="BY1756" s="18">
        <f t="shared" si="4861"/>
        <v>0</v>
      </c>
      <c r="BZ1756" s="18">
        <f t="shared" si="4861"/>
        <v>0</v>
      </c>
      <c r="CA1756" s="18">
        <f t="shared" si="4844"/>
        <v>0</v>
      </c>
      <c r="CB1756" s="18">
        <f t="shared" si="4845"/>
        <v>0</v>
      </c>
      <c r="CC1756" s="18">
        <f t="shared" si="4846"/>
        <v>0</v>
      </c>
      <c r="CD1756" s="18">
        <f t="shared" si="4861"/>
        <v>0</v>
      </c>
      <c r="CE1756" s="27" t="s">
        <v>1661</v>
      </c>
      <c r="CF1756" s="33"/>
    </row>
    <row r="1757" spans="1:119" ht="31.2" hidden="1" x14ac:dyDescent="0.3">
      <c r="A1757" s="41" t="s">
        <v>1286</v>
      </c>
      <c r="B1757" s="39">
        <v>200</v>
      </c>
      <c r="C1757" s="41"/>
      <c r="D1757" s="41"/>
      <c r="E1757" s="14" t="s">
        <v>551</v>
      </c>
      <c r="F1757" s="18">
        <f t="shared" si="4856"/>
        <v>0</v>
      </c>
      <c r="G1757" s="18">
        <f t="shared" si="4856"/>
        <v>0</v>
      </c>
      <c r="H1757" s="18">
        <f t="shared" si="4856"/>
        <v>0</v>
      </c>
      <c r="I1757" s="18">
        <f t="shared" si="4856"/>
        <v>0</v>
      </c>
      <c r="J1757" s="18">
        <f t="shared" si="4856"/>
        <v>0</v>
      </c>
      <c r="K1757" s="18">
        <f t="shared" si="4856"/>
        <v>0</v>
      </c>
      <c r="L1757" s="18">
        <f t="shared" si="4806"/>
        <v>0</v>
      </c>
      <c r="M1757" s="18">
        <f t="shared" si="4807"/>
        <v>0</v>
      </c>
      <c r="N1757" s="18">
        <f t="shared" si="4808"/>
        <v>0</v>
      </c>
      <c r="O1757" s="18">
        <f t="shared" si="4857"/>
        <v>0</v>
      </c>
      <c r="P1757" s="18">
        <f t="shared" si="4857"/>
        <v>0</v>
      </c>
      <c r="Q1757" s="18">
        <f t="shared" si="4857"/>
        <v>0</v>
      </c>
      <c r="R1757" s="18">
        <f t="shared" si="4857"/>
        <v>0</v>
      </c>
      <c r="S1757" s="18">
        <f t="shared" si="4857"/>
        <v>0</v>
      </c>
      <c r="T1757" s="18">
        <f t="shared" si="4858"/>
        <v>0</v>
      </c>
      <c r="U1757" s="18">
        <f t="shared" si="4859"/>
        <v>0</v>
      </c>
      <c r="V1757" s="18">
        <f t="shared" si="4860"/>
        <v>0</v>
      </c>
      <c r="W1757" s="18">
        <f t="shared" si="4861"/>
        <v>0</v>
      </c>
      <c r="X1757" s="18">
        <f t="shared" si="4861"/>
        <v>0</v>
      </c>
      <c r="Y1757" s="18">
        <f t="shared" si="4861"/>
        <v>0</v>
      </c>
      <c r="Z1757" s="18">
        <f t="shared" si="4861"/>
        <v>0</v>
      </c>
      <c r="AA1757" s="18">
        <f t="shared" si="4861"/>
        <v>0</v>
      </c>
      <c r="AB1757" s="18">
        <f t="shared" si="4861"/>
        <v>0</v>
      </c>
      <c r="AC1757" s="18">
        <f t="shared" si="4862"/>
        <v>0</v>
      </c>
      <c r="AD1757" s="18">
        <f t="shared" si="4863"/>
        <v>0</v>
      </c>
      <c r="AE1757" s="18">
        <f t="shared" si="4864"/>
        <v>0</v>
      </c>
      <c r="AF1757" s="18">
        <f t="shared" si="4861"/>
        <v>0</v>
      </c>
      <c r="AG1757" s="18">
        <f t="shared" si="4861"/>
        <v>0</v>
      </c>
      <c r="AH1757" s="18">
        <f t="shared" si="4861"/>
        <v>0</v>
      </c>
      <c r="AI1757" s="18">
        <f t="shared" si="4840"/>
        <v>0</v>
      </c>
      <c r="AJ1757" s="18">
        <f t="shared" si="4841"/>
        <v>0</v>
      </c>
      <c r="AK1757" s="18">
        <f t="shared" si="4842"/>
        <v>0</v>
      </c>
      <c r="AL1757" s="18">
        <f t="shared" si="4861"/>
        <v>0</v>
      </c>
      <c r="AM1757" s="18">
        <f t="shared" si="4843"/>
        <v>0</v>
      </c>
      <c r="AN1757" s="18">
        <f t="shared" si="4861"/>
        <v>0</v>
      </c>
      <c r="AO1757" s="18">
        <f t="shared" si="4861"/>
        <v>0</v>
      </c>
      <c r="AP1757" s="18">
        <f t="shared" si="4861"/>
        <v>0</v>
      </c>
      <c r="AQ1757" s="18">
        <f t="shared" si="4830"/>
        <v>0</v>
      </c>
      <c r="AR1757" s="18">
        <f t="shared" si="4831"/>
        <v>0</v>
      </c>
      <c r="AS1757" s="18">
        <f t="shared" si="4832"/>
        <v>0</v>
      </c>
      <c r="AT1757" s="18">
        <f t="shared" si="4861"/>
        <v>0</v>
      </c>
      <c r="AU1757" s="18">
        <f t="shared" si="4861"/>
        <v>0</v>
      </c>
      <c r="AV1757" s="18">
        <f t="shared" si="4861"/>
        <v>0</v>
      </c>
      <c r="AW1757" s="18">
        <f t="shared" si="4833"/>
        <v>0</v>
      </c>
      <c r="AX1757" s="18">
        <f t="shared" si="4834"/>
        <v>0</v>
      </c>
      <c r="AY1757" s="18">
        <f t="shared" si="4835"/>
        <v>0</v>
      </c>
      <c r="AZ1757" s="18">
        <f t="shared" si="4861"/>
        <v>0</v>
      </c>
      <c r="BA1757" s="18">
        <f t="shared" si="4861"/>
        <v>0</v>
      </c>
      <c r="BB1757" s="18">
        <f t="shared" si="4861"/>
        <v>0</v>
      </c>
      <c r="BC1757" s="18">
        <f t="shared" si="4815"/>
        <v>0</v>
      </c>
      <c r="BD1757" s="18">
        <f t="shared" si="4816"/>
        <v>0</v>
      </c>
      <c r="BE1757" s="18">
        <f t="shared" si="4817"/>
        <v>0</v>
      </c>
      <c r="BF1757" s="18">
        <f t="shared" si="4861"/>
        <v>0</v>
      </c>
      <c r="BG1757" s="18">
        <f t="shared" si="4861"/>
        <v>0</v>
      </c>
      <c r="BH1757" s="18">
        <f t="shared" si="4861"/>
        <v>0</v>
      </c>
      <c r="BI1757" s="18">
        <f t="shared" si="4812"/>
        <v>0</v>
      </c>
      <c r="BJ1757" s="18">
        <f t="shared" si="4813"/>
        <v>0</v>
      </c>
      <c r="BK1757" s="18">
        <f t="shared" si="4814"/>
        <v>0</v>
      </c>
      <c r="BL1757" s="18">
        <f t="shared" si="4861"/>
        <v>0</v>
      </c>
      <c r="BM1757" s="18">
        <f t="shared" si="4861"/>
        <v>0</v>
      </c>
      <c r="BN1757" s="18">
        <f t="shared" si="4861"/>
        <v>0</v>
      </c>
      <c r="BO1757" s="18">
        <f t="shared" ref="BO1757:BO1820" si="4865">BI1757+BL1757</f>
        <v>0</v>
      </c>
      <c r="BP1757" s="18">
        <f t="shared" ref="BP1757:BP1820" si="4866">BJ1757+BM1757</f>
        <v>0</v>
      </c>
      <c r="BQ1757" s="18">
        <f t="shared" ref="BQ1757:BQ1820" si="4867">BK1757+BN1757</f>
        <v>0</v>
      </c>
      <c r="BR1757" s="18">
        <f t="shared" si="4861"/>
        <v>0</v>
      </c>
      <c r="BS1757" s="18">
        <f t="shared" si="4861"/>
        <v>0</v>
      </c>
      <c r="BT1757" s="18">
        <f t="shared" si="4861"/>
        <v>0</v>
      </c>
      <c r="BU1757" s="18">
        <f t="shared" si="4853"/>
        <v>0</v>
      </c>
      <c r="BV1757" s="18">
        <f t="shared" si="4854"/>
        <v>0</v>
      </c>
      <c r="BW1757" s="18">
        <f t="shared" si="4855"/>
        <v>0</v>
      </c>
      <c r="BX1757" s="18">
        <f t="shared" si="4861"/>
        <v>0</v>
      </c>
      <c r="BY1757" s="18">
        <f t="shared" si="4861"/>
        <v>0</v>
      </c>
      <c r="BZ1757" s="18">
        <f t="shared" si="4861"/>
        <v>0</v>
      </c>
      <c r="CA1757" s="18">
        <f t="shared" si="4844"/>
        <v>0</v>
      </c>
      <c r="CB1757" s="18">
        <f t="shared" si="4845"/>
        <v>0</v>
      </c>
      <c r="CC1757" s="18">
        <f t="shared" si="4846"/>
        <v>0</v>
      </c>
      <c r="CD1757" s="18">
        <f t="shared" si="4861"/>
        <v>0</v>
      </c>
      <c r="CE1757" s="27" t="s">
        <v>1661</v>
      </c>
      <c r="CF1757" s="33"/>
    </row>
    <row r="1758" spans="1:119" ht="46.8" hidden="1" x14ac:dyDescent="0.3">
      <c r="A1758" s="41" t="s">
        <v>1286</v>
      </c>
      <c r="B1758" s="39">
        <v>240</v>
      </c>
      <c r="C1758" s="41"/>
      <c r="D1758" s="41"/>
      <c r="E1758" s="14" t="s">
        <v>559</v>
      </c>
      <c r="F1758" s="18">
        <f t="shared" si="4856"/>
        <v>0</v>
      </c>
      <c r="G1758" s="18">
        <f t="shared" si="4856"/>
        <v>0</v>
      </c>
      <c r="H1758" s="18">
        <f t="shared" si="4856"/>
        <v>0</v>
      </c>
      <c r="I1758" s="18">
        <f t="shared" si="4856"/>
        <v>0</v>
      </c>
      <c r="J1758" s="18">
        <f t="shared" si="4856"/>
        <v>0</v>
      </c>
      <c r="K1758" s="18">
        <f t="shared" si="4856"/>
        <v>0</v>
      </c>
      <c r="L1758" s="18">
        <f t="shared" si="4806"/>
        <v>0</v>
      </c>
      <c r="M1758" s="18">
        <f t="shared" si="4807"/>
        <v>0</v>
      </c>
      <c r="N1758" s="18">
        <f t="shared" si="4808"/>
        <v>0</v>
      </c>
      <c r="O1758" s="18">
        <f t="shared" si="4857"/>
        <v>0</v>
      </c>
      <c r="P1758" s="18">
        <f t="shared" si="4857"/>
        <v>0</v>
      </c>
      <c r="Q1758" s="18">
        <f t="shared" si="4857"/>
        <v>0</v>
      </c>
      <c r="R1758" s="18">
        <f t="shared" si="4857"/>
        <v>0</v>
      </c>
      <c r="S1758" s="18">
        <f t="shared" si="4857"/>
        <v>0</v>
      </c>
      <c r="T1758" s="18">
        <f t="shared" si="4858"/>
        <v>0</v>
      </c>
      <c r="U1758" s="18">
        <f t="shared" si="4859"/>
        <v>0</v>
      </c>
      <c r="V1758" s="18">
        <f t="shared" si="4860"/>
        <v>0</v>
      </c>
      <c r="W1758" s="18">
        <f t="shared" si="4861"/>
        <v>0</v>
      </c>
      <c r="X1758" s="18">
        <f t="shared" si="4861"/>
        <v>0</v>
      </c>
      <c r="Y1758" s="18">
        <f t="shared" si="4861"/>
        <v>0</v>
      </c>
      <c r="Z1758" s="18">
        <f t="shared" si="4861"/>
        <v>0</v>
      </c>
      <c r="AA1758" s="18">
        <f t="shared" si="4861"/>
        <v>0</v>
      </c>
      <c r="AB1758" s="18">
        <f t="shared" si="4861"/>
        <v>0</v>
      </c>
      <c r="AC1758" s="18">
        <f t="shared" si="4862"/>
        <v>0</v>
      </c>
      <c r="AD1758" s="18">
        <f t="shared" si="4863"/>
        <v>0</v>
      </c>
      <c r="AE1758" s="18">
        <f t="shared" si="4864"/>
        <v>0</v>
      </c>
      <c r="AF1758" s="18">
        <f t="shared" si="4861"/>
        <v>0</v>
      </c>
      <c r="AG1758" s="18">
        <f t="shared" si="4861"/>
        <v>0</v>
      </c>
      <c r="AH1758" s="18">
        <f t="shared" si="4861"/>
        <v>0</v>
      </c>
      <c r="AI1758" s="18">
        <f t="shared" si="4840"/>
        <v>0</v>
      </c>
      <c r="AJ1758" s="18">
        <f t="shared" si="4841"/>
        <v>0</v>
      </c>
      <c r="AK1758" s="18">
        <f t="shared" si="4842"/>
        <v>0</v>
      </c>
      <c r="AL1758" s="18">
        <f t="shared" si="4861"/>
        <v>0</v>
      </c>
      <c r="AM1758" s="18">
        <f t="shared" si="4843"/>
        <v>0</v>
      </c>
      <c r="AN1758" s="18">
        <f t="shared" si="4861"/>
        <v>0</v>
      </c>
      <c r="AO1758" s="18">
        <f t="shared" si="4861"/>
        <v>0</v>
      </c>
      <c r="AP1758" s="18">
        <f t="shared" si="4861"/>
        <v>0</v>
      </c>
      <c r="AQ1758" s="18">
        <f t="shared" si="4830"/>
        <v>0</v>
      </c>
      <c r="AR1758" s="18">
        <f t="shared" si="4831"/>
        <v>0</v>
      </c>
      <c r="AS1758" s="18">
        <f t="shared" si="4832"/>
        <v>0</v>
      </c>
      <c r="AT1758" s="18">
        <f t="shared" si="4861"/>
        <v>0</v>
      </c>
      <c r="AU1758" s="18">
        <f t="shared" si="4861"/>
        <v>0</v>
      </c>
      <c r="AV1758" s="18">
        <f t="shared" si="4861"/>
        <v>0</v>
      </c>
      <c r="AW1758" s="18">
        <f t="shared" si="4833"/>
        <v>0</v>
      </c>
      <c r="AX1758" s="18">
        <f t="shared" si="4834"/>
        <v>0</v>
      </c>
      <c r="AY1758" s="18">
        <f t="shared" si="4835"/>
        <v>0</v>
      </c>
      <c r="AZ1758" s="18">
        <f t="shared" si="4861"/>
        <v>0</v>
      </c>
      <c r="BA1758" s="18">
        <f t="shared" si="4861"/>
        <v>0</v>
      </c>
      <c r="BB1758" s="18">
        <f t="shared" si="4861"/>
        <v>0</v>
      </c>
      <c r="BC1758" s="18">
        <f t="shared" si="4815"/>
        <v>0</v>
      </c>
      <c r="BD1758" s="18">
        <f t="shared" si="4816"/>
        <v>0</v>
      </c>
      <c r="BE1758" s="18">
        <f t="shared" si="4817"/>
        <v>0</v>
      </c>
      <c r="BF1758" s="18">
        <f t="shared" si="4861"/>
        <v>0</v>
      </c>
      <c r="BG1758" s="18">
        <f t="shared" si="4861"/>
        <v>0</v>
      </c>
      <c r="BH1758" s="18">
        <f t="shared" si="4861"/>
        <v>0</v>
      </c>
      <c r="BI1758" s="18">
        <f t="shared" si="4812"/>
        <v>0</v>
      </c>
      <c r="BJ1758" s="18">
        <f t="shared" si="4813"/>
        <v>0</v>
      </c>
      <c r="BK1758" s="18">
        <f t="shared" si="4814"/>
        <v>0</v>
      </c>
      <c r="BL1758" s="18">
        <f t="shared" si="4861"/>
        <v>0</v>
      </c>
      <c r="BM1758" s="18">
        <f t="shared" si="4861"/>
        <v>0</v>
      </c>
      <c r="BN1758" s="18">
        <f t="shared" si="4861"/>
        <v>0</v>
      </c>
      <c r="BO1758" s="18">
        <f t="shared" si="4865"/>
        <v>0</v>
      </c>
      <c r="BP1758" s="18">
        <f t="shared" si="4866"/>
        <v>0</v>
      </c>
      <c r="BQ1758" s="18">
        <f t="shared" si="4867"/>
        <v>0</v>
      </c>
      <c r="BR1758" s="18">
        <f t="shared" si="4861"/>
        <v>0</v>
      </c>
      <c r="BS1758" s="18">
        <f t="shared" si="4861"/>
        <v>0</v>
      </c>
      <c r="BT1758" s="18">
        <f t="shared" si="4861"/>
        <v>0</v>
      </c>
      <c r="BU1758" s="18">
        <f t="shared" si="4853"/>
        <v>0</v>
      </c>
      <c r="BV1758" s="18">
        <f t="shared" si="4854"/>
        <v>0</v>
      </c>
      <c r="BW1758" s="18">
        <f t="shared" si="4855"/>
        <v>0</v>
      </c>
      <c r="BX1758" s="18">
        <f t="shared" si="4861"/>
        <v>0</v>
      </c>
      <c r="BY1758" s="18">
        <f t="shared" si="4861"/>
        <v>0</v>
      </c>
      <c r="BZ1758" s="18">
        <f t="shared" si="4861"/>
        <v>0</v>
      </c>
      <c r="CA1758" s="18">
        <f t="shared" si="4844"/>
        <v>0</v>
      </c>
      <c r="CB1758" s="18">
        <f t="shared" si="4845"/>
        <v>0</v>
      </c>
      <c r="CC1758" s="18">
        <f t="shared" si="4846"/>
        <v>0</v>
      </c>
      <c r="CD1758" s="18">
        <f t="shared" si="4861"/>
        <v>0</v>
      </c>
      <c r="CE1758" s="27" t="s">
        <v>1661</v>
      </c>
      <c r="CF1758" s="33"/>
    </row>
    <row r="1759" spans="1:119" hidden="1" x14ac:dyDescent="0.3">
      <c r="A1759" s="41" t="s">
        <v>1286</v>
      </c>
      <c r="B1759" s="39">
        <v>240</v>
      </c>
      <c r="C1759" s="41" t="s">
        <v>149</v>
      </c>
      <c r="D1759" s="41" t="s">
        <v>140</v>
      </c>
      <c r="E1759" s="14" t="s">
        <v>1184</v>
      </c>
      <c r="F1759" s="18"/>
      <c r="G1759" s="18"/>
      <c r="H1759" s="18"/>
      <c r="I1759" s="18"/>
      <c r="J1759" s="18"/>
      <c r="K1759" s="18"/>
      <c r="L1759" s="18">
        <f t="shared" si="4806"/>
        <v>0</v>
      </c>
      <c r="M1759" s="18">
        <f t="shared" si="4807"/>
        <v>0</v>
      </c>
      <c r="N1759" s="18">
        <f t="shared" si="4808"/>
        <v>0</v>
      </c>
      <c r="O1759" s="18"/>
      <c r="P1759" s="18"/>
      <c r="Q1759" s="18"/>
      <c r="R1759" s="18"/>
      <c r="S1759" s="18"/>
      <c r="T1759" s="18">
        <f t="shared" si="4858"/>
        <v>0</v>
      </c>
      <c r="U1759" s="18">
        <f t="shared" si="4859"/>
        <v>0</v>
      </c>
      <c r="V1759" s="18">
        <f t="shared" si="4860"/>
        <v>0</v>
      </c>
      <c r="W1759" s="18"/>
      <c r="X1759" s="18"/>
      <c r="Y1759" s="18"/>
      <c r="Z1759" s="18"/>
      <c r="AA1759" s="18"/>
      <c r="AB1759" s="18"/>
      <c r="AC1759" s="18">
        <f t="shared" si="4862"/>
        <v>0</v>
      </c>
      <c r="AD1759" s="18">
        <f t="shared" si="4863"/>
        <v>0</v>
      </c>
      <c r="AE1759" s="18">
        <f t="shared" si="4864"/>
        <v>0</v>
      </c>
      <c r="AF1759" s="18"/>
      <c r="AG1759" s="18"/>
      <c r="AH1759" s="18"/>
      <c r="AI1759" s="18">
        <f t="shared" si="4840"/>
        <v>0</v>
      </c>
      <c r="AJ1759" s="18">
        <f t="shared" si="4841"/>
        <v>0</v>
      </c>
      <c r="AK1759" s="18">
        <f t="shared" si="4842"/>
        <v>0</v>
      </c>
      <c r="AL1759" s="18"/>
      <c r="AM1759" s="18">
        <f t="shared" si="4843"/>
        <v>0</v>
      </c>
      <c r="AN1759" s="18"/>
      <c r="AO1759" s="18"/>
      <c r="AP1759" s="18"/>
      <c r="AQ1759" s="18">
        <f t="shared" si="4830"/>
        <v>0</v>
      </c>
      <c r="AR1759" s="18">
        <f t="shared" si="4831"/>
        <v>0</v>
      </c>
      <c r="AS1759" s="18">
        <f t="shared" si="4832"/>
        <v>0</v>
      </c>
      <c r="AT1759" s="18"/>
      <c r="AU1759" s="18"/>
      <c r="AV1759" s="18"/>
      <c r="AW1759" s="18">
        <f t="shared" si="4833"/>
        <v>0</v>
      </c>
      <c r="AX1759" s="18">
        <f t="shared" si="4834"/>
        <v>0</v>
      </c>
      <c r="AY1759" s="18">
        <f t="shared" si="4835"/>
        <v>0</v>
      </c>
      <c r="AZ1759" s="18"/>
      <c r="BA1759" s="18"/>
      <c r="BB1759" s="18"/>
      <c r="BC1759" s="18">
        <f t="shared" si="4815"/>
        <v>0</v>
      </c>
      <c r="BD1759" s="18">
        <f t="shared" si="4816"/>
        <v>0</v>
      </c>
      <c r="BE1759" s="18">
        <f t="shared" si="4817"/>
        <v>0</v>
      </c>
      <c r="BF1759" s="18"/>
      <c r="BG1759" s="18"/>
      <c r="BH1759" s="18"/>
      <c r="BI1759" s="18">
        <f t="shared" si="4812"/>
        <v>0</v>
      </c>
      <c r="BJ1759" s="18">
        <f t="shared" si="4813"/>
        <v>0</v>
      </c>
      <c r="BK1759" s="18">
        <f t="shared" si="4814"/>
        <v>0</v>
      </c>
      <c r="BL1759" s="18"/>
      <c r="BM1759" s="18"/>
      <c r="BN1759" s="18"/>
      <c r="BO1759" s="18">
        <f t="shared" si="4865"/>
        <v>0</v>
      </c>
      <c r="BP1759" s="18">
        <f t="shared" si="4866"/>
        <v>0</v>
      </c>
      <c r="BQ1759" s="18">
        <f t="shared" si="4867"/>
        <v>0</v>
      </c>
      <c r="BR1759" s="18"/>
      <c r="BS1759" s="18"/>
      <c r="BT1759" s="18"/>
      <c r="BU1759" s="18">
        <f t="shared" si="4853"/>
        <v>0</v>
      </c>
      <c r="BV1759" s="18">
        <f t="shared" si="4854"/>
        <v>0</v>
      </c>
      <c r="BW1759" s="18">
        <f t="shared" si="4855"/>
        <v>0</v>
      </c>
      <c r="BX1759" s="18"/>
      <c r="BY1759" s="18"/>
      <c r="BZ1759" s="18"/>
      <c r="CA1759" s="18">
        <f t="shared" si="4844"/>
        <v>0</v>
      </c>
      <c r="CB1759" s="18">
        <f t="shared" si="4845"/>
        <v>0</v>
      </c>
      <c r="CC1759" s="18">
        <f t="shared" si="4846"/>
        <v>0</v>
      </c>
      <c r="CD1759" s="18"/>
      <c r="CE1759" s="27" t="s">
        <v>1661</v>
      </c>
      <c r="CF1759" s="33"/>
    </row>
    <row r="1760" spans="1:119" s="11" customFormat="1" ht="46.8" x14ac:dyDescent="0.3">
      <c r="A1760" s="10" t="s">
        <v>291</v>
      </c>
      <c r="B1760" s="16"/>
      <c r="C1760" s="10"/>
      <c r="D1760" s="10"/>
      <c r="E1760" s="15" t="s">
        <v>1065</v>
      </c>
      <c r="F1760" s="17">
        <f t="shared" ref="F1760:K1760" si="4868">F1761+F1770+F1775+F1780</f>
        <v>66670.399999999994</v>
      </c>
      <c r="G1760" s="17">
        <f t="shared" si="4868"/>
        <v>85610.7</v>
      </c>
      <c r="H1760" s="17">
        <f t="shared" si="4868"/>
        <v>135568.6</v>
      </c>
      <c r="I1760" s="17">
        <f t="shared" si="4868"/>
        <v>0</v>
      </c>
      <c r="J1760" s="17">
        <f t="shared" si="4868"/>
        <v>0</v>
      </c>
      <c r="K1760" s="17">
        <f t="shared" si="4868"/>
        <v>0</v>
      </c>
      <c r="L1760" s="17">
        <f t="shared" si="4806"/>
        <v>66670.399999999994</v>
      </c>
      <c r="M1760" s="17">
        <f t="shared" si="4807"/>
        <v>85610.7</v>
      </c>
      <c r="N1760" s="17">
        <f t="shared" si="4808"/>
        <v>135568.6</v>
      </c>
      <c r="O1760" s="17">
        <f t="shared" ref="O1760:S1760" si="4869">O1761+O1770+O1775+O1780</f>
        <v>2000</v>
      </c>
      <c r="P1760" s="17">
        <f t="shared" si="4869"/>
        <v>0</v>
      </c>
      <c r="Q1760" s="17">
        <f t="shared" si="4869"/>
        <v>0</v>
      </c>
      <c r="R1760" s="17">
        <f t="shared" si="4869"/>
        <v>0</v>
      </c>
      <c r="S1760" s="17">
        <f t="shared" si="4869"/>
        <v>0</v>
      </c>
      <c r="T1760" s="17">
        <f t="shared" si="4858"/>
        <v>68670.399999999994</v>
      </c>
      <c r="U1760" s="17">
        <f t="shared" si="4859"/>
        <v>85610.7</v>
      </c>
      <c r="V1760" s="17">
        <f t="shared" si="4860"/>
        <v>135568.6</v>
      </c>
      <c r="W1760" s="17">
        <f t="shared" ref="W1760:CD1760" si="4870">W1761+W1770+W1775+W1780</f>
        <v>4563.2139999999999</v>
      </c>
      <c r="X1760" s="17">
        <f t="shared" ref="X1760:AB1760" si="4871">X1761+X1770+X1775+X1780</f>
        <v>0</v>
      </c>
      <c r="Y1760" s="17">
        <f t="shared" si="4871"/>
        <v>0</v>
      </c>
      <c r="Z1760" s="17">
        <f t="shared" si="4871"/>
        <v>-4563.2139999999999</v>
      </c>
      <c r="AA1760" s="17">
        <f t="shared" si="4871"/>
        <v>0</v>
      </c>
      <c r="AB1760" s="17">
        <f t="shared" si="4871"/>
        <v>0</v>
      </c>
      <c r="AC1760" s="17">
        <f t="shared" si="4862"/>
        <v>68670.399999999994</v>
      </c>
      <c r="AD1760" s="17">
        <f t="shared" si="4863"/>
        <v>85610.7</v>
      </c>
      <c r="AE1760" s="17">
        <f t="shared" si="4864"/>
        <v>135568.6</v>
      </c>
      <c r="AF1760" s="17">
        <f t="shared" ref="AF1760:AH1760" si="4872">AF1761+AF1770+AF1775+AF1780</f>
        <v>-19232.391</v>
      </c>
      <c r="AG1760" s="17">
        <f t="shared" si="4872"/>
        <v>21381.1</v>
      </c>
      <c r="AH1760" s="17">
        <f t="shared" si="4872"/>
        <v>0</v>
      </c>
      <c r="AI1760" s="17">
        <f t="shared" si="4840"/>
        <v>49438.008999999991</v>
      </c>
      <c r="AJ1760" s="17">
        <f t="shared" si="4841"/>
        <v>106991.79999999999</v>
      </c>
      <c r="AK1760" s="17">
        <f t="shared" si="4842"/>
        <v>135568.6</v>
      </c>
      <c r="AL1760" s="17">
        <f t="shared" ref="AL1760" si="4873">AL1761+AL1770+AL1775+AL1780</f>
        <v>0</v>
      </c>
      <c r="AM1760" s="17">
        <f t="shared" si="4843"/>
        <v>49438.008999999991</v>
      </c>
      <c r="AN1760" s="17">
        <f t="shared" ref="AN1760:AP1760" si="4874">AN1761+AN1770+AN1775+AN1780</f>
        <v>0</v>
      </c>
      <c r="AO1760" s="17">
        <f t="shared" si="4874"/>
        <v>0</v>
      </c>
      <c r="AP1760" s="17">
        <f t="shared" si="4874"/>
        <v>0</v>
      </c>
      <c r="AQ1760" s="17">
        <f t="shared" si="4830"/>
        <v>49438.008999999991</v>
      </c>
      <c r="AR1760" s="17">
        <f t="shared" si="4831"/>
        <v>106991.79999999999</v>
      </c>
      <c r="AS1760" s="17">
        <f t="shared" si="4832"/>
        <v>135568.6</v>
      </c>
      <c r="AT1760" s="17">
        <f t="shared" ref="AT1760:AV1760" si="4875">AT1761+AT1770+AT1775+AT1780</f>
        <v>0</v>
      </c>
      <c r="AU1760" s="17">
        <f t="shared" si="4875"/>
        <v>0</v>
      </c>
      <c r="AV1760" s="17">
        <f t="shared" si="4875"/>
        <v>0</v>
      </c>
      <c r="AW1760" s="17">
        <f t="shared" si="4833"/>
        <v>49438.008999999991</v>
      </c>
      <c r="AX1760" s="17">
        <f t="shared" si="4834"/>
        <v>106991.79999999999</v>
      </c>
      <c r="AY1760" s="17">
        <f t="shared" si="4835"/>
        <v>135568.6</v>
      </c>
      <c r="AZ1760" s="17">
        <f t="shared" ref="AZ1760:BB1760" si="4876">AZ1761+AZ1770+AZ1775+AZ1780</f>
        <v>-1969.8389999999999</v>
      </c>
      <c r="BA1760" s="17">
        <f t="shared" si="4876"/>
        <v>0</v>
      </c>
      <c r="BB1760" s="17">
        <f t="shared" si="4876"/>
        <v>0</v>
      </c>
      <c r="BC1760" s="17">
        <f t="shared" si="4815"/>
        <v>47468.169999999991</v>
      </c>
      <c r="BD1760" s="17">
        <f t="shared" si="4816"/>
        <v>106991.79999999999</v>
      </c>
      <c r="BE1760" s="17">
        <f t="shared" si="4817"/>
        <v>135568.6</v>
      </c>
      <c r="BF1760" s="17">
        <f t="shared" ref="BF1760:BH1760" si="4877">BF1761+BF1770+BF1775+BF1780</f>
        <v>1969.8389999999999</v>
      </c>
      <c r="BG1760" s="17">
        <f t="shared" si="4877"/>
        <v>0</v>
      </c>
      <c r="BH1760" s="17">
        <f t="shared" si="4877"/>
        <v>0</v>
      </c>
      <c r="BI1760" s="18">
        <f t="shared" si="4812"/>
        <v>49438.008999999991</v>
      </c>
      <c r="BJ1760" s="18">
        <f t="shared" si="4813"/>
        <v>106991.79999999999</v>
      </c>
      <c r="BK1760" s="18">
        <f t="shared" si="4814"/>
        <v>135568.6</v>
      </c>
      <c r="BL1760" s="17">
        <f t="shared" ref="BL1760:BN1760" si="4878">BL1761+BL1770+BL1775+BL1780</f>
        <v>-1522.145</v>
      </c>
      <c r="BM1760" s="17">
        <f t="shared" si="4878"/>
        <v>-4881.1000000000004</v>
      </c>
      <c r="BN1760" s="17">
        <f t="shared" si="4878"/>
        <v>0</v>
      </c>
      <c r="BO1760" s="17">
        <f t="shared" si="4865"/>
        <v>47915.863999999994</v>
      </c>
      <c r="BP1760" s="17">
        <f t="shared" si="4866"/>
        <v>102110.69999999998</v>
      </c>
      <c r="BQ1760" s="17">
        <f t="shared" si="4867"/>
        <v>135568.6</v>
      </c>
      <c r="BR1760" s="17">
        <f t="shared" ref="BR1760:BT1760" si="4879">BR1761+BR1770+BR1775+BR1780</f>
        <v>-598.98900000000003</v>
      </c>
      <c r="BS1760" s="17">
        <f t="shared" si="4879"/>
        <v>0</v>
      </c>
      <c r="BT1760" s="17">
        <f t="shared" si="4879"/>
        <v>0</v>
      </c>
      <c r="BU1760" s="17">
        <f t="shared" si="4853"/>
        <v>47316.874999999993</v>
      </c>
      <c r="BV1760" s="17">
        <f t="shared" si="4854"/>
        <v>102110.69999999998</v>
      </c>
      <c r="BW1760" s="17">
        <f t="shared" si="4855"/>
        <v>135568.6</v>
      </c>
      <c r="BX1760" s="17">
        <f t="shared" ref="BX1760:BZ1760" si="4880">BX1761+BX1770+BX1775+BX1780</f>
        <v>0</v>
      </c>
      <c r="BY1760" s="17">
        <f t="shared" si="4880"/>
        <v>0</v>
      </c>
      <c r="BZ1760" s="17">
        <f t="shared" si="4880"/>
        <v>0</v>
      </c>
      <c r="CA1760" s="17">
        <f t="shared" si="4844"/>
        <v>47316.874999999993</v>
      </c>
      <c r="CB1760" s="17">
        <f t="shared" si="4845"/>
        <v>102110.69999999998</v>
      </c>
      <c r="CC1760" s="17">
        <f t="shared" si="4846"/>
        <v>135568.6</v>
      </c>
      <c r="CD1760" s="17">
        <f t="shared" si="4870"/>
        <v>0</v>
      </c>
      <c r="CE1760" s="26"/>
      <c r="CF1760" s="33"/>
      <c r="CG1760" s="37"/>
      <c r="CH1760" s="37"/>
      <c r="CI1760" s="37"/>
      <c r="CJ1760" s="37"/>
      <c r="CK1760" s="37"/>
      <c r="CL1760" s="37"/>
      <c r="CM1760" s="37"/>
      <c r="CN1760" s="37"/>
      <c r="CO1760" s="37"/>
      <c r="CP1760" s="37"/>
      <c r="CQ1760" s="37"/>
      <c r="CR1760" s="37"/>
      <c r="CS1760" s="37"/>
      <c r="CT1760" s="37"/>
      <c r="CU1760" s="37"/>
      <c r="CV1760" s="37"/>
      <c r="CW1760" s="37"/>
      <c r="CX1760" s="37"/>
      <c r="CY1760" s="37"/>
      <c r="CZ1760" s="37"/>
      <c r="DA1760" s="37"/>
      <c r="DB1760" s="37"/>
      <c r="DC1760" s="37"/>
      <c r="DD1760" s="37"/>
      <c r="DE1760" s="37"/>
      <c r="DF1760" s="37"/>
      <c r="DG1760" s="37"/>
      <c r="DH1760" s="37"/>
      <c r="DI1760" s="37"/>
      <c r="DJ1760" s="37"/>
      <c r="DK1760" s="37"/>
      <c r="DL1760" s="37"/>
      <c r="DM1760" s="37"/>
      <c r="DN1760" s="37"/>
      <c r="DO1760" s="37"/>
    </row>
    <row r="1761" spans="1:84" ht="46.8" x14ac:dyDescent="0.3">
      <c r="A1761" s="41" t="s">
        <v>288</v>
      </c>
      <c r="B1761" s="39"/>
      <c r="C1761" s="41"/>
      <c r="D1761" s="41"/>
      <c r="E1761" s="14" t="s">
        <v>1066</v>
      </c>
      <c r="F1761" s="18">
        <f t="shared" ref="F1761:K1761" si="4881">F1762+F1766</f>
        <v>34759.800000000003</v>
      </c>
      <c r="G1761" s="18">
        <f t="shared" si="4881"/>
        <v>34755.199999999997</v>
      </c>
      <c r="H1761" s="18">
        <f t="shared" si="4881"/>
        <v>34713.1</v>
      </c>
      <c r="I1761" s="18">
        <f t="shared" si="4881"/>
        <v>0</v>
      </c>
      <c r="J1761" s="18">
        <f t="shared" si="4881"/>
        <v>0</v>
      </c>
      <c r="K1761" s="18">
        <f t="shared" si="4881"/>
        <v>0</v>
      </c>
      <c r="L1761" s="18">
        <f t="shared" si="4806"/>
        <v>34759.800000000003</v>
      </c>
      <c r="M1761" s="18">
        <f t="shared" si="4807"/>
        <v>34755.199999999997</v>
      </c>
      <c r="N1761" s="18">
        <f t="shared" si="4808"/>
        <v>34713.1</v>
      </c>
      <c r="O1761" s="18">
        <f t="shared" ref="O1761:S1761" si="4882">O1762+O1766</f>
        <v>0</v>
      </c>
      <c r="P1761" s="18">
        <f t="shared" si="4882"/>
        <v>0</v>
      </c>
      <c r="Q1761" s="18">
        <f t="shared" si="4882"/>
        <v>0</v>
      </c>
      <c r="R1761" s="18">
        <f t="shared" si="4882"/>
        <v>0</v>
      </c>
      <c r="S1761" s="18">
        <f t="shared" si="4882"/>
        <v>0</v>
      </c>
      <c r="T1761" s="18">
        <f t="shared" si="4858"/>
        <v>34759.800000000003</v>
      </c>
      <c r="U1761" s="18">
        <f t="shared" si="4859"/>
        <v>34755.199999999997</v>
      </c>
      <c r="V1761" s="18">
        <f t="shared" si="4860"/>
        <v>34713.1</v>
      </c>
      <c r="W1761" s="18">
        <f t="shared" ref="W1761:CD1761" si="4883">W1762+W1766</f>
        <v>25944.313999999998</v>
      </c>
      <c r="X1761" s="18">
        <f t="shared" ref="X1761:AB1761" si="4884">X1762+X1766</f>
        <v>0</v>
      </c>
      <c r="Y1761" s="18">
        <f t="shared" si="4884"/>
        <v>0</v>
      </c>
      <c r="Z1761" s="18">
        <f t="shared" si="4884"/>
        <v>-25944.313999999998</v>
      </c>
      <c r="AA1761" s="18">
        <f t="shared" si="4884"/>
        <v>0</v>
      </c>
      <c r="AB1761" s="18">
        <f t="shared" si="4884"/>
        <v>0</v>
      </c>
      <c r="AC1761" s="18">
        <f t="shared" si="4862"/>
        <v>34759.800000000003</v>
      </c>
      <c r="AD1761" s="18">
        <f t="shared" si="4863"/>
        <v>34755.199999999997</v>
      </c>
      <c r="AE1761" s="18">
        <f t="shared" si="4864"/>
        <v>34713.1</v>
      </c>
      <c r="AF1761" s="18">
        <f t="shared" ref="AF1761:AH1761" si="4885">AF1762+AF1766</f>
        <v>817.8</v>
      </c>
      <c r="AG1761" s="18">
        <f t="shared" si="4885"/>
        <v>0</v>
      </c>
      <c r="AH1761" s="18">
        <f t="shared" si="4885"/>
        <v>0</v>
      </c>
      <c r="AI1761" s="18">
        <f t="shared" si="4840"/>
        <v>35577.600000000006</v>
      </c>
      <c r="AJ1761" s="18">
        <f t="shared" si="4841"/>
        <v>34755.199999999997</v>
      </c>
      <c r="AK1761" s="18">
        <f t="shared" si="4842"/>
        <v>34713.1</v>
      </c>
      <c r="AL1761" s="18">
        <f t="shared" ref="AL1761" si="4886">AL1762+AL1766</f>
        <v>0</v>
      </c>
      <c r="AM1761" s="18">
        <f t="shared" si="4843"/>
        <v>35577.600000000006</v>
      </c>
      <c r="AN1761" s="18">
        <f t="shared" ref="AN1761:AP1761" si="4887">AN1762+AN1766</f>
        <v>0</v>
      </c>
      <c r="AO1761" s="18">
        <f t="shared" si="4887"/>
        <v>0</v>
      </c>
      <c r="AP1761" s="18">
        <f t="shared" si="4887"/>
        <v>0</v>
      </c>
      <c r="AQ1761" s="18">
        <f t="shared" si="4830"/>
        <v>35577.600000000006</v>
      </c>
      <c r="AR1761" s="18">
        <f t="shared" si="4831"/>
        <v>34755.199999999997</v>
      </c>
      <c r="AS1761" s="18">
        <f t="shared" si="4832"/>
        <v>34713.1</v>
      </c>
      <c r="AT1761" s="18">
        <f t="shared" ref="AT1761:AV1761" si="4888">AT1762+AT1766</f>
        <v>0</v>
      </c>
      <c r="AU1761" s="18">
        <f t="shared" si="4888"/>
        <v>0</v>
      </c>
      <c r="AV1761" s="18">
        <f t="shared" si="4888"/>
        <v>0</v>
      </c>
      <c r="AW1761" s="18">
        <f t="shared" si="4833"/>
        <v>35577.600000000006</v>
      </c>
      <c r="AX1761" s="18">
        <f t="shared" si="4834"/>
        <v>34755.199999999997</v>
      </c>
      <c r="AY1761" s="18">
        <f t="shared" si="4835"/>
        <v>34713.1</v>
      </c>
      <c r="AZ1761" s="18">
        <f t="shared" ref="AZ1761:BB1761" si="4889">AZ1762+AZ1766</f>
        <v>0</v>
      </c>
      <c r="BA1761" s="18">
        <f t="shared" si="4889"/>
        <v>0</v>
      </c>
      <c r="BB1761" s="18">
        <f t="shared" si="4889"/>
        <v>0</v>
      </c>
      <c r="BC1761" s="18">
        <f t="shared" si="4815"/>
        <v>35577.600000000006</v>
      </c>
      <c r="BD1761" s="18">
        <f t="shared" si="4816"/>
        <v>34755.199999999997</v>
      </c>
      <c r="BE1761" s="18">
        <f t="shared" si="4817"/>
        <v>34713.1</v>
      </c>
      <c r="BF1761" s="18">
        <f t="shared" ref="BF1761:BH1761" si="4890">BF1762+BF1766</f>
        <v>0</v>
      </c>
      <c r="BG1761" s="18">
        <f t="shared" si="4890"/>
        <v>0</v>
      </c>
      <c r="BH1761" s="18">
        <f t="shared" si="4890"/>
        <v>0</v>
      </c>
      <c r="BI1761" s="18">
        <f t="shared" si="4812"/>
        <v>35577.600000000006</v>
      </c>
      <c r="BJ1761" s="18">
        <f t="shared" si="4813"/>
        <v>34755.199999999997</v>
      </c>
      <c r="BK1761" s="18">
        <f t="shared" si="4814"/>
        <v>34713.1</v>
      </c>
      <c r="BL1761" s="18">
        <f t="shared" ref="BL1761:BN1761" si="4891">BL1762+BL1766</f>
        <v>976.94900000000007</v>
      </c>
      <c r="BM1761" s="18">
        <f t="shared" si="4891"/>
        <v>0</v>
      </c>
      <c r="BN1761" s="18">
        <f t="shared" si="4891"/>
        <v>0</v>
      </c>
      <c r="BO1761" s="18">
        <f t="shared" si="4865"/>
        <v>36554.549000000006</v>
      </c>
      <c r="BP1761" s="18">
        <f t="shared" si="4866"/>
        <v>34755.199999999997</v>
      </c>
      <c r="BQ1761" s="18">
        <f t="shared" si="4867"/>
        <v>34713.1</v>
      </c>
      <c r="BR1761" s="18">
        <f t="shared" ref="BR1761:BT1761" si="4892">BR1762+BR1766</f>
        <v>-598.98900000000003</v>
      </c>
      <c r="BS1761" s="18">
        <f t="shared" si="4892"/>
        <v>0</v>
      </c>
      <c r="BT1761" s="18">
        <f t="shared" si="4892"/>
        <v>0</v>
      </c>
      <c r="BU1761" s="18">
        <f t="shared" si="4853"/>
        <v>35955.560000000005</v>
      </c>
      <c r="BV1761" s="18">
        <f t="shared" si="4854"/>
        <v>34755.199999999997</v>
      </c>
      <c r="BW1761" s="18">
        <f t="shared" si="4855"/>
        <v>34713.1</v>
      </c>
      <c r="BX1761" s="18">
        <f t="shared" ref="BX1761:BZ1761" si="4893">BX1762+BX1766</f>
        <v>0</v>
      </c>
      <c r="BY1761" s="18">
        <f t="shared" si="4893"/>
        <v>0</v>
      </c>
      <c r="BZ1761" s="18">
        <f t="shared" si="4893"/>
        <v>0</v>
      </c>
      <c r="CA1761" s="18">
        <f t="shared" si="4844"/>
        <v>35955.560000000005</v>
      </c>
      <c r="CB1761" s="18">
        <f t="shared" si="4845"/>
        <v>34755.199999999997</v>
      </c>
      <c r="CC1761" s="18">
        <f t="shared" si="4846"/>
        <v>34713.1</v>
      </c>
      <c r="CD1761" s="18">
        <f t="shared" si="4883"/>
        <v>0</v>
      </c>
      <c r="CE1761" s="27"/>
      <c r="CF1761" s="33"/>
    </row>
    <row r="1762" spans="1:84" x14ac:dyDescent="0.3">
      <c r="A1762" s="41" t="s">
        <v>289</v>
      </c>
      <c r="B1762" s="39"/>
      <c r="C1762" s="41"/>
      <c r="D1762" s="41"/>
      <c r="E1762" s="14" t="s">
        <v>693</v>
      </c>
      <c r="F1762" s="18">
        <f t="shared" ref="F1762:K1764" si="4894">F1763</f>
        <v>34234.400000000001</v>
      </c>
      <c r="G1762" s="18">
        <f t="shared" si="4894"/>
        <v>34160.6</v>
      </c>
      <c r="H1762" s="18">
        <f t="shared" si="4894"/>
        <v>34118.5</v>
      </c>
      <c r="I1762" s="18">
        <f t="shared" si="4894"/>
        <v>0</v>
      </c>
      <c r="J1762" s="18">
        <f t="shared" si="4894"/>
        <v>0</v>
      </c>
      <c r="K1762" s="18">
        <f t="shared" si="4894"/>
        <v>0</v>
      </c>
      <c r="L1762" s="18">
        <f t="shared" si="4806"/>
        <v>34234.400000000001</v>
      </c>
      <c r="M1762" s="18">
        <f t="shared" si="4807"/>
        <v>34160.6</v>
      </c>
      <c r="N1762" s="18">
        <f t="shared" si="4808"/>
        <v>34118.5</v>
      </c>
      <c r="O1762" s="18">
        <f t="shared" ref="O1762:S1764" si="4895">O1763</f>
        <v>0</v>
      </c>
      <c r="P1762" s="18">
        <f t="shared" si="4895"/>
        <v>0</v>
      </c>
      <c r="Q1762" s="18">
        <f t="shared" si="4895"/>
        <v>0</v>
      </c>
      <c r="R1762" s="18">
        <f t="shared" si="4895"/>
        <v>0</v>
      </c>
      <c r="S1762" s="18">
        <f t="shared" si="4895"/>
        <v>0</v>
      </c>
      <c r="T1762" s="18">
        <f t="shared" si="4858"/>
        <v>34234.400000000001</v>
      </c>
      <c r="U1762" s="18">
        <f t="shared" si="4859"/>
        <v>34160.6</v>
      </c>
      <c r="V1762" s="18">
        <f t="shared" si="4860"/>
        <v>34118.5</v>
      </c>
      <c r="W1762" s="18">
        <f t="shared" ref="W1762:CD1764" si="4896">W1763</f>
        <v>25944.313999999998</v>
      </c>
      <c r="X1762" s="18">
        <f t="shared" si="4896"/>
        <v>0</v>
      </c>
      <c r="Y1762" s="18">
        <f t="shared" si="4896"/>
        <v>0</v>
      </c>
      <c r="Z1762" s="18">
        <f t="shared" si="4896"/>
        <v>-25944.313999999998</v>
      </c>
      <c r="AA1762" s="18">
        <f t="shared" si="4896"/>
        <v>0</v>
      </c>
      <c r="AB1762" s="18">
        <f t="shared" si="4896"/>
        <v>0</v>
      </c>
      <c r="AC1762" s="18">
        <f t="shared" si="4862"/>
        <v>34234.400000000001</v>
      </c>
      <c r="AD1762" s="18">
        <f t="shared" si="4863"/>
        <v>34160.6</v>
      </c>
      <c r="AE1762" s="18">
        <f t="shared" si="4864"/>
        <v>34118.5</v>
      </c>
      <c r="AF1762" s="18">
        <f t="shared" si="4896"/>
        <v>817.8</v>
      </c>
      <c r="AG1762" s="18">
        <f t="shared" si="4896"/>
        <v>0</v>
      </c>
      <c r="AH1762" s="18">
        <f t="shared" si="4896"/>
        <v>0</v>
      </c>
      <c r="AI1762" s="18">
        <f t="shared" si="4840"/>
        <v>35052.200000000004</v>
      </c>
      <c r="AJ1762" s="18">
        <f t="shared" si="4841"/>
        <v>34160.6</v>
      </c>
      <c r="AK1762" s="18">
        <f t="shared" si="4842"/>
        <v>34118.5</v>
      </c>
      <c r="AL1762" s="18">
        <f t="shared" si="4896"/>
        <v>0</v>
      </c>
      <c r="AM1762" s="18">
        <f t="shared" si="4843"/>
        <v>35052.200000000004</v>
      </c>
      <c r="AN1762" s="18">
        <f t="shared" si="4896"/>
        <v>0</v>
      </c>
      <c r="AO1762" s="18">
        <f t="shared" si="4896"/>
        <v>0</v>
      </c>
      <c r="AP1762" s="18">
        <f t="shared" si="4896"/>
        <v>0</v>
      </c>
      <c r="AQ1762" s="18">
        <f t="shared" si="4830"/>
        <v>35052.200000000004</v>
      </c>
      <c r="AR1762" s="18">
        <f t="shared" si="4831"/>
        <v>34160.6</v>
      </c>
      <c r="AS1762" s="18">
        <f t="shared" si="4832"/>
        <v>34118.5</v>
      </c>
      <c r="AT1762" s="18">
        <f t="shared" si="4896"/>
        <v>0</v>
      </c>
      <c r="AU1762" s="18">
        <f t="shared" si="4896"/>
        <v>0</v>
      </c>
      <c r="AV1762" s="18">
        <f t="shared" si="4896"/>
        <v>0</v>
      </c>
      <c r="AW1762" s="18">
        <f t="shared" si="4833"/>
        <v>35052.200000000004</v>
      </c>
      <c r="AX1762" s="18">
        <f t="shared" si="4834"/>
        <v>34160.6</v>
      </c>
      <c r="AY1762" s="18">
        <f t="shared" si="4835"/>
        <v>34118.5</v>
      </c>
      <c r="AZ1762" s="18">
        <f t="shared" si="4896"/>
        <v>0</v>
      </c>
      <c r="BA1762" s="18">
        <f t="shared" si="4896"/>
        <v>0</v>
      </c>
      <c r="BB1762" s="18">
        <f t="shared" si="4896"/>
        <v>0</v>
      </c>
      <c r="BC1762" s="18">
        <f t="shared" si="4815"/>
        <v>35052.200000000004</v>
      </c>
      <c r="BD1762" s="18">
        <f t="shared" si="4816"/>
        <v>34160.6</v>
      </c>
      <c r="BE1762" s="18">
        <f t="shared" si="4817"/>
        <v>34118.5</v>
      </c>
      <c r="BF1762" s="18">
        <f t="shared" si="4896"/>
        <v>0</v>
      </c>
      <c r="BG1762" s="18">
        <f t="shared" si="4896"/>
        <v>0</v>
      </c>
      <c r="BH1762" s="18">
        <f t="shared" si="4896"/>
        <v>0</v>
      </c>
      <c r="BI1762" s="18">
        <f t="shared" si="4812"/>
        <v>35052.200000000004</v>
      </c>
      <c r="BJ1762" s="18">
        <f t="shared" si="4813"/>
        <v>34160.6</v>
      </c>
      <c r="BK1762" s="18">
        <f t="shared" si="4814"/>
        <v>34118.5</v>
      </c>
      <c r="BL1762" s="18">
        <f t="shared" si="4896"/>
        <v>989.26700000000005</v>
      </c>
      <c r="BM1762" s="18">
        <f t="shared" si="4896"/>
        <v>0</v>
      </c>
      <c r="BN1762" s="18">
        <f t="shared" si="4896"/>
        <v>0</v>
      </c>
      <c r="BO1762" s="18">
        <f t="shared" si="4865"/>
        <v>36041.467000000004</v>
      </c>
      <c r="BP1762" s="18">
        <f t="shared" si="4866"/>
        <v>34160.6</v>
      </c>
      <c r="BQ1762" s="18">
        <f t="shared" si="4867"/>
        <v>34118.5</v>
      </c>
      <c r="BR1762" s="18">
        <f t="shared" si="4896"/>
        <v>-598.98900000000003</v>
      </c>
      <c r="BS1762" s="18">
        <f t="shared" si="4896"/>
        <v>0</v>
      </c>
      <c r="BT1762" s="18">
        <f t="shared" si="4896"/>
        <v>0</v>
      </c>
      <c r="BU1762" s="18">
        <f t="shared" si="4853"/>
        <v>35442.478000000003</v>
      </c>
      <c r="BV1762" s="18">
        <f t="shared" si="4854"/>
        <v>34160.6</v>
      </c>
      <c r="BW1762" s="18">
        <f t="shared" si="4855"/>
        <v>34118.5</v>
      </c>
      <c r="BX1762" s="18">
        <f t="shared" si="4896"/>
        <v>0</v>
      </c>
      <c r="BY1762" s="18">
        <f t="shared" si="4896"/>
        <v>0</v>
      </c>
      <c r="BZ1762" s="18">
        <f t="shared" si="4896"/>
        <v>0</v>
      </c>
      <c r="CA1762" s="18">
        <f t="shared" si="4844"/>
        <v>35442.478000000003</v>
      </c>
      <c r="CB1762" s="18">
        <f t="shared" si="4845"/>
        <v>34160.6</v>
      </c>
      <c r="CC1762" s="18">
        <f t="shared" si="4846"/>
        <v>34118.5</v>
      </c>
      <c r="CD1762" s="18">
        <f t="shared" si="4896"/>
        <v>0</v>
      </c>
      <c r="CE1762" s="27"/>
      <c r="CF1762" s="33"/>
    </row>
    <row r="1763" spans="1:84" ht="31.2" x14ac:dyDescent="0.3">
      <c r="A1763" s="41" t="s">
        <v>289</v>
      </c>
      <c r="B1763" s="39">
        <v>200</v>
      </c>
      <c r="C1763" s="41"/>
      <c r="D1763" s="41"/>
      <c r="E1763" s="14" t="s">
        <v>551</v>
      </c>
      <c r="F1763" s="18">
        <f t="shared" si="4894"/>
        <v>34234.400000000001</v>
      </c>
      <c r="G1763" s="18">
        <f t="shared" si="4894"/>
        <v>34160.6</v>
      </c>
      <c r="H1763" s="18">
        <f t="shared" si="4894"/>
        <v>34118.5</v>
      </c>
      <c r="I1763" s="18">
        <f t="shared" si="4894"/>
        <v>0</v>
      </c>
      <c r="J1763" s="18">
        <f t="shared" si="4894"/>
        <v>0</v>
      </c>
      <c r="K1763" s="18">
        <f t="shared" si="4894"/>
        <v>0</v>
      </c>
      <c r="L1763" s="18">
        <f t="shared" si="4806"/>
        <v>34234.400000000001</v>
      </c>
      <c r="M1763" s="18">
        <f t="shared" si="4807"/>
        <v>34160.6</v>
      </c>
      <c r="N1763" s="18">
        <f t="shared" si="4808"/>
        <v>34118.5</v>
      </c>
      <c r="O1763" s="18">
        <f t="shared" si="4895"/>
        <v>0</v>
      </c>
      <c r="P1763" s="18">
        <f t="shared" si="4895"/>
        <v>0</v>
      </c>
      <c r="Q1763" s="18">
        <f t="shared" si="4895"/>
        <v>0</v>
      </c>
      <c r="R1763" s="18">
        <f t="shared" si="4895"/>
        <v>0</v>
      </c>
      <c r="S1763" s="18">
        <f t="shared" si="4895"/>
        <v>0</v>
      </c>
      <c r="T1763" s="18">
        <f t="shared" si="4858"/>
        <v>34234.400000000001</v>
      </c>
      <c r="U1763" s="18">
        <f t="shared" si="4859"/>
        <v>34160.6</v>
      </c>
      <c r="V1763" s="18">
        <f t="shared" si="4860"/>
        <v>34118.5</v>
      </c>
      <c r="W1763" s="18">
        <f t="shared" si="4896"/>
        <v>25944.313999999998</v>
      </c>
      <c r="X1763" s="18">
        <f t="shared" si="4896"/>
        <v>0</v>
      </c>
      <c r="Y1763" s="18">
        <f t="shared" si="4896"/>
        <v>0</v>
      </c>
      <c r="Z1763" s="18">
        <f t="shared" si="4896"/>
        <v>-25944.313999999998</v>
      </c>
      <c r="AA1763" s="18">
        <f t="shared" si="4896"/>
        <v>0</v>
      </c>
      <c r="AB1763" s="18">
        <f t="shared" si="4896"/>
        <v>0</v>
      </c>
      <c r="AC1763" s="18">
        <f t="shared" si="4862"/>
        <v>34234.400000000001</v>
      </c>
      <c r="AD1763" s="18">
        <f t="shared" si="4863"/>
        <v>34160.6</v>
      </c>
      <c r="AE1763" s="18">
        <f t="shared" si="4864"/>
        <v>34118.5</v>
      </c>
      <c r="AF1763" s="18">
        <f t="shared" si="4896"/>
        <v>817.8</v>
      </c>
      <c r="AG1763" s="18">
        <f t="shared" si="4896"/>
        <v>0</v>
      </c>
      <c r="AH1763" s="18">
        <f t="shared" si="4896"/>
        <v>0</v>
      </c>
      <c r="AI1763" s="18">
        <f t="shared" si="4840"/>
        <v>35052.200000000004</v>
      </c>
      <c r="AJ1763" s="18">
        <f t="shared" si="4841"/>
        <v>34160.6</v>
      </c>
      <c r="AK1763" s="18">
        <f t="shared" si="4842"/>
        <v>34118.5</v>
      </c>
      <c r="AL1763" s="18">
        <f t="shared" si="4896"/>
        <v>0</v>
      </c>
      <c r="AM1763" s="18">
        <f t="shared" si="4843"/>
        <v>35052.200000000004</v>
      </c>
      <c r="AN1763" s="18">
        <f t="shared" si="4896"/>
        <v>0</v>
      </c>
      <c r="AO1763" s="18">
        <f t="shared" si="4896"/>
        <v>0</v>
      </c>
      <c r="AP1763" s="18">
        <f t="shared" si="4896"/>
        <v>0</v>
      </c>
      <c r="AQ1763" s="18">
        <f t="shared" si="4830"/>
        <v>35052.200000000004</v>
      </c>
      <c r="AR1763" s="18">
        <f t="shared" si="4831"/>
        <v>34160.6</v>
      </c>
      <c r="AS1763" s="18">
        <f t="shared" si="4832"/>
        <v>34118.5</v>
      </c>
      <c r="AT1763" s="18">
        <f t="shared" si="4896"/>
        <v>0</v>
      </c>
      <c r="AU1763" s="18">
        <f t="shared" si="4896"/>
        <v>0</v>
      </c>
      <c r="AV1763" s="18">
        <f t="shared" si="4896"/>
        <v>0</v>
      </c>
      <c r="AW1763" s="18">
        <f t="shared" si="4833"/>
        <v>35052.200000000004</v>
      </c>
      <c r="AX1763" s="18">
        <f t="shared" si="4834"/>
        <v>34160.6</v>
      </c>
      <c r="AY1763" s="18">
        <f t="shared" si="4835"/>
        <v>34118.5</v>
      </c>
      <c r="AZ1763" s="18">
        <f t="shared" si="4896"/>
        <v>0</v>
      </c>
      <c r="BA1763" s="18">
        <f t="shared" si="4896"/>
        <v>0</v>
      </c>
      <c r="BB1763" s="18">
        <f t="shared" si="4896"/>
        <v>0</v>
      </c>
      <c r="BC1763" s="18">
        <f t="shared" si="4815"/>
        <v>35052.200000000004</v>
      </c>
      <c r="BD1763" s="18">
        <f t="shared" si="4816"/>
        <v>34160.6</v>
      </c>
      <c r="BE1763" s="18">
        <f t="shared" si="4817"/>
        <v>34118.5</v>
      </c>
      <c r="BF1763" s="18">
        <f t="shared" si="4896"/>
        <v>0</v>
      </c>
      <c r="BG1763" s="18">
        <f t="shared" si="4896"/>
        <v>0</v>
      </c>
      <c r="BH1763" s="18">
        <f t="shared" si="4896"/>
        <v>0</v>
      </c>
      <c r="BI1763" s="18">
        <f t="shared" si="4812"/>
        <v>35052.200000000004</v>
      </c>
      <c r="BJ1763" s="18">
        <f t="shared" si="4813"/>
        <v>34160.6</v>
      </c>
      <c r="BK1763" s="18">
        <f t="shared" si="4814"/>
        <v>34118.5</v>
      </c>
      <c r="BL1763" s="18">
        <f t="shared" si="4896"/>
        <v>989.26700000000005</v>
      </c>
      <c r="BM1763" s="18">
        <f t="shared" si="4896"/>
        <v>0</v>
      </c>
      <c r="BN1763" s="18">
        <f t="shared" si="4896"/>
        <v>0</v>
      </c>
      <c r="BO1763" s="18">
        <f t="shared" si="4865"/>
        <v>36041.467000000004</v>
      </c>
      <c r="BP1763" s="18">
        <f t="shared" si="4866"/>
        <v>34160.6</v>
      </c>
      <c r="BQ1763" s="18">
        <f t="shared" si="4867"/>
        <v>34118.5</v>
      </c>
      <c r="BR1763" s="18">
        <f t="shared" si="4896"/>
        <v>-598.98900000000003</v>
      </c>
      <c r="BS1763" s="18">
        <f t="shared" si="4896"/>
        <v>0</v>
      </c>
      <c r="BT1763" s="18">
        <f t="shared" si="4896"/>
        <v>0</v>
      </c>
      <c r="BU1763" s="18">
        <f t="shared" si="4853"/>
        <v>35442.478000000003</v>
      </c>
      <c r="BV1763" s="18">
        <f t="shared" si="4854"/>
        <v>34160.6</v>
      </c>
      <c r="BW1763" s="18">
        <f t="shared" si="4855"/>
        <v>34118.5</v>
      </c>
      <c r="BX1763" s="18">
        <f t="shared" si="4896"/>
        <v>0</v>
      </c>
      <c r="BY1763" s="18">
        <f t="shared" si="4896"/>
        <v>0</v>
      </c>
      <c r="BZ1763" s="18">
        <f t="shared" si="4896"/>
        <v>0</v>
      </c>
      <c r="CA1763" s="18">
        <f t="shared" si="4844"/>
        <v>35442.478000000003</v>
      </c>
      <c r="CB1763" s="18">
        <f t="shared" si="4845"/>
        <v>34160.6</v>
      </c>
      <c r="CC1763" s="18">
        <f t="shared" si="4846"/>
        <v>34118.5</v>
      </c>
      <c r="CD1763" s="18">
        <f t="shared" si="4896"/>
        <v>0</v>
      </c>
      <c r="CE1763" s="27"/>
      <c r="CF1763" s="33"/>
    </row>
    <row r="1764" spans="1:84" ht="46.8" x14ac:dyDescent="0.3">
      <c r="A1764" s="41" t="s">
        <v>289</v>
      </c>
      <c r="B1764" s="39">
        <v>240</v>
      </c>
      <c r="C1764" s="41"/>
      <c r="D1764" s="41"/>
      <c r="E1764" s="14" t="s">
        <v>559</v>
      </c>
      <c r="F1764" s="18">
        <f t="shared" si="4894"/>
        <v>34234.400000000001</v>
      </c>
      <c r="G1764" s="18">
        <f t="shared" si="4894"/>
        <v>34160.6</v>
      </c>
      <c r="H1764" s="18">
        <f t="shared" si="4894"/>
        <v>34118.5</v>
      </c>
      <c r="I1764" s="18">
        <f t="shared" si="4894"/>
        <v>0</v>
      </c>
      <c r="J1764" s="18">
        <f t="shared" si="4894"/>
        <v>0</v>
      </c>
      <c r="K1764" s="18">
        <f t="shared" si="4894"/>
        <v>0</v>
      </c>
      <c r="L1764" s="18">
        <f t="shared" si="4806"/>
        <v>34234.400000000001</v>
      </c>
      <c r="M1764" s="18">
        <f t="shared" si="4807"/>
        <v>34160.6</v>
      </c>
      <c r="N1764" s="18">
        <f t="shared" si="4808"/>
        <v>34118.5</v>
      </c>
      <c r="O1764" s="18">
        <f t="shared" si="4895"/>
        <v>0</v>
      </c>
      <c r="P1764" s="18">
        <f t="shared" si="4895"/>
        <v>0</v>
      </c>
      <c r="Q1764" s="18">
        <f t="shared" si="4895"/>
        <v>0</v>
      </c>
      <c r="R1764" s="18">
        <f t="shared" si="4895"/>
        <v>0</v>
      </c>
      <c r="S1764" s="18">
        <f t="shared" si="4895"/>
        <v>0</v>
      </c>
      <c r="T1764" s="18">
        <f t="shared" si="4858"/>
        <v>34234.400000000001</v>
      </c>
      <c r="U1764" s="18">
        <f t="shared" si="4859"/>
        <v>34160.6</v>
      </c>
      <c r="V1764" s="18">
        <f t="shared" si="4860"/>
        <v>34118.5</v>
      </c>
      <c r="W1764" s="18">
        <f t="shared" si="4896"/>
        <v>25944.313999999998</v>
      </c>
      <c r="X1764" s="18">
        <f t="shared" si="4896"/>
        <v>0</v>
      </c>
      <c r="Y1764" s="18">
        <f t="shared" si="4896"/>
        <v>0</v>
      </c>
      <c r="Z1764" s="18">
        <f t="shared" si="4896"/>
        <v>-25944.313999999998</v>
      </c>
      <c r="AA1764" s="18">
        <f t="shared" si="4896"/>
        <v>0</v>
      </c>
      <c r="AB1764" s="18">
        <f t="shared" si="4896"/>
        <v>0</v>
      </c>
      <c r="AC1764" s="18">
        <f t="shared" si="4862"/>
        <v>34234.400000000001</v>
      </c>
      <c r="AD1764" s="18">
        <f t="shared" si="4863"/>
        <v>34160.6</v>
      </c>
      <c r="AE1764" s="18">
        <f t="shared" si="4864"/>
        <v>34118.5</v>
      </c>
      <c r="AF1764" s="18">
        <f t="shared" si="4896"/>
        <v>817.8</v>
      </c>
      <c r="AG1764" s="18">
        <f t="shared" si="4896"/>
        <v>0</v>
      </c>
      <c r="AH1764" s="18">
        <f t="shared" si="4896"/>
        <v>0</v>
      </c>
      <c r="AI1764" s="18">
        <f t="shared" si="4840"/>
        <v>35052.200000000004</v>
      </c>
      <c r="AJ1764" s="18">
        <f t="shared" si="4841"/>
        <v>34160.6</v>
      </c>
      <c r="AK1764" s="18">
        <f t="shared" si="4842"/>
        <v>34118.5</v>
      </c>
      <c r="AL1764" s="18">
        <f t="shared" si="4896"/>
        <v>0</v>
      </c>
      <c r="AM1764" s="18">
        <f t="shared" si="4843"/>
        <v>35052.200000000004</v>
      </c>
      <c r="AN1764" s="18">
        <f t="shared" si="4896"/>
        <v>0</v>
      </c>
      <c r="AO1764" s="18">
        <f t="shared" si="4896"/>
        <v>0</v>
      </c>
      <c r="AP1764" s="18">
        <f t="shared" si="4896"/>
        <v>0</v>
      </c>
      <c r="AQ1764" s="18">
        <f t="shared" si="4830"/>
        <v>35052.200000000004</v>
      </c>
      <c r="AR1764" s="18">
        <f t="shared" si="4831"/>
        <v>34160.6</v>
      </c>
      <c r="AS1764" s="18">
        <f t="shared" si="4832"/>
        <v>34118.5</v>
      </c>
      <c r="AT1764" s="18">
        <f t="shared" si="4896"/>
        <v>0</v>
      </c>
      <c r="AU1764" s="18">
        <f t="shared" si="4896"/>
        <v>0</v>
      </c>
      <c r="AV1764" s="18">
        <f t="shared" si="4896"/>
        <v>0</v>
      </c>
      <c r="AW1764" s="18">
        <f t="shared" si="4833"/>
        <v>35052.200000000004</v>
      </c>
      <c r="AX1764" s="18">
        <f t="shared" si="4834"/>
        <v>34160.6</v>
      </c>
      <c r="AY1764" s="18">
        <f t="shared" si="4835"/>
        <v>34118.5</v>
      </c>
      <c r="AZ1764" s="18">
        <f t="shared" si="4896"/>
        <v>0</v>
      </c>
      <c r="BA1764" s="18">
        <f t="shared" si="4896"/>
        <v>0</v>
      </c>
      <c r="BB1764" s="18">
        <f t="shared" si="4896"/>
        <v>0</v>
      </c>
      <c r="BC1764" s="18">
        <f t="shared" si="4815"/>
        <v>35052.200000000004</v>
      </c>
      <c r="BD1764" s="18">
        <f t="shared" si="4816"/>
        <v>34160.6</v>
      </c>
      <c r="BE1764" s="18">
        <f t="shared" si="4817"/>
        <v>34118.5</v>
      </c>
      <c r="BF1764" s="18">
        <f t="shared" si="4896"/>
        <v>0</v>
      </c>
      <c r="BG1764" s="18">
        <f t="shared" si="4896"/>
        <v>0</v>
      </c>
      <c r="BH1764" s="18">
        <f t="shared" si="4896"/>
        <v>0</v>
      </c>
      <c r="BI1764" s="18">
        <f t="shared" si="4812"/>
        <v>35052.200000000004</v>
      </c>
      <c r="BJ1764" s="18">
        <f t="shared" si="4813"/>
        <v>34160.6</v>
      </c>
      <c r="BK1764" s="18">
        <f t="shared" si="4814"/>
        <v>34118.5</v>
      </c>
      <c r="BL1764" s="18">
        <f t="shared" si="4896"/>
        <v>989.26700000000005</v>
      </c>
      <c r="BM1764" s="18">
        <f t="shared" si="4896"/>
        <v>0</v>
      </c>
      <c r="BN1764" s="18">
        <f t="shared" si="4896"/>
        <v>0</v>
      </c>
      <c r="BO1764" s="18">
        <f t="shared" si="4865"/>
        <v>36041.467000000004</v>
      </c>
      <c r="BP1764" s="18">
        <f t="shared" si="4866"/>
        <v>34160.6</v>
      </c>
      <c r="BQ1764" s="18">
        <f t="shared" si="4867"/>
        <v>34118.5</v>
      </c>
      <c r="BR1764" s="18">
        <f t="shared" si="4896"/>
        <v>-598.98900000000003</v>
      </c>
      <c r="BS1764" s="18">
        <f t="shared" si="4896"/>
        <v>0</v>
      </c>
      <c r="BT1764" s="18">
        <f t="shared" si="4896"/>
        <v>0</v>
      </c>
      <c r="BU1764" s="18">
        <f t="shared" si="4853"/>
        <v>35442.478000000003</v>
      </c>
      <c r="BV1764" s="18">
        <f t="shared" si="4854"/>
        <v>34160.6</v>
      </c>
      <c r="BW1764" s="18">
        <f t="shared" si="4855"/>
        <v>34118.5</v>
      </c>
      <c r="BX1764" s="18">
        <f t="shared" si="4896"/>
        <v>0</v>
      </c>
      <c r="BY1764" s="18">
        <f t="shared" si="4896"/>
        <v>0</v>
      </c>
      <c r="BZ1764" s="18">
        <f t="shared" si="4896"/>
        <v>0</v>
      </c>
      <c r="CA1764" s="18">
        <f t="shared" si="4844"/>
        <v>35442.478000000003</v>
      </c>
      <c r="CB1764" s="18">
        <f t="shared" si="4845"/>
        <v>34160.6</v>
      </c>
      <c r="CC1764" s="18">
        <f t="shared" si="4846"/>
        <v>34118.5</v>
      </c>
      <c r="CD1764" s="18">
        <f t="shared" si="4896"/>
        <v>0</v>
      </c>
      <c r="CE1764" s="27"/>
      <c r="CF1764" s="33"/>
    </row>
    <row r="1765" spans="1:84" x14ac:dyDescent="0.3">
      <c r="A1765" s="41" t="s">
        <v>289</v>
      </c>
      <c r="B1765" s="39">
        <v>240</v>
      </c>
      <c r="C1765" s="41" t="s">
        <v>198</v>
      </c>
      <c r="D1765" s="41" t="s">
        <v>19</v>
      </c>
      <c r="E1765" s="14" t="s">
        <v>527</v>
      </c>
      <c r="F1765" s="23">
        <v>34234.400000000001</v>
      </c>
      <c r="G1765" s="23">
        <v>34160.6</v>
      </c>
      <c r="H1765" s="23">
        <v>34118.5</v>
      </c>
      <c r="I1765" s="18"/>
      <c r="J1765" s="18"/>
      <c r="K1765" s="18"/>
      <c r="L1765" s="18">
        <f t="shared" si="4806"/>
        <v>34234.400000000001</v>
      </c>
      <c r="M1765" s="18">
        <f t="shared" si="4807"/>
        <v>34160.6</v>
      </c>
      <c r="N1765" s="18">
        <f t="shared" si="4808"/>
        <v>34118.5</v>
      </c>
      <c r="O1765" s="18"/>
      <c r="P1765" s="18"/>
      <c r="Q1765" s="18"/>
      <c r="R1765" s="18"/>
      <c r="S1765" s="18"/>
      <c r="T1765" s="18">
        <f t="shared" si="4858"/>
        <v>34234.400000000001</v>
      </c>
      <c r="U1765" s="18">
        <f t="shared" si="4859"/>
        <v>34160.6</v>
      </c>
      <c r="V1765" s="18">
        <f t="shared" si="4860"/>
        <v>34118.5</v>
      </c>
      <c r="W1765" s="18">
        <v>25944.313999999998</v>
      </c>
      <c r="X1765" s="18"/>
      <c r="Y1765" s="18"/>
      <c r="Z1765" s="18">
        <v>-25944.313999999998</v>
      </c>
      <c r="AA1765" s="18"/>
      <c r="AB1765" s="18"/>
      <c r="AC1765" s="18">
        <f t="shared" si="4862"/>
        <v>34234.400000000001</v>
      </c>
      <c r="AD1765" s="18">
        <f t="shared" si="4863"/>
        <v>34160.6</v>
      </c>
      <c r="AE1765" s="18">
        <f t="shared" si="4864"/>
        <v>34118.5</v>
      </c>
      <c r="AF1765" s="18">
        <v>817.8</v>
      </c>
      <c r="AG1765" s="18"/>
      <c r="AH1765" s="18"/>
      <c r="AI1765" s="18">
        <f t="shared" si="4840"/>
        <v>35052.200000000004</v>
      </c>
      <c r="AJ1765" s="18">
        <f t="shared" si="4841"/>
        <v>34160.6</v>
      </c>
      <c r="AK1765" s="18">
        <f t="shared" si="4842"/>
        <v>34118.5</v>
      </c>
      <c r="AL1765" s="18"/>
      <c r="AM1765" s="18">
        <f t="shared" si="4843"/>
        <v>35052.200000000004</v>
      </c>
      <c r="AN1765" s="18"/>
      <c r="AO1765" s="18"/>
      <c r="AP1765" s="18"/>
      <c r="AQ1765" s="18">
        <f t="shared" si="4830"/>
        <v>35052.200000000004</v>
      </c>
      <c r="AR1765" s="18">
        <f t="shared" si="4831"/>
        <v>34160.6</v>
      </c>
      <c r="AS1765" s="18">
        <f t="shared" si="4832"/>
        <v>34118.5</v>
      </c>
      <c r="AT1765" s="18"/>
      <c r="AU1765" s="18"/>
      <c r="AV1765" s="18"/>
      <c r="AW1765" s="18">
        <f t="shared" si="4833"/>
        <v>35052.200000000004</v>
      </c>
      <c r="AX1765" s="18">
        <f t="shared" si="4834"/>
        <v>34160.6</v>
      </c>
      <c r="AY1765" s="18">
        <f t="shared" si="4835"/>
        <v>34118.5</v>
      </c>
      <c r="AZ1765" s="18"/>
      <c r="BA1765" s="18"/>
      <c r="BB1765" s="18"/>
      <c r="BC1765" s="18">
        <f t="shared" si="4815"/>
        <v>35052.200000000004</v>
      </c>
      <c r="BD1765" s="18">
        <f t="shared" si="4816"/>
        <v>34160.6</v>
      </c>
      <c r="BE1765" s="18">
        <f t="shared" si="4817"/>
        <v>34118.5</v>
      </c>
      <c r="BF1765" s="18"/>
      <c r="BG1765" s="18"/>
      <c r="BH1765" s="18"/>
      <c r="BI1765" s="18">
        <f t="shared" si="4812"/>
        <v>35052.200000000004</v>
      </c>
      <c r="BJ1765" s="18">
        <f t="shared" si="4813"/>
        <v>34160.6</v>
      </c>
      <c r="BK1765" s="18">
        <f t="shared" si="4814"/>
        <v>34118.5</v>
      </c>
      <c r="BL1765" s="18">
        <v>989.26700000000005</v>
      </c>
      <c r="BM1765" s="18"/>
      <c r="BN1765" s="18"/>
      <c r="BO1765" s="18">
        <f t="shared" si="4865"/>
        <v>36041.467000000004</v>
      </c>
      <c r="BP1765" s="18">
        <f t="shared" si="4866"/>
        <v>34160.6</v>
      </c>
      <c r="BQ1765" s="18">
        <f t="shared" si="4867"/>
        <v>34118.5</v>
      </c>
      <c r="BR1765" s="18">
        <v>-598.98900000000003</v>
      </c>
      <c r="BS1765" s="18"/>
      <c r="BT1765" s="18"/>
      <c r="BU1765" s="18">
        <f t="shared" si="4853"/>
        <v>35442.478000000003</v>
      </c>
      <c r="BV1765" s="18">
        <f t="shared" si="4854"/>
        <v>34160.6</v>
      </c>
      <c r="BW1765" s="18">
        <f t="shared" si="4855"/>
        <v>34118.5</v>
      </c>
      <c r="BX1765" s="18"/>
      <c r="BY1765" s="18"/>
      <c r="BZ1765" s="18"/>
      <c r="CA1765" s="18">
        <f t="shared" si="4844"/>
        <v>35442.478000000003</v>
      </c>
      <c r="CB1765" s="18">
        <f t="shared" si="4845"/>
        <v>34160.6</v>
      </c>
      <c r="CC1765" s="18">
        <f t="shared" si="4846"/>
        <v>34118.5</v>
      </c>
      <c r="CD1765" s="18"/>
      <c r="CE1765" s="27"/>
      <c r="CF1765" s="33"/>
    </row>
    <row r="1766" spans="1:84" ht="78" x14ac:dyDescent="0.3">
      <c r="A1766" s="41" t="s">
        <v>290</v>
      </c>
      <c r="B1766" s="39"/>
      <c r="C1766" s="41"/>
      <c r="D1766" s="41"/>
      <c r="E1766" s="14" t="s">
        <v>1067</v>
      </c>
      <c r="F1766" s="18">
        <f t="shared" ref="F1766:K1768" si="4897">F1767</f>
        <v>525.4</v>
      </c>
      <c r="G1766" s="18">
        <f t="shared" si="4897"/>
        <v>594.6</v>
      </c>
      <c r="H1766" s="18">
        <f t="shared" si="4897"/>
        <v>594.6</v>
      </c>
      <c r="I1766" s="18">
        <f t="shared" si="4897"/>
        <v>0</v>
      </c>
      <c r="J1766" s="18">
        <f t="shared" si="4897"/>
        <v>0</v>
      </c>
      <c r="K1766" s="18">
        <f t="shared" si="4897"/>
        <v>0</v>
      </c>
      <c r="L1766" s="18">
        <f t="shared" si="4806"/>
        <v>525.4</v>
      </c>
      <c r="M1766" s="18">
        <f t="shared" si="4807"/>
        <v>594.6</v>
      </c>
      <c r="N1766" s="18">
        <f t="shared" si="4808"/>
        <v>594.6</v>
      </c>
      <c r="O1766" s="18">
        <f t="shared" ref="O1766:S1768" si="4898">O1767</f>
        <v>0</v>
      </c>
      <c r="P1766" s="18">
        <f t="shared" si="4898"/>
        <v>0</v>
      </c>
      <c r="Q1766" s="18">
        <f t="shared" si="4898"/>
        <v>0</v>
      </c>
      <c r="R1766" s="18">
        <f t="shared" si="4898"/>
        <v>0</v>
      </c>
      <c r="S1766" s="18">
        <f t="shared" si="4898"/>
        <v>0</v>
      </c>
      <c r="T1766" s="18">
        <f t="shared" si="4858"/>
        <v>525.4</v>
      </c>
      <c r="U1766" s="18">
        <f t="shared" si="4859"/>
        <v>594.6</v>
      </c>
      <c r="V1766" s="18">
        <f t="shared" si="4860"/>
        <v>594.6</v>
      </c>
      <c r="W1766" s="18">
        <f t="shared" ref="W1766:CD1768" si="4899">W1767</f>
        <v>0</v>
      </c>
      <c r="X1766" s="18">
        <f t="shared" si="4899"/>
        <v>0</v>
      </c>
      <c r="Y1766" s="18">
        <f t="shared" si="4899"/>
        <v>0</v>
      </c>
      <c r="Z1766" s="18">
        <f t="shared" si="4899"/>
        <v>0</v>
      </c>
      <c r="AA1766" s="18">
        <f t="shared" si="4899"/>
        <v>0</v>
      </c>
      <c r="AB1766" s="18">
        <f t="shared" si="4899"/>
        <v>0</v>
      </c>
      <c r="AC1766" s="18">
        <f t="shared" si="4862"/>
        <v>525.4</v>
      </c>
      <c r="AD1766" s="18">
        <f t="shared" si="4863"/>
        <v>594.6</v>
      </c>
      <c r="AE1766" s="18">
        <f t="shared" si="4864"/>
        <v>594.6</v>
      </c>
      <c r="AF1766" s="18">
        <f t="shared" si="4899"/>
        <v>0</v>
      </c>
      <c r="AG1766" s="18">
        <f t="shared" si="4899"/>
        <v>0</v>
      </c>
      <c r="AH1766" s="18">
        <f t="shared" si="4899"/>
        <v>0</v>
      </c>
      <c r="AI1766" s="18">
        <f t="shared" si="4840"/>
        <v>525.4</v>
      </c>
      <c r="AJ1766" s="18">
        <f t="shared" si="4841"/>
        <v>594.6</v>
      </c>
      <c r="AK1766" s="18">
        <f t="shared" si="4842"/>
        <v>594.6</v>
      </c>
      <c r="AL1766" s="18">
        <f t="shared" si="4899"/>
        <v>0</v>
      </c>
      <c r="AM1766" s="18">
        <f t="shared" si="4843"/>
        <v>525.4</v>
      </c>
      <c r="AN1766" s="18">
        <f t="shared" si="4899"/>
        <v>0</v>
      </c>
      <c r="AO1766" s="18">
        <f t="shared" si="4899"/>
        <v>0</v>
      </c>
      <c r="AP1766" s="18">
        <f t="shared" si="4899"/>
        <v>0</v>
      </c>
      <c r="AQ1766" s="18">
        <f t="shared" si="4830"/>
        <v>525.4</v>
      </c>
      <c r="AR1766" s="18">
        <f t="shared" si="4831"/>
        <v>594.6</v>
      </c>
      <c r="AS1766" s="18">
        <f t="shared" si="4832"/>
        <v>594.6</v>
      </c>
      <c r="AT1766" s="18">
        <f t="shared" si="4899"/>
        <v>0</v>
      </c>
      <c r="AU1766" s="18">
        <f t="shared" si="4899"/>
        <v>0</v>
      </c>
      <c r="AV1766" s="18">
        <f t="shared" si="4899"/>
        <v>0</v>
      </c>
      <c r="AW1766" s="18">
        <f t="shared" si="4833"/>
        <v>525.4</v>
      </c>
      <c r="AX1766" s="18">
        <f t="shared" si="4834"/>
        <v>594.6</v>
      </c>
      <c r="AY1766" s="18">
        <f t="shared" si="4835"/>
        <v>594.6</v>
      </c>
      <c r="AZ1766" s="18">
        <f t="shared" si="4899"/>
        <v>0</v>
      </c>
      <c r="BA1766" s="18">
        <f t="shared" si="4899"/>
        <v>0</v>
      </c>
      <c r="BB1766" s="18">
        <f t="shared" si="4899"/>
        <v>0</v>
      </c>
      <c r="BC1766" s="18">
        <f t="shared" si="4815"/>
        <v>525.4</v>
      </c>
      <c r="BD1766" s="18">
        <f t="shared" si="4816"/>
        <v>594.6</v>
      </c>
      <c r="BE1766" s="18">
        <f t="shared" si="4817"/>
        <v>594.6</v>
      </c>
      <c r="BF1766" s="18">
        <f t="shared" si="4899"/>
        <v>0</v>
      </c>
      <c r="BG1766" s="18">
        <f t="shared" si="4899"/>
        <v>0</v>
      </c>
      <c r="BH1766" s="18">
        <f t="shared" si="4899"/>
        <v>0</v>
      </c>
      <c r="BI1766" s="18">
        <f t="shared" si="4812"/>
        <v>525.4</v>
      </c>
      <c r="BJ1766" s="18">
        <f t="shared" si="4813"/>
        <v>594.6</v>
      </c>
      <c r="BK1766" s="18">
        <f t="shared" si="4814"/>
        <v>594.6</v>
      </c>
      <c r="BL1766" s="18">
        <f t="shared" si="4899"/>
        <v>-12.318</v>
      </c>
      <c r="BM1766" s="18">
        <f t="shared" si="4899"/>
        <v>0</v>
      </c>
      <c r="BN1766" s="18">
        <f t="shared" si="4899"/>
        <v>0</v>
      </c>
      <c r="BO1766" s="18">
        <f t="shared" si="4865"/>
        <v>513.08199999999999</v>
      </c>
      <c r="BP1766" s="18">
        <f t="shared" si="4866"/>
        <v>594.6</v>
      </c>
      <c r="BQ1766" s="18">
        <f t="shared" si="4867"/>
        <v>594.6</v>
      </c>
      <c r="BR1766" s="18">
        <f t="shared" si="4899"/>
        <v>0</v>
      </c>
      <c r="BS1766" s="18">
        <f t="shared" si="4899"/>
        <v>0</v>
      </c>
      <c r="BT1766" s="18">
        <f t="shared" si="4899"/>
        <v>0</v>
      </c>
      <c r="BU1766" s="18">
        <f t="shared" si="4853"/>
        <v>513.08199999999999</v>
      </c>
      <c r="BV1766" s="18">
        <f t="shared" si="4854"/>
        <v>594.6</v>
      </c>
      <c r="BW1766" s="18">
        <f t="shared" si="4855"/>
        <v>594.6</v>
      </c>
      <c r="BX1766" s="18">
        <f t="shared" si="4899"/>
        <v>0</v>
      </c>
      <c r="BY1766" s="18">
        <f t="shared" si="4899"/>
        <v>0</v>
      </c>
      <c r="BZ1766" s="18">
        <f t="shared" si="4899"/>
        <v>0</v>
      </c>
      <c r="CA1766" s="18">
        <f t="shared" si="4844"/>
        <v>513.08199999999999</v>
      </c>
      <c r="CB1766" s="18">
        <f t="shared" si="4845"/>
        <v>594.6</v>
      </c>
      <c r="CC1766" s="18">
        <f t="shared" si="4846"/>
        <v>594.6</v>
      </c>
      <c r="CD1766" s="18">
        <f t="shared" si="4899"/>
        <v>0</v>
      </c>
      <c r="CE1766" s="27"/>
      <c r="CF1766" s="33"/>
    </row>
    <row r="1767" spans="1:84" ht="31.2" x14ac:dyDescent="0.3">
      <c r="A1767" s="41" t="s">
        <v>290</v>
      </c>
      <c r="B1767" s="39">
        <v>200</v>
      </c>
      <c r="C1767" s="41"/>
      <c r="D1767" s="41"/>
      <c r="E1767" s="14" t="s">
        <v>551</v>
      </c>
      <c r="F1767" s="18">
        <f t="shared" si="4897"/>
        <v>525.4</v>
      </c>
      <c r="G1767" s="18">
        <f t="shared" si="4897"/>
        <v>594.6</v>
      </c>
      <c r="H1767" s="18">
        <f t="shared" si="4897"/>
        <v>594.6</v>
      </c>
      <c r="I1767" s="18">
        <f t="shared" si="4897"/>
        <v>0</v>
      </c>
      <c r="J1767" s="18">
        <f t="shared" si="4897"/>
        <v>0</v>
      </c>
      <c r="K1767" s="18">
        <f t="shared" si="4897"/>
        <v>0</v>
      </c>
      <c r="L1767" s="18">
        <f t="shared" si="4806"/>
        <v>525.4</v>
      </c>
      <c r="M1767" s="18">
        <f t="shared" si="4807"/>
        <v>594.6</v>
      </c>
      <c r="N1767" s="18">
        <f t="shared" si="4808"/>
        <v>594.6</v>
      </c>
      <c r="O1767" s="18">
        <f t="shared" si="4898"/>
        <v>0</v>
      </c>
      <c r="P1767" s="18">
        <f t="shared" si="4898"/>
        <v>0</v>
      </c>
      <c r="Q1767" s="18">
        <f t="shared" si="4898"/>
        <v>0</v>
      </c>
      <c r="R1767" s="18">
        <f t="shared" si="4898"/>
        <v>0</v>
      </c>
      <c r="S1767" s="18">
        <f t="shared" si="4898"/>
        <v>0</v>
      </c>
      <c r="T1767" s="18">
        <f t="shared" si="4858"/>
        <v>525.4</v>
      </c>
      <c r="U1767" s="18">
        <f t="shared" si="4859"/>
        <v>594.6</v>
      </c>
      <c r="V1767" s="18">
        <f t="shared" si="4860"/>
        <v>594.6</v>
      </c>
      <c r="W1767" s="18">
        <f t="shared" si="4899"/>
        <v>0</v>
      </c>
      <c r="X1767" s="18">
        <f t="shared" si="4899"/>
        <v>0</v>
      </c>
      <c r="Y1767" s="18">
        <f t="shared" si="4899"/>
        <v>0</v>
      </c>
      <c r="Z1767" s="18">
        <f t="shared" si="4899"/>
        <v>0</v>
      </c>
      <c r="AA1767" s="18">
        <f t="shared" si="4899"/>
        <v>0</v>
      </c>
      <c r="AB1767" s="18">
        <f t="shared" si="4899"/>
        <v>0</v>
      </c>
      <c r="AC1767" s="18">
        <f t="shared" si="4862"/>
        <v>525.4</v>
      </c>
      <c r="AD1767" s="18">
        <f t="shared" si="4863"/>
        <v>594.6</v>
      </c>
      <c r="AE1767" s="18">
        <f t="shared" si="4864"/>
        <v>594.6</v>
      </c>
      <c r="AF1767" s="18">
        <f t="shared" si="4899"/>
        <v>0</v>
      </c>
      <c r="AG1767" s="18">
        <f t="shared" si="4899"/>
        <v>0</v>
      </c>
      <c r="AH1767" s="18">
        <f t="shared" si="4899"/>
        <v>0</v>
      </c>
      <c r="AI1767" s="18">
        <f t="shared" si="4840"/>
        <v>525.4</v>
      </c>
      <c r="AJ1767" s="18">
        <f t="shared" si="4841"/>
        <v>594.6</v>
      </c>
      <c r="AK1767" s="18">
        <f t="shared" si="4842"/>
        <v>594.6</v>
      </c>
      <c r="AL1767" s="18">
        <f t="shared" si="4899"/>
        <v>0</v>
      </c>
      <c r="AM1767" s="18">
        <f t="shared" si="4843"/>
        <v>525.4</v>
      </c>
      <c r="AN1767" s="18">
        <f t="shared" si="4899"/>
        <v>0</v>
      </c>
      <c r="AO1767" s="18">
        <f t="shared" si="4899"/>
        <v>0</v>
      </c>
      <c r="AP1767" s="18">
        <f t="shared" si="4899"/>
        <v>0</v>
      </c>
      <c r="AQ1767" s="18">
        <f t="shared" si="4830"/>
        <v>525.4</v>
      </c>
      <c r="AR1767" s="18">
        <f t="shared" si="4831"/>
        <v>594.6</v>
      </c>
      <c r="AS1767" s="18">
        <f t="shared" si="4832"/>
        <v>594.6</v>
      </c>
      <c r="AT1767" s="18">
        <f t="shared" si="4899"/>
        <v>0</v>
      </c>
      <c r="AU1767" s="18">
        <f t="shared" si="4899"/>
        <v>0</v>
      </c>
      <c r="AV1767" s="18">
        <f t="shared" si="4899"/>
        <v>0</v>
      </c>
      <c r="AW1767" s="18">
        <f t="shared" si="4833"/>
        <v>525.4</v>
      </c>
      <c r="AX1767" s="18">
        <f t="shared" si="4834"/>
        <v>594.6</v>
      </c>
      <c r="AY1767" s="18">
        <f t="shared" si="4835"/>
        <v>594.6</v>
      </c>
      <c r="AZ1767" s="18">
        <f t="shared" si="4899"/>
        <v>0</v>
      </c>
      <c r="BA1767" s="18">
        <f t="shared" si="4899"/>
        <v>0</v>
      </c>
      <c r="BB1767" s="18">
        <f t="shared" si="4899"/>
        <v>0</v>
      </c>
      <c r="BC1767" s="18">
        <f t="shared" si="4815"/>
        <v>525.4</v>
      </c>
      <c r="BD1767" s="18">
        <f t="shared" si="4816"/>
        <v>594.6</v>
      </c>
      <c r="BE1767" s="18">
        <f t="shared" si="4817"/>
        <v>594.6</v>
      </c>
      <c r="BF1767" s="18">
        <f t="shared" si="4899"/>
        <v>0</v>
      </c>
      <c r="BG1767" s="18">
        <f t="shared" si="4899"/>
        <v>0</v>
      </c>
      <c r="BH1767" s="18">
        <f t="shared" si="4899"/>
        <v>0</v>
      </c>
      <c r="BI1767" s="18">
        <f t="shared" si="4812"/>
        <v>525.4</v>
      </c>
      <c r="BJ1767" s="18">
        <f t="shared" si="4813"/>
        <v>594.6</v>
      </c>
      <c r="BK1767" s="18">
        <f t="shared" si="4814"/>
        <v>594.6</v>
      </c>
      <c r="BL1767" s="18">
        <f t="shared" si="4899"/>
        <v>-12.318</v>
      </c>
      <c r="BM1767" s="18">
        <f t="shared" si="4899"/>
        <v>0</v>
      </c>
      <c r="BN1767" s="18">
        <f t="shared" si="4899"/>
        <v>0</v>
      </c>
      <c r="BO1767" s="18">
        <f t="shared" si="4865"/>
        <v>513.08199999999999</v>
      </c>
      <c r="BP1767" s="18">
        <f t="shared" si="4866"/>
        <v>594.6</v>
      </c>
      <c r="BQ1767" s="18">
        <f t="shared" si="4867"/>
        <v>594.6</v>
      </c>
      <c r="BR1767" s="18">
        <f t="shared" si="4899"/>
        <v>0</v>
      </c>
      <c r="BS1767" s="18">
        <f t="shared" si="4899"/>
        <v>0</v>
      </c>
      <c r="BT1767" s="18">
        <f t="shared" si="4899"/>
        <v>0</v>
      </c>
      <c r="BU1767" s="18">
        <f t="shared" si="4853"/>
        <v>513.08199999999999</v>
      </c>
      <c r="BV1767" s="18">
        <f t="shared" si="4854"/>
        <v>594.6</v>
      </c>
      <c r="BW1767" s="18">
        <f t="shared" si="4855"/>
        <v>594.6</v>
      </c>
      <c r="BX1767" s="18">
        <f t="shared" si="4899"/>
        <v>0</v>
      </c>
      <c r="BY1767" s="18">
        <f t="shared" si="4899"/>
        <v>0</v>
      </c>
      <c r="BZ1767" s="18">
        <f t="shared" si="4899"/>
        <v>0</v>
      </c>
      <c r="CA1767" s="18">
        <f t="shared" si="4844"/>
        <v>513.08199999999999</v>
      </c>
      <c r="CB1767" s="18">
        <f t="shared" si="4845"/>
        <v>594.6</v>
      </c>
      <c r="CC1767" s="18">
        <f t="shared" si="4846"/>
        <v>594.6</v>
      </c>
      <c r="CD1767" s="18">
        <f t="shared" si="4899"/>
        <v>0</v>
      </c>
      <c r="CE1767" s="27"/>
      <c r="CF1767" s="33"/>
    </row>
    <row r="1768" spans="1:84" ht="46.8" x14ac:dyDescent="0.3">
      <c r="A1768" s="41" t="s">
        <v>290</v>
      </c>
      <c r="B1768" s="39">
        <v>240</v>
      </c>
      <c r="C1768" s="41"/>
      <c r="D1768" s="41"/>
      <c r="E1768" s="14" t="s">
        <v>559</v>
      </c>
      <c r="F1768" s="18">
        <f t="shared" si="4897"/>
        <v>525.4</v>
      </c>
      <c r="G1768" s="18">
        <f t="shared" si="4897"/>
        <v>594.6</v>
      </c>
      <c r="H1768" s="18">
        <f t="shared" si="4897"/>
        <v>594.6</v>
      </c>
      <c r="I1768" s="18">
        <f t="shared" si="4897"/>
        <v>0</v>
      </c>
      <c r="J1768" s="18">
        <f t="shared" si="4897"/>
        <v>0</v>
      </c>
      <c r="K1768" s="18">
        <f t="shared" si="4897"/>
        <v>0</v>
      </c>
      <c r="L1768" s="18">
        <f t="shared" si="4806"/>
        <v>525.4</v>
      </c>
      <c r="M1768" s="18">
        <f t="shared" si="4807"/>
        <v>594.6</v>
      </c>
      <c r="N1768" s="18">
        <f t="shared" si="4808"/>
        <v>594.6</v>
      </c>
      <c r="O1768" s="18">
        <f t="shared" si="4898"/>
        <v>0</v>
      </c>
      <c r="P1768" s="18">
        <f t="shared" si="4898"/>
        <v>0</v>
      </c>
      <c r="Q1768" s="18">
        <f t="shared" si="4898"/>
        <v>0</v>
      </c>
      <c r="R1768" s="18">
        <f t="shared" si="4898"/>
        <v>0</v>
      </c>
      <c r="S1768" s="18">
        <f t="shared" si="4898"/>
        <v>0</v>
      </c>
      <c r="T1768" s="18">
        <f t="shared" si="4858"/>
        <v>525.4</v>
      </c>
      <c r="U1768" s="18">
        <f t="shared" si="4859"/>
        <v>594.6</v>
      </c>
      <c r="V1768" s="18">
        <f t="shared" si="4860"/>
        <v>594.6</v>
      </c>
      <c r="W1768" s="18">
        <f t="shared" si="4899"/>
        <v>0</v>
      </c>
      <c r="X1768" s="18">
        <f t="shared" si="4899"/>
        <v>0</v>
      </c>
      <c r="Y1768" s="18">
        <f t="shared" si="4899"/>
        <v>0</v>
      </c>
      <c r="Z1768" s="18">
        <f t="shared" si="4899"/>
        <v>0</v>
      </c>
      <c r="AA1768" s="18">
        <f t="shared" si="4899"/>
        <v>0</v>
      </c>
      <c r="AB1768" s="18">
        <f t="shared" si="4899"/>
        <v>0</v>
      </c>
      <c r="AC1768" s="18">
        <f t="shared" si="4862"/>
        <v>525.4</v>
      </c>
      <c r="AD1768" s="18">
        <f t="shared" si="4863"/>
        <v>594.6</v>
      </c>
      <c r="AE1768" s="18">
        <f t="shared" si="4864"/>
        <v>594.6</v>
      </c>
      <c r="AF1768" s="18">
        <f t="shared" si="4899"/>
        <v>0</v>
      </c>
      <c r="AG1768" s="18">
        <f t="shared" si="4899"/>
        <v>0</v>
      </c>
      <c r="AH1768" s="18">
        <f t="shared" si="4899"/>
        <v>0</v>
      </c>
      <c r="AI1768" s="18">
        <f t="shared" si="4840"/>
        <v>525.4</v>
      </c>
      <c r="AJ1768" s="18">
        <f t="shared" si="4841"/>
        <v>594.6</v>
      </c>
      <c r="AK1768" s="18">
        <f t="shared" si="4842"/>
        <v>594.6</v>
      </c>
      <c r="AL1768" s="18">
        <f t="shared" si="4899"/>
        <v>0</v>
      </c>
      <c r="AM1768" s="18">
        <f t="shared" si="4843"/>
        <v>525.4</v>
      </c>
      <c r="AN1768" s="18">
        <f t="shared" si="4899"/>
        <v>0</v>
      </c>
      <c r="AO1768" s="18">
        <f t="shared" si="4899"/>
        <v>0</v>
      </c>
      <c r="AP1768" s="18">
        <f t="shared" si="4899"/>
        <v>0</v>
      </c>
      <c r="AQ1768" s="18">
        <f t="shared" si="4830"/>
        <v>525.4</v>
      </c>
      <c r="AR1768" s="18">
        <f t="shared" si="4831"/>
        <v>594.6</v>
      </c>
      <c r="AS1768" s="18">
        <f t="shared" si="4832"/>
        <v>594.6</v>
      </c>
      <c r="AT1768" s="18">
        <f t="shared" si="4899"/>
        <v>0</v>
      </c>
      <c r="AU1768" s="18">
        <f t="shared" si="4899"/>
        <v>0</v>
      </c>
      <c r="AV1768" s="18">
        <f t="shared" si="4899"/>
        <v>0</v>
      </c>
      <c r="AW1768" s="18">
        <f t="shared" si="4833"/>
        <v>525.4</v>
      </c>
      <c r="AX1768" s="18">
        <f t="shared" si="4834"/>
        <v>594.6</v>
      </c>
      <c r="AY1768" s="18">
        <f t="shared" si="4835"/>
        <v>594.6</v>
      </c>
      <c r="AZ1768" s="18">
        <f t="shared" si="4899"/>
        <v>0</v>
      </c>
      <c r="BA1768" s="18">
        <f t="shared" si="4899"/>
        <v>0</v>
      </c>
      <c r="BB1768" s="18">
        <f t="shared" si="4899"/>
        <v>0</v>
      </c>
      <c r="BC1768" s="18">
        <f t="shared" si="4815"/>
        <v>525.4</v>
      </c>
      <c r="BD1768" s="18">
        <f t="shared" si="4816"/>
        <v>594.6</v>
      </c>
      <c r="BE1768" s="18">
        <f t="shared" si="4817"/>
        <v>594.6</v>
      </c>
      <c r="BF1768" s="18">
        <f t="shared" si="4899"/>
        <v>0</v>
      </c>
      <c r="BG1768" s="18">
        <f t="shared" si="4899"/>
        <v>0</v>
      </c>
      <c r="BH1768" s="18">
        <f t="shared" si="4899"/>
        <v>0</v>
      </c>
      <c r="BI1768" s="18">
        <f t="shared" si="4812"/>
        <v>525.4</v>
      </c>
      <c r="BJ1768" s="18">
        <f t="shared" si="4813"/>
        <v>594.6</v>
      </c>
      <c r="BK1768" s="18">
        <f t="shared" si="4814"/>
        <v>594.6</v>
      </c>
      <c r="BL1768" s="18">
        <f t="shared" si="4899"/>
        <v>-12.318</v>
      </c>
      <c r="BM1768" s="18">
        <f t="shared" si="4899"/>
        <v>0</v>
      </c>
      <c r="BN1768" s="18">
        <f t="shared" si="4899"/>
        <v>0</v>
      </c>
      <c r="BO1768" s="18">
        <f t="shared" si="4865"/>
        <v>513.08199999999999</v>
      </c>
      <c r="BP1768" s="18">
        <f t="shared" si="4866"/>
        <v>594.6</v>
      </c>
      <c r="BQ1768" s="18">
        <f t="shared" si="4867"/>
        <v>594.6</v>
      </c>
      <c r="BR1768" s="18">
        <f t="shared" si="4899"/>
        <v>0</v>
      </c>
      <c r="BS1768" s="18">
        <f t="shared" si="4899"/>
        <v>0</v>
      </c>
      <c r="BT1768" s="18">
        <f t="shared" si="4899"/>
        <v>0</v>
      </c>
      <c r="BU1768" s="18">
        <f t="shared" si="4853"/>
        <v>513.08199999999999</v>
      </c>
      <c r="BV1768" s="18">
        <f t="shared" si="4854"/>
        <v>594.6</v>
      </c>
      <c r="BW1768" s="18">
        <f t="shared" si="4855"/>
        <v>594.6</v>
      </c>
      <c r="BX1768" s="18">
        <f t="shared" si="4899"/>
        <v>0</v>
      </c>
      <c r="BY1768" s="18">
        <f t="shared" si="4899"/>
        <v>0</v>
      </c>
      <c r="BZ1768" s="18">
        <f t="shared" si="4899"/>
        <v>0</v>
      </c>
      <c r="CA1768" s="18">
        <f t="shared" si="4844"/>
        <v>513.08199999999999</v>
      </c>
      <c r="CB1768" s="18">
        <f t="shared" si="4845"/>
        <v>594.6</v>
      </c>
      <c r="CC1768" s="18">
        <f t="shared" si="4846"/>
        <v>594.6</v>
      </c>
      <c r="CD1768" s="18">
        <f t="shared" si="4899"/>
        <v>0</v>
      </c>
      <c r="CE1768" s="27"/>
      <c r="CF1768" s="33"/>
    </row>
    <row r="1769" spans="1:84" x14ac:dyDescent="0.3">
      <c r="A1769" s="41" t="s">
        <v>290</v>
      </c>
      <c r="B1769" s="39">
        <v>240</v>
      </c>
      <c r="C1769" s="41" t="s">
        <v>198</v>
      </c>
      <c r="D1769" s="41" t="s">
        <v>19</v>
      </c>
      <c r="E1769" s="14" t="s">
        <v>527</v>
      </c>
      <c r="F1769" s="23">
        <v>525.4</v>
      </c>
      <c r="G1769" s="23">
        <v>594.6</v>
      </c>
      <c r="H1769" s="23">
        <v>594.6</v>
      </c>
      <c r="I1769" s="18"/>
      <c r="J1769" s="18"/>
      <c r="K1769" s="18"/>
      <c r="L1769" s="18">
        <f t="shared" ref="L1769:L1839" si="4900">F1769+I1769</f>
        <v>525.4</v>
      </c>
      <c r="M1769" s="18">
        <f t="shared" ref="M1769:M1839" si="4901">G1769+J1769</f>
        <v>594.6</v>
      </c>
      <c r="N1769" s="18">
        <f t="shared" ref="N1769:N1839" si="4902">H1769+K1769</f>
        <v>594.6</v>
      </c>
      <c r="O1769" s="18"/>
      <c r="P1769" s="18"/>
      <c r="Q1769" s="18"/>
      <c r="R1769" s="18"/>
      <c r="S1769" s="18"/>
      <c r="T1769" s="18">
        <f t="shared" si="4858"/>
        <v>525.4</v>
      </c>
      <c r="U1769" s="18">
        <f t="shared" si="4859"/>
        <v>594.6</v>
      </c>
      <c r="V1769" s="18">
        <f t="shared" si="4860"/>
        <v>594.6</v>
      </c>
      <c r="W1769" s="18"/>
      <c r="X1769" s="18"/>
      <c r="Y1769" s="18"/>
      <c r="Z1769" s="18"/>
      <c r="AA1769" s="18"/>
      <c r="AB1769" s="18"/>
      <c r="AC1769" s="18">
        <f t="shared" si="4862"/>
        <v>525.4</v>
      </c>
      <c r="AD1769" s="18">
        <f t="shared" si="4863"/>
        <v>594.6</v>
      </c>
      <c r="AE1769" s="18">
        <f t="shared" si="4864"/>
        <v>594.6</v>
      </c>
      <c r="AF1769" s="18"/>
      <c r="AG1769" s="18"/>
      <c r="AH1769" s="18"/>
      <c r="AI1769" s="18">
        <f t="shared" si="4840"/>
        <v>525.4</v>
      </c>
      <c r="AJ1769" s="18">
        <f t="shared" si="4841"/>
        <v>594.6</v>
      </c>
      <c r="AK1769" s="18">
        <f t="shared" si="4842"/>
        <v>594.6</v>
      </c>
      <c r="AL1769" s="18"/>
      <c r="AM1769" s="18">
        <f t="shared" si="4843"/>
        <v>525.4</v>
      </c>
      <c r="AN1769" s="18"/>
      <c r="AO1769" s="18"/>
      <c r="AP1769" s="18"/>
      <c r="AQ1769" s="18">
        <f t="shared" si="4830"/>
        <v>525.4</v>
      </c>
      <c r="AR1769" s="18">
        <f t="shared" si="4831"/>
        <v>594.6</v>
      </c>
      <c r="AS1769" s="18">
        <f t="shared" si="4832"/>
        <v>594.6</v>
      </c>
      <c r="AT1769" s="18"/>
      <c r="AU1769" s="18"/>
      <c r="AV1769" s="18"/>
      <c r="AW1769" s="18">
        <f t="shared" si="4833"/>
        <v>525.4</v>
      </c>
      <c r="AX1769" s="18">
        <f t="shared" si="4834"/>
        <v>594.6</v>
      </c>
      <c r="AY1769" s="18">
        <f t="shared" si="4835"/>
        <v>594.6</v>
      </c>
      <c r="AZ1769" s="18"/>
      <c r="BA1769" s="18"/>
      <c r="BB1769" s="18"/>
      <c r="BC1769" s="18">
        <f t="shared" si="4815"/>
        <v>525.4</v>
      </c>
      <c r="BD1769" s="18">
        <f t="shared" si="4816"/>
        <v>594.6</v>
      </c>
      <c r="BE1769" s="18">
        <f t="shared" si="4817"/>
        <v>594.6</v>
      </c>
      <c r="BF1769" s="18"/>
      <c r="BG1769" s="18"/>
      <c r="BH1769" s="18"/>
      <c r="BI1769" s="18">
        <f t="shared" si="4812"/>
        <v>525.4</v>
      </c>
      <c r="BJ1769" s="18">
        <f t="shared" si="4813"/>
        <v>594.6</v>
      </c>
      <c r="BK1769" s="18">
        <f t="shared" si="4814"/>
        <v>594.6</v>
      </c>
      <c r="BL1769" s="18">
        <v>-12.318</v>
      </c>
      <c r="BM1769" s="18"/>
      <c r="BN1769" s="18"/>
      <c r="BO1769" s="18">
        <f t="shared" si="4865"/>
        <v>513.08199999999999</v>
      </c>
      <c r="BP1769" s="18">
        <f t="shared" si="4866"/>
        <v>594.6</v>
      </c>
      <c r="BQ1769" s="18">
        <f t="shared" si="4867"/>
        <v>594.6</v>
      </c>
      <c r="BR1769" s="18"/>
      <c r="BS1769" s="18"/>
      <c r="BT1769" s="18"/>
      <c r="BU1769" s="18">
        <f t="shared" si="4853"/>
        <v>513.08199999999999</v>
      </c>
      <c r="BV1769" s="18">
        <f t="shared" si="4854"/>
        <v>594.6</v>
      </c>
      <c r="BW1769" s="18">
        <f t="shared" si="4855"/>
        <v>594.6</v>
      </c>
      <c r="BX1769" s="18"/>
      <c r="BY1769" s="18"/>
      <c r="BZ1769" s="18"/>
      <c r="CA1769" s="18">
        <f t="shared" si="4844"/>
        <v>513.08199999999999</v>
      </c>
      <c r="CB1769" s="18">
        <f t="shared" si="4845"/>
        <v>594.6</v>
      </c>
      <c r="CC1769" s="18">
        <f t="shared" si="4846"/>
        <v>594.6</v>
      </c>
      <c r="CD1769" s="18"/>
      <c r="CE1769" s="27"/>
      <c r="CF1769" s="33"/>
    </row>
    <row r="1770" spans="1:84" ht="31.2" x14ac:dyDescent="0.3">
      <c r="A1770" s="41" t="s">
        <v>292</v>
      </c>
      <c r="B1770" s="39"/>
      <c r="C1770" s="41"/>
      <c r="D1770" s="41"/>
      <c r="E1770" s="14" t="s">
        <v>1068</v>
      </c>
      <c r="F1770" s="18">
        <f>F1771</f>
        <v>817.8</v>
      </c>
      <c r="G1770" s="18">
        <f t="shared" ref="G1770:CD1771" si="4903">G1771</f>
        <v>855.5</v>
      </c>
      <c r="H1770" s="18">
        <f t="shared" si="4903"/>
        <v>855.5</v>
      </c>
      <c r="I1770" s="18">
        <f t="shared" si="4903"/>
        <v>0</v>
      </c>
      <c r="J1770" s="18">
        <f t="shared" si="4903"/>
        <v>0</v>
      </c>
      <c r="K1770" s="18">
        <f t="shared" si="4903"/>
        <v>0</v>
      </c>
      <c r="L1770" s="18">
        <f t="shared" si="4900"/>
        <v>817.8</v>
      </c>
      <c r="M1770" s="18">
        <f t="shared" si="4901"/>
        <v>855.5</v>
      </c>
      <c r="N1770" s="18">
        <f t="shared" si="4902"/>
        <v>855.5</v>
      </c>
      <c r="O1770" s="18">
        <f t="shared" si="4903"/>
        <v>0</v>
      </c>
      <c r="P1770" s="18">
        <f t="shared" si="4903"/>
        <v>0</v>
      </c>
      <c r="Q1770" s="18">
        <f t="shared" si="4903"/>
        <v>0</v>
      </c>
      <c r="R1770" s="18">
        <f t="shared" si="4903"/>
        <v>0</v>
      </c>
      <c r="S1770" s="18">
        <f t="shared" si="4903"/>
        <v>0</v>
      </c>
      <c r="T1770" s="18">
        <f t="shared" si="4858"/>
        <v>817.8</v>
      </c>
      <c r="U1770" s="18">
        <f t="shared" si="4859"/>
        <v>855.5</v>
      </c>
      <c r="V1770" s="18">
        <f t="shared" si="4860"/>
        <v>855.5</v>
      </c>
      <c r="W1770" s="18">
        <f t="shared" si="4903"/>
        <v>0</v>
      </c>
      <c r="X1770" s="18">
        <f t="shared" si="4903"/>
        <v>0</v>
      </c>
      <c r="Y1770" s="18">
        <f t="shared" si="4903"/>
        <v>0</v>
      </c>
      <c r="Z1770" s="18">
        <f t="shared" si="4903"/>
        <v>0</v>
      </c>
      <c r="AA1770" s="18">
        <f t="shared" si="4903"/>
        <v>0</v>
      </c>
      <c r="AB1770" s="18">
        <f t="shared" si="4903"/>
        <v>0</v>
      </c>
      <c r="AC1770" s="18">
        <f t="shared" si="4862"/>
        <v>817.8</v>
      </c>
      <c r="AD1770" s="18">
        <f t="shared" si="4863"/>
        <v>855.5</v>
      </c>
      <c r="AE1770" s="18">
        <f t="shared" si="4864"/>
        <v>855.5</v>
      </c>
      <c r="AF1770" s="18">
        <f t="shared" si="4903"/>
        <v>-817.8</v>
      </c>
      <c r="AG1770" s="18">
        <f t="shared" si="4903"/>
        <v>0</v>
      </c>
      <c r="AH1770" s="18">
        <f t="shared" si="4903"/>
        <v>0</v>
      </c>
      <c r="AI1770" s="18">
        <f t="shared" si="4840"/>
        <v>0</v>
      </c>
      <c r="AJ1770" s="18">
        <f t="shared" si="4841"/>
        <v>855.5</v>
      </c>
      <c r="AK1770" s="18">
        <f t="shared" si="4842"/>
        <v>855.5</v>
      </c>
      <c r="AL1770" s="18">
        <f t="shared" si="4903"/>
        <v>0</v>
      </c>
      <c r="AM1770" s="18">
        <f t="shared" si="4843"/>
        <v>0</v>
      </c>
      <c r="AN1770" s="18">
        <f t="shared" si="4903"/>
        <v>0</v>
      </c>
      <c r="AO1770" s="18">
        <f t="shared" si="4903"/>
        <v>0</v>
      </c>
      <c r="AP1770" s="18">
        <f t="shared" si="4903"/>
        <v>0</v>
      </c>
      <c r="AQ1770" s="18">
        <f t="shared" si="4830"/>
        <v>0</v>
      </c>
      <c r="AR1770" s="18">
        <f t="shared" si="4831"/>
        <v>855.5</v>
      </c>
      <c r="AS1770" s="18">
        <f t="shared" si="4832"/>
        <v>855.5</v>
      </c>
      <c r="AT1770" s="18">
        <f t="shared" si="4903"/>
        <v>0</v>
      </c>
      <c r="AU1770" s="18">
        <f t="shared" si="4903"/>
        <v>0</v>
      </c>
      <c r="AV1770" s="18">
        <f t="shared" si="4903"/>
        <v>0</v>
      </c>
      <c r="AW1770" s="18">
        <f t="shared" si="4833"/>
        <v>0</v>
      </c>
      <c r="AX1770" s="18">
        <f t="shared" si="4834"/>
        <v>855.5</v>
      </c>
      <c r="AY1770" s="18">
        <f t="shared" si="4835"/>
        <v>855.5</v>
      </c>
      <c r="AZ1770" s="18">
        <f t="shared" si="4903"/>
        <v>0</v>
      </c>
      <c r="BA1770" s="18">
        <f t="shared" si="4903"/>
        <v>0</v>
      </c>
      <c r="BB1770" s="18">
        <f t="shared" si="4903"/>
        <v>0</v>
      </c>
      <c r="BC1770" s="18">
        <f t="shared" si="4815"/>
        <v>0</v>
      </c>
      <c r="BD1770" s="18">
        <f t="shared" si="4816"/>
        <v>855.5</v>
      </c>
      <c r="BE1770" s="18">
        <f t="shared" si="4817"/>
        <v>855.5</v>
      </c>
      <c r="BF1770" s="18">
        <f t="shared" si="4903"/>
        <v>0</v>
      </c>
      <c r="BG1770" s="18">
        <f t="shared" si="4903"/>
        <v>0</v>
      </c>
      <c r="BH1770" s="18">
        <f t="shared" si="4903"/>
        <v>0</v>
      </c>
      <c r="BI1770" s="18">
        <f t="shared" si="4812"/>
        <v>0</v>
      </c>
      <c r="BJ1770" s="18">
        <f t="shared" si="4813"/>
        <v>855.5</v>
      </c>
      <c r="BK1770" s="18">
        <f t="shared" si="4814"/>
        <v>855.5</v>
      </c>
      <c r="BL1770" s="18">
        <f t="shared" si="4903"/>
        <v>0</v>
      </c>
      <c r="BM1770" s="18">
        <f t="shared" si="4903"/>
        <v>0</v>
      </c>
      <c r="BN1770" s="18">
        <f t="shared" si="4903"/>
        <v>0</v>
      </c>
      <c r="BO1770" s="18">
        <f t="shared" si="4865"/>
        <v>0</v>
      </c>
      <c r="BP1770" s="18">
        <f t="shared" si="4866"/>
        <v>855.5</v>
      </c>
      <c r="BQ1770" s="18">
        <f t="shared" si="4867"/>
        <v>855.5</v>
      </c>
      <c r="BR1770" s="18">
        <f t="shared" si="4903"/>
        <v>0</v>
      </c>
      <c r="BS1770" s="18">
        <f t="shared" si="4903"/>
        <v>0</v>
      </c>
      <c r="BT1770" s="18">
        <f t="shared" si="4903"/>
        <v>0</v>
      </c>
      <c r="BU1770" s="18">
        <f t="shared" si="4853"/>
        <v>0</v>
      </c>
      <c r="BV1770" s="18">
        <f t="shared" si="4854"/>
        <v>855.5</v>
      </c>
      <c r="BW1770" s="18">
        <f t="shared" si="4855"/>
        <v>855.5</v>
      </c>
      <c r="BX1770" s="18">
        <f t="shared" si="4903"/>
        <v>0</v>
      </c>
      <c r="BY1770" s="18">
        <f t="shared" si="4903"/>
        <v>0</v>
      </c>
      <c r="BZ1770" s="18">
        <f t="shared" si="4903"/>
        <v>0</v>
      </c>
      <c r="CA1770" s="18">
        <f t="shared" si="4844"/>
        <v>0</v>
      </c>
      <c r="CB1770" s="18">
        <f t="shared" si="4845"/>
        <v>855.5</v>
      </c>
      <c r="CC1770" s="18">
        <f t="shared" si="4846"/>
        <v>855.5</v>
      </c>
      <c r="CD1770" s="18">
        <f t="shared" si="4903"/>
        <v>0</v>
      </c>
      <c r="CE1770" s="27"/>
      <c r="CF1770" s="33"/>
    </row>
    <row r="1771" spans="1:84" ht="93.6" x14ac:dyDescent="0.3">
      <c r="A1771" s="41" t="s">
        <v>1361</v>
      </c>
      <c r="B1771" s="39"/>
      <c r="C1771" s="41"/>
      <c r="D1771" s="41"/>
      <c r="E1771" s="14" t="s">
        <v>1362</v>
      </c>
      <c r="F1771" s="18">
        <f>F1772</f>
        <v>817.8</v>
      </c>
      <c r="G1771" s="18">
        <f t="shared" si="4903"/>
        <v>855.5</v>
      </c>
      <c r="H1771" s="18">
        <f t="shared" si="4903"/>
        <v>855.5</v>
      </c>
      <c r="I1771" s="18">
        <f t="shared" si="4903"/>
        <v>0</v>
      </c>
      <c r="J1771" s="18">
        <f t="shared" si="4903"/>
        <v>0</v>
      </c>
      <c r="K1771" s="18">
        <f t="shared" si="4903"/>
        <v>0</v>
      </c>
      <c r="L1771" s="18">
        <f t="shared" si="4900"/>
        <v>817.8</v>
      </c>
      <c r="M1771" s="18">
        <f t="shared" si="4901"/>
        <v>855.5</v>
      </c>
      <c r="N1771" s="18">
        <f t="shared" si="4902"/>
        <v>855.5</v>
      </c>
      <c r="O1771" s="18">
        <f t="shared" si="4903"/>
        <v>0</v>
      </c>
      <c r="P1771" s="18">
        <f t="shared" si="4903"/>
        <v>0</v>
      </c>
      <c r="Q1771" s="18">
        <f t="shared" si="4903"/>
        <v>0</v>
      </c>
      <c r="R1771" s="18">
        <f t="shared" si="4903"/>
        <v>0</v>
      </c>
      <c r="S1771" s="18">
        <f t="shared" si="4903"/>
        <v>0</v>
      </c>
      <c r="T1771" s="18">
        <f t="shared" si="4858"/>
        <v>817.8</v>
      </c>
      <c r="U1771" s="18">
        <f t="shared" si="4859"/>
        <v>855.5</v>
      </c>
      <c r="V1771" s="18">
        <f t="shared" si="4860"/>
        <v>855.5</v>
      </c>
      <c r="W1771" s="18">
        <f t="shared" si="4903"/>
        <v>0</v>
      </c>
      <c r="X1771" s="18">
        <f t="shared" si="4903"/>
        <v>0</v>
      </c>
      <c r="Y1771" s="18">
        <f t="shared" si="4903"/>
        <v>0</v>
      </c>
      <c r="Z1771" s="18">
        <f t="shared" si="4903"/>
        <v>0</v>
      </c>
      <c r="AA1771" s="18">
        <f t="shared" si="4903"/>
        <v>0</v>
      </c>
      <c r="AB1771" s="18">
        <f t="shared" si="4903"/>
        <v>0</v>
      </c>
      <c r="AC1771" s="18">
        <f t="shared" si="4862"/>
        <v>817.8</v>
      </c>
      <c r="AD1771" s="18">
        <f t="shared" si="4863"/>
        <v>855.5</v>
      </c>
      <c r="AE1771" s="18">
        <f t="shared" si="4864"/>
        <v>855.5</v>
      </c>
      <c r="AF1771" s="18">
        <f t="shared" si="4903"/>
        <v>-817.8</v>
      </c>
      <c r="AG1771" s="18">
        <f t="shared" si="4903"/>
        <v>0</v>
      </c>
      <c r="AH1771" s="18">
        <f t="shared" si="4903"/>
        <v>0</v>
      </c>
      <c r="AI1771" s="18">
        <f t="shared" si="4840"/>
        <v>0</v>
      </c>
      <c r="AJ1771" s="18">
        <f t="shared" si="4841"/>
        <v>855.5</v>
      </c>
      <c r="AK1771" s="18">
        <f t="shared" si="4842"/>
        <v>855.5</v>
      </c>
      <c r="AL1771" s="18">
        <f t="shared" si="4903"/>
        <v>0</v>
      </c>
      <c r="AM1771" s="18">
        <f t="shared" si="4843"/>
        <v>0</v>
      </c>
      <c r="AN1771" s="18">
        <f t="shared" si="4903"/>
        <v>0</v>
      </c>
      <c r="AO1771" s="18">
        <f t="shared" si="4903"/>
        <v>0</v>
      </c>
      <c r="AP1771" s="18">
        <f t="shared" si="4903"/>
        <v>0</v>
      </c>
      <c r="AQ1771" s="18">
        <f t="shared" si="4830"/>
        <v>0</v>
      </c>
      <c r="AR1771" s="18">
        <f t="shared" si="4831"/>
        <v>855.5</v>
      </c>
      <c r="AS1771" s="18">
        <f t="shared" si="4832"/>
        <v>855.5</v>
      </c>
      <c r="AT1771" s="18">
        <f t="shared" si="4903"/>
        <v>0</v>
      </c>
      <c r="AU1771" s="18">
        <f t="shared" si="4903"/>
        <v>0</v>
      </c>
      <c r="AV1771" s="18">
        <f t="shared" si="4903"/>
        <v>0</v>
      </c>
      <c r="AW1771" s="18">
        <f t="shared" si="4833"/>
        <v>0</v>
      </c>
      <c r="AX1771" s="18">
        <f t="shared" si="4834"/>
        <v>855.5</v>
      </c>
      <c r="AY1771" s="18">
        <f t="shared" si="4835"/>
        <v>855.5</v>
      </c>
      <c r="AZ1771" s="18">
        <f t="shared" si="4903"/>
        <v>0</v>
      </c>
      <c r="BA1771" s="18">
        <f t="shared" si="4903"/>
        <v>0</v>
      </c>
      <c r="BB1771" s="18">
        <f t="shared" si="4903"/>
        <v>0</v>
      </c>
      <c r="BC1771" s="18">
        <f t="shared" si="4815"/>
        <v>0</v>
      </c>
      <c r="BD1771" s="18">
        <f t="shared" si="4816"/>
        <v>855.5</v>
      </c>
      <c r="BE1771" s="18">
        <f t="shared" si="4817"/>
        <v>855.5</v>
      </c>
      <c r="BF1771" s="18">
        <f t="shared" si="4903"/>
        <v>0</v>
      </c>
      <c r="BG1771" s="18">
        <f t="shared" si="4903"/>
        <v>0</v>
      </c>
      <c r="BH1771" s="18">
        <f t="shared" si="4903"/>
        <v>0</v>
      </c>
      <c r="BI1771" s="18">
        <f t="shared" si="4812"/>
        <v>0</v>
      </c>
      <c r="BJ1771" s="18">
        <f t="shared" si="4813"/>
        <v>855.5</v>
      </c>
      <c r="BK1771" s="18">
        <f t="shared" si="4814"/>
        <v>855.5</v>
      </c>
      <c r="BL1771" s="18">
        <f t="shared" si="4903"/>
        <v>0</v>
      </c>
      <c r="BM1771" s="18">
        <f t="shared" si="4903"/>
        <v>0</v>
      </c>
      <c r="BN1771" s="18">
        <f t="shared" si="4903"/>
        <v>0</v>
      </c>
      <c r="BO1771" s="18">
        <f t="shared" si="4865"/>
        <v>0</v>
      </c>
      <c r="BP1771" s="18">
        <f t="shared" si="4866"/>
        <v>855.5</v>
      </c>
      <c r="BQ1771" s="18">
        <f t="shared" si="4867"/>
        <v>855.5</v>
      </c>
      <c r="BR1771" s="18">
        <f t="shared" si="4903"/>
        <v>0</v>
      </c>
      <c r="BS1771" s="18">
        <f t="shared" si="4903"/>
        <v>0</v>
      </c>
      <c r="BT1771" s="18">
        <f t="shared" si="4903"/>
        <v>0</v>
      </c>
      <c r="BU1771" s="18">
        <f t="shared" si="4853"/>
        <v>0</v>
      </c>
      <c r="BV1771" s="18">
        <f t="shared" si="4854"/>
        <v>855.5</v>
      </c>
      <c r="BW1771" s="18">
        <f t="shared" si="4855"/>
        <v>855.5</v>
      </c>
      <c r="BX1771" s="18">
        <f t="shared" si="4903"/>
        <v>0</v>
      </c>
      <c r="BY1771" s="18">
        <f t="shared" si="4903"/>
        <v>0</v>
      </c>
      <c r="BZ1771" s="18">
        <f t="shared" si="4903"/>
        <v>0</v>
      </c>
      <c r="CA1771" s="18">
        <f t="shared" si="4844"/>
        <v>0</v>
      </c>
      <c r="CB1771" s="18">
        <f t="shared" si="4845"/>
        <v>855.5</v>
      </c>
      <c r="CC1771" s="18">
        <f t="shared" si="4846"/>
        <v>855.5</v>
      </c>
      <c r="CD1771" s="18">
        <f t="shared" si="4903"/>
        <v>0</v>
      </c>
      <c r="CE1771" s="27"/>
      <c r="CF1771" s="33"/>
    </row>
    <row r="1772" spans="1:84" ht="31.2" x14ac:dyDescent="0.3">
      <c r="A1772" s="41" t="s">
        <v>1361</v>
      </c>
      <c r="B1772" s="39">
        <v>200</v>
      </c>
      <c r="C1772" s="41"/>
      <c r="D1772" s="41"/>
      <c r="E1772" s="14" t="s">
        <v>551</v>
      </c>
      <c r="F1772" s="18">
        <f t="shared" ref="F1772:CD1773" si="4904">F1773</f>
        <v>817.8</v>
      </c>
      <c r="G1772" s="18">
        <f t="shared" si="4904"/>
        <v>855.5</v>
      </c>
      <c r="H1772" s="18">
        <f t="shared" si="4904"/>
        <v>855.5</v>
      </c>
      <c r="I1772" s="18">
        <f t="shared" si="4904"/>
        <v>0</v>
      </c>
      <c r="J1772" s="18">
        <f t="shared" si="4904"/>
        <v>0</v>
      </c>
      <c r="K1772" s="18">
        <f t="shared" si="4904"/>
        <v>0</v>
      </c>
      <c r="L1772" s="18">
        <f t="shared" si="4900"/>
        <v>817.8</v>
      </c>
      <c r="M1772" s="18">
        <f t="shared" si="4901"/>
        <v>855.5</v>
      </c>
      <c r="N1772" s="18">
        <f t="shared" si="4902"/>
        <v>855.5</v>
      </c>
      <c r="O1772" s="18">
        <f t="shared" si="4904"/>
        <v>0</v>
      </c>
      <c r="P1772" s="18">
        <f t="shared" si="4904"/>
        <v>0</v>
      </c>
      <c r="Q1772" s="18">
        <f t="shared" si="4904"/>
        <v>0</v>
      </c>
      <c r="R1772" s="18">
        <f t="shared" si="4904"/>
        <v>0</v>
      </c>
      <c r="S1772" s="18">
        <f t="shared" si="4904"/>
        <v>0</v>
      </c>
      <c r="T1772" s="18">
        <f t="shared" si="4858"/>
        <v>817.8</v>
      </c>
      <c r="U1772" s="18">
        <f t="shared" si="4859"/>
        <v>855.5</v>
      </c>
      <c r="V1772" s="18">
        <f t="shared" si="4860"/>
        <v>855.5</v>
      </c>
      <c r="W1772" s="18">
        <f t="shared" si="4904"/>
        <v>0</v>
      </c>
      <c r="X1772" s="18">
        <f t="shared" si="4904"/>
        <v>0</v>
      </c>
      <c r="Y1772" s="18">
        <f t="shared" si="4904"/>
        <v>0</v>
      </c>
      <c r="Z1772" s="18">
        <f t="shared" si="4904"/>
        <v>0</v>
      </c>
      <c r="AA1772" s="18">
        <f t="shared" si="4904"/>
        <v>0</v>
      </c>
      <c r="AB1772" s="18">
        <f t="shared" si="4904"/>
        <v>0</v>
      </c>
      <c r="AC1772" s="18">
        <f t="shared" si="4862"/>
        <v>817.8</v>
      </c>
      <c r="AD1772" s="18">
        <f t="shared" si="4863"/>
        <v>855.5</v>
      </c>
      <c r="AE1772" s="18">
        <f t="shared" si="4864"/>
        <v>855.5</v>
      </c>
      <c r="AF1772" s="18">
        <f t="shared" si="4904"/>
        <v>-817.8</v>
      </c>
      <c r="AG1772" s="18">
        <f t="shared" si="4904"/>
        <v>0</v>
      </c>
      <c r="AH1772" s="18">
        <f t="shared" si="4904"/>
        <v>0</v>
      </c>
      <c r="AI1772" s="18">
        <f t="shared" si="4840"/>
        <v>0</v>
      </c>
      <c r="AJ1772" s="18">
        <f t="shared" si="4841"/>
        <v>855.5</v>
      </c>
      <c r="AK1772" s="18">
        <f t="shared" si="4842"/>
        <v>855.5</v>
      </c>
      <c r="AL1772" s="18">
        <f t="shared" si="4904"/>
        <v>0</v>
      </c>
      <c r="AM1772" s="18">
        <f t="shared" si="4843"/>
        <v>0</v>
      </c>
      <c r="AN1772" s="18">
        <f t="shared" si="4904"/>
        <v>0</v>
      </c>
      <c r="AO1772" s="18">
        <f t="shared" si="4904"/>
        <v>0</v>
      </c>
      <c r="AP1772" s="18">
        <f t="shared" si="4904"/>
        <v>0</v>
      </c>
      <c r="AQ1772" s="18">
        <f t="shared" si="4830"/>
        <v>0</v>
      </c>
      <c r="AR1772" s="18">
        <f t="shared" si="4831"/>
        <v>855.5</v>
      </c>
      <c r="AS1772" s="18">
        <f t="shared" si="4832"/>
        <v>855.5</v>
      </c>
      <c r="AT1772" s="18">
        <f t="shared" si="4904"/>
        <v>0</v>
      </c>
      <c r="AU1772" s="18">
        <f t="shared" si="4904"/>
        <v>0</v>
      </c>
      <c r="AV1772" s="18">
        <f t="shared" si="4904"/>
        <v>0</v>
      </c>
      <c r="AW1772" s="18">
        <f t="shared" si="4833"/>
        <v>0</v>
      </c>
      <c r="AX1772" s="18">
        <f t="shared" si="4834"/>
        <v>855.5</v>
      </c>
      <c r="AY1772" s="18">
        <f t="shared" si="4835"/>
        <v>855.5</v>
      </c>
      <c r="AZ1772" s="18">
        <f t="shared" si="4904"/>
        <v>0</v>
      </c>
      <c r="BA1772" s="18">
        <f t="shared" si="4904"/>
        <v>0</v>
      </c>
      <c r="BB1772" s="18">
        <f t="shared" si="4904"/>
        <v>0</v>
      </c>
      <c r="BC1772" s="18">
        <f t="shared" si="4815"/>
        <v>0</v>
      </c>
      <c r="BD1772" s="18">
        <f t="shared" si="4816"/>
        <v>855.5</v>
      </c>
      <c r="BE1772" s="18">
        <f t="shared" si="4817"/>
        <v>855.5</v>
      </c>
      <c r="BF1772" s="18">
        <f t="shared" si="4904"/>
        <v>0</v>
      </c>
      <c r="BG1772" s="18">
        <f t="shared" si="4904"/>
        <v>0</v>
      </c>
      <c r="BH1772" s="18">
        <f t="shared" si="4904"/>
        <v>0</v>
      </c>
      <c r="BI1772" s="18">
        <f t="shared" si="4812"/>
        <v>0</v>
      </c>
      <c r="BJ1772" s="18">
        <f t="shared" si="4813"/>
        <v>855.5</v>
      </c>
      <c r="BK1772" s="18">
        <f t="shared" si="4814"/>
        <v>855.5</v>
      </c>
      <c r="BL1772" s="18">
        <f t="shared" si="4904"/>
        <v>0</v>
      </c>
      <c r="BM1772" s="18">
        <f t="shared" si="4904"/>
        <v>0</v>
      </c>
      <c r="BN1772" s="18">
        <f t="shared" si="4904"/>
        <v>0</v>
      </c>
      <c r="BO1772" s="18">
        <f t="shared" si="4865"/>
        <v>0</v>
      </c>
      <c r="BP1772" s="18">
        <f t="shared" si="4866"/>
        <v>855.5</v>
      </c>
      <c r="BQ1772" s="18">
        <f t="shared" si="4867"/>
        <v>855.5</v>
      </c>
      <c r="BR1772" s="18">
        <f t="shared" si="4904"/>
        <v>0</v>
      </c>
      <c r="BS1772" s="18">
        <f t="shared" si="4904"/>
        <v>0</v>
      </c>
      <c r="BT1772" s="18">
        <f t="shared" si="4904"/>
        <v>0</v>
      </c>
      <c r="BU1772" s="18">
        <f t="shared" si="4853"/>
        <v>0</v>
      </c>
      <c r="BV1772" s="18">
        <f t="shared" si="4854"/>
        <v>855.5</v>
      </c>
      <c r="BW1772" s="18">
        <f t="shared" si="4855"/>
        <v>855.5</v>
      </c>
      <c r="BX1772" s="18">
        <f t="shared" si="4904"/>
        <v>0</v>
      </c>
      <c r="BY1772" s="18">
        <f t="shared" si="4904"/>
        <v>0</v>
      </c>
      <c r="BZ1772" s="18">
        <f t="shared" si="4904"/>
        <v>0</v>
      </c>
      <c r="CA1772" s="18">
        <f t="shared" si="4844"/>
        <v>0</v>
      </c>
      <c r="CB1772" s="18">
        <f t="shared" si="4845"/>
        <v>855.5</v>
      </c>
      <c r="CC1772" s="18">
        <f t="shared" si="4846"/>
        <v>855.5</v>
      </c>
      <c r="CD1772" s="18">
        <f t="shared" si="4904"/>
        <v>0</v>
      </c>
      <c r="CE1772" s="27"/>
      <c r="CF1772" s="33"/>
    </row>
    <row r="1773" spans="1:84" ht="46.8" x14ac:dyDescent="0.3">
      <c r="A1773" s="41" t="s">
        <v>1361</v>
      </c>
      <c r="B1773" s="39">
        <v>240</v>
      </c>
      <c r="C1773" s="41"/>
      <c r="D1773" s="41"/>
      <c r="E1773" s="14" t="s">
        <v>559</v>
      </c>
      <c r="F1773" s="18">
        <f t="shared" si="4904"/>
        <v>817.8</v>
      </c>
      <c r="G1773" s="18">
        <f t="shared" si="4904"/>
        <v>855.5</v>
      </c>
      <c r="H1773" s="18">
        <f t="shared" si="4904"/>
        <v>855.5</v>
      </c>
      <c r="I1773" s="18">
        <f t="shared" si="4904"/>
        <v>0</v>
      </c>
      <c r="J1773" s="18">
        <f t="shared" si="4904"/>
        <v>0</v>
      </c>
      <c r="K1773" s="18">
        <f t="shared" si="4904"/>
        <v>0</v>
      </c>
      <c r="L1773" s="18">
        <f t="shared" si="4900"/>
        <v>817.8</v>
      </c>
      <c r="M1773" s="18">
        <f t="shared" si="4901"/>
        <v>855.5</v>
      </c>
      <c r="N1773" s="18">
        <f t="shared" si="4902"/>
        <v>855.5</v>
      </c>
      <c r="O1773" s="18">
        <f t="shared" si="4904"/>
        <v>0</v>
      </c>
      <c r="P1773" s="18">
        <f t="shared" si="4904"/>
        <v>0</v>
      </c>
      <c r="Q1773" s="18">
        <f t="shared" si="4904"/>
        <v>0</v>
      </c>
      <c r="R1773" s="18">
        <f t="shared" si="4904"/>
        <v>0</v>
      </c>
      <c r="S1773" s="18">
        <f t="shared" si="4904"/>
        <v>0</v>
      </c>
      <c r="T1773" s="18">
        <f t="shared" si="4858"/>
        <v>817.8</v>
      </c>
      <c r="U1773" s="18">
        <f t="shared" si="4859"/>
        <v>855.5</v>
      </c>
      <c r="V1773" s="18">
        <f t="shared" si="4860"/>
        <v>855.5</v>
      </c>
      <c r="W1773" s="18">
        <f t="shared" ref="W1773:CD1773" si="4905">W1774</f>
        <v>0</v>
      </c>
      <c r="X1773" s="18">
        <f t="shared" si="4905"/>
        <v>0</v>
      </c>
      <c r="Y1773" s="18">
        <f t="shared" si="4905"/>
        <v>0</v>
      </c>
      <c r="Z1773" s="18">
        <f t="shared" si="4905"/>
        <v>0</v>
      </c>
      <c r="AA1773" s="18">
        <f t="shared" si="4905"/>
        <v>0</v>
      </c>
      <c r="AB1773" s="18">
        <f t="shared" si="4905"/>
        <v>0</v>
      </c>
      <c r="AC1773" s="18">
        <f t="shared" si="4862"/>
        <v>817.8</v>
      </c>
      <c r="AD1773" s="18">
        <f t="shared" si="4863"/>
        <v>855.5</v>
      </c>
      <c r="AE1773" s="18">
        <f t="shared" si="4864"/>
        <v>855.5</v>
      </c>
      <c r="AF1773" s="18">
        <f t="shared" si="4905"/>
        <v>-817.8</v>
      </c>
      <c r="AG1773" s="18">
        <f t="shared" si="4905"/>
        <v>0</v>
      </c>
      <c r="AH1773" s="18">
        <f t="shared" si="4905"/>
        <v>0</v>
      </c>
      <c r="AI1773" s="18">
        <f t="shared" si="4840"/>
        <v>0</v>
      </c>
      <c r="AJ1773" s="18">
        <f t="shared" si="4841"/>
        <v>855.5</v>
      </c>
      <c r="AK1773" s="18">
        <f t="shared" si="4842"/>
        <v>855.5</v>
      </c>
      <c r="AL1773" s="18">
        <f t="shared" si="4905"/>
        <v>0</v>
      </c>
      <c r="AM1773" s="18">
        <f t="shared" si="4843"/>
        <v>0</v>
      </c>
      <c r="AN1773" s="18">
        <f t="shared" si="4905"/>
        <v>0</v>
      </c>
      <c r="AO1773" s="18">
        <f t="shared" si="4905"/>
        <v>0</v>
      </c>
      <c r="AP1773" s="18">
        <f t="shared" si="4905"/>
        <v>0</v>
      </c>
      <c r="AQ1773" s="18">
        <f t="shared" si="4830"/>
        <v>0</v>
      </c>
      <c r="AR1773" s="18">
        <f t="shared" si="4831"/>
        <v>855.5</v>
      </c>
      <c r="AS1773" s="18">
        <f t="shared" si="4832"/>
        <v>855.5</v>
      </c>
      <c r="AT1773" s="18">
        <f t="shared" si="4905"/>
        <v>0</v>
      </c>
      <c r="AU1773" s="18">
        <f t="shared" si="4905"/>
        <v>0</v>
      </c>
      <c r="AV1773" s="18">
        <f t="shared" si="4905"/>
        <v>0</v>
      </c>
      <c r="AW1773" s="18">
        <f t="shared" si="4833"/>
        <v>0</v>
      </c>
      <c r="AX1773" s="18">
        <f t="shared" si="4834"/>
        <v>855.5</v>
      </c>
      <c r="AY1773" s="18">
        <f t="shared" si="4835"/>
        <v>855.5</v>
      </c>
      <c r="AZ1773" s="18">
        <f t="shared" si="4905"/>
        <v>0</v>
      </c>
      <c r="BA1773" s="18">
        <f t="shared" si="4905"/>
        <v>0</v>
      </c>
      <c r="BB1773" s="18">
        <f t="shared" si="4905"/>
        <v>0</v>
      </c>
      <c r="BC1773" s="18">
        <f t="shared" si="4815"/>
        <v>0</v>
      </c>
      <c r="BD1773" s="18">
        <f t="shared" si="4816"/>
        <v>855.5</v>
      </c>
      <c r="BE1773" s="18">
        <f t="shared" si="4817"/>
        <v>855.5</v>
      </c>
      <c r="BF1773" s="18">
        <f t="shared" si="4905"/>
        <v>0</v>
      </c>
      <c r="BG1773" s="18">
        <f t="shared" si="4905"/>
        <v>0</v>
      </c>
      <c r="BH1773" s="18">
        <f t="shared" si="4905"/>
        <v>0</v>
      </c>
      <c r="BI1773" s="18">
        <f t="shared" si="4812"/>
        <v>0</v>
      </c>
      <c r="BJ1773" s="18">
        <f t="shared" si="4813"/>
        <v>855.5</v>
      </c>
      <c r="BK1773" s="18">
        <f t="shared" si="4814"/>
        <v>855.5</v>
      </c>
      <c r="BL1773" s="18">
        <f t="shared" si="4905"/>
        <v>0</v>
      </c>
      <c r="BM1773" s="18">
        <f t="shared" si="4905"/>
        <v>0</v>
      </c>
      <c r="BN1773" s="18">
        <f t="shared" si="4905"/>
        <v>0</v>
      </c>
      <c r="BO1773" s="18">
        <f t="shared" si="4865"/>
        <v>0</v>
      </c>
      <c r="BP1773" s="18">
        <f t="shared" si="4866"/>
        <v>855.5</v>
      </c>
      <c r="BQ1773" s="18">
        <f t="shared" si="4867"/>
        <v>855.5</v>
      </c>
      <c r="BR1773" s="18">
        <f t="shared" si="4905"/>
        <v>0</v>
      </c>
      <c r="BS1773" s="18">
        <f t="shared" si="4905"/>
        <v>0</v>
      </c>
      <c r="BT1773" s="18">
        <f t="shared" si="4905"/>
        <v>0</v>
      </c>
      <c r="BU1773" s="18">
        <f t="shared" si="4853"/>
        <v>0</v>
      </c>
      <c r="BV1773" s="18">
        <f t="shared" si="4854"/>
        <v>855.5</v>
      </c>
      <c r="BW1773" s="18">
        <f t="shared" si="4855"/>
        <v>855.5</v>
      </c>
      <c r="BX1773" s="18">
        <f t="shared" si="4905"/>
        <v>0</v>
      </c>
      <c r="BY1773" s="18">
        <f t="shared" si="4905"/>
        <v>0</v>
      </c>
      <c r="BZ1773" s="18">
        <f t="shared" si="4905"/>
        <v>0</v>
      </c>
      <c r="CA1773" s="18">
        <f t="shared" si="4844"/>
        <v>0</v>
      </c>
      <c r="CB1773" s="18">
        <f t="shared" si="4845"/>
        <v>855.5</v>
      </c>
      <c r="CC1773" s="18">
        <f t="shared" si="4846"/>
        <v>855.5</v>
      </c>
      <c r="CD1773" s="18">
        <f t="shared" si="4905"/>
        <v>0</v>
      </c>
      <c r="CE1773" s="27"/>
      <c r="CF1773" s="33"/>
    </row>
    <row r="1774" spans="1:84" x14ac:dyDescent="0.3">
      <c r="A1774" s="41" t="s">
        <v>1361</v>
      </c>
      <c r="B1774" s="39">
        <v>240</v>
      </c>
      <c r="C1774" s="41" t="s">
        <v>198</v>
      </c>
      <c r="D1774" s="41" t="s">
        <v>19</v>
      </c>
      <c r="E1774" s="14" t="s">
        <v>527</v>
      </c>
      <c r="F1774" s="23">
        <v>817.8</v>
      </c>
      <c r="G1774" s="23">
        <v>855.5</v>
      </c>
      <c r="H1774" s="23">
        <v>855.5</v>
      </c>
      <c r="I1774" s="18"/>
      <c r="J1774" s="18"/>
      <c r="K1774" s="18"/>
      <c r="L1774" s="18">
        <f t="shared" si="4900"/>
        <v>817.8</v>
      </c>
      <c r="M1774" s="18">
        <f t="shared" si="4901"/>
        <v>855.5</v>
      </c>
      <c r="N1774" s="18">
        <f t="shared" si="4902"/>
        <v>855.5</v>
      </c>
      <c r="O1774" s="18"/>
      <c r="P1774" s="18"/>
      <c r="Q1774" s="18"/>
      <c r="R1774" s="18"/>
      <c r="S1774" s="18"/>
      <c r="T1774" s="18">
        <f t="shared" si="4858"/>
        <v>817.8</v>
      </c>
      <c r="U1774" s="18">
        <f t="shared" si="4859"/>
        <v>855.5</v>
      </c>
      <c r="V1774" s="18">
        <f t="shared" si="4860"/>
        <v>855.5</v>
      </c>
      <c r="W1774" s="18"/>
      <c r="X1774" s="18"/>
      <c r="Y1774" s="18"/>
      <c r="Z1774" s="18"/>
      <c r="AA1774" s="18"/>
      <c r="AB1774" s="18"/>
      <c r="AC1774" s="18">
        <f t="shared" si="4862"/>
        <v>817.8</v>
      </c>
      <c r="AD1774" s="18">
        <f t="shared" si="4863"/>
        <v>855.5</v>
      </c>
      <c r="AE1774" s="18">
        <f t="shared" si="4864"/>
        <v>855.5</v>
      </c>
      <c r="AF1774" s="18">
        <v>-817.8</v>
      </c>
      <c r="AG1774" s="18"/>
      <c r="AH1774" s="18"/>
      <c r="AI1774" s="18">
        <f t="shared" si="4840"/>
        <v>0</v>
      </c>
      <c r="AJ1774" s="18">
        <f t="shared" si="4841"/>
        <v>855.5</v>
      </c>
      <c r="AK1774" s="18">
        <f t="shared" si="4842"/>
        <v>855.5</v>
      </c>
      <c r="AL1774" s="18"/>
      <c r="AM1774" s="18">
        <f t="shared" si="4843"/>
        <v>0</v>
      </c>
      <c r="AN1774" s="18"/>
      <c r="AO1774" s="18"/>
      <c r="AP1774" s="18"/>
      <c r="AQ1774" s="18">
        <f t="shared" si="4830"/>
        <v>0</v>
      </c>
      <c r="AR1774" s="18">
        <f t="shared" si="4831"/>
        <v>855.5</v>
      </c>
      <c r="AS1774" s="18">
        <f t="shared" si="4832"/>
        <v>855.5</v>
      </c>
      <c r="AT1774" s="18"/>
      <c r="AU1774" s="18"/>
      <c r="AV1774" s="18"/>
      <c r="AW1774" s="18">
        <f t="shared" si="4833"/>
        <v>0</v>
      </c>
      <c r="AX1774" s="18">
        <f t="shared" si="4834"/>
        <v>855.5</v>
      </c>
      <c r="AY1774" s="18">
        <f t="shared" si="4835"/>
        <v>855.5</v>
      </c>
      <c r="AZ1774" s="18"/>
      <c r="BA1774" s="18"/>
      <c r="BB1774" s="18"/>
      <c r="BC1774" s="18">
        <f t="shared" si="4815"/>
        <v>0</v>
      </c>
      <c r="BD1774" s="18">
        <f t="shared" si="4816"/>
        <v>855.5</v>
      </c>
      <c r="BE1774" s="18">
        <f t="shared" si="4817"/>
        <v>855.5</v>
      </c>
      <c r="BF1774" s="18"/>
      <c r="BG1774" s="18"/>
      <c r="BH1774" s="18"/>
      <c r="BI1774" s="18">
        <f t="shared" si="4812"/>
        <v>0</v>
      </c>
      <c r="BJ1774" s="18">
        <f t="shared" si="4813"/>
        <v>855.5</v>
      </c>
      <c r="BK1774" s="18">
        <f t="shared" si="4814"/>
        <v>855.5</v>
      </c>
      <c r="BL1774" s="18"/>
      <c r="BM1774" s="18"/>
      <c r="BN1774" s="18"/>
      <c r="BO1774" s="18">
        <f t="shared" si="4865"/>
        <v>0</v>
      </c>
      <c r="BP1774" s="18">
        <f t="shared" si="4866"/>
        <v>855.5</v>
      </c>
      <c r="BQ1774" s="18">
        <f t="shared" si="4867"/>
        <v>855.5</v>
      </c>
      <c r="BR1774" s="18"/>
      <c r="BS1774" s="18"/>
      <c r="BT1774" s="18"/>
      <c r="BU1774" s="18">
        <f t="shared" si="4853"/>
        <v>0</v>
      </c>
      <c r="BV1774" s="18">
        <f t="shared" si="4854"/>
        <v>855.5</v>
      </c>
      <c r="BW1774" s="18">
        <f t="shared" si="4855"/>
        <v>855.5</v>
      </c>
      <c r="BX1774" s="18"/>
      <c r="BY1774" s="18"/>
      <c r="BZ1774" s="18"/>
      <c r="CA1774" s="18">
        <f t="shared" si="4844"/>
        <v>0</v>
      </c>
      <c r="CB1774" s="18">
        <f t="shared" si="4845"/>
        <v>855.5</v>
      </c>
      <c r="CC1774" s="18">
        <f t="shared" si="4846"/>
        <v>855.5</v>
      </c>
      <c r="CD1774" s="18"/>
      <c r="CE1774" s="27"/>
      <c r="CF1774" s="33"/>
    </row>
    <row r="1775" spans="1:84" ht="46.8" x14ac:dyDescent="0.3">
      <c r="A1775" s="41" t="s">
        <v>293</v>
      </c>
      <c r="B1775" s="39"/>
      <c r="C1775" s="41"/>
      <c r="D1775" s="41"/>
      <c r="E1775" s="14" t="s">
        <v>1069</v>
      </c>
      <c r="F1775" s="18">
        <f>F1776</f>
        <v>9711.6999999999971</v>
      </c>
      <c r="G1775" s="18">
        <f t="shared" ref="G1775:CD1776" si="4906">G1776</f>
        <v>50000</v>
      </c>
      <c r="H1775" s="18">
        <f t="shared" si="4906"/>
        <v>100000</v>
      </c>
      <c r="I1775" s="18">
        <f t="shared" si="4906"/>
        <v>0</v>
      </c>
      <c r="J1775" s="18">
        <f t="shared" si="4906"/>
        <v>0</v>
      </c>
      <c r="K1775" s="18">
        <f t="shared" si="4906"/>
        <v>0</v>
      </c>
      <c r="L1775" s="18">
        <f t="shared" si="4900"/>
        <v>9711.6999999999971</v>
      </c>
      <c r="M1775" s="18">
        <f t="shared" si="4901"/>
        <v>50000</v>
      </c>
      <c r="N1775" s="18">
        <f t="shared" si="4902"/>
        <v>100000</v>
      </c>
      <c r="O1775" s="18">
        <f t="shared" si="4906"/>
        <v>2000</v>
      </c>
      <c r="P1775" s="18">
        <f t="shared" si="4906"/>
        <v>0</v>
      </c>
      <c r="Q1775" s="18">
        <f t="shared" si="4906"/>
        <v>0</v>
      </c>
      <c r="R1775" s="18">
        <f t="shared" si="4906"/>
        <v>0</v>
      </c>
      <c r="S1775" s="18">
        <f t="shared" si="4906"/>
        <v>0</v>
      </c>
      <c r="T1775" s="18">
        <f t="shared" si="4858"/>
        <v>11711.699999999997</v>
      </c>
      <c r="U1775" s="18">
        <f t="shared" si="4859"/>
        <v>50000</v>
      </c>
      <c r="V1775" s="18">
        <f t="shared" si="4860"/>
        <v>100000</v>
      </c>
      <c r="W1775" s="18">
        <f t="shared" si="4906"/>
        <v>0</v>
      </c>
      <c r="X1775" s="18">
        <f t="shared" si="4906"/>
        <v>0</v>
      </c>
      <c r="Y1775" s="18">
        <f t="shared" si="4906"/>
        <v>0</v>
      </c>
      <c r="Z1775" s="18">
        <f t="shared" si="4906"/>
        <v>0</v>
      </c>
      <c r="AA1775" s="18">
        <f t="shared" si="4906"/>
        <v>0</v>
      </c>
      <c r="AB1775" s="18">
        <f t="shared" si="4906"/>
        <v>0</v>
      </c>
      <c r="AC1775" s="18">
        <f t="shared" si="4862"/>
        <v>11711.699999999997</v>
      </c>
      <c r="AD1775" s="18">
        <f t="shared" si="4863"/>
        <v>50000</v>
      </c>
      <c r="AE1775" s="18">
        <f t="shared" si="4864"/>
        <v>100000</v>
      </c>
      <c r="AF1775" s="18">
        <f t="shared" si="4906"/>
        <v>2148.7089999999998</v>
      </c>
      <c r="AG1775" s="18">
        <f t="shared" si="4906"/>
        <v>0</v>
      </c>
      <c r="AH1775" s="18">
        <f t="shared" si="4906"/>
        <v>0</v>
      </c>
      <c r="AI1775" s="18">
        <f t="shared" si="4840"/>
        <v>13860.408999999996</v>
      </c>
      <c r="AJ1775" s="18">
        <f t="shared" si="4841"/>
        <v>50000</v>
      </c>
      <c r="AK1775" s="18">
        <f t="shared" si="4842"/>
        <v>100000</v>
      </c>
      <c r="AL1775" s="18">
        <f t="shared" si="4906"/>
        <v>0</v>
      </c>
      <c r="AM1775" s="18">
        <f t="shared" si="4843"/>
        <v>13860.408999999996</v>
      </c>
      <c r="AN1775" s="18">
        <f t="shared" si="4906"/>
        <v>0</v>
      </c>
      <c r="AO1775" s="18">
        <f t="shared" si="4906"/>
        <v>0</v>
      </c>
      <c r="AP1775" s="18">
        <f t="shared" si="4906"/>
        <v>0</v>
      </c>
      <c r="AQ1775" s="18">
        <f t="shared" si="4830"/>
        <v>13860.408999999996</v>
      </c>
      <c r="AR1775" s="18">
        <f t="shared" si="4831"/>
        <v>50000</v>
      </c>
      <c r="AS1775" s="18">
        <f t="shared" si="4832"/>
        <v>100000</v>
      </c>
      <c r="AT1775" s="18">
        <f t="shared" si="4906"/>
        <v>0</v>
      </c>
      <c r="AU1775" s="18">
        <f t="shared" si="4906"/>
        <v>0</v>
      </c>
      <c r="AV1775" s="18">
        <f t="shared" si="4906"/>
        <v>0</v>
      </c>
      <c r="AW1775" s="18">
        <f t="shared" si="4833"/>
        <v>13860.408999999996</v>
      </c>
      <c r="AX1775" s="18">
        <f t="shared" si="4834"/>
        <v>50000</v>
      </c>
      <c r="AY1775" s="18">
        <f t="shared" si="4835"/>
        <v>100000</v>
      </c>
      <c r="AZ1775" s="18">
        <f t="shared" si="4906"/>
        <v>-1969.8389999999999</v>
      </c>
      <c r="BA1775" s="18">
        <f t="shared" si="4906"/>
        <v>0</v>
      </c>
      <c r="BB1775" s="18">
        <f t="shared" si="4906"/>
        <v>0</v>
      </c>
      <c r="BC1775" s="18">
        <f t="shared" si="4815"/>
        <v>11890.569999999996</v>
      </c>
      <c r="BD1775" s="18">
        <f t="shared" si="4816"/>
        <v>50000</v>
      </c>
      <c r="BE1775" s="18">
        <f t="shared" si="4817"/>
        <v>100000</v>
      </c>
      <c r="BF1775" s="18">
        <f t="shared" si="4906"/>
        <v>1969.8389999999999</v>
      </c>
      <c r="BG1775" s="18">
        <f t="shared" si="4906"/>
        <v>0</v>
      </c>
      <c r="BH1775" s="18">
        <f t="shared" si="4906"/>
        <v>0</v>
      </c>
      <c r="BI1775" s="18">
        <f t="shared" si="4812"/>
        <v>13860.408999999996</v>
      </c>
      <c r="BJ1775" s="18">
        <f t="shared" si="4813"/>
        <v>50000</v>
      </c>
      <c r="BK1775" s="18">
        <f t="shared" si="4814"/>
        <v>100000</v>
      </c>
      <c r="BL1775" s="18">
        <f t="shared" si="4906"/>
        <v>-2499.0940000000001</v>
      </c>
      <c r="BM1775" s="18">
        <f t="shared" si="4906"/>
        <v>0</v>
      </c>
      <c r="BN1775" s="18">
        <f t="shared" si="4906"/>
        <v>0</v>
      </c>
      <c r="BO1775" s="18">
        <f t="shared" si="4865"/>
        <v>11361.314999999995</v>
      </c>
      <c r="BP1775" s="18">
        <f t="shared" si="4866"/>
        <v>50000</v>
      </c>
      <c r="BQ1775" s="18">
        <f t="shared" si="4867"/>
        <v>100000</v>
      </c>
      <c r="BR1775" s="18">
        <f t="shared" si="4906"/>
        <v>0</v>
      </c>
      <c r="BS1775" s="18">
        <f t="shared" si="4906"/>
        <v>0</v>
      </c>
      <c r="BT1775" s="18">
        <f t="shared" si="4906"/>
        <v>0</v>
      </c>
      <c r="BU1775" s="18">
        <f t="shared" si="4853"/>
        <v>11361.314999999995</v>
      </c>
      <c r="BV1775" s="18">
        <f t="shared" si="4854"/>
        <v>50000</v>
      </c>
      <c r="BW1775" s="18">
        <f t="shared" si="4855"/>
        <v>100000</v>
      </c>
      <c r="BX1775" s="18">
        <f t="shared" si="4906"/>
        <v>0</v>
      </c>
      <c r="BY1775" s="18">
        <f t="shared" si="4906"/>
        <v>0</v>
      </c>
      <c r="BZ1775" s="18">
        <f t="shared" si="4906"/>
        <v>0</v>
      </c>
      <c r="CA1775" s="18">
        <f t="shared" si="4844"/>
        <v>11361.314999999995</v>
      </c>
      <c r="CB1775" s="18">
        <f t="shared" si="4845"/>
        <v>50000</v>
      </c>
      <c r="CC1775" s="18">
        <f t="shared" si="4846"/>
        <v>100000</v>
      </c>
      <c r="CD1775" s="18">
        <f t="shared" si="4906"/>
        <v>0</v>
      </c>
      <c r="CE1775" s="27"/>
      <c r="CF1775" s="33"/>
    </row>
    <row r="1776" spans="1:84" ht="31.2" x14ac:dyDescent="0.3">
      <c r="A1776" s="19" t="s">
        <v>1363</v>
      </c>
      <c r="B1776" s="19"/>
      <c r="C1776" s="19"/>
      <c r="D1776" s="19"/>
      <c r="E1776" s="14" t="s">
        <v>1364</v>
      </c>
      <c r="F1776" s="18">
        <f>F1777</f>
        <v>9711.6999999999971</v>
      </c>
      <c r="G1776" s="18">
        <f t="shared" si="4906"/>
        <v>50000</v>
      </c>
      <c r="H1776" s="18">
        <f t="shared" si="4906"/>
        <v>100000</v>
      </c>
      <c r="I1776" s="18">
        <f t="shared" si="4906"/>
        <v>0</v>
      </c>
      <c r="J1776" s="18">
        <f t="shared" si="4906"/>
        <v>0</v>
      </c>
      <c r="K1776" s="18">
        <f t="shared" si="4906"/>
        <v>0</v>
      </c>
      <c r="L1776" s="18">
        <f t="shared" si="4900"/>
        <v>9711.6999999999971</v>
      </c>
      <c r="M1776" s="18">
        <f t="shared" si="4901"/>
        <v>50000</v>
      </c>
      <c r="N1776" s="18">
        <f t="shared" si="4902"/>
        <v>100000</v>
      </c>
      <c r="O1776" s="18">
        <f t="shared" si="4906"/>
        <v>2000</v>
      </c>
      <c r="P1776" s="18">
        <f t="shared" si="4906"/>
        <v>0</v>
      </c>
      <c r="Q1776" s="18">
        <f t="shared" si="4906"/>
        <v>0</v>
      </c>
      <c r="R1776" s="18">
        <f t="shared" si="4906"/>
        <v>0</v>
      </c>
      <c r="S1776" s="18">
        <f t="shared" si="4906"/>
        <v>0</v>
      </c>
      <c r="T1776" s="18">
        <f t="shared" si="4858"/>
        <v>11711.699999999997</v>
      </c>
      <c r="U1776" s="18">
        <f t="shared" si="4859"/>
        <v>50000</v>
      </c>
      <c r="V1776" s="18">
        <f t="shared" si="4860"/>
        <v>100000</v>
      </c>
      <c r="W1776" s="18">
        <f t="shared" si="4906"/>
        <v>0</v>
      </c>
      <c r="X1776" s="18">
        <f t="shared" si="4906"/>
        <v>0</v>
      </c>
      <c r="Y1776" s="18">
        <f t="shared" si="4906"/>
        <v>0</v>
      </c>
      <c r="Z1776" s="18">
        <f t="shared" si="4906"/>
        <v>0</v>
      </c>
      <c r="AA1776" s="18">
        <f t="shared" si="4906"/>
        <v>0</v>
      </c>
      <c r="AB1776" s="18">
        <f t="shared" si="4906"/>
        <v>0</v>
      </c>
      <c r="AC1776" s="18">
        <f t="shared" si="4862"/>
        <v>11711.699999999997</v>
      </c>
      <c r="AD1776" s="18">
        <f t="shared" si="4863"/>
        <v>50000</v>
      </c>
      <c r="AE1776" s="18">
        <f t="shared" si="4864"/>
        <v>100000</v>
      </c>
      <c r="AF1776" s="18">
        <f t="shared" si="4906"/>
        <v>2148.7089999999998</v>
      </c>
      <c r="AG1776" s="18">
        <f t="shared" si="4906"/>
        <v>0</v>
      </c>
      <c r="AH1776" s="18">
        <f t="shared" si="4906"/>
        <v>0</v>
      </c>
      <c r="AI1776" s="18">
        <f t="shared" si="4840"/>
        <v>13860.408999999996</v>
      </c>
      <c r="AJ1776" s="18">
        <f t="shared" si="4841"/>
        <v>50000</v>
      </c>
      <c r="AK1776" s="18">
        <f t="shared" si="4842"/>
        <v>100000</v>
      </c>
      <c r="AL1776" s="18">
        <f t="shared" si="4906"/>
        <v>0</v>
      </c>
      <c r="AM1776" s="18">
        <f t="shared" si="4843"/>
        <v>13860.408999999996</v>
      </c>
      <c r="AN1776" s="18">
        <f t="shared" si="4906"/>
        <v>0</v>
      </c>
      <c r="AO1776" s="18">
        <f t="shared" si="4906"/>
        <v>0</v>
      </c>
      <c r="AP1776" s="18">
        <f t="shared" si="4906"/>
        <v>0</v>
      </c>
      <c r="AQ1776" s="18">
        <f t="shared" si="4830"/>
        <v>13860.408999999996</v>
      </c>
      <c r="AR1776" s="18">
        <f t="shared" si="4831"/>
        <v>50000</v>
      </c>
      <c r="AS1776" s="18">
        <f t="shared" si="4832"/>
        <v>100000</v>
      </c>
      <c r="AT1776" s="18">
        <f t="shared" si="4906"/>
        <v>0</v>
      </c>
      <c r="AU1776" s="18">
        <f t="shared" si="4906"/>
        <v>0</v>
      </c>
      <c r="AV1776" s="18">
        <f t="shared" si="4906"/>
        <v>0</v>
      </c>
      <c r="AW1776" s="18">
        <f t="shared" si="4833"/>
        <v>13860.408999999996</v>
      </c>
      <c r="AX1776" s="18">
        <f t="shared" si="4834"/>
        <v>50000</v>
      </c>
      <c r="AY1776" s="18">
        <f t="shared" si="4835"/>
        <v>100000</v>
      </c>
      <c r="AZ1776" s="18">
        <f t="shared" si="4906"/>
        <v>-1969.8389999999999</v>
      </c>
      <c r="BA1776" s="18">
        <f t="shared" si="4906"/>
        <v>0</v>
      </c>
      <c r="BB1776" s="18">
        <f t="shared" si="4906"/>
        <v>0</v>
      </c>
      <c r="BC1776" s="18">
        <f t="shared" si="4815"/>
        <v>11890.569999999996</v>
      </c>
      <c r="BD1776" s="18">
        <f t="shared" si="4816"/>
        <v>50000</v>
      </c>
      <c r="BE1776" s="18">
        <f t="shared" si="4817"/>
        <v>100000</v>
      </c>
      <c r="BF1776" s="18">
        <f t="shared" si="4906"/>
        <v>1969.8389999999999</v>
      </c>
      <c r="BG1776" s="18">
        <f t="shared" si="4906"/>
        <v>0</v>
      </c>
      <c r="BH1776" s="18">
        <f t="shared" si="4906"/>
        <v>0</v>
      </c>
      <c r="BI1776" s="18">
        <f t="shared" si="4812"/>
        <v>13860.408999999996</v>
      </c>
      <c r="BJ1776" s="18">
        <f t="shared" si="4813"/>
        <v>50000</v>
      </c>
      <c r="BK1776" s="18">
        <f t="shared" si="4814"/>
        <v>100000</v>
      </c>
      <c r="BL1776" s="18">
        <f t="shared" si="4906"/>
        <v>-2499.0940000000001</v>
      </c>
      <c r="BM1776" s="18">
        <f t="shared" si="4906"/>
        <v>0</v>
      </c>
      <c r="BN1776" s="18">
        <f t="shared" si="4906"/>
        <v>0</v>
      </c>
      <c r="BO1776" s="18">
        <f t="shared" si="4865"/>
        <v>11361.314999999995</v>
      </c>
      <c r="BP1776" s="18">
        <f t="shared" si="4866"/>
        <v>50000</v>
      </c>
      <c r="BQ1776" s="18">
        <f t="shared" si="4867"/>
        <v>100000</v>
      </c>
      <c r="BR1776" s="18">
        <f t="shared" si="4906"/>
        <v>0</v>
      </c>
      <c r="BS1776" s="18">
        <f t="shared" si="4906"/>
        <v>0</v>
      </c>
      <c r="BT1776" s="18">
        <f t="shared" si="4906"/>
        <v>0</v>
      </c>
      <c r="BU1776" s="18">
        <f t="shared" si="4853"/>
        <v>11361.314999999995</v>
      </c>
      <c r="BV1776" s="18">
        <f t="shared" si="4854"/>
        <v>50000</v>
      </c>
      <c r="BW1776" s="18">
        <f t="shared" si="4855"/>
        <v>100000</v>
      </c>
      <c r="BX1776" s="18">
        <f t="shared" si="4906"/>
        <v>0</v>
      </c>
      <c r="BY1776" s="18">
        <f t="shared" si="4906"/>
        <v>0</v>
      </c>
      <c r="BZ1776" s="18">
        <f t="shared" si="4906"/>
        <v>0</v>
      </c>
      <c r="CA1776" s="18">
        <f t="shared" si="4844"/>
        <v>11361.314999999995</v>
      </c>
      <c r="CB1776" s="18">
        <f t="shared" si="4845"/>
        <v>50000</v>
      </c>
      <c r="CC1776" s="18">
        <f t="shared" si="4846"/>
        <v>100000</v>
      </c>
      <c r="CD1776" s="18">
        <f t="shared" si="4906"/>
        <v>0</v>
      </c>
      <c r="CE1776" s="27"/>
      <c r="CF1776" s="33"/>
    </row>
    <row r="1777" spans="1:84" ht="31.2" x14ac:dyDescent="0.3">
      <c r="A1777" s="19" t="s">
        <v>1363</v>
      </c>
      <c r="B1777" s="39">
        <v>200</v>
      </c>
      <c r="C1777" s="41"/>
      <c r="D1777" s="41"/>
      <c r="E1777" s="14" t="s">
        <v>551</v>
      </c>
      <c r="F1777" s="18">
        <f t="shared" ref="F1777:CD1778" si="4907">F1778</f>
        <v>9711.6999999999971</v>
      </c>
      <c r="G1777" s="18">
        <f t="shared" si="4907"/>
        <v>50000</v>
      </c>
      <c r="H1777" s="18">
        <f t="shared" si="4907"/>
        <v>100000</v>
      </c>
      <c r="I1777" s="18">
        <f t="shared" si="4907"/>
        <v>0</v>
      </c>
      <c r="J1777" s="18">
        <f t="shared" si="4907"/>
        <v>0</v>
      </c>
      <c r="K1777" s="18">
        <f t="shared" si="4907"/>
        <v>0</v>
      </c>
      <c r="L1777" s="18">
        <f t="shared" si="4900"/>
        <v>9711.6999999999971</v>
      </c>
      <c r="M1777" s="18">
        <f t="shared" si="4901"/>
        <v>50000</v>
      </c>
      <c r="N1777" s="18">
        <f t="shared" si="4902"/>
        <v>100000</v>
      </c>
      <c r="O1777" s="18">
        <f t="shared" si="4907"/>
        <v>2000</v>
      </c>
      <c r="P1777" s="18">
        <f t="shared" si="4907"/>
        <v>0</v>
      </c>
      <c r="Q1777" s="18">
        <f t="shared" si="4907"/>
        <v>0</v>
      </c>
      <c r="R1777" s="18">
        <f t="shared" si="4907"/>
        <v>0</v>
      </c>
      <c r="S1777" s="18">
        <f t="shared" si="4907"/>
        <v>0</v>
      </c>
      <c r="T1777" s="18">
        <f t="shared" si="4858"/>
        <v>11711.699999999997</v>
      </c>
      <c r="U1777" s="18">
        <f t="shared" si="4859"/>
        <v>50000</v>
      </c>
      <c r="V1777" s="18">
        <f t="shared" si="4860"/>
        <v>100000</v>
      </c>
      <c r="W1777" s="18">
        <f t="shared" si="4907"/>
        <v>0</v>
      </c>
      <c r="X1777" s="18">
        <f t="shared" si="4907"/>
        <v>0</v>
      </c>
      <c r="Y1777" s="18">
        <f t="shared" si="4907"/>
        <v>0</v>
      </c>
      <c r="Z1777" s="18">
        <f t="shared" si="4907"/>
        <v>0</v>
      </c>
      <c r="AA1777" s="18">
        <f t="shared" si="4907"/>
        <v>0</v>
      </c>
      <c r="AB1777" s="18">
        <f t="shared" si="4907"/>
        <v>0</v>
      </c>
      <c r="AC1777" s="18">
        <f t="shared" si="4862"/>
        <v>11711.699999999997</v>
      </c>
      <c r="AD1777" s="18">
        <f t="shared" si="4863"/>
        <v>50000</v>
      </c>
      <c r="AE1777" s="18">
        <f t="shared" si="4864"/>
        <v>100000</v>
      </c>
      <c r="AF1777" s="18">
        <f t="shared" si="4907"/>
        <v>2148.7089999999998</v>
      </c>
      <c r="AG1777" s="18">
        <f t="shared" si="4907"/>
        <v>0</v>
      </c>
      <c r="AH1777" s="18">
        <f t="shared" si="4907"/>
        <v>0</v>
      </c>
      <c r="AI1777" s="18">
        <f t="shared" si="4840"/>
        <v>13860.408999999996</v>
      </c>
      <c r="AJ1777" s="18">
        <f t="shared" si="4841"/>
        <v>50000</v>
      </c>
      <c r="AK1777" s="18">
        <f t="shared" si="4842"/>
        <v>100000</v>
      </c>
      <c r="AL1777" s="18">
        <f t="shared" si="4907"/>
        <v>0</v>
      </c>
      <c r="AM1777" s="18">
        <f t="shared" si="4843"/>
        <v>13860.408999999996</v>
      </c>
      <c r="AN1777" s="18">
        <f t="shared" si="4907"/>
        <v>0</v>
      </c>
      <c r="AO1777" s="18">
        <f t="shared" si="4907"/>
        <v>0</v>
      </c>
      <c r="AP1777" s="18">
        <f t="shared" si="4907"/>
        <v>0</v>
      </c>
      <c r="AQ1777" s="18">
        <f t="shared" si="4830"/>
        <v>13860.408999999996</v>
      </c>
      <c r="AR1777" s="18">
        <f t="shared" si="4831"/>
        <v>50000</v>
      </c>
      <c r="AS1777" s="18">
        <f t="shared" si="4832"/>
        <v>100000</v>
      </c>
      <c r="AT1777" s="18">
        <f t="shared" si="4907"/>
        <v>0</v>
      </c>
      <c r="AU1777" s="18">
        <f t="shared" si="4907"/>
        <v>0</v>
      </c>
      <c r="AV1777" s="18">
        <f t="shared" si="4907"/>
        <v>0</v>
      </c>
      <c r="AW1777" s="18">
        <f t="shared" si="4833"/>
        <v>13860.408999999996</v>
      </c>
      <c r="AX1777" s="18">
        <f t="shared" si="4834"/>
        <v>50000</v>
      </c>
      <c r="AY1777" s="18">
        <f t="shared" si="4835"/>
        <v>100000</v>
      </c>
      <c r="AZ1777" s="18">
        <f t="shared" si="4907"/>
        <v>-1969.8389999999999</v>
      </c>
      <c r="BA1777" s="18">
        <f t="shared" si="4907"/>
        <v>0</v>
      </c>
      <c r="BB1777" s="18">
        <f t="shared" si="4907"/>
        <v>0</v>
      </c>
      <c r="BC1777" s="18">
        <f t="shared" si="4815"/>
        <v>11890.569999999996</v>
      </c>
      <c r="BD1777" s="18">
        <f t="shared" si="4816"/>
        <v>50000</v>
      </c>
      <c r="BE1777" s="18">
        <f t="shared" si="4817"/>
        <v>100000</v>
      </c>
      <c r="BF1777" s="18">
        <f t="shared" si="4907"/>
        <v>1969.8389999999999</v>
      </c>
      <c r="BG1777" s="18">
        <f t="shared" si="4907"/>
        <v>0</v>
      </c>
      <c r="BH1777" s="18">
        <f t="shared" si="4907"/>
        <v>0</v>
      </c>
      <c r="BI1777" s="18">
        <f t="shared" si="4812"/>
        <v>13860.408999999996</v>
      </c>
      <c r="BJ1777" s="18">
        <f t="shared" si="4813"/>
        <v>50000</v>
      </c>
      <c r="BK1777" s="18">
        <f t="shared" si="4814"/>
        <v>100000</v>
      </c>
      <c r="BL1777" s="18">
        <f t="shared" si="4907"/>
        <v>-2499.0940000000001</v>
      </c>
      <c r="BM1777" s="18">
        <f t="shared" si="4907"/>
        <v>0</v>
      </c>
      <c r="BN1777" s="18">
        <f t="shared" si="4907"/>
        <v>0</v>
      </c>
      <c r="BO1777" s="18">
        <f t="shared" si="4865"/>
        <v>11361.314999999995</v>
      </c>
      <c r="BP1777" s="18">
        <f t="shared" si="4866"/>
        <v>50000</v>
      </c>
      <c r="BQ1777" s="18">
        <f t="shared" si="4867"/>
        <v>100000</v>
      </c>
      <c r="BR1777" s="18">
        <f t="shared" si="4907"/>
        <v>0</v>
      </c>
      <c r="BS1777" s="18">
        <f t="shared" si="4907"/>
        <v>0</v>
      </c>
      <c r="BT1777" s="18">
        <f t="shared" si="4907"/>
        <v>0</v>
      </c>
      <c r="BU1777" s="18">
        <f t="shared" si="4853"/>
        <v>11361.314999999995</v>
      </c>
      <c r="BV1777" s="18">
        <f t="shared" si="4854"/>
        <v>50000</v>
      </c>
      <c r="BW1777" s="18">
        <f t="shared" si="4855"/>
        <v>100000</v>
      </c>
      <c r="BX1777" s="18">
        <f t="shared" si="4907"/>
        <v>0</v>
      </c>
      <c r="BY1777" s="18">
        <f t="shared" si="4907"/>
        <v>0</v>
      </c>
      <c r="BZ1777" s="18">
        <f t="shared" si="4907"/>
        <v>0</v>
      </c>
      <c r="CA1777" s="18">
        <f t="shared" si="4844"/>
        <v>11361.314999999995</v>
      </c>
      <c r="CB1777" s="18">
        <f t="shared" si="4845"/>
        <v>50000</v>
      </c>
      <c r="CC1777" s="18">
        <f t="shared" si="4846"/>
        <v>100000</v>
      </c>
      <c r="CD1777" s="18">
        <f t="shared" si="4907"/>
        <v>0</v>
      </c>
      <c r="CE1777" s="27"/>
      <c r="CF1777" s="33"/>
    </row>
    <row r="1778" spans="1:84" ht="46.8" x14ac:dyDescent="0.3">
      <c r="A1778" s="19" t="s">
        <v>1363</v>
      </c>
      <c r="B1778" s="39">
        <v>240</v>
      </c>
      <c r="C1778" s="41"/>
      <c r="D1778" s="41"/>
      <c r="E1778" s="14" t="s">
        <v>559</v>
      </c>
      <c r="F1778" s="18">
        <f t="shared" si="4907"/>
        <v>9711.6999999999971</v>
      </c>
      <c r="G1778" s="18">
        <f t="shared" si="4907"/>
        <v>50000</v>
      </c>
      <c r="H1778" s="18">
        <f t="shared" si="4907"/>
        <v>100000</v>
      </c>
      <c r="I1778" s="18">
        <f t="shared" si="4907"/>
        <v>0</v>
      </c>
      <c r="J1778" s="18">
        <f t="shared" si="4907"/>
        <v>0</v>
      </c>
      <c r="K1778" s="18">
        <f t="shared" si="4907"/>
        <v>0</v>
      </c>
      <c r="L1778" s="18">
        <f t="shared" si="4900"/>
        <v>9711.6999999999971</v>
      </c>
      <c r="M1778" s="18">
        <f t="shared" si="4901"/>
        <v>50000</v>
      </c>
      <c r="N1778" s="18">
        <f t="shared" si="4902"/>
        <v>100000</v>
      </c>
      <c r="O1778" s="18">
        <f t="shared" si="4907"/>
        <v>2000</v>
      </c>
      <c r="P1778" s="18">
        <f t="shared" si="4907"/>
        <v>0</v>
      </c>
      <c r="Q1778" s="18">
        <f t="shared" si="4907"/>
        <v>0</v>
      </c>
      <c r="R1778" s="18">
        <f t="shared" si="4907"/>
        <v>0</v>
      </c>
      <c r="S1778" s="18">
        <f t="shared" si="4907"/>
        <v>0</v>
      </c>
      <c r="T1778" s="18">
        <f t="shared" si="4858"/>
        <v>11711.699999999997</v>
      </c>
      <c r="U1778" s="18">
        <f t="shared" si="4859"/>
        <v>50000</v>
      </c>
      <c r="V1778" s="18">
        <f t="shared" si="4860"/>
        <v>100000</v>
      </c>
      <c r="W1778" s="18">
        <f t="shared" ref="W1778:CD1778" si="4908">W1779</f>
        <v>0</v>
      </c>
      <c r="X1778" s="18">
        <f t="shared" si="4908"/>
        <v>0</v>
      </c>
      <c r="Y1778" s="18">
        <f t="shared" si="4908"/>
        <v>0</v>
      </c>
      <c r="Z1778" s="18">
        <f t="shared" si="4908"/>
        <v>0</v>
      </c>
      <c r="AA1778" s="18">
        <f t="shared" si="4908"/>
        <v>0</v>
      </c>
      <c r="AB1778" s="18">
        <f t="shared" si="4908"/>
        <v>0</v>
      </c>
      <c r="AC1778" s="18">
        <f t="shared" si="4862"/>
        <v>11711.699999999997</v>
      </c>
      <c r="AD1778" s="18">
        <f t="shared" si="4863"/>
        <v>50000</v>
      </c>
      <c r="AE1778" s="18">
        <f t="shared" si="4864"/>
        <v>100000</v>
      </c>
      <c r="AF1778" s="18">
        <f t="shared" si="4908"/>
        <v>2148.7089999999998</v>
      </c>
      <c r="AG1778" s="18">
        <f t="shared" si="4908"/>
        <v>0</v>
      </c>
      <c r="AH1778" s="18">
        <f t="shared" si="4908"/>
        <v>0</v>
      </c>
      <c r="AI1778" s="18">
        <f t="shared" si="4840"/>
        <v>13860.408999999996</v>
      </c>
      <c r="AJ1778" s="18">
        <f t="shared" si="4841"/>
        <v>50000</v>
      </c>
      <c r="AK1778" s="18">
        <f t="shared" si="4842"/>
        <v>100000</v>
      </c>
      <c r="AL1778" s="18">
        <f t="shared" si="4908"/>
        <v>0</v>
      </c>
      <c r="AM1778" s="18">
        <f t="shared" si="4843"/>
        <v>13860.408999999996</v>
      </c>
      <c r="AN1778" s="18">
        <f t="shared" si="4908"/>
        <v>0</v>
      </c>
      <c r="AO1778" s="18">
        <f t="shared" si="4908"/>
        <v>0</v>
      </c>
      <c r="AP1778" s="18">
        <f t="shared" si="4908"/>
        <v>0</v>
      </c>
      <c r="AQ1778" s="18">
        <f t="shared" si="4830"/>
        <v>13860.408999999996</v>
      </c>
      <c r="AR1778" s="18">
        <f t="shared" si="4831"/>
        <v>50000</v>
      </c>
      <c r="AS1778" s="18">
        <f t="shared" si="4832"/>
        <v>100000</v>
      </c>
      <c r="AT1778" s="18">
        <f t="shared" si="4908"/>
        <v>0</v>
      </c>
      <c r="AU1778" s="18">
        <f t="shared" si="4908"/>
        <v>0</v>
      </c>
      <c r="AV1778" s="18">
        <f t="shared" si="4908"/>
        <v>0</v>
      </c>
      <c r="AW1778" s="18">
        <f t="shared" si="4833"/>
        <v>13860.408999999996</v>
      </c>
      <c r="AX1778" s="18">
        <f t="shared" si="4834"/>
        <v>50000</v>
      </c>
      <c r="AY1778" s="18">
        <f t="shared" si="4835"/>
        <v>100000</v>
      </c>
      <c r="AZ1778" s="18">
        <f t="shared" si="4908"/>
        <v>-1969.8389999999999</v>
      </c>
      <c r="BA1778" s="18">
        <f t="shared" si="4908"/>
        <v>0</v>
      </c>
      <c r="BB1778" s="18">
        <f t="shared" si="4908"/>
        <v>0</v>
      </c>
      <c r="BC1778" s="18">
        <f t="shared" si="4815"/>
        <v>11890.569999999996</v>
      </c>
      <c r="BD1778" s="18">
        <f t="shared" si="4816"/>
        <v>50000</v>
      </c>
      <c r="BE1778" s="18">
        <f t="shared" si="4817"/>
        <v>100000</v>
      </c>
      <c r="BF1778" s="18">
        <f t="shared" si="4908"/>
        <v>1969.8389999999999</v>
      </c>
      <c r="BG1778" s="18">
        <f t="shared" si="4908"/>
        <v>0</v>
      </c>
      <c r="BH1778" s="18">
        <f t="shared" si="4908"/>
        <v>0</v>
      </c>
      <c r="BI1778" s="18">
        <f t="shared" si="4812"/>
        <v>13860.408999999996</v>
      </c>
      <c r="BJ1778" s="18">
        <f t="shared" si="4813"/>
        <v>50000</v>
      </c>
      <c r="BK1778" s="18">
        <f t="shared" si="4814"/>
        <v>100000</v>
      </c>
      <c r="BL1778" s="18">
        <f t="shared" si="4908"/>
        <v>-2499.0940000000001</v>
      </c>
      <c r="BM1778" s="18">
        <f t="shared" si="4908"/>
        <v>0</v>
      </c>
      <c r="BN1778" s="18">
        <f t="shared" si="4908"/>
        <v>0</v>
      </c>
      <c r="BO1778" s="18">
        <f t="shared" si="4865"/>
        <v>11361.314999999995</v>
      </c>
      <c r="BP1778" s="18">
        <f t="shared" si="4866"/>
        <v>50000</v>
      </c>
      <c r="BQ1778" s="18">
        <f t="shared" si="4867"/>
        <v>100000</v>
      </c>
      <c r="BR1778" s="18">
        <f t="shared" si="4908"/>
        <v>0</v>
      </c>
      <c r="BS1778" s="18">
        <f t="shared" si="4908"/>
        <v>0</v>
      </c>
      <c r="BT1778" s="18">
        <f t="shared" si="4908"/>
        <v>0</v>
      </c>
      <c r="BU1778" s="18">
        <f t="shared" si="4853"/>
        <v>11361.314999999995</v>
      </c>
      <c r="BV1778" s="18">
        <f t="shared" si="4854"/>
        <v>50000</v>
      </c>
      <c r="BW1778" s="18">
        <f t="shared" si="4855"/>
        <v>100000</v>
      </c>
      <c r="BX1778" s="18">
        <f t="shared" si="4908"/>
        <v>0</v>
      </c>
      <c r="BY1778" s="18">
        <f t="shared" si="4908"/>
        <v>0</v>
      </c>
      <c r="BZ1778" s="18">
        <f t="shared" si="4908"/>
        <v>0</v>
      </c>
      <c r="CA1778" s="18">
        <f t="shared" si="4844"/>
        <v>11361.314999999995</v>
      </c>
      <c r="CB1778" s="18">
        <f t="shared" si="4845"/>
        <v>50000</v>
      </c>
      <c r="CC1778" s="18">
        <f t="shared" si="4846"/>
        <v>100000</v>
      </c>
      <c r="CD1778" s="18">
        <f t="shared" si="4908"/>
        <v>0</v>
      </c>
      <c r="CE1778" s="27"/>
      <c r="CF1778" s="33"/>
    </row>
    <row r="1779" spans="1:84" x14ac:dyDescent="0.3">
      <c r="A1779" s="19" t="s">
        <v>1363</v>
      </c>
      <c r="B1779" s="39">
        <v>240</v>
      </c>
      <c r="C1779" s="41" t="s">
        <v>198</v>
      </c>
      <c r="D1779" s="41" t="s">
        <v>19</v>
      </c>
      <c r="E1779" s="14" t="s">
        <v>527</v>
      </c>
      <c r="F1779" s="18">
        <v>9711.6999999999971</v>
      </c>
      <c r="G1779" s="18">
        <v>50000</v>
      </c>
      <c r="H1779" s="18">
        <v>100000</v>
      </c>
      <c r="I1779" s="18"/>
      <c r="J1779" s="18"/>
      <c r="K1779" s="18"/>
      <c r="L1779" s="18">
        <f t="shared" si="4900"/>
        <v>9711.6999999999971</v>
      </c>
      <c r="M1779" s="18">
        <f t="shared" si="4901"/>
        <v>50000</v>
      </c>
      <c r="N1779" s="18">
        <f t="shared" si="4902"/>
        <v>100000</v>
      </c>
      <c r="O1779" s="18">
        <v>2000</v>
      </c>
      <c r="P1779" s="18"/>
      <c r="Q1779" s="18"/>
      <c r="R1779" s="18"/>
      <c r="S1779" s="18"/>
      <c r="T1779" s="18">
        <f t="shared" si="4858"/>
        <v>11711.699999999997</v>
      </c>
      <c r="U1779" s="18">
        <f t="shared" si="4859"/>
        <v>50000</v>
      </c>
      <c r="V1779" s="18">
        <f t="shared" si="4860"/>
        <v>100000</v>
      </c>
      <c r="W1779" s="18"/>
      <c r="X1779" s="18"/>
      <c r="Y1779" s="18"/>
      <c r="Z1779" s="18"/>
      <c r="AA1779" s="18"/>
      <c r="AB1779" s="18"/>
      <c r="AC1779" s="18">
        <f t="shared" si="4862"/>
        <v>11711.699999999997</v>
      </c>
      <c r="AD1779" s="18">
        <f t="shared" si="4863"/>
        <v>50000</v>
      </c>
      <c r="AE1779" s="18">
        <f t="shared" si="4864"/>
        <v>100000</v>
      </c>
      <c r="AF1779" s="18">
        <v>2148.7089999999998</v>
      </c>
      <c r="AG1779" s="18"/>
      <c r="AH1779" s="18"/>
      <c r="AI1779" s="18">
        <f t="shared" si="4840"/>
        <v>13860.408999999996</v>
      </c>
      <c r="AJ1779" s="18">
        <f t="shared" si="4841"/>
        <v>50000</v>
      </c>
      <c r="AK1779" s="18">
        <f t="shared" si="4842"/>
        <v>100000</v>
      </c>
      <c r="AL1779" s="18"/>
      <c r="AM1779" s="18">
        <f t="shared" si="4843"/>
        <v>13860.408999999996</v>
      </c>
      <c r="AN1779" s="18"/>
      <c r="AO1779" s="18"/>
      <c r="AP1779" s="18"/>
      <c r="AQ1779" s="18">
        <f t="shared" si="4830"/>
        <v>13860.408999999996</v>
      </c>
      <c r="AR1779" s="18">
        <f t="shared" si="4831"/>
        <v>50000</v>
      </c>
      <c r="AS1779" s="18">
        <f t="shared" si="4832"/>
        <v>100000</v>
      </c>
      <c r="AT1779" s="18"/>
      <c r="AU1779" s="18"/>
      <c r="AV1779" s="18"/>
      <c r="AW1779" s="18">
        <f t="shared" si="4833"/>
        <v>13860.408999999996</v>
      </c>
      <c r="AX1779" s="18">
        <f t="shared" si="4834"/>
        <v>50000</v>
      </c>
      <c r="AY1779" s="18">
        <f t="shared" si="4835"/>
        <v>100000</v>
      </c>
      <c r="AZ1779" s="18">
        <v>-1969.8389999999999</v>
      </c>
      <c r="BA1779" s="18"/>
      <c r="BB1779" s="18"/>
      <c r="BC1779" s="18">
        <f t="shared" si="4815"/>
        <v>11890.569999999996</v>
      </c>
      <c r="BD1779" s="18">
        <f t="shared" si="4816"/>
        <v>50000</v>
      </c>
      <c r="BE1779" s="18">
        <f t="shared" si="4817"/>
        <v>100000</v>
      </c>
      <c r="BF1779" s="18">
        <v>1969.8389999999999</v>
      </c>
      <c r="BG1779" s="18"/>
      <c r="BH1779" s="18"/>
      <c r="BI1779" s="18">
        <f t="shared" si="4812"/>
        <v>13860.408999999996</v>
      </c>
      <c r="BJ1779" s="18">
        <f t="shared" si="4813"/>
        <v>50000</v>
      </c>
      <c r="BK1779" s="18">
        <f t="shared" si="4814"/>
        <v>100000</v>
      </c>
      <c r="BL1779" s="18">
        <v>-2499.0940000000001</v>
      </c>
      <c r="BM1779" s="18"/>
      <c r="BN1779" s="18"/>
      <c r="BO1779" s="18">
        <f t="shared" si="4865"/>
        <v>11361.314999999995</v>
      </c>
      <c r="BP1779" s="18">
        <f t="shared" si="4866"/>
        <v>50000</v>
      </c>
      <c r="BQ1779" s="18">
        <f t="shared" si="4867"/>
        <v>100000</v>
      </c>
      <c r="BR1779" s="18"/>
      <c r="BS1779" s="18"/>
      <c r="BT1779" s="18"/>
      <c r="BU1779" s="18">
        <f t="shared" si="4853"/>
        <v>11361.314999999995</v>
      </c>
      <c r="BV1779" s="18">
        <f t="shared" si="4854"/>
        <v>50000</v>
      </c>
      <c r="BW1779" s="18">
        <f t="shared" si="4855"/>
        <v>100000</v>
      </c>
      <c r="BX1779" s="18"/>
      <c r="BY1779" s="18"/>
      <c r="BZ1779" s="18"/>
      <c r="CA1779" s="18">
        <f t="shared" si="4844"/>
        <v>11361.314999999995</v>
      </c>
      <c r="CB1779" s="18">
        <f t="shared" si="4845"/>
        <v>50000</v>
      </c>
      <c r="CC1779" s="18">
        <f t="shared" si="4846"/>
        <v>100000</v>
      </c>
      <c r="CD1779" s="18"/>
      <c r="CE1779" s="27"/>
      <c r="CF1779" s="33"/>
    </row>
    <row r="1780" spans="1:84" ht="46.8" x14ac:dyDescent="0.3">
      <c r="A1780" s="41" t="s">
        <v>296</v>
      </c>
      <c r="B1780" s="39"/>
      <c r="C1780" s="41"/>
      <c r="D1780" s="41"/>
      <c r="E1780" s="14" t="s">
        <v>1070</v>
      </c>
      <c r="F1780" s="18">
        <f t="shared" ref="F1780:K1780" si="4909">F1785+F1789+F1781</f>
        <v>21381.1</v>
      </c>
      <c r="G1780" s="18">
        <f t="shared" si="4909"/>
        <v>0</v>
      </c>
      <c r="H1780" s="18">
        <f t="shared" si="4909"/>
        <v>0</v>
      </c>
      <c r="I1780" s="18">
        <f t="shared" si="4909"/>
        <v>0</v>
      </c>
      <c r="J1780" s="18">
        <f t="shared" si="4909"/>
        <v>0</v>
      </c>
      <c r="K1780" s="18">
        <f t="shared" si="4909"/>
        <v>0</v>
      </c>
      <c r="L1780" s="18">
        <f t="shared" si="4900"/>
        <v>21381.1</v>
      </c>
      <c r="M1780" s="18">
        <f t="shared" si="4901"/>
        <v>0</v>
      </c>
      <c r="N1780" s="18">
        <f t="shared" si="4902"/>
        <v>0</v>
      </c>
      <c r="O1780" s="18">
        <f t="shared" ref="O1780:S1780" si="4910">O1785+O1789+O1781</f>
        <v>0</v>
      </c>
      <c r="P1780" s="18">
        <f t="shared" si="4910"/>
        <v>0</v>
      </c>
      <c r="Q1780" s="18">
        <f t="shared" si="4910"/>
        <v>0</v>
      </c>
      <c r="R1780" s="18">
        <f t="shared" si="4910"/>
        <v>0</v>
      </c>
      <c r="S1780" s="18">
        <f t="shared" si="4910"/>
        <v>0</v>
      </c>
      <c r="T1780" s="18">
        <f t="shared" si="4858"/>
        <v>21381.1</v>
      </c>
      <c r="U1780" s="18">
        <f t="shared" si="4859"/>
        <v>0</v>
      </c>
      <c r="V1780" s="18">
        <f t="shared" si="4860"/>
        <v>0</v>
      </c>
      <c r="W1780" s="18">
        <f t="shared" ref="W1780:CD1780" si="4911">W1785+W1789+W1781</f>
        <v>-21381.1</v>
      </c>
      <c r="X1780" s="18">
        <f t="shared" ref="X1780:AB1780" si="4912">X1785+X1789+X1781</f>
        <v>0</v>
      </c>
      <c r="Y1780" s="18">
        <f t="shared" si="4912"/>
        <v>0</v>
      </c>
      <c r="Z1780" s="18">
        <f t="shared" si="4912"/>
        <v>21381.1</v>
      </c>
      <c r="AA1780" s="18">
        <f t="shared" si="4912"/>
        <v>0</v>
      </c>
      <c r="AB1780" s="18">
        <f t="shared" si="4912"/>
        <v>0</v>
      </c>
      <c r="AC1780" s="18">
        <f t="shared" si="4862"/>
        <v>21381.1</v>
      </c>
      <c r="AD1780" s="18">
        <f t="shared" si="4863"/>
        <v>0</v>
      </c>
      <c r="AE1780" s="18">
        <f t="shared" si="4864"/>
        <v>0</v>
      </c>
      <c r="AF1780" s="18">
        <f t="shared" ref="AF1780:AH1780" si="4913">AF1785+AF1789+AF1781</f>
        <v>-21381.1</v>
      </c>
      <c r="AG1780" s="18">
        <f t="shared" si="4913"/>
        <v>21381.1</v>
      </c>
      <c r="AH1780" s="18">
        <f t="shared" si="4913"/>
        <v>0</v>
      </c>
      <c r="AI1780" s="18">
        <f t="shared" si="4840"/>
        <v>0</v>
      </c>
      <c r="AJ1780" s="18">
        <f t="shared" si="4841"/>
        <v>21381.1</v>
      </c>
      <c r="AK1780" s="18">
        <f t="shared" si="4842"/>
        <v>0</v>
      </c>
      <c r="AL1780" s="18">
        <f t="shared" ref="AL1780" si="4914">AL1785+AL1789+AL1781</f>
        <v>0</v>
      </c>
      <c r="AM1780" s="18">
        <f t="shared" si="4843"/>
        <v>0</v>
      </c>
      <c r="AN1780" s="18">
        <f t="shared" ref="AN1780:AP1780" si="4915">AN1785+AN1789+AN1781</f>
        <v>0</v>
      </c>
      <c r="AO1780" s="18">
        <f t="shared" si="4915"/>
        <v>0</v>
      </c>
      <c r="AP1780" s="18">
        <f t="shared" si="4915"/>
        <v>0</v>
      </c>
      <c r="AQ1780" s="18">
        <f t="shared" si="4830"/>
        <v>0</v>
      </c>
      <c r="AR1780" s="18">
        <f t="shared" si="4831"/>
        <v>21381.1</v>
      </c>
      <c r="AS1780" s="18">
        <f t="shared" si="4832"/>
        <v>0</v>
      </c>
      <c r="AT1780" s="18">
        <f t="shared" ref="AT1780:AV1780" si="4916">AT1785+AT1789+AT1781</f>
        <v>0</v>
      </c>
      <c r="AU1780" s="18">
        <f t="shared" si="4916"/>
        <v>0</v>
      </c>
      <c r="AV1780" s="18">
        <f t="shared" si="4916"/>
        <v>0</v>
      </c>
      <c r="AW1780" s="18">
        <f t="shared" si="4833"/>
        <v>0</v>
      </c>
      <c r="AX1780" s="18">
        <f t="shared" si="4834"/>
        <v>21381.1</v>
      </c>
      <c r="AY1780" s="18">
        <f t="shared" si="4835"/>
        <v>0</v>
      </c>
      <c r="AZ1780" s="18">
        <f t="shared" ref="AZ1780:BB1780" si="4917">AZ1785+AZ1789+AZ1781</f>
        <v>0</v>
      </c>
      <c r="BA1780" s="18">
        <f t="shared" si="4917"/>
        <v>0</v>
      </c>
      <c r="BB1780" s="18">
        <f t="shared" si="4917"/>
        <v>0</v>
      </c>
      <c r="BC1780" s="18">
        <f t="shared" si="4815"/>
        <v>0</v>
      </c>
      <c r="BD1780" s="18">
        <f t="shared" si="4816"/>
        <v>21381.1</v>
      </c>
      <c r="BE1780" s="18">
        <f t="shared" si="4817"/>
        <v>0</v>
      </c>
      <c r="BF1780" s="18">
        <f t="shared" ref="BF1780:BH1780" si="4918">BF1785+BF1789+BF1781</f>
        <v>0</v>
      </c>
      <c r="BG1780" s="18">
        <f t="shared" si="4918"/>
        <v>0</v>
      </c>
      <c r="BH1780" s="18">
        <f t="shared" si="4918"/>
        <v>0</v>
      </c>
      <c r="BI1780" s="18">
        <f t="shared" ref="BI1780:BI1843" si="4919">BC1780+BF1780</f>
        <v>0</v>
      </c>
      <c r="BJ1780" s="18">
        <f t="shared" ref="BJ1780:BJ1843" si="4920">BD1780+BG1780</f>
        <v>21381.1</v>
      </c>
      <c r="BK1780" s="18">
        <f t="shared" ref="BK1780:BK1843" si="4921">BE1780+BH1780</f>
        <v>0</v>
      </c>
      <c r="BL1780" s="18">
        <f t="shared" ref="BL1780:BN1780" si="4922">BL1785+BL1789+BL1781</f>
        <v>0</v>
      </c>
      <c r="BM1780" s="18">
        <f t="shared" si="4922"/>
        <v>-4881.1000000000004</v>
      </c>
      <c r="BN1780" s="18">
        <f t="shared" si="4922"/>
        <v>0</v>
      </c>
      <c r="BO1780" s="18">
        <f t="shared" si="4865"/>
        <v>0</v>
      </c>
      <c r="BP1780" s="18">
        <f t="shared" si="4866"/>
        <v>16500</v>
      </c>
      <c r="BQ1780" s="18">
        <f t="shared" si="4867"/>
        <v>0</v>
      </c>
      <c r="BR1780" s="18">
        <f t="shared" ref="BR1780:BT1780" si="4923">BR1785+BR1789+BR1781</f>
        <v>0</v>
      </c>
      <c r="BS1780" s="18">
        <f t="shared" si="4923"/>
        <v>0</v>
      </c>
      <c r="BT1780" s="18">
        <f t="shared" si="4923"/>
        <v>0</v>
      </c>
      <c r="BU1780" s="18">
        <f t="shared" si="4853"/>
        <v>0</v>
      </c>
      <c r="BV1780" s="18">
        <f t="shared" si="4854"/>
        <v>16500</v>
      </c>
      <c r="BW1780" s="18">
        <f t="shared" si="4855"/>
        <v>0</v>
      </c>
      <c r="BX1780" s="18">
        <f t="shared" ref="BX1780:BZ1780" si="4924">BX1785+BX1789+BX1781</f>
        <v>0</v>
      </c>
      <c r="BY1780" s="18">
        <f t="shared" si="4924"/>
        <v>0</v>
      </c>
      <c r="BZ1780" s="18">
        <f t="shared" si="4924"/>
        <v>0</v>
      </c>
      <c r="CA1780" s="18">
        <f t="shared" si="4844"/>
        <v>0</v>
      </c>
      <c r="CB1780" s="18">
        <f t="shared" si="4845"/>
        <v>16500</v>
      </c>
      <c r="CC1780" s="18">
        <f t="shared" si="4846"/>
        <v>0</v>
      </c>
      <c r="CD1780" s="18">
        <f t="shared" si="4911"/>
        <v>0</v>
      </c>
      <c r="CE1780" s="27"/>
      <c r="CF1780" s="33"/>
    </row>
    <row r="1781" spans="1:84" ht="31.2" x14ac:dyDescent="0.3">
      <c r="A1781" s="41" t="s">
        <v>1222</v>
      </c>
      <c r="B1781" s="39"/>
      <c r="C1781" s="41"/>
      <c r="D1781" s="41"/>
      <c r="E1781" s="14" t="s">
        <v>1574</v>
      </c>
      <c r="F1781" s="18">
        <f t="shared" ref="F1781:K1783" si="4925">F1782</f>
        <v>21381.1</v>
      </c>
      <c r="G1781" s="18">
        <f t="shared" si="4925"/>
        <v>0</v>
      </c>
      <c r="H1781" s="18">
        <f t="shared" si="4925"/>
        <v>0</v>
      </c>
      <c r="I1781" s="18">
        <f t="shared" si="4925"/>
        <v>0</v>
      </c>
      <c r="J1781" s="18">
        <f t="shared" si="4925"/>
        <v>0</v>
      </c>
      <c r="K1781" s="18">
        <f t="shared" si="4925"/>
        <v>0</v>
      </c>
      <c r="L1781" s="18">
        <f t="shared" si="4900"/>
        <v>21381.1</v>
      </c>
      <c r="M1781" s="18">
        <f t="shared" si="4901"/>
        <v>0</v>
      </c>
      <c r="N1781" s="18">
        <f t="shared" si="4902"/>
        <v>0</v>
      </c>
      <c r="O1781" s="18">
        <f t="shared" ref="O1781:S1783" si="4926">O1782</f>
        <v>0</v>
      </c>
      <c r="P1781" s="18">
        <f t="shared" si="4926"/>
        <v>0</v>
      </c>
      <c r="Q1781" s="18">
        <f t="shared" si="4926"/>
        <v>0</v>
      </c>
      <c r="R1781" s="18">
        <f t="shared" si="4926"/>
        <v>0</v>
      </c>
      <c r="S1781" s="18">
        <f t="shared" si="4926"/>
        <v>0</v>
      </c>
      <c r="T1781" s="18">
        <f t="shared" si="4858"/>
        <v>21381.1</v>
      </c>
      <c r="U1781" s="18">
        <f t="shared" si="4859"/>
        <v>0</v>
      </c>
      <c r="V1781" s="18">
        <f t="shared" si="4860"/>
        <v>0</v>
      </c>
      <c r="W1781" s="18">
        <f t="shared" ref="W1781:CD1783" si="4927">W1782</f>
        <v>-21381.1</v>
      </c>
      <c r="X1781" s="18">
        <f t="shared" si="4927"/>
        <v>0</v>
      </c>
      <c r="Y1781" s="18">
        <f t="shared" si="4927"/>
        <v>0</v>
      </c>
      <c r="Z1781" s="18">
        <f t="shared" si="4927"/>
        <v>21381.1</v>
      </c>
      <c r="AA1781" s="18">
        <f t="shared" si="4927"/>
        <v>0</v>
      </c>
      <c r="AB1781" s="18">
        <f t="shared" si="4927"/>
        <v>0</v>
      </c>
      <c r="AC1781" s="18">
        <f t="shared" si="4862"/>
        <v>21381.1</v>
      </c>
      <c r="AD1781" s="18">
        <f t="shared" si="4863"/>
        <v>0</v>
      </c>
      <c r="AE1781" s="18">
        <f t="shared" si="4864"/>
        <v>0</v>
      </c>
      <c r="AF1781" s="18">
        <f t="shared" si="4927"/>
        <v>-21381.1</v>
      </c>
      <c r="AG1781" s="18">
        <f t="shared" si="4927"/>
        <v>21381.1</v>
      </c>
      <c r="AH1781" s="18">
        <f t="shared" si="4927"/>
        <v>0</v>
      </c>
      <c r="AI1781" s="18">
        <f t="shared" si="4840"/>
        <v>0</v>
      </c>
      <c r="AJ1781" s="18">
        <f t="shared" si="4841"/>
        <v>21381.1</v>
      </c>
      <c r="AK1781" s="18">
        <f t="shared" si="4842"/>
        <v>0</v>
      </c>
      <c r="AL1781" s="18">
        <f t="shared" si="4927"/>
        <v>0</v>
      </c>
      <c r="AM1781" s="18">
        <f t="shared" si="4843"/>
        <v>0</v>
      </c>
      <c r="AN1781" s="18">
        <f t="shared" si="4927"/>
        <v>0</v>
      </c>
      <c r="AO1781" s="18">
        <f t="shared" si="4927"/>
        <v>0</v>
      </c>
      <c r="AP1781" s="18">
        <f t="shared" si="4927"/>
        <v>0</v>
      </c>
      <c r="AQ1781" s="18">
        <f t="shared" si="4830"/>
        <v>0</v>
      </c>
      <c r="AR1781" s="18">
        <f t="shared" si="4831"/>
        <v>21381.1</v>
      </c>
      <c r="AS1781" s="18">
        <f t="shared" si="4832"/>
        <v>0</v>
      </c>
      <c r="AT1781" s="18">
        <f t="shared" si="4927"/>
        <v>0</v>
      </c>
      <c r="AU1781" s="18">
        <f t="shared" si="4927"/>
        <v>0</v>
      </c>
      <c r="AV1781" s="18">
        <f t="shared" si="4927"/>
        <v>0</v>
      </c>
      <c r="AW1781" s="18">
        <f t="shared" si="4833"/>
        <v>0</v>
      </c>
      <c r="AX1781" s="18">
        <f t="shared" si="4834"/>
        <v>21381.1</v>
      </c>
      <c r="AY1781" s="18">
        <f t="shared" si="4835"/>
        <v>0</v>
      </c>
      <c r="AZ1781" s="18">
        <f t="shared" si="4927"/>
        <v>0</v>
      </c>
      <c r="BA1781" s="18">
        <f t="shared" si="4927"/>
        <v>0</v>
      </c>
      <c r="BB1781" s="18">
        <f t="shared" si="4927"/>
        <v>0</v>
      </c>
      <c r="BC1781" s="18">
        <f t="shared" ref="BC1781:BC1844" si="4928">AW1781+AZ1781</f>
        <v>0</v>
      </c>
      <c r="BD1781" s="18">
        <f t="shared" ref="BD1781:BD1844" si="4929">AX1781+BA1781</f>
        <v>21381.1</v>
      </c>
      <c r="BE1781" s="18">
        <f t="shared" ref="BE1781:BE1844" si="4930">AY1781+BB1781</f>
        <v>0</v>
      </c>
      <c r="BF1781" s="18">
        <f t="shared" si="4927"/>
        <v>0</v>
      </c>
      <c r="BG1781" s="18">
        <f t="shared" si="4927"/>
        <v>0</v>
      </c>
      <c r="BH1781" s="18">
        <f t="shared" si="4927"/>
        <v>0</v>
      </c>
      <c r="BI1781" s="18">
        <f t="shared" si="4919"/>
        <v>0</v>
      </c>
      <c r="BJ1781" s="18">
        <f t="shared" si="4920"/>
        <v>21381.1</v>
      </c>
      <c r="BK1781" s="18">
        <f t="shared" si="4921"/>
        <v>0</v>
      </c>
      <c r="BL1781" s="18">
        <f t="shared" si="4927"/>
        <v>0</v>
      </c>
      <c r="BM1781" s="18">
        <f t="shared" si="4927"/>
        <v>-4881.1000000000004</v>
      </c>
      <c r="BN1781" s="18">
        <f t="shared" si="4927"/>
        <v>0</v>
      </c>
      <c r="BO1781" s="18">
        <f t="shared" si="4865"/>
        <v>0</v>
      </c>
      <c r="BP1781" s="18">
        <f t="shared" si="4866"/>
        <v>16500</v>
      </c>
      <c r="BQ1781" s="18">
        <f t="shared" si="4867"/>
        <v>0</v>
      </c>
      <c r="BR1781" s="18">
        <f t="shared" si="4927"/>
        <v>0</v>
      </c>
      <c r="BS1781" s="18">
        <f t="shared" si="4927"/>
        <v>0</v>
      </c>
      <c r="BT1781" s="18">
        <f t="shared" si="4927"/>
        <v>0</v>
      </c>
      <c r="BU1781" s="18">
        <f t="shared" si="4853"/>
        <v>0</v>
      </c>
      <c r="BV1781" s="18">
        <f t="shared" si="4854"/>
        <v>16500</v>
      </c>
      <c r="BW1781" s="18">
        <f t="shared" si="4855"/>
        <v>0</v>
      </c>
      <c r="BX1781" s="18">
        <f t="shared" si="4927"/>
        <v>0</v>
      </c>
      <c r="BY1781" s="18">
        <f t="shared" si="4927"/>
        <v>0</v>
      </c>
      <c r="BZ1781" s="18">
        <f t="shared" si="4927"/>
        <v>0</v>
      </c>
      <c r="CA1781" s="18">
        <f t="shared" si="4844"/>
        <v>0</v>
      </c>
      <c r="CB1781" s="18">
        <f t="shared" si="4845"/>
        <v>16500</v>
      </c>
      <c r="CC1781" s="18">
        <f t="shared" si="4846"/>
        <v>0</v>
      </c>
      <c r="CD1781" s="18">
        <f t="shared" si="4927"/>
        <v>0</v>
      </c>
      <c r="CE1781" s="27"/>
      <c r="CF1781" s="33"/>
    </row>
    <row r="1782" spans="1:84" ht="46.8" x14ac:dyDescent="0.3">
      <c r="A1782" s="41" t="s">
        <v>1222</v>
      </c>
      <c r="B1782" s="39">
        <v>400</v>
      </c>
      <c r="C1782" s="41"/>
      <c r="D1782" s="41"/>
      <c r="E1782" s="14" t="s">
        <v>553</v>
      </c>
      <c r="F1782" s="18">
        <f t="shared" si="4925"/>
        <v>21381.1</v>
      </c>
      <c r="G1782" s="18">
        <f t="shared" si="4925"/>
        <v>0</v>
      </c>
      <c r="H1782" s="18">
        <f t="shared" si="4925"/>
        <v>0</v>
      </c>
      <c r="I1782" s="18">
        <f t="shared" si="4925"/>
        <v>0</v>
      </c>
      <c r="J1782" s="18">
        <f t="shared" si="4925"/>
        <v>0</v>
      </c>
      <c r="K1782" s="18">
        <f t="shared" si="4925"/>
        <v>0</v>
      </c>
      <c r="L1782" s="18">
        <f t="shared" si="4900"/>
        <v>21381.1</v>
      </c>
      <c r="M1782" s="18">
        <f t="shared" si="4901"/>
        <v>0</v>
      </c>
      <c r="N1782" s="18">
        <f t="shared" si="4902"/>
        <v>0</v>
      </c>
      <c r="O1782" s="18">
        <f t="shared" si="4926"/>
        <v>0</v>
      </c>
      <c r="P1782" s="18">
        <f t="shared" si="4926"/>
        <v>0</v>
      </c>
      <c r="Q1782" s="18">
        <f t="shared" si="4926"/>
        <v>0</v>
      </c>
      <c r="R1782" s="18">
        <f t="shared" si="4926"/>
        <v>0</v>
      </c>
      <c r="S1782" s="18">
        <f t="shared" si="4926"/>
        <v>0</v>
      </c>
      <c r="T1782" s="18">
        <f t="shared" si="4858"/>
        <v>21381.1</v>
      </c>
      <c r="U1782" s="18">
        <f t="shared" si="4859"/>
        <v>0</v>
      </c>
      <c r="V1782" s="18">
        <f t="shared" si="4860"/>
        <v>0</v>
      </c>
      <c r="W1782" s="18">
        <f t="shared" si="4927"/>
        <v>-21381.1</v>
      </c>
      <c r="X1782" s="18">
        <f t="shared" si="4927"/>
        <v>0</v>
      </c>
      <c r="Y1782" s="18">
        <f t="shared" si="4927"/>
        <v>0</v>
      </c>
      <c r="Z1782" s="18">
        <f t="shared" si="4927"/>
        <v>21381.1</v>
      </c>
      <c r="AA1782" s="18">
        <f t="shared" si="4927"/>
        <v>0</v>
      </c>
      <c r="AB1782" s="18">
        <f t="shared" si="4927"/>
        <v>0</v>
      </c>
      <c r="AC1782" s="18">
        <f t="shared" si="4862"/>
        <v>21381.1</v>
      </c>
      <c r="AD1782" s="18">
        <f t="shared" si="4863"/>
        <v>0</v>
      </c>
      <c r="AE1782" s="18">
        <f t="shared" si="4864"/>
        <v>0</v>
      </c>
      <c r="AF1782" s="18">
        <f t="shared" si="4927"/>
        <v>-21381.1</v>
      </c>
      <c r="AG1782" s="18">
        <f t="shared" si="4927"/>
        <v>21381.1</v>
      </c>
      <c r="AH1782" s="18">
        <f t="shared" si="4927"/>
        <v>0</v>
      </c>
      <c r="AI1782" s="18">
        <f t="shared" si="4840"/>
        <v>0</v>
      </c>
      <c r="AJ1782" s="18">
        <f t="shared" si="4841"/>
        <v>21381.1</v>
      </c>
      <c r="AK1782" s="18">
        <f t="shared" si="4842"/>
        <v>0</v>
      </c>
      <c r="AL1782" s="18">
        <f t="shared" si="4927"/>
        <v>0</v>
      </c>
      <c r="AM1782" s="18">
        <f t="shared" si="4843"/>
        <v>0</v>
      </c>
      <c r="AN1782" s="18">
        <f t="shared" si="4927"/>
        <v>0</v>
      </c>
      <c r="AO1782" s="18">
        <f t="shared" si="4927"/>
        <v>0</v>
      </c>
      <c r="AP1782" s="18">
        <f t="shared" si="4927"/>
        <v>0</v>
      </c>
      <c r="AQ1782" s="18">
        <f t="shared" si="4830"/>
        <v>0</v>
      </c>
      <c r="AR1782" s="18">
        <f t="shared" si="4831"/>
        <v>21381.1</v>
      </c>
      <c r="AS1782" s="18">
        <f t="shared" si="4832"/>
        <v>0</v>
      </c>
      <c r="AT1782" s="18">
        <f t="shared" si="4927"/>
        <v>0</v>
      </c>
      <c r="AU1782" s="18">
        <f t="shared" si="4927"/>
        <v>0</v>
      </c>
      <c r="AV1782" s="18">
        <f t="shared" si="4927"/>
        <v>0</v>
      </c>
      <c r="AW1782" s="18">
        <f t="shared" si="4833"/>
        <v>0</v>
      </c>
      <c r="AX1782" s="18">
        <f t="shared" si="4834"/>
        <v>21381.1</v>
      </c>
      <c r="AY1782" s="18">
        <f t="shared" si="4835"/>
        <v>0</v>
      </c>
      <c r="AZ1782" s="18">
        <f t="shared" si="4927"/>
        <v>0</v>
      </c>
      <c r="BA1782" s="18">
        <f t="shared" si="4927"/>
        <v>0</v>
      </c>
      <c r="BB1782" s="18">
        <f t="shared" si="4927"/>
        <v>0</v>
      </c>
      <c r="BC1782" s="18">
        <f t="shared" si="4928"/>
        <v>0</v>
      </c>
      <c r="BD1782" s="18">
        <f t="shared" si="4929"/>
        <v>21381.1</v>
      </c>
      <c r="BE1782" s="18">
        <f t="shared" si="4930"/>
        <v>0</v>
      </c>
      <c r="BF1782" s="18">
        <f t="shared" si="4927"/>
        <v>0</v>
      </c>
      <c r="BG1782" s="18">
        <f t="shared" si="4927"/>
        <v>0</v>
      </c>
      <c r="BH1782" s="18">
        <f t="shared" si="4927"/>
        <v>0</v>
      </c>
      <c r="BI1782" s="18">
        <f t="shared" si="4919"/>
        <v>0</v>
      </c>
      <c r="BJ1782" s="18">
        <f t="shared" si="4920"/>
        <v>21381.1</v>
      </c>
      <c r="BK1782" s="18">
        <f t="shared" si="4921"/>
        <v>0</v>
      </c>
      <c r="BL1782" s="18">
        <f t="shared" si="4927"/>
        <v>0</v>
      </c>
      <c r="BM1782" s="18">
        <f t="shared" si="4927"/>
        <v>-4881.1000000000004</v>
      </c>
      <c r="BN1782" s="18">
        <f t="shared" si="4927"/>
        <v>0</v>
      </c>
      <c r="BO1782" s="18">
        <f t="shared" si="4865"/>
        <v>0</v>
      </c>
      <c r="BP1782" s="18">
        <f t="shared" si="4866"/>
        <v>16500</v>
      </c>
      <c r="BQ1782" s="18">
        <f t="shared" si="4867"/>
        <v>0</v>
      </c>
      <c r="BR1782" s="18">
        <f t="shared" si="4927"/>
        <v>0</v>
      </c>
      <c r="BS1782" s="18">
        <f t="shared" si="4927"/>
        <v>0</v>
      </c>
      <c r="BT1782" s="18">
        <f t="shared" si="4927"/>
        <v>0</v>
      </c>
      <c r="BU1782" s="18">
        <f t="shared" si="4853"/>
        <v>0</v>
      </c>
      <c r="BV1782" s="18">
        <f t="shared" si="4854"/>
        <v>16500</v>
      </c>
      <c r="BW1782" s="18">
        <f t="shared" si="4855"/>
        <v>0</v>
      </c>
      <c r="BX1782" s="18">
        <f t="shared" si="4927"/>
        <v>0</v>
      </c>
      <c r="BY1782" s="18">
        <f t="shared" si="4927"/>
        <v>0</v>
      </c>
      <c r="BZ1782" s="18">
        <f t="shared" si="4927"/>
        <v>0</v>
      </c>
      <c r="CA1782" s="18">
        <f t="shared" si="4844"/>
        <v>0</v>
      </c>
      <c r="CB1782" s="18">
        <f t="shared" si="4845"/>
        <v>16500</v>
      </c>
      <c r="CC1782" s="18">
        <f t="shared" si="4846"/>
        <v>0</v>
      </c>
      <c r="CD1782" s="18">
        <f t="shared" si="4927"/>
        <v>0</v>
      </c>
      <c r="CE1782" s="27"/>
      <c r="CF1782" s="33"/>
    </row>
    <row r="1783" spans="1:84" x14ac:dyDescent="0.3">
      <c r="A1783" s="41" t="s">
        <v>1222</v>
      </c>
      <c r="B1783" s="39">
        <v>410</v>
      </c>
      <c r="C1783" s="41"/>
      <c r="D1783" s="41"/>
      <c r="E1783" s="14" t="s">
        <v>566</v>
      </c>
      <c r="F1783" s="18">
        <f t="shared" si="4925"/>
        <v>21381.1</v>
      </c>
      <c r="G1783" s="18">
        <f t="shared" si="4925"/>
        <v>0</v>
      </c>
      <c r="H1783" s="18">
        <f t="shared" si="4925"/>
        <v>0</v>
      </c>
      <c r="I1783" s="18">
        <f t="shared" si="4925"/>
        <v>0</v>
      </c>
      <c r="J1783" s="18">
        <f t="shared" si="4925"/>
        <v>0</v>
      </c>
      <c r="K1783" s="18">
        <f t="shared" si="4925"/>
        <v>0</v>
      </c>
      <c r="L1783" s="18">
        <f t="shared" si="4900"/>
        <v>21381.1</v>
      </c>
      <c r="M1783" s="18">
        <f t="shared" si="4901"/>
        <v>0</v>
      </c>
      <c r="N1783" s="18">
        <f t="shared" si="4902"/>
        <v>0</v>
      </c>
      <c r="O1783" s="18">
        <f t="shared" si="4926"/>
        <v>0</v>
      </c>
      <c r="P1783" s="18">
        <f t="shared" si="4926"/>
        <v>0</v>
      </c>
      <c r="Q1783" s="18">
        <f t="shared" si="4926"/>
        <v>0</v>
      </c>
      <c r="R1783" s="18">
        <f t="shared" si="4926"/>
        <v>0</v>
      </c>
      <c r="S1783" s="18">
        <f t="shared" si="4926"/>
        <v>0</v>
      </c>
      <c r="T1783" s="18">
        <f t="shared" si="4858"/>
        <v>21381.1</v>
      </c>
      <c r="U1783" s="18">
        <f t="shared" si="4859"/>
        <v>0</v>
      </c>
      <c r="V1783" s="18">
        <f t="shared" si="4860"/>
        <v>0</v>
      </c>
      <c r="W1783" s="18">
        <f t="shared" si="4927"/>
        <v>-21381.1</v>
      </c>
      <c r="X1783" s="18">
        <f t="shared" si="4927"/>
        <v>0</v>
      </c>
      <c r="Y1783" s="18">
        <f t="shared" si="4927"/>
        <v>0</v>
      </c>
      <c r="Z1783" s="18">
        <f t="shared" si="4927"/>
        <v>21381.1</v>
      </c>
      <c r="AA1783" s="18">
        <f t="shared" si="4927"/>
        <v>0</v>
      </c>
      <c r="AB1783" s="18">
        <f t="shared" si="4927"/>
        <v>0</v>
      </c>
      <c r="AC1783" s="18">
        <f t="shared" si="4862"/>
        <v>21381.1</v>
      </c>
      <c r="AD1783" s="18">
        <f t="shared" si="4863"/>
        <v>0</v>
      </c>
      <c r="AE1783" s="18">
        <f t="shared" si="4864"/>
        <v>0</v>
      </c>
      <c r="AF1783" s="18">
        <f t="shared" si="4927"/>
        <v>-21381.1</v>
      </c>
      <c r="AG1783" s="18">
        <f t="shared" si="4927"/>
        <v>21381.1</v>
      </c>
      <c r="AH1783" s="18">
        <f t="shared" si="4927"/>
        <v>0</v>
      </c>
      <c r="AI1783" s="18">
        <f t="shared" si="4840"/>
        <v>0</v>
      </c>
      <c r="AJ1783" s="18">
        <f t="shared" si="4841"/>
        <v>21381.1</v>
      </c>
      <c r="AK1783" s="18">
        <f t="shared" si="4842"/>
        <v>0</v>
      </c>
      <c r="AL1783" s="18">
        <f t="shared" si="4927"/>
        <v>0</v>
      </c>
      <c r="AM1783" s="18">
        <f t="shared" si="4843"/>
        <v>0</v>
      </c>
      <c r="AN1783" s="18">
        <f t="shared" si="4927"/>
        <v>0</v>
      </c>
      <c r="AO1783" s="18">
        <f t="shared" si="4927"/>
        <v>0</v>
      </c>
      <c r="AP1783" s="18">
        <f t="shared" si="4927"/>
        <v>0</v>
      </c>
      <c r="AQ1783" s="18">
        <f t="shared" si="4830"/>
        <v>0</v>
      </c>
      <c r="AR1783" s="18">
        <f t="shared" si="4831"/>
        <v>21381.1</v>
      </c>
      <c r="AS1783" s="18">
        <f t="shared" si="4832"/>
        <v>0</v>
      </c>
      <c r="AT1783" s="18">
        <f t="shared" si="4927"/>
        <v>0</v>
      </c>
      <c r="AU1783" s="18">
        <f t="shared" si="4927"/>
        <v>0</v>
      </c>
      <c r="AV1783" s="18">
        <f t="shared" si="4927"/>
        <v>0</v>
      </c>
      <c r="AW1783" s="18">
        <f t="shared" si="4833"/>
        <v>0</v>
      </c>
      <c r="AX1783" s="18">
        <f t="shared" si="4834"/>
        <v>21381.1</v>
      </c>
      <c r="AY1783" s="18">
        <f t="shared" si="4835"/>
        <v>0</v>
      </c>
      <c r="AZ1783" s="18">
        <f t="shared" si="4927"/>
        <v>0</v>
      </c>
      <c r="BA1783" s="18">
        <f t="shared" si="4927"/>
        <v>0</v>
      </c>
      <c r="BB1783" s="18">
        <f t="shared" si="4927"/>
        <v>0</v>
      </c>
      <c r="BC1783" s="18">
        <f t="shared" si="4928"/>
        <v>0</v>
      </c>
      <c r="BD1783" s="18">
        <f t="shared" si="4929"/>
        <v>21381.1</v>
      </c>
      <c r="BE1783" s="18">
        <f t="shared" si="4930"/>
        <v>0</v>
      </c>
      <c r="BF1783" s="18">
        <f t="shared" si="4927"/>
        <v>0</v>
      </c>
      <c r="BG1783" s="18">
        <f t="shared" si="4927"/>
        <v>0</v>
      </c>
      <c r="BH1783" s="18">
        <f t="shared" si="4927"/>
        <v>0</v>
      </c>
      <c r="BI1783" s="18">
        <f t="shared" si="4919"/>
        <v>0</v>
      </c>
      <c r="BJ1783" s="18">
        <f t="shared" si="4920"/>
        <v>21381.1</v>
      </c>
      <c r="BK1783" s="18">
        <f t="shared" si="4921"/>
        <v>0</v>
      </c>
      <c r="BL1783" s="18">
        <f t="shared" si="4927"/>
        <v>0</v>
      </c>
      <c r="BM1783" s="18">
        <f t="shared" si="4927"/>
        <v>-4881.1000000000004</v>
      </c>
      <c r="BN1783" s="18">
        <f t="shared" si="4927"/>
        <v>0</v>
      </c>
      <c r="BO1783" s="18">
        <f t="shared" si="4865"/>
        <v>0</v>
      </c>
      <c r="BP1783" s="18">
        <f t="shared" si="4866"/>
        <v>16500</v>
      </c>
      <c r="BQ1783" s="18">
        <f t="shared" si="4867"/>
        <v>0</v>
      </c>
      <c r="BR1783" s="18">
        <f t="shared" si="4927"/>
        <v>0</v>
      </c>
      <c r="BS1783" s="18">
        <f t="shared" si="4927"/>
        <v>0</v>
      </c>
      <c r="BT1783" s="18">
        <f t="shared" si="4927"/>
        <v>0</v>
      </c>
      <c r="BU1783" s="18">
        <f t="shared" si="4853"/>
        <v>0</v>
      </c>
      <c r="BV1783" s="18">
        <f t="shared" si="4854"/>
        <v>16500</v>
      </c>
      <c r="BW1783" s="18">
        <f t="shared" si="4855"/>
        <v>0</v>
      </c>
      <c r="BX1783" s="18">
        <f t="shared" si="4927"/>
        <v>0</v>
      </c>
      <c r="BY1783" s="18">
        <f t="shared" si="4927"/>
        <v>0</v>
      </c>
      <c r="BZ1783" s="18">
        <f t="shared" si="4927"/>
        <v>0</v>
      </c>
      <c r="CA1783" s="18">
        <f t="shared" si="4844"/>
        <v>0</v>
      </c>
      <c r="CB1783" s="18">
        <f t="shared" si="4845"/>
        <v>16500</v>
      </c>
      <c r="CC1783" s="18">
        <f t="shared" si="4846"/>
        <v>0</v>
      </c>
      <c r="CD1783" s="18">
        <f t="shared" si="4927"/>
        <v>0</v>
      </c>
      <c r="CE1783" s="27"/>
      <c r="CF1783" s="33"/>
    </row>
    <row r="1784" spans="1:84" x14ac:dyDescent="0.3">
      <c r="A1784" s="41" t="s">
        <v>1222</v>
      </c>
      <c r="B1784" s="39">
        <v>410</v>
      </c>
      <c r="C1784" s="41" t="s">
        <v>198</v>
      </c>
      <c r="D1784" s="41" t="s">
        <v>19</v>
      </c>
      <c r="E1784" s="14" t="s">
        <v>527</v>
      </c>
      <c r="F1784" s="23">
        <v>21381.1</v>
      </c>
      <c r="G1784" s="18"/>
      <c r="H1784" s="18"/>
      <c r="I1784" s="18"/>
      <c r="J1784" s="18"/>
      <c r="K1784" s="18"/>
      <c r="L1784" s="18">
        <f t="shared" si="4900"/>
        <v>21381.1</v>
      </c>
      <c r="M1784" s="18">
        <f t="shared" si="4901"/>
        <v>0</v>
      </c>
      <c r="N1784" s="18">
        <f t="shared" si="4902"/>
        <v>0</v>
      </c>
      <c r="O1784" s="18"/>
      <c r="P1784" s="18"/>
      <c r="Q1784" s="18"/>
      <c r="R1784" s="18"/>
      <c r="S1784" s="18"/>
      <c r="T1784" s="18">
        <f t="shared" si="4858"/>
        <v>21381.1</v>
      </c>
      <c r="U1784" s="18">
        <f t="shared" si="4859"/>
        <v>0</v>
      </c>
      <c r="V1784" s="18">
        <f t="shared" si="4860"/>
        <v>0</v>
      </c>
      <c r="W1784" s="18">
        <v>-21381.1</v>
      </c>
      <c r="X1784" s="18"/>
      <c r="Y1784" s="18"/>
      <c r="Z1784" s="18">
        <v>21381.1</v>
      </c>
      <c r="AA1784" s="18"/>
      <c r="AB1784" s="18"/>
      <c r="AC1784" s="18">
        <f t="shared" si="4862"/>
        <v>21381.1</v>
      </c>
      <c r="AD1784" s="18">
        <f t="shared" si="4863"/>
        <v>0</v>
      </c>
      <c r="AE1784" s="18">
        <f t="shared" si="4864"/>
        <v>0</v>
      </c>
      <c r="AF1784" s="18">
        <v>-21381.1</v>
      </c>
      <c r="AG1784" s="18">
        <v>21381.1</v>
      </c>
      <c r="AH1784" s="18"/>
      <c r="AI1784" s="18">
        <f t="shared" si="4840"/>
        <v>0</v>
      </c>
      <c r="AJ1784" s="18">
        <f t="shared" si="4841"/>
        <v>21381.1</v>
      </c>
      <c r="AK1784" s="18">
        <f t="shared" si="4842"/>
        <v>0</v>
      </c>
      <c r="AL1784" s="18"/>
      <c r="AM1784" s="18">
        <f t="shared" si="4843"/>
        <v>0</v>
      </c>
      <c r="AN1784" s="18"/>
      <c r="AO1784" s="18"/>
      <c r="AP1784" s="18"/>
      <c r="AQ1784" s="18">
        <f t="shared" si="4830"/>
        <v>0</v>
      </c>
      <c r="AR1784" s="18">
        <f t="shared" si="4831"/>
        <v>21381.1</v>
      </c>
      <c r="AS1784" s="18">
        <f t="shared" si="4832"/>
        <v>0</v>
      </c>
      <c r="AT1784" s="18"/>
      <c r="AU1784" s="18"/>
      <c r="AV1784" s="18"/>
      <c r="AW1784" s="18">
        <f t="shared" si="4833"/>
        <v>0</v>
      </c>
      <c r="AX1784" s="18">
        <f t="shared" si="4834"/>
        <v>21381.1</v>
      </c>
      <c r="AY1784" s="18">
        <f t="shared" si="4835"/>
        <v>0</v>
      </c>
      <c r="AZ1784" s="18"/>
      <c r="BA1784" s="18"/>
      <c r="BB1784" s="18"/>
      <c r="BC1784" s="18">
        <f t="shared" si="4928"/>
        <v>0</v>
      </c>
      <c r="BD1784" s="18">
        <f t="shared" si="4929"/>
        <v>21381.1</v>
      </c>
      <c r="BE1784" s="18">
        <f t="shared" si="4930"/>
        <v>0</v>
      </c>
      <c r="BF1784" s="18"/>
      <c r="BG1784" s="18"/>
      <c r="BH1784" s="18"/>
      <c r="BI1784" s="18">
        <f t="shared" si="4919"/>
        <v>0</v>
      </c>
      <c r="BJ1784" s="18">
        <f t="shared" si="4920"/>
        <v>21381.1</v>
      </c>
      <c r="BK1784" s="18">
        <f t="shared" si="4921"/>
        <v>0</v>
      </c>
      <c r="BL1784" s="18"/>
      <c r="BM1784" s="18">
        <v>-4881.1000000000004</v>
      </c>
      <c r="BN1784" s="18"/>
      <c r="BO1784" s="18">
        <f t="shared" si="4865"/>
        <v>0</v>
      </c>
      <c r="BP1784" s="18">
        <f t="shared" si="4866"/>
        <v>16500</v>
      </c>
      <c r="BQ1784" s="18">
        <f t="shared" si="4867"/>
        <v>0</v>
      </c>
      <c r="BR1784" s="18"/>
      <c r="BS1784" s="18"/>
      <c r="BT1784" s="18"/>
      <c r="BU1784" s="18">
        <f t="shared" si="4853"/>
        <v>0</v>
      </c>
      <c r="BV1784" s="18">
        <f t="shared" si="4854"/>
        <v>16500</v>
      </c>
      <c r="BW1784" s="18">
        <f t="shared" si="4855"/>
        <v>0</v>
      </c>
      <c r="BX1784" s="18"/>
      <c r="BY1784" s="18"/>
      <c r="BZ1784" s="18"/>
      <c r="CA1784" s="18">
        <f t="shared" si="4844"/>
        <v>0</v>
      </c>
      <c r="CB1784" s="18">
        <f t="shared" si="4845"/>
        <v>16500</v>
      </c>
      <c r="CC1784" s="18">
        <f t="shared" si="4846"/>
        <v>0</v>
      </c>
      <c r="CD1784" s="18"/>
      <c r="CE1784" s="27"/>
      <c r="CF1784" s="33"/>
    </row>
    <row r="1785" spans="1:84" hidden="1" x14ac:dyDescent="0.3">
      <c r="A1785" s="41" t="s">
        <v>294</v>
      </c>
      <c r="B1785" s="39"/>
      <c r="C1785" s="41"/>
      <c r="D1785" s="41"/>
      <c r="E1785" s="14" t="s">
        <v>1071</v>
      </c>
      <c r="F1785" s="18">
        <f t="shared" ref="F1785:K1787" si="4931">F1786</f>
        <v>0</v>
      </c>
      <c r="G1785" s="18">
        <f t="shared" si="4931"/>
        <v>0</v>
      </c>
      <c r="H1785" s="18">
        <f t="shared" si="4931"/>
        <v>0</v>
      </c>
      <c r="I1785" s="18">
        <f t="shared" si="4931"/>
        <v>0</v>
      </c>
      <c r="J1785" s="18">
        <f t="shared" si="4931"/>
        <v>0</v>
      </c>
      <c r="K1785" s="18">
        <f t="shared" si="4931"/>
        <v>0</v>
      </c>
      <c r="L1785" s="18">
        <f t="shared" si="4900"/>
        <v>0</v>
      </c>
      <c r="M1785" s="18">
        <f t="shared" si="4901"/>
        <v>0</v>
      </c>
      <c r="N1785" s="18">
        <f t="shared" si="4902"/>
        <v>0</v>
      </c>
      <c r="O1785" s="18">
        <f t="shared" ref="O1785:S1787" si="4932">O1786</f>
        <v>0</v>
      </c>
      <c r="P1785" s="18">
        <f t="shared" si="4932"/>
        <v>0</v>
      </c>
      <c r="Q1785" s="18">
        <f t="shared" si="4932"/>
        <v>0</v>
      </c>
      <c r="R1785" s="18">
        <f t="shared" si="4932"/>
        <v>0</v>
      </c>
      <c r="S1785" s="18">
        <f t="shared" si="4932"/>
        <v>0</v>
      </c>
      <c r="T1785" s="18">
        <f t="shared" si="4858"/>
        <v>0</v>
      </c>
      <c r="U1785" s="18">
        <f t="shared" si="4859"/>
        <v>0</v>
      </c>
      <c r="V1785" s="18">
        <f t="shared" si="4860"/>
        <v>0</v>
      </c>
      <c r="W1785" s="18">
        <f t="shared" ref="W1785:CD1787" si="4933">W1786</f>
        <v>0</v>
      </c>
      <c r="X1785" s="18">
        <f t="shared" si="4933"/>
        <v>0</v>
      </c>
      <c r="Y1785" s="18">
        <f t="shared" si="4933"/>
        <v>0</v>
      </c>
      <c r="Z1785" s="18">
        <f t="shared" si="4933"/>
        <v>0</v>
      </c>
      <c r="AA1785" s="18">
        <f t="shared" si="4933"/>
        <v>0</v>
      </c>
      <c r="AB1785" s="18">
        <f t="shared" si="4933"/>
        <v>0</v>
      </c>
      <c r="AC1785" s="18">
        <f t="shared" si="4862"/>
        <v>0</v>
      </c>
      <c r="AD1785" s="18">
        <f t="shared" si="4863"/>
        <v>0</v>
      </c>
      <c r="AE1785" s="18">
        <f t="shared" si="4864"/>
        <v>0</v>
      </c>
      <c r="AF1785" s="18">
        <f t="shared" si="4933"/>
        <v>0</v>
      </c>
      <c r="AG1785" s="18">
        <f t="shared" si="4933"/>
        <v>0</v>
      </c>
      <c r="AH1785" s="18">
        <f t="shared" si="4933"/>
        <v>0</v>
      </c>
      <c r="AI1785" s="18">
        <f t="shared" si="4840"/>
        <v>0</v>
      </c>
      <c r="AJ1785" s="18">
        <f t="shared" si="4841"/>
        <v>0</v>
      </c>
      <c r="AK1785" s="18">
        <f t="shared" si="4842"/>
        <v>0</v>
      </c>
      <c r="AL1785" s="18">
        <f t="shared" si="4933"/>
        <v>0</v>
      </c>
      <c r="AM1785" s="18">
        <f t="shared" si="4843"/>
        <v>0</v>
      </c>
      <c r="AN1785" s="18">
        <f t="shared" si="4933"/>
        <v>0</v>
      </c>
      <c r="AO1785" s="18">
        <f t="shared" si="4933"/>
        <v>0</v>
      </c>
      <c r="AP1785" s="18">
        <f t="shared" si="4933"/>
        <v>0</v>
      </c>
      <c r="AQ1785" s="18">
        <f t="shared" si="4830"/>
        <v>0</v>
      </c>
      <c r="AR1785" s="18">
        <f t="shared" si="4831"/>
        <v>0</v>
      </c>
      <c r="AS1785" s="18">
        <f t="shared" si="4832"/>
        <v>0</v>
      </c>
      <c r="AT1785" s="18">
        <f t="shared" si="4933"/>
        <v>0</v>
      </c>
      <c r="AU1785" s="18">
        <f t="shared" si="4933"/>
        <v>0</v>
      </c>
      <c r="AV1785" s="18">
        <f t="shared" si="4933"/>
        <v>0</v>
      </c>
      <c r="AW1785" s="18">
        <f t="shared" si="4833"/>
        <v>0</v>
      </c>
      <c r="AX1785" s="18">
        <f t="shared" si="4834"/>
        <v>0</v>
      </c>
      <c r="AY1785" s="18">
        <f t="shared" si="4835"/>
        <v>0</v>
      </c>
      <c r="AZ1785" s="18">
        <f t="shared" si="4933"/>
        <v>0</v>
      </c>
      <c r="BA1785" s="18">
        <f t="shared" si="4933"/>
        <v>0</v>
      </c>
      <c r="BB1785" s="18">
        <f t="shared" si="4933"/>
        <v>0</v>
      </c>
      <c r="BC1785" s="18">
        <f t="shared" si="4928"/>
        <v>0</v>
      </c>
      <c r="BD1785" s="18">
        <f t="shared" si="4929"/>
        <v>0</v>
      </c>
      <c r="BE1785" s="18">
        <f t="shared" si="4930"/>
        <v>0</v>
      </c>
      <c r="BF1785" s="18">
        <f t="shared" si="4933"/>
        <v>0</v>
      </c>
      <c r="BG1785" s="18">
        <f t="shared" si="4933"/>
        <v>0</v>
      </c>
      <c r="BH1785" s="18">
        <f t="shared" si="4933"/>
        <v>0</v>
      </c>
      <c r="BI1785" s="18">
        <f t="shared" si="4919"/>
        <v>0</v>
      </c>
      <c r="BJ1785" s="18">
        <f t="shared" si="4920"/>
        <v>0</v>
      </c>
      <c r="BK1785" s="18">
        <f t="shared" si="4921"/>
        <v>0</v>
      </c>
      <c r="BL1785" s="18">
        <f t="shared" si="4933"/>
        <v>0</v>
      </c>
      <c r="BM1785" s="18">
        <f t="shared" si="4933"/>
        <v>0</v>
      </c>
      <c r="BN1785" s="18">
        <f t="shared" si="4933"/>
        <v>0</v>
      </c>
      <c r="BO1785" s="18">
        <f t="shared" si="4865"/>
        <v>0</v>
      </c>
      <c r="BP1785" s="18">
        <f t="shared" si="4866"/>
        <v>0</v>
      </c>
      <c r="BQ1785" s="18">
        <f t="shared" si="4867"/>
        <v>0</v>
      </c>
      <c r="BR1785" s="18">
        <f t="shared" si="4933"/>
        <v>0</v>
      </c>
      <c r="BS1785" s="18">
        <f t="shared" si="4933"/>
        <v>0</v>
      </c>
      <c r="BT1785" s="18">
        <f t="shared" si="4933"/>
        <v>0</v>
      </c>
      <c r="BU1785" s="18">
        <f t="shared" si="4853"/>
        <v>0</v>
      </c>
      <c r="BV1785" s="18">
        <f t="shared" si="4854"/>
        <v>0</v>
      </c>
      <c r="BW1785" s="18">
        <f t="shared" si="4855"/>
        <v>0</v>
      </c>
      <c r="BX1785" s="18">
        <f t="shared" si="4933"/>
        <v>0</v>
      </c>
      <c r="BY1785" s="18">
        <f t="shared" si="4933"/>
        <v>0</v>
      </c>
      <c r="BZ1785" s="18">
        <f t="shared" si="4933"/>
        <v>0</v>
      </c>
      <c r="CA1785" s="18">
        <f t="shared" si="4844"/>
        <v>0</v>
      </c>
      <c r="CB1785" s="18">
        <f t="shared" si="4845"/>
        <v>0</v>
      </c>
      <c r="CC1785" s="18">
        <f t="shared" si="4846"/>
        <v>0</v>
      </c>
      <c r="CD1785" s="18">
        <f t="shared" si="4933"/>
        <v>0</v>
      </c>
      <c r="CE1785" s="27" t="s">
        <v>1661</v>
      </c>
      <c r="CF1785" s="33"/>
    </row>
    <row r="1786" spans="1:84" ht="46.8" hidden="1" x14ac:dyDescent="0.3">
      <c r="A1786" s="41" t="s">
        <v>294</v>
      </c>
      <c r="B1786" s="39">
        <v>400</v>
      </c>
      <c r="C1786" s="41"/>
      <c r="D1786" s="41"/>
      <c r="E1786" s="14" t="s">
        <v>553</v>
      </c>
      <c r="F1786" s="18">
        <f t="shared" si="4931"/>
        <v>0</v>
      </c>
      <c r="G1786" s="18">
        <f t="shared" si="4931"/>
        <v>0</v>
      </c>
      <c r="H1786" s="18">
        <f t="shared" si="4931"/>
        <v>0</v>
      </c>
      <c r="I1786" s="18">
        <f t="shared" si="4931"/>
        <v>0</v>
      </c>
      <c r="J1786" s="18">
        <f t="shared" si="4931"/>
        <v>0</v>
      </c>
      <c r="K1786" s="18">
        <f t="shared" si="4931"/>
        <v>0</v>
      </c>
      <c r="L1786" s="18">
        <f t="shared" si="4900"/>
        <v>0</v>
      </c>
      <c r="M1786" s="18">
        <f t="shared" si="4901"/>
        <v>0</v>
      </c>
      <c r="N1786" s="18">
        <f t="shared" si="4902"/>
        <v>0</v>
      </c>
      <c r="O1786" s="18">
        <f t="shared" si="4932"/>
        <v>0</v>
      </c>
      <c r="P1786" s="18">
        <f t="shared" si="4932"/>
        <v>0</v>
      </c>
      <c r="Q1786" s="18">
        <f t="shared" si="4932"/>
        <v>0</v>
      </c>
      <c r="R1786" s="18">
        <f t="shared" si="4932"/>
        <v>0</v>
      </c>
      <c r="S1786" s="18">
        <f t="shared" si="4932"/>
        <v>0</v>
      </c>
      <c r="T1786" s="18">
        <f t="shared" si="4858"/>
        <v>0</v>
      </c>
      <c r="U1786" s="18">
        <f t="shared" si="4859"/>
        <v>0</v>
      </c>
      <c r="V1786" s="18">
        <f t="shared" si="4860"/>
        <v>0</v>
      </c>
      <c r="W1786" s="18">
        <f t="shared" si="4933"/>
        <v>0</v>
      </c>
      <c r="X1786" s="18">
        <f t="shared" si="4933"/>
        <v>0</v>
      </c>
      <c r="Y1786" s="18">
        <f t="shared" si="4933"/>
        <v>0</v>
      </c>
      <c r="Z1786" s="18">
        <f t="shared" si="4933"/>
        <v>0</v>
      </c>
      <c r="AA1786" s="18">
        <f t="shared" si="4933"/>
        <v>0</v>
      </c>
      <c r="AB1786" s="18">
        <f t="shared" si="4933"/>
        <v>0</v>
      </c>
      <c r="AC1786" s="18">
        <f t="shared" si="4862"/>
        <v>0</v>
      </c>
      <c r="AD1786" s="18">
        <f t="shared" si="4863"/>
        <v>0</v>
      </c>
      <c r="AE1786" s="18">
        <f t="shared" si="4864"/>
        <v>0</v>
      </c>
      <c r="AF1786" s="18">
        <f t="shared" si="4933"/>
        <v>0</v>
      </c>
      <c r="AG1786" s="18">
        <f t="shared" si="4933"/>
        <v>0</v>
      </c>
      <c r="AH1786" s="18">
        <f t="shared" si="4933"/>
        <v>0</v>
      </c>
      <c r="AI1786" s="18">
        <f t="shared" si="4840"/>
        <v>0</v>
      </c>
      <c r="AJ1786" s="18">
        <f t="shared" si="4841"/>
        <v>0</v>
      </c>
      <c r="AK1786" s="18">
        <f t="shared" si="4842"/>
        <v>0</v>
      </c>
      <c r="AL1786" s="18">
        <f t="shared" si="4933"/>
        <v>0</v>
      </c>
      <c r="AM1786" s="18">
        <f t="shared" si="4843"/>
        <v>0</v>
      </c>
      <c r="AN1786" s="18">
        <f t="shared" si="4933"/>
        <v>0</v>
      </c>
      <c r="AO1786" s="18">
        <f t="shared" si="4933"/>
        <v>0</v>
      </c>
      <c r="AP1786" s="18">
        <f t="shared" si="4933"/>
        <v>0</v>
      </c>
      <c r="AQ1786" s="18">
        <f t="shared" si="4830"/>
        <v>0</v>
      </c>
      <c r="AR1786" s="18">
        <f t="shared" si="4831"/>
        <v>0</v>
      </c>
      <c r="AS1786" s="18">
        <f t="shared" si="4832"/>
        <v>0</v>
      </c>
      <c r="AT1786" s="18">
        <f t="shared" si="4933"/>
        <v>0</v>
      </c>
      <c r="AU1786" s="18">
        <f t="shared" si="4933"/>
        <v>0</v>
      </c>
      <c r="AV1786" s="18">
        <f t="shared" si="4933"/>
        <v>0</v>
      </c>
      <c r="AW1786" s="18">
        <f t="shared" si="4833"/>
        <v>0</v>
      </c>
      <c r="AX1786" s="18">
        <f t="shared" si="4834"/>
        <v>0</v>
      </c>
      <c r="AY1786" s="18">
        <f t="shared" si="4835"/>
        <v>0</v>
      </c>
      <c r="AZ1786" s="18">
        <f t="shared" si="4933"/>
        <v>0</v>
      </c>
      <c r="BA1786" s="18">
        <f t="shared" si="4933"/>
        <v>0</v>
      </c>
      <c r="BB1786" s="18">
        <f t="shared" si="4933"/>
        <v>0</v>
      </c>
      <c r="BC1786" s="18">
        <f t="shared" si="4928"/>
        <v>0</v>
      </c>
      <c r="BD1786" s="18">
        <f t="shared" si="4929"/>
        <v>0</v>
      </c>
      <c r="BE1786" s="18">
        <f t="shared" si="4930"/>
        <v>0</v>
      </c>
      <c r="BF1786" s="18">
        <f t="shared" si="4933"/>
        <v>0</v>
      </c>
      <c r="BG1786" s="18">
        <f t="shared" si="4933"/>
        <v>0</v>
      </c>
      <c r="BH1786" s="18">
        <f t="shared" si="4933"/>
        <v>0</v>
      </c>
      <c r="BI1786" s="18">
        <f t="shared" si="4919"/>
        <v>0</v>
      </c>
      <c r="BJ1786" s="18">
        <f t="shared" si="4920"/>
        <v>0</v>
      </c>
      <c r="BK1786" s="18">
        <f t="shared" si="4921"/>
        <v>0</v>
      </c>
      <c r="BL1786" s="18">
        <f t="shared" si="4933"/>
        <v>0</v>
      </c>
      <c r="BM1786" s="18">
        <f t="shared" si="4933"/>
        <v>0</v>
      </c>
      <c r="BN1786" s="18">
        <f t="shared" si="4933"/>
        <v>0</v>
      </c>
      <c r="BO1786" s="18">
        <f t="shared" si="4865"/>
        <v>0</v>
      </c>
      <c r="BP1786" s="18">
        <f t="shared" si="4866"/>
        <v>0</v>
      </c>
      <c r="BQ1786" s="18">
        <f t="shared" si="4867"/>
        <v>0</v>
      </c>
      <c r="BR1786" s="18">
        <f t="shared" si="4933"/>
        <v>0</v>
      </c>
      <c r="BS1786" s="18">
        <f t="shared" si="4933"/>
        <v>0</v>
      </c>
      <c r="BT1786" s="18">
        <f t="shared" si="4933"/>
        <v>0</v>
      </c>
      <c r="BU1786" s="18">
        <f t="shared" si="4853"/>
        <v>0</v>
      </c>
      <c r="BV1786" s="18">
        <f t="shared" si="4854"/>
        <v>0</v>
      </c>
      <c r="BW1786" s="18">
        <f t="shared" si="4855"/>
        <v>0</v>
      </c>
      <c r="BX1786" s="18">
        <f t="shared" si="4933"/>
        <v>0</v>
      </c>
      <c r="BY1786" s="18">
        <f t="shared" si="4933"/>
        <v>0</v>
      </c>
      <c r="BZ1786" s="18">
        <f t="shared" si="4933"/>
        <v>0</v>
      </c>
      <c r="CA1786" s="18">
        <f t="shared" si="4844"/>
        <v>0</v>
      </c>
      <c r="CB1786" s="18">
        <f t="shared" si="4845"/>
        <v>0</v>
      </c>
      <c r="CC1786" s="18">
        <f t="shared" si="4846"/>
        <v>0</v>
      </c>
      <c r="CD1786" s="18">
        <f t="shared" si="4933"/>
        <v>0</v>
      </c>
      <c r="CE1786" s="27" t="s">
        <v>1661</v>
      </c>
      <c r="CF1786" s="33"/>
    </row>
    <row r="1787" spans="1:84" hidden="1" x14ac:dyDescent="0.3">
      <c r="A1787" s="41" t="s">
        <v>294</v>
      </c>
      <c r="B1787" s="39">
        <v>410</v>
      </c>
      <c r="C1787" s="41"/>
      <c r="D1787" s="41"/>
      <c r="E1787" s="14" t="s">
        <v>566</v>
      </c>
      <c r="F1787" s="18">
        <f t="shared" si="4931"/>
        <v>0</v>
      </c>
      <c r="G1787" s="18">
        <f t="shared" si="4931"/>
        <v>0</v>
      </c>
      <c r="H1787" s="18">
        <f t="shared" si="4931"/>
        <v>0</v>
      </c>
      <c r="I1787" s="18">
        <f t="shared" si="4931"/>
        <v>0</v>
      </c>
      <c r="J1787" s="18">
        <f t="shared" si="4931"/>
        <v>0</v>
      </c>
      <c r="K1787" s="18">
        <f t="shared" si="4931"/>
        <v>0</v>
      </c>
      <c r="L1787" s="18">
        <f t="shared" si="4900"/>
        <v>0</v>
      </c>
      <c r="M1787" s="18">
        <f t="shared" si="4901"/>
        <v>0</v>
      </c>
      <c r="N1787" s="18">
        <f t="shared" si="4902"/>
        <v>0</v>
      </c>
      <c r="O1787" s="18">
        <f t="shared" si="4932"/>
        <v>0</v>
      </c>
      <c r="P1787" s="18">
        <f t="shared" si="4932"/>
        <v>0</v>
      </c>
      <c r="Q1787" s="18">
        <f t="shared" si="4932"/>
        <v>0</v>
      </c>
      <c r="R1787" s="18">
        <f t="shared" si="4932"/>
        <v>0</v>
      </c>
      <c r="S1787" s="18">
        <f t="shared" si="4932"/>
        <v>0</v>
      </c>
      <c r="T1787" s="18">
        <f t="shared" si="4858"/>
        <v>0</v>
      </c>
      <c r="U1787" s="18">
        <f t="shared" si="4859"/>
        <v>0</v>
      </c>
      <c r="V1787" s="18">
        <f t="shared" si="4860"/>
        <v>0</v>
      </c>
      <c r="W1787" s="18">
        <f t="shared" si="4933"/>
        <v>0</v>
      </c>
      <c r="X1787" s="18">
        <f t="shared" si="4933"/>
        <v>0</v>
      </c>
      <c r="Y1787" s="18">
        <f t="shared" si="4933"/>
        <v>0</v>
      </c>
      <c r="Z1787" s="18">
        <f t="shared" si="4933"/>
        <v>0</v>
      </c>
      <c r="AA1787" s="18">
        <f t="shared" si="4933"/>
        <v>0</v>
      </c>
      <c r="AB1787" s="18">
        <f t="shared" si="4933"/>
        <v>0</v>
      </c>
      <c r="AC1787" s="18">
        <f t="shared" si="4862"/>
        <v>0</v>
      </c>
      <c r="AD1787" s="18">
        <f t="shared" si="4863"/>
        <v>0</v>
      </c>
      <c r="AE1787" s="18">
        <f t="shared" si="4864"/>
        <v>0</v>
      </c>
      <c r="AF1787" s="18">
        <f t="shared" si="4933"/>
        <v>0</v>
      </c>
      <c r="AG1787" s="18">
        <f t="shared" si="4933"/>
        <v>0</v>
      </c>
      <c r="AH1787" s="18">
        <f t="shared" si="4933"/>
        <v>0</v>
      </c>
      <c r="AI1787" s="18">
        <f t="shared" si="4840"/>
        <v>0</v>
      </c>
      <c r="AJ1787" s="18">
        <f t="shared" si="4841"/>
        <v>0</v>
      </c>
      <c r="AK1787" s="18">
        <f t="shared" si="4842"/>
        <v>0</v>
      </c>
      <c r="AL1787" s="18">
        <f t="shared" si="4933"/>
        <v>0</v>
      </c>
      <c r="AM1787" s="18">
        <f t="shared" si="4843"/>
        <v>0</v>
      </c>
      <c r="AN1787" s="18">
        <f t="shared" si="4933"/>
        <v>0</v>
      </c>
      <c r="AO1787" s="18">
        <f t="shared" si="4933"/>
        <v>0</v>
      </c>
      <c r="AP1787" s="18">
        <f t="shared" si="4933"/>
        <v>0</v>
      </c>
      <c r="AQ1787" s="18">
        <f t="shared" si="4830"/>
        <v>0</v>
      </c>
      <c r="AR1787" s="18">
        <f t="shared" si="4831"/>
        <v>0</v>
      </c>
      <c r="AS1787" s="18">
        <f t="shared" si="4832"/>
        <v>0</v>
      </c>
      <c r="AT1787" s="18">
        <f t="shared" si="4933"/>
        <v>0</v>
      </c>
      <c r="AU1787" s="18">
        <f t="shared" si="4933"/>
        <v>0</v>
      </c>
      <c r="AV1787" s="18">
        <f t="shared" si="4933"/>
        <v>0</v>
      </c>
      <c r="AW1787" s="18">
        <f t="shared" si="4833"/>
        <v>0</v>
      </c>
      <c r="AX1787" s="18">
        <f t="shared" si="4834"/>
        <v>0</v>
      </c>
      <c r="AY1787" s="18">
        <f t="shared" si="4835"/>
        <v>0</v>
      </c>
      <c r="AZ1787" s="18">
        <f t="shared" si="4933"/>
        <v>0</v>
      </c>
      <c r="BA1787" s="18">
        <f t="shared" si="4933"/>
        <v>0</v>
      </c>
      <c r="BB1787" s="18">
        <f t="shared" si="4933"/>
        <v>0</v>
      </c>
      <c r="BC1787" s="18">
        <f t="shared" si="4928"/>
        <v>0</v>
      </c>
      <c r="BD1787" s="18">
        <f t="shared" si="4929"/>
        <v>0</v>
      </c>
      <c r="BE1787" s="18">
        <f t="shared" si="4930"/>
        <v>0</v>
      </c>
      <c r="BF1787" s="18">
        <f t="shared" si="4933"/>
        <v>0</v>
      </c>
      <c r="BG1787" s="18">
        <f t="shared" si="4933"/>
        <v>0</v>
      </c>
      <c r="BH1787" s="18">
        <f t="shared" si="4933"/>
        <v>0</v>
      </c>
      <c r="BI1787" s="18">
        <f t="shared" si="4919"/>
        <v>0</v>
      </c>
      <c r="BJ1787" s="18">
        <f t="shared" si="4920"/>
        <v>0</v>
      </c>
      <c r="BK1787" s="18">
        <f t="shared" si="4921"/>
        <v>0</v>
      </c>
      <c r="BL1787" s="18">
        <f t="shared" si="4933"/>
        <v>0</v>
      </c>
      <c r="BM1787" s="18">
        <f t="shared" si="4933"/>
        <v>0</v>
      </c>
      <c r="BN1787" s="18">
        <f t="shared" si="4933"/>
        <v>0</v>
      </c>
      <c r="BO1787" s="18">
        <f t="shared" si="4865"/>
        <v>0</v>
      </c>
      <c r="BP1787" s="18">
        <f t="shared" si="4866"/>
        <v>0</v>
      </c>
      <c r="BQ1787" s="18">
        <f t="shared" si="4867"/>
        <v>0</v>
      </c>
      <c r="BR1787" s="18">
        <f t="shared" si="4933"/>
        <v>0</v>
      </c>
      <c r="BS1787" s="18">
        <f t="shared" si="4933"/>
        <v>0</v>
      </c>
      <c r="BT1787" s="18">
        <f t="shared" si="4933"/>
        <v>0</v>
      </c>
      <c r="BU1787" s="18">
        <f t="shared" si="4853"/>
        <v>0</v>
      </c>
      <c r="BV1787" s="18">
        <f t="shared" si="4854"/>
        <v>0</v>
      </c>
      <c r="BW1787" s="18">
        <f t="shared" si="4855"/>
        <v>0</v>
      </c>
      <c r="BX1787" s="18">
        <f t="shared" si="4933"/>
        <v>0</v>
      </c>
      <c r="BY1787" s="18">
        <f t="shared" si="4933"/>
        <v>0</v>
      </c>
      <c r="BZ1787" s="18">
        <f t="shared" si="4933"/>
        <v>0</v>
      </c>
      <c r="CA1787" s="18">
        <f t="shared" si="4844"/>
        <v>0</v>
      </c>
      <c r="CB1787" s="18">
        <f t="shared" si="4845"/>
        <v>0</v>
      </c>
      <c r="CC1787" s="18">
        <f t="shared" si="4846"/>
        <v>0</v>
      </c>
      <c r="CD1787" s="18">
        <f t="shared" si="4933"/>
        <v>0</v>
      </c>
      <c r="CE1787" s="27" t="s">
        <v>1661</v>
      </c>
      <c r="CF1787" s="33"/>
    </row>
    <row r="1788" spans="1:84" hidden="1" x14ac:dyDescent="0.3">
      <c r="A1788" s="41" t="s">
        <v>294</v>
      </c>
      <c r="B1788" s="39">
        <v>410</v>
      </c>
      <c r="C1788" s="41" t="s">
        <v>198</v>
      </c>
      <c r="D1788" s="41" t="s">
        <v>19</v>
      </c>
      <c r="E1788" s="14" t="s">
        <v>527</v>
      </c>
      <c r="F1788" s="18"/>
      <c r="G1788" s="18"/>
      <c r="H1788" s="18"/>
      <c r="I1788" s="18"/>
      <c r="J1788" s="18"/>
      <c r="K1788" s="18"/>
      <c r="L1788" s="18">
        <f t="shared" si="4900"/>
        <v>0</v>
      </c>
      <c r="M1788" s="18">
        <f t="shared" si="4901"/>
        <v>0</v>
      </c>
      <c r="N1788" s="18">
        <f t="shared" si="4902"/>
        <v>0</v>
      </c>
      <c r="O1788" s="18"/>
      <c r="P1788" s="18"/>
      <c r="Q1788" s="18"/>
      <c r="R1788" s="18"/>
      <c r="S1788" s="18"/>
      <c r="T1788" s="18">
        <f t="shared" si="4858"/>
        <v>0</v>
      </c>
      <c r="U1788" s="18">
        <f t="shared" si="4859"/>
        <v>0</v>
      </c>
      <c r="V1788" s="18">
        <f t="shared" si="4860"/>
        <v>0</v>
      </c>
      <c r="W1788" s="18"/>
      <c r="X1788" s="18"/>
      <c r="Y1788" s="18"/>
      <c r="Z1788" s="18"/>
      <c r="AA1788" s="18"/>
      <c r="AB1788" s="18"/>
      <c r="AC1788" s="18">
        <f t="shared" si="4862"/>
        <v>0</v>
      </c>
      <c r="AD1788" s="18">
        <f t="shared" si="4863"/>
        <v>0</v>
      </c>
      <c r="AE1788" s="18">
        <f t="shared" si="4864"/>
        <v>0</v>
      </c>
      <c r="AF1788" s="18"/>
      <c r="AG1788" s="18"/>
      <c r="AH1788" s="18"/>
      <c r="AI1788" s="18">
        <f t="shared" si="4840"/>
        <v>0</v>
      </c>
      <c r="AJ1788" s="18">
        <f t="shared" si="4841"/>
        <v>0</v>
      </c>
      <c r="AK1788" s="18">
        <f t="shared" si="4842"/>
        <v>0</v>
      </c>
      <c r="AL1788" s="18"/>
      <c r="AM1788" s="18">
        <f t="shared" si="4843"/>
        <v>0</v>
      </c>
      <c r="AN1788" s="18"/>
      <c r="AO1788" s="18"/>
      <c r="AP1788" s="18"/>
      <c r="AQ1788" s="18">
        <f t="shared" ref="AQ1788:AQ1855" si="4934">AM1788+AN1788</f>
        <v>0</v>
      </c>
      <c r="AR1788" s="18">
        <f t="shared" ref="AR1788:AR1855" si="4935">AJ1788+AO1788</f>
        <v>0</v>
      </c>
      <c r="AS1788" s="18">
        <f t="shared" ref="AS1788:AS1855" si="4936">AK1788+AP1788</f>
        <v>0</v>
      </c>
      <c r="AT1788" s="18"/>
      <c r="AU1788" s="18"/>
      <c r="AV1788" s="18"/>
      <c r="AW1788" s="18">
        <f t="shared" ref="AW1788:AW1855" si="4937">AQ1788+AT1788</f>
        <v>0</v>
      </c>
      <c r="AX1788" s="18">
        <f t="shared" ref="AX1788:AX1855" si="4938">AR1788+AU1788</f>
        <v>0</v>
      </c>
      <c r="AY1788" s="18">
        <f t="shared" ref="AY1788:AY1855" si="4939">AS1788+AV1788</f>
        <v>0</v>
      </c>
      <c r="AZ1788" s="18"/>
      <c r="BA1788" s="18"/>
      <c r="BB1788" s="18"/>
      <c r="BC1788" s="18">
        <f t="shared" si="4928"/>
        <v>0</v>
      </c>
      <c r="BD1788" s="18">
        <f t="shared" si="4929"/>
        <v>0</v>
      </c>
      <c r="BE1788" s="18">
        <f t="shared" si="4930"/>
        <v>0</v>
      </c>
      <c r="BF1788" s="18"/>
      <c r="BG1788" s="18"/>
      <c r="BH1788" s="18"/>
      <c r="BI1788" s="18">
        <f t="shared" si="4919"/>
        <v>0</v>
      </c>
      <c r="BJ1788" s="18">
        <f t="shared" si="4920"/>
        <v>0</v>
      </c>
      <c r="BK1788" s="18">
        <f t="shared" si="4921"/>
        <v>0</v>
      </c>
      <c r="BL1788" s="18"/>
      <c r="BM1788" s="18"/>
      <c r="BN1788" s="18"/>
      <c r="BO1788" s="18">
        <f t="shared" si="4865"/>
        <v>0</v>
      </c>
      <c r="BP1788" s="18">
        <f t="shared" si="4866"/>
        <v>0</v>
      </c>
      <c r="BQ1788" s="18">
        <f t="shared" si="4867"/>
        <v>0</v>
      </c>
      <c r="BR1788" s="18"/>
      <c r="BS1788" s="18"/>
      <c r="BT1788" s="18"/>
      <c r="BU1788" s="18">
        <f t="shared" si="4853"/>
        <v>0</v>
      </c>
      <c r="BV1788" s="18">
        <f t="shared" si="4854"/>
        <v>0</v>
      </c>
      <c r="BW1788" s="18">
        <f t="shared" si="4855"/>
        <v>0</v>
      </c>
      <c r="BX1788" s="18"/>
      <c r="BY1788" s="18"/>
      <c r="BZ1788" s="18"/>
      <c r="CA1788" s="18">
        <f t="shared" si="4844"/>
        <v>0</v>
      </c>
      <c r="CB1788" s="18">
        <f t="shared" si="4845"/>
        <v>0</v>
      </c>
      <c r="CC1788" s="18">
        <f t="shared" si="4846"/>
        <v>0</v>
      </c>
      <c r="CD1788" s="18"/>
      <c r="CE1788" s="27" t="s">
        <v>1661</v>
      </c>
      <c r="CF1788" s="33"/>
    </row>
    <row r="1789" spans="1:84" hidden="1" x14ac:dyDescent="0.3">
      <c r="A1789" s="41" t="s">
        <v>295</v>
      </c>
      <c r="B1789" s="39"/>
      <c r="C1789" s="41"/>
      <c r="D1789" s="41"/>
      <c r="E1789" s="14" t="s">
        <v>1072</v>
      </c>
      <c r="F1789" s="18">
        <f t="shared" ref="F1789:K1791" si="4940">F1790</f>
        <v>0</v>
      </c>
      <c r="G1789" s="18">
        <f t="shared" si="4940"/>
        <v>0</v>
      </c>
      <c r="H1789" s="18">
        <f t="shared" si="4940"/>
        <v>0</v>
      </c>
      <c r="I1789" s="18">
        <f t="shared" si="4940"/>
        <v>0</v>
      </c>
      <c r="J1789" s="18">
        <f t="shared" si="4940"/>
        <v>0</v>
      </c>
      <c r="K1789" s="18">
        <f t="shared" si="4940"/>
        <v>0</v>
      </c>
      <c r="L1789" s="18">
        <f t="shared" si="4900"/>
        <v>0</v>
      </c>
      <c r="M1789" s="18">
        <f t="shared" si="4901"/>
        <v>0</v>
      </c>
      <c r="N1789" s="18">
        <f t="shared" si="4902"/>
        <v>0</v>
      </c>
      <c r="O1789" s="18">
        <f t="shared" ref="O1789:S1791" si="4941">O1790</f>
        <v>0</v>
      </c>
      <c r="P1789" s="18">
        <f t="shared" si="4941"/>
        <v>0</v>
      </c>
      <c r="Q1789" s="18">
        <f t="shared" si="4941"/>
        <v>0</v>
      </c>
      <c r="R1789" s="18">
        <f t="shared" si="4941"/>
        <v>0</v>
      </c>
      <c r="S1789" s="18">
        <f t="shared" si="4941"/>
        <v>0</v>
      </c>
      <c r="T1789" s="18">
        <f t="shared" si="4858"/>
        <v>0</v>
      </c>
      <c r="U1789" s="18">
        <f t="shared" si="4859"/>
        <v>0</v>
      </c>
      <c r="V1789" s="18">
        <f t="shared" si="4860"/>
        <v>0</v>
      </c>
      <c r="W1789" s="18">
        <f t="shared" ref="W1789:CD1791" si="4942">W1790</f>
        <v>0</v>
      </c>
      <c r="X1789" s="18">
        <f t="shared" si="4942"/>
        <v>0</v>
      </c>
      <c r="Y1789" s="18">
        <f t="shared" si="4942"/>
        <v>0</v>
      </c>
      <c r="Z1789" s="18">
        <f t="shared" si="4942"/>
        <v>0</v>
      </c>
      <c r="AA1789" s="18">
        <f t="shared" si="4942"/>
        <v>0</v>
      </c>
      <c r="AB1789" s="18">
        <f t="shared" si="4942"/>
        <v>0</v>
      </c>
      <c r="AC1789" s="18">
        <f t="shared" si="4862"/>
        <v>0</v>
      </c>
      <c r="AD1789" s="18">
        <f t="shared" si="4863"/>
        <v>0</v>
      </c>
      <c r="AE1789" s="18">
        <f t="shared" si="4864"/>
        <v>0</v>
      </c>
      <c r="AF1789" s="18">
        <f t="shared" si="4942"/>
        <v>0</v>
      </c>
      <c r="AG1789" s="18">
        <f t="shared" si="4942"/>
        <v>0</v>
      </c>
      <c r="AH1789" s="18">
        <f t="shared" si="4942"/>
        <v>0</v>
      </c>
      <c r="AI1789" s="18">
        <f t="shared" si="4840"/>
        <v>0</v>
      </c>
      <c r="AJ1789" s="18">
        <f t="shared" si="4841"/>
        <v>0</v>
      </c>
      <c r="AK1789" s="18">
        <f t="shared" si="4842"/>
        <v>0</v>
      </c>
      <c r="AL1789" s="18">
        <f t="shared" si="4942"/>
        <v>0</v>
      </c>
      <c r="AM1789" s="18">
        <f t="shared" si="4843"/>
        <v>0</v>
      </c>
      <c r="AN1789" s="18">
        <f t="shared" si="4942"/>
        <v>0</v>
      </c>
      <c r="AO1789" s="18">
        <f t="shared" si="4942"/>
        <v>0</v>
      </c>
      <c r="AP1789" s="18">
        <f t="shared" si="4942"/>
        <v>0</v>
      </c>
      <c r="AQ1789" s="18">
        <f t="shared" si="4934"/>
        <v>0</v>
      </c>
      <c r="AR1789" s="18">
        <f t="shared" si="4935"/>
        <v>0</v>
      </c>
      <c r="AS1789" s="18">
        <f t="shared" si="4936"/>
        <v>0</v>
      </c>
      <c r="AT1789" s="18">
        <f t="shared" si="4942"/>
        <v>0</v>
      </c>
      <c r="AU1789" s="18">
        <f t="shared" si="4942"/>
        <v>0</v>
      </c>
      <c r="AV1789" s="18">
        <f t="shared" si="4942"/>
        <v>0</v>
      </c>
      <c r="AW1789" s="18">
        <f t="shared" si="4937"/>
        <v>0</v>
      </c>
      <c r="AX1789" s="18">
        <f t="shared" si="4938"/>
        <v>0</v>
      </c>
      <c r="AY1789" s="18">
        <f t="shared" si="4939"/>
        <v>0</v>
      </c>
      <c r="AZ1789" s="18">
        <f t="shared" si="4942"/>
        <v>0</v>
      </c>
      <c r="BA1789" s="18">
        <f t="shared" si="4942"/>
        <v>0</v>
      </c>
      <c r="BB1789" s="18">
        <f t="shared" si="4942"/>
        <v>0</v>
      </c>
      <c r="BC1789" s="18">
        <f t="shared" si="4928"/>
        <v>0</v>
      </c>
      <c r="BD1789" s="18">
        <f t="shared" si="4929"/>
        <v>0</v>
      </c>
      <c r="BE1789" s="18">
        <f t="shared" si="4930"/>
        <v>0</v>
      </c>
      <c r="BF1789" s="18">
        <f t="shared" si="4942"/>
        <v>0</v>
      </c>
      <c r="BG1789" s="18">
        <f t="shared" si="4942"/>
        <v>0</v>
      </c>
      <c r="BH1789" s="18">
        <f t="shared" si="4942"/>
        <v>0</v>
      </c>
      <c r="BI1789" s="18">
        <f t="shared" si="4919"/>
        <v>0</v>
      </c>
      <c r="BJ1789" s="18">
        <f t="shared" si="4920"/>
        <v>0</v>
      </c>
      <c r="BK1789" s="18">
        <f t="shared" si="4921"/>
        <v>0</v>
      </c>
      <c r="BL1789" s="18">
        <f t="shared" si="4942"/>
        <v>0</v>
      </c>
      <c r="BM1789" s="18">
        <f t="shared" si="4942"/>
        <v>0</v>
      </c>
      <c r="BN1789" s="18">
        <f t="shared" si="4942"/>
        <v>0</v>
      </c>
      <c r="BO1789" s="18">
        <f t="shared" si="4865"/>
        <v>0</v>
      </c>
      <c r="BP1789" s="18">
        <f t="shared" si="4866"/>
        <v>0</v>
      </c>
      <c r="BQ1789" s="18">
        <f t="shared" si="4867"/>
        <v>0</v>
      </c>
      <c r="BR1789" s="18">
        <f t="shared" si="4942"/>
        <v>0</v>
      </c>
      <c r="BS1789" s="18">
        <f t="shared" si="4942"/>
        <v>0</v>
      </c>
      <c r="BT1789" s="18">
        <f t="shared" si="4942"/>
        <v>0</v>
      </c>
      <c r="BU1789" s="18">
        <f t="shared" si="4853"/>
        <v>0</v>
      </c>
      <c r="BV1789" s="18">
        <f t="shared" si="4854"/>
        <v>0</v>
      </c>
      <c r="BW1789" s="18">
        <f t="shared" si="4855"/>
        <v>0</v>
      </c>
      <c r="BX1789" s="18">
        <f t="shared" si="4942"/>
        <v>0</v>
      </c>
      <c r="BY1789" s="18">
        <f t="shared" si="4942"/>
        <v>0</v>
      </c>
      <c r="BZ1789" s="18">
        <f t="shared" si="4942"/>
        <v>0</v>
      </c>
      <c r="CA1789" s="18">
        <f t="shared" si="4844"/>
        <v>0</v>
      </c>
      <c r="CB1789" s="18">
        <f t="shared" si="4845"/>
        <v>0</v>
      </c>
      <c r="CC1789" s="18">
        <f t="shared" si="4846"/>
        <v>0</v>
      </c>
      <c r="CD1789" s="18">
        <f t="shared" si="4942"/>
        <v>0</v>
      </c>
      <c r="CE1789" s="27" t="s">
        <v>1661</v>
      </c>
      <c r="CF1789" s="33"/>
    </row>
    <row r="1790" spans="1:84" ht="46.8" hidden="1" x14ac:dyDescent="0.3">
      <c r="A1790" s="41" t="s">
        <v>295</v>
      </c>
      <c r="B1790" s="39">
        <v>400</v>
      </c>
      <c r="C1790" s="41"/>
      <c r="D1790" s="41"/>
      <c r="E1790" s="14" t="s">
        <v>553</v>
      </c>
      <c r="F1790" s="18">
        <f t="shared" si="4940"/>
        <v>0</v>
      </c>
      <c r="G1790" s="18">
        <f t="shared" si="4940"/>
        <v>0</v>
      </c>
      <c r="H1790" s="18">
        <f t="shared" si="4940"/>
        <v>0</v>
      </c>
      <c r="I1790" s="18">
        <f t="shared" si="4940"/>
        <v>0</v>
      </c>
      <c r="J1790" s="18">
        <f t="shared" si="4940"/>
        <v>0</v>
      </c>
      <c r="K1790" s="18">
        <f t="shared" si="4940"/>
        <v>0</v>
      </c>
      <c r="L1790" s="18">
        <f t="shared" si="4900"/>
        <v>0</v>
      </c>
      <c r="M1790" s="18">
        <f t="shared" si="4901"/>
        <v>0</v>
      </c>
      <c r="N1790" s="18">
        <f t="shared" si="4902"/>
        <v>0</v>
      </c>
      <c r="O1790" s="18">
        <f t="shared" si="4941"/>
        <v>0</v>
      </c>
      <c r="P1790" s="18">
        <f t="shared" si="4941"/>
        <v>0</v>
      </c>
      <c r="Q1790" s="18">
        <f t="shared" si="4941"/>
        <v>0</v>
      </c>
      <c r="R1790" s="18">
        <f t="shared" si="4941"/>
        <v>0</v>
      </c>
      <c r="S1790" s="18">
        <f t="shared" si="4941"/>
        <v>0</v>
      </c>
      <c r="T1790" s="18">
        <f t="shared" si="4858"/>
        <v>0</v>
      </c>
      <c r="U1790" s="18">
        <f t="shared" si="4859"/>
        <v>0</v>
      </c>
      <c r="V1790" s="18">
        <f t="shared" si="4860"/>
        <v>0</v>
      </c>
      <c r="W1790" s="18">
        <f t="shared" si="4942"/>
        <v>0</v>
      </c>
      <c r="X1790" s="18">
        <f t="shared" si="4942"/>
        <v>0</v>
      </c>
      <c r="Y1790" s="18">
        <f t="shared" si="4942"/>
        <v>0</v>
      </c>
      <c r="Z1790" s="18">
        <f t="shared" si="4942"/>
        <v>0</v>
      </c>
      <c r="AA1790" s="18">
        <f t="shared" si="4942"/>
        <v>0</v>
      </c>
      <c r="AB1790" s="18">
        <f t="shared" si="4942"/>
        <v>0</v>
      </c>
      <c r="AC1790" s="18">
        <f t="shared" si="4862"/>
        <v>0</v>
      </c>
      <c r="AD1790" s="18">
        <f t="shared" si="4863"/>
        <v>0</v>
      </c>
      <c r="AE1790" s="18">
        <f t="shared" si="4864"/>
        <v>0</v>
      </c>
      <c r="AF1790" s="18">
        <f t="shared" si="4942"/>
        <v>0</v>
      </c>
      <c r="AG1790" s="18">
        <f t="shared" si="4942"/>
        <v>0</v>
      </c>
      <c r="AH1790" s="18">
        <f t="shared" si="4942"/>
        <v>0</v>
      </c>
      <c r="AI1790" s="18">
        <f t="shared" si="4840"/>
        <v>0</v>
      </c>
      <c r="AJ1790" s="18">
        <f t="shared" si="4841"/>
        <v>0</v>
      </c>
      <c r="AK1790" s="18">
        <f t="shared" si="4842"/>
        <v>0</v>
      </c>
      <c r="AL1790" s="18">
        <f t="shared" si="4942"/>
        <v>0</v>
      </c>
      <c r="AM1790" s="18">
        <f t="shared" si="4843"/>
        <v>0</v>
      </c>
      <c r="AN1790" s="18">
        <f t="shared" si="4942"/>
        <v>0</v>
      </c>
      <c r="AO1790" s="18">
        <f t="shared" si="4942"/>
        <v>0</v>
      </c>
      <c r="AP1790" s="18">
        <f t="shared" si="4942"/>
        <v>0</v>
      </c>
      <c r="AQ1790" s="18">
        <f t="shared" si="4934"/>
        <v>0</v>
      </c>
      <c r="AR1790" s="18">
        <f t="shared" si="4935"/>
        <v>0</v>
      </c>
      <c r="AS1790" s="18">
        <f t="shared" si="4936"/>
        <v>0</v>
      </c>
      <c r="AT1790" s="18">
        <f t="shared" si="4942"/>
        <v>0</v>
      </c>
      <c r="AU1790" s="18">
        <f t="shared" si="4942"/>
        <v>0</v>
      </c>
      <c r="AV1790" s="18">
        <f t="shared" si="4942"/>
        <v>0</v>
      </c>
      <c r="AW1790" s="18">
        <f t="shared" si="4937"/>
        <v>0</v>
      </c>
      <c r="AX1790" s="18">
        <f t="shared" si="4938"/>
        <v>0</v>
      </c>
      <c r="AY1790" s="18">
        <f t="shared" si="4939"/>
        <v>0</v>
      </c>
      <c r="AZ1790" s="18">
        <f t="shared" si="4942"/>
        <v>0</v>
      </c>
      <c r="BA1790" s="18">
        <f t="shared" si="4942"/>
        <v>0</v>
      </c>
      <c r="BB1790" s="18">
        <f t="shared" si="4942"/>
        <v>0</v>
      </c>
      <c r="BC1790" s="18">
        <f t="shared" si="4928"/>
        <v>0</v>
      </c>
      <c r="BD1790" s="18">
        <f t="shared" si="4929"/>
        <v>0</v>
      </c>
      <c r="BE1790" s="18">
        <f t="shared" si="4930"/>
        <v>0</v>
      </c>
      <c r="BF1790" s="18">
        <f t="shared" si="4942"/>
        <v>0</v>
      </c>
      <c r="BG1790" s="18">
        <f t="shared" si="4942"/>
        <v>0</v>
      </c>
      <c r="BH1790" s="18">
        <f t="shared" si="4942"/>
        <v>0</v>
      </c>
      <c r="BI1790" s="18">
        <f t="shared" si="4919"/>
        <v>0</v>
      </c>
      <c r="BJ1790" s="18">
        <f t="shared" si="4920"/>
        <v>0</v>
      </c>
      <c r="BK1790" s="18">
        <f t="shared" si="4921"/>
        <v>0</v>
      </c>
      <c r="BL1790" s="18">
        <f t="shared" si="4942"/>
        <v>0</v>
      </c>
      <c r="BM1790" s="18">
        <f t="shared" si="4942"/>
        <v>0</v>
      </c>
      <c r="BN1790" s="18">
        <f t="shared" si="4942"/>
        <v>0</v>
      </c>
      <c r="BO1790" s="18">
        <f t="shared" si="4865"/>
        <v>0</v>
      </c>
      <c r="BP1790" s="18">
        <f t="shared" si="4866"/>
        <v>0</v>
      </c>
      <c r="BQ1790" s="18">
        <f t="shared" si="4867"/>
        <v>0</v>
      </c>
      <c r="BR1790" s="18">
        <f t="shared" si="4942"/>
        <v>0</v>
      </c>
      <c r="BS1790" s="18">
        <f t="shared" si="4942"/>
        <v>0</v>
      </c>
      <c r="BT1790" s="18">
        <f t="shared" si="4942"/>
        <v>0</v>
      </c>
      <c r="BU1790" s="18">
        <f t="shared" si="4853"/>
        <v>0</v>
      </c>
      <c r="BV1790" s="18">
        <f t="shared" si="4854"/>
        <v>0</v>
      </c>
      <c r="BW1790" s="18">
        <f t="shared" si="4855"/>
        <v>0</v>
      </c>
      <c r="BX1790" s="18">
        <f t="shared" si="4942"/>
        <v>0</v>
      </c>
      <c r="BY1790" s="18">
        <f t="shared" si="4942"/>
        <v>0</v>
      </c>
      <c r="BZ1790" s="18">
        <f t="shared" si="4942"/>
        <v>0</v>
      </c>
      <c r="CA1790" s="18">
        <f t="shared" si="4844"/>
        <v>0</v>
      </c>
      <c r="CB1790" s="18">
        <f t="shared" si="4845"/>
        <v>0</v>
      </c>
      <c r="CC1790" s="18">
        <f t="shared" si="4846"/>
        <v>0</v>
      </c>
      <c r="CD1790" s="18">
        <f t="shared" si="4942"/>
        <v>0</v>
      </c>
      <c r="CE1790" s="27" t="s">
        <v>1661</v>
      </c>
      <c r="CF1790" s="33"/>
    </row>
    <row r="1791" spans="1:84" hidden="1" x14ac:dyDescent="0.3">
      <c r="A1791" s="41" t="s">
        <v>295</v>
      </c>
      <c r="B1791" s="39">
        <v>410</v>
      </c>
      <c r="C1791" s="41"/>
      <c r="D1791" s="41"/>
      <c r="E1791" s="14" t="s">
        <v>566</v>
      </c>
      <c r="F1791" s="18">
        <f t="shared" si="4940"/>
        <v>0</v>
      </c>
      <c r="G1791" s="18">
        <f t="shared" si="4940"/>
        <v>0</v>
      </c>
      <c r="H1791" s="18">
        <f t="shared" si="4940"/>
        <v>0</v>
      </c>
      <c r="I1791" s="18">
        <f t="shared" si="4940"/>
        <v>0</v>
      </c>
      <c r="J1791" s="18">
        <f t="shared" si="4940"/>
        <v>0</v>
      </c>
      <c r="K1791" s="18">
        <f t="shared" si="4940"/>
        <v>0</v>
      </c>
      <c r="L1791" s="18">
        <f t="shared" si="4900"/>
        <v>0</v>
      </c>
      <c r="M1791" s="18">
        <f t="shared" si="4901"/>
        <v>0</v>
      </c>
      <c r="N1791" s="18">
        <f t="shared" si="4902"/>
        <v>0</v>
      </c>
      <c r="O1791" s="18">
        <f t="shared" si="4941"/>
        <v>0</v>
      </c>
      <c r="P1791" s="18">
        <f t="shared" si="4941"/>
        <v>0</v>
      </c>
      <c r="Q1791" s="18">
        <f t="shared" si="4941"/>
        <v>0</v>
      </c>
      <c r="R1791" s="18">
        <f t="shared" si="4941"/>
        <v>0</v>
      </c>
      <c r="S1791" s="18">
        <f t="shared" si="4941"/>
        <v>0</v>
      </c>
      <c r="T1791" s="18">
        <f t="shared" si="4858"/>
        <v>0</v>
      </c>
      <c r="U1791" s="18">
        <f t="shared" si="4859"/>
        <v>0</v>
      </c>
      <c r="V1791" s="18">
        <f t="shared" si="4860"/>
        <v>0</v>
      </c>
      <c r="W1791" s="18">
        <f t="shared" si="4942"/>
        <v>0</v>
      </c>
      <c r="X1791" s="18">
        <f t="shared" si="4942"/>
        <v>0</v>
      </c>
      <c r="Y1791" s="18">
        <f t="shared" si="4942"/>
        <v>0</v>
      </c>
      <c r="Z1791" s="18">
        <f t="shared" si="4942"/>
        <v>0</v>
      </c>
      <c r="AA1791" s="18">
        <f t="shared" si="4942"/>
        <v>0</v>
      </c>
      <c r="AB1791" s="18">
        <f t="shared" si="4942"/>
        <v>0</v>
      </c>
      <c r="AC1791" s="18">
        <f t="shared" si="4862"/>
        <v>0</v>
      </c>
      <c r="AD1791" s="18">
        <f t="shared" si="4863"/>
        <v>0</v>
      </c>
      <c r="AE1791" s="18">
        <f t="shared" si="4864"/>
        <v>0</v>
      </c>
      <c r="AF1791" s="18">
        <f t="shared" si="4942"/>
        <v>0</v>
      </c>
      <c r="AG1791" s="18">
        <f t="shared" si="4942"/>
        <v>0</v>
      </c>
      <c r="AH1791" s="18">
        <f t="shared" si="4942"/>
        <v>0</v>
      </c>
      <c r="AI1791" s="18">
        <f t="shared" si="4840"/>
        <v>0</v>
      </c>
      <c r="AJ1791" s="18">
        <f t="shared" si="4841"/>
        <v>0</v>
      </c>
      <c r="AK1791" s="18">
        <f t="shared" si="4842"/>
        <v>0</v>
      </c>
      <c r="AL1791" s="18">
        <f t="shared" si="4942"/>
        <v>0</v>
      </c>
      <c r="AM1791" s="18">
        <f t="shared" si="4843"/>
        <v>0</v>
      </c>
      <c r="AN1791" s="18">
        <f t="shared" si="4942"/>
        <v>0</v>
      </c>
      <c r="AO1791" s="18">
        <f t="shared" si="4942"/>
        <v>0</v>
      </c>
      <c r="AP1791" s="18">
        <f t="shared" si="4942"/>
        <v>0</v>
      </c>
      <c r="AQ1791" s="18">
        <f t="shared" si="4934"/>
        <v>0</v>
      </c>
      <c r="AR1791" s="18">
        <f t="shared" si="4935"/>
        <v>0</v>
      </c>
      <c r="AS1791" s="18">
        <f t="shared" si="4936"/>
        <v>0</v>
      </c>
      <c r="AT1791" s="18">
        <f t="shared" si="4942"/>
        <v>0</v>
      </c>
      <c r="AU1791" s="18">
        <f t="shared" si="4942"/>
        <v>0</v>
      </c>
      <c r="AV1791" s="18">
        <f t="shared" si="4942"/>
        <v>0</v>
      </c>
      <c r="AW1791" s="18">
        <f t="shared" si="4937"/>
        <v>0</v>
      </c>
      <c r="AX1791" s="18">
        <f t="shared" si="4938"/>
        <v>0</v>
      </c>
      <c r="AY1791" s="18">
        <f t="shared" si="4939"/>
        <v>0</v>
      </c>
      <c r="AZ1791" s="18">
        <f t="shared" si="4942"/>
        <v>0</v>
      </c>
      <c r="BA1791" s="18">
        <f t="shared" si="4942"/>
        <v>0</v>
      </c>
      <c r="BB1791" s="18">
        <f t="shared" si="4942"/>
        <v>0</v>
      </c>
      <c r="BC1791" s="18">
        <f t="shared" si="4928"/>
        <v>0</v>
      </c>
      <c r="BD1791" s="18">
        <f t="shared" si="4929"/>
        <v>0</v>
      </c>
      <c r="BE1791" s="18">
        <f t="shared" si="4930"/>
        <v>0</v>
      </c>
      <c r="BF1791" s="18">
        <f t="shared" si="4942"/>
        <v>0</v>
      </c>
      <c r="BG1791" s="18">
        <f t="shared" si="4942"/>
        <v>0</v>
      </c>
      <c r="BH1791" s="18">
        <f t="shared" si="4942"/>
        <v>0</v>
      </c>
      <c r="BI1791" s="18">
        <f t="shared" si="4919"/>
        <v>0</v>
      </c>
      <c r="BJ1791" s="18">
        <f t="shared" si="4920"/>
        <v>0</v>
      </c>
      <c r="BK1791" s="18">
        <f t="shared" si="4921"/>
        <v>0</v>
      </c>
      <c r="BL1791" s="18">
        <f t="shared" si="4942"/>
        <v>0</v>
      </c>
      <c r="BM1791" s="18">
        <f t="shared" si="4942"/>
        <v>0</v>
      </c>
      <c r="BN1791" s="18">
        <f t="shared" si="4942"/>
        <v>0</v>
      </c>
      <c r="BO1791" s="18">
        <f t="shared" si="4865"/>
        <v>0</v>
      </c>
      <c r="BP1791" s="18">
        <f t="shared" si="4866"/>
        <v>0</v>
      </c>
      <c r="BQ1791" s="18">
        <f t="shared" si="4867"/>
        <v>0</v>
      </c>
      <c r="BR1791" s="18">
        <f t="shared" si="4942"/>
        <v>0</v>
      </c>
      <c r="BS1791" s="18">
        <f t="shared" si="4942"/>
        <v>0</v>
      </c>
      <c r="BT1791" s="18">
        <f t="shared" si="4942"/>
        <v>0</v>
      </c>
      <c r="BU1791" s="18">
        <f t="shared" si="4853"/>
        <v>0</v>
      </c>
      <c r="BV1791" s="18">
        <f t="shared" si="4854"/>
        <v>0</v>
      </c>
      <c r="BW1791" s="18">
        <f t="shared" si="4855"/>
        <v>0</v>
      </c>
      <c r="BX1791" s="18">
        <f t="shared" si="4942"/>
        <v>0</v>
      </c>
      <c r="BY1791" s="18">
        <f t="shared" si="4942"/>
        <v>0</v>
      </c>
      <c r="BZ1791" s="18">
        <f t="shared" si="4942"/>
        <v>0</v>
      </c>
      <c r="CA1791" s="18">
        <f t="shared" si="4844"/>
        <v>0</v>
      </c>
      <c r="CB1791" s="18">
        <f t="shared" si="4845"/>
        <v>0</v>
      </c>
      <c r="CC1791" s="18">
        <f t="shared" si="4846"/>
        <v>0</v>
      </c>
      <c r="CD1791" s="18">
        <f t="shared" si="4942"/>
        <v>0</v>
      </c>
      <c r="CE1791" s="27" t="s">
        <v>1661</v>
      </c>
      <c r="CF1791" s="33"/>
    </row>
    <row r="1792" spans="1:84" hidden="1" x14ac:dyDescent="0.3">
      <c r="A1792" s="41" t="s">
        <v>295</v>
      </c>
      <c r="B1792" s="39">
        <v>410</v>
      </c>
      <c r="C1792" s="41" t="s">
        <v>198</v>
      </c>
      <c r="D1792" s="41" t="s">
        <v>19</v>
      </c>
      <c r="E1792" s="14" t="s">
        <v>527</v>
      </c>
      <c r="F1792" s="18"/>
      <c r="G1792" s="18"/>
      <c r="H1792" s="18"/>
      <c r="I1792" s="18"/>
      <c r="J1792" s="18"/>
      <c r="K1792" s="18"/>
      <c r="L1792" s="18">
        <f t="shared" si="4900"/>
        <v>0</v>
      </c>
      <c r="M1792" s="18">
        <f t="shared" si="4901"/>
        <v>0</v>
      </c>
      <c r="N1792" s="18">
        <f t="shared" si="4902"/>
        <v>0</v>
      </c>
      <c r="O1792" s="18"/>
      <c r="P1792" s="18"/>
      <c r="Q1792" s="18"/>
      <c r="R1792" s="18"/>
      <c r="S1792" s="18"/>
      <c r="T1792" s="18">
        <f t="shared" si="4858"/>
        <v>0</v>
      </c>
      <c r="U1792" s="18">
        <f t="shared" si="4859"/>
        <v>0</v>
      </c>
      <c r="V1792" s="18">
        <f t="shared" si="4860"/>
        <v>0</v>
      </c>
      <c r="W1792" s="18"/>
      <c r="X1792" s="18"/>
      <c r="Y1792" s="18"/>
      <c r="Z1792" s="18"/>
      <c r="AA1792" s="18"/>
      <c r="AB1792" s="18"/>
      <c r="AC1792" s="18">
        <f t="shared" si="4862"/>
        <v>0</v>
      </c>
      <c r="AD1792" s="18">
        <f t="shared" si="4863"/>
        <v>0</v>
      </c>
      <c r="AE1792" s="18">
        <f t="shared" si="4864"/>
        <v>0</v>
      </c>
      <c r="AF1792" s="18"/>
      <c r="AG1792" s="18"/>
      <c r="AH1792" s="18"/>
      <c r="AI1792" s="18">
        <f t="shared" si="4840"/>
        <v>0</v>
      </c>
      <c r="AJ1792" s="18">
        <f t="shared" si="4841"/>
        <v>0</v>
      </c>
      <c r="AK1792" s="18">
        <f t="shared" si="4842"/>
        <v>0</v>
      </c>
      <c r="AL1792" s="18"/>
      <c r="AM1792" s="18">
        <f t="shared" si="4843"/>
        <v>0</v>
      </c>
      <c r="AN1792" s="18"/>
      <c r="AO1792" s="18"/>
      <c r="AP1792" s="18"/>
      <c r="AQ1792" s="18">
        <f t="shared" si="4934"/>
        <v>0</v>
      </c>
      <c r="AR1792" s="18">
        <f t="shared" si="4935"/>
        <v>0</v>
      </c>
      <c r="AS1792" s="18">
        <f t="shared" si="4936"/>
        <v>0</v>
      </c>
      <c r="AT1792" s="18"/>
      <c r="AU1792" s="18"/>
      <c r="AV1792" s="18"/>
      <c r="AW1792" s="18">
        <f t="shared" si="4937"/>
        <v>0</v>
      </c>
      <c r="AX1792" s="18">
        <f t="shared" si="4938"/>
        <v>0</v>
      </c>
      <c r="AY1792" s="18">
        <f t="shared" si="4939"/>
        <v>0</v>
      </c>
      <c r="AZ1792" s="18"/>
      <c r="BA1792" s="18"/>
      <c r="BB1792" s="18"/>
      <c r="BC1792" s="18">
        <f t="shared" si="4928"/>
        <v>0</v>
      </c>
      <c r="BD1792" s="18">
        <f t="shared" si="4929"/>
        <v>0</v>
      </c>
      <c r="BE1792" s="18">
        <f t="shared" si="4930"/>
        <v>0</v>
      </c>
      <c r="BF1792" s="18"/>
      <c r="BG1792" s="18"/>
      <c r="BH1792" s="18"/>
      <c r="BI1792" s="18">
        <f t="shared" si="4919"/>
        <v>0</v>
      </c>
      <c r="BJ1792" s="18">
        <f t="shared" si="4920"/>
        <v>0</v>
      </c>
      <c r="BK1792" s="18">
        <f t="shared" si="4921"/>
        <v>0</v>
      </c>
      <c r="BL1792" s="18"/>
      <c r="BM1792" s="18"/>
      <c r="BN1792" s="18"/>
      <c r="BO1792" s="18">
        <f t="shared" si="4865"/>
        <v>0</v>
      </c>
      <c r="BP1792" s="18">
        <f t="shared" si="4866"/>
        <v>0</v>
      </c>
      <c r="BQ1792" s="18">
        <f t="shared" si="4867"/>
        <v>0</v>
      </c>
      <c r="BR1792" s="18"/>
      <c r="BS1792" s="18"/>
      <c r="BT1792" s="18"/>
      <c r="BU1792" s="18">
        <f t="shared" si="4853"/>
        <v>0</v>
      </c>
      <c r="BV1792" s="18">
        <f t="shared" si="4854"/>
        <v>0</v>
      </c>
      <c r="BW1792" s="18">
        <f t="shared" si="4855"/>
        <v>0</v>
      </c>
      <c r="BX1792" s="18"/>
      <c r="BY1792" s="18"/>
      <c r="BZ1792" s="18"/>
      <c r="CA1792" s="18">
        <f t="shared" si="4844"/>
        <v>0</v>
      </c>
      <c r="CB1792" s="18">
        <f t="shared" si="4845"/>
        <v>0</v>
      </c>
      <c r="CC1792" s="18">
        <f t="shared" si="4846"/>
        <v>0</v>
      </c>
      <c r="CD1792" s="18"/>
      <c r="CE1792" s="27" t="s">
        <v>1661</v>
      </c>
      <c r="CF1792" s="33"/>
    </row>
    <row r="1793" spans="1:119" s="9" customFormat="1" ht="62.4" x14ac:dyDescent="0.3">
      <c r="A1793" s="8" t="s">
        <v>297</v>
      </c>
      <c r="B1793" s="13"/>
      <c r="C1793" s="8"/>
      <c r="D1793" s="8"/>
      <c r="E1793" s="38" t="s">
        <v>1073</v>
      </c>
      <c r="F1793" s="12">
        <f t="shared" ref="F1793:K1793" si="4943">F1794</f>
        <v>6471674.0999999996</v>
      </c>
      <c r="G1793" s="12">
        <f t="shared" si="4943"/>
        <v>6151377.2999999998</v>
      </c>
      <c r="H1793" s="12">
        <f t="shared" si="4943"/>
        <v>6002643.0999999987</v>
      </c>
      <c r="I1793" s="12">
        <f t="shared" si="4943"/>
        <v>-56771.4</v>
      </c>
      <c r="J1793" s="12">
        <f t="shared" si="4943"/>
        <v>12487.800000000003</v>
      </c>
      <c r="K1793" s="12">
        <f t="shared" si="4943"/>
        <v>-74943.900000000009</v>
      </c>
      <c r="L1793" s="12">
        <f t="shared" si="4900"/>
        <v>6414902.6999999993</v>
      </c>
      <c r="M1793" s="12">
        <f t="shared" si="4901"/>
        <v>6163865.0999999996</v>
      </c>
      <c r="N1793" s="12">
        <f t="shared" si="4902"/>
        <v>5927699.1999999983</v>
      </c>
      <c r="O1793" s="12">
        <f t="shared" ref="O1793:S1793" si="4944">O1794</f>
        <v>205980.06099999999</v>
      </c>
      <c r="P1793" s="12">
        <f t="shared" si="4944"/>
        <v>0</v>
      </c>
      <c r="Q1793" s="12">
        <f t="shared" si="4944"/>
        <v>0</v>
      </c>
      <c r="R1793" s="12">
        <f t="shared" si="4944"/>
        <v>-179.607</v>
      </c>
      <c r="S1793" s="12">
        <f t="shared" si="4944"/>
        <v>0</v>
      </c>
      <c r="T1793" s="12">
        <f t="shared" si="4858"/>
        <v>6620703.1539999992</v>
      </c>
      <c r="U1793" s="12">
        <f t="shared" si="4859"/>
        <v>6163865.0999999996</v>
      </c>
      <c r="V1793" s="12">
        <f t="shared" si="4860"/>
        <v>5927699.1999999983</v>
      </c>
      <c r="W1793" s="12">
        <f t="shared" ref="W1793:CD1793" si="4945">W1794</f>
        <v>0</v>
      </c>
      <c r="X1793" s="12">
        <f t="shared" si="4945"/>
        <v>0</v>
      </c>
      <c r="Y1793" s="12">
        <f t="shared" si="4945"/>
        <v>0</v>
      </c>
      <c r="Z1793" s="12">
        <f t="shared" si="4945"/>
        <v>0</v>
      </c>
      <c r="AA1793" s="12">
        <f t="shared" si="4945"/>
        <v>0</v>
      </c>
      <c r="AB1793" s="12">
        <f t="shared" si="4945"/>
        <v>0</v>
      </c>
      <c r="AC1793" s="12">
        <f t="shared" si="4862"/>
        <v>6620703.1539999992</v>
      </c>
      <c r="AD1793" s="12">
        <f t="shared" si="4863"/>
        <v>6163865.0999999996</v>
      </c>
      <c r="AE1793" s="12">
        <f t="shared" si="4864"/>
        <v>5927699.1999999983</v>
      </c>
      <c r="AF1793" s="12">
        <f t="shared" si="4945"/>
        <v>50107.586000000003</v>
      </c>
      <c r="AG1793" s="12">
        <f t="shared" si="4945"/>
        <v>-50000</v>
      </c>
      <c r="AH1793" s="12">
        <f t="shared" si="4945"/>
        <v>0</v>
      </c>
      <c r="AI1793" s="12">
        <f t="shared" si="4840"/>
        <v>6670810.7399999993</v>
      </c>
      <c r="AJ1793" s="12">
        <f t="shared" si="4841"/>
        <v>6113865.0999999996</v>
      </c>
      <c r="AK1793" s="12">
        <f t="shared" si="4842"/>
        <v>5927699.1999999983</v>
      </c>
      <c r="AL1793" s="12">
        <f t="shared" si="4945"/>
        <v>0</v>
      </c>
      <c r="AM1793" s="12">
        <f t="shared" si="4843"/>
        <v>6670810.7399999993</v>
      </c>
      <c r="AN1793" s="12">
        <f t="shared" si="4945"/>
        <v>41876.460999999981</v>
      </c>
      <c r="AO1793" s="12">
        <f t="shared" si="4945"/>
        <v>0</v>
      </c>
      <c r="AP1793" s="12">
        <f t="shared" si="4945"/>
        <v>0</v>
      </c>
      <c r="AQ1793" s="12">
        <f t="shared" si="4934"/>
        <v>6712687.2009999994</v>
      </c>
      <c r="AR1793" s="12">
        <f t="shared" si="4935"/>
        <v>6113865.0999999996</v>
      </c>
      <c r="AS1793" s="12">
        <f t="shared" si="4936"/>
        <v>5927699.1999999983</v>
      </c>
      <c r="AT1793" s="12">
        <f t="shared" si="4945"/>
        <v>0</v>
      </c>
      <c r="AU1793" s="12">
        <f t="shared" si="4945"/>
        <v>0</v>
      </c>
      <c r="AV1793" s="12">
        <f t="shared" si="4945"/>
        <v>0</v>
      </c>
      <c r="AW1793" s="12">
        <f t="shared" si="4937"/>
        <v>6712687.2009999994</v>
      </c>
      <c r="AX1793" s="12">
        <f t="shared" si="4938"/>
        <v>6113865.0999999996</v>
      </c>
      <c r="AY1793" s="12">
        <f t="shared" si="4939"/>
        <v>5927699.1999999983</v>
      </c>
      <c r="AZ1793" s="12">
        <f t="shared" si="4945"/>
        <v>4500.3370000000004</v>
      </c>
      <c r="BA1793" s="12">
        <f t="shared" si="4945"/>
        <v>0</v>
      </c>
      <c r="BB1793" s="12">
        <f t="shared" si="4945"/>
        <v>0</v>
      </c>
      <c r="BC1793" s="12">
        <f t="shared" si="4928"/>
        <v>6717187.5379999997</v>
      </c>
      <c r="BD1793" s="12">
        <f t="shared" si="4929"/>
        <v>6113865.0999999996</v>
      </c>
      <c r="BE1793" s="12">
        <f t="shared" si="4930"/>
        <v>5927699.1999999983</v>
      </c>
      <c r="BF1793" s="12">
        <f t="shared" si="4945"/>
        <v>0</v>
      </c>
      <c r="BG1793" s="12">
        <f t="shared" si="4945"/>
        <v>0</v>
      </c>
      <c r="BH1793" s="12">
        <f t="shared" si="4945"/>
        <v>0</v>
      </c>
      <c r="BI1793" s="18">
        <f t="shared" si="4919"/>
        <v>6717187.5379999997</v>
      </c>
      <c r="BJ1793" s="18">
        <f t="shared" si="4920"/>
        <v>6113865.0999999996</v>
      </c>
      <c r="BK1793" s="18">
        <f t="shared" si="4921"/>
        <v>5927699.1999999983</v>
      </c>
      <c r="BL1793" s="12">
        <f t="shared" si="4945"/>
        <v>-164292.53600000002</v>
      </c>
      <c r="BM1793" s="12">
        <f t="shared" si="4945"/>
        <v>-171941.46000000002</v>
      </c>
      <c r="BN1793" s="12">
        <f t="shared" si="4945"/>
        <v>101303.4</v>
      </c>
      <c r="BO1793" s="12">
        <f t="shared" si="4865"/>
        <v>6552895.0019999994</v>
      </c>
      <c r="BP1793" s="12">
        <f t="shared" si="4866"/>
        <v>5941923.6399999997</v>
      </c>
      <c r="BQ1793" s="12">
        <f t="shared" si="4867"/>
        <v>6029002.5999999987</v>
      </c>
      <c r="BR1793" s="12">
        <f t="shared" si="4945"/>
        <v>263806.57400000002</v>
      </c>
      <c r="BS1793" s="12">
        <f t="shared" si="4945"/>
        <v>169847.1</v>
      </c>
      <c r="BT1793" s="12">
        <f t="shared" si="4945"/>
        <v>-101303.4</v>
      </c>
      <c r="BU1793" s="12">
        <f t="shared" si="4853"/>
        <v>6816701.5759999994</v>
      </c>
      <c r="BV1793" s="12">
        <f t="shared" si="4854"/>
        <v>6111770.7399999993</v>
      </c>
      <c r="BW1793" s="12">
        <f t="shared" si="4855"/>
        <v>5927699.1999999983</v>
      </c>
      <c r="BX1793" s="12">
        <f t="shared" si="4945"/>
        <v>-99.776000000001659</v>
      </c>
      <c r="BY1793" s="12">
        <f t="shared" si="4945"/>
        <v>0</v>
      </c>
      <c r="BZ1793" s="12">
        <f t="shared" si="4945"/>
        <v>0</v>
      </c>
      <c r="CA1793" s="12">
        <f t="shared" si="4844"/>
        <v>6816601.7999999998</v>
      </c>
      <c r="CB1793" s="12">
        <f t="shared" si="4845"/>
        <v>6111770.7399999993</v>
      </c>
      <c r="CC1793" s="12">
        <f t="shared" si="4846"/>
        <v>5927699.1999999983</v>
      </c>
      <c r="CD1793" s="12">
        <f t="shared" si="4945"/>
        <v>0</v>
      </c>
      <c r="CE1793" s="25"/>
      <c r="CF1793" s="33"/>
      <c r="CG1793" s="36"/>
      <c r="CH1793" s="36"/>
      <c r="CI1793" s="36"/>
      <c r="CJ1793" s="36"/>
      <c r="CK1793" s="36"/>
      <c r="CL1793" s="36"/>
      <c r="CM1793" s="36"/>
      <c r="CN1793" s="36"/>
      <c r="CO1793" s="36"/>
      <c r="CP1793" s="36"/>
      <c r="CQ1793" s="36"/>
      <c r="CR1793" s="36"/>
      <c r="CS1793" s="36"/>
      <c r="CT1793" s="36"/>
      <c r="CU1793" s="36"/>
      <c r="CV1793" s="36"/>
      <c r="CW1793" s="36"/>
      <c r="CX1793" s="36"/>
      <c r="CY1793" s="36"/>
      <c r="CZ1793" s="36"/>
      <c r="DA1793" s="36"/>
      <c r="DB1793" s="36"/>
      <c r="DC1793" s="36"/>
      <c r="DD1793" s="36"/>
      <c r="DE1793" s="36"/>
      <c r="DF1793" s="36"/>
      <c r="DG1793" s="36"/>
      <c r="DH1793" s="36"/>
      <c r="DI1793" s="36"/>
      <c r="DJ1793" s="36"/>
      <c r="DK1793" s="36"/>
      <c r="DL1793" s="36"/>
      <c r="DM1793" s="36"/>
      <c r="DN1793" s="36"/>
      <c r="DO1793" s="36"/>
    </row>
    <row r="1794" spans="1:119" s="11" customFormat="1" ht="62.4" x14ac:dyDescent="0.3">
      <c r="A1794" s="10" t="s">
        <v>300</v>
      </c>
      <c r="B1794" s="16"/>
      <c r="C1794" s="10"/>
      <c r="D1794" s="10"/>
      <c r="E1794" s="15" t="s">
        <v>1074</v>
      </c>
      <c r="F1794" s="17">
        <f>F1795+F1827+F1854+F1867+F1875</f>
        <v>6471674.0999999996</v>
      </c>
      <c r="G1794" s="17">
        <f>G1795+G1827+G1854+G1867+G1875</f>
        <v>6151377.2999999998</v>
      </c>
      <c r="H1794" s="17">
        <f>H1795+H1827+H1854+H1867+H1875</f>
        <v>6002643.0999999987</v>
      </c>
      <c r="I1794" s="17">
        <f t="shared" ref="I1794:K1794" si="4946">I1795+I1827+I1854+I1867+I1875</f>
        <v>-56771.4</v>
      </c>
      <c r="J1794" s="17">
        <f t="shared" si="4946"/>
        <v>12487.800000000003</v>
      </c>
      <c r="K1794" s="17">
        <f t="shared" si="4946"/>
        <v>-74943.900000000009</v>
      </c>
      <c r="L1794" s="17">
        <f t="shared" si="4900"/>
        <v>6414902.6999999993</v>
      </c>
      <c r="M1794" s="17">
        <f t="shared" si="4901"/>
        <v>6163865.0999999996</v>
      </c>
      <c r="N1794" s="17">
        <f t="shared" si="4902"/>
        <v>5927699.1999999983</v>
      </c>
      <c r="O1794" s="17">
        <f t="shared" ref="O1794:S1794" si="4947">O1795+O1827+O1854+O1867+O1875</f>
        <v>205980.06099999999</v>
      </c>
      <c r="P1794" s="17">
        <f t="shared" si="4947"/>
        <v>0</v>
      </c>
      <c r="Q1794" s="17">
        <f t="shared" si="4947"/>
        <v>0</v>
      </c>
      <c r="R1794" s="17">
        <f t="shared" si="4947"/>
        <v>-179.607</v>
      </c>
      <c r="S1794" s="17">
        <f t="shared" si="4947"/>
        <v>0</v>
      </c>
      <c r="T1794" s="17">
        <f t="shared" si="4858"/>
        <v>6620703.1539999992</v>
      </c>
      <c r="U1794" s="17">
        <f t="shared" si="4859"/>
        <v>6163865.0999999996</v>
      </c>
      <c r="V1794" s="17">
        <f t="shared" si="4860"/>
        <v>5927699.1999999983</v>
      </c>
      <c r="W1794" s="17">
        <f>W1795+W1827+W1854+W1867+W1875</f>
        <v>0</v>
      </c>
      <c r="X1794" s="17">
        <f t="shared" ref="X1794:AB1794" si="4948">X1795+X1827+X1854+X1867+X1875</f>
        <v>0</v>
      </c>
      <c r="Y1794" s="17">
        <f t="shared" si="4948"/>
        <v>0</v>
      </c>
      <c r="Z1794" s="17">
        <f t="shared" si="4948"/>
        <v>0</v>
      </c>
      <c r="AA1794" s="17">
        <f t="shared" si="4948"/>
        <v>0</v>
      </c>
      <c r="AB1794" s="17">
        <f t="shared" si="4948"/>
        <v>0</v>
      </c>
      <c r="AC1794" s="17">
        <f t="shared" si="4862"/>
        <v>6620703.1539999992</v>
      </c>
      <c r="AD1794" s="17">
        <f t="shared" si="4863"/>
        <v>6163865.0999999996</v>
      </c>
      <c r="AE1794" s="17">
        <f t="shared" si="4864"/>
        <v>5927699.1999999983</v>
      </c>
      <c r="AF1794" s="17">
        <f t="shared" ref="AF1794:AH1794" si="4949">AF1795+AF1827+AF1854+AF1867+AF1875</f>
        <v>50107.586000000003</v>
      </c>
      <c r="AG1794" s="17">
        <f t="shared" si="4949"/>
        <v>-50000</v>
      </c>
      <c r="AH1794" s="17">
        <f t="shared" si="4949"/>
        <v>0</v>
      </c>
      <c r="AI1794" s="17">
        <f t="shared" si="4840"/>
        <v>6670810.7399999993</v>
      </c>
      <c r="AJ1794" s="17">
        <f t="shared" si="4841"/>
        <v>6113865.0999999996</v>
      </c>
      <c r="AK1794" s="17">
        <f t="shared" si="4842"/>
        <v>5927699.1999999983</v>
      </c>
      <c r="AL1794" s="17">
        <f>AL1795+AL1827+AL1854+AL1867+AL1875</f>
        <v>0</v>
      </c>
      <c r="AM1794" s="17">
        <f t="shared" si="4843"/>
        <v>6670810.7399999993</v>
      </c>
      <c r="AN1794" s="17">
        <f t="shared" ref="AN1794:AP1794" si="4950">AN1795+AN1827+AN1854+AN1867+AN1875</f>
        <v>41876.460999999981</v>
      </c>
      <c r="AO1794" s="17">
        <f t="shared" si="4950"/>
        <v>0</v>
      </c>
      <c r="AP1794" s="17">
        <f t="shared" si="4950"/>
        <v>0</v>
      </c>
      <c r="AQ1794" s="17">
        <f t="shared" si="4934"/>
        <v>6712687.2009999994</v>
      </c>
      <c r="AR1794" s="17">
        <f t="shared" si="4935"/>
        <v>6113865.0999999996</v>
      </c>
      <c r="AS1794" s="17">
        <f t="shared" si="4936"/>
        <v>5927699.1999999983</v>
      </c>
      <c r="AT1794" s="17">
        <f>AT1795+AT1827+AT1854+AT1867+AT1875</f>
        <v>0</v>
      </c>
      <c r="AU1794" s="17">
        <f>AU1795+AU1827+AU1854+AU1867+AU1875</f>
        <v>0</v>
      </c>
      <c r="AV1794" s="17">
        <f>AV1795+AV1827+AV1854+AV1867+AV1875</f>
        <v>0</v>
      </c>
      <c r="AW1794" s="17">
        <f t="shared" si="4937"/>
        <v>6712687.2009999994</v>
      </c>
      <c r="AX1794" s="17">
        <f t="shared" si="4938"/>
        <v>6113865.0999999996</v>
      </c>
      <c r="AY1794" s="17">
        <f t="shared" si="4939"/>
        <v>5927699.1999999983</v>
      </c>
      <c r="AZ1794" s="17">
        <f t="shared" ref="AZ1794:BB1794" si="4951">AZ1795+AZ1827+AZ1854+AZ1867+AZ1875</f>
        <v>4500.3370000000004</v>
      </c>
      <c r="BA1794" s="17">
        <f t="shared" si="4951"/>
        <v>0</v>
      </c>
      <c r="BB1794" s="17">
        <f t="shared" si="4951"/>
        <v>0</v>
      </c>
      <c r="BC1794" s="17">
        <f t="shared" si="4928"/>
        <v>6717187.5379999997</v>
      </c>
      <c r="BD1794" s="17">
        <f t="shared" si="4929"/>
        <v>6113865.0999999996</v>
      </c>
      <c r="BE1794" s="17">
        <f t="shared" si="4930"/>
        <v>5927699.1999999983</v>
      </c>
      <c r="BF1794" s="17">
        <f t="shared" ref="BF1794:BH1794" si="4952">BF1795+BF1827+BF1854+BF1867+BF1875</f>
        <v>0</v>
      </c>
      <c r="BG1794" s="17">
        <f t="shared" si="4952"/>
        <v>0</v>
      </c>
      <c r="BH1794" s="17">
        <f t="shared" si="4952"/>
        <v>0</v>
      </c>
      <c r="BI1794" s="18">
        <f t="shared" si="4919"/>
        <v>6717187.5379999997</v>
      </c>
      <c r="BJ1794" s="18">
        <f t="shared" si="4920"/>
        <v>6113865.0999999996</v>
      </c>
      <c r="BK1794" s="18">
        <f t="shared" si="4921"/>
        <v>5927699.1999999983</v>
      </c>
      <c r="BL1794" s="17">
        <f>BL1795+BL1827+BL1854+BL1867+BL1875</f>
        <v>-164292.53600000002</v>
      </c>
      <c r="BM1794" s="17">
        <f>BM1795+BM1827+BM1854+BM1867+BM1875</f>
        <v>-171941.46000000002</v>
      </c>
      <c r="BN1794" s="17">
        <f>BN1795+BN1827+BN1854+BN1867+BN1875</f>
        <v>101303.4</v>
      </c>
      <c r="BO1794" s="17">
        <f t="shared" si="4865"/>
        <v>6552895.0019999994</v>
      </c>
      <c r="BP1794" s="17">
        <f t="shared" si="4866"/>
        <v>5941923.6399999997</v>
      </c>
      <c r="BQ1794" s="17">
        <f t="shared" si="4867"/>
        <v>6029002.5999999987</v>
      </c>
      <c r="BR1794" s="17">
        <f>BR1795+BR1827+BR1854+BR1867+BR1875</f>
        <v>263806.57400000002</v>
      </c>
      <c r="BS1794" s="17">
        <f>BS1795+BS1827+BS1854+BS1867+BS1875</f>
        <v>169847.1</v>
      </c>
      <c r="BT1794" s="17">
        <f>BT1795+BT1827+BT1854+BT1867+BT1875</f>
        <v>-101303.4</v>
      </c>
      <c r="BU1794" s="17">
        <f t="shared" si="4853"/>
        <v>6816701.5759999994</v>
      </c>
      <c r="BV1794" s="17">
        <f t="shared" si="4854"/>
        <v>6111770.7399999993</v>
      </c>
      <c r="BW1794" s="17">
        <f t="shared" si="4855"/>
        <v>5927699.1999999983</v>
      </c>
      <c r="BX1794" s="17">
        <f t="shared" ref="BX1794:BZ1794" si="4953">BX1795+BX1827+BX1854+BX1867+BX1875</f>
        <v>-99.776000000001659</v>
      </c>
      <c r="BY1794" s="17">
        <f t="shared" si="4953"/>
        <v>0</v>
      </c>
      <c r="BZ1794" s="17">
        <f t="shared" si="4953"/>
        <v>0</v>
      </c>
      <c r="CA1794" s="17">
        <f t="shared" si="4844"/>
        <v>6816601.7999999998</v>
      </c>
      <c r="CB1794" s="17">
        <f t="shared" si="4845"/>
        <v>6111770.7399999993</v>
      </c>
      <c r="CC1794" s="17">
        <f t="shared" si="4846"/>
        <v>5927699.1999999983</v>
      </c>
      <c r="CD1794" s="17">
        <f>CD1795+CD1827+CD1854+CD1867+CD1875</f>
        <v>0</v>
      </c>
      <c r="CE1794" s="26"/>
      <c r="CF1794" s="33"/>
      <c r="CG1794" s="37"/>
      <c r="CH1794" s="37"/>
      <c r="CI1794" s="37"/>
      <c r="CJ1794" s="37"/>
      <c r="CK1794" s="37"/>
      <c r="CL1794" s="37"/>
      <c r="CM1794" s="37"/>
      <c r="CN1794" s="37"/>
      <c r="CO1794" s="37"/>
      <c r="CP1794" s="37"/>
      <c r="CQ1794" s="37"/>
      <c r="CR1794" s="37"/>
      <c r="CS1794" s="37"/>
      <c r="CT1794" s="37"/>
      <c r="CU1794" s="37"/>
      <c r="CV1794" s="37"/>
      <c r="CW1794" s="37"/>
      <c r="CX1794" s="37"/>
      <c r="CY1794" s="37"/>
      <c r="CZ1794" s="37"/>
      <c r="DA1794" s="37"/>
      <c r="DB1794" s="37"/>
      <c r="DC1794" s="37"/>
      <c r="DD1794" s="37"/>
      <c r="DE1794" s="37"/>
      <c r="DF1794" s="37"/>
      <c r="DG1794" s="37"/>
      <c r="DH1794" s="37"/>
      <c r="DI1794" s="37"/>
      <c r="DJ1794" s="37"/>
      <c r="DK1794" s="37"/>
      <c r="DL1794" s="37"/>
      <c r="DM1794" s="37"/>
      <c r="DN1794" s="37"/>
      <c r="DO1794" s="37"/>
    </row>
    <row r="1795" spans="1:119" ht="93.6" x14ac:dyDescent="0.3">
      <c r="A1795" s="41" t="s">
        <v>301</v>
      </c>
      <c r="B1795" s="39"/>
      <c r="C1795" s="41"/>
      <c r="D1795" s="41"/>
      <c r="E1795" s="14" t="s">
        <v>1075</v>
      </c>
      <c r="F1795" s="18">
        <f>F1800+F1819+F1811+F1815+F1796</f>
        <v>5718041.6000000006</v>
      </c>
      <c r="G1795" s="18">
        <f t="shared" ref="G1795:H1795" si="4954">G1800+G1819+G1811+G1815+G1796</f>
        <v>5462291.5</v>
      </c>
      <c r="H1795" s="18">
        <f t="shared" si="4954"/>
        <v>5798596.3999999994</v>
      </c>
      <c r="I1795" s="18">
        <f>I1800+I1819+I1811+I1815+I1796+I1808</f>
        <v>-56771.4</v>
      </c>
      <c r="J1795" s="18">
        <f t="shared" ref="J1795:K1795" si="4955">J1800+J1819+J1811+J1815+J1796+J1808</f>
        <v>-64483.7</v>
      </c>
      <c r="K1795" s="18">
        <f t="shared" si="4955"/>
        <v>-74943.900000000009</v>
      </c>
      <c r="L1795" s="18">
        <f t="shared" si="4900"/>
        <v>5661270.2000000002</v>
      </c>
      <c r="M1795" s="18">
        <f t="shared" si="4901"/>
        <v>5397807.7999999998</v>
      </c>
      <c r="N1795" s="18">
        <f t="shared" si="4902"/>
        <v>5723652.4999999991</v>
      </c>
      <c r="O1795" s="18">
        <f t="shared" ref="O1795:S1795" si="4956">O1800+O1819+O1811+O1815+O1796+O1808</f>
        <v>0</v>
      </c>
      <c r="P1795" s="18">
        <f t="shared" si="4956"/>
        <v>0</v>
      </c>
      <c r="Q1795" s="18">
        <f t="shared" si="4956"/>
        <v>0</v>
      </c>
      <c r="R1795" s="18">
        <f t="shared" si="4956"/>
        <v>0</v>
      </c>
      <c r="S1795" s="18">
        <f t="shared" si="4956"/>
        <v>0</v>
      </c>
      <c r="T1795" s="18">
        <f t="shared" si="4858"/>
        <v>5661270.2000000002</v>
      </c>
      <c r="U1795" s="18">
        <f t="shared" si="4859"/>
        <v>5397807.7999999998</v>
      </c>
      <c r="V1795" s="18">
        <f t="shared" si="4860"/>
        <v>5723652.4999999991</v>
      </c>
      <c r="W1795" s="18">
        <f t="shared" ref="W1795:AB1795" si="4957">W1800+W1819+W1811+W1815+W1796+W1808</f>
        <v>0</v>
      </c>
      <c r="X1795" s="18">
        <f t="shared" si="4957"/>
        <v>0</v>
      </c>
      <c r="Y1795" s="18">
        <f t="shared" si="4957"/>
        <v>0</v>
      </c>
      <c r="Z1795" s="18">
        <f t="shared" si="4957"/>
        <v>0</v>
      </c>
      <c r="AA1795" s="18">
        <f t="shared" si="4957"/>
        <v>0</v>
      </c>
      <c r="AB1795" s="18">
        <f t="shared" si="4957"/>
        <v>0</v>
      </c>
      <c r="AC1795" s="18">
        <f t="shared" si="4862"/>
        <v>5661270.2000000002</v>
      </c>
      <c r="AD1795" s="18">
        <f t="shared" si="4863"/>
        <v>5397807.7999999998</v>
      </c>
      <c r="AE1795" s="18">
        <f t="shared" si="4864"/>
        <v>5723652.4999999991</v>
      </c>
      <c r="AF1795" s="18">
        <f t="shared" ref="AF1795:AH1795" si="4958">AF1800+AF1819+AF1811+AF1815+AF1796+AF1808</f>
        <v>1606.364</v>
      </c>
      <c r="AG1795" s="18">
        <f t="shared" si="4958"/>
        <v>0</v>
      </c>
      <c r="AH1795" s="18">
        <f t="shared" si="4958"/>
        <v>0</v>
      </c>
      <c r="AI1795" s="18">
        <f t="shared" si="4840"/>
        <v>5662876.5640000002</v>
      </c>
      <c r="AJ1795" s="18">
        <f t="shared" si="4841"/>
        <v>5397807.7999999998</v>
      </c>
      <c r="AK1795" s="18">
        <f t="shared" si="4842"/>
        <v>5723652.4999999991</v>
      </c>
      <c r="AL1795" s="18">
        <f t="shared" ref="AL1795" si="4959">AL1800+AL1819+AL1811+AL1815+AL1796+AL1808</f>
        <v>0</v>
      </c>
      <c r="AM1795" s="18">
        <f t="shared" si="4843"/>
        <v>5662876.5640000002</v>
      </c>
      <c r="AN1795" s="18">
        <f>AN1800+AN1819+AN1811+AN1815+AN1796+AN1808+AN1823</f>
        <v>161740.68599999999</v>
      </c>
      <c r="AO1795" s="18">
        <f t="shared" ref="AO1795:CD1795" si="4960">AO1800+AO1819+AO1811+AO1815+AO1796+AO1808+AO1823</f>
        <v>0</v>
      </c>
      <c r="AP1795" s="18">
        <f t="shared" si="4960"/>
        <v>0</v>
      </c>
      <c r="AQ1795" s="18">
        <f t="shared" si="4934"/>
        <v>5824617.25</v>
      </c>
      <c r="AR1795" s="18">
        <f t="shared" si="4935"/>
        <v>5397807.7999999998</v>
      </c>
      <c r="AS1795" s="18">
        <f t="shared" si="4936"/>
        <v>5723652.4999999991</v>
      </c>
      <c r="AT1795" s="18">
        <f t="shared" ref="AT1795:AV1795" si="4961">AT1800+AT1819+AT1811+AT1815+AT1796+AT1808+AT1823</f>
        <v>0</v>
      </c>
      <c r="AU1795" s="18">
        <f t="shared" si="4961"/>
        <v>0</v>
      </c>
      <c r="AV1795" s="18">
        <f t="shared" si="4961"/>
        <v>0</v>
      </c>
      <c r="AW1795" s="18">
        <f t="shared" si="4937"/>
        <v>5824617.25</v>
      </c>
      <c r="AX1795" s="18">
        <f t="shared" si="4938"/>
        <v>5397807.7999999998</v>
      </c>
      <c r="AY1795" s="18">
        <f t="shared" si="4939"/>
        <v>5723652.4999999991</v>
      </c>
      <c r="AZ1795" s="18">
        <f t="shared" ref="AZ1795:BB1795" si="4962">AZ1800+AZ1819+AZ1811+AZ1815+AZ1796+AZ1808+AZ1823</f>
        <v>0</v>
      </c>
      <c r="BA1795" s="18">
        <f t="shared" si="4962"/>
        <v>0</v>
      </c>
      <c r="BB1795" s="18">
        <f t="shared" si="4962"/>
        <v>0</v>
      </c>
      <c r="BC1795" s="18">
        <f t="shared" si="4928"/>
        <v>5824617.25</v>
      </c>
      <c r="BD1795" s="18">
        <f t="shared" si="4929"/>
        <v>5397807.7999999998</v>
      </c>
      <c r="BE1795" s="18">
        <f t="shared" si="4930"/>
        <v>5723652.4999999991</v>
      </c>
      <c r="BF1795" s="18">
        <f t="shared" ref="BF1795:BH1795" si="4963">BF1800+BF1819+BF1811+BF1815+BF1796+BF1808+BF1823</f>
        <v>0</v>
      </c>
      <c r="BG1795" s="18">
        <f t="shared" si="4963"/>
        <v>0</v>
      </c>
      <c r="BH1795" s="18">
        <f t="shared" si="4963"/>
        <v>0</v>
      </c>
      <c r="BI1795" s="18">
        <f t="shared" si="4919"/>
        <v>5824617.25</v>
      </c>
      <c r="BJ1795" s="18">
        <f t="shared" si="4920"/>
        <v>5397807.7999999998</v>
      </c>
      <c r="BK1795" s="18">
        <f t="shared" si="4921"/>
        <v>5723652.4999999991</v>
      </c>
      <c r="BL1795" s="18">
        <f t="shared" ref="BL1795:BN1795" si="4964">BL1800+BL1819+BL1811+BL1815+BL1796+BL1808+BL1823</f>
        <v>89454.928999999989</v>
      </c>
      <c r="BM1795" s="18">
        <f t="shared" si="4964"/>
        <v>0</v>
      </c>
      <c r="BN1795" s="18">
        <f t="shared" si="4964"/>
        <v>0</v>
      </c>
      <c r="BO1795" s="18">
        <f t="shared" si="4865"/>
        <v>5914072.1789999995</v>
      </c>
      <c r="BP1795" s="18">
        <f t="shared" si="4866"/>
        <v>5397807.7999999998</v>
      </c>
      <c r="BQ1795" s="18">
        <f t="shared" si="4867"/>
        <v>5723652.4999999991</v>
      </c>
      <c r="BR1795" s="18">
        <f>BR1800+BR1819+BR1811+BR1815+BR1796+BR1808+BR1823</f>
        <v>0</v>
      </c>
      <c r="BS1795" s="18">
        <f t="shared" ref="BS1795:BT1795" si="4965">BS1800+BS1819+BS1811+BS1815+BS1796+BS1808+BS1823</f>
        <v>0</v>
      </c>
      <c r="BT1795" s="18">
        <f t="shared" si="4965"/>
        <v>0</v>
      </c>
      <c r="BU1795" s="18">
        <f t="shared" si="4853"/>
        <v>5914072.1789999995</v>
      </c>
      <c r="BV1795" s="18">
        <f t="shared" si="4854"/>
        <v>5397807.7999999998</v>
      </c>
      <c r="BW1795" s="18">
        <f t="shared" si="4855"/>
        <v>5723652.4999999991</v>
      </c>
      <c r="BX1795" s="18">
        <f t="shared" ref="BX1795:BZ1795" si="4966">BX1800+BX1819+BX1811+BX1815+BX1796+BX1808+BX1823</f>
        <v>-95</v>
      </c>
      <c r="BY1795" s="18">
        <f t="shared" si="4966"/>
        <v>0</v>
      </c>
      <c r="BZ1795" s="18">
        <f t="shared" si="4966"/>
        <v>0</v>
      </c>
      <c r="CA1795" s="18">
        <f t="shared" si="4844"/>
        <v>5913977.1789999995</v>
      </c>
      <c r="CB1795" s="18">
        <f t="shared" si="4845"/>
        <v>5397807.7999999998</v>
      </c>
      <c r="CC1795" s="18">
        <f t="shared" si="4846"/>
        <v>5723652.4999999991</v>
      </c>
      <c r="CD1795" s="18">
        <f t="shared" si="4960"/>
        <v>0</v>
      </c>
      <c r="CE1795" s="27"/>
      <c r="CF1795" s="33"/>
    </row>
    <row r="1796" spans="1:119" ht="93.6" hidden="1" x14ac:dyDescent="0.3">
      <c r="A1796" s="19" t="s">
        <v>1298</v>
      </c>
      <c r="B1796" s="39"/>
      <c r="C1796" s="41"/>
      <c r="D1796" s="41"/>
      <c r="E1796" s="14" t="s">
        <v>1299</v>
      </c>
      <c r="F1796" s="18">
        <f t="shared" ref="F1796:K1798" si="4967">F1797</f>
        <v>0</v>
      </c>
      <c r="G1796" s="18">
        <f t="shared" si="4967"/>
        <v>0</v>
      </c>
      <c r="H1796" s="18">
        <f t="shared" si="4967"/>
        <v>0</v>
      </c>
      <c r="I1796" s="18">
        <f t="shared" si="4967"/>
        <v>0</v>
      </c>
      <c r="J1796" s="18">
        <f t="shared" si="4967"/>
        <v>0</v>
      </c>
      <c r="K1796" s="18">
        <f t="shared" si="4967"/>
        <v>0</v>
      </c>
      <c r="L1796" s="18">
        <f t="shared" si="4900"/>
        <v>0</v>
      </c>
      <c r="M1796" s="18">
        <f t="shared" si="4901"/>
        <v>0</v>
      </c>
      <c r="N1796" s="18">
        <f t="shared" si="4902"/>
        <v>0</v>
      </c>
      <c r="O1796" s="18">
        <f t="shared" ref="O1796:S1798" si="4968">O1797</f>
        <v>0</v>
      </c>
      <c r="P1796" s="18">
        <f t="shared" si="4968"/>
        <v>0</v>
      </c>
      <c r="Q1796" s="18">
        <f t="shared" si="4968"/>
        <v>0</v>
      </c>
      <c r="R1796" s="18">
        <f t="shared" si="4968"/>
        <v>0</v>
      </c>
      <c r="S1796" s="18">
        <f t="shared" si="4968"/>
        <v>0</v>
      </c>
      <c r="T1796" s="18">
        <f t="shared" si="4858"/>
        <v>0</v>
      </c>
      <c r="U1796" s="18">
        <f t="shared" si="4859"/>
        <v>0</v>
      </c>
      <c r="V1796" s="18">
        <f t="shared" si="4860"/>
        <v>0</v>
      </c>
      <c r="W1796" s="18">
        <f t="shared" ref="W1796:CD1798" si="4969">W1797</f>
        <v>0</v>
      </c>
      <c r="X1796" s="18">
        <f t="shared" si="4969"/>
        <v>0</v>
      </c>
      <c r="Y1796" s="18">
        <f t="shared" si="4969"/>
        <v>0</v>
      </c>
      <c r="Z1796" s="18">
        <f t="shared" si="4969"/>
        <v>0</v>
      </c>
      <c r="AA1796" s="18">
        <f t="shared" si="4969"/>
        <v>0</v>
      </c>
      <c r="AB1796" s="18">
        <f t="shared" si="4969"/>
        <v>0</v>
      </c>
      <c r="AC1796" s="18">
        <f t="shared" si="4862"/>
        <v>0</v>
      </c>
      <c r="AD1796" s="18">
        <f t="shared" si="4863"/>
        <v>0</v>
      </c>
      <c r="AE1796" s="18">
        <f t="shared" si="4864"/>
        <v>0</v>
      </c>
      <c r="AF1796" s="18">
        <f t="shared" si="4969"/>
        <v>0</v>
      </c>
      <c r="AG1796" s="18">
        <f t="shared" si="4969"/>
        <v>0</v>
      </c>
      <c r="AH1796" s="18">
        <f t="shared" si="4969"/>
        <v>0</v>
      </c>
      <c r="AI1796" s="18">
        <f t="shared" si="4840"/>
        <v>0</v>
      </c>
      <c r="AJ1796" s="18">
        <f t="shared" si="4841"/>
        <v>0</v>
      </c>
      <c r="AK1796" s="18">
        <f t="shared" si="4842"/>
        <v>0</v>
      </c>
      <c r="AL1796" s="18">
        <f t="shared" si="4969"/>
        <v>0</v>
      </c>
      <c r="AM1796" s="18">
        <f t="shared" si="4843"/>
        <v>0</v>
      </c>
      <c r="AN1796" s="18">
        <f t="shared" si="4969"/>
        <v>0</v>
      </c>
      <c r="AO1796" s="18">
        <f t="shared" si="4969"/>
        <v>0</v>
      </c>
      <c r="AP1796" s="18">
        <f t="shared" si="4969"/>
        <v>0</v>
      </c>
      <c r="AQ1796" s="18">
        <f t="shared" si="4934"/>
        <v>0</v>
      </c>
      <c r="AR1796" s="18">
        <f t="shared" si="4935"/>
        <v>0</v>
      </c>
      <c r="AS1796" s="18">
        <f t="shared" si="4936"/>
        <v>0</v>
      </c>
      <c r="AT1796" s="18">
        <f t="shared" si="4969"/>
        <v>0</v>
      </c>
      <c r="AU1796" s="18">
        <f t="shared" si="4969"/>
        <v>0</v>
      </c>
      <c r="AV1796" s="18">
        <f t="shared" si="4969"/>
        <v>0</v>
      </c>
      <c r="AW1796" s="18">
        <f t="shared" si="4937"/>
        <v>0</v>
      </c>
      <c r="AX1796" s="18">
        <f t="shared" si="4938"/>
        <v>0</v>
      </c>
      <c r="AY1796" s="18">
        <f t="shared" si="4939"/>
        <v>0</v>
      </c>
      <c r="AZ1796" s="18">
        <f t="shared" si="4969"/>
        <v>0</v>
      </c>
      <c r="BA1796" s="18">
        <f t="shared" si="4969"/>
        <v>0</v>
      </c>
      <c r="BB1796" s="18">
        <f t="shared" si="4969"/>
        <v>0</v>
      </c>
      <c r="BC1796" s="18">
        <f t="shared" si="4928"/>
        <v>0</v>
      </c>
      <c r="BD1796" s="18">
        <f t="shared" si="4929"/>
        <v>0</v>
      </c>
      <c r="BE1796" s="18">
        <f t="shared" si="4930"/>
        <v>0</v>
      </c>
      <c r="BF1796" s="18">
        <f t="shared" si="4969"/>
        <v>0</v>
      </c>
      <c r="BG1796" s="18">
        <f t="shared" si="4969"/>
        <v>0</v>
      </c>
      <c r="BH1796" s="18">
        <f t="shared" si="4969"/>
        <v>0</v>
      </c>
      <c r="BI1796" s="18">
        <f t="shared" si="4919"/>
        <v>0</v>
      </c>
      <c r="BJ1796" s="18">
        <f t="shared" si="4920"/>
        <v>0</v>
      </c>
      <c r="BK1796" s="18">
        <f t="shared" si="4921"/>
        <v>0</v>
      </c>
      <c r="BL1796" s="18">
        <f t="shared" si="4969"/>
        <v>0</v>
      </c>
      <c r="BM1796" s="18">
        <f t="shared" si="4969"/>
        <v>0</v>
      </c>
      <c r="BN1796" s="18">
        <f t="shared" si="4969"/>
        <v>0</v>
      </c>
      <c r="BO1796" s="18">
        <f t="shared" si="4865"/>
        <v>0</v>
      </c>
      <c r="BP1796" s="18">
        <f t="shared" si="4866"/>
        <v>0</v>
      </c>
      <c r="BQ1796" s="18">
        <f t="shared" si="4867"/>
        <v>0</v>
      </c>
      <c r="BR1796" s="18">
        <f t="shared" si="4969"/>
        <v>0</v>
      </c>
      <c r="BS1796" s="18">
        <f t="shared" si="4969"/>
        <v>0</v>
      </c>
      <c r="BT1796" s="18">
        <f t="shared" si="4969"/>
        <v>0</v>
      </c>
      <c r="BU1796" s="18">
        <f t="shared" si="4853"/>
        <v>0</v>
      </c>
      <c r="BV1796" s="18">
        <f t="shared" si="4854"/>
        <v>0</v>
      </c>
      <c r="BW1796" s="18">
        <f t="shared" si="4855"/>
        <v>0</v>
      </c>
      <c r="BX1796" s="18">
        <f t="shared" si="4969"/>
        <v>0</v>
      </c>
      <c r="BY1796" s="18">
        <f t="shared" si="4969"/>
        <v>0</v>
      </c>
      <c r="BZ1796" s="18">
        <f t="shared" si="4969"/>
        <v>0</v>
      </c>
      <c r="CA1796" s="18">
        <f t="shared" si="4844"/>
        <v>0</v>
      </c>
      <c r="CB1796" s="18">
        <f t="shared" si="4845"/>
        <v>0</v>
      </c>
      <c r="CC1796" s="18">
        <f t="shared" si="4846"/>
        <v>0</v>
      </c>
      <c r="CD1796" s="18">
        <f t="shared" si="4969"/>
        <v>0</v>
      </c>
      <c r="CE1796" s="27" t="s">
        <v>1661</v>
      </c>
      <c r="CF1796" s="33"/>
    </row>
    <row r="1797" spans="1:119" ht="31.2" hidden="1" x14ac:dyDescent="0.3">
      <c r="A1797" s="19" t="s">
        <v>1298</v>
      </c>
      <c r="B1797" s="39">
        <v>200</v>
      </c>
      <c r="C1797" s="41"/>
      <c r="D1797" s="41"/>
      <c r="E1797" s="14" t="s">
        <v>551</v>
      </c>
      <c r="F1797" s="18">
        <f t="shared" si="4967"/>
        <v>0</v>
      </c>
      <c r="G1797" s="18">
        <f t="shared" si="4967"/>
        <v>0</v>
      </c>
      <c r="H1797" s="18">
        <f t="shared" si="4967"/>
        <v>0</v>
      </c>
      <c r="I1797" s="18">
        <f t="shared" si="4967"/>
        <v>0</v>
      </c>
      <c r="J1797" s="18">
        <f t="shared" si="4967"/>
        <v>0</v>
      </c>
      <c r="K1797" s="18">
        <f t="shared" si="4967"/>
        <v>0</v>
      </c>
      <c r="L1797" s="18">
        <f t="shared" si="4900"/>
        <v>0</v>
      </c>
      <c r="M1797" s="18">
        <f t="shared" si="4901"/>
        <v>0</v>
      </c>
      <c r="N1797" s="18">
        <f t="shared" si="4902"/>
        <v>0</v>
      </c>
      <c r="O1797" s="18">
        <f t="shared" si="4968"/>
        <v>0</v>
      </c>
      <c r="P1797" s="18">
        <f t="shared" si="4968"/>
        <v>0</v>
      </c>
      <c r="Q1797" s="18">
        <f t="shared" si="4968"/>
        <v>0</v>
      </c>
      <c r="R1797" s="18">
        <f t="shared" si="4968"/>
        <v>0</v>
      </c>
      <c r="S1797" s="18">
        <f t="shared" si="4968"/>
        <v>0</v>
      </c>
      <c r="T1797" s="18">
        <f t="shared" si="4858"/>
        <v>0</v>
      </c>
      <c r="U1797" s="18">
        <f t="shared" si="4859"/>
        <v>0</v>
      </c>
      <c r="V1797" s="18">
        <f t="shared" si="4860"/>
        <v>0</v>
      </c>
      <c r="W1797" s="18">
        <f t="shared" si="4969"/>
        <v>0</v>
      </c>
      <c r="X1797" s="18">
        <f t="shared" si="4969"/>
        <v>0</v>
      </c>
      <c r="Y1797" s="18">
        <f t="shared" si="4969"/>
        <v>0</v>
      </c>
      <c r="Z1797" s="18">
        <f t="shared" si="4969"/>
        <v>0</v>
      </c>
      <c r="AA1797" s="18">
        <f t="shared" si="4969"/>
        <v>0</v>
      </c>
      <c r="AB1797" s="18">
        <f t="shared" si="4969"/>
        <v>0</v>
      </c>
      <c r="AC1797" s="18">
        <f t="shared" si="4862"/>
        <v>0</v>
      </c>
      <c r="AD1797" s="18">
        <f t="shared" si="4863"/>
        <v>0</v>
      </c>
      <c r="AE1797" s="18">
        <f t="shared" si="4864"/>
        <v>0</v>
      </c>
      <c r="AF1797" s="18">
        <f t="shared" si="4969"/>
        <v>0</v>
      </c>
      <c r="AG1797" s="18">
        <f t="shared" si="4969"/>
        <v>0</v>
      </c>
      <c r="AH1797" s="18">
        <f t="shared" si="4969"/>
        <v>0</v>
      </c>
      <c r="AI1797" s="18">
        <f t="shared" si="4840"/>
        <v>0</v>
      </c>
      <c r="AJ1797" s="18">
        <f t="shared" si="4841"/>
        <v>0</v>
      </c>
      <c r="AK1797" s="18">
        <f t="shared" si="4842"/>
        <v>0</v>
      </c>
      <c r="AL1797" s="18">
        <f t="shared" si="4969"/>
        <v>0</v>
      </c>
      <c r="AM1797" s="18">
        <f t="shared" si="4843"/>
        <v>0</v>
      </c>
      <c r="AN1797" s="18">
        <f t="shared" si="4969"/>
        <v>0</v>
      </c>
      <c r="AO1797" s="18">
        <f t="shared" si="4969"/>
        <v>0</v>
      </c>
      <c r="AP1797" s="18">
        <f t="shared" si="4969"/>
        <v>0</v>
      </c>
      <c r="AQ1797" s="18">
        <f t="shared" si="4934"/>
        <v>0</v>
      </c>
      <c r="AR1797" s="18">
        <f t="shared" si="4935"/>
        <v>0</v>
      </c>
      <c r="AS1797" s="18">
        <f t="shared" si="4936"/>
        <v>0</v>
      </c>
      <c r="AT1797" s="18">
        <f t="shared" si="4969"/>
        <v>0</v>
      </c>
      <c r="AU1797" s="18">
        <f t="shared" si="4969"/>
        <v>0</v>
      </c>
      <c r="AV1797" s="18">
        <f t="shared" si="4969"/>
        <v>0</v>
      </c>
      <c r="AW1797" s="18">
        <f t="shared" si="4937"/>
        <v>0</v>
      </c>
      <c r="AX1797" s="18">
        <f t="shared" si="4938"/>
        <v>0</v>
      </c>
      <c r="AY1797" s="18">
        <f t="shared" si="4939"/>
        <v>0</v>
      </c>
      <c r="AZ1797" s="18">
        <f t="shared" si="4969"/>
        <v>0</v>
      </c>
      <c r="BA1797" s="18">
        <f t="shared" si="4969"/>
        <v>0</v>
      </c>
      <c r="BB1797" s="18">
        <f t="shared" si="4969"/>
        <v>0</v>
      </c>
      <c r="BC1797" s="18">
        <f t="shared" si="4928"/>
        <v>0</v>
      </c>
      <c r="BD1797" s="18">
        <f t="shared" si="4929"/>
        <v>0</v>
      </c>
      <c r="BE1797" s="18">
        <f t="shared" si="4930"/>
        <v>0</v>
      </c>
      <c r="BF1797" s="18">
        <f t="shared" si="4969"/>
        <v>0</v>
      </c>
      <c r="BG1797" s="18">
        <f t="shared" si="4969"/>
        <v>0</v>
      </c>
      <c r="BH1797" s="18">
        <f t="shared" si="4969"/>
        <v>0</v>
      </c>
      <c r="BI1797" s="18">
        <f t="shared" si="4919"/>
        <v>0</v>
      </c>
      <c r="BJ1797" s="18">
        <f t="shared" si="4920"/>
        <v>0</v>
      </c>
      <c r="BK1797" s="18">
        <f t="shared" si="4921"/>
        <v>0</v>
      </c>
      <c r="BL1797" s="18">
        <f t="shared" si="4969"/>
        <v>0</v>
      </c>
      <c r="BM1797" s="18">
        <f t="shared" si="4969"/>
        <v>0</v>
      </c>
      <c r="BN1797" s="18">
        <f t="shared" si="4969"/>
        <v>0</v>
      </c>
      <c r="BO1797" s="18">
        <f t="shared" si="4865"/>
        <v>0</v>
      </c>
      <c r="BP1797" s="18">
        <f t="shared" si="4866"/>
        <v>0</v>
      </c>
      <c r="BQ1797" s="18">
        <f t="shared" si="4867"/>
        <v>0</v>
      </c>
      <c r="BR1797" s="18">
        <f t="shared" si="4969"/>
        <v>0</v>
      </c>
      <c r="BS1797" s="18">
        <f t="shared" si="4969"/>
        <v>0</v>
      </c>
      <c r="BT1797" s="18">
        <f t="shared" si="4969"/>
        <v>0</v>
      </c>
      <c r="BU1797" s="18">
        <f t="shared" si="4853"/>
        <v>0</v>
      </c>
      <c r="BV1797" s="18">
        <f t="shared" si="4854"/>
        <v>0</v>
      </c>
      <c r="BW1797" s="18">
        <f t="shared" si="4855"/>
        <v>0</v>
      </c>
      <c r="BX1797" s="18">
        <f t="shared" si="4969"/>
        <v>0</v>
      </c>
      <c r="BY1797" s="18">
        <f t="shared" si="4969"/>
        <v>0</v>
      </c>
      <c r="BZ1797" s="18">
        <f t="shared" si="4969"/>
        <v>0</v>
      </c>
      <c r="CA1797" s="18">
        <f t="shared" si="4844"/>
        <v>0</v>
      </c>
      <c r="CB1797" s="18">
        <f t="shared" si="4845"/>
        <v>0</v>
      </c>
      <c r="CC1797" s="18">
        <f t="shared" si="4846"/>
        <v>0</v>
      </c>
      <c r="CD1797" s="18">
        <f t="shared" si="4969"/>
        <v>0</v>
      </c>
      <c r="CE1797" s="27" t="s">
        <v>1661</v>
      </c>
      <c r="CF1797" s="33"/>
    </row>
    <row r="1798" spans="1:119" ht="46.8" hidden="1" x14ac:dyDescent="0.3">
      <c r="A1798" s="19" t="s">
        <v>1298</v>
      </c>
      <c r="B1798" s="39">
        <v>240</v>
      </c>
      <c r="C1798" s="41"/>
      <c r="D1798" s="41"/>
      <c r="E1798" s="14" t="s">
        <v>559</v>
      </c>
      <c r="F1798" s="18">
        <f t="shared" si="4967"/>
        <v>0</v>
      </c>
      <c r="G1798" s="18">
        <f t="shared" si="4967"/>
        <v>0</v>
      </c>
      <c r="H1798" s="18">
        <f t="shared" si="4967"/>
        <v>0</v>
      </c>
      <c r="I1798" s="18">
        <f t="shared" si="4967"/>
        <v>0</v>
      </c>
      <c r="J1798" s="18">
        <f t="shared" si="4967"/>
        <v>0</v>
      </c>
      <c r="K1798" s="18">
        <f t="shared" si="4967"/>
        <v>0</v>
      </c>
      <c r="L1798" s="18">
        <f t="shared" si="4900"/>
        <v>0</v>
      </c>
      <c r="M1798" s="18">
        <f t="shared" si="4901"/>
        <v>0</v>
      </c>
      <c r="N1798" s="18">
        <f t="shared" si="4902"/>
        <v>0</v>
      </c>
      <c r="O1798" s="18">
        <f t="shared" si="4968"/>
        <v>0</v>
      </c>
      <c r="P1798" s="18">
        <f t="shared" si="4968"/>
        <v>0</v>
      </c>
      <c r="Q1798" s="18">
        <f t="shared" si="4968"/>
        <v>0</v>
      </c>
      <c r="R1798" s="18">
        <f t="shared" si="4968"/>
        <v>0</v>
      </c>
      <c r="S1798" s="18">
        <f t="shared" si="4968"/>
        <v>0</v>
      </c>
      <c r="T1798" s="18">
        <f t="shared" si="4858"/>
        <v>0</v>
      </c>
      <c r="U1798" s="18">
        <f t="shared" si="4859"/>
        <v>0</v>
      </c>
      <c r="V1798" s="18">
        <f t="shared" si="4860"/>
        <v>0</v>
      </c>
      <c r="W1798" s="18">
        <f t="shared" si="4969"/>
        <v>0</v>
      </c>
      <c r="X1798" s="18">
        <f t="shared" si="4969"/>
        <v>0</v>
      </c>
      <c r="Y1798" s="18">
        <f t="shared" si="4969"/>
        <v>0</v>
      </c>
      <c r="Z1798" s="18">
        <f t="shared" si="4969"/>
        <v>0</v>
      </c>
      <c r="AA1798" s="18">
        <f t="shared" si="4969"/>
        <v>0</v>
      </c>
      <c r="AB1798" s="18">
        <f t="shared" si="4969"/>
        <v>0</v>
      </c>
      <c r="AC1798" s="18">
        <f t="shared" si="4862"/>
        <v>0</v>
      </c>
      <c r="AD1798" s="18">
        <f t="shared" si="4863"/>
        <v>0</v>
      </c>
      <c r="AE1798" s="18">
        <f t="shared" si="4864"/>
        <v>0</v>
      </c>
      <c r="AF1798" s="18">
        <f t="shared" si="4969"/>
        <v>0</v>
      </c>
      <c r="AG1798" s="18">
        <f t="shared" si="4969"/>
        <v>0</v>
      </c>
      <c r="AH1798" s="18">
        <f t="shared" si="4969"/>
        <v>0</v>
      </c>
      <c r="AI1798" s="18">
        <f t="shared" si="4840"/>
        <v>0</v>
      </c>
      <c r="AJ1798" s="18">
        <f t="shared" si="4841"/>
        <v>0</v>
      </c>
      <c r="AK1798" s="18">
        <f t="shared" si="4842"/>
        <v>0</v>
      </c>
      <c r="AL1798" s="18">
        <f t="shared" si="4969"/>
        <v>0</v>
      </c>
      <c r="AM1798" s="18">
        <f t="shared" si="4843"/>
        <v>0</v>
      </c>
      <c r="AN1798" s="18">
        <f t="shared" si="4969"/>
        <v>0</v>
      </c>
      <c r="AO1798" s="18">
        <f t="shared" si="4969"/>
        <v>0</v>
      </c>
      <c r="AP1798" s="18">
        <f t="shared" si="4969"/>
        <v>0</v>
      </c>
      <c r="AQ1798" s="18">
        <f t="shared" si="4934"/>
        <v>0</v>
      </c>
      <c r="AR1798" s="18">
        <f t="shared" si="4935"/>
        <v>0</v>
      </c>
      <c r="AS1798" s="18">
        <f t="shared" si="4936"/>
        <v>0</v>
      </c>
      <c r="AT1798" s="18">
        <f t="shared" si="4969"/>
        <v>0</v>
      </c>
      <c r="AU1798" s="18">
        <f t="shared" si="4969"/>
        <v>0</v>
      </c>
      <c r="AV1798" s="18">
        <f t="shared" si="4969"/>
        <v>0</v>
      </c>
      <c r="AW1798" s="18">
        <f t="shared" si="4937"/>
        <v>0</v>
      </c>
      <c r="AX1798" s="18">
        <f t="shared" si="4938"/>
        <v>0</v>
      </c>
      <c r="AY1798" s="18">
        <f t="shared" si="4939"/>
        <v>0</v>
      </c>
      <c r="AZ1798" s="18">
        <f t="shared" si="4969"/>
        <v>0</v>
      </c>
      <c r="BA1798" s="18">
        <f t="shared" si="4969"/>
        <v>0</v>
      </c>
      <c r="BB1798" s="18">
        <f t="shared" si="4969"/>
        <v>0</v>
      </c>
      <c r="BC1798" s="18">
        <f t="shared" si="4928"/>
        <v>0</v>
      </c>
      <c r="BD1798" s="18">
        <f t="shared" si="4929"/>
        <v>0</v>
      </c>
      <c r="BE1798" s="18">
        <f t="shared" si="4930"/>
        <v>0</v>
      </c>
      <c r="BF1798" s="18">
        <f t="shared" si="4969"/>
        <v>0</v>
      </c>
      <c r="BG1798" s="18">
        <f t="shared" si="4969"/>
        <v>0</v>
      </c>
      <c r="BH1798" s="18">
        <f t="shared" si="4969"/>
        <v>0</v>
      </c>
      <c r="BI1798" s="18">
        <f t="shared" si="4919"/>
        <v>0</v>
      </c>
      <c r="BJ1798" s="18">
        <f t="shared" si="4920"/>
        <v>0</v>
      </c>
      <c r="BK1798" s="18">
        <f t="shared" si="4921"/>
        <v>0</v>
      </c>
      <c r="BL1798" s="18">
        <f t="shared" si="4969"/>
        <v>0</v>
      </c>
      <c r="BM1798" s="18">
        <f t="shared" si="4969"/>
        <v>0</v>
      </c>
      <c r="BN1798" s="18">
        <f t="shared" si="4969"/>
        <v>0</v>
      </c>
      <c r="BO1798" s="18">
        <f t="shared" si="4865"/>
        <v>0</v>
      </c>
      <c r="BP1798" s="18">
        <f t="shared" si="4866"/>
        <v>0</v>
      </c>
      <c r="BQ1798" s="18">
        <f t="shared" si="4867"/>
        <v>0</v>
      </c>
      <c r="BR1798" s="18">
        <f t="shared" si="4969"/>
        <v>0</v>
      </c>
      <c r="BS1798" s="18">
        <f t="shared" si="4969"/>
        <v>0</v>
      </c>
      <c r="BT1798" s="18">
        <f t="shared" si="4969"/>
        <v>0</v>
      </c>
      <c r="BU1798" s="18">
        <f t="shared" si="4853"/>
        <v>0</v>
      </c>
      <c r="BV1798" s="18">
        <f t="shared" si="4854"/>
        <v>0</v>
      </c>
      <c r="BW1798" s="18">
        <f t="shared" si="4855"/>
        <v>0</v>
      </c>
      <c r="BX1798" s="18">
        <f t="shared" si="4969"/>
        <v>0</v>
      </c>
      <c r="BY1798" s="18">
        <f t="shared" si="4969"/>
        <v>0</v>
      </c>
      <c r="BZ1798" s="18">
        <f t="shared" si="4969"/>
        <v>0</v>
      </c>
      <c r="CA1798" s="18">
        <f t="shared" si="4844"/>
        <v>0</v>
      </c>
      <c r="CB1798" s="18">
        <f t="shared" si="4845"/>
        <v>0</v>
      </c>
      <c r="CC1798" s="18">
        <f t="shared" si="4846"/>
        <v>0</v>
      </c>
      <c r="CD1798" s="18">
        <f t="shared" si="4969"/>
        <v>0</v>
      </c>
      <c r="CE1798" s="27" t="s">
        <v>1661</v>
      </c>
      <c r="CF1798" s="33"/>
    </row>
    <row r="1799" spans="1:119" hidden="1" x14ac:dyDescent="0.3">
      <c r="A1799" s="19" t="s">
        <v>1298</v>
      </c>
      <c r="B1799" s="39">
        <v>240</v>
      </c>
      <c r="C1799" s="41" t="s">
        <v>149</v>
      </c>
      <c r="D1799" s="41" t="s">
        <v>23</v>
      </c>
      <c r="E1799" s="14" t="s">
        <v>522</v>
      </c>
      <c r="F1799" s="18"/>
      <c r="G1799" s="18"/>
      <c r="H1799" s="18"/>
      <c r="I1799" s="18"/>
      <c r="J1799" s="18"/>
      <c r="K1799" s="18"/>
      <c r="L1799" s="18">
        <f t="shared" si="4900"/>
        <v>0</v>
      </c>
      <c r="M1799" s="18">
        <f t="shared" si="4901"/>
        <v>0</v>
      </c>
      <c r="N1799" s="18">
        <f t="shared" si="4902"/>
        <v>0</v>
      </c>
      <c r="O1799" s="18"/>
      <c r="P1799" s="18"/>
      <c r="Q1799" s="18"/>
      <c r="R1799" s="18"/>
      <c r="S1799" s="18"/>
      <c r="T1799" s="18">
        <f t="shared" si="4858"/>
        <v>0</v>
      </c>
      <c r="U1799" s="18">
        <f t="shared" si="4859"/>
        <v>0</v>
      </c>
      <c r="V1799" s="18">
        <f t="shared" si="4860"/>
        <v>0</v>
      </c>
      <c r="W1799" s="18"/>
      <c r="X1799" s="18"/>
      <c r="Y1799" s="18"/>
      <c r="Z1799" s="18"/>
      <c r="AA1799" s="18"/>
      <c r="AB1799" s="18"/>
      <c r="AC1799" s="18">
        <f t="shared" si="4862"/>
        <v>0</v>
      </c>
      <c r="AD1799" s="18">
        <f t="shared" si="4863"/>
        <v>0</v>
      </c>
      <c r="AE1799" s="18">
        <f t="shared" si="4864"/>
        <v>0</v>
      </c>
      <c r="AF1799" s="18"/>
      <c r="AG1799" s="18"/>
      <c r="AH1799" s="18"/>
      <c r="AI1799" s="18">
        <f t="shared" si="4840"/>
        <v>0</v>
      </c>
      <c r="AJ1799" s="18">
        <f t="shared" si="4841"/>
        <v>0</v>
      </c>
      <c r="AK1799" s="18">
        <f t="shared" si="4842"/>
        <v>0</v>
      </c>
      <c r="AL1799" s="18"/>
      <c r="AM1799" s="18">
        <f t="shared" si="4843"/>
        <v>0</v>
      </c>
      <c r="AN1799" s="18"/>
      <c r="AO1799" s="18"/>
      <c r="AP1799" s="18"/>
      <c r="AQ1799" s="18">
        <f t="shared" si="4934"/>
        <v>0</v>
      </c>
      <c r="AR1799" s="18">
        <f t="shared" si="4935"/>
        <v>0</v>
      </c>
      <c r="AS1799" s="18">
        <f t="shared" si="4936"/>
        <v>0</v>
      </c>
      <c r="AT1799" s="18"/>
      <c r="AU1799" s="18"/>
      <c r="AV1799" s="18"/>
      <c r="AW1799" s="18">
        <f t="shared" si="4937"/>
        <v>0</v>
      </c>
      <c r="AX1799" s="18">
        <f t="shared" si="4938"/>
        <v>0</v>
      </c>
      <c r="AY1799" s="18">
        <f t="shared" si="4939"/>
        <v>0</v>
      </c>
      <c r="AZ1799" s="18"/>
      <c r="BA1799" s="18"/>
      <c r="BB1799" s="18"/>
      <c r="BC1799" s="18">
        <f t="shared" si="4928"/>
        <v>0</v>
      </c>
      <c r="BD1799" s="18">
        <f t="shared" si="4929"/>
        <v>0</v>
      </c>
      <c r="BE1799" s="18">
        <f t="shared" si="4930"/>
        <v>0</v>
      </c>
      <c r="BF1799" s="18"/>
      <c r="BG1799" s="18"/>
      <c r="BH1799" s="18"/>
      <c r="BI1799" s="18">
        <f t="shared" si="4919"/>
        <v>0</v>
      </c>
      <c r="BJ1799" s="18">
        <f t="shared" si="4920"/>
        <v>0</v>
      </c>
      <c r="BK1799" s="18">
        <f t="shared" si="4921"/>
        <v>0</v>
      </c>
      <c r="BL1799" s="18"/>
      <c r="BM1799" s="18"/>
      <c r="BN1799" s="18"/>
      <c r="BO1799" s="18">
        <f t="shared" si="4865"/>
        <v>0</v>
      </c>
      <c r="BP1799" s="18">
        <f t="shared" si="4866"/>
        <v>0</v>
      </c>
      <c r="BQ1799" s="18">
        <f t="shared" si="4867"/>
        <v>0</v>
      </c>
      <c r="BR1799" s="18"/>
      <c r="BS1799" s="18"/>
      <c r="BT1799" s="18"/>
      <c r="BU1799" s="18">
        <f t="shared" si="4853"/>
        <v>0</v>
      </c>
      <c r="BV1799" s="18">
        <f t="shared" si="4854"/>
        <v>0</v>
      </c>
      <c r="BW1799" s="18">
        <f t="shared" si="4855"/>
        <v>0</v>
      </c>
      <c r="BX1799" s="18"/>
      <c r="BY1799" s="18"/>
      <c r="BZ1799" s="18"/>
      <c r="CA1799" s="18">
        <f t="shared" si="4844"/>
        <v>0</v>
      </c>
      <c r="CB1799" s="18">
        <f t="shared" si="4845"/>
        <v>0</v>
      </c>
      <c r="CC1799" s="18">
        <f t="shared" si="4846"/>
        <v>0</v>
      </c>
      <c r="CD1799" s="18"/>
      <c r="CE1799" s="27" t="s">
        <v>1661</v>
      </c>
      <c r="CF1799" s="33"/>
    </row>
    <row r="1800" spans="1:119" ht="78" x14ac:dyDescent="0.3">
      <c r="A1800" s="41" t="s">
        <v>299</v>
      </c>
      <c r="B1800" s="39"/>
      <c r="C1800" s="41"/>
      <c r="D1800" s="41"/>
      <c r="E1800" s="14" t="s">
        <v>777</v>
      </c>
      <c r="F1800" s="18">
        <f t="shared" ref="F1800:K1802" si="4970">F1801</f>
        <v>4964698.7</v>
      </c>
      <c r="G1800" s="18">
        <f t="shared" si="4970"/>
        <v>4746455.7</v>
      </c>
      <c r="H1800" s="18">
        <f t="shared" si="4970"/>
        <v>5007006.8</v>
      </c>
      <c r="I1800" s="18">
        <f t="shared" si="4970"/>
        <v>-73901.8</v>
      </c>
      <c r="J1800" s="18">
        <f t="shared" si="4970"/>
        <v>-64483.7</v>
      </c>
      <c r="K1800" s="18">
        <f t="shared" si="4970"/>
        <v>-4645.8</v>
      </c>
      <c r="L1800" s="18">
        <f t="shared" si="4900"/>
        <v>4890796.9000000004</v>
      </c>
      <c r="M1800" s="18">
        <f t="shared" si="4901"/>
        <v>4681972</v>
      </c>
      <c r="N1800" s="18">
        <f t="shared" si="4902"/>
        <v>5002361</v>
      </c>
      <c r="O1800" s="18">
        <f t="shared" ref="O1800:S1802" si="4971">O1801</f>
        <v>0</v>
      </c>
      <c r="P1800" s="18">
        <f t="shared" si="4971"/>
        <v>0</v>
      </c>
      <c r="Q1800" s="18">
        <f t="shared" si="4971"/>
        <v>0</v>
      </c>
      <c r="R1800" s="18">
        <f t="shared" si="4971"/>
        <v>0</v>
      </c>
      <c r="S1800" s="18">
        <f t="shared" si="4971"/>
        <v>0</v>
      </c>
      <c r="T1800" s="18">
        <f t="shared" si="4858"/>
        <v>4890796.9000000004</v>
      </c>
      <c r="U1800" s="18">
        <f t="shared" si="4859"/>
        <v>4681972</v>
      </c>
      <c r="V1800" s="18">
        <f t="shared" si="4860"/>
        <v>5002361</v>
      </c>
      <c r="W1800" s="18">
        <f t="shared" ref="W1800:CD1802" si="4972">W1801</f>
        <v>0</v>
      </c>
      <c r="X1800" s="18">
        <f t="shared" si="4972"/>
        <v>0</v>
      </c>
      <c r="Y1800" s="18">
        <f t="shared" si="4972"/>
        <v>0</v>
      </c>
      <c r="Z1800" s="18">
        <f t="shared" si="4972"/>
        <v>0</v>
      </c>
      <c r="AA1800" s="18">
        <f t="shared" si="4972"/>
        <v>0</v>
      </c>
      <c r="AB1800" s="18">
        <f t="shared" si="4972"/>
        <v>0</v>
      </c>
      <c r="AC1800" s="18">
        <f t="shared" si="4862"/>
        <v>4890796.9000000004</v>
      </c>
      <c r="AD1800" s="18">
        <f t="shared" si="4863"/>
        <v>4681972</v>
      </c>
      <c r="AE1800" s="18">
        <f t="shared" si="4864"/>
        <v>5002361</v>
      </c>
      <c r="AF1800" s="18">
        <f>AF1801+AF1804</f>
        <v>1606.364</v>
      </c>
      <c r="AG1800" s="18">
        <f t="shared" ref="AG1800:CD1800" si="4973">AG1801+AG1804</f>
        <v>0</v>
      </c>
      <c r="AH1800" s="18">
        <f t="shared" si="4973"/>
        <v>0</v>
      </c>
      <c r="AI1800" s="18">
        <f t="shared" ref="AI1800:AI1871" si="4974">AC1800+AF1800</f>
        <v>4892403.2640000004</v>
      </c>
      <c r="AJ1800" s="18">
        <f t="shared" ref="AJ1800:AJ1871" si="4975">AD1800+AG1800</f>
        <v>4681972</v>
      </c>
      <c r="AK1800" s="18">
        <f t="shared" ref="AK1800:AK1871" si="4976">AE1800+AH1800</f>
        <v>5002361</v>
      </c>
      <c r="AL1800" s="18">
        <f t="shared" ref="AL1800" si="4977">AL1801+AL1804</f>
        <v>0</v>
      </c>
      <c r="AM1800" s="18">
        <f t="shared" ref="AM1800:AM1871" si="4978">AI1800+AL1800</f>
        <v>4892403.2640000004</v>
      </c>
      <c r="AN1800" s="18">
        <f t="shared" ref="AN1800:AP1800" si="4979">AN1801+AN1804</f>
        <v>0</v>
      </c>
      <c r="AO1800" s="18">
        <f t="shared" si="4979"/>
        <v>0</v>
      </c>
      <c r="AP1800" s="18">
        <f t="shared" si="4979"/>
        <v>0</v>
      </c>
      <c r="AQ1800" s="18">
        <f t="shared" si="4934"/>
        <v>4892403.2640000004</v>
      </c>
      <c r="AR1800" s="18">
        <f t="shared" si="4935"/>
        <v>4681972</v>
      </c>
      <c r="AS1800" s="18">
        <f t="shared" si="4936"/>
        <v>5002361</v>
      </c>
      <c r="AT1800" s="18">
        <f t="shared" ref="AT1800:AV1800" si="4980">AT1801+AT1804</f>
        <v>140485.522</v>
      </c>
      <c r="AU1800" s="18">
        <f t="shared" si="4980"/>
        <v>0</v>
      </c>
      <c r="AV1800" s="18">
        <f t="shared" si="4980"/>
        <v>0</v>
      </c>
      <c r="AW1800" s="18">
        <f t="shared" si="4937"/>
        <v>5032888.7860000003</v>
      </c>
      <c r="AX1800" s="18">
        <f t="shared" si="4938"/>
        <v>4681972</v>
      </c>
      <c r="AY1800" s="18">
        <f t="shared" si="4939"/>
        <v>5002361</v>
      </c>
      <c r="AZ1800" s="18">
        <f t="shared" ref="AZ1800:BB1800" si="4981">AZ1801+AZ1804</f>
        <v>0</v>
      </c>
      <c r="BA1800" s="18">
        <f t="shared" si="4981"/>
        <v>0</v>
      </c>
      <c r="BB1800" s="18">
        <f t="shared" si="4981"/>
        <v>0</v>
      </c>
      <c r="BC1800" s="18">
        <f t="shared" si="4928"/>
        <v>5032888.7860000003</v>
      </c>
      <c r="BD1800" s="18">
        <f t="shared" si="4929"/>
        <v>4681972</v>
      </c>
      <c r="BE1800" s="18">
        <f t="shared" si="4930"/>
        <v>5002361</v>
      </c>
      <c r="BF1800" s="18">
        <f t="shared" ref="BF1800:BH1800" si="4982">BF1801+BF1804</f>
        <v>0</v>
      </c>
      <c r="BG1800" s="18">
        <f t="shared" si="4982"/>
        <v>0</v>
      </c>
      <c r="BH1800" s="18">
        <f t="shared" si="4982"/>
        <v>0</v>
      </c>
      <c r="BI1800" s="18">
        <f t="shared" si="4919"/>
        <v>5032888.7860000003</v>
      </c>
      <c r="BJ1800" s="18">
        <f t="shared" si="4920"/>
        <v>4681972</v>
      </c>
      <c r="BK1800" s="18">
        <f t="shared" si="4921"/>
        <v>5002361</v>
      </c>
      <c r="BL1800" s="18">
        <f t="shared" ref="BL1800:BN1800" si="4983">BL1801+BL1804</f>
        <v>78641.035999999993</v>
      </c>
      <c r="BM1800" s="18">
        <f t="shared" si="4983"/>
        <v>0</v>
      </c>
      <c r="BN1800" s="18">
        <f t="shared" si="4983"/>
        <v>0</v>
      </c>
      <c r="BO1800" s="18">
        <f t="shared" si="4865"/>
        <v>5111529.8220000006</v>
      </c>
      <c r="BP1800" s="18">
        <f t="shared" si="4866"/>
        <v>4681972</v>
      </c>
      <c r="BQ1800" s="18">
        <f t="shared" si="4867"/>
        <v>5002361</v>
      </c>
      <c r="BR1800" s="18">
        <f t="shared" ref="BR1800:BT1800" si="4984">BR1801+BR1804</f>
        <v>0</v>
      </c>
      <c r="BS1800" s="18">
        <f t="shared" si="4984"/>
        <v>0</v>
      </c>
      <c r="BT1800" s="18">
        <f t="shared" si="4984"/>
        <v>0</v>
      </c>
      <c r="BU1800" s="18">
        <f t="shared" si="4853"/>
        <v>5111529.8220000006</v>
      </c>
      <c r="BV1800" s="18">
        <f t="shared" si="4854"/>
        <v>4681972</v>
      </c>
      <c r="BW1800" s="18">
        <f t="shared" si="4855"/>
        <v>5002361</v>
      </c>
      <c r="BX1800" s="18">
        <f t="shared" ref="BX1800:BZ1800" si="4985">BX1801+BX1804</f>
        <v>0</v>
      </c>
      <c r="BY1800" s="18">
        <f t="shared" si="4985"/>
        <v>0</v>
      </c>
      <c r="BZ1800" s="18">
        <f t="shared" si="4985"/>
        <v>0</v>
      </c>
      <c r="CA1800" s="18">
        <f t="shared" si="4844"/>
        <v>5111529.8220000006</v>
      </c>
      <c r="CB1800" s="18">
        <f t="shared" si="4845"/>
        <v>4681972</v>
      </c>
      <c r="CC1800" s="18">
        <f t="shared" si="4846"/>
        <v>5002361</v>
      </c>
      <c r="CD1800" s="18">
        <f t="shared" si="4973"/>
        <v>0</v>
      </c>
      <c r="CE1800" s="27"/>
      <c r="CF1800" s="33"/>
    </row>
    <row r="1801" spans="1:119" ht="31.2" x14ac:dyDescent="0.3">
      <c r="A1801" s="41" t="s">
        <v>299</v>
      </c>
      <c r="B1801" s="39">
        <v>200</v>
      </c>
      <c r="C1801" s="41"/>
      <c r="D1801" s="41"/>
      <c r="E1801" s="14" t="s">
        <v>551</v>
      </c>
      <c r="F1801" s="18">
        <f t="shared" si="4970"/>
        <v>4964698.7</v>
      </c>
      <c r="G1801" s="18">
        <f t="shared" si="4970"/>
        <v>4746455.7</v>
      </c>
      <c r="H1801" s="18">
        <f t="shared" si="4970"/>
        <v>5007006.8</v>
      </c>
      <c r="I1801" s="18">
        <f t="shared" si="4970"/>
        <v>-73901.8</v>
      </c>
      <c r="J1801" s="18">
        <f t="shared" si="4970"/>
        <v>-64483.7</v>
      </c>
      <c r="K1801" s="18">
        <f t="shared" si="4970"/>
        <v>-4645.8</v>
      </c>
      <c r="L1801" s="18">
        <f t="shared" si="4900"/>
        <v>4890796.9000000004</v>
      </c>
      <c r="M1801" s="18">
        <f t="shared" si="4901"/>
        <v>4681972</v>
      </c>
      <c r="N1801" s="18">
        <f t="shared" si="4902"/>
        <v>5002361</v>
      </c>
      <c r="O1801" s="18">
        <f t="shared" si="4971"/>
        <v>0</v>
      </c>
      <c r="P1801" s="18">
        <f t="shared" si="4971"/>
        <v>0</v>
      </c>
      <c r="Q1801" s="18">
        <f t="shared" si="4971"/>
        <v>0</v>
      </c>
      <c r="R1801" s="18">
        <f t="shared" si="4971"/>
        <v>0</v>
      </c>
      <c r="S1801" s="18">
        <f t="shared" si="4971"/>
        <v>0</v>
      </c>
      <c r="T1801" s="18">
        <f t="shared" si="4858"/>
        <v>4890796.9000000004</v>
      </c>
      <c r="U1801" s="18">
        <f t="shared" si="4859"/>
        <v>4681972</v>
      </c>
      <c r="V1801" s="18">
        <f t="shared" si="4860"/>
        <v>5002361</v>
      </c>
      <c r="W1801" s="18">
        <f t="shared" si="4972"/>
        <v>0</v>
      </c>
      <c r="X1801" s="18">
        <f t="shared" si="4972"/>
        <v>0</v>
      </c>
      <c r="Y1801" s="18">
        <f t="shared" si="4972"/>
        <v>0</v>
      </c>
      <c r="Z1801" s="18">
        <f t="shared" si="4972"/>
        <v>0</v>
      </c>
      <c r="AA1801" s="18">
        <f t="shared" si="4972"/>
        <v>0</v>
      </c>
      <c r="AB1801" s="18">
        <f t="shared" si="4972"/>
        <v>0</v>
      </c>
      <c r="AC1801" s="18">
        <f t="shared" si="4862"/>
        <v>4890796.9000000004</v>
      </c>
      <c r="AD1801" s="18">
        <f t="shared" si="4863"/>
        <v>4681972</v>
      </c>
      <c r="AE1801" s="18">
        <f t="shared" si="4864"/>
        <v>5002361</v>
      </c>
      <c r="AF1801" s="18">
        <f t="shared" si="4972"/>
        <v>0</v>
      </c>
      <c r="AG1801" s="18">
        <f t="shared" si="4972"/>
        <v>0</v>
      </c>
      <c r="AH1801" s="18">
        <f t="shared" si="4972"/>
        <v>0</v>
      </c>
      <c r="AI1801" s="18">
        <f t="shared" si="4974"/>
        <v>4890796.9000000004</v>
      </c>
      <c r="AJ1801" s="18">
        <f t="shared" si="4975"/>
        <v>4681972</v>
      </c>
      <c r="AK1801" s="18">
        <f t="shared" si="4976"/>
        <v>5002361</v>
      </c>
      <c r="AL1801" s="18">
        <f t="shared" si="4972"/>
        <v>0</v>
      </c>
      <c r="AM1801" s="18">
        <f t="shared" si="4978"/>
        <v>4890796.9000000004</v>
      </c>
      <c r="AN1801" s="18">
        <f t="shared" si="4972"/>
        <v>0</v>
      </c>
      <c r="AO1801" s="18">
        <f t="shared" si="4972"/>
        <v>0</v>
      </c>
      <c r="AP1801" s="18">
        <f t="shared" si="4972"/>
        <v>0</v>
      </c>
      <c r="AQ1801" s="18">
        <f t="shared" si="4934"/>
        <v>4890796.9000000004</v>
      </c>
      <c r="AR1801" s="18">
        <f t="shared" si="4935"/>
        <v>4681972</v>
      </c>
      <c r="AS1801" s="18">
        <f t="shared" si="4936"/>
        <v>5002361</v>
      </c>
      <c r="AT1801" s="18">
        <f t="shared" si="4972"/>
        <v>140485.522</v>
      </c>
      <c r="AU1801" s="18">
        <f t="shared" si="4972"/>
        <v>0</v>
      </c>
      <c r="AV1801" s="18">
        <f t="shared" si="4972"/>
        <v>0</v>
      </c>
      <c r="AW1801" s="18">
        <f t="shared" si="4937"/>
        <v>5031282.4220000003</v>
      </c>
      <c r="AX1801" s="18">
        <f t="shared" si="4938"/>
        <v>4681972</v>
      </c>
      <c r="AY1801" s="18">
        <f t="shared" si="4939"/>
        <v>5002361</v>
      </c>
      <c r="AZ1801" s="18">
        <f t="shared" si="4972"/>
        <v>0</v>
      </c>
      <c r="BA1801" s="18">
        <f t="shared" si="4972"/>
        <v>0</v>
      </c>
      <c r="BB1801" s="18">
        <f t="shared" si="4972"/>
        <v>0</v>
      </c>
      <c r="BC1801" s="18">
        <f t="shared" si="4928"/>
        <v>5031282.4220000003</v>
      </c>
      <c r="BD1801" s="18">
        <f t="shared" si="4929"/>
        <v>4681972</v>
      </c>
      <c r="BE1801" s="18">
        <f t="shared" si="4930"/>
        <v>5002361</v>
      </c>
      <c r="BF1801" s="18">
        <f t="shared" si="4972"/>
        <v>0</v>
      </c>
      <c r="BG1801" s="18">
        <f t="shared" si="4972"/>
        <v>0</v>
      </c>
      <c r="BH1801" s="18">
        <f t="shared" si="4972"/>
        <v>0</v>
      </c>
      <c r="BI1801" s="18">
        <f t="shared" si="4919"/>
        <v>5031282.4220000003</v>
      </c>
      <c r="BJ1801" s="18">
        <f t="shared" si="4920"/>
        <v>4681972</v>
      </c>
      <c r="BK1801" s="18">
        <f t="shared" si="4921"/>
        <v>5002361</v>
      </c>
      <c r="BL1801" s="18">
        <f t="shared" si="4972"/>
        <v>78641.035999999993</v>
      </c>
      <c r="BM1801" s="18">
        <f t="shared" si="4972"/>
        <v>0</v>
      </c>
      <c r="BN1801" s="18">
        <f t="shared" si="4972"/>
        <v>0</v>
      </c>
      <c r="BO1801" s="18">
        <f t="shared" si="4865"/>
        <v>5109923.4580000006</v>
      </c>
      <c r="BP1801" s="18">
        <f t="shared" si="4866"/>
        <v>4681972</v>
      </c>
      <c r="BQ1801" s="18">
        <f t="shared" si="4867"/>
        <v>5002361</v>
      </c>
      <c r="BR1801" s="18">
        <f t="shared" si="4972"/>
        <v>0</v>
      </c>
      <c r="BS1801" s="18">
        <f t="shared" si="4972"/>
        <v>0</v>
      </c>
      <c r="BT1801" s="18">
        <f t="shared" si="4972"/>
        <v>0</v>
      </c>
      <c r="BU1801" s="18">
        <f t="shared" si="4853"/>
        <v>5109923.4580000006</v>
      </c>
      <c r="BV1801" s="18">
        <f t="shared" si="4854"/>
        <v>4681972</v>
      </c>
      <c r="BW1801" s="18">
        <f t="shared" si="4855"/>
        <v>5002361</v>
      </c>
      <c r="BX1801" s="18">
        <f t="shared" si="4972"/>
        <v>0</v>
      </c>
      <c r="BY1801" s="18">
        <f t="shared" si="4972"/>
        <v>0</v>
      </c>
      <c r="BZ1801" s="18">
        <f t="shared" si="4972"/>
        <v>0</v>
      </c>
      <c r="CA1801" s="18">
        <f t="shared" si="4844"/>
        <v>5109923.4580000006</v>
      </c>
      <c r="CB1801" s="18">
        <f t="shared" si="4845"/>
        <v>4681972</v>
      </c>
      <c r="CC1801" s="18">
        <f t="shared" si="4846"/>
        <v>5002361</v>
      </c>
      <c r="CD1801" s="18">
        <f t="shared" si="4972"/>
        <v>0</v>
      </c>
      <c r="CE1801" s="27"/>
      <c r="CF1801" s="33"/>
    </row>
    <row r="1802" spans="1:119" ht="46.8" x14ac:dyDescent="0.3">
      <c r="A1802" s="41" t="s">
        <v>299</v>
      </c>
      <c r="B1802" s="39">
        <v>240</v>
      </c>
      <c r="C1802" s="41"/>
      <c r="D1802" s="41"/>
      <c r="E1802" s="14" t="s">
        <v>559</v>
      </c>
      <c r="F1802" s="18">
        <f t="shared" si="4970"/>
        <v>4964698.7</v>
      </c>
      <c r="G1802" s="18">
        <f t="shared" si="4970"/>
        <v>4746455.7</v>
      </c>
      <c r="H1802" s="18">
        <f t="shared" si="4970"/>
        <v>5007006.8</v>
      </c>
      <c r="I1802" s="18">
        <f t="shared" si="4970"/>
        <v>-73901.8</v>
      </c>
      <c r="J1802" s="18">
        <f t="shared" si="4970"/>
        <v>-64483.7</v>
      </c>
      <c r="K1802" s="18">
        <f t="shared" si="4970"/>
        <v>-4645.8</v>
      </c>
      <c r="L1802" s="18">
        <f t="shared" si="4900"/>
        <v>4890796.9000000004</v>
      </c>
      <c r="M1802" s="18">
        <f t="shared" si="4901"/>
        <v>4681972</v>
      </c>
      <c r="N1802" s="18">
        <f t="shared" si="4902"/>
        <v>5002361</v>
      </c>
      <c r="O1802" s="18">
        <f t="shared" si="4971"/>
        <v>0</v>
      </c>
      <c r="P1802" s="18">
        <f t="shared" si="4971"/>
        <v>0</v>
      </c>
      <c r="Q1802" s="18">
        <f t="shared" si="4971"/>
        <v>0</v>
      </c>
      <c r="R1802" s="18">
        <f t="shared" si="4971"/>
        <v>0</v>
      </c>
      <c r="S1802" s="18">
        <f t="shared" si="4971"/>
        <v>0</v>
      </c>
      <c r="T1802" s="18">
        <f t="shared" si="4858"/>
        <v>4890796.9000000004</v>
      </c>
      <c r="U1802" s="18">
        <f t="shared" si="4859"/>
        <v>4681972</v>
      </c>
      <c r="V1802" s="18">
        <f t="shared" si="4860"/>
        <v>5002361</v>
      </c>
      <c r="W1802" s="18">
        <f t="shared" si="4972"/>
        <v>0</v>
      </c>
      <c r="X1802" s="18">
        <f t="shared" si="4972"/>
        <v>0</v>
      </c>
      <c r="Y1802" s="18">
        <f t="shared" si="4972"/>
        <v>0</v>
      </c>
      <c r="Z1802" s="18">
        <f t="shared" si="4972"/>
        <v>0</v>
      </c>
      <c r="AA1802" s="18">
        <f t="shared" si="4972"/>
        <v>0</v>
      </c>
      <c r="AB1802" s="18">
        <f t="shared" si="4972"/>
        <v>0</v>
      </c>
      <c r="AC1802" s="18">
        <f t="shared" si="4862"/>
        <v>4890796.9000000004</v>
      </c>
      <c r="AD1802" s="18">
        <f t="shared" si="4863"/>
        <v>4681972</v>
      </c>
      <c r="AE1802" s="18">
        <f t="shared" si="4864"/>
        <v>5002361</v>
      </c>
      <c r="AF1802" s="18">
        <f t="shared" si="4972"/>
        <v>0</v>
      </c>
      <c r="AG1802" s="18">
        <f t="shared" si="4972"/>
        <v>0</v>
      </c>
      <c r="AH1802" s="18">
        <f t="shared" si="4972"/>
        <v>0</v>
      </c>
      <c r="AI1802" s="18">
        <f t="shared" si="4974"/>
        <v>4890796.9000000004</v>
      </c>
      <c r="AJ1802" s="18">
        <f t="shared" si="4975"/>
        <v>4681972</v>
      </c>
      <c r="AK1802" s="18">
        <f t="shared" si="4976"/>
        <v>5002361</v>
      </c>
      <c r="AL1802" s="18">
        <f t="shared" si="4972"/>
        <v>0</v>
      </c>
      <c r="AM1802" s="18">
        <f t="shared" si="4978"/>
        <v>4890796.9000000004</v>
      </c>
      <c r="AN1802" s="18">
        <f t="shared" si="4972"/>
        <v>0</v>
      </c>
      <c r="AO1802" s="18">
        <f t="shared" si="4972"/>
        <v>0</v>
      </c>
      <c r="AP1802" s="18">
        <f t="shared" si="4972"/>
        <v>0</v>
      </c>
      <c r="AQ1802" s="18">
        <f t="shared" si="4934"/>
        <v>4890796.9000000004</v>
      </c>
      <c r="AR1802" s="18">
        <f t="shared" si="4935"/>
        <v>4681972</v>
      </c>
      <c r="AS1802" s="18">
        <f t="shared" si="4936"/>
        <v>5002361</v>
      </c>
      <c r="AT1802" s="18">
        <f t="shared" si="4972"/>
        <v>140485.522</v>
      </c>
      <c r="AU1802" s="18">
        <f t="shared" si="4972"/>
        <v>0</v>
      </c>
      <c r="AV1802" s="18">
        <f t="shared" si="4972"/>
        <v>0</v>
      </c>
      <c r="AW1802" s="18">
        <f t="shared" si="4937"/>
        <v>5031282.4220000003</v>
      </c>
      <c r="AX1802" s="18">
        <f t="shared" si="4938"/>
        <v>4681972</v>
      </c>
      <c r="AY1802" s="18">
        <f t="shared" si="4939"/>
        <v>5002361</v>
      </c>
      <c r="AZ1802" s="18">
        <f t="shared" si="4972"/>
        <v>0</v>
      </c>
      <c r="BA1802" s="18">
        <f t="shared" si="4972"/>
        <v>0</v>
      </c>
      <c r="BB1802" s="18">
        <f t="shared" si="4972"/>
        <v>0</v>
      </c>
      <c r="BC1802" s="18">
        <f t="shared" si="4928"/>
        <v>5031282.4220000003</v>
      </c>
      <c r="BD1802" s="18">
        <f t="shared" si="4929"/>
        <v>4681972</v>
      </c>
      <c r="BE1802" s="18">
        <f t="shared" si="4930"/>
        <v>5002361</v>
      </c>
      <c r="BF1802" s="18">
        <f t="shared" si="4972"/>
        <v>0</v>
      </c>
      <c r="BG1802" s="18">
        <f t="shared" si="4972"/>
        <v>0</v>
      </c>
      <c r="BH1802" s="18">
        <f t="shared" si="4972"/>
        <v>0</v>
      </c>
      <c r="BI1802" s="18">
        <f t="shared" si="4919"/>
        <v>5031282.4220000003</v>
      </c>
      <c r="BJ1802" s="18">
        <f t="shared" si="4920"/>
        <v>4681972</v>
      </c>
      <c r="BK1802" s="18">
        <f t="shared" si="4921"/>
        <v>5002361</v>
      </c>
      <c r="BL1802" s="18">
        <f t="shared" si="4972"/>
        <v>78641.035999999993</v>
      </c>
      <c r="BM1802" s="18">
        <f t="shared" si="4972"/>
        <v>0</v>
      </c>
      <c r="BN1802" s="18">
        <f t="shared" si="4972"/>
        <v>0</v>
      </c>
      <c r="BO1802" s="18">
        <f t="shared" si="4865"/>
        <v>5109923.4580000006</v>
      </c>
      <c r="BP1802" s="18">
        <f t="shared" si="4866"/>
        <v>4681972</v>
      </c>
      <c r="BQ1802" s="18">
        <f t="shared" si="4867"/>
        <v>5002361</v>
      </c>
      <c r="BR1802" s="18">
        <f t="shared" si="4972"/>
        <v>0</v>
      </c>
      <c r="BS1802" s="18">
        <f t="shared" si="4972"/>
        <v>0</v>
      </c>
      <c r="BT1802" s="18">
        <f t="shared" si="4972"/>
        <v>0</v>
      </c>
      <c r="BU1802" s="18">
        <f t="shared" si="4853"/>
        <v>5109923.4580000006</v>
      </c>
      <c r="BV1802" s="18">
        <f t="shared" si="4854"/>
        <v>4681972</v>
      </c>
      <c r="BW1802" s="18">
        <f t="shared" si="4855"/>
        <v>5002361</v>
      </c>
      <c r="BX1802" s="18">
        <f t="shared" si="4972"/>
        <v>0</v>
      </c>
      <c r="BY1802" s="18">
        <f t="shared" si="4972"/>
        <v>0</v>
      </c>
      <c r="BZ1802" s="18">
        <f t="shared" si="4972"/>
        <v>0</v>
      </c>
      <c r="CA1802" s="18">
        <f t="shared" si="4844"/>
        <v>5109923.4580000006</v>
      </c>
      <c r="CB1802" s="18">
        <f t="shared" si="4845"/>
        <v>4681972</v>
      </c>
      <c r="CC1802" s="18">
        <f t="shared" si="4846"/>
        <v>5002361</v>
      </c>
      <c r="CD1802" s="18">
        <f t="shared" si="4972"/>
        <v>0</v>
      </c>
      <c r="CE1802" s="27"/>
      <c r="CF1802" s="33"/>
    </row>
    <row r="1803" spans="1:119" x14ac:dyDescent="0.3">
      <c r="A1803" s="41" t="s">
        <v>299</v>
      </c>
      <c r="B1803" s="39">
        <v>240</v>
      </c>
      <c r="C1803" s="41" t="s">
        <v>149</v>
      </c>
      <c r="D1803" s="41" t="s">
        <v>23</v>
      </c>
      <c r="E1803" s="14" t="s">
        <v>522</v>
      </c>
      <c r="F1803" s="23">
        <v>4964698.7</v>
      </c>
      <c r="G1803" s="23">
        <v>4746455.7</v>
      </c>
      <c r="H1803" s="23">
        <v>5007006.8</v>
      </c>
      <c r="I1803" s="18">
        <v>-73901.8</v>
      </c>
      <c r="J1803" s="18">
        <v>-64483.7</v>
      </c>
      <c r="K1803" s="18">
        <v>-4645.8</v>
      </c>
      <c r="L1803" s="18">
        <f t="shared" si="4900"/>
        <v>4890796.9000000004</v>
      </c>
      <c r="M1803" s="18">
        <f t="shared" si="4901"/>
        <v>4681972</v>
      </c>
      <c r="N1803" s="18">
        <f t="shared" si="4902"/>
        <v>5002361</v>
      </c>
      <c r="O1803" s="18"/>
      <c r="P1803" s="18"/>
      <c r="Q1803" s="18"/>
      <c r="R1803" s="18"/>
      <c r="S1803" s="18"/>
      <c r="T1803" s="18">
        <f t="shared" si="4858"/>
        <v>4890796.9000000004</v>
      </c>
      <c r="U1803" s="18">
        <f t="shared" si="4859"/>
        <v>4681972</v>
      </c>
      <c r="V1803" s="18">
        <f t="shared" si="4860"/>
        <v>5002361</v>
      </c>
      <c r="W1803" s="18"/>
      <c r="X1803" s="18"/>
      <c r="Y1803" s="18"/>
      <c r="Z1803" s="18"/>
      <c r="AA1803" s="18"/>
      <c r="AB1803" s="18"/>
      <c r="AC1803" s="18">
        <f t="shared" si="4862"/>
        <v>4890796.9000000004</v>
      </c>
      <c r="AD1803" s="18">
        <f t="shared" si="4863"/>
        <v>4681972</v>
      </c>
      <c r="AE1803" s="18">
        <f t="shared" si="4864"/>
        <v>5002361</v>
      </c>
      <c r="AF1803" s="18"/>
      <c r="AG1803" s="18"/>
      <c r="AH1803" s="18"/>
      <c r="AI1803" s="18">
        <f t="shared" si="4974"/>
        <v>4890796.9000000004</v>
      </c>
      <c r="AJ1803" s="18">
        <f t="shared" si="4975"/>
        <v>4681972</v>
      </c>
      <c r="AK1803" s="18">
        <f t="shared" si="4976"/>
        <v>5002361</v>
      </c>
      <c r="AL1803" s="18"/>
      <c r="AM1803" s="18">
        <f t="shared" si="4978"/>
        <v>4890796.9000000004</v>
      </c>
      <c r="AN1803" s="18"/>
      <c r="AO1803" s="18"/>
      <c r="AP1803" s="18"/>
      <c r="AQ1803" s="18">
        <f t="shared" si="4934"/>
        <v>4890796.9000000004</v>
      </c>
      <c r="AR1803" s="18">
        <f t="shared" si="4935"/>
        <v>4681972</v>
      </c>
      <c r="AS1803" s="18">
        <f t="shared" si="4936"/>
        <v>5002361</v>
      </c>
      <c r="AT1803" s="18">
        <v>140485.522</v>
      </c>
      <c r="AU1803" s="18"/>
      <c r="AV1803" s="18"/>
      <c r="AW1803" s="18">
        <f t="shared" si="4937"/>
        <v>5031282.4220000003</v>
      </c>
      <c r="AX1803" s="18">
        <f t="shared" si="4938"/>
        <v>4681972</v>
      </c>
      <c r="AY1803" s="18">
        <f t="shared" si="4939"/>
        <v>5002361</v>
      </c>
      <c r="AZ1803" s="18"/>
      <c r="BA1803" s="18"/>
      <c r="BB1803" s="18"/>
      <c r="BC1803" s="18">
        <f t="shared" si="4928"/>
        <v>5031282.4220000003</v>
      </c>
      <c r="BD1803" s="18">
        <f t="shared" si="4929"/>
        <v>4681972</v>
      </c>
      <c r="BE1803" s="18">
        <f t="shared" si="4930"/>
        <v>5002361</v>
      </c>
      <c r="BF1803" s="18"/>
      <c r="BG1803" s="18"/>
      <c r="BH1803" s="18"/>
      <c r="BI1803" s="18">
        <f t="shared" si="4919"/>
        <v>5031282.4220000003</v>
      </c>
      <c r="BJ1803" s="18">
        <f t="shared" si="4920"/>
        <v>4681972</v>
      </c>
      <c r="BK1803" s="18">
        <f t="shared" si="4921"/>
        <v>5002361</v>
      </c>
      <c r="BL1803" s="18">
        <v>78641.035999999993</v>
      </c>
      <c r="BM1803" s="18"/>
      <c r="BN1803" s="18"/>
      <c r="BO1803" s="18">
        <f t="shared" si="4865"/>
        <v>5109923.4580000006</v>
      </c>
      <c r="BP1803" s="18">
        <f t="shared" si="4866"/>
        <v>4681972</v>
      </c>
      <c r="BQ1803" s="18">
        <f t="shared" si="4867"/>
        <v>5002361</v>
      </c>
      <c r="BR1803" s="18"/>
      <c r="BS1803" s="18"/>
      <c r="BT1803" s="18"/>
      <c r="BU1803" s="18">
        <f t="shared" si="4853"/>
        <v>5109923.4580000006</v>
      </c>
      <c r="BV1803" s="18">
        <f t="shared" si="4854"/>
        <v>4681972</v>
      </c>
      <c r="BW1803" s="18">
        <f t="shared" si="4855"/>
        <v>5002361</v>
      </c>
      <c r="BX1803" s="18"/>
      <c r="BY1803" s="18"/>
      <c r="BZ1803" s="18"/>
      <c r="CA1803" s="18">
        <f t="shared" si="4844"/>
        <v>5109923.4580000006</v>
      </c>
      <c r="CB1803" s="18">
        <f t="shared" si="4845"/>
        <v>4681972</v>
      </c>
      <c r="CC1803" s="18">
        <f t="shared" si="4846"/>
        <v>5002361</v>
      </c>
      <c r="CD1803" s="18"/>
      <c r="CE1803" s="27"/>
      <c r="CF1803" s="33">
        <v>135</v>
      </c>
    </row>
    <row r="1804" spans="1:119" x14ac:dyDescent="0.3">
      <c r="A1804" s="41" t="s">
        <v>299</v>
      </c>
      <c r="B1804" s="39">
        <v>800</v>
      </c>
      <c r="C1804" s="41"/>
      <c r="D1804" s="41"/>
      <c r="E1804" s="14" t="s">
        <v>556</v>
      </c>
      <c r="F1804" s="23"/>
      <c r="G1804" s="23"/>
      <c r="H1804" s="23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>
        <f>AF1805</f>
        <v>1606.364</v>
      </c>
      <c r="AG1804" s="18">
        <f t="shared" ref="AG1804:CD1805" si="4986">AG1805</f>
        <v>0</v>
      </c>
      <c r="AH1804" s="18">
        <f t="shared" si="4986"/>
        <v>0</v>
      </c>
      <c r="AI1804" s="18">
        <f t="shared" si="4974"/>
        <v>1606.364</v>
      </c>
      <c r="AJ1804" s="18">
        <f t="shared" si="4975"/>
        <v>0</v>
      </c>
      <c r="AK1804" s="18">
        <f t="shared" si="4976"/>
        <v>0</v>
      </c>
      <c r="AL1804" s="18">
        <f t="shared" si="4986"/>
        <v>0</v>
      </c>
      <c r="AM1804" s="18">
        <f t="shared" si="4978"/>
        <v>1606.364</v>
      </c>
      <c r="AN1804" s="18">
        <f t="shared" si="4986"/>
        <v>0</v>
      </c>
      <c r="AO1804" s="18">
        <f t="shared" si="4986"/>
        <v>0</v>
      </c>
      <c r="AP1804" s="18">
        <f t="shared" si="4986"/>
        <v>0</v>
      </c>
      <c r="AQ1804" s="18">
        <f t="shared" si="4934"/>
        <v>1606.364</v>
      </c>
      <c r="AR1804" s="18">
        <f t="shared" si="4935"/>
        <v>0</v>
      </c>
      <c r="AS1804" s="18">
        <f t="shared" si="4936"/>
        <v>0</v>
      </c>
      <c r="AT1804" s="18">
        <f t="shared" si="4986"/>
        <v>0</v>
      </c>
      <c r="AU1804" s="18">
        <f t="shared" si="4986"/>
        <v>0</v>
      </c>
      <c r="AV1804" s="18">
        <f t="shared" si="4986"/>
        <v>0</v>
      </c>
      <c r="AW1804" s="18">
        <f t="shared" si="4937"/>
        <v>1606.364</v>
      </c>
      <c r="AX1804" s="18">
        <f t="shared" si="4938"/>
        <v>0</v>
      </c>
      <c r="AY1804" s="18">
        <f t="shared" si="4939"/>
        <v>0</v>
      </c>
      <c r="AZ1804" s="18">
        <f t="shared" si="4986"/>
        <v>0</v>
      </c>
      <c r="BA1804" s="18">
        <f t="shared" si="4986"/>
        <v>0</v>
      </c>
      <c r="BB1804" s="18">
        <f t="shared" si="4986"/>
        <v>0</v>
      </c>
      <c r="BC1804" s="18">
        <f t="shared" si="4928"/>
        <v>1606.364</v>
      </c>
      <c r="BD1804" s="18">
        <f t="shared" si="4929"/>
        <v>0</v>
      </c>
      <c r="BE1804" s="18">
        <f t="shared" si="4930"/>
        <v>0</v>
      </c>
      <c r="BF1804" s="18">
        <f t="shared" si="4986"/>
        <v>0</v>
      </c>
      <c r="BG1804" s="18">
        <f t="shared" si="4986"/>
        <v>0</v>
      </c>
      <c r="BH1804" s="18">
        <f t="shared" si="4986"/>
        <v>0</v>
      </c>
      <c r="BI1804" s="18">
        <f t="shared" si="4919"/>
        <v>1606.364</v>
      </c>
      <c r="BJ1804" s="18">
        <f t="shared" si="4920"/>
        <v>0</v>
      </c>
      <c r="BK1804" s="18">
        <f t="shared" si="4921"/>
        <v>0</v>
      </c>
      <c r="BL1804" s="18">
        <f t="shared" si="4986"/>
        <v>0</v>
      </c>
      <c r="BM1804" s="18">
        <f t="shared" si="4986"/>
        <v>0</v>
      </c>
      <c r="BN1804" s="18">
        <f t="shared" si="4986"/>
        <v>0</v>
      </c>
      <c r="BO1804" s="18">
        <f t="shared" si="4865"/>
        <v>1606.364</v>
      </c>
      <c r="BP1804" s="18">
        <f t="shared" si="4866"/>
        <v>0</v>
      </c>
      <c r="BQ1804" s="18">
        <f t="shared" si="4867"/>
        <v>0</v>
      </c>
      <c r="BR1804" s="18">
        <f t="shared" si="4986"/>
        <v>0</v>
      </c>
      <c r="BS1804" s="18">
        <f t="shared" si="4986"/>
        <v>0</v>
      </c>
      <c r="BT1804" s="18">
        <f t="shared" si="4986"/>
        <v>0</v>
      </c>
      <c r="BU1804" s="18">
        <f t="shared" si="4853"/>
        <v>1606.364</v>
      </c>
      <c r="BV1804" s="18">
        <f t="shared" si="4854"/>
        <v>0</v>
      </c>
      <c r="BW1804" s="18">
        <f t="shared" si="4855"/>
        <v>0</v>
      </c>
      <c r="BX1804" s="18">
        <f t="shared" si="4986"/>
        <v>0</v>
      </c>
      <c r="BY1804" s="18">
        <f t="shared" si="4986"/>
        <v>0</v>
      </c>
      <c r="BZ1804" s="18">
        <f t="shared" si="4986"/>
        <v>0</v>
      </c>
      <c r="CA1804" s="18">
        <f t="shared" si="4844"/>
        <v>1606.364</v>
      </c>
      <c r="CB1804" s="18">
        <f t="shared" si="4845"/>
        <v>0</v>
      </c>
      <c r="CC1804" s="18">
        <f t="shared" si="4846"/>
        <v>0</v>
      </c>
      <c r="CD1804" s="18">
        <f t="shared" si="4986"/>
        <v>0</v>
      </c>
      <c r="CE1804" s="27"/>
      <c r="CF1804" s="33"/>
    </row>
    <row r="1805" spans="1:119" x14ac:dyDescent="0.3">
      <c r="A1805" s="41" t="s">
        <v>299</v>
      </c>
      <c r="B1805" s="39">
        <v>830</v>
      </c>
      <c r="C1805" s="41"/>
      <c r="D1805" s="41"/>
      <c r="E1805" s="14" t="s">
        <v>572</v>
      </c>
      <c r="F1805" s="23"/>
      <c r="G1805" s="23"/>
      <c r="H1805" s="23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>
        <f>AF1806</f>
        <v>1606.364</v>
      </c>
      <c r="AG1805" s="18">
        <f t="shared" si="4986"/>
        <v>0</v>
      </c>
      <c r="AH1805" s="18">
        <f t="shared" si="4986"/>
        <v>0</v>
      </c>
      <c r="AI1805" s="18">
        <f t="shared" si="4974"/>
        <v>1606.364</v>
      </c>
      <c r="AJ1805" s="18">
        <f t="shared" si="4975"/>
        <v>0</v>
      </c>
      <c r="AK1805" s="18">
        <f t="shared" si="4976"/>
        <v>0</v>
      </c>
      <c r="AL1805" s="18">
        <f t="shared" si="4986"/>
        <v>0</v>
      </c>
      <c r="AM1805" s="18">
        <f t="shared" si="4978"/>
        <v>1606.364</v>
      </c>
      <c r="AN1805" s="18">
        <f t="shared" si="4986"/>
        <v>0</v>
      </c>
      <c r="AO1805" s="18">
        <f t="shared" si="4986"/>
        <v>0</v>
      </c>
      <c r="AP1805" s="18">
        <f t="shared" si="4986"/>
        <v>0</v>
      </c>
      <c r="AQ1805" s="18">
        <f t="shared" si="4934"/>
        <v>1606.364</v>
      </c>
      <c r="AR1805" s="18">
        <f t="shared" si="4935"/>
        <v>0</v>
      </c>
      <c r="AS1805" s="18">
        <f t="shared" si="4936"/>
        <v>0</v>
      </c>
      <c r="AT1805" s="18">
        <f t="shared" si="4986"/>
        <v>0</v>
      </c>
      <c r="AU1805" s="18">
        <f t="shared" si="4986"/>
        <v>0</v>
      </c>
      <c r="AV1805" s="18">
        <f t="shared" si="4986"/>
        <v>0</v>
      </c>
      <c r="AW1805" s="18">
        <f t="shared" si="4937"/>
        <v>1606.364</v>
      </c>
      <c r="AX1805" s="18">
        <f t="shared" si="4938"/>
        <v>0</v>
      </c>
      <c r="AY1805" s="18">
        <f t="shared" si="4939"/>
        <v>0</v>
      </c>
      <c r="AZ1805" s="18">
        <f t="shared" si="4986"/>
        <v>0</v>
      </c>
      <c r="BA1805" s="18">
        <f t="shared" si="4986"/>
        <v>0</v>
      </c>
      <c r="BB1805" s="18">
        <f t="shared" si="4986"/>
        <v>0</v>
      </c>
      <c r="BC1805" s="18">
        <f t="shared" si="4928"/>
        <v>1606.364</v>
      </c>
      <c r="BD1805" s="18">
        <f t="shared" si="4929"/>
        <v>0</v>
      </c>
      <c r="BE1805" s="18">
        <f t="shared" si="4930"/>
        <v>0</v>
      </c>
      <c r="BF1805" s="18">
        <f t="shared" si="4986"/>
        <v>0</v>
      </c>
      <c r="BG1805" s="18">
        <f t="shared" si="4986"/>
        <v>0</v>
      </c>
      <c r="BH1805" s="18">
        <f t="shared" si="4986"/>
        <v>0</v>
      </c>
      <c r="BI1805" s="18">
        <f t="shared" si="4919"/>
        <v>1606.364</v>
      </c>
      <c r="BJ1805" s="18">
        <f t="shared" si="4920"/>
        <v>0</v>
      </c>
      <c r="BK1805" s="18">
        <f t="shared" si="4921"/>
        <v>0</v>
      </c>
      <c r="BL1805" s="18">
        <f t="shared" si="4986"/>
        <v>0</v>
      </c>
      <c r="BM1805" s="18">
        <f t="shared" si="4986"/>
        <v>0</v>
      </c>
      <c r="BN1805" s="18">
        <f t="shared" si="4986"/>
        <v>0</v>
      </c>
      <c r="BO1805" s="18">
        <f t="shared" si="4865"/>
        <v>1606.364</v>
      </c>
      <c r="BP1805" s="18">
        <f t="shared" si="4866"/>
        <v>0</v>
      </c>
      <c r="BQ1805" s="18">
        <f t="shared" si="4867"/>
        <v>0</v>
      </c>
      <c r="BR1805" s="18">
        <f t="shared" si="4986"/>
        <v>0</v>
      </c>
      <c r="BS1805" s="18">
        <f t="shared" si="4986"/>
        <v>0</v>
      </c>
      <c r="BT1805" s="18">
        <f t="shared" si="4986"/>
        <v>0</v>
      </c>
      <c r="BU1805" s="18">
        <f t="shared" si="4853"/>
        <v>1606.364</v>
      </c>
      <c r="BV1805" s="18">
        <f t="shared" si="4854"/>
        <v>0</v>
      </c>
      <c r="BW1805" s="18">
        <f t="shared" si="4855"/>
        <v>0</v>
      </c>
      <c r="BX1805" s="18">
        <f t="shared" si="4986"/>
        <v>0</v>
      </c>
      <c r="BY1805" s="18">
        <f t="shared" si="4986"/>
        <v>0</v>
      </c>
      <c r="BZ1805" s="18">
        <f t="shared" si="4986"/>
        <v>0</v>
      </c>
      <c r="CA1805" s="18">
        <f t="shared" si="4844"/>
        <v>1606.364</v>
      </c>
      <c r="CB1805" s="18">
        <f t="shared" si="4845"/>
        <v>0</v>
      </c>
      <c r="CC1805" s="18">
        <f t="shared" si="4846"/>
        <v>0</v>
      </c>
      <c r="CD1805" s="18">
        <f t="shared" si="4986"/>
        <v>0</v>
      </c>
      <c r="CE1805" s="27"/>
      <c r="CF1805" s="33"/>
    </row>
    <row r="1806" spans="1:119" x14ac:dyDescent="0.3">
      <c r="A1806" s="41" t="s">
        <v>299</v>
      </c>
      <c r="B1806" s="39">
        <v>830</v>
      </c>
      <c r="C1806" s="41" t="s">
        <v>149</v>
      </c>
      <c r="D1806" s="41" t="s">
        <v>23</v>
      </c>
      <c r="E1806" s="14" t="s">
        <v>522</v>
      </c>
      <c r="F1806" s="23"/>
      <c r="G1806" s="23"/>
      <c r="H1806" s="23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>
        <v>1606.364</v>
      </c>
      <c r="AG1806" s="18"/>
      <c r="AH1806" s="18"/>
      <c r="AI1806" s="18">
        <f t="shared" si="4974"/>
        <v>1606.364</v>
      </c>
      <c r="AJ1806" s="18">
        <f t="shared" si="4975"/>
        <v>0</v>
      </c>
      <c r="AK1806" s="18">
        <f t="shared" si="4976"/>
        <v>0</v>
      </c>
      <c r="AL1806" s="18"/>
      <c r="AM1806" s="18">
        <f t="shared" si="4978"/>
        <v>1606.364</v>
      </c>
      <c r="AN1806" s="18"/>
      <c r="AO1806" s="18"/>
      <c r="AP1806" s="18"/>
      <c r="AQ1806" s="18">
        <f t="shared" si="4934"/>
        <v>1606.364</v>
      </c>
      <c r="AR1806" s="18">
        <f t="shared" si="4935"/>
        <v>0</v>
      </c>
      <c r="AS1806" s="18">
        <f t="shared" si="4936"/>
        <v>0</v>
      </c>
      <c r="AT1806" s="18"/>
      <c r="AU1806" s="18"/>
      <c r="AV1806" s="18"/>
      <c r="AW1806" s="18">
        <f t="shared" si="4937"/>
        <v>1606.364</v>
      </c>
      <c r="AX1806" s="18">
        <f t="shared" si="4938"/>
        <v>0</v>
      </c>
      <c r="AY1806" s="18">
        <f t="shared" si="4939"/>
        <v>0</v>
      </c>
      <c r="AZ1806" s="18"/>
      <c r="BA1806" s="18"/>
      <c r="BB1806" s="18"/>
      <c r="BC1806" s="18">
        <f t="shared" si="4928"/>
        <v>1606.364</v>
      </c>
      <c r="BD1806" s="18">
        <f t="shared" si="4929"/>
        <v>0</v>
      </c>
      <c r="BE1806" s="18">
        <f t="shared" si="4930"/>
        <v>0</v>
      </c>
      <c r="BF1806" s="18"/>
      <c r="BG1806" s="18"/>
      <c r="BH1806" s="18"/>
      <c r="BI1806" s="18">
        <f t="shared" si="4919"/>
        <v>1606.364</v>
      </c>
      <c r="BJ1806" s="18">
        <f t="shared" si="4920"/>
        <v>0</v>
      </c>
      <c r="BK1806" s="18">
        <f t="shared" si="4921"/>
        <v>0</v>
      </c>
      <c r="BL1806" s="18"/>
      <c r="BM1806" s="18"/>
      <c r="BN1806" s="18"/>
      <c r="BO1806" s="18">
        <f t="shared" si="4865"/>
        <v>1606.364</v>
      </c>
      <c r="BP1806" s="18">
        <f t="shared" si="4866"/>
        <v>0</v>
      </c>
      <c r="BQ1806" s="18">
        <f t="shared" si="4867"/>
        <v>0</v>
      </c>
      <c r="BR1806" s="18"/>
      <c r="BS1806" s="18"/>
      <c r="BT1806" s="18"/>
      <c r="BU1806" s="18">
        <f t="shared" si="4853"/>
        <v>1606.364</v>
      </c>
      <c r="BV1806" s="18">
        <f t="shared" si="4854"/>
        <v>0</v>
      </c>
      <c r="BW1806" s="18">
        <f t="shared" si="4855"/>
        <v>0</v>
      </c>
      <c r="BX1806" s="18"/>
      <c r="BY1806" s="18"/>
      <c r="BZ1806" s="18"/>
      <c r="CA1806" s="18">
        <f t="shared" si="4844"/>
        <v>1606.364</v>
      </c>
      <c r="CB1806" s="18">
        <f t="shared" si="4845"/>
        <v>0</v>
      </c>
      <c r="CC1806" s="18">
        <f t="shared" si="4846"/>
        <v>0</v>
      </c>
      <c r="CD1806" s="18"/>
      <c r="CE1806" s="27"/>
      <c r="CF1806" s="33"/>
    </row>
    <row r="1807" spans="1:119" ht="93.6" x14ac:dyDescent="0.3">
      <c r="A1807" s="41" t="s">
        <v>1444</v>
      </c>
      <c r="B1807" s="39"/>
      <c r="C1807" s="41"/>
      <c r="D1807" s="41"/>
      <c r="E1807" s="14" t="s">
        <v>1445</v>
      </c>
      <c r="F1807" s="23"/>
      <c r="G1807" s="23"/>
      <c r="H1807" s="23"/>
      <c r="I1807" s="18">
        <f>I1808</f>
        <v>95</v>
      </c>
      <c r="J1807" s="18">
        <f t="shared" ref="J1807:CD1809" si="4987">J1808</f>
        <v>95</v>
      </c>
      <c r="K1807" s="18">
        <f t="shared" si="4987"/>
        <v>95</v>
      </c>
      <c r="L1807" s="18">
        <f t="shared" si="4900"/>
        <v>95</v>
      </c>
      <c r="M1807" s="18">
        <f t="shared" si="4901"/>
        <v>95</v>
      </c>
      <c r="N1807" s="18">
        <f t="shared" si="4902"/>
        <v>95</v>
      </c>
      <c r="O1807" s="18">
        <f t="shared" si="4987"/>
        <v>0</v>
      </c>
      <c r="P1807" s="18">
        <f t="shared" si="4987"/>
        <v>0</v>
      </c>
      <c r="Q1807" s="18">
        <f t="shared" si="4987"/>
        <v>0</v>
      </c>
      <c r="R1807" s="18">
        <f t="shared" si="4987"/>
        <v>0</v>
      </c>
      <c r="S1807" s="18">
        <f t="shared" si="4987"/>
        <v>0</v>
      </c>
      <c r="T1807" s="18">
        <f t="shared" si="4858"/>
        <v>95</v>
      </c>
      <c r="U1807" s="18">
        <f t="shared" si="4859"/>
        <v>95</v>
      </c>
      <c r="V1807" s="18">
        <f t="shared" si="4860"/>
        <v>95</v>
      </c>
      <c r="W1807" s="18">
        <f t="shared" si="4987"/>
        <v>0</v>
      </c>
      <c r="X1807" s="18">
        <f t="shared" si="4987"/>
        <v>0</v>
      </c>
      <c r="Y1807" s="18">
        <f t="shared" si="4987"/>
        <v>0</v>
      </c>
      <c r="Z1807" s="18">
        <f t="shared" si="4987"/>
        <v>0</v>
      </c>
      <c r="AA1807" s="18">
        <f t="shared" si="4987"/>
        <v>0</v>
      </c>
      <c r="AB1807" s="18">
        <f t="shared" si="4987"/>
        <v>0</v>
      </c>
      <c r="AC1807" s="18">
        <f t="shared" si="4862"/>
        <v>95</v>
      </c>
      <c r="AD1807" s="18">
        <f t="shared" si="4863"/>
        <v>95</v>
      </c>
      <c r="AE1807" s="18">
        <f t="shared" si="4864"/>
        <v>95</v>
      </c>
      <c r="AF1807" s="18">
        <f t="shared" si="4987"/>
        <v>0</v>
      </c>
      <c r="AG1807" s="18">
        <f t="shared" si="4987"/>
        <v>0</v>
      </c>
      <c r="AH1807" s="18">
        <f t="shared" si="4987"/>
        <v>0</v>
      </c>
      <c r="AI1807" s="18">
        <f t="shared" si="4974"/>
        <v>95</v>
      </c>
      <c r="AJ1807" s="18">
        <f t="shared" si="4975"/>
        <v>95</v>
      </c>
      <c r="AK1807" s="18">
        <f t="shared" si="4976"/>
        <v>95</v>
      </c>
      <c r="AL1807" s="18">
        <f t="shared" si="4987"/>
        <v>0</v>
      </c>
      <c r="AM1807" s="18">
        <f t="shared" si="4978"/>
        <v>95</v>
      </c>
      <c r="AN1807" s="18">
        <f t="shared" si="4987"/>
        <v>0</v>
      </c>
      <c r="AO1807" s="18">
        <f t="shared" si="4987"/>
        <v>0</v>
      </c>
      <c r="AP1807" s="18">
        <f t="shared" si="4987"/>
        <v>0</v>
      </c>
      <c r="AQ1807" s="18">
        <f t="shared" si="4934"/>
        <v>95</v>
      </c>
      <c r="AR1807" s="18">
        <f t="shared" si="4935"/>
        <v>95</v>
      </c>
      <c r="AS1807" s="18">
        <f t="shared" si="4936"/>
        <v>95</v>
      </c>
      <c r="AT1807" s="18">
        <f t="shared" si="4987"/>
        <v>0</v>
      </c>
      <c r="AU1807" s="18">
        <f t="shared" si="4987"/>
        <v>0</v>
      </c>
      <c r="AV1807" s="18">
        <f t="shared" si="4987"/>
        <v>0</v>
      </c>
      <c r="AW1807" s="18">
        <f t="shared" si="4937"/>
        <v>95</v>
      </c>
      <c r="AX1807" s="18">
        <f t="shared" si="4938"/>
        <v>95</v>
      </c>
      <c r="AY1807" s="18">
        <f t="shared" si="4939"/>
        <v>95</v>
      </c>
      <c r="AZ1807" s="18">
        <f t="shared" si="4987"/>
        <v>0</v>
      </c>
      <c r="BA1807" s="18">
        <f t="shared" si="4987"/>
        <v>0</v>
      </c>
      <c r="BB1807" s="18">
        <f t="shared" si="4987"/>
        <v>0</v>
      </c>
      <c r="BC1807" s="18">
        <f t="shared" si="4928"/>
        <v>95</v>
      </c>
      <c r="BD1807" s="18">
        <f t="shared" si="4929"/>
        <v>95</v>
      </c>
      <c r="BE1807" s="18">
        <f t="shared" si="4930"/>
        <v>95</v>
      </c>
      <c r="BF1807" s="18">
        <f t="shared" si="4987"/>
        <v>0</v>
      </c>
      <c r="BG1807" s="18">
        <f t="shared" si="4987"/>
        <v>0</v>
      </c>
      <c r="BH1807" s="18">
        <f t="shared" si="4987"/>
        <v>0</v>
      </c>
      <c r="BI1807" s="18">
        <f t="shared" si="4919"/>
        <v>95</v>
      </c>
      <c r="BJ1807" s="18">
        <f t="shared" si="4920"/>
        <v>95</v>
      </c>
      <c r="BK1807" s="18">
        <f t="shared" si="4921"/>
        <v>95</v>
      </c>
      <c r="BL1807" s="18">
        <f t="shared" si="4987"/>
        <v>0</v>
      </c>
      <c r="BM1807" s="18">
        <f t="shared" si="4987"/>
        <v>0</v>
      </c>
      <c r="BN1807" s="18">
        <f t="shared" si="4987"/>
        <v>0</v>
      </c>
      <c r="BO1807" s="18">
        <f t="shared" si="4865"/>
        <v>95</v>
      </c>
      <c r="BP1807" s="18">
        <f t="shared" si="4866"/>
        <v>95</v>
      </c>
      <c r="BQ1807" s="18">
        <f t="shared" si="4867"/>
        <v>95</v>
      </c>
      <c r="BR1807" s="18">
        <f t="shared" si="4987"/>
        <v>0</v>
      </c>
      <c r="BS1807" s="18">
        <f t="shared" si="4987"/>
        <v>0</v>
      </c>
      <c r="BT1807" s="18">
        <f t="shared" si="4987"/>
        <v>0</v>
      </c>
      <c r="BU1807" s="18">
        <f t="shared" si="4853"/>
        <v>95</v>
      </c>
      <c r="BV1807" s="18">
        <f t="shared" si="4854"/>
        <v>95</v>
      </c>
      <c r="BW1807" s="18">
        <f t="shared" si="4855"/>
        <v>95</v>
      </c>
      <c r="BX1807" s="18">
        <f t="shared" si="4987"/>
        <v>-95</v>
      </c>
      <c r="BY1807" s="18">
        <f t="shared" si="4987"/>
        <v>0</v>
      </c>
      <c r="BZ1807" s="18">
        <f t="shared" si="4987"/>
        <v>0</v>
      </c>
      <c r="CA1807" s="18">
        <f t="shared" si="4844"/>
        <v>0</v>
      </c>
      <c r="CB1807" s="18">
        <f t="shared" si="4845"/>
        <v>95</v>
      </c>
      <c r="CC1807" s="18">
        <f t="shared" si="4846"/>
        <v>95</v>
      </c>
      <c r="CD1807" s="18">
        <f t="shared" si="4987"/>
        <v>0</v>
      </c>
      <c r="CE1807" s="27"/>
      <c r="CF1807" s="33"/>
    </row>
    <row r="1808" spans="1:119" ht="31.2" x14ac:dyDescent="0.3">
      <c r="A1808" s="41" t="s">
        <v>1444</v>
      </c>
      <c r="B1808" s="39">
        <v>200</v>
      </c>
      <c r="C1808" s="41"/>
      <c r="D1808" s="41"/>
      <c r="E1808" s="14" t="s">
        <v>551</v>
      </c>
      <c r="F1808" s="23"/>
      <c r="G1808" s="23"/>
      <c r="H1808" s="23"/>
      <c r="I1808" s="18">
        <f>I1809</f>
        <v>95</v>
      </c>
      <c r="J1808" s="18">
        <f t="shared" si="4987"/>
        <v>95</v>
      </c>
      <c r="K1808" s="18">
        <f t="shared" si="4987"/>
        <v>95</v>
      </c>
      <c r="L1808" s="18">
        <f t="shared" si="4900"/>
        <v>95</v>
      </c>
      <c r="M1808" s="18">
        <f t="shared" si="4901"/>
        <v>95</v>
      </c>
      <c r="N1808" s="18">
        <f t="shared" si="4902"/>
        <v>95</v>
      </c>
      <c r="O1808" s="18">
        <f t="shared" si="4987"/>
        <v>0</v>
      </c>
      <c r="P1808" s="18">
        <f t="shared" si="4987"/>
        <v>0</v>
      </c>
      <c r="Q1808" s="18">
        <f t="shared" si="4987"/>
        <v>0</v>
      </c>
      <c r="R1808" s="18">
        <f t="shared" si="4987"/>
        <v>0</v>
      </c>
      <c r="S1808" s="18">
        <f t="shared" si="4987"/>
        <v>0</v>
      </c>
      <c r="T1808" s="18">
        <f t="shared" si="4858"/>
        <v>95</v>
      </c>
      <c r="U1808" s="18">
        <f t="shared" si="4859"/>
        <v>95</v>
      </c>
      <c r="V1808" s="18">
        <f t="shared" si="4860"/>
        <v>95</v>
      </c>
      <c r="W1808" s="18">
        <f t="shared" si="4987"/>
        <v>0</v>
      </c>
      <c r="X1808" s="18">
        <f t="shared" si="4987"/>
        <v>0</v>
      </c>
      <c r="Y1808" s="18">
        <f t="shared" si="4987"/>
        <v>0</v>
      </c>
      <c r="Z1808" s="18">
        <f t="shared" si="4987"/>
        <v>0</v>
      </c>
      <c r="AA1808" s="18">
        <f t="shared" si="4987"/>
        <v>0</v>
      </c>
      <c r="AB1808" s="18">
        <f t="shared" si="4987"/>
        <v>0</v>
      </c>
      <c r="AC1808" s="18">
        <f t="shared" si="4862"/>
        <v>95</v>
      </c>
      <c r="AD1808" s="18">
        <f t="shared" si="4863"/>
        <v>95</v>
      </c>
      <c r="AE1808" s="18">
        <f t="shared" si="4864"/>
        <v>95</v>
      </c>
      <c r="AF1808" s="18">
        <f t="shared" si="4987"/>
        <v>0</v>
      </c>
      <c r="AG1808" s="18">
        <f t="shared" si="4987"/>
        <v>0</v>
      </c>
      <c r="AH1808" s="18">
        <f t="shared" si="4987"/>
        <v>0</v>
      </c>
      <c r="AI1808" s="18">
        <f t="shared" si="4974"/>
        <v>95</v>
      </c>
      <c r="AJ1808" s="18">
        <f t="shared" si="4975"/>
        <v>95</v>
      </c>
      <c r="AK1808" s="18">
        <f t="shared" si="4976"/>
        <v>95</v>
      </c>
      <c r="AL1808" s="18">
        <f t="shared" si="4987"/>
        <v>0</v>
      </c>
      <c r="AM1808" s="18">
        <f t="shared" si="4978"/>
        <v>95</v>
      </c>
      <c r="AN1808" s="18">
        <f t="shared" si="4987"/>
        <v>0</v>
      </c>
      <c r="AO1808" s="18">
        <f t="shared" si="4987"/>
        <v>0</v>
      </c>
      <c r="AP1808" s="18">
        <f t="shared" si="4987"/>
        <v>0</v>
      </c>
      <c r="AQ1808" s="18">
        <f t="shared" si="4934"/>
        <v>95</v>
      </c>
      <c r="AR1808" s="18">
        <f t="shared" si="4935"/>
        <v>95</v>
      </c>
      <c r="AS1808" s="18">
        <f t="shared" si="4936"/>
        <v>95</v>
      </c>
      <c r="AT1808" s="18">
        <f t="shared" si="4987"/>
        <v>0</v>
      </c>
      <c r="AU1808" s="18">
        <f t="shared" si="4987"/>
        <v>0</v>
      </c>
      <c r="AV1808" s="18">
        <f t="shared" si="4987"/>
        <v>0</v>
      </c>
      <c r="AW1808" s="18">
        <f t="shared" si="4937"/>
        <v>95</v>
      </c>
      <c r="AX1808" s="18">
        <f t="shared" si="4938"/>
        <v>95</v>
      </c>
      <c r="AY1808" s="18">
        <f t="shared" si="4939"/>
        <v>95</v>
      </c>
      <c r="AZ1808" s="18">
        <f t="shared" si="4987"/>
        <v>0</v>
      </c>
      <c r="BA1808" s="18">
        <f t="shared" si="4987"/>
        <v>0</v>
      </c>
      <c r="BB1808" s="18">
        <f t="shared" si="4987"/>
        <v>0</v>
      </c>
      <c r="BC1808" s="18">
        <f t="shared" si="4928"/>
        <v>95</v>
      </c>
      <c r="BD1808" s="18">
        <f t="shared" si="4929"/>
        <v>95</v>
      </c>
      <c r="BE1808" s="18">
        <f t="shared" si="4930"/>
        <v>95</v>
      </c>
      <c r="BF1808" s="18">
        <f t="shared" si="4987"/>
        <v>0</v>
      </c>
      <c r="BG1808" s="18">
        <f t="shared" si="4987"/>
        <v>0</v>
      </c>
      <c r="BH1808" s="18">
        <f t="shared" si="4987"/>
        <v>0</v>
      </c>
      <c r="BI1808" s="18">
        <f t="shared" si="4919"/>
        <v>95</v>
      </c>
      <c r="BJ1808" s="18">
        <f t="shared" si="4920"/>
        <v>95</v>
      </c>
      <c r="BK1808" s="18">
        <f t="shared" si="4921"/>
        <v>95</v>
      </c>
      <c r="BL1808" s="18">
        <f t="shared" si="4987"/>
        <v>0</v>
      </c>
      <c r="BM1808" s="18">
        <f t="shared" si="4987"/>
        <v>0</v>
      </c>
      <c r="BN1808" s="18">
        <f t="shared" si="4987"/>
        <v>0</v>
      </c>
      <c r="BO1808" s="18">
        <f t="shared" si="4865"/>
        <v>95</v>
      </c>
      <c r="BP1808" s="18">
        <f t="shared" si="4866"/>
        <v>95</v>
      </c>
      <c r="BQ1808" s="18">
        <f t="shared" si="4867"/>
        <v>95</v>
      </c>
      <c r="BR1808" s="18">
        <f t="shared" si="4987"/>
        <v>0</v>
      </c>
      <c r="BS1808" s="18">
        <f t="shared" si="4987"/>
        <v>0</v>
      </c>
      <c r="BT1808" s="18">
        <f t="shared" si="4987"/>
        <v>0</v>
      </c>
      <c r="BU1808" s="18">
        <f t="shared" si="4853"/>
        <v>95</v>
      </c>
      <c r="BV1808" s="18">
        <f t="shared" si="4854"/>
        <v>95</v>
      </c>
      <c r="BW1808" s="18">
        <f t="shared" si="4855"/>
        <v>95</v>
      </c>
      <c r="BX1808" s="18">
        <f t="shared" si="4987"/>
        <v>-95</v>
      </c>
      <c r="BY1808" s="18">
        <f t="shared" si="4987"/>
        <v>0</v>
      </c>
      <c r="BZ1808" s="18">
        <f t="shared" si="4987"/>
        <v>0</v>
      </c>
      <c r="CA1808" s="18">
        <f t="shared" ref="CA1808:CA1871" si="4988">BU1808+BX1808</f>
        <v>0</v>
      </c>
      <c r="CB1808" s="18">
        <f t="shared" ref="CB1808:CB1871" si="4989">BV1808+BY1808</f>
        <v>95</v>
      </c>
      <c r="CC1808" s="18">
        <f t="shared" ref="CC1808:CC1871" si="4990">BW1808+BZ1808</f>
        <v>95</v>
      </c>
      <c r="CD1808" s="18">
        <f t="shared" si="4987"/>
        <v>0</v>
      </c>
      <c r="CE1808" s="27"/>
      <c r="CF1808" s="33"/>
    </row>
    <row r="1809" spans="1:84" ht="46.8" x14ac:dyDescent="0.3">
      <c r="A1809" s="41" t="s">
        <v>1444</v>
      </c>
      <c r="B1809" s="39">
        <v>240</v>
      </c>
      <c r="C1809" s="41"/>
      <c r="D1809" s="41"/>
      <c r="E1809" s="14" t="s">
        <v>559</v>
      </c>
      <c r="F1809" s="23"/>
      <c r="G1809" s="23"/>
      <c r="H1809" s="23"/>
      <c r="I1809" s="18">
        <f>I1810</f>
        <v>95</v>
      </c>
      <c r="J1809" s="18">
        <f t="shared" si="4987"/>
        <v>95</v>
      </c>
      <c r="K1809" s="18">
        <f t="shared" si="4987"/>
        <v>95</v>
      </c>
      <c r="L1809" s="18">
        <f t="shared" si="4900"/>
        <v>95</v>
      </c>
      <c r="M1809" s="18">
        <f t="shared" si="4901"/>
        <v>95</v>
      </c>
      <c r="N1809" s="18">
        <f t="shared" si="4902"/>
        <v>95</v>
      </c>
      <c r="O1809" s="18">
        <f t="shared" si="4987"/>
        <v>0</v>
      </c>
      <c r="P1809" s="18">
        <f t="shared" si="4987"/>
        <v>0</v>
      </c>
      <c r="Q1809" s="18">
        <f t="shared" si="4987"/>
        <v>0</v>
      </c>
      <c r="R1809" s="18">
        <f t="shared" si="4987"/>
        <v>0</v>
      </c>
      <c r="S1809" s="18">
        <f t="shared" si="4987"/>
        <v>0</v>
      </c>
      <c r="T1809" s="18">
        <f t="shared" si="4858"/>
        <v>95</v>
      </c>
      <c r="U1809" s="18">
        <f t="shared" si="4859"/>
        <v>95</v>
      </c>
      <c r="V1809" s="18">
        <f t="shared" si="4860"/>
        <v>95</v>
      </c>
      <c r="W1809" s="18">
        <f t="shared" si="4987"/>
        <v>0</v>
      </c>
      <c r="X1809" s="18">
        <f t="shared" si="4987"/>
        <v>0</v>
      </c>
      <c r="Y1809" s="18">
        <f t="shared" si="4987"/>
        <v>0</v>
      </c>
      <c r="Z1809" s="18">
        <f t="shared" si="4987"/>
        <v>0</v>
      </c>
      <c r="AA1809" s="18">
        <f t="shared" si="4987"/>
        <v>0</v>
      </c>
      <c r="AB1809" s="18">
        <f t="shared" si="4987"/>
        <v>0</v>
      </c>
      <c r="AC1809" s="18">
        <f t="shared" si="4862"/>
        <v>95</v>
      </c>
      <c r="AD1809" s="18">
        <f t="shared" si="4863"/>
        <v>95</v>
      </c>
      <c r="AE1809" s="18">
        <f t="shared" si="4864"/>
        <v>95</v>
      </c>
      <c r="AF1809" s="18">
        <f t="shared" si="4987"/>
        <v>0</v>
      </c>
      <c r="AG1809" s="18">
        <f t="shared" si="4987"/>
        <v>0</v>
      </c>
      <c r="AH1809" s="18">
        <f t="shared" si="4987"/>
        <v>0</v>
      </c>
      <c r="AI1809" s="18">
        <f t="shared" si="4974"/>
        <v>95</v>
      </c>
      <c r="AJ1809" s="18">
        <f t="shared" si="4975"/>
        <v>95</v>
      </c>
      <c r="AK1809" s="18">
        <f t="shared" si="4976"/>
        <v>95</v>
      </c>
      <c r="AL1809" s="18">
        <f t="shared" si="4987"/>
        <v>0</v>
      </c>
      <c r="AM1809" s="18">
        <f t="shared" si="4978"/>
        <v>95</v>
      </c>
      <c r="AN1809" s="18">
        <f t="shared" si="4987"/>
        <v>0</v>
      </c>
      <c r="AO1809" s="18">
        <f t="shared" si="4987"/>
        <v>0</v>
      </c>
      <c r="AP1809" s="18">
        <f t="shared" si="4987"/>
        <v>0</v>
      </c>
      <c r="AQ1809" s="18">
        <f t="shared" si="4934"/>
        <v>95</v>
      </c>
      <c r="AR1809" s="18">
        <f t="shared" si="4935"/>
        <v>95</v>
      </c>
      <c r="AS1809" s="18">
        <f t="shared" si="4936"/>
        <v>95</v>
      </c>
      <c r="AT1809" s="18">
        <f t="shared" si="4987"/>
        <v>0</v>
      </c>
      <c r="AU1809" s="18">
        <f t="shared" si="4987"/>
        <v>0</v>
      </c>
      <c r="AV1809" s="18">
        <f t="shared" si="4987"/>
        <v>0</v>
      </c>
      <c r="AW1809" s="18">
        <f t="shared" si="4937"/>
        <v>95</v>
      </c>
      <c r="AX1809" s="18">
        <f t="shared" si="4938"/>
        <v>95</v>
      </c>
      <c r="AY1809" s="18">
        <f t="shared" si="4939"/>
        <v>95</v>
      </c>
      <c r="AZ1809" s="18">
        <f t="shared" si="4987"/>
        <v>0</v>
      </c>
      <c r="BA1809" s="18">
        <f t="shared" si="4987"/>
        <v>0</v>
      </c>
      <c r="BB1809" s="18">
        <f t="shared" si="4987"/>
        <v>0</v>
      </c>
      <c r="BC1809" s="18">
        <f t="shared" si="4928"/>
        <v>95</v>
      </c>
      <c r="BD1809" s="18">
        <f t="shared" si="4929"/>
        <v>95</v>
      </c>
      <c r="BE1809" s="18">
        <f t="shared" si="4930"/>
        <v>95</v>
      </c>
      <c r="BF1809" s="18">
        <f t="shared" si="4987"/>
        <v>0</v>
      </c>
      <c r="BG1809" s="18">
        <f t="shared" si="4987"/>
        <v>0</v>
      </c>
      <c r="BH1809" s="18">
        <f t="shared" si="4987"/>
        <v>0</v>
      </c>
      <c r="BI1809" s="18">
        <f t="shared" si="4919"/>
        <v>95</v>
      </c>
      <c r="BJ1809" s="18">
        <f t="shared" si="4920"/>
        <v>95</v>
      </c>
      <c r="BK1809" s="18">
        <f t="shared" si="4921"/>
        <v>95</v>
      </c>
      <c r="BL1809" s="18">
        <f t="shared" si="4987"/>
        <v>0</v>
      </c>
      <c r="BM1809" s="18">
        <f t="shared" si="4987"/>
        <v>0</v>
      </c>
      <c r="BN1809" s="18">
        <f t="shared" si="4987"/>
        <v>0</v>
      </c>
      <c r="BO1809" s="18">
        <f t="shared" si="4865"/>
        <v>95</v>
      </c>
      <c r="BP1809" s="18">
        <f t="shared" si="4866"/>
        <v>95</v>
      </c>
      <c r="BQ1809" s="18">
        <f t="shared" si="4867"/>
        <v>95</v>
      </c>
      <c r="BR1809" s="18">
        <f t="shared" si="4987"/>
        <v>0</v>
      </c>
      <c r="BS1809" s="18">
        <f t="shared" si="4987"/>
        <v>0</v>
      </c>
      <c r="BT1809" s="18">
        <f t="shared" si="4987"/>
        <v>0</v>
      </c>
      <c r="BU1809" s="18">
        <f t="shared" si="4853"/>
        <v>95</v>
      </c>
      <c r="BV1809" s="18">
        <f t="shared" si="4854"/>
        <v>95</v>
      </c>
      <c r="BW1809" s="18">
        <f t="shared" si="4855"/>
        <v>95</v>
      </c>
      <c r="BX1809" s="18">
        <f t="shared" si="4987"/>
        <v>-95</v>
      </c>
      <c r="BY1809" s="18">
        <f t="shared" si="4987"/>
        <v>0</v>
      </c>
      <c r="BZ1809" s="18">
        <f t="shared" si="4987"/>
        <v>0</v>
      </c>
      <c r="CA1809" s="18">
        <f t="shared" si="4988"/>
        <v>0</v>
      </c>
      <c r="CB1809" s="18">
        <f t="shared" si="4989"/>
        <v>95</v>
      </c>
      <c r="CC1809" s="18">
        <f t="shared" si="4990"/>
        <v>95</v>
      </c>
      <c r="CD1809" s="18">
        <f t="shared" si="4987"/>
        <v>0</v>
      </c>
      <c r="CE1809" s="27"/>
      <c r="CF1809" s="33"/>
    </row>
    <row r="1810" spans="1:84" x14ac:dyDescent="0.3">
      <c r="A1810" s="41" t="s">
        <v>1444</v>
      </c>
      <c r="B1810" s="39">
        <v>240</v>
      </c>
      <c r="C1810" s="41" t="s">
        <v>149</v>
      </c>
      <c r="D1810" s="41" t="s">
        <v>23</v>
      </c>
      <c r="E1810" s="14" t="s">
        <v>522</v>
      </c>
      <c r="F1810" s="23"/>
      <c r="G1810" s="23"/>
      <c r="H1810" s="23"/>
      <c r="I1810" s="18">
        <v>95</v>
      </c>
      <c r="J1810" s="18">
        <v>95</v>
      </c>
      <c r="K1810" s="18">
        <v>95</v>
      </c>
      <c r="L1810" s="18">
        <f t="shared" si="4900"/>
        <v>95</v>
      </c>
      <c r="M1810" s="18">
        <f t="shared" si="4901"/>
        <v>95</v>
      </c>
      <c r="N1810" s="18">
        <f t="shared" si="4902"/>
        <v>95</v>
      </c>
      <c r="O1810" s="18"/>
      <c r="P1810" s="18"/>
      <c r="Q1810" s="18"/>
      <c r="R1810" s="18"/>
      <c r="S1810" s="18"/>
      <c r="T1810" s="18">
        <f t="shared" si="4858"/>
        <v>95</v>
      </c>
      <c r="U1810" s="18">
        <f t="shared" si="4859"/>
        <v>95</v>
      </c>
      <c r="V1810" s="18">
        <f t="shared" si="4860"/>
        <v>95</v>
      </c>
      <c r="W1810" s="18"/>
      <c r="X1810" s="18"/>
      <c r="Y1810" s="18"/>
      <c r="Z1810" s="18"/>
      <c r="AA1810" s="18"/>
      <c r="AB1810" s="18"/>
      <c r="AC1810" s="18">
        <f t="shared" si="4862"/>
        <v>95</v>
      </c>
      <c r="AD1810" s="18">
        <f t="shared" si="4863"/>
        <v>95</v>
      </c>
      <c r="AE1810" s="18">
        <f t="shared" si="4864"/>
        <v>95</v>
      </c>
      <c r="AF1810" s="18"/>
      <c r="AG1810" s="18"/>
      <c r="AH1810" s="18"/>
      <c r="AI1810" s="18">
        <f t="shared" si="4974"/>
        <v>95</v>
      </c>
      <c r="AJ1810" s="18">
        <f t="shared" si="4975"/>
        <v>95</v>
      </c>
      <c r="AK1810" s="18">
        <f t="shared" si="4976"/>
        <v>95</v>
      </c>
      <c r="AL1810" s="18"/>
      <c r="AM1810" s="18">
        <f t="shared" si="4978"/>
        <v>95</v>
      </c>
      <c r="AN1810" s="18"/>
      <c r="AO1810" s="18"/>
      <c r="AP1810" s="18"/>
      <c r="AQ1810" s="18">
        <f t="shared" si="4934"/>
        <v>95</v>
      </c>
      <c r="AR1810" s="18">
        <f t="shared" si="4935"/>
        <v>95</v>
      </c>
      <c r="AS1810" s="18">
        <f t="shared" si="4936"/>
        <v>95</v>
      </c>
      <c r="AT1810" s="18"/>
      <c r="AU1810" s="18"/>
      <c r="AV1810" s="18"/>
      <c r="AW1810" s="18">
        <f t="shared" si="4937"/>
        <v>95</v>
      </c>
      <c r="AX1810" s="18">
        <f t="shared" si="4938"/>
        <v>95</v>
      </c>
      <c r="AY1810" s="18">
        <f t="shared" si="4939"/>
        <v>95</v>
      </c>
      <c r="AZ1810" s="18"/>
      <c r="BA1810" s="18"/>
      <c r="BB1810" s="18"/>
      <c r="BC1810" s="18">
        <f t="shared" si="4928"/>
        <v>95</v>
      </c>
      <c r="BD1810" s="18">
        <f t="shared" si="4929"/>
        <v>95</v>
      </c>
      <c r="BE1810" s="18">
        <f t="shared" si="4930"/>
        <v>95</v>
      </c>
      <c r="BF1810" s="18"/>
      <c r="BG1810" s="18"/>
      <c r="BH1810" s="18"/>
      <c r="BI1810" s="18">
        <f t="shared" si="4919"/>
        <v>95</v>
      </c>
      <c r="BJ1810" s="18">
        <f t="shared" si="4920"/>
        <v>95</v>
      </c>
      <c r="BK1810" s="18">
        <f t="shared" si="4921"/>
        <v>95</v>
      </c>
      <c r="BL1810" s="18"/>
      <c r="BM1810" s="18"/>
      <c r="BN1810" s="18"/>
      <c r="BO1810" s="18">
        <f t="shared" si="4865"/>
        <v>95</v>
      </c>
      <c r="BP1810" s="18">
        <f t="shared" si="4866"/>
        <v>95</v>
      </c>
      <c r="BQ1810" s="18">
        <f t="shared" si="4867"/>
        <v>95</v>
      </c>
      <c r="BR1810" s="18"/>
      <c r="BS1810" s="18"/>
      <c r="BT1810" s="18"/>
      <c r="BU1810" s="18">
        <f t="shared" si="4853"/>
        <v>95</v>
      </c>
      <c r="BV1810" s="18">
        <f t="shared" si="4854"/>
        <v>95</v>
      </c>
      <c r="BW1810" s="18">
        <f t="shared" si="4855"/>
        <v>95</v>
      </c>
      <c r="BX1810" s="18">
        <v>-95</v>
      </c>
      <c r="BY1810" s="18"/>
      <c r="BZ1810" s="18"/>
      <c r="CA1810" s="18">
        <f t="shared" si="4988"/>
        <v>0</v>
      </c>
      <c r="CB1810" s="18">
        <f t="shared" si="4989"/>
        <v>95</v>
      </c>
      <c r="CC1810" s="18">
        <f t="shared" si="4990"/>
        <v>95</v>
      </c>
      <c r="CD1810" s="18"/>
      <c r="CE1810" s="27"/>
      <c r="CF1810" s="33">
        <v>150</v>
      </c>
    </row>
    <row r="1811" spans="1:84" ht="78" x14ac:dyDescent="0.3">
      <c r="A1811" s="41" t="s">
        <v>780</v>
      </c>
      <c r="B1811" s="39"/>
      <c r="C1811" s="41"/>
      <c r="D1811" s="41"/>
      <c r="E1811" s="14" t="s">
        <v>781</v>
      </c>
      <c r="F1811" s="18">
        <f t="shared" ref="F1811:K1813" si="4991">F1812</f>
        <v>729237.5</v>
      </c>
      <c r="G1811" s="18">
        <f t="shared" si="4991"/>
        <v>690770</v>
      </c>
      <c r="H1811" s="18">
        <f t="shared" si="4991"/>
        <v>765500</v>
      </c>
      <c r="I1811" s="18">
        <f t="shared" si="4991"/>
        <v>17130.400000000001</v>
      </c>
      <c r="J1811" s="18">
        <f t="shared" si="4991"/>
        <v>0</v>
      </c>
      <c r="K1811" s="18">
        <f t="shared" si="4991"/>
        <v>-70298.100000000006</v>
      </c>
      <c r="L1811" s="18">
        <f t="shared" si="4900"/>
        <v>746367.9</v>
      </c>
      <c r="M1811" s="18">
        <f t="shared" si="4901"/>
        <v>690770</v>
      </c>
      <c r="N1811" s="18">
        <f t="shared" si="4902"/>
        <v>695201.9</v>
      </c>
      <c r="O1811" s="18">
        <f t="shared" ref="O1811:S1813" si="4992">O1812</f>
        <v>0</v>
      </c>
      <c r="P1811" s="18">
        <f t="shared" si="4992"/>
        <v>0</v>
      </c>
      <c r="Q1811" s="18">
        <f t="shared" si="4992"/>
        <v>0</v>
      </c>
      <c r="R1811" s="18">
        <f t="shared" si="4992"/>
        <v>0</v>
      </c>
      <c r="S1811" s="18">
        <f t="shared" si="4992"/>
        <v>0</v>
      </c>
      <c r="T1811" s="18">
        <f t="shared" si="4858"/>
        <v>746367.9</v>
      </c>
      <c r="U1811" s="18">
        <f t="shared" si="4859"/>
        <v>690770</v>
      </c>
      <c r="V1811" s="18">
        <f t="shared" si="4860"/>
        <v>695201.9</v>
      </c>
      <c r="W1811" s="18">
        <f t="shared" ref="W1811:CD1813" si="4993">W1812</f>
        <v>0</v>
      </c>
      <c r="X1811" s="18">
        <f t="shared" si="4993"/>
        <v>0</v>
      </c>
      <c r="Y1811" s="18">
        <f t="shared" si="4993"/>
        <v>0</v>
      </c>
      <c r="Z1811" s="18">
        <f t="shared" si="4993"/>
        <v>0</v>
      </c>
      <c r="AA1811" s="18">
        <f t="shared" si="4993"/>
        <v>0</v>
      </c>
      <c r="AB1811" s="18">
        <f t="shared" si="4993"/>
        <v>0</v>
      </c>
      <c r="AC1811" s="18">
        <f t="shared" si="4862"/>
        <v>746367.9</v>
      </c>
      <c r="AD1811" s="18">
        <f t="shared" si="4863"/>
        <v>690770</v>
      </c>
      <c r="AE1811" s="18">
        <f t="shared" si="4864"/>
        <v>695201.9</v>
      </c>
      <c r="AF1811" s="18">
        <f t="shared" si="4993"/>
        <v>0</v>
      </c>
      <c r="AG1811" s="18">
        <f t="shared" si="4993"/>
        <v>0</v>
      </c>
      <c r="AH1811" s="18">
        <f t="shared" si="4993"/>
        <v>0</v>
      </c>
      <c r="AI1811" s="18">
        <f t="shared" si="4974"/>
        <v>746367.9</v>
      </c>
      <c r="AJ1811" s="18">
        <f t="shared" si="4975"/>
        <v>690770</v>
      </c>
      <c r="AK1811" s="18">
        <f t="shared" si="4976"/>
        <v>695201.9</v>
      </c>
      <c r="AL1811" s="18">
        <f t="shared" si="4993"/>
        <v>0</v>
      </c>
      <c r="AM1811" s="18">
        <f t="shared" si="4978"/>
        <v>746367.9</v>
      </c>
      <c r="AN1811" s="18">
        <f t="shared" si="4993"/>
        <v>0</v>
      </c>
      <c r="AO1811" s="18">
        <f t="shared" si="4993"/>
        <v>0</v>
      </c>
      <c r="AP1811" s="18">
        <f t="shared" si="4993"/>
        <v>0</v>
      </c>
      <c r="AQ1811" s="18">
        <f t="shared" si="4934"/>
        <v>746367.9</v>
      </c>
      <c r="AR1811" s="18">
        <f t="shared" si="4935"/>
        <v>690770</v>
      </c>
      <c r="AS1811" s="18">
        <f t="shared" si="4936"/>
        <v>695201.9</v>
      </c>
      <c r="AT1811" s="18">
        <f t="shared" si="4993"/>
        <v>21255.164000000001</v>
      </c>
      <c r="AU1811" s="18">
        <f t="shared" si="4993"/>
        <v>0</v>
      </c>
      <c r="AV1811" s="18">
        <f t="shared" si="4993"/>
        <v>0</v>
      </c>
      <c r="AW1811" s="18">
        <f t="shared" si="4937"/>
        <v>767623.06400000001</v>
      </c>
      <c r="AX1811" s="18">
        <f t="shared" si="4938"/>
        <v>690770</v>
      </c>
      <c r="AY1811" s="18">
        <f t="shared" si="4939"/>
        <v>695201.9</v>
      </c>
      <c r="AZ1811" s="18">
        <f t="shared" si="4993"/>
        <v>0</v>
      </c>
      <c r="BA1811" s="18">
        <f t="shared" si="4993"/>
        <v>0</v>
      </c>
      <c r="BB1811" s="18">
        <f t="shared" si="4993"/>
        <v>0</v>
      </c>
      <c r="BC1811" s="18">
        <f t="shared" si="4928"/>
        <v>767623.06400000001</v>
      </c>
      <c r="BD1811" s="18">
        <f t="shared" si="4929"/>
        <v>690770</v>
      </c>
      <c r="BE1811" s="18">
        <f t="shared" si="4930"/>
        <v>695201.9</v>
      </c>
      <c r="BF1811" s="18">
        <f t="shared" si="4993"/>
        <v>0</v>
      </c>
      <c r="BG1811" s="18">
        <f t="shared" si="4993"/>
        <v>0</v>
      </c>
      <c r="BH1811" s="18">
        <f t="shared" si="4993"/>
        <v>0</v>
      </c>
      <c r="BI1811" s="18">
        <f t="shared" si="4919"/>
        <v>767623.06400000001</v>
      </c>
      <c r="BJ1811" s="18">
        <f t="shared" si="4920"/>
        <v>690770</v>
      </c>
      <c r="BK1811" s="18">
        <f t="shared" si="4921"/>
        <v>695201.9</v>
      </c>
      <c r="BL1811" s="18">
        <f t="shared" si="4993"/>
        <v>10813.893</v>
      </c>
      <c r="BM1811" s="18">
        <f t="shared" si="4993"/>
        <v>0</v>
      </c>
      <c r="BN1811" s="18">
        <f t="shared" si="4993"/>
        <v>0</v>
      </c>
      <c r="BO1811" s="18">
        <f t="shared" si="4865"/>
        <v>778436.95700000005</v>
      </c>
      <c r="BP1811" s="18">
        <f t="shared" si="4866"/>
        <v>690770</v>
      </c>
      <c r="BQ1811" s="18">
        <f t="shared" si="4867"/>
        <v>695201.9</v>
      </c>
      <c r="BR1811" s="18">
        <f t="shared" si="4993"/>
        <v>0</v>
      </c>
      <c r="BS1811" s="18">
        <f t="shared" si="4993"/>
        <v>0</v>
      </c>
      <c r="BT1811" s="18">
        <f t="shared" si="4993"/>
        <v>0</v>
      </c>
      <c r="BU1811" s="18">
        <f t="shared" si="4853"/>
        <v>778436.95700000005</v>
      </c>
      <c r="BV1811" s="18">
        <f t="shared" si="4854"/>
        <v>690770</v>
      </c>
      <c r="BW1811" s="18">
        <f t="shared" si="4855"/>
        <v>695201.9</v>
      </c>
      <c r="BX1811" s="18">
        <f t="shared" si="4993"/>
        <v>0</v>
      </c>
      <c r="BY1811" s="18">
        <f t="shared" si="4993"/>
        <v>0</v>
      </c>
      <c r="BZ1811" s="18">
        <f t="shared" si="4993"/>
        <v>0</v>
      </c>
      <c r="CA1811" s="18">
        <f t="shared" si="4988"/>
        <v>778436.95700000005</v>
      </c>
      <c r="CB1811" s="18">
        <f t="shared" si="4989"/>
        <v>690770</v>
      </c>
      <c r="CC1811" s="18">
        <f t="shared" si="4990"/>
        <v>695201.9</v>
      </c>
      <c r="CD1811" s="18">
        <f t="shared" si="4993"/>
        <v>0</v>
      </c>
      <c r="CE1811" s="27"/>
      <c r="CF1811" s="33"/>
    </row>
    <row r="1812" spans="1:84" ht="31.2" x14ac:dyDescent="0.3">
      <c r="A1812" s="41" t="s">
        <v>780</v>
      </c>
      <c r="B1812" s="39">
        <v>200</v>
      </c>
      <c r="C1812" s="41"/>
      <c r="D1812" s="41"/>
      <c r="E1812" s="14" t="s">
        <v>551</v>
      </c>
      <c r="F1812" s="18">
        <f t="shared" si="4991"/>
        <v>729237.5</v>
      </c>
      <c r="G1812" s="18">
        <f t="shared" si="4991"/>
        <v>690770</v>
      </c>
      <c r="H1812" s="18">
        <f t="shared" si="4991"/>
        <v>765500</v>
      </c>
      <c r="I1812" s="18">
        <f t="shared" si="4991"/>
        <v>17130.400000000001</v>
      </c>
      <c r="J1812" s="18">
        <f t="shared" si="4991"/>
        <v>0</v>
      </c>
      <c r="K1812" s="18">
        <f t="shared" si="4991"/>
        <v>-70298.100000000006</v>
      </c>
      <c r="L1812" s="18">
        <f t="shared" si="4900"/>
        <v>746367.9</v>
      </c>
      <c r="M1812" s="18">
        <f t="shared" si="4901"/>
        <v>690770</v>
      </c>
      <c r="N1812" s="18">
        <f t="shared" si="4902"/>
        <v>695201.9</v>
      </c>
      <c r="O1812" s="18">
        <f t="shared" si="4992"/>
        <v>0</v>
      </c>
      <c r="P1812" s="18">
        <f t="shared" si="4992"/>
        <v>0</v>
      </c>
      <c r="Q1812" s="18">
        <f t="shared" si="4992"/>
        <v>0</v>
      </c>
      <c r="R1812" s="18">
        <f t="shared" si="4992"/>
        <v>0</v>
      </c>
      <c r="S1812" s="18">
        <f t="shared" si="4992"/>
        <v>0</v>
      </c>
      <c r="T1812" s="18">
        <f t="shared" si="4858"/>
        <v>746367.9</v>
      </c>
      <c r="U1812" s="18">
        <f t="shared" si="4859"/>
        <v>690770</v>
      </c>
      <c r="V1812" s="18">
        <f t="shared" si="4860"/>
        <v>695201.9</v>
      </c>
      <c r="W1812" s="18">
        <f t="shared" si="4993"/>
        <v>0</v>
      </c>
      <c r="X1812" s="18">
        <f t="shared" si="4993"/>
        <v>0</v>
      </c>
      <c r="Y1812" s="18">
        <f t="shared" si="4993"/>
        <v>0</v>
      </c>
      <c r="Z1812" s="18">
        <f t="shared" si="4993"/>
        <v>0</v>
      </c>
      <c r="AA1812" s="18">
        <f t="shared" si="4993"/>
        <v>0</v>
      </c>
      <c r="AB1812" s="18">
        <f t="shared" si="4993"/>
        <v>0</v>
      </c>
      <c r="AC1812" s="18">
        <f t="shared" si="4862"/>
        <v>746367.9</v>
      </c>
      <c r="AD1812" s="18">
        <f t="shared" si="4863"/>
        <v>690770</v>
      </c>
      <c r="AE1812" s="18">
        <f t="shared" si="4864"/>
        <v>695201.9</v>
      </c>
      <c r="AF1812" s="18">
        <f t="shared" si="4993"/>
        <v>0</v>
      </c>
      <c r="AG1812" s="18">
        <f t="shared" si="4993"/>
        <v>0</v>
      </c>
      <c r="AH1812" s="18">
        <f t="shared" si="4993"/>
        <v>0</v>
      </c>
      <c r="AI1812" s="18">
        <f t="shared" si="4974"/>
        <v>746367.9</v>
      </c>
      <c r="AJ1812" s="18">
        <f t="shared" si="4975"/>
        <v>690770</v>
      </c>
      <c r="AK1812" s="18">
        <f t="shared" si="4976"/>
        <v>695201.9</v>
      </c>
      <c r="AL1812" s="18">
        <f t="shared" si="4993"/>
        <v>0</v>
      </c>
      <c r="AM1812" s="18">
        <f t="shared" si="4978"/>
        <v>746367.9</v>
      </c>
      <c r="AN1812" s="18">
        <f t="shared" si="4993"/>
        <v>0</v>
      </c>
      <c r="AO1812" s="18">
        <f t="shared" si="4993"/>
        <v>0</v>
      </c>
      <c r="AP1812" s="18">
        <f t="shared" si="4993"/>
        <v>0</v>
      </c>
      <c r="AQ1812" s="18">
        <f t="shared" si="4934"/>
        <v>746367.9</v>
      </c>
      <c r="AR1812" s="18">
        <f t="shared" si="4935"/>
        <v>690770</v>
      </c>
      <c r="AS1812" s="18">
        <f t="shared" si="4936"/>
        <v>695201.9</v>
      </c>
      <c r="AT1812" s="18">
        <f t="shared" si="4993"/>
        <v>21255.164000000001</v>
      </c>
      <c r="AU1812" s="18">
        <f t="shared" si="4993"/>
        <v>0</v>
      </c>
      <c r="AV1812" s="18">
        <f t="shared" si="4993"/>
        <v>0</v>
      </c>
      <c r="AW1812" s="18">
        <f t="shared" si="4937"/>
        <v>767623.06400000001</v>
      </c>
      <c r="AX1812" s="18">
        <f t="shared" si="4938"/>
        <v>690770</v>
      </c>
      <c r="AY1812" s="18">
        <f t="shared" si="4939"/>
        <v>695201.9</v>
      </c>
      <c r="AZ1812" s="18">
        <f t="shared" si="4993"/>
        <v>0</v>
      </c>
      <c r="BA1812" s="18">
        <f t="shared" si="4993"/>
        <v>0</v>
      </c>
      <c r="BB1812" s="18">
        <f t="shared" si="4993"/>
        <v>0</v>
      </c>
      <c r="BC1812" s="18">
        <f t="shared" si="4928"/>
        <v>767623.06400000001</v>
      </c>
      <c r="BD1812" s="18">
        <f t="shared" si="4929"/>
        <v>690770</v>
      </c>
      <c r="BE1812" s="18">
        <f t="shared" si="4930"/>
        <v>695201.9</v>
      </c>
      <c r="BF1812" s="18">
        <f t="shared" si="4993"/>
        <v>0</v>
      </c>
      <c r="BG1812" s="18">
        <f t="shared" si="4993"/>
        <v>0</v>
      </c>
      <c r="BH1812" s="18">
        <f t="shared" si="4993"/>
        <v>0</v>
      </c>
      <c r="BI1812" s="18">
        <f t="shared" si="4919"/>
        <v>767623.06400000001</v>
      </c>
      <c r="BJ1812" s="18">
        <f t="shared" si="4920"/>
        <v>690770</v>
      </c>
      <c r="BK1812" s="18">
        <f t="shared" si="4921"/>
        <v>695201.9</v>
      </c>
      <c r="BL1812" s="18">
        <f t="shared" si="4993"/>
        <v>10813.893</v>
      </c>
      <c r="BM1812" s="18">
        <f t="shared" si="4993"/>
        <v>0</v>
      </c>
      <c r="BN1812" s="18">
        <f t="shared" si="4993"/>
        <v>0</v>
      </c>
      <c r="BO1812" s="18">
        <f t="shared" si="4865"/>
        <v>778436.95700000005</v>
      </c>
      <c r="BP1812" s="18">
        <f t="shared" si="4866"/>
        <v>690770</v>
      </c>
      <c r="BQ1812" s="18">
        <f t="shared" si="4867"/>
        <v>695201.9</v>
      </c>
      <c r="BR1812" s="18">
        <f t="shared" si="4993"/>
        <v>0</v>
      </c>
      <c r="BS1812" s="18">
        <f t="shared" si="4993"/>
        <v>0</v>
      </c>
      <c r="BT1812" s="18">
        <f t="shared" si="4993"/>
        <v>0</v>
      </c>
      <c r="BU1812" s="18">
        <f t="shared" si="4853"/>
        <v>778436.95700000005</v>
      </c>
      <c r="BV1812" s="18">
        <f t="shared" si="4854"/>
        <v>690770</v>
      </c>
      <c r="BW1812" s="18">
        <f t="shared" si="4855"/>
        <v>695201.9</v>
      </c>
      <c r="BX1812" s="18">
        <f t="shared" si="4993"/>
        <v>0</v>
      </c>
      <c r="BY1812" s="18">
        <f t="shared" si="4993"/>
        <v>0</v>
      </c>
      <c r="BZ1812" s="18">
        <f t="shared" si="4993"/>
        <v>0</v>
      </c>
      <c r="CA1812" s="18">
        <f t="shared" si="4988"/>
        <v>778436.95700000005</v>
      </c>
      <c r="CB1812" s="18">
        <f t="shared" si="4989"/>
        <v>690770</v>
      </c>
      <c r="CC1812" s="18">
        <f t="shared" si="4990"/>
        <v>695201.9</v>
      </c>
      <c r="CD1812" s="18">
        <f t="shared" si="4993"/>
        <v>0</v>
      </c>
      <c r="CE1812" s="27"/>
      <c r="CF1812" s="33"/>
    </row>
    <row r="1813" spans="1:84" ht="46.8" x14ac:dyDescent="0.3">
      <c r="A1813" s="41" t="s">
        <v>780</v>
      </c>
      <c r="B1813" s="39">
        <v>240</v>
      </c>
      <c r="C1813" s="41"/>
      <c r="D1813" s="41"/>
      <c r="E1813" s="14" t="s">
        <v>559</v>
      </c>
      <c r="F1813" s="18">
        <f t="shared" si="4991"/>
        <v>729237.5</v>
      </c>
      <c r="G1813" s="18">
        <f t="shared" si="4991"/>
        <v>690770</v>
      </c>
      <c r="H1813" s="18">
        <f t="shared" si="4991"/>
        <v>765500</v>
      </c>
      <c r="I1813" s="18">
        <f t="shared" si="4991"/>
        <v>17130.400000000001</v>
      </c>
      <c r="J1813" s="18">
        <f t="shared" si="4991"/>
        <v>0</v>
      </c>
      <c r="K1813" s="18">
        <f t="shared" si="4991"/>
        <v>-70298.100000000006</v>
      </c>
      <c r="L1813" s="18">
        <f t="shared" si="4900"/>
        <v>746367.9</v>
      </c>
      <c r="M1813" s="18">
        <f t="shared" si="4901"/>
        <v>690770</v>
      </c>
      <c r="N1813" s="18">
        <f t="shared" si="4902"/>
        <v>695201.9</v>
      </c>
      <c r="O1813" s="18">
        <f t="shared" si="4992"/>
        <v>0</v>
      </c>
      <c r="P1813" s="18">
        <f t="shared" si="4992"/>
        <v>0</v>
      </c>
      <c r="Q1813" s="18">
        <f t="shared" si="4992"/>
        <v>0</v>
      </c>
      <c r="R1813" s="18">
        <f t="shared" si="4992"/>
        <v>0</v>
      </c>
      <c r="S1813" s="18">
        <f t="shared" si="4992"/>
        <v>0</v>
      </c>
      <c r="T1813" s="18">
        <f t="shared" si="4858"/>
        <v>746367.9</v>
      </c>
      <c r="U1813" s="18">
        <f t="shared" si="4859"/>
        <v>690770</v>
      </c>
      <c r="V1813" s="18">
        <f t="shared" si="4860"/>
        <v>695201.9</v>
      </c>
      <c r="W1813" s="18">
        <f t="shared" si="4993"/>
        <v>0</v>
      </c>
      <c r="X1813" s="18">
        <f t="shared" si="4993"/>
        <v>0</v>
      </c>
      <c r="Y1813" s="18">
        <f t="shared" si="4993"/>
        <v>0</v>
      </c>
      <c r="Z1813" s="18">
        <f t="shared" si="4993"/>
        <v>0</v>
      </c>
      <c r="AA1813" s="18">
        <f t="shared" si="4993"/>
        <v>0</v>
      </c>
      <c r="AB1813" s="18">
        <f t="shared" si="4993"/>
        <v>0</v>
      </c>
      <c r="AC1813" s="18">
        <f t="shared" si="4862"/>
        <v>746367.9</v>
      </c>
      <c r="AD1813" s="18">
        <f t="shared" si="4863"/>
        <v>690770</v>
      </c>
      <c r="AE1813" s="18">
        <f t="shared" si="4864"/>
        <v>695201.9</v>
      </c>
      <c r="AF1813" s="18">
        <f t="shared" si="4993"/>
        <v>0</v>
      </c>
      <c r="AG1813" s="18">
        <f t="shared" si="4993"/>
        <v>0</v>
      </c>
      <c r="AH1813" s="18">
        <f t="shared" si="4993"/>
        <v>0</v>
      </c>
      <c r="AI1813" s="18">
        <f t="shared" si="4974"/>
        <v>746367.9</v>
      </c>
      <c r="AJ1813" s="18">
        <f t="shared" si="4975"/>
        <v>690770</v>
      </c>
      <c r="AK1813" s="18">
        <f t="shared" si="4976"/>
        <v>695201.9</v>
      </c>
      <c r="AL1813" s="18">
        <f t="shared" si="4993"/>
        <v>0</v>
      </c>
      <c r="AM1813" s="18">
        <f t="shared" si="4978"/>
        <v>746367.9</v>
      </c>
      <c r="AN1813" s="18">
        <f t="shared" si="4993"/>
        <v>0</v>
      </c>
      <c r="AO1813" s="18">
        <f t="shared" si="4993"/>
        <v>0</v>
      </c>
      <c r="AP1813" s="18">
        <f t="shared" si="4993"/>
        <v>0</v>
      </c>
      <c r="AQ1813" s="18">
        <f t="shared" si="4934"/>
        <v>746367.9</v>
      </c>
      <c r="AR1813" s="18">
        <f t="shared" si="4935"/>
        <v>690770</v>
      </c>
      <c r="AS1813" s="18">
        <f t="shared" si="4936"/>
        <v>695201.9</v>
      </c>
      <c r="AT1813" s="18">
        <f t="shared" si="4993"/>
        <v>21255.164000000001</v>
      </c>
      <c r="AU1813" s="18">
        <f t="shared" si="4993"/>
        <v>0</v>
      </c>
      <c r="AV1813" s="18">
        <f t="shared" si="4993"/>
        <v>0</v>
      </c>
      <c r="AW1813" s="18">
        <f t="shared" si="4937"/>
        <v>767623.06400000001</v>
      </c>
      <c r="AX1813" s="18">
        <f t="shared" si="4938"/>
        <v>690770</v>
      </c>
      <c r="AY1813" s="18">
        <f t="shared" si="4939"/>
        <v>695201.9</v>
      </c>
      <c r="AZ1813" s="18">
        <f t="shared" si="4993"/>
        <v>0</v>
      </c>
      <c r="BA1813" s="18">
        <f t="shared" si="4993"/>
        <v>0</v>
      </c>
      <c r="BB1813" s="18">
        <f t="shared" si="4993"/>
        <v>0</v>
      </c>
      <c r="BC1813" s="18">
        <f t="shared" si="4928"/>
        <v>767623.06400000001</v>
      </c>
      <c r="BD1813" s="18">
        <f t="shared" si="4929"/>
        <v>690770</v>
      </c>
      <c r="BE1813" s="18">
        <f t="shared" si="4930"/>
        <v>695201.9</v>
      </c>
      <c r="BF1813" s="18">
        <f t="shared" si="4993"/>
        <v>0</v>
      </c>
      <c r="BG1813" s="18">
        <f t="shared" si="4993"/>
        <v>0</v>
      </c>
      <c r="BH1813" s="18">
        <f t="shared" si="4993"/>
        <v>0</v>
      </c>
      <c r="BI1813" s="18">
        <f t="shared" si="4919"/>
        <v>767623.06400000001</v>
      </c>
      <c r="BJ1813" s="18">
        <f t="shared" si="4920"/>
        <v>690770</v>
      </c>
      <c r="BK1813" s="18">
        <f t="shared" si="4921"/>
        <v>695201.9</v>
      </c>
      <c r="BL1813" s="18">
        <f t="shared" si="4993"/>
        <v>10813.893</v>
      </c>
      <c r="BM1813" s="18">
        <f t="shared" si="4993"/>
        <v>0</v>
      </c>
      <c r="BN1813" s="18">
        <f t="shared" si="4993"/>
        <v>0</v>
      </c>
      <c r="BO1813" s="18">
        <f t="shared" si="4865"/>
        <v>778436.95700000005</v>
      </c>
      <c r="BP1813" s="18">
        <f t="shared" si="4866"/>
        <v>690770</v>
      </c>
      <c r="BQ1813" s="18">
        <f t="shared" si="4867"/>
        <v>695201.9</v>
      </c>
      <c r="BR1813" s="18">
        <f t="shared" si="4993"/>
        <v>0</v>
      </c>
      <c r="BS1813" s="18">
        <f t="shared" si="4993"/>
        <v>0</v>
      </c>
      <c r="BT1813" s="18">
        <f t="shared" si="4993"/>
        <v>0</v>
      </c>
      <c r="BU1813" s="18">
        <f t="shared" si="4853"/>
        <v>778436.95700000005</v>
      </c>
      <c r="BV1813" s="18">
        <f t="shared" si="4854"/>
        <v>690770</v>
      </c>
      <c r="BW1813" s="18">
        <f t="shared" si="4855"/>
        <v>695201.9</v>
      </c>
      <c r="BX1813" s="18">
        <f t="shared" si="4993"/>
        <v>0</v>
      </c>
      <c r="BY1813" s="18">
        <f t="shared" si="4993"/>
        <v>0</v>
      </c>
      <c r="BZ1813" s="18">
        <f t="shared" si="4993"/>
        <v>0</v>
      </c>
      <c r="CA1813" s="18">
        <f t="shared" si="4988"/>
        <v>778436.95700000005</v>
      </c>
      <c r="CB1813" s="18">
        <f t="shared" si="4989"/>
        <v>690770</v>
      </c>
      <c r="CC1813" s="18">
        <f t="shared" si="4990"/>
        <v>695201.9</v>
      </c>
      <c r="CD1813" s="18">
        <f t="shared" si="4993"/>
        <v>0</v>
      </c>
      <c r="CE1813" s="27"/>
      <c r="CF1813" s="33"/>
    </row>
    <row r="1814" spans="1:84" x14ac:dyDescent="0.3">
      <c r="A1814" s="41" t="s">
        <v>780</v>
      </c>
      <c r="B1814" s="39">
        <v>240</v>
      </c>
      <c r="C1814" s="41" t="s">
        <v>149</v>
      </c>
      <c r="D1814" s="41" t="s">
        <v>23</v>
      </c>
      <c r="E1814" s="14" t="s">
        <v>522</v>
      </c>
      <c r="F1814" s="23">
        <v>729237.5</v>
      </c>
      <c r="G1814" s="23">
        <v>690770</v>
      </c>
      <c r="H1814" s="23">
        <v>765500</v>
      </c>
      <c r="I1814" s="23">
        <f>-7256.1+24386.5</f>
        <v>17130.400000000001</v>
      </c>
      <c r="J1814" s="23"/>
      <c r="K1814" s="23">
        <v>-70298.100000000006</v>
      </c>
      <c r="L1814" s="23">
        <f t="shared" si="4900"/>
        <v>746367.9</v>
      </c>
      <c r="M1814" s="23">
        <f t="shared" si="4901"/>
        <v>690770</v>
      </c>
      <c r="N1814" s="23">
        <f t="shared" si="4902"/>
        <v>695201.9</v>
      </c>
      <c r="O1814" s="18"/>
      <c r="P1814" s="18"/>
      <c r="Q1814" s="18"/>
      <c r="R1814" s="18"/>
      <c r="S1814" s="18"/>
      <c r="T1814" s="18">
        <f t="shared" si="4858"/>
        <v>746367.9</v>
      </c>
      <c r="U1814" s="18">
        <f t="shared" si="4859"/>
        <v>690770</v>
      </c>
      <c r="V1814" s="18">
        <f t="shared" si="4860"/>
        <v>695201.9</v>
      </c>
      <c r="W1814" s="18"/>
      <c r="X1814" s="18"/>
      <c r="Y1814" s="18"/>
      <c r="Z1814" s="18"/>
      <c r="AA1814" s="18"/>
      <c r="AB1814" s="18"/>
      <c r="AC1814" s="18">
        <f t="shared" si="4862"/>
        <v>746367.9</v>
      </c>
      <c r="AD1814" s="18">
        <f t="shared" si="4863"/>
        <v>690770</v>
      </c>
      <c r="AE1814" s="18">
        <f t="shared" si="4864"/>
        <v>695201.9</v>
      </c>
      <c r="AF1814" s="18"/>
      <c r="AG1814" s="18"/>
      <c r="AH1814" s="18"/>
      <c r="AI1814" s="18">
        <f t="shared" si="4974"/>
        <v>746367.9</v>
      </c>
      <c r="AJ1814" s="18">
        <f t="shared" si="4975"/>
        <v>690770</v>
      </c>
      <c r="AK1814" s="18">
        <f t="shared" si="4976"/>
        <v>695201.9</v>
      </c>
      <c r="AL1814" s="18"/>
      <c r="AM1814" s="18">
        <f t="shared" si="4978"/>
        <v>746367.9</v>
      </c>
      <c r="AN1814" s="18"/>
      <c r="AO1814" s="18"/>
      <c r="AP1814" s="18"/>
      <c r="AQ1814" s="18">
        <f t="shared" si="4934"/>
        <v>746367.9</v>
      </c>
      <c r="AR1814" s="18">
        <f t="shared" si="4935"/>
        <v>690770</v>
      </c>
      <c r="AS1814" s="18">
        <f t="shared" si="4936"/>
        <v>695201.9</v>
      </c>
      <c r="AT1814" s="18">
        <v>21255.164000000001</v>
      </c>
      <c r="AU1814" s="18"/>
      <c r="AV1814" s="18"/>
      <c r="AW1814" s="18">
        <f t="shared" si="4937"/>
        <v>767623.06400000001</v>
      </c>
      <c r="AX1814" s="18">
        <f t="shared" si="4938"/>
        <v>690770</v>
      </c>
      <c r="AY1814" s="18">
        <f t="shared" si="4939"/>
        <v>695201.9</v>
      </c>
      <c r="AZ1814" s="18"/>
      <c r="BA1814" s="18"/>
      <c r="BB1814" s="18"/>
      <c r="BC1814" s="18">
        <f t="shared" si="4928"/>
        <v>767623.06400000001</v>
      </c>
      <c r="BD1814" s="18">
        <f t="shared" si="4929"/>
        <v>690770</v>
      </c>
      <c r="BE1814" s="18">
        <f t="shared" si="4930"/>
        <v>695201.9</v>
      </c>
      <c r="BF1814" s="18"/>
      <c r="BG1814" s="18"/>
      <c r="BH1814" s="18"/>
      <c r="BI1814" s="18">
        <f t="shared" si="4919"/>
        <v>767623.06400000001</v>
      </c>
      <c r="BJ1814" s="18">
        <f t="shared" si="4920"/>
        <v>690770</v>
      </c>
      <c r="BK1814" s="18">
        <f t="shared" si="4921"/>
        <v>695201.9</v>
      </c>
      <c r="BL1814" s="18">
        <v>10813.893</v>
      </c>
      <c r="BM1814" s="18"/>
      <c r="BN1814" s="18"/>
      <c r="BO1814" s="18">
        <f t="shared" si="4865"/>
        <v>778436.95700000005</v>
      </c>
      <c r="BP1814" s="18">
        <f t="shared" si="4866"/>
        <v>690770</v>
      </c>
      <c r="BQ1814" s="18">
        <f t="shared" si="4867"/>
        <v>695201.9</v>
      </c>
      <c r="BR1814" s="18"/>
      <c r="BS1814" s="18"/>
      <c r="BT1814" s="18"/>
      <c r="BU1814" s="18">
        <f t="shared" si="4853"/>
        <v>778436.95700000005</v>
      </c>
      <c r="BV1814" s="18">
        <f t="shared" si="4854"/>
        <v>690770</v>
      </c>
      <c r="BW1814" s="18">
        <f t="shared" si="4855"/>
        <v>695201.9</v>
      </c>
      <c r="BX1814" s="18"/>
      <c r="BY1814" s="18"/>
      <c r="BZ1814" s="18"/>
      <c r="CA1814" s="18">
        <f t="shared" si="4988"/>
        <v>778436.95700000005</v>
      </c>
      <c r="CB1814" s="18">
        <f t="shared" si="4989"/>
        <v>690770</v>
      </c>
      <c r="CC1814" s="18">
        <f t="shared" si="4990"/>
        <v>695201.9</v>
      </c>
      <c r="CD1814" s="18"/>
      <c r="CE1814" s="27"/>
      <c r="CF1814" s="33" t="s">
        <v>1436</v>
      </c>
    </row>
    <row r="1815" spans="1:84" ht="46.8" hidden="1" x14ac:dyDescent="0.3">
      <c r="A1815" s="19" t="s">
        <v>1365</v>
      </c>
      <c r="B1815" s="19"/>
      <c r="C1815" s="19"/>
      <c r="D1815" s="19"/>
      <c r="E1815" s="14" t="s">
        <v>1366</v>
      </c>
      <c r="F1815" s="18">
        <f t="shared" ref="F1815:K1817" si="4994">F1816</f>
        <v>95</v>
      </c>
      <c r="G1815" s="18">
        <f t="shared" si="4994"/>
        <v>95</v>
      </c>
      <c r="H1815" s="18">
        <f t="shared" si="4994"/>
        <v>95</v>
      </c>
      <c r="I1815" s="18">
        <f t="shared" si="4994"/>
        <v>-95</v>
      </c>
      <c r="J1815" s="18">
        <f t="shared" si="4994"/>
        <v>-95</v>
      </c>
      <c r="K1815" s="18">
        <f t="shared" si="4994"/>
        <v>-95</v>
      </c>
      <c r="L1815" s="18">
        <f t="shared" si="4900"/>
        <v>0</v>
      </c>
      <c r="M1815" s="18">
        <f t="shared" si="4901"/>
        <v>0</v>
      </c>
      <c r="N1815" s="18">
        <f t="shared" si="4902"/>
        <v>0</v>
      </c>
      <c r="O1815" s="18">
        <f t="shared" ref="O1815:S1817" si="4995">O1816</f>
        <v>0</v>
      </c>
      <c r="P1815" s="18">
        <f t="shared" si="4995"/>
        <v>0</v>
      </c>
      <c r="Q1815" s="18">
        <f t="shared" si="4995"/>
        <v>0</v>
      </c>
      <c r="R1815" s="18">
        <f t="shared" si="4995"/>
        <v>0</v>
      </c>
      <c r="S1815" s="18">
        <f t="shared" si="4995"/>
        <v>0</v>
      </c>
      <c r="T1815" s="18">
        <f t="shared" si="4858"/>
        <v>0</v>
      </c>
      <c r="U1815" s="18">
        <f t="shared" si="4859"/>
        <v>0</v>
      </c>
      <c r="V1815" s="18">
        <f t="shared" si="4860"/>
        <v>0</v>
      </c>
      <c r="W1815" s="18">
        <f t="shared" ref="W1815:CD1817" si="4996">W1816</f>
        <v>0</v>
      </c>
      <c r="X1815" s="18">
        <f t="shared" si="4996"/>
        <v>0</v>
      </c>
      <c r="Y1815" s="18">
        <f t="shared" si="4996"/>
        <v>0</v>
      </c>
      <c r="Z1815" s="18">
        <f t="shared" si="4996"/>
        <v>0</v>
      </c>
      <c r="AA1815" s="18">
        <f t="shared" si="4996"/>
        <v>0</v>
      </c>
      <c r="AB1815" s="18">
        <f t="shared" si="4996"/>
        <v>0</v>
      </c>
      <c r="AC1815" s="18">
        <f t="shared" si="4862"/>
        <v>0</v>
      </c>
      <c r="AD1815" s="18">
        <f t="shared" si="4863"/>
        <v>0</v>
      </c>
      <c r="AE1815" s="18">
        <f t="shared" si="4864"/>
        <v>0</v>
      </c>
      <c r="AF1815" s="18">
        <f t="shared" si="4996"/>
        <v>0</v>
      </c>
      <c r="AG1815" s="18">
        <f t="shared" si="4996"/>
        <v>0</v>
      </c>
      <c r="AH1815" s="18">
        <f t="shared" si="4996"/>
        <v>0</v>
      </c>
      <c r="AI1815" s="18">
        <f t="shared" si="4974"/>
        <v>0</v>
      </c>
      <c r="AJ1815" s="18">
        <f t="shared" si="4975"/>
        <v>0</v>
      </c>
      <c r="AK1815" s="18">
        <f t="shared" si="4976"/>
        <v>0</v>
      </c>
      <c r="AL1815" s="18">
        <f t="shared" si="4996"/>
        <v>0</v>
      </c>
      <c r="AM1815" s="18">
        <f t="shared" si="4978"/>
        <v>0</v>
      </c>
      <c r="AN1815" s="18">
        <f t="shared" si="4996"/>
        <v>0</v>
      </c>
      <c r="AO1815" s="18">
        <f t="shared" si="4996"/>
        <v>0</v>
      </c>
      <c r="AP1815" s="18">
        <f t="shared" si="4996"/>
        <v>0</v>
      </c>
      <c r="AQ1815" s="18">
        <f t="shared" si="4934"/>
        <v>0</v>
      </c>
      <c r="AR1815" s="18">
        <f t="shared" si="4935"/>
        <v>0</v>
      </c>
      <c r="AS1815" s="18">
        <f t="shared" si="4936"/>
        <v>0</v>
      </c>
      <c r="AT1815" s="18">
        <f t="shared" si="4996"/>
        <v>0</v>
      </c>
      <c r="AU1815" s="18">
        <f t="shared" si="4996"/>
        <v>0</v>
      </c>
      <c r="AV1815" s="18">
        <f t="shared" si="4996"/>
        <v>0</v>
      </c>
      <c r="AW1815" s="18">
        <f t="shared" si="4937"/>
        <v>0</v>
      </c>
      <c r="AX1815" s="18">
        <f t="shared" si="4938"/>
        <v>0</v>
      </c>
      <c r="AY1815" s="18">
        <f t="shared" si="4939"/>
        <v>0</v>
      </c>
      <c r="AZ1815" s="18">
        <f t="shared" si="4996"/>
        <v>0</v>
      </c>
      <c r="BA1815" s="18">
        <f t="shared" si="4996"/>
        <v>0</v>
      </c>
      <c r="BB1815" s="18">
        <f t="shared" si="4996"/>
        <v>0</v>
      </c>
      <c r="BC1815" s="18">
        <f t="shared" si="4928"/>
        <v>0</v>
      </c>
      <c r="BD1815" s="18">
        <f t="shared" si="4929"/>
        <v>0</v>
      </c>
      <c r="BE1815" s="18">
        <f t="shared" si="4930"/>
        <v>0</v>
      </c>
      <c r="BF1815" s="18">
        <f t="shared" si="4996"/>
        <v>0</v>
      </c>
      <c r="BG1815" s="18">
        <f t="shared" si="4996"/>
        <v>0</v>
      </c>
      <c r="BH1815" s="18">
        <f t="shared" si="4996"/>
        <v>0</v>
      </c>
      <c r="BI1815" s="18">
        <f t="shared" si="4919"/>
        <v>0</v>
      </c>
      <c r="BJ1815" s="18">
        <f t="shared" si="4920"/>
        <v>0</v>
      </c>
      <c r="BK1815" s="18">
        <f t="shared" si="4921"/>
        <v>0</v>
      </c>
      <c r="BL1815" s="18">
        <f t="shared" si="4996"/>
        <v>0</v>
      </c>
      <c r="BM1815" s="18">
        <f t="shared" si="4996"/>
        <v>0</v>
      </c>
      <c r="BN1815" s="18">
        <f t="shared" si="4996"/>
        <v>0</v>
      </c>
      <c r="BO1815" s="18">
        <f t="shared" si="4865"/>
        <v>0</v>
      </c>
      <c r="BP1815" s="18">
        <f t="shared" si="4866"/>
        <v>0</v>
      </c>
      <c r="BQ1815" s="18">
        <f t="shared" si="4867"/>
        <v>0</v>
      </c>
      <c r="BR1815" s="18">
        <f t="shared" si="4996"/>
        <v>0</v>
      </c>
      <c r="BS1815" s="18">
        <f t="shared" si="4996"/>
        <v>0</v>
      </c>
      <c r="BT1815" s="18">
        <f t="shared" si="4996"/>
        <v>0</v>
      </c>
      <c r="BU1815" s="18">
        <f t="shared" si="4853"/>
        <v>0</v>
      </c>
      <c r="BV1815" s="18">
        <f t="shared" si="4854"/>
        <v>0</v>
      </c>
      <c r="BW1815" s="18">
        <f t="shared" si="4855"/>
        <v>0</v>
      </c>
      <c r="BX1815" s="18">
        <f t="shared" si="4996"/>
        <v>0</v>
      </c>
      <c r="BY1815" s="18">
        <f t="shared" si="4996"/>
        <v>0</v>
      </c>
      <c r="BZ1815" s="18">
        <f t="shared" si="4996"/>
        <v>0</v>
      </c>
      <c r="CA1815" s="18">
        <f t="shared" si="4988"/>
        <v>0</v>
      </c>
      <c r="CB1815" s="18">
        <f t="shared" si="4989"/>
        <v>0</v>
      </c>
      <c r="CC1815" s="18">
        <f t="shared" si="4990"/>
        <v>0</v>
      </c>
      <c r="CD1815" s="18">
        <f t="shared" si="4996"/>
        <v>0</v>
      </c>
      <c r="CE1815" s="27" t="s">
        <v>1661</v>
      </c>
      <c r="CF1815" s="33"/>
    </row>
    <row r="1816" spans="1:84" ht="31.2" hidden="1" x14ac:dyDescent="0.3">
      <c r="A1816" s="19" t="s">
        <v>1365</v>
      </c>
      <c r="B1816" s="39">
        <v>200</v>
      </c>
      <c r="C1816" s="41"/>
      <c r="D1816" s="41"/>
      <c r="E1816" s="14" t="s">
        <v>551</v>
      </c>
      <c r="F1816" s="18">
        <f t="shared" si="4994"/>
        <v>95</v>
      </c>
      <c r="G1816" s="18">
        <f t="shared" si="4994"/>
        <v>95</v>
      </c>
      <c r="H1816" s="18">
        <f t="shared" si="4994"/>
        <v>95</v>
      </c>
      <c r="I1816" s="18">
        <f t="shared" si="4994"/>
        <v>-95</v>
      </c>
      <c r="J1816" s="18">
        <f t="shared" si="4994"/>
        <v>-95</v>
      </c>
      <c r="K1816" s="18">
        <f t="shared" si="4994"/>
        <v>-95</v>
      </c>
      <c r="L1816" s="18">
        <f t="shared" si="4900"/>
        <v>0</v>
      </c>
      <c r="M1816" s="18">
        <f t="shared" si="4901"/>
        <v>0</v>
      </c>
      <c r="N1816" s="18">
        <f t="shared" si="4902"/>
        <v>0</v>
      </c>
      <c r="O1816" s="18">
        <f t="shared" si="4995"/>
        <v>0</v>
      </c>
      <c r="P1816" s="18">
        <f t="shared" si="4995"/>
        <v>0</v>
      </c>
      <c r="Q1816" s="18">
        <f t="shared" si="4995"/>
        <v>0</v>
      </c>
      <c r="R1816" s="18">
        <f t="shared" si="4995"/>
        <v>0</v>
      </c>
      <c r="S1816" s="18">
        <f t="shared" si="4995"/>
        <v>0</v>
      </c>
      <c r="T1816" s="18">
        <f t="shared" si="4858"/>
        <v>0</v>
      </c>
      <c r="U1816" s="18">
        <f t="shared" si="4859"/>
        <v>0</v>
      </c>
      <c r="V1816" s="18">
        <f t="shared" si="4860"/>
        <v>0</v>
      </c>
      <c r="W1816" s="18">
        <f t="shared" si="4996"/>
        <v>0</v>
      </c>
      <c r="X1816" s="18">
        <f t="shared" si="4996"/>
        <v>0</v>
      </c>
      <c r="Y1816" s="18">
        <f t="shared" si="4996"/>
        <v>0</v>
      </c>
      <c r="Z1816" s="18">
        <f t="shared" si="4996"/>
        <v>0</v>
      </c>
      <c r="AA1816" s="18">
        <f t="shared" si="4996"/>
        <v>0</v>
      </c>
      <c r="AB1816" s="18">
        <f t="shared" si="4996"/>
        <v>0</v>
      </c>
      <c r="AC1816" s="18">
        <f t="shared" si="4862"/>
        <v>0</v>
      </c>
      <c r="AD1816" s="18">
        <f t="shared" si="4863"/>
        <v>0</v>
      </c>
      <c r="AE1816" s="18">
        <f t="shared" si="4864"/>
        <v>0</v>
      </c>
      <c r="AF1816" s="18">
        <f t="shared" si="4996"/>
        <v>0</v>
      </c>
      <c r="AG1816" s="18">
        <f t="shared" si="4996"/>
        <v>0</v>
      </c>
      <c r="AH1816" s="18">
        <f t="shared" si="4996"/>
        <v>0</v>
      </c>
      <c r="AI1816" s="18">
        <f t="shared" si="4974"/>
        <v>0</v>
      </c>
      <c r="AJ1816" s="18">
        <f t="shared" si="4975"/>
        <v>0</v>
      </c>
      <c r="AK1816" s="18">
        <f t="shared" si="4976"/>
        <v>0</v>
      </c>
      <c r="AL1816" s="18">
        <f t="shared" si="4996"/>
        <v>0</v>
      </c>
      <c r="AM1816" s="18">
        <f t="shared" si="4978"/>
        <v>0</v>
      </c>
      <c r="AN1816" s="18">
        <f t="shared" si="4996"/>
        <v>0</v>
      </c>
      <c r="AO1816" s="18">
        <f t="shared" si="4996"/>
        <v>0</v>
      </c>
      <c r="AP1816" s="18">
        <f t="shared" si="4996"/>
        <v>0</v>
      </c>
      <c r="AQ1816" s="18">
        <f t="shared" si="4934"/>
        <v>0</v>
      </c>
      <c r="AR1816" s="18">
        <f t="shared" si="4935"/>
        <v>0</v>
      </c>
      <c r="AS1816" s="18">
        <f t="shared" si="4936"/>
        <v>0</v>
      </c>
      <c r="AT1816" s="18">
        <f t="shared" si="4996"/>
        <v>0</v>
      </c>
      <c r="AU1816" s="18">
        <f t="shared" si="4996"/>
        <v>0</v>
      </c>
      <c r="AV1816" s="18">
        <f t="shared" si="4996"/>
        <v>0</v>
      </c>
      <c r="AW1816" s="18">
        <f t="shared" si="4937"/>
        <v>0</v>
      </c>
      <c r="AX1816" s="18">
        <f t="shared" si="4938"/>
        <v>0</v>
      </c>
      <c r="AY1816" s="18">
        <f t="shared" si="4939"/>
        <v>0</v>
      </c>
      <c r="AZ1816" s="18">
        <f t="shared" si="4996"/>
        <v>0</v>
      </c>
      <c r="BA1816" s="18">
        <f t="shared" si="4996"/>
        <v>0</v>
      </c>
      <c r="BB1816" s="18">
        <f t="shared" si="4996"/>
        <v>0</v>
      </c>
      <c r="BC1816" s="18">
        <f t="shared" si="4928"/>
        <v>0</v>
      </c>
      <c r="BD1816" s="18">
        <f t="shared" si="4929"/>
        <v>0</v>
      </c>
      <c r="BE1816" s="18">
        <f t="shared" si="4930"/>
        <v>0</v>
      </c>
      <c r="BF1816" s="18">
        <f t="shared" si="4996"/>
        <v>0</v>
      </c>
      <c r="BG1816" s="18">
        <f t="shared" si="4996"/>
        <v>0</v>
      </c>
      <c r="BH1816" s="18">
        <f t="shared" si="4996"/>
        <v>0</v>
      </c>
      <c r="BI1816" s="18">
        <f t="shared" si="4919"/>
        <v>0</v>
      </c>
      <c r="BJ1816" s="18">
        <f t="shared" si="4920"/>
        <v>0</v>
      </c>
      <c r="BK1816" s="18">
        <f t="shared" si="4921"/>
        <v>0</v>
      </c>
      <c r="BL1816" s="18">
        <f t="shared" si="4996"/>
        <v>0</v>
      </c>
      <c r="BM1816" s="18">
        <f t="shared" si="4996"/>
        <v>0</v>
      </c>
      <c r="BN1816" s="18">
        <f t="shared" si="4996"/>
        <v>0</v>
      </c>
      <c r="BO1816" s="18">
        <f t="shared" si="4865"/>
        <v>0</v>
      </c>
      <c r="BP1816" s="18">
        <f t="shared" si="4866"/>
        <v>0</v>
      </c>
      <c r="BQ1816" s="18">
        <f t="shared" si="4867"/>
        <v>0</v>
      </c>
      <c r="BR1816" s="18">
        <f t="shared" si="4996"/>
        <v>0</v>
      </c>
      <c r="BS1816" s="18">
        <f t="shared" si="4996"/>
        <v>0</v>
      </c>
      <c r="BT1816" s="18">
        <f t="shared" si="4996"/>
        <v>0</v>
      </c>
      <c r="BU1816" s="18">
        <f t="shared" si="4853"/>
        <v>0</v>
      </c>
      <c r="BV1816" s="18">
        <f t="shared" si="4854"/>
        <v>0</v>
      </c>
      <c r="BW1816" s="18">
        <f t="shared" si="4855"/>
        <v>0</v>
      </c>
      <c r="BX1816" s="18">
        <f t="shared" si="4996"/>
        <v>0</v>
      </c>
      <c r="BY1816" s="18">
        <f t="shared" si="4996"/>
        <v>0</v>
      </c>
      <c r="BZ1816" s="18">
        <f t="shared" si="4996"/>
        <v>0</v>
      </c>
      <c r="CA1816" s="18">
        <f t="shared" si="4988"/>
        <v>0</v>
      </c>
      <c r="CB1816" s="18">
        <f t="shared" si="4989"/>
        <v>0</v>
      </c>
      <c r="CC1816" s="18">
        <f t="shared" si="4990"/>
        <v>0</v>
      </c>
      <c r="CD1816" s="18">
        <f t="shared" si="4996"/>
        <v>0</v>
      </c>
      <c r="CE1816" s="27" t="s">
        <v>1661</v>
      </c>
      <c r="CF1816" s="33"/>
    </row>
    <row r="1817" spans="1:84" ht="46.8" hidden="1" x14ac:dyDescent="0.3">
      <c r="A1817" s="19" t="s">
        <v>1365</v>
      </c>
      <c r="B1817" s="39">
        <v>240</v>
      </c>
      <c r="C1817" s="41"/>
      <c r="D1817" s="41"/>
      <c r="E1817" s="14" t="s">
        <v>559</v>
      </c>
      <c r="F1817" s="18">
        <f t="shared" si="4994"/>
        <v>95</v>
      </c>
      <c r="G1817" s="18">
        <f t="shared" si="4994"/>
        <v>95</v>
      </c>
      <c r="H1817" s="18">
        <f t="shared" si="4994"/>
        <v>95</v>
      </c>
      <c r="I1817" s="18">
        <f t="shared" si="4994"/>
        <v>-95</v>
      </c>
      <c r="J1817" s="18">
        <f t="shared" si="4994"/>
        <v>-95</v>
      </c>
      <c r="K1817" s="18">
        <f t="shared" si="4994"/>
        <v>-95</v>
      </c>
      <c r="L1817" s="18">
        <f t="shared" si="4900"/>
        <v>0</v>
      </c>
      <c r="M1817" s="18">
        <f t="shared" si="4901"/>
        <v>0</v>
      </c>
      <c r="N1817" s="18">
        <f t="shared" si="4902"/>
        <v>0</v>
      </c>
      <c r="O1817" s="18">
        <f t="shared" si="4995"/>
        <v>0</v>
      </c>
      <c r="P1817" s="18">
        <f t="shared" si="4995"/>
        <v>0</v>
      </c>
      <c r="Q1817" s="18">
        <f t="shared" si="4995"/>
        <v>0</v>
      </c>
      <c r="R1817" s="18">
        <f t="shared" si="4995"/>
        <v>0</v>
      </c>
      <c r="S1817" s="18">
        <f t="shared" si="4995"/>
        <v>0</v>
      </c>
      <c r="T1817" s="18">
        <f t="shared" si="4858"/>
        <v>0</v>
      </c>
      <c r="U1817" s="18">
        <f t="shared" si="4859"/>
        <v>0</v>
      </c>
      <c r="V1817" s="18">
        <f t="shared" si="4860"/>
        <v>0</v>
      </c>
      <c r="W1817" s="18">
        <f t="shared" si="4996"/>
        <v>0</v>
      </c>
      <c r="X1817" s="18">
        <f t="shared" si="4996"/>
        <v>0</v>
      </c>
      <c r="Y1817" s="18">
        <f t="shared" si="4996"/>
        <v>0</v>
      </c>
      <c r="Z1817" s="18">
        <f t="shared" si="4996"/>
        <v>0</v>
      </c>
      <c r="AA1817" s="18">
        <f t="shared" si="4996"/>
        <v>0</v>
      </c>
      <c r="AB1817" s="18">
        <f t="shared" si="4996"/>
        <v>0</v>
      </c>
      <c r="AC1817" s="18">
        <f t="shared" si="4862"/>
        <v>0</v>
      </c>
      <c r="AD1817" s="18">
        <f t="shared" si="4863"/>
        <v>0</v>
      </c>
      <c r="AE1817" s="18">
        <f t="shared" si="4864"/>
        <v>0</v>
      </c>
      <c r="AF1817" s="18">
        <f t="shared" si="4996"/>
        <v>0</v>
      </c>
      <c r="AG1817" s="18">
        <f t="shared" si="4996"/>
        <v>0</v>
      </c>
      <c r="AH1817" s="18">
        <f t="shared" si="4996"/>
        <v>0</v>
      </c>
      <c r="AI1817" s="18">
        <f t="shared" si="4974"/>
        <v>0</v>
      </c>
      <c r="AJ1817" s="18">
        <f t="shared" si="4975"/>
        <v>0</v>
      </c>
      <c r="AK1817" s="18">
        <f t="shared" si="4976"/>
        <v>0</v>
      </c>
      <c r="AL1817" s="18">
        <f t="shared" si="4996"/>
        <v>0</v>
      </c>
      <c r="AM1817" s="18">
        <f t="shared" si="4978"/>
        <v>0</v>
      </c>
      <c r="AN1817" s="18">
        <f t="shared" si="4996"/>
        <v>0</v>
      </c>
      <c r="AO1817" s="18">
        <f t="shared" si="4996"/>
        <v>0</v>
      </c>
      <c r="AP1817" s="18">
        <f t="shared" si="4996"/>
        <v>0</v>
      </c>
      <c r="AQ1817" s="18">
        <f t="shared" si="4934"/>
        <v>0</v>
      </c>
      <c r="AR1817" s="18">
        <f t="shared" si="4935"/>
        <v>0</v>
      </c>
      <c r="AS1817" s="18">
        <f t="shared" si="4936"/>
        <v>0</v>
      </c>
      <c r="AT1817" s="18">
        <f t="shared" si="4996"/>
        <v>0</v>
      </c>
      <c r="AU1817" s="18">
        <f t="shared" si="4996"/>
        <v>0</v>
      </c>
      <c r="AV1817" s="18">
        <f t="shared" si="4996"/>
        <v>0</v>
      </c>
      <c r="AW1817" s="18">
        <f t="shared" si="4937"/>
        <v>0</v>
      </c>
      <c r="AX1817" s="18">
        <f t="shared" si="4938"/>
        <v>0</v>
      </c>
      <c r="AY1817" s="18">
        <f t="shared" si="4939"/>
        <v>0</v>
      </c>
      <c r="AZ1817" s="18">
        <f t="shared" si="4996"/>
        <v>0</v>
      </c>
      <c r="BA1817" s="18">
        <f t="shared" si="4996"/>
        <v>0</v>
      </c>
      <c r="BB1817" s="18">
        <f t="shared" si="4996"/>
        <v>0</v>
      </c>
      <c r="BC1817" s="18">
        <f t="shared" si="4928"/>
        <v>0</v>
      </c>
      <c r="BD1817" s="18">
        <f t="shared" si="4929"/>
        <v>0</v>
      </c>
      <c r="BE1817" s="18">
        <f t="shared" si="4930"/>
        <v>0</v>
      </c>
      <c r="BF1817" s="18">
        <f t="shared" si="4996"/>
        <v>0</v>
      </c>
      <c r="BG1817" s="18">
        <f t="shared" si="4996"/>
        <v>0</v>
      </c>
      <c r="BH1817" s="18">
        <f t="shared" si="4996"/>
        <v>0</v>
      </c>
      <c r="BI1817" s="18">
        <f t="shared" si="4919"/>
        <v>0</v>
      </c>
      <c r="BJ1817" s="18">
        <f t="shared" si="4920"/>
        <v>0</v>
      </c>
      <c r="BK1817" s="18">
        <f t="shared" si="4921"/>
        <v>0</v>
      </c>
      <c r="BL1817" s="18">
        <f t="shared" si="4996"/>
        <v>0</v>
      </c>
      <c r="BM1817" s="18">
        <f t="shared" si="4996"/>
        <v>0</v>
      </c>
      <c r="BN1817" s="18">
        <f t="shared" si="4996"/>
        <v>0</v>
      </c>
      <c r="BO1817" s="18">
        <f t="shared" si="4865"/>
        <v>0</v>
      </c>
      <c r="BP1817" s="18">
        <f t="shared" si="4866"/>
        <v>0</v>
      </c>
      <c r="BQ1817" s="18">
        <f t="shared" si="4867"/>
        <v>0</v>
      </c>
      <c r="BR1817" s="18">
        <f t="shared" si="4996"/>
        <v>0</v>
      </c>
      <c r="BS1817" s="18">
        <f t="shared" si="4996"/>
        <v>0</v>
      </c>
      <c r="BT1817" s="18">
        <f t="shared" si="4996"/>
        <v>0</v>
      </c>
      <c r="BU1817" s="18">
        <f t="shared" si="4853"/>
        <v>0</v>
      </c>
      <c r="BV1817" s="18">
        <f t="shared" si="4854"/>
        <v>0</v>
      </c>
      <c r="BW1817" s="18">
        <f t="shared" si="4855"/>
        <v>0</v>
      </c>
      <c r="BX1817" s="18">
        <f t="shared" si="4996"/>
        <v>0</v>
      </c>
      <c r="BY1817" s="18">
        <f t="shared" si="4996"/>
        <v>0</v>
      </c>
      <c r="BZ1817" s="18">
        <f t="shared" si="4996"/>
        <v>0</v>
      </c>
      <c r="CA1817" s="18">
        <f t="shared" si="4988"/>
        <v>0</v>
      </c>
      <c r="CB1817" s="18">
        <f t="shared" si="4989"/>
        <v>0</v>
      </c>
      <c r="CC1817" s="18">
        <f t="shared" si="4990"/>
        <v>0</v>
      </c>
      <c r="CD1817" s="18">
        <f t="shared" si="4996"/>
        <v>0</v>
      </c>
      <c r="CE1817" s="27" t="s">
        <v>1661</v>
      </c>
      <c r="CF1817" s="33"/>
    </row>
    <row r="1818" spans="1:84" hidden="1" x14ac:dyDescent="0.3">
      <c r="A1818" s="19" t="s">
        <v>1365</v>
      </c>
      <c r="B1818" s="39">
        <v>240</v>
      </c>
      <c r="C1818" s="41" t="s">
        <v>149</v>
      </c>
      <c r="D1818" s="41" t="s">
        <v>23</v>
      </c>
      <c r="E1818" s="14" t="s">
        <v>522</v>
      </c>
      <c r="F1818" s="23">
        <v>95</v>
      </c>
      <c r="G1818" s="23">
        <v>95</v>
      </c>
      <c r="H1818" s="23">
        <v>95</v>
      </c>
      <c r="I1818" s="18">
        <v>-95</v>
      </c>
      <c r="J1818" s="18">
        <v>-95</v>
      </c>
      <c r="K1818" s="18">
        <v>-95</v>
      </c>
      <c r="L1818" s="18">
        <f t="shared" si="4900"/>
        <v>0</v>
      </c>
      <c r="M1818" s="18">
        <f t="shared" si="4901"/>
        <v>0</v>
      </c>
      <c r="N1818" s="18">
        <f t="shared" si="4902"/>
        <v>0</v>
      </c>
      <c r="O1818" s="18"/>
      <c r="P1818" s="18"/>
      <c r="Q1818" s="18"/>
      <c r="R1818" s="18"/>
      <c r="S1818" s="18"/>
      <c r="T1818" s="18">
        <f t="shared" ref="T1818:T1893" si="4997">L1818+O1818+R1818</f>
        <v>0</v>
      </c>
      <c r="U1818" s="18">
        <f t="shared" ref="U1818:U1893" si="4998">M1818+P1818+S1818</f>
        <v>0</v>
      </c>
      <c r="V1818" s="18">
        <f t="shared" ref="V1818:V1893" si="4999">N1818+Q1818</f>
        <v>0</v>
      </c>
      <c r="W1818" s="18"/>
      <c r="X1818" s="18"/>
      <c r="Y1818" s="18"/>
      <c r="Z1818" s="18"/>
      <c r="AA1818" s="18"/>
      <c r="AB1818" s="18"/>
      <c r="AC1818" s="18">
        <f t="shared" si="4862"/>
        <v>0</v>
      </c>
      <c r="AD1818" s="18">
        <f t="shared" si="4863"/>
        <v>0</v>
      </c>
      <c r="AE1818" s="18">
        <f t="shared" si="4864"/>
        <v>0</v>
      </c>
      <c r="AF1818" s="18"/>
      <c r="AG1818" s="18"/>
      <c r="AH1818" s="18"/>
      <c r="AI1818" s="18">
        <f t="shared" si="4974"/>
        <v>0</v>
      </c>
      <c r="AJ1818" s="18">
        <f t="shared" si="4975"/>
        <v>0</v>
      </c>
      <c r="AK1818" s="18">
        <f t="shared" si="4976"/>
        <v>0</v>
      </c>
      <c r="AL1818" s="18"/>
      <c r="AM1818" s="18">
        <f t="shared" si="4978"/>
        <v>0</v>
      </c>
      <c r="AN1818" s="18"/>
      <c r="AO1818" s="18"/>
      <c r="AP1818" s="18"/>
      <c r="AQ1818" s="18">
        <f t="shared" si="4934"/>
        <v>0</v>
      </c>
      <c r="AR1818" s="18">
        <f t="shared" si="4935"/>
        <v>0</v>
      </c>
      <c r="AS1818" s="18">
        <f t="shared" si="4936"/>
        <v>0</v>
      </c>
      <c r="AT1818" s="18"/>
      <c r="AU1818" s="18"/>
      <c r="AV1818" s="18"/>
      <c r="AW1818" s="18">
        <f t="shared" si="4937"/>
        <v>0</v>
      </c>
      <c r="AX1818" s="18">
        <f t="shared" si="4938"/>
        <v>0</v>
      </c>
      <c r="AY1818" s="18">
        <f t="shared" si="4939"/>
        <v>0</v>
      </c>
      <c r="AZ1818" s="18"/>
      <c r="BA1818" s="18"/>
      <c r="BB1818" s="18"/>
      <c r="BC1818" s="18">
        <f t="shared" si="4928"/>
        <v>0</v>
      </c>
      <c r="BD1818" s="18">
        <f t="shared" si="4929"/>
        <v>0</v>
      </c>
      <c r="BE1818" s="18">
        <f t="shared" si="4930"/>
        <v>0</v>
      </c>
      <c r="BF1818" s="18"/>
      <c r="BG1818" s="18"/>
      <c r="BH1818" s="18"/>
      <c r="BI1818" s="18">
        <f t="shared" si="4919"/>
        <v>0</v>
      </c>
      <c r="BJ1818" s="18">
        <f t="shared" si="4920"/>
        <v>0</v>
      </c>
      <c r="BK1818" s="18">
        <f t="shared" si="4921"/>
        <v>0</v>
      </c>
      <c r="BL1818" s="18"/>
      <c r="BM1818" s="18"/>
      <c r="BN1818" s="18"/>
      <c r="BO1818" s="18">
        <f t="shared" si="4865"/>
        <v>0</v>
      </c>
      <c r="BP1818" s="18">
        <f t="shared" si="4866"/>
        <v>0</v>
      </c>
      <c r="BQ1818" s="18">
        <f t="shared" si="4867"/>
        <v>0</v>
      </c>
      <c r="BR1818" s="18"/>
      <c r="BS1818" s="18"/>
      <c r="BT1818" s="18"/>
      <c r="BU1818" s="18">
        <f t="shared" ref="BU1818:BU1881" si="5000">BO1818+BR1818</f>
        <v>0</v>
      </c>
      <c r="BV1818" s="18">
        <f t="shared" ref="BV1818:BV1881" si="5001">BP1818+BS1818</f>
        <v>0</v>
      </c>
      <c r="BW1818" s="18">
        <f t="shared" ref="BW1818:BW1881" si="5002">BQ1818+BT1818</f>
        <v>0</v>
      </c>
      <c r="BX1818" s="18"/>
      <c r="BY1818" s="18"/>
      <c r="BZ1818" s="18"/>
      <c r="CA1818" s="18">
        <f t="shared" si="4988"/>
        <v>0</v>
      </c>
      <c r="CB1818" s="18">
        <f t="shared" si="4989"/>
        <v>0</v>
      </c>
      <c r="CC1818" s="18">
        <f t="shared" si="4990"/>
        <v>0</v>
      </c>
      <c r="CD1818" s="18"/>
      <c r="CE1818" s="27" t="s">
        <v>1661</v>
      </c>
      <c r="CF1818" s="33">
        <v>150</v>
      </c>
    </row>
    <row r="1819" spans="1:84" ht="62.4" x14ac:dyDescent="0.3">
      <c r="A1819" s="41" t="s">
        <v>1367</v>
      </c>
      <c r="B1819" s="39"/>
      <c r="C1819" s="41"/>
      <c r="D1819" s="41"/>
      <c r="E1819" s="14" t="s">
        <v>1368</v>
      </c>
      <c r="F1819" s="18">
        <f t="shared" ref="F1819:K1821" si="5003">F1820</f>
        <v>24010.400000000001</v>
      </c>
      <c r="G1819" s="18">
        <f t="shared" si="5003"/>
        <v>24970.799999999999</v>
      </c>
      <c r="H1819" s="18">
        <f t="shared" si="5003"/>
        <v>25994.6</v>
      </c>
      <c r="I1819" s="18">
        <f t="shared" si="5003"/>
        <v>0</v>
      </c>
      <c r="J1819" s="18">
        <f t="shared" si="5003"/>
        <v>0</v>
      </c>
      <c r="K1819" s="18">
        <f t="shared" si="5003"/>
        <v>0</v>
      </c>
      <c r="L1819" s="18">
        <f t="shared" si="4900"/>
        <v>24010.400000000001</v>
      </c>
      <c r="M1819" s="18">
        <f t="shared" si="4901"/>
        <v>24970.799999999999</v>
      </c>
      <c r="N1819" s="18">
        <f t="shared" si="4902"/>
        <v>25994.6</v>
      </c>
      <c r="O1819" s="18">
        <f t="shared" ref="O1819:S1821" si="5004">O1820</f>
        <v>0</v>
      </c>
      <c r="P1819" s="18">
        <f t="shared" si="5004"/>
        <v>0</v>
      </c>
      <c r="Q1819" s="18">
        <f t="shared" si="5004"/>
        <v>0</v>
      </c>
      <c r="R1819" s="18">
        <f t="shared" si="5004"/>
        <v>0</v>
      </c>
      <c r="S1819" s="18">
        <f t="shared" si="5004"/>
        <v>0</v>
      </c>
      <c r="T1819" s="18">
        <f t="shared" si="4997"/>
        <v>24010.400000000001</v>
      </c>
      <c r="U1819" s="18">
        <f t="shared" si="4998"/>
        <v>24970.799999999999</v>
      </c>
      <c r="V1819" s="18">
        <f t="shared" si="4999"/>
        <v>25994.6</v>
      </c>
      <c r="W1819" s="18">
        <f t="shared" ref="W1819:CD1821" si="5005">W1820</f>
        <v>0</v>
      </c>
      <c r="X1819" s="18">
        <f t="shared" si="5005"/>
        <v>0</v>
      </c>
      <c r="Y1819" s="18">
        <f t="shared" si="5005"/>
        <v>0</v>
      </c>
      <c r="Z1819" s="18">
        <f t="shared" si="5005"/>
        <v>0</v>
      </c>
      <c r="AA1819" s="18">
        <f t="shared" si="5005"/>
        <v>0</v>
      </c>
      <c r="AB1819" s="18">
        <f t="shared" si="5005"/>
        <v>0</v>
      </c>
      <c r="AC1819" s="18">
        <f t="shared" si="4862"/>
        <v>24010.400000000001</v>
      </c>
      <c r="AD1819" s="18">
        <f t="shared" si="4863"/>
        <v>24970.799999999999</v>
      </c>
      <c r="AE1819" s="18">
        <f t="shared" si="4864"/>
        <v>25994.6</v>
      </c>
      <c r="AF1819" s="18">
        <f t="shared" si="5005"/>
        <v>0</v>
      </c>
      <c r="AG1819" s="18">
        <f t="shared" si="5005"/>
        <v>0</v>
      </c>
      <c r="AH1819" s="18">
        <f t="shared" si="5005"/>
        <v>0</v>
      </c>
      <c r="AI1819" s="18">
        <f t="shared" si="4974"/>
        <v>24010.400000000001</v>
      </c>
      <c r="AJ1819" s="18">
        <f t="shared" si="4975"/>
        <v>24970.799999999999</v>
      </c>
      <c r="AK1819" s="18">
        <f t="shared" si="4976"/>
        <v>25994.6</v>
      </c>
      <c r="AL1819" s="18">
        <f t="shared" si="5005"/>
        <v>0</v>
      </c>
      <c r="AM1819" s="18">
        <f t="shared" si="4978"/>
        <v>24010.400000000001</v>
      </c>
      <c r="AN1819" s="18">
        <f t="shared" si="5005"/>
        <v>0</v>
      </c>
      <c r="AO1819" s="18">
        <f t="shared" si="5005"/>
        <v>0</v>
      </c>
      <c r="AP1819" s="18">
        <f t="shared" si="5005"/>
        <v>0</v>
      </c>
      <c r="AQ1819" s="18">
        <f t="shared" si="4934"/>
        <v>24010.400000000001</v>
      </c>
      <c r="AR1819" s="18">
        <f t="shared" si="4935"/>
        <v>24970.799999999999</v>
      </c>
      <c r="AS1819" s="18">
        <f t="shared" si="4936"/>
        <v>25994.6</v>
      </c>
      <c r="AT1819" s="18">
        <f t="shared" si="5005"/>
        <v>0</v>
      </c>
      <c r="AU1819" s="18">
        <f t="shared" si="5005"/>
        <v>0</v>
      </c>
      <c r="AV1819" s="18">
        <f t="shared" si="5005"/>
        <v>0</v>
      </c>
      <c r="AW1819" s="18">
        <f t="shared" si="4937"/>
        <v>24010.400000000001</v>
      </c>
      <c r="AX1819" s="18">
        <f t="shared" si="4938"/>
        <v>24970.799999999999</v>
      </c>
      <c r="AY1819" s="18">
        <f t="shared" si="4939"/>
        <v>25994.6</v>
      </c>
      <c r="AZ1819" s="18">
        <f t="shared" si="5005"/>
        <v>0</v>
      </c>
      <c r="BA1819" s="18">
        <f t="shared" si="5005"/>
        <v>0</v>
      </c>
      <c r="BB1819" s="18">
        <f t="shared" si="5005"/>
        <v>0</v>
      </c>
      <c r="BC1819" s="18">
        <f t="shared" si="4928"/>
        <v>24010.400000000001</v>
      </c>
      <c r="BD1819" s="18">
        <f t="shared" si="4929"/>
        <v>24970.799999999999</v>
      </c>
      <c r="BE1819" s="18">
        <f t="shared" si="4930"/>
        <v>25994.6</v>
      </c>
      <c r="BF1819" s="18">
        <f t="shared" si="5005"/>
        <v>0</v>
      </c>
      <c r="BG1819" s="18">
        <f t="shared" si="5005"/>
        <v>0</v>
      </c>
      <c r="BH1819" s="18">
        <f t="shared" si="5005"/>
        <v>0</v>
      </c>
      <c r="BI1819" s="18">
        <f t="shared" si="4919"/>
        <v>24010.400000000001</v>
      </c>
      <c r="BJ1819" s="18">
        <f t="shared" si="4920"/>
        <v>24970.799999999999</v>
      </c>
      <c r="BK1819" s="18">
        <f t="shared" si="4921"/>
        <v>25994.6</v>
      </c>
      <c r="BL1819" s="18">
        <f t="shared" si="5005"/>
        <v>0</v>
      </c>
      <c r="BM1819" s="18">
        <f t="shared" si="5005"/>
        <v>0</v>
      </c>
      <c r="BN1819" s="18">
        <f t="shared" si="5005"/>
        <v>0</v>
      </c>
      <c r="BO1819" s="18">
        <f t="shared" si="4865"/>
        <v>24010.400000000001</v>
      </c>
      <c r="BP1819" s="18">
        <f t="shared" si="4866"/>
        <v>24970.799999999999</v>
      </c>
      <c r="BQ1819" s="18">
        <f t="shared" si="4867"/>
        <v>25994.6</v>
      </c>
      <c r="BR1819" s="18">
        <f t="shared" si="5005"/>
        <v>0</v>
      </c>
      <c r="BS1819" s="18">
        <f t="shared" si="5005"/>
        <v>0</v>
      </c>
      <c r="BT1819" s="18">
        <f t="shared" si="5005"/>
        <v>0</v>
      </c>
      <c r="BU1819" s="18">
        <f t="shared" si="5000"/>
        <v>24010.400000000001</v>
      </c>
      <c r="BV1819" s="18">
        <f t="shared" si="5001"/>
        <v>24970.799999999999</v>
      </c>
      <c r="BW1819" s="18">
        <f t="shared" si="5002"/>
        <v>25994.6</v>
      </c>
      <c r="BX1819" s="18">
        <f t="shared" si="5005"/>
        <v>0</v>
      </c>
      <c r="BY1819" s="18">
        <f t="shared" si="5005"/>
        <v>0</v>
      </c>
      <c r="BZ1819" s="18">
        <f t="shared" si="5005"/>
        <v>0</v>
      </c>
      <c r="CA1819" s="18">
        <f t="shared" si="4988"/>
        <v>24010.400000000001</v>
      </c>
      <c r="CB1819" s="18">
        <f t="shared" si="4989"/>
        <v>24970.799999999999</v>
      </c>
      <c r="CC1819" s="18">
        <f t="shared" si="4990"/>
        <v>25994.6</v>
      </c>
      <c r="CD1819" s="18">
        <f t="shared" si="5005"/>
        <v>0</v>
      </c>
      <c r="CE1819" s="27"/>
      <c r="CF1819" s="33"/>
    </row>
    <row r="1820" spans="1:84" ht="31.2" x14ac:dyDescent="0.3">
      <c r="A1820" s="41" t="s">
        <v>1367</v>
      </c>
      <c r="B1820" s="39">
        <v>200</v>
      </c>
      <c r="C1820" s="41"/>
      <c r="D1820" s="41"/>
      <c r="E1820" s="14" t="s">
        <v>551</v>
      </c>
      <c r="F1820" s="18">
        <f t="shared" si="5003"/>
        <v>24010.400000000001</v>
      </c>
      <c r="G1820" s="18">
        <f t="shared" si="5003"/>
        <v>24970.799999999999</v>
      </c>
      <c r="H1820" s="18">
        <f t="shared" si="5003"/>
        <v>25994.6</v>
      </c>
      <c r="I1820" s="18">
        <f t="shared" si="5003"/>
        <v>0</v>
      </c>
      <c r="J1820" s="18">
        <f t="shared" si="5003"/>
        <v>0</v>
      </c>
      <c r="K1820" s="18">
        <f t="shared" si="5003"/>
        <v>0</v>
      </c>
      <c r="L1820" s="18">
        <f t="shared" si="4900"/>
        <v>24010.400000000001</v>
      </c>
      <c r="M1820" s="18">
        <f t="shared" si="4901"/>
        <v>24970.799999999999</v>
      </c>
      <c r="N1820" s="18">
        <f t="shared" si="4902"/>
        <v>25994.6</v>
      </c>
      <c r="O1820" s="18">
        <f t="shared" si="5004"/>
        <v>0</v>
      </c>
      <c r="P1820" s="18">
        <f t="shared" si="5004"/>
        <v>0</v>
      </c>
      <c r="Q1820" s="18">
        <f t="shared" si="5004"/>
        <v>0</v>
      </c>
      <c r="R1820" s="18">
        <f t="shared" si="5004"/>
        <v>0</v>
      </c>
      <c r="S1820" s="18">
        <f t="shared" si="5004"/>
        <v>0</v>
      </c>
      <c r="T1820" s="18">
        <f t="shared" si="4997"/>
        <v>24010.400000000001</v>
      </c>
      <c r="U1820" s="18">
        <f t="shared" si="4998"/>
        <v>24970.799999999999</v>
      </c>
      <c r="V1820" s="18">
        <f t="shared" si="4999"/>
        <v>25994.6</v>
      </c>
      <c r="W1820" s="18">
        <f t="shared" si="5005"/>
        <v>0</v>
      </c>
      <c r="X1820" s="18">
        <f t="shared" si="5005"/>
        <v>0</v>
      </c>
      <c r="Y1820" s="18">
        <f t="shared" si="5005"/>
        <v>0</v>
      </c>
      <c r="Z1820" s="18">
        <f t="shared" si="5005"/>
        <v>0</v>
      </c>
      <c r="AA1820" s="18">
        <f t="shared" si="5005"/>
        <v>0</v>
      </c>
      <c r="AB1820" s="18">
        <f t="shared" si="5005"/>
        <v>0</v>
      </c>
      <c r="AC1820" s="18">
        <f t="shared" ref="AC1820:AC1891" si="5006">T1820+W1820+Z1820</f>
        <v>24010.400000000001</v>
      </c>
      <c r="AD1820" s="18">
        <f t="shared" ref="AD1820:AD1891" si="5007">U1820+X1820+AA1820</f>
        <v>24970.799999999999</v>
      </c>
      <c r="AE1820" s="18">
        <f t="shared" ref="AE1820:AE1891" si="5008">V1820+Y1820+AB1820</f>
        <v>25994.6</v>
      </c>
      <c r="AF1820" s="18">
        <f t="shared" si="5005"/>
        <v>0</v>
      </c>
      <c r="AG1820" s="18">
        <f t="shared" si="5005"/>
        <v>0</v>
      </c>
      <c r="AH1820" s="18">
        <f t="shared" si="5005"/>
        <v>0</v>
      </c>
      <c r="AI1820" s="18">
        <f t="shared" si="4974"/>
        <v>24010.400000000001</v>
      </c>
      <c r="AJ1820" s="18">
        <f t="shared" si="4975"/>
        <v>24970.799999999999</v>
      </c>
      <c r="AK1820" s="18">
        <f t="shared" si="4976"/>
        <v>25994.6</v>
      </c>
      <c r="AL1820" s="18">
        <f t="shared" si="5005"/>
        <v>0</v>
      </c>
      <c r="AM1820" s="18">
        <f t="shared" si="4978"/>
        <v>24010.400000000001</v>
      </c>
      <c r="AN1820" s="18">
        <f t="shared" si="5005"/>
        <v>0</v>
      </c>
      <c r="AO1820" s="18">
        <f t="shared" si="5005"/>
        <v>0</v>
      </c>
      <c r="AP1820" s="18">
        <f t="shared" si="5005"/>
        <v>0</v>
      </c>
      <c r="AQ1820" s="18">
        <f t="shared" si="4934"/>
        <v>24010.400000000001</v>
      </c>
      <c r="AR1820" s="18">
        <f t="shared" si="4935"/>
        <v>24970.799999999999</v>
      </c>
      <c r="AS1820" s="18">
        <f t="shared" si="4936"/>
        <v>25994.6</v>
      </c>
      <c r="AT1820" s="18">
        <f t="shared" si="5005"/>
        <v>0</v>
      </c>
      <c r="AU1820" s="18">
        <f t="shared" si="5005"/>
        <v>0</v>
      </c>
      <c r="AV1820" s="18">
        <f t="shared" si="5005"/>
        <v>0</v>
      </c>
      <c r="AW1820" s="18">
        <f t="shared" si="4937"/>
        <v>24010.400000000001</v>
      </c>
      <c r="AX1820" s="18">
        <f t="shared" si="4938"/>
        <v>24970.799999999999</v>
      </c>
      <c r="AY1820" s="18">
        <f t="shared" si="4939"/>
        <v>25994.6</v>
      </c>
      <c r="AZ1820" s="18">
        <f t="shared" si="5005"/>
        <v>0</v>
      </c>
      <c r="BA1820" s="18">
        <f t="shared" si="5005"/>
        <v>0</v>
      </c>
      <c r="BB1820" s="18">
        <f t="shared" si="5005"/>
        <v>0</v>
      </c>
      <c r="BC1820" s="18">
        <f t="shared" si="4928"/>
        <v>24010.400000000001</v>
      </c>
      <c r="BD1820" s="18">
        <f t="shared" si="4929"/>
        <v>24970.799999999999</v>
      </c>
      <c r="BE1820" s="18">
        <f t="shared" si="4930"/>
        <v>25994.6</v>
      </c>
      <c r="BF1820" s="18">
        <f t="shared" si="5005"/>
        <v>0</v>
      </c>
      <c r="BG1820" s="18">
        <f t="shared" si="5005"/>
        <v>0</v>
      </c>
      <c r="BH1820" s="18">
        <f t="shared" si="5005"/>
        <v>0</v>
      </c>
      <c r="BI1820" s="18">
        <f t="shared" si="4919"/>
        <v>24010.400000000001</v>
      </c>
      <c r="BJ1820" s="18">
        <f t="shared" si="4920"/>
        <v>24970.799999999999</v>
      </c>
      <c r="BK1820" s="18">
        <f t="shared" si="4921"/>
        <v>25994.6</v>
      </c>
      <c r="BL1820" s="18">
        <f t="shared" si="5005"/>
        <v>0</v>
      </c>
      <c r="BM1820" s="18">
        <f t="shared" si="5005"/>
        <v>0</v>
      </c>
      <c r="BN1820" s="18">
        <f t="shared" si="5005"/>
        <v>0</v>
      </c>
      <c r="BO1820" s="18">
        <f t="shared" si="4865"/>
        <v>24010.400000000001</v>
      </c>
      <c r="BP1820" s="18">
        <f t="shared" si="4866"/>
        <v>24970.799999999999</v>
      </c>
      <c r="BQ1820" s="18">
        <f t="shared" si="4867"/>
        <v>25994.6</v>
      </c>
      <c r="BR1820" s="18">
        <f t="shared" si="5005"/>
        <v>0</v>
      </c>
      <c r="BS1820" s="18">
        <f t="shared" si="5005"/>
        <v>0</v>
      </c>
      <c r="BT1820" s="18">
        <f t="shared" si="5005"/>
        <v>0</v>
      </c>
      <c r="BU1820" s="18">
        <f t="shared" si="5000"/>
        <v>24010.400000000001</v>
      </c>
      <c r="BV1820" s="18">
        <f t="shared" si="5001"/>
        <v>24970.799999999999</v>
      </c>
      <c r="BW1820" s="18">
        <f t="shared" si="5002"/>
        <v>25994.6</v>
      </c>
      <c r="BX1820" s="18">
        <f t="shared" si="5005"/>
        <v>0</v>
      </c>
      <c r="BY1820" s="18">
        <f t="shared" si="5005"/>
        <v>0</v>
      </c>
      <c r="BZ1820" s="18">
        <f t="shared" si="5005"/>
        <v>0</v>
      </c>
      <c r="CA1820" s="18">
        <f t="shared" si="4988"/>
        <v>24010.400000000001</v>
      </c>
      <c r="CB1820" s="18">
        <f t="shared" si="4989"/>
        <v>24970.799999999999</v>
      </c>
      <c r="CC1820" s="18">
        <f t="shared" si="4990"/>
        <v>25994.6</v>
      </c>
      <c r="CD1820" s="18">
        <f t="shared" si="5005"/>
        <v>0</v>
      </c>
      <c r="CE1820" s="27"/>
      <c r="CF1820" s="33"/>
    </row>
    <row r="1821" spans="1:84" ht="46.8" x14ac:dyDescent="0.3">
      <c r="A1821" s="41" t="s">
        <v>1367</v>
      </c>
      <c r="B1821" s="39">
        <v>240</v>
      </c>
      <c r="C1821" s="41"/>
      <c r="D1821" s="41"/>
      <c r="E1821" s="14" t="s">
        <v>559</v>
      </c>
      <c r="F1821" s="18">
        <f t="shared" si="5003"/>
        <v>24010.400000000001</v>
      </c>
      <c r="G1821" s="18">
        <f t="shared" si="5003"/>
        <v>24970.799999999999</v>
      </c>
      <c r="H1821" s="18">
        <f t="shared" si="5003"/>
        <v>25994.6</v>
      </c>
      <c r="I1821" s="18">
        <f t="shared" si="5003"/>
        <v>0</v>
      </c>
      <c r="J1821" s="18">
        <f t="shared" si="5003"/>
        <v>0</v>
      </c>
      <c r="K1821" s="18">
        <f t="shared" si="5003"/>
        <v>0</v>
      </c>
      <c r="L1821" s="18">
        <f t="shared" si="4900"/>
        <v>24010.400000000001</v>
      </c>
      <c r="M1821" s="18">
        <f t="shared" si="4901"/>
        <v>24970.799999999999</v>
      </c>
      <c r="N1821" s="18">
        <f t="shared" si="4902"/>
        <v>25994.6</v>
      </c>
      <c r="O1821" s="18">
        <f t="shared" si="5004"/>
        <v>0</v>
      </c>
      <c r="P1821" s="18">
        <f t="shared" si="5004"/>
        <v>0</v>
      </c>
      <c r="Q1821" s="18">
        <f t="shared" si="5004"/>
        <v>0</v>
      </c>
      <c r="R1821" s="18">
        <f t="shared" si="5004"/>
        <v>0</v>
      </c>
      <c r="S1821" s="18">
        <f t="shared" si="5004"/>
        <v>0</v>
      </c>
      <c r="T1821" s="18">
        <f t="shared" si="4997"/>
        <v>24010.400000000001</v>
      </c>
      <c r="U1821" s="18">
        <f t="shared" si="4998"/>
        <v>24970.799999999999</v>
      </c>
      <c r="V1821" s="18">
        <f t="shared" si="4999"/>
        <v>25994.6</v>
      </c>
      <c r="W1821" s="18">
        <f t="shared" si="5005"/>
        <v>0</v>
      </c>
      <c r="X1821" s="18">
        <f t="shared" si="5005"/>
        <v>0</v>
      </c>
      <c r="Y1821" s="18">
        <f t="shared" si="5005"/>
        <v>0</v>
      </c>
      <c r="Z1821" s="18">
        <f t="shared" si="5005"/>
        <v>0</v>
      </c>
      <c r="AA1821" s="18">
        <f t="shared" si="5005"/>
        <v>0</v>
      </c>
      <c r="AB1821" s="18">
        <f t="shared" si="5005"/>
        <v>0</v>
      </c>
      <c r="AC1821" s="18">
        <f t="shared" si="5006"/>
        <v>24010.400000000001</v>
      </c>
      <c r="AD1821" s="18">
        <f t="shared" si="5007"/>
        <v>24970.799999999999</v>
      </c>
      <c r="AE1821" s="18">
        <f t="shared" si="5008"/>
        <v>25994.6</v>
      </c>
      <c r="AF1821" s="18">
        <f t="shared" si="5005"/>
        <v>0</v>
      </c>
      <c r="AG1821" s="18">
        <f t="shared" si="5005"/>
        <v>0</v>
      </c>
      <c r="AH1821" s="18">
        <f t="shared" si="5005"/>
        <v>0</v>
      </c>
      <c r="AI1821" s="18">
        <f t="shared" si="4974"/>
        <v>24010.400000000001</v>
      </c>
      <c r="AJ1821" s="18">
        <f t="shared" si="4975"/>
        <v>24970.799999999999</v>
      </c>
      <c r="AK1821" s="18">
        <f t="shared" si="4976"/>
        <v>25994.6</v>
      </c>
      <c r="AL1821" s="18">
        <f t="shared" si="5005"/>
        <v>0</v>
      </c>
      <c r="AM1821" s="18">
        <f t="shared" si="4978"/>
        <v>24010.400000000001</v>
      </c>
      <c r="AN1821" s="18">
        <f t="shared" si="5005"/>
        <v>0</v>
      </c>
      <c r="AO1821" s="18">
        <f t="shared" si="5005"/>
        <v>0</v>
      </c>
      <c r="AP1821" s="18">
        <f t="shared" si="5005"/>
        <v>0</v>
      </c>
      <c r="AQ1821" s="18">
        <f t="shared" si="4934"/>
        <v>24010.400000000001</v>
      </c>
      <c r="AR1821" s="18">
        <f t="shared" si="4935"/>
        <v>24970.799999999999</v>
      </c>
      <c r="AS1821" s="18">
        <f t="shared" si="4936"/>
        <v>25994.6</v>
      </c>
      <c r="AT1821" s="18">
        <f t="shared" si="5005"/>
        <v>0</v>
      </c>
      <c r="AU1821" s="18">
        <f t="shared" si="5005"/>
        <v>0</v>
      </c>
      <c r="AV1821" s="18">
        <f t="shared" si="5005"/>
        <v>0</v>
      </c>
      <c r="AW1821" s="18">
        <f t="shared" si="4937"/>
        <v>24010.400000000001</v>
      </c>
      <c r="AX1821" s="18">
        <f t="shared" si="4938"/>
        <v>24970.799999999999</v>
      </c>
      <c r="AY1821" s="18">
        <f t="shared" si="4939"/>
        <v>25994.6</v>
      </c>
      <c r="AZ1821" s="18">
        <f t="shared" si="5005"/>
        <v>0</v>
      </c>
      <c r="BA1821" s="18">
        <f t="shared" si="5005"/>
        <v>0</v>
      </c>
      <c r="BB1821" s="18">
        <f t="shared" si="5005"/>
        <v>0</v>
      </c>
      <c r="BC1821" s="18">
        <f t="shared" si="4928"/>
        <v>24010.400000000001</v>
      </c>
      <c r="BD1821" s="18">
        <f t="shared" si="4929"/>
        <v>24970.799999999999</v>
      </c>
      <c r="BE1821" s="18">
        <f t="shared" si="4930"/>
        <v>25994.6</v>
      </c>
      <c r="BF1821" s="18">
        <f t="shared" si="5005"/>
        <v>0</v>
      </c>
      <c r="BG1821" s="18">
        <f t="shared" si="5005"/>
        <v>0</v>
      </c>
      <c r="BH1821" s="18">
        <f t="shared" si="5005"/>
        <v>0</v>
      </c>
      <c r="BI1821" s="18">
        <f t="shared" si="4919"/>
        <v>24010.400000000001</v>
      </c>
      <c r="BJ1821" s="18">
        <f t="shared" si="4920"/>
        <v>24970.799999999999</v>
      </c>
      <c r="BK1821" s="18">
        <f t="shared" si="4921"/>
        <v>25994.6</v>
      </c>
      <c r="BL1821" s="18">
        <f t="shared" si="5005"/>
        <v>0</v>
      </c>
      <c r="BM1821" s="18">
        <f t="shared" si="5005"/>
        <v>0</v>
      </c>
      <c r="BN1821" s="18">
        <f t="shared" si="5005"/>
        <v>0</v>
      </c>
      <c r="BO1821" s="18">
        <f t="shared" ref="BO1821:BO1884" si="5009">BI1821+BL1821</f>
        <v>24010.400000000001</v>
      </c>
      <c r="BP1821" s="18">
        <f t="shared" ref="BP1821:BP1884" si="5010">BJ1821+BM1821</f>
        <v>24970.799999999999</v>
      </c>
      <c r="BQ1821" s="18">
        <f t="shared" ref="BQ1821:BQ1884" si="5011">BK1821+BN1821</f>
        <v>25994.6</v>
      </c>
      <c r="BR1821" s="18">
        <f t="shared" si="5005"/>
        <v>0</v>
      </c>
      <c r="BS1821" s="18">
        <f t="shared" si="5005"/>
        <v>0</v>
      </c>
      <c r="BT1821" s="18">
        <f t="shared" si="5005"/>
        <v>0</v>
      </c>
      <c r="BU1821" s="18">
        <f t="shared" si="5000"/>
        <v>24010.400000000001</v>
      </c>
      <c r="BV1821" s="18">
        <f t="shared" si="5001"/>
        <v>24970.799999999999</v>
      </c>
      <c r="BW1821" s="18">
        <f t="shared" si="5002"/>
        <v>25994.6</v>
      </c>
      <c r="BX1821" s="18">
        <f t="shared" si="5005"/>
        <v>0</v>
      </c>
      <c r="BY1821" s="18">
        <f t="shared" si="5005"/>
        <v>0</v>
      </c>
      <c r="BZ1821" s="18">
        <f t="shared" si="5005"/>
        <v>0</v>
      </c>
      <c r="CA1821" s="18">
        <f t="shared" si="4988"/>
        <v>24010.400000000001</v>
      </c>
      <c r="CB1821" s="18">
        <f t="shared" si="4989"/>
        <v>24970.799999999999</v>
      </c>
      <c r="CC1821" s="18">
        <f t="shared" si="4990"/>
        <v>25994.6</v>
      </c>
      <c r="CD1821" s="18">
        <f t="shared" si="5005"/>
        <v>0</v>
      </c>
      <c r="CE1821" s="27"/>
      <c r="CF1821" s="33"/>
    </row>
    <row r="1822" spans="1:84" x14ac:dyDescent="0.3">
      <c r="A1822" s="41" t="s">
        <v>1367</v>
      </c>
      <c r="B1822" s="39">
        <v>240</v>
      </c>
      <c r="C1822" s="41" t="s">
        <v>149</v>
      </c>
      <c r="D1822" s="41" t="s">
        <v>23</v>
      </c>
      <c r="E1822" s="14" t="s">
        <v>522</v>
      </c>
      <c r="F1822" s="23">
        <v>24010.400000000001</v>
      </c>
      <c r="G1822" s="23">
        <v>24970.799999999999</v>
      </c>
      <c r="H1822" s="23">
        <v>25994.6</v>
      </c>
      <c r="I1822" s="18"/>
      <c r="J1822" s="18"/>
      <c r="K1822" s="18"/>
      <c r="L1822" s="18">
        <f t="shared" si="4900"/>
        <v>24010.400000000001</v>
      </c>
      <c r="M1822" s="18">
        <f t="shared" si="4901"/>
        <v>24970.799999999999</v>
      </c>
      <c r="N1822" s="18">
        <f t="shared" si="4902"/>
        <v>25994.6</v>
      </c>
      <c r="O1822" s="18"/>
      <c r="P1822" s="18"/>
      <c r="Q1822" s="18"/>
      <c r="R1822" s="18"/>
      <c r="S1822" s="18"/>
      <c r="T1822" s="18">
        <f t="shared" si="4997"/>
        <v>24010.400000000001</v>
      </c>
      <c r="U1822" s="18">
        <f t="shared" si="4998"/>
        <v>24970.799999999999</v>
      </c>
      <c r="V1822" s="18">
        <f t="shared" si="4999"/>
        <v>25994.6</v>
      </c>
      <c r="W1822" s="18"/>
      <c r="X1822" s="18"/>
      <c r="Y1822" s="18"/>
      <c r="Z1822" s="18"/>
      <c r="AA1822" s="18"/>
      <c r="AB1822" s="18"/>
      <c r="AC1822" s="18">
        <f t="shared" si="5006"/>
        <v>24010.400000000001</v>
      </c>
      <c r="AD1822" s="18">
        <f t="shared" si="5007"/>
        <v>24970.799999999999</v>
      </c>
      <c r="AE1822" s="18">
        <f t="shared" si="5008"/>
        <v>25994.6</v>
      </c>
      <c r="AF1822" s="18"/>
      <c r="AG1822" s="18"/>
      <c r="AH1822" s="18"/>
      <c r="AI1822" s="18">
        <f t="shared" si="4974"/>
        <v>24010.400000000001</v>
      </c>
      <c r="AJ1822" s="18">
        <f t="shared" si="4975"/>
        <v>24970.799999999999</v>
      </c>
      <c r="AK1822" s="18">
        <f t="shared" si="4976"/>
        <v>25994.6</v>
      </c>
      <c r="AL1822" s="18"/>
      <c r="AM1822" s="18">
        <f t="shared" si="4978"/>
        <v>24010.400000000001</v>
      </c>
      <c r="AN1822" s="18"/>
      <c r="AO1822" s="18"/>
      <c r="AP1822" s="18"/>
      <c r="AQ1822" s="18">
        <f t="shared" si="4934"/>
        <v>24010.400000000001</v>
      </c>
      <c r="AR1822" s="18">
        <f t="shared" si="4935"/>
        <v>24970.799999999999</v>
      </c>
      <c r="AS1822" s="18">
        <f t="shared" si="4936"/>
        <v>25994.6</v>
      </c>
      <c r="AT1822" s="18"/>
      <c r="AU1822" s="18"/>
      <c r="AV1822" s="18"/>
      <c r="AW1822" s="18">
        <f t="shared" si="4937"/>
        <v>24010.400000000001</v>
      </c>
      <c r="AX1822" s="18">
        <f t="shared" si="4938"/>
        <v>24970.799999999999</v>
      </c>
      <c r="AY1822" s="18">
        <f t="shared" si="4939"/>
        <v>25994.6</v>
      </c>
      <c r="AZ1822" s="18"/>
      <c r="BA1822" s="18"/>
      <c r="BB1822" s="18"/>
      <c r="BC1822" s="18">
        <f t="shared" si="4928"/>
        <v>24010.400000000001</v>
      </c>
      <c r="BD1822" s="18">
        <f t="shared" si="4929"/>
        <v>24970.799999999999</v>
      </c>
      <c r="BE1822" s="18">
        <f t="shared" si="4930"/>
        <v>25994.6</v>
      </c>
      <c r="BF1822" s="18"/>
      <c r="BG1822" s="18"/>
      <c r="BH1822" s="18"/>
      <c r="BI1822" s="18">
        <f t="shared" si="4919"/>
        <v>24010.400000000001</v>
      </c>
      <c r="BJ1822" s="18">
        <f t="shared" si="4920"/>
        <v>24970.799999999999</v>
      </c>
      <c r="BK1822" s="18">
        <f t="shared" si="4921"/>
        <v>25994.6</v>
      </c>
      <c r="BL1822" s="18"/>
      <c r="BM1822" s="18"/>
      <c r="BN1822" s="18"/>
      <c r="BO1822" s="18">
        <f t="shared" si="5009"/>
        <v>24010.400000000001</v>
      </c>
      <c r="BP1822" s="18">
        <f t="shared" si="5010"/>
        <v>24970.799999999999</v>
      </c>
      <c r="BQ1822" s="18">
        <f t="shared" si="5011"/>
        <v>25994.6</v>
      </c>
      <c r="BR1822" s="18"/>
      <c r="BS1822" s="18"/>
      <c r="BT1822" s="18"/>
      <c r="BU1822" s="18">
        <f t="shared" si="5000"/>
        <v>24010.400000000001</v>
      </c>
      <c r="BV1822" s="18">
        <f t="shared" si="5001"/>
        <v>24970.799999999999</v>
      </c>
      <c r="BW1822" s="18">
        <f t="shared" si="5002"/>
        <v>25994.6</v>
      </c>
      <c r="BX1822" s="18"/>
      <c r="BY1822" s="18"/>
      <c r="BZ1822" s="18"/>
      <c r="CA1822" s="18">
        <f t="shared" si="4988"/>
        <v>24010.400000000001</v>
      </c>
      <c r="CB1822" s="18">
        <f t="shared" si="4989"/>
        <v>24970.799999999999</v>
      </c>
      <c r="CC1822" s="18">
        <f t="shared" si="4990"/>
        <v>25994.6</v>
      </c>
      <c r="CD1822" s="18"/>
      <c r="CE1822" s="27"/>
      <c r="CF1822" s="33"/>
    </row>
    <row r="1823" spans="1:84" ht="140.4" hidden="1" x14ac:dyDescent="0.3">
      <c r="A1823" s="19" t="s">
        <v>1591</v>
      </c>
      <c r="B1823" s="39"/>
      <c r="C1823" s="41"/>
      <c r="D1823" s="41"/>
      <c r="E1823" s="14" t="s">
        <v>1593</v>
      </c>
      <c r="F1823" s="23"/>
      <c r="G1823" s="23"/>
      <c r="H1823" s="23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>
        <f>AN1824</f>
        <v>161740.68599999999</v>
      </c>
      <c r="AO1823" s="18">
        <f t="shared" ref="AO1823:CD1825" si="5012">AO1824</f>
        <v>0</v>
      </c>
      <c r="AP1823" s="18">
        <f t="shared" si="5012"/>
        <v>0</v>
      </c>
      <c r="AQ1823" s="18">
        <f t="shared" si="4934"/>
        <v>161740.68599999999</v>
      </c>
      <c r="AR1823" s="18">
        <f t="shared" si="4935"/>
        <v>0</v>
      </c>
      <c r="AS1823" s="18">
        <f t="shared" si="4936"/>
        <v>0</v>
      </c>
      <c r="AT1823" s="18">
        <f t="shared" si="5012"/>
        <v>-161740.68599999999</v>
      </c>
      <c r="AU1823" s="18">
        <f t="shared" si="5012"/>
        <v>0</v>
      </c>
      <c r="AV1823" s="18">
        <f t="shared" si="5012"/>
        <v>0</v>
      </c>
      <c r="AW1823" s="18">
        <f t="shared" si="4937"/>
        <v>0</v>
      </c>
      <c r="AX1823" s="18">
        <f t="shared" si="4938"/>
        <v>0</v>
      </c>
      <c r="AY1823" s="18">
        <f t="shared" si="4939"/>
        <v>0</v>
      </c>
      <c r="AZ1823" s="18">
        <f t="shared" si="5012"/>
        <v>0</v>
      </c>
      <c r="BA1823" s="18">
        <f t="shared" si="5012"/>
        <v>0</v>
      </c>
      <c r="BB1823" s="18">
        <f t="shared" si="5012"/>
        <v>0</v>
      </c>
      <c r="BC1823" s="18">
        <f t="shared" si="4928"/>
        <v>0</v>
      </c>
      <c r="BD1823" s="18">
        <f t="shared" si="4929"/>
        <v>0</v>
      </c>
      <c r="BE1823" s="18">
        <f t="shared" si="4930"/>
        <v>0</v>
      </c>
      <c r="BF1823" s="18">
        <f t="shared" si="5012"/>
        <v>0</v>
      </c>
      <c r="BG1823" s="18">
        <f t="shared" si="5012"/>
        <v>0</v>
      </c>
      <c r="BH1823" s="18">
        <f t="shared" si="5012"/>
        <v>0</v>
      </c>
      <c r="BI1823" s="18">
        <f t="shared" si="4919"/>
        <v>0</v>
      </c>
      <c r="BJ1823" s="18">
        <f t="shared" si="4920"/>
        <v>0</v>
      </c>
      <c r="BK1823" s="18">
        <f t="shared" si="4921"/>
        <v>0</v>
      </c>
      <c r="BL1823" s="18">
        <f t="shared" si="5012"/>
        <v>0</v>
      </c>
      <c r="BM1823" s="18">
        <f t="shared" si="5012"/>
        <v>0</v>
      </c>
      <c r="BN1823" s="18">
        <f t="shared" si="5012"/>
        <v>0</v>
      </c>
      <c r="BO1823" s="18">
        <f t="shared" si="5009"/>
        <v>0</v>
      </c>
      <c r="BP1823" s="18">
        <f t="shared" si="5010"/>
        <v>0</v>
      </c>
      <c r="BQ1823" s="18">
        <f t="shared" si="5011"/>
        <v>0</v>
      </c>
      <c r="BR1823" s="18">
        <f t="shared" si="5012"/>
        <v>0</v>
      </c>
      <c r="BS1823" s="18">
        <f t="shared" si="5012"/>
        <v>0</v>
      </c>
      <c r="BT1823" s="18">
        <f t="shared" si="5012"/>
        <v>0</v>
      </c>
      <c r="BU1823" s="18">
        <f t="shared" si="5000"/>
        <v>0</v>
      </c>
      <c r="BV1823" s="18">
        <f t="shared" si="5001"/>
        <v>0</v>
      </c>
      <c r="BW1823" s="18">
        <f t="shared" si="5002"/>
        <v>0</v>
      </c>
      <c r="BX1823" s="18">
        <f t="shared" si="5012"/>
        <v>0</v>
      </c>
      <c r="BY1823" s="18">
        <f t="shared" si="5012"/>
        <v>0</v>
      </c>
      <c r="BZ1823" s="18">
        <f t="shared" si="5012"/>
        <v>0</v>
      </c>
      <c r="CA1823" s="18">
        <f t="shared" si="4988"/>
        <v>0</v>
      </c>
      <c r="CB1823" s="18">
        <f t="shared" si="4989"/>
        <v>0</v>
      </c>
      <c r="CC1823" s="18">
        <f t="shared" si="4990"/>
        <v>0</v>
      </c>
      <c r="CD1823" s="18">
        <f t="shared" si="5012"/>
        <v>0</v>
      </c>
      <c r="CE1823" s="27" t="s">
        <v>1661</v>
      </c>
      <c r="CF1823" s="33"/>
    </row>
    <row r="1824" spans="1:84" hidden="1" x14ac:dyDescent="0.3">
      <c r="A1824" s="19" t="s">
        <v>1591</v>
      </c>
      <c r="B1824" s="39">
        <v>800</v>
      </c>
      <c r="C1824" s="41"/>
      <c r="D1824" s="41"/>
      <c r="E1824" s="14" t="s">
        <v>556</v>
      </c>
      <c r="F1824" s="23"/>
      <c r="G1824" s="23"/>
      <c r="H1824" s="23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>
        <f>AN1825</f>
        <v>161740.68599999999</v>
      </c>
      <c r="AO1824" s="18">
        <f t="shared" si="5012"/>
        <v>0</v>
      </c>
      <c r="AP1824" s="18">
        <f t="shared" si="5012"/>
        <v>0</v>
      </c>
      <c r="AQ1824" s="18">
        <f t="shared" si="4934"/>
        <v>161740.68599999999</v>
      </c>
      <c r="AR1824" s="18">
        <f t="shared" si="4935"/>
        <v>0</v>
      </c>
      <c r="AS1824" s="18">
        <f t="shared" si="4936"/>
        <v>0</v>
      </c>
      <c r="AT1824" s="18">
        <f t="shared" si="5012"/>
        <v>-161740.68599999999</v>
      </c>
      <c r="AU1824" s="18">
        <f t="shared" si="5012"/>
        <v>0</v>
      </c>
      <c r="AV1824" s="18">
        <f t="shared" si="5012"/>
        <v>0</v>
      </c>
      <c r="AW1824" s="18">
        <f t="shared" si="4937"/>
        <v>0</v>
      </c>
      <c r="AX1824" s="18">
        <f t="shared" si="4938"/>
        <v>0</v>
      </c>
      <c r="AY1824" s="18">
        <f t="shared" si="4939"/>
        <v>0</v>
      </c>
      <c r="AZ1824" s="18">
        <f t="shared" si="5012"/>
        <v>0</v>
      </c>
      <c r="BA1824" s="18">
        <f t="shared" si="5012"/>
        <v>0</v>
      </c>
      <c r="BB1824" s="18">
        <f t="shared" si="5012"/>
        <v>0</v>
      </c>
      <c r="BC1824" s="18">
        <f t="shared" si="4928"/>
        <v>0</v>
      </c>
      <c r="BD1824" s="18">
        <f t="shared" si="4929"/>
        <v>0</v>
      </c>
      <c r="BE1824" s="18">
        <f t="shared" si="4930"/>
        <v>0</v>
      </c>
      <c r="BF1824" s="18">
        <f t="shared" si="5012"/>
        <v>0</v>
      </c>
      <c r="BG1824" s="18">
        <f t="shared" si="5012"/>
        <v>0</v>
      </c>
      <c r="BH1824" s="18">
        <f t="shared" si="5012"/>
        <v>0</v>
      </c>
      <c r="BI1824" s="18">
        <f t="shared" si="4919"/>
        <v>0</v>
      </c>
      <c r="BJ1824" s="18">
        <f t="shared" si="4920"/>
        <v>0</v>
      </c>
      <c r="BK1824" s="18">
        <f t="shared" si="4921"/>
        <v>0</v>
      </c>
      <c r="BL1824" s="18">
        <f t="shared" si="5012"/>
        <v>0</v>
      </c>
      <c r="BM1824" s="18">
        <f t="shared" si="5012"/>
        <v>0</v>
      </c>
      <c r="BN1824" s="18">
        <f t="shared" si="5012"/>
        <v>0</v>
      </c>
      <c r="BO1824" s="18">
        <f t="shared" si="5009"/>
        <v>0</v>
      </c>
      <c r="BP1824" s="18">
        <f t="shared" si="5010"/>
        <v>0</v>
      </c>
      <c r="BQ1824" s="18">
        <f t="shared" si="5011"/>
        <v>0</v>
      </c>
      <c r="BR1824" s="18">
        <f t="shared" si="5012"/>
        <v>0</v>
      </c>
      <c r="BS1824" s="18">
        <f t="shared" si="5012"/>
        <v>0</v>
      </c>
      <c r="BT1824" s="18">
        <f t="shared" si="5012"/>
        <v>0</v>
      </c>
      <c r="BU1824" s="18">
        <f t="shared" si="5000"/>
        <v>0</v>
      </c>
      <c r="BV1824" s="18">
        <f t="shared" si="5001"/>
        <v>0</v>
      </c>
      <c r="BW1824" s="18">
        <f t="shared" si="5002"/>
        <v>0</v>
      </c>
      <c r="BX1824" s="18">
        <f t="shared" si="5012"/>
        <v>0</v>
      </c>
      <c r="BY1824" s="18">
        <f t="shared" si="5012"/>
        <v>0</v>
      </c>
      <c r="BZ1824" s="18">
        <f t="shared" si="5012"/>
        <v>0</v>
      </c>
      <c r="CA1824" s="18">
        <f t="shared" si="4988"/>
        <v>0</v>
      </c>
      <c r="CB1824" s="18">
        <f t="shared" si="4989"/>
        <v>0</v>
      </c>
      <c r="CC1824" s="18">
        <f t="shared" si="4990"/>
        <v>0</v>
      </c>
      <c r="CD1824" s="18">
        <f t="shared" si="5012"/>
        <v>0</v>
      </c>
      <c r="CE1824" s="27" t="s">
        <v>1661</v>
      </c>
      <c r="CF1824" s="33"/>
    </row>
    <row r="1825" spans="1:84" ht="78" hidden="1" x14ac:dyDescent="0.3">
      <c r="A1825" s="19" t="s">
        <v>1591</v>
      </c>
      <c r="B1825" s="39">
        <v>810</v>
      </c>
      <c r="C1825" s="41"/>
      <c r="D1825" s="41"/>
      <c r="E1825" s="14" t="s">
        <v>571</v>
      </c>
      <c r="F1825" s="23"/>
      <c r="G1825" s="23"/>
      <c r="H1825" s="23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>
        <f>AN1826</f>
        <v>161740.68599999999</v>
      </c>
      <c r="AO1825" s="18">
        <f t="shared" si="5012"/>
        <v>0</v>
      </c>
      <c r="AP1825" s="18">
        <f t="shared" si="5012"/>
        <v>0</v>
      </c>
      <c r="AQ1825" s="18">
        <f t="shared" si="4934"/>
        <v>161740.68599999999</v>
      </c>
      <c r="AR1825" s="18">
        <f t="shared" si="4935"/>
        <v>0</v>
      </c>
      <c r="AS1825" s="18">
        <f t="shared" si="4936"/>
        <v>0</v>
      </c>
      <c r="AT1825" s="18">
        <f t="shared" si="5012"/>
        <v>-161740.68599999999</v>
      </c>
      <c r="AU1825" s="18">
        <f t="shared" si="5012"/>
        <v>0</v>
      </c>
      <c r="AV1825" s="18">
        <f t="shared" si="5012"/>
        <v>0</v>
      </c>
      <c r="AW1825" s="18">
        <f t="shared" si="4937"/>
        <v>0</v>
      </c>
      <c r="AX1825" s="18">
        <f t="shared" si="4938"/>
        <v>0</v>
      </c>
      <c r="AY1825" s="18">
        <f t="shared" si="4939"/>
        <v>0</v>
      </c>
      <c r="AZ1825" s="18">
        <f t="shared" si="5012"/>
        <v>0</v>
      </c>
      <c r="BA1825" s="18">
        <f t="shared" si="5012"/>
        <v>0</v>
      </c>
      <c r="BB1825" s="18">
        <f t="shared" si="5012"/>
        <v>0</v>
      </c>
      <c r="BC1825" s="18">
        <f t="shared" si="4928"/>
        <v>0</v>
      </c>
      <c r="BD1825" s="18">
        <f t="shared" si="4929"/>
        <v>0</v>
      </c>
      <c r="BE1825" s="18">
        <f t="shared" si="4930"/>
        <v>0</v>
      </c>
      <c r="BF1825" s="18">
        <f t="shared" si="5012"/>
        <v>0</v>
      </c>
      <c r="BG1825" s="18">
        <f t="shared" si="5012"/>
        <v>0</v>
      </c>
      <c r="BH1825" s="18">
        <f t="shared" si="5012"/>
        <v>0</v>
      </c>
      <c r="BI1825" s="18">
        <f t="shared" si="4919"/>
        <v>0</v>
      </c>
      <c r="BJ1825" s="18">
        <f t="shared" si="4920"/>
        <v>0</v>
      </c>
      <c r="BK1825" s="18">
        <f t="shared" si="4921"/>
        <v>0</v>
      </c>
      <c r="BL1825" s="18">
        <f t="shared" si="5012"/>
        <v>0</v>
      </c>
      <c r="BM1825" s="18">
        <f t="shared" si="5012"/>
        <v>0</v>
      </c>
      <c r="BN1825" s="18">
        <f t="shared" si="5012"/>
        <v>0</v>
      </c>
      <c r="BO1825" s="18">
        <f t="shared" si="5009"/>
        <v>0</v>
      </c>
      <c r="BP1825" s="18">
        <f t="shared" si="5010"/>
        <v>0</v>
      </c>
      <c r="BQ1825" s="18">
        <f t="shared" si="5011"/>
        <v>0</v>
      </c>
      <c r="BR1825" s="18">
        <f t="shared" si="5012"/>
        <v>0</v>
      </c>
      <c r="BS1825" s="18">
        <f t="shared" si="5012"/>
        <v>0</v>
      </c>
      <c r="BT1825" s="18">
        <f t="shared" si="5012"/>
        <v>0</v>
      </c>
      <c r="BU1825" s="18">
        <f t="shared" si="5000"/>
        <v>0</v>
      </c>
      <c r="BV1825" s="18">
        <f t="shared" si="5001"/>
        <v>0</v>
      </c>
      <c r="BW1825" s="18">
        <f t="shared" si="5002"/>
        <v>0</v>
      </c>
      <c r="BX1825" s="18">
        <f t="shared" si="5012"/>
        <v>0</v>
      </c>
      <c r="BY1825" s="18">
        <f t="shared" si="5012"/>
        <v>0</v>
      </c>
      <c r="BZ1825" s="18">
        <f t="shared" si="5012"/>
        <v>0</v>
      </c>
      <c r="CA1825" s="18">
        <f t="shared" si="4988"/>
        <v>0</v>
      </c>
      <c r="CB1825" s="18">
        <f t="shared" si="4989"/>
        <v>0</v>
      </c>
      <c r="CC1825" s="18">
        <f t="shared" si="4990"/>
        <v>0</v>
      </c>
      <c r="CD1825" s="18">
        <f t="shared" si="5012"/>
        <v>0</v>
      </c>
      <c r="CE1825" s="27" t="s">
        <v>1661</v>
      </c>
      <c r="CF1825" s="33"/>
    </row>
    <row r="1826" spans="1:84" hidden="1" x14ac:dyDescent="0.3">
      <c r="A1826" s="19" t="s">
        <v>1591</v>
      </c>
      <c r="B1826" s="39">
        <v>810</v>
      </c>
      <c r="C1826" s="41" t="s">
        <v>149</v>
      </c>
      <c r="D1826" s="41" t="s">
        <v>23</v>
      </c>
      <c r="E1826" s="14" t="s">
        <v>522</v>
      </c>
      <c r="F1826" s="23"/>
      <c r="G1826" s="23"/>
      <c r="H1826" s="23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>
        <v>161740.68599999999</v>
      </c>
      <c r="AO1826" s="18"/>
      <c r="AP1826" s="18"/>
      <c r="AQ1826" s="18">
        <f t="shared" si="4934"/>
        <v>161740.68599999999</v>
      </c>
      <c r="AR1826" s="18">
        <f t="shared" si="4935"/>
        <v>0</v>
      </c>
      <c r="AS1826" s="18">
        <f t="shared" si="4936"/>
        <v>0</v>
      </c>
      <c r="AT1826" s="18">
        <v>-161740.68599999999</v>
      </c>
      <c r="AU1826" s="18"/>
      <c r="AV1826" s="18"/>
      <c r="AW1826" s="18">
        <f t="shared" si="4937"/>
        <v>0</v>
      </c>
      <c r="AX1826" s="18">
        <f t="shared" si="4938"/>
        <v>0</v>
      </c>
      <c r="AY1826" s="18">
        <f t="shared" si="4939"/>
        <v>0</v>
      </c>
      <c r="AZ1826" s="18"/>
      <c r="BA1826" s="18"/>
      <c r="BB1826" s="18"/>
      <c r="BC1826" s="18">
        <f t="shared" si="4928"/>
        <v>0</v>
      </c>
      <c r="BD1826" s="18">
        <f t="shared" si="4929"/>
        <v>0</v>
      </c>
      <c r="BE1826" s="18">
        <f t="shared" si="4930"/>
        <v>0</v>
      </c>
      <c r="BF1826" s="18"/>
      <c r="BG1826" s="18"/>
      <c r="BH1826" s="18"/>
      <c r="BI1826" s="18">
        <f t="shared" si="4919"/>
        <v>0</v>
      </c>
      <c r="BJ1826" s="18">
        <f t="shared" si="4920"/>
        <v>0</v>
      </c>
      <c r="BK1826" s="18">
        <f t="shared" si="4921"/>
        <v>0</v>
      </c>
      <c r="BL1826" s="18"/>
      <c r="BM1826" s="18"/>
      <c r="BN1826" s="18"/>
      <c r="BO1826" s="18">
        <f t="shared" si="5009"/>
        <v>0</v>
      </c>
      <c r="BP1826" s="18">
        <f t="shared" si="5010"/>
        <v>0</v>
      </c>
      <c r="BQ1826" s="18">
        <f t="shared" si="5011"/>
        <v>0</v>
      </c>
      <c r="BR1826" s="18"/>
      <c r="BS1826" s="18"/>
      <c r="BT1826" s="18"/>
      <c r="BU1826" s="18">
        <f t="shared" si="5000"/>
        <v>0</v>
      </c>
      <c r="BV1826" s="18">
        <f t="shared" si="5001"/>
        <v>0</v>
      </c>
      <c r="BW1826" s="18">
        <f t="shared" si="5002"/>
        <v>0</v>
      </c>
      <c r="BX1826" s="18"/>
      <c r="BY1826" s="18"/>
      <c r="BZ1826" s="18"/>
      <c r="CA1826" s="18">
        <f t="shared" si="4988"/>
        <v>0</v>
      </c>
      <c r="CB1826" s="18">
        <f t="shared" si="4989"/>
        <v>0</v>
      </c>
      <c r="CC1826" s="18">
        <f t="shared" si="4990"/>
        <v>0</v>
      </c>
      <c r="CD1826" s="18"/>
      <c r="CE1826" s="27" t="s">
        <v>1661</v>
      </c>
      <c r="CF1826" s="33"/>
    </row>
    <row r="1827" spans="1:84" ht="62.4" x14ac:dyDescent="0.3">
      <c r="A1827" s="41" t="s">
        <v>302</v>
      </c>
      <c r="B1827" s="39"/>
      <c r="C1827" s="41"/>
      <c r="D1827" s="41"/>
      <c r="E1827" s="14" t="s">
        <v>1076</v>
      </c>
      <c r="F1827" s="18">
        <f>F1828+F1838+F1842</f>
        <v>128227.8</v>
      </c>
      <c r="G1827" s="18">
        <f t="shared" ref="G1827:H1827" si="5013">G1828+G1838+G1842</f>
        <v>157169.30000000002</v>
      </c>
      <c r="H1827" s="18">
        <f t="shared" si="5013"/>
        <v>163779.60000000003</v>
      </c>
      <c r="I1827" s="18">
        <f t="shared" ref="I1827:K1827" si="5014">I1828+I1838+I1842</f>
        <v>0</v>
      </c>
      <c r="J1827" s="18">
        <f t="shared" si="5014"/>
        <v>0</v>
      </c>
      <c r="K1827" s="18">
        <f t="shared" si="5014"/>
        <v>0</v>
      </c>
      <c r="L1827" s="18">
        <f t="shared" si="4900"/>
        <v>128227.8</v>
      </c>
      <c r="M1827" s="18">
        <f t="shared" si="4901"/>
        <v>157169.30000000002</v>
      </c>
      <c r="N1827" s="18">
        <f t="shared" si="4902"/>
        <v>163779.60000000003</v>
      </c>
      <c r="O1827" s="18">
        <f t="shared" ref="O1827:S1827" si="5015">O1828+O1838+O1842</f>
        <v>100</v>
      </c>
      <c r="P1827" s="18">
        <f t="shared" si="5015"/>
        <v>0</v>
      </c>
      <c r="Q1827" s="18">
        <f t="shared" si="5015"/>
        <v>0</v>
      </c>
      <c r="R1827" s="18">
        <f t="shared" si="5015"/>
        <v>-100</v>
      </c>
      <c r="S1827" s="18">
        <f t="shared" si="5015"/>
        <v>0</v>
      </c>
      <c r="T1827" s="18">
        <f t="shared" si="4997"/>
        <v>128227.8</v>
      </c>
      <c r="U1827" s="18">
        <f t="shared" si="4998"/>
        <v>157169.30000000002</v>
      </c>
      <c r="V1827" s="18">
        <f t="shared" si="4999"/>
        <v>163779.60000000003</v>
      </c>
      <c r="W1827" s="18">
        <f>W1828+W1838+W1842+W1846</f>
        <v>0</v>
      </c>
      <c r="X1827" s="18">
        <f t="shared" ref="X1827:AB1827" si="5016">X1828+X1838+X1842+X1846</f>
        <v>0</v>
      </c>
      <c r="Y1827" s="18">
        <f t="shared" si="5016"/>
        <v>0</v>
      </c>
      <c r="Z1827" s="18">
        <f t="shared" si="5016"/>
        <v>0</v>
      </c>
      <c r="AA1827" s="18">
        <f t="shared" si="5016"/>
        <v>0</v>
      </c>
      <c r="AB1827" s="18">
        <f t="shared" si="5016"/>
        <v>0</v>
      </c>
      <c r="AC1827" s="18">
        <f t="shared" si="5006"/>
        <v>128227.8</v>
      </c>
      <c r="AD1827" s="18">
        <f t="shared" si="5007"/>
        <v>157169.30000000002</v>
      </c>
      <c r="AE1827" s="18">
        <f t="shared" si="5008"/>
        <v>163779.60000000003</v>
      </c>
      <c r="AF1827" s="18">
        <f t="shared" ref="AF1827:AH1827" si="5017">AF1828+AF1838+AF1842+AF1846</f>
        <v>0</v>
      </c>
      <c r="AG1827" s="18">
        <f t="shared" si="5017"/>
        <v>0</v>
      </c>
      <c r="AH1827" s="18">
        <f t="shared" si="5017"/>
        <v>0</v>
      </c>
      <c r="AI1827" s="18">
        <f t="shared" si="4974"/>
        <v>128227.8</v>
      </c>
      <c r="AJ1827" s="18">
        <f t="shared" si="4975"/>
        <v>157169.30000000002</v>
      </c>
      <c r="AK1827" s="18">
        <f t="shared" si="4976"/>
        <v>163779.60000000003</v>
      </c>
      <c r="AL1827" s="18">
        <f>AL1828+AL1838+AL1842+AL1846</f>
        <v>0</v>
      </c>
      <c r="AM1827" s="18">
        <f t="shared" si="4978"/>
        <v>128227.8</v>
      </c>
      <c r="AN1827" s="18">
        <f t="shared" ref="AN1827:AP1827" si="5018">AN1828+AN1838+AN1842+AN1846</f>
        <v>0</v>
      </c>
      <c r="AO1827" s="18">
        <f t="shared" si="5018"/>
        <v>0</v>
      </c>
      <c r="AP1827" s="18">
        <f t="shared" si="5018"/>
        <v>0</v>
      </c>
      <c r="AQ1827" s="18">
        <f t="shared" si="4934"/>
        <v>128227.8</v>
      </c>
      <c r="AR1827" s="18">
        <f t="shared" si="4935"/>
        <v>157169.30000000002</v>
      </c>
      <c r="AS1827" s="18">
        <f t="shared" si="4936"/>
        <v>163779.60000000003</v>
      </c>
      <c r="AT1827" s="18">
        <f>AT1828+AT1838+AT1842+AT1846</f>
        <v>0</v>
      </c>
      <c r="AU1827" s="18">
        <f>AU1828+AU1838+AU1842+AU1846</f>
        <v>0</v>
      </c>
      <c r="AV1827" s="18">
        <f>AV1828+AV1838+AV1842+AV1846</f>
        <v>0</v>
      </c>
      <c r="AW1827" s="18">
        <f t="shared" si="4937"/>
        <v>128227.8</v>
      </c>
      <c r="AX1827" s="18">
        <f t="shared" si="4938"/>
        <v>157169.30000000002</v>
      </c>
      <c r="AY1827" s="18">
        <f t="shared" si="4939"/>
        <v>163779.60000000003</v>
      </c>
      <c r="AZ1827" s="18">
        <f t="shared" ref="AZ1827:BB1827" si="5019">AZ1828+AZ1838+AZ1842+AZ1846</f>
        <v>5097.3520000000008</v>
      </c>
      <c r="BA1827" s="18">
        <f t="shared" si="5019"/>
        <v>0</v>
      </c>
      <c r="BB1827" s="18">
        <f t="shared" si="5019"/>
        <v>0</v>
      </c>
      <c r="BC1827" s="18">
        <f t="shared" si="4928"/>
        <v>133325.152</v>
      </c>
      <c r="BD1827" s="18">
        <f t="shared" si="4929"/>
        <v>157169.30000000002</v>
      </c>
      <c r="BE1827" s="18">
        <f t="shared" si="4930"/>
        <v>163779.60000000003</v>
      </c>
      <c r="BF1827" s="18">
        <f t="shared" ref="BF1827:BH1827" si="5020">BF1828+BF1838+BF1842+BF1846</f>
        <v>0</v>
      </c>
      <c r="BG1827" s="18">
        <f t="shared" si="5020"/>
        <v>0</v>
      </c>
      <c r="BH1827" s="18">
        <f t="shared" si="5020"/>
        <v>0</v>
      </c>
      <c r="BI1827" s="18">
        <f t="shared" si="4919"/>
        <v>133325.152</v>
      </c>
      <c r="BJ1827" s="18">
        <f t="shared" si="4920"/>
        <v>157169.30000000002</v>
      </c>
      <c r="BK1827" s="18">
        <f t="shared" si="4921"/>
        <v>163779.60000000003</v>
      </c>
      <c r="BL1827" s="18">
        <f>BL1828+BL1838+BL1842+BL1846+BL1850</f>
        <v>10457.16</v>
      </c>
      <c r="BM1827" s="18">
        <f t="shared" ref="BM1827:BN1827" si="5021">BM1828+BM1838+BM1842+BM1846+BM1850</f>
        <v>-2094.3600000000006</v>
      </c>
      <c r="BN1827" s="18">
        <f t="shared" si="5021"/>
        <v>0</v>
      </c>
      <c r="BO1827" s="18">
        <f t="shared" si="5009"/>
        <v>143782.31200000001</v>
      </c>
      <c r="BP1827" s="18">
        <f t="shared" si="5010"/>
        <v>155074.94</v>
      </c>
      <c r="BQ1827" s="18">
        <f t="shared" si="5011"/>
        <v>163779.60000000003</v>
      </c>
      <c r="BR1827" s="18">
        <f>BR1828+BR1838+BR1842+BR1846+BR1850</f>
        <v>0</v>
      </c>
      <c r="BS1827" s="18">
        <f t="shared" ref="BS1827:BT1827" si="5022">BS1828+BS1838+BS1842+BS1846+BS1850</f>
        <v>0</v>
      </c>
      <c r="BT1827" s="18">
        <f t="shared" si="5022"/>
        <v>0</v>
      </c>
      <c r="BU1827" s="18">
        <f t="shared" si="5000"/>
        <v>143782.31200000001</v>
      </c>
      <c r="BV1827" s="18">
        <f t="shared" si="5001"/>
        <v>155074.94</v>
      </c>
      <c r="BW1827" s="18">
        <f t="shared" si="5002"/>
        <v>163779.60000000003</v>
      </c>
      <c r="BX1827" s="18">
        <f t="shared" ref="BX1827:BZ1827" si="5023">BX1828+BX1838+BX1842+BX1846+BX1850</f>
        <v>0</v>
      </c>
      <c r="BY1827" s="18">
        <f t="shared" si="5023"/>
        <v>0</v>
      </c>
      <c r="BZ1827" s="18">
        <f t="shared" si="5023"/>
        <v>0</v>
      </c>
      <c r="CA1827" s="18">
        <f t="shared" si="4988"/>
        <v>143782.31200000001</v>
      </c>
      <c r="CB1827" s="18">
        <f t="shared" si="4989"/>
        <v>155074.94</v>
      </c>
      <c r="CC1827" s="18">
        <f t="shared" si="4990"/>
        <v>163779.60000000003</v>
      </c>
      <c r="CD1827" s="18">
        <f t="shared" ref="CD1827" si="5024">CD1828+CD1838+CD1842+CD1846+CD1850</f>
        <v>0</v>
      </c>
      <c r="CE1827" s="27"/>
      <c r="CF1827" s="33"/>
    </row>
    <row r="1828" spans="1:84" ht="46.8" x14ac:dyDescent="0.3">
      <c r="A1828" s="41" t="s">
        <v>298</v>
      </c>
      <c r="B1828" s="39"/>
      <c r="C1828" s="41"/>
      <c r="D1828" s="41"/>
      <c r="E1828" s="14" t="s">
        <v>599</v>
      </c>
      <c r="F1828" s="18">
        <f t="shared" ref="F1828:K1828" si="5025">F1829+F1832+F1835</f>
        <v>74439.7</v>
      </c>
      <c r="G1828" s="18">
        <f t="shared" si="5025"/>
        <v>104878.2</v>
      </c>
      <c r="H1828" s="18">
        <f t="shared" si="5025"/>
        <v>107307.20000000001</v>
      </c>
      <c r="I1828" s="18">
        <f t="shared" si="5025"/>
        <v>0</v>
      </c>
      <c r="J1828" s="18">
        <f t="shared" si="5025"/>
        <v>0</v>
      </c>
      <c r="K1828" s="18">
        <f t="shared" si="5025"/>
        <v>0</v>
      </c>
      <c r="L1828" s="18">
        <f t="shared" si="4900"/>
        <v>74439.7</v>
      </c>
      <c r="M1828" s="18">
        <f t="shared" si="4901"/>
        <v>104878.2</v>
      </c>
      <c r="N1828" s="18">
        <f t="shared" si="4902"/>
        <v>107307.20000000001</v>
      </c>
      <c r="O1828" s="18">
        <f t="shared" ref="O1828:S1828" si="5026">O1829+O1832+O1835</f>
        <v>100</v>
      </c>
      <c r="P1828" s="18">
        <f t="shared" si="5026"/>
        <v>0</v>
      </c>
      <c r="Q1828" s="18">
        <f t="shared" si="5026"/>
        <v>0</v>
      </c>
      <c r="R1828" s="18">
        <f t="shared" si="5026"/>
        <v>-100</v>
      </c>
      <c r="S1828" s="18">
        <f t="shared" si="5026"/>
        <v>0</v>
      </c>
      <c r="T1828" s="18">
        <f t="shared" si="4997"/>
        <v>74439.7</v>
      </c>
      <c r="U1828" s="18">
        <f t="shared" si="4998"/>
        <v>104878.2</v>
      </c>
      <c r="V1828" s="18">
        <f t="shared" si="4999"/>
        <v>107307.20000000001</v>
      </c>
      <c r="W1828" s="18">
        <f t="shared" ref="W1828:CD1828" si="5027">W1829+W1832+W1835</f>
        <v>1320</v>
      </c>
      <c r="X1828" s="18">
        <f t="shared" ref="X1828:AB1828" si="5028">X1829+X1832+X1835</f>
        <v>0</v>
      </c>
      <c r="Y1828" s="18">
        <f t="shared" si="5028"/>
        <v>0</v>
      </c>
      <c r="Z1828" s="18">
        <f t="shared" si="5028"/>
        <v>-1320</v>
      </c>
      <c r="AA1828" s="18">
        <f t="shared" si="5028"/>
        <v>0</v>
      </c>
      <c r="AB1828" s="18">
        <f t="shared" si="5028"/>
        <v>0</v>
      </c>
      <c r="AC1828" s="18">
        <f t="shared" si="5006"/>
        <v>74439.7</v>
      </c>
      <c r="AD1828" s="18">
        <f t="shared" si="5007"/>
        <v>104878.2</v>
      </c>
      <c r="AE1828" s="18">
        <f t="shared" si="5008"/>
        <v>107307.20000000001</v>
      </c>
      <c r="AF1828" s="18">
        <f t="shared" ref="AF1828:AH1828" si="5029">AF1829+AF1832+AF1835</f>
        <v>0</v>
      </c>
      <c r="AG1828" s="18">
        <f t="shared" si="5029"/>
        <v>0</v>
      </c>
      <c r="AH1828" s="18">
        <f t="shared" si="5029"/>
        <v>0</v>
      </c>
      <c r="AI1828" s="18">
        <f t="shared" si="4974"/>
        <v>74439.7</v>
      </c>
      <c r="AJ1828" s="18">
        <f t="shared" si="4975"/>
        <v>104878.2</v>
      </c>
      <c r="AK1828" s="18">
        <f t="shared" si="4976"/>
        <v>107307.20000000001</v>
      </c>
      <c r="AL1828" s="18">
        <f t="shared" ref="AL1828" si="5030">AL1829+AL1832+AL1835</f>
        <v>0</v>
      </c>
      <c r="AM1828" s="18">
        <f t="shared" si="4978"/>
        <v>74439.7</v>
      </c>
      <c r="AN1828" s="18">
        <f t="shared" ref="AN1828:AP1828" si="5031">AN1829+AN1832+AN1835</f>
        <v>0</v>
      </c>
      <c r="AO1828" s="18">
        <f t="shared" si="5031"/>
        <v>0</v>
      </c>
      <c r="AP1828" s="18">
        <f t="shared" si="5031"/>
        <v>0</v>
      </c>
      <c r="AQ1828" s="18">
        <f t="shared" si="4934"/>
        <v>74439.7</v>
      </c>
      <c r="AR1828" s="18">
        <f t="shared" si="4935"/>
        <v>104878.2</v>
      </c>
      <c r="AS1828" s="18">
        <f t="shared" si="4936"/>
        <v>107307.20000000001</v>
      </c>
      <c r="AT1828" s="18">
        <f t="shared" ref="AT1828:AV1828" si="5032">AT1829+AT1832+AT1835</f>
        <v>0</v>
      </c>
      <c r="AU1828" s="18">
        <f t="shared" si="5032"/>
        <v>0</v>
      </c>
      <c r="AV1828" s="18">
        <f t="shared" si="5032"/>
        <v>0</v>
      </c>
      <c r="AW1828" s="18">
        <f t="shared" si="4937"/>
        <v>74439.7</v>
      </c>
      <c r="AX1828" s="18">
        <f t="shared" si="4938"/>
        <v>104878.2</v>
      </c>
      <c r="AY1828" s="18">
        <f t="shared" si="4939"/>
        <v>107307.20000000001</v>
      </c>
      <c r="AZ1828" s="18">
        <f t="shared" ref="AZ1828:BB1828" si="5033">AZ1829+AZ1832+AZ1835</f>
        <v>497.35200000000003</v>
      </c>
      <c r="BA1828" s="18">
        <f t="shared" si="5033"/>
        <v>0</v>
      </c>
      <c r="BB1828" s="18">
        <f t="shared" si="5033"/>
        <v>0</v>
      </c>
      <c r="BC1828" s="18">
        <f t="shared" si="4928"/>
        <v>74937.051999999996</v>
      </c>
      <c r="BD1828" s="18">
        <f t="shared" si="4929"/>
        <v>104878.2</v>
      </c>
      <c r="BE1828" s="18">
        <f t="shared" si="4930"/>
        <v>107307.20000000001</v>
      </c>
      <c r="BF1828" s="18">
        <f t="shared" ref="BF1828:BH1828" si="5034">BF1829+BF1832+BF1835</f>
        <v>0</v>
      </c>
      <c r="BG1828" s="18">
        <f t="shared" si="5034"/>
        <v>0</v>
      </c>
      <c r="BH1828" s="18">
        <f t="shared" si="5034"/>
        <v>0</v>
      </c>
      <c r="BI1828" s="18">
        <f t="shared" si="4919"/>
        <v>74937.051999999996</v>
      </c>
      <c r="BJ1828" s="18">
        <f t="shared" si="4920"/>
        <v>104878.2</v>
      </c>
      <c r="BK1828" s="18">
        <f t="shared" si="4921"/>
        <v>107307.20000000001</v>
      </c>
      <c r="BL1828" s="18">
        <f t="shared" ref="BL1828:BN1828" si="5035">BL1829+BL1832+BL1835</f>
        <v>0</v>
      </c>
      <c r="BM1828" s="18">
        <f t="shared" si="5035"/>
        <v>0</v>
      </c>
      <c r="BN1828" s="18">
        <f t="shared" si="5035"/>
        <v>0</v>
      </c>
      <c r="BO1828" s="18">
        <f t="shared" si="5009"/>
        <v>74937.051999999996</v>
      </c>
      <c r="BP1828" s="18">
        <f t="shared" si="5010"/>
        <v>104878.2</v>
      </c>
      <c r="BQ1828" s="18">
        <f t="shared" si="5011"/>
        <v>107307.20000000001</v>
      </c>
      <c r="BR1828" s="18">
        <f t="shared" ref="BR1828:BT1828" si="5036">BR1829+BR1832+BR1835</f>
        <v>0</v>
      </c>
      <c r="BS1828" s="18">
        <f t="shared" si="5036"/>
        <v>0</v>
      </c>
      <c r="BT1828" s="18">
        <f t="shared" si="5036"/>
        <v>0</v>
      </c>
      <c r="BU1828" s="18">
        <f t="shared" si="5000"/>
        <v>74937.051999999996</v>
      </c>
      <c r="BV1828" s="18">
        <f t="shared" si="5001"/>
        <v>104878.2</v>
      </c>
      <c r="BW1828" s="18">
        <f t="shared" si="5002"/>
        <v>107307.20000000001</v>
      </c>
      <c r="BX1828" s="18">
        <f t="shared" ref="BX1828:BZ1828" si="5037">BX1829+BX1832+BX1835</f>
        <v>0</v>
      </c>
      <c r="BY1828" s="18">
        <f t="shared" si="5037"/>
        <v>0</v>
      </c>
      <c r="BZ1828" s="18">
        <f t="shared" si="5037"/>
        <v>0</v>
      </c>
      <c r="CA1828" s="18">
        <f t="shared" si="4988"/>
        <v>74937.051999999996</v>
      </c>
      <c r="CB1828" s="18">
        <f t="shared" si="4989"/>
        <v>104878.2</v>
      </c>
      <c r="CC1828" s="18">
        <f t="shared" si="4990"/>
        <v>107307.20000000001</v>
      </c>
      <c r="CD1828" s="18">
        <f t="shared" si="5027"/>
        <v>0</v>
      </c>
      <c r="CE1828" s="27"/>
      <c r="CF1828" s="33"/>
    </row>
    <row r="1829" spans="1:84" ht="93.6" x14ac:dyDescent="0.3">
      <c r="A1829" s="41" t="s">
        <v>298</v>
      </c>
      <c r="B1829" s="39">
        <v>100</v>
      </c>
      <c r="C1829" s="41"/>
      <c r="D1829" s="41"/>
      <c r="E1829" s="14" t="s">
        <v>550</v>
      </c>
      <c r="F1829" s="18">
        <f t="shared" ref="F1829:K1830" si="5038">F1830</f>
        <v>65711.100000000006</v>
      </c>
      <c r="G1829" s="18">
        <f t="shared" si="5038"/>
        <v>96097.400000000009</v>
      </c>
      <c r="H1829" s="18">
        <f t="shared" si="5038"/>
        <v>96094.700000000012</v>
      </c>
      <c r="I1829" s="18">
        <f t="shared" si="5038"/>
        <v>0</v>
      </c>
      <c r="J1829" s="18">
        <f t="shared" si="5038"/>
        <v>0</v>
      </c>
      <c r="K1829" s="18">
        <f t="shared" si="5038"/>
        <v>0</v>
      </c>
      <c r="L1829" s="18">
        <f t="shared" si="4900"/>
        <v>65711.100000000006</v>
      </c>
      <c r="M1829" s="18">
        <f t="shared" si="4901"/>
        <v>96097.400000000009</v>
      </c>
      <c r="N1829" s="18">
        <f t="shared" si="4902"/>
        <v>96094.700000000012</v>
      </c>
      <c r="O1829" s="18">
        <f t="shared" ref="O1829:S1830" si="5039">O1830</f>
        <v>0</v>
      </c>
      <c r="P1829" s="18">
        <f t="shared" si="5039"/>
        <v>0</v>
      </c>
      <c r="Q1829" s="18">
        <f t="shared" si="5039"/>
        <v>0</v>
      </c>
      <c r="R1829" s="18">
        <f t="shared" si="5039"/>
        <v>0</v>
      </c>
      <c r="S1829" s="18">
        <f t="shared" si="5039"/>
        <v>0</v>
      </c>
      <c r="T1829" s="18">
        <f t="shared" si="4997"/>
        <v>65711.100000000006</v>
      </c>
      <c r="U1829" s="18">
        <f t="shared" si="4998"/>
        <v>96097.400000000009</v>
      </c>
      <c r="V1829" s="18">
        <f t="shared" si="4999"/>
        <v>96094.700000000012</v>
      </c>
      <c r="W1829" s="18">
        <f t="shared" ref="W1829:CD1830" si="5040">W1830</f>
        <v>0</v>
      </c>
      <c r="X1829" s="18">
        <f t="shared" si="5040"/>
        <v>0</v>
      </c>
      <c r="Y1829" s="18">
        <f t="shared" si="5040"/>
        <v>0</v>
      </c>
      <c r="Z1829" s="18">
        <f t="shared" si="5040"/>
        <v>0</v>
      </c>
      <c r="AA1829" s="18">
        <f t="shared" si="5040"/>
        <v>0</v>
      </c>
      <c r="AB1829" s="18">
        <f t="shared" si="5040"/>
        <v>0</v>
      </c>
      <c r="AC1829" s="18">
        <f t="shared" si="5006"/>
        <v>65711.100000000006</v>
      </c>
      <c r="AD1829" s="18">
        <f t="shared" si="5007"/>
        <v>96097.400000000009</v>
      </c>
      <c r="AE1829" s="18">
        <f t="shared" si="5008"/>
        <v>96094.700000000012</v>
      </c>
      <c r="AF1829" s="18">
        <f t="shared" si="5040"/>
        <v>0</v>
      </c>
      <c r="AG1829" s="18">
        <f t="shared" si="5040"/>
        <v>0</v>
      </c>
      <c r="AH1829" s="18">
        <f t="shared" si="5040"/>
        <v>0</v>
      </c>
      <c r="AI1829" s="18">
        <f t="shared" si="4974"/>
        <v>65711.100000000006</v>
      </c>
      <c r="AJ1829" s="18">
        <f t="shared" si="4975"/>
        <v>96097.400000000009</v>
      </c>
      <c r="AK1829" s="18">
        <f t="shared" si="4976"/>
        <v>96094.700000000012</v>
      </c>
      <c r="AL1829" s="18">
        <f t="shared" si="5040"/>
        <v>0</v>
      </c>
      <c r="AM1829" s="18">
        <f t="shared" si="4978"/>
        <v>65711.100000000006</v>
      </c>
      <c r="AN1829" s="18">
        <f t="shared" si="5040"/>
        <v>0</v>
      </c>
      <c r="AO1829" s="18">
        <f t="shared" si="5040"/>
        <v>0</v>
      </c>
      <c r="AP1829" s="18">
        <f t="shared" si="5040"/>
        <v>0</v>
      </c>
      <c r="AQ1829" s="18">
        <f t="shared" si="4934"/>
        <v>65711.100000000006</v>
      </c>
      <c r="AR1829" s="18">
        <f t="shared" si="4935"/>
        <v>96097.400000000009</v>
      </c>
      <c r="AS1829" s="18">
        <f t="shared" si="4936"/>
        <v>96094.700000000012</v>
      </c>
      <c r="AT1829" s="18">
        <f t="shared" si="5040"/>
        <v>0</v>
      </c>
      <c r="AU1829" s="18">
        <f t="shared" si="5040"/>
        <v>0</v>
      </c>
      <c r="AV1829" s="18">
        <f t="shared" si="5040"/>
        <v>0</v>
      </c>
      <c r="AW1829" s="18">
        <f t="shared" si="4937"/>
        <v>65711.100000000006</v>
      </c>
      <c r="AX1829" s="18">
        <f t="shared" si="4938"/>
        <v>96097.400000000009</v>
      </c>
      <c r="AY1829" s="18">
        <f t="shared" si="4939"/>
        <v>96094.700000000012</v>
      </c>
      <c r="AZ1829" s="18">
        <f t="shared" si="5040"/>
        <v>682.2</v>
      </c>
      <c r="BA1829" s="18">
        <f t="shared" si="5040"/>
        <v>0</v>
      </c>
      <c r="BB1829" s="18">
        <f t="shared" si="5040"/>
        <v>0</v>
      </c>
      <c r="BC1829" s="18">
        <f t="shared" si="4928"/>
        <v>66393.3</v>
      </c>
      <c r="BD1829" s="18">
        <f t="shared" si="4929"/>
        <v>96097.400000000009</v>
      </c>
      <c r="BE1829" s="18">
        <f t="shared" si="4930"/>
        <v>96094.700000000012</v>
      </c>
      <c r="BF1829" s="18">
        <f t="shared" si="5040"/>
        <v>0</v>
      </c>
      <c r="BG1829" s="18">
        <f t="shared" si="5040"/>
        <v>0</v>
      </c>
      <c r="BH1829" s="18">
        <f t="shared" si="5040"/>
        <v>0</v>
      </c>
      <c r="BI1829" s="18">
        <f t="shared" si="4919"/>
        <v>66393.3</v>
      </c>
      <c r="BJ1829" s="18">
        <f t="shared" si="4920"/>
        <v>96097.400000000009</v>
      </c>
      <c r="BK1829" s="18">
        <f t="shared" si="4921"/>
        <v>96094.700000000012</v>
      </c>
      <c r="BL1829" s="18">
        <f t="shared" si="5040"/>
        <v>0</v>
      </c>
      <c r="BM1829" s="18">
        <f t="shared" si="5040"/>
        <v>0</v>
      </c>
      <c r="BN1829" s="18">
        <f t="shared" si="5040"/>
        <v>0</v>
      </c>
      <c r="BO1829" s="18">
        <f t="shared" si="5009"/>
        <v>66393.3</v>
      </c>
      <c r="BP1829" s="18">
        <f t="shared" si="5010"/>
        <v>96097.400000000009</v>
      </c>
      <c r="BQ1829" s="18">
        <f t="shared" si="5011"/>
        <v>96094.700000000012</v>
      </c>
      <c r="BR1829" s="18">
        <f t="shared" si="5040"/>
        <v>0</v>
      </c>
      <c r="BS1829" s="18">
        <f t="shared" si="5040"/>
        <v>0</v>
      </c>
      <c r="BT1829" s="18">
        <f t="shared" si="5040"/>
        <v>0</v>
      </c>
      <c r="BU1829" s="18">
        <f t="shared" si="5000"/>
        <v>66393.3</v>
      </c>
      <c r="BV1829" s="18">
        <f t="shared" si="5001"/>
        <v>96097.400000000009</v>
      </c>
      <c r="BW1829" s="18">
        <f t="shared" si="5002"/>
        <v>96094.700000000012</v>
      </c>
      <c r="BX1829" s="18">
        <f t="shared" si="5040"/>
        <v>0</v>
      </c>
      <c r="BY1829" s="18">
        <f t="shared" si="5040"/>
        <v>0</v>
      </c>
      <c r="BZ1829" s="18">
        <f t="shared" si="5040"/>
        <v>0</v>
      </c>
      <c r="CA1829" s="18">
        <f t="shared" si="4988"/>
        <v>66393.3</v>
      </c>
      <c r="CB1829" s="18">
        <f t="shared" si="4989"/>
        <v>96097.400000000009</v>
      </c>
      <c r="CC1829" s="18">
        <f t="shared" si="4990"/>
        <v>96094.700000000012</v>
      </c>
      <c r="CD1829" s="18">
        <f t="shared" si="5040"/>
        <v>0</v>
      </c>
      <c r="CE1829" s="27"/>
      <c r="CF1829" s="33"/>
    </row>
    <row r="1830" spans="1:84" ht="31.2" x14ac:dyDescent="0.3">
      <c r="A1830" s="41" t="s">
        <v>298</v>
      </c>
      <c r="B1830" s="39">
        <v>110</v>
      </c>
      <c r="C1830" s="41"/>
      <c r="D1830" s="41"/>
      <c r="E1830" s="14" t="s">
        <v>557</v>
      </c>
      <c r="F1830" s="18">
        <f t="shared" si="5038"/>
        <v>65711.100000000006</v>
      </c>
      <c r="G1830" s="18">
        <f t="shared" si="5038"/>
        <v>96097.400000000009</v>
      </c>
      <c r="H1830" s="18">
        <f t="shared" si="5038"/>
        <v>96094.700000000012</v>
      </c>
      <c r="I1830" s="18">
        <f t="shared" si="5038"/>
        <v>0</v>
      </c>
      <c r="J1830" s="18">
        <f t="shared" si="5038"/>
        <v>0</v>
      </c>
      <c r="K1830" s="18">
        <f t="shared" si="5038"/>
        <v>0</v>
      </c>
      <c r="L1830" s="18">
        <f t="shared" si="4900"/>
        <v>65711.100000000006</v>
      </c>
      <c r="M1830" s="18">
        <f t="shared" si="4901"/>
        <v>96097.400000000009</v>
      </c>
      <c r="N1830" s="18">
        <f t="shared" si="4902"/>
        <v>96094.700000000012</v>
      </c>
      <c r="O1830" s="18">
        <f t="shared" si="5039"/>
        <v>0</v>
      </c>
      <c r="P1830" s="18">
        <f t="shared" si="5039"/>
        <v>0</v>
      </c>
      <c r="Q1830" s="18">
        <f t="shared" si="5039"/>
        <v>0</v>
      </c>
      <c r="R1830" s="18">
        <f t="shared" si="5039"/>
        <v>0</v>
      </c>
      <c r="S1830" s="18">
        <f t="shared" si="5039"/>
        <v>0</v>
      </c>
      <c r="T1830" s="18">
        <f t="shared" si="4997"/>
        <v>65711.100000000006</v>
      </c>
      <c r="U1830" s="18">
        <f t="shared" si="4998"/>
        <v>96097.400000000009</v>
      </c>
      <c r="V1830" s="18">
        <f t="shared" si="4999"/>
        <v>96094.700000000012</v>
      </c>
      <c r="W1830" s="18">
        <f t="shared" si="5040"/>
        <v>0</v>
      </c>
      <c r="X1830" s="18">
        <f t="shared" si="5040"/>
        <v>0</v>
      </c>
      <c r="Y1830" s="18">
        <f t="shared" si="5040"/>
        <v>0</v>
      </c>
      <c r="Z1830" s="18">
        <f t="shared" si="5040"/>
        <v>0</v>
      </c>
      <c r="AA1830" s="18">
        <f t="shared" si="5040"/>
        <v>0</v>
      </c>
      <c r="AB1830" s="18">
        <f t="shared" si="5040"/>
        <v>0</v>
      </c>
      <c r="AC1830" s="18">
        <f t="shared" si="5006"/>
        <v>65711.100000000006</v>
      </c>
      <c r="AD1830" s="18">
        <f t="shared" si="5007"/>
        <v>96097.400000000009</v>
      </c>
      <c r="AE1830" s="18">
        <f t="shared" si="5008"/>
        <v>96094.700000000012</v>
      </c>
      <c r="AF1830" s="18">
        <f t="shared" si="5040"/>
        <v>0</v>
      </c>
      <c r="AG1830" s="18">
        <f t="shared" si="5040"/>
        <v>0</v>
      </c>
      <c r="AH1830" s="18">
        <f t="shared" si="5040"/>
        <v>0</v>
      </c>
      <c r="AI1830" s="18">
        <f t="shared" si="4974"/>
        <v>65711.100000000006</v>
      </c>
      <c r="AJ1830" s="18">
        <f t="shared" si="4975"/>
        <v>96097.400000000009</v>
      </c>
      <c r="AK1830" s="18">
        <f t="shared" si="4976"/>
        <v>96094.700000000012</v>
      </c>
      <c r="AL1830" s="18">
        <f t="shared" si="5040"/>
        <v>0</v>
      </c>
      <c r="AM1830" s="18">
        <f t="shared" si="4978"/>
        <v>65711.100000000006</v>
      </c>
      <c r="AN1830" s="18">
        <f t="shared" si="5040"/>
        <v>0</v>
      </c>
      <c r="AO1830" s="18">
        <f t="shared" si="5040"/>
        <v>0</v>
      </c>
      <c r="AP1830" s="18">
        <f t="shared" si="5040"/>
        <v>0</v>
      </c>
      <c r="AQ1830" s="18">
        <f t="shared" si="4934"/>
        <v>65711.100000000006</v>
      </c>
      <c r="AR1830" s="18">
        <f t="shared" si="4935"/>
        <v>96097.400000000009</v>
      </c>
      <c r="AS1830" s="18">
        <f t="shared" si="4936"/>
        <v>96094.700000000012</v>
      </c>
      <c r="AT1830" s="18">
        <f t="shared" si="5040"/>
        <v>0</v>
      </c>
      <c r="AU1830" s="18">
        <f t="shared" si="5040"/>
        <v>0</v>
      </c>
      <c r="AV1830" s="18">
        <f t="shared" si="5040"/>
        <v>0</v>
      </c>
      <c r="AW1830" s="18">
        <f t="shared" si="4937"/>
        <v>65711.100000000006</v>
      </c>
      <c r="AX1830" s="18">
        <f t="shared" si="4938"/>
        <v>96097.400000000009</v>
      </c>
      <c r="AY1830" s="18">
        <f t="shared" si="4939"/>
        <v>96094.700000000012</v>
      </c>
      <c r="AZ1830" s="18">
        <f t="shared" si="5040"/>
        <v>682.2</v>
      </c>
      <c r="BA1830" s="18">
        <f t="shared" si="5040"/>
        <v>0</v>
      </c>
      <c r="BB1830" s="18">
        <f t="shared" si="5040"/>
        <v>0</v>
      </c>
      <c r="BC1830" s="18">
        <f t="shared" si="4928"/>
        <v>66393.3</v>
      </c>
      <c r="BD1830" s="18">
        <f t="shared" si="4929"/>
        <v>96097.400000000009</v>
      </c>
      <c r="BE1830" s="18">
        <f t="shared" si="4930"/>
        <v>96094.700000000012</v>
      </c>
      <c r="BF1830" s="18">
        <f t="shared" si="5040"/>
        <v>0</v>
      </c>
      <c r="BG1830" s="18">
        <f t="shared" si="5040"/>
        <v>0</v>
      </c>
      <c r="BH1830" s="18">
        <f t="shared" si="5040"/>
        <v>0</v>
      </c>
      <c r="BI1830" s="18">
        <f t="shared" si="4919"/>
        <v>66393.3</v>
      </c>
      <c r="BJ1830" s="18">
        <f t="shared" si="4920"/>
        <v>96097.400000000009</v>
      </c>
      <c r="BK1830" s="18">
        <f t="shared" si="4921"/>
        <v>96094.700000000012</v>
      </c>
      <c r="BL1830" s="18">
        <f t="shared" si="5040"/>
        <v>0</v>
      </c>
      <c r="BM1830" s="18">
        <f t="shared" si="5040"/>
        <v>0</v>
      </c>
      <c r="BN1830" s="18">
        <f t="shared" si="5040"/>
        <v>0</v>
      </c>
      <c r="BO1830" s="18">
        <f t="shared" si="5009"/>
        <v>66393.3</v>
      </c>
      <c r="BP1830" s="18">
        <f t="shared" si="5010"/>
        <v>96097.400000000009</v>
      </c>
      <c r="BQ1830" s="18">
        <f t="shared" si="5011"/>
        <v>96094.700000000012</v>
      </c>
      <c r="BR1830" s="18">
        <f t="shared" si="5040"/>
        <v>0</v>
      </c>
      <c r="BS1830" s="18">
        <f t="shared" si="5040"/>
        <v>0</v>
      </c>
      <c r="BT1830" s="18">
        <f t="shared" si="5040"/>
        <v>0</v>
      </c>
      <c r="BU1830" s="18">
        <f t="shared" si="5000"/>
        <v>66393.3</v>
      </c>
      <c r="BV1830" s="18">
        <f t="shared" si="5001"/>
        <v>96097.400000000009</v>
      </c>
      <c r="BW1830" s="18">
        <f t="shared" si="5002"/>
        <v>96094.700000000012</v>
      </c>
      <c r="BX1830" s="18">
        <f t="shared" si="5040"/>
        <v>0</v>
      </c>
      <c r="BY1830" s="18">
        <f t="shared" si="5040"/>
        <v>0</v>
      </c>
      <c r="BZ1830" s="18">
        <f t="shared" si="5040"/>
        <v>0</v>
      </c>
      <c r="CA1830" s="18">
        <f t="shared" si="4988"/>
        <v>66393.3</v>
      </c>
      <c r="CB1830" s="18">
        <f t="shared" si="4989"/>
        <v>96097.400000000009</v>
      </c>
      <c r="CC1830" s="18">
        <f t="shared" si="4990"/>
        <v>96094.700000000012</v>
      </c>
      <c r="CD1830" s="18">
        <f t="shared" si="5040"/>
        <v>0</v>
      </c>
      <c r="CE1830" s="27"/>
      <c r="CF1830" s="33"/>
    </row>
    <row r="1831" spans="1:84" x14ac:dyDescent="0.3">
      <c r="A1831" s="41" t="s">
        <v>298</v>
      </c>
      <c r="B1831" s="39">
        <v>110</v>
      </c>
      <c r="C1831" s="41" t="s">
        <v>149</v>
      </c>
      <c r="D1831" s="41" t="s">
        <v>23</v>
      </c>
      <c r="E1831" s="14" t="s">
        <v>522</v>
      </c>
      <c r="F1831" s="18">
        <v>65711.100000000006</v>
      </c>
      <c r="G1831" s="18">
        <v>96097.400000000009</v>
      </c>
      <c r="H1831" s="18">
        <v>96094.700000000012</v>
      </c>
      <c r="I1831" s="18"/>
      <c r="J1831" s="18"/>
      <c r="K1831" s="18"/>
      <c r="L1831" s="18">
        <f t="shared" si="4900"/>
        <v>65711.100000000006</v>
      </c>
      <c r="M1831" s="18">
        <f t="shared" si="4901"/>
        <v>96097.400000000009</v>
      </c>
      <c r="N1831" s="18">
        <f t="shared" si="4902"/>
        <v>96094.700000000012</v>
      </c>
      <c r="O1831" s="18"/>
      <c r="P1831" s="18"/>
      <c r="Q1831" s="18"/>
      <c r="R1831" s="18"/>
      <c r="S1831" s="18"/>
      <c r="T1831" s="18">
        <f t="shared" si="4997"/>
        <v>65711.100000000006</v>
      </c>
      <c r="U1831" s="18">
        <f t="shared" si="4998"/>
        <v>96097.400000000009</v>
      </c>
      <c r="V1831" s="18">
        <f t="shared" si="4999"/>
        <v>96094.700000000012</v>
      </c>
      <c r="W1831" s="18"/>
      <c r="X1831" s="18"/>
      <c r="Y1831" s="18"/>
      <c r="Z1831" s="18"/>
      <c r="AA1831" s="18"/>
      <c r="AB1831" s="18"/>
      <c r="AC1831" s="18">
        <f t="shared" si="5006"/>
        <v>65711.100000000006</v>
      </c>
      <c r="AD1831" s="18">
        <f t="shared" si="5007"/>
        <v>96097.400000000009</v>
      </c>
      <c r="AE1831" s="18">
        <f t="shared" si="5008"/>
        <v>96094.700000000012</v>
      </c>
      <c r="AF1831" s="18"/>
      <c r="AG1831" s="18"/>
      <c r="AH1831" s="18"/>
      <c r="AI1831" s="18">
        <f t="shared" si="4974"/>
        <v>65711.100000000006</v>
      </c>
      <c r="AJ1831" s="18">
        <f t="shared" si="4975"/>
        <v>96097.400000000009</v>
      </c>
      <c r="AK1831" s="18">
        <f t="shared" si="4976"/>
        <v>96094.700000000012</v>
      </c>
      <c r="AL1831" s="18"/>
      <c r="AM1831" s="18">
        <f t="shared" si="4978"/>
        <v>65711.100000000006</v>
      </c>
      <c r="AN1831" s="18"/>
      <c r="AO1831" s="18"/>
      <c r="AP1831" s="18"/>
      <c r="AQ1831" s="18">
        <f t="shared" si="4934"/>
        <v>65711.100000000006</v>
      </c>
      <c r="AR1831" s="18">
        <f t="shared" si="4935"/>
        <v>96097.400000000009</v>
      </c>
      <c r="AS1831" s="18">
        <f t="shared" si="4936"/>
        <v>96094.700000000012</v>
      </c>
      <c r="AT1831" s="18"/>
      <c r="AU1831" s="18"/>
      <c r="AV1831" s="18"/>
      <c r="AW1831" s="18">
        <f t="shared" si="4937"/>
        <v>65711.100000000006</v>
      </c>
      <c r="AX1831" s="18">
        <f t="shared" si="4938"/>
        <v>96097.400000000009</v>
      </c>
      <c r="AY1831" s="18">
        <f t="shared" si="4939"/>
        <v>96094.700000000012</v>
      </c>
      <c r="AZ1831" s="18">
        <v>682.2</v>
      </c>
      <c r="BA1831" s="18"/>
      <c r="BB1831" s="18"/>
      <c r="BC1831" s="18">
        <f t="shared" si="4928"/>
        <v>66393.3</v>
      </c>
      <c r="BD1831" s="18">
        <f t="shared" si="4929"/>
        <v>96097.400000000009</v>
      </c>
      <c r="BE1831" s="18">
        <f t="shared" si="4930"/>
        <v>96094.700000000012</v>
      </c>
      <c r="BF1831" s="18"/>
      <c r="BG1831" s="18"/>
      <c r="BH1831" s="18"/>
      <c r="BI1831" s="18">
        <f t="shared" si="4919"/>
        <v>66393.3</v>
      </c>
      <c r="BJ1831" s="18">
        <f t="shared" si="4920"/>
        <v>96097.400000000009</v>
      </c>
      <c r="BK1831" s="18">
        <f t="shared" si="4921"/>
        <v>96094.700000000012</v>
      </c>
      <c r="BL1831" s="18"/>
      <c r="BM1831" s="18"/>
      <c r="BN1831" s="18"/>
      <c r="BO1831" s="18">
        <f t="shared" si="5009"/>
        <v>66393.3</v>
      </c>
      <c r="BP1831" s="18">
        <f t="shared" si="5010"/>
        <v>96097.400000000009</v>
      </c>
      <c r="BQ1831" s="18">
        <f t="shared" si="5011"/>
        <v>96094.700000000012</v>
      </c>
      <c r="BR1831" s="18"/>
      <c r="BS1831" s="18"/>
      <c r="BT1831" s="18"/>
      <c r="BU1831" s="18">
        <f t="shared" si="5000"/>
        <v>66393.3</v>
      </c>
      <c r="BV1831" s="18">
        <f t="shared" si="5001"/>
        <v>96097.400000000009</v>
      </c>
      <c r="BW1831" s="18">
        <f t="shared" si="5002"/>
        <v>96094.700000000012</v>
      </c>
      <c r="BX1831" s="18"/>
      <c r="BY1831" s="18"/>
      <c r="BZ1831" s="18"/>
      <c r="CA1831" s="18">
        <f t="shared" si="4988"/>
        <v>66393.3</v>
      </c>
      <c r="CB1831" s="18">
        <f t="shared" si="4989"/>
        <v>96097.400000000009</v>
      </c>
      <c r="CC1831" s="18">
        <f t="shared" si="4990"/>
        <v>96094.700000000012</v>
      </c>
      <c r="CD1831" s="18"/>
      <c r="CE1831" s="27"/>
      <c r="CF1831" s="33"/>
    </row>
    <row r="1832" spans="1:84" ht="31.2" x14ac:dyDescent="0.3">
      <c r="A1832" s="41" t="s">
        <v>298</v>
      </c>
      <c r="B1832" s="39">
        <v>200</v>
      </c>
      <c r="C1832" s="41"/>
      <c r="D1832" s="41"/>
      <c r="E1832" s="14" t="s">
        <v>551</v>
      </c>
      <c r="F1832" s="18">
        <f t="shared" ref="F1832:K1833" si="5041">F1833</f>
        <v>8717.7000000000007</v>
      </c>
      <c r="G1832" s="18">
        <f t="shared" si="5041"/>
        <v>8769.9</v>
      </c>
      <c r="H1832" s="18">
        <f t="shared" si="5041"/>
        <v>11201.6</v>
      </c>
      <c r="I1832" s="18">
        <f t="shared" si="5041"/>
        <v>0</v>
      </c>
      <c r="J1832" s="18">
        <f t="shared" si="5041"/>
        <v>0</v>
      </c>
      <c r="K1832" s="18">
        <f t="shared" si="5041"/>
        <v>0</v>
      </c>
      <c r="L1832" s="18">
        <f t="shared" si="4900"/>
        <v>8717.7000000000007</v>
      </c>
      <c r="M1832" s="18">
        <f t="shared" si="4901"/>
        <v>8769.9</v>
      </c>
      <c r="N1832" s="18">
        <f t="shared" si="4902"/>
        <v>11201.6</v>
      </c>
      <c r="O1832" s="18">
        <f t="shared" ref="O1832:S1833" si="5042">O1833</f>
        <v>0</v>
      </c>
      <c r="P1832" s="18">
        <f t="shared" si="5042"/>
        <v>0</v>
      </c>
      <c r="Q1832" s="18">
        <f t="shared" si="5042"/>
        <v>0</v>
      </c>
      <c r="R1832" s="18">
        <f t="shared" si="5042"/>
        <v>0</v>
      </c>
      <c r="S1832" s="18">
        <f t="shared" si="5042"/>
        <v>0</v>
      </c>
      <c r="T1832" s="18">
        <f t="shared" si="4997"/>
        <v>8717.7000000000007</v>
      </c>
      <c r="U1832" s="18">
        <f t="shared" si="4998"/>
        <v>8769.9</v>
      </c>
      <c r="V1832" s="18">
        <f t="shared" si="4999"/>
        <v>11201.6</v>
      </c>
      <c r="W1832" s="18">
        <f t="shared" ref="W1832:CD1833" si="5043">W1833</f>
        <v>1320</v>
      </c>
      <c r="X1832" s="18">
        <f t="shared" si="5043"/>
        <v>0</v>
      </c>
      <c r="Y1832" s="18">
        <f t="shared" si="5043"/>
        <v>0</v>
      </c>
      <c r="Z1832" s="18">
        <f t="shared" si="5043"/>
        <v>-1320</v>
      </c>
      <c r="AA1832" s="18">
        <f t="shared" si="5043"/>
        <v>0</v>
      </c>
      <c r="AB1832" s="18">
        <f t="shared" si="5043"/>
        <v>0</v>
      </c>
      <c r="AC1832" s="18">
        <f t="shared" si="5006"/>
        <v>8717.7000000000007</v>
      </c>
      <c r="AD1832" s="18">
        <f t="shared" si="5007"/>
        <v>8769.9</v>
      </c>
      <c r="AE1832" s="18">
        <f t="shared" si="5008"/>
        <v>11201.6</v>
      </c>
      <c r="AF1832" s="18">
        <f t="shared" si="5043"/>
        <v>0</v>
      </c>
      <c r="AG1832" s="18">
        <f t="shared" si="5043"/>
        <v>0</v>
      </c>
      <c r="AH1832" s="18">
        <f t="shared" si="5043"/>
        <v>0</v>
      </c>
      <c r="AI1832" s="18">
        <f t="shared" si="4974"/>
        <v>8717.7000000000007</v>
      </c>
      <c r="AJ1832" s="18">
        <f t="shared" si="4975"/>
        <v>8769.9</v>
      </c>
      <c r="AK1832" s="18">
        <f t="shared" si="4976"/>
        <v>11201.6</v>
      </c>
      <c r="AL1832" s="18">
        <f t="shared" si="5043"/>
        <v>0</v>
      </c>
      <c r="AM1832" s="18">
        <f t="shared" si="4978"/>
        <v>8717.7000000000007</v>
      </c>
      <c r="AN1832" s="18">
        <f t="shared" si="5043"/>
        <v>0</v>
      </c>
      <c r="AO1832" s="18">
        <f t="shared" si="5043"/>
        <v>0</v>
      </c>
      <c r="AP1832" s="18">
        <f t="shared" si="5043"/>
        <v>0</v>
      </c>
      <c r="AQ1832" s="18">
        <f t="shared" si="4934"/>
        <v>8717.7000000000007</v>
      </c>
      <c r="AR1832" s="18">
        <f t="shared" si="4935"/>
        <v>8769.9</v>
      </c>
      <c r="AS1832" s="18">
        <f t="shared" si="4936"/>
        <v>11201.6</v>
      </c>
      <c r="AT1832" s="18">
        <f t="shared" si="5043"/>
        <v>0</v>
      </c>
      <c r="AU1832" s="18">
        <f t="shared" si="5043"/>
        <v>0</v>
      </c>
      <c r="AV1832" s="18">
        <f t="shared" si="5043"/>
        <v>0</v>
      </c>
      <c r="AW1832" s="18">
        <f t="shared" si="4937"/>
        <v>8717.7000000000007</v>
      </c>
      <c r="AX1832" s="18">
        <f t="shared" si="4938"/>
        <v>8769.9</v>
      </c>
      <c r="AY1832" s="18">
        <f t="shared" si="4939"/>
        <v>11201.6</v>
      </c>
      <c r="AZ1832" s="18">
        <f t="shared" si="5043"/>
        <v>-184.84800000000001</v>
      </c>
      <c r="BA1832" s="18">
        <f t="shared" si="5043"/>
        <v>0</v>
      </c>
      <c r="BB1832" s="18">
        <f t="shared" si="5043"/>
        <v>0</v>
      </c>
      <c r="BC1832" s="18">
        <f t="shared" si="4928"/>
        <v>8532.8520000000008</v>
      </c>
      <c r="BD1832" s="18">
        <f t="shared" si="4929"/>
        <v>8769.9</v>
      </c>
      <c r="BE1832" s="18">
        <f t="shared" si="4930"/>
        <v>11201.6</v>
      </c>
      <c r="BF1832" s="18">
        <f t="shared" si="5043"/>
        <v>0</v>
      </c>
      <c r="BG1832" s="18">
        <f t="shared" si="5043"/>
        <v>0</v>
      </c>
      <c r="BH1832" s="18">
        <f t="shared" si="5043"/>
        <v>0</v>
      </c>
      <c r="BI1832" s="18">
        <f t="shared" si="4919"/>
        <v>8532.8520000000008</v>
      </c>
      <c r="BJ1832" s="18">
        <f t="shared" si="4920"/>
        <v>8769.9</v>
      </c>
      <c r="BK1832" s="18">
        <f t="shared" si="4921"/>
        <v>11201.6</v>
      </c>
      <c r="BL1832" s="18">
        <f t="shared" si="5043"/>
        <v>0</v>
      </c>
      <c r="BM1832" s="18">
        <f t="shared" si="5043"/>
        <v>0</v>
      </c>
      <c r="BN1832" s="18">
        <f t="shared" si="5043"/>
        <v>0</v>
      </c>
      <c r="BO1832" s="18">
        <f t="shared" si="5009"/>
        <v>8532.8520000000008</v>
      </c>
      <c r="BP1832" s="18">
        <f t="shared" si="5010"/>
        <v>8769.9</v>
      </c>
      <c r="BQ1832" s="18">
        <f t="shared" si="5011"/>
        <v>11201.6</v>
      </c>
      <c r="BR1832" s="18">
        <f t="shared" si="5043"/>
        <v>0</v>
      </c>
      <c r="BS1832" s="18">
        <f t="shared" si="5043"/>
        <v>0</v>
      </c>
      <c r="BT1832" s="18">
        <f t="shared" si="5043"/>
        <v>0</v>
      </c>
      <c r="BU1832" s="18">
        <f t="shared" si="5000"/>
        <v>8532.8520000000008</v>
      </c>
      <c r="BV1832" s="18">
        <f t="shared" si="5001"/>
        <v>8769.9</v>
      </c>
      <c r="BW1832" s="18">
        <f t="shared" si="5002"/>
        <v>11201.6</v>
      </c>
      <c r="BX1832" s="18">
        <f t="shared" si="5043"/>
        <v>0</v>
      </c>
      <c r="BY1832" s="18">
        <f t="shared" si="5043"/>
        <v>0</v>
      </c>
      <c r="BZ1832" s="18">
        <f t="shared" si="5043"/>
        <v>0</v>
      </c>
      <c r="CA1832" s="18">
        <f t="shared" si="4988"/>
        <v>8532.8520000000008</v>
      </c>
      <c r="CB1832" s="18">
        <f t="shared" si="4989"/>
        <v>8769.9</v>
      </c>
      <c r="CC1832" s="18">
        <f t="shared" si="4990"/>
        <v>11201.6</v>
      </c>
      <c r="CD1832" s="18">
        <f t="shared" si="5043"/>
        <v>0</v>
      </c>
      <c r="CE1832" s="27"/>
      <c r="CF1832" s="33"/>
    </row>
    <row r="1833" spans="1:84" ht="46.8" x14ac:dyDescent="0.3">
      <c r="A1833" s="41" t="s">
        <v>298</v>
      </c>
      <c r="B1833" s="39">
        <v>240</v>
      </c>
      <c r="C1833" s="41"/>
      <c r="D1833" s="41"/>
      <c r="E1833" s="14" t="s">
        <v>559</v>
      </c>
      <c r="F1833" s="18">
        <f t="shared" si="5041"/>
        <v>8717.7000000000007</v>
      </c>
      <c r="G1833" s="18">
        <f t="shared" si="5041"/>
        <v>8769.9</v>
      </c>
      <c r="H1833" s="18">
        <f t="shared" si="5041"/>
        <v>11201.6</v>
      </c>
      <c r="I1833" s="18">
        <f t="shared" si="5041"/>
        <v>0</v>
      </c>
      <c r="J1833" s="18">
        <f t="shared" si="5041"/>
        <v>0</v>
      </c>
      <c r="K1833" s="18">
        <f t="shared" si="5041"/>
        <v>0</v>
      </c>
      <c r="L1833" s="18">
        <f t="shared" si="4900"/>
        <v>8717.7000000000007</v>
      </c>
      <c r="M1833" s="18">
        <f t="shared" si="4901"/>
        <v>8769.9</v>
      </c>
      <c r="N1833" s="18">
        <f t="shared" si="4902"/>
        <v>11201.6</v>
      </c>
      <c r="O1833" s="18">
        <f t="shared" si="5042"/>
        <v>0</v>
      </c>
      <c r="P1833" s="18">
        <f t="shared" si="5042"/>
        <v>0</v>
      </c>
      <c r="Q1833" s="18">
        <f t="shared" si="5042"/>
        <v>0</v>
      </c>
      <c r="R1833" s="18">
        <f t="shared" si="5042"/>
        <v>0</v>
      </c>
      <c r="S1833" s="18">
        <f t="shared" si="5042"/>
        <v>0</v>
      </c>
      <c r="T1833" s="18">
        <f t="shared" si="4997"/>
        <v>8717.7000000000007</v>
      </c>
      <c r="U1833" s="18">
        <f t="shared" si="4998"/>
        <v>8769.9</v>
      </c>
      <c r="V1833" s="18">
        <f t="shared" si="4999"/>
        <v>11201.6</v>
      </c>
      <c r="W1833" s="18">
        <f t="shared" si="5043"/>
        <v>1320</v>
      </c>
      <c r="X1833" s="18">
        <f t="shared" si="5043"/>
        <v>0</v>
      </c>
      <c r="Y1833" s="18">
        <f t="shared" si="5043"/>
        <v>0</v>
      </c>
      <c r="Z1833" s="18">
        <f t="shared" si="5043"/>
        <v>-1320</v>
      </c>
      <c r="AA1833" s="18">
        <f t="shared" si="5043"/>
        <v>0</v>
      </c>
      <c r="AB1833" s="18">
        <f t="shared" si="5043"/>
        <v>0</v>
      </c>
      <c r="AC1833" s="18">
        <f t="shared" si="5006"/>
        <v>8717.7000000000007</v>
      </c>
      <c r="AD1833" s="18">
        <f t="shared" si="5007"/>
        <v>8769.9</v>
      </c>
      <c r="AE1833" s="18">
        <f t="shared" si="5008"/>
        <v>11201.6</v>
      </c>
      <c r="AF1833" s="18">
        <f t="shared" si="5043"/>
        <v>0</v>
      </c>
      <c r="AG1833" s="18">
        <f t="shared" si="5043"/>
        <v>0</v>
      </c>
      <c r="AH1833" s="18">
        <f t="shared" si="5043"/>
        <v>0</v>
      </c>
      <c r="AI1833" s="18">
        <f t="shared" si="4974"/>
        <v>8717.7000000000007</v>
      </c>
      <c r="AJ1833" s="18">
        <f t="shared" si="4975"/>
        <v>8769.9</v>
      </c>
      <c r="AK1833" s="18">
        <f t="shared" si="4976"/>
        <v>11201.6</v>
      </c>
      <c r="AL1833" s="18">
        <f t="shared" si="5043"/>
        <v>0</v>
      </c>
      <c r="AM1833" s="18">
        <f t="shared" si="4978"/>
        <v>8717.7000000000007</v>
      </c>
      <c r="AN1833" s="18">
        <f t="shared" si="5043"/>
        <v>0</v>
      </c>
      <c r="AO1833" s="18">
        <f t="shared" si="5043"/>
        <v>0</v>
      </c>
      <c r="AP1833" s="18">
        <f t="shared" si="5043"/>
        <v>0</v>
      </c>
      <c r="AQ1833" s="18">
        <f t="shared" si="4934"/>
        <v>8717.7000000000007</v>
      </c>
      <c r="AR1833" s="18">
        <f t="shared" si="4935"/>
        <v>8769.9</v>
      </c>
      <c r="AS1833" s="18">
        <f t="shared" si="4936"/>
        <v>11201.6</v>
      </c>
      <c r="AT1833" s="18">
        <f t="shared" si="5043"/>
        <v>0</v>
      </c>
      <c r="AU1833" s="18">
        <f t="shared" si="5043"/>
        <v>0</v>
      </c>
      <c r="AV1833" s="18">
        <f t="shared" si="5043"/>
        <v>0</v>
      </c>
      <c r="AW1833" s="18">
        <f t="shared" si="4937"/>
        <v>8717.7000000000007</v>
      </c>
      <c r="AX1833" s="18">
        <f t="shared" si="4938"/>
        <v>8769.9</v>
      </c>
      <c r="AY1833" s="18">
        <f t="shared" si="4939"/>
        <v>11201.6</v>
      </c>
      <c r="AZ1833" s="18">
        <f t="shared" si="5043"/>
        <v>-184.84800000000001</v>
      </c>
      <c r="BA1833" s="18">
        <f t="shared" si="5043"/>
        <v>0</v>
      </c>
      <c r="BB1833" s="18">
        <f t="shared" si="5043"/>
        <v>0</v>
      </c>
      <c r="BC1833" s="18">
        <f t="shared" si="4928"/>
        <v>8532.8520000000008</v>
      </c>
      <c r="BD1833" s="18">
        <f t="shared" si="4929"/>
        <v>8769.9</v>
      </c>
      <c r="BE1833" s="18">
        <f t="shared" si="4930"/>
        <v>11201.6</v>
      </c>
      <c r="BF1833" s="18">
        <f t="shared" si="5043"/>
        <v>0</v>
      </c>
      <c r="BG1833" s="18">
        <f t="shared" si="5043"/>
        <v>0</v>
      </c>
      <c r="BH1833" s="18">
        <f t="shared" si="5043"/>
        <v>0</v>
      </c>
      <c r="BI1833" s="18">
        <f t="shared" si="4919"/>
        <v>8532.8520000000008</v>
      </c>
      <c r="BJ1833" s="18">
        <f t="shared" si="4920"/>
        <v>8769.9</v>
      </c>
      <c r="BK1833" s="18">
        <f t="shared" si="4921"/>
        <v>11201.6</v>
      </c>
      <c r="BL1833" s="18">
        <f t="shared" si="5043"/>
        <v>0</v>
      </c>
      <c r="BM1833" s="18">
        <f t="shared" si="5043"/>
        <v>0</v>
      </c>
      <c r="BN1833" s="18">
        <f t="shared" si="5043"/>
        <v>0</v>
      </c>
      <c r="BO1833" s="18">
        <f t="shared" si="5009"/>
        <v>8532.8520000000008</v>
      </c>
      <c r="BP1833" s="18">
        <f t="shared" si="5010"/>
        <v>8769.9</v>
      </c>
      <c r="BQ1833" s="18">
        <f t="shared" si="5011"/>
        <v>11201.6</v>
      </c>
      <c r="BR1833" s="18">
        <f t="shared" si="5043"/>
        <v>0</v>
      </c>
      <c r="BS1833" s="18">
        <f t="shared" si="5043"/>
        <v>0</v>
      </c>
      <c r="BT1833" s="18">
        <f t="shared" si="5043"/>
        <v>0</v>
      </c>
      <c r="BU1833" s="18">
        <f t="shared" si="5000"/>
        <v>8532.8520000000008</v>
      </c>
      <c r="BV1833" s="18">
        <f t="shared" si="5001"/>
        <v>8769.9</v>
      </c>
      <c r="BW1833" s="18">
        <f t="shared" si="5002"/>
        <v>11201.6</v>
      </c>
      <c r="BX1833" s="18">
        <f t="shared" si="5043"/>
        <v>0</v>
      </c>
      <c r="BY1833" s="18">
        <f t="shared" si="5043"/>
        <v>0</v>
      </c>
      <c r="BZ1833" s="18">
        <f t="shared" si="5043"/>
        <v>0</v>
      </c>
      <c r="CA1833" s="18">
        <f t="shared" si="4988"/>
        <v>8532.8520000000008</v>
      </c>
      <c r="CB1833" s="18">
        <f t="shared" si="4989"/>
        <v>8769.9</v>
      </c>
      <c r="CC1833" s="18">
        <f t="shared" si="4990"/>
        <v>11201.6</v>
      </c>
      <c r="CD1833" s="18">
        <f t="shared" si="5043"/>
        <v>0</v>
      </c>
      <c r="CE1833" s="27"/>
      <c r="CF1833" s="33"/>
    </row>
    <row r="1834" spans="1:84" x14ac:dyDescent="0.3">
      <c r="A1834" s="41" t="s">
        <v>298</v>
      </c>
      <c r="B1834" s="39">
        <v>240</v>
      </c>
      <c r="C1834" s="41" t="s">
        <v>149</v>
      </c>
      <c r="D1834" s="41" t="s">
        <v>23</v>
      </c>
      <c r="E1834" s="14" t="s">
        <v>522</v>
      </c>
      <c r="F1834" s="18">
        <v>8717.7000000000007</v>
      </c>
      <c r="G1834" s="18">
        <v>8769.9</v>
      </c>
      <c r="H1834" s="18">
        <v>11201.6</v>
      </c>
      <c r="I1834" s="18"/>
      <c r="J1834" s="18"/>
      <c r="K1834" s="18"/>
      <c r="L1834" s="18">
        <f t="shared" si="4900"/>
        <v>8717.7000000000007</v>
      </c>
      <c r="M1834" s="18">
        <f t="shared" si="4901"/>
        <v>8769.9</v>
      </c>
      <c r="N1834" s="18">
        <f t="shared" si="4902"/>
        <v>11201.6</v>
      </c>
      <c r="O1834" s="18"/>
      <c r="P1834" s="18"/>
      <c r="Q1834" s="18"/>
      <c r="R1834" s="18"/>
      <c r="S1834" s="18"/>
      <c r="T1834" s="18">
        <f t="shared" si="4997"/>
        <v>8717.7000000000007</v>
      </c>
      <c r="U1834" s="18">
        <f t="shared" si="4998"/>
        <v>8769.9</v>
      </c>
      <c r="V1834" s="18">
        <f t="shared" si="4999"/>
        <v>11201.6</v>
      </c>
      <c r="W1834" s="18">
        <v>1320</v>
      </c>
      <c r="X1834" s="18"/>
      <c r="Y1834" s="18"/>
      <c r="Z1834" s="18">
        <v>-1320</v>
      </c>
      <c r="AA1834" s="18"/>
      <c r="AB1834" s="18"/>
      <c r="AC1834" s="18">
        <f t="shared" si="5006"/>
        <v>8717.7000000000007</v>
      </c>
      <c r="AD1834" s="18">
        <f t="shared" si="5007"/>
        <v>8769.9</v>
      </c>
      <c r="AE1834" s="18">
        <f t="shared" si="5008"/>
        <v>11201.6</v>
      </c>
      <c r="AF1834" s="18"/>
      <c r="AG1834" s="18"/>
      <c r="AH1834" s="18"/>
      <c r="AI1834" s="18">
        <f t="shared" si="4974"/>
        <v>8717.7000000000007</v>
      </c>
      <c r="AJ1834" s="18">
        <f t="shared" si="4975"/>
        <v>8769.9</v>
      </c>
      <c r="AK1834" s="18">
        <f t="shared" si="4976"/>
        <v>11201.6</v>
      </c>
      <c r="AL1834" s="18"/>
      <c r="AM1834" s="18">
        <f t="shared" si="4978"/>
        <v>8717.7000000000007</v>
      </c>
      <c r="AN1834" s="18"/>
      <c r="AO1834" s="18"/>
      <c r="AP1834" s="18"/>
      <c r="AQ1834" s="18">
        <f t="shared" si="4934"/>
        <v>8717.7000000000007</v>
      </c>
      <c r="AR1834" s="18">
        <f t="shared" si="4935"/>
        <v>8769.9</v>
      </c>
      <c r="AS1834" s="18">
        <f t="shared" si="4936"/>
        <v>11201.6</v>
      </c>
      <c r="AT1834" s="18"/>
      <c r="AU1834" s="18"/>
      <c r="AV1834" s="18"/>
      <c r="AW1834" s="18">
        <f t="shared" si="4937"/>
        <v>8717.7000000000007</v>
      </c>
      <c r="AX1834" s="18">
        <f t="shared" si="4938"/>
        <v>8769.9</v>
      </c>
      <c r="AY1834" s="18">
        <f t="shared" si="4939"/>
        <v>11201.6</v>
      </c>
      <c r="AZ1834" s="18">
        <v>-184.84800000000001</v>
      </c>
      <c r="BA1834" s="18"/>
      <c r="BB1834" s="18"/>
      <c r="BC1834" s="18">
        <f t="shared" si="4928"/>
        <v>8532.8520000000008</v>
      </c>
      <c r="BD1834" s="18">
        <f t="shared" si="4929"/>
        <v>8769.9</v>
      </c>
      <c r="BE1834" s="18">
        <f t="shared" si="4930"/>
        <v>11201.6</v>
      </c>
      <c r="BF1834" s="18"/>
      <c r="BG1834" s="18"/>
      <c r="BH1834" s="18"/>
      <c r="BI1834" s="18">
        <f t="shared" si="4919"/>
        <v>8532.8520000000008</v>
      </c>
      <c r="BJ1834" s="18">
        <f t="shared" si="4920"/>
        <v>8769.9</v>
      </c>
      <c r="BK1834" s="18">
        <f t="shared" si="4921"/>
        <v>11201.6</v>
      </c>
      <c r="BL1834" s="18"/>
      <c r="BM1834" s="18"/>
      <c r="BN1834" s="18"/>
      <c r="BO1834" s="18">
        <f t="shared" si="5009"/>
        <v>8532.8520000000008</v>
      </c>
      <c r="BP1834" s="18">
        <f t="shared" si="5010"/>
        <v>8769.9</v>
      </c>
      <c r="BQ1834" s="18">
        <f t="shared" si="5011"/>
        <v>11201.6</v>
      </c>
      <c r="BR1834" s="18"/>
      <c r="BS1834" s="18"/>
      <c r="BT1834" s="18"/>
      <c r="BU1834" s="18">
        <f t="shared" si="5000"/>
        <v>8532.8520000000008</v>
      </c>
      <c r="BV1834" s="18">
        <f t="shared" si="5001"/>
        <v>8769.9</v>
      </c>
      <c r="BW1834" s="18">
        <f t="shared" si="5002"/>
        <v>11201.6</v>
      </c>
      <c r="BX1834" s="18"/>
      <c r="BY1834" s="18"/>
      <c r="BZ1834" s="18"/>
      <c r="CA1834" s="18">
        <f t="shared" si="4988"/>
        <v>8532.8520000000008</v>
      </c>
      <c r="CB1834" s="18">
        <f t="shared" si="4989"/>
        <v>8769.9</v>
      </c>
      <c r="CC1834" s="18">
        <f t="shared" si="4990"/>
        <v>11201.6</v>
      </c>
      <c r="CD1834" s="18"/>
      <c r="CE1834" s="27"/>
      <c r="CF1834" s="33"/>
    </row>
    <row r="1835" spans="1:84" x14ac:dyDescent="0.3">
      <c r="A1835" s="41" t="s">
        <v>298</v>
      </c>
      <c r="B1835" s="39">
        <v>800</v>
      </c>
      <c r="C1835" s="41"/>
      <c r="D1835" s="41"/>
      <c r="E1835" s="14" t="s">
        <v>556</v>
      </c>
      <c r="F1835" s="18">
        <f t="shared" ref="F1835:K1836" si="5044">F1836</f>
        <v>10.9</v>
      </c>
      <c r="G1835" s="18">
        <f t="shared" si="5044"/>
        <v>10.9</v>
      </c>
      <c r="H1835" s="18">
        <f t="shared" si="5044"/>
        <v>10.9</v>
      </c>
      <c r="I1835" s="18">
        <f t="shared" si="5044"/>
        <v>0</v>
      </c>
      <c r="J1835" s="18">
        <f t="shared" si="5044"/>
        <v>0</v>
      </c>
      <c r="K1835" s="18">
        <f t="shared" si="5044"/>
        <v>0</v>
      </c>
      <c r="L1835" s="18">
        <f t="shared" si="4900"/>
        <v>10.9</v>
      </c>
      <c r="M1835" s="18">
        <f t="shared" si="4901"/>
        <v>10.9</v>
      </c>
      <c r="N1835" s="18">
        <f t="shared" si="4902"/>
        <v>10.9</v>
      </c>
      <c r="O1835" s="18">
        <f t="shared" ref="O1835:S1836" si="5045">O1836</f>
        <v>100</v>
      </c>
      <c r="P1835" s="18">
        <f t="shared" si="5045"/>
        <v>0</v>
      </c>
      <c r="Q1835" s="18">
        <f t="shared" si="5045"/>
        <v>0</v>
      </c>
      <c r="R1835" s="18">
        <f t="shared" si="5045"/>
        <v>-100</v>
      </c>
      <c r="S1835" s="18">
        <f t="shared" si="5045"/>
        <v>0</v>
      </c>
      <c r="T1835" s="18">
        <f t="shared" si="4997"/>
        <v>10.900000000000006</v>
      </c>
      <c r="U1835" s="18">
        <f t="shared" si="4998"/>
        <v>10.9</v>
      </c>
      <c r="V1835" s="18">
        <f t="shared" si="4999"/>
        <v>10.9</v>
      </c>
      <c r="W1835" s="18">
        <f t="shared" ref="W1835:CD1836" si="5046">W1836</f>
        <v>0</v>
      </c>
      <c r="X1835" s="18">
        <f t="shared" si="5046"/>
        <v>0</v>
      </c>
      <c r="Y1835" s="18">
        <f t="shared" si="5046"/>
        <v>0</v>
      </c>
      <c r="Z1835" s="18">
        <f t="shared" si="5046"/>
        <v>0</v>
      </c>
      <c r="AA1835" s="18">
        <f t="shared" si="5046"/>
        <v>0</v>
      </c>
      <c r="AB1835" s="18">
        <f t="shared" si="5046"/>
        <v>0</v>
      </c>
      <c r="AC1835" s="18">
        <f t="shared" si="5006"/>
        <v>10.900000000000006</v>
      </c>
      <c r="AD1835" s="18">
        <f t="shared" si="5007"/>
        <v>10.9</v>
      </c>
      <c r="AE1835" s="18">
        <f t="shared" si="5008"/>
        <v>10.9</v>
      </c>
      <c r="AF1835" s="18">
        <f t="shared" si="5046"/>
        <v>0</v>
      </c>
      <c r="AG1835" s="18">
        <f t="shared" si="5046"/>
        <v>0</v>
      </c>
      <c r="AH1835" s="18">
        <f t="shared" si="5046"/>
        <v>0</v>
      </c>
      <c r="AI1835" s="18">
        <f t="shared" si="4974"/>
        <v>10.900000000000006</v>
      </c>
      <c r="AJ1835" s="18">
        <f t="shared" si="4975"/>
        <v>10.9</v>
      </c>
      <c r="AK1835" s="18">
        <f t="shared" si="4976"/>
        <v>10.9</v>
      </c>
      <c r="AL1835" s="18">
        <f t="shared" si="5046"/>
        <v>0</v>
      </c>
      <c r="AM1835" s="18">
        <f t="shared" si="4978"/>
        <v>10.900000000000006</v>
      </c>
      <c r="AN1835" s="18">
        <f t="shared" si="5046"/>
        <v>0</v>
      </c>
      <c r="AO1835" s="18">
        <f t="shared" si="5046"/>
        <v>0</v>
      </c>
      <c r="AP1835" s="18">
        <f t="shared" si="5046"/>
        <v>0</v>
      </c>
      <c r="AQ1835" s="18">
        <f t="shared" si="4934"/>
        <v>10.900000000000006</v>
      </c>
      <c r="AR1835" s="18">
        <f t="shared" si="4935"/>
        <v>10.9</v>
      </c>
      <c r="AS1835" s="18">
        <f t="shared" si="4936"/>
        <v>10.9</v>
      </c>
      <c r="AT1835" s="18">
        <f t="shared" si="5046"/>
        <v>0</v>
      </c>
      <c r="AU1835" s="18">
        <f t="shared" si="5046"/>
        <v>0</v>
      </c>
      <c r="AV1835" s="18">
        <f t="shared" si="5046"/>
        <v>0</v>
      </c>
      <c r="AW1835" s="18">
        <f t="shared" si="4937"/>
        <v>10.900000000000006</v>
      </c>
      <c r="AX1835" s="18">
        <f t="shared" si="4938"/>
        <v>10.9</v>
      </c>
      <c r="AY1835" s="18">
        <f t="shared" si="4939"/>
        <v>10.9</v>
      </c>
      <c r="AZ1835" s="18">
        <f t="shared" si="5046"/>
        <v>0</v>
      </c>
      <c r="BA1835" s="18">
        <f t="shared" si="5046"/>
        <v>0</v>
      </c>
      <c r="BB1835" s="18">
        <f t="shared" si="5046"/>
        <v>0</v>
      </c>
      <c r="BC1835" s="18">
        <f t="shared" si="4928"/>
        <v>10.900000000000006</v>
      </c>
      <c r="BD1835" s="18">
        <f t="shared" si="4929"/>
        <v>10.9</v>
      </c>
      <c r="BE1835" s="18">
        <f t="shared" si="4930"/>
        <v>10.9</v>
      </c>
      <c r="BF1835" s="18">
        <f t="shared" si="5046"/>
        <v>0</v>
      </c>
      <c r="BG1835" s="18">
        <f t="shared" si="5046"/>
        <v>0</v>
      </c>
      <c r="BH1835" s="18">
        <f t="shared" si="5046"/>
        <v>0</v>
      </c>
      <c r="BI1835" s="18">
        <f t="shared" si="4919"/>
        <v>10.900000000000006</v>
      </c>
      <c r="BJ1835" s="18">
        <f t="shared" si="4920"/>
        <v>10.9</v>
      </c>
      <c r="BK1835" s="18">
        <f t="shared" si="4921"/>
        <v>10.9</v>
      </c>
      <c r="BL1835" s="18">
        <f t="shared" si="5046"/>
        <v>0</v>
      </c>
      <c r="BM1835" s="18">
        <f t="shared" si="5046"/>
        <v>0</v>
      </c>
      <c r="BN1835" s="18">
        <f t="shared" si="5046"/>
        <v>0</v>
      </c>
      <c r="BO1835" s="18">
        <f t="shared" si="5009"/>
        <v>10.900000000000006</v>
      </c>
      <c r="BP1835" s="18">
        <f t="shared" si="5010"/>
        <v>10.9</v>
      </c>
      <c r="BQ1835" s="18">
        <f t="shared" si="5011"/>
        <v>10.9</v>
      </c>
      <c r="BR1835" s="18">
        <f t="shared" si="5046"/>
        <v>0</v>
      </c>
      <c r="BS1835" s="18">
        <f t="shared" si="5046"/>
        <v>0</v>
      </c>
      <c r="BT1835" s="18">
        <f t="shared" si="5046"/>
        <v>0</v>
      </c>
      <c r="BU1835" s="18">
        <f t="shared" si="5000"/>
        <v>10.900000000000006</v>
      </c>
      <c r="BV1835" s="18">
        <f t="shared" si="5001"/>
        <v>10.9</v>
      </c>
      <c r="BW1835" s="18">
        <f t="shared" si="5002"/>
        <v>10.9</v>
      </c>
      <c r="BX1835" s="18">
        <f t="shared" si="5046"/>
        <v>0</v>
      </c>
      <c r="BY1835" s="18">
        <f t="shared" si="5046"/>
        <v>0</v>
      </c>
      <c r="BZ1835" s="18">
        <f t="shared" si="5046"/>
        <v>0</v>
      </c>
      <c r="CA1835" s="18">
        <f t="shared" si="4988"/>
        <v>10.900000000000006</v>
      </c>
      <c r="CB1835" s="18">
        <f t="shared" si="4989"/>
        <v>10.9</v>
      </c>
      <c r="CC1835" s="18">
        <f t="shared" si="4990"/>
        <v>10.9</v>
      </c>
      <c r="CD1835" s="18">
        <f t="shared" si="5046"/>
        <v>0</v>
      </c>
      <c r="CE1835" s="27"/>
      <c r="CF1835" s="33"/>
    </row>
    <row r="1836" spans="1:84" x14ac:dyDescent="0.3">
      <c r="A1836" s="41" t="s">
        <v>298</v>
      </c>
      <c r="B1836" s="39">
        <v>850</v>
      </c>
      <c r="C1836" s="41"/>
      <c r="D1836" s="41"/>
      <c r="E1836" s="14" t="s">
        <v>573</v>
      </c>
      <c r="F1836" s="18">
        <f t="shared" si="5044"/>
        <v>10.9</v>
      </c>
      <c r="G1836" s="18">
        <f t="shared" si="5044"/>
        <v>10.9</v>
      </c>
      <c r="H1836" s="18">
        <f t="shared" si="5044"/>
        <v>10.9</v>
      </c>
      <c r="I1836" s="18">
        <f t="shared" si="5044"/>
        <v>0</v>
      </c>
      <c r="J1836" s="18">
        <f t="shared" si="5044"/>
        <v>0</v>
      </c>
      <c r="K1836" s="18">
        <f t="shared" si="5044"/>
        <v>0</v>
      </c>
      <c r="L1836" s="18">
        <f t="shared" si="4900"/>
        <v>10.9</v>
      </c>
      <c r="M1836" s="18">
        <f t="shared" si="4901"/>
        <v>10.9</v>
      </c>
      <c r="N1836" s="18">
        <f t="shared" si="4902"/>
        <v>10.9</v>
      </c>
      <c r="O1836" s="18">
        <f t="shared" si="5045"/>
        <v>100</v>
      </c>
      <c r="P1836" s="18">
        <f t="shared" si="5045"/>
        <v>0</v>
      </c>
      <c r="Q1836" s="18">
        <f t="shared" si="5045"/>
        <v>0</v>
      </c>
      <c r="R1836" s="18">
        <f t="shared" si="5045"/>
        <v>-100</v>
      </c>
      <c r="S1836" s="18">
        <f t="shared" si="5045"/>
        <v>0</v>
      </c>
      <c r="T1836" s="18">
        <f t="shared" si="4997"/>
        <v>10.900000000000006</v>
      </c>
      <c r="U1836" s="18">
        <f t="shared" si="4998"/>
        <v>10.9</v>
      </c>
      <c r="V1836" s="18">
        <f t="shared" si="4999"/>
        <v>10.9</v>
      </c>
      <c r="W1836" s="18">
        <f t="shared" si="5046"/>
        <v>0</v>
      </c>
      <c r="X1836" s="18">
        <f t="shared" si="5046"/>
        <v>0</v>
      </c>
      <c r="Y1836" s="18">
        <f t="shared" si="5046"/>
        <v>0</v>
      </c>
      <c r="Z1836" s="18">
        <f t="shared" si="5046"/>
        <v>0</v>
      </c>
      <c r="AA1836" s="18">
        <f t="shared" si="5046"/>
        <v>0</v>
      </c>
      <c r="AB1836" s="18">
        <f t="shared" si="5046"/>
        <v>0</v>
      </c>
      <c r="AC1836" s="18">
        <f t="shared" si="5006"/>
        <v>10.900000000000006</v>
      </c>
      <c r="AD1836" s="18">
        <f t="shared" si="5007"/>
        <v>10.9</v>
      </c>
      <c r="AE1836" s="18">
        <f t="shared" si="5008"/>
        <v>10.9</v>
      </c>
      <c r="AF1836" s="18">
        <f t="shared" si="5046"/>
        <v>0</v>
      </c>
      <c r="AG1836" s="18">
        <f t="shared" si="5046"/>
        <v>0</v>
      </c>
      <c r="AH1836" s="18">
        <f t="shared" si="5046"/>
        <v>0</v>
      </c>
      <c r="AI1836" s="18">
        <f t="shared" si="4974"/>
        <v>10.900000000000006</v>
      </c>
      <c r="AJ1836" s="18">
        <f t="shared" si="4975"/>
        <v>10.9</v>
      </c>
      <c r="AK1836" s="18">
        <f t="shared" si="4976"/>
        <v>10.9</v>
      </c>
      <c r="AL1836" s="18">
        <f t="shared" si="5046"/>
        <v>0</v>
      </c>
      <c r="AM1836" s="18">
        <f t="shared" si="4978"/>
        <v>10.900000000000006</v>
      </c>
      <c r="AN1836" s="18">
        <f t="shared" si="5046"/>
        <v>0</v>
      </c>
      <c r="AO1836" s="18">
        <f t="shared" si="5046"/>
        <v>0</v>
      </c>
      <c r="AP1836" s="18">
        <f t="shared" si="5046"/>
        <v>0</v>
      </c>
      <c r="AQ1836" s="18">
        <f t="shared" si="4934"/>
        <v>10.900000000000006</v>
      </c>
      <c r="AR1836" s="18">
        <f t="shared" si="4935"/>
        <v>10.9</v>
      </c>
      <c r="AS1836" s="18">
        <f t="shared" si="4936"/>
        <v>10.9</v>
      </c>
      <c r="AT1836" s="18">
        <f t="shared" si="5046"/>
        <v>0</v>
      </c>
      <c r="AU1836" s="18">
        <f t="shared" si="5046"/>
        <v>0</v>
      </c>
      <c r="AV1836" s="18">
        <f t="shared" si="5046"/>
        <v>0</v>
      </c>
      <c r="AW1836" s="18">
        <f t="shared" si="4937"/>
        <v>10.900000000000006</v>
      </c>
      <c r="AX1836" s="18">
        <f t="shared" si="4938"/>
        <v>10.9</v>
      </c>
      <c r="AY1836" s="18">
        <f t="shared" si="4939"/>
        <v>10.9</v>
      </c>
      <c r="AZ1836" s="18">
        <f t="shared" si="5046"/>
        <v>0</v>
      </c>
      <c r="BA1836" s="18">
        <f t="shared" si="5046"/>
        <v>0</v>
      </c>
      <c r="BB1836" s="18">
        <f t="shared" si="5046"/>
        <v>0</v>
      </c>
      <c r="BC1836" s="18">
        <f t="shared" si="4928"/>
        <v>10.900000000000006</v>
      </c>
      <c r="BD1836" s="18">
        <f t="shared" si="4929"/>
        <v>10.9</v>
      </c>
      <c r="BE1836" s="18">
        <f t="shared" si="4930"/>
        <v>10.9</v>
      </c>
      <c r="BF1836" s="18">
        <f t="shared" si="5046"/>
        <v>0</v>
      </c>
      <c r="BG1836" s="18">
        <f t="shared" si="5046"/>
        <v>0</v>
      </c>
      <c r="BH1836" s="18">
        <f t="shared" si="5046"/>
        <v>0</v>
      </c>
      <c r="BI1836" s="18">
        <f t="shared" si="4919"/>
        <v>10.900000000000006</v>
      </c>
      <c r="BJ1836" s="18">
        <f t="shared" si="4920"/>
        <v>10.9</v>
      </c>
      <c r="BK1836" s="18">
        <f t="shared" si="4921"/>
        <v>10.9</v>
      </c>
      <c r="BL1836" s="18">
        <f t="shared" si="5046"/>
        <v>0</v>
      </c>
      <c r="BM1836" s="18">
        <f t="shared" si="5046"/>
        <v>0</v>
      </c>
      <c r="BN1836" s="18">
        <f t="shared" si="5046"/>
        <v>0</v>
      </c>
      <c r="BO1836" s="18">
        <f t="shared" si="5009"/>
        <v>10.900000000000006</v>
      </c>
      <c r="BP1836" s="18">
        <f t="shared" si="5010"/>
        <v>10.9</v>
      </c>
      <c r="BQ1836" s="18">
        <f t="shared" si="5011"/>
        <v>10.9</v>
      </c>
      <c r="BR1836" s="18">
        <f t="shared" si="5046"/>
        <v>0</v>
      </c>
      <c r="BS1836" s="18">
        <f t="shared" si="5046"/>
        <v>0</v>
      </c>
      <c r="BT1836" s="18">
        <f t="shared" si="5046"/>
        <v>0</v>
      </c>
      <c r="BU1836" s="18">
        <f t="shared" si="5000"/>
        <v>10.900000000000006</v>
      </c>
      <c r="BV1836" s="18">
        <f t="shared" si="5001"/>
        <v>10.9</v>
      </c>
      <c r="BW1836" s="18">
        <f t="shared" si="5002"/>
        <v>10.9</v>
      </c>
      <c r="BX1836" s="18">
        <f t="shared" si="5046"/>
        <v>0</v>
      </c>
      <c r="BY1836" s="18">
        <f t="shared" si="5046"/>
        <v>0</v>
      </c>
      <c r="BZ1836" s="18">
        <f t="shared" si="5046"/>
        <v>0</v>
      </c>
      <c r="CA1836" s="18">
        <f t="shared" si="4988"/>
        <v>10.900000000000006</v>
      </c>
      <c r="CB1836" s="18">
        <f t="shared" si="4989"/>
        <v>10.9</v>
      </c>
      <c r="CC1836" s="18">
        <f t="shared" si="4990"/>
        <v>10.9</v>
      </c>
      <c r="CD1836" s="18">
        <f t="shared" si="5046"/>
        <v>0</v>
      </c>
      <c r="CE1836" s="27"/>
      <c r="CF1836" s="33"/>
    </row>
    <row r="1837" spans="1:84" x14ac:dyDescent="0.3">
      <c r="A1837" s="41" t="s">
        <v>298</v>
      </c>
      <c r="B1837" s="39">
        <v>850</v>
      </c>
      <c r="C1837" s="41" t="s">
        <v>149</v>
      </c>
      <c r="D1837" s="41" t="s">
        <v>23</v>
      </c>
      <c r="E1837" s="14" t="s">
        <v>522</v>
      </c>
      <c r="F1837" s="23">
        <v>10.9</v>
      </c>
      <c r="G1837" s="23">
        <v>10.9</v>
      </c>
      <c r="H1837" s="23">
        <v>10.9</v>
      </c>
      <c r="I1837" s="18"/>
      <c r="J1837" s="18"/>
      <c r="K1837" s="18"/>
      <c r="L1837" s="18">
        <f t="shared" si="4900"/>
        <v>10.9</v>
      </c>
      <c r="M1837" s="18">
        <f t="shared" si="4901"/>
        <v>10.9</v>
      </c>
      <c r="N1837" s="18">
        <f t="shared" si="4902"/>
        <v>10.9</v>
      </c>
      <c r="O1837" s="18">
        <v>100</v>
      </c>
      <c r="P1837" s="18"/>
      <c r="Q1837" s="18"/>
      <c r="R1837" s="18">
        <v>-100</v>
      </c>
      <c r="S1837" s="18"/>
      <c r="T1837" s="18">
        <f t="shared" si="4997"/>
        <v>10.900000000000006</v>
      </c>
      <c r="U1837" s="18">
        <f t="shared" si="4998"/>
        <v>10.9</v>
      </c>
      <c r="V1837" s="18">
        <f t="shared" si="4999"/>
        <v>10.9</v>
      </c>
      <c r="W1837" s="18"/>
      <c r="X1837" s="18"/>
      <c r="Y1837" s="18"/>
      <c r="Z1837" s="18"/>
      <c r="AA1837" s="18"/>
      <c r="AB1837" s="18"/>
      <c r="AC1837" s="18">
        <f t="shared" si="5006"/>
        <v>10.900000000000006</v>
      </c>
      <c r="AD1837" s="18">
        <f t="shared" si="5007"/>
        <v>10.9</v>
      </c>
      <c r="AE1837" s="18">
        <f t="shared" si="5008"/>
        <v>10.9</v>
      </c>
      <c r="AF1837" s="18"/>
      <c r="AG1837" s="18"/>
      <c r="AH1837" s="18"/>
      <c r="AI1837" s="18">
        <f t="shared" si="4974"/>
        <v>10.900000000000006</v>
      </c>
      <c r="AJ1837" s="18">
        <f t="shared" si="4975"/>
        <v>10.9</v>
      </c>
      <c r="AK1837" s="18">
        <f t="shared" si="4976"/>
        <v>10.9</v>
      </c>
      <c r="AL1837" s="18"/>
      <c r="AM1837" s="18">
        <f t="shared" si="4978"/>
        <v>10.900000000000006</v>
      </c>
      <c r="AN1837" s="18"/>
      <c r="AO1837" s="18"/>
      <c r="AP1837" s="18"/>
      <c r="AQ1837" s="18">
        <f t="shared" si="4934"/>
        <v>10.900000000000006</v>
      </c>
      <c r="AR1837" s="18">
        <f t="shared" si="4935"/>
        <v>10.9</v>
      </c>
      <c r="AS1837" s="18">
        <f t="shared" si="4936"/>
        <v>10.9</v>
      </c>
      <c r="AT1837" s="18"/>
      <c r="AU1837" s="18"/>
      <c r="AV1837" s="18"/>
      <c r="AW1837" s="18">
        <f t="shared" si="4937"/>
        <v>10.900000000000006</v>
      </c>
      <c r="AX1837" s="18">
        <f t="shared" si="4938"/>
        <v>10.9</v>
      </c>
      <c r="AY1837" s="18">
        <f t="shared" si="4939"/>
        <v>10.9</v>
      </c>
      <c r="AZ1837" s="18"/>
      <c r="BA1837" s="18"/>
      <c r="BB1837" s="18"/>
      <c r="BC1837" s="18">
        <f t="shared" si="4928"/>
        <v>10.900000000000006</v>
      </c>
      <c r="BD1837" s="18">
        <f t="shared" si="4929"/>
        <v>10.9</v>
      </c>
      <c r="BE1837" s="18">
        <f t="shared" si="4930"/>
        <v>10.9</v>
      </c>
      <c r="BF1837" s="18"/>
      <c r="BG1837" s="18"/>
      <c r="BH1837" s="18"/>
      <c r="BI1837" s="18">
        <f t="shared" si="4919"/>
        <v>10.900000000000006</v>
      </c>
      <c r="BJ1837" s="18">
        <f t="shared" si="4920"/>
        <v>10.9</v>
      </c>
      <c r="BK1837" s="18">
        <f t="shared" si="4921"/>
        <v>10.9</v>
      </c>
      <c r="BL1837" s="18"/>
      <c r="BM1837" s="18"/>
      <c r="BN1837" s="18"/>
      <c r="BO1837" s="18">
        <f t="shared" si="5009"/>
        <v>10.900000000000006</v>
      </c>
      <c r="BP1837" s="18">
        <f t="shared" si="5010"/>
        <v>10.9</v>
      </c>
      <c r="BQ1837" s="18">
        <f t="shared" si="5011"/>
        <v>10.9</v>
      </c>
      <c r="BR1837" s="18"/>
      <c r="BS1837" s="18"/>
      <c r="BT1837" s="18"/>
      <c r="BU1837" s="18">
        <f t="shared" si="5000"/>
        <v>10.900000000000006</v>
      </c>
      <c r="BV1837" s="18">
        <f t="shared" si="5001"/>
        <v>10.9</v>
      </c>
      <c r="BW1837" s="18">
        <f t="shared" si="5002"/>
        <v>10.9</v>
      </c>
      <c r="BX1837" s="18"/>
      <c r="BY1837" s="18"/>
      <c r="BZ1837" s="18"/>
      <c r="CA1837" s="18">
        <f t="shared" si="4988"/>
        <v>10.900000000000006</v>
      </c>
      <c r="CB1837" s="18">
        <f t="shared" si="4989"/>
        <v>10.9</v>
      </c>
      <c r="CC1837" s="18">
        <f t="shared" si="4990"/>
        <v>10.9</v>
      </c>
      <c r="CD1837" s="18"/>
      <c r="CE1837" s="27"/>
      <c r="CF1837" s="33"/>
    </row>
    <row r="1838" spans="1:84" ht="78" x14ac:dyDescent="0.3">
      <c r="A1838" s="19" t="s">
        <v>1369</v>
      </c>
      <c r="B1838" s="19"/>
      <c r="C1838" s="19"/>
      <c r="D1838" s="19"/>
      <c r="E1838" s="14" t="s">
        <v>1370</v>
      </c>
      <c r="F1838" s="18">
        <f t="shared" ref="F1838:K1840" si="5047">F1839</f>
        <v>46203.9</v>
      </c>
      <c r="G1838" s="18">
        <f t="shared" si="5047"/>
        <v>50076.9</v>
      </c>
      <c r="H1838" s="18">
        <f t="shared" si="5047"/>
        <v>54258.2</v>
      </c>
      <c r="I1838" s="18">
        <f t="shared" si="5047"/>
        <v>0</v>
      </c>
      <c r="J1838" s="18">
        <f t="shared" si="5047"/>
        <v>0</v>
      </c>
      <c r="K1838" s="18">
        <f t="shared" si="5047"/>
        <v>0</v>
      </c>
      <c r="L1838" s="18">
        <f t="shared" si="4900"/>
        <v>46203.9</v>
      </c>
      <c r="M1838" s="18">
        <f t="shared" si="4901"/>
        <v>50076.9</v>
      </c>
      <c r="N1838" s="18">
        <f t="shared" si="4902"/>
        <v>54258.2</v>
      </c>
      <c r="O1838" s="18">
        <f t="shared" ref="O1838:S1840" si="5048">O1839</f>
        <v>0</v>
      </c>
      <c r="P1838" s="18">
        <f t="shared" si="5048"/>
        <v>0</v>
      </c>
      <c r="Q1838" s="18">
        <f t="shared" si="5048"/>
        <v>0</v>
      </c>
      <c r="R1838" s="18">
        <f t="shared" si="5048"/>
        <v>0</v>
      </c>
      <c r="S1838" s="18">
        <f t="shared" si="5048"/>
        <v>0</v>
      </c>
      <c r="T1838" s="18">
        <f t="shared" si="4997"/>
        <v>46203.9</v>
      </c>
      <c r="U1838" s="18">
        <f t="shared" si="4998"/>
        <v>50076.9</v>
      </c>
      <c r="V1838" s="18">
        <f t="shared" si="4999"/>
        <v>54258.2</v>
      </c>
      <c r="W1838" s="18">
        <f t="shared" ref="W1838:CD1840" si="5049">W1839</f>
        <v>-1220</v>
      </c>
      <c r="X1838" s="18">
        <f t="shared" si="5049"/>
        <v>0</v>
      </c>
      <c r="Y1838" s="18">
        <f t="shared" si="5049"/>
        <v>0</v>
      </c>
      <c r="Z1838" s="18">
        <f t="shared" si="5049"/>
        <v>1220</v>
      </c>
      <c r="AA1838" s="18">
        <f t="shared" si="5049"/>
        <v>0</v>
      </c>
      <c r="AB1838" s="18">
        <f t="shared" si="5049"/>
        <v>0</v>
      </c>
      <c r="AC1838" s="18">
        <f t="shared" si="5006"/>
        <v>46203.9</v>
      </c>
      <c r="AD1838" s="18">
        <f t="shared" si="5007"/>
        <v>50076.9</v>
      </c>
      <c r="AE1838" s="18">
        <f t="shared" si="5008"/>
        <v>54258.2</v>
      </c>
      <c r="AF1838" s="18">
        <f t="shared" si="5049"/>
        <v>0</v>
      </c>
      <c r="AG1838" s="18">
        <f t="shared" si="5049"/>
        <v>0</v>
      </c>
      <c r="AH1838" s="18">
        <f t="shared" si="5049"/>
        <v>0</v>
      </c>
      <c r="AI1838" s="18">
        <f t="shared" si="4974"/>
        <v>46203.9</v>
      </c>
      <c r="AJ1838" s="18">
        <f t="shared" si="4975"/>
        <v>50076.9</v>
      </c>
      <c r="AK1838" s="18">
        <f t="shared" si="4976"/>
        <v>54258.2</v>
      </c>
      <c r="AL1838" s="18">
        <f t="shared" si="5049"/>
        <v>0</v>
      </c>
      <c r="AM1838" s="18">
        <f t="shared" si="4978"/>
        <v>46203.9</v>
      </c>
      <c r="AN1838" s="18">
        <f t="shared" si="5049"/>
        <v>0</v>
      </c>
      <c r="AO1838" s="18">
        <f t="shared" si="5049"/>
        <v>0</v>
      </c>
      <c r="AP1838" s="18">
        <f t="shared" si="5049"/>
        <v>0</v>
      </c>
      <c r="AQ1838" s="18">
        <f t="shared" si="4934"/>
        <v>46203.9</v>
      </c>
      <c r="AR1838" s="18">
        <f t="shared" si="4935"/>
        <v>50076.9</v>
      </c>
      <c r="AS1838" s="18">
        <f t="shared" si="4936"/>
        <v>54258.2</v>
      </c>
      <c r="AT1838" s="18">
        <f t="shared" si="5049"/>
        <v>0</v>
      </c>
      <c r="AU1838" s="18">
        <f t="shared" si="5049"/>
        <v>0</v>
      </c>
      <c r="AV1838" s="18">
        <f t="shared" si="5049"/>
        <v>0</v>
      </c>
      <c r="AW1838" s="18">
        <f t="shared" si="4937"/>
        <v>46203.9</v>
      </c>
      <c r="AX1838" s="18">
        <f t="shared" si="4938"/>
        <v>50076.9</v>
      </c>
      <c r="AY1838" s="18">
        <f t="shared" si="4939"/>
        <v>54258.2</v>
      </c>
      <c r="AZ1838" s="18">
        <f t="shared" si="5049"/>
        <v>10000</v>
      </c>
      <c r="BA1838" s="18">
        <f t="shared" si="5049"/>
        <v>0</v>
      </c>
      <c r="BB1838" s="18">
        <f t="shared" si="5049"/>
        <v>0</v>
      </c>
      <c r="BC1838" s="18">
        <f t="shared" si="4928"/>
        <v>56203.9</v>
      </c>
      <c r="BD1838" s="18">
        <f t="shared" si="4929"/>
        <v>50076.9</v>
      </c>
      <c r="BE1838" s="18">
        <f t="shared" si="4930"/>
        <v>54258.2</v>
      </c>
      <c r="BF1838" s="18">
        <f t="shared" si="5049"/>
        <v>0</v>
      </c>
      <c r="BG1838" s="18">
        <f t="shared" si="5049"/>
        <v>0</v>
      </c>
      <c r="BH1838" s="18">
        <f t="shared" si="5049"/>
        <v>0</v>
      </c>
      <c r="BI1838" s="18">
        <f t="shared" si="4919"/>
        <v>56203.9</v>
      </c>
      <c r="BJ1838" s="18">
        <f t="shared" si="4920"/>
        <v>50076.9</v>
      </c>
      <c r="BK1838" s="18">
        <f t="shared" si="4921"/>
        <v>54258.2</v>
      </c>
      <c r="BL1838" s="18">
        <f>BL1839</f>
        <v>10457.16</v>
      </c>
      <c r="BM1838" s="18">
        <f t="shared" si="5049"/>
        <v>-39652.26</v>
      </c>
      <c r="BN1838" s="18">
        <f t="shared" si="5049"/>
        <v>-39096.300000000003</v>
      </c>
      <c r="BO1838" s="18">
        <f>BI1838+BL1838</f>
        <v>66661.06</v>
      </c>
      <c r="BP1838" s="18">
        <f t="shared" si="5010"/>
        <v>10424.64</v>
      </c>
      <c r="BQ1838" s="18">
        <f t="shared" si="5011"/>
        <v>15161.899999999994</v>
      </c>
      <c r="BR1838" s="18">
        <f>BR1839</f>
        <v>0</v>
      </c>
      <c r="BS1838" s="18">
        <f t="shared" si="5049"/>
        <v>37557.9</v>
      </c>
      <c r="BT1838" s="18">
        <f t="shared" si="5049"/>
        <v>39096.300000000003</v>
      </c>
      <c r="BU1838" s="18">
        <f t="shared" si="5000"/>
        <v>66661.06</v>
      </c>
      <c r="BV1838" s="18">
        <f t="shared" si="5001"/>
        <v>47982.54</v>
      </c>
      <c r="BW1838" s="18">
        <f t="shared" si="5002"/>
        <v>54258.2</v>
      </c>
      <c r="BX1838" s="18">
        <f t="shared" si="5049"/>
        <v>0</v>
      </c>
      <c r="BY1838" s="18">
        <f t="shared" si="5049"/>
        <v>0</v>
      </c>
      <c r="BZ1838" s="18">
        <f t="shared" si="5049"/>
        <v>0</v>
      </c>
      <c r="CA1838" s="18">
        <f t="shared" si="4988"/>
        <v>66661.06</v>
      </c>
      <c r="CB1838" s="18">
        <f t="shared" si="4989"/>
        <v>47982.54</v>
      </c>
      <c r="CC1838" s="18">
        <f t="shared" si="4990"/>
        <v>54258.2</v>
      </c>
      <c r="CD1838" s="18">
        <f t="shared" si="5049"/>
        <v>0</v>
      </c>
      <c r="CE1838" s="27"/>
      <c r="CF1838" s="33"/>
    </row>
    <row r="1839" spans="1:84" ht="31.2" x14ac:dyDescent="0.3">
      <c r="A1839" s="19" t="s">
        <v>1369</v>
      </c>
      <c r="B1839" s="39">
        <v>200</v>
      </c>
      <c r="C1839" s="41"/>
      <c r="D1839" s="41"/>
      <c r="E1839" s="14" t="s">
        <v>551</v>
      </c>
      <c r="F1839" s="18">
        <f t="shared" si="5047"/>
        <v>46203.9</v>
      </c>
      <c r="G1839" s="18">
        <f t="shared" si="5047"/>
        <v>50076.9</v>
      </c>
      <c r="H1839" s="18">
        <f t="shared" si="5047"/>
        <v>54258.2</v>
      </c>
      <c r="I1839" s="18">
        <f t="shared" si="5047"/>
        <v>0</v>
      </c>
      <c r="J1839" s="18">
        <f t="shared" si="5047"/>
        <v>0</v>
      </c>
      <c r="K1839" s="18">
        <f t="shared" si="5047"/>
        <v>0</v>
      </c>
      <c r="L1839" s="18">
        <f t="shared" si="4900"/>
        <v>46203.9</v>
      </c>
      <c r="M1839" s="18">
        <f t="shared" si="4901"/>
        <v>50076.9</v>
      </c>
      <c r="N1839" s="18">
        <f t="shared" si="4902"/>
        <v>54258.2</v>
      </c>
      <c r="O1839" s="18">
        <f t="shared" si="5048"/>
        <v>0</v>
      </c>
      <c r="P1839" s="18">
        <f t="shared" si="5048"/>
        <v>0</v>
      </c>
      <c r="Q1839" s="18">
        <f t="shared" si="5048"/>
        <v>0</v>
      </c>
      <c r="R1839" s="18">
        <f t="shared" si="5048"/>
        <v>0</v>
      </c>
      <c r="S1839" s="18">
        <f t="shared" si="5048"/>
        <v>0</v>
      </c>
      <c r="T1839" s="18">
        <f t="shared" si="4997"/>
        <v>46203.9</v>
      </c>
      <c r="U1839" s="18">
        <f t="shared" si="4998"/>
        <v>50076.9</v>
      </c>
      <c r="V1839" s="18">
        <f t="shared" si="4999"/>
        <v>54258.2</v>
      </c>
      <c r="W1839" s="18">
        <f t="shared" si="5049"/>
        <v>-1220</v>
      </c>
      <c r="X1839" s="18">
        <f t="shared" si="5049"/>
        <v>0</v>
      </c>
      <c r="Y1839" s="18">
        <f t="shared" si="5049"/>
        <v>0</v>
      </c>
      <c r="Z1839" s="18">
        <f t="shared" si="5049"/>
        <v>1220</v>
      </c>
      <c r="AA1839" s="18">
        <f t="shared" si="5049"/>
        <v>0</v>
      </c>
      <c r="AB1839" s="18">
        <f t="shared" si="5049"/>
        <v>0</v>
      </c>
      <c r="AC1839" s="18">
        <f t="shared" si="5006"/>
        <v>46203.9</v>
      </c>
      <c r="AD1839" s="18">
        <f t="shared" si="5007"/>
        <v>50076.9</v>
      </c>
      <c r="AE1839" s="18">
        <f t="shared" si="5008"/>
        <v>54258.2</v>
      </c>
      <c r="AF1839" s="18">
        <f t="shared" si="5049"/>
        <v>0</v>
      </c>
      <c r="AG1839" s="18">
        <f t="shared" si="5049"/>
        <v>0</v>
      </c>
      <c r="AH1839" s="18">
        <f t="shared" si="5049"/>
        <v>0</v>
      </c>
      <c r="AI1839" s="18">
        <f t="shared" si="4974"/>
        <v>46203.9</v>
      </c>
      <c r="AJ1839" s="18">
        <f t="shared" si="4975"/>
        <v>50076.9</v>
      </c>
      <c r="AK1839" s="18">
        <f t="shared" si="4976"/>
        <v>54258.2</v>
      </c>
      <c r="AL1839" s="18">
        <f t="shared" si="5049"/>
        <v>0</v>
      </c>
      <c r="AM1839" s="18">
        <f t="shared" si="4978"/>
        <v>46203.9</v>
      </c>
      <c r="AN1839" s="18">
        <f t="shared" si="5049"/>
        <v>0</v>
      </c>
      <c r="AO1839" s="18">
        <f t="shared" si="5049"/>
        <v>0</v>
      </c>
      <c r="AP1839" s="18">
        <f t="shared" si="5049"/>
        <v>0</v>
      </c>
      <c r="AQ1839" s="18">
        <f t="shared" si="4934"/>
        <v>46203.9</v>
      </c>
      <c r="AR1839" s="18">
        <f t="shared" si="4935"/>
        <v>50076.9</v>
      </c>
      <c r="AS1839" s="18">
        <f t="shared" si="4936"/>
        <v>54258.2</v>
      </c>
      <c r="AT1839" s="18">
        <f t="shared" si="5049"/>
        <v>0</v>
      </c>
      <c r="AU1839" s="18">
        <f t="shared" si="5049"/>
        <v>0</v>
      </c>
      <c r="AV1839" s="18">
        <f t="shared" si="5049"/>
        <v>0</v>
      </c>
      <c r="AW1839" s="18">
        <f t="shared" si="4937"/>
        <v>46203.9</v>
      </c>
      <c r="AX1839" s="18">
        <f t="shared" si="4938"/>
        <v>50076.9</v>
      </c>
      <c r="AY1839" s="18">
        <f t="shared" si="4939"/>
        <v>54258.2</v>
      </c>
      <c r="AZ1839" s="18">
        <f t="shared" si="5049"/>
        <v>10000</v>
      </c>
      <c r="BA1839" s="18">
        <f t="shared" si="5049"/>
        <v>0</v>
      </c>
      <c r="BB1839" s="18">
        <f t="shared" si="5049"/>
        <v>0</v>
      </c>
      <c r="BC1839" s="18">
        <f t="shared" si="4928"/>
        <v>56203.9</v>
      </c>
      <c r="BD1839" s="18">
        <f t="shared" si="4929"/>
        <v>50076.9</v>
      </c>
      <c r="BE1839" s="18">
        <f t="shared" si="4930"/>
        <v>54258.2</v>
      </c>
      <c r="BF1839" s="18">
        <f t="shared" si="5049"/>
        <v>0</v>
      </c>
      <c r="BG1839" s="18">
        <f t="shared" si="5049"/>
        <v>0</v>
      </c>
      <c r="BH1839" s="18">
        <f t="shared" si="5049"/>
        <v>0</v>
      </c>
      <c r="BI1839" s="18">
        <f t="shared" si="4919"/>
        <v>56203.9</v>
      </c>
      <c r="BJ1839" s="18">
        <f t="shared" si="4920"/>
        <v>50076.9</v>
      </c>
      <c r="BK1839" s="18">
        <f t="shared" si="4921"/>
        <v>54258.2</v>
      </c>
      <c r="BL1839" s="18">
        <f t="shared" si="5049"/>
        <v>10457.16</v>
      </c>
      <c r="BM1839" s="18">
        <f t="shared" si="5049"/>
        <v>-39652.26</v>
      </c>
      <c r="BN1839" s="18">
        <f t="shared" si="5049"/>
        <v>-39096.300000000003</v>
      </c>
      <c r="BO1839" s="18">
        <f t="shared" si="5009"/>
        <v>66661.06</v>
      </c>
      <c r="BP1839" s="18">
        <f t="shared" si="5010"/>
        <v>10424.64</v>
      </c>
      <c r="BQ1839" s="18">
        <f t="shared" si="5011"/>
        <v>15161.899999999994</v>
      </c>
      <c r="BR1839" s="18">
        <f t="shared" si="5049"/>
        <v>0</v>
      </c>
      <c r="BS1839" s="18">
        <f t="shared" si="5049"/>
        <v>37557.9</v>
      </c>
      <c r="BT1839" s="18">
        <f t="shared" si="5049"/>
        <v>39096.300000000003</v>
      </c>
      <c r="BU1839" s="18">
        <f t="shared" si="5000"/>
        <v>66661.06</v>
      </c>
      <c r="BV1839" s="18">
        <f t="shared" si="5001"/>
        <v>47982.54</v>
      </c>
      <c r="BW1839" s="18">
        <f t="shared" si="5002"/>
        <v>54258.2</v>
      </c>
      <c r="BX1839" s="18">
        <f t="shared" si="5049"/>
        <v>0</v>
      </c>
      <c r="BY1839" s="18">
        <f t="shared" si="5049"/>
        <v>0</v>
      </c>
      <c r="BZ1839" s="18">
        <f t="shared" si="5049"/>
        <v>0</v>
      </c>
      <c r="CA1839" s="18">
        <f t="shared" si="4988"/>
        <v>66661.06</v>
      </c>
      <c r="CB1839" s="18">
        <f t="shared" si="4989"/>
        <v>47982.54</v>
      </c>
      <c r="CC1839" s="18">
        <f t="shared" si="4990"/>
        <v>54258.2</v>
      </c>
      <c r="CD1839" s="18">
        <f t="shared" si="5049"/>
        <v>0</v>
      </c>
      <c r="CE1839" s="27"/>
      <c r="CF1839" s="33"/>
    </row>
    <row r="1840" spans="1:84" ht="46.8" x14ac:dyDescent="0.3">
      <c r="A1840" s="19" t="s">
        <v>1369</v>
      </c>
      <c r="B1840" s="39">
        <v>240</v>
      </c>
      <c r="C1840" s="41"/>
      <c r="D1840" s="41"/>
      <c r="E1840" s="14" t="s">
        <v>559</v>
      </c>
      <c r="F1840" s="18">
        <f t="shared" si="5047"/>
        <v>46203.9</v>
      </c>
      <c r="G1840" s="18">
        <f t="shared" si="5047"/>
        <v>50076.9</v>
      </c>
      <c r="H1840" s="18">
        <f t="shared" si="5047"/>
        <v>54258.2</v>
      </c>
      <c r="I1840" s="18">
        <f t="shared" si="5047"/>
        <v>0</v>
      </c>
      <c r="J1840" s="18">
        <f t="shared" si="5047"/>
        <v>0</v>
      </c>
      <c r="K1840" s="18">
        <f t="shared" si="5047"/>
        <v>0</v>
      </c>
      <c r="L1840" s="18">
        <f t="shared" ref="L1840:L1915" si="5050">F1840+I1840</f>
        <v>46203.9</v>
      </c>
      <c r="M1840" s="18">
        <f t="shared" ref="M1840:M1915" si="5051">G1840+J1840</f>
        <v>50076.9</v>
      </c>
      <c r="N1840" s="18">
        <f t="shared" ref="N1840:N1915" si="5052">H1840+K1840</f>
        <v>54258.2</v>
      </c>
      <c r="O1840" s="18">
        <f t="shared" si="5048"/>
        <v>0</v>
      </c>
      <c r="P1840" s="18">
        <f t="shared" si="5048"/>
        <v>0</v>
      </c>
      <c r="Q1840" s="18">
        <f t="shared" si="5048"/>
        <v>0</v>
      </c>
      <c r="R1840" s="18">
        <f t="shared" si="5048"/>
        <v>0</v>
      </c>
      <c r="S1840" s="18">
        <f t="shared" si="5048"/>
        <v>0</v>
      </c>
      <c r="T1840" s="18">
        <f t="shared" si="4997"/>
        <v>46203.9</v>
      </c>
      <c r="U1840" s="18">
        <f t="shared" si="4998"/>
        <v>50076.9</v>
      </c>
      <c r="V1840" s="18">
        <f t="shared" si="4999"/>
        <v>54258.2</v>
      </c>
      <c r="W1840" s="18">
        <f t="shared" si="5049"/>
        <v>-1220</v>
      </c>
      <c r="X1840" s="18">
        <f t="shared" si="5049"/>
        <v>0</v>
      </c>
      <c r="Y1840" s="18">
        <f t="shared" si="5049"/>
        <v>0</v>
      </c>
      <c r="Z1840" s="18">
        <f t="shared" si="5049"/>
        <v>1220</v>
      </c>
      <c r="AA1840" s="18">
        <f t="shared" si="5049"/>
        <v>0</v>
      </c>
      <c r="AB1840" s="18">
        <f t="shared" si="5049"/>
        <v>0</v>
      </c>
      <c r="AC1840" s="18">
        <f t="shared" si="5006"/>
        <v>46203.9</v>
      </c>
      <c r="AD1840" s="18">
        <f t="shared" si="5007"/>
        <v>50076.9</v>
      </c>
      <c r="AE1840" s="18">
        <f t="shared" si="5008"/>
        <v>54258.2</v>
      </c>
      <c r="AF1840" s="18">
        <f t="shared" si="5049"/>
        <v>0</v>
      </c>
      <c r="AG1840" s="18">
        <f t="shared" si="5049"/>
        <v>0</v>
      </c>
      <c r="AH1840" s="18">
        <f t="shared" si="5049"/>
        <v>0</v>
      </c>
      <c r="AI1840" s="18">
        <f t="shared" si="4974"/>
        <v>46203.9</v>
      </c>
      <c r="AJ1840" s="18">
        <f t="shared" si="4975"/>
        <v>50076.9</v>
      </c>
      <c r="AK1840" s="18">
        <f t="shared" si="4976"/>
        <v>54258.2</v>
      </c>
      <c r="AL1840" s="18">
        <f t="shared" si="5049"/>
        <v>0</v>
      </c>
      <c r="AM1840" s="18">
        <f t="shared" si="4978"/>
        <v>46203.9</v>
      </c>
      <c r="AN1840" s="18">
        <f t="shared" si="5049"/>
        <v>0</v>
      </c>
      <c r="AO1840" s="18">
        <f t="shared" si="5049"/>
        <v>0</v>
      </c>
      <c r="AP1840" s="18">
        <f t="shared" si="5049"/>
        <v>0</v>
      </c>
      <c r="AQ1840" s="18">
        <f t="shared" si="4934"/>
        <v>46203.9</v>
      </c>
      <c r="AR1840" s="18">
        <f t="shared" si="4935"/>
        <v>50076.9</v>
      </c>
      <c r="AS1840" s="18">
        <f t="shared" si="4936"/>
        <v>54258.2</v>
      </c>
      <c r="AT1840" s="18">
        <f t="shared" si="5049"/>
        <v>0</v>
      </c>
      <c r="AU1840" s="18">
        <f t="shared" si="5049"/>
        <v>0</v>
      </c>
      <c r="AV1840" s="18">
        <f t="shared" si="5049"/>
        <v>0</v>
      </c>
      <c r="AW1840" s="18">
        <f t="shared" si="4937"/>
        <v>46203.9</v>
      </c>
      <c r="AX1840" s="18">
        <f t="shared" si="4938"/>
        <v>50076.9</v>
      </c>
      <c r="AY1840" s="18">
        <f t="shared" si="4939"/>
        <v>54258.2</v>
      </c>
      <c r="AZ1840" s="18">
        <f t="shared" si="5049"/>
        <v>10000</v>
      </c>
      <c r="BA1840" s="18">
        <f t="shared" si="5049"/>
        <v>0</v>
      </c>
      <c r="BB1840" s="18">
        <f t="shared" si="5049"/>
        <v>0</v>
      </c>
      <c r="BC1840" s="18">
        <f t="shared" si="4928"/>
        <v>56203.9</v>
      </c>
      <c r="BD1840" s="18">
        <f t="shared" si="4929"/>
        <v>50076.9</v>
      </c>
      <c r="BE1840" s="18">
        <f t="shared" si="4930"/>
        <v>54258.2</v>
      </c>
      <c r="BF1840" s="18">
        <f t="shared" si="5049"/>
        <v>0</v>
      </c>
      <c r="BG1840" s="18">
        <f t="shared" si="5049"/>
        <v>0</v>
      </c>
      <c r="BH1840" s="18">
        <f t="shared" si="5049"/>
        <v>0</v>
      </c>
      <c r="BI1840" s="18">
        <f t="shared" si="4919"/>
        <v>56203.9</v>
      </c>
      <c r="BJ1840" s="18">
        <f t="shared" si="4920"/>
        <v>50076.9</v>
      </c>
      <c r="BK1840" s="18">
        <f t="shared" si="4921"/>
        <v>54258.2</v>
      </c>
      <c r="BL1840" s="18">
        <f t="shared" si="5049"/>
        <v>10457.16</v>
      </c>
      <c r="BM1840" s="18">
        <f t="shared" si="5049"/>
        <v>-39652.26</v>
      </c>
      <c r="BN1840" s="18">
        <f t="shared" si="5049"/>
        <v>-39096.300000000003</v>
      </c>
      <c r="BO1840" s="18">
        <f t="shared" si="5009"/>
        <v>66661.06</v>
      </c>
      <c r="BP1840" s="18">
        <f t="shared" si="5010"/>
        <v>10424.64</v>
      </c>
      <c r="BQ1840" s="18">
        <f t="shared" si="5011"/>
        <v>15161.899999999994</v>
      </c>
      <c r="BR1840" s="18">
        <f t="shared" si="5049"/>
        <v>0</v>
      </c>
      <c r="BS1840" s="18">
        <f t="shared" si="5049"/>
        <v>37557.9</v>
      </c>
      <c r="BT1840" s="18">
        <f t="shared" si="5049"/>
        <v>39096.300000000003</v>
      </c>
      <c r="BU1840" s="18">
        <f t="shared" si="5000"/>
        <v>66661.06</v>
      </c>
      <c r="BV1840" s="18">
        <f t="shared" si="5001"/>
        <v>47982.54</v>
      </c>
      <c r="BW1840" s="18">
        <f t="shared" si="5002"/>
        <v>54258.2</v>
      </c>
      <c r="BX1840" s="18">
        <f t="shared" si="5049"/>
        <v>0</v>
      </c>
      <c r="BY1840" s="18">
        <f t="shared" si="5049"/>
        <v>0</v>
      </c>
      <c r="BZ1840" s="18">
        <f t="shared" si="5049"/>
        <v>0</v>
      </c>
      <c r="CA1840" s="18">
        <f t="shared" si="4988"/>
        <v>66661.06</v>
      </c>
      <c r="CB1840" s="18">
        <f t="shared" si="4989"/>
        <v>47982.54</v>
      </c>
      <c r="CC1840" s="18">
        <f t="shared" si="4990"/>
        <v>54258.2</v>
      </c>
      <c r="CD1840" s="18">
        <f t="shared" si="5049"/>
        <v>0</v>
      </c>
      <c r="CE1840" s="27"/>
      <c r="CF1840" s="33"/>
    </row>
    <row r="1841" spans="1:84" x14ac:dyDescent="0.3">
      <c r="A1841" s="19" t="s">
        <v>1369</v>
      </c>
      <c r="B1841" s="39">
        <v>240</v>
      </c>
      <c r="C1841" s="41" t="s">
        <v>149</v>
      </c>
      <c r="D1841" s="41" t="s">
        <v>23</v>
      </c>
      <c r="E1841" s="14" t="s">
        <v>522</v>
      </c>
      <c r="F1841" s="23">
        <v>46203.9</v>
      </c>
      <c r="G1841" s="23">
        <v>50076.9</v>
      </c>
      <c r="H1841" s="23">
        <v>54258.2</v>
      </c>
      <c r="I1841" s="18"/>
      <c r="J1841" s="18"/>
      <c r="K1841" s="18"/>
      <c r="L1841" s="18">
        <f t="shared" si="5050"/>
        <v>46203.9</v>
      </c>
      <c r="M1841" s="18">
        <f t="shared" si="5051"/>
        <v>50076.9</v>
      </c>
      <c r="N1841" s="18">
        <f t="shared" si="5052"/>
        <v>54258.2</v>
      </c>
      <c r="O1841" s="18"/>
      <c r="P1841" s="18"/>
      <c r="Q1841" s="18"/>
      <c r="R1841" s="18"/>
      <c r="S1841" s="18"/>
      <c r="T1841" s="18">
        <f t="shared" si="4997"/>
        <v>46203.9</v>
      </c>
      <c r="U1841" s="18">
        <f t="shared" si="4998"/>
        <v>50076.9</v>
      </c>
      <c r="V1841" s="18">
        <f t="shared" si="4999"/>
        <v>54258.2</v>
      </c>
      <c r="W1841" s="18">
        <v>-1220</v>
      </c>
      <c r="X1841" s="18"/>
      <c r="Y1841" s="18"/>
      <c r="Z1841" s="18">
        <v>1220</v>
      </c>
      <c r="AA1841" s="18"/>
      <c r="AB1841" s="18"/>
      <c r="AC1841" s="18">
        <f t="shared" si="5006"/>
        <v>46203.9</v>
      </c>
      <c r="AD1841" s="18">
        <f t="shared" si="5007"/>
        <v>50076.9</v>
      </c>
      <c r="AE1841" s="18">
        <f t="shared" si="5008"/>
        <v>54258.2</v>
      </c>
      <c r="AF1841" s="18"/>
      <c r="AG1841" s="18"/>
      <c r="AH1841" s="18"/>
      <c r="AI1841" s="18">
        <f t="shared" si="4974"/>
        <v>46203.9</v>
      </c>
      <c r="AJ1841" s="18">
        <f t="shared" si="4975"/>
        <v>50076.9</v>
      </c>
      <c r="AK1841" s="18">
        <f t="shared" si="4976"/>
        <v>54258.2</v>
      </c>
      <c r="AL1841" s="18"/>
      <c r="AM1841" s="18">
        <f t="shared" si="4978"/>
        <v>46203.9</v>
      </c>
      <c r="AN1841" s="18"/>
      <c r="AO1841" s="18"/>
      <c r="AP1841" s="18"/>
      <c r="AQ1841" s="18">
        <f t="shared" si="4934"/>
        <v>46203.9</v>
      </c>
      <c r="AR1841" s="18">
        <f t="shared" si="4935"/>
        <v>50076.9</v>
      </c>
      <c r="AS1841" s="18">
        <f t="shared" si="4936"/>
        <v>54258.2</v>
      </c>
      <c r="AT1841" s="18"/>
      <c r="AU1841" s="18"/>
      <c r="AV1841" s="18"/>
      <c r="AW1841" s="18">
        <f t="shared" si="4937"/>
        <v>46203.9</v>
      </c>
      <c r="AX1841" s="18">
        <f t="shared" si="4938"/>
        <v>50076.9</v>
      </c>
      <c r="AY1841" s="18">
        <f t="shared" si="4939"/>
        <v>54258.2</v>
      </c>
      <c r="AZ1841" s="18">
        <v>10000</v>
      </c>
      <c r="BA1841" s="18"/>
      <c r="BB1841" s="18"/>
      <c r="BC1841" s="18">
        <f t="shared" si="4928"/>
        <v>56203.9</v>
      </c>
      <c r="BD1841" s="18">
        <f t="shared" si="4929"/>
        <v>50076.9</v>
      </c>
      <c r="BE1841" s="18">
        <f t="shared" si="4930"/>
        <v>54258.2</v>
      </c>
      <c r="BF1841" s="18"/>
      <c r="BG1841" s="18"/>
      <c r="BH1841" s="18"/>
      <c r="BI1841" s="18">
        <f t="shared" si="4919"/>
        <v>56203.9</v>
      </c>
      <c r="BJ1841" s="18">
        <f t="shared" si="4920"/>
        <v>50076.9</v>
      </c>
      <c r="BK1841" s="18">
        <f t="shared" si="4921"/>
        <v>54258.2</v>
      </c>
      <c r="BL1841" s="18">
        <f>2094.36+8362.8</f>
        <v>10457.16</v>
      </c>
      <c r="BM1841" s="18">
        <f>-2094.36-37557.9</f>
        <v>-39652.26</v>
      </c>
      <c r="BN1841" s="18">
        <v>-39096.300000000003</v>
      </c>
      <c r="BO1841" s="18">
        <f t="shared" si="5009"/>
        <v>66661.06</v>
      </c>
      <c r="BP1841" s="18">
        <f t="shared" si="5010"/>
        <v>10424.64</v>
      </c>
      <c r="BQ1841" s="18">
        <f t="shared" si="5011"/>
        <v>15161.899999999994</v>
      </c>
      <c r="BR1841" s="18"/>
      <c r="BS1841" s="18">
        <v>37557.9</v>
      </c>
      <c r="BT1841" s="18">
        <v>39096.300000000003</v>
      </c>
      <c r="BU1841" s="18">
        <f t="shared" si="5000"/>
        <v>66661.06</v>
      </c>
      <c r="BV1841" s="18">
        <f t="shared" si="5001"/>
        <v>47982.54</v>
      </c>
      <c r="BW1841" s="18">
        <f t="shared" si="5002"/>
        <v>54258.2</v>
      </c>
      <c r="BX1841" s="18"/>
      <c r="BY1841" s="18"/>
      <c r="BZ1841" s="18"/>
      <c r="CA1841" s="18">
        <f t="shared" si="4988"/>
        <v>66661.06</v>
      </c>
      <c r="CB1841" s="18">
        <f t="shared" si="4989"/>
        <v>47982.54</v>
      </c>
      <c r="CC1841" s="18">
        <f t="shared" si="4990"/>
        <v>54258.2</v>
      </c>
      <c r="CD1841" s="18"/>
      <c r="CE1841" s="27"/>
      <c r="CF1841" s="33"/>
    </row>
    <row r="1842" spans="1:84" ht="78" x14ac:dyDescent="0.3">
      <c r="A1842" s="19" t="s">
        <v>1371</v>
      </c>
      <c r="B1842" s="19"/>
      <c r="C1842" s="19"/>
      <c r="D1842" s="19"/>
      <c r="E1842" s="14" t="s">
        <v>1372</v>
      </c>
      <c r="F1842" s="18">
        <f>F1843</f>
        <v>7584.2</v>
      </c>
      <c r="G1842" s="18">
        <f t="shared" ref="G1842:CD1844" si="5053">G1843</f>
        <v>2214.1999999999998</v>
      </c>
      <c r="H1842" s="18">
        <f t="shared" si="5053"/>
        <v>2214.1999999999998</v>
      </c>
      <c r="I1842" s="18">
        <f t="shared" si="5053"/>
        <v>0</v>
      </c>
      <c r="J1842" s="18">
        <f t="shared" si="5053"/>
        <v>0</v>
      </c>
      <c r="K1842" s="18">
        <f t="shared" si="5053"/>
        <v>0</v>
      </c>
      <c r="L1842" s="18">
        <f t="shared" si="5050"/>
        <v>7584.2</v>
      </c>
      <c r="M1842" s="18">
        <f t="shared" si="5051"/>
        <v>2214.1999999999998</v>
      </c>
      <c r="N1842" s="18">
        <f t="shared" si="5052"/>
        <v>2214.1999999999998</v>
      </c>
      <c r="O1842" s="18">
        <f t="shared" si="5053"/>
        <v>0</v>
      </c>
      <c r="P1842" s="18">
        <f t="shared" si="5053"/>
        <v>0</v>
      </c>
      <c r="Q1842" s="18">
        <f t="shared" si="5053"/>
        <v>0</v>
      </c>
      <c r="R1842" s="18">
        <f t="shared" si="5053"/>
        <v>0</v>
      </c>
      <c r="S1842" s="18">
        <f t="shared" si="5053"/>
        <v>0</v>
      </c>
      <c r="T1842" s="18">
        <f t="shared" si="4997"/>
        <v>7584.2</v>
      </c>
      <c r="U1842" s="18">
        <f t="shared" si="4998"/>
        <v>2214.1999999999998</v>
      </c>
      <c r="V1842" s="18">
        <f t="shared" si="4999"/>
        <v>2214.1999999999998</v>
      </c>
      <c r="W1842" s="18">
        <f t="shared" si="5053"/>
        <v>-5400</v>
      </c>
      <c r="X1842" s="18">
        <f t="shared" si="5053"/>
        <v>0</v>
      </c>
      <c r="Y1842" s="18">
        <f t="shared" si="5053"/>
        <v>0</v>
      </c>
      <c r="Z1842" s="18">
        <f t="shared" si="5053"/>
        <v>5400</v>
      </c>
      <c r="AA1842" s="18">
        <f t="shared" si="5053"/>
        <v>0</v>
      </c>
      <c r="AB1842" s="18">
        <f t="shared" si="5053"/>
        <v>0</v>
      </c>
      <c r="AC1842" s="18">
        <f t="shared" si="5006"/>
        <v>7584.2</v>
      </c>
      <c r="AD1842" s="18">
        <f t="shared" si="5007"/>
        <v>2214.1999999999998</v>
      </c>
      <c r="AE1842" s="18">
        <f t="shared" si="5008"/>
        <v>2214.1999999999998</v>
      </c>
      <c r="AF1842" s="18">
        <f t="shared" si="5053"/>
        <v>0</v>
      </c>
      <c r="AG1842" s="18">
        <f t="shared" si="5053"/>
        <v>0</v>
      </c>
      <c r="AH1842" s="18">
        <f t="shared" si="5053"/>
        <v>0</v>
      </c>
      <c r="AI1842" s="18">
        <f t="shared" si="4974"/>
        <v>7584.2</v>
      </c>
      <c r="AJ1842" s="18">
        <f t="shared" si="4975"/>
        <v>2214.1999999999998</v>
      </c>
      <c r="AK1842" s="18">
        <f t="shared" si="4976"/>
        <v>2214.1999999999998</v>
      </c>
      <c r="AL1842" s="18">
        <f t="shared" si="5053"/>
        <v>0</v>
      </c>
      <c r="AM1842" s="18">
        <f t="shared" si="4978"/>
        <v>7584.2</v>
      </c>
      <c r="AN1842" s="18">
        <f t="shared" si="5053"/>
        <v>0</v>
      </c>
      <c r="AO1842" s="18">
        <f t="shared" si="5053"/>
        <v>0</v>
      </c>
      <c r="AP1842" s="18">
        <f t="shared" si="5053"/>
        <v>0</v>
      </c>
      <c r="AQ1842" s="18">
        <f t="shared" si="4934"/>
        <v>7584.2</v>
      </c>
      <c r="AR1842" s="18">
        <f t="shared" si="4935"/>
        <v>2214.1999999999998</v>
      </c>
      <c r="AS1842" s="18">
        <f t="shared" si="4936"/>
        <v>2214.1999999999998</v>
      </c>
      <c r="AT1842" s="18">
        <f t="shared" si="5053"/>
        <v>0</v>
      </c>
      <c r="AU1842" s="18">
        <f t="shared" si="5053"/>
        <v>0</v>
      </c>
      <c r="AV1842" s="18">
        <f t="shared" si="5053"/>
        <v>0</v>
      </c>
      <c r="AW1842" s="18">
        <f t="shared" si="4937"/>
        <v>7584.2</v>
      </c>
      <c r="AX1842" s="18">
        <f t="shared" si="4938"/>
        <v>2214.1999999999998</v>
      </c>
      <c r="AY1842" s="18">
        <f t="shared" si="4939"/>
        <v>2214.1999999999998</v>
      </c>
      <c r="AZ1842" s="18">
        <f t="shared" si="5053"/>
        <v>-5400</v>
      </c>
      <c r="BA1842" s="18">
        <f t="shared" si="5053"/>
        <v>0</v>
      </c>
      <c r="BB1842" s="18">
        <f t="shared" si="5053"/>
        <v>0</v>
      </c>
      <c r="BC1842" s="18">
        <f t="shared" si="4928"/>
        <v>2184.1999999999998</v>
      </c>
      <c r="BD1842" s="18">
        <f t="shared" si="4929"/>
        <v>2214.1999999999998</v>
      </c>
      <c r="BE1842" s="18">
        <f t="shared" si="4930"/>
        <v>2214.1999999999998</v>
      </c>
      <c r="BF1842" s="18">
        <f t="shared" si="5053"/>
        <v>0</v>
      </c>
      <c r="BG1842" s="18">
        <f t="shared" si="5053"/>
        <v>0</v>
      </c>
      <c r="BH1842" s="18">
        <f t="shared" si="5053"/>
        <v>0</v>
      </c>
      <c r="BI1842" s="18">
        <f t="shared" si="4919"/>
        <v>2184.1999999999998</v>
      </c>
      <c r="BJ1842" s="18">
        <f t="shared" si="4920"/>
        <v>2214.1999999999998</v>
      </c>
      <c r="BK1842" s="18">
        <f t="shared" si="4921"/>
        <v>2214.1999999999998</v>
      </c>
      <c r="BL1842" s="18">
        <f t="shared" si="5053"/>
        <v>0</v>
      </c>
      <c r="BM1842" s="18">
        <f t="shared" si="5053"/>
        <v>0</v>
      </c>
      <c r="BN1842" s="18">
        <f t="shared" si="5053"/>
        <v>0</v>
      </c>
      <c r="BO1842" s="18">
        <f t="shared" si="5009"/>
        <v>2184.1999999999998</v>
      </c>
      <c r="BP1842" s="18">
        <f t="shared" si="5010"/>
        <v>2214.1999999999998</v>
      </c>
      <c r="BQ1842" s="18">
        <f t="shared" si="5011"/>
        <v>2214.1999999999998</v>
      </c>
      <c r="BR1842" s="18">
        <f t="shared" si="5053"/>
        <v>0</v>
      </c>
      <c r="BS1842" s="18">
        <f t="shared" si="5053"/>
        <v>0</v>
      </c>
      <c r="BT1842" s="18">
        <f t="shared" si="5053"/>
        <v>0</v>
      </c>
      <c r="BU1842" s="18">
        <f t="shared" si="5000"/>
        <v>2184.1999999999998</v>
      </c>
      <c r="BV1842" s="18">
        <f t="shared" si="5001"/>
        <v>2214.1999999999998</v>
      </c>
      <c r="BW1842" s="18">
        <f t="shared" si="5002"/>
        <v>2214.1999999999998</v>
      </c>
      <c r="BX1842" s="18">
        <f t="shared" si="5053"/>
        <v>0</v>
      </c>
      <c r="BY1842" s="18">
        <f t="shared" si="5053"/>
        <v>0</v>
      </c>
      <c r="BZ1842" s="18">
        <f t="shared" si="5053"/>
        <v>0</v>
      </c>
      <c r="CA1842" s="18">
        <f t="shared" si="4988"/>
        <v>2184.1999999999998</v>
      </c>
      <c r="CB1842" s="18">
        <f t="shared" si="4989"/>
        <v>2214.1999999999998</v>
      </c>
      <c r="CC1842" s="18">
        <f t="shared" si="4990"/>
        <v>2214.1999999999998</v>
      </c>
      <c r="CD1842" s="18">
        <f t="shared" si="5053"/>
        <v>0</v>
      </c>
      <c r="CE1842" s="27"/>
      <c r="CF1842" s="33"/>
    </row>
    <row r="1843" spans="1:84" ht="31.2" x14ac:dyDescent="0.3">
      <c r="A1843" s="19" t="s">
        <v>1371</v>
      </c>
      <c r="B1843" s="39">
        <v>200</v>
      </c>
      <c r="C1843" s="41"/>
      <c r="D1843" s="41"/>
      <c r="E1843" s="14" t="s">
        <v>551</v>
      </c>
      <c r="F1843" s="18">
        <f>F1844</f>
        <v>7584.2</v>
      </c>
      <c r="G1843" s="18">
        <f t="shared" si="5053"/>
        <v>2214.1999999999998</v>
      </c>
      <c r="H1843" s="18">
        <f t="shared" si="5053"/>
        <v>2214.1999999999998</v>
      </c>
      <c r="I1843" s="18">
        <f t="shared" si="5053"/>
        <v>0</v>
      </c>
      <c r="J1843" s="18">
        <f t="shared" si="5053"/>
        <v>0</v>
      </c>
      <c r="K1843" s="18">
        <f t="shared" si="5053"/>
        <v>0</v>
      </c>
      <c r="L1843" s="18">
        <f t="shared" si="5050"/>
        <v>7584.2</v>
      </c>
      <c r="M1843" s="18">
        <f t="shared" si="5051"/>
        <v>2214.1999999999998</v>
      </c>
      <c r="N1843" s="18">
        <f t="shared" si="5052"/>
        <v>2214.1999999999998</v>
      </c>
      <c r="O1843" s="18">
        <f t="shared" si="5053"/>
        <v>0</v>
      </c>
      <c r="P1843" s="18">
        <f t="shared" si="5053"/>
        <v>0</v>
      </c>
      <c r="Q1843" s="18">
        <f t="shared" si="5053"/>
        <v>0</v>
      </c>
      <c r="R1843" s="18">
        <f t="shared" si="5053"/>
        <v>0</v>
      </c>
      <c r="S1843" s="18">
        <f t="shared" si="5053"/>
        <v>0</v>
      </c>
      <c r="T1843" s="18">
        <f t="shared" si="4997"/>
        <v>7584.2</v>
      </c>
      <c r="U1843" s="18">
        <f t="shared" si="4998"/>
        <v>2214.1999999999998</v>
      </c>
      <c r="V1843" s="18">
        <f t="shared" si="4999"/>
        <v>2214.1999999999998</v>
      </c>
      <c r="W1843" s="18">
        <f t="shared" si="5053"/>
        <v>-5400</v>
      </c>
      <c r="X1843" s="18">
        <f t="shared" si="5053"/>
        <v>0</v>
      </c>
      <c r="Y1843" s="18">
        <f t="shared" si="5053"/>
        <v>0</v>
      </c>
      <c r="Z1843" s="18">
        <f t="shared" si="5053"/>
        <v>5400</v>
      </c>
      <c r="AA1843" s="18">
        <f t="shared" si="5053"/>
        <v>0</v>
      </c>
      <c r="AB1843" s="18">
        <f t="shared" si="5053"/>
        <v>0</v>
      </c>
      <c r="AC1843" s="18">
        <f t="shared" si="5006"/>
        <v>7584.2</v>
      </c>
      <c r="AD1843" s="18">
        <f t="shared" si="5007"/>
        <v>2214.1999999999998</v>
      </c>
      <c r="AE1843" s="18">
        <f t="shared" si="5008"/>
        <v>2214.1999999999998</v>
      </c>
      <c r="AF1843" s="18">
        <f t="shared" si="5053"/>
        <v>0</v>
      </c>
      <c r="AG1843" s="18">
        <f t="shared" si="5053"/>
        <v>0</v>
      </c>
      <c r="AH1843" s="18">
        <f t="shared" si="5053"/>
        <v>0</v>
      </c>
      <c r="AI1843" s="18">
        <f t="shared" si="4974"/>
        <v>7584.2</v>
      </c>
      <c r="AJ1843" s="18">
        <f t="shared" si="4975"/>
        <v>2214.1999999999998</v>
      </c>
      <c r="AK1843" s="18">
        <f t="shared" si="4976"/>
        <v>2214.1999999999998</v>
      </c>
      <c r="AL1843" s="18">
        <f t="shared" si="5053"/>
        <v>0</v>
      </c>
      <c r="AM1843" s="18">
        <f t="shared" si="4978"/>
        <v>7584.2</v>
      </c>
      <c r="AN1843" s="18">
        <f t="shared" si="5053"/>
        <v>0</v>
      </c>
      <c r="AO1843" s="18">
        <f t="shared" si="5053"/>
        <v>0</v>
      </c>
      <c r="AP1843" s="18">
        <f t="shared" si="5053"/>
        <v>0</v>
      </c>
      <c r="AQ1843" s="18">
        <f t="shared" si="4934"/>
        <v>7584.2</v>
      </c>
      <c r="AR1843" s="18">
        <f t="shared" si="4935"/>
        <v>2214.1999999999998</v>
      </c>
      <c r="AS1843" s="18">
        <f t="shared" si="4936"/>
        <v>2214.1999999999998</v>
      </c>
      <c r="AT1843" s="18">
        <f t="shared" si="5053"/>
        <v>0</v>
      </c>
      <c r="AU1843" s="18">
        <f t="shared" si="5053"/>
        <v>0</v>
      </c>
      <c r="AV1843" s="18">
        <f t="shared" si="5053"/>
        <v>0</v>
      </c>
      <c r="AW1843" s="18">
        <f t="shared" si="4937"/>
        <v>7584.2</v>
      </c>
      <c r="AX1843" s="18">
        <f t="shared" si="4938"/>
        <v>2214.1999999999998</v>
      </c>
      <c r="AY1843" s="18">
        <f t="shared" si="4939"/>
        <v>2214.1999999999998</v>
      </c>
      <c r="AZ1843" s="18">
        <f t="shared" si="5053"/>
        <v>-5400</v>
      </c>
      <c r="BA1843" s="18">
        <f t="shared" si="5053"/>
        <v>0</v>
      </c>
      <c r="BB1843" s="18">
        <f t="shared" si="5053"/>
        <v>0</v>
      </c>
      <c r="BC1843" s="18">
        <f t="shared" si="4928"/>
        <v>2184.1999999999998</v>
      </c>
      <c r="BD1843" s="18">
        <f t="shared" si="4929"/>
        <v>2214.1999999999998</v>
      </c>
      <c r="BE1843" s="18">
        <f t="shared" si="4930"/>
        <v>2214.1999999999998</v>
      </c>
      <c r="BF1843" s="18">
        <f t="shared" si="5053"/>
        <v>0</v>
      </c>
      <c r="BG1843" s="18">
        <f t="shared" si="5053"/>
        <v>0</v>
      </c>
      <c r="BH1843" s="18">
        <f t="shared" si="5053"/>
        <v>0</v>
      </c>
      <c r="BI1843" s="18">
        <f t="shared" si="4919"/>
        <v>2184.1999999999998</v>
      </c>
      <c r="BJ1843" s="18">
        <f t="shared" si="4920"/>
        <v>2214.1999999999998</v>
      </c>
      <c r="BK1843" s="18">
        <f t="shared" si="4921"/>
        <v>2214.1999999999998</v>
      </c>
      <c r="BL1843" s="18">
        <f t="shared" si="5053"/>
        <v>0</v>
      </c>
      <c r="BM1843" s="18">
        <f t="shared" si="5053"/>
        <v>0</v>
      </c>
      <c r="BN1843" s="18">
        <f t="shared" si="5053"/>
        <v>0</v>
      </c>
      <c r="BO1843" s="18">
        <f t="shared" si="5009"/>
        <v>2184.1999999999998</v>
      </c>
      <c r="BP1843" s="18">
        <f t="shared" si="5010"/>
        <v>2214.1999999999998</v>
      </c>
      <c r="BQ1843" s="18">
        <f t="shared" si="5011"/>
        <v>2214.1999999999998</v>
      </c>
      <c r="BR1843" s="18">
        <f t="shared" si="5053"/>
        <v>0</v>
      </c>
      <c r="BS1843" s="18">
        <f t="shared" si="5053"/>
        <v>0</v>
      </c>
      <c r="BT1843" s="18">
        <f t="shared" si="5053"/>
        <v>0</v>
      </c>
      <c r="BU1843" s="18">
        <f t="shared" si="5000"/>
        <v>2184.1999999999998</v>
      </c>
      <c r="BV1843" s="18">
        <f t="shared" si="5001"/>
        <v>2214.1999999999998</v>
      </c>
      <c r="BW1843" s="18">
        <f t="shared" si="5002"/>
        <v>2214.1999999999998</v>
      </c>
      <c r="BX1843" s="18">
        <f t="shared" si="5053"/>
        <v>0</v>
      </c>
      <c r="BY1843" s="18">
        <f t="shared" si="5053"/>
        <v>0</v>
      </c>
      <c r="BZ1843" s="18">
        <f t="shared" si="5053"/>
        <v>0</v>
      </c>
      <c r="CA1843" s="18">
        <f t="shared" si="4988"/>
        <v>2184.1999999999998</v>
      </c>
      <c r="CB1843" s="18">
        <f t="shared" si="4989"/>
        <v>2214.1999999999998</v>
      </c>
      <c r="CC1843" s="18">
        <f t="shared" si="4990"/>
        <v>2214.1999999999998</v>
      </c>
      <c r="CD1843" s="18">
        <f t="shared" si="5053"/>
        <v>0</v>
      </c>
      <c r="CE1843" s="27"/>
      <c r="CF1843" s="33"/>
    </row>
    <row r="1844" spans="1:84" ht="46.8" x14ac:dyDescent="0.3">
      <c r="A1844" s="19" t="s">
        <v>1371</v>
      </c>
      <c r="B1844" s="39">
        <v>240</v>
      </c>
      <c r="C1844" s="41"/>
      <c r="D1844" s="41"/>
      <c r="E1844" s="14" t="s">
        <v>559</v>
      </c>
      <c r="F1844" s="18">
        <f>F1845</f>
        <v>7584.2</v>
      </c>
      <c r="G1844" s="18">
        <f t="shared" si="5053"/>
        <v>2214.1999999999998</v>
      </c>
      <c r="H1844" s="18">
        <f t="shared" si="5053"/>
        <v>2214.1999999999998</v>
      </c>
      <c r="I1844" s="18">
        <f t="shared" si="5053"/>
        <v>0</v>
      </c>
      <c r="J1844" s="18">
        <f t="shared" si="5053"/>
        <v>0</v>
      </c>
      <c r="K1844" s="18">
        <f t="shared" si="5053"/>
        <v>0</v>
      </c>
      <c r="L1844" s="18">
        <f t="shared" si="5050"/>
        <v>7584.2</v>
      </c>
      <c r="M1844" s="18">
        <f t="shared" si="5051"/>
        <v>2214.1999999999998</v>
      </c>
      <c r="N1844" s="18">
        <f t="shared" si="5052"/>
        <v>2214.1999999999998</v>
      </c>
      <c r="O1844" s="18">
        <f t="shared" si="5053"/>
        <v>0</v>
      </c>
      <c r="P1844" s="18">
        <f t="shared" si="5053"/>
        <v>0</v>
      </c>
      <c r="Q1844" s="18">
        <f t="shared" si="5053"/>
        <v>0</v>
      </c>
      <c r="R1844" s="18">
        <f t="shared" si="5053"/>
        <v>0</v>
      </c>
      <c r="S1844" s="18">
        <f t="shared" si="5053"/>
        <v>0</v>
      </c>
      <c r="T1844" s="18">
        <f t="shared" si="4997"/>
        <v>7584.2</v>
      </c>
      <c r="U1844" s="18">
        <f t="shared" si="4998"/>
        <v>2214.1999999999998</v>
      </c>
      <c r="V1844" s="18">
        <f t="shared" si="4999"/>
        <v>2214.1999999999998</v>
      </c>
      <c r="W1844" s="18">
        <f t="shared" si="5053"/>
        <v>-5400</v>
      </c>
      <c r="X1844" s="18">
        <f t="shared" si="5053"/>
        <v>0</v>
      </c>
      <c r="Y1844" s="18">
        <f t="shared" si="5053"/>
        <v>0</v>
      </c>
      <c r="Z1844" s="18">
        <f t="shared" si="5053"/>
        <v>5400</v>
      </c>
      <c r="AA1844" s="18">
        <f t="shared" si="5053"/>
        <v>0</v>
      </c>
      <c r="AB1844" s="18">
        <f t="shared" si="5053"/>
        <v>0</v>
      </c>
      <c r="AC1844" s="18">
        <f t="shared" si="5006"/>
        <v>7584.2</v>
      </c>
      <c r="AD1844" s="18">
        <f t="shared" si="5007"/>
        <v>2214.1999999999998</v>
      </c>
      <c r="AE1844" s="18">
        <f t="shared" si="5008"/>
        <v>2214.1999999999998</v>
      </c>
      <c r="AF1844" s="18">
        <f t="shared" si="5053"/>
        <v>0</v>
      </c>
      <c r="AG1844" s="18">
        <f t="shared" si="5053"/>
        <v>0</v>
      </c>
      <c r="AH1844" s="18">
        <f t="shared" si="5053"/>
        <v>0</v>
      </c>
      <c r="AI1844" s="18">
        <f t="shared" si="4974"/>
        <v>7584.2</v>
      </c>
      <c r="AJ1844" s="18">
        <f t="shared" si="4975"/>
        <v>2214.1999999999998</v>
      </c>
      <c r="AK1844" s="18">
        <f t="shared" si="4976"/>
        <v>2214.1999999999998</v>
      </c>
      <c r="AL1844" s="18">
        <f t="shared" si="5053"/>
        <v>0</v>
      </c>
      <c r="AM1844" s="18">
        <f t="shared" si="4978"/>
        <v>7584.2</v>
      </c>
      <c r="AN1844" s="18">
        <f t="shared" si="5053"/>
        <v>0</v>
      </c>
      <c r="AO1844" s="18">
        <f t="shared" si="5053"/>
        <v>0</v>
      </c>
      <c r="AP1844" s="18">
        <f t="shared" si="5053"/>
        <v>0</v>
      </c>
      <c r="AQ1844" s="18">
        <f t="shared" si="4934"/>
        <v>7584.2</v>
      </c>
      <c r="AR1844" s="18">
        <f t="shared" si="4935"/>
        <v>2214.1999999999998</v>
      </c>
      <c r="AS1844" s="18">
        <f t="shared" si="4936"/>
        <v>2214.1999999999998</v>
      </c>
      <c r="AT1844" s="18">
        <f t="shared" si="5053"/>
        <v>0</v>
      </c>
      <c r="AU1844" s="18">
        <f t="shared" si="5053"/>
        <v>0</v>
      </c>
      <c r="AV1844" s="18">
        <f t="shared" si="5053"/>
        <v>0</v>
      </c>
      <c r="AW1844" s="18">
        <f t="shared" si="4937"/>
        <v>7584.2</v>
      </c>
      <c r="AX1844" s="18">
        <f t="shared" si="4938"/>
        <v>2214.1999999999998</v>
      </c>
      <c r="AY1844" s="18">
        <f t="shared" si="4939"/>
        <v>2214.1999999999998</v>
      </c>
      <c r="AZ1844" s="18">
        <f t="shared" si="5053"/>
        <v>-5400</v>
      </c>
      <c r="BA1844" s="18">
        <f t="shared" si="5053"/>
        <v>0</v>
      </c>
      <c r="BB1844" s="18">
        <f t="shared" si="5053"/>
        <v>0</v>
      </c>
      <c r="BC1844" s="18">
        <f t="shared" si="4928"/>
        <v>2184.1999999999998</v>
      </c>
      <c r="BD1844" s="18">
        <f t="shared" si="4929"/>
        <v>2214.1999999999998</v>
      </c>
      <c r="BE1844" s="18">
        <f t="shared" si="4930"/>
        <v>2214.1999999999998</v>
      </c>
      <c r="BF1844" s="18">
        <f t="shared" si="5053"/>
        <v>0</v>
      </c>
      <c r="BG1844" s="18">
        <f t="shared" si="5053"/>
        <v>0</v>
      </c>
      <c r="BH1844" s="18">
        <f t="shared" si="5053"/>
        <v>0</v>
      </c>
      <c r="BI1844" s="18">
        <f t="shared" ref="BI1844:BI1915" si="5054">BC1844+BF1844</f>
        <v>2184.1999999999998</v>
      </c>
      <c r="BJ1844" s="18">
        <f t="shared" ref="BJ1844:BJ1915" si="5055">BD1844+BG1844</f>
        <v>2214.1999999999998</v>
      </c>
      <c r="BK1844" s="18">
        <f t="shared" ref="BK1844:BK1915" si="5056">BE1844+BH1844</f>
        <v>2214.1999999999998</v>
      </c>
      <c r="BL1844" s="18">
        <f t="shared" si="5053"/>
        <v>0</v>
      </c>
      <c r="BM1844" s="18">
        <f t="shared" si="5053"/>
        <v>0</v>
      </c>
      <c r="BN1844" s="18">
        <f t="shared" si="5053"/>
        <v>0</v>
      </c>
      <c r="BO1844" s="18">
        <f t="shared" si="5009"/>
        <v>2184.1999999999998</v>
      </c>
      <c r="BP1844" s="18">
        <f t="shared" si="5010"/>
        <v>2214.1999999999998</v>
      </c>
      <c r="BQ1844" s="18">
        <f t="shared" si="5011"/>
        <v>2214.1999999999998</v>
      </c>
      <c r="BR1844" s="18">
        <f t="shared" si="5053"/>
        <v>0</v>
      </c>
      <c r="BS1844" s="18">
        <f t="shared" si="5053"/>
        <v>0</v>
      </c>
      <c r="BT1844" s="18">
        <f t="shared" si="5053"/>
        <v>0</v>
      </c>
      <c r="BU1844" s="18">
        <f t="shared" si="5000"/>
        <v>2184.1999999999998</v>
      </c>
      <c r="BV1844" s="18">
        <f t="shared" si="5001"/>
        <v>2214.1999999999998</v>
      </c>
      <c r="BW1844" s="18">
        <f t="shared" si="5002"/>
        <v>2214.1999999999998</v>
      </c>
      <c r="BX1844" s="18">
        <f t="shared" si="5053"/>
        <v>0</v>
      </c>
      <c r="BY1844" s="18">
        <f t="shared" si="5053"/>
        <v>0</v>
      </c>
      <c r="BZ1844" s="18">
        <f t="shared" si="5053"/>
        <v>0</v>
      </c>
      <c r="CA1844" s="18">
        <f t="shared" si="4988"/>
        <v>2184.1999999999998</v>
      </c>
      <c r="CB1844" s="18">
        <f t="shared" si="4989"/>
        <v>2214.1999999999998</v>
      </c>
      <c r="CC1844" s="18">
        <f t="shared" si="4990"/>
        <v>2214.1999999999998</v>
      </c>
      <c r="CD1844" s="18">
        <f t="shared" si="5053"/>
        <v>0</v>
      </c>
      <c r="CE1844" s="27"/>
      <c r="CF1844" s="33"/>
    </row>
    <row r="1845" spans="1:84" x14ac:dyDescent="0.3">
      <c r="A1845" s="19" t="s">
        <v>1371</v>
      </c>
      <c r="B1845" s="39">
        <v>240</v>
      </c>
      <c r="C1845" s="41" t="s">
        <v>149</v>
      </c>
      <c r="D1845" s="41" t="s">
        <v>23</v>
      </c>
      <c r="E1845" s="14" t="s">
        <v>522</v>
      </c>
      <c r="F1845" s="23">
        <v>7584.2</v>
      </c>
      <c r="G1845" s="23">
        <v>2214.1999999999998</v>
      </c>
      <c r="H1845" s="23">
        <v>2214.1999999999998</v>
      </c>
      <c r="I1845" s="18"/>
      <c r="J1845" s="18"/>
      <c r="K1845" s="18"/>
      <c r="L1845" s="18">
        <f t="shared" si="5050"/>
        <v>7584.2</v>
      </c>
      <c r="M1845" s="18">
        <f t="shared" si="5051"/>
        <v>2214.1999999999998</v>
      </c>
      <c r="N1845" s="18">
        <f t="shared" si="5052"/>
        <v>2214.1999999999998</v>
      </c>
      <c r="O1845" s="18"/>
      <c r="P1845" s="18"/>
      <c r="Q1845" s="18"/>
      <c r="R1845" s="18"/>
      <c r="S1845" s="18"/>
      <c r="T1845" s="18">
        <f t="shared" si="4997"/>
        <v>7584.2</v>
      </c>
      <c r="U1845" s="18">
        <f t="shared" si="4998"/>
        <v>2214.1999999999998</v>
      </c>
      <c r="V1845" s="18">
        <f t="shared" si="4999"/>
        <v>2214.1999999999998</v>
      </c>
      <c r="W1845" s="18">
        <v>-5400</v>
      </c>
      <c r="X1845" s="18"/>
      <c r="Y1845" s="18"/>
      <c r="Z1845" s="18">
        <v>5400</v>
      </c>
      <c r="AA1845" s="18"/>
      <c r="AB1845" s="18"/>
      <c r="AC1845" s="18">
        <f t="shared" si="5006"/>
        <v>7584.2</v>
      </c>
      <c r="AD1845" s="18">
        <f t="shared" si="5007"/>
        <v>2214.1999999999998</v>
      </c>
      <c r="AE1845" s="18">
        <f t="shared" si="5008"/>
        <v>2214.1999999999998</v>
      </c>
      <c r="AF1845" s="18"/>
      <c r="AG1845" s="18"/>
      <c r="AH1845" s="18"/>
      <c r="AI1845" s="18">
        <f t="shared" si="4974"/>
        <v>7584.2</v>
      </c>
      <c r="AJ1845" s="18">
        <f t="shared" si="4975"/>
        <v>2214.1999999999998</v>
      </c>
      <c r="AK1845" s="18">
        <f t="shared" si="4976"/>
        <v>2214.1999999999998</v>
      </c>
      <c r="AL1845" s="18"/>
      <c r="AM1845" s="18">
        <f t="shared" si="4978"/>
        <v>7584.2</v>
      </c>
      <c r="AN1845" s="18"/>
      <c r="AO1845" s="18"/>
      <c r="AP1845" s="18"/>
      <c r="AQ1845" s="18">
        <f t="shared" si="4934"/>
        <v>7584.2</v>
      </c>
      <c r="AR1845" s="18">
        <f t="shared" si="4935"/>
        <v>2214.1999999999998</v>
      </c>
      <c r="AS1845" s="18">
        <f t="shared" si="4936"/>
        <v>2214.1999999999998</v>
      </c>
      <c r="AT1845" s="18"/>
      <c r="AU1845" s="18"/>
      <c r="AV1845" s="18"/>
      <c r="AW1845" s="18">
        <f t="shared" si="4937"/>
        <v>7584.2</v>
      </c>
      <c r="AX1845" s="18">
        <f t="shared" si="4938"/>
        <v>2214.1999999999998</v>
      </c>
      <c r="AY1845" s="18">
        <f t="shared" si="4939"/>
        <v>2214.1999999999998</v>
      </c>
      <c r="AZ1845" s="18">
        <v>-5400</v>
      </c>
      <c r="BA1845" s="18"/>
      <c r="BB1845" s="18"/>
      <c r="BC1845" s="18">
        <f t="shared" ref="BC1845:BC1916" si="5057">AW1845+AZ1845</f>
        <v>2184.1999999999998</v>
      </c>
      <c r="BD1845" s="18">
        <f t="shared" ref="BD1845:BD1916" si="5058">AX1845+BA1845</f>
        <v>2214.1999999999998</v>
      </c>
      <c r="BE1845" s="18">
        <f t="shared" ref="BE1845:BE1916" si="5059">AY1845+BB1845</f>
        <v>2214.1999999999998</v>
      </c>
      <c r="BF1845" s="18"/>
      <c r="BG1845" s="18"/>
      <c r="BH1845" s="18"/>
      <c r="BI1845" s="18">
        <f t="shared" si="5054"/>
        <v>2184.1999999999998</v>
      </c>
      <c r="BJ1845" s="18">
        <f t="shared" si="5055"/>
        <v>2214.1999999999998</v>
      </c>
      <c r="BK1845" s="18">
        <f t="shared" si="5056"/>
        <v>2214.1999999999998</v>
      </c>
      <c r="BL1845" s="18"/>
      <c r="BM1845" s="18"/>
      <c r="BN1845" s="18"/>
      <c r="BO1845" s="18">
        <f t="shared" si="5009"/>
        <v>2184.1999999999998</v>
      </c>
      <c r="BP1845" s="18">
        <f t="shared" si="5010"/>
        <v>2214.1999999999998</v>
      </c>
      <c r="BQ1845" s="18">
        <f t="shared" si="5011"/>
        <v>2214.1999999999998</v>
      </c>
      <c r="BR1845" s="18"/>
      <c r="BS1845" s="18"/>
      <c r="BT1845" s="18"/>
      <c r="BU1845" s="18">
        <f t="shared" si="5000"/>
        <v>2184.1999999999998</v>
      </c>
      <c r="BV1845" s="18">
        <f t="shared" si="5001"/>
        <v>2214.1999999999998</v>
      </c>
      <c r="BW1845" s="18">
        <f t="shared" si="5002"/>
        <v>2214.1999999999998</v>
      </c>
      <c r="BX1845" s="18"/>
      <c r="BY1845" s="18"/>
      <c r="BZ1845" s="18"/>
      <c r="CA1845" s="18">
        <f t="shared" si="4988"/>
        <v>2184.1999999999998</v>
      </c>
      <c r="CB1845" s="18">
        <f t="shared" si="4989"/>
        <v>2214.1999999999998</v>
      </c>
      <c r="CC1845" s="18">
        <f t="shared" si="4990"/>
        <v>2214.1999999999998</v>
      </c>
      <c r="CD1845" s="18"/>
      <c r="CE1845" s="27"/>
      <c r="CF1845" s="33"/>
    </row>
    <row r="1846" spans="1:84" ht="31.2" hidden="1" x14ac:dyDescent="0.3">
      <c r="A1846" s="19" t="s">
        <v>1535</v>
      </c>
      <c r="B1846" s="39"/>
      <c r="C1846" s="41"/>
      <c r="D1846" s="41"/>
      <c r="E1846" s="14" t="s">
        <v>1536</v>
      </c>
      <c r="F1846" s="23"/>
      <c r="G1846" s="23"/>
      <c r="H1846" s="23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>
        <f t="shared" ref="W1846:CD1848" si="5060">W1847</f>
        <v>5300</v>
      </c>
      <c r="X1846" s="18">
        <f t="shared" si="5060"/>
        <v>0</v>
      </c>
      <c r="Y1846" s="18">
        <f t="shared" si="5060"/>
        <v>0</v>
      </c>
      <c r="Z1846" s="18">
        <f t="shared" si="5060"/>
        <v>-5300</v>
      </c>
      <c r="AA1846" s="18">
        <f t="shared" si="5060"/>
        <v>0</v>
      </c>
      <c r="AB1846" s="18">
        <f t="shared" si="5060"/>
        <v>0</v>
      </c>
      <c r="AC1846" s="18">
        <f t="shared" si="5006"/>
        <v>0</v>
      </c>
      <c r="AD1846" s="18">
        <f t="shared" si="5007"/>
        <v>0</v>
      </c>
      <c r="AE1846" s="18">
        <f t="shared" si="5008"/>
        <v>0</v>
      </c>
      <c r="AF1846" s="18">
        <f t="shared" si="5060"/>
        <v>0</v>
      </c>
      <c r="AG1846" s="18">
        <f t="shared" si="5060"/>
        <v>0</v>
      </c>
      <c r="AH1846" s="18">
        <f t="shared" si="5060"/>
        <v>0</v>
      </c>
      <c r="AI1846" s="18">
        <f t="shared" si="4974"/>
        <v>0</v>
      </c>
      <c r="AJ1846" s="18">
        <f t="shared" si="4975"/>
        <v>0</v>
      </c>
      <c r="AK1846" s="18">
        <f t="shared" si="4976"/>
        <v>0</v>
      </c>
      <c r="AL1846" s="18">
        <f t="shared" si="5060"/>
        <v>0</v>
      </c>
      <c r="AM1846" s="18">
        <f t="shared" si="4978"/>
        <v>0</v>
      </c>
      <c r="AN1846" s="18">
        <f t="shared" si="5060"/>
        <v>0</v>
      </c>
      <c r="AO1846" s="18">
        <f t="shared" si="5060"/>
        <v>0</v>
      </c>
      <c r="AP1846" s="18">
        <f t="shared" si="5060"/>
        <v>0</v>
      </c>
      <c r="AQ1846" s="18">
        <f t="shared" si="4934"/>
        <v>0</v>
      </c>
      <c r="AR1846" s="18">
        <f t="shared" si="4935"/>
        <v>0</v>
      </c>
      <c r="AS1846" s="18">
        <f t="shared" si="4936"/>
        <v>0</v>
      </c>
      <c r="AT1846" s="18">
        <f t="shared" si="5060"/>
        <v>0</v>
      </c>
      <c r="AU1846" s="18">
        <f t="shared" si="5060"/>
        <v>0</v>
      </c>
      <c r="AV1846" s="18">
        <f t="shared" si="5060"/>
        <v>0</v>
      </c>
      <c r="AW1846" s="18">
        <f t="shared" si="4937"/>
        <v>0</v>
      </c>
      <c r="AX1846" s="18">
        <f t="shared" si="4938"/>
        <v>0</v>
      </c>
      <c r="AY1846" s="18">
        <f t="shared" si="4939"/>
        <v>0</v>
      </c>
      <c r="AZ1846" s="18">
        <f t="shared" si="5060"/>
        <v>0</v>
      </c>
      <c r="BA1846" s="18">
        <f t="shared" si="5060"/>
        <v>0</v>
      </c>
      <c r="BB1846" s="18">
        <f t="shared" si="5060"/>
        <v>0</v>
      </c>
      <c r="BC1846" s="18">
        <f t="shared" si="5057"/>
        <v>0</v>
      </c>
      <c r="BD1846" s="18">
        <f t="shared" si="5058"/>
        <v>0</v>
      </c>
      <c r="BE1846" s="18">
        <f t="shared" si="5059"/>
        <v>0</v>
      </c>
      <c r="BF1846" s="18">
        <f t="shared" si="5060"/>
        <v>0</v>
      </c>
      <c r="BG1846" s="18">
        <f t="shared" si="5060"/>
        <v>0</v>
      </c>
      <c r="BH1846" s="18">
        <f t="shared" si="5060"/>
        <v>0</v>
      </c>
      <c r="BI1846" s="18">
        <f t="shared" si="5054"/>
        <v>0</v>
      </c>
      <c r="BJ1846" s="18">
        <f t="shared" si="5055"/>
        <v>0</v>
      </c>
      <c r="BK1846" s="18">
        <f t="shared" si="5056"/>
        <v>0</v>
      </c>
      <c r="BL1846" s="18">
        <f t="shared" si="5060"/>
        <v>0</v>
      </c>
      <c r="BM1846" s="18">
        <f t="shared" si="5060"/>
        <v>0</v>
      </c>
      <c r="BN1846" s="18">
        <f t="shared" si="5060"/>
        <v>0</v>
      </c>
      <c r="BO1846" s="18">
        <f t="shared" si="5009"/>
        <v>0</v>
      </c>
      <c r="BP1846" s="18">
        <f t="shared" si="5010"/>
        <v>0</v>
      </c>
      <c r="BQ1846" s="18">
        <f t="shared" si="5011"/>
        <v>0</v>
      </c>
      <c r="BR1846" s="18">
        <f t="shared" si="5060"/>
        <v>0</v>
      </c>
      <c r="BS1846" s="18">
        <f t="shared" si="5060"/>
        <v>0</v>
      </c>
      <c r="BT1846" s="18">
        <f t="shared" si="5060"/>
        <v>0</v>
      </c>
      <c r="BU1846" s="18">
        <f t="shared" si="5000"/>
        <v>0</v>
      </c>
      <c r="BV1846" s="18">
        <f t="shared" si="5001"/>
        <v>0</v>
      </c>
      <c r="BW1846" s="18">
        <f t="shared" si="5002"/>
        <v>0</v>
      </c>
      <c r="BX1846" s="18">
        <f t="shared" si="5060"/>
        <v>0</v>
      </c>
      <c r="BY1846" s="18">
        <f t="shared" si="5060"/>
        <v>0</v>
      </c>
      <c r="BZ1846" s="18">
        <f t="shared" si="5060"/>
        <v>0</v>
      </c>
      <c r="CA1846" s="18">
        <f t="shared" si="4988"/>
        <v>0</v>
      </c>
      <c r="CB1846" s="18">
        <f t="shared" si="4989"/>
        <v>0</v>
      </c>
      <c r="CC1846" s="18">
        <f t="shared" si="4990"/>
        <v>0</v>
      </c>
      <c r="CD1846" s="18">
        <f t="shared" si="5060"/>
        <v>0</v>
      </c>
      <c r="CE1846" s="27" t="s">
        <v>1661</v>
      </c>
      <c r="CF1846" s="33"/>
    </row>
    <row r="1847" spans="1:84" ht="31.2" hidden="1" x14ac:dyDescent="0.3">
      <c r="A1847" s="19" t="s">
        <v>1535</v>
      </c>
      <c r="B1847" s="39">
        <v>200</v>
      </c>
      <c r="C1847" s="41"/>
      <c r="D1847" s="41"/>
      <c r="E1847" s="14" t="s">
        <v>551</v>
      </c>
      <c r="F1847" s="23"/>
      <c r="G1847" s="23"/>
      <c r="H1847" s="23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>
        <f t="shared" si="5060"/>
        <v>5300</v>
      </c>
      <c r="X1847" s="18">
        <f t="shared" si="5060"/>
        <v>0</v>
      </c>
      <c r="Y1847" s="18">
        <f t="shared" si="5060"/>
        <v>0</v>
      </c>
      <c r="Z1847" s="18">
        <f t="shared" si="5060"/>
        <v>-5300</v>
      </c>
      <c r="AA1847" s="18">
        <f t="shared" si="5060"/>
        <v>0</v>
      </c>
      <c r="AB1847" s="18">
        <f t="shared" si="5060"/>
        <v>0</v>
      </c>
      <c r="AC1847" s="18">
        <f t="shared" si="5006"/>
        <v>0</v>
      </c>
      <c r="AD1847" s="18">
        <f t="shared" si="5007"/>
        <v>0</v>
      </c>
      <c r="AE1847" s="18">
        <f t="shared" si="5008"/>
        <v>0</v>
      </c>
      <c r="AF1847" s="18">
        <f t="shared" si="5060"/>
        <v>0</v>
      </c>
      <c r="AG1847" s="18">
        <f t="shared" si="5060"/>
        <v>0</v>
      </c>
      <c r="AH1847" s="18">
        <f t="shared" si="5060"/>
        <v>0</v>
      </c>
      <c r="AI1847" s="18">
        <f t="shared" si="4974"/>
        <v>0</v>
      </c>
      <c r="AJ1847" s="18">
        <f t="shared" si="4975"/>
        <v>0</v>
      </c>
      <c r="AK1847" s="18">
        <f t="shared" si="4976"/>
        <v>0</v>
      </c>
      <c r="AL1847" s="18">
        <f t="shared" si="5060"/>
        <v>0</v>
      </c>
      <c r="AM1847" s="18">
        <f t="shared" si="4978"/>
        <v>0</v>
      </c>
      <c r="AN1847" s="18">
        <f t="shared" si="5060"/>
        <v>0</v>
      </c>
      <c r="AO1847" s="18">
        <f t="shared" si="5060"/>
        <v>0</v>
      </c>
      <c r="AP1847" s="18">
        <f t="shared" si="5060"/>
        <v>0</v>
      </c>
      <c r="AQ1847" s="18">
        <f t="shared" si="4934"/>
        <v>0</v>
      </c>
      <c r="AR1847" s="18">
        <f t="shared" si="4935"/>
        <v>0</v>
      </c>
      <c r="AS1847" s="18">
        <f t="shared" si="4936"/>
        <v>0</v>
      </c>
      <c r="AT1847" s="18">
        <f t="shared" si="5060"/>
        <v>0</v>
      </c>
      <c r="AU1847" s="18">
        <f t="shared" si="5060"/>
        <v>0</v>
      </c>
      <c r="AV1847" s="18">
        <f t="shared" si="5060"/>
        <v>0</v>
      </c>
      <c r="AW1847" s="18">
        <f t="shared" si="4937"/>
        <v>0</v>
      </c>
      <c r="AX1847" s="18">
        <f t="shared" si="4938"/>
        <v>0</v>
      </c>
      <c r="AY1847" s="18">
        <f t="shared" si="4939"/>
        <v>0</v>
      </c>
      <c r="AZ1847" s="18">
        <f t="shared" si="5060"/>
        <v>0</v>
      </c>
      <c r="BA1847" s="18">
        <f t="shared" si="5060"/>
        <v>0</v>
      </c>
      <c r="BB1847" s="18">
        <f t="shared" si="5060"/>
        <v>0</v>
      </c>
      <c r="BC1847" s="18">
        <f t="shared" si="5057"/>
        <v>0</v>
      </c>
      <c r="BD1847" s="18">
        <f t="shared" si="5058"/>
        <v>0</v>
      </c>
      <c r="BE1847" s="18">
        <f t="shared" si="5059"/>
        <v>0</v>
      </c>
      <c r="BF1847" s="18">
        <f t="shared" si="5060"/>
        <v>0</v>
      </c>
      <c r="BG1847" s="18">
        <f t="shared" si="5060"/>
        <v>0</v>
      </c>
      <c r="BH1847" s="18">
        <f t="shared" si="5060"/>
        <v>0</v>
      </c>
      <c r="BI1847" s="18">
        <f t="shared" si="5054"/>
        <v>0</v>
      </c>
      <c r="BJ1847" s="18">
        <f t="shared" si="5055"/>
        <v>0</v>
      </c>
      <c r="BK1847" s="18">
        <f t="shared" si="5056"/>
        <v>0</v>
      </c>
      <c r="BL1847" s="18">
        <f t="shared" si="5060"/>
        <v>0</v>
      </c>
      <c r="BM1847" s="18">
        <f t="shared" si="5060"/>
        <v>0</v>
      </c>
      <c r="BN1847" s="18">
        <f t="shared" si="5060"/>
        <v>0</v>
      </c>
      <c r="BO1847" s="18">
        <f t="shared" si="5009"/>
        <v>0</v>
      </c>
      <c r="BP1847" s="18">
        <f t="shared" si="5010"/>
        <v>0</v>
      </c>
      <c r="BQ1847" s="18">
        <f t="shared" si="5011"/>
        <v>0</v>
      </c>
      <c r="BR1847" s="18">
        <f t="shared" si="5060"/>
        <v>0</v>
      </c>
      <c r="BS1847" s="18">
        <f t="shared" si="5060"/>
        <v>0</v>
      </c>
      <c r="BT1847" s="18">
        <f t="shared" si="5060"/>
        <v>0</v>
      </c>
      <c r="BU1847" s="18">
        <f t="shared" si="5000"/>
        <v>0</v>
      </c>
      <c r="BV1847" s="18">
        <f t="shared" si="5001"/>
        <v>0</v>
      </c>
      <c r="BW1847" s="18">
        <f t="shared" si="5002"/>
        <v>0</v>
      </c>
      <c r="BX1847" s="18">
        <f t="shared" si="5060"/>
        <v>0</v>
      </c>
      <c r="BY1847" s="18">
        <f t="shared" si="5060"/>
        <v>0</v>
      </c>
      <c r="BZ1847" s="18">
        <f t="shared" si="5060"/>
        <v>0</v>
      </c>
      <c r="CA1847" s="18">
        <f t="shared" si="4988"/>
        <v>0</v>
      </c>
      <c r="CB1847" s="18">
        <f t="shared" si="4989"/>
        <v>0</v>
      </c>
      <c r="CC1847" s="18">
        <f t="shared" si="4990"/>
        <v>0</v>
      </c>
      <c r="CD1847" s="18">
        <f t="shared" si="5060"/>
        <v>0</v>
      </c>
      <c r="CE1847" s="27" t="s">
        <v>1661</v>
      </c>
      <c r="CF1847" s="33"/>
    </row>
    <row r="1848" spans="1:84" ht="46.8" hidden="1" x14ac:dyDescent="0.3">
      <c r="A1848" s="19" t="s">
        <v>1535</v>
      </c>
      <c r="B1848" s="39">
        <v>240</v>
      </c>
      <c r="C1848" s="41"/>
      <c r="D1848" s="41"/>
      <c r="E1848" s="14" t="s">
        <v>559</v>
      </c>
      <c r="F1848" s="23"/>
      <c r="G1848" s="23"/>
      <c r="H1848" s="23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>
        <f t="shared" si="5060"/>
        <v>5300</v>
      </c>
      <c r="X1848" s="18">
        <f t="shared" si="5060"/>
        <v>0</v>
      </c>
      <c r="Y1848" s="18">
        <f t="shared" si="5060"/>
        <v>0</v>
      </c>
      <c r="Z1848" s="18">
        <f t="shared" si="5060"/>
        <v>-5300</v>
      </c>
      <c r="AA1848" s="18">
        <f t="shared" si="5060"/>
        <v>0</v>
      </c>
      <c r="AB1848" s="18">
        <f t="shared" si="5060"/>
        <v>0</v>
      </c>
      <c r="AC1848" s="18">
        <f t="shared" si="5006"/>
        <v>0</v>
      </c>
      <c r="AD1848" s="18">
        <f t="shared" si="5007"/>
        <v>0</v>
      </c>
      <c r="AE1848" s="18">
        <f t="shared" si="5008"/>
        <v>0</v>
      </c>
      <c r="AF1848" s="18">
        <f t="shared" si="5060"/>
        <v>0</v>
      </c>
      <c r="AG1848" s="18">
        <f t="shared" si="5060"/>
        <v>0</v>
      </c>
      <c r="AH1848" s="18">
        <f t="shared" si="5060"/>
        <v>0</v>
      </c>
      <c r="AI1848" s="18">
        <f t="shared" si="4974"/>
        <v>0</v>
      </c>
      <c r="AJ1848" s="18">
        <f t="shared" si="4975"/>
        <v>0</v>
      </c>
      <c r="AK1848" s="18">
        <f t="shared" si="4976"/>
        <v>0</v>
      </c>
      <c r="AL1848" s="18">
        <f t="shared" si="5060"/>
        <v>0</v>
      </c>
      <c r="AM1848" s="18">
        <f t="shared" si="4978"/>
        <v>0</v>
      </c>
      <c r="AN1848" s="18">
        <f t="shared" si="5060"/>
        <v>0</v>
      </c>
      <c r="AO1848" s="18">
        <f t="shared" si="5060"/>
        <v>0</v>
      </c>
      <c r="AP1848" s="18">
        <f t="shared" si="5060"/>
        <v>0</v>
      </c>
      <c r="AQ1848" s="18">
        <f t="shared" si="4934"/>
        <v>0</v>
      </c>
      <c r="AR1848" s="18">
        <f t="shared" si="4935"/>
        <v>0</v>
      </c>
      <c r="AS1848" s="18">
        <f t="shared" si="4936"/>
        <v>0</v>
      </c>
      <c r="AT1848" s="18">
        <f t="shared" si="5060"/>
        <v>0</v>
      </c>
      <c r="AU1848" s="18">
        <f t="shared" si="5060"/>
        <v>0</v>
      </c>
      <c r="AV1848" s="18">
        <f t="shared" si="5060"/>
        <v>0</v>
      </c>
      <c r="AW1848" s="18">
        <f t="shared" si="4937"/>
        <v>0</v>
      </c>
      <c r="AX1848" s="18">
        <f t="shared" si="4938"/>
        <v>0</v>
      </c>
      <c r="AY1848" s="18">
        <f t="shared" si="4939"/>
        <v>0</v>
      </c>
      <c r="AZ1848" s="18">
        <f t="shared" si="5060"/>
        <v>0</v>
      </c>
      <c r="BA1848" s="18">
        <f t="shared" si="5060"/>
        <v>0</v>
      </c>
      <c r="BB1848" s="18">
        <f t="shared" si="5060"/>
        <v>0</v>
      </c>
      <c r="BC1848" s="18">
        <f t="shared" si="5057"/>
        <v>0</v>
      </c>
      <c r="BD1848" s="18">
        <f t="shared" si="5058"/>
        <v>0</v>
      </c>
      <c r="BE1848" s="18">
        <f t="shared" si="5059"/>
        <v>0</v>
      </c>
      <c r="BF1848" s="18">
        <f t="shared" si="5060"/>
        <v>0</v>
      </c>
      <c r="BG1848" s="18">
        <f t="shared" si="5060"/>
        <v>0</v>
      </c>
      <c r="BH1848" s="18">
        <f t="shared" si="5060"/>
        <v>0</v>
      </c>
      <c r="BI1848" s="18">
        <f t="shared" si="5054"/>
        <v>0</v>
      </c>
      <c r="BJ1848" s="18">
        <f t="shared" si="5055"/>
        <v>0</v>
      </c>
      <c r="BK1848" s="18">
        <f t="shared" si="5056"/>
        <v>0</v>
      </c>
      <c r="BL1848" s="18">
        <f t="shared" si="5060"/>
        <v>0</v>
      </c>
      <c r="BM1848" s="18">
        <f t="shared" si="5060"/>
        <v>0</v>
      </c>
      <c r="BN1848" s="18">
        <f t="shared" si="5060"/>
        <v>0</v>
      </c>
      <c r="BO1848" s="18">
        <f t="shared" si="5009"/>
        <v>0</v>
      </c>
      <c r="BP1848" s="18">
        <f t="shared" si="5010"/>
        <v>0</v>
      </c>
      <c r="BQ1848" s="18">
        <f t="shared" si="5011"/>
        <v>0</v>
      </c>
      <c r="BR1848" s="18">
        <f t="shared" si="5060"/>
        <v>0</v>
      </c>
      <c r="BS1848" s="18">
        <f t="shared" si="5060"/>
        <v>0</v>
      </c>
      <c r="BT1848" s="18">
        <f t="shared" si="5060"/>
        <v>0</v>
      </c>
      <c r="BU1848" s="18">
        <f t="shared" si="5000"/>
        <v>0</v>
      </c>
      <c r="BV1848" s="18">
        <f t="shared" si="5001"/>
        <v>0</v>
      </c>
      <c r="BW1848" s="18">
        <f t="shared" si="5002"/>
        <v>0</v>
      </c>
      <c r="BX1848" s="18">
        <f t="shared" si="5060"/>
        <v>0</v>
      </c>
      <c r="BY1848" s="18">
        <f t="shared" si="5060"/>
        <v>0</v>
      </c>
      <c r="BZ1848" s="18">
        <f t="shared" si="5060"/>
        <v>0</v>
      </c>
      <c r="CA1848" s="18">
        <f t="shared" si="4988"/>
        <v>0</v>
      </c>
      <c r="CB1848" s="18">
        <f t="shared" si="4989"/>
        <v>0</v>
      </c>
      <c r="CC1848" s="18">
        <f t="shared" si="4990"/>
        <v>0</v>
      </c>
      <c r="CD1848" s="18">
        <f t="shared" si="5060"/>
        <v>0</v>
      </c>
      <c r="CE1848" s="27" t="s">
        <v>1661</v>
      </c>
      <c r="CF1848" s="33"/>
    </row>
    <row r="1849" spans="1:84" hidden="1" x14ac:dyDescent="0.3">
      <c r="A1849" s="19" t="s">
        <v>1535</v>
      </c>
      <c r="B1849" s="39">
        <v>240</v>
      </c>
      <c r="C1849" s="41" t="s">
        <v>149</v>
      </c>
      <c r="D1849" s="41" t="s">
        <v>23</v>
      </c>
      <c r="E1849" s="14" t="s">
        <v>522</v>
      </c>
      <c r="F1849" s="23"/>
      <c r="G1849" s="23"/>
      <c r="H1849" s="23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>
        <v>5300</v>
      </c>
      <c r="X1849" s="18"/>
      <c r="Y1849" s="18"/>
      <c r="Z1849" s="18">
        <v>-5300</v>
      </c>
      <c r="AA1849" s="18"/>
      <c r="AB1849" s="18"/>
      <c r="AC1849" s="18">
        <f t="shared" si="5006"/>
        <v>0</v>
      </c>
      <c r="AD1849" s="18">
        <f t="shared" si="5007"/>
        <v>0</v>
      </c>
      <c r="AE1849" s="18">
        <f t="shared" si="5008"/>
        <v>0</v>
      </c>
      <c r="AF1849" s="18"/>
      <c r="AG1849" s="18"/>
      <c r="AH1849" s="18"/>
      <c r="AI1849" s="18">
        <f t="shared" si="4974"/>
        <v>0</v>
      </c>
      <c r="AJ1849" s="18">
        <f t="shared" si="4975"/>
        <v>0</v>
      </c>
      <c r="AK1849" s="18">
        <f t="shared" si="4976"/>
        <v>0</v>
      </c>
      <c r="AL1849" s="18"/>
      <c r="AM1849" s="18">
        <f t="shared" si="4978"/>
        <v>0</v>
      </c>
      <c r="AN1849" s="18"/>
      <c r="AO1849" s="18"/>
      <c r="AP1849" s="18"/>
      <c r="AQ1849" s="18">
        <f t="shared" si="4934"/>
        <v>0</v>
      </c>
      <c r="AR1849" s="18">
        <f t="shared" si="4935"/>
        <v>0</v>
      </c>
      <c r="AS1849" s="18">
        <f t="shared" si="4936"/>
        <v>0</v>
      </c>
      <c r="AT1849" s="18"/>
      <c r="AU1849" s="18"/>
      <c r="AV1849" s="18"/>
      <c r="AW1849" s="18">
        <f t="shared" si="4937"/>
        <v>0</v>
      </c>
      <c r="AX1849" s="18">
        <f t="shared" si="4938"/>
        <v>0</v>
      </c>
      <c r="AY1849" s="18">
        <f t="shared" si="4939"/>
        <v>0</v>
      </c>
      <c r="AZ1849" s="18"/>
      <c r="BA1849" s="18"/>
      <c r="BB1849" s="18"/>
      <c r="BC1849" s="18">
        <f t="shared" si="5057"/>
        <v>0</v>
      </c>
      <c r="BD1849" s="18">
        <f t="shared" si="5058"/>
        <v>0</v>
      </c>
      <c r="BE1849" s="18">
        <f t="shared" si="5059"/>
        <v>0</v>
      </c>
      <c r="BF1849" s="18"/>
      <c r="BG1849" s="18"/>
      <c r="BH1849" s="18"/>
      <c r="BI1849" s="18">
        <f t="shared" si="5054"/>
        <v>0</v>
      </c>
      <c r="BJ1849" s="18">
        <f t="shared" si="5055"/>
        <v>0</v>
      </c>
      <c r="BK1849" s="18">
        <f t="shared" si="5056"/>
        <v>0</v>
      </c>
      <c r="BL1849" s="18"/>
      <c r="BM1849" s="18"/>
      <c r="BN1849" s="18"/>
      <c r="BO1849" s="18">
        <f t="shared" si="5009"/>
        <v>0</v>
      </c>
      <c r="BP1849" s="18">
        <f t="shared" si="5010"/>
        <v>0</v>
      </c>
      <c r="BQ1849" s="18">
        <f t="shared" si="5011"/>
        <v>0</v>
      </c>
      <c r="BR1849" s="18"/>
      <c r="BS1849" s="18"/>
      <c r="BT1849" s="18"/>
      <c r="BU1849" s="18">
        <f t="shared" si="5000"/>
        <v>0</v>
      </c>
      <c r="BV1849" s="18">
        <f t="shared" si="5001"/>
        <v>0</v>
      </c>
      <c r="BW1849" s="18">
        <f t="shared" si="5002"/>
        <v>0</v>
      </c>
      <c r="BX1849" s="18"/>
      <c r="BY1849" s="18"/>
      <c r="BZ1849" s="18"/>
      <c r="CA1849" s="18">
        <f t="shared" si="4988"/>
        <v>0</v>
      </c>
      <c r="CB1849" s="18">
        <f t="shared" si="4989"/>
        <v>0</v>
      </c>
      <c r="CC1849" s="18">
        <f t="shared" si="4990"/>
        <v>0</v>
      </c>
      <c r="CD1849" s="18"/>
      <c r="CE1849" s="27" t="s">
        <v>1661</v>
      </c>
      <c r="CF1849" s="33"/>
    </row>
    <row r="1850" spans="1:84" ht="46.8" hidden="1" x14ac:dyDescent="0.3">
      <c r="A1850" s="19" t="s">
        <v>1652</v>
      </c>
      <c r="B1850" s="39"/>
      <c r="C1850" s="41"/>
      <c r="D1850" s="41"/>
      <c r="E1850" s="14" t="s">
        <v>1653</v>
      </c>
      <c r="F1850" s="23"/>
      <c r="G1850" s="23"/>
      <c r="H1850" s="23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>
        <f>BL1851</f>
        <v>0</v>
      </c>
      <c r="BM1850" s="18">
        <f t="shared" ref="BM1850:CD1852" si="5061">BM1851</f>
        <v>37557.9</v>
      </c>
      <c r="BN1850" s="18">
        <f t="shared" si="5061"/>
        <v>39096.300000000003</v>
      </c>
      <c r="BO1850" s="18">
        <f t="shared" si="5009"/>
        <v>0</v>
      </c>
      <c r="BP1850" s="18">
        <f t="shared" si="5010"/>
        <v>37557.9</v>
      </c>
      <c r="BQ1850" s="18">
        <f t="shared" si="5011"/>
        <v>39096.300000000003</v>
      </c>
      <c r="BR1850" s="18">
        <f t="shared" si="5061"/>
        <v>0</v>
      </c>
      <c r="BS1850" s="18">
        <f t="shared" si="5061"/>
        <v>-37557.9</v>
      </c>
      <c r="BT1850" s="18">
        <f t="shared" si="5061"/>
        <v>-39096.300000000003</v>
      </c>
      <c r="BU1850" s="18">
        <f t="shared" si="5000"/>
        <v>0</v>
      </c>
      <c r="BV1850" s="18">
        <f t="shared" si="5001"/>
        <v>0</v>
      </c>
      <c r="BW1850" s="18">
        <f t="shared" si="5002"/>
        <v>0</v>
      </c>
      <c r="BX1850" s="18">
        <f t="shared" si="5061"/>
        <v>0</v>
      </c>
      <c r="BY1850" s="18">
        <f t="shared" si="5061"/>
        <v>0</v>
      </c>
      <c r="BZ1850" s="18">
        <f t="shared" si="5061"/>
        <v>0</v>
      </c>
      <c r="CA1850" s="18">
        <f t="shared" si="4988"/>
        <v>0</v>
      </c>
      <c r="CB1850" s="18">
        <f t="shared" si="4989"/>
        <v>0</v>
      </c>
      <c r="CC1850" s="18">
        <f t="shared" si="4990"/>
        <v>0</v>
      </c>
      <c r="CD1850" s="18">
        <f t="shared" si="5061"/>
        <v>0</v>
      </c>
      <c r="CE1850" s="27" t="s">
        <v>1661</v>
      </c>
      <c r="CF1850" s="33"/>
    </row>
    <row r="1851" spans="1:84" ht="31.2" hidden="1" x14ac:dyDescent="0.3">
      <c r="A1851" s="19" t="s">
        <v>1652</v>
      </c>
      <c r="B1851" s="39">
        <v>200</v>
      </c>
      <c r="C1851" s="41"/>
      <c r="D1851" s="41"/>
      <c r="E1851" s="14" t="s">
        <v>551</v>
      </c>
      <c r="F1851" s="23"/>
      <c r="G1851" s="23"/>
      <c r="H1851" s="23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>
        <f>BL1852</f>
        <v>0</v>
      </c>
      <c r="BM1851" s="18">
        <f t="shared" si="5061"/>
        <v>37557.9</v>
      </c>
      <c r="BN1851" s="18">
        <f t="shared" si="5061"/>
        <v>39096.300000000003</v>
      </c>
      <c r="BO1851" s="18">
        <f t="shared" si="5009"/>
        <v>0</v>
      </c>
      <c r="BP1851" s="18">
        <f t="shared" si="5010"/>
        <v>37557.9</v>
      </c>
      <c r="BQ1851" s="18">
        <f t="shared" si="5011"/>
        <v>39096.300000000003</v>
      </c>
      <c r="BR1851" s="18">
        <f t="shared" si="5061"/>
        <v>0</v>
      </c>
      <c r="BS1851" s="18">
        <f t="shared" si="5061"/>
        <v>-37557.9</v>
      </c>
      <c r="BT1851" s="18">
        <f t="shared" si="5061"/>
        <v>-39096.300000000003</v>
      </c>
      <c r="BU1851" s="18">
        <f t="shared" si="5000"/>
        <v>0</v>
      </c>
      <c r="BV1851" s="18">
        <f t="shared" si="5001"/>
        <v>0</v>
      </c>
      <c r="BW1851" s="18">
        <f t="shared" si="5002"/>
        <v>0</v>
      </c>
      <c r="BX1851" s="18">
        <f t="shared" si="5061"/>
        <v>0</v>
      </c>
      <c r="BY1851" s="18">
        <f t="shared" si="5061"/>
        <v>0</v>
      </c>
      <c r="BZ1851" s="18">
        <f t="shared" si="5061"/>
        <v>0</v>
      </c>
      <c r="CA1851" s="18">
        <f t="shared" si="4988"/>
        <v>0</v>
      </c>
      <c r="CB1851" s="18">
        <f t="shared" si="4989"/>
        <v>0</v>
      </c>
      <c r="CC1851" s="18">
        <f t="shared" si="4990"/>
        <v>0</v>
      </c>
      <c r="CD1851" s="18">
        <f t="shared" si="5061"/>
        <v>0</v>
      </c>
      <c r="CE1851" s="27" t="s">
        <v>1661</v>
      </c>
      <c r="CF1851" s="33"/>
    </row>
    <row r="1852" spans="1:84" ht="46.8" hidden="1" x14ac:dyDescent="0.3">
      <c r="A1852" s="19" t="s">
        <v>1652</v>
      </c>
      <c r="B1852" s="39">
        <v>240</v>
      </c>
      <c r="C1852" s="41"/>
      <c r="D1852" s="41"/>
      <c r="E1852" s="14" t="s">
        <v>559</v>
      </c>
      <c r="F1852" s="23"/>
      <c r="G1852" s="23"/>
      <c r="H1852" s="23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>
        <f>BL1853</f>
        <v>0</v>
      </c>
      <c r="BM1852" s="18">
        <f t="shared" si="5061"/>
        <v>37557.9</v>
      </c>
      <c r="BN1852" s="18">
        <f t="shared" si="5061"/>
        <v>39096.300000000003</v>
      </c>
      <c r="BO1852" s="18">
        <f t="shared" si="5009"/>
        <v>0</v>
      </c>
      <c r="BP1852" s="18">
        <f t="shared" si="5010"/>
        <v>37557.9</v>
      </c>
      <c r="BQ1852" s="18">
        <f t="shared" si="5011"/>
        <v>39096.300000000003</v>
      </c>
      <c r="BR1852" s="18">
        <f t="shared" si="5061"/>
        <v>0</v>
      </c>
      <c r="BS1852" s="18">
        <f t="shared" si="5061"/>
        <v>-37557.9</v>
      </c>
      <c r="BT1852" s="18">
        <f t="shared" si="5061"/>
        <v>-39096.300000000003</v>
      </c>
      <c r="BU1852" s="18">
        <f t="shared" si="5000"/>
        <v>0</v>
      </c>
      <c r="BV1852" s="18">
        <f t="shared" si="5001"/>
        <v>0</v>
      </c>
      <c r="BW1852" s="18">
        <f t="shared" si="5002"/>
        <v>0</v>
      </c>
      <c r="BX1852" s="18">
        <f t="shared" si="5061"/>
        <v>0</v>
      </c>
      <c r="BY1852" s="18">
        <f t="shared" si="5061"/>
        <v>0</v>
      </c>
      <c r="BZ1852" s="18">
        <f t="shared" si="5061"/>
        <v>0</v>
      </c>
      <c r="CA1852" s="18">
        <f t="shared" si="4988"/>
        <v>0</v>
      </c>
      <c r="CB1852" s="18">
        <f t="shared" si="4989"/>
        <v>0</v>
      </c>
      <c r="CC1852" s="18">
        <f t="shared" si="4990"/>
        <v>0</v>
      </c>
      <c r="CD1852" s="18">
        <f t="shared" si="5061"/>
        <v>0</v>
      </c>
      <c r="CE1852" s="27" t="s">
        <v>1661</v>
      </c>
      <c r="CF1852" s="33"/>
    </row>
    <row r="1853" spans="1:84" hidden="1" x14ac:dyDescent="0.3">
      <c r="A1853" s="19" t="s">
        <v>1652</v>
      </c>
      <c r="B1853" s="39">
        <v>240</v>
      </c>
      <c r="C1853" s="41" t="s">
        <v>149</v>
      </c>
      <c r="D1853" s="41" t="s">
        <v>23</v>
      </c>
      <c r="E1853" s="14" t="s">
        <v>522</v>
      </c>
      <c r="F1853" s="23"/>
      <c r="G1853" s="23"/>
      <c r="H1853" s="23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>
        <v>37557.9</v>
      </c>
      <c r="BN1853" s="18">
        <v>39096.300000000003</v>
      </c>
      <c r="BO1853" s="18">
        <f t="shared" si="5009"/>
        <v>0</v>
      </c>
      <c r="BP1853" s="18">
        <f t="shared" si="5010"/>
        <v>37557.9</v>
      </c>
      <c r="BQ1853" s="18">
        <f t="shared" si="5011"/>
        <v>39096.300000000003</v>
      </c>
      <c r="BR1853" s="18"/>
      <c r="BS1853" s="18">
        <v>-37557.9</v>
      </c>
      <c r="BT1853" s="18">
        <v>-39096.300000000003</v>
      </c>
      <c r="BU1853" s="18">
        <f t="shared" si="5000"/>
        <v>0</v>
      </c>
      <c r="BV1853" s="18">
        <f t="shared" si="5001"/>
        <v>0</v>
      </c>
      <c r="BW1853" s="18">
        <f t="shared" si="5002"/>
        <v>0</v>
      </c>
      <c r="BX1853" s="18"/>
      <c r="BY1853" s="18"/>
      <c r="BZ1853" s="18"/>
      <c r="CA1853" s="18">
        <f t="shared" si="4988"/>
        <v>0</v>
      </c>
      <c r="CB1853" s="18">
        <f t="shared" si="4989"/>
        <v>0</v>
      </c>
      <c r="CC1853" s="18">
        <f t="shared" si="4990"/>
        <v>0</v>
      </c>
      <c r="CD1853" s="18"/>
      <c r="CE1853" s="27" t="s">
        <v>1661</v>
      </c>
      <c r="CF1853" s="33"/>
    </row>
    <row r="1854" spans="1:84" ht="62.4" x14ac:dyDescent="0.3">
      <c r="A1854" s="41" t="s">
        <v>305</v>
      </c>
      <c r="B1854" s="39"/>
      <c r="C1854" s="41"/>
      <c r="D1854" s="41"/>
      <c r="E1854" s="14" t="s">
        <v>1077</v>
      </c>
      <c r="F1854" s="18">
        <f t="shared" ref="F1854:K1854" si="5062">F1855+F1859+F1863</f>
        <v>147717.1</v>
      </c>
      <c r="G1854" s="18">
        <f t="shared" si="5062"/>
        <v>40267.100000000006</v>
      </c>
      <c r="H1854" s="18">
        <f t="shared" si="5062"/>
        <v>40267.100000000006</v>
      </c>
      <c r="I1854" s="18">
        <f t="shared" si="5062"/>
        <v>0</v>
      </c>
      <c r="J1854" s="18">
        <f t="shared" si="5062"/>
        <v>0</v>
      </c>
      <c r="K1854" s="18">
        <f t="shared" si="5062"/>
        <v>0</v>
      </c>
      <c r="L1854" s="18">
        <f t="shared" si="5050"/>
        <v>147717.1</v>
      </c>
      <c r="M1854" s="18">
        <f t="shared" si="5051"/>
        <v>40267.100000000006</v>
      </c>
      <c r="N1854" s="18">
        <f t="shared" si="5052"/>
        <v>40267.100000000006</v>
      </c>
      <c r="O1854" s="18">
        <f t="shared" ref="O1854:S1854" si="5063">O1855+O1859+O1863</f>
        <v>26800.463</v>
      </c>
      <c r="P1854" s="18">
        <f t="shared" si="5063"/>
        <v>0</v>
      </c>
      <c r="Q1854" s="18">
        <f t="shared" si="5063"/>
        <v>0</v>
      </c>
      <c r="R1854" s="18">
        <f t="shared" si="5063"/>
        <v>0</v>
      </c>
      <c r="S1854" s="18">
        <f t="shared" si="5063"/>
        <v>0</v>
      </c>
      <c r="T1854" s="18">
        <f t="shared" si="4997"/>
        <v>174517.56299999999</v>
      </c>
      <c r="U1854" s="18">
        <f t="shared" si="4998"/>
        <v>40267.100000000006</v>
      </c>
      <c r="V1854" s="18">
        <f t="shared" si="4999"/>
        <v>40267.100000000006</v>
      </c>
      <c r="W1854" s="18">
        <f t="shared" ref="W1854:CD1854" si="5064">W1855+W1859+W1863</f>
        <v>0</v>
      </c>
      <c r="X1854" s="18">
        <f t="shared" ref="X1854:AB1854" si="5065">X1855+X1859+X1863</f>
        <v>0</v>
      </c>
      <c r="Y1854" s="18">
        <f t="shared" si="5065"/>
        <v>0</v>
      </c>
      <c r="Z1854" s="18">
        <f t="shared" si="5065"/>
        <v>0</v>
      </c>
      <c r="AA1854" s="18">
        <f t="shared" si="5065"/>
        <v>0</v>
      </c>
      <c r="AB1854" s="18">
        <f t="shared" si="5065"/>
        <v>0</v>
      </c>
      <c r="AC1854" s="18">
        <f t="shared" si="5006"/>
        <v>174517.56299999999</v>
      </c>
      <c r="AD1854" s="18">
        <f t="shared" si="5007"/>
        <v>40267.100000000006</v>
      </c>
      <c r="AE1854" s="18">
        <f t="shared" si="5008"/>
        <v>40267.100000000006</v>
      </c>
      <c r="AF1854" s="18">
        <f t="shared" ref="AF1854:AH1854" si="5066">AF1855+AF1859+AF1863</f>
        <v>-1498.778</v>
      </c>
      <c r="AG1854" s="18">
        <f t="shared" si="5066"/>
        <v>0</v>
      </c>
      <c r="AH1854" s="18">
        <f t="shared" si="5066"/>
        <v>0</v>
      </c>
      <c r="AI1854" s="18">
        <f t="shared" si="4974"/>
        <v>173018.785</v>
      </c>
      <c r="AJ1854" s="18">
        <f t="shared" si="4975"/>
        <v>40267.100000000006</v>
      </c>
      <c r="AK1854" s="18">
        <f t="shared" si="4976"/>
        <v>40267.100000000006</v>
      </c>
      <c r="AL1854" s="18">
        <f t="shared" ref="AL1854" si="5067">AL1855+AL1859+AL1863</f>
        <v>0</v>
      </c>
      <c r="AM1854" s="18">
        <f t="shared" si="4978"/>
        <v>173018.785</v>
      </c>
      <c r="AN1854" s="18">
        <f t="shared" ref="AN1854:AP1854" si="5068">AN1855+AN1859+AN1863</f>
        <v>0</v>
      </c>
      <c r="AO1854" s="18">
        <f t="shared" si="5068"/>
        <v>0</v>
      </c>
      <c r="AP1854" s="18">
        <f t="shared" si="5068"/>
        <v>0</v>
      </c>
      <c r="AQ1854" s="18">
        <f t="shared" si="4934"/>
        <v>173018.785</v>
      </c>
      <c r="AR1854" s="18">
        <f t="shared" si="4935"/>
        <v>40267.100000000006</v>
      </c>
      <c r="AS1854" s="18">
        <f t="shared" si="4936"/>
        <v>40267.100000000006</v>
      </c>
      <c r="AT1854" s="18">
        <f t="shared" ref="AT1854:AV1854" si="5069">AT1855+AT1859+AT1863</f>
        <v>0</v>
      </c>
      <c r="AU1854" s="18">
        <f t="shared" si="5069"/>
        <v>0</v>
      </c>
      <c r="AV1854" s="18">
        <f t="shared" si="5069"/>
        <v>0</v>
      </c>
      <c r="AW1854" s="18">
        <f t="shared" si="4937"/>
        <v>173018.785</v>
      </c>
      <c r="AX1854" s="18">
        <f t="shared" si="4938"/>
        <v>40267.100000000006</v>
      </c>
      <c r="AY1854" s="18">
        <f t="shared" si="4939"/>
        <v>40267.100000000006</v>
      </c>
      <c r="AZ1854" s="18">
        <f t="shared" ref="AZ1854:BB1854" si="5070">AZ1855+AZ1859+AZ1863</f>
        <v>-597.01499999999999</v>
      </c>
      <c r="BA1854" s="18">
        <f t="shared" si="5070"/>
        <v>0</v>
      </c>
      <c r="BB1854" s="18">
        <f t="shared" si="5070"/>
        <v>0</v>
      </c>
      <c r="BC1854" s="18">
        <f t="shared" si="5057"/>
        <v>172421.77</v>
      </c>
      <c r="BD1854" s="18">
        <f t="shared" si="5058"/>
        <v>40267.100000000006</v>
      </c>
      <c r="BE1854" s="18">
        <f t="shared" si="5059"/>
        <v>40267.100000000006</v>
      </c>
      <c r="BF1854" s="18">
        <f t="shared" ref="BF1854:BH1854" si="5071">BF1855+BF1859+BF1863</f>
        <v>0</v>
      </c>
      <c r="BG1854" s="18">
        <f t="shared" si="5071"/>
        <v>0</v>
      </c>
      <c r="BH1854" s="18">
        <f t="shared" si="5071"/>
        <v>0</v>
      </c>
      <c r="BI1854" s="18">
        <f t="shared" si="5054"/>
        <v>172421.77</v>
      </c>
      <c r="BJ1854" s="18">
        <f t="shared" si="5055"/>
        <v>40267.100000000006</v>
      </c>
      <c r="BK1854" s="18">
        <f t="shared" si="5056"/>
        <v>40267.100000000006</v>
      </c>
      <c r="BL1854" s="18">
        <f t="shared" ref="BL1854:BN1854" si="5072">BL1855+BL1859+BL1863</f>
        <v>0</v>
      </c>
      <c r="BM1854" s="18">
        <f t="shared" si="5072"/>
        <v>0</v>
      </c>
      <c r="BN1854" s="18">
        <f t="shared" si="5072"/>
        <v>0</v>
      </c>
      <c r="BO1854" s="18">
        <f t="shared" si="5009"/>
        <v>172421.77</v>
      </c>
      <c r="BP1854" s="18">
        <f t="shared" si="5010"/>
        <v>40267.100000000006</v>
      </c>
      <c r="BQ1854" s="18">
        <f t="shared" si="5011"/>
        <v>40267.100000000006</v>
      </c>
      <c r="BR1854" s="18">
        <f t="shared" ref="BR1854:BT1854" si="5073">BR1855+BR1859+BR1863</f>
        <v>-398.05099999999999</v>
      </c>
      <c r="BS1854" s="18">
        <f t="shared" si="5073"/>
        <v>0</v>
      </c>
      <c r="BT1854" s="18">
        <f t="shared" si="5073"/>
        <v>0</v>
      </c>
      <c r="BU1854" s="18">
        <f t="shared" si="5000"/>
        <v>172023.71899999998</v>
      </c>
      <c r="BV1854" s="18">
        <f t="shared" si="5001"/>
        <v>40267.100000000006</v>
      </c>
      <c r="BW1854" s="18">
        <f t="shared" si="5002"/>
        <v>40267.100000000006</v>
      </c>
      <c r="BX1854" s="18">
        <f t="shared" ref="BX1854:BZ1854" si="5074">BX1855+BX1859+BX1863</f>
        <v>-4.7760000000016589</v>
      </c>
      <c r="BY1854" s="18">
        <f t="shared" si="5074"/>
        <v>0</v>
      </c>
      <c r="BZ1854" s="18">
        <f t="shared" si="5074"/>
        <v>0</v>
      </c>
      <c r="CA1854" s="18">
        <f t="shared" si="4988"/>
        <v>172018.94299999997</v>
      </c>
      <c r="CB1854" s="18">
        <f t="shared" si="4989"/>
        <v>40267.100000000006</v>
      </c>
      <c r="CC1854" s="18">
        <f t="shared" si="4990"/>
        <v>40267.100000000006</v>
      </c>
      <c r="CD1854" s="18">
        <f t="shared" si="5064"/>
        <v>0</v>
      </c>
      <c r="CE1854" s="27"/>
      <c r="CF1854" s="33"/>
    </row>
    <row r="1855" spans="1:84" ht="46.8" x14ac:dyDescent="0.3">
      <c r="A1855" s="41" t="s">
        <v>303</v>
      </c>
      <c r="B1855" s="39"/>
      <c r="C1855" s="41"/>
      <c r="D1855" s="41"/>
      <c r="E1855" s="14" t="s">
        <v>810</v>
      </c>
      <c r="F1855" s="18">
        <f t="shared" ref="F1855:K1857" si="5075">F1856</f>
        <v>1708</v>
      </c>
      <c r="G1855" s="18">
        <f t="shared" si="5075"/>
        <v>14508</v>
      </c>
      <c r="H1855" s="18">
        <f t="shared" si="5075"/>
        <v>14508</v>
      </c>
      <c r="I1855" s="18">
        <f t="shared" si="5075"/>
        <v>0</v>
      </c>
      <c r="J1855" s="18">
        <f t="shared" si="5075"/>
        <v>0</v>
      </c>
      <c r="K1855" s="18">
        <f t="shared" si="5075"/>
        <v>0</v>
      </c>
      <c r="L1855" s="18">
        <f t="shared" si="5050"/>
        <v>1708</v>
      </c>
      <c r="M1855" s="18">
        <f t="shared" si="5051"/>
        <v>14508</v>
      </c>
      <c r="N1855" s="18">
        <f t="shared" si="5052"/>
        <v>14508</v>
      </c>
      <c r="O1855" s="18">
        <f t="shared" ref="O1855:S1857" si="5076">O1856</f>
        <v>0</v>
      </c>
      <c r="P1855" s="18">
        <f t="shared" si="5076"/>
        <v>0</v>
      </c>
      <c r="Q1855" s="18">
        <f t="shared" si="5076"/>
        <v>0</v>
      </c>
      <c r="R1855" s="18">
        <f t="shared" si="5076"/>
        <v>0</v>
      </c>
      <c r="S1855" s="18">
        <f t="shared" si="5076"/>
        <v>0</v>
      </c>
      <c r="T1855" s="18">
        <f t="shared" si="4997"/>
        <v>1708</v>
      </c>
      <c r="U1855" s="18">
        <f t="shared" si="4998"/>
        <v>14508</v>
      </c>
      <c r="V1855" s="18">
        <f t="shared" si="4999"/>
        <v>14508</v>
      </c>
      <c r="W1855" s="18">
        <f t="shared" ref="W1855:CD1857" si="5077">W1856</f>
        <v>0</v>
      </c>
      <c r="X1855" s="18">
        <f t="shared" si="5077"/>
        <v>0</v>
      </c>
      <c r="Y1855" s="18">
        <f t="shared" si="5077"/>
        <v>0</v>
      </c>
      <c r="Z1855" s="18">
        <f t="shared" si="5077"/>
        <v>0</v>
      </c>
      <c r="AA1855" s="18">
        <f t="shared" si="5077"/>
        <v>0</v>
      </c>
      <c r="AB1855" s="18">
        <f t="shared" si="5077"/>
        <v>0</v>
      </c>
      <c r="AC1855" s="18">
        <f t="shared" si="5006"/>
        <v>1708</v>
      </c>
      <c r="AD1855" s="18">
        <f t="shared" si="5007"/>
        <v>14508</v>
      </c>
      <c r="AE1855" s="18">
        <f t="shared" si="5008"/>
        <v>14508</v>
      </c>
      <c r="AF1855" s="18">
        <f t="shared" si="5077"/>
        <v>0</v>
      </c>
      <c r="AG1855" s="18">
        <f t="shared" si="5077"/>
        <v>0</v>
      </c>
      <c r="AH1855" s="18">
        <f t="shared" si="5077"/>
        <v>0</v>
      </c>
      <c r="AI1855" s="18">
        <f t="shared" si="4974"/>
        <v>1708</v>
      </c>
      <c r="AJ1855" s="18">
        <f t="shared" si="4975"/>
        <v>14508</v>
      </c>
      <c r="AK1855" s="18">
        <f t="shared" si="4976"/>
        <v>14508</v>
      </c>
      <c r="AL1855" s="18">
        <f t="shared" si="5077"/>
        <v>0</v>
      </c>
      <c r="AM1855" s="18">
        <f t="shared" si="4978"/>
        <v>1708</v>
      </c>
      <c r="AN1855" s="18">
        <f t="shared" si="5077"/>
        <v>0</v>
      </c>
      <c r="AO1855" s="18">
        <f t="shared" si="5077"/>
        <v>0</v>
      </c>
      <c r="AP1855" s="18">
        <f t="shared" si="5077"/>
        <v>0</v>
      </c>
      <c r="AQ1855" s="18">
        <f t="shared" si="4934"/>
        <v>1708</v>
      </c>
      <c r="AR1855" s="18">
        <f t="shared" si="4935"/>
        <v>14508</v>
      </c>
      <c r="AS1855" s="18">
        <f t="shared" si="4936"/>
        <v>14508</v>
      </c>
      <c r="AT1855" s="18">
        <f t="shared" si="5077"/>
        <v>0</v>
      </c>
      <c r="AU1855" s="18">
        <f t="shared" si="5077"/>
        <v>0</v>
      </c>
      <c r="AV1855" s="18">
        <f t="shared" si="5077"/>
        <v>0</v>
      </c>
      <c r="AW1855" s="18">
        <f t="shared" si="4937"/>
        <v>1708</v>
      </c>
      <c r="AX1855" s="18">
        <f t="shared" si="4938"/>
        <v>14508</v>
      </c>
      <c r="AY1855" s="18">
        <f t="shared" si="4939"/>
        <v>14508</v>
      </c>
      <c r="AZ1855" s="18">
        <f t="shared" si="5077"/>
        <v>-376.66699999999997</v>
      </c>
      <c r="BA1855" s="18">
        <f t="shared" si="5077"/>
        <v>0</v>
      </c>
      <c r="BB1855" s="18">
        <f t="shared" si="5077"/>
        <v>0</v>
      </c>
      <c r="BC1855" s="18">
        <f t="shared" si="5057"/>
        <v>1331.3330000000001</v>
      </c>
      <c r="BD1855" s="18">
        <f t="shared" si="5058"/>
        <v>14508</v>
      </c>
      <c r="BE1855" s="18">
        <f t="shared" si="5059"/>
        <v>14508</v>
      </c>
      <c r="BF1855" s="18">
        <f t="shared" si="5077"/>
        <v>0</v>
      </c>
      <c r="BG1855" s="18">
        <f t="shared" si="5077"/>
        <v>0</v>
      </c>
      <c r="BH1855" s="18">
        <f t="shared" si="5077"/>
        <v>0</v>
      </c>
      <c r="BI1855" s="18">
        <f t="shared" si="5054"/>
        <v>1331.3330000000001</v>
      </c>
      <c r="BJ1855" s="18">
        <f t="shared" si="5055"/>
        <v>14508</v>
      </c>
      <c r="BK1855" s="18">
        <f t="shared" si="5056"/>
        <v>14508</v>
      </c>
      <c r="BL1855" s="18">
        <f t="shared" si="5077"/>
        <v>0</v>
      </c>
      <c r="BM1855" s="18">
        <f t="shared" si="5077"/>
        <v>0</v>
      </c>
      <c r="BN1855" s="18">
        <f t="shared" si="5077"/>
        <v>0</v>
      </c>
      <c r="BO1855" s="18">
        <f t="shared" si="5009"/>
        <v>1331.3330000000001</v>
      </c>
      <c r="BP1855" s="18">
        <f t="shared" si="5010"/>
        <v>14508</v>
      </c>
      <c r="BQ1855" s="18">
        <f t="shared" si="5011"/>
        <v>14508</v>
      </c>
      <c r="BR1855" s="18">
        <f t="shared" si="5077"/>
        <v>0</v>
      </c>
      <c r="BS1855" s="18">
        <f t="shared" si="5077"/>
        <v>0</v>
      </c>
      <c r="BT1855" s="18">
        <f t="shared" si="5077"/>
        <v>0</v>
      </c>
      <c r="BU1855" s="18">
        <f t="shared" si="5000"/>
        <v>1331.3330000000001</v>
      </c>
      <c r="BV1855" s="18">
        <f t="shared" si="5001"/>
        <v>14508</v>
      </c>
      <c r="BW1855" s="18">
        <f t="shared" si="5002"/>
        <v>14508</v>
      </c>
      <c r="BX1855" s="18">
        <f t="shared" si="5077"/>
        <v>30920.434000000001</v>
      </c>
      <c r="BY1855" s="18">
        <f t="shared" si="5077"/>
        <v>0</v>
      </c>
      <c r="BZ1855" s="18">
        <f t="shared" si="5077"/>
        <v>0</v>
      </c>
      <c r="CA1855" s="18">
        <f t="shared" si="4988"/>
        <v>32251.767</v>
      </c>
      <c r="CB1855" s="18">
        <f t="shared" si="4989"/>
        <v>14508</v>
      </c>
      <c r="CC1855" s="18">
        <f t="shared" si="4990"/>
        <v>14508</v>
      </c>
      <c r="CD1855" s="18">
        <f t="shared" si="5077"/>
        <v>0</v>
      </c>
      <c r="CE1855" s="27"/>
      <c r="CF1855" s="33"/>
    </row>
    <row r="1856" spans="1:84" ht="31.2" x14ac:dyDescent="0.3">
      <c r="A1856" s="41" t="s">
        <v>303</v>
      </c>
      <c r="B1856" s="39">
        <v>200</v>
      </c>
      <c r="C1856" s="41"/>
      <c r="D1856" s="41"/>
      <c r="E1856" s="14" t="s">
        <v>551</v>
      </c>
      <c r="F1856" s="18">
        <f t="shared" si="5075"/>
        <v>1708</v>
      </c>
      <c r="G1856" s="18">
        <f t="shared" si="5075"/>
        <v>14508</v>
      </c>
      <c r="H1856" s="18">
        <f t="shared" si="5075"/>
        <v>14508</v>
      </c>
      <c r="I1856" s="18">
        <f t="shared" si="5075"/>
        <v>0</v>
      </c>
      <c r="J1856" s="18">
        <f t="shared" si="5075"/>
        <v>0</v>
      </c>
      <c r="K1856" s="18">
        <f t="shared" si="5075"/>
        <v>0</v>
      </c>
      <c r="L1856" s="18">
        <f t="shared" si="5050"/>
        <v>1708</v>
      </c>
      <c r="M1856" s="18">
        <f t="shared" si="5051"/>
        <v>14508</v>
      </c>
      <c r="N1856" s="18">
        <f t="shared" si="5052"/>
        <v>14508</v>
      </c>
      <c r="O1856" s="18">
        <f t="shared" si="5076"/>
        <v>0</v>
      </c>
      <c r="P1856" s="18">
        <f t="shared" si="5076"/>
        <v>0</v>
      </c>
      <c r="Q1856" s="18">
        <f t="shared" si="5076"/>
        <v>0</v>
      </c>
      <c r="R1856" s="18">
        <f t="shared" si="5076"/>
        <v>0</v>
      </c>
      <c r="S1856" s="18">
        <f t="shared" si="5076"/>
        <v>0</v>
      </c>
      <c r="T1856" s="18">
        <f t="shared" si="4997"/>
        <v>1708</v>
      </c>
      <c r="U1856" s="18">
        <f t="shared" si="4998"/>
        <v>14508</v>
      </c>
      <c r="V1856" s="18">
        <f t="shared" si="4999"/>
        <v>14508</v>
      </c>
      <c r="W1856" s="18">
        <f t="shared" si="5077"/>
        <v>0</v>
      </c>
      <c r="X1856" s="18">
        <f t="shared" si="5077"/>
        <v>0</v>
      </c>
      <c r="Y1856" s="18">
        <f t="shared" si="5077"/>
        <v>0</v>
      </c>
      <c r="Z1856" s="18">
        <f t="shared" si="5077"/>
        <v>0</v>
      </c>
      <c r="AA1856" s="18">
        <f t="shared" si="5077"/>
        <v>0</v>
      </c>
      <c r="AB1856" s="18">
        <f t="shared" si="5077"/>
        <v>0</v>
      </c>
      <c r="AC1856" s="18">
        <f t="shared" si="5006"/>
        <v>1708</v>
      </c>
      <c r="AD1856" s="18">
        <f t="shared" si="5007"/>
        <v>14508</v>
      </c>
      <c r="AE1856" s="18">
        <f t="shared" si="5008"/>
        <v>14508</v>
      </c>
      <c r="AF1856" s="18">
        <f t="shared" si="5077"/>
        <v>0</v>
      </c>
      <c r="AG1856" s="18">
        <f t="shared" si="5077"/>
        <v>0</v>
      </c>
      <c r="AH1856" s="18">
        <f t="shared" si="5077"/>
        <v>0</v>
      </c>
      <c r="AI1856" s="18">
        <f t="shared" si="4974"/>
        <v>1708</v>
      </c>
      <c r="AJ1856" s="18">
        <f t="shared" si="4975"/>
        <v>14508</v>
      </c>
      <c r="AK1856" s="18">
        <f t="shared" si="4976"/>
        <v>14508</v>
      </c>
      <c r="AL1856" s="18">
        <f t="shared" si="5077"/>
        <v>0</v>
      </c>
      <c r="AM1856" s="18">
        <f t="shared" si="4978"/>
        <v>1708</v>
      </c>
      <c r="AN1856" s="18">
        <f t="shared" si="5077"/>
        <v>0</v>
      </c>
      <c r="AO1856" s="18">
        <f t="shared" si="5077"/>
        <v>0</v>
      </c>
      <c r="AP1856" s="18">
        <f t="shared" si="5077"/>
        <v>0</v>
      </c>
      <c r="AQ1856" s="18">
        <f t="shared" ref="AQ1856:AQ1923" si="5078">AM1856+AN1856</f>
        <v>1708</v>
      </c>
      <c r="AR1856" s="18">
        <f t="shared" ref="AR1856:AR1923" si="5079">AJ1856+AO1856</f>
        <v>14508</v>
      </c>
      <c r="AS1856" s="18">
        <f t="shared" ref="AS1856:AS1923" si="5080">AK1856+AP1856</f>
        <v>14508</v>
      </c>
      <c r="AT1856" s="18">
        <f t="shared" si="5077"/>
        <v>0</v>
      </c>
      <c r="AU1856" s="18">
        <f t="shared" si="5077"/>
        <v>0</v>
      </c>
      <c r="AV1856" s="18">
        <f t="shared" si="5077"/>
        <v>0</v>
      </c>
      <c r="AW1856" s="18">
        <f t="shared" ref="AW1856:AW1923" si="5081">AQ1856+AT1856</f>
        <v>1708</v>
      </c>
      <c r="AX1856" s="18">
        <f t="shared" ref="AX1856:AX1923" si="5082">AR1856+AU1856</f>
        <v>14508</v>
      </c>
      <c r="AY1856" s="18">
        <f t="shared" ref="AY1856:AY1923" si="5083">AS1856+AV1856</f>
        <v>14508</v>
      </c>
      <c r="AZ1856" s="18">
        <f t="shared" si="5077"/>
        <v>-376.66699999999997</v>
      </c>
      <c r="BA1856" s="18">
        <f t="shared" si="5077"/>
        <v>0</v>
      </c>
      <c r="BB1856" s="18">
        <f t="shared" si="5077"/>
        <v>0</v>
      </c>
      <c r="BC1856" s="18">
        <f t="shared" si="5057"/>
        <v>1331.3330000000001</v>
      </c>
      <c r="BD1856" s="18">
        <f t="shared" si="5058"/>
        <v>14508</v>
      </c>
      <c r="BE1856" s="18">
        <f t="shared" si="5059"/>
        <v>14508</v>
      </c>
      <c r="BF1856" s="18">
        <f t="shared" si="5077"/>
        <v>0</v>
      </c>
      <c r="BG1856" s="18">
        <f t="shared" si="5077"/>
        <v>0</v>
      </c>
      <c r="BH1856" s="18">
        <f t="shared" si="5077"/>
        <v>0</v>
      </c>
      <c r="BI1856" s="18">
        <f t="shared" si="5054"/>
        <v>1331.3330000000001</v>
      </c>
      <c r="BJ1856" s="18">
        <f t="shared" si="5055"/>
        <v>14508</v>
      </c>
      <c r="BK1856" s="18">
        <f t="shared" si="5056"/>
        <v>14508</v>
      </c>
      <c r="BL1856" s="18">
        <f t="shared" si="5077"/>
        <v>0</v>
      </c>
      <c r="BM1856" s="18">
        <f t="shared" si="5077"/>
        <v>0</v>
      </c>
      <c r="BN1856" s="18">
        <f t="shared" si="5077"/>
        <v>0</v>
      </c>
      <c r="BO1856" s="18">
        <f t="shared" si="5009"/>
        <v>1331.3330000000001</v>
      </c>
      <c r="BP1856" s="18">
        <f t="shared" si="5010"/>
        <v>14508</v>
      </c>
      <c r="BQ1856" s="18">
        <f t="shared" si="5011"/>
        <v>14508</v>
      </c>
      <c r="BR1856" s="18">
        <f t="shared" si="5077"/>
        <v>0</v>
      </c>
      <c r="BS1856" s="18">
        <f t="shared" si="5077"/>
        <v>0</v>
      </c>
      <c r="BT1856" s="18">
        <f t="shared" si="5077"/>
        <v>0</v>
      </c>
      <c r="BU1856" s="18">
        <f t="shared" si="5000"/>
        <v>1331.3330000000001</v>
      </c>
      <c r="BV1856" s="18">
        <f t="shared" si="5001"/>
        <v>14508</v>
      </c>
      <c r="BW1856" s="18">
        <f t="shared" si="5002"/>
        <v>14508</v>
      </c>
      <c r="BX1856" s="18">
        <f t="shared" si="5077"/>
        <v>30920.434000000001</v>
      </c>
      <c r="BY1856" s="18">
        <f t="shared" si="5077"/>
        <v>0</v>
      </c>
      <c r="BZ1856" s="18">
        <f t="shared" si="5077"/>
        <v>0</v>
      </c>
      <c r="CA1856" s="18">
        <f t="shared" si="4988"/>
        <v>32251.767</v>
      </c>
      <c r="CB1856" s="18">
        <f t="shared" si="4989"/>
        <v>14508</v>
      </c>
      <c r="CC1856" s="18">
        <f t="shared" si="4990"/>
        <v>14508</v>
      </c>
      <c r="CD1856" s="18">
        <f t="shared" si="5077"/>
        <v>0</v>
      </c>
      <c r="CE1856" s="27"/>
      <c r="CF1856" s="33"/>
    </row>
    <row r="1857" spans="1:84" ht="46.8" x14ac:dyDescent="0.3">
      <c r="A1857" s="41" t="s">
        <v>303</v>
      </c>
      <c r="B1857" s="39">
        <v>240</v>
      </c>
      <c r="C1857" s="41"/>
      <c r="D1857" s="41"/>
      <c r="E1857" s="14" t="s">
        <v>559</v>
      </c>
      <c r="F1857" s="18">
        <f t="shared" si="5075"/>
        <v>1708</v>
      </c>
      <c r="G1857" s="18">
        <f t="shared" si="5075"/>
        <v>14508</v>
      </c>
      <c r="H1857" s="18">
        <f t="shared" si="5075"/>
        <v>14508</v>
      </c>
      <c r="I1857" s="18">
        <f t="shared" si="5075"/>
        <v>0</v>
      </c>
      <c r="J1857" s="18">
        <f t="shared" si="5075"/>
        <v>0</v>
      </c>
      <c r="K1857" s="18">
        <f t="shared" si="5075"/>
        <v>0</v>
      </c>
      <c r="L1857" s="18">
        <f t="shared" si="5050"/>
        <v>1708</v>
      </c>
      <c r="M1857" s="18">
        <f t="shared" si="5051"/>
        <v>14508</v>
      </c>
      <c r="N1857" s="18">
        <f t="shared" si="5052"/>
        <v>14508</v>
      </c>
      <c r="O1857" s="18">
        <f t="shared" si="5076"/>
        <v>0</v>
      </c>
      <c r="P1857" s="18">
        <f t="shared" si="5076"/>
        <v>0</v>
      </c>
      <c r="Q1857" s="18">
        <f t="shared" si="5076"/>
        <v>0</v>
      </c>
      <c r="R1857" s="18">
        <f t="shared" si="5076"/>
        <v>0</v>
      </c>
      <c r="S1857" s="18">
        <f t="shared" si="5076"/>
        <v>0</v>
      </c>
      <c r="T1857" s="18">
        <f t="shared" si="4997"/>
        <v>1708</v>
      </c>
      <c r="U1857" s="18">
        <f t="shared" si="4998"/>
        <v>14508</v>
      </c>
      <c r="V1857" s="18">
        <f t="shared" si="4999"/>
        <v>14508</v>
      </c>
      <c r="W1857" s="18">
        <f t="shared" si="5077"/>
        <v>0</v>
      </c>
      <c r="X1857" s="18">
        <f t="shared" si="5077"/>
        <v>0</v>
      </c>
      <c r="Y1857" s="18">
        <f t="shared" si="5077"/>
        <v>0</v>
      </c>
      <c r="Z1857" s="18">
        <f t="shared" si="5077"/>
        <v>0</v>
      </c>
      <c r="AA1857" s="18">
        <f t="shared" si="5077"/>
        <v>0</v>
      </c>
      <c r="AB1857" s="18">
        <f t="shared" si="5077"/>
        <v>0</v>
      </c>
      <c r="AC1857" s="18">
        <f t="shared" si="5006"/>
        <v>1708</v>
      </c>
      <c r="AD1857" s="18">
        <f t="shared" si="5007"/>
        <v>14508</v>
      </c>
      <c r="AE1857" s="18">
        <f t="shared" si="5008"/>
        <v>14508</v>
      </c>
      <c r="AF1857" s="18">
        <f t="shared" si="5077"/>
        <v>0</v>
      </c>
      <c r="AG1857" s="18">
        <f t="shared" si="5077"/>
        <v>0</v>
      </c>
      <c r="AH1857" s="18">
        <f t="shared" si="5077"/>
        <v>0</v>
      </c>
      <c r="AI1857" s="18">
        <f t="shared" si="4974"/>
        <v>1708</v>
      </c>
      <c r="AJ1857" s="18">
        <f t="shared" si="4975"/>
        <v>14508</v>
      </c>
      <c r="AK1857" s="18">
        <f t="shared" si="4976"/>
        <v>14508</v>
      </c>
      <c r="AL1857" s="18">
        <f t="shared" si="5077"/>
        <v>0</v>
      </c>
      <c r="AM1857" s="18">
        <f t="shared" si="4978"/>
        <v>1708</v>
      </c>
      <c r="AN1857" s="18">
        <f t="shared" si="5077"/>
        <v>0</v>
      </c>
      <c r="AO1857" s="18">
        <f t="shared" si="5077"/>
        <v>0</v>
      </c>
      <c r="AP1857" s="18">
        <f t="shared" si="5077"/>
        <v>0</v>
      </c>
      <c r="AQ1857" s="18">
        <f t="shared" si="5078"/>
        <v>1708</v>
      </c>
      <c r="AR1857" s="18">
        <f t="shared" si="5079"/>
        <v>14508</v>
      </c>
      <c r="AS1857" s="18">
        <f t="shared" si="5080"/>
        <v>14508</v>
      </c>
      <c r="AT1857" s="18">
        <f t="shared" si="5077"/>
        <v>0</v>
      </c>
      <c r="AU1857" s="18">
        <f t="shared" si="5077"/>
        <v>0</v>
      </c>
      <c r="AV1857" s="18">
        <f t="shared" si="5077"/>
        <v>0</v>
      </c>
      <c r="AW1857" s="18">
        <f t="shared" si="5081"/>
        <v>1708</v>
      </c>
      <c r="AX1857" s="18">
        <f t="shared" si="5082"/>
        <v>14508</v>
      </c>
      <c r="AY1857" s="18">
        <f t="shared" si="5083"/>
        <v>14508</v>
      </c>
      <c r="AZ1857" s="18">
        <f t="shared" si="5077"/>
        <v>-376.66699999999997</v>
      </c>
      <c r="BA1857" s="18">
        <f t="shared" si="5077"/>
        <v>0</v>
      </c>
      <c r="BB1857" s="18">
        <f t="shared" si="5077"/>
        <v>0</v>
      </c>
      <c r="BC1857" s="18">
        <f t="shared" si="5057"/>
        <v>1331.3330000000001</v>
      </c>
      <c r="BD1857" s="18">
        <f t="shared" si="5058"/>
        <v>14508</v>
      </c>
      <c r="BE1857" s="18">
        <f t="shared" si="5059"/>
        <v>14508</v>
      </c>
      <c r="BF1857" s="18">
        <f t="shared" si="5077"/>
        <v>0</v>
      </c>
      <c r="BG1857" s="18">
        <f t="shared" si="5077"/>
        <v>0</v>
      </c>
      <c r="BH1857" s="18">
        <f t="shared" si="5077"/>
        <v>0</v>
      </c>
      <c r="BI1857" s="18">
        <f t="shared" si="5054"/>
        <v>1331.3330000000001</v>
      </c>
      <c r="BJ1857" s="18">
        <f t="shared" si="5055"/>
        <v>14508</v>
      </c>
      <c r="BK1857" s="18">
        <f t="shared" si="5056"/>
        <v>14508</v>
      </c>
      <c r="BL1857" s="18">
        <f t="shared" si="5077"/>
        <v>0</v>
      </c>
      <c r="BM1857" s="18">
        <f t="shared" si="5077"/>
        <v>0</v>
      </c>
      <c r="BN1857" s="18">
        <f t="shared" si="5077"/>
        <v>0</v>
      </c>
      <c r="BO1857" s="18">
        <f t="shared" si="5009"/>
        <v>1331.3330000000001</v>
      </c>
      <c r="BP1857" s="18">
        <f t="shared" si="5010"/>
        <v>14508</v>
      </c>
      <c r="BQ1857" s="18">
        <f t="shared" si="5011"/>
        <v>14508</v>
      </c>
      <c r="BR1857" s="18">
        <f t="shared" si="5077"/>
        <v>0</v>
      </c>
      <c r="BS1857" s="18">
        <f t="shared" si="5077"/>
        <v>0</v>
      </c>
      <c r="BT1857" s="18">
        <f t="shared" si="5077"/>
        <v>0</v>
      </c>
      <c r="BU1857" s="18">
        <f t="shared" si="5000"/>
        <v>1331.3330000000001</v>
      </c>
      <c r="BV1857" s="18">
        <f t="shared" si="5001"/>
        <v>14508</v>
      </c>
      <c r="BW1857" s="18">
        <f t="shared" si="5002"/>
        <v>14508</v>
      </c>
      <c r="BX1857" s="18">
        <f t="shared" si="5077"/>
        <v>30920.434000000001</v>
      </c>
      <c r="BY1857" s="18">
        <f t="shared" si="5077"/>
        <v>0</v>
      </c>
      <c r="BZ1857" s="18">
        <f t="shared" si="5077"/>
        <v>0</v>
      </c>
      <c r="CA1857" s="18">
        <f t="shared" si="4988"/>
        <v>32251.767</v>
      </c>
      <c r="CB1857" s="18">
        <f t="shared" si="4989"/>
        <v>14508</v>
      </c>
      <c r="CC1857" s="18">
        <f t="shared" si="4990"/>
        <v>14508</v>
      </c>
      <c r="CD1857" s="18">
        <f t="shared" si="5077"/>
        <v>0</v>
      </c>
      <c r="CE1857" s="27"/>
      <c r="CF1857" s="33"/>
    </row>
    <row r="1858" spans="1:84" x14ac:dyDescent="0.3">
      <c r="A1858" s="41" t="s">
        <v>303</v>
      </c>
      <c r="B1858" s="39">
        <v>240</v>
      </c>
      <c r="C1858" s="41" t="s">
        <v>149</v>
      </c>
      <c r="D1858" s="41" t="s">
        <v>29</v>
      </c>
      <c r="E1858" s="14" t="s">
        <v>523</v>
      </c>
      <c r="F1858" s="23">
        <v>1708</v>
      </c>
      <c r="G1858" s="23">
        <v>14508</v>
      </c>
      <c r="H1858" s="23">
        <v>14508</v>
      </c>
      <c r="I1858" s="18"/>
      <c r="J1858" s="18"/>
      <c r="K1858" s="18"/>
      <c r="L1858" s="18">
        <f t="shared" si="5050"/>
        <v>1708</v>
      </c>
      <c r="M1858" s="18">
        <f t="shared" si="5051"/>
        <v>14508</v>
      </c>
      <c r="N1858" s="18">
        <f t="shared" si="5052"/>
        <v>14508</v>
      </c>
      <c r="O1858" s="18"/>
      <c r="P1858" s="18"/>
      <c r="Q1858" s="18"/>
      <c r="R1858" s="18"/>
      <c r="S1858" s="18"/>
      <c r="T1858" s="18">
        <f t="shared" si="4997"/>
        <v>1708</v>
      </c>
      <c r="U1858" s="18">
        <f t="shared" si="4998"/>
        <v>14508</v>
      </c>
      <c r="V1858" s="18">
        <f t="shared" si="4999"/>
        <v>14508</v>
      </c>
      <c r="W1858" s="18"/>
      <c r="X1858" s="18"/>
      <c r="Y1858" s="18"/>
      <c r="Z1858" s="18"/>
      <c r="AA1858" s="18"/>
      <c r="AB1858" s="18"/>
      <c r="AC1858" s="18">
        <f t="shared" si="5006"/>
        <v>1708</v>
      </c>
      <c r="AD1858" s="18">
        <f t="shared" si="5007"/>
        <v>14508</v>
      </c>
      <c r="AE1858" s="18">
        <f t="shared" si="5008"/>
        <v>14508</v>
      </c>
      <c r="AF1858" s="18"/>
      <c r="AG1858" s="18"/>
      <c r="AH1858" s="18"/>
      <c r="AI1858" s="18">
        <f t="shared" si="4974"/>
        <v>1708</v>
      </c>
      <c r="AJ1858" s="18">
        <f t="shared" si="4975"/>
        <v>14508</v>
      </c>
      <c r="AK1858" s="18">
        <f t="shared" si="4976"/>
        <v>14508</v>
      </c>
      <c r="AL1858" s="18"/>
      <c r="AM1858" s="18">
        <f t="shared" si="4978"/>
        <v>1708</v>
      </c>
      <c r="AN1858" s="18"/>
      <c r="AO1858" s="18"/>
      <c r="AP1858" s="18"/>
      <c r="AQ1858" s="18">
        <f t="shared" si="5078"/>
        <v>1708</v>
      </c>
      <c r="AR1858" s="18">
        <f t="shared" si="5079"/>
        <v>14508</v>
      </c>
      <c r="AS1858" s="18">
        <f t="shared" si="5080"/>
        <v>14508</v>
      </c>
      <c r="AT1858" s="18"/>
      <c r="AU1858" s="18"/>
      <c r="AV1858" s="18"/>
      <c r="AW1858" s="18">
        <f t="shared" si="5081"/>
        <v>1708</v>
      </c>
      <c r="AX1858" s="18">
        <f t="shared" si="5082"/>
        <v>14508</v>
      </c>
      <c r="AY1858" s="18">
        <f t="shared" si="5083"/>
        <v>14508</v>
      </c>
      <c r="AZ1858" s="18">
        <v>-376.66699999999997</v>
      </c>
      <c r="BA1858" s="18"/>
      <c r="BB1858" s="18"/>
      <c r="BC1858" s="18">
        <f t="shared" si="5057"/>
        <v>1331.3330000000001</v>
      </c>
      <c r="BD1858" s="18">
        <f t="shared" si="5058"/>
        <v>14508</v>
      </c>
      <c r="BE1858" s="18">
        <f t="shared" si="5059"/>
        <v>14508</v>
      </c>
      <c r="BF1858" s="18"/>
      <c r="BG1858" s="18"/>
      <c r="BH1858" s="18"/>
      <c r="BI1858" s="18">
        <f t="shared" si="5054"/>
        <v>1331.3330000000001</v>
      </c>
      <c r="BJ1858" s="18">
        <f t="shared" si="5055"/>
        <v>14508</v>
      </c>
      <c r="BK1858" s="18">
        <f t="shared" si="5056"/>
        <v>14508</v>
      </c>
      <c r="BL1858" s="18"/>
      <c r="BM1858" s="18"/>
      <c r="BN1858" s="18"/>
      <c r="BO1858" s="18">
        <f t="shared" si="5009"/>
        <v>1331.3330000000001</v>
      </c>
      <c r="BP1858" s="18">
        <f t="shared" si="5010"/>
        <v>14508</v>
      </c>
      <c r="BQ1858" s="18">
        <f t="shared" si="5011"/>
        <v>14508</v>
      </c>
      <c r="BR1858" s="18"/>
      <c r="BS1858" s="18"/>
      <c r="BT1858" s="18"/>
      <c r="BU1858" s="18">
        <f t="shared" si="5000"/>
        <v>1331.3330000000001</v>
      </c>
      <c r="BV1858" s="18">
        <f t="shared" si="5001"/>
        <v>14508</v>
      </c>
      <c r="BW1858" s="18">
        <f t="shared" si="5002"/>
        <v>14508</v>
      </c>
      <c r="BX1858" s="18">
        <v>30920.434000000001</v>
      </c>
      <c r="BY1858" s="18"/>
      <c r="BZ1858" s="18"/>
      <c r="CA1858" s="18">
        <f t="shared" si="4988"/>
        <v>32251.767</v>
      </c>
      <c r="CB1858" s="18">
        <f t="shared" si="4989"/>
        <v>14508</v>
      </c>
      <c r="CC1858" s="18">
        <f t="shared" si="4990"/>
        <v>14508</v>
      </c>
      <c r="CD1858" s="18"/>
      <c r="CE1858" s="27"/>
      <c r="CF1858" s="33"/>
    </row>
    <row r="1859" spans="1:84" x14ac:dyDescent="0.3">
      <c r="A1859" s="41" t="s">
        <v>304</v>
      </c>
      <c r="B1859" s="39"/>
      <c r="C1859" s="41"/>
      <c r="D1859" s="41"/>
      <c r="E1859" s="14" t="s">
        <v>695</v>
      </c>
      <c r="F1859" s="18">
        <f t="shared" ref="F1859:K1861" si="5084">F1860</f>
        <v>47609.1</v>
      </c>
      <c r="G1859" s="18">
        <f t="shared" si="5084"/>
        <v>25759.100000000002</v>
      </c>
      <c r="H1859" s="18">
        <f t="shared" si="5084"/>
        <v>25759.100000000002</v>
      </c>
      <c r="I1859" s="18">
        <f t="shared" si="5084"/>
        <v>0</v>
      </c>
      <c r="J1859" s="18">
        <f t="shared" si="5084"/>
        <v>0</v>
      </c>
      <c r="K1859" s="18">
        <f t="shared" si="5084"/>
        <v>0</v>
      </c>
      <c r="L1859" s="18">
        <f t="shared" si="5050"/>
        <v>47609.1</v>
      </c>
      <c r="M1859" s="18">
        <f t="shared" si="5051"/>
        <v>25759.100000000002</v>
      </c>
      <c r="N1859" s="18">
        <f t="shared" si="5052"/>
        <v>25759.100000000002</v>
      </c>
      <c r="O1859" s="18">
        <f t="shared" ref="O1859:S1861" si="5085">O1860</f>
        <v>2200.462</v>
      </c>
      <c r="P1859" s="18">
        <f t="shared" si="5085"/>
        <v>0</v>
      </c>
      <c r="Q1859" s="18">
        <f t="shared" si="5085"/>
        <v>0</v>
      </c>
      <c r="R1859" s="18">
        <f t="shared" si="5085"/>
        <v>0</v>
      </c>
      <c r="S1859" s="18">
        <f t="shared" si="5085"/>
        <v>0</v>
      </c>
      <c r="T1859" s="18">
        <f t="shared" si="4997"/>
        <v>49809.561999999998</v>
      </c>
      <c r="U1859" s="18">
        <f t="shared" si="4998"/>
        <v>25759.100000000002</v>
      </c>
      <c r="V1859" s="18">
        <f t="shared" si="4999"/>
        <v>25759.100000000002</v>
      </c>
      <c r="W1859" s="18">
        <f t="shared" ref="W1859:CD1861" si="5086">W1860</f>
        <v>0</v>
      </c>
      <c r="X1859" s="18">
        <f t="shared" si="5086"/>
        <v>0</v>
      </c>
      <c r="Y1859" s="18">
        <f t="shared" si="5086"/>
        <v>0</v>
      </c>
      <c r="Z1859" s="18">
        <f t="shared" si="5086"/>
        <v>0</v>
      </c>
      <c r="AA1859" s="18">
        <f t="shared" si="5086"/>
        <v>0</v>
      </c>
      <c r="AB1859" s="18">
        <f t="shared" si="5086"/>
        <v>0</v>
      </c>
      <c r="AC1859" s="18">
        <f t="shared" si="5006"/>
        <v>49809.561999999998</v>
      </c>
      <c r="AD1859" s="18">
        <f t="shared" si="5007"/>
        <v>25759.100000000002</v>
      </c>
      <c r="AE1859" s="18">
        <f t="shared" si="5008"/>
        <v>25759.100000000002</v>
      </c>
      <c r="AF1859" s="18">
        <f t="shared" si="5086"/>
        <v>-1498.778</v>
      </c>
      <c r="AG1859" s="18">
        <f t="shared" si="5086"/>
        <v>0</v>
      </c>
      <c r="AH1859" s="18">
        <f t="shared" si="5086"/>
        <v>0</v>
      </c>
      <c r="AI1859" s="18">
        <f t="shared" si="4974"/>
        <v>48310.784</v>
      </c>
      <c r="AJ1859" s="18">
        <f t="shared" si="4975"/>
        <v>25759.100000000002</v>
      </c>
      <c r="AK1859" s="18">
        <f t="shared" si="4976"/>
        <v>25759.100000000002</v>
      </c>
      <c r="AL1859" s="18">
        <f t="shared" si="5086"/>
        <v>0</v>
      </c>
      <c r="AM1859" s="18">
        <f t="shared" si="4978"/>
        <v>48310.784</v>
      </c>
      <c r="AN1859" s="18">
        <f t="shared" si="5086"/>
        <v>0</v>
      </c>
      <c r="AO1859" s="18">
        <f t="shared" si="5086"/>
        <v>0</v>
      </c>
      <c r="AP1859" s="18">
        <f t="shared" si="5086"/>
        <v>0</v>
      </c>
      <c r="AQ1859" s="18">
        <f t="shared" si="5078"/>
        <v>48310.784</v>
      </c>
      <c r="AR1859" s="18">
        <f t="shared" si="5079"/>
        <v>25759.100000000002</v>
      </c>
      <c r="AS1859" s="18">
        <f t="shared" si="5080"/>
        <v>25759.100000000002</v>
      </c>
      <c r="AT1859" s="18">
        <f t="shared" si="5086"/>
        <v>0</v>
      </c>
      <c r="AU1859" s="18">
        <f t="shared" si="5086"/>
        <v>0</v>
      </c>
      <c r="AV1859" s="18">
        <f t="shared" si="5086"/>
        <v>0</v>
      </c>
      <c r="AW1859" s="18">
        <f t="shared" si="5081"/>
        <v>48310.784</v>
      </c>
      <c r="AX1859" s="18">
        <f t="shared" si="5082"/>
        <v>25759.100000000002</v>
      </c>
      <c r="AY1859" s="18">
        <f t="shared" si="5083"/>
        <v>25759.100000000002</v>
      </c>
      <c r="AZ1859" s="18">
        <f t="shared" si="5086"/>
        <v>-220.34800000000001</v>
      </c>
      <c r="BA1859" s="18">
        <f t="shared" si="5086"/>
        <v>0</v>
      </c>
      <c r="BB1859" s="18">
        <f t="shared" si="5086"/>
        <v>0</v>
      </c>
      <c r="BC1859" s="18">
        <f t="shared" si="5057"/>
        <v>48090.436000000002</v>
      </c>
      <c r="BD1859" s="18">
        <f t="shared" si="5058"/>
        <v>25759.100000000002</v>
      </c>
      <c r="BE1859" s="18">
        <f t="shared" si="5059"/>
        <v>25759.100000000002</v>
      </c>
      <c r="BF1859" s="18">
        <f t="shared" si="5086"/>
        <v>0</v>
      </c>
      <c r="BG1859" s="18">
        <f t="shared" si="5086"/>
        <v>0</v>
      </c>
      <c r="BH1859" s="18">
        <f t="shared" si="5086"/>
        <v>0</v>
      </c>
      <c r="BI1859" s="18">
        <f t="shared" si="5054"/>
        <v>48090.436000000002</v>
      </c>
      <c r="BJ1859" s="18">
        <f t="shared" si="5055"/>
        <v>25759.100000000002</v>
      </c>
      <c r="BK1859" s="18">
        <f t="shared" si="5056"/>
        <v>25759.100000000002</v>
      </c>
      <c r="BL1859" s="18">
        <f t="shared" si="5086"/>
        <v>0</v>
      </c>
      <c r="BM1859" s="18">
        <f t="shared" si="5086"/>
        <v>0</v>
      </c>
      <c r="BN1859" s="18">
        <f t="shared" si="5086"/>
        <v>0</v>
      </c>
      <c r="BO1859" s="18">
        <f t="shared" si="5009"/>
        <v>48090.436000000002</v>
      </c>
      <c r="BP1859" s="18">
        <f t="shared" si="5010"/>
        <v>25759.100000000002</v>
      </c>
      <c r="BQ1859" s="18">
        <f t="shared" si="5011"/>
        <v>25759.100000000002</v>
      </c>
      <c r="BR1859" s="18">
        <f t="shared" si="5086"/>
        <v>-398.05099999999999</v>
      </c>
      <c r="BS1859" s="18">
        <f t="shared" si="5086"/>
        <v>0</v>
      </c>
      <c r="BT1859" s="18">
        <f t="shared" si="5086"/>
        <v>0</v>
      </c>
      <c r="BU1859" s="18">
        <f t="shared" si="5000"/>
        <v>47692.385000000002</v>
      </c>
      <c r="BV1859" s="18">
        <f t="shared" si="5001"/>
        <v>25759.100000000002</v>
      </c>
      <c r="BW1859" s="18">
        <f t="shared" si="5002"/>
        <v>25759.100000000002</v>
      </c>
      <c r="BX1859" s="18">
        <f t="shared" si="5086"/>
        <v>-4.7759999999999998</v>
      </c>
      <c r="BY1859" s="18">
        <f t="shared" si="5086"/>
        <v>0</v>
      </c>
      <c r="BZ1859" s="18">
        <f t="shared" si="5086"/>
        <v>0</v>
      </c>
      <c r="CA1859" s="18">
        <f t="shared" si="4988"/>
        <v>47687.609000000004</v>
      </c>
      <c r="CB1859" s="18">
        <f t="shared" si="4989"/>
        <v>25759.100000000002</v>
      </c>
      <c r="CC1859" s="18">
        <f t="shared" si="4990"/>
        <v>25759.100000000002</v>
      </c>
      <c r="CD1859" s="18">
        <f t="shared" si="5086"/>
        <v>0</v>
      </c>
      <c r="CE1859" s="27"/>
      <c r="CF1859" s="33"/>
    </row>
    <row r="1860" spans="1:84" ht="31.2" x14ac:dyDescent="0.3">
      <c r="A1860" s="41" t="s">
        <v>304</v>
      </c>
      <c r="B1860" s="39">
        <v>200</v>
      </c>
      <c r="C1860" s="41"/>
      <c r="D1860" s="41"/>
      <c r="E1860" s="14" t="s">
        <v>551</v>
      </c>
      <c r="F1860" s="18">
        <f t="shared" si="5084"/>
        <v>47609.1</v>
      </c>
      <c r="G1860" s="18">
        <f t="shared" si="5084"/>
        <v>25759.100000000002</v>
      </c>
      <c r="H1860" s="18">
        <f t="shared" si="5084"/>
        <v>25759.100000000002</v>
      </c>
      <c r="I1860" s="18">
        <f t="shared" si="5084"/>
        <v>0</v>
      </c>
      <c r="J1860" s="18">
        <f t="shared" si="5084"/>
        <v>0</v>
      </c>
      <c r="K1860" s="18">
        <f t="shared" si="5084"/>
        <v>0</v>
      </c>
      <c r="L1860" s="18">
        <f t="shared" si="5050"/>
        <v>47609.1</v>
      </c>
      <c r="M1860" s="18">
        <f t="shared" si="5051"/>
        <v>25759.100000000002</v>
      </c>
      <c r="N1860" s="18">
        <f t="shared" si="5052"/>
        <v>25759.100000000002</v>
      </c>
      <c r="O1860" s="18">
        <f t="shared" si="5085"/>
        <v>2200.462</v>
      </c>
      <c r="P1860" s="18">
        <f t="shared" si="5085"/>
        <v>0</v>
      </c>
      <c r="Q1860" s="18">
        <f t="shared" si="5085"/>
        <v>0</v>
      </c>
      <c r="R1860" s="18">
        <f t="shared" si="5085"/>
        <v>0</v>
      </c>
      <c r="S1860" s="18">
        <f t="shared" si="5085"/>
        <v>0</v>
      </c>
      <c r="T1860" s="18">
        <f t="shared" si="4997"/>
        <v>49809.561999999998</v>
      </c>
      <c r="U1860" s="18">
        <f t="shared" si="4998"/>
        <v>25759.100000000002</v>
      </c>
      <c r="V1860" s="18">
        <f t="shared" si="4999"/>
        <v>25759.100000000002</v>
      </c>
      <c r="W1860" s="18">
        <f t="shared" si="5086"/>
        <v>0</v>
      </c>
      <c r="X1860" s="18">
        <f t="shared" si="5086"/>
        <v>0</v>
      </c>
      <c r="Y1860" s="18">
        <f t="shared" si="5086"/>
        <v>0</v>
      </c>
      <c r="Z1860" s="18">
        <f t="shared" si="5086"/>
        <v>0</v>
      </c>
      <c r="AA1860" s="18">
        <f t="shared" si="5086"/>
        <v>0</v>
      </c>
      <c r="AB1860" s="18">
        <f t="shared" si="5086"/>
        <v>0</v>
      </c>
      <c r="AC1860" s="18">
        <f t="shared" si="5006"/>
        <v>49809.561999999998</v>
      </c>
      <c r="AD1860" s="18">
        <f t="shared" si="5007"/>
        <v>25759.100000000002</v>
      </c>
      <c r="AE1860" s="18">
        <f t="shared" si="5008"/>
        <v>25759.100000000002</v>
      </c>
      <c r="AF1860" s="18">
        <f t="shared" si="5086"/>
        <v>-1498.778</v>
      </c>
      <c r="AG1860" s="18">
        <f t="shared" si="5086"/>
        <v>0</v>
      </c>
      <c r="AH1860" s="18">
        <f t="shared" si="5086"/>
        <v>0</v>
      </c>
      <c r="AI1860" s="18">
        <f t="shared" si="4974"/>
        <v>48310.784</v>
      </c>
      <c r="AJ1860" s="18">
        <f t="shared" si="4975"/>
        <v>25759.100000000002</v>
      </c>
      <c r="AK1860" s="18">
        <f t="shared" si="4976"/>
        <v>25759.100000000002</v>
      </c>
      <c r="AL1860" s="18">
        <f t="shared" si="5086"/>
        <v>0</v>
      </c>
      <c r="AM1860" s="18">
        <f t="shared" si="4978"/>
        <v>48310.784</v>
      </c>
      <c r="AN1860" s="18">
        <f t="shared" si="5086"/>
        <v>0</v>
      </c>
      <c r="AO1860" s="18">
        <f t="shared" si="5086"/>
        <v>0</v>
      </c>
      <c r="AP1860" s="18">
        <f t="shared" si="5086"/>
        <v>0</v>
      </c>
      <c r="AQ1860" s="18">
        <f t="shared" si="5078"/>
        <v>48310.784</v>
      </c>
      <c r="AR1860" s="18">
        <f t="shared" si="5079"/>
        <v>25759.100000000002</v>
      </c>
      <c r="AS1860" s="18">
        <f t="shared" si="5080"/>
        <v>25759.100000000002</v>
      </c>
      <c r="AT1860" s="18">
        <f t="shared" si="5086"/>
        <v>0</v>
      </c>
      <c r="AU1860" s="18">
        <f t="shared" si="5086"/>
        <v>0</v>
      </c>
      <c r="AV1860" s="18">
        <f t="shared" si="5086"/>
        <v>0</v>
      </c>
      <c r="AW1860" s="18">
        <f t="shared" si="5081"/>
        <v>48310.784</v>
      </c>
      <c r="AX1860" s="18">
        <f t="shared" si="5082"/>
        <v>25759.100000000002</v>
      </c>
      <c r="AY1860" s="18">
        <f t="shared" si="5083"/>
        <v>25759.100000000002</v>
      </c>
      <c r="AZ1860" s="18">
        <f t="shared" si="5086"/>
        <v>-220.34800000000001</v>
      </c>
      <c r="BA1860" s="18">
        <f t="shared" si="5086"/>
        <v>0</v>
      </c>
      <c r="BB1860" s="18">
        <f t="shared" si="5086"/>
        <v>0</v>
      </c>
      <c r="BC1860" s="18">
        <f t="shared" si="5057"/>
        <v>48090.436000000002</v>
      </c>
      <c r="BD1860" s="18">
        <f t="shared" si="5058"/>
        <v>25759.100000000002</v>
      </c>
      <c r="BE1860" s="18">
        <f t="shared" si="5059"/>
        <v>25759.100000000002</v>
      </c>
      <c r="BF1860" s="18">
        <f t="shared" si="5086"/>
        <v>0</v>
      </c>
      <c r="BG1860" s="18">
        <f t="shared" si="5086"/>
        <v>0</v>
      </c>
      <c r="BH1860" s="18">
        <f t="shared" si="5086"/>
        <v>0</v>
      </c>
      <c r="BI1860" s="18">
        <f t="shared" si="5054"/>
        <v>48090.436000000002</v>
      </c>
      <c r="BJ1860" s="18">
        <f t="shared" si="5055"/>
        <v>25759.100000000002</v>
      </c>
      <c r="BK1860" s="18">
        <f t="shared" si="5056"/>
        <v>25759.100000000002</v>
      </c>
      <c r="BL1860" s="18">
        <f t="shared" si="5086"/>
        <v>0</v>
      </c>
      <c r="BM1860" s="18">
        <f t="shared" si="5086"/>
        <v>0</v>
      </c>
      <c r="BN1860" s="18">
        <f t="shared" si="5086"/>
        <v>0</v>
      </c>
      <c r="BO1860" s="18">
        <f t="shared" si="5009"/>
        <v>48090.436000000002</v>
      </c>
      <c r="BP1860" s="18">
        <f t="shared" si="5010"/>
        <v>25759.100000000002</v>
      </c>
      <c r="BQ1860" s="18">
        <f t="shared" si="5011"/>
        <v>25759.100000000002</v>
      </c>
      <c r="BR1860" s="18">
        <f t="shared" si="5086"/>
        <v>-398.05099999999999</v>
      </c>
      <c r="BS1860" s="18">
        <f t="shared" si="5086"/>
        <v>0</v>
      </c>
      <c r="BT1860" s="18">
        <f t="shared" si="5086"/>
        <v>0</v>
      </c>
      <c r="BU1860" s="18">
        <f t="shared" si="5000"/>
        <v>47692.385000000002</v>
      </c>
      <c r="BV1860" s="18">
        <f t="shared" si="5001"/>
        <v>25759.100000000002</v>
      </c>
      <c r="BW1860" s="18">
        <f t="shared" si="5002"/>
        <v>25759.100000000002</v>
      </c>
      <c r="BX1860" s="18">
        <f t="shared" si="5086"/>
        <v>-4.7759999999999998</v>
      </c>
      <c r="BY1860" s="18">
        <f t="shared" si="5086"/>
        <v>0</v>
      </c>
      <c r="BZ1860" s="18">
        <f t="shared" si="5086"/>
        <v>0</v>
      </c>
      <c r="CA1860" s="18">
        <f t="shared" si="4988"/>
        <v>47687.609000000004</v>
      </c>
      <c r="CB1860" s="18">
        <f t="shared" si="4989"/>
        <v>25759.100000000002</v>
      </c>
      <c r="CC1860" s="18">
        <f t="shared" si="4990"/>
        <v>25759.100000000002</v>
      </c>
      <c r="CD1860" s="18">
        <f t="shared" si="5086"/>
        <v>0</v>
      </c>
      <c r="CE1860" s="27"/>
      <c r="CF1860" s="33"/>
    </row>
    <row r="1861" spans="1:84" ht="46.8" x14ac:dyDescent="0.3">
      <c r="A1861" s="41" t="s">
        <v>304</v>
      </c>
      <c r="B1861" s="39">
        <v>240</v>
      </c>
      <c r="C1861" s="41"/>
      <c r="D1861" s="41"/>
      <c r="E1861" s="14" t="s">
        <v>559</v>
      </c>
      <c r="F1861" s="18">
        <f t="shared" si="5084"/>
        <v>47609.1</v>
      </c>
      <c r="G1861" s="18">
        <f t="shared" si="5084"/>
        <v>25759.100000000002</v>
      </c>
      <c r="H1861" s="18">
        <f t="shared" si="5084"/>
        <v>25759.100000000002</v>
      </c>
      <c r="I1861" s="18">
        <f t="shared" si="5084"/>
        <v>0</v>
      </c>
      <c r="J1861" s="18">
        <f t="shared" si="5084"/>
        <v>0</v>
      </c>
      <c r="K1861" s="18">
        <f t="shared" si="5084"/>
        <v>0</v>
      </c>
      <c r="L1861" s="18">
        <f t="shared" si="5050"/>
        <v>47609.1</v>
      </c>
      <c r="M1861" s="18">
        <f t="shared" si="5051"/>
        <v>25759.100000000002</v>
      </c>
      <c r="N1861" s="18">
        <f t="shared" si="5052"/>
        <v>25759.100000000002</v>
      </c>
      <c r="O1861" s="18">
        <f t="shared" si="5085"/>
        <v>2200.462</v>
      </c>
      <c r="P1861" s="18">
        <f t="shared" si="5085"/>
        <v>0</v>
      </c>
      <c r="Q1861" s="18">
        <f t="shared" si="5085"/>
        <v>0</v>
      </c>
      <c r="R1861" s="18">
        <f t="shared" si="5085"/>
        <v>0</v>
      </c>
      <c r="S1861" s="18">
        <f t="shared" si="5085"/>
        <v>0</v>
      </c>
      <c r="T1861" s="18">
        <f t="shared" si="4997"/>
        <v>49809.561999999998</v>
      </c>
      <c r="U1861" s="18">
        <f t="shared" si="4998"/>
        <v>25759.100000000002</v>
      </c>
      <c r="V1861" s="18">
        <f t="shared" si="4999"/>
        <v>25759.100000000002</v>
      </c>
      <c r="W1861" s="18">
        <f t="shared" si="5086"/>
        <v>0</v>
      </c>
      <c r="X1861" s="18">
        <f t="shared" si="5086"/>
        <v>0</v>
      </c>
      <c r="Y1861" s="18">
        <f t="shared" si="5086"/>
        <v>0</v>
      </c>
      <c r="Z1861" s="18">
        <f t="shared" si="5086"/>
        <v>0</v>
      </c>
      <c r="AA1861" s="18">
        <f t="shared" si="5086"/>
        <v>0</v>
      </c>
      <c r="AB1861" s="18">
        <f t="shared" si="5086"/>
        <v>0</v>
      </c>
      <c r="AC1861" s="18">
        <f t="shared" si="5006"/>
        <v>49809.561999999998</v>
      </c>
      <c r="AD1861" s="18">
        <f t="shared" si="5007"/>
        <v>25759.100000000002</v>
      </c>
      <c r="AE1861" s="18">
        <f t="shared" si="5008"/>
        <v>25759.100000000002</v>
      </c>
      <c r="AF1861" s="18">
        <f t="shared" si="5086"/>
        <v>-1498.778</v>
      </c>
      <c r="AG1861" s="18">
        <f t="shared" si="5086"/>
        <v>0</v>
      </c>
      <c r="AH1861" s="18">
        <f t="shared" si="5086"/>
        <v>0</v>
      </c>
      <c r="AI1861" s="18">
        <f t="shared" si="4974"/>
        <v>48310.784</v>
      </c>
      <c r="AJ1861" s="18">
        <f t="shared" si="4975"/>
        <v>25759.100000000002</v>
      </c>
      <c r="AK1861" s="18">
        <f t="shared" si="4976"/>
        <v>25759.100000000002</v>
      </c>
      <c r="AL1861" s="18">
        <f t="shared" si="5086"/>
        <v>0</v>
      </c>
      <c r="AM1861" s="18">
        <f t="shared" si="4978"/>
        <v>48310.784</v>
      </c>
      <c r="AN1861" s="18">
        <f t="shared" si="5086"/>
        <v>0</v>
      </c>
      <c r="AO1861" s="18">
        <f t="shared" si="5086"/>
        <v>0</v>
      </c>
      <c r="AP1861" s="18">
        <f t="shared" si="5086"/>
        <v>0</v>
      </c>
      <c r="AQ1861" s="18">
        <f t="shared" si="5078"/>
        <v>48310.784</v>
      </c>
      <c r="AR1861" s="18">
        <f t="shared" si="5079"/>
        <v>25759.100000000002</v>
      </c>
      <c r="AS1861" s="18">
        <f t="shared" si="5080"/>
        <v>25759.100000000002</v>
      </c>
      <c r="AT1861" s="18">
        <f t="shared" si="5086"/>
        <v>0</v>
      </c>
      <c r="AU1861" s="18">
        <f t="shared" si="5086"/>
        <v>0</v>
      </c>
      <c r="AV1861" s="18">
        <f t="shared" si="5086"/>
        <v>0</v>
      </c>
      <c r="AW1861" s="18">
        <f t="shared" si="5081"/>
        <v>48310.784</v>
      </c>
      <c r="AX1861" s="18">
        <f t="shared" si="5082"/>
        <v>25759.100000000002</v>
      </c>
      <c r="AY1861" s="18">
        <f t="shared" si="5083"/>
        <v>25759.100000000002</v>
      </c>
      <c r="AZ1861" s="18">
        <f t="shared" si="5086"/>
        <v>-220.34800000000001</v>
      </c>
      <c r="BA1861" s="18">
        <f t="shared" si="5086"/>
        <v>0</v>
      </c>
      <c r="BB1861" s="18">
        <f t="shared" si="5086"/>
        <v>0</v>
      </c>
      <c r="BC1861" s="18">
        <f t="shared" si="5057"/>
        <v>48090.436000000002</v>
      </c>
      <c r="BD1861" s="18">
        <f t="shared" si="5058"/>
        <v>25759.100000000002</v>
      </c>
      <c r="BE1861" s="18">
        <f t="shared" si="5059"/>
        <v>25759.100000000002</v>
      </c>
      <c r="BF1861" s="18">
        <f t="shared" si="5086"/>
        <v>0</v>
      </c>
      <c r="BG1861" s="18">
        <f t="shared" si="5086"/>
        <v>0</v>
      </c>
      <c r="BH1861" s="18">
        <f t="shared" si="5086"/>
        <v>0</v>
      </c>
      <c r="BI1861" s="18">
        <f t="shared" si="5054"/>
        <v>48090.436000000002</v>
      </c>
      <c r="BJ1861" s="18">
        <f t="shared" si="5055"/>
        <v>25759.100000000002</v>
      </c>
      <c r="BK1861" s="18">
        <f t="shared" si="5056"/>
        <v>25759.100000000002</v>
      </c>
      <c r="BL1861" s="18">
        <f t="shared" si="5086"/>
        <v>0</v>
      </c>
      <c r="BM1861" s="18">
        <f t="shared" si="5086"/>
        <v>0</v>
      </c>
      <c r="BN1861" s="18">
        <f t="shared" si="5086"/>
        <v>0</v>
      </c>
      <c r="BO1861" s="18">
        <f t="shared" si="5009"/>
        <v>48090.436000000002</v>
      </c>
      <c r="BP1861" s="18">
        <f t="shared" si="5010"/>
        <v>25759.100000000002</v>
      </c>
      <c r="BQ1861" s="18">
        <f t="shared" si="5011"/>
        <v>25759.100000000002</v>
      </c>
      <c r="BR1861" s="18">
        <f t="shared" si="5086"/>
        <v>-398.05099999999999</v>
      </c>
      <c r="BS1861" s="18">
        <f t="shared" si="5086"/>
        <v>0</v>
      </c>
      <c r="BT1861" s="18">
        <f t="shared" si="5086"/>
        <v>0</v>
      </c>
      <c r="BU1861" s="18">
        <f t="shared" si="5000"/>
        <v>47692.385000000002</v>
      </c>
      <c r="BV1861" s="18">
        <f t="shared" si="5001"/>
        <v>25759.100000000002</v>
      </c>
      <c r="BW1861" s="18">
        <f t="shared" si="5002"/>
        <v>25759.100000000002</v>
      </c>
      <c r="BX1861" s="18">
        <f t="shared" si="5086"/>
        <v>-4.7759999999999998</v>
      </c>
      <c r="BY1861" s="18">
        <f t="shared" si="5086"/>
        <v>0</v>
      </c>
      <c r="BZ1861" s="18">
        <f t="shared" si="5086"/>
        <v>0</v>
      </c>
      <c r="CA1861" s="18">
        <f t="shared" si="4988"/>
        <v>47687.609000000004</v>
      </c>
      <c r="CB1861" s="18">
        <f t="shared" si="4989"/>
        <v>25759.100000000002</v>
      </c>
      <c r="CC1861" s="18">
        <f t="shared" si="4990"/>
        <v>25759.100000000002</v>
      </c>
      <c r="CD1861" s="18">
        <f t="shared" si="5086"/>
        <v>0</v>
      </c>
      <c r="CE1861" s="27"/>
      <c r="CF1861" s="33"/>
    </row>
    <row r="1862" spans="1:84" x14ac:dyDescent="0.3">
      <c r="A1862" s="41" t="s">
        <v>304</v>
      </c>
      <c r="B1862" s="39">
        <v>240</v>
      </c>
      <c r="C1862" s="41" t="s">
        <v>149</v>
      </c>
      <c r="D1862" s="41" t="s">
        <v>29</v>
      </c>
      <c r="E1862" s="14" t="s">
        <v>523</v>
      </c>
      <c r="F1862" s="23">
        <v>47609.1</v>
      </c>
      <c r="G1862" s="23">
        <v>25759.100000000002</v>
      </c>
      <c r="H1862" s="23">
        <v>25759.100000000002</v>
      </c>
      <c r="I1862" s="18"/>
      <c r="J1862" s="18"/>
      <c r="K1862" s="18"/>
      <c r="L1862" s="18">
        <f t="shared" si="5050"/>
        <v>47609.1</v>
      </c>
      <c r="M1862" s="18">
        <f t="shared" si="5051"/>
        <v>25759.100000000002</v>
      </c>
      <c r="N1862" s="18">
        <f t="shared" si="5052"/>
        <v>25759.100000000002</v>
      </c>
      <c r="O1862" s="18">
        <v>2200.462</v>
      </c>
      <c r="P1862" s="18"/>
      <c r="Q1862" s="18"/>
      <c r="R1862" s="18"/>
      <c r="S1862" s="18"/>
      <c r="T1862" s="18">
        <f t="shared" si="4997"/>
        <v>49809.561999999998</v>
      </c>
      <c r="U1862" s="18">
        <f t="shared" si="4998"/>
        <v>25759.100000000002</v>
      </c>
      <c r="V1862" s="18">
        <f t="shared" si="4999"/>
        <v>25759.100000000002</v>
      </c>
      <c r="W1862" s="18"/>
      <c r="X1862" s="18"/>
      <c r="Y1862" s="18"/>
      <c r="Z1862" s="18"/>
      <c r="AA1862" s="18"/>
      <c r="AB1862" s="18"/>
      <c r="AC1862" s="18">
        <f t="shared" si="5006"/>
        <v>49809.561999999998</v>
      </c>
      <c r="AD1862" s="18">
        <f t="shared" si="5007"/>
        <v>25759.100000000002</v>
      </c>
      <c r="AE1862" s="18">
        <f t="shared" si="5008"/>
        <v>25759.100000000002</v>
      </c>
      <c r="AF1862" s="18">
        <v>-1498.778</v>
      </c>
      <c r="AG1862" s="18"/>
      <c r="AH1862" s="18"/>
      <c r="AI1862" s="18">
        <f t="shared" si="4974"/>
        <v>48310.784</v>
      </c>
      <c r="AJ1862" s="18">
        <f t="shared" si="4975"/>
        <v>25759.100000000002</v>
      </c>
      <c r="AK1862" s="18">
        <f t="shared" si="4976"/>
        <v>25759.100000000002</v>
      </c>
      <c r="AL1862" s="18"/>
      <c r="AM1862" s="18">
        <f t="shared" si="4978"/>
        <v>48310.784</v>
      </c>
      <c r="AN1862" s="18"/>
      <c r="AO1862" s="18"/>
      <c r="AP1862" s="18"/>
      <c r="AQ1862" s="18">
        <f t="shared" si="5078"/>
        <v>48310.784</v>
      </c>
      <c r="AR1862" s="18">
        <f t="shared" si="5079"/>
        <v>25759.100000000002</v>
      </c>
      <c r="AS1862" s="18">
        <f t="shared" si="5080"/>
        <v>25759.100000000002</v>
      </c>
      <c r="AT1862" s="18"/>
      <c r="AU1862" s="18"/>
      <c r="AV1862" s="18"/>
      <c r="AW1862" s="18">
        <f t="shared" si="5081"/>
        <v>48310.784</v>
      </c>
      <c r="AX1862" s="18">
        <f t="shared" si="5082"/>
        <v>25759.100000000002</v>
      </c>
      <c r="AY1862" s="18">
        <f t="shared" si="5083"/>
        <v>25759.100000000002</v>
      </c>
      <c r="AZ1862" s="18">
        <v>-220.34800000000001</v>
      </c>
      <c r="BA1862" s="18"/>
      <c r="BB1862" s="18"/>
      <c r="BC1862" s="18">
        <f t="shared" si="5057"/>
        <v>48090.436000000002</v>
      </c>
      <c r="BD1862" s="18">
        <f t="shared" si="5058"/>
        <v>25759.100000000002</v>
      </c>
      <c r="BE1862" s="18">
        <f t="shared" si="5059"/>
        <v>25759.100000000002</v>
      </c>
      <c r="BF1862" s="18"/>
      <c r="BG1862" s="18"/>
      <c r="BH1862" s="18"/>
      <c r="BI1862" s="18">
        <f t="shared" si="5054"/>
        <v>48090.436000000002</v>
      </c>
      <c r="BJ1862" s="18">
        <f t="shared" si="5055"/>
        <v>25759.100000000002</v>
      </c>
      <c r="BK1862" s="18">
        <f t="shared" si="5056"/>
        <v>25759.100000000002</v>
      </c>
      <c r="BL1862" s="18"/>
      <c r="BM1862" s="18"/>
      <c r="BN1862" s="18"/>
      <c r="BO1862" s="18">
        <f t="shared" si="5009"/>
        <v>48090.436000000002</v>
      </c>
      <c r="BP1862" s="18">
        <f t="shared" si="5010"/>
        <v>25759.100000000002</v>
      </c>
      <c r="BQ1862" s="18">
        <f t="shared" si="5011"/>
        <v>25759.100000000002</v>
      </c>
      <c r="BR1862" s="18">
        <f>-200-198.051</f>
        <v>-398.05099999999999</v>
      </c>
      <c r="BS1862" s="18"/>
      <c r="BT1862" s="18"/>
      <c r="BU1862" s="18">
        <f t="shared" si="5000"/>
        <v>47692.385000000002</v>
      </c>
      <c r="BV1862" s="18">
        <f t="shared" si="5001"/>
        <v>25759.100000000002</v>
      </c>
      <c r="BW1862" s="18">
        <f t="shared" si="5002"/>
        <v>25759.100000000002</v>
      </c>
      <c r="BX1862" s="18">
        <v>-4.7759999999999998</v>
      </c>
      <c r="BY1862" s="18"/>
      <c r="BZ1862" s="18"/>
      <c r="CA1862" s="18">
        <f t="shared" si="4988"/>
        <v>47687.609000000004</v>
      </c>
      <c r="CB1862" s="18">
        <f t="shared" si="4989"/>
        <v>25759.100000000002</v>
      </c>
      <c r="CC1862" s="18">
        <f t="shared" si="4990"/>
        <v>25759.100000000002</v>
      </c>
      <c r="CD1862" s="18"/>
      <c r="CE1862" s="27"/>
      <c r="CF1862" s="33"/>
    </row>
    <row r="1863" spans="1:84" ht="78" x14ac:dyDescent="0.3">
      <c r="A1863" s="41" t="s">
        <v>1484</v>
      </c>
      <c r="B1863" s="39"/>
      <c r="C1863" s="41"/>
      <c r="D1863" s="41"/>
      <c r="E1863" s="14" t="s">
        <v>685</v>
      </c>
      <c r="F1863" s="18">
        <f t="shared" ref="F1863:K1865" si="5087">F1864</f>
        <v>98400</v>
      </c>
      <c r="G1863" s="18">
        <f t="shared" si="5087"/>
        <v>0</v>
      </c>
      <c r="H1863" s="18">
        <f t="shared" si="5087"/>
        <v>0</v>
      </c>
      <c r="I1863" s="18">
        <f t="shared" si="5087"/>
        <v>0</v>
      </c>
      <c r="J1863" s="18">
        <f t="shared" si="5087"/>
        <v>0</v>
      </c>
      <c r="K1863" s="18">
        <f t="shared" si="5087"/>
        <v>0</v>
      </c>
      <c r="L1863" s="18">
        <f t="shared" si="5050"/>
        <v>98400</v>
      </c>
      <c r="M1863" s="18">
        <f t="shared" si="5051"/>
        <v>0</v>
      </c>
      <c r="N1863" s="18">
        <f t="shared" si="5052"/>
        <v>0</v>
      </c>
      <c r="O1863" s="18">
        <f t="shared" ref="O1863:S1865" si="5088">O1864</f>
        <v>24600.001</v>
      </c>
      <c r="P1863" s="18">
        <f t="shared" si="5088"/>
        <v>0</v>
      </c>
      <c r="Q1863" s="18">
        <f t="shared" si="5088"/>
        <v>0</v>
      </c>
      <c r="R1863" s="18">
        <f t="shared" si="5088"/>
        <v>0</v>
      </c>
      <c r="S1863" s="18">
        <f t="shared" si="5088"/>
        <v>0</v>
      </c>
      <c r="T1863" s="18">
        <f t="shared" si="4997"/>
        <v>123000.001</v>
      </c>
      <c r="U1863" s="18">
        <f t="shared" si="4998"/>
        <v>0</v>
      </c>
      <c r="V1863" s="18">
        <f t="shared" si="4999"/>
        <v>0</v>
      </c>
      <c r="W1863" s="18">
        <f t="shared" ref="W1863:CD1865" si="5089">W1864</f>
        <v>0</v>
      </c>
      <c r="X1863" s="18">
        <f t="shared" si="5089"/>
        <v>0</v>
      </c>
      <c r="Y1863" s="18">
        <f t="shared" si="5089"/>
        <v>0</v>
      </c>
      <c r="Z1863" s="18">
        <f t="shared" si="5089"/>
        <v>0</v>
      </c>
      <c r="AA1863" s="18">
        <f t="shared" si="5089"/>
        <v>0</v>
      </c>
      <c r="AB1863" s="18">
        <f t="shared" si="5089"/>
        <v>0</v>
      </c>
      <c r="AC1863" s="18">
        <f t="shared" si="5006"/>
        <v>123000.001</v>
      </c>
      <c r="AD1863" s="18">
        <f t="shared" si="5007"/>
        <v>0</v>
      </c>
      <c r="AE1863" s="18">
        <f t="shared" si="5008"/>
        <v>0</v>
      </c>
      <c r="AF1863" s="18">
        <f t="shared" si="5089"/>
        <v>0</v>
      </c>
      <c r="AG1863" s="18">
        <f t="shared" si="5089"/>
        <v>0</v>
      </c>
      <c r="AH1863" s="18">
        <f t="shared" si="5089"/>
        <v>0</v>
      </c>
      <c r="AI1863" s="18">
        <f t="shared" si="4974"/>
        <v>123000.001</v>
      </c>
      <c r="AJ1863" s="18">
        <f t="shared" si="4975"/>
        <v>0</v>
      </c>
      <c r="AK1863" s="18">
        <f t="shared" si="4976"/>
        <v>0</v>
      </c>
      <c r="AL1863" s="18">
        <f t="shared" si="5089"/>
        <v>0</v>
      </c>
      <c r="AM1863" s="18">
        <f t="shared" si="4978"/>
        <v>123000.001</v>
      </c>
      <c r="AN1863" s="18">
        <f t="shared" si="5089"/>
        <v>0</v>
      </c>
      <c r="AO1863" s="18">
        <f t="shared" si="5089"/>
        <v>0</v>
      </c>
      <c r="AP1863" s="18">
        <f t="shared" si="5089"/>
        <v>0</v>
      </c>
      <c r="AQ1863" s="18">
        <f t="shared" si="5078"/>
        <v>123000.001</v>
      </c>
      <c r="AR1863" s="18">
        <f t="shared" si="5079"/>
        <v>0</v>
      </c>
      <c r="AS1863" s="18">
        <f t="shared" si="5080"/>
        <v>0</v>
      </c>
      <c r="AT1863" s="18">
        <f t="shared" si="5089"/>
        <v>0</v>
      </c>
      <c r="AU1863" s="18">
        <f t="shared" si="5089"/>
        <v>0</v>
      </c>
      <c r="AV1863" s="18">
        <f t="shared" si="5089"/>
        <v>0</v>
      </c>
      <c r="AW1863" s="18">
        <f t="shared" si="5081"/>
        <v>123000.001</v>
      </c>
      <c r="AX1863" s="18">
        <f t="shared" si="5082"/>
        <v>0</v>
      </c>
      <c r="AY1863" s="18">
        <f t="shared" si="5083"/>
        <v>0</v>
      </c>
      <c r="AZ1863" s="18">
        <f t="shared" si="5089"/>
        <v>0</v>
      </c>
      <c r="BA1863" s="18">
        <f t="shared" si="5089"/>
        <v>0</v>
      </c>
      <c r="BB1863" s="18">
        <f t="shared" si="5089"/>
        <v>0</v>
      </c>
      <c r="BC1863" s="18">
        <f t="shared" si="5057"/>
        <v>123000.001</v>
      </c>
      <c r="BD1863" s="18">
        <f t="shared" si="5058"/>
        <v>0</v>
      </c>
      <c r="BE1863" s="18">
        <f t="shared" si="5059"/>
        <v>0</v>
      </c>
      <c r="BF1863" s="18">
        <f t="shared" si="5089"/>
        <v>0</v>
      </c>
      <c r="BG1863" s="18">
        <f t="shared" si="5089"/>
        <v>0</v>
      </c>
      <c r="BH1863" s="18">
        <f t="shared" si="5089"/>
        <v>0</v>
      </c>
      <c r="BI1863" s="18">
        <f t="shared" si="5054"/>
        <v>123000.001</v>
      </c>
      <c r="BJ1863" s="18">
        <f t="shared" si="5055"/>
        <v>0</v>
      </c>
      <c r="BK1863" s="18">
        <f t="shared" si="5056"/>
        <v>0</v>
      </c>
      <c r="BL1863" s="18">
        <f t="shared" si="5089"/>
        <v>0</v>
      </c>
      <c r="BM1863" s="18">
        <f t="shared" si="5089"/>
        <v>0</v>
      </c>
      <c r="BN1863" s="18">
        <f t="shared" si="5089"/>
        <v>0</v>
      </c>
      <c r="BO1863" s="18">
        <f t="shared" si="5009"/>
        <v>123000.001</v>
      </c>
      <c r="BP1863" s="18">
        <f t="shared" si="5010"/>
        <v>0</v>
      </c>
      <c r="BQ1863" s="18">
        <f t="shared" si="5011"/>
        <v>0</v>
      </c>
      <c r="BR1863" s="18">
        <f t="shared" si="5089"/>
        <v>0</v>
      </c>
      <c r="BS1863" s="18">
        <f t="shared" si="5089"/>
        <v>0</v>
      </c>
      <c r="BT1863" s="18">
        <f t="shared" si="5089"/>
        <v>0</v>
      </c>
      <c r="BU1863" s="18">
        <f t="shared" si="5000"/>
        <v>123000.001</v>
      </c>
      <c r="BV1863" s="18">
        <f t="shared" si="5001"/>
        <v>0</v>
      </c>
      <c r="BW1863" s="18">
        <f t="shared" si="5002"/>
        <v>0</v>
      </c>
      <c r="BX1863" s="18">
        <f t="shared" si="5089"/>
        <v>-30920.434000000001</v>
      </c>
      <c r="BY1863" s="18">
        <f t="shared" si="5089"/>
        <v>0</v>
      </c>
      <c r="BZ1863" s="18">
        <f t="shared" si="5089"/>
        <v>0</v>
      </c>
      <c r="CA1863" s="18">
        <f t="shared" si="4988"/>
        <v>92079.56700000001</v>
      </c>
      <c r="CB1863" s="18">
        <f t="shared" si="4989"/>
        <v>0</v>
      </c>
      <c r="CC1863" s="18">
        <f t="shared" si="4990"/>
        <v>0</v>
      </c>
      <c r="CD1863" s="18">
        <f t="shared" si="5089"/>
        <v>0</v>
      </c>
      <c r="CE1863" s="27"/>
      <c r="CF1863" s="33"/>
    </row>
    <row r="1864" spans="1:84" ht="31.2" x14ac:dyDescent="0.3">
      <c r="A1864" s="41" t="s">
        <v>1484</v>
      </c>
      <c r="B1864" s="39">
        <v>200</v>
      </c>
      <c r="C1864" s="41"/>
      <c r="D1864" s="41"/>
      <c r="E1864" s="14" t="s">
        <v>551</v>
      </c>
      <c r="F1864" s="18">
        <f t="shared" si="5087"/>
        <v>98400</v>
      </c>
      <c r="G1864" s="18">
        <f t="shared" si="5087"/>
        <v>0</v>
      </c>
      <c r="H1864" s="18">
        <f t="shared" si="5087"/>
        <v>0</v>
      </c>
      <c r="I1864" s="18">
        <f t="shared" si="5087"/>
        <v>0</v>
      </c>
      <c r="J1864" s="18">
        <f t="shared" si="5087"/>
        <v>0</v>
      </c>
      <c r="K1864" s="18">
        <f t="shared" si="5087"/>
        <v>0</v>
      </c>
      <c r="L1864" s="18">
        <f t="shared" si="5050"/>
        <v>98400</v>
      </c>
      <c r="M1864" s="18">
        <f t="shared" si="5051"/>
        <v>0</v>
      </c>
      <c r="N1864" s="18">
        <f t="shared" si="5052"/>
        <v>0</v>
      </c>
      <c r="O1864" s="18">
        <f t="shared" si="5088"/>
        <v>24600.001</v>
      </c>
      <c r="P1864" s="18">
        <f t="shared" si="5088"/>
        <v>0</v>
      </c>
      <c r="Q1864" s="18">
        <f t="shared" si="5088"/>
        <v>0</v>
      </c>
      <c r="R1864" s="18">
        <f t="shared" si="5088"/>
        <v>0</v>
      </c>
      <c r="S1864" s="18">
        <f t="shared" si="5088"/>
        <v>0</v>
      </c>
      <c r="T1864" s="18">
        <f t="shared" si="4997"/>
        <v>123000.001</v>
      </c>
      <c r="U1864" s="18">
        <f t="shared" si="4998"/>
        <v>0</v>
      </c>
      <c r="V1864" s="18">
        <f t="shared" si="4999"/>
        <v>0</v>
      </c>
      <c r="W1864" s="18">
        <f t="shared" si="5089"/>
        <v>0</v>
      </c>
      <c r="X1864" s="18">
        <f t="shared" si="5089"/>
        <v>0</v>
      </c>
      <c r="Y1864" s="18">
        <f t="shared" si="5089"/>
        <v>0</v>
      </c>
      <c r="Z1864" s="18">
        <f t="shared" si="5089"/>
        <v>0</v>
      </c>
      <c r="AA1864" s="18">
        <f t="shared" si="5089"/>
        <v>0</v>
      </c>
      <c r="AB1864" s="18">
        <f t="shared" si="5089"/>
        <v>0</v>
      </c>
      <c r="AC1864" s="18">
        <f t="shared" si="5006"/>
        <v>123000.001</v>
      </c>
      <c r="AD1864" s="18">
        <f t="shared" si="5007"/>
        <v>0</v>
      </c>
      <c r="AE1864" s="18">
        <f t="shared" si="5008"/>
        <v>0</v>
      </c>
      <c r="AF1864" s="18">
        <f t="shared" si="5089"/>
        <v>0</v>
      </c>
      <c r="AG1864" s="18">
        <f t="shared" si="5089"/>
        <v>0</v>
      </c>
      <c r="AH1864" s="18">
        <f t="shared" si="5089"/>
        <v>0</v>
      </c>
      <c r="AI1864" s="18">
        <f t="shared" si="4974"/>
        <v>123000.001</v>
      </c>
      <c r="AJ1864" s="18">
        <f t="shared" si="4975"/>
        <v>0</v>
      </c>
      <c r="AK1864" s="18">
        <f t="shared" si="4976"/>
        <v>0</v>
      </c>
      <c r="AL1864" s="18">
        <f t="shared" si="5089"/>
        <v>0</v>
      </c>
      <c r="AM1864" s="18">
        <f t="shared" si="4978"/>
        <v>123000.001</v>
      </c>
      <c r="AN1864" s="18">
        <f t="shared" si="5089"/>
        <v>0</v>
      </c>
      <c r="AO1864" s="18">
        <f t="shared" si="5089"/>
        <v>0</v>
      </c>
      <c r="AP1864" s="18">
        <f t="shared" si="5089"/>
        <v>0</v>
      </c>
      <c r="AQ1864" s="18">
        <f t="shared" si="5078"/>
        <v>123000.001</v>
      </c>
      <c r="AR1864" s="18">
        <f t="shared" si="5079"/>
        <v>0</v>
      </c>
      <c r="AS1864" s="18">
        <f t="shared" si="5080"/>
        <v>0</v>
      </c>
      <c r="AT1864" s="18">
        <f t="shared" si="5089"/>
        <v>0</v>
      </c>
      <c r="AU1864" s="18">
        <f t="shared" si="5089"/>
        <v>0</v>
      </c>
      <c r="AV1864" s="18">
        <f t="shared" si="5089"/>
        <v>0</v>
      </c>
      <c r="AW1864" s="18">
        <f t="shared" si="5081"/>
        <v>123000.001</v>
      </c>
      <c r="AX1864" s="18">
        <f t="shared" si="5082"/>
        <v>0</v>
      </c>
      <c r="AY1864" s="18">
        <f t="shared" si="5083"/>
        <v>0</v>
      </c>
      <c r="AZ1864" s="18">
        <f t="shared" si="5089"/>
        <v>0</v>
      </c>
      <c r="BA1864" s="18">
        <f t="shared" si="5089"/>
        <v>0</v>
      </c>
      <c r="BB1864" s="18">
        <f t="shared" si="5089"/>
        <v>0</v>
      </c>
      <c r="BC1864" s="18">
        <f t="shared" si="5057"/>
        <v>123000.001</v>
      </c>
      <c r="BD1864" s="18">
        <f t="shared" si="5058"/>
        <v>0</v>
      </c>
      <c r="BE1864" s="18">
        <f t="shared" si="5059"/>
        <v>0</v>
      </c>
      <c r="BF1864" s="18">
        <f t="shared" si="5089"/>
        <v>0</v>
      </c>
      <c r="BG1864" s="18">
        <f t="shared" si="5089"/>
        <v>0</v>
      </c>
      <c r="BH1864" s="18">
        <f t="shared" si="5089"/>
        <v>0</v>
      </c>
      <c r="BI1864" s="18">
        <f t="shared" si="5054"/>
        <v>123000.001</v>
      </c>
      <c r="BJ1864" s="18">
        <f t="shared" si="5055"/>
        <v>0</v>
      </c>
      <c r="BK1864" s="18">
        <f t="shared" si="5056"/>
        <v>0</v>
      </c>
      <c r="BL1864" s="18">
        <f t="shared" si="5089"/>
        <v>0</v>
      </c>
      <c r="BM1864" s="18">
        <f t="shared" si="5089"/>
        <v>0</v>
      </c>
      <c r="BN1864" s="18">
        <f t="shared" si="5089"/>
        <v>0</v>
      </c>
      <c r="BO1864" s="18">
        <f t="shared" si="5009"/>
        <v>123000.001</v>
      </c>
      <c r="BP1864" s="18">
        <f t="shared" si="5010"/>
        <v>0</v>
      </c>
      <c r="BQ1864" s="18">
        <f t="shared" si="5011"/>
        <v>0</v>
      </c>
      <c r="BR1864" s="18">
        <f t="shared" si="5089"/>
        <v>0</v>
      </c>
      <c r="BS1864" s="18">
        <f t="shared" si="5089"/>
        <v>0</v>
      </c>
      <c r="BT1864" s="18">
        <f t="shared" si="5089"/>
        <v>0</v>
      </c>
      <c r="BU1864" s="18">
        <f t="shared" si="5000"/>
        <v>123000.001</v>
      </c>
      <c r="BV1864" s="18">
        <f t="shared" si="5001"/>
        <v>0</v>
      </c>
      <c r="BW1864" s="18">
        <f t="shared" si="5002"/>
        <v>0</v>
      </c>
      <c r="BX1864" s="18">
        <f t="shared" si="5089"/>
        <v>-30920.434000000001</v>
      </c>
      <c r="BY1864" s="18">
        <f t="shared" si="5089"/>
        <v>0</v>
      </c>
      <c r="BZ1864" s="18">
        <f t="shared" si="5089"/>
        <v>0</v>
      </c>
      <c r="CA1864" s="18">
        <f t="shared" si="4988"/>
        <v>92079.56700000001</v>
      </c>
      <c r="CB1864" s="18">
        <f t="shared" si="4989"/>
        <v>0</v>
      </c>
      <c r="CC1864" s="18">
        <f t="shared" si="4990"/>
        <v>0</v>
      </c>
      <c r="CD1864" s="18">
        <f t="shared" si="5089"/>
        <v>0</v>
      </c>
      <c r="CE1864" s="27"/>
      <c r="CF1864" s="33"/>
    </row>
    <row r="1865" spans="1:84" ht="46.8" x14ac:dyDescent="0.3">
      <c r="A1865" s="41" t="s">
        <v>1484</v>
      </c>
      <c r="B1865" s="39">
        <v>240</v>
      </c>
      <c r="C1865" s="41"/>
      <c r="D1865" s="41"/>
      <c r="E1865" s="14" t="s">
        <v>559</v>
      </c>
      <c r="F1865" s="18">
        <f t="shared" si="5087"/>
        <v>98400</v>
      </c>
      <c r="G1865" s="18">
        <f t="shared" si="5087"/>
        <v>0</v>
      </c>
      <c r="H1865" s="18">
        <f t="shared" si="5087"/>
        <v>0</v>
      </c>
      <c r="I1865" s="18">
        <f t="shared" si="5087"/>
        <v>0</v>
      </c>
      <c r="J1865" s="18">
        <f t="shared" si="5087"/>
        <v>0</v>
      </c>
      <c r="K1865" s="18">
        <f t="shared" si="5087"/>
        <v>0</v>
      </c>
      <c r="L1865" s="18">
        <f t="shared" si="5050"/>
        <v>98400</v>
      </c>
      <c r="M1865" s="18">
        <f t="shared" si="5051"/>
        <v>0</v>
      </c>
      <c r="N1865" s="18">
        <f t="shared" si="5052"/>
        <v>0</v>
      </c>
      <c r="O1865" s="18">
        <f t="shared" si="5088"/>
        <v>24600.001</v>
      </c>
      <c r="P1865" s="18">
        <f t="shared" si="5088"/>
        <v>0</v>
      </c>
      <c r="Q1865" s="18">
        <f t="shared" si="5088"/>
        <v>0</v>
      </c>
      <c r="R1865" s="18">
        <f t="shared" si="5088"/>
        <v>0</v>
      </c>
      <c r="S1865" s="18">
        <f t="shared" si="5088"/>
        <v>0</v>
      </c>
      <c r="T1865" s="18">
        <f t="shared" si="4997"/>
        <v>123000.001</v>
      </c>
      <c r="U1865" s="18">
        <f t="shared" si="4998"/>
        <v>0</v>
      </c>
      <c r="V1865" s="18">
        <f t="shared" si="4999"/>
        <v>0</v>
      </c>
      <c r="W1865" s="18">
        <f t="shared" si="5089"/>
        <v>0</v>
      </c>
      <c r="X1865" s="18">
        <f t="shared" si="5089"/>
        <v>0</v>
      </c>
      <c r="Y1865" s="18">
        <f t="shared" si="5089"/>
        <v>0</v>
      </c>
      <c r="Z1865" s="18">
        <f t="shared" si="5089"/>
        <v>0</v>
      </c>
      <c r="AA1865" s="18">
        <f t="shared" si="5089"/>
        <v>0</v>
      </c>
      <c r="AB1865" s="18">
        <f t="shared" si="5089"/>
        <v>0</v>
      </c>
      <c r="AC1865" s="18">
        <f t="shared" si="5006"/>
        <v>123000.001</v>
      </c>
      <c r="AD1865" s="18">
        <f t="shared" si="5007"/>
        <v>0</v>
      </c>
      <c r="AE1865" s="18">
        <f t="shared" si="5008"/>
        <v>0</v>
      </c>
      <c r="AF1865" s="18">
        <f t="shared" si="5089"/>
        <v>0</v>
      </c>
      <c r="AG1865" s="18">
        <f t="shared" si="5089"/>
        <v>0</v>
      </c>
      <c r="AH1865" s="18">
        <f t="shared" si="5089"/>
        <v>0</v>
      </c>
      <c r="AI1865" s="18">
        <f t="shared" si="4974"/>
        <v>123000.001</v>
      </c>
      <c r="AJ1865" s="18">
        <f t="shared" si="4975"/>
        <v>0</v>
      </c>
      <c r="AK1865" s="18">
        <f t="shared" si="4976"/>
        <v>0</v>
      </c>
      <c r="AL1865" s="18">
        <f t="shared" si="5089"/>
        <v>0</v>
      </c>
      <c r="AM1865" s="18">
        <f t="shared" si="4978"/>
        <v>123000.001</v>
      </c>
      <c r="AN1865" s="18">
        <f t="shared" si="5089"/>
        <v>0</v>
      </c>
      <c r="AO1865" s="18">
        <f t="shared" si="5089"/>
        <v>0</v>
      </c>
      <c r="AP1865" s="18">
        <f t="shared" si="5089"/>
        <v>0</v>
      </c>
      <c r="AQ1865" s="18">
        <f t="shared" si="5078"/>
        <v>123000.001</v>
      </c>
      <c r="AR1865" s="18">
        <f t="shared" si="5079"/>
        <v>0</v>
      </c>
      <c r="AS1865" s="18">
        <f t="shared" si="5080"/>
        <v>0</v>
      </c>
      <c r="AT1865" s="18">
        <f t="shared" si="5089"/>
        <v>0</v>
      </c>
      <c r="AU1865" s="18">
        <f t="shared" si="5089"/>
        <v>0</v>
      </c>
      <c r="AV1865" s="18">
        <f t="shared" si="5089"/>
        <v>0</v>
      </c>
      <c r="AW1865" s="18">
        <f t="shared" si="5081"/>
        <v>123000.001</v>
      </c>
      <c r="AX1865" s="18">
        <f t="shared" si="5082"/>
        <v>0</v>
      </c>
      <c r="AY1865" s="18">
        <f t="shared" si="5083"/>
        <v>0</v>
      </c>
      <c r="AZ1865" s="18">
        <f t="shared" si="5089"/>
        <v>0</v>
      </c>
      <c r="BA1865" s="18">
        <f t="shared" si="5089"/>
        <v>0</v>
      </c>
      <c r="BB1865" s="18">
        <f t="shared" si="5089"/>
        <v>0</v>
      </c>
      <c r="BC1865" s="18">
        <f t="shared" si="5057"/>
        <v>123000.001</v>
      </c>
      <c r="BD1865" s="18">
        <f t="shared" si="5058"/>
        <v>0</v>
      </c>
      <c r="BE1865" s="18">
        <f t="shared" si="5059"/>
        <v>0</v>
      </c>
      <c r="BF1865" s="18">
        <f t="shared" si="5089"/>
        <v>0</v>
      </c>
      <c r="BG1865" s="18">
        <f t="shared" si="5089"/>
        <v>0</v>
      </c>
      <c r="BH1865" s="18">
        <f t="shared" si="5089"/>
        <v>0</v>
      </c>
      <c r="BI1865" s="18">
        <f t="shared" si="5054"/>
        <v>123000.001</v>
      </c>
      <c r="BJ1865" s="18">
        <f t="shared" si="5055"/>
        <v>0</v>
      </c>
      <c r="BK1865" s="18">
        <f t="shared" si="5056"/>
        <v>0</v>
      </c>
      <c r="BL1865" s="18">
        <f t="shared" si="5089"/>
        <v>0</v>
      </c>
      <c r="BM1865" s="18">
        <f t="shared" si="5089"/>
        <v>0</v>
      </c>
      <c r="BN1865" s="18">
        <f t="shared" si="5089"/>
        <v>0</v>
      </c>
      <c r="BO1865" s="18">
        <f t="shared" si="5009"/>
        <v>123000.001</v>
      </c>
      <c r="BP1865" s="18">
        <f t="shared" si="5010"/>
        <v>0</v>
      </c>
      <c r="BQ1865" s="18">
        <f t="shared" si="5011"/>
        <v>0</v>
      </c>
      <c r="BR1865" s="18">
        <f t="shared" si="5089"/>
        <v>0</v>
      </c>
      <c r="BS1865" s="18">
        <f t="shared" si="5089"/>
        <v>0</v>
      </c>
      <c r="BT1865" s="18">
        <f t="shared" si="5089"/>
        <v>0</v>
      </c>
      <c r="BU1865" s="18">
        <f t="shared" si="5000"/>
        <v>123000.001</v>
      </c>
      <c r="BV1865" s="18">
        <f t="shared" si="5001"/>
        <v>0</v>
      </c>
      <c r="BW1865" s="18">
        <f t="shared" si="5002"/>
        <v>0</v>
      </c>
      <c r="BX1865" s="18">
        <f t="shared" si="5089"/>
        <v>-30920.434000000001</v>
      </c>
      <c r="BY1865" s="18">
        <f t="shared" si="5089"/>
        <v>0</v>
      </c>
      <c r="BZ1865" s="18">
        <f t="shared" si="5089"/>
        <v>0</v>
      </c>
      <c r="CA1865" s="18">
        <f t="shared" si="4988"/>
        <v>92079.56700000001</v>
      </c>
      <c r="CB1865" s="18">
        <f t="shared" si="4989"/>
        <v>0</v>
      </c>
      <c r="CC1865" s="18">
        <f t="shared" si="4990"/>
        <v>0</v>
      </c>
      <c r="CD1865" s="18">
        <f t="shared" si="5089"/>
        <v>0</v>
      </c>
      <c r="CE1865" s="27"/>
      <c r="CF1865" s="33"/>
    </row>
    <row r="1866" spans="1:84" x14ac:dyDescent="0.3">
      <c r="A1866" s="41" t="s">
        <v>1484</v>
      </c>
      <c r="B1866" s="39">
        <v>240</v>
      </c>
      <c r="C1866" s="41" t="s">
        <v>149</v>
      </c>
      <c r="D1866" s="41" t="s">
        <v>29</v>
      </c>
      <c r="E1866" s="14" t="s">
        <v>523</v>
      </c>
      <c r="F1866" s="23">
        <v>98400</v>
      </c>
      <c r="G1866" s="18"/>
      <c r="H1866" s="18"/>
      <c r="I1866" s="18"/>
      <c r="J1866" s="18"/>
      <c r="K1866" s="18"/>
      <c r="L1866" s="18">
        <f t="shared" si="5050"/>
        <v>98400</v>
      </c>
      <c r="M1866" s="18">
        <f t="shared" si="5051"/>
        <v>0</v>
      </c>
      <c r="N1866" s="18">
        <f t="shared" si="5052"/>
        <v>0</v>
      </c>
      <c r="O1866" s="18">
        <f>9237.788+15362.213</f>
        <v>24600.001</v>
      </c>
      <c r="P1866" s="18"/>
      <c r="Q1866" s="18"/>
      <c r="R1866" s="18"/>
      <c r="S1866" s="18"/>
      <c r="T1866" s="18">
        <f t="shared" si="4997"/>
        <v>123000.001</v>
      </c>
      <c r="U1866" s="18">
        <f t="shared" si="4998"/>
        <v>0</v>
      </c>
      <c r="V1866" s="18">
        <f t="shared" si="4999"/>
        <v>0</v>
      </c>
      <c r="W1866" s="18"/>
      <c r="X1866" s="18"/>
      <c r="Y1866" s="18"/>
      <c r="Z1866" s="18"/>
      <c r="AA1866" s="18"/>
      <c r="AB1866" s="18"/>
      <c r="AC1866" s="18">
        <f t="shared" si="5006"/>
        <v>123000.001</v>
      </c>
      <c r="AD1866" s="18">
        <f t="shared" si="5007"/>
        <v>0</v>
      </c>
      <c r="AE1866" s="18">
        <f t="shared" si="5008"/>
        <v>0</v>
      </c>
      <c r="AF1866" s="18"/>
      <c r="AG1866" s="18"/>
      <c r="AH1866" s="18"/>
      <c r="AI1866" s="18">
        <f t="shared" si="4974"/>
        <v>123000.001</v>
      </c>
      <c r="AJ1866" s="18">
        <f t="shared" si="4975"/>
        <v>0</v>
      </c>
      <c r="AK1866" s="18">
        <f t="shared" si="4976"/>
        <v>0</v>
      </c>
      <c r="AL1866" s="18"/>
      <c r="AM1866" s="18">
        <f t="shared" si="4978"/>
        <v>123000.001</v>
      </c>
      <c r="AN1866" s="18"/>
      <c r="AO1866" s="18"/>
      <c r="AP1866" s="18"/>
      <c r="AQ1866" s="18">
        <f t="shared" si="5078"/>
        <v>123000.001</v>
      </c>
      <c r="AR1866" s="18">
        <f t="shared" si="5079"/>
        <v>0</v>
      </c>
      <c r="AS1866" s="18">
        <f t="shared" si="5080"/>
        <v>0</v>
      </c>
      <c r="AT1866" s="18"/>
      <c r="AU1866" s="18"/>
      <c r="AV1866" s="18"/>
      <c r="AW1866" s="18">
        <f t="shared" si="5081"/>
        <v>123000.001</v>
      </c>
      <c r="AX1866" s="18">
        <f t="shared" si="5082"/>
        <v>0</v>
      </c>
      <c r="AY1866" s="18">
        <f t="shared" si="5083"/>
        <v>0</v>
      </c>
      <c r="AZ1866" s="18"/>
      <c r="BA1866" s="18"/>
      <c r="BB1866" s="18"/>
      <c r="BC1866" s="18">
        <f t="shared" si="5057"/>
        <v>123000.001</v>
      </c>
      <c r="BD1866" s="18">
        <f t="shared" si="5058"/>
        <v>0</v>
      </c>
      <c r="BE1866" s="18">
        <f t="shared" si="5059"/>
        <v>0</v>
      </c>
      <c r="BF1866" s="18"/>
      <c r="BG1866" s="18"/>
      <c r="BH1866" s="18"/>
      <c r="BI1866" s="18">
        <f t="shared" si="5054"/>
        <v>123000.001</v>
      </c>
      <c r="BJ1866" s="18">
        <f t="shared" si="5055"/>
        <v>0</v>
      </c>
      <c r="BK1866" s="18">
        <f t="shared" si="5056"/>
        <v>0</v>
      </c>
      <c r="BL1866" s="18"/>
      <c r="BM1866" s="18"/>
      <c r="BN1866" s="18"/>
      <c r="BO1866" s="18">
        <f t="shared" si="5009"/>
        <v>123000.001</v>
      </c>
      <c r="BP1866" s="18">
        <f t="shared" si="5010"/>
        <v>0</v>
      </c>
      <c r="BQ1866" s="18">
        <f t="shared" si="5011"/>
        <v>0</v>
      </c>
      <c r="BR1866" s="18"/>
      <c r="BS1866" s="18"/>
      <c r="BT1866" s="18"/>
      <c r="BU1866" s="18">
        <f t="shared" si="5000"/>
        <v>123000.001</v>
      </c>
      <c r="BV1866" s="18">
        <f t="shared" si="5001"/>
        <v>0</v>
      </c>
      <c r="BW1866" s="18">
        <f t="shared" si="5002"/>
        <v>0</v>
      </c>
      <c r="BX1866" s="18">
        <v>-30920.434000000001</v>
      </c>
      <c r="BY1866" s="18"/>
      <c r="BZ1866" s="18"/>
      <c r="CA1866" s="18">
        <f t="shared" si="4988"/>
        <v>92079.56700000001</v>
      </c>
      <c r="CB1866" s="18">
        <f t="shared" si="4989"/>
        <v>0</v>
      </c>
      <c r="CC1866" s="18">
        <f t="shared" si="4990"/>
        <v>0</v>
      </c>
      <c r="CD1866" s="18"/>
      <c r="CE1866" s="27"/>
      <c r="CF1866" s="33"/>
    </row>
    <row r="1867" spans="1:84" ht="46.8" x14ac:dyDescent="0.3">
      <c r="A1867" s="41" t="s">
        <v>306</v>
      </c>
      <c r="B1867" s="39"/>
      <c r="C1867" s="41"/>
      <c r="D1867" s="41"/>
      <c r="E1867" s="14" t="s">
        <v>1078</v>
      </c>
      <c r="F1867" s="18">
        <f>F1868</f>
        <v>477687.6</v>
      </c>
      <c r="G1867" s="18">
        <f t="shared" ref="G1867:CD1867" si="5090">G1868</f>
        <v>491649.4</v>
      </c>
      <c r="H1867" s="18">
        <f t="shared" si="5090"/>
        <v>0</v>
      </c>
      <c r="I1867" s="18">
        <f t="shared" si="5090"/>
        <v>0</v>
      </c>
      <c r="J1867" s="18">
        <f t="shared" si="5090"/>
        <v>0</v>
      </c>
      <c r="K1867" s="18">
        <f t="shared" si="5090"/>
        <v>0</v>
      </c>
      <c r="L1867" s="18">
        <f t="shared" si="5050"/>
        <v>477687.6</v>
      </c>
      <c r="M1867" s="18">
        <f t="shared" si="5051"/>
        <v>491649.4</v>
      </c>
      <c r="N1867" s="18">
        <f t="shared" si="5052"/>
        <v>0</v>
      </c>
      <c r="O1867" s="18">
        <f t="shared" si="5090"/>
        <v>178999.99100000001</v>
      </c>
      <c r="P1867" s="18">
        <f t="shared" si="5090"/>
        <v>0</v>
      </c>
      <c r="Q1867" s="18">
        <f t="shared" si="5090"/>
        <v>0</v>
      </c>
      <c r="R1867" s="18">
        <f t="shared" si="5090"/>
        <v>0</v>
      </c>
      <c r="S1867" s="18">
        <f t="shared" si="5090"/>
        <v>0</v>
      </c>
      <c r="T1867" s="18">
        <f t="shared" si="4997"/>
        <v>656687.59100000001</v>
      </c>
      <c r="U1867" s="18">
        <f t="shared" si="4998"/>
        <v>491649.4</v>
      </c>
      <c r="V1867" s="18">
        <f t="shared" si="4999"/>
        <v>0</v>
      </c>
      <c r="W1867" s="18">
        <f t="shared" si="5090"/>
        <v>0</v>
      </c>
      <c r="X1867" s="18">
        <f t="shared" si="5090"/>
        <v>0</v>
      </c>
      <c r="Y1867" s="18">
        <f t="shared" si="5090"/>
        <v>0</v>
      </c>
      <c r="Z1867" s="18">
        <f t="shared" si="5090"/>
        <v>0</v>
      </c>
      <c r="AA1867" s="18">
        <f t="shared" si="5090"/>
        <v>0</v>
      </c>
      <c r="AB1867" s="18">
        <f t="shared" si="5090"/>
        <v>0</v>
      </c>
      <c r="AC1867" s="18">
        <f t="shared" si="5006"/>
        <v>656687.59100000001</v>
      </c>
      <c r="AD1867" s="18">
        <f t="shared" si="5007"/>
        <v>491649.4</v>
      </c>
      <c r="AE1867" s="18">
        <f t="shared" si="5008"/>
        <v>0</v>
      </c>
      <c r="AF1867" s="18">
        <f t="shared" si="5090"/>
        <v>0</v>
      </c>
      <c r="AG1867" s="18">
        <f t="shared" si="5090"/>
        <v>0</v>
      </c>
      <c r="AH1867" s="18">
        <f t="shared" si="5090"/>
        <v>0</v>
      </c>
      <c r="AI1867" s="18">
        <f t="shared" si="4974"/>
        <v>656687.59100000001</v>
      </c>
      <c r="AJ1867" s="18">
        <f t="shared" si="4975"/>
        <v>491649.4</v>
      </c>
      <c r="AK1867" s="18">
        <f t="shared" si="4976"/>
        <v>0</v>
      </c>
      <c r="AL1867" s="18">
        <f t="shared" si="5090"/>
        <v>0</v>
      </c>
      <c r="AM1867" s="18">
        <f t="shared" si="4978"/>
        <v>656687.59100000001</v>
      </c>
      <c r="AN1867" s="18">
        <f t="shared" si="5090"/>
        <v>-119864.22500000001</v>
      </c>
      <c r="AO1867" s="18">
        <f t="shared" si="5090"/>
        <v>0</v>
      </c>
      <c r="AP1867" s="18">
        <f t="shared" si="5090"/>
        <v>0</v>
      </c>
      <c r="AQ1867" s="18">
        <f t="shared" si="5078"/>
        <v>536823.36600000004</v>
      </c>
      <c r="AR1867" s="18">
        <f t="shared" si="5079"/>
        <v>491649.4</v>
      </c>
      <c r="AS1867" s="18">
        <f t="shared" si="5080"/>
        <v>0</v>
      </c>
      <c r="AT1867" s="18">
        <f t="shared" si="5090"/>
        <v>0</v>
      </c>
      <c r="AU1867" s="18">
        <f t="shared" si="5090"/>
        <v>0</v>
      </c>
      <c r="AV1867" s="18">
        <f t="shared" si="5090"/>
        <v>0</v>
      </c>
      <c r="AW1867" s="18">
        <f t="shared" si="5081"/>
        <v>536823.36600000004</v>
      </c>
      <c r="AX1867" s="18">
        <f t="shared" si="5082"/>
        <v>491649.4</v>
      </c>
      <c r="AY1867" s="18">
        <f t="shared" si="5083"/>
        <v>0</v>
      </c>
      <c r="AZ1867" s="18">
        <f t="shared" si="5090"/>
        <v>0</v>
      </c>
      <c r="BA1867" s="18">
        <f t="shared" si="5090"/>
        <v>0</v>
      </c>
      <c r="BB1867" s="18">
        <f t="shared" si="5090"/>
        <v>0</v>
      </c>
      <c r="BC1867" s="18">
        <f t="shared" si="5057"/>
        <v>536823.36600000004</v>
      </c>
      <c r="BD1867" s="18">
        <f t="shared" si="5058"/>
        <v>491649.4</v>
      </c>
      <c r="BE1867" s="18">
        <f t="shared" si="5059"/>
        <v>0</v>
      </c>
      <c r="BF1867" s="18">
        <f t="shared" si="5090"/>
        <v>0</v>
      </c>
      <c r="BG1867" s="18">
        <f t="shared" si="5090"/>
        <v>0</v>
      </c>
      <c r="BH1867" s="18">
        <f t="shared" si="5090"/>
        <v>0</v>
      </c>
      <c r="BI1867" s="18">
        <f t="shared" si="5054"/>
        <v>536823.36600000004</v>
      </c>
      <c r="BJ1867" s="18">
        <f t="shared" si="5055"/>
        <v>491649.4</v>
      </c>
      <c r="BK1867" s="18">
        <f t="shared" si="5056"/>
        <v>0</v>
      </c>
      <c r="BL1867" s="18">
        <f t="shared" si="5090"/>
        <v>-264204.625</v>
      </c>
      <c r="BM1867" s="18">
        <f t="shared" si="5090"/>
        <v>-169847.1</v>
      </c>
      <c r="BN1867" s="18">
        <f t="shared" si="5090"/>
        <v>101303.4</v>
      </c>
      <c r="BO1867" s="18">
        <f t="shared" si="5009"/>
        <v>272618.74100000004</v>
      </c>
      <c r="BP1867" s="18">
        <f t="shared" si="5010"/>
        <v>321802.30000000005</v>
      </c>
      <c r="BQ1867" s="18">
        <f t="shared" si="5011"/>
        <v>101303.4</v>
      </c>
      <c r="BR1867" s="18">
        <f t="shared" si="5090"/>
        <v>264204.625</v>
      </c>
      <c r="BS1867" s="18">
        <f t="shared" si="5090"/>
        <v>169847.1</v>
      </c>
      <c r="BT1867" s="18">
        <f t="shared" si="5090"/>
        <v>-101303.4</v>
      </c>
      <c r="BU1867" s="18">
        <f t="shared" si="5000"/>
        <v>536823.36600000004</v>
      </c>
      <c r="BV1867" s="18">
        <f t="shared" si="5001"/>
        <v>491649.4</v>
      </c>
      <c r="BW1867" s="18">
        <f t="shared" si="5002"/>
        <v>0</v>
      </c>
      <c r="BX1867" s="18">
        <f t="shared" si="5090"/>
        <v>0</v>
      </c>
      <c r="BY1867" s="18">
        <f t="shared" si="5090"/>
        <v>0</v>
      </c>
      <c r="BZ1867" s="18">
        <f t="shared" si="5090"/>
        <v>0</v>
      </c>
      <c r="CA1867" s="18">
        <f t="shared" si="4988"/>
        <v>536823.36600000004</v>
      </c>
      <c r="CB1867" s="18">
        <f t="shared" si="4989"/>
        <v>491649.4</v>
      </c>
      <c r="CC1867" s="18">
        <f t="shared" si="4990"/>
        <v>0</v>
      </c>
      <c r="CD1867" s="18">
        <f t="shared" si="5090"/>
        <v>0</v>
      </c>
      <c r="CE1867" s="27"/>
      <c r="CF1867" s="33"/>
    </row>
    <row r="1868" spans="1:84" ht="140.4" x14ac:dyDescent="0.3">
      <c r="A1868" s="19" t="s">
        <v>925</v>
      </c>
      <c r="B1868" s="39"/>
      <c r="C1868" s="41"/>
      <c r="D1868" s="41"/>
      <c r="E1868" s="14" t="s">
        <v>1266</v>
      </c>
      <c r="F1868" s="18">
        <f t="shared" ref="F1868:K1868" si="5091">F1869+F1872</f>
        <v>477687.6</v>
      </c>
      <c r="G1868" s="18">
        <f t="shared" si="5091"/>
        <v>491649.4</v>
      </c>
      <c r="H1868" s="18">
        <f t="shared" si="5091"/>
        <v>0</v>
      </c>
      <c r="I1868" s="18">
        <f t="shared" si="5091"/>
        <v>0</v>
      </c>
      <c r="J1868" s="18">
        <f t="shared" si="5091"/>
        <v>0</v>
      </c>
      <c r="K1868" s="18">
        <f t="shared" si="5091"/>
        <v>0</v>
      </c>
      <c r="L1868" s="18">
        <f t="shared" si="5050"/>
        <v>477687.6</v>
      </c>
      <c r="M1868" s="18">
        <f t="shared" si="5051"/>
        <v>491649.4</v>
      </c>
      <c r="N1868" s="18">
        <f t="shared" si="5052"/>
        <v>0</v>
      </c>
      <c r="O1868" s="18">
        <f t="shared" ref="O1868:S1868" si="5092">O1869+O1872</f>
        <v>178999.99100000001</v>
      </c>
      <c r="P1868" s="18">
        <f t="shared" si="5092"/>
        <v>0</v>
      </c>
      <c r="Q1868" s="18">
        <f t="shared" si="5092"/>
        <v>0</v>
      </c>
      <c r="R1868" s="18">
        <f t="shared" si="5092"/>
        <v>0</v>
      </c>
      <c r="S1868" s="18">
        <f t="shared" si="5092"/>
        <v>0</v>
      </c>
      <c r="T1868" s="18">
        <f t="shared" si="4997"/>
        <v>656687.59100000001</v>
      </c>
      <c r="U1868" s="18">
        <f t="shared" si="4998"/>
        <v>491649.4</v>
      </c>
      <c r="V1868" s="18">
        <f t="shared" si="4999"/>
        <v>0</v>
      </c>
      <c r="W1868" s="18">
        <f t="shared" ref="W1868:CD1868" si="5093">W1869+W1872</f>
        <v>0</v>
      </c>
      <c r="X1868" s="18">
        <f t="shared" ref="X1868:AB1868" si="5094">X1869+X1872</f>
        <v>0</v>
      </c>
      <c r="Y1868" s="18">
        <f t="shared" si="5094"/>
        <v>0</v>
      </c>
      <c r="Z1868" s="18">
        <f t="shared" si="5094"/>
        <v>0</v>
      </c>
      <c r="AA1868" s="18">
        <f t="shared" si="5094"/>
        <v>0</v>
      </c>
      <c r="AB1868" s="18">
        <f t="shared" si="5094"/>
        <v>0</v>
      </c>
      <c r="AC1868" s="18">
        <f t="shared" si="5006"/>
        <v>656687.59100000001</v>
      </c>
      <c r="AD1868" s="18">
        <f t="shared" si="5007"/>
        <v>491649.4</v>
      </c>
      <c r="AE1868" s="18">
        <f t="shared" si="5008"/>
        <v>0</v>
      </c>
      <c r="AF1868" s="18">
        <f t="shared" ref="AF1868:AH1868" si="5095">AF1869+AF1872</f>
        <v>0</v>
      </c>
      <c r="AG1868" s="18">
        <f t="shared" si="5095"/>
        <v>0</v>
      </c>
      <c r="AH1868" s="18">
        <f t="shared" si="5095"/>
        <v>0</v>
      </c>
      <c r="AI1868" s="18">
        <f t="shared" si="4974"/>
        <v>656687.59100000001</v>
      </c>
      <c r="AJ1868" s="18">
        <f t="shared" si="4975"/>
        <v>491649.4</v>
      </c>
      <c r="AK1868" s="18">
        <f t="shared" si="4976"/>
        <v>0</v>
      </c>
      <c r="AL1868" s="18">
        <f t="shared" ref="AL1868" si="5096">AL1869+AL1872</f>
        <v>0</v>
      </c>
      <c r="AM1868" s="18">
        <f t="shared" si="4978"/>
        <v>656687.59100000001</v>
      </c>
      <c r="AN1868" s="18">
        <f t="shared" ref="AN1868:AP1868" si="5097">AN1869+AN1872</f>
        <v>-119864.22500000001</v>
      </c>
      <c r="AO1868" s="18">
        <f t="shared" si="5097"/>
        <v>0</v>
      </c>
      <c r="AP1868" s="18">
        <f t="shared" si="5097"/>
        <v>0</v>
      </c>
      <c r="AQ1868" s="18">
        <f t="shared" si="5078"/>
        <v>536823.36600000004</v>
      </c>
      <c r="AR1868" s="18">
        <f t="shared" si="5079"/>
        <v>491649.4</v>
      </c>
      <c r="AS1868" s="18">
        <f t="shared" si="5080"/>
        <v>0</v>
      </c>
      <c r="AT1868" s="18">
        <f t="shared" ref="AT1868:AV1868" si="5098">AT1869+AT1872</f>
        <v>0</v>
      </c>
      <c r="AU1868" s="18">
        <f t="shared" si="5098"/>
        <v>0</v>
      </c>
      <c r="AV1868" s="18">
        <f t="shared" si="5098"/>
        <v>0</v>
      </c>
      <c r="AW1868" s="18">
        <f t="shared" si="5081"/>
        <v>536823.36600000004</v>
      </c>
      <c r="AX1868" s="18">
        <f t="shared" si="5082"/>
        <v>491649.4</v>
      </c>
      <c r="AY1868" s="18">
        <f t="shared" si="5083"/>
        <v>0</v>
      </c>
      <c r="AZ1868" s="18">
        <f t="shared" ref="AZ1868:BB1868" si="5099">AZ1869+AZ1872</f>
        <v>0</v>
      </c>
      <c r="BA1868" s="18">
        <f t="shared" si="5099"/>
        <v>0</v>
      </c>
      <c r="BB1868" s="18">
        <f t="shared" si="5099"/>
        <v>0</v>
      </c>
      <c r="BC1868" s="18">
        <f t="shared" si="5057"/>
        <v>536823.36600000004</v>
      </c>
      <c r="BD1868" s="18">
        <f t="shared" si="5058"/>
        <v>491649.4</v>
      </c>
      <c r="BE1868" s="18">
        <f t="shared" si="5059"/>
        <v>0</v>
      </c>
      <c r="BF1868" s="18">
        <f t="shared" ref="BF1868:BH1868" si="5100">BF1869+BF1872</f>
        <v>0</v>
      </c>
      <c r="BG1868" s="18">
        <f t="shared" si="5100"/>
        <v>0</v>
      </c>
      <c r="BH1868" s="18">
        <f t="shared" si="5100"/>
        <v>0</v>
      </c>
      <c r="BI1868" s="18">
        <f t="shared" si="5054"/>
        <v>536823.36600000004</v>
      </c>
      <c r="BJ1868" s="18">
        <f t="shared" si="5055"/>
        <v>491649.4</v>
      </c>
      <c r="BK1868" s="18">
        <f t="shared" si="5056"/>
        <v>0</v>
      </c>
      <c r="BL1868" s="18">
        <f t="shared" ref="BL1868:BN1868" si="5101">BL1869+BL1872</f>
        <v>-264204.625</v>
      </c>
      <c r="BM1868" s="18">
        <f t="shared" si="5101"/>
        <v>-169847.1</v>
      </c>
      <c r="BN1868" s="18">
        <f t="shared" si="5101"/>
        <v>101303.4</v>
      </c>
      <c r="BO1868" s="18">
        <f t="shared" si="5009"/>
        <v>272618.74100000004</v>
      </c>
      <c r="BP1868" s="18">
        <f t="shared" si="5010"/>
        <v>321802.30000000005</v>
      </c>
      <c r="BQ1868" s="18">
        <f t="shared" si="5011"/>
        <v>101303.4</v>
      </c>
      <c r="BR1868" s="18">
        <f t="shared" ref="BR1868:BT1868" si="5102">BR1869+BR1872</f>
        <v>264204.625</v>
      </c>
      <c r="BS1868" s="18">
        <f t="shared" si="5102"/>
        <v>169847.1</v>
      </c>
      <c r="BT1868" s="18">
        <f t="shared" si="5102"/>
        <v>-101303.4</v>
      </c>
      <c r="BU1868" s="18">
        <f t="shared" si="5000"/>
        <v>536823.36600000004</v>
      </c>
      <c r="BV1868" s="18">
        <f t="shared" si="5001"/>
        <v>491649.4</v>
      </c>
      <c r="BW1868" s="18">
        <f t="shared" si="5002"/>
        <v>0</v>
      </c>
      <c r="BX1868" s="18">
        <f t="shared" ref="BX1868:BZ1868" si="5103">BX1869+BX1872</f>
        <v>0</v>
      </c>
      <c r="BY1868" s="18">
        <f t="shared" si="5103"/>
        <v>0</v>
      </c>
      <c r="BZ1868" s="18">
        <f t="shared" si="5103"/>
        <v>0</v>
      </c>
      <c r="CA1868" s="18">
        <f t="shared" si="4988"/>
        <v>536823.36600000004</v>
      </c>
      <c r="CB1868" s="18">
        <f t="shared" si="4989"/>
        <v>491649.4</v>
      </c>
      <c r="CC1868" s="18">
        <f t="shared" si="4990"/>
        <v>0</v>
      </c>
      <c r="CD1868" s="18">
        <f t="shared" si="5093"/>
        <v>0</v>
      </c>
      <c r="CE1868" s="27"/>
      <c r="CF1868" s="33"/>
    </row>
    <row r="1869" spans="1:84" ht="31.2" x14ac:dyDescent="0.3">
      <c r="A1869" s="19" t="s">
        <v>925</v>
      </c>
      <c r="B1869" s="39">
        <v>200</v>
      </c>
      <c r="C1869" s="41"/>
      <c r="D1869" s="41"/>
      <c r="E1869" s="14" t="s">
        <v>551</v>
      </c>
      <c r="F1869" s="18">
        <f t="shared" ref="F1869:K1870" si="5104">F1870</f>
        <v>0</v>
      </c>
      <c r="G1869" s="18">
        <f t="shared" si="5104"/>
        <v>90507.6</v>
      </c>
      <c r="H1869" s="18">
        <f t="shared" si="5104"/>
        <v>0</v>
      </c>
      <c r="I1869" s="18">
        <f t="shared" si="5104"/>
        <v>0</v>
      </c>
      <c r="J1869" s="18">
        <f t="shared" si="5104"/>
        <v>0</v>
      </c>
      <c r="K1869" s="18">
        <f t="shared" si="5104"/>
        <v>0</v>
      </c>
      <c r="L1869" s="18">
        <f t="shared" si="5050"/>
        <v>0</v>
      </c>
      <c r="M1869" s="18">
        <f t="shared" si="5051"/>
        <v>90507.6</v>
      </c>
      <c r="N1869" s="18">
        <f t="shared" si="5052"/>
        <v>0</v>
      </c>
      <c r="O1869" s="18">
        <f t="shared" ref="O1869:S1870" si="5105">O1870</f>
        <v>0</v>
      </c>
      <c r="P1869" s="18">
        <f t="shared" si="5105"/>
        <v>0</v>
      </c>
      <c r="Q1869" s="18">
        <f t="shared" si="5105"/>
        <v>0</v>
      </c>
      <c r="R1869" s="18">
        <f t="shared" si="5105"/>
        <v>0</v>
      </c>
      <c r="S1869" s="18">
        <f t="shared" si="5105"/>
        <v>0</v>
      </c>
      <c r="T1869" s="18">
        <f t="shared" si="4997"/>
        <v>0</v>
      </c>
      <c r="U1869" s="18">
        <f t="shared" si="4998"/>
        <v>90507.6</v>
      </c>
      <c r="V1869" s="18">
        <f t="shared" si="4999"/>
        <v>0</v>
      </c>
      <c r="W1869" s="18">
        <f t="shared" ref="W1869:CD1870" si="5106">W1870</f>
        <v>0</v>
      </c>
      <c r="X1869" s="18">
        <f t="shared" si="5106"/>
        <v>0</v>
      </c>
      <c r="Y1869" s="18">
        <f t="shared" si="5106"/>
        <v>0</v>
      </c>
      <c r="Z1869" s="18">
        <f t="shared" si="5106"/>
        <v>0</v>
      </c>
      <c r="AA1869" s="18">
        <f t="shared" si="5106"/>
        <v>0</v>
      </c>
      <c r="AB1869" s="18">
        <f t="shared" si="5106"/>
        <v>0</v>
      </c>
      <c r="AC1869" s="18">
        <f t="shared" si="5006"/>
        <v>0</v>
      </c>
      <c r="AD1869" s="18">
        <f t="shared" si="5007"/>
        <v>90507.6</v>
      </c>
      <c r="AE1869" s="18">
        <f t="shared" si="5008"/>
        <v>0</v>
      </c>
      <c r="AF1869" s="18">
        <f t="shared" si="5106"/>
        <v>0</v>
      </c>
      <c r="AG1869" s="18">
        <f t="shared" si="5106"/>
        <v>0</v>
      </c>
      <c r="AH1869" s="18">
        <f t="shared" si="5106"/>
        <v>0</v>
      </c>
      <c r="AI1869" s="18">
        <f t="shared" si="4974"/>
        <v>0</v>
      </c>
      <c r="AJ1869" s="18">
        <f t="shared" si="4975"/>
        <v>90507.6</v>
      </c>
      <c r="AK1869" s="18">
        <f t="shared" si="4976"/>
        <v>0</v>
      </c>
      <c r="AL1869" s="18">
        <f t="shared" si="5106"/>
        <v>0</v>
      </c>
      <c r="AM1869" s="18">
        <f t="shared" si="4978"/>
        <v>0</v>
      </c>
      <c r="AN1869" s="18">
        <f t="shared" si="5106"/>
        <v>0</v>
      </c>
      <c r="AO1869" s="18">
        <f t="shared" si="5106"/>
        <v>0</v>
      </c>
      <c r="AP1869" s="18">
        <f t="shared" si="5106"/>
        <v>0</v>
      </c>
      <c r="AQ1869" s="18">
        <f t="shared" si="5078"/>
        <v>0</v>
      </c>
      <c r="AR1869" s="18">
        <f t="shared" si="5079"/>
        <v>90507.6</v>
      </c>
      <c r="AS1869" s="18">
        <f t="shared" si="5080"/>
        <v>0</v>
      </c>
      <c r="AT1869" s="18">
        <f t="shared" si="5106"/>
        <v>0</v>
      </c>
      <c r="AU1869" s="18">
        <f t="shared" si="5106"/>
        <v>0</v>
      </c>
      <c r="AV1869" s="18">
        <f t="shared" si="5106"/>
        <v>0</v>
      </c>
      <c r="AW1869" s="18">
        <f t="shared" si="5081"/>
        <v>0</v>
      </c>
      <c r="AX1869" s="18">
        <f t="shared" si="5082"/>
        <v>90507.6</v>
      </c>
      <c r="AY1869" s="18">
        <f t="shared" si="5083"/>
        <v>0</v>
      </c>
      <c r="AZ1869" s="18">
        <f t="shared" si="5106"/>
        <v>0</v>
      </c>
      <c r="BA1869" s="18">
        <f t="shared" si="5106"/>
        <v>0</v>
      </c>
      <c r="BB1869" s="18">
        <f t="shared" si="5106"/>
        <v>0</v>
      </c>
      <c r="BC1869" s="18">
        <f t="shared" si="5057"/>
        <v>0</v>
      </c>
      <c r="BD1869" s="18">
        <f t="shared" si="5058"/>
        <v>90507.6</v>
      </c>
      <c r="BE1869" s="18">
        <f t="shared" si="5059"/>
        <v>0</v>
      </c>
      <c r="BF1869" s="18">
        <f t="shared" si="5106"/>
        <v>0</v>
      </c>
      <c r="BG1869" s="18">
        <f t="shared" si="5106"/>
        <v>0</v>
      </c>
      <c r="BH1869" s="18">
        <f t="shared" si="5106"/>
        <v>0</v>
      </c>
      <c r="BI1869" s="18">
        <f t="shared" si="5054"/>
        <v>0</v>
      </c>
      <c r="BJ1869" s="18">
        <f t="shared" si="5055"/>
        <v>90507.6</v>
      </c>
      <c r="BK1869" s="18">
        <f t="shared" si="5056"/>
        <v>0</v>
      </c>
      <c r="BL1869" s="18">
        <f t="shared" si="5106"/>
        <v>0</v>
      </c>
      <c r="BM1869" s="18">
        <f t="shared" si="5106"/>
        <v>-45253.8</v>
      </c>
      <c r="BN1869" s="18">
        <f t="shared" si="5106"/>
        <v>0</v>
      </c>
      <c r="BO1869" s="18">
        <f t="shared" si="5009"/>
        <v>0</v>
      </c>
      <c r="BP1869" s="18">
        <f t="shared" si="5010"/>
        <v>45253.8</v>
      </c>
      <c r="BQ1869" s="18">
        <f t="shared" si="5011"/>
        <v>0</v>
      </c>
      <c r="BR1869" s="18">
        <f t="shared" si="5106"/>
        <v>0</v>
      </c>
      <c r="BS1869" s="18">
        <f t="shared" si="5106"/>
        <v>45253.8</v>
      </c>
      <c r="BT1869" s="18">
        <f t="shared" si="5106"/>
        <v>0</v>
      </c>
      <c r="BU1869" s="18">
        <f t="shared" si="5000"/>
        <v>0</v>
      </c>
      <c r="BV1869" s="18">
        <f t="shared" si="5001"/>
        <v>90507.6</v>
      </c>
      <c r="BW1869" s="18">
        <f t="shared" si="5002"/>
        <v>0</v>
      </c>
      <c r="BX1869" s="18">
        <f t="shared" si="5106"/>
        <v>0</v>
      </c>
      <c r="BY1869" s="18">
        <f t="shared" si="5106"/>
        <v>0</v>
      </c>
      <c r="BZ1869" s="18">
        <f t="shared" si="5106"/>
        <v>0</v>
      </c>
      <c r="CA1869" s="18">
        <f t="shared" si="4988"/>
        <v>0</v>
      </c>
      <c r="CB1869" s="18">
        <f t="shared" si="4989"/>
        <v>90507.6</v>
      </c>
      <c r="CC1869" s="18">
        <f t="shared" si="4990"/>
        <v>0</v>
      </c>
      <c r="CD1869" s="18">
        <f t="shared" si="5106"/>
        <v>0</v>
      </c>
      <c r="CE1869" s="27"/>
      <c r="CF1869" s="33"/>
    </row>
    <row r="1870" spans="1:84" ht="46.8" x14ac:dyDescent="0.3">
      <c r="A1870" s="19" t="s">
        <v>925</v>
      </c>
      <c r="B1870" s="39">
        <v>240</v>
      </c>
      <c r="C1870" s="41"/>
      <c r="D1870" s="41"/>
      <c r="E1870" s="14" t="s">
        <v>559</v>
      </c>
      <c r="F1870" s="18">
        <f t="shared" si="5104"/>
        <v>0</v>
      </c>
      <c r="G1870" s="18">
        <f t="shared" si="5104"/>
        <v>90507.6</v>
      </c>
      <c r="H1870" s="18">
        <f t="shared" si="5104"/>
        <v>0</v>
      </c>
      <c r="I1870" s="18">
        <f t="shared" si="5104"/>
        <v>0</v>
      </c>
      <c r="J1870" s="18">
        <f t="shared" si="5104"/>
        <v>0</v>
      </c>
      <c r="K1870" s="18">
        <f t="shared" si="5104"/>
        <v>0</v>
      </c>
      <c r="L1870" s="18">
        <f t="shared" si="5050"/>
        <v>0</v>
      </c>
      <c r="M1870" s="18">
        <f t="shared" si="5051"/>
        <v>90507.6</v>
      </c>
      <c r="N1870" s="18">
        <f t="shared" si="5052"/>
        <v>0</v>
      </c>
      <c r="O1870" s="18">
        <f t="shared" si="5105"/>
        <v>0</v>
      </c>
      <c r="P1870" s="18">
        <f t="shared" si="5105"/>
        <v>0</v>
      </c>
      <c r="Q1870" s="18">
        <f t="shared" si="5105"/>
        <v>0</v>
      </c>
      <c r="R1870" s="18">
        <f t="shared" si="5105"/>
        <v>0</v>
      </c>
      <c r="S1870" s="18">
        <f t="shared" si="5105"/>
        <v>0</v>
      </c>
      <c r="T1870" s="18">
        <f t="shared" si="4997"/>
        <v>0</v>
      </c>
      <c r="U1870" s="18">
        <f t="shared" si="4998"/>
        <v>90507.6</v>
      </c>
      <c r="V1870" s="18">
        <f t="shared" si="4999"/>
        <v>0</v>
      </c>
      <c r="W1870" s="18">
        <f t="shared" si="5106"/>
        <v>0</v>
      </c>
      <c r="X1870" s="18">
        <f t="shared" si="5106"/>
        <v>0</v>
      </c>
      <c r="Y1870" s="18">
        <f t="shared" si="5106"/>
        <v>0</v>
      </c>
      <c r="Z1870" s="18">
        <f t="shared" si="5106"/>
        <v>0</v>
      </c>
      <c r="AA1870" s="18">
        <f t="shared" si="5106"/>
        <v>0</v>
      </c>
      <c r="AB1870" s="18">
        <f t="shared" si="5106"/>
        <v>0</v>
      </c>
      <c r="AC1870" s="18">
        <f t="shared" si="5006"/>
        <v>0</v>
      </c>
      <c r="AD1870" s="18">
        <f t="shared" si="5007"/>
        <v>90507.6</v>
      </c>
      <c r="AE1870" s="18">
        <f t="shared" si="5008"/>
        <v>0</v>
      </c>
      <c r="AF1870" s="18">
        <f t="shared" si="5106"/>
        <v>0</v>
      </c>
      <c r="AG1870" s="18">
        <f t="shared" si="5106"/>
        <v>0</v>
      </c>
      <c r="AH1870" s="18">
        <f t="shared" si="5106"/>
        <v>0</v>
      </c>
      <c r="AI1870" s="18">
        <f t="shared" si="4974"/>
        <v>0</v>
      </c>
      <c r="AJ1870" s="18">
        <f t="shared" si="4975"/>
        <v>90507.6</v>
      </c>
      <c r="AK1870" s="18">
        <f t="shared" si="4976"/>
        <v>0</v>
      </c>
      <c r="AL1870" s="18">
        <f t="shared" si="5106"/>
        <v>0</v>
      </c>
      <c r="AM1870" s="18">
        <f t="shared" si="4978"/>
        <v>0</v>
      </c>
      <c r="AN1870" s="18">
        <f t="shared" si="5106"/>
        <v>0</v>
      </c>
      <c r="AO1870" s="18">
        <f t="shared" si="5106"/>
        <v>0</v>
      </c>
      <c r="AP1870" s="18">
        <f t="shared" si="5106"/>
        <v>0</v>
      </c>
      <c r="AQ1870" s="18">
        <f t="shared" si="5078"/>
        <v>0</v>
      </c>
      <c r="AR1870" s="18">
        <f t="shared" si="5079"/>
        <v>90507.6</v>
      </c>
      <c r="AS1870" s="18">
        <f t="shared" si="5080"/>
        <v>0</v>
      </c>
      <c r="AT1870" s="18">
        <f t="shared" si="5106"/>
        <v>0</v>
      </c>
      <c r="AU1870" s="18">
        <f t="shared" si="5106"/>
        <v>0</v>
      </c>
      <c r="AV1870" s="18">
        <f t="shared" si="5106"/>
        <v>0</v>
      </c>
      <c r="AW1870" s="18">
        <f t="shared" si="5081"/>
        <v>0</v>
      </c>
      <c r="AX1870" s="18">
        <f t="shared" si="5082"/>
        <v>90507.6</v>
      </c>
      <c r="AY1870" s="18">
        <f t="shared" si="5083"/>
        <v>0</v>
      </c>
      <c r="AZ1870" s="18">
        <f t="shared" si="5106"/>
        <v>0</v>
      </c>
      <c r="BA1870" s="18">
        <f t="shared" si="5106"/>
        <v>0</v>
      </c>
      <c r="BB1870" s="18">
        <f t="shared" si="5106"/>
        <v>0</v>
      </c>
      <c r="BC1870" s="18">
        <f t="shared" si="5057"/>
        <v>0</v>
      </c>
      <c r="BD1870" s="18">
        <f t="shared" si="5058"/>
        <v>90507.6</v>
      </c>
      <c r="BE1870" s="18">
        <f t="shared" si="5059"/>
        <v>0</v>
      </c>
      <c r="BF1870" s="18">
        <f t="shared" si="5106"/>
        <v>0</v>
      </c>
      <c r="BG1870" s="18">
        <f t="shared" si="5106"/>
        <v>0</v>
      </c>
      <c r="BH1870" s="18">
        <f t="shared" si="5106"/>
        <v>0</v>
      </c>
      <c r="BI1870" s="18">
        <f t="shared" si="5054"/>
        <v>0</v>
      </c>
      <c r="BJ1870" s="18">
        <f t="shared" si="5055"/>
        <v>90507.6</v>
      </c>
      <c r="BK1870" s="18">
        <f t="shared" si="5056"/>
        <v>0</v>
      </c>
      <c r="BL1870" s="18">
        <f t="shared" si="5106"/>
        <v>0</v>
      </c>
      <c r="BM1870" s="18">
        <f t="shared" si="5106"/>
        <v>-45253.8</v>
      </c>
      <c r="BN1870" s="18">
        <f t="shared" si="5106"/>
        <v>0</v>
      </c>
      <c r="BO1870" s="18">
        <f t="shared" si="5009"/>
        <v>0</v>
      </c>
      <c r="BP1870" s="18">
        <f t="shared" si="5010"/>
        <v>45253.8</v>
      </c>
      <c r="BQ1870" s="18">
        <f t="shared" si="5011"/>
        <v>0</v>
      </c>
      <c r="BR1870" s="18">
        <f t="shared" si="5106"/>
        <v>0</v>
      </c>
      <c r="BS1870" s="18">
        <f t="shared" si="5106"/>
        <v>45253.8</v>
      </c>
      <c r="BT1870" s="18">
        <f t="shared" si="5106"/>
        <v>0</v>
      </c>
      <c r="BU1870" s="18">
        <f t="shared" si="5000"/>
        <v>0</v>
      </c>
      <c r="BV1870" s="18">
        <f t="shared" si="5001"/>
        <v>90507.6</v>
      </c>
      <c r="BW1870" s="18">
        <f t="shared" si="5002"/>
        <v>0</v>
      </c>
      <c r="BX1870" s="18">
        <f t="shared" si="5106"/>
        <v>0</v>
      </c>
      <c r="BY1870" s="18">
        <f t="shared" si="5106"/>
        <v>0</v>
      </c>
      <c r="BZ1870" s="18">
        <f t="shared" si="5106"/>
        <v>0</v>
      </c>
      <c r="CA1870" s="18">
        <f t="shared" si="4988"/>
        <v>0</v>
      </c>
      <c r="CB1870" s="18">
        <f t="shared" si="4989"/>
        <v>90507.6</v>
      </c>
      <c r="CC1870" s="18">
        <f t="shared" si="4990"/>
        <v>0</v>
      </c>
      <c r="CD1870" s="18">
        <f t="shared" si="5106"/>
        <v>0</v>
      </c>
      <c r="CE1870" s="27"/>
      <c r="CF1870" s="33"/>
    </row>
    <row r="1871" spans="1:84" x14ac:dyDescent="0.3">
      <c r="A1871" s="19" t="s">
        <v>925</v>
      </c>
      <c r="B1871" s="39">
        <v>240</v>
      </c>
      <c r="C1871" s="41" t="s">
        <v>149</v>
      </c>
      <c r="D1871" s="41" t="s">
        <v>23</v>
      </c>
      <c r="E1871" s="14" t="s">
        <v>522</v>
      </c>
      <c r="F1871" s="18"/>
      <c r="G1871" s="18">
        <v>90507.6</v>
      </c>
      <c r="H1871" s="18"/>
      <c r="I1871" s="18"/>
      <c r="J1871" s="18"/>
      <c r="K1871" s="18"/>
      <c r="L1871" s="18">
        <f t="shared" si="5050"/>
        <v>0</v>
      </c>
      <c r="M1871" s="18">
        <f t="shared" si="5051"/>
        <v>90507.6</v>
      </c>
      <c r="N1871" s="18">
        <f t="shared" si="5052"/>
        <v>0</v>
      </c>
      <c r="O1871" s="18"/>
      <c r="P1871" s="18"/>
      <c r="Q1871" s="18"/>
      <c r="R1871" s="18"/>
      <c r="S1871" s="18"/>
      <c r="T1871" s="18">
        <f t="shared" si="4997"/>
        <v>0</v>
      </c>
      <c r="U1871" s="18">
        <f t="shared" si="4998"/>
        <v>90507.6</v>
      </c>
      <c r="V1871" s="18">
        <f t="shared" si="4999"/>
        <v>0</v>
      </c>
      <c r="W1871" s="18"/>
      <c r="X1871" s="18"/>
      <c r="Y1871" s="18"/>
      <c r="Z1871" s="18"/>
      <c r="AA1871" s="18"/>
      <c r="AB1871" s="18"/>
      <c r="AC1871" s="18">
        <f t="shared" si="5006"/>
        <v>0</v>
      </c>
      <c r="AD1871" s="18">
        <f t="shared" si="5007"/>
        <v>90507.6</v>
      </c>
      <c r="AE1871" s="18">
        <f t="shared" si="5008"/>
        <v>0</v>
      </c>
      <c r="AF1871" s="18"/>
      <c r="AG1871" s="18"/>
      <c r="AH1871" s="18"/>
      <c r="AI1871" s="18">
        <f t="shared" si="4974"/>
        <v>0</v>
      </c>
      <c r="AJ1871" s="18">
        <f t="shared" si="4975"/>
        <v>90507.6</v>
      </c>
      <c r="AK1871" s="18">
        <f t="shared" si="4976"/>
        <v>0</v>
      </c>
      <c r="AL1871" s="18"/>
      <c r="AM1871" s="18">
        <f t="shared" si="4978"/>
        <v>0</v>
      </c>
      <c r="AN1871" s="18"/>
      <c r="AO1871" s="18"/>
      <c r="AP1871" s="18"/>
      <c r="AQ1871" s="18">
        <f t="shared" si="5078"/>
        <v>0</v>
      </c>
      <c r="AR1871" s="18">
        <f t="shared" si="5079"/>
        <v>90507.6</v>
      </c>
      <c r="AS1871" s="18">
        <f t="shared" si="5080"/>
        <v>0</v>
      </c>
      <c r="AT1871" s="18"/>
      <c r="AU1871" s="18"/>
      <c r="AV1871" s="18"/>
      <c r="AW1871" s="18">
        <f t="shared" si="5081"/>
        <v>0</v>
      </c>
      <c r="AX1871" s="18">
        <f t="shared" si="5082"/>
        <v>90507.6</v>
      </c>
      <c r="AY1871" s="18">
        <f t="shared" si="5083"/>
        <v>0</v>
      </c>
      <c r="AZ1871" s="18"/>
      <c r="BA1871" s="18"/>
      <c r="BB1871" s="18"/>
      <c r="BC1871" s="18">
        <f t="shared" si="5057"/>
        <v>0</v>
      </c>
      <c r="BD1871" s="18">
        <f t="shared" si="5058"/>
        <v>90507.6</v>
      </c>
      <c r="BE1871" s="18">
        <f t="shared" si="5059"/>
        <v>0</v>
      </c>
      <c r="BF1871" s="18"/>
      <c r="BG1871" s="18"/>
      <c r="BH1871" s="18"/>
      <c r="BI1871" s="18">
        <f t="shared" si="5054"/>
        <v>0</v>
      </c>
      <c r="BJ1871" s="18">
        <f t="shared" si="5055"/>
        <v>90507.6</v>
      </c>
      <c r="BK1871" s="18">
        <f t="shared" si="5056"/>
        <v>0</v>
      </c>
      <c r="BL1871" s="18"/>
      <c r="BM1871" s="18">
        <v>-45253.8</v>
      </c>
      <c r="BN1871" s="18"/>
      <c r="BO1871" s="18">
        <f t="shared" si="5009"/>
        <v>0</v>
      </c>
      <c r="BP1871" s="18">
        <f t="shared" si="5010"/>
        <v>45253.8</v>
      </c>
      <c r="BQ1871" s="18">
        <f t="shared" si="5011"/>
        <v>0</v>
      </c>
      <c r="BR1871" s="18"/>
      <c r="BS1871" s="18">
        <v>45253.8</v>
      </c>
      <c r="BT1871" s="18"/>
      <c r="BU1871" s="18">
        <f t="shared" si="5000"/>
        <v>0</v>
      </c>
      <c r="BV1871" s="18">
        <f t="shared" si="5001"/>
        <v>90507.6</v>
      </c>
      <c r="BW1871" s="18">
        <f t="shared" si="5002"/>
        <v>0</v>
      </c>
      <c r="BX1871" s="18"/>
      <c r="BY1871" s="18"/>
      <c r="BZ1871" s="18"/>
      <c r="CA1871" s="18">
        <f t="shared" si="4988"/>
        <v>0</v>
      </c>
      <c r="CB1871" s="18">
        <f t="shared" si="4989"/>
        <v>90507.6</v>
      </c>
      <c r="CC1871" s="18">
        <f t="shared" si="4990"/>
        <v>0</v>
      </c>
      <c r="CD1871" s="18"/>
      <c r="CE1871" s="27"/>
      <c r="CF1871" s="33"/>
    </row>
    <row r="1872" spans="1:84" x14ac:dyDescent="0.3">
      <c r="A1872" s="19" t="s">
        <v>925</v>
      </c>
      <c r="B1872" s="39">
        <v>800</v>
      </c>
      <c r="C1872" s="41"/>
      <c r="D1872" s="41"/>
      <c r="E1872" s="14" t="s">
        <v>556</v>
      </c>
      <c r="F1872" s="18">
        <f t="shared" ref="F1872:K1873" si="5107">F1873</f>
        <v>477687.6</v>
      </c>
      <c r="G1872" s="18">
        <f t="shared" si="5107"/>
        <v>401141.8</v>
      </c>
      <c r="H1872" s="18">
        <f t="shared" si="5107"/>
        <v>0</v>
      </c>
      <c r="I1872" s="18">
        <f t="shared" si="5107"/>
        <v>0</v>
      </c>
      <c r="J1872" s="18">
        <f t="shared" si="5107"/>
        <v>0</v>
      </c>
      <c r="K1872" s="18">
        <f t="shared" si="5107"/>
        <v>0</v>
      </c>
      <c r="L1872" s="18">
        <f t="shared" si="5050"/>
        <v>477687.6</v>
      </c>
      <c r="M1872" s="18">
        <f t="shared" si="5051"/>
        <v>401141.8</v>
      </c>
      <c r="N1872" s="18">
        <f t="shared" si="5052"/>
        <v>0</v>
      </c>
      <c r="O1872" s="18">
        <f t="shared" ref="O1872:S1873" si="5108">O1873</f>
        <v>178999.99100000001</v>
      </c>
      <c r="P1872" s="18">
        <f t="shared" si="5108"/>
        <v>0</v>
      </c>
      <c r="Q1872" s="18">
        <f t="shared" si="5108"/>
        <v>0</v>
      </c>
      <c r="R1872" s="18">
        <f t="shared" si="5108"/>
        <v>0</v>
      </c>
      <c r="S1872" s="18">
        <f t="shared" si="5108"/>
        <v>0</v>
      </c>
      <c r="T1872" s="18">
        <f t="shared" si="4997"/>
        <v>656687.59100000001</v>
      </c>
      <c r="U1872" s="18">
        <f t="shared" si="4998"/>
        <v>401141.8</v>
      </c>
      <c r="V1872" s="18">
        <f t="shared" si="4999"/>
        <v>0</v>
      </c>
      <c r="W1872" s="18">
        <f t="shared" ref="W1872:CD1873" si="5109">W1873</f>
        <v>0</v>
      </c>
      <c r="X1872" s="18">
        <f t="shared" si="5109"/>
        <v>0</v>
      </c>
      <c r="Y1872" s="18">
        <f t="shared" si="5109"/>
        <v>0</v>
      </c>
      <c r="Z1872" s="18">
        <f t="shared" si="5109"/>
        <v>0</v>
      </c>
      <c r="AA1872" s="18">
        <f t="shared" si="5109"/>
        <v>0</v>
      </c>
      <c r="AB1872" s="18">
        <f t="shared" si="5109"/>
        <v>0</v>
      </c>
      <c r="AC1872" s="18">
        <f t="shared" si="5006"/>
        <v>656687.59100000001</v>
      </c>
      <c r="AD1872" s="18">
        <f t="shared" si="5007"/>
        <v>401141.8</v>
      </c>
      <c r="AE1872" s="18">
        <f t="shared" si="5008"/>
        <v>0</v>
      </c>
      <c r="AF1872" s="18">
        <f t="shared" si="5109"/>
        <v>0</v>
      </c>
      <c r="AG1872" s="18">
        <f t="shared" si="5109"/>
        <v>0</v>
      </c>
      <c r="AH1872" s="18">
        <f t="shared" si="5109"/>
        <v>0</v>
      </c>
      <c r="AI1872" s="18">
        <f t="shared" ref="AI1872:AI1939" si="5110">AC1872+AF1872</f>
        <v>656687.59100000001</v>
      </c>
      <c r="AJ1872" s="18">
        <f t="shared" ref="AJ1872:AJ1939" si="5111">AD1872+AG1872</f>
        <v>401141.8</v>
      </c>
      <c r="AK1872" s="18">
        <f t="shared" ref="AK1872:AK1939" si="5112">AE1872+AH1872</f>
        <v>0</v>
      </c>
      <c r="AL1872" s="18">
        <f t="shared" si="5109"/>
        <v>0</v>
      </c>
      <c r="AM1872" s="18">
        <f t="shared" ref="AM1872:AM1939" si="5113">AI1872+AL1872</f>
        <v>656687.59100000001</v>
      </c>
      <c r="AN1872" s="18">
        <f t="shared" si="5109"/>
        <v>-119864.22500000001</v>
      </c>
      <c r="AO1872" s="18">
        <f t="shared" si="5109"/>
        <v>0</v>
      </c>
      <c r="AP1872" s="18">
        <f t="shared" si="5109"/>
        <v>0</v>
      </c>
      <c r="AQ1872" s="18">
        <f t="shared" si="5078"/>
        <v>536823.36600000004</v>
      </c>
      <c r="AR1872" s="18">
        <f t="shared" si="5079"/>
        <v>401141.8</v>
      </c>
      <c r="AS1872" s="18">
        <f t="shared" si="5080"/>
        <v>0</v>
      </c>
      <c r="AT1872" s="18">
        <f t="shared" si="5109"/>
        <v>0</v>
      </c>
      <c r="AU1872" s="18">
        <f t="shared" si="5109"/>
        <v>0</v>
      </c>
      <c r="AV1872" s="18">
        <f t="shared" si="5109"/>
        <v>0</v>
      </c>
      <c r="AW1872" s="18">
        <f t="shared" si="5081"/>
        <v>536823.36600000004</v>
      </c>
      <c r="AX1872" s="18">
        <f t="shared" si="5082"/>
        <v>401141.8</v>
      </c>
      <c r="AY1872" s="18">
        <f t="shared" si="5083"/>
        <v>0</v>
      </c>
      <c r="AZ1872" s="18">
        <f t="shared" si="5109"/>
        <v>0</v>
      </c>
      <c r="BA1872" s="18">
        <f t="shared" si="5109"/>
        <v>0</v>
      </c>
      <c r="BB1872" s="18">
        <f t="shared" si="5109"/>
        <v>0</v>
      </c>
      <c r="BC1872" s="18">
        <f t="shared" si="5057"/>
        <v>536823.36600000004</v>
      </c>
      <c r="BD1872" s="18">
        <f t="shared" si="5058"/>
        <v>401141.8</v>
      </c>
      <c r="BE1872" s="18">
        <f t="shared" si="5059"/>
        <v>0</v>
      </c>
      <c r="BF1872" s="18">
        <f t="shared" si="5109"/>
        <v>0</v>
      </c>
      <c r="BG1872" s="18">
        <f t="shared" si="5109"/>
        <v>0</v>
      </c>
      <c r="BH1872" s="18">
        <f t="shared" si="5109"/>
        <v>0</v>
      </c>
      <c r="BI1872" s="18">
        <f t="shared" si="5054"/>
        <v>536823.36600000004</v>
      </c>
      <c r="BJ1872" s="18">
        <f t="shared" si="5055"/>
        <v>401141.8</v>
      </c>
      <c r="BK1872" s="18">
        <f t="shared" si="5056"/>
        <v>0</v>
      </c>
      <c r="BL1872" s="18">
        <f t="shared" si="5109"/>
        <v>-264204.625</v>
      </c>
      <c r="BM1872" s="18">
        <f t="shared" si="5109"/>
        <v>-124593.3</v>
      </c>
      <c r="BN1872" s="18">
        <f t="shared" si="5109"/>
        <v>101303.4</v>
      </c>
      <c r="BO1872" s="18">
        <f t="shared" si="5009"/>
        <v>272618.74100000004</v>
      </c>
      <c r="BP1872" s="18">
        <f t="shared" si="5010"/>
        <v>276548.5</v>
      </c>
      <c r="BQ1872" s="18">
        <f t="shared" si="5011"/>
        <v>101303.4</v>
      </c>
      <c r="BR1872" s="18">
        <f t="shared" si="5109"/>
        <v>264204.625</v>
      </c>
      <c r="BS1872" s="18">
        <f t="shared" si="5109"/>
        <v>124593.3</v>
      </c>
      <c r="BT1872" s="18">
        <f t="shared" si="5109"/>
        <v>-101303.4</v>
      </c>
      <c r="BU1872" s="18">
        <f t="shared" si="5000"/>
        <v>536823.36600000004</v>
      </c>
      <c r="BV1872" s="18">
        <f t="shared" si="5001"/>
        <v>401141.8</v>
      </c>
      <c r="BW1872" s="18">
        <f t="shared" si="5002"/>
        <v>0</v>
      </c>
      <c r="BX1872" s="18">
        <f t="shared" si="5109"/>
        <v>0</v>
      </c>
      <c r="BY1872" s="18">
        <f t="shared" si="5109"/>
        <v>0</v>
      </c>
      <c r="BZ1872" s="18">
        <f t="shared" si="5109"/>
        <v>0</v>
      </c>
      <c r="CA1872" s="18">
        <f t="shared" ref="CA1872:CA1935" si="5114">BU1872+BX1872</f>
        <v>536823.36600000004</v>
      </c>
      <c r="CB1872" s="18">
        <f t="shared" ref="CB1872:CB1935" si="5115">BV1872+BY1872</f>
        <v>401141.8</v>
      </c>
      <c r="CC1872" s="18">
        <f t="shared" ref="CC1872:CC1935" si="5116">BW1872+BZ1872</f>
        <v>0</v>
      </c>
      <c r="CD1872" s="18">
        <f t="shared" si="5109"/>
        <v>0</v>
      </c>
      <c r="CE1872" s="27"/>
      <c r="CF1872" s="33"/>
    </row>
    <row r="1873" spans="1:119" ht="78" x14ac:dyDescent="0.3">
      <c r="A1873" s="19" t="s">
        <v>925</v>
      </c>
      <c r="B1873" s="39">
        <v>810</v>
      </c>
      <c r="C1873" s="41"/>
      <c r="D1873" s="41"/>
      <c r="E1873" s="14" t="s">
        <v>571</v>
      </c>
      <c r="F1873" s="18">
        <f t="shared" si="5107"/>
        <v>477687.6</v>
      </c>
      <c r="G1873" s="18">
        <f t="shared" si="5107"/>
        <v>401141.8</v>
      </c>
      <c r="H1873" s="18">
        <f t="shared" si="5107"/>
        <v>0</v>
      </c>
      <c r="I1873" s="18">
        <f t="shared" si="5107"/>
        <v>0</v>
      </c>
      <c r="J1873" s="18">
        <f t="shared" si="5107"/>
        <v>0</v>
      </c>
      <c r="K1873" s="18">
        <f t="shared" si="5107"/>
        <v>0</v>
      </c>
      <c r="L1873" s="18">
        <f t="shared" si="5050"/>
        <v>477687.6</v>
      </c>
      <c r="M1873" s="18">
        <f t="shared" si="5051"/>
        <v>401141.8</v>
      </c>
      <c r="N1873" s="18">
        <f t="shared" si="5052"/>
        <v>0</v>
      </c>
      <c r="O1873" s="18">
        <f t="shared" si="5108"/>
        <v>178999.99100000001</v>
      </c>
      <c r="P1873" s="18">
        <f t="shared" si="5108"/>
        <v>0</v>
      </c>
      <c r="Q1873" s="18">
        <f t="shared" si="5108"/>
        <v>0</v>
      </c>
      <c r="R1873" s="18">
        <f t="shared" si="5108"/>
        <v>0</v>
      </c>
      <c r="S1873" s="18">
        <f t="shared" si="5108"/>
        <v>0</v>
      </c>
      <c r="T1873" s="18">
        <f t="shared" si="4997"/>
        <v>656687.59100000001</v>
      </c>
      <c r="U1873" s="18">
        <f t="shared" si="4998"/>
        <v>401141.8</v>
      </c>
      <c r="V1873" s="18">
        <f t="shared" si="4999"/>
        <v>0</v>
      </c>
      <c r="W1873" s="18">
        <f t="shared" si="5109"/>
        <v>0</v>
      </c>
      <c r="X1873" s="18">
        <f t="shared" si="5109"/>
        <v>0</v>
      </c>
      <c r="Y1873" s="18">
        <f t="shared" si="5109"/>
        <v>0</v>
      </c>
      <c r="Z1873" s="18">
        <f t="shared" si="5109"/>
        <v>0</v>
      </c>
      <c r="AA1873" s="18">
        <f t="shared" si="5109"/>
        <v>0</v>
      </c>
      <c r="AB1873" s="18">
        <f t="shared" si="5109"/>
        <v>0</v>
      </c>
      <c r="AC1873" s="18">
        <f t="shared" si="5006"/>
        <v>656687.59100000001</v>
      </c>
      <c r="AD1873" s="18">
        <f t="shared" si="5007"/>
        <v>401141.8</v>
      </c>
      <c r="AE1873" s="18">
        <f t="shared" si="5008"/>
        <v>0</v>
      </c>
      <c r="AF1873" s="18">
        <f t="shared" si="5109"/>
        <v>0</v>
      </c>
      <c r="AG1873" s="18">
        <f t="shared" si="5109"/>
        <v>0</v>
      </c>
      <c r="AH1873" s="18">
        <f t="shared" si="5109"/>
        <v>0</v>
      </c>
      <c r="AI1873" s="18">
        <f t="shared" si="5110"/>
        <v>656687.59100000001</v>
      </c>
      <c r="AJ1873" s="18">
        <f t="shared" si="5111"/>
        <v>401141.8</v>
      </c>
      <c r="AK1873" s="18">
        <f t="shared" si="5112"/>
        <v>0</v>
      </c>
      <c r="AL1873" s="18">
        <f t="shared" si="5109"/>
        <v>0</v>
      </c>
      <c r="AM1873" s="18">
        <f t="shared" si="5113"/>
        <v>656687.59100000001</v>
      </c>
      <c r="AN1873" s="18">
        <f t="shared" si="5109"/>
        <v>-119864.22500000001</v>
      </c>
      <c r="AO1873" s="18">
        <f t="shared" si="5109"/>
        <v>0</v>
      </c>
      <c r="AP1873" s="18">
        <f t="shared" si="5109"/>
        <v>0</v>
      </c>
      <c r="AQ1873" s="18">
        <f t="shared" si="5078"/>
        <v>536823.36600000004</v>
      </c>
      <c r="AR1873" s="18">
        <f t="shared" si="5079"/>
        <v>401141.8</v>
      </c>
      <c r="AS1873" s="18">
        <f t="shared" si="5080"/>
        <v>0</v>
      </c>
      <c r="AT1873" s="18">
        <f t="shared" si="5109"/>
        <v>0</v>
      </c>
      <c r="AU1873" s="18">
        <f t="shared" si="5109"/>
        <v>0</v>
      </c>
      <c r="AV1873" s="18">
        <f t="shared" si="5109"/>
        <v>0</v>
      </c>
      <c r="AW1873" s="18">
        <f t="shared" si="5081"/>
        <v>536823.36600000004</v>
      </c>
      <c r="AX1873" s="18">
        <f t="shared" si="5082"/>
        <v>401141.8</v>
      </c>
      <c r="AY1873" s="18">
        <f t="shared" si="5083"/>
        <v>0</v>
      </c>
      <c r="AZ1873" s="18">
        <f t="shared" si="5109"/>
        <v>0</v>
      </c>
      <c r="BA1873" s="18">
        <f t="shared" si="5109"/>
        <v>0</v>
      </c>
      <c r="BB1873" s="18">
        <f t="shared" si="5109"/>
        <v>0</v>
      </c>
      <c r="BC1873" s="18">
        <f t="shared" si="5057"/>
        <v>536823.36600000004</v>
      </c>
      <c r="BD1873" s="18">
        <f t="shared" si="5058"/>
        <v>401141.8</v>
      </c>
      <c r="BE1873" s="18">
        <f t="shared" si="5059"/>
        <v>0</v>
      </c>
      <c r="BF1873" s="18">
        <f t="shared" si="5109"/>
        <v>0</v>
      </c>
      <c r="BG1873" s="18">
        <f t="shared" si="5109"/>
        <v>0</v>
      </c>
      <c r="BH1873" s="18">
        <f t="shared" si="5109"/>
        <v>0</v>
      </c>
      <c r="BI1873" s="18">
        <f t="shared" si="5054"/>
        <v>536823.36600000004</v>
      </c>
      <c r="BJ1873" s="18">
        <f t="shared" si="5055"/>
        <v>401141.8</v>
      </c>
      <c r="BK1873" s="18">
        <f t="shared" si="5056"/>
        <v>0</v>
      </c>
      <c r="BL1873" s="18">
        <f t="shared" si="5109"/>
        <v>-264204.625</v>
      </c>
      <c r="BM1873" s="18">
        <f t="shared" si="5109"/>
        <v>-124593.3</v>
      </c>
      <c r="BN1873" s="18">
        <f t="shared" si="5109"/>
        <v>101303.4</v>
      </c>
      <c r="BO1873" s="18">
        <f t="shared" si="5009"/>
        <v>272618.74100000004</v>
      </c>
      <c r="BP1873" s="18">
        <f t="shared" si="5010"/>
        <v>276548.5</v>
      </c>
      <c r="BQ1873" s="18">
        <f t="shared" si="5011"/>
        <v>101303.4</v>
      </c>
      <c r="BR1873" s="18">
        <f t="shared" si="5109"/>
        <v>264204.625</v>
      </c>
      <c r="BS1873" s="18">
        <f t="shared" si="5109"/>
        <v>124593.3</v>
      </c>
      <c r="BT1873" s="18">
        <f t="shared" si="5109"/>
        <v>-101303.4</v>
      </c>
      <c r="BU1873" s="18">
        <f t="shared" si="5000"/>
        <v>536823.36600000004</v>
      </c>
      <c r="BV1873" s="18">
        <f t="shared" si="5001"/>
        <v>401141.8</v>
      </c>
      <c r="BW1873" s="18">
        <f t="shared" si="5002"/>
        <v>0</v>
      </c>
      <c r="BX1873" s="18">
        <f t="shared" si="5109"/>
        <v>0</v>
      </c>
      <c r="BY1873" s="18">
        <f t="shared" si="5109"/>
        <v>0</v>
      </c>
      <c r="BZ1873" s="18">
        <f t="shared" si="5109"/>
        <v>0</v>
      </c>
      <c r="CA1873" s="18">
        <f t="shared" si="5114"/>
        <v>536823.36600000004</v>
      </c>
      <c r="CB1873" s="18">
        <f t="shared" si="5115"/>
        <v>401141.8</v>
      </c>
      <c r="CC1873" s="18">
        <f t="shared" si="5116"/>
        <v>0</v>
      </c>
      <c r="CD1873" s="18">
        <f t="shared" si="5109"/>
        <v>0</v>
      </c>
      <c r="CE1873" s="27"/>
      <c r="CF1873" s="33"/>
    </row>
    <row r="1874" spans="1:119" x14ac:dyDescent="0.3">
      <c r="A1874" s="19" t="s">
        <v>925</v>
      </c>
      <c r="B1874" s="39">
        <v>810</v>
      </c>
      <c r="C1874" s="41" t="s">
        <v>149</v>
      </c>
      <c r="D1874" s="41" t="s">
        <v>23</v>
      </c>
      <c r="E1874" s="14" t="s">
        <v>522</v>
      </c>
      <c r="F1874" s="18">
        <v>477687.6</v>
      </c>
      <c r="G1874" s="18">
        <v>401141.8</v>
      </c>
      <c r="H1874" s="18"/>
      <c r="I1874" s="18"/>
      <c r="J1874" s="18"/>
      <c r="K1874" s="18"/>
      <c r="L1874" s="18">
        <f t="shared" si="5050"/>
        <v>477687.6</v>
      </c>
      <c r="M1874" s="18">
        <f t="shared" si="5051"/>
        <v>401141.8</v>
      </c>
      <c r="N1874" s="18">
        <f t="shared" si="5052"/>
        <v>0</v>
      </c>
      <c r="O1874" s="18">
        <v>178999.99100000001</v>
      </c>
      <c r="P1874" s="18"/>
      <c r="Q1874" s="18"/>
      <c r="R1874" s="18"/>
      <c r="S1874" s="18"/>
      <c r="T1874" s="18">
        <f t="shared" si="4997"/>
        <v>656687.59100000001</v>
      </c>
      <c r="U1874" s="18">
        <f t="shared" si="4998"/>
        <v>401141.8</v>
      </c>
      <c r="V1874" s="18">
        <f t="shared" si="4999"/>
        <v>0</v>
      </c>
      <c r="W1874" s="18"/>
      <c r="X1874" s="18"/>
      <c r="Y1874" s="18"/>
      <c r="Z1874" s="18"/>
      <c r="AA1874" s="18"/>
      <c r="AB1874" s="18"/>
      <c r="AC1874" s="18">
        <f t="shared" si="5006"/>
        <v>656687.59100000001</v>
      </c>
      <c r="AD1874" s="18">
        <f t="shared" si="5007"/>
        <v>401141.8</v>
      </c>
      <c r="AE1874" s="18">
        <f t="shared" si="5008"/>
        <v>0</v>
      </c>
      <c r="AF1874" s="18"/>
      <c r="AG1874" s="18"/>
      <c r="AH1874" s="18"/>
      <c r="AI1874" s="18">
        <f t="shared" si="5110"/>
        <v>656687.59100000001</v>
      </c>
      <c r="AJ1874" s="18">
        <f t="shared" si="5111"/>
        <v>401141.8</v>
      </c>
      <c r="AK1874" s="18">
        <f t="shared" si="5112"/>
        <v>0</v>
      </c>
      <c r="AL1874" s="18"/>
      <c r="AM1874" s="18">
        <f t="shared" si="5113"/>
        <v>656687.59100000001</v>
      </c>
      <c r="AN1874" s="18">
        <v>-119864.22500000001</v>
      </c>
      <c r="AO1874" s="18"/>
      <c r="AP1874" s="18"/>
      <c r="AQ1874" s="18">
        <f t="shared" si="5078"/>
        <v>536823.36600000004</v>
      </c>
      <c r="AR1874" s="18">
        <f t="shared" si="5079"/>
        <v>401141.8</v>
      </c>
      <c r="AS1874" s="18">
        <f t="shared" si="5080"/>
        <v>0</v>
      </c>
      <c r="AT1874" s="18"/>
      <c r="AU1874" s="18"/>
      <c r="AV1874" s="18"/>
      <c r="AW1874" s="18">
        <f t="shared" si="5081"/>
        <v>536823.36600000004</v>
      </c>
      <c r="AX1874" s="18">
        <f t="shared" si="5082"/>
        <v>401141.8</v>
      </c>
      <c r="AY1874" s="18">
        <f t="shared" si="5083"/>
        <v>0</v>
      </c>
      <c r="AZ1874" s="18"/>
      <c r="BA1874" s="18"/>
      <c r="BB1874" s="18"/>
      <c r="BC1874" s="18">
        <f t="shared" si="5057"/>
        <v>536823.36600000004</v>
      </c>
      <c r="BD1874" s="18">
        <f t="shared" si="5058"/>
        <v>401141.8</v>
      </c>
      <c r="BE1874" s="18">
        <f t="shared" si="5059"/>
        <v>0</v>
      </c>
      <c r="BF1874" s="18"/>
      <c r="BG1874" s="18"/>
      <c r="BH1874" s="18"/>
      <c r="BI1874" s="18">
        <f t="shared" si="5054"/>
        <v>536823.36600000004</v>
      </c>
      <c r="BJ1874" s="18">
        <f t="shared" si="5055"/>
        <v>401141.8</v>
      </c>
      <c r="BK1874" s="18">
        <f t="shared" si="5056"/>
        <v>0</v>
      </c>
      <c r="BL1874" s="18">
        <v>-264204.625</v>
      </c>
      <c r="BM1874" s="18">
        <v>-124593.3</v>
      </c>
      <c r="BN1874" s="18">
        <v>101303.4</v>
      </c>
      <c r="BO1874" s="18">
        <f t="shared" si="5009"/>
        <v>272618.74100000004</v>
      </c>
      <c r="BP1874" s="18">
        <f t="shared" si="5010"/>
        <v>276548.5</v>
      </c>
      <c r="BQ1874" s="18">
        <f t="shared" si="5011"/>
        <v>101303.4</v>
      </c>
      <c r="BR1874" s="18">
        <v>264204.625</v>
      </c>
      <c r="BS1874" s="18">
        <v>124593.3</v>
      </c>
      <c r="BT1874" s="18">
        <v>-101303.4</v>
      </c>
      <c r="BU1874" s="18">
        <f t="shared" si="5000"/>
        <v>536823.36600000004</v>
      </c>
      <c r="BV1874" s="18">
        <f t="shared" si="5001"/>
        <v>401141.8</v>
      </c>
      <c r="BW1874" s="18">
        <f t="shared" si="5002"/>
        <v>0</v>
      </c>
      <c r="BX1874" s="18"/>
      <c r="BY1874" s="18"/>
      <c r="BZ1874" s="18"/>
      <c r="CA1874" s="18">
        <f t="shared" si="5114"/>
        <v>536823.36600000004</v>
      </c>
      <c r="CB1874" s="18">
        <f t="shared" si="5115"/>
        <v>401141.8</v>
      </c>
      <c r="CC1874" s="18">
        <f t="shared" si="5116"/>
        <v>0</v>
      </c>
      <c r="CD1874" s="18"/>
      <c r="CE1874" s="27"/>
      <c r="CF1874" s="33"/>
    </row>
    <row r="1875" spans="1:119" ht="62.4" x14ac:dyDescent="0.3">
      <c r="A1875" s="19" t="s">
        <v>1269</v>
      </c>
      <c r="B1875" s="39"/>
      <c r="C1875" s="41"/>
      <c r="D1875" s="41"/>
      <c r="E1875" s="14" t="s">
        <v>1479</v>
      </c>
      <c r="F1875" s="18">
        <f t="shared" ref="F1875:K1878" si="5117">F1876</f>
        <v>0</v>
      </c>
      <c r="G1875" s="18">
        <f t="shared" si="5117"/>
        <v>0</v>
      </c>
      <c r="H1875" s="18">
        <f t="shared" si="5117"/>
        <v>0</v>
      </c>
      <c r="I1875" s="18">
        <f>I1876+I1883</f>
        <v>0</v>
      </c>
      <c r="J1875" s="18">
        <f t="shared" ref="J1875:CD1875" si="5118">J1876+J1883</f>
        <v>76971.5</v>
      </c>
      <c r="K1875" s="18">
        <f t="shared" si="5118"/>
        <v>0</v>
      </c>
      <c r="L1875" s="18">
        <f t="shared" si="5050"/>
        <v>0</v>
      </c>
      <c r="M1875" s="18">
        <f t="shared" si="5051"/>
        <v>76971.5</v>
      </c>
      <c r="N1875" s="18">
        <f t="shared" si="5052"/>
        <v>0</v>
      </c>
      <c r="O1875" s="18">
        <f t="shared" ref="O1875:S1875" si="5119">O1876+O1883</f>
        <v>79.606999999999999</v>
      </c>
      <c r="P1875" s="18">
        <f t="shared" si="5119"/>
        <v>0</v>
      </c>
      <c r="Q1875" s="18">
        <f t="shared" si="5119"/>
        <v>0</v>
      </c>
      <c r="R1875" s="18">
        <f t="shared" si="5119"/>
        <v>-79.606999999999999</v>
      </c>
      <c r="S1875" s="18">
        <f t="shared" si="5119"/>
        <v>0</v>
      </c>
      <c r="T1875" s="18">
        <f t="shared" si="4997"/>
        <v>0</v>
      </c>
      <c r="U1875" s="18">
        <f t="shared" si="4998"/>
        <v>76971.5</v>
      </c>
      <c r="V1875" s="18">
        <f t="shared" si="4999"/>
        <v>0</v>
      </c>
      <c r="W1875" s="18">
        <f t="shared" ref="W1875:AB1875" si="5120">W1876+W1883</f>
        <v>0</v>
      </c>
      <c r="X1875" s="18">
        <f t="shared" si="5120"/>
        <v>0</v>
      </c>
      <c r="Y1875" s="18">
        <f t="shared" si="5120"/>
        <v>0</v>
      </c>
      <c r="Z1875" s="18">
        <f t="shared" si="5120"/>
        <v>0</v>
      </c>
      <c r="AA1875" s="18">
        <f t="shared" si="5120"/>
        <v>0</v>
      </c>
      <c r="AB1875" s="18">
        <f t="shared" si="5120"/>
        <v>0</v>
      </c>
      <c r="AC1875" s="18">
        <f t="shared" si="5006"/>
        <v>0</v>
      </c>
      <c r="AD1875" s="18">
        <f t="shared" si="5007"/>
        <v>76971.5</v>
      </c>
      <c r="AE1875" s="18">
        <f t="shared" si="5008"/>
        <v>0</v>
      </c>
      <c r="AF1875" s="18">
        <f t="shared" ref="AF1875:AH1875" si="5121">AF1876+AF1883</f>
        <v>50000</v>
      </c>
      <c r="AG1875" s="18">
        <f t="shared" si="5121"/>
        <v>-50000</v>
      </c>
      <c r="AH1875" s="18">
        <f t="shared" si="5121"/>
        <v>0</v>
      </c>
      <c r="AI1875" s="18">
        <f t="shared" si="5110"/>
        <v>50000</v>
      </c>
      <c r="AJ1875" s="18">
        <f t="shared" si="5111"/>
        <v>26971.5</v>
      </c>
      <c r="AK1875" s="18">
        <f t="shared" si="5112"/>
        <v>0</v>
      </c>
      <c r="AL1875" s="18">
        <f t="shared" ref="AL1875" si="5122">AL1876+AL1883</f>
        <v>0</v>
      </c>
      <c r="AM1875" s="18">
        <f t="shared" si="5113"/>
        <v>50000</v>
      </c>
      <c r="AN1875" s="18">
        <f t="shared" ref="AN1875:AP1875" si="5123">AN1876+AN1883</f>
        <v>0</v>
      </c>
      <c r="AO1875" s="18">
        <f t="shared" si="5123"/>
        <v>0</v>
      </c>
      <c r="AP1875" s="18">
        <f t="shared" si="5123"/>
        <v>0</v>
      </c>
      <c r="AQ1875" s="18">
        <f t="shared" si="5078"/>
        <v>50000</v>
      </c>
      <c r="AR1875" s="18">
        <f t="shared" si="5079"/>
        <v>26971.5</v>
      </c>
      <c r="AS1875" s="18">
        <f t="shared" si="5080"/>
        <v>0</v>
      </c>
      <c r="AT1875" s="18">
        <f t="shared" ref="AT1875:AV1875" si="5124">AT1876+AT1883</f>
        <v>0</v>
      </c>
      <c r="AU1875" s="18">
        <f t="shared" si="5124"/>
        <v>0</v>
      </c>
      <c r="AV1875" s="18">
        <f t="shared" si="5124"/>
        <v>0</v>
      </c>
      <c r="AW1875" s="18">
        <f t="shared" si="5081"/>
        <v>50000</v>
      </c>
      <c r="AX1875" s="18">
        <f t="shared" si="5082"/>
        <v>26971.5</v>
      </c>
      <c r="AY1875" s="18">
        <f t="shared" si="5083"/>
        <v>0</v>
      </c>
      <c r="AZ1875" s="18">
        <f t="shared" ref="AZ1875:BB1875" si="5125">AZ1876+AZ1883</f>
        <v>0</v>
      </c>
      <c r="BA1875" s="18">
        <f t="shared" si="5125"/>
        <v>0</v>
      </c>
      <c r="BB1875" s="18">
        <f t="shared" si="5125"/>
        <v>0</v>
      </c>
      <c r="BC1875" s="18">
        <f t="shared" si="5057"/>
        <v>50000</v>
      </c>
      <c r="BD1875" s="18">
        <f t="shared" si="5058"/>
        <v>26971.5</v>
      </c>
      <c r="BE1875" s="18">
        <f t="shared" si="5059"/>
        <v>0</v>
      </c>
      <c r="BF1875" s="18">
        <f t="shared" ref="BF1875:BH1875" si="5126">BF1876+BF1883</f>
        <v>0</v>
      </c>
      <c r="BG1875" s="18">
        <f t="shared" si="5126"/>
        <v>0</v>
      </c>
      <c r="BH1875" s="18">
        <f t="shared" si="5126"/>
        <v>0</v>
      </c>
      <c r="BI1875" s="18">
        <f t="shared" si="5054"/>
        <v>50000</v>
      </c>
      <c r="BJ1875" s="18">
        <f t="shared" si="5055"/>
        <v>26971.5</v>
      </c>
      <c r="BK1875" s="18">
        <f t="shared" si="5056"/>
        <v>0</v>
      </c>
      <c r="BL1875" s="18">
        <f t="shared" ref="BL1875:BN1875" si="5127">BL1876+BL1883</f>
        <v>0</v>
      </c>
      <c r="BM1875" s="18">
        <f t="shared" si="5127"/>
        <v>0</v>
      </c>
      <c r="BN1875" s="18">
        <f t="shared" si="5127"/>
        <v>0</v>
      </c>
      <c r="BO1875" s="18">
        <f t="shared" si="5009"/>
        <v>50000</v>
      </c>
      <c r="BP1875" s="18">
        <f t="shared" si="5010"/>
        <v>26971.5</v>
      </c>
      <c r="BQ1875" s="18">
        <f t="shared" si="5011"/>
        <v>0</v>
      </c>
      <c r="BR1875" s="18">
        <f t="shared" ref="BR1875:BT1875" si="5128">BR1876+BR1883</f>
        <v>0</v>
      </c>
      <c r="BS1875" s="18">
        <f t="shared" si="5128"/>
        <v>0</v>
      </c>
      <c r="BT1875" s="18">
        <f t="shared" si="5128"/>
        <v>0</v>
      </c>
      <c r="BU1875" s="18">
        <f t="shared" si="5000"/>
        <v>50000</v>
      </c>
      <c r="BV1875" s="18">
        <f t="shared" si="5001"/>
        <v>26971.5</v>
      </c>
      <c r="BW1875" s="18">
        <f t="shared" si="5002"/>
        <v>0</v>
      </c>
      <c r="BX1875" s="18">
        <f t="shared" ref="BX1875:BZ1875" si="5129">BX1876+BX1883</f>
        <v>0</v>
      </c>
      <c r="BY1875" s="18">
        <f t="shared" si="5129"/>
        <v>0</v>
      </c>
      <c r="BZ1875" s="18">
        <f t="shared" si="5129"/>
        <v>0</v>
      </c>
      <c r="CA1875" s="18">
        <f t="shared" si="5114"/>
        <v>50000</v>
      </c>
      <c r="CB1875" s="18">
        <f t="shared" si="5115"/>
        <v>26971.5</v>
      </c>
      <c r="CC1875" s="18">
        <f t="shared" si="5116"/>
        <v>0</v>
      </c>
      <c r="CD1875" s="18">
        <f t="shared" si="5118"/>
        <v>0</v>
      </c>
      <c r="CE1875" s="27"/>
      <c r="CF1875" s="33">
        <v>188</v>
      </c>
    </row>
    <row r="1876" spans="1:119" ht="46.8" hidden="1" x14ac:dyDescent="0.3">
      <c r="A1876" s="19" t="s">
        <v>1270</v>
      </c>
      <c r="B1876" s="39"/>
      <c r="C1876" s="41"/>
      <c r="D1876" s="41"/>
      <c r="E1876" s="14" t="s">
        <v>1284</v>
      </c>
      <c r="F1876" s="18">
        <f t="shared" ref="F1876:K1876" si="5130">F1877+F1880</f>
        <v>0</v>
      </c>
      <c r="G1876" s="18">
        <f t="shared" si="5130"/>
        <v>0</v>
      </c>
      <c r="H1876" s="18">
        <f t="shared" si="5130"/>
        <v>0</v>
      </c>
      <c r="I1876" s="18">
        <f t="shared" si="5130"/>
        <v>0</v>
      </c>
      <c r="J1876" s="18">
        <f t="shared" si="5130"/>
        <v>0</v>
      </c>
      <c r="K1876" s="18">
        <f t="shared" si="5130"/>
        <v>0</v>
      </c>
      <c r="L1876" s="18">
        <f t="shared" si="5050"/>
        <v>0</v>
      </c>
      <c r="M1876" s="18">
        <f t="shared" si="5051"/>
        <v>0</v>
      </c>
      <c r="N1876" s="18">
        <f t="shared" si="5052"/>
        <v>0</v>
      </c>
      <c r="O1876" s="18">
        <f t="shared" ref="O1876:S1876" si="5131">O1877+O1880</f>
        <v>79.606999999999999</v>
      </c>
      <c r="P1876" s="18">
        <f t="shared" si="5131"/>
        <v>0</v>
      </c>
      <c r="Q1876" s="18">
        <f t="shared" si="5131"/>
        <v>0</v>
      </c>
      <c r="R1876" s="18">
        <f t="shared" si="5131"/>
        <v>-79.606999999999999</v>
      </c>
      <c r="S1876" s="18">
        <f t="shared" si="5131"/>
        <v>0</v>
      </c>
      <c r="T1876" s="18">
        <f t="shared" si="4997"/>
        <v>0</v>
      </c>
      <c r="U1876" s="18">
        <f t="shared" si="4998"/>
        <v>0</v>
      </c>
      <c r="V1876" s="18">
        <f t="shared" si="4999"/>
        <v>0</v>
      </c>
      <c r="W1876" s="18">
        <f t="shared" ref="W1876:CD1876" si="5132">W1877+W1880</f>
        <v>0</v>
      </c>
      <c r="X1876" s="18">
        <f t="shared" ref="X1876:AB1876" si="5133">X1877+X1880</f>
        <v>0</v>
      </c>
      <c r="Y1876" s="18">
        <f t="shared" si="5133"/>
        <v>0</v>
      </c>
      <c r="Z1876" s="18">
        <f t="shared" si="5133"/>
        <v>0</v>
      </c>
      <c r="AA1876" s="18">
        <f t="shared" si="5133"/>
        <v>0</v>
      </c>
      <c r="AB1876" s="18">
        <f t="shared" si="5133"/>
        <v>0</v>
      </c>
      <c r="AC1876" s="18">
        <f t="shared" si="5006"/>
        <v>0</v>
      </c>
      <c r="AD1876" s="18">
        <f t="shared" si="5007"/>
        <v>0</v>
      </c>
      <c r="AE1876" s="18">
        <f t="shared" si="5008"/>
        <v>0</v>
      </c>
      <c r="AF1876" s="18">
        <f t="shared" ref="AF1876:AH1876" si="5134">AF1877+AF1880</f>
        <v>0</v>
      </c>
      <c r="AG1876" s="18">
        <f t="shared" si="5134"/>
        <v>0</v>
      </c>
      <c r="AH1876" s="18">
        <f t="shared" si="5134"/>
        <v>0</v>
      </c>
      <c r="AI1876" s="18">
        <f t="shared" si="5110"/>
        <v>0</v>
      </c>
      <c r="AJ1876" s="18">
        <f t="shared" si="5111"/>
        <v>0</v>
      </c>
      <c r="AK1876" s="18">
        <f t="shared" si="5112"/>
        <v>0</v>
      </c>
      <c r="AL1876" s="18">
        <f t="shared" ref="AL1876" si="5135">AL1877+AL1880</f>
        <v>0</v>
      </c>
      <c r="AM1876" s="18">
        <f t="shared" si="5113"/>
        <v>0</v>
      </c>
      <c r="AN1876" s="18">
        <f t="shared" ref="AN1876:AP1876" si="5136">AN1877+AN1880</f>
        <v>0</v>
      </c>
      <c r="AO1876" s="18">
        <f t="shared" si="5136"/>
        <v>0</v>
      </c>
      <c r="AP1876" s="18">
        <f t="shared" si="5136"/>
        <v>0</v>
      </c>
      <c r="AQ1876" s="18">
        <f t="shared" si="5078"/>
        <v>0</v>
      </c>
      <c r="AR1876" s="18">
        <f t="shared" si="5079"/>
        <v>0</v>
      </c>
      <c r="AS1876" s="18">
        <f t="shared" si="5080"/>
        <v>0</v>
      </c>
      <c r="AT1876" s="18">
        <f t="shared" ref="AT1876:AV1876" si="5137">AT1877+AT1880</f>
        <v>0</v>
      </c>
      <c r="AU1876" s="18">
        <f t="shared" si="5137"/>
        <v>0</v>
      </c>
      <c r="AV1876" s="18">
        <f t="shared" si="5137"/>
        <v>0</v>
      </c>
      <c r="AW1876" s="18">
        <f t="shared" si="5081"/>
        <v>0</v>
      </c>
      <c r="AX1876" s="18">
        <f t="shared" si="5082"/>
        <v>0</v>
      </c>
      <c r="AY1876" s="18">
        <f t="shared" si="5083"/>
        <v>0</v>
      </c>
      <c r="AZ1876" s="18">
        <f t="shared" ref="AZ1876:BB1876" si="5138">AZ1877+AZ1880</f>
        <v>0</v>
      </c>
      <c r="BA1876" s="18">
        <f t="shared" si="5138"/>
        <v>0</v>
      </c>
      <c r="BB1876" s="18">
        <f t="shared" si="5138"/>
        <v>0</v>
      </c>
      <c r="BC1876" s="18">
        <f t="shared" si="5057"/>
        <v>0</v>
      </c>
      <c r="BD1876" s="18">
        <f t="shared" si="5058"/>
        <v>0</v>
      </c>
      <c r="BE1876" s="18">
        <f t="shared" si="5059"/>
        <v>0</v>
      </c>
      <c r="BF1876" s="18">
        <f t="shared" ref="BF1876:BH1876" si="5139">BF1877+BF1880</f>
        <v>0</v>
      </c>
      <c r="BG1876" s="18">
        <f t="shared" si="5139"/>
        <v>0</v>
      </c>
      <c r="BH1876" s="18">
        <f t="shared" si="5139"/>
        <v>0</v>
      </c>
      <c r="BI1876" s="18">
        <f t="shared" si="5054"/>
        <v>0</v>
      </c>
      <c r="BJ1876" s="18">
        <f t="shared" si="5055"/>
        <v>0</v>
      </c>
      <c r="BK1876" s="18">
        <f t="shared" si="5056"/>
        <v>0</v>
      </c>
      <c r="BL1876" s="18">
        <f t="shared" ref="BL1876:BN1876" si="5140">BL1877+BL1880</f>
        <v>0</v>
      </c>
      <c r="BM1876" s="18">
        <f t="shared" si="5140"/>
        <v>0</v>
      </c>
      <c r="BN1876" s="18">
        <f t="shared" si="5140"/>
        <v>0</v>
      </c>
      <c r="BO1876" s="18">
        <f t="shared" si="5009"/>
        <v>0</v>
      </c>
      <c r="BP1876" s="18">
        <f t="shared" si="5010"/>
        <v>0</v>
      </c>
      <c r="BQ1876" s="18">
        <f t="shared" si="5011"/>
        <v>0</v>
      </c>
      <c r="BR1876" s="18">
        <f t="shared" ref="BR1876:BT1876" si="5141">BR1877+BR1880</f>
        <v>0</v>
      </c>
      <c r="BS1876" s="18">
        <f t="shared" si="5141"/>
        <v>0</v>
      </c>
      <c r="BT1876" s="18">
        <f t="shared" si="5141"/>
        <v>0</v>
      </c>
      <c r="BU1876" s="18">
        <f t="shared" si="5000"/>
        <v>0</v>
      </c>
      <c r="BV1876" s="18">
        <f t="shared" si="5001"/>
        <v>0</v>
      </c>
      <c r="BW1876" s="18">
        <f t="shared" si="5002"/>
        <v>0</v>
      </c>
      <c r="BX1876" s="18">
        <f t="shared" ref="BX1876:BZ1876" si="5142">BX1877+BX1880</f>
        <v>0</v>
      </c>
      <c r="BY1876" s="18">
        <f t="shared" si="5142"/>
        <v>0</v>
      </c>
      <c r="BZ1876" s="18">
        <f t="shared" si="5142"/>
        <v>0</v>
      </c>
      <c r="CA1876" s="18">
        <f t="shared" si="5114"/>
        <v>0</v>
      </c>
      <c r="CB1876" s="18">
        <f t="shared" si="5115"/>
        <v>0</v>
      </c>
      <c r="CC1876" s="18">
        <f t="shared" si="5116"/>
        <v>0</v>
      </c>
      <c r="CD1876" s="18">
        <f t="shared" si="5132"/>
        <v>0</v>
      </c>
      <c r="CE1876" s="27" t="s">
        <v>1661</v>
      </c>
      <c r="CF1876" s="33"/>
    </row>
    <row r="1877" spans="1:119" ht="31.2" hidden="1" x14ac:dyDescent="0.3">
      <c r="A1877" s="19" t="s">
        <v>1270</v>
      </c>
      <c r="B1877" s="39">
        <v>200</v>
      </c>
      <c r="C1877" s="41"/>
      <c r="D1877" s="41"/>
      <c r="E1877" s="14" t="s">
        <v>551</v>
      </c>
      <c r="F1877" s="18">
        <f t="shared" si="5117"/>
        <v>0</v>
      </c>
      <c r="G1877" s="18">
        <f t="shared" si="5117"/>
        <v>0</v>
      </c>
      <c r="H1877" s="18">
        <f t="shared" si="5117"/>
        <v>0</v>
      </c>
      <c r="I1877" s="18">
        <f t="shared" si="5117"/>
        <v>0</v>
      </c>
      <c r="J1877" s="18">
        <f t="shared" si="5117"/>
        <v>0</v>
      </c>
      <c r="K1877" s="18">
        <f t="shared" si="5117"/>
        <v>0</v>
      </c>
      <c r="L1877" s="18">
        <f t="shared" si="5050"/>
        <v>0</v>
      </c>
      <c r="M1877" s="18">
        <f t="shared" si="5051"/>
        <v>0</v>
      </c>
      <c r="N1877" s="18">
        <f t="shared" si="5052"/>
        <v>0</v>
      </c>
      <c r="O1877" s="18">
        <f t="shared" ref="O1877:S1878" si="5143">O1878</f>
        <v>0</v>
      </c>
      <c r="P1877" s="18">
        <f t="shared" si="5143"/>
        <v>0</v>
      </c>
      <c r="Q1877" s="18">
        <f t="shared" si="5143"/>
        <v>0</v>
      </c>
      <c r="R1877" s="18">
        <f t="shared" si="5143"/>
        <v>0</v>
      </c>
      <c r="S1877" s="18">
        <f t="shared" si="5143"/>
        <v>0</v>
      </c>
      <c r="T1877" s="18">
        <f t="shared" si="4997"/>
        <v>0</v>
      </c>
      <c r="U1877" s="18">
        <f t="shared" si="4998"/>
        <v>0</v>
      </c>
      <c r="V1877" s="18">
        <f t="shared" si="4999"/>
        <v>0</v>
      </c>
      <c r="W1877" s="18">
        <f t="shared" ref="W1877:CD1878" si="5144">W1878</f>
        <v>0</v>
      </c>
      <c r="X1877" s="18">
        <f t="shared" si="5144"/>
        <v>0</v>
      </c>
      <c r="Y1877" s="18">
        <f t="shared" si="5144"/>
        <v>0</v>
      </c>
      <c r="Z1877" s="18">
        <f t="shared" si="5144"/>
        <v>0</v>
      </c>
      <c r="AA1877" s="18">
        <f t="shared" si="5144"/>
        <v>0</v>
      </c>
      <c r="AB1877" s="18">
        <f t="shared" si="5144"/>
        <v>0</v>
      </c>
      <c r="AC1877" s="18">
        <f t="shared" si="5006"/>
        <v>0</v>
      </c>
      <c r="AD1877" s="18">
        <f t="shared" si="5007"/>
        <v>0</v>
      </c>
      <c r="AE1877" s="18">
        <f t="shared" si="5008"/>
        <v>0</v>
      </c>
      <c r="AF1877" s="18">
        <f t="shared" si="5144"/>
        <v>0</v>
      </c>
      <c r="AG1877" s="18">
        <f t="shared" si="5144"/>
        <v>0</v>
      </c>
      <c r="AH1877" s="18">
        <f t="shared" si="5144"/>
        <v>0</v>
      </c>
      <c r="AI1877" s="18">
        <f t="shared" si="5110"/>
        <v>0</v>
      </c>
      <c r="AJ1877" s="18">
        <f t="shared" si="5111"/>
        <v>0</v>
      </c>
      <c r="AK1877" s="18">
        <f t="shared" si="5112"/>
        <v>0</v>
      </c>
      <c r="AL1877" s="18">
        <f t="shared" si="5144"/>
        <v>0</v>
      </c>
      <c r="AM1877" s="18">
        <f t="shared" si="5113"/>
        <v>0</v>
      </c>
      <c r="AN1877" s="18">
        <f t="shared" si="5144"/>
        <v>0</v>
      </c>
      <c r="AO1877" s="18">
        <f t="shared" si="5144"/>
        <v>0</v>
      </c>
      <c r="AP1877" s="18">
        <f t="shared" si="5144"/>
        <v>0</v>
      </c>
      <c r="AQ1877" s="18">
        <f t="shared" si="5078"/>
        <v>0</v>
      </c>
      <c r="AR1877" s="18">
        <f t="shared" si="5079"/>
        <v>0</v>
      </c>
      <c r="AS1877" s="18">
        <f t="shared" si="5080"/>
        <v>0</v>
      </c>
      <c r="AT1877" s="18">
        <f t="shared" si="5144"/>
        <v>0</v>
      </c>
      <c r="AU1877" s="18">
        <f t="shared" si="5144"/>
        <v>0</v>
      </c>
      <c r="AV1877" s="18">
        <f t="shared" si="5144"/>
        <v>0</v>
      </c>
      <c r="AW1877" s="18">
        <f t="shared" si="5081"/>
        <v>0</v>
      </c>
      <c r="AX1877" s="18">
        <f t="shared" si="5082"/>
        <v>0</v>
      </c>
      <c r="AY1877" s="18">
        <f t="shared" si="5083"/>
        <v>0</v>
      </c>
      <c r="AZ1877" s="18">
        <f t="shared" si="5144"/>
        <v>0</v>
      </c>
      <c r="BA1877" s="18">
        <f t="shared" si="5144"/>
        <v>0</v>
      </c>
      <c r="BB1877" s="18">
        <f t="shared" si="5144"/>
        <v>0</v>
      </c>
      <c r="BC1877" s="18">
        <f t="shared" si="5057"/>
        <v>0</v>
      </c>
      <c r="BD1877" s="18">
        <f t="shared" si="5058"/>
        <v>0</v>
      </c>
      <c r="BE1877" s="18">
        <f t="shared" si="5059"/>
        <v>0</v>
      </c>
      <c r="BF1877" s="18">
        <f t="shared" si="5144"/>
        <v>0</v>
      </c>
      <c r="BG1877" s="18">
        <f t="shared" si="5144"/>
        <v>0</v>
      </c>
      <c r="BH1877" s="18">
        <f t="shared" si="5144"/>
        <v>0</v>
      </c>
      <c r="BI1877" s="18">
        <f t="shared" si="5054"/>
        <v>0</v>
      </c>
      <c r="BJ1877" s="18">
        <f t="shared" si="5055"/>
        <v>0</v>
      </c>
      <c r="BK1877" s="18">
        <f t="shared" si="5056"/>
        <v>0</v>
      </c>
      <c r="BL1877" s="18">
        <f t="shared" si="5144"/>
        <v>0</v>
      </c>
      <c r="BM1877" s="18">
        <f t="shared" si="5144"/>
        <v>0</v>
      </c>
      <c r="BN1877" s="18">
        <f t="shared" si="5144"/>
        <v>0</v>
      </c>
      <c r="BO1877" s="18">
        <f t="shared" si="5009"/>
        <v>0</v>
      </c>
      <c r="BP1877" s="18">
        <f t="shared" si="5010"/>
        <v>0</v>
      </c>
      <c r="BQ1877" s="18">
        <f t="shared" si="5011"/>
        <v>0</v>
      </c>
      <c r="BR1877" s="18">
        <f t="shared" si="5144"/>
        <v>0</v>
      </c>
      <c r="BS1877" s="18">
        <f t="shared" si="5144"/>
        <v>0</v>
      </c>
      <c r="BT1877" s="18">
        <f t="shared" si="5144"/>
        <v>0</v>
      </c>
      <c r="BU1877" s="18">
        <f t="shared" si="5000"/>
        <v>0</v>
      </c>
      <c r="BV1877" s="18">
        <f t="shared" si="5001"/>
        <v>0</v>
      </c>
      <c r="BW1877" s="18">
        <f t="shared" si="5002"/>
        <v>0</v>
      </c>
      <c r="BX1877" s="18">
        <f t="shared" si="5144"/>
        <v>0</v>
      </c>
      <c r="BY1877" s="18">
        <f t="shared" si="5144"/>
        <v>0</v>
      </c>
      <c r="BZ1877" s="18">
        <f t="shared" si="5144"/>
        <v>0</v>
      </c>
      <c r="CA1877" s="18">
        <f t="shared" si="5114"/>
        <v>0</v>
      </c>
      <c r="CB1877" s="18">
        <f t="shared" si="5115"/>
        <v>0</v>
      </c>
      <c r="CC1877" s="18">
        <f t="shared" si="5116"/>
        <v>0</v>
      </c>
      <c r="CD1877" s="18">
        <f t="shared" si="5144"/>
        <v>0</v>
      </c>
      <c r="CE1877" s="27" t="s">
        <v>1661</v>
      </c>
      <c r="CF1877" s="33"/>
    </row>
    <row r="1878" spans="1:119" ht="46.8" hidden="1" x14ac:dyDescent="0.3">
      <c r="A1878" s="19" t="s">
        <v>1270</v>
      </c>
      <c r="B1878" s="39">
        <v>240</v>
      </c>
      <c r="C1878" s="41"/>
      <c r="D1878" s="41"/>
      <c r="E1878" s="14" t="s">
        <v>559</v>
      </c>
      <c r="F1878" s="18">
        <f t="shared" si="5117"/>
        <v>0</v>
      </c>
      <c r="G1878" s="18">
        <f t="shared" si="5117"/>
        <v>0</v>
      </c>
      <c r="H1878" s="18">
        <f t="shared" si="5117"/>
        <v>0</v>
      </c>
      <c r="I1878" s="18">
        <f t="shared" si="5117"/>
        <v>0</v>
      </c>
      <c r="J1878" s="18">
        <f t="shared" si="5117"/>
        <v>0</v>
      </c>
      <c r="K1878" s="18">
        <f t="shared" si="5117"/>
        <v>0</v>
      </c>
      <c r="L1878" s="18">
        <f t="shared" si="5050"/>
        <v>0</v>
      </c>
      <c r="M1878" s="18">
        <f t="shared" si="5051"/>
        <v>0</v>
      </c>
      <c r="N1878" s="18">
        <f t="shared" si="5052"/>
        <v>0</v>
      </c>
      <c r="O1878" s="18">
        <f t="shared" si="5143"/>
        <v>0</v>
      </c>
      <c r="P1878" s="18">
        <f t="shared" si="5143"/>
        <v>0</v>
      </c>
      <c r="Q1878" s="18">
        <f t="shared" si="5143"/>
        <v>0</v>
      </c>
      <c r="R1878" s="18">
        <f t="shared" si="5143"/>
        <v>0</v>
      </c>
      <c r="S1878" s="18">
        <f t="shared" si="5143"/>
        <v>0</v>
      </c>
      <c r="T1878" s="18">
        <f t="shared" si="4997"/>
        <v>0</v>
      </c>
      <c r="U1878" s="18">
        <f t="shared" si="4998"/>
        <v>0</v>
      </c>
      <c r="V1878" s="18">
        <f t="shared" si="4999"/>
        <v>0</v>
      </c>
      <c r="W1878" s="18">
        <f t="shared" si="5144"/>
        <v>0</v>
      </c>
      <c r="X1878" s="18">
        <f t="shared" si="5144"/>
        <v>0</v>
      </c>
      <c r="Y1878" s="18">
        <f t="shared" si="5144"/>
        <v>0</v>
      </c>
      <c r="Z1878" s="18">
        <f t="shared" si="5144"/>
        <v>0</v>
      </c>
      <c r="AA1878" s="18">
        <f t="shared" si="5144"/>
        <v>0</v>
      </c>
      <c r="AB1878" s="18">
        <f t="shared" si="5144"/>
        <v>0</v>
      </c>
      <c r="AC1878" s="18">
        <f t="shared" si="5006"/>
        <v>0</v>
      </c>
      <c r="AD1878" s="18">
        <f t="shared" si="5007"/>
        <v>0</v>
      </c>
      <c r="AE1878" s="18">
        <f t="shared" si="5008"/>
        <v>0</v>
      </c>
      <c r="AF1878" s="18">
        <f t="shared" si="5144"/>
        <v>0</v>
      </c>
      <c r="AG1878" s="18">
        <f t="shared" si="5144"/>
        <v>0</v>
      </c>
      <c r="AH1878" s="18">
        <f t="shared" si="5144"/>
        <v>0</v>
      </c>
      <c r="AI1878" s="18">
        <f t="shared" si="5110"/>
        <v>0</v>
      </c>
      <c r="AJ1878" s="18">
        <f t="shared" si="5111"/>
        <v>0</v>
      </c>
      <c r="AK1878" s="18">
        <f t="shared" si="5112"/>
        <v>0</v>
      </c>
      <c r="AL1878" s="18">
        <f t="shared" si="5144"/>
        <v>0</v>
      </c>
      <c r="AM1878" s="18">
        <f t="shared" si="5113"/>
        <v>0</v>
      </c>
      <c r="AN1878" s="18">
        <f t="shared" si="5144"/>
        <v>0</v>
      </c>
      <c r="AO1878" s="18">
        <f t="shared" si="5144"/>
        <v>0</v>
      </c>
      <c r="AP1878" s="18">
        <f t="shared" si="5144"/>
        <v>0</v>
      </c>
      <c r="AQ1878" s="18">
        <f t="shared" si="5078"/>
        <v>0</v>
      </c>
      <c r="AR1878" s="18">
        <f t="shared" si="5079"/>
        <v>0</v>
      </c>
      <c r="AS1878" s="18">
        <f t="shared" si="5080"/>
        <v>0</v>
      </c>
      <c r="AT1878" s="18">
        <f t="shared" si="5144"/>
        <v>0</v>
      </c>
      <c r="AU1878" s="18">
        <f t="shared" si="5144"/>
        <v>0</v>
      </c>
      <c r="AV1878" s="18">
        <f t="shared" si="5144"/>
        <v>0</v>
      </c>
      <c r="AW1878" s="18">
        <f t="shared" si="5081"/>
        <v>0</v>
      </c>
      <c r="AX1878" s="18">
        <f t="shared" si="5082"/>
        <v>0</v>
      </c>
      <c r="AY1878" s="18">
        <f t="shared" si="5083"/>
        <v>0</v>
      </c>
      <c r="AZ1878" s="18">
        <f t="shared" si="5144"/>
        <v>0</v>
      </c>
      <c r="BA1878" s="18">
        <f t="shared" si="5144"/>
        <v>0</v>
      </c>
      <c r="BB1878" s="18">
        <f t="shared" si="5144"/>
        <v>0</v>
      </c>
      <c r="BC1878" s="18">
        <f t="shared" si="5057"/>
        <v>0</v>
      </c>
      <c r="BD1878" s="18">
        <f t="shared" si="5058"/>
        <v>0</v>
      </c>
      <c r="BE1878" s="18">
        <f t="shared" si="5059"/>
        <v>0</v>
      </c>
      <c r="BF1878" s="18">
        <f t="shared" si="5144"/>
        <v>0</v>
      </c>
      <c r="BG1878" s="18">
        <f t="shared" si="5144"/>
        <v>0</v>
      </c>
      <c r="BH1878" s="18">
        <f t="shared" si="5144"/>
        <v>0</v>
      </c>
      <c r="BI1878" s="18">
        <f t="shared" si="5054"/>
        <v>0</v>
      </c>
      <c r="BJ1878" s="18">
        <f t="shared" si="5055"/>
        <v>0</v>
      </c>
      <c r="BK1878" s="18">
        <f t="shared" si="5056"/>
        <v>0</v>
      </c>
      <c r="BL1878" s="18">
        <f t="shared" si="5144"/>
        <v>0</v>
      </c>
      <c r="BM1878" s="18">
        <f t="shared" si="5144"/>
        <v>0</v>
      </c>
      <c r="BN1878" s="18">
        <f t="shared" si="5144"/>
        <v>0</v>
      </c>
      <c r="BO1878" s="18">
        <f t="shared" si="5009"/>
        <v>0</v>
      </c>
      <c r="BP1878" s="18">
        <f t="shared" si="5010"/>
        <v>0</v>
      </c>
      <c r="BQ1878" s="18">
        <f t="shared" si="5011"/>
        <v>0</v>
      </c>
      <c r="BR1878" s="18">
        <f t="shared" si="5144"/>
        <v>0</v>
      </c>
      <c r="BS1878" s="18">
        <f t="shared" si="5144"/>
        <v>0</v>
      </c>
      <c r="BT1878" s="18">
        <f t="shared" si="5144"/>
        <v>0</v>
      </c>
      <c r="BU1878" s="18">
        <f t="shared" si="5000"/>
        <v>0</v>
      </c>
      <c r="BV1878" s="18">
        <f t="shared" si="5001"/>
        <v>0</v>
      </c>
      <c r="BW1878" s="18">
        <f t="shared" si="5002"/>
        <v>0</v>
      </c>
      <c r="BX1878" s="18">
        <f t="shared" si="5144"/>
        <v>0</v>
      </c>
      <c r="BY1878" s="18">
        <f t="shared" si="5144"/>
        <v>0</v>
      </c>
      <c r="BZ1878" s="18">
        <f t="shared" si="5144"/>
        <v>0</v>
      </c>
      <c r="CA1878" s="18">
        <f t="shared" si="5114"/>
        <v>0</v>
      </c>
      <c r="CB1878" s="18">
        <f t="shared" si="5115"/>
        <v>0</v>
      </c>
      <c r="CC1878" s="18">
        <f t="shared" si="5116"/>
        <v>0</v>
      </c>
      <c r="CD1878" s="18">
        <f t="shared" si="5144"/>
        <v>0</v>
      </c>
      <c r="CE1878" s="27" t="s">
        <v>1661</v>
      </c>
      <c r="CF1878" s="33"/>
    </row>
    <row r="1879" spans="1:119" hidden="1" x14ac:dyDescent="0.3">
      <c r="A1879" s="19" t="s">
        <v>1270</v>
      </c>
      <c r="B1879" s="39">
        <v>240</v>
      </c>
      <c r="C1879" s="41" t="s">
        <v>149</v>
      </c>
      <c r="D1879" s="41" t="s">
        <v>23</v>
      </c>
      <c r="E1879" s="14" t="s">
        <v>522</v>
      </c>
      <c r="F1879" s="18"/>
      <c r="G1879" s="18"/>
      <c r="H1879" s="18"/>
      <c r="I1879" s="18"/>
      <c r="J1879" s="18"/>
      <c r="K1879" s="18"/>
      <c r="L1879" s="18">
        <f t="shared" si="5050"/>
        <v>0</v>
      </c>
      <c r="M1879" s="18">
        <f t="shared" si="5051"/>
        <v>0</v>
      </c>
      <c r="N1879" s="18">
        <f t="shared" si="5052"/>
        <v>0</v>
      </c>
      <c r="O1879" s="18"/>
      <c r="P1879" s="18"/>
      <c r="Q1879" s="18"/>
      <c r="R1879" s="18"/>
      <c r="S1879" s="18"/>
      <c r="T1879" s="18">
        <f t="shared" si="4997"/>
        <v>0</v>
      </c>
      <c r="U1879" s="18">
        <f t="shared" si="4998"/>
        <v>0</v>
      </c>
      <c r="V1879" s="18">
        <f t="shared" si="4999"/>
        <v>0</v>
      </c>
      <c r="W1879" s="18"/>
      <c r="X1879" s="18"/>
      <c r="Y1879" s="18"/>
      <c r="Z1879" s="18"/>
      <c r="AA1879" s="18"/>
      <c r="AB1879" s="18"/>
      <c r="AC1879" s="18">
        <f t="shared" si="5006"/>
        <v>0</v>
      </c>
      <c r="AD1879" s="18">
        <f t="shared" si="5007"/>
        <v>0</v>
      </c>
      <c r="AE1879" s="18">
        <f t="shared" si="5008"/>
        <v>0</v>
      </c>
      <c r="AF1879" s="18"/>
      <c r="AG1879" s="18"/>
      <c r="AH1879" s="18"/>
      <c r="AI1879" s="18">
        <f t="shared" si="5110"/>
        <v>0</v>
      </c>
      <c r="AJ1879" s="18">
        <f t="shared" si="5111"/>
        <v>0</v>
      </c>
      <c r="AK1879" s="18">
        <f t="shared" si="5112"/>
        <v>0</v>
      </c>
      <c r="AL1879" s="18"/>
      <c r="AM1879" s="18">
        <f t="shared" si="5113"/>
        <v>0</v>
      </c>
      <c r="AN1879" s="18"/>
      <c r="AO1879" s="18"/>
      <c r="AP1879" s="18"/>
      <c r="AQ1879" s="18">
        <f t="shared" si="5078"/>
        <v>0</v>
      </c>
      <c r="AR1879" s="18">
        <f t="shared" si="5079"/>
        <v>0</v>
      </c>
      <c r="AS1879" s="18">
        <f t="shared" si="5080"/>
        <v>0</v>
      </c>
      <c r="AT1879" s="18"/>
      <c r="AU1879" s="18"/>
      <c r="AV1879" s="18"/>
      <c r="AW1879" s="18">
        <f t="shared" si="5081"/>
        <v>0</v>
      </c>
      <c r="AX1879" s="18">
        <f t="shared" si="5082"/>
        <v>0</v>
      </c>
      <c r="AY1879" s="18">
        <f t="shared" si="5083"/>
        <v>0</v>
      </c>
      <c r="AZ1879" s="18"/>
      <c r="BA1879" s="18"/>
      <c r="BB1879" s="18"/>
      <c r="BC1879" s="18">
        <f t="shared" si="5057"/>
        <v>0</v>
      </c>
      <c r="BD1879" s="18">
        <f t="shared" si="5058"/>
        <v>0</v>
      </c>
      <c r="BE1879" s="18">
        <f t="shared" si="5059"/>
        <v>0</v>
      </c>
      <c r="BF1879" s="18"/>
      <c r="BG1879" s="18"/>
      <c r="BH1879" s="18"/>
      <c r="BI1879" s="18">
        <f t="shared" si="5054"/>
        <v>0</v>
      </c>
      <c r="BJ1879" s="18">
        <f t="shared" si="5055"/>
        <v>0</v>
      </c>
      <c r="BK1879" s="18">
        <f t="shared" si="5056"/>
        <v>0</v>
      </c>
      <c r="BL1879" s="18"/>
      <c r="BM1879" s="18"/>
      <c r="BN1879" s="18"/>
      <c r="BO1879" s="18">
        <f t="shared" si="5009"/>
        <v>0</v>
      </c>
      <c r="BP1879" s="18">
        <f t="shared" si="5010"/>
        <v>0</v>
      </c>
      <c r="BQ1879" s="18">
        <f t="shared" si="5011"/>
        <v>0</v>
      </c>
      <c r="BR1879" s="18"/>
      <c r="BS1879" s="18"/>
      <c r="BT1879" s="18"/>
      <c r="BU1879" s="18">
        <f t="shared" si="5000"/>
        <v>0</v>
      </c>
      <c r="BV1879" s="18">
        <f t="shared" si="5001"/>
        <v>0</v>
      </c>
      <c r="BW1879" s="18">
        <f t="shared" si="5002"/>
        <v>0</v>
      </c>
      <c r="BX1879" s="18"/>
      <c r="BY1879" s="18"/>
      <c r="BZ1879" s="18"/>
      <c r="CA1879" s="18">
        <f t="shared" si="5114"/>
        <v>0</v>
      </c>
      <c r="CB1879" s="18">
        <f t="shared" si="5115"/>
        <v>0</v>
      </c>
      <c r="CC1879" s="18">
        <f t="shared" si="5116"/>
        <v>0</v>
      </c>
      <c r="CD1879" s="18"/>
      <c r="CE1879" s="27" t="s">
        <v>1661</v>
      </c>
      <c r="CF1879" s="33"/>
    </row>
    <row r="1880" spans="1:119" hidden="1" x14ac:dyDescent="0.3">
      <c r="A1880" s="19" t="s">
        <v>1270</v>
      </c>
      <c r="B1880" s="39">
        <v>800</v>
      </c>
      <c r="C1880" s="41"/>
      <c r="D1880" s="41"/>
      <c r="E1880" s="14" t="s">
        <v>556</v>
      </c>
      <c r="F1880" s="18">
        <f t="shared" ref="F1880:K1881" si="5145">F1881</f>
        <v>0</v>
      </c>
      <c r="G1880" s="18">
        <f t="shared" si="5145"/>
        <v>0</v>
      </c>
      <c r="H1880" s="18">
        <f t="shared" si="5145"/>
        <v>0</v>
      </c>
      <c r="I1880" s="18">
        <f t="shared" si="5145"/>
        <v>0</v>
      </c>
      <c r="J1880" s="18">
        <f t="shared" si="5145"/>
        <v>0</v>
      </c>
      <c r="K1880" s="18">
        <f t="shared" si="5145"/>
        <v>0</v>
      </c>
      <c r="L1880" s="18">
        <f t="shared" si="5050"/>
        <v>0</v>
      </c>
      <c r="M1880" s="18">
        <f t="shared" si="5051"/>
        <v>0</v>
      </c>
      <c r="N1880" s="18">
        <f t="shared" si="5052"/>
        <v>0</v>
      </c>
      <c r="O1880" s="18">
        <f t="shared" ref="O1880:S1881" si="5146">O1881</f>
        <v>79.606999999999999</v>
      </c>
      <c r="P1880" s="18">
        <f t="shared" si="5146"/>
        <v>0</v>
      </c>
      <c r="Q1880" s="18">
        <f t="shared" si="5146"/>
        <v>0</v>
      </c>
      <c r="R1880" s="18">
        <f t="shared" si="5146"/>
        <v>-79.606999999999999</v>
      </c>
      <c r="S1880" s="18">
        <f t="shared" si="5146"/>
        <v>0</v>
      </c>
      <c r="T1880" s="18">
        <f t="shared" si="4997"/>
        <v>0</v>
      </c>
      <c r="U1880" s="18">
        <f t="shared" si="4998"/>
        <v>0</v>
      </c>
      <c r="V1880" s="18">
        <f t="shared" si="4999"/>
        <v>0</v>
      </c>
      <c r="W1880" s="18">
        <f t="shared" ref="W1880:CD1881" si="5147">W1881</f>
        <v>0</v>
      </c>
      <c r="X1880" s="18">
        <f t="shared" si="5147"/>
        <v>0</v>
      </c>
      <c r="Y1880" s="18">
        <f t="shared" si="5147"/>
        <v>0</v>
      </c>
      <c r="Z1880" s="18">
        <f t="shared" si="5147"/>
        <v>0</v>
      </c>
      <c r="AA1880" s="18">
        <f t="shared" si="5147"/>
        <v>0</v>
      </c>
      <c r="AB1880" s="18">
        <f t="shared" si="5147"/>
        <v>0</v>
      </c>
      <c r="AC1880" s="18">
        <f t="shared" si="5006"/>
        <v>0</v>
      </c>
      <c r="AD1880" s="18">
        <f t="shared" si="5007"/>
        <v>0</v>
      </c>
      <c r="AE1880" s="18">
        <f t="shared" si="5008"/>
        <v>0</v>
      </c>
      <c r="AF1880" s="18">
        <f t="shared" si="5147"/>
        <v>0</v>
      </c>
      <c r="AG1880" s="18">
        <f t="shared" si="5147"/>
        <v>0</v>
      </c>
      <c r="AH1880" s="18">
        <f t="shared" si="5147"/>
        <v>0</v>
      </c>
      <c r="AI1880" s="18">
        <f t="shared" si="5110"/>
        <v>0</v>
      </c>
      <c r="AJ1880" s="18">
        <f t="shared" si="5111"/>
        <v>0</v>
      </c>
      <c r="AK1880" s="18">
        <f t="shared" si="5112"/>
        <v>0</v>
      </c>
      <c r="AL1880" s="18">
        <f t="shared" si="5147"/>
        <v>0</v>
      </c>
      <c r="AM1880" s="18">
        <f t="shared" si="5113"/>
        <v>0</v>
      </c>
      <c r="AN1880" s="18">
        <f t="shared" si="5147"/>
        <v>0</v>
      </c>
      <c r="AO1880" s="18">
        <f t="shared" si="5147"/>
        <v>0</v>
      </c>
      <c r="AP1880" s="18">
        <f t="shared" si="5147"/>
        <v>0</v>
      </c>
      <c r="AQ1880" s="18">
        <f t="shared" si="5078"/>
        <v>0</v>
      </c>
      <c r="AR1880" s="18">
        <f t="shared" si="5079"/>
        <v>0</v>
      </c>
      <c r="AS1880" s="18">
        <f t="shared" si="5080"/>
        <v>0</v>
      </c>
      <c r="AT1880" s="18">
        <f t="shared" si="5147"/>
        <v>0</v>
      </c>
      <c r="AU1880" s="18">
        <f t="shared" si="5147"/>
        <v>0</v>
      </c>
      <c r="AV1880" s="18">
        <f t="shared" si="5147"/>
        <v>0</v>
      </c>
      <c r="AW1880" s="18">
        <f t="shared" si="5081"/>
        <v>0</v>
      </c>
      <c r="AX1880" s="18">
        <f t="shared" si="5082"/>
        <v>0</v>
      </c>
      <c r="AY1880" s="18">
        <f t="shared" si="5083"/>
        <v>0</v>
      </c>
      <c r="AZ1880" s="18">
        <f t="shared" si="5147"/>
        <v>0</v>
      </c>
      <c r="BA1880" s="18">
        <f t="shared" si="5147"/>
        <v>0</v>
      </c>
      <c r="BB1880" s="18">
        <f t="shared" si="5147"/>
        <v>0</v>
      </c>
      <c r="BC1880" s="18">
        <f t="shared" si="5057"/>
        <v>0</v>
      </c>
      <c r="BD1880" s="18">
        <f t="shared" si="5058"/>
        <v>0</v>
      </c>
      <c r="BE1880" s="18">
        <f t="shared" si="5059"/>
        <v>0</v>
      </c>
      <c r="BF1880" s="18">
        <f t="shared" si="5147"/>
        <v>0</v>
      </c>
      <c r="BG1880" s="18">
        <f t="shared" si="5147"/>
        <v>0</v>
      </c>
      <c r="BH1880" s="18">
        <f t="shared" si="5147"/>
        <v>0</v>
      </c>
      <c r="BI1880" s="18">
        <f t="shared" si="5054"/>
        <v>0</v>
      </c>
      <c r="BJ1880" s="18">
        <f t="shared" si="5055"/>
        <v>0</v>
      </c>
      <c r="BK1880" s="18">
        <f t="shared" si="5056"/>
        <v>0</v>
      </c>
      <c r="BL1880" s="18">
        <f t="shared" si="5147"/>
        <v>0</v>
      </c>
      <c r="BM1880" s="18">
        <f t="shared" si="5147"/>
        <v>0</v>
      </c>
      <c r="BN1880" s="18">
        <f t="shared" si="5147"/>
        <v>0</v>
      </c>
      <c r="BO1880" s="18">
        <f t="shared" si="5009"/>
        <v>0</v>
      </c>
      <c r="BP1880" s="18">
        <f t="shared" si="5010"/>
        <v>0</v>
      </c>
      <c r="BQ1880" s="18">
        <f t="shared" si="5011"/>
        <v>0</v>
      </c>
      <c r="BR1880" s="18">
        <f t="shared" si="5147"/>
        <v>0</v>
      </c>
      <c r="BS1880" s="18">
        <f t="shared" si="5147"/>
        <v>0</v>
      </c>
      <c r="BT1880" s="18">
        <f t="shared" si="5147"/>
        <v>0</v>
      </c>
      <c r="BU1880" s="18">
        <f t="shared" si="5000"/>
        <v>0</v>
      </c>
      <c r="BV1880" s="18">
        <f t="shared" si="5001"/>
        <v>0</v>
      </c>
      <c r="BW1880" s="18">
        <f t="shared" si="5002"/>
        <v>0</v>
      </c>
      <c r="BX1880" s="18">
        <f t="shared" si="5147"/>
        <v>0</v>
      </c>
      <c r="BY1880" s="18">
        <f t="shared" si="5147"/>
        <v>0</v>
      </c>
      <c r="BZ1880" s="18">
        <f t="shared" si="5147"/>
        <v>0</v>
      </c>
      <c r="CA1880" s="18">
        <f t="shared" si="5114"/>
        <v>0</v>
      </c>
      <c r="CB1880" s="18">
        <f t="shared" si="5115"/>
        <v>0</v>
      </c>
      <c r="CC1880" s="18">
        <f t="shared" si="5116"/>
        <v>0</v>
      </c>
      <c r="CD1880" s="18">
        <f t="shared" si="5147"/>
        <v>0</v>
      </c>
      <c r="CE1880" s="27" t="s">
        <v>1661</v>
      </c>
      <c r="CF1880" s="33"/>
    </row>
    <row r="1881" spans="1:119" ht="78" hidden="1" x14ac:dyDescent="0.3">
      <c r="A1881" s="19" t="s">
        <v>1270</v>
      </c>
      <c r="B1881" s="39">
        <v>810</v>
      </c>
      <c r="C1881" s="41"/>
      <c r="D1881" s="41"/>
      <c r="E1881" s="14" t="s">
        <v>571</v>
      </c>
      <c r="F1881" s="18">
        <f t="shared" si="5145"/>
        <v>0</v>
      </c>
      <c r="G1881" s="18">
        <f t="shared" si="5145"/>
        <v>0</v>
      </c>
      <c r="H1881" s="18">
        <f t="shared" si="5145"/>
        <v>0</v>
      </c>
      <c r="I1881" s="18">
        <f t="shared" si="5145"/>
        <v>0</v>
      </c>
      <c r="J1881" s="18">
        <f t="shared" si="5145"/>
        <v>0</v>
      </c>
      <c r="K1881" s="18">
        <f t="shared" si="5145"/>
        <v>0</v>
      </c>
      <c r="L1881" s="18">
        <f t="shared" si="5050"/>
        <v>0</v>
      </c>
      <c r="M1881" s="18">
        <f t="shared" si="5051"/>
        <v>0</v>
      </c>
      <c r="N1881" s="18">
        <f t="shared" si="5052"/>
        <v>0</v>
      </c>
      <c r="O1881" s="18">
        <f t="shared" si="5146"/>
        <v>79.606999999999999</v>
      </c>
      <c r="P1881" s="18">
        <f t="shared" si="5146"/>
        <v>0</v>
      </c>
      <c r="Q1881" s="18">
        <f t="shared" si="5146"/>
        <v>0</v>
      </c>
      <c r="R1881" s="18">
        <f t="shared" si="5146"/>
        <v>-79.606999999999999</v>
      </c>
      <c r="S1881" s="18">
        <f t="shared" si="5146"/>
        <v>0</v>
      </c>
      <c r="T1881" s="18">
        <f t="shared" si="4997"/>
        <v>0</v>
      </c>
      <c r="U1881" s="18">
        <f t="shared" si="4998"/>
        <v>0</v>
      </c>
      <c r="V1881" s="18">
        <f t="shared" si="4999"/>
        <v>0</v>
      </c>
      <c r="W1881" s="18">
        <f t="shared" si="5147"/>
        <v>0</v>
      </c>
      <c r="X1881" s="18">
        <f t="shared" si="5147"/>
        <v>0</v>
      </c>
      <c r="Y1881" s="18">
        <f t="shared" si="5147"/>
        <v>0</v>
      </c>
      <c r="Z1881" s="18">
        <f t="shared" si="5147"/>
        <v>0</v>
      </c>
      <c r="AA1881" s="18">
        <f t="shared" si="5147"/>
        <v>0</v>
      </c>
      <c r="AB1881" s="18">
        <f t="shared" si="5147"/>
        <v>0</v>
      </c>
      <c r="AC1881" s="18">
        <f t="shared" si="5006"/>
        <v>0</v>
      </c>
      <c r="AD1881" s="18">
        <f t="shared" si="5007"/>
        <v>0</v>
      </c>
      <c r="AE1881" s="18">
        <f t="shared" si="5008"/>
        <v>0</v>
      </c>
      <c r="AF1881" s="18">
        <f t="shared" si="5147"/>
        <v>0</v>
      </c>
      <c r="AG1881" s="18">
        <f t="shared" si="5147"/>
        <v>0</v>
      </c>
      <c r="AH1881" s="18">
        <f t="shared" si="5147"/>
        <v>0</v>
      </c>
      <c r="AI1881" s="18">
        <f t="shared" si="5110"/>
        <v>0</v>
      </c>
      <c r="AJ1881" s="18">
        <f t="shared" si="5111"/>
        <v>0</v>
      </c>
      <c r="AK1881" s="18">
        <f t="shared" si="5112"/>
        <v>0</v>
      </c>
      <c r="AL1881" s="18">
        <f t="shared" si="5147"/>
        <v>0</v>
      </c>
      <c r="AM1881" s="18">
        <f t="shared" si="5113"/>
        <v>0</v>
      </c>
      <c r="AN1881" s="18">
        <f t="shared" si="5147"/>
        <v>0</v>
      </c>
      <c r="AO1881" s="18">
        <f t="shared" si="5147"/>
        <v>0</v>
      </c>
      <c r="AP1881" s="18">
        <f t="shared" si="5147"/>
        <v>0</v>
      </c>
      <c r="AQ1881" s="18">
        <f t="shared" si="5078"/>
        <v>0</v>
      </c>
      <c r="AR1881" s="18">
        <f t="shared" si="5079"/>
        <v>0</v>
      </c>
      <c r="AS1881" s="18">
        <f t="shared" si="5080"/>
        <v>0</v>
      </c>
      <c r="AT1881" s="18">
        <f t="shared" si="5147"/>
        <v>0</v>
      </c>
      <c r="AU1881" s="18">
        <f t="shared" si="5147"/>
        <v>0</v>
      </c>
      <c r="AV1881" s="18">
        <f t="shared" si="5147"/>
        <v>0</v>
      </c>
      <c r="AW1881" s="18">
        <f t="shared" si="5081"/>
        <v>0</v>
      </c>
      <c r="AX1881" s="18">
        <f t="shared" si="5082"/>
        <v>0</v>
      </c>
      <c r="AY1881" s="18">
        <f t="shared" si="5083"/>
        <v>0</v>
      </c>
      <c r="AZ1881" s="18">
        <f t="shared" si="5147"/>
        <v>0</v>
      </c>
      <c r="BA1881" s="18">
        <f t="shared" si="5147"/>
        <v>0</v>
      </c>
      <c r="BB1881" s="18">
        <f t="shared" si="5147"/>
        <v>0</v>
      </c>
      <c r="BC1881" s="18">
        <f t="shared" si="5057"/>
        <v>0</v>
      </c>
      <c r="BD1881" s="18">
        <f t="shared" si="5058"/>
        <v>0</v>
      </c>
      <c r="BE1881" s="18">
        <f t="shared" si="5059"/>
        <v>0</v>
      </c>
      <c r="BF1881" s="18">
        <f t="shared" si="5147"/>
        <v>0</v>
      </c>
      <c r="BG1881" s="18">
        <f t="shared" si="5147"/>
        <v>0</v>
      </c>
      <c r="BH1881" s="18">
        <f t="shared" si="5147"/>
        <v>0</v>
      </c>
      <c r="BI1881" s="18">
        <f t="shared" si="5054"/>
        <v>0</v>
      </c>
      <c r="BJ1881" s="18">
        <f t="shared" si="5055"/>
        <v>0</v>
      </c>
      <c r="BK1881" s="18">
        <f t="shared" si="5056"/>
        <v>0</v>
      </c>
      <c r="BL1881" s="18">
        <f t="shared" si="5147"/>
        <v>0</v>
      </c>
      <c r="BM1881" s="18">
        <f t="shared" si="5147"/>
        <v>0</v>
      </c>
      <c r="BN1881" s="18">
        <f t="shared" si="5147"/>
        <v>0</v>
      </c>
      <c r="BO1881" s="18">
        <f t="shared" si="5009"/>
        <v>0</v>
      </c>
      <c r="BP1881" s="18">
        <f t="shared" si="5010"/>
        <v>0</v>
      </c>
      <c r="BQ1881" s="18">
        <f t="shared" si="5011"/>
        <v>0</v>
      </c>
      <c r="BR1881" s="18">
        <f t="shared" si="5147"/>
        <v>0</v>
      </c>
      <c r="BS1881" s="18">
        <f t="shared" si="5147"/>
        <v>0</v>
      </c>
      <c r="BT1881" s="18">
        <f t="shared" si="5147"/>
        <v>0</v>
      </c>
      <c r="BU1881" s="18">
        <f t="shared" si="5000"/>
        <v>0</v>
      </c>
      <c r="BV1881" s="18">
        <f t="shared" si="5001"/>
        <v>0</v>
      </c>
      <c r="BW1881" s="18">
        <f t="shared" si="5002"/>
        <v>0</v>
      </c>
      <c r="BX1881" s="18">
        <f t="shared" si="5147"/>
        <v>0</v>
      </c>
      <c r="BY1881" s="18">
        <f t="shared" si="5147"/>
        <v>0</v>
      </c>
      <c r="BZ1881" s="18">
        <f t="shared" si="5147"/>
        <v>0</v>
      </c>
      <c r="CA1881" s="18">
        <f t="shared" si="5114"/>
        <v>0</v>
      </c>
      <c r="CB1881" s="18">
        <f t="shared" si="5115"/>
        <v>0</v>
      </c>
      <c r="CC1881" s="18">
        <f t="shared" si="5116"/>
        <v>0</v>
      </c>
      <c r="CD1881" s="18">
        <f t="shared" si="5147"/>
        <v>0</v>
      </c>
      <c r="CE1881" s="27" t="s">
        <v>1661</v>
      </c>
      <c r="CF1881" s="33"/>
    </row>
    <row r="1882" spans="1:119" hidden="1" x14ac:dyDescent="0.3">
      <c r="A1882" s="19" t="s">
        <v>1270</v>
      </c>
      <c r="B1882" s="39">
        <v>810</v>
      </c>
      <c r="C1882" s="41" t="s">
        <v>149</v>
      </c>
      <c r="D1882" s="41" t="s">
        <v>23</v>
      </c>
      <c r="E1882" s="14" t="s">
        <v>522</v>
      </c>
      <c r="F1882" s="18"/>
      <c r="G1882" s="18"/>
      <c r="H1882" s="18"/>
      <c r="I1882" s="18"/>
      <c r="J1882" s="18"/>
      <c r="K1882" s="18"/>
      <c r="L1882" s="18">
        <f t="shared" si="5050"/>
        <v>0</v>
      </c>
      <c r="M1882" s="18">
        <f t="shared" si="5051"/>
        <v>0</v>
      </c>
      <c r="N1882" s="18">
        <f t="shared" si="5052"/>
        <v>0</v>
      </c>
      <c r="O1882" s="18">
        <v>79.606999999999999</v>
      </c>
      <c r="P1882" s="18"/>
      <c r="Q1882" s="18"/>
      <c r="R1882" s="18">
        <v>-79.606999999999999</v>
      </c>
      <c r="S1882" s="18"/>
      <c r="T1882" s="18">
        <f t="shared" si="4997"/>
        <v>0</v>
      </c>
      <c r="U1882" s="18">
        <f t="shared" si="4998"/>
        <v>0</v>
      </c>
      <c r="V1882" s="18">
        <f t="shared" si="4999"/>
        <v>0</v>
      </c>
      <c r="W1882" s="18"/>
      <c r="X1882" s="18"/>
      <c r="Y1882" s="18"/>
      <c r="Z1882" s="18"/>
      <c r="AA1882" s="18"/>
      <c r="AB1882" s="18"/>
      <c r="AC1882" s="18">
        <f t="shared" si="5006"/>
        <v>0</v>
      </c>
      <c r="AD1882" s="18">
        <f t="shared" si="5007"/>
        <v>0</v>
      </c>
      <c r="AE1882" s="18">
        <f t="shared" si="5008"/>
        <v>0</v>
      </c>
      <c r="AF1882" s="18"/>
      <c r="AG1882" s="18"/>
      <c r="AH1882" s="18"/>
      <c r="AI1882" s="18">
        <f t="shared" si="5110"/>
        <v>0</v>
      </c>
      <c r="AJ1882" s="18">
        <f t="shared" si="5111"/>
        <v>0</v>
      </c>
      <c r="AK1882" s="18">
        <f t="shared" si="5112"/>
        <v>0</v>
      </c>
      <c r="AL1882" s="18"/>
      <c r="AM1882" s="18">
        <f t="shared" si="5113"/>
        <v>0</v>
      </c>
      <c r="AN1882" s="18"/>
      <c r="AO1882" s="18"/>
      <c r="AP1882" s="18"/>
      <c r="AQ1882" s="18">
        <f t="shared" si="5078"/>
        <v>0</v>
      </c>
      <c r="AR1882" s="18">
        <f t="shared" si="5079"/>
        <v>0</v>
      </c>
      <c r="AS1882" s="18">
        <f t="shared" si="5080"/>
        <v>0</v>
      </c>
      <c r="AT1882" s="18"/>
      <c r="AU1882" s="18"/>
      <c r="AV1882" s="18"/>
      <c r="AW1882" s="18">
        <f t="shared" si="5081"/>
        <v>0</v>
      </c>
      <c r="AX1882" s="18">
        <f t="shared" si="5082"/>
        <v>0</v>
      </c>
      <c r="AY1882" s="18">
        <f t="shared" si="5083"/>
        <v>0</v>
      </c>
      <c r="AZ1882" s="18"/>
      <c r="BA1882" s="18"/>
      <c r="BB1882" s="18"/>
      <c r="BC1882" s="18">
        <f t="shared" si="5057"/>
        <v>0</v>
      </c>
      <c r="BD1882" s="18">
        <f t="shared" si="5058"/>
        <v>0</v>
      </c>
      <c r="BE1882" s="18">
        <f t="shared" si="5059"/>
        <v>0</v>
      </c>
      <c r="BF1882" s="18"/>
      <c r="BG1882" s="18"/>
      <c r="BH1882" s="18"/>
      <c r="BI1882" s="18">
        <f t="shared" si="5054"/>
        <v>0</v>
      </c>
      <c r="BJ1882" s="18">
        <f t="shared" si="5055"/>
        <v>0</v>
      </c>
      <c r="BK1882" s="18">
        <f t="shared" si="5056"/>
        <v>0</v>
      </c>
      <c r="BL1882" s="18"/>
      <c r="BM1882" s="18"/>
      <c r="BN1882" s="18"/>
      <c r="BO1882" s="18">
        <f t="shared" si="5009"/>
        <v>0</v>
      </c>
      <c r="BP1882" s="18">
        <f t="shared" si="5010"/>
        <v>0</v>
      </c>
      <c r="BQ1882" s="18">
        <f t="shared" si="5011"/>
        <v>0</v>
      </c>
      <c r="BR1882" s="18"/>
      <c r="BS1882" s="18"/>
      <c r="BT1882" s="18"/>
      <c r="BU1882" s="18">
        <f t="shared" ref="BU1882:BU1945" si="5148">BO1882+BR1882</f>
        <v>0</v>
      </c>
      <c r="BV1882" s="18">
        <f t="shared" ref="BV1882:BV1945" si="5149">BP1882+BS1882</f>
        <v>0</v>
      </c>
      <c r="BW1882" s="18">
        <f t="shared" ref="BW1882:BW1945" si="5150">BQ1882+BT1882</f>
        <v>0</v>
      </c>
      <c r="BX1882" s="18"/>
      <c r="BY1882" s="18"/>
      <c r="BZ1882" s="18"/>
      <c r="CA1882" s="18">
        <f t="shared" si="5114"/>
        <v>0</v>
      </c>
      <c r="CB1882" s="18">
        <f t="shared" si="5115"/>
        <v>0</v>
      </c>
      <c r="CC1882" s="18">
        <f t="shared" si="5116"/>
        <v>0</v>
      </c>
      <c r="CD1882" s="18"/>
      <c r="CE1882" s="27" t="s">
        <v>1661</v>
      </c>
      <c r="CF1882" s="33"/>
    </row>
    <row r="1883" spans="1:119" ht="31.2" x14ac:dyDescent="0.3">
      <c r="A1883" s="19" t="s">
        <v>1439</v>
      </c>
      <c r="B1883" s="39"/>
      <c r="C1883" s="41"/>
      <c r="D1883" s="41"/>
      <c r="E1883" s="14" t="s">
        <v>1440</v>
      </c>
      <c r="F1883" s="18"/>
      <c r="G1883" s="18"/>
      <c r="H1883" s="18"/>
      <c r="I1883" s="18">
        <f>I1884</f>
        <v>0</v>
      </c>
      <c r="J1883" s="18">
        <f t="shared" ref="J1883:CD1885" si="5151">J1884</f>
        <v>76971.5</v>
      </c>
      <c r="K1883" s="18">
        <f t="shared" si="5151"/>
        <v>0</v>
      </c>
      <c r="L1883" s="18">
        <f t="shared" si="5050"/>
        <v>0</v>
      </c>
      <c r="M1883" s="18">
        <f t="shared" si="5051"/>
        <v>76971.5</v>
      </c>
      <c r="N1883" s="18">
        <f t="shared" si="5052"/>
        <v>0</v>
      </c>
      <c r="O1883" s="18">
        <f t="shared" si="5151"/>
        <v>0</v>
      </c>
      <c r="P1883" s="18">
        <f t="shared" si="5151"/>
        <v>0</v>
      </c>
      <c r="Q1883" s="18">
        <f t="shared" si="5151"/>
        <v>0</v>
      </c>
      <c r="R1883" s="18">
        <f t="shared" si="5151"/>
        <v>0</v>
      </c>
      <c r="S1883" s="18">
        <f t="shared" si="5151"/>
        <v>0</v>
      </c>
      <c r="T1883" s="18">
        <f t="shared" si="4997"/>
        <v>0</v>
      </c>
      <c r="U1883" s="18">
        <f t="shared" si="4998"/>
        <v>76971.5</v>
      </c>
      <c r="V1883" s="18">
        <f t="shared" si="4999"/>
        <v>0</v>
      </c>
      <c r="W1883" s="18">
        <f t="shared" si="5151"/>
        <v>0</v>
      </c>
      <c r="X1883" s="18">
        <f t="shared" si="5151"/>
        <v>0</v>
      </c>
      <c r="Y1883" s="18">
        <f t="shared" si="5151"/>
        <v>0</v>
      </c>
      <c r="Z1883" s="18">
        <f t="shared" si="5151"/>
        <v>0</v>
      </c>
      <c r="AA1883" s="18">
        <f t="shared" si="5151"/>
        <v>0</v>
      </c>
      <c r="AB1883" s="18">
        <f t="shared" si="5151"/>
        <v>0</v>
      </c>
      <c r="AC1883" s="18">
        <f t="shared" si="5006"/>
        <v>0</v>
      </c>
      <c r="AD1883" s="18">
        <f t="shared" si="5007"/>
        <v>76971.5</v>
      </c>
      <c r="AE1883" s="18">
        <f t="shared" si="5008"/>
        <v>0</v>
      </c>
      <c r="AF1883" s="18">
        <f t="shared" si="5151"/>
        <v>50000</v>
      </c>
      <c r="AG1883" s="18">
        <f t="shared" si="5151"/>
        <v>-50000</v>
      </c>
      <c r="AH1883" s="18">
        <f t="shared" si="5151"/>
        <v>0</v>
      </c>
      <c r="AI1883" s="18">
        <f t="shared" si="5110"/>
        <v>50000</v>
      </c>
      <c r="AJ1883" s="18">
        <f t="shared" si="5111"/>
        <v>26971.5</v>
      </c>
      <c r="AK1883" s="18">
        <f t="shared" si="5112"/>
        <v>0</v>
      </c>
      <c r="AL1883" s="18">
        <f t="shared" si="5151"/>
        <v>0</v>
      </c>
      <c r="AM1883" s="18">
        <f t="shared" si="5113"/>
        <v>50000</v>
      </c>
      <c r="AN1883" s="18">
        <f t="shared" si="5151"/>
        <v>0</v>
      </c>
      <c r="AO1883" s="18">
        <f t="shared" si="5151"/>
        <v>0</v>
      </c>
      <c r="AP1883" s="18">
        <f t="shared" si="5151"/>
        <v>0</v>
      </c>
      <c r="AQ1883" s="18">
        <f t="shared" si="5078"/>
        <v>50000</v>
      </c>
      <c r="AR1883" s="18">
        <f t="shared" si="5079"/>
        <v>26971.5</v>
      </c>
      <c r="AS1883" s="18">
        <f t="shared" si="5080"/>
        <v>0</v>
      </c>
      <c r="AT1883" s="18">
        <f t="shared" si="5151"/>
        <v>0</v>
      </c>
      <c r="AU1883" s="18">
        <f t="shared" si="5151"/>
        <v>0</v>
      </c>
      <c r="AV1883" s="18">
        <f t="shared" si="5151"/>
        <v>0</v>
      </c>
      <c r="AW1883" s="18">
        <f t="shared" si="5081"/>
        <v>50000</v>
      </c>
      <c r="AX1883" s="18">
        <f t="shared" si="5082"/>
        <v>26971.5</v>
      </c>
      <c r="AY1883" s="18">
        <f t="shared" si="5083"/>
        <v>0</v>
      </c>
      <c r="AZ1883" s="18">
        <f t="shared" si="5151"/>
        <v>0</v>
      </c>
      <c r="BA1883" s="18">
        <f t="shared" si="5151"/>
        <v>0</v>
      </c>
      <c r="BB1883" s="18">
        <f t="shared" si="5151"/>
        <v>0</v>
      </c>
      <c r="BC1883" s="18">
        <f t="shared" si="5057"/>
        <v>50000</v>
      </c>
      <c r="BD1883" s="18">
        <f t="shared" si="5058"/>
        <v>26971.5</v>
      </c>
      <c r="BE1883" s="18">
        <f t="shared" si="5059"/>
        <v>0</v>
      </c>
      <c r="BF1883" s="18">
        <f t="shared" si="5151"/>
        <v>0</v>
      </c>
      <c r="BG1883" s="18">
        <f t="shared" si="5151"/>
        <v>0</v>
      </c>
      <c r="BH1883" s="18">
        <f t="shared" si="5151"/>
        <v>0</v>
      </c>
      <c r="BI1883" s="18">
        <f t="shared" si="5054"/>
        <v>50000</v>
      </c>
      <c r="BJ1883" s="18">
        <f t="shared" si="5055"/>
        <v>26971.5</v>
      </c>
      <c r="BK1883" s="18">
        <f t="shared" si="5056"/>
        <v>0</v>
      </c>
      <c r="BL1883" s="18">
        <f t="shared" si="5151"/>
        <v>0</v>
      </c>
      <c r="BM1883" s="18">
        <f t="shared" si="5151"/>
        <v>0</v>
      </c>
      <c r="BN1883" s="18">
        <f t="shared" si="5151"/>
        <v>0</v>
      </c>
      <c r="BO1883" s="18">
        <f t="shared" si="5009"/>
        <v>50000</v>
      </c>
      <c r="BP1883" s="18">
        <f t="shared" si="5010"/>
        <v>26971.5</v>
      </c>
      <c r="BQ1883" s="18">
        <f t="shared" si="5011"/>
        <v>0</v>
      </c>
      <c r="BR1883" s="18">
        <f t="shared" si="5151"/>
        <v>0</v>
      </c>
      <c r="BS1883" s="18">
        <f t="shared" si="5151"/>
        <v>0</v>
      </c>
      <c r="BT1883" s="18">
        <f t="shared" si="5151"/>
        <v>0</v>
      </c>
      <c r="BU1883" s="18">
        <f t="shared" si="5148"/>
        <v>50000</v>
      </c>
      <c r="BV1883" s="18">
        <f t="shared" si="5149"/>
        <v>26971.5</v>
      </c>
      <c r="BW1883" s="18">
        <f t="shared" si="5150"/>
        <v>0</v>
      </c>
      <c r="BX1883" s="18">
        <f t="shared" si="5151"/>
        <v>0</v>
      </c>
      <c r="BY1883" s="18">
        <f t="shared" si="5151"/>
        <v>0</v>
      </c>
      <c r="BZ1883" s="18">
        <f t="shared" si="5151"/>
        <v>0</v>
      </c>
      <c r="CA1883" s="18">
        <f t="shared" si="5114"/>
        <v>50000</v>
      </c>
      <c r="CB1883" s="18">
        <f t="shared" si="5115"/>
        <v>26971.5</v>
      </c>
      <c r="CC1883" s="18">
        <f t="shared" si="5116"/>
        <v>0</v>
      </c>
      <c r="CD1883" s="18">
        <f t="shared" si="5151"/>
        <v>0</v>
      </c>
      <c r="CE1883" s="27"/>
      <c r="CF1883" s="33"/>
    </row>
    <row r="1884" spans="1:119" x14ac:dyDescent="0.3">
      <c r="A1884" s="19" t="s">
        <v>1439</v>
      </c>
      <c r="B1884" s="39">
        <v>800</v>
      </c>
      <c r="C1884" s="41"/>
      <c r="D1884" s="41"/>
      <c r="E1884" s="14" t="s">
        <v>556</v>
      </c>
      <c r="F1884" s="18"/>
      <c r="G1884" s="18"/>
      <c r="H1884" s="18"/>
      <c r="I1884" s="18">
        <f>I1885</f>
        <v>0</v>
      </c>
      <c r="J1884" s="18">
        <f t="shared" si="5151"/>
        <v>76971.5</v>
      </c>
      <c r="K1884" s="18">
        <f t="shared" si="5151"/>
        <v>0</v>
      </c>
      <c r="L1884" s="18">
        <f t="shared" si="5050"/>
        <v>0</v>
      </c>
      <c r="M1884" s="18">
        <f t="shared" si="5051"/>
        <v>76971.5</v>
      </c>
      <c r="N1884" s="18">
        <f t="shared" si="5052"/>
        <v>0</v>
      </c>
      <c r="O1884" s="18">
        <f t="shared" si="5151"/>
        <v>0</v>
      </c>
      <c r="P1884" s="18">
        <f t="shared" si="5151"/>
        <v>0</v>
      </c>
      <c r="Q1884" s="18">
        <f t="shared" si="5151"/>
        <v>0</v>
      </c>
      <c r="R1884" s="18">
        <f t="shared" si="5151"/>
        <v>0</v>
      </c>
      <c r="S1884" s="18">
        <f t="shared" si="5151"/>
        <v>0</v>
      </c>
      <c r="T1884" s="18">
        <f t="shared" si="4997"/>
        <v>0</v>
      </c>
      <c r="U1884" s="18">
        <f t="shared" si="4998"/>
        <v>76971.5</v>
      </c>
      <c r="V1884" s="18">
        <f t="shared" si="4999"/>
        <v>0</v>
      </c>
      <c r="W1884" s="18">
        <f t="shared" si="5151"/>
        <v>0</v>
      </c>
      <c r="X1884" s="18">
        <f t="shared" si="5151"/>
        <v>0</v>
      </c>
      <c r="Y1884" s="18">
        <f t="shared" si="5151"/>
        <v>0</v>
      </c>
      <c r="Z1884" s="18">
        <f t="shared" si="5151"/>
        <v>0</v>
      </c>
      <c r="AA1884" s="18">
        <f t="shared" si="5151"/>
        <v>0</v>
      </c>
      <c r="AB1884" s="18">
        <f t="shared" si="5151"/>
        <v>0</v>
      </c>
      <c r="AC1884" s="18">
        <f t="shared" si="5006"/>
        <v>0</v>
      </c>
      <c r="AD1884" s="18">
        <f t="shared" si="5007"/>
        <v>76971.5</v>
      </c>
      <c r="AE1884" s="18">
        <f t="shared" si="5008"/>
        <v>0</v>
      </c>
      <c r="AF1884" s="18">
        <f t="shared" si="5151"/>
        <v>50000</v>
      </c>
      <c r="AG1884" s="18">
        <f t="shared" si="5151"/>
        <v>-50000</v>
      </c>
      <c r="AH1884" s="18">
        <f t="shared" si="5151"/>
        <v>0</v>
      </c>
      <c r="AI1884" s="18">
        <f t="shared" si="5110"/>
        <v>50000</v>
      </c>
      <c r="AJ1884" s="18">
        <f t="shared" si="5111"/>
        <v>26971.5</v>
      </c>
      <c r="AK1884" s="18">
        <f t="shared" si="5112"/>
        <v>0</v>
      </c>
      <c r="AL1884" s="18">
        <f t="shared" si="5151"/>
        <v>0</v>
      </c>
      <c r="AM1884" s="18">
        <f t="shared" si="5113"/>
        <v>50000</v>
      </c>
      <c r="AN1884" s="18">
        <f t="shared" si="5151"/>
        <v>0</v>
      </c>
      <c r="AO1884" s="18">
        <f t="shared" si="5151"/>
        <v>0</v>
      </c>
      <c r="AP1884" s="18">
        <f t="shared" si="5151"/>
        <v>0</v>
      </c>
      <c r="AQ1884" s="18">
        <f t="shared" si="5078"/>
        <v>50000</v>
      </c>
      <c r="AR1884" s="18">
        <f t="shared" si="5079"/>
        <v>26971.5</v>
      </c>
      <c r="AS1884" s="18">
        <f t="shared" si="5080"/>
        <v>0</v>
      </c>
      <c r="AT1884" s="18">
        <f t="shared" si="5151"/>
        <v>0</v>
      </c>
      <c r="AU1884" s="18">
        <f t="shared" si="5151"/>
        <v>0</v>
      </c>
      <c r="AV1884" s="18">
        <f t="shared" si="5151"/>
        <v>0</v>
      </c>
      <c r="AW1884" s="18">
        <f t="shared" si="5081"/>
        <v>50000</v>
      </c>
      <c r="AX1884" s="18">
        <f t="shared" si="5082"/>
        <v>26971.5</v>
      </c>
      <c r="AY1884" s="18">
        <f t="shared" si="5083"/>
        <v>0</v>
      </c>
      <c r="AZ1884" s="18">
        <f t="shared" si="5151"/>
        <v>0</v>
      </c>
      <c r="BA1884" s="18">
        <f t="shared" si="5151"/>
        <v>0</v>
      </c>
      <c r="BB1884" s="18">
        <f t="shared" si="5151"/>
        <v>0</v>
      </c>
      <c r="BC1884" s="18">
        <f t="shared" si="5057"/>
        <v>50000</v>
      </c>
      <c r="BD1884" s="18">
        <f t="shared" si="5058"/>
        <v>26971.5</v>
      </c>
      <c r="BE1884" s="18">
        <f t="shared" si="5059"/>
        <v>0</v>
      </c>
      <c r="BF1884" s="18">
        <f t="shared" si="5151"/>
        <v>0</v>
      </c>
      <c r="BG1884" s="18">
        <f t="shared" si="5151"/>
        <v>0</v>
      </c>
      <c r="BH1884" s="18">
        <f t="shared" si="5151"/>
        <v>0</v>
      </c>
      <c r="BI1884" s="18">
        <f t="shared" si="5054"/>
        <v>50000</v>
      </c>
      <c r="BJ1884" s="18">
        <f t="shared" si="5055"/>
        <v>26971.5</v>
      </c>
      <c r="BK1884" s="18">
        <f t="shared" si="5056"/>
        <v>0</v>
      </c>
      <c r="BL1884" s="18">
        <f t="shared" si="5151"/>
        <v>0</v>
      </c>
      <c r="BM1884" s="18">
        <f t="shared" si="5151"/>
        <v>0</v>
      </c>
      <c r="BN1884" s="18">
        <f t="shared" si="5151"/>
        <v>0</v>
      </c>
      <c r="BO1884" s="18">
        <f t="shared" si="5009"/>
        <v>50000</v>
      </c>
      <c r="BP1884" s="18">
        <f t="shared" si="5010"/>
        <v>26971.5</v>
      </c>
      <c r="BQ1884" s="18">
        <f t="shared" si="5011"/>
        <v>0</v>
      </c>
      <c r="BR1884" s="18">
        <f t="shared" si="5151"/>
        <v>0</v>
      </c>
      <c r="BS1884" s="18">
        <f t="shared" si="5151"/>
        <v>0</v>
      </c>
      <c r="BT1884" s="18">
        <f t="shared" si="5151"/>
        <v>0</v>
      </c>
      <c r="BU1884" s="18">
        <f t="shared" si="5148"/>
        <v>50000</v>
      </c>
      <c r="BV1884" s="18">
        <f t="shared" si="5149"/>
        <v>26971.5</v>
      </c>
      <c r="BW1884" s="18">
        <f t="shared" si="5150"/>
        <v>0</v>
      </c>
      <c r="BX1884" s="18">
        <f t="shared" si="5151"/>
        <v>0</v>
      </c>
      <c r="BY1884" s="18">
        <f t="shared" si="5151"/>
        <v>0</v>
      </c>
      <c r="BZ1884" s="18">
        <f t="shared" si="5151"/>
        <v>0</v>
      </c>
      <c r="CA1884" s="18">
        <f t="shared" si="5114"/>
        <v>50000</v>
      </c>
      <c r="CB1884" s="18">
        <f t="shared" si="5115"/>
        <v>26971.5</v>
      </c>
      <c r="CC1884" s="18">
        <f t="shared" si="5116"/>
        <v>0</v>
      </c>
      <c r="CD1884" s="18">
        <f t="shared" si="5151"/>
        <v>0</v>
      </c>
      <c r="CE1884" s="27"/>
      <c r="CF1884" s="33"/>
    </row>
    <row r="1885" spans="1:119" ht="78" x14ac:dyDescent="0.3">
      <c r="A1885" s="19" t="s">
        <v>1439</v>
      </c>
      <c r="B1885" s="39">
        <v>810</v>
      </c>
      <c r="C1885" s="41"/>
      <c r="D1885" s="41"/>
      <c r="E1885" s="14" t="s">
        <v>571</v>
      </c>
      <c r="F1885" s="18"/>
      <c r="G1885" s="18"/>
      <c r="H1885" s="18"/>
      <c r="I1885" s="18">
        <f>I1886</f>
        <v>0</v>
      </c>
      <c r="J1885" s="18">
        <f t="shared" si="5151"/>
        <v>76971.5</v>
      </c>
      <c r="K1885" s="18">
        <f t="shared" si="5151"/>
        <v>0</v>
      </c>
      <c r="L1885" s="18">
        <f t="shared" si="5050"/>
        <v>0</v>
      </c>
      <c r="M1885" s="18">
        <f t="shared" si="5051"/>
        <v>76971.5</v>
      </c>
      <c r="N1885" s="18">
        <f t="shared" si="5052"/>
        <v>0</v>
      </c>
      <c r="O1885" s="18">
        <f t="shared" si="5151"/>
        <v>0</v>
      </c>
      <c r="P1885" s="18">
        <f t="shared" si="5151"/>
        <v>0</v>
      </c>
      <c r="Q1885" s="18">
        <f t="shared" si="5151"/>
        <v>0</v>
      </c>
      <c r="R1885" s="18">
        <f t="shared" si="5151"/>
        <v>0</v>
      </c>
      <c r="S1885" s="18">
        <f t="shared" si="5151"/>
        <v>0</v>
      </c>
      <c r="T1885" s="18">
        <f t="shared" si="4997"/>
        <v>0</v>
      </c>
      <c r="U1885" s="18">
        <f t="shared" si="4998"/>
        <v>76971.5</v>
      </c>
      <c r="V1885" s="18">
        <f t="shared" si="4999"/>
        <v>0</v>
      </c>
      <c r="W1885" s="18">
        <f t="shared" si="5151"/>
        <v>0</v>
      </c>
      <c r="X1885" s="18">
        <f t="shared" si="5151"/>
        <v>0</v>
      </c>
      <c r="Y1885" s="18">
        <f t="shared" si="5151"/>
        <v>0</v>
      </c>
      <c r="Z1885" s="18">
        <f t="shared" si="5151"/>
        <v>0</v>
      </c>
      <c r="AA1885" s="18">
        <f t="shared" si="5151"/>
        <v>0</v>
      </c>
      <c r="AB1885" s="18">
        <f t="shared" si="5151"/>
        <v>0</v>
      </c>
      <c r="AC1885" s="18">
        <f t="shared" si="5006"/>
        <v>0</v>
      </c>
      <c r="AD1885" s="18">
        <f t="shared" si="5007"/>
        <v>76971.5</v>
      </c>
      <c r="AE1885" s="18">
        <f t="shared" si="5008"/>
        <v>0</v>
      </c>
      <c r="AF1885" s="18">
        <f t="shared" si="5151"/>
        <v>50000</v>
      </c>
      <c r="AG1885" s="18">
        <f t="shared" si="5151"/>
        <v>-50000</v>
      </c>
      <c r="AH1885" s="18">
        <f t="shared" si="5151"/>
        <v>0</v>
      </c>
      <c r="AI1885" s="18">
        <f t="shared" si="5110"/>
        <v>50000</v>
      </c>
      <c r="AJ1885" s="18">
        <f t="shared" si="5111"/>
        <v>26971.5</v>
      </c>
      <c r="AK1885" s="18">
        <f t="shared" si="5112"/>
        <v>0</v>
      </c>
      <c r="AL1885" s="18">
        <f t="shared" si="5151"/>
        <v>0</v>
      </c>
      <c r="AM1885" s="18">
        <f t="shared" si="5113"/>
        <v>50000</v>
      </c>
      <c r="AN1885" s="18">
        <f t="shared" si="5151"/>
        <v>0</v>
      </c>
      <c r="AO1885" s="18">
        <f t="shared" si="5151"/>
        <v>0</v>
      </c>
      <c r="AP1885" s="18">
        <f t="shared" si="5151"/>
        <v>0</v>
      </c>
      <c r="AQ1885" s="18">
        <f t="shared" si="5078"/>
        <v>50000</v>
      </c>
      <c r="AR1885" s="18">
        <f t="shared" si="5079"/>
        <v>26971.5</v>
      </c>
      <c r="AS1885" s="18">
        <f t="shared" si="5080"/>
        <v>0</v>
      </c>
      <c r="AT1885" s="18">
        <f t="shared" si="5151"/>
        <v>0</v>
      </c>
      <c r="AU1885" s="18">
        <f t="shared" si="5151"/>
        <v>0</v>
      </c>
      <c r="AV1885" s="18">
        <f t="shared" si="5151"/>
        <v>0</v>
      </c>
      <c r="AW1885" s="18">
        <f t="shared" si="5081"/>
        <v>50000</v>
      </c>
      <c r="AX1885" s="18">
        <f t="shared" si="5082"/>
        <v>26971.5</v>
      </c>
      <c r="AY1885" s="18">
        <f t="shared" si="5083"/>
        <v>0</v>
      </c>
      <c r="AZ1885" s="18">
        <f t="shared" si="5151"/>
        <v>0</v>
      </c>
      <c r="BA1885" s="18">
        <f t="shared" si="5151"/>
        <v>0</v>
      </c>
      <c r="BB1885" s="18">
        <f t="shared" si="5151"/>
        <v>0</v>
      </c>
      <c r="BC1885" s="18">
        <f t="shared" si="5057"/>
        <v>50000</v>
      </c>
      <c r="BD1885" s="18">
        <f t="shared" si="5058"/>
        <v>26971.5</v>
      </c>
      <c r="BE1885" s="18">
        <f t="shared" si="5059"/>
        <v>0</v>
      </c>
      <c r="BF1885" s="18">
        <f t="shared" si="5151"/>
        <v>0</v>
      </c>
      <c r="BG1885" s="18">
        <f t="shared" si="5151"/>
        <v>0</v>
      </c>
      <c r="BH1885" s="18">
        <f t="shared" si="5151"/>
        <v>0</v>
      </c>
      <c r="BI1885" s="18">
        <f t="shared" si="5054"/>
        <v>50000</v>
      </c>
      <c r="BJ1885" s="18">
        <f t="shared" si="5055"/>
        <v>26971.5</v>
      </c>
      <c r="BK1885" s="18">
        <f t="shared" si="5056"/>
        <v>0</v>
      </c>
      <c r="BL1885" s="18">
        <f t="shared" si="5151"/>
        <v>0</v>
      </c>
      <c r="BM1885" s="18">
        <f t="shared" si="5151"/>
        <v>0</v>
      </c>
      <c r="BN1885" s="18">
        <f t="shared" si="5151"/>
        <v>0</v>
      </c>
      <c r="BO1885" s="18">
        <f t="shared" ref="BO1885:BO1948" si="5152">BI1885+BL1885</f>
        <v>50000</v>
      </c>
      <c r="BP1885" s="18">
        <f t="shared" ref="BP1885:BP1948" si="5153">BJ1885+BM1885</f>
        <v>26971.5</v>
      </c>
      <c r="BQ1885" s="18">
        <f t="shared" ref="BQ1885:BQ1948" si="5154">BK1885+BN1885</f>
        <v>0</v>
      </c>
      <c r="BR1885" s="18">
        <f t="shared" si="5151"/>
        <v>0</v>
      </c>
      <c r="BS1885" s="18">
        <f t="shared" si="5151"/>
        <v>0</v>
      </c>
      <c r="BT1885" s="18">
        <f t="shared" si="5151"/>
        <v>0</v>
      </c>
      <c r="BU1885" s="18">
        <f t="shared" si="5148"/>
        <v>50000</v>
      </c>
      <c r="BV1885" s="18">
        <f t="shared" si="5149"/>
        <v>26971.5</v>
      </c>
      <c r="BW1885" s="18">
        <f t="shared" si="5150"/>
        <v>0</v>
      </c>
      <c r="BX1885" s="18">
        <f t="shared" si="5151"/>
        <v>0</v>
      </c>
      <c r="BY1885" s="18">
        <f t="shared" si="5151"/>
        <v>0</v>
      </c>
      <c r="BZ1885" s="18">
        <f t="shared" si="5151"/>
        <v>0</v>
      </c>
      <c r="CA1885" s="18">
        <f t="shared" si="5114"/>
        <v>50000</v>
      </c>
      <c r="CB1885" s="18">
        <f t="shared" si="5115"/>
        <v>26971.5</v>
      </c>
      <c r="CC1885" s="18">
        <f t="shared" si="5116"/>
        <v>0</v>
      </c>
      <c r="CD1885" s="18">
        <f t="shared" si="5151"/>
        <v>0</v>
      </c>
      <c r="CE1885" s="27"/>
      <c r="CF1885" s="33"/>
    </row>
    <row r="1886" spans="1:119" x14ac:dyDescent="0.3">
      <c r="A1886" s="19" t="s">
        <v>1439</v>
      </c>
      <c r="B1886" s="39">
        <v>810</v>
      </c>
      <c r="C1886" s="41" t="s">
        <v>149</v>
      </c>
      <c r="D1886" s="41" t="s">
        <v>23</v>
      </c>
      <c r="E1886" s="14" t="s">
        <v>522</v>
      </c>
      <c r="F1886" s="18"/>
      <c r="G1886" s="18"/>
      <c r="H1886" s="18"/>
      <c r="I1886" s="18"/>
      <c r="J1886" s="18">
        <v>76971.5</v>
      </c>
      <c r="K1886" s="18"/>
      <c r="L1886" s="18">
        <f t="shared" si="5050"/>
        <v>0</v>
      </c>
      <c r="M1886" s="18">
        <f t="shared" si="5051"/>
        <v>76971.5</v>
      </c>
      <c r="N1886" s="18">
        <f t="shared" si="5052"/>
        <v>0</v>
      </c>
      <c r="O1886" s="18"/>
      <c r="P1886" s="18"/>
      <c r="Q1886" s="18"/>
      <c r="R1886" s="18"/>
      <c r="S1886" s="18"/>
      <c r="T1886" s="18">
        <f t="shared" si="4997"/>
        <v>0</v>
      </c>
      <c r="U1886" s="18">
        <f t="shared" si="4998"/>
        <v>76971.5</v>
      </c>
      <c r="V1886" s="18">
        <f t="shared" si="4999"/>
        <v>0</v>
      </c>
      <c r="W1886" s="18"/>
      <c r="X1886" s="18"/>
      <c r="Y1886" s="18"/>
      <c r="Z1886" s="18"/>
      <c r="AA1886" s="18"/>
      <c r="AB1886" s="18"/>
      <c r="AC1886" s="18">
        <f t="shared" si="5006"/>
        <v>0</v>
      </c>
      <c r="AD1886" s="18">
        <f t="shared" si="5007"/>
        <v>76971.5</v>
      </c>
      <c r="AE1886" s="18">
        <f t="shared" si="5008"/>
        <v>0</v>
      </c>
      <c r="AF1886" s="18">
        <v>50000</v>
      </c>
      <c r="AG1886" s="18">
        <v>-50000</v>
      </c>
      <c r="AH1886" s="18"/>
      <c r="AI1886" s="18">
        <f t="shared" si="5110"/>
        <v>50000</v>
      </c>
      <c r="AJ1886" s="18">
        <f t="shared" si="5111"/>
        <v>26971.5</v>
      </c>
      <c r="AK1886" s="18">
        <f t="shared" si="5112"/>
        <v>0</v>
      </c>
      <c r="AL1886" s="18"/>
      <c r="AM1886" s="18">
        <f t="shared" si="5113"/>
        <v>50000</v>
      </c>
      <c r="AN1886" s="18"/>
      <c r="AO1886" s="18"/>
      <c r="AP1886" s="18"/>
      <c r="AQ1886" s="18">
        <f t="shared" si="5078"/>
        <v>50000</v>
      </c>
      <c r="AR1886" s="18">
        <f t="shared" si="5079"/>
        <v>26971.5</v>
      </c>
      <c r="AS1886" s="18">
        <f t="shared" si="5080"/>
        <v>0</v>
      </c>
      <c r="AT1886" s="18"/>
      <c r="AU1886" s="18"/>
      <c r="AV1886" s="18"/>
      <c r="AW1886" s="18">
        <f t="shared" si="5081"/>
        <v>50000</v>
      </c>
      <c r="AX1886" s="18">
        <f t="shared" si="5082"/>
        <v>26971.5</v>
      </c>
      <c r="AY1886" s="18">
        <f t="shared" si="5083"/>
        <v>0</v>
      </c>
      <c r="AZ1886" s="18"/>
      <c r="BA1886" s="18"/>
      <c r="BB1886" s="18"/>
      <c r="BC1886" s="18">
        <f t="shared" si="5057"/>
        <v>50000</v>
      </c>
      <c r="BD1886" s="18">
        <f t="shared" si="5058"/>
        <v>26971.5</v>
      </c>
      <c r="BE1886" s="18">
        <f t="shared" si="5059"/>
        <v>0</v>
      </c>
      <c r="BF1886" s="18"/>
      <c r="BG1886" s="18"/>
      <c r="BH1886" s="18"/>
      <c r="BI1886" s="18">
        <f t="shared" si="5054"/>
        <v>50000</v>
      </c>
      <c r="BJ1886" s="18">
        <f t="shared" si="5055"/>
        <v>26971.5</v>
      </c>
      <c r="BK1886" s="18">
        <f t="shared" si="5056"/>
        <v>0</v>
      </c>
      <c r="BL1886" s="18"/>
      <c r="BM1886" s="18"/>
      <c r="BN1886" s="18"/>
      <c r="BO1886" s="18">
        <f t="shared" si="5152"/>
        <v>50000</v>
      </c>
      <c r="BP1886" s="18">
        <f t="shared" si="5153"/>
        <v>26971.5</v>
      </c>
      <c r="BQ1886" s="18">
        <f t="shared" si="5154"/>
        <v>0</v>
      </c>
      <c r="BR1886" s="18"/>
      <c r="BS1886" s="18"/>
      <c r="BT1886" s="18"/>
      <c r="BU1886" s="18">
        <f t="shared" si="5148"/>
        <v>50000</v>
      </c>
      <c r="BV1886" s="18">
        <f t="shared" si="5149"/>
        <v>26971.5</v>
      </c>
      <c r="BW1886" s="18">
        <f t="shared" si="5150"/>
        <v>0</v>
      </c>
      <c r="BX1886" s="18"/>
      <c r="BY1886" s="18"/>
      <c r="BZ1886" s="18"/>
      <c r="CA1886" s="18">
        <f t="shared" si="5114"/>
        <v>50000</v>
      </c>
      <c r="CB1886" s="18">
        <f t="shared" si="5115"/>
        <v>26971.5</v>
      </c>
      <c r="CC1886" s="18">
        <f t="shared" si="5116"/>
        <v>0</v>
      </c>
      <c r="CD1886" s="18"/>
      <c r="CE1886" s="27"/>
      <c r="CF1886" s="33" t="s">
        <v>1441</v>
      </c>
    </row>
    <row r="1887" spans="1:119" s="9" customFormat="1" ht="31.2" x14ac:dyDescent="0.3">
      <c r="A1887" s="8" t="s">
        <v>307</v>
      </c>
      <c r="B1887" s="13"/>
      <c r="C1887" s="8"/>
      <c r="D1887" s="8"/>
      <c r="E1887" s="38" t="s">
        <v>1079</v>
      </c>
      <c r="F1887" s="12">
        <f t="shared" ref="F1887:K1887" si="5155">F1888+F1899</f>
        <v>456242.4</v>
      </c>
      <c r="G1887" s="12">
        <f t="shared" si="5155"/>
        <v>464612.10000000003</v>
      </c>
      <c r="H1887" s="12">
        <f t="shared" si="5155"/>
        <v>459081.30000000005</v>
      </c>
      <c r="I1887" s="12">
        <f t="shared" si="5155"/>
        <v>-20613.3</v>
      </c>
      <c r="J1887" s="12">
        <f t="shared" si="5155"/>
        <v>0</v>
      </c>
      <c r="K1887" s="12">
        <f t="shared" si="5155"/>
        <v>0</v>
      </c>
      <c r="L1887" s="12">
        <f t="shared" si="5050"/>
        <v>435629.10000000003</v>
      </c>
      <c r="M1887" s="12">
        <f t="shared" si="5051"/>
        <v>464612.10000000003</v>
      </c>
      <c r="N1887" s="12">
        <f t="shared" si="5052"/>
        <v>459081.30000000005</v>
      </c>
      <c r="O1887" s="12">
        <f t="shared" ref="O1887:S1887" si="5156">O1888+O1899</f>
        <v>73380.486999999994</v>
      </c>
      <c r="P1887" s="12">
        <f t="shared" si="5156"/>
        <v>0</v>
      </c>
      <c r="Q1887" s="12">
        <f t="shared" si="5156"/>
        <v>0</v>
      </c>
      <c r="R1887" s="12">
        <f t="shared" si="5156"/>
        <v>0</v>
      </c>
      <c r="S1887" s="12">
        <f t="shared" si="5156"/>
        <v>0</v>
      </c>
      <c r="T1887" s="12">
        <f t="shared" si="4997"/>
        <v>509009.58700000006</v>
      </c>
      <c r="U1887" s="12">
        <f t="shared" si="4998"/>
        <v>464612.10000000003</v>
      </c>
      <c r="V1887" s="12">
        <f t="shared" si="4999"/>
        <v>459081.30000000005</v>
      </c>
      <c r="W1887" s="12">
        <f>W1888+W1899</f>
        <v>202760.321</v>
      </c>
      <c r="X1887" s="12">
        <f t="shared" ref="X1887:AB1887" si="5157">X1888+X1899</f>
        <v>102418.84299999999</v>
      </c>
      <c r="Y1887" s="12">
        <f t="shared" si="5157"/>
        <v>0</v>
      </c>
      <c r="Z1887" s="12">
        <f t="shared" si="5157"/>
        <v>0</v>
      </c>
      <c r="AA1887" s="12">
        <f t="shared" si="5157"/>
        <v>0</v>
      </c>
      <c r="AB1887" s="12">
        <f t="shared" si="5157"/>
        <v>0</v>
      </c>
      <c r="AC1887" s="12">
        <f t="shared" si="5006"/>
        <v>711769.90800000005</v>
      </c>
      <c r="AD1887" s="12">
        <f t="shared" si="5007"/>
        <v>567030.94299999997</v>
      </c>
      <c r="AE1887" s="12">
        <f t="shared" si="5008"/>
        <v>459081.30000000005</v>
      </c>
      <c r="AF1887" s="12">
        <f t="shared" ref="AF1887:AH1887" si="5158">AF1888+AF1899</f>
        <v>0</v>
      </c>
      <c r="AG1887" s="12">
        <f t="shared" si="5158"/>
        <v>0</v>
      </c>
      <c r="AH1887" s="12">
        <f t="shared" si="5158"/>
        <v>0</v>
      </c>
      <c r="AI1887" s="12">
        <f t="shared" si="5110"/>
        <v>711769.90800000005</v>
      </c>
      <c r="AJ1887" s="12">
        <f t="shared" si="5111"/>
        <v>567030.94299999997</v>
      </c>
      <c r="AK1887" s="12">
        <f t="shared" si="5112"/>
        <v>459081.30000000005</v>
      </c>
      <c r="AL1887" s="12">
        <f>AL1888+AL1899</f>
        <v>0</v>
      </c>
      <c r="AM1887" s="12">
        <f t="shared" si="5113"/>
        <v>711769.90800000005</v>
      </c>
      <c r="AN1887" s="12">
        <f t="shared" ref="AN1887:AP1887" si="5159">AN1888+AN1899</f>
        <v>1592.5350000000001</v>
      </c>
      <c r="AO1887" s="12">
        <f t="shared" si="5159"/>
        <v>0</v>
      </c>
      <c r="AP1887" s="12">
        <f t="shared" si="5159"/>
        <v>0</v>
      </c>
      <c r="AQ1887" s="12">
        <f t="shared" si="5078"/>
        <v>713362.44300000009</v>
      </c>
      <c r="AR1887" s="12">
        <f t="shared" si="5079"/>
        <v>567030.94299999997</v>
      </c>
      <c r="AS1887" s="12">
        <f t="shared" si="5080"/>
        <v>459081.30000000005</v>
      </c>
      <c r="AT1887" s="12">
        <f>AT1888+AT1899</f>
        <v>0</v>
      </c>
      <c r="AU1887" s="12">
        <f>AU1888+AU1899</f>
        <v>0</v>
      </c>
      <c r="AV1887" s="12">
        <f>AV1888+AV1899</f>
        <v>0</v>
      </c>
      <c r="AW1887" s="12">
        <f t="shared" si="5081"/>
        <v>713362.44300000009</v>
      </c>
      <c r="AX1887" s="12">
        <f t="shared" si="5082"/>
        <v>567030.94299999997</v>
      </c>
      <c r="AY1887" s="12">
        <f t="shared" si="5083"/>
        <v>459081.30000000005</v>
      </c>
      <c r="AZ1887" s="12">
        <f t="shared" ref="AZ1887:BB1887" si="5160">AZ1888+AZ1899</f>
        <v>0</v>
      </c>
      <c r="BA1887" s="12">
        <f t="shared" si="5160"/>
        <v>0</v>
      </c>
      <c r="BB1887" s="12">
        <f t="shared" si="5160"/>
        <v>0</v>
      </c>
      <c r="BC1887" s="12">
        <f t="shared" si="5057"/>
        <v>713362.44300000009</v>
      </c>
      <c r="BD1887" s="12">
        <f t="shared" si="5058"/>
        <v>567030.94299999997</v>
      </c>
      <c r="BE1887" s="12">
        <f t="shared" si="5059"/>
        <v>459081.30000000005</v>
      </c>
      <c r="BF1887" s="12">
        <f t="shared" ref="BF1887:BH1887" si="5161">BF1888+BF1899</f>
        <v>0</v>
      </c>
      <c r="BG1887" s="12">
        <f t="shared" si="5161"/>
        <v>0</v>
      </c>
      <c r="BH1887" s="12">
        <f t="shared" si="5161"/>
        <v>0</v>
      </c>
      <c r="BI1887" s="18">
        <f t="shared" si="5054"/>
        <v>713362.44300000009</v>
      </c>
      <c r="BJ1887" s="18">
        <f t="shared" si="5055"/>
        <v>567030.94299999997</v>
      </c>
      <c r="BK1887" s="18">
        <f t="shared" si="5056"/>
        <v>459081.30000000005</v>
      </c>
      <c r="BL1887" s="12">
        <f>BL1888+BL1899</f>
        <v>0</v>
      </c>
      <c r="BM1887" s="12">
        <f>BM1888+BM1899</f>
        <v>0</v>
      </c>
      <c r="BN1887" s="12">
        <f>BN1888+BN1899</f>
        <v>-31502.1</v>
      </c>
      <c r="BO1887" s="12">
        <f t="shared" si="5152"/>
        <v>713362.44300000009</v>
      </c>
      <c r="BP1887" s="12">
        <f t="shared" si="5153"/>
        <v>567030.94299999997</v>
      </c>
      <c r="BQ1887" s="12">
        <f t="shared" si="5154"/>
        <v>427579.20000000007</v>
      </c>
      <c r="BR1887" s="12">
        <f>BR1888+BR1899</f>
        <v>0</v>
      </c>
      <c r="BS1887" s="12">
        <f>BS1888+BS1899</f>
        <v>-2078.34</v>
      </c>
      <c r="BT1887" s="12">
        <f>BT1888+BT1899</f>
        <v>0</v>
      </c>
      <c r="BU1887" s="12">
        <f t="shared" si="5148"/>
        <v>713362.44300000009</v>
      </c>
      <c r="BV1887" s="12">
        <f t="shared" si="5149"/>
        <v>564952.603</v>
      </c>
      <c r="BW1887" s="12">
        <f t="shared" si="5150"/>
        <v>427579.20000000007</v>
      </c>
      <c r="BX1887" s="12">
        <f t="shared" ref="BX1887:BZ1887" si="5162">BX1888+BX1899</f>
        <v>-64801.979999999996</v>
      </c>
      <c r="BY1887" s="12">
        <f t="shared" si="5162"/>
        <v>17000</v>
      </c>
      <c r="BZ1887" s="12">
        <f t="shared" si="5162"/>
        <v>0</v>
      </c>
      <c r="CA1887" s="12">
        <f t="shared" si="5114"/>
        <v>648560.46300000011</v>
      </c>
      <c r="CB1887" s="12">
        <f t="shared" si="5115"/>
        <v>581952.603</v>
      </c>
      <c r="CC1887" s="12">
        <f t="shared" si="5116"/>
        <v>427579.20000000007</v>
      </c>
      <c r="CD1887" s="12">
        <f>CD1888+CD1899</f>
        <v>0</v>
      </c>
      <c r="CE1887" s="25"/>
      <c r="CF1887" s="33"/>
      <c r="CG1887" s="36"/>
      <c r="CH1887" s="36"/>
      <c r="CI1887" s="36"/>
      <c r="CJ1887" s="36"/>
      <c r="CK1887" s="36"/>
      <c r="CL1887" s="36"/>
      <c r="CM1887" s="36"/>
      <c r="CN1887" s="36"/>
      <c r="CO1887" s="36"/>
      <c r="CP1887" s="36"/>
      <c r="CQ1887" s="36"/>
      <c r="CR1887" s="36"/>
      <c r="CS1887" s="36"/>
      <c r="CT1887" s="36"/>
      <c r="CU1887" s="36"/>
      <c r="CV1887" s="36"/>
      <c r="CW1887" s="36"/>
      <c r="CX1887" s="36"/>
      <c r="CY1887" s="36"/>
      <c r="CZ1887" s="36"/>
      <c r="DA1887" s="36"/>
      <c r="DB1887" s="36"/>
      <c r="DC1887" s="36"/>
      <c r="DD1887" s="36"/>
      <c r="DE1887" s="36"/>
      <c r="DF1887" s="36"/>
      <c r="DG1887" s="36"/>
      <c r="DH1887" s="36"/>
      <c r="DI1887" s="36"/>
      <c r="DJ1887" s="36"/>
      <c r="DK1887" s="36"/>
      <c r="DL1887" s="36"/>
      <c r="DM1887" s="36"/>
      <c r="DN1887" s="36"/>
      <c r="DO1887" s="36"/>
    </row>
    <row r="1888" spans="1:119" s="11" customFormat="1" ht="62.4" x14ac:dyDescent="0.3">
      <c r="A1888" s="10" t="s">
        <v>308</v>
      </c>
      <c r="B1888" s="16"/>
      <c r="C1888" s="10"/>
      <c r="D1888" s="10"/>
      <c r="E1888" s="15" t="s">
        <v>1080</v>
      </c>
      <c r="F1888" s="17">
        <f t="shared" ref="F1888:K1888" si="5163">F1894+F1889</f>
        <v>267294.8</v>
      </c>
      <c r="G1888" s="17">
        <f t="shared" si="5163"/>
        <v>278680.90000000002</v>
      </c>
      <c r="H1888" s="17">
        <f t="shared" si="5163"/>
        <v>278680.90000000002</v>
      </c>
      <c r="I1888" s="17">
        <f t="shared" si="5163"/>
        <v>0</v>
      </c>
      <c r="J1888" s="17">
        <f t="shared" si="5163"/>
        <v>0</v>
      </c>
      <c r="K1888" s="17">
        <f t="shared" si="5163"/>
        <v>0</v>
      </c>
      <c r="L1888" s="17">
        <f t="shared" si="5050"/>
        <v>267294.8</v>
      </c>
      <c r="M1888" s="17">
        <f t="shared" si="5051"/>
        <v>278680.90000000002</v>
      </c>
      <c r="N1888" s="17">
        <f t="shared" si="5052"/>
        <v>278680.90000000002</v>
      </c>
      <c r="O1888" s="17">
        <f t="shared" ref="O1888:S1888" si="5164">O1894+O1889</f>
        <v>0</v>
      </c>
      <c r="P1888" s="17">
        <f t="shared" si="5164"/>
        <v>0</v>
      </c>
      <c r="Q1888" s="17">
        <f t="shared" si="5164"/>
        <v>0</v>
      </c>
      <c r="R1888" s="17">
        <f t="shared" si="5164"/>
        <v>0</v>
      </c>
      <c r="S1888" s="17">
        <f t="shared" si="5164"/>
        <v>0</v>
      </c>
      <c r="T1888" s="17">
        <f t="shared" si="4997"/>
        <v>267294.8</v>
      </c>
      <c r="U1888" s="17">
        <f t="shared" si="4998"/>
        <v>278680.90000000002</v>
      </c>
      <c r="V1888" s="17">
        <f t="shared" si="4999"/>
        <v>278680.90000000002</v>
      </c>
      <c r="W1888" s="17">
        <f t="shared" ref="W1888:CD1888" si="5165">W1894+W1889</f>
        <v>0</v>
      </c>
      <c r="X1888" s="17">
        <f t="shared" ref="X1888:AB1888" si="5166">X1894+X1889</f>
        <v>0</v>
      </c>
      <c r="Y1888" s="17">
        <f t="shared" si="5166"/>
        <v>0</v>
      </c>
      <c r="Z1888" s="17">
        <f t="shared" si="5166"/>
        <v>0</v>
      </c>
      <c r="AA1888" s="17">
        <f t="shared" si="5166"/>
        <v>0</v>
      </c>
      <c r="AB1888" s="17">
        <f t="shared" si="5166"/>
        <v>0</v>
      </c>
      <c r="AC1888" s="17">
        <f t="shared" si="5006"/>
        <v>267294.8</v>
      </c>
      <c r="AD1888" s="17">
        <f t="shared" si="5007"/>
        <v>278680.90000000002</v>
      </c>
      <c r="AE1888" s="17">
        <f t="shared" si="5008"/>
        <v>278680.90000000002</v>
      </c>
      <c r="AF1888" s="17">
        <f t="shared" ref="AF1888:AH1888" si="5167">AF1894+AF1889</f>
        <v>0</v>
      </c>
      <c r="AG1888" s="17">
        <f t="shared" si="5167"/>
        <v>0</v>
      </c>
      <c r="AH1888" s="17">
        <f t="shared" si="5167"/>
        <v>0</v>
      </c>
      <c r="AI1888" s="17">
        <f t="shared" si="5110"/>
        <v>267294.8</v>
      </c>
      <c r="AJ1888" s="17">
        <f t="shared" si="5111"/>
        <v>278680.90000000002</v>
      </c>
      <c r="AK1888" s="17">
        <f t="shared" si="5112"/>
        <v>278680.90000000002</v>
      </c>
      <c r="AL1888" s="17">
        <f t="shared" ref="AL1888" si="5168">AL1894+AL1889</f>
        <v>0</v>
      </c>
      <c r="AM1888" s="17">
        <f t="shared" si="5113"/>
        <v>267294.8</v>
      </c>
      <c r="AN1888" s="17">
        <f t="shared" ref="AN1888:AP1888" si="5169">AN1894+AN1889</f>
        <v>1592.5350000000001</v>
      </c>
      <c r="AO1888" s="17">
        <f t="shared" si="5169"/>
        <v>0</v>
      </c>
      <c r="AP1888" s="17">
        <f t="shared" si="5169"/>
        <v>0</v>
      </c>
      <c r="AQ1888" s="17">
        <f t="shared" si="5078"/>
        <v>268887.33499999996</v>
      </c>
      <c r="AR1888" s="17">
        <f t="shared" si="5079"/>
        <v>278680.90000000002</v>
      </c>
      <c r="AS1888" s="17">
        <f t="shared" si="5080"/>
        <v>278680.90000000002</v>
      </c>
      <c r="AT1888" s="17">
        <f t="shared" ref="AT1888:AV1888" si="5170">AT1894+AT1889</f>
        <v>0</v>
      </c>
      <c r="AU1888" s="17">
        <f t="shared" si="5170"/>
        <v>0</v>
      </c>
      <c r="AV1888" s="17">
        <f t="shared" si="5170"/>
        <v>0</v>
      </c>
      <c r="AW1888" s="17">
        <f t="shared" si="5081"/>
        <v>268887.33499999996</v>
      </c>
      <c r="AX1888" s="17">
        <f t="shared" si="5082"/>
        <v>278680.90000000002</v>
      </c>
      <c r="AY1888" s="17">
        <f t="shared" si="5083"/>
        <v>278680.90000000002</v>
      </c>
      <c r="AZ1888" s="17">
        <f t="shared" ref="AZ1888:BB1888" si="5171">AZ1894+AZ1889</f>
        <v>0</v>
      </c>
      <c r="BA1888" s="17">
        <f t="shared" si="5171"/>
        <v>0</v>
      </c>
      <c r="BB1888" s="17">
        <f t="shared" si="5171"/>
        <v>0</v>
      </c>
      <c r="BC1888" s="17">
        <f t="shared" si="5057"/>
        <v>268887.33499999996</v>
      </c>
      <c r="BD1888" s="17">
        <f t="shared" si="5058"/>
        <v>278680.90000000002</v>
      </c>
      <c r="BE1888" s="17">
        <f t="shared" si="5059"/>
        <v>278680.90000000002</v>
      </c>
      <c r="BF1888" s="17">
        <f t="shared" ref="BF1888:BH1888" si="5172">BF1894+BF1889</f>
        <v>0</v>
      </c>
      <c r="BG1888" s="17">
        <f t="shared" si="5172"/>
        <v>0</v>
      </c>
      <c r="BH1888" s="17">
        <f t="shared" si="5172"/>
        <v>0</v>
      </c>
      <c r="BI1888" s="18">
        <f t="shared" si="5054"/>
        <v>268887.33499999996</v>
      </c>
      <c r="BJ1888" s="18">
        <f t="shared" si="5055"/>
        <v>278680.90000000002</v>
      </c>
      <c r="BK1888" s="18">
        <f t="shared" si="5056"/>
        <v>278680.90000000002</v>
      </c>
      <c r="BL1888" s="17">
        <f t="shared" ref="BL1888:BN1888" si="5173">BL1894+BL1889</f>
        <v>0</v>
      </c>
      <c r="BM1888" s="17">
        <f t="shared" si="5173"/>
        <v>0</v>
      </c>
      <c r="BN1888" s="17">
        <f t="shared" si="5173"/>
        <v>0</v>
      </c>
      <c r="BO1888" s="17">
        <f t="shared" si="5152"/>
        <v>268887.33499999996</v>
      </c>
      <c r="BP1888" s="17">
        <f t="shared" si="5153"/>
        <v>278680.90000000002</v>
      </c>
      <c r="BQ1888" s="17">
        <f t="shared" si="5154"/>
        <v>278680.90000000002</v>
      </c>
      <c r="BR1888" s="17">
        <f t="shared" ref="BR1888:BT1888" si="5174">BR1894+BR1889</f>
        <v>0</v>
      </c>
      <c r="BS1888" s="17">
        <f t="shared" si="5174"/>
        <v>0</v>
      </c>
      <c r="BT1888" s="17">
        <f t="shared" si="5174"/>
        <v>0</v>
      </c>
      <c r="BU1888" s="17">
        <f t="shared" si="5148"/>
        <v>268887.33499999996</v>
      </c>
      <c r="BV1888" s="17">
        <f t="shared" si="5149"/>
        <v>278680.90000000002</v>
      </c>
      <c r="BW1888" s="17">
        <f t="shared" si="5150"/>
        <v>278680.90000000002</v>
      </c>
      <c r="BX1888" s="17">
        <f t="shared" ref="BX1888:BZ1888" si="5175">BX1894+BX1889</f>
        <v>0</v>
      </c>
      <c r="BY1888" s="17">
        <f t="shared" si="5175"/>
        <v>0</v>
      </c>
      <c r="BZ1888" s="17">
        <f t="shared" si="5175"/>
        <v>0</v>
      </c>
      <c r="CA1888" s="17">
        <f t="shared" si="5114"/>
        <v>268887.33499999996</v>
      </c>
      <c r="CB1888" s="17">
        <f t="shared" si="5115"/>
        <v>278680.90000000002</v>
      </c>
      <c r="CC1888" s="17">
        <f t="shared" si="5116"/>
        <v>278680.90000000002</v>
      </c>
      <c r="CD1888" s="17">
        <f t="shared" si="5165"/>
        <v>0</v>
      </c>
      <c r="CE1888" s="26"/>
      <c r="CF1888" s="33"/>
      <c r="CG1888" s="37"/>
      <c r="CH1888" s="37"/>
      <c r="CI1888" s="37"/>
      <c r="CJ1888" s="37"/>
      <c r="CK1888" s="37"/>
      <c r="CL1888" s="37"/>
      <c r="CM1888" s="37"/>
      <c r="CN1888" s="37"/>
      <c r="CO1888" s="37"/>
      <c r="CP1888" s="37"/>
      <c r="CQ1888" s="37"/>
      <c r="CR1888" s="37"/>
      <c r="CS1888" s="37"/>
      <c r="CT1888" s="37"/>
      <c r="CU1888" s="37"/>
      <c r="CV1888" s="37"/>
      <c r="CW1888" s="37"/>
      <c r="CX1888" s="37"/>
      <c r="CY1888" s="37"/>
      <c r="CZ1888" s="37"/>
      <c r="DA1888" s="37"/>
      <c r="DB1888" s="37"/>
      <c r="DC1888" s="37"/>
      <c r="DD1888" s="37"/>
      <c r="DE1888" s="37"/>
      <c r="DF1888" s="37"/>
      <c r="DG1888" s="37"/>
      <c r="DH1888" s="37"/>
      <c r="DI1888" s="37"/>
      <c r="DJ1888" s="37"/>
      <c r="DK1888" s="37"/>
      <c r="DL1888" s="37"/>
      <c r="DM1888" s="37"/>
      <c r="DN1888" s="37"/>
      <c r="DO1888" s="37"/>
    </row>
    <row r="1889" spans="1:119" ht="46.8" hidden="1" x14ac:dyDescent="0.3">
      <c r="A1889" s="19" t="s">
        <v>1176</v>
      </c>
      <c r="B1889" s="39"/>
      <c r="C1889" s="41"/>
      <c r="D1889" s="41"/>
      <c r="E1889" s="14" t="s">
        <v>1174</v>
      </c>
      <c r="F1889" s="18">
        <f t="shared" ref="F1889:K1892" si="5176">F1890</f>
        <v>0</v>
      </c>
      <c r="G1889" s="18">
        <f t="shared" si="5176"/>
        <v>0</v>
      </c>
      <c r="H1889" s="18">
        <f t="shared" si="5176"/>
        <v>0</v>
      </c>
      <c r="I1889" s="18">
        <f t="shared" si="5176"/>
        <v>0</v>
      </c>
      <c r="J1889" s="18">
        <f t="shared" si="5176"/>
        <v>0</v>
      </c>
      <c r="K1889" s="18">
        <f t="shared" si="5176"/>
        <v>0</v>
      </c>
      <c r="L1889" s="18">
        <f t="shared" si="5050"/>
        <v>0</v>
      </c>
      <c r="M1889" s="18">
        <f t="shared" si="5051"/>
        <v>0</v>
      </c>
      <c r="N1889" s="18">
        <f t="shared" si="5052"/>
        <v>0</v>
      </c>
      <c r="O1889" s="18">
        <f t="shared" ref="O1889:S1892" si="5177">O1890</f>
        <v>0</v>
      </c>
      <c r="P1889" s="18">
        <f t="shared" si="5177"/>
        <v>0</v>
      </c>
      <c r="Q1889" s="18">
        <f t="shared" si="5177"/>
        <v>0</v>
      </c>
      <c r="R1889" s="18">
        <f t="shared" si="5177"/>
        <v>0</v>
      </c>
      <c r="S1889" s="18">
        <f t="shared" si="5177"/>
        <v>0</v>
      </c>
      <c r="T1889" s="18">
        <f t="shared" si="4997"/>
        <v>0</v>
      </c>
      <c r="U1889" s="18">
        <f t="shared" si="4998"/>
        <v>0</v>
      </c>
      <c r="V1889" s="18">
        <f t="shared" si="4999"/>
        <v>0</v>
      </c>
      <c r="W1889" s="18">
        <f t="shared" ref="W1889:CD1892" si="5178">W1890</f>
        <v>0</v>
      </c>
      <c r="X1889" s="18">
        <f t="shared" si="5178"/>
        <v>0</v>
      </c>
      <c r="Y1889" s="18">
        <f t="shared" si="5178"/>
        <v>0</v>
      </c>
      <c r="Z1889" s="18">
        <f t="shared" si="5178"/>
        <v>0</v>
      </c>
      <c r="AA1889" s="18">
        <f t="shared" si="5178"/>
        <v>0</v>
      </c>
      <c r="AB1889" s="18">
        <f t="shared" si="5178"/>
        <v>0</v>
      </c>
      <c r="AC1889" s="18">
        <f t="shared" si="5006"/>
        <v>0</v>
      </c>
      <c r="AD1889" s="18">
        <f t="shared" si="5007"/>
        <v>0</v>
      </c>
      <c r="AE1889" s="18">
        <f t="shared" si="5008"/>
        <v>0</v>
      </c>
      <c r="AF1889" s="18">
        <f t="shared" si="5178"/>
        <v>0</v>
      </c>
      <c r="AG1889" s="18">
        <f t="shared" si="5178"/>
        <v>0</v>
      </c>
      <c r="AH1889" s="18">
        <f t="shared" si="5178"/>
        <v>0</v>
      </c>
      <c r="AI1889" s="18">
        <f t="shared" si="5110"/>
        <v>0</v>
      </c>
      <c r="AJ1889" s="18">
        <f t="shared" si="5111"/>
        <v>0</v>
      </c>
      <c r="AK1889" s="18">
        <f t="shared" si="5112"/>
        <v>0</v>
      </c>
      <c r="AL1889" s="18">
        <f t="shared" si="5178"/>
        <v>0</v>
      </c>
      <c r="AM1889" s="18">
        <f t="shared" si="5113"/>
        <v>0</v>
      </c>
      <c r="AN1889" s="18">
        <f t="shared" si="5178"/>
        <v>0</v>
      </c>
      <c r="AO1889" s="18">
        <f t="shared" si="5178"/>
        <v>0</v>
      </c>
      <c r="AP1889" s="18">
        <f t="shared" si="5178"/>
        <v>0</v>
      </c>
      <c r="AQ1889" s="18">
        <f t="shared" si="5078"/>
        <v>0</v>
      </c>
      <c r="AR1889" s="18">
        <f t="shared" si="5079"/>
        <v>0</v>
      </c>
      <c r="AS1889" s="18">
        <f t="shared" si="5080"/>
        <v>0</v>
      </c>
      <c r="AT1889" s="18">
        <f t="shared" si="5178"/>
        <v>0</v>
      </c>
      <c r="AU1889" s="18">
        <f t="shared" si="5178"/>
        <v>0</v>
      </c>
      <c r="AV1889" s="18">
        <f t="shared" si="5178"/>
        <v>0</v>
      </c>
      <c r="AW1889" s="18">
        <f t="shared" si="5081"/>
        <v>0</v>
      </c>
      <c r="AX1889" s="18">
        <f t="shared" si="5082"/>
        <v>0</v>
      </c>
      <c r="AY1889" s="18">
        <f t="shared" si="5083"/>
        <v>0</v>
      </c>
      <c r="AZ1889" s="18">
        <f t="shared" si="5178"/>
        <v>0</v>
      </c>
      <c r="BA1889" s="18">
        <f t="shared" si="5178"/>
        <v>0</v>
      </c>
      <c r="BB1889" s="18">
        <f t="shared" si="5178"/>
        <v>0</v>
      </c>
      <c r="BC1889" s="18">
        <f t="shared" si="5057"/>
        <v>0</v>
      </c>
      <c r="BD1889" s="18">
        <f t="shared" si="5058"/>
        <v>0</v>
      </c>
      <c r="BE1889" s="18">
        <f t="shared" si="5059"/>
        <v>0</v>
      </c>
      <c r="BF1889" s="18">
        <f t="shared" si="5178"/>
        <v>0</v>
      </c>
      <c r="BG1889" s="18">
        <f t="shared" si="5178"/>
        <v>0</v>
      </c>
      <c r="BH1889" s="18">
        <f t="shared" si="5178"/>
        <v>0</v>
      </c>
      <c r="BI1889" s="18">
        <f t="shared" si="5054"/>
        <v>0</v>
      </c>
      <c r="BJ1889" s="18">
        <f t="shared" si="5055"/>
        <v>0</v>
      </c>
      <c r="BK1889" s="18">
        <f t="shared" si="5056"/>
        <v>0</v>
      </c>
      <c r="BL1889" s="18">
        <f t="shared" si="5178"/>
        <v>0</v>
      </c>
      <c r="BM1889" s="18">
        <f t="shared" si="5178"/>
        <v>0</v>
      </c>
      <c r="BN1889" s="18">
        <f t="shared" si="5178"/>
        <v>0</v>
      </c>
      <c r="BO1889" s="18">
        <f t="shared" si="5152"/>
        <v>0</v>
      </c>
      <c r="BP1889" s="18">
        <f t="shared" si="5153"/>
        <v>0</v>
      </c>
      <c r="BQ1889" s="18">
        <f t="shared" si="5154"/>
        <v>0</v>
      </c>
      <c r="BR1889" s="18">
        <f t="shared" si="5178"/>
        <v>0</v>
      </c>
      <c r="BS1889" s="18">
        <f t="shared" si="5178"/>
        <v>0</v>
      </c>
      <c r="BT1889" s="18">
        <f t="shared" si="5178"/>
        <v>0</v>
      </c>
      <c r="BU1889" s="18">
        <f t="shared" si="5148"/>
        <v>0</v>
      </c>
      <c r="BV1889" s="18">
        <f t="shared" si="5149"/>
        <v>0</v>
      </c>
      <c r="BW1889" s="18">
        <f t="shared" si="5150"/>
        <v>0</v>
      </c>
      <c r="BX1889" s="18">
        <f t="shared" si="5178"/>
        <v>0</v>
      </c>
      <c r="BY1889" s="18">
        <f t="shared" si="5178"/>
        <v>0</v>
      </c>
      <c r="BZ1889" s="18">
        <f t="shared" si="5178"/>
        <v>0</v>
      </c>
      <c r="CA1889" s="18">
        <f t="shared" si="5114"/>
        <v>0</v>
      </c>
      <c r="CB1889" s="18">
        <f t="shared" si="5115"/>
        <v>0</v>
      </c>
      <c r="CC1889" s="18">
        <f t="shared" si="5116"/>
        <v>0</v>
      </c>
      <c r="CD1889" s="18">
        <f t="shared" si="5178"/>
        <v>0</v>
      </c>
      <c r="CE1889" s="27" t="s">
        <v>1661</v>
      </c>
      <c r="CF1889" s="33"/>
    </row>
    <row r="1890" spans="1:119" ht="62.4" hidden="1" x14ac:dyDescent="0.3">
      <c r="A1890" s="19" t="s">
        <v>1177</v>
      </c>
      <c r="B1890" s="39"/>
      <c r="C1890" s="41"/>
      <c r="D1890" s="41"/>
      <c r="E1890" s="14" t="s">
        <v>1175</v>
      </c>
      <c r="F1890" s="18">
        <f t="shared" si="5176"/>
        <v>0</v>
      </c>
      <c r="G1890" s="18">
        <f t="shared" si="5176"/>
        <v>0</v>
      </c>
      <c r="H1890" s="18">
        <f t="shared" si="5176"/>
        <v>0</v>
      </c>
      <c r="I1890" s="18">
        <f t="shared" si="5176"/>
        <v>0</v>
      </c>
      <c r="J1890" s="18">
        <f t="shared" si="5176"/>
        <v>0</v>
      </c>
      <c r="K1890" s="18">
        <f t="shared" si="5176"/>
        <v>0</v>
      </c>
      <c r="L1890" s="18">
        <f t="shared" si="5050"/>
        <v>0</v>
      </c>
      <c r="M1890" s="18">
        <f t="shared" si="5051"/>
        <v>0</v>
      </c>
      <c r="N1890" s="18">
        <f t="shared" si="5052"/>
        <v>0</v>
      </c>
      <c r="O1890" s="18">
        <f t="shared" si="5177"/>
        <v>0</v>
      </c>
      <c r="P1890" s="18">
        <f t="shared" si="5177"/>
        <v>0</v>
      </c>
      <c r="Q1890" s="18">
        <f t="shared" si="5177"/>
        <v>0</v>
      </c>
      <c r="R1890" s="18">
        <f t="shared" si="5177"/>
        <v>0</v>
      </c>
      <c r="S1890" s="18">
        <f t="shared" si="5177"/>
        <v>0</v>
      </c>
      <c r="T1890" s="18">
        <f t="shared" si="4997"/>
        <v>0</v>
      </c>
      <c r="U1890" s="18">
        <f t="shared" si="4998"/>
        <v>0</v>
      </c>
      <c r="V1890" s="18">
        <f t="shared" si="4999"/>
        <v>0</v>
      </c>
      <c r="W1890" s="18">
        <f t="shared" si="5178"/>
        <v>0</v>
      </c>
      <c r="X1890" s="18">
        <f t="shared" si="5178"/>
        <v>0</v>
      </c>
      <c r="Y1890" s="18">
        <f t="shared" si="5178"/>
        <v>0</v>
      </c>
      <c r="Z1890" s="18">
        <f t="shared" si="5178"/>
        <v>0</v>
      </c>
      <c r="AA1890" s="18">
        <f t="shared" si="5178"/>
        <v>0</v>
      </c>
      <c r="AB1890" s="18">
        <f t="shared" si="5178"/>
        <v>0</v>
      </c>
      <c r="AC1890" s="18">
        <f t="shared" si="5006"/>
        <v>0</v>
      </c>
      <c r="AD1890" s="18">
        <f t="shared" si="5007"/>
        <v>0</v>
      </c>
      <c r="AE1890" s="18">
        <f t="shared" si="5008"/>
        <v>0</v>
      </c>
      <c r="AF1890" s="18">
        <f t="shared" si="5178"/>
        <v>0</v>
      </c>
      <c r="AG1890" s="18">
        <f t="shared" si="5178"/>
        <v>0</v>
      </c>
      <c r="AH1890" s="18">
        <f t="shared" si="5178"/>
        <v>0</v>
      </c>
      <c r="AI1890" s="18">
        <f t="shared" si="5110"/>
        <v>0</v>
      </c>
      <c r="AJ1890" s="18">
        <f t="shared" si="5111"/>
        <v>0</v>
      </c>
      <c r="AK1890" s="18">
        <f t="shared" si="5112"/>
        <v>0</v>
      </c>
      <c r="AL1890" s="18">
        <f t="shared" si="5178"/>
        <v>0</v>
      </c>
      <c r="AM1890" s="18">
        <f t="shared" si="5113"/>
        <v>0</v>
      </c>
      <c r="AN1890" s="18">
        <f t="shared" si="5178"/>
        <v>0</v>
      </c>
      <c r="AO1890" s="18">
        <f t="shared" si="5178"/>
        <v>0</v>
      </c>
      <c r="AP1890" s="18">
        <f t="shared" si="5178"/>
        <v>0</v>
      </c>
      <c r="AQ1890" s="18">
        <f t="shared" si="5078"/>
        <v>0</v>
      </c>
      <c r="AR1890" s="18">
        <f t="shared" si="5079"/>
        <v>0</v>
      </c>
      <c r="AS1890" s="18">
        <f t="shared" si="5080"/>
        <v>0</v>
      </c>
      <c r="AT1890" s="18">
        <f t="shared" si="5178"/>
        <v>0</v>
      </c>
      <c r="AU1890" s="18">
        <f t="shared" si="5178"/>
        <v>0</v>
      </c>
      <c r="AV1890" s="18">
        <f t="shared" si="5178"/>
        <v>0</v>
      </c>
      <c r="AW1890" s="18">
        <f t="shared" si="5081"/>
        <v>0</v>
      </c>
      <c r="AX1890" s="18">
        <f t="shared" si="5082"/>
        <v>0</v>
      </c>
      <c r="AY1890" s="18">
        <f t="shared" si="5083"/>
        <v>0</v>
      </c>
      <c r="AZ1890" s="18">
        <f t="shared" si="5178"/>
        <v>0</v>
      </c>
      <c r="BA1890" s="18">
        <f t="shared" si="5178"/>
        <v>0</v>
      </c>
      <c r="BB1890" s="18">
        <f t="shared" si="5178"/>
        <v>0</v>
      </c>
      <c r="BC1890" s="18">
        <f t="shared" si="5057"/>
        <v>0</v>
      </c>
      <c r="BD1890" s="18">
        <f t="shared" si="5058"/>
        <v>0</v>
      </c>
      <c r="BE1890" s="18">
        <f t="shared" si="5059"/>
        <v>0</v>
      </c>
      <c r="BF1890" s="18">
        <f t="shared" si="5178"/>
        <v>0</v>
      </c>
      <c r="BG1890" s="18">
        <f t="shared" si="5178"/>
        <v>0</v>
      </c>
      <c r="BH1890" s="18">
        <f t="shared" si="5178"/>
        <v>0</v>
      </c>
      <c r="BI1890" s="18">
        <f t="shared" si="5054"/>
        <v>0</v>
      </c>
      <c r="BJ1890" s="18">
        <f t="shared" si="5055"/>
        <v>0</v>
      </c>
      <c r="BK1890" s="18">
        <f t="shared" si="5056"/>
        <v>0</v>
      </c>
      <c r="BL1890" s="18">
        <f t="shared" si="5178"/>
        <v>0</v>
      </c>
      <c r="BM1890" s="18">
        <f t="shared" si="5178"/>
        <v>0</v>
      </c>
      <c r="BN1890" s="18">
        <f t="shared" si="5178"/>
        <v>0</v>
      </c>
      <c r="BO1890" s="18">
        <f t="shared" si="5152"/>
        <v>0</v>
      </c>
      <c r="BP1890" s="18">
        <f t="shared" si="5153"/>
        <v>0</v>
      </c>
      <c r="BQ1890" s="18">
        <f t="shared" si="5154"/>
        <v>0</v>
      </c>
      <c r="BR1890" s="18">
        <f t="shared" si="5178"/>
        <v>0</v>
      </c>
      <c r="BS1890" s="18">
        <f t="shared" si="5178"/>
        <v>0</v>
      </c>
      <c r="BT1890" s="18">
        <f t="shared" si="5178"/>
        <v>0</v>
      </c>
      <c r="BU1890" s="18">
        <f t="shared" si="5148"/>
        <v>0</v>
      </c>
      <c r="BV1890" s="18">
        <f t="shared" si="5149"/>
        <v>0</v>
      </c>
      <c r="BW1890" s="18">
        <f t="shared" si="5150"/>
        <v>0</v>
      </c>
      <c r="BX1890" s="18">
        <f t="shared" si="5178"/>
        <v>0</v>
      </c>
      <c r="BY1890" s="18">
        <f t="shared" si="5178"/>
        <v>0</v>
      </c>
      <c r="BZ1890" s="18">
        <f t="shared" si="5178"/>
        <v>0</v>
      </c>
      <c r="CA1890" s="18">
        <f t="shared" si="5114"/>
        <v>0</v>
      </c>
      <c r="CB1890" s="18">
        <f t="shared" si="5115"/>
        <v>0</v>
      </c>
      <c r="CC1890" s="18">
        <f t="shared" si="5116"/>
        <v>0</v>
      </c>
      <c r="CD1890" s="18">
        <f t="shared" si="5178"/>
        <v>0</v>
      </c>
      <c r="CE1890" s="27" t="s">
        <v>1661</v>
      </c>
      <c r="CF1890" s="33"/>
    </row>
    <row r="1891" spans="1:119" hidden="1" x14ac:dyDescent="0.3">
      <c r="A1891" s="19" t="s">
        <v>1177</v>
      </c>
      <c r="B1891" s="39">
        <v>800</v>
      </c>
      <c r="C1891" s="41"/>
      <c r="D1891" s="41"/>
      <c r="E1891" s="14" t="s">
        <v>556</v>
      </c>
      <c r="F1891" s="18">
        <f t="shared" si="5176"/>
        <v>0</v>
      </c>
      <c r="G1891" s="18">
        <f t="shared" si="5176"/>
        <v>0</v>
      </c>
      <c r="H1891" s="18">
        <f t="shared" si="5176"/>
        <v>0</v>
      </c>
      <c r="I1891" s="18">
        <f t="shared" si="5176"/>
        <v>0</v>
      </c>
      <c r="J1891" s="18">
        <f t="shared" si="5176"/>
        <v>0</v>
      </c>
      <c r="K1891" s="18">
        <f t="shared" si="5176"/>
        <v>0</v>
      </c>
      <c r="L1891" s="18">
        <f t="shared" si="5050"/>
        <v>0</v>
      </c>
      <c r="M1891" s="18">
        <f t="shared" si="5051"/>
        <v>0</v>
      </c>
      <c r="N1891" s="18">
        <f t="shared" si="5052"/>
        <v>0</v>
      </c>
      <c r="O1891" s="18">
        <f t="shared" si="5177"/>
        <v>0</v>
      </c>
      <c r="P1891" s="18">
        <f t="shared" si="5177"/>
        <v>0</v>
      </c>
      <c r="Q1891" s="18">
        <f t="shared" si="5177"/>
        <v>0</v>
      </c>
      <c r="R1891" s="18">
        <f t="shared" si="5177"/>
        <v>0</v>
      </c>
      <c r="S1891" s="18">
        <f t="shared" si="5177"/>
        <v>0</v>
      </c>
      <c r="T1891" s="18">
        <f t="shared" si="4997"/>
        <v>0</v>
      </c>
      <c r="U1891" s="18">
        <f t="shared" si="4998"/>
        <v>0</v>
      </c>
      <c r="V1891" s="18">
        <f t="shared" si="4999"/>
        <v>0</v>
      </c>
      <c r="W1891" s="18">
        <f t="shared" si="5178"/>
        <v>0</v>
      </c>
      <c r="X1891" s="18">
        <f t="shared" si="5178"/>
        <v>0</v>
      </c>
      <c r="Y1891" s="18">
        <f t="shared" si="5178"/>
        <v>0</v>
      </c>
      <c r="Z1891" s="18">
        <f t="shared" si="5178"/>
        <v>0</v>
      </c>
      <c r="AA1891" s="18">
        <f t="shared" si="5178"/>
        <v>0</v>
      </c>
      <c r="AB1891" s="18">
        <f t="shared" si="5178"/>
        <v>0</v>
      </c>
      <c r="AC1891" s="18">
        <f t="shared" si="5006"/>
        <v>0</v>
      </c>
      <c r="AD1891" s="18">
        <f t="shared" si="5007"/>
        <v>0</v>
      </c>
      <c r="AE1891" s="18">
        <f t="shared" si="5008"/>
        <v>0</v>
      </c>
      <c r="AF1891" s="18">
        <f t="shared" si="5178"/>
        <v>0</v>
      </c>
      <c r="AG1891" s="18">
        <f t="shared" si="5178"/>
        <v>0</v>
      </c>
      <c r="AH1891" s="18">
        <f t="shared" si="5178"/>
        <v>0</v>
      </c>
      <c r="AI1891" s="18">
        <f t="shared" si="5110"/>
        <v>0</v>
      </c>
      <c r="AJ1891" s="18">
        <f t="shared" si="5111"/>
        <v>0</v>
      </c>
      <c r="AK1891" s="18">
        <f t="shared" si="5112"/>
        <v>0</v>
      </c>
      <c r="AL1891" s="18">
        <f t="shared" si="5178"/>
        <v>0</v>
      </c>
      <c r="AM1891" s="18">
        <f t="shared" si="5113"/>
        <v>0</v>
      </c>
      <c r="AN1891" s="18">
        <f t="shared" si="5178"/>
        <v>0</v>
      </c>
      <c r="AO1891" s="18">
        <f t="shared" si="5178"/>
        <v>0</v>
      </c>
      <c r="AP1891" s="18">
        <f t="shared" si="5178"/>
        <v>0</v>
      </c>
      <c r="AQ1891" s="18">
        <f t="shared" si="5078"/>
        <v>0</v>
      </c>
      <c r="AR1891" s="18">
        <f t="shared" si="5079"/>
        <v>0</v>
      </c>
      <c r="AS1891" s="18">
        <f t="shared" si="5080"/>
        <v>0</v>
      </c>
      <c r="AT1891" s="18">
        <f t="shared" si="5178"/>
        <v>0</v>
      </c>
      <c r="AU1891" s="18">
        <f t="shared" si="5178"/>
        <v>0</v>
      </c>
      <c r="AV1891" s="18">
        <f t="shared" si="5178"/>
        <v>0</v>
      </c>
      <c r="AW1891" s="18">
        <f t="shared" si="5081"/>
        <v>0</v>
      </c>
      <c r="AX1891" s="18">
        <f t="shared" si="5082"/>
        <v>0</v>
      </c>
      <c r="AY1891" s="18">
        <f t="shared" si="5083"/>
        <v>0</v>
      </c>
      <c r="AZ1891" s="18">
        <f t="shared" si="5178"/>
        <v>0</v>
      </c>
      <c r="BA1891" s="18">
        <f t="shared" si="5178"/>
        <v>0</v>
      </c>
      <c r="BB1891" s="18">
        <f t="shared" si="5178"/>
        <v>0</v>
      </c>
      <c r="BC1891" s="18">
        <f t="shared" si="5057"/>
        <v>0</v>
      </c>
      <c r="BD1891" s="18">
        <f t="shared" si="5058"/>
        <v>0</v>
      </c>
      <c r="BE1891" s="18">
        <f t="shared" si="5059"/>
        <v>0</v>
      </c>
      <c r="BF1891" s="18">
        <f t="shared" si="5178"/>
        <v>0</v>
      </c>
      <c r="BG1891" s="18">
        <f t="shared" si="5178"/>
        <v>0</v>
      </c>
      <c r="BH1891" s="18">
        <f t="shared" si="5178"/>
        <v>0</v>
      </c>
      <c r="BI1891" s="18">
        <f t="shared" si="5054"/>
        <v>0</v>
      </c>
      <c r="BJ1891" s="18">
        <f t="shared" si="5055"/>
        <v>0</v>
      </c>
      <c r="BK1891" s="18">
        <f t="shared" si="5056"/>
        <v>0</v>
      </c>
      <c r="BL1891" s="18">
        <f t="shared" si="5178"/>
        <v>0</v>
      </c>
      <c r="BM1891" s="18">
        <f t="shared" si="5178"/>
        <v>0</v>
      </c>
      <c r="BN1891" s="18">
        <f t="shared" si="5178"/>
        <v>0</v>
      </c>
      <c r="BO1891" s="18">
        <f t="shared" si="5152"/>
        <v>0</v>
      </c>
      <c r="BP1891" s="18">
        <f t="shared" si="5153"/>
        <v>0</v>
      </c>
      <c r="BQ1891" s="18">
        <f t="shared" si="5154"/>
        <v>0</v>
      </c>
      <c r="BR1891" s="18">
        <f t="shared" si="5178"/>
        <v>0</v>
      </c>
      <c r="BS1891" s="18">
        <f t="shared" si="5178"/>
        <v>0</v>
      </c>
      <c r="BT1891" s="18">
        <f t="shared" si="5178"/>
        <v>0</v>
      </c>
      <c r="BU1891" s="18">
        <f t="shared" si="5148"/>
        <v>0</v>
      </c>
      <c r="BV1891" s="18">
        <f t="shared" si="5149"/>
        <v>0</v>
      </c>
      <c r="BW1891" s="18">
        <f t="shared" si="5150"/>
        <v>0</v>
      </c>
      <c r="BX1891" s="18">
        <f t="shared" si="5178"/>
        <v>0</v>
      </c>
      <c r="BY1891" s="18">
        <f t="shared" si="5178"/>
        <v>0</v>
      </c>
      <c r="BZ1891" s="18">
        <f t="shared" si="5178"/>
        <v>0</v>
      </c>
      <c r="CA1891" s="18">
        <f t="shared" si="5114"/>
        <v>0</v>
      </c>
      <c r="CB1891" s="18">
        <f t="shared" si="5115"/>
        <v>0</v>
      </c>
      <c r="CC1891" s="18">
        <f t="shared" si="5116"/>
        <v>0</v>
      </c>
      <c r="CD1891" s="18">
        <f t="shared" si="5178"/>
        <v>0</v>
      </c>
      <c r="CE1891" s="27" t="s">
        <v>1661</v>
      </c>
      <c r="CF1891" s="33"/>
    </row>
    <row r="1892" spans="1:119" ht="78" hidden="1" x14ac:dyDescent="0.3">
      <c r="A1892" s="19" t="s">
        <v>1177</v>
      </c>
      <c r="B1892" s="39">
        <v>810</v>
      </c>
      <c r="C1892" s="41"/>
      <c r="D1892" s="41"/>
      <c r="E1892" s="14" t="s">
        <v>571</v>
      </c>
      <c r="F1892" s="18">
        <f t="shared" si="5176"/>
        <v>0</v>
      </c>
      <c r="G1892" s="18">
        <f t="shared" si="5176"/>
        <v>0</v>
      </c>
      <c r="H1892" s="18">
        <f t="shared" si="5176"/>
        <v>0</v>
      </c>
      <c r="I1892" s="18">
        <f t="shared" si="5176"/>
        <v>0</v>
      </c>
      <c r="J1892" s="18">
        <f t="shared" si="5176"/>
        <v>0</v>
      </c>
      <c r="K1892" s="18">
        <f t="shared" si="5176"/>
        <v>0</v>
      </c>
      <c r="L1892" s="18">
        <f t="shared" si="5050"/>
        <v>0</v>
      </c>
      <c r="M1892" s="18">
        <f t="shared" si="5051"/>
        <v>0</v>
      </c>
      <c r="N1892" s="18">
        <f t="shared" si="5052"/>
        <v>0</v>
      </c>
      <c r="O1892" s="18">
        <f t="shared" si="5177"/>
        <v>0</v>
      </c>
      <c r="P1892" s="18">
        <f t="shared" si="5177"/>
        <v>0</v>
      </c>
      <c r="Q1892" s="18">
        <f t="shared" si="5177"/>
        <v>0</v>
      </c>
      <c r="R1892" s="18">
        <f t="shared" si="5177"/>
        <v>0</v>
      </c>
      <c r="S1892" s="18">
        <f t="shared" si="5177"/>
        <v>0</v>
      </c>
      <c r="T1892" s="18">
        <f t="shared" si="4997"/>
        <v>0</v>
      </c>
      <c r="U1892" s="18">
        <f t="shared" si="4998"/>
        <v>0</v>
      </c>
      <c r="V1892" s="18">
        <f t="shared" si="4999"/>
        <v>0</v>
      </c>
      <c r="W1892" s="18">
        <f t="shared" si="5178"/>
        <v>0</v>
      </c>
      <c r="X1892" s="18">
        <f t="shared" si="5178"/>
        <v>0</v>
      </c>
      <c r="Y1892" s="18">
        <f t="shared" si="5178"/>
        <v>0</v>
      </c>
      <c r="Z1892" s="18">
        <f t="shared" si="5178"/>
        <v>0</v>
      </c>
      <c r="AA1892" s="18">
        <f t="shared" si="5178"/>
        <v>0</v>
      </c>
      <c r="AB1892" s="18">
        <f t="shared" si="5178"/>
        <v>0</v>
      </c>
      <c r="AC1892" s="18">
        <f t="shared" ref="AC1892:AC1959" si="5179">T1892+W1892+Z1892</f>
        <v>0</v>
      </c>
      <c r="AD1892" s="18">
        <f t="shared" ref="AD1892:AD1959" si="5180">U1892+X1892+AA1892</f>
        <v>0</v>
      </c>
      <c r="AE1892" s="18">
        <f t="shared" ref="AE1892:AE1959" si="5181">V1892+Y1892+AB1892</f>
        <v>0</v>
      </c>
      <c r="AF1892" s="18">
        <f t="shared" si="5178"/>
        <v>0</v>
      </c>
      <c r="AG1892" s="18">
        <f t="shared" si="5178"/>
        <v>0</v>
      </c>
      <c r="AH1892" s="18">
        <f t="shared" si="5178"/>
        <v>0</v>
      </c>
      <c r="AI1892" s="18">
        <f t="shared" si="5110"/>
        <v>0</v>
      </c>
      <c r="AJ1892" s="18">
        <f t="shared" si="5111"/>
        <v>0</v>
      </c>
      <c r="AK1892" s="18">
        <f t="shared" si="5112"/>
        <v>0</v>
      </c>
      <c r="AL1892" s="18">
        <f t="shared" si="5178"/>
        <v>0</v>
      </c>
      <c r="AM1892" s="18">
        <f t="shared" si="5113"/>
        <v>0</v>
      </c>
      <c r="AN1892" s="18">
        <f t="shared" si="5178"/>
        <v>0</v>
      </c>
      <c r="AO1892" s="18">
        <f t="shared" si="5178"/>
        <v>0</v>
      </c>
      <c r="AP1892" s="18">
        <f t="shared" si="5178"/>
        <v>0</v>
      </c>
      <c r="AQ1892" s="18">
        <f t="shared" si="5078"/>
        <v>0</v>
      </c>
      <c r="AR1892" s="18">
        <f t="shared" si="5079"/>
        <v>0</v>
      </c>
      <c r="AS1892" s="18">
        <f t="shared" si="5080"/>
        <v>0</v>
      </c>
      <c r="AT1892" s="18">
        <f t="shared" si="5178"/>
        <v>0</v>
      </c>
      <c r="AU1892" s="18">
        <f t="shared" si="5178"/>
        <v>0</v>
      </c>
      <c r="AV1892" s="18">
        <f t="shared" si="5178"/>
        <v>0</v>
      </c>
      <c r="AW1892" s="18">
        <f t="shared" si="5081"/>
        <v>0</v>
      </c>
      <c r="AX1892" s="18">
        <f t="shared" si="5082"/>
        <v>0</v>
      </c>
      <c r="AY1892" s="18">
        <f t="shared" si="5083"/>
        <v>0</v>
      </c>
      <c r="AZ1892" s="18">
        <f t="shared" si="5178"/>
        <v>0</v>
      </c>
      <c r="BA1892" s="18">
        <f t="shared" si="5178"/>
        <v>0</v>
      </c>
      <c r="BB1892" s="18">
        <f t="shared" si="5178"/>
        <v>0</v>
      </c>
      <c r="BC1892" s="18">
        <f t="shared" si="5057"/>
        <v>0</v>
      </c>
      <c r="BD1892" s="18">
        <f t="shared" si="5058"/>
        <v>0</v>
      </c>
      <c r="BE1892" s="18">
        <f t="shared" si="5059"/>
        <v>0</v>
      </c>
      <c r="BF1892" s="18">
        <f t="shared" si="5178"/>
        <v>0</v>
      </c>
      <c r="BG1892" s="18">
        <f t="shared" si="5178"/>
        <v>0</v>
      </c>
      <c r="BH1892" s="18">
        <f t="shared" si="5178"/>
        <v>0</v>
      </c>
      <c r="BI1892" s="18">
        <f t="shared" si="5054"/>
        <v>0</v>
      </c>
      <c r="BJ1892" s="18">
        <f t="shared" si="5055"/>
        <v>0</v>
      </c>
      <c r="BK1892" s="18">
        <f t="shared" si="5056"/>
        <v>0</v>
      </c>
      <c r="BL1892" s="18">
        <f t="shared" si="5178"/>
        <v>0</v>
      </c>
      <c r="BM1892" s="18">
        <f t="shared" si="5178"/>
        <v>0</v>
      </c>
      <c r="BN1892" s="18">
        <f t="shared" si="5178"/>
        <v>0</v>
      </c>
      <c r="BO1892" s="18">
        <f t="shared" si="5152"/>
        <v>0</v>
      </c>
      <c r="BP1892" s="18">
        <f t="shared" si="5153"/>
        <v>0</v>
      </c>
      <c r="BQ1892" s="18">
        <f t="shared" si="5154"/>
        <v>0</v>
      </c>
      <c r="BR1892" s="18">
        <f t="shared" si="5178"/>
        <v>0</v>
      </c>
      <c r="BS1892" s="18">
        <f t="shared" si="5178"/>
        <v>0</v>
      </c>
      <c r="BT1892" s="18">
        <f t="shared" si="5178"/>
        <v>0</v>
      </c>
      <c r="BU1892" s="18">
        <f t="shared" si="5148"/>
        <v>0</v>
      </c>
      <c r="BV1892" s="18">
        <f t="shared" si="5149"/>
        <v>0</v>
      </c>
      <c r="BW1892" s="18">
        <f t="shared" si="5150"/>
        <v>0</v>
      </c>
      <c r="BX1892" s="18">
        <f t="shared" si="5178"/>
        <v>0</v>
      </c>
      <c r="BY1892" s="18">
        <f t="shared" si="5178"/>
        <v>0</v>
      </c>
      <c r="BZ1892" s="18">
        <f t="shared" si="5178"/>
        <v>0</v>
      </c>
      <c r="CA1892" s="18">
        <f t="shared" si="5114"/>
        <v>0</v>
      </c>
      <c r="CB1892" s="18">
        <f t="shared" si="5115"/>
        <v>0</v>
      </c>
      <c r="CC1892" s="18">
        <f t="shared" si="5116"/>
        <v>0</v>
      </c>
      <c r="CD1892" s="18">
        <f t="shared" si="5178"/>
        <v>0</v>
      </c>
      <c r="CE1892" s="27" t="s">
        <v>1661</v>
      </c>
      <c r="CF1892" s="33"/>
    </row>
    <row r="1893" spans="1:119" hidden="1" x14ac:dyDescent="0.3">
      <c r="A1893" s="19" t="s">
        <v>1177</v>
      </c>
      <c r="B1893" s="39">
        <v>810</v>
      </c>
      <c r="C1893" s="41" t="s">
        <v>198</v>
      </c>
      <c r="D1893" s="41" t="s">
        <v>19</v>
      </c>
      <c r="E1893" s="14" t="s">
        <v>527</v>
      </c>
      <c r="F1893" s="18"/>
      <c r="G1893" s="18"/>
      <c r="H1893" s="18"/>
      <c r="I1893" s="18"/>
      <c r="J1893" s="18"/>
      <c r="K1893" s="18"/>
      <c r="L1893" s="18">
        <f t="shared" si="5050"/>
        <v>0</v>
      </c>
      <c r="M1893" s="18">
        <f t="shared" si="5051"/>
        <v>0</v>
      </c>
      <c r="N1893" s="18">
        <f t="shared" si="5052"/>
        <v>0</v>
      </c>
      <c r="O1893" s="18"/>
      <c r="P1893" s="18"/>
      <c r="Q1893" s="18"/>
      <c r="R1893" s="18"/>
      <c r="S1893" s="18"/>
      <c r="T1893" s="18">
        <f t="shared" si="4997"/>
        <v>0</v>
      </c>
      <c r="U1893" s="18">
        <f t="shared" si="4998"/>
        <v>0</v>
      </c>
      <c r="V1893" s="18">
        <f t="shared" si="4999"/>
        <v>0</v>
      </c>
      <c r="W1893" s="18"/>
      <c r="X1893" s="18"/>
      <c r="Y1893" s="18"/>
      <c r="Z1893" s="18"/>
      <c r="AA1893" s="18"/>
      <c r="AB1893" s="18"/>
      <c r="AC1893" s="18">
        <f t="shared" si="5179"/>
        <v>0</v>
      </c>
      <c r="AD1893" s="18">
        <f t="shared" si="5180"/>
        <v>0</v>
      </c>
      <c r="AE1893" s="18">
        <f t="shared" si="5181"/>
        <v>0</v>
      </c>
      <c r="AF1893" s="18"/>
      <c r="AG1893" s="18"/>
      <c r="AH1893" s="18"/>
      <c r="AI1893" s="18">
        <f t="shared" si="5110"/>
        <v>0</v>
      </c>
      <c r="AJ1893" s="18">
        <f t="shared" si="5111"/>
        <v>0</v>
      </c>
      <c r="AK1893" s="18">
        <f t="shared" si="5112"/>
        <v>0</v>
      </c>
      <c r="AL1893" s="18"/>
      <c r="AM1893" s="18">
        <f t="shared" si="5113"/>
        <v>0</v>
      </c>
      <c r="AN1893" s="18"/>
      <c r="AO1893" s="18"/>
      <c r="AP1893" s="18"/>
      <c r="AQ1893" s="18">
        <f t="shared" si="5078"/>
        <v>0</v>
      </c>
      <c r="AR1893" s="18">
        <f t="shared" si="5079"/>
        <v>0</v>
      </c>
      <c r="AS1893" s="18">
        <f t="shared" si="5080"/>
        <v>0</v>
      </c>
      <c r="AT1893" s="18"/>
      <c r="AU1893" s="18"/>
      <c r="AV1893" s="18"/>
      <c r="AW1893" s="18">
        <f t="shared" si="5081"/>
        <v>0</v>
      </c>
      <c r="AX1893" s="18">
        <f t="shared" si="5082"/>
        <v>0</v>
      </c>
      <c r="AY1893" s="18">
        <f t="shared" si="5083"/>
        <v>0</v>
      </c>
      <c r="AZ1893" s="18"/>
      <c r="BA1893" s="18"/>
      <c r="BB1893" s="18"/>
      <c r="BC1893" s="18">
        <f t="shared" si="5057"/>
        <v>0</v>
      </c>
      <c r="BD1893" s="18">
        <f t="shared" si="5058"/>
        <v>0</v>
      </c>
      <c r="BE1893" s="18">
        <f t="shared" si="5059"/>
        <v>0</v>
      </c>
      <c r="BF1893" s="18"/>
      <c r="BG1893" s="18"/>
      <c r="BH1893" s="18"/>
      <c r="BI1893" s="18">
        <f t="shared" si="5054"/>
        <v>0</v>
      </c>
      <c r="BJ1893" s="18">
        <f t="shared" si="5055"/>
        <v>0</v>
      </c>
      <c r="BK1893" s="18">
        <f t="shared" si="5056"/>
        <v>0</v>
      </c>
      <c r="BL1893" s="18"/>
      <c r="BM1893" s="18"/>
      <c r="BN1893" s="18"/>
      <c r="BO1893" s="18">
        <f t="shared" si="5152"/>
        <v>0</v>
      </c>
      <c r="BP1893" s="18">
        <f t="shared" si="5153"/>
        <v>0</v>
      </c>
      <c r="BQ1893" s="18">
        <f t="shared" si="5154"/>
        <v>0</v>
      </c>
      <c r="BR1893" s="18"/>
      <c r="BS1893" s="18"/>
      <c r="BT1893" s="18"/>
      <c r="BU1893" s="18">
        <f t="shared" si="5148"/>
        <v>0</v>
      </c>
      <c r="BV1893" s="18">
        <f t="shared" si="5149"/>
        <v>0</v>
      </c>
      <c r="BW1893" s="18">
        <f t="shared" si="5150"/>
        <v>0</v>
      </c>
      <c r="BX1893" s="18"/>
      <c r="BY1893" s="18"/>
      <c r="BZ1893" s="18"/>
      <c r="CA1893" s="18">
        <f t="shared" si="5114"/>
        <v>0</v>
      </c>
      <c r="CB1893" s="18">
        <f t="shared" si="5115"/>
        <v>0</v>
      </c>
      <c r="CC1893" s="18">
        <f t="shared" si="5116"/>
        <v>0</v>
      </c>
      <c r="CD1893" s="18"/>
      <c r="CE1893" s="27" t="s">
        <v>1661</v>
      </c>
      <c r="CF1893" s="33"/>
    </row>
    <row r="1894" spans="1:119" ht="31.2" x14ac:dyDescent="0.3">
      <c r="A1894" s="19" t="s">
        <v>847</v>
      </c>
      <c r="B1894" s="39"/>
      <c r="C1894" s="41"/>
      <c r="D1894" s="41"/>
      <c r="E1894" s="14" t="s">
        <v>849</v>
      </c>
      <c r="F1894" s="18">
        <f t="shared" ref="F1894:K1897" si="5182">F1895</f>
        <v>267294.8</v>
      </c>
      <c r="G1894" s="18">
        <f t="shared" si="5182"/>
        <v>278680.90000000002</v>
      </c>
      <c r="H1894" s="18">
        <f t="shared" si="5182"/>
        <v>278680.90000000002</v>
      </c>
      <c r="I1894" s="18">
        <f t="shared" si="5182"/>
        <v>0</v>
      </c>
      <c r="J1894" s="18">
        <f t="shared" si="5182"/>
        <v>0</v>
      </c>
      <c r="K1894" s="18">
        <f t="shared" si="5182"/>
        <v>0</v>
      </c>
      <c r="L1894" s="18">
        <f t="shared" si="5050"/>
        <v>267294.8</v>
      </c>
      <c r="M1894" s="18">
        <f t="shared" si="5051"/>
        <v>278680.90000000002</v>
      </c>
      <c r="N1894" s="18">
        <f t="shared" si="5052"/>
        <v>278680.90000000002</v>
      </c>
      <c r="O1894" s="18">
        <f t="shared" ref="O1894:S1897" si="5183">O1895</f>
        <v>0</v>
      </c>
      <c r="P1894" s="18">
        <f t="shared" si="5183"/>
        <v>0</v>
      </c>
      <c r="Q1894" s="18">
        <f t="shared" si="5183"/>
        <v>0</v>
      </c>
      <c r="R1894" s="18">
        <f t="shared" si="5183"/>
        <v>0</v>
      </c>
      <c r="S1894" s="18">
        <f t="shared" si="5183"/>
        <v>0</v>
      </c>
      <c r="T1894" s="18">
        <f t="shared" ref="T1894:T1967" si="5184">L1894+O1894+R1894</f>
        <v>267294.8</v>
      </c>
      <c r="U1894" s="18">
        <f t="shared" ref="U1894:U1967" si="5185">M1894+P1894+S1894</f>
        <v>278680.90000000002</v>
      </c>
      <c r="V1894" s="18">
        <f t="shared" ref="V1894:V1967" si="5186">N1894+Q1894</f>
        <v>278680.90000000002</v>
      </c>
      <c r="W1894" s="18">
        <f t="shared" ref="W1894:CD1897" si="5187">W1895</f>
        <v>0</v>
      </c>
      <c r="X1894" s="18">
        <f t="shared" si="5187"/>
        <v>0</v>
      </c>
      <c r="Y1894" s="18">
        <f t="shared" si="5187"/>
        <v>0</v>
      </c>
      <c r="Z1894" s="18">
        <f t="shared" si="5187"/>
        <v>0</v>
      </c>
      <c r="AA1894" s="18">
        <f t="shared" si="5187"/>
        <v>0</v>
      </c>
      <c r="AB1894" s="18">
        <f t="shared" si="5187"/>
        <v>0</v>
      </c>
      <c r="AC1894" s="18">
        <f t="shared" si="5179"/>
        <v>267294.8</v>
      </c>
      <c r="AD1894" s="18">
        <f t="shared" si="5180"/>
        <v>278680.90000000002</v>
      </c>
      <c r="AE1894" s="18">
        <f t="shared" si="5181"/>
        <v>278680.90000000002</v>
      </c>
      <c r="AF1894" s="18">
        <f t="shared" si="5187"/>
        <v>0</v>
      </c>
      <c r="AG1894" s="18">
        <f t="shared" si="5187"/>
        <v>0</v>
      </c>
      <c r="AH1894" s="18">
        <f t="shared" si="5187"/>
        <v>0</v>
      </c>
      <c r="AI1894" s="18">
        <f t="shared" si="5110"/>
        <v>267294.8</v>
      </c>
      <c r="AJ1894" s="18">
        <f t="shared" si="5111"/>
        <v>278680.90000000002</v>
      </c>
      <c r="AK1894" s="18">
        <f t="shared" si="5112"/>
        <v>278680.90000000002</v>
      </c>
      <c r="AL1894" s="18">
        <f t="shared" si="5187"/>
        <v>0</v>
      </c>
      <c r="AM1894" s="18">
        <f t="shared" si="5113"/>
        <v>267294.8</v>
      </c>
      <c r="AN1894" s="18">
        <f t="shared" si="5187"/>
        <v>1592.5350000000001</v>
      </c>
      <c r="AO1894" s="18">
        <f t="shared" si="5187"/>
        <v>0</v>
      </c>
      <c r="AP1894" s="18">
        <f t="shared" si="5187"/>
        <v>0</v>
      </c>
      <c r="AQ1894" s="18">
        <f t="shared" si="5078"/>
        <v>268887.33499999996</v>
      </c>
      <c r="AR1894" s="18">
        <f t="shared" si="5079"/>
        <v>278680.90000000002</v>
      </c>
      <c r="AS1894" s="18">
        <f t="shared" si="5080"/>
        <v>278680.90000000002</v>
      </c>
      <c r="AT1894" s="18">
        <f t="shared" si="5187"/>
        <v>0</v>
      </c>
      <c r="AU1894" s="18">
        <f t="shared" si="5187"/>
        <v>0</v>
      </c>
      <c r="AV1894" s="18">
        <f t="shared" si="5187"/>
        <v>0</v>
      </c>
      <c r="AW1894" s="18">
        <f t="shared" si="5081"/>
        <v>268887.33499999996</v>
      </c>
      <c r="AX1894" s="18">
        <f t="shared" si="5082"/>
        <v>278680.90000000002</v>
      </c>
      <c r="AY1894" s="18">
        <f t="shared" si="5083"/>
        <v>278680.90000000002</v>
      </c>
      <c r="AZ1894" s="18">
        <f t="shared" si="5187"/>
        <v>0</v>
      </c>
      <c r="BA1894" s="18">
        <f t="shared" si="5187"/>
        <v>0</v>
      </c>
      <c r="BB1894" s="18">
        <f t="shared" si="5187"/>
        <v>0</v>
      </c>
      <c r="BC1894" s="18">
        <f t="shared" si="5057"/>
        <v>268887.33499999996</v>
      </c>
      <c r="BD1894" s="18">
        <f t="shared" si="5058"/>
        <v>278680.90000000002</v>
      </c>
      <c r="BE1894" s="18">
        <f t="shared" si="5059"/>
        <v>278680.90000000002</v>
      </c>
      <c r="BF1894" s="18">
        <f t="shared" si="5187"/>
        <v>0</v>
      </c>
      <c r="BG1894" s="18">
        <f t="shared" si="5187"/>
        <v>0</v>
      </c>
      <c r="BH1894" s="18">
        <f t="shared" si="5187"/>
        <v>0</v>
      </c>
      <c r="BI1894" s="18">
        <f t="shared" si="5054"/>
        <v>268887.33499999996</v>
      </c>
      <c r="BJ1894" s="18">
        <f t="shared" si="5055"/>
        <v>278680.90000000002</v>
      </c>
      <c r="BK1894" s="18">
        <f t="shared" si="5056"/>
        <v>278680.90000000002</v>
      </c>
      <c r="BL1894" s="18">
        <f t="shared" si="5187"/>
        <v>0</v>
      </c>
      <c r="BM1894" s="18">
        <f t="shared" si="5187"/>
        <v>0</v>
      </c>
      <c r="BN1894" s="18">
        <f t="shared" si="5187"/>
        <v>0</v>
      </c>
      <c r="BO1894" s="18">
        <f t="shared" si="5152"/>
        <v>268887.33499999996</v>
      </c>
      <c r="BP1894" s="18">
        <f t="shared" si="5153"/>
        <v>278680.90000000002</v>
      </c>
      <c r="BQ1894" s="18">
        <f t="shared" si="5154"/>
        <v>278680.90000000002</v>
      </c>
      <c r="BR1894" s="18">
        <f t="shared" si="5187"/>
        <v>0</v>
      </c>
      <c r="BS1894" s="18">
        <f t="shared" si="5187"/>
        <v>0</v>
      </c>
      <c r="BT1894" s="18">
        <f t="shared" si="5187"/>
        <v>0</v>
      </c>
      <c r="BU1894" s="18">
        <f t="shared" si="5148"/>
        <v>268887.33499999996</v>
      </c>
      <c r="BV1894" s="18">
        <f t="shared" si="5149"/>
        <v>278680.90000000002</v>
      </c>
      <c r="BW1894" s="18">
        <f t="shared" si="5150"/>
        <v>278680.90000000002</v>
      </c>
      <c r="BX1894" s="18">
        <f t="shared" si="5187"/>
        <v>0</v>
      </c>
      <c r="BY1894" s="18">
        <f t="shared" si="5187"/>
        <v>0</v>
      </c>
      <c r="BZ1894" s="18">
        <f t="shared" si="5187"/>
        <v>0</v>
      </c>
      <c r="CA1894" s="18">
        <f t="shared" si="5114"/>
        <v>268887.33499999996</v>
      </c>
      <c r="CB1894" s="18">
        <f t="shared" si="5115"/>
        <v>278680.90000000002</v>
      </c>
      <c r="CC1894" s="18">
        <f t="shared" si="5116"/>
        <v>278680.90000000002</v>
      </c>
      <c r="CD1894" s="18">
        <f t="shared" si="5187"/>
        <v>0</v>
      </c>
      <c r="CE1894" s="27"/>
      <c r="CF1894" s="33"/>
    </row>
    <row r="1895" spans="1:119" ht="31.2" x14ac:dyDescent="0.3">
      <c r="A1895" s="19" t="s">
        <v>848</v>
      </c>
      <c r="B1895" s="39"/>
      <c r="C1895" s="41"/>
      <c r="D1895" s="41"/>
      <c r="E1895" s="14" t="s">
        <v>850</v>
      </c>
      <c r="F1895" s="18">
        <f t="shared" si="5182"/>
        <v>267294.8</v>
      </c>
      <c r="G1895" s="18">
        <f t="shared" si="5182"/>
        <v>278680.90000000002</v>
      </c>
      <c r="H1895" s="18">
        <f t="shared" si="5182"/>
        <v>278680.90000000002</v>
      </c>
      <c r="I1895" s="18">
        <f t="shared" si="5182"/>
        <v>0</v>
      </c>
      <c r="J1895" s="18">
        <f t="shared" si="5182"/>
        <v>0</v>
      </c>
      <c r="K1895" s="18">
        <f t="shared" si="5182"/>
        <v>0</v>
      </c>
      <c r="L1895" s="18">
        <f t="shared" si="5050"/>
        <v>267294.8</v>
      </c>
      <c r="M1895" s="18">
        <f t="shared" si="5051"/>
        <v>278680.90000000002</v>
      </c>
      <c r="N1895" s="18">
        <f t="shared" si="5052"/>
        <v>278680.90000000002</v>
      </c>
      <c r="O1895" s="18">
        <f t="shared" si="5183"/>
        <v>0</v>
      </c>
      <c r="P1895" s="18">
        <f t="shared" si="5183"/>
        <v>0</v>
      </c>
      <c r="Q1895" s="18">
        <f t="shared" si="5183"/>
        <v>0</v>
      </c>
      <c r="R1895" s="18">
        <f t="shared" si="5183"/>
        <v>0</v>
      </c>
      <c r="S1895" s="18">
        <f t="shared" si="5183"/>
        <v>0</v>
      </c>
      <c r="T1895" s="18">
        <f t="shared" si="5184"/>
        <v>267294.8</v>
      </c>
      <c r="U1895" s="18">
        <f t="shared" si="5185"/>
        <v>278680.90000000002</v>
      </c>
      <c r="V1895" s="18">
        <f t="shared" si="5186"/>
        <v>278680.90000000002</v>
      </c>
      <c r="W1895" s="18">
        <f t="shared" si="5187"/>
        <v>0</v>
      </c>
      <c r="X1895" s="18">
        <f t="shared" si="5187"/>
        <v>0</v>
      </c>
      <c r="Y1895" s="18">
        <f t="shared" si="5187"/>
        <v>0</v>
      </c>
      <c r="Z1895" s="18">
        <f t="shared" si="5187"/>
        <v>0</v>
      </c>
      <c r="AA1895" s="18">
        <f t="shared" si="5187"/>
        <v>0</v>
      </c>
      <c r="AB1895" s="18">
        <f t="shared" si="5187"/>
        <v>0</v>
      </c>
      <c r="AC1895" s="18">
        <f t="shared" si="5179"/>
        <v>267294.8</v>
      </c>
      <c r="AD1895" s="18">
        <f t="shared" si="5180"/>
        <v>278680.90000000002</v>
      </c>
      <c r="AE1895" s="18">
        <f t="shared" si="5181"/>
        <v>278680.90000000002</v>
      </c>
      <c r="AF1895" s="18">
        <f t="shared" si="5187"/>
        <v>0</v>
      </c>
      <c r="AG1895" s="18">
        <f t="shared" si="5187"/>
        <v>0</v>
      </c>
      <c r="AH1895" s="18">
        <f t="shared" si="5187"/>
        <v>0</v>
      </c>
      <c r="AI1895" s="18">
        <f t="shared" si="5110"/>
        <v>267294.8</v>
      </c>
      <c r="AJ1895" s="18">
        <f t="shared" si="5111"/>
        <v>278680.90000000002</v>
      </c>
      <c r="AK1895" s="18">
        <f t="shared" si="5112"/>
        <v>278680.90000000002</v>
      </c>
      <c r="AL1895" s="18">
        <f t="shared" si="5187"/>
        <v>0</v>
      </c>
      <c r="AM1895" s="18">
        <f t="shared" si="5113"/>
        <v>267294.8</v>
      </c>
      <c r="AN1895" s="18">
        <f t="shared" si="5187"/>
        <v>1592.5350000000001</v>
      </c>
      <c r="AO1895" s="18">
        <f t="shared" si="5187"/>
        <v>0</v>
      </c>
      <c r="AP1895" s="18">
        <f t="shared" si="5187"/>
        <v>0</v>
      </c>
      <c r="AQ1895" s="18">
        <f t="shared" si="5078"/>
        <v>268887.33499999996</v>
      </c>
      <c r="AR1895" s="18">
        <f t="shared" si="5079"/>
        <v>278680.90000000002</v>
      </c>
      <c r="AS1895" s="18">
        <f t="shared" si="5080"/>
        <v>278680.90000000002</v>
      </c>
      <c r="AT1895" s="18">
        <f t="shared" si="5187"/>
        <v>0</v>
      </c>
      <c r="AU1895" s="18">
        <f t="shared" si="5187"/>
        <v>0</v>
      </c>
      <c r="AV1895" s="18">
        <f t="shared" si="5187"/>
        <v>0</v>
      </c>
      <c r="AW1895" s="18">
        <f t="shared" si="5081"/>
        <v>268887.33499999996</v>
      </c>
      <c r="AX1895" s="18">
        <f t="shared" si="5082"/>
        <v>278680.90000000002</v>
      </c>
      <c r="AY1895" s="18">
        <f t="shared" si="5083"/>
        <v>278680.90000000002</v>
      </c>
      <c r="AZ1895" s="18">
        <f t="shared" si="5187"/>
        <v>0</v>
      </c>
      <c r="BA1895" s="18">
        <f t="shared" si="5187"/>
        <v>0</v>
      </c>
      <c r="BB1895" s="18">
        <f t="shared" si="5187"/>
        <v>0</v>
      </c>
      <c r="BC1895" s="18">
        <f t="shared" si="5057"/>
        <v>268887.33499999996</v>
      </c>
      <c r="BD1895" s="18">
        <f t="shared" si="5058"/>
        <v>278680.90000000002</v>
      </c>
      <c r="BE1895" s="18">
        <f t="shared" si="5059"/>
        <v>278680.90000000002</v>
      </c>
      <c r="BF1895" s="18">
        <f t="shared" si="5187"/>
        <v>0</v>
      </c>
      <c r="BG1895" s="18">
        <f t="shared" si="5187"/>
        <v>0</v>
      </c>
      <c r="BH1895" s="18">
        <f t="shared" si="5187"/>
        <v>0</v>
      </c>
      <c r="BI1895" s="18">
        <f t="shared" si="5054"/>
        <v>268887.33499999996</v>
      </c>
      <c r="BJ1895" s="18">
        <f t="shared" si="5055"/>
        <v>278680.90000000002</v>
      </c>
      <c r="BK1895" s="18">
        <f t="shared" si="5056"/>
        <v>278680.90000000002</v>
      </c>
      <c r="BL1895" s="18">
        <f t="shared" si="5187"/>
        <v>0</v>
      </c>
      <c r="BM1895" s="18">
        <f t="shared" si="5187"/>
        <v>0</v>
      </c>
      <c r="BN1895" s="18">
        <f t="shared" si="5187"/>
        <v>0</v>
      </c>
      <c r="BO1895" s="18">
        <f t="shared" si="5152"/>
        <v>268887.33499999996</v>
      </c>
      <c r="BP1895" s="18">
        <f t="shared" si="5153"/>
        <v>278680.90000000002</v>
      </c>
      <c r="BQ1895" s="18">
        <f t="shared" si="5154"/>
        <v>278680.90000000002</v>
      </c>
      <c r="BR1895" s="18">
        <f t="shared" si="5187"/>
        <v>0</v>
      </c>
      <c r="BS1895" s="18">
        <f t="shared" si="5187"/>
        <v>0</v>
      </c>
      <c r="BT1895" s="18">
        <f t="shared" si="5187"/>
        <v>0</v>
      </c>
      <c r="BU1895" s="18">
        <f t="shared" si="5148"/>
        <v>268887.33499999996</v>
      </c>
      <c r="BV1895" s="18">
        <f t="shared" si="5149"/>
        <v>278680.90000000002</v>
      </c>
      <c r="BW1895" s="18">
        <f t="shared" si="5150"/>
        <v>278680.90000000002</v>
      </c>
      <c r="BX1895" s="18">
        <f t="shared" si="5187"/>
        <v>0</v>
      </c>
      <c r="BY1895" s="18">
        <f t="shared" si="5187"/>
        <v>0</v>
      </c>
      <c r="BZ1895" s="18">
        <f t="shared" si="5187"/>
        <v>0</v>
      </c>
      <c r="CA1895" s="18">
        <f t="shared" si="5114"/>
        <v>268887.33499999996</v>
      </c>
      <c r="CB1895" s="18">
        <f t="shared" si="5115"/>
        <v>278680.90000000002</v>
      </c>
      <c r="CC1895" s="18">
        <f t="shared" si="5116"/>
        <v>278680.90000000002</v>
      </c>
      <c r="CD1895" s="18">
        <f t="shared" si="5187"/>
        <v>0</v>
      </c>
      <c r="CE1895" s="27"/>
      <c r="CF1895" s="33"/>
    </row>
    <row r="1896" spans="1:119" x14ac:dyDescent="0.3">
      <c r="A1896" s="19" t="s">
        <v>848</v>
      </c>
      <c r="B1896" s="39">
        <v>800</v>
      </c>
      <c r="C1896" s="41"/>
      <c r="D1896" s="41"/>
      <c r="E1896" s="14" t="s">
        <v>556</v>
      </c>
      <c r="F1896" s="18">
        <f t="shared" si="5182"/>
        <v>267294.8</v>
      </c>
      <c r="G1896" s="18">
        <f t="shared" si="5182"/>
        <v>278680.90000000002</v>
      </c>
      <c r="H1896" s="18">
        <f t="shared" si="5182"/>
        <v>278680.90000000002</v>
      </c>
      <c r="I1896" s="18">
        <f t="shared" si="5182"/>
        <v>0</v>
      </c>
      <c r="J1896" s="18">
        <f t="shared" si="5182"/>
        <v>0</v>
      </c>
      <c r="K1896" s="18">
        <f t="shared" si="5182"/>
        <v>0</v>
      </c>
      <c r="L1896" s="18">
        <f t="shared" si="5050"/>
        <v>267294.8</v>
      </c>
      <c r="M1896" s="18">
        <f t="shared" si="5051"/>
        <v>278680.90000000002</v>
      </c>
      <c r="N1896" s="18">
        <f t="shared" si="5052"/>
        <v>278680.90000000002</v>
      </c>
      <c r="O1896" s="18">
        <f t="shared" si="5183"/>
        <v>0</v>
      </c>
      <c r="P1896" s="18">
        <f t="shared" si="5183"/>
        <v>0</v>
      </c>
      <c r="Q1896" s="18">
        <f t="shared" si="5183"/>
        <v>0</v>
      </c>
      <c r="R1896" s="18">
        <f t="shared" si="5183"/>
        <v>0</v>
      </c>
      <c r="S1896" s="18">
        <f t="shared" si="5183"/>
        <v>0</v>
      </c>
      <c r="T1896" s="18">
        <f t="shared" si="5184"/>
        <v>267294.8</v>
      </c>
      <c r="U1896" s="18">
        <f t="shared" si="5185"/>
        <v>278680.90000000002</v>
      </c>
      <c r="V1896" s="18">
        <f t="shared" si="5186"/>
        <v>278680.90000000002</v>
      </c>
      <c r="W1896" s="18">
        <f t="shared" si="5187"/>
        <v>0</v>
      </c>
      <c r="X1896" s="18">
        <f t="shared" si="5187"/>
        <v>0</v>
      </c>
      <c r="Y1896" s="18">
        <f t="shared" si="5187"/>
        <v>0</v>
      </c>
      <c r="Z1896" s="18">
        <f t="shared" si="5187"/>
        <v>0</v>
      </c>
      <c r="AA1896" s="18">
        <f t="shared" si="5187"/>
        <v>0</v>
      </c>
      <c r="AB1896" s="18">
        <f t="shared" si="5187"/>
        <v>0</v>
      </c>
      <c r="AC1896" s="18">
        <f t="shared" si="5179"/>
        <v>267294.8</v>
      </c>
      <c r="AD1896" s="18">
        <f t="shared" si="5180"/>
        <v>278680.90000000002</v>
      </c>
      <c r="AE1896" s="18">
        <f t="shared" si="5181"/>
        <v>278680.90000000002</v>
      </c>
      <c r="AF1896" s="18">
        <f t="shared" si="5187"/>
        <v>0</v>
      </c>
      <c r="AG1896" s="18">
        <f t="shared" si="5187"/>
        <v>0</v>
      </c>
      <c r="AH1896" s="18">
        <f t="shared" si="5187"/>
        <v>0</v>
      </c>
      <c r="AI1896" s="18">
        <f t="shared" si="5110"/>
        <v>267294.8</v>
      </c>
      <c r="AJ1896" s="18">
        <f t="shared" si="5111"/>
        <v>278680.90000000002</v>
      </c>
      <c r="AK1896" s="18">
        <f t="shared" si="5112"/>
        <v>278680.90000000002</v>
      </c>
      <c r="AL1896" s="18">
        <f t="shared" si="5187"/>
        <v>0</v>
      </c>
      <c r="AM1896" s="18">
        <f t="shared" si="5113"/>
        <v>267294.8</v>
      </c>
      <c r="AN1896" s="18">
        <f t="shared" si="5187"/>
        <v>1592.5350000000001</v>
      </c>
      <c r="AO1896" s="18">
        <f t="shared" si="5187"/>
        <v>0</v>
      </c>
      <c r="AP1896" s="18">
        <f t="shared" si="5187"/>
        <v>0</v>
      </c>
      <c r="AQ1896" s="18">
        <f t="shared" si="5078"/>
        <v>268887.33499999996</v>
      </c>
      <c r="AR1896" s="18">
        <f t="shared" si="5079"/>
        <v>278680.90000000002</v>
      </c>
      <c r="AS1896" s="18">
        <f t="shared" si="5080"/>
        <v>278680.90000000002</v>
      </c>
      <c r="AT1896" s="18">
        <f t="shared" si="5187"/>
        <v>0</v>
      </c>
      <c r="AU1896" s="18">
        <f t="shared" si="5187"/>
        <v>0</v>
      </c>
      <c r="AV1896" s="18">
        <f t="shared" si="5187"/>
        <v>0</v>
      </c>
      <c r="AW1896" s="18">
        <f t="shared" si="5081"/>
        <v>268887.33499999996</v>
      </c>
      <c r="AX1896" s="18">
        <f t="shared" si="5082"/>
        <v>278680.90000000002</v>
      </c>
      <c r="AY1896" s="18">
        <f t="shared" si="5083"/>
        <v>278680.90000000002</v>
      </c>
      <c r="AZ1896" s="18">
        <f t="shared" si="5187"/>
        <v>0</v>
      </c>
      <c r="BA1896" s="18">
        <f t="shared" si="5187"/>
        <v>0</v>
      </c>
      <c r="BB1896" s="18">
        <f t="shared" si="5187"/>
        <v>0</v>
      </c>
      <c r="BC1896" s="18">
        <f t="shared" si="5057"/>
        <v>268887.33499999996</v>
      </c>
      <c r="BD1896" s="18">
        <f t="shared" si="5058"/>
        <v>278680.90000000002</v>
      </c>
      <c r="BE1896" s="18">
        <f t="shared" si="5059"/>
        <v>278680.90000000002</v>
      </c>
      <c r="BF1896" s="18">
        <f t="shared" si="5187"/>
        <v>0</v>
      </c>
      <c r="BG1896" s="18">
        <f t="shared" si="5187"/>
        <v>0</v>
      </c>
      <c r="BH1896" s="18">
        <f t="shared" si="5187"/>
        <v>0</v>
      </c>
      <c r="BI1896" s="18">
        <f t="shared" si="5054"/>
        <v>268887.33499999996</v>
      </c>
      <c r="BJ1896" s="18">
        <f t="shared" si="5055"/>
        <v>278680.90000000002</v>
      </c>
      <c r="BK1896" s="18">
        <f t="shared" si="5056"/>
        <v>278680.90000000002</v>
      </c>
      <c r="BL1896" s="18">
        <f t="shared" si="5187"/>
        <v>0</v>
      </c>
      <c r="BM1896" s="18">
        <f t="shared" si="5187"/>
        <v>0</v>
      </c>
      <c r="BN1896" s="18">
        <f t="shared" si="5187"/>
        <v>0</v>
      </c>
      <c r="BO1896" s="18">
        <f t="shared" si="5152"/>
        <v>268887.33499999996</v>
      </c>
      <c r="BP1896" s="18">
        <f t="shared" si="5153"/>
        <v>278680.90000000002</v>
      </c>
      <c r="BQ1896" s="18">
        <f t="shared" si="5154"/>
        <v>278680.90000000002</v>
      </c>
      <c r="BR1896" s="18">
        <f t="shared" si="5187"/>
        <v>0</v>
      </c>
      <c r="BS1896" s="18">
        <f t="shared" si="5187"/>
        <v>0</v>
      </c>
      <c r="BT1896" s="18">
        <f t="shared" si="5187"/>
        <v>0</v>
      </c>
      <c r="BU1896" s="18">
        <f t="shared" si="5148"/>
        <v>268887.33499999996</v>
      </c>
      <c r="BV1896" s="18">
        <f t="shared" si="5149"/>
        <v>278680.90000000002</v>
      </c>
      <c r="BW1896" s="18">
        <f t="shared" si="5150"/>
        <v>278680.90000000002</v>
      </c>
      <c r="BX1896" s="18">
        <f t="shared" si="5187"/>
        <v>0</v>
      </c>
      <c r="BY1896" s="18">
        <f t="shared" si="5187"/>
        <v>0</v>
      </c>
      <c r="BZ1896" s="18">
        <f t="shared" si="5187"/>
        <v>0</v>
      </c>
      <c r="CA1896" s="18">
        <f t="shared" si="5114"/>
        <v>268887.33499999996</v>
      </c>
      <c r="CB1896" s="18">
        <f t="shared" si="5115"/>
        <v>278680.90000000002</v>
      </c>
      <c r="CC1896" s="18">
        <f t="shared" si="5116"/>
        <v>278680.90000000002</v>
      </c>
      <c r="CD1896" s="18">
        <f t="shared" si="5187"/>
        <v>0</v>
      </c>
      <c r="CE1896" s="27"/>
      <c r="CF1896" s="33"/>
    </row>
    <row r="1897" spans="1:119" ht="78" x14ac:dyDescent="0.3">
      <c r="A1897" s="19" t="s">
        <v>848</v>
      </c>
      <c r="B1897" s="39">
        <v>810</v>
      </c>
      <c r="C1897" s="41"/>
      <c r="D1897" s="41"/>
      <c r="E1897" s="14" t="s">
        <v>571</v>
      </c>
      <c r="F1897" s="18">
        <f t="shared" si="5182"/>
        <v>267294.8</v>
      </c>
      <c r="G1897" s="18">
        <f t="shared" si="5182"/>
        <v>278680.90000000002</v>
      </c>
      <c r="H1897" s="18">
        <f t="shared" si="5182"/>
        <v>278680.90000000002</v>
      </c>
      <c r="I1897" s="18">
        <f t="shared" si="5182"/>
        <v>0</v>
      </c>
      <c r="J1897" s="18">
        <f t="shared" si="5182"/>
        <v>0</v>
      </c>
      <c r="K1897" s="18">
        <f t="shared" si="5182"/>
        <v>0</v>
      </c>
      <c r="L1897" s="18">
        <f t="shared" si="5050"/>
        <v>267294.8</v>
      </c>
      <c r="M1897" s="18">
        <f t="shared" si="5051"/>
        <v>278680.90000000002</v>
      </c>
      <c r="N1897" s="18">
        <f t="shared" si="5052"/>
        <v>278680.90000000002</v>
      </c>
      <c r="O1897" s="18">
        <f t="shared" si="5183"/>
        <v>0</v>
      </c>
      <c r="P1897" s="18">
        <f t="shared" si="5183"/>
        <v>0</v>
      </c>
      <c r="Q1897" s="18">
        <f t="shared" si="5183"/>
        <v>0</v>
      </c>
      <c r="R1897" s="18">
        <f t="shared" si="5183"/>
        <v>0</v>
      </c>
      <c r="S1897" s="18">
        <f t="shared" si="5183"/>
        <v>0</v>
      </c>
      <c r="T1897" s="18">
        <f t="shared" si="5184"/>
        <v>267294.8</v>
      </c>
      <c r="U1897" s="18">
        <f t="shared" si="5185"/>
        <v>278680.90000000002</v>
      </c>
      <c r="V1897" s="18">
        <f t="shared" si="5186"/>
        <v>278680.90000000002</v>
      </c>
      <c r="W1897" s="18">
        <f t="shared" si="5187"/>
        <v>0</v>
      </c>
      <c r="X1897" s="18">
        <f t="shared" si="5187"/>
        <v>0</v>
      </c>
      <c r="Y1897" s="18">
        <f t="shared" si="5187"/>
        <v>0</v>
      </c>
      <c r="Z1897" s="18">
        <f t="shared" si="5187"/>
        <v>0</v>
      </c>
      <c r="AA1897" s="18">
        <f t="shared" si="5187"/>
        <v>0</v>
      </c>
      <c r="AB1897" s="18">
        <f t="shared" si="5187"/>
        <v>0</v>
      </c>
      <c r="AC1897" s="18">
        <f t="shared" si="5179"/>
        <v>267294.8</v>
      </c>
      <c r="AD1897" s="18">
        <f t="shared" si="5180"/>
        <v>278680.90000000002</v>
      </c>
      <c r="AE1897" s="18">
        <f t="shared" si="5181"/>
        <v>278680.90000000002</v>
      </c>
      <c r="AF1897" s="18">
        <f t="shared" si="5187"/>
        <v>0</v>
      </c>
      <c r="AG1897" s="18">
        <f t="shared" si="5187"/>
        <v>0</v>
      </c>
      <c r="AH1897" s="18">
        <f t="shared" si="5187"/>
        <v>0</v>
      </c>
      <c r="AI1897" s="18">
        <f t="shared" si="5110"/>
        <v>267294.8</v>
      </c>
      <c r="AJ1897" s="18">
        <f t="shared" si="5111"/>
        <v>278680.90000000002</v>
      </c>
      <c r="AK1897" s="18">
        <f t="shared" si="5112"/>
        <v>278680.90000000002</v>
      </c>
      <c r="AL1897" s="18">
        <f t="shared" si="5187"/>
        <v>0</v>
      </c>
      <c r="AM1897" s="18">
        <f t="shared" si="5113"/>
        <v>267294.8</v>
      </c>
      <c r="AN1897" s="18">
        <f t="shared" si="5187"/>
        <v>1592.5350000000001</v>
      </c>
      <c r="AO1897" s="18">
        <f t="shared" si="5187"/>
        <v>0</v>
      </c>
      <c r="AP1897" s="18">
        <f t="shared" si="5187"/>
        <v>0</v>
      </c>
      <c r="AQ1897" s="18">
        <f t="shared" si="5078"/>
        <v>268887.33499999996</v>
      </c>
      <c r="AR1897" s="18">
        <f t="shared" si="5079"/>
        <v>278680.90000000002</v>
      </c>
      <c r="AS1897" s="18">
        <f t="shared" si="5080"/>
        <v>278680.90000000002</v>
      </c>
      <c r="AT1897" s="18">
        <f t="shared" si="5187"/>
        <v>0</v>
      </c>
      <c r="AU1897" s="18">
        <f t="shared" si="5187"/>
        <v>0</v>
      </c>
      <c r="AV1897" s="18">
        <f t="shared" si="5187"/>
        <v>0</v>
      </c>
      <c r="AW1897" s="18">
        <f t="shared" si="5081"/>
        <v>268887.33499999996</v>
      </c>
      <c r="AX1897" s="18">
        <f t="shared" si="5082"/>
        <v>278680.90000000002</v>
      </c>
      <c r="AY1897" s="18">
        <f t="shared" si="5083"/>
        <v>278680.90000000002</v>
      </c>
      <c r="AZ1897" s="18">
        <f t="shared" si="5187"/>
        <v>0</v>
      </c>
      <c r="BA1897" s="18">
        <f t="shared" si="5187"/>
        <v>0</v>
      </c>
      <c r="BB1897" s="18">
        <f t="shared" si="5187"/>
        <v>0</v>
      </c>
      <c r="BC1897" s="18">
        <f t="shared" si="5057"/>
        <v>268887.33499999996</v>
      </c>
      <c r="BD1897" s="18">
        <f t="shared" si="5058"/>
        <v>278680.90000000002</v>
      </c>
      <c r="BE1897" s="18">
        <f t="shared" si="5059"/>
        <v>278680.90000000002</v>
      </c>
      <c r="BF1897" s="18">
        <f t="shared" si="5187"/>
        <v>0</v>
      </c>
      <c r="BG1897" s="18">
        <f t="shared" si="5187"/>
        <v>0</v>
      </c>
      <c r="BH1897" s="18">
        <f t="shared" si="5187"/>
        <v>0</v>
      </c>
      <c r="BI1897" s="18">
        <f t="shared" si="5054"/>
        <v>268887.33499999996</v>
      </c>
      <c r="BJ1897" s="18">
        <f t="shared" si="5055"/>
        <v>278680.90000000002</v>
      </c>
      <c r="BK1897" s="18">
        <f t="shared" si="5056"/>
        <v>278680.90000000002</v>
      </c>
      <c r="BL1897" s="18">
        <f t="shared" si="5187"/>
        <v>0</v>
      </c>
      <c r="BM1897" s="18">
        <f t="shared" si="5187"/>
        <v>0</v>
      </c>
      <c r="BN1897" s="18">
        <f t="shared" si="5187"/>
        <v>0</v>
      </c>
      <c r="BO1897" s="18">
        <f t="shared" si="5152"/>
        <v>268887.33499999996</v>
      </c>
      <c r="BP1897" s="18">
        <f t="shared" si="5153"/>
        <v>278680.90000000002</v>
      </c>
      <c r="BQ1897" s="18">
        <f t="shared" si="5154"/>
        <v>278680.90000000002</v>
      </c>
      <c r="BR1897" s="18">
        <f t="shared" si="5187"/>
        <v>0</v>
      </c>
      <c r="BS1897" s="18">
        <f t="shared" si="5187"/>
        <v>0</v>
      </c>
      <c r="BT1897" s="18">
        <f t="shared" si="5187"/>
        <v>0</v>
      </c>
      <c r="BU1897" s="18">
        <f t="shared" si="5148"/>
        <v>268887.33499999996</v>
      </c>
      <c r="BV1897" s="18">
        <f t="shared" si="5149"/>
        <v>278680.90000000002</v>
      </c>
      <c r="BW1897" s="18">
        <f t="shared" si="5150"/>
        <v>278680.90000000002</v>
      </c>
      <c r="BX1897" s="18">
        <f t="shared" si="5187"/>
        <v>0</v>
      </c>
      <c r="BY1897" s="18">
        <f t="shared" si="5187"/>
        <v>0</v>
      </c>
      <c r="BZ1897" s="18">
        <f t="shared" si="5187"/>
        <v>0</v>
      </c>
      <c r="CA1897" s="18">
        <f t="shared" si="5114"/>
        <v>268887.33499999996</v>
      </c>
      <c r="CB1897" s="18">
        <f t="shared" si="5115"/>
        <v>278680.90000000002</v>
      </c>
      <c r="CC1897" s="18">
        <f t="shared" si="5116"/>
        <v>278680.90000000002</v>
      </c>
      <c r="CD1897" s="18">
        <f t="shared" si="5187"/>
        <v>0</v>
      </c>
      <c r="CE1897" s="27"/>
      <c r="CF1897" s="33"/>
    </row>
    <row r="1898" spans="1:119" x14ac:dyDescent="0.3">
      <c r="A1898" s="19" t="s">
        <v>848</v>
      </c>
      <c r="B1898" s="39">
        <v>810</v>
      </c>
      <c r="C1898" s="41" t="s">
        <v>198</v>
      </c>
      <c r="D1898" s="41" t="s">
        <v>19</v>
      </c>
      <c r="E1898" s="14" t="s">
        <v>527</v>
      </c>
      <c r="F1898" s="23">
        <v>267294.8</v>
      </c>
      <c r="G1898" s="23">
        <v>278680.90000000002</v>
      </c>
      <c r="H1898" s="23">
        <v>278680.90000000002</v>
      </c>
      <c r="I1898" s="18"/>
      <c r="J1898" s="18"/>
      <c r="K1898" s="18"/>
      <c r="L1898" s="18">
        <f t="shared" si="5050"/>
        <v>267294.8</v>
      </c>
      <c r="M1898" s="18">
        <f t="shared" si="5051"/>
        <v>278680.90000000002</v>
      </c>
      <c r="N1898" s="18">
        <f t="shared" si="5052"/>
        <v>278680.90000000002</v>
      </c>
      <c r="O1898" s="18"/>
      <c r="P1898" s="18"/>
      <c r="Q1898" s="18"/>
      <c r="R1898" s="18"/>
      <c r="S1898" s="18"/>
      <c r="T1898" s="18">
        <f t="shared" si="5184"/>
        <v>267294.8</v>
      </c>
      <c r="U1898" s="18">
        <f t="shared" si="5185"/>
        <v>278680.90000000002</v>
      </c>
      <c r="V1898" s="18">
        <f t="shared" si="5186"/>
        <v>278680.90000000002</v>
      </c>
      <c r="W1898" s="18"/>
      <c r="X1898" s="18"/>
      <c r="Y1898" s="18"/>
      <c r="Z1898" s="18"/>
      <c r="AA1898" s="18"/>
      <c r="AB1898" s="18"/>
      <c r="AC1898" s="18">
        <f t="shared" si="5179"/>
        <v>267294.8</v>
      </c>
      <c r="AD1898" s="18">
        <f t="shared" si="5180"/>
        <v>278680.90000000002</v>
      </c>
      <c r="AE1898" s="18">
        <f t="shared" si="5181"/>
        <v>278680.90000000002</v>
      </c>
      <c r="AF1898" s="18"/>
      <c r="AG1898" s="18"/>
      <c r="AH1898" s="18"/>
      <c r="AI1898" s="18">
        <f t="shared" si="5110"/>
        <v>267294.8</v>
      </c>
      <c r="AJ1898" s="18">
        <f t="shared" si="5111"/>
        <v>278680.90000000002</v>
      </c>
      <c r="AK1898" s="18">
        <f t="shared" si="5112"/>
        <v>278680.90000000002</v>
      </c>
      <c r="AL1898" s="18"/>
      <c r="AM1898" s="18">
        <f t="shared" si="5113"/>
        <v>267294.8</v>
      </c>
      <c r="AN1898" s="18">
        <v>1592.5350000000001</v>
      </c>
      <c r="AO1898" s="18"/>
      <c r="AP1898" s="18"/>
      <c r="AQ1898" s="18">
        <f t="shared" si="5078"/>
        <v>268887.33499999996</v>
      </c>
      <c r="AR1898" s="18">
        <f t="shared" si="5079"/>
        <v>278680.90000000002</v>
      </c>
      <c r="AS1898" s="18">
        <f t="shared" si="5080"/>
        <v>278680.90000000002</v>
      </c>
      <c r="AT1898" s="18"/>
      <c r="AU1898" s="18"/>
      <c r="AV1898" s="18"/>
      <c r="AW1898" s="18">
        <f t="shared" si="5081"/>
        <v>268887.33499999996</v>
      </c>
      <c r="AX1898" s="18">
        <f t="shared" si="5082"/>
        <v>278680.90000000002</v>
      </c>
      <c r="AY1898" s="18">
        <f t="shared" si="5083"/>
        <v>278680.90000000002</v>
      </c>
      <c r="AZ1898" s="18"/>
      <c r="BA1898" s="18"/>
      <c r="BB1898" s="18"/>
      <c r="BC1898" s="18">
        <f t="shared" si="5057"/>
        <v>268887.33499999996</v>
      </c>
      <c r="BD1898" s="18">
        <f t="shared" si="5058"/>
        <v>278680.90000000002</v>
      </c>
      <c r="BE1898" s="18">
        <f t="shared" si="5059"/>
        <v>278680.90000000002</v>
      </c>
      <c r="BF1898" s="18"/>
      <c r="BG1898" s="18"/>
      <c r="BH1898" s="18"/>
      <c r="BI1898" s="18">
        <f t="shared" si="5054"/>
        <v>268887.33499999996</v>
      </c>
      <c r="BJ1898" s="18">
        <f t="shared" si="5055"/>
        <v>278680.90000000002</v>
      </c>
      <c r="BK1898" s="18">
        <f t="shared" si="5056"/>
        <v>278680.90000000002</v>
      </c>
      <c r="BL1898" s="18"/>
      <c r="BM1898" s="18"/>
      <c r="BN1898" s="18"/>
      <c r="BO1898" s="18">
        <f t="shared" si="5152"/>
        <v>268887.33499999996</v>
      </c>
      <c r="BP1898" s="18">
        <f t="shared" si="5153"/>
        <v>278680.90000000002</v>
      </c>
      <c r="BQ1898" s="18">
        <f t="shared" si="5154"/>
        <v>278680.90000000002</v>
      </c>
      <c r="BR1898" s="18"/>
      <c r="BS1898" s="18"/>
      <c r="BT1898" s="18"/>
      <c r="BU1898" s="18">
        <f t="shared" si="5148"/>
        <v>268887.33499999996</v>
      </c>
      <c r="BV1898" s="18">
        <f t="shared" si="5149"/>
        <v>278680.90000000002</v>
      </c>
      <c r="BW1898" s="18">
        <f t="shared" si="5150"/>
        <v>278680.90000000002</v>
      </c>
      <c r="BX1898" s="18"/>
      <c r="BY1898" s="18"/>
      <c r="BZ1898" s="18"/>
      <c r="CA1898" s="18">
        <f t="shared" si="5114"/>
        <v>268887.33499999996</v>
      </c>
      <c r="CB1898" s="18">
        <f t="shared" si="5115"/>
        <v>278680.90000000002</v>
      </c>
      <c r="CC1898" s="18">
        <f t="shared" si="5116"/>
        <v>278680.90000000002</v>
      </c>
      <c r="CD1898" s="18"/>
      <c r="CE1898" s="27"/>
      <c r="CF1898" s="33"/>
    </row>
    <row r="1899" spans="1:119" s="11" customFormat="1" ht="46.8" x14ac:dyDescent="0.3">
      <c r="A1899" s="10" t="s">
        <v>310</v>
      </c>
      <c r="B1899" s="16"/>
      <c r="C1899" s="10"/>
      <c r="D1899" s="10"/>
      <c r="E1899" s="15" t="s">
        <v>1081</v>
      </c>
      <c r="F1899" s="17">
        <f t="shared" ref="F1899:K1899" si="5188">F1900+F1913</f>
        <v>188947.6</v>
      </c>
      <c r="G1899" s="17">
        <f t="shared" si="5188"/>
        <v>185931.2</v>
      </c>
      <c r="H1899" s="17">
        <f t="shared" si="5188"/>
        <v>180400.4</v>
      </c>
      <c r="I1899" s="17">
        <f t="shared" si="5188"/>
        <v>-20613.3</v>
      </c>
      <c r="J1899" s="17">
        <f t="shared" si="5188"/>
        <v>0</v>
      </c>
      <c r="K1899" s="17">
        <f t="shared" si="5188"/>
        <v>0</v>
      </c>
      <c r="L1899" s="17">
        <f t="shared" si="5050"/>
        <v>168334.30000000002</v>
      </c>
      <c r="M1899" s="17">
        <f t="shared" si="5051"/>
        <v>185931.2</v>
      </c>
      <c r="N1899" s="17">
        <f t="shared" si="5052"/>
        <v>180400.4</v>
      </c>
      <c r="O1899" s="17">
        <f t="shared" ref="O1899:S1899" si="5189">O1900+O1913</f>
        <v>73380.486999999994</v>
      </c>
      <c r="P1899" s="17">
        <f t="shared" si="5189"/>
        <v>0</v>
      </c>
      <c r="Q1899" s="17">
        <f t="shared" si="5189"/>
        <v>0</v>
      </c>
      <c r="R1899" s="17">
        <f t="shared" si="5189"/>
        <v>0</v>
      </c>
      <c r="S1899" s="17">
        <f t="shared" si="5189"/>
        <v>0</v>
      </c>
      <c r="T1899" s="17">
        <f t="shared" si="5184"/>
        <v>241714.78700000001</v>
      </c>
      <c r="U1899" s="17">
        <f t="shared" si="5185"/>
        <v>185931.2</v>
      </c>
      <c r="V1899" s="17">
        <f t="shared" si="5186"/>
        <v>180400.4</v>
      </c>
      <c r="W1899" s="17">
        <f t="shared" ref="W1899:CD1899" si="5190">W1900+W1913</f>
        <v>202760.321</v>
      </c>
      <c r="X1899" s="17">
        <f t="shared" ref="X1899:AB1899" si="5191">X1900+X1913</f>
        <v>102418.84299999999</v>
      </c>
      <c r="Y1899" s="17">
        <f t="shared" si="5191"/>
        <v>0</v>
      </c>
      <c r="Z1899" s="17">
        <f t="shared" si="5191"/>
        <v>0</v>
      </c>
      <c r="AA1899" s="17">
        <f t="shared" si="5191"/>
        <v>0</v>
      </c>
      <c r="AB1899" s="17">
        <f t="shared" si="5191"/>
        <v>0</v>
      </c>
      <c r="AC1899" s="17">
        <f t="shared" si="5179"/>
        <v>444475.10800000001</v>
      </c>
      <c r="AD1899" s="17">
        <f t="shared" si="5180"/>
        <v>288350.04300000001</v>
      </c>
      <c r="AE1899" s="17">
        <f t="shared" si="5181"/>
        <v>180400.4</v>
      </c>
      <c r="AF1899" s="17">
        <f t="shared" ref="AF1899:AH1899" si="5192">AF1900+AF1913</f>
        <v>0</v>
      </c>
      <c r="AG1899" s="17">
        <f t="shared" si="5192"/>
        <v>0</v>
      </c>
      <c r="AH1899" s="17">
        <f t="shared" si="5192"/>
        <v>0</v>
      </c>
      <c r="AI1899" s="17">
        <f t="shared" si="5110"/>
        <v>444475.10800000001</v>
      </c>
      <c r="AJ1899" s="17">
        <f t="shared" si="5111"/>
        <v>288350.04300000001</v>
      </c>
      <c r="AK1899" s="17">
        <f t="shared" si="5112"/>
        <v>180400.4</v>
      </c>
      <c r="AL1899" s="17">
        <f t="shared" ref="AL1899" si="5193">AL1900+AL1913</f>
        <v>0</v>
      </c>
      <c r="AM1899" s="17">
        <f t="shared" si="5113"/>
        <v>444475.10800000001</v>
      </c>
      <c r="AN1899" s="17">
        <f t="shared" ref="AN1899:AP1899" si="5194">AN1900+AN1913</f>
        <v>0</v>
      </c>
      <c r="AO1899" s="17">
        <f t="shared" si="5194"/>
        <v>0</v>
      </c>
      <c r="AP1899" s="17">
        <f t="shared" si="5194"/>
        <v>0</v>
      </c>
      <c r="AQ1899" s="17">
        <f t="shared" si="5078"/>
        <v>444475.10800000001</v>
      </c>
      <c r="AR1899" s="17">
        <f t="shared" si="5079"/>
        <v>288350.04300000001</v>
      </c>
      <c r="AS1899" s="17">
        <f t="shared" si="5080"/>
        <v>180400.4</v>
      </c>
      <c r="AT1899" s="17">
        <f t="shared" ref="AT1899:AV1899" si="5195">AT1900+AT1913</f>
        <v>0</v>
      </c>
      <c r="AU1899" s="17">
        <f t="shared" si="5195"/>
        <v>0</v>
      </c>
      <c r="AV1899" s="17">
        <f t="shared" si="5195"/>
        <v>0</v>
      </c>
      <c r="AW1899" s="17">
        <f t="shared" si="5081"/>
        <v>444475.10800000001</v>
      </c>
      <c r="AX1899" s="17">
        <f t="shared" si="5082"/>
        <v>288350.04300000001</v>
      </c>
      <c r="AY1899" s="17">
        <f t="shared" si="5083"/>
        <v>180400.4</v>
      </c>
      <c r="AZ1899" s="17">
        <f t="shared" ref="AZ1899:BB1899" si="5196">AZ1900+AZ1913</f>
        <v>0</v>
      </c>
      <c r="BA1899" s="17">
        <f t="shared" si="5196"/>
        <v>0</v>
      </c>
      <c r="BB1899" s="17">
        <f t="shared" si="5196"/>
        <v>0</v>
      </c>
      <c r="BC1899" s="17">
        <f t="shared" si="5057"/>
        <v>444475.10800000001</v>
      </c>
      <c r="BD1899" s="17">
        <f t="shared" si="5058"/>
        <v>288350.04300000001</v>
      </c>
      <c r="BE1899" s="17">
        <f t="shared" si="5059"/>
        <v>180400.4</v>
      </c>
      <c r="BF1899" s="17">
        <f t="shared" ref="BF1899:BH1899" si="5197">BF1900+BF1913</f>
        <v>0</v>
      </c>
      <c r="BG1899" s="17">
        <f t="shared" si="5197"/>
        <v>0</v>
      </c>
      <c r="BH1899" s="17">
        <f t="shared" si="5197"/>
        <v>0</v>
      </c>
      <c r="BI1899" s="18">
        <f t="shared" si="5054"/>
        <v>444475.10800000001</v>
      </c>
      <c r="BJ1899" s="18">
        <f t="shared" si="5055"/>
        <v>288350.04300000001</v>
      </c>
      <c r="BK1899" s="18">
        <f t="shared" si="5056"/>
        <v>180400.4</v>
      </c>
      <c r="BL1899" s="17">
        <f t="shared" ref="BL1899:BN1899" si="5198">BL1900+BL1913</f>
        <v>0</v>
      </c>
      <c r="BM1899" s="17">
        <f t="shared" si="5198"/>
        <v>0</v>
      </c>
      <c r="BN1899" s="17">
        <f t="shared" si="5198"/>
        <v>-31502.1</v>
      </c>
      <c r="BO1899" s="17">
        <f t="shared" si="5152"/>
        <v>444475.10800000001</v>
      </c>
      <c r="BP1899" s="17">
        <f t="shared" si="5153"/>
        <v>288350.04300000001</v>
      </c>
      <c r="BQ1899" s="17">
        <f t="shared" si="5154"/>
        <v>148898.29999999999</v>
      </c>
      <c r="BR1899" s="17">
        <f t="shared" ref="BR1899:BT1899" si="5199">BR1900+BR1913</f>
        <v>0</v>
      </c>
      <c r="BS1899" s="17">
        <f t="shared" si="5199"/>
        <v>-2078.34</v>
      </c>
      <c r="BT1899" s="17">
        <f t="shared" si="5199"/>
        <v>0</v>
      </c>
      <c r="BU1899" s="17">
        <f t="shared" si="5148"/>
        <v>444475.10800000001</v>
      </c>
      <c r="BV1899" s="17">
        <f t="shared" si="5149"/>
        <v>286271.70299999998</v>
      </c>
      <c r="BW1899" s="17">
        <f t="shared" si="5150"/>
        <v>148898.29999999999</v>
      </c>
      <c r="BX1899" s="17">
        <f t="shared" ref="BX1899:BZ1899" si="5200">BX1900+BX1913</f>
        <v>-64801.979999999996</v>
      </c>
      <c r="BY1899" s="17">
        <f t="shared" si="5200"/>
        <v>17000</v>
      </c>
      <c r="BZ1899" s="17">
        <f t="shared" si="5200"/>
        <v>0</v>
      </c>
      <c r="CA1899" s="17">
        <f t="shared" si="5114"/>
        <v>379673.12800000003</v>
      </c>
      <c r="CB1899" s="17">
        <f t="shared" si="5115"/>
        <v>303271.70299999998</v>
      </c>
      <c r="CC1899" s="17">
        <f t="shared" si="5116"/>
        <v>148898.29999999999</v>
      </c>
      <c r="CD1899" s="17">
        <f t="shared" si="5190"/>
        <v>0</v>
      </c>
      <c r="CE1899" s="26"/>
      <c r="CF1899" s="33"/>
      <c r="CG1899" s="37"/>
      <c r="CH1899" s="37"/>
      <c r="CI1899" s="37"/>
      <c r="CJ1899" s="37"/>
      <c r="CK1899" s="37"/>
      <c r="CL1899" s="37"/>
      <c r="CM1899" s="37"/>
      <c r="CN1899" s="37"/>
      <c r="CO1899" s="37"/>
      <c r="CP1899" s="37"/>
      <c r="CQ1899" s="37"/>
      <c r="CR1899" s="37"/>
      <c r="CS1899" s="37"/>
      <c r="CT1899" s="37"/>
      <c r="CU1899" s="37"/>
      <c r="CV1899" s="37"/>
      <c r="CW1899" s="37"/>
      <c r="CX1899" s="37"/>
      <c r="CY1899" s="37"/>
      <c r="CZ1899" s="37"/>
      <c r="DA1899" s="37"/>
      <c r="DB1899" s="37"/>
      <c r="DC1899" s="37"/>
      <c r="DD1899" s="37"/>
      <c r="DE1899" s="37"/>
      <c r="DF1899" s="37"/>
      <c r="DG1899" s="37"/>
      <c r="DH1899" s="37"/>
      <c r="DI1899" s="37"/>
      <c r="DJ1899" s="37"/>
      <c r="DK1899" s="37"/>
      <c r="DL1899" s="37"/>
      <c r="DM1899" s="37"/>
      <c r="DN1899" s="37"/>
      <c r="DO1899" s="37"/>
    </row>
    <row r="1900" spans="1:119" ht="46.8" x14ac:dyDescent="0.3">
      <c r="A1900" s="41" t="s">
        <v>311</v>
      </c>
      <c r="B1900" s="39"/>
      <c r="C1900" s="41"/>
      <c r="D1900" s="41"/>
      <c r="E1900" s="14" t="s">
        <v>1639</v>
      </c>
      <c r="F1900" s="18">
        <f t="shared" ref="F1900:K1900" si="5201">F1905+F1909</f>
        <v>188947.6</v>
      </c>
      <c r="G1900" s="18">
        <f t="shared" si="5201"/>
        <v>185931.2</v>
      </c>
      <c r="H1900" s="18">
        <f t="shared" si="5201"/>
        <v>180400.4</v>
      </c>
      <c r="I1900" s="18">
        <f t="shared" si="5201"/>
        <v>-20613.3</v>
      </c>
      <c r="J1900" s="18">
        <f t="shared" si="5201"/>
        <v>0</v>
      </c>
      <c r="K1900" s="18">
        <f t="shared" si="5201"/>
        <v>0</v>
      </c>
      <c r="L1900" s="18">
        <f t="shared" si="5050"/>
        <v>168334.30000000002</v>
      </c>
      <c r="M1900" s="18">
        <f t="shared" si="5051"/>
        <v>185931.2</v>
      </c>
      <c r="N1900" s="18">
        <f t="shared" si="5052"/>
        <v>180400.4</v>
      </c>
      <c r="O1900" s="18">
        <f t="shared" ref="O1900:S1900" si="5202">O1905+O1909</f>
        <v>27360.174999999999</v>
      </c>
      <c r="P1900" s="18">
        <f t="shared" si="5202"/>
        <v>0</v>
      </c>
      <c r="Q1900" s="18">
        <f t="shared" si="5202"/>
        <v>0</v>
      </c>
      <c r="R1900" s="18">
        <f t="shared" si="5202"/>
        <v>0</v>
      </c>
      <c r="S1900" s="18">
        <f t="shared" si="5202"/>
        <v>0</v>
      </c>
      <c r="T1900" s="18">
        <f t="shared" si="5184"/>
        <v>195694.47500000001</v>
      </c>
      <c r="U1900" s="18">
        <f t="shared" si="5185"/>
        <v>185931.2</v>
      </c>
      <c r="V1900" s="18">
        <f t="shared" si="5186"/>
        <v>180400.4</v>
      </c>
      <c r="W1900" s="18">
        <f t="shared" ref="W1900" si="5203">W1905+W1909</f>
        <v>202760.321</v>
      </c>
      <c r="X1900" s="18">
        <f t="shared" ref="X1900:AB1900" si="5204">X1905+X1909</f>
        <v>102418.84299999999</v>
      </c>
      <c r="Y1900" s="18">
        <f t="shared" si="5204"/>
        <v>0</v>
      </c>
      <c r="Z1900" s="18">
        <f t="shared" si="5204"/>
        <v>0</v>
      </c>
      <c r="AA1900" s="18">
        <f t="shared" si="5204"/>
        <v>0</v>
      </c>
      <c r="AB1900" s="18">
        <f t="shared" si="5204"/>
        <v>0</v>
      </c>
      <c r="AC1900" s="18">
        <f t="shared" si="5179"/>
        <v>398454.79599999997</v>
      </c>
      <c r="AD1900" s="18">
        <f t="shared" si="5180"/>
        <v>288350.04300000001</v>
      </c>
      <c r="AE1900" s="18">
        <f t="shared" si="5181"/>
        <v>180400.4</v>
      </c>
      <c r="AF1900" s="18">
        <f t="shared" ref="AF1900:AH1900" si="5205">AF1905+AF1909</f>
        <v>0</v>
      </c>
      <c r="AG1900" s="18">
        <f t="shared" si="5205"/>
        <v>0</v>
      </c>
      <c r="AH1900" s="18">
        <f t="shared" si="5205"/>
        <v>0</v>
      </c>
      <c r="AI1900" s="18">
        <f t="shared" si="5110"/>
        <v>398454.79599999997</v>
      </c>
      <c r="AJ1900" s="18">
        <f t="shared" si="5111"/>
        <v>288350.04300000001</v>
      </c>
      <c r="AK1900" s="18">
        <f t="shared" si="5112"/>
        <v>180400.4</v>
      </c>
      <c r="AL1900" s="18">
        <f t="shared" ref="AL1900" si="5206">AL1905+AL1909</f>
        <v>0</v>
      </c>
      <c r="AM1900" s="18">
        <f t="shared" si="5113"/>
        <v>398454.79599999997</v>
      </c>
      <c r="AN1900" s="18">
        <f t="shared" ref="AN1900:AP1900" si="5207">AN1905+AN1909</f>
        <v>0</v>
      </c>
      <c r="AO1900" s="18">
        <f t="shared" si="5207"/>
        <v>0</v>
      </c>
      <c r="AP1900" s="18">
        <f t="shared" si="5207"/>
        <v>0</v>
      </c>
      <c r="AQ1900" s="18">
        <f t="shared" si="5078"/>
        <v>398454.79599999997</v>
      </c>
      <c r="AR1900" s="18">
        <f t="shared" si="5079"/>
        <v>288350.04300000001</v>
      </c>
      <c r="AS1900" s="18">
        <f t="shared" si="5080"/>
        <v>180400.4</v>
      </c>
      <c r="AT1900" s="18">
        <f t="shared" ref="AT1900:AV1900" si="5208">AT1905+AT1909</f>
        <v>0</v>
      </c>
      <c r="AU1900" s="18">
        <f t="shared" si="5208"/>
        <v>0</v>
      </c>
      <c r="AV1900" s="18">
        <f t="shared" si="5208"/>
        <v>0</v>
      </c>
      <c r="AW1900" s="18">
        <f t="shared" si="5081"/>
        <v>398454.79599999997</v>
      </c>
      <c r="AX1900" s="18">
        <f t="shared" si="5082"/>
        <v>288350.04300000001</v>
      </c>
      <c r="AY1900" s="18">
        <f t="shared" si="5083"/>
        <v>180400.4</v>
      </c>
      <c r="AZ1900" s="18">
        <f t="shared" ref="AZ1900:BB1900" si="5209">AZ1905+AZ1909</f>
        <v>0</v>
      </c>
      <c r="BA1900" s="18">
        <f t="shared" si="5209"/>
        <v>0</v>
      </c>
      <c r="BB1900" s="18">
        <f t="shared" si="5209"/>
        <v>0</v>
      </c>
      <c r="BC1900" s="18">
        <f t="shared" si="5057"/>
        <v>398454.79599999997</v>
      </c>
      <c r="BD1900" s="18">
        <f t="shared" si="5058"/>
        <v>288350.04300000001</v>
      </c>
      <c r="BE1900" s="18">
        <f t="shared" si="5059"/>
        <v>180400.4</v>
      </c>
      <c r="BF1900" s="18">
        <f t="shared" ref="BF1900:BH1900" si="5210">BF1905+BF1909</f>
        <v>0</v>
      </c>
      <c r="BG1900" s="18">
        <f t="shared" si="5210"/>
        <v>0</v>
      </c>
      <c r="BH1900" s="18">
        <f t="shared" si="5210"/>
        <v>0</v>
      </c>
      <c r="BI1900" s="18">
        <f t="shared" si="5054"/>
        <v>398454.79599999997</v>
      </c>
      <c r="BJ1900" s="18">
        <f t="shared" si="5055"/>
        <v>288350.04300000001</v>
      </c>
      <c r="BK1900" s="18">
        <f t="shared" si="5056"/>
        <v>180400.4</v>
      </c>
      <c r="BL1900" s="18">
        <f>BL1905+BL1909+BL1901</f>
        <v>0</v>
      </c>
      <c r="BM1900" s="18">
        <f t="shared" ref="BM1900:CD1900" si="5211">BM1905+BM1909+BM1901</f>
        <v>0</v>
      </c>
      <c r="BN1900" s="18">
        <f t="shared" si="5211"/>
        <v>-31502.1</v>
      </c>
      <c r="BO1900" s="18">
        <f t="shared" si="5152"/>
        <v>398454.79599999997</v>
      </c>
      <c r="BP1900" s="18">
        <f t="shared" si="5153"/>
        <v>288350.04300000001</v>
      </c>
      <c r="BQ1900" s="18">
        <f t="shared" si="5154"/>
        <v>148898.29999999999</v>
      </c>
      <c r="BR1900" s="18">
        <f t="shared" ref="BR1900:BT1900" si="5212">BR1905+BR1909+BR1901</f>
        <v>0</v>
      </c>
      <c r="BS1900" s="18">
        <f t="shared" si="5212"/>
        <v>-2078.34</v>
      </c>
      <c r="BT1900" s="18">
        <f t="shared" si="5212"/>
        <v>0</v>
      </c>
      <c r="BU1900" s="18">
        <f t="shared" si="5148"/>
        <v>398454.79599999997</v>
      </c>
      <c r="BV1900" s="18">
        <f t="shared" si="5149"/>
        <v>286271.70299999998</v>
      </c>
      <c r="BW1900" s="18">
        <f t="shared" si="5150"/>
        <v>148898.29999999999</v>
      </c>
      <c r="BX1900" s="18">
        <f t="shared" ref="BX1900:BZ1900" si="5213">BX1905+BX1909+BX1901</f>
        <v>-45840.142999999996</v>
      </c>
      <c r="BY1900" s="18">
        <f t="shared" si="5213"/>
        <v>17000</v>
      </c>
      <c r="BZ1900" s="18">
        <f t="shared" si="5213"/>
        <v>0</v>
      </c>
      <c r="CA1900" s="18">
        <f t="shared" si="5114"/>
        <v>352614.65299999999</v>
      </c>
      <c r="CB1900" s="18">
        <f t="shared" si="5115"/>
        <v>303271.70299999998</v>
      </c>
      <c r="CC1900" s="18">
        <f t="shared" si="5116"/>
        <v>148898.29999999999</v>
      </c>
      <c r="CD1900" s="18">
        <f t="shared" si="5211"/>
        <v>0</v>
      </c>
      <c r="CE1900" s="27"/>
      <c r="CF1900" s="33"/>
    </row>
    <row r="1901" spans="1:119" ht="31.2" x14ac:dyDescent="0.3">
      <c r="A1901" s="19" t="s">
        <v>1640</v>
      </c>
      <c r="B1901" s="39"/>
      <c r="C1901" s="41"/>
      <c r="D1901" s="41"/>
      <c r="E1901" s="14" t="s">
        <v>1641</v>
      </c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>
        <f>BL1902</f>
        <v>0</v>
      </c>
      <c r="BM1901" s="18">
        <f t="shared" ref="BM1901:CD1903" si="5214">BM1902</f>
        <v>55000</v>
      </c>
      <c r="BN1901" s="18">
        <f t="shared" si="5214"/>
        <v>0</v>
      </c>
      <c r="BO1901" s="18">
        <f t="shared" si="5152"/>
        <v>0</v>
      </c>
      <c r="BP1901" s="18">
        <f t="shared" si="5153"/>
        <v>55000</v>
      </c>
      <c r="BQ1901" s="18">
        <f t="shared" si="5154"/>
        <v>0</v>
      </c>
      <c r="BR1901" s="18">
        <f t="shared" si="5214"/>
        <v>0</v>
      </c>
      <c r="BS1901" s="18">
        <f t="shared" si="5214"/>
        <v>-2078.34</v>
      </c>
      <c r="BT1901" s="18">
        <f t="shared" si="5214"/>
        <v>0</v>
      </c>
      <c r="BU1901" s="18">
        <f t="shared" si="5148"/>
        <v>0</v>
      </c>
      <c r="BV1901" s="18">
        <f t="shared" si="5149"/>
        <v>52921.66</v>
      </c>
      <c r="BW1901" s="18">
        <f t="shared" si="5150"/>
        <v>0</v>
      </c>
      <c r="BX1901" s="18">
        <f t="shared" si="5214"/>
        <v>0</v>
      </c>
      <c r="BY1901" s="18">
        <f t="shared" si="5214"/>
        <v>0</v>
      </c>
      <c r="BZ1901" s="18">
        <f t="shared" si="5214"/>
        <v>0</v>
      </c>
      <c r="CA1901" s="18">
        <f t="shared" si="5114"/>
        <v>0</v>
      </c>
      <c r="CB1901" s="18">
        <f t="shared" si="5115"/>
        <v>52921.66</v>
      </c>
      <c r="CC1901" s="18">
        <f t="shared" si="5116"/>
        <v>0</v>
      </c>
      <c r="CD1901" s="18">
        <f t="shared" si="5214"/>
        <v>0</v>
      </c>
      <c r="CE1901" s="27"/>
      <c r="CF1901" s="33"/>
    </row>
    <row r="1902" spans="1:119" ht="31.2" x14ac:dyDescent="0.3">
      <c r="A1902" s="19" t="s">
        <v>1640</v>
      </c>
      <c r="B1902" s="39">
        <v>200</v>
      </c>
      <c r="C1902" s="41"/>
      <c r="D1902" s="41"/>
      <c r="E1902" s="14" t="s">
        <v>551</v>
      </c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>
        <f>BL1903</f>
        <v>0</v>
      </c>
      <c r="BM1902" s="18">
        <f t="shared" si="5214"/>
        <v>55000</v>
      </c>
      <c r="BN1902" s="18">
        <f t="shared" si="5214"/>
        <v>0</v>
      </c>
      <c r="BO1902" s="18">
        <f t="shared" si="5152"/>
        <v>0</v>
      </c>
      <c r="BP1902" s="18">
        <f t="shared" si="5153"/>
        <v>55000</v>
      </c>
      <c r="BQ1902" s="18">
        <f t="shared" si="5154"/>
        <v>0</v>
      </c>
      <c r="BR1902" s="18">
        <f t="shared" si="5214"/>
        <v>0</v>
      </c>
      <c r="BS1902" s="18">
        <f t="shared" si="5214"/>
        <v>-2078.34</v>
      </c>
      <c r="BT1902" s="18">
        <f t="shared" si="5214"/>
        <v>0</v>
      </c>
      <c r="BU1902" s="18">
        <f t="shared" si="5148"/>
        <v>0</v>
      </c>
      <c r="BV1902" s="18">
        <f t="shared" si="5149"/>
        <v>52921.66</v>
      </c>
      <c r="BW1902" s="18">
        <f t="shared" si="5150"/>
        <v>0</v>
      </c>
      <c r="BX1902" s="18">
        <f t="shared" si="5214"/>
        <v>0</v>
      </c>
      <c r="BY1902" s="18">
        <f t="shared" si="5214"/>
        <v>0</v>
      </c>
      <c r="BZ1902" s="18">
        <f t="shared" si="5214"/>
        <v>0</v>
      </c>
      <c r="CA1902" s="18">
        <f t="shared" si="5114"/>
        <v>0</v>
      </c>
      <c r="CB1902" s="18">
        <f t="shared" si="5115"/>
        <v>52921.66</v>
      </c>
      <c r="CC1902" s="18">
        <f t="shared" si="5116"/>
        <v>0</v>
      </c>
      <c r="CD1902" s="18">
        <f t="shared" si="5214"/>
        <v>0</v>
      </c>
      <c r="CE1902" s="27"/>
      <c r="CF1902" s="33"/>
    </row>
    <row r="1903" spans="1:119" ht="46.8" x14ac:dyDescent="0.3">
      <c r="A1903" s="19" t="s">
        <v>1640</v>
      </c>
      <c r="B1903" s="39">
        <v>240</v>
      </c>
      <c r="C1903" s="41"/>
      <c r="D1903" s="41"/>
      <c r="E1903" s="14" t="s">
        <v>559</v>
      </c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>
        <f>BL1904</f>
        <v>0</v>
      </c>
      <c r="BM1903" s="18">
        <f t="shared" si="5214"/>
        <v>55000</v>
      </c>
      <c r="BN1903" s="18">
        <f t="shared" si="5214"/>
        <v>0</v>
      </c>
      <c r="BO1903" s="18">
        <f t="shared" si="5152"/>
        <v>0</v>
      </c>
      <c r="BP1903" s="18">
        <f t="shared" si="5153"/>
        <v>55000</v>
      </c>
      <c r="BQ1903" s="18">
        <f t="shared" si="5154"/>
        <v>0</v>
      </c>
      <c r="BR1903" s="18">
        <f t="shared" si="5214"/>
        <v>0</v>
      </c>
      <c r="BS1903" s="18">
        <f t="shared" si="5214"/>
        <v>-2078.34</v>
      </c>
      <c r="BT1903" s="18">
        <f t="shared" si="5214"/>
        <v>0</v>
      </c>
      <c r="BU1903" s="18">
        <f t="shared" si="5148"/>
        <v>0</v>
      </c>
      <c r="BV1903" s="18">
        <f t="shared" si="5149"/>
        <v>52921.66</v>
      </c>
      <c r="BW1903" s="18">
        <f t="shared" si="5150"/>
        <v>0</v>
      </c>
      <c r="BX1903" s="18">
        <f t="shared" si="5214"/>
        <v>0</v>
      </c>
      <c r="BY1903" s="18">
        <f t="shared" si="5214"/>
        <v>0</v>
      </c>
      <c r="BZ1903" s="18">
        <f t="shared" si="5214"/>
        <v>0</v>
      </c>
      <c r="CA1903" s="18">
        <f t="shared" si="5114"/>
        <v>0</v>
      </c>
      <c r="CB1903" s="18">
        <f t="shared" si="5115"/>
        <v>52921.66</v>
      </c>
      <c r="CC1903" s="18">
        <f t="shared" si="5116"/>
        <v>0</v>
      </c>
      <c r="CD1903" s="18">
        <f t="shared" si="5214"/>
        <v>0</v>
      </c>
      <c r="CE1903" s="27"/>
      <c r="CF1903" s="33"/>
    </row>
    <row r="1904" spans="1:119" x14ac:dyDescent="0.3">
      <c r="A1904" s="19" t="s">
        <v>1640</v>
      </c>
      <c r="B1904" s="39">
        <v>240</v>
      </c>
      <c r="C1904" s="41" t="s">
        <v>198</v>
      </c>
      <c r="D1904" s="41" t="s">
        <v>19</v>
      </c>
      <c r="E1904" s="14" t="s">
        <v>527</v>
      </c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>
        <v>55000</v>
      </c>
      <c r="BN1904" s="18"/>
      <c r="BO1904" s="18">
        <f t="shared" si="5152"/>
        <v>0</v>
      </c>
      <c r="BP1904" s="18">
        <f t="shared" si="5153"/>
        <v>55000</v>
      </c>
      <c r="BQ1904" s="18">
        <f t="shared" si="5154"/>
        <v>0</v>
      </c>
      <c r="BR1904" s="18"/>
      <c r="BS1904" s="18">
        <v>-2078.34</v>
      </c>
      <c r="BT1904" s="18"/>
      <c r="BU1904" s="18">
        <f t="shared" si="5148"/>
        <v>0</v>
      </c>
      <c r="BV1904" s="18">
        <f t="shared" si="5149"/>
        <v>52921.66</v>
      </c>
      <c r="BW1904" s="18">
        <f t="shared" si="5150"/>
        <v>0</v>
      </c>
      <c r="BX1904" s="18"/>
      <c r="BY1904" s="18"/>
      <c r="BZ1904" s="18"/>
      <c r="CA1904" s="18">
        <f t="shared" si="5114"/>
        <v>0</v>
      </c>
      <c r="CB1904" s="18">
        <f t="shared" si="5115"/>
        <v>52921.66</v>
      </c>
      <c r="CC1904" s="18">
        <f t="shared" si="5116"/>
        <v>0</v>
      </c>
      <c r="CD1904" s="18"/>
      <c r="CE1904" s="27"/>
      <c r="CF1904" s="33"/>
    </row>
    <row r="1905" spans="1:84" ht="31.2" x14ac:dyDescent="0.3">
      <c r="A1905" s="41" t="s">
        <v>309</v>
      </c>
      <c r="B1905" s="39"/>
      <c r="C1905" s="41"/>
      <c r="D1905" s="41"/>
      <c r="E1905" s="14" t="s">
        <v>697</v>
      </c>
      <c r="F1905" s="18">
        <f t="shared" ref="F1905:K1907" si="5215">F1906</f>
        <v>23281.599999999999</v>
      </c>
      <c r="G1905" s="18">
        <f t="shared" si="5215"/>
        <v>36772.100000000006</v>
      </c>
      <c r="H1905" s="18">
        <f t="shared" si="5215"/>
        <v>31502.100000000006</v>
      </c>
      <c r="I1905" s="18">
        <f t="shared" si="5215"/>
        <v>0</v>
      </c>
      <c r="J1905" s="18">
        <f t="shared" si="5215"/>
        <v>0</v>
      </c>
      <c r="K1905" s="18">
        <f t="shared" si="5215"/>
        <v>0</v>
      </c>
      <c r="L1905" s="18">
        <f t="shared" si="5050"/>
        <v>23281.599999999999</v>
      </c>
      <c r="M1905" s="18">
        <f t="shared" si="5051"/>
        <v>36772.100000000006</v>
      </c>
      <c r="N1905" s="18">
        <f t="shared" si="5052"/>
        <v>31502.100000000006</v>
      </c>
      <c r="O1905" s="18">
        <f t="shared" ref="O1905:S1907" si="5216">O1906</f>
        <v>5212.4160000000002</v>
      </c>
      <c r="P1905" s="18">
        <f t="shared" si="5216"/>
        <v>0</v>
      </c>
      <c r="Q1905" s="18">
        <f t="shared" si="5216"/>
        <v>0</v>
      </c>
      <c r="R1905" s="18">
        <f t="shared" si="5216"/>
        <v>0</v>
      </c>
      <c r="S1905" s="18">
        <f t="shared" si="5216"/>
        <v>0</v>
      </c>
      <c r="T1905" s="18">
        <f t="shared" si="5184"/>
        <v>28494.016</v>
      </c>
      <c r="U1905" s="18">
        <f t="shared" si="5185"/>
        <v>36772.100000000006</v>
      </c>
      <c r="V1905" s="18">
        <f t="shared" si="5186"/>
        <v>31502.100000000006</v>
      </c>
      <c r="W1905" s="18">
        <f t="shared" ref="W1905:CD1907" si="5217">W1906</f>
        <v>202760.321</v>
      </c>
      <c r="X1905" s="18">
        <f t="shared" si="5217"/>
        <v>102418.84299999999</v>
      </c>
      <c r="Y1905" s="18">
        <f t="shared" si="5217"/>
        <v>0</v>
      </c>
      <c r="Z1905" s="18">
        <f t="shared" si="5217"/>
        <v>0</v>
      </c>
      <c r="AA1905" s="18">
        <f t="shared" si="5217"/>
        <v>0</v>
      </c>
      <c r="AB1905" s="18">
        <f t="shared" si="5217"/>
        <v>0</v>
      </c>
      <c r="AC1905" s="18">
        <f t="shared" si="5179"/>
        <v>231254.337</v>
      </c>
      <c r="AD1905" s="18">
        <f t="shared" si="5180"/>
        <v>139190.943</v>
      </c>
      <c r="AE1905" s="18">
        <f t="shared" si="5181"/>
        <v>31502.100000000006</v>
      </c>
      <c r="AF1905" s="18">
        <f t="shared" si="5217"/>
        <v>0</v>
      </c>
      <c r="AG1905" s="18">
        <f t="shared" si="5217"/>
        <v>0</v>
      </c>
      <c r="AH1905" s="18">
        <f t="shared" si="5217"/>
        <v>0</v>
      </c>
      <c r="AI1905" s="18">
        <f t="shared" si="5110"/>
        <v>231254.337</v>
      </c>
      <c r="AJ1905" s="18">
        <f t="shared" si="5111"/>
        <v>139190.943</v>
      </c>
      <c r="AK1905" s="18">
        <f t="shared" si="5112"/>
        <v>31502.100000000006</v>
      </c>
      <c r="AL1905" s="18">
        <f t="shared" si="5217"/>
        <v>0</v>
      </c>
      <c r="AM1905" s="18">
        <f t="shared" si="5113"/>
        <v>231254.337</v>
      </c>
      <c r="AN1905" s="18">
        <f t="shared" si="5217"/>
        <v>0</v>
      </c>
      <c r="AO1905" s="18">
        <f t="shared" si="5217"/>
        <v>0</v>
      </c>
      <c r="AP1905" s="18">
        <f t="shared" si="5217"/>
        <v>0</v>
      </c>
      <c r="AQ1905" s="18">
        <f t="shared" si="5078"/>
        <v>231254.337</v>
      </c>
      <c r="AR1905" s="18">
        <f t="shared" si="5079"/>
        <v>139190.943</v>
      </c>
      <c r="AS1905" s="18">
        <f t="shared" si="5080"/>
        <v>31502.100000000006</v>
      </c>
      <c r="AT1905" s="18">
        <f t="shared" si="5217"/>
        <v>0</v>
      </c>
      <c r="AU1905" s="18">
        <f t="shared" si="5217"/>
        <v>0</v>
      </c>
      <c r="AV1905" s="18">
        <f t="shared" si="5217"/>
        <v>0</v>
      </c>
      <c r="AW1905" s="18">
        <f t="shared" si="5081"/>
        <v>231254.337</v>
      </c>
      <c r="AX1905" s="18">
        <f t="shared" si="5082"/>
        <v>139190.943</v>
      </c>
      <c r="AY1905" s="18">
        <f t="shared" si="5083"/>
        <v>31502.100000000006</v>
      </c>
      <c r="AZ1905" s="18">
        <f t="shared" si="5217"/>
        <v>0</v>
      </c>
      <c r="BA1905" s="18">
        <f t="shared" si="5217"/>
        <v>0</v>
      </c>
      <c r="BB1905" s="18">
        <f t="shared" si="5217"/>
        <v>0</v>
      </c>
      <c r="BC1905" s="18">
        <f t="shared" si="5057"/>
        <v>231254.337</v>
      </c>
      <c r="BD1905" s="18">
        <f t="shared" si="5058"/>
        <v>139190.943</v>
      </c>
      <c r="BE1905" s="18">
        <f t="shared" si="5059"/>
        <v>31502.100000000006</v>
      </c>
      <c r="BF1905" s="18">
        <f t="shared" si="5217"/>
        <v>0</v>
      </c>
      <c r="BG1905" s="18">
        <f t="shared" si="5217"/>
        <v>0</v>
      </c>
      <c r="BH1905" s="18">
        <f t="shared" si="5217"/>
        <v>0</v>
      </c>
      <c r="BI1905" s="18">
        <f t="shared" si="5054"/>
        <v>231254.337</v>
      </c>
      <c r="BJ1905" s="18">
        <f t="shared" si="5055"/>
        <v>139190.943</v>
      </c>
      <c r="BK1905" s="18">
        <f t="shared" si="5056"/>
        <v>31502.100000000006</v>
      </c>
      <c r="BL1905" s="18">
        <f t="shared" si="5217"/>
        <v>0</v>
      </c>
      <c r="BM1905" s="18">
        <f t="shared" si="5217"/>
        <v>-55000</v>
      </c>
      <c r="BN1905" s="18">
        <f t="shared" si="5217"/>
        <v>-31502.1</v>
      </c>
      <c r="BO1905" s="18">
        <f t="shared" si="5152"/>
        <v>231254.337</v>
      </c>
      <c r="BP1905" s="18">
        <f t="shared" si="5153"/>
        <v>84190.942999999999</v>
      </c>
      <c r="BQ1905" s="18">
        <f t="shared" si="5154"/>
        <v>0</v>
      </c>
      <c r="BR1905" s="18">
        <f t="shared" si="5217"/>
        <v>0</v>
      </c>
      <c r="BS1905" s="18">
        <f t="shared" si="5217"/>
        <v>0</v>
      </c>
      <c r="BT1905" s="18">
        <f t="shared" si="5217"/>
        <v>0</v>
      </c>
      <c r="BU1905" s="18">
        <f t="shared" si="5148"/>
        <v>231254.337</v>
      </c>
      <c r="BV1905" s="18">
        <f t="shared" si="5149"/>
        <v>84190.942999999999</v>
      </c>
      <c r="BW1905" s="18">
        <f t="shared" si="5150"/>
        <v>0</v>
      </c>
      <c r="BX1905" s="18">
        <f t="shared" si="5217"/>
        <v>-45840.142999999996</v>
      </c>
      <c r="BY1905" s="18">
        <f t="shared" si="5217"/>
        <v>17000</v>
      </c>
      <c r="BZ1905" s="18">
        <f t="shared" si="5217"/>
        <v>0</v>
      </c>
      <c r="CA1905" s="18">
        <f t="shared" si="5114"/>
        <v>185414.19400000002</v>
      </c>
      <c r="CB1905" s="18">
        <f t="shared" si="5115"/>
        <v>101190.943</v>
      </c>
      <c r="CC1905" s="18">
        <f t="shared" si="5116"/>
        <v>0</v>
      </c>
      <c r="CD1905" s="18">
        <f t="shared" si="5217"/>
        <v>0</v>
      </c>
      <c r="CE1905" s="27"/>
      <c r="CF1905" s="33"/>
    </row>
    <row r="1906" spans="1:84" ht="31.2" x14ac:dyDescent="0.3">
      <c r="A1906" s="41" t="s">
        <v>309</v>
      </c>
      <c r="B1906" s="39">
        <v>200</v>
      </c>
      <c r="C1906" s="41"/>
      <c r="D1906" s="41"/>
      <c r="E1906" s="14" t="s">
        <v>551</v>
      </c>
      <c r="F1906" s="18">
        <f t="shared" si="5215"/>
        <v>23281.599999999999</v>
      </c>
      <c r="G1906" s="18">
        <f t="shared" si="5215"/>
        <v>36772.100000000006</v>
      </c>
      <c r="H1906" s="18">
        <f t="shared" si="5215"/>
        <v>31502.100000000006</v>
      </c>
      <c r="I1906" s="18">
        <f t="shared" si="5215"/>
        <v>0</v>
      </c>
      <c r="J1906" s="18">
        <f t="shared" si="5215"/>
        <v>0</v>
      </c>
      <c r="K1906" s="18">
        <f t="shared" si="5215"/>
        <v>0</v>
      </c>
      <c r="L1906" s="18">
        <f t="shared" si="5050"/>
        <v>23281.599999999999</v>
      </c>
      <c r="M1906" s="18">
        <f t="shared" si="5051"/>
        <v>36772.100000000006</v>
      </c>
      <c r="N1906" s="18">
        <f t="shared" si="5052"/>
        <v>31502.100000000006</v>
      </c>
      <c r="O1906" s="18">
        <f t="shared" si="5216"/>
        <v>5212.4160000000002</v>
      </c>
      <c r="P1906" s="18">
        <f t="shared" si="5216"/>
        <v>0</v>
      </c>
      <c r="Q1906" s="18">
        <f t="shared" si="5216"/>
        <v>0</v>
      </c>
      <c r="R1906" s="18">
        <f t="shared" si="5216"/>
        <v>0</v>
      </c>
      <c r="S1906" s="18">
        <f t="shared" si="5216"/>
        <v>0</v>
      </c>
      <c r="T1906" s="18">
        <f t="shared" si="5184"/>
        <v>28494.016</v>
      </c>
      <c r="U1906" s="18">
        <f t="shared" si="5185"/>
        <v>36772.100000000006</v>
      </c>
      <c r="V1906" s="18">
        <f t="shared" si="5186"/>
        <v>31502.100000000006</v>
      </c>
      <c r="W1906" s="18">
        <f t="shared" si="5217"/>
        <v>202760.321</v>
      </c>
      <c r="X1906" s="18">
        <f t="shared" si="5217"/>
        <v>102418.84299999999</v>
      </c>
      <c r="Y1906" s="18">
        <f t="shared" si="5217"/>
        <v>0</v>
      </c>
      <c r="Z1906" s="18">
        <f t="shared" si="5217"/>
        <v>0</v>
      </c>
      <c r="AA1906" s="18">
        <f t="shared" si="5217"/>
        <v>0</v>
      </c>
      <c r="AB1906" s="18">
        <f t="shared" si="5217"/>
        <v>0</v>
      </c>
      <c r="AC1906" s="18">
        <f t="shared" si="5179"/>
        <v>231254.337</v>
      </c>
      <c r="AD1906" s="18">
        <f t="shared" si="5180"/>
        <v>139190.943</v>
      </c>
      <c r="AE1906" s="18">
        <f t="shared" si="5181"/>
        <v>31502.100000000006</v>
      </c>
      <c r="AF1906" s="18">
        <f t="shared" si="5217"/>
        <v>0</v>
      </c>
      <c r="AG1906" s="18">
        <f t="shared" si="5217"/>
        <v>0</v>
      </c>
      <c r="AH1906" s="18">
        <f t="shared" si="5217"/>
        <v>0</v>
      </c>
      <c r="AI1906" s="18">
        <f t="shared" si="5110"/>
        <v>231254.337</v>
      </c>
      <c r="AJ1906" s="18">
        <f t="shared" si="5111"/>
        <v>139190.943</v>
      </c>
      <c r="AK1906" s="18">
        <f t="shared" si="5112"/>
        <v>31502.100000000006</v>
      </c>
      <c r="AL1906" s="18">
        <f t="shared" si="5217"/>
        <v>0</v>
      </c>
      <c r="AM1906" s="18">
        <f t="shared" si="5113"/>
        <v>231254.337</v>
      </c>
      <c r="AN1906" s="18">
        <f t="shared" si="5217"/>
        <v>0</v>
      </c>
      <c r="AO1906" s="18">
        <f t="shared" si="5217"/>
        <v>0</v>
      </c>
      <c r="AP1906" s="18">
        <f t="shared" si="5217"/>
        <v>0</v>
      </c>
      <c r="AQ1906" s="18">
        <f t="shared" si="5078"/>
        <v>231254.337</v>
      </c>
      <c r="AR1906" s="18">
        <f t="shared" si="5079"/>
        <v>139190.943</v>
      </c>
      <c r="AS1906" s="18">
        <f t="shared" si="5080"/>
        <v>31502.100000000006</v>
      </c>
      <c r="AT1906" s="18">
        <f t="shared" si="5217"/>
        <v>0</v>
      </c>
      <c r="AU1906" s="18">
        <f t="shared" si="5217"/>
        <v>0</v>
      </c>
      <c r="AV1906" s="18">
        <f t="shared" si="5217"/>
        <v>0</v>
      </c>
      <c r="AW1906" s="18">
        <f t="shared" si="5081"/>
        <v>231254.337</v>
      </c>
      <c r="AX1906" s="18">
        <f t="shared" si="5082"/>
        <v>139190.943</v>
      </c>
      <c r="AY1906" s="18">
        <f t="shared" si="5083"/>
        <v>31502.100000000006</v>
      </c>
      <c r="AZ1906" s="18">
        <f t="shared" si="5217"/>
        <v>0</v>
      </c>
      <c r="BA1906" s="18">
        <f t="shared" si="5217"/>
        <v>0</v>
      </c>
      <c r="BB1906" s="18">
        <f t="shared" si="5217"/>
        <v>0</v>
      </c>
      <c r="BC1906" s="18">
        <f t="shared" si="5057"/>
        <v>231254.337</v>
      </c>
      <c r="BD1906" s="18">
        <f t="shared" si="5058"/>
        <v>139190.943</v>
      </c>
      <c r="BE1906" s="18">
        <f t="shared" si="5059"/>
        <v>31502.100000000006</v>
      </c>
      <c r="BF1906" s="18">
        <f t="shared" si="5217"/>
        <v>0</v>
      </c>
      <c r="BG1906" s="18">
        <f t="shared" si="5217"/>
        <v>0</v>
      </c>
      <c r="BH1906" s="18">
        <f t="shared" si="5217"/>
        <v>0</v>
      </c>
      <c r="BI1906" s="18">
        <f t="shared" si="5054"/>
        <v>231254.337</v>
      </c>
      <c r="BJ1906" s="18">
        <f t="shared" si="5055"/>
        <v>139190.943</v>
      </c>
      <c r="BK1906" s="18">
        <f t="shared" si="5056"/>
        <v>31502.100000000006</v>
      </c>
      <c r="BL1906" s="18">
        <f t="shared" si="5217"/>
        <v>0</v>
      </c>
      <c r="BM1906" s="18">
        <f t="shared" si="5217"/>
        <v>-55000</v>
      </c>
      <c r="BN1906" s="18">
        <f t="shared" si="5217"/>
        <v>-31502.1</v>
      </c>
      <c r="BO1906" s="18">
        <f t="shared" si="5152"/>
        <v>231254.337</v>
      </c>
      <c r="BP1906" s="18">
        <f t="shared" si="5153"/>
        <v>84190.942999999999</v>
      </c>
      <c r="BQ1906" s="18">
        <f t="shared" si="5154"/>
        <v>0</v>
      </c>
      <c r="BR1906" s="18">
        <f t="shared" si="5217"/>
        <v>0</v>
      </c>
      <c r="BS1906" s="18">
        <f t="shared" si="5217"/>
        <v>0</v>
      </c>
      <c r="BT1906" s="18">
        <f t="shared" si="5217"/>
        <v>0</v>
      </c>
      <c r="BU1906" s="18">
        <f t="shared" si="5148"/>
        <v>231254.337</v>
      </c>
      <c r="BV1906" s="18">
        <f t="shared" si="5149"/>
        <v>84190.942999999999</v>
      </c>
      <c r="BW1906" s="18">
        <f t="shared" si="5150"/>
        <v>0</v>
      </c>
      <c r="BX1906" s="18">
        <f t="shared" si="5217"/>
        <v>-45840.142999999996</v>
      </c>
      <c r="BY1906" s="18">
        <f t="shared" si="5217"/>
        <v>17000</v>
      </c>
      <c r="BZ1906" s="18">
        <f t="shared" si="5217"/>
        <v>0</v>
      </c>
      <c r="CA1906" s="18">
        <f t="shared" si="5114"/>
        <v>185414.19400000002</v>
      </c>
      <c r="CB1906" s="18">
        <f t="shared" si="5115"/>
        <v>101190.943</v>
      </c>
      <c r="CC1906" s="18">
        <f t="shared" si="5116"/>
        <v>0</v>
      </c>
      <c r="CD1906" s="18">
        <f t="shared" si="5217"/>
        <v>0</v>
      </c>
      <c r="CE1906" s="27"/>
      <c r="CF1906" s="33"/>
    </row>
    <row r="1907" spans="1:84" ht="46.8" x14ac:dyDescent="0.3">
      <c r="A1907" s="41" t="s">
        <v>309</v>
      </c>
      <c r="B1907" s="39">
        <v>240</v>
      </c>
      <c r="C1907" s="41"/>
      <c r="D1907" s="41"/>
      <c r="E1907" s="14" t="s">
        <v>559</v>
      </c>
      <c r="F1907" s="18">
        <f t="shared" si="5215"/>
        <v>23281.599999999999</v>
      </c>
      <c r="G1907" s="18">
        <f t="shared" si="5215"/>
        <v>36772.100000000006</v>
      </c>
      <c r="H1907" s="18">
        <f t="shared" si="5215"/>
        <v>31502.100000000006</v>
      </c>
      <c r="I1907" s="18">
        <f t="shared" si="5215"/>
        <v>0</v>
      </c>
      <c r="J1907" s="18">
        <f t="shared" si="5215"/>
        <v>0</v>
      </c>
      <c r="K1907" s="18">
        <f t="shared" si="5215"/>
        <v>0</v>
      </c>
      <c r="L1907" s="18">
        <f t="shared" si="5050"/>
        <v>23281.599999999999</v>
      </c>
      <c r="M1907" s="18">
        <f t="shared" si="5051"/>
        <v>36772.100000000006</v>
      </c>
      <c r="N1907" s="18">
        <f t="shared" si="5052"/>
        <v>31502.100000000006</v>
      </c>
      <c r="O1907" s="18">
        <f t="shared" si="5216"/>
        <v>5212.4160000000002</v>
      </c>
      <c r="P1907" s="18">
        <f t="shared" si="5216"/>
        <v>0</v>
      </c>
      <c r="Q1907" s="18">
        <f t="shared" si="5216"/>
        <v>0</v>
      </c>
      <c r="R1907" s="18">
        <f t="shared" si="5216"/>
        <v>0</v>
      </c>
      <c r="S1907" s="18">
        <f t="shared" si="5216"/>
        <v>0</v>
      </c>
      <c r="T1907" s="18">
        <f t="shared" si="5184"/>
        <v>28494.016</v>
      </c>
      <c r="U1907" s="18">
        <f t="shared" si="5185"/>
        <v>36772.100000000006</v>
      </c>
      <c r="V1907" s="18">
        <f t="shared" si="5186"/>
        <v>31502.100000000006</v>
      </c>
      <c r="W1907" s="18">
        <f t="shared" si="5217"/>
        <v>202760.321</v>
      </c>
      <c r="X1907" s="18">
        <f t="shared" si="5217"/>
        <v>102418.84299999999</v>
      </c>
      <c r="Y1907" s="18">
        <f t="shared" si="5217"/>
        <v>0</v>
      </c>
      <c r="Z1907" s="18">
        <f t="shared" si="5217"/>
        <v>0</v>
      </c>
      <c r="AA1907" s="18">
        <f t="shared" si="5217"/>
        <v>0</v>
      </c>
      <c r="AB1907" s="18">
        <f t="shared" si="5217"/>
        <v>0</v>
      </c>
      <c r="AC1907" s="18">
        <f t="shared" si="5179"/>
        <v>231254.337</v>
      </c>
      <c r="AD1907" s="18">
        <f t="shared" si="5180"/>
        <v>139190.943</v>
      </c>
      <c r="AE1907" s="18">
        <f t="shared" si="5181"/>
        <v>31502.100000000006</v>
      </c>
      <c r="AF1907" s="18">
        <f t="shared" si="5217"/>
        <v>0</v>
      </c>
      <c r="AG1907" s="18">
        <f t="shared" si="5217"/>
        <v>0</v>
      </c>
      <c r="AH1907" s="18">
        <f t="shared" si="5217"/>
        <v>0</v>
      </c>
      <c r="AI1907" s="18">
        <f t="shared" si="5110"/>
        <v>231254.337</v>
      </c>
      <c r="AJ1907" s="18">
        <f t="shared" si="5111"/>
        <v>139190.943</v>
      </c>
      <c r="AK1907" s="18">
        <f t="shared" si="5112"/>
        <v>31502.100000000006</v>
      </c>
      <c r="AL1907" s="18">
        <f t="shared" si="5217"/>
        <v>0</v>
      </c>
      <c r="AM1907" s="18">
        <f t="shared" si="5113"/>
        <v>231254.337</v>
      </c>
      <c r="AN1907" s="18">
        <f t="shared" si="5217"/>
        <v>0</v>
      </c>
      <c r="AO1907" s="18">
        <f t="shared" si="5217"/>
        <v>0</v>
      </c>
      <c r="AP1907" s="18">
        <f t="shared" si="5217"/>
        <v>0</v>
      </c>
      <c r="AQ1907" s="18">
        <f t="shared" si="5078"/>
        <v>231254.337</v>
      </c>
      <c r="AR1907" s="18">
        <f t="shared" si="5079"/>
        <v>139190.943</v>
      </c>
      <c r="AS1907" s="18">
        <f t="shared" si="5080"/>
        <v>31502.100000000006</v>
      </c>
      <c r="AT1907" s="18">
        <f t="shared" si="5217"/>
        <v>0</v>
      </c>
      <c r="AU1907" s="18">
        <f t="shared" si="5217"/>
        <v>0</v>
      </c>
      <c r="AV1907" s="18">
        <f t="shared" si="5217"/>
        <v>0</v>
      </c>
      <c r="AW1907" s="18">
        <f t="shared" si="5081"/>
        <v>231254.337</v>
      </c>
      <c r="AX1907" s="18">
        <f t="shared" si="5082"/>
        <v>139190.943</v>
      </c>
      <c r="AY1907" s="18">
        <f t="shared" si="5083"/>
        <v>31502.100000000006</v>
      </c>
      <c r="AZ1907" s="18">
        <f t="shared" si="5217"/>
        <v>0</v>
      </c>
      <c r="BA1907" s="18">
        <f t="shared" si="5217"/>
        <v>0</v>
      </c>
      <c r="BB1907" s="18">
        <f t="shared" si="5217"/>
        <v>0</v>
      </c>
      <c r="BC1907" s="18">
        <f t="shared" si="5057"/>
        <v>231254.337</v>
      </c>
      <c r="BD1907" s="18">
        <f t="shared" si="5058"/>
        <v>139190.943</v>
      </c>
      <c r="BE1907" s="18">
        <f t="shared" si="5059"/>
        <v>31502.100000000006</v>
      </c>
      <c r="BF1907" s="18">
        <f t="shared" si="5217"/>
        <v>0</v>
      </c>
      <c r="BG1907" s="18">
        <f t="shared" si="5217"/>
        <v>0</v>
      </c>
      <c r="BH1907" s="18">
        <f t="shared" si="5217"/>
        <v>0</v>
      </c>
      <c r="BI1907" s="18">
        <f t="shared" si="5054"/>
        <v>231254.337</v>
      </c>
      <c r="BJ1907" s="18">
        <f t="shared" si="5055"/>
        <v>139190.943</v>
      </c>
      <c r="BK1907" s="18">
        <f t="shared" si="5056"/>
        <v>31502.100000000006</v>
      </c>
      <c r="BL1907" s="18">
        <f t="shared" si="5217"/>
        <v>0</v>
      </c>
      <c r="BM1907" s="18">
        <f t="shared" si="5217"/>
        <v>-55000</v>
      </c>
      <c r="BN1907" s="18">
        <f t="shared" si="5217"/>
        <v>-31502.1</v>
      </c>
      <c r="BO1907" s="18">
        <f t="shared" si="5152"/>
        <v>231254.337</v>
      </c>
      <c r="BP1907" s="18">
        <f t="shared" si="5153"/>
        <v>84190.942999999999</v>
      </c>
      <c r="BQ1907" s="18">
        <f t="shared" si="5154"/>
        <v>0</v>
      </c>
      <c r="BR1907" s="18">
        <f t="shared" si="5217"/>
        <v>0</v>
      </c>
      <c r="BS1907" s="18">
        <f t="shared" si="5217"/>
        <v>0</v>
      </c>
      <c r="BT1907" s="18">
        <f t="shared" si="5217"/>
        <v>0</v>
      </c>
      <c r="BU1907" s="18">
        <f t="shared" si="5148"/>
        <v>231254.337</v>
      </c>
      <c r="BV1907" s="18">
        <f t="shared" si="5149"/>
        <v>84190.942999999999</v>
      </c>
      <c r="BW1907" s="18">
        <f t="shared" si="5150"/>
        <v>0</v>
      </c>
      <c r="BX1907" s="18">
        <f t="shared" si="5217"/>
        <v>-45840.142999999996</v>
      </c>
      <c r="BY1907" s="18">
        <f t="shared" si="5217"/>
        <v>17000</v>
      </c>
      <c r="BZ1907" s="18">
        <f t="shared" si="5217"/>
        <v>0</v>
      </c>
      <c r="CA1907" s="18">
        <f t="shared" si="5114"/>
        <v>185414.19400000002</v>
      </c>
      <c r="CB1907" s="18">
        <f t="shared" si="5115"/>
        <v>101190.943</v>
      </c>
      <c r="CC1907" s="18">
        <f t="shared" si="5116"/>
        <v>0</v>
      </c>
      <c r="CD1907" s="18">
        <f t="shared" si="5217"/>
        <v>0</v>
      </c>
      <c r="CE1907" s="27"/>
      <c r="CF1907" s="33"/>
    </row>
    <row r="1908" spans="1:84" x14ac:dyDescent="0.3">
      <c r="A1908" s="41" t="s">
        <v>309</v>
      </c>
      <c r="B1908" s="39">
        <v>240</v>
      </c>
      <c r="C1908" s="41" t="s">
        <v>198</v>
      </c>
      <c r="D1908" s="41" t="s">
        <v>19</v>
      </c>
      <c r="E1908" s="14" t="s">
        <v>527</v>
      </c>
      <c r="F1908" s="23">
        <v>23281.599999999999</v>
      </c>
      <c r="G1908" s="23">
        <v>36772.100000000006</v>
      </c>
      <c r="H1908" s="23">
        <v>31502.100000000006</v>
      </c>
      <c r="I1908" s="18"/>
      <c r="J1908" s="18"/>
      <c r="K1908" s="18"/>
      <c r="L1908" s="18">
        <f t="shared" si="5050"/>
        <v>23281.599999999999</v>
      </c>
      <c r="M1908" s="18">
        <f t="shared" si="5051"/>
        <v>36772.100000000006</v>
      </c>
      <c r="N1908" s="18">
        <f t="shared" si="5052"/>
        <v>31502.100000000006</v>
      </c>
      <c r="O1908" s="18">
        <v>5212.4160000000002</v>
      </c>
      <c r="P1908" s="18"/>
      <c r="Q1908" s="18"/>
      <c r="R1908" s="18"/>
      <c r="S1908" s="18"/>
      <c r="T1908" s="18">
        <f t="shared" si="5184"/>
        <v>28494.016</v>
      </c>
      <c r="U1908" s="18">
        <f t="shared" si="5185"/>
        <v>36772.100000000006</v>
      </c>
      <c r="V1908" s="18">
        <f t="shared" si="5186"/>
        <v>31502.100000000006</v>
      </c>
      <c r="W1908" s="18">
        <f>226041.921-23281.6</f>
        <v>202760.321</v>
      </c>
      <c r="X1908" s="18">
        <f>18294.343+84124.5</f>
        <v>102418.84299999999</v>
      </c>
      <c r="Y1908" s="18"/>
      <c r="Z1908" s="18"/>
      <c r="AA1908" s="18"/>
      <c r="AB1908" s="18"/>
      <c r="AC1908" s="18">
        <f t="shared" si="5179"/>
        <v>231254.337</v>
      </c>
      <c r="AD1908" s="18">
        <f t="shared" si="5180"/>
        <v>139190.943</v>
      </c>
      <c r="AE1908" s="18">
        <f t="shared" si="5181"/>
        <v>31502.100000000006</v>
      </c>
      <c r="AF1908" s="18"/>
      <c r="AG1908" s="18"/>
      <c r="AH1908" s="18"/>
      <c r="AI1908" s="18">
        <f t="shared" si="5110"/>
        <v>231254.337</v>
      </c>
      <c r="AJ1908" s="18">
        <f t="shared" si="5111"/>
        <v>139190.943</v>
      </c>
      <c r="AK1908" s="18">
        <f t="shared" si="5112"/>
        <v>31502.100000000006</v>
      </c>
      <c r="AL1908" s="18"/>
      <c r="AM1908" s="18">
        <f t="shared" si="5113"/>
        <v>231254.337</v>
      </c>
      <c r="AN1908" s="18"/>
      <c r="AO1908" s="18"/>
      <c r="AP1908" s="18"/>
      <c r="AQ1908" s="18">
        <f t="shared" si="5078"/>
        <v>231254.337</v>
      </c>
      <c r="AR1908" s="18">
        <f t="shared" si="5079"/>
        <v>139190.943</v>
      </c>
      <c r="AS1908" s="18">
        <f t="shared" si="5080"/>
        <v>31502.100000000006</v>
      </c>
      <c r="AT1908" s="18"/>
      <c r="AU1908" s="18"/>
      <c r="AV1908" s="18"/>
      <c r="AW1908" s="18">
        <f t="shared" si="5081"/>
        <v>231254.337</v>
      </c>
      <c r="AX1908" s="18">
        <f t="shared" si="5082"/>
        <v>139190.943</v>
      </c>
      <c r="AY1908" s="18">
        <f t="shared" si="5083"/>
        <v>31502.100000000006</v>
      </c>
      <c r="AZ1908" s="18"/>
      <c r="BA1908" s="18"/>
      <c r="BB1908" s="18"/>
      <c r="BC1908" s="18">
        <f t="shared" si="5057"/>
        <v>231254.337</v>
      </c>
      <c r="BD1908" s="18">
        <f t="shared" si="5058"/>
        <v>139190.943</v>
      </c>
      <c r="BE1908" s="18">
        <f t="shared" si="5059"/>
        <v>31502.100000000006</v>
      </c>
      <c r="BF1908" s="18"/>
      <c r="BG1908" s="18"/>
      <c r="BH1908" s="18"/>
      <c r="BI1908" s="18">
        <f t="shared" si="5054"/>
        <v>231254.337</v>
      </c>
      <c r="BJ1908" s="18">
        <f t="shared" si="5055"/>
        <v>139190.943</v>
      </c>
      <c r="BK1908" s="18">
        <f t="shared" si="5056"/>
        <v>31502.100000000006</v>
      </c>
      <c r="BL1908" s="18"/>
      <c r="BM1908" s="18">
        <v>-55000</v>
      </c>
      <c r="BN1908" s="18">
        <v>-31502.1</v>
      </c>
      <c r="BO1908" s="18">
        <f t="shared" si="5152"/>
        <v>231254.337</v>
      </c>
      <c r="BP1908" s="18">
        <f t="shared" si="5153"/>
        <v>84190.942999999999</v>
      </c>
      <c r="BQ1908" s="18">
        <f t="shared" si="5154"/>
        <v>0</v>
      </c>
      <c r="BR1908" s="18"/>
      <c r="BS1908" s="18"/>
      <c r="BT1908" s="18"/>
      <c r="BU1908" s="18">
        <f t="shared" si="5148"/>
        <v>231254.337</v>
      </c>
      <c r="BV1908" s="18">
        <f t="shared" si="5149"/>
        <v>84190.942999999999</v>
      </c>
      <c r="BW1908" s="18">
        <f t="shared" si="5150"/>
        <v>0</v>
      </c>
      <c r="BX1908" s="18">
        <f>7672.889-36513.032-17000</f>
        <v>-45840.142999999996</v>
      </c>
      <c r="BY1908" s="18">
        <v>17000</v>
      </c>
      <c r="BZ1908" s="18"/>
      <c r="CA1908" s="18">
        <f t="shared" si="5114"/>
        <v>185414.19400000002</v>
      </c>
      <c r="CB1908" s="18">
        <f t="shared" si="5115"/>
        <v>101190.943</v>
      </c>
      <c r="CC1908" s="18">
        <f t="shared" si="5116"/>
        <v>0</v>
      </c>
      <c r="CD1908" s="18"/>
      <c r="CE1908" s="27"/>
      <c r="CF1908" s="33"/>
    </row>
    <row r="1909" spans="1:84" ht="62.4" x14ac:dyDescent="0.3">
      <c r="A1909" s="19" t="s">
        <v>1212</v>
      </c>
      <c r="B1909" s="39"/>
      <c r="C1909" s="41"/>
      <c r="D1909" s="41"/>
      <c r="E1909" s="14" t="s">
        <v>1175</v>
      </c>
      <c r="F1909" s="18">
        <f t="shared" ref="F1909:K1911" si="5218">F1910</f>
        <v>165666</v>
      </c>
      <c r="G1909" s="18">
        <f t="shared" si="5218"/>
        <v>149159.1</v>
      </c>
      <c r="H1909" s="18">
        <f t="shared" si="5218"/>
        <v>148898.29999999999</v>
      </c>
      <c r="I1909" s="18">
        <f t="shared" si="5218"/>
        <v>-20613.3</v>
      </c>
      <c r="J1909" s="18">
        <f t="shared" si="5218"/>
        <v>0</v>
      </c>
      <c r="K1909" s="18">
        <f t="shared" si="5218"/>
        <v>0</v>
      </c>
      <c r="L1909" s="18">
        <f t="shared" si="5050"/>
        <v>145052.70000000001</v>
      </c>
      <c r="M1909" s="18">
        <f t="shared" si="5051"/>
        <v>149159.1</v>
      </c>
      <c r="N1909" s="18">
        <f t="shared" si="5052"/>
        <v>148898.29999999999</v>
      </c>
      <c r="O1909" s="18">
        <f t="shared" ref="O1909:S1911" si="5219">O1910</f>
        <v>22147.758999999998</v>
      </c>
      <c r="P1909" s="18">
        <f t="shared" si="5219"/>
        <v>0</v>
      </c>
      <c r="Q1909" s="18">
        <f t="shared" si="5219"/>
        <v>0</v>
      </c>
      <c r="R1909" s="18">
        <f t="shared" si="5219"/>
        <v>0</v>
      </c>
      <c r="S1909" s="18">
        <f t="shared" si="5219"/>
        <v>0</v>
      </c>
      <c r="T1909" s="18">
        <f t="shared" si="5184"/>
        <v>167200.459</v>
      </c>
      <c r="U1909" s="18">
        <f t="shared" si="5185"/>
        <v>149159.1</v>
      </c>
      <c r="V1909" s="18">
        <f t="shared" si="5186"/>
        <v>148898.29999999999</v>
      </c>
      <c r="W1909" s="18">
        <f t="shared" ref="W1909:CD1911" si="5220">W1910</f>
        <v>0</v>
      </c>
      <c r="X1909" s="18">
        <f t="shared" si="5220"/>
        <v>0</v>
      </c>
      <c r="Y1909" s="18">
        <f t="shared" si="5220"/>
        <v>0</v>
      </c>
      <c r="Z1909" s="18">
        <f t="shared" si="5220"/>
        <v>0</v>
      </c>
      <c r="AA1909" s="18">
        <f t="shared" si="5220"/>
        <v>0</v>
      </c>
      <c r="AB1909" s="18">
        <f t="shared" si="5220"/>
        <v>0</v>
      </c>
      <c r="AC1909" s="18">
        <f t="shared" si="5179"/>
        <v>167200.459</v>
      </c>
      <c r="AD1909" s="18">
        <f t="shared" si="5180"/>
        <v>149159.1</v>
      </c>
      <c r="AE1909" s="18">
        <f t="shared" si="5181"/>
        <v>148898.29999999999</v>
      </c>
      <c r="AF1909" s="18">
        <f t="shared" si="5220"/>
        <v>0</v>
      </c>
      <c r="AG1909" s="18">
        <f t="shared" si="5220"/>
        <v>0</v>
      </c>
      <c r="AH1909" s="18">
        <f t="shared" si="5220"/>
        <v>0</v>
      </c>
      <c r="AI1909" s="18">
        <f t="shared" si="5110"/>
        <v>167200.459</v>
      </c>
      <c r="AJ1909" s="18">
        <f t="shared" si="5111"/>
        <v>149159.1</v>
      </c>
      <c r="AK1909" s="18">
        <f t="shared" si="5112"/>
        <v>148898.29999999999</v>
      </c>
      <c r="AL1909" s="18">
        <f t="shared" si="5220"/>
        <v>0</v>
      </c>
      <c r="AM1909" s="18">
        <f t="shared" si="5113"/>
        <v>167200.459</v>
      </c>
      <c r="AN1909" s="18">
        <f t="shared" si="5220"/>
        <v>0</v>
      </c>
      <c r="AO1909" s="18">
        <f t="shared" si="5220"/>
        <v>0</v>
      </c>
      <c r="AP1909" s="18">
        <f t="shared" si="5220"/>
        <v>0</v>
      </c>
      <c r="AQ1909" s="18">
        <f t="shared" si="5078"/>
        <v>167200.459</v>
      </c>
      <c r="AR1909" s="18">
        <f t="shared" si="5079"/>
        <v>149159.1</v>
      </c>
      <c r="AS1909" s="18">
        <f t="shared" si="5080"/>
        <v>148898.29999999999</v>
      </c>
      <c r="AT1909" s="18">
        <f t="shared" si="5220"/>
        <v>0</v>
      </c>
      <c r="AU1909" s="18">
        <f t="shared" si="5220"/>
        <v>0</v>
      </c>
      <c r="AV1909" s="18">
        <f t="shared" si="5220"/>
        <v>0</v>
      </c>
      <c r="AW1909" s="18">
        <f t="shared" si="5081"/>
        <v>167200.459</v>
      </c>
      <c r="AX1909" s="18">
        <f t="shared" si="5082"/>
        <v>149159.1</v>
      </c>
      <c r="AY1909" s="18">
        <f t="shared" si="5083"/>
        <v>148898.29999999999</v>
      </c>
      <c r="AZ1909" s="18">
        <f t="shared" si="5220"/>
        <v>0</v>
      </c>
      <c r="BA1909" s="18">
        <f t="shared" si="5220"/>
        <v>0</v>
      </c>
      <c r="BB1909" s="18">
        <f t="shared" si="5220"/>
        <v>0</v>
      </c>
      <c r="BC1909" s="18">
        <f t="shared" si="5057"/>
        <v>167200.459</v>
      </c>
      <c r="BD1909" s="18">
        <f t="shared" si="5058"/>
        <v>149159.1</v>
      </c>
      <c r="BE1909" s="18">
        <f t="shared" si="5059"/>
        <v>148898.29999999999</v>
      </c>
      <c r="BF1909" s="18">
        <f t="shared" si="5220"/>
        <v>0</v>
      </c>
      <c r="BG1909" s="18">
        <f t="shared" si="5220"/>
        <v>0</v>
      </c>
      <c r="BH1909" s="18">
        <f t="shared" si="5220"/>
        <v>0</v>
      </c>
      <c r="BI1909" s="18">
        <f t="shared" si="5054"/>
        <v>167200.459</v>
      </c>
      <c r="BJ1909" s="18">
        <f t="shared" si="5055"/>
        <v>149159.1</v>
      </c>
      <c r="BK1909" s="18">
        <f t="shared" si="5056"/>
        <v>148898.29999999999</v>
      </c>
      <c r="BL1909" s="18">
        <f t="shared" si="5220"/>
        <v>0</v>
      </c>
      <c r="BM1909" s="18">
        <f t="shared" si="5220"/>
        <v>0</v>
      </c>
      <c r="BN1909" s="18">
        <f t="shared" si="5220"/>
        <v>0</v>
      </c>
      <c r="BO1909" s="18">
        <f t="shared" si="5152"/>
        <v>167200.459</v>
      </c>
      <c r="BP1909" s="18">
        <f t="shared" si="5153"/>
        <v>149159.1</v>
      </c>
      <c r="BQ1909" s="18">
        <f t="shared" si="5154"/>
        <v>148898.29999999999</v>
      </c>
      <c r="BR1909" s="18">
        <f t="shared" si="5220"/>
        <v>0</v>
      </c>
      <c r="BS1909" s="18">
        <f t="shared" si="5220"/>
        <v>0</v>
      </c>
      <c r="BT1909" s="18">
        <f t="shared" si="5220"/>
        <v>0</v>
      </c>
      <c r="BU1909" s="18">
        <f t="shared" si="5148"/>
        <v>167200.459</v>
      </c>
      <c r="BV1909" s="18">
        <f t="shared" si="5149"/>
        <v>149159.1</v>
      </c>
      <c r="BW1909" s="18">
        <f t="shared" si="5150"/>
        <v>148898.29999999999</v>
      </c>
      <c r="BX1909" s="18">
        <f t="shared" si="5220"/>
        <v>0</v>
      </c>
      <c r="BY1909" s="18">
        <f t="shared" si="5220"/>
        <v>0</v>
      </c>
      <c r="BZ1909" s="18">
        <f t="shared" si="5220"/>
        <v>0</v>
      </c>
      <c r="CA1909" s="18">
        <f t="shared" si="5114"/>
        <v>167200.459</v>
      </c>
      <c r="CB1909" s="18">
        <f t="shared" si="5115"/>
        <v>149159.1</v>
      </c>
      <c r="CC1909" s="18">
        <f t="shared" si="5116"/>
        <v>148898.29999999999</v>
      </c>
      <c r="CD1909" s="18">
        <f t="shared" si="5220"/>
        <v>0</v>
      </c>
      <c r="CE1909" s="27"/>
      <c r="CF1909" s="33"/>
    </row>
    <row r="1910" spans="1:84" ht="31.2" x14ac:dyDescent="0.3">
      <c r="A1910" s="19" t="s">
        <v>1212</v>
      </c>
      <c r="B1910" s="39">
        <v>200</v>
      </c>
      <c r="C1910" s="41"/>
      <c r="D1910" s="41"/>
      <c r="E1910" s="14" t="s">
        <v>551</v>
      </c>
      <c r="F1910" s="18">
        <f t="shared" si="5218"/>
        <v>165666</v>
      </c>
      <c r="G1910" s="18">
        <f t="shared" si="5218"/>
        <v>149159.1</v>
      </c>
      <c r="H1910" s="18">
        <f t="shared" si="5218"/>
        <v>148898.29999999999</v>
      </c>
      <c r="I1910" s="18">
        <f t="shared" si="5218"/>
        <v>-20613.3</v>
      </c>
      <c r="J1910" s="18">
        <f t="shared" si="5218"/>
        <v>0</v>
      </c>
      <c r="K1910" s="18">
        <f t="shared" si="5218"/>
        <v>0</v>
      </c>
      <c r="L1910" s="18">
        <f t="shared" si="5050"/>
        <v>145052.70000000001</v>
      </c>
      <c r="M1910" s="18">
        <f t="shared" si="5051"/>
        <v>149159.1</v>
      </c>
      <c r="N1910" s="18">
        <f t="shared" si="5052"/>
        <v>148898.29999999999</v>
      </c>
      <c r="O1910" s="18">
        <f t="shared" si="5219"/>
        <v>22147.758999999998</v>
      </c>
      <c r="P1910" s="18">
        <f t="shared" si="5219"/>
        <v>0</v>
      </c>
      <c r="Q1910" s="18">
        <f t="shared" si="5219"/>
        <v>0</v>
      </c>
      <c r="R1910" s="18">
        <f t="shared" si="5219"/>
        <v>0</v>
      </c>
      <c r="S1910" s="18">
        <f t="shared" si="5219"/>
        <v>0</v>
      </c>
      <c r="T1910" s="18">
        <f t="shared" si="5184"/>
        <v>167200.459</v>
      </c>
      <c r="U1910" s="18">
        <f t="shared" si="5185"/>
        <v>149159.1</v>
      </c>
      <c r="V1910" s="18">
        <f t="shared" si="5186"/>
        <v>148898.29999999999</v>
      </c>
      <c r="W1910" s="18">
        <f t="shared" si="5220"/>
        <v>0</v>
      </c>
      <c r="X1910" s="18">
        <f t="shared" si="5220"/>
        <v>0</v>
      </c>
      <c r="Y1910" s="18">
        <f t="shared" si="5220"/>
        <v>0</v>
      </c>
      <c r="Z1910" s="18">
        <f t="shared" si="5220"/>
        <v>0</v>
      </c>
      <c r="AA1910" s="18">
        <f t="shared" si="5220"/>
        <v>0</v>
      </c>
      <c r="AB1910" s="18">
        <f t="shared" si="5220"/>
        <v>0</v>
      </c>
      <c r="AC1910" s="18">
        <f t="shared" si="5179"/>
        <v>167200.459</v>
      </c>
      <c r="AD1910" s="18">
        <f t="shared" si="5180"/>
        <v>149159.1</v>
      </c>
      <c r="AE1910" s="18">
        <f t="shared" si="5181"/>
        <v>148898.29999999999</v>
      </c>
      <c r="AF1910" s="18">
        <f t="shared" si="5220"/>
        <v>0</v>
      </c>
      <c r="AG1910" s="18">
        <f t="shared" si="5220"/>
        <v>0</v>
      </c>
      <c r="AH1910" s="18">
        <f t="shared" si="5220"/>
        <v>0</v>
      </c>
      <c r="AI1910" s="18">
        <f t="shared" si="5110"/>
        <v>167200.459</v>
      </c>
      <c r="AJ1910" s="18">
        <f t="shared" si="5111"/>
        <v>149159.1</v>
      </c>
      <c r="AK1910" s="18">
        <f t="shared" si="5112"/>
        <v>148898.29999999999</v>
      </c>
      <c r="AL1910" s="18">
        <f t="shared" si="5220"/>
        <v>0</v>
      </c>
      <c r="AM1910" s="18">
        <f t="shared" si="5113"/>
        <v>167200.459</v>
      </c>
      <c r="AN1910" s="18">
        <f t="shared" si="5220"/>
        <v>0</v>
      </c>
      <c r="AO1910" s="18">
        <f t="shared" si="5220"/>
        <v>0</v>
      </c>
      <c r="AP1910" s="18">
        <f t="shared" si="5220"/>
        <v>0</v>
      </c>
      <c r="AQ1910" s="18">
        <f t="shared" si="5078"/>
        <v>167200.459</v>
      </c>
      <c r="AR1910" s="18">
        <f t="shared" si="5079"/>
        <v>149159.1</v>
      </c>
      <c r="AS1910" s="18">
        <f t="shared" si="5080"/>
        <v>148898.29999999999</v>
      </c>
      <c r="AT1910" s="18">
        <f t="shared" si="5220"/>
        <v>0</v>
      </c>
      <c r="AU1910" s="18">
        <f t="shared" si="5220"/>
        <v>0</v>
      </c>
      <c r="AV1910" s="18">
        <f t="shared" si="5220"/>
        <v>0</v>
      </c>
      <c r="AW1910" s="18">
        <f t="shared" si="5081"/>
        <v>167200.459</v>
      </c>
      <c r="AX1910" s="18">
        <f t="shared" si="5082"/>
        <v>149159.1</v>
      </c>
      <c r="AY1910" s="18">
        <f t="shared" si="5083"/>
        <v>148898.29999999999</v>
      </c>
      <c r="AZ1910" s="18">
        <f t="shared" si="5220"/>
        <v>0</v>
      </c>
      <c r="BA1910" s="18">
        <f t="shared" si="5220"/>
        <v>0</v>
      </c>
      <c r="BB1910" s="18">
        <f t="shared" si="5220"/>
        <v>0</v>
      </c>
      <c r="BC1910" s="18">
        <f t="shared" si="5057"/>
        <v>167200.459</v>
      </c>
      <c r="BD1910" s="18">
        <f t="shared" si="5058"/>
        <v>149159.1</v>
      </c>
      <c r="BE1910" s="18">
        <f t="shared" si="5059"/>
        <v>148898.29999999999</v>
      </c>
      <c r="BF1910" s="18">
        <f t="shared" si="5220"/>
        <v>0</v>
      </c>
      <c r="BG1910" s="18">
        <f t="shared" si="5220"/>
        <v>0</v>
      </c>
      <c r="BH1910" s="18">
        <f t="shared" si="5220"/>
        <v>0</v>
      </c>
      <c r="BI1910" s="18">
        <f t="shared" si="5054"/>
        <v>167200.459</v>
      </c>
      <c r="BJ1910" s="18">
        <f t="shared" si="5055"/>
        <v>149159.1</v>
      </c>
      <c r="BK1910" s="18">
        <f t="shared" si="5056"/>
        <v>148898.29999999999</v>
      </c>
      <c r="BL1910" s="18">
        <f t="shared" si="5220"/>
        <v>0</v>
      </c>
      <c r="BM1910" s="18">
        <f t="shared" si="5220"/>
        <v>0</v>
      </c>
      <c r="BN1910" s="18">
        <f t="shared" si="5220"/>
        <v>0</v>
      </c>
      <c r="BO1910" s="18">
        <f t="shared" si="5152"/>
        <v>167200.459</v>
      </c>
      <c r="BP1910" s="18">
        <f t="shared" si="5153"/>
        <v>149159.1</v>
      </c>
      <c r="BQ1910" s="18">
        <f t="shared" si="5154"/>
        <v>148898.29999999999</v>
      </c>
      <c r="BR1910" s="18">
        <f t="shared" si="5220"/>
        <v>0</v>
      </c>
      <c r="BS1910" s="18">
        <f t="shared" si="5220"/>
        <v>0</v>
      </c>
      <c r="BT1910" s="18">
        <f t="shared" si="5220"/>
        <v>0</v>
      </c>
      <c r="BU1910" s="18">
        <f t="shared" si="5148"/>
        <v>167200.459</v>
      </c>
      <c r="BV1910" s="18">
        <f t="shared" si="5149"/>
        <v>149159.1</v>
      </c>
      <c r="BW1910" s="18">
        <f t="shared" si="5150"/>
        <v>148898.29999999999</v>
      </c>
      <c r="BX1910" s="18">
        <f t="shared" si="5220"/>
        <v>0</v>
      </c>
      <c r="BY1910" s="18">
        <f t="shared" si="5220"/>
        <v>0</v>
      </c>
      <c r="BZ1910" s="18">
        <f t="shared" si="5220"/>
        <v>0</v>
      </c>
      <c r="CA1910" s="18">
        <f t="shared" si="5114"/>
        <v>167200.459</v>
      </c>
      <c r="CB1910" s="18">
        <f t="shared" si="5115"/>
        <v>149159.1</v>
      </c>
      <c r="CC1910" s="18">
        <f t="shared" si="5116"/>
        <v>148898.29999999999</v>
      </c>
      <c r="CD1910" s="18">
        <f t="shared" si="5220"/>
        <v>0</v>
      </c>
      <c r="CE1910" s="27"/>
      <c r="CF1910" s="33"/>
    </row>
    <row r="1911" spans="1:84" ht="46.8" x14ac:dyDescent="0.3">
      <c r="A1911" s="19" t="s">
        <v>1212</v>
      </c>
      <c r="B1911" s="39">
        <v>240</v>
      </c>
      <c r="C1911" s="41"/>
      <c r="D1911" s="41"/>
      <c r="E1911" s="14" t="s">
        <v>559</v>
      </c>
      <c r="F1911" s="18">
        <f t="shared" si="5218"/>
        <v>165666</v>
      </c>
      <c r="G1911" s="18">
        <f t="shared" si="5218"/>
        <v>149159.1</v>
      </c>
      <c r="H1911" s="18">
        <f t="shared" si="5218"/>
        <v>148898.29999999999</v>
      </c>
      <c r="I1911" s="18">
        <f t="shared" si="5218"/>
        <v>-20613.3</v>
      </c>
      <c r="J1911" s="18">
        <f t="shared" si="5218"/>
        <v>0</v>
      </c>
      <c r="K1911" s="18">
        <f t="shared" si="5218"/>
        <v>0</v>
      </c>
      <c r="L1911" s="18">
        <f t="shared" si="5050"/>
        <v>145052.70000000001</v>
      </c>
      <c r="M1911" s="18">
        <f t="shared" si="5051"/>
        <v>149159.1</v>
      </c>
      <c r="N1911" s="18">
        <f t="shared" si="5052"/>
        <v>148898.29999999999</v>
      </c>
      <c r="O1911" s="18">
        <f t="shared" si="5219"/>
        <v>22147.758999999998</v>
      </c>
      <c r="P1911" s="18">
        <f t="shared" si="5219"/>
        <v>0</v>
      </c>
      <c r="Q1911" s="18">
        <f t="shared" si="5219"/>
        <v>0</v>
      </c>
      <c r="R1911" s="18">
        <f t="shared" si="5219"/>
        <v>0</v>
      </c>
      <c r="S1911" s="18">
        <f t="shared" si="5219"/>
        <v>0</v>
      </c>
      <c r="T1911" s="18">
        <f t="shared" si="5184"/>
        <v>167200.459</v>
      </c>
      <c r="U1911" s="18">
        <f t="shared" si="5185"/>
        <v>149159.1</v>
      </c>
      <c r="V1911" s="18">
        <f t="shared" si="5186"/>
        <v>148898.29999999999</v>
      </c>
      <c r="W1911" s="18">
        <f t="shared" si="5220"/>
        <v>0</v>
      </c>
      <c r="X1911" s="18">
        <f t="shared" si="5220"/>
        <v>0</v>
      </c>
      <c r="Y1911" s="18">
        <f t="shared" si="5220"/>
        <v>0</v>
      </c>
      <c r="Z1911" s="18">
        <f t="shared" si="5220"/>
        <v>0</v>
      </c>
      <c r="AA1911" s="18">
        <f t="shared" si="5220"/>
        <v>0</v>
      </c>
      <c r="AB1911" s="18">
        <f t="shared" si="5220"/>
        <v>0</v>
      </c>
      <c r="AC1911" s="18">
        <f t="shared" si="5179"/>
        <v>167200.459</v>
      </c>
      <c r="AD1911" s="18">
        <f t="shared" si="5180"/>
        <v>149159.1</v>
      </c>
      <c r="AE1911" s="18">
        <f t="shared" si="5181"/>
        <v>148898.29999999999</v>
      </c>
      <c r="AF1911" s="18">
        <f t="shared" si="5220"/>
        <v>0</v>
      </c>
      <c r="AG1911" s="18">
        <f t="shared" si="5220"/>
        <v>0</v>
      </c>
      <c r="AH1911" s="18">
        <f t="shared" si="5220"/>
        <v>0</v>
      </c>
      <c r="AI1911" s="18">
        <f t="shared" si="5110"/>
        <v>167200.459</v>
      </c>
      <c r="AJ1911" s="18">
        <f t="shared" si="5111"/>
        <v>149159.1</v>
      </c>
      <c r="AK1911" s="18">
        <f t="shared" si="5112"/>
        <v>148898.29999999999</v>
      </c>
      <c r="AL1911" s="18">
        <f t="shared" si="5220"/>
        <v>0</v>
      </c>
      <c r="AM1911" s="18">
        <f t="shared" si="5113"/>
        <v>167200.459</v>
      </c>
      <c r="AN1911" s="18">
        <f t="shared" si="5220"/>
        <v>0</v>
      </c>
      <c r="AO1911" s="18">
        <f t="shared" si="5220"/>
        <v>0</v>
      </c>
      <c r="AP1911" s="18">
        <f t="shared" si="5220"/>
        <v>0</v>
      </c>
      <c r="AQ1911" s="18">
        <f t="shared" si="5078"/>
        <v>167200.459</v>
      </c>
      <c r="AR1911" s="18">
        <f t="shared" si="5079"/>
        <v>149159.1</v>
      </c>
      <c r="AS1911" s="18">
        <f t="shared" si="5080"/>
        <v>148898.29999999999</v>
      </c>
      <c r="AT1911" s="18">
        <f t="shared" si="5220"/>
        <v>0</v>
      </c>
      <c r="AU1911" s="18">
        <f t="shared" si="5220"/>
        <v>0</v>
      </c>
      <c r="AV1911" s="18">
        <f t="shared" si="5220"/>
        <v>0</v>
      </c>
      <c r="AW1911" s="18">
        <f t="shared" si="5081"/>
        <v>167200.459</v>
      </c>
      <c r="AX1911" s="18">
        <f t="shared" si="5082"/>
        <v>149159.1</v>
      </c>
      <c r="AY1911" s="18">
        <f t="shared" si="5083"/>
        <v>148898.29999999999</v>
      </c>
      <c r="AZ1911" s="18">
        <f t="shared" si="5220"/>
        <v>0</v>
      </c>
      <c r="BA1911" s="18">
        <f t="shared" si="5220"/>
        <v>0</v>
      </c>
      <c r="BB1911" s="18">
        <f t="shared" si="5220"/>
        <v>0</v>
      </c>
      <c r="BC1911" s="18">
        <f t="shared" si="5057"/>
        <v>167200.459</v>
      </c>
      <c r="BD1911" s="18">
        <f t="shared" si="5058"/>
        <v>149159.1</v>
      </c>
      <c r="BE1911" s="18">
        <f t="shared" si="5059"/>
        <v>148898.29999999999</v>
      </c>
      <c r="BF1911" s="18">
        <f t="shared" si="5220"/>
        <v>0</v>
      </c>
      <c r="BG1911" s="18">
        <f t="shared" si="5220"/>
        <v>0</v>
      </c>
      <c r="BH1911" s="18">
        <f t="shared" si="5220"/>
        <v>0</v>
      </c>
      <c r="BI1911" s="18">
        <f t="shared" si="5054"/>
        <v>167200.459</v>
      </c>
      <c r="BJ1911" s="18">
        <f t="shared" si="5055"/>
        <v>149159.1</v>
      </c>
      <c r="BK1911" s="18">
        <f t="shared" si="5056"/>
        <v>148898.29999999999</v>
      </c>
      <c r="BL1911" s="18">
        <f t="shared" si="5220"/>
        <v>0</v>
      </c>
      <c r="BM1911" s="18">
        <f t="shared" si="5220"/>
        <v>0</v>
      </c>
      <c r="BN1911" s="18">
        <f t="shared" si="5220"/>
        <v>0</v>
      </c>
      <c r="BO1911" s="18">
        <f t="shared" si="5152"/>
        <v>167200.459</v>
      </c>
      <c r="BP1911" s="18">
        <f t="shared" si="5153"/>
        <v>149159.1</v>
      </c>
      <c r="BQ1911" s="18">
        <f t="shared" si="5154"/>
        <v>148898.29999999999</v>
      </c>
      <c r="BR1911" s="18">
        <f t="shared" si="5220"/>
        <v>0</v>
      </c>
      <c r="BS1911" s="18">
        <f t="shared" si="5220"/>
        <v>0</v>
      </c>
      <c r="BT1911" s="18">
        <f t="shared" si="5220"/>
        <v>0</v>
      </c>
      <c r="BU1911" s="18">
        <f t="shared" si="5148"/>
        <v>167200.459</v>
      </c>
      <c r="BV1911" s="18">
        <f t="shared" si="5149"/>
        <v>149159.1</v>
      </c>
      <c r="BW1911" s="18">
        <f t="shared" si="5150"/>
        <v>148898.29999999999</v>
      </c>
      <c r="BX1911" s="18">
        <f t="shared" si="5220"/>
        <v>0</v>
      </c>
      <c r="BY1911" s="18">
        <f t="shared" si="5220"/>
        <v>0</v>
      </c>
      <c r="BZ1911" s="18">
        <f t="shared" si="5220"/>
        <v>0</v>
      </c>
      <c r="CA1911" s="18">
        <f t="shared" si="5114"/>
        <v>167200.459</v>
      </c>
      <c r="CB1911" s="18">
        <f t="shared" si="5115"/>
        <v>149159.1</v>
      </c>
      <c r="CC1911" s="18">
        <f t="shared" si="5116"/>
        <v>148898.29999999999</v>
      </c>
      <c r="CD1911" s="18">
        <f t="shared" si="5220"/>
        <v>0</v>
      </c>
      <c r="CE1911" s="27"/>
      <c r="CF1911" s="33"/>
    </row>
    <row r="1912" spans="1:84" x14ac:dyDescent="0.3">
      <c r="A1912" s="19" t="s">
        <v>1212</v>
      </c>
      <c r="B1912" s="39">
        <v>240</v>
      </c>
      <c r="C1912" s="41" t="s">
        <v>198</v>
      </c>
      <c r="D1912" s="41" t="s">
        <v>19</v>
      </c>
      <c r="E1912" s="14" t="s">
        <v>527</v>
      </c>
      <c r="F1912" s="23">
        <v>165666</v>
      </c>
      <c r="G1912" s="23">
        <v>149159.1</v>
      </c>
      <c r="H1912" s="23">
        <v>148898.29999999999</v>
      </c>
      <c r="I1912" s="18">
        <v>-20613.3</v>
      </c>
      <c r="J1912" s="18"/>
      <c r="K1912" s="18"/>
      <c r="L1912" s="18">
        <f t="shared" si="5050"/>
        <v>145052.70000000001</v>
      </c>
      <c r="M1912" s="18">
        <f t="shared" si="5051"/>
        <v>149159.1</v>
      </c>
      <c r="N1912" s="18">
        <f t="shared" si="5052"/>
        <v>148898.29999999999</v>
      </c>
      <c r="O1912" s="18">
        <v>22147.758999999998</v>
      </c>
      <c r="P1912" s="18"/>
      <c r="Q1912" s="18"/>
      <c r="R1912" s="18"/>
      <c r="S1912" s="18"/>
      <c r="T1912" s="18">
        <f t="shared" si="5184"/>
        <v>167200.459</v>
      </c>
      <c r="U1912" s="18">
        <f t="shared" si="5185"/>
        <v>149159.1</v>
      </c>
      <c r="V1912" s="18">
        <f t="shared" si="5186"/>
        <v>148898.29999999999</v>
      </c>
      <c r="W1912" s="18">
        <f>20967.6+39875.276-20967.6-39875.276</f>
        <v>0</v>
      </c>
      <c r="X1912" s="18"/>
      <c r="Y1912" s="18"/>
      <c r="Z1912" s="18"/>
      <c r="AA1912" s="18"/>
      <c r="AB1912" s="18"/>
      <c r="AC1912" s="18">
        <f t="shared" si="5179"/>
        <v>167200.459</v>
      </c>
      <c r="AD1912" s="18">
        <f t="shared" si="5180"/>
        <v>149159.1</v>
      </c>
      <c r="AE1912" s="18">
        <f t="shared" si="5181"/>
        <v>148898.29999999999</v>
      </c>
      <c r="AF1912" s="18"/>
      <c r="AG1912" s="18"/>
      <c r="AH1912" s="18"/>
      <c r="AI1912" s="18">
        <f t="shared" si="5110"/>
        <v>167200.459</v>
      </c>
      <c r="AJ1912" s="18">
        <f t="shared" si="5111"/>
        <v>149159.1</v>
      </c>
      <c r="AK1912" s="18">
        <f t="shared" si="5112"/>
        <v>148898.29999999999</v>
      </c>
      <c r="AL1912" s="18"/>
      <c r="AM1912" s="18">
        <f t="shared" si="5113"/>
        <v>167200.459</v>
      </c>
      <c r="AN1912" s="18"/>
      <c r="AO1912" s="18"/>
      <c r="AP1912" s="18"/>
      <c r="AQ1912" s="18">
        <f t="shared" si="5078"/>
        <v>167200.459</v>
      </c>
      <c r="AR1912" s="18">
        <f t="shared" si="5079"/>
        <v>149159.1</v>
      </c>
      <c r="AS1912" s="18">
        <f t="shared" si="5080"/>
        <v>148898.29999999999</v>
      </c>
      <c r="AT1912" s="18"/>
      <c r="AU1912" s="18"/>
      <c r="AV1912" s="18"/>
      <c r="AW1912" s="18">
        <f t="shared" si="5081"/>
        <v>167200.459</v>
      </c>
      <c r="AX1912" s="18">
        <f t="shared" si="5082"/>
        <v>149159.1</v>
      </c>
      <c r="AY1912" s="18">
        <f t="shared" si="5083"/>
        <v>148898.29999999999</v>
      </c>
      <c r="AZ1912" s="18"/>
      <c r="BA1912" s="18"/>
      <c r="BB1912" s="18"/>
      <c r="BC1912" s="18">
        <f t="shared" si="5057"/>
        <v>167200.459</v>
      </c>
      <c r="BD1912" s="18">
        <f t="shared" si="5058"/>
        <v>149159.1</v>
      </c>
      <c r="BE1912" s="18">
        <f t="shared" si="5059"/>
        <v>148898.29999999999</v>
      </c>
      <c r="BF1912" s="18"/>
      <c r="BG1912" s="18"/>
      <c r="BH1912" s="18"/>
      <c r="BI1912" s="18">
        <f t="shared" si="5054"/>
        <v>167200.459</v>
      </c>
      <c r="BJ1912" s="18">
        <f t="shared" si="5055"/>
        <v>149159.1</v>
      </c>
      <c r="BK1912" s="18">
        <f t="shared" si="5056"/>
        <v>148898.29999999999</v>
      </c>
      <c r="BL1912" s="18"/>
      <c r="BM1912" s="18"/>
      <c r="BN1912" s="18"/>
      <c r="BO1912" s="18">
        <f t="shared" si="5152"/>
        <v>167200.459</v>
      </c>
      <c r="BP1912" s="18">
        <f t="shared" si="5153"/>
        <v>149159.1</v>
      </c>
      <c r="BQ1912" s="18">
        <f t="shared" si="5154"/>
        <v>148898.29999999999</v>
      </c>
      <c r="BR1912" s="18"/>
      <c r="BS1912" s="18"/>
      <c r="BT1912" s="18"/>
      <c r="BU1912" s="18">
        <f t="shared" si="5148"/>
        <v>167200.459</v>
      </c>
      <c r="BV1912" s="18">
        <f t="shared" si="5149"/>
        <v>149159.1</v>
      </c>
      <c r="BW1912" s="18">
        <f t="shared" si="5150"/>
        <v>148898.29999999999</v>
      </c>
      <c r="BX1912" s="18"/>
      <c r="BY1912" s="18"/>
      <c r="BZ1912" s="18"/>
      <c r="CA1912" s="18">
        <f t="shared" si="5114"/>
        <v>167200.459</v>
      </c>
      <c r="CB1912" s="18">
        <f t="shared" si="5115"/>
        <v>149159.1</v>
      </c>
      <c r="CC1912" s="18">
        <f t="shared" si="5116"/>
        <v>148898.29999999999</v>
      </c>
      <c r="CD1912" s="18"/>
      <c r="CE1912" s="27"/>
      <c r="CF1912" s="33">
        <v>148</v>
      </c>
    </row>
    <row r="1913" spans="1:84" ht="46.8" x14ac:dyDescent="0.3">
      <c r="A1913" s="41" t="s">
        <v>313</v>
      </c>
      <c r="B1913" s="39"/>
      <c r="C1913" s="41"/>
      <c r="D1913" s="41"/>
      <c r="E1913" s="14" t="s">
        <v>1082</v>
      </c>
      <c r="F1913" s="18">
        <f t="shared" ref="F1913:K1913" si="5221">F1914+F1918</f>
        <v>0</v>
      </c>
      <c r="G1913" s="18">
        <f t="shared" si="5221"/>
        <v>0</v>
      </c>
      <c r="H1913" s="18">
        <f t="shared" si="5221"/>
        <v>0</v>
      </c>
      <c r="I1913" s="18">
        <f t="shared" si="5221"/>
        <v>0</v>
      </c>
      <c r="J1913" s="18">
        <f t="shared" si="5221"/>
        <v>0</v>
      </c>
      <c r="K1913" s="18">
        <f t="shared" si="5221"/>
        <v>0</v>
      </c>
      <c r="L1913" s="18">
        <f t="shared" si="5050"/>
        <v>0</v>
      </c>
      <c r="M1913" s="18">
        <f t="shared" si="5051"/>
        <v>0</v>
      </c>
      <c r="N1913" s="18">
        <f t="shared" si="5052"/>
        <v>0</v>
      </c>
      <c r="O1913" s="18">
        <f t="shared" ref="O1913:S1913" si="5222">O1914+O1918</f>
        <v>46020.311999999998</v>
      </c>
      <c r="P1913" s="18">
        <f t="shared" si="5222"/>
        <v>0</v>
      </c>
      <c r="Q1913" s="18">
        <f t="shared" si="5222"/>
        <v>0</v>
      </c>
      <c r="R1913" s="18">
        <f t="shared" si="5222"/>
        <v>0</v>
      </c>
      <c r="S1913" s="18">
        <f t="shared" si="5222"/>
        <v>0</v>
      </c>
      <c r="T1913" s="18">
        <f t="shared" si="5184"/>
        <v>46020.311999999998</v>
      </c>
      <c r="U1913" s="18">
        <f t="shared" si="5185"/>
        <v>0</v>
      </c>
      <c r="V1913" s="18">
        <f t="shared" si="5186"/>
        <v>0</v>
      </c>
      <c r="W1913" s="18">
        <f t="shared" ref="W1913:CD1913" si="5223">W1914+W1918</f>
        <v>0</v>
      </c>
      <c r="X1913" s="18">
        <f t="shared" ref="X1913:AB1913" si="5224">X1914+X1918</f>
        <v>0</v>
      </c>
      <c r="Y1913" s="18">
        <f t="shared" si="5224"/>
        <v>0</v>
      </c>
      <c r="Z1913" s="18">
        <f t="shared" si="5224"/>
        <v>0</v>
      </c>
      <c r="AA1913" s="18">
        <f t="shared" si="5224"/>
        <v>0</v>
      </c>
      <c r="AB1913" s="18">
        <f t="shared" si="5224"/>
        <v>0</v>
      </c>
      <c r="AC1913" s="18">
        <f t="shared" si="5179"/>
        <v>46020.311999999998</v>
      </c>
      <c r="AD1913" s="18">
        <f t="shared" si="5180"/>
        <v>0</v>
      </c>
      <c r="AE1913" s="18">
        <f t="shared" si="5181"/>
        <v>0</v>
      </c>
      <c r="AF1913" s="18">
        <f t="shared" ref="AF1913:AH1913" si="5225">AF1914+AF1918</f>
        <v>0</v>
      </c>
      <c r="AG1913" s="18">
        <f t="shared" si="5225"/>
        <v>0</v>
      </c>
      <c r="AH1913" s="18">
        <f t="shared" si="5225"/>
        <v>0</v>
      </c>
      <c r="AI1913" s="18">
        <f t="shared" si="5110"/>
        <v>46020.311999999998</v>
      </c>
      <c r="AJ1913" s="18">
        <f t="shared" si="5111"/>
        <v>0</v>
      </c>
      <c r="AK1913" s="18">
        <f t="shared" si="5112"/>
        <v>0</v>
      </c>
      <c r="AL1913" s="18">
        <f t="shared" ref="AL1913" si="5226">AL1914+AL1918</f>
        <v>0</v>
      </c>
      <c r="AM1913" s="18">
        <f t="shared" si="5113"/>
        <v>46020.311999999998</v>
      </c>
      <c r="AN1913" s="18">
        <f t="shared" ref="AN1913:AP1913" si="5227">AN1914+AN1918</f>
        <v>0</v>
      </c>
      <c r="AO1913" s="18">
        <f t="shared" si="5227"/>
        <v>0</v>
      </c>
      <c r="AP1913" s="18">
        <f t="shared" si="5227"/>
        <v>0</v>
      </c>
      <c r="AQ1913" s="18">
        <f t="shared" si="5078"/>
        <v>46020.311999999998</v>
      </c>
      <c r="AR1913" s="18">
        <f t="shared" si="5079"/>
        <v>0</v>
      </c>
      <c r="AS1913" s="18">
        <f t="shared" si="5080"/>
        <v>0</v>
      </c>
      <c r="AT1913" s="18">
        <f t="shared" ref="AT1913:AV1913" si="5228">AT1914+AT1918</f>
        <v>0</v>
      </c>
      <c r="AU1913" s="18">
        <f t="shared" si="5228"/>
        <v>0</v>
      </c>
      <c r="AV1913" s="18">
        <f t="shared" si="5228"/>
        <v>0</v>
      </c>
      <c r="AW1913" s="18">
        <f t="shared" si="5081"/>
        <v>46020.311999999998</v>
      </c>
      <c r="AX1913" s="18">
        <f t="shared" si="5082"/>
        <v>0</v>
      </c>
      <c r="AY1913" s="18">
        <f t="shared" si="5083"/>
        <v>0</v>
      </c>
      <c r="AZ1913" s="18">
        <f t="shared" ref="AZ1913:BB1913" si="5229">AZ1914+AZ1918</f>
        <v>0</v>
      </c>
      <c r="BA1913" s="18">
        <f t="shared" si="5229"/>
        <v>0</v>
      </c>
      <c r="BB1913" s="18">
        <f t="shared" si="5229"/>
        <v>0</v>
      </c>
      <c r="BC1913" s="18">
        <f t="shared" si="5057"/>
        <v>46020.311999999998</v>
      </c>
      <c r="BD1913" s="18">
        <f t="shared" si="5058"/>
        <v>0</v>
      </c>
      <c r="BE1913" s="18">
        <f t="shared" si="5059"/>
        <v>0</v>
      </c>
      <c r="BF1913" s="18">
        <f t="shared" ref="BF1913:BH1913" si="5230">BF1914+BF1918</f>
        <v>0</v>
      </c>
      <c r="BG1913" s="18">
        <f t="shared" si="5230"/>
        <v>0</v>
      </c>
      <c r="BH1913" s="18">
        <f t="shared" si="5230"/>
        <v>0</v>
      </c>
      <c r="BI1913" s="18">
        <f t="shared" si="5054"/>
        <v>46020.311999999998</v>
      </c>
      <c r="BJ1913" s="18">
        <f t="shared" si="5055"/>
        <v>0</v>
      </c>
      <c r="BK1913" s="18">
        <f t="shared" si="5056"/>
        <v>0</v>
      </c>
      <c r="BL1913" s="18">
        <f t="shared" ref="BL1913:BN1913" si="5231">BL1914+BL1918</f>
        <v>0</v>
      </c>
      <c r="BM1913" s="18">
        <f t="shared" si="5231"/>
        <v>0</v>
      </c>
      <c r="BN1913" s="18">
        <f t="shared" si="5231"/>
        <v>0</v>
      </c>
      <c r="BO1913" s="18">
        <f t="shared" si="5152"/>
        <v>46020.311999999998</v>
      </c>
      <c r="BP1913" s="18">
        <f t="shared" si="5153"/>
        <v>0</v>
      </c>
      <c r="BQ1913" s="18">
        <f t="shared" si="5154"/>
        <v>0</v>
      </c>
      <c r="BR1913" s="18">
        <f t="shared" ref="BR1913:BT1913" si="5232">BR1914+BR1918</f>
        <v>0</v>
      </c>
      <c r="BS1913" s="18">
        <f t="shared" si="5232"/>
        <v>0</v>
      </c>
      <c r="BT1913" s="18">
        <f t="shared" si="5232"/>
        <v>0</v>
      </c>
      <c r="BU1913" s="18">
        <f t="shared" si="5148"/>
        <v>46020.311999999998</v>
      </c>
      <c r="BV1913" s="18">
        <f t="shared" si="5149"/>
        <v>0</v>
      </c>
      <c r="BW1913" s="18">
        <f t="shared" si="5150"/>
        <v>0</v>
      </c>
      <c r="BX1913" s="18">
        <f t="shared" ref="BX1913:BZ1913" si="5233">BX1914+BX1918</f>
        <v>-18961.837</v>
      </c>
      <c r="BY1913" s="18">
        <f t="shared" si="5233"/>
        <v>0</v>
      </c>
      <c r="BZ1913" s="18">
        <f t="shared" si="5233"/>
        <v>0</v>
      </c>
      <c r="CA1913" s="18">
        <f t="shared" si="5114"/>
        <v>27058.474999999999</v>
      </c>
      <c r="CB1913" s="18">
        <f t="shared" si="5115"/>
        <v>0</v>
      </c>
      <c r="CC1913" s="18">
        <f t="shared" si="5116"/>
        <v>0</v>
      </c>
      <c r="CD1913" s="18">
        <f t="shared" si="5223"/>
        <v>0</v>
      </c>
      <c r="CE1913" s="27"/>
      <c r="CF1913" s="33"/>
    </row>
    <row r="1914" spans="1:84" x14ac:dyDescent="0.3">
      <c r="A1914" s="41" t="s">
        <v>312</v>
      </c>
      <c r="B1914" s="39"/>
      <c r="C1914" s="41"/>
      <c r="D1914" s="41"/>
      <c r="E1914" s="14" t="s">
        <v>698</v>
      </c>
      <c r="F1914" s="18">
        <f t="shared" ref="F1914:K1916" si="5234">F1915</f>
        <v>0</v>
      </c>
      <c r="G1914" s="18">
        <f t="shared" si="5234"/>
        <v>0</v>
      </c>
      <c r="H1914" s="18">
        <f t="shared" si="5234"/>
        <v>0</v>
      </c>
      <c r="I1914" s="18">
        <f t="shared" si="5234"/>
        <v>0</v>
      </c>
      <c r="J1914" s="18">
        <f t="shared" si="5234"/>
        <v>0</v>
      </c>
      <c r="K1914" s="18">
        <f t="shared" si="5234"/>
        <v>0</v>
      </c>
      <c r="L1914" s="18">
        <f t="shared" si="5050"/>
        <v>0</v>
      </c>
      <c r="M1914" s="18">
        <f t="shared" si="5051"/>
        <v>0</v>
      </c>
      <c r="N1914" s="18">
        <f t="shared" si="5052"/>
        <v>0</v>
      </c>
      <c r="O1914" s="18">
        <f t="shared" ref="O1914:S1916" si="5235">O1915</f>
        <v>23340.873</v>
      </c>
      <c r="P1914" s="18">
        <f t="shared" si="5235"/>
        <v>0</v>
      </c>
      <c r="Q1914" s="18">
        <f t="shared" si="5235"/>
        <v>0</v>
      </c>
      <c r="R1914" s="18">
        <f t="shared" si="5235"/>
        <v>0</v>
      </c>
      <c r="S1914" s="18">
        <f t="shared" si="5235"/>
        <v>0</v>
      </c>
      <c r="T1914" s="18">
        <f t="shared" si="5184"/>
        <v>23340.873</v>
      </c>
      <c r="U1914" s="18">
        <f t="shared" si="5185"/>
        <v>0</v>
      </c>
      <c r="V1914" s="18">
        <f t="shared" si="5186"/>
        <v>0</v>
      </c>
      <c r="W1914" s="18">
        <f t="shared" ref="W1914:CD1916" si="5236">W1915</f>
        <v>0</v>
      </c>
      <c r="X1914" s="18">
        <f t="shared" si="5236"/>
        <v>0</v>
      </c>
      <c r="Y1914" s="18">
        <f t="shared" si="5236"/>
        <v>0</v>
      </c>
      <c r="Z1914" s="18">
        <f t="shared" si="5236"/>
        <v>0</v>
      </c>
      <c r="AA1914" s="18">
        <f t="shared" si="5236"/>
        <v>0</v>
      </c>
      <c r="AB1914" s="18">
        <f t="shared" si="5236"/>
        <v>0</v>
      </c>
      <c r="AC1914" s="18">
        <f t="shared" si="5179"/>
        <v>23340.873</v>
      </c>
      <c r="AD1914" s="18">
        <f t="shared" si="5180"/>
        <v>0</v>
      </c>
      <c r="AE1914" s="18">
        <f t="shared" si="5181"/>
        <v>0</v>
      </c>
      <c r="AF1914" s="18">
        <f t="shared" si="5236"/>
        <v>0</v>
      </c>
      <c r="AG1914" s="18">
        <f t="shared" si="5236"/>
        <v>0</v>
      </c>
      <c r="AH1914" s="18">
        <f t="shared" si="5236"/>
        <v>0</v>
      </c>
      <c r="AI1914" s="18">
        <f t="shared" si="5110"/>
        <v>23340.873</v>
      </c>
      <c r="AJ1914" s="18">
        <f t="shared" si="5111"/>
        <v>0</v>
      </c>
      <c r="AK1914" s="18">
        <f t="shared" si="5112"/>
        <v>0</v>
      </c>
      <c r="AL1914" s="18">
        <f t="shared" si="5236"/>
        <v>0</v>
      </c>
      <c r="AM1914" s="18">
        <f t="shared" si="5113"/>
        <v>23340.873</v>
      </c>
      <c r="AN1914" s="18">
        <f t="shared" si="5236"/>
        <v>0</v>
      </c>
      <c r="AO1914" s="18">
        <f t="shared" si="5236"/>
        <v>0</v>
      </c>
      <c r="AP1914" s="18">
        <f t="shared" si="5236"/>
        <v>0</v>
      </c>
      <c r="AQ1914" s="18">
        <f t="shared" si="5078"/>
        <v>23340.873</v>
      </c>
      <c r="AR1914" s="18">
        <f t="shared" si="5079"/>
        <v>0</v>
      </c>
      <c r="AS1914" s="18">
        <f t="shared" si="5080"/>
        <v>0</v>
      </c>
      <c r="AT1914" s="18">
        <f t="shared" si="5236"/>
        <v>0</v>
      </c>
      <c r="AU1914" s="18">
        <f t="shared" si="5236"/>
        <v>0</v>
      </c>
      <c r="AV1914" s="18">
        <f t="shared" si="5236"/>
        <v>0</v>
      </c>
      <c r="AW1914" s="18">
        <f t="shared" si="5081"/>
        <v>23340.873</v>
      </c>
      <c r="AX1914" s="18">
        <f t="shared" si="5082"/>
        <v>0</v>
      </c>
      <c r="AY1914" s="18">
        <f t="shared" si="5083"/>
        <v>0</v>
      </c>
      <c r="AZ1914" s="18">
        <f t="shared" si="5236"/>
        <v>0</v>
      </c>
      <c r="BA1914" s="18">
        <f t="shared" si="5236"/>
        <v>0</v>
      </c>
      <c r="BB1914" s="18">
        <f t="shared" si="5236"/>
        <v>0</v>
      </c>
      <c r="BC1914" s="18">
        <f t="shared" si="5057"/>
        <v>23340.873</v>
      </c>
      <c r="BD1914" s="18">
        <f t="shared" si="5058"/>
        <v>0</v>
      </c>
      <c r="BE1914" s="18">
        <f t="shared" si="5059"/>
        <v>0</v>
      </c>
      <c r="BF1914" s="18">
        <f t="shared" si="5236"/>
        <v>0</v>
      </c>
      <c r="BG1914" s="18">
        <f t="shared" si="5236"/>
        <v>0</v>
      </c>
      <c r="BH1914" s="18">
        <f t="shared" si="5236"/>
        <v>0</v>
      </c>
      <c r="BI1914" s="18">
        <f t="shared" si="5054"/>
        <v>23340.873</v>
      </c>
      <c r="BJ1914" s="18">
        <f t="shared" si="5055"/>
        <v>0</v>
      </c>
      <c r="BK1914" s="18">
        <f t="shared" si="5056"/>
        <v>0</v>
      </c>
      <c r="BL1914" s="18">
        <f t="shared" si="5236"/>
        <v>0</v>
      </c>
      <c r="BM1914" s="18">
        <f t="shared" si="5236"/>
        <v>0</v>
      </c>
      <c r="BN1914" s="18">
        <f t="shared" si="5236"/>
        <v>0</v>
      </c>
      <c r="BO1914" s="18">
        <f t="shared" si="5152"/>
        <v>23340.873</v>
      </c>
      <c r="BP1914" s="18">
        <f t="shared" si="5153"/>
        <v>0</v>
      </c>
      <c r="BQ1914" s="18">
        <f t="shared" si="5154"/>
        <v>0</v>
      </c>
      <c r="BR1914" s="18">
        <f t="shared" si="5236"/>
        <v>0</v>
      </c>
      <c r="BS1914" s="18">
        <f t="shared" si="5236"/>
        <v>0</v>
      </c>
      <c r="BT1914" s="18">
        <f t="shared" si="5236"/>
        <v>0</v>
      </c>
      <c r="BU1914" s="18">
        <f t="shared" si="5148"/>
        <v>23340.873</v>
      </c>
      <c r="BV1914" s="18">
        <f t="shared" si="5149"/>
        <v>0</v>
      </c>
      <c r="BW1914" s="18">
        <f t="shared" si="5150"/>
        <v>0</v>
      </c>
      <c r="BX1914" s="18">
        <f t="shared" si="5236"/>
        <v>-3775.1509999999998</v>
      </c>
      <c r="BY1914" s="18">
        <f t="shared" si="5236"/>
        <v>0</v>
      </c>
      <c r="BZ1914" s="18">
        <f t="shared" si="5236"/>
        <v>0</v>
      </c>
      <c r="CA1914" s="18">
        <f t="shared" si="5114"/>
        <v>19565.722000000002</v>
      </c>
      <c r="CB1914" s="18">
        <f t="shared" si="5115"/>
        <v>0</v>
      </c>
      <c r="CC1914" s="18">
        <f t="shared" si="5116"/>
        <v>0</v>
      </c>
      <c r="CD1914" s="18">
        <f t="shared" si="5236"/>
        <v>0</v>
      </c>
      <c r="CE1914" s="27"/>
      <c r="CF1914" s="33"/>
    </row>
    <row r="1915" spans="1:84" ht="46.8" x14ac:dyDescent="0.3">
      <c r="A1915" s="41" t="s">
        <v>312</v>
      </c>
      <c r="B1915" s="39">
        <v>400</v>
      </c>
      <c r="C1915" s="41"/>
      <c r="D1915" s="41"/>
      <c r="E1915" s="14" t="s">
        <v>553</v>
      </c>
      <c r="F1915" s="18">
        <f t="shared" si="5234"/>
        <v>0</v>
      </c>
      <c r="G1915" s="18">
        <f t="shared" si="5234"/>
        <v>0</v>
      </c>
      <c r="H1915" s="18">
        <f t="shared" si="5234"/>
        <v>0</v>
      </c>
      <c r="I1915" s="18">
        <f t="shared" si="5234"/>
        <v>0</v>
      </c>
      <c r="J1915" s="18">
        <f t="shared" si="5234"/>
        <v>0</v>
      </c>
      <c r="K1915" s="18">
        <f t="shared" si="5234"/>
        <v>0</v>
      </c>
      <c r="L1915" s="18">
        <f t="shared" si="5050"/>
        <v>0</v>
      </c>
      <c r="M1915" s="18">
        <f t="shared" si="5051"/>
        <v>0</v>
      </c>
      <c r="N1915" s="18">
        <f t="shared" si="5052"/>
        <v>0</v>
      </c>
      <c r="O1915" s="18">
        <f t="shared" si="5235"/>
        <v>23340.873</v>
      </c>
      <c r="P1915" s="18">
        <f t="shared" si="5235"/>
        <v>0</v>
      </c>
      <c r="Q1915" s="18">
        <f t="shared" si="5235"/>
        <v>0</v>
      </c>
      <c r="R1915" s="18">
        <f t="shared" si="5235"/>
        <v>0</v>
      </c>
      <c r="S1915" s="18">
        <f t="shared" si="5235"/>
        <v>0</v>
      </c>
      <c r="T1915" s="18">
        <f t="shared" si="5184"/>
        <v>23340.873</v>
      </c>
      <c r="U1915" s="18">
        <f t="shared" si="5185"/>
        <v>0</v>
      </c>
      <c r="V1915" s="18">
        <f t="shared" si="5186"/>
        <v>0</v>
      </c>
      <c r="W1915" s="18">
        <f t="shared" si="5236"/>
        <v>0</v>
      </c>
      <c r="X1915" s="18">
        <f t="shared" si="5236"/>
        <v>0</v>
      </c>
      <c r="Y1915" s="18">
        <f t="shared" si="5236"/>
        <v>0</v>
      </c>
      <c r="Z1915" s="18">
        <f t="shared" si="5236"/>
        <v>0</v>
      </c>
      <c r="AA1915" s="18">
        <f t="shared" si="5236"/>
        <v>0</v>
      </c>
      <c r="AB1915" s="18">
        <f t="shared" si="5236"/>
        <v>0</v>
      </c>
      <c r="AC1915" s="18">
        <f t="shared" si="5179"/>
        <v>23340.873</v>
      </c>
      <c r="AD1915" s="18">
        <f t="shared" si="5180"/>
        <v>0</v>
      </c>
      <c r="AE1915" s="18">
        <f t="shared" si="5181"/>
        <v>0</v>
      </c>
      <c r="AF1915" s="18">
        <f t="shared" si="5236"/>
        <v>0</v>
      </c>
      <c r="AG1915" s="18">
        <f t="shared" si="5236"/>
        <v>0</v>
      </c>
      <c r="AH1915" s="18">
        <f t="shared" si="5236"/>
        <v>0</v>
      </c>
      <c r="AI1915" s="18">
        <f t="shared" si="5110"/>
        <v>23340.873</v>
      </c>
      <c r="AJ1915" s="18">
        <f t="shared" si="5111"/>
        <v>0</v>
      </c>
      <c r="AK1915" s="18">
        <f t="shared" si="5112"/>
        <v>0</v>
      </c>
      <c r="AL1915" s="18">
        <f t="shared" si="5236"/>
        <v>0</v>
      </c>
      <c r="AM1915" s="18">
        <f t="shared" si="5113"/>
        <v>23340.873</v>
      </c>
      <c r="AN1915" s="18">
        <f t="shared" si="5236"/>
        <v>0</v>
      </c>
      <c r="AO1915" s="18">
        <f t="shared" si="5236"/>
        <v>0</v>
      </c>
      <c r="AP1915" s="18">
        <f t="shared" si="5236"/>
        <v>0</v>
      </c>
      <c r="AQ1915" s="18">
        <f t="shared" si="5078"/>
        <v>23340.873</v>
      </c>
      <c r="AR1915" s="18">
        <f t="shared" si="5079"/>
        <v>0</v>
      </c>
      <c r="AS1915" s="18">
        <f t="shared" si="5080"/>
        <v>0</v>
      </c>
      <c r="AT1915" s="18">
        <f t="shared" si="5236"/>
        <v>0</v>
      </c>
      <c r="AU1915" s="18">
        <f t="shared" si="5236"/>
        <v>0</v>
      </c>
      <c r="AV1915" s="18">
        <f t="shared" si="5236"/>
        <v>0</v>
      </c>
      <c r="AW1915" s="18">
        <f t="shared" si="5081"/>
        <v>23340.873</v>
      </c>
      <c r="AX1915" s="18">
        <f t="shared" si="5082"/>
        <v>0</v>
      </c>
      <c r="AY1915" s="18">
        <f t="shared" si="5083"/>
        <v>0</v>
      </c>
      <c r="AZ1915" s="18">
        <f t="shared" si="5236"/>
        <v>0</v>
      </c>
      <c r="BA1915" s="18">
        <f t="shared" si="5236"/>
        <v>0</v>
      </c>
      <c r="BB1915" s="18">
        <f t="shared" si="5236"/>
        <v>0</v>
      </c>
      <c r="BC1915" s="18">
        <f t="shared" si="5057"/>
        <v>23340.873</v>
      </c>
      <c r="BD1915" s="18">
        <f t="shared" si="5058"/>
        <v>0</v>
      </c>
      <c r="BE1915" s="18">
        <f t="shared" si="5059"/>
        <v>0</v>
      </c>
      <c r="BF1915" s="18">
        <f t="shared" si="5236"/>
        <v>0</v>
      </c>
      <c r="BG1915" s="18">
        <f t="shared" si="5236"/>
        <v>0</v>
      </c>
      <c r="BH1915" s="18">
        <f t="shared" si="5236"/>
        <v>0</v>
      </c>
      <c r="BI1915" s="18">
        <f t="shared" si="5054"/>
        <v>23340.873</v>
      </c>
      <c r="BJ1915" s="18">
        <f t="shared" si="5055"/>
        <v>0</v>
      </c>
      <c r="BK1915" s="18">
        <f t="shared" si="5056"/>
        <v>0</v>
      </c>
      <c r="BL1915" s="18">
        <f t="shared" si="5236"/>
        <v>0</v>
      </c>
      <c r="BM1915" s="18">
        <f t="shared" si="5236"/>
        <v>0</v>
      </c>
      <c r="BN1915" s="18">
        <f t="shared" si="5236"/>
        <v>0</v>
      </c>
      <c r="BO1915" s="18">
        <f t="shared" si="5152"/>
        <v>23340.873</v>
      </c>
      <c r="BP1915" s="18">
        <f t="shared" si="5153"/>
        <v>0</v>
      </c>
      <c r="BQ1915" s="18">
        <f t="shared" si="5154"/>
        <v>0</v>
      </c>
      <c r="BR1915" s="18">
        <f t="shared" si="5236"/>
        <v>0</v>
      </c>
      <c r="BS1915" s="18">
        <f t="shared" si="5236"/>
        <v>0</v>
      </c>
      <c r="BT1915" s="18">
        <f t="shared" si="5236"/>
        <v>0</v>
      </c>
      <c r="BU1915" s="18">
        <f t="shared" si="5148"/>
        <v>23340.873</v>
      </c>
      <c r="BV1915" s="18">
        <f t="shared" si="5149"/>
        <v>0</v>
      </c>
      <c r="BW1915" s="18">
        <f t="shared" si="5150"/>
        <v>0</v>
      </c>
      <c r="BX1915" s="18">
        <f t="shared" si="5236"/>
        <v>-3775.1509999999998</v>
      </c>
      <c r="BY1915" s="18">
        <f t="shared" si="5236"/>
        <v>0</v>
      </c>
      <c r="BZ1915" s="18">
        <f t="shared" si="5236"/>
        <v>0</v>
      </c>
      <c r="CA1915" s="18">
        <f t="shared" si="5114"/>
        <v>19565.722000000002</v>
      </c>
      <c r="CB1915" s="18">
        <f t="shared" si="5115"/>
        <v>0</v>
      </c>
      <c r="CC1915" s="18">
        <f t="shared" si="5116"/>
        <v>0</v>
      </c>
      <c r="CD1915" s="18">
        <f t="shared" si="5236"/>
        <v>0</v>
      </c>
      <c r="CE1915" s="27"/>
      <c r="CF1915" s="33"/>
    </row>
    <row r="1916" spans="1:84" x14ac:dyDescent="0.3">
      <c r="A1916" s="41" t="s">
        <v>312</v>
      </c>
      <c r="B1916" s="39">
        <v>410</v>
      </c>
      <c r="C1916" s="41"/>
      <c r="D1916" s="41"/>
      <c r="E1916" s="14" t="s">
        <v>566</v>
      </c>
      <c r="F1916" s="18">
        <f t="shared" si="5234"/>
        <v>0</v>
      </c>
      <c r="G1916" s="18">
        <f t="shared" si="5234"/>
        <v>0</v>
      </c>
      <c r="H1916" s="18">
        <f t="shared" si="5234"/>
        <v>0</v>
      </c>
      <c r="I1916" s="18">
        <f t="shared" si="5234"/>
        <v>0</v>
      </c>
      <c r="J1916" s="18">
        <f t="shared" si="5234"/>
        <v>0</v>
      </c>
      <c r="K1916" s="18">
        <f t="shared" si="5234"/>
        <v>0</v>
      </c>
      <c r="L1916" s="18">
        <f t="shared" ref="L1916:L1985" si="5237">F1916+I1916</f>
        <v>0</v>
      </c>
      <c r="M1916" s="18">
        <f t="shared" ref="M1916:M1985" si="5238">G1916+J1916</f>
        <v>0</v>
      </c>
      <c r="N1916" s="18">
        <f t="shared" ref="N1916:N1985" si="5239">H1916+K1916</f>
        <v>0</v>
      </c>
      <c r="O1916" s="18">
        <f t="shared" si="5235"/>
        <v>23340.873</v>
      </c>
      <c r="P1916" s="18">
        <f t="shared" si="5235"/>
        <v>0</v>
      </c>
      <c r="Q1916" s="18">
        <f t="shared" si="5235"/>
        <v>0</v>
      </c>
      <c r="R1916" s="18">
        <f t="shared" si="5235"/>
        <v>0</v>
      </c>
      <c r="S1916" s="18">
        <f t="shared" si="5235"/>
        <v>0</v>
      </c>
      <c r="T1916" s="18">
        <f t="shared" si="5184"/>
        <v>23340.873</v>
      </c>
      <c r="U1916" s="18">
        <f t="shared" si="5185"/>
        <v>0</v>
      </c>
      <c r="V1916" s="18">
        <f t="shared" si="5186"/>
        <v>0</v>
      </c>
      <c r="W1916" s="18">
        <f t="shared" si="5236"/>
        <v>0</v>
      </c>
      <c r="X1916" s="18">
        <f t="shared" si="5236"/>
        <v>0</v>
      </c>
      <c r="Y1916" s="18">
        <f t="shared" si="5236"/>
        <v>0</v>
      </c>
      <c r="Z1916" s="18">
        <f t="shared" si="5236"/>
        <v>0</v>
      </c>
      <c r="AA1916" s="18">
        <f t="shared" si="5236"/>
        <v>0</v>
      </c>
      <c r="AB1916" s="18">
        <f t="shared" si="5236"/>
        <v>0</v>
      </c>
      <c r="AC1916" s="18">
        <f t="shared" si="5179"/>
        <v>23340.873</v>
      </c>
      <c r="AD1916" s="18">
        <f t="shared" si="5180"/>
        <v>0</v>
      </c>
      <c r="AE1916" s="18">
        <f t="shared" si="5181"/>
        <v>0</v>
      </c>
      <c r="AF1916" s="18">
        <f t="shared" si="5236"/>
        <v>0</v>
      </c>
      <c r="AG1916" s="18">
        <f t="shared" si="5236"/>
        <v>0</v>
      </c>
      <c r="AH1916" s="18">
        <f t="shared" si="5236"/>
        <v>0</v>
      </c>
      <c r="AI1916" s="18">
        <f t="shared" si="5110"/>
        <v>23340.873</v>
      </c>
      <c r="AJ1916" s="18">
        <f t="shared" si="5111"/>
        <v>0</v>
      </c>
      <c r="AK1916" s="18">
        <f t="shared" si="5112"/>
        <v>0</v>
      </c>
      <c r="AL1916" s="18">
        <f t="shared" si="5236"/>
        <v>0</v>
      </c>
      <c r="AM1916" s="18">
        <f t="shared" si="5113"/>
        <v>23340.873</v>
      </c>
      <c r="AN1916" s="18">
        <f t="shared" si="5236"/>
        <v>0</v>
      </c>
      <c r="AO1916" s="18">
        <f t="shared" si="5236"/>
        <v>0</v>
      </c>
      <c r="AP1916" s="18">
        <f t="shared" si="5236"/>
        <v>0</v>
      </c>
      <c r="AQ1916" s="18">
        <f t="shared" si="5078"/>
        <v>23340.873</v>
      </c>
      <c r="AR1916" s="18">
        <f t="shared" si="5079"/>
        <v>0</v>
      </c>
      <c r="AS1916" s="18">
        <f t="shared" si="5080"/>
        <v>0</v>
      </c>
      <c r="AT1916" s="18">
        <f t="shared" si="5236"/>
        <v>0</v>
      </c>
      <c r="AU1916" s="18">
        <f t="shared" si="5236"/>
        <v>0</v>
      </c>
      <c r="AV1916" s="18">
        <f t="shared" si="5236"/>
        <v>0</v>
      </c>
      <c r="AW1916" s="18">
        <f t="shared" si="5081"/>
        <v>23340.873</v>
      </c>
      <c r="AX1916" s="18">
        <f t="shared" si="5082"/>
        <v>0</v>
      </c>
      <c r="AY1916" s="18">
        <f t="shared" si="5083"/>
        <v>0</v>
      </c>
      <c r="AZ1916" s="18">
        <f t="shared" si="5236"/>
        <v>0</v>
      </c>
      <c r="BA1916" s="18">
        <f t="shared" si="5236"/>
        <v>0</v>
      </c>
      <c r="BB1916" s="18">
        <f t="shared" si="5236"/>
        <v>0</v>
      </c>
      <c r="BC1916" s="18">
        <f t="shared" si="5057"/>
        <v>23340.873</v>
      </c>
      <c r="BD1916" s="18">
        <f t="shared" si="5058"/>
        <v>0</v>
      </c>
      <c r="BE1916" s="18">
        <f t="shared" si="5059"/>
        <v>0</v>
      </c>
      <c r="BF1916" s="18">
        <f t="shared" si="5236"/>
        <v>0</v>
      </c>
      <c r="BG1916" s="18">
        <f t="shared" si="5236"/>
        <v>0</v>
      </c>
      <c r="BH1916" s="18">
        <f t="shared" si="5236"/>
        <v>0</v>
      </c>
      <c r="BI1916" s="18">
        <f t="shared" ref="BI1916:BI1979" si="5240">BC1916+BF1916</f>
        <v>23340.873</v>
      </c>
      <c r="BJ1916" s="18">
        <f t="shared" ref="BJ1916:BJ1979" si="5241">BD1916+BG1916</f>
        <v>0</v>
      </c>
      <c r="BK1916" s="18">
        <f t="shared" ref="BK1916:BK1979" si="5242">BE1916+BH1916</f>
        <v>0</v>
      </c>
      <c r="BL1916" s="18">
        <f t="shared" si="5236"/>
        <v>0</v>
      </c>
      <c r="BM1916" s="18">
        <f t="shared" si="5236"/>
        <v>0</v>
      </c>
      <c r="BN1916" s="18">
        <f t="shared" si="5236"/>
        <v>0</v>
      </c>
      <c r="BO1916" s="18">
        <f t="shared" si="5152"/>
        <v>23340.873</v>
      </c>
      <c r="BP1916" s="18">
        <f t="shared" si="5153"/>
        <v>0</v>
      </c>
      <c r="BQ1916" s="18">
        <f t="shared" si="5154"/>
        <v>0</v>
      </c>
      <c r="BR1916" s="18">
        <f t="shared" si="5236"/>
        <v>0</v>
      </c>
      <c r="BS1916" s="18">
        <f t="shared" si="5236"/>
        <v>0</v>
      </c>
      <c r="BT1916" s="18">
        <f t="shared" si="5236"/>
        <v>0</v>
      </c>
      <c r="BU1916" s="18">
        <f t="shared" si="5148"/>
        <v>23340.873</v>
      </c>
      <c r="BV1916" s="18">
        <f t="shared" si="5149"/>
        <v>0</v>
      </c>
      <c r="BW1916" s="18">
        <f t="shared" si="5150"/>
        <v>0</v>
      </c>
      <c r="BX1916" s="18">
        <f t="shared" si="5236"/>
        <v>-3775.1509999999998</v>
      </c>
      <c r="BY1916" s="18">
        <f t="shared" si="5236"/>
        <v>0</v>
      </c>
      <c r="BZ1916" s="18">
        <f t="shared" si="5236"/>
        <v>0</v>
      </c>
      <c r="CA1916" s="18">
        <f t="shared" si="5114"/>
        <v>19565.722000000002</v>
      </c>
      <c r="CB1916" s="18">
        <f t="shared" si="5115"/>
        <v>0</v>
      </c>
      <c r="CC1916" s="18">
        <f t="shared" si="5116"/>
        <v>0</v>
      </c>
      <c r="CD1916" s="18">
        <f t="shared" si="5236"/>
        <v>0</v>
      </c>
      <c r="CE1916" s="27"/>
      <c r="CF1916" s="33"/>
    </row>
    <row r="1917" spans="1:84" x14ac:dyDescent="0.3">
      <c r="A1917" s="41" t="s">
        <v>312</v>
      </c>
      <c r="B1917" s="39">
        <v>410</v>
      </c>
      <c r="C1917" s="41" t="s">
        <v>198</v>
      </c>
      <c r="D1917" s="41" t="s">
        <v>19</v>
      </c>
      <c r="E1917" s="14" t="s">
        <v>527</v>
      </c>
      <c r="F1917" s="18"/>
      <c r="G1917" s="18"/>
      <c r="H1917" s="18"/>
      <c r="I1917" s="18"/>
      <c r="J1917" s="18"/>
      <c r="K1917" s="18"/>
      <c r="L1917" s="18">
        <f t="shared" si="5237"/>
        <v>0</v>
      </c>
      <c r="M1917" s="18">
        <f t="shared" si="5238"/>
        <v>0</v>
      </c>
      <c r="N1917" s="18">
        <f t="shared" si="5239"/>
        <v>0</v>
      </c>
      <c r="O1917" s="18">
        <v>23340.873</v>
      </c>
      <c r="P1917" s="18"/>
      <c r="Q1917" s="18"/>
      <c r="R1917" s="18"/>
      <c r="S1917" s="18"/>
      <c r="T1917" s="18">
        <f t="shared" si="5184"/>
        <v>23340.873</v>
      </c>
      <c r="U1917" s="18">
        <f t="shared" si="5185"/>
        <v>0</v>
      </c>
      <c r="V1917" s="18">
        <f t="shared" si="5186"/>
        <v>0</v>
      </c>
      <c r="W1917" s="18"/>
      <c r="X1917" s="18"/>
      <c r="Y1917" s="18"/>
      <c r="Z1917" s="18"/>
      <c r="AA1917" s="18"/>
      <c r="AB1917" s="18"/>
      <c r="AC1917" s="18">
        <f t="shared" si="5179"/>
        <v>23340.873</v>
      </c>
      <c r="AD1917" s="18">
        <f t="shared" si="5180"/>
        <v>0</v>
      </c>
      <c r="AE1917" s="18">
        <f t="shared" si="5181"/>
        <v>0</v>
      </c>
      <c r="AF1917" s="18"/>
      <c r="AG1917" s="18"/>
      <c r="AH1917" s="18"/>
      <c r="AI1917" s="18">
        <f t="shared" si="5110"/>
        <v>23340.873</v>
      </c>
      <c r="AJ1917" s="18">
        <f t="shared" si="5111"/>
        <v>0</v>
      </c>
      <c r="AK1917" s="18">
        <f t="shared" si="5112"/>
        <v>0</v>
      </c>
      <c r="AL1917" s="18"/>
      <c r="AM1917" s="18">
        <f t="shared" si="5113"/>
        <v>23340.873</v>
      </c>
      <c r="AN1917" s="18"/>
      <c r="AO1917" s="18"/>
      <c r="AP1917" s="18"/>
      <c r="AQ1917" s="18">
        <f t="shared" si="5078"/>
        <v>23340.873</v>
      </c>
      <c r="AR1917" s="18">
        <f t="shared" si="5079"/>
        <v>0</v>
      </c>
      <c r="AS1917" s="18">
        <f t="shared" si="5080"/>
        <v>0</v>
      </c>
      <c r="AT1917" s="18"/>
      <c r="AU1917" s="18"/>
      <c r="AV1917" s="18"/>
      <c r="AW1917" s="18">
        <f t="shared" si="5081"/>
        <v>23340.873</v>
      </c>
      <c r="AX1917" s="18">
        <f t="shared" si="5082"/>
        <v>0</v>
      </c>
      <c r="AY1917" s="18">
        <f t="shared" si="5083"/>
        <v>0</v>
      </c>
      <c r="AZ1917" s="18"/>
      <c r="BA1917" s="18"/>
      <c r="BB1917" s="18"/>
      <c r="BC1917" s="18">
        <f t="shared" ref="BC1917:BC1980" si="5243">AW1917+AZ1917</f>
        <v>23340.873</v>
      </c>
      <c r="BD1917" s="18">
        <f t="shared" ref="BD1917:BD1980" si="5244">AX1917+BA1917</f>
        <v>0</v>
      </c>
      <c r="BE1917" s="18">
        <f t="shared" ref="BE1917:BE1980" si="5245">AY1917+BB1917</f>
        <v>0</v>
      </c>
      <c r="BF1917" s="18"/>
      <c r="BG1917" s="18"/>
      <c r="BH1917" s="18"/>
      <c r="BI1917" s="18">
        <f t="shared" si="5240"/>
        <v>23340.873</v>
      </c>
      <c r="BJ1917" s="18">
        <f t="shared" si="5241"/>
        <v>0</v>
      </c>
      <c r="BK1917" s="18">
        <f t="shared" si="5242"/>
        <v>0</v>
      </c>
      <c r="BL1917" s="18"/>
      <c r="BM1917" s="18"/>
      <c r="BN1917" s="18"/>
      <c r="BO1917" s="18">
        <f t="shared" si="5152"/>
        <v>23340.873</v>
      </c>
      <c r="BP1917" s="18">
        <f t="shared" si="5153"/>
        <v>0</v>
      </c>
      <c r="BQ1917" s="18">
        <f t="shared" si="5154"/>
        <v>0</v>
      </c>
      <c r="BR1917" s="18"/>
      <c r="BS1917" s="18"/>
      <c r="BT1917" s="18"/>
      <c r="BU1917" s="18">
        <f t="shared" si="5148"/>
        <v>23340.873</v>
      </c>
      <c r="BV1917" s="18">
        <f t="shared" si="5149"/>
        <v>0</v>
      </c>
      <c r="BW1917" s="18">
        <f t="shared" si="5150"/>
        <v>0</v>
      </c>
      <c r="BX1917" s="18">
        <v>-3775.1509999999998</v>
      </c>
      <c r="BY1917" s="18"/>
      <c r="BZ1917" s="18"/>
      <c r="CA1917" s="18">
        <f t="shared" si="5114"/>
        <v>19565.722000000002</v>
      </c>
      <c r="CB1917" s="18">
        <f t="shared" si="5115"/>
        <v>0</v>
      </c>
      <c r="CC1917" s="18">
        <f t="shared" si="5116"/>
        <v>0</v>
      </c>
      <c r="CD1917" s="18"/>
      <c r="CE1917" s="27"/>
      <c r="CF1917" s="33"/>
    </row>
    <row r="1918" spans="1:84" ht="31.2" x14ac:dyDescent="0.3">
      <c r="A1918" s="41" t="s">
        <v>802</v>
      </c>
      <c r="B1918" s="39"/>
      <c r="C1918" s="41"/>
      <c r="D1918" s="41"/>
      <c r="E1918" s="14" t="s">
        <v>808</v>
      </c>
      <c r="F1918" s="18">
        <f t="shared" ref="F1918:K1920" si="5246">F1919</f>
        <v>0</v>
      </c>
      <c r="G1918" s="18">
        <f t="shared" si="5246"/>
        <v>0</v>
      </c>
      <c r="H1918" s="18">
        <f t="shared" si="5246"/>
        <v>0</v>
      </c>
      <c r="I1918" s="18">
        <f t="shared" si="5246"/>
        <v>0</v>
      </c>
      <c r="J1918" s="18">
        <f t="shared" si="5246"/>
        <v>0</v>
      </c>
      <c r="K1918" s="18">
        <f t="shared" si="5246"/>
        <v>0</v>
      </c>
      <c r="L1918" s="18">
        <f t="shared" si="5237"/>
        <v>0</v>
      </c>
      <c r="M1918" s="18">
        <f t="shared" si="5238"/>
        <v>0</v>
      </c>
      <c r="N1918" s="18">
        <f t="shared" si="5239"/>
        <v>0</v>
      </c>
      <c r="O1918" s="18">
        <f t="shared" ref="O1918:S1920" si="5247">O1919</f>
        <v>22679.438999999998</v>
      </c>
      <c r="P1918" s="18">
        <f t="shared" si="5247"/>
        <v>0</v>
      </c>
      <c r="Q1918" s="18">
        <f t="shared" si="5247"/>
        <v>0</v>
      </c>
      <c r="R1918" s="18">
        <f t="shared" si="5247"/>
        <v>0</v>
      </c>
      <c r="S1918" s="18">
        <f t="shared" si="5247"/>
        <v>0</v>
      </c>
      <c r="T1918" s="18">
        <f t="shared" si="5184"/>
        <v>22679.438999999998</v>
      </c>
      <c r="U1918" s="18">
        <f t="shared" si="5185"/>
        <v>0</v>
      </c>
      <c r="V1918" s="18">
        <f t="shared" si="5186"/>
        <v>0</v>
      </c>
      <c r="W1918" s="18">
        <f t="shared" ref="W1918:CD1920" si="5248">W1919</f>
        <v>0</v>
      </c>
      <c r="X1918" s="18">
        <f t="shared" si="5248"/>
        <v>0</v>
      </c>
      <c r="Y1918" s="18">
        <f t="shared" si="5248"/>
        <v>0</v>
      </c>
      <c r="Z1918" s="18">
        <f t="shared" si="5248"/>
        <v>0</v>
      </c>
      <c r="AA1918" s="18">
        <f t="shared" si="5248"/>
        <v>0</v>
      </c>
      <c r="AB1918" s="18">
        <f t="shared" si="5248"/>
        <v>0</v>
      </c>
      <c r="AC1918" s="18">
        <f t="shared" si="5179"/>
        <v>22679.438999999998</v>
      </c>
      <c r="AD1918" s="18">
        <f t="shared" si="5180"/>
        <v>0</v>
      </c>
      <c r="AE1918" s="18">
        <f t="shared" si="5181"/>
        <v>0</v>
      </c>
      <c r="AF1918" s="18">
        <f t="shared" si="5248"/>
        <v>0</v>
      </c>
      <c r="AG1918" s="18">
        <f t="shared" si="5248"/>
        <v>0</v>
      </c>
      <c r="AH1918" s="18">
        <f t="shared" si="5248"/>
        <v>0</v>
      </c>
      <c r="AI1918" s="18">
        <f t="shared" si="5110"/>
        <v>22679.438999999998</v>
      </c>
      <c r="AJ1918" s="18">
        <f t="shared" si="5111"/>
        <v>0</v>
      </c>
      <c r="AK1918" s="18">
        <f t="shared" si="5112"/>
        <v>0</v>
      </c>
      <c r="AL1918" s="18">
        <f t="shared" si="5248"/>
        <v>0</v>
      </c>
      <c r="AM1918" s="18">
        <f t="shared" si="5113"/>
        <v>22679.438999999998</v>
      </c>
      <c r="AN1918" s="18">
        <f t="shared" si="5248"/>
        <v>0</v>
      </c>
      <c r="AO1918" s="18">
        <f t="shared" si="5248"/>
        <v>0</v>
      </c>
      <c r="AP1918" s="18">
        <f t="shared" si="5248"/>
        <v>0</v>
      </c>
      <c r="AQ1918" s="18">
        <f t="shared" si="5078"/>
        <v>22679.438999999998</v>
      </c>
      <c r="AR1918" s="18">
        <f t="shared" si="5079"/>
        <v>0</v>
      </c>
      <c r="AS1918" s="18">
        <f t="shared" si="5080"/>
        <v>0</v>
      </c>
      <c r="AT1918" s="18">
        <f t="shared" si="5248"/>
        <v>0</v>
      </c>
      <c r="AU1918" s="18">
        <f t="shared" si="5248"/>
        <v>0</v>
      </c>
      <c r="AV1918" s="18">
        <f t="shared" si="5248"/>
        <v>0</v>
      </c>
      <c r="AW1918" s="18">
        <f t="shared" si="5081"/>
        <v>22679.438999999998</v>
      </c>
      <c r="AX1918" s="18">
        <f t="shared" si="5082"/>
        <v>0</v>
      </c>
      <c r="AY1918" s="18">
        <f t="shared" si="5083"/>
        <v>0</v>
      </c>
      <c r="AZ1918" s="18">
        <f t="shared" si="5248"/>
        <v>0</v>
      </c>
      <c r="BA1918" s="18">
        <f t="shared" si="5248"/>
        <v>0</v>
      </c>
      <c r="BB1918" s="18">
        <f t="shared" si="5248"/>
        <v>0</v>
      </c>
      <c r="BC1918" s="18">
        <f t="shared" si="5243"/>
        <v>22679.438999999998</v>
      </c>
      <c r="BD1918" s="18">
        <f t="shared" si="5244"/>
        <v>0</v>
      </c>
      <c r="BE1918" s="18">
        <f t="shared" si="5245"/>
        <v>0</v>
      </c>
      <c r="BF1918" s="18">
        <f t="shared" si="5248"/>
        <v>0</v>
      </c>
      <c r="BG1918" s="18">
        <f t="shared" si="5248"/>
        <v>0</v>
      </c>
      <c r="BH1918" s="18">
        <f t="shared" si="5248"/>
        <v>0</v>
      </c>
      <c r="BI1918" s="18">
        <f t="shared" si="5240"/>
        <v>22679.438999999998</v>
      </c>
      <c r="BJ1918" s="18">
        <f t="shared" si="5241"/>
        <v>0</v>
      </c>
      <c r="BK1918" s="18">
        <f t="shared" si="5242"/>
        <v>0</v>
      </c>
      <c r="BL1918" s="18">
        <f t="shared" si="5248"/>
        <v>0</v>
      </c>
      <c r="BM1918" s="18">
        <f t="shared" si="5248"/>
        <v>0</v>
      </c>
      <c r="BN1918" s="18">
        <f t="shared" si="5248"/>
        <v>0</v>
      </c>
      <c r="BO1918" s="18">
        <f t="shared" si="5152"/>
        <v>22679.438999999998</v>
      </c>
      <c r="BP1918" s="18">
        <f t="shared" si="5153"/>
        <v>0</v>
      </c>
      <c r="BQ1918" s="18">
        <f t="shared" si="5154"/>
        <v>0</v>
      </c>
      <c r="BR1918" s="18">
        <f t="shared" si="5248"/>
        <v>0</v>
      </c>
      <c r="BS1918" s="18">
        <f t="shared" si="5248"/>
        <v>0</v>
      </c>
      <c r="BT1918" s="18">
        <f t="shared" si="5248"/>
        <v>0</v>
      </c>
      <c r="BU1918" s="18">
        <f t="shared" si="5148"/>
        <v>22679.438999999998</v>
      </c>
      <c r="BV1918" s="18">
        <f t="shared" si="5149"/>
        <v>0</v>
      </c>
      <c r="BW1918" s="18">
        <f t="shared" si="5150"/>
        <v>0</v>
      </c>
      <c r="BX1918" s="18">
        <f t="shared" si="5248"/>
        <v>-15186.686</v>
      </c>
      <c r="BY1918" s="18">
        <f t="shared" si="5248"/>
        <v>0</v>
      </c>
      <c r="BZ1918" s="18">
        <f t="shared" si="5248"/>
        <v>0</v>
      </c>
      <c r="CA1918" s="18">
        <f t="shared" si="5114"/>
        <v>7492.7529999999988</v>
      </c>
      <c r="CB1918" s="18">
        <f t="shared" si="5115"/>
        <v>0</v>
      </c>
      <c r="CC1918" s="18">
        <f t="shared" si="5116"/>
        <v>0</v>
      </c>
      <c r="CD1918" s="18">
        <f t="shared" si="5248"/>
        <v>0</v>
      </c>
      <c r="CE1918" s="27"/>
      <c r="CF1918" s="33"/>
    </row>
    <row r="1919" spans="1:84" ht="46.8" x14ac:dyDescent="0.3">
      <c r="A1919" s="41" t="s">
        <v>802</v>
      </c>
      <c r="B1919" s="39">
        <v>400</v>
      </c>
      <c r="C1919" s="41"/>
      <c r="D1919" s="41"/>
      <c r="E1919" s="14" t="s">
        <v>553</v>
      </c>
      <c r="F1919" s="18">
        <f t="shared" si="5246"/>
        <v>0</v>
      </c>
      <c r="G1919" s="18">
        <f t="shared" si="5246"/>
        <v>0</v>
      </c>
      <c r="H1919" s="18">
        <f t="shared" si="5246"/>
        <v>0</v>
      </c>
      <c r="I1919" s="18">
        <f t="shared" si="5246"/>
        <v>0</v>
      </c>
      <c r="J1919" s="18">
        <f t="shared" si="5246"/>
        <v>0</v>
      </c>
      <c r="K1919" s="18">
        <f t="shared" si="5246"/>
        <v>0</v>
      </c>
      <c r="L1919" s="18">
        <f t="shared" si="5237"/>
        <v>0</v>
      </c>
      <c r="M1919" s="18">
        <f t="shared" si="5238"/>
        <v>0</v>
      </c>
      <c r="N1919" s="18">
        <f t="shared" si="5239"/>
        <v>0</v>
      </c>
      <c r="O1919" s="18">
        <f t="shared" si="5247"/>
        <v>22679.438999999998</v>
      </c>
      <c r="P1919" s="18">
        <f t="shared" si="5247"/>
        <v>0</v>
      </c>
      <c r="Q1919" s="18">
        <f t="shared" si="5247"/>
        <v>0</v>
      </c>
      <c r="R1919" s="18">
        <f t="shared" si="5247"/>
        <v>0</v>
      </c>
      <c r="S1919" s="18">
        <f t="shared" si="5247"/>
        <v>0</v>
      </c>
      <c r="T1919" s="18">
        <f t="shared" si="5184"/>
        <v>22679.438999999998</v>
      </c>
      <c r="U1919" s="18">
        <f t="shared" si="5185"/>
        <v>0</v>
      </c>
      <c r="V1919" s="18">
        <f t="shared" si="5186"/>
        <v>0</v>
      </c>
      <c r="W1919" s="18">
        <f t="shared" si="5248"/>
        <v>0</v>
      </c>
      <c r="X1919" s="18">
        <f t="shared" si="5248"/>
        <v>0</v>
      </c>
      <c r="Y1919" s="18">
        <f t="shared" si="5248"/>
        <v>0</v>
      </c>
      <c r="Z1919" s="18">
        <f t="shared" si="5248"/>
        <v>0</v>
      </c>
      <c r="AA1919" s="18">
        <f t="shared" si="5248"/>
        <v>0</v>
      </c>
      <c r="AB1919" s="18">
        <f t="shared" si="5248"/>
        <v>0</v>
      </c>
      <c r="AC1919" s="18">
        <f t="shared" si="5179"/>
        <v>22679.438999999998</v>
      </c>
      <c r="AD1919" s="18">
        <f t="shared" si="5180"/>
        <v>0</v>
      </c>
      <c r="AE1919" s="18">
        <f t="shared" si="5181"/>
        <v>0</v>
      </c>
      <c r="AF1919" s="18">
        <f t="shared" si="5248"/>
        <v>0</v>
      </c>
      <c r="AG1919" s="18">
        <f t="shared" si="5248"/>
        <v>0</v>
      </c>
      <c r="AH1919" s="18">
        <f t="shared" si="5248"/>
        <v>0</v>
      </c>
      <c r="AI1919" s="18">
        <f t="shared" si="5110"/>
        <v>22679.438999999998</v>
      </c>
      <c r="AJ1919" s="18">
        <f t="shared" si="5111"/>
        <v>0</v>
      </c>
      <c r="AK1919" s="18">
        <f t="shared" si="5112"/>
        <v>0</v>
      </c>
      <c r="AL1919" s="18">
        <f t="shared" si="5248"/>
        <v>0</v>
      </c>
      <c r="AM1919" s="18">
        <f t="shared" si="5113"/>
        <v>22679.438999999998</v>
      </c>
      <c r="AN1919" s="18">
        <f t="shared" si="5248"/>
        <v>0</v>
      </c>
      <c r="AO1919" s="18">
        <f t="shared" si="5248"/>
        <v>0</v>
      </c>
      <c r="AP1919" s="18">
        <f t="shared" si="5248"/>
        <v>0</v>
      </c>
      <c r="AQ1919" s="18">
        <f t="shared" si="5078"/>
        <v>22679.438999999998</v>
      </c>
      <c r="AR1919" s="18">
        <f t="shared" si="5079"/>
        <v>0</v>
      </c>
      <c r="AS1919" s="18">
        <f t="shared" si="5080"/>
        <v>0</v>
      </c>
      <c r="AT1919" s="18">
        <f t="shared" si="5248"/>
        <v>0</v>
      </c>
      <c r="AU1919" s="18">
        <f t="shared" si="5248"/>
        <v>0</v>
      </c>
      <c r="AV1919" s="18">
        <f t="shared" si="5248"/>
        <v>0</v>
      </c>
      <c r="AW1919" s="18">
        <f t="shared" si="5081"/>
        <v>22679.438999999998</v>
      </c>
      <c r="AX1919" s="18">
        <f t="shared" si="5082"/>
        <v>0</v>
      </c>
      <c r="AY1919" s="18">
        <f t="shared" si="5083"/>
        <v>0</v>
      </c>
      <c r="AZ1919" s="18">
        <f t="shared" si="5248"/>
        <v>0</v>
      </c>
      <c r="BA1919" s="18">
        <f t="shared" si="5248"/>
        <v>0</v>
      </c>
      <c r="BB1919" s="18">
        <f t="shared" si="5248"/>
        <v>0</v>
      </c>
      <c r="BC1919" s="18">
        <f t="shared" si="5243"/>
        <v>22679.438999999998</v>
      </c>
      <c r="BD1919" s="18">
        <f t="shared" si="5244"/>
        <v>0</v>
      </c>
      <c r="BE1919" s="18">
        <f t="shared" si="5245"/>
        <v>0</v>
      </c>
      <c r="BF1919" s="18">
        <f t="shared" si="5248"/>
        <v>0</v>
      </c>
      <c r="BG1919" s="18">
        <f t="shared" si="5248"/>
        <v>0</v>
      </c>
      <c r="BH1919" s="18">
        <f t="shared" si="5248"/>
        <v>0</v>
      </c>
      <c r="BI1919" s="18">
        <f t="shared" si="5240"/>
        <v>22679.438999999998</v>
      </c>
      <c r="BJ1919" s="18">
        <f t="shared" si="5241"/>
        <v>0</v>
      </c>
      <c r="BK1919" s="18">
        <f t="shared" si="5242"/>
        <v>0</v>
      </c>
      <c r="BL1919" s="18">
        <f t="shared" si="5248"/>
        <v>0</v>
      </c>
      <c r="BM1919" s="18">
        <f t="shared" si="5248"/>
        <v>0</v>
      </c>
      <c r="BN1919" s="18">
        <f t="shared" si="5248"/>
        <v>0</v>
      </c>
      <c r="BO1919" s="18">
        <f t="shared" si="5152"/>
        <v>22679.438999999998</v>
      </c>
      <c r="BP1919" s="18">
        <f t="shared" si="5153"/>
        <v>0</v>
      </c>
      <c r="BQ1919" s="18">
        <f t="shared" si="5154"/>
        <v>0</v>
      </c>
      <c r="BR1919" s="18">
        <f t="shared" si="5248"/>
        <v>0</v>
      </c>
      <c r="BS1919" s="18">
        <f t="shared" si="5248"/>
        <v>0</v>
      </c>
      <c r="BT1919" s="18">
        <f t="shared" si="5248"/>
        <v>0</v>
      </c>
      <c r="BU1919" s="18">
        <f t="shared" si="5148"/>
        <v>22679.438999999998</v>
      </c>
      <c r="BV1919" s="18">
        <f t="shared" si="5149"/>
        <v>0</v>
      </c>
      <c r="BW1919" s="18">
        <f t="shared" si="5150"/>
        <v>0</v>
      </c>
      <c r="BX1919" s="18">
        <f t="shared" si="5248"/>
        <v>-15186.686</v>
      </c>
      <c r="BY1919" s="18">
        <f t="shared" si="5248"/>
        <v>0</v>
      </c>
      <c r="BZ1919" s="18">
        <f t="shared" si="5248"/>
        <v>0</v>
      </c>
      <c r="CA1919" s="18">
        <f t="shared" si="5114"/>
        <v>7492.7529999999988</v>
      </c>
      <c r="CB1919" s="18">
        <f t="shared" si="5115"/>
        <v>0</v>
      </c>
      <c r="CC1919" s="18">
        <f t="shared" si="5116"/>
        <v>0</v>
      </c>
      <c r="CD1919" s="18">
        <f t="shared" si="5248"/>
        <v>0</v>
      </c>
      <c r="CE1919" s="27"/>
      <c r="CF1919" s="33"/>
    </row>
    <row r="1920" spans="1:84" x14ac:dyDescent="0.3">
      <c r="A1920" s="41" t="s">
        <v>802</v>
      </c>
      <c r="B1920" s="39">
        <v>410</v>
      </c>
      <c r="C1920" s="41"/>
      <c r="D1920" s="41"/>
      <c r="E1920" s="14" t="s">
        <v>566</v>
      </c>
      <c r="F1920" s="18">
        <f t="shared" si="5246"/>
        <v>0</v>
      </c>
      <c r="G1920" s="18">
        <f t="shared" si="5246"/>
        <v>0</v>
      </c>
      <c r="H1920" s="18">
        <f t="shared" si="5246"/>
        <v>0</v>
      </c>
      <c r="I1920" s="18">
        <f t="shared" si="5246"/>
        <v>0</v>
      </c>
      <c r="J1920" s="18">
        <f t="shared" si="5246"/>
        <v>0</v>
      </c>
      <c r="K1920" s="18">
        <f t="shared" si="5246"/>
        <v>0</v>
      </c>
      <c r="L1920" s="18">
        <f t="shared" si="5237"/>
        <v>0</v>
      </c>
      <c r="M1920" s="18">
        <f t="shared" si="5238"/>
        <v>0</v>
      </c>
      <c r="N1920" s="18">
        <f t="shared" si="5239"/>
        <v>0</v>
      </c>
      <c r="O1920" s="18">
        <f t="shared" si="5247"/>
        <v>22679.438999999998</v>
      </c>
      <c r="P1920" s="18">
        <f t="shared" si="5247"/>
        <v>0</v>
      </c>
      <c r="Q1920" s="18">
        <f t="shared" si="5247"/>
        <v>0</v>
      </c>
      <c r="R1920" s="18">
        <f t="shared" si="5247"/>
        <v>0</v>
      </c>
      <c r="S1920" s="18">
        <f t="shared" si="5247"/>
        <v>0</v>
      </c>
      <c r="T1920" s="18">
        <f t="shared" si="5184"/>
        <v>22679.438999999998</v>
      </c>
      <c r="U1920" s="18">
        <f t="shared" si="5185"/>
        <v>0</v>
      </c>
      <c r="V1920" s="18">
        <f t="shared" si="5186"/>
        <v>0</v>
      </c>
      <c r="W1920" s="18">
        <f t="shared" si="5248"/>
        <v>0</v>
      </c>
      <c r="X1920" s="18">
        <f t="shared" si="5248"/>
        <v>0</v>
      </c>
      <c r="Y1920" s="18">
        <f t="shared" si="5248"/>
        <v>0</v>
      </c>
      <c r="Z1920" s="18">
        <f t="shared" si="5248"/>
        <v>0</v>
      </c>
      <c r="AA1920" s="18">
        <f t="shared" si="5248"/>
        <v>0</v>
      </c>
      <c r="AB1920" s="18">
        <f t="shared" si="5248"/>
        <v>0</v>
      </c>
      <c r="AC1920" s="18">
        <f t="shared" si="5179"/>
        <v>22679.438999999998</v>
      </c>
      <c r="AD1920" s="18">
        <f t="shared" si="5180"/>
        <v>0</v>
      </c>
      <c r="AE1920" s="18">
        <f t="shared" si="5181"/>
        <v>0</v>
      </c>
      <c r="AF1920" s="18">
        <f t="shared" si="5248"/>
        <v>0</v>
      </c>
      <c r="AG1920" s="18">
        <f t="shared" si="5248"/>
        <v>0</v>
      </c>
      <c r="AH1920" s="18">
        <f t="shared" si="5248"/>
        <v>0</v>
      </c>
      <c r="AI1920" s="18">
        <f t="shared" si="5110"/>
        <v>22679.438999999998</v>
      </c>
      <c r="AJ1920" s="18">
        <f t="shared" si="5111"/>
        <v>0</v>
      </c>
      <c r="AK1920" s="18">
        <f t="shared" si="5112"/>
        <v>0</v>
      </c>
      <c r="AL1920" s="18">
        <f t="shared" si="5248"/>
        <v>0</v>
      </c>
      <c r="AM1920" s="18">
        <f t="shared" si="5113"/>
        <v>22679.438999999998</v>
      </c>
      <c r="AN1920" s="18">
        <f t="shared" si="5248"/>
        <v>0</v>
      </c>
      <c r="AO1920" s="18">
        <f t="shared" si="5248"/>
        <v>0</v>
      </c>
      <c r="AP1920" s="18">
        <f t="shared" si="5248"/>
        <v>0</v>
      </c>
      <c r="AQ1920" s="18">
        <f t="shared" si="5078"/>
        <v>22679.438999999998</v>
      </c>
      <c r="AR1920" s="18">
        <f t="shared" si="5079"/>
        <v>0</v>
      </c>
      <c r="AS1920" s="18">
        <f t="shared" si="5080"/>
        <v>0</v>
      </c>
      <c r="AT1920" s="18">
        <f t="shared" si="5248"/>
        <v>0</v>
      </c>
      <c r="AU1920" s="18">
        <f t="shared" si="5248"/>
        <v>0</v>
      </c>
      <c r="AV1920" s="18">
        <f t="shared" si="5248"/>
        <v>0</v>
      </c>
      <c r="AW1920" s="18">
        <f t="shared" si="5081"/>
        <v>22679.438999999998</v>
      </c>
      <c r="AX1920" s="18">
        <f t="shared" si="5082"/>
        <v>0</v>
      </c>
      <c r="AY1920" s="18">
        <f t="shared" si="5083"/>
        <v>0</v>
      </c>
      <c r="AZ1920" s="18">
        <f t="shared" si="5248"/>
        <v>0</v>
      </c>
      <c r="BA1920" s="18">
        <f t="shared" si="5248"/>
        <v>0</v>
      </c>
      <c r="BB1920" s="18">
        <f t="shared" si="5248"/>
        <v>0</v>
      </c>
      <c r="BC1920" s="18">
        <f t="shared" si="5243"/>
        <v>22679.438999999998</v>
      </c>
      <c r="BD1920" s="18">
        <f t="shared" si="5244"/>
        <v>0</v>
      </c>
      <c r="BE1920" s="18">
        <f t="shared" si="5245"/>
        <v>0</v>
      </c>
      <c r="BF1920" s="18">
        <f t="shared" si="5248"/>
        <v>0</v>
      </c>
      <c r="BG1920" s="18">
        <f t="shared" si="5248"/>
        <v>0</v>
      </c>
      <c r="BH1920" s="18">
        <f t="shared" si="5248"/>
        <v>0</v>
      </c>
      <c r="BI1920" s="18">
        <f t="shared" si="5240"/>
        <v>22679.438999999998</v>
      </c>
      <c r="BJ1920" s="18">
        <f t="shared" si="5241"/>
        <v>0</v>
      </c>
      <c r="BK1920" s="18">
        <f t="shared" si="5242"/>
        <v>0</v>
      </c>
      <c r="BL1920" s="18">
        <f t="shared" si="5248"/>
        <v>0</v>
      </c>
      <c r="BM1920" s="18">
        <f t="shared" si="5248"/>
        <v>0</v>
      </c>
      <c r="BN1920" s="18">
        <f t="shared" si="5248"/>
        <v>0</v>
      </c>
      <c r="BO1920" s="18">
        <f t="shared" si="5152"/>
        <v>22679.438999999998</v>
      </c>
      <c r="BP1920" s="18">
        <f t="shared" si="5153"/>
        <v>0</v>
      </c>
      <c r="BQ1920" s="18">
        <f t="shared" si="5154"/>
        <v>0</v>
      </c>
      <c r="BR1920" s="18">
        <f t="shared" si="5248"/>
        <v>0</v>
      </c>
      <c r="BS1920" s="18">
        <f t="shared" si="5248"/>
        <v>0</v>
      </c>
      <c r="BT1920" s="18">
        <f t="shared" si="5248"/>
        <v>0</v>
      </c>
      <c r="BU1920" s="18">
        <f t="shared" si="5148"/>
        <v>22679.438999999998</v>
      </c>
      <c r="BV1920" s="18">
        <f t="shared" si="5149"/>
        <v>0</v>
      </c>
      <c r="BW1920" s="18">
        <f t="shared" si="5150"/>
        <v>0</v>
      </c>
      <c r="BX1920" s="18">
        <f t="shared" si="5248"/>
        <v>-15186.686</v>
      </c>
      <c r="BY1920" s="18">
        <f t="shared" si="5248"/>
        <v>0</v>
      </c>
      <c r="BZ1920" s="18">
        <f t="shared" si="5248"/>
        <v>0</v>
      </c>
      <c r="CA1920" s="18">
        <f t="shared" si="5114"/>
        <v>7492.7529999999988</v>
      </c>
      <c r="CB1920" s="18">
        <f t="shared" si="5115"/>
        <v>0</v>
      </c>
      <c r="CC1920" s="18">
        <f t="shared" si="5116"/>
        <v>0</v>
      </c>
      <c r="CD1920" s="18">
        <f t="shared" si="5248"/>
        <v>0</v>
      </c>
      <c r="CE1920" s="27"/>
      <c r="CF1920" s="33"/>
    </row>
    <row r="1921" spans="1:119" x14ac:dyDescent="0.3">
      <c r="A1921" s="41" t="s">
        <v>802</v>
      </c>
      <c r="B1921" s="39">
        <v>410</v>
      </c>
      <c r="C1921" s="41" t="s">
        <v>198</v>
      </c>
      <c r="D1921" s="41" t="s">
        <v>19</v>
      </c>
      <c r="E1921" s="14" t="s">
        <v>527</v>
      </c>
      <c r="F1921" s="18"/>
      <c r="G1921" s="18"/>
      <c r="H1921" s="18"/>
      <c r="I1921" s="18"/>
      <c r="J1921" s="18"/>
      <c r="K1921" s="18"/>
      <c r="L1921" s="18">
        <f t="shared" si="5237"/>
        <v>0</v>
      </c>
      <c r="M1921" s="18">
        <f t="shared" si="5238"/>
        <v>0</v>
      </c>
      <c r="N1921" s="18">
        <f t="shared" si="5239"/>
        <v>0</v>
      </c>
      <c r="O1921" s="18">
        <v>22679.438999999998</v>
      </c>
      <c r="P1921" s="18"/>
      <c r="Q1921" s="18"/>
      <c r="R1921" s="18"/>
      <c r="S1921" s="18"/>
      <c r="T1921" s="18">
        <f t="shared" si="5184"/>
        <v>22679.438999999998</v>
      </c>
      <c r="U1921" s="18">
        <f t="shared" si="5185"/>
        <v>0</v>
      </c>
      <c r="V1921" s="18">
        <f t="shared" si="5186"/>
        <v>0</v>
      </c>
      <c r="W1921" s="18"/>
      <c r="X1921" s="18"/>
      <c r="Y1921" s="18"/>
      <c r="Z1921" s="18"/>
      <c r="AA1921" s="18"/>
      <c r="AB1921" s="18"/>
      <c r="AC1921" s="18">
        <f t="shared" si="5179"/>
        <v>22679.438999999998</v>
      </c>
      <c r="AD1921" s="18">
        <f t="shared" si="5180"/>
        <v>0</v>
      </c>
      <c r="AE1921" s="18">
        <f t="shared" si="5181"/>
        <v>0</v>
      </c>
      <c r="AF1921" s="18"/>
      <c r="AG1921" s="18"/>
      <c r="AH1921" s="18"/>
      <c r="AI1921" s="18">
        <f t="shared" si="5110"/>
        <v>22679.438999999998</v>
      </c>
      <c r="AJ1921" s="18">
        <f t="shared" si="5111"/>
        <v>0</v>
      </c>
      <c r="AK1921" s="18">
        <f t="shared" si="5112"/>
        <v>0</v>
      </c>
      <c r="AL1921" s="18"/>
      <c r="AM1921" s="18">
        <f t="shared" si="5113"/>
        <v>22679.438999999998</v>
      </c>
      <c r="AN1921" s="18"/>
      <c r="AO1921" s="18"/>
      <c r="AP1921" s="18"/>
      <c r="AQ1921" s="18">
        <f t="shared" si="5078"/>
        <v>22679.438999999998</v>
      </c>
      <c r="AR1921" s="18">
        <f t="shared" si="5079"/>
        <v>0</v>
      </c>
      <c r="AS1921" s="18">
        <f t="shared" si="5080"/>
        <v>0</v>
      </c>
      <c r="AT1921" s="18"/>
      <c r="AU1921" s="18"/>
      <c r="AV1921" s="18"/>
      <c r="AW1921" s="18">
        <f t="shared" si="5081"/>
        <v>22679.438999999998</v>
      </c>
      <c r="AX1921" s="18">
        <f t="shared" si="5082"/>
        <v>0</v>
      </c>
      <c r="AY1921" s="18">
        <f t="shared" si="5083"/>
        <v>0</v>
      </c>
      <c r="AZ1921" s="18"/>
      <c r="BA1921" s="18"/>
      <c r="BB1921" s="18"/>
      <c r="BC1921" s="18">
        <f t="shared" si="5243"/>
        <v>22679.438999999998</v>
      </c>
      <c r="BD1921" s="18">
        <f t="shared" si="5244"/>
        <v>0</v>
      </c>
      <c r="BE1921" s="18">
        <f t="shared" si="5245"/>
        <v>0</v>
      </c>
      <c r="BF1921" s="18"/>
      <c r="BG1921" s="18"/>
      <c r="BH1921" s="18"/>
      <c r="BI1921" s="18">
        <f t="shared" si="5240"/>
        <v>22679.438999999998</v>
      </c>
      <c r="BJ1921" s="18">
        <f t="shared" si="5241"/>
        <v>0</v>
      </c>
      <c r="BK1921" s="18">
        <f t="shared" si="5242"/>
        <v>0</v>
      </c>
      <c r="BL1921" s="18"/>
      <c r="BM1921" s="18"/>
      <c r="BN1921" s="18"/>
      <c r="BO1921" s="18">
        <f t="shared" si="5152"/>
        <v>22679.438999999998</v>
      </c>
      <c r="BP1921" s="18">
        <f t="shared" si="5153"/>
        <v>0</v>
      </c>
      <c r="BQ1921" s="18">
        <f t="shared" si="5154"/>
        <v>0</v>
      </c>
      <c r="BR1921" s="18"/>
      <c r="BS1921" s="18"/>
      <c r="BT1921" s="18"/>
      <c r="BU1921" s="18">
        <f t="shared" si="5148"/>
        <v>22679.438999999998</v>
      </c>
      <c r="BV1921" s="18">
        <f t="shared" si="5149"/>
        <v>0</v>
      </c>
      <c r="BW1921" s="18">
        <f t="shared" si="5150"/>
        <v>0</v>
      </c>
      <c r="BX1921" s="18">
        <f>-12966.544-2220.142</f>
        <v>-15186.686</v>
      </c>
      <c r="BY1921" s="18"/>
      <c r="BZ1921" s="18"/>
      <c r="CA1921" s="18">
        <f t="shared" si="5114"/>
        <v>7492.7529999999988</v>
      </c>
      <c r="CB1921" s="18">
        <f t="shared" si="5115"/>
        <v>0</v>
      </c>
      <c r="CC1921" s="18">
        <f t="shared" si="5116"/>
        <v>0</v>
      </c>
      <c r="CD1921" s="18"/>
      <c r="CE1921" s="27"/>
      <c r="CF1921" s="33"/>
    </row>
    <row r="1922" spans="1:119" s="9" customFormat="1" ht="31.2" x14ac:dyDescent="0.3">
      <c r="A1922" s="8" t="s">
        <v>316</v>
      </c>
      <c r="B1922" s="13"/>
      <c r="C1922" s="8"/>
      <c r="D1922" s="8"/>
      <c r="E1922" s="38" t="s">
        <v>1083</v>
      </c>
      <c r="F1922" s="12">
        <f t="shared" ref="F1922:K1922" si="5249">F1923+F1963</f>
        <v>104367.70000000001</v>
      </c>
      <c r="G1922" s="12">
        <f t="shared" si="5249"/>
        <v>61656.400000000009</v>
      </c>
      <c r="H1922" s="12">
        <f t="shared" si="5249"/>
        <v>61656.400000000009</v>
      </c>
      <c r="I1922" s="12">
        <f t="shared" si="5249"/>
        <v>-2160</v>
      </c>
      <c r="J1922" s="12">
        <f t="shared" si="5249"/>
        <v>0</v>
      </c>
      <c r="K1922" s="12">
        <f t="shared" si="5249"/>
        <v>0</v>
      </c>
      <c r="L1922" s="12">
        <f t="shared" si="5237"/>
        <v>102207.70000000001</v>
      </c>
      <c r="M1922" s="12">
        <f t="shared" si="5238"/>
        <v>61656.400000000009</v>
      </c>
      <c r="N1922" s="12">
        <f t="shared" si="5239"/>
        <v>61656.400000000009</v>
      </c>
      <c r="O1922" s="12">
        <f t="shared" ref="O1922:S1922" si="5250">O1923+O1963</f>
        <v>0</v>
      </c>
      <c r="P1922" s="12">
        <f t="shared" si="5250"/>
        <v>0</v>
      </c>
      <c r="Q1922" s="12">
        <f t="shared" si="5250"/>
        <v>0</v>
      </c>
      <c r="R1922" s="12">
        <f t="shared" si="5250"/>
        <v>0</v>
      </c>
      <c r="S1922" s="12">
        <f t="shared" si="5250"/>
        <v>0</v>
      </c>
      <c r="T1922" s="12">
        <f t="shared" si="5184"/>
        <v>102207.70000000001</v>
      </c>
      <c r="U1922" s="12">
        <f t="shared" si="5185"/>
        <v>61656.400000000009</v>
      </c>
      <c r="V1922" s="12">
        <f t="shared" si="5186"/>
        <v>61656.400000000009</v>
      </c>
      <c r="W1922" s="12">
        <f>W1923+W1963</f>
        <v>-2993.0459999999985</v>
      </c>
      <c r="X1922" s="12">
        <f t="shared" ref="X1922:AB1922" si="5251">X1923+X1963</f>
        <v>0</v>
      </c>
      <c r="Y1922" s="12">
        <f t="shared" si="5251"/>
        <v>0</v>
      </c>
      <c r="Z1922" s="12">
        <f t="shared" si="5251"/>
        <v>0</v>
      </c>
      <c r="AA1922" s="12">
        <f t="shared" si="5251"/>
        <v>0</v>
      </c>
      <c r="AB1922" s="12">
        <f t="shared" si="5251"/>
        <v>0</v>
      </c>
      <c r="AC1922" s="12">
        <f t="shared" si="5179"/>
        <v>99214.65400000001</v>
      </c>
      <c r="AD1922" s="12">
        <f t="shared" si="5180"/>
        <v>61656.400000000009</v>
      </c>
      <c r="AE1922" s="12">
        <f t="shared" si="5181"/>
        <v>61656.400000000009</v>
      </c>
      <c r="AF1922" s="12">
        <f t="shared" ref="AF1922:AH1922" si="5252">AF1923+AF1963</f>
        <v>34197.052000000003</v>
      </c>
      <c r="AG1922" s="12">
        <f t="shared" si="5252"/>
        <v>0</v>
      </c>
      <c r="AH1922" s="12">
        <f t="shared" si="5252"/>
        <v>0</v>
      </c>
      <c r="AI1922" s="12">
        <f t="shared" si="5110"/>
        <v>133411.70600000001</v>
      </c>
      <c r="AJ1922" s="12">
        <f t="shared" si="5111"/>
        <v>61656.400000000009</v>
      </c>
      <c r="AK1922" s="12">
        <f t="shared" si="5112"/>
        <v>61656.400000000009</v>
      </c>
      <c r="AL1922" s="12">
        <f>AL1923+AL1963</f>
        <v>0</v>
      </c>
      <c r="AM1922" s="12">
        <f t="shared" si="5113"/>
        <v>133411.70600000001</v>
      </c>
      <c r="AN1922" s="12">
        <f t="shared" ref="AN1922:AP1922" si="5253">AN1923+AN1963</f>
        <v>-824.71100000000001</v>
      </c>
      <c r="AO1922" s="12">
        <f t="shared" si="5253"/>
        <v>0</v>
      </c>
      <c r="AP1922" s="12">
        <f t="shared" si="5253"/>
        <v>0</v>
      </c>
      <c r="AQ1922" s="12">
        <f t="shared" si="5078"/>
        <v>132586.995</v>
      </c>
      <c r="AR1922" s="12">
        <f t="shared" si="5079"/>
        <v>61656.400000000009</v>
      </c>
      <c r="AS1922" s="12">
        <f t="shared" si="5080"/>
        <v>61656.400000000009</v>
      </c>
      <c r="AT1922" s="12">
        <f>AT1923+AT1963</f>
        <v>0</v>
      </c>
      <c r="AU1922" s="12">
        <f>AU1923+AU1963</f>
        <v>0</v>
      </c>
      <c r="AV1922" s="12">
        <f>AV1923+AV1963</f>
        <v>0</v>
      </c>
      <c r="AW1922" s="12">
        <f t="shared" si="5081"/>
        <v>132586.995</v>
      </c>
      <c r="AX1922" s="12">
        <f t="shared" si="5082"/>
        <v>61656.400000000009</v>
      </c>
      <c r="AY1922" s="12">
        <f t="shared" si="5083"/>
        <v>61656.400000000009</v>
      </c>
      <c r="AZ1922" s="12">
        <f t="shared" ref="AZ1922:BB1922" si="5254">AZ1923+AZ1963</f>
        <v>-1628.4970000000001</v>
      </c>
      <c r="BA1922" s="12">
        <f t="shared" si="5254"/>
        <v>0</v>
      </c>
      <c r="BB1922" s="12">
        <f t="shared" si="5254"/>
        <v>0</v>
      </c>
      <c r="BC1922" s="12">
        <f t="shared" si="5243"/>
        <v>130958.49799999999</v>
      </c>
      <c r="BD1922" s="12">
        <f t="shared" si="5244"/>
        <v>61656.400000000009</v>
      </c>
      <c r="BE1922" s="12">
        <f t="shared" si="5245"/>
        <v>61656.400000000009</v>
      </c>
      <c r="BF1922" s="12">
        <f t="shared" ref="BF1922:BH1922" si="5255">BF1923+BF1963</f>
        <v>0</v>
      </c>
      <c r="BG1922" s="12">
        <f t="shared" si="5255"/>
        <v>0</v>
      </c>
      <c r="BH1922" s="12">
        <f t="shared" si="5255"/>
        <v>0</v>
      </c>
      <c r="BI1922" s="18">
        <f t="shared" si="5240"/>
        <v>130958.49799999999</v>
      </c>
      <c r="BJ1922" s="18">
        <f t="shared" si="5241"/>
        <v>61656.400000000009</v>
      </c>
      <c r="BK1922" s="18">
        <f t="shared" si="5242"/>
        <v>61656.400000000009</v>
      </c>
      <c r="BL1922" s="12">
        <f>BL1923+BL1963</f>
        <v>-2116.4760000000001</v>
      </c>
      <c r="BM1922" s="12">
        <f>BM1923+BM1963</f>
        <v>0</v>
      </c>
      <c r="BN1922" s="12">
        <f>BN1923+BN1963</f>
        <v>0</v>
      </c>
      <c r="BO1922" s="12">
        <f t="shared" si="5152"/>
        <v>128842.022</v>
      </c>
      <c r="BP1922" s="12">
        <f t="shared" si="5153"/>
        <v>61656.400000000009</v>
      </c>
      <c r="BQ1922" s="12">
        <f t="shared" si="5154"/>
        <v>61656.400000000009</v>
      </c>
      <c r="BR1922" s="12">
        <f>BR1923+BR1963</f>
        <v>0</v>
      </c>
      <c r="BS1922" s="12">
        <f>BS1923+BS1963</f>
        <v>0</v>
      </c>
      <c r="BT1922" s="12">
        <f>BT1923+BT1963</f>
        <v>0</v>
      </c>
      <c r="BU1922" s="12">
        <f t="shared" si="5148"/>
        <v>128842.022</v>
      </c>
      <c r="BV1922" s="12">
        <f t="shared" si="5149"/>
        <v>61656.400000000009</v>
      </c>
      <c r="BW1922" s="12">
        <f t="shared" si="5150"/>
        <v>61656.400000000009</v>
      </c>
      <c r="BX1922" s="12">
        <f t="shared" ref="BX1922:BZ1922" si="5256">BX1923+BX1963</f>
        <v>-3379.6490000000003</v>
      </c>
      <c r="BY1922" s="12">
        <f t="shared" si="5256"/>
        <v>0</v>
      </c>
      <c r="BZ1922" s="12">
        <f t="shared" si="5256"/>
        <v>0</v>
      </c>
      <c r="CA1922" s="12">
        <f t="shared" si="5114"/>
        <v>125462.37299999999</v>
      </c>
      <c r="CB1922" s="12">
        <f t="shared" si="5115"/>
        <v>61656.400000000009</v>
      </c>
      <c r="CC1922" s="12">
        <f t="shared" si="5116"/>
        <v>61656.400000000009</v>
      </c>
      <c r="CD1922" s="12">
        <f>CD1923+CD1963</f>
        <v>0</v>
      </c>
      <c r="CE1922" s="25"/>
      <c r="CF1922" s="33"/>
      <c r="CG1922" s="36"/>
      <c r="CH1922" s="36"/>
      <c r="CI1922" s="36"/>
      <c r="CJ1922" s="36"/>
      <c r="CK1922" s="36"/>
      <c r="CL1922" s="36"/>
      <c r="CM1922" s="36"/>
      <c r="CN1922" s="36"/>
      <c r="CO1922" s="36"/>
      <c r="CP1922" s="36"/>
      <c r="CQ1922" s="36"/>
      <c r="CR1922" s="36"/>
      <c r="CS1922" s="36"/>
      <c r="CT1922" s="36"/>
      <c r="CU1922" s="36"/>
      <c r="CV1922" s="36"/>
      <c r="CW1922" s="36"/>
      <c r="CX1922" s="36"/>
      <c r="CY1922" s="36"/>
      <c r="CZ1922" s="36"/>
      <c r="DA1922" s="36"/>
      <c r="DB1922" s="36"/>
      <c r="DC1922" s="36"/>
      <c r="DD1922" s="36"/>
      <c r="DE1922" s="36"/>
      <c r="DF1922" s="36"/>
      <c r="DG1922" s="36"/>
      <c r="DH1922" s="36"/>
      <c r="DI1922" s="36"/>
      <c r="DJ1922" s="36"/>
      <c r="DK1922" s="36"/>
      <c r="DL1922" s="36"/>
      <c r="DM1922" s="36"/>
      <c r="DN1922" s="36"/>
      <c r="DO1922" s="36"/>
    </row>
    <row r="1923" spans="1:119" s="11" customFormat="1" ht="31.2" x14ac:dyDescent="0.3">
      <c r="A1923" s="10" t="s">
        <v>317</v>
      </c>
      <c r="B1923" s="16"/>
      <c r="C1923" s="10"/>
      <c r="D1923" s="10"/>
      <c r="E1923" s="15" t="s">
        <v>1084</v>
      </c>
      <c r="F1923" s="17">
        <f t="shared" ref="F1923:K1923" si="5257">F1924+F1933+F1938+F1948+F1953</f>
        <v>62558.100000000006</v>
      </c>
      <c r="G1923" s="17">
        <f t="shared" si="5257"/>
        <v>19846.8</v>
      </c>
      <c r="H1923" s="17">
        <f t="shared" si="5257"/>
        <v>19846.8</v>
      </c>
      <c r="I1923" s="17">
        <f t="shared" si="5257"/>
        <v>-2160</v>
      </c>
      <c r="J1923" s="17">
        <f t="shared" si="5257"/>
        <v>0</v>
      </c>
      <c r="K1923" s="17">
        <f t="shared" si="5257"/>
        <v>0</v>
      </c>
      <c r="L1923" s="17">
        <f t="shared" si="5237"/>
        <v>60398.100000000006</v>
      </c>
      <c r="M1923" s="17">
        <f t="shared" si="5238"/>
        <v>19846.8</v>
      </c>
      <c r="N1923" s="17">
        <f t="shared" si="5239"/>
        <v>19846.8</v>
      </c>
      <c r="O1923" s="17">
        <f t="shared" ref="O1923:S1923" si="5258">O1924+O1933+O1938+O1948+O1953</f>
        <v>0</v>
      </c>
      <c r="P1923" s="17">
        <f t="shared" si="5258"/>
        <v>0</v>
      </c>
      <c r="Q1923" s="17">
        <f t="shared" si="5258"/>
        <v>0</v>
      </c>
      <c r="R1923" s="17">
        <f t="shared" si="5258"/>
        <v>0</v>
      </c>
      <c r="S1923" s="17">
        <f t="shared" si="5258"/>
        <v>0</v>
      </c>
      <c r="T1923" s="17">
        <f t="shared" si="5184"/>
        <v>60398.100000000006</v>
      </c>
      <c r="U1923" s="17">
        <f t="shared" si="5185"/>
        <v>19846.8</v>
      </c>
      <c r="V1923" s="17">
        <f t="shared" si="5186"/>
        <v>19846.8</v>
      </c>
      <c r="W1923" s="17">
        <f>W1924+W1933+W1938+W1948+W1953+W1958</f>
        <v>-11323.245999999999</v>
      </c>
      <c r="X1923" s="17">
        <f t="shared" ref="X1923:CD1923" si="5259">X1924+X1933+X1938+X1948+X1953+X1958</f>
        <v>0</v>
      </c>
      <c r="Y1923" s="17">
        <f t="shared" si="5259"/>
        <v>0</v>
      </c>
      <c r="Z1923" s="17">
        <f t="shared" ref="Z1923:AB1923" si="5260">Z1924+Z1933+Z1938+Z1948+Z1953+Z1958</f>
        <v>1030</v>
      </c>
      <c r="AA1923" s="17">
        <f t="shared" si="5260"/>
        <v>0</v>
      </c>
      <c r="AB1923" s="17">
        <f t="shared" si="5260"/>
        <v>0</v>
      </c>
      <c r="AC1923" s="17">
        <f t="shared" si="5179"/>
        <v>50104.854000000007</v>
      </c>
      <c r="AD1923" s="17">
        <f t="shared" si="5180"/>
        <v>19846.8</v>
      </c>
      <c r="AE1923" s="17">
        <f t="shared" si="5181"/>
        <v>19846.8</v>
      </c>
      <c r="AF1923" s="17">
        <f t="shared" ref="AF1923:AH1923" si="5261">AF1924+AF1933+AF1938+AF1948+AF1953+AF1958</f>
        <v>34197.052000000003</v>
      </c>
      <c r="AG1923" s="17">
        <f t="shared" si="5261"/>
        <v>0</v>
      </c>
      <c r="AH1923" s="17">
        <f t="shared" si="5261"/>
        <v>0</v>
      </c>
      <c r="AI1923" s="17">
        <f t="shared" si="5110"/>
        <v>84301.906000000017</v>
      </c>
      <c r="AJ1923" s="17">
        <f t="shared" si="5111"/>
        <v>19846.8</v>
      </c>
      <c r="AK1923" s="17">
        <f t="shared" si="5112"/>
        <v>19846.8</v>
      </c>
      <c r="AL1923" s="17">
        <f t="shared" ref="AL1923" si="5262">AL1924+AL1933+AL1938+AL1948+AL1953+AL1958</f>
        <v>0</v>
      </c>
      <c r="AM1923" s="17">
        <f t="shared" si="5113"/>
        <v>84301.906000000017</v>
      </c>
      <c r="AN1923" s="17">
        <f t="shared" ref="AN1923:AP1923" si="5263">AN1924+AN1933+AN1938+AN1948+AN1953+AN1958</f>
        <v>-824.71100000000001</v>
      </c>
      <c r="AO1923" s="17">
        <f t="shared" si="5263"/>
        <v>0</v>
      </c>
      <c r="AP1923" s="17">
        <f t="shared" si="5263"/>
        <v>0</v>
      </c>
      <c r="AQ1923" s="17">
        <f t="shared" si="5078"/>
        <v>83477.195000000022</v>
      </c>
      <c r="AR1923" s="17">
        <f t="shared" si="5079"/>
        <v>19846.8</v>
      </c>
      <c r="AS1923" s="17">
        <f t="shared" si="5080"/>
        <v>19846.8</v>
      </c>
      <c r="AT1923" s="17">
        <f t="shared" ref="AT1923:AV1923" si="5264">AT1924+AT1933+AT1938+AT1948+AT1953+AT1958</f>
        <v>0</v>
      </c>
      <c r="AU1923" s="17">
        <f t="shared" si="5264"/>
        <v>0</v>
      </c>
      <c r="AV1923" s="17">
        <f t="shared" si="5264"/>
        <v>0</v>
      </c>
      <c r="AW1923" s="17">
        <f t="shared" si="5081"/>
        <v>83477.195000000022</v>
      </c>
      <c r="AX1923" s="17">
        <f t="shared" si="5082"/>
        <v>19846.8</v>
      </c>
      <c r="AY1923" s="17">
        <f t="shared" si="5083"/>
        <v>19846.8</v>
      </c>
      <c r="AZ1923" s="17">
        <f t="shared" ref="AZ1923:BB1923" si="5265">AZ1924+AZ1933+AZ1938+AZ1948+AZ1953+AZ1958</f>
        <v>-1506.2270000000001</v>
      </c>
      <c r="BA1923" s="17">
        <f t="shared" si="5265"/>
        <v>0</v>
      </c>
      <c r="BB1923" s="17">
        <f t="shared" si="5265"/>
        <v>0</v>
      </c>
      <c r="BC1923" s="17">
        <f t="shared" si="5243"/>
        <v>81970.968000000023</v>
      </c>
      <c r="BD1923" s="17">
        <f t="shared" si="5244"/>
        <v>19846.8</v>
      </c>
      <c r="BE1923" s="17">
        <f t="shared" si="5245"/>
        <v>19846.8</v>
      </c>
      <c r="BF1923" s="17">
        <f t="shared" ref="BF1923:BH1923" si="5266">BF1924+BF1933+BF1938+BF1948+BF1953+BF1958</f>
        <v>0</v>
      </c>
      <c r="BG1923" s="17">
        <f t="shared" si="5266"/>
        <v>0</v>
      </c>
      <c r="BH1923" s="17">
        <f t="shared" si="5266"/>
        <v>0</v>
      </c>
      <c r="BI1923" s="18">
        <f t="shared" si="5240"/>
        <v>81970.968000000023</v>
      </c>
      <c r="BJ1923" s="18">
        <f t="shared" si="5241"/>
        <v>19846.8</v>
      </c>
      <c r="BK1923" s="18">
        <f t="shared" si="5242"/>
        <v>19846.8</v>
      </c>
      <c r="BL1923" s="17">
        <f t="shared" ref="BL1923:BN1923" si="5267">BL1924+BL1933+BL1938+BL1948+BL1953+BL1958</f>
        <v>-1971.251</v>
      </c>
      <c r="BM1923" s="17">
        <f t="shared" si="5267"/>
        <v>0</v>
      </c>
      <c r="BN1923" s="17">
        <f t="shared" si="5267"/>
        <v>0</v>
      </c>
      <c r="BO1923" s="17">
        <f t="shared" si="5152"/>
        <v>79999.717000000019</v>
      </c>
      <c r="BP1923" s="17">
        <f t="shared" si="5153"/>
        <v>19846.8</v>
      </c>
      <c r="BQ1923" s="17">
        <f t="shared" si="5154"/>
        <v>19846.8</v>
      </c>
      <c r="BR1923" s="17">
        <f t="shared" ref="BR1923:BT1923" si="5268">BR1924+BR1933+BR1938+BR1948+BR1953+BR1958</f>
        <v>0</v>
      </c>
      <c r="BS1923" s="17">
        <f t="shared" si="5268"/>
        <v>0</v>
      </c>
      <c r="BT1923" s="17">
        <f t="shared" si="5268"/>
        <v>0</v>
      </c>
      <c r="BU1923" s="17">
        <f t="shared" si="5148"/>
        <v>79999.717000000019</v>
      </c>
      <c r="BV1923" s="17">
        <f t="shared" si="5149"/>
        <v>19846.8</v>
      </c>
      <c r="BW1923" s="17">
        <f t="shared" si="5150"/>
        <v>19846.8</v>
      </c>
      <c r="BX1923" s="17">
        <f t="shared" ref="BX1923:BZ1923" si="5269">BX1924+BX1933+BX1938+BX1948+BX1953+BX1958</f>
        <v>-3286.3580000000002</v>
      </c>
      <c r="BY1923" s="17">
        <f t="shared" si="5269"/>
        <v>0</v>
      </c>
      <c r="BZ1923" s="17">
        <f t="shared" si="5269"/>
        <v>0</v>
      </c>
      <c r="CA1923" s="17">
        <f t="shared" si="5114"/>
        <v>76713.359000000026</v>
      </c>
      <c r="CB1923" s="17">
        <f t="shared" si="5115"/>
        <v>19846.8</v>
      </c>
      <c r="CC1923" s="17">
        <f t="shared" si="5116"/>
        <v>19846.8</v>
      </c>
      <c r="CD1923" s="17">
        <f t="shared" si="5259"/>
        <v>0</v>
      </c>
      <c r="CE1923" s="26"/>
      <c r="CF1923" s="33"/>
      <c r="CG1923" s="37"/>
      <c r="CH1923" s="37"/>
      <c r="CI1923" s="37"/>
      <c r="CJ1923" s="37"/>
      <c r="CK1923" s="37"/>
      <c r="CL1923" s="37"/>
      <c r="CM1923" s="37"/>
      <c r="CN1923" s="37"/>
      <c r="CO1923" s="37"/>
      <c r="CP1923" s="37"/>
      <c r="CQ1923" s="37"/>
      <c r="CR1923" s="37"/>
      <c r="CS1923" s="37"/>
      <c r="CT1923" s="37"/>
      <c r="CU1923" s="37"/>
      <c r="CV1923" s="37"/>
      <c r="CW1923" s="37"/>
      <c r="CX1923" s="37"/>
      <c r="CY1923" s="37"/>
      <c r="CZ1923" s="37"/>
      <c r="DA1923" s="37"/>
      <c r="DB1923" s="37"/>
      <c r="DC1923" s="37"/>
      <c r="DD1923" s="37"/>
      <c r="DE1923" s="37"/>
      <c r="DF1923" s="37"/>
      <c r="DG1923" s="37"/>
      <c r="DH1923" s="37"/>
      <c r="DI1923" s="37"/>
      <c r="DJ1923" s="37"/>
      <c r="DK1923" s="37"/>
      <c r="DL1923" s="37"/>
      <c r="DM1923" s="37"/>
      <c r="DN1923" s="37"/>
      <c r="DO1923" s="37"/>
    </row>
    <row r="1924" spans="1:119" ht="46.8" x14ac:dyDescent="0.3">
      <c r="A1924" s="41" t="s">
        <v>318</v>
      </c>
      <c r="B1924" s="39"/>
      <c r="C1924" s="41"/>
      <c r="D1924" s="41"/>
      <c r="E1924" s="14" t="s">
        <v>1085</v>
      </c>
      <c r="F1924" s="18">
        <f t="shared" ref="F1924:K1924" si="5270">F1925+F1929</f>
        <v>7673.5</v>
      </c>
      <c r="G1924" s="18">
        <f t="shared" si="5270"/>
        <v>7673.5</v>
      </c>
      <c r="H1924" s="18">
        <f t="shared" si="5270"/>
        <v>7673.5</v>
      </c>
      <c r="I1924" s="18">
        <f t="shared" si="5270"/>
        <v>0</v>
      </c>
      <c r="J1924" s="18">
        <f t="shared" si="5270"/>
        <v>0</v>
      </c>
      <c r="K1924" s="18">
        <f t="shared" si="5270"/>
        <v>0</v>
      </c>
      <c r="L1924" s="18">
        <f t="shared" si="5237"/>
        <v>7673.5</v>
      </c>
      <c r="M1924" s="18">
        <f t="shared" si="5238"/>
        <v>7673.5</v>
      </c>
      <c r="N1924" s="18">
        <f t="shared" si="5239"/>
        <v>7673.5</v>
      </c>
      <c r="O1924" s="18">
        <f t="shared" ref="O1924:S1924" si="5271">O1925+O1929</f>
        <v>0</v>
      </c>
      <c r="P1924" s="18">
        <f t="shared" si="5271"/>
        <v>0</v>
      </c>
      <c r="Q1924" s="18">
        <f t="shared" si="5271"/>
        <v>0</v>
      </c>
      <c r="R1924" s="18">
        <f t="shared" si="5271"/>
        <v>0</v>
      </c>
      <c r="S1924" s="18">
        <f t="shared" si="5271"/>
        <v>0</v>
      </c>
      <c r="T1924" s="18">
        <f t="shared" si="5184"/>
        <v>7673.5</v>
      </c>
      <c r="U1924" s="18">
        <f t="shared" si="5185"/>
        <v>7673.5</v>
      </c>
      <c r="V1924" s="18">
        <f t="shared" si="5186"/>
        <v>7673.5</v>
      </c>
      <c r="W1924" s="18">
        <f t="shared" ref="W1924:CD1924" si="5272">W1925+W1929</f>
        <v>5995</v>
      </c>
      <c r="X1924" s="18">
        <f t="shared" ref="X1924:AB1924" si="5273">X1925+X1929</f>
        <v>0</v>
      </c>
      <c r="Y1924" s="18">
        <f t="shared" si="5273"/>
        <v>0</v>
      </c>
      <c r="Z1924" s="18">
        <f t="shared" si="5273"/>
        <v>-2000</v>
      </c>
      <c r="AA1924" s="18">
        <f t="shared" si="5273"/>
        <v>0</v>
      </c>
      <c r="AB1924" s="18">
        <f t="shared" si="5273"/>
        <v>0</v>
      </c>
      <c r="AC1924" s="18">
        <f t="shared" si="5179"/>
        <v>11668.5</v>
      </c>
      <c r="AD1924" s="18">
        <f t="shared" si="5180"/>
        <v>7673.5</v>
      </c>
      <c r="AE1924" s="18">
        <f t="shared" si="5181"/>
        <v>7673.5</v>
      </c>
      <c r="AF1924" s="18">
        <f t="shared" ref="AF1924:AH1924" si="5274">AF1925+AF1929</f>
        <v>34197.052000000003</v>
      </c>
      <c r="AG1924" s="18">
        <f t="shared" si="5274"/>
        <v>0</v>
      </c>
      <c r="AH1924" s="18">
        <f t="shared" si="5274"/>
        <v>0</v>
      </c>
      <c r="AI1924" s="18">
        <f t="shared" si="5110"/>
        <v>45865.552000000003</v>
      </c>
      <c r="AJ1924" s="18">
        <f t="shared" si="5111"/>
        <v>7673.5</v>
      </c>
      <c r="AK1924" s="18">
        <f t="shared" si="5112"/>
        <v>7673.5</v>
      </c>
      <c r="AL1924" s="18">
        <f t="shared" ref="AL1924" si="5275">AL1925+AL1929</f>
        <v>0</v>
      </c>
      <c r="AM1924" s="18">
        <f t="shared" si="5113"/>
        <v>45865.552000000003</v>
      </c>
      <c r="AN1924" s="18">
        <f t="shared" ref="AN1924:AP1924" si="5276">AN1925+AN1929</f>
        <v>-11.5</v>
      </c>
      <c r="AO1924" s="18">
        <f t="shared" si="5276"/>
        <v>0</v>
      </c>
      <c r="AP1924" s="18">
        <f t="shared" si="5276"/>
        <v>0</v>
      </c>
      <c r="AQ1924" s="18">
        <f t="shared" ref="AQ1924:AQ1987" si="5277">AM1924+AN1924</f>
        <v>45854.052000000003</v>
      </c>
      <c r="AR1924" s="18">
        <f t="shared" ref="AR1924:AR1987" si="5278">AJ1924+AO1924</f>
        <v>7673.5</v>
      </c>
      <c r="AS1924" s="18">
        <f t="shared" ref="AS1924:AS1987" si="5279">AK1924+AP1924</f>
        <v>7673.5</v>
      </c>
      <c r="AT1924" s="18">
        <f t="shared" ref="AT1924:AV1924" si="5280">AT1925+AT1929</f>
        <v>0</v>
      </c>
      <c r="AU1924" s="18">
        <f t="shared" si="5280"/>
        <v>0</v>
      </c>
      <c r="AV1924" s="18">
        <f t="shared" si="5280"/>
        <v>0</v>
      </c>
      <c r="AW1924" s="18">
        <f t="shared" ref="AW1924:AW1987" si="5281">AQ1924+AT1924</f>
        <v>45854.052000000003</v>
      </c>
      <c r="AX1924" s="18">
        <f t="shared" ref="AX1924:AX1987" si="5282">AR1924+AU1924</f>
        <v>7673.5</v>
      </c>
      <c r="AY1924" s="18">
        <f t="shared" ref="AY1924:AY1987" si="5283">AS1924+AV1924</f>
        <v>7673.5</v>
      </c>
      <c r="AZ1924" s="18">
        <f t="shared" ref="AZ1924:BB1924" si="5284">AZ1925+AZ1929</f>
        <v>-6.6369999999999996</v>
      </c>
      <c r="BA1924" s="18">
        <f t="shared" si="5284"/>
        <v>0</v>
      </c>
      <c r="BB1924" s="18">
        <f t="shared" si="5284"/>
        <v>0</v>
      </c>
      <c r="BC1924" s="18">
        <f t="shared" si="5243"/>
        <v>45847.415000000001</v>
      </c>
      <c r="BD1924" s="18">
        <f t="shared" si="5244"/>
        <v>7673.5</v>
      </c>
      <c r="BE1924" s="18">
        <f t="shared" si="5245"/>
        <v>7673.5</v>
      </c>
      <c r="BF1924" s="18">
        <f t="shared" ref="BF1924:BH1924" si="5285">BF1925+BF1929</f>
        <v>0</v>
      </c>
      <c r="BG1924" s="18">
        <f t="shared" si="5285"/>
        <v>0</v>
      </c>
      <c r="BH1924" s="18">
        <f t="shared" si="5285"/>
        <v>0</v>
      </c>
      <c r="BI1924" s="18">
        <f t="shared" si="5240"/>
        <v>45847.415000000001</v>
      </c>
      <c r="BJ1924" s="18">
        <f t="shared" si="5241"/>
        <v>7673.5</v>
      </c>
      <c r="BK1924" s="18">
        <f t="shared" si="5242"/>
        <v>7673.5</v>
      </c>
      <c r="BL1924" s="18">
        <f t="shared" ref="BL1924:BN1924" si="5286">BL1925+BL1929</f>
        <v>-677.471</v>
      </c>
      <c r="BM1924" s="18">
        <f t="shared" si="5286"/>
        <v>0</v>
      </c>
      <c r="BN1924" s="18">
        <f t="shared" si="5286"/>
        <v>0</v>
      </c>
      <c r="BO1924" s="18">
        <f t="shared" si="5152"/>
        <v>45169.944000000003</v>
      </c>
      <c r="BP1924" s="18">
        <f t="shared" si="5153"/>
        <v>7673.5</v>
      </c>
      <c r="BQ1924" s="18">
        <f t="shared" si="5154"/>
        <v>7673.5</v>
      </c>
      <c r="BR1924" s="18">
        <f t="shared" ref="BR1924:BT1924" si="5287">BR1925+BR1929</f>
        <v>0</v>
      </c>
      <c r="BS1924" s="18">
        <f t="shared" si="5287"/>
        <v>0</v>
      </c>
      <c r="BT1924" s="18">
        <f t="shared" si="5287"/>
        <v>0</v>
      </c>
      <c r="BU1924" s="18">
        <f t="shared" si="5148"/>
        <v>45169.944000000003</v>
      </c>
      <c r="BV1924" s="18">
        <f t="shared" si="5149"/>
        <v>7673.5</v>
      </c>
      <c r="BW1924" s="18">
        <f t="shared" si="5150"/>
        <v>7673.5</v>
      </c>
      <c r="BX1924" s="18">
        <f t="shared" ref="BX1924:BZ1924" si="5288">BX1925+BX1929</f>
        <v>-44</v>
      </c>
      <c r="BY1924" s="18">
        <f t="shared" si="5288"/>
        <v>0</v>
      </c>
      <c r="BZ1924" s="18">
        <f t="shared" si="5288"/>
        <v>0</v>
      </c>
      <c r="CA1924" s="18">
        <f t="shared" si="5114"/>
        <v>45125.944000000003</v>
      </c>
      <c r="CB1924" s="18">
        <f t="shared" si="5115"/>
        <v>7673.5</v>
      </c>
      <c r="CC1924" s="18">
        <f t="shared" si="5116"/>
        <v>7673.5</v>
      </c>
      <c r="CD1924" s="18">
        <f t="shared" si="5272"/>
        <v>0</v>
      </c>
      <c r="CE1924" s="27"/>
      <c r="CF1924" s="33"/>
    </row>
    <row r="1925" spans="1:119" ht="31.2" x14ac:dyDescent="0.3">
      <c r="A1925" s="41" t="s">
        <v>314</v>
      </c>
      <c r="B1925" s="39"/>
      <c r="C1925" s="41"/>
      <c r="D1925" s="41"/>
      <c r="E1925" s="14" t="s">
        <v>699</v>
      </c>
      <c r="F1925" s="18">
        <f t="shared" ref="F1925:K1927" si="5289">F1926</f>
        <v>6920</v>
      </c>
      <c r="G1925" s="18">
        <f t="shared" si="5289"/>
        <v>6920</v>
      </c>
      <c r="H1925" s="18">
        <f t="shared" si="5289"/>
        <v>6920</v>
      </c>
      <c r="I1925" s="18">
        <f t="shared" si="5289"/>
        <v>0</v>
      </c>
      <c r="J1925" s="18">
        <f t="shared" si="5289"/>
        <v>0</v>
      </c>
      <c r="K1925" s="18">
        <f t="shared" si="5289"/>
        <v>0</v>
      </c>
      <c r="L1925" s="18">
        <f t="shared" si="5237"/>
        <v>6920</v>
      </c>
      <c r="M1925" s="18">
        <f t="shared" si="5238"/>
        <v>6920</v>
      </c>
      <c r="N1925" s="18">
        <f t="shared" si="5239"/>
        <v>6920</v>
      </c>
      <c r="O1925" s="18">
        <f t="shared" ref="O1925:S1927" si="5290">O1926</f>
        <v>0</v>
      </c>
      <c r="P1925" s="18">
        <f t="shared" si="5290"/>
        <v>0</v>
      </c>
      <c r="Q1925" s="18">
        <f t="shared" si="5290"/>
        <v>0</v>
      </c>
      <c r="R1925" s="18">
        <f t="shared" si="5290"/>
        <v>0</v>
      </c>
      <c r="S1925" s="18">
        <f t="shared" si="5290"/>
        <v>0</v>
      </c>
      <c r="T1925" s="18">
        <f t="shared" si="5184"/>
        <v>6920</v>
      </c>
      <c r="U1925" s="18">
        <f t="shared" si="5185"/>
        <v>6920</v>
      </c>
      <c r="V1925" s="18">
        <f t="shared" si="5186"/>
        <v>6920</v>
      </c>
      <c r="W1925" s="18">
        <f t="shared" ref="W1925:CD1927" si="5291">W1926</f>
        <v>3085</v>
      </c>
      <c r="X1925" s="18">
        <f t="shared" si="5291"/>
        <v>0</v>
      </c>
      <c r="Y1925" s="18">
        <f t="shared" si="5291"/>
        <v>0</v>
      </c>
      <c r="Z1925" s="18">
        <f t="shared" si="5291"/>
        <v>0</v>
      </c>
      <c r="AA1925" s="18">
        <f t="shared" si="5291"/>
        <v>0</v>
      </c>
      <c r="AB1925" s="18">
        <f t="shared" si="5291"/>
        <v>0</v>
      </c>
      <c r="AC1925" s="18">
        <f t="shared" si="5179"/>
        <v>10005</v>
      </c>
      <c r="AD1925" s="18">
        <f t="shared" si="5180"/>
        <v>6920</v>
      </c>
      <c r="AE1925" s="18">
        <f t="shared" si="5181"/>
        <v>6920</v>
      </c>
      <c r="AF1925" s="18">
        <f t="shared" si="5291"/>
        <v>0</v>
      </c>
      <c r="AG1925" s="18">
        <f t="shared" si="5291"/>
        <v>0</v>
      </c>
      <c r="AH1925" s="18">
        <f t="shared" si="5291"/>
        <v>0</v>
      </c>
      <c r="AI1925" s="18">
        <f t="shared" si="5110"/>
        <v>10005</v>
      </c>
      <c r="AJ1925" s="18">
        <f t="shared" si="5111"/>
        <v>6920</v>
      </c>
      <c r="AK1925" s="18">
        <f t="shared" si="5112"/>
        <v>6920</v>
      </c>
      <c r="AL1925" s="18">
        <f t="shared" si="5291"/>
        <v>0</v>
      </c>
      <c r="AM1925" s="18">
        <f t="shared" si="5113"/>
        <v>10005</v>
      </c>
      <c r="AN1925" s="18">
        <f t="shared" si="5291"/>
        <v>-11.5</v>
      </c>
      <c r="AO1925" s="18">
        <f t="shared" si="5291"/>
        <v>0</v>
      </c>
      <c r="AP1925" s="18">
        <f t="shared" si="5291"/>
        <v>0</v>
      </c>
      <c r="AQ1925" s="18">
        <f t="shared" si="5277"/>
        <v>9993.5</v>
      </c>
      <c r="AR1925" s="18">
        <f t="shared" si="5278"/>
        <v>6920</v>
      </c>
      <c r="AS1925" s="18">
        <f t="shared" si="5279"/>
        <v>6920</v>
      </c>
      <c r="AT1925" s="18">
        <f t="shared" si="5291"/>
        <v>0</v>
      </c>
      <c r="AU1925" s="18">
        <f t="shared" si="5291"/>
        <v>0</v>
      </c>
      <c r="AV1925" s="18">
        <f t="shared" si="5291"/>
        <v>0</v>
      </c>
      <c r="AW1925" s="18">
        <f t="shared" si="5281"/>
        <v>9993.5</v>
      </c>
      <c r="AX1925" s="18">
        <f t="shared" si="5282"/>
        <v>6920</v>
      </c>
      <c r="AY1925" s="18">
        <f t="shared" si="5283"/>
        <v>6920</v>
      </c>
      <c r="AZ1925" s="18">
        <f t="shared" si="5291"/>
        <v>-6.6369999999999996</v>
      </c>
      <c r="BA1925" s="18">
        <f t="shared" si="5291"/>
        <v>0</v>
      </c>
      <c r="BB1925" s="18">
        <f t="shared" si="5291"/>
        <v>0</v>
      </c>
      <c r="BC1925" s="18">
        <f t="shared" si="5243"/>
        <v>9986.8629999999994</v>
      </c>
      <c r="BD1925" s="18">
        <f t="shared" si="5244"/>
        <v>6920</v>
      </c>
      <c r="BE1925" s="18">
        <f t="shared" si="5245"/>
        <v>6920</v>
      </c>
      <c r="BF1925" s="18">
        <f t="shared" si="5291"/>
        <v>0</v>
      </c>
      <c r="BG1925" s="18">
        <f t="shared" si="5291"/>
        <v>0</v>
      </c>
      <c r="BH1925" s="18">
        <f t="shared" si="5291"/>
        <v>0</v>
      </c>
      <c r="BI1925" s="18">
        <f t="shared" si="5240"/>
        <v>9986.8629999999994</v>
      </c>
      <c r="BJ1925" s="18">
        <f t="shared" si="5241"/>
        <v>6920</v>
      </c>
      <c r="BK1925" s="18">
        <f t="shared" si="5242"/>
        <v>6920</v>
      </c>
      <c r="BL1925" s="18">
        <f t="shared" si="5291"/>
        <v>-677.471</v>
      </c>
      <c r="BM1925" s="18">
        <f t="shared" si="5291"/>
        <v>0</v>
      </c>
      <c r="BN1925" s="18">
        <f t="shared" si="5291"/>
        <v>0</v>
      </c>
      <c r="BO1925" s="18">
        <f t="shared" si="5152"/>
        <v>9309.3919999999998</v>
      </c>
      <c r="BP1925" s="18">
        <f t="shared" si="5153"/>
        <v>6920</v>
      </c>
      <c r="BQ1925" s="18">
        <f t="shared" si="5154"/>
        <v>6920</v>
      </c>
      <c r="BR1925" s="18">
        <f t="shared" si="5291"/>
        <v>0</v>
      </c>
      <c r="BS1925" s="18">
        <f t="shared" si="5291"/>
        <v>0</v>
      </c>
      <c r="BT1925" s="18">
        <f t="shared" si="5291"/>
        <v>0</v>
      </c>
      <c r="BU1925" s="18">
        <f t="shared" si="5148"/>
        <v>9309.3919999999998</v>
      </c>
      <c r="BV1925" s="18">
        <f t="shared" si="5149"/>
        <v>6920</v>
      </c>
      <c r="BW1925" s="18">
        <f t="shared" si="5150"/>
        <v>6920</v>
      </c>
      <c r="BX1925" s="18">
        <f t="shared" si="5291"/>
        <v>0</v>
      </c>
      <c r="BY1925" s="18">
        <f t="shared" si="5291"/>
        <v>0</v>
      </c>
      <c r="BZ1925" s="18">
        <f t="shared" si="5291"/>
        <v>0</v>
      </c>
      <c r="CA1925" s="18">
        <f t="shared" si="5114"/>
        <v>9309.3919999999998</v>
      </c>
      <c r="CB1925" s="18">
        <f t="shared" si="5115"/>
        <v>6920</v>
      </c>
      <c r="CC1925" s="18">
        <f t="shared" si="5116"/>
        <v>6920</v>
      </c>
      <c r="CD1925" s="18">
        <f t="shared" si="5291"/>
        <v>0</v>
      </c>
      <c r="CE1925" s="27"/>
      <c r="CF1925" s="33"/>
    </row>
    <row r="1926" spans="1:119" ht="31.2" x14ac:dyDescent="0.3">
      <c r="A1926" s="41" t="s">
        <v>314</v>
      </c>
      <c r="B1926" s="39">
        <v>200</v>
      </c>
      <c r="C1926" s="41"/>
      <c r="D1926" s="41"/>
      <c r="E1926" s="14" t="s">
        <v>551</v>
      </c>
      <c r="F1926" s="18">
        <f t="shared" si="5289"/>
        <v>6920</v>
      </c>
      <c r="G1926" s="18">
        <f t="shared" si="5289"/>
        <v>6920</v>
      </c>
      <c r="H1926" s="18">
        <f t="shared" si="5289"/>
        <v>6920</v>
      </c>
      <c r="I1926" s="18">
        <f t="shared" si="5289"/>
        <v>0</v>
      </c>
      <c r="J1926" s="18">
        <f t="shared" si="5289"/>
        <v>0</v>
      </c>
      <c r="K1926" s="18">
        <f t="shared" si="5289"/>
        <v>0</v>
      </c>
      <c r="L1926" s="18">
        <f t="shared" si="5237"/>
        <v>6920</v>
      </c>
      <c r="M1926" s="18">
        <f t="shared" si="5238"/>
        <v>6920</v>
      </c>
      <c r="N1926" s="18">
        <f t="shared" si="5239"/>
        <v>6920</v>
      </c>
      <c r="O1926" s="18">
        <f t="shared" si="5290"/>
        <v>0</v>
      </c>
      <c r="P1926" s="18">
        <f t="shared" si="5290"/>
        <v>0</v>
      </c>
      <c r="Q1926" s="18">
        <f t="shared" si="5290"/>
        <v>0</v>
      </c>
      <c r="R1926" s="18">
        <f t="shared" si="5290"/>
        <v>0</v>
      </c>
      <c r="S1926" s="18">
        <f t="shared" si="5290"/>
        <v>0</v>
      </c>
      <c r="T1926" s="18">
        <f t="shared" si="5184"/>
        <v>6920</v>
      </c>
      <c r="U1926" s="18">
        <f t="shared" si="5185"/>
        <v>6920</v>
      </c>
      <c r="V1926" s="18">
        <f t="shared" si="5186"/>
        <v>6920</v>
      </c>
      <c r="W1926" s="18">
        <f t="shared" si="5291"/>
        <v>3085</v>
      </c>
      <c r="X1926" s="18">
        <f t="shared" si="5291"/>
        <v>0</v>
      </c>
      <c r="Y1926" s="18">
        <f t="shared" si="5291"/>
        <v>0</v>
      </c>
      <c r="Z1926" s="18">
        <f t="shared" si="5291"/>
        <v>0</v>
      </c>
      <c r="AA1926" s="18">
        <f t="shared" si="5291"/>
        <v>0</v>
      </c>
      <c r="AB1926" s="18">
        <f t="shared" si="5291"/>
        <v>0</v>
      </c>
      <c r="AC1926" s="18">
        <f t="shared" si="5179"/>
        <v>10005</v>
      </c>
      <c r="AD1926" s="18">
        <f t="shared" si="5180"/>
        <v>6920</v>
      </c>
      <c r="AE1926" s="18">
        <f t="shared" si="5181"/>
        <v>6920</v>
      </c>
      <c r="AF1926" s="18">
        <f t="shared" si="5291"/>
        <v>0</v>
      </c>
      <c r="AG1926" s="18">
        <f t="shared" si="5291"/>
        <v>0</v>
      </c>
      <c r="AH1926" s="18">
        <f t="shared" si="5291"/>
        <v>0</v>
      </c>
      <c r="AI1926" s="18">
        <f t="shared" si="5110"/>
        <v>10005</v>
      </c>
      <c r="AJ1926" s="18">
        <f t="shared" si="5111"/>
        <v>6920</v>
      </c>
      <c r="AK1926" s="18">
        <f t="shared" si="5112"/>
        <v>6920</v>
      </c>
      <c r="AL1926" s="18">
        <f t="shared" si="5291"/>
        <v>0</v>
      </c>
      <c r="AM1926" s="18">
        <f t="shared" si="5113"/>
        <v>10005</v>
      </c>
      <c r="AN1926" s="18">
        <f t="shared" si="5291"/>
        <v>-11.5</v>
      </c>
      <c r="AO1926" s="18">
        <f t="shared" si="5291"/>
        <v>0</v>
      </c>
      <c r="AP1926" s="18">
        <f t="shared" si="5291"/>
        <v>0</v>
      </c>
      <c r="AQ1926" s="18">
        <f t="shared" si="5277"/>
        <v>9993.5</v>
      </c>
      <c r="AR1926" s="18">
        <f t="shared" si="5278"/>
        <v>6920</v>
      </c>
      <c r="AS1926" s="18">
        <f t="shared" si="5279"/>
        <v>6920</v>
      </c>
      <c r="AT1926" s="18">
        <f t="shared" si="5291"/>
        <v>0</v>
      </c>
      <c r="AU1926" s="18">
        <f t="shared" si="5291"/>
        <v>0</v>
      </c>
      <c r="AV1926" s="18">
        <f t="shared" si="5291"/>
        <v>0</v>
      </c>
      <c r="AW1926" s="18">
        <f t="shared" si="5281"/>
        <v>9993.5</v>
      </c>
      <c r="AX1926" s="18">
        <f t="shared" si="5282"/>
        <v>6920</v>
      </c>
      <c r="AY1926" s="18">
        <f t="shared" si="5283"/>
        <v>6920</v>
      </c>
      <c r="AZ1926" s="18">
        <f t="shared" si="5291"/>
        <v>-6.6369999999999996</v>
      </c>
      <c r="BA1926" s="18">
        <f t="shared" si="5291"/>
        <v>0</v>
      </c>
      <c r="BB1926" s="18">
        <f t="shared" si="5291"/>
        <v>0</v>
      </c>
      <c r="BC1926" s="18">
        <f t="shared" si="5243"/>
        <v>9986.8629999999994</v>
      </c>
      <c r="BD1926" s="18">
        <f t="shared" si="5244"/>
        <v>6920</v>
      </c>
      <c r="BE1926" s="18">
        <f t="shared" si="5245"/>
        <v>6920</v>
      </c>
      <c r="BF1926" s="18">
        <f t="shared" si="5291"/>
        <v>0</v>
      </c>
      <c r="BG1926" s="18">
        <f t="shared" si="5291"/>
        <v>0</v>
      </c>
      <c r="BH1926" s="18">
        <f t="shared" si="5291"/>
        <v>0</v>
      </c>
      <c r="BI1926" s="18">
        <f t="shared" si="5240"/>
        <v>9986.8629999999994</v>
      </c>
      <c r="BJ1926" s="18">
        <f t="shared" si="5241"/>
        <v>6920</v>
      </c>
      <c r="BK1926" s="18">
        <f t="shared" si="5242"/>
        <v>6920</v>
      </c>
      <c r="BL1926" s="18">
        <f t="shared" si="5291"/>
        <v>-677.471</v>
      </c>
      <c r="BM1926" s="18">
        <f t="shared" si="5291"/>
        <v>0</v>
      </c>
      <c r="BN1926" s="18">
        <f t="shared" si="5291"/>
        <v>0</v>
      </c>
      <c r="BO1926" s="18">
        <f t="shared" si="5152"/>
        <v>9309.3919999999998</v>
      </c>
      <c r="BP1926" s="18">
        <f t="shared" si="5153"/>
        <v>6920</v>
      </c>
      <c r="BQ1926" s="18">
        <f t="shared" si="5154"/>
        <v>6920</v>
      </c>
      <c r="BR1926" s="18">
        <f t="shared" si="5291"/>
        <v>0</v>
      </c>
      <c r="BS1926" s="18">
        <f t="shared" si="5291"/>
        <v>0</v>
      </c>
      <c r="BT1926" s="18">
        <f t="shared" si="5291"/>
        <v>0</v>
      </c>
      <c r="BU1926" s="18">
        <f t="shared" si="5148"/>
        <v>9309.3919999999998</v>
      </c>
      <c r="BV1926" s="18">
        <f t="shared" si="5149"/>
        <v>6920</v>
      </c>
      <c r="BW1926" s="18">
        <f t="shared" si="5150"/>
        <v>6920</v>
      </c>
      <c r="BX1926" s="18">
        <f t="shared" si="5291"/>
        <v>0</v>
      </c>
      <c r="BY1926" s="18">
        <f t="shared" si="5291"/>
        <v>0</v>
      </c>
      <c r="BZ1926" s="18">
        <f t="shared" si="5291"/>
        <v>0</v>
      </c>
      <c r="CA1926" s="18">
        <f t="shared" si="5114"/>
        <v>9309.3919999999998</v>
      </c>
      <c r="CB1926" s="18">
        <f t="shared" si="5115"/>
        <v>6920</v>
      </c>
      <c r="CC1926" s="18">
        <f t="shared" si="5116"/>
        <v>6920</v>
      </c>
      <c r="CD1926" s="18">
        <f t="shared" si="5291"/>
        <v>0</v>
      </c>
      <c r="CE1926" s="27"/>
      <c r="CF1926" s="33"/>
    </row>
    <row r="1927" spans="1:119" ht="46.8" x14ac:dyDescent="0.3">
      <c r="A1927" s="41" t="s">
        <v>314</v>
      </c>
      <c r="B1927" s="39">
        <v>240</v>
      </c>
      <c r="C1927" s="41"/>
      <c r="D1927" s="41"/>
      <c r="E1927" s="14" t="s">
        <v>559</v>
      </c>
      <c r="F1927" s="18">
        <f t="shared" si="5289"/>
        <v>6920</v>
      </c>
      <c r="G1927" s="18">
        <f t="shared" si="5289"/>
        <v>6920</v>
      </c>
      <c r="H1927" s="18">
        <f t="shared" si="5289"/>
        <v>6920</v>
      </c>
      <c r="I1927" s="18">
        <f t="shared" si="5289"/>
        <v>0</v>
      </c>
      <c r="J1927" s="18">
        <f t="shared" si="5289"/>
        <v>0</v>
      </c>
      <c r="K1927" s="18">
        <f t="shared" si="5289"/>
        <v>0</v>
      </c>
      <c r="L1927" s="18">
        <f t="shared" si="5237"/>
        <v>6920</v>
      </c>
      <c r="M1927" s="18">
        <f t="shared" si="5238"/>
        <v>6920</v>
      </c>
      <c r="N1927" s="18">
        <f t="shared" si="5239"/>
        <v>6920</v>
      </c>
      <c r="O1927" s="18">
        <f t="shared" si="5290"/>
        <v>0</v>
      </c>
      <c r="P1927" s="18">
        <f t="shared" si="5290"/>
        <v>0</v>
      </c>
      <c r="Q1927" s="18">
        <f t="shared" si="5290"/>
        <v>0</v>
      </c>
      <c r="R1927" s="18">
        <f t="shared" si="5290"/>
        <v>0</v>
      </c>
      <c r="S1927" s="18">
        <f t="shared" si="5290"/>
        <v>0</v>
      </c>
      <c r="T1927" s="18">
        <f t="shared" si="5184"/>
        <v>6920</v>
      </c>
      <c r="U1927" s="18">
        <f t="shared" si="5185"/>
        <v>6920</v>
      </c>
      <c r="V1927" s="18">
        <f t="shared" si="5186"/>
        <v>6920</v>
      </c>
      <c r="W1927" s="18">
        <f t="shared" si="5291"/>
        <v>3085</v>
      </c>
      <c r="X1927" s="18">
        <f t="shared" si="5291"/>
        <v>0</v>
      </c>
      <c r="Y1927" s="18">
        <f t="shared" si="5291"/>
        <v>0</v>
      </c>
      <c r="Z1927" s="18">
        <f t="shared" si="5291"/>
        <v>0</v>
      </c>
      <c r="AA1927" s="18">
        <f t="shared" si="5291"/>
        <v>0</v>
      </c>
      <c r="AB1927" s="18">
        <f t="shared" si="5291"/>
        <v>0</v>
      </c>
      <c r="AC1927" s="18">
        <f t="shared" si="5179"/>
        <v>10005</v>
      </c>
      <c r="AD1927" s="18">
        <f t="shared" si="5180"/>
        <v>6920</v>
      </c>
      <c r="AE1927" s="18">
        <f t="shared" si="5181"/>
        <v>6920</v>
      </c>
      <c r="AF1927" s="18">
        <f t="shared" si="5291"/>
        <v>0</v>
      </c>
      <c r="AG1927" s="18">
        <f t="shared" si="5291"/>
        <v>0</v>
      </c>
      <c r="AH1927" s="18">
        <f t="shared" si="5291"/>
        <v>0</v>
      </c>
      <c r="AI1927" s="18">
        <f t="shared" si="5110"/>
        <v>10005</v>
      </c>
      <c r="AJ1927" s="18">
        <f t="shared" si="5111"/>
        <v>6920</v>
      </c>
      <c r="AK1927" s="18">
        <f t="shared" si="5112"/>
        <v>6920</v>
      </c>
      <c r="AL1927" s="18">
        <f t="shared" si="5291"/>
        <v>0</v>
      </c>
      <c r="AM1927" s="18">
        <f t="shared" si="5113"/>
        <v>10005</v>
      </c>
      <c r="AN1927" s="18">
        <f t="shared" si="5291"/>
        <v>-11.5</v>
      </c>
      <c r="AO1927" s="18">
        <f t="shared" si="5291"/>
        <v>0</v>
      </c>
      <c r="AP1927" s="18">
        <f t="shared" si="5291"/>
        <v>0</v>
      </c>
      <c r="AQ1927" s="18">
        <f t="shared" si="5277"/>
        <v>9993.5</v>
      </c>
      <c r="AR1927" s="18">
        <f t="shared" si="5278"/>
        <v>6920</v>
      </c>
      <c r="AS1927" s="18">
        <f t="shared" si="5279"/>
        <v>6920</v>
      </c>
      <c r="AT1927" s="18">
        <f t="shared" si="5291"/>
        <v>0</v>
      </c>
      <c r="AU1927" s="18">
        <f t="shared" si="5291"/>
        <v>0</v>
      </c>
      <c r="AV1927" s="18">
        <f t="shared" si="5291"/>
        <v>0</v>
      </c>
      <c r="AW1927" s="18">
        <f t="shared" si="5281"/>
        <v>9993.5</v>
      </c>
      <c r="AX1927" s="18">
        <f t="shared" si="5282"/>
        <v>6920</v>
      </c>
      <c r="AY1927" s="18">
        <f t="shared" si="5283"/>
        <v>6920</v>
      </c>
      <c r="AZ1927" s="18">
        <f t="shared" si="5291"/>
        <v>-6.6369999999999996</v>
      </c>
      <c r="BA1927" s="18">
        <f t="shared" si="5291"/>
        <v>0</v>
      </c>
      <c r="BB1927" s="18">
        <f t="shared" si="5291"/>
        <v>0</v>
      </c>
      <c r="BC1927" s="18">
        <f t="shared" si="5243"/>
        <v>9986.8629999999994</v>
      </c>
      <c r="BD1927" s="18">
        <f t="shared" si="5244"/>
        <v>6920</v>
      </c>
      <c r="BE1927" s="18">
        <f t="shared" si="5245"/>
        <v>6920</v>
      </c>
      <c r="BF1927" s="18">
        <f t="shared" si="5291"/>
        <v>0</v>
      </c>
      <c r="BG1927" s="18">
        <f t="shared" si="5291"/>
        <v>0</v>
      </c>
      <c r="BH1927" s="18">
        <f t="shared" si="5291"/>
        <v>0</v>
      </c>
      <c r="BI1927" s="18">
        <f t="shared" si="5240"/>
        <v>9986.8629999999994</v>
      </c>
      <c r="BJ1927" s="18">
        <f t="shared" si="5241"/>
        <v>6920</v>
      </c>
      <c r="BK1927" s="18">
        <f t="shared" si="5242"/>
        <v>6920</v>
      </c>
      <c r="BL1927" s="18">
        <f t="shared" si="5291"/>
        <v>-677.471</v>
      </c>
      <c r="BM1927" s="18">
        <f t="shared" si="5291"/>
        <v>0</v>
      </c>
      <c r="BN1927" s="18">
        <f t="shared" si="5291"/>
        <v>0</v>
      </c>
      <c r="BO1927" s="18">
        <f t="shared" si="5152"/>
        <v>9309.3919999999998</v>
      </c>
      <c r="BP1927" s="18">
        <f t="shared" si="5153"/>
        <v>6920</v>
      </c>
      <c r="BQ1927" s="18">
        <f t="shared" si="5154"/>
        <v>6920</v>
      </c>
      <c r="BR1927" s="18">
        <f t="shared" si="5291"/>
        <v>0</v>
      </c>
      <c r="BS1927" s="18">
        <f t="shared" si="5291"/>
        <v>0</v>
      </c>
      <c r="BT1927" s="18">
        <f t="shared" si="5291"/>
        <v>0</v>
      </c>
      <c r="BU1927" s="18">
        <f t="shared" si="5148"/>
        <v>9309.3919999999998</v>
      </c>
      <c r="BV1927" s="18">
        <f t="shared" si="5149"/>
        <v>6920</v>
      </c>
      <c r="BW1927" s="18">
        <f t="shared" si="5150"/>
        <v>6920</v>
      </c>
      <c r="BX1927" s="18">
        <f t="shared" si="5291"/>
        <v>0</v>
      </c>
      <c r="BY1927" s="18">
        <f t="shared" si="5291"/>
        <v>0</v>
      </c>
      <c r="BZ1927" s="18">
        <f t="shared" si="5291"/>
        <v>0</v>
      </c>
      <c r="CA1927" s="18">
        <f t="shared" si="5114"/>
        <v>9309.3919999999998</v>
      </c>
      <c r="CB1927" s="18">
        <f t="shared" si="5115"/>
        <v>6920</v>
      </c>
      <c r="CC1927" s="18">
        <f t="shared" si="5116"/>
        <v>6920</v>
      </c>
      <c r="CD1927" s="18">
        <f t="shared" si="5291"/>
        <v>0</v>
      </c>
      <c r="CE1927" s="27"/>
      <c r="CF1927" s="33"/>
    </row>
    <row r="1928" spans="1:119" ht="31.2" x14ac:dyDescent="0.3">
      <c r="A1928" s="41" t="s">
        <v>314</v>
      </c>
      <c r="B1928" s="39">
        <v>240</v>
      </c>
      <c r="C1928" s="41" t="s">
        <v>140</v>
      </c>
      <c r="D1928" s="41" t="s">
        <v>19</v>
      </c>
      <c r="E1928" s="14" t="s">
        <v>529</v>
      </c>
      <c r="F1928" s="23">
        <v>6920</v>
      </c>
      <c r="G1928" s="23">
        <v>6920</v>
      </c>
      <c r="H1928" s="23">
        <v>6920</v>
      </c>
      <c r="I1928" s="18"/>
      <c r="J1928" s="18"/>
      <c r="K1928" s="18"/>
      <c r="L1928" s="18">
        <f t="shared" si="5237"/>
        <v>6920</v>
      </c>
      <c r="M1928" s="18">
        <f t="shared" si="5238"/>
        <v>6920</v>
      </c>
      <c r="N1928" s="18">
        <f t="shared" si="5239"/>
        <v>6920</v>
      </c>
      <c r="O1928" s="18"/>
      <c r="P1928" s="18"/>
      <c r="Q1928" s="18"/>
      <c r="R1928" s="18"/>
      <c r="S1928" s="18"/>
      <c r="T1928" s="18">
        <f t="shared" si="5184"/>
        <v>6920</v>
      </c>
      <c r="U1928" s="18">
        <f t="shared" si="5185"/>
        <v>6920</v>
      </c>
      <c r="V1928" s="18">
        <f t="shared" si="5186"/>
        <v>6920</v>
      </c>
      <c r="W1928" s="18">
        <v>3085</v>
      </c>
      <c r="X1928" s="18"/>
      <c r="Y1928" s="18"/>
      <c r="Z1928" s="18"/>
      <c r="AA1928" s="18"/>
      <c r="AB1928" s="18"/>
      <c r="AC1928" s="18">
        <f t="shared" si="5179"/>
        <v>10005</v>
      </c>
      <c r="AD1928" s="18">
        <f t="shared" si="5180"/>
        <v>6920</v>
      </c>
      <c r="AE1928" s="18">
        <f t="shared" si="5181"/>
        <v>6920</v>
      </c>
      <c r="AF1928" s="18"/>
      <c r="AG1928" s="18"/>
      <c r="AH1928" s="18"/>
      <c r="AI1928" s="18">
        <f t="shared" si="5110"/>
        <v>10005</v>
      </c>
      <c r="AJ1928" s="18">
        <f t="shared" si="5111"/>
        <v>6920</v>
      </c>
      <c r="AK1928" s="18">
        <f t="shared" si="5112"/>
        <v>6920</v>
      </c>
      <c r="AL1928" s="18"/>
      <c r="AM1928" s="18">
        <f t="shared" si="5113"/>
        <v>10005</v>
      </c>
      <c r="AN1928" s="18">
        <v>-11.5</v>
      </c>
      <c r="AO1928" s="18"/>
      <c r="AP1928" s="18"/>
      <c r="AQ1928" s="18">
        <f t="shared" si="5277"/>
        <v>9993.5</v>
      </c>
      <c r="AR1928" s="18">
        <f t="shared" si="5278"/>
        <v>6920</v>
      </c>
      <c r="AS1928" s="18">
        <f t="shared" si="5279"/>
        <v>6920</v>
      </c>
      <c r="AT1928" s="18"/>
      <c r="AU1928" s="18"/>
      <c r="AV1928" s="18"/>
      <c r="AW1928" s="18">
        <f t="shared" si="5281"/>
        <v>9993.5</v>
      </c>
      <c r="AX1928" s="18">
        <f t="shared" si="5282"/>
        <v>6920</v>
      </c>
      <c r="AY1928" s="18">
        <f t="shared" si="5283"/>
        <v>6920</v>
      </c>
      <c r="AZ1928" s="18">
        <v>-6.6369999999999996</v>
      </c>
      <c r="BA1928" s="18"/>
      <c r="BB1928" s="18"/>
      <c r="BC1928" s="18">
        <f t="shared" si="5243"/>
        <v>9986.8629999999994</v>
      </c>
      <c r="BD1928" s="18">
        <f t="shared" si="5244"/>
        <v>6920</v>
      </c>
      <c r="BE1928" s="18">
        <f t="shared" si="5245"/>
        <v>6920</v>
      </c>
      <c r="BF1928" s="18"/>
      <c r="BG1928" s="18"/>
      <c r="BH1928" s="18"/>
      <c r="BI1928" s="18">
        <f t="shared" si="5240"/>
        <v>9986.8629999999994</v>
      </c>
      <c r="BJ1928" s="18">
        <f t="shared" si="5241"/>
        <v>6920</v>
      </c>
      <c r="BK1928" s="18">
        <f t="shared" si="5242"/>
        <v>6920</v>
      </c>
      <c r="BL1928" s="18">
        <f>-396.529+296.529-440.621-136.85</f>
        <v>-677.471</v>
      </c>
      <c r="BM1928" s="18"/>
      <c r="BN1928" s="18"/>
      <c r="BO1928" s="18">
        <f t="shared" si="5152"/>
        <v>9309.3919999999998</v>
      </c>
      <c r="BP1928" s="18">
        <f t="shared" si="5153"/>
        <v>6920</v>
      </c>
      <c r="BQ1928" s="18">
        <f t="shared" si="5154"/>
        <v>6920</v>
      </c>
      <c r="BR1928" s="18"/>
      <c r="BS1928" s="18"/>
      <c r="BT1928" s="18"/>
      <c r="BU1928" s="18">
        <f t="shared" si="5148"/>
        <v>9309.3919999999998</v>
      </c>
      <c r="BV1928" s="18">
        <f t="shared" si="5149"/>
        <v>6920</v>
      </c>
      <c r="BW1928" s="18">
        <f t="shared" si="5150"/>
        <v>6920</v>
      </c>
      <c r="BX1928" s="18"/>
      <c r="BY1928" s="18"/>
      <c r="BZ1928" s="18"/>
      <c r="CA1928" s="18">
        <f t="shared" si="5114"/>
        <v>9309.3919999999998</v>
      </c>
      <c r="CB1928" s="18">
        <f t="shared" si="5115"/>
        <v>6920</v>
      </c>
      <c r="CC1928" s="18">
        <f t="shared" si="5116"/>
        <v>6920</v>
      </c>
      <c r="CD1928" s="18"/>
      <c r="CE1928" s="27"/>
      <c r="CF1928" s="33"/>
    </row>
    <row r="1929" spans="1:119" ht="31.2" x14ac:dyDescent="0.3">
      <c r="A1929" s="41" t="s">
        <v>315</v>
      </c>
      <c r="B1929" s="39"/>
      <c r="C1929" s="41"/>
      <c r="D1929" s="41"/>
      <c r="E1929" s="14" t="s">
        <v>700</v>
      </c>
      <c r="F1929" s="18">
        <f t="shared" ref="F1929:K1931" si="5292">F1930</f>
        <v>753.5</v>
      </c>
      <c r="G1929" s="18">
        <f t="shared" si="5292"/>
        <v>753.5</v>
      </c>
      <c r="H1929" s="18">
        <f t="shared" si="5292"/>
        <v>753.5</v>
      </c>
      <c r="I1929" s="18">
        <f t="shared" si="5292"/>
        <v>0</v>
      </c>
      <c r="J1929" s="18">
        <f t="shared" si="5292"/>
        <v>0</v>
      </c>
      <c r="K1929" s="18">
        <f t="shared" si="5292"/>
        <v>0</v>
      </c>
      <c r="L1929" s="18">
        <f t="shared" si="5237"/>
        <v>753.5</v>
      </c>
      <c r="M1929" s="18">
        <f t="shared" si="5238"/>
        <v>753.5</v>
      </c>
      <c r="N1929" s="18">
        <f t="shared" si="5239"/>
        <v>753.5</v>
      </c>
      <c r="O1929" s="18">
        <f t="shared" ref="O1929:S1931" si="5293">O1930</f>
        <v>0</v>
      </c>
      <c r="P1929" s="18">
        <f t="shared" si="5293"/>
        <v>0</v>
      </c>
      <c r="Q1929" s="18">
        <f t="shared" si="5293"/>
        <v>0</v>
      </c>
      <c r="R1929" s="18">
        <f t="shared" si="5293"/>
        <v>0</v>
      </c>
      <c r="S1929" s="18">
        <f t="shared" si="5293"/>
        <v>0</v>
      </c>
      <c r="T1929" s="18">
        <f t="shared" si="5184"/>
        <v>753.5</v>
      </c>
      <c r="U1929" s="18">
        <f t="shared" si="5185"/>
        <v>753.5</v>
      </c>
      <c r="V1929" s="18">
        <f t="shared" si="5186"/>
        <v>753.5</v>
      </c>
      <c r="W1929" s="18">
        <f t="shared" ref="W1929:CD1931" si="5294">W1930</f>
        <v>2910</v>
      </c>
      <c r="X1929" s="18">
        <f t="shared" si="5294"/>
        <v>0</v>
      </c>
      <c r="Y1929" s="18">
        <f t="shared" si="5294"/>
        <v>0</v>
      </c>
      <c r="Z1929" s="18">
        <f t="shared" si="5294"/>
        <v>-2000</v>
      </c>
      <c r="AA1929" s="18">
        <f t="shared" si="5294"/>
        <v>0</v>
      </c>
      <c r="AB1929" s="18">
        <f t="shared" si="5294"/>
        <v>0</v>
      </c>
      <c r="AC1929" s="18">
        <f t="shared" si="5179"/>
        <v>1663.5</v>
      </c>
      <c r="AD1929" s="18">
        <f t="shared" si="5180"/>
        <v>753.5</v>
      </c>
      <c r="AE1929" s="18">
        <f t="shared" si="5181"/>
        <v>753.5</v>
      </c>
      <c r="AF1929" s="18">
        <f t="shared" si="5294"/>
        <v>34197.052000000003</v>
      </c>
      <c r="AG1929" s="18">
        <f t="shared" si="5294"/>
        <v>0</v>
      </c>
      <c r="AH1929" s="18">
        <f t="shared" si="5294"/>
        <v>0</v>
      </c>
      <c r="AI1929" s="18">
        <f t="shared" si="5110"/>
        <v>35860.552000000003</v>
      </c>
      <c r="AJ1929" s="18">
        <f t="shared" si="5111"/>
        <v>753.5</v>
      </c>
      <c r="AK1929" s="18">
        <f t="shared" si="5112"/>
        <v>753.5</v>
      </c>
      <c r="AL1929" s="18">
        <f t="shared" si="5294"/>
        <v>0</v>
      </c>
      <c r="AM1929" s="18">
        <f t="shared" si="5113"/>
        <v>35860.552000000003</v>
      </c>
      <c r="AN1929" s="18">
        <f t="shared" si="5294"/>
        <v>0</v>
      </c>
      <c r="AO1929" s="18">
        <f t="shared" si="5294"/>
        <v>0</v>
      </c>
      <c r="AP1929" s="18">
        <f t="shared" si="5294"/>
        <v>0</v>
      </c>
      <c r="AQ1929" s="18">
        <f t="shared" si="5277"/>
        <v>35860.552000000003</v>
      </c>
      <c r="AR1929" s="18">
        <f t="shared" si="5278"/>
        <v>753.5</v>
      </c>
      <c r="AS1929" s="18">
        <f t="shared" si="5279"/>
        <v>753.5</v>
      </c>
      <c r="AT1929" s="18">
        <f t="shared" si="5294"/>
        <v>0</v>
      </c>
      <c r="AU1929" s="18">
        <f t="shared" si="5294"/>
        <v>0</v>
      </c>
      <c r="AV1929" s="18">
        <f t="shared" si="5294"/>
        <v>0</v>
      </c>
      <c r="AW1929" s="18">
        <f t="shared" si="5281"/>
        <v>35860.552000000003</v>
      </c>
      <c r="AX1929" s="18">
        <f t="shared" si="5282"/>
        <v>753.5</v>
      </c>
      <c r="AY1929" s="18">
        <f t="shared" si="5283"/>
        <v>753.5</v>
      </c>
      <c r="AZ1929" s="18">
        <f t="shared" si="5294"/>
        <v>0</v>
      </c>
      <c r="BA1929" s="18">
        <f t="shared" si="5294"/>
        <v>0</v>
      </c>
      <c r="BB1929" s="18">
        <f t="shared" si="5294"/>
        <v>0</v>
      </c>
      <c r="BC1929" s="18">
        <f t="shared" si="5243"/>
        <v>35860.552000000003</v>
      </c>
      <c r="BD1929" s="18">
        <f t="shared" si="5244"/>
        <v>753.5</v>
      </c>
      <c r="BE1929" s="18">
        <f t="shared" si="5245"/>
        <v>753.5</v>
      </c>
      <c r="BF1929" s="18">
        <f t="shared" si="5294"/>
        <v>0</v>
      </c>
      <c r="BG1929" s="18">
        <f t="shared" si="5294"/>
        <v>0</v>
      </c>
      <c r="BH1929" s="18">
        <f t="shared" si="5294"/>
        <v>0</v>
      </c>
      <c r="BI1929" s="18">
        <f t="shared" si="5240"/>
        <v>35860.552000000003</v>
      </c>
      <c r="BJ1929" s="18">
        <f t="shared" si="5241"/>
        <v>753.5</v>
      </c>
      <c r="BK1929" s="18">
        <f t="shared" si="5242"/>
        <v>753.5</v>
      </c>
      <c r="BL1929" s="18">
        <f t="shared" si="5294"/>
        <v>0</v>
      </c>
      <c r="BM1929" s="18">
        <f t="shared" si="5294"/>
        <v>0</v>
      </c>
      <c r="BN1929" s="18">
        <f t="shared" si="5294"/>
        <v>0</v>
      </c>
      <c r="BO1929" s="18">
        <f t="shared" si="5152"/>
        <v>35860.552000000003</v>
      </c>
      <c r="BP1929" s="18">
        <f t="shared" si="5153"/>
        <v>753.5</v>
      </c>
      <c r="BQ1929" s="18">
        <f t="shared" si="5154"/>
        <v>753.5</v>
      </c>
      <c r="BR1929" s="18">
        <f t="shared" si="5294"/>
        <v>0</v>
      </c>
      <c r="BS1929" s="18">
        <f t="shared" si="5294"/>
        <v>0</v>
      </c>
      <c r="BT1929" s="18">
        <f t="shared" si="5294"/>
        <v>0</v>
      </c>
      <c r="BU1929" s="18">
        <f t="shared" si="5148"/>
        <v>35860.552000000003</v>
      </c>
      <c r="BV1929" s="18">
        <f t="shared" si="5149"/>
        <v>753.5</v>
      </c>
      <c r="BW1929" s="18">
        <f t="shared" si="5150"/>
        <v>753.5</v>
      </c>
      <c r="BX1929" s="18">
        <f t="shared" si="5294"/>
        <v>-44</v>
      </c>
      <c r="BY1929" s="18">
        <f t="shared" si="5294"/>
        <v>0</v>
      </c>
      <c r="BZ1929" s="18">
        <f t="shared" si="5294"/>
        <v>0</v>
      </c>
      <c r="CA1929" s="18">
        <f t="shared" si="5114"/>
        <v>35816.552000000003</v>
      </c>
      <c r="CB1929" s="18">
        <f t="shared" si="5115"/>
        <v>753.5</v>
      </c>
      <c r="CC1929" s="18">
        <f t="shared" si="5116"/>
        <v>753.5</v>
      </c>
      <c r="CD1929" s="18">
        <f t="shared" si="5294"/>
        <v>0</v>
      </c>
      <c r="CE1929" s="27"/>
      <c r="CF1929" s="33"/>
    </row>
    <row r="1930" spans="1:119" ht="31.2" x14ac:dyDescent="0.3">
      <c r="A1930" s="41" t="s">
        <v>315</v>
      </c>
      <c r="B1930" s="39">
        <v>200</v>
      </c>
      <c r="C1930" s="41"/>
      <c r="D1930" s="41"/>
      <c r="E1930" s="14" t="s">
        <v>551</v>
      </c>
      <c r="F1930" s="18">
        <f t="shared" si="5292"/>
        <v>753.5</v>
      </c>
      <c r="G1930" s="18">
        <f t="shared" si="5292"/>
        <v>753.5</v>
      </c>
      <c r="H1930" s="18">
        <f t="shared" si="5292"/>
        <v>753.5</v>
      </c>
      <c r="I1930" s="18">
        <f t="shared" si="5292"/>
        <v>0</v>
      </c>
      <c r="J1930" s="18">
        <f t="shared" si="5292"/>
        <v>0</v>
      </c>
      <c r="K1930" s="18">
        <f t="shared" si="5292"/>
        <v>0</v>
      </c>
      <c r="L1930" s="18">
        <f t="shared" si="5237"/>
        <v>753.5</v>
      </c>
      <c r="M1930" s="18">
        <f t="shared" si="5238"/>
        <v>753.5</v>
      </c>
      <c r="N1930" s="18">
        <f t="shared" si="5239"/>
        <v>753.5</v>
      </c>
      <c r="O1930" s="18">
        <f t="shared" si="5293"/>
        <v>0</v>
      </c>
      <c r="P1930" s="18">
        <f t="shared" si="5293"/>
        <v>0</v>
      </c>
      <c r="Q1930" s="18">
        <f t="shared" si="5293"/>
        <v>0</v>
      </c>
      <c r="R1930" s="18">
        <f t="shared" si="5293"/>
        <v>0</v>
      </c>
      <c r="S1930" s="18">
        <f t="shared" si="5293"/>
        <v>0</v>
      </c>
      <c r="T1930" s="18">
        <f t="shared" si="5184"/>
        <v>753.5</v>
      </c>
      <c r="U1930" s="18">
        <f t="shared" si="5185"/>
        <v>753.5</v>
      </c>
      <c r="V1930" s="18">
        <f t="shared" si="5186"/>
        <v>753.5</v>
      </c>
      <c r="W1930" s="18">
        <f t="shared" si="5294"/>
        <v>2910</v>
      </c>
      <c r="X1930" s="18">
        <f t="shared" si="5294"/>
        <v>0</v>
      </c>
      <c r="Y1930" s="18">
        <f t="shared" si="5294"/>
        <v>0</v>
      </c>
      <c r="Z1930" s="18">
        <f t="shared" si="5294"/>
        <v>-2000</v>
      </c>
      <c r="AA1930" s="18">
        <f t="shared" si="5294"/>
        <v>0</v>
      </c>
      <c r="AB1930" s="18">
        <f t="shared" si="5294"/>
        <v>0</v>
      </c>
      <c r="AC1930" s="18">
        <f t="shared" si="5179"/>
        <v>1663.5</v>
      </c>
      <c r="AD1930" s="18">
        <f t="shared" si="5180"/>
        <v>753.5</v>
      </c>
      <c r="AE1930" s="18">
        <f t="shared" si="5181"/>
        <v>753.5</v>
      </c>
      <c r="AF1930" s="18">
        <f t="shared" si="5294"/>
        <v>34197.052000000003</v>
      </c>
      <c r="AG1930" s="18">
        <f t="shared" si="5294"/>
        <v>0</v>
      </c>
      <c r="AH1930" s="18">
        <f t="shared" si="5294"/>
        <v>0</v>
      </c>
      <c r="AI1930" s="18">
        <f t="shared" si="5110"/>
        <v>35860.552000000003</v>
      </c>
      <c r="AJ1930" s="18">
        <f t="shared" si="5111"/>
        <v>753.5</v>
      </c>
      <c r="AK1930" s="18">
        <f t="shared" si="5112"/>
        <v>753.5</v>
      </c>
      <c r="AL1930" s="18">
        <f t="shared" si="5294"/>
        <v>0</v>
      </c>
      <c r="AM1930" s="18">
        <f t="shared" si="5113"/>
        <v>35860.552000000003</v>
      </c>
      <c r="AN1930" s="18">
        <f t="shared" si="5294"/>
        <v>0</v>
      </c>
      <c r="AO1930" s="18">
        <f t="shared" si="5294"/>
        <v>0</v>
      </c>
      <c r="AP1930" s="18">
        <f t="shared" si="5294"/>
        <v>0</v>
      </c>
      <c r="AQ1930" s="18">
        <f t="shared" si="5277"/>
        <v>35860.552000000003</v>
      </c>
      <c r="AR1930" s="18">
        <f t="shared" si="5278"/>
        <v>753.5</v>
      </c>
      <c r="AS1930" s="18">
        <f t="shared" si="5279"/>
        <v>753.5</v>
      </c>
      <c r="AT1930" s="18">
        <f t="shared" si="5294"/>
        <v>0</v>
      </c>
      <c r="AU1930" s="18">
        <f t="shared" si="5294"/>
        <v>0</v>
      </c>
      <c r="AV1930" s="18">
        <f t="shared" si="5294"/>
        <v>0</v>
      </c>
      <c r="AW1930" s="18">
        <f t="shared" si="5281"/>
        <v>35860.552000000003</v>
      </c>
      <c r="AX1930" s="18">
        <f t="shared" si="5282"/>
        <v>753.5</v>
      </c>
      <c r="AY1930" s="18">
        <f t="shared" si="5283"/>
        <v>753.5</v>
      </c>
      <c r="AZ1930" s="18">
        <f t="shared" si="5294"/>
        <v>0</v>
      </c>
      <c r="BA1930" s="18">
        <f t="shared" si="5294"/>
        <v>0</v>
      </c>
      <c r="BB1930" s="18">
        <f t="shared" si="5294"/>
        <v>0</v>
      </c>
      <c r="BC1930" s="18">
        <f t="shared" si="5243"/>
        <v>35860.552000000003</v>
      </c>
      <c r="BD1930" s="18">
        <f t="shared" si="5244"/>
        <v>753.5</v>
      </c>
      <c r="BE1930" s="18">
        <f t="shared" si="5245"/>
        <v>753.5</v>
      </c>
      <c r="BF1930" s="18">
        <f t="shared" si="5294"/>
        <v>0</v>
      </c>
      <c r="BG1930" s="18">
        <f t="shared" si="5294"/>
        <v>0</v>
      </c>
      <c r="BH1930" s="18">
        <f t="shared" si="5294"/>
        <v>0</v>
      </c>
      <c r="BI1930" s="18">
        <f t="shared" si="5240"/>
        <v>35860.552000000003</v>
      </c>
      <c r="BJ1930" s="18">
        <f t="shared" si="5241"/>
        <v>753.5</v>
      </c>
      <c r="BK1930" s="18">
        <f t="shared" si="5242"/>
        <v>753.5</v>
      </c>
      <c r="BL1930" s="18">
        <f t="shared" si="5294"/>
        <v>0</v>
      </c>
      <c r="BM1930" s="18">
        <f t="shared" si="5294"/>
        <v>0</v>
      </c>
      <c r="BN1930" s="18">
        <f t="shared" si="5294"/>
        <v>0</v>
      </c>
      <c r="BO1930" s="18">
        <f t="shared" si="5152"/>
        <v>35860.552000000003</v>
      </c>
      <c r="BP1930" s="18">
        <f t="shared" si="5153"/>
        <v>753.5</v>
      </c>
      <c r="BQ1930" s="18">
        <f t="shared" si="5154"/>
        <v>753.5</v>
      </c>
      <c r="BR1930" s="18">
        <f t="shared" si="5294"/>
        <v>0</v>
      </c>
      <c r="BS1930" s="18">
        <f t="shared" si="5294"/>
        <v>0</v>
      </c>
      <c r="BT1930" s="18">
        <f t="shared" si="5294"/>
        <v>0</v>
      </c>
      <c r="BU1930" s="18">
        <f t="shared" si="5148"/>
        <v>35860.552000000003</v>
      </c>
      <c r="BV1930" s="18">
        <f t="shared" si="5149"/>
        <v>753.5</v>
      </c>
      <c r="BW1930" s="18">
        <f t="shared" si="5150"/>
        <v>753.5</v>
      </c>
      <c r="BX1930" s="18">
        <f t="shared" si="5294"/>
        <v>-44</v>
      </c>
      <c r="BY1930" s="18">
        <f t="shared" si="5294"/>
        <v>0</v>
      </c>
      <c r="BZ1930" s="18">
        <f t="shared" si="5294"/>
        <v>0</v>
      </c>
      <c r="CA1930" s="18">
        <f t="shared" si="5114"/>
        <v>35816.552000000003</v>
      </c>
      <c r="CB1930" s="18">
        <f t="shared" si="5115"/>
        <v>753.5</v>
      </c>
      <c r="CC1930" s="18">
        <f t="shared" si="5116"/>
        <v>753.5</v>
      </c>
      <c r="CD1930" s="18">
        <f t="shared" si="5294"/>
        <v>0</v>
      </c>
      <c r="CE1930" s="27"/>
      <c r="CF1930" s="33"/>
    </row>
    <row r="1931" spans="1:119" ht="46.8" x14ac:dyDescent="0.3">
      <c r="A1931" s="41" t="s">
        <v>315</v>
      </c>
      <c r="B1931" s="39">
        <v>240</v>
      </c>
      <c r="C1931" s="41"/>
      <c r="D1931" s="41"/>
      <c r="E1931" s="14" t="s">
        <v>559</v>
      </c>
      <c r="F1931" s="18">
        <f t="shared" si="5292"/>
        <v>753.5</v>
      </c>
      <c r="G1931" s="18">
        <f t="shared" si="5292"/>
        <v>753.5</v>
      </c>
      <c r="H1931" s="18">
        <f t="shared" si="5292"/>
        <v>753.5</v>
      </c>
      <c r="I1931" s="18">
        <f t="shared" si="5292"/>
        <v>0</v>
      </c>
      <c r="J1931" s="18">
        <f t="shared" si="5292"/>
        <v>0</v>
      </c>
      <c r="K1931" s="18">
        <f t="shared" si="5292"/>
        <v>0</v>
      </c>
      <c r="L1931" s="18">
        <f t="shared" si="5237"/>
        <v>753.5</v>
      </c>
      <c r="M1931" s="18">
        <f t="shared" si="5238"/>
        <v>753.5</v>
      </c>
      <c r="N1931" s="18">
        <f t="shared" si="5239"/>
        <v>753.5</v>
      </c>
      <c r="O1931" s="18">
        <f t="shared" si="5293"/>
        <v>0</v>
      </c>
      <c r="P1931" s="18">
        <f t="shared" si="5293"/>
        <v>0</v>
      </c>
      <c r="Q1931" s="18">
        <f t="shared" si="5293"/>
        <v>0</v>
      </c>
      <c r="R1931" s="18">
        <f t="shared" si="5293"/>
        <v>0</v>
      </c>
      <c r="S1931" s="18">
        <f t="shared" si="5293"/>
        <v>0</v>
      </c>
      <c r="T1931" s="18">
        <f t="shared" si="5184"/>
        <v>753.5</v>
      </c>
      <c r="U1931" s="18">
        <f t="shared" si="5185"/>
        <v>753.5</v>
      </c>
      <c r="V1931" s="18">
        <f t="shared" si="5186"/>
        <v>753.5</v>
      </c>
      <c r="W1931" s="18">
        <f t="shared" si="5294"/>
        <v>2910</v>
      </c>
      <c r="X1931" s="18">
        <f t="shared" si="5294"/>
        <v>0</v>
      </c>
      <c r="Y1931" s="18">
        <f t="shared" si="5294"/>
        <v>0</v>
      </c>
      <c r="Z1931" s="18">
        <f t="shared" si="5294"/>
        <v>-2000</v>
      </c>
      <c r="AA1931" s="18">
        <f t="shared" si="5294"/>
        <v>0</v>
      </c>
      <c r="AB1931" s="18">
        <f t="shared" si="5294"/>
        <v>0</v>
      </c>
      <c r="AC1931" s="18">
        <f t="shared" si="5179"/>
        <v>1663.5</v>
      </c>
      <c r="AD1931" s="18">
        <f t="shared" si="5180"/>
        <v>753.5</v>
      </c>
      <c r="AE1931" s="18">
        <f t="shared" si="5181"/>
        <v>753.5</v>
      </c>
      <c r="AF1931" s="18">
        <f t="shared" si="5294"/>
        <v>34197.052000000003</v>
      </c>
      <c r="AG1931" s="18">
        <f t="shared" si="5294"/>
        <v>0</v>
      </c>
      <c r="AH1931" s="18">
        <f t="shared" si="5294"/>
        <v>0</v>
      </c>
      <c r="AI1931" s="18">
        <f t="shared" si="5110"/>
        <v>35860.552000000003</v>
      </c>
      <c r="AJ1931" s="18">
        <f t="shared" si="5111"/>
        <v>753.5</v>
      </c>
      <c r="AK1931" s="18">
        <f t="shared" si="5112"/>
        <v>753.5</v>
      </c>
      <c r="AL1931" s="18">
        <f t="shared" si="5294"/>
        <v>0</v>
      </c>
      <c r="AM1931" s="18">
        <f t="shared" si="5113"/>
        <v>35860.552000000003</v>
      </c>
      <c r="AN1931" s="18">
        <f t="shared" si="5294"/>
        <v>0</v>
      </c>
      <c r="AO1931" s="18">
        <f t="shared" si="5294"/>
        <v>0</v>
      </c>
      <c r="AP1931" s="18">
        <f t="shared" si="5294"/>
        <v>0</v>
      </c>
      <c r="AQ1931" s="18">
        <f t="shared" si="5277"/>
        <v>35860.552000000003</v>
      </c>
      <c r="AR1931" s="18">
        <f t="shared" si="5278"/>
        <v>753.5</v>
      </c>
      <c r="AS1931" s="18">
        <f t="shared" si="5279"/>
        <v>753.5</v>
      </c>
      <c r="AT1931" s="18">
        <f t="shared" si="5294"/>
        <v>0</v>
      </c>
      <c r="AU1931" s="18">
        <f t="shared" si="5294"/>
        <v>0</v>
      </c>
      <c r="AV1931" s="18">
        <f t="shared" si="5294"/>
        <v>0</v>
      </c>
      <c r="AW1931" s="18">
        <f t="shared" si="5281"/>
        <v>35860.552000000003</v>
      </c>
      <c r="AX1931" s="18">
        <f t="shared" si="5282"/>
        <v>753.5</v>
      </c>
      <c r="AY1931" s="18">
        <f t="shared" si="5283"/>
        <v>753.5</v>
      </c>
      <c r="AZ1931" s="18">
        <f t="shared" si="5294"/>
        <v>0</v>
      </c>
      <c r="BA1931" s="18">
        <f t="shared" si="5294"/>
        <v>0</v>
      </c>
      <c r="BB1931" s="18">
        <f t="shared" si="5294"/>
        <v>0</v>
      </c>
      <c r="BC1931" s="18">
        <f t="shared" si="5243"/>
        <v>35860.552000000003</v>
      </c>
      <c r="BD1931" s="18">
        <f t="shared" si="5244"/>
        <v>753.5</v>
      </c>
      <c r="BE1931" s="18">
        <f t="shared" si="5245"/>
        <v>753.5</v>
      </c>
      <c r="BF1931" s="18">
        <f t="shared" si="5294"/>
        <v>0</v>
      </c>
      <c r="BG1931" s="18">
        <f t="shared" si="5294"/>
        <v>0</v>
      </c>
      <c r="BH1931" s="18">
        <f t="shared" si="5294"/>
        <v>0</v>
      </c>
      <c r="BI1931" s="18">
        <f t="shared" si="5240"/>
        <v>35860.552000000003</v>
      </c>
      <c r="BJ1931" s="18">
        <f t="shared" si="5241"/>
        <v>753.5</v>
      </c>
      <c r="BK1931" s="18">
        <f t="shared" si="5242"/>
        <v>753.5</v>
      </c>
      <c r="BL1931" s="18">
        <f t="shared" si="5294"/>
        <v>0</v>
      </c>
      <c r="BM1931" s="18">
        <f t="shared" si="5294"/>
        <v>0</v>
      </c>
      <c r="BN1931" s="18">
        <f t="shared" si="5294"/>
        <v>0</v>
      </c>
      <c r="BO1931" s="18">
        <f t="shared" si="5152"/>
        <v>35860.552000000003</v>
      </c>
      <c r="BP1931" s="18">
        <f t="shared" si="5153"/>
        <v>753.5</v>
      </c>
      <c r="BQ1931" s="18">
        <f t="shared" si="5154"/>
        <v>753.5</v>
      </c>
      <c r="BR1931" s="18">
        <f t="shared" si="5294"/>
        <v>0</v>
      </c>
      <c r="BS1931" s="18">
        <f t="shared" si="5294"/>
        <v>0</v>
      </c>
      <c r="BT1931" s="18">
        <f t="shared" si="5294"/>
        <v>0</v>
      </c>
      <c r="BU1931" s="18">
        <f t="shared" si="5148"/>
        <v>35860.552000000003</v>
      </c>
      <c r="BV1931" s="18">
        <f t="shared" si="5149"/>
        <v>753.5</v>
      </c>
      <c r="BW1931" s="18">
        <f t="shared" si="5150"/>
        <v>753.5</v>
      </c>
      <c r="BX1931" s="18">
        <f t="shared" si="5294"/>
        <v>-44</v>
      </c>
      <c r="BY1931" s="18">
        <f t="shared" si="5294"/>
        <v>0</v>
      </c>
      <c r="BZ1931" s="18">
        <f t="shared" si="5294"/>
        <v>0</v>
      </c>
      <c r="CA1931" s="18">
        <f t="shared" si="5114"/>
        <v>35816.552000000003</v>
      </c>
      <c r="CB1931" s="18">
        <f t="shared" si="5115"/>
        <v>753.5</v>
      </c>
      <c r="CC1931" s="18">
        <f t="shared" si="5116"/>
        <v>753.5</v>
      </c>
      <c r="CD1931" s="18">
        <f t="shared" si="5294"/>
        <v>0</v>
      </c>
      <c r="CE1931" s="27"/>
      <c r="CF1931" s="33"/>
    </row>
    <row r="1932" spans="1:119" x14ac:dyDescent="0.3">
      <c r="A1932" s="41" t="s">
        <v>315</v>
      </c>
      <c r="B1932" s="39">
        <v>240</v>
      </c>
      <c r="C1932" s="41" t="s">
        <v>149</v>
      </c>
      <c r="D1932" s="41" t="s">
        <v>27</v>
      </c>
      <c r="E1932" s="14" t="s">
        <v>521</v>
      </c>
      <c r="F1932" s="23">
        <v>753.5</v>
      </c>
      <c r="G1932" s="23">
        <v>753.5</v>
      </c>
      <c r="H1932" s="23">
        <v>753.5</v>
      </c>
      <c r="I1932" s="18"/>
      <c r="J1932" s="18"/>
      <c r="K1932" s="18"/>
      <c r="L1932" s="18">
        <f t="shared" si="5237"/>
        <v>753.5</v>
      </c>
      <c r="M1932" s="18">
        <f t="shared" si="5238"/>
        <v>753.5</v>
      </c>
      <c r="N1932" s="18">
        <f t="shared" si="5239"/>
        <v>753.5</v>
      </c>
      <c r="O1932" s="18"/>
      <c r="P1932" s="18"/>
      <c r="Q1932" s="18"/>
      <c r="R1932" s="18"/>
      <c r="S1932" s="18"/>
      <c r="T1932" s="18">
        <f t="shared" si="5184"/>
        <v>753.5</v>
      </c>
      <c r="U1932" s="18">
        <f t="shared" si="5185"/>
        <v>753.5</v>
      </c>
      <c r="V1932" s="18">
        <f t="shared" si="5186"/>
        <v>753.5</v>
      </c>
      <c r="W1932" s="18">
        <v>2910</v>
      </c>
      <c r="X1932" s="18"/>
      <c r="Y1932" s="18"/>
      <c r="Z1932" s="18">
        <v>-2000</v>
      </c>
      <c r="AA1932" s="18"/>
      <c r="AB1932" s="18"/>
      <c r="AC1932" s="18">
        <f t="shared" si="5179"/>
        <v>1663.5</v>
      </c>
      <c r="AD1932" s="18">
        <f t="shared" si="5180"/>
        <v>753.5</v>
      </c>
      <c r="AE1932" s="18">
        <f t="shared" si="5181"/>
        <v>753.5</v>
      </c>
      <c r="AF1932" s="18">
        <v>34197.052000000003</v>
      </c>
      <c r="AG1932" s="18"/>
      <c r="AH1932" s="18"/>
      <c r="AI1932" s="18">
        <f t="shared" si="5110"/>
        <v>35860.552000000003</v>
      </c>
      <c r="AJ1932" s="18">
        <f t="shared" si="5111"/>
        <v>753.5</v>
      </c>
      <c r="AK1932" s="18">
        <f t="shared" si="5112"/>
        <v>753.5</v>
      </c>
      <c r="AL1932" s="18"/>
      <c r="AM1932" s="18">
        <f t="shared" si="5113"/>
        <v>35860.552000000003</v>
      </c>
      <c r="AN1932" s="18"/>
      <c r="AO1932" s="18"/>
      <c r="AP1932" s="18"/>
      <c r="AQ1932" s="18">
        <f t="shared" si="5277"/>
        <v>35860.552000000003</v>
      </c>
      <c r="AR1932" s="18">
        <f t="shared" si="5278"/>
        <v>753.5</v>
      </c>
      <c r="AS1932" s="18">
        <f t="shared" si="5279"/>
        <v>753.5</v>
      </c>
      <c r="AT1932" s="18"/>
      <c r="AU1932" s="18"/>
      <c r="AV1932" s="18"/>
      <c r="AW1932" s="18">
        <f t="shared" si="5281"/>
        <v>35860.552000000003</v>
      </c>
      <c r="AX1932" s="18">
        <f t="shared" si="5282"/>
        <v>753.5</v>
      </c>
      <c r="AY1932" s="18">
        <f t="shared" si="5283"/>
        <v>753.5</v>
      </c>
      <c r="AZ1932" s="18"/>
      <c r="BA1932" s="18"/>
      <c r="BB1932" s="18"/>
      <c r="BC1932" s="18">
        <f t="shared" si="5243"/>
        <v>35860.552000000003</v>
      </c>
      <c r="BD1932" s="18">
        <f t="shared" si="5244"/>
        <v>753.5</v>
      </c>
      <c r="BE1932" s="18">
        <f t="shared" si="5245"/>
        <v>753.5</v>
      </c>
      <c r="BF1932" s="18"/>
      <c r="BG1932" s="18"/>
      <c r="BH1932" s="18"/>
      <c r="BI1932" s="18">
        <f t="shared" si="5240"/>
        <v>35860.552000000003</v>
      </c>
      <c r="BJ1932" s="18">
        <f t="shared" si="5241"/>
        <v>753.5</v>
      </c>
      <c r="BK1932" s="18">
        <f t="shared" si="5242"/>
        <v>753.5</v>
      </c>
      <c r="BL1932" s="18"/>
      <c r="BM1932" s="18"/>
      <c r="BN1932" s="18"/>
      <c r="BO1932" s="18">
        <f t="shared" si="5152"/>
        <v>35860.552000000003</v>
      </c>
      <c r="BP1932" s="18">
        <f t="shared" si="5153"/>
        <v>753.5</v>
      </c>
      <c r="BQ1932" s="18">
        <f t="shared" si="5154"/>
        <v>753.5</v>
      </c>
      <c r="BR1932" s="18"/>
      <c r="BS1932" s="18"/>
      <c r="BT1932" s="18"/>
      <c r="BU1932" s="18">
        <f t="shared" si="5148"/>
        <v>35860.552000000003</v>
      </c>
      <c r="BV1932" s="18">
        <f t="shared" si="5149"/>
        <v>753.5</v>
      </c>
      <c r="BW1932" s="18">
        <f t="shared" si="5150"/>
        <v>753.5</v>
      </c>
      <c r="BX1932" s="18">
        <f>-10-34</f>
        <v>-44</v>
      </c>
      <c r="BY1932" s="18"/>
      <c r="BZ1932" s="18"/>
      <c r="CA1932" s="18">
        <f t="shared" si="5114"/>
        <v>35816.552000000003</v>
      </c>
      <c r="CB1932" s="18">
        <f t="shared" si="5115"/>
        <v>753.5</v>
      </c>
      <c r="CC1932" s="18">
        <f t="shared" si="5116"/>
        <v>753.5</v>
      </c>
      <c r="CD1932" s="18"/>
      <c r="CE1932" s="27"/>
      <c r="CF1932" s="33"/>
    </row>
    <row r="1933" spans="1:119" ht="31.2" x14ac:dyDescent="0.3">
      <c r="A1933" s="41" t="s">
        <v>320</v>
      </c>
      <c r="B1933" s="39"/>
      <c r="C1933" s="41"/>
      <c r="D1933" s="41"/>
      <c r="E1933" s="14" t="s">
        <v>1086</v>
      </c>
      <c r="F1933" s="18">
        <f t="shared" ref="F1933:K1936" si="5295">F1934</f>
        <v>1047.8</v>
      </c>
      <c r="G1933" s="18">
        <f t="shared" si="5295"/>
        <v>1047.8</v>
      </c>
      <c r="H1933" s="18">
        <f t="shared" si="5295"/>
        <v>1047.8</v>
      </c>
      <c r="I1933" s="18">
        <f t="shared" si="5295"/>
        <v>0</v>
      </c>
      <c r="J1933" s="18">
        <f t="shared" si="5295"/>
        <v>0</v>
      </c>
      <c r="K1933" s="18">
        <f t="shared" si="5295"/>
        <v>0</v>
      </c>
      <c r="L1933" s="18">
        <f t="shared" si="5237"/>
        <v>1047.8</v>
      </c>
      <c r="M1933" s="18">
        <f t="shared" si="5238"/>
        <v>1047.8</v>
      </c>
      <c r="N1933" s="18">
        <f t="shared" si="5239"/>
        <v>1047.8</v>
      </c>
      <c r="O1933" s="18">
        <f t="shared" ref="O1933:S1936" si="5296">O1934</f>
        <v>0</v>
      </c>
      <c r="P1933" s="18">
        <f t="shared" si="5296"/>
        <v>0</v>
      </c>
      <c r="Q1933" s="18">
        <f t="shared" si="5296"/>
        <v>0</v>
      </c>
      <c r="R1933" s="18">
        <f t="shared" si="5296"/>
        <v>0</v>
      </c>
      <c r="S1933" s="18">
        <f t="shared" si="5296"/>
        <v>0</v>
      </c>
      <c r="T1933" s="18">
        <f t="shared" si="5184"/>
        <v>1047.8</v>
      </c>
      <c r="U1933" s="18">
        <f t="shared" si="5185"/>
        <v>1047.8</v>
      </c>
      <c r="V1933" s="18">
        <f t="shared" si="5186"/>
        <v>1047.8</v>
      </c>
      <c r="W1933" s="18">
        <f t="shared" ref="W1933:CD1933" si="5297">W1934</f>
        <v>0</v>
      </c>
      <c r="X1933" s="18">
        <f t="shared" si="5297"/>
        <v>0</v>
      </c>
      <c r="Y1933" s="18">
        <f t="shared" si="5297"/>
        <v>0</v>
      </c>
      <c r="Z1933" s="18">
        <f t="shared" si="5297"/>
        <v>0</v>
      </c>
      <c r="AA1933" s="18">
        <f t="shared" si="5297"/>
        <v>0</v>
      </c>
      <c r="AB1933" s="18">
        <f t="shared" si="5297"/>
        <v>0</v>
      </c>
      <c r="AC1933" s="18">
        <f t="shared" si="5179"/>
        <v>1047.8</v>
      </c>
      <c r="AD1933" s="18">
        <f t="shared" si="5180"/>
        <v>1047.8</v>
      </c>
      <c r="AE1933" s="18">
        <f t="shared" si="5181"/>
        <v>1047.8</v>
      </c>
      <c r="AF1933" s="18">
        <f t="shared" si="5297"/>
        <v>0</v>
      </c>
      <c r="AG1933" s="18">
        <f t="shared" si="5297"/>
        <v>0</v>
      </c>
      <c r="AH1933" s="18">
        <f t="shared" si="5297"/>
        <v>0</v>
      </c>
      <c r="AI1933" s="18">
        <f t="shared" si="5110"/>
        <v>1047.8</v>
      </c>
      <c r="AJ1933" s="18">
        <f t="shared" si="5111"/>
        <v>1047.8</v>
      </c>
      <c r="AK1933" s="18">
        <f t="shared" si="5112"/>
        <v>1047.8</v>
      </c>
      <c r="AL1933" s="18">
        <f t="shared" si="5297"/>
        <v>0</v>
      </c>
      <c r="AM1933" s="18">
        <f t="shared" si="5113"/>
        <v>1047.8</v>
      </c>
      <c r="AN1933" s="18">
        <f t="shared" si="5297"/>
        <v>0</v>
      </c>
      <c r="AO1933" s="18">
        <f t="shared" si="5297"/>
        <v>0</v>
      </c>
      <c r="AP1933" s="18">
        <f t="shared" si="5297"/>
        <v>0</v>
      </c>
      <c r="AQ1933" s="18">
        <f t="shared" si="5277"/>
        <v>1047.8</v>
      </c>
      <c r="AR1933" s="18">
        <f t="shared" si="5278"/>
        <v>1047.8</v>
      </c>
      <c r="AS1933" s="18">
        <f t="shared" si="5279"/>
        <v>1047.8</v>
      </c>
      <c r="AT1933" s="18">
        <f t="shared" si="5297"/>
        <v>0</v>
      </c>
      <c r="AU1933" s="18">
        <f t="shared" si="5297"/>
        <v>0</v>
      </c>
      <c r="AV1933" s="18">
        <f t="shared" si="5297"/>
        <v>0</v>
      </c>
      <c r="AW1933" s="18">
        <f t="shared" si="5281"/>
        <v>1047.8</v>
      </c>
      <c r="AX1933" s="18">
        <f t="shared" si="5282"/>
        <v>1047.8</v>
      </c>
      <c r="AY1933" s="18">
        <f t="shared" si="5283"/>
        <v>1047.8</v>
      </c>
      <c r="AZ1933" s="18">
        <f t="shared" si="5297"/>
        <v>0</v>
      </c>
      <c r="BA1933" s="18">
        <f t="shared" si="5297"/>
        <v>0</v>
      </c>
      <c r="BB1933" s="18">
        <f t="shared" si="5297"/>
        <v>0</v>
      </c>
      <c r="BC1933" s="18">
        <f t="shared" si="5243"/>
        <v>1047.8</v>
      </c>
      <c r="BD1933" s="18">
        <f t="shared" si="5244"/>
        <v>1047.8</v>
      </c>
      <c r="BE1933" s="18">
        <f t="shared" si="5245"/>
        <v>1047.8</v>
      </c>
      <c r="BF1933" s="18">
        <f t="shared" si="5297"/>
        <v>0</v>
      </c>
      <c r="BG1933" s="18">
        <f t="shared" si="5297"/>
        <v>0</v>
      </c>
      <c r="BH1933" s="18">
        <f t="shared" si="5297"/>
        <v>0</v>
      </c>
      <c r="BI1933" s="18">
        <f t="shared" si="5240"/>
        <v>1047.8</v>
      </c>
      <c r="BJ1933" s="18">
        <f t="shared" si="5241"/>
        <v>1047.8</v>
      </c>
      <c r="BK1933" s="18">
        <f t="shared" si="5242"/>
        <v>1047.8</v>
      </c>
      <c r="BL1933" s="18">
        <f t="shared" si="5297"/>
        <v>100</v>
      </c>
      <c r="BM1933" s="18">
        <f t="shared" si="5297"/>
        <v>0</v>
      </c>
      <c r="BN1933" s="18">
        <f t="shared" si="5297"/>
        <v>0</v>
      </c>
      <c r="BO1933" s="18">
        <f t="shared" si="5152"/>
        <v>1147.8</v>
      </c>
      <c r="BP1933" s="18">
        <f t="shared" si="5153"/>
        <v>1047.8</v>
      </c>
      <c r="BQ1933" s="18">
        <f t="shared" si="5154"/>
        <v>1047.8</v>
      </c>
      <c r="BR1933" s="18">
        <f t="shared" si="5297"/>
        <v>0</v>
      </c>
      <c r="BS1933" s="18">
        <f t="shared" si="5297"/>
        <v>0</v>
      </c>
      <c r="BT1933" s="18">
        <f t="shared" si="5297"/>
        <v>0</v>
      </c>
      <c r="BU1933" s="18">
        <f t="shared" si="5148"/>
        <v>1147.8</v>
      </c>
      <c r="BV1933" s="18">
        <f t="shared" si="5149"/>
        <v>1047.8</v>
      </c>
      <c r="BW1933" s="18">
        <f t="shared" si="5150"/>
        <v>1047.8</v>
      </c>
      <c r="BX1933" s="18">
        <f t="shared" si="5297"/>
        <v>0</v>
      </c>
      <c r="BY1933" s="18">
        <f t="shared" si="5297"/>
        <v>0</v>
      </c>
      <c r="BZ1933" s="18">
        <f t="shared" si="5297"/>
        <v>0</v>
      </c>
      <c r="CA1933" s="18">
        <f t="shared" si="5114"/>
        <v>1147.8</v>
      </c>
      <c r="CB1933" s="18">
        <f t="shared" si="5115"/>
        <v>1047.8</v>
      </c>
      <c r="CC1933" s="18">
        <f t="shared" si="5116"/>
        <v>1047.8</v>
      </c>
      <c r="CD1933" s="18">
        <f t="shared" si="5297"/>
        <v>0</v>
      </c>
      <c r="CE1933" s="27"/>
      <c r="CF1933" s="33"/>
    </row>
    <row r="1934" spans="1:119" x14ac:dyDescent="0.3">
      <c r="A1934" s="41" t="s">
        <v>319</v>
      </c>
      <c r="B1934" s="39"/>
      <c r="C1934" s="41"/>
      <c r="D1934" s="41"/>
      <c r="E1934" s="14" t="s">
        <v>701</v>
      </c>
      <c r="F1934" s="18">
        <f t="shared" si="5295"/>
        <v>1047.8</v>
      </c>
      <c r="G1934" s="18">
        <f t="shared" si="5295"/>
        <v>1047.8</v>
      </c>
      <c r="H1934" s="18">
        <f t="shared" si="5295"/>
        <v>1047.8</v>
      </c>
      <c r="I1934" s="18">
        <f t="shared" si="5295"/>
        <v>0</v>
      </c>
      <c r="J1934" s="18">
        <f t="shared" si="5295"/>
        <v>0</v>
      </c>
      <c r="K1934" s="18">
        <f t="shared" si="5295"/>
        <v>0</v>
      </c>
      <c r="L1934" s="18">
        <f t="shared" si="5237"/>
        <v>1047.8</v>
      </c>
      <c r="M1934" s="18">
        <f t="shared" si="5238"/>
        <v>1047.8</v>
      </c>
      <c r="N1934" s="18">
        <f t="shared" si="5239"/>
        <v>1047.8</v>
      </c>
      <c r="O1934" s="18">
        <f t="shared" si="5296"/>
        <v>0</v>
      </c>
      <c r="P1934" s="18">
        <f t="shared" si="5296"/>
        <v>0</v>
      </c>
      <c r="Q1934" s="18">
        <f t="shared" si="5296"/>
        <v>0</v>
      </c>
      <c r="R1934" s="18">
        <f t="shared" si="5296"/>
        <v>0</v>
      </c>
      <c r="S1934" s="18">
        <f t="shared" si="5296"/>
        <v>0</v>
      </c>
      <c r="T1934" s="18">
        <f t="shared" si="5184"/>
        <v>1047.8</v>
      </c>
      <c r="U1934" s="18">
        <f t="shared" si="5185"/>
        <v>1047.8</v>
      </c>
      <c r="V1934" s="18">
        <f t="shared" si="5186"/>
        <v>1047.8</v>
      </c>
      <c r="W1934" s="18">
        <f t="shared" ref="W1934:CD1936" si="5298">W1935</f>
        <v>0</v>
      </c>
      <c r="X1934" s="18">
        <f t="shared" si="5298"/>
        <v>0</v>
      </c>
      <c r="Y1934" s="18">
        <f t="shared" si="5298"/>
        <v>0</v>
      </c>
      <c r="Z1934" s="18">
        <f t="shared" si="5298"/>
        <v>0</v>
      </c>
      <c r="AA1934" s="18">
        <f t="shared" si="5298"/>
        <v>0</v>
      </c>
      <c r="AB1934" s="18">
        <f t="shared" si="5298"/>
        <v>0</v>
      </c>
      <c r="AC1934" s="18">
        <f t="shared" si="5179"/>
        <v>1047.8</v>
      </c>
      <c r="AD1934" s="18">
        <f t="shared" si="5180"/>
        <v>1047.8</v>
      </c>
      <c r="AE1934" s="18">
        <f t="shared" si="5181"/>
        <v>1047.8</v>
      </c>
      <c r="AF1934" s="18">
        <f t="shared" si="5298"/>
        <v>0</v>
      </c>
      <c r="AG1934" s="18">
        <f t="shared" si="5298"/>
        <v>0</v>
      </c>
      <c r="AH1934" s="18">
        <f t="shared" si="5298"/>
        <v>0</v>
      </c>
      <c r="AI1934" s="18">
        <f t="shared" si="5110"/>
        <v>1047.8</v>
      </c>
      <c r="AJ1934" s="18">
        <f t="shared" si="5111"/>
        <v>1047.8</v>
      </c>
      <c r="AK1934" s="18">
        <f t="shared" si="5112"/>
        <v>1047.8</v>
      </c>
      <c r="AL1934" s="18">
        <f t="shared" si="5298"/>
        <v>0</v>
      </c>
      <c r="AM1934" s="18">
        <f t="shared" si="5113"/>
        <v>1047.8</v>
      </c>
      <c r="AN1934" s="18">
        <f t="shared" si="5298"/>
        <v>0</v>
      </c>
      <c r="AO1934" s="18">
        <f t="shared" si="5298"/>
        <v>0</v>
      </c>
      <c r="AP1934" s="18">
        <f t="shared" si="5298"/>
        <v>0</v>
      </c>
      <c r="AQ1934" s="18">
        <f t="shared" si="5277"/>
        <v>1047.8</v>
      </c>
      <c r="AR1934" s="18">
        <f t="shared" si="5278"/>
        <v>1047.8</v>
      </c>
      <c r="AS1934" s="18">
        <f t="shared" si="5279"/>
        <v>1047.8</v>
      </c>
      <c r="AT1934" s="18">
        <f t="shared" si="5298"/>
        <v>0</v>
      </c>
      <c r="AU1934" s="18">
        <f t="shared" si="5298"/>
        <v>0</v>
      </c>
      <c r="AV1934" s="18">
        <f t="shared" si="5298"/>
        <v>0</v>
      </c>
      <c r="AW1934" s="18">
        <f t="shared" si="5281"/>
        <v>1047.8</v>
      </c>
      <c r="AX1934" s="18">
        <f t="shared" si="5282"/>
        <v>1047.8</v>
      </c>
      <c r="AY1934" s="18">
        <f t="shared" si="5283"/>
        <v>1047.8</v>
      </c>
      <c r="AZ1934" s="18">
        <f t="shared" si="5298"/>
        <v>0</v>
      </c>
      <c r="BA1934" s="18">
        <f t="shared" si="5298"/>
        <v>0</v>
      </c>
      <c r="BB1934" s="18">
        <f t="shared" si="5298"/>
        <v>0</v>
      </c>
      <c r="BC1934" s="18">
        <f t="shared" si="5243"/>
        <v>1047.8</v>
      </c>
      <c r="BD1934" s="18">
        <f t="shared" si="5244"/>
        <v>1047.8</v>
      </c>
      <c r="BE1934" s="18">
        <f t="shared" si="5245"/>
        <v>1047.8</v>
      </c>
      <c r="BF1934" s="18">
        <f t="shared" si="5298"/>
        <v>0</v>
      </c>
      <c r="BG1934" s="18">
        <f t="shared" si="5298"/>
        <v>0</v>
      </c>
      <c r="BH1934" s="18">
        <f t="shared" si="5298"/>
        <v>0</v>
      </c>
      <c r="BI1934" s="18">
        <f t="shared" si="5240"/>
        <v>1047.8</v>
      </c>
      <c r="BJ1934" s="18">
        <f t="shared" si="5241"/>
        <v>1047.8</v>
      </c>
      <c r="BK1934" s="18">
        <f t="shared" si="5242"/>
        <v>1047.8</v>
      </c>
      <c r="BL1934" s="18">
        <f t="shared" si="5298"/>
        <v>100</v>
      </c>
      <c r="BM1934" s="18">
        <f t="shared" si="5298"/>
        <v>0</v>
      </c>
      <c r="BN1934" s="18">
        <f t="shared" si="5298"/>
        <v>0</v>
      </c>
      <c r="BO1934" s="18">
        <f t="shared" si="5152"/>
        <v>1147.8</v>
      </c>
      <c r="BP1934" s="18">
        <f t="shared" si="5153"/>
        <v>1047.8</v>
      </c>
      <c r="BQ1934" s="18">
        <f t="shared" si="5154"/>
        <v>1047.8</v>
      </c>
      <c r="BR1934" s="18">
        <f t="shared" si="5298"/>
        <v>0</v>
      </c>
      <c r="BS1934" s="18">
        <f t="shared" si="5298"/>
        <v>0</v>
      </c>
      <c r="BT1934" s="18">
        <f t="shared" si="5298"/>
        <v>0</v>
      </c>
      <c r="BU1934" s="18">
        <f t="shared" si="5148"/>
        <v>1147.8</v>
      </c>
      <c r="BV1934" s="18">
        <f t="shared" si="5149"/>
        <v>1047.8</v>
      </c>
      <c r="BW1934" s="18">
        <f t="shared" si="5150"/>
        <v>1047.8</v>
      </c>
      <c r="BX1934" s="18">
        <f t="shared" si="5298"/>
        <v>0</v>
      </c>
      <c r="BY1934" s="18">
        <f t="shared" si="5298"/>
        <v>0</v>
      </c>
      <c r="BZ1934" s="18">
        <f t="shared" si="5298"/>
        <v>0</v>
      </c>
      <c r="CA1934" s="18">
        <f t="shared" si="5114"/>
        <v>1147.8</v>
      </c>
      <c r="CB1934" s="18">
        <f t="shared" si="5115"/>
        <v>1047.8</v>
      </c>
      <c r="CC1934" s="18">
        <f t="shared" si="5116"/>
        <v>1047.8</v>
      </c>
      <c r="CD1934" s="18">
        <f t="shared" si="5298"/>
        <v>0</v>
      </c>
      <c r="CE1934" s="27"/>
      <c r="CF1934" s="33"/>
    </row>
    <row r="1935" spans="1:119" ht="31.2" x14ac:dyDescent="0.3">
      <c r="A1935" s="41" t="s">
        <v>319</v>
      </c>
      <c r="B1935" s="39">
        <v>200</v>
      </c>
      <c r="C1935" s="41"/>
      <c r="D1935" s="41"/>
      <c r="E1935" s="14" t="s">
        <v>551</v>
      </c>
      <c r="F1935" s="18">
        <f t="shared" si="5295"/>
        <v>1047.8</v>
      </c>
      <c r="G1935" s="18">
        <f t="shared" si="5295"/>
        <v>1047.8</v>
      </c>
      <c r="H1935" s="18">
        <f t="shared" si="5295"/>
        <v>1047.8</v>
      </c>
      <c r="I1935" s="18">
        <f t="shared" si="5295"/>
        <v>0</v>
      </c>
      <c r="J1935" s="18">
        <f t="shared" si="5295"/>
        <v>0</v>
      </c>
      <c r="K1935" s="18">
        <f t="shared" si="5295"/>
        <v>0</v>
      </c>
      <c r="L1935" s="18">
        <f t="shared" si="5237"/>
        <v>1047.8</v>
      </c>
      <c r="M1935" s="18">
        <f t="shared" si="5238"/>
        <v>1047.8</v>
      </c>
      <c r="N1935" s="18">
        <f t="shared" si="5239"/>
        <v>1047.8</v>
      </c>
      <c r="O1935" s="18">
        <f t="shared" si="5296"/>
        <v>0</v>
      </c>
      <c r="P1935" s="18">
        <f t="shared" si="5296"/>
        <v>0</v>
      </c>
      <c r="Q1935" s="18">
        <f t="shared" si="5296"/>
        <v>0</v>
      </c>
      <c r="R1935" s="18">
        <f t="shared" si="5296"/>
        <v>0</v>
      </c>
      <c r="S1935" s="18">
        <f t="shared" si="5296"/>
        <v>0</v>
      </c>
      <c r="T1935" s="18">
        <f t="shared" si="5184"/>
        <v>1047.8</v>
      </c>
      <c r="U1935" s="18">
        <f t="shared" si="5185"/>
        <v>1047.8</v>
      </c>
      <c r="V1935" s="18">
        <f t="shared" si="5186"/>
        <v>1047.8</v>
      </c>
      <c r="W1935" s="18">
        <f t="shared" si="5298"/>
        <v>0</v>
      </c>
      <c r="X1935" s="18">
        <f t="shared" si="5298"/>
        <v>0</v>
      </c>
      <c r="Y1935" s="18">
        <f t="shared" si="5298"/>
        <v>0</v>
      </c>
      <c r="Z1935" s="18">
        <f t="shared" si="5298"/>
        <v>0</v>
      </c>
      <c r="AA1935" s="18">
        <f t="shared" si="5298"/>
        <v>0</v>
      </c>
      <c r="AB1935" s="18">
        <f t="shared" si="5298"/>
        <v>0</v>
      </c>
      <c r="AC1935" s="18">
        <f t="shared" si="5179"/>
        <v>1047.8</v>
      </c>
      <c r="AD1935" s="18">
        <f t="shared" si="5180"/>
        <v>1047.8</v>
      </c>
      <c r="AE1935" s="18">
        <f t="shared" si="5181"/>
        <v>1047.8</v>
      </c>
      <c r="AF1935" s="18">
        <f t="shared" si="5298"/>
        <v>0</v>
      </c>
      <c r="AG1935" s="18">
        <f t="shared" si="5298"/>
        <v>0</v>
      </c>
      <c r="AH1935" s="18">
        <f t="shared" si="5298"/>
        <v>0</v>
      </c>
      <c r="AI1935" s="18">
        <f t="shared" si="5110"/>
        <v>1047.8</v>
      </c>
      <c r="AJ1935" s="18">
        <f t="shared" si="5111"/>
        <v>1047.8</v>
      </c>
      <c r="AK1935" s="18">
        <f t="shared" si="5112"/>
        <v>1047.8</v>
      </c>
      <c r="AL1935" s="18">
        <f t="shared" si="5298"/>
        <v>0</v>
      </c>
      <c r="AM1935" s="18">
        <f t="shared" si="5113"/>
        <v>1047.8</v>
      </c>
      <c r="AN1935" s="18">
        <f t="shared" si="5298"/>
        <v>0</v>
      </c>
      <c r="AO1935" s="18">
        <f t="shared" si="5298"/>
        <v>0</v>
      </c>
      <c r="AP1935" s="18">
        <f t="shared" si="5298"/>
        <v>0</v>
      </c>
      <c r="AQ1935" s="18">
        <f t="shared" si="5277"/>
        <v>1047.8</v>
      </c>
      <c r="AR1935" s="18">
        <f t="shared" si="5278"/>
        <v>1047.8</v>
      </c>
      <c r="AS1935" s="18">
        <f t="shared" si="5279"/>
        <v>1047.8</v>
      </c>
      <c r="AT1935" s="18">
        <f t="shared" si="5298"/>
        <v>0</v>
      </c>
      <c r="AU1935" s="18">
        <f t="shared" si="5298"/>
        <v>0</v>
      </c>
      <c r="AV1935" s="18">
        <f t="shared" si="5298"/>
        <v>0</v>
      </c>
      <c r="AW1935" s="18">
        <f t="shared" si="5281"/>
        <v>1047.8</v>
      </c>
      <c r="AX1935" s="18">
        <f t="shared" si="5282"/>
        <v>1047.8</v>
      </c>
      <c r="AY1935" s="18">
        <f t="shared" si="5283"/>
        <v>1047.8</v>
      </c>
      <c r="AZ1935" s="18">
        <f t="shared" si="5298"/>
        <v>0</v>
      </c>
      <c r="BA1935" s="18">
        <f t="shared" si="5298"/>
        <v>0</v>
      </c>
      <c r="BB1935" s="18">
        <f t="shared" si="5298"/>
        <v>0</v>
      </c>
      <c r="BC1935" s="18">
        <f t="shared" si="5243"/>
        <v>1047.8</v>
      </c>
      <c r="BD1935" s="18">
        <f t="shared" si="5244"/>
        <v>1047.8</v>
      </c>
      <c r="BE1935" s="18">
        <f t="shared" si="5245"/>
        <v>1047.8</v>
      </c>
      <c r="BF1935" s="18">
        <f t="shared" si="5298"/>
        <v>0</v>
      </c>
      <c r="BG1935" s="18">
        <f t="shared" si="5298"/>
        <v>0</v>
      </c>
      <c r="BH1935" s="18">
        <f t="shared" si="5298"/>
        <v>0</v>
      </c>
      <c r="BI1935" s="18">
        <f t="shared" si="5240"/>
        <v>1047.8</v>
      </c>
      <c r="BJ1935" s="18">
        <f t="shared" si="5241"/>
        <v>1047.8</v>
      </c>
      <c r="BK1935" s="18">
        <f t="shared" si="5242"/>
        <v>1047.8</v>
      </c>
      <c r="BL1935" s="18">
        <f t="shared" si="5298"/>
        <v>100</v>
      </c>
      <c r="BM1935" s="18">
        <f t="shared" si="5298"/>
        <v>0</v>
      </c>
      <c r="BN1935" s="18">
        <f t="shared" si="5298"/>
        <v>0</v>
      </c>
      <c r="BO1935" s="18">
        <f t="shared" si="5152"/>
        <v>1147.8</v>
      </c>
      <c r="BP1935" s="18">
        <f t="shared" si="5153"/>
        <v>1047.8</v>
      </c>
      <c r="BQ1935" s="18">
        <f t="shared" si="5154"/>
        <v>1047.8</v>
      </c>
      <c r="BR1935" s="18">
        <f t="shared" si="5298"/>
        <v>0</v>
      </c>
      <c r="BS1935" s="18">
        <f t="shared" si="5298"/>
        <v>0</v>
      </c>
      <c r="BT1935" s="18">
        <f t="shared" si="5298"/>
        <v>0</v>
      </c>
      <c r="BU1935" s="18">
        <f t="shared" si="5148"/>
        <v>1147.8</v>
      </c>
      <c r="BV1935" s="18">
        <f t="shared" si="5149"/>
        <v>1047.8</v>
      </c>
      <c r="BW1935" s="18">
        <f t="shared" si="5150"/>
        <v>1047.8</v>
      </c>
      <c r="BX1935" s="18">
        <f t="shared" si="5298"/>
        <v>0</v>
      </c>
      <c r="BY1935" s="18">
        <f t="shared" si="5298"/>
        <v>0</v>
      </c>
      <c r="BZ1935" s="18">
        <f t="shared" si="5298"/>
        <v>0</v>
      </c>
      <c r="CA1935" s="18">
        <f t="shared" si="5114"/>
        <v>1147.8</v>
      </c>
      <c r="CB1935" s="18">
        <f t="shared" si="5115"/>
        <v>1047.8</v>
      </c>
      <c r="CC1935" s="18">
        <f t="shared" si="5116"/>
        <v>1047.8</v>
      </c>
      <c r="CD1935" s="18">
        <f t="shared" si="5298"/>
        <v>0</v>
      </c>
      <c r="CE1935" s="27"/>
      <c r="CF1935" s="33"/>
    </row>
    <row r="1936" spans="1:119" ht="46.8" x14ac:dyDescent="0.3">
      <c r="A1936" s="41" t="s">
        <v>319</v>
      </c>
      <c r="B1936" s="39">
        <v>240</v>
      </c>
      <c r="C1936" s="41"/>
      <c r="D1936" s="41"/>
      <c r="E1936" s="14" t="s">
        <v>559</v>
      </c>
      <c r="F1936" s="18">
        <f t="shared" si="5295"/>
        <v>1047.8</v>
      </c>
      <c r="G1936" s="18">
        <f t="shared" si="5295"/>
        <v>1047.8</v>
      </c>
      <c r="H1936" s="18">
        <f t="shared" si="5295"/>
        <v>1047.8</v>
      </c>
      <c r="I1936" s="18">
        <f t="shared" si="5295"/>
        <v>0</v>
      </c>
      <c r="J1936" s="18">
        <f t="shared" si="5295"/>
        <v>0</v>
      </c>
      <c r="K1936" s="18">
        <f t="shared" si="5295"/>
        <v>0</v>
      </c>
      <c r="L1936" s="18">
        <f t="shared" si="5237"/>
        <v>1047.8</v>
      </c>
      <c r="M1936" s="18">
        <f t="shared" si="5238"/>
        <v>1047.8</v>
      </c>
      <c r="N1936" s="18">
        <f t="shared" si="5239"/>
        <v>1047.8</v>
      </c>
      <c r="O1936" s="18">
        <f t="shared" si="5296"/>
        <v>0</v>
      </c>
      <c r="P1936" s="18">
        <f t="shared" si="5296"/>
        <v>0</v>
      </c>
      <c r="Q1936" s="18">
        <f t="shared" si="5296"/>
        <v>0</v>
      </c>
      <c r="R1936" s="18">
        <f t="shared" si="5296"/>
        <v>0</v>
      </c>
      <c r="S1936" s="18">
        <f t="shared" si="5296"/>
        <v>0</v>
      </c>
      <c r="T1936" s="18">
        <f t="shared" si="5184"/>
        <v>1047.8</v>
      </c>
      <c r="U1936" s="18">
        <f t="shared" si="5185"/>
        <v>1047.8</v>
      </c>
      <c r="V1936" s="18">
        <f t="shared" si="5186"/>
        <v>1047.8</v>
      </c>
      <c r="W1936" s="18">
        <f t="shared" si="5298"/>
        <v>0</v>
      </c>
      <c r="X1936" s="18">
        <f t="shared" si="5298"/>
        <v>0</v>
      </c>
      <c r="Y1936" s="18">
        <f t="shared" si="5298"/>
        <v>0</v>
      </c>
      <c r="Z1936" s="18">
        <f t="shared" si="5298"/>
        <v>0</v>
      </c>
      <c r="AA1936" s="18">
        <f t="shared" si="5298"/>
        <v>0</v>
      </c>
      <c r="AB1936" s="18">
        <f t="shared" si="5298"/>
        <v>0</v>
      </c>
      <c r="AC1936" s="18">
        <f t="shared" si="5179"/>
        <v>1047.8</v>
      </c>
      <c r="AD1936" s="18">
        <f t="shared" si="5180"/>
        <v>1047.8</v>
      </c>
      <c r="AE1936" s="18">
        <f t="shared" si="5181"/>
        <v>1047.8</v>
      </c>
      <c r="AF1936" s="18">
        <f t="shared" si="5298"/>
        <v>0</v>
      </c>
      <c r="AG1936" s="18">
        <f t="shared" si="5298"/>
        <v>0</v>
      </c>
      <c r="AH1936" s="18">
        <f t="shared" si="5298"/>
        <v>0</v>
      </c>
      <c r="AI1936" s="18">
        <f t="shared" si="5110"/>
        <v>1047.8</v>
      </c>
      <c r="AJ1936" s="18">
        <f t="shared" si="5111"/>
        <v>1047.8</v>
      </c>
      <c r="AK1936" s="18">
        <f t="shared" si="5112"/>
        <v>1047.8</v>
      </c>
      <c r="AL1936" s="18">
        <f t="shared" si="5298"/>
        <v>0</v>
      </c>
      <c r="AM1936" s="18">
        <f t="shared" si="5113"/>
        <v>1047.8</v>
      </c>
      <c r="AN1936" s="18">
        <f t="shared" si="5298"/>
        <v>0</v>
      </c>
      <c r="AO1936" s="18">
        <f t="shared" si="5298"/>
        <v>0</v>
      </c>
      <c r="AP1936" s="18">
        <f t="shared" si="5298"/>
        <v>0</v>
      </c>
      <c r="AQ1936" s="18">
        <f t="shared" si="5277"/>
        <v>1047.8</v>
      </c>
      <c r="AR1936" s="18">
        <f t="shared" si="5278"/>
        <v>1047.8</v>
      </c>
      <c r="AS1936" s="18">
        <f t="shared" si="5279"/>
        <v>1047.8</v>
      </c>
      <c r="AT1936" s="18">
        <f t="shared" si="5298"/>
        <v>0</v>
      </c>
      <c r="AU1936" s="18">
        <f t="shared" si="5298"/>
        <v>0</v>
      </c>
      <c r="AV1936" s="18">
        <f t="shared" si="5298"/>
        <v>0</v>
      </c>
      <c r="AW1936" s="18">
        <f t="shared" si="5281"/>
        <v>1047.8</v>
      </c>
      <c r="AX1936" s="18">
        <f t="shared" si="5282"/>
        <v>1047.8</v>
      </c>
      <c r="AY1936" s="18">
        <f t="shared" si="5283"/>
        <v>1047.8</v>
      </c>
      <c r="AZ1936" s="18">
        <f t="shared" si="5298"/>
        <v>0</v>
      </c>
      <c r="BA1936" s="18">
        <f t="shared" si="5298"/>
        <v>0</v>
      </c>
      <c r="BB1936" s="18">
        <f t="shared" si="5298"/>
        <v>0</v>
      </c>
      <c r="BC1936" s="18">
        <f t="shared" si="5243"/>
        <v>1047.8</v>
      </c>
      <c r="BD1936" s="18">
        <f t="shared" si="5244"/>
        <v>1047.8</v>
      </c>
      <c r="BE1936" s="18">
        <f t="shared" si="5245"/>
        <v>1047.8</v>
      </c>
      <c r="BF1936" s="18">
        <f t="shared" si="5298"/>
        <v>0</v>
      </c>
      <c r="BG1936" s="18">
        <f t="shared" si="5298"/>
        <v>0</v>
      </c>
      <c r="BH1936" s="18">
        <f t="shared" si="5298"/>
        <v>0</v>
      </c>
      <c r="BI1936" s="18">
        <f t="shared" si="5240"/>
        <v>1047.8</v>
      </c>
      <c r="BJ1936" s="18">
        <f t="shared" si="5241"/>
        <v>1047.8</v>
      </c>
      <c r="BK1936" s="18">
        <f t="shared" si="5242"/>
        <v>1047.8</v>
      </c>
      <c r="BL1936" s="18">
        <f t="shared" si="5298"/>
        <v>100</v>
      </c>
      <c r="BM1936" s="18">
        <f t="shared" si="5298"/>
        <v>0</v>
      </c>
      <c r="BN1936" s="18">
        <f t="shared" si="5298"/>
        <v>0</v>
      </c>
      <c r="BO1936" s="18">
        <f t="shared" si="5152"/>
        <v>1147.8</v>
      </c>
      <c r="BP1936" s="18">
        <f t="shared" si="5153"/>
        <v>1047.8</v>
      </c>
      <c r="BQ1936" s="18">
        <f t="shared" si="5154"/>
        <v>1047.8</v>
      </c>
      <c r="BR1936" s="18">
        <f t="shared" si="5298"/>
        <v>0</v>
      </c>
      <c r="BS1936" s="18">
        <f t="shared" si="5298"/>
        <v>0</v>
      </c>
      <c r="BT1936" s="18">
        <f t="shared" si="5298"/>
        <v>0</v>
      </c>
      <c r="BU1936" s="18">
        <f t="shared" si="5148"/>
        <v>1147.8</v>
      </c>
      <c r="BV1936" s="18">
        <f t="shared" si="5149"/>
        <v>1047.8</v>
      </c>
      <c r="BW1936" s="18">
        <f t="shared" si="5150"/>
        <v>1047.8</v>
      </c>
      <c r="BX1936" s="18">
        <f t="shared" si="5298"/>
        <v>0</v>
      </c>
      <c r="BY1936" s="18">
        <f t="shared" si="5298"/>
        <v>0</v>
      </c>
      <c r="BZ1936" s="18">
        <f t="shared" si="5298"/>
        <v>0</v>
      </c>
      <c r="CA1936" s="18">
        <f t="shared" ref="CA1936:CA1999" si="5299">BU1936+BX1936</f>
        <v>1147.8</v>
      </c>
      <c r="CB1936" s="18">
        <f t="shared" ref="CB1936:CB1999" si="5300">BV1936+BY1936</f>
        <v>1047.8</v>
      </c>
      <c r="CC1936" s="18">
        <f t="shared" ref="CC1936:CC1999" si="5301">BW1936+BZ1936</f>
        <v>1047.8</v>
      </c>
      <c r="CD1936" s="18">
        <f t="shared" si="5298"/>
        <v>0</v>
      </c>
      <c r="CE1936" s="27"/>
      <c r="CF1936" s="33"/>
    </row>
    <row r="1937" spans="1:84" ht="31.2" x14ac:dyDescent="0.3">
      <c r="A1937" s="41" t="s">
        <v>319</v>
      </c>
      <c r="B1937" s="39">
        <v>240</v>
      </c>
      <c r="C1937" s="41" t="s">
        <v>140</v>
      </c>
      <c r="D1937" s="41" t="s">
        <v>19</v>
      </c>
      <c r="E1937" s="14" t="s">
        <v>529</v>
      </c>
      <c r="F1937" s="23">
        <v>1047.8</v>
      </c>
      <c r="G1937" s="23">
        <v>1047.8</v>
      </c>
      <c r="H1937" s="23">
        <v>1047.8</v>
      </c>
      <c r="I1937" s="18"/>
      <c r="J1937" s="18"/>
      <c r="K1937" s="18"/>
      <c r="L1937" s="18">
        <f t="shared" si="5237"/>
        <v>1047.8</v>
      </c>
      <c r="M1937" s="18">
        <f t="shared" si="5238"/>
        <v>1047.8</v>
      </c>
      <c r="N1937" s="18">
        <f t="shared" si="5239"/>
        <v>1047.8</v>
      </c>
      <c r="O1937" s="18"/>
      <c r="P1937" s="18"/>
      <c r="Q1937" s="18"/>
      <c r="R1937" s="18"/>
      <c r="S1937" s="18"/>
      <c r="T1937" s="18">
        <f t="shared" si="5184"/>
        <v>1047.8</v>
      </c>
      <c r="U1937" s="18">
        <f t="shared" si="5185"/>
        <v>1047.8</v>
      </c>
      <c r="V1937" s="18">
        <f t="shared" si="5186"/>
        <v>1047.8</v>
      </c>
      <c r="W1937" s="18"/>
      <c r="X1937" s="18"/>
      <c r="Y1937" s="18"/>
      <c r="Z1937" s="18"/>
      <c r="AA1937" s="18"/>
      <c r="AB1937" s="18"/>
      <c r="AC1937" s="18">
        <f t="shared" si="5179"/>
        <v>1047.8</v>
      </c>
      <c r="AD1937" s="18">
        <f t="shared" si="5180"/>
        <v>1047.8</v>
      </c>
      <c r="AE1937" s="18">
        <f t="shared" si="5181"/>
        <v>1047.8</v>
      </c>
      <c r="AF1937" s="18"/>
      <c r="AG1937" s="18"/>
      <c r="AH1937" s="18"/>
      <c r="AI1937" s="18">
        <f t="shared" si="5110"/>
        <v>1047.8</v>
      </c>
      <c r="AJ1937" s="18">
        <f t="shared" si="5111"/>
        <v>1047.8</v>
      </c>
      <c r="AK1937" s="18">
        <f t="shared" si="5112"/>
        <v>1047.8</v>
      </c>
      <c r="AL1937" s="18"/>
      <c r="AM1937" s="18">
        <f t="shared" si="5113"/>
        <v>1047.8</v>
      </c>
      <c r="AN1937" s="18"/>
      <c r="AO1937" s="18"/>
      <c r="AP1937" s="18"/>
      <c r="AQ1937" s="18">
        <f t="shared" si="5277"/>
        <v>1047.8</v>
      </c>
      <c r="AR1937" s="18">
        <f t="shared" si="5278"/>
        <v>1047.8</v>
      </c>
      <c r="AS1937" s="18">
        <f t="shared" si="5279"/>
        <v>1047.8</v>
      </c>
      <c r="AT1937" s="18"/>
      <c r="AU1937" s="18"/>
      <c r="AV1937" s="18"/>
      <c r="AW1937" s="18">
        <f t="shared" si="5281"/>
        <v>1047.8</v>
      </c>
      <c r="AX1937" s="18">
        <f t="shared" si="5282"/>
        <v>1047.8</v>
      </c>
      <c r="AY1937" s="18">
        <f t="shared" si="5283"/>
        <v>1047.8</v>
      </c>
      <c r="AZ1937" s="18"/>
      <c r="BA1937" s="18"/>
      <c r="BB1937" s="18"/>
      <c r="BC1937" s="18">
        <f t="shared" si="5243"/>
        <v>1047.8</v>
      </c>
      <c r="BD1937" s="18">
        <f t="shared" si="5244"/>
        <v>1047.8</v>
      </c>
      <c r="BE1937" s="18">
        <f t="shared" si="5245"/>
        <v>1047.8</v>
      </c>
      <c r="BF1937" s="18"/>
      <c r="BG1937" s="18"/>
      <c r="BH1937" s="18"/>
      <c r="BI1937" s="18">
        <f t="shared" si="5240"/>
        <v>1047.8</v>
      </c>
      <c r="BJ1937" s="18">
        <f t="shared" si="5241"/>
        <v>1047.8</v>
      </c>
      <c r="BK1937" s="18">
        <f t="shared" si="5242"/>
        <v>1047.8</v>
      </c>
      <c r="BL1937" s="18">
        <v>100</v>
      </c>
      <c r="BM1937" s="18"/>
      <c r="BN1937" s="18"/>
      <c r="BO1937" s="18">
        <f t="shared" si="5152"/>
        <v>1147.8</v>
      </c>
      <c r="BP1937" s="18">
        <f t="shared" si="5153"/>
        <v>1047.8</v>
      </c>
      <c r="BQ1937" s="18">
        <f t="shared" si="5154"/>
        <v>1047.8</v>
      </c>
      <c r="BR1937" s="18"/>
      <c r="BS1937" s="18"/>
      <c r="BT1937" s="18"/>
      <c r="BU1937" s="18">
        <f t="shared" si="5148"/>
        <v>1147.8</v>
      </c>
      <c r="BV1937" s="18">
        <f t="shared" si="5149"/>
        <v>1047.8</v>
      </c>
      <c r="BW1937" s="18">
        <f t="shared" si="5150"/>
        <v>1047.8</v>
      </c>
      <c r="BX1937" s="18"/>
      <c r="BY1937" s="18"/>
      <c r="BZ1937" s="18"/>
      <c r="CA1937" s="18">
        <f t="shared" si="5299"/>
        <v>1147.8</v>
      </c>
      <c r="CB1937" s="18">
        <f t="shared" si="5300"/>
        <v>1047.8</v>
      </c>
      <c r="CC1937" s="18">
        <f t="shared" si="5301"/>
        <v>1047.8</v>
      </c>
      <c r="CD1937" s="18"/>
      <c r="CE1937" s="27"/>
      <c r="CF1937" s="33"/>
    </row>
    <row r="1938" spans="1:84" ht="46.8" x14ac:dyDescent="0.3">
      <c r="A1938" s="41" t="s">
        <v>322</v>
      </c>
      <c r="B1938" s="39"/>
      <c r="C1938" s="41"/>
      <c r="D1938" s="41"/>
      <c r="E1938" s="14" t="s">
        <v>1087</v>
      </c>
      <c r="F1938" s="18">
        <f>F1939+F1945</f>
        <v>2034</v>
      </c>
      <c r="G1938" s="18">
        <f t="shared" ref="G1938:CD1938" si="5302">G1939+G1945</f>
        <v>1964</v>
      </c>
      <c r="H1938" s="18">
        <f t="shared" si="5302"/>
        <v>1964</v>
      </c>
      <c r="I1938" s="18">
        <f t="shared" ref="I1938:K1938" si="5303">I1939+I1945</f>
        <v>0</v>
      </c>
      <c r="J1938" s="18">
        <f t="shared" si="5303"/>
        <v>0</v>
      </c>
      <c r="K1938" s="18">
        <f t="shared" si="5303"/>
        <v>0</v>
      </c>
      <c r="L1938" s="18">
        <f t="shared" si="5237"/>
        <v>2034</v>
      </c>
      <c r="M1938" s="18">
        <f t="shared" si="5238"/>
        <v>1964</v>
      </c>
      <c r="N1938" s="18">
        <f t="shared" si="5239"/>
        <v>1964</v>
      </c>
      <c r="O1938" s="18">
        <f t="shared" ref="O1938:S1938" si="5304">O1939+O1945</f>
        <v>0</v>
      </c>
      <c r="P1938" s="18">
        <f t="shared" si="5304"/>
        <v>0</v>
      </c>
      <c r="Q1938" s="18">
        <f t="shared" si="5304"/>
        <v>0</v>
      </c>
      <c r="R1938" s="18">
        <f t="shared" si="5304"/>
        <v>0</v>
      </c>
      <c r="S1938" s="18">
        <f t="shared" si="5304"/>
        <v>0</v>
      </c>
      <c r="T1938" s="18">
        <f t="shared" si="5184"/>
        <v>2034</v>
      </c>
      <c r="U1938" s="18">
        <f t="shared" si="5185"/>
        <v>1964</v>
      </c>
      <c r="V1938" s="18">
        <f t="shared" si="5186"/>
        <v>1964</v>
      </c>
      <c r="W1938" s="18">
        <f t="shared" ref="W1938:AB1938" si="5305">W1939+W1945</f>
        <v>1736.3</v>
      </c>
      <c r="X1938" s="18">
        <f t="shared" si="5305"/>
        <v>0</v>
      </c>
      <c r="Y1938" s="18">
        <f t="shared" si="5305"/>
        <v>0</v>
      </c>
      <c r="Z1938" s="18">
        <f t="shared" si="5305"/>
        <v>3030</v>
      </c>
      <c r="AA1938" s="18">
        <f t="shared" si="5305"/>
        <v>0</v>
      </c>
      <c r="AB1938" s="18">
        <f t="shared" si="5305"/>
        <v>0</v>
      </c>
      <c r="AC1938" s="18">
        <f t="shared" si="5179"/>
        <v>6800.3</v>
      </c>
      <c r="AD1938" s="18">
        <f t="shared" si="5180"/>
        <v>1964</v>
      </c>
      <c r="AE1938" s="18">
        <f t="shared" si="5181"/>
        <v>1964</v>
      </c>
      <c r="AF1938" s="18">
        <f t="shared" ref="AF1938:AH1938" si="5306">AF1939+AF1945</f>
        <v>0</v>
      </c>
      <c r="AG1938" s="18">
        <f t="shared" si="5306"/>
        <v>0</v>
      </c>
      <c r="AH1938" s="18">
        <f t="shared" si="5306"/>
        <v>0</v>
      </c>
      <c r="AI1938" s="18">
        <f t="shared" si="5110"/>
        <v>6800.3</v>
      </c>
      <c r="AJ1938" s="18">
        <f t="shared" si="5111"/>
        <v>1964</v>
      </c>
      <c r="AK1938" s="18">
        <f t="shared" si="5112"/>
        <v>1964</v>
      </c>
      <c r="AL1938" s="18">
        <f t="shared" ref="AL1938" si="5307">AL1939+AL1945</f>
        <v>0</v>
      </c>
      <c r="AM1938" s="18">
        <f t="shared" si="5113"/>
        <v>6800.3</v>
      </c>
      <c r="AN1938" s="18">
        <f t="shared" ref="AN1938:AP1938" si="5308">AN1939+AN1945</f>
        <v>0</v>
      </c>
      <c r="AO1938" s="18">
        <f t="shared" si="5308"/>
        <v>0</v>
      </c>
      <c r="AP1938" s="18">
        <f t="shared" si="5308"/>
        <v>0</v>
      </c>
      <c r="AQ1938" s="18">
        <f t="shared" si="5277"/>
        <v>6800.3</v>
      </c>
      <c r="AR1938" s="18">
        <f t="shared" si="5278"/>
        <v>1964</v>
      </c>
      <c r="AS1938" s="18">
        <f t="shared" si="5279"/>
        <v>1964</v>
      </c>
      <c r="AT1938" s="18">
        <f t="shared" ref="AT1938:AV1938" si="5309">AT1939+AT1945</f>
        <v>0</v>
      </c>
      <c r="AU1938" s="18">
        <f t="shared" si="5309"/>
        <v>0</v>
      </c>
      <c r="AV1938" s="18">
        <f t="shared" si="5309"/>
        <v>0</v>
      </c>
      <c r="AW1938" s="18">
        <f t="shared" si="5281"/>
        <v>6800.3</v>
      </c>
      <c r="AX1938" s="18">
        <f t="shared" si="5282"/>
        <v>1964</v>
      </c>
      <c r="AY1938" s="18">
        <f t="shared" si="5283"/>
        <v>1964</v>
      </c>
      <c r="AZ1938" s="18">
        <f t="shared" ref="AZ1938:BB1938" si="5310">AZ1939+AZ1945</f>
        <v>-232.09</v>
      </c>
      <c r="BA1938" s="18">
        <f t="shared" si="5310"/>
        <v>0</v>
      </c>
      <c r="BB1938" s="18">
        <f t="shared" si="5310"/>
        <v>0</v>
      </c>
      <c r="BC1938" s="18">
        <f t="shared" si="5243"/>
        <v>6568.21</v>
      </c>
      <c r="BD1938" s="18">
        <f t="shared" si="5244"/>
        <v>1964</v>
      </c>
      <c r="BE1938" s="18">
        <f t="shared" si="5245"/>
        <v>1964</v>
      </c>
      <c r="BF1938" s="18">
        <f t="shared" ref="BF1938:BH1938" si="5311">BF1939+BF1945</f>
        <v>0</v>
      </c>
      <c r="BG1938" s="18">
        <f t="shared" si="5311"/>
        <v>0</v>
      </c>
      <c r="BH1938" s="18">
        <f t="shared" si="5311"/>
        <v>0</v>
      </c>
      <c r="BI1938" s="18">
        <f t="shared" si="5240"/>
        <v>6568.21</v>
      </c>
      <c r="BJ1938" s="18">
        <f t="shared" si="5241"/>
        <v>1964</v>
      </c>
      <c r="BK1938" s="18">
        <f t="shared" si="5242"/>
        <v>1964</v>
      </c>
      <c r="BL1938" s="18">
        <f t="shared" ref="BL1938:BN1938" si="5312">BL1939+BL1945</f>
        <v>0</v>
      </c>
      <c r="BM1938" s="18">
        <f t="shared" si="5312"/>
        <v>0</v>
      </c>
      <c r="BN1938" s="18">
        <f t="shared" si="5312"/>
        <v>0</v>
      </c>
      <c r="BO1938" s="18">
        <f t="shared" si="5152"/>
        <v>6568.21</v>
      </c>
      <c r="BP1938" s="18">
        <f t="shared" si="5153"/>
        <v>1964</v>
      </c>
      <c r="BQ1938" s="18">
        <f t="shared" si="5154"/>
        <v>1964</v>
      </c>
      <c r="BR1938" s="18">
        <f t="shared" ref="BR1938:BT1938" si="5313">BR1939+BR1945</f>
        <v>0</v>
      </c>
      <c r="BS1938" s="18">
        <f t="shared" si="5313"/>
        <v>0</v>
      </c>
      <c r="BT1938" s="18">
        <f t="shared" si="5313"/>
        <v>0</v>
      </c>
      <c r="BU1938" s="18">
        <f t="shared" si="5148"/>
        <v>6568.21</v>
      </c>
      <c r="BV1938" s="18">
        <f t="shared" si="5149"/>
        <v>1964</v>
      </c>
      <c r="BW1938" s="18">
        <f t="shared" si="5150"/>
        <v>1964</v>
      </c>
      <c r="BX1938" s="18">
        <f t="shared" ref="BX1938:BZ1938" si="5314">BX1939+BX1945</f>
        <v>0</v>
      </c>
      <c r="BY1938" s="18">
        <f t="shared" si="5314"/>
        <v>-318.60000000000002</v>
      </c>
      <c r="BZ1938" s="18">
        <f t="shared" si="5314"/>
        <v>0</v>
      </c>
      <c r="CA1938" s="18">
        <f t="shared" si="5299"/>
        <v>6568.21</v>
      </c>
      <c r="CB1938" s="18">
        <f t="shared" si="5300"/>
        <v>1645.4</v>
      </c>
      <c r="CC1938" s="18">
        <f t="shared" si="5301"/>
        <v>1964</v>
      </c>
      <c r="CD1938" s="18">
        <f t="shared" si="5302"/>
        <v>0</v>
      </c>
      <c r="CE1938" s="27"/>
      <c r="CF1938" s="33"/>
    </row>
    <row r="1939" spans="1:84" ht="46.8" x14ac:dyDescent="0.3">
      <c r="A1939" s="41" t="s">
        <v>321</v>
      </c>
      <c r="B1939" s="39"/>
      <c r="C1939" s="41"/>
      <c r="D1939" s="41"/>
      <c r="E1939" s="14" t="s">
        <v>702</v>
      </c>
      <c r="F1939" s="18">
        <f t="shared" ref="F1939:K1941" si="5315">F1940</f>
        <v>1894</v>
      </c>
      <c r="G1939" s="18">
        <f t="shared" si="5315"/>
        <v>1894</v>
      </c>
      <c r="H1939" s="18">
        <f t="shared" si="5315"/>
        <v>1894</v>
      </c>
      <c r="I1939" s="18">
        <f t="shared" si="5315"/>
        <v>0</v>
      </c>
      <c r="J1939" s="18">
        <f t="shared" si="5315"/>
        <v>0</v>
      </c>
      <c r="K1939" s="18">
        <f t="shared" si="5315"/>
        <v>0</v>
      </c>
      <c r="L1939" s="18">
        <f t="shared" si="5237"/>
        <v>1894</v>
      </c>
      <c r="M1939" s="18">
        <f t="shared" si="5238"/>
        <v>1894</v>
      </c>
      <c r="N1939" s="18">
        <f t="shared" si="5239"/>
        <v>1894</v>
      </c>
      <c r="O1939" s="18">
        <f t="shared" ref="O1939:S1941" si="5316">O1940</f>
        <v>0</v>
      </c>
      <c r="P1939" s="18">
        <f t="shared" si="5316"/>
        <v>0</v>
      </c>
      <c r="Q1939" s="18">
        <f t="shared" si="5316"/>
        <v>0</v>
      </c>
      <c r="R1939" s="18">
        <f t="shared" si="5316"/>
        <v>0</v>
      </c>
      <c r="S1939" s="18">
        <f t="shared" si="5316"/>
        <v>0</v>
      </c>
      <c r="T1939" s="18">
        <f t="shared" si="5184"/>
        <v>1894</v>
      </c>
      <c r="U1939" s="18">
        <f t="shared" si="5185"/>
        <v>1894</v>
      </c>
      <c r="V1939" s="18">
        <f t="shared" si="5186"/>
        <v>1894</v>
      </c>
      <c r="W1939" s="18">
        <f t="shared" ref="W1939:CD1941" si="5317">W1940</f>
        <v>1736.3</v>
      </c>
      <c r="X1939" s="18">
        <f t="shared" si="5317"/>
        <v>0</v>
      </c>
      <c r="Y1939" s="18">
        <f t="shared" si="5317"/>
        <v>0</v>
      </c>
      <c r="Z1939" s="18">
        <f t="shared" si="5317"/>
        <v>3030</v>
      </c>
      <c r="AA1939" s="18">
        <f t="shared" si="5317"/>
        <v>0</v>
      </c>
      <c r="AB1939" s="18">
        <f t="shared" si="5317"/>
        <v>0</v>
      </c>
      <c r="AC1939" s="18">
        <f t="shared" si="5179"/>
        <v>6660.3</v>
      </c>
      <c r="AD1939" s="18">
        <f t="shared" si="5180"/>
        <v>1894</v>
      </c>
      <c r="AE1939" s="18">
        <f t="shared" si="5181"/>
        <v>1894</v>
      </c>
      <c r="AF1939" s="18">
        <f t="shared" si="5317"/>
        <v>0</v>
      </c>
      <c r="AG1939" s="18">
        <f t="shared" si="5317"/>
        <v>0</v>
      </c>
      <c r="AH1939" s="18">
        <f t="shared" si="5317"/>
        <v>0</v>
      </c>
      <c r="AI1939" s="18">
        <f t="shared" si="5110"/>
        <v>6660.3</v>
      </c>
      <c r="AJ1939" s="18">
        <f t="shared" si="5111"/>
        <v>1894</v>
      </c>
      <c r="AK1939" s="18">
        <f t="shared" si="5112"/>
        <v>1894</v>
      </c>
      <c r="AL1939" s="18">
        <f t="shared" si="5317"/>
        <v>0</v>
      </c>
      <c r="AM1939" s="18">
        <f t="shared" si="5113"/>
        <v>6660.3</v>
      </c>
      <c r="AN1939" s="18">
        <f t="shared" si="5317"/>
        <v>0</v>
      </c>
      <c r="AO1939" s="18">
        <f t="shared" si="5317"/>
        <v>0</v>
      </c>
      <c r="AP1939" s="18">
        <f t="shared" si="5317"/>
        <v>0</v>
      </c>
      <c r="AQ1939" s="18">
        <f t="shared" si="5277"/>
        <v>6660.3</v>
      </c>
      <c r="AR1939" s="18">
        <f t="shared" si="5278"/>
        <v>1894</v>
      </c>
      <c r="AS1939" s="18">
        <f t="shared" si="5279"/>
        <v>1894</v>
      </c>
      <c r="AT1939" s="18">
        <f t="shared" si="5317"/>
        <v>0</v>
      </c>
      <c r="AU1939" s="18">
        <f t="shared" si="5317"/>
        <v>0</v>
      </c>
      <c r="AV1939" s="18">
        <f t="shared" si="5317"/>
        <v>0</v>
      </c>
      <c r="AW1939" s="18">
        <f t="shared" si="5281"/>
        <v>6660.3</v>
      </c>
      <c r="AX1939" s="18">
        <f t="shared" si="5282"/>
        <v>1894</v>
      </c>
      <c r="AY1939" s="18">
        <f t="shared" si="5283"/>
        <v>1894</v>
      </c>
      <c r="AZ1939" s="18">
        <f t="shared" si="5317"/>
        <v>-232.09</v>
      </c>
      <c r="BA1939" s="18">
        <f t="shared" si="5317"/>
        <v>0</v>
      </c>
      <c r="BB1939" s="18">
        <f t="shared" si="5317"/>
        <v>0</v>
      </c>
      <c r="BC1939" s="18">
        <f t="shared" si="5243"/>
        <v>6428.21</v>
      </c>
      <c r="BD1939" s="18">
        <f t="shared" si="5244"/>
        <v>1894</v>
      </c>
      <c r="BE1939" s="18">
        <f t="shared" si="5245"/>
        <v>1894</v>
      </c>
      <c r="BF1939" s="18">
        <f t="shared" si="5317"/>
        <v>0</v>
      </c>
      <c r="BG1939" s="18">
        <f t="shared" si="5317"/>
        <v>0</v>
      </c>
      <c r="BH1939" s="18">
        <f t="shared" si="5317"/>
        <v>0</v>
      </c>
      <c r="BI1939" s="18">
        <f t="shared" si="5240"/>
        <v>6428.21</v>
      </c>
      <c r="BJ1939" s="18">
        <f t="shared" si="5241"/>
        <v>1894</v>
      </c>
      <c r="BK1939" s="18">
        <f t="shared" si="5242"/>
        <v>1894</v>
      </c>
      <c r="BL1939" s="18">
        <f t="shared" si="5317"/>
        <v>0</v>
      </c>
      <c r="BM1939" s="18">
        <f t="shared" si="5317"/>
        <v>0</v>
      </c>
      <c r="BN1939" s="18">
        <f t="shared" si="5317"/>
        <v>0</v>
      </c>
      <c r="BO1939" s="18">
        <f t="shared" si="5152"/>
        <v>6428.21</v>
      </c>
      <c r="BP1939" s="18">
        <f t="shared" si="5153"/>
        <v>1894</v>
      </c>
      <c r="BQ1939" s="18">
        <f t="shared" si="5154"/>
        <v>1894</v>
      </c>
      <c r="BR1939" s="18">
        <f t="shared" si="5317"/>
        <v>0</v>
      </c>
      <c r="BS1939" s="18">
        <f t="shared" si="5317"/>
        <v>0</v>
      </c>
      <c r="BT1939" s="18">
        <f t="shared" si="5317"/>
        <v>0</v>
      </c>
      <c r="BU1939" s="18">
        <f t="shared" si="5148"/>
        <v>6428.21</v>
      </c>
      <c r="BV1939" s="18">
        <f t="shared" si="5149"/>
        <v>1894</v>
      </c>
      <c r="BW1939" s="18">
        <f t="shared" si="5150"/>
        <v>1894</v>
      </c>
      <c r="BX1939" s="18">
        <f t="shared" si="5317"/>
        <v>0</v>
      </c>
      <c r="BY1939" s="18">
        <f t="shared" si="5317"/>
        <v>-318.60000000000002</v>
      </c>
      <c r="BZ1939" s="18">
        <f t="shared" si="5317"/>
        <v>0</v>
      </c>
      <c r="CA1939" s="18">
        <f t="shared" si="5299"/>
        <v>6428.21</v>
      </c>
      <c r="CB1939" s="18">
        <f t="shared" si="5300"/>
        <v>1575.4</v>
      </c>
      <c r="CC1939" s="18">
        <f t="shared" si="5301"/>
        <v>1894</v>
      </c>
      <c r="CD1939" s="18">
        <f t="shared" si="5317"/>
        <v>0</v>
      </c>
      <c r="CE1939" s="27"/>
      <c r="CF1939" s="33"/>
    </row>
    <row r="1940" spans="1:84" ht="31.2" x14ac:dyDescent="0.3">
      <c r="A1940" s="41" t="s">
        <v>321</v>
      </c>
      <c r="B1940" s="39">
        <v>200</v>
      </c>
      <c r="C1940" s="41"/>
      <c r="D1940" s="41"/>
      <c r="E1940" s="14" t="s">
        <v>551</v>
      </c>
      <c r="F1940" s="18">
        <f t="shared" si="5315"/>
        <v>1894</v>
      </c>
      <c r="G1940" s="18">
        <f t="shared" si="5315"/>
        <v>1894</v>
      </c>
      <c r="H1940" s="18">
        <f t="shared" si="5315"/>
        <v>1894</v>
      </c>
      <c r="I1940" s="18">
        <f t="shared" si="5315"/>
        <v>0</v>
      </c>
      <c r="J1940" s="18">
        <f t="shared" si="5315"/>
        <v>0</v>
      </c>
      <c r="K1940" s="18">
        <f t="shared" si="5315"/>
        <v>0</v>
      </c>
      <c r="L1940" s="18">
        <f t="shared" si="5237"/>
        <v>1894</v>
      </c>
      <c r="M1940" s="18">
        <f t="shared" si="5238"/>
        <v>1894</v>
      </c>
      <c r="N1940" s="18">
        <f t="shared" si="5239"/>
        <v>1894</v>
      </c>
      <c r="O1940" s="18">
        <f t="shared" si="5316"/>
        <v>0</v>
      </c>
      <c r="P1940" s="18">
        <f t="shared" si="5316"/>
        <v>0</v>
      </c>
      <c r="Q1940" s="18">
        <f t="shared" si="5316"/>
        <v>0</v>
      </c>
      <c r="R1940" s="18">
        <f t="shared" si="5316"/>
        <v>0</v>
      </c>
      <c r="S1940" s="18">
        <f t="shared" si="5316"/>
        <v>0</v>
      </c>
      <c r="T1940" s="18">
        <f t="shared" si="5184"/>
        <v>1894</v>
      </c>
      <c r="U1940" s="18">
        <f t="shared" si="5185"/>
        <v>1894</v>
      </c>
      <c r="V1940" s="18">
        <f t="shared" si="5186"/>
        <v>1894</v>
      </c>
      <c r="W1940" s="18">
        <f t="shared" si="5317"/>
        <v>1736.3</v>
      </c>
      <c r="X1940" s="18">
        <f t="shared" si="5317"/>
        <v>0</v>
      </c>
      <c r="Y1940" s="18">
        <f t="shared" si="5317"/>
        <v>0</v>
      </c>
      <c r="Z1940" s="18">
        <f t="shared" si="5317"/>
        <v>3030</v>
      </c>
      <c r="AA1940" s="18">
        <f t="shared" si="5317"/>
        <v>0</v>
      </c>
      <c r="AB1940" s="18">
        <f t="shared" si="5317"/>
        <v>0</v>
      </c>
      <c r="AC1940" s="18">
        <f t="shared" si="5179"/>
        <v>6660.3</v>
      </c>
      <c r="AD1940" s="18">
        <f t="shared" si="5180"/>
        <v>1894</v>
      </c>
      <c r="AE1940" s="18">
        <f t="shared" si="5181"/>
        <v>1894</v>
      </c>
      <c r="AF1940" s="18">
        <f t="shared" si="5317"/>
        <v>0</v>
      </c>
      <c r="AG1940" s="18">
        <f t="shared" si="5317"/>
        <v>0</v>
      </c>
      <c r="AH1940" s="18">
        <f t="shared" si="5317"/>
        <v>0</v>
      </c>
      <c r="AI1940" s="18">
        <f t="shared" ref="AI1940:AI2003" si="5318">AC1940+AF1940</f>
        <v>6660.3</v>
      </c>
      <c r="AJ1940" s="18">
        <f t="shared" ref="AJ1940:AJ2003" si="5319">AD1940+AG1940</f>
        <v>1894</v>
      </c>
      <c r="AK1940" s="18">
        <f t="shared" ref="AK1940:AK2003" si="5320">AE1940+AH1940</f>
        <v>1894</v>
      </c>
      <c r="AL1940" s="18">
        <f t="shared" si="5317"/>
        <v>0</v>
      </c>
      <c r="AM1940" s="18">
        <f t="shared" ref="AM1940:AM2003" si="5321">AI1940+AL1940</f>
        <v>6660.3</v>
      </c>
      <c r="AN1940" s="18">
        <f t="shared" si="5317"/>
        <v>0</v>
      </c>
      <c r="AO1940" s="18">
        <f t="shared" si="5317"/>
        <v>0</v>
      </c>
      <c r="AP1940" s="18">
        <f t="shared" si="5317"/>
        <v>0</v>
      </c>
      <c r="AQ1940" s="18">
        <f t="shared" si="5277"/>
        <v>6660.3</v>
      </c>
      <c r="AR1940" s="18">
        <f t="shared" si="5278"/>
        <v>1894</v>
      </c>
      <c r="AS1940" s="18">
        <f t="shared" si="5279"/>
        <v>1894</v>
      </c>
      <c r="AT1940" s="18">
        <f t="shared" si="5317"/>
        <v>0</v>
      </c>
      <c r="AU1940" s="18">
        <f t="shared" si="5317"/>
        <v>0</v>
      </c>
      <c r="AV1940" s="18">
        <f t="shared" si="5317"/>
        <v>0</v>
      </c>
      <c r="AW1940" s="18">
        <f t="shared" si="5281"/>
        <v>6660.3</v>
      </c>
      <c r="AX1940" s="18">
        <f t="shared" si="5282"/>
        <v>1894</v>
      </c>
      <c r="AY1940" s="18">
        <f t="shared" si="5283"/>
        <v>1894</v>
      </c>
      <c r="AZ1940" s="18">
        <f t="shared" si="5317"/>
        <v>-232.09</v>
      </c>
      <c r="BA1940" s="18">
        <f t="shared" si="5317"/>
        <v>0</v>
      </c>
      <c r="BB1940" s="18">
        <f t="shared" si="5317"/>
        <v>0</v>
      </c>
      <c r="BC1940" s="18">
        <f t="shared" si="5243"/>
        <v>6428.21</v>
      </c>
      <c r="BD1940" s="18">
        <f t="shared" si="5244"/>
        <v>1894</v>
      </c>
      <c r="BE1940" s="18">
        <f t="shared" si="5245"/>
        <v>1894</v>
      </c>
      <c r="BF1940" s="18">
        <f t="shared" si="5317"/>
        <v>0</v>
      </c>
      <c r="BG1940" s="18">
        <f t="shared" si="5317"/>
        <v>0</v>
      </c>
      <c r="BH1940" s="18">
        <f t="shared" si="5317"/>
        <v>0</v>
      </c>
      <c r="BI1940" s="18">
        <f t="shared" si="5240"/>
        <v>6428.21</v>
      </c>
      <c r="BJ1940" s="18">
        <f t="shared" si="5241"/>
        <v>1894</v>
      </c>
      <c r="BK1940" s="18">
        <f t="shared" si="5242"/>
        <v>1894</v>
      </c>
      <c r="BL1940" s="18">
        <f t="shared" si="5317"/>
        <v>0</v>
      </c>
      <c r="BM1940" s="18">
        <f t="shared" si="5317"/>
        <v>0</v>
      </c>
      <c r="BN1940" s="18">
        <f t="shared" si="5317"/>
        <v>0</v>
      </c>
      <c r="BO1940" s="18">
        <f t="shared" si="5152"/>
        <v>6428.21</v>
      </c>
      <c r="BP1940" s="18">
        <f t="shared" si="5153"/>
        <v>1894</v>
      </c>
      <c r="BQ1940" s="18">
        <f t="shared" si="5154"/>
        <v>1894</v>
      </c>
      <c r="BR1940" s="18">
        <f t="shared" si="5317"/>
        <v>0</v>
      </c>
      <c r="BS1940" s="18">
        <f t="shared" si="5317"/>
        <v>0</v>
      </c>
      <c r="BT1940" s="18">
        <f t="shared" si="5317"/>
        <v>0</v>
      </c>
      <c r="BU1940" s="18">
        <f t="shared" si="5148"/>
        <v>6428.21</v>
      </c>
      <c r="BV1940" s="18">
        <f t="shared" si="5149"/>
        <v>1894</v>
      </c>
      <c r="BW1940" s="18">
        <f t="shared" si="5150"/>
        <v>1894</v>
      </c>
      <c r="BX1940" s="18">
        <f t="shared" si="5317"/>
        <v>0</v>
      </c>
      <c r="BY1940" s="18">
        <f t="shared" si="5317"/>
        <v>-318.60000000000002</v>
      </c>
      <c r="BZ1940" s="18">
        <f t="shared" si="5317"/>
        <v>0</v>
      </c>
      <c r="CA1940" s="18">
        <f t="shared" si="5299"/>
        <v>6428.21</v>
      </c>
      <c r="CB1940" s="18">
        <f t="shared" si="5300"/>
        <v>1575.4</v>
      </c>
      <c r="CC1940" s="18">
        <f t="shared" si="5301"/>
        <v>1894</v>
      </c>
      <c r="CD1940" s="18">
        <f t="shared" si="5317"/>
        <v>0</v>
      </c>
      <c r="CE1940" s="27"/>
      <c r="CF1940" s="33"/>
    </row>
    <row r="1941" spans="1:84" ht="46.8" x14ac:dyDescent="0.3">
      <c r="A1941" s="41" t="s">
        <v>321</v>
      </c>
      <c r="B1941" s="39">
        <v>240</v>
      </c>
      <c r="C1941" s="41"/>
      <c r="D1941" s="41"/>
      <c r="E1941" s="14" t="s">
        <v>559</v>
      </c>
      <c r="F1941" s="18">
        <f t="shared" si="5315"/>
        <v>1894</v>
      </c>
      <c r="G1941" s="18">
        <f t="shared" si="5315"/>
        <v>1894</v>
      </c>
      <c r="H1941" s="18">
        <f t="shared" si="5315"/>
        <v>1894</v>
      </c>
      <c r="I1941" s="18">
        <f t="shared" si="5315"/>
        <v>0</v>
      </c>
      <c r="J1941" s="18">
        <f t="shared" si="5315"/>
        <v>0</v>
      </c>
      <c r="K1941" s="18">
        <f t="shared" si="5315"/>
        <v>0</v>
      </c>
      <c r="L1941" s="18">
        <f t="shared" si="5237"/>
        <v>1894</v>
      </c>
      <c r="M1941" s="18">
        <f t="shared" si="5238"/>
        <v>1894</v>
      </c>
      <c r="N1941" s="18">
        <f t="shared" si="5239"/>
        <v>1894</v>
      </c>
      <c r="O1941" s="18">
        <f t="shared" si="5316"/>
        <v>0</v>
      </c>
      <c r="P1941" s="18">
        <f t="shared" si="5316"/>
        <v>0</v>
      </c>
      <c r="Q1941" s="18">
        <f t="shared" si="5316"/>
        <v>0</v>
      </c>
      <c r="R1941" s="18">
        <f t="shared" si="5316"/>
        <v>0</v>
      </c>
      <c r="S1941" s="18">
        <f t="shared" si="5316"/>
        <v>0</v>
      </c>
      <c r="T1941" s="18">
        <f t="shared" si="5184"/>
        <v>1894</v>
      </c>
      <c r="U1941" s="18">
        <f t="shared" si="5185"/>
        <v>1894</v>
      </c>
      <c r="V1941" s="18">
        <f t="shared" si="5186"/>
        <v>1894</v>
      </c>
      <c r="W1941" s="18">
        <f t="shared" si="5317"/>
        <v>1736.3</v>
      </c>
      <c r="X1941" s="18">
        <f t="shared" si="5317"/>
        <v>0</v>
      </c>
      <c r="Y1941" s="18">
        <f t="shared" si="5317"/>
        <v>0</v>
      </c>
      <c r="Z1941" s="18">
        <f>Z1942+Z1943</f>
        <v>3030</v>
      </c>
      <c r="AA1941" s="18">
        <f t="shared" ref="AA1941:CD1941" si="5322">AA1942+AA1943</f>
        <v>0</v>
      </c>
      <c r="AB1941" s="18">
        <f t="shared" si="5322"/>
        <v>0</v>
      </c>
      <c r="AC1941" s="18">
        <f t="shared" si="5179"/>
        <v>6660.3</v>
      </c>
      <c r="AD1941" s="18">
        <f t="shared" si="5180"/>
        <v>1894</v>
      </c>
      <c r="AE1941" s="18">
        <f t="shared" si="5181"/>
        <v>1894</v>
      </c>
      <c r="AF1941" s="18">
        <f t="shared" ref="AF1941:AH1941" si="5323">AF1942+AF1943</f>
        <v>0</v>
      </c>
      <c r="AG1941" s="18">
        <f t="shared" si="5323"/>
        <v>0</v>
      </c>
      <c r="AH1941" s="18">
        <f t="shared" si="5323"/>
        <v>0</v>
      </c>
      <c r="AI1941" s="18">
        <f t="shared" si="5318"/>
        <v>6660.3</v>
      </c>
      <c r="AJ1941" s="18">
        <f t="shared" si="5319"/>
        <v>1894</v>
      </c>
      <c r="AK1941" s="18">
        <f t="shared" si="5320"/>
        <v>1894</v>
      </c>
      <c r="AL1941" s="18">
        <f t="shared" ref="AL1941" si="5324">AL1942+AL1943</f>
        <v>0</v>
      </c>
      <c r="AM1941" s="18">
        <f t="shared" si="5321"/>
        <v>6660.3</v>
      </c>
      <c r="AN1941" s="18">
        <f t="shared" ref="AN1941:AP1941" si="5325">AN1942+AN1943</f>
        <v>0</v>
      </c>
      <c r="AO1941" s="18">
        <f t="shared" si="5325"/>
        <v>0</v>
      </c>
      <c r="AP1941" s="18">
        <f t="shared" si="5325"/>
        <v>0</v>
      </c>
      <c r="AQ1941" s="18">
        <f t="shared" si="5277"/>
        <v>6660.3</v>
      </c>
      <c r="AR1941" s="18">
        <f t="shared" si="5278"/>
        <v>1894</v>
      </c>
      <c r="AS1941" s="18">
        <f t="shared" si="5279"/>
        <v>1894</v>
      </c>
      <c r="AT1941" s="18">
        <f t="shared" ref="AT1941:AV1941" si="5326">AT1942+AT1943</f>
        <v>0</v>
      </c>
      <c r="AU1941" s="18">
        <f t="shared" si="5326"/>
        <v>0</v>
      </c>
      <c r="AV1941" s="18">
        <f t="shared" si="5326"/>
        <v>0</v>
      </c>
      <c r="AW1941" s="18">
        <f t="shared" si="5281"/>
        <v>6660.3</v>
      </c>
      <c r="AX1941" s="18">
        <f t="shared" si="5282"/>
        <v>1894</v>
      </c>
      <c r="AY1941" s="18">
        <f t="shared" si="5283"/>
        <v>1894</v>
      </c>
      <c r="AZ1941" s="18">
        <f t="shared" ref="AZ1941:BB1941" si="5327">AZ1942+AZ1943</f>
        <v>-232.09</v>
      </c>
      <c r="BA1941" s="18">
        <f t="shared" si="5327"/>
        <v>0</v>
      </c>
      <c r="BB1941" s="18">
        <f t="shared" si="5327"/>
        <v>0</v>
      </c>
      <c r="BC1941" s="18">
        <f t="shared" si="5243"/>
        <v>6428.21</v>
      </c>
      <c r="BD1941" s="18">
        <f t="shared" si="5244"/>
        <v>1894</v>
      </c>
      <c r="BE1941" s="18">
        <f t="shared" si="5245"/>
        <v>1894</v>
      </c>
      <c r="BF1941" s="18">
        <f t="shared" ref="BF1941:BH1941" si="5328">BF1942+BF1943</f>
        <v>0</v>
      </c>
      <c r="BG1941" s="18">
        <f t="shared" si="5328"/>
        <v>0</v>
      </c>
      <c r="BH1941" s="18">
        <f t="shared" si="5328"/>
        <v>0</v>
      </c>
      <c r="BI1941" s="18">
        <f t="shared" si="5240"/>
        <v>6428.21</v>
      </c>
      <c r="BJ1941" s="18">
        <f t="shared" si="5241"/>
        <v>1894</v>
      </c>
      <c r="BK1941" s="18">
        <f t="shared" si="5242"/>
        <v>1894</v>
      </c>
      <c r="BL1941" s="18">
        <f t="shared" ref="BL1941:BN1941" si="5329">BL1942+BL1943</f>
        <v>0</v>
      </c>
      <c r="BM1941" s="18">
        <f t="shared" si="5329"/>
        <v>0</v>
      </c>
      <c r="BN1941" s="18">
        <f t="shared" si="5329"/>
        <v>0</v>
      </c>
      <c r="BO1941" s="18">
        <f t="shared" si="5152"/>
        <v>6428.21</v>
      </c>
      <c r="BP1941" s="18">
        <f t="shared" si="5153"/>
        <v>1894</v>
      </c>
      <c r="BQ1941" s="18">
        <f t="shared" si="5154"/>
        <v>1894</v>
      </c>
      <c r="BR1941" s="18">
        <f t="shared" ref="BR1941:BT1941" si="5330">BR1942+BR1943</f>
        <v>0</v>
      </c>
      <c r="BS1941" s="18">
        <f t="shared" si="5330"/>
        <v>0</v>
      </c>
      <c r="BT1941" s="18">
        <f t="shared" si="5330"/>
        <v>0</v>
      </c>
      <c r="BU1941" s="18">
        <f t="shared" si="5148"/>
        <v>6428.21</v>
      </c>
      <c r="BV1941" s="18">
        <f t="shared" si="5149"/>
        <v>1894</v>
      </c>
      <c r="BW1941" s="18">
        <f t="shared" si="5150"/>
        <v>1894</v>
      </c>
      <c r="BX1941" s="18">
        <f t="shared" ref="BX1941:BZ1941" si="5331">BX1942+BX1943</f>
        <v>0</v>
      </c>
      <c r="BY1941" s="18">
        <f t="shared" si="5331"/>
        <v>-318.60000000000002</v>
      </c>
      <c r="BZ1941" s="18">
        <f t="shared" si="5331"/>
        <v>0</v>
      </c>
      <c r="CA1941" s="18">
        <f t="shared" si="5299"/>
        <v>6428.21</v>
      </c>
      <c r="CB1941" s="18">
        <f t="shared" si="5300"/>
        <v>1575.4</v>
      </c>
      <c r="CC1941" s="18">
        <f t="shared" si="5301"/>
        <v>1894</v>
      </c>
      <c r="CD1941" s="18">
        <f t="shared" si="5322"/>
        <v>0</v>
      </c>
      <c r="CE1941" s="27"/>
      <c r="CF1941" s="33"/>
    </row>
    <row r="1942" spans="1:84" ht="31.2" x14ac:dyDescent="0.3">
      <c r="A1942" s="41" t="s">
        <v>321</v>
      </c>
      <c r="B1942" s="39">
        <v>240</v>
      </c>
      <c r="C1942" s="41" t="s">
        <v>140</v>
      </c>
      <c r="D1942" s="41" t="s">
        <v>19</v>
      </c>
      <c r="E1942" s="14" t="s">
        <v>529</v>
      </c>
      <c r="F1942" s="23">
        <v>1894</v>
      </c>
      <c r="G1942" s="23">
        <v>1894</v>
      </c>
      <c r="H1942" s="23">
        <v>1894</v>
      </c>
      <c r="I1942" s="18"/>
      <c r="J1942" s="18"/>
      <c r="K1942" s="18"/>
      <c r="L1942" s="18">
        <f t="shared" si="5237"/>
        <v>1894</v>
      </c>
      <c r="M1942" s="18">
        <f t="shared" si="5238"/>
        <v>1894</v>
      </c>
      <c r="N1942" s="18">
        <f t="shared" si="5239"/>
        <v>1894</v>
      </c>
      <c r="O1942" s="18"/>
      <c r="P1942" s="18"/>
      <c r="Q1942" s="18"/>
      <c r="R1942" s="18"/>
      <c r="S1942" s="18"/>
      <c r="T1942" s="18">
        <f t="shared" si="5184"/>
        <v>1894</v>
      </c>
      <c r="U1942" s="18">
        <f t="shared" si="5185"/>
        <v>1894</v>
      </c>
      <c r="V1942" s="18">
        <f t="shared" si="5186"/>
        <v>1894</v>
      </c>
      <c r="W1942" s="18">
        <v>1736.3</v>
      </c>
      <c r="X1942" s="18"/>
      <c r="Y1942" s="18"/>
      <c r="Z1942" s="18">
        <v>1030</v>
      </c>
      <c r="AA1942" s="18"/>
      <c r="AB1942" s="18"/>
      <c r="AC1942" s="18">
        <f t="shared" si="5179"/>
        <v>4660.3</v>
      </c>
      <c r="AD1942" s="18">
        <f t="shared" si="5180"/>
        <v>1894</v>
      </c>
      <c r="AE1942" s="18">
        <f t="shared" si="5181"/>
        <v>1894</v>
      </c>
      <c r="AF1942" s="18"/>
      <c r="AG1942" s="18"/>
      <c r="AH1942" s="18"/>
      <c r="AI1942" s="18">
        <f t="shared" si="5318"/>
        <v>4660.3</v>
      </c>
      <c r="AJ1942" s="18">
        <f t="shared" si="5319"/>
        <v>1894</v>
      </c>
      <c r="AK1942" s="18">
        <f t="shared" si="5320"/>
        <v>1894</v>
      </c>
      <c r="AL1942" s="18"/>
      <c r="AM1942" s="18">
        <f t="shared" si="5321"/>
        <v>4660.3</v>
      </c>
      <c r="AN1942" s="18"/>
      <c r="AO1942" s="18"/>
      <c r="AP1942" s="18"/>
      <c r="AQ1942" s="18">
        <f t="shared" si="5277"/>
        <v>4660.3</v>
      </c>
      <c r="AR1942" s="18">
        <f t="shared" si="5278"/>
        <v>1894</v>
      </c>
      <c r="AS1942" s="18">
        <f t="shared" si="5279"/>
        <v>1894</v>
      </c>
      <c r="AT1942" s="18"/>
      <c r="AU1942" s="18"/>
      <c r="AV1942" s="18"/>
      <c r="AW1942" s="18">
        <f t="shared" si="5281"/>
        <v>4660.3</v>
      </c>
      <c r="AX1942" s="18">
        <f t="shared" si="5282"/>
        <v>1894</v>
      </c>
      <c r="AY1942" s="18">
        <f t="shared" si="5283"/>
        <v>1894</v>
      </c>
      <c r="AZ1942" s="18">
        <v>-232.09</v>
      </c>
      <c r="BA1942" s="18"/>
      <c r="BB1942" s="18"/>
      <c r="BC1942" s="18">
        <f t="shared" si="5243"/>
        <v>4428.21</v>
      </c>
      <c r="BD1942" s="18">
        <f t="shared" si="5244"/>
        <v>1894</v>
      </c>
      <c r="BE1942" s="18">
        <f t="shared" si="5245"/>
        <v>1894</v>
      </c>
      <c r="BF1942" s="18"/>
      <c r="BG1942" s="18"/>
      <c r="BH1942" s="18"/>
      <c r="BI1942" s="18">
        <f t="shared" si="5240"/>
        <v>4428.21</v>
      </c>
      <c r="BJ1942" s="18">
        <f t="shared" si="5241"/>
        <v>1894</v>
      </c>
      <c r="BK1942" s="18">
        <f t="shared" si="5242"/>
        <v>1894</v>
      </c>
      <c r="BL1942" s="18"/>
      <c r="BM1942" s="18"/>
      <c r="BN1942" s="18"/>
      <c r="BO1942" s="18">
        <f t="shared" si="5152"/>
        <v>4428.21</v>
      </c>
      <c r="BP1942" s="18">
        <f t="shared" si="5153"/>
        <v>1894</v>
      </c>
      <c r="BQ1942" s="18">
        <f t="shared" si="5154"/>
        <v>1894</v>
      </c>
      <c r="BR1942" s="18"/>
      <c r="BS1942" s="18"/>
      <c r="BT1942" s="18"/>
      <c r="BU1942" s="18">
        <f t="shared" si="5148"/>
        <v>4428.21</v>
      </c>
      <c r="BV1942" s="18">
        <f t="shared" si="5149"/>
        <v>1894</v>
      </c>
      <c r="BW1942" s="18">
        <f t="shared" si="5150"/>
        <v>1894</v>
      </c>
      <c r="BX1942" s="18"/>
      <c r="BY1942" s="18">
        <v>-318.60000000000002</v>
      </c>
      <c r="BZ1942" s="18"/>
      <c r="CA1942" s="18">
        <f t="shared" si="5299"/>
        <v>4428.21</v>
      </c>
      <c r="CB1942" s="18">
        <f t="shared" si="5300"/>
        <v>1575.4</v>
      </c>
      <c r="CC1942" s="18">
        <f t="shared" si="5301"/>
        <v>1894</v>
      </c>
      <c r="CD1942" s="18"/>
      <c r="CE1942" s="27"/>
      <c r="CF1942" s="33"/>
    </row>
    <row r="1943" spans="1:84" ht="31.2" x14ac:dyDescent="0.3">
      <c r="A1943" s="41" t="s">
        <v>321</v>
      </c>
      <c r="B1943" s="39">
        <v>240</v>
      </c>
      <c r="C1943" s="41" t="s">
        <v>140</v>
      </c>
      <c r="D1943" s="41" t="s">
        <v>149</v>
      </c>
      <c r="E1943" s="14" t="s">
        <v>1543</v>
      </c>
      <c r="F1943" s="23"/>
      <c r="G1943" s="23"/>
      <c r="H1943" s="23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>
        <v>2000</v>
      </c>
      <c r="AA1943" s="18"/>
      <c r="AB1943" s="18"/>
      <c r="AC1943" s="18">
        <f t="shared" si="5179"/>
        <v>2000</v>
      </c>
      <c r="AD1943" s="18">
        <f t="shared" si="5180"/>
        <v>0</v>
      </c>
      <c r="AE1943" s="18">
        <f t="shared" si="5181"/>
        <v>0</v>
      </c>
      <c r="AF1943" s="18"/>
      <c r="AG1943" s="18"/>
      <c r="AH1943" s="18"/>
      <c r="AI1943" s="18">
        <f t="shared" si="5318"/>
        <v>2000</v>
      </c>
      <c r="AJ1943" s="18">
        <f t="shared" si="5319"/>
        <v>0</v>
      </c>
      <c r="AK1943" s="18">
        <f t="shared" si="5320"/>
        <v>0</v>
      </c>
      <c r="AL1943" s="18"/>
      <c r="AM1943" s="18">
        <f t="shared" si="5321"/>
        <v>2000</v>
      </c>
      <c r="AN1943" s="18"/>
      <c r="AO1943" s="18"/>
      <c r="AP1943" s="18"/>
      <c r="AQ1943" s="18">
        <f t="shared" si="5277"/>
        <v>2000</v>
      </c>
      <c r="AR1943" s="18">
        <f t="shared" si="5278"/>
        <v>0</v>
      </c>
      <c r="AS1943" s="18">
        <f t="shared" si="5279"/>
        <v>0</v>
      </c>
      <c r="AT1943" s="18"/>
      <c r="AU1943" s="18"/>
      <c r="AV1943" s="18"/>
      <c r="AW1943" s="18">
        <f t="shared" si="5281"/>
        <v>2000</v>
      </c>
      <c r="AX1943" s="18">
        <f t="shared" si="5282"/>
        <v>0</v>
      </c>
      <c r="AY1943" s="18">
        <f t="shared" si="5283"/>
        <v>0</v>
      </c>
      <c r="AZ1943" s="18"/>
      <c r="BA1943" s="18"/>
      <c r="BB1943" s="18"/>
      <c r="BC1943" s="18">
        <f t="shared" si="5243"/>
        <v>2000</v>
      </c>
      <c r="BD1943" s="18">
        <f t="shared" si="5244"/>
        <v>0</v>
      </c>
      <c r="BE1943" s="18">
        <f t="shared" si="5245"/>
        <v>0</v>
      </c>
      <c r="BF1943" s="18"/>
      <c r="BG1943" s="18"/>
      <c r="BH1943" s="18"/>
      <c r="BI1943" s="18">
        <f t="shared" si="5240"/>
        <v>2000</v>
      </c>
      <c r="BJ1943" s="18">
        <f t="shared" si="5241"/>
        <v>0</v>
      </c>
      <c r="BK1943" s="18">
        <f t="shared" si="5242"/>
        <v>0</v>
      </c>
      <c r="BL1943" s="18"/>
      <c r="BM1943" s="18"/>
      <c r="BN1943" s="18"/>
      <c r="BO1943" s="18">
        <f t="shared" si="5152"/>
        <v>2000</v>
      </c>
      <c r="BP1943" s="18">
        <f t="shared" si="5153"/>
        <v>0</v>
      </c>
      <c r="BQ1943" s="18">
        <f t="shared" si="5154"/>
        <v>0</v>
      </c>
      <c r="BR1943" s="18"/>
      <c r="BS1943" s="18"/>
      <c r="BT1943" s="18"/>
      <c r="BU1943" s="18">
        <f t="shared" si="5148"/>
        <v>2000</v>
      </c>
      <c r="BV1943" s="18">
        <f t="shared" si="5149"/>
        <v>0</v>
      </c>
      <c r="BW1943" s="18">
        <f t="shared" si="5150"/>
        <v>0</v>
      </c>
      <c r="BX1943" s="18"/>
      <c r="BY1943" s="18"/>
      <c r="BZ1943" s="18"/>
      <c r="CA1943" s="18">
        <f t="shared" si="5299"/>
        <v>2000</v>
      </c>
      <c r="CB1943" s="18">
        <f t="shared" si="5300"/>
        <v>0</v>
      </c>
      <c r="CC1943" s="18">
        <f t="shared" si="5301"/>
        <v>0</v>
      </c>
      <c r="CD1943" s="18"/>
      <c r="CE1943" s="27"/>
      <c r="CF1943" s="33"/>
    </row>
    <row r="1944" spans="1:84" ht="62.4" x14ac:dyDescent="0.3">
      <c r="A1944" s="19" t="s">
        <v>1373</v>
      </c>
      <c r="B1944" s="19"/>
      <c r="C1944" s="19"/>
      <c r="D1944" s="19"/>
      <c r="E1944" s="14" t="s">
        <v>1374</v>
      </c>
      <c r="F1944" s="23">
        <f>F1945</f>
        <v>140</v>
      </c>
      <c r="G1944" s="23">
        <f t="shared" ref="G1944:CD1946" si="5332">G1945</f>
        <v>70</v>
      </c>
      <c r="H1944" s="23">
        <f t="shared" si="5332"/>
        <v>70</v>
      </c>
      <c r="I1944" s="23">
        <f t="shared" si="5332"/>
        <v>0</v>
      </c>
      <c r="J1944" s="23">
        <f t="shared" si="5332"/>
        <v>0</v>
      </c>
      <c r="K1944" s="23">
        <f t="shared" si="5332"/>
        <v>0</v>
      </c>
      <c r="L1944" s="23">
        <f t="shared" si="5237"/>
        <v>140</v>
      </c>
      <c r="M1944" s="23">
        <f t="shared" si="5238"/>
        <v>70</v>
      </c>
      <c r="N1944" s="23">
        <f t="shared" si="5239"/>
        <v>70</v>
      </c>
      <c r="O1944" s="23">
        <f t="shared" si="5332"/>
        <v>0</v>
      </c>
      <c r="P1944" s="23">
        <f t="shared" si="5332"/>
        <v>0</v>
      </c>
      <c r="Q1944" s="23">
        <f t="shared" si="5332"/>
        <v>0</v>
      </c>
      <c r="R1944" s="23">
        <f t="shared" si="5332"/>
        <v>0</v>
      </c>
      <c r="S1944" s="23">
        <f t="shared" si="5332"/>
        <v>0</v>
      </c>
      <c r="T1944" s="23">
        <f t="shared" si="5184"/>
        <v>140</v>
      </c>
      <c r="U1944" s="23">
        <f t="shared" si="5185"/>
        <v>70</v>
      </c>
      <c r="V1944" s="23">
        <f t="shared" si="5186"/>
        <v>70</v>
      </c>
      <c r="W1944" s="23">
        <f t="shared" si="5332"/>
        <v>0</v>
      </c>
      <c r="X1944" s="23">
        <f t="shared" si="5332"/>
        <v>0</v>
      </c>
      <c r="Y1944" s="23">
        <f t="shared" si="5332"/>
        <v>0</v>
      </c>
      <c r="Z1944" s="23">
        <f t="shared" si="5332"/>
        <v>0</v>
      </c>
      <c r="AA1944" s="23">
        <f t="shared" si="5332"/>
        <v>0</v>
      </c>
      <c r="AB1944" s="23">
        <f t="shared" si="5332"/>
        <v>0</v>
      </c>
      <c r="AC1944" s="23">
        <f t="shared" si="5179"/>
        <v>140</v>
      </c>
      <c r="AD1944" s="23">
        <f t="shared" si="5180"/>
        <v>70</v>
      </c>
      <c r="AE1944" s="23">
        <f t="shared" si="5181"/>
        <v>70</v>
      </c>
      <c r="AF1944" s="23">
        <f t="shared" si="5332"/>
        <v>0</v>
      </c>
      <c r="AG1944" s="23">
        <f t="shared" si="5332"/>
        <v>0</v>
      </c>
      <c r="AH1944" s="23">
        <f t="shared" si="5332"/>
        <v>0</v>
      </c>
      <c r="AI1944" s="23">
        <f t="shared" si="5318"/>
        <v>140</v>
      </c>
      <c r="AJ1944" s="23">
        <f t="shared" si="5319"/>
        <v>70</v>
      </c>
      <c r="AK1944" s="23">
        <f t="shared" si="5320"/>
        <v>70</v>
      </c>
      <c r="AL1944" s="23">
        <f t="shared" si="5332"/>
        <v>0</v>
      </c>
      <c r="AM1944" s="23">
        <f t="shared" si="5321"/>
        <v>140</v>
      </c>
      <c r="AN1944" s="23">
        <f t="shared" si="5332"/>
        <v>0</v>
      </c>
      <c r="AO1944" s="23">
        <f t="shared" si="5332"/>
        <v>0</v>
      </c>
      <c r="AP1944" s="23">
        <f t="shared" si="5332"/>
        <v>0</v>
      </c>
      <c r="AQ1944" s="23">
        <f t="shared" si="5277"/>
        <v>140</v>
      </c>
      <c r="AR1944" s="23">
        <f t="shared" si="5278"/>
        <v>70</v>
      </c>
      <c r="AS1944" s="23">
        <f t="shared" si="5279"/>
        <v>70</v>
      </c>
      <c r="AT1944" s="23">
        <f t="shared" si="5332"/>
        <v>0</v>
      </c>
      <c r="AU1944" s="23">
        <f t="shared" si="5332"/>
        <v>0</v>
      </c>
      <c r="AV1944" s="23">
        <f t="shared" si="5332"/>
        <v>0</v>
      </c>
      <c r="AW1944" s="23">
        <f t="shared" si="5281"/>
        <v>140</v>
      </c>
      <c r="AX1944" s="23">
        <f t="shared" si="5282"/>
        <v>70</v>
      </c>
      <c r="AY1944" s="23">
        <f t="shared" si="5283"/>
        <v>70</v>
      </c>
      <c r="AZ1944" s="23">
        <f t="shared" si="5332"/>
        <v>0</v>
      </c>
      <c r="BA1944" s="23">
        <f t="shared" si="5332"/>
        <v>0</v>
      </c>
      <c r="BB1944" s="23">
        <f t="shared" si="5332"/>
        <v>0</v>
      </c>
      <c r="BC1944" s="23">
        <f t="shared" si="5243"/>
        <v>140</v>
      </c>
      <c r="BD1944" s="23">
        <f t="shared" si="5244"/>
        <v>70</v>
      </c>
      <c r="BE1944" s="23">
        <f t="shared" si="5245"/>
        <v>70</v>
      </c>
      <c r="BF1944" s="23">
        <f t="shared" si="5332"/>
        <v>0</v>
      </c>
      <c r="BG1944" s="23">
        <f t="shared" si="5332"/>
        <v>0</v>
      </c>
      <c r="BH1944" s="23">
        <f t="shared" si="5332"/>
        <v>0</v>
      </c>
      <c r="BI1944" s="18">
        <f t="shared" si="5240"/>
        <v>140</v>
      </c>
      <c r="BJ1944" s="18">
        <f t="shared" si="5241"/>
        <v>70</v>
      </c>
      <c r="BK1944" s="18">
        <f t="shared" si="5242"/>
        <v>70</v>
      </c>
      <c r="BL1944" s="23">
        <f t="shared" si="5332"/>
        <v>0</v>
      </c>
      <c r="BM1944" s="23">
        <f t="shared" si="5332"/>
        <v>0</v>
      </c>
      <c r="BN1944" s="23">
        <f t="shared" si="5332"/>
        <v>0</v>
      </c>
      <c r="BO1944" s="23">
        <f t="shared" si="5152"/>
        <v>140</v>
      </c>
      <c r="BP1944" s="23">
        <f t="shared" si="5153"/>
        <v>70</v>
      </c>
      <c r="BQ1944" s="23">
        <f t="shared" si="5154"/>
        <v>70</v>
      </c>
      <c r="BR1944" s="23">
        <f t="shared" si="5332"/>
        <v>0</v>
      </c>
      <c r="BS1944" s="23">
        <f t="shared" si="5332"/>
        <v>0</v>
      </c>
      <c r="BT1944" s="23">
        <f t="shared" si="5332"/>
        <v>0</v>
      </c>
      <c r="BU1944" s="23">
        <f t="shared" si="5148"/>
        <v>140</v>
      </c>
      <c r="BV1944" s="23">
        <f t="shared" si="5149"/>
        <v>70</v>
      </c>
      <c r="BW1944" s="23">
        <f t="shared" si="5150"/>
        <v>70</v>
      </c>
      <c r="BX1944" s="23">
        <f t="shared" si="5332"/>
        <v>0</v>
      </c>
      <c r="BY1944" s="23">
        <f t="shared" si="5332"/>
        <v>0</v>
      </c>
      <c r="BZ1944" s="23">
        <f t="shared" si="5332"/>
        <v>0</v>
      </c>
      <c r="CA1944" s="23">
        <f t="shared" si="5299"/>
        <v>140</v>
      </c>
      <c r="CB1944" s="23">
        <f t="shared" si="5300"/>
        <v>70</v>
      </c>
      <c r="CC1944" s="23">
        <f t="shared" si="5301"/>
        <v>70</v>
      </c>
      <c r="CD1944" s="23">
        <f t="shared" si="5332"/>
        <v>0</v>
      </c>
      <c r="CE1944" s="28"/>
      <c r="CF1944" s="33"/>
    </row>
    <row r="1945" spans="1:84" ht="31.2" x14ac:dyDescent="0.3">
      <c r="A1945" s="19" t="s">
        <v>1373</v>
      </c>
      <c r="B1945" s="39">
        <v>200</v>
      </c>
      <c r="C1945" s="41"/>
      <c r="D1945" s="41"/>
      <c r="E1945" s="14" t="s">
        <v>551</v>
      </c>
      <c r="F1945" s="23">
        <f>F1946</f>
        <v>140</v>
      </c>
      <c r="G1945" s="23">
        <f t="shared" si="5332"/>
        <v>70</v>
      </c>
      <c r="H1945" s="23">
        <f t="shared" si="5332"/>
        <v>70</v>
      </c>
      <c r="I1945" s="23">
        <f t="shared" si="5332"/>
        <v>0</v>
      </c>
      <c r="J1945" s="23">
        <f t="shared" si="5332"/>
        <v>0</v>
      </c>
      <c r="K1945" s="23">
        <f t="shared" si="5332"/>
        <v>0</v>
      </c>
      <c r="L1945" s="23">
        <f t="shared" si="5237"/>
        <v>140</v>
      </c>
      <c r="M1945" s="23">
        <f t="shared" si="5238"/>
        <v>70</v>
      </c>
      <c r="N1945" s="23">
        <f t="shared" si="5239"/>
        <v>70</v>
      </c>
      <c r="O1945" s="23">
        <f t="shared" si="5332"/>
        <v>0</v>
      </c>
      <c r="P1945" s="23">
        <f t="shared" si="5332"/>
        <v>0</v>
      </c>
      <c r="Q1945" s="23">
        <f t="shared" si="5332"/>
        <v>0</v>
      </c>
      <c r="R1945" s="23">
        <f t="shared" si="5332"/>
        <v>0</v>
      </c>
      <c r="S1945" s="23">
        <f t="shared" si="5332"/>
        <v>0</v>
      </c>
      <c r="T1945" s="23">
        <f t="shared" si="5184"/>
        <v>140</v>
      </c>
      <c r="U1945" s="23">
        <f t="shared" si="5185"/>
        <v>70</v>
      </c>
      <c r="V1945" s="23">
        <f t="shared" si="5186"/>
        <v>70</v>
      </c>
      <c r="W1945" s="23">
        <f t="shared" si="5332"/>
        <v>0</v>
      </c>
      <c r="X1945" s="23">
        <f t="shared" si="5332"/>
        <v>0</v>
      </c>
      <c r="Y1945" s="23">
        <f t="shared" si="5332"/>
        <v>0</v>
      </c>
      <c r="Z1945" s="23">
        <f t="shared" si="5332"/>
        <v>0</v>
      </c>
      <c r="AA1945" s="23">
        <f t="shared" si="5332"/>
        <v>0</v>
      </c>
      <c r="AB1945" s="23">
        <f t="shared" si="5332"/>
        <v>0</v>
      </c>
      <c r="AC1945" s="23">
        <f t="shared" si="5179"/>
        <v>140</v>
      </c>
      <c r="AD1945" s="23">
        <f t="shared" si="5180"/>
        <v>70</v>
      </c>
      <c r="AE1945" s="23">
        <f t="shared" si="5181"/>
        <v>70</v>
      </c>
      <c r="AF1945" s="23">
        <f t="shared" si="5332"/>
        <v>0</v>
      </c>
      <c r="AG1945" s="23">
        <f t="shared" si="5332"/>
        <v>0</v>
      </c>
      <c r="AH1945" s="23">
        <f t="shared" si="5332"/>
        <v>0</v>
      </c>
      <c r="AI1945" s="23">
        <f t="shared" si="5318"/>
        <v>140</v>
      </c>
      <c r="AJ1945" s="23">
        <f t="shared" si="5319"/>
        <v>70</v>
      </c>
      <c r="AK1945" s="23">
        <f t="shared" si="5320"/>
        <v>70</v>
      </c>
      <c r="AL1945" s="23">
        <f t="shared" si="5332"/>
        <v>0</v>
      </c>
      <c r="AM1945" s="23">
        <f t="shared" si="5321"/>
        <v>140</v>
      </c>
      <c r="AN1945" s="23">
        <f t="shared" si="5332"/>
        <v>0</v>
      </c>
      <c r="AO1945" s="23">
        <f t="shared" si="5332"/>
        <v>0</v>
      </c>
      <c r="AP1945" s="23">
        <f t="shared" si="5332"/>
        <v>0</v>
      </c>
      <c r="AQ1945" s="23">
        <f t="shared" si="5277"/>
        <v>140</v>
      </c>
      <c r="AR1945" s="23">
        <f t="shared" si="5278"/>
        <v>70</v>
      </c>
      <c r="AS1945" s="23">
        <f t="shared" si="5279"/>
        <v>70</v>
      </c>
      <c r="AT1945" s="23">
        <f t="shared" si="5332"/>
        <v>0</v>
      </c>
      <c r="AU1945" s="23">
        <f t="shared" si="5332"/>
        <v>0</v>
      </c>
      <c r="AV1945" s="23">
        <f t="shared" si="5332"/>
        <v>0</v>
      </c>
      <c r="AW1945" s="23">
        <f t="shared" si="5281"/>
        <v>140</v>
      </c>
      <c r="AX1945" s="23">
        <f t="shared" si="5282"/>
        <v>70</v>
      </c>
      <c r="AY1945" s="23">
        <f t="shared" si="5283"/>
        <v>70</v>
      </c>
      <c r="AZ1945" s="23">
        <f t="shared" si="5332"/>
        <v>0</v>
      </c>
      <c r="BA1945" s="23">
        <f t="shared" si="5332"/>
        <v>0</v>
      </c>
      <c r="BB1945" s="23">
        <f t="shared" si="5332"/>
        <v>0</v>
      </c>
      <c r="BC1945" s="23">
        <f t="shared" si="5243"/>
        <v>140</v>
      </c>
      <c r="BD1945" s="23">
        <f t="shared" si="5244"/>
        <v>70</v>
      </c>
      <c r="BE1945" s="23">
        <f t="shared" si="5245"/>
        <v>70</v>
      </c>
      <c r="BF1945" s="23">
        <f t="shared" si="5332"/>
        <v>0</v>
      </c>
      <c r="BG1945" s="23">
        <f t="shared" si="5332"/>
        <v>0</v>
      </c>
      <c r="BH1945" s="23">
        <f t="shared" si="5332"/>
        <v>0</v>
      </c>
      <c r="BI1945" s="18">
        <f t="shared" si="5240"/>
        <v>140</v>
      </c>
      <c r="BJ1945" s="18">
        <f t="shared" si="5241"/>
        <v>70</v>
      </c>
      <c r="BK1945" s="18">
        <f t="shared" si="5242"/>
        <v>70</v>
      </c>
      <c r="BL1945" s="23">
        <f t="shared" si="5332"/>
        <v>0</v>
      </c>
      <c r="BM1945" s="23">
        <f t="shared" si="5332"/>
        <v>0</v>
      </c>
      <c r="BN1945" s="23">
        <f t="shared" si="5332"/>
        <v>0</v>
      </c>
      <c r="BO1945" s="23">
        <f t="shared" si="5152"/>
        <v>140</v>
      </c>
      <c r="BP1945" s="23">
        <f t="shared" si="5153"/>
        <v>70</v>
      </c>
      <c r="BQ1945" s="23">
        <f t="shared" si="5154"/>
        <v>70</v>
      </c>
      <c r="BR1945" s="23">
        <f t="shared" si="5332"/>
        <v>0</v>
      </c>
      <c r="BS1945" s="23">
        <f t="shared" si="5332"/>
        <v>0</v>
      </c>
      <c r="BT1945" s="23">
        <f t="shared" si="5332"/>
        <v>0</v>
      </c>
      <c r="BU1945" s="23">
        <f t="shared" si="5148"/>
        <v>140</v>
      </c>
      <c r="BV1945" s="23">
        <f t="shared" si="5149"/>
        <v>70</v>
      </c>
      <c r="BW1945" s="23">
        <f t="shared" si="5150"/>
        <v>70</v>
      </c>
      <c r="BX1945" s="23">
        <f t="shared" si="5332"/>
        <v>0</v>
      </c>
      <c r="BY1945" s="23">
        <f t="shared" si="5332"/>
        <v>0</v>
      </c>
      <c r="BZ1945" s="23">
        <f t="shared" si="5332"/>
        <v>0</v>
      </c>
      <c r="CA1945" s="23">
        <f t="shared" si="5299"/>
        <v>140</v>
      </c>
      <c r="CB1945" s="23">
        <f t="shared" si="5300"/>
        <v>70</v>
      </c>
      <c r="CC1945" s="23">
        <f t="shared" si="5301"/>
        <v>70</v>
      </c>
      <c r="CD1945" s="23">
        <f t="shared" si="5332"/>
        <v>0</v>
      </c>
      <c r="CE1945" s="28"/>
      <c r="CF1945" s="33"/>
    </row>
    <row r="1946" spans="1:84" ht="46.8" x14ac:dyDescent="0.3">
      <c r="A1946" s="19" t="s">
        <v>1373</v>
      </c>
      <c r="B1946" s="39">
        <v>240</v>
      </c>
      <c r="C1946" s="41"/>
      <c r="D1946" s="41"/>
      <c r="E1946" s="14" t="s">
        <v>559</v>
      </c>
      <c r="F1946" s="23">
        <f>F1947</f>
        <v>140</v>
      </c>
      <c r="G1946" s="23">
        <f t="shared" si="5332"/>
        <v>70</v>
      </c>
      <c r="H1946" s="23">
        <f t="shared" si="5332"/>
        <v>70</v>
      </c>
      <c r="I1946" s="23">
        <f t="shared" si="5332"/>
        <v>0</v>
      </c>
      <c r="J1946" s="23">
        <f t="shared" si="5332"/>
        <v>0</v>
      </c>
      <c r="K1946" s="23">
        <f t="shared" si="5332"/>
        <v>0</v>
      </c>
      <c r="L1946" s="23">
        <f t="shared" si="5237"/>
        <v>140</v>
      </c>
      <c r="M1946" s="23">
        <f t="shared" si="5238"/>
        <v>70</v>
      </c>
      <c r="N1946" s="23">
        <f t="shared" si="5239"/>
        <v>70</v>
      </c>
      <c r="O1946" s="23">
        <f t="shared" si="5332"/>
        <v>0</v>
      </c>
      <c r="P1946" s="23">
        <f t="shared" si="5332"/>
        <v>0</v>
      </c>
      <c r="Q1946" s="23">
        <f t="shared" si="5332"/>
        <v>0</v>
      </c>
      <c r="R1946" s="23">
        <f t="shared" si="5332"/>
        <v>0</v>
      </c>
      <c r="S1946" s="23">
        <f t="shared" si="5332"/>
        <v>0</v>
      </c>
      <c r="T1946" s="23">
        <f t="shared" si="5184"/>
        <v>140</v>
      </c>
      <c r="U1946" s="23">
        <f t="shared" si="5185"/>
        <v>70</v>
      </c>
      <c r="V1946" s="23">
        <f t="shared" si="5186"/>
        <v>70</v>
      </c>
      <c r="W1946" s="23">
        <f t="shared" si="5332"/>
        <v>0</v>
      </c>
      <c r="X1946" s="23">
        <f t="shared" si="5332"/>
        <v>0</v>
      </c>
      <c r="Y1946" s="23">
        <f t="shared" si="5332"/>
        <v>0</v>
      </c>
      <c r="Z1946" s="23">
        <f t="shared" si="5332"/>
        <v>0</v>
      </c>
      <c r="AA1946" s="23">
        <f t="shared" si="5332"/>
        <v>0</v>
      </c>
      <c r="AB1946" s="23">
        <f t="shared" si="5332"/>
        <v>0</v>
      </c>
      <c r="AC1946" s="23">
        <f t="shared" si="5179"/>
        <v>140</v>
      </c>
      <c r="AD1946" s="23">
        <f t="shared" si="5180"/>
        <v>70</v>
      </c>
      <c r="AE1946" s="23">
        <f t="shared" si="5181"/>
        <v>70</v>
      </c>
      <c r="AF1946" s="23">
        <f t="shared" si="5332"/>
        <v>0</v>
      </c>
      <c r="AG1946" s="23">
        <f t="shared" si="5332"/>
        <v>0</v>
      </c>
      <c r="AH1946" s="23">
        <f t="shared" si="5332"/>
        <v>0</v>
      </c>
      <c r="AI1946" s="23">
        <f t="shared" si="5318"/>
        <v>140</v>
      </c>
      <c r="AJ1946" s="23">
        <f t="shared" si="5319"/>
        <v>70</v>
      </c>
      <c r="AK1946" s="23">
        <f t="shared" si="5320"/>
        <v>70</v>
      </c>
      <c r="AL1946" s="23">
        <f t="shared" si="5332"/>
        <v>0</v>
      </c>
      <c r="AM1946" s="23">
        <f t="shared" si="5321"/>
        <v>140</v>
      </c>
      <c r="AN1946" s="23">
        <f t="shared" si="5332"/>
        <v>0</v>
      </c>
      <c r="AO1946" s="23">
        <f t="shared" si="5332"/>
        <v>0</v>
      </c>
      <c r="AP1946" s="23">
        <f t="shared" si="5332"/>
        <v>0</v>
      </c>
      <c r="AQ1946" s="23">
        <f t="shared" si="5277"/>
        <v>140</v>
      </c>
      <c r="AR1946" s="23">
        <f t="shared" si="5278"/>
        <v>70</v>
      </c>
      <c r="AS1946" s="23">
        <f t="shared" si="5279"/>
        <v>70</v>
      </c>
      <c r="AT1946" s="23">
        <f t="shared" si="5332"/>
        <v>0</v>
      </c>
      <c r="AU1946" s="23">
        <f t="shared" si="5332"/>
        <v>0</v>
      </c>
      <c r="AV1946" s="23">
        <f t="shared" si="5332"/>
        <v>0</v>
      </c>
      <c r="AW1946" s="23">
        <f t="shared" si="5281"/>
        <v>140</v>
      </c>
      <c r="AX1946" s="23">
        <f t="shared" si="5282"/>
        <v>70</v>
      </c>
      <c r="AY1946" s="23">
        <f t="shared" si="5283"/>
        <v>70</v>
      </c>
      <c r="AZ1946" s="23">
        <f t="shared" si="5332"/>
        <v>0</v>
      </c>
      <c r="BA1946" s="23">
        <f t="shared" si="5332"/>
        <v>0</v>
      </c>
      <c r="BB1946" s="23">
        <f t="shared" si="5332"/>
        <v>0</v>
      </c>
      <c r="BC1946" s="23">
        <f t="shared" si="5243"/>
        <v>140</v>
      </c>
      <c r="BD1946" s="23">
        <f t="shared" si="5244"/>
        <v>70</v>
      </c>
      <c r="BE1946" s="23">
        <f t="shared" si="5245"/>
        <v>70</v>
      </c>
      <c r="BF1946" s="23">
        <f t="shared" si="5332"/>
        <v>0</v>
      </c>
      <c r="BG1946" s="23">
        <f t="shared" si="5332"/>
        <v>0</v>
      </c>
      <c r="BH1946" s="23">
        <f t="shared" si="5332"/>
        <v>0</v>
      </c>
      <c r="BI1946" s="18">
        <f t="shared" si="5240"/>
        <v>140</v>
      </c>
      <c r="BJ1946" s="18">
        <f t="shared" si="5241"/>
        <v>70</v>
      </c>
      <c r="BK1946" s="18">
        <f t="shared" si="5242"/>
        <v>70</v>
      </c>
      <c r="BL1946" s="23">
        <f t="shared" si="5332"/>
        <v>0</v>
      </c>
      <c r="BM1946" s="23">
        <f t="shared" si="5332"/>
        <v>0</v>
      </c>
      <c r="BN1946" s="23">
        <f t="shared" si="5332"/>
        <v>0</v>
      </c>
      <c r="BO1946" s="23">
        <f t="shared" si="5152"/>
        <v>140</v>
      </c>
      <c r="BP1946" s="23">
        <f t="shared" si="5153"/>
        <v>70</v>
      </c>
      <c r="BQ1946" s="23">
        <f t="shared" si="5154"/>
        <v>70</v>
      </c>
      <c r="BR1946" s="23">
        <f t="shared" si="5332"/>
        <v>0</v>
      </c>
      <c r="BS1946" s="23">
        <f t="shared" si="5332"/>
        <v>0</v>
      </c>
      <c r="BT1946" s="23">
        <f t="shared" si="5332"/>
        <v>0</v>
      </c>
      <c r="BU1946" s="23">
        <f t="shared" ref="BU1946:BU2009" si="5333">BO1946+BR1946</f>
        <v>140</v>
      </c>
      <c r="BV1946" s="23">
        <f t="shared" ref="BV1946:BV2009" si="5334">BP1946+BS1946</f>
        <v>70</v>
      </c>
      <c r="BW1946" s="23">
        <f t="shared" ref="BW1946:BW2009" si="5335">BQ1946+BT1946</f>
        <v>70</v>
      </c>
      <c r="BX1946" s="23">
        <f t="shared" si="5332"/>
        <v>0</v>
      </c>
      <c r="BY1946" s="23">
        <f t="shared" si="5332"/>
        <v>0</v>
      </c>
      <c r="BZ1946" s="23">
        <f t="shared" si="5332"/>
        <v>0</v>
      </c>
      <c r="CA1946" s="23">
        <f t="shared" si="5299"/>
        <v>140</v>
      </c>
      <c r="CB1946" s="23">
        <f t="shared" si="5300"/>
        <v>70</v>
      </c>
      <c r="CC1946" s="23">
        <f t="shared" si="5301"/>
        <v>70</v>
      </c>
      <c r="CD1946" s="23">
        <f t="shared" si="5332"/>
        <v>0</v>
      </c>
      <c r="CE1946" s="28"/>
      <c r="CF1946" s="33"/>
    </row>
    <row r="1947" spans="1:84" ht="31.2" x14ac:dyDescent="0.3">
      <c r="A1947" s="19" t="s">
        <v>1373</v>
      </c>
      <c r="B1947" s="39">
        <v>240</v>
      </c>
      <c r="C1947" s="41" t="s">
        <v>140</v>
      </c>
      <c r="D1947" s="41" t="s">
        <v>19</v>
      </c>
      <c r="E1947" s="14" t="s">
        <v>529</v>
      </c>
      <c r="F1947" s="23">
        <v>140</v>
      </c>
      <c r="G1947" s="23">
        <v>70</v>
      </c>
      <c r="H1947" s="23">
        <v>70</v>
      </c>
      <c r="I1947" s="18"/>
      <c r="J1947" s="18"/>
      <c r="K1947" s="18"/>
      <c r="L1947" s="18">
        <f t="shared" si="5237"/>
        <v>140</v>
      </c>
      <c r="M1947" s="18">
        <f t="shared" si="5238"/>
        <v>70</v>
      </c>
      <c r="N1947" s="18">
        <f t="shared" si="5239"/>
        <v>70</v>
      </c>
      <c r="O1947" s="18"/>
      <c r="P1947" s="18"/>
      <c r="Q1947" s="18"/>
      <c r="R1947" s="18"/>
      <c r="S1947" s="18"/>
      <c r="T1947" s="18">
        <f t="shared" si="5184"/>
        <v>140</v>
      </c>
      <c r="U1947" s="18">
        <f t="shared" si="5185"/>
        <v>70</v>
      </c>
      <c r="V1947" s="18">
        <f t="shared" si="5186"/>
        <v>70</v>
      </c>
      <c r="W1947" s="18"/>
      <c r="X1947" s="18"/>
      <c r="Y1947" s="18"/>
      <c r="Z1947" s="18"/>
      <c r="AA1947" s="18"/>
      <c r="AB1947" s="18"/>
      <c r="AC1947" s="18">
        <f t="shared" si="5179"/>
        <v>140</v>
      </c>
      <c r="AD1947" s="18">
        <f t="shared" si="5180"/>
        <v>70</v>
      </c>
      <c r="AE1947" s="18">
        <f t="shared" si="5181"/>
        <v>70</v>
      </c>
      <c r="AF1947" s="18"/>
      <c r="AG1947" s="18"/>
      <c r="AH1947" s="18"/>
      <c r="AI1947" s="18">
        <f t="shared" si="5318"/>
        <v>140</v>
      </c>
      <c r="AJ1947" s="18">
        <f t="shared" si="5319"/>
        <v>70</v>
      </c>
      <c r="AK1947" s="18">
        <f t="shared" si="5320"/>
        <v>70</v>
      </c>
      <c r="AL1947" s="18"/>
      <c r="AM1947" s="18">
        <f t="shared" si="5321"/>
        <v>140</v>
      </c>
      <c r="AN1947" s="18"/>
      <c r="AO1947" s="18"/>
      <c r="AP1947" s="18"/>
      <c r="AQ1947" s="18">
        <f t="shared" si="5277"/>
        <v>140</v>
      </c>
      <c r="AR1947" s="18">
        <f t="shared" si="5278"/>
        <v>70</v>
      </c>
      <c r="AS1947" s="18">
        <f t="shared" si="5279"/>
        <v>70</v>
      </c>
      <c r="AT1947" s="18"/>
      <c r="AU1947" s="18"/>
      <c r="AV1947" s="18"/>
      <c r="AW1947" s="18">
        <f t="shared" si="5281"/>
        <v>140</v>
      </c>
      <c r="AX1947" s="18">
        <f t="shared" si="5282"/>
        <v>70</v>
      </c>
      <c r="AY1947" s="18">
        <f t="shared" si="5283"/>
        <v>70</v>
      </c>
      <c r="AZ1947" s="18"/>
      <c r="BA1947" s="18"/>
      <c r="BB1947" s="18"/>
      <c r="BC1947" s="18">
        <f t="shared" si="5243"/>
        <v>140</v>
      </c>
      <c r="BD1947" s="18">
        <f t="shared" si="5244"/>
        <v>70</v>
      </c>
      <c r="BE1947" s="18">
        <f t="shared" si="5245"/>
        <v>70</v>
      </c>
      <c r="BF1947" s="18"/>
      <c r="BG1947" s="18"/>
      <c r="BH1947" s="18"/>
      <c r="BI1947" s="18">
        <f t="shared" si="5240"/>
        <v>140</v>
      </c>
      <c r="BJ1947" s="18">
        <f t="shared" si="5241"/>
        <v>70</v>
      </c>
      <c r="BK1947" s="18">
        <f t="shared" si="5242"/>
        <v>70</v>
      </c>
      <c r="BL1947" s="18"/>
      <c r="BM1947" s="18"/>
      <c r="BN1947" s="18"/>
      <c r="BO1947" s="18">
        <f t="shared" si="5152"/>
        <v>140</v>
      </c>
      <c r="BP1947" s="18">
        <f t="shared" si="5153"/>
        <v>70</v>
      </c>
      <c r="BQ1947" s="18">
        <f t="shared" si="5154"/>
        <v>70</v>
      </c>
      <c r="BR1947" s="18"/>
      <c r="BS1947" s="18"/>
      <c r="BT1947" s="18"/>
      <c r="BU1947" s="18">
        <f t="shared" si="5333"/>
        <v>140</v>
      </c>
      <c r="BV1947" s="18">
        <f t="shared" si="5334"/>
        <v>70</v>
      </c>
      <c r="BW1947" s="18">
        <f t="shared" si="5335"/>
        <v>70</v>
      </c>
      <c r="BX1947" s="18"/>
      <c r="BY1947" s="18"/>
      <c r="BZ1947" s="18"/>
      <c r="CA1947" s="18">
        <f t="shared" si="5299"/>
        <v>140</v>
      </c>
      <c r="CB1947" s="18">
        <f t="shared" si="5300"/>
        <v>70</v>
      </c>
      <c r="CC1947" s="18">
        <f t="shared" si="5301"/>
        <v>70</v>
      </c>
      <c r="CD1947" s="18"/>
      <c r="CE1947" s="27"/>
      <c r="CF1947" s="33"/>
    </row>
    <row r="1948" spans="1:84" ht="31.2" x14ac:dyDescent="0.3">
      <c r="A1948" s="41" t="s">
        <v>324</v>
      </c>
      <c r="B1948" s="39"/>
      <c r="C1948" s="41"/>
      <c r="D1948" s="41"/>
      <c r="E1948" s="14" t="s">
        <v>1088</v>
      </c>
      <c r="F1948" s="18">
        <f t="shared" ref="F1948:K1951" si="5336">F1949</f>
        <v>49410</v>
      </c>
      <c r="G1948" s="18">
        <f t="shared" si="5336"/>
        <v>9161.5</v>
      </c>
      <c r="H1948" s="18">
        <f t="shared" si="5336"/>
        <v>9161.5</v>
      </c>
      <c r="I1948" s="18">
        <f t="shared" si="5336"/>
        <v>0</v>
      </c>
      <c r="J1948" s="18">
        <f t="shared" si="5336"/>
        <v>0</v>
      </c>
      <c r="K1948" s="18">
        <f t="shared" si="5336"/>
        <v>0</v>
      </c>
      <c r="L1948" s="18">
        <f t="shared" si="5237"/>
        <v>49410</v>
      </c>
      <c r="M1948" s="18">
        <f t="shared" si="5238"/>
        <v>9161.5</v>
      </c>
      <c r="N1948" s="18">
        <f t="shared" si="5239"/>
        <v>9161.5</v>
      </c>
      <c r="O1948" s="18">
        <f t="shared" ref="O1948:S1951" si="5337">O1949</f>
        <v>0</v>
      </c>
      <c r="P1948" s="18">
        <f t="shared" si="5337"/>
        <v>0</v>
      </c>
      <c r="Q1948" s="18">
        <f t="shared" si="5337"/>
        <v>0</v>
      </c>
      <c r="R1948" s="18">
        <f t="shared" si="5337"/>
        <v>0</v>
      </c>
      <c r="S1948" s="18">
        <f t="shared" si="5337"/>
        <v>0</v>
      </c>
      <c r="T1948" s="18">
        <f t="shared" si="5184"/>
        <v>49410</v>
      </c>
      <c r="U1948" s="18">
        <f t="shared" si="5185"/>
        <v>9161.5</v>
      </c>
      <c r="V1948" s="18">
        <f t="shared" si="5186"/>
        <v>9161.5</v>
      </c>
      <c r="W1948" s="18">
        <f t="shared" ref="W1948:CD1951" si="5338">W1949</f>
        <v>-28162.545999999998</v>
      </c>
      <c r="X1948" s="18">
        <f t="shared" si="5338"/>
        <v>0</v>
      </c>
      <c r="Y1948" s="18">
        <f t="shared" si="5338"/>
        <v>0</v>
      </c>
      <c r="Z1948" s="18">
        <f t="shared" si="5338"/>
        <v>0</v>
      </c>
      <c r="AA1948" s="18">
        <f t="shared" si="5338"/>
        <v>0</v>
      </c>
      <c r="AB1948" s="18">
        <f t="shared" si="5338"/>
        <v>0</v>
      </c>
      <c r="AC1948" s="18">
        <f t="shared" si="5179"/>
        <v>21247.454000000002</v>
      </c>
      <c r="AD1948" s="18">
        <f t="shared" si="5180"/>
        <v>9161.5</v>
      </c>
      <c r="AE1948" s="18">
        <f t="shared" si="5181"/>
        <v>9161.5</v>
      </c>
      <c r="AF1948" s="18">
        <f t="shared" si="5338"/>
        <v>0</v>
      </c>
      <c r="AG1948" s="18">
        <f t="shared" si="5338"/>
        <v>0</v>
      </c>
      <c r="AH1948" s="18">
        <f t="shared" si="5338"/>
        <v>0</v>
      </c>
      <c r="AI1948" s="18">
        <f t="shared" si="5318"/>
        <v>21247.454000000002</v>
      </c>
      <c r="AJ1948" s="18">
        <f t="shared" si="5319"/>
        <v>9161.5</v>
      </c>
      <c r="AK1948" s="18">
        <f t="shared" si="5320"/>
        <v>9161.5</v>
      </c>
      <c r="AL1948" s="18">
        <f t="shared" si="5338"/>
        <v>0</v>
      </c>
      <c r="AM1948" s="18">
        <f t="shared" si="5321"/>
        <v>21247.454000000002</v>
      </c>
      <c r="AN1948" s="18">
        <f t="shared" si="5338"/>
        <v>-813.21100000000001</v>
      </c>
      <c r="AO1948" s="18">
        <f t="shared" si="5338"/>
        <v>0</v>
      </c>
      <c r="AP1948" s="18">
        <f t="shared" si="5338"/>
        <v>0</v>
      </c>
      <c r="AQ1948" s="18">
        <f t="shared" si="5277"/>
        <v>20434.243000000002</v>
      </c>
      <c r="AR1948" s="18">
        <f t="shared" si="5278"/>
        <v>9161.5</v>
      </c>
      <c r="AS1948" s="18">
        <f t="shared" si="5279"/>
        <v>9161.5</v>
      </c>
      <c r="AT1948" s="18">
        <f t="shared" si="5338"/>
        <v>0</v>
      </c>
      <c r="AU1948" s="18">
        <f t="shared" si="5338"/>
        <v>0</v>
      </c>
      <c r="AV1948" s="18">
        <f t="shared" si="5338"/>
        <v>0</v>
      </c>
      <c r="AW1948" s="18">
        <f t="shared" si="5281"/>
        <v>20434.243000000002</v>
      </c>
      <c r="AX1948" s="18">
        <f t="shared" si="5282"/>
        <v>9161.5</v>
      </c>
      <c r="AY1948" s="18">
        <f t="shared" si="5283"/>
        <v>9161.5</v>
      </c>
      <c r="AZ1948" s="18">
        <f t="shared" si="5338"/>
        <v>-1267.5</v>
      </c>
      <c r="BA1948" s="18">
        <f t="shared" si="5338"/>
        <v>0</v>
      </c>
      <c r="BB1948" s="18">
        <f t="shared" si="5338"/>
        <v>0</v>
      </c>
      <c r="BC1948" s="18">
        <f t="shared" si="5243"/>
        <v>19166.743000000002</v>
      </c>
      <c r="BD1948" s="18">
        <f t="shared" si="5244"/>
        <v>9161.5</v>
      </c>
      <c r="BE1948" s="18">
        <f t="shared" si="5245"/>
        <v>9161.5</v>
      </c>
      <c r="BF1948" s="18">
        <f t="shared" si="5338"/>
        <v>0</v>
      </c>
      <c r="BG1948" s="18">
        <f t="shared" si="5338"/>
        <v>0</v>
      </c>
      <c r="BH1948" s="18">
        <f t="shared" si="5338"/>
        <v>0</v>
      </c>
      <c r="BI1948" s="18">
        <f t="shared" si="5240"/>
        <v>19166.743000000002</v>
      </c>
      <c r="BJ1948" s="18">
        <f t="shared" si="5241"/>
        <v>9161.5</v>
      </c>
      <c r="BK1948" s="18">
        <f t="shared" si="5242"/>
        <v>9161.5</v>
      </c>
      <c r="BL1948" s="18">
        <f t="shared" si="5338"/>
        <v>-1393.78</v>
      </c>
      <c r="BM1948" s="18">
        <f t="shared" si="5338"/>
        <v>0</v>
      </c>
      <c r="BN1948" s="18">
        <f t="shared" si="5338"/>
        <v>0</v>
      </c>
      <c r="BO1948" s="18">
        <f t="shared" si="5152"/>
        <v>17772.963000000003</v>
      </c>
      <c r="BP1948" s="18">
        <f t="shared" si="5153"/>
        <v>9161.5</v>
      </c>
      <c r="BQ1948" s="18">
        <f t="shared" si="5154"/>
        <v>9161.5</v>
      </c>
      <c r="BR1948" s="18">
        <f t="shared" si="5338"/>
        <v>0</v>
      </c>
      <c r="BS1948" s="18">
        <f t="shared" si="5338"/>
        <v>0</v>
      </c>
      <c r="BT1948" s="18">
        <f t="shared" si="5338"/>
        <v>0</v>
      </c>
      <c r="BU1948" s="18">
        <f t="shared" si="5333"/>
        <v>17772.963000000003</v>
      </c>
      <c r="BV1948" s="18">
        <f t="shared" si="5334"/>
        <v>9161.5</v>
      </c>
      <c r="BW1948" s="18">
        <f t="shared" si="5335"/>
        <v>9161.5</v>
      </c>
      <c r="BX1948" s="18">
        <f t="shared" si="5338"/>
        <v>-2033.9069999999999</v>
      </c>
      <c r="BY1948" s="18">
        <f t="shared" si="5338"/>
        <v>0</v>
      </c>
      <c r="BZ1948" s="18">
        <f t="shared" si="5338"/>
        <v>0</v>
      </c>
      <c r="CA1948" s="18">
        <f t="shared" si="5299"/>
        <v>15739.056000000004</v>
      </c>
      <c r="CB1948" s="18">
        <f t="shared" si="5300"/>
        <v>9161.5</v>
      </c>
      <c r="CC1948" s="18">
        <f t="shared" si="5301"/>
        <v>9161.5</v>
      </c>
      <c r="CD1948" s="18">
        <f t="shared" si="5338"/>
        <v>0</v>
      </c>
      <c r="CE1948" s="27"/>
      <c r="CF1948" s="33"/>
    </row>
    <row r="1949" spans="1:84" x14ac:dyDescent="0.3">
      <c r="A1949" s="41" t="s">
        <v>323</v>
      </c>
      <c r="B1949" s="39"/>
      <c r="C1949" s="41"/>
      <c r="D1949" s="41"/>
      <c r="E1949" s="14" t="s">
        <v>703</v>
      </c>
      <c r="F1949" s="18">
        <f t="shared" si="5336"/>
        <v>49410</v>
      </c>
      <c r="G1949" s="18">
        <f t="shared" si="5336"/>
        <v>9161.5</v>
      </c>
      <c r="H1949" s="18">
        <f t="shared" si="5336"/>
        <v>9161.5</v>
      </c>
      <c r="I1949" s="18">
        <f t="shared" si="5336"/>
        <v>0</v>
      </c>
      <c r="J1949" s="18">
        <f t="shared" si="5336"/>
        <v>0</v>
      </c>
      <c r="K1949" s="18">
        <f t="shared" si="5336"/>
        <v>0</v>
      </c>
      <c r="L1949" s="18">
        <f t="shared" si="5237"/>
        <v>49410</v>
      </c>
      <c r="M1949" s="18">
        <f t="shared" si="5238"/>
        <v>9161.5</v>
      </c>
      <c r="N1949" s="18">
        <f t="shared" si="5239"/>
        <v>9161.5</v>
      </c>
      <c r="O1949" s="18">
        <f t="shared" si="5337"/>
        <v>0</v>
      </c>
      <c r="P1949" s="18">
        <f t="shared" si="5337"/>
        <v>0</v>
      </c>
      <c r="Q1949" s="18">
        <f t="shared" si="5337"/>
        <v>0</v>
      </c>
      <c r="R1949" s="18">
        <f t="shared" si="5337"/>
        <v>0</v>
      </c>
      <c r="S1949" s="18">
        <f t="shared" si="5337"/>
        <v>0</v>
      </c>
      <c r="T1949" s="18">
        <f t="shared" si="5184"/>
        <v>49410</v>
      </c>
      <c r="U1949" s="18">
        <f t="shared" si="5185"/>
        <v>9161.5</v>
      </c>
      <c r="V1949" s="18">
        <f t="shared" si="5186"/>
        <v>9161.5</v>
      </c>
      <c r="W1949" s="18">
        <f t="shared" si="5338"/>
        <v>-28162.545999999998</v>
      </c>
      <c r="X1949" s="18">
        <f t="shared" si="5338"/>
        <v>0</v>
      </c>
      <c r="Y1949" s="18">
        <f t="shared" si="5338"/>
        <v>0</v>
      </c>
      <c r="Z1949" s="18">
        <f t="shared" si="5338"/>
        <v>0</v>
      </c>
      <c r="AA1949" s="18">
        <f t="shared" si="5338"/>
        <v>0</v>
      </c>
      <c r="AB1949" s="18">
        <f t="shared" si="5338"/>
        <v>0</v>
      </c>
      <c r="AC1949" s="18">
        <f t="shared" si="5179"/>
        <v>21247.454000000002</v>
      </c>
      <c r="AD1949" s="18">
        <f t="shared" si="5180"/>
        <v>9161.5</v>
      </c>
      <c r="AE1949" s="18">
        <f t="shared" si="5181"/>
        <v>9161.5</v>
      </c>
      <c r="AF1949" s="18">
        <f t="shared" si="5338"/>
        <v>0</v>
      </c>
      <c r="AG1949" s="18">
        <f t="shared" si="5338"/>
        <v>0</v>
      </c>
      <c r="AH1949" s="18">
        <f t="shared" si="5338"/>
        <v>0</v>
      </c>
      <c r="AI1949" s="18">
        <f t="shared" si="5318"/>
        <v>21247.454000000002</v>
      </c>
      <c r="AJ1949" s="18">
        <f t="shared" si="5319"/>
        <v>9161.5</v>
      </c>
      <c r="AK1949" s="18">
        <f t="shared" si="5320"/>
        <v>9161.5</v>
      </c>
      <c r="AL1949" s="18">
        <f t="shared" si="5338"/>
        <v>0</v>
      </c>
      <c r="AM1949" s="18">
        <f t="shared" si="5321"/>
        <v>21247.454000000002</v>
      </c>
      <c r="AN1949" s="18">
        <f t="shared" si="5338"/>
        <v>-813.21100000000001</v>
      </c>
      <c r="AO1949" s="18">
        <f t="shared" si="5338"/>
        <v>0</v>
      </c>
      <c r="AP1949" s="18">
        <f t="shared" si="5338"/>
        <v>0</v>
      </c>
      <c r="AQ1949" s="18">
        <f t="shared" si="5277"/>
        <v>20434.243000000002</v>
      </c>
      <c r="AR1949" s="18">
        <f t="shared" si="5278"/>
        <v>9161.5</v>
      </c>
      <c r="AS1949" s="18">
        <f t="shared" si="5279"/>
        <v>9161.5</v>
      </c>
      <c r="AT1949" s="18">
        <f t="shared" si="5338"/>
        <v>0</v>
      </c>
      <c r="AU1949" s="18">
        <f t="shared" si="5338"/>
        <v>0</v>
      </c>
      <c r="AV1949" s="18">
        <f t="shared" si="5338"/>
        <v>0</v>
      </c>
      <c r="AW1949" s="18">
        <f t="shared" si="5281"/>
        <v>20434.243000000002</v>
      </c>
      <c r="AX1949" s="18">
        <f t="shared" si="5282"/>
        <v>9161.5</v>
      </c>
      <c r="AY1949" s="18">
        <f t="shared" si="5283"/>
        <v>9161.5</v>
      </c>
      <c r="AZ1949" s="18">
        <f t="shared" si="5338"/>
        <v>-1267.5</v>
      </c>
      <c r="BA1949" s="18">
        <f t="shared" si="5338"/>
        <v>0</v>
      </c>
      <c r="BB1949" s="18">
        <f t="shared" si="5338"/>
        <v>0</v>
      </c>
      <c r="BC1949" s="18">
        <f t="shared" si="5243"/>
        <v>19166.743000000002</v>
      </c>
      <c r="BD1949" s="18">
        <f t="shared" si="5244"/>
        <v>9161.5</v>
      </c>
      <c r="BE1949" s="18">
        <f t="shared" si="5245"/>
        <v>9161.5</v>
      </c>
      <c r="BF1949" s="18">
        <f t="shared" si="5338"/>
        <v>0</v>
      </c>
      <c r="BG1949" s="18">
        <f t="shared" si="5338"/>
        <v>0</v>
      </c>
      <c r="BH1949" s="18">
        <f t="shared" si="5338"/>
        <v>0</v>
      </c>
      <c r="BI1949" s="18">
        <f t="shared" si="5240"/>
        <v>19166.743000000002</v>
      </c>
      <c r="BJ1949" s="18">
        <f t="shared" si="5241"/>
        <v>9161.5</v>
      </c>
      <c r="BK1949" s="18">
        <f t="shared" si="5242"/>
        <v>9161.5</v>
      </c>
      <c r="BL1949" s="18">
        <f t="shared" si="5338"/>
        <v>-1393.78</v>
      </c>
      <c r="BM1949" s="18">
        <f t="shared" si="5338"/>
        <v>0</v>
      </c>
      <c r="BN1949" s="18">
        <f t="shared" si="5338"/>
        <v>0</v>
      </c>
      <c r="BO1949" s="18">
        <f t="shared" ref="BO1949:BO2012" si="5339">BI1949+BL1949</f>
        <v>17772.963000000003</v>
      </c>
      <c r="BP1949" s="18">
        <f t="shared" ref="BP1949:BP2012" si="5340">BJ1949+BM1949</f>
        <v>9161.5</v>
      </c>
      <c r="BQ1949" s="18">
        <f t="shared" ref="BQ1949:BQ2012" si="5341">BK1949+BN1949</f>
        <v>9161.5</v>
      </c>
      <c r="BR1949" s="18">
        <f t="shared" si="5338"/>
        <v>0</v>
      </c>
      <c r="BS1949" s="18">
        <f t="shared" si="5338"/>
        <v>0</v>
      </c>
      <c r="BT1949" s="18">
        <f t="shared" si="5338"/>
        <v>0</v>
      </c>
      <c r="BU1949" s="18">
        <f t="shared" si="5333"/>
        <v>17772.963000000003</v>
      </c>
      <c r="BV1949" s="18">
        <f t="shared" si="5334"/>
        <v>9161.5</v>
      </c>
      <c r="BW1949" s="18">
        <f t="shared" si="5335"/>
        <v>9161.5</v>
      </c>
      <c r="BX1949" s="18">
        <f t="shared" si="5338"/>
        <v>-2033.9069999999999</v>
      </c>
      <c r="BY1949" s="18">
        <f t="shared" si="5338"/>
        <v>0</v>
      </c>
      <c r="BZ1949" s="18">
        <f t="shared" si="5338"/>
        <v>0</v>
      </c>
      <c r="CA1949" s="18">
        <f t="shared" si="5299"/>
        <v>15739.056000000004</v>
      </c>
      <c r="CB1949" s="18">
        <f t="shared" si="5300"/>
        <v>9161.5</v>
      </c>
      <c r="CC1949" s="18">
        <f t="shared" si="5301"/>
        <v>9161.5</v>
      </c>
      <c r="CD1949" s="18">
        <f t="shared" si="5338"/>
        <v>0</v>
      </c>
      <c r="CE1949" s="27"/>
      <c r="CF1949" s="33"/>
    </row>
    <row r="1950" spans="1:84" ht="31.2" x14ac:dyDescent="0.3">
      <c r="A1950" s="41" t="s">
        <v>323</v>
      </c>
      <c r="B1950" s="39">
        <v>200</v>
      </c>
      <c r="C1950" s="41"/>
      <c r="D1950" s="41"/>
      <c r="E1950" s="14" t="s">
        <v>551</v>
      </c>
      <c r="F1950" s="18">
        <f t="shared" si="5336"/>
        <v>49410</v>
      </c>
      <c r="G1950" s="18">
        <f t="shared" si="5336"/>
        <v>9161.5</v>
      </c>
      <c r="H1950" s="18">
        <f t="shared" si="5336"/>
        <v>9161.5</v>
      </c>
      <c r="I1950" s="18">
        <f t="shared" si="5336"/>
        <v>0</v>
      </c>
      <c r="J1950" s="18">
        <f t="shared" si="5336"/>
        <v>0</v>
      </c>
      <c r="K1950" s="18">
        <f t="shared" si="5336"/>
        <v>0</v>
      </c>
      <c r="L1950" s="18">
        <f t="shared" si="5237"/>
        <v>49410</v>
      </c>
      <c r="M1950" s="18">
        <f t="shared" si="5238"/>
        <v>9161.5</v>
      </c>
      <c r="N1950" s="18">
        <f t="shared" si="5239"/>
        <v>9161.5</v>
      </c>
      <c r="O1950" s="18">
        <f t="shared" si="5337"/>
        <v>0</v>
      </c>
      <c r="P1950" s="18">
        <f t="shared" si="5337"/>
        <v>0</v>
      </c>
      <c r="Q1950" s="18">
        <f t="shared" si="5337"/>
        <v>0</v>
      </c>
      <c r="R1950" s="18">
        <f t="shared" si="5337"/>
        <v>0</v>
      </c>
      <c r="S1950" s="18">
        <f t="shared" si="5337"/>
        <v>0</v>
      </c>
      <c r="T1950" s="18">
        <f t="shared" si="5184"/>
        <v>49410</v>
      </c>
      <c r="U1950" s="18">
        <f t="shared" si="5185"/>
        <v>9161.5</v>
      </c>
      <c r="V1950" s="18">
        <f t="shared" si="5186"/>
        <v>9161.5</v>
      </c>
      <c r="W1950" s="18">
        <f t="shared" si="5338"/>
        <v>-28162.545999999998</v>
      </c>
      <c r="X1950" s="18">
        <f t="shared" si="5338"/>
        <v>0</v>
      </c>
      <c r="Y1950" s="18">
        <f t="shared" si="5338"/>
        <v>0</v>
      </c>
      <c r="Z1950" s="18">
        <f t="shared" si="5338"/>
        <v>0</v>
      </c>
      <c r="AA1950" s="18">
        <f t="shared" si="5338"/>
        <v>0</v>
      </c>
      <c r="AB1950" s="18">
        <f t="shared" si="5338"/>
        <v>0</v>
      </c>
      <c r="AC1950" s="18">
        <f t="shared" si="5179"/>
        <v>21247.454000000002</v>
      </c>
      <c r="AD1950" s="18">
        <f t="shared" si="5180"/>
        <v>9161.5</v>
      </c>
      <c r="AE1950" s="18">
        <f t="shared" si="5181"/>
        <v>9161.5</v>
      </c>
      <c r="AF1950" s="18">
        <f t="shared" si="5338"/>
        <v>0</v>
      </c>
      <c r="AG1950" s="18">
        <f t="shared" si="5338"/>
        <v>0</v>
      </c>
      <c r="AH1950" s="18">
        <f t="shared" si="5338"/>
        <v>0</v>
      </c>
      <c r="AI1950" s="18">
        <f t="shared" si="5318"/>
        <v>21247.454000000002</v>
      </c>
      <c r="AJ1950" s="18">
        <f t="shared" si="5319"/>
        <v>9161.5</v>
      </c>
      <c r="AK1950" s="18">
        <f t="shared" si="5320"/>
        <v>9161.5</v>
      </c>
      <c r="AL1950" s="18">
        <f t="shared" si="5338"/>
        <v>0</v>
      </c>
      <c r="AM1950" s="18">
        <f t="shared" si="5321"/>
        <v>21247.454000000002</v>
      </c>
      <c r="AN1950" s="18">
        <f t="shared" si="5338"/>
        <v>-813.21100000000001</v>
      </c>
      <c r="AO1950" s="18">
        <f t="shared" si="5338"/>
        <v>0</v>
      </c>
      <c r="AP1950" s="18">
        <f t="shared" si="5338"/>
        <v>0</v>
      </c>
      <c r="AQ1950" s="18">
        <f t="shared" si="5277"/>
        <v>20434.243000000002</v>
      </c>
      <c r="AR1950" s="18">
        <f t="shared" si="5278"/>
        <v>9161.5</v>
      </c>
      <c r="AS1950" s="18">
        <f t="shared" si="5279"/>
        <v>9161.5</v>
      </c>
      <c r="AT1950" s="18">
        <f t="shared" si="5338"/>
        <v>0</v>
      </c>
      <c r="AU1950" s="18">
        <f t="shared" si="5338"/>
        <v>0</v>
      </c>
      <c r="AV1950" s="18">
        <f t="shared" si="5338"/>
        <v>0</v>
      </c>
      <c r="AW1950" s="18">
        <f t="shared" si="5281"/>
        <v>20434.243000000002</v>
      </c>
      <c r="AX1950" s="18">
        <f t="shared" si="5282"/>
        <v>9161.5</v>
      </c>
      <c r="AY1950" s="18">
        <f t="shared" si="5283"/>
        <v>9161.5</v>
      </c>
      <c r="AZ1950" s="18">
        <f t="shared" si="5338"/>
        <v>-1267.5</v>
      </c>
      <c r="BA1950" s="18">
        <f t="shared" si="5338"/>
        <v>0</v>
      </c>
      <c r="BB1950" s="18">
        <f t="shared" si="5338"/>
        <v>0</v>
      </c>
      <c r="BC1950" s="18">
        <f t="shared" si="5243"/>
        <v>19166.743000000002</v>
      </c>
      <c r="BD1950" s="18">
        <f t="shared" si="5244"/>
        <v>9161.5</v>
      </c>
      <c r="BE1950" s="18">
        <f t="shared" si="5245"/>
        <v>9161.5</v>
      </c>
      <c r="BF1950" s="18">
        <f t="shared" si="5338"/>
        <v>0</v>
      </c>
      <c r="BG1950" s="18">
        <f t="shared" si="5338"/>
        <v>0</v>
      </c>
      <c r="BH1950" s="18">
        <f t="shared" si="5338"/>
        <v>0</v>
      </c>
      <c r="BI1950" s="18">
        <f t="shared" si="5240"/>
        <v>19166.743000000002</v>
      </c>
      <c r="BJ1950" s="18">
        <f t="shared" si="5241"/>
        <v>9161.5</v>
      </c>
      <c r="BK1950" s="18">
        <f t="shared" si="5242"/>
        <v>9161.5</v>
      </c>
      <c r="BL1950" s="18">
        <f t="shared" si="5338"/>
        <v>-1393.78</v>
      </c>
      <c r="BM1950" s="18">
        <f t="shared" si="5338"/>
        <v>0</v>
      </c>
      <c r="BN1950" s="18">
        <f t="shared" si="5338"/>
        <v>0</v>
      </c>
      <c r="BO1950" s="18">
        <f t="shared" si="5339"/>
        <v>17772.963000000003</v>
      </c>
      <c r="BP1950" s="18">
        <f t="shared" si="5340"/>
        <v>9161.5</v>
      </c>
      <c r="BQ1950" s="18">
        <f t="shared" si="5341"/>
        <v>9161.5</v>
      </c>
      <c r="BR1950" s="18">
        <f t="shared" si="5338"/>
        <v>0</v>
      </c>
      <c r="BS1950" s="18">
        <f t="shared" si="5338"/>
        <v>0</v>
      </c>
      <c r="BT1950" s="18">
        <f t="shared" si="5338"/>
        <v>0</v>
      </c>
      <c r="BU1950" s="18">
        <f t="shared" si="5333"/>
        <v>17772.963000000003</v>
      </c>
      <c r="BV1950" s="18">
        <f t="shared" si="5334"/>
        <v>9161.5</v>
      </c>
      <c r="BW1950" s="18">
        <f t="shared" si="5335"/>
        <v>9161.5</v>
      </c>
      <c r="BX1950" s="18">
        <f t="shared" si="5338"/>
        <v>-2033.9069999999999</v>
      </c>
      <c r="BY1950" s="18">
        <f t="shared" si="5338"/>
        <v>0</v>
      </c>
      <c r="BZ1950" s="18">
        <f t="shared" si="5338"/>
        <v>0</v>
      </c>
      <c r="CA1950" s="18">
        <f t="shared" si="5299"/>
        <v>15739.056000000004</v>
      </c>
      <c r="CB1950" s="18">
        <f t="shared" si="5300"/>
        <v>9161.5</v>
      </c>
      <c r="CC1950" s="18">
        <f t="shared" si="5301"/>
        <v>9161.5</v>
      </c>
      <c r="CD1950" s="18">
        <f t="shared" si="5338"/>
        <v>0</v>
      </c>
      <c r="CE1950" s="27"/>
      <c r="CF1950" s="33"/>
    </row>
    <row r="1951" spans="1:84" ht="46.8" x14ac:dyDescent="0.3">
      <c r="A1951" s="41" t="s">
        <v>323</v>
      </c>
      <c r="B1951" s="39">
        <v>240</v>
      </c>
      <c r="C1951" s="41"/>
      <c r="D1951" s="41"/>
      <c r="E1951" s="14" t="s">
        <v>559</v>
      </c>
      <c r="F1951" s="18">
        <f t="shared" si="5336"/>
        <v>49410</v>
      </c>
      <c r="G1951" s="18">
        <f t="shared" si="5336"/>
        <v>9161.5</v>
      </c>
      <c r="H1951" s="18">
        <f t="shared" si="5336"/>
        <v>9161.5</v>
      </c>
      <c r="I1951" s="18">
        <f t="shared" si="5336"/>
        <v>0</v>
      </c>
      <c r="J1951" s="18">
        <f t="shared" si="5336"/>
        <v>0</v>
      </c>
      <c r="K1951" s="18">
        <f t="shared" si="5336"/>
        <v>0</v>
      </c>
      <c r="L1951" s="18">
        <f t="shared" si="5237"/>
        <v>49410</v>
      </c>
      <c r="M1951" s="18">
        <f t="shared" si="5238"/>
        <v>9161.5</v>
      </c>
      <c r="N1951" s="18">
        <f t="shared" si="5239"/>
        <v>9161.5</v>
      </c>
      <c r="O1951" s="18">
        <f t="shared" si="5337"/>
        <v>0</v>
      </c>
      <c r="P1951" s="18">
        <f t="shared" si="5337"/>
        <v>0</v>
      </c>
      <c r="Q1951" s="18">
        <f t="shared" si="5337"/>
        <v>0</v>
      </c>
      <c r="R1951" s="18">
        <f t="shared" si="5337"/>
        <v>0</v>
      </c>
      <c r="S1951" s="18">
        <f t="shared" si="5337"/>
        <v>0</v>
      </c>
      <c r="T1951" s="18">
        <f t="shared" si="5184"/>
        <v>49410</v>
      </c>
      <c r="U1951" s="18">
        <f t="shared" si="5185"/>
        <v>9161.5</v>
      </c>
      <c r="V1951" s="18">
        <f t="shared" si="5186"/>
        <v>9161.5</v>
      </c>
      <c r="W1951" s="18">
        <f t="shared" si="5338"/>
        <v>-28162.545999999998</v>
      </c>
      <c r="X1951" s="18">
        <f t="shared" si="5338"/>
        <v>0</v>
      </c>
      <c r="Y1951" s="18">
        <f t="shared" si="5338"/>
        <v>0</v>
      </c>
      <c r="Z1951" s="18">
        <f t="shared" si="5338"/>
        <v>0</v>
      </c>
      <c r="AA1951" s="18">
        <f t="shared" si="5338"/>
        <v>0</v>
      </c>
      <c r="AB1951" s="18">
        <f t="shared" si="5338"/>
        <v>0</v>
      </c>
      <c r="AC1951" s="18">
        <f t="shared" si="5179"/>
        <v>21247.454000000002</v>
      </c>
      <c r="AD1951" s="18">
        <f t="shared" si="5180"/>
        <v>9161.5</v>
      </c>
      <c r="AE1951" s="18">
        <f t="shared" si="5181"/>
        <v>9161.5</v>
      </c>
      <c r="AF1951" s="18">
        <f t="shared" si="5338"/>
        <v>0</v>
      </c>
      <c r="AG1951" s="18">
        <f t="shared" si="5338"/>
        <v>0</v>
      </c>
      <c r="AH1951" s="18">
        <f t="shared" si="5338"/>
        <v>0</v>
      </c>
      <c r="AI1951" s="18">
        <f t="shared" si="5318"/>
        <v>21247.454000000002</v>
      </c>
      <c r="AJ1951" s="18">
        <f t="shared" si="5319"/>
        <v>9161.5</v>
      </c>
      <c r="AK1951" s="18">
        <f t="shared" si="5320"/>
        <v>9161.5</v>
      </c>
      <c r="AL1951" s="18">
        <f t="shared" si="5338"/>
        <v>0</v>
      </c>
      <c r="AM1951" s="18">
        <f t="shared" si="5321"/>
        <v>21247.454000000002</v>
      </c>
      <c r="AN1951" s="18">
        <f t="shared" si="5338"/>
        <v>-813.21100000000001</v>
      </c>
      <c r="AO1951" s="18">
        <f t="shared" si="5338"/>
        <v>0</v>
      </c>
      <c r="AP1951" s="18">
        <f t="shared" si="5338"/>
        <v>0</v>
      </c>
      <c r="AQ1951" s="18">
        <f t="shared" si="5277"/>
        <v>20434.243000000002</v>
      </c>
      <c r="AR1951" s="18">
        <f t="shared" si="5278"/>
        <v>9161.5</v>
      </c>
      <c r="AS1951" s="18">
        <f t="shared" si="5279"/>
        <v>9161.5</v>
      </c>
      <c r="AT1951" s="18">
        <f t="shared" si="5338"/>
        <v>0</v>
      </c>
      <c r="AU1951" s="18">
        <f t="shared" si="5338"/>
        <v>0</v>
      </c>
      <c r="AV1951" s="18">
        <f t="shared" si="5338"/>
        <v>0</v>
      </c>
      <c r="AW1951" s="18">
        <f t="shared" si="5281"/>
        <v>20434.243000000002</v>
      </c>
      <c r="AX1951" s="18">
        <f t="shared" si="5282"/>
        <v>9161.5</v>
      </c>
      <c r="AY1951" s="18">
        <f t="shared" si="5283"/>
        <v>9161.5</v>
      </c>
      <c r="AZ1951" s="18">
        <f t="shared" si="5338"/>
        <v>-1267.5</v>
      </c>
      <c r="BA1951" s="18">
        <f t="shared" si="5338"/>
        <v>0</v>
      </c>
      <c r="BB1951" s="18">
        <f t="shared" si="5338"/>
        <v>0</v>
      </c>
      <c r="BC1951" s="18">
        <f t="shared" si="5243"/>
        <v>19166.743000000002</v>
      </c>
      <c r="BD1951" s="18">
        <f t="shared" si="5244"/>
        <v>9161.5</v>
      </c>
      <c r="BE1951" s="18">
        <f t="shared" si="5245"/>
        <v>9161.5</v>
      </c>
      <c r="BF1951" s="18">
        <f t="shared" si="5338"/>
        <v>0</v>
      </c>
      <c r="BG1951" s="18">
        <f t="shared" si="5338"/>
        <v>0</v>
      </c>
      <c r="BH1951" s="18">
        <f t="shared" si="5338"/>
        <v>0</v>
      </c>
      <c r="BI1951" s="18">
        <f t="shared" si="5240"/>
        <v>19166.743000000002</v>
      </c>
      <c r="BJ1951" s="18">
        <f t="shared" si="5241"/>
        <v>9161.5</v>
      </c>
      <c r="BK1951" s="18">
        <f t="shared" si="5242"/>
        <v>9161.5</v>
      </c>
      <c r="BL1951" s="18">
        <f t="shared" si="5338"/>
        <v>-1393.78</v>
      </c>
      <c r="BM1951" s="18">
        <f t="shared" si="5338"/>
        <v>0</v>
      </c>
      <c r="BN1951" s="18">
        <f t="shared" si="5338"/>
        <v>0</v>
      </c>
      <c r="BO1951" s="18">
        <f t="shared" si="5339"/>
        <v>17772.963000000003</v>
      </c>
      <c r="BP1951" s="18">
        <f t="shared" si="5340"/>
        <v>9161.5</v>
      </c>
      <c r="BQ1951" s="18">
        <f t="shared" si="5341"/>
        <v>9161.5</v>
      </c>
      <c r="BR1951" s="18">
        <f t="shared" si="5338"/>
        <v>0</v>
      </c>
      <c r="BS1951" s="18">
        <f t="shared" si="5338"/>
        <v>0</v>
      </c>
      <c r="BT1951" s="18">
        <f t="shared" si="5338"/>
        <v>0</v>
      </c>
      <c r="BU1951" s="18">
        <f t="shared" si="5333"/>
        <v>17772.963000000003</v>
      </c>
      <c r="BV1951" s="18">
        <f t="shared" si="5334"/>
        <v>9161.5</v>
      </c>
      <c r="BW1951" s="18">
        <f t="shared" si="5335"/>
        <v>9161.5</v>
      </c>
      <c r="BX1951" s="18">
        <f t="shared" si="5338"/>
        <v>-2033.9069999999999</v>
      </c>
      <c r="BY1951" s="18">
        <f t="shared" si="5338"/>
        <v>0</v>
      </c>
      <c r="BZ1951" s="18">
        <f t="shared" si="5338"/>
        <v>0</v>
      </c>
      <c r="CA1951" s="18">
        <f t="shared" si="5299"/>
        <v>15739.056000000004</v>
      </c>
      <c r="CB1951" s="18">
        <f t="shared" si="5300"/>
        <v>9161.5</v>
      </c>
      <c r="CC1951" s="18">
        <f t="shared" si="5301"/>
        <v>9161.5</v>
      </c>
      <c r="CD1951" s="18">
        <f t="shared" si="5338"/>
        <v>0</v>
      </c>
      <c r="CE1951" s="27"/>
      <c r="CF1951" s="33"/>
    </row>
    <row r="1952" spans="1:84" ht="31.2" x14ac:dyDescent="0.3">
      <c r="A1952" s="41" t="s">
        <v>323</v>
      </c>
      <c r="B1952" s="39">
        <v>240</v>
      </c>
      <c r="C1952" s="41" t="s">
        <v>140</v>
      </c>
      <c r="D1952" s="41" t="s">
        <v>19</v>
      </c>
      <c r="E1952" s="14" t="s">
        <v>529</v>
      </c>
      <c r="F1952" s="18">
        <v>49410</v>
      </c>
      <c r="G1952" s="18">
        <v>9161.5</v>
      </c>
      <c r="H1952" s="18">
        <v>9161.5</v>
      </c>
      <c r="I1952" s="18"/>
      <c r="J1952" s="18"/>
      <c r="K1952" s="18"/>
      <c r="L1952" s="18">
        <f t="shared" si="5237"/>
        <v>49410</v>
      </c>
      <c r="M1952" s="18">
        <f t="shared" si="5238"/>
        <v>9161.5</v>
      </c>
      <c r="N1952" s="18">
        <f t="shared" si="5239"/>
        <v>9161.5</v>
      </c>
      <c r="O1952" s="18"/>
      <c r="P1952" s="18"/>
      <c r="Q1952" s="18"/>
      <c r="R1952" s="18"/>
      <c r="S1952" s="18"/>
      <c r="T1952" s="18">
        <f t="shared" si="5184"/>
        <v>49410</v>
      </c>
      <c r="U1952" s="18">
        <f t="shared" si="5185"/>
        <v>9161.5</v>
      </c>
      <c r="V1952" s="18">
        <f t="shared" si="5186"/>
        <v>9161.5</v>
      </c>
      <c r="W1952" s="18">
        <f>-3862.5-3862.5-4362.5-3862.5-3862.5-3801.296-686.25-3862.5</f>
        <v>-28162.545999999998</v>
      </c>
      <c r="X1952" s="18"/>
      <c r="Y1952" s="18"/>
      <c r="Z1952" s="18"/>
      <c r="AA1952" s="18"/>
      <c r="AB1952" s="18"/>
      <c r="AC1952" s="18">
        <f t="shared" si="5179"/>
        <v>21247.454000000002</v>
      </c>
      <c r="AD1952" s="18">
        <f t="shared" si="5180"/>
        <v>9161.5</v>
      </c>
      <c r="AE1952" s="18">
        <f t="shared" si="5181"/>
        <v>9161.5</v>
      </c>
      <c r="AF1952" s="18"/>
      <c r="AG1952" s="18"/>
      <c r="AH1952" s="18"/>
      <c r="AI1952" s="18">
        <f t="shared" si="5318"/>
        <v>21247.454000000002</v>
      </c>
      <c r="AJ1952" s="18">
        <f t="shared" si="5319"/>
        <v>9161.5</v>
      </c>
      <c r="AK1952" s="18">
        <f t="shared" si="5320"/>
        <v>9161.5</v>
      </c>
      <c r="AL1952" s="18"/>
      <c r="AM1952" s="18">
        <f t="shared" si="5321"/>
        <v>21247.454000000002</v>
      </c>
      <c r="AN1952" s="18">
        <v>-813.21100000000001</v>
      </c>
      <c r="AO1952" s="18"/>
      <c r="AP1952" s="18"/>
      <c r="AQ1952" s="18">
        <f t="shared" si="5277"/>
        <v>20434.243000000002</v>
      </c>
      <c r="AR1952" s="18">
        <f t="shared" si="5278"/>
        <v>9161.5</v>
      </c>
      <c r="AS1952" s="18">
        <f t="shared" si="5279"/>
        <v>9161.5</v>
      </c>
      <c r="AT1952" s="18"/>
      <c r="AU1952" s="18"/>
      <c r="AV1952" s="18"/>
      <c r="AW1952" s="18">
        <f t="shared" si="5281"/>
        <v>20434.243000000002</v>
      </c>
      <c r="AX1952" s="18">
        <f t="shared" si="5282"/>
        <v>9161.5</v>
      </c>
      <c r="AY1952" s="18">
        <f t="shared" si="5283"/>
        <v>9161.5</v>
      </c>
      <c r="AZ1952" s="18">
        <f>-555-712.5</f>
        <v>-1267.5</v>
      </c>
      <c r="BA1952" s="18"/>
      <c r="BB1952" s="18"/>
      <c r="BC1952" s="18">
        <f t="shared" si="5243"/>
        <v>19166.743000000002</v>
      </c>
      <c r="BD1952" s="18">
        <f t="shared" si="5244"/>
        <v>9161.5</v>
      </c>
      <c r="BE1952" s="18">
        <f t="shared" si="5245"/>
        <v>9161.5</v>
      </c>
      <c r="BF1952" s="18"/>
      <c r="BG1952" s="18"/>
      <c r="BH1952" s="18"/>
      <c r="BI1952" s="18">
        <f t="shared" si="5240"/>
        <v>19166.743000000002</v>
      </c>
      <c r="BJ1952" s="18">
        <f t="shared" si="5241"/>
        <v>9161.5</v>
      </c>
      <c r="BK1952" s="18">
        <f t="shared" si="5242"/>
        <v>9161.5</v>
      </c>
      <c r="BL1952" s="18">
        <v>-1393.78</v>
      </c>
      <c r="BM1952" s="18"/>
      <c r="BN1952" s="18"/>
      <c r="BO1952" s="18">
        <f t="shared" si="5339"/>
        <v>17772.963000000003</v>
      </c>
      <c r="BP1952" s="18">
        <f t="shared" si="5340"/>
        <v>9161.5</v>
      </c>
      <c r="BQ1952" s="18">
        <f t="shared" si="5341"/>
        <v>9161.5</v>
      </c>
      <c r="BR1952" s="18"/>
      <c r="BS1952" s="18"/>
      <c r="BT1952" s="18"/>
      <c r="BU1952" s="18">
        <f t="shared" si="5333"/>
        <v>17772.963000000003</v>
      </c>
      <c r="BV1952" s="18">
        <f t="shared" si="5334"/>
        <v>9161.5</v>
      </c>
      <c r="BW1952" s="18">
        <f t="shared" si="5335"/>
        <v>9161.5</v>
      </c>
      <c r="BX1952" s="18">
        <f>-1062.703-15-956.204</f>
        <v>-2033.9069999999999</v>
      </c>
      <c r="BY1952" s="18"/>
      <c r="BZ1952" s="18"/>
      <c r="CA1952" s="18">
        <f t="shared" si="5299"/>
        <v>15739.056000000004</v>
      </c>
      <c r="CB1952" s="18">
        <f t="shared" si="5300"/>
        <v>9161.5</v>
      </c>
      <c r="CC1952" s="18">
        <f t="shared" si="5301"/>
        <v>9161.5</v>
      </c>
      <c r="CD1952" s="18"/>
      <c r="CE1952" s="27"/>
      <c r="CF1952" s="33"/>
    </row>
    <row r="1953" spans="1:119" ht="31.2" x14ac:dyDescent="0.3">
      <c r="A1953" s="41" t="s">
        <v>813</v>
      </c>
      <c r="B1953" s="39"/>
      <c r="C1953" s="41"/>
      <c r="D1953" s="41"/>
      <c r="E1953" s="14" t="s">
        <v>1089</v>
      </c>
      <c r="F1953" s="18">
        <f t="shared" ref="F1953:K1956" si="5342">F1954</f>
        <v>2392.8000000000002</v>
      </c>
      <c r="G1953" s="18">
        <f t="shared" si="5342"/>
        <v>0</v>
      </c>
      <c r="H1953" s="18">
        <f t="shared" si="5342"/>
        <v>0</v>
      </c>
      <c r="I1953" s="18">
        <f t="shared" si="5342"/>
        <v>-2160</v>
      </c>
      <c r="J1953" s="18">
        <f t="shared" si="5342"/>
        <v>0</v>
      </c>
      <c r="K1953" s="18">
        <f t="shared" si="5342"/>
        <v>0</v>
      </c>
      <c r="L1953" s="18">
        <f t="shared" si="5237"/>
        <v>232.80000000000018</v>
      </c>
      <c r="M1953" s="18">
        <f t="shared" si="5238"/>
        <v>0</v>
      </c>
      <c r="N1953" s="18">
        <f t="shared" si="5239"/>
        <v>0</v>
      </c>
      <c r="O1953" s="18">
        <f t="shared" ref="O1953:S1956" si="5343">O1954</f>
        <v>0</v>
      </c>
      <c r="P1953" s="18">
        <f t="shared" si="5343"/>
        <v>0</v>
      </c>
      <c r="Q1953" s="18">
        <f t="shared" si="5343"/>
        <v>0</v>
      </c>
      <c r="R1953" s="18">
        <f t="shared" si="5343"/>
        <v>0</v>
      </c>
      <c r="S1953" s="18">
        <f t="shared" si="5343"/>
        <v>0</v>
      </c>
      <c r="T1953" s="18">
        <f t="shared" si="5184"/>
        <v>232.80000000000018</v>
      </c>
      <c r="U1953" s="18">
        <f t="shared" si="5185"/>
        <v>0</v>
      </c>
      <c r="V1953" s="18">
        <f t="shared" si="5186"/>
        <v>0</v>
      </c>
      <c r="W1953" s="18">
        <f t="shared" ref="W1953:CD1956" si="5344">W1954</f>
        <v>0</v>
      </c>
      <c r="X1953" s="18">
        <f t="shared" si="5344"/>
        <v>0</v>
      </c>
      <c r="Y1953" s="18">
        <f t="shared" si="5344"/>
        <v>0</v>
      </c>
      <c r="Z1953" s="18">
        <f t="shared" si="5344"/>
        <v>0</v>
      </c>
      <c r="AA1953" s="18">
        <f t="shared" si="5344"/>
        <v>0</v>
      </c>
      <c r="AB1953" s="18">
        <f t="shared" si="5344"/>
        <v>0</v>
      </c>
      <c r="AC1953" s="18">
        <f t="shared" si="5179"/>
        <v>232.80000000000018</v>
      </c>
      <c r="AD1953" s="18">
        <f t="shared" si="5180"/>
        <v>0</v>
      </c>
      <c r="AE1953" s="18">
        <f t="shared" si="5181"/>
        <v>0</v>
      </c>
      <c r="AF1953" s="18">
        <f t="shared" si="5344"/>
        <v>0</v>
      </c>
      <c r="AG1953" s="18">
        <f t="shared" si="5344"/>
        <v>0</v>
      </c>
      <c r="AH1953" s="18">
        <f t="shared" si="5344"/>
        <v>0</v>
      </c>
      <c r="AI1953" s="18">
        <f t="shared" si="5318"/>
        <v>232.80000000000018</v>
      </c>
      <c r="AJ1953" s="18">
        <f t="shared" si="5319"/>
        <v>0</v>
      </c>
      <c r="AK1953" s="18">
        <f t="shared" si="5320"/>
        <v>0</v>
      </c>
      <c r="AL1953" s="18">
        <f t="shared" si="5344"/>
        <v>0</v>
      </c>
      <c r="AM1953" s="18">
        <f t="shared" si="5321"/>
        <v>232.80000000000018</v>
      </c>
      <c r="AN1953" s="18">
        <f t="shared" si="5344"/>
        <v>0</v>
      </c>
      <c r="AO1953" s="18">
        <f t="shared" si="5344"/>
        <v>0</v>
      </c>
      <c r="AP1953" s="18">
        <f t="shared" si="5344"/>
        <v>0</v>
      </c>
      <c r="AQ1953" s="18">
        <f t="shared" si="5277"/>
        <v>232.80000000000018</v>
      </c>
      <c r="AR1953" s="18">
        <f t="shared" si="5278"/>
        <v>0</v>
      </c>
      <c r="AS1953" s="18">
        <f t="shared" si="5279"/>
        <v>0</v>
      </c>
      <c r="AT1953" s="18">
        <f t="shared" si="5344"/>
        <v>0</v>
      </c>
      <c r="AU1953" s="18">
        <f t="shared" si="5344"/>
        <v>0</v>
      </c>
      <c r="AV1953" s="18">
        <f t="shared" si="5344"/>
        <v>0</v>
      </c>
      <c r="AW1953" s="18">
        <f t="shared" si="5281"/>
        <v>232.80000000000018</v>
      </c>
      <c r="AX1953" s="18">
        <f t="shared" si="5282"/>
        <v>0</v>
      </c>
      <c r="AY1953" s="18">
        <f t="shared" si="5283"/>
        <v>0</v>
      </c>
      <c r="AZ1953" s="18">
        <f t="shared" si="5344"/>
        <v>0</v>
      </c>
      <c r="BA1953" s="18">
        <f t="shared" si="5344"/>
        <v>0</v>
      </c>
      <c r="BB1953" s="18">
        <f t="shared" si="5344"/>
        <v>0</v>
      </c>
      <c r="BC1953" s="18">
        <f t="shared" si="5243"/>
        <v>232.80000000000018</v>
      </c>
      <c r="BD1953" s="18">
        <f t="shared" si="5244"/>
        <v>0</v>
      </c>
      <c r="BE1953" s="18">
        <f t="shared" si="5245"/>
        <v>0</v>
      </c>
      <c r="BF1953" s="18">
        <f t="shared" si="5344"/>
        <v>0</v>
      </c>
      <c r="BG1953" s="18">
        <f t="shared" si="5344"/>
        <v>0</v>
      </c>
      <c r="BH1953" s="18">
        <f t="shared" si="5344"/>
        <v>0</v>
      </c>
      <c r="BI1953" s="18">
        <f t="shared" si="5240"/>
        <v>232.80000000000018</v>
      </c>
      <c r="BJ1953" s="18">
        <f t="shared" si="5241"/>
        <v>0</v>
      </c>
      <c r="BK1953" s="18">
        <f t="shared" si="5242"/>
        <v>0</v>
      </c>
      <c r="BL1953" s="18">
        <f t="shared" si="5344"/>
        <v>0</v>
      </c>
      <c r="BM1953" s="18">
        <f t="shared" si="5344"/>
        <v>0</v>
      </c>
      <c r="BN1953" s="18">
        <f t="shared" si="5344"/>
        <v>0</v>
      </c>
      <c r="BO1953" s="18">
        <f t="shared" si="5339"/>
        <v>232.80000000000018</v>
      </c>
      <c r="BP1953" s="18">
        <f t="shared" si="5340"/>
        <v>0</v>
      </c>
      <c r="BQ1953" s="18">
        <f t="shared" si="5341"/>
        <v>0</v>
      </c>
      <c r="BR1953" s="18">
        <f t="shared" si="5344"/>
        <v>0</v>
      </c>
      <c r="BS1953" s="18">
        <f t="shared" si="5344"/>
        <v>0</v>
      </c>
      <c r="BT1953" s="18">
        <f t="shared" si="5344"/>
        <v>0</v>
      </c>
      <c r="BU1953" s="18">
        <f t="shared" si="5333"/>
        <v>232.80000000000018</v>
      </c>
      <c r="BV1953" s="18">
        <f t="shared" si="5334"/>
        <v>0</v>
      </c>
      <c r="BW1953" s="18">
        <f t="shared" si="5335"/>
        <v>0</v>
      </c>
      <c r="BX1953" s="18">
        <f t="shared" si="5344"/>
        <v>-1.92</v>
      </c>
      <c r="BY1953" s="18">
        <f t="shared" si="5344"/>
        <v>0</v>
      </c>
      <c r="BZ1953" s="18">
        <f t="shared" si="5344"/>
        <v>0</v>
      </c>
      <c r="CA1953" s="18">
        <f t="shared" si="5299"/>
        <v>230.88000000000019</v>
      </c>
      <c r="CB1953" s="18">
        <f t="shared" si="5300"/>
        <v>0</v>
      </c>
      <c r="CC1953" s="18">
        <f t="shared" si="5301"/>
        <v>0</v>
      </c>
      <c r="CD1953" s="18">
        <f t="shared" si="5344"/>
        <v>0</v>
      </c>
      <c r="CE1953" s="27"/>
      <c r="CF1953" s="33"/>
    </row>
    <row r="1954" spans="1:119" x14ac:dyDescent="0.3">
      <c r="A1954" s="41" t="s">
        <v>814</v>
      </c>
      <c r="B1954" s="39"/>
      <c r="C1954" s="41"/>
      <c r="D1954" s="41"/>
      <c r="E1954" s="14" t="s">
        <v>816</v>
      </c>
      <c r="F1954" s="18">
        <f t="shared" si="5342"/>
        <v>2392.8000000000002</v>
      </c>
      <c r="G1954" s="18">
        <f t="shared" si="5342"/>
        <v>0</v>
      </c>
      <c r="H1954" s="18">
        <f t="shared" si="5342"/>
        <v>0</v>
      </c>
      <c r="I1954" s="18">
        <f t="shared" si="5342"/>
        <v>-2160</v>
      </c>
      <c r="J1954" s="18">
        <f t="shared" si="5342"/>
        <v>0</v>
      </c>
      <c r="K1954" s="18">
        <f t="shared" si="5342"/>
        <v>0</v>
      </c>
      <c r="L1954" s="18">
        <f t="shared" si="5237"/>
        <v>232.80000000000018</v>
      </c>
      <c r="M1954" s="18">
        <f t="shared" si="5238"/>
        <v>0</v>
      </c>
      <c r="N1954" s="18">
        <f t="shared" si="5239"/>
        <v>0</v>
      </c>
      <c r="O1954" s="18">
        <f t="shared" si="5343"/>
        <v>0</v>
      </c>
      <c r="P1954" s="18">
        <f t="shared" si="5343"/>
        <v>0</v>
      </c>
      <c r="Q1954" s="18">
        <f t="shared" si="5343"/>
        <v>0</v>
      </c>
      <c r="R1954" s="18">
        <f t="shared" si="5343"/>
        <v>0</v>
      </c>
      <c r="S1954" s="18">
        <f t="shared" si="5343"/>
        <v>0</v>
      </c>
      <c r="T1954" s="18">
        <f t="shared" si="5184"/>
        <v>232.80000000000018</v>
      </c>
      <c r="U1954" s="18">
        <f t="shared" si="5185"/>
        <v>0</v>
      </c>
      <c r="V1954" s="18">
        <f t="shared" si="5186"/>
        <v>0</v>
      </c>
      <c r="W1954" s="18">
        <f t="shared" si="5344"/>
        <v>0</v>
      </c>
      <c r="X1954" s="18">
        <f t="shared" si="5344"/>
        <v>0</v>
      </c>
      <c r="Y1954" s="18">
        <f t="shared" si="5344"/>
        <v>0</v>
      </c>
      <c r="Z1954" s="18">
        <f t="shared" si="5344"/>
        <v>0</v>
      </c>
      <c r="AA1954" s="18">
        <f t="shared" si="5344"/>
        <v>0</v>
      </c>
      <c r="AB1954" s="18">
        <f t="shared" si="5344"/>
        <v>0</v>
      </c>
      <c r="AC1954" s="18">
        <f t="shared" si="5179"/>
        <v>232.80000000000018</v>
      </c>
      <c r="AD1954" s="18">
        <f t="shared" si="5180"/>
        <v>0</v>
      </c>
      <c r="AE1954" s="18">
        <f t="shared" si="5181"/>
        <v>0</v>
      </c>
      <c r="AF1954" s="18">
        <f t="shared" si="5344"/>
        <v>0</v>
      </c>
      <c r="AG1954" s="18">
        <f t="shared" si="5344"/>
        <v>0</v>
      </c>
      <c r="AH1954" s="18">
        <f t="shared" si="5344"/>
        <v>0</v>
      </c>
      <c r="AI1954" s="18">
        <f t="shared" si="5318"/>
        <v>232.80000000000018</v>
      </c>
      <c r="AJ1954" s="18">
        <f t="shared" si="5319"/>
        <v>0</v>
      </c>
      <c r="AK1954" s="18">
        <f t="shared" si="5320"/>
        <v>0</v>
      </c>
      <c r="AL1954" s="18">
        <f t="shared" si="5344"/>
        <v>0</v>
      </c>
      <c r="AM1954" s="18">
        <f t="shared" si="5321"/>
        <v>232.80000000000018</v>
      </c>
      <c r="AN1954" s="18">
        <f t="shared" si="5344"/>
        <v>0</v>
      </c>
      <c r="AO1954" s="18">
        <f t="shared" si="5344"/>
        <v>0</v>
      </c>
      <c r="AP1954" s="18">
        <f t="shared" si="5344"/>
        <v>0</v>
      </c>
      <c r="AQ1954" s="18">
        <f t="shared" si="5277"/>
        <v>232.80000000000018</v>
      </c>
      <c r="AR1954" s="18">
        <f t="shared" si="5278"/>
        <v>0</v>
      </c>
      <c r="AS1954" s="18">
        <f t="shared" si="5279"/>
        <v>0</v>
      </c>
      <c r="AT1954" s="18">
        <f t="shared" si="5344"/>
        <v>0</v>
      </c>
      <c r="AU1954" s="18">
        <f t="shared" si="5344"/>
        <v>0</v>
      </c>
      <c r="AV1954" s="18">
        <f t="shared" si="5344"/>
        <v>0</v>
      </c>
      <c r="AW1954" s="18">
        <f t="shared" si="5281"/>
        <v>232.80000000000018</v>
      </c>
      <c r="AX1954" s="18">
        <f t="shared" si="5282"/>
        <v>0</v>
      </c>
      <c r="AY1954" s="18">
        <f t="shared" si="5283"/>
        <v>0</v>
      </c>
      <c r="AZ1954" s="18">
        <f t="shared" si="5344"/>
        <v>0</v>
      </c>
      <c r="BA1954" s="18">
        <f t="shared" si="5344"/>
        <v>0</v>
      </c>
      <c r="BB1954" s="18">
        <f t="shared" si="5344"/>
        <v>0</v>
      </c>
      <c r="BC1954" s="18">
        <f t="shared" si="5243"/>
        <v>232.80000000000018</v>
      </c>
      <c r="BD1954" s="18">
        <f t="shared" si="5244"/>
        <v>0</v>
      </c>
      <c r="BE1954" s="18">
        <f t="shared" si="5245"/>
        <v>0</v>
      </c>
      <c r="BF1954" s="18">
        <f t="shared" si="5344"/>
        <v>0</v>
      </c>
      <c r="BG1954" s="18">
        <f t="shared" si="5344"/>
        <v>0</v>
      </c>
      <c r="BH1954" s="18">
        <f t="shared" si="5344"/>
        <v>0</v>
      </c>
      <c r="BI1954" s="18">
        <f t="shared" si="5240"/>
        <v>232.80000000000018</v>
      </c>
      <c r="BJ1954" s="18">
        <f t="shared" si="5241"/>
        <v>0</v>
      </c>
      <c r="BK1954" s="18">
        <f t="shared" si="5242"/>
        <v>0</v>
      </c>
      <c r="BL1954" s="18">
        <f t="shared" si="5344"/>
        <v>0</v>
      </c>
      <c r="BM1954" s="18">
        <f t="shared" si="5344"/>
        <v>0</v>
      </c>
      <c r="BN1954" s="18">
        <f t="shared" si="5344"/>
        <v>0</v>
      </c>
      <c r="BO1954" s="18">
        <f t="shared" si="5339"/>
        <v>232.80000000000018</v>
      </c>
      <c r="BP1954" s="18">
        <f t="shared" si="5340"/>
        <v>0</v>
      </c>
      <c r="BQ1954" s="18">
        <f t="shared" si="5341"/>
        <v>0</v>
      </c>
      <c r="BR1954" s="18">
        <f t="shared" si="5344"/>
        <v>0</v>
      </c>
      <c r="BS1954" s="18">
        <f t="shared" si="5344"/>
        <v>0</v>
      </c>
      <c r="BT1954" s="18">
        <f t="shared" si="5344"/>
        <v>0</v>
      </c>
      <c r="BU1954" s="18">
        <f t="shared" si="5333"/>
        <v>232.80000000000018</v>
      </c>
      <c r="BV1954" s="18">
        <f t="shared" si="5334"/>
        <v>0</v>
      </c>
      <c r="BW1954" s="18">
        <f t="shared" si="5335"/>
        <v>0</v>
      </c>
      <c r="BX1954" s="18">
        <f t="shared" si="5344"/>
        <v>-1.92</v>
      </c>
      <c r="BY1954" s="18">
        <f t="shared" si="5344"/>
        <v>0</v>
      </c>
      <c r="BZ1954" s="18">
        <f t="shared" si="5344"/>
        <v>0</v>
      </c>
      <c r="CA1954" s="18">
        <f t="shared" si="5299"/>
        <v>230.88000000000019</v>
      </c>
      <c r="CB1954" s="18">
        <f t="shared" si="5300"/>
        <v>0</v>
      </c>
      <c r="CC1954" s="18">
        <f t="shared" si="5301"/>
        <v>0</v>
      </c>
      <c r="CD1954" s="18">
        <f t="shared" si="5344"/>
        <v>0</v>
      </c>
      <c r="CE1954" s="27"/>
      <c r="CF1954" s="33"/>
    </row>
    <row r="1955" spans="1:119" ht="31.2" x14ac:dyDescent="0.3">
      <c r="A1955" s="41" t="s">
        <v>814</v>
      </c>
      <c r="B1955" s="39">
        <v>200</v>
      </c>
      <c r="C1955" s="41"/>
      <c r="D1955" s="41"/>
      <c r="E1955" s="14" t="s">
        <v>551</v>
      </c>
      <c r="F1955" s="18">
        <f t="shared" si="5342"/>
        <v>2392.8000000000002</v>
      </c>
      <c r="G1955" s="18">
        <f t="shared" si="5342"/>
        <v>0</v>
      </c>
      <c r="H1955" s="18">
        <f t="shared" si="5342"/>
        <v>0</v>
      </c>
      <c r="I1955" s="18">
        <f t="shared" si="5342"/>
        <v>-2160</v>
      </c>
      <c r="J1955" s="18">
        <f t="shared" si="5342"/>
        <v>0</v>
      </c>
      <c r="K1955" s="18">
        <f t="shared" si="5342"/>
        <v>0</v>
      </c>
      <c r="L1955" s="18">
        <f t="shared" si="5237"/>
        <v>232.80000000000018</v>
      </c>
      <c r="M1955" s="18">
        <f t="shared" si="5238"/>
        <v>0</v>
      </c>
      <c r="N1955" s="18">
        <f t="shared" si="5239"/>
        <v>0</v>
      </c>
      <c r="O1955" s="18">
        <f t="shared" si="5343"/>
        <v>0</v>
      </c>
      <c r="P1955" s="18">
        <f t="shared" si="5343"/>
        <v>0</v>
      </c>
      <c r="Q1955" s="18">
        <f t="shared" si="5343"/>
        <v>0</v>
      </c>
      <c r="R1955" s="18">
        <f t="shared" si="5343"/>
        <v>0</v>
      </c>
      <c r="S1955" s="18">
        <f t="shared" si="5343"/>
        <v>0</v>
      </c>
      <c r="T1955" s="18">
        <f t="shared" si="5184"/>
        <v>232.80000000000018</v>
      </c>
      <c r="U1955" s="18">
        <f t="shared" si="5185"/>
        <v>0</v>
      </c>
      <c r="V1955" s="18">
        <f t="shared" si="5186"/>
        <v>0</v>
      </c>
      <c r="W1955" s="18">
        <f t="shared" si="5344"/>
        <v>0</v>
      </c>
      <c r="X1955" s="18">
        <f t="shared" si="5344"/>
        <v>0</v>
      </c>
      <c r="Y1955" s="18">
        <f t="shared" si="5344"/>
        <v>0</v>
      </c>
      <c r="Z1955" s="18">
        <f t="shared" si="5344"/>
        <v>0</v>
      </c>
      <c r="AA1955" s="18">
        <f t="shared" si="5344"/>
        <v>0</v>
      </c>
      <c r="AB1955" s="18">
        <f t="shared" si="5344"/>
        <v>0</v>
      </c>
      <c r="AC1955" s="18">
        <f t="shared" si="5179"/>
        <v>232.80000000000018</v>
      </c>
      <c r="AD1955" s="18">
        <f t="shared" si="5180"/>
        <v>0</v>
      </c>
      <c r="AE1955" s="18">
        <f t="shared" si="5181"/>
        <v>0</v>
      </c>
      <c r="AF1955" s="18">
        <f t="shared" si="5344"/>
        <v>0</v>
      </c>
      <c r="AG1955" s="18">
        <f t="shared" si="5344"/>
        <v>0</v>
      </c>
      <c r="AH1955" s="18">
        <f t="shared" si="5344"/>
        <v>0</v>
      </c>
      <c r="AI1955" s="18">
        <f t="shared" si="5318"/>
        <v>232.80000000000018</v>
      </c>
      <c r="AJ1955" s="18">
        <f t="shared" si="5319"/>
        <v>0</v>
      </c>
      <c r="AK1955" s="18">
        <f t="shared" si="5320"/>
        <v>0</v>
      </c>
      <c r="AL1955" s="18">
        <f t="shared" si="5344"/>
        <v>0</v>
      </c>
      <c r="AM1955" s="18">
        <f t="shared" si="5321"/>
        <v>232.80000000000018</v>
      </c>
      <c r="AN1955" s="18">
        <f t="shared" si="5344"/>
        <v>0</v>
      </c>
      <c r="AO1955" s="18">
        <f t="shared" si="5344"/>
        <v>0</v>
      </c>
      <c r="AP1955" s="18">
        <f t="shared" si="5344"/>
        <v>0</v>
      </c>
      <c r="AQ1955" s="18">
        <f t="shared" si="5277"/>
        <v>232.80000000000018</v>
      </c>
      <c r="AR1955" s="18">
        <f t="shared" si="5278"/>
        <v>0</v>
      </c>
      <c r="AS1955" s="18">
        <f t="shared" si="5279"/>
        <v>0</v>
      </c>
      <c r="AT1955" s="18">
        <f t="shared" si="5344"/>
        <v>0</v>
      </c>
      <c r="AU1955" s="18">
        <f t="shared" si="5344"/>
        <v>0</v>
      </c>
      <c r="AV1955" s="18">
        <f t="shared" si="5344"/>
        <v>0</v>
      </c>
      <c r="AW1955" s="18">
        <f t="shared" si="5281"/>
        <v>232.80000000000018</v>
      </c>
      <c r="AX1955" s="18">
        <f t="shared" si="5282"/>
        <v>0</v>
      </c>
      <c r="AY1955" s="18">
        <f t="shared" si="5283"/>
        <v>0</v>
      </c>
      <c r="AZ1955" s="18">
        <f t="shared" si="5344"/>
        <v>0</v>
      </c>
      <c r="BA1955" s="18">
        <f t="shared" si="5344"/>
        <v>0</v>
      </c>
      <c r="BB1955" s="18">
        <f t="shared" si="5344"/>
        <v>0</v>
      </c>
      <c r="BC1955" s="18">
        <f t="shared" si="5243"/>
        <v>232.80000000000018</v>
      </c>
      <c r="BD1955" s="18">
        <f t="shared" si="5244"/>
        <v>0</v>
      </c>
      <c r="BE1955" s="18">
        <f t="shared" si="5245"/>
        <v>0</v>
      </c>
      <c r="BF1955" s="18">
        <f t="shared" si="5344"/>
        <v>0</v>
      </c>
      <c r="BG1955" s="18">
        <f t="shared" si="5344"/>
        <v>0</v>
      </c>
      <c r="BH1955" s="18">
        <f t="shared" si="5344"/>
        <v>0</v>
      </c>
      <c r="BI1955" s="18">
        <f t="shared" si="5240"/>
        <v>232.80000000000018</v>
      </c>
      <c r="BJ1955" s="18">
        <f t="shared" si="5241"/>
        <v>0</v>
      </c>
      <c r="BK1955" s="18">
        <f t="shared" si="5242"/>
        <v>0</v>
      </c>
      <c r="BL1955" s="18">
        <f t="shared" si="5344"/>
        <v>0</v>
      </c>
      <c r="BM1955" s="18">
        <f t="shared" si="5344"/>
        <v>0</v>
      </c>
      <c r="BN1955" s="18">
        <f t="shared" si="5344"/>
        <v>0</v>
      </c>
      <c r="BO1955" s="18">
        <f t="shared" si="5339"/>
        <v>232.80000000000018</v>
      </c>
      <c r="BP1955" s="18">
        <f t="shared" si="5340"/>
        <v>0</v>
      </c>
      <c r="BQ1955" s="18">
        <f t="shared" si="5341"/>
        <v>0</v>
      </c>
      <c r="BR1955" s="18">
        <f t="shared" si="5344"/>
        <v>0</v>
      </c>
      <c r="BS1955" s="18">
        <f t="shared" si="5344"/>
        <v>0</v>
      </c>
      <c r="BT1955" s="18">
        <f t="shared" si="5344"/>
        <v>0</v>
      </c>
      <c r="BU1955" s="18">
        <f t="shared" si="5333"/>
        <v>232.80000000000018</v>
      </c>
      <c r="BV1955" s="18">
        <f t="shared" si="5334"/>
        <v>0</v>
      </c>
      <c r="BW1955" s="18">
        <f t="shared" si="5335"/>
        <v>0</v>
      </c>
      <c r="BX1955" s="18">
        <f t="shared" si="5344"/>
        <v>-1.92</v>
      </c>
      <c r="BY1955" s="18">
        <f t="shared" si="5344"/>
        <v>0</v>
      </c>
      <c r="BZ1955" s="18">
        <f t="shared" si="5344"/>
        <v>0</v>
      </c>
      <c r="CA1955" s="18">
        <f t="shared" si="5299"/>
        <v>230.88000000000019</v>
      </c>
      <c r="CB1955" s="18">
        <f t="shared" si="5300"/>
        <v>0</v>
      </c>
      <c r="CC1955" s="18">
        <f t="shared" si="5301"/>
        <v>0</v>
      </c>
      <c r="CD1955" s="18">
        <f t="shared" si="5344"/>
        <v>0</v>
      </c>
      <c r="CE1955" s="27"/>
      <c r="CF1955" s="33"/>
    </row>
    <row r="1956" spans="1:119" ht="46.8" x14ac:dyDescent="0.3">
      <c r="A1956" s="41" t="s">
        <v>814</v>
      </c>
      <c r="B1956" s="39">
        <v>240</v>
      </c>
      <c r="C1956" s="41"/>
      <c r="D1956" s="41"/>
      <c r="E1956" s="14" t="s">
        <v>559</v>
      </c>
      <c r="F1956" s="18">
        <f t="shared" si="5342"/>
        <v>2392.8000000000002</v>
      </c>
      <c r="G1956" s="18">
        <f t="shared" si="5342"/>
        <v>0</v>
      </c>
      <c r="H1956" s="18">
        <f t="shared" si="5342"/>
        <v>0</v>
      </c>
      <c r="I1956" s="18">
        <f t="shared" si="5342"/>
        <v>-2160</v>
      </c>
      <c r="J1956" s="18">
        <f t="shared" si="5342"/>
        <v>0</v>
      </c>
      <c r="K1956" s="18">
        <f t="shared" si="5342"/>
        <v>0</v>
      </c>
      <c r="L1956" s="18">
        <f t="shared" si="5237"/>
        <v>232.80000000000018</v>
      </c>
      <c r="M1956" s="18">
        <f t="shared" si="5238"/>
        <v>0</v>
      </c>
      <c r="N1956" s="18">
        <f t="shared" si="5239"/>
        <v>0</v>
      </c>
      <c r="O1956" s="18">
        <f t="shared" si="5343"/>
        <v>0</v>
      </c>
      <c r="P1956" s="18">
        <f t="shared" si="5343"/>
        <v>0</v>
      </c>
      <c r="Q1956" s="18">
        <f t="shared" si="5343"/>
        <v>0</v>
      </c>
      <c r="R1956" s="18">
        <f t="shared" si="5343"/>
        <v>0</v>
      </c>
      <c r="S1956" s="18">
        <f t="shared" si="5343"/>
        <v>0</v>
      </c>
      <c r="T1956" s="18">
        <f t="shared" si="5184"/>
        <v>232.80000000000018</v>
      </c>
      <c r="U1956" s="18">
        <f t="shared" si="5185"/>
        <v>0</v>
      </c>
      <c r="V1956" s="18">
        <f t="shared" si="5186"/>
        <v>0</v>
      </c>
      <c r="W1956" s="18">
        <f t="shared" si="5344"/>
        <v>0</v>
      </c>
      <c r="X1956" s="18">
        <f t="shared" si="5344"/>
        <v>0</v>
      </c>
      <c r="Y1956" s="18">
        <f t="shared" si="5344"/>
        <v>0</v>
      </c>
      <c r="Z1956" s="18">
        <f t="shared" si="5344"/>
        <v>0</v>
      </c>
      <c r="AA1956" s="18">
        <f t="shared" si="5344"/>
        <v>0</v>
      </c>
      <c r="AB1956" s="18">
        <f t="shared" si="5344"/>
        <v>0</v>
      </c>
      <c r="AC1956" s="18">
        <f t="shared" si="5179"/>
        <v>232.80000000000018</v>
      </c>
      <c r="AD1956" s="18">
        <f t="shared" si="5180"/>
        <v>0</v>
      </c>
      <c r="AE1956" s="18">
        <f t="shared" si="5181"/>
        <v>0</v>
      </c>
      <c r="AF1956" s="18">
        <f t="shared" si="5344"/>
        <v>0</v>
      </c>
      <c r="AG1956" s="18">
        <f t="shared" si="5344"/>
        <v>0</v>
      </c>
      <c r="AH1956" s="18">
        <f t="shared" si="5344"/>
        <v>0</v>
      </c>
      <c r="AI1956" s="18">
        <f t="shared" si="5318"/>
        <v>232.80000000000018</v>
      </c>
      <c r="AJ1956" s="18">
        <f t="shared" si="5319"/>
        <v>0</v>
      </c>
      <c r="AK1956" s="18">
        <f t="shared" si="5320"/>
        <v>0</v>
      </c>
      <c r="AL1956" s="18">
        <f t="shared" si="5344"/>
        <v>0</v>
      </c>
      <c r="AM1956" s="18">
        <f t="shared" si="5321"/>
        <v>232.80000000000018</v>
      </c>
      <c r="AN1956" s="18">
        <f t="shared" si="5344"/>
        <v>0</v>
      </c>
      <c r="AO1956" s="18">
        <f t="shared" si="5344"/>
        <v>0</v>
      </c>
      <c r="AP1956" s="18">
        <f t="shared" si="5344"/>
        <v>0</v>
      </c>
      <c r="AQ1956" s="18">
        <f t="shared" si="5277"/>
        <v>232.80000000000018</v>
      </c>
      <c r="AR1956" s="18">
        <f t="shared" si="5278"/>
        <v>0</v>
      </c>
      <c r="AS1956" s="18">
        <f t="shared" si="5279"/>
        <v>0</v>
      </c>
      <c r="AT1956" s="18">
        <f t="shared" si="5344"/>
        <v>0</v>
      </c>
      <c r="AU1956" s="18">
        <f t="shared" si="5344"/>
        <v>0</v>
      </c>
      <c r="AV1956" s="18">
        <f t="shared" si="5344"/>
        <v>0</v>
      </c>
      <c r="AW1956" s="18">
        <f t="shared" si="5281"/>
        <v>232.80000000000018</v>
      </c>
      <c r="AX1956" s="18">
        <f t="shared" si="5282"/>
        <v>0</v>
      </c>
      <c r="AY1956" s="18">
        <f t="shared" si="5283"/>
        <v>0</v>
      </c>
      <c r="AZ1956" s="18">
        <f t="shared" si="5344"/>
        <v>0</v>
      </c>
      <c r="BA1956" s="18">
        <f t="shared" si="5344"/>
        <v>0</v>
      </c>
      <c r="BB1956" s="18">
        <f t="shared" si="5344"/>
        <v>0</v>
      </c>
      <c r="BC1956" s="18">
        <f t="shared" si="5243"/>
        <v>232.80000000000018</v>
      </c>
      <c r="BD1956" s="18">
        <f t="shared" si="5244"/>
        <v>0</v>
      </c>
      <c r="BE1956" s="18">
        <f t="shared" si="5245"/>
        <v>0</v>
      </c>
      <c r="BF1956" s="18">
        <f t="shared" si="5344"/>
        <v>0</v>
      </c>
      <c r="BG1956" s="18">
        <f t="shared" si="5344"/>
        <v>0</v>
      </c>
      <c r="BH1956" s="18">
        <f t="shared" si="5344"/>
        <v>0</v>
      </c>
      <c r="BI1956" s="18">
        <f t="shared" si="5240"/>
        <v>232.80000000000018</v>
      </c>
      <c r="BJ1956" s="18">
        <f t="shared" si="5241"/>
        <v>0</v>
      </c>
      <c r="BK1956" s="18">
        <f t="shared" si="5242"/>
        <v>0</v>
      </c>
      <c r="BL1956" s="18">
        <f t="shared" si="5344"/>
        <v>0</v>
      </c>
      <c r="BM1956" s="18">
        <f t="shared" si="5344"/>
        <v>0</v>
      </c>
      <c r="BN1956" s="18">
        <f t="shared" si="5344"/>
        <v>0</v>
      </c>
      <c r="BO1956" s="18">
        <f t="shared" si="5339"/>
        <v>232.80000000000018</v>
      </c>
      <c r="BP1956" s="18">
        <f t="shared" si="5340"/>
        <v>0</v>
      </c>
      <c r="BQ1956" s="18">
        <f t="shared" si="5341"/>
        <v>0</v>
      </c>
      <c r="BR1956" s="18">
        <f t="shared" si="5344"/>
        <v>0</v>
      </c>
      <c r="BS1956" s="18">
        <f t="shared" si="5344"/>
        <v>0</v>
      </c>
      <c r="BT1956" s="18">
        <f t="shared" si="5344"/>
        <v>0</v>
      </c>
      <c r="BU1956" s="18">
        <f t="shared" si="5333"/>
        <v>232.80000000000018</v>
      </c>
      <c r="BV1956" s="18">
        <f t="shared" si="5334"/>
        <v>0</v>
      </c>
      <c r="BW1956" s="18">
        <f t="shared" si="5335"/>
        <v>0</v>
      </c>
      <c r="BX1956" s="18">
        <f t="shared" si="5344"/>
        <v>-1.92</v>
      </c>
      <c r="BY1956" s="18">
        <f t="shared" si="5344"/>
        <v>0</v>
      </c>
      <c r="BZ1956" s="18">
        <f t="shared" si="5344"/>
        <v>0</v>
      </c>
      <c r="CA1956" s="18">
        <f t="shared" si="5299"/>
        <v>230.88000000000019</v>
      </c>
      <c r="CB1956" s="18">
        <f t="shared" si="5300"/>
        <v>0</v>
      </c>
      <c r="CC1956" s="18">
        <f t="shared" si="5301"/>
        <v>0</v>
      </c>
      <c r="CD1956" s="18">
        <f t="shared" si="5344"/>
        <v>0</v>
      </c>
      <c r="CE1956" s="27"/>
      <c r="CF1956" s="33"/>
    </row>
    <row r="1957" spans="1:119" x14ac:dyDescent="0.3">
      <c r="A1957" s="41" t="s">
        <v>814</v>
      </c>
      <c r="B1957" s="39">
        <v>240</v>
      </c>
      <c r="C1957" s="41" t="s">
        <v>29</v>
      </c>
      <c r="D1957" s="41" t="s">
        <v>27</v>
      </c>
      <c r="E1957" s="14" t="s">
        <v>539</v>
      </c>
      <c r="F1957" s="18">
        <v>2392.8000000000002</v>
      </c>
      <c r="G1957" s="18"/>
      <c r="H1957" s="18"/>
      <c r="I1957" s="18">
        <v>-2160</v>
      </c>
      <c r="J1957" s="18"/>
      <c r="K1957" s="18"/>
      <c r="L1957" s="18">
        <f t="shared" si="5237"/>
        <v>232.80000000000018</v>
      </c>
      <c r="M1957" s="18">
        <f t="shared" si="5238"/>
        <v>0</v>
      </c>
      <c r="N1957" s="18">
        <f t="shared" si="5239"/>
        <v>0</v>
      </c>
      <c r="O1957" s="18"/>
      <c r="P1957" s="18"/>
      <c r="Q1957" s="18"/>
      <c r="R1957" s="18"/>
      <c r="S1957" s="18"/>
      <c r="T1957" s="18">
        <f t="shared" si="5184"/>
        <v>232.80000000000018</v>
      </c>
      <c r="U1957" s="18">
        <f t="shared" si="5185"/>
        <v>0</v>
      </c>
      <c r="V1957" s="18">
        <f t="shared" si="5186"/>
        <v>0</v>
      </c>
      <c r="W1957" s="18"/>
      <c r="X1957" s="18"/>
      <c r="Y1957" s="18"/>
      <c r="Z1957" s="18"/>
      <c r="AA1957" s="18"/>
      <c r="AB1957" s="18"/>
      <c r="AC1957" s="18">
        <f t="shared" si="5179"/>
        <v>232.80000000000018</v>
      </c>
      <c r="AD1957" s="18">
        <f t="shared" si="5180"/>
        <v>0</v>
      </c>
      <c r="AE1957" s="18">
        <f t="shared" si="5181"/>
        <v>0</v>
      </c>
      <c r="AF1957" s="18"/>
      <c r="AG1957" s="18"/>
      <c r="AH1957" s="18"/>
      <c r="AI1957" s="18">
        <f t="shared" si="5318"/>
        <v>232.80000000000018</v>
      </c>
      <c r="AJ1957" s="18">
        <f t="shared" si="5319"/>
        <v>0</v>
      </c>
      <c r="AK1957" s="18">
        <f t="shared" si="5320"/>
        <v>0</v>
      </c>
      <c r="AL1957" s="18"/>
      <c r="AM1957" s="18">
        <f t="shared" si="5321"/>
        <v>232.80000000000018</v>
      </c>
      <c r="AN1957" s="18"/>
      <c r="AO1957" s="18"/>
      <c r="AP1957" s="18"/>
      <c r="AQ1957" s="18">
        <f t="shared" si="5277"/>
        <v>232.80000000000018</v>
      </c>
      <c r="AR1957" s="18">
        <f t="shared" si="5278"/>
        <v>0</v>
      </c>
      <c r="AS1957" s="18">
        <f t="shared" si="5279"/>
        <v>0</v>
      </c>
      <c r="AT1957" s="18"/>
      <c r="AU1957" s="18"/>
      <c r="AV1957" s="18"/>
      <c r="AW1957" s="18">
        <f t="shared" si="5281"/>
        <v>232.80000000000018</v>
      </c>
      <c r="AX1957" s="18">
        <f t="shared" si="5282"/>
        <v>0</v>
      </c>
      <c r="AY1957" s="18">
        <f t="shared" si="5283"/>
        <v>0</v>
      </c>
      <c r="AZ1957" s="18"/>
      <c r="BA1957" s="18"/>
      <c r="BB1957" s="18"/>
      <c r="BC1957" s="18">
        <f t="shared" si="5243"/>
        <v>232.80000000000018</v>
      </c>
      <c r="BD1957" s="18">
        <f t="shared" si="5244"/>
        <v>0</v>
      </c>
      <c r="BE1957" s="18">
        <f t="shared" si="5245"/>
        <v>0</v>
      </c>
      <c r="BF1957" s="18"/>
      <c r="BG1957" s="18"/>
      <c r="BH1957" s="18"/>
      <c r="BI1957" s="18">
        <f t="shared" si="5240"/>
        <v>232.80000000000018</v>
      </c>
      <c r="BJ1957" s="18">
        <f t="shared" si="5241"/>
        <v>0</v>
      </c>
      <c r="BK1957" s="18">
        <f t="shared" si="5242"/>
        <v>0</v>
      </c>
      <c r="BL1957" s="18"/>
      <c r="BM1957" s="18"/>
      <c r="BN1957" s="18"/>
      <c r="BO1957" s="18">
        <f t="shared" si="5339"/>
        <v>232.80000000000018</v>
      </c>
      <c r="BP1957" s="18">
        <f t="shared" si="5340"/>
        <v>0</v>
      </c>
      <c r="BQ1957" s="18">
        <f t="shared" si="5341"/>
        <v>0</v>
      </c>
      <c r="BR1957" s="18"/>
      <c r="BS1957" s="18"/>
      <c r="BT1957" s="18"/>
      <c r="BU1957" s="18">
        <f t="shared" si="5333"/>
        <v>232.80000000000018</v>
      </c>
      <c r="BV1957" s="18">
        <f t="shared" si="5334"/>
        <v>0</v>
      </c>
      <c r="BW1957" s="18">
        <f t="shared" si="5335"/>
        <v>0</v>
      </c>
      <c r="BX1957" s="18">
        <v>-1.92</v>
      </c>
      <c r="BY1957" s="18"/>
      <c r="BZ1957" s="18"/>
      <c r="CA1957" s="18">
        <f t="shared" si="5299"/>
        <v>230.88000000000019</v>
      </c>
      <c r="CB1957" s="18">
        <f t="shared" si="5300"/>
        <v>0</v>
      </c>
      <c r="CC1957" s="18">
        <f t="shared" si="5301"/>
        <v>0</v>
      </c>
      <c r="CD1957" s="18"/>
      <c r="CE1957" s="27"/>
      <c r="CF1957" s="33">
        <v>116</v>
      </c>
    </row>
    <row r="1958" spans="1:119" ht="46.8" x14ac:dyDescent="0.3">
      <c r="A1958" s="19" t="s">
        <v>1538</v>
      </c>
      <c r="B1958" s="39"/>
      <c r="C1958" s="41"/>
      <c r="D1958" s="41"/>
      <c r="E1958" s="14" t="s">
        <v>1539</v>
      </c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>
        <f>W1959</f>
        <v>9108</v>
      </c>
      <c r="X1958" s="18">
        <f t="shared" ref="X1958:CD1961" si="5345">X1959</f>
        <v>0</v>
      </c>
      <c r="Y1958" s="18">
        <f t="shared" si="5345"/>
        <v>0</v>
      </c>
      <c r="Z1958" s="18">
        <f t="shared" si="5345"/>
        <v>0</v>
      </c>
      <c r="AA1958" s="18">
        <f t="shared" si="5345"/>
        <v>0</v>
      </c>
      <c r="AB1958" s="18">
        <f t="shared" si="5345"/>
        <v>0</v>
      </c>
      <c r="AC1958" s="18">
        <f t="shared" si="5179"/>
        <v>9108</v>
      </c>
      <c r="AD1958" s="18">
        <f t="shared" si="5180"/>
        <v>0</v>
      </c>
      <c r="AE1958" s="18">
        <f t="shared" si="5181"/>
        <v>0</v>
      </c>
      <c r="AF1958" s="18">
        <f t="shared" si="5345"/>
        <v>0</v>
      </c>
      <c r="AG1958" s="18">
        <f t="shared" si="5345"/>
        <v>0</v>
      </c>
      <c r="AH1958" s="18">
        <f t="shared" si="5345"/>
        <v>0</v>
      </c>
      <c r="AI1958" s="18">
        <f t="shared" si="5318"/>
        <v>9108</v>
      </c>
      <c r="AJ1958" s="18">
        <f t="shared" si="5319"/>
        <v>0</v>
      </c>
      <c r="AK1958" s="18">
        <f t="shared" si="5320"/>
        <v>0</v>
      </c>
      <c r="AL1958" s="18">
        <f t="shared" si="5345"/>
        <v>0</v>
      </c>
      <c r="AM1958" s="18">
        <f t="shared" si="5321"/>
        <v>9108</v>
      </c>
      <c r="AN1958" s="18">
        <f t="shared" si="5345"/>
        <v>0</v>
      </c>
      <c r="AO1958" s="18">
        <f t="shared" si="5345"/>
        <v>0</v>
      </c>
      <c r="AP1958" s="18">
        <f t="shared" si="5345"/>
        <v>0</v>
      </c>
      <c r="AQ1958" s="18">
        <f t="shared" si="5277"/>
        <v>9108</v>
      </c>
      <c r="AR1958" s="18">
        <f t="shared" si="5278"/>
        <v>0</v>
      </c>
      <c r="AS1958" s="18">
        <f t="shared" si="5279"/>
        <v>0</v>
      </c>
      <c r="AT1958" s="18">
        <f t="shared" si="5345"/>
        <v>0</v>
      </c>
      <c r="AU1958" s="18">
        <f t="shared" si="5345"/>
        <v>0</v>
      </c>
      <c r="AV1958" s="18">
        <f t="shared" si="5345"/>
        <v>0</v>
      </c>
      <c r="AW1958" s="18">
        <f t="shared" si="5281"/>
        <v>9108</v>
      </c>
      <c r="AX1958" s="18">
        <f t="shared" si="5282"/>
        <v>0</v>
      </c>
      <c r="AY1958" s="18">
        <f t="shared" si="5283"/>
        <v>0</v>
      </c>
      <c r="AZ1958" s="18">
        <f t="shared" si="5345"/>
        <v>0</v>
      </c>
      <c r="BA1958" s="18">
        <f t="shared" si="5345"/>
        <v>0</v>
      </c>
      <c r="BB1958" s="18">
        <f t="shared" si="5345"/>
        <v>0</v>
      </c>
      <c r="BC1958" s="18">
        <f t="shared" si="5243"/>
        <v>9108</v>
      </c>
      <c r="BD1958" s="18">
        <f t="shared" si="5244"/>
        <v>0</v>
      </c>
      <c r="BE1958" s="18">
        <f t="shared" si="5245"/>
        <v>0</v>
      </c>
      <c r="BF1958" s="18">
        <f t="shared" si="5345"/>
        <v>0</v>
      </c>
      <c r="BG1958" s="18">
        <f t="shared" si="5345"/>
        <v>0</v>
      </c>
      <c r="BH1958" s="18">
        <f t="shared" si="5345"/>
        <v>0</v>
      </c>
      <c r="BI1958" s="18">
        <f t="shared" si="5240"/>
        <v>9108</v>
      </c>
      <c r="BJ1958" s="18">
        <f t="shared" si="5241"/>
        <v>0</v>
      </c>
      <c r="BK1958" s="18">
        <f t="shared" si="5242"/>
        <v>0</v>
      </c>
      <c r="BL1958" s="18">
        <f t="shared" si="5345"/>
        <v>0</v>
      </c>
      <c r="BM1958" s="18">
        <f t="shared" si="5345"/>
        <v>0</v>
      </c>
      <c r="BN1958" s="18">
        <f t="shared" si="5345"/>
        <v>0</v>
      </c>
      <c r="BO1958" s="18">
        <f t="shared" si="5339"/>
        <v>9108</v>
      </c>
      <c r="BP1958" s="18">
        <f t="shared" si="5340"/>
        <v>0</v>
      </c>
      <c r="BQ1958" s="18">
        <f t="shared" si="5341"/>
        <v>0</v>
      </c>
      <c r="BR1958" s="18">
        <f t="shared" si="5345"/>
        <v>0</v>
      </c>
      <c r="BS1958" s="18">
        <f t="shared" si="5345"/>
        <v>0</v>
      </c>
      <c r="BT1958" s="18">
        <f t="shared" si="5345"/>
        <v>0</v>
      </c>
      <c r="BU1958" s="18">
        <f t="shared" si="5333"/>
        <v>9108</v>
      </c>
      <c r="BV1958" s="18">
        <f t="shared" si="5334"/>
        <v>0</v>
      </c>
      <c r="BW1958" s="18">
        <f t="shared" si="5335"/>
        <v>0</v>
      </c>
      <c r="BX1958" s="18">
        <f t="shared" si="5345"/>
        <v>-1206.5309999999999</v>
      </c>
      <c r="BY1958" s="18">
        <f t="shared" si="5345"/>
        <v>318.60000000000002</v>
      </c>
      <c r="BZ1958" s="18">
        <f t="shared" si="5345"/>
        <v>0</v>
      </c>
      <c r="CA1958" s="18">
        <f t="shared" si="5299"/>
        <v>7901.4690000000001</v>
      </c>
      <c r="CB1958" s="18">
        <f t="shared" si="5300"/>
        <v>318.60000000000002</v>
      </c>
      <c r="CC1958" s="18">
        <f t="shared" si="5301"/>
        <v>0</v>
      </c>
      <c r="CD1958" s="18">
        <f t="shared" si="5345"/>
        <v>0</v>
      </c>
      <c r="CE1958" s="27"/>
      <c r="CF1958" s="33"/>
    </row>
    <row r="1959" spans="1:119" ht="46.8" x14ac:dyDescent="0.3">
      <c r="A1959" s="19" t="s">
        <v>1540</v>
      </c>
      <c r="B1959" s="39"/>
      <c r="C1959" s="41"/>
      <c r="D1959" s="41"/>
      <c r="E1959" s="14" t="s">
        <v>1541</v>
      </c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>
        <f>W1960</f>
        <v>9108</v>
      </c>
      <c r="X1959" s="18">
        <f t="shared" si="5345"/>
        <v>0</v>
      </c>
      <c r="Y1959" s="18">
        <f t="shared" si="5345"/>
        <v>0</v>
      </c>
      <c r="Z1959" s="18">
        <f t="shared" si="5345"/>
        <v>0</v>
      </c>
      <c r="AA1959" s="18">
        <f t="shared" si="5345"/>
        <v>0</v>
      </c>
      <c r="AB1959" s="18">
        <f t="shared" si="5345"/>
        <v>0</v>
      </c>
      <c r="AC1959" s="18">
        <f t="shared" si="5179"/>
        <v>9108</v>
      </c>
      <c r="AD1959" s="18">
        <f t="shared" si="5180"/>
        <v>0</v>
      </c>
      <c r="AE1959" s="18">
        <f t="shared" si="5181"/>
        <v>0</v>
      </c>
      <c r="AF1959" s="18">
        <f t="shared" si="5345"/>
        <v>0</v>
      </c>
      <c r="AG1959" s="18">
        <f t="shared" si="5345"/>
        <v>0</v>
      </c>
      <c r="AH1959" s="18">
        <f t="shared" si="5345"/>
        <v>0</v>
      </c>
      <c r="AI1959" s="18">
        <f t="shared" si="5318"/>
        <v>9108</v>
      </c>
      <c r="AJ1959" s="18">
        <f t="shared" si="5319"/>
        <v>0</v>
      </c>
      <c r="AK1959" s="18">
        <f t="shared" si="5320"/>
        <v>0</v>
      </c>
      <c r="AL1959" s="18">
        <f t="shared" si="5345"/>
        <v>0</v>
      </c>
      <c r="AM1959" s="18">
        <f t="shared" si="5321"/>
        <v>9108</v>
      </c>
      <c r="AN1959" s="18">
        <f t="shared" si="5345"/>
        <v>0</v>
      </c>
      <c r="AO1959" s="18">
        <f t="shared" si="5345"/>
        <v>0</v>
      </c>
      <c r="AP1959" s="18">
        <f t="shared" si="5345"/>
        <v>0</v>
      </c>
      <c r="AQ1959" s="18">
        <f t="shared" si="5277"/>
        <v>9108</v>
      </c>
      <c r="AR1959" s="18">
        <f t="shared" si="5278"/>
        <v>0</v>
      </c>
      <c r="AS1959" s="18">
        <f t="shared" si="5279"/>
        <v>0</v>
      </c>
      <c r="AT1959" s="18">
        <f t="shared" si="5345"/>
        <v>0</v>
      </c>
      <c r="AU1959" s="18">
        <f t="shared" si="5345"/>
        <v>0</v>
      </c>
      <c r="AV1959" s="18">
        <f t="shared" si="5345"/>
        <v>0</v>
      </c>
      <c r="AW1959" s="18">
        <f t="shared" si="5281"/>
        <v>9108</v>
      </c>
      <c r="AX1959" s="18">
        <f t="shared" si="5282"/>
        <v>0</v>
      </c>
      <c r="AY1959" s="18">
        <f t="shared" si="5283"/>
        <v>0</v>
      </c>
      <c r="AZ1959" s="18">
        <f t="shared" si="5345"/>
        <v>0</v>
      </c>
      <c r="BA1959" s="18">
        <f t="shared" si="5345"/>
        <v>0</v>
      </c>
      <c r="BB1959" s="18">
        <f t="shared" si="5345"/>
        <v>0</v>
      </c>
      <c r="BC1959" s="18">
        <f t="shared" si="5243"/>
        <v>9108</v>
      </c>
      <c r="BD1959" s="18">
        <f t="shared" si="5244"/>
        <v>0</v>
      </c>
      <c r="BE1959" s="18">
        <f t="shared" si="5245"/>
        <v>0</v>
      </c>
      <c r="BF1959" s="18">
        <f t="shared" si="5345"/>
        <v>0</v>
      </c>
      <c r="BG1959" s="18">
        <f t="shared" si="5345"/>
        <v>0</v>
      </c>
      <c r="BH1959" s="18">
        <f t="shared" si="5345"/>
        <v>0</v>
      </c>
      <c r="BI1959" s="18">
        <f t="shared" si="5240"/>
        <v>9108</v>
      </c>
      <c r="BJ1959" s="18">
        <f t="shared" si="5241"/>
        <v>0</v>
      </c>
      <c r="BK1959" s="18">
        <f t="shared" si="5242"/>
        <v>0</v>
      </c>
      <c r="BL1959" s="18">
        <f t="shared" si="5345"/>
        <v>0</v>
      </c>
      <c r="BM1959" s="18">
        <f t="shared" si="5345"/>
        <v>0</v>
      </c>
      <c r="BN1959" s="18">
        <f t="shared" si="5345"/>
        <v>0</v>
      </c>
      <c r="BO1959" s="18">
        <f t="shared" si="5339"/>
        <v>9108</v>
      </c>
      <c r="BP1959" s="18">
        <f t="shared" si="5340"/>
        <v>0</v>
      </c>
      <c r="BQ1959" s="18">
        <f t="shared" si="5341"/>
        <v>0</v>
      </c>
      <c r="BR1959" s="18">
        <f t="shared" si="5345"/>
        <v>0</v>
      </c>
      <c r="BS1959" s="18">
        <f t="shared" si="5345"/>
        <v>0</v>
      </c>
      <c r="BT1959" s="18">
        <f t="shared" si="5345"/>
        <v>0</v>
      </c>
      <c r="BU1959" s="18">
        <f t="shared" si="5333"/>
        <v>9108</v>
      </c>
      <c r="BV1959" s="18">
        <f t="shared" si="5334"/>
        <v>0</v>
      </c>
      <c r="BW1959" s="18">
        <f t="shared" si="5335"/>
        <v>0</v>
      </c>
      <c r="BX1959" s="18">
        <f t="shared" si="5345"/>
        <v>-1206.5309999999999</v>
      </c>
      <c r="BY1959" s="18">
        <f t="shared" si="5345"/>
        <v>318.60000000000002</v>
      </c>
      <c r="BZ1959" s="18">
        <f t="shared" si="5345"/>
        <v>0</v>
      </c>
      <c r="CA1959" s="18">
        <f t="shared" si="5299"/>
        <v>7901.4690000000001</v>
      </c>
      <c r="CB1959" s="18">
        <f t="shared" si="5300"/>
        <v>318.60000000000002</v>
      </c>
      <c r="CC1959" s="18">
        <f t="shared" si="5301"/>
        <v>0</v>
      </c>
      <c r="CD1959" s="18">
        <f t="shared" si="5345"/>
        <v>0</v>
      </c>
      <c r="CE1959" s="27"/>
      <c r="CF1959" s="33"/>
    </row>
    <row r="1960" spans="1:119" ht="31.2" x14ac:dyDescent="0.3">
      <c r="A1960" s="19" t="s">
        <v>1540</v>
      </c>
      <c r="B1960" s="39">
        <v>200</v>
      </c>
      <c r="C1960" s="41"/>
      <c r="D1960" s="41"/>
      <c r="E1960" s="14" t="s">
        <v>551</v>
      </c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>
        <f>W1961</f>
        <v>9108</v>
      </c>
      <c r="X1960" s="18">
        <f t="shared" si="5345"/>
        <v>0</v>
      </c>
      <c r="Y1960" s="18">
        <f t="shared" si="5345"/>
        <v>0</v>
      </c>
      <c r="Z1960" s="18">
        <f t="shared" si="5345"/>
        <v>0</v>
      </c>
      <c r="AA1960" s="18">
        <f t="shared" si="5345"/>
        <v>0</v>
      </c>
      <c r="AB1960" s="18">
        <f t="shared" si="5345"/>
        <v>0</v>
      </c>
      <c r="AC1960" s="18">
        <f t="shared" ref="AC1960:AC2023" si="5346">T1960+W1960+Z1960</f>
        <v>9108</v>
      </c>
      <c r="AD1960" s="18">
        <f t="shared" ref="AD1960:AD2023" si="5347">U1960+X1960+AA1960</f>
        <v>0</v>
      </c>
      <c r="AE1960" s="18">
        <f t="shared" ref="AE1960:AE2023" si="5348">V1960+Y1960+AB1960</f>
        <v>0</v>
      </c>
      <c r="AF1960" s="18">
        <f t="shared" si="5345"/>
        <v>0</v>
      </c>
      <c r="AG1960" s="18">
        <f t="shared" si="5345"/>
        <v>0</v>
      </c>
      <c r="AH1960" s="18">
        <f t="shared" si="5345"/>
        <v>0</v>
      </c>
      <c r="AI1960" s="18">
        <f t="shared" si="5318"/>
        <v>9108</v>
      </c>
      <c r="AJ1960" s="18">
        <f t="shared" si="5319"/>
        <v>0</v>
      </c>
      <c r="AK1960" s="18">
        <f t="shared" si="5320"/>
        <v>0</v>
      </c>
      <c r="AL1960" s="18">
        <f t="shared" si="5345"/>
        <v>0</v>
      </c>
      <c r="AM1960" s="18">
        <f t="shared" si="5321"/>
        <v>9108</v>
      </c>
      <c r="AN1960" s="18">
        <f t="shared" si="5345"/>
        <v>0</v>
      </c>
      <c r="AO1960" s="18">
        <f t="shared" si="5345"/>
        <v>0</v>
      </c>
      <c r="AP1960" s="18">
        <f t="shared" si="5345"/>
        <v>0</v>
      </c>
      <c r="AQ1960" s="18">
        <f t="shared" si="5277"/>
        <v>9108</v>
      </c>
      <c r="AR1960" s="18">
        <f t="shared" si="5278"/>
        <v>0</v>
      </c>
      <c r="AS1960" s="18">
        <f t="shared" si="5279"/>
        <v>0</v>
      </c>
      <c r="AT1960" s="18">
        <f t="shared" si="5345"/>
        <v>0</v>
      </c>
      <c r="AU1960" s="18">
        <f t="shared" si="5345"/>
        <v>0</v>
      </c>
      <c r="AV1960" s="18">
        <f t="shared" si="5345"/>
        <v>0</v>
      </c>
      <c r="AW1960" s="18">
        <f t="shared" si="5281"/>
        <v>9108</v>
      </c>
      <c r="AX1960" s="18">
        <f t="shared" si="5282"/>
        <v>0</v>
      </c>
      <c r="AY1960" s="18">
        <f t="shared" si="5283"/>
        <v>0</v>
      </c>
      <c r="AZ1960" s="18">
        <f t="shared" si="5345"/>
        <v>0</v>
      </c>
      <c r="BA1960" s="18">
        <f t="shared" si="5345"/>
        <v>0</v>
      </c>
      <c r="BB1960" s="18">
        <f t="shared" si="5345"/>
        <v>0</v>
      </c>
      <c r="BC1960" s="18">
        <f t="shared" si="5243"/>
        <v>9108</v>
      </c>
      <c r="BD1960" s="18">
        <f t="shared" si="5244"/>
        <v>0</v>
      </c>
      <c r="BE1960" s="18">
        <f t="shared" si="5245"/>
        <v>0</v>
      </c>
      <c r="BF1960" s="18">
        <f t="shared" si="5345"/>
        <v>0</v>
      </c>
      <c r="BG1960" s="18">
        <f t="shared" si="5345"/>
        <v>0</v>
      </c>
      <c r="BH1960" s="18">
        <f t="shared" si="5345"/>
        <v>0</v>
      </c>
      <c r="BI1960" s="18">
        <f t="shared" si="5240"/>
        <v>9108</v>
      </c>
      <c r="BJ1960" s="18">
        <f t="shared" si="5241"/>
        <v>0</v>
      </c>
      <c r="BK1960" s="18">
        <f t="shared" si="5242"/>
        <v>0</v>
      </c>
      <c r="BL1960" s="18">
        <f t="shared" si="5345"/>
        <v>0</v>
      </c>
      <c r="BM1960" s="18">
        <f t="shared" si="5345"/>
        <v>0</v>
      </c>
      <c r="BN1960" s="18">
        <f t="shared" si="5345"/>
        <v>0</v>
      </c>
      <c r="BO1960" s="18">
        <f t="shared" si="5339"/>
        <v>9108</v>
      </c>
      <c r="BP1960" s="18">
        <f t="shared" si="5340"/>
        <v>0</v>
      </c>
      <c r="BQ1960" s="18">
        <f t="shared" si="5341"/>
        <v>0</v>
      </c>
      <c r="BR1960" s="18">
        <f t="shared" si="5345"/>
        <v>0</v>
      </c>
      <c r="BS1960" s="18">
        <f t="shared" si="5345"/>
        <v>0</v>
      </c>
      <c r="BT1960" s="18">
        <f t="shared" si="5345"/>
        <v>0</v>
      </c>
      <c r="BU1960" s="18">
        <f t="shared" si="5333"/>
        <v>9108</v>
      </c>
      <c r="BV1960" s="18">
        <f t="shared" si="5334"/>
        <v>0</v>
      </c>
      <c r="BW1960" s="18">
        <f t="shared" si="5335"/>
        <v>0</v>
      </c>
      <c r="BX1960" s="18">
        <f t="shared" si="5345"/>
        <v>-1206.5309999999999</v>
      </c>
      <c r="BY1960" s="18">
        <f t="shared" si="5345"/>
        <v>318.60000000000002</v>
      </c>
      <c r="BZ1960" s="18">
        <f t="shared" si="5345"/>
        <v>0</v>
      </c>
      <c r="CA1960" s="18">
        <f t="shared" si="5299"/>
        <v>7901.4690000000001</v>
      </c>
      <c r="CB1960" s="18">
        <f t="shared" si="5300"/>
        <v>318.60000000000002</v>
      </c>
      <c r="CC1960" s="18">
        <f t="shared" si="5301"/>
        <v>0</v>
      </c>
      <c r="CD1960" s="18">
        <f t="shared" si="5345"/>
        <v>0</v>
      </c>
      <c r="CE1960" s="27"/>
      <c r="CF1960" s="33"/>
    </row>
    <row r="1961" spans="1:119" ht="46.8" x14ac:dyDescent="0.3">
      <c r="A1961" s="19" t="s">
        <v>1540</v>
      </c>
      <c r="B1961" s="39">
        <v>240</v>
      </c>
      <c r="C1961" s="41"/>
      <c r="D1961" s="41"/>
      <c r="E1961" s="14" t="s">
        <v>559</v>
      </c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>
        <f>W1962</f>
        <v>9108</v>
      </c>
      <c r="X1961" s="18">
        <f t="shared" si="5345"/>
        <v>0</v>
      </c>
      <c r="Y1961" s="18">
        <f t="shared" si="5345"/>
        <v>0</v>
      </c>
      <c r="Z1961" s="18">
        <f t="shared" si="5345"/>
        <v>0</v>
      </c>
      <c r="AA1961" s="18">
        <f t="shared" si="5345"/>
        <v>0</v>
      </c>
      <c r="AB1961" s="18">
        <f t="shared" si="5345"/>
        <v>0</v>
      </c>
      <c r="AC1961" s="18">
        <f t="shared" si="5346"/>
        <v>9108</v>
      </c>
      <c r="AD1961" s="18">
        <f t="shared" si="5347"/>
        <v>0</v>
      </c>
      <c r="AE1961" s="18">
        <f t="shared" si="5348"/>
        <v>0</v>
      </c>
      <c r="AF1961" s="18">
        <f t="shared" si="5345"/>
        <v>0</v>
      </c>
      <c r="AG1961" s="18">
        <f t="shared" si="5345"/>
        <v>0</v>
      </c>
      <c r="AH1961" s="18">
        <f t="shared" si="5345"/>
        <v>0</v>
      </c>
      <c r="AI1961" s="18">
        <f t="shared" si="5318"/>
        <v>9108</v>
      </c>
      <c r="AJ1961" s="18">
        <f t="shared" si="5319"/>
        <v>0</v>
      </c>
      <c r="AK1961" s="18">
        <f t="shared" si="5320"/>
        <v>0</v>
      </c>
      <c r="AL1961" s="18">
        <f t="shared" si="5345"/>
        <v>0</v>
      </c>
      <c r="AM1961" s="18">
        <f t="shared" si="5321"/>
        <v>9108</v>
      </c>
      <c r="AN1961" s="18">
        <f t="shared" si="5345"/>
        <v>0</v>
      </c>
      <c r="AO1961" s="18">
        <f t="shared" si="5345"/>
        <v>0</v>
      </c>
      <c r="AP1961" s="18">
        <f t="shared" si="5345"/>
        <v>0</v>
      </c>
      <c r="AQ1961" s="18">
        <f t="shared" si="5277"/>
        <v>9108</v>
      </c>
      <c r="AR1961" s="18">
        <f t="shared" si="5278"/>
        <v>0</v>
      </c>
      <c r="AS1961" s="18">
        <f t="shared" si="5279"/>
        <v>0</v>
      </c>
      <c r="AT1961" s="18">
        <f t="shared" si="5345"/>
        <v>0</v>
      </c>
      <c r="AU1961" s="18">
        <f t="shared" si="5345"/>
        <v>0</v>
      </c>
      <c r="AV1961" s="18">
        <f t="shared" si="5345"/>
        <v>0</v>
      </c>
      <c r="AW1961" s="18">
        <f t="shared" si="5281"/>
        <v>9108</v>
      </c>
      <c r="AX1961" s="18">
        <f t="shared" si="5282"/>
        <v>0</v>
      </c>
      <c r="AY1961" s="18">
        <f t="shared" si="5283"/>
        <v>0</v>
      </c>
      <c r="AZ1961" s="18">
        <f t="shared" si="5345"/>
        <v>0</v>
      </c>
      <c r="BA1961" s="18">
        <f t="shared" si="5345"/>
        <v>0</v>
      </c>
      <c r="BB1961" s="18">
        <f t="shared" si="5345"/>
        <v>0</v>
      </c>
      <c r="BC1961" s="18">
        <f t="shared" si="5243"/>
        <v>9108</v>
      </c>
      <c r="BD1961" s="18">
        <f t="shared" si="5244"/>
        <v>0</v>
      </c>
      <c r="BE1961" s="18">
        <f t="shared" si="5245"/>
        <v>0</v>
      </c>
      <c r="BF1961" s="18">
        <f t="shared" si="5345"/>
        <v>0</v>
      </c>
      <c r="BG1961" s="18">
        <f t="shared" si="5345"/>
        <v>0</v>
      </c>
      <c r="BH1961" s="18">
        <f t="shared" si="5345"/>
        <v>0</v>
      </c>
      <c r="BI1961" s="18">
        <f t="shared" si="5240"/>
        <v>9108</v>
      </c>
      <c r="BJ1961" s="18">
        <f t="shared" si="5241"/>
        <v>0</v>
      </c>
      <c r="BK1961" s="18">
        <f t="shared" si="5242"/>
        <v>0</v>
      </c>
      <c r="BL1961" s="18">
        <f t="shared" si="5345"/>
        <v>0</v>
      </c>
      <c r="BM1961" s="18">
        <f t="shared" si="5345"/>
        <v>0</v>
      </c>
      <c r="BN1961" s="18">
        <f t="shared" si="5345"/>
        <v>0</v>
      </c>
      <c r="BO1961" s="18">
        <f t="shared" si="5339"/>
        <v>9108</v>
      </c>
      <c r="BP1961" s="18">
        <f t="shared" si="5340"/>
        <v>0</v>
      </c>
      <c r="BQ1961" s="18">
        <f t="shared" si="5341"/>
        <v>0</v>
      </c>
      <c r="BR1961" s="18">
        <f t="shared" si="5345"/>
        <v>0</v>
      </c>
      <c r="BS1961" s="18">
        <f t="shared" si="5345"/>
        <v>0</v>
      </c>
      <c r="BT1961" s="18">
        <f t="shared" si="5345"/>
        <v>0</v>
      </c>
      <c r="BU1961" s="18">
        <f t="shared" si="5333"/>
        <v>9108</v>
      </c>
      <c r="BV1961" s="18">
        <f t="shared" si="5334"/>
        <v>0</v>
      </c>
      <c r="BW1961" s="18">
        <f t="shared" si="5335"/>
        <v>0</v>
      </c>
      <c r="BX1961" s="18">
        <f t="shared" si="5345"/>
        <v>-1206.5309999999999</v>
      </c>
      <c r="BY1961" s="18">
        <f t="shared" si="5345"/>
        <v>318.60000000000002</v>
      </c>
      <c r="BZ1961" s="18">
        <f t="shared" si="5345"/>
        <v>0</v>
      </c>
      <c r="CA1961" s="18">
        <f t="shared" si="5299"/>
        <v>7901.4690000000001</v>
      </c>
      <c r="CB1961" s="18">
        <f t="shared" si="5300"/>
        <v>318.60000000000002</v>
      </c>
      <c r="CC1961" s="18">
        <f t="shared" si="5301"/>
        <v>0</v>
      </c>
      <c r="CD1961" s="18">
        <f t="shared" si="5345"/>
        <v>0</v>
      </c>
      <c r="CE1961" s="27"/>
      <c r="CF1961" s="33"/>
    </row>
    <row r="1962" spans="1:119" ht="31.2" x14ac:dyDescent="0.3">
      <c r="A1962" s="19" t="s">
        <v>1540</v>
      </c>
      <c r="B1962" s="39">
        <v>240</v>
      </c>
      <c r="C1962" s="41" t="s">
        <v>140</v>
      </c>
      <c r="D1962" s="41" t="s">
        <v>19</v>
      </c>
      <c r="E1962" s="14" t="s">
        <v>529</v>
      </c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>
        <v>9108</v>
      </c>
      <c r="X1962" s="18"/>
      <c r="Y1962" s="18"/>
      <c r="Z1962" s="18"/>
      <c r="AA1962" s="18"/>
      <c r="AB1962" s="18"/>
      <c r="AC1962" s="18">
        <f t="shared" si="5346"/>
        <v>9108</v>
      </c>
      <c r="AD1962" s="18">
        <f t="shared" si="5347"/>
        <v>0</v>
      </c>
      <c r="AE1962" s="18">
        <f t="shared" si="5348"/>
        <v>0</v>
      </c>
      <c r="AF1962" s="18"/>
      <c r="AG1962" s="18"/>
      <c r="AH1962" s="18"/>
      <c r="AI1962" s="18">
        <f t="shared" si="5318"/>
        <v>9108</v>
      </c>
      <c r="AJ1962" s="18">
        <f t="shared" si="5319"/>
        <v>0</v>
      </c>
      <c r="AK1962" s="18">
        <f t="shared" si="5320"/>
        <v>0</v>
      </c>
      <c r="AL1962" s="18"/>
      <c r="AM1962" s="18">
        <f t="shared" si="5321"/>
        <v>9108</v>
      </c>
      <c r="AN1962" s="18"/>
      <c r="AO1962" s="18"/>
      <c r="AP1962" s="18"/>
      <c r="AQ1962" s="18">
        <f t="shared" si="5277"/>
        <v>9108</v>
      </c>
      <c r="AR1962" s="18">
        <f t="shared" si="5278"/>
        <v>0</v>
      </c>
      <c r="AS1962" s="18">
        <f t="shared" si="5279"/>
        <v>0</v>
      </c>
      <c r="AT1962" s="18"/>
      <c r="AU1962" s="18"/>
      <c r="AV1962" s="18"/>
      <c r="AW1962" s="18">
        <f t="shared" si="5281"/>
        <v>9108</v>
      </c>
      <c r="AX1962" s="18">
        <f t="shared" si="5282"/>
        <v>0</v>
      </c>
      <c r="AY1962" s="18">
        <f t="shared" si="5283"/>
        <v>0</v>
      </c>
      <c r="AZ1962" s="18"/>
      <c r="BA1962" s="18"/>
      <c r="BB1962" s="18"/>
      <c r="BC1962" s="18">
        <f t="shared" si="5243"/>
        <v>9108</v>
      </c>
      <c r="BD1962" s="18">
        <f t="shared" si="5244"/>
        <v>0</v>
      </c>
      <c r="BE1962" s="18">
        <f t="shared" si="5245"/>
        <v>0</v>
      </c>
      <c r="BF1962" s="18"/>
      <c r="BG1962" s="18"/>
      <c r="BH1962" s="18"/>
      <c r="BI1962" s="18">
        <f t="shared" si="5240"/>
        <v>9108</v>
      </c>
      <c r="BJ1962" s="18">
        <f t="shared" si="5241"/>
        <v>0</v>
      </c>
      <c r="BK1962" s="18">
        <f t="shared" si="5242"/>
        <v>0</v>
      </c>
      <c r="BL1962" s="18"/>
      <c r="BM1962" s="18"/>
      <c r="BN1962" s="18"/>
      <c r="BO1962" s="18">
        <f t="shared" si="5339"/>
        <v>9108</v>
      </c>
      <c r="BP1962" s="18">
        <f t="shared" si="5340"/>
        <v>0</v>
      </c>
      <c r="BQ1962" s="18">
        <f t="shared" si="5341"/>
        <v>0</v>
      </c>
      <c r="BR1962" s="18"/>
      <c r="BS1962" s="18"/>
      <c r="BT1962" s="18"/>
      <c r="BU1962" s="18">
        <f t="shared" si="5333"/>
        <v>9108</v>
      </c>
      <c r="BV1962" s="18">
        <f t="shared" si="5334"/>
        <v>0</v>
      </c>
      <c r="BW1962" s="18">
        <f t="shared" si="5335"/>
        <v>0</v>
      </c>
      <c r="BX1962" s="18">
        <v>-1206.5309999999999</v>
      </c>
      <c r="BY1962" s="18">
        <v>318.60000000000002</v>
      </c>
      <c r="BZ1962" s="18"/>
      <c r="CA1962" s="18">
        <f t="shared" si="5299"/>
        <v>7901.4690000000001</v>
      </c>
      <c r="CB1962" s="18">
        <f t="shared" si="5300"/>
        <v>318.60000000000002</v>
      </c>
      <c r="CC1962" s="18">
        <f t="shared" si="5301"/>
        <v>0</v>
      </c>
      <c r="CD1962" s="18"/>
      <c r="CE1962" s="27"/>
      <c r="CF1962" s="33"/>
    </row>
    <row r="1963" spans="1:119" s="11" customFormat="1" ht="31.2" x14ac:dyDescent="0.3">
      <c r="A1963" s="10" t="s">
        <v>326</v>
      </c>
      <c r="B1963" s="16"/>
      <c r="C1963" s="10"/>
      <c r="D1963" s="10"/>
      <c r="E1963" s="15" t="s">
        <v>1090</v>
      </c>
      <c r="F1963" s="17">
        <f t="shared" ref="F1963:K1963" si="5349">F1964+F1969+F1984</f>
        <v>41809.600000000006</v>
      </c>
      <c r="G1963" s="17">
        <f t="shared" si="5349"/>
        <v>41809.600000000006</v>
      </c>
      <c r="H1963" s="17">
        <f t="shared" si="5349"/>
        <v>41809.600000000006</v>
      </c>
      <c r="I1963" s="17">
        <f t="shared" si="5349"/>
        <v>0</v>
      </c>
      <c r="J1963" s="17">
        <f t="shared" si="5349"/>
        <v>0</v>
      </c>
      <c r="K1963" s="17">
        <f t="shared" si="5349"/>
        <v>0</v>
      </c>
      <c r="L1963" s="17">
        <f t="shared" si="5237"/>
        <v>41809.600000000006</v>
      </c>
      <c r="M1963" s="17">
        <f t="shared" si="5238"/>
        <v>41809.600000000006</v>
      </c>
      <c r="N1963" s="17">
        <f t="shared" si="5239"/>
        <v>41809.600000000006</v>
      </c>
      <c r="O1963" s="17">
        <f t="shared" ref="O1963:S1963" si="5350">O1964+O1969+O1984</f>
        <v>0</v>
      </c>
      <c r="P1963" s="17">
        <f t="shared" si="5350"/>
        <v>0</v>
      </c>
      <c r="Q1963" s="17">
        <f t="shared" si="5350"/>
        <v>0</v>
      </c>
      <c r="R1963" s="17">
        <f t="shared" si="5350"/>
        <v>0</v>
      </c>
      <c r="S1963" s="17">
        <f t="shared" si="5350"/>
        <v>0</v>
      </c>
      <c r="T1963" s="17">
        <f t="shared" si="5184"/>
        <v>41809.600000000006</v>
      </c>
      <c r="U1963" s="17">
        <f t="shared" si="5185"/>
        <v>41809.600000000006</v>
      </c>
      <c r="V1963" s="17">
        <f t="shared" si="5186"/>
        <v>41809.600000000006</v>
      </c>
      <c r="W1963" s="17">
        <f t="shared" ref="W1963:CD1963" si="5351">W1964+W1969+W1984</f>
        <v>8330.2000000000007</v>
      </c>
      <c r="X1963" s="17">
        <f t="shared" ref="X1963:AB1963" si="5352">X1964+X1969+X1984</f>
        <v>0</v>
      </c>
      <c r="Y1963" s="17">
        <f t="shared" si="5352"/>
        <v>0</v>
      </c>
      <c r="Z1963" s="17">
        <f t="shared" si="5352"/>
        <v>-1030</v>
      </c>
      <c r="AA1963" s="17">
        <f t="shared" si="5352"/>
        <v>0</v>
      </c>
      <c r="AB1963" s="17">
        <f t="shared" si="5352"/>
        <v>0</v>
      </c>
      <c r="AC1963" s="17">
        <f t="shared" si="5346"/>
        <v>49109.8</v>
      </c>
      <c r="AD1963" s="17">
        <f t="shared" si="5347"/>
        <v>41809.600000000006</v>
      </c>
      <c r="AE1963" s="17">
        <f t="shared" si="5348"/>
        <v>41809.600000000006</v>
      </c>
      <c r="AF1963" s="17">
        <f t="shared" ref="AF1963:AH1963" si="5353">AF1964+AF1969+AF1984</f>
        <v>0</v>
      </c>
      <c r="AG1963" s="17">
        <f t="shared" si="5353"/>
        <v>0</v>
      </c>
      <c r="AH1963" s="17">
        <f t="shared" si="5353"/>
        <v>0</v>
      </c>
      <c r="AI1963" s="17">
        <f t="shared" si="5318"/>
        <v>49109.8</v>
      </c>
      <c r="AJ1963" s="17">
        <f t="shared" si="5319"/>
        <v>41809.600000000006</v>
      </c>
      <c r="AK1963" s="17">
        <f t="shared" si="5320"/>
        <v>41809.600000000006</v>
      </c>
      <c r="AL1963" s="17">
        <f t="shared" ref="AL1963" si="5354">AL1964+AL1969+AL1984</f>
        <v>0</v>
      </c>
      <c r="AM1963" s="17">
        <f t="shared" si="5321"/>
        <v>49109.8</v>
      </c>
      <c r="AN1963" s="17">
        <f t="shared" ref="AN1963:AP1963" si="5355">AN1964+AN1969+AN1984</f>
        <v>0</v>
      </c>
      <c r="AO1963" s="17">
        <f t="shared" si="5355"/>
        <v>0</v>
      </c>
      <c r="AP1963" s="17">
        <f t="shared" si="5355"/>
        <v>0</v>
      </c>
      <c r="AQ1963" s="17">
        <f t="shared" si="5277"/>
        <v>49109.8</v>
      </c>
      <c r="AR1963" s="17">
        <f t="shared" si="5278"/>
        <v>41809.600000000006</v>
      </c>
      <c r="AS1963" s="17">
        <f t="shared" si="5279"/>
        <v>41809.600000000006</v>
      </c>
      <c r="AT1963" s="17">
        <f t="shared" ref="AT1963:AV1963" si="5356">AT1964+AT1969+AT1984</f>
        <v>0</v>
      </c>
      <c r="AU1963" s="17">
        <f t="shared" si="5356"/>
        <v>0</v>
      </c>
      <c r="AV1963" s="17">
        <f t="shared" si="5356"/>
        <v>0</v>
      </c>
      <c r="AW1963" s="17">
        <f t="shared" si="5281"/>
        <v>49109.8</v>
      </c>
      <c r="AX1963" s="17">
        <f t="shared" si="5282"/>
        <v>41809.600000000006</v>
      </c>
      <c r="AY1963" s="17">
        <f t="shared" si="5283"/>
        <v>41809.600000000006</v>
      </c>
      <c r="AZ1963" s="17">
        <f t="shared" ref="AZ1963:BB1963" si="5357">AZ1964+AZ1969+AZ1984</f>
        <v>-122.26999999999998</v>
      </c>
      <c r="BA1963" s="17">
        <f t="shared" si="5357"/>
        <v>0</v>
      </c>
      <c r="BB1963" s="17">
        <f t="shared" si="5357"/>
        <v>0</v>
      </c>
      <c r="BC1963" s="17">
        <f t="shared" si="5243"/>
        <v>48987.530000000006</v>
      </c>
      <c r="BD1963" s="17">
        <f t="shared" si="5244"/>
        <v>41809.600000000006</v>
      </c>
      <c r="BE1963" s="17">
        <f t="shared" si="5245"/>
        <v>41809.600000000006</v>
      </c>
      <c r="BF1963" s="17">
        <f t="shared" ref="BF1963:BH1963" si="5358">BF1964+BF1969+BF1984</f>
        <v>0</v>
      </c>
      <c r="BG1963" s="17">
        <f t="shared" si="5358"/>
        <v>0</v>
      </c>
      <c r="BH1963" s="17">
        <f t="shared" si="5358"/>
        <v>0</v>
      </c>
      <c r="BI1963" s="18">
        <f t="shared" si="5240"/>
        <v>48987.530000000006</v>
      </c>
      <c r="BJ1963" s="18">
        <f t="shared" si="5241"/>
        <v>41809.600000000006</v>
      </c>
      <c r="BK1963" s="18">
        <f t="shared" si="5242"/>
        <v>41809.600000000006</v>
      </c>
      <c r="BL1963" s="17">
        <f t="shared" ref="BL1963:BN1963" si="5359">BL1964+BL1969+BL1984</f>
        <v>-145.22499999999997</v>
      </c>
      <c r="BM1963" s="17">
        <f t="shared" si="5359"/>
        <v>0</v>
      </c>
      <c r="BN1963" s="17">
        <f t="shared" si="5359"/>
        <v>0</v>
      </c>
      <c r="BO1963" s="17">
        <f t="shared" si="5339"/>
        <v>48842.305000000008</v>
      </c>
      <c r="BP1963" s="17">
        <f t="shared" si="5340"/>
        <v>41809.600000000006</v>
      </c>
      <c r="BQ1963" s="17">
        <f t="shared" si="5341"/>
        <v>41809.600000000006</v>
      </c>
      <c r="BR1963" s="17">
        <f t="shared" ref="BR1963:BT1963" si="5360">BR1964+BR1969+BR1984</f>
        <v>0</v>
      </c>
      <c r="BS1963" s="17">
        <f t="shared" si="5360"/>
        <v>0</v>
      </c>
      <c r="BT1963" s="17">
        <f t="shared" si="5360"/>
        <v>0</v>
      </c>
      <c r="BU1963" s="17">
        <f t="shared" si="5333"/>
        <v>48842.305000000008</v>
      </c>
      <c r="BV1963" s="17">
        <f t="shared" si="5334"/>
        <v>41809.600000000006</v>
      </c>
      <c r="BW1963" s="17">
        <f t="shared" si="5335"/>
        <v>41809.600000000006</v>
      </c>
      <c r="BX1963" s="17">
        <f t="shared" ref="BX1963:BZ1963" si="5361">BX1964+BX1969+BX1984</f>
        <v>-93.290999999999997</v>
      </c>
      <c r="BY1963" s="17">
        <f t="shared" si="5361"/>
        <v>0</v>
      </c>
      <c r="BZ1963" s="17">
        <f t="shared" si="5361"/>
        <v>0</v>
      </c>
      <c r="CA1963" s="17">
        <f t="shared" si="5299"/>
        <v>48749.01400000001</v>
      </c>
      <c r="CB1963" s="17">
        <f t="shared" si="5300"/>
        <v>41809.600000000006</v>
      </c>
      <c r="CC1963" s="17">
        <f t="shared" si="5301"/>
        <v>41809.600000000006</v>
      </c>
      <c r="CD1963" s="17">
        <f t="shared" si="5351"/>
        <v>0</v>
      </c>
      <c r="CE1963" s="26"/>
      <c r="CF1963" s="33"/>
      <c r="CG1963" s="37"/>
      <c r="CH1963" s="37"/>
      <c r="CI1963" s="37"/>
      <c r="CJ1963" s="37"/>
      <c r="CK1963" s="37"/>
      <c r="CL1963" s="37"/>
      <c r="CM1963" s="37"/>
      <c r="CN1963" s="37"/>
      <c r="CO1963" s="37"/>
      <c r="CP1963" s="37"/>
      <c r="CQ1963" s="37"/>
      <c r="CR1963" s="37"/>
      <c r="CS1963" s="37"/>
      <c r="CT1963" s="37"/>
      <c r="CU1963" s="37"/>
      <c r="CV1963" s="37"/>
      <c r="CW1963" s="37"/>
      <c r="CX1963" s="37"/>
      <c r="CY1963" s="37"/>
      <c r="CZ1963" s="37"/>
      <c r="DA1963" s="37"/>
      <c r="DB1963" s="37"/>
      <c r="DC1963" s="37"/>
      <c r="DD1963" s="37"/>
      <c r="DE1963" s="37"/>
      <c r="DF1963" s="37"/>
      <c r="DG1963" s="37"/>
      <c r="DH1963" s="37"/>
      <c r="DI1963" s="37"/>
      <c r="DJ1963" s="37"/>
      <c r="DK1963" s="37"/>
      <c r="DL1963" s="37"/>
      <c r="DM1963" s="37"/>
      <c r="DN1963" s="37"/>
      <c r="DO1963" s="37"/>
    </row>
    <row r="1964" spans="1:119" ht="46.8" x14ac:dyDescent="0.3">
      <c r="A1964" s="41" t="s">
        <v>327</v>
      </c>
      <c r="B1964" s="39"/>
      <c r="C1964" s="41"/>
      <c r="D1964" s="41"/>
      <c r="E1964" s="14" t="s">
        <v>1091</v>
      </c>
      <c r="F1964" s="18">
        <f t="shared" ref="F1964:K1967" si="5362">F1965</f>
        <v>164</v>
      </c>
      <c r="G1964" s="18">
        <f t="shared" si="5362"/>
        <v>164</v>
      </c>
      <c r="H1964" s="18">
        <f t="shared" si="5362"/>
        <v>164</v>
      </c>
      <c r="I1964" s="18">
        <f t="shared" si="5362"/>
        <v>0</v>
      </c>
      <c r="J1964" s="18">
        <f t="shared" si="5362"/>
        <v>0</v>
      </c>
      <c r="K1964" s="18">
        <f t="shared" si="5362"/>
        <v>0</v>
      </c>
      <c r="L1964" s="18">
        <f t="shared" si="5237"/>
        <v>164</v>
      </c>
      <c r="M1964" s="18">
        <f t="shared" si="5238"/>
        <v>164</v>
      </c>
      <c r="N1964" s="18">
        <f t="shared" si="5239"/>
        <v>164</v>
      </c>
      <c r="O1964" s="18">
        <f t="shared" ref="O1964:S1967" si="5363">O1965</f>
        <v>0</v>
      </c>
      <c r="P1964" s="18">
        <f t="shared" si="5363"/>
        <v>0</v>
      </c>
      <c r="Q1964" s="18">
        <f t="shared" si="5363"/>
        <v>0</v>
      </c>
      <c r="R1964" s="18">
        <f t="shared" si="5363"/>
        <v>0</v>
      </c>
      <c r="S1964" s="18">
        <f t="shared" si="5363"/>
        <v>0</v>
      </c>
      <c r="T1964" s="18">
        <f t="shared" si="5184"/>
        <v>164</v>
      </c>
      <c r="U1964" s="18">
        <f t="shared" si="5185"/>
        <v>164</v>
      </c>
      <c r="V1964" s="18">
        <f t="shared" si="5186"/>
        <v>164</v>
      </c>
      <c r="W1964" s="18">
        <f t="shared" ref="W1964:CD1967" si="5364">W1965</f>
        <v>0</v>
      </c>
      <c r="X1964" s="18">
        <f t="shared" si="5364"/>
        <v>0</v>
      </c>
      <c r="Y1964" s="18">
        <f t="shared" si="5364"/>
        <v>0</v>
      </c>
      <c r="Z1964" s="18">
        <f t="shared" si="5364"/>
        <v>0</v>
      </c>
      <c r="AA1964" s="18">
        <f t="shared" si="5364"/>
        <v>0</v>
      </c>
      <c r="AB1964" s="18">
        <f t="shared" si="5364"/>
        <v>0</v>
      </c>
      <c r="AC1964" s="18">
        <f t="shared" si="5346"/>
        <v>164</v>
      </c>
      <c r="AD1964" s="18">
        <f t="shared" si="5347"/>
        <v>164</v>
      </c>
      <c r="AE1964" s="18">
        <f t="shared" si="5348"/>
        <v>164</v>
      </c>
      <c r="AF1964" s="18">
        <f t="shared" si="5364"/>
        <v>0</v>
      </c>
      <c r="AG1964" s="18">
        <f t="shared" si="5364"/>
        <v>0</v>
      </c>
      <c r="AH1964" s="18">
        <f t="shared" si="5364"/>
        <v>0</v>
      </c>
      <c r="AI1964" s="18">
        <f t="shared" si="5318"/>
        <v>164</v>
      </c>
      <c r="AJ1964" s="18">
        <f t="shared" si="5319"/>
        <v>164</v>
      </c>
      <c r="AK1964" s="18">
        <f t="shared" si="5320"/>
        <v>164</v>
      </c>
      <c r="AL1964" s="18">
        <f t="shared" si="5364"/>
        <v>0</v>
      </c>
      <c r="AM1964" s="18">
        <f t="shared" si="5321"/>
        <v>164</v>
      </c>
      <c r="AN1964" s="18">
        <f t="shared" si="5364"/>
        <v>0</v>
      </c>
      <c r="AO1964" s="18">
        <f t="shared" si="5364"/>
        <v>0</v>
      </c>
      <c r="AP1964" s="18">
        <f t="shared" si="5364"/>
        <v>0</v>
      </c>
      <c r="AQ1964" s="18">
        <f t="shared" si="5277"/>
        <v>164</v>
      </c>
      <c r="AR1964" s="18">
        <f t="shared" si="5278"/>
        <v>164</v>
      </c>
      <c r="AS1964" s="18">
        <f t="shared" si="5279"/>
        <v>164</v>
      </c>
      <c r="AT1964" s="18">
        <f t="shared" si="5364"/>
        <v>0</v>
      </c>
      <c r="AU1964" s="18">
        <f t="shared" si="5364"/>
        <v>0</v>
      </c>
      <c r="AV1964" s="18">
        <f t="shared" si="5364"/>
        <v>0</v>
      </c>
      <c r="AW1964" s="18">
        <f t="shared" si="5281"/>
        <v>164</v>
      </c>
      <c r="AX1964" s="18">
        <f t="shared" si="5282"/>
        <v>164</v>
      </c>
      <c r="AY1964" s="18">
        <f t="shared" si="5283"/>
        <v>164</v>
      </c>
      <c r="AZ1964" s="18">
        <f t="shared" si="5364"/>
        <v>0</v>
      </c>
      <c r="BA1964" s="18">
        <f t="shared" si="5364"/>
        <v>0</v>
      </c>
      <c r="BB1964" s="18">
        <f t="shared" si="5364"/>
        <v>0</v>
      </c>
      <c r="BC1964" s="18">
        <f t="shared" si="5243"/>
        <v>164</v>
      </c>
      <c r="BD1964" s="18">
        <f t="shared" si="5244"/>
        <v>164</v>
      </c>
      <c r="BE1964" s="18">
        <f t="shared" si="5245"/>
        <v>164</v>
      </c>
      <c r="BF1964" s="18">
        <f t="shared" si="5364"/>
        <v>0</v>
      </c>
      <c r="BG1964" s="18">
        <f t="shared" si="5364"/>
        <v>0</v>
      </c>
      <c r="BH1964" s="18">
        <f t="shared" si="5364"/>
        <v>0</v>
      </c>
      <c r="BI1964" s="18">
        <f t="shared" si="5240"/>
        <v>164</v>
      </c>
      <c r="BJ1964" s="18">
        <f t="shared" si="5241"/>
        <v>164</v>
      </c>
      <c r="BK1964" s="18">
        <f t="shared" si="5242"/>
        <v>164</v>
      </c>
      <c r="BL1964" s="18">
        <f t="shared" si="5364"/>
        <v>0</v>
      </c>
      <c r="BM1964" s="18">
        <f t="shared" si="5364"/>
        <v>0</v>
      </c>
      <c r="BN1964" s="18">
        <f t="shared" si="5364"/>
        <v>0</v>
      </c>
      <c r="BO1964" s="18">
        <f t="shared" si="5339"/>
        <v>164</v>
      </c>
      <c r="BP1964" s="18">
        <f t="shared" si="5340"/>
        <v>164</v>
      </c>
      <c r="BQ1964" s="18">
        <f t="shared" si="5341"/>
        <v>164</v>
      </c>
      <c r="BR1964" s="18">
        <f t="shared" si="5364"/>
        <v>0</v>
      </c>
      <c r="BS1964" s="18">
        <f t="shared" si="5364"/>
        <v>0</v>
      </c>
      <c r="BT1964" s="18">
        <f t="shared" si="5364"/>
        <v>0</v>
      </c>
      <c r="BU1964" s="18">
        <f t="shared" si="5333"/>
        <v>164</v>
      </c>
      <c r="BV1964" s="18">
        <f t="shared" si="5334"/>
        <v>164</v>
      </c>
      <c r="BW1964" s="18">
        <f t="shared" si="5335"/>
        <v>164</v>
      </c>
      <c r="BX1964" s="18">
        <f t="shared" si="5364"/>
        <v>0</v>
      </c>
      <c r="BY1964" s="18">
        <f t="shared" si="5364"/>
        <v>0</v>
      </c>
      <c r="BZ1964" s="18">
        <f t="shared" si="5364"/>
        <v>0</v>
      </c>
      <c r="CA1964" s="18">
        <f t="shared" si="5299"/>
        <v>164</v>
      </c>
      <c r="CB1964" s="18">
        <f t="shared" si="5300"/>
        <v>164</v>
      </c>
      <c r="CC1964" s="18">
        <f t="shared" si="5301"/>
        <v>164</v>
      </c>
      <c r="CD1964" s="18">
        <f t="shared" si="5364"/>
        <v>0</v>
      </c>
      <c r="CE1964" s="27"/>
      <c r="CF1964" s="33"/>
    </row>
    <row r="1965" spans="1:119" ht="31.2" x14ac:dyDescent="0.3">
      <c r="A1965" s="41" t="s">
        <v>325</v>
      </c>
      <c r="B1965" s="39"/>
      <c r="C1965" s="41"/>
      <c r="D1965" s="41"/>
      <c r="E1965" s="14" t="s">
        <v>704</v>
      </c>
      <c r="F1965" s="18">
        <f t="shared" si="5362"/>
        <v>164</v>
      </c>
      <c r="G1965" s="18">
        <f t="shared" si="5362"/>
        <v>164</v>
      </c>
      <c r="H1965" s="18">
        <f t="shared" si="5362"/>
        <v>164</v>
      </c>
      <c r="I1965" s="18">
        <f t="shared" si="5362"/>
        <v>0</v>
      </c>
      <c r="J1965" s="18">
        <f t="shared" si="5362"/>
        <v>0</v>
      </c>
      <c r="K1965" s="18">
        <f t="shared" si="5362"/>
        <v>0</v>
      </c>
      <c r="L1965" s="18">
        <f t="shared" si="5237"/>
        <v>164</v>
      </c>
      <c r="M1965" s="18">
        <f t="shared" si="5238"/>
        <v>164</v>
      </c>
      <c r="N1965" s="18">
        <f t="shared" si="5239"/>
        <v>164</v>
      </c>
      <c r="O1965" s="18">
        <f t="shared" si="5363"/>
        <v>0</v>
      </c>
      <c r="P1965" s="18">
        <f t="shared" si="5363"/>
        <v>0</v>
      </c>
      <c r="Q1965" s="18">
        <f t="shared" si="5363"/>
        <v>0</v>
      </c>
      <c r="R1965" s="18">
        <f t="shared" si="5363"/>
        <v>0</v>
      </c>
      <c r="S1965" s="18">
        <f t="shared" si="5363"/>
        <v>0</v>
      </c>
      <c r="T1965" s="18">
        <f t="shared" si="5184"/>
        <v>164</v>
      </c>
      <c r="U1965" s="18">
        <f t="shared" si="5185"/>
        <v>164</v>
      </c>
      <c r="V1965" s="18">
        <f t="shared" si="5186"/>
        <v>164</v>
      </c>
      <c r="W1965" s="18">
        <f t="shared" si="5364"/>
        <v>0</v>
      </c>
      <c r="X1965" s="18">
        <f t="shared" si="5364"/>
        <v>0</v>
      </c>
      <c r="Y1965" s="18">
        <f t="shared" si="5364"/>
        <v>0</v>
      </c>
      <c r="Z1965" s="18">
        <f t="shared" si="5364"/>
        <v>0</v>
      </c>
      <c r="AA1965" s="18">
        <f t="shared" si="5364"/>
        <v>0</v>
      </c>
      <c r="AB1965" s="18">
        <f t="shared" si="5364"/>
        <v>0</v>
      </c>
      <c r="AC1965" s="18">
        <f t="shared" si="5346"/>
        <v>164</v>
      </c>
      <c r="AD1965" s="18">
        <f t="shared" si="5347"/>
        <v>164</v>
      </c>
      <c r="AE1965" s="18">
        <f t="shared" si="5348"/>
        <v>164</v>
      </c>
      <c r="AF1965" s="18">
        <f t="shared" si="5364"/>
        <v>0</v>
      </c>
      <c r="AG1965" s="18">
        <f t="shared" si="5364"/>
        <v>0</v>
      </c>
      <c r="AH1965" s="18">
        <f t="shared" si="5364"/>
        <v>0</v>
      </c>
      <c r="AI1965" s="18">
        <f t="shared" si="5318"/>
        <v>164</v>
      </c>
      <c r="AJ1965" s="18">
        <f t="shared" si="5319"/>
        <v>164</v>
      </c>
      <c r="AK1965" s="18">
        <f t="shared" si="5320"/>
        <v>164</v>
      </c>
      <c r="AL1965" s="18">
        <f t="shared" si="5364"/>
        <v>0</v>
      </c>
      <c r="AM1965" s="18">
        <f t="shared" si="5321"/>
        <v>164</v>
      </c>
      <c r="AN1965" s="18">
        <f t="shared" si="5364"/>
        <v>0</v>
      </c>
      <c r="AO1965" s="18">
        <f t="shared" si="5364"/>
        <v>0</v>
      </c>
      <c r="AP1965" s="18">
        <f t="shared" si="5364"/>
        <v>0</v>
      </c>
      <c r="AQ1965" s="18">
        <f t="shared" si="5277"/>
        <v>164</v>
      </c>
      <c r="AR1965" s="18">
        <f t="shared" si="5278"/>
        <v>164</v>
      </c>
      <c r="AS1965" s="18">
        <f t="shared" si="5279"/>
        <v>164</v>
      </c>
      <c r="AT1965" s="18">
        <f t="shared" si="5364"/>
        <v>0</v>
      </c>
      <c r="AU1965" s="18">
        <f t="shared" si="5364"/>
        <v>0</v>
      </c>
      <c r="AV1965" s="18">
        <f t="shared" si="5364"/>
        <v>0</v>
      </c>
      <c r="AW1965" s="18">
        <f t="shared" si="5281"/>
        <v>164</v>
      </c>
      <c r="AX1965" s="18">
        <f t="shared" si="5282"/>
        <v>164</v>
      </c>
      <c r="AY1965" s="18">
        <f t="shared" si="5283"/>
        <v>164</v>
      </c>
      <c r="AZ1965" s="18">
        <f t="shared" si="5364"/>
        <v>0</v>
      </c>
      <c r="BA1965" s="18">
        <f t="shared" si="5364"/>
        <v>0</v>
      </c>
      <c r="BB1965" s="18">
        <f t="shared" si="5364"/>
        <v>0</v>
      </c>
      <c r="BC1965" s="18">
        <f t="shared" si="5243"/>
        <v>164</v>
      </c>
      <c r="BD1965" s="18">
        <f t="shared" si="5244"/>
        <v>164</v>
      </c>
      <c r="BE1965" s="18">
        <f t="shared" si="5245"/>
        <v>164</v>
      </c>
      <c r="BF1965" s="18">
        <f t="shared" si="5364"/>
        <v>0</v>
      </c>
      <c r="BG1965" s="18">
        <f t="shared" si="5364"/>
        <v>0</v>
      </c>
      <c r="BH1965" s="18">
        <f t="shared" si="5364"/>
        <v>0</v>
      </c>
      <c r="BI1965" s="18">
        <f t="shared" si="5240"/>
        <v>164</v>
      </c>
      <c r="BJ1965" s="18">
        <f t="shared" si="5241"/>
        <v>164</v>
      </c>
      <c r="BK1965" s="18">
        <f t="shared" si="5242"/>
        <v>164</v>
      </c>
      <c r="BL1965" s="18">
        <f t="shared" si="5364"/>
        <v>0</v>
      </c>
      <c r="BM1965" s="18">
        <f t="shared" si="5364"/>
        <v>0</v>
      </c>
      <c r="BN1965" s="18">
        <f t="shared" si="5364"/>
        <v>0</v>
      </c>
      <c r="BO1965" s="18">
        <f t="shared" si="5339"/>
        <v>164</v>
      </c>
      <c r="BP1965" s="18">
        <f t="shared" si="5340"/>
        <v>164</v>
      </c>
      <c r="BQ1965" s="18">
        <f t="shared" si="5341"/>
        <v>164</v>
      </c>
      <c r="BR1965" s="18">
        <f t="shared" si="5364"/>
        <v>0</v>
      </c>
      <c r="BS1965" s="18">
        <f t="shared" si="5364"/>
        <v>0</v>
      </c>
      <c r="BT1965" s="18">
        <f t="shared" si="5364"/>
        <v>0</v>
      </c>
      <c r="BU1965" s="18">
        <f t="shared" si="5333"/>
        <v>164</v>
      </c>
      <c r="BV1965" s="18">
        <f t="shared" si="5334"/>
        <v>164</v>
      </c>
      <c r="BW1965" s="18">
        <f t="shared" si="5335"/>
        <v>164</v>
      </c>
      <c r="BX1965" s="18">
        <f t="shared" si="5364"/>
        <v>0</v>
      </c>
      <c r="BY1965" s="18">
        <f t="shared" si="5364"/>
        <v>0</v>
      </c>
      <c r="BZ1965" s="18">
        <f t="shared" si="5364"/>
        <v>0</v>
      </c>
      <c r="CA1965" s="18">
        <f t="shared" si="5299"/>
        <v>164</v>
      </c>
      <c r="CB1965" s="18">
        <f t="shared" si="5300"/>
        <v>164</v>
      </c>
      <c r="CC1965" s="18">
        <f t="shared" si="5301"/>
        <v>164</v>
      </c>
      <c r="CD1965" s="18">
        <f t="shared" si="5364"/>
        <v>0</v>
      </c>
      <c r="CE1965" s="27"/>
      <c r="CF1965" s="33"/>
    </row>
    <row r="1966" spans="1:119" ht="31.2" x14ac:dyDescent="0.3">
      <c r="A1966" s="41" t="s">
        <v>325</v>
      </c>
      <c r="B1966" s="39">
        <v>200</v>
      </c>
      <c r="C1966" s="41"/>
      <c r="D1966" s="41"/>
      <c r="E1966" s="14" t="s">
        <v>551</v>
      </c>
      <c r="F1966" s="18">
        <f t="shared" si="5362"/>
        <v>164</v>
      </c>
      <c r="G1966" s="18">
        <f t="shared" si="5362"/>
        <v>164</v>
      </c>
      <c r="H1966" s="18">
        <f t="shared" si="5362"/>
        <v>164</v>
      </c>
      <c r="I1966" s="18">
        <f t="shared" si="5362"/>
        <v>0</v>
      </c>
      <c r="J1966" s="18">
        <f t="shared" si="5362"/>
        <v>0</v>
      </c>
      <c r="K1966" s="18">
        <f t="shared" si="5362"/>
        <v>0</v>
      </c>
      <c r="L1966" s="18">
        <f t="shared" si="5237"/>
        <v>164</v>
      </c>
      <c r="M1966" s="18">
        <f t="shared" si="5238"/>
        <v>164</v>
      </c>
      <c r="N1966" s="18">
        <f t="shared" si="5239"/>
        <v>164</v>
      </c>
      <c r="O1966" s="18">
        <f t="shared" si="5363"/>
        <v>0</v>
      </c>
      <c r="P1966" s="18">
        <f t="shared" si="5363"/>
        <v>0</v>
      </c>
      <c r="Q1966" s="18">
        <f t="shared" si="5363"/>
        <v>0</v>
      </c>
      <c r="R1966" s="18">
        <f t="shared" si="5363"/>
        <v>0</v>
      </c>
      <c r="S1966" s="18">
        <f t="shared" si="5363"/>
        <v>0</v>
      </c>
      <c r="T1966" s="18">
        <f t="shared" si="5184"/>
        <v>164</v>
      </c>
      <c r="U1966" s="18">
        <f t="shared" si="5185"/>
        <v>164</v>
      </c>
      <c r="V1966" s="18">
        <f t="shared" si="5186"/>
        <v>164</v>
      </c>
      <c r="W1966" s="18">
        <f t="shared" si="5364"/>
        <v>0</v>
      </c>
      <c r="X1966" s="18">
        <f t="shared" si="5364"/>
        <v>0</v>
      </c>
      <c r="Y1966" s="18">
        <f t="shared" si="5364"/>
        <v>0</v>
      </c>
      <c r="Z1966" s="18">
        <f t="shared" si="5364"/>
        <v>0</v>
      </c>
      <c r="AA1966" s="18">
        <f t="shared" si="5364"/>
        <v>0</v>
      </c>
      <c r="AB1966" s="18">
        <f t="shared" si="5364"/>
        <v>0</v>
      </c>
      <c r="AC1966" s="18">
        <f t="shared" si="5346"/>
        <v>164</v>
      </c>
      <c r="AD1966" s="18">
        <f t="shared" si="5347"/>
        <v>164</v>
      </c>
      <c r="AE1966" s="18">
        <f t="shared" si="5348"/>
        <v>164</v>
      </c>
      <c r="AF1966" s="18">
        <f t="shared" si="5364"/>
        <v>0</v>
      </c>
      <c r="AG1966" s="18">
        <f t="shared" si="5364"/>
        <v>0</v>
      </c>
      <c r="AH1966" s="18">
        <f t="shared" si="5364"/>
        <v>0</v>
      </c>
      <c r="AI1966" s="18">
        <f t="shared" si="5318"/>
        <v>164</v>
      </c>
      <c r="AJ1966" s="18">
        <f t="shared" si="5319"/>
        <v>164</v>
      </c>
      <c r="AK1966" s="18">
        <f t="shared" si="5320"/>
        <v>164</v>
      </c>
      <c r="AL1966" s="18">
        <f t="shared" si="5364"/>
        <v>0</v>
      </c>
      <c r="AM1966" s="18">
        <f t="shared" si="5321"/>
        <v>164</v>
      </c>
      <c r="AN1966" s="18">
        <f t="shared" si="5364"/>
        <v>0</v>
      </c>
      <c r="AO1966" s="18">
        <f t="shared" si="5364"/>
        <v>0</v>
      </c>
      <c r="AP1966" s="18">
        <f t="shared" si="5364"/>
        <v>0</v>
      </c>
      <c r="AQ1966" s="18">
        <f t="shared" si="5277"/>
        <v>164</v>
      </c>
      <c r="AR1966" s="18">
        <f t="shared" si="5278"/>
        <v>164</v>
      </c>
      <c r="AS1966" s="18">
        <f t="shared" si="5279"/>
        <v>164</v>
      </c>
      <c r="AT1966" s="18">
        <f t="shared" si="5364"/>
        <v>0</v>
      </c>
      <c r="AU1966" s="18">
        <f t="shared" si="5364"/>
        <v>0</v>
      </c>
      <c r="AV1966" s="18">
        <f t="shared" si="5364"/>
        <v>0</v>
      </c>
      <c r="AW1966" s="18">
        <f t="shared" si="5281"/>
        <v>164</v>
      </c>
      <c r="AX1966" s="18">
        <f t="shared" si="5282"/>
        <v>164</v>
      </c>
      <c r="AY1966" s="18">
        <f t="shared" si="5283"/>
        <v>164</v>
      </c>
      <c r="AZ1966" s="18">
        <f t="shared" si="5364"/>
        <v>0</v>
      </c>
      <c r="BA1966" s="18">
        <f t="shared" si="5364"/>
        <v>0</v>
      </c>
      <c r="BB1966" s="18">
        <f t="shared" si="5364"/>
        <v>0</v>
      </c>
      <c r="BC1966" s="18">
        <f t="shared" si="5243"/>
        <v>164</v>
      </c>
      <c r="BD1966" s="18">
        <f t="shared" si="5244"/>
        <v>164</v>
      </c>
      <c r="BE1966" s="18">
        <f t="shared" si="5245"/>
        <v>164</v>
      </c>
      <c r="BF1966" s="18">
        <f t="shared" si="5364"/>
        <v>0</v>
      </c>
      <c r="BG1966" s="18">
        <f t="shared" si="5364"/>
        <v>0</v>
      </c>
      <c r="BH1966" s="18">
        <f t="shared" si="5364"/>
        <v>0</v>
      </c>
      <c r="BI1966" s="18">
        <f t="shared" si="5240"/>
        <v>164</v>
      </c>
      <c r="BJ1966" s="18">
        <f t="shared" si="5241"/>
        <v>164</v>
      </c>
      <c r="BK1966" s="18">
        <f t="shared" si="5242"/>
        <v>164</v>
      </c>
      <c r="BL1966" s="18">
        <f t="shared" si="5364"/>
        <v>0</v>
      </c>
      <c r="BM1966" s="18">
        <f t="shared" si="5364"/>
        <v>0</v>
      </c>
      <c r="BN1966" s="18">
        <f t="shared" si="5364"/>
        <v>0</v>
      </c>
      <c r="BO1966" s="18">
        <f t="shared" si="5339"/>
        <v>164</v>
      </c>
      <c r="BP1966" s="18">
        <f t="shared" si="5340"/>
        <v>164</v>
      </c>
      <c r="BQ1966" s="18">
        <f t="shared" si="5341"/>
        <v>164</v>
      </c>
      <c r="BR1966" s="18">
        <f t="shared" si="5364"/>
        <v>0</v>
      </c>
      <c r="BS1966" s="18">
        <f t="shared" si="5364"/>
        <v>0</v>
      </c>
      <c r="BT1966" s="18">
        <f t="shared" si="5364"/>
        <v>0</v>
      </c>
      <c r="BU1966" s="18">
        <f t="shared" si="5333"/>
        <v>164</v>
      </c>
      <c r="BV1966" s="18">
        <f t="shared" si="5334"/>
        <v>164</v>
      </c>
      <c r="BW1966" s="18">
        <f t="shared" si="5335"/>
        <v>164</v>
      </c>
      <c r="BX1966" s="18">
        <f t="shared" si="5364"/>
        <v>0</v>
      </c>
      <c r="BY1966" s="18">
        <f t="shared" si="5364"/>
        <v>0</v>
      </c>
      <c r="BZ1966" s="18">
        <f t="shared" si="5364"/>
        <v>0</v>
      </c>
      <c r="CA1966" s="18">
        <f t="shared" si="5299"/>
        <v>164</v>
      </c>
      <c r="CB1966" s="18">
        <f t="shared" si="5300"/>
        <v>164</v>
      </c>
      <c r="CC1966" s="18">
        <f t="shared" si="5301"/>
        <v>164</v>
      </c>
      <c r="CD1966" s="18">
        <f t="shared" si="5364"/>
        <v>0</v>
      </c>
      <c r="CE1966" s="27"/>
      <c r="CF1966" s="33"/>
    </row>
    <row r="1967" spans="1:119" ht="46.8" x14ac:dyDescent="0.3">
      <c r="A1967" s="41" t="s">
        <v>325</v>
      </c>
      <c r="B1967" s="39">
        <v>240</v>
      </c>
      <c r="C1967" s="41"/>
      <c r="D1967" s="41"/>
      <c r="E1967" s="14" t="s">
        <v>559</v>
      </c>
      <c r="F1967" s="18">
        <f t="shared" si="5362"/>
        <v>164</v>
      </c>
      <c r="G1967" s="18">
        <f t="shared" si="5362"/>
        <v>164</v>
      </c>
      <c r="H1967" s="18">
        <f t="shared" si="5362"/>
        <v>164</v>
      </c>
      <c r="I1967" s="18">
        <f t="shared" si="5362"/>
        <v>0</v>
      </c>
      <c r="J1967" s="18">
        <f t="shared" si="5362"/>
        <v>0</v>
      </c>
      <c r="K1967" s="18">
        <f t="shared" si="5362"/>
        <v>0</v>
      </c>
      <c r="L1967" s="18">
        <f t="shared" si="5237"/>
        <v>164</v>
      </c>
      <c r="M1967" s="18">
        <f t="shared" si="5238"/>
        <v>164</v>
      </c>
      <c r="N1967" s="18">
        <f t="shared" si="5239"/>
        <v>164</v>
      </c>
      <c r="O1967" s="18">
        <f t="shared" si="5363"/>
        <v>0</v>
      </c>
      <c r="P1967" s="18">
        <f t="shared" si="5363"/>
        <v>0</v>
      </c>
      <c r="Q1967" s="18">
        <f t="shared" si="5363"/>
        <v>0</v>
      </c>
      <c r="R1967" s="18">
        <f t="shared" si="5363"/>
        <v>0</v>
      </c>
      <c r="S1967" s="18">
        <f t="shared" si="5363"/>
        <v>0</v>
      </c>
      <c r="T1967" s="18">
        <f t="shared" si="5184"/>
        <v>164</v>
      </c>
      <c r="U1967" s="18">
        <f t="shared" si="5185"/>
        <v>164</v>
      </c>
      <c r="V1967" s="18">
        <f t="shared" si="5186"/>
        <v>164</v>
      </c>
      <c r="W1967" s="18">
        <f t="shared" si="5364"/>
        <v>0</v>
      </c>
      <c r="X1967" s="18">
        <f t="shared" si="5364"/>
        <v>0</v>
      </c>
      <c r="Y1967" s="18">
        <f t="shared" si="5364"/>
        <v>0</v>
      </c>
      <c r="Z1967" s="18">
        <f t="shared" si="5364"/>
        <v>0</v>
      </c>
      <c r="AA1967" s="18">
        <f t="shared" si="5364"/>
        <v>0</v>
      </c>
      <c r="AB1967" s="18">
        <f t="shared" si="5364"/>
        <v>0</v>
      </c>
      <c r="AC1967" s="18">
        <f t="shared" si="5346"/>
        <v>164</v>
      </c>
      <c r="AD1967" s="18">
        <f t="shared" si="5347"/>
        <v>164</v>
      </c>
      <c r="AE1967" s="18">
        <f t="shared" si="5348"/>
        <v>164</v>
      </c>
      <c r="AF1967" s="18">
        <f t="shared" si="5364"/>
        <v>0</v>
      </c>
      <c r="AG1967" s="18">
        <f t="shared" si="5364"/>
        <v>0</v>
      </c>
      <c r="AH1967" s="18">
        <f t="shared" si="5364"/>
        <v>0</v>
      </c>
      <c r="AI1967" s="18">
        <f t="shared" si="5318"/>
        <v>164</v>
      </c>
      <c r="AJ1967" s="18">
        <f t="shared" si="5319"/>
        <v>164</v>
      </c>
      <c r="AK1967" s="18">
        <f t="shared" si="5320"/>
        <v>164</v>
      </c>
      <c r="AL1967" s="18">
        <f t="shared" si="5364"/>
        <v>0</v>
      </c>
      <c r="AM1967" s="18">
        <f t="shared" si="5321"/>
        <v>164</v>
      </c>
      <c r="AN1967" s="18">
        <f t="shared" si="5364"/>
        <v>0</v>
      </c>
      <c r="AO1967" s="18">
        <f t="shared" si="5364"/>
        <v>0</v>
      </c>
      <c r="AP1967" s="18">
        <f t="shared" si="5364"/>
        <v>0</v>
      </c>
      <c r="AQ1967" s="18">
        <f t="shared" si="5277"/>
        <v>164</v>
      </c>
      <c r="AR1967" s="18">
        <f t="shared" si="5278"/>
        <v>164</v>
      </c>
      <c r="AS1967" s="18">
        <f t="shared" si="5279"/>
        <v>164</v>
      </c>
      <c r="AT1967" s="18">
        <f t="shared" si="5364"/>
        <v>0</v>
      </c>
      <c r="AU1967" s="18">
        <f t="shared" si="5364"/>
        <v>0</v>
      </c>
      <c r="AV1967" s="18">
        <f t="shared" si="5364"/>
        <v>0</v>
      </c>
      <c r="AW1967" s="18">
        <f t="shared" si="5281"/>
        <v>164</v>
      </c>
      <c r="AX1967" s="18">
        <f t="shared" si="5282"/>
        <v>164</v>
      </c>
      <c r="AY1967" s="18">
        <f t="shared" si="5283"/>
        <v>164</v>
      </c>
      <c r="AZ1967" s="18">
        <f t="shared" si="5364"/>
        <v>0</v>
      </c>
      <c r="BA1967" s="18">
        <f t="shared" si="5364"/>
        <v>0</v>
      </c>
      <c r="BB1967" s="18">
        <f t="shared" si="5364"/>
        <v>0</v>
      </c>
      <c r="BC1967" s="18">
        <f t="shared" si="5243"/>
        <v>164</v>
      </c>
      <c r="BD1967" s="18">
        <f t="shared" si="5244"/>
        <v>164</v>
      </c>
      <c r="BE1967" s="18">
        <f t="shared" si="5245"/>
        <v>164</v>
      </c>
      <c r="BF1967" s="18">
        <f t="shared" si="5364"/>
        <v>0</v>
      </c>
      <c r="BG1967" s="18">
        <f t="shared" si="5364"/>
        <v>0</v>
      </c>
      <c r="BH1967" s="18">
        <f t="shared" si="5364"/>
        <v>0</v>
      </c>
      <c r="BI1967" s="18">
        <f t="shared" si="5240"/>
        <v>164</v>
      </c>
      <c r="BJ1967" s="18">
        <f t="shared" si="5241"/>
        <v>164</v>
      </c>
      <c r="BK1967" s="18">
        <f t="shared" si="5242"/>
        <v>164</v>
      </c>
      <c r="BL1967" s="18">
        <f t="shared" si="5364"/>
        <v>0</v>
      </c>
      <c r="BM1967" s="18">
        <f t="shared" si="5364"/>
        <v>0</v>
      </c>
      <c r="BN1967" s="18">
        <f t="shared" si="5364"/>
        <v>0</v>
      </c>
      <c r="BO1967" s="18">
        <f t="shared" si="5339"/>
        <v>164</v>
      </c>
      <c r="BP1967" s="18">
        <f t="shared" si="5340"/>
        <v>164</v>
      </c>
      <c r="BQ1967" s="18">
        <f t="shared" si="5341"/>
        <v>164</v>
      </c>
      <c r="BR1967" s="18">
        <f t="shared" si="5364"/>
        <v>0</v>
      </c>
      <c r="BS1967" s="18">
        <f t="shared" si="5364"/>
        <v>0</v>
      </c>
      <c r="BT1967" s="18">
        <f t="shared" si="5364"/>
        <v>0</v>
      </c>
      <c r="BU1967" s="18">
        <f t="shared" si="5333"/>
        <v>164</v>
      </c>
      <c r="BV1967" s="18">
        <f t="shared" si="5334"/>
        <v>164</v>
      </c>
      <c r="BW1967" s="18">
        <f t="shared" si="5335"/>
        <v>164</v>
      </c>
      <c r="BX1967" s="18">
        <f t="shared" si="5364"/>
        <v>0</v>
      </c>
      <c r="BY1967" s="18">
        <f t="shared" si="5364"/>
        <v>0</v>
      </c>
      <c r="BZ1967" s="18">
        <f t="shared" si="5364"/>
        <v>0</v>
      </c>
      <c r="CA1967" s="18">
        <f t="shared" si="5299"/>
        <v>164</v>
      </c>
      <c r="CB1967" s="18">
        <f t="shared" si="5300"/>
        <v>164</v>
      </c>
      <c r="CC1967" s="18">
        <f t="shared" si="5301"/>
        <v>164</v>
      </c>
      <c r="CD1967" s="18">
        <f t="shared" si="5364"/>
        <v>0</v>
      </c>
      <c r="CE1967" s="27"/>
      <c r="CF1967" s="33"/>
    </row>
    <row r="1968" spans="1:119" x14ac:dyDescent="0.3">
      <c r="A1968" s="41" t="s">
        <v>325</v>
      </c>
      <c r="B1968" s="39">
        <v>240</v>
      </c>
      <c r="C1968" s="41" t="s">
        <v>149</v>
      </c>
      <c r="D1968" s="41" t="s">
        <v>27</v>
      </c>
      <c r="E1968" s="14" t="s">
        <v>521</v>
      </c>
      <c r="F1968" s="23">
        <v>164</v>
      </c>
      <c r="G1968" s="23">
        <v>164</v>
      </c>
      <c r="H1968" s="23">
        <v>164</v>
      </c>
      <c r="I1968" s="18"/>
      <c r="J1968" s="18"/>
      <c r="K1968" s="18"/>
      <c r="L1968" s="18">
        <f t="shared" si="5237"/>
        <v>164</v>
      </c>
      <c r="M1968" s="18">
        <f t="shared" si="5238"/>
        <v>164</v>
      </c>
      <c r="N1968" s="18">
        <f t="shared" si="5239"/>
        <v>164</v>
      </c>
      <c r="O1968" s="18"/>
      <c r="P1968" s="18"/>
      <c r="Q1968" s="18"/>
      <c r="R1968" s="18"/>
      <c r="S1968" s="18"/>
      <c r="T1968" s="18">
        <f t="shared" ref="T1968:T2031" si="5365">L1968+O1968+R1968</f>
        <v>164</v>
      </c>
      <c r="U1968" s="18">
        <f t="shared" ref="U1968:U2031" si="5366">M1968+P1968+S1968</f>
        <v>164</v>
      </c>
      <c r="V1968" s="18">
        <f t="shared" ref="V1968:V2031" si="5367">N1968+Q1968</f>
        <v>164</v>
      </c>
      <c r="W1968" s="18"/>
      <c r="X1968" s="18"/>
      <c r="Y1968" s="18"/>
      <c r="Z1968" s="18"/>
      <c r="AA1968" s="18"/>
      <c r="AB1968" s="18"/>
      <c r="AC1968" s="18">
        <f t="shared" si="5346"/>
        <v>164</v>
      </c>
      <c r="AD1968" s="18">
        <f t="shared" si="5347"/>
        <v>164</v>
      </c>
      <c r="AE1968" s="18">
        <f t="shared" si="5348"/>
        <v>164</v>
      </c>
      <c r="AF1968" s="18"/>
      <c r="AG1968" s="18"/>
      <c r="AH1968" s="18"/>
      <c r="AI1968" s="18">
        <f t="shared" si="5318"/>
        <v>164</v>
      </c>
      <c r="AJ1968" s="18">
        <f t="shared" si="5319"/>
        <v>164</v>
      </c>
      <c r="AK1968" s="18">
        <f t="shared" si="5320"/>
        <v>164</v>
      </c>
      <c r="AL1968" s="18"/>
      <c r="AM1968" s="18">
        <f t="shared" si="5321"/>
        <v>164</v>
      </c>
      <c r="AN1968" s="18"/>
      <c r="AO1968" s="18"/>
      <c r="AP1968" s="18"/>
      <c r="AQ1968" s="18">
        <f t="shared" si="5277"/>
        <v>164</v>
      </c>
      <c r="AR1968" s="18">
        <f t="shared" si="5278"/>
        <v>164</v>
      </c>
      <c r="AS1968" s="18">
        <f t="shared" si="5279"/>
        <v>164</v>
      </c>
      <c r="AT1968" s="18"/>
      <c r="AU1968" s="18"/>
      <c r="AV1968" s="18"/>
      <c r="AW1968" s="18">
        <f t="shared" si="5281"/>
        <v>164</v>
      </c>
      <c r="AX1968" s="18">
        <f t="shared" si="5282"/>
        <v>164</v>
      </c>
      <c r="AY1968" s="18">
        <f t="shared" si="5283"/>
        <v>164</v>
      </c>
      <c r="AZ1968" s="18"/>
      <c r="BA1968" s="18"/>
      <c r="BB1968" s="18"/>
      <c r="BC1968" s="18">
        <f t="shared" si="5243"/>
        <v>164</v>
      </c>
      <c r="BD1968" s="18">
        <f t="shared" si="5244"/>
        <v>164</v>
      </c>
      <c r="BE1968" s="18">
        <f t="shared" si="5245"/>
        <v>164</v>
      </c>
      <c r="BF1968" s="18"/>
      <c r="BG1968" s="18"/>
      <c r="BH1968" s="18"/>
      <c r="BI1968" s="18">
        <f t="shared" si="5240"/>
        <v>164</v>
      </c>
      <c r="BJ1968" s="18">
        <f t="shared" si="5241"/>
        <v>164</v>
      </c>
      <c r="BK1968" s="18">
        <f t="shared" si="5242"/>
        <v>164</v>
      </c>
      <c r="BL1968" s="18"/>
      <c r="BM1968" s="18"/>
      <c r="BN1968" s="18"/>
      <c r="BO1968" s="18">
        <f t="shared" si="5339"/>
        <v>164</v>
      </c>
      <c r="BP1968" s="18">
        <f t="shared" si="5340"/>
        <v>164</v>
      </c>
      <c r="BQ1968" s="18">
        <f t="shared" si="5341"/>
        <v>164</v>
      </c>
      <c r="BR1968" s="18"/>
      <c r="BS1968" s="18"/>
      <c r="BT1968" s="18"/>
      <c r="BU1968" s="18">
        <f t="shared" si="5333"/>
        <v>164</v>
      </c>
      <c r="BV1968" s="18">
        <f t="shared" si="5334"/>
        <v>164</v>
      </c>
      <c r="BW1968" s="18">
        <f t="shared" si="5335"/>
        <v>164</v>
      </c>
      <c r="BX1968" s="18"/>
      <c r="BY1968" s="18"/>
      <c r="BZ1968" s="18"/>
      <c r="CA1968" s="18">
        <f t="shared" si="5299"/>
        <v>164</v>
      </c>
      <c r="CB1968" s="18">
        <f t="shared" si="5300"/>
        <v>164</v>
      </c>
      <c r="CC1968" s="18">
        <f t="shared" si="5301"/>
        <v>164</v>
      </c>
      <c r="CD1968" s="18"/>
      <c r="CE1968" s="27"/>
      <c r="CF1968" s="33"/>
    </row>
    <row r="1969" spans="1:84" ht="46.8" x14ac:dyDescent="0.3">
      <c r="A1969" s="41" t="s">
        <v>330</v>
      </c>
      <c r="B1969" s="39"/>
      <c r="C1969" s="41"/>
      <c r="D1969" s="41"/>
      <c r="E1969" s="14" t="s">
        <v>1092</v>
      </c>
      <c r="F1969" s="18">
        <f t="shared" ref="F1969:K1969" si="5368">F1970+F1980</f>
        <v>30979.600000000002</v>
      </c>
      <c r="G1969" s="18">
        <f t="shared" si="5368"/>
        <v>30979.600000000002</v>
      </c>
      <c r="H1969" s="18">
        <f t="shared" si="5368"/>
        <v>30979.600000000002</v>
      </c>
      <c r="I1969" s="18">
        <f t="shared" si="5368"/>
        <v>0</v>
      </c>
      <c r="J1969" s="18">
        <f t="shared" si="5368"/>
        <v>0</v>
      </c>
      <c r="K1969" s="18">
        <f t="shared" si="5368"/>
        <v>0</v>
      </c>
      <c r="L1969" s="18">
        <f t="shared" si="5237"/>
        <v>30979.600000000002</v>
      </c>
      <c r="M1969" s="18">
        <f t="shared" si="5238"/>
        <v>30979.600000000002</v>
      </c>
      <c r="N1969" s="18">
        <f t="shared" si="5239"/>
        <v>30979.600000000002</v>
      </c>
      <c r="O1969" s="18">
        <f t="shared" ref="O1969:S1969" si="5369">O1970+O1980</f>
        <v>0</v>
      </c>
      <c r="P1969" s="18">
        <f t="shared" si="5369"/>
        <v>0</v>
      </c>
      <c r="Q1969" s="18">
        <f t="shared" si="5369"/>
        <v>0</v>
      </c>
      <c r="R1969" s="18">
        <f t="shared" si="5369"/>
        <v>0</v>
      </c>
      <c r="S1969" s="18">
        <f t="shared" si="5369"/>
        <v>0</v>
      </c>
      <c r="T1969" s="18">
        <f t="shared" si="5365"/>
        <v>30979.600000000002</v>
      </c>
      <c r="U1969" s="18">
        <f t="shared" si="5366"/>
        <v>30979.600000000002</v>
      </c>
      <c r="V1969" s="18">
        <f t="shared" si="5367"/>
        <v>30979.600000000002</v>
      </c>
      <c r="W1969" s="18">
        <f t="shared" ref="W1969:CD1969" si="5370">W1970+W1980</f>
        <v>7300.2</v>
      </c>
      <c r="X1969" s="18">
        <f t="shared" ref="X1969:AB1969" si="5371">X1970+X1980</f>
        <v>0</v>
      </c>
      <c r="Y1969" s="18">
        <f t="shared" si="5371"/>
        <v>0</v>
      </c>
      <c r="Z1969" s="18">
        <f t="shared" si="5371"/>
        <v>0</v>
      </c>
      <c r="AA1969" s="18">
        <f t="shared" si="5371"/>
        <v>0</v>
      </c>
      <c r="AB1969" s="18">
        <f t="shared" si="5371"/>
        <v>0</v>
      </c>
      <c r="AC1969" s="18">
        <f t="shared" si="5346"/>
        <v>38279.800000000003</v>
      </c>
      <c r="AD1969" s="18">
        <f t="shared" si="5347"/>
        <v>30979.600000000002</v>
      </c>
      <c r="AE1969" s="18">
        <f t="shared" si="5348"/>
        <v>30979.600000000002</v>
      </c>
      <c r="AF1969" s="18">
        <f t="shared" ref="AF1969:AH1969" si="5372">AF1970+AF1980</f>
        <v>0</v>
      </c>
      <c r="AG1969" s="18">
        <f t="shared" si="5372"/>
        <v>0</v>
      </c>
      <c r="AH1969" s="18">
        <f t="shared" si="5372"/>
        <v>0</v>
      </c>
      <c r="AI1969" s="18">
        <f t="shared" si="5318"/>
        <v>38279.800000000003</v>
      </c>
      <c r="AJ1969" s="18">
        <f t="shared" si="5319"/>
        <v>30979.600000000002</v>
      </c>
      <c r="AK1969" s="18">
        <f t="shared" si="5320"/>
        <v>30979.600000000002</v>
      </c>
      <c r="AL1969" s="18">
        <f t="shared" ref="AL1969" si="5373">AL1970+AL1980</f>
        <v>0</v>
      </c>
      <c r="AM1969" s="18">
        <f t="shared" si="5321"/>
        <v>38279.800000000003</v>
      </c>
      <c r="AN1969" s="18">
        <f t="shared" ref="AN1969:AP1969" si="5374">AN1970+AN1980</f>
        <v>0</v>
      </c>
      <c r="AO1969" s="18">
        <f t="shared" si="5374"/>
        <v>0</v>
      </c>
      <c r="AP1969" s="18">
        <f t="shared" si="5374"/>
        <v>0</v>
      </c>
      <c r="AQ1969" s="18">
        <f t="shared" si="5277"/>
        <v>38279.800000000003</v>
      </c>
      <c r="AR1969" s="18">
        <f t="shared" si="5278"/>
        <v>30979.600000000002</v>
      </c>
      <c r="AS1969" s="18">
        <f t="shared" si="5279"/>
        <v>30979.600000000002</v>
      </c>
      <c r="AT1969" s="18">
        <f t="shared" ref="AT1969:AV1969" si="5375">AT1970+AT1980</f>
        <v>0</v>
      </c>
      <c r="AU1969" s="18">
        <f t="shared" si="5375"/>
        <v>0</v>
      </c>
      <c r="AV1969" s="18">
        <f t="shared" si="5375"/>
        <v>0</v>
      </c>
      <c r="AW1969" s="18">
        <f t="shared" si="5281"/>
        <v>38279.800000000003</v>
      </c>
      <c r="AX1969" s="18">
        <f t="shared" si="5282"/>
        <v>30979.600000000002</v>
      </c>
      <c r="AY1969" s="18">
        <f t="shared" si="5283"/>
        <v>30979.600000000002</v>
      </c>
      <c r="AZ1969" s="18">
        <f t="shared" ref="AZ1969:BB1969" si="5376">AZ1970+AZ1980</f>
        <v>19.186000000000007</v>
      </c>
      <c r="BA1969" s="18">
        <f t="shared" si="5376"/>
        <v>0</v>
      </c>
      <c r="BB1969" s="18">
        <f t="shared" si="5376"/>
        <v>0</v>
      </c>
      <c r="BC1969" s="18">
        <f t="shared" si="5243"/>
        <v>38298.986000000004</v>
      </c>
      <c r="BD1969" s="18">
        <f t="shared" si="5244"/>
        <v>30979.600000000002</v>
      </c>
      <c r="BE1969" s="18">
        <f t="shared" si="5245"/>
        <v>30979.600000000002</v>
      </c>
      <c r="BF1969" s="18">
        <f t="shared" ref="BF1969:BH1969" si="5377">BF1970+BF1980</f>
        <v>0</v>
      </c>
      <c r="BG1969" s="18">
        <f t="shared" si="5377"/>
        <v>0</v>
      </c>
      <c r="BH1969" s="18">
        <f t="shared" si="5377"/>
        <v>0</v>
      </c>
      <c r="BI1969" s="18">
        <f t="shared" si="5240"/>
        <v>38298.986000000004</v>
      </c>
      <c r="BJ1969" s="18">
        <f t="shared" si="5241"/>
        <v>30979.600000000002</v>
      </c>
      <c r="BK1969" s="18">
        <f t="shared" si="5242"/>
        <v>30979.600000000002</v>
      </c>
      <c r="BL1969" s="18">
        <f t="shared" ref="BL1969:BN1969" si="5378">BL1970+BL1980</f>
        <v>-0.51500000000000001</v>
      </c>
      <c r="BM1969" s="18">
        <f t="shared" si="5378"/>
        <v>0</v>
      </c>
      <c r="BN1969" s="18">
        <f t="shared" si="5378"/>
        <v>0</v>
      </c>
      <c r="BO1969" s="18">
        <f t="shared" si="5339"/>
        <v>38298.471000000005</v>
      </c>
      <c r="BP1969" s="18">
        <f t="shared" si="5340"/>
        <v>30979.600000000002</v>
      </c>
      <c r="BQ1969" s="18">
        <f t="shared" si="5341"/>
        <v>30979.600000000002</v>
      </c>
      <c r="BR1969" s="18">
        <f t="shared" ref="BR1969:BT1969" si="5379">BR1970+BR1980</f>
        <v>0</v>
      </c>
      <c r="BS1969" s="18">
        <f t="shared" si="5379"/>
        <v>0</v>
      </c>
      <c r="BT1969" s="18">
        <f t="shared" si="5379"/>
        <v>0</v>
      </c>
      <c r="BU1969" s="18">
        <f t="shared" si="5333"/>
        <v>38298.471000000005</v>
      </c>
      <c r="BV1969" s="18">
        <f t="shared" si="5334"/>
        <v>30979.600000000002</v>
      </c>
      <c r="BW1969" s="18">
        <f t="shared" si="5335"/>
        <v>30979.600000000002</v>
      </c>
      <c r="BX1969" s="18">
        <f t="shared" ref="BX1969:BZ1969" si="5380">BX1970+BX1980</f>
        <v>-63.290999999999997</v>
      </c>
      <c r="BY1969" s="18">
        <f t="shared" si="5380"/>
        <v>0</v>
      </c>
      <c r="BZ1969" s="18">
        <f t="shared" si="5380"/>
        <v>0</v>
      </c>
      <c r="CA1969" s="18">
        <f t="shared" si="5299"/>
        <v>38235.180000000008</v>
      </c>
      <c r="CB1969" s="18">
        <f t="shared" si="5300"/>
        <v>30979.600000000002</v>
      </c>
      <c r="CC1969" s="18">
        <f t="shared" si="5301"/>
        <v>30979.600000000002</v>
      </c>
      <c r="CD1969" s="18">
        <f t="shared" si="5370"/>
        <v>0</v>
      </c>
      <c r="CE1969" s="27"/>
      <c r="CF1969" s="33"/>
    </row>
    <row r="1970" spans="1:84" ht="46.8" x14ac:dyDescent="0.3">
      <c r="A1970" s="41" t="s">
        <v>328</v>
      </c>
      <c r="B1970" s="39"/>
      <c r="C1970" s="41"/>
      <c r="D1970" s="41"/>
      <c r="E1970" s="14" t="s">
        <v>599</v>
      </c>
      <c r="F1970" s="18">
        <f t="shared" ref="F1970:K1970" si="5381">F1971+F1974+F1977</f>
        <v>29524.2</v>
      </c>
      <c r="G1970" s="18">
        <f t="shared" si="5381"/>
        <v>29524.2</v>
      </c>
      <c r="H1970" s="18">
        <f t="shared" si="5381"/>
        <v>29524.2</v>
      </c>
      <c r="I1970" s="18">
        <f t="shared" si="5381"/>
        <v>0</v>
      </c>
      <c r="J1970" s="18">
        <f t="shared" si="5381"/>
        <v>0</v>
      </c>
      <c r="K1970" s="18">
        <f t="shared" si="5381"/>
        <v>0</v>
      </c>
      <c r="L1970" s="18">
        <f t="shared" si="5237"/>
        <v>29524.2</v>
      </c>
      <c r="M1970" s="18">
        <f t="shared" si="5238"/>
        <v>29524.2</v>
      </c>
      <c r="N1970" s="18">
        <f t="shared" si="5239"/>
        <v>29524.2</v>
      </c>
      <c r="O1970" s="18">
        <f t="shared" ref="O1970:S1970" si="5382">O1971+O1974+O1977</f>
        <v>0</v>
      </c>
      <c r="P1970" s="18">
        <f t="shared" si="5382"/>
        <v>0</v>
      </c>
      <c r="Q1970" s="18">
        <f t="shared" si="5382"/>
        <v>0</v>
      </c>
      <c r="R1970" s="18">
        <f t="shared" si="5382"/>
        <v>0</v>
      </c>
      <c r="S1970" s="18">
        <f t="shared" si="5382"/>
        <v>0</v>
      </c>
      <c r="T1970" s="18">
        <f t="shared" si="5365"/>
        <v>29524.2</v>
      </c>
      <c r="U1970" s="18">
        <f t="shared" si="5366"/>
        <v>29524.2</v>
      </c>
      <c r="V1970" s="18">
        <f t="shared" si="5367"/>
        <v>29524.2</v>
      </c>
      <c r="W1970" s="18">
        <f t="shared" ref="W1970:CD1970" si="5383">W1971+W1974+W1977</f>
        <v>7300.2</v>
      </c>
      <c r="X1970" s="18">
        <f t="shared" ref="X1970:AB1970" si="5384">X1971+X1974+X1977</f>
        <v>0</v>
      </c>
      <c r="Y1970" s="18">
        <f t="shared" si="5384"/>
        <v>0</v>
      </c>
      <c r="Z1970" s="18">
        <f t="shared" si="5384"/>
        <v>0</v>
      </c>
      <c r="AA1970" s="18">
        <f t="shared" si="5384"/>
        <v>0</v>
      </c>
      <c r="AB1970" s="18">
        <f t="shared" si="5384"/>
        <v>0</v>
      </c>
      <c r="AC1970" s="18">
        <f t="shared" si="5346"/>
        <v>36824.400000000001</v>
      </c>
      <c r="AD1970" s="18">
        <f t="shared" si="5347"/>
        <v>29524.2</v>
      </c>
      <c r="AE1970" s="18">
        <f t="shared" si="5348"/>
        <v>29524.2</v>
      </c>
      <c r="AF1970" s="18">
        <f t="shared" ref="AF1970:AH1970" si="5385">AF1971+AF1974+AF1977</f>
        <v>0</v>
      </c>
      <c r="AG1970" s="18">
        <f t="shared" si="5385"/>
        <v>0</v>
      </c>
      <c r="AH1970" s="18">
        <f t="shared" si="5385"/>
        <v>0</v>
      </c>
      <c r="AI1970" s="18">
        <f t="shared" si="5318"/>
        <v>36824.400000000001</v>
      </c>
      <c r="AJ1970" s="18">
        <f t="shared" si="5319"/>
        <v>29524.2</v>
      </c>
      <c r="AK1970" s="18">
        <f t="shared" si="5320"/>
        <v>29524.2</v>
      </c>
      <c r="AL1970" s="18">
        <f t="shared" ref="AL1970" si="5386">AL1971+AL1974+AL1977</f>
        <v>0</v>
      </c>
      <c r="AM1970" s="18">
        <f t="shared" si="5321"/>
        <v>36824.400000000001</v>
      </c>
      <c r="AN1970" s="18">
        <f t="shared" ref="AN1970:AP1970" si="5387">AN1971+AN1974+AN1977</f>
        <v>0</v>
      </c>
      <c r="AO1970" s="18">
        <f t="shared" si="5387"/>
        <v>0</v>
      </c>
      <c r="AP1970" s="18">
        <f t="shared" si="5387"/>
        <v>0</v>
      </c>
      <c r="AQ1970" s="18">
        <f t="shared" si="5277"/>
        <v>36824.400000000001</v>
      </c>
      <c r="AR1970" s="18">
        <f t="shared" si="5278"/>
        <v>29524.2</v>
      </c>
      <c r="AS1970" s="18">
        <f t="shared" si="5279"/>
        <v>29524.2</v>
      </c>
      <c r="AT1970" s="18">
        <f t="shared" ref="AT1970:AV1970" si="5388">AT1971+AT1974+AT1977</f>
        <v>0</v>
      </c>
      <c r="AU1970" s="18">
        <f t="shared" si="5388"/>
        <v>0</v>
      </c>
      <c r="AV1970" s="18">
        <f t="shared" si="5388"/>
        <v>0</v>
      </c>
      <c r="AW1970" s="18">
        <f t="shared" si="5281"/>
        <v>36824.400000000001</v>
      </c>
      <c r="AX1970" s="18">
        <f t="shared" si="5282"/>
        <v>29524.2</v>
      </c>
      <c r="AY1970" s="18">
        <f t="shared" si="5283"/>
        <v>29524.2</v>
      </c>
      <c r="AZ1970" s="18">
        <f t="shared" ref="AZ1970:BB1970" si="5389">AZ1971+AZ1974+AZ1977</f>
        <v>19.186000000000007</v>
      </c>
      <c r="BA1970" s="18">
        <f t="shared" si="5389"/>
        <v>0</v>
      </c>
      <c r="BB1970" s="18">
        <f t="shared" si="5389"/>
        <v>0</v>
      </c>
      <c r="BC1970" s="18">
        <f t="shared" si="5243"/>
        <v>36843.586000000003</v>
      </c>
      <c r="BD1970" s="18">
        <f t="shared" si="5244"/>
        <v>29524.2</v>
      </c>
      <c r="BE1970" s="18">
        <f t="shared" si="5245"/>
        <v>29524.2</v>
      </c>
      <c r="BF1970" s="18">
        <f t="shared" ref="BF1970:BH1970" si="5390">BF1971+BF1974+BF1977</f>
        <v>0</v>
      </c>
      <c r="BG1970" s="18">
        <f t="shared" si="5390"/>
        <v>0</v>
      </c>
      <c r="BH1970" s="18">
        <f t="shared" si="5390"/>
        <v>0</v>
      </c>
      <c r="BI1970" s="18">
        <f t="shared" si="5240"/>
        <v>36843.586000000003</v>
      </c>
      <c r="BJ1970" s="18">
        <f t="shared" si="5241"/>
        <v>29524.2</v>
      </c>
      <c r="BK1970" s="18">
        <f t="shared" si="5242"/>
        <v>29524.2</v>
      </c>
      <c r="BL1970" s="18">
        <f t="shared" ref="BL1970:BN1970" si="5391">BL1971+BL1974+BL1977</f>
        <v>-0.51500000000000001</v>
      </c>
      <c r="BM1970" s="18">
        <f t="shared" si="5391"/>
        <v>0</v>
      </c>
      <c r="BN1970" s="18">
        <f t="shared" si="5391"/>
        <v>0</v>
      </c>
      <c r="BO1970" s="18">
        <f t="shared" si="5339"/>
        <v>36843.071000000004</v>
      </c>
      <c r="BP1970" s="18">
        <f t="shared" si="5340"/>
        <v>29524.2</v>
      </c>
      <c r="BQ1970" s="18">
        <f t="shared" si="5341"/>
        <v>29524.2</v>
      </c>
      <c r="BR1970" s="18">
        <f t="shared" ref="BR1970:BT1970" si="5392">BR1971+BR1974+BR1977</f>
        <v>0</v>
      </c>
      <c r="BS1970" s="18">
        <f t="shared" si="5392"/>
        <v>0</v>
      </c>
      <c r="BT1970" s="18">
        <f t="shared" si="5392"/>
        <v>0</v>
      </c>
      <c r="BU1970" s="18">
        <f t="shared" si="5333"/>
        <v>36843.071000000004</v>
      </c>
      <c r="BV1970" s="18">
        <f t="shared" si="5334"/>
        <v>29524.2</v>
      </c>
      <c r="BW1970" s="18">
        <f t="shared" si="5335"/>
        <v>29524.2</v>
      </c>
      <c r="BX1970" s="18">
        <f t="shared" ref="BX1970:BZ1970" si="5393">BX1971+BX1974+BX1977</f>
        <v>-0.92400000000000004</v>
      </c>
      <c r="BY1970" s="18">
        <f t="shared" si="5393"/>
        <v>0</v>
      </c>
      <c r="BZ1970" s="18">
        <f t="shared" si="5393"/>
        <v>0</v>
      </c>
      <c r="CA1970" s="18">
        <f t="shared" si="5299"/>
        <v>36842.147000000004</v>
      </c>
      <c r="CB1970" s="18">
        <f t="shared" si="5300"/>
        <v>29524.2</v>
      </c>
      <c r="CC1970" s="18">
        <f t="shared" si="5301"/>
        <v>29524.2</v>
      </c>
      <c r="CD1970" s="18">
        <f t="shared" si="5383"/>
        <v>0</v>
      </c>
      <c r="CE1970" s="27"/>
      <c r="CF1970" s="33"/>
    </row>
    <row r="1971" spans="1:84" ht="93.6" x14ac:dyDescent="0.3">
      <c r="A1971" s="41" t="s">
        <v>328</v>
      </c>
      <c r="B1971" s="39">
        <v>100</v>
      </c>
      <c r="C1971" s="41"/>
      <c r="D1971" s="41"/>
      <c r="E1971" s="14" t="s">
        <v>550</v>
      </c>
      <c r="F1971" s="18">
        <f t="shared" ref="F1971:K1972" si="5394">F1972</f>
        <v>25239.5</v>
      </c>
      <c r="G1971" s="18">
        <f t="shared" si="5394"/>
        <v>25239.5</v>
      </c>
      <c r="H1971" s="18">
        <f t="shared" si="5394"/>
        <v>25239.5</v>
      </c>
      <c r="I1971" s="18">
        <f t="shared" si="5394"/>
        <v>0</v>
      </c>
      <c r="J1971" s="18">
        <f t="shared" si="5394"/>
        <v>0</v>
      </c>
      <c r="K1971" s="18">
        <f t="shared" si="5394"/>
        <v>0</v>
      </c>
      <c r="L1971" s="18">
        <f t="shared" si="5237"/>
        <v>25239.5</v>
      </c>
      <c r="M1971" s="18">
        <f t="shared" si="5238"/>
        <v>25239.5</v>
      </c>
      <c r="N1971" s="18">
        <f t="shared" si="5239"/>
        <v>25239.5</v>
      </c>
      <c r="O1971" s="18">
        <f t="shared" ref="O1971:S1972" si="5395">O1972</f>
        <v>0</v>
      </c>
      <c r="P1971" s="18">
        <f t="shared" si="5395"/>
        <v>0</v>
      </c>
      <c r="Q1971" s="18">
        <f t="shared" si="5395"/>
        <v>0</v>
      </c>
      <c r="R1971" s="18">
        <f t="shared" si="5395"/>
        <v>0</v>
      </c>
      <c r="S1971" s="18">
        <f t="shared" si="5395"/>
        <v>0</v>
      </c>
      <c r="T1971" s="18">
        <f t="shared" si="5365"/>
        <v>25239.5</v>
      </c>
      <c r="U1971" s="18">
        <f t="shared" si="5366"/>
        <v>25239.5</v>
      </c>
      <c r="V1971" s="18">
        <f t="shared" si="5367"/>
        <v>25239.5</v>
      </c>
      <c r="W1971" s="18">
        <f t="shared" ref="W1971:CD1972" si="5396">W1972</f>
        <v>0</v>
      </c>
      <c r="X1971" s="18">
        <f t="shared" si="5396"/>
        <v>0</v>
      </c>
      <c r="Y1971" s="18">
        <f t="shared" si="5396"/>
        <v>0</v>
      </c>
      <c r="Z1971" s="18">
        <f t="shared" si="5396"/>
        <v>0</v>
      </c>
      <c r="AA1971" s="18">
        <f t="shared" si="5396"/>
        <v>0</v>
      </c>
      <c r="AB1971" s="18">
        <f t="shared" si="5396"/>
        <v>0</v>
      </c>
      <c r="AC1971" s="18">
        <f t="shared" si="5346"/>
        <v>25239.5</v>
      </c>
      <c r="AD1971" s="18">
        <f t="shared" si="5347"/>
        <v>25239.5</v>
      </c>
      <c r="AE1971" s="18">
        <f t="shared" si="5348"/>
        <v>25239.5</v>
      </c>
      <c r="AF1971" s="18">
        <f t="shared" si="5396"/>
        <v>0</v>
      </c>
      <c r="AG1971" s="18">
        <f t="shared" si="5396"/>
        <v>0</v>
      </c>
      <c r="AH1971" s="18">
        <f t="shared" si="5396"/>
        <v>0</v>
      </c>
      <c r="AI1971" s="18">
        <f t="shared" si="5318"/>
        <v>25239.5</v>
      </c>
      <c r="AJ1971" s="18">
        <f t="shared" si="5319"/>
        <v>25239.5</v>
      </c>
      <c r="AK1971" s="18">
        <f t="shared" si="5320"/>
        <v>25239.5</v>
      </c>
      <c r="AL1971" s="18">
        <f t="shared" si="5396"/>
        <v>0</v>
      </c>
      <c r="AM1971" s="18">
        <f t="shared" si="5321"/>
        <v>25239.5</v>
      </c>
      <c r="AN1971" s="18">
        <f t="shared" si="5396"/>
        <v>0</v>
      </c>
      <c r="AO1971" s="18">
        <f t="shared" si="5396"/>
        <v>0</v>
      </c>
      <c r="AP1971" s="18">
        <f t="shared" si="5396"/>
        <v>0</v>
      </c>
      <c r="AQ1971" s="18">
        <f t="shared" si="5277"/>
        <v>25239.5</v>
      </c>
      <c r="AR1971" s="18">
        <f t="shared" si="5278"/>
        <v>25239.5</v>
      </c>
      <c r="AS1971" s="18">
        <f t="shared" si="5279"/>
        <v>25239.5</v>
      </c>
      <c r="AT1971" s="18">
        <f t="shared" si="5396"/>
        <v>0</v>
      </c>
      <c r="AU1971" s="18">
        <f t="shared" si="5396"/>
        <v>0</v>
      </c>
      <c r="AV1971" s="18">
        <f t="shared" si="5396"/>
        <v>0</v>
      </c>
      <c r="AW1971" s="18">
        <f t="shared" si="5281"/>
        <v>25239.5</v>
      </c>
      <c r="AX1971" s="18">
        <f t="shared" si="5282"/>
        <v>25239.5</v>
      </c>
      <c r="AY1971" s="18">
        <f t="shared" si="5283"/>
        <v>25239.5</v>
      </c>
      <c r="AZ1971" s="18">
        <f t="shared" si="5396"/>
        <v>265</v>
      </c>
      <c r="BA1971" s="18">
        <f t="shared" si="5396"/>
        <v>0</v>
      </c>
      <c r="BB1971" s="18">
        <f t="shared" si="5396"/>
        <v>0</v>
      </c>
      <c r="BC1971" s="18">
        <f t="shared" si="5243"/>
        <v>25504.5</v>
      </c>
      <c r="BD1971" s="18">
        <f t="shared" si="5244"/>
        <v>25239.5</v>
      </c>
      <c r="BE1971" s="18">
        <f t="shared" si="5245"/>
        <v>25239.5</v>
      </c>
      <c r="BF1971" s="18">
        <f t="shared" si="5396"/>
        <v>0</v>
      </c>
      <c r="BG1971" s="18">
        <f t="shared" si="5396"/>
        <v>0</v>
      </c>
      <c r="BH1971" s="18">
        <f t="shared" si="5396"/>
        <v>0</v>
      </c>
      <c r="BI1971" s="18">
        <f t="shared" si="5240"/>
        <v>25504.5</v>
      </c>
      <c r="BJ1971" s="18">
        <f t="shared" si="5241"/>
        <v>25239.5</v>
      </c>
      <c r="BK1971" s="18">
        <f t="shared" si="5242"/>
        <v>25239.5</v>
      </c>
      <c r="BL1971" s="18">
        <f t="shared" si="5396"/>
        <v>0</v>
      </c>
      <c r="BM1971" s="18">
        <f t="shared" si="5396"/>
        <v>0</v>
      </c>
      <c r="BN1971" s="18">
        <f t="shared" si="5396"/>
        <v>0</v>
      </c>
      <c r="BO1971" s="18">
        <f t="shared" si="5339"/>
        <v>25504.5</v>
      </c>
      <c r="BP1971" s="18">
        <f t="shared" si="5340"/>
        <v>25239.5</v>
      </c>
      <c r="BQ1971" s="18">
        <f t="shared" si="5341"/>
        <v>25239.5</v>
      </c>
      <c r="BR1971" s="18">
        <f t="shared" si="5396"/>
        <v>0</v>
      </c>
      <c r="BS1971" s="18">
        <f t="shared" si="5396"/>
        <v>0</v>
      </c>
      <c r="BT1971" s="18">
        <f t="shared" si="5396"/>
        <v>0</v>
      </c>
      <c r="BU1971" s="18">
        <f t="shared" si="5333"/>
        <v>25504.5</v>
      </c>
      <c r="BV1971" s="18">
        <f t="shared" si="5334"/>
        <v>25239.5</v>
      </c>
      <c r="BW1971" s="18">
        <f t="shared" si="5335"/>
        <v>25239.5</v>
      </c>
      <c r="BX1971" s="18">
        <f t="shared" si="5396"/>
        <v>0</v>
      </c>
      <c r="BY1971" s="18">
        <f t="shared" si="5396"/>
        <v>0</v>
      </c>
      <c r="BZ1971" s="18">
        <f t="shared" si="5396"/>
        <v>0</v>
      </c>
      <c r="CA1971" s="18">
        <f t="shared" si="5299"/>
        <v>25504.5</v>
      </c>
      <c r="CB1971" s="18">
        <f t="shared" si="5300"/>
        <v>25239.5</v>
      </c>
      <c r="CC1971" s="18">
        <f t="shared" si="5301"/>
        <v>25239.5</v>
      </c>
      <c r="CD1971" s="18">
        <f t="shared" si="5396"/>
        <v>0</v>
      </c>
      <c r="CE1971" s="27"/>
      <c r="CF1971" s="33"/>
    </row>
    <row r="1972" spans="1:84" ht="31.2" x14ac:dyDescent="0.3">
      <c r="A1972" s="41" t="s">
        <v>328</v>
      </c>
      <c r="B1972" s="39">
        <v>110</v>
      </c>
      <c r="C1972" s="41"/>
      <c r="D1972" s="41"/>
      <c r="E1972" s="14" t="s">
        <v>557</v>
      </c>
      <c r="F1972" s="18">
        <f t="shared" si="5394"/>
        <v>25239.5</v>
      </c>
      <c r="G1972" s="18">
        <f t="shared" si="5394"/>
        <v>25239.5</v>
      </c>
      <c r="H1972" s="18">
        <f t="shared" si="5394"/>
        <v>25239.5</v>
      </c>
      <c r="I1972" s="18">
        <f t="shared" si="5394"/>
        <v>0</v>
      </c>
      <c r="J1972" s="18">
        <f t="shared" si="5394"/>
        <v>0</v>
      </c>
      <c r="K1972" s="18">
        <f t="shared" si="5394"/>
        <v>0</v>
      </c>
      <c r="L1972" s="18">
        <f t="shared" si="5237"/>
        <v>25239.5</v>
      </c>
      <c r="M1972" s="18">
        <f t="shared" si="5238"/>
        <v>25239.5</v>
      </c>
      <c r="N1972" s="18">
        <f t="shared" si="5239"/>
        <v>25239.5</v>
      </c>
      <c r="O1972" s="18">
        <f t="shared" si="5395"/>
        <v>0</v>
      </c>
      <c r="P1972" s="18">
        <f t="shared" si="5395"/>
        <v>0</v>
      </c>
      <c r="Q1972" s="18">
        <f t="shared" si="5395"/>
        <v>0</v>
      </c>
      <c r="R1972" s="18">
        <f t="shared" si="5395"/>
        <v>0</v>
      </c>
      <c r="S1972" s="18">
        <f t="shared" si="5395"/>
        <v>0</v>
      </c>
      <c r="T1972" s="18">
        <f t="shared" si="5365"/>
        <v>25239.5</v>
      </c>
      <c r="U1972" s="18">
        <f t="shared" si="5366"/>
        <v>25239.5</v>
      </c>
      <c r="V1972" s="18">
        <f t="shared" si="5367"/>
        <v>25239.5</v>
      </c>
      <c r="W1972" s="18">
        <f t="shared" si="5396"/>
        <v>0</v>
      </c>
      <c r="X1972" s="18">
        <f t="shared" si="5396"/>
        <v>0</v>
      </c>
      <c r="Y1972" s="18">
        <f t="shared" si="5396"/>
        <v>0</v>
      </c>
      <c r="Z1972" s="18">
        <f t="shared" si="5396"/>
        <v>0</v>
      </c>
      <c r="AA1972" s="18">
        <f t="shared" si="5396"/>
        <v>0</v>
      </c>
      <c r="AB1972" s="18">
        <f t="shared" si="5396"/>
        <v>0</v>
      </c>
      <c r="AC1972" s="18">
        <f t="shared" si="5346"/>
        <v>25239.5</v>
      </c>
      <c r="AD1972" s="18">
        <f t="shared" si="5347"/>
        <v>25239.5</v>
      </c>
      <c r="AE1972" s="18">
        <f t="shared" si="5348"/>
        <v>25239.5</v>
      </c>
      <c r="AF1972" s="18">
        <f t="shared" si="5396"/>
        <v>0</v>
      </c>
      <c r="AG1972" s="18">
        <f t="shared" si="5396"/>
        <v>0</v>
      </c>
      <c r="AH1972" s="18">
        <f t="shared" si="5396"/>
        <v>0</v>
      </c>
      <c r="AI1972" s="18">
        <f t="shared" si="5318"/>
        <v>25239.5</v>
      </c>
      <c r="AJ1972" s="18">
        <f t="shared" si="5319"/>
        <v>25239.5</v>
      </c>
      <c r="AK1972" s="18">
        <f t="shared" si="5320"/>
        <v>25239.5</v>
      </c>
      <c r="AL1972" s="18">
        <f t="shared" si="5396"/>
        <v>0</v>
      </c>
      <c r="AM1972" s="18">
        <f t="shared" si="5321"/>
        <v>25239.5</v>
      </c>
      <c r="AN1972" s="18">
        <f t="shared" si="5396"/>
        <v>0</v>
      </c>
      <c r="AO1972" s="18">
        <f t="shared" si="5396"/>
        <v>0</v>
      </c>
      <c r="AP1972" s="18">
        <f t="shared" si="5396"/>
        <v>0</v>
      </c>
      <c r="AQ1972" s="18">
        <f t="shared" si="5277"/>
        <v>25239.5</v>
      </c>
      <c r="AR1972" s="18">
        <f t="shared" si="5278"/>
        <v>25239.5</v>
      </c>
      <c r="AS1972" s="18">
        <f t="shared" si="5279"/>
        <v>25239.5</v>
      </c>
      <c r="AT1972" s="18">
        <f t="shared" si="5396"/>
        <v>0</v>
      </c>
      <c r="AU1972" s="18">
        <f t="shared" si="5396"/>
        <v>0</v>
      </c>
      <c r="AV1972" s="18">
        <f t="shared" si="5396"/>
        <v>0</v>
      </c>
      <c r="AW1972" s="18">
        <f t="shared" si="5281"/>
        <v>25239.5</v>
      </c>
      <c r="AX1972" s="18">
        <f t="shared" si="5282"/>
        <v>25239.5</v>
      </c>
      <c r="AY1972" s="18">
        <f t="shared" si="5283"/>
        <v>25239.5</v>
      </c>
      <c r="AZ1972" s="18">
        <f t="shared" si="5396"/>
        <v>265</v>
      </c>
      <c r="BA1972" s="18">
        <f t="shared" si="5396"/>
        <v>0</v>
      </c>
      <c r="BB1972" s="18">
        <f t="shared" si="5396"/>
        <v>0</v>
      </c>
      <c r="BC1972" s="18">
        <f t="shared" si="5243"/>
        <v>25504.5</v>
      </c>
      <c r="BD1972" s="18">
        <f t="shared" si="5244"/>
        <v>25239.5</v>
      </c>
      <c r="BE1972" s="18">
        <f t="shared" si="5245"/>
        <v>25239.5</v>
      </c>
      <c r="BF1972" s="18">
        <f t="shared" si="5396"/>
        <v>0</v>
      </c>
      <c r="BG1972" s="18">
        <f t="shared" si="5396"/>
        <v>0</v>
      </c>
      <c r="BH1972" s="18">
        <f t="shared" si="5396"/>
        <v>0</v>
      </c>
      <c r="BI1972" s="18">
        <f t="shared" si="5240"/>
        <v>25504.5</v>
      </c>
      <c r="BJ1972" s="18">
        <f t="shared" si="5241"/>
        <v>25239.5</v>
      </c>
      <c r="BK1972" s="18">
        <f t="shared" si="5242"/>
        <v>25239.5</v>
      </c>
      <c r="BL1972" s="18">
        <f t="shared" si="5396"/>
        <v>0</v>
      </c>
      <c r="BM1972" s="18">
        <f t="shared" si="5396"/>
        <v>0</v>
      </c>
      <c r="BN1972" s="18">
        <f t="shared" si="5396"/>
        <v>0</v>
      </c>
      <c r="BO1972" s="18">
        <f t="shared" si="5339"/>
        <v>25504.5</v>
      </c>
      <c r="BP1972" s="18">
        <f t="shared" si="5340"/>
        <v>25239.5</v>
      </c>
      <c r="BQ1972" s="18">
        <f t="shared" si="5341"/>
        <v>25239.5</v>
      </c>
      <c r="BR1972" s="18">
        <f t="shared" si="5396"/>
        <v>0</v>
      </c>
      <c r="BS1972" s="18">
        <f t="shared" si="5396"/>
        <v>0</v>
      </c>
      <c r="BT1972" s="18">
        <f t="shared" si="5396"/>
        <v>0</v>
      </c>
      <c r="BU1972" s="18">
        <f t="shared" si="5333"/>
        <v>25504.5</v>
      </c>
      <c r="BV1972" s="18">
        <f t="shared" si="5334"/>
        <v>25239.5</v>
      </c>
      <c r="BW1972" s="18">
        <f t="shared" si="5335"/>
        <v>25239.5</v>
      </c>
      <c r="BX1972" s="18">
        <f t="shared" si="5396"/>
        <v>0</v>
      </c>
      <c r="BY1972" s="18">
        <f t="shared" si="5396"/>
        <v>0</v>
      </c>
      <c r="BZ1972" s="18">
        <f t="shared" si="5396"/>
        <v>0</v>
      </c>
      <c r="CA1972" s="18">
        <f t="shared" si="5299"/>
        <v>25504.5</v>
      </c>
      <c r="CB1972" s="18">
        <f t="shared" si="5300"/>
        <v>25239.5</v>
      </c>
      <c r="CC1972" s="18">
        <f t="shared" si="5301"/>
        <v>25239.5</v>
      </c>
      <c r="CD1972" s="18">
        <f t="shared" si="5396"/>
        <v>0</v>
      </c>
      <c r="CE1972" s="27"/>
      <c r="CF1972" s="33"/>
    </row>
    <row r="1973" spans="1:84" x14ac:dyDescent="0.3">
      <c r="A1973" s="41" t="s">
        <v>328</v>
      </c>
      <c r="B1973" s="39">
        <v>110</v>
      </c>
      <c r="C1973" s="41" t="s">
        <v>149</v>
      </c>
      <c r="D1973" s="41" t="s">
        <v>27</v>
      </c>
      <c r="E1973" s="14" t="s">
        <v>521</v>
      </c>
      <c r="F1973" s="23">
        <v>25239.5</v>
      </c>
      <c r="G1973" s="23">
        <v>25239.5</v>
      </c>
      <c r="H1973" s="23">
        <v>25239.5</v>
      </c>
      <c r="I1973" s="18"/>
      <c r="J1973" s="18"/>
      <c r="K1973" s="18"/>
      <c r="L1973" s="18">
        <f t="shared" si="5237"/>
        <v>25239.5</v>
      </c>
      <c r="M1973" s="18">
        <f t="shared" si="5238"/>
        <v>25239.5</v>
      </c>
      <c r="N1973" s="18">
        <f t="shared" si="5239"/>
        <v>25239.5</v>
      </c>
      <c r="O1973" s="18"/>
      <c r="P1973" s="18"/>
      <c r="Q1973" s="18"/>
      <c r="R1973" s="18"/>
      <c r="S1973" s="18"/>
      <c r="T1973" s="18">
        <f t="shared" si="5365"/>
        <v>25239.5</v>
      </c>
      <c r="U1973" s="18">
        <f t="shared" si="5366"/>
        <v>25239.5</v>
      </c>
      <c r="V1973" s="18">
        <f t="shared" si="5367"/>
        <v>25239.5</v>
      </c>
      <c r="W1973" s="18"/>
      <c r="X1973" s="18"/>
      <c r="Y1973" s="18"/>
      <c r="Z1973" s="18"/>
      <c r="AA1973" s="18"/>
      <c r="AB1973" s="18"/>
      <c r="AC1973" s="18">
        <f t="shared" si="5346"/>
        <v>25239.5</v>
      </c>
      <c r="AD1973" s="18">
        <f t="shared" si="5347"/>
        <v>25239.5</v>
      </c>
      <c r="AE1973" s="18">
        <f t="shared" si="5348"/>
        <v>25239.5</v>
      </c>
      <c r="AF1973" s="18"/>
      <c r="AG1973" s="18"/>
      <c r="AH1973" s="18"/>
      <c r="AI1973" s="18">
        <f t="shared" si="5318"/>
        <v>25239.5</v>
      </c>
      <c r="AJ1973" s="18">
        <f t="shared" si="5319"/>
        <v>25239.5</v>
      </c>
      <c r="AK1973" s="18">
        <f t="shared" si="5320"/>
        <v>25239.5</v>
      </c>
      <c r="AL1973" s="18"/>
      <c r="AM1973" s="18">
        <f t="shared" si="5321"/>
        <v>25239.5</v>
      </c>
      <c r="AN1973" s="18"/>
      <c r="AO1973" s="18"/>
      <c r="AP1973" s="18"/>
      <c r="AQ1973" s="18">
        <f t="shared" si="5277"/>
        <v>25239.5</v>
      </c>
      <c r="AR1973" s="18">
        <f t="shared" si="5278"/>
        <v>25239.5</v>
      </c>
      <c r="AS1973" s="18">
        <f t="shared" si="5279"/>
        <v>25239.5</v>
      </c>
      <c r="AT1973" s="18"/>
      <c r="AU1973" s="18"/>
      <c r="AV1973" s="18"/>
      <c r="AW1973" s="18">
        <f t="shared" si="5281"/>
        <v>25239.5</v>
      </c>
      <c r="AX1973" s="18">
        <f t="shared" si="5282"/>
        <v>25239.5</v>
      </c>
      <c r="AY1973" s="18">
        <f t="shared" si="5283"/>
        <v>25239.5</v>
      </c>
      <c r="AZ1973" s="18">
        <v>265</v>
      </c>
      <c r="BA1973" s="18"/>
      <c r="BB1973" s="18"/>
      <c r="BC1973" s="18">
        <f t="shared" si="5243"/>
        <v>25504.5</v>
      </c>
      <c r="BD1973" s="18">
        <f t="shared" si="5244"/>
        <v>25239.5</v>
      </c>
      <c r="BE1973" s="18">
        <f t="shared" si="5245"/>
        <v>25239.5</v>
      </c>
      <c r="BF1973" s="18"/>
      <c r="BG1973" s="18"/>
      <c r="BH1973" s="18"/>
      <c r="BI1973" s="18">
        <f t="shared" si="5240"/>
        <v>25504.5</v>
      </c>
      <c r="BJ1973" s="18">
        <f t="shared" si="5241"/>
        <v>25239.5</v>
      </c>
      <c r="BK1973" s="18">
        <f t="shared" si="5242"/>
        <v>25239.5</v>
      </c>
      <c r="BL1973" s="18"/>
      <c r="BM1973" s="18"/>
      <c r="BN1973" s="18"/>
      <c r="BO1973" s="18">
        <f t="shared" si="5339"/>
        <v>25504.5</v>
      </c>
      <c r="BP1973" s="18">
        <f t="shared" si="5340"/>
        <v>25239.5</v>
      </c>
      <c r="BQ1973" s="18">
        <f t="shared" si="5341"/>
        <v>25239.5</v>
      </c>
      <c r="BR1973" s="18"/>
      <c r="BS1973" s="18"/>
      <c r="BT1973" s="18"/>
      <c r="BU1973" s="18">
        <f t="shared" si="5333"/>
        <v>25504.5</v>
      </c>
      <c r="BV1973" s="18">
        <f t="shared" si="5334"/>
        <v>25239.5</v>
      </c>
      <c r="BW1973" s="18">
        <f t="shared" si="5335"/>
        <v>25239.5</v>
      </c>
      <c r="BX1973" s="18"/>
      <c r="BY1973" s="18"/>
      <c r="BZ1973" s="18"/>
      <c r="CA1973" s="18">
        <f t="shared" si="5299"/>
        <v>25504.5</v>
      </c>
      <c r="CB1973" s="18">
        <f t="shared" si="5300"/>
        <v>25239.5</v>
      </c>
      <c r="CC1973" s="18">
        <f t="shared" si="5301"/>
        <v>25239.5</v>
      </c>
      <c r="CD1973" s="18"/>
      <c r="CE1973" s="27"/>
      <c r="CF1973" s="33"/>
    </row>
    <row r="1974" spans="1:84" ht="31.2" x14ac:dyDescent="0.3">
      <c r="A1974" s="41" t="s">
        <v>328</v>
      </c>
      <c r="B1974" s="39">
        <v>200</v>
      </c>
      <c r="C1974" s="41"/>
      <c r="D1974" s="41"/>
      <c r="E1974" s="14" t="s">
        <v>551</v>
      </c>
      <c r="F1974" s="18">
        <f t="shared" ref="F1974:K1975" si="5397">F1975</f>
        <v>4116.2</v>
      </c>
      <c r="G1974" s="18">
        <f t="shared" si="5397"/>
        <v>4116.2</v>
      </c>
      <c r="H1974" s="18">
        <f t="shared" si="5397"/>
        <v>4116.2</v>
      </c>
      <c r="I1974" s="18">
        <f t="shared" si="5397"/>
        <v>0</v>
      </c>
      <c r="J1974" s="18">
        <f t="shared" si="5397"/>
        <v>0</v>
      </c>
      <c r="K1974" s="18">
        <f t="shared" si="5397"/>
        <v>0</v>
      </c>
      <c r="L1974" s="18">
        <f t="shared" si="5237"/>
        <v>4116.2</v>
      </c>
      <c r="M1974" s="18">
        <f t="shared" si="5238"/>
        <v>4116.2</v>
      </c>
      <c r="N1974" s="18">
        <f t="shared" si="5239"/>
        <v>4116.2</v>
      </c>
      <c r="O1974" s="18">
        <f t="shared" ref="O1974:S1975" si="5398">O1975</f>
        <v>0</v>
      </c>
      <c r="P1974" s="18">
        <f t="shared" si="5398"/>
        <v>0</v>
      </c>
      <c r="Q1974" s="18">
        <f t="shared" si="5398"/>
        <v>0</v>
      </c>
      <c r="R1974" s="18">
        <f t="shared" si="5398"/>
        <v>0</v>
      </c>
      <c r="S1974" s="18">
        <f t="shared" si="5398"/>
        <v>0</v>
      </c>
      <c r="T1974" s="18">
        <f t="shared" si="5365"/>
        <v>4116.2</v>
      </c>
      <c r="U1974" s="18">
        <f t="shared" si="5366"/>
        <v>4116.2</v>
      </c>
      <c r="V1974" s="18">
        <f t="shared" si="5367"/>
        <v>4116.2</v>
      </c>
      <c r="W1974" s="18">
        <f t="shared" ref="W1974:CD1975" si="5399">W1975</f>
        <v>7300.2</v>
      </c>
      <c r="X1974" s="18">
        <f t="shared" si="5399"/>
        <v>0</v>
      </c>
      <c r="Y1974" s="18">
        <f t="shared" si="5399"/>
        <v>0</v>
      </c>
      <c r="Z1974" s="18">
        <f t="shared" si="5399"/>
        <v>0</v>
      </c>
      <c r="AA1974" s="18">
        <f t="shared" si="5399"/>
        <v>0</v>
      </c>
      <c r="AB1974" s="18">
        <f t="shared" si="5399"/>
        <v>0</v>
      </c>
      <c r="AC1974" s="18">
        <f t="shared" si="5346"/>
        <v>11416.4</v>
      </c>
      <c r="AD1974" s="18">
        <f t="shared" si="5347"/>
        <v>4116.2</v>
      </c>
      <c r="AE1974" s="18">
        <f t="shared" si="5348"/>
        <v>4116.2</v>
      </c>
      <c r="AF1974" s="18">
        <f t="shared" si="5399"/>
        <v>0</v>
      </c>
      <c r="AG1974" s="18">
        <f t="shared" si="5399"/>
        <v>0</v>
      </c>
      <c r="AH1974" s="18">
        <f t="shared" si="5399"/>
        <v>0</v>
      </c>
      <c r="AI1974" s="18">
        <f t="shared" si="5318"/>
        <v>11416.4</v>
      </c>
      <c r="AJ1974" s="18">
        <f t="shared" si="5319"/>
        <v>4116.2</v>
      </c>
      <c r="AK1974" s="18">
        <f t="shared" si="5320"/>
        <v>4116.2</v>
      </c>
      <c r="AL1974" s="18">
        <f t="shared" si="5399"/>
        <v>0</v>
      </c>
      <c r="AM1974" s="18">
        <f t="shared" si="5321"/>
        <v>11416.4</v>
      </c>
      <c r="AN1974" s="18">
        <f t="shared" si="5399"/>
        <v>0</v>
      </c>
      <c r="AO1974" s="18">
        <f t="shared" si="5399"/>
        <v>0</v>
      </c>
      <c r="AP1974" s="18">
        <f t="shared" si="5399"/>
        <v>0</v>
      </c>
      <c r="AQ1974" s="18">
        <f t="shared" si="5277"/>
        <v>11416.4</v>
      </c>
      <c r="AR1974" s="18">
        <f t="shared" si="5278"/>
        <v>4116.2</v>
      </c>
      <c r="AS1974" s="18">
        <f t="shared" si="5279"/>
        <v>4116.2</v>
      </c>
      <c r="AT1974" s="18">
        <f t="shared" si="5399"/>
        <v>0</v>
      </c>
      <c r="AU1974" s="18">
        <f t="shared" si="5399"/>
        <v>0</v>
      </c>
      <c r="AV1974" s="18">
        <f t="shared" si="5399"/>
        <v>0</v>
      </c>
      <c r="AW1974" s="18">
        <f t="shared" si="5281"/>
        <v>11416.4</v>
      </c>
      <c r="AX1974" s="18">
        <f t="shared" si="5282"/>
        <v>4116.2</v>
      </c>
      <c r="AY1974" s="18">
        <f t="shared" si="5283"/>
        <v>4116.2</v>
      </c>
      <c r="AZ1974" s="18">
        <f t="shared" si="5399"/>
        <v>-245.81399999999999</v>
      </c>
      <c r="BA1974" s="18">
        <f t="shared" si="5399"/>
        <v>0</v>
      </c>
      <c r="BB1974" s="18">
        <f t="shared" si="5399"/>
        <v>0</v>
      </c>
      <c r="BC1974" s="18">
        <f t="shared" si="5243"/>
        <v>11170.585999999999</v>
      </c>
      <c r="BD1974" s="18">
        <f t="shared" si="5244"/>
        <v>4116.2</v>
      </c>
      <c r="BE1974" s="18">
        <f t="shared" si="5245"/>
        <v>4116.2</v>
      </c>
      <c r="BF1974" s="18">
        <f t="shared" si="5399"/>
        <v>0</v>
      </c>
      <c r="BG1974" s="18">
        <f t="shared" si="5399"/>
        <v>0</v>
      </c>
      <c r="BH1974" s="18">
        <f t="shared" si="5399"/>
        <v>0</v>
      </c>
      <c r="BI1974" s="18">
        <f t="shared" si="5240"/>
        <v>11170.585999999999</v>
      </c>
      <c r="BJ1974" s="18">
        <f t="shared" si="5241"/>
        <v>4116.2</v>
      </c>
      <c r="BK1974" s="18">
        <f t="shared" si="5242"/>
        <v>4116.2</v>
      </c>
      <c r="BL1974" s="18">
        <f t="shared" si="5399"/>
        <v>-0.51500000000000001</v>
      </c>
      <c r="BM1974" s="18">
        <f t="shared" si="5399"/>
        <v>0</v>
      </c>
      <c r="BN1974" s="18">
        <f t="shared" si="5399"/>
        <v>0</v>
      </c>
      <c r="BO1974" s="18">
        <f t="shared" si="5339"/>
        <v>11170.071</v>
      </c>
      <c r="BP1974" s="18">
        <f t="shared" si="5340"/>
        <v>4116.2</v>
      </c>
      <c r="BQ1974" s="18">
        <f t="shared" si="5341"/>
        <v>4116.2</v>
      </c>
      <c r="BR1974" s="18">
        <f t="shared" si="5399"/>
        <v>0</v>
      </c>
      <c r="BS1974" s="18">
        <f t="shared" si="5399"/>
        <v>0</v>
      </c>
      <c r="BT1974" s="18">
        <f t="shared" si="5399"/>
        <v>0</v>
      </c>
      <c r="BU1974" s="18">
        <f t="shared" si="5333"/>
        <v>11170.071</v>
      </c>
      <c r="BV1974" s="18">
        <f t="shared" si="5334"/>
        <v>4116.2</v>
      </c>
      <c r="BW1974" s="18">
        <f t="shared" si="5335"/>
        <v>4116.2</v>
      </c>
      <c r="BX1974" s="18">
        <f t="shared" si="5399"/>
        <v>-0.92400000000000004</v>
      </c>
      <c r="BY1974" s="18">
        <f t="shared" si="5399"/>
        <v>0</v>
      </c>
      <c r="BZ1974" s="18">
        <f t="shared" si="5399"/>
        <v>0</v>
      </c>
      <c r="CA1974" s="18">
        <f t="shared" si="5299"/>
        <v>11169.146999999999</v>
      </c>
      <c r="CB1974" s="18">
        <f t="shared" si="5300"/>
        <v>4116.2</v>
      </c>
      <c r="CC1974" s="18">
        <f t="shared" si="5301"/>
        <v>4116.2</v>
      </c>
      <c r="CD1974" s="18">
        <f t="shared" si="5399"/>
        <v>0</v>
      </c>
      <c r="CE1974" s="27"/>
      <c r="CF1974" s="33"/>
    </row>
    <row r="1975" spans="1:84" ht="46.8" x14ac:dyDescent="0.3">
      <c r="A1975" s="41" t="s">
        <v>328</v>
      </c>
      <c r="B1975" s="39">
        <v>240</v>
      </c>
      <c r="C1975" s="41"/>
      <c r="D1975" s="41"/>
      <c r="E1975" s="14" t="s">
        <v>559</v>
      </c>
      <c r="F1975" s="18">
        <f t="shared" si="5397"/>
        <v>4116.2</v>
      </c>
      <c r="G1975" s="18">
        <f t="shared" si="5397"/>
        <v>4116.2</v>
      </c>
      <c r="H1975" s="18">
        <f t="shared" si="5397"/>
        <v>4116.2</v>
      </c>
      <c r="I1975" s="18">
        <f t="shared" si="5397"/>
        <v>0</v>
      </c>
      <c r="J1975" s="18">
        <f t="shared" si="5397"/>
        <v>0</v>
      </c>
      <c r="K1975" s="18">
        <f t="shared" si="5397"/>
        <v>0</v>
      </c>
      <c r="L1975" s="18">
        <f t="shared" si="5237"/>
        <v>4116.2</v>
      </c>
      <c r="M1975" s="18">
        <f t="shared" si="5238"/>
        <v>4116.2</v>
      </c>
      <c r="N1975" s="18">
        <f t="shared" si="5239"/>
        <v>4116.2</v>
      </c>
      <c r="O1975" s="18">
        <f t="shared" si="5398"/>
        <v>0</v>
      </c>
      <c r="P1975" s="18">
        <f t="shared" si="5398"/>
        <v>0</v>
      </c>
      <c r="Q1975" s="18">
        <f t="shared" si="5398"/>
        <v>0</v>
      </c>
      <c r="R1975" s="18">
        <f t="shared" si="5398"/>
        <v>0</v>
      </c>
      <c r="S1975" s="18">
        <f t="shared" si="5398"/>
        <v>0</v>
      </c>
      <c r="T1975" s="18">
        <f t="shared" si="5365"/>
        <v>4116.2</v>
      </c>
      <c r="U1975" s="18">
        <f t="shared" si="5366"/>
        <v>4116.2</v>
      </c>
      <c r="V1975" s="18">
        <f t="shared" si="5367"/>
        <v>4116.2</v>
      </c>
      <c r="W1975" s="18">
        <f t="shared" si="5399"/>
        <v>7300.2</v>
      </c>
      <c r="X1975" s="18">
        <f t="shared" si="5399"/>
        <v>0</v>
      </c>
      <c r="Y1975" s="18">
        <f t="shared" si="5399"/>
        <v>0</v>
      </c>
      <c r="Z1975" s="18">
        <f t="shared" si="5399"/>
        <v>0</v>
      </c>
      <c r="AA1975" s="18">
        <f t="shared" si="5399"/>
        <v>0</v>
      </c>
      <c r="AB1975" s="18">
        <f t="shared" si="5399"/>
        <v>0</v>
      </c>
      <c r="AC1975" s="18">
        <f t="shared" si="5346"/>
        <v>11416.4</v>
      </c>
      <c r="AD1975" s="18">
        <f t="shared" si="5347"/>
        <v>4116.2</v>
      </c>
      <c r="AE1975" s="18">
        <f t="shared" si="5348"/>
        <v>4116.2</v>
      </c>
      <c r="AF1975" s="18">
        <f t="shared" si="5399"/>
        <v>0</v>
      </c>
      <c r="AG1975" s="18">
        <f t="shared" si="5399"/>
        <v>0</v>
      </c>
      <c r="AH1975" s="18">
        <f t="shared" si="5399"/>
        <v>0</v>
      </c>
      <c r="AI1975" s="18">
        <f t="shared" si="5318"/>
        <v>11416.4</v>
      </c>
      <c r="AJ1975" s="18">
        <f t="shared" si="5319"/>
        <v>4116.2</v>
      </c>
      <c r="AK1975" s="18">
        <f t="shared" si="5320"/>
        <v>4116.2</v>
      </c>
      <c r="AL1975" s="18">
        <f t="shared" si="5399"/>
        <v>0</v>
      </c>
      <c r="AM1975" s="18">
        <f t="shared" si="5321"/>
        <v>11416.4</v>
      </c>
      <c r="AN1975" s="18">
        <f t="shared" si="5399"/>
        <v>0</v>
      </c>
      <c r="AO1975" s="18">
        <f t="shared" si="5399"/>
        <v>0</v>
      </c>
      <c r="AP1975" s="18">
        <f t="shared" si="5399"/>
        <v>0</v>
      </c>
      <c r="AQ1975" s="18">
        <f t="shared" si="5277"/>
        <v>11416.4</v>
      </c>
      <c r="AR1975" s="18">
        <f t="shared" si="5278"/>
        <v>4116.2</v>
      </c>
      <c r="AS1975" s="18">
        <f t="shared" si="5279"/>
        <v>4116.2</v>
      </c>
      <c r="AT1975" s="18">
        <f t="shared" si="5399"/>
        <v>0</v>
      </c>
      <c r="AU1975" s="18">
        <f t="shared" si="5399"/>
        <v>0</v>
      </c>
      <c r="AV1975" s="18">
        <f t="shared" si="5399"/>
        <v>0</v>
      </c>
      <c r="AW1975" s="18">
        <f t="shared" si="5281"/>
        <v>11416.4</v>
      </c>
      <c r="AX1975" s="18">
        <f t="shared" si="5282"/>
        <v>4116.2</v>
      </c>
      <c r="AY1975" s="18">
        <f t="shared" si="5283"/>
        <v>4116.2</v>
      </c>
      <c r="AZ1975" s="18">
        <f t="shared" si="5399"/>
        <v>-245.81399999999999</v>
      </c>
      <c r="BA1975" s="18">
        <f t="shared" si="5399"/>
        <v>0</v>
      </c>
      <c r="BB1975" s="18">
        <f t="shared" si="5399"/>
        <v>0</v>
      </c>
      <c r="BC1975" s="18">
        <f t="shared" si="5243"/>
        <v>11170.585999999999</v>
      </c>
      <c r="BD1975" s="18">
        <f t="shared" si="5244"/>
        <v>4116.2</v>
      </c>
      <c r="BE1975" s="18">
        <f t="shared" si="5245"/>
        <v>4116.2</v>
      </c>
      <c r="BF1975" s="18">
        <f t="shared" si="5399"/>
        <v>0</v>
      </c>
      <c r="BG1975" s="18">
        <f t="shared" si="5399"/>
        <v>0</v>
      </c>
      <c r="BH1975" s="18">
        <f t="shared" si="5399"/>
        <v>0</v>
      </c>
      <c r="BI1975" s="18">
        <f t="shared" si="5240"/>
        <v>11170.585999999999</v>
      </c>
      <c r="BJ1975" s="18">
        <f t="shared" si="5241"/>
        <v>4116.2</v>
      </c>
      <c r="BK1975" s="18">
        <f t="shared" si="5242"/>
        <v>4116.2</v>
      </c>
      <c r="BL1975" s="18">
        <f t="shared" si="5399"/>
        <v>-0.51500000000000001</v>
      </c>
      <c r="BM1975" s="18">
        <f t="shared" si="5399"/>
        <v>0</v>
      </c>
      <c r="BN1975" s="18">
        <f t="shared" si="5399"/>
        <v>0</v>
      </c>
      <c r="BO1975" s="18">
        <f t="shared" si="5339"/>
        <v>11170.071</v>
      </c>
      <c r="BP1975" s="18">
        <f t="shared" si="5340"/>
        <v>4116.2</v>
      </c>
      <c r="BQ1975" s="18">
        <f t="shared" si="5341"/>
        <v>4116.2</v>
      </c>
      <c r="BR1975" s="18">
        <f t="shared" si="5399"/>
        <v>0</v>
      </c>
      <c r="BS1975" s="18">
        <f t="shared" si="5399"/>
        <v>0</v>
      </c>
      <c r="BT1975" s="18">
        <f t="shared" si="5399"/>
        <v>0</v>
      </c>
      <c r="BU1975" s="18">
        <f t="shared" si="5333"/>
        <v>11170.071</v>
      </c>
      <c r="BV1975" s="18">
        <f t="shared" si="5334"/>
        <v>4116.2</v>
      </c>
      <c r="BW1975" s="18">
        <f t="shared" si="5335"/>
        <v>4116.2</v>
      </c>
      <c r="BX1975" s="18">
        <f t="shared" si="5399"/>
        <v>-0.92400000000000004</v>
      </c>
      <c r="BY1975" s="18">
        <f t="shared" si="5399"/>
        <v>0</v>
      </c>
      <c r="BZ1975" s="18">
        <f t="shared" si="5399"/>
        <v>0</v>
      </c>
      <c r="CA1975" s="18">
        <f t="shared" si="5299"/>
        <v>11169.146999999999</v>
      </c>
      <c r="CB1975" s="18">
        <f t="shared" si="5300"/>
        <v>4116.2</v>
      </c>
      <c r="CC1975" s="18">
        <f t="shared" si="5301"/>
        <v>4116.2</v>
      </c>
      <c r="CD1975" s="18">
        <f t="shared" si="5399"/>
        <v>0</v>
      </c>
      <c r="CE1975" s="27"/>
      <c r="CF1975" s="33"/>
    </row>
    <row r="1976" spans="1:84" x14ac:dyDescent="0.3">
      <c r="A1976" s="41" t="s">
        <v>328</v>
      </c>
      <c r="B1976" s="39">
        <v>240</v>
      </c>
      <c r="C1976" s="41" t="s">
        <v>149</v>
      </c>
      <c r="D1976" s="41" t="s">
        <v>27</v>
      </c>
      <c r="E1976" s="14" t="s">
        <v>521</v>
      </c>
      <c r="F1976" s="23">
        <v>4116.2</v>
      </c>
      <c r="G1976" s="23">
        <v>4116.2</v>
      </c>
      <c r="H1976" s="23">
        <v>4116.2</v>
      </c>
      <c r="I1976" s="18"/>
      <c r="J1976" s="18"/>
      <c r="K1976" s="18"/>
      <c r="L1976" s="18">
        <f t="shared" si="5237"/>
        <v>4116.2</v>
      </c>
      <c r="M1976" s="18">
        <f t="shared" si="5238"/>
        <v>4116.2</v>
      </c>
      <c r="N1976" s="18">
        <f t="shared" si="5239"/>
        <v>4116.2</v>
      </c>
      <c r="O1976" s="18"/>
      <c r="P1976" s="18"/>
      <c r="Q1976" s="18"/>
      <c r="R1976" s="18"/>
      <c r="S1976" s="18"/>
      <c r="T1976" s="18">
        <f t="shared" si="5365"/>
        <v>4116.2</v>
      </c>
      <c r="U1976" s="18">
        <f t="shared" si="5366"/>
        <v>4116.2</v>
      </c>
      <c r="V1976" s="18">
        <f t="shared" si="5367"/>
        <v>4116.2</v>
      </c>
      <c r="W1976" s="18">
        <v>7300.2</v>
      </c>
      <c r="X1976" s="18"/>
      <c r="Y1976" s="18"/>
      <c r="Z1976" s="18"/>
      <c r="AA1976" s="18"/>
      <c r="AB1976" s="18"/>
      <c r="AC1976" s="18">
        <f t="shared" si="5346"/>
        <v>11416.4</v>
      </c>
      <c r="AD1976" s="18">
        <f t="shared" si="5347"/>
        <v>4116.2</v>
      </c>
      <c r="AE1976" s="18">
        <f t="shared" si="5348"/>
        <v>4116.2</v>
      </c>
      <c r="AF1976" s="18"/>
      <c r="AG1976" s="18"/>
      <c r="AH1976" s="18"/>
      <c r="AI1976" s="18">
        <f t="shared" si="5318"/>
        <v>11416.4</v>
      </c>
      <c r="AJ1976" s="18">
        <f t="shared" si="5319"/>
        <v>4116.2</v>
      </c>
      <c r="AK1976" s="18">
        <f t="shared" si="5320"/>
        <v>4116.2</v>
      </c>
      <c r="AL1976" s="18"/>
      <c r="AM1976" s="18">
        <f t="shared" si="5321"/>
        <v>11416.4</v>
      </c>
      <c r="AN1976" s="18"/>
      <c r="AO1976" s="18"/>
      <c r="AP1976" s="18"/>
      <c r="AQ1976" s="18">
        <f t="shared" si="5277"/>
        <v>11416.4</v>
      </c>
      <c r="AR1976" s="18">
        <f t="shared" si="5278"/>
        <v>4116.2</v>
      </c>
      <c r="AS1976" s="18">
        <f t="shared" si="5279"/>
        <v>4116.2</v>
      </c>
      <c r="AT1976" s="18"/>
      <c r="AU1976" s="18"/>
      <c r="AV1976" s="18"/>
      <c r="AW1976" s="18">
        <f t="shared" si="5281"/>
        <v>11416.4</v>
      </c>
      <c r="AX1976" s="18">
        <f t="shared" si="5282"/>
        <v>4116.2</v>
      </c>
      <c r="AY1976" s="18">
        <f t="shared" si="5283"/>
        <v>4116.2</v>
      </c>
      <c r="AZ1976" s="18">
        <v>-245.81399999999999</v>
      </c>
      <c r="BA1976" s="18"/>
      <c r="BB1976" s="18"/>
      <c r="BC1976" s="18">
        <f t="shared" si="5243"/>
        <v>11170.585999999999</v>
      </c>
      <c r="BD1976" s="18">
        <f t="shared" si="5244"/>
        <v>4116.2</v>
      </c>
      <c r="BE1976" s="18">
        <f t="shared" si="5245"/>
        <v>4116.2</v>
      </c>
      <c r="BF1976" s="18"/>
      <c r="BG1976" s="18"/>
      <c r="BH1976" s="18"/>
      <c r="BI1976" s="18">
        <f t="shared" si="5240"/>
        <v>11170.585999999999</v>
      </c>
      <c r="BJ1976" s="18">
        <f t="shared" si="5241"/>
        <v>4116.2</v>
      </c>
      <c r="BK1976" s="18">
        <f t="shared" si="5242"/>
        <v>4116.2</v>
      </c>
      <c r="BL1976" s="18">
        <v>-0.51500000000000001</v>
      </c>
      <c r="BM1976" s="18"/>
      <c r="BN1976" s="18"/>
      <c r="BO1976" s="18">
        <f t="shared" si="5339"/>
        <v>11170.071</v>
      </c>
      <c r="BP1976" s="18">
        <f t="shared" si="5340"/>
        <v>4116.2</v>
      </c>
      <c r="BQ1976" s="18">
        <f t="shared" si="5341"/>
        <v>4116.2</v>
      </c>
      <c r="BR1976" s="18"/>
      <c r="BS1976" s="18"/>
      <c r="BT1976" s="18"/>
      <c r="BU1976" s="18">
        <f t="shared" si="5333"/>
        <v>11170.071</v>
      </c>
      <c r="BV1976" s="18">
        <f t="shared" si="5334"/>
        <v>4116.2</v>
      </c>
      <c r="BW1976" s="18">
        <f t="shared" si="5335"/>
        <v>4116.2</v>
      </c>
      <c r="BX1976" s="18">
        <v>-0.92400000000000004</v>
      </c>
      <c r="BY1976" s="18"/>
      <c r="BZ1976" s="18"/>
      <c r="CA1976" s="18">
        <f t="shared" si="5299"/>
        <v>11169.146999999999</v>
      </c>
      <c r="CB1976" s="18">
        <f t="shared" si="5300"/>
        <v>4116.2</v>
      </c>
      <c r="CC1976" s="18">
        <f t="shared" si="5301"/>
        <v>4116.2</v>
      </c>
      <c r="CD1976" s="18"/>
      <c r="CE1976" s="27"/>
      <c r="CF1976" s="33"/>
    </row>
    <row r="1977" spans="1:84" x14ac:dyDescent="0.3">
      <c r="A1977" s="41" t="s">
        <v>328</v>
      </c>
      <c r="B1977" s="39">
        <v>800</v>
      </c>
      <c r="C1977" s="41"/>
      <c r="D1977" s="41"/>
      <c r="E1977" s="14" t="s">
        <v>556</v>
      </c>
      <c r="F1977" s="18">
        <f t="shared" ref="F1977:K1978" si="5400">F1978</f>
        <v>168.5</v>
      </c>
      <c r="G1977" s="18">
        <f t="shared" si="5400"/>
        <v>168.5</v>
      </c>
      <c r="H1977" s="18">
        <f t="shared" si="5400"/>
        <v>168.5</v>
      </c>
      <c r="I1977" s="18">
        <f t="shared" si="5400"/>
        <v>0</v>
      </c>
      <c r="J1977" s="18">
        <f t="shared" si="5400"/>
        <v>0</v>
      </c>
      <c r="K1977" s="18">
        <f t="shared" si="5400"/>
        <v>0</v>
      </c>
      <c r="L1977" s="18">
        <f t="shared" si="5237"/>
        <v>168.5</v>
      </c>
      <c r="M1977" s="18">
        <f t="shared" si="5238"/>
        <v>168.5</v>
      </c>
      <c r="N1977" s="18">
        <f t="shared" si="5239"/>
        <v>168.5</v>
      </c>
      <c r="O1977" s="18">
        <f t="shared" ref="O1977:S1978" si="5401">O1978</f>
        <v>0</v>
      </c>
      <c r="P1977" s="18">
        <f t="shared" si="5401"/>
        <v>0</v>
      </c>
      <c r="Q1977" s="18">
        <f t="shared" si="5401"/>
        <v>0</v>
      </c>
      <c r="R1977" s="18">
        <f t="shared" si="5401"/>
        <v>0</v>
      </c>
      <c r="S1977" s="18">
        <f t="shared" si="5401"/>
        <v>0</v>
      </c>
      <c r="T1977" s="18">
        <f t="shared" si="5365"/>
        <v>168.5</v>
      </c>
      <c r="U1977" s="18">
        <f t="shared" si="5366"/>
        <v>168.5</v>
      </c>
      <c r="V1977" s="18">
        <f t="shared" si="5367"/>
        <v>168.5</v>
      </c>
      <c r="W1977" s="18">
        <f t="shared" ref="W1977:CD1978" si="5402">W1978</f>
        <v>0</v>
      </c>
      <c r="X1977" s="18">
        <f t="shared" si="5402"/>
        <v>0</v>
      </c>
      <c r="Y1977" s="18">
        <f t="shared" si="5402"/>
        <v>0</v>
      </c>
      <c r="Z1977" s="18">
        <f t="shared" si="5402"/>
        <v>0</v>
      </c>
      <c r="AA1977" s="18">
        <f t="shared" si="5402"/>
        <v>0</v>
      </c>
      <c r="AB1977" s="18">
        <f t="shared" si="5402"/>
        <v>0</v>
      </c>
      <c r="AC1977" s="18">
        <f t="shared" si="5346"/>
        <v>168.5</v>
      </c>
      <c r="AD1977" s="18">
        <f t="shared" si="5347"/>
        <v>168.5</v>
      </c>
      <c r="AE1977" s="18">
        <f t="shared" si="5348"/>
        <v>168.5</v>
      </c>
      <c r="AF1977" s="18">
        <f t="shared" si="5402"/>
        <v>0</v>
      </c>
      <c r="AG1977" s="18">
        <f t="shared" si="5402"/>
        <v>0</v>
      </c>
      <c r="AH1977" s="18">
        <f t="shared" si="5402"/>
        <v>0</v>
      </c>
      <c r="AI1977" s="18">
        <f t="shared" si="5318"/>
        <v>168.5</v>
      </c>
      <c r="AJ1977" s="18">
        <f t="shared" si="5319"/>
        <v>168.5</v>
      </c>
      <c r="AK1977" s="18">
        <f t="shared" si="5320"/>
        <v>168.5</v>
      </c>
      <c r="AL1977" s="18">
        <f t="shared" si="5402"/>
        <v>0</v>
      </c>
      <c r="AM1977" s="18">
        <f t="shared" si="5321"/>
        <v>168.5</v>
      </c>
      <c r="AN1977" s="18">
        <f t="shared" si="5402"/>
        <v>0</v>
      </c>
      <c r="AO1977" s="18">
        <f t="shared" si="5402"/>
        <v>0</v>
      </c>
      <c r="AP1977" s="18">
        <f t="shared" si="5402"/>
        <v>0</v>
      </c>
      <c r="AQ1977" s="18">
        <f t="shared" si="5277"/>
        <v>168.5</v>
      </c>
      <c r="AR1977" s="18">
        <f t="shared" si="5278"/>
        <v>168.5</v>
      </c>
      <c r="AS1977" s="18">
        <f t="shared" si="5279"/>
        <v>168.5</v>
      </c>
      <c r="AT1977" s="18">
        <f t="shared" si="5402"/>
        <v>0</v>
      </c>
      <c r="AU1977" s="18">
        <f t="shared" si="5402"/>
        <v>0</v>
      </c>
      <c r="AV1977" s="18">
        <f t="shared" si="5402"/>
        <v>0</v>
      </c>
      <c r="AW1977" s="18">
        <f t="shared" si="5281"/>
        <v>168.5</v>
      </c>
      <c r="AX1977" s="18">
        <f t="shared" si="5282"/>
        <v>168.5</v>
      </c>
      <c r="AY1977" s="18">
        <f t="shared" si="5283"/>
        <v>168.5</v>
      </c>
      <c r="AZ1977" s="18">
        <f t="shared" si="5402"/>
        <v>0</v>
      </c>
      <c r="BA1977" s="18">
        <f t="shared" si="5402"/>
        <v>0</v>
      </c>
      <c r="BB1977" s="18">
        <f t="shared" si="5402"/>
        <v>0</v>
      </c>
      <c r="BC1977" s="18">
        <f t="shared" si="5243"/>
        <v>168.5</v>
      </c>
      <c r="BD1977" s="18">
        <f t="shared" si="5244"/>
        <v>168.5</v>
      </c>
      <c r="BE1977" s="18">
        <f t="shared" si="5245"/>
        <v>168.5</v>
      </c>
      <c r="BF1977" s="18">
        <f t="shared" si="5402"/>
        <v>0</v>
      </c>
      <c r="BG1977" s="18">
        <f t="shared" si="5402"/>
        <v>0</v>
      </c>
      <c r="BH1977" s="18">
        <f t="shared" si="5402"/>
        <v>0</v>
      </c>
      <c r="BI1977" s="18">
        <f t="shared" si="5240"/>
        <v>168.5</v>
      </c>
      <c r="BJ1977" s="18">
        <f t="shared" si="5241"/>
        <v>168.5</v>
      </c>
      <c r="BK1977" s="18">
        <f t="shared" si="5242"/>
        <v>168.5</v>
      </c>
      <c r="BL1977" s="18">
        <f t="shared" si="5402"/>
        <v>0</v>
      </c>
      <c r="BM1977" s="18">
        <f t="shared" si="5402"/>
        <v>0</v>
      </c>
      <c r="BN1977" s="18">
        <f t="shared" si="5402"/>
        <v>0</v>
      </c>
      <c r="BO1977" s="18">
        <f t="shared" si="5339"/>
        <v>168.5</v>
      </c>
      <c r="BP1977" s="18">
        <f t="shared" si="5340"/>
        <v>168.5</v>
      </c>
      <c r="BQ1977" s="18">
        <f t="shared" si="5341"/>
        <v>168.5</v>
      </c>
      <c r="BR1977" s="18">
        <f t="shared" si="5402"/>
        <v>0</v>
      </c>
      <c r="BS1977" s="18">
        <f t="shared" si="5402"/>
        <v>0</v>
      </c>
      <c r="BT1977" s="18">
        <f t="shared" si="5402"/>
        <v>0</v>
      </c>
      <c r="BU1977" s="18">
        <f t="shared" si="5333"/>
        <v>168.5</v>
      </c>
      <c r="BV1977" s="18">
        <f t="shared" si="5334"/>
        <v>168.5</v>
      </c>
      <c r="BW1977" s="18">
        <f t="shared" si="5335"/>
        <v>168.5</v>
      </c>
      <c r="BX1977" s="18">
        <f t="shared" si="5402"/>
        <v>0</v>
      </c>
      <c r="BY1977" s="18">
        <f t="shared" si="5402"/>
        <v>0</v>
      </c>
      <c r="BZ1977" s="18">
        <f t="shared" si="5402"/>
        <v>0</v>
      </c>
      <c r="CA1977" s="18">
        <f t="shared" si="5299"/>
        <v>168.5</v>
      </c>
      <c r="CB1977" s="18">
        <f t="shared" si="5300"/>
        <v>168.5</v>
      </c>
      <c r="CC1977" s="18">
        <f t="shared" si="5301"/>
        <v>168.5</v>
      </c>
      <c r="CD1977" s="18">
        <f t="shared" si="5402"/>
        <v>0</v>
      </c>
      <c r="CE1977" s="27"/>
      <c r="CF1977" s="33"/>
    </row>
    <row r="1978" spans="1:84" x14ac:dyDescent="0.3">
      <c r="A1978" s="41" t="s">
        <v>328</v>
      </c>
      <c r="B1978" s="39">
        <v>850</v>
      </c>
      <c r="C1978" s="41"/>
      <c r="D1978" s="41"/>
      <c r="E1978" s="14" t="s">
        <v>573</v>
      </c>
      <c r="F1978" s="18">
        <f t="shared" si="5400"/>
        <v>168.5</v>
      </c>
      <c r="G1978" s="18">
        <f t="shared" si="5400"/>
        <v>168.5</v>
      </c>
      <c r="H1978" s="18">
        <f t="shared" si="5400"/>
        <v>168.5</v>
      </c>
      <c r="I1978" s="18">
        <f t="shared" si="5400"/>
        <v>0</v>
      </c>
      <c r="J1978" s="18">
        <f t="shared" si="5400"/>
        <v>0</v>
      </c>
      <c r="K1978" s="18">
        <f t="shared" si="5400"/>
        <v>0</v>
      </c>
      <c r="L1978" s="18">
        <f t="shared" si="5237"/>
        <v>168.5</v>
      </c>
      <c r="M1978" s="18">
        <f t="shared" si="5238"/>
        <v>168.5</v>
      </c>
      <c r="N1978" s="18">
        <f t="shared" si="5239"/>
        <v>168.5</v>
      </c>
      <c r="O1978" s="18">
        <f t="shared" si="5401"/>
        <v>0</v>
      </c>
      <c r="P1978" s="18">
        <f t="shared" si="5401"/>
        <v>0</v>
      </c>
      <c r="Q1978" s="18">
        <f t="shared" si="5401"/>
        <v>0</v>
      </c>
      <c r="R1978" s="18">
        <f t="shared" si="5401"/>
        <v>0</v>
      </c>
      <c r="S1978" s="18">
        <f t="shared" si="5401"/>
        <v>0</v>
      </c>
      <c r="T1978" s="18">
        <f t="shared" si="5365"/>
        <v>168.5</v>
      </c>
      <c r="U1978" s="18">
        <f t="shared" si="5366"/>
        <v>168.5</v>
      </c>
      <c r="V1978" s="18">
        <f t="shared" si="5367"/>
        <v>168.5</v>
      </c>
      <c r="W1978" s="18">
        <f t="shared" si="5402"/>
        <v>0</v>
      </c>
      <c r="X1978" s="18">
        <f t="shared" si="5402"/>
        <v>0</v>
      </c>
      <c r="Y1978" s="18">
        <f t="shared" si="5402"/>
        <v>0</v>
      </c>
      <c r="Z1978" s="18">
        <f t="shared" si="5402"/>
        <v>0</v>
      </c>
      <c r="AA1978" s="18">
        <f t="shared" si="5402"/>
        <v>0</v>
      </c>
      <c r="AB1978" s="18">
        <f t="shared" si="5402"/>
        <v>0</v>
      </c>
      <c r="AC1978" s="18">
        <f t="shared" si="5346"/>
        <v>168.5</v>
      </c>
      <c r="AD1978" s="18">
        <f t="shared" si="5347"/>
        <v>168.5</v>
      </c>
      <c r="AE1978" s="18">
        <f t="shared" si="5348"/>
        <v>168.5</v>
      </c>
      <c r="AF1978" s="18">
        <f t="shared" si="5402"/>
        <v>0</v>
      </c>
      <c r="AG1978" s="18">
        <f t="shared" si="5402"/>
        <v>0</v>
      </c>
      <c r="AH1978" s="18">
        <f t="shared" si="5402"/>
        <v>0</v>
      </c>
      <c r="AI1978" s="18">
        <f t="shared" si="5318"/>
        <v>168.5</v>
      </c>
      <c r="AJ1978" s="18">
        <f t="shared" si="5319"/>
        <v>168.5</v>
      </c>
      <c r="AK1978" s="18">
        <f t="shared" si="5320"/>
        <v>168.5</v>
      </c>
      <c r="AL1978" s="18">
        <f t="shared" si="5402"/>
        <v>0</v>
      </c>
      <c r="AM1978" s="18">
        <f t="shared" si="5321"/>
        <v>168.5</v>
      </c>
      <c r="AN1978" s="18">
        <f t="shared" si="5402"/>
        <v>0</v>
      </c>
      <c r="AO1978" s="18">
        <f t="shared" si="5402"/>
        <v>0</v>
      </c>
      <c r="AP1978" s="18">
        <f t="shared" si="5402"/>
        <v>0</v>
      </c>
      <c r="AQ1978" s="18">
        <f t="shared" si="5277"/>
        <v>168.5</v>
      </c>
      <c r="AR1978" s="18">
        <f t="shared" si="5278"/>
        <v>168.5</v>
      </c>
      <c r="AS1978" s="18">
        <f t="shared" si="5279"/>
        <v>168.5</v>
      </c>
      <c r="AT1978" s="18">
        <f t="shared" si="5402"/>
        <v>0</v>
      </c>
      <c r="AU1978" s="18">
        <f t="shared" si="5402"/>
        <v>0</v>
      </c>
      <c r="AV1978" s="18">
        <f t="shared" si="5402"/>
        <v>0</v>
      </c>
      <c r="AW1978" s="18">
        <f t="shared" si="5281"/>
        <v>168.5</v>
      </c>
      <c r="AX1978" s="18">
        <f t="shared" si="5282"/>
        <v>168.5</v>
      </c>
      <c r="AY1978" s="18">
        <f t="shared" si="5283"/>
        <v>168.5</v>
      </c>
      <c r="AZ1978" s="18">
        <f t="shared" si="5402"/>
        <v>0</v>
      </c>
      <c r="BA1978" s="18">
        <f t="shared" si="5402"/>
        <v>0</v>
      </c>
      <c r="BB1978" s="18">
        <f t="shared" si="5402"/>
        <v>0</v>
      </c>
      <c r="BC1978" s="18">
        <f t="shared" si="5243"/>
        <v>168.5</v>
      </c>
      <c r="BD1978" s="18">
        <f t="shared" si="5244"/>
        <v>168.5</v>
      </c>
      <c r="BE1978" s="18">
        <f t="shared" si="5245"/>
        <v>168.5</v>
      </c>
      <c r="BF1978" s="18">
        <f t="shared" si="5402"/>
        <v>0</v>
      </c>
      <c r="BG1978" s="18">
        <f t="shared" si="5402"/>
        <v>0</v>
      </c>
      <c r="BH1978" s="18">
        <f t="shared" si="5402"/>
        <v>0</v>
      </c>
      <c r="BI1978" s="18">
        <f t="shared" si="5240"/>
        <v>168.5</v>
      </c>
      <c r="BJ1978" s="18">
        <f t="shared" si="5241"/>
        <v>168.5</v>
      </c>
      <c r="BK1978" s="18">
        <f t="shared" si="5242"/>
        <v>168.5</v>
      </c>
      <c r="BL1978" s="18">
        <f t="shared" si="5402"/>
        <v>0</v>
      </c>
      <c r="BM1978" s="18">
        <f t="shared" si="5402"/>
        <v>0</v>
      </c>
      <c r="BN1978" s="18">
        <f t="shared" si="5402"/>
        <v>0</v>
      </c>
      <c r="BO1978" s="18">
        <f t="shared" si="5339"/>
        <v>168.5</v>
      </c>
      <c r="BP1978" s="18">
        <f t="shared" si="5340"/>
        <v>168.5</v>
      </c>
      <c r="BQ1978" s="18">
        <f t="shared" si="5341"/>
        <v>168.5</v>
      </c>
      <c r="BR1978" s="18">
        <f t="shared" si="5402"/>
        <v>0</v>
      </c>
      <c r="BS1978" s="18">
        <f t="shared" si="5402"/>
        <v>0</v>
      </c>
      <c r="BT1978" s="18">
        <f t="shared" si="5402"/>
        <v>0</v>
      </c>
      <c r="BU1978" s="18">
        <f t="shared" si="5333"/>
        <v>168.5</v>
      </c>
      <c r="BV1978" s="18">
        <f t="shared" si="5334"/>
        <v>168.5</v>
      </c>
      <c r="BW1978" s="18">
        <f t="shared" si="5335"/>
        <v>168.5</v>
      </c>
      <c r="BX1978" s="18">
        <f t="shared" si="5402"/>
        <v>0</v>
      </c>
      <c r="BY1978" s="18">
        <f t="shared" si="5402"/>
        <v>0</v>
      </c>
      <c r="BZ1978" s="18">
        <f t="shared" si="5402"/>
        <v>0</v>
      </c>
      <c r="CA1978" s="18">
        <f t="shared" si="5299"/>
        <v>168.5</v>
      </c>
      <c r="CB1978" s="18">
        <f t="shared" si="5300"/>
        <v>168.5</v>
      </c>
      <c r="CC1978" s="18">
        <f t="shared" si="5301"/>
        <v>168.5</v>
      </c>
      <c r="CD1978" s="18">
        <f t="shared" si="5402"/>
        <v>0</v>
      </c>
      <c r="CE1978" s="27"/>
      <c r="CF1978" s="33"/>
    </row>
    <row r="1979" spans="1:84" x14ac:dyDescent="0.3">
      <c r="A1979" s="41" t="s">
        <v>328</v>
      </c>
      <c r="B1979" s="39">
        <v>850</v>
      </c>
      <c r="C1979" s="41" t="s">
        <v>149</v>
      </c>
      <c r="D1979" s="41" t="s">
        <v>27</v>
      </c>
      <c r="E1979" s="14" t="s">
        <v>521</v>
      </c>
      <c r="F1979" s="23">
        <v>168.5</v>
      </c>
      <c r="G1979" s="23">
        <v>168.5</v>
      </c>
      <c r="H1979" s="23">
        <v>168.5</v>
      </c>
      <c r="I1979" s="18"/>
      <c r="J1979" s="18"/>
      <c r="K1979" s="18"/>
      <c r="L1979" s="18">
        <f t="shared" si="5237"/>
        <v>168.5</v>
      </c>
      <c r="M1979" s="18">
        <f t="shared" si="5238"/>
        <v>168.5</v>
      </c>
      <c r="N1979" s="18">
        <f t="shared" si="5239"/>
        <v>168.5</v>
      </c>
      <c r="O1979" s="18"/>
      <c r="P1979" s="18"/>
      <c r="Q1979" s="18"/>
      <c r="R1979" s="18"/>
      <c r="S1979" s="18"/>
      <c r="T1979" s="18">
        <f t="shared" si="5365"/>
        <v>168.5</v>
      </c>
      <c r="U1979" s="18">
        <f t="shared" si="5366"/>
        <v>168.5</v>
      </c>
      <c r="V1979" s="18">
        <f t="shared" si="5367"/>
        <v>168.5</v>
      </c>
      <c r="W1979" s="18"/>
      <c r="X1979" s="18"/>
      <c r="Y1979" s="18"/>
      <c r="Z1979" s="18"/>
      <c r="AA1979" s="18"/>
      <c r="AB1979" s="18"/>
      <c r="AC1979" s="18">
        <f t="shared" si="5346"/>
        <v>168.5</v>
      </c>
      <c r="AD1979" s="18">
        <f t="shared" si="5347"/>
        <v>168.5</v>
      </c>
      <c r="AE1979" s="18">
        <f t="shared" si="5348"/>
        <v>168.5</v>
      </c>
      <c r="AF1979" s="18"/>
      <c r="AG1979" s="18"/>
      <c r="AH1979" s="18"/>
      <c r="AI1979" s="18">
        <f t="shared" si="5318"/>
        <v>168.5</v>
      </c>
      <c r="AJ1979" s="18">
        <f t="shared" si="5319"/>
        <v>168.5</v>
      </c>
      <c r="AK1979" s="18">
        <f t="shared" si="5320"/>
        <v>168.5</v>
      </c>
      <c r="AL1979" s="18"/>
      <c r="AM1979" s="18">
        <f t="shared" si="5321"/>
        <v>168.5</v>
      </c>
      <c r="AN1979" s="18"/>
      <c r="AO1979" s="18"/>
      <c r="AP1979" s="18"/>
      <c r="AQ1979" s="18">
        <f t="shared" si="5277"/>
        <v>168.5</v>
      </c>
      <c r="AR1979" s="18">
        <f t="shared" si="5278"/>
        <v>168.5</v>
      </c>
      <c r="AS1979" s="18">
        <f t="shared" si="5279"/>
        <v>168.5</v>
      </c>
      <c r="AT1979" s="18"/>
      <c r="AU1979" s="18"/>
      <c r="AV1979" s="18"/>
      <c r="AW1979" s="18">
        <f t="shared" si="5281"/>
        <v>168.5</v>
      </c>
      <c r="AX1979" s="18">
        <f t="shared" si="5282"/>
        <v>168.5</v>
      </c>
      <c r="AY1979" s="18">
        <f t="shared" si="5283"/>
        <v>168.5</v>
      </c>
      <c r="AZ1979" s="18"/>
      <c r="BA1979" s="18"/>
      <c r="BB1979" s="18"/>
      <c r="BC1979" s="18">
        <f t="shared" si="5243"/>
        <v>168.5</v>
      </c>
      <c r="BD1979" s="18">
        <f t="shared" si="5244"/>
        <v>168.5</v>
      </c>
      <c r="BE1979" s="18">
        <f t="shared" si="5245"/>
        <v>168.5</v>
      </c>
      <c r="BF1979" s="18"/>
      <c r="BG1979" s="18"/>
      <c r="BH1979" s="18"/>
      <c r="BI1979" s="18">
        <f t="shared" si="5240"/>
        <v>168.5</v>
      </c>
      <c r="BJ1979" s="18">
        <f t="shared" si="5241"/>
        <v>168.5</v>
      </c>
      <c r="BK1979" s="18">
        <f t="shared" si="5242"/>
        <v>168.5</v>
      </c>
      <c r="BL1979" s="18"/>
      <c r="BM1979" s="18"/>
      <c r="BN1979" s="18"/>
      <c r="BO1979" s="18">
        <f t="shared" si="5339"/>
        <v>168.5</v>
      </c>
      <c r="BP1979" s="18">
        <f t="shared" si="5340"/>
        <v>168.5</v>
      </c>
      <c r="BQ1979" s="18">
        <f t="shared" si="5341"/>
        <v>168.5</v>
      </c>
      <c r="BR1979" s="18"/>
      <c r="BS1979" s="18"/>
      <c r="BT1979" s="18"/>
      <c r="BU1979" s="18">
        <f t="shared" si="5333"/>
        <v>168.5</v>
      </c>
      <c r="BV1979" s="18">
        <f t="shared" si="5334"/>
        <v>168.5</v>
      </c>
      <c r="BW1979" s="18">
        <f t="shared" si="5335"/>
        <v>168.5</v>
      </c>
      <c r="BX1979" s="18"/>
      <c r="BY1979" s="18"/>
      <c r="BZ1979" s="18"/>
      <c r="CA1979" s="18">
        <f t="shared" si="5299"/>
        <v>168.5</v>
      </c>
      <c r="CB1979" s="18">
        <f t="shared" si="5300"/>
        <v>168.5</v>
      </c>
      <c r="CC1979" s="18">
        <f t="shared" si="5301"/>
        <v>168.5</v>
      </c>
      <c r="CD1979" s="18"/>
      <c r="CE1979" s="27"/>
      <c r="CF1979" s="33"/>
    </row>
    <row r="1980" spans="1:84" ht="46.8" x14ac:dyDescent="0.3">
      <c r="A1980" s="41" t="s">
        <v>329</v>
      </c>
      <c r="B1980" s="39"/>
      <c r="C1980" s="41"/>
      <c r="D1980" s="41"/>
      <c r="E1980" s="14" t="s">
        <v>705</v>
      </c>
      <c r="F1980" s="18">
        <f t="shared" ref="F1980:K1982" si="5403">F1981</f>
        <v>1455.4</v>
      </c>
      <c r="G1980" s="18">
        <f t="shared" si="5403"/>
        <v>1455.4</v>
      </c>
      <c r="H1980" s="18">
        <f t="shared" si="5403"/>
        <v>1455.4</v>
      </c>
      <c r="I1980" s="18">
        <f t="shared" si="5403"/>
        <v>0</v>
      </c>
      <c r="J1980" s="18">
        <f t="shared" si="5403"/>
        <v>0</v>
      </c>
      <c r="K1980" s="18">
        <f t="shared" si="5403"/>
        <v>0</v>
      </c>
      <c r="L1980" s="18">
        <f t="shared" si="5237"/>
        <v>1455.4</v>
      </c>
      <c r="M1980" s="18">
        <f t="shared" si="5238"/>
        <v>1455.4</v>
      </c>
      <c r="N1980" s="18">
        <f t="shared" si="5239"/>
        <v>1455.4</v>
      </c>
      <c r="O1980" s="18">
        <f t="shared" ref="O1980:S1982" si="5404">O1981</f>
        <v>0</v>
      </c>
      <c r="P1980" s="18">
        <f t="shared" si="5404"/>
        <v>0</v>
      </c>
      <c r="Q1980" s="18">
        <f t="shared" si="5404"/>
        <v>0</v>
      </c>
      <c r="R1980" s="18">
        <f t="shared" si="5404"/>
        <v>0</v>
      </c>
      <c r="S1980" s="18">
        <f t="shared" si="5404"/>
        <v>0</v>
      </c>
      <c r="T1980" s="18">
        <f t="shared" si="5365"/>
        <v>1455.4</v>
      </c>
      <c r="U1980" s="18">
        <f t="shared" si="5366"/>
        <v>1455.4</v>
      </c>
      <c r="V1980" s="18">
        <f t="shared" si="5367"/>
        <v>1455.4</v>
      </c>
      <c r="W1980" s="18">
        <f t="shared" ref="W1980:CD1982" si="5405">W1981</f>
        <v>0</v>
      </c>
      <c r="X1980" s="18">
        <f t="shared" si="5405"/>
        <v>0</v>
      </c>
      <c r="Y1980" s="18">
        <f t="shared" si="5405"/>
        <v>0</v>
      </c>
      <c r="Z1980" s="18">
        <f t="shared" si="5405"/>
        <v>0</v>
      </c>
      <c r="AA1980" s="18">
        <f t="shared" si="5405"/>
        <v>0</v>
      </c>
      <c r="AB1980" s="18">
        <f t="shared" si="5405"/>
        <v>0</v>
      </c>
      <c r="AC1980" s="18">
        <f t="shared" si="5346"/>
        <v>1455.4</v>
      </c>
      <c r="AD1980" s="18">
        <f t="shared" si="5347"/>
        <v>1455.4</v>
      </c>
      <c r="AE1980" s="18">
        <f t="shared" si="5348"/>
        <v>1455.4</v>
      </c>
      <c r="AF1980" s="18">
        <f t="shared" si="5405"/>
        <v>0</v>
      </c>
      <c r="AG1980" s="18">
        <f t="shared" si="5405"/>
        <v>0</v>
      </c>
      <c r="AH1980" s="18">
        <f t="shared" si="5405"/>
        <v>0</v>
      </c>
      <c r="AI1980" s="18">
        <f t="shared" si="5318"/>
        <v>1455.4</v>
      </c>
      <c r="AJ1980" s="18">
        <f t="shared" si="5319"/>
        <v>1455.4</v>
      </c>
      <c r="AK1980" s="18">
        <f t="shared" si="5320"/>
        <v>1455.4</v>
      </c>
      <c r="AL1980" s="18">
        <f t="shared" si="5405"/>
        <v>0</v>
      </c>
      <c r="AM1980" s="18">
        <f t="shared" si="5321"/>
        <v>1455.4</v>
      </c>
      <c r="AN1980" s="18">
        <f t="shared" si="5405"/>
        <v>0</v>
      </c>
      <c r="AO1980" s="18">
        <f t="shared" si="5405"/>
        <v>0</v>
      </c>
      <c r="AP1980" s="18">
        <f t="shared" si="5405"/>
        <v>0</v>
      </c>
      <c r="AQ1980" s="18">
        <f t="shared" si="5277"/>
        <v>1455.4</v>
      </c>
      <c r="AR1980" s="18">
        <f t="shared" si="5278"/>
        <v>1455.4</v>
      </c>
      <c r="AS1980" s="18">
        <f t="shared" si="5279"/>
        <v>1455.4</v>
      </c>
      <c r="AT1980" s="18">
        <f t="shared" si="5405"/>
        <v>0</v>
      </c>
      <c r="AU1980" s="18">
        <f t="shared" si="5405"/>
        <v>0</v>
      </c>
      <c r="AV1980" s="18">
        <f t="shared" si="5405"/>
        <v>0</v>
      </c>
      <c r="AW1980" s="18">
        <f t="shared" si="5281"/>
        <v>1455.4</v>
      </c>
      <c r="AX1980" s="18">
        <f t="shared" si="5282"/>
        <v>1455.4</v>
      </c>
      <c r="AY1980" s="18">
        <f t="shared" si="5283"/>
        <v>1455.4</v>
      </c>
      <c r="AZ1980" s="18">
        <f t="shared" si="5405"/>
        <v>0</v>
      </c>
      <c r="BA1980" s="18">
        <f t="shared" si="5405"/>
        <v>0</v>
      </c>
      <c r="BB1980" s="18">
        <f t="shared" si="5405"/>
        <v>0</v>
      </c>
      <c r="BC1980" s="18">
        <f t="shared" si="5243"/>
        <v>1455.4</v>
      </c>
      <c r="BD1980" s="18">
        <f t="shared" si="5244"/>
        <v>1455.4</v>
      </c>
      <c r="BE1980" s="18">
        <f t="shared" si="5245"/>
        <v>1455.4</v>
      </c>
      <c r="BF1980" s="18">
        <f t="shared" si="5405"/>
        <v>0</v>
      </c>
      <c r="BG1980" s="18">
        <f t="shared" si="5405"/>
        <v>0</v>
      </c>
      <c r="BH1980" s="18">
        <f t="shared" si="5405"/>
        <v>0</v>
      </c>
      <c r="BI1980" s="18">
        <f t="shared" ref="BI1980:BI2043" si="5406">BC1980+BF1980</f>
        <v>1455.4</v>
      </c>
      <c r="BJ1980" s="18">
        <f t="shared" ref="BJ1980:BJ2043" si="5407">BD1980+BG1980</f>
        <v>1455.4</v>
      </c>
      <c r="BK1980" s="18">
        <f t="shared" ref="BK1980:BK2043" si="5408">BE1980+BH1980</f>
        <v>1455.4</v>
      </c>
      <c r="BL1980" s="18">
        <f t="shared" si="5405"/>
        <v>0</v>
      </c>
      <c r="BM1980" s="18">
        <f t="shared" si="5405"/>
        <v>0</v>
      </c>
      <c r="BN1980" s="18">
        <f t="shared" si="5405"/>
        <v>0</v>
      </c>
      <c r="BO1980" s="18">
        <f t="shared" si="5339"/>
        <v>1455.4</v>
      </c>
      <c r="BP1980" s="18">
        <f t="shared" si="5340"/>
        <v>1455.4</v>
      </c>
      <c r="BQ1980" s="18">
        <f t="shared" si="5341"/>
        <v>1455.4</v>
      </c>
      <c r="BR1980" s="18">
        <f t="shared" si="5405"/>
        <v>0</v>
      </c>
      <c r="BS1980" s="18">
        <f t="shared" si="5405"/>
        <v>0</v>
      </c>
      <c r="BT1980" s="18">
        <f t="shared" si="5405"/>
        <v>0</v>
      </c>
      <c r="BU1980" s="18">
        <f t="shared" si="5333"/>
        <v>1455.4</v>
      </c>
      <c r="BV1980" s="18">
        <f t="shared" si="5334"/>
        <v>1455.4</v>
      </c>
      <c r="BW1980" s="18">
        <f t="shared" si="5335"/>
        <v>1455.4</v>
      </c>
      <c r="BX1980" s="18">
        <f t="shared" si="5405"/>
        <v>-62.366999999999997</v>
      </c>
      <c r="BY1980" s="18">
        <f t="shared" si="5405"/>
        <v>0</v>
      </c>
      <c r="BZ1980" s="18">
        <f t="shared" si="5405"/>
        <v>0</v>
      </c>
      <c r="CA1980" s="18">
        <f t="shared" si="5299"/>
        <v>1393.0330000000001</v>
      </c>
      <c r="CB1980" s="18">
        <f t="shared" si="5300"/>
        <v>1455.4</v>
      </c>
      <c r="CC1980" s="18">
        <f t="shared" si="5301"/>
        <v>1455.4</v>
      </c>
      <c r="CD1980" s="18">
        <f t="shared" si="5405"/>
        <v>0</v>
      </c>
      <c r="CE1980" s="27"/>
      <c r="CF1980" s="33"/>
    </row>
    <row r="1981" spans="1:84" ht="31.2" x14ac:dyDescent="0.3">
      <c r="A1981" s="41" t="s">
        <v>329</v>
      </c>
      <c r="B1981" s="39">
        <v>200</v>
      </c>
      <c r="C1981" s="41"/>
      <c r="D1981" s="41"/>
      <c r="E1981" s="14" t="s">
        <v>551</v>
      </c>
      <c r="F1981" s="18">
        <f t="shared" si="5403"/>
        <v>1455.4</v>
      </c>
      <c r="G1981" s="18">
        <f t="shared" si="5403"/>
        <v>1455.4</v>
      </c>
      <c r="H1981" s="18">
        <f t="shared" si="5403"/>
        <v>1455.4</v>
      </c>
      <c r="I1981" s="18">
        <f t="shared" si="5403"/>
        <v>0</v>
      </c>
      <c r="J1981" s="18">
        <f t="shared" si="5403"/>
        <v>0</v>
      </c>
      <c r="K1981" s="18">
        <f t="shared" si="5403"/>
        <v>0</v>
      </c>
      <c r="L1981" s="18">
        <f t="shared" si="5237"/>
        <v>1455.4</v>
      </c>
      <c r="M1981" s="18">
        <f t="shared" si="5238"/>
        <v>1455.4</v>
      </c>
      <c r="N1981" s="18">
        <f t="shared" si="5239"/>
        <v>1455.4</v>
      </c>
      <c r="O1981" s="18">
        <f t="shared" si="5404"/>
        <v>0</v>
      </c>
      <c r="P1981" s="18">
        <f t="shared" si="5404"/>
        <v>0</v>
      </c>
      <c r="Q1981" s="18">
        <f t="shared" si="5404"/>
        <v>0</v>
      </c>
      <c r="R1981" s="18">
        <f t="shared" si="5404"/>
        <v>0</v>
      </c>
      <c r="S1981" s="18">
        <f t="shared" si="5404"/>
        <v>0</v>
      </c>
      <c r="T1981" s="18">
        <f t="shared" si="5365"/>
        <v>1455.4</v>
      </c>
      <c r="U1981" s="18">
        <f t="shared" si="5366"/>
        <v>1455.4</v>
      </c>
      <c r="V1981" s="18">
        <f t="shared" si="5367"/>
        <v>1455.4</v>
      </c>
      <c r="W1981" s="18">
        <f t="shared" si="5405"/>
        <v>0</v>
      </c>
      <c r="X1981" s="18">
        <f t="shared" si="5405"/>
        <v>0</v>
      </c>
      <c r="Y1981" s="18">
        <f t="shared" si="5405"/>
        <v>0</v>
      </c>
      <c r="Z1981" s="18">
        <f t="shared" si="5405"/>
        <v>0</v>
      </c>
      <c r="AA1981" s="18">
        <f t="shared" si="5405"/>
        <v>0</v>
      </c>
      <c r="AB1981" s="18">
        <f t="shared" si="5405"/>
        <v>0</v>
      </c>
      <c r="AC1981" s="18">
        <f t="shared" si="5346"/>
        <v>1455.4</v>
      </c>
      <c r="AD1981" s="18">
        <f t="shared" si="5347"/>
        <v>1455.4</v>
      </c>
      <c r="AE1981" s="18">
        <f t="shared" si="5348"/>
        <v>1455.4</v>
      </c>
      <c r="AF1981" s="18">
        <f t="shared" si="5405"/>
        <v>0</v>
      </c>
      <c r="AG1981" s="18">
        <f t="shared" si="5405"/>
        <v>0</v>
      </c>
      <c r="AH1981" s="18">
        <f t="shared" si="5405"/>
        <v>0</v>
      </c>
      <c r="AI1981" s="18">
        <f t="shared" si="5318"/>
        <v>1455.4</v>
      </c>
      <c r="AJ1981" s="18">
        <f t="shared" si="5319"/>
        <v>1455.4</v>
      </c>
      <c r="AK1981" s="18">
        <f t="shared" si="5320"/>
        <v>1455.4</v>
      </c>
      <c r="AL1981" s="18">
        <f t="shared" si="5405"/>
        <v>0</v>
      </c>
      <c r="AM1981" s="18">
        <f t="shared" si="5321"/>
        <v>1455.4</v>
      </c>
      <c r="AN1981" s="18">
        <f t="shared" si="5405"/>
        <v>0</v>
      </c>
      <c r="AO1981" s="18">
        <f t="shared" si="5405"/>
        <v>0</v>
      </c>
      <c r="AP1981" s="18">
        <f t="shared" si="5405"/>
        <v>0</v>
      </c>
      <c r="AQ1981" s="18">
        <f t="shared" si="5277"/>
        <v>1455.4</v>
      </c>
      <c r="AR1981" s="18">
        <f t="shared" si="5278"/>
        <v>1455.4</v>
      </c>
      <c r="AS1981" s="18">
        <f t="shared" si="5279"/>
        <v>1455.4</v>
      </c>
      <c r="AT1981" s="18">
        <f t="shared" si="5405"/>
        <v>0</v>
      </c>
      <c r="AU1981" s="18">
        <f t="shared" si="5405"/>
        <v>0</v>
      </c>
      <c r="AV1981" s="18">
        <f t="shared" si="5405"/>
        <v>0</v>
      </c>
      <c r="AW1981" s="18">
        <f t="shared" si="5281"/>
        <v>1455.4</v>
      </c>
      <c r="AX1981" s="18">
        <f t="shared" si="5282"/>
        <v>1455.4</v>
      </c>
      <c r="AY1981" s="18">
        <f t="shared" si="5283"/>
        <v>1455.4</v>
      </c>
      <c r="AZ1981" s="18">
        <f t="shared" si="5405"/>
        <v>0</v>
      </c>
      <c r="BA1981" s="18">
        <f t="shared" si="5405"/>
        <v>0</v>
      </c>
      <c r="BB1981" s="18">
        <f t="shared" si="5405"/>
        <v>0</v>
      </c>
      <c r="BC1981" s="18">
        <f t="shared" ref="BC1981:BC2044" si="5409">AW1981+AZ1981</f>
        <v>1455.4</v>
      </c>
      <c r="BD1981" s="18">
        <f t="shared" ref="BD1981:BD2044" si="5410">AX1981+BA1981</f>
        <v>1455.4</v>
      </c>
      <c r="BE1981" s="18">
        <f t="shared" ref="BE1981:BE2044" si="5411">AY1981+BB1981</f>
        <v>1455.4</v>
      </c>
      <c r="BF1981" s="18">
        <f t="shared" si="5405"/>
        <v>0</v>
      </c>
      <c r="BG1981" s="18">
        <f t="shared" si="5405"/>
        <v>0</v>
      </c>
      <c r="BH1981" s="18">
        <f t="shared" si="5405"/>
        <v>0</v>
      </c>
      <c r="BI1981" s="18">
        <f t="shared" si="5406"/>
        <v>1455.4</v>
      </c>
      <c r="BJ1981" s="18">
        <f t="shared" si="5407"/>
        <v>1455.4</v>
      </c>
      <c r="BK1981" s="18">
        <f t="shared" si="5408"/>
        <v>1455.4</v>
      </c>
      <c r="BL1981" s="18">
        <f t="shared" si="5405"/>
        <v>0</v>
      </c>
      <c r="BM1981" s="18">
        <f t="shared" si="5405"/>
        <v>0</v>
      </c>
      <c r="BN1981" s="18">
        <f t="shared" si="5405"/>
        <v>0</v>
      </c>
      <c r="BO1981" s="18">
        <f t="shared" si="5339"/>
        <v>1455.4</v>
      </c>
      <c r="BP1981" s="18">
        <f t="shared" si="5340"/>
        <v>1455.4</v>
      </c>
      <c r="BQ1981" s="18">
        <f t="shared" si="5341"/>
        <v>1455.4</v>
      </c>
      <c r="BR1981" s="18">
        <f t="shared" si="5405"/>
        <v>0</v>
      </c>
      <c r="BS1981" s="18">
        <f t="shared" si="5405"/>
        <v>0</v>
      </c>
      <c r="BT1981" s="18">
        <f t="shared" si="5405"/>
        <v>0</v>
      </c>
      <c r="BU1981" s="18">
        <f t="shared" si="5333"/>
        <v>1455.4</v>
      </c>
      <c r="BV1981" s="18">
        <f t="shared" si="5334"/>
        <v>1455.4</v>
      </c>
      <c r="BW1981" s="18">
        <f t="shared" si="5335"/>
        <v>1455.4</v>
      </c>
      <c r="BX1981" s="18">
        <f t="shared" si="5405"/>
        <v>-62.366999999999997</v>
      </c>
      <c r="BY1981" s="18">
        <f t="shared" si="5405"/>
        <v>0</v>
      </c>
      <c r="BZ1981" s="18">
        <f t="shared" si="5405"/>
        <v>0</v>
      </c>
      <c r="CA1981" s="18">
        <f t="shared" si="5299"/>
        <v>1393.0330000000001</v>
      </c>
      <c r="CB1981" s="18">
        <f t="shared" si="5300"/>
        <v>1455.4</v>
      </c>
      <c r="CC1981" s="18">
        <f t="shared" si="5301"/>
        <v>1455.4</v>
      </c>
      <c r="CD1981" s="18">
        <f t="shared" si="5405"/>
        <v>0</v>
      </c>
      <c r="CE1981" s="27"/>
      <c r="CF1981" s="33"/>
    </row>
    <row r="1982" spans="1:84" ht="46.8" x14ac:dyDescent="0.3">
      <c r="A1982" s="41" t="s">
        <v>329</v>
      </c>
      <c r="B1982" s="39">
        <v>240</v>
      </c>
      <c r="C1982" s="41"/>
      <c r="D1982" s="41"/>
      <c r="E1982" s="14" t="s">
        <v>559</v>
      </c>
      <c r="F1982" s="18">
        <f t="shared" si="5403"/>
        <v>1455.4</v>
      </c>
      <c r="G1982" s="18">
        <f t="shared" si="5403"/>
        <v>1455.4</v>
      </c>
      <c r="H1982" s="18">
        <f t="shared" si="5403"/>
        <v>1455.4</v>
      </c>
      <c r="I1982" s="18">
        <f t="shared" si="5403"/>
        <v>0</v>
      </c>
      <c r="J1982" s="18">
        <f t="shared" si="5403"/>
        <v>0</v>
      </c>
      <c r="K1982" s="18">
        <f t="shared" si="5403"/>
        <v>0</v>
      </c>
      <c r="L1982" s="18">
        <f t="shared" si="5237"/>
        <v>1455.4</v>
      </c>
      <c r="M1982" s="18">
        <f t="shared" si="5238"/>
        <v>1455.4</v>
      </c>
      <c r="N1982" s="18">
        <f t="shared" si="5239"/>
        <v>1455.4</v>
      </c>
      <c r="O1982" s="18">
        <f t="shared" si="5404"/>
        <v>0</v>
      </c>
      <c r="P1982" s="18">
        <f t="shared" si="5404"/>
        <v>0</v>
      </c>
      <c r="Q1982" s="18">
        <f t="shared" si="5404"/>
        <v>0</v>
      </c>
      <c r="R1982" s="18">
        <f t="shared" si="5404"/>
        <v>0</v>
      </c>
      <c r="S1982" s="18">
        <f t="shared" si="5404"/>
        <v>0</v>
      </c>
      <c r="T1982" s="18">
        <f t="shared" si="5365"/>
        <v>1455.4</v>
      </c>
      <c r="U1982" s="18">
        <f t="shared" si="5366"/>
        <v>1455.4</v>
      </c>
      <c r="V1982" s="18">
        <f t="shared" si="5367"/>
        <v>1455.4</v>
      </c>
      <c r="W1982" s="18">
        <f t="shared" si="5405"/>
        <v>0</v>
      </c>
      <c r="X1982" s="18">
        <f t="shared" si="5405"/>
        <v>0</v>
      </c>
      <c r="Y1982" s="18">
        <f t="shared" si="5405"/>
        <v>0</v>
      </c>
      <c r="Z1982" s="18">
        <f t="shared" si="5405"/>
        <v>0</v>
      </c>
      <c r="AA1982" s="18">
        <f t="shared" si="5405"/>
        <v>0</v>
      </c>
      <c r="AB1982" s="18">
        <f t="shared" si="5405"/>
        <v>0</v>
      </c>
      <c r="AC1982" s="18">
        <f t="shared" si="5346"/>
        <v>1455.4</v>
      </c>
      <c r="AD1982" s="18">
        <f t="shared" si="5347"/>
        <v>1455.4</v>
      </c>
      <c r="AE1982" s="18">
        <f t="shared" si="5348"/>
        <v>1455.4</v>
      </c>
      <c r="AF1982" s="18">
        <f t="shared" si="5405"/>
        <v>0</v>
      </c>
      <c r="AG1982" s="18">
        <f t="shared" si="5405"/>
        <v>0</v>
      </c>
      <c r="AH1982" s="18">
        <f t="shared" si="5405"/>
        <v>0</v>
      </c>
      <c r="AI1982" s="18">
        <f t="shared" si="5318"/>
        <v>1455.4</v>
      </c>
      <c r="AJ1982" s="18">
        <f t="shared" si="5319"/>
        <v>1455.4</v>
      </c>
      <c r="AK1982" s="18">
        <f t="shared" si="5320"/>
        <v>1455.4</v>
      </c>
      <c r="AL1982" s="18">
        <f t="shared" si="5405"/>
        <v>0</v>
      </c>
      <c r="AM1982" s="18">
        <f t="shared" si="5321"/>
        <v>1455.4</v>
      </c>
      <c r="AN1982" s="18">
        <f t="shared" si="5405"/>
        <v>0</v>
      </c>
      <c r="AO1982" s="18">
        <f t="shared" si="5405"/>
        <v>0</v>
      </c>
      <c r="AP1982" s="18">
        <f t="shared" si="5405"/>
        <v>0</v>
      </c>
      <c r="AQ1982" s="18">
        <f t="shared" si="5277"/>
        <v>1455.4</v>
      </c>
      <c r="AR1982" s="18">
        <f t="shared" si="5278"/>
        <v>1455.4</v>
      </c>
      <c r="AS1982" s="18">
        <f t="shared" si="5279"/>
        <v>1455.4</v>
      </c>
      <c r="AT1982" s="18">
        <f t="shared" si="5405"/>
        <v>0</v>
      </c>
      <c r="AU1982" s="18">
        <f t="shared" si="5405"/>
        <v>0</v>
      </c>
      <c r="AV1982" s="18">
        <f t="shared" si="5405"/>
        <v>0</v>
      </c>
      <c r="AW1982" s="18">
        <f t="shared" si="5281"/>
        <v>1455.4</v>
      </c>
      <c r="AX1982" s="18">
        <f t="shared" si="5282"/>
        <v>1455.4</v>
      </c>
      <c r="AY1982" s="18">
        <f t="shared" si="5283"/>
        <v>1455.4</v>
      </c>
      <c r="AZ1982" s="18">
        <f t="shared" si="5405"/>
        <v>0</v>
      </c>
      <c r="BA1982" s="18">
        <f t="shared" si="5405"/>
        <v>0</v>
      </c>
      <c r="BB1982" s="18">
        <f t="shared" si="5405"/>
        <v>0</v>
      </c>
      <c r="BC1982" s="18">
        <f t="shared" si="5409"/>
        <v>1455.4</v>
      </c>
      <c r="BD1982" s="18">
        <f t="shared" si="5410"/>
        <v>1455.4</v>
      </c>
      <c r="BE1982" s="18">
        <f t="shared" si="5411"/>
        <v>1455.4</v>
      </c>
      <c r="BF1982" s="18">
        <f t="shared" si="5405"/>
        <v>0</v>
      </c>
      <c r="BG1982" s="18">
        <f t="shared" si="5405"/>
        <v>0</v>
      </c>
      <c r="BH1982" s="18">
        <f t="shared" si="5405"/>
        <v>0</v>
      </c>
      <c r="BI1982" s="18">
        <f t="shared" si="5406"/>
        <v>1455.4</v>
      </c>
      <c r="BJ1982" s="18">
        <f t="shared" si="5407"/>
        <v>1455.4</v>
      </c>
      <c r="BK1982" s="18">
        <f t="shared" si="5408"/>
        <v>1455.4</v>
      </c>
      <c r="BL1982" s="18">
        <f t="shared" si="5405"/>
        <v>0</v>
      </c>
      <c r="BM1982" s="18">
        <f t="shared" si="5405"/>
        <v>0</v>
      </c>
      <c r="BN1982" s="18">
        <f t="shared" si="5405"/>
        <v>0</v>
      </c>
      <c r="BO1982" s="18">
        <f t="shared" si="5339"/>
        <v>1455.4</v>
      </c>
      <c r="BP1982" s="18">
        <f t="shared" si="5340"/>
        <v>1455.4</v>
      </c>
      <c r="BQ1982" s="18">
        <f t="shared" si="5341"/>
        <v>1455.4</v>
      </c>
      <c r="BR1982" s="18">
        <f t="shared" si="5405"/>
        <v>0</v>
      </c>
      <c r="BS1982" s="18">
        <f t="shared" si="5405"/>
        <v>0</v>
      </c>
      <c r="BT1982" s="18">
        <f t="shared" si="5405"/>
        <v>0</v>
      </c>
      <c r="BU1982" s="18">
        <f t="shared" si="5333"/>
        <v>1455.4</v>
      </c>
      <c r="BV1982" s="18">
        <f t="shared" si="5334"/>
        <v>1455.4</v>
      </c>
      <c r="BW1982" s="18">
        <f t="shared" si="5335"/>
        <v>1455.4</v>
      </c>
      <c r="BX1982" s="18">
        <f t="shared" si="5405"/>
        <v>-62.366999999999997</v>
      </c>
      <c r="BY1982" s="18">
        <f t="shared" si="5405"/>
        <v>0</v>
      </c>
      <c r="BZ1982" s="18">
        <f t="shared" si="5405"/>
        <v>0</v>
      </c>
      <c r="CA1982" s="18">
        <f t="shared" si="5299"/>
        <v>1393.0330000000001</v>
      </c>
      <c r="CB1982" s="18">
        <f t="shared" si="5300"/>
        <v>1455.4</v>
      </c>
      <c r="CC1982" s="18">
        <f t="shared" si="5301"/>
        <v>1455.4</v>
      </c>
      <c r="CD1982" s="18">
        <f t="shared" si="5405"/>
        <v>0</v>
      </c>
      <c r="CE1982" s="27"/>
      <c r="CF1982" s="33"/>
    </row>
    <row r="1983" spans="1:84" x14ac:dyDescent="0.3">
      <c r="A1983" s="41" t="s">
        <v>329</v>
      </c>
      <c r="B1983" s="39">
        <v>240</v>
      </c>
      <c r="C1983" s="41" t="s">
        <v>149</v>
      </c>
      <c r="D1983" s="41" t="s">
        <v>27</v>
      </c>
      <c r="E1983" s="14" t="s">
        <v>521</v>
      </c>
      <c r="F1983" s="23">
        <v>1455.4</v>
      </c>
      <c r="G1983" s="23">
        <v>1455.4</v>
      </c>
      <c r="H1983" s="23">
        <v>1455.4</v>
      </c>
      <c r="I1983" s="18"/>
      <c r="J1983" s="18"/>
      <c r="K1983" s="18"/>
      <c r="L1983" s="18">
        <f t="shared" si="5237"/>
        <v>1455.4</v>
      </c>
      <c r="M1983" s="18">
        <f t="shared" si="5238"/>
        <v>1455.4</v>
      </c>
      <c r="N1983" s="18">
        <f t="shared" si="5239"/>
        <v>1455.4</v>
      </c>
      <c r="O1983" s="18"/>
      <c r="P1983" s="18"/>
      <c r="Q1983" s="18"/>
      <c r="R1983" s="18"/>
      <c r="S1983" s="18"/>
      <c r="T1983" s="18">
        <f t="shared" si="5365"/>
        <v>1455.4</v>
      </c>
      <c r="U1983" s="18">
        <f t="shared" si="5366"/>
        <v>1455.4</v>
      </c>
      <c r="V1983" s="18">
        <f t="shared" si="5367"/>
        <v>1455.4</v>
      </c>
      <c r="W1983" s="18"/>
      <c r="X1983" s="18"/>
      <c r="Y1983" s="18"/>
      <c r="Z1983" s="18"/>
      <c r="AA1983" s="18"/>
      <c r="AB1983" s="18"/>
      <c r="AC1983" s="18">
        <f t="shared" si="5346"/>
        <v>1455.4</v>
      </c>
      <c r="AD1983" s="18">
        <f t="shared" si="5347"/>
        <v>1455.4</v>
      </c>
      <c r="AE1983" s="18">
        <f t="shared" si="5348"/>
        <v>1455.4</v>
      </c>
      <c r="AF1983" s="18"/>
      <c r="AG1983" s="18"/>
      <c r="AH1983" s="18"/>
      <c r="AI1983" s="18">
        <f t="shared" si="5318"/>
        <v>1455.4</v>
      </c>
      <c r="AJ1983" s="18">
        <f t="shared" si="5319"/>
        <v>1455.4</v>
      </c>
      <c r="AK1983" s="18">
        <f t="shared" si="5320"/>
        <v>1455.4</v>
      </c>
      <c r="AL1983" s="18"/>
      <c r="AM1983" s="18">
        <f t="shared" si="5321"/>
        <v>1455.4</v>
      </c>
      <c r="AN1983" s="18"/>
      <c r="AO1983" s="18"/>
      <c r="AP1983" s="18"/>
      <c r="AQ1983" s="18">
        <f t="shared" si="5277"/>
        <v>1455.4</v>
      </c>
      <c r="AR1983" s="18">
        <f t="shared" si="5278"/>
        <v>1455.4</v>
      </c>
      <c r="AS1983" s="18">
        <f t="shared" si="5279"/>
        <v>1455.4</v>
      </c>
      <c r="AT1983" s="18"/>
      <c r="AU1983" s="18"/>
      <c r="AV1983" s="18"/>
      <c r="AW1983" s="18">
        <f t="shared" si="5281"/>
        <v>1455.4</v>
      </c>
      <c r="AX1983" s="18">
        <f t="shared" si="5282"/>
        <v>1455.4</v>
      </c>
      <c r="AY1983" s="18">
        <f t="shared" si="5283"/>
        <v>1455.4</v>
      </c>
      <c r="AZ1983" s="18"/>
      <c r="BA1983" s="18"/>
      <c r="BB1983" s="18"/>
      <c r="BC1983" s="18">
        <f t="shared" si="5409"/>
        <v>1455.4</v>
      </c>
      <c r="BD1983" s="18">
        <f t="shared" si="5410"/>
        <v>1455.4</v>
      </c>
      <c r="BE1983" s="18">
        <f t="shared" si="5411"/>
        <v>1455.4</v>
      </c>
      <c r="BF1983" s="18"/>
      <c r="BG1983" s="18"/>
      <c r="BH1983" s="18"/>
      <c r="BI1983" s="18">
        <f t="shared" si="5406"/>
        <v>1455.4</v>
      </c>
      <c r="BJ1983" s="18">
        <f t="shared" si="5407"/>
        <v>1455.4</v>
      </c>
      <c r="BK1983" s="18">
        <f t="shared" si="5408"/>
        <v>1455.4</v>
      </c>
      <c r="BL1983" s="18"/>
      <c r="BM1983" s="18"/>
      <c r="BN1983" s="18"/>
      <c r="BO1983" s="18">
        <f t="shared" si="5339"/>
        <v>1455.4</v>
      </c>
      <c r="BP1983" s="18">
        <f t="shared" si="5340"/>
        <v>1455.4</v>
      </c>
      <c r="BQ1983" s="18">
        <f t="shared" si="5341"/>
        <v>1455.4</v>
      </c>
      <c r="BR1983" s="18"/>
      <c r="BS1983" s="18"/>
      <c r="BT1983" s="18"/>
      <c r="BU1983" s="18">
        <f t="shared" si="5333"/>
        <v>1455.4</v>
      </c>
      <c r="BV1983" s="18">
        <f t="shared" si="5334"/>
        <v>1455.4</v>
      </c>
      <c r="BW1983" s="18">
        <f t="shared" si="5335"/>
        <v>1455.4</v>
      </c>
      <c r="BX1983" s="18">
        <v>-62.366999999999997</v>
      </c>
      <c r="BY1983" s="18"/>
      <c r="BZ1983" s="18"/>
      <c r="CA1983" s="18">
        <f t="shared" si="5299"/>
        <v>1393.0330000000001</v>
      </c>
      <c r="CB1983" s="18">
        <f t="shared" si="5300"/>
        <v>1455.4</v>
      </c>
      <c r="CC1983" s="18">
        <f t="shared" si="5301"/>
        <v>1455.4</v>
      </c>
      <c r="CD1983" s="18"/>
      <c r="CE1983" s="27"/>
      <c r="CF1983" s="33"/>
    </row>
    <row r="1984" spans="1:84" ht="62.4" x14ac:dyDescent="0.3">
      <c r="A1984" s="41" t="s">
        <v>332</v>
      </c>
      <c r="B1984" s="39"/>
      <c r="C1984" s="41"/>
      <c r="D1984" s="41"/>
      <c r="E1984" s="14" t="s">
        <v>865</v>
      </c>
      <c r="F1984" s="18">
        <f t="shared" ref="F1984:K1987" si="5412">F1985</f>
        <v>10666</v>
      </c>
      <c r="G1984" s="18">
        <f t="shared" si="5412"/>
        <v>10666</v>
      </c>
      <c r="H1984" s="18">
        <f t="shared" si="5412"/>
        <v>10666</v>
      </c>
      <c r="I1984" s="18">
        <f t="shared" si="5412"/>
        <v>0</v>
      </c>
      <c r="J1984" s="18">
        <f t="shared" si="5412"/>
        <v>0</v>
      </c>
      <c r="K1984" s="18">
        <f t="shared" si="5412"/>
        <v>0</v>
      </c>
      <c r="L1984" s="18">
        <f t="shared" si="5237"/>
        <v>10666</v>
      </c>
      <c r="M1984" s="18">
        <f t="shared" si="5238"/>
        <v>10666</v>
      </c>
      <c r="N1984" s="18">
        <f t="shared" si="5239"/>
        <v>10666</v>
      </c>
      <c r="O1984" s="18">
        <f t="shared" ref="O1984:S1987" si="5413">O1985</f>
        <v>0</v>
      </c>
      <c r="P1984" s="18">
        <f t="shared" si="5413"/>
        <v>0</v>
      </c>
      <c r="Q1984" s="18">
        <f t="shared" si="5413"/>
        <v>0</v>
      </c>
      <c r="R1984" s="18">
        <f t="shared" si="5413"/>
        <v>0</v>
      </c>
      <c r="S1984" s="18">
        <f t="shared" si="5413"/>
        <v>0</v>
      </c>
      <c r="T1984" s="18">
        <f t="shared" si="5365"/>
        <v>10666</v>
      </c>
      <c r="U1984" s="18">
        <f t="shared" si="5366"/>
        <v>10666</v>
      </c>
      <c r="V1984" s="18">
        <f t="shared" si="5367"/>
        <v>10666</v>
      </c>
      <c r="W1984" s="18">
        <f t="shared" ref="W1984:CD1984" si="5414">W1985</f>
        <v>1030</v>
      </c>
      <c r="X1984" s="18">
        <f t="shared" si="5414"/>
        <v>0</v>
      </c>
      <c r="Y1984" s="18">
        <f t="shared" si="5414"/>
        <v>0</v>
      </c>
      <c r="Z1984" s="18">
        <f t="shared" si="5414"/>
        <v>-1030</v>
      </c>
      <c r="AA1984" s="18">
        <f t="shared" si="5414"/>
        <v>0</v>
      </c>
      <c r="AB1984" s="18">
        <f t="shared" si="5414"/>
        <v>0</v>
      </c>
      <c r="AC1984" s="18">
        <f t="shared" si="5346"/>
        <v>10666</v>
      </c>
      <c r="AD1984" s="18">
        <f t="shared" si="5347"/>
        <v>10666</v>
      </c>
      <c r="AE1984" s="18">
        <f t="shared" si="5348"/>
        <v>10666</v>
      </c>
      <c r="AF1984" s="18">
        <f t="shared" si="5414"/>
        <v>0</v>
      </c>
      <c r="AG1984" s="18">
        <f t="shared" si="5414"/>
        <v>0</v>
      </c>
      <c r="AH1984" s="18">
        <f t="shared" si="5414"/>
        <v>0</v>
      </c>
      <c r="AI1984" s="18">
        <f t="shared" si="5318"/>
        <v>10666</v>
      </c>
      <c r="AJ1984" s="18">
        <f t="shared" si="5319"/>
        <v>10666</v>
      </c>
      <c r="AK1984" s="18">
        <f t="shared" si="5320"/>
        <v>10666</v>
      </c>
      <c r="AL1984" s="18">
        <f t="shared" si="5414"/>
        <v>0</v>
      </c>
      <c r="AM1984" s="18">
        <f t="shared" si="5321"/>
        <v>10666</v>
      </c>
      <c r="AN1984" s="18">
        <f t="shared" si="5414"/>
        <v>0</v>
      </c>
      <c r="AO1984" s="18">
        <f t="shared" si="5414"/>
        <v>0</v>
      </c>
      <c r="AP1984" s="18">
        <f t="shared" si="5414"/>
        <v>0</v>
      </c>
      <c r="AQ1984" s="18">
        <f t="shared" si="5277"/>
        <v>10666</v>
      </c>
      <c r="AR1984" s="18">
        <f t="shared" si="5278"/>
        <v>10666</v>
      </c>
      <c r="AS1984" s="18">
        <f t="shared" si="5279"/>
        <v>10666</v>
      </c>
      <c r="AT1984" s="18">
        <f t="shared" si="5414"/>
        <v>0</v>
      </c>
      <c r="AU1984" s="18">
        <f t="shared" si="5414"/>
        <v>0</v>
      </c>
      <c r="AV1984" s="18">
        <f t="shared" si="5414"/>
        <v>0</v>
      </c>
      <c r="AW1984" s="18">
        <f t="shared" si="5281"/>
        <v>10666</v>
      </c>
      <c r="AX1984" s="18">
        <f t="shared" si="5282"/>
        <v>10666</v>
      </c>
      <c r="AY1984" s="18">
        <f t="shared" si="5283"/>
        <v>10666</v>
      </c>
      <c r="AZ1984" s="18">
        <f t="shared" si="5414"/>
        <v>-141.45599999999999</v>
      </c>
      <c r="BA1984" s="18">
        <f t="shared" si="5414"/>
        <v>0</v>
      </c>
      <c r="BB1984" s="18">
        <f t="shared" si="5414"/>
        <v>0</v>
      </c>
      <c r="BC1984" s="18">
        <f t="shared" si="5409"/>
        <v>10524.544</v>
      </c>
      <c r="BD1984" s="18">
        <f t="shared" si="5410"/>
        <v>10666</v>
      </c>
      <c r="BE1984" s="18">
        <f t="shared" si="5411"/>
        <v>10666</v>
      </c>
      <c r="BF1984" s="18">
        <f t="shared" si="5414"/>
        <v>0</v>
      </c>
      <c r="BG1984" s="18">
        <f t="shared" si="5414"/>
        <v>0</v>
      </c>
      <c r="BH1984" s="18">
        <f t="shared" si="5414"/>
        <v>0</v>
      </c>
      <c r="BI1984" s="18">
        <f t="shared" si="5406"/>
        <v>10524.544</v>
      </c>
      <c r="BJ1984" s="18">
        <f t="shared" si="5407"/>
        <v>10666</v>
      </c>
      <c r="BK1984" s="18">
        <f t="shared" si="5408"/>
        <v>10666</v>
      </c>
      <c r="BL1984" s="18">
        <f t="shared" si="5414"/>
        <v>-144.70999999999998</v>
      </c>
      <c r="BM1984" s="18">
        <f t="shared" si="5414"/>
        <v>0</v>
      </c>
      <c r="BN1984" s="18">
        <f t="shared" si="5414"/>
        <v>0</v>
      </c>
      <c r="BO1984" s="18">
        <f t="shared" si="5339"/>
        <v>10379.834000000001</v>
      </c>
      <c r="BP1984" s="18">
        <f t="shared" si="5340"/>
        <v>10666</v>
      </c>
      <c r="BQ1984" s="18">
        <f t="shared" si="5341"/>
        <v>10666</v>
      </c>
      <c r="BR1984" s="18">
        <f t="shared" si="5414"/>
        <v>0</v>
      </c>
      <c r="BS1984" s="18">
        <f t="shared" si="5414"/>
        <v>0</v>
      </c>
      <c r="BT1984" s="18">
        <f t="shared" si="5414"/>
        <v>0</v>
      </c>
      <c r="BU1984" s="18">
        <f t="shared" si="5333"/>
        <v>10379.834000000001</v>
      </c>
      <c r="BV1984" s="18">
        <f t="shared" si="5334"/>
        <v>10666</v>
      </c>
      <c r="BW1984" s="18">
        <f t="shared" si="5335"/>
        <v>10666</v>
      </c>
      <c r="BX1984" s="18">
        <f t="shared" si="5414"/>
        <v>-30</v>
      </c>
      <c r="BY1984" s="18">
        <f t="shared" si="5414"/>
        <v>0</v>
      </c>
      <c r="BZ1984" s="18">
        <f t="shared" si="5414"/>
        <v>0</v>
      </c>
      <c r="CA1984" s="18">
        <f t="shared" si="5299"/>
        <v>10349.834000000001</v>
      </c>
      <c r="CB1984" s="18">
        <f t="shared" si="5300"/>
        <v>10666</v>
      </c>
      <c r="CC1984" s="18">
        <f t="shared" si="5301"/>
        <v>10666</v>
      </c>
      <c r="CD1984" s="18">
        <f t="shared" si="5414"/>
        <v>0</v>
      </c>
      <c r="CE1984" s="27"/>
      <c r="CF1984" s="33"/>
    </row>
    <row r="1985" spans="1:119" ht="31.2" x14ac:dyDescent="0.3">
      <c r="A1985" s="41" t="s">
        <v>331</v>
      </c>
      <c r="B1985" s="39"/>
      <c r="C1985" s="41"/>
      <c r="D1985" s="41"/>
      <c r="E1985" s="14" t="s">
        <v>706</v>
      </c>
      <c r="F1985" s="18">
        <f t="shared" si="5412"/>
        <v>10666</v>
      </c>
      <c r="G1985" s="18">
        <f t="shared" si="5412"/>
        <v>10666</v>
      </c>
      <c r="H1985" s="18">
        <f t="shared" si="5412"/>
        <v>10666</v>
      </c>
      <c r="I1985" s="18">
        <f t="shared" si="5412"/>
        <v>0</v>
      </c>
      <c r="J1985" s="18">
        <f t="shared" si="5412"/>
        <v>0</v>
      </c>
      <c r="K1985" s="18">
        <f t="shared" si="5412"/>
        <v>0</v>
      </c>
      <c r="L1985" s="18">
        <f t="shared" si="5237"/>
        <v>10666</v>
      </c>
      <c r="M1985" s="18">
        <f t="shared" si="5238"/>
        <v>10666</v>
      </c>
      <c r="N1985" s="18">
        <f t="shared" si="5239"/>
        <v>10666</v>
      </c>
      <c r="O1985" s="18">
        <f t="shared" si="5413"/>
        <v>0</v>
      </c>
      <c r="P1985" s="18">
        <f t="shared" si="5413"/>
        <v>0</v>
      </c>
      <c r="Q1985" s="18">
        <f t="shared" si="5413"/>
        <v>0</v>
      </c>
      <c r="R1985" s="18">
        <f t="shared" si="5413"/>
        <v>0</v>
      </c>
      <c r="S1985" s="18">
        <f t="shared" si="5413"/>
        <v>0</v>
      </c>
      <c r="T1985" s="18">
        <f t="shared" si="5365"/>
        <v>10666</v>
      </c>
      <c r="U1985" s="18">
        <f t="shared" si="5366"/>
        <v>10666</v>
      </c>
      <c r="V1985" s="18">
        <f t="shared" si="5367"/>
        <v>10666</v>
      </c>
      <c r="W1985" s="18">
        <f t="shared" ref="W1985:CD1987" si="5415">W1986</f>
        <v>1030</v>
      </c>
      <c r="X1985" s="18">
        <f t="shared" si="5415"/>
        <v>0</v>
      </c>
      <c r="Y1985" s="18">
        <f t="shared" si="5415"/>
        <v>0</v>
      </c>
      <c r="Z1985" s="18">
        <f t="shared" si="5415"/>
        <v>-1030</v>
      </c>
      <c r="AA1985" s="18">
        <f t="shared" si="5415"/>
        <v>0</v>
      </c>
      <c r="AB1985" s="18">
        <f t="shared" si="5415"/>
        <v>0</v>
      </c>
      <c r="AC1985" s="18">
        <f t="shared" si="5346"/>
        <v>10666</v>
      </c>
      <c r="AD1985" s="18">
        <f t="shared" si="5347"/>
        <v>10666</v>
      </c>
      <c r="AE1985" s="18">
        <f t="shared" si="5348"/>
        <v>10666</v>
      </c>
      <c r="AF1985" s="18">
        <f t="shared" si="5415"/>
        <v>0</v>
      </c>
      <c r="AG1985" s="18">
        <f t="shared" si="5415"/>
        <v>0</v>
      </c>
      <c r="AH1985" s="18">
        <f t="shared" si="5415"/>
        <v>0</v>
      </c>
      <c r="AI1985" s="18">
        <f t="shared" si="5318"/>
        <v>10666</v>
      </c>
      <c r="AJ1985" s="18">
        <f t="shared" si="5319"/>
        <v>10666</v>
      </c>
      <c r="AK1985" s="18">
        <f t="shared" si="5320"/>
        <v>10666</v>
      </c>
      <c r="AL1985" s="18">
        <f t="shared" si="5415"/>
        <v>0</v>
      </c>
      <c r="AM1985" s="18">
        <f t="shared" si="5321"/>
        <v>10666</v>
      </c>
      <c r="AN1985" s="18">
        <f t="shared" si="5415"/>
        <v>0</v>
      </c>
      <c r="AO1985" s="18">
        <f t="shared" si="5415"/>
        <v>0</v>
      </c>
      <c r="AP1985" s="18">
        <f t="shared" si="5415"/>
        <v>0</v>
      </c>
      <c r="AQ1985" s="18">
        <f t="shared" si="5277"/>
        <v>10666</v>
      </c>
      <c r="AR1985" s="18">
        <f t="shared" si="5278"/>
        <v>10666</v>
      </c>
      <c r="AS1985" s="18">
        <f t="shared" si="5279"/>
        <v>10666</v>
      </c>
      <c r="AT1985" s="18">
        <f t="shared" si="5415"/>
        <v>0</v>
      </c>
      <c r="AU1985" s="18">
        <f t="shared" si="5415"/>
        <v>0</v>
      </c>
      <c r="AV1985" s="18">
        <f t="shared" si="5415"/>
        <v>0</v>
      </c>
      <c r="AW1985" s="18">
        <f t="shared" si="5281"/>
        <v>10666</v>
      </c>
      <c r="AX1985" s="18">
        <f t="shared" si="5282"/>
        <v>10666</v>
      </c>
      <c r="AY1985" s="18">
        <f t="shared" si="5283"/>
        <v>10666</v>
      </c>
      <c r="AZ1985" s="18">
        <f t="shared" si="5415"/>
        <v>-141.45599999999999</v>
      </c>
      <c r="BA1985" s="18">
        <f t="shared" si="5415"/>
        <v>0</v>
      </c>
      <c r="BB1985" s="18">
        <f t="shared" si="5415"/>
        <v>0</v>
      </c>
      <c r="BC1985" s="18">
        <f t="shared" si="5409"/>
        <v>10524.544</v>
      </c>
      <c r="BD1985" s="18">
        <f t="shared" si="5410"/>
        <v>10666</v>
      </c>
      <c r="BE1985" s="18">
        <f t="shared" si="5411"/>
        <v>10666</v>
      </c>
      <c r="BF1985" s="18">
        <f t="shared" si="5415"/>
        <v>0</v>
      </c>
      <c r="BG1985" s="18">
        <f t="shared" si="5415"/>
        <v>0</v>
      </c>
      <c r="BH1985" s="18">
        <f t="shared" si="5415"/>
        <v>0</v>
      </c>
      <c r="BI1985" s="18">
        <f t="shared" si="5406"/>
        <v>10524.544</v>
      </c>
      <c r="BJ1985" s="18">
        <f t="shared" si="5407"/>
        <v>10666</v>
      </c>
      <c r="BK1985" s="18">
        <f t="shared" si="5408"/>
        <v>10666</v>
      </c>
      <c r="BL1985" s="18">
        <f t="shared" si="5415"/>
        <v>-144.70999999999998</v>
      </c>
      <c r="BM1985" s="18">
        <f t="shared" si="5415"/>
        <v>0</v>
      </c>
      <c r="BN1985" s="18">
        <f t="shared" si="5415"/>
        <v>0</v>
      </c>
      <c r="BO1985" s="18">
        <f t="shared" si="5339"/>
        <v>10379.834000000001</v>
      </c>
      <c r="BP1985" s="18">
        <f t="shared" si="5340"/>
        <v>10666</v>
      </c>
      <c r="BQ1985" s="18">
        <f t="shared" si="5341"/>
        <v>10666</v>
      </c>
      <c r="BR1985" s="18">
        <f t="shared" si="5415"/>
        <v>0</v>
      </c>
      <c r="BS1985" s="18">
        <f t="shared" si="5415"/>
        <v>0</v>
      </c>
      <c r="BT1985" s="18">
        <f t="shared" si="5415"/>
        <v>0</v>
      </c>
      <c r="BU1985" s="18">
        <f t="shared" si="5333"/>
        <v>10379.834000000001</v>
      </c>
      <c r="BV1985" s="18">
        <f t="shared" si="5334"/>
        <v>10666</v>
      </c>
      <c r="BW1985" s="18">
        <f t="shared" si="5335"/>
        <v>10666</v>
      </c>
      <c r="BX1985" s="18">
        <f t="shared" si="5415"/>
        <v>-30</v>
      </c>
      <c r="BY1985" s="18">
        <f t="shared" si="5415"/>
        <v>0</v>
      </c>
      <c r="BZ1985" s="18">
        <f t="shared" si="5415"/>
        <v>0</v>
      </c>
      <c r="CA1985" s="18">
        <f t="shared" si="5299"/>
        <v>10349.834000000001</v>
      </c>
      <c r="CB1985" s="18">
        <f t="shared" si="5300"/>
        <v>10666</v>
      </c>
      <c r="CC1985" s="18">
        <f t="shared" si="5301"/>
        <v>10666</v>
      </c>
      <c r="CD1985" s="18">
        <f t="shared" si="5415"/>
        <v>0</v>
      </c>
      <c r="CE1985" s="27"/>
      <c r="CF1985" s="33"/>
    </row>
    <row r="1986" spans="1:119" ht="31.2" x14ac:dyDescent="0.3">
      <c r="A1986" s="41" t="s">
        <v>331</v>
      </c>
      <c r="B1986" s="39">
        <v>200</v>
      </c>
      <c r="C1986" s="41"/>
      <c r="D1986" s="41"/>
      <c r="E1986" s="14" t="s">
        <v>551</v>
      </c>
      <c r="F1986" s="18">
        <f t="shared" si="5412"/>
        <v>10666</v>
      </c>
      <c r="G1986" s="18">
        <f t="shared" si="5412"/>
        <v>10666</v>
      </c>
      <c r="H1986" s="18">
        <f t="shared" si="5412"/>
        <v>10666</v>
      </c>
      <c r="I1986" s="18">
        <f t="shared" si="5412"/>
        <v>0</v>
      </c>
      <c r="J1986" s="18">
        <f t="shared" si="5412"/>
        <v>0</v>
      </c>
      <c r="K1986" s="18">
        <f t="shared" si="5412"/>
        <v>0</v>
      </c>
      <c r="L1986" s="18">
        <f t="shared" ref="L1986:L2049" si="5416">F1986+I1986</f>
        <v>10666</v>
      </c>
      <c r="M1986" s="18">
        <f t="shared" ref="M1986:M2049" si="5417">G1986+J1986</f>
        <v>10666</v>
      </c>
      <c r="N1986" s="18">
        <f t="shared" ref="N1986:N2049" si="5418">H1986+K1986</f>
        <v>10666</v>
      </c>
      <c r="O1986" s="18">
        <f t="shared" si="5413"/>
        <v>0</v>
      </c>
      <c r="P1986" s="18">
        <f t="shared" si="5413"/>
        <v>0</v>
      </c>
      <c r="Q1986" s="18">
        <f t="shared" si="5413"/>
        <v>0</v>
      </c>
      <c r="R1986" s="18">
        <f t="shared" si="5413"/>
        <v>0</v>
      </c>
      <c r="S1986" s="18">
        <f t="shared" si="5413"/>
        <v>0</v>
      </c>
      <c r="T1986" s="18">
        <f t="shared" si="5365"/>
        <v>10666</v>
      </c>
      <c r="U1986" s="18">
        <f t="shared" si="5366"/>
        <v>10666</v>
      </c>
      <c r="V1986" s="18">
        <f t="shared" si="5367"/>
        <v>10666</v>
      </c>
      <c r="W1986" s="18">
        <f t="shared" si="5415"/>
        <v>1030</v>
      </c>
      <c r="X1986" s="18">
        <f t="shared" si="5415"/>
        <v>0</v>
      </c>
      <c r="Y1986" s="18">
        <f t="shared" si="5415"/>
        <v>0</v>
      </c>
      <c r="Z1986" s="18">
        <f t="shared" si="5415"/>
        <v>-1030</v>
      </c>
      <c r="AA1986" s="18">
        <f t="shared" si="5415"/>
        <v>0</v>
      </c>
      <c r="AB1986" s="18">
        <f t="shared" si="5415"/>
        <v>0</v>
      </c>
      <c r="AC1986" s="18">
        <f t="shared" si="5346"/>
        <v>10666</v>
      </c>
      <c r="AD1986" s="18">
        <f t="shared" si="5347"/>
        <v>10666</v>
      </c>
      <c r="AE1986" s="18">
        <f t="shared" si="5348"/>
        <v>10666</v>
      </c>
      <c r="AF1986" s="18">
        <f t="shared" si="5415"/>
        <v>0</v>
      </c>
      <c r="AG1986" s="18">
        <f t="shared" si="5415"/>
        <v>0</v>
      </c>
      <c r="AH1986" s="18">
        <f t="shared" si="5415"/>
        <v>0</v>
      </c>
      <c r="AI1986" s="18">
        <f t="shared" si="5318"/>
        <v>10666</v>
      </c>
      <c r="AJ1986" s="18">
        <f t="shared" si="5319"/>
        <v>10666</v>
      </c>
      <c r="AK1986" s="18">
        <f t="shared" si="5320"/>
        <v>10666</v>
      </c>
      <c r="AL1986" s="18">
        <f t="shared" si="5415"/>
        <v>0</v>
      </c>
      <c r="AM1986" s="18">
        <f t="shared" si="5321"/>
        <v>10666</v>
      </c>
      <c r="AN1986" s="18">
        <f t="shared" si="5415"/>
        <v>0</v>
      </c>
      <c r="AO1986" s="18">
        <f t="shared" si="5415"/>
        <v>0</v>
      </c>
      <c r="AP1986" s="18">
        <f t="shared" si="5415"/>
        <v>0</v>
      </c>
      <c r="AQ1986" s="18">
        <f t="shared" si="5277"/>
        <v>10666</v>
      </c>
      <c r="AR1986" s="18">
        <f t="shared" si="5278"/>
        <v>10666</v>
      </c>
      <c r="AS1986" s="18">
        <f t="shared" si="5279"/>
        <v>10666</v>
      </c>
      <c r="AT1986" s="18">
        <f t="shared" si="5415"/>
        <v>0</v>
      </c>
      <c r="AU1986" s="18">
        <f t="shared" si="5415"/>
        <v>0</v>
      </c>
      <c r="AV1986" s="18">
        <f t="shared" si="5415"/>
        <v>0</v>
      </c>
      <c r="AW1986" s="18">
        <f t="shared" si="5281"/>
        <v>10666</v>
      </c>
      <c r="AX1986" s="18">
        <f t="shared" si="5282"/>
        <v>10666</v>
      </c>
      <c r="AY1986" s="18">
        <f t="shared" si="5283"/>
        <v>10666</v>
      </c>
      <c r="AZ1986" s="18">
        <f t="shared" si="5415"/>
        <v>-141.45599999999999</v>
      </c>
      <c r="BA1986" s="18">
        <f t="shared" si="5415"/>
        <v>0</v>
      </c>
      <c r="BB1986" s="18">
        <f t="shared" si="5415"/>
        <v>0</v>
      </c>
      <c r="BC1986" s="18">
        <f t="shared" si="5409"/>
        <v>10524.544</v>
      </c>
      <c r="BD1986" s="18">
        <f t="shared" si="5410"/>
        <v>10666</v>
      </c>
      <c r="BE1986" s="18">
        <f t="shared" si="5411"/>
        <v>10666</v>
      </c>
      <c r="BF1986" s="18">
        <f t="shared" si="5415"/>
        <v>0</v>
      </c>
      <c r="BG1986" s="18">
        <f t="shared" si="5415"/>
        <v>0</v>
      </c>
      <c r="BH1986" s="18">
        <f t="shared" si="5415"/>
        <v>0</v>
      </c>
      <c r="BI1986" s="18">
        <f t="shared" si="5406"/>
        <v>10524.544</v>
      </c>
      <c r="BJ1986" s="18">
        <f t="shared" si="5407"/>
        <v>10666</v>
      </c>
      <c r="BK1986" s="18">
        <f t="shared" si="5408"/>
        <v>10666</v>
      </c>
      <c r="BL1986" s="18">
        <f t="shared" si="5415"/>
        <v>-144.70999999999998</v>
      </c>
      <c r="BM1986" s="18">
        <f t="shared" si="5415"/>
        <v>0</v>
      </c>
      <c r="BN1986" s="18">
        <f t="shared" si="5415"/>
        <v>0</v>
      </c>
      <c r="BO1986" s="18">
        <f t="shared" si="5339"/>
        <v>10379.834000000001</v>
      </c>
      <c r="BP1986" s="18">
        <f t="shared" si="5340"/>
        <v>10666</v>
      </c>
      <c r="BQ1986" s="18">
        <f t="shared" si="5341"/>
        <v>10666</v>
      </c>
      <c r="BR1986" s="18">
        <f t="shared" si="5415"/>
        <v>0</v>
      </c>
      <c r="BS1986" s="18">
        <f t="shared" si="5415"/>
        <v>0</v>
      </c>
      <c r="BT1986" s="18">
        <f t="shared" si="5415"/>
        <v>0</v>
      </c>
      <c r="BU1986" s="18">
        <f t="shared" si="5333"/>
        <v>10379.834000000001</v>
      </c>
      <c r="BV1986" s="18">
        <f t="shared" si="5334"/>
        <v>10666</v>
      </c>
      <c r="BW1986" s="18">
        <f t="shared" si="5335"/>
        <v>10666</v>
      </c>
      <c r="BX1986" s="18">
        <f t="shared" si="5415"/>
        <v>-30</v>
      </c>
      <c r="BY1986" s="18">
        <f t="shared" si="5415"/>
        <v>0</v>
      </c>
      <c r="BZ1986" s="18">
        <f t="shared" si="5415"/>
        <v>0</v>
      </c>
      <c r="CA1986" s="18">
        <f t="shared" si="5299"/>
        <v>10349.834000000001</v>
      </c>
      <c r="CB1986" s="18">
        <f t="shared" si="5300"/>
        <v>10666</v>
      </c>
      <c r="CC1986" s="18">
        <f t="shared" si="5301"/>
        <v>10666</v>
      </c>
      <c r="CD1986" s="18">
        <f t="shared" si="5415"/>
        <v>0</v>
      </c>
      <c r="CE1986" s="27"/>
      <c r="CF1986" s="33"/>
    </row>
    <row r="1987" spans="1:119" ht="46.8" x14ac:dyDescent="0.3">
      <c r="A1987" s="41" t="s">
        <v>331</v>
      </c>
      <c r="B1987" s="39">
        <v>240</v>
      </c>
      <c r="C1987" s="41"/>
      <c r="D1987" s="41"/>
      <c r="E1987" s="14" t="s">
        <v>559</v>
      </c>
      <c r="F1987" s="18">
        <f t="shared" si="5412"/>
        <v>10666</v>
      </c>
      <c r="G1987" s="18">
        <f t="shared" si="5412"/>
        <v>10666</v>
      </c>
      <c r="H1987" s="18">
        <f t="shared" si="5412"/>
        <v>10666</v>
      </c>
      <c r="I1987" s="18">
        <f t="shared" si="5412"/>
        <v>0</v>
      </c>
      <c r="J1987" s="18">
        <f t="shared" si="5412"/>
        <v>0</v>
      </c>
      <c r="K1987" s="18">
        <f t="shared" si="5412"/>
        <v>0</v>
      </c>
      <c r="L1987" s="18">
        <f t="shared" si="5416"/>
        <v>10666</v>
      </c>
      <c r="M1987" s="18">
        <f t="shared" si="5417"/>
        <v>10666</v>
      </c>
      <c r="N1987" s="18">
        <f t="shared" si="5418"/>
        <v>10666</v>
      </c>
      <c r="O1987" s="18">
        <f t="shared" si="5413"/>
        <v>0</v>
      </c>
      <c r="P1987" s="18">
        <f t="shared" si="5413"/>
        <v>0</v>
      </c>
      <c r="Q1987" s="18">
        <f t="shared" si="5413"/>
        <v>0</v>
      </c>
      <c r="R1987" s="18">
        <f t="shared" si="5413"/>
        <v>0</v>
      </c>
      <c r="S1987" s="18">
        <f t="shared" si="5413"/>
        <v>0</v>
      </c>
      <c r="T1987" s="18">
        <f t="shared" si="5365"/>
        <v>10666</v>
      </c>
      <c r="U1987" s="18">
        <f t="shared" si="5366"/>
        <v>10666</v>
      </c>
      <c r="V1987" s="18">
        <f t="shared" si="5367"/>
        <v>10666</v>
      </c>
      <c r="W1987" s="18">
        <f t="shared" si="5415"/>
        <v>1030</v>
      </c>
      <c r="X1987" s="18">
        <f t="shared" si="5415"/>
        <v>0</v>
      </c>
      <c r="Y1987" s="18">
        <f t="shared" si="5415"/>
        <v>0</v>
      </c>
      <c r="Z1987" s="18">
        <f t="shared" si="5415"/>
        <v>-1030</v>
      </c>
      <c r="AA1987" s="18">
        <f t="shared" si="5415"/>
        <v>0</v>
      </c>
      <c r="AB1987" s="18">
        <f t="shared" si="5415"/>
        <v>0</v>
      </c>
      <c r="AC1987" s="18">
        <f t="shared" si="5346"/>
        <v>10666</v>
      </c>
      <c r="AD1987" s="18">
        <f t="shared" si="5347"/>
        <v>10666</v>
      </c>
      <c r="AE1987" s="18">
        <f t="shared" si="5348"/>
        <v>10666</v>
      </c>
      <c r="AF1987" s="18">
        <f t="shared" si="5415"/>
        <v>0</v>
      </c>
      <c r="AG1987" s="18">
        <f t="shared" si="5415"/>
        <v>0</v>
      </c>
      <c r="AH1987" s="18">
        <f t="shared" si="5415"/>
        <v>0</v>
      </c>
      <c r="AI1987" s="18">
        <f t="shared" si="5318"/>
        <v>10666</v>
      </c>
      <c r="AJ1987" s="18">
        <f t="shared" si="5319"/>
        <v>10666</v>
      </c>
      <c r="AK1987" s="18">
        <f t="shared" si="5320"/>
        <v>10666</v>
      </c>
      <c r="AL1987" s="18">
        <f t="shared" si="5415"/>
        <v>0</v>
      </c>
      <c r="AM1987" s="18">
        <f t="shared" si="5321"/>
        <v>10666</v>
      </c>
      <c r="AN1987" s="18">
        <f t="shared" si="5415"/>
        <v>0</v>
      </c>
      <c r="AO1987" s="18">
        <f t="shared" si="5415"/>
        <v>0</v>
      </c>
      <c r="AP1987" s="18">
        <f t="shared" si="5415"/>
        <v>0</v>
      </c>
      <c r="AQ1987" s="18">
        <f t="shared" si="5277"/>
        <v>10666</v>
      </c>
      <c r="AR1987" s="18">
        <f t="shared" si="5278"/>
        <v>10666</v>
      </c>
      <c r="AS1987" s="18">
        <f t="shared" si="5279"/>
        <v>10666</v>
      </c>
      <c r="AT1987" s="18">
        <f t="shared" si="5415"/>
        <v>0</v>
      </c>
      <c r="AU1987" s="18">
        <f t="shared" si="5415"/>
        <v>0</v>
      </c>
      <c r="AV1987" s="18">
        <f t="shared" si="5415"/>
        <v>0</v>
      </c>
      <c r="AW1987" s="18">
        <f t="shared" si="5281"/>
        <v>10666</v>
      </c>
      <c r="AX1987" s="18">
        <f t="shared" si="5282"/>
        <v>10666</v>
      </c>
      <c r="AY1987" s="18">
        <f t="shared" si="5283"/>
        <v>10666</v>
      </c>
      <c r="AZ1987" s="18">
        <f t="shared" si="5415"/>
        <v>-141.45599999999999</v>
      </c>
      <c r="BA1987" s="18">
        <f t="shared" si="5415"/>
        <v>0</v>
      </c>
      <c r="BB1987" s="18">
        <f t="shared" si="5415"/>
        <v>0</v>
      </c>
      <c r="BC1987" s="18">
        <f t="shared" si="5409"/>
        <v>10524.544</v>
      </c>
      <c r="BD1987" s="18">
        <f t="shared" si="5410"/>
        <v>10666</v>
      </c>
      <c r="BE1987" s="18">
        <f t="shared" si="5411"/>
        <v>10666</v>
      </c>
      <c r="BF1987" s="18">
        <f t="shared" si="5415"/>
        <v>0</v>
      </c>
      <c r="BG1987" s="18">
        <f t="shared" si="5415"/>
        <v>0</v>
      </c>
      <c r="BH1987" s="18">
        <f t="shared" si="5415"/>
        <v>0</v>
      </c>
      <c r="BI1987" s="18">
        <f t="shared" si="5406"/>
        <v>10524.544</v>
      </c>
      <c r="BJ1987" s="18">
        <f t="shared" si="5407"/>
        <v>10666</v>
      </c>
      <c r="BK1987" s="18">
        <f t="shared" si="5408"/>
        <v>10666</v>
      </c>
      <c r="BL1987" s="18">
        <f t="shared" si="5415"/>
        <v>-144.70999999999998</v>
      </c>
      <c r="BM1987" s="18">
        <f t="shared" si="5415"/>
        <v>0</v>
      </c>
      <c r="BN1987" s="18">
        <f t="shared" si="5415"/>
        <v>0</v>
      </c>
      <c r="BO1987" s="18">
        <f t="shared" si="5339"/>
        <v>10379.834000000001</v>
      </c>
      <c r="BP1987" s="18">
        <f t="shared" si="5340"/>
        <v>10666</v>
      </c>
      <c r="BQ1987" s="18">
        <f t="shared" si="5341"/>
        <v>10666</v>
      </c>
      <c r="BR1987" s="18">
        <f t="shared" si="5415"/>
        <v>0</v>
      </c>
      <c r="BS1987" s="18">
        <f t="shared" si="5415"/>
        <v>0</v>
      </c>
      <c r="BT1987" s="18">
        <f t="shared" si="5415"/>
        <v>0</v>
      </c>
      <c r="BU1987" s="18">
        <f t="shared" si="5333"/>
        <v>10379.834000000001</v>
      </c>
      <c r="BV1987" s="18">
        <f t="shared" si="5334"/>
        <v>10666</v>
      </c>
      <c r="BW1987" s="18">
        <f t="shared" si="5335"/>
        <v>10666</v>
      </c>
      <c r="BX1987" s="18">
        <f t="shared" si="5415"/>
        <v>-30</v>
      </c>
      <c r="BY1987" s="18">
        <f t="shared" si="5415"/>
        <v>0</v>
      </c>
      <c r="BZ1987" s="18">
        <f t="shared" si="5415"/>
        <v>0</v>
      </c>
      <c r="CA1987" s="18">
        <f t="shared" si="5299"/>
        <v>10349.834000000001</v>
      </c>
      <c r="CB1987" s="18">
        <f t="shared" si="5300"/>
        <v>10666</v>
      </c>
      <c r="CC1987" s="18">
        <f t="shared" si="5301"/>
        <v>10666</v>
      </c>
      <c r="CD1987" s="18">
        <f t="shared" si="5415"/>
        <v>0</v>
      </c>
      <c r="CE1987" s="27"/>
      <c r="CF1987" s="33"/>
    </row>
    <row r="1988" spans="1:119" x14ac:dyDescent="0.3">
      <c r="A1988" s="41" t="s">
        <v>331</v>
      </c>
      <c r="B1988" s="39">
        <v>240</v>
      </c>
      <c r="C1988" s="41" t="s">
        <v>149</v>
      </c>
      <c r="D1988" s="41" t="s">
        <v>27</v>
      </c>
      <c r="E1988" s="14" t="s">
        <v>521</v>
      </c>
      <c r="F1988" s="23">
        <v>10666</v>
      </c>
      <c r="G1988" s="23">
        <v>10666</v>
      </c>
      <c r="H1988" s="23">
        <v>10666</v>
      </c>
      <c r="I1988" s="18"/>
      <c r="J1988" s="18"/>
      <c r="K1988" s="18"/>
      <c r="L1988" s="18">
        <f t="shared" si="5416"/>
        <v>10666</v>
      </c>
      <c r="M1988" s="18">
        <f t="shared" si="5417"/>
        <v>10666</v>
      </c>
      <c r="N1988" s="18">
        <f t="shared" si="5418"/>
        <v>10666</v>
      </c>
      <c r="O1988" s="18"/>
      <c r="P1988" s="18"/>
      <c r="Q1988" s="18"/>
      <c r="R1988" s="18"/>
      <c r="S1988" s="18"/>
      <c r="T1988" s="18">
        <f t="shared" si="5365"/>
        <v>10666</v>
      </c>
      <c r="U1988" s="18">
        <f t="shared" si="5366"/>
        <v>10666</v>
      </c>
      <c r="V1988" s="18">
        <f t="shared" si="5367"/>
        <v>10666</v>
      </c>
      <c r="W1988" s="18">
        <v>1030</v>
      </c>
      <c r="X1988" s="18"/>
      <c r="Y1988" s="18"/>
      <c r="Z1988" s="18">
        <v>-1030</v>
      </c>
      <c r="AA1988" s="18"/>
      <c r="AB1988" s="18"/>
      <c r="AC1988" s="18">
        <f t="shared" si="5346"/>
        <v>10666</v>
      </c>
      <c r="AD1988" s="18">
        <f t="shared" si="5347"/>
        <v>10666</v>
      </c>
      <c r="AE1988" s="18">
        <f t="shared" si="5348"/>
        <v>10666</v>
      </c>
      <c r="AF1988" s="18"/>
      <c r="AG1988" s="18"/>
      <c r="AH1988" s="18"/>
      <c r="AI1988" s="18">
        <f t="shared" si="5318"/>
        <v>10666</v>
      </c>
      <c r="AJ1988" s="18">
        <f t="shared" si="5319"/>
        <v>10666</v>
      </c>
      <c r="AK1988" s="18">
        <f t="shared" si="5320"/>
        <v>10666</v>
      </c>
      <c r="AL1988" s="18"/>
      <c r="AM1988" s="18">
        <f t="shared" si="5321"/>
        <v>10666</v>
      </c>
      <c r="AN1988" s="18"/>
      <c r="AO1988" s="18"/>
      <c r="AP1988" s="18"/>
      <c r="AQ1988" s="18">
        <f t="shared" ref="AQ1988:AQ2051" si="5419">AM1988+AN1988</f>
        <v>10666</v>
      </c>
      <c r="AR1988" s="18">
        <f t="shared" ref="AR1988:AR2051" si="5420">AJ1988+AO1988</f>
        <v>10666</v>
      </c>
      <c r="AS1988" s="18">
        <f t="shared" ref="AS1988:AS2051" si="5421">AK1988+AP1988</f>
        <v>10666</v>
      </c>
      <c r="AT1988" s="18"/>
      <c r="AU1988" s="18"/>
      <c r="AV1988" s="18"/>
      <c r="AW1988" s="18">
        <f t="shared" ref="AW1988:AW2051" si="5422">AQ1988+AT1988</f>
        <v>10666</v>
      </c>
      <c r="AX1988" s="18">
        <f t="shared" ref="AX1988:AX2051" si="5423">AR1988+AU1988</f>
        <v>10666</v>
      </c>
      <c r="AY1988" s="18">
        <f t="shared" ref="AY1988:AY2051" si="5424">AS1988+AV1988</f>
        <v>10666</v>
      </c>
      <c r="AZ1988" s="18">
        <v>-141.45599999999999</v>
      </c>
      <c r="BA1988" s="18"/>
      <c r="BB1988" s="18"/>
      <c r="BC1988" s="18">
        <f t="shared" si="5409"/>
        <v>10524.544</v>
      </c>
      <c r="BD1988" s="18">
        <f t="shared" si="5410"/>
        <v>10666</v>
      </c>
      <c r="BE1988" s="18">
        <f t="shared" si="5411"/>
        <v>10666</v>
      </c>
      <c r="BF1988" s="18"/>
      <c r="BG1988" s="18"/>
      <c r="BH1988" s="18"/>
      <c r="BI1988" s="18">
        <f t="shared" si="5406"/>
        <v>10524.544</v>
      </c>
      <c r="BJ1988" s="18">
        <f t="shared" si="5407"/>
        <v>10666</v>
      </c>
      <c r="BK1988" s="18">
        <f t="shared" si="5408"/>
        <v>10666</v>
      </c>
      <c r="BL1988" s="18">
        <f>-133.135-11.575</f>
        <v>-144.70999999999998</v>
      </c>
      <c r="BM1988" s="18"/>
      <c r="BN1988" s="18"/>
      <c r="BO1988" s="18">
        <f t="shared" si="5339"/>
        <v>10379.834000000001</v>
      </c>
      <c r="BP1988" s="18">
        <f t="shared" si="5340"/>
        <v>10666</v>
      </c>
      <c r="BQ1988" s="18">
        <f t="shared" si="5341"/>
        <v>10666</v>
      </c>
      <c r="BR1988" s="18"/>
      <c r="BS1988" s="18"/>
      <c r="BT1988" s="18"/>
      <c r="BU1988" s="18">
        <f t="shared" si="5333"/>
        <v>10379.834000000001</v>
      </c>
      <c r="BV1988" s="18">
        <f t="shared" si="5334"/>
        <v>10666</v>
      </c>
      <c r="BW1988" s="18">
        <f t="shared" si="5335"/>
        <v>10666</v>
      </c>
      <c r="BX1988" s="18">
        <v>-30</v>
      </c>
      <c r="BY1988" s="18"/>
      <c r="BZ1988" s="18"/>
      <c r="CA1988" s="18">
        <f t="shared" si="5299"/>
        <v>10349.834000000001</v>
      </c>
      <c r="CB1988" s="18">
        <f t="shared" si="5300"/>
        <v>10666</v>
      </c>
      <c r="CC1988" s="18">
        <f t="shared" si="5301"/>
        <v>10666</v>
      </c>
      <c r="CD1988" s="18"/>
      <c r="CE1988" s="27"/>
      <c r="CF1988" s="33"/>
    </row>
    <row r="1989" spans="1:119" s="9" customFormat="1" ht="31.2" x14ac:dyDescent="0.3">
      <c r="A1989" s="8" t="s">
        <v>336</v>
      </c>
      <c r="B1989" s="13"/>
      <c r="C1989" s="8"/>
      <c r="D1989" s="8"/>
      <c r="E1989" s="38" t="s">
        <v>1093</v>
      </c>
      <c r="F1989" s="12">
        <f>F1990+F2035+F2054</f>
        <v>2419793.1</v>
      </c>
      <c r="G1989" s="12">
        <f>G1990+G2035+G2054</f>
        <v>2539860.7999999998</v>
      </c>
      <c r="H1989" s="12">
        <f>H1990+H2035+H2054</f>
        <v>2973082.5000000005</v>
      </c>
      <c r="I1989" s="12">
        <f t="shared" ref="I1989:K1989" si="5425">I1990+I2035+I2054</f>
        <v>28813.5</v>
      </c>
      <c r="J1989" s="12">
        <f t="shared" si="5425"/>
        <v>0</v>
      </c>
      <c r="K1989" s="12">
        <f t="shared" si="5425"/>
        <v>0</v>
      </c>
      <c r="L1989" s="12">
        <f t="shared" si="5416"/>
        <v>2448606.6</v>
      </c>
      <c r="M1989" s="12">
        <f t="shared" si="5417"/>
        <v>2539860.7999999998</v>
      </c>
      <c r="N1989" s="12">
        <f t="shared" si="5418"/>
        <v>2973082.5000000005</v>
      </c>
      <c r="O1989" s="12">
        <f t="shared" ref="O1989:S1989" si="5426">O1990+O2035+O2054</f>
        <v>95424.041999999987</v>
      </c>
      <c r="P1989" s="12">
        <f t="shared" si="5426"/>
        <v>95355.299999999988</v>
      </c>
      <c r="Q1989" s="12">
        <f t="shared" si="5426"/>
        <v>121668.59999999999</v>
      </c>
      <c r="R1989" s="12">
        <f t="shared" si="5426"/>
        <v>0</v>
      </c>
      <c r="S1989" s="12">
        <f t="shared" si="5426"/>
        <v>0</v>
      </c>
      <c r="T1989" s="12">
        <f t="shared" si="5365"/>
        <v>2544030.642</v>
      </c>
      <c r="U1989" s="12">
        <f t="shared" si="5366"/>
        <v>2635216.0999999996</v>
      </c>
      <c r="V1989" s="12">
        <f t="shared" si="5367"/>
        <v>3094751.1000000006</v>
      </c>
      <c r="W1989" s="12">
        <f>W1990+W2035+W2054</f>
        <v>0</v>
      </c>
      <c r="X1989" s="12">
        <f t="shared" ref="X1989:AB1989" si="5427">X1990+X2035+X2054</f>
        <v>0</v>
      </c>
      <c r="Y1989" s="12">
        <f t="shared" si="5427"/>
        <v>0</v>
      </c>
      <c r="Z1989" s="12">
        <f t="shared" si="5427"/>
        <v>0</v>
      </c>
      <c r="AA1989" s="12">
        <f t="shared" si="5427"/>
        <v>0</v>
      </c>
      <c r="AB1989" s="12">
        <f t="shared" si="5427"/>
        <v>0</v>
      </c>
      <c r="AC1989" s="12">
        <f t="shared" si="5346"/>
        <v>2544030.642</v>
      </c>
      <c r="AD1989" s="12">
        <f t="shared" si="5347"/>
        <v>2635216.0999999996</v>
      </c>
      <c r="AE1989" s="12">
        <f t="shared" si="5348"/>
        <v>3094751.1000000006</v>
      </c>
      <c r="AF1989" s="12">
        <f t="shared" ref="AF1989:AH1989" si="5428">AF1990+AF2035+AF2054</f>
        <v>1003309.576</v>
      </c>
      <c r="AG1989" s="12">
        <f t="shared" si="5428"/>
        <v>-1404112.203</v>
      </c>
      <c r="AH1989" s="12">
        <f t="shared" si="5428"/>
        <v>-72147.930999999997</v>
      </c>
      <c r="AI1989" s="12">
        <f t="shared" si="5318"/>
        <v>3547340.2179999999</v>
      </c>
      <c r="AJ1989" s="12">
        <f t="shared" si="5319"/>
        <v>1231103.8969999996</v>
      </c>
      <c r="AK1989" s="12">
        <f t="shared" si="5320"/>
        <v>3022603.1690000007</v>
      </c>
      <c r="AL1989" s="12">
        <f>AL1990+AL2035+AL2054</f>
        <v>492.76900000000001</v>
      </c>
      <c r="AM1989" s="12">
        <f t="shared" si="5321"/>
        <v>3547832.9869999997</v>
      </c>
      <c r="AN1989" s="12">
        <f>AN1990+AN2035+AN2054+AN2100</f>
        <v>40344.627999999997</v>
      </c>
      <c r="AO1989" s="12">
        <f t="shared" ref="AO1989:CD1989" si="5429">AO1990+AO2035+AO2054+AO2100</f>
        <v>0</v>
      </c>
      <c r="AP1989" s="12">
        <f t="shared" si="5429"/>
        <v>0</v>
      </c>
      <c r="AQ1989" s="12">
        <f t="shared" si="5419"/>
        <v>3588177.6149999998</v>
      </c>
      <c r="AR1989" s="12">
        <f t="shared" si="5420"/>
        <v>1231103.8969999996</v>
      </c>
      <c r="AS1989" s="12">
        <f t="shared" si="5421"/>
        <v>3022603.1690000007</v>
      </c>
      <c r="AT1989" s="12">
        <f t="shared" ref="AT1989:AV1989" si="5430">AT1990+AT2035+AT2054+AT2100</f>
        <v>189.619</v>
      </c>
      <c r="AU1989" s="12">
        <f t="shared" si="5430"/>
        <v>0</v>
      </c>
      <c r="AV1989" s="12">
        <f t="shared" si="5430"/>
        <v>0</v>
      </c>
      <c r="AW1989" s="12">
        <f t="shared" si="5422"/>
        <v>3588367.2339999997</v>
      </c>
      <c r="AX1989" s="12">
        <f t="shared" si="5423"/>
        <v>1231103.8969999996</v>
      </c>
      <c r="AY1989" s="12">
        <f t="shared" si="5424"/>
        <v>3022603.1690000007</v>
      </c>
      <c r="AZ1989" s="12">
        <f t="shared" ref="AZ1989:BB1989" si="5431">AZ1990+AZ2035+AZ2054+AZ2100</f>
        <v>40413.254999999997</v>
      </c>
      <c r="BA1989" s="12">
        <f t="shared" si="5431"/>
        <v>0</v>
      </c>
      <c r="BB1989" s="12">
        <f t="shared" si="5431"/>
        <v>0</v>
      </c>
      <c r="BC1989" s="12">
        <f t="shared" si="5409"/>
        <v>3628780.4889999996</v>
      </c>
      <c r="BD1989" s="12">
        <f t="shared" si="5410"/>
        <v>1231103.8969999996</v>
      </c>
      <c r="BE1989" s="12">
        <f t="shared" si="5411"/>
        <v>3022603.1690000007</v>
      </c>
      <c r="BF1989" s="12">
        <f t="shared" ref="BF1989:BH1989" si="5432">BF1990+BF2035+BF2054+BF2100</f>
        <v>481.09699999999998</v>
      </c>
      <c r="BG1989" s="12">
        <f t="shared" si="5432"/>
        <v>0</v>
      </c>
      <c r="BH1989" s="12">
        <f t="shared" si="5432"/>
        <v>0</v>
      </c>
      <c r="BI1989" s="18">
        <f t="shared" si="5406"/>
        <v>3629261.5859999997</v>
      </c>
      <c r="BJ1989" s="18">
        <f t="shared" si="5407"/>
        <v>1231103.8969999996</v>
      </c>
      <c r="BK1989" s="18">
        <f t="shared" si="5408"/>
        <v>3022603.1690000007</v>
      </c>
      <c r="BL1989" s="12">
        <f t="shared" ref="BL1989:BN1989" si="5433">BL1990+BL2035+BL2054+BL2100</f>
        <v>97693.137999999992</v>
      </c>
      <c r="BM1989" s="12">
        <f t="shared" si="5433"/>
        <v>0</v>
      </c>
      <c r="BN1989" s="12">
        <f t="shared" si="5433"/>
        <v>0</v>
      </c>
      <c r="BO1989" s="12">
        <f t="shared" si="5339"/>
        <v>3726954.7239999995</v>
      </c>
      <c r="BP1989" s="12">
        <f t="shared" si="5340"/>
        <v>1231103.8969999996</v>
      </c>
      <c r="BQ1989" s="12">
        <f t="shared" si="5341"/>
        <v>3022603.1690000007</v>
      </c>
      <c r="BR1989" s="12">
        <f t="shared" ref="BR1989:BT1989" si="5434">BR1990+BR2035+BR2054+BR2100</f>
        <v>650.08899999999994</v>
      </c>
      <c r="BS1989" s="12">
        <f t="shared" si="5434"/>
        <v>0</v>
      </c>
      <c r="BT1989" s="12">
        <f t="shared" si="5434"/>
        <v>0</v>
      </c>
      <c r="BU1989" s="12">
        <f t="shared" si="5333"/>
        <v>3727604.8129999996</v>
      </c>
      <c r="BV1989" s="12">
        <f t="shared" si="5334"/>
        <v>1231103.8969999996</v>
      </c>
      <c r="BW1989" s="12">
        <f t="shared" si="5335"/>
        <v>3022603.1690000007</v>
      </c>
      <c r="BX1989" s="12">
        <f t="shared" ref="BX1989:BZ1989" si="5435">BX1990+BX2035+BX2054+BX2100</f>
        <v>32172.449000000001</v>
      </c>
      <c r="BY1989" s="12">
        <f t="shared" si="5435"/>
        <v>0</v>
      </c>
      <c r="BZ1989" s="12">
        <f t="shared" si="5435"/>
        <v>0</v>
      </c>
      <c r="CA1989" s="12">
        <f t="shared" si="5299"/>
        <v>3759777.2619999996</v>
      </c>
      <c r="CB1989" s="12">
        <f t="shared" si="5300"/>
        <v>1231103.8969999996</v>
      </c>
      <c r="CC1989" s="12">
        <f t="shared" si="5301"/>
        <v>3022603.1690000007</v>
      </c>
      <c r="CD1989" s="12">
        <f t="shared" si="5429"/>
        <v>0</v>
      </c>
      <c r="CE1989" s="25"/>
      <c r="CF1989" s="33"/>
      <c r="CG1989" s="36"/>
      <c r="CH1989" s="36"/>
      <c r="CI1989" s="36"/>
      <c r="CJ1989" s="36"/>
      <c r="CK1989" s="36"/>
      <c r="CL1989" s="36"/>
      <c r="CM1989" s="36"/>
      <c r="CN1989" s="36"/>
      <c r="CO1989" s="36"/>
      <c r="CP1989" s="36"/>
      <c r="CQ1989" s="36"/>
      <c r="CR1989" s="36"/>
      <c r="CS1989" s="36"/>
      <c r="CT1989" s="36"/>
      <c r="CU1989" s="36"/>
      <c r="CV1989" s="36"/>
      <c r="CW1989" s="36"/>
      <c r="CX1989" s="36"/>
      <c r="CY1989" s="36"/>
      <c r="CZ1989" s="36"/>
      <c r="DA1989" s="36"/>
      <c r="DB1989" s="36"/>
      <c r="DC1989" s="36"/>
      <c r="DD1989" s="36"/>
      <c r="DE1989" s="36"/>
      <c r="DF1989" s="36"/>
      <c r="DG1989" s="36"/>
      <c r="DH1989" s="36"/>
      <c r="DI1989" s="36"/>
      <c r="DJ1989" s="36"/>
      <c r="DK1989" s="36"/>
      <c r="DL1989" s="36"/>
      <c r="DM1989" s="36"/>
      <c r="DN1989" s="36"/>
      <c r="DO1989" s="36"/>
    </row>
    <row r="1990" spans="1:119" s="11" customFormat="1" ht="46.8" x14ac:dyDescent="0.3">
      <c r="A1990" s="10" t="s">
        <v>337</v>
      </c>
      <c r="B1990" s="16"/>
      <c r="C1990" s="10"/>
      <c r="D1990" s="10"/>
      <c r="E1990" s="15" t="s">
        <v>1573</v>
      </c>
      <c r="F1990" s="17">
        <f>F1991+F2025+F2008</f>
        <v>2038474.9000000001</v>
      </c>
      <c r="G1990" s="17">
        <f>G1991+G2025+G2008</f>
        <v>2180533</v>
      </c>
      <c r="H1990" s="17">
        <f>H1991+H2025+H2008</f>
        <v>2653072.1000000006</v>
      </c>
      <c r="I1990" s="17">
        <f t="shared" ref="I1990:K1990" si="5436">I1991+I2025+I2008</f>
        <v>28813.5</v>
      </c>
      <c r="J1990" s="17">
        <f t="shared" si="5436"/>
        <v>0</v>
      </c>
      <c r="K1990" s="17">
        <f t="shared" si="5436"/>
        <v>0</v>
      </c>
      <c r="L1990" s="17">
        <f t="shared" si="5416"/>
        <v>2067288.4000000001</v>
      </c>
      <c r="M1990" s="17">
        <f t="shared" si="5417"/>
        <v>2180533</v>
      </c>
      <c r="N1990" s="17">
        <f t="shared" si="5418"/>
        <v>2653072.1000000006</v>
      </c>
      <c r="O1990" s="17">
        <f t="shared" ref="O1990:S1990" si="5437">O1991+O2025+O2008</f>
        <v>68.941999999999993</v>
      </c>
      <c r="P1990" s="17">
        <f t="shared" si="5437"/>
        <v>0</v>
      </c>
      <c r="Q1990" s="17">
        <f t="shared" si="5437"/>
        <v>0</v>
      </c>
      <c r="R1990" s="17">
        <f t="shared" si="5437"/>
        <v>0</v>
      </c>
      <c r="S1990" s="17">
        <f t="shared" si="5437"/>
        <v>0</v>
      </c>
      <c r="T1990" s="17">
        <f t="shared" si="5365"/>
        <v>2067357.3420000002</v>
      </c>
      <c r="U1990" s="17">
        <f t="shared" si="5366"/>
        <v>2180533</v>
      </c>
      <c r="V1990" s="17">
        <f t="shared" si="5367"/>
        <v>2653072.1000000006</v>
      </c>
      <c r="W1990" s="17">
        <f>W1991+W2025+W2008</f>
        <v>0</v>
      </c>
      <c r="X1990" s="17">
        <f t="shared" ref="X1990:AB1990" si="5438">X1991+X2025+X2008</f>
        <v>0</v>
      </c>
      <c r="Y1990" s="17">
        <f t="shared" si="5438"/>
        <v>0</v>
      </c>
      <c r="Z1990" s="17">
        <f t="shared" si="5438"/>
        <v>0</v>
      </c>
      <c r="AA1990" s="17">
        <f t="shared" si="5438"/>
        <v>0</v>
      </c>
      <c r="AB1990" s="17">
        <f t="shared" si="5438"/>
        <v>0</v>
      </c>
      <c r="AC1990" s="17">
        <f t="shared" si="5346"/>
        <v>2067357.3420000002</v>
      </c>
      <c r="AD1990" s="17">
        <f t="shared" si="5347"/>
        <v>2180533</v>
      </c>
      <c r="AE1990" s="17">
        <f t="shared" si="5348"/>
        <v>2653072.1000000006</v>
      </c>
      <c r="AF1990" s="17">
        <f t="shared" ref="AF1990:AH1990" si="5439">AF1991+AF2025+AF2008</f>
        <v>946598.09400000004</v>
      </c>
      <c r="AG1990" s="17">
        <f t="shared" si="5439"/>
        <v>-1404112.203</v>
      </c>
      <c r="AH1990" s="17">
        <f t="shared" si="5439"/>
        <v>-72147.930999999997</v>
      </c>
      <c r="AI1990" s="17">
        <f t="shared" si="5318"/>
        <v>3013955.4360000002</v>
      </c>
      <c r="AJ1990" s="17">
        <f t="shared" si="5319"/>
        <v>776420.79700000002</v>
      </c>
      <c r="AK1990" s="17">
        <f t="shared" si="5320"/>
        <v>2580924.1690000007</v>
      </c>
      <c r="AL1990" s="17">
        <f>AL1991+AL2025+AL2008</f>
        <v>0</v>
      </c>
      <c r="AM1990" s="17">
        <f t="shared" si="5321"/>
        <v>3013955.4360000002</v>
      </c>
      <c r="AN1990" s="17">
        <f t="shared" ref="AN1990:AP1990" si="5440">AN1991+AN2025+AN2008</f>
        <v>-4147.2</v>
      </c>
      <c r="AO1990" s="17">
        <f t="shared" si="5440"/>
        <v>-4147.2</v>
      </c>
      <c r="AP1990" s="17">
        <f t="shared" si="5440"/>
        <v>-4147.2</v>
      </c>
      <c r="AQ1990" s="17">
        <f t="shared" si="5419"/>
        <v>3009808.236</v>
      </c>
      <c r="AR1990" s="17">
        <f t="shared" si="5420"/>
        <v>772273.59700000007</v>
      </c>
      <c r="AS1990" s="17">
        <f t="shared" si="5421"/>
        <v>2576776.9690000005</v>
      </c>
      <c r="AT1990" s="17">
        <f>AT1991+AT2025+AT2008</f>
        <v>0</v>
      </c>
      <c r="AU1990" s="17">
        <f>AU1991+AU2025+AU2008</f>
        <v>0</v>
      </c>
      <c r="AV1990" s="17">
        <f>AV1991+AV2025+AV2008</f>
        <v>0</v>
      </c>
      <c r="AW1990" s="17">
        <f t="shared" si="5422"/>
        <v>3009808.236</v>
      </c>
      <c r="AX1990" s="17">
        <f t="shared" si="5423"/>
        <v>772273.59700000007</v>
      </c>
      <c r="AY1990" s="17">
        <f t="shared" si="5424"/>
        <v>2576776.9690000005</v>
      </c>
      <c r="AZ1990" s="17">
        <f t="shared" ref="AZ1990:BB1990" si="5441">AZ1991+AZ2025+AZ2008</f>
        <v>17032.57</v>
      </c>
      <c r="BA1990" s="17">
        <f t="shared" si="5441"/>
        <v>0</v>
      </c>
      <c r="BB1990" s="17">
        <f t="shared" si="5441"/>
        <v>0</v>
      </c>
      <c r="BC1990" s="17">
        <f t="shared" si="5409"/>
        <v>3026840.8059999999</v>
      </c>
      <c r="BD1990" s="17">
        <f t="shared" si="5410"/>
        <v>772273.59700000007</v>
      </c>
      <c r="BE1990" s="17">
        <f t="shared" si="5411"/>
        <v>2576776.9690000005</v>
      </c>
      <c r="BF1990" s="17">
        <f t="shared" ref="BF1990:BH1990" si="5442">BF1991+BF2025+BF2008</f>
        <v>-669.3</v>
      </c>
      <c r="BG1990" s="17">
        <f t="shared" si="5442"/>
        <v>0</v>
      </c>
      <c r="BH1990" s="17">
        <f t="shared" si="5442"/>
        <v>0</v>
      </c>
      <c r="BI1990" s="18">
        <f t="shared" si="5406"/>
        <v>3026171.5060000001</v>
      </c>
      <c r="BJ1990" s="18">
        <f t="shared" si="5407"/>
        <v>772273.59700000007</v>
      </c>
      <c r="BK1990" s="18">
        <f t="shared" si="5408"/>
        <v>2576776.9690000005</v>
      </c>
      <c r="BL1990" s="17">
        <f>BL1991+BL2025+BL2008</f>
        <v>0</v>
      </c>
      <c r="BM1990" s="17">
        <f>BM1991+BM2025+BM2008</f>
        <v>0</v>
      </c>
      <c r="BN1990" s="17">
        <f>BN1991+BN2025+BN2008</f>
        <v>0</v>
      </c>
      <c r="BO1990" s="17">
        <f t="shared" si="5339"/>
        <v>3026171.5060000001</v>
      </c>
      <c r="BP1990" s="17">
        <f t="shared" si="5340"/>
        <v>772273.59700000007</v>
      </c>
      <c r="BQ1990" s="17">
        <f t="shared" si="5341"/>
        <v>2576776.9690000005</v>
      </c>
      <c r="BR1990" s="17">
        <f>BR1991+BR2025+BR2008</f>
        <v>0</v>
      </c>
      <c r="BS1990" s="17">
        <f>BS1991+BS2025+BS2008</f>
        <v>0</v>
      </c>
      <c r="BT1990" s="17">
        <f>BT1991+BT2025+BT2008</f>
        <v>0</v>
      </c>
      <c r="BU1990" s="17">
        <f t="shared" si="5333"/>
        <v>3026171.5060000001</v>
      </c>
      <c r="BV1990" s="17">
        <f t="shared" si="5334"/>
        <v>772273.59700000007</v>
      </c>
      <c r="BW1990" s="17">
        <f t="shared" si="5335"/>
        <v>2576776.9690000005</v>
      </c>
      <c r="BX1990" s="17">
        <f t="shared" ref="BX1990:BZ1990" si="5443">BX1991+BX2025+BX2008</f>
        <v>0</v>
      </c>
      <c r="BY1990" s="17">
        <f t="shared" si="5443"/>
        <v>0</v>
      </c>
      <c r="BZ1990" s="17">
        <f t="shared" si="5443"/>
        <v>0</v>
      </c>
      <c r="CA1990" s="17">
        <f t="shared" si="5299"/>
        <v>3026171.5060000001</v>
      </c>
      <c r="CB1990" s="17">
        <f t="shared" si="5300"/>
        <v>772273.59700000007</v>
      </c>
      <c r="CC1990" s="17">
        <f t="shared" si="5301"/>
        <v>2576776.9690000005</v>
      </c>
      <c r="CD1990" s="17">
        <f>CD1991+CD2025+CD2008</f>
        <v>0</v>
      </c>
      <c r="CE1990" s="26"/>
      <c r="CF1990" s="33"/>
      <c r="CG1990" s="37"/>
      <c r="CH1990" s="37"/>
      <c r="CI1990" s="37"/>
      <c r="CJ1990" s="37"/>
      <c r="CK1990" s="37"/>
      <c r="CL1990" s="37"/>
      <c r="CM1990" s="37"/>
      <c r="CN1990" s="37"/>
      <c r="CO1990" s="37"/>
      <c r="CP1990" s="37"/>
      <c r="CQ1990" s="37"/>
      <c r="CR1990" s="37"/>
      <c r="CS1990" s="37"/>
      <c r="CT1990" s="37"/>
      <c r="CU1990" s="37"/>
      <c r="CV1990" s="37"/>
      <c r="CW1990" s="37"/>
      <c r="CX1990" s="37"/>
      <c r="CY1990" s="37"/>
      <c r="CZ1990" s="37"/>
      <c r="DA1990" s="37"/>
      <c r="DB1990" s="37"/>
      <c r="DC1990" s="37"/>
      <c r="DD1990" s="37"/>
      <c r="DE1990" s="37"/>
      <c r="DF1990" s="37"/>
      <c r="DG1990" s="37"/>
      <c r="DH1990" s="37"/>
      <c r="DI1990" s="37"/>
      <c r="DJ1990" s="37"/>
      <c r="DK1990" s="37"/>
      <c r="DL1990" s="37"/>
      <c r="DM1990" s="37"/>
      <c r="DN1990" s="37"/>
      <c r="DO1990" s="37"/>
    </row>
    <row r="1991" spans="1:119" ht="46.8" x14ac:dyDescent="0.3">
      <c r="A1991" s="41" t="s">
        <v>338</v>
      </c>
      <c r="B1991" s="39"/>
      <c r="C1991" s="41"/>
      <c r="D1991" s="41"/>
      <c r="E1991" s="14" t="s">
        <v>1094</v>
      </c>
      <c r="F1991" s="18">
        <f t="shared" ref="F1991:K1991" si="5444">F1992+F1996+F2004+F2000</f>
        <v>1329001.1000000001</v>
      </c>
      <c r="G1991" s="18">
        <f t="shared" si="5444"/>
        <v>65847.199999999997</v>
      </c>
      <c r="H1991" s="18">
        <f t="shared" si="5444"/>
        <v>434970</v>
      </c>
      <c r="I1991" s="18">
        <f t="shared" si="5444"/>
        <v>28813.5</v>
      </c>
      <c r="J1991" s="18">
        <f t="shared" si="5444"/>
        <v>0</v>
      </c>
      <c r="K1991" s="18">
        <f t="shared" si="5444"/>
        <v>0</v>
      </c>
      <c r="L1991" s="18">
        <f t="shared" si="5416"/>
        <v>1357814.6</v>
      </c>
      <c r="M1991" s="18">
        <f t="shared" si="5417"/>
        <v>65847.199999999997</v>
      </c>
      <c r="N1991" s="18">
        <f t="shared" si="5418"/>
        <v>434970</v>
      </c>
      <c r="O1991" s="18">
        <f t="shared" ref="O1991:S1991" si="5445">O1992+O1996+O2004+O2000</f>
        <v>68.941999999999993</v>
      </c>
      <c r="P1991" s="18">
        <f t="shared" si="5445"/>
        <v>0</v>
      </c>
      <c r="Q1991" s="18">
        <f t="shared" si="5445"/>
        <v>0</v>
      </c>
      <c r="R1991" s="18">
        <f t="shared" si="5445"/>
        <v>0</v>
      </c>
      <c r="S1991" s="18">
        <f t="shared" si="5445"/>
        <v>0</v>
      </c>
      <c r="T1991" s="18">
        <f t="shared" si="5365"/>
        <v>1357883.5420000001</v>
      </c>
      <c r="U1991" s="18">
        <f t="shared" si="5366"/>
        <v>65847.199999999997</v>
      </c>
      <c r="V1991" s="18">
        <f t="shared" si="5367"/>
        <v>434970</v>
      </c>
      <c r="W1991" s="18">
        <f t="shared" ref="W1991:CD1991" si="5446">W1992+W1996+W2004+W2000</f>
        <v>0</v>
      </c>
      <c r="X1991" s="18">
        <f t="shared" ref="X1991:AB1991" si="5447">X1992+X1996+X2004+X2000</f>
        <v>0</v>
      </c>
      <c r="Y1991" s="18">
        <f t="shared" si="5447"/>
        <v>0</v>
      </c>
      <c r="Z1991" s="18">
        <f t="shared" si="5447"/>
        <v>0</v>
      </c>
      <c r="AA1991" s="18">
        <f t="shared" si="5447"/>
        <v>0</v>
      </c>
      <c r="AB1991" s="18">
        <f t="shared" si="5447"/>
        <v>0</v>
      </c>
      <c r="AC1991" s="18">
        <f t="shared" si="5346"/>
        <v>1357883.5420000001</v>
      </c>
      <c r="AD1991" s="18">
        <f t="shared" si="5347"/>
        <v>65847.199999999997</v>
      </c>
      <c r="AE1991" s="18">
        <f t="shared" si="5348"/>
        <v>434970</v>
      </c>
      <c r="AF1991" s="18">
        <f t="shared" ref="AF1991:AH1991" si="5448">AF1992+AF1996+AF2004+AF2000</f>
        <v>0</v>
      </c>
      <c r="AG1991" s="18">
        <f t="shared" si="5448"/>
        <v>0</v>
      </c>
      <c r="AH1991" s="18">
        <f t="shared" si="5448"/>
        <v>0</v>
      </c>
      <c r="AI1991" s="18">
        <f t="shared" si="5318"/>
        <v>1357883.5420000001</v>
      </c>
      <c r="AJ1991" s="18">
        <f t="shared" si="5319"/>
        <v>65847.199999999997</v>
      </c>
      <c r="AK1991" s="18">
        <f t="shared" si="5320"/>
        <v>434970</v>
      </c>
      <c r="AL1991" s="18">
        <f t="shared" ref="AL1991" si="5449">AL1992+AL1996+AL2004+AL2000</f>
        <v>0</v>
      </c>
      <c r="AM1991" s="18">
        <f t="shared" si="5321"/>
        <v>1357883.5420000001</v>
      </c>
      <c r="AN1991" s="18">
        <f t="shared" ref="AN1991:AP1991" si="5450">AN1992+AN1996+AN2004+AN2000</f>
        <v>0</v>
      </c>
      <c r="AO1991" s="18">
        <f t="shared" si="5450"/>
        <v>0</v>
      </c>
      <c r="AP1991" s="18">
        <f t="shared" si="5450"/>
        <v>0</v>
      </c>
      <c r="AQ1991" s="18">
        <f t="shared" si="5419"/>
        <v>1357883.5420000001</v>
      </c>
      <c r="AR1991" s="18">
        <f t="shared" si="5420"/>
        <v>65847.199999999997</v>
      </c>
      <c r="AS1991" s="18">
        <f t="shared" si="5421"/>
        <v>434970</v>
      </c>
      <c r="AT1991" s="18">
        <f t="shared" ref="AT1991:AV1991" si="5451">AT1992+AT1996+AT2004+AT2000</f>
        <v>0</v>
      </c>
      <c r="AU1991" s="18">
        <f t="shared" si="5451"/>
        <v>0</v>
      </c>
      <c r="AV1991" s="18">
        <f t="shared" si="5451"/>
        <v>0</v>
      </c>
      <c r="AW1991" s="18">
        <f t="shared" si="5422"/>
        <v>1357883.5420000001</v>
      </c>
      <c r="AX1991" s="18">
        <f t="shared" si="5423"/>
        <v>65847.199999999997</v>
      </c>
      <c r="AY1991" s="18">
        <f t="shared" si="5424"/>
        <v>434970</v>
      </c>
      <c r="AZ1991" s="18">
        <f t="shared" ref="AZ1991:BB1991" si="5452">AZ1992+AZ1996+AZ2004+AZ2000</f>
        <v>17032.57</v>
      </c>
      <c r="BA1991" s="18">
        <f t="shared" si="5452"/>
        <v>0</v>
      </c>
      <c r="BB1991" s="18">
        <f t="shared" si="5452"/>
        <v>0</v>
      </c>
      <c r="BC1991" s="18">
        <f t="shared" si="5409"/>
        <v>1374916.1120000002</v>
      </c>
      <c r="BD1991" s="18">
        <f t="shared" si="5410"/>
        <v>65847.199999999997</v>
      </c>
      <c r="BE1991" s="18">
        <f t="shared" si="5411"/>
        <v>434970</v>
      </c>
      <c r="BF1991" s="18">
        <f t="shared" ref="BF1991:BH1991" si="5453">BF1992+BF1996+BF2004+BF2000</f>
        <v>-669.3</v>
      </c>
      <c r="BG1991" s="18">
        <f t="shared" si="5453"/>
        <v>0</v>
      </c>
      <c r="BH1991" s="18">
        <f t="shared" si="5453"/>
        <v>0</v>
      </c>
      <c r="BI1991" s="18">
        <f t="shared" si="5406"/>
        <v>1374246.8120000002</v>
      </c>
      <c r="BJ1991" s="18">
        <f t="shared" si="5407"/>
        <v>65847.199999999997</v>
      </c>
      <c r="BK1991" s="18">
        <f t="shared" si="5408"/>
        <v>434970</v>
      </c>
      <c r="BL1991" s="18">
        <f t="shared" ref="BL1991:BN1991" si="5454">BL1992+BL1996+BL2004+BL2000</f>
        <v>0</v>
      </c>
      <c r="BM1991" s="18">
        <f t="shared" si="5454"/>
        <v>0</v>
      </c>
      <c r="BN1991" s="18">
        <f t="shared" si="5454"/>
        <v>0</v>
      </c>
      <c r="BO1991" s="18">
        <f t="shared" si="5339"/>
        <v>1374246.8120000002</v>
      </c>
      <c r="BP1991" s="18">
        <f t="shared" si="5340"/>
        <v>65847.199999999997</v>
      </c>
      <c r="BQ1991" s="18">
        <f t="shared" si="5341"/>
        <v>434970</v>
      </c>
      <c r="BR1991" s="18">
        <f t="shared" ref="BR1991:BT1991" si="5455">BR1992+BR1996+BR2004+BR2000</f>
        <v>0</v>
      </c>
      <c r="BS1991" s="18">
        <f t="shared" si="5455"/>
        <v>0</v>
      </c>
      <c r="BT1991" s="18">
        <f t="shared" si="5455"/>
        <v>0</v>
      </c>
      <c r="BU1991" s="18">
        <f t="shared" si="5333"/>
        <v>1374246.8120000002</v>
      </c>
      <c r="BV1991" s="18">
        <f t="shared" si="5334"/>
        <v>65847.199999999997</v>
      </c>
      <c r="BW1991" s="18">
        <f t="shared" si="5335"/>
        <v>434970</v>
      </c>
      <c r="BX1991" s="18">
        <f t="shared" ref="BX1991:BZ1991" si="5456">BX1992+BX1996+BX2004+BX2000</f>
        <v>0</v>
      </c>
      <c r="BY1991" s="18">
        <f t="shared" si="5456"/>
        <v>0</v>
      </c>
      <c r="BZ1991" s="18">
        <f t="shared" si="5456"/>
        <v>0</v>
      </c>
      <c r="CA1991" s="18">
        <f t="shared" si="5299"/>
        <v>1374246.8120000002</v>
      </c>
      <c r="CB1991" s="18">
        <f t="shared" si="5300"/>
        <v>65847.199999999997</v>
      </c>
      <c r="CC1991" s="18">
        <f t="shared" si="5301"/>
        <v>434970</v>
      </c>
      <c r="CD1991" s="18">
        <f t="shared" si="5446"/>
        <v>0</v>
      </c>
      <c r="CE1991" s="27"/>
      <c r="CF1991" s="33"/>
    </row>
    <row r="1992" spans="1:119" ht="31.2" x14ac:dyDescent="0.3">
      <c r="A1992" s="41" t="s">
        <v>333</v>
      </c>
      <c r="B1992" s="39"/>
      <c r="C1992" s="41"/>
      <c r="D1992" s="41"/>
      <c r="E1992" s="14" t="s">
        <v>1659</v>
      </c>
      <c r="F1992" s="18">
        <f t="shared" ref="F1992:K1994" si="5457">F1993</f>
        <v>0</v>
      </c>
      <c r="G1992" s="18">
        <f t="shared" si="5457"/>
        <v>0</v>
      </c>
      <c r="H1992" s="18">
        <f t="shared" si="5457"/>
        <v>0</v>
      </c>
      <c r="I1992" s="18">
        <f t="shared" si="5457"/>
        <v>28813.5</v>
      </c>
      <c r="J1992" s="18">
        <f t="shared" si="5457"/>
        <v>0</v>
      </c>
      <c r="K1992" s="18">
        <f t="shared" si="5457"/>
        <v>0</v>
      </c>
      <c r="L1992" s="18">
        <f t="shared" si="5416"/>
        <v>28813.5</v>
      </c>
      <c r="M1992" s="18">
        <f t="shared" si="5417"/>
        <v>0</v>
      </c>
      <c r="N1992" s="18">
        <f t="shared" si="5418"/>
        <v>0</v>
      </c>
      <c r="O1992" s="18">
        <f t="shared" ref="O1992:S1994" si="5458">O1993</f>
        <v>62.481999999999999</v>
      </c>
      <c r="P1992" s="18">
        <f t="shared" si="5458"/>
        <v>0</v>
      </c>
      <c r="Q1992" s="18">
        <f t="shared" si="5458"/>
        <v>0</v>
      </c>
      <c r="R1992" s="18">
        <f t="shared" si="5458"/>
        <v>0</v>
      </c>
      <c r="S1992" s="18">
        <f t="shared" si="5458"/>
        <v>0</v>
      </c>
      <c r="T1992" s="18">
        <f t="shared" si="5365"/>
        <v>28875.982</v>
      </c>
      <c r="U1992" s="18">
        <f t="shared" si="5366"/>
        <v>0</v>
      </c>
      <c r="V1992" s="18">
        <f t="shared" si="5367"/>
        <v>0</v>
      </c>
      <c r="W1992" s="18">
        <f t="shared" ref="W1992:CD1994" si="5459">W1993</f>
        <v>0</v>
      </c>
      <c r="X1992" s="18">
        <f t="shared" si="5459"/>
        <v>0</v>
      </c>
      <c r="Y1992" s="18">
        <f t="shared" si="5459"/>
        <v>0</v>
      </c>
      <c r="Z1992" s="18">
        <f t="shared" si="5459"/>
        <v>0</v>
      </c>
      <c r="AA1992" s="18">
        <f t="shared" si="5459"/>
        <v>0</v>
      </c>
      <c r="AB1992" s="18">
        <f t="shared" si="5459"/>
        <v>0</v>
      </c>
      <c r="AC1992" s="18">
        <f t="shared" si="5346"/>
        <v>28875.982</v>
      </c>
      <c r="AD1992" s="18">
        <f t="shared" si="5347"/>
        <v>0</v>
      </c>
      <c r="AE1992" s="18">
        <f t="shared" si="5348"/>
        <v>0</v>
      </c>
      <c r="AF1992" s="18">
        <f t="shared" si="5459"/>
        <v>0</v>
      </c>
      <c r="AG1992" s="18">
        <f t="shared" si="5459"/>
        <v>0</v>
      </c>
      <c r="AH1992" s="18">
        <f t="shared" si="5459"/>
        <v>0</v>
      </c>
      <c r="AI1992" s="18">
        <f t="shared" si="5318"/>
        <v>28875.982</v>
      </c>
      <c r="AJ1992" s="18">
        <f t="shared" si="5319"/>
        <v>0</v>
      </c>
      <c r="AK1992" s="18">
        <f t="shared" si="5320"/>
        <v>0</v>
      </c>
      <c r="AL1992" s="18">
        <f t="shared" si="5459"/>
        <v>0</v>
      </c>
      <c r="AM1992" s="18">
        <f t="shared" si="5321"/>
        <v>28875.982</v>
      </c>
      <c r="AN1992" s="18">
        <f t="shared" si="5459"/>
        <v>0</v>
      </c>
      <c r="AO1992" s="18">
        <f t="shared" si="5459"/>
        <v>0</v>
      </c>
      <c r="AP1992" s="18">
        <f t="shared" si="5459"/>
        <v>0</v>
      </c>
      <c r="AQ1992" s="18">
        <f t="shared" si="5419"/>
        <v>28875.982</v>
      </c>
      <c r="AR1992" s="18">
        <f t="shared" si="5420"/>
        <v>0</v>
      </c>
      <c r="AS1992" s="18">
        <f t="shared" si="5421"/>
        <v>0</v>
      </c>
      <c r="AT1992" s="18">
        <f t="shared" si="5459"/>
        <v>0</v>
      </c>
      <c r="AU1992" s="18">
        <f t="shared" si="5459"/>
        <v>0</v>
      </c>
      <c r="AV1992" s="18">
        <f t="shared" si="5459"/>
        <v>0</v>
      </c>
      <c r="AW1992" s="18">
        <f t="shared" si="5422"/>
        <v>28875.982</v>
      </c>
      <c r="AX1992" s="18">
        <f t="shared" si="5423"/>
        <v>0</v>
      </c>
      <c r="AY1992" s="18">
        <f t="shared" si="5424"/>
        <v>0</v>
      </c>
      <c r="AZ1992" s="18">
        <f t="shared" si="5459"/>
        <v>15000</v>
      </c>
      <c r="BA1992" s="18">
        <f t="shared" si="5459"/>
        <v>0</v>
      </c>
      <c r="BB1992" s="18">
        <f t="shared" si="5459"/>
        <v>0</v>
      </c>
      <c r="BC1992" s="18">
        <f t="shared" si="5409"/>
        <v>43875.982000000004</v>
      </c>
      <c r="BD1992" s="18">
        <f t="shared" si="5410"/>
        <v>0</v>
      </c>
      <c r="BE1992" s="18">
        <f t="shared" si="5411"/>
        <v>0</v>
      </c>
      <c r="BF1992" s="18">
        <f t="shared" si="5459"/>
        <v>0</v>
      </c>
      <c r="BG1992" s="18">
        <f t="shared" si="5459"/>
        <v>0</v>
      </c>
      <c r="BH1992" s="18">
        <f t="shared" si="5459"/>
        <v>0</v>
      </c>
      <c r="BI1992" s="18">
        <f t="shared" si="5406"/>
        <v>43875.982000000004</v>
      </c>
      <c r="BJ1992" s="18">
        <f t="shared" si="5407"/>
        <v>0</v>
      </c>
      <c r="BK1992" s="18">
        <f t="shared" si="5408"/>
        <v>0</v>
      </c>
      <c r="BL1992" s="18">
        <f t="shared" si="5459"/>
        <v>0</v>
      </c>
      <c r="BM1992" s="18">
        <f t="shared" si="5459"/>
        <v>0</v>
      </c>
      <c r="BN1992" s="18">
        <f t="shared" si="5459"/>
        <v>0</v>
      </c>
      <c r="BO1992" s="18">
        <f t="shared" si="5339"/>
        <v>43875.982000000004</v>
      </c>
      <c r="BP1992" s="18">
        <f t="shared" si="5340"/>
        <v>0</v>
      </c>
      <c r="BQ1992" s="18">
        <f t="shared" si="5341"/>
        <v>0</v>
      </c>
      <c r="BR1992" s="18">
        <f t="shared" si="5459"/>
        <v>0</v>
      </c>
      <c r="BS1992" s="18">
        <f t="shared" si="5459"/>
        <v>0</v>
      </c>
      <c r="BT1992" s="18">
        <f t="shared" si="5459"/>
        <v>0</v>
      </c>
      <c r="BU1992" s="18">
        <f t="shared" si="5333"/>
        <v>43875.982000000004</v>
      </c>
      <c r="BV1992" s="18">
        <f t="shared" si="5334"/>
        <v>0</v>
      </c>
      <c r="BW1992" s="18">
        <f t="shared" si="5335"/>
        <v>0</v>
      </c>
      <c r="BX1992" s="18">
        <f t="shared" si="5459"/>
        <v>0</v>
      </c>
      <c r="BY1992" s="18">
        <f t="shared" si="5459"/>
        <v>0</v>
      </c>
      <c r="BZ1992" s="18">
        <f t="shared" si="5459"/>
        <v>0</v>
      </c>
      <c r="CA1992" s="18">
        <f t="shared" si="5299"/>
        <v>43875.982000000004</v>
      </c>
      <c r="CB1992" s="18">
        <f t="shared" si="5300"/>
        <v>0</v>
      </c>
      <c r="CC1992" s="18">
        <f t="shared" si="5301"/>
        <v>0</v>
      </c>
      <c r="CD1992" s="18">
        <f t="shared" si="5459"/>
        <v>0</v>
      </c>
      <c r="CE1992" s="27"/>
      <c r="CF1992" s="33"/>
    </row>
    <row r="1993" spans="1:119" ht="31.2" x14ac:dyDescent="0.3">
      <c r="A1993" s="41" t="s">
        <v>333</v>
      </c>
      <c r="B1993" s="39">
        <v>200</v>
      </c>
      <c r="C1993" s="41"/>
      <c r="D1993" s="41"/>
      <c r="E1993" s="14" t="s">
        <v>551</v>
      </c>
      <c r="F1993" s="18">
        <f t="shared" si="5457"/>
        <v>0</v>
      </c>
      <c r="G1993" s="18">
        <f t="shared" si="5457"/>
        <v>0</v>
      </c>
      <c r="H1993" s="18">
        <f t="shared" si="5457"/>
        <v>0</v>
      </c>
      <c r="I1993" s="18">
        <f t="shared" si="5457"/>
        <v>28813.5</v>
      </c>
      <c r="J1993" s="18">
        <f t="shared" si="5457"/>
        <v>0</v>
      </c>
      <c r="K1993" s="18">
        <f t="shared" si="5457"/>
        <v>0</v>
      </c>
      <c r="L1993" s="18">
        <f t="shared" si="5416"/>
        <v>28813.5</v>
      </c>
      <c r="M1993" s="18">
        <f t="shared" si="5417"/>
        <v>0</v>
      </c>
      <c r="N1993" s="18">
        <f t="shared" si="5418"/>
        <v>0</v>
      </c>
      <c r="O1993" s="18">
        <f t="shared" si="5458"/>
        <v>62.481999999999999</v>
      </c>
      <c r="P1993" s="18">
        <f t="shared" si="5458"/>
        <v>0</v>
      </c>
      <c r="Q1993" s="18">
        <f t="shared" si="5458"/>
        <v>0</v>
      </c>
      <c r="R1993" s="18">
        <f t="shared" si="5458"/>
        <v>0</v>
      </c>
      <c r="S1993" s="18">
        <f t="shared" si="5458"/>
        <v>0</v>
      </c>
      <c r="T1993" s="18">
        <f t="shared" si="5365"/>
        <v>28875.982</v>
      </c>
      <c r="U1993" s="18">
        <f t="shared" si="5366"/>
        <v>0</v>
      </c>
      <c r="V1993" s="18">
        <f t="shared" si="5367"/>
        <v>0</v>
      </c>
      <c r="W1993" s="18">
        <f t="shared" si="5459"/>
        <v>0</v>
      </c>
      <c r="X1993" s="18">
        <f t="shared" si="5459"/>
        <v>0</v>
      </c>
      <c r="Y1993" s="18">
        <f t="shared" si="5459"/>
        <v>0</v>
      </c>
      <c r="Z1993" s="18">
        <f t="shared" si="5459"/>
        <v>0</v>
      </c>
      <c r="AA1993" s="18">
        <f t="shared" si="5459"/>
        <v>0</v>
      </c>
      <c r="AB1993" s="18">
        <f t="shared" si="5459"/>
        <v>0</v>
      </c>
      <c r="AC1993" s="18">
        <f t="shared" si="5346"/>
        <v>28875.982</v>
      </c>
      <c r="AD1993" s="18">
        <f t="shared" si="5347"/>
        <v>0</v>
      </c>
      <c r="AE1993" s="18">
        <f t="shared" si="5348"/>
        <v>0</v>
      </c>
      <c r="AF1993" s="18">
        <f t="shared" si="5459"/>
        <v>0</v>
      </c>
      <c r="AG1993" s="18">
        <f t="shared" si="5459"/>
        <v>0</v>
      </c>
      <c r="AH1993" s="18">
        <f t="shared" si="5459"/>
        <v>0</v>
      </c>
      <c r="AI1993" s="18">
        <f t="shared" si="5318"/>
        <v>28875.982</v>
      </c>
      <c r="AJ1993" s="18">
        <f t="shared" si="5319"/>
        <v>0</v>
      </c>
      <c r="AK1993" s="18">
        <f t="shared" si="5320"/>
        <v>0</v>
      </c>
      <c r="AL1993" s="18">
        <f t="shared" si="5459"/>
        <v>0</v>
      </c>
      <c r="AM1993" s="18">
        <f t="shared" si="5321"/>
        <v>28875.982</v>
      </c>
      <c r="AN1993" s="18">
        <f t="shared" si="5459"/>
        <v>0</v>
      </c>
      <c r="AO1993" s="18">
        <f t="shared" si="5459"/>
        <v>0</v>
      </c>
      <c r="AP1993" s="18">
        <f t="shared" si="5459"/>
        <v>0</v>
      </c>
      <c r="AQ1993" s="18">
        <f t="shared" si="5419"/>
        <v>28875.982</v>
      </c>
      <c r="AR1993" s="18">
        <f t="shared" si="5420"/>
        <v>0</v>
      </c>
      <c r="AS1993" s="18">
        <f t="shared" si="5421"/>
        <v>0</v>
      </c>
      <c r="AT1993" s="18">
        <f t="shared" si="5459"/>
        <v>0</v>
      </c>
      <c r="AU1993" s="18">
        <f t="shared" si="5459"/>
        <v>0</v>
      </c>
      <c r="AV1993" s="18">
        <f t="shared" si="5459"/>
        <v>0</v>
      </c>
      <c r="AW1993" s="18">
        <f t="shared" si="5422"/>
        <v>28875.982</v>
      </c>
      <c r="AX1993" s="18">
        <f t="shared" si="5423"/>
        <v>0</v>
      </c>
      <c r="AY1993" s="18">
        <f t="shared" si="5424"/>
        <v>0</v>
      </c>
      <c r="AZ1993" s="18">
        <f t="shared" si="5459"/>
        <v>15000</v>
      </c>
      <c r="BA1993" s="18">
        <f t="shared" si="5459"/>
        <v>0</v>
      </c>
      <c r="BB1993" s="18">
        <f t="shared" si="5459"/>
        <v>0</v>
      </c>
      <c r="BC1993" s="18">
        <f t="shared" si="5409"/>
        <v>43875.982000000004</v>
      </c>
      <c r="BD1993" s="18">
        <f t="shared" si="5410"/>
        <v>0</v>
      </c>
      <c r="BE1993" s="18">
        <f t="shared" si="5411"/>
        <v>0</v>
      </c>
      <c r="BF1993" s="18">
        <f t="shared" si="5459"/>
        <v>0</v>
      </c>
      <c r="BG1993" s="18">
        <f t="shared" si="5459"/>
        <v>0</v>
      </c>
      <c r="BH1993" s="18">
        <f t="shared" si="5459"/>
        <v>0</v>
      </c>
      <c r="BI1993" s="18">
        <f t="shared" si="5406"/>
        <v>43875.982000000004</v>
      </c>
      <c r="BJ1993" s="18">
        <f t="shared" si="5407"/>
        <v>0</v>
      </c>
      <c r="BK1993" s="18">
        <f t="shared" si="5408"/>
        <v>0</v>
      </c>
      <c r="BL1993" s="18">
        <f t="shared" si="5459"/>
        <v>0</v>
      </c>
      <c r="BM1993" s="18">
        <f t="shared" si="5459"/>
        <v>0</v>
      </c>
      <c r="BN1993" s="18">
        <f t="shared" si="5459"/>
        <v>0</v>
      </c>
      <c r="BO1993" s="18">
        <f t="shared" si="5339"/>
        <v>43875.982000000004</v>
      </c>
      <c r="BP1993" s="18">
        <f t="shared" si="5340"/>
        <v>0</v>
      </c>
      <c r="BQ1993" s="18">
        <f t="shared" si="5341"/>
        <v>0</v>
      </c>
      <c r="BR1993" s="18">
        <f t="shared" si="5459"/>
        <v>0</v>
      </c>
      <c r="BS1993" s="18">
        <f t="shared" si="5459"/>
        <v>0</v>
      </c>
      <c r="BT1993" s="18">
        <f t="shared" si="5459"/>
        <v>0</v>
      </c>
      <c r="BU1993" s="18">
        <f t="shared" si="5333"/>
        <v>43875.982000000004</v>
      </c>
      <c r="BV1993" s="18">
        <f t="shared" si="5334"/>
        <v>0</v>
      </c>
      <c r="BW1993" s="18">
        <f t="shared" si="5335"/>
        <v>0</v>
      </c>
      <c r="BX1993" s="18">
        <f t="shared" si="5459"/>
        <v>0</v>
      </c>
      <c r="BY1993" s="18">
        <f t="shared" si="5459"/>
        <v>0</v>
      </c>
      <c r="BZ1993" s="18">
        <f t="shared" si="5459"/>
        <v>0</v>
      </c>
      <c r="CA1993" s="18">
        <f t="shared" si="5299"/>
        <v>43875.982000000004</v>
      </c>
      <c r="CB1993" s="18">
        <f t="shared" si="5300"/>
        <v>0</v>
      </c>
      <c r="CC1993" s="18">
        <f t="shared" si="5301"/>
        <v>0</v>
      </c>
      <c r="CD1993" s="18">
        <f t="shared" si="5459"/>
        <v>0</v>
      </c>
      <c r="CE1993" s="27"/>
      <c r="CF1993" s="33"/>
    </row>
    <row r="1994" spans="1:119" ht="46.8" x14ac:dyDescent="0.3">
      <c r="A1994" s="41" t="s">
        <v>333</v>
      </c>
      <c r="B1994" s="39">
        <v>240</v>
      </c>
      <c r="C1994" s="41"/>
      <c r="D1994" s="41"/>
      <c r="E1994" s="14" t="s">
        <v>559</v>
      </c>
      <c r="F1994" s="18">
        <f t="shared" si="5457"/>
        <v>0</v>
      </c>
      <c r="G1994" s="18">
        <f t="shared" si="5457"/>
        <v>0</v>
      </c>
      <c r="H1994" s="18">
        <f t="shared" si="5457"/>
        <v>0</v>
      </c>
      <c r="I1994" s="18">
        <f t="shared" si="5457"/>
        <v>28813.5</v>
      </c>
      <c r="J1994" s="18">
        <f t="shared" si="5457"/>
        <v>0</v>
      </c>
      <c r="K1994" s="18">
        <f t="shared" si="5457"/>
        <v>0</v>
      </c>
      <c r="L1994" s="18">
        <f t="shared" si="5416"/>
        <v>28813.5</v>
      </c>
      <c r="M1994" s="18">
        <f t="shared" si="5417"/>
        <v>0</v>
      </c>
      <c r="N1994" s="18">
        <f t="shared" si="5418"/>
        <v>0</v>
      </c>
      <c r="O1994" s="18">
        <f t="shared" si="5458"/>
        <v>62.481999999999999</v>
      </c>
      <c r="P1994" s="18">
        <f t="shared" si="5458"/>
        <v>0</v>
      </c>
      <c r="Q1994" s="18">
        <f t="shared" si="5458"/>
        <v>0</v>
      </c>
      <c r="R1994" s="18">
        <f t="shared" si="5458"/>
        <v>0</v>
      </c>
      <c r="S1994" s="18">
        <f t="shared" si="5458"/>
        <v>0</v>
      </c>
      <c r="T1994" s="18">
        <f t="shared" si="5365"/>
        <v>28875.982</v>
      </c>
      <c r="U1994" s="18">
        <f t="shared" si="5366"/>
        <v>0</v>
      </c>
      <c r="V1994" s="18">
        <f t="shared" si="5367"/>
        <v>0</v>
      </c>
      <c r="W1994" s="18">
        <f t="shared" si="5459"/>
        <v>0</v>
      </c>
      <c r="X1994" s="18">
        <f t="shared" si="5459"/>
        <v>0</v>
      </c>
      <c r="Y1994" s="18">
        <f t="shared" si="5459"/>
        <v>0</v>
      </c>
      <c r="Z1994" s="18">
        <f t="shared" si="5459"/>
        <v>0</v>
      </c>
      <c r="AA1994" s="18">
        <f t="shared" si="5459"/>
        <v>0</v>
      </c>
      <c r="AB1994" s="18">
        <f t="shared" si="5459"/>
        <v>0</v>
      </c>
      <c r="AC1994" s="18">
        <f t="shared" si="5346"/>
        <v>28875.982</v>
      </c>
      <c r="AD1994" s="18">
        <f t="shared" si="5347"/>
        <v>0</v>
      </c>
      <c r="AE1994" s="18">
        <f t="shared" si="5348"/>
        <v>0</v>
      </c>
      <c r="AF1994" s="18">
        <f t="shared" si="5459"/>
        <v>0</v>
      </c>
      <c r="AG1994" s="18">
        <f t="shared" si="5459"/>
        <v>0</v>
      </c>
      <c r="AH1994" s="18">
        <f t="shared" si="5459"/>
        <v>0</v>
      </c>
      <c r="AI1994" s="18">
        <f t="shared" si="5318"/>
        <v>28875.982</v>
      </c>
      <c r="AJ1994" s="18">
        <f t="shared" si="5319"/>
        <v>0</v>
      </c>
      <c r="AK1994" s="18">
        <f t="shared" si="5320"/>
        <v>0</v>
      </c>
      <c r="AL1994" s="18">
        <f t="shared" si="5459"/>
        <v>0</v>
      </c>
      <c r="AM1994" s="18">
        <f t="shared" si="5321"/>
        <v>28875.982</v>
      </c>
      <c r="AN1994" s="18">
        <f t="shared" si="5459"/>
        <v>0</v>
      </c>
      <c r="AO1994" s="18">
        <f t="shared" si="5459"/>
        <v>0</v>
      </c>
      <c r="AP1994" s="18">
        <f t="shared" si="5459"/>
        <v>0</v>
      </c>
      <c r="AQ1994" s="18">
        <f t="shared" si="5419"/>
        <v>28875.982</v>
      </c>
      <c r="AR1994" s="18">
        <f t="shared" si="5420"/>
        <v>0</v>
      </c>
      <c r="AS1994" s="18">
        <f t="shared" si="5421"/>
        <v>0</v>
      </c>
      <c r="AT1994" s="18">
        <f t="shared" si="5459"/>
        <v>0</v>
      </c>
      <c r="AU1994" s="18">
        <f t="shared" si="5459"/>
        <v>0</v>
      </c>
      <c r="AV1994" s="18">
        <f t="shared" si="5459"/>
        <v>0</v>
      </c>
      <c r="AW1994" s="18">
        <f t="shared" si="5422"/>
        <v>28875.982</v>
      </c>
      <c r="AX1994" s="18">
        <f t="shared" si="5423"/>
        <v>0</v>
      </c>
      <c r="AY1994" s="18">
        <f t="shared" si="5424"/>
        <v>0</v>
      </c>
      <c r="AZ1994" s="18">
        <f t="shared" si="5459"/>
        <v>15000</v>
      </c>
      <c r="BA1994" s="18">
        <f t="shared" si="5459"/>
        <v>0</v>
      </c>
      <c r="BB1994" s="18">
        <f t="shared" si="5459"/>
        <v>0</v>
      </c>
      <c r="BC1994" s="18">
        <f t="shared" si="5409"/>
        <v>43875.982000000004</v>
      </c>
      <c r="BD1994" s="18">
        <f t="shared" si="5410"/>
        <v>0</v>
      </c>
      <c r="BE1994" s="18">
        <f t="shared" si="5411"/>
        <v>0</v>
      </c>
      <c r="BF1994" s="18">
        <f t="shared" si="5459"/>
        <v>0</v>
      </c>
      <c r="BG1994" s="18">
        <f t="shared" si="5459"/>
        <v>0</v>
      </c>
      <c r="BH1994" s="18">
        <f t="shared" si="5459"/>
        <v>0</v>
      </c>
      <c r="BI1994" s="18">
        <f t="shared" si="5406"/>
        <v>43875.982000000004</v>
      </c>
      <c r="BJ1994" s="18">
        <f t="shared" si="5407"/>
        <v>0</v>
      </c>
      <c r="BK1994" s="18">
        <f t="shared" si="5408"/>
        <v>0</v>
      </c>
      <c r="BL1994" s="18">
        <f t="shared" si="5459"/>
        <v>0</v>
      </c>
      <c r="BM1994" s="18">
        <f t="shared" si="5459"/>
        <v>0</v>
      </c>
      <c r="BN1994" s="18">
        <f t="shared" si="5459"/>
        <v>0</v>
      </c>
      <c r="BO1994" s="18">
        <f t="shared" si="5339"/>
        <v>43875.982000000004</v>
      </c>
      <c r="BP1994" s="18">
        <f t="shared" si="5340"/>
        <v>0</v>
      </c>
      <c r="BQ1994" s="18">
        <f t="shared" si="5341"/>
        <v>0</v>
      </c>
      <c r="BR1994" s="18">
        <f t="shared" si="5459"/>
        <v>0</v>
      </c>
      <c r="BS1994" s="18">
        <f t="shared" si="5459"/>
        <v>0</v>
      </c>
      <c r="BT1994" s="18">
        <f t="shared" si="5459"/>
        <v>0</v>
      </c>
      <c r="BU1994" s="18">
        <f t="shared" si="5333"/>
        <v>43875.982000000004</v>
      </c>
      <c r="BV1994" s="18">
        <f t="shared" si="5334"/>
        <v>0</v>
      </c>
      <c r="BW1994" s="18">
        <f t="shared" si="5335"/>
        <v>0</v>
      </c>
      <c r="BX1994" s="18">
        <f t="shared" si="5459"/>
        <v>0</v>
      </c>
      <c r="BY1994" s="18">
        <f t="shared" si="5459"/>
        <v>0</v>
      </c>
      <c r="BZ1994" s="18">
        <f t="shared" si="5459"/>
        <v>0</v>
      </c>
      <c r="CA1994" s="18">
        <f t="shared" si="5299"/>
        <v>43875.982000000004</v>
      </c>
      <c r="CB1994" s="18">
        <f t="shared" si="5300"/>
        <v>0</v>
      </c>
      <c r="CC1994" s="18">
        <f t="shared" si="5301"/>
        <v>0</v>
      </c>
      <c r="CD1994" s="18">
        <f t="shared" si="5459"/>
        <v>0</v>
      </c>
      <c r="CE1994" s="27"/>
      <c r="CF1994" s="33"/>
    </row>
    <row r="1995" spans="1:119" x14ac:dyDescent="0.3">
      <c r="A1995" s="41" t="s">
        <v>333</v>
      </c>
      <c r="B1995" s="39">
        <v>240</v>
      </c>
      <c r="C1995" s="41" t="s">
        <v>198</v>
      </c>
      <c r="D1995" s="41" t="s">
        <v>5</v>
      </c>
      <c r="E1995" s="14" t="s">
        <v>525</v>
      </c>
      <c r="F1995" s="18"/>
      <c r="G1995" s="18"/>
      <c r="H1995" s="18"/>
      <c r="I1995" s="18">
        <v>28813.5</v>
      </c>
      <c r="J1995" s="18"/>
      <c r="K1995" s="18"/>
      <c r="L1995" s="18">
        <f t="shared" si="5416"/>
        <v>28813.5</v>
      </c>
      <c r="M1995" s="18">
        <f t="shared" si="5417"/>
        <v>0</v>
      </c>
      <c r="N1995" s="18">
        <f t="shared" si="5418"/>
        <v>0</v>
      </c>
      <c r="O1995" s="18">
        <v>62.481999999999999</v>
      </c>
      <c r="P1995" s="18"/>
      <c r="Q1995" s="18"/>
      <c r="R1995" s="18"/>
      <c r="S1995" s="18"/>
      <c r="T1995" s="18">
        <f t="shared" si="5365"/>
        <v>28875.982</v>
      </c>
      <c r="U1995" s="18">
        <f t="shared" si="5366"/>
        <v>0</v>
      </c>
      <c r="V1995" s="18">
        <f t="shared" si="5367"/>
        <v>0</v>
      </c>
      <c r="W1995" s="18"/>
      <c r="X1995" s="18"/>
      <c r="Y1995" s="18"/>
      <c r="Z1995" s="18"/>
      <c r="AA1995" s="18"/>
      <c r="AB1995" s="18"/>
      <c r="AC1995" s="18">
        <f t="shared" si="5346"/>
        <v>28875.982</v>
      </c>
      <c r="AD1995" s="18">
        <f t="shared" si="5347"/>
        <v>0</v>
      </c>
      <c r="AE1995" s="18">
        <f t="shared" si="5348"/>
        <v>0</v>
      </c>
      <c r="AF1995" s="18"/>
      <c r="AG1995" s="18"/>
      <c r="AH1995" s="18"/>
      <c r="AI1995" s="18">
        <f t="shared" si="5318"/>
        <v>28875.982</v>
      </c>
      <c r="AJ1995" s="18">
        <f t="shared" si="5319"/>
        <v>0</v>
      </c>
      <c r="AK1995" s="18">
        <f t="shared" si="5320"/>
        <v>0</v>
      </c>
      <c r="AL1995" s="18"/>
      <c r="AM1995" s="18">
        <f t="shared" si="5321"/>
        <v>28875.982</v>
      </c>
      <c r="AN1995" s="18"/>
      <c r="AO1995" s="18"/>
      <c r="AP1995" s="18"/>
      <c r="AQ1995" s="18">
        <f t="shared" si="5419"/>
        <v>28875.982</v>
      </c>
      <c r="AR1995" s="18">
        <f t="shared" si="5420"/>
        <v>0</v>
      </c>
      <c r="AS1995" s="18">
        <f t="shared" si="5421"/>
        <v>0</v>
      </c>
      <c r="AT1995" s="18"/>
      <c r="AU1995" s="18"/>
      <c r="AV1995" s="18"/>
      <c r="AW1995" s="18">
        <f t="shared" si="5422"/>
        <v>28875.982</v>
      </c>
      <c r="AX1995" s="18">
        <f t="shared" si="5423"/>
        <v>0</v>
      </c>
      <c r="AY1995" s="18">
        <f t="shared" si="5424"/>
        <v>0</v>
      </c>
      <c r="AZ1995" s="18">
        <v>15000</v>
      </c>
      <c r="BA1995" s="18"/>
      <c r="BB1995" s="18"/>
      <c r="BC1995" s="18">
        <f t="shared" si="5409"/>
        <v>43875.982000000004</v>
      </c>
      <c r="BD1995" s="18">
        <f t="shared" si="5410"/>
        <v>0</v>
      </c>
      <c r="BE1995" s="18">
        <f t="shared" si="5411"/>
        <v>0</v>
      </c>
      <c r="BF1995" s="18"/>
      <c r="BG1995" s="18"/>
      <c r="BH1995" s="18"/>
      <c r="BI1995" s="18">
        <f t="shared" si="5406"/>
        <v>43875.982000000004</v>
      </c>
      <c r="BJ1995" s="18">
        <f t="shared" si="5407"/>
        <v>0</v>
      </c>
      <c r="BK1995" s="18">
        <f t="shared" si="5408"/>
        <v>0</v>
      </c>
      <c r="BL1995" s="18"/>
      <c r="BM1995" s="18"/>
      <c r="BN1995" s="18"/>
      <c r="BO1995" s="18">
        <f t="shared" si="5339"/>
        <v>43875.982000000004</v>
      </c>
      <c r="BP1995" s="18">
        <f t="shared" si="5340"/>
        <v>0</v>
      </c>
      <c r="BQ1995" s="18">
        <f t="shared" si="5341"/>
        <v>0</v>
      </c>
      <c r="BR1995" s="18"/>
      <c r="BS1995" s="18"/>
      <c r="BT1995" s="18"/>
      <c r="BU1995" s="18">
        <f t="shared" si="5333"/>
        <v>43875.982000000004</v>
      </c>
      <c r="BV1995" s="18">
        <f t="shared" si="5334"/>
        <v>0</v>
      </c>
      <c r="BW1995" s="18">
        <f t="shared" si="5335"/>
        <v>0</v>
      </c>
      <c r="BX1995" s="18"/>
      <c r="BY1995" s="18"/>
      <c r="BZ1995" s="18"/>
      <c r="CA1995" s="18">
        <f t="shared" si="5299"/>
        <v>43875.982000000004</v>
      </c>
      <c r="CB1995" s="18">
        <f t="shared" si="5300"/>
        <v>0</v>
      </c>
      <c r="CC1995" s="18">
        <f t="shared" si="5301"/>
        <v>0</v>
      </c>
      <c r="CD1995" s="18"/>
      <c r="CE1995" s="27"/>
      <c r="CF1995" s="33">
        <v>199</v>
      </c>
    </row>
    <row r="1996" spans="1:119" ht="78" x14ac:dyDescent="0.3">
      <c r="A1996" s="41" t="s">
        <v>334</v>
      </c>
      <c r="B1996" s="39"/>
      <c r="C1996" s="41"/>
      <c r="D1996" s="41"/>
      <c r="E1996" s="14" t="s">
        <v>707</v>
      </c>
      <c r="F1996" s="18">
        <f t="shared" ref="F1996:K1998" si="5460">F1997</f>
        <v>0</v>
      </c>
      <c r="G1996" s="18">
        <f t="shared" si="5460"/>
        <v>65847.199999999997</v>
      </c>
      <c r="H1996" s="18">
        <f t="shared" si="5460"/>
        <v>0</v>
      </c>
      <c r="I1996" s="18">
        <f t="shared" si="5460"/>
        <v>0</v>
      </c>
      <c r="J1996" s="18">
        <f t="shared" si="5460"/>
        <v>0</v>
      </c>
      <c r="K1996" s="18">
        <f t="shared" si="5460"/>
        <v>0</v>
      </c>
      <c r="L1996" s="18">
        <f t="shared" si="5416"/>
        <v>0</v>
      </c>
      <c r="M1996" s="18">
        <f t="shared" si="5417"/>
        <v>65847.199999999997</v>
      </c>
      <c r="N1996" s="18">
        <f t="shared" si="5418"/>
        <v>0</v>
      </c>
      <c r="O1996" s="18">
        <f t="shared" ref="O1996:S1998" si="5461">O1997</f>
        <v>0</v>
      </c>
      <c r="P1996" s="18">
        <f t="shared" si="5461"/>
        <v>0</v>
      </c>
      <c r="Q1996" s="18">
        <f t="shared" si="5461"/>
        <v>0</v>
      </c>
      <c r="R1996" s="18">
        <f t="shared" si="5461"/>
        <v>0</v>
      </c>
      <c r="S1996" s="18">
        <f t="shared" si="5461"/>
        <v>0</v>
      </c>
      <c r="T1996" s="18">
        <f t="shared" si="5365"/>
        <v>0</v>
      </c>
      <c r="U1996" s="18">
        <f t="shared" si="5366"/>
        <v>65847.199999999997</v>
      </c>
      <c r="V1996" s="18">
        <f t="shared" si="5367"/>
        <v>0</v>
      </c>
      <c r="W1996" s="18">
        <f t="shared" ref="W1996:CD1998" si="5462">W1997</f>
        <v>0</v>
      </c>
      <c r="X1996" s="18">
        <f t="shared" si="5462"/>
        <v>0</v>
      </c>
      <c r="Y1996" s="18">
        <f t="shared" si="5462"/>
        <v>0</v>
      </c>
      <c r="Z1996" s="18">
        <f t="shared" si="5462"/>
        <v>0</v>
      </c>
      <c r="AA1996" s="18">
        <f t="shared" si="5462"/>
        <v>0</v>
      </c>
      <c r="AB1996" s="18">
        <f t="shared" si="5462"/>
        <v>0</v>
      </c>
      <c r="AC1996" s="18">
        <f t="shared" si="5346"/>
        <v>0</v>
      </c>
      <c r="AD1996" s="18">
        <f t="shared" si="5347"/>
        <v>65847.199999999997</v>
      </c>
      <c r="AE1996" s="18">
        <f t="shared" si="5348"/>
        <v>0</v>
      </c>
      <c r="AF1996" s="18">
        <f t="shared" si="5462"/>
        <v>0</v>
      </c>
      <c r="AG1996" s="18">
        <f t="shared" si="5462"/>
        <v>0</v>
      </c>
      <c r="AH1996" s="18">
        <f t="shared" si="5462"/>
        <v>0</v>
      </c>
      <c r="AI1996" s="18">
        <f t="shared" si="5318"/>
        <v>0</v>
      </c>
      <c r="AJ1996" s="18">
        <f t="shared" si="5319"/>
        <v>65847.199999999997</v>
      </c>
      <c r="AK1996" s="18">
        <f t="shared" si="5320"/>
        <v>0</v>
      </c>
      <c r="AL1996" s="18">
        <f t="shared" si="5462"/>
        <v>0</v>
      </c>
      <c r="AM1996" s="18">
        <f t="shared" si="5321"/>
        <v>0</v>
      </c>
      <c r="AN1996" s="18">
        <f t="shared" si="5462"/>
        <v>0</v>
      </c>
      <c r="AO1996" s="18">
        <f t="shared" si="5462"/>
        <v>0</v>
      </c>
      <c r="AP1996" s="18">
        <f t="shared" si="5462"/>
        <v>0</v>
      </c>
      <c r="AQ1996" s="18">
        <f t="shared" si="5419"/>
        <v>0</v>
      </c>
      <c r="AR1996" s="18">
        <f t="shared" si="5420"/>
        <v>65847.199999999997</v>
      </c>
      <c r="AS1996" s="18">
        <f t="shared" si="5421"/>
        <v>0</v>
      </c>
      <c r="AT1996" s="18">
        <f t="shared" si="5462"/>
        <v>0</v>
      </c>
      <c r="AU1996" s="18">
        <f t="shared" si="5462"/>
        <v>0</v>
      </c>
      <c r="AV1996" s="18">
        <f t="shared" si="5462"/>
        <v>0</v>
      </c>
      <c r="AW1996" s="18">
        <f t="shared" si="5422"/>
        <v>0</v>
      </c>
      <c r="AX1996" s="18">
        <f t="shared" si="5423"/>
        <v>65847.199999999997</v>
      </c>
      <c r="AY1996" s="18">
        <f t="shared" si="5424"/>
        <v>0</v>
      </c>
      <c r="AZ1996" s="18">
        <f t="shared" si="5462"/>
        <v>2032.57</v>
      </c>
      <c r="BA1996" s="18">
        <f t="shared" si="5462"/>
        <v>0</v>
      </c>
      <c r="BB1996" s="18">
        <f t="shared" si="5462"/>
        <v>0</v>
      </c>
      <c r="BC1996" s="18">
        <f t="shared" si="5409"/>
        <v>2032.57</v>
      </c>
      <c r="BD1996" s="18">
        <f t="shared" si="5410"/>
        <v>65847.199999999997</v>
      </c>
      <c r="BE1996" s="18">
        <f t="shared" si="5411"/>
        <v>0</v>
      </c>
      <c r="BF1996" s="18">
        <f t="shared" si="5462"/>
        <v>-669.3</v>
      </c>
      <c r="BG1996" s="18">
        <f t="shared" si="5462"/>
        <v>0</v>
      </c>
      <c r="BH1996" s="18">
        <f t="shared" si="5462"/>
        <v>0</v>
      </c>
      <c r="BI1996" s="18">
        <f t="shared" si="5406"/>
        <v>1363.27</v>
      </c>
      <c r="BJ1996" s="18">
        <f t="shared" si="5407"/>
        <v>65847.199999999997</v>
      </c>
      <c r="BK1996" s="18">
        <f t="shared" si="5408"/>
        <v>0</v>
      </c>
      <c r="BL1996" s="18">
        <f t="shared" si="5462"/>
        <v>0</v>
      </c>
      <c r="BM1996" s="18">
        <f t="shared" si="5462"/>
        <v>0</v>
      </c>
      <c r="BN1996" s="18">
        <f t="shared" si="5462"/>
        <v>0</v>
      </c>
      <c r="BO1996" s="18">
        <f t="shared" si="5339"/>
        <v>1363.27</v>
      </c>
      <c r="BP1996" s="18">
        <f t="shared" si="5340"/>
        <v>65847.199999999997</v>
      </c>
      <c r="BQ1996" s="18">
        <f t="shared" si="5341"/>
        <v>0</v>
      </c>
      <c r="BR1996" s="18">
        <f t="shared" si="5462"/>
        <v>0</v>
      </c>
      <c r="BS1996" s="18">
        <f t="shared" si="5462"/>
        <v>0</v>
      </c>
      <c r="BT1996" s="18">
        <f t="shared" si="5462"/>
        <v>0</v>
      </c>
      <c r="BU1996" s="18">
        <f t="shared" si="5333"/>
        <v>1363.27</v>
      </c>
      <c r="BV1996" s="18">
        <f t="shared" si="5334"/>
        <v>65847.199999999997</v>
      </c>
      <c r="BW1996" s="18">
        <f t="shared" si="5335"/>
        <v>0</v>
      </c>
      <c r="BX1996" s="18">
        <f t="shared" si="5462"/>
        <v>0</v>
      </c>
      <c r="BY1996" s="18">
        <f t="shared" si="5462"/>
        <v>0</v>
      </c>
      <c r="BZ1996" s="18">
        <f t="shared" si="5462"/>
        <v>0</v>
      </c>
      <c r="CA1996" s="18">
        <f t="shared" si="5299"/>
        <v>1363.27</v>
      </c>
      <c r="CB1996" s="18">
        <f t="shared" si="5300"/>
        <v>65847.199999999997</v>
      </c>
      <c r="CC1996" s="18">
        <f t="shared" si="5301"/>
        <v>0</v>
      </c>
      <c r="CD1996" s="18">
        <f t="shared" si="5462"/>
        <v>0</v>
      </c>
      <c r="CE1996" s="27"/>
      <c r="CF1996" s="33"/>
    </row>
    <row r="1997" spans="1:119" ht="46.8" x14ac:dyDescent="0.3">
      <c r="A1997" s="41" t="s">
        <v>334</v>
      </c>
      <c r="B1997" s="39">
        <v>400</v>
      </c>
      <c r="C1997" s="41"/>
      <c r="D1997" s="41"/>
      <c r="E1997" s="14" t="s">
        <v>553</v>
      </c>
      <c r="F1997" s="18">
        <f t="shared" si="5460"/>
        <v>0</v>
      </c>
      <c r="G1997" s="18">
        <f t="shared" si="5460"/>
        <v>65847.199999999997</v>
      </c>
      <c r="H1997" s="18">
        <f t="shared" si="5460"/>
        <v>0</v>
      </c>
      <c r="I1997" s="18">
        <f t="shared" si="5460"/>
        <v>0</v>
      </c>
      <c r="J1997" s="18">
        <f t="shared" si="5460"/>
        <v>0</v>
      </c>
      <c r="K1997" s="18">
        <f t="shared" si="5460"/>
        <v>0</v>
      </c>
      <c r="L1997" s="18">
        <f t="shared" si="5416"/>
        <v>0</v>
      </c>
      <c r="M1997" s="18">
        <f t="shared" si="5417"/>
        <v>65847.199999999997</v>
      </c>
      <c r="N1997" s="18">
        <f t="shared" si="5418"/>
        <v>0</v>
      </c>
      <c r="O1997" s="18">
        <f t="shared" si="5461"/>
        <v>0</v>
      </c>
      <c r="P1997" s="18">
        <f t="shared" si="5461"/>
        <v>0</v>
      </c>
      <c r="Q1997" s="18">
        <f t="shared" si="5461"/>
        <v>0</v>
      </c>
      <c r="R1997" s="18">
        <f t="shared" si="5461"/>
        <v>0</v>
      </c>
      <c r="S1997" s="18">
        <f t="shared" si="5461"/>
        <v>0</v>
      </c>
      <c r="T1997" s="18">
        <f t="shared" si="5365"/>
        <v>0</v>
      </c>
      <c r="U1997" s="18">
        <f t="shared" si="5366"/>
        <v>65847.199999999997</v>
      </c>
      <c r="V1997" s="18">
        <f t="shared" si="5367"/>
        <v>0</v>
      </c>
      <c r="W1997" s="18">
        <f t="shared" si="5462"/>
        <v>0</v>
      </c>
      <c r="X1997" s="18">
        <f t="shared" si="5462"/>
        <v>0</v>
      </c>
      <c r="Y1997" s="18">
        <f t="shared" si="5462"/>
        <v>0</v>
      </c>
      <c r="Z1997" s="18">
        <f t="shared" si="5462"/>
        <v>0</v>
      </c>
      <c r="AA1997" s="18">
        <f t="shared" si="5462"/>
        <v>0</v>
      </c>
      <c r="AB1997" s="18">
        <f t="shared" si="5462"/>
        <v>0</v>
      </c>
      <c r="AC1997" s="18">
        <f t="shared" si="5346"/>
        <v>0</v>
      </c>
      <c r="AD1997" s="18">
        <f t="shared" si="5347"/>
        <v>65847.199999999997</v>
      </c>
      <c r="AE1997" s="18">
        <f t="shared" si="5348"/>
        <v>0</v>
      </c>
      <c r="AF1997" s="18">
        <f t="shared" si="5462"/>
        <v>0</v>
      </c>
      <c r="AG1997" s="18">
        <f t="shared" si="5462"/>
        <v>0</v>
      </c>
      <c r="AH1997" s="18">
        <f t="shared" si="5462"/>
        <v>0</v>
      </c>
      <c r="AI1997" s="18">
        <f t="shared" si="5318"/>
        <v>0</v>
      </c>
      <c r="AJ1997" s="18">
        <f t="shared" si="5319"/>
        <v>65847.199999999997</v>
      </c>
      <c r="AK1997" s="18">
        <f t="shared" si="5320"/>
        <v>0</v>
      </c>
      <c r="AL1997" s="18">
        <f t="shared" si="5462"/>
        <v>0</v>
      </c>
      <c r="AM1997" s="18">
        <f t="shared" si="5321"/>
        <v>0</v>
      </c>
      <c r="AN1997" s="18">
        <f t="shared" si="5462"/>
        <v>0</v>
      </c>
      <c r="AO1997" s="18">
        <f t="shared" si="5462"/>
        <v>0</v>
      </c>
      <c r="AP1997" s="18">
        <f t="shared" si="5462"/>
        <v>0</v>
      </c>
      <c r="AQ1997" s="18">
        <f t="shared" si="5419"/>
        <v>0</v>
      </c>
      <c r="AR1997" s="18">
        <f t="shared" si="5420"/>
        <v>65847.199999999997</v>
      </c>
      <c r="AS1997" s="18">
        <f t="shared" si="5421"/>
        <v>0</v>
      </c>
      <c r="AT1997" s="18">
        <f t="shared" si="5462"/>
        <v>0</v>
      </c>
      <c r="AU1997" s="18">
        <f t="shared" si="5462"/>
        <v>0</v>
      </c>
      <c r="AV1997" s="18">
        <f t="shared" si="5462"/>
        <v>0</v>
      </c>
      <c r="AW1997" s="18">
        <f t="shared" si="5422"/>
        <v>0</v>
      </c>
      <c r="AX1997" s="18">
        <f t="shared" si="5423"/>
        <v>65847.199999999997</v>
      </c>
      <c r="AY1997" s="18">
        <f t="shared" si="5424"/>
        <v>0</v>
      </c>
      <c r="AZ1997" s="18">
        <f t="shared" si="5462"/>
        <v>2032.57</v>
      </c>
      <c r="BA1997" s="18">
        <f t="shared" si="5462"/>
        <v>0</v>
      </c>
      <c r="BB1997" s="18">
        <f t="shared" si="5462"/>
        <v>0</v>
      </c>
      <c r="BC1997" s="18">
        <f t="shared" si="5409"/>
        <v>2032.57</v>
      </c>
      <c r="BD1997" s="18">
        <f t="shared" si="5410"/>
        <v>65847.199999999997</v>
      </c>
      <c r="BE1997" s="18">
        <f t="shared" si="5411"/>
        <v>0</v>
      </c>
      <c r="BF1997" s="18">
        <f t="shared" si="5462"/>
        <v>-669.3</v>
      </c>
      <c r="BG1997" s="18">
        <f t="shared" si="5462"/>
        <v>0</v>
      </c>
      <c r="BH1997" s="18">
        <f t="shared" si="5462"/>
        <v>0</v>
      </c>
      <c r="BI1997" s="18">
        <f t="shared" si="5406"/>
        <v>1363.27</v>
      </c>
      <c r="BJ1997" s="18">
        <f t="shared" si="5407"/>
        <v>65847.199999999997</v>
      </c>
      <c r="BK1997" s="18">
        <f t="shared" si="5408"/>
        <v>0</v>
      </c>
      <c r="BL1997" s="18">
        <f t="shared" si="5462"/>
        <v>0</v>
      </c>
      <c r="BM1997" s="18">
        <f t="shared" si="5462"/>
        <v>0</v>
      </c>
      <c r="BN1997" s="18">
        <f t="shared" si="5462"/>
        <v>0</v>
      </c>
      <c r="BO1997" s="18">
        <f t="shared" si="5339"/>
        <v>1363.27</v>
      </c>
      <c r="BP1997" s="18">
        <f t="shared" si="5340"/>
        <v>65847.199999999997</v>
      </c>
      <c r="BQ1997" s="18">
        <f t="shared" si="5341"/>
        <v>0</v>
      </c>
      <c r="BR1997" s="18">
        <f t="shared" si="5462"/>
        <v>0</v>
      </c>
      <c r="BS1997" s="18">
        <f t="shared" si="5462"/>
        <v>0</v>
      </c>
      <c r="BT1997" s="18">
        <f t="shared" si="5462"/>
        <v>0</v>
      </c>
      <c r="BU1997" s="18">
        <f t="shared" si="5333"/>
        <v>1363.27</v>
      </c>
      <c r="BV1997" s="18">
        <f t="shared" si="5334"/>
        <v>65847.199999999997</v>
      </c>
      <c r="BW1997" s="18">
        <f t="shared" si="5335"/>
        <v>0</v>
      </c>
      <c r="BX1997" s="18">
        <f t="shared" si="5462"/>
        <v>0</v>
      </c>
      <c r="BY1997" s="18">
        <f t="shared" si="5462"/>
        <v>0</v>
      </c>
      <c r="BZ1997" s="18">
        <f t="shared" si="5462"/>
        <v>0</v>
      </c>
      <c r="CA1997" s="18">
        <f t="shared" si="5299"/>
        <v>1363.27</v>
      </c>
      <c r="CB1997" s="18">
        <f t="shared" si="5300"/>
        <v>65847.199999999997</v>
      </c>
      <c r="CC1997" s="18">
        <f t="shared" si="5301"/>
        <v>0</v>
      </c>
      <c r="CD1997" s="18">
        <f t="shared" si="5462"/>
        <v>0</v>
      </c>
      <c r="CE1997" s="27"/>
      <c r="CF1997" s="33"/>
    </row>
    <row r="1998" spans="1:119" x14ac:dyDescent="0.3">
      <c r="A1998" s="41" t="s">
        <v>334</v>
      </c>
      <c r="B1998" s="39">
        <v>410</v>
      </c>
      <c r="C1998" s="41"/>
      <c r="D1998" s="41"/>
      <c r="E1998" s="14" t="s">
        <v>566</v>
      </c>
      <c r="F1998" s="18">
        <f t="shared" si="5460"/>
        <v>0</v>
      </c>
      <c r="G1998" s="18">
        <f t="shared" si="5460"/>
        <v>65847.199999999997</v>
      </c>
      <c r="H1998" s="18">
        <f t="shared" si="5460"/>
        <v>0</v>
      </c>
      <c r="I1998" s="18">
        <f t="shared" si="5460"/>
        <v>0</v>
      </c>
      <c r="J1998" s="18">
        <f t="shared" si="5460"/>
        <v>0</v>
      </c>
      <c r="K1998" s="18">
        <f t="shared" si="5460"/>
        <v>0</v>
      </c>
      <c r="L1998" s="18">
        <f t="shared" si="5416"/>
        <v>0</v>
      </c>
      <c r="M1998" s="18">
        <f t="shared" si="5417"/>
        <v>65847.199999999997</v>
      </c>
      <c r="N1998" s="18">
        <f t="shared" si="5418"/>
        <v>0</v>
      </c>
      <c r="O1998" s="18">
        <f t="shared" si="5461"/>
        <v>0</v>
      </c>
      <c r="P1998" s="18">
        <f t="shared" si="5461"/>
        <v>0</v>
      </c>
      <c r="Q1998" s="18">
        <f t="shared" si="5461"/>
        <v>0</v>
      </c>
      <c r="R1998" s="18">
        <f t="shared" si="5461"/>
        <v>0</v>
      </c>
      <c r="S1998" s="18">
        <f t="shared" si="5461"/>
        <v>0</v>
      </c>
      <c r="T1998" s="18">
        <f t="shared" si="5365"/>
        <v>0</v>
      </c>
      <c r="U1998" s="18">
        <f t="shared" si="5366"/>
        <v>65847.199999999997</v>
      </c>
      <c r="V1998" s="18">
        <f t="shared" si="5367"/>
        <v>0</v>
      </c>
      <c r="W1998" s="18">
        <f t="shared" si="5462"/>
        <v>0</v>
      </c>
      <c r="X1998" s="18">
        <f t="shared" si="5462"/>
        <v>0</v>
      </c>
      <c r="Y1998" s="18">
        <f t="shared" si="5462"/>
        <v>0</v>
      </c>
      <c r="Z1998" s="18">
        <f t="shared" si="5462"/>
        <v>0</v>
      </c>
      <c r="AA1998" s="18">
        <f t="shared" si="5462"/>
        <v>0</v>
      </c>
      <c r="AB1998" s="18">
        <f t="shared" si="5462"/>
        <v>0</v>
      </c>
      <c r="AC1998" s="18">
        <f t="shared" si="5346"/>
        <v>0</v>
      </c>
      <c r="AD1998" s="18">
        <f t="shared" si="5347"/>
        <v>65847.199999999997</v>
      </c>
      <c r="AE1998" s="18">
        <f t="shared" si="5348"/>
        <v>0</v>
      </c>
      <c r="AF1998" s="18">
        <f t="shared" si="5462"/>
        <v>0</v>
      </c>
      <c r="AG1998" s="18">
        <f t="shared" si="5462"/>
        <v>0</v>
      </c>
      <c r="AH1998" s="18">
        <f t="shared" si="5462"/>
        <v>0</v>
      </c>
      <c r="AI1998" s="18">
        <f t="shared" si="5318"/>
        <v>0</v>
      </c>
      <c r="AJ1998" s="18">
        <f t="shared" si="5319"/>
        <v>65847.199999999997</v>
      </c>
      <c r="AK1998" s="18">
        <f t="shared" si="5320"/>
        <v>0</v>
      </c>
      <c r="AL1998" s="18">
        <f t="shared" si="5462"/>
        <v>0</v>
      </c>
      <c r="AM1998" s="18">
        <f t="shared" si="5321"/>
        <v>0</v>
      </c>
      <c r="AN1998" s="18">
        <f t="shared" si="5462"/>
        <v>0</v>
      </c>
      <c r="AO1998" s="18">
        <f t="shared" si="5462"/>
        <v>0</v>
      </c>
      <c r="AP1998" s="18">
        <f t="shared" si="5462"/>
        <v>0</v>
      </c>
      <c r="AQ1998" s="18">
        <f t="shared" si="5419"/>
        <v>0</v>
      </c>
      <c r="AR1998" s="18">
        <f t="shared" si="5420"/>
        <v>65847.199999999997</v>
      </c>
      <c r="AS1998" s="18">
        <f t="shared" si="5421"/>
        <v>0</v>
      </c>
      <c r="AT1998" s="18">
        <f t="shared" si="5462"/>
        <v>0</v>
      </c>
      <c r="AU1998" s="18">
        <f t="shared" si="5462"/>
        <v>0</v>
      </c>
      <c r="AV1998" s="18">
        <f t="shared" si="5462"/>
        <v>0</v>
      </c>
      <c r="AW1998" s="18">
        <f t="shared" si="5422"/>
        <v>0</v>
      </c>
      <c r="AX1998" s="18">
        <f t="shared" si="5423"/>
        <v>65847.199999999997</v>
      </c>
      <c r="AY1998" s="18">
        <f t="shared" si="5424"/>
        <v>0</v>
      </c>
      <c r="AZ1998" s="18">
        <f t="shared" si="5462"/>
        <v>2032.57</v>
      </c>
      <c r="BA1998" s="18">
        <f t="shared" si="5462"/>
        <v>0</v>
      </c>
      <c r="BB1998" s="18">
        <f t="shared" si="5462"/>
        <v>0</v>
      </c>
      <c r="BC1998" s="18">
        <f t="shared" si="5409"/>
        <v>2032.57</v>
      </c>
      <c r="BD1998" s="18">
        <f t="shared" si="5410"/>
        <v>65847.199999999997</v>
      </c>
      <c r="BE1998" s="18">
        <f t="shared" si="5411"/>
        <v>0</v>
      </c>
      <c r="BF1998" s="18">
        <f t="shared" si="5462"/>
        <v>-669.3</v>
      </c>
      <c r="BG1998" s="18">
        <f t="shared" si="5462"/>
        <v>0</v>
      </c>
      <c r="BH1998" s="18">
        <f t="shared" si="5462"/>
        <v>0</v>
      </c>
      <c r="BI1998" s="18">
        <f t="shared" si="5406"/>
        <v>1363.27</v>
      </c>
      <c r="BJ1998" s="18">
        <f t="shared" si="5407"/>
        <v>65847.199999999997</v>
      </c>
      <c r="BK1998" s="18">
        <f t="shared" si="5408"/>
        <v>0</v>
      </c>
      <c r="BL1998" s="18">
        <f t="shared" si="5462"/>
        <v>0</v>
      </c>
      <c r="BM1998" s="18">
        <f t="shared" si="5462"/>
        <v>0</v>
      </c>
      <c r="BN1998" s="18">
        <f t="shared" si="5462"/>
        <v>0</v>
      </c>
      <c r="BO1998" s="18">
        <f t="shared" si="5339"/>
        <v>1363.27</v>
      </c>
      <c r="BP1998" s="18">
        <f t="shared" si="5340"/>
        <v>65847.199999999997</v>
      </c>
      <c r="BQ1998" s="18">
        <f t="shared" si="5341"/>
        <v>0</v>
      </c>
      <c r="BR1998" s="18">
        <f t="shared" si="5462"/>
        <v>0</v>
      </c>
      <c r="BS1998" s="18">
        <f t="shared" si="5462"/>
        <v>0</v>
      </c>
      <c r="BT1998" s="18">
        <f t="shared" si="5462"/>
        <v>0</v>
      </c>
      <c r="BU1998" s="18">
        <f t="shared" si="5333"/>
        <v>1363.27</v>
      </c>
      <c r="BV1998" s="18">
        <f t="shared" si="5334"/>
        <v>65847.199999999997</v>
      </c>
      <c r="BW1998" s="18">
        <f t="shared" si="5335"/>
        <v>0</v>
      </c>
      <c r="BX1998" s="18">
        <f t="shared" si="5462"/>
        <v>0</v>
      </c>
      <c r="BY1998" s="18">
        <f t="shared" si="5462"/>
        <v>0</v>
      </c>
      <c r="BZ1998" s="18">
        <f t="shared" si="5462"/>
        <v>0</v>
      </c>
      <c r="CA1998" s="18">
        <f t="shared" si="5299"/>
        <v>1363.27</v>
      </c>
      <c r="CB1998" s="18">
        <f t="shared" si="5300"/>
        <v>65847.199999999997</v>
      </c>
      <c r="CC1998" s="18">
        <f t="shared" si="5301"/>
        <v>0</v>
      </c>
      <c r="CD1998" s="18">
        <f t="shared" si="5462"/>
        <v>0</v>
      </c>
      <c r="CE1998" s="27"/>
      <c r="CF1998" s="33"/>
    </row>
    <row r="1999" spans="1:119" x14ac:dyDescent="0.3">
      <c r="A1999" s="41" t="s">
        <v>334</v>
      </c>
      <c r="B1999" s="39">
        <v>410</v>
      </c>
      <c r="C1999" s="41" t="s">
        <v>198</v>
      </c>
      <c r="D1999" s="41" t="s">
        <v>5</v>
      </c>
      <c r="E1999" s="14" t="s">
        <v>525</v>
      </c>
      <c r="F1999" s="18"/>
      <c r="G1999" s="23">
        <v>65847.199999999997</v>
      </c>
      <c r="H1999" s="18"/>
      <c r="I1999" s="18"/>
      <c r="J1999" s="18"/>
      <c r="K1999" s="18"/>
      <c r="L1999" s="18">
        <f t="shared" si="5416"/>
        <v>0</v>
      </c>
      <c r="M1999" s="18">
        <f t="shared" si="5417"/>
        <v>65847.199999999997</v>
      </c>
      <c r="N1999" s="18">
        <f t="shared" si="5418"/>
        <v>0</v>
      </c>
      <c r="O1999" s="18"/>
      <c r="P1999" s="18"/>
      <c r="Q1999" s="18"/>
      <c r="R1999" s="18"/>
      <c r="S1999" s="18"/>
      <c r="T1999" s="18">
        <f t="shared" si="5365"/>
        <v>0</v>
      </c>
      <c r="U1999" s="18">
        <f t="shared" si="5366"/>
        <v>65847.199999999997</v>
      </c>
      <c r="V1999" s="18">
        <f t="shared" si="5367"/>
        <v>0</v>
      </c>
      <c r="W1999" s="18"/>
      <c r="X1999" s="18"/>
      <c r="Y1999" s="18"/>
      <c r="Z1999" s="18"/>
      <c r="AA1999" s="18"/>
      <c r="AB1999" s="18"/>
      <c r="AC1999" s="18">
        <f t="shared" si="5346"/>
        <v>0</v>
      </c>
      <c r="AD1999" s="18">
        <f t="shared" si="5347"/>
        <v>65847.199999999997</v>
      </c>
      <c r="AE1999" s="18">
        <f t="shared" si="5348"/>
        <v>0</v>
      </c>
      <c r="AF1999" s="18"/>
      <c r="AG1999" s="18"/>
      <c r="AH1999" s="18"/>
      <c r="AI1999" s="18">
        <f t="shared" si="5318"/>
        <v>0</v>
      </c>
      <c r="AJ1999" s="18">
        <f t="shared" si="5319"/>
        <v>65847.199999999997</v>
      </c>
      <c r="AK1999" s="18">
        <f t="shared" si="5320"/>
        <v>0</v>
      </c>
      <c r="AL1999" s="18"/>
      <c r="AM1999" s="18">
        <f t="shared" si="5321"/>
        <v>0</v>
      </c>
      <c r="AN1999" s="18"/>
      <c r="AO1999" s="18"/>
      <c r="AP1999" s="18"/>
      <c r="AQ1999" s="18">
        <f t="shared" si="5419"/>
        <v>0</v>
      </c>
      <c r="AR1999" s="18">
        <f t="shared" si="5420"/>
        <v>65847.199999999997</v>
      </c>
      <c r="AS1999" s="18">
        <f t="shared" si="5421"/>
        <v>0</v>
      </c>
      <c r="AT1999" s="18"/>
      <c r="AU1999" s="18"/>
      <c r="AV1999" s="18"/>
      <c r="AW1999" s="18">
        <f t="shared" si="5422"/>
        <v>0</v>
      </c>
      <c r="AX1999" s="18">
        <f t="shared" si="5423"/>
        <v>65847.199999999997</v>
      </c>
      <c r="AY1999" s="18">
        <f t="shared" si="5424"/>
        <v>0</v>
      </c>
      <c r="AZ1999" s="18">
        <v>2032.57</v>
      </c>
      <c r="BA1999" s="18"/>
      <c r="BB1999" s="18"/>
      <c r="BC1999" s="18">
        <f t="shared" si="5409"/>
        <v>2032.57</v>
      </c>
      <c r="BD1999" s="18">
        <f t="shared" si="5410"/>
        <v>65847.199999999997</v>
      </c>
      <c r="BE1999" s="18">
        <f t="shared" si="5411"/>
        <v>0</v>
      </c>
      <c r="BF1999" s="18">
        <v>-669.3</v>
      </c>
      <c r="BG1999" s="18"/>
      <c r="BH1999" s="18"/>
      <c r="BI1999" s="18">
        <f t="shared" si="5406"/>
        <v>1363.27</v>
      </c>
      <c r="BJ1999" s="18">
        <f t="shared" si="5407"/>
        <v>65847.199999999997</v>
      </c>
      <c r="BK1999" s="18">
        <f t="shared" si="5408"/>
        <v>0</v>
      </c>
      <c r="BL1999" s="18"/>
      <c r="BM1999" s="18"/>
      <c r="BN1999" s="18"/>
      <c r="BO1999" s="18">
        <f t="shared" si="5339"/>
        <v>1363.27</v>
      </c>
      <c r="BP1999" s="18">
        <f t="shared" si="5340"/>
        <v>65847.199999999997</v>
      </c>
      <c r="BQ1999" s="18">
        <f t="shared" si="5341"/>
        <v>0</v>
      </c>
      <c r="BR1999" s="18"/>
      <c r="BS1999" s="18"/>
      <c r="BT1999" s="18"/>
      <c r="BU1999" s="18">
        <f t="shared" si="5333"/>
        <v>1363.27</v>
      </c>
      <c r="BV1999" s="18">
        <f t="shared" si="5334"/>
        <v>65847.199999999997</v>
      </c>
      <c r="BW1999" s="18">
        <f t="shared" si="5335"/>
        <v>0</v>
      </c>
      <c r="BX1999" s="18"/>
      <c r="BY1999" s="18"/>
      <c r="BZ1999" s="18"/>
      <c r="CA1999" s="18">
        <f t="shared" si="5299"/>
        <v>1363.27</v>
      </c>
      <c r="CB1999" s="18">
        <f t="shared" si="5300"/>
        <v>65847.199999999997</v>
      </c>
      <c r="CC1999" s="18">
        <f t="shared" si="5301"/>
        <v>0</v>
      </c>
      <c r="CD1999" s="18"/>
      <c r="CE1999" s="27"/>
      <c r="CF1999" s="33"/>
    </row>
    <row r="2000" spans="1:119" ht="46.8" hidden="1" x14ac:dyDescent="0.3">
      <c r="A2000" s="41" t="s">
        <v>1216</v>
      </c>
      <c r="B2000" s="39"/>
      <c r="C2000" s="41"/>
      <c r="D2000" s="41"/>
      <c r="E2000" s="14" t="s">
        <v>1312</v>
      </c>
      <c r="F2000" s="18">
        <f t="shared" ref="F2000:K2002" si="5463">F2001</f>
        <v>0</v>
      </c>
      <c r="G2000" s="18">
        <f t="shared" si="5463"/>
        <v>0</v>
      </c>
      <c r="H2000" s="18">
        <f t="shared" si="5463"/>
        <v>0</v>
      </c>
      <c r="I2000" s="18">
        <f t="shared" si="5463"/>
        <v>0</v>
      </c>
      <c r="J2000" s="18">
        <f t="shared" si="5463"/>
        <v>0</v>
      </c>
      <c r="K2000" s="18">
        <f t="shared" si="5463"/>
        <v>0</v>
      </c>
      <c r="L2000" s="18">
        <f t="shared" si="5416"/>
        <v>0</v>
      </c>
      <c r="M2000" s="18">
        <f t="shared" si="5417"/>
        <v>0</v>
      </c>
      <c r="N2000" s="18">
        <f t="shared" si="5418"/>
        <v>0</v>
      </c>
      <c r="O2000" s="18">
        <f t="shared" ref="O2000:S2002" si="5464">O2001</f>
        <v>0</v>
      </c>
      <c r="P2000" s="18">
        <f t="shared" si="5464"/>
        <v>0</v>
      </c>
      <c r="Q2000" s="18">
        <f t="shared" si="5464"/>
        <v>0</v>
      </c>
      <c r="R2000" s="18">
        <f t="shared" si="5464"/>
        <v>0</v>
      </c>
      <c r="S2000" s="18">
        <f t="shared" si="5464"/>
        <v>0</v>
      </c>
      <c r="T2000" s="18">
        <f t="shared" si="5365"/>
        <v>0</v>
      </c>
      <c r="U2000" s="18">
        <f t="shared" si="5366"/>
        <v>0</v>
      </c>
      <c r="V2000" s="18">
        <f t="shared" si="5367"/>
        <v>0</v>
      </c>
      <c r="W2000" s="18">
        <f t="shared" ref="W2000:CD2002" si="5465">W2001</f>
        <v>0</v>
      </c>
      <c r="X2000" s="18">
        <f t="shared" si="5465"/>
        <v>0</v>
      </c>
      <c r="Y2000" s="18">
        <f t="shared" si="5465"/>
        <v>0</v>
      </c>
      <c r="Z2000" s="18">
        <f t="shared" si="5465"/>
        <v>0</v>
      </c>
      <c r="AA2000" s="18">
        <f t="shared" si="5465"/>
        <v>0</v>
      </c>
      <c r="AB2000" s="18">
        <f t="shared" si="5465"/>
        <v>0</v>
      </c>
      <c r="AC2000" s="18">
        <f t="shared" si="5346"/>
        <v>0</v>
      </c>
      <c r="AD2000" s="18">
        <f t="shared" si="5347"/>
        <v>0</v>
      </c>
      <c r="AE2000" s="18">
        <f t="shared" si="5348"/>
        <v>0</v>
      </c>
      <c r="AF2000" s="18">
        <f t="shared" si="5465"/>
        <v>0</v>
      </c>
      <c r="AG2000" s="18">
        <f t="shared" si="5465"/>
        <v>0</v>
      </c>
      <c r="AH2000" s="18">
        <f t="shared" si="5465"/>
        <v>0</v>
      </c>
      <c r="AI2000" s="18">
        <f t="shared" si="5318"/>
        <v>0</v>
      </c>
      <c r="AJ2000" s="18">
        <f t="shared" si="5319"/>
        <v>0</v>
      </c>
      <c r="AK2000" s="18">
        <f t="shared" si="5320"/>
        <v>0</v>
      </c>
      <c r="AL2000" s="18">
        <f t="shared" si="5465"/>
        <v>0</v>
      </c>
      <c r="AM2000" s="18">
        <f t="shared" si="5321"/>
        <v>0</v>
      </c>
      <c r="AN2000" s="18">
        <f t="shared" si="5465"/>
        <v>0</v>
      </c>
      <c r="AO2000" s="18">
        <f t="shared" si="5465"/>
        <v>0</v>
      </c>
      <c r="AP2000" s="18">
        <f t="shared" si="5465"/>
        <v>0</v>
      </c>
      <c r="AQ2000" s="18">
        <f t="shared" si="5419"/>
        <v>0</v>
      </c>
      <c r="AR2000" s="18">
        <f t="shared" si="5420"/>
        <v>0</v>
      </c>
      <c r="AS2000" s="18">
        <f t="shared" si="5421"/>
        <v>0</v>
      </c>
      <c r="AT2000" s="18">
        <f t="shared" si="5465"/>
        <v>0</v>
      </c>
      <c r="AU2000" s="18">
        <f t="shared" si="5465"/>
        <v>0</v>
      </c>
      <c r="AV2000" s="18">
        <f t="shared" si="5465"/>
        <v>0</v>
      </c>
      <c r="AW2000" s="18">
        <f t="shared" si="5422"/>
        <v>0</v>
      </c>
      <c r="AX2000" s="18">
        <f t="shared" si="5423"/>
        <v>0</v>
      </c>
      <c r="AY2000" s="18">
        <f t="shared" si="5424"/>
        <v>0</v>
      </c>
      <c r="AZ2000" s="18">
        <f t="shared" si="5465"/>
        <v>0</v>
      </c>
      <c r="BA2000" s="18">
        <f t="shared" si="5465"/>
        <v>0</v>
      </c>
      <c r="BB2000" s="18">
        <f t="shared" si="5465"/>
        <v>0</v>
      </c>
      <c r="BC2000" s="18">
        <f t="shared" si="5409"/>
        <v>0</v>
      </c>
      <c r="BD2000" s="18">
        <f t="shared" si="5410"/>
        <v>0</v>
      </c>
      <c r="BE2000" s="18">
        <f t="shared" si="5411"/>
        <v>0</v>
      </c>
      <c r="BF2000" s="18">
        <f t="shared" si="5465"/>
        <v>0</v>
      </c>
      <c r="BG2000" s="18">
        <f t="shared" si="5465"/>
        <v>0</v>
      </c>
      <c r="BH2000" s="18">
        <f t="shared" si="5465"/>
        <v>0</v>
      </c>
      <c r="BI2000" s="18">
        <f t="shared" si="5406"/>
        <v>0</v>
      </c>
      <c r="BJ2000" s="18">
        <f t="shared" si="5407"/>
        <v>0</v>
      </c>
      <c r="BK2000" s="18">
        <f t="shared" si="5408"/>
        <v>0</v>
      </c>
      <c r="BL2000" s="18">
        <f t="shared" si="5465"/>
        <v>0</v>
      </c>
      <c r="BM2000" s="18">
        <f t="shared" si="5465"/>
        <v>0</v>
      </c>
      <c r="BN2000" s="18">
        <f t="shared" si="5465"/>
        <v>0</v>
      </c>
      <c r="BO2000" s="18">
        <f t="shared" si="5339"/>
        <v>0</v>
      </c>
      <c r="BP2000" s="18">
        <f t="shared" si="5340"/>
        <v>0</v>
      </c>
      <c r="BQ2000" s="18">
        <f t="shared" si="5341"/>
        <v>0</v>
      </c>
      <c r="BR2000" s="18">
        <f t="shared" si="5465"/>
        <v>0</v>
      </c>
      <c r="BS2000" s="18">
        <f t="shared" si="5465"/>
        <v>0</v>
      </c>
      <c r="BT2000" s="18">
        <f t="shared" si="5465"/>
        <v>0</v>
      </c>
      <c r="BU2000" s="18">
        <f t="shared" si="5333"/>
        <v>0</v>
      </c>
      <c r="BV2000" s="18">
        <f t="shared" si="5334"/>
        <v>0</v>
      </c>
      <c r="BW2000" s="18">
        <f t="shared" si="5335"/>
        <v>0</v>
      </c>
      <c r="BX2000" s="18">
        <f t="shared" si="5465"/>
        <v>0</v>
      </c>
      <c r="BY2000" s="18">
        <f t="shared" si="5465"/>
        <v>0</v>
      </c>
      <c r="BZ2000" s="18">
        <f t="shared" si="5465"/>
        <v>0</v>
      </c>
      <c r="CA2000" s="18">
        <f t="shared" ref="CA2000:CA2063" si="5466">BU2000+BX2000</f>
        <v>0</v>
      </c>
      <c r="CB2000" s="18">
        <f t="shared" ref="CB2000:CB2063" si="5467">BV2000+BY2000</f>
        <v>0</v>
      </c>
      <c r="CC2000" s="18">
        <f t="shared" ref="CC2000:CC2063" si="5468">BW2000+BZ2000</f>
        <v>0</v>
      </c>
      <c r="CD2000" s="18">
        <f t="shared" si="5465"/>
        <v>0</v>
      </c>
      <c r="CE2000" s="27" t="s">
        <v>1661</v>
      </c>
      <c r="CF2000" s="33"/>
    </row>
    <row r="2001" spans="1:84" ht="46.8" hidden="1" x14ac:dyDescent="0.3">
      <c r="A2001" s="41" t="s">
        <v>1216</v>
      </c>
      <c r="B2001" s="39">
        <v>400</v>
      </c>
      <c r="C2001" s="41"/>
      <c r="D2001" s="41"/>
      <c r="E2001" s="14" t="s">
        <v>553</v>
      </c>
      <c r="F2001" s="18">
        <f t="shared" si="5463"/>
        <v>0</v>
      </c>
      <c r="G2001" s="18">
        <f t="shared" si="5463"/>
        <v>0</v>
      </c>
      <c r="H2001" s="18">
        <f t="shared" si="5463"/>
        <v>0</v>
      </c>
      <c r="I2001" s="18">
        <f t="shared" si="5463"/>
        <v>0</v>
      </c>
      <c r="J2001" s="18">
        <f t="shared" si="5463"/>
        <v>0</v>
      </c>
      <c r="K2001" s="18">
        <f t="shared" si="5463"/>
        <v>0</v>
      </c>
      <c r="L2001" s="18">
        <f t="shared" si="5416"/>
        <v>0</v>
      </c>
      <c r="M2001" s="18">
        <f t="shared" si="5417"/>
        <v>0</v>
      </c>
      <c r="N2001" s="18">
        <f t="shared" si="5418"/>
        <v>0</v>
      </c>
      <c r="O2001" s="18">
        <f t="shared" si="5464"/>
        <v>0</v>
      </c>
      <c r="P2001" s="18">
        <f t="shared" si="5464"/>
        <v>0</v>
      </c>
      <c r="Q2001" s="18">
        <f t="shared" si="5464"/>
        <v>0</v>
      </c>
      <c r="R2001" s="18">
        <f t="shared" si="5464"/>
        <v>0</v>
      </c>
      <c r="S2001" s="18">
        <f t="shared" si="5464"/>
        <v>0</v>
      </c>
      <c r="T2001" s="18">
        <f t="shared" si="5365"/>
        <v>0</v>
      </c>
      <c r="U2001" s="18">
        <f t="shared" si="5366"/>
        <v>0</v>
      </c>
      <c r="V2001" s="18">
        <f t="shared" si="5367"/>
        <v>0</v>
      </c>
      <c r="W2001" s="18">
        <f t="shared" si="5465"/>
        <v>0</v>
      </c>
      <c r="X2001" s="18">
        <f t="shared" si="5465"/>
        <v>0</v>
      </c>
      <c r="Y2001" s="18">
        <f t="shared" si="5465"/>
        <v>0</v>
      </c>
      <c r="Z2001" s="18">
        <f t="shared" si="5465"/>
        <v>0</v>
      </c>
      <c r="AA2001" s="18">
        <f t="shared" si="5465"/>
        <v>0</v>
      </c>
      <c r="AB2001" s="18">
        <f t="shared" si="5465"/>
        <v>0</v>
      </c>
      <c r="AC2001" s="18">
        <f t="shared" si="5346"/>
        <v>0</v>
      </c>
      <c r="AD2001" s="18">
        <f t="shared" si="5347"/>
        <v>0</v>
      </c>
      <c r="AE2001" s="18">
        <f t="shared" si="5348"/>
        <v>0</v>
      </c>
      <c r="AF2001" s="18">
        <f t="shared" si="5465"/>
        <v>0</v>
      </c>
      <c r="AG2001" s="18">
        <f t="shared" si="5465"/>
        <v>0</v>
      </c>
      <c r="AH2001" s="18">
        <f t="shared" si="5465"/>
        <v>0</v>
      </c>
      <c r="AI2001" s="18">
        <f t="shared" si="5318"/>
        <v>0</v>
      </c>
      <c r="AJ2001" s="18">
        <f t="shared" si="5319"/>
        <v>0</v>
      </c>
      <c r="AK2001" s="18">
        <f t="shared" si="5320"/>
        <v>0</v>
      </c>
      <c r="AL2001" s="18">
        <f t="shared" si="5465"/>
        <v>0</v>
      </c>
      <c r="AM2001" s="18">
        <f t="shared" si="5321"/>
        <v>0</v>
      </c>
      <c r="AN2001" s="18">
        <f t="shared" si="5465"/>
        <v>0</v>
      </c>
      <c r="AO2001" s="18">
        <f t="shared" si="5465"/>
        <v>0</v>
      </c>
      <c r="AP2001" s="18">
        <f t="shared" si="5465"/>
        <v>0</v>
      </c>
      <c r="AQ2001" s="18">
        <f t="shared" si="5419"/>
        <v>0</v>
      </c>
      <c r="AR2001" s="18">
        <f t="shared" si="5420"/>
        <v>0</v>
      </c>
      <c r="AS2001" s="18">
        <f t="shared" si="5421"/>
        <v>0</v>
      </c>
      <c r="AT2001" s="18">
        <f t="shared" si="5465"/>
        <v>0</v>
      </c>
      <c r="AU2001" s="18">
        <f t="shared" si="5465"/>
        <v>0</v>
      </c>
      <c r="AV2001" s="18">
        <f t="shared" si="5465"/>
        <v>0</v>
      </c>
      <c r="AW2001" s="18">
        <f t="shared" si="5422"/>
        <v>0</v>
      </c>
      <c r="AX2001" s="18">
        <f t="shared" si="5423"/>
        <v>0</v>
      </c>
      <c r="AY2001" s="18">
        <f t="shared" si="5424"/>
        <v>0</v>
      </c>
      <c r="AZ2001" s="18">
        <f t="shared" si="5465"/>
        <v>0</v>
      </c>
      <c r="BA2001" s="18">
        <f t="shared" si="5465"/>
        <v>0</v>
      </c>
      <c r="BB2001" s="18">
        <f t="shared" si="5465"/>
        <v>0</v>
      </c>
      <c r="BC2001" s="18">
        <f t="shared" si="5409"/>
        <v>0</v>
      </c>
      <c r="BD2001" s="18">
        <f t="shared" si="5410"/>
        <v>0</v>
      </c>
      <c r="BE2001" s="18">
        <f t="shared" si="5411"/>
        <v>0</v>
      </c>
      <c r="BF2001" s="18">
        <f t="shared" si="5465"/>
        <v>0</v>
      </c>
      <c r="BG2001" s="18">
        <f t="shared" si="5465"/>
        <v>0</v>
      </c>
      <c r="BH2001" s="18">
        <f t="shared" si="5465"/>
        <v>0</v>
      </c>
      <c r="BI2001" s="18">
        <f t="shared" si="5406"/>
        <v>0</v>
      </c>
      <c r="BJ2001" s="18">
        <f t="shared" si="5407"/>
        <v>0</v>
      </c>
      <c r="BK2001" s="18">
        <f t="shared" si="5408"/>
        <v>0</v>
      </c>
      <c r="BL2001" s="18">
        <f t="shared" si="5465"/>
        <v>0</v>
      </c>
      <c r="BM2001" s="18">
        <f t="shared" si="5465"/>
        <v>0</v>
      </c>
      <c r="BN2001" s="18">
        <f t="shared" si="5465"/>
        <v>0</v>
      </c>
      <c r="BO2001" s="18">
        <f t="shared" si="5339"/>
        <v>0</v>
      </c>
      <c r="BP2001" s="18">
        <f t="shared" si="5340"/>
        <v>0</v>
      </c>
      <c r="BQ2001" s="18">
        <f t="shared" si="5341"/>
        <v>0</v>
      </c>
      <c r="BR2001" s="18">
        <f t="shared" si="5465"/>
        <v>0</v>
      </c>
      <c r="BS2001" s="18">
        <f t="shared" si="5465"/>
        <v>0</v>
      </c>
      <c r="BT2001" s="18">
        <f t="shared" si="5465"/>
        <v>0</v>
      </c>
      <c r="BU2001" s="18">
        <f t="shared" si="5333"/>
        <v>0</v>
      </c>
      <c r="BV2001" s="18">
        <f t="shared" si="5334"/>
        <v>0</v>
      </c>
      <c r="BW2001" s="18">
        <f t="shared" si="5335"/>
        <v>0</v>
      </c>
      <c r="BX2001" s="18">
        <f t="shared" si="5465"/>
        <v>0</v>
      </c>
      <c r="BY2001" s="18">
        <f t="shared" si="5465"/>
        <v>0</v>
      </c>
      <c r="BZ2001" s="18">
        <f t="shared" si="5465"/>
        <v>0</v>
      </c>
      <c r="CA2001" s="18">
        <f t="shared" si="5466"/>
        <v>0</v>
      </c>
      <c r="CB2001" s="18">
        <f t="shared" si="5467"/>
        <v>0</v>
      </c>
      <c r="CC2001" s="18">
        <f t="shared" si="5468"/>
        <v>0</v>
      </c>
      <c r="CD2001" s="18">
        <f t="shared" si="5465"/>
        <v>0</v>
      </c>
      <c r="CE2001" s="27" t="s">
        <v>1661</v>
      </c>
      <c r="CF2001" s="33"/>
    </row>
    <row r="2002" spans="1:84" hidden="1" x14ac:dyDescent="0.3">
      <c r="A2002" s="41" t="s">
        <v>1216</v>
      </c>
      <c r="B2002" s="39">
        <v>410</v>
      </c>
      <c r="C2002" s="41"/>
      <c r="D2002" s="41"/>
      <c r="E2002" s="14" t="s">
        <v>566</v>
      </c>
      <c r="F2002" s="18">
        <f t="shared" si="5463"/>
        <v>0</v>
      </c>
      <c r="G2002" s="18">
        <f t="shared" si="5463"/>
        <v>0</v>
      </c>
      <c r="H2002" s="18">
        <f t="shared" si="5463"/>
        <v>0</v>
      </c>
      <c r="I2002" s="18">
        <f t="shared" si="5463"/>
        <v>0</v>
      </c>
      <c r="J2002" s="18">
        <f t="shared" si="5463"/>
        <v>0</v>
      </c>
      <c r="K2002" s="18">
        <f t="shared" si="5463"/>
        <v>0</v>
      </c>
      <c r="L2002" s="18">
        <f t="shared" si="5416"/>
        <v>0</v>
      </c>
      <c r="M2002" s="18">
        <f t="shared" si="5417"/>
        <v>0</v>
      </c>
      <c r="N2002" s="18">
        <f t="shared" si="5418"/>
        <v>0</v>
      </c>
      <c r="O2002" s="18">
        <f t="shared" si="5464"/>
        <v>0</v>
      </c>
      <c r="P2002" s="18">
        <f t="shared" si="5464"/>
        <v>0</v>
      </c>
      <c r="Q2002" s="18">
        <f t="shared" si="5464"/>
        <v>0</v>
      </c>
      <c r="R2002" s="18">
        <f t="shared" si="5464"/>
        <v>0</v>
      </c>
      <c r="S2002" s="18">
        <f t="shared" si="5464"/>
        <v>0</v>
      </c>
      <c r="T2002" s="18">
        <f t="shared" si="5365"/>
        <v>0</v>
      </c>
      <c r="U2002" s="18">
        <f t="shared" si="5366"/>
        <v>0</v>
      </c>
      <c r="V2002" s="18">
        <f t="shared" si="5367"/>
        <v>0</v>
      </c>
      <c r="W2002" s="18">
        <f t="shared" si="5465"/>
        <v>0</v>
      </c>
      <c r="X2002" s="18">
        <f t="shared" si="5465"/>
        <v>0</v>
      </c>
      <c r="Y2002" s="18">
        <f t="shared" si="5465"/>
        <v>0</v>
      </c>
      <c r="Z2002" s="18">
        <f t="shared" si="5465"/>
        <v>0</v>
      </c>
      <c r="AA2002" s="18">
        <f t="shared" si="5465"/>
        <v>0</v>
      </c>
      <c r="AB2002" s="18">
        <f t="shared" si="5465"/>
        <v>0</v>
      </c>
      <c r="AC2002" s="18">
        <f t="shared" si="5346"/>
        <v>0</v>
      </c>
      <c r="AD2002" s="18">
        <f t="shared" si="5347"/>
        <v>0</v>
      </c>
      <c r="AE2002" s="18">
        <f t="shared" si="5348"/>
        <v>0</v>
      </c>
      <c r="AF2002" s="18">
        <f t="shared" si="5465"/>
        <v>0</v>
      </c>
      <c r="AG2002" s="18">
        <f t="shared" si="5465"/>
        <v>0</v>
      </c>
      <c r="AH2002" s="18">
        <f t="shared" si="5465"/>
        <v>0</v>
      </c>
      <c r="AI2002" s="18">
        <f t="shared" si="5318"/>
        <v>0</v>
      </c>
      <c r="AJ2002" s="18">
        <f t="shared" si="5319"/>
        <v>0</v>
      </c>
      <c r="AK2002" s="18">
        <f t="shared" si="5320"/>
        <v>0</v>
      </c>
      <c r="AL2002" s="18">
        <f t="shared" si="5465"/>
        <v>0</v>
      </c>
      <c r="AM2002" s="18">
        <f t="shared" si="5321"/>
        <v>0</v>
      </c>
      <c r="AN2002" s="18">
        <f t="shared" si="5465"/>
        <v>0</v>
      </c>
      <c r="AO2002" s="18">
        <f t="shared" si="5465"/>
        <v>0</v>
      </c>
      <c r="AP2002" s="18">
        <f t="shared" si="5465"/>
        <v>0</v>
      </c>
      <c r="AQ2002" s="18">
        <f t="shared" si="5419"/>
        <v>0</v>
      </c>
      <c r="AR2002" s="18">
        <f t="shared" si="5420"/>
        <v>0</v>
      </c>
      <c r="AS2002" s="18">
        <f t="shared" si="5421"/>
        <v>0</v>
      </c>
      <c r="AT2002" s="18">
        <f t="shared" si="5465"/>
        <v>0</v>
      </c>
      <c r="AU2002" s="18">
        <f t="shared" si="5465"/>
        <v>0</v>
      </c>
      <c r="AV2002" s="18">
        <f t="shared" si="5465"/>
        <v>0</v>
      </c>
      <c r="AW2002" s="18">
        <f t="shared" si="5422"/>
        <v>0</v>
      </c>
      <c r="AX2002" s="18">
        <f t="shared" si="5423"/>
        <v>0</v>
      </c>
      <c r="AY2002" s="18">
        <f t="shared" si="5424"/>
        <v>0</v>
      </c>
      <c r="AZ2002" s="18">
        <f t="shared" si="5465"/>
        <v>0</v>
      </c>
      <c r="BA2002" s="18">
        <f t="shared" si="5465"/>
        <v>0</v>
      </c>
      <c r="BB2002" s="18">
        <f t="shared" si="5465"/>
        <v>0</v>
      </c>
      <c r="BC2002" s="18">
        <f t="shared" si="5409"/>
        <v>0</v>
      </c>
      <c r="BD2002" s="18">
        <f t="shared" si="5410"/>
        <v>0</v>
      </c>
      <c r="BE2002" s="18">
        <f t="shared" si="5411"/>
        <v>0</v>
      </c>
      <c r="BF2002" s="18">
        <f t="shared" si="5465"/>
        <v>0</v>
      </c>
      <c r="BG2002" s="18">
        <f t="shared" si="5465"/>
        <v>0</v>
      </c>
      <c r="BH2002" s="18">
        <f t="shared" si="5465"/>
        <v>0</v>
      </c>
      <c r="BI2002" s="18">
        <f t="shared" si="5406"/>
        <v>0</v>
      </c>
      <c r="BJ2002" s="18">
        <f t="shared" si="5407"/>
        <v>0</v>
      </c>
      <c r="BK2002" s="18">
        <f t="shared" si="5408"/>
        <v>0</v>
      </c>
      <c r="BL2002" s="18">
        <f t="shared" si="5465"/>
        <v>0</v>
      </c>
      <c r="BM2002" s="18">
        <f t="shared" si="5465"/>
        <v>0</v>
      </c>
      <c r="BN2002" s="18">
        <f t="shared" si="5465"/>
        <v>0</v>
      </c>
      <c r="BO2002" s="18">
        <f t="shared" si="5339"/>
        <v>0</v>
      </c>
      <c r="BP2002" s="18">
        <f t="shared" si="5340"/>
        <v>0</v>
      </c>
      <c r="BQ2002" s="18">
        <f t="shared" si="5341"/>
        <v>0</v>
      </c>
      <c r="BR2002" s="18">
        <f t="shared" si="5465"/>
        <v>0</v>
      </c>
      <c r="BS2002" s="18">
        <f t="shared" si="5465"/>
        <v>0</v>
      </c>
      <c r="BT2002" s="18">
        <f t="shared" si="5465"/>
        <v>0</v>
      </c>
      <c r="BU2002" s="18">
        <f t="shared" si="5333"/>
        <v>0</v>
      </c>
      <c r="BV2002" s="18">
        <f t="shared" si="5334"/>
        <v>0</v>
      </c>
      <c r="BW2002" s="18">
        <f t="shared" si="5335"/>
        <v>0</v>
      </c>
      <c r="BX2002" s="18">
        <f t="shared" si="5465"/>
        <v>0</v>
      </c>
      <c r="BY2002" s="18">
        <f t="shared" si="5465"/>
        <v>0</v>
      </c>
      <c r="BZ2002" s="18">
        <f t="shared" si="5465"/>
        <v>0</v>
      </c>
      <c r="CA2002" s="18">
        <f t="shared" si="5466"/>
        <v>0</v>
      </c>
      <c r="CB2002" s="18">
        <f t="shared" si="5467"/>
        <v>0</v>
      </c>
      <c r="CC2002" s="18">
        <f t="shared" si="5468"/>
        <v>0</v>
      </c>
      <c r="CD2002" s="18">
        <f t="shared" si="5465"/>
        <v>0</v>
      </c>
      <c r="CE2002" s="27" t="s">
        <v>1661</v>
      </c>
      <c r="CF2002" s="33"/>
    </row>
    <row r="2003" spans="1:84" hidden="1" x14ac:dyDescent="0.3">
      <c r="A2003" s="41" t="s">
        <v>1216</v>
      </c>
      <c r="B2003" s="39">
        <v>410</v>
      </c>
      <c r="C2003" s="41" t="s">
        <v>198</v>
      </c>
      <c r="D2003" s="41" t="s">
        <v>5</v>
      </c>
      <c r="E2003" s="14" t="s">
        <v>525</v>
      </c>
      <c r="F2003" s="18"/>
      <c r="G2003" s="18"/>
      <c r="H2003" s="18"/>
      <c r="I2003" s="18"/>
      <c r="J2003" s="18"/>
      <c r="K2003" s="18"/>
      <c r="L2003" s="18">
        <f t="shared" si="5416"/>
        <v>0</v>
      </c>
      <c r="M2003" s="18">
        <f t="shared" si="5417"/>
        <v>0</v>
      </c>
      <c r="N2003" s="18">
        <f t="shared" si="5418"/>
        <v>0</v>
      </c>
      <c r="O2003" s="18"/>
      <c r="P2003" s="18"/>
      <c r="Q2003" s="18"/>
      <c r="R2003" s="18"/>
      <c r="S2003" s="18"/>
      <c r="T2003" s="18">
        <f t="shared" si="5365"/>
        <v>0</v>
      </c>
      <c r="U2003" s="18">
        <f t="shared" si="5366"/>
        <v>0</v>
      </c>
      <c r="V2003" s="18">
        <f t="shared" si="5367"/>
        <v>0</v>
      </c>
      <c r="W2003" s="18"/>
      <c r="X2003" s="18"/>
      <c r="Y2003" s="18"/>
      <c r="Z2003" s="18"/>
      <c r="AA2003" s="18"/>
      <c r="AB2003" s="18"/>
      <c r="AC2003" s="18">
        <f t="shared" si="5346"/>
        <v>0</v>
      </c>
      <c r="AD2003" s="18">
        <f t="shared" si="5347"/>
        <v>0</v>
      </c>
      <c r="AE2003" s="18">
        <f t="shared" si="5348"/>
        <v>0</v>
      </c>
      <c r="AF2003" s="18"/>
      <c r="AG2003" s="18"/>
      <c r="AH2003" s="18"/>
      <c r="AI2003" s="18">
        <f t="shared" si="5318"/>
        <v>0</v>
      </c>
      <c r="AJ2003" s="18">
        <f t="shared" si="5319"/>
        <v>0</v>
      </c>
      <c r="AK2003" s="18">
        <f t="shared" si="5320"/>
        <v>0</v>
      </c>
      <c r="AL2003" s="18"/>
      <c r="AM2003" s="18">
        <f t="shared" si="5321"/>
        <v>0</v>
      </c>
      <c r="AN2003" s="18"/>
      <c r="AO2003" s="18"/>
      <c r="AP2003" s="18"/>
      <c r="AQ2003" s="18">
        <f t="shared" si="5419"/>
        <v>0</v>
      </c>
      <c r="AR2003" s="18">
        <f t="shared" si="5420"/>
        <v>0</v>
      </c>
      <c r="AS2003" s="18">
        <f t="shared" si="5421"/>
        <v>0</v>
      </c>
      <c r="AT2003" s="18"/>
      <c r="AU2003" s="18"/>
      <c r="AV2003" s="18"/>
      <c r="AW2003" s="18">
        <f t="shared" si="5422"/>
        <v>0</v>
      </c>
      <c r="AX2003" s="18">
        <f t="shared" si="5423"/>
        <v>0</v>
      </c>
      <c r="AY2003" s="18">
        <f t="shared" si="5424"/>
        <v>0</v>
      </c>
      <c r="AZ2003" s="18"/>
      <c r="BA2003" s="18"/>
      <c r="BB2003" s="18"/>
      <c r="BC2003" s="18">
        <f t="shared" si="5409"/>
        <v>0</v>
      </c>
      <c r="BD2003" s="18">
        <f t="shared" si="5410"/>
        <v>0</v>
      </c>
      <c r="BE2003" s="18">
        <f t="shared" si="5411"/>
        <v>0</v>
      </c>
      <c r="BF2003" s="18"/>
      <c r="BG2003" s="18"/>
      <c r="BH2003" s="18"/>
      <c r="BI2003" s="18">
        <f t="shared" si="5406"/>
        <v>0</v>
      </c>
      <c r="BJ2003" s="18">
        <f t="shared" si="5407"/>
        <v>0</v>
      </c>
      <c r="BK2003" s="18">
        <f t="shared" si="5408"/>
        <v>0</v>
      </c>
      <c r="BL2003" s="18"/>
      <c r="BM2003" s="18"/>
      <c r="BN2003" s="18"/>
      <c r="BO2003" s="18">
        <f t="shared" si="5339"/>
        <v>0</v>
      </c>
      <c r="BP2003" s="18">
        <f t="shared" si="5340"/>
        <v>0</v>
      </c>
      <c r="BQ2003" s="18">
        <f t="shared" si="5341"/>
        <v>0</v>
      </c>
      <c r="BR2003" s="18"/>
      <c r="BS2003" s="18"/>
      <c r="BT2003" s="18"/>
      <c r="BU2003" s="18">
        <f t="shared" si="5333"/>
        <v>0</v>
      </c>
      <c r="BV2003" s="18">
        <f t="shared" si="5334"/>
        <v>0</v>
      </c>
      <c r="BW2003" s="18">
        <f t="shared" si="5335"/>
        <v>0</v>
      </c>
      <c r="BX2003" s="18"/>
      <c r="BY2003" s="18"/>
      <c r="BZ2003" s="18"/>
      <c r="CA2003" s="18">
        <f t="shared" si="5466"/>
        <v>0</v>
      </c>
      <c r="CB2003" s="18">
        <f t="shared" si="5467"/>
        <v>0</v>
      </c>
      <c r="CC2003" s="18">
        <f t="shared" si="5468"/>
        <v>0</v>
      </c>
      <c r="CD2003" s="18"/>
      <c r="CE2003" s="27" t="s">
        <v>1661</v>
      </c>
      <c r="CF2003" s="33"/>
    </row>
    <row r="2004" spans="1:84" ht="46.8" x14ac:dyDescent="0.3">
      <c r="A2004" s="41" t="s">
        <v>335</v>
      </c>
      <c r="B2004" s="39"/>
      <c r="C2004" s="41"/>
      <c r="D2004" s="41"/>
      <c r="E2004" s="14" t="s">
        <v>1268</v>
      </c>
      <c r="F2004" s="18">
        <f t="shared" ref="F2004:K2006" si="5469">F2005</f>
        <v>1329001.1000000001</v>
      </c>
      <c r="G2004" s="18">
        <f t="shared" si="5469"/>
        <v>0</v>
      </c>
      <c r="H2004" s="18">
        <f t="shared" si="5469"/>
        <v>434970</v>
      </c>
      <c r="I2004" s="18">
        <f t="shared" si="5469"/>
        <v>0</v>
      </c>
      <c r="J2004" s="18">
        <f t="shared" si="5469"/>
        <v>0</v>
      </c>
      <c r="K2004" s="18">
        <f t="shared" si="5469"/>
        <v>0</v>
      </c>
      <c r="L2004" s="18">
        <f t="shared" si="5416"/>
        <v>1329001.1000000001</v>
      </c>
      <c r="M2004" s="18">
        <f t="shared" si="5417"/>
        <v>0</v>
      </c>
      <c r="N2004" s="18">
        <f t="shared" si="5418"/>
        <v>434970</v>
      </c>
      <c r="O2004" s="18">
        <f t="shared" ref="O2004:S2006" si="5470">O2005</f>
        <v>6.46</v>
      </c>
      <c r="P2004" s="18">
        <f t="shared" si="5470"/>
        <v>0</v>
      </c>
      <c r="Q2004" s="18">
        <f t="shared" si="5470"/>
        <v>0</v>
      </c>
      <c r="R2004" s="18">
        <f t="shared" si="5470"/>
        <v>0</v>
      </c>
      <c r="S2004" s="18">
        <f t="shared" si="5470"/>
        <v>0</v>
      </c>
      <c r="T2004" s="18">
        <f t="shared" si="5365"/>
        <v>1329007.56</v>
      </c>
      <c r="U2004" s="18">
        <f t="shared" si="5366"/>
        <v>0</v>
      </c>
      <c r="V2004" s="18">
        <f t="shared" si="5367"/>
        <v>434970</v>
      </c>
      <c r="W2004" s="18">
        <f t="shared" ref="W2004:CD2006" si="5471">W2005</f>
        <v>0</v>
      </c>
      <c r="X2004" s="18">
        <f t="shared" si="5471"/>
        <v>0</v>
      </c>
      <c r="Y2004" s="18">
        <f t="shared" si="5471"/>
        <v>0</v>
      </c>
      <c r="Z2004" s="18">
        <f t="shared" si="5471"/>
        <v>0</v>
      </c>
      <c r="AA2004" s="18">
        <f t="shared" si="5471"/>
        <v>0</v>
      </c>
      <c r="AB2004" s="18">
        <f t="shared" si="5471"/>
        <v>0</v>
      </c>
      <c r="AC2004" s="18">
        <f t="shared" si="5346"/>
        <v>1329007.56</v>
      </c>
      <c r="AD2004" s="18">
        <f t="shared" si="5347"/>
        <v>0</v>
      </c>
      <c r="AE2004" s="18">
        <f t="shared" si="5348"/>
        <v>434970</v>
      </c>
      <c r="AF2004" s="18">
        <f t="shared" si="5471"/>
        <v>0</v>
      </c>
      <c r="AG2004" s="18">
        <f t="shared" si="5471"/>
        <v>0</v>
      </c>
      <c r="AH2004" s="18">
        <f t="shared" si="5471"/>
        <v>0</v>
      </c>
      <c r="AI2004" s="18">
        <f t="shared" ref="AI2004:AI2067" si="5472">AC2004+AF2004</f>
        <v>1329007.56</v>
      </c>
      <c r="AJ2004" s="18">
        <f t="shared" ref="AJ2004:AJ2067" si="5473">AD2004+AG2004</f>
        <v>0</v>
      </c>
      <c r="AK2004" s="18">
        <f t="shared" ref="AK2004:AK2067" si="5474">AE2004+AH2004</f>
        <v>434970</v>
      </c>
      <c r="AL2004" s="18">
        <f t="shared" si="5471"/>
        <v>0</v>
      </c>
      <c r="AM2004" s="18">
        <f t="shared" ref="AM2004:AM2067" si="5475">AI2004+AL2004</f>
        <v>1329007.56</v>
      </c>
      <c r="AN2004" s="18">
        <f t="shared" si="5471"/>
        <v>0</v>
      </c>
      <c r="AO2004" s="18">
        <f t="shared" si="5471"/>
        <v>0</v>
      </c>
      <c r="AP2004" s="18">
        <f t="shared" si="5471"/>
        <v>0</v>
      </c>
      <c r="AQ2004" s="18">
        <f t="shared" si="5419"/>
        <v>1329007.56</v>
      </c>
      <c r="AR2004" s="18">
        <f t="shared" si="5420"/>
        <v>0</v>
      </c>
      <c r="AS2004" s="18">
        <f t="shared" si="5421"/>
        <v>434970</v>
      </c>
      <c r="AT2004" s="18">
        <f t="shared" si="5471"/>
        <v>0</v>
      </c>
      <c r="AU2004" s="18">
        <f t="shared" si="5471"/>
        <v>0</v>
      </c>
      <c r="AV2004" s="18">
        <f t="shared" si="5471"/>
        <v>0</v>
      </c>
      <c r="AW2004" s="18">
        <f t="shared" si="5422"/>
        <v>1329007.56</v>
      </c>
      <c r="AX2004" s="18">
        <f t="shared" si="5423"/>
        <v>0</v>
      </c>
      <c r="AY2004" s="18">
        <f t="shared" si="5424"/>
        <v>434970</v>
      </c>
      <c r="AZ2004" s="18">
        <f t="shared" si="5471"/>
        <v>0</v>
      </c>
      <c r="BA2004" s="18">
        <f t="shared" si="5471"/>
        <v>0</v>
      </c>
      <c r="BB2004" s="18">
        <f t="shared" si="5471"/>
        <v>0</v>
      </c>
      <c r="BC2004" s="18">
        <f t="shared" si="5409"/>
        <v>1329007.56</v>
      </c>
      <c r="BD2004" s="18">
        <f t="shared" si="5410"/>
        <v>0</v>
      </c>
      <c r="BE2004" s="18">
        <f t="shared" si="5411"/>
        <v>434970</v>
      </c>
      <c r="BF2004" s="18">
        <f t="shared" si="5471"/>
        <v>0</v>
      </c>
      <c r="BG2004" s="18">
        <f t="shared" si="5471"/>
        <v>0</v>
      </c>
      <c r="BH2004" s="18">
        <f t="shared" si="5471"/>
        <v>0</v>
      </c>
      <c r="BI2004" s="18">
        <f t="shared" si="5406"/>
        <v>1329007.56</v>
      </c>
      <c r="BJ2004" s="18">
        <f t="shared" si="5407"/>
        <v>0</v>
      </c>
      <c r="BK2004" s="18">
        <f t="shared" si="5408"/>
        <v>434970</v>
      </c>
      <c r="BL2004" s="18">
        <f t="shared" si="5471"/>
        <v>0</v>
      </c>
      <c r="BM2004" s="18">
        <f t="shared" si="5471"/>
        <v>0</v>
      </c>
      <c r="BN2004" s="18">
        <f t="shared" si="5471"/>
        <v>0</v>
      </c>
      <c r="BO2004" s="18">
        <f t="shared" si="5339"/>
        <v>1329007.56</v>
      </c>
      <c r="BP2004" s="18">
        <f t="shared" si="5340"/>
        <v>0</v>
      </c>
      <c r="BQ2004" s="18">
        <f t="shared" si="5341"/>
        <v>434970</v>
      </c>
      <c r="BR2004" s="18">
        <f t="shared" si="5471"/>
        <v>0</v>
      </c>
      <c r="BS2004" s="18">
        <f t="shared" si="5471"/>
        <v>0</v>
      </c>
      <c r="BT2004" s="18">
        <f t="shared" si="5471"/>
        <v>0</v>
      </c>
      <c r="BU2004" s="18">
        <f t="shared" si="5333"/>
        <v>1329007.56</v>
      </c>
      <c r="BV2004" s="18">
        <f t="shared" si="5334"/>
        <v>0</v>
      </c>
      <c r="BW2004" s="18">
        <f t="shared" si="5335"/>
        <v>434970</v>
      </c>
      <c r="BX2004" s="18">
        <f t="shared" si="5471"/>
        <v>0</v>
      </c>
      <c r="BY2004" s="18">
        <f t="shared" si="5471"/>
        <v>0</v>
      </c>
      <c r="BZ2004" s="18">
        <f t="shared" si="5471"/>
        <v>0</v>
      </c>
      <c r="CA2004" s="18">
        <f t="shared" si="5466"/>
        <v>1329007.56</v>
      </c>
      <c r="CB2004" s="18">
        <f t="shared" si="5467"/>
        <v>0</v>
      </c>
      <c r="CC2004" s="18">
        <f t="shared" si="5468"/>
        <v>434970</v>
      </c>
      <c r="CD2004" s="18">
        <f t="shared" si="5471"/>
        <v>0</v>
      </c>
      <c r="CE2004" s="27"/>
      <c r="CF2004" s="33"/>
    </row>
    <row r="2005" spans="1:84" ht="46.8" x14ac:dyDescent="0.3">
      <c r="A2005" s="41" t="s">
        <v>335</v>
      </c>
      <c r="B2005" s="39">
        <v>400</v>
      </c>
      <c r="C2005" s="41"/>
      <c r="D2005" s="41"/>
      <c r="E2005" s="14" t="s">
        <v>553</v>
      </c>
      <c r="F2005" s="18">
        <f t="shared" si="5469"/>
        <v>1329001.1000000001</v>
      </c>
      <c r="G2005" s="18">
        <f t="shared" si="5469"/>
        <v>0</v>
      </c>
      <c r="H2005" s="18">
        <f t="shared" si="5469"/>
        <v>434970</v>
      </c>
      <c r="I2005" s="18">
        <f t="shared" si="5469"/>
        <v>0</v>
      </c>
      <c r="J2005" s="18">
        <f t="shared" si="5469"/>
        <v>0</v>
      </c>
      <c r="K2005" s="18">
        <f t="shared" si="5469"/>
        <v>0</v>
      </c>
      <c r="L2005" s="18">
        <f t="shared" si="5416"/>
        <v>1329001.1000000001</v>
      </c>
      <c r="M2005" s="18">
        <f t="shared" si="5417"/>
        <v>0</v>
      </c>
      <c r="N2005" s="18">
        <f t="shared" si="5418"/>
        <v>434970</v>
      </c>
      <c r="O2005" s="18">
        <f t="shared" si="5470"/>
        <v>6.46</v>
      </c>
      <c r="P2005" s="18">
        <f t="shared" si="5470"/>
        <v>0</v>
      </c>
      <c r="Q2005" s="18">
        <f t="shared" si="5470"/>
        <v>0</v>
      </c>
      <c r="R2005" s="18">
        <f t="shared" si="5470"/>
        <v>0</v>
      </c>
      <c r="S2005" s="18">
        <f t="shared" si="5470"/>
        <v>0</v>
      </c>
      <c r="T2005" s="18">
        <f t="shared" si="5365"/>
        <v>1329007.56</v>
      </c>
      <c r="U2005" s="18">
        <f t="shared" si="5366"/>
        <v>0</v>
      </c>
      <c r="V2005" s="18">
        <f t="shared" si="5367"/>
        <v>434970</v>
      </c>
      <c r="W2005" s="18">
        <f t="shared" si="5471"/>
        <v>0</v>
      </c>
      <c r="X2005" s="18">
        <f t="shared" si="5471"/>
        <v>0</v>
      </c>
      <c r="Y2005" s="18">
        <f t="shared" si="5471"/>
        <v>0</v>
      </c>
      <c r="Z2005" s="18">
        <f t="shared" si="5471"/>
        <v>0</v>
      </c>
      <c r="AA2005" s="18">
        <f t="shared" si="5471"/>
        <v>0</v>
      </c>
      <c r="AB2005" s="18">
        <f t="shared" si="5471"/>
        <v>0</v>
      </c>
      <c r="AC2005" s="18">
        <f t="shared" si="5346"/>
        <v>1329007.56</v>
      </c>
      <c r="AD2005" s="18">
        <f t="shared" si="5347"/>
        <v>0</v>
      </c>
      <c r="AE2005" s="18">
        <f t="shared" si="5348"/>
        <v>434970</v>
      </c>
      <c r="AF2005" s="18">
        <f t="shared" si="5471"/>
        <v>0</v>
      </c>
      <c r="AG2005" s="18">
        <f t="shared" si="5471"/>
        <v>0</v>
      </c>
      <c r="AH2005" s="18">
        <f t="shared" si="5471"/>
        <v>0</v>
      </c>
      <c r="AI2005" s="18">
        <f t="shared" si="5472"/>
        <v>1329007.56</v>
      </c>
      <c r="AJ2005" s="18">
        <f t="shared" si="5473"/>
        <v>0</v>
      </c>
      <c r="AK2005" s="18">
        <f t="shared" si="5474"/>
        <v>434970</v>
      </c>
      <c r="AL2005" s="18">
        <f t="shared" si="5471"/>
        <v>0</v>
      </c>
      <c r="AM2005" s="18">
        <f t="shared" si="5475"/>
        <v>1329007.56</v>
      </c>
      <c r="AN2005" s="18">
        <f t="shared" si="5471"/>
        <v>0</v>
      </c>
      <c r="AO2005" s="18">
        <f t="shared" si="5471"/>
        <v>0</v>
      </c>
      <c r="AP2005" s="18">
        <f t="shared" si="5471"/>
        <v>0</v>
      </c>
      <c r="AQ2005" s="18">
        <f t="shared" si="5419"/>
        <v>1329007.56</v>
      </c>
      <c r="AR2005" s="18">
        <f t="shared" si="5420"/>
        <v>0</v>
      </c>
      <c r="AS2005" s="18">
        <f t="shared" si="5421"/>
        <v>434970</v>
      </c>
      <c r="AT2005" s="18">
        <f t="shared" si="5471"/>
        <v>0</v>
      </c>
      <c r="AU2005" s="18">
        <f t="shared" si="5471"/>
        <v>0</v>
      </c>
      <c r="AV2005" s="18">
        <f t="shared" si="5471"/>
        <v>0</v>
      </c>
      <c r="AW2005" s="18">
        <f t="shared" si="5422"/>
        <v>1329007.56</v>
      </c>
      <c r="AX2005" s="18">
        <f t="shared" si="5423"/>
        <v>0</v>
      </c>
      <c r="AY2005" s="18">
        <f t="shared" si="5424"/>
        <v>434970</v>
      </c>
      <c r="AZ2005" s="18">
        <f t="shared" si="5471"/>
        <v>0</v>
      </c>
      <c r="BA2005" s="18">
        <f t="shared" si="5471"/>
        <v>0</v>
      </c>
      <c r="BB2005" s="18">
        <f t="shared" si="5471"/>
        <v>0</v>
      </c>
      <c r="BC2005" s="18">
        <f t="shared" si="5409"/>
        <v>1329007.56</v>
      </c>
      <c r="BD2005" s="18">
        <f t="shared" si="5410"/>
        <v>0</v>
      </c>
      <c r="BE2005" s="18">
        <f t="shared" si="5411"/>
        <v>434970</v>
      </c>
      <c r="BF2005" s="18">
        <f t="shared" si="5471"/>
        <v>0</v>
      </c>
      <c r="BG2005" s="18">
        <f t="shared" si="5471"/>
        <v>0</v>
      </c>
      <c r="BH2005" s="18">
        <f t="shared" si="5471"/>
        <v>0</v>
      </c>
      <c r="BI2005" s="18">
        <f t="shared" si="5406"/>
        <v>1329007.56</v>
      </c>
      <c r="BJ2005" s="18">
        <f t="shared" si="5407"/>
        <v>0</v>
      </c>
      <c r="BK2005" s="18">
        <f t="shared" si="5408"/>
        <v>434970</v>
      </c>
      <c r="BL2005" s="18">
        <f t="shared" si="5471"/>
        <v>0</v>
      </c>
      <c r="BM2005" s="18">
        <f t="shared" si="5471"/>
        <v>0</v>
      </c>
      <c r="BN2005" s="18">
        <f t="shared" si="5471"/>
        <v>0</v>
      </c>
      <c r="BO2005" s="18">
        <f t="shared" si="5339"/>
        <v>1329007.56</v>
      </c>
      <c r="BP2005" s="18">
        <f t="shared" si="5340"/>
        <v>0</v>
      </c>
      <c r="BQ2005" s="18">
        <f t="shared" si="5341"/>
        <v>434970</v>
      </c>
      <c r="BR2005" s="18">
        <f t="shared" si="5471"/>
        <v>0</v>
      </c>
      <c r="BS2005" s="18">
        <f t="shared" si="5471"/>
        <v>0</v>
      </c>
      <c r="BT2005" s="18">
        <f t="shared" si="5471"/>
        <v>0</v>
      </c>
      <c r="BU2005" s="18">
        <f t="shared" si="5333"/>
        <v>1329007.56</v>
      </c>
      <c r="BV2005" s="18">
        <f t="shared" si="5334"/>
        <v>0</v>
      </c>
      <c r="BW2005" s="18">
        <f t="shared" si="5335"/>
        <v>434970</v>
      </c>
      <c r="BX2005" s="18">
        <f t="shared" si="5471"/>
        <v>0</v>
      </c>
      <c r="BY2005" s="18">
        <f t="shared" si="5471"/>
        <v>0</v>
      </c>
      <c r="BZ2005" s="18">
        <f t="shared" si="5471"/>
        <v>0</v>
      </c>
      <c r="CA2005" s="18">
        <f t="shared" si="5466"/>
        <v>1329007.56</v>
      </c>
      <c r="CB2005" s="18">
        <f t="shared" si="5467"/>
        <v>0</v>
      </c>
      <c r="CC2005" s="18">
        <f t="shared" si="5468"/>
        <v>434970</v>
      </c>
      <c r="CD2005" s="18">
        <f t="shared" si="5471"/>
        <v>0</v>
      </c>
      <c r="CE2005" s="27"/>
      <c r="CF2005" s="33"/>
    </row>
    <row r="2006" spans="1:84" x14ac:dyDescent="0.3">
      <c r="A2006" s="41" t="s">
        <v>335</v>
      </c>
      <c r="B2006" s="39">
        <v>410</v>
      </c>
      <c r="C2006" s="41"/>
      <c r="D2006" s="41"/>
      <c r="E2006" s="14" t="s">
        <v>566</v>
      </c>
      <c r="F2006" s="18">
        <f t="shared" si="5469"/>
        <v>1329001.1000000001</v>
      </c>
      <c r="G2006" s="18">
        <f t="shared" si="5469"/>
        <v>0</v>
      </c>
      <c r="H2006" s="18">
        <f t="shared" si="5469"/>
        <v>434970</v>
      </c>
      <c r="I2006" s="18">
        <f t="shared" si="5469"/>
        <v>0</v>
      </c>
      <c r="J2006" s="18">
        <f t="shared" si="5469"/>
        <v>0</v>
      </c>
      <c r="K2006" s="18">
        <f t="shared" si="5469"/>
        <v>0</v>
      </c>
      <c r="L2006" s="18">
        <f t="shared" si="5416"/>
        <v>1329001.1000000001</v>
      </c>
      <c r="M2006" s="18">
        <f t="shared" si="5417"/>
        <v>0</v>
      </c>
      <c r="N2006" s="18">
        <f t="shared" si="5418"/>
        <v>434970</v>
      </c>
      <c r="O2006" s="18">
        <f t="shared" si="5470"/>
        <v>6.46</v>
      </c>
      <c r="P2006" s="18">
        <f t="shared" si="5470"/>
        <v>0</v>
      </c>
      <c r="Q2006" s="18">
        <f t="shared" si="5470"/>
        <v>0</v>
      </c>
      <c r="R2006" s="18">
        <f t="shared" si="5470"/>
        <v>0</v>
      </c>
      <c r="S2006" s="18">
        <f t="shared" si="5470"/>
        <v>0</v>
      </c>
      <c r="T2006" s="18">
        <f t="shared" si="5365"/>
        <v>1329007.56</v>
      </c>
      <c r="U2006" s="18">
        <f t="shared" si="5366"/>
        <v>0</v>
      </c>
      <c r="V2006" s="18">
        <f t="shared" si="5367"/>
        <v>434970</v>
      </c>
      <c r="W2006" s="18">
        <f t="shared" si="5471"/>
        <v>0</v>
      </c>
      <c r="X2006" s="18">
        <f t="shared" si="5471"/>
        <v>0</v>
      </c>
      <c r="Y2006" s="18">
        <f t="shared" si="5471"/>
        <v>0</v>
      </c>
      <c r="Z2006" s="18">
        <f t="shared" si="5471"/>
        <v>0</v>
      </c>
      <c r="AA2006" s="18">
        <f t="shared" si="5471"/>
        <v>0</v>
      </c>
      <c r="AB2006" s="18">
        <f t="shared" si="5471"/>
        <v>0</v>
      </c>
      <c r="AC2006" s="18">
        <f t="shared" si="5346"/>
        <v>1329007.56</v>
      </c>
      <c r="AD2006" s="18">
        <f t="shared" si="5347"/>
        <v>0</v>
      </c>
      <c r="AE2006" s="18">
        <f t="shared" si="5348"/>
        <v>434970</v>
      </c>
      <c r="AF2006" s="18">
        <f t="shared" si="5471"/>
        <v>0</v>
      </c>
      <c r="AG2006" s="18">
        <f t="shared" si="5471"/>
        <v>0</v>
      </c>
      <c r="AH2006" s="18">
        <f t="shared" si="5471"/>
        <v>0</v>
      </c>
      <c r="AI2006" s="18">
        <f t="shared" si="5472"/>
        <v>1329007.56</v>
      </c>
      <c r="AJ2006" s="18">
        <f t="shared" si="5473"/>
        <v>0</v>
      </c>
      <c r="AK2006" s="18">
        <f t="shared" si="5474"/>
        <v>434970</v>
      </c>
      <c r="AL2006" s="18">
        <f t="shared" si="5471"/>
        <v>0</v>
      </c>
      <c r="AM2006" s="18">
        <f t="shared" si="5475"/>
        <v>1329007.56</v>
      </c>
      <c r="AN2006" s="18">
        <f t="shared" si="5471"/>
        <v>0</v>
      </c>
      <c r="AO2006" s="18">
        <f t="shared" si="5471"/>
        <v>0</v>
      </c>
      <c r="AP2006" s="18">
        <f t="shared" si="5471"/>
        <v>0</v>
      </c>
      <c r="AQ2006" s="18">
        <f t="shared" si="5419"/>
        <v>1329007.56</v>
      </c>
      <c r="AR2006" s="18">
        <f t="shared" si="5420"/>
        <v>0</v>
      </c>
      <c r="AS2006" s="18">
        <f t="shared" si="5421"/>
        <v>434970</v>
      </c>
      <c r="AT2006" s="18">
        <f t="shared" si="5471"/>
        <v>0</v>
      </c>
      <c r="AU2006" s="18">
        <f t="shared" si="5471"/>
        <v>0</v>
      </c>
      <c r="AV2006" s="18">
        <f t="shared" si="5471"/>
        <v>0</v>
      </c>
      <c r="AW2006" s="18">
        <f t="shared" si="5422"/>
        <v>1329007.56</v>
      </c>
      <c r="AX2006" s="18">
        <f t="shared" si="5423"/>
        <v>0</v>
      </c>
      <c r="AY2006" s="18">
        <f t="shared" si="5424"/>
        <v>434970</v>
      </c>
      <c r="AZ2006" s="18">
        <f t="shared" si="5471"/>
        <v>0</v>
      </c>
      <c r="BA2006" s="18">
        <f t="shared" si="5471"/>
        <v>0</v>
      </c>
      <c r="BB2006" s="18">
        <f t="shared" si="5471"/>
        <v>0</v>
      </c>
      <c r="BC2006" s="18">
        <f t="shared" si="5409"/>
        <v>1329007.56</v>
      </c>
      <c r="BD2006" s="18">
        <f t="shared" si="5410"/>
        <v>0</v>
      </c>
      <c r="BE2006" s="18">
        <f t="shared" si="5411"/>
        <v>434970</v>
      </c>
      <c r="BF2006" s="18">
        <f t="shared" si="5471"/>
        <v>0</v>
      </c>
      <c r="BG2006" s="18">
        <f t="shared" si="5471"/>
        <v>0</v>
      </c>
      <c r="BH2006" s="18">
        <f t="shared" si="5471"/>
        <v>0</v>
      </c>
      <c r="BI2006" s="18">
        <f t="shared" si="5406"/>
        <v>1329007.56</v>
      </c>
      <c r="BJ2006" s="18">
        <f t="shared" si="5407"/>
        <v>0</v>
      </c>
      <c r="BK2006" s="18">
        <f t="shared" si="5408"/>
        <v>434970</v>
      </c>
      <c r="BL2006" s="18">
        <f t="shared" si="5471"/>
        <v>0</v>
      </c>
      <c r="BM2006" s="18">
        <f t="shared" si="5471"/>
        <v>0</v>
      </c>
      <c r="BN2006" s="18">
        <f t="shared" si="5471"/>
        <v>0</v>
      </c>
      <c r="BO2006" s="18">
        <f t="shared" si="5339"/>
        <v>1329007.56</v>
      </c>
      <c r="BP2006" s="18">
        <f t="shared" si="5340"/>
        <v>0</v>
      </c>
      <c r="BQ2006" s="18">
        <f t="shared" si="5341"/>
        <v>434970</v>
      </c>
      <c r="BR2006" s="18">
        <f t="shared" si="5471"/>
        <v>0</v>
      </c>
      <c r="BS2006" s="18">
        <f t="shared" si="5471"/>
        <v>0</v>
      </c>
      <c r="BT2006" s="18">
        <f t="shared" si="5471"/>
        <v>0</v>
      </c>
      <c r="BU2006" s="18">
        <f t="shared" si="5333"/>
        <v>1329007.56</v>
      </c>
      <c r="BV2006" s="18">
        <f t="shared" si="5334"/>
        <v>0</v>
      </c>
      <c r="BW2006" s="18">
        <f t="shared" si="5335"/>
        <v>434970</v>
      </c>
      <c r="BX2006" s="18">
        <f t="shared" si="5471"/>
        <v>0</v>
      </c>
      <c r="BY2006" s="18">
        <f t="shared" si="5471"/>
        <v>0</v>
      </c>
      <c r="BZ2006" s="18">
        <f t="shared" si="5471"/>
        <v>0</v>
      </c>
      <c r="CA2006" s="18">
        <f t="shared" si="5466"/>
        <v>1329007.56</v>
      </c>
      <c r="CB2006" s="18">
        <f t="shared" si="5467"/>
        <v>0</v>
      </c>
      <c r="CC2006" s="18">
        <f t="shared" si="5468"/>
        <v>434970</v>
      </c>
      <c r="CD2006" s="18">
        <f t="shared" si="5471"/>
        <v>0</v>
      </c>
      <c r="CE2006" s="27"/>
      <c r="CF2006" s="33"/>
    </row>
    <row r="2007" spans="1:84" x14ac:dyDescent="0.3">
      <c r="A2007" s="41" t="s">
        <v>335</v>
      </c>
      <c r="B2007" s="39">
        <v>410</v>
      </c>
      <c r="C2007" s="41" t="s">
        <v>198</v>
      </c>
      <c r="D2007" s="41" t="s">
        <v>5</v>
      </c>
      <c r="E2007" s="14" t="s">
        <v>525</v>
      </c>
      <c r="F2007" s="23">
        <v>1329001.1000000001</v>
      </c>
      <c r="G2007" s="23"/>
      <c r="H2007" s="23">
        <v>434970</v>
      </c>
      <c r="I2007" s="18"/>
      <c r="J2007" s="18"/>
      <c r="K2007" s="18"/>
      <c r="L2007" s="18">
        <f t="shared" si="5416"/>
        <v>1329001.1000000001</v>
      </c>
      <c r="M2007" s="18">
        <f t="shared" si="5417"/>
        <v>0</v>
      </c>
      <c r="N2007" s="18">
        <f t="shared" si="5418"/>
        <v>434970</v>
      </c>
      <c r="O2007" s="18">
        <v>6.46</v>
      </c>
      <c r="P2007" s="18"/>
      <c r="Q2007" s="18"/>
      <c r="R2007" s="18"/>
      <c r="S2007" s="18"/>
      <c r="T2007" s="18">
        <f t="shared" si="5365"/>
        <v>1329007.56</v>
      </c>
      <c r="U2007" s="18">
        <f t="shared" si="5366"/>
        <v>0</v>
      </c>
      <c r="V2007" s="18">
        <f t="shared" si="5367"/>
        <v>434970</v>
      </c>
      <c r="W2007" s="18"/>
      <c r="X2007" s="18"/>
      <c r="Y2007" s="18"/>
      <c r="Z2007" s="18"/>
      <c r="AA2007" s="18"/>
      <c r="AB2007" s="18"/>
      <c r="AC2007" s="18">
        <f t="shared" si="5346"/>
        <v>1329007.56</v>
      </c>
      <c r="AD2007" s="18">
        <f t="shared" si="5347"/>
        <v>0</v>
      </c>
      <c r="AE2007" s="18">
        <f t="shared" si="5348"/>
        <v>434970</v>
      </c>
      <c r="AF2007" s="18"/>
      <c r="AG2007" s="18"/>
      <c r="AH2007" s="18"/>
      <c r="AI2007" s="18">
        <f t="shared" si="5472"/>
        <v>1329007.56</v>
      </c>
      <c r="AJ2007" s="18">
        <f t="shared" si="5473"/>
        <v>0</v>
      </c>
      <c r="AK2007" s="18">
        <f t="shared" si="5474"/>
        <v>434970</v>
      </c>
      <c r="AL2007" s="18"/>
      <c r="AM2007" s="18">
        <f t="shared" si="5475"/>
        <v>1329007.56</v>
      </c>
      <c r="AN2007" s="18"/>
      <c r="AO2007" s="18"/>
      <c r="AP2007" s="18"/>
      <c r="AQ2007" s="18">
        <f t="shared" si="5419"/>
        <v>1329007.56</v>
      </c>
      <c r="AR2007" s="18">
        <f t="shared" si="5420"/>
        <v>0</v>
      </c>
      <c r="AS2007" s="18">
        <f t="shared" si="5421"/>
        <v>434970</v>
      </c>
      <c r="AT2007" s="18"/>
      <c r="AU2007" s="18"/>
      <c r="AV2007" s="18"/>
      <c r="AW2007" s="18">
        <f t="shared" si="5422"/>
        <v>1329007.56</v>
      </c>
      <c r="AX2007" s="18">
        <f t="shared" si="5423"/>
        <v>0</v>
      </c>
      <c r="AY2007" s="18">
        <f t="shared" si="5424"/>
        <v>434970</v>
      </c>
      <c r="AZ2007" s="18"/>
      <c r="BA2007" s="18"/>
      <c r="BB2007" s="18"/>
      <c r="BC2007" s="18">
        <f t="shared" si="5409"/>
        <v>1329007.56</v>
      </c>
      <c r="BD2007" s="18">
        <f t="shared" si="5410"/>
        <v>0</v>
      </c>
      <c r="BE2007" s="18">
        <f t="shared" si="5411"/>
        <v>434970</v>
      </c>
      <c r="BF2007" s="18"/>
      <c r="BG2007" s="18"/>
      <c r="BH2007" s="18"/>
      <c r="BI2007" s="18">
        <f t="shared" si="5406"/>
        <v>1329007.56</v>
      </c>
      <c r="BJ2007" s="18">
        <f t="shared" si="5407"/>
        <v>0</v>
      </c>
      <c r="BK2007" s="18">
        <f t="shared" si="5408"/>
        <v>434970</v>
      </c>
      <c r="BL2007" s="18"/>
      <c r="BM2007" s="18"/>
      <c r="BN2007" s="18"/>
      <c r="BO2007" s="18">
        <f t="shared" si="5339"/>
        <v>1329007.56</v>
      </c>
      <c r="BP2007" s="18">
        <f t="shared" si="5340"/>
        <v>0</v>
      </c>
      <c r="BQ2007" s="18">
        <f t="shared" si="5341"/>
        <v>434970</v>
      </c>
      <c r="BR2007" s="18"/>
      <c r="BS2007" s="18"/>
      <c r="BT2007" s="18"/>
      <c r="BU2007" s="18">
        <f t="shared" si="5333"/>
        <v>1329007.56</v>
      </c>
      <c r="BV2007" s="18">
        <f t="shared" si="5334"/>
        <v>0</v>
      </c>
      <c r="BW2007" s="18">
        <f t="shared" si="5335"/>
        <v>434970</v>
      </c>
      <c r="BX2007" s="18"/>
      <c r="BY2007" s="18"/>
      <c r="BZ2007" s="18"/>
      <c r="CA2007" s="18">
        <f t="shared" si="5466"/>
        <v>1329007.56</v>
      </c>
      <c r="CB2007" s="18">
        <f t="shared" si="5467"/>
        <v>0</v>
      </c>
      <c r="CC2007" s="18">
        <f t="shared" si="5468"/>
        <v>434970</v>
      </c>
      <c r="CD2007" s="18"/>
      <c r="CE2007" s="27"/>
      <c r="CF2007" s="33"/>
    </row>
    <row r="2008" spans="1:84" ht="62.4" x14ac:dyDescent="0.3">
      <c r="A2008" s="41" t="s">
        <v>824</v>
      </c>
      <c r="B2008" s="39"/>
      <c r="C2008" s="41"/>
      <c r="D2008" s="41"/>
      <c r="E2008" s="14" t="s">
        <v>1095</v>
      </c>
      <c r="F2008" s="18">
        <f t="shared" ref="F2008:K2008" si="5476">F2013+F2009+F2017+F2021</f>
        <v>705326.60000000009</v>
      </c>
      <c r="G2008" s="18">
        <f t="shared" si="5476"/>
        <v>2110538.6</v>
      </c>
      <c r="H2008" s="18">
        <f t="shared" si="5476"/>
        <v>2213954.9000000004</v>
      </c>
      <c r="I2008" s="18">
        <f t="shared" si="5476"/>
        <v>0</v>
      </c>
      <c r="J2008" s="18">
        <f t="shared" si="5476"/>
        <v>0</v>
      </c>
      <c r="K2008" s="18">
        <f t="shared" si="5476"/>
        <v>0</v>
      </c>
      <c r="L2008" s="18">
        <f t="shared" si="5416"/>
        <v>705326.60000000009</v>
      </c>
      <c r="M2008" s="18">
        <f t="shared" si="5417"/>
        <v>2110538.6</v>
      </c>
      <c r="N2008" s="18">
        <f t="shared" si="5418"/>
        <v>2213954.9000000004</v>
      </c>
      <c r="O2008" s="18">
        <f t="shared" ref="O2008:S2008" si="5477">O2013+O2009+O2017+O2021</f>
        <v>0</v>
      </c>
      <c r="P2008" s="18">
        <f t="shared" si="5477"/>
        <v>0</v>
      </c>
      <c r="Q2008" s="18">
        <f t="shared" si="5477"/>
        <v>0</v>
      </c>
      <c r="R2008" s="18">
        <f t="shared" si="5477"/>
        <v>0</v>
      </c>
      <c r="S2008" s="18">
        <f t="shared" si="5477"/>
        <v>0</v>
      </c>
      <c r="T2008" s="18">
        <f t="shared" si="5365"/>
        <v>705326.60000000009</v>
      </c>
      <c r="U2008" s="18">
        <f t="shared" si="5366"/>
        <v>2110538.6</v>
      </c>
      <c r="V2008" s="18">
        <f t="shared" si="5367"/>
        <v>2213954.9000000004</v>
      </c>
      <c r="W2008" s="18">
        <f t="shared" ref="W2008:CD2008" si="5478">W2013+W2009+W2017+W2021</f>
        <v>0</v>
      </c>
      <c r="X2008" s="18">
        <f t="shared" ref="X2008:AB2008" si="5479">X2013+X2009+X2017+X2021</f>
        <v>0</v>
      </c>
      <c r="Y2008" s="18">
        <f t="shared" si="5479"/>
        <v>0</v>
      </c>
      <c r="Z2008" s="18">
        <f t="shared" si="5479"/>
        <v>0</v>
      </c>
      <c r="AA2008" s="18">
        <f t="shared" si="5479"/>
        <v>0</v>
      </c>
      <c r="AB2008" s="18">
        <f t="shared" si="5479"/>
        <v>0</v>
      </c>
      <c r="AC2008" s="18">
        <f t="shared" si="5346"/>
        <v>705326.60000000009</v>
      </c>
      <c r="AD2008" s="18">
        <f t="shared" si="5347"/>
        <v>2110538.6</v>
      </c>
      <c r="AE2008" s="18">
        <f t="shared" si="5348"/>
        <v>2213954.9000000004</v>
      </c>
      <c r="AF2008" s="18">
        <f t="shared" ref="AF2008:AH2008" si="5480">AF2013+AF2009+AF2017+AF2021</f>
        <v>946598.09400000004</v>
      </c>
      <c r="AG2008" s="18">
        <f t="shared" si="5480"/>
        <v>-1404112.203</v>
      </c>
      <c r="AH2008" s="18">
        <f t="shared" si="5480"/>
        <v>-72147.930999999997</v>
      </c>
      <c r="AI2008" s="18">
        <f t="shared" si="5472"/>
        <v>1651924.6940000001</v>
      </c>
      <c r="AJ2008" s="18">
        <f t="shared" si="5473"/>
        <v>706426.39700000011</v>
      </c>
      <c r="AK2008" s="18">
        <f t="shared" si="5474"/>
        <v>2141806.9690000005</v>
      </c>
      <c r="AL2008" s="18">
        <f t="shared" ref="AL2008" si="5481">AL2013+AL2009+AL2017+AL2021</f>
        <v>0</v>
      </c>
      <c r="AM2008" s="18">
        <f t="shared" si="5475"/>
        <v>1651924.6940000001</v>
      </c>
      <c r="AN2008" s="18">
        <f t="shared" ref="AN2008:AP2008" si="5482">AN2013+AN2009+AN2017+AN2021</f>
        <v>0</v>
      </c>
      <c r="AO2008" s="18">
        <f t="shared" si="5482"/>
        <v>0</v>
      </c>
      <c r="AP2008" s="18">
        <f t="shared" si="5482"/>
        <v>0</v>
      </c>
      <c r="AQ2008" s="18">
        <f t="shared" si="5419"/>
        <v>1651924.6940000001</v>
      </c>
      <c r="AR2008" s="18">
        <f t="shared" si="5420"/>
        <v>706426.39700000011</v>
      </c>
      <c r="AS2008" s="18">
        <f t="shared" si="5421"/>
        <v>2141806.9690000005</v>
      </c>
      <c r="AT2008" s="18">
        <f t="shared" ref="AT2008:AV2008" si="5483">AT2013+AT2009+AT2017+AT2021</f>
        <v>0</v>
      </c>
      <c r="AU2008" s="18">
        <f t="shared" si="5483"/>
        <v>0</v>
      </c>
      <c r="AV2008" s="18">
        <f t="shared" si="5483"/>
        <v>0</v>
      </c>
      <c r="AW2008" s="18">
        <f t="shared" si="5422"/>
        <v>1651924.6940000001</v>
      </c>
      <c r="AX2008" s="18">
        <f t="shared" si="5423"/>
        <v>706426.39700000011</v>
      </c>
      <c r="AY2008" s="18">
        <f t="shared" si="5424"/>
        <v>2141806.9690000005</v>
      </c>
      <c r="AZ2008" s="18">
        <f t="shared" ref="AZ2008:BB2008" si="5484">AZ2013+AZ2009+AZ2017+AZ2021</f>
        <v>0</v>
      </c>
      <c r="BA2008" s="18">
        <f t="shared" si="5484"/>
        <v>0</v>
      </c>
      <c r="BB2008" s="18">
        <f t="shared" si="5484"/>
        <v>0</v>
      </c>
      <c r="BC2008" s="18">
        <f t="shared" si="5409"/>
        <v>1651924.6940000001</v>
      </c>
      <c r="BD2008" s="18">
        <f t="shared" si="5410"/>
        <v>706426.39700000011</v>
      </c>
      <c r="BE2008" s="18">
        <f t="shared" si="5411"/>
        <v>2141806.9690000005</v>
      </c>
      <c r="BF2008" s="18">
        <f t="shared" ref="BF2008:BH2008" si="5485">BF2013+BF2009+BF2017+BF2021</f>
        <v>0</v>
      </c>
      <c r="BG2008" s="18">
        <f t="shared" si="5485"/>
        <v>0</v>
      </c>
      <c r="BH2008" s="18">
        <f t="shared" si="5485"/>
        <v>0</v>
      </c>
      <c r="BI2008" s="18">
        <f t="shared" si="5406"/>
        <v>1651924.6940000001</v>
      </c>
      <c r="BJ2008" s="18">
        <f t="shared" si="5407"/>
        <v>706426.39700000011</v>
      </c>
      <c r="BK2008" s="18">
        <f t="shared" si="5408"/>
        <v>2141806.9690000005</v>
      </c>
      <c r="BL2008" s="18">
        <f t="shared" ref="BL2008:BN2008" si="5486">BL2013+BL2009+BL2017+BL2021</f>
        <v>0</v>
      </c>
      <c r="BM2008" s="18">
        <f t="shared" si="5486"/>
        <v>0</v>
      </c>
      <c r="BN2008" s="18">
        <f t="shared" si="5486"/>
        <v>0</v>
      </c>
      <c r="BO2008" s="18">
        <f t="shared" si="5339"/>
        <v>1651924.6940000001</v>
      </c>
      <c r="BP2008" s="18">
        <f t="shared" si="5340"/>
        <v>706426.39700000011</v>
      </c>
      <c r="BQ2008" s="18">
        <f t="shared" si="5341"/>
        <v>2141806.9690000005</v>
      </c>
      <c r="BR2008" s="18">
        <f t="shared" ref="BR2008:BT2008" si="5487">BR2013+BR2009+BR2017+BR2021</f>
        <v>0</v>
      </c>
      <c r="BS2008" s="18">
        <f t="shared" si="5487"/>
        <v>0</v>
      </c>
      <c r="BT2008" s="18">
        <f t="shared" si="5487"/>
        <v>0</v>
      </c>
      <c r="BU2008" s="18">
        <f t="shared" si="5333"/>
        <v>1651924.6940000001</v>
      </c>
      <c r="BV2008" s="18">
        <f t="shared" si="5334"/>
        <v>706426.39700000011</v>
      </c>
      <c r="BW2008" s="18">
        <f t="shared" si="5335"/>
        <v>2141806.9690000005</v>
      </c>
      <c r="BX2008" s="18">
        <f t="shared" ref="BX2008:BZ2008" si="5488">BX2013+BX2009+BX2017+BX2021</f>
        <v>0</v>
      </c>
      <c r="BY2008" s="18">
        <f t="shared" si="5488"/>
        <v>0</v>
      </c>
      <c r="BZ2008" s="18">
        <f t="shared" si="5488"/>
        <v>0</v>
      </c>
      <c r="CA2008" s="18">
        <f t="shared" si="5466"/>
        <v>1651924.6940000001</v>
      </c>
      <c r="CB2008" s="18">
        <f t="shared" si="5467"/>
        <v>706426.39700000011</v>
      </c>
      <c r="CC2008" s="18">
        <f t="shared" si="5468"/>
        <v>2141806.9690000005</v>
      </c>
      <c r="CD2008" s="18">
        <f t="shared" si="5478"/>
        <v>0</v>
      </c>
      <c r="CE2008" s="27"/>
      <c r="CF2008" s="33"/>
    </row>
    <row r="2009" spans="1:84" ht="46.8" hidden="1" x14ac:dyDescent="0.3">
      <c r="A2009" s="41" t="s">
        <v>825</v>
      </c>
      <c r="B2009" s="39"/>
      <c r="C2009" s="41"/>
      <c r="D2009" s="41"/>
      <c r="E2009" s="14" t="s">
        <v>826</v>
      </c>
      <c r="F2009" s="18">
        <f t="shared" ref="F2009:K2011" si="5489">F2010</f>
        <v>0</v>
      </c>
      <c r="G2009" s="18">
        <f t="shared" si="5489"/>
        <v>0</v>
      </c>
      <c r="H2009" s="18">
        <f t="shared" si="5489"/>
        <v>0</v>
      </c>
      <c r="I2009" s="18">
        <f t="shared" si="5489"/>
        <v>0</v>
      </c>
      <c r="J2009" s="18">
        <f t="shared" si="5489"/>
        <v>0</v>
      </c>
      <c r="K2009" s="18">
        <f t="shared" si="5489"/>
        <v>0</v>
      </c>
      <c r="L2009" s="18">
        <f t="shared" si="5416"/>
        <v>0</v>
      </c>
      <c r="M2009" s="18">
        <f t="shared" si="5417"/>
        <v>0</v>
      </c>
      <c r="N2009" s="18">
        <f t="shared" si="5418"/>
        <v>0</v>
      </c>
      <c r="O2009" s="18">
        <f t="shared" ref="O2009:S2011" si="5490">O2010</f>
        <v>0</v>
      </c>
      <c r="P2009" s="18">
        <f t="shared" si="5490"/>
        <v>0</v>
      </c>
      <c r="Q2009" s="18">
        <f t="shared" si="5490"/>
        <v>0</v>
      </c>
      <c r="R2009" s="18">
        <f t="shared" si="5490"/>
        <v>0</v>
      </c>
      <c r="S2009" s="18">
        <f t="shared" si="5490"/>
        <v>0</v>
      </c>
      <c r="T2009" s="18">
        <f t="shared" si="5365"/>
        <v>0</v>
      </c>
      <c r="U2009" s="18">
        <f t="shared" si="5366"/>
        <v>0</v>
      </c>
      <c r="V2009" s="18">
        <f t="shared" si="5367"/>
        <v>0</v>
      </c>
      <c r="W2009" s="18">
        <f t="shared" ref="W2009:CD2011" si="5491">W2010</f>
        <v>0</v>
      </c>
      <c r="X2009" s="18">
        <f t="shared" si="5491"/>
        <v>0</v>
      </c>
      <c r="Y2009" s="18">
        <f t="shared" si="5491"/>
        <v>0</v>
      </c>
      <c r="Z2009" s="18">
        <f t="shared" si="5491"/>
        <v>0</v>
      </c>
      <c r="AA2009" s="18">
        <f t="shared" si="5491"/>
        <v>0</v>
      </c>
      <c r="AB2009" s="18">
        <f t="shared" si="5491"/>
        <v>0</v>
      </c>
      <c r="AC2009" s="18">
        <f t="shared" si="5346"/>
        <v>0</v>
      </c>
      <c r="AD2009" s="18">
        <f t="shared" si="5347"/>
        <v>0</v>
      </c>
      <c r="AE2009" s="18">
        <f t="shared" si="5348"/>
        <v>0</v>
      </c>
      <c r="AF2009" s="18">
        <f t="shared" si="5491"/>
        <v>0</v>
      </c>
      <c r="AG2009" s="18">
        <f t="shared" si="5491"/>
        <v>0</v>
      </c>
      <c r="AH2009" s="18">
        <f t="shared" si="5491"/>
        <v>0</v>
      </c>
      <c r="AI2009" s="18">
        <f t="shared" si="5472"/>
        <v>0</v>
      </c>
      <c r="AJ2009" s="18">
        <f t="shared" si="5473"/>
        <v>0</v>
      </c>
      <c r="AK2009" s="18">
        <f t="shared" si="5474"/>
        <v>0</v>
      </c>
      <c r="AL2009" s="18">
        <f t="shared" si="5491"/>
        <v>0</v>
      </c>
      <c r="AM2009" s="18">
        <f t="shared" si="5475"/>
        <v>0</v>
      </c>
      <c r="AN2009" s="18">
        <f t="shared" si="5491"/>
        <v>0</v>
      </c>
      <c r="AO2009" s="18">
        <f t="shared" si="5491"/>
        <v>0</v>
      </c>
      <c r="AP2009" s="18">
        <f t="shared" si="5491"/>
        <v>0</v>
      </c>
      <c r="AQ2009" s="18">
        <f t="shared" si="5419"/>
        <v>0</v>
      </c>
      <c r="AR2009" s="18">
        <f t="shared" si="5420"/>
        <v>0</v>
      </c>
      <c r="AS2009" s="18">
        <f t="shared" si="5421"/>
        <v>0</v>
      </c>
      <c r="AT2009" s="18">
        <f t="shared" si="5491"/>
        <v>0</v>
      </c>
      <c r="AU2009" s="18">
        <f t="shared" si="5491"/>
        <v>0</v>
      </c>
      <c r="AV2009" s="18">
        <f t="shared" si="5491"/>
        <v>0</v>
      </c>
      <c r="AW2009" s="18">
        <f t="shared" si="5422"/>
        <v>0</v>
      </c>
      <c r="AX2009" s="18">
        <f t="shared" si="5423"/>
        <v>0</v>
      </c>
      <c r="AY2009" s="18">
        <f t="shared" si="5424"/>
        <v>0</v>
      </c>
      <c r="AZ2009" s="18">
        <f t="shared" si="5491"/>
        <v>0</v>
      </c>
      <c r="BA2009" s="18">
        <f t="shared" si="5491"/>
        <v>0</v>
      </c>
      <c r="BB2009" s="18">
        <f t="shared" si="5491"/>
        <v>0</v>
      </c>
      <c r="BC2009" s="18">
        <f t="shared" si="5409"/>
        <v>0</v>
      </c>
      <c r="BD2009" s="18">
        <f t="shared" si="5410"/>
        <v>0</v>
      </c>
      <c r="BE2009" s="18">
        <f t="shared" si="5411"/>
        <v>0</v>
      </c>
      <c r="BF2009" s="18">
        <f t="shared" si="5491"/>
        <v>0</v>
      </c>
      <c r="BG2009" s="18">
        <f t="shared" si="5491"/>
        <v>0</v>
      </c>
      <c r="BH2009" s="18">
        <f t="shared" si="5491"/>
        <v>0</v>
      </c>
      <c r="BI2009" s="18">
        <f t="shared" si="5406"/>
        <v>0</v>
      </c>
      <c r="BJ2009" s="18">
        <f t="shared" si="5407"/>
        <v>0</v>
      </c>
      <c r="BK2009" s="18">
        <f t="shared" si="5408"/>
        <v>0</v>
      </c>
      <c r="BL2009" s="18">
        <f t="shared" si="5491"/>
        <v>0</v>
      </c>
      <c r="BM2009" s="18">
        <f t="shared" si="5491"/>
        <v>0</v>
      </c>
      <c r="BN2009" s="18">
        <f t="shared" si="5491"/>
        <v>0</v>
      </c>
      <c r="BO2009" s="18">
        <f t="shared" si="5339"/>
        <v>0</v>
      </c>
      <c r="BP2009" s="18">
        <f t="shared" si="5340"/>
        <v>0</v>
      </c>
      <c r="BQ2009" s="18">
        <f t="shared" si="5341"/>
        <v>0</v>
      </c>
      <c r="BR2009" s="18">
        <f t="shared" si="5491"/>
        <v>0</v>
      </c>
      <c r="BS2009" s="18">
        <f t="shared" si="5491"/>
        <v>0</v>
      </c>
      <c r="BT2009" s="18">
        <f t="shared" si="5491"/>
        <v>0</v>
      </c>
      <c r="BU2009" s="18">
        <f t="shared" si="5333"/>
        <v>0</v>
      </c>
      <c r="BV2009" s="18">
        <f t="shared" si="5334"/>
        <v>0</v>
      </c>
      <c r="BW2009" s="18">
        <f t="shared" si="5335"/>
        <v>0</v>
      </c>
      <c r="BX2009" s="18">
        <f t="shared" si="5491"/>
        <v>0</v>
      </c>
      <c r="BY2009" s="18">
        <f t="shared" si="5491"/>
        <v>0</v>
      </c>
      <c r="BZ2009" s="18">
        <f t="shared" si="5491"/>
        <v>0</v>
      </c>
      <c r="CA2009" s="18">
        <f t="shared" si="5466"/>
        <v>0</v>
      </c>
      <c r="CB2009" s="18">
        <f t="shared" si="5467"/>
        <v>0</v>
      </c>
      <c r="CC2009" s="18">
        <f t="shared" si="5468"/>
        <v>0</v>
      </c>
      <c r="CD2009" s="18">
        <f t="shared" si="5491"/>
        <v>0</v>
      </c>
      <c r="CE2009" s="27" t="s">
        <v>1661</v>
      </c>
      <c r="CF2009" s="33"/>
    </row>
    <row r="2010" spans="1:84" ht="46.8" hidden="1" x14ac:dyDescent="0.3">
      <c r="A2010" s="41" t="s">
        <v>825</v>
      </c>
      <c r="B2010" s="39">
        <v>400</v>
      </c>
      <c r="C2010" s="41"/>
      <c r="D2010" s="41"/>
      <c r="E2010" s="14" t="s">
        <v>553</v>
      </c>
      <c r="F2010" s="18">
        <f t="shared" si="5489"/>
        <v>0</v>
      </c>
      <c r="G2010" s="18">
        <f t="shared" si="5489"/>
        <v>0</v>
      </c>
      <c r="H2010" s="18">
        <f t="shared" si="5489"/>
        <v>0</v>
      </c>
      <c r="I2010" s="18">
        <f t="shared" si="5489"/>
        <v>0</v>
      </c>
      <c r="J2010" s="18">
        <f t="shared" si="5489"/>
        <v>0</v>
      </c>
      <c r="K2010" s="18">
        <f t="shared" si="5489"/>
        <v>0</v>
      </c>
      <c r="L2010" s="18">
        <f t="shared" si="5416"/>
        <v>0</v>
      </c>
      <c r="M2010" s="18">
        <f t="shared" si="5417"/>
        <v>0</v>
      </c>
      <c r="N2010" s="18">
        <f t="shared" si="5418"/>
        <v>0</v>
      </c>
      <c r="O2010" s="18">
        <f t="shared" si="5490"/>
        <v>0</v>
      </c>
      <c r="P2010" s="18">
        <f t="shared" si="5490"/>
        <v>0</v>
      </c>
      <c r="Q2010" s="18">
        <f t="shared" si="5490"/>
        <v>0</v>
      </c>
      <c r="R2010" s="18">
        <f t="shared" si="5490"/>
        <v>0</v>
      </c>
      <c r="S2010" s="18">
        <f t="shared" si="5490"/>
        <v>0</v>
      </c>
      <c r="T2010" s="18">
        <f t="shared" si="5365"/>
        <v>0</v>
      </c>
      <c r="U2010" s="18">
        <f t="shared" si="5366"/>
        <v>0</v>
      </c>
      <c r="V2010" s="18">
        <f t="shared" si="5367"/>
        <v>0</v>
      </c>
      <c r="W2010" s="18">
        <f t="shared" si="5491"/>
        <v>0</v>
      </c>
      <c r="X2010" s="18">
        <f t="shared" si="5491"/>
        <v>0</v>
      </c>
      <c r="Y2010" s="18">
        <f t="shared" si="5491"/>
        <v>0</v>
      </c>
      <c r="Z2010" s="18">
        <f t="shared" si="5491"/>
        <v>0</v>
      </c>
      <c r="AA2010" s="18">
        <f t="shared" si="5491"/>
        <v>0</v>
      </c>
      <c r="AB2010" s="18">
        <f t="shared" si="5491"/>
        <v>0</v>
      </c>
      <c r="AC2010" s="18">
        <f t="shared" si="5346"/>
        <v>0</v>
      </c>
      <c r="AD2010" s="18">
        <f t="shared" si="5347"/>
        <v>0</v>
      </c>
      <c r="AE2010" s="18">
        <f t="shared" si="5348"/>
        <v>0</v>
      </c>
      <c r="AF2010" s="18">
        <f t="shared" si="5491"/>
        <v>0</v>
      </c>
      <c r="AG2010" s="18">
        <f t="shared" si="5491"/>
        <v>0</v>
      </c>
      <c r="AH2010" s="18">
        <f t="shared" si="5491"/>
        <v>0</v>
      </c>
      <c r="AI2010" s="18">
        <f t="shared" si="5472"/>
        <v>0</v>
      </c>
      <c r="AJ2010" s="18">
        <f t="shared" si="5473"/>
        <v>0</v>
      </c>
      <c r="AK2010" s="18">
        <f t="shared" si="5474"/>
        <v>0</v>
      </c>
      <c r="AL2010" s="18">
        <f t="shared" si="5491"/>
        <v>0</v>
      </c>
      <c r="AM2010" s="18">
        <f t="shared" si="5475"/>
        <v>0</v>
      </c>
      <c r="AN2010" s="18">
        <f t="shared" si="5491"/>
        <v>0</v>
      </c>
      <c r="AO2010" s="18">
        <f t="shared" si="5491"/>
        <v>0</v>
      </c>
      <c r="AP2010" s="18">
        <f t="shared" si="5491"/>
        <v>0</v>
      </c>
      <c r="AQ2010" s="18">
        <f t="shared" si="5419"/>
        <v>0</v>
      </c>
      <c r="AR2010" s="18">
        <f t="shared" si="5420"/>
        <v>0</v>
      </c>
      <c r="AS2010" s="18">
        <f t="shared" si="5421"/>
        <v>0</v>
      </c>
      <c r="AT2010" s="18">
        <f t="shared" si="5491"/>
        <v>0</v>
      </c>
      <c r="AU2010" s="18">
        <f t="shared" si="5491"/>
        <v>0</v>
      </c>
      <c r="AV2010" s="18">
        <f t="shared" si="5491"/>
        <v>0</v>
      </c>
      <c r="AW2010" s="18">
        <f t="shared" si="5422"/>
        <v>0</v>
      </c>
      <c r="AX2010" s="18">
        <f t="shared" si="5423"/>
        <v>0</v>
      </c>
      <c r="AY2010" s="18">
        <f t="shared" si="5424"/>
        <v>0</v>
      </c>
      <c r="AZ2010" s="18">
        <f t="shared" si="5491"/>
        <v>0</v>
      </c>
      <c r="BA2010" s="18">
        <f t="shared" si="5491"/>
        <v>0</v>
      </c>
      <c r="BB2010" s="18">
        <f t="shared" si="5491"/>
        <v>0</v>
      </c>
      <c r="BC2010" s="18">
        <f t="shared" si="5409"/>
        <v>0</v>
      </c>
      <c r="BD2010" s="18">
        <f t="shared" si="5410"/>
        <v>0</v>
      </c>
      <c r="BE2010" s="18">
        <f t="shared" si="5411"/>
        <v>0</v>
      </c>
      <c r="BF2010" s="18">
        <f t="shared" si="5491"/>
        <v>0</v>
      </c>
      <c r="BG2010" s="18">
        <f t="shared" si="5491"/>
        <v>0</v>
      </c>
      <c r="BH2010" s="18">
        <f t="shared" si="5491"/>
        <v>0</v>
      </c>
      <c r="BI2010" s="18">
        <f t="shared" si="5406"/>
        <v>0</v>
      </c>
      <c r="BJ2010" s="18">
        <f t="shared" si="5407"/>
        <v>0</v>
      </c>
      <c r="BK2010" s="18">
        <f t="shared" si="5408"/>
        <v>0</v>
      </c>
      <c r="BL2010" s="18">
        <f t="shared" si="5491"/>
        <v>0</v>
      </c>
      <c r="BM2010" s="18">
        <f t="shared" si="5491"/>
        <v>0</v>
      </c>
      <c r="BN2010" s="18">
        <f t="shared" si="5491"/>
        <v>0</v>
      </c>
      <c r="BO2010" s="18">
        <f t="shared" si="5339"/>
        <v>0</v>
      </c>
      <c r="BP2010" s="18">
        <f t="shared" si="5340"/>
        <v>0</v>
      </c>
      <c r="BQ2010" s="18">
        <f t="shared" si="5341"/>
        <v>0</v>
      </c>
      <c r="BR2010" s="18">
        <f t="shared" si="5491"/>
        <v>0</v>
      </c>
      <c r="BS2010" s="18">
        <f t="shared" si="5491"/>
        <v>0</v>
      </c>
      <c r="BT2010" s="18">
        <f t="shared" si="5491"/>
        <v>0</v>
      </c>
      <c r="BU2010" s="18">
        <f t="shared" ref="BU2010:BU2073" si="5492">BO2010+BR2010</f>
        <v>0</v>
      </c>
      <c r="BV2010" s="18">
        <f t="shared" ref="BV2010:BV2073" si="5493">BP2010+BS2010</f>
        <v>0</v>
      </c>
      <c r="BW2010" s="18">
        <f t="shared" ref="BW2010:BW2073" si="5494">BQ2010+BT2010</f>
        <v>0</v>
      </c>
      <c r="BX2010" s="18">
        <f t="shared" si="5491"/>
        <v>0</v>
      </c>
      <c r="BY2010" s="18">
        <f t="shared" si="5491"/>
        <v>0</v>
      </c>
      <c r="BZ2010" s="18">
        <f t="shared" si="5491"/>
        <v>0</v>
      </c>
      <c r="CA2010" s="18">
        <f t="shared" si="5466"/>
        <v>0</v>
      </c>
      <c r="CB2010" s="18">
        <f t="shared" si="5467"/>
        <v>0</v>
      </c>
      <c r="CC2010" s="18">
        <f t="shared" si="5468"/>
        <v>0</v>
      </c>
      <c r="CD2010" s="18">
        <f t="shared" si="5491"/>
        <v>0</v>
      </c>
      <c r="CE2010" s="27" t="s">
        <v>1661</v>
      </c>
      <c r="CF2010" s="33"/>
    </row>
    <row r="2011" spans="1:84" hidden="1" x14ac:dyDescent="0.3">
      <c r="A2011" s="41" t="s">
        <v>825</v>
      </c>
      <c r="B2011" s="39">
        <v>410</v>
      </c>
      <c r="C2011" s="41"/>
      <c r="D2011" s="41"/>
      <c r="E2011" s="14" t="s">
        <v>566</v>
      </c>
      <c r="F2011" s="18">
        <f t="shared" si="5489"/>
        <v>0</v>
      </c>
      <c r="G2011" s="18">
        <f t="shared" si="5489"/>
        <v>0</v>
      </c>
      <c r="H2011" s="18">
        <f t="shared" si="5489"/>
        <v>0</v>
      </c>
      <c r="I2011" s="18">
        <f t="shared" si="5489"/>
        <v>0</v>
      </c>
      <c r="J2011" s="18">
        <f t="shared" si="5489"/>
        <v>0</v>
      </c>
      <c r="K2011" s="18">
        <f t="shared" si="5489"/>
        <v>0</v>
      </c>
      <c r="L2011" s="18">
        <f t="shared" si="5416"/>
        <v>0</v>
      </c>
      <c r="M2011" s="18">
        <f t="shared" si="5417"/>
        <v>0</v>
      </c>
      <c r="N2011" s="18">
        <f t="shared" si="5418"/>
        <v>0</v>
      </c>
      <c r="O2011" s="18">
        <f t="shared" si="5490"/>
        <v>0</v>
      </c>
      <c r="P2011" s="18">
        <f t="shared" si="5490"/>
        <v>0</v>
      </c>
      <c r="Q2011" s="18">
        <f t="shared" si="5490"/>
        <v>0</v>
      </c>
      <c r="R2011" s="18">
        <f t="shared" si="5490"/>
        <v>0</v>
      </c>
      <c r="S2011" s="18">
        <f t="shared" si="5490"/>
        <v>0</v>
      </c>
      <c r="T2011" s="18">
        <f t="shared" si="5365"/>
        <v>0</v>
      </c>
      <c r="U2011" s="18">
        <f t="shared" si="5366"/>
        <v>0</v>
      </c>
      <c r="V2011" s="18">
        <f t="shared" si="5367"/>
        <v>0</v>
      </c>
      <c r="W2011" s="18">
        <f t="shared" si="5491"/>
        <v>0</v>
      </c>
      <c r="X2011" s="18">
        <f t="shared" si="5491"/>
        <v>0</v>
      </c>
      <c r="Y2011" s="18">
        <f t="shared" si="5491"/>
        <v>0</v>
      </c>
      <c r="Z2011" s="18">
        <f t="shared" si="5491"/>
        <v>0</v>
      </c>
      <c r="AA2011" s="18">
        <f t="shared" si="5491"/>
        <v>0</v>
      </c>
      <c r="AB2011" s="18">
        <f t="shared" si="5491"/>
        <v>0</v>
      </c>
      <c r="AC2011" s="18">
        <f t="shared" si="5346"/>
        <v>0</v>
      </c>
      <c r="AD2011" s="18">
        <f t="shared" si="5347"/>
        <v>0</v>
      </c>
      <c r="AE2011" s="18">
        <f t="shared" si="5348"/>
        <v>0</v>
      </c>
      <c r="AF2011" s="18">
        <f t="shared" si="5491"/>
        <v>0</v>
      </c>
      <c r="AG2011" s="18">
        <f t="shared" si="5491"/>
        <v>0</v>
      </c>
      <c r="AH2011" s="18">
        <f t="shared" si="5491"/>
        <v>0</v>
      </c>
      <c r="AI2011" s="18">
        <f t="shared" si="5472"/>
        <v>0</v>
      </c>
      <c r="AJ2011" s="18">
        <f t="shared" si="5473"/>
        <v>0</v>
      </c>
      <c r="AK2011" s="18">
        <f t="shared" si="5474"/>
        <v>0</v>
      </c>
      <c r="AL2011" s="18">
        <f t="shared" si="5491"/>
        <v>0</v>
      </c>
      <c r="AM2011" s="18">
        <f t="shared" si="5475"/>
        <v>0</v>
      </c>
      <c r="AN2011" s="18">
        <f t="shared" si="5491"/>
        <v>0</v>
      </c>
      <c r="AO2011" s="18">
        <f t="shared" si="5491"/>
        <v>0</v>
      </c>
      <c r="AP2011" s="18">
        <f t="shared" si="5491"/>
        <v>0</v>
      </c>
      <c r="AQ2011" s="18">
        <f t="shared" si="5419"/>
        <v>0</v>
      </c>
      <c r="AR2011" s="18">
        <f t="shared" si="5420"/>
        <v>0</v>
      </c>
      <c r="AS2011" s="18">
        <f t="shared" si="5421"/>
        <v>0</v>
      </c>
      <c r="AT2011" s="18">
        <f t="shared" si="5491"/>
        <v>0</v>
      </c>
      <c r="AU2011" s="18">
        <f t="shared" si="5491"/>
        <v>0</v>
      </c>
      <c r="AV2011" s="18">
        <f t="shared" si="5491"/>
        <v>0</v>
      </c>
      <c r="AW2011" s="18">
        <f t="shared" si="5422"/>
        <v>0</v>
      </c>
      <c r="AX2011" s="18">
        <f t="shared" si="5423"/>
        <v>0</v>
      </c>
      <c r="AY2011" s="18">
        <f t="shared" si="5424"/>
        <v>0</v>
      </c>
      <c r="AZ2011" s="18">
        <f t="shared" si="5491"/>
        <v>0</v>
      </c>
      <c r="BA2011" s="18">
        <f t="shared" si="5491"/>
        <v>0</v>
      </c>
      <c r="BB2011" s="18">
        <f t="shared" si="5491"/>
        <v>0</v>
      </c>
      <c r="BC2011" s="18">
        <f t="shared" si="5409"/>
        <v>0</v>
      </c>
      <c r="BD2011" s="18">
        <f t="shared" si="5410"/>
        <v>0</v>
      </c>
      <c r="BE2011" s="18">
        <f t="shared" si="5411"/>
        <v>0</v>
      </c>
      <c r="BF2011" s="18">
        <f t="shared" si="5491"/>
        <v>0</v>
      </c>
      <c r="BG2011" s="18">
        <f t="shared" si="5491"/>
        <v>0</v>
      </c>
      <c r="BH2011" s="18">
        <f t="shared" si="5491"/>
        <v>0</v>
      </c>
      <c r="BI2011" s="18">
        <f t="shared" si="5406"/>
        <v>0</v>
      </c>
      <c r="BJ2011" s="18">
        <f t="shared" si="5407"/>
        <v>0</v>
      </c>
      <c r="BK2011" s="18">
        <f t="shared" si="5408"/>
        <v>0</v>
      </c>
      <c r="BL2011" s="18">
        <f t="shared" si="5491"/>
        <v>0</v>
      </c>
      <c r="BM2011" s="18">
        <f t="shared" si="5491"/>
        <v>0</v>
      </c>
      <c r="BN2011" s="18">
        <f t="shared" si="5491"/>
        <v>0</v>
      </c>
      <c r="BO2011" s="18">
        <f t="shared" si="5339"/>
        <v>0</v>
      </c>
      <c r="BP2011" s="18">
        <f t="shared" si="5340"/>
        <v>0</v>
      </c>
      <c r="BQ2011" s="18">
        <f t="shared" si="5341"/>
        <v>0</v>
      </c>
      <c r="BR2011" s="18">
        <f t="shared" si="5491"/>
        <v>0</v>
      </c>
      <c r="BS2011" s="18">
        <f t="shared" si="5491"/>
        <v>0</v>
      </c>
      <c r="BT2011" s="18">
        <f t="shared" si="5491"/>
        <v>0</v>
      </c>
      <c r="BU2011" s="18">
        <f t="shared" si="5492"/>
        <v>0</v>
      </c>
      <c r="BV2011" s="18">
        <f t="shared" si="5493"/>
        <v>0</v>
      </c>
      <c r="BW2011" s="18">
        <f t="shared" si="5494"/>
        <v>0</v>
      </c>
      <c r="BX2011" s="18">
        <f t="shared" si="5491"/>
        <v>0</v>
      </c>
      <c r="BY2011" s="18">
        <f t="shared" si="5491"/>
        <v>0</v>
      </c>
      <c r="BZ2011" s="18">
        <f t="shared" si="5491"/>
        <v>0</v>
      </c>
      <c r="CA2011" s="18">
        <f t="shared" si="5466"/>
        <v>0</v>
      </c>
      <c r="CB2011" s="18">
        <f t="shared" si="5467"/>
        <v>0</v>
      </c>
      <c r="CC2011" s="18">
        <f t="shared" si="5468"/>
        <v>0</v>
      </c>
      <c r="CD2011" s="18">
        <f t="shared" si="5491"/>
        <v>0</v>
      </c>
      <c r="CE2011" s="27" t="s">
        <v>1661</v>
      </c>
      <c r="CF2011" s="33"/>
    </row>
    <row r="2012" spans="1:84" hidden="1" x14ac:dyDescent="0.3">
      <c r="A2012" s="41" t="s">
        <v>825</v>
      </c>
      <c r="B2012" s="39">
        <v>410</v>
      </c>
      <c r="C2012" s="41" t="s">
        <v>198</v>
      </c>
      <c r="D2012" s="41" t="s">
        <v>5</v>
      </c>
      <c r="E2012" s="14" t="s">
        <v>525</v>
      </c>
      <c r="F2012" s="18"/>
      <c r="G2012" s="18"/>
      <c r="H2012" s="18"/>
      <c r="I2012" s="18"/>
      <c r="J2012" s="18"/>
      <c r="K2012" s="18"/>
      <c r="L2012" s="18">
        <f t="shared" si="5416"/>
        <v>0</v>
      </c>
      <c r="M2012" s="18">
        <f t="shared" si="5417"/>
        <v>0</v>
      </c>
      <c r="N2012" s="18">
        <f t="shared" si="5418"/>
        <v>0</v>
      </c>
      <c r="O2012" s="18"/>
      <c r="P2012" s="18"/>
      <c r="Q2012" s="18"/>
      <c r="R2012" s="18"/>
      <c r="S2012" s="18"/>
      <c r="T2012" s="18">
        <f t="shared" si="5365"/>
        <v>0</v>
      </c>
      <c r="U2012" s="18">
        <f t="shared" si="5366"/>
        <v>0</v>
      </c>
      <c r="V2012" s="18">
        <f t="shared" si="5367"/>
        <v>0</v>
      </c>
      <c r="W2012" s="18"/>
      <c r="X2012" s="18"/>
      <c r="Y2012" s="18"/>
      <c r="Z2012" s="18"/>
      <c r="AA2012" s="18"/>
      <c r="AB2012" s="18"/>
      <c r="AC2012" s="18">
        <f t="shared" si="5346"/>
        <v>0</v>
      </c>
      <c r="AD2012" s="18">
        <f t="shared" si="5347"/>
        <v>0</v>
      </c>
      <c r="AE2012" s="18">
        <f t="shared" si="5348"/>
        <v>0</v>
      </c>
      <c r="AF2012" s="18"/>
      <c r="AG2012" s="18"/>
      <c r="AH2012" s="18"/>
      <c r="AI2012" s="18">
        <f t="shared" si="5472"/>
        <v>0</v>
      </c>
      <c r="AJ2012" s="18">
        <f t="shared" si="5473"/>
        <v>0</v>
      </c>
      <c r="AK2012" s="18">
        <f t="shared" si="5474"/>
        <v>0</v>
      </c>
      <c r="AL2012" s="18"/>
      <c r="AM2012" s="18">
        <f t="shared" si="5475"/>
        <v>0</v>
      </c>
      <c r="AN2012" s="18"/>
      <c r="AO2012" s="18"/>
      <c r="AP2012" s="18"/>
      <c r="AQ2012" s="18">
        <f t="shared" si="5419"/>
        <v>0</v>
      </c>
      <c r="AR2012" s="18">
        <f t="shared" si="5420"/>
        <v>0</v>
      </c>
      <c r="AS2012" s="18">
        <f t="shared" si="5421"/>
        <v>0</v>
      </c>
      <c r="AT2012" s="18"/>
      <c r="AU2012" s="18"/>
      <c r="AV2012" s="18"/>
      <c r="AW2012" s="18">
        <f t="shared" si="5422"/>
        <v>0</v>
      </c>
      <c r="AX2012" s="18">
        <f t="shared" si="5423"/>
        <v>0</v>
      </c>
      <c r="AY2012" s="18">
        <f t="shared" si="5424"/>
        <v>0</v>
      </c>
      <c r="AZ2012" s="18"/>
      <c r="BA2012" s="18"/>
      <c r="BB2012" s="18"/>
      <c r="BC2012" s="18">
        <f t="shared" si="5409"/>
        <v>0</v>
      </c>
      <c r="BD2012" s="18">
        <f t="shared" si="5410"/>
        <v>0</v>
      </c>
      <c r="BE2012" s="18">
        <f t="shared" si="5411"/>
        <v>0</v>
      </c>
      <c r="BF2012" s="18"/>
      <c r="BG2012" s="18"/>
      <c r="BH2012" s="18"/>
      <c r="BI2012" s="18">
        <f t="shared" si="5406"/>
        <v>0</v>
      </c>
      <c r="BJ2012" s="18">
        <f t="shared" si="5407"/>
        <v>0</v>
      </c>
      <c r="BK2012" s="18">
        <f t="shared" si="5408"/>
        <v>0</v>
      </c>
      <c r="BL2012" s="18"/>
      <c r="BM2012" s="18"/>
      <c r="BN2012" s="18"/>
      <c r="BO2012" s="18">
        <f t="shared" si="5339"/>
        <v>0</v>
      </c>
      <c r="BP2012" s="18">
        <f t="shared" si="5340"/>
        <v>0</v>
      </c>
      <c r="BQ2012" s="18">
        <f t="shared" si="5341"/>
        <v>0</v>
      </c>
      <c r="BR2012" s="18"/>
      <c r="BS2012" s="18"/>
      <c r="BT2012" s="18"/>
      <c r="BU2012" s="18">
        <f t="shared" si="5492"/>
        <v>0</v>
      </c>
      <c r="BV2012" s="18">
        <f t="shared" si="5493"/>
        <v>0</v>
      </c>
      <c r="BW2012" s="18">
        <f t="shared" si="5494"/>
        <v>0</v>
      </c>
      <c r="BX2012" s="18"/>
      <c r="BY2012" s="18"/>
      <c r="BZ2012" s="18"/>
      <c r="CA2012" s="18">
        <f t="shared" si="5466"/>
        <v>0</v>
      </c>
      <c r="CB2012" s="18">
        <f t="shared" si="5467"/>
        <v>0</v>
      </c>
      <c r="CC2012" s="18">
        <f t="shared" si="5468"/>
        <v>0</v>
      </c>
      <c r="CD2012" s="18"/>
      <c r="CE2012" s="27" t="s">
        <v>1661</v>
      </c>
      <c r="CF2012" s="33"/>
    </row>
    <row r="2013" spans="1:84" ht="46.8" hidden="1" x14ac:dyDescent="0.3">
      <c r="A2013" s="41" t="s">
        <v>823</v>
      </c>
      <c r="B2013" s="39"/>
      <c r="C2013" s="41"/>
      <c r="D2013" s="41"/>
      <c r="E2013" s="14" t="s">
        <v>827</v>
      </c>
      <c r="F2013" s="18">
        <f t="shared" ref="F2013:K2015" si="5495">F2014</f>
        <v>0</v>
      </c>
      <c r="G2013" s="18">
        <f t="shared" si="5495"/>
        <v>0</v>
      </c>
      <c r="H2013" s="18">
        <f t="shared" si="5495"/>
        <v>0</v>
      </c>
      <c r="I2013" s="18">
        <f t="shared" si="5495"/>
        <v>0</v>
      </c>
      <c r="J2013" s="18">
        <f t="shared" si="5495"/>
        <v>0</v>
      </c>
      <c r="K2013" s="18">
        <f t="shared" si="5495"/>
        <v>0</v>
      </c>
      <c r="L2013" s="18">
        <f t="shared" si="5416"/>
        <v>0</v>
      </c>
      <c r="M2013" s="18">
        <f t="shared" si="5417"/>
        <v>0</v>
      </c>
      <c r="N2013" s="18">
        <f t="shared" si="5418"/>
        <v>0</v>
      </c>
      <c r="O2013" s="18">
        <f t="shared" ref="O2013:S2015" si="5496">O2014</f>
        <v>0</v>
      </c>
      <c r="P2013" s="18">
        <f t="shared" si="5496"/>
        <v>0</v>
      </c>
      <c r="Q2013" s="18">
        <f t="shared" si="5496"/>
        <v>0</v>
      </c>
      <c r="R2013" s="18">
        <f t="shared" si="5496"/>
        <v>0</v>
      </c>
      <c r="S2013" s="18">
        <f t="shared" si="5496"/>
        <v>0</v>
      </c>
      <c r="T2013" s="18">
        <f t="shared" si="5365"/>
        <v>0</v>
      </c>
      <c r="U2013" s="18">
        <f t="shared" si="5366"/>
        <v>0</v>
      </c>
      <c r="V2013" s="18">
        <f t="shared" si="5367"/>
        <v>0</v>
      </c>
      <c r="W2013" s="18">
        <f t="shared" ref="W2013:CD2015" si="5497">W2014</f>
        <v>0</v>
      </c>
      <c r="X2013" s="18">
        <f t="shared" si="5497"/>
        <v>0</v>
      </c>
      <c r="Y2013" s="18">
        <f t="shared" si="5497"/>
        <v>0</v>
      </c>
      <c r="Z2013" s="18">
        <f t="shared" si="5497"/>
        <v>0</v>
      </c>
      <c r="AA2013" s="18">
        <f t="shared" si="5497"/>
        <v>0</v>
      </c>
      <c r="AB2013" s="18">
        <f t="shared" si="5497"/>
        <v>0</v>
      </c>
      <c r="AC2013" s="18">
        <f t="shared" si="5346"/>
        <v>0</v>
      </c>
      <c r="AD2013" s="18">
        <f t="shared" si="5347"/>
        <v>0</v>
      </c>
      <c r="AE2013" s="18">
        <f t="shared" si="5348"/>
        <v>0</v>
      </c>
      <c r="AF2013" s="18">
        <f t="shared" si="5497"/>
        <v>0</v>
      </c>
      <c r="AG2013" s="18">
        <f t="shared" si="5497"/>
        <v>0</v>
      </c>
      <c r="AH2013" s="18">
        <f t="shared" si="5497"/>
        <v>0</v>
      </c>
      <c r="AI2013" s="18">
        <f t="shared" si="5472"/>
        <v>0</v>
      </c>
      <c r="AJ2013" s="18">
        <f t="shared" si="5473"/>
        <v>0</v>
      </c>
      <c r="AK2013" s="18">
        <f t="shared" si="5474"/>
        <v>0</v>
      </c>
      <c r="AL2013" s="18">
        <f t="shared" si="5497"/>
        <v>0</v>
      </c>
      <c r="AM2013" s="18">
        <f t="shared" si="5475"/>
        <v>0</v>
      </c>
      <c r="AN2013" s="18">
        <f t="shared" si="5497"/>
        <v>0</v>
      </c>
      <c r="AO2013" s="18">
        <f t="shared" si="5497"/>
        <v>0</v>
      </c>
      <c r="AP2013" s="18">
        <f t="shared" si="5497"/>
        <v>0</v>
      </c>
      <c r="AQ2013" s="18">
        <f t="shared" si="5419"/>
        <v>0</v>
      </c>
      <c r="AR2013" s="18">
        <f t="shared" si="5420"/>
        <v>0</v>
      </c>
      <c r="AS2013" s="18">
        <f t="shared" si="5421"/>
        <v>0</v>
      </c>
      <c r="AT2013" s="18">
        <f t="shared" si="5497"/>
        <v>0</v>
      </c>
      <c r="AU2013" s="18">
        <f t="shared" si="5497"/>
        <v>0</v>
      </c>
      <c r="AV2013" s="18">
        <f t="shared" si="5497"/>
        <v>0</v>
      </c>
      <c r="AW2013" s="18">
        <f t="shared" si="5422"/>
        <v>0</v>
      </c>
      <c r="AX2013" s="18">
        <f t="shared" si="5423"/>
        <v>0</v>
      </c>
      <c r="AY2013" s="18">
        <f t="shared" si="5424"/>
        <v>0</v>
      </c>
      <c r="AZ2013" s="18">
        <f t="shared" si="5497"/>
        <v>0</v>
      </c>
      <c r="BA2013" s="18">
        <f t="shared" si="5497"/>
        <v>0</v>
      </c>
      <c r="BB2013" s="18">
        <f t="shared" si="5497"/>
        <v>0</v>
      </c>
      <c r="BC2013" s="18">
        <f t="shared" si="5409"/>
        <v>0</v>
      </c>
      <c r="BD2013" s="18">
        <f t="shared" si="5410"/>
        <v>0</v>
      </c>
      <c r="BE2013" s="18">
        <f t="shared" si="5411"/>
        <v>0</v>
      </c>
      <c r="BF2013" s="18">
        <f t="shared" si="5497"/>
        <v>0</v>
      </c>
      <c r="BG2013" s="18">
        <f t="shared" si="5497"/>
        <v>0</v>
      </c>
      <c r="BH2013" s="18">
        <f t="shared" si="5497"/>
        <v>0</v>
      </c>
      <c r="BI2013" s="18">
        <f t="shared" si="5406"/>
        <v>0</v>
      </c>
      <c r="BJ2013" s="18">
        <f t="shared" si="5407"/>
        <v>0</v>
      </c>
      <c r="BK2013" s="18">
        <f t="shared" si="5408"/>
        <v>0</v>
      </c>
      <c r="BL2013" s="18">
        <f t="shared" si="5497"/>
        <v>0</v>
      </c>
      <c r="BM2013" s="18">
        <f t="shared" si="5497"/>
        <v>0</v>
      </c>
      <c r="BN2013" s="18">
        <f t="shared" si="5497"/>
        <v>0</v>
      </c>
      <c r="BO2013" s="18">
        <f t="shared" ref="BO2013:BO2076" si="5498">BI2013+BL2013</f>
        <v>0</v>
      </c>
      <c r="BP2013" s="18">
        <f t="shared" ref="BP2013:BP2076" si="5499">BJ2013+BM2013</f>
        <v>0</v>
      </c>
      <c r="BQ2013" s="18">
        <f t="shared" ref="BQ2013:BQ2076" si="5500">BK2013+BN2013</f>
        <v>0</v>
      </c>
      <c r="BR2013" s="18">
        <f t="shared" si="5497"/>
        <v>0</v>
      </c>
      <c r="BS2013" s="18">
        <f t="shared" si="5497"/>
        <v>0</v>
      </c>
      <c r="BT2013" s="18">
        <f t="shared" si="5497"/>
        <v>0</v>
      </c>
      <c r="BU2013" s="18">
        <f t="shared" si="5492"/>
        <v>0</v>
      </c>
      <c r="BV2013" s="18">
        <f t="shared" si="5493"/>
        <v>0</v>
      </c>
      <c r="BW2013" s="18">
        <f t="shared" si="5494"/>
        <v>0</v>
      </c>
      <c r="BX2013" s="18">
        <f t="shared" si="5497"/>
        <v>0</v>
      </c>
      <c r="BY2013" s="18">
        <f t="shared" si="5497"/>
        <v>0</v>
      </c>
      <c r="BZ2013" s="18">
        <f t="shared" si="5497"/>
        <v>0</v>
      </c>
      <c r="CA2013" s="18">
        <f t="shared" si="5466"/>
        <v>0</v>
      </c>
      <c r="CB2013" s="18">
        <f t="shared" si="5467"/>
        <v>0</v>
      </c>
      <c r="CC2013" s="18">
        <f t="shared" si="5468"/>
        <v>0</v>
      </c>
      <c r="CD2013" s="18">
        <f t="shared" si="5497"/>
        <v>0</v>
      </c>
      <c r="CE2013" s="27" t="s">
        <v>1661</v>
      </c>
      <c r="CF2013" s="33"/>
    </row>
    <row r="2014" spans="1:84" ht="46.8" hidden="1" x14ac:dyDescent="0.3">
      <c r="A2014" s="41" t="s">
        <v>823</v>
      </c>
      <c r="B2014" s="39">
        <v>400</v>
      </c>
      <c r="C2014" s="41"/>
      <c r="D2014" s="41"/>
      <c r="E2014" s="14" t="s">
        <v>553</v>
      </c>
      <c r="F2014" s="18">
        <f t="shared" si="5495"/>
        <v>0</v>
      </c>
      <c r="G2014" s="18">
        <f t="shared" si="5495"/>
        <v>0</v>
      </c>
      <c r="H2014" s="18">
        <f t="shared" si="5495"/>
        <v>0</v>
      </c>
      <c r="I2014" s="18">
        <f t="shared" si="5495"/>
        <v>0</v>
      </c>
      <c r="J2014" s="18">
        <f t="shared" si="5495"/>
        <v>0</v>
      </c>
      <c r="K2014" s="18">
        <f t="shared" si="5495"/>
        <v>0</v>
      </c>
      <c r="L2014" s="18">
        <f t="shared" si="5416"/>
        <v>0</v>
      </c>
      <c r="M2014" s="18">
        <f t="shared" si="5417"/>
        <v>0</v>
      </c>
      <c r="N2014" s="18">
        <f t="shared" si="5418"/>
        <v>0</v>
      </c>
      <c r="O2014" s="18">
        <f t="shared" si="5496"/>
        <v>0</v>
      </c>
      <c r="P2014" s="18">
        <f t="shared" si="5496"/>
        <v>0</v>
      </c>
      <c r="Q2014" s="18">
        <f t="shared" si="5496"/>
        <v>0</v>
      </c>
      <c r="R2014" s="18">
        <f t="shared" si="5496"/>
        <v>0</v>
      </c>
      <c r="S2014" s="18">
        <f t="shared" si="5496"/>
        <v>0</v>
      </c>
      <c r="T2014" s="18">
        <f t="shared" si="5365"/>
        <v>0</v>
      </c>
      <c r="U2014" s="18">
        <f t="shared" si="5366"/>
        <v>0</v>
      </c>
      <c r="V2014" s="18">
        <f t="shared" si="5367"/>
        <v>0</v>
      </c>
      <c r="W2014" s="18">
        <f t="shared" si="5497"/>
        <v>0</v>
      </c>
      <c r="X2014" s="18">
        <f t="shared" si="5497"/>
        <v>0</v>
      </c>
      <c r="Y2014" s="18">
        <f t="shared" si="5497"/>
        <v>0</v>
      </c>
      <c r="Z2014" s="18">
        <f t="shared" si="5497"/>
        <v>0</v>
      </c>
      <c r="AA2014" s="18">
        <f t="shared" si="5497"/>
        <v>0</v>
      </c>
      <c r="AB2014" s="18">
        <f t="shared" si="5497"/>
        <v>0</v>
      </c>
      <c r="AC2014" s="18">
        <f t="shared" si="5346"/>
        <v>0</v>
      </c>
      <c r="AD2014" s="18">
        <f t="shared" si="5347"/>
        <v>0</v>
      </c>
      <c r="AE2014" s="18">
        <f t="shared" si="5348"/>
        <v>0</v>
      </c>
      <c r="AF2014" s="18">
        <f t="shared" si="5497"/>
        <v>0</v>
      </c>
      <c r="AG2014" s="18">
        <f t="shared" si="5497"/>
        <v>0</v>
      </c>
      <c r="AH2014" s="18">
        <f t="shared" si="5497"/>
        <v>0</v>
      </c>
      <c r="AI2014" s="18">
        <f t="shared" si="5472"/>
        <v>0</v>
      </c>
      <c r="AJ2014" s="18">
        <f t="shared" si="5473"/>
        <v>0</v>
      </c>
      <c r="AK2014" s="18">
        <f t="shared" si="5474"/>
        <v>0</v>
      </c>
      <c r="AL2014" s="18">
        <f t="shared" si="5497"/>
        <v>0</v>
      </c>
      <c r="AM2014" s="18">
        <f t="shared" si="5475"/>
        <v>0</v>
      </c>
      <c r="AN2014" s="18">
        <f t="shared" si="5497"/>
        <v>0</v>
      </c>
      <c r="AO2014" s="18">
        <f t="shared" si="5497"/>
        <v>0</v>
      </c>
      <c r="AP2014" s="18">
        <f t="shared" si="5497"/>
        <v>0</v>
      </c>
      <c r="AQ2014" s="18">
        <f t="shared" si="5419"/>
        <v>0</v>
      </c>
      <c r="AR2014" s="18">
        <f t="shared" si="5420"/>
        <v>0</v>
      </c>
      <c r="AS2014" s="18">
        <f t="shared" si="5421"/>
        <v>0</v>
      </c>
      <c r="AT2014" s="18">
        <f t="shared" si="5497"/>
        <v>0</v>
      </c>
      <c r="AU2014" s="18">
        <f t="shared" si="5497"/>
        <v>0</v>
      </c>
      <c r="AV2014" s="18">
        <f t="shared" si="5497"/>
        <v>0</v>
      </c>
      <c r="AW2014" s="18">
        <f t="shared" si="5422"/>
        <v>0</v>
      </c>
      <c r="AX2014" s="18">
        <f t="shared" si="5423"/>
        <v>0</v>
      </c>
      <c r="AY2014" s="18">
        <f t="shared" si="5424"/>
        <v>0</v>
      </c>
      <c r="AZ2014" s="18">
        <f t="shared" si="5497"/>
        <v>0</v>
      </c>
      <c r="BA2014" s="18">
        <f t="shared" si="5497"/>
        <v>0</v>
      </c>
      <c r="BB2014" s="18">
        <f t="shared" si="5497"/>
        <v>0</v>
      </c>
      <c r="BC2014" s="18">
        <f t="shared" si="5409"/>
        <v>0</v>
      </c>
      <c r="BD2014" s="18">
        <f t="shared" si="5410"/>
        <v>0</v>
      </c>
      <c r="BE2014" s="18">
        <f t="shared" si="5411"/>
        <v>0</v>
      </c>
      <c r="BF2014" s="18">
        <f t="shared" si="5497"/>
        <v>0</v>
      </c>
      <c r="BG2014" s="18">
        <f t="shared" si="5497"/>
        <v>0</v>
      </c>
      <c r="BH2014" s="18">
        <f t="shared" si="5497"/>
        <v>0</v>
      </c>
      <c r="BI2014" s="18">
        <f t="shared" si="5406"/>
        <v>0</v>
      </c>
      <c r="BJ2014" s="18">
        <f t="shared" si="5407"/>
        <v>0</v>
      </c>
      <c r="BK2014" s="18">
        <f t="shared" si="5408"/>
        <v>0</v>
      </c>
      <c r="BL2014" s="18">
        <f t="shared" si="5497"/>
        <v>0</v>
      </c>
      <c r="BM2014" s="18">
        <f t="shared" si="5497"/>
        <v>0</v>
      </c>
      <c r="BN2014" s="18">
        <f t="shared" si="5497"/>
        <v>0</v>
      </c>
      <c r="BO2014" s="18">
        <f t="shared" si="5498"/>
        <v>0</v>
      </c>
      <c r="BP2014" s="18">
        <f t="shared" si="5499"/>
        <v>0</v>
      </c>
      <c r="BQ2014" s="18">
        <f t="shared" si="5500"/>
        <v>0</v>
      </c>
      <c r="BR2014" s="18">
        <f t="shared" si="5497"/>
        <v>0</v>
      </c>
      <c r="BS2014" s="18">
        <f t="shared" si="5497"/>
        <v>0</v>
      </c>
      <c r="BT2014" s="18">
        <f t="shared" si="5497"/>
        <v>0</v>
      </c>
      <c r="BU2014" s="18">
        <f t="shared" si="5492"/>
        <v>0</v>
      </c>
      <c r="BV2014" s="18">
        <f t="shared" si="5493"/>
        <v>0</v>
      </c>
      <c r="BW2014" s="18">
        <f t="shared" si="5494"/>
        <v>0</v>
      </c>
      <c r="BX2014" s="18">
        <f t="shared" si="5497"/>
        <v>0</v>
      </c>
      <c r="BY2014" s="18">
        <f t="shared" si="5497"/>
        <v>0</v>
      </c>
      <c r="BZ2014" s="18">
        <f t="shared" si="5497"/>
        <v>0</v>
      </c>
      <c r="CA2014" s="18">
        <f t="shared" si="5466"/>
        <v>0</v>
      </c>
      <c r="CB2014" s="18">
        <f t="shared" si="5467"/>
        <v>0</v>
      </c>
      <c r="CC2014" s="18">
        <f t="shared" si="5468"/>
        <v>0</v>
      </c>
      <c r="CD2014" s="18">
        <f t="shared" si="5497"/>
        <v>0</v>
      </c>
      <c r="CE2014" s="27" t="s">
        <v>1661</v>
      </c>
      <c r="CF2014" s="33"/>
    </row>
    <row r="2015" spans="1:84" hidden="1" x14ac:dyDescent="0.3">
      <c r="A2015" s="41" t="s">
        <v>823</v>
      </c>
      <c r="B2015" s="39">
        <v>410</v>
      </c>
      <c r="C2015" s="41"/>
      <c r="D2015" s="41"/>
      <c r="E2015" s="14" t="s">
        <v>566</v>
      </c>
      <c r="F2015" s="18">
        <f t="shared" si="5495"/>
        <v>0</v>
      </c>
      <c r="G2015" s="18">
        <f t="shared" si="5495"/>
        <v>0</v>
      </c>
      <c r="H2015" s="18">
        <f t="shared" si="5495"/>
        <v>0</v>
      </c>
      <c r="I2015" s="18">
        <f t="shared" si="5495"/>
        <v>0</v>
      </c>
      <c r="J2015" s="18">
        <f t="shared" si="5495"/>
        <v>0</v>
      </c>
      <c r="K2015" s="18">
        <f t="shared" si="5495"/>
        <v>0</v>
      </c>
      <c r="L2015" s="18">
        <f t="shared" si="5416"/>
        <v>0</v>
      </c>
      <c r="M2015" s="18">
        <f t="shared" si="5417"/>
        <v>0</v>
      </c>
      <c r="N2015" s="18">
        <f t="shared" si="5418"/>
        <v>0</v>
      </c>
      <c r="O2015" s="18">
        <f t="shared" si="5496"/>
        <v>0</v>
      </c>
      <c r="P2015" s="18">
        <f t="shared" si="5496"/>
        <v>0</v>
      </c>
      <c r="Q2015" s="18">
        <f t="shared" si="5496"/>
        <v>0</v>
      </c>
      <c r="R2015" s="18">
        <f t="shared" si="5496"/>
        <v>0</v>
      </c>
      <c r="S2015" s="18">
        <f t="shared" si="5496"/>
        <v>0</v>
      </c>
      <c r="T2015" s="18">
        <f t="shared" si="5365"/>
        <v>0</v>
      </c>
      <c r="U2015" s="18">
        <f t="shared" si="5366"/>
        <v>0</v>
      </c>
      <c r="V2015" s="18">
        <f t="shared" si="5367"/>
        <v>0</v>
      </c>
      <c r="W2015" s="18">
        <f t="shared" si="5497"/>
        <v>0</v>
      </c>
      <c r="X2015" s="18">
        <f t="shared" si="5497"/>
        <v>0</v>
      </c>
      <c r="Y2015" s="18">
        <f t="shared" si="5497"/>
        <v>0</v>
      </c>
      <c r="Z2015" s="18">
        <f t="shared" si="5497"/>
        <v>0</v>
      </c>
      <c r="AA2015" s="18">
        <f t="shared" si="5497"/>
        <v>0</v>
      </c>
      <c r="AB2015" s="18">
        <f t="shared" si="5497"/>
        <v>0</v>
      </c>
      <c r="AC2015" s="18">
        <f t="shared" si="5346"/>
        <v>0</v>
      </c>
      <c r="AD2015" s="18">
        <f t="shared" si="5347"/>
        <v>0</v>
      </c>
      <c r="AE2015" s="18">
        <f t="shared" si="5348"/>
        <v>0</v>
      </c>
      <c r="AF2015" s="18">
        <f t="shared" si="5497"/>
        <v>0</v>
      </c>
      <c r="AG2015" s="18">
        <f t="shared" si="5497"/>
        <v>0</v>
      </c>
      <c r="AH2015" s="18">
        <f t="shared" si="5497"/>
        <v>0</v>
      </c>
      <c r="AI2015" s="18">
        <f t="shared" si="5472"/>
        <v>0</v>
      </c>
      <c r="AJ2015" s="18">
        <f t="shared" si="5473"/>
        <v>0</v>
      </c>
      <c r="AK2015" s="18">
        <f t="shared" si="5474"/>
        <v>0</v>
      </c>
      <c r="AL2015" s="18">
        <f t="shared" si="5497"/>
        <v>0</v>
      </c>
      <c r="AM2015" s="18">
        <f t="shared" si="5475"/>
        <v>0</v>
      </c>
      <c r="AN2015" s="18">
        <f t="shared" si="5497"/>
        <v>0</v>
      </c>
      <c r="AO2015" s="18">
        <f t="shared" si="5497"/>
        <v>0</v>
      </c>
      <c r="AP2015" s="18">
        <f t="shared" si="5497"/>
        <v>0</v>
      </c>
      <c r="AQ2015" s="18">
        <f t="shared" si="5419"/>
        <v>0</v>
      </c>
      <c r="AR2015" s="18">
        <f t="shared" si="5420"/>
        <v>0</v>
      </c>
      <c r="AS2015" s="18">
        <f t="shared" si="5421"/>
        <v>0</v>
      </c>
      <c r="AT2015" s="18">
        <f t="shared" si="5497"/>
        <v>0</v>
      </c>
      <c r="AU2015" s="18">
        <f t="shared" si="5497"/>
        <v>0</v>
      </c>
      <c r="AV2015" s="18">
        <f t="shared" si="5497"/>
        <v>0</v>
      </c>
      <c r="AW2015" s="18">
        <f t="shared" si="5422"/>
        <v>0</v>
      </c>
      <c r="AX2015" s="18">
        <f t="shared" si="5423"/>
        <v>0</v>
      </c>
      <c r="AY2015" s="18">
        <f t="shared" si="5424"/>
        <v>0</v>
      </c>
      <c r="AZ2015" s="18">
        <f t="shared" si="5497"/>
        <v>0</v>
      </c>
      <c r="BA2015" s="18">
        <f t="shared" si="5497"/>
        <v>0</v>
      </c>
      <c r="BB2015" s="18">
        <f t="shared" si="5497"/>
        <v>0</v>
      </c>
      <c r="BC2015" s="18">
        <f t="shared" si="5409"/>
        <v>0</v>
      </c>
      <c r="BD2015" s="18">
        <f t="shared" si="5410"/>
        <v>0</v>
      </c>
      <c r="BE2015" s="18">
        <f t="shared" si="5411"/>
        <v>0</v>
      </c>
      <c r="BF2015" s="18">
        <f t="shared" si="5497"/>
        <v>0</v>
      </c>
      <c r="BG2015" s="18">
        <f t="shared" si="5497"/>
        <v>0</v>
      </c>
      <c r="BH2015" s="18">
        <f t="shared" si="5497"/>
        <v>0</v>
      </c>
      <c r="BI2015" s="18">
        <f t="shared" si="5406"/>
        <v>0</v>
      </c>
      <c r="BJ2015" s="18">
        <f t="shared" si="5407"/>
        <v>0</v>
      </c>
      <c r="BK2015" s="18">
        <f t="shared" si="5408"/>
        <v>0</v>
      </c>
      <c r="BL2015" s="18">
        <f t="shared" si="5497"/>
        <v>0</v>
      </c>
      <c r="BM2015" s="18">
        <f t="shared" si="5497"/>
        <v>0</v>
      </c>
      <c r="BN2015" s="18">
        <f t="shared" si="5497"/>
        <v>0</v>
      </c>
      <c r="BO2015" s="18">
        <f t="shared" si="5498"/>
        <v>0</v>
      </c>
      <c r="BP2015" s="18">
        <f t="shared" si="5499"/>
        <v>0</v>
      </c>
      <c r="BQ2015" s="18">
        <f t="shared" si="5500"/>
        <v>0</v>
      </c>
      <c r="BR2015" s="18">
        <f t="shared" si="5497"/>
        <v>0</v>
      </c>
      <c r="BS2015" s="18">
        <f t="shared" si="5497"/>
        <v>0</v>
      </c>
      <c r="BT2015" s="18">
        <f t="shared" si="5497"/>
        <v>0</v>
      </c>
      <c r="BU2015" s="18">
        <f t="shared" si="5492"/>
        <v>0</v>
      </c>
      <c r="BV2015" s="18">
        <f t="shared" si="5493"/>
        <v>0</v>
      </c>
      <c r="BW2015" s="18">
        <f t="shared" si="5494"/>
        <v>0</v>
      </c>
      <c r="BX2015" s="18">
        <f t="shared" si="5497"/>
        <v>0</v>
      </c>
      <c r="BY2015" s="18">
        <f t="shared" si="5497"/>
        <v>0</v>
      </c>
      <c r="BZ2015" s="18">
        <f t="shared" si="5497"/>
        <v>0</v>
      </c>
      <c r="CA2015" s="18">
        <f t="shared" si="5466"/>
        <v>0</v>
      </c>
      <c r="CB2015" s="18">
        <f t="shared" si="5467"/>
        <v>0</v>
      </c>
      <c r="CC2015" s="18">
        <f t="shared" si="5468"/>
        <v>0</v>
      </c>
      <c r="CD2015" s="18">
        <f t="shared" si="5497"/>
        <v>0</v>
      </c>
      <c r="CE2015" s="27" t="s">
        <v>1661</v>
      </c>
      <c r="CF2015" s="33"/>
    </row>
    <row r="2016" spans="1:84" hidden="1" x14ac:dyDescent="0.3">
      <c r="A2016" s="41" t="s">
        <v>823</v>
      </c>
      <c r="B2016" s="39">
        <v>410</v>
      </c>
      <c r="C2016" s="41" t="s">
        <v>198</v>
      </c>
      <c r="D2016" s="41" t="s">
        <v>5</v>
      </c>
      <c r="E2016" s="14" t="s">
        <v>525</v>
      </c>
      <c r="F2016" s="18"/>
      <c r="G2016" s="18"/>
      <c r="H2016" s="18"/>
      <c r="I2016" s="18"/>
      <c r="J2016" s="18"/>
      <c r="K2016" s="18"/>
      <c r="L2016" s="18">
        <f t="shared" si="5416"/>
        <v>0</v>
      </c>
      <c r="M2016" s="18">
        <f t="shared" si="5417"/>
        <v>0</v>
      </c>
      <c r="N2016" s="18">
        <f t="shared" si="5418"/>
        <v>0</v>
      </c>
      <c r="O2016" s="18"/>
      <c r="P2016" s="18"/>
      <c r="Q2016" s="18"/>
      <c r="R2016" s="18"/>
      <c r="S2016" s="18"/>
      <c r="T2016" s="18">
        <f t="shared" si="5365"/>
        <v>0</v>
      </c>
      <c r="U2016" s="18">
        <f t="shared" si="5366"/>
        <v>0</v>
      </c>
      <c r="V2016" s="18">
        <f t="shared" si="5367"/>
        <v>0</v>
      </c>
      <c r="W2016" s="18"/>
      <c r="X2016" s="18"/>
      <c r="Y2016" s="18"/>
      <c r="Z2016" s="18"/>
      <c r="AA2016" s="18"/>
      <c r="AB2016" s="18"/>
      <c r="AC2016" s="18">
        <f t="shared" si="5346"/>
        <v>0</v>
      </c>
      <c r="AD2016" s="18">
        <f t="shared" si="5347"/>
        <v>0</v>
      </c>
      <c r="AE2016" s="18">
        <f t="shared" si="5348"/>
        <v>0</v>
      </c>
      <c r="AF2016" s="18"/>
      <c r="AG2016" s="18"/>
      <c r="AH2016" s="18"/>
      <c r="AI2016" s="18">
        <f t="shared" si="5472"/>
        <v>0</v>
      </c>
      <c r="AJ2016" s="18">
        <f t="shared" si="5473"/>
        <v>0</v>
      </c>
      <c r="AK2016" s="18">
        <f t="shared" si="5474"/>
        <v>0</v>
      </c>
      <c r="AL2016" s="18"/>
      <c r="AM2016" s="18">
        <f t="shared" si="5475"/>
        <v>0</v>
      </c>
      <c r="AN2016" s="18"/>
      <c r="AO2016" s="18"/>
      <c r="AP2016" s="18"/>
      <c r="AQ2016" s="18">
        <f t="shared" si="5419"/>
        <v>0</v>
      </c>
      <c r="AR2016" s="18">
        <f t="shared" si="5420"/>
        <v>0</v>
      </c>
      <c r="AS2016" s="18">
        <f t="shared" si="5421"/>
        <v>0</v>
      </c>
      <c r="AT2016" s="18"/>
      <c r="AU2016" s="18"/>
      <c r="AV2016" s="18"/>
      <c r="AW2016" s="18">
        <f t="shared" si="5422"/>
        <v>0</v>
      </c>
      <c r="AX2016" s="18">
        <f t="shared" si="5423"/>
        <v>0</v>
      </c>
      <c r="AY2016" s="18">
        <f t="shared" si="5424"/>
        <v>0</v>
      </c>
      <c r="AZ2016" s="18"/>
      <c r="BA2016" s="18"/>
      <c r="BB2016" s="18"/>
      <c r="BC2016" s="18">
        <f t="shared" si="5409"/>
        <v>0</v>
      </c>
      <c r="BD2016" s="18">
        <f t="shared" si="5410"/>
        <v>0</v>
      </c>
      <c r="BE2016" s="18">
        <f t="shared" si="5411"/>
        <v>0</v>
      </c>
      <c r="BF2016" s="18"/>
      <c r="BG2016" s="18"/>
      <c r="BH2016" s="18"/>
      <c r="BI2016" s="18">
        <f t="shared" si="5406"/>
        <v>0</v>
      </c>
      <c r="BJ2016" s="18">
        <f t="shared" si="5407"/>
        <v>0</v>
      </c>
      <c r="BK2016" s="18">
        <f t="shared" si="5408"/>
        <v>0</v>
      </c>
      <c r="BL2016" s="18"/>
      <c r="BM2016" s="18"/>
      <c r="BN2016" s="18"/>
      <c r="BO2016" s="18">
        <f t="shared" si="5498"/>
        <v>0</v>
      </c>
      <c r="BP2016" s="18">
        <f t="shared" si="5499"/>
        <v>0</v>
      </c>
      <c r="BQ2016" s="18">
        <f t="shared" si="5500"/>
        <v>0</v>
      </c>
      <c r="BR2016" s="18"/>
      <c r="BS2016" s="18"/>
      <c r="BT2016" s="18"/>
      <c r="BU2016" s="18">
        <f t="shared" si="5492"/>
        <v>0</v>
      </c>
      <c r="BV2016" s="18">
        <f t="shared" si="5493"/>
        <v>0</v>
      </c>
      <c r="BW2016" s="18">
        <f t="shared" si="5494"/>
        <v>0</v>
      </c>
      <c r="BX2016" s="18"/>
      <c r="BY2016" s="18"/>
      <c r="BZ2016" s="18"/>
      <c r="CA2016" s="18">
        <f t="shared" si="5466"/>
        <v>0</v>
      </c>
      <c r="CB2016" s="18">
        <f t="shared" si="5467"/>
        <v>0</v>
      </c>
      <c r="CC2016" s="18">
        <f t="shared" si="5468"/>
        <v>0</v>
      </c>
      <c r="CD2016" s="18"/>
      <c r="CE2016" s="27" t="s">
        <v>1661</v>
      </c>
      <c r="CF2016" s="33"/>
    </row>
    <row r="2017" spans="1:84" ht="31.2" x14ac:dyDescent="0.3">
      <c r="A2017" s="41" t="s">
        <v>1171</v>
      </c>
      <c r="B2017" s="39"/>
      <c r="C2017" s="41"/>
      <c r="D2017" s="41"/>
      <c r="E2017" s="14" t="s">
        <v>1172</v>
      </c>
      <c r="F2017" s="18">
        <f t="shared" ref="F2017:K2019" si="5501">F2018</f>
        <v>674156.3</v>
      </c>
      <c r="G2017" s="18">
        <f t="shared" si="5501"/>
        <v>2005011.7</v>
      </c>
      <c r="H2017" s="18">
        <f t="shared" si="5501"/>
        <v>2103257.2000000002</v>
      </c>
      <c r="I2017" s="18">
        <f t="shared" si="5501"/>
        <v>0</v>
      </c>
      <c r="J2017" s="18">
        <f t="shared" si="5501"/>
        <v>0</v>
      </c>
      <c r="K2017" s="18">
        <f t="shared" si="5501"/>
        <v>0</v>
      </c>
      <c r="L2017" s="18">
        <f t="shared" si="5416"/>
        <v>674156.3</v>
      </c>
      <c r="M2017" s="18">
        <f t="shared" si="5417"/>
        <v>2005011.7</v>
      </c>
      <c r="N2017" s="18">
        <f t="shared" si="5418"/>
        <v>2103257.2000000002</v>
      </c>
      <c r="O2017" s="18">
        <f t="shared" ref="O2017:S2019" si="5502">O2018</f>
        <v>0</v>
      </c>
      <c r="P2017" s="18">
        <f t="shared" si="5502"/>
        <v>0</v>
      </c>
      <c r="Q2017" s="18">
        <f t="shared" si="5502"/>
        <v>0</v>
      </c>
      <c r="R2017" s="18">
        <f t="shared" si="5502"/>
        <v>0</v>
      </c>
      <c r="S2017" s="18">
        <f t="shared" si="5502"/>
        <v>0</v>
      </c>
      <c r="T2017" s="18">
        <f t="shared" si="5365"/>
        <v>674156.3</v>
      </c>
      <c r="U2017" s="18">
        <f t="shared" si="5366"/>
        <v>2005011.7</v>
      </c>
      <c r="V2017" s="18">
        <f t="shared" si="5367"/>
        <v>2103257.2000000002</v>
      </c>
      <c r="W2017" s="18">
        <f t="shared" ref="W2017:CD2019" si="5503">W2018</f>
        <v>0</v>
      </c>
      <c r="X2017" s="18">
        <f t="shared" si="5503"/>
        <v>0</v>
      </c>
      <c r="Y2017" s="18">
        <f t="shared" si="5503"/>
        <v>0</v>
      </c>
      <c r="Z2017" s="18">
        <f t="shared" si="5503"/>
        <v>0</v>
      </c>
      <c r="AA2017" s="18">
        <f t="shared" si="5503"/>
        <v>0</v>
      </c>
      <c r="AB2017" s="18">
        <f t="shared" si="5503"/>
        <v>0</v>
      </c>
      <c r="AC2017" s="18">
        <f t="shared" si="5346"/>
        <v>674156.3</v>
      </c>
      <c r="AD2017" s="18">
        <f t="shared" si="5347"/>
        <v>2005011.7</v>
      </c>
      <c r="AE2017" s="18">
        <f t="shared" si="5348"/>
        <v>2103257.2000000002</v>
      </c>
      <c r="AF2017" s="18">
        <f t="shared" si="5503"/>
        <v>951713.06599999999</v>
      </c>
      <c r="AG2017" s="18">
        <f t="shared" si="5503"/>
        <v>-1394490.56</v>
      </c>
      <c r="AH2017" s="18">
        <f t="shared" si="5503"/>
        <v>-68540.58</v>
      </c>
      <c r="AI2017" s="18">
        <f t="shared" si="5472"/>
        <v>1625869.3659999999</v>
      </c>
      <c r="AJ2017" s="18">
        <f t="shared" si="5473"/>
        <v>610521.1399999999</v>
      </c>
      <c r="AK2017" s="18">
        <f t="shared" si="5474"/>
        <v>2034716.62</v>
      </c>
      <c r="AL2017" s="18">
        <f t="shared" si="5503"/>
        <v>0</v>
      </c>
      <c r="AM2017" s="18">
        <f t="shared" si="5475"/>
        <v>1625869.3659999999</v>
      </c>
      <c r="AN2017" s="18">
        <f t="shared" si="5503"/>
        <v>0</v>
      </c>
      <c r="AO2017" s="18">
        <f t="shared" si="5503"/>
        <v>0</v>
      </c>
      <c r="AP2017" s="18">
        <f t="shared" si="5503"/>
        <v>0</v>
      </c>
      <c r="AQ2017" s="18">
        <f t="shared" si="5419"/>
        <v>1625869.3659999999</v>
      </c>
      <c r="AR2017" s="18">
        <f t="shared" si="5420"/>
        <v>610521.1399999999</v>
      </c>
      <c r="AS2017" s="18">
        <f t="shared" si="5421"/>
        <v>2034716.62</v>
      </c>
      <c r="AT2017" s="18">
        <f t="shared" si="5503"/>
        <v>0</v>
      </c>
      <c r="AU2017" s="18">
        <f t="shared" si="5503"/>
        <v>0</v>
      </c>
      <c r="AV2017" s="18">
        <f t="shared" si="5503"/>
        <v>0</v>
      </c>
      <c r="AW2017" s="18">
        <f t="shared" si="5422"/>
        <v>1625869.3659999999</v>
      </c>
      <c r="AX2017" s="18">
        <f t="shared" si="5423"/>
        <v>610521.1399999999</v>
      </c>
      <c r="AY2017" s="18">
        <f t="shared" si="5424"/>
        <v>2034716.62</v>
      </c>
      <c r="AZ2017" s="18">
        <f t="shared" si="5503"/>
        <v>0</v>
      </c>
      <c r="BA2017" s="18">
        <f t="shared" si="5503"/>
        <v>0</v>
      </c>
      <c r="BB2017" s="18">
        <f t="shared" si="5503"/>
        <v>0</v>
      </c>
      <c r="BC2017" s="18">
        <f t="shared" si="5409"/>
        <v>1625869.3659999999</v>
      </c>
      <c r="BD2017" s="18">
        <f t="shared" si="5410"/>
        <v>610521.1399999999</v>
      </c>
      <c r="BE2017" s="18">
        <f t="shared" si="5411"/>
        <v>2034716.62</v>
      </c>
      <c r="BF2017" s="18">
        <f t="shared" si="5503"/>
        <v>0</v>
      </c>
      <c r="BG2017" s="18">
        <f t="shared" si="5503"/>
        <v>0</v>
      </c>
      <c r="BH2017" s="18">
        <f t="shared" si="5503"/>
        <v>0</v>
      </c>
      <c r="BI2017" s="18">
        <f t="shared" si="5406"/>
        <v>1625869.3659999999</v>
      </c>
      <c r="BJ2017" s="18">
        <f t="shared" si="5407"/>
        <v>610521.1399999999</v>
      </c>
      <c r="BK2017" s="18">
        <f t="shared" si="5408"/>
        <v>2034716.62</v>
      </c>
      <c r="BL2017" s="18">
        <f t="shared" si="5503"/>
        <v>0</v>
      </c>
      <c r="BM2017" s="18">
        <f t="shared" si="5503"/>
        <v>0</v>
      </c>
      <c r="BN2017" s="18">
        <f t="shared" si="5503"/>
        <v>0</v>
      </c>
      <c r="BO2017" s="18">
        <f t="shared" si="5498"/>
        <v>1625869.3659999999</v>
      </c>
      <c r="BP2017" s="18">
        <f t="shared" si="5499"/>
        <v>610521.1399999999</v>
      </c>
      <c r="BQ2017" s="18">
        <f t="shared" si="5500"/>
        <v>2034716.62</v>
      </c>
      <c r="BR2017" s="18">
        <f t="shared" si="5503"/>
        <v>0</v>
      </c>
      <c r="BS2017" s="18">
        <f t="shared" si="5503"/>
        <v>0</v>
      </c>
      <c r="BT2017" s="18">
        <f t="shared" si="5503"/>
        <v>0</v>
      </c>
      <c r="BU2017" s="18">
        <f t="shared" si="5492"/>
        <v>1625869.3659999999</v>
      </c>
      <c r="BV2017" s="18">
        <f t="shared" si="5493"/>
        <v>610521.1399999999</v>
      </c>
      <c r="BW2017" s="18">
        <f t="shared" si="5494"/>
        <v>2034716.62</v>
      </c>
      <c r="BX2017" s="18">
        <f t="shared" si="5503"/>
        <v>0</v>
      </c>
      <c r="BY2017" s="18">
        <f t="shared" si="5503"/>
        <v>0</v>
      </c>
      <c r="BZ2017" s="18">
        <f t="shared" si="5503"/>
        <v>0</v>
      </c>
      <c r="CA2017" s="18">
        <f t="shared" si="5466"/>
        <v>1625869.3659999999</v>
      </c>
      <c r="CB2017" s="18">
        <f t="shared" si="5467"/>
        <v>610521.1399999999</v>
      </c>
      <c r="CC2017" s="18">
        <f t="shared" si="5468"/>
        <v>2034716.62</v>
      </c>
      <c r="CD2017" s="18">
        <f t="shared" si="5503"/>
        <v>0</v>
      </c>
      <c r="CE2017" s="27"/>
      <c r="CF2017" s="33"/>
    </row>
    <row r="2018" spans="1:84" ht="46.8" x14ac:dyDescent="0.3">
      <c r="A2018" s="41" t="s">
        <v>1171</v>
      </c>
      <c r="B2018" s="39">
        <v>400</v>
      </c>
      <c r="C2018" s="41"/>
      <c r="D2018" s="41"/>
      <c r="E2018" s="14" t="s">
        <v>553</v>
      </c>
      <c r="F2018" s="18">
        <f t="shared" si="5501"/>
        <v>674156.3</v>
      </c>
      <c r="G2018" s="18">
        <f t="shared" si="5501"/>
        <v>2005011.7</v>
      </c>
      <c r="H2018" s="18">
        <f t="shared" si="5501"/>
        <v>2103257.2000000002</v>
      </c>
      <c r="I2018" s="18">
        <f t="shared" si="5501"/>
        <v>0</v>
      </c>
      <c r="J2018" s="18">
        <f t="shared" si="5501"/>
        <v>0</v>
      </c>
      <c r="K2018" s="18">
        <f t="shared" si="5501"/>
        <v>0</v>
      </c>
      <c r="L2018" s="18">
        <f t="shared" si="5416"/>
        <v>674156.3</v>
      </c>
      <c r="M2018" s="18">
        <f t="shared" si="5417"/>
        <v>2005011.7</v>
      </c>
      <c r="N2018" s="18">
        <f t="shared" si="5418"/>
        <v>2103257.2000000002</v>
      </c>
      <c r="O2018" s="18">
        <f t="shared" si="5502"/>
        <v>0</v>
      </c>
      <c r="P2018" s="18">
        <f t="shared" si="5502"/>
        <v>0</v>
      </c>
      <c r="Q2018" s="18">
        <f t="shared" si="5502"/>
        <v>0</v>
      </c>
      <c r="R2018" s="18">
        <f t="shared" si="5502"/>
        <v>0</v>
      </c>
      <c r="S2018" s="18">
        <f t="shared" si="5502"/>
        <v>0</v>
      </c>
      <c r="T2018" s="18">
        <f t="shared" si="5365"/>
        <v>674156.3</v>
      </c>
      <c r="U2018" s="18">
        <f t="shared" si="5366"/>
        <v>2005011.7</v>
      </c>
      <c r="V2018" s="18">
        <f t="shared" si="5367"/>
        <v>2103257.2000000002</v>
      </c>
      <c r="W2018" s="18">
        <f t="shared" si="5503"/>
        <v>0</v>
      </c>
      <c r="X2018" s="18">
        <f t="shared" si="5503"/>
        <v>0</v>
      </c>
      <c r="Y2018" s="18">
        <f t="shared" si="5503"/>
        <v>0</v>
      </c>
      <c r="Z2018" s="18">
        <f t="shared" si="5503"/>
        <v>0</v>
      </c>
      <c r="AA2018" s="18">
        <f t="shared" si="5503"/>
        <v>0</v>
      </c>
      <c r="AB2018" s="18">
        <f t="shared" si="5503"/>
        <v>0</v>
      </c>
      <c r="AC2018" s="18">
        <f t="shared" si="5346"/>
        <v>674156.3</v>
      </c>
      <c r="AD2018" s="18">
        <f t="shared" si="5347"/>
        <v>2005011.7</v>
      </c>
      <c r="AE2018" s="18">
        <f t="shared" si="5348"/>
        <v>2103257.2000000002</v>
      </c>
      <c r="AF2018" s="18">
        <f t="shared" si="5503"/>
        <v>951713.06599999999</v>
      </c>
      <c r="AG2018" s="18">
        <f t="shared" si="5503"/>
        <v>-1394490.56</v>
      </c>
      <c r="AH2018" s="18">
        <f t="shared" si="5503"/>
        <v>-68540.58</v>
      </c>
      <c r="AI2018" s="18">
        <f t="shared" si="5472"/>
        <v>1625869.3659999999</v>
      </c>
      <c r="AJ2018" s="18">
        <f t="shared" si="5473"/>
        <v>610521.1399999999</v>
      </c>
      <c r="AK2018" s="18">
        <f t="shared" si="5474"/>
        <v>2034716.62</v>
      </c>
      <c r="AL2018" s="18">
        <f t="shared" si="5503"/>
        <v>0</v>
      </c>
      <c r="AM2018" s="18">
        <f t="shared" si="5475"/>
        <v>1625869.3659999999</v>
      </c>
      <c r="AN2018" s="18">
        <f t="shared" si="5503"/>
        <v>0</v>
      </c>
      <c r="AO2018" s="18">
        <f t="shared" si="5503"/>
        <v>0</v>
      </c>
      <c r="AP2018" s="18">
        <f t="shared" si="5503"/>
        <v>0</v>
      </c>
      <c r="AQ2018" s="18">
        <f t="shared" si="5419"/>
        <v>1625869.3659999999</v>
      </c>
      <c r="AR2018" s="18">
        <f t="shared" si="5420"/>
        <v>610521.1399999999</v>
      </c>
      <c r="AS2018" s="18">
        <f t="shared" si="5421"/>
        <v>2034716.62</v>
      </c>
      <c r="AT2018" s="18">
        <f t="shared" si="5503"/>
        <v>0</v>
      </c>
      <c r="AU2018" s="18">
        <f t="shared" si="5503"/>
        <v>0</v>
      </c>
      <c r="AV2018" s="18">
        <f t="shared" si="5503"/>
        <v>0</v>
      </c>
      <c r="AW2018" s="18">
        <f t="shared" si="5422"/>
        <v>1625869.3659999999</v>
      </c>
      <c r="AX2018" s="18">
        <f t="shared" si="5423"/>
        <v>610521.1399999999</v>
      </c>
      <c r="AY2018" s="18">
        <f t="shared" si="5424"/>
        <v>2034716.62</v>
      </c>
      <c r="AZ2018" s="18">
        <f t="shared" si="5503"/>
        <v>0</v>
      </c>
      <c r="BA2018" s="18">
        <f t="shared" si="5503"/>
        <v>0</v>
      </c>
      <c r="BB2018" s="18">
        <f t="shared" si="5503"/>
        <v>0</v>
      </c>
      <c r="BC2018" s="18">
        <f t="shared" si="5409"/>
        <v>1625869.3659999999</v>
      </c>
      <c r="BD2018" s="18">
        <f t="shared" si="5410"/>
        <v>610521.1399999999</v>
      </c>
      <c r="BE2018" s="18">
        <f t="shared" si="5411"/>
        <v>2034716.62</v>
      </c>
      <c r="BF2018" s="18">
        <f t="shared" si="5503"/>
        <v>0</v>
      </c>
      <c r="BG2018" s="18">
        <f t="shared" si="5503"/>
        <v>0</v>
      </c>
      <c r="BH2018" s="18">
        <f t="shared" si="5503"/>
        <v>0</v>
      </c>
      <c r="BI2018" s="18">
        <f t="shared" si="5406"/>
        <v>1625869.3659999999</v>
      </c>
      <c r="BJ2018" s="18">
        <f t="shared" si="5407"/>
        <v>610521.1399999999</v>
      </c>
      <c r="BK2018" s="18">
        <f t="shared" si="5408"/>
        <v>2034716.62</v>
      </c>
      <c r="BL2018" s="18">
        <f t="shared" si="5503"/>
        <v>0</v>
      </c>
      <c r="BM2018" s="18">
        <f t="shared" si="5503"/>
        <v>0</v>
      </c>
      <c r="BN2018" s="18">
        <f t="shared" si="5503"/>
        <v>0</v>
      </c>
      <c r="BO2018" s="18">
        <f t="shared" si="5498"/>
        <v>1625869.3659999999</v>
      </c>
      <c r="BP2018" s="18">
        <f t="shared" si="5499"/>
        <v>610521.1399999999</v>
      </c>
      <c r="BQ2018" s="18">
        <f t="shared" si="5500"/>
        <v>2034716.62</v>
      </c>
      <c r="BR2018" s="18">
        <f t="shared" si="5503"/>
        <v>0</v>
      </c>
      <c r="BS2018" s="18">
        <f t="shared" si="5503"/>
        <v>0</v>
      </c>
      <c r="BT2018" s="18">
        <f t="shared" si="5503"/>
        <v>0</v>
      </c>
      <c r="BU2018" s="18">
        <f t="shared" si="5492"/>
        <v>1625869.3659999999</v>
      </c>
      <c r="BV2018" s="18">
        <f t="shared" si="5493"/>
        <v>610521.1399999999</v>
      </c>
      <c r="BW2018" s="18">
        <f t="shared" si="5494"/>
        <v>2034716.62</v>
      </c>
      <c r="BX2018" s="18">
        <f t="shared" si="5503"/>
        <v>0</v>
      </c>
      <c r="BY2018" s="18">
        <f t="shared" si="5503"/>
        <v>0</v>
      </c>
      <c r="BZ2018" s="18">
        <f t="shared" si="5503"/>
        <v>0</v>
      </c>
      <c r="CA2018" s="18">
        <f t="shared" si="5466"/>
        <v>1625869.3659999999</v>
      </c>
      <c r="CB2018" s="18">
        <f t="shared" si="5467"/>
        <v>610521.1399999999</v>
      </c>
      <c r="CC2018" s="18">
        <f t="shared" si="5468"/>
        <v>2034716.62</v>
      </c>
      <c r="CD2018" s="18">
        <f t="shared" si="5503"/>
        <v>0</v>
      </c>
      <c r="CE2018" s="27"/>
      <c r="CF2018" s="33"/>
    </row>
    <row r="2019" spans="1:84" x14ac:dyDescent="0.3">
      <c r="A2019" s="41" t="s">
        <v>1171</v>
      </c>
      <c r="B2019" s="39">
        <v>410</v>
      </c>
      <c r="C2019" s="41"/>
      <c r="D2019" s="41"/>
      <c r="E2019" s="14" t="s">
        <v>566</v>
      </c>
      <c r="F2019" s="18">
        <f t="shared" si="5501"/>
        <v>674156.3</v>
      </c>
      <c r="G2019" s="18">
        <f t="shared" si="5501"/>
        <v>2005011.7</v>
      </c>
      <c r="H2019" s="18">
        <f t="shared" si="5501"/>
        <v>2103257.2000000002</v>
      </c>
      <c r="I2019" s="18">
        <f t="shared" si="5501"/>
        <v>0</v>
      </c>
      <c r="J2019" s="18">
        <f t="shared" si="5501"/>
        <v>0</v>
      </c>
      <c r="K2019" s="18">
        <f t="shared" si="5501"/>
        <v>0</v>
      </c>
      <c r="L2019" s="18">
        <f t="shared" si="5416"/>
        <v>674156.3</v>
      </c>
      <c r="M2019" s="18">
        <f t="shared" si="5417"/>
        <v>2005011.7</v>
      </c>
      <c r="N2019" s="18">
        <f t="shared" si="5418"/>
        <v>2103257.2000000002</v>
      </c>
      <c r="O2019" s="18">
        <f t="shared" si="5502"/>
        <v>0</v>
      </c>
      <c r="P2019" s="18">
        <f t="shared" si="5502"/>
        <v>0</v>
      </c>
      <c r="Q2019" s="18">
        <f t="shared" si="5502"/>
        <v>0</v>
      </c>
      <c r="R2019" s="18">
        <f t="shared" si="5502"/>
        <v>0</v>
      </c>
      <c r="S2019" s="18">
        <f t="shared" si="5502"/>
        <v>0</v>
      </c>
      <c r="T2019" s="18">
        <f t="shared" si="5365"/>
        <v>674156.3</v>
      </c>
      <c r="U2019" s="18">
        <f t="shared" si="5366"/>
        <v>2005011.7</v>
      </c>
      <c r="V2019" s="18">
        <f t="shared" si="5367"/>
        <v>2103257.2000000002</v>
      </c>
      <c r="W2019" s="18">
        <f t="shared" si="5503"/>
        <v>0</v>
      </c>
      <c r="X2019" s="18">
        <f t="shared" si="5503"/>
        <v>0</v>
      </c>
      <c r="Y2019" s="18">
        <f t="shared" si="5503"/>
        <v>0</v>
      </c>
      <c r="Z2019" s="18">
        <f t="shared" si="5503"/>
        <v>0</v>
      </c>
      <c r="AA2019" s="18">
        <f t="shared" si="5503"/>
        <v>0</v>
      </c>
      <c r="AB2019" s="18">
        <f t="shared" si="5503"/>
        <v>0</v>
      </c>
      <c r="AC2019" s="18">
        <f t="shared" si="5346"/>
        <v>674156.3</v>
      </c>
      <c r="AD2019" s="18">
        <f t="shared" si="5347"/>
        <v>2005011.7</v>
      </c>
      <c r="AE2019" s="18">
        <f t="shared" si="5348"/>
        <v>2103257.2000000002</v>
      </c>
      <c r="AF2019" s="18">
        <f t="shared" si="5503"/>
        <v>951713.06599999999</v>
      </c>
      <c r="AG2019" s="18">
        <f t="shared" si="5503"/>
        <v>-1394490.56</v>
      </c>
      <c r="AH2019" s="18">
        <f t="shared" si="5503"/>
        <v>-68540.58</v>
      </c>
      <c r="AI2019" s="18">
        <f t="shared" si="5472"/>
        <v>1625869.3659999999</v>
      </c>
      <c r="AJ2019" s="18">
        <f t="shared" si="5473"/>
        <v>610521.1399999999</v>
      </c>
      <c r="AK2019" s="18">
        <f t="shared" si="5474"/>
        <v>2034716.62</v>
      </c>
      <c r="AL2019" s="18">
        <f t="shared" si="5503"/>
        <v>0</v>
      </c>
      <c r="AM2019" s="18">
        <f t="shared" si="5475"/>
        <v>1625869.3659999999</v>
      </c>
      <c r="AN2019" s="18">
        <f t="shared" si="5503"/>
        <v>0</v>
      </c>
      <c r="AO2019" s="18">
        <f t="shared" si="5503"/>
        <v>0</v>
      </c>
      <c r="AP2019" s="18">
        <f t="shared" si="5503"/>
        <v>0</v>
      </c>
      <c r="AQ2019" s="18">
        <f t="shared" si="5419"/>
        <v>1625869.3659999999</v>
      </c>
      <c r="AR2019" s="18">
        <f t="shared" si="5420"/>
        <v>610521.1399999999</v>
      </c>
      <c r="AS2019" s="18">
        <f t="shared" si="5421"/>
        <v>2034716.62</v>
      </c>
      <c r="AT2019" s="18">
        <f t="shared" si="5503"/>
        <v>0</v>
      </c>
      <c r="AU2019" s="18">
        <f t="shared" si="5503"/>
        <v>0</v>
      </c>
      <c r="AV2019" s="18">
        <f t="shared" si="5503"/>
        <v>0</v>
      </c>
      <c r="AW2019" s="18">
        <f t="shared" si="5422"/>
        <v>1625869.3659999999</v>
      </c>
      <c r="AX2019" s="18">
        <f t="shared" si="5423"/>
        <v>610521.1399999999</v>
      </c>
      <c r="AY2019" s="18">
        <f t="shared" si="5424"/>
        <v>2034716.62</v>
      </c>
      <c r="AZ2019" s="18">
        <f t="shared" si="5503"/>
        <v>0</v>
      </c>
      <c r="BA2019" s="18">
        <f t="shared" si="5503"/>
        <v>0</v>
      </c>
      <c r="BB2019" s="18">
        <f t="shared" si="5503"/>
        <v>0</v>
      </c>
      <c r="BC2019" s="18">
        <f t="shared" si="5409"/>
        <v>1625869.3659999999</v>
      </c>
      <c r="BD2019" s="18">
        <f t="shared" si="5410"/>
        <v>610521.1399999999</v>
      </c>
      <c r="BE2019" s="18">
        <f t="shared" si="5411"/>
        <v>2034716.62</v>
      </c>
      <c r="BF2019" s="18">
        <f t="shared" si="5503"/>
        <v>0</v>
      </c>
      <c r="BG2019" s="18">
        <f t="shared" si="5503"/>
        <v>0</v>
      </c>
      <c r="BH2019" s="18">
        <f t="shared" si="5503"/>
        <v>0</v>
      </c>
      <c r="BI2019" s="18">
        <f t="shared" si="5406"/>
        <v>1625869.3659999999</v>
      </c>
      <c r="BJ2019" s="18">
        <f t="shared" si="5407"/>
        <v>610521.1399999999</v>
      </c>
      <c r="BK2019" s="18">
        <f t="shared" si="5408"/>
        <v>2034716.62</v>
      </c>
      <c r="BL2019" s="18">
        <f t="shared" si="5503"/>
        <v>0</v>
      </c>
      <c r="BM2019" s="18">
        <f t="shared" si="5503"/>
        <v>0</v>
      </c>
      <c r="BN2019" s="18">
        <f t="shared" si="5503"/>
        <v>0</v>
      </c>
      <c r="BO2019" s="18">
        <f t="shared" si="5498"/>
        <v>1625869.3659999999</v>
      </c>
      <c r="BP2019" s="18">
        <f t="shared" si="5499"/>
        <v>610521.1399999999</v>
      </c>
      <c r="BQ2019" s="18">
        <f t="shared" si="5500"/>
        <v>2034716.62</v>
      </c>
      <c r="BR2019" s="18">
        <f t="shared" si="5503"/>
        <v>0</v>
      </c>
      <c r="BS2019" s="18">
        <f t="shared" si="5503"/>
        <v>0</v>
      </c>
      <c r="BT2019" s="18">
        <f t="shared" si="5503"/>
        <v>0</v>
      </c>
      <c r="BU2019" s="18">
        <f t="shared" si="5492"/>
        <v>1625869.3659999999</v>
      </c>
      <c r="BV2019" s="18">
        <f t="shared" si="5493"/>
        <v>610521.1399999999</v>
      </c>
      <c r="BW2019" s="18">
        <f t="shared" si="5494"/>
        <v>2034716.62</v>
      </c>
      <c r="BX2019" s="18">
        <f t="shared" si="5503"/>
        <v>0</v>
      </c>
      <c r="BY2019" s="18">
        <f t="shared" si="5503"/>
        <v>0</v>
      </c>
      <c r="BZ2019" s="18">
        <f t="shared" si="5503"/>
        <v>0</v>
      </c>
      <c r="CA2019" s="18">
        <f t="shared" si="5466"/>
        <v>1625869.3659999999</v>
      </c>
      <c r="CB2019" s="18">
        <f t="shared" si="5467"/>
        <v>610521.1399999999</v>
      </c>
      <c r="CC2019" s="18">
        <f t="shared" si="5468"/>
        <v>2034716.62</v>
      </c>
      <c r="CD2019" s="18">
        <f t="shared" si="5503"/>
        <v>0</v>
      </c>
      <c r="CE2019" s="27"/>
      <c r="CF2019" s="33"/>
    </row>
    <row r="2020" spans="1:84" x14ac:dyDescent="0.3">
      <c r="A2020" s="41" t="s">
        <v>1171</v>
      </c>
      <c r="B2020" s="39">
        <v>410</v>
      </c>
      <c r="C2020" s="41" t="s">
        <v>198</v>
      </c>
      <c r="D2020" s="41" t="s">
        <v>5</v>
      </c>
      <c r="E2020" s="14" t="s">
        <v>525</v>
      </c>
      <c r="F2020" s="23">
        <v>674156.3</v>
      </c>
      <c r="G2020" s="23">
        <v>2005011.7</v>
      </c>
      <c r="H2020" s="23">
        <v>2103257.2000000002</v>
      </c>
      <c r="I2020" s="18"/>
      <c r="J2020" s="18"/>
      <c r="K2020" s="18"/>
      <c r="L2020" s="18">
        <f t="shared" si="5416"/>
        <v>674156.3</v>
      </c>
      <c r="M2020" s="18">
        <f t="shared" si="5417"/>
        <v>2005011.7</v>
      </c>
      <c r="N2020" s="18">
        <f t="shared" si="5418"/>
        <v>2103257.2000000002</v>
      </c>
      <c r="O2020" s="18"/>
      <c r="P2020" s="18"/>
      <c r="Q2020" s="18"/>
      <c r="R2020" s="18"/>
      <c r="S2020" s="18"/>
      <c r="T2020" s="18">
        <f t="shared" si="5365"/>
        <v>674156.3</v>
      </c>
      <c r="U2020" s="18">
        <f t="shared" si="5366"/>
        <v>2005011.7</v>
      </c>
      <c r="V2020" s="18">
        <f t="shared" si="5367"/>
        <v>2103257.2000000002</v>
      </c>
      <c r="W2020" s="18"/>
      <c r="X2020" s="18"/>
      <c r="Y2020" s="18"/>
      <c r="Z2020" s="18"/>
      <c r="AA2020" s="18"/>
      <c r="AB2020" s="18"/>
      <c r="AC2020" s="18">
        <f t="shared" si="5346"/>
        <v>674156.3</v>
      </c>
      <c r="AD2020" s="18">
        <f t="shared" si="5347"/>
        <v>2005011.7</v>
      </c>
      <c r="AE2020" s="18">
        <f t="shared" si="5348"/>
        <v>2103257.2000000002</v>
      </c>
      <c r="AF2020" s="18">
        <v>951713.06599999999</v>
      </c>
      <c r="AG2020" s="18">
        <v>-1394490.56</v>
      </c>
      <c r="AH2020" s="18">
        <v>-68540.58</v>
      </c>
      <c r="AI2020" s="18">
        <f t="shared" si="5472"/>
        <v>1625869.3659999999</v>
      </c>
      <c r="AJ2020" s="18">
        <f t="shared" si="5473"/>
        <v>610521.1399999999</v>
      </c>
      <c r="AK2020" s="18">
        <f t="shared" si="5474"/>
        <v>2034716.62</v>
      </c>
      <c r="AL2020" s="18"/>
      <c r="AM2020" s="18">
        <f t="shared" si="5475"/>
        <v>1625869.3659999999</v>
      </c>
      <c r="AN2020" s="18"/>
      <c r="AO2020" s="18"/>
      <c r="AP2020" s="18"/>
      <c r="AQ2020" s="18">
        <f t="shared" si="5419"/>
        <v>1625869.3659999999</v>
      </c>
      <c r="AR2020" s="18">
        <f t="shared" si="5420"/>
        <v>610521.1399999999</v>
      </c>
      <c r="AS2020" s="18">
        <f t="shared" si="5421"/>
        <v>2034716.62</v>
      </c>
      <c r="AT2020" s="18"/>
      <c r="AU2020" s="18"/>
      <c r="AV2020" s="18"/>
      <c r="AW2020" s="18">
        <f t="shared" si="5422"/>
        <v>1625869.3659999999</v>
      </c>
      <c r="AX2020" s="18">
        <f t="shared" si="5423"/>
        <v>610521.1399999999</v>
      </c>
      <c r="AY2020" s="18">
        <f t="shared" si="5424"/>
        <v>2034716.62</v>
      </c>
      <c r="AZ2020" s="18"/>
      <c r="BA2020" s="18"/>
      <c r="BB2020" s="18"/>
      <c r="BC2020" s="18">
        <f t="shared" si="5409"/>
        <v>1625869.3659999999</v>
      </c>
      <c r="BD2020" s="18">
        <f t="shared" si="5410"/>
        <v>610521.1399999999</v>
      </c>
      <c r="BE2020" s="18">
        <f t="shared" si="5411"/>
        <v>2034716.62</v>
      </c>
      <c r="BF2020" s="18"/>
      <c r="BG2020" s="18"/>
      <c r="BH2020" s="18"/>
      <c r="BI2020" s="18">
        <f t="shared" si="5406"/>
        <v>1625869.3659999999</v>
      </c>
      <c r="BJ2020" s="18">
        <f t="shared" si="5407"/>
        <v>610521.1399999999</v>
      </c>
      <c r="BK2020" s="18">
        <f t="shared" si="5408"/>
        <v>2034716.62</v>
      </c>
      <c r="BL2020" s="18"/>
      <c r="BM2020" s="18"/>
      <c r="BN2020" s="18"/>
      <c r="BO2020" s="18">
        <f t="shared" si="5498"/>
        <v>1625869.3659999999</v>
      </c>
      <c r="BP2020" s="18">
        <f t="shared" si="5499"/>
        <v>610521.1399999999</v>
      </c>
      <c r="BQ2020" s="18">
        <f t="shared" si="5500"/>
        <v>2034716.62</v>
      </c>
      <c r="BR2020" s="18"/>
      <c r="BS2020" s="18"/>
      <c r="BT2020" s="18"/>
      <c r="BU2020" s="18">
        <f t="shared" si="5492"/>
        <v>1625869.3659999999</v>
      </c>
      <c r="BV2020" s="18">
        <f t="shared" si="5493"/>
        <v>610521.1399999999</v>
      </c>
      <c r="BW2020" s="18">
        <f t="shared" si="5494"/>
        <v>2034716.62</v>
      </c>
      <c r="BX2020" s="18"/>
      <c r="BY2020" s="18"/>
      <c r="BZ2020" s="18"/>
      <c r="CA2020" s="18">
        <f t="shared" si="5466"/>
        <v>1625869.3659999999</v>
      </c>
      <c r="CB2020" s="18">
        <f t="shared" si="5467"/>
        <v>610521.1399999999</v>
      </c>
      <c r="CC2020" s="18">
        <f t="shared" si="5468"/>
        <v>2034716.62</v>
      </c>
      <c r="CD2020" s="18"/>
      <c r="CE2020" s="27"/>
      <c r="CF2020" s="33"/>
    </row>
    <row r="2021" spans="1:84" ht="46.8" x14ac:dyDescent="0.3">
      <c r="A2021" s="41" t="s">
        <v>1173</v>
      </c>
      <c r="B2021" s="39"/>
      <c r="C2021" s="41"/>
      <c r="D2021" s="41"/>
      <c r="E2021" s="14" t="s">
        <v>827</v>
      </c>
      <c r="F2021" s="18">
        <f t="shared" ref="F2021:K2023" si="5504">F2022</f>
        <v>31170.3</v>
      </c>
      <c r="G2021" s="18">
        <f t="shared" si="5504"/>
        <v>105526.9</v>
      </c>
      <c r="H2021" s="18">
        <f t="shared" si="5504"/>
        <v>110697.7</v>
      </c>
      <c r="I2021" s="18">
        <f t="shared" si="5504"/>
        <v>0</v>
      </c>
      <c r="J2021" s="18">
        <f t="shared" si="5504"/>
        <v>0</v>
      </c>
      <c r="K2021" s="18">
        <f t="shared" si="5504"/>
        <v>0</v>
      </c>
      <c r="L2021" s="18">
        <f t="shared" si="5416"/>
        <v>31170.3</v>
      </c>
      <c r="M2021" s="18">
        <f t="shared" si="5417"/>
        <v>105526.9</v>
      </c>
      <c r="N2021" s="18">
        <f t="shared" si="5418"/>
        <v>110697.7</v>
      </c>
      <c r="O2021" s="18">
        <f t="shared" ref="O2021:S2023" si="5505">O2022</f>
        <v>0</v>
      </c>
      <c r="P2021" s="18">
        <f t="shared" si="5505"/>
        <v>0</v>
      </c>
      <c r="Q2021" s="18">
        <f t="shared" si="5505"/>
        <v>0</v>
      </c>
      <c r="R2021" s="18">
        <f t="shared" si="5505"/>
        <v>0</v>
      </c>
      <c r="S2021" s="18">
        <f t="shared" si="5505"/>
        <v>0</v>
      </c>
      <c r="T2021" s="18">
        <f t="shared" si="5365"/>
        <v>31170.3</v>
      </c>
      <c r="U2021" s="18">
        <f t="shared" si="5366"/>
        <v>105526.9</v>
      </c>
      <c r="V2021" s="18">
        <f t="shared" si="5367"/>
        <v>110697.7</v>
      </c>
      <c r="W2021" s="18">
        <f t="shared" ref="W2021:CD2023" si="5506">W2022</f>
        <v>0</v>
      </c>
      <c r="X2021" s="18">
        <f t="shared" si="5506"/>
        <v>0</v>
      </c>
      <c r="Y2021" s="18">
        <f t="shared" si="5506"/>
        <v>0</v>
      </c>
      <c r="Z2021" s="18">
        <f t="shared" si="5506"/>
        <v>0</v>
      </c>
      <c r="AA2021" s="18">
        <f t="shared" si="5506"/>
        <v>0</v>
      </c>
      <c r="AB2021" s="18">
        <f t="shared" si="5506"/>
        <v>0</v>
      </c>
      <c r="AC2021" s="18">
        <f t="shared" si="5346"/>
        <v>31170.3</v>
      </c>
      <c r="AD2021" s="18">
        <f t="shared" si="5347"/>
        <v>105526.9</v>
      </c>
      <c r="AE2021" s="18">
        <f t="shared" si="5348"/>
        <v>110697.7</v>
      </c>
      <c r="AF2021" s="18">
        <f t="shared" si="5506"/>
        <v>-5114.9719999999998</v>
      </c>
      <c r="AG2021" s="18">
        <f t="shared" si="5506"/>
        <v>-9621.643</v>
      </c>
      <c r="AH2021" s="18">
        <f t="shared" si="5506"/>
        <v>-3607.3510000000001</v>
      </c>
      <c r="AI2021" s="18">
        <f t="shared" si="5472"/>
        <v>26055.328000000001</v>
      </c>
      <c r="AJ2021" s="18">
        <f t="shared" si="5473"/>
        <v>95905.256999999998</v>
      </c>
      <c r="AK2021" s="18">
        <f t="shared" si="5474"/>
        <v>107090.349</v>
      </c>
      <c r="AL2021" s="18">
        <f t="shared" si="5506"/>
        <v>0</v>
      </c>
      <c r="AM2021" s="18">
        <f t="shared" si="5475"/>
        <v>26055.328000000001</v>
      </c>
      <c r="AN2021" s="18">
        <f t="shared" si="5506"/>
        <v>0</v>
      </c>
      <c r="AO2021" s="18">
        <f t="shared" si="5506"/>
        <v>0</v>
      </c>
      <c r="AP2021" s="18">
        <f t="shared" si="5506"/>
        <v>0</v>
      </c>
      <c r="AQ2021" s="18">
        <f t="shared" si="5419"/>
        <v>26055.328000000001</v>
      </c>
      <c r="AR2021" s="18">
        <f t="shared" si="5420"/>
        <v>95905.256999999998</v>
      </c>
      <c r="AS2021" s="18">
        <f t="shared" si="5421"/>
        <v>107090.349</v>
      </c>
      <c r="AT2021" s="18">
        <f t="shared" si="5506"/>
        <v>0</v>
      </c>
      <c r="AU2021" s="18">
        <f t="shared" si="5506"/>
        <v>0</v>
      </c>
      <c r="AV2021" s="18">
        <f t="shared" si="5506"/>
        <v>0</v>
      </c>
      <c r="AW2021" s="18">
        <f t="shared" si="5422"/>
        <v>26055.328000000001</v>
      </c>
      <c r="AX2021" s="18">
        <f t="shared" si="5423"/>
        <v>95905.256999999998</v>
      </c>
      <c r="AY2021" s="18">
        <f t="shared" si="5424"/>
        <v>107090.349</v>
      </c>
      <c r="AZ2021" s="18">
        <f t="shared" si="5506"/>
        <v>0</v>
      </c>
      <c r="BA2021" s="18">
        <f t="shared" si="5506"/>
        <v>0</v>
      </c>
      <c r="BB2021" s="18">
        <f t="shared" si="5506"/>
        <v>0</v>
      </c>
      <c r="BC2021" s="18">
        <f t="shared" si="5409"/>
        <v>26055.328000000001</v>
      </c>
      <c r="BD2021" s="18">
        <f t="shared" si="5410"/>
        <v>95905.256999999998</v>
      </c>
      <c r="BE2021" s="18">
        <f t="shared" si="5411"/>
        <v>107090.349</v>
      </c>
      <c r="BF2021" s="18">
        <f t="shared" si="5506"/>
        <v>0</v>
      </c>
      <c r="BG2021" s="18">
        <f t="shared" si="5506"/>
        <v>0</v>
      </c>
      <c r="BH2021" s="18">
        <f t="shared" si="5506"/>
        <v>0</v>
      </c>
      <c r="BI2021" s="18">
        <f t="shared" si="5406"/>
        <v>26055.328000000001</v>
      </c>
      <c r="BJ2021" s="18">
        <f t="shared" si="5407"/>
        <v>95905.256999999998</v>
      </c>
      <c r="BK2021" s="18">
        <f t="shared" si="5408"/>
        <v>107090.349</v>
      </c>
      <c r="BL2021" s="18">
        <f t="shared" si="5506"/>
        <v>0</v>
      </c>
      <c r="BM2021" s="18">
        <f t="shared" si="5506"/>
        <v>0</v>
      </c>
      <c r="BN2021" s="18">
        <f t="shared" si="5506"/>
        <v>0</v>
      </c>
      <c r="BO2021" s="18">
        <f t="shared" si="5498"/>
        <v>26055.328000000001</v>
      </c>
      <c r="BP2021" s="18">
        <f t="shared" si="5499"/>
        <v>95905.256999999998</v>
      </c>
      <c r="BQ2021" s="18">
        <f t="shared" si="5500"/>
        <v>107090.349</v>
      </c>
      <c r="BR2021" s="18">
        <f t="shared" si="5506"/>
        <v>0</v>
      </c>
      <c r="BS2021" s="18">
        <f t="shared" si="5506"/>
        <v>0</v>
      </c>
      <c r="BT2021" s="18">
        <f t="shared" si="5506"/>
        <v>0</v>
      </c>
      <c r="BU2021" s="18">
        <f t="shared" si="5492"/>
        <v>26055.328000000001</v>
      </c>
      <c r="BV2021" s="18">
        <f t="shared" si="5493"/>
        <v>95905.256999999998</v>
      </c>
      <c r="BW2021" s="18">
        <f t="shared" si="5494"/>
        <v>107090.349</v>
      </c>
      <c r="BX2021" s="18">
        <f t="shared" si="5506"/>
        <v>0</v>
      </c>
      <c r="BY2021" s="18">
        <f t="shared" si="5506"/>
        <v>0</v>
      </c>
      <c r="BZ2021" s="18">
        <f t="shared" si="5506"/>
        <v>0</v>
      </c>
      <c r="CA2021" s="18">
        <f t="shared" si="5466"/>
        <v>26055.328000000001</v>
      </c>
      <c r="CB2021" s="18">
        <f t="shared" si="5467"/>
        <v>95905.256999999998</v>
      </c>
      <c r="CC2021" s="18">
        <f t="shared" si="5468"/>
        <v>107090.349</v>
      </c>
      <c r="CD2021" s="18">
        <f t="shared" si="5506"/>
        <v>0</v>
      </c>
      <c r="CE2021" s="27"/>
      <c r="CF2021" s="33"/>
    </row>
    <row r="2022" spans="1:84" ht="46.8" x14ac:dyDescent="0.3">
      <c r="A2022" s="41" t="s">
        <v>1173</v>
      </c>
      <c r="B2022" s="39">
        <v>400</v>
      </c>
      <c r="C2022" s="41"/>
      <c r="D2022" s="41"/>
      <c r="E2022" s="14" t="s">
        <v>553</v>
      </c>
      <c r="F2022" s="18">
        <f t="shared" si="5504"/>
        <v>31170.3</v>
      </c>
      <c r="G2022" s="18">
        <f t="shared" si="5504"/>
        <v>105526.9</v>
      </c>
      <c r="H2022" s="18">
        <f t="shared" si="5504"/>
        <v>110697.7</v>
      </c>
      <c r="I2022" s="18">
        <f t="shared" si="5504"/>
        <v>0</v>
      </c>
      <c r="J2022" s="18">
        <f t="shared" si="5504"/>
        <v>0</v>
      </c>
      <c r="K2022" s="18">
        <f t="shared" si="5504"/>
        <v>0</v>
      </c>
      <c r="L2022" s="18">
        <f t="shared" si="5416"/>
        <v>31170.3</v>
      </c>
      <c r="M2022" s="18">
        <f t="shared" si="5417"/>
        <v>105526.9</v>
      </c>
      <c r="N2022" s="18">
        <f t="shared" si="5418"/>
        <v>110697.7</v>
      </c>
      <c r="O2022" s="18">
        <f t="shared" si="5505"/>
        <v>0</v>
      </c>
      <c r="P2022" s="18">
        <f t="shared" si="5505"/>
        <v>0</v>
      </c>
      <c r="Q2022" s="18">
        <f t="shared" si="5505"/>
        <v>0</v>
      </c>
      <c r="R2022" s="18">
        <f t="shared" si="5505"/>
        <v>0</v>
      </c>
      <c r="S2022" s="18">
        <f t="shared" si="5505"/>
        <v>0</v>
      </c>
      <c r="T2022" s="18">
        <f t="shared" si="5365"/>
        <v>31170.3</v>
      </c>
      <c r="U2022" s="18">
        <f t="shared" si="5366"/>
        <v>105526.9</v>
      </c>
      <c r="V2022" s="18">
        <f t="shared" si="5367"/>
        <v>110697.7</v>
      </c>
      <c r="W2022" s="18">
        <f t="shared" si="5506"/>
        <v>0</v>
      </c>
      <c r="X2022" s="18">
        <f t="shared" si="5506"/>
        <v>0</v>
      </c>
      <c r="Y2022" s="18">
        <f t="shared" si="5506"/>
        <v>0</v>
      </c>
      <c r="Z2022" s="18">
        <f t="shared" si="5506"/>
        <v>0</v>
      </c>
      <c r="AA2022" s="18">
        <f t="shared" si="5506"/>
        <v>0</v>
      </c>
      <c r="AB2022" s="18">
        <f t="shared" si="5506"/>
        <v>0</v>
      </c>
      <c r="AC2022" s="18">
        <f t="shared" si="5346"/>
        <v>31170.3</v>
      </c>
      <c r="AD2022" s="18">
        <f t="shared" si="5347"/>
        <v>105526.9</v>
      </c>
      <c r="AE2022" s="18">
        <f t="shared" si="5348"/>
        <v>110697.7</v>
      </c>
      <c r="AF2022" s="18">
        <f t="shared" si="5506"/>
        <v>-5114.9719999999998</v>
      </c>
      <c r="AG2022" s="18">
        <f t="shared" si="5506"/>
        <v>-9621.643</v>
      </c>
      <c r="AH2022" s="18">
        <f t="shared" si="5506"/>
        <v>-3607.3510000000001</v>
      </c>
      <c r="AI2022" s="18">
        <f t="shared" si="5472"/>
        <v>26055.328000000001</v>
      </c>
      <c r="AJ2022" s="18">
        <f t="shared" si="5473"/>
        <v>95905.256999999998</v>
      </c>
      <c r="AK2022" s="18">
        <f t="shared" si="5474"/>
        <v>107090.349</v>
      </c>
      <c r="AL2022" s="18">
        <f t="shared" si="5506"/>
        <v>0</v>
      </c>
      <c r="AM2022" s="18">
        <f t="shared" si="5475"/>
        <v>26055.328000000001</v>
      </c>
      <c r="AN2022" s="18">
        <f t="shared" si="5506"/>
        <v>0</v>
      </c>
      <c r="AO2022" s="18">
        <f t="shared" si="5506"/>
        <v>0</v>
      </c>
      <c r="AP2022" s="18">
        <f t="shared" si="5506"/>
        <v>0</v>
      </c>
      <c r="AQ2022" s="18">
        <f t="shared" si="5419"/>
        <v>26055.328000000001</v>
      </c>
      <c r="AR2022" s="18">
        <f t="shared" si="5420"/>
        <v>95905.256999999998</v>
      </c>
      <c r="AS2022" s="18">
        <f t="shared" si="5421"/>
        <v>107090.349</v>
      </c>
      <c r="AT2022" s="18">
        <f t="shared" si="5506"/>
        <v>0</v>
      </c>
      <c r="AU2022" s="18">
        <f t="shared" si="5506"/>
        <v>0</v>
      </c>
      <c r="AV2022" s="18">
        <f t="shared" si="5506"/>
        <v>0</v>
      </c>
      <c r="AW2022" s="18">
        <f t="shared" si="5422"/>
        <v>26055.328000000001</v>
      </c>
      <c r="AX2022" s="18">
        <f t="shared" si="5423"/>
        <v>95905.256999999998</v>
      </c>
      <c r="AY2022" s="18">
        <f t="shared" si="5424"/>
        <v>107090.349</v>
      </c>
      <c r="AZ2022" s="18">
        <f t="shared" si="5506"/>
        <v>0</v>
      </c>
      <c r="BA2022" s="18">
        <f t="shared" si="5506"/>
        <v>0</v>
      </c>
      <c r="BB2022" s="18">
        <f t="shared" si="5506"/>
        <v>0</v>
      </c>
      <c r="BC2022" s="18">
        <f t="shared" si="5409"/>
        <v>26055.328000000001</v>
      </c>
      <c r="BD2022" s="18">
        <f t="shared" si="5410"/>
        <v>95905.256999999998</v>
      </c>
      <c r="BE2022" s="18">
        <f t="shared" si="5411"/>
        <v>107090.349</v>
      </c>
      <c r="BF2022" s="18">
        <f t="shared" si="5506"/>
        <v>0</v>
      </c>
      <c r="BG2022" s="18">
        <f t="shared" si="5506"/>
        <v>0</v>
      </c>
      <c r="BH2022" s="18">
        <f t="shared" si="5506"/>
        <v>0</v>
      </c>
      <c r="BI2022" s="18">
        <f t="shared" si="5406"/>
        <v>26055.328000000001</v>
      </c>
      <c r="BJ2022" s="18">
        <f t="shared" si="5407"/>
        <v>95905.256999999998</v>
      </c>
      <c r="BK2022" s="18">
        <f t="shared" si="5408"/>
        <v>107090.349</v>
      </c>
      <c r="BL2022" s="18">
        <f t="shared" si="5506"/>
        <v>0</v>
      </c>
      <c r="BM2022" s="18">
        <f t="shared" si="5506"/>
        <v>0</v>
      </c>
      <c r="BN2022" s="18">
        <f t="shared" si="5506"/>
        <v>0</v>
      </c>
      <c r="BO2022" s="18">
        <f t="shared" si="5498"/>
        <v>26055.328000000001</v>
      </c>
      <c r="BP2022" s="18">
        <f t="shared" si="5499"/>
        <v>95905.256999999998</v>
      </c>
      <c r="BQ2022" s="18">
        <f t="shared" si="5500"/>
        <v>107090.349</v>
      </c>
      <c r="BR2022" s="18">
        <f t="shared" si="5506"/>
        <v>0</v>
      </c>
      <c r="BS2022" s="18">
        <f t="shared" si="5506"/>
        <v>0</v>
      </c>
      <c r="BT2022" s="18">
        <f t="shared" si="5506"/>
        <v>0</v>
      </c>
      <c r="BU2022" s="18">
        <f t="shared" si="5492"/>
        <v>26055.328000000001</v>
      </c>
      <c r="BV2022" s="18">
        <f t="shared" si="5493"/>
        <v>95905.256999999998</v>
      </c>
      <c r="BW2022" s="18">
        <f t="shared" si="5494"/>
        <v>107090.349</v>
      </c>
      <c r="BX2022" s="18">
        <f t="shared" si="5506"/>
        <v>0</v>
      </c>
      <c r="BY2022" s="18">
        <f t="shared" si="5506"/>
        <v>0</v>
      </c>
      <c r="BZ2022" s="18">
        <f t="shared" si="5506"/>
        <v>0</v>
      </c>
      <c r="CA2022" s="18">
        <f t="shared" si="5466"/>
        <v>26055.328000000001</v>
      </c>
      <c r="CB2022" s="18">
        <f t="shared" si="5467"/>
        <v>95905.256999999998</v>
      </c>
      <c r="CC2022" s="18">
        <f t="shared" si="5468"/>
        <v>107090.349</v>
      </c>
      <c r="CD2022" s="18">
        <f t="shared" si="5506"/>
        <v>0</v>
      </c>
      <c r="CE2022" s="27"/>
      <c r="CF2022" s="33"/>
    </row>
    <row r="2023" spans="1:84" x14ac:dyDescent="0.3">
      <c r="A2023" s="41" t="s">
        <v>1173</v>
      </c>
      <c r="B2023" s="39">
        <v>410</v>
      </c>
      <c r="C2023" s="41"/>
      <c r="D2023" s="41"/>
      <c r="E2023" s="14" t="s">
        <v>566</v>
      </c>
      <c r="F2023" s="18">
        <f t="shared" si="5504"/>
        <v>31170.3</v>
      </c>
      <c r="G2023" s="18">
        <f t="shared" si="5504"/>
        <v>105526.9</v>
      </c>
      <c r="H2023" s="18">
        <f t="shared" si="5504"/>
        <v>110697.7</v>
      </c>
      <c r="I2023" s="18">
        <f t="shared" si="5504"/>
        <v>0</v>
      </c>
      <c r="J2023" s="18">
        <f t="shared" si="5504"/>
        <v>0</v>
      </c>
      <c r="K2023" s="18">
        <f t="shared" si="5504"/>
        <v>0</v>
      </c>
      <c r="L2023" s="18">
        <f t="shared" si="5416"/>
        <v>31170.3</v>
      </c>
      <c r="M2023" s="18">
        <f t="shared" si="5417"/>
        <v>105526.9</v>
      </c>
      <c r="N2023" s="18">
        <f t="shared" si="5418"/>
        <v>110697.7</v>
      </c>
      <c r="O2023" s="18">
        <f t="shared" si="5505"/>
        <v>0</v>
      </c>
      <c r="P2023" s="18">
        <f t="shared" si="5505"/>
        <v>0</v>
      </c>
      <c r="Q2023" s="18">
        <f t="shared" si="5505"/>
        <v>0</v>
      </c>
      <c r="R2023" s="18">
        <f t="shared" si="5505"/>
        <v>0</v>
      </c>
      <c r="S2023" s="18">
        <f t="shared" si="5505"/>
        <v>0</v>
      </c>
      <c r="T2023" s="18">
        <f t="shared" si="5365"/>
        <v>31170.3</v>
      </c>
      <c r="U2023" s="18">
        <f t="shared" si="5366"/>
        <v>105526.9</v>
      </c>
      <c r="V2023" s="18">
        <f t="shared" si="5367"/>
        <v>110697.7</v>
      </c>
      <c r="W2023" s="18">
        <f t="shared" si="5506"/>
        <v>0</v>
      </c>
      <c r="X2023" s="18">
        <f t="shared" si="5506"/>
        <v>0</v>
      </c>
      <c r="Y2023" s="18">
        <f t="shared" si="5506"/>
        <v>0</v>
      </c>
      <c r="Z2023" s="18">
        <f t="shared" si="5506"/>
        <v>0</v>
      </c>
      <c r="AA2023" s="18">
        <f t="shared" si="5506"/>
        <v>0</v>
      </c>
      <c r="AB2023" s="18">
        <f t="shared" si="5506"/>
        <v>0</v>
      </c>
      <c r="AC2023" s="18">
        <f t="shared" si="5346"/>
        <v>31170.3</v>
      </c>
      <c r="AD2023" s="18">
        <f t="shared" si="5347"/>
        <v>105526.9</v>
      </c>
      <c r="AE2023" s="18">
        <f t="shared" si="5348"/>
        <v>110697.7</v>
      </c>
      <c r="AF2023" s="18">
        <f t="shared" si="5506"/>
        <v>-5114.9719999999998</v>
      </c>
      <c r="AG2023" s="18">
        <f t="shared" si="5506"/>
        <v>-9621.643</v>
      </c>
      <c r="AH2023" s="18">
        <f t="shared" si="5506"/>
        <v>-3607.3510000000001</v>
      </c>
      <c r="AI2023" s="18">
        <f t="shared" si="5472"/>
        <v>26055.328000000001</v>
      </c>
      <c r="AJ2023" s="18">
        <f t="shared" si="5473"/>
        <v>95905.256999999998</v>
      </c>
      <c r="AK2023" s="18">
        <f t="shared" si="5474"/>
        <v>107090.349</v>
      </c>
      <c r="AL2023" s="18">
        <f t="shared" si="5506"/>
        <v>0</v>
      </c>
      <c r="AM2023" s="18">
        <f t="shared" si="5475"/>
        <v>26055.328000000001</v>
      </c>
      <c r="AN2023" s="18">
        <f t="shared" si="5506"/>
        <v>0</v>
      </c>
      <c r="AO2023" s="18">
        <f t="shared" si="5506"/>
        <v>0</v>
      </c>
      <c r="AP2023" s="18">
        <f t="shared" si="5506"/>
        <v>0</v>
      </c>
      <c r="AQ2023" s="18">
        <f t="shared" si="5419"/>
        <v>26055.328000000001</v>
      </c>
      <c r="AR2023" s="18">
        <f t="shared" si="5420"/>
        <v>95905.256999999998</v>
      </c>
      <c r="AS2023" s="18">
        <f t="shared" si="5421"/>
        <v>107090.349</v>
      </c>
      <c r="AT2023" s="18">
        <f t="shared" si="5506"/>
        <v>0</v>
      </c>
      <c r="AU2023" s="18">
        <f t="shared" si="5506"/>
        <v>0</v>
      </c>
      <c r="AV2023" s="18">
        <f t="shared" si="5506"/>
        <v>0</v>
      </c>
      <c r="AW2023" s="18">
        <f t="shared" si="5422"/>
        <v>26055.328000000001</v>
      </c>
      <c r="AX2023" s="18">
        <f t="shared" si="5423"/>
        <v>95905.256999999998</v>
      </c>
      <c r="AY2023" s="18">
        <f t="shared" si="5424"/>
        <v>107090.349</v>
      </c>
      <c r="AZ2023" s="18">
        <f t="shared" si="5506"/>
        <v>0</v>
      </c>
      <c r="BA2023" s="18">
        <f t="shared" si="5506"/>
        <v>0</v>
      </c>
      <c r="BB2023" s="18">
        <f t="shared" si="5506"/>
        <v>0</v>
      </c>
      <c r="BC2023" s="18">
        <f t="shared" si="5409"/>
        <v>26055.328000000001</v>
      </c>
      <c r="BD2023" s="18">
        <f t="shared" si="5410"/>
        <v>95905.256999999998</v>
      </c>
      <c r="BE2023" s="18">
        <f t="shared" si="5411"/>
        <v>107090.349</v>
      </c>
      <c r="BF2023" s="18">
        <f t="shared" si="5506"/>
        <v>0</v>
      </c>
      <c r="BG2023" s="18">
        <f t="shared" si="5506"/>
        <v>0</v>
      </c>
      <c r="BH2023" s="18">
        <f t="shared" si="5506"/>
        <v>0</v>
      </c>
      <c r="BI2023" s="18">
        <f t="shared" si="5406"/>
        <v>26055.328000000001</v>
      </c>
      <c r="BJ2023" s="18">
        <f t="shared" si="5407"/>
        <v>95905.256999999998</v>
      </c>
      <c r="BK2023" s="18">
        <f t="shared" si="5408"/>
        <v>107090.349</v>
      </c>
      <c r="BL2023" s="18">
        <f t="shared" si="5506"/>
        <v>0</v>
      </c>
      <c r="BM2023" s="18">
        <f t="shared" si="5506"/>
        <v>0</v>
      </c>
      <c r="BN2023" s="18">
        <f t="shared" si="5506"/>
        <v>0</v>
      </c>
      <c r="BO2023" s="18">
        <f t="shared" si="5498"/>
        <v>26055.328000000001</v>
      </c>
      <c r="BP2023" s="18">
        <f t="shared" si="5499"/>
        <v>95905.256999999998</v>
      </c>
      <c r="BQ2023" s="18">
        <f t="shared" si="5500"/>
        <v>107090.349</v>
      </c>
      <c r="BR2023" s="18">
        <f t="shared" si="5506"/>
        <v>0</v>
      </c>
      <c r="BS2023" s="18">
        <f t="shared" si="5506"/>
        <v>0</v>
      </c>
      <c r="BT2023" s="18">
        <f t="shared" si="5506"/>
        <v>0</v>
      </c>
      <c r="BU2023" s="18">
        <f t="shared" si="5492"/>
        <v>26055.328000000001</v>
      </c>
      <c r="BV2023" s="18">
        <f t="shared" si="5493"/>
        <v>95905.256999999998</v>
      </c>
      <c r="BW2023" s="18">
        <f t="shared" si="5494"/>
        <v>107090.349</v>
      </c>
      <c r="BX2023" s="18">
        <f t="shared" si="5506"/>
        <v>0</v>
      </c>
      <c r="BY2023" s="18">
        <f t="shared" si="5506"/>
        <v>0</v>
      </c>
      <c r="BZ2023" s="18">
        <f t="shared" si="5506"/>
        <v>0</v>
      </c>
      <c r="CA2023" s="18">
        <f t="shared" si="5466"/>
        <v>26055.328000000001</v>
      </c>
      <c r="CB2023" s="18">
        <f t="shared" si="5467"/>
        <v>95905.256999999998</v>
      </c>
      <c r="CC2023" s="18">
        <f t="shared" si="5468"/>
        <v>107090.349</v>
      </c>
      <c r="CD2023" s="18">
        <f t="shared" si="5506"/>
        <v>0</v>
      </c>
      <c r="CE2023" s="27"/>
      <c r="CF2023" s="33"/>
    </row>
    <row r="2024" spans="1:84" x14ac:dyDescent="0.3">
      <c r="A2024" s="41" t="s">
        <v>1173</v>
      </c>
      <c r="B2024" s="39">
        <v>410</v>
      </c>
      <c r="C2024" s="41" t="s">
        <v>198</v>
      </c>
      <c r="D2024" s="41" t="s">
        <v>5</v>
      </c>
      <c r="E2024" s="14" t="s">
        <v>525</v>
      </c>
      <c r="F2024" s="23">
        <v>31170.3</v>
      </c>
      <c r="G2024" s="23">
        <v>105526.9</v>
      </c>
      <c r="H2024" s="23">
        <v>110697.7</v>
      </c>
      <c r="I2024" s="18"/>
      <c r="J2024" s="18"/>
      <c r="K2024" s="18"/>
      <c r="L2024" s="18">
        <f t="shared" si="5416"/>
        <v>31170.3</v>
      </c>
      <c r="M2024" s="18">
        <f t="shared" si="5417"/>
        <v>105526.9</v>
      </c>
      <c r="N2024" s="18">
        <f t="shared" si="5418"/>
        <v>110697.7</v>
      </c>
      <c r="O2024" s="18"/>
      <c r="P2024" s="18"/>
      <c r="Q2024" s="18"/>
      <c r="R2024" s="18"/>
      <c r="S2024" s="18"/>
      <c r="T2024" s="18">
        <f t="shared" si="5365"/>
        <v>31170.3</v>
      </c>
      <c r="U2024" s="18">
        <f t="shared" si="5366"/>
        <v>105526.9</v>
      </c>
      <c r="V2024" s="18">
        <f t="shared" si="5367"/>
        <v>110697.7</v>
      </c>
      <c r="W2024" s="18"/>
      <c r="X2024" s="18"/>
      <c r="Y2024" s="18"/>
      <c r="Z2024" s="18"/>
      <c r="AA2024" s="18"/>
      <c r="AB2024" s="18"/>
      <c r="AC2024" s="18">
        <f t="shared" ref="AC2024:AC2087" si="5507">T2024+W2024+Z2024</f>
        <v>31170.3</v>
      </c>
      <c r="AD2024" s="18">
        <f t="shared" ref="AD2024:AD2087" si="5508">U2024+X2024+AA2024</f>
        <v>105526.9</v>
      </c>
      <c r="AE2024" s="18">
        <f t="shared" ref="AE2024:AE2087" si="5509">V2024+Y2024+AB2024</f>
        <v>110697.7</v>
      </c>
      <c r="AF2024" s="18">
        <v>-5114.9719999999998</v>
      </c>
      <c r="AG2024" s="18">
        <v>-9621.643</v>
      </c>
      <c r="AH2024" s="18">
        <v>-3607.3510000000001</v>
      </c>
      <c r="AI2024" s="18">
        <f t="shared" si="5472"/>
        <v>26055.328000000001</v>
      </c>
      <c r="AJ2024" s="18">
        <f t="shared" si="5473"/>
        <v>95905.256999999998</v>
      </c>
      <c r="AK2024" s="18">
        <f t="shared" si="5474"/>
        <v>107090.349</v>
      </c>
      <c r="AL2024" s="18"/>
      <c r="AM2024" s="18">
        <f t="shared" si="5475"/>
        <v>26055.328000000001</v>
      </c>
      <c r="AN2024" s="18"/>
      <c r="AO2024" s="18"/>
      <c r="AP2024" s="18"/>
      <c r="AQ2024" s="18">
        <f t="shared" si="5419"/>
        <v>26055.328000000001</v>
      </c>
      <c r="AR2024" s="18">
        <f t="shared" si="5420"/>
        <v>95905.256999999998</v>
      </c>
      <c r="AS2024" s="18">
        <f t="shared" si="5421"/>
        <v>107090.349</v>
      </c>
      <c r="AT2024" s="18"/>
      <c r="AU2024" s="18"/>
      <c r="AV2024" s="18"/>
      <c r="AW2024" s="18">
        <f t="shared" si="5422"/>
        <v>26055.328000000001</v>
      </c>
      <c r="AX2024" s="18">
        <f t="shared" si="5423"/>
        <v>95905.256999999998</v>
      </c>
      <c r="AY2024" s="18">
        <f t="shared" si="5424"/>
        <v>107090.349</v>
      </c>
      <c r="AZ2024" s="18"/>
      <c r="BA2024" s="18"/>
      <c r="BB2024" s="18"/>
      <c r="BC2024" s="18">
        <f t="shared" si="5409"/>
        <v>26055.328000000001</v>
      </c>
      <c r="BD2024" s="18">
        <f t="shared" si="5410"/>
        <v>95905.256999999998</v>
      </c>
      <c r="BE2024" s="18">
        <f t="shared" si="5411"/>
        <v>107090.349</v>
      </c>
      <c r="BF2024" s="18"/>
      <c r="BG2024" s="18"/>
      <c r="BH2024" s="18"/>
      <c r="BI2024" s="18">
        <f t="shared" si="5406"/>
        <v>26055.328000000001</v>
      </c>
      <c r="BJ2024" s="18">
        <f t="shared" si="5407"/>
        <v>95905.256999999998</v>
      </c>
      <c r="BK2024" s="18">
        <f t="shared" si="5408"/>
        <v>107090.349</v>
      </c>
      <c r="BL2024" s="18"/>
      <c r="BM2024" s="18"/>
      <c r="BN2024" s="18"/>
      <c r="BO2024" s="18">
        <f t="shared" si="5498"/>
        <v>26055.328000000001</v>
      </c>
      <c r="BP2024" s="18">
        <f t="shared" si="5499"/>
        <v>95905.256999999998</v>
      </c>
      <c r="BQ2024" s="18">
        <f t="shared" si="5500"/>
        <v>107090.349</v>
      </c>
      <c r="BR2024" s="18"/>
      <c r="BS2024" s="18"/>
      <c r="BT2024" s="18"/>
      <c r="BU2024" s="18">
        <f t="shared" si="5492"/>
        <v>26055.328000000001</v>
      </c>
      <c r="BV2024" s="18">
        <f t="shared" si="5493"/>
        <v>95905.256999999998</v>
      </c>
      <c r="BW2024" s="18">
        <f t="shared" si="5494"/>
        <v>107090.349</v>
      </c>
      <c r="BX2024" s="18"/>
      <c r="BY2024" s="18"/>
      <c r="BZ2024" s="18"/>
      <c r="CA2024" s="18">
        <f t="shared" si="5466"/>
        <v>26055.328000000001</v>
      </c>
      <c r="CB2024" s="18">
        <f t="shared" si="5467"/>
        <v>95905.256999999998</v>
      </c>
      <c r="CC2024" s="18">
        <f t="shared" si="5468"/>
        <v>107090.349</v>
      </c>
      <c r="CD2024" s="18"/>
      <c r="CE2024" s="27"/>
      <c r="CF2024" s="33"/>
    </row>
    <row r="2025" spans="1:84" ht="46.8" hidden="1" x14ac:dyDescent="0.3">
      <c r="A2025" s="41" t="s">
        <v>339</v>
      </c>
      <c r="B2025" s="39"/>
      <c r="C2025" s="41"/>
      <c r="D2025" s="41"/>
      <c r="E2025" s="14" t="s">
        <v>1096</v>
      </c>
      <c r="F2025" s="18">
        <f>F2026</f>
        <v>4147.2</v>
      </c>
      <c r="G2025" s="18">
        <f t="shared" ref="G2025:CD2025" si="5510">G2026</f>
        <v>4147.2</v>
      </c>
      <c r="H2025" s="18">
        <f t="shared" si="5510"/>
        <v>4147.2</v>
      </c>
      <c r="I2025" s="18">
        <f t="shared" si="5510"/>
        <v>0</v>
      </c>
      <c r="J2025" s="18">
        <f t="shared" si="5510"/>
        <v>0</v>
      </c>
      <c r="K2025" s="18">
        <f t="shared" si="5510"/>
        <v>0</v>
      </c>
      <c r="L2025" s="18">
        <f t="shared" si="5416"/>
        <v>4147.2</v>
      </c>
      <c r="M2025" s="18">
        <f t="shared" si="5417"/>
        <v>4147.2</v>
      </c>
      <c r="N2025" s="18">
        <f t="shared" si="5418"/>
        <v>4147.2</v>
      </c>
      <c r="O2025" s="18">
        <f t="shared" si="5510"/>
        <v>0</v>
      </c>
      <c r="P2025" s="18">
        <f t="shared" si="5510"/>
        <v>0</v>
      </c>
      <c r="Q2025" s="18">
        <f t="shared" si="5510"/>
        <v>0</v>
      </c>
      <c r="R2025" s="18">
        <f t="shared" si="5510"/>
        <v>0</v>
      </c>
      <c r="S2025" s="18">
        <f t="shared" si="5510"/>
        <v>0</v>
      </c>
      <c r="T2025" s="18">
        <f t="shared" si="5365"/>
        <v>4147.2</v>
      </c>
      <c r="U2025" s="18">
        <f t="shared" si="5366"/>
        <v>4147.2</v>
      </c>
      <c r="V2025" s="18">
        <f t="shared" si="5367"/>
        <v>4147.2</v>
      </c>
      <c r="W2025" s="18">
        <f t="shared" si="5510"/>
        <v>0</v>
      </c>
      <c r="X2025" s="18">
        <f t="shared" si="5510"/>
        <v>0</v>
      </c>
      <c r="Y2025" s="18">
        <f t="shared" si="5510"/>
        <v>0</v>
      </c>
      <c r="Z2025" s="18">
        <f t="shared" si="5510"/>
        <v>0</v>
      </c>
      <c r="AA2025" s="18">
        <f t="shared" si="5510"/>
        <v>0</v>
      </c>
      <c r="AB2025" s="18">
        <f t="shared" si="5510"/>
        <v>0</v>
      </c>
      <c r="AC2025" s="18">
        <f t="shared" si="5507"/>
        <v>4147.2</v>
      </c>
      <c r="AD2025" s="18">
        <f t="shared" si="5508"/>
        <v>4147.2</v>
      </c>
      <c r="AE2025" s="18">
        <f t="shared" si="5509"/>
        <v>4147.2</v>
      </c>
      <c r="AF2025" s="18">
        <f t="shared" si="5510"/>
        <v>0</v>
      </c>
      <c r="AG2025" s="18">
        <f t="shared" si="5510"/>
        <v>0</v>
      </c>
      <c r="AH2025" s="18">
        <f t="shared" si="5510"/>
        <v>0</v>
      </c>
      <c r="AI2025" s="18">
        <f t="shared" si="5472"/>
        <v>4147.2</v>
      </c>
      <c r="AJ2025" s="18">
        <f t="shared" si="5473"/>
        <v>4147.2</v>
      </c>
      <c r="AK2025" s="18">
        <f t="shared" si="5474"/>
        <v>4147.2</v>
      </c>
      <c r="AL2025" s="18">
        <f t="shared" si="5510"/>
        <v>0</v>
      </c>
      <c r="AM2025" s="18">
        <f t="shared" si="5475"/>
        <v>4147.2</v>
      </c>
      <c r="AN2025" s="18">
        <f t="shared" si="5510"/>
        <v>-4147.2</v>
      </c>
      <c r="AO2025" s="18">
        <f t="shared" si="5510"/>
        <v>-4147.2</v>
      </c>
      <c r="AP2025" s="18">
        <f t="shared" si="5510"/>
        <v>-4147.2</v>
      </c>
      <c r="AQ2025" s="18">
        <f t="shared" si="5419"/>
        <v>0</v>
      </c>
      <c r="AR2025" s="18">
        <f t="shared" si="5420"/>
        <v>0</v>
      </c>
      <c r="AS2025" s="18">
        <f t="shared" si="5421"/>
        <v>0</v>
      </c>
      <c r="AT2025" s="18">
        <f t="shared" si="5510"/>
        <v>0</v>
      </c>
      <c r="AU2025" s="18">
        <f t="shared" si="5510"/>
        <v>0</v>
      </c>
      <c r="AV2025" s="18">
        <f t="shared" si="5510"/>
        <v>0</v>
      </c>
      <c r="AW2025" s="18">
        <f t="shared" si="5422"/>
        <v>0</v>
      </c>
      <c r="AX2025" s="18">
        <f t="shared" si="5423"/>
        <v>0</v>
      </c>
      <c r="AY2025" s="18">
        <f t="shared" si="5424"/>
        <v>0</v>
      </c>
      <c r="AZ2025" s="18">
        <f t="shared" si="5510"/>
        <v>0</v>
      </c>
      <c r="BA2025" s="18">
        <f t="shared" si="5510"/>
        <v>0</v>
      </c>
      <c r="BB2025" s="18">
        <f t="shared" si="5510"/>
        <v>0</v>
      </c>
      <c r="BC2025" s="18">
        <f t="shared" si="5409"/>
        <v>0</v>
      </c>
      <c r="BD2025" s="18">
        <f t="shared" si="5410"/>
        <v>0</v>
      </c>
      <c r="BE2025" s="18">
        <f t="shared" si="5411"/>
        <v>0</v>
      </c>
      <c r="BF2025" s="18">
        <f t="shared" si="5510"/>
        <v>0</v>
      </c>
      <c r="BG2025" s="18">
        <f t="shared" si="5510"/>
        <v>0</v>
      </c>
      <c r="BH2025" s="18">
        <f t="shared" si="5510"/>
        <v>0</v>
      </c>
      <c r="BI2025" s="18">
        <f t="shared" si="5406"/>
        <v>0</v>
      </c>
      <c r="BJ2025" s="18">
        <f t="shared" si="5407"/>
        <v>0</v>
      </c>
      <c r="BK2025" s="18">
        <f t="shared" si="5408"/>
        <v>0</v>
      </c>
      <c r="BL2025" s="18">
        <f t="shared" si="5510"/>
        <v>0</v>
      </c>
      <c r="BM2025" s="18">
        <f t="shared" si="5510"/>
        <v>0</v>
      </c>
      <c r="BN2025" s="18">
        <f t="shared" si="5510"/>
        <v>0</v>
      </c>
      <c r="BO2025" s="18">
        <f t="shared" si="5498"/>
        <v>0</v>
      </c>
      <c r="BP2025" s="18">
        <f t="shared" si="5499"/>
        <v>0</v>
      </c>
      <c r="BQ2025" s="18">
        <f t="shared" si="5500"/>
        <v>0</v>
      </c>
      <c r="BR2025" s="18">
        <f t="shared" si="5510"/>
        <v>0</v>
      </c>
      <c r="BS2025" s="18">
        <f t="shared" si="5510"/>
        <v>0</v>
      </c>
      <c r="BT2025" s="18">
        <f t="shared" si="5510"/>
        <v>0</v>
      </c>
      <c r="BU2025" s="18">
        <f t="shared" si="5492"/>
        <v>0</v>
      </c>
      <c r="BV2025" s="18">
        <f t="shared" si="5493"/>
        <v>0</v>
      </c>
      <c r="BW2025" s="18">
        <f t="shared" si="5494"/>
        <v>0</v>
      </c>
      <c r="BX2025" s="18">
        <f t="shared" si="5510"/>
        <v>0</v>
      </c>
      <c r="BY2025" s="18">
        <f t="shared" si="5510"/>
        <v>0</v>
      </c>
      <c r="BZ2025" s="18">
        <f t="shared" si="5510"/>
        <v>0</v>
      </c>
      <c r="CA2025" s="18">
        <f t="shared" si="5466"/>
        <v>0</v>
      </c>
      <c r="CB2025" s="18">
        <f t="shared" si="5467"/>
        <v>0</v>
      </c>
      <c r="CC2025" s="18">
        <f t="shared" si="5468"/>
        <v>0</v>
      </c>
      <c r="CD2025" s="18">
        <f t="shared" si="5510"/>
        <v>0</v>
      </c>
      <c r="CE2025" s="27" t="s">
        <v>1661</v>
      </c>
      <c r="CF2025" s="33"/>
    </row>
    <row r="2026" spans="1:84" ht="31.2" hidden="1" x14ac:dyDescent="0.3">
      <c r="A2026" s="19" t="s">
        <v>1375</v>
      </c>
      <c r="B2026" s="19"/>
      <c r="C2026" s="19"/>
      <c r="D2026" s="19"/>
      <c r="E2026" s="14" t="s">
        <v>1376</v>
      </c>
      <c r="F2026" s="18">
        <f>F2027+F2030</f>
        <v>4147.2</v>
      </c>
      <c r="G2026" s="18">
        <f t="shared" ref="G2026:CD2026" si="5511">G2027+G2030</f>
        <v>4147.2</v>
      </c>
      <c r="H2026" s="18">
        <f t="shared" si="5511"/>
        <v>4147.2</v>
      </c>
      <c r="I2026" s="18">
        <f t="shared" ref="I2026:K2026" si="5512">I2027+I2030</f>
        <v>0</v>
      </c>
      <c r="J2026" s="18">
        <f t="shared" si="5512"/>
        <v>0</v>
      </c>
      <c r="K2026" s="18">
        <f t="shared" si="5512"/>
        <v>0</v>
      </c>
      <c r="L2026" s="18">
        <f t="shared" si="5416"/>
        <v>4147.2</v>
      </c>
      <c r="M2026" s="18">
        <f t="shared" si="5417"/>
        <v>4147.2</v>
      </c>
      <c r="N2026" s="18">
        <f t="shared" si="5418"/>
        <v>4147.2</v>
      </c>
      <c r="O2026" s="18">
        <f t="shared" ref="O2026:S2026" si="5513">O2027+O2030</f>
        <v>0</v>
      </c>
      <c r="P2026" s="18">
        <f t="shared" si="5513"/>
        <v>0</v>
      </c>
      <c r="Q2026" s="18">
        <f t="shared" si="5513"/>
        <v>0</v>
      </c>
      <c r="R2026" s="18">
        <f t="shared" si="5513"/>
        <v>0</v>
      </c>
      <c r="S2026" s="18">
        <f t="shared" si="5513"/>
        <v>0</v>
      </c>
      <c r="T2026" s="18">
        <f t="shared" si="5365"/>
        <v>4147.2</v>
      </c>
      <c r="U2026" s="18">
        <f t="shared" si="5366"/>
        <v>4147.2</v>
      </c>
      <c r="V2026" s="18">
        <f t="shared" si="5367"/>
        <v>4147.2</v>
      </c>
      <c r="W2026" s="18">
        <f t="shared" ref="W2026:AB2026" si="5514">W2027+W2030</f>
        <v>0</v>
      </c>
      <c r="X2026" s="18">
        <f t="shared" si="5514"/>
        <v>0</v>
      </c>
      <c r="Y2026" s="18">
        <f t="shared" si="5514"/>
        <v>0</v>
      </c>
      <c r="Z2026" s="18">
        <f t="shared" si="5514"/>
        <v>0</v>
      </c>
      <c r="AA2026" s="18">
        <f t="shared" si="5514"/>
        <v>0</v>
      </c>
      <c r="AB2026" s="18">
        <f t="shared" si="5514"/>
        <v>0</v>
      </c>
      <c r="AC2026" s="18">
        <f t="shared" si="5507"/>
        <v>4147.2</v>
      </c>
      <c r="AD2026" s="18">
        <f t="shared" si="5508"/>
        <v>4147.2</v>
      </c>
      <c r="AE2026" s="18">
        <f t="shared" si="5509"/>
        <v>4147.2</v>
      </c>
      <c r="AF2026" s="18">
        <f t="shared" ref="AF2026:AH2026" si="5515">AF2027+AF2030</f>
        <v>0</v>
      </c>
      <c r="AG2026" s="18">
        <f t="shared" si="5515"/>
        <v>0</v>
      </c>
      <c r="AH2026" s="18">
        <f t="shared" si="5515"/>
        <v>0</v>
      </c>
      <c r="AI2026" s="18">
        <f t="shared" si="5472"/>
        <v>4147.2</v>
      </c>
      <c r="AJ2026" s="18">
        <f t="shared" si="5473"/>
        <v>4147.2</v>
      </c>
      <c r="AK2026" s="18">
        <f t="shared" si="5474"/>
        <v>4147.2</v>
      </c>
      <c r="AL2026" s="18">
        <f t="shared" ref="AL2026" si="5516">AL2027+AL2030</f>
        <v>0</v>
      </c>
      <c r="AM2026" s="18">
        <f t="shared" si="5475"/>
        <v>4147.2</v>
      </c>
      <c r="AN2026" s="18">
        <f t="shared" ref="AN2026:AP2026" si="5517">AN2027+AN2030</f>
        <v>-4147.2</v>
      </c>
      <c r="AO2026" s="18">
        <f t="shared" si="5517"/>
        <v>-4147.2</v>
      </c>
      <c r="AP2026" s="18">
        <f t="shared" si="5517"/>
        <v>-4147.2</v>
      </c>
      <c r="AQ2026" s="18">
        <f t="shared" si="5419"/>
        <v>0</v>
      </c>
      <c r="AR2026" s="18">
        <f t="shared" si="5420"/>
        <v>0</v>
      </c>
      <c r="AS2026" s="18">
        <f t="shared" si="5421"/>
        <v>0</v>
      </c>
      <c r="AT2026" s="18">
        <f t="shared" ref="AT2026:AV2026" si="5518">AT2027+AT2030</f>
        <v>0</v>
      </c>
      <c r="AU2026" s="18">
        <f t="shared" si="5518"/>
        <v>0</v>
      </c>
      <c r="AV2026" s="18">
        <f t="shared" si="5518"/>
        <v>0</v>
      </c>
      <c r="AW2026" s="18">
        <f t="shared" si="5422"/>
        <v>0</v>
      </c>
      <c r="AX2026" s="18">
        <f t="shared" si="5423"/>
        <v>0</v>
      </c>
      <c r="AY2026" s="18">
        <f t="shared" si="5424"/>
        <v>0</v>
      </c>
      <c r="AZ2026" s="18">
        <f t="shared" ref="AZ2026:BB2026" si="5519">AZ2027+AZ2030</f>
        <v>0</v>
      </c>
      <c r="BA2026" s="18">
        <f t="shared" si="5519"/>
        <v>0</v>
      </c>
      <c r="BB2026" s="18">
        <f t="shared" si="5519"/>
        <v>0</v>
      </c>
      <c r="BC2026" s="18">
        <f t="shared" si="5409"/>
        <v>0</v>
      </c>
      <c r="BD2026" s="18">
        <f t="shared" si="5410"/>
        <v>0</v>
      </c>
      <c r="BE2026" s="18">
        <f t="shared" si="5411"/>
        <v>0</v>
      </c>
      <c r="BF2026" s="18">
        <f t="shared" ref="BF2026:BH2026" si="5520">BF2027+BF2030</f>
        <v>0</v>
      </c>
      <c r="BG2026" s="18">
        <f t="shared" si="5520"/>
        <v>0</v>
      </c>
      <c r="BH2026" s="18">
        <f t="shared" si="5520"/>
        <v>0</v>
      </c>
      <c r="BI2026" s="18">
        <f t="shared" si="5406"/>
        <v>0</v>
      </c>
      <c r="BJ2026" s="18">
        <f t="shared" si="5407"/>
        <v>0</v>
      </c>
      <c r="BK2026" s="18">
        <f t="shared" si="5408"/>
        <v>0</v>
      </c>
      <c r="BL2026" s="18">
        <f t="shared" ref="BL2026:BN2026" si="5521">BL2027+BL2030</f>
        <v>0</v>
      </c>
      <c r="BM2026" s="18">
        <f t="shared" si="5521"/>
        <v>0</v>
      </c>
      <c r="BN2026" s="18">
        <f t="shared" si="5521"/>
        <v>0</v>
      </c>
      <c r="BO2026" s="18">
        <f t="shared" si="5498"/>
        <v>0</v>
      </c>
      <c r="BP2026" s="18">
        <f t="shared" si="5499"/>
        <v>0</v>
      </c>
      <c r="BQ2026" s="18">
        <f t="shared" si="5500"/>
        <v>0</v>
      </c>
      <c r="BR2026" s="18">
        <f t="shared" ref="BR2026:BT2026" si="5522">BR2027+BR2030</f>
        <v>0</v>
      </c>
      <c r="BS2026" s="18">
        <f t="shared" si="5522"/>
        <v>0</v>
      </c>
      <c r="BT2026" s="18">
        <f t="shared" si="5522"/>
        <v>0</v>
      </c>
      <c r="BU2026" s="18">
        <f t="shared" si="5492"/>
        <v>0</v>
      </c>
      <c r="BV2026" s="18">
        <f t="shared" si="5493"/>
        <v>0</v>
      </c>
      <c r="BW2026" s="18">
        <f t="shared" si="5494"/>
        <v>0</v>
      </c>
      <c r="BX2026" s="18">
        <f t="shared" ref="BX2026:BZ2026" si="5523">BX2027+BX2030</f>
        <v>0</v>
      </c>
      <c r="BY2026" s="18">
        <f t="shared" si="5523"/>
        <v>0</v>
      </c>
      <c r="BZ2026" s="18">
        <f t="shared" si="5523"/>
        <v>0</v>
      </c>
      <c r="CA2026" s="18">
        <f t="shared" si="5466"/>
        <v>0</v>
      </c>
      <c r="CB2026" s="18">
        <f t="shared" si="5467"/>
        <v>0</v>
      </c>
      <c r="CC2026" s="18">
        <f t="shared" si="5468"/>
        <v>0</v>
      </c>
      <c r="CD2026" s="18">
        <f t="shared" si="5511"/>
        <v>0</v>
      </c>
      <c r="CE2026" s="27" t="s">
        <v>1661</v>
      </c>
      <c r="CF2026" s="33"/>
    </row>
    <row r="2027" spans="1:84" ht="31.2" hidden="1" x14ac:dyDescent="0.3">
      <c r="A2027" s="19" t="s">
        <v>1375</v>
      </c>
      <c r="B2027" s="39">
        <v>200</v>
      </c>
      <c r="C2027" s="41"/>
      <c r="D2027" s="41"/>
      <c r="E2027" s="14" t="s">
        <v>551</v>
      </c>
      <c r="F2027" s="18">
        <f t="shared" ref="F2027:CD2028" si="5524">F2028</f>
        <v>2191.5</v>
      </c>
      <c r="G2027" s="18">
        <f t="shared" si="5524"/>
        <v>2191.5</v>
      </c>
      <c r="H2027" s="18">
        <f t="shared" si="5524"/>
        <v>2191.5</v>
      </c>
      <c r="I2027" s="18">
        <f t="shared" si="5524"/>
        <v>0</v>
      </c>
      <c r="J2027" s="18">
        <f t="shared" si="5524"/>
        <v>0</v>
      </c>
      <c r="K2027" s="18">
        <f t="shared" si="5524"/>
        <v>0</v>
      </c>
      <c r="L2027" s="18">
        <f t="shared" si="5416"/>
        <v>2191.5</v>
      </c>
      <c r="M2027" s="18">
        <f t="shared" si="5417"/>
        <v>2191.5</v>
      </c>
      <c r="N2027" s="18">
        <f t="shared" si="5418"/>
        <v>2191.5</v>
      </c>
      <c r="O2027" s="18">
        <f t="shared" si="5524"/>
        <v>0</v>
      </c>
      <c r="P2027" s="18">
        <f t="shared" si="5524"/>
        <v>0</v>
      </c>
      <c r="Q2027" s="18">
        <f t="shared" si="5524"/>
        <v>0</v>
      </c>
      <c r="R2027" s="18">
        <f t="shared" si="5524"/>
        <v>0</v>
      </c>
      <c r="S2027" s="18">
        <f t="shared" si="5524"/>
        <v>0</v>
      </c>
      <c r="T2027" s="18">
        <f t="shared" si="5365"/>
        <v>2191.5</v>
      </c>
      <c r="U2027" s="18">
        <f t="shared" si="5366"/>
        <v>2191.5</v>
      </c>
      <c r="V2027" s="18">
        <f t="shared" si="5367"/>
        <v>2191.5</v>
      </c>
      <c r="W2027" s="18">
        <f t="shared" si="5524"/>
        <v>0</v>
      </c>
      <c r="X2027" s="18">
        <f t="shared" si="5524"/>
        <v>0</v>
      </c>
      <c r="Y2027" s="18">
        <f t="shared" si="5524"/>
        <v>0</v>
      </c>
      <c r="Z2027" s="18">
        <f t="shared" si="5524"/>
        <v>0</v>
      </c>
      <c r="AA2027" s="18">
        <f t="shared" si="5524"/>
        <v>0</v>
      </c>
      <c r="AB2027" s="18">
        <f t="shared" si="5524"/>
        <v>0</v>
      </c>
      <c r="AC2027" s="18">
        <f t="shared" si="5507"/>
        <v>2191.5</v>
      </c>
      <c r="AD2027" s="18">
        <f t="shared" si="5508"/>
        <v>2191.5</v>
      </c>
      <c r="AE2027" s="18">
        <f t="shared" si="5509"/>
        <v>2191.5</v>
      </c>
      <c r="AF2027" s="18">
        <f t="shared" si="5524"/>
        <v>0</v>
      </c>
      <c r="AG2027" s="18">
        <f t="shared" si="5524"/>
        <v>0</v>
      </c>
      <c r="AH2027" s="18">
        <f t="shared" si="5524"/>
        <v>0</v>
      </c>
      <c r="AI2027" s="18">
        <f t="shared" si="5472"/>
        <v>2191.5</v>
      </c>
      <c r="AJ2027" s="18">
        <f t="shared" si="5473"/>
        <v>2191.5</v>
      </c>
      <c r="AK2027" s="18">
        <f t="shared" si="5474"/>
        <v>2191.5</v>
      </c>
      <c r="AL2027" s="18">
        <f t="shared" si="5524"/>
        <v>0</v>
      </c>
      <c r="AM2027" s="18">
        <f t="shared" si="5475"/>
        <v>2191.5</v>
      </c>
      <c r="AN2027" s="18">
        <f t="shared" si="5524"/>
        <v>-2191.5</v>
      </c>
      <c r="AO2027" s="18">
        <f t="shared" si="5524"/>
        <v>-2191.5</v>
      </c>
      <c r="AP2027" s="18">
        <f t="shared" si="5524"/>
        <v>-2191.5</v>
      </c>
      <c r="AQ2027" s="18">
        <f t="shared" si="5419"/>
        <v>0</v>
      </c>
      <c r="AR2027" s="18">
        <f t="shared" si="5420"/>
        <v>0</v>
      </c>
      <c r="AS2027" s="18">
        <f t="shared" si="5421"/>
        <v>0</v>
      </c>
      <c r="AT2027" s="18">
        <f t="shared" si="5524"/>
        <v>0</v>
      </c>
      <c r="AU2027" s="18">
        <f t="shared" si="5524"/>
        <v>0</v>
      </c>
      <c r="AV2027" s="18">
        <f t="shared" si="5524"/>
        <v>0</v>
      </c>
      <c r="AW2027" s="18">
        <f t="shared" si="5422"/>
        <v>0</v>
      </c>
      <c r="AX2027" s="18">
        <f t="shared" si="5423"/>
        <v>0</v>
      </c>
      <c r="AY2027" s="18">
        <f t="shared" si="5424"/>
        <v>0</v>
      </c>
      <c r="AZ2027" s="18">
        <f t="shared" si="5524"/>
        <v>0</v>
      </c>
      <c r="BA2027" s="18">
        <f t="shared" si="5524"/>
        <v>0</v>
      </c>
      <c r="BB2027" s="18">
        <f t="shared" si="5524"/>
        <v>0</v>
      </c>
      <c r="BC2027" s="18">
        <f t="shared" si="5409"/>
        <v>0</v>
      </c>
      <c r="BD2027" s="18">
        <f t="shared" si="5410"/>
        <v>0</v>
      </c>
      <c r="BE2027" s="18">
        <f t="shared" si="5411"/>
        <v>0</v>
      </c>
      <c r="BF2027" s="18">
        <f t="shared" si="5524"/>
        <v>0</v>
      </c>
      <c r="BG2027" s="18">
        <f t="shared" si="5524"/>
        <v>0</v>
      </c>
      <c r="BH2027" s="18">
        <f t="shared" si="5524"/>
        <v>0</v>
      </c>
      <c r="BI2027" s="18">
        <f t="shared" si="5406"/>
        <v>0</v>
      </c>
      <c r="BJ2027" s="18">
        <f t="shared" si="5407"/>
        <v>0</v>
      </c>
      <c r="BK2027" s="18">
        <f t="shared" si="5408"/>
        <v>0</v>
      </c>
      <c r="BL2027" s="18">
        <f t="shared" si="5524"/>
        <v>0</v>
      </c>
      <c r="BM2027" s="18">
        <f t="shared" si="5524"/>
        <v>0</v>
      </c>
      <c r="BN2027" s="18">
        <f t="shared" si="5524"/>
        <v>0</v>
      </c>
      <c r="BO2027" s="18">
        <f t="shared" si="5498"/>
        <v>0</v>
      </c>
      <c r="BP2027" s="18">
        <f t="shared" si="5499"/>
        <v>0</v>
      </c>
      <c r="BQ2027" s="18">
        <f t="shared" si="5500"/>
        <v>0</v>
      </c>
      <c r="BR2027" s="18">
        <f t="shared" si="5524"/>
        <v>0</v>
      </c>
      <c r="BS2027" s="18">
        <f t="shared" si="5524"/>
        <v>0</v>
      </c>
      <c r="BT2027" s="18">
        <f t="shared" si="5524"/>
        <v>0</v>
      </c>
      <c r="BU2027" s="18">
        <f t="shared" si="5492"/>
        <v>0</v>
      </c>
      <c r="BV2027" s="18">
        <f t="shared" si="5493"/>
        <v>0</v>
      </c>
      <c r="BW2027" s="18">
        <f t="shared" si="5494"/>
        <v>0</v>
      </c>
      <c r="BX2027" s="18">
        <f t="shared" si="5524"/>
        <v>0</v>
      </c>
      <c r="BY2027" s="18">
        <f t="shared" si="5524"/>
        <v>0</v>
      </c>
      <c r="BZ2027" s="18">
        <f t="shared" si="5524"/>
        <v>0</v>
      </c>
      <c r="CA2027" s="18">
        <f t="shared" si="5466"/>
        <v>0</v>
      </c>
      <c r="CB2027" s="18">
        <f t="shared" si="5467"/>
        <v>0</v>
      </c>
      <c r="CC2027" s="18">
        <f t="shared" si="5468"/>
        <v>0</v>
      </c>
      <c r="CD2027" s="18">
        <f t="shared" si="5524"/>
        <v>0</v>
      </c>
      <c r="CE2027" s="27" t="s">
        <v>1661</v>
      </c>
      <c r="CF2027" s="33"/>
    </row>
    <row r="2028" spans="1:84" ht="46.8" hidden="1" x14ac:dyDescent="0.3">
      <c r="A2028" s="19" t="s">
        <v>1375</v>
      </c>
      <c r="B2028" s="39">
        <v>240</v>
      </c>
      <c r="C2028" s="41"/>
      <c r="D2028" s="41"/>
      <c r="E2028" s="14" t="s">
        <v>559</v>
      </c>
      <c r="F2028" s="18">
        <f t="shared" si="5524"/>
        <v>2191.5</v>
      </c>
      <c r="G2028" s="18">
        <f t="shared" si="5524"/>
        <v>2191.5</v>
      </c>
      <c r="H2028" s="18">
        <f t="shared" si="5524"/>
        <v>2191.5</v>
      </c>
      <c r="I2028" s="18">
        <f t="shared" si="5524"/>
        <v>0</v>
      </c>
      <c r="J2028" s="18">
        <f t="shared" si="5524"/>
        <v>0</v>
      </c>
      <c r="K2028" s="18">
        <f t="shared" si="5524"/>
        <v>0</v>
      </c>
      <c r="L2028" s="18">
        <f t="shared" si="5416"/>
        <v>2191.5</v>
      </c>
      <c r="M2028" s="18">
        <f t="shared" si="5417"/>
        <v>2191.5</v>
      </c>
      <c r="N2028" s="18">
        <f t="shared" si="5418"/>
        <v>2191.5</v>
      </c>
      <c r="O2028" s="18">
        <f t="shared" si="5524"/>
        <v>0</v>
      </c>
      <c r="P2028" s="18">
        <f t="shared" si="5524"/>
        <v>0</v>
      </c>
      <c r="Q2028" s="18">
        <f t="shared" si="5524"/>
        <v>0</v>
      </c>
      <c r="R2028" s="18">
        <f t="shared" si="5524"/>
        <v>0</v>
      </c>
      <c r="S2028" s="18">
        <f t="shared" si="5524"/>
        <v>0</v>
      </c>
      <c r="T2028" s="18">
        <f t="shared" si="5365"/>
        <v>2191.5</v>
      </c>
      <c r="U2028" s="18">
        <f t="shared" si="5366"/>
        <v>2191.5</v>
      </c>
      <c r="V2028" s="18">
        <f t="shared" si="5367"/>
        <v>2191.5</v>
      </c>
      <c r="W2028" s="18">
        <f t="shared" ref="W2028:CD2028" si="5525">W2029</f>
        <v>0</v>
      </c>
      <c r="X2028" s="18">
        <f t="shared" si="5525"/>
        <v>0</v>
      </c>
      <c r="Y2028" s="18">
        <f t="shared" si="5525"/>
        <v>0</v>
      </c>
      <c r="Z2028" s="18">
        <f t="shared" si="5525"/>
        <v>0</v>
      </c>
      <c r="AA2028" s="18">
        <f t="shared" si="5525"/>
        <v>0</v>
      </c>
      <c r="AB2028" s="18">
        <f t="shared" si="5525"/>
        <v>0</v>
      </c>
      <c r="AC2028" s="18">
        <f t="shared" si="5507"/>
        <v>2191.5</v>
      </c>
      <c r="AD2028" s="18">
        <f t="shared" si="5508"/>
        <v>2191.5</v>
      </c>
      <c r="AE2028" s="18">
        <f t="shared" si="5509"/>
        <v>2191.5</v>
      </c>
      <c r="AF2028" s="18">
        <f t="shared" si="5525"/>
        <v>0</v>
      </c>
      <c r="AG2028" s="18">
        <f t="shared" si="5525"/>
        <v>0</v>
      </c>
      <c r="AH2028" s="18">
        <f t="shared" si="5525"/>
        <v>0</v>
      </c>
      <c r="AI2028" s="18">
        <f t="shared" si="5472"/>
        <v>2191.5</v>
      </c>
      <c r="AJ2028" s="18">
        <f t="shared" si="5473"/>
        <v>2191.5</v>
      </c>
      <c r="AK2028" s="18">
        <f t="shared" si="5474"/>
        <v>2191.5</v>
      </c>
      <c r="AL2028" s="18">
        <f t="shared" si="5525"/>
        <v>0</v>
      </c>
      <c r="AM2028" s="18">
        <f t="shared" si="5475"/>
        <v>2191.5</v>
      </c>
      <c r="AN2028" s="18">
        <f t="shared" si="5525"/>
        <v>-2191.5</v>
      </c>
      <c r="AO2028" s="18">
        <f t="shared" si="5525"/>
        <v>-2191.5</v>
      </c>
      <c r="AP2028" s="18">
        <f t="shared" si="5525"/>
        <v>-2191.5</v>
      </c>
      <c r="AQ2028" s="18">
        <f t="shared" si="5419"/>
        <v>0</v>
      </c>
      <c r="AR2028" s="18">
        <f t="shared" si="5420"/>
        <v>0</v>
      </c>
      <c r="AS2028" s="18">
        <f t="shared" si="5421"/>
        <v>0</v>
      </c>
      <c r="AT2028" s="18">
        <f t="shared" si="5525"/>
        <v>0</v>
      </c>
      <c r="AU2028" s="18">
        <f t="shared" si="5525"/>
        <v>0</v>
      </c>
      <c r="AV2028" s="18">
        <f t="shared" si="5525"/>
        <v>0</v>
      </c>
      <c r="AW2028" s="18">
        <f t="shared" si="5422"/>
        <v>0</v>
      </c>
      <c r="AX2028" s="18">
        <f t="shared" si="5423"/>
        <v>0</v>
      </c>
      <c r="AY2028" s="18">
        <f t="shared" si="5424"/>
        <v>0</v>
      </c>
      <c r="AZ2028" s="18">
        <f t="shared" si="5525"/>
        <v>0</v>
      </c>
      <c r="BA2028" s="18">
        <f t="shared" si="5525"/>
        <v>0</v>
      </c>
      <c r="BB2028" s="18">
        <f t="shared" si="5525"/>
        <v>0</v>
      </c>
      <c r="BC2028" s="18">
        <f t="shared" si="5409"/>
        <v>0</v>
      </c>
      <c r="BD2028" s="18">
        <f t="shared" si="5410"/>
        <v>0</v>
      </c>
      <c r="BE2028" s="18">
        <f t="shared" si="5411"/>
        <v>0</v>
      </c>
      <c r="BF2028" s="18">
        <f t="shared" si="5525"/>
        <v>0</v>
      </c>
      <c r="BG2028" s="18">
        <f t="shared" si="5525"/>
        <v>0</v>
      </c>
      <c r="BH2028" s="18">
        <f t="shared" si="5525"/>
        <v>0</v>
      </c>
      <c r="BI2028" s="18">
        <f t="shared" si="5406"/>
        <v>0</v>
      </c>
      <c r="BJ2028" s="18">
        <f t="shared" si="5407"/>
        <v>0</v>
      </c>
      <c r="BK2028" s="18">
        <f t="shared" si="5408"/>
        <v>0</v>
      </c>
      <c r="BL2028" s="18">
        <f t="shared" si="5525"/>
        <v>0</v>
      </c>
      <c r="BM2028" s="18">
        <f t="shared" si="5525"/>
        <v>0</v>
      </c>
      <c r="BN2028" s="18">
        <f t="shared" si="5525"/>
        <v>0</v>
      </c>
      <c r="BO2028" s="18">
        <f t="shared" si="5498"/>
        <v>0</v>
      </c>
      <c r="BP2028" s="18">
        <f t="shared" si="5499"/>
        <v>0</v>
      </c>
      <c r="BQ2028" s="18">
        <f t="shared" si="5500"/>
        <v>0</v>
      </c>
      <c r="BR2028" s="18">
        <f t="shared" si="5525"/>
        <v>0</v>
      </c>
      <c r="BS2028" s="18">
        <f t="shared" si="5525"/>
        <v>0</v>
      </c>
      <c r="BT2028" s="18">
        <f t="shared" si="5525"/>
        <v>0</v>
      </c>
      <c r="BU2028" s="18">
        <f t="shared" si="5492"/>
        <v>0</v>
      </c>
      <c r="BV2028" s="18">
        <f t="shared" si="5493"/>
        <v>0</v>
      </c>
      <c r="BW2028" s="18">
        <f t="shared" si="5494"/>
        <v>0</v>
      </c>
      <c r="BX2028" s="18">
        <f t="shared" si="5525"/>
        <v>0</v>
      </c>
      <c r="BY2028" s="18">
        <f t="shared" si="5525"/>
        <v>0</v>
      </c>
      <c r="BZ2028" s="18">
        <f t="shared" si="5525"/>
        <v>0</v>
      </c>
      <c r="CA2028" s="18">
        <f t="shared" si="5466"/>
        <v>0</v>
      </c>
      <c r="CB2028" s="18">
        <f t="shared" si="5467"/>
        <v>0</v>
      </c>
      <c r="CC2028" s="18">
        <f t="shared" si="5468"/>
        <v>0</v>
      </c>
      <c r="CD2028" s="18">
        <f t="shared" si="5525"/>
        <v>0</v>
      </c>
      <c r="CE2028" s="27" t="s">
        <v>1661</v>
      </c>
      <c r="CF2028" s="33"/>
    </row>
    <row r="2029" spans="1:84" hidden="1" x14ac:dyDescent="0.3">
      <c r="A2029" s="19" t="s">
        <v>1375</v>
      </c>
      <c r="B2029" s="39">
        <v>240</v>
      </c>
      <c r="C2029" s="41" t="s">
        <v>198</v>
      </c>
      <c r="D2029" s="41" t="s">
        <v>5</v>
      </c>
      <c r="E2029" s="14" t="s">
        <v>525</v>
      </c>
      <c r="F2029" s="23">
        <v>2191.5</v>
      </c>
      <c r="G2029" s="23">
        <v>2191.5</v>
      </c>
      <c r="H2029" s="23">
        <v>2191.5</v>
      </c>
      <c r="I2029" s="18"/>
      <c r="J2029" s="18"/>
      <c r="K2029" s="18"/>
      <c r="L2029" s="18">
        <f t="shared" si="5416"/>
        <v>2191.5</v>
      </c>
      <c r="M2029" s="18">
        <f t="shared" si="5417"/>
        <v>2191.5</v>
      </c>
      <c r="N2029" s="18">
        <f t="shared" si="5418"/>
        <v>2191.5</v>
      </c>
      <c r="O2029" s="18"/>
      <c r="P2029" s="18"/>
      <c r="Q2029" s="18"/>
      <c r="R2029" s="18"/>
      <c r="S2029" s="18"/>
      <c r="T2029" s="18">
        <f t="shared" si="5365"/>
        <v>2191.5</v>
      </c>
      <c r="U2029" s="18">
        <f t="shared" si="5366"/>
        <v>2191.5</v>
      </c>
      <c r="V2029" s="18">
        <f t="shared" si="5367"/>
        <v>2191.5</v>
      </c>
      <c r="W2029" s="18"/>
      <c r="X2029" s="18"/>
      <c r="Y2029" s="18"/>
      <c r="Z2029" s="18"/>
      <c r="AA2029" s="18"/>
      <c r="AB2029" s="18"/>
      <c r="AC2029" s="18">
        <f t="shared" si="5507"/>
        <v>2191.5</v>
      </c>
      <c r="AD2029" s="18">
        <f t="shared" si="5508"/>
        <v>2191.5</v>
      </c>
      <c r="AE2029" s="18">
        <f t="shared" si="5509"/>
        <v>2191.5</v>
      </c>
      <c r="AF2029" s="18"/>
      <c r="AG2029" s="18"/>
      <c r="AH2029" s="18"/>
      <c r="AI2029" s="18">
        <f t="shared" si="5472"/>
        <v>2191.5</v>
      </c>
      <c r="AJ2029" s="18">
        <f t="shared" si="5473"/>
        <v>2191.5</v>
      </c>
      <c r="AK2029" s="18">
        <f t="shared" si="5474"/>
        <v>2191.5</v>
      </c>
      <c r="AL2029" s="18"/>
      <c r="AM2029" s="18">
        <f t="shared" si="5475"/>
        <v>2191.5</v>
      </c>
      <c r="AN2029" s="18">
        <f>-1181.5-1010</f>
        <v>-2191.5</v>
      </c>
      <c r="AO2029" s="18">
        <f>-1181.5-1010</f>
        <v>-2191.5</v>
      </c>
      <c r="AP2029" s="18">
        <f>-1181.5-1010</f>
        <v>-2191.5</v>
      </c>
      <c r="AQ2029" s="18">
        <f t="shared" si="5419"/>
        <v>0</v>
      </c>
      <c r="AR2029" s="18">
        <f t="shared" si="5420"/>
        <v>0</v>
      </c>
      <c r="AS2029" s="18">
        <f t="shared" si="5421"/>
        <v>0</v>
      </c>
      <c r="AT2029" s="18"/>
      <c r="AU2029" s="18"/>
      <c r="AV2029" s="18"/>
      <c r="AW2029" s="18">
        <f t="shared" si="5422"/>
        <v>0</v>
      </c>
      <c r="AX2029" s="18">
        <f t="shared" si="5423"/>
        <v>0</v>
      </c>
      <c r="AY2029" s="18">
        <f t="shared" si="5424"/>
        <v>0</v>
      </c>
      <c r="AZ2029" s="18"/>
      <c r="BA2029" s="18"/>
      <c r="BB2029" s="18"/>
      <c r="BC2029" s="18">
        <f t="shared" si="5409"/>
        <v>0</v>
      </c>
      <c r="BD2029" s="18">
        <f t="shared" si="5410"/>
        <v>0</v>
      </c>
      <c r="BE2029" s="18">
        <f t="shared" si="5411"/>
        <v>0</v>
      </c>
      <c r="BF2029" s="18"/>
      <c r="BG2029" s="18"/>
      <c r="BH2029" s="18"/>
      <c r="BI2029" s="18">
        <f t="shared" si="5406"/>
        <v>0</v>
      </c>
      <c r="BJ2029" s="18">
        <f t="shared" si="5407"/>
        <v>0</v>
      </c>
      <c r="BK2029" s="18">
        <f t="shared" si="5408"/>
        <v>0</v>
      </c>
      <c r="BL2029" s="18"/>
      <c r="BM2029" s="18"/>
      <c r="BN2029" s="18"/>
      <c r="BO2029" s="18">
        <f t="shared" si="5498"/>
        <v>0</v>
      </c>
      <c r="BP2029" s="18">
        <f t="shared" si="5499"/>
        <v>0</v>
      </c>
      <c r="BQ2029" s="18">
        <f t="shared" si="5500"/>
        <v>0</v>
      </c>
      <c r="BR2029" s="18"/>
      <c r="BS2029" s="18"/>
      <c r="BT2029" s="18"/>
      <c r="BU2029" s="18">
        <f t="shared" si="5492"/>
        <v>0</v>
      </c>
      <c r="BV2029" s="18">
        <f t="shared" si="5493"/>
        <v>0</v>
      </c>
      <c r="BW2029" s="18">
        <f t="shared" si="5494"/>
        <v>0</v>
      </c>
      <c r="BX2029" s="18"/>
      <c r="BY2029" s="18"/>
      <c r="BZ2029" s="18"/>
      <c r="CA2029" s="18">
        <f t="shared" si="5466"/>
        <v>0</v>
      </c>
      <c r="CB2029" s="18">
        <f t="shared" si="5467"/>
        <v>0</v>
      </c>
      <c r="CC2029" s="18">
        <f t="shared" si="5468"/>
        <v>0</v>
      </c>
      <c r="CD2029" s="18"/>
      <c r="CE2029" s="27" t="s">
        <v>1661</v>
      </c>
      <c r="CF2029" s="33"/>
    </row>
    <row r="2030" spans="1:84" hidden="1" x14ac:dyDescent="0.3">
      <c r="A2030" s="19" t="s">
        <v>1375</v>
      </c>
      <c r="B2030" s="39">
        <v>800</v>
      </c>
      <c r="C2030" s="41"/>
      <c r="D2030" s="41"/>
      <c r="E2030" s="14" t="s">
        <v>556</v>
      </c>
      <c r="F2030" s="18">
        <f>F2033+F2031</f>
        <v>1955.7</v>
      </c>
      <c r="G2030" s="18">
        <f t="shared" ref="G2030:CD2030" si="5526">G2033+G2031</f>
        <v>1955.7</v>
      </c>
      <c r="H2030" s="18">
        <f t="shared" si="5526"/>
        <v>1955.7</v>
      </c>
      <c r="I2030" s="18">
        <f t="shared" ref="I2030:K2030" si="5527">I2033+I2031</f>
        <v>0</v>
      </c>
      <c r="J2030" s="18">
        <f t="shared" si="5527"/>
        <v>0</v>
      </c>
      <c r="K2030" s="18">
        <f t="shared" si="5527"/>
        <v>0</v>
      </c>
      <c r="L2030" s="18">
        <f t="shared" si="5416"/>
        <v>1955.7</v>
      </c>
      <c r="M2030" s="18">
        <f t="shared" si="5417"/>
        <v>1955.7</v>
      </c>
      <c r="N2030" s="18">
        <f t="shared" si="5418"/>
        <v>1955.7</v>
      </c>
      <c r="O2030" s="18">
        <f t="shared" ref="O2030:S2030" si="5528">O2033+O2031</f>
        <v>0</v>
      </c>
      <c r="P2030" s="18">
        <f t="shared" si="5528"/>
        <v>0</v>
      </c>
      <c r="Q2030" s="18">
        <f t="shared" si="5528"/>
        <v>0</v>
      </c>
      <c r="R2030" s="18">
        <f t="shared" si="5528"/>
        <v>0</v>
      </c>
      <c r="S2030" s="18">
        <f t="shared" si="5528"/>
        <v>0</v>
      </c>
      <c r="T2030" s="18">
        <f t="shared" si="5365"/>
        <v>1955.7</v>
      </c>
      <c r="U2030" s="18">
        <f t="shared" si="5366"/>
        <v>1955.7</v>
      </c>
      <c r="V2030" s="18">
        <f t="shared" si="5367"/>
        <v>1955.7</v>
      </c>
      <c r="W2030" s="18">
        <f t="shared" ref="W2030:AB2030" si="5529">W2033+W2031</f>
        <v>0</v>
      </c>
      <c r="X2030" s="18">
        <f t="shared" si="5529"/>
        <v>0</v>
      </c>
      <c r="Y2030" s="18">
        <f t="shared" si="5529"/>
        <v>0</v>
      </c>
      <c r="Z2030" s="18">
        <f t="shared" si="5529"/>
        <v>0</v>
      </c>
      <c r="AA2030" s="18">
        <f t="shared" si="5529"/>
        <v>0</v>
      </c>
      <c r="AB2030" s="18">
        <f t="shared" si="5529"/>
        <v>0</v>
      </c>
      <c r="AC2030" s="18">
        <f t="shared" si="5507"/>
        <v>1955.7</v>
      </c>
      <c r="AD2030" s="18">
        <f t="shared" si="5508"/>
        <v>1955.7</v>
      </c>
      <c r="AE2030" s="18">
        <f t="shared" si="5509"/>
        <v>1955.7</v>
      </c>
      <c r="AF2030" s="18">
        <f t="shared" ref="AF2030:AH2030" si="5530">AF2033+AF2031</f>
        <v>0</v>
      </c>
      <c r="AG2030" s="18">
        <f t="shared" si="5530"/>
        <v>0</v>
      </c>
      <c r="AH2030" s="18">
        <f t="shared" si="5530"/>
        <v>0</v>
      </c>
      <c r="AI2030" s="18">
        <f t="shared" si="5472"/>
        <v>1955.7</v>
      </c>
      <c r="AJ2030" s="18">
        <f t="shared" si="5473"/>
        <v>1955.7</v>
      </c>
      <c r="AK2030" s="18">
        <f t="shared" si="5474"/>
        <v>1955.7</v>
      </c>
      <c r="AL2030" s="18">
        <f t="shared" ref="AL2030" si="5531">AL2033+AL2031</f>
        <v>0</v>
      </c>
      <c r="AM2030" s="18">
        <f t="shared" si="5475"/>
        <v>1955.7</v>
      </c>
      <c r="AN2030" s="18">
        <f t="shared" ref="AN2030:AP2030" si="5532">AN2033+AN2031</f>
        <v>-1955.7</v>
      </c>
      <c r="AO2030" s="18">
        <f t="shared" si="5532"/>
        <v>-1955.7</v>
      </c>
      <c r="AP2030" s="18">
        <f t="shared" si="5532"/>
        <v>-1955.7</v>
      </c>
      <c r="AQ2030" s="18">
        <f t="shared" si="5419"/>
        <v>0</v>
      </c>
      <c r="AR2030" s="18">
        <f t="shared" si="5420"/>
        <v>0</v>
      </c>
      <c r="AS2030" s="18">
        <f t="shared" si="5421"/>
        <v>0</v>
      </c>
      <c r="AT2030" s="18">
        <f t="shared" ref="AT2030:AV2030" si="5533">AT2033+AT2031</f>
        <v>0</v>
      </c>
      <c r="AU2030" s="18">
        <f t="shared" si="5533"/>
        <v>0</v>
      </c>
      <c r="AV2030" s="18">
        <f t="shared" si="5533"/>
        <v>0</v>
      </c>
      <c r="AW2030" s="18">
        <f t="shared" si="5422"/>
        <v>0</v>
      </c>
      <c r="AX2030" s="18">
        <f t="shared" si="5423"/>
        <v>0</v>
      </c>
      <c r="AY2030" s="18">
        <f t="shared" si="5424"/>
        <v>0</v>
      </c>
      <c r="AZ2030" s="18">
        <f t="shared" ref="AZ2030:BB2030" si="5534">AZ2033+AZ2031</f>
        <v>0</v>
      </c>
      <c r="BA2030" s="18">
        <f t="shared" si="5534"/>
        <v>0</v>
      </c>
      <c r="BB2030" s="18">
        <f t="shared" si="5534"/>
        <v>0</v>
      </c>
      <c r="BC2030" s="18">
        <f t="shared" si="5409"/>
        <v>0</v>
      </c>
      <c r="BD2030" s="18">
        <f t="shared" si="5410"/>
        <v>0</v>
      </c>
      <c r="BE2030" s="18">
        <f t="shared" si="5411"/>
        <v>0</v>
      </c>
      <c r="BF2030" s="18">
        <f t="shared" ref="BF2030:BH2030" si="5535">BF2033+BF2031</f>
        <v>0</v>
      </c>
      <c r="BG2030" s="18">
        <f t="shared" si="5535"/>
        <v>0</v>
      </c>
      <c r="BH2030" s="18">
        <f t="shared" si="5535"/>
        <v>0</v>
      </c>
      <c r="BI2030" s="18">
        <f t="shared" si="5406"/>
        <v>0</v>
      </c>
      <c r="BJ2030" s="18">
        <f t="shared" si="5407"/>
        <v>0</v>
      </c>
      <c r="BK2030" s="18">
        <f t="shared" si="5408"/>
        <v>0</v>
      </c>
      <c r="BL2030" s="18">
        <f t="shared" ref="BL2030:BN2030" si="5536">BL2033+BL2031</f>
        <v>0</v>
      </c>
      <c r="BM2030" s="18">
        <f t="shared" si="5536"/>
        <v>0</v>
      </c>
      <c r="BN2030" s="18">
        <f t="shared" si="5536"/>
        <v>0</v>
      </c>
      <c r="BO2030" s="18">
        <f t="shared" si="5498"/>
        <v>0</v>
      </c>
      <c r="BP2030" s="18">
        <f t="shared" si="5499"/>
        <v>0</v>
      </c>
      <c r="BQ2030" s="18">
        <f t="shared" si="5500"/>
        <v>0</v>
      </c>
      <c r="BR2030" s="18">
        <f t="shared" ref="BR2030:BT2030" si="5537">BR2033+BR2031</f>
        <v>0</v>
      </c>
      <c r="BS2030" s="18">
        <f t="shared" si="5537"/>
        <v>0</v>
      </c>
      <c r="BT2030" s="18">
        <f t="shared" si="5537"/>
        <v>0</v>
      </c>
      <c r="BU2030" s="18">
        <f t="shared" si="5492"/>
        <v>0</v>
      </c>
      <c r="BV2030" s="18">
        <f t="shared" si="5493"/>
        <v>0</v>
      </c>
      <c r="BW2030" s="18">
        <f t="shared" si="5494"/>
        <v>0</v>
      </c>
      <c r="BX2030" s="18">
        <f t="shared" ref="BX2030:BZ2030" si="5538">BX2033+BX2031</f>
        <v>0</v>
      </c>
      <c r="BY2030" s="18">
        <f t="shared" si="5538"/>
        <v>0</v>
      </c>
      <c r="BZ2030" s="18">
        <f t="shared" si="5538"/>
        <v>0</v>
      </c>
      <c r="CA2030" s="18">
        <f t="shared" si="5466"/>
        <v>0</v>
      </c>
      <c r="CB2030" s="18">
        <f t="shared" si="5467"/>
        <v>0</v>
      </c>
      <c r="CC2030" s="18">
        <f t="shared" si="5468"/>
        <v>0</v>
      </c>
      <c r="CD2030" s="18">
        <f t="shared" si="5526"/>
        <v>0</v>
      </c>
      <c r="CE2030" s="27" t="s">
        <v>1661</v>
      </c>
      <c r="CF2030" s="33"/>
    </row>
    <row r="2031" spans="1:84" hidden="1" x14ac:dyDescent="0.3">
      <c r="A2031" s="19" t="s">
        <v>1375</v>
      </c>
      <c r="B2031" s="39">
        <v>830</v>
      </c>
      <c r="C2031" s="41"/>
      <c r="D2031" s="41"/>
      <c r="E2031" s="14" t="s">
        <v>572</v>
      </c>
      <c r="F2031" s="18">
        <f>F2032</f>
        <v>1936</v>
      </c>
      <c r="G2031" s="18">
        <f t="shared" ref="G2031:CD2031" si="5539">G2032</f>
        <v>1936</v>
      </c>
      <c r="H2031" s="18">
        <f t="shared" si="5539"/>
        <v>1936</v>
      </c>
      <c r="I2031" s="18">
        <f t="shared" si="5539"/>
        <v>0</v>
      </c>
      <c r="J2031" s="18">
        <f t="shared" si="5539"/>
        <v>0</v>
      </c>
      <c r="K2031" s="18">
        <f t="shared" si="5539"/>
        <v>0</v>
      </c>
      <c r="L2031" s="18">
        <f t="shared" si="5416"/>
        <v>1936</v>
      </c>
      <c r="M2031" s="18">
        <f t="shared" si="5417"/>
        <v>1936</v>
      </c>
      <c r="N2031" s="18">
        <f t="shared" si="5418"/>
        <v>1936</v>
      </c>
      <c r="O2031" s="18">
        <f t="shared" si="5539"/>
        <v>0</v>
      </c>
      <c r="P2031" s="18">
        <f t="shared" si="5539"/>
        <v>0</v>
      </c>
      <c r="Q2031" s="18">
        <f t="shared" si="5539"/>
        <v>0</v>
      </c>
      <c r="R2031" s="18">
        <f t="shared" si="5539"/>
        <v>0</v>
      </c>
      <c r="S2031" s="18">
        <f t="shared" si="5539"/>
        <v>0</v>
      </c>
      <c r="T2031" s="18">
        <f t="shared" si="5365"/>
        <v>1936</v>
      </c>
      <c r="U2031" s="18">
        <f t="shared" si="5366"/>
        <v>1936</v>
      </c>
      <c r="V2031" s="18">
        <f t="shared" si="5367"/>
        <v>1936</v>
      </c>
      <c r="W2031" s="18">
        <f t="shared" si="5539"/>
        <v>0</v>
      </c>
      <c r="X2031" s="18">
        <f t="shared" si="5539"/>
        <v>0</v>
      </c>
      <c r="Y2031" s="18">
        <f t="shared" si="5539"/>
        <v>0</v>
      </c>
      <c r="Z2031" s="18">
        <f t="shared" si="5539"/>
        <v>0</v>
      </c>
      <c r="AA2031" s="18">
        <f t="shared" si="5539"/>
        <v>0</v>
      </c>
      <c r="AB2031" s="18">
        <f t="shared" si="5539"/>
        <v>0</v>
      </c>
      <c r="AC2031" s="18">
        <f t="shared" si="5507"/>
        <v>1936</v>
      </c>
      <c r="AD2031" s="18">
        <f t="shared" si="5508"/>
        <v>1936</v>
      </c>
      <c r="AE2031" s="18">
        <f t="shared" si="5509"/>
        <v>1936</v>
      </c>
      <c r="AF2031" s="18">
        <f t="shared" si="5539"/>
        <v>0</v>
      </c>
      <c r="AG2031" s="18">
        <f t="shared" si="5539"/>
        <v>0</v>
      </c>
      <c r="AH2031" s="18">
        <f t="shared" si="5539"/>
        <v>0</v>
      </c>
      <c r="AI2031" s="18">
        <f t="shared" si="5472"/>
        <v>1936</v>
      </c>
      <c r="AJ2031" s="18">
        <f t="shared" si="5473"/>
        <v>1936</v>
      </c>
      <c r="AK2031" s="18">
        <f t="shared" si="5474"/>
        <v>1936</v>
      </c>
      <c r="AL2031" s="18">
        <f t="shared" si="5539"/>
        <v>0</v>
      </c>
      <c r="AM2031" s="18">
        <f t="shared" si="5475"/>
        <v>1936</v>
      </c>
      <c r="AN2031" s="18">
        <f t="shared" si="5539"/>
        <v>-1936</v>
      </c>
      <c r="AO2031" s="18">
        <f t="shared" si="5539"/>
        <v>-1936</v>
      </c>
      <c r="AP2031" s="18">
        <f t="shared" si="5539"/>
        <v>-1936</v>
      </c>
      <c r="AQ2031" s="18">
        <f t="shared" si="5419"/>
        <v>0</v>
      </c>
      <c r="AR2031" s="18">
        <f t="shared" si="5420"/>
        <v>0</v>
      </c>
      <c r="AS2031" s="18">
        <f t="shared" si="5421"/>
        <v>0</v>
      </c>
      <c r="AT2031" s="18">
        <f t="shared" si="5539"/>
        <v>0</v>
      </c>
      <c r="AU2031" s="18">
        <f t="shared" si="5539"/>
        <v>0</v>
      </c>
      <c r="AV2031" s="18">
        <f t="shared" si="5539"/>
        <v>0</v>
      </c>
      <c r="AW2031" s="18">
        <f t="shared" si="5422"/>
        <v>0</v>
      </c>
      <c r="AX2031" s="18">
        <f t="shared" si="5423"/>
        <v>0</v>
      </c>
      <c r="AY2031" s="18">
        <f t="shared" si="5424"/>
        <v>0</v>
      </c>
      <c r="AZ2031" s="18">
        <f t="shared" si="5539"/>
        <v>0</v>
      </c>
      <c r="BA2031" s="18">
        <f t="shared" si="5539"/>
        <v>0</v>
      </c>
      <c r="BB2031" s="18">
        <f t="shared" si="5539"/>
        <v>0</v>
      </c>
      <c r="BC2031" s="18">
        <f t="shared" si="5409"/>
        <v>0</v>
      </c>
      <c r="BD2031" s="18">
        <f t="shared" si="5410"/>
        <v>0</v>
      </c>
      <c r="BE2031" s="18">
        <f t="shared" si="5411"/>
        <v>0</v>
      </c>
      <c r="BF2031" s="18">
        <f t="shared" si="5539"/>
        <v>0</v>
      </c>
      <c r="BG2031" s="18">
        <f t="shared" si="5539"/>
        <v>0</v>
      </c>
      <c r="BH2031" s="18">
        <f t="shared" si="5539"/>
        <v>0</v>
      </c>
      <c r="BI2031" s="18">
        <f t="shared" si="5406"/>
        <v>0</v>
      </c>
      <c r="BJ2031" s="18">
        <f t="shared" si="5407"/>
        <v>0</v>
      </c>
      <c r="BK2031" s="18">
        <f t="shared" si="5408"/>
        <v>0</v>
      </c>
      <c r="BL2031" s="18">
        <f t="shared" si="5539"/>
        <v>0</v>
      </c>
      <c r="BM2031" s="18">
        <f t="shared" si="5539"/>
        <v>0</v>
      </c>
      <c r="BN2031" s="18">
        <f t="shared" si="5539"/>
        <v>0</v>
      </c>
      <c r="BO2031" s="18">
        <f t="shared" si="5498"/>
        <v>0</v>
      </c>
      <c r="BP2031" s="18">
        <f t="shared" si="5499"/>
        <v>0</v>
      </c>
      <c r="BQ2031" s="18">
        <f t="shared" si="5500"/>
        <v>0</v>
      </c>
      <c r="BR2031" s="18">
        <f t="shared" si="5539"/>
        <v>0</v>
      </c>
      <c r="BS2031" s="18">
        <f t="shared" si="5539"/>
        <v>0</v>
      </c>
      <c r="BT2031" s="18">
        <f t="shared" si="5539"/>
        <v>0</v>
      </c>
      <c r="BU2031" s="18">
        <f t="shared" si="5492"/>
        <v>0</v>
      </c>
      <c r="BV2031" s="18">
        <f t="shared" si="5493"/>
        <v>0</v>
      </c>
      <c r="BW2031" s="18">
        <f t="shared" si="5494"/>
        <v>0</v>
      </c>
      <c r="BX2031" s="18">
        <f t="shared" si="5539"/>
        <v>0</v>
      </c>
      <c r="BY2031" s="18">
        <f t="shared" si="5539"/>
        <v>0</v>
      </c>
      <c r="BZ2031" s="18">
        <f t="shared" si="5539"/>
        <v>0</v>
      </c>
      <c r="CA2031" s="18">
        <f t="shared" si="5466"/>
        <v>0</v>
      </c>
      <c r="CB2031" s="18">
        <f t="shared" si="5467"/>
        <v>0</v>
      </c>
      <c r="CC2031" s="18">
        <f t="shared" si="5468"/>
        <v>0</v>
      </c>
      <c r="CD2031" s="18">
        <f t="shared" si="5539"/>
        <v>0</v>
      </c>
      <c r="CE2031" s="27" t="s">
        <v>1661</v>
      </c>
      <c r="CF2031" s="33"/>
    </row>
    <row r="2032" spans="1:84" hidden="1" x14ac:dyDescent="0.3">
      <c r="A2032" s="19" t="s">
        <v>1375</v>
      </c>
      <c r="B2032" s="39">
        <v>830</v>
      </c>
      <c r="C2032" s="41" t="s">
        <v>198</v>
      </c>
      <c r="D2032" s="41" t="s">
        <v>5</v>
      </c>
      <c r="E2032" s="14" t="s">
        <v>525</v>
      </c>
      <c r="F2032" s="23">
        <v>1936</v>
      </c>
      <c r="G2032" s="23">
        <v>1936</v>
      </c>
      <c r="H2032" s="23">
        <v>1936</v>
      </c>
      <c r="I2032" s="18"/>
      <c r="J2032" s="18"/>
      <c r="K2032" s="18"/>
      <c r="L2032" s="18">
        <f t="shared" si="5416"/>
        <v>1936</v>
      </c>
      <c r="M2032" s="18">
        <f t="shared" si="5417"/>
        <v>1936</v>
      </c>
      <c r="N2032" s="18">
        <f t="shared" si="5418"/>
        <v>1936</v>
      </c>
      <c r="O2032" s="18"/>
      <c r="P2032" s="18"/>
      <c r="Q2032" s="18"/>
      <c r="R2032" s="18"/>
      <c r="S2032" s="18"/>
      <c r="T2032" s="18">
        <f t="shared" ref="T2032:T2095" si="5540">L2032+O2032+R2032</f>
        <v>1936</v>
      </c>
      <c r="U2032" s="18">
        <f t="shared" ref="U2032:U2095" si="5541">M2032+P2032+S2032</f>
        <v>1936</v>
      </c>
      <c r="V2032" s="18">
        <f t="shared" ref="V2032:V2095" si="5542">N2032+Q2032</f>
        <v>1936</v>
      </c>
      <c r="W2032" s="18"/>
      <c r="X2032" s="18"/>
      <c r="Y2032" s="18"/>
      <c r="Z2032" s="18"/>
      <c r="AA2032" s="18"/>
      <c r="AB2032" s="18"/>
      <c r="AC2032" s="18">
        <f t="shared" si="5507"/>
        <v>1936</v>
      </c>
      <c r="AD2032" s="18">
        <f t="shared" si="5508"/>
        <v>1936</v>
      </c>
      <c r="AE2032" s="18">
        <f t="shared" si="5509"/>
        <v>1936</v>
      </c>
      <c r="AF2032" s="18"/>
      <c r="AG2032" s="18"/>
      <c r="AH2032" s="18"/>
      <c r="AI2032" s="18">
        <f t="shared" si="5472"/>
        <v>1936</v>
      </c>
      <c r="AJ2032" s="18">
        <f t="shared" si="5473"/>
        <v>1936</v>
      </c>
      <c r="AK2032" s="18">
        <f t="shared" si="5474"/>
        <v>1936</v>
      </c>
      <c r="AL2032" s="18"/>
      <c r="AM2032" s="18">
        <f t="shared" si="5475"/>
        <v>1936</v>
      </c>
      <c r="AN2032" s="18">
        <f>-1936</f>
        <v>-1936</v>
      </c>
      <c r="AO2032" s="18">
        <v>-1936</v>
      </c>
      <c r="AP2032" s="18">
        <v>-1936</v>
      </c>
      <c r="AQ2032" s="18">
        <f t="shared" si="5419"/>
        <v>0</v>
      </c>
      <c r="AR2032" s="18">
        <f t="shared" si="5420"/>
        <v>0</v>
      </c>
      <c r="AS2032" s="18">
        <f t="shared" si="5421"/>
        <v>0</v>
      </c>
      <c r="AT2032" s="18"/>
      <c r="AU2032" s="18"/>
      <c r="AV2032" s="18"/>
      <c r="AW2032" s="18">
        <f t="shared" si="5422"/>
        <v>0</v>
      </c>
      <c r="AX2032" s="18">
        <f t="shared" si="5423"/>
        <v>0</v>
      </c>
      <c r="AY2032" s="18">
        <f t="shared" si="5424"/>
        <v>0</v>
      </c>
      <c r="AZ2032" s="18"/>
      <c r="BA2032" s="18"/>
      <c r="BB2032" s="18"/>
      <c r="BC2032" s="18">
        <f t="shared" si="5409"/>
        <v>0</v>
      </c>
      <c r="BD2032" s="18">
        <f t="shared" si="5410"/>
        <v>0</v>
      </c>
      <c r="BE2032" s="18">
        <f t="shared" si="5411"/>
        <v>0</v>
      </c>
      <c r="BF2032" s="18"/>
      <c r="BG2032" s="18"/>
      <c r="BH2032" s="18"/>
      <c r="BI2032" s="18">
        <f t="shared" si="5406"/>
        <v>0</v>
      </c>
      <c r="BJ2032" s="18">
        <f t="shared" si="5407"/>
        <v>0</v>
      </c>
      <c r="BK2032" s="18">
        <f t="shared" si="5408"/>
        <v>0</v>
      </c>
      <c r="BL2032" s="18"/>
      <c r="BM2032" s="18"/>
      <c r="BN2032" s="18"/>
      <c r="BO2032" s="18">
        <f t="shared" si="5498"/>
        <v>0</v>
      </c>
      <c r="BP2032" s="18">
        <f t="shared" si="5499"/>
        <v>0</v>
      </c>
      <c r="BQ2032" s="18">
        <f t="shared" si="5500"/>
        <v>0</v>
      </c>
      <c r="BR2032" s="18"/>
      <c r="BS2032" s="18"/>
      <c r="BT2032" s="18"/>
      <c r="BU2032" s="18">
        <f t="shared" si="5492"/>
        <v>0</v>
      </c>
      <c r="BV2032" s="18">
        <f t="shared" si="5493"/>
        <v>0</v>
      </c>
      <c r="BW2032" s="18">
        <f t="shared" si="5494"/>
        <v>0</v>
      </c>
      <c r="BX2032" s="18"/>
      <c r="BY2032" s="18"/>
      <c r="BZ2032" s="18"/>
      <c r="CA2032" s="18">
        <f t="shared" si="5466"/>
        <v>0</v>
      </c>
      <c r="CB2032" s="18">
        <f t="shared" si="5467"/>
        <v>0</v>
      </c>
      <c r="CC2032" s="18">
        <f t="shared" si="5468"/>
        <v>0</v>
      </c>
      <c r="CD2032" s="18"/>
      <c r="CE2032" s="27" t="s">
        <v>1661</v>
      </c>
      <c r="CF2032" s="33"/>
    </row>
    <row r="2033" spans="1:119" hidden="1" x14ac:dyDescent="0.3">
      <c r="A2033" s="19" t="s">
        <v>1375</v>
      </c>
      <c r="B2033" s="39">
        <v>850</v>
      </c>
      <c r="C2033" s="41"/>
      <c r="D2033" s="41"/>
      <c r="E2033" s="14" t="s">
        <v>573</v>
      </c>
      <c r="F2033" s="18">
        <f>F2034</f>
        <v>19.7</v>
      </c>
      <c r="G2033" s="18">
        <f>G2034</f>
        <v>19.7</v>
      </c>
      <c r="H2033" s="18">
        <f>H2034</f>
        <v>19.7</v>
      </c>
      <c r="I2033" s="18">
        <f t="shared" ref="I2033:K2033" si="5543">I2034</f>
        <v>0</v>
      </c>
      <c r="J2033" s="18">
        <f t="shared" si="5543"/>
        <v>0</v>
      </c>
      <c r="K2033" s="18">
        <f t="shared" si="5543"/>
        <v>0</v>
      </c>
      <c r="L2033" s="18">
        <f t="shared" si="5416"/>
        <v>19.7</v>
      </c>
      <c r="M2033" s="18">
        <f t="shared" si="5417"/>
        <v>19.7</v>
      </c>
      <c r="N2033" s="18">
        <f t="shared" si="5418"/>
        <v>19.7</v>
      </c>
      <c r="O2033" s="18">
        <f t="shared" ref="O2033:S2033" si="5544">O2034</f>
        <v>0</v>
      </c>
      <c r="P2033" s="18">
        <f t="shared" si="5544"/>
        <v>0</v>
      </c>
      <c r="Q2033" s="18">
        <f t="shared" si="5544"/>
        <v>0</v>
      </c>
      <c r="R2033" s="18">
        <f t="shared" si="5544"/>
        <v>0</v>
      </c>
      <c r="S2033" s="18">
        <f t="shared" si="5544"/>
        <v>0</v>
      </c>
      <c r="T2033" s="18">
        <f t="shared" si="5540"/>
        <v>19.7</v>
      </c>
      <c r="U2033" s="18">
        <f t="shared" si="5541"/>
        <v>19.7</v>
      </c>
      <c r="V2033" s="18">
        <f t="shared" si="5542"/>
        <v>19.7</v>
      </c>
      <c r="W2033" s="18">
        <f>W2034</f>
        <v>0</v>
      </c>
      <c r="X2033" s="18">
        <f t="shared" ref="X2033:AB2033" si="5545">X2034</f>
        <v>0</v>
      </c>
      <c r="Y2033" s="18">
        <f t="shared" si="5545"/>
        <v>0</v>
      </c>
      <c r="Z2033" s="18">
        <f t="shared" si="5545"/>
        <v>0</v>
      </c>
      <c r="AA2033" s="18">
        <f t="shared" si="5545"/>
        <v>0</v>
      </c>
      <c r="AB2033" s="18">
        <f t="shared" si="5545"/>
        <v>0</v>
      </c>
      <c r="AC2033" s="18">
        <f t="shared" si="5507"/>
        <v>19.7</v>
      </c>
      <c r="AD2033" s="18">
        <f t="shared" si="5508"/>
        <v>19.7</v>
      </c>
      <c r="AE2033" s="18">
        <f t="shared" si="5509"/>
        <v>19.7</v>
      </c>
      <c r="AF2033" s="18">
        <f t="shared" ref="AF2033:AH2033" si="5546">AF2034</f>
        <v>0</v>
      </c>
      <c r="AG2033" s="18">
        <f t="shared" si="5546"/>
        <v>0</v>
      </c>
      <c r="AH2033" s="18">
        <f t="shared" si="5546"/>
        <v>0</v>
      </c>
      <c r="AI2033" s="18">
        <f t="shared" si="5472"/>
        <v>19.7</v>
      </c>
      <c r="AJ2033" s="18">
        <f t="shared" si="5473"/>
        <v>19.7</v>
      </c>
      <c r="AK2033" s="18">
        <f t="shared" si="5474"/>
        <v>19.7</v>
      </c>
      <c r="AL2033" s="18">
        <f>AL2034</f>
        <v>0</v>
      </c>
      <c r="AM2033" s="18">
        <f t="shared" si="5475"/>
        <v>19.7</v>
      </c>
      <c r="AN2033" s="18">
        <f t="shared" ref="AN2033:AP2033" si="5547">AN2034</f>
        <v>-19.7</v>
      </c>
      <c r="AO2033" s="18">
        <f t="shared" si="5547"/>
        <v>-19.7</v>
      </c>
      <c r="AP2033" s="18">
        <f t="shared" si="5547"/>
        <v>-19.7</v>
      </c>
      <c r="AQ2033" s="18">
        <f t="shared" si="5419"/>
        <v>0</v>
      </c>
      <c r="AR2033" s="18">
        <f t="shared" si="5420"/>
        <v>0</v>
      </c>
      <c r="AS2033" s="18">
        <f t="shared" si="5421"/>
        <v>0</v>
      </c>
      <c r="AT2033" s="18">
        <f>AT2034</f>
        <v>0</v>
      </c>
      <c r="AU2033" s="18">
        <f>AU2034</f>
        <v>0</v>
      </c>
      <c r="AV2033" s="18">
        <f>AV2034</f>
        <v>0</v>
      </c>
      <c r="AW2033" s="18">
        <f t="shared" si="5422"/>
        <v>0</v>
      </c>
      <c r="AX2033" s="18">
        <f t="shared" si="5423"/>
        <v>0</v>
      </c>
      <c r="AY2033" s="18">
        <f t="shared" si="5424"/>
        <v>0</v>
      </c>
      <c r="AZ2033" s="18">
        <f t="shared" ref="AZ2033:BB2033" si="5548">AZ2034</f>
        <v>0</v>
      </c>
      <c r="BA2033" s="18">
        <f t="shared" si="5548"/>
        <v>0</v>
      </c>
      <c r="BB2033" s="18">
        <f t="shared" si="5548"/>
        <v>0</v>
      </c>
      <c r="BC2033" s="18">
        <f t="shared" si="5409"/>
        <v>0</v>
      </c>
      <c r="BD2033" s="18">
        <f t="shared" si="5410"/>
        <v>0</v>
      </c>
      <c r="BE2033" s="18">
        <f t="shared" si="5411"/>
        <v>0</v>
      </c>
      <c r="BF2033" s="18">
        <f t="shared" ref="BF2033:BH2033" si="5549">BF2034</f>
        <v>0</v>
      </c>
      <c r="BG2033" s="18">
        <f t="shared" si="5549"/>
        <v>0</v>
      </c>
      <c r="BH2033" s="18">
        <f t="shared" si="5549"/>
        <v>0</v>
      </c>
      <c r="BI2033" s="18">
        <f t="shared" si="5406"/>
        <v>0</v>
      </c>
      <c r="BJ2033" s="18">
        <f t="shared" si="5407"/>
        <v>0</v>
      </c>
      <c r="BK2033" s="18">
        <f t="shared" si="5408"/>
        <v>0</v>
      </c>
      <c r="BL2033" s="18">
        <f>BL2034</f>
        <v>0</v>
      </c>
      <c r="BM2033" s="18">
        <f>BM2034</f>
        <v>0</v>
      </c>
      <c r="BN2033" s="18">
        <f>BN2034</f>
        <v>0</v>
      </c>
      <c r="BO2033" s="18">
        <f t="shared" si="5498"/>
        <v>0</v>
      </c>
      <c r="BP2033" s="18">
        <f t="shared" si="5499"/>
        <v>0</v>
      </c>
      <c r="BQ2033" s="18">
        <f t="shared" si="5500"/>
        <v>0</v>
      </c>
      <c r="BR2033" s="18">
        <f>BR2034</f>
        <v>0</v>
      </c>
      <c r="BS2033" s="18">
        <f>BS2034</f>
        <v>0</v>
      </c>
      <c r="BT2033" s="18">
        <f>BT2034</f>
        <v>0</v>
      </c>
      <c r="BU2033" s="18">
        <f t="shared" si="5492"/>
        <v>0</v>
      </c>
      <c r="BV2033" s="18">
        <f t="shared" si="5493"/>
        <v>0</v>
      </c>
      <c r="BW2033" s="18">
        <f t="shared" si="5494"/>
        <v>0</v>
      </c>
      <c r="BX2033" s="18">
        <f t="shared" ref="BX2033:BZ2033" si="5550">BX2034</f>
        <v>0</v>
      </c>
      <c r="BY2033" s="18">
        <f t="shared" si="5550"/>
        <v>0</v>
      </c>
      <c r="BZ2033" s="18">
        <f t="shared" si="5550"/>
        <v>0</v>
      </c>
      <c r="CA2033" s="18">
        <f t="shared" si="5466"/>
        <v>0</v>
      </c>
      <c r="CB2033" s="18">
        <f t="shared" si="5467"/>
        <v>0</v>
      </c>
      <c r="CC2033" s="18">
        <f t="shared" si="5468"/>
        <v>0</v>
      </c>
      <c r="CD2033" s="18">
        <f>CD2034</f>
        <v>0</v>
      </c>
      <c r="CE2033" s="27" t="s">
        <v>1661</v>
      </c>
      <c r="CF2033" s="33"/>
    </row>
    <row r="2034" spans="1:119" hidden="1" x14ac:dyDescent="0.3">
      <c r="A2034" s="19" t="s">
        <v>1375</v>
      </c>
      <c r="B2034" s="39">
        <v>850</v>
      </c>
      <c r="C2034" s="41" t="s">
        <v>198</v>
      </c>
      <c r="D2034" s="41" t="s">
        <v>5</v>
      </c>
      <c r="E2034" s="14" t="s">
        <v>525</v>
      </c>
      <c r="F2034" s="23">
        <v>19.7</v>
      </c>
      <c r="G2034" s="23">
        <v>19.7</v>
      </c>
      <c r="H2034" s="23">
        <v>19.7</v>
      </c>
      <c r="I2034" s="18"/>
      <c r="J2034" s="18"/>
      <c r="K2034" s="18"/>
      <c r="L2034" s="18">
        <f t="shared" si="5416"/>
        <v>19.7</v>
      </c>
      <c r="M2034" s="18">
        <f t="shared" si="5417"/>
        <v>19.7</v>
      </c>
      <c r="N2034" s="18">
        <f t="shared" si="5418"/>
        <v>19.7</v>
      </c>
      <c r="O2034" s="18"/>
      <c r="P2034" s="18"/>
      <c r="Q2034" s="18"/>
      <c r="R2034" s="18"/>
      <c r="S2034" s="18"/>
      <c r="T2034" s="18">
        <f t="shared" si="5540"/>
        <v>19.7</v>
      </c>
      <c r="U2034" s="18">
        <f t="shared" si="5541"/>
        <v>19.7</v>
      </c>
      <c r="V2034" s="18">
        <f t="shared" si="5542"/>
        <v>19.7</v>
      </c>
      <c r="W2034" s="18"/>
      <c r="X2034" s="18"/>
      <c r="Y2034" s="18"/>
      <c r="Z2034" s="18"/>
      <c r="AA2034" s="18"/>
      <c r="AB2034" s="18"/>
      <c r="AC2034" s="18">
        <f t="shared" si="5507"/>
        <v>19.7</v>
      </c>
      <c r="AD2034" s="18">
        <f t="shared" si="5508"/>
        <v>19.7</v>
      </c>
      <c r="AE2034" s="18">
        <f t="shared" si="5509"/>
        <v>19.7</v>
      </c>
      <c r="AF2034" s="18"/>
      <c r="AG2034" s="18"/>
      <c r="AH2034" s="18"/>
      <c r="AI2034" s="18">
        <f t="shared" si="5472"/>
        <v>19.7</v>
      </c>
      <c r="AJ2034" s="18">
        <f t="shared" si="5473"/>
        <v>19.7</v>
      </c>
      <c r="AK2034" s="18">
        <f t="shared" si="5474"/>
        <v>19.7</v>
      </c>
      <c r="AL2034" s="18"/>
      <c r="AM2034" s="18">
        <f t="shared" si="5475"/>
        <v>19.7</v>
      </c>
      <c r="AN2034" s="18">
        <v>-19.7</v>
      </c>
      <c r="AO2034" s="18">
        <v>-19.7</v>
      </c>
      <c r="AP2034" s="18">
        <v>-19.7</v>
      </c>
      <c r="AQ2034" s="18">
        <f t="shared" si="5419"/>
        <v>0</v>
      </c>
      <c r="AR2034" s="18">
        <f t="shared" si="5420"/>
        <v>0</v>
      </c>
      <c r="AS2034" s="18">
        <f t="shared" si="5421"/>
        <v>0</v>
      </c>
      <c r="AT2034" s="18"/>
      <c r="AU2034" s="18"/>
      <c r="AV2034" s="18"/>
      <c r="AW2034" s="18">
        <f t="shared" si="5422"/>
        <v>0</v>
      </c>
      <c r="AX2034" s="18">
        <f t="shared" si="5423"/>
        <v>0</v>
      </c>
      <c r="AY2034" s="18">
        <f t="shared" si="5424"/>
        <v>0</v>
      </c>
      <c r="AZ2034" s="18"/>
      <c r="BA2034" s="18"/>
      <c r="BB2034" s="18"/>
      <c r="BC2034" s="18">
        <f t="shared" si="5409"/>
        <v>0</v>
      </c>
      <c r="BD2034" s="18">
        <f t="shared" si="5410"/>
        <v>0</v>
      </c>
      <c r="BE2034" s="18">
        <f t="shared" si="5411"/>
        <v>0</v>
      </c>
      <c r="BF2034" s="18"/>
      <c r="BG2034" s="18"/>
      <c r="BH2034" s="18"/>
      <c r="BI2034" s="18">
        <f t="shared" si="5406"/>
        <v>0</v>
      </c>
      <c r="BJ2034" s="18">
        <f t="shared" si="5407"/>
        <v>0</v>
      </c>
      <c r="BK2034" s="18">
        <f t="shared" si="5408"/>
        <v>0</v>
      </c>
      <c r="BL2034" s="18"/>
      <c r="BM2034" s="18"/>
      <c r="BN2034" s="18"/>
      <c r="BO2034" s="18">
        <f t="shared" si="5498"/>
        <v>0</v>
      </c>
      <c r="BP2034" s="18">
        <f t="shared" si="5499"/>
        <v>0</v>
      </c>
      <c r="BQ2034" s="18">
        <f t="shared" si="5500"/>
        <v>0</v>
      </c>
      <c r="BR2034" s="18"/>
      <c r="BS2034" s="18"/>
      <c r="BT2034" s="18"/>
      <c r="BU2034" s="18">
        <f t="shared" si="5492"/>
        <v>0</v>
      </c>
      <c r="BV2034" s="18">
        <f t="shared" si="5493"/>
        <v>0</v>
      </c>
      <c r="BW2034" s="18">
        <f t="shared" si="5494"/>
        <v>0</v>
      </c>
      <c r="BX2034" s="18"/>
      <c r="BY2034" s="18"/>
      <c r="BZ2034" s="18"/>
      <c r="CA2034" s="18">
        <f t="shared" si="5466"/>
        <v>0</v>
      </c>
      <c r="CB2034" s="18">
        <f t="shared" si="5467"/>
        <v>0</v>
      </c>
      <c r="CC2034" s="18">
        <f t="shared" si="5468"/>
        <v>0</v>
      </c>
      <c r="CD2034" s="18"/>
      <c r="CE2034" s="27" t="s">
        <v>1661</v>
      </c>
      <c r="CF2034" s="33"/>
    </row>
    <row r="2035" spans="1:119" s="11" customFormat="1" ht="31.2" x14ac:dyDescent="0.3">
      <c r="A2035" s="10" t="s">
        <v>342</v>
      </c>
      <c r="B2035" s="16"/>
      <c r="C2035" s="10"/>
      <c r="D2035" s="10"/>
      <c r="E2035" s="15" t="s">
        <v>1097</v>
      </c>
      <c r="F2035" s="17">
        <f t="shared" ref="F2035:K2035" si="5551">F2036</f>
        <v>46122.400000000001</v>
      </c>
      <c r="G2035" s="17">
        <f t="shared" si="5551"/>
        <v>46122.400000000001</v>
      </c>
      <c r="H2035" s="17">
        <f t="shared" si="5551"/>
        <v>46122.400000000001</v>
      </c>
      <c r="I2035" s="17">
        <f t="shared" si="5551"/>
        <v>0</v>
      </c>
      <c r="J2035" s="17">
        <f t="shared" si="5551"/>
        <v>0</v>
      </c>
      <c r="K2035" s="17">
        <f t="shared" si="5551"/>
        <v>0</v>
      </c>
      <c r="L2035" s="17">
        <f t="shared" si="5416"/>
        <v>46122.400000000001</v>
      </c>
      <c r="M2035" s="17">
        <f t="shared" si="5417"/>
        <v>46122.400000000001</v>
      </c>
      <c r="N2035" s="17">
        <f t="shared" si="5418"/>
        <v>46122.400000000001</v>
      </c>
      <c r="O2035" s="17">
        <f t="shared" ref="O2035:S2035" si="5552">O2036</f>
        <v>0</v>
      </c>
      <c r="P2035" s="17">
        <f t="shared" si="5552"/>
        <v>0</v>
      </c>
      <c r="Q2035" s="17">
        <f t="shared" si="5552"/>
        <v>0</v>
      </c>
      <c r="R2035" s="17">
        <f t="shared" si="5552"/>
        <v>0</v>
      </c>
      <c r="S2035" s="17">
        <f t="shared" si="5552"/>
        <v>0</v>
      </c>
      <c r="T2035" s="17">
        <f t="shared" si="5540"/>
        <v>46122.400000000001</v>
      </c>
      <c r="U2035" s="17">
        <f t="shared" si="5541"/>
        <v>46122.400000000001</v>
      </c>
      <c r="V2035" s="17">
        <f t="shared" si="5542"/>
        <v>46122.400000000001</v>
      </c>
      <c r="W2035" s="17">
        <f t="shared" ref="W2035:CD2035" si="5553">W2036</f>
        <v>0</v>
      </c>
      <c r="X2035" s="17">
        <f t="shared" si="5553"/>
        <v>0</v>
      </c>
      <c r="Y2035" s="17">
        <f t="shared" si="5553"/>
        <v>0</v>
      </c>
      <c r="Z2035" s="17">
        <f t="shared" si="5553"/>
        <v>0</v>
      </c>
      <c r="AA2035" s="17">
        <f t="shared" si="5553"/>
        <v>0</v>
      </c>
      <c r="AB2035" s="17">
        <f t="shared" si="5553"/>
        <v>0</v>
      </c>
      <c r="AC2035" s="17">
        <f t="shared" si="5507"/>
        <v>46122.400000000001</v>
      </c>
      <c r="AD2035" s="17">
        <f t="shared" si="5508"/>
        <v>46122.400000000001</v>
      </c>
      <c r="AE2035" s="17">
        <f t="shared" si="5509"/>
        <v>46122.400000000001</v>
      </c>
      <c r="AF2035" s="17">
        <f t="shared" si="5553"/>
        <v>0</v>
      </c>
      <c r="AG2035" s="17">
        <f t="shared" si="5553"/>
        <v>0</v>
      </c>
      <c r="AH2035" s="17">
        <f t="shared" si="5553"/>
        <v>0</v>
      </c>
      <c r="AI2035" s="17">
        <f t="shared" si="5472"/>
        <v>46122.400000000001</v>
      </c>
      <c r="AJ2035" s="17">
        <f t="shared" si="5473"/>
        <v>46122.400000000001</v>
      </c>
      <c r="AK2035" s="17">
        <f t="shared" si="5474"/>
        <v>46122.400000000001</v>
      </c>
      <c r="AL2035" s="17">
        <f t="shared" si="5553"/>
        <v>0</v>
      </c>
      <c r="AM2035" s="17">
        <f t="shared" si="5475"/>
        <v>46122.400000000001</v>
      </c>
      <c r="AN2035" s="17">
        <f t="shared" si="5553"/>
        <v>-592.72199999999998</v>
      </c>
      <c r="AO2035" s="17">
        <f t="shared" si="5553"/>
        <v>0</v>
      </c>
      <c r="AP2035" s="17">
        <f t="shared" si="5553"/>
        <v>0</v>
      </c>
      <c r="AQ2035" s="17">
        <f t="shared" si="5419"/>
        <v>45529.678</v>
      </c>
      <c r="AR2035" s="17">
        <f t="shared" si="5420"/>
        <v>46122.400000000001</v>
      </c>
      <c r="AS2035" s="17">
        <f t="shared" si="5421"/>
        <v>46122.400000000001</v>
      </c>
      <c r="AT2035" s="17">
        <f t="shared" si="5553"/>
        <v>0</v>
      </c>
      <c r="AU2035" s="17">
        <f t="shared" si="5553"/>
        <v>0</v>
      </c>
      <c r="AV2035" s="17">
        <f t="shared" si="5553"/>
        <v>0</v>
      </c>
      <c r="AW2035" s="17">
        <f t="shared" si="5422"/>
        <v>45529.678</v>
      </c>
      <c r="AX2035" s="17">
        <f t="shared" si="5423"/>
        <v>46122.400000000001</v>
      </c>
      <c r="AY2035" s="17">
        <f t="shared" si="5424"/>
        <v>46122.400000000001</v>
      </c>
      <c r="AZ2035" s="17">
        <f t="shared" si="5553"/>
        <v>790.86099999999999</v>
      </c>
      <c r="BA2035" s="17">
        <f t="shared" si="5553"/>
        <v>0</v>
      </c>
      <c r="BB2035" s="17">
        <f t="shared" si="5553"/>
        <v>0</v>
      </c>
      <c r="BC2035" s="17">
        <f t="shared" si="5409"/>
        <v>46320.538999999997</v>
      </c>
      <c r="BD2035" s="17">
        <f t="shared" si="5410"/>
        <v>46122.400000000001</v>
      </c>
      <c r="BE2035" s="17">
        <f t="shared" si="5411"/>
        <v>46122.400000000001</v>
      </c>
      <c r="BF2035" s="17">
        <f t="shared" si="5553"/>
        <v>0</v>
      </c>
      <c r="BG2035" s="17">
        <f t="shared" si="5553"/>
        <v>0</v>
      </c>
      <c r="BH2035" s="17">
        <f t="shared" si="5553"/>
        <v>0</v>
      </c>
      <c r="BI2035" s="18">
        <f t="shared" si="5406"/>
        <v>46320.538999999997</v>
      </c>
      <c r="BJ2035" s="18">
        <f t="shared" si="5407"/>
        <v>46122.400000000001</v>
      </c>
      <c r="BK2035" s="18">
        <f t="shared" si="5408"/>
        <v>46122.400000000001</v>
      </c>
      <c r="BL2035" s="17">
        <f t="shared" si="5553"/>
        <v>5994.94</v>
      </c>
      <c r="BM2035" s="17">
        <f t="shared" si="5553"/>
        <v>0</v>
      </c>
      <c r="BN2035" s="17">
        <f t="shared" si="5553"/>
        <v>0</v>
      </c>
      <c r="BO2035" s="17">
        <f t="shared" si="5498"/>
        <v>52315.478999999999</v>
      </c>
      <c r="BP2035" s="17">
        <f t="shared" si="5499"/>
        <v>46122.400000000001</v>
      </c>
      <c r="BQ2035" s="17">
        <f t="shared" si="5500"/>
        <v>46122.400000000001</v>
      </c>
      <c r="BR2035" s="17">
        <f t="shared" si="5553"/>
        <v>0</v>
      </c>
      <c r="BS2035" s="17">
        <f t="shared" si="5553"/>
        <v>0</v>
      </c>
      <c r="BT2035" s="17">
        <f t="shared" si="5553"/>
        <v>0</v>
      </c>
      <c r="BU2035" s="17">
        <f t="shared" si="5492"/>
        <v>52315.478999999999</v>
      </c>
      <c r="BV2035" s="17">
        <f t="shared" si="5493"/>
        <v>46122.400000000001</v>
      </c>
      <c r="BW2035" s="17">
        <f t="shared" si="5494"/>
        <v>46122.400000000001</v>
      </c>
      <c r="BX2035" s="17">
        <f t="shared" si="5553"/>
        <v>0</v>
      </c>
      <c r="BY2035" s="17">
        <f t="shared" si="5553"/>
        <v>0</v>
      </c>
      <c r="BZ2035" s="17">
        <f t="shared" si="5553"/>
        <v>0</v>
      </c>
      <c r="CA2035" s="17">
        <f t="shared" si="5466"/>
        <v>52315.478999999999</v>
      </c>
      <c r="CB2035" s="17">
        <f t="shared" si="5467"/>
        <v>46122.400000000001</v>
      </c>
      <c r="CC2035" s="17">
        <f t="shared" si="5468"/>
        <v>46122.400000000001</v>
      </c>
      <c r="CD2035" s="17">
        <f t="shared" si="5553"/>
        <v>0</v>
      </c>
      <c r="CE2035" s="26"/>
      <c r="CF2035" s="33"/>
      <c r="CG2035" s="37"/>
      <c r="CH2035" s="37"/>
      <c r="CI2035" s="37"/>
      <c r="CJ2035" s="37"/>
      <c r="CK2035" s="37"/>
      <c r="CL2035" s="37"/>
      <c r="CM2035" s="37"/>
      <c r="CN2035" s="37"/>
      <c r="CO2035" s="37"/>
      <c r="CP2035" s="37"/>
      <c r="CQ2035" s="37"/>
      <c r="CR2035" s="37"/>
      <c r="CS2035" s="37"/>
      <c r="CT2035" s="37"/>
      <c r="CU2035" s="37"/>
      <c r="CV2035" s="37"/>
      <c r="CW2035" s="37"/>
      <c r="CX2035" s="37"/>
      <c r="CY2035" s="37"/>
      <c r="CZ2035" s="37"/>
      <c r="DA2035" s="37"/>
      <c r="DB2035" s="37"/>
      <c r="DC2035" s="37"/>
      <c r="DD2035" s="37"/>
      <c r="DE2035" s="37"/>
      <c r="DF2035" s="37"/>
      <c r="DG2035" s="37"/>
      <c r="DH2035" s="37"/>
      <c r="DI2035" s="37"/>
      <c r="DJ2035" s="37"/>
      <c r="DK2035" s="37"/>
      <c r="DL2035" s="37"/>
      <c r="DM2035" s="37"/>
      <c r="DN2035" s="37"/>
      <c r="DO2035" s="37"/>
    </row>
    <row r="2036" spans="1:119" ht="62.4" x14ac:dyDescent="0.3">
      <c r="A2036" s="41" t="s">
        <v>343</v>
      </c>
      <c r="B2036" s="39"/>
      <c r="C2036" s="41"/>
      <c r="D2036" s="41"/>
      <c r="E2036" s="14" t="s">
        <v>1098</v>
      </c>
      <c r="F2036" s="18">
        <f t="shared" ref="F2036:K2036" si="5554">F2037+F2047</f>
        <v>46122.400000000001</v>
      </c>
      <c r="G2036" s="18">
        <f t="shared" si="5554"/>
        <v>46122.400000000001</v>
      </c>
      <c r="H2036" s="18">
        <f t="shared" si="5554"/>
        <v>46122.400000000001</v>
      </c>
      <c r="I2036" s="18">
        <f t="shared" si="5554"/>
        <v>0</v>
      </c>
      <c r="J2036" s="18">
        <f t="shared" si="5554"/>
        <v>0</v>
      </c>
      <c r="K2036" s="18">
        <f t="shared" si="5554"/>
        <v>0</v>
      </c>
      <c r="L2036" s="18">
        <f t="shared" si="5416"/>
        <v>46122.400000000001</v>
      </c>
      <c r="M2036" s="18">
        <f t="shared" si="5417"/>
        <v>46122.400000000001</v>
      </c>
      <c r="N2036" s="18">
        <f t="shared" si="5418"/>
        <v>46122.400000000001</v>
      </c>
      <c r="O2036" s="18">
        <f t="shared" ref="O2036:S2036" si="5555">O2037+O2047</f>
        <v>0</v>
      </c>
      <c r="P2036" s="18">
        <f t="shared" si="5555"/>
        <v>0</v>
      </c>
      <c r="Q2036" s="18">
        <f t="shared" si="5555"/>
        <v>0</v>
      </c>
      <c r="R2036" s="18">
        <f t="shared" si="5555"/>
        <v>0</v>
      </c>
      <c r="S2036" s="18">
        <f t="shared" si="5555"/>
        <v>0</v>
      </c>
      <c r="T2036" s="18">
        <f t="shared" si="5540"/>
        <v>46122.400000000001</v>
      </c>
      <c r="U2036" s="18">
        <f t="shared" si="5541"/>
        <v>46122.400000000001</v>
      </c>
      <c r="V2036" s="18">
        <f t="shared" si="5542"/>
        <v>46122.400000000001</v>
      </c>
      <c r="W2036" s="18">
        <f t="shared" ref="W2036:CD2036" si="5556">W2037+W2047</f>
        <v>0</v>
      </c>
      <c r="X2036" s="18">
        <f t="shared" ref="X2036:AB2036" si="5557">X2037+X2047</f>
        <v>0</v>
      </c>
      <c r="Y2036" s="18">
        <f t="shared" si="5557"/>
        <v>0</v>
      </c>
      <c r="Z2036" s="18">
        <f t="shared" si="5557"/>
        <v>0</v>
      </c>
      <c r="AA2036" s="18">
        <f t="shared" si="5557"/>
        <v>0</v>
      </c>
      <c r="AB2036" s="18">
        <f t="shared" si="5557"/>
        <v>0</v>
      </c>
      <c r="AC2036" s="18">
        <f t="shared" si="5507"/>
        <v>46122.400000000001</v>
      </c>
      <c r="AD2036" s="18">
        <f t="shared" si="5508"/>
        <v>46122.400000000001</v>
      </c>
      <c r="AE2036" s="18">
        <f t="shared" si="5509"/>
        <v>46122.400000000001</v>
      </c>
      <c r="AF2036" s="18">
        <f t="shared" ref="AF2036:AH2036" si="5558">AF2037+AF2047</f>
        <v>0</v>
      </c>
      <c r="AG2036" s="18">
        <f t="shared" si="5558"/>
        <v>0</v>
      </c>
      <c r="AH2036" s="18">
        <f t="shared" si="5558"/>
        <v>0</v>
      </c>
      <c r="AI2036" s="18">
        <f t="shared" si="5472"/>
        <v>46122.400000000001</v>
      </c>
      <c r="AJ2036" s="18">
        <f t="shared" si="5473"/>
        <v>46122.400000000001</v>
      </c>
      <c r="AK2036" s="18">
        <f t="shared" si="5474"/>
        <v>46122.400000000001</v>
      </c>
      <c r="AL2036" s="18">
        <f t="shared" ref="AL2036" si="5559">AL2037+AL2047</f>
        <v>0</v>
      </c>
      <c r="AM2036" s="18">
        <f t="shared" si="5475"/>
        <v>46122.400000000001</v>
      </c>
      <c r="AN2036" s="18">
        <f t="shared" ref="AN2036:AP2036" si="5560">AN2037+AN2047</f>
        <v>-592.72199999999998</v>
      </c>
      <c r="AO2036" s="18">
        <f t="shared" si="5560"/>
        <v>0</v>
      </c>
      <c r="AP2036" s="18">
        <f t="shared" si="5560"/>
        <v>0</v>
      </c>
      <c r="AQ2036" s="18">
        <f t="shared" si="5419"/>
        <v>45529.678</v>
      </c>
      <c r="AR2036" s="18">
        <f t="shared" si="5420"/>
        <v>46122.400000000001</v>
      </c>
      <c r="AS2036" s="18">
        <f t="shared" si="5421"/>
        <v>46122.400000000001</v>
      </c>
      <c r="AT2036" s="18">
        <f t="shared" ref="AT2036:AV2036" si="5561">AT2037+AT2047</f>
        <v>0</v>
      </c>
      <c r="AU2036" s="18">
        <f t="shared" si="5561"/>
        <v>0</v>
      </c>
      <c r="AV2036" s="18">
        <f t="shared" si="5561"/>
        <v>0</v>
      </c>
      <c r="AW2036" s="18">
        <f t="shared" si="5422"/>
        <v>45529.678</v>
      </c>
      <c r="AX2036" s="18">
        <f t="shared" si="5423"/>
        <v>46122.400000000001</v>
      </c>
      <c r="AY2036" s="18">
        <f t="shared" si="5424"/>
        <v>46122.400000000001</v>
      </c>
      <c r="AZ2036" s="18">
        <f t="shared" ref="AZ2036:BB2036" si="5562">AZ2037+AZ2047</f>
        <v>790.86099999999999</v>
      </c>
      <c r="BA2036" s="18">
        <f t="shared" si="5562"/>
        <v>0</v>
      </c>
      <c r="BB2036" s="18">
        <f t="shared" si="5562"/>
        <v>0</v>
      </c>
      <c r="BC2036" s="18">
        <f t="shared" si="5409"/>
        <v>46320.538999999997</v>
      </c>
      <c r="BD2036" s="18">
        <f t="shared" si="5410"/>
        <v>46122.400000000001</v>
      </c>
      <c r="BE2036" s="18">
        <f t="shared" si="5411"/>
        <v>46122.400000000001</v>
      </c>
      <c r="BF2036" s="18">
        <f t="shared" ref="BF2036:BH2036" si="5563">BF2037+BF2047</f>
        <v>0</v>
      </c>
      <c r="BG2036" s="18">
        <f t="shared" si="5563"/>
        <v>0</v>
      </c>
      <c r="BH2036" s="18">
        <f t="shared" si="5563"/>
        <v>0</v>
      </c>
      <c r="BI2036" s="18">
        <f t="shared" si="5406"/>
        <v>46320.538999999997</v>
      </c>
      <c r="BJ2036" s="18">
        <f t="shared" si="5407"/>
        <v>46122.400000000001</v>
      </c>
      <c r="BK2036" s="18">
        <f t="shared" si="5408"/>
        <v>46122.400000000001</v>
      </c>
      <c r="BL2036" s="18">
        <f t="shared" ref="BL2036:BN2036" si="5564">BL2037+BL2047</f>
        <v>5994.94</v>
      </c>
      <c r="BM2036" s="18">
        <f t="shared" si="5564"/>
        <v>0</v>
      </c>
      <c r="BN2036" s="18">
        <f t="shared" si="5564"/>
        <v>0</v>
      </c>
      <c r="BO2036" s="18">
        <f t="shared" si="5498"/>
        <v>52315.478999999999</v>
      </c>
      <c r="BP2036" s="18">
        <f t="shared" si="5499"/>
        <v>46122.400000000001</v>
      </c>
      <c r="BQ2036" s="18">
        <f t="shared" si="5500"/>
        <v>46122.400000000001</v>
      </c>
      <c r="BR2036" s="18">
        <f t="shared" ref="BR2036:BT2036" si="5565">BR2037+BR2047</f>
        <v>0</v>
      </c>
      <c r="BS2036" s="18">
        <f t="shared" si="5565"/>
        <v>0</v>
      </c>
      <c r="BT2036" s="18">
        <f t="shared" si="5565"/>
        <v>0</v>
      </c>
      <c r="BU2036" s="18">
        <f t="shared" si="5492"/>
        <v>52315.478999999999</v>
      </c>
      <c r="BV2036" s="18">
        <f t="shared" si="5493"/>
        <v>46122.400000000001</v>
      </c>
      <c r="BW2036" s="18">
        <f t="shared" si="5494"/>
        <v>46122.400000000001</v>
      </c>
      <c r="BX2036" s="18">
        <f t="shared" ref="BX2036:BZ2036" si="5566">BX2037+BX2047</f>
        <v>0</v>
      </c>
      <c r="BY2036" s="18">
        <f t="shared" si="5566"/>
        <v>0</v>
      </c>
      <c r="BZ2036" s="18">
        <f t="shared" si="5566"/>
        <v>0</v>
      </c>
      <c r="CA2036" s="18">
        <f t="shared" si="5466"/>
        <v>52315.478999999999</v>
      </c>
      <c r="CB2036" s="18">
        <f t="shared" si="5467"/>
        <v>46122.400000000001</v>
      </c>
      <c r="CC2036" s="18">
        <f t="shared" si="5468"/>
        <v>46122.400000000001</v>
      </c>
      <c r="CD2036" s="18">
        <f t="shared" si="5556"/>
        <v>0</v>
      </c>
      <c r="CE2036" s="27"/>
      <c r="CF2036" s="33"/>
    </row>
    <row r="2037" spans="1:119" ht="46.8" x14ac:dyDescent="0.3">
      <c r="A2037" s="41" t="s">
        <v>340</v>
      </c>
      <c r="B2037" s="39"/>
      <c r="C2037" s="41"/>
      <c r="D2037" s="41"/>
      <c r="E2037" s="14" t="s">
        <v>599</v>
      </c>
      <c r="F2037" s="18">
        <f t="shared" ref="F2037:K2037" si="5567">F2038+F2041+F2044</f>
        <v>34020</v>
      </c>
      <c r="G2037" s="18">
        <f t="shared" si="5567"/>
        <v>34020</v>
      </c>
      <c r="H2037" s="18">
        <f t="shared" si="5567"/>
        <v>34020</v>
      </c>
      <c r="I2037" s="18">
        <f t="shared" si="5567"/>
        <v>0</v>
      </c>
      <c r="J2037" s="18">
        <f t="shared" si="5567"/>
        <v>0</v>
      </c>
      <c r="K2037" s="18">
        <f t="shared" si="5567"/>
        <v>0</v>
      </c>
      <c r="L2037" s="18">
        <f t="shared" si="5416"/>
        <v>34020</v>
      </c>
      <c r="M2037" s="18">
        <f t="shared" si="5417"/>
        <v>34020</v>
      </c>
      <c r="N2037" s="18">
        <f t="shared" si="5418"/>
        <v>34020</v>
      </c>
      <c r="O2037" s="18">
        <f t="shared" ref="O2037:S2037" si="5568">O2038+O2041+O2044</f>
        <v>0</v>
      </c>
      <c r="P2037" s="18">
        <f t="shared" si="5568"/>
        <v>0</v>
      </c>
      <c r="Q2037" s="18">
        <f t="shared" si="5568"/>
        <v>0</v>
      </c>
      <c r="R2037" s="18">
        <f t="shared" si="5568"/>
        <v>0</v>
      </c>
      <c r="S2037" s="18">
        <f t="shared" si="5568"/>
        <v>0</v>
      </c>
      <c r="T2037" s="18">
        <f t="shared" si="5540"/>
        <v>34020</v>
      </c>
      <c r="U2037" s="18">
        <f t="shared" si="5541"/>
        <v>34020</v>
      </c>
      <c r="V2037" s="18">
        <f t="shared" si="5542"/>
        <v>34020</v>
      </c>
      <c r="W2037" s="18">
        <f t="shared" ref="W2037:CD2037" si="5569">W2038+W2041+W2044</f>
        <v>0</v>
      </c>
      <c r="X2037" s="18">
        <f t="shared" ref="X2037:AB2037" si="5570">X2038+X2041+X2044</f>
        <v>0</v>
      </c>
      <c r="Y2037" s="18">
        <f t="shared" si="5570"/>
        <v>0</v>
      </c>
      <c r="Z2037" s="18">
        <f t="shared" si="5570"/>
        <v>0</v>
      </c>
      <c r="AA2037" s="18">
        <f t="shared" si="5570"/>
        <v>0</v>
      </c>
      <c r="AB2037" s="18">
        <f t="shared" si="5570"/>
        <v>0</v>
      </c>
      <c r="AC2037" s="18">
        <f t="shared" si="5507"/>
        <v>34020</v>
      </c>
      <c r="AD2037" s="18">
        <f t="shared" si="5508"/>
        <v>34020</v>
      </c>
      <c r="AE2037" s="18">
        <f t="shared" si="5509"/>
        <v>34020</v>
      </c>
      <c r="AF2037" s="18">
        <f t="shared" ref="AF2037:AH2037" si="5571">AF2038+AF2041+AF2044</f>
        <v>0</v>
      </c>
      <c r="AG2037" s="18">
        <f t="shared" si="5571"/>
        <v>0</v>
      </c>
      <c r="AH2037" s="18">
        <f t="shared" si="5571"/>
        <v>0</v>
      </c>
      <c r="AI2037" s="18">
        <f t="shared" si="5472"/>
        <v>34020</v>
      </c>
      <c r="AJ2037" s="18">
        <f t="shared" si="5473"/>
        <v>34020</v>
      </c>
      <c r="AK2037" s="18">
        <f t="shared" si="5474"/>
        <v>34020</v>
      </c>
      <c r="AL2037" s="18">
        <f t="shared" ref="AL2037" si="5572">AL2038+AL2041+AL2044</f>
        <v>0</v>
      </c>
      <c r="AM2037" s="18">
        <f t="shared" si="5475"/>
        <v>34020</v>
      </c>
      <c r="AN2037" s="18">
        <f t="shared" ref="AN2037:AP2037" si="5573">AN2038+AN2041+AN2044</f>
        <v>0</v>
      </c>
      <c r="AO2037" s="18">
        <f t="shared" si="5573"/>
        <v>0</v>
      </c>
      <c r="AP2037" s="18">
        <f t="shared" si="5573"/>
        <v>0</v>
      </c>
      <c r="AQ2037" s="18">
        <f t="shared" si="5419"/>
        <v>34020</v>
      </c>
      <c r="AR2037" s="18">
        <f t="shared" si="5420"/>
        <v>34020</v>
      </c>
      <c r="AS2037" s="18">
        <f t="shared" si="5421"/>
        <v>34020</v>
      </c>
      <c r="AT2037" s="18">
        <f t="shared" ref="AT2037:AV2037" si="5574">AT2038+AT2041+AT2044</f>
        <v>0</v>
      </c>
      <c r="AU2037" s="18">
        <f t="shared" si="5574"/>
        <v>0</v>
      </c>
      <c r="AV2037" s="18">
        <f t="shared" si="5574"/>
        <v>0</v>
      </c>
      <c r="AW2037" s="18">
        <f t="shared" si="5422"/>
        <v>34020</v>
      </c>
      <c r="AX2037" s="18">
        <f t="shared" si="5423"/>
        <v>34020</v>
      </c>
      <c r="AY2037" s="18">
        <f t="shared" si="5424"/>
        <v>34020</v>
      </c>
      <c r="AZ2037" s="18">
        <f t="shared" ref="AZ2037:BB2037" si="5575">AZ2038+AZ2041+AZ2044</f>
        <v>327.9</v>
      </c>
      <c r="BA2037" s="18">
        <f t="shared" si="5575"/>
        <v>0</v>
      </c>
      <c r="BB2037" s="18">
        <f t="shared" si="5575"/>
        <v>0</v>
      </c>
      <c r="BC2037" s="18">
        <f t="shared" si="5409"/>
        <v>34347.9</v>
      </c>
      <c r="BD2037" s="18">
        <f t="shared" si="5410"/>
        <v>34020</v>
      </c>
      <c r="BE2037" s="18">
        <f t="shared" si="5411"/>
        <v>34020</v>
      </c>
      <c r="BF2037" s="18">
        <f t="shared" ref="BF2037:BH2037" si="5576">BF2038+BF2041+BF2044</f>
        <v>0</v>
      </c>
      <c r="BG2037" s="18">
        <f t="shared" si="5576"/>
        <v>0</v>
      </c>
      <c r="BH2037" s="18">
        <f t="shared" si="5576"/>
        <v>0</v>
      </c>
      <c r="BI2037" s="18">
        <f t="shared" si="5406"/>
        <v>34347.9</v>
      </c>
      <c r="BJ2037" s="18">
        <f t="shared" si="5407"/>
        <v>34020</v>
      </c>
      <c r="BK2037" s="18">
        <f t="shared" si="5408"/>
        <v>34020</v>
      </c>
      <c r="BL2037" s="18">
        <f t="shared" ref="BL2037:BN2037" si="5577">BL2038+BL2041+BL2044</f>
        <v>5994.94</v>
      </c>
      <c r="BM2037" s="18">
        <f t="shared" si="5577"/>
        <v>0</v>
      </c>
      <c r="BN2037" s="18">
        <f t="shared" si="5577"/>
        <v>0</v>
      </c>
      <c r="BO2037" s="18">
        <f t="shared" si="5498"/>
        <v>40342.840000000004</v>
      </c>
      <c r="BP2037" s="18">
        <f t="shared" si="5499"/>
        <v>34020</v>
      </c>
      <c r="BQ2037" s="18">
        <f t="shared" si="5500"/>
        <v>34020</v>
      </c>
      <c r="BR2037" s="18">
        <f t="shared" ref="BR2037:BT2037" si="5578">BR2038+BR2041+BR2044</f>
        <v>0</v>
      </c>
      <c r="BS2037" s="18">
        <f t="shared" si="5578"/>
        <v>0</v>
      </c>
      <c r="BT2037" s="18">
        <f t="shared" si="5578"/>
        <v>0</v>
      </c>
      <c r="BU2037" s="18">
        <f t="shared" si="5492"/>
        <v>40342.840000000004</v>
      </c>
      <c r="BV2037" s="18">
        <f t="shared" si="5493"/>
        <v>34020</v>
      </c>
      <c r="BW2037" s="18">
        <f t="shared" si="5494"/>
        <v>34020</v>
      </c>
      <c r="BX2037" s="18">
        <f t="shared" ref="BX2037:BZ2037" si="5579">BX2038+BX2041+BX2044</f>
        <v>0</v>
      </c>
      <c r="BY2037" s="18">
        <f t="shared" si="5579"/>
        <v>0</v>
      </c>
      <c r="BZ2037" s="18">
        <f t="shared" si="5579"/>
        <v>0</v>
      </c>
      <c r="CA2037" s="18">
        <f t="shared" si="5466"/>
        <v>40342.840000000004</v>
      </c>
      <c r="CB2037" s="18">
        <f t="shared" si="5467"/>
        <v>34020</v>
      </c>
      <c r="CC2037" s="18">
        <f t="shared" si="5468"/>
        <v>34020</v>
      </c>
      <c r="CD2037" s="18">
        <f t="shared" si="5569"/>
        <v>0</v>
      </c>
      <c r="CE2037" s="27"/>
      <c r="CF2037" s="33"/>
    </row>
    <row r="2038" spans="1:119" ht="93.6" x14ac:dyDescent="0.3">
      <c r="A2038" s="41" t="s">
        <v>340</v>
      </c>
      <c r="B2038" s="39">
        <v>100</v>
      </c>
      <c r="C2038" s="41"/>
      <c r="D2038" s="41"/>
      <c r="E2038" s="14" t="s">
        <v>550</v>
      </c>
      <c r="F2038" s="18">
        <f t="shared" ref="F2038:K2039" si="5580">F2039</f>
        <v>31238.3</v>
      </c>
      <c r="G2038" s="18">
        <f t="shared" si="5580"/>
        <v>31238.3</v>
      </c>
      <c r="H2038" s="18">
        <f t="shared" si="5580"/>
        <v>31238.3</v>
      </c>
      <c r="I2038" s="18">
        <f t="shared" si="5580"/>
        <v>0</v>
      </c>
      <c r="J2038" s="18">
        <f t="shared" si="5580"/>
        <v>0</v>
      </c>
      <c r="K2038" s="18">
        <f t="shared" si="5580"/>
        <v>0</v>
      </c>
      <c r="L2038" s="18">
        <f t="shared" si="5416"/>
        <v>31238.3</v>
      </c>
      <c r="M2038" s="18">
        <f t="shared" si="5417"/>
        <v>31238.3</v>
      </c>
      <c r="N2038" s="18">
        <f t="shared" si="5418"/>
        <v>31238.3</v>
      </c>
      <c r="O2038" s="18">
        <f t="shared" ref="O2038:S2039" si="5581">O2039</f>
        <v>0</v>
      </c>
      <c r="P2038" s="18">
        <f t="shared" si="5581"/>
        <v>0</v>
      </c>
      <c r="Q2038" s="18">
        <f t="shared" si="5581"/>
        <v>0</v>
      </c>
      <c r="R2038" s="18">
        <f t="shared" si="5581"/>
        <v>0</v>
      </c>
      <c r="S2038" s="18">
        <f t="shared" si="5581"/>
        <v>0</v>
      </c>
      <c r="T2038" s="18">
        <f t="shared" si="5540"/>
        <v>31238.3</v>
      </c>
      <c r="U2038" s="18">
        <f t="shared" si="5541"/>
        <v>31238.3</v>
      </c>
      <c r="V2038" s="18">
        <f t="shared" si="5542"/>
        <v>31238.3</v>
      </c>
      <c r="W2038" s="18">
        <f t="shared" ref="W2038:CD2039" si="5582">W2039</f>
        <v>0</v>
      </c>
      <c r="X2038" s="18">
        <f t="shared" si="5582"/>
        <v>0</v>
      </c>
      <c r="Y2038" s="18">
        <f t="shared" si="5582"/>
        <v>0</v>
      </c>
      <c r="Z2038" s="18">
        <f t="shared" si="5582"/>
        <v>0</v>
      </c>
      <c r="AA2038" s="18">
        <f t="shared" si="5582"/>
        <v>0</v>
      </c>
      <c r="AB2038" s="18">
        <f t="shared" si="5582"/>
        <v>0</v>
      </c>
      <c r="AC2038" s="18">
        <f t="shared" si="5507"/>
        <v>31238.3</v>
      </c>
      <c r="AD2038" s="18">
        <f t="shared" si="5508"/>
        <v>31238.3</v>
      </c>
      <c r="AE2038" s="18">
        <f t="shared" si="5509"/>
        <v>31238.3</v>
      </c>
      <c r="AF2038" s="18">
        <f t="shared" si="5582"/>
        <v>0</v>
      </c>
      <c r="AG2038" s="18">
        <f t="shared" si="5582"/>
        <v>0</v>
      </c>
      <c r="AH2038" s="18">
        <f t="shared" si="5582"/>
        <v>0</v>
      </c>
      <c r="AI2038" s="18">
        <f t="shared" si="5472"/>
        <v>31238.3</v>
      </c>
      <c r="AJ2038" s="18">
        <f t="shared" si="5473"/>
        <v>31238.3</v>
      </c>
      <c r="AK2038" s="18">
        <f t="shared" si="5474"/>
        <v>31238.3</v>
      </c>
      <c r="AL2038" s="18">
        <f t="shared" si="5582"/>
        <v>0</v>
      </c>
      <c r="AM2038" s="18">
        <f t="shared" si="5475"/>
        <v>31238.3</v>
      </c>
      <c r="AN2038" s="18">
        <f t="shared" si="5582"/>
        <v>0</v>
      </c>
      <c r="AO2038" s="18">
        <f t="shared" si="5582"/>
        <v>0</v>
      </c>
      <c r="AP2038" s="18">
        <f t="shared" si="5582"/>
        <v>0</v>
      </c>
      <c r="AQ2038" s="18">
        <f t="shared" si="5419"/>
        <v>31238.3</v>
      </c>
      <c r="AR2038" s="18">
        <f t="shared" si="5420"/>
        <v>31238.3</v>
      </c>
      <c r="AS2038" s="18">
        <f t="shared" si="5421"/>
        <v>31238.3</v>
      </c>
      <c r="AT2038" s="18">
        <f t="shared" si="5582"/>
        <v>0</v>
      </c>
      <c r="AU2038" s="18">
        <f t="shared" si="5582"/>
        <v>0</v>
      </c>
      <c r="AV2038" s="18">
        <f t="shared" si="5582"/>
        <v>0</v>
      </c>
      <c r="AW2038" s="18">
        <f t="shared" si="5422"/>
        <v>31238.3</v>
      </c>
      <c r="AX2038" s="18">
        <f t="shared" si="5423"/>
        <v>31238.3</v>
      </c>
      <c r="AY2038" s="18">
        <f t="shared" si="5424"/>
        <v>31238.3</v>
      </c>
      <c r="AZ2038" s="18">
        <f t="shared" si="5582"/>
        <v>327.9</v>
      </c>
      <c r="BA2038" s="18">
        <f t="shared" si="5582"/>
        <v>0</v>
      </c>
      <c r="BB2038" s="18">
        <f t="shared" si="5582"/>
        <v>0</v>
      </c>
      <c r="BC2038" s="18">
        <f t="shared" si="5409"/>
        <v>31566.2</v>
      </c>
      <c r="BD2038" s="18">
        <f t="shared" si="5410"/>
        <v>31238.3</v>
      </c>
      <c r="BE2038" s="18">
        <f t="shared" si="5411"/>
        <v>31238.3</v>
      </c>
      <c r="BF2038" s="18">
        <f t="shared" si="5582"/>
        <v>0</v>
      </c>
      <c r="BG2038" s="18">
        <f t="shared" si="5582"/>
        <v>0</v>
      </c>
      <c r="BH2038" s="18">
        <f t="shared" si="5582"/>
        <v>0</v>
      </c>
      <c r="BI2038" s="18">
        <f t="shared" si="5406"/>
        <v>31566.2</v>
      </c>
      <c r="BJ2038" s="18">
        <f t="shared" si="5407"/>
        <v>31238.3</v>
      </c>
      <c r="BK2038" s="18">
        <f t="shared" si="5408"/>
        <v>31238.3</v>
      </c>
      <c r="BL2038" s="18">
        <f t="shared" si="5582"/>
        <v>3588.24</v>
      </c>
      <c r="BM2038" s="18">
        <f t="shared" si="5582"/>
        <v>0</v>
      </c>
      <c r="BN2038" s="18">
        <f t="shared" si="5582"/>
        <v>0</v>
      </c>
      <c r="BO2038" s="18">
        <f t="shared" si="5498"/>
        <v>35154.44</v>
      </c>
      <c r="BP2038" s="18">
        <f t="shared" si="5499"/>
        <v>31238.3</v>
      </c>
      <c r="BQ2038" s="18">
        <f t="shared" si="5500"/>
        <v>31238.3</v>
      </c>
      <c r="BR2038" s="18">
        <f t="shared" si="5582"/>
        <v>0</v>
      </c>
      <c r="BS2038" s="18">
        <f t="shared" si="5582"/>
        <v>0</v>
      </c>
      <c r="BT2038" s="18">
        <f t="shared" si="5582"/>
        <v>0</v>
      </c>
      <c r="BU2038" s="18">
        <f t="shared" si="5492"/>
        <v>35154.44</v>
      </c>
      <c r="BV2038" s="18">
        <f t="shared" si="5493"/>
        <v>31238.3</v>
      </c>
      <c r="BW2038" s="18">
        <f t="shared" si="5494"/>
        <v>31238.3</v>
      </c>
      <c r="BX2038" s="18">
        <f t="shared" si="5582"/>
        <v>0</v>
      </c>
      <c r="BY2038" s="18">
        <f t="shared" si="5582"/>
        <v>0</v>
      </c>
      <c r="BZ2038" s="18">
        <f t="shared" si="5582"/>
        <v>0</v>
      </c>
      <c r="CA2038" s="18">
        <f t="shared" si="5466"/>
        <v>35154.44</v>
      </c>
      <c r="CB2038" s="18">
        <f t="shared" si="5467"/>
        <v>31238.3</v>
      </c>
      <c r="CC2038" s="18">
        <f t="shared" si="5468"/>
        <v>31238.3</v>
      </c>
      <c r="CD2038" s="18">
        <f t="shared" si="5582"/>
        <v>0</v>
      </c>
      <c r="CE2038" s="27"/>
      <c r="CF2038" s="33"/>
    </row>
    <row r="2039" spans="1:119" ht="31.2" x14ac:dyDescent="0.3">
      <c r="A2039" s="41" t="s">
        <v>340</v>
      </c>
      <c r="B2039" s="39">
        <v>110</v>
      </c>
      <c r="C2039" s="41"/>
      <c r="D2039" s="41"/>
      <c r="E2039" s="14" t="s">
        <v>557</v>
      </c>
      <c r="F2039" s="18">
        <f t="shared" si="5580"/>
        <v>31238.3</v>
      </c>
      <c r="G2039" s="18">
        <f t="shared" si="5580"/>
        <v>31238.3</v>
      </c>
      <c r="H2039" s="18">
        <f t="shared" si="5580"/>
        <v>31238.3</v>
      </c>
      <c r="I2039" s="18">
        <f t="shared" si="5580"/>
        <v>0</v>
      </c>
      <c r="J2039" s="18">
        <f t="shared" si="5580"/>
        <v>0</v>
      </c>
      <c r="K2039" s="18">
        <f t="shared" si="5580"/>
        <v>0</v>
      </c>
      <c r="L2039" s="18">
        <f t="shared" si="5416"/>
        <v>31238.3</v>
      </c>
      <c r="M2039" s="18">
        <f t="shared" si="5417"/>
        <v>31238.3</v>
      </c>
      <c r="N2039" s="18">
        <f t="shared" si="5418"/>
        <v>31238.3</v>
      </c>
      <c r="O2039" s="18">
        <f t="shared" si="5581"/>
        <v>0</v>
      </c>
      <c r="P2039" s="18">
        <f t="shared" si="5581"/>
        <v>0</v>
      </c>
      <c r="Q2039" s="18">
        <f t="shared" si="5581"/>
        <v>0</v>
      </c>
      <c r="R2039" s="18">
        <f t="shared" si="5581"/>
        <v>0</v>
      </c>
      <c r="S2039" s="18">
        <f t="shared" si="5581"/>
        <v>0</v>
      </c>
      <c r="T2039" s="18">
        <f t="shared" si="5540"/>
        <v>31238.3</v>
      </c>
      <c r="U2039" s="18">
        <f t="shared" si="5541"/>
        <v>31238.3</v>
      </c>
      <c r="V2039" s="18">
        <f t="shared" si="5542"/>
        <v>31238.3</v>
      </c>
      <c r="W2039" s="18">
        <f t="shared" si="5582"/>
        <v>0</v>
      </c>
      <c r="X2039" s="18">
        <f t="shared" si="5582"/>
        <v>0</v>
      </c>
      <c r="Y2039" s="18">
        <f t="shared" si="5582"/>
        <v>0</v>
      </c>
      <c r="Z2039" s="18">
        <f t="shared" si="5582"/>
        <v>0</v>
      </c>
      <c r="AA2039" s="18">
        <f t="shared" si="5582"/>
        <v>0</v>
      </c>
      <c r="AB2039" s="18">
        <f t="shared" si="5582"/>
        <v>0</v>
      </c>
      <c r="AC2039" s="18">
        <f t="shared" si="5507"/>
        <v>31238.3</v>
      </c>
      <c r="AD2039" s="18">
        <f t="shared" si="5508"/>
        <v>31238.3</v>
      </c>
      <c r="AE2039" s="18">
        <f t="shared" si="5509"/>
        <v>31238.3</v>
      </c>
      <c r="AF2039" s="18">
        <f t="shared" si="5582"/>
        <v>0</v>
      </c>
      <c r="AG2039" s="18">
        <f t="shared" si="5582"/>
        <v>0</v>
      </c>
      <c r="AH2039" s="18">
        <f t="shared" si="5582"/>
        <v>0</v>
      </c>
      <c r="AI2039" s="18">
        <f t="shared" si="5472"/>
        <v>31238.3</v>
      </c>
      <c r="AJ2039" s="18">
        <f t="shared" si="5473"/>
        <v>31238.3</v>
      </c>
      <c r="AK2039" s="18">
        <f t="shared" si="5474"/>
        <v>31238.3</v>
      </c>
      <c r="AL2039" s="18">
        <f t="shared" si="5582"/>
        <v>0</v>
      </c>
      <c r="AM2039" s="18">
        <f t="shared" si="5475"/>
        <v>31238.3</v>
      </c>
      <c r="AN2039" s="18">
        <f t="shared" si="5582"/>
        <v>0</v>
      </c>
      <c r="AO2039" s="18">
        <f t="shared" si="5582"/>
        <v>0</v>
      </c>
      <c r="AP2039" s="18">
        <f t="shared" si="5582"/>
        <v>0</v>
      </c>
      <c r="AQ2039" s="18">
        <f t="shared" si="5419"/>
        <v>31238.3</v>
      </c>
      <c r="AR2039" s="18">
        <f t="shared" si="5420"/>
        <v>31238.3</v>
      </c>
      <c r="AS2039" s="18">
        <f t="shared" si="5421"/>
        <v>31238.3</v>
      </c>
      <c r="AT2039" s="18">
        <f t="shared" si="5582"/>
        <v>0</v>
      </c>
      <c r="AU2039" s="18">
        <f t="shared" si="5582"/>
        <v>0</v>
      </c>
      <c r="AV2039" s="18">
        <f t="shared" si="5582"/>
        <v>0</v>
      </c>
      <c r="AW2039" s="18">
        <f t="shared" si="5422"/>
        <v>31238.3</v>
      </c>
      <c r="AX2039" s="18">
        <f t="shared" si="5423"/>
        <v>31238.3</v>
      </c>
      <c r="AY2039" s="18">
        <f t="shared" si="5424"/>
        <v>31238.3</v>
      </c>
      <c r="AZ2039" s="18">
        <f t="shared" si="5582"/>
        <v>327.9</v>
      </c>
      <c r="BA2039" s="18">
        <f t="shared" si="5582"/>
        <v>0</v>
      </c>
      <c r="BB2039" s="18">
        <f t="shared" si="5582"/>
        <v>0</v>
      </c>
      <c r="BC2039" s="18">
        <f t="shared" si="5409"/>
        <v>31566.2</v>
      </c>
      <c r="BD2039" s="18">
        <f t="shared" si="5410"/>
        <v>31238.3</v>
      </c>
      <c r="BE2039" s="18">
        <f t="shared" si="5411"/>
        <v>31238.3</v>
      </c>
      <c r="BF2039" s="18">
        <f t="shared" si="5582"/>
        <v>0</v>
      </c>
      <c r="BG2039" s="18">
        <f t="shared" si="5582"/>
        <v>0</v>
      </c>
      <c r="BH2039" s="18">
        <f t="shared" si="5582"/>
        <v>0</v>
      </c>
      <c r="BI2039" s="18">
        <f t="shared" si="5406"/>
        <v>31566.2</v>
      </c>
      <c r="BJ2039" s="18">
        <f t="shared" si="5407"/>
        <v>31238.3</v>
      </c>
      <c r="BK2039" s="18">
        <f t="shared" si="5408"/>
        <v>31238.3</v>
      </c>
      <c r="BL2039" s="18">
        <f t="shared" si="5582"/>
        <v>3588.24</v>
      </c>
      <c r="BM2039" s="18">
        <f t="shared" si="5582"/>
        <v>0</v>
      </c>
      <c r="BN2039" s="18">
        <f t="shared" si="5582"/>
        <v>0</v>
      </c>
      <c r="BO2039" s="18">
        <f t="shared" si="5498"/>
        <v>35154.44</v>
      </c>
      <c r="BP2039" s="18">
        <f t="shared" si="5499"/>
        <v>31238.3</v>
      </c>
      <c r="BQ2039" s="18">
        <f t="shared" si="5500"/>
        <v>31238.3</v>
      </c>
      <c r="BR2039" s="18">
        <f t="shared" si="5582"/>
        <v>0</v>
      </c>
      <c r="BS2039" s="18">
        <f t="shared" si="5582"/>
        <v>0</v>
      </c>
      <c r="BT2039" s="18">
        <f t="shared" si="5582"/>
        <v>0</v>
      </c>
      <c r="BU2039" s="18">
        <f t="shared" si="5492"/>
        <v>35154.44</v>
      </c>
      <c r="BV2039" s="18">
        <f t="shared" si="5493"/>
        <v>31238.3</v>
      </c>
      <c r="BW2039" s="18">
        <f t="shared" si="5494"/>
        <v>31238.3</v>
      </c>
      <c r="BX2039" s="18">
        <f t="shared" si="5582"/>
        <v>0</v>
      </c>
      <c r="BY2039" s="18">
        <f t="shared" si="5582"/>
        <v>0</v>
      </c>
      <c r="BZ2039" s="18">
        <f t="shared" si="5582"/>
        <v>0</v>
      </c>
      <c r="CA2039" s="18">
        <f t="shared" si="5466"/>
        <v>35154.44</v>
      </c>
      <c r="CB2039" s="18">
        <f t="shared" si="5467"/>
        <v>31238.3</v>
      </c>
      <c r="CC2039" s="18">
        <f t="shared" si="5468"/>
        <v>31238.3</v>
      </c>
      <c r="CD2039" s="18">
        <f t="shared" si="5582"/>
        <v>0</v>
      </c>
      <c r="CE2039" s="27"/>
      <c r="CF2039" s="33"/>
    </row>
    <row r="2040" spans="1:119" ht="31.2" x14ac:dyDescent="0.3">
      <c r="A2040" s="41" t="s">
        <v>340</v>
      </c>
      <c r="B2040" s="39">
        <v>110</v>
      </c>
      <c r="C2040" s="41" t="s">
        <v>198</v>
      </c>
      <c r="D2040" s="41" t="s">
        <v>198</v>
      </c>
      <c r="E2040" s="14" t="s">
        <v>528</v>
      </c>
      <c r="F2040" s="23">
        <v>31238.3</v>
      </c>
      <c r="G2040" s="23">
        <v>31238.3</v>
      </c>
      <c r="H2040" s="23">
        <v>31238.3</v>
      </c>
      <c r="I2040" s="18"/>
      <c r="J2040" s="18"/>
      <c r="K2040" s="18"/>
      <c r="L2040" s="18">
        <f t="shared" si="5416"/>
        <v>31238.3</v>
      </c>
      <c r="M2040" s="18">
        <f t="shared" si="5417"/>
        <v>31238.3</v>
      </c>
      <c r="N2040" s="18">
        <f t="shared" si="5418"/>
        <v>31238.3</v>
      </c>
      <c r="O2040" s="18"/>
      <c r="P2040" s="18"/>
      <c r="Q2040" s="18"/>
      <c r="R2040" s="18"/>
      <c r="S2040" s="18"/>
      <c r="T2040" s="18">
        <f t="shared" si="5540"/>
        <v>31238.3</v>
      </c>
      <c r="U2040" s="18">
        <f t="shared" si="5541"/>
        <v>31238.3</v>
      </c>
      <c r="V2040" s="18">
        <f t="shared" si="5542"/>
        <v>31238.3</v>
      </c>
      <c r="W2040" s="18"/>
      <c r="X2040" s="18"/>
      <c r="Y2040" s="18"/>
      <c r="Z2040" s="18"/>
      <c r="AA2040" s="18"/>
      <c r="AB2040" s="18"/>
      <c r="AC2040" s="18">
        <f t="shared" si="5507"/>
        <v>31238.3</v>
      </c>
      <c r="AD2040" s="18">
        <f t="shared" si="5508"/>
        <v>31238.3</v>
      </c>
      <c r="AE2040" s="18">
        <f t="shared" si="5509"/>
        <v>31238.3</v>
      </c>
      <c r="AF2040" s="18"/>
      <c r="AG2040" s="18"/>
      <c r="AH2040" s="18"/>
      <c r="AI2040" s="18">
        <f t="shared" si="5472"/>
        <v>31238.3</v>
      </c>
      <c r="AJ2040" s="18">
        <f t="shared" si="5473"/>
        <v>31238.3</v>
      </c>
      <c r="AK2040" s="18">
        <f t="shared" si="5474"/>
        <v>31238.3</v>
      </c>
      <c r="AL2040" s="18"/>
      <c r="AM2040" s="18">
        <f t="shared" si="5475"/>
        <v>31238.3</v>
      </c>
      <c r="AN2040" s="18"/>
      <c r="AO2040" s="18"/>
      <c r="AP2040" s="18"/>
      <c r="AQ2040" s="18">
        <f t="shared" si="5419"/>
        <v>31238.3</v>
      </c>
      <c r="AR2040" s="18">
        <f t="shared" si="5420"/>
        <v>31238.3</v>
      </c>
      <c r="AS2040" s="18">
        <f t="shared" si="5421"/>
        <v>31238.3</v>
      </c>
      <c r="AT2040" s="18"/>
      <c r="AU2040" s="18"/>
      <c r="AV2040" s="18"/>
      <c r="AW2040" s="18">
        <f t="shared" si="5422"/>
        <v>31238.3</v>
      </c>
      <c r="AX2040" s="18">
        <f t="shared" si="5423"/>
        <v>31238.3</v>
      </c>
      <c r="AY2040" s="18">
        <f t="shared" si="5424"/>
        <v>31238.3</v>
      </c>
      <c r="AZ2040" s="18">
        <v>327.9</v>
      </c>
      <c r="BA2040" s="18"/>
      <c r="BB2040" s="18"/>
      <c r="BC2040" s="18">
        <f t="shared" si="5409"/>
        <v>31566.2</v>
      </c>
      <c r="BD2040" s="18">
        <f t="shared" si="5410"/>
        <v>31238.3</v>
      </c>
      <c r="BE2040" s="18">
        <f t="shared" si="5411"/>
        <v>31238.3</v>
      </c>
      <c r="BF2040" s="18"/>
      <c r="BG2040" s="18"/>
      <c r="BH2040" s="18"/>
      <c r="BI2040" s="18">
        <f t="shared" si="5406"/>
        <v>31566.2</v>
      </c>
      <c r="BJ2040" s="18">
        <f t="shared" si="5407"/>
        <v>31238.3</v>
      </c>
      <c r="BK2040" s="18">
        <f t="shared" si="5408"/>
        <v>31238.3</v>
      </c>
      <c r="BL2040" s="18">
        <v>3588.24</v>
      </c>
      <c r="BM2040" s="18"/>
      <c r="BN2040" s="18"/>
      <c r="BO2040" s="18">
        <f t="shared" si="5498"/>
        <v>35154.44</v>
      </c>
      <c r="BP2040" s="18">
        <f t="shared" si="5499"/>
        <v>31238.3</v>
      </c>
      <c r="BQ2040" s="18">
        <f t="shared" si="5500"/>
        <v>31238.3</v>
      </c>
      <c r="BR2040" s="18"/>
      <c r="BS2040" s="18"/>
      <c r="BT2040" s="18"/>
      <c r="BU2040" s="18">
        <f t="shared" si="5492"/>
        <v>35154.44</v>
      </c>
      <c r="BV2040" s="18">
        <f t="shared" si="5493"/>
        <v>31238.3</v>
      </c>
      <c r="BW2040" s="18">
        <f t="shared" si="5494"/>
        <v>31238.3</v>
      </c>
      <c r="BX2040" s="18"/>
      <c r="BY2040" s="18"/>
      <c r="BZ2040" s="18"/>
      <c r="CA2040" s="18">
        <f t="shared" si="5466"/>
        <v>35154.44</v>
      </c>
      <c r="CB2040" s="18">
        <f t="shared" si="5467"/>
        <v>31238.3</v>
      </c>
      <c r="CC2040" s="18">
        <f t="shared" si="5468"/>
        <v>31238.3</v>
      </c>
      <c r="CD2040" s="18"/>
      <c r="CE2040" s="27"/>
      <c r="CF2040" s="33"/>
    </row>
    <row r="2041" spans="1:119" ht="31.2" x14ac:dyDescent="0.3">
      <c r="A2041" s="41" t="s">
        <v>340</v>
      </c>
      <c r="B2041" s="39">
        <v>200</v>
      </c>
      <c r="C2041" s="41"/>
      <c r="D2041" s="41"/>
      <c r="E2041" s="14" t="s">
        <v>551</v>
      </c>
      <c r="F2041" s="18">
        <f t="shared" ref="F2041:K2042" si="5583">F2042</f>
        <v>2727.5</v>
      </c>
      <c r="G2041" s="18">
        <f t="shared" si="5583"/>
        <v>2727.5</v>
      </c>
      <c r="H2041" s="18">
        <f t="shared" si="5583"/>
        <v>2727.5</v>
      </c>
      <c r="I2041" s="18">
        <f t="shared" si="5583"/>
        <v>0</v>
      </c>
      <c r="J2041" s="18">
        <f t="shared" si="5583"/>
        <v>0</v>
      </c>
      <c r="K2041" s="18">
        <f t="shared" si="5583"/>
        <v>0</v>
      </c>
      <c r="L2041" s="18">
        <f t="shared" si="5416"/>
        <v>2727.5</v>
      </c>
      <c r="M2041" s="18">
        <f t="shared" si="5417"/>
        <v>2727.5</v>
      </c>
      <c r="N2041" s="18">
        <f t="shared" si="5418"/>
        <v>2727.5</v>
      </c>
      <c r="O2041" s="18">
        <f t="shared" ref="O2041:S2042" si="5584">O2042</f>
        <v>0</v>
      </c>
      <c r="P2041" s="18">
        <f t="shared" si="5584"/>
        <v>0</v>
      </c>
      <c r="Q2041" s="18">
        <f t="shared" si="5584"/>
        <v>0</v>
      </c>
      <c r="R2041" s="18">
        <f t="shared" si="5584"/>
        <v>0</v>
      </c>
      <c r="S2041" s="18">
        <f t="shared" si="5584"/>
        <v>0</v>
      </c>
      <c r="T2041" s="18">
        <f t="shared" si="5540"/>
        <v>2727.5</v>
      </c>
      <c r="U2041" s="18">
        <f t="shared" si="5541"/>
        <v>2727.5</v>
      </c>
      <c r="V2041" s="18">
        <f t="shared" si="5542"/>
        <v>2727.5</v>
      </c>
      <c r="W2041" s="18">
        <f t="shared" ref="W2041:CD2042" si="5585">W2042</f>
        <v>0</v>
      </c>
      <c r="X2041" s="18">
        <f t="shared" si="5585"/>
        <v>0</v>
      </c>
      <c r="Y2041" s="18">
        <f t="shared" si="5585"/>
        <v>0</v>
      </c>
      <c r="Z2041" s="18">
        <f t="shared" si="5585"/>
        <v>0</v>
      </c>
      <c r="AA2041" s="18">
        <f t="shared" si="5585"/>
        <v>0</v>
      </c>
      <c r="AB2041" s="18">
        <f t="shared" si="5585"/>
        <v>0</v>
      </c>
      <c r="AC2041" s="18">
        <f t="shared" si="5507"/>
        <v>2727.5</v>
      </c>
      <c r="AD2041" s="18">
        <f t="shared" si="5508"/>
        <v>2727.5</v>
      </c>
      <c r="AE2041" s="18">
        <f t="shared" si="5509"/>
        <v>2727.5</v>
      </c>
      <c r="AF2041" s="18">
        <f t="shared" si="5585"/>
        <v>0</v>
      </c>
      <c r="AG2041" s="18">
        <f t="shared" si="5585"/>
        <v>0</v>
      </c>
      <c r="AH2041" s="18">
        <f t="shared" si="5585"/>
        <v>0</v>
      </c>
      <c r="AI2041" s="18">
        <f t="shared" si="5472"/>
        <v>2727.5</v>
      </c>
      <c r="AJ2041" s="18">
        <f t="shared" si="5473"/>
        <v>2727.5</v>
      </c>
      <c r="AK2041" s="18">
        <f t="shared" si="5474"/>
        <v>2727.5</v>
      </c>
      <c r="AL2041" s="18">
        <f t="shared" si="5585"/>
        <v>0</v>
      </c>
      <c r="AM2041" s="18">
        <f t="shared" si="5475"/>
        <v>2727.5</v>
      </c>
      <c r="AN2041" s="18">
        <f t="shared" si="5585"/>
        <v>0</v>
      </c>
      <c r="AO2041" s="18">
        <f t="shared" si="5585"/>
        <v>0</v>
      </c>
      <c r="AP2041" s="18">
        <f t="shared" si="5585"/>
        <v>0</v>
      </c>
      <c r="AQ2041" s="18">
        <f t="shared" si="5419"/>
        <v>2727.5</v>
      </c>
      <c r="AR2041" s="18">
        <f t="shared" si="5420"/>
        <v>2727.5</v>
      </c>
      <c r="AS2041" s="18">
        <f t="shared" si="5421"/>
        <v>2727.5</v>
      </c>
      <c r="AT2041" s="18">
        <f t="shared" si="5585"/>
        <v>0</v>
      </c>
      <c r="AU2041" s="18">
        <f t="shared" si="5585"/>
        <v>0</v>
      </c>
      <c r="AV2041" s="18">
        <f t="shared" si="5585"/>
        <v>0</v>
      </c>
      <c r="AW2041" s="18">
        <f t="shared" si="5422"/>
        <v>2727.5</v>
      </c>
      <c r="AX2041" s="18">
        <f t="shared" si="5423"/>
        <v>2727.5</v>
      </c>
      <c r="AY2041" s="18">
        <f t="shared" si="5424"/>
        <v>2727.5</v>
      </c>
      <c r="AZ2041" s="18">
        <f t="shared" si="5585"/>
        <v>0</v>
      </c>
      <c r="BA2041" s="18">
        <f t="shared" si="5585"/>
        <v>0</v>
      </c>
      <c r="BB2041" s="18">
        <f t="shared" si="5585"/>
        <v>0</v>
      </c>
      <c r="BC2041" s="18">
        <f t="shared" si="5409"/>
        <v>2727.5</v>
      </c>
      <c r="BD2041" s="18">
        <f t="shared" si="5410"/>
        <v>2727.5</v>
      </c>
      <c r="BE2041" s="18">
        <f t="shared" si="5411"/>
        <v>2727.5</v>
      </c>
      <c r="BF2041" s="18">
        <f t="shared" si="5585"/>
        <v>0</v>
      </c>
      <c r="BG2041" s="18">
        <f t="shared" si="5585"/>
        <v>0</v>
      </c>
      <c r="BH2041" s="18">
        <f t="shared" si="5585"/>
        <v>0</v>
      </c>
      <c r="BI2041" s="18">
        <f t="shared" si="5406"/>
        <v>2727.5</v>
      </c>
      <c r="BJ2041" s="18">
        <f t="shared" si="5407"/>
        <v>2727.5</v>
      </c>
      <c r="BK2041" s="18">
        <f t="shared" si="5408"/>
        <v>2727.5</v>
      </c>
      <c r="BL2041" s="18">
        <f t="shared" si="5585"/>
        <v>2406.6999999999998</v>
      </c>
      <c r="BM2041" s="18">
        <f t="shared" si="5585"/>
        <v>0</v>
      </c>
      <c r="BN2041" s="18">
        <f t="shared" si="5585"/>
        <v>0</v>
      </c>
      <c r="BO2041" s="18">
        <f t="shared" si="5498"/>
        <v>5134.2</v>
      </c>
      <c r="BP2041" s="18">
        <f t="shared" si="5499"/>
        <v>2727.5</v>
      </c>
      <c r="BQ2041" s="18">
        <f t="shared" si="5500"/>
        <v>2727.5</v>
      </c>
      <c r="BR2041" s="18">
        <f t="shared" si="5585"/>
        <v>0</v>
      </c>
      <c r="BS2041" s="18">
        <f t="shared" si="5585"/>
        <v>0</v>
      </c>
      <c r="BT2041" s="18">
        <f t="shared" si="5585"/>
        <v>0</v>
      </c>
      <c r="BU2041" s="18">
        <f t="shared" si="5492"/>
        <v>5134.2</v>
      </c>
      <c r="BV2041" s="18">
        <f t="shared" si="5493"/>
        <v>2727.5</v>
      </c>
      <c r="BW2041" s="18">
        <f t="shared" si="5494"/>
        <v>2727.5</v>
      </c>
      <c r="BX2041" s="18">
        <f t="shared" si="5585"/>
        <v>0</v>
      </c>
      <c r="BY2041" s="18">
        <f t="shared" si="5585"/>
        <v>0</v>
      </c>
      <c r="BZ2041" s="18">
        <f t="shared" si="5585"/>
        <v>0</v>
      </c>
      <c r="CA2041" s="18">
        <f t="shared" si="5466"/>
        <v>5134.2</v>
      </c>
      <c r="CB2041" s="18">
        <f t="shared" si="5467"/>
        <v>2727.5</v>
      </c>
      <c r="CC2041" s="18">
        <f t="shared" si="5468"/>
        <v>2727.5</v>
      </c>
      <c r="CD2041" s="18">
        <f t="shared" si="5585"/>
        <v>0</v>
      </c>
      <c r="CE2041" s="27"/>
      <c r="CF2041" s="33"/>
    </row>
    <row r="2042" spans="1:119" ht="46.8" x14ac:dyDescent="0.3">
      <c r="A2042" s="41" t="s">
        <v>340</v>
      </c>
      <c r="B2042" s="39">
        <v>240</v>
      </c>
      <c r="C2042" s="41"/>
      <c r="D2042" s="41"/>
      <c r="E2042" s="14" t="s">
        <v>559</v>
      </c>
      <c r="F2042" s="18">
        <f t="shared" si="5583"/>
        <v>2727.5</v>
      </c>
      <c r="G2042" s="18">
        <f t="shared" si="5583"/>
        <v>2727.5</v>
      </c>
      <c r="H2042" s="18">
        <f t="shared" si="5583"/>
        <v>2727.5</v>
      </c>
      <c r="I2042" s="18">
        <f t="shared" si="5583"/>
        <v>0</v>
      </c>
      <c r="J2042" s="18">
        <f t="shared" si="5583"/>
        <v>0</v>
      </c>
      <c r="K2042" s="18">
        <f t="shared" si="5583"/>
        <v>0</v>
      </c>
      <c r="L2042" s="18">
        <f t="shared" si="5416"/>
        <v>2727.5</v>
      </c>
      <c r="M2042" s="18">
        <f t="shared" si="5417"/>
        <v>2727.5</v>
      </c>
      <c r="N2042" s="18">
        <f t="shared" si="5418"/>
        <v>2727.5</v>
      </c>
      <c r="O2042" s="18">
        <f t="shared" si="5584"/>
        <v>0</v>
      </c>
      <c r="P2042" s="18">
        <f t="shared" si="5584"/>
        <v>0</v>
      </c>
      <c r="Q2042" s="18">
        <f t="shared" si="5584"/>
        <v>0</v>
      </c>
      <c r="R2042" s="18">
        <f t="shared" si="5584"/>
        <v>0</v>
      </c>
      <c r="S2042" s="18">
        <f t="shared" si="5584"/>
        <v>0</v>
      </c>
      <c r="T2042" s="18">
        <f t="shared" si="5540"/>
        <v>2727.5</v>
      </c>
      <c r="U2042" s="18">
        <f t="shared" si="5541"/>
        <v>2727.5</v>
      </c>
      <c r="V2042" s="18">
        <f t="shared" si="5542"/>
        <v>2727.5</v>
      </c>
      <c r="W2042" s="18">
        <f t="shared" si="5585"/>
        <v>0</v>
      </c>
      <c r="X2042" s="18">
        <f t="shared" si="5585"/>
        <v>0</v>
      </c>
      <c r="Y2042" s="18">
        <f t="shared" si="5585"/>
        <v>0</v>
      </c>
      <c r="Z2042" s="18">
        <f t="shared" si="5585"/>
        <v>0</v>
      </c>
      <c r="AA2042" s="18">
        <f t="shared" si="5585"/>
        <v>0</v>
      </c>
      <c r="AB2042" s="18">
        <f t="shared" si="5585"/>
        <v>0</v>
      </c>
      <c r="AC2042" s="18">
        <f t="shared" si="5507"/>
        <v>2727.5</v>
      </c>
      <c r="AD2042" s="18">
        <f t="shared" si="5508"/>
        <v>2727.5</v>
      </c>
      <c r="AE2042" s="18">
        <f t="shared" si="5509"/>
        <v>2727.5</v>
      </c>
      <c r="AF2042" s="18">
        <f t="shared" si="5585"/>
        <v>0</v>
      </c>
      <c r="AG2042" s="18">
        <f t="shared" si="5585"/>
        <v>0</v>
      </c>
      <c r="AH2042" s="18">
        <f t="shared" si="5585"/>
        <v>0</v>
      </c>
      <c r="AI2042" s="18">
        <f t="shared" si="5472"/>
        <v>2727.5</v>
      </c>
      <c r="AJ2042" s="18">
        <f t="shared" si="5473"/>
        <v>2727.5</v>
      </c>
      <c r="AK2042" s="18">
        <f t="shared" si="5474"/>
        <v>2727.5</v>
      </c>
      <c r="AL2042" s="18">
        <f t="shared" si="5585"/>
        <v>0</v>
      </c>
      <c r="AM2042" s="18">
        <f t="shared" si="5475"/>
        <v>2727.5</v>
      </c>
      <c r="AN2042" s="18">
        <f t="shared" si="5585"/>
        <v>0</v>
      </c>
      <c r="AO2042" s="18">
        <f t="shared" si="5585"/>
        <v>0</v>
      </c>
      <c r="AP2042" s="18">
        <f t="shared" si="5585"/>
        <v>0</v>
      </c>
      <c r="AQ2042" s="18">
        <f t="shared" si="5419"/>
        <v>2727.5</v>
      </c>
      <c r="AR2042" s="18">
        <f t="shared" si="5420"/>
        <v>2727.5</v>
      </c>
      <c r="AS2042" s="18">
        <f t="shared" si="5421"/>
        <v>2727.5</v>
      </c>
      <c r="AT2042" s="18">
        <f t="shared" si="5585"/>
        <v>0</v>
      </c>
      <c r="AU2042" s="18">
        <f t="shared" si="5585"/>
        <v>0</v>
      </c>
      <c r="AV2042" s="18">
        <f t="shared" si="5585"/>
        <v>0</v>
      </c>
      <c r="AW2042" s="18">
        <f t="shared" si="5422"/>
        <v>2727.5</v>
      </c>
      <c r="AX2042" s="18">
        <f t="shared" si="5423"/>
        <v>2727.5</v>
      </c>
      <c r="AY2042" s="18">
        <f t="shared" si="5424"/>
        <v>2727.5</v>
      </c>
      <c r="AZ2042" s="18">
        <f t="shared" si="5585"/>
        <v>0</v>
      </c>
      <c r="BA2042" s="18">
        <f t="shared" si="5585"/>
        <v>0</v>
      </c>
      <c r="BB2042" s="18">
        <f t="shared" si="5585"/>
        <v>0</v>
      </c>
      <c r="BC2042" s="18">
        <f t="shared" si="5409"/>
        <v>2727.5</v>
      </c>
      <c r="BD2042" s="18">
        <f t="shared" si="5410"/>
        <v>2727.5</v>
      </c>
      <c r="BE2042" s="18">
        <f t="shared" si="5411"/>
        <v>2727.5</v>
      </c>
      <c r="BF2042" s="18">
        <f t="shared" si="5585"/>
        <v>0</v>
      </c>
      <c r="BG2042" s="18">
        <f t="shared" si="5585"/>
        <v>0</v>
      </c>
      <c r="BH2042" s="18">
        <f t="shared" si="5585"/>
        <v>0</v>
      </c>
      <c r="BI2042" s="18">
        <f t="shared" si="5406"/>
        <v>2727.5</v>
      </c>
      <c r="BJ2042" s="18">
        <f t="shared" si="5407"/>
        <v>2727.5</v>
      </c>
      <c r="BK2042" s="18">
        <f t="shared" si="5408"/>
        <v>2727.5</v>
      </c>
      <c r="BL2042" s="18">
        <f t="shared" si="5585"/>
        <v>2406.6999999999998</v>
      </c>
      <c r="BM2042" s="18">
        <f t="shared" si="5585"/>
        <v>0</v>
      </c>
      <c r="BN2042" s="18">
        <f t="shared" si="5585"/>
        <v>0</v>
      </c>
      <c r="BO2042" s="18">
        <f t="shared" si="5498"/>
        <v>5134.2</v>
      </c>
      <c r="BP2042" s="18">
        <f t="shared" si="5499"/>
        <v>2727.5</v>
      </c>
      <c r="BQ2042" s="18">
        <f t="shared" si="5500"/>
        <v>2727.5</v>
      </c>
      <c r="BR2042" s="18">
        <f t="shared" si="5585"/>
        <v>0</v>
      </c>
      <c r="BS2042" s="18">
        <f t="shared" si="5585"/>
        <v>0</v>
      </c>
      <c r="BT2042" s="18">
        <f t="shared" si="5585"/>
        <v>0</v>
      </c>
      <c r="BU2042" s="18">
        <f t="shared" si="5492"/>
        <v>5134.2</v>
      </c>
      <c r="BV2042" s="18">
        <f t="shared" si="5493"/>
        <v>2727.5</v>
      </c>
      <c r="BW2042" s="18">
        <f t="shared" si="5494"/>
        <v>2727.5</v>
      </c>
      <c r="BX2042" s="18">
        <f t="shared" si="5585"/>
        <v>0</v>
      </c>
      <c r="BY2042" s="18">
        <f t="shared" si="5585"/>
        <v>0</v>
      </c>
      <c r="BZ2042" s="18">
        <f t="shared" si="5585"/>
        <v>0</v>
      </c>
      <c r="CA2042" s="18">
        <f t="shared" si="5466"/>
        <v>5134.2</v>
      </c>
      <c r="CB2042" s="18">
        <f t="shared" si="5467"/>
        <v>2727.5</v>
      </c>
      <c r="CC2042" s="18">
        <f t="shared" si="5468"/>
        <v>2727.5</v>
      </c>
      <c r="CD2042" s="18">
        <f t="shared" si="5585"/>
        <v>0</v>
      </c>
      <c r="CE2042" s="27"/>
      <c r="CF2042" s="33"/>
    </row>
    <row r="2043" spans="1:119" ht="31.2" x14ac:dyDescent="0.3">
      <c r="A2043" s="41" t="s">
        <v>340</v>
      </c>
      <c r="B2043" s="39">
        <v>240</v>
      </c>
      <c r="C2043" s="41" t="s">
        <v>198</v>
      </c>
      <c r="D2043" s="41" t="s">
        <v>198</v>
      </c>
      <c r="E2043" s="14" t="s">
        <v>528</v>
      </c>
      <c r="F2043" s="23">
        <v>2727.5</v>
      </c>
      <c r="G2043" s="23">
        <v>2727.5</v>
      </c>
      <c r="H2043" s="23">
        <v>2727.5</v>
      </c>
      <c r="I2043" s="18"/>
      <c r="J2043" s="18"/>
      <c r="K2043" s="18"/>
      <c r="L2043" s="18">
        <f t="shared" si="5416"/>
        <v>2727.5</v>
      </c>
      <c r="M2043" s="18">
        <f t="shared" si="5417"/>
        <v>2727.5</v>
      </c>
      <c r="N2043" s="18">
        <f t="shared" si="5418"/>
        <v>2727.5</v>
      </c>
      <c r="O2043" s="18"/>
      <c r="P2043" s="18"/>
      <c r="Q2043" s="18"/>
      <c r="R2043" s="18"/>
      <c r="S2043" s="18"/>
      <c r="T2043" s="18">
        <f t="shared" si="5540"/>
        <v>2727.5</v>
      </c>
      <c r="U2043" s="18">
        <f t="shared" si="5541"/>
        <v>2727.5</v>
      </c>
      <c r="V2043" s="18">
        <f t="shared" si="5542"/>
        <v>2727.5</v>
      </c>
      <c r="W2043" s="18"/>
      <c r="X2043" s="18"/>
      <c r="Y2043" s="18"/>
      <c r="Z2043" s="18"/>
      <c r="AA2043" s="18"/>
      <c r="AB2043" s="18"/>
      <c r="AC2043" s="18">
        <f t="shared" si="5507"/>
        <v>2727.5</v>
      </c>
      <c r="AD2043" s="18">
        <f t="shared" si="5508"/>
        <v>2727.5</v>
      </c>
      <c r="AE2043" s="18">
        <f t="shared" si="5509"/>
        <v>2727.5</v>
      </c>
      <c r="AF2043" s="18"/>
      <c r="AG2043" s="18"/>
      <c r="AH2043" s="18"/>
      <c r="AI2043" s="18">
        <f t="shared" si="5472"/>
        <v>2727.5</v>
      </c>
      <c r="AJ2043" s="18">
        <f t="shared" si="5473"/>
        <v>2727.5</v>
      </c>
      <c r="AK2043" s="18">
        <f t="shared" si="5474"/>
        <v>2727.5</v>
      </c>
      <c r="AL2043" s="18"/>
      <c r="AM2043" s="18">
        <f t="shared" si="5475"/>
        <v>2727.5</v>
      </c>
      <c r="AN2043" s="18"/>
      <c r="AO2043" s="18"/>
      <c r="AP2043" s="18"/>
      <c r="AQ2043" s="18">
        <f t="shared" si="5419"/>
        <v>2727.5</v>
      </c>
      <c r="AR2043" s="18">
        <f t="shared" si="5420"/>
        <v>2727.5</v>
      </c>
      <c r="AS2043" s="18">
        <f t="shared" si="5421"/>
        <v>2727.5</v>
      </c>
      <c r="AT2043" s="18"/>
      <c r="AU2043" s="18"/>
      <c r="AV2043" s="18"/>
      <c r="AW2043" s="18">
        <f t="shared" si="5422"/>
        <v>2727.5</v>
      </c>
      <c r="AX2043" s="18">
        <f t="shared" si="5423"/>
        <v>2727.5</v>
      </c>
      <c r="AY2043" s="18">
        <f t="shared" si="5424"/>
        <v>2727.5</v>
      </c>
      <c r="AZ2043" s="18"/>
      <c r="BA2043" s="18"/>
      <c r="BB2043" s="18"/>
      <c r="BC2043" s="18">
        <f t="shared" si="5409"/>
        <v>2727.5</v>
      </c>
      <c r="BD2043" s="18">
        <f t="shared" si="5410"/>
        <v>2727.5</v>
      </c>
      <c r="BE2043" s="18">
        <f t="shared" si="5411"/>
        <v>2727.5</v>
      </c>
      <c r="BF2043" s="18"/>
      <c r="BG2043" s="18"/>
      <c r="BH2043" s="18"/>
      <c r="BI2043" s="18">
        <f t="shared" si="5406"/>
        <v>2727.5</v>
      </c>
      <c r="BJ2043" s="18">
        <f t="shared" si="5407"/>
        <v>2727.5</v>
      </c>
      <c r="BK2043" s="18">
        <f t="shared" si="5408"/>
        <v>2727.5</v>
      </c>
      <c r="BL2043" s="18">
        <v>2406.6999999999998</v>
      </c>
      <c r="BM2043" s="18"/>
      <c r="BN2043" s="18"/>
      <c r="BO2043" s="18">
        <f t="shared" si="5498"/>
        <v>5134.2</v>
      </c>
      <c r="BP2043" s="18">
        <f t="shared" si="5499"/>
        <v>2727.5</v>
      </c>
      <c r="BQ2043" s="18">
        <f t="shared" si="5500"/>
        <v>2727.5</v>
      </c>
      <c r="BR2043" s="18"/>
      <c r="BS2043" s="18"/>
      <c r="BT2043" s="18"/>
      <c r="BU2043" s="18">
        <f t="shared" si="5492"/>
        <v>5134.2</v>
      </c>
      <c r="BV2043" s="18">
        <f t="shared" si="5493"/>
        <v>2727.5</v>
      </c>
      <c r="BW2043" s="18">
        <f t="shared" si="5494"/>
        <v>2727.5</v>
      </c>
      <c r="BX2043" s="18"/>
      <c r="BY2043" s="18"/>
      <c r="BZ2043" s="18"/>
      <c r="CA2043" s="18">
        <f t="shared" si="5466"/>
        <v>5134.2</v>
      </c>
      <c r="CB2043" s="18">
        <f t="shared" si="5467"/>
        <v>2727.5</v>
      </c>
      <c r="CC2043" s="18">
        <f t="shared" si="5468"/>
        <v>2727.5</v>
      </c>
      <c r="CD2043" s="18"/>
      <c r="CE2043" s="27"/>
      <c r="CF2043" s="33"/>
    </row>
    <row r="2044" spans="1:119" x14ac:dyDescent="0.3">
      <c r="A2044" s="41" t="s">
        <v>340</v>
      </c>
      <c r="B2044" s="39">
        <v>800</v>
      </c>
      <c r="C2044" s="41"/>
      <c r="D2044" s="41"/>
      <c r="E2044" s="14" t="s">
        <v>556</v>
      </c>
      <c r="F2044" s="18">
        <f t="shared" ref="F2044:K2045" si="5586">F2045</f>
        <v>54.199999999999996</v>
      </c>
      <c r="G2044" s="18">
        <f t="shared" si="5586"/>
        <v>54.199999999999996</v>
      </c>
      <c r="H2044" s="18">
        <f t="shared" si="5586"/>
        <v>54.199999999999996</v>
      </c>
      <c r="I2044" s="18">
        <f t="shared" si="5586"/>
        <v>0</v>
      </c>
      <c r="J2044" s="18">
        <f t="shared" si="5586"/>
        <v>0</v>
      </c>
      <c r="K2044" s="18">
        <f t="shared" si="5586"/>
        <v>0</v>
      </c>
      <c r="L2044" s="18">
        <f t="shared" si="5416"/>
        <v>54.199999999999996</v>
      </c>
      <c r="M2044" s="18">
        <f t="shared" si="5417"/>
        <v>54.199999999999996</v>
      </c>
      <c r="N2044" s="18">
        <f t="shared" si="5418"/>
        <v>54.199999999999996</v>
      </c>
      <c r="O2044" s="18">
        <f t="shared" ref="O2044:S2045" si="5587">O2045</f>
        <v>0</v>
      </c>
      <c r="P2044" s="18">
        <f t="shared" si="5587"/>
        <v>0</v>
      </c>
      <c r="Q2044" s="18">
        <f t="shared" si="5587"/>
        <v>0</v>
      </c>
      <c r="R2044" s="18">
        <f t="shared" si="5587"/>
        <v>0</v>
      </c>
      <c r="S2044" s="18">
        <f t="shared" si="5587"/>
        <v>0</v>
      </c>
      <c r="T2044" s="18">
        <f t="shared" si="5540"/>
        <v>54.199999999999996</v>
      </c>
      <c r="U2044" s="18">
        <f t="shared" si="5541"/>
        <v>54.199999999999996</v>
      </c>
      <c r="V2044" s="18">
        <f t="shared" si="5542"/>
        <v>54.199999999999996</v>
      </c>
      <c r="W2044" s="18">
        <f t="shared" ref="W2044:CD2045" si="5588">W2045</f>
        <v>0</v>
      </c>
      <c r="X2044" s="18">
        <f t="shared" si="5588"/>
        <v>0</v>
      </c>
      <c r="Y2044" s="18">
        <f t="shared" si="5588"/>
        <v>0</v>
      </c>
      <c r="Z2044" s="18">
        <f t="shared" si="5588"/>
        <v>0</v>
      </c>
      <c r="AA2044" s="18">
        <f t="shared" si="5588"/>
        <v>0</v>
      </c>
      <c r="AB2044" s="18">
        <f t="shared" si="5588"/>
        <v>0</v>
      </c>
      <c r="AC2044" s="18">
        <f t="shared" si="5507"/>
        <v>54.199999999999996</v>
      </c>
      <c r="AD2044" s="18">
        <f t="shared" si="5508"/>
        <v>54.199999999999996</v>
      </c>
      <c r="AE2044" s="18">
        <f t="shared" si="5509"/>
        <v>54.199999999999996</v>
      </c>
      <c r="AF2044" s="18">
        <f t="shared" si="5588"/>
        <v>0</v>
      </c>
      <c r="AG2044" s="18">
        <f t="shared" si="5588"/>
        <v>0</v>
      </c>
      <c r="AH2044" s="18">
        <f t="shared" si="5588"/>
        <v>0</v>
      </c>
      <c r="AI2044" s="18">
        <f t="shared" si="5472"/>
        <v>54.199999999999996</v>
      </c>
      <c r="AJ2044" s="18">
        <f t="shared" si="5473"/>
        <v>54.199999999999996</v>
      </c>
      <c r="AK2044" s="18">
        <f t="shared" si="5474"/>
        <v>54.199999999999996</v>
      </c>
      <c r="AL2044" s="18">
        <f t="shared" si="5588"/>
        <v>0</v>
      </c>
      <c r="AM2044" s="18">
        <f t="shared" si="5475"/>
        <v>54.199999999999996</v>
      </c>
      <c r="AN2044" s="18">
        <f t="shared" si="5588"/>
        <v>0</v>
      </c>
      <c r="AO2044" s="18">
        <f t="shared" si="5588"/>
        <v>0</v>
      </c>
      <c r="AP2044" s="18">
        <f t="shared" si="5588"/>
        <v>0</v>
      </c>
      <c r="AQ2044" s="18">
        <f t="shared" si="5419"/>
        <v>54.199999999999996</v>
      </c>
      <c r="AR2044" s="18">
        <f t="shared" si="5420"/>
        <v>54.199999999999996</v>
      </c>
      <c r="AS2044" s="18">
        <f t="shared" si="5421"/>
        <v>54.199999999999996</v>
      </c>
      <c r="AT2044" s="18">
        <f t="shared" si="5588"/>
        <v>0</v>
      </c>
      <c r="AU2044" s="18">
        <f t="shared" si="5588"/>
        <v>0</v>
      </c>
      <c r="AV2044" s="18">
        <f t="shared" si="5588"/>
        <v>0</v>
      </c>
      <c r="AW2044" s="18">
        <f t="shared" si="5422"/>
        <v>54.199999999999996</v>
      </c>
      <c r="AX2044" s="18">
        <f t="shared" si="5423"/>
        <v>54.199999999999996</v>
      </c>
      <c r="AY2044" s="18">
        <f t="shared" si="5424"/>
        <v>54.199999999999996</v>
      </c>
      <c r="AZ2044" s="18">
        <f t="shared" si="5588"/>
        <v>0</v>
      </c>
      <c r="BA2044" s="18">
        <f t="shared" si="5588"/>
        <v>0</v>
      </c>
      <c r="BB2044" s="18">
        <f t="shared" si="5588"/>
        <v>0</v>
      </c>
      <c r="BC2044" s="18">
        <f t="shared" si="5409"/>
        <v>54.199999999999996</v>
      </c>
      <c r="BD2044" s="18">
        <f t="shared" si="5410"/>
        <v>54.199999999999996</v>
      </c>
      <c r="BE2044" s="18">
        <f t="shared" si="5411"/>
        <v>54.199999999999996</v>
      </c>
      <c r="BF2044" s="18">
        <f t="shared" si="5588"/>
        <v>0</v>
      </c>
      <c r="BG2044" s="18">
        <f t="shared" si="5588"/>
        <v>0</v>
      </c>
      <c r="BH2044" s="18">
        <f t="shared" si="5588"/>
        <v>0</v>
      </c>
      <c r="BI2044" s="18">
        <f t="shared" ref="BI2044:BI2107" si="5589">BC2044+BF2044</f>
        <v>54.199999999999996</v>
      </c>
      <c r="BJ2044" s="18">
        <f t="shared" ref="BJ2044:BJ2107" si="5590">BD2044+BG2044</f>
        <v>54.199999999999996</v>
      </c>
      <c r="BK2044" s="18">
        <f t="shared" ref="BK2044:BK2107" si="5591">BE2044+BH2044</f>
        <v>54.199999999999996</v>
      </c>
      <c r="BL2044" s="18">
        <f t="shared" si="5588"/>
        <v>0</v>
      </c>
      <c r="BM2044" s="18">
        <f t="shared" si="5588"/>
        <v>0</v>
      </c>
      <c r="BN2044" s="18">
        <f t="shared" si="5588"/>
        <v>0</v>
      </c>
      <c r="BO2044" s="18">
        <f t="shared" si="5498"/>
        <v>54.199999999999996</v>
      </c>
      <c r="BP2044" s="18">
        <f t="shared" si="5499"/>
        <v>54.199999999999996</v>
      </c>
      <c r="BQ2044" s="18">
        <f t="shared" si="5500"/>
        <v>54.199999999999996</v>
      </c>
      <c r="BR2044" s="18">
        <f t="shared" si="5588"/>
        <v>0</v>
      </c>
      <c r="BS2044" s="18">
        <f t="shared" si="5588"/>
        <v>0</v>
      </c>
      <c r="BT2044" s="18">
        <f t="shared" si="5588"/>
        <v>0</v>
      </c>
      <c r="BU2044" s="18">
        <f t="shared" si="5492"/>
        <v>54.199999999999996</v>
      </c>
      <c r="BV2044" s="18">
        <f t="shared" si="5493"/>
        <v>54.199999999999996</v>
      </c>
      <c r="BW2044" s="18">
        <f t="shared" si="5494"/>
        <v>54.199999999999996</v>
      </c>
      <c r="BX2044" s="18">
        <f t="shared" si="5588"/>
        <v>0</v>
      </c>
      <c r="BY2044" s="18">
        <f t="shared" si="5588"/>
        <v>0</v>
      </c>
      <c r="BZ2044" s="18">
        <f t="shared" si="5588"/>
        <v>0</v>
      </c>
      <c r="CA2044" s="18">
        <f t="shared" si="5466"/>
        <v>54.199999999999996</v>
      </c>
      <c r="CB2044" s="18">
        <f t="shared" si="5467"/>
        <v>54.199999999999996</v>
      </c>
      <c r="CC2044" s="18">
        <f t="shared" si="5468"/>
        <v>54.199999999999996</v>
      </c>
      <c r="CD2044" s="18">
        <f t="shared" si="5588"/>
        <v>0</v>
      </c>
      <c r="CE2044" s="27"/>
      <c r="CF2044" s="33"/>
    </row>
    <row r="2045" spans="1:119" x14ac:dyDescent="0.3">
      <c r="A2045" s="41" t="s">
        <v>340</v>
      </c>
      <c r="B2045" s="39">
        <v>850</v>
      </c>
      <c r="C2045" s="41"/>
      <c r="D2045" s="41"/>
      <c r="E2045" s="14" t="s">
        <v>573</v>
      </c>
      <c r="F2045" s="18">
        <f t="shared" si="5586"/>
        <v>54.199999999999996</v>
      </c>
      <c r="G2045" s="18">
        <f t="shared" si="5586"/>
        <v>54.199999999999996</v>
      </c>
      <c r="H2045" s="18">
        <f t="shared" si="5586"/>
        <v>54.199999999999996</v>
      </c>
      <c r="I2045" s="18">
        <f t="shared" si="5586"/>
        <v>0</v>
      </c>
      <c r="J2045" s="18">
        <f t="shared" si="5586"/>
        <v>0</v>
      </c>
      <c r="K2045" s="18">
        <f t="shared" si="5586"/>
        <v>0</v>
      </c>
      <c r="L2045" s="18">
        <f t="shared" si="5416"/>
        <v>54.199999999999996</v>
      </c>
      <c r="M2045" s="18">
        <f t="shared" si="5417"/>
        <v>54.199999999999996</v>
      </c>
      <c r="N2045" s="18">
        <f t="shared" si="5418"/>
        <v>54.199999999999996</v>
      </c>
      <c r="O2045" s="18">
        <f t="shared" si="5587"/>
        <v>0</v>
      </c>
      <c r="P2045" s="18">
        <f t="shared" si="5587"/>
        <v>0</v>
      </c>
      <c r="Q2045" s="18">
        <f t="shared" si="5587"/>
        <v>0</v>
      </c>
      <c r="R2045" s="18">
        <f t="shared" si="5587"/>
        <v>0</v>
      </c>
      <c r="S2045" s="18">
        <f t="shared" si="5587"/>
        <v>0</v>
      </c>
      <c r="T2045" s="18">
        <f t="shared" si="5540"/>
        <v>54.199999999999996</v>
      </c>
      <c r="U2045" s="18">
        <f t="shared" si="5541"/>
        <v>54.199999999999996</v>
      </c>
      <c r="V2045" s="18">
        <f t="shared" si="5542"/>
        <v>54.199999999999996</v>
      </c>
      <c r="W2045" s="18">
        <f t="shared" si="5588"/>
        <v>0</v>
      </c>
      <c r="X2045" s="18">
        <f t="shared" si="5588"/>
        <v>0</v>
      </c>
      <c r="Y2045" s="18">
        <f t="shared" si="5588"/>
        <v>0</v>
      </c>
      <c r="Z2045" s="18">
        <f t="shared" si="5588"/>
        <v>0</v>
      </c>
      <c r="AA2045" s="18">
        <f t="shared" si="5588"/>
        <v>0</v>
      </c>
      <c r="AB2045" s="18">
        <f t="shared" si="5588"/>
        <v>0</v>
      </c>
      <c r="AC2045" s="18">
        <f t="shared" si="5507"/>
        <v>54.199999999999996</v>
      </c>
      <c r="AD2045" s="18">
        <f t="shared" si="5508"/>
        <v>54.199999999999996</v>
      </c>
      <c r="AE2045" s="18">
        <f t="shared" si="5509"/>
        <v>54.199999999999996</v>
      </c>
      <c r="AF2045" s="18">
        <f t="shared" si="5588"/>
        <v>0</v>
      </c>
      <c r="AG2045" s="18">
        <f t="shared" si="5588"/>
        <v>0</v>
      </c>
      <c r="AH2045" s="18">
        <f t="shared" si="5588"/>
        <v>0</v>
      </c>
      <c r="AI2045" s="18">
        <f t="shared" si="5472"/>
        <v>54.199999999999996</v>
      </c>
      <c r="AJ2045" s="18">
        <f t="shared" si="5473"/>
        <v>54.199999999999996</v>
      </c>
      <c r="AK2045" s="18">
        <f t="shared" si="5474"/>
        <v>54.199999999999996</v>
      </c>
      <c r="AL2045" s="18">
        <f t="shared" si="5588"/>
        <v>0</v>
      </c>
      <c r="AM2045" s="18">
        <f t="shared" si="5475"/>
        <v>54.199999999999996</v>
      </c>
      <c r="AN2045" s="18">
        <f t="shared" si="5588"/>
        <v>0</v>
      </c>
      <c r="AO2045" s="18">
        <f t="shared" si="5588"/>
        <v>0</v>
      </c>
      <c r="AP2045" s="18">
        <f t="shared" si="5588"/>
        <v>0</v>
      </c>
      <c r="AQ2045" s="18">
        <f t="shared" si="5419"/>
        <v>54.199999999999996</v>
      </c>
      <c r="AR2045" s="18">
        <f t="shared" si="5420"/>
        <v>54.199999999999996</v>
      </c>
      <c r="AS2045" s="18">
        <f t="shared" si="5421"/>
        <v>54.199999999999996</v>
      </c>
      <c r="AT2045" s="18">
        <f t="shared" si="5588"/>
        <v>0</v>
      </c>
      <c r="AU2045" s="18">
        <f t="shared" si="5588"/>
        <v>0</v>
      </c>
      <c r="AV2045" s="18">
        <f t="shared" si="5588"/>
        <v>0</v>
      </c>
      <c r="AW2045" s="18">
        <f t="shared" si="5422"/>
        <v>54.199999999999996</v>
      </c>
      <c r="AX2045" s="18">
        <f t="shared" si="5423"/>
        <v>54.199999999999996</v>
      </c>
      <c r="AY2045" s="18">
        <f t="shared" si="5424"/>
        <v>54.199999999999996</v>
      </c>
      <c r="AZ2045" s="18">
        <f t="shared" si="5588"/>
        <v>0</v>
      </c>
      <c r="BA2045" s="18">
        <f t="shared" si="5588"/>
        <v>0</v>
      </c>
      <c r="BB2045" s="18">
        <f t="shared" si="5588"/>
        <v>0</v>
      </c>
      <c r="BC2045" s="18">
        <f t="shared" ref="BC2045:BC2108" si="5592">AW2045+AZ2045</f>
        <v>54.199999999999996</v>
      </c>
      <c r="BD2045" s="18">
        <f t="shared" ref="BD2045:BD2108" si="5593">AX2045+BA2045</f>
        <v>54.199999999999996</v>
      </c>
      <c r="BE2045" s="18">
        <f t="shared" ref="BE2045:BE2108" si="5594">AY2045+BB2045</f>
        <v>54.199999999999996</v>
      </c>
      <c r="BF2045" s="18">
        <f t="shared" si="5588"/>
        <v>0</v>
      </c>
      <c r="BG2045" s="18">
        <f t="shared" si="5588"/>
        <v>0</v>
      </c>
      <c r="BH2045" s="18">
        <f t="shared" si="5588"/>
        <v>0</v>
      </c>
      <c r="BI2045" s="18">
        <f t="shared" si="5589"/>
        <v>54.199999999999996</v>
      </c>
      <c r="BJ2045" s="18">
        <f t="shared" si="5590"/>
        <v>54.199999999999996</v>
      </c>
      <c r="BK2045" s="18">
        <f t="shared" si="5591"/>
        <v>54.199999999999996</v>
      </c>
      <c r="BL2045" s="18">
        <f t="shared" si="5588"/>
        <v>0</v>
      </c>
      <c r="BM2045" s="18">
        <f t="shared" si="5588"/>
        <v>0</v>
      </c>
      <c r="BN2045" s="18">
        <f t="shared" si="5588"/>
        <v>0</v>
      </c>
      <c r="BO2045" s="18">
        <f t="shared" si="5498"/>
        <v>54.199999999999996</v>
      </c>
      <c r="BP2045" s="18">
        <f t="shared" si="5499"/>
        <v>54.199999999999996</v>
      </c>
      <c r="BQ2045" s="18">
        <f t="shared" si="5500"/>
        <v>54.199999999999996</v>
      </c>
      <c r="BR2045" s="18">
        <f t="shared" si="5588"/>
        <v>0</v>
      </c>
      <c r="BS2045" s="18">
        <f t="shared" si="5588"/>
        <v>0</v>
      </c>
      <c r="BT2045" s="18">
        <f t="shared" si="5588"/>
        <v>0</v>
      </c>
      <c r="BU2045" s="18">
        <f t="shared" si="5492"/>
        <v>54.199999999999996</v>
      </c>
      <c r="BV2045" s="18">
        <f t="shared" si="5493"/>
        <v>54.199999999999996</v>
      </c>
      <c r="BW2045" s="18">
        <f t="shared" si="5494"/>
        <v>54.199999999999996</v>
      </c>
      <c r="BX2045" s="18">
        <f t="shared" si="5588"/>
        <v>0</v>
      </c>
      <c r="BY2045" s="18">
        <f t="shared" si="5588"/>
        <v>0</v>
      </c>
      <c r="BZ2045" s="18">
        <f t="shared" si="5588"/>
        <v>0</v>
      </c>
      <c r="CA2045" s="18">
        <f t="shared" si="5466"/>
        <v>54.199999999999996</v>
      </c>
      <c r="CB2045" s="18">
        <f t="shared" si="5467"/>
        <v>54.199999999999996</v>
      </c>
      <c r="CC2045" s="18">
        <f t="shared" si="5468"/>
        <v>54.199999999999996</v>
      </c>
      <c r="CD2045" s="18">
        <f t="shared" si="5588"/>
        <v>0</v>
      </c>
      <c r="CE2045" s="27"/>
      <c r="CF2045" s="33"/>
    </row>
    <row r="2046" spans="1:119" ht="31.2" x14ac:dyDescent="0.3">
      <c r="A2046" s="41" t="s">
        <v>340</v>
      </c>
      <c r="B2046" s="39">
        <v>850</v>
      </c>
      <c r="C2046" s="41" t="s">
        <v>198</v>
      </c>
      <c r="D2046" s="41" t="s">
        <v>198</v>
      </c>
      <c r="E2046" s="14" t="s">
        <v>528</v>
      </c>
      <c r="F2046" s="23">
        <v>54.199999999999996</v>
      </c>
      <c r="G2046" s="23">
        <v>54.199999999999996</v>
      </c>
      <c r="H2046" s="23">
        <v>54.199999999999996</v>
      </c>
      <c r="I2046" s="18"/>
      <c r="J2046" s="18"/>
      <c r="K2046" s="18"/>
      <c r="L2046" s="18">
        <f t="shared" si="5416"/>
        <v>54.199999999999996</v>
      </c>
      <c r="M2046" s="18">
        <f t="shared" si="5417"/>
        <v>54.199999999999996</v>
      </c>
      <c r="N2046" s="18">
        <f t="shared" si="5418"/>
        <v>54.199999999999996</v>
      </c>
      <c r="O2046" s="18"/>
      <c r="P2046" s="18"/>
      <c r="Q2046" s="18"/>
      <c r="R2046" s="18"/>
      <c r="S2046" s="18"/>
      <c r="T2046" s="18">
        <f t="shared" si="5540"/>
        <v>54.199999999999996</v>
      </c>
      <c r="U2046" s="18">
        <f t="shared" si="5541"/>
        <v>54.199999999999996</v>
      </c>
      <c r="V2046" s="18">
        <f t="shared" si="5542"/>
        <v>54.199999999999996</v>
      </c>
      <c r="W2046" s="18"/>
      <c r="X2046" s="18"/>
      <c r="Y2046" s="18"/>
      <c r="Z2046" s="18"/>
      <c r="AA2046" s="18"/>
      <c r="AB2046" s="18"/>
      <c r="AC2046" s="18">
        <f t="shared" si="5507"/>
        <v>54.199999999999996</v>
      </c>
      <c r="AD2046" s="18">
        <f t="shared" si="5508"/>
        <v>54.199999999999996</v>
      </c>
      <c r="AE2046" s="18">
        <f t="shared" si="5509"/>
        <v>54.199999999999996</v>
      </c>
      <c r="AF2046" s="18"/>
      <c r="AG2046" s="18"/>
      <c r="AH2046" s="18"/>
      <c r="AI2046" s="18">
        <f t="shared" si="5472"/>
        <v>54.199999999999996</v>
      </c>
      <c r="AJ2046" s="18">
        <f t="shared" si="5473"/>
        <v>54.199999999999996</v>
      </c>
      <c r="AK2046" s="18">
        <f t="shared" si="5474"/>
        <v>54.199999999999996</v>
      </c>
      <c r="AL2046" s="18"/>
      <c r="AM2046" s="18">
        <f t="shared" si="5475"/>
        <v>54.199999999999996</v>
      </c>
      <c r="AN2046" s="18"/>
      <c r="AO2046" s="18"/>
      <c r="AP2046" s="18"/>
      <c r="AQ2046" s="18">
        <f t="shared" si="5419"/>
        <v>54.199999999999996</v>
      </c>
      <c r="AR2046" s="18">
        <f t="shared" si="5420"/>
        <v>54.199999999999996</v>
      </c>
      <c r="AS2046" s="18">
        <f t="shared" si="5421"/>
        <v>54.199999999999996</v>
      </c>
      <c r="AT2046" s="18"/>
      <c r="AU2046" s="18"/>
      <c r="AV2046" s="18"/>
      <c r="AW2046" s="18">
        <f t="shared" si="5422"/>
        <v>54.199999999999996</v>
      </c>
      <c r="AX2046" s="18">
        <f t="shared" si="5423"/>
        <v>54.199999999999996</v>
      </c>
      <c r="AY2046" s="18">
        <f t="shared" si="5424"/>
        <v>54.199999999999996</v>
      </c>
      <c r="AZ2046" s="18"/>
      <c r="BA2046" s="18"/>
      <c r="BB2046" s="18"/>
      <c r="BC2046" s="18">
        <f t="shared" si="5592"/>
        <v>54.199999999999996</v>
      </c>
      <c r="BD2046" s="18">
        <f t="shared" si="5593"/>
        <v>54.199999999999996</v>
      </c>
      <c r="BE2046" s="18">
        <f t="shared" si="5594"/>
        <v>54.199999999999996</v>
      </c>
      <c r="BF2046" s="18"/>
      <c r="BG2046" s="18"/>
      <c r="BH2046" s="18"/>
      <c r="BI2046" s="18">
        <f t="shared" si="5589"/>
        <v>54.199999999999996</v>
      </c>
      <c r="BJ2046" s="18">
        <f t="shared" si="5590"/>
        <v>54.199999999999996</v>
      </c>
      <c r="BK2046" s="18">
        <f t="shared" si="5591"/>
        <v>54.199999999999996</v>
      </c>
      <c r="BL2046" s="18"/>
      <c r="BM2046" s="18"/>
      <c r="BN2046" s="18"/>
      <c r="BO2046" s="18">
        <f t="shared" si="5498"/>
        <v>54.199999999999996</v>
      </c>
      <c r="BP2046" s="18">
        <f t="shared" si="5499"/>
        <v>54.199999999999996</v>
      </c>
      <c r="BQ2046" s="18">
        <f t="shared" si="5500"/>
        <v>54.199999999999996</v>
      </c>
      <c r="BR2046" s="18"/>
      <c r="BS2046" s="18"/>
      <c r="BT2046" s="18"/>
      <c r="BU2046" s="18">
        <f t="shared" si="5492"/>
        <v>54.199999999999996</v>
      </c>
      <c r="BV2046" s="18">
        <f t="shared" si="5493"/>
        <v>54.199999999999996</v>
      </c>
      <c r="BW2046" s="18">
        <f t="shared" si="5494"/>
        <v>54.199999999999996</v>
      </c>
      <c r="BX2046" s="18"/>
      <c r="BY2046" s="18"/>
      <c r="BZ2046" s="18"/>
      <c r="CA2046" s="18">
        <f t="shared" si="5466"/>
        <v>54.199999999999996</v>
      </c>
      <c r="CB2046" s="18">
        <f t="shared" si="5467"/>
        <v>54.199999999999996</v>
      </c>
      <c r="CC2046" s="18">
        <f t="shared" si="5468"/>
        <v>54.199999999999996</v>
      </c>
      <c r="CD2046" s="18"/>
      <c r="CE2046" s="27"/>
      <c r="CF2046" s="33"/>
    </row>
    <row r="2047" spans="1:119" ht="31.2" x14ac:dyDescent="0.3">
      <c r="A2047" s="41" t="s">
        <v>341</v>
      </c>
      <c r="B2047" s="39"/>
      <c r="C2047" s="41"/>
      <c r="D2047" s="41"/>
      <c r="E2047" s="14" t="s">
        <v>708</v>
      </c>
      <c r="F2047" s="18">
        <f t="shared" ref="F2047:K2047" si="5595">F2048+F2051</f>
        <v>12102.4</v>
      </c>
      <c r="G2047" s="18">
        <f t="shared" si="5595"/>
        <v>12102.4</v>
      </c>
      <c r="H2047" s="18">
        <f t="shared" si="5595"/>
        <v>12102.4</v>
      </c>
      <c r="I2047" s="18">
        <f t="shared" si="5595"/>
        <v>0</v>
      </c>
      <c r="J2047" s="18">
        <f t="shared" si="5595"/>
        <v>0</v>
      </c>
      <c r="K2047" s="18">
        <f t="shared" si="5595"/>
        <v>0</v>
      </c>
      <c r="L2047" s="18">
        <f t="shared" si="5416"/>
        <v>12102.4</v>
      </c>
      <c r="M2047" s="18">
        <f t="shared" si="5417"/>
        <v>12102.4</v>
      </c>
      <c r="N2047" s="18">
        <f t="shared" si="5418"/>
        <v>12102.4</v>
      </c>
      <c r="O2047" s="18">
        <f t="shared" ref="O2047:S2047" si="5596">O2048+O2051</f>
        <v>0</v>
      </c>
      <c r="P2047" s="18">
        <f t="shared" si="5596"/>
        <v>0</v>
      </c>
      <c r="Q2047" s="18">
        <f t="shared" si="5596"/>
        <v>0</v>
      </c>
      <c r="R2047" s="18">
        <f t="shared" si="5596"/>
        <v>0</v>
      </c>
      <c r="S2047" s="18">
        <f t="shared" si="5596"/>
        <v>0</v>
      </c>
      <c r="T2047" s="18">
        <f t="shared" si="5540"/>
        <v>12102.4</v>
      </c>
      <c r="U2047" s="18">
        <f t="shared" si="5541"/>
        <v>12102.4</v>
      </c>
      <c r="V2047" s="18">
        <f t="shared" si="5542"/>
        <v>12102.4</v>
      </c>
      <c r="W2047" s="18">
        <f t="shared" ref="W2047:CD2047" si="5597">W2048+W2051</f>
        <v>0</v>
      </c>
      <c r="X2047" s="18">
        <f t="shared" ref="X2047:AB2047" si="5598">X2048+X2051</f>
        <v>0</v>
      </c>
      <c r="Y2047" s="18">
        <f t="shared" si="5598"/>
        <v>0</v>
      </c>
      <c r="Z2047" s="18">
        <f t="shared" si="5598"/>
        <v>0</v>
      </c>
      <c r="AA2047" s="18">
        <f t="shared" si="5598"/>
        <v>0</v>
      </c>
      <c r="AB2047" s="18">
        <f t="shared" si="5598"/>
        <v>0</v>
      </c>
      <c r="AC2047" s="18">
        <f t="shared" si="5507"/>
        <v>12102.4</v>
      </c>
      <c r="AD2047" s="18">
        <f t="shared" si="5508"/>
        <v>12102.4</v>
      </c>
      <c r="AE2047" s="18">
        <f t="shared" si="5509"/>
        <v>12102.4</v>
      </c>
      <c r="AF2047" s="18">
        <f t="shared" ref="AF2047:AH2047" si="5599">AF2048+AF2051</f>
        <v>0</v>
      </c>
      <c r="AG2047" s="18">
        <f t="shared" si="5599"/>
        <v>0</v>
      </c>
      <c r="AH2047" s="18">
        <f t="shared" si="5599"/>
        <v>0</v>
      </c>
      <c r="AI2047" s="18">
        <f t="shared" si="5472"/>
        <v>12102.4</v>
      </c>
      <c r="AJ2047" s="18">
        <f t="shared" si="5473"/>
        <v>12102.4</v>
      </c>
      <c r="AK2047" s="18">
        <f t="shared" si="5474"/>
        <v>12102.4</v>
      </c>
      <c r="AL2047" s="18">
        <f t="shared" ref="AL2047" si="5600">AL2048+AL2051</f>
        <v>0</v>
      </c>
      <c r="AM2047" s="18">
        <f t="shared" si="5475"/>
        <v>12102.4</v>
      </c>
      <c r="AN2047" s="18">
        <f t="shared" ref="AN2047:AP2047" si="5601">AN2048+AN2051</f>
        <v>-592.72199999999998</v>
      </c>
      <c r="AO2047" s="18">
        <f t="shared" si="5601"/>
        <v>0</v>
      </c>
      <c r="AP2047" s="18">
        <f t="shared" si="5601"/>
        <v>0</v>
      </c>
      <c r="AQ2047" s="18">
        <f t="shared" si="5419"/>
        <v>11509.678</v>
      </c>
      <c r="AR2047" s="18">
        <f t="shared" si="5420"/>
        <v>12102.4</v>
      </c>
      <c r="AS2047" s="18">
        <f t="shared" si="5421"/>
        <v>12102.4</v>
      </c>
      <c r="AT2047" s="18">
        <f t="shared" ref="AT2047:AV2047" si="5602">AT2048+AT2051</f>
        <v>0</v>
      </c>
      <c r="AU2047" s="18">
        <f t="shared" si="5602"/>
        <v>0</v>
      </c>
      <c r="AV2047" s="18">
        <f t="shared" si="5602"/>
        <v>0</v>
      </c>
      <c r="AW2047" s="18">
        <f t="shared" si="5422"/>
        <v>11509.678</v>
      </c>
      <c r="AX2047" s="18">
        <f t="shared" si="5423"/>
        <v>12102.4</v>
      </c>
      <c r="AY2047" s="18">
        <f t="shared" si="5424"/>
        <v>12102.4</v>
      </c>
      <c r="AZ2047" s="18">
        <f t="shared" ref="AZ2047:BB2047" si="5603">AZ2048+AZ2051</f>
        <v>462.96100000000001</v>
      </c>
      <c r="BA2047" s="18">
        <f t="shared" si="5603"/>
        <v>0</v>
      </c>
      <c r="BB2047" s="18">
        <f t="shared" si="5603"/>
        <v>0</v>
      </c>
      <c r="BC2047" s="18">
        <f t="shared" si="5592"/>
        <v>11972.638999999999</v>
      </c>
      <c r="BD2047" s="18">
        <f t="shared" si="5593"/>
        <v>12102.4</v>
      </c>
      <c r="BE2047" s="18">
        <f t="shared" si="5594"/>
        <v>12102.4</v>
      </c>
      <c r="BF2047" s="18">
        <f t="shared" ref="BF2047:BH2047" si="5604">BF2048+BF2051</f>
        <v>0</v>
      </c>
      <c r="BG2047" s="18">
        <f t="shared" si="5604"/>
        <v>0</v>
      </c>
      <c r="BH2047" s="18">
        <f t="shared" si="5604"/>
        <v>0</v>
      </c>
      <c r="BI2047" s="18">
        <f t="shared" si="5589"/>
        <v>11972.638999999999</v>
      </c>
      <c r="BJ2047" s="18">
        <f t="shared" si="5590"/>
        <v>12102.4</v>
      </c>
      <c r="BK2047" s="18">
        <f t="shared" si="5591"/>
        <v>12102.4</v>
      </c>
      <c r="BL2047" s="18">
        <f t="shared" ref="BL2047:BN2047" si="5605">BL2048+BL2051</f>
        <v>0</v>
      </c>
      <c r="BM2047" s="18">
        <f t="shared" si="5605"/>
        <v>0</v>
      </c>
      <c r="BN2047" s="18">
        <f t="shared" si="5605"/>
        <v>0</v>
      </c>
      <c r="BO2047" s="18">
        <f t="shared" si="5498"/>
        <v>11972.638999999999</v>
      </c>
      <c r="BP2047" s="18">
        <f t="shared" si="5499"/>
        <v>12102.4</v>
      </c>
      <c r="BQ2047" s="18">
        <f t="shared" si="5500"/>
        <v>12102.4</v>
      </c>
      <c r="BR2047" s="18">
        <f t="shared" ref="BR2047:BT2047" si="5606">BR2048+BR2051</f>
        <v>0</v>
      </c>
      <c r="BS2047" s="18">
        <f t="shared" si="5606"/>
        <v>0</v>
      </c>
      <c r="BT2047" s="18">
        <f t="shared" si="5606"/>
        <v>0</v>
      </c>
      <c r="BU2047" s="18">
        <f t="shared" si="5492"/>
        <v>11972.638999999999</v>
      </c>
      <c r="BV2047" s="18">
        <f t="shared" si="5493"/>
        <v>12102.4</v>
      </c>
      <c r="BW2047" s="18">
        <f t="shared" si="5494"/>
        <v>12102.4</v>
      </c>
      <c r="BX2047" s="18">
        <f t="shared" ref="BX2047:BZ2047" si="5607">BX2048+BX2051</f>
        <v>0</v>
      </c>
      <c r="BY2047" s="18">
        <f t="shared" si="5607"/>
        <v>0</v>
      </c>
      <c r="BZ2047" s="18">
        <f t="shared" si="5607"/>
        <v>0</v>
      </c>
      <c r="CA2047" s="18">
        <f t="shared" si="5466"/>
        <v>11972.638999999999</v>
      </c>
      <c r="CB2047" s="18">
        <f t="shared" si="5467"/>
        <v>12102.4</v>
      </c>
      <c r="CC2047" s="18">
        <f t="shared" si="5468"/>
        <v>12102.4</v>
      </c>
      <c r="CD2047" s="18">
        <f t="shared" si="5597"/>
        <v>0</v>
      </c>
      <c r="CE2047" s="27"/>
      <c r="CF2047" s="33"/>
    </row>
    <row r="2048" spans="1:119" ht="31.2" x14ac:dyDescent="0.3">
      <c r="A2048" s="41" t="s">
        <v>341</v>
      </c>
      <c r="B2048" s="39">
        <v>200</v>
      </c>
      <c r="C2048" s="41"/>
      <c r="D2048" s="41"/>
      <c r="E2048" s="14" t="s">
        <v>551</v>
      </c>
      <c r="F2048" s="18">
        <f t="shared" ref="F2048:K2049" si="5608">F2049</f>
        <v>11836</v>
      </c>
      <c r="G2048" s="18">
        <f t="shared" si="5608"/>
        <v>11836</v>
      </c>
      <c r="H2048" s="18">
        <f t="shared" si="5608"/>
        <v>11836</v>
      </c>
      <c r="I2048" s="18">
        <f t="shared" si="5608"/>
        <v>0</v>
      </c>
      <c r="J2048" s="18">
        <f t="shared" si="5608"/>
        <v>0</v>
      </c>
      <c r="K2048" s="18">
        <f t="shared" si="5608"/>
        <v>0</v>
      </c>
      <c r="L2048" s="18">
        <f t="shared" si="5416"/>
        <v>11836</v>
      </c>
      <c r="M2048" s="18">
        <f t="shared" si="5417"/>
        <v>11836</v>
      </c>
      <c r="N2048" s="18">
        <f t="shared" si="5418"/>
        <v>11836</v>
      </c>
      <c r="O2048" s="18">
        <f t="shared" ref="O2048:S2049" si="5609">O2049</f>
        <v>0</v>
      </c>
      <c r="P2048" s="18">
        <f t="shared" si="5609"/>
        <v>0</v>
      </c>
      <c r="Q2048" s="18">
        <f t="shared" si="5609"/>
        <v>0</v>
      </c>
      <c r="R2048" s="18">
        <f t="shared" si="5609"/>
        <v>0</v>
      </c>
      <c r="S2048" s="18">
        <f t="shared" si="5609"/>
        <v>0</v>
      </c>
      <c r="T2048" s="18">
        <f t="shared" si="5540"/>
        <v>11836</v>
      </c>
      <c r="U2048" s="18">
        <f t="shared" si="5541"/>
        <v>11836</v>
      </c>
      <c r="V2048" s="18">
        <f t="shared" si="5542"/>
        <v>11836</v>
      </c>
      <c r="W2048" s="18">
        <f t="shared" ref="W2048:CD2049" si="5610">W2049</f>
        <v>0</v>
      </c>
      <c r="X2048" s="18">
        <f t="shared" si="5610"/>
        <v>0</v>
      </c>
      <c r="Y2048" s="18">
        <f t="shared" si="5610"/>
        <v>0</v>
      </c>
      <c r="Z2048" s="18">
        <f t="shared" si="5610"/>
        <v>0</v>
      </c>
      <c r="AA2048" s="18">
        <f t="shared" si="5610"/>
        <v>0</v>
      </c>
      <c r="AB2048" s="18">
        <f t="shared" si="5610"/>
        <v>0</v>
      </c>
      <c r="AC2048" s="18">
        <f t="shared" si="5507"/>
        <v>11836</v>
      </c>
      <c r="AD2048" s="18">
        <f t="shared" si="5508"/>
        <v>11836</v>
      </c>
      <c r="AE2048" s="18">
        <f t="shared" si="5509"/>
        <v>11836</v>
      </c>
      <c r="AF2048" s="18">
        <f t="shared" si="5610"/>
        <v>0</v>
      </c>
      <c r="AG2048" s="18">
        <f t="shared" si="5610"/>
        <v>0</v>
      </c>
      <c r="AH2048" s="18">
        <f t="shared" si="5610"/>
        <v>0</v>
      </c>
      <c r="AI2048" s="18">
        <f t="shared" si="5472"/>
        <v>11836</v>
      </c>
      <c r="AJ2048" s="18">
        <f t="shared" si="5473"/>
        <v>11836</v>
      </c>
      <c r="AK2048" s="18">
        <f t="shared" si="5474"/>
        <v>11836</v>
      </c>
      <c r="AL2048" s="18">
        <f t="shared" si="5610"/>
        <v>0</v>
      </c>
      <c r="AM2048" s="18">
        <f t="shared" si="5475"/>
        <v>11836</v>
      </c>
      <c r="AN2048" s="18">
        <f t="shared" si="5610"/>
        <v>-592.72199999999998</v>
      </c>
      <c r="AO2048" s="18">
        <f t="shared" si="5610"/>
        <v>0</v>
      </c>
      <c r="AP2048" s="18">
        <f t="shared" si="5610"/>
        <v>0</v>
      </c>
      <c r="AQ2048" s="18">
        <f t="shared" si="5419"/>
        <v>11243.278</v>
      </c>
      <c r="AR2048" s="18">
        <f t="shared" si="5420"/>
        <v>11836</v>
      </c>
      <c r="AS2048" s="18">
        <f t="shared" si="5421"/>
        <v>11836</v>
      </c>
      <c r="AT2048" s="18">
        <f t="shared" si="5610"/>
        <v>0</v>
      </c>
      <c r="AU2048" s="18">
        <f t="shared" si="5610"/>
        <v>0</v>
      </c>
      <c r="AV2048" s="18">
        <f t="shared" si="5610"/>
        <v>0</v>
      </c>
      <c r="AW2048" s="18">
        <f t="shared" si="5422"/>
        <v>11243.278</v>
      </c>
      <c r="AX2048" s="18">
        <f t="shared" si="5423"/>
        <v>11836</v>
      </c>
      <c r="AY2048" s="18">
        <f t="shared" si="5424"/>
        <v>11836</v>
      </c>
      <c r="AZ2048" s="18">
        <f t="shared" si="5610"/>
        <v>462.96100000000001</v>
      </c>
      <c r="BA2048" s="18">
        <f t="shared" si="5610"/>
        <v>0</v>
      </c>
      <c r="BB2048" s="18">
        <f t="shared" si="5610"/>
        <v>0</v>
      </c>
      <c r="BC2048" s="18">
        <f t="shared" si="5592"/>
        <v>11706.239</v>
      </c>
      <c r="BD2048" s="18">
        <f t="shared" si="5593"/>
        <v>11836</v>
      </c>
      <c r="BE2048" s="18">
        <f t="shared" si="5594"/>
        <v>11836</v>
      </c>
      <c r="BF2048" s="18">
        <f t="shared" si="5610"/>
        <v>0</v>
      </c>
      <c r="BG2048" s="18">
        <f t="shared" si="5610"/>
        <v>0</v>
      </c>
      <c r="BH2048" s="18">
        <f t="shared" si="5610"/>
        <v>0</v>
      </c>
      <c r="BI2048" s="18">
        <f t="shared" si="5589"/>
        <v>11706.239</v>
      </c>
      <c r="BJ2048" s="18">
        <f t="shared" si="5590"/>
        <v>11836</v>
      </c>
      <c r="BK2048" s="18">
        <f t="shared" si="5591"/>
        <v>11836</v>
      </c>
      <c r="BL2048" s="18">
        <f t="shared" si="5610"/>
        <v>0</v>
      </c>
      <c r="BM2048" s="18">
        <f t="shared" si="5610"/>
        <v>0</v>
      </c>
      <c r="BN2048" s="18">
        <f t="shared" si="5610"/>
        <v>0</v>
      </c>
      <c r="BO2048" s="18">
        <f t="shared" si="5498"/>
        <v>11706.239</v>
      </c>
      <c r="BP2048" s="18">
        <f t="shared" si="5499"/>
        <v>11836</v>
      </c>
      <c r="BQ2048" s="18">
        <f t="shared" si="5500"/>
        <v>11836</v>
      </c>
      <c r="BR2048" s="18">
        <f t="shared" si="5610"/>
        <v>0</v>
      </c>
      <c r="BS2048" s="18">
        <f t="shared" si="5610"/>
        <v>0</v>
      </c>
      <c r="BT2048" s="18">
        <f t="shared" si="5610"/>
        <v>0</v>
      </c>
      <c r="BU2048" s="18">
        <f t="shared" si="5492"/>
        <v>11706.239</v>
      </c>
      <c r="BV2048" s="18">
        <f t="shared" si="5493"/>
        <v>11836</v>
      </c>
      <c r="BW2048" s="18">
        <f t="shared" si="5494"/>
        <v>11836</v>
      </c>
      <c r="BX2048" s="18">
        <f t="shared" si="5610"/>
        <v>0</v>
      </c>
      <c r="BY2048" s="18">
        <f t="shared" si="5610"/>
        <v>0</v>
      </c>
      <c r="BZ2048" s="18">
        <f t="shared" si="5610"/>
        <v>0</v>
      </c>
      <c r="CA2048" s="18">
        <f t="shared" si="5466"/>
        <v>11706.239</v>
      </c>
      <c r="CB2048" s="18">
        <f t="shared" si="5467"/>
        <v>11836</v>
      </c>
      <c r="CC2048" s="18">
        <f t="shared" si="5468"/>
        <v>11836</v>
      </c>
      <c r="CD2048" s="18">
        <f t="shared" si="5610"/>
        <v>0</v>
      </c>
      <c r="CE2048" s="27"/>
      <c r="CF2048" s="33"/>
    </row>
    <row r="2049" spans="1:119" ht="46.8" x14ac:dyDescent="0.3">
      <c r="A2049" s="41" t="s">
        <v>341</v>
      </c>
      <c r="B2049" s="39">
        <v>240</v>
      </c>
      <c r="C2049" s="41"/>
      <c r="D2049" s="41"/>
      <c r="E2049" s="14" t="s">
        <v>559</v>
      </c>
      <c r="F2049" s="18">
        <f t="shared" si="5608"/>
        <v>11836</v>
      </c>
      <c r="G2049" s="18">
        <f t="shared" si="5608"/>
        <v>11836</v>
      </c>
      <c r="H2049" s="18">
        <f t="shared" si="5608"/>
        <v>11836</v>
      </c>
      <c r="I2049" s="18">
        <f t="shared" si="5608"/>
        <v>0</v>
      </c>
      <c r="J2049" s="18">
        <f t="shared" si="5608"/>
        <v>0</v>
      </c>
      <c r="K2049" s="18">
        <f t="shared" si="5608"/>
        <v>0</v>
      </c>
      <c r="L2049" s="18">
        <f t="shared" si="5416"/>
        <v>11836</v>
      </c>
      <c r="M2049" s="18">
        <f t="shared" si="5417"/>
        <v>11836</v>
      </c>
      <c r="N2049" s="18">
        <f t="shared" si="5418"/>
        <v>11836</v>
      </c>
      <c r="O2049" s="18">
        <f t="shared" si="5609"/>
        <v>0</v>
      </c>
      <c r="P2049" s="18">
        <f t="shared" si="5609"/>
        <v>0</v>
      </c>
      <c r="Q2049" s="18">
        <f t="shared" si="5609"/>
        <v>0</v>
      </c>
      <c r="R2049" s="18">
        <f t="shared" si="5609"/>
        <v>0</v>
      </c>
      <c r="S2049" s="18">
        <f t="shared" si="5609"/>
        <v>0</v>
      </c>
      <c r="T2049" s="18">
        <f t="shared" si="5540"/>
        <v>11836</v>
      </c>
      <c r="U2049" s="18">
        <f t="shared" si="5541"/>
        <v>11836</v>
      </c>
      <c r="V2049" s="18">
        <f t="shared" si="5542"/>
        <v>11836</v>
      </c>
      <c r="W2049" s="18">
        <f t="shared" si="5610"/>
        <v>0</v>
      </c>
      <c r="X2049" s="18">
        <f t="shared" si="5610"/>
        <v>0</v>
      </c>
      <c r="Y2049" s="18">
        <f t="shared" si="5610"/>
        <v>0</v>
      </c>
      <c r="Z2049" s="18">
        <f t="shared" si="5610"/>
        <v>0</v>
      </c>
      <c r="AA2049" s="18">
        <f t="shared" si="5610"/>
        <v>0</v>
      </c>
      <c r="AB2049" s="18">
        <f t="shared" si="5610"/>
        <v>0</v>
      </c>
      <c r="AC2049" s="18">
        <f t="shared" si="5507"/>
        <v>11836</v>
      </c>
      <c r="AD2049" s="18">
        <f t="shared" si="5508"/>
        <v>11836</v>
      </c>
      <c r="AE2049" s="18">
        <f t="shared" si="5509"/>
        <v>11836</v>
      </c>
      <c r="AF2049" s="18">
        <f t="shared" si="5610"/>
        <v>0</v>
      </c>
      <c r="AG2049" s="18">
        <f t="shared" si="5610"/>
        <v>0</v>
      </c>
      <c r="AH2049" s="18">
        <f t="shared" si="5610"/>
        <v>0</v>
      </c>
      <c r="AI2049" s="18">
        <f t="shared" si="5472"/>
        <v>11836</v>
      </c>
      <c r="AJ2049" s="18">
        <f t="shared" si="5473"/>
        <v>11836</v>
      </c>
      <c r="AK2049" s="18">
        <f t="shared" si="5474"/>
        <v>11836</v>
      </c>
      <c r="AL2049" s="18">
        <f t="shared" si="5610"/>
        <v>0</v>
      </c>
      <c r="AM2049" s="18">
        <f t="shared" si="5475"/>
        <v>11836</v>
      </c>
      <c r="AN2049" s="18">
        <f t="shared" si="5610"/>
        <v>-592.72199999999998</v>
      </c>
      <c r="AO2049" s="18">
        <f t="shared" si="5610"/>
        <v>0</v>
      </c>
      <c r="AP2049" s="18">
        <f t="shared" si="5610"/>
        <v>0</v>
      </c>
      <c r="AQ2049" s="18">
        <f t="shared" si="5419"/>
        <v>11243.278</v>
      </c>
      <c r="AR2049" s="18">
        <f t="shared" si="5420"/>
        <v>11836</v>
      </c>
      <c r="AS2049" s="18">
        <f t="shared" si="5421"/>
        <v>11836</v>
      </c>
      <c r="AT2049" s="18">
        <f t="shared" si="5610"/>
        <v>0</v>
      </c>
      <c r="AU2049" s="18">
        <f t="shared" si="5610"/>
        <v>0</v>
      </c>
      <c r="AV2049" s="18">
        <f t="shared" si="5610"/>
        <v>0</v>
      </c>
      <c r="AW2049" s="18">
        <f t="shared" si="5422"/>
        <v>11243.278</v>
      </c>
      <c r="AX2049" s="18">
        <f t="shared" si="5423"/>
        <v>11836</v>
      </c>
      <c r="AY2049" s="18">
        <f t="shared" si="5424"/>
        <v>11836</v>
      </c>
      <c r="AZ2049" s="18">
        <f t="shared" si="5610"/>
        <v>462.96100000000001</v>
      </c>
      <c r="BA2049" s="18">
        <f t="shared" si="5610"/>
        <v>0</v>
      </c>
      <c r="BB2049" s="18">
        <f t="shared" si="5610"/>
        <v>0</v>
      </c>
      <c r="BC2049" s="18">
        <f t="shared" si="5592"/>
        <v>11706.239</v>
      </c>
      <c r="BD2049" s="18">
        <f t="shared" si="5593"/>
        <v>11836</v>
      </c>
      <c r="BE2049" s="18">
        <f t="shared" si="5594"/>
        <v>11836</v>
      </c>
      <c r="BF2049" s="18">
        <f t="shared" si="5610"/>
        <v>0</v>
      </c>
      <c r="BG2049" s="18">
        <f t="shared" si="5610"/>
        <v>0</v>
      </c>
      <c r="BH2049" s="18">
        <f t="shared" si="5610"/>
        <v>0</v>
      </c>
      <c r="BI2049" s="18">
        <f t="shared" si="5589"/>
        <v>11706.239</v>
      </c>
      <c r="BJ2049" s="18">
        <f t="shared" si="5590"/>
        <v>11836</v>
      </c>
      <c r="BK2049" s="18">
        <f t="shared" si="5591"/>
        <v>11836</v>
      </c>
      <c r="BL2049" s="18">
        <f t="shared" si="5610"/>
        <v>0</v>
      </c>
      <c r="BM2049" s="18">
        <f t="shared" si="5610"/>
        <v>0</v>
      </c>
      <c r="BN2049" s="18">
        <f t="shared" si="5610"/>
        <v>0</v>
      </c>
      <c r="BO2049" s="18">
        <f t="shared" si="5498"/>
        <v>11706.239</v>
      </c>
      <c r="BP2049" s="18">
        <f t="shared" si="5499"/>
        <v>11836</v>
      </c>
      <c r="BQ2049" s="18">
        <f t="shared" si="5500"/>
        <v>11836</v>
      </c>
      <c r="BR2049" s="18">
        <f t="shared" si="5610"/>
        <v>0</v>
      </c>
      <c r="BS2049" s="18">
        <f t="shared" si="5610"/>
        <v>0</v>
      </c>
      <c r="BT2049" s="18">
        <f t="shared" si="5610"/>
        <v>0</v>
      </c>
      <c r="BU2049" s="18">
        <f t="shared" si="5492"/>
        <v>11706.239</v>
      </c>
      <c r="BV2049" s="18">
        <f t="shared" si="5493"/>
        <v>11836</v>
      </c>
      <c r="BW2049" s="18">
        <f t="shared" si="5494"/>
        <v>11836</v>
      </c>
      <c r="BX2049" s="18">
        <f t="shared" si="5610"/>
        <v>0</v>
      </c>
      <c r="BY2049" s="18">
        <f t="shared" si="5610"/>
        <v>0</v>
      </c>
      <c r="BZ2049" s="18">
        <f t="shared" si="5610"/>
        <v>0</v>
      </c>
      <c r="CA2049" s="18">
        <f t="shared" si="5466"/>
        <v>11706.239</v>
      </c>
      <c r="CB2049" s="18">
        <f t="shared" si="5467"/>
        <v>11836</v>
      </c>
      <c r="CC2049" s="18">
        <f t="shared" si="5468"/>
        <v>11836</v>
      </c>
      <c r="CD2049" s="18">
        <f t="shared" si="5610"/>
        <v>0</v>
      </c>
      <c r="CE2049" s="27"/>
      <c r="CF2049" s="33"/>
    </row>
    <row r="2050" spans="1:119" x14ac:dyDescent="0.3">
      <c r="A2050" s="41" t="s">
        <v>341</v>
      </c>
      <c r="B2050" s="39">
        <v>240</v>
      </c>
      <c r="C2050" s="41" t="s">
        <v>198</v>
      </c>
      <c r="D2050" s="41" t="s">
        <v>5</v>
      </c>
      <c r="E2050" s="14" t="s">
        <v>525</v>
      </c>
      <c r="F2050" s="23">
        <v>11836</v>
      </c>
      <c r="G2050" s="23">
        <v>11836</v>
      </c>
      <c r="H2050" s="23">
        <v>11836</v>
      </c>
      <c r="I2050" s="18"/>
      <c r="J2050" s="18"/>
      <c r="K2050" s="18"/>
      <c r="L2050" s="18">
        <f t="shared" ref="L2050:L2129" si="5611">F2050+I2050</f>
        <v>11836</v>
      </c>
      <c r="M2050" s="18">
        <f t="shared" ref="M2050:M2129" si="5612">G2050+J2050</f>
        <v>11836</v>
      </c>
      <c r="N2050" s="18">
        <f t="shared" ref="N2050:N2129" si="5613">H2050+K2050</f>
        <v>11836</v>
      </c>
      <c r="O2050" s="18"/>
      <c r="P2050" s="18"/>
      <c r="Q2050" s="18"/>
      <c r="R2050" s="18"/>
      <c r="S2050" s="18"/>
      <c r="T2050" s="18">
        <f t="shared" si="5540"/>
        <v>11836</v>
      </c>
      <c r="U2050" s="18">
        <f t="shared" si="5541"/>
        <v>11836</v>
      </c>
      <c r="V2050" s="18">
        <f t="shared" si="5542"/>
        <v>11836</v>
      </c>
      <c r="W2050" s="18"/>
      <c r="X2050" s="18"/>
      <c r="Y2050" s="18"/>
      <c r="Z2050" s="18"/>
      <c r="AA2050" s="18"/>
      <c r="AB2050" s="18"/>
      <c r="AC2050" s="18">
        <f t="shared" si="5507"/>
        <v>11836</v>
      </c>
      <c r="AD2050" s="18">
        <f t="shared" si="5508"/>
        <v>11836</v>
      </c>
      <c r="AE2050" s="18">
        <f t="shared" si="5509"/>
        <v>11836</v>
      </c>
      <c r="AF2050" s="18"/>
      <c r="AG2050" s="18"/>
      <c r="AH2050" s="18"/>
      <c r="AI2050" s="18">
        <f t="shared" si="5472"/>
        <v>11836</v>
      </c>
      <c r="AJ2050" s="18">
        <f t="shared" si="5473"/>
        <v>11836</v>
      </c>
      <c r="AK2050" s="18">
        <f t="shared" si="5474"/>
        <v>11836</v>
      </c>
      <c r="AL2050" s="18"/>
      <c r="AM2050" s="18">
        <f t="shared" si="5475"/>
        <v>11836</v>
      </c>
      <c r="AN2050" s="18">
        <v>-592.72199999999998</v>
      </c>
      <c r="AO2050" s="18"/>
      <c r="AP2050" s="18"/>
      <c r="AQ2050" s="18">
        <f t="shared" si="5419"/>
        <v>11243.278</v>
      </c>
      <c r="AR2050" s="18">
        <f t="shared" si="5420"/>
        <v>11836</v>
      </c>
      <c r="AS2050" s="18">
        <f t="shared" si="5421"/>
        <v>11836</v>
      </c>
      <c r="AT2050" s="18"/>
      <c r="AU2050" s="18"/>
      <c r="AV2050" s="18"/>
      <c r="AW2050" s="18">
        <f t="shared" si="5422"/>
        <v>11243.278</v>
      </c>
      <c r="AX2050" s="18">
        <f t="shared" si="5423"/>
        <v>11836</v>
      </c>
      <c r="AY2050" s="18">
        <f t="shared" si="5424"/>
        <v>11836</v>
      </c>
      <c r="AZ2050" s="18">
        <v>462.96100000000001</v>
      </c>
      <c r="BA2050" s="18"/>
      <c r="BB2050" s="18"/>
      <c r="BC2050" s="18">
        <f t="shared" si="5592"/>
        <v>11706.239</v>
      </c>
      <c r="BD2050" s="18">
        <f t="shared" si="5593"/>
        <v>11836</v>
      </c>
      <c r="BE2050" s="18">
        <f t="shared" si="5594"/>
        <v>11836</v>
      </c>
      <c r="BF2050" s="18"/>
      <c r="BG2050" s="18"/>
      <c r="BH2050" s="18"/>
      <c r="BI2050" s="18">
        <f t="shared" si="5589"/>
        <v>11706.239</v>
      </c>
      <c r="BJ2050" s="18">
        <f t="shared" si="5590"/>
        <v>11836</v>
      </c>
      <c r="BK2050" s="18">
        <f t="shared" si="5591"/>
        <v>11836</v>
      </c>
      <c r="BL2050" s="18"/>
      <c r="BM2050" s="18"/>
      <c r="BN2050" s="18"/>
      <c r="BO2050" s="18">
        <f t="shared" si="5498"/>
        <v>11706.239</v>
      </c>
      <c r="BP2050" s="18">
        <f t="shared" si="5499"/>
        <v>11836</v>
      </c>
      <c r="BQ2050" s="18">
        <f t="shared" si="5500"/>
        <v>11836</v>
      </c>
      <c r="BR2050" s="18"/>
      <c r="BS2050" s="18"/>
      <c r="BT2050" s="18"/>
      <c r="BU2050" s="18">
        <f t="shared" si="5492"/>
        <v>11706.239</v>
      </c>
      <c r="BV2050" s="18">
        <f t="shared" si="5493"/>
        <v>11836</v>
      </c>
      <c r="BW2050" s="18">
        <f t="shared" si="5494"/>
        <v>11836</v>
      </c>
      <c r="BX2050" s="18"/>
      <c r="BY2050" s="18"/>
      <c r="BZ2050" s="18"/>
      <c r="CA2050" s="18">
        <f t="shared" si="5466"/>
        <v>11706.239</v>
      </c>
      <c r="CB2050" s="18">
        <f t="shared" si="5467"/>
        <v>11836</v>
      </c>
      <c r="CC2050" s="18">
        <f t="shared" si="5468"/>
        <v>11836</v>
      </c>
      <c r="CD2050" s="18"/>
      <c r="CE2050" s="27"/>
      <c r="CF2050" s="33"/>
    </row>
    <row r="2051" spans="1:119" x14ac:dyDescent="0.3">
      <c r="A2051" s="41" t="s">
        <v>341</v>
      </c>
      <c r="B2051" s="39">
        <v>800</v>
      </c>
      <c r="C2051" s="41"/>
      <c r="D2051" s="41"/>
      <c r="E2051" s="14" t="s">
        <v>556</v>
      </c>
      <c r="F2051" s="18">
        <f t="shared" ref="F2051:K2052" si="5614">F2052</f>
        <v>266.39999999999998</v>
      </c>
      <c r="G2051" s="18">
        <f t="shared" si="5614"/>
        <v>266.39999999999998</v>
      </c>
      <c r="H2051" s="18">
        <f t="shared" si="5614"/>
        <v>266.39999999999998</v>
      </c>
      <c r="I2051" s="18">
        <f t="shared" si="5614"/>
        <v>0</v>
      </c>
      <c r="J2051" s="18">
        <f t="shared" si="5614"/>
        <v>0</v>
      </c>
      <c r="K2051" s="18">
        <f t="shared" si="5614"/>
        <v>0</v>
      </c>
      <c r="L2051" s="18">
        <f t="shared" si="5611"/>
        <v>266.39999999999998</v>
      </c>
      <c r="M2051" s="18">
        <f t="shared" si="5612"/>
        <v>266.39999999999998</v>
      </c>
      <c r="N2051" s="18">
        <f t="shared" si="5613"/>
        <v>266.39999999999998</v>
      </c>
      <c r="O2051" s="18">
        <f t="shared" ref="O2051:S2052" si="5615">O2052</f>
        <v>0</v>
      </c>
      <c r="P2051" s="18">
        <f t="shared" si="5615"/>
        <v>0</v>
      </c>
      <c r="Q2051" s="18">
        <f t="shared" si="5615"/>
        <v>0</v>
      </c>
      <c r="R2051" s="18">
        <f t="shared" si="5615"/>
        <v>0</v>
      </c>
      <c r="S2051" s="18">
        <f t="shared" si="5615"/>
        <v>0</v>
      </c>
      <c r="T2051" s="18">
        <f t="shared" si="5540"/>
        <v>266.39999999999998</v>
      </c>
      <c r="U2051" s="18">
        <f t="shared" si="5541"/>
        <v>266.39999999999998</v>
      </c>
      <c r="V2051" s="18">
        <f t="shared" si="5542"/>
        <v>266.39999999999998</v>
      </c>
      <c r="W2051" s="18">
        <f t="shared" ref="W2051:CD2052" si="5616">W2052</f>
        <v>0</v>
      </c>
      <c r="X2051" s="18">
        <f t="shared" si="5616"/>
        <v>0</v>
      </c>
      <c r="Y2051" s="18">
        <f t="shared" si="5616"/>
        <v>0</v>
      </c>
      <c r="Z2051" s="18">
        <f t="shared" si="5616"/>
        <v>0</v>
      </c>
      <c r="AA2051" s="18">
        <f t="shared" si="5616"/>
        <v>0</v>
      </c>
      <c r="AB2051" s="18">
        <f t="shared" si="5616"/>
        <v>0</v>
      </c>
      <c r="AC2051" s="18">
        <f t="shared" si="5507"/>
        <v>266.39999999999998</v>
      </c>
      <c r="AD2051" s="18">
        <f t="shared" si="5508"/>
        <v>266.39999999999998</v>
      </c>
      <c r="AE2051" s="18">
        <f t="shared" si="5509"/>
        <v>266.39999999999998</v>
      </c>
      <c r="AF2051" s="18">
        <f t="shared" si="5616"/>
        <v>0</v>
      </c>
      <c r="AG2051" s="18">
        <f t="shared" si="5616"/>
        <v>0</v>
      </c>
      <c r="AH2051" s="18">
        <f t="shared" si="5616"/>
        <v>0</v>
      </c>
      <c r="AI2051" s="18">
        <f t="shared" si="5472"/>
        <v>266.39999999999998</v>
      </c>
      <c r="AJ2051" s="18">
        <f t="shared" si="5473"/>
        <v>266.39999999999998</v>
      </c>
      <c r="AK2051" s="18">
        <f t="shared" si="5474"/>
        <v>266.39999999999998</v>
      </c>
      <c r="AL2051" s="18">
        <f t="shared" si="5616"/>
        <v>0</v>
      </c>
      <c r="AM2051" s="18">
        <f t="shared" si="5475"/>
        <v>266.39999999999998</v>
      </c>
      <c r="AN2051" s="18">
        <f t="shared" si="5616"/>
        <v>0</v>
      </c>
      <c r="AO2051" s="18">
        <f t="shared" si="5616"/>
        <v>0</v>
      </c>
      <c r="AP2051" s="18">
        <f t="shared" si="5616"/>
        <v>0</v>
      </c>
      <c r="AQ2051" s="18">
        <f t="shared" si="5419"/>
        <v>266.39999999999998</v>
      </c>
      <c r="AR2051" s="18">
        <f t="shared" si="5420"/>
        <v>266.39999999999998</v>
      </c>
      <c r="AS2051" s="18">
        <f t="shared" si="5421"/>
        <v>266.39999999999998</v>
      </c>
      <c r="AT2051" s="18">
        <f t="shared" si="5616"/>
        <v>0</v>
      </c>
      <c r="AU2051" s="18">
        <f t="shared" si="5616"/>
        <v>0</v>
      </c>
      <c r="AV2051" s="18">
        <f t="shared" si="5616"/>
        <v>0</v>
      </c>
      <c r="AW2051" s="18">
        <f t="shared" si="5422"/>
        <v>266.39999999999998</v>
      </c>
      <c r="AX2051" s="18">
        <f t="shared" si="5423"/>
        <v>266.39999999999998</v>
      </c>
      <c r="AY2051" s="18">
        <f t="shared" si="5424"/>
        <v>266.39999999999998</v>
      </c>
      <c r="AZ2051" s="18">
        <f t="shared" si="5616"/>
        <v>0</v>
      </c>
      <c r="BA2051" s="18">
        <f t="shared" si="5616"/>
        <v>0</v>
      </c>
      <c r="BB2051" s="18">
        <f t="shared" si="5616"/>
        <v>0</v>
      </c>
      <c r="BC2051" s="18">
        <f t="shared" si="5592"/>
        <v>266.39999999999998</v>
      </c>
      <c r="BD2051" s="18">
        <f t="shared" si="5593"/>
        <v>266.39999999999998</v>
      </c>
      <c r="BE2051" s="18">
        <f t="shared" si="5594"/>
        <v>266.39999999999998</v>
      </c>
      <c r="BF2051" s="18">
        <f t="shared" si="5616"/>
        <v>0</v>
      </c>
      <c r="BG2051" s="18">
        <f t="shared" si="5616"/>
        <v>0</v>
      </c>
      <c r="BH2051" s="18">
        <f t="shared" si="5616"/>
        <v>0</v>
      </c>
      <c r="BI2051" s="18">
        <f t="shared" si="5589"/>
        <v>266.39999999999998</v>
      </c>
      <c r="BJ2051" s="18">
        <f t="shared" si="5590"/>
        <v>266.39999999999998</v>
      </c>
      <c r="BK2051" s="18">
        <f t="shared" si="5591"/>
        <v>266.39999999999998</v>
      </c>
      <c r="BL2051" s="18">
        <f t="shared" si="5616"/>
        <v>0</v>
      </c>
      <c r="BM2051" s="18">
        <f t="shared" si="5616"/>
        <v>0</v>
      </c>
      <c r="BN2051" s="18">
        <f t="shared" si="5616"/>
        <v>0</v>
      </c>
      <c r="BO2051" s="18">
        <f t="shared" si="5498"/>
        <v>266.39999999999998</v>
      </c>
      <c r="BP2051" s="18">
        <f t="shared" si="5499"/>
        <v>266.39999999999998</v>
      </c>
      <c r="BQ2051" s="18">
        <f t="shared" si="5500"/>
        <v>266.39999999999998</v>
      </c>
      <c r="BR2051" s="18">
        <f t="shared" si="5616"/>
        <v>0</v>
      </c>
      <c r="BS2051" s="18">
        <f t="shared" si="5616"/>
        <v>0</v>
      </c>
      <c r="BT2051" s="18">
        <f t="shared" si="5616"/>
        <v>0</v>
      </c>
      <c r="BU2051" s="18">
        <f t="shared" si="5492"/>
        <v>266.39999999999998</v>
      </c>
      <c r="BV2051" s="18">
        <f t="shared" si="5493"/>
        <v>266.39999999999998</v>
      </c>
      <c r="BW2051" s="18">
        <f t="shared" si="5494"/>
        <v>266.39999999999998</v>
      </c>
      <c r="BX2051" s="18">
        <f t="shared" si="5616"/>
        <v>0</v>
      </c>
      <c r="BY2051" s="18">
        <f t="shared" si="5616"/>
        <v>0</v>
      </c>
      <c r="BZ2051" s="18">
        <f t="shared" si="5616"/>
        <v>0</v>
      </c>
      <c r="CA2051" s="18">
        <f t="shared" si="5466"/>
        <v>266.39999999999998</v>
      </c>
      <c r="CB2051" s="18">
        <f t="shared" si="5467"/>
        <v>266.39999999999998</v>
      </c>
      <c r="CC2051" s="18">
        <f t="shared" si="5468"/>
        <v>266.39999999999998</v>
      </c>
      <c r="CD2051" s="18">
        <f t="shared" si="5616"/>
        <v>0</v>
      </c>
      <c r="CE2051" s="27"/>
      <c r="CF2051" s="33"/>
    </row>
    <row r="2052" spans="1:119" x14ac:dyDescent="0.3">
      <c r="A2052" s="41" t="s">
        <v>341</v>
      </c>
      <c r="B2052" s="39">
        <v>850</v>
      </c>
      <c r="C2052" s="41"/>
      <c r="D2052" s="41"/>
      <c r="E2052" s="14" t="s">
        <v>573</v>
      </c>
      <c r="F2052" s="18">
        <f t="shared" si="5614"/>
        <v>266.39999999999998</v>
      </c>
      <c r="G2052" s="18">
        <f t="shared" si="5614"/>
        <v>266.39999999999998</v>
      </c>
      <c r="H2052" s="18">
        <f t="shared" si="5614"/>
        <v>266.39999999999998</v>
      </c>
      <c r="I2052" s="18">
        <f t="shared" si="5614"/>
        <v>0</v>
      </c>
      <c r="J2052" s="18">
        <f t="shared" si="5614"/>
        <v>0</v>
      </c>
      <c r="K2052" s="18">
        <f t="shared" si="5614"/>
        <v>0</v>
      </c>
      <c r="L2052" s="18">
        <f t="shared" si="5611"/>
        <v>266.39999999999998</v>
      </c>
      <c r="M2052" s="18">
        <f t="shared" si="5612"/>
        <v>266.39999999999998</v>
      </c>
      <c r="N2052" s="18">
        <f t="shared" si="5613"/>
        <v>266.39999999999998</v>
      </c>
      <c r="O2052" s="18">
        <f t="shared" si="5615"/>
        <v>0</v>
      </c>
      <c r="P2052" s="18">
        <f t="shared" si="5615"/>
        <v>0</v>
      </c>
      <c r="Q2052" s="18">
        <f t="shared" si="5615"/>
        <v>0</v>
      </c>
      <c r="R2052" s="18">
        <f t="shared" si="5615"/>
        <v>0</v>
      </c>
      <c r="S2052" s="18">
        <f t="shared" si="5615"/>
        <v>0</v>
      </c>
      <c r="T2052" s="18">
        <f t="shared" si="5540"/>
        <v>266.39999999999998</v>
      </c>
      <c r="U2052" s="18">
        <f t="shared" si="5541"/>
        <v>266.39999999999998</v>
      </c>
      <c r="V2052" s="18">
        <f t="shared" si="5542"/>
        <v>266.39999999999998</v>
      </c>
      <c r="W2052" s="18">
        <f t="shared" si="5616"/>
        <v>0</v>
      </c>
      <c r="X2052" s="18">
        <f t="shared" si="5616"/>
        <v>0</v>
      </c>
      <c r="Y2052" s="18">
        <f t="shared" si="5616"/>
        <v>0</v>
      </c>
      <c r="Z2052" s="18">
        <f t="shared" si="5616"/>
        <v>0</v>
      </c>
      <c r="AA2052" s="18">
        <f t="shared" si="5616"/>
        <v>0</v>
      </c>
      <c r="AB2052" s="18">
        <f t="shared" si="5616"/>
        <v>0</v>
      </c>
      <c r="AC2052" s="18">
        <f t="shared" si="5507"/>
        <v>266.39999999999998</v>
      </c>
      <c r="AD2052" s="18">
        <f t="shared" si="5508"/>
        <v>266.39999999999998</v>
      </c>
      <c r="AE2052" s="18">
        <f t="shared" si="5509"/>
        <v>266.39999999999998</v>
      </c>
      <c r="AF2052" s="18">
        <f t="shared" si="5616"/>
        <v>0</v>
      </c>
      <c r="AG2052" s="18">
        <f t="shared" si="5616"/>
        <v>0</v>
      </c>
      <c r="AH2052" s="18">
        <f t="shared" si="5616"/>
        <v>0</v>
      </c>
      <c r="AI2052" s="18">
        <f t="shared" si="5472"/>
        <v>266.39999999999998</v>
      </c>
      <c r="AJ2052" s="18">
        <f t="shared" si="5473"/>
        <v>266.39999999999998</v>
      </c>
      <c r="AK2052" s="18">
        <f t="shared" si="5474"/>
        <v>266.39999999999998</v>
      </c>
      <c r="AL2052" s="18">
        <f t="shared" si="5616"/>
        <v>0</v>
      </c>
      <c r="AM2052" s="18">
        <f t="shared" si="5475"/>
        <v>266.39999999999998</v>
      </c>
      <c r="AN2052" s="18">
        <f t="shared" si="5616"/>
        <v>0</v>
      </c>
      <c r="AO2052" s="18">
        <f t="shared" si="5616"/>
        <v>0</v>
      </c>
      <c r="AP2052" s="18">
        <f t="shared" si="5616"/>
        <v>0</v>
      </c>
      <c r="AQ2052" s="18">
        <f t="shared" ref="AQ2052:AQ2115" si="5617">AM2052+AN2052</f>
        <v>266.39999999999998</v>
      </c>
      <c r="AR2052" s="18">
        <f t="shared" ref="AR2052:AR2115" si="5618">AJ2052+AO2052</f>
        <v>266.39999999999998</v>
      </c>
      <c r="AS2052" s="18">
        <f t="shared" ref="AS2052:AS2115" si="5619">AK2052+AP2052</f>
        <v>266.39999999999998</v>
      </c>
      <c r="AT2052" s="18">
        <f t="shared" si="5616"/>
        <v>0</v>
      </c>
      <c r="AU2052" s="18">
        <f t="shared" si="5616"/>
        <v>0</v>
      </c>
      <c r="AV2052" s="18">
        <f t="shared" si="5616"/>
        <v>0</v>
      </c>
      <c r="AW2052" s="18">
        <f t="shared" ref="AW2052:AW2115" si="5620">AQ2052+AT2052</f>
        <v>266.39999999999998</v>
      </c>
      <c r="AX2052" s="18">
        <f t="shared" ref="AX2052:AX2115" si="5621">AR2052+AU2052</f>
        <v>266.39999999999998</v>
      </c>
      <c r="AY2052" s="18">
        <f t="shared" ref="AY2052:AY2115" si="5622">AS2052+AV2052</f>
        <v>266.39999999999998</v>
      </c>
      <c r="AZ2052" s="18">
        <f t="shared" si="5616"/>
        <v>0</v>
      </c>
      <c r="BA2052" s="18">
        <f t="shared" si="5616"/>
        <v>0</v>
      </c>
      <c r="BB2052" s="18">
        <f t="shared" si="5616"/>
        <v>0</v>
      </c>
      <c r="BC2052" s="18">
        <f t="shared" si="5592"/>
        <v>266.39999999999998</v>
      </c>
      <c r="BD2052" s="18">
        <f t="shared" si="5593"/>
        <v>266.39999999999998</v>
      </c>
      <c r="BE2052" s="18">
        <f t="shared" si="5594"/>
        <v>266.39999999999998</v>
      </c>
      <c r="BF2052" s="18">
        <f t="shared" si="5616"/>
        <v>0</v>
      </c>
      <c r="BG2052" s="18">
        <f t="shared" si="5616"/>
        <v>0</v>
      </c>
      <c r="BH2052" s="18">
        <f t="shared" si="5616"/>
        <v>0</v>
      </c>
      <c r="BI2052" s="18">
        <f t="shared" si="5589"/>
        <v>266.39999999999998</v>
      </c>
      <c r="BJ2052" s="18">
        <f t="shared" si="5590"/>
        <v>266.39999999999998</v>
      </c>
      <c r="BK2052" s="18">
        <f t="shared" si="5591"/>
        <v>266.39999999999998</v>
      </c>
      <c r="BL2052" s="18">
        <f t="shared" si="5616"/>
        <v>0</v>
      </c>
      <c r="BM2052" s="18">
        <f t="shared" si="5616"/>
        <v>0</v>
      </c>
      <c r="BN2052" s="18">
        <f t="shared" si="5616"/>
        <v>0</v>
      </c>
      <c r="BO2052" s="18">
        <f t="shared" si="5498"/>
        <v>266.39999999999998</v>
      </c>
      <c r="BP2052" s="18">
        <f t="shared" si="5499"/>
        <v>266.39999999999998</v>
      </c>
      <c r="BQ2052" s="18">
        <f t="shared" si="5500"/>
        <v>266.39999999999998</v>
      </c>
      <c r="BR2052" s="18">
        <f t="shared" si="5616"/>
        <v>0</v>
      </c>
      <c r="BS2052" s="18">
        <f t="shared" si="5616"/>
        <v>0</v>
      </c>
      <c r="BT2052" s="18">
        <f t="shared" si="5616"/>
        <v>0</v>
      </c>
      <c r="BU2052" s="18">
        <f t="shared" si="5492"/>
        <v>266.39999999999998</v>
      </c>
      <c r="BV2052" s="18">
        <f t="shared" si="5493"/>
        <v>266.39999999999998</v>
      </c>
      <c r="BW2052" s="18">
        <f t="shared" si="5494"/>
        <v>266.39999999999998</v>
      </c>
      <c r="BX2052" s="18">
        <f t="shared" si="5616"/>
        <v>0</v>
      </c>
      <c r="BY2052" s="18">
        <f t="shared" si="5616"/>
        <v>0</v>
      </c>
      <c r="BZ2052" s="18">
        <f t="shared" si="5616"/>
        <v>0</v>
      </c>
      <c r="CA2052" s="18">
        <f t="shared" si="5466"/>
        <v>266.39999999999998</v>
      </c>
      <c r="CB2052" s="18">
        <f t="shared" si="5467"/>
        <v>266.39999999999998</v>
      </c>
      <c r="CC2052" s="18">
        <f t="shared" si="5468"/>
        <v>266.39999999999998</v>
      </c>
      <c r="CD2052" s="18">
        <f t="shared" si="5616"/>
        <v>0</v>
      </c>
      <c r="CE2052" s="27"/>
      <c r="CF2052" s="33"/>
    </row>
    <row r="2053" spans="1:119" x14ac:dyDescent="0.3">
      <c r="A2053" s="41" t="s">
        <v>341</v>
      </c>
      <c r="B2053" s="39">
        <v>850</v>
      </c>
      <c r="C2053" s="41" t="s">
        <v>198</v>
      </c>
      <c r="D2053" s="41" t="s">
        <v>5</v>
      </c>
      <c r="E2053" s="14" t="s">
        <v>525</v>
      </c>
      <c r="F2053" s="23">
        <v>266.39999999999998</v>
      </c>
      <c r="G2053" s="23">
        <v>266.39999999999998</v>
      </c>
      <c r="H2053" s="23">
        <v>266.39999999999998</v>
      </c>
      <c r="I2053" s="18"/>
      <c r="J2053" s="18"/>
      <c r="K2053" s="18"/>
      <c r="L2053" s="18">
        <f t="shared" si="5611"/>
        <v>266.39999999999998</v>
      </c>
      <c r="M2053" s="18">
        <f t="shared" si="5612"/>
        <v>266.39999999999998</v>
      </c>
      <c r="N2053" s="18">
        <f t="shared" si="5613"/>
        <v>266.39999999999998</v>
      </c>
      <c r="O2053" s="18"/>
      <c r="P2053" s="18"/>
      <c r="Q2053" s="18"/>
      <c r="R2053" s="18"/>
      <c r="S2053" s="18"/>
      <c r="T2053" s="18">
        <f t="shared" si="5540"/>
        <v>266.39999999999998</v>
      </c>
      <c r="U2053" s="18">
        <f t="shared" si="5541"/>
        <v>266.39999999999998</v>
      </c>
      <c r="V2053" s="18">
        <f t="shared" si="5542"/>
        <v>266.39999999999998</v>
      </c>
      <c r="W2053" s="18"/>
      <c r="X2053" s="18"/>
      <c r="Y2053" s="18"/>
      <c r="Z2053" s="18"/>
      <c r="AA2053" s="18"/>
      <c r="AB2053" s="18"/>
      <c r="AC2053" s="18">
        <f t="shared" si="5507"/>
        <v>266.39999999999998</v>
      </c>
      <c r="AD2053" s="18">
        <f t="shared" si="5508"/>
        <v>266.39999999999998</v>
      </c>
      <c r="AE2053" s="18">
        <f t="shared" si="5509"/>
        <v>266.39999999999998</v>
      </c>
      <c r="AF2053" s="18"/>
      <c r="AG2053" s="18"/>
      <c r="AH2053" s="18"/>
      <c r="AI2053" s="18">
        <f t="shared" si="5472"/>
        <v>266.39999999999998</v>
      </c>
      <c r="AJ2053" s="18">
        <f t="shared" si="5473"/>
        <v>266.39999999999998</v>
      </c>
      <c r="AK2053" s="18">
        <f t="shared" si="5474"/>
        <v>266.39999999999998</v>
      </c>
      <c r="AL2053" s="18"/>
      <c r="AM2053" s="18">
        <f t="shared" si="5475"/>
        <v>266.39999999999998</v>
      </c>
      <c r="AN2053" s="18"/>
      <c r="AO2053" s="18"/>
      <c r="AP2053" s="18"/>
      <c r="AQ2053" s="18">
        <f t="shared" si="5617"/>
        <v>266.39999999999998</v>
      </c>
      <c r="AR2053" s="18">
        <f t="shared" si="5618"/>
        <v>266.39999999999998</v>
      </c>
      <c r="AS2053" s="18">
        <f t="shared" si="5619"/>
        <v>266.39999999999998</v>
      </c>
      <c r="AT2053" s="18"/>
      <c r="AU2053" s="18"/>
      <c r="AV2053" s="18"/>
      <c r="AW2053" s="18">
        <f t="shared" si="5620"/>
        <v>266.39999999999998</v>
      </c>
      <c r="AX2053" s="18">
        <f t="shared" si="5621"/>
        <v>266.39999999999998</v>
      </c>
      <c r="AY2053" s="18">
        <f t="shared" si="5622"/>
        <v>266.39999999999998</v>
      </c>
      <c r="AZ2053" s="18"/>
      <c r="BA2053" s="18"/>
      <c r="BB2053" s="18"/>
      <c r="BC2053" s="18">
        <f t="shared" si="5592"/>
        <v>266.39999999999998</v>
      </c>
      <c r="BD2053" s="18">
        <f t="shared" si="5593"/>
        <v>266.39999999999998</v>
      </c>
      <c r="BE2053" s="18">
        <f t="shared" si="5594"/>
        <v>266.39999999999998</v>
      </c>
      <c r="BF2053" s="18"/>
      <c r="BG2053" s="18"/>
      <c r="BH2053" s="18"/>
      <c r="BI2053" s="18">
        <f t="shared" si="5589"/>
        <v>266.39999999999998</v>
      </c>
      <c r="BJ2053" s="18">
        <f t="shared" si="5590"/>
        <v>266.39999999999998</v>
      </c>
      <c r="BK2053" s="18">
        <f t="shared" si="5591"/>
        <v>266.39999999999998</v>
      </c>
      <c r="BL2053" s="18"/>
      <c r="BM2053" s="18"/>
      <c r="BN2053" s="18"/>
      <c r="BO2053" s="18">
        <f t="shared" si="5498"/>
        <v>266.39999999999998</v>
      </c>
      <c r="BP2053" s="18">
        <f t="shared" si="5499"/>
        <v>266.39999999999998</v>
      </c>
      <c r="BQ2053" s="18">
        <f t="shared" si="5500"/>
        <v>266.39999999999998</v>
      </c>
      <c r="BR2053" s="18"/>
      <c r="BS2053" s="18"/>
      <c r="BT2053" s="18"/>
      <c r="BU2053" s="18">
        <f t="shared" si="5492"/>
        <v>266.39999999999998</v>
      </c>
      <c r="BV2053" s="18">
        <f t="shared" si="5493"/>
        <v>266.39999999999998</v>
      </c>
      <c r="BW2053" s="18">
        <f t="shared" si="5494"/>
        <v>266.39999999999998</v>
      </c>
      <c r="BX2053" s="18"/>
      <c r="BY2053" s="18"/>
      <c r="BZ2053" s="18"/>
      <c r="CA2053" s="18">
        <f t="shared" si="5466"/>
        <v>266.39999999999998</v>
      </c>
      <c r="CB2053" s="18">
        <f t="shared" si="5467"/>
        <v>266.39999999999998</v>
      </c>
      <c r="CC2053" s="18">
        <f t="shared" si="5468"/>
        <v>266.39999999999998</v>
      </c>
      <c r="CD2053" s="18"/>
      <c r="CE2053" s="27"/>
      <c r="CF2053" s="33"/>
    </row>
    <row r="2054" spans="1:119" s="11" customFormat="1" ht="31.2" x14ac:dyDescent="0.3">
      <c r="A2054" s="10" t="s">
        <v>344</v>
      </c>
      <c r="B2054" s="16"/>
      <c r="C2054" s="10"/>
      <c r="D2054" s="10"/>
      <c r="E2054" s="15" t="s">
        <v>1099</v>
      </c>
      <c r="F2054" s="17">
        <f t="shared" ref="F2054:K2054" si="5623">F2063+F2076+F2055</f>
        <v>335195.8</v>
      </c>
      <c r="G2054" s="17">
        <f t="shared" si="5623"/>
        <v>313205.40000000002</v>
      </c>
      <c r="H2054" s="17">
        <f t="shared" si="5623"/>
        <v>273888</v>
      </c>
      <c r="I2054" s="17">
        <f t="shared" si="5623"/>
        <v>0</v>
      </c>
      <c r="J2054" s="17">
        <f t="shared" si="5623"/>
        <v>0</v>
      </c>
      <c r="K2054" s="17">
        <f t="shared" si="5623"/>
        <v>0</v>
      </c>
      <c r="L2054" s="17">
        <f t="shared" si="5611"/>
        <v>335195.8</v>
      </c>
      <c r="M2054" s="17">
        <f t="shared" si="5612"/>
        <v>313205.40000000002</v>
      </c>
      <c r="N2054" s="17">
        <f t="shared" si="5613"/>
        <v>273888</v>
      </c>
      <c r="O2054" s="17">
        <f t="shared" ref="O2054:S2054" si="5624">O2063+O2076+O2055</f>
        <v>95355.099999999991</v>
      </c>
      <c r="P2054" s="17">
        <f t="shared" si="5624"/>
        <v>95355.299999999988</v>
      </c>
      <c r="Q2054" s="17">
        <f t="shared" si="5624"/>
        <v>121668.59999999999</v>
      </c>
      <c r="R2054" s="17">
        <f t="shared" si="5624"/>
        <v>0</v>
      </c>
      <c r="S2054" s="17">
        <f t="shared" si="5624"/>
        <v>0</v>
      </c>
      <c r="T2054" s="17">
        <f t="shared" si="5540"/>
        <v>430550.89999999997</v>
      </c>
      <c r="U2054" s="17">
        <f t="shared" si="5541"/>
        <v>408560.7</v>
      </c>
      <c r="V2054" s="17">
        <f t="shared" si="5542"/>
        <v>395556.6</v>
      </c>
      <c r="W2054" s="17">
        <f t="shared" ref="W2054:CD2054" si="5625">W2063+W2076+W2055</f>
        <v>0</v>
      </c>
      <c r="X2054" s="17">
        <f t="shared" ref="X2054:AB2054" si="5626">X2063+X2076+X2055</f>
        <v>0</v>
      </c>
      <c r="Y2054" s="17">
        <f t="shared" si="5626"/>
        <v>0</v>
      </c>
      <c r="Z2054" s="17">
        <f t="shared" si="5626"/>
        <v>0</v>
      </c>
      <c r="AA2054" s="17">
        <f t="shared" si="5626"/>
        <v>0</v>
      </c>
      <c r="AB2054" s="17">
        <f t="shared" si="5626"/>
        <v>0</v>
      </c>
      <c r="AC2054" s="17">
        <f t="shared" si="5507"/>
        <v>430550.89999999997</v>
      </c>
      <c r="AD2054" s="17">
        <f t="shared" si="5508"/>
        <v>408560.7</v>
      </c>
      <c r="AE2054" s="17">
        <f t="shared" si="5509"/>
        <v>395556.6</v>
      </c>
      <c r="AF2054" s="17">
        <f t="shared" ref="AF2054:AH2054" si="5627">AF2063+AF2076+AF2055</f>
        <v>56711.481999999996</v>
      </c>
      <c r="AG2054" s="17">
        <f t="shared" si="5627"/>
        <v>0</v>
      </c>
      <c r="AH2054" s="17">
        <f t="shared" si="5627"/>
        <v>0</v>
      </c>
      <c r="AI2054" s="17">
        <f t="shared" si="5472"/>
        <v>487262.38199999998</v>
      </c>
      <c r="AJ2054" s="17">
        <f t="shared" si="5473"/>
        <v>408560.7</v>
      </c>
      <c r="AK2054" s="17">
        <f t="shared" si="5474"/>
        <v>395556.6</v>
      </c>
      <c r="AL2054" s="17">
        <f t="shared" ref="AL2054" si="5628">AL2063+AL2076+AL2055</f>
        <v>492.76900000000001</v>
      </c>
      <c r="AM2054" s="17">
        <f t="shared" si="5475"/>
        <v>487755.15099999995</v>
      </c>
      <c r="AN2054" s="17">
        <f t="shared" ref="AN2054:AP2054" si="5629">AN2063+AN2076+AN2055</f>
        <v>38760.299999999996</v>
      </c>
      <c r="AO2054" s="17">
        <f t="shared" si="5629"/>
        <v>0</v>
      </c>
      <c r="AP2054" s="17">
        <f t="shared" si="5629"/>
        <v>0</v>
      </c>
      <c r="AQ2054" s="17">
        <f t="shared" si="5617"/>
        <v>526515.451</v>
      </c>
      <c r="AR2054" s="17">
        <f t="shared" si="5618"/>
        <v>408560.7</v>
      </c>
      <c r="AS2054" s="17">
        <f t="shared" si="5619"/>
        <v>395556.6</v>
      </c>
      <c r="AT2054" s="17">
        <f t="shared" ref="AT2054:AV2054" si="5630">AT2063+AT2076+AT2055</f>
        <v>189.619</v>
      </c>
      <c r="AU2054" s="17">
        <f t="shared" si="5630"/>
        <v>0</v>
      </c>
      <c r="AV2054" s="17">
        <f t="shared" si="5630"/>
        <v>0</v>
      </c>
      <c r="AW2054" s="17">
        <f t="shared" si="5620"/>
        <v>526705.06999999995</v>
      </c>
      <c r="AX2054" s="17">
        <f t="shared" si="5621"/>
        <v>408560.7</v>
      </c>
      <c r="AY2054" s="17">
        <f t="shared" si="5622"/>
        <v>395556.6</v>
      </c>
      <c r="AZ2054" s="17">
        <f t="shared" ref="AZ2054:BB2054" si="5631">AZ2063+AZ2076+AZ2055</f>
        <v>21880.09</v>
      </c>
      <c r="BA2054" s="17">
        <f t="shared" si="5631"/>
        <v>0</v>
      </c>
      <c r="BB2054" s="17">
        <f t="shared" si="5631"/>
        <v>0</v>
      </c>
      <c r="BC2054" s="17">
        <f t="shared" si="5592"/>
        <v>548585.15999999992</v>
      </c>
      <c r="BD2054" s="17">
        <f t="shared" si="5593"/>
        <v>408560.7</v>
      </c>
      <c r="BE2054" s="17">
        <f t="shared" si="5594"/>
        <v>395556.6</v>
      </c>
      <c r="BF2054" s="17">
        <f t="shared" ref="BF2054:BH2054" si="5632">BF2063+BF2076+BF2055</f>
        <v>1150.3969999999999</v>
      </c>
      <c r="BG2054" s="17">
        <f t="shared" si="5632"/>
        <v>0</v>
      </c>
      <c r="BH2054" s="17">
        <f t="shared" si="5632"/>
        <v>0</v>
      </c>
      <c r="BI2054" s="18">
        <f t="shared" si="5589"/>
        <v>549735.55699999991</v>
      </c>
      <c r="BJ2054" s="18">
        <f t="shared" si="5590"/>
        <v>408560.7</v>
      </c>
      <c r="BK2054" s="18">
        <f t="shared" si="5591"/>
        <v>395556.6</v>
      </c>
      <c r="BL2054" s="17">
        <f t="shared" ref="BL2054:BN2054" si="5633">BL2063+BL2076+BL2055</f>
        <v>87082.921999999991</v>
      </c>
      <c r="BM2054" s="17">
        <f t="shared" si="5633"/>
        <v>0</v>
      </c>
      <c r="BN2054" s="17">
        <f t="shared" si="5633"/>
        <v>0</v>
      </c>
      <c r="BO2054" s="17">
        <f t="shared" si="5498"/>
        <v>636818.47899999993</v>
      </c>
      <c r="BP2054" s="17">
        <f t="shared" si="5499"/>
        <v>408560.7</v>
      </c>
      <c r="BQ2054" s="17">
        <f t="shared" si="5500"/>
        <v>395556.6</v>
      </c>
      <c r="BR2054" s="17">
        <f t="shared" ref="BR2054:BT2054" si="5634">BR2063+BR2076+BR2055</f>
        <v>612.68899999999996</v>
      </c>
      <c r="BS2054" s="17">
        <f t="shared" si="5634"/>
        <v>0</v>
      </c>
      <c r="BT2054" s="17">
        <f t="shared" si="5634"/>
        <v>0</v>
      </c>
      <c r="BU2054" s="17">
        <f t="shared" si="5492"/>
        <v>637431.16799999995</v>
      </c>
      <c r="BV2054" s="17">
        <f t="shared" si="5493"/>
        <v>408560.7</v>
      </c>
      <c r="BW2054" s="17">
        <f t="shared" si="5494"/>
        <v>395556.6</v>
      </c>
      <c r="BX2054" s="17">
        <f t="shared" ref="BX2054:BZ2054" si="5635">BX2063+BX2076+BX2055</f>
        <v>32172.449000000001</v>
      </c>
      <c r="BY2054" s="17">
        <f t="shared" si="5635"/>
        <v>0</v>
      </c>
      <c r="BZ2054" s="17">
        <f t="shared" si="5635"/>
        <v>0</v>
      </c>
      <c r="CA2054" s="17">
        <f t="shared" si="5466"/>
        <v>669603.61699999997</v>
      </c>
      <c r="CB2054" s="17">
        <f t="shared" si="5467"/>
        <v>408560.7</v>
      </c>
      <c r="CC2054" s="17">
        <f t="shared" si="5468"/>
        <v>395556.6</v>
      </c>
      <c r="CD2054" s="17">
        <f t="shared" si="5625"/>
        <v>0</v>
      </c>
      <c r="CE2054" s="26"/>
      <c r="CF2054" s="33"/>
      <c r="CG2054" s="37"/>
      <c r="CH2054" s="37"/>
      <c r="CI2054" s="37"/>
      <c r="CJ2054" s="37"/>
      <c r="CK2054" s="37"/>
      <c r="CL2054" s="37"/>
      <c r="CM2054" s="37"/>
      <c r="CN2054" s="37"/>
      <c r="CO2054" s="37"/>
      <c r="CP2054" s="37"/>
      <c r="CQ2054" s="37"/>
      <c r="CR2054" s="37"/>
      <c r="CS2054" s="37"/>
      <c r="CT2054" s="37"/>
      <c r="CU2054" s="37"/>
      <c r="CV2054" s="37"/>
      <c r="CW2054" s="37"/>
      <c r="CX2054" s="37"/>
      <c r="CY2054" s="37"/>
      <c r="CZ2054" s="37"/>
      <c r="DA2054" s="37"/>
      <c r="DB2054" s="37"/>
      <c r="DC2054" s="37"/>
      <c r="DD2054" s="37"/>
      <c r="DE2054" s="37"/>
      <c r="DF2054" s="37"/>
      <c r="DG2054" s="37"/>
      <c r="DH2054" s="37"/>
      <c r="DI2054" s="37"/>
      <c r="DJ2054" s="37"/>
      <c r="DK2054" s="37"/>
      <c r="DL2054" s="37"/>
      <c r="DM2054" s="37"/>
      <c r="DN2054" s="37"/>
      <c r="DO2054" s="37"/>
    </row>
    <row r="2055" spans="1:119" ht="62.4" x14ac:dyDescent="0.3">
      <c r="A2055" s="19" t="s">
        <v>1199</v>
      </c>
      <c r="B2055" s="39"/>
      <c r="C2055" s="41"/>
      <c r="D2055" s="41"/>
      <c r="E2055" s="14" t="s">
        <v>1215</v>
      </c>
      <c r="F2055" s="18">
        <f t="shared" ref="F2055:K2055" si="5636">F2057+F2060</f>
        <v>0</v>
      </c>
      <c r="G2055" s="18">
        <f t="shared" si="5636"/>
        <v>0</v>
      </c>
      <c r="H2055" s="18">
        <f t="shared" si="5636"/>
        <v>0</v>
      </c>
      <c r="I2055" s="18">
        <f t="shared" si="5636"/>
        <v>0</v>
      </c>
      <c r="J2055" s="18">
        <f t="shared" si="5636"/>
        <v>0</v>
      </c>
      <c r="K2055" s="18">
        <f t="shared" si="5636"/>
        <v>0</v>
      </c>
      <c r="L2055" s="18">
        <f t="shared" si="5611"/>
        <v>0</v>
      </c>
      <c r="M2055" s="18">
        <f t="shared" si="5612"/>
        <v>0</v>
      </c>
      <c r="N2055" s="18">
        <f t="shared" si="5613"/>
        <v>0</v>
      </c>
      <c r="O2055" s="18">
        <f>O2056</f>
        <v>0</v>
      </c>
      <c r="P2055" s="18">
        <f t="shared" ref="P2055:CD2055" si="5637">P2056</f>
        <v>0</v>
      </c>
      <c r="Q2055" s="18">
        <f t="shared" si="5637"/>
        <v>0</v>
      </c>
      <c r="R2055" s="18">
        <f t="shared" si="5637"/>
        <v>0</v>
      </c>
      <c r="S2055" s="18">
        <f t="shared" si="5637"/>
        <v>0</v>
      </c>
      <c r="T2055" s="18">
        <f t="shared" si="5540"/>
        <v>0</v>
      </c>
      <c r="U2055" s="18">
        <f t="shared" si="5541"/>
        <v>0</v>
      </c>
      <c r="V2055" s="18">
        <f t="shared" si="5542"/>
        <v>0</v>
      </c>
      <c r="W2055" s="18">
        <f t="shared" si="5637"/>
        <v>0</v>
      </c>
      <c r="X2055" s="18">
        <f t="shared" si="5637"/>
        <v>0</v>
      </c>
      <c r="Y2055" s="18">
        <f t="shared" si="5637"/>
        <v>0</v>
      </c>
      <c r="Z2055" s="18">
        <f t="shared" si="5637"/>
        <v>0</v>
      </c>
      <c r="AA2055" s="18">
        <f t="shared" si="5637"/>
        <v>0</v>
      </c>
      <c r="AB2055" s="18">
        <f t="shared" si="5637"/>
        <v>0</v>
      </c>
      <c r="AC2055" s="18">
        <f t="shared" si="5507"/>
        <v>0</v>
      </c>
      <c r="AD2055" s="18">
        <f t="shared" si="5508"/>
        <v>0</v>
      </c>
      <c r="AE2055" s="18">
        <f t="shared" si="5509"/>
        <v>0</v>
      </c>
      <c r="AF2055" s="18">
        <f t="shared" si="5637"/>
        <v>56711.481999999996</v>
      </c>
      <c r="AG2055" s="18">
        <f t="shared" si="5637"/>
        <v>0</v>
      </c>
      <c r="AH2055" s="18">
        <f t="shared" si="5637"/>
        <v>0</v>
      </c>
      <c r="AI2055" s="18">
        <f t="shared" si="5472"/>
        <v>56711.481999999996</v>
      </c>
      <c r="AJ2055" s="18">
        <f t="shared" si="5473"/>
        <v>0</v>
      </c>
      <c r="AK2055" s="18">
        <f t="shared" si="5474"/>
        <v>0</v>
      </c>
      <c r="AL2055" s="18">
        <f t="shared" si="5637"/>
        <v>492.76900000000001</v>
      </c>
      <c r="AM2055" s="18">
        <f t="shared" si="5475"/>
        <v>57204.250999999997</v>
      </c>
      <c r="AN2055" s="18">
        <f t="shared" si="5637"/>
        <v>38760.299999999996</v>
      </c>
      <c r="AO2055" s="18">
        <f t="shared" si="5637"/>
        <v>0</v>
      </c>
      <c r="AP2055" s="18">
        <f t="shared" si="5637"/>
        <v>0</v>
      </c>
      <c r="AQ2055" s="18">
        <f t="shared" si="5617"/>
        <v>95964.550999999992</v>
      </c>
      <c r="AR2055" s="18">
        <f t="shared" si="5618"/>
        <v>0</v>
      </c>
      <c r="AS2055" s="18">
        <f t="shared" si="5619"/>
        <v>0</v>
      </c>
      <c r="AT2055" s="18">
        <f t="shared" si="5637"/>
        <v>189.619</v>
      </c>
      <c r="AU2055" s="18">
        <f t="shared" si="5637"/>
        <v>0</v>
      </c>
      <c r="AV2055" s="18">
        <f t="shared" si="5637"/>
        <v>0</v>
      </c>
      <c r="AW2055" s="18">
        <f t="shared" si="5620"/>
        <v>96154.17</v>
      </c>
      <c r="AX2055" s="18">
        <f t="shared" si="5621"/>
        <v>0</v>
      </c>
      <c r="AY2055" s="18">
        <f t="shared" si="5622"/>
        <v>0</v>
      </c>
      <c r="AZ2055" s="18">
        <f t="shared" si="5637"/>
        <v>21880.09</v>
      </c>
      <c r="BA2055" s="18">
        <f t="shared" si="5637"/>
        <v>0</v>
      </c>
      <c r="BB2055" s="18">
        <f t="shared" si="5637"/>
        <v>0</v>
      </c>
      <c r="BC2055" s="18">
        <f t="shared" si="5592"/>
        <v>118034.26</v>
      </c>
      <c r="BD2055" s="18">
        <f t="shared" si="5593"/>
        <v>0</v>
      </c>
      <c r="BE2055" s="18">
        <f t="shared" si="5594"/>
        <v>0</v>
      </c>
      <c r="BF2055" s="18">
        <f t="shared" si="5637"/>
        <v>1150.3969999999999</v>
      </c>
      <c r="BG2055" s="18">
        <f t="shared" si="5637"/>
        <v>0</v>
      </c>
      <c r="BH2055" s="18">
        <f t="shared" si="5637"/>
        <v>0</v>
      </c>
      <c r="BI2055" s="18">
        <f t="shared" si="5589"/>
        <v>119184.65699999999</v>
      </c>
      <c r="BJ2055" s="18">
        <f t="shared" si="5590"/>
        <v>0</v>
      </c>
      <c r="BK2055" s="18">
        <f t="shared" si="5591"/>
        <v>0</v>
      </c>
      <c r="BL2055" s="18">
        <f t="shared" si="5637"/>
        <v>87082.921999999991</v>
      </c>
      <c r="BM2055" s="18">
        <f t="shared" si="5637"/>
        <v>0</v>
      </c>
      <c r="BN2055" s="18">
        <f t="shared" si="5637"/>
        <v>0</v>
      </c>
      <c r="BO2055" s="18">
        <f t="shared" si="5498"/>
        <v>206267.57899999997</v>
      </c>
      <c r="BP2055" s="18">
        <f t="shared" si="5499"/>
        <v>0</v>
      </c>
      <c r="BQ2055" s="18">
        <f t="shared" si="5500"/>
        <v>0</v>
      </c>
      <c r="BR2055" s="18">
        <f t="shared" si="5637"/>
        <v>612.68899999999996</v>
      </c>
      <c r="BS2055" s="18">
        <f t="shared" si="5637"/>
        <v>0</v>
      </c>
      <c r="BT2055" s="18">
        <f t="shared" si="5637"/>
        <v>0</v>
      </c>
      <c r="BU2055" s="18">
        <f t="shared" si="5492"/>
        <v>206880.26799999998</v>
      </c>
      <c r="BV2055" s="18">
        <f t="shared" si="5493"/>
        <v>0</v>
      </c>
      <c r="BW2055" s="18">
        <f t="shared" si="5494"/>
        <v>0</v>
      </c>
      <c r="BX2055" s="18">
        <f t="shared" si="5637"/>
        <v>32172.449000000001</v>
      </c>
      <c r="BY2055" s="18">
        <f t="shared" si="5637"/>
        <v>0</v>
      </c>
      <c r="BZ2055" s="18">
        <f t="shared" si="5637"/>
        <v>0</v>
      </c>
      <c r="CA2055" s="18">
        <f t="shared" si="5466"/>
        <v>239052.71699999998</v>
      </c>
      <c r="CB2055" s="18">
        <f t="shared" si="5467"/>
        <v>0</v>
      </c>
      <c r="CC2055" s="18">
        <f t="shared" si="5468"/>
        <v>0</v>
      </c>
      <c r="CD2055" s="18">
        <f t="shared" si="5637"/>
        <v>0</v>
      </c>
      <c r="CE2055" s="27"/>
      <c r="CF2055" s="33"/>
    </row>
    <row r="2056" spans="1:119" ht="46.8" x14ac:dyDescent="0.3">
      <c r="A2056" s="19" t="s">
        <v>1507</v>
      </c>
      <c r="B2056" s="39"/>
      <c r="C2056" s="41"/>
      <c r="D2056" s="41"/>
      <c r="E2056" s="14" t="s">
        <v>1508</v>
      </c>
      <c r="F2056" s="18"/>
      <c r="G2056" s="18"/>
      <c r="H2056" s="18"/>
      <c r="I2056" s="18"/>
      <c r="J2056" s="18"/>
      <c r="K2056" s="18"/>
      <c r="L2056" s="18"/>
      <c r="M2056" s="18"/>
      <c r="N2056" s="18"/>
      <c r="O2056" s="18">
        <f>O2057+O2060</f>
        <v>0</v>
      </c>
      <c r="P2056" s="18">
        <f t="shared" ref="P2056:CD2056" si="5638">P2057+P2060</f>
        <v>0</v>
      </c>
      <c r="Q2056" s="18">
        <f t="shared" si="5638"/>
        <v>0</v>
      </c>
      <c r="R2056" s="18">
        <f t="shared" ref="R2056:S2056" si="5639">R2057+R2060</f>
        <v>0</v>
      </c>
      <c r="S2056" s="18">
        <f t="shared" si="5639"/>
        <v>0</v>
      </c>
      <c r="T2056" s="18">
        <f t="shared" si="5540"/>
        <v>0</v>
      </c>
      <c r="U2056" s="18">
        <f t="shared" si="5541"/>
        <v>0</v>
      </c>
      <c r="V2056" s="18">
        <f t="shared" si="5542"/>
        <v>0</v>
      </c>
      <c r="W2056" s="18">
        <f t="shared" ref="W2056:AB2056" si="5640">W2057+W2060</f>
        <v>0</v>
      </c>
      <c r="X2056" s="18">
        <f t="shared" si="5640"/>
        <v>0</v>
      </c>
      <c r="Y2056" s="18">
        <f t="shared" si="5640"/>
        <v>0</v>
      </c>
      <c r="Z2056" s="18">
        <f t="shared" si="5640"/>
        <v>0</v>
      </c>
      <c r="AA2056" s="18">
        <f t="shared" si="5640"/>
        <v>0</v>
      </c>
      <c r="AB2056" s="18">
        <f t="shared" si="5640"/>
        <v>0</v>
      </c>
      <c r="AC2056" s="18">
        <f t="shared" si="5507"/>
        <v>0</v>
      </c>
      <c r="AD2056" s="18">
        <f t="shared" si="5508"/>
        <v>0</v>
      </c>
      <c r="AE2056" s="18">
        <f t="shared" si="5509"/>
        <v>0</v>
      </c>
      <c r="AF2056" s="18">
        <f t="shared" ref="AF2056:AH2056" si="5641">AF2057+AF2060</f>
        <v>56711.481999999996</v>
      </c>
      <c r="AG2056" s="18">
        <f t="shared" si="5641"/>
        <v>0</v>
      </c>
      <c r="AH2056" s="18">
        <f t="shared" si="5641"/>
        <v>0</v>
      </c>
      <c r="AI2056" s="18">
        <f t="shared" si="5472"/>
        <v>56711.481999999996</v>
      </c>
      <c r="AJ2056" s="18">
        <f t="shared" si="5473"/>
        <v>0</v>
      </c>
      <c r="AK2056" s="18">
        <f t="shared" si="5474"/>
        <v>0</v>
      </c>
      <c r="AL2056" s="18">
        <f t="shared" ref="AL2056" si="5642">AL2057+AL2060</f>
        <v>492.76900000000001</v>
      </c>
      <c r="AM2056" s="18">
        <f t="shared" si="5475"/>
        <v>57204.250999999997</v>
      </c>
      <c r="AN2056" s="18">
        <f t="shared" ref="AN2056:AP2056" si="5643">AN2057+AN2060</f>
        <v>38760.299999999996</v>
      </c>
      <c r="AO2056" s="18">
        <f t="shared" si="5643"/>
        <v>0</v>
      </c>
      <c r="AP2056" s="18">
        <f t="shared" si="5643"/>
        <v>0</v>
      </c>
      <c r="AQ2056" s="18">
        <f t="shared" si="5617"/>
        <v>95964.550999999992</v>
      </c>
      <c r="AR2056" s="18">
        <f t="shared" si="5618"/>
        <v>0</v>
      </c>
      <c r="AS2056" s="18">
        <f t="shared" si="5619"/>
        <v>0</v>
      </c>
      <c r="AT2056" s="18">
        <f t="shared" ref="AT2056:AV2056" si="5644">AT2057+AT2060</f>
        <v>189.619</v>
      </c>
      <c r="AU2056" s="18">
        <f t="shared" si="5644"/>
        <v>0</v>
      </c>
      <c r="AV2056" s="18">
        <f t="shared" si="5644"/>
        <v>0</v>
      </c>
      <c r="AW2056" s="18">
        <f t="shared" si="5620"/>
        <v>96154.17</v>
      </c>
      <c r="AX2056" s="18">
        <f t="shared" si="5621"/>
        <v>0</v>
      </c>
      <c r="AY2056" s="18">
        <f t="shared" si="5622"/>
        <v>0</v>
      </c>
      <c r="AZ2056" s="18">
        <f t="shared" ref="AZ2056:BB2056" si="5645">AZ2057+AZ2060</f>
        <v>21880.09</v>
      </c>
      <c r="BA2056" s="18">
        <f t="shared" si="5645"/>
        <v>0</v>
      </c>
      <c r="BB2056" s="18">
        <f t="shared" si="5645"/>
        <v>0</v>
      </c>
      <c r="BC2056" s="18">
        <f t="shared" si="5592"/>
        <v>118034.26</v>
      </c>
      <c r="BD2056" s="18">
        <f t="shared" si="5593"/>
        <v>0</v>
      </c>
      <c r="BE2056" s="18">
        <f t="shared" si="5594"/>
        <v>0</v>
      </c>
      <c r="BF2056" s="18">
        <f t="shared" ref="BF2056:BH2056" si="5646">BF2057+BF2060</f>
        <v>1150.3969999999999</v>
      </c>
      <c r="BG2056" s="18">
        <f t="shared" si="5646"/>
        <v>0</v>
      </c>
      <c r="BH2056" s="18">
        <f t="shared" si="5646"/>
        <v>0</v>
      </c>
      <c r="BI2056" s="18">
        <f t="shared" si="5589"/>
        <v>119184.65699999999</v>
      </c>
      <c r="BJ2056" s="18">
        <f t="shared" si="5590"/>
        <v>0</v>
      </c>
      <c r="BK2056" s="18">
        <f t="shared" si="5591"/>
        <v>0</v>
      </c>
      <c r="BL2056" s="18">
        <f t="shared" ref="BL2056:BN2056" si="5647">BL2057+BL2060</f>
        <v>87082.921999999991</v>
      </c>
      <c r="BM2056" s="18">
        <f t="shared" si="5647"/>
        <v>0</v>
      </c>
      <c r="BN2056" s="18">
        <f t="shared" si="5647"/>
        <v>0</v>
      </c>
      <c r="BO2056" s="18">
        <f t="shared" si="5498"/>
        <v>206267.57899999997</v>
      </c>
      <c r="BP2056" s="18">
        <f t="shared" si="5499"/>
        <v>0</v>
      </c>
      <c r="BQ2056" s="18">
        <f t="shared" si="5500"/>
        <v>0</v>
      </c>
      <c r="BR2056" s="18">
        <f t="shared" ref="BR2056:BT2056" si="5648">BR2057+BR2060</f>
        <v>612.68899999999996</v>
      </c>
      <c r="BS2056" s="18">
        <f t="shared" si="5648"/>
        <v>0</v>
      </c>
      <c r="BT2056" s="18">
        <f t="shared" si="5648"/>
        <v>0</v>
      </c>
      <c r="BU2056" s="18">
        <f t="shared" si="5492"/>
        <v>206880.26799999998</v>
      </c>
      <c r="BV2056" s="18">
        <f t="shared" si="5493"/>
        <v>0</v>
      </c>
      <c r="BW2056" s="18">
        <f t="shared" si="5494"/>
        <v>0</v>
      </c>
      <c r="BX2056" s="18">
        <f t="shared" ref="BX2056:BZ2056" si="5649">BX2057+BX2060</f>
        <v>32172.449000000001</v>
      </c>
      <c r="BY2056" s="18">
        <f t="shared" si="5649"/>
        <v>0</v>
      </c>
      <c r="BZ2056" s="18">
        <f t="shared" si="5649"/>
        <v>0</v>
      </c>
      <c r="CA2056" s="18">
        <f t="shared" si="5466"/>
        <v>239052.71699999998</v>
      </c>
      <c r="CB2056" s="18">
        <f t="shared" si="5467"/>
        <v>0</v>
      </c>
      <c r="CC2056" s="18">
        <f t="shared" si="5468"/>
        <v>0</v>
      </c>
      <c r="CD2056" s="18">
        <f t="shared" si="5638"/>
        <v>0</v>
      </c>
      <c r="CE2056" s="27"/>
      <c r="CF2056" s="33"/>
    </row>
    <row r="2057" spans="1:119" ht="46.8" x14ac:dyDescent="0.3">
      <c r="A2057" s="19" t="s">
        <v>1507</v>
      </c>
      <c r="B2057" s="39">
        <v>400</v>
      </c>
      <c r="C2057" s="41"/>
      <c r="D2057" s="41"/>
      <c r="E2057" s="14" t="s">
        <v>553</v>
      </c>
      <c r="F2057" s="18">
        <f t="shared" ref="F2057:K2058" si="5650">F2058</f>
        <v>0</v>
      </c>
      <c r="G2057" s="18">
        <f t="shared" si="5650"/>
        <v>0</v>
      </c>
      <c r="H2057" s="18">
        <f t="shared" si="5650"/>
        <v>0</v>
      </c>
      <c r="I2057" s="18">
        <f t="shared" si="5650"/>
        <v>0</v>
      </c>
      <c r="J2057" s="18">
        <f t="shared" si="5650"/>
        <v>0</v>
      </c>
      <c r="K2057" s="18">
        <f t="shared" si="5650"/>
        <v>0</v>
      </c>
      <c r="L2057" s="18">
        <f t="shared" si="5611"/>
        <v>0</v>
      </c>
      <c r="M2057" s="18">
        <f t="shared" si="5612"/>
        <v>0</v>
      </c>
      <c r="N2057" s="18">
        <f t="shared" si="5613"/>
        <v>0</v>
      </c>
      <c r="O2057" s="18">
        <f t="shared" ref="O2057:S2058" si="5651">O2058</f>
        <v>0</v>
      </c>
      <c r="P2057" s="18">
        <f t="shared" si="5651"/>
        <v>0</v>
      </c>
      <c r="Q2057" s="18">
        <f t="shared" si="5651"/>
        <v>0</v>
      </c>
      <c r="R2057" s="18">
        <f t="shared" si="5651"/>
        <v>0</v>
      </c>
      <c r="S2057" s="18">
        <f t="shared" si="5651"/>
        <v>0</v>
      </c>
      <c r="T2057" s="18">
        <f t="shared" si="5540"/>
        <v>0</v>
      </c>
      <c r="U2057" s="18">
        <f t="shared" si="5541"/>
        <v>0</v>
      </c>
      <c r="V2057" s="18">
        <f t="shared" si="5542"/>
        <v>0</v>
      </c>
      <c r="W2057" s="18">
        <f t="shared" ref="W2057:CD2058" si="5652">W2058</f>
        <v>0</v>
      </c>
      <c r="X2057" s="18">
        <f t="shared" si="5652"/>
        <v>0</v>
      </c>
      <c r="Y2057" s="18">
        <f t="shared" si="5652"/>
        <v>0</v>
      </c>
      <c r="Z2057" s="18">
        <f t="shared" si="5652"/>
        <v>0</v>
      </c>
      <c r="AA2057" s="18">
        <f t="shared" si="5652"/>
        <v>0</v>
      </c>
      <c r="AB2057" s="18">
        <f t="shared" si="5652"/>
        <v>0</v>
      </c>
      <c r="AC2057" s="18">
        <f t="shared" si="5507"/>
        <v>0</v>
      </c>
      <c r="AD2057" s="18">
        <f t="shared" si="5508"/>
        <v>0</v>
      </c>
      <c r="AE2057" s="18">
        <f t="shared" si="5509"/>
        <v>0</v>
      </c>
      <c r="AF2057" s="18">
        <f t="shared" si="5652"/>
        <v>55643.81</v>
      </c>
      <c r="AG2057" s="18">
        <f t="shared" si="5652"/>
        <v>0</v>
      </c>
      <c r="AH2057" s="18">
        <f t="shared" si="5652"/>
        <v>0</v>
      </c>
      <c r="AI2057" s="18">
        <f t="shared" si="5472"/>
        <v>55643.81</v>
      </c>
      <c r="AJ2057" s="18">
        <f t="shared" si="5473"/>
        <v>0</v>
      </c>
      <c r="AK2057" s="18">
        <f t="shared" si="5474"/>
        <v>0</v>
      </c>
      <c r="AL2057" s="18">
        <f t="shared" si="5652"/>
        <v>492.76900000000001</v>
      </c>
      <c r="AM2057" s="18">
        <f t="shared" si="5475"/>
        <v>56136.578999999998</v>
      </c>
      <c r="AN2057" s="18">
        <f t="shared" si="5652"/>
        <v>37982.144999999997</v>
      </c>
      <c r="AO2057" s="18">
        <f t="shared" si="5652"/>
        <v>0</v>
      </c>
      <c r="AP2057" s="18">
        <f t="shared" si="5652"/>
        <v>0</v>
      </c>
      <c r="AQ2057" s="18">
        <f t="shared" si="5617"/>
        <v>94118.723999999987</v>
      </c>
      <c r="AR2057" s="18">
        <f t="shared" si="5618"/>
        <v>0</v>
      </c>
      <c r="AS2057" s="18">
        <f t="shared" si="5619"/>
        <v>0</v>
      </c>
      <c r="AT2057" s="18">
        <f t="shared" si="5652"/>
        <v>189.619</v>
      </c>
      <c r="AU2057" s="18">
        <f t="shared" si="5652"/>
        <v>0</v>
      </c>
      <c r="AV2057" s="18">
        <f t="shared" si="5652"/>
        <v>0</v>
      </c>
      <c r="AW2057" s="18">
        <f t="shared" si="5620"/>
        <v>94308.342999999993</v>
      </c>
      <c r="AX2057" s="18">
        <f t="shared" si="5621"/>
        <v>0</v>
      </c>
      <c r="AY2057" s="18">
        <f t="shared" si="5622"/>
        <v>0</v>
      </c>
      <c r="AZ2057" s="18">
        <f t="shared" si="5652"/>
        <v>21455.046999999999</v>
      </c>
      <c r="BA2057" s="18">
        <f t="shared" si="5652"/>
        <v>0</v>
      </c>
      <c r="BB2057" s="18">
        <f t="shared" si="5652"/>
        <v>0</v>
      </c>
      <c r="BC2057" s="18">
        <f t="shared" si="5592"/>
        <v>115763.38999999998</v>
      </c>
      <c r="BD2057" s="18">
        <f t="shared" si="5593"/>
        <v>0</v>
      </c>
      <c r="BE2057" s="18">
        <f t="shared" si="5594"/>
        <v>0</v>
      </c>
      <c r="BF2057" s="18">
        <f t="shared" si="5652"/>
        <v>1150.3969999999999</v>
      </c>
      <c r="BG2057" s="18">
        <f t="shared" si="5652"/>
        <v>0</v>
      </c>
      <c r="BH2057" s="18">
        <f t="shared" si="5652"/>
        <v>0</v>
      </c>
      <c r="BI2057" s="18">
        <f t="shared" si="5589"/>
        <v>116913.78699999998</v>
      </c>
      <c r="BJ2057" s="18">
        <f t="shared" si="5590"/>
        <v>0</v>
      </c>
      <c r="BK2057" s="18">
        <f t="shared" si="5591"/>
        <v>0</v>
      </c>
      <c r="BL2057" s="18">
        <f t="shared" si="5652"/>
        <v>84610.930999999997</v>
      </c>
      <c r="BM2057" s="18">
        <f t="shared" si="5652"/>
        <v>0</v>
      </c>
      <c r="BN2057" s="18">
        <f t="shared" si="5652"/>
        <v>0</v>
      </c>
      <c r="BO2057" s="18">
        <f t="shared" si="5498"/>
        <v>201524.71799999999</v>
      </c>
      <c r="BP2057" s="18">
        <f t="shared" si="5499"/>
        <v>0</v>
      </c>
      <c r="BQ2057" s="18">
        <f t="shared" si="5500"/>
        <v>0</v>
      </c>
      <c r="BR2057" s="18">
        <f t="shared" si="5652"/>
        <v>712.68899999999996</v>
      </c>
      <c r="BS2057" s="18">
        <f t="shared" si="5652"/>
        <v>0</v>
      </c>
      <c r="BT2057" s="18">
        <f t="shared" si="5652"/>
        <v>0</v>
      </c>
      <c r="BU2057" s="18">
        <f t="shared" si="5492"/>
        <v>202237.40700000001</v>
      </c>
      <c r="BV2057" s="18">
        <f t="shared" si="5493"/>
        <v>0</v>
      </c>
      <c r="BW2057" s="18">
        <f t="shared" si="5494"/>
        <v>0</v>
      </c>
      <c r="BX2057" s="18">
        <f t="shared" si="5652"/>
        <v>31804.363000000001</v>
      </c>
      <c r="BY2057" s="18">
        <f t="shared" si="5652"/>
        <v>0</v>
      </c>
      <c r="BZ2057" s="18">
        <f t="shared" si="5652"/>
        <v>0</v>
      </c>
      <c r="CA2057" s="18">
        <f t="shared" si="5466"/>
        <v>234041.77000000002</v>
      </c>
      <c r="CB2057" s="18">
        <f t="shared" si="5467"/>
        <v>0</v>
      </c>
      <c r="CC2057" s="18">
        <f t="shared" si="5468"/>
        <v>0</v>
      </c>
      <c r="CD2057" s="18">
        <f t="shared" si="5652"/>
        <v>0</v>
      </c>
      <c r="CE2057" s="27"/>
      <c r="CF2057" s="33"/>
    </row>
    <row r="2058" spans="1:119" x14ac:dyDescent="0.3">
      <c r="A2058" s="19" t="s">
        <v>1507</v>
      </c>
      <c r="B2058" s="39">
        <v>410</v>
      </c>
      <c r="C2058" s="41"/>
      <c r="D2058" s="41"/>
      <c r="E2058" s="14" t="s">
        <v>566</v>
      </c>
      <c r="F2058" s="18">
        <f t="shared" si="5650"/>
        <v>0</v>
      </c>
      <c r="G2058" s="18">
        <f t="shared" si="5650"/>
        <v>0</v>
      </c>
      <c r="H2058" s="18">
        <f t="shared" si="5650"/>
        <v>0</v>
      </c>
      <c r="I2058" s="18">
        <f t="shared" si="5650"/>
        <v>0</v>
      </c>
      <c r="J2058" s="18">
        <f t="shared" si="5650"/>
        <v>0</v>
      </c>
      <c r="K2058" s="18">
        <f t="shared" si="5650"/>
        <v>0</v>
      </c>
      <c r="L2058" s="18">
        <f t="shared" si="5611"/>
        <v>0</v>
      </c>
      <c r="M2058" s="18">
        <f t="shared" si="5612"/>
        <v>0</v>
      </c>
      <c r="N2058" s="18">
        <f t="shared" si="5613"/>
        <v>0</v>
      </c>
      <c r="O2058" s="18">
        <f t="shared" si="5651"/>
        <v>0</v>
      </c>
      <c r="P2058" s="18">
        <f t="shared" si="5651"/>
        <v>0</v>
      </c>
      <c r="Q2058" s="18">
        <f t="shared" si="5651"/>
        <v>0</v>
      </c>
      <c r="R2058" s="18">
        <f t="shared" si="5651"/>
        <v>0</v>
      </c>
      <c r="S2058" s="18">
        <f t="shared" si="5651"/>
        <v>0</v>
      </c>
      <c r="T2058" s="18">
        <f t="shared" si="5540"/>
        <v>0</v>
      </c>
      <c r="U2058" s="18">
        <f t="shared" si="5541"/>
        <v>0</v>
      </c>
      <c r="V2058" s="18">
        <f t="shared" si="5542"/>
        <v>0</v>
      </c>
      <c r="W2058" s="18">
        <f t="shared" si="5652"/>
        <v>0</v>
      </c>
      <c r="X2058" s="18">
        <f t="shared" si="5652"/>
        <v>0</v>
      </c>
      <c r="Y2058" s="18">
        <f t="shared" si="5652"/>
        <v>0</v>
      </c>
      <c r="Z2058" s="18">
        <f t="shared" si="5652"/>
        <v>0</v>
      </c>
      <c r="AA2058" s="18">
        <f t="shared" si="5652"/>
        <v>0</v>
      </c>
      <c r="AB2058" s="18">
        <f t="shared" si="5652"/>
        <v>0</v>
      </c>
      <c r="AC2058" s="18">
        <f t="shared" si="5507"/>
        <v>0</v>
      </c>
      <c r="AD2058" s="18">
        <f t="shared" si="5508"/>
        <v>0</v>
      </c>
      <c r="AE2058" s="18">
        <f t="shared" si="5509"/>
        <v>0</v>
      </c>
      <c r="AF2058" s="18">
        <f t="shared" si="5652"/>
        <v>55643.81</v>
      </c>
      <c r="AG2058" s="18">
        <f t="shared" si="5652"/>
        <v>0</v>
      </c>
      <c r="AH2058" s="18">
        <f t="shared" si="5652"/>
        <v>0</v>
      </c>
      <c r="AI2058" s="18">
        <f t="shared" si="5472"/>
        <v>55643.81</v>
      </c>
      <c r="AJ2058" s="18">
        <f t="shared" si="5473"/>
        <v>0</v>
      </c>
      <c r="AK2058" s="18">
        <f t="shared" si="5474"/>
        <v>0</v>
      </c>
      <c r="AL2058" s="18">
        <f t="shared" si="5652"/>
        <v>492.76900000000001</v>
      </c>
      <c r="AM2058" s="18">
        <f t="shared" si="5475"/>
        <v>56136.578999999998</v>
      </c>
      <c r="AN2058" s="18">
        <f t="shared" si="5652"/>
        <v>37982.144999999997</v>
      </c>
      <c r="AO2058" s="18">
        <f t="shared" si="5652"/>
        <v>0</v>
      </c>
      <c r="AP2058" s="18">
        <f t="shared" si="5652"/>
        <v>0</v>
      </c>
      <c r="AQ2058" s="18">
        <f t="shared" si="5617"/>
        <v>94118.723999999987</v>
      </c>
      <c r="AR2058" s="18">
        <f t="shared" si="5618"/>
        <v>0</v>
      </c>
      <c r="AS2058" s="18">
        <f t="shared" si="5619"/>
        <v>0</v>
      </c>
      <c r="AT2058" s="18">
        <f t="shared" si="5652"/>
        <v>189.619</v>
      </c>
      <c r="AU2058" s="18">
        <f t="shared" si="5652"/>
        <v>0</v>
      </c>
      <c r="AV2058" s="18">
        <f t="shared" si="5652"/>
        <v>0</v>
      </c>
      <c r="AW2058" s="18">
        <f t="shared" si="5620"/>
        <v>94308.342999999993</v>
      </c>
      <c r="AX2058" s="18">
        <f t="shared" si="5621"/>
        <v>0</v>
      </c>
      <c r="AY2058" s="18">
        <f t="shared" si="5622"/>
        <v>0</v>
      </c>
      <c r="AZ2058" s="18">
        <f t="shared" si="5652"/>
        <v>21455.046999999999</v>
      </c>
      <c r="BA2058" s="18">
        <f t="shared" si="5652"/>
        <v>0</v>
      </c>
      <c r="BB2058" s="18">
        <f t="shared" si="5652"/>
        <v>0</v>
      </c>
      <c r="BC2058" s="18">
        <f t="shared" si="5592"/>
        <v>115763.38999999998</v>
      </c>
      <c r="BD2058" s="18">
        <f t="shared" si="5593"/>
        <v>0</v>
      </c>
      <c r="BE2058" s="18">
        <f t="shared" si="5594"/>
        <v>0</v>
      </c>
      <c r="BF2058" s="18">
        <f t="shared" si="5652"/>
        <v>1150.3969999999999</v>
      </c>
      <c r="BG2058" s="18">
        <f t="shared" si="5652"/>
        <v>0</v>
      </c>
      <c r="BH2058" s="18">
        <f t="shared" si="5652"/>
        <v>0</v>
      </c>
      <c r="BI2058" s="18">
        <f t="shared" si="5589"/>
        <v>116913.78699999998</v>
      </c>
      <c r="BJ2058" s="18">
        <f t="shared" si="5590"/>
        <v>0</v>
      </c>
      <c r="BK2058" s="18">
        <f t="shared" si="5591"/>
        <v>0</v>
      </c>
      <c r="BL2058" s="18">
        <f t="shared" si="5652"/>
        <v>84610.930999999997</v>
      </c>
      <c r="BM2058" s="18">
        <f t="shared" si="5652"/>
        <v>0</v>
      </c>
      <c r="BN2058" s="18">
        <f t="shared" si="5652"/>
        <v>0</v>
      </c>
      <c r="BO2058" s="18">
        <f t="shared" si="5498"/>
        <v>201524.71799999999</v>
      </c>
      <c r="BP2058" s="18">
        <f t="shared" si="5499"/>
        <v>0</v>
      </c>
      <c r="BQ2058" s="18">
        <f t="shared" si="5500"/>
        <v>0</v>
      </c>
      <c r="BR2058" s="18">
        <f t="shared" si="5652"/>
        <v>712.68899999999996</v>
      </c>
      <c r="BS2058" s="18">
        <f t="shared" si="5652"/>
        <v>0</v>
      </c>
      <c r="BT2058" s="18">
        <f t="shared" si="5652"/>
        <v>0</v>
      </c>
      <c r="BU2058" s="18">
        <f t="shared" si="5492"/>
        <v>202237.40700000001</v>
      </c>
      <c r="BV2058" s="18">
        <f t="shared" si="5493"/>
        <v>0</v>
      </c>
      <c r="BW2058" s="18">
        <f t="shared" si="5494"/>
        <v>0</v>
      </c>
      <c r="BX2058" s="18">
        <f t="shared" si="5652"/>
        <v>31804.363000000001</v>
      </c>
      <c r="BY2058" s="18">
        <f t="shared" si="5652"/>
        <v>0</v>
      </c>
      <c r="BZ2058" s="18">
        <f t="shared" si="5652"/>
        <v>0</v>
      </c>
      <c r="CA2058" s="18">
        <f t="shared" si="5466"/>
        <v>234041.77000000002</v>
      </c>
      <c r="CB2058" s="18">
        <f t="shared" si="5467"/>
        <v>0</v>
      </c>
      <c r="CC2058" s="18">
        <f t="shared" si="5468"/>
        <v>0</v>
      </c>
      <c r="CD2058" s="18">
        <f t="shared" si="5652"/>
        <v>0</v>
      </c>
      <c r="CE2058" s="27"/>
      <c r="CF2058" s="33"/>
    </row>
    <row r="2059" spans="1:119" x14ac:dyDescent="0.3">
      <c r="A2059" s="19" t="s">
        <v>1507</v>
      </c>
      <c r="B2059" s="39">
        <v>410</v>
      </c>
      <c r="C2059" s="41" t="s">
        <v>198</v>
      </c>
      <c r="D2059" s="41" t="s">
        <v>5</v>
      </c>
      <c r="E2059" s="14" t="s">
        <v>525</v>
      </c>
      <c r="F2059" s="18"/>
      <c r="G2059" s="18"/>
      <c r="H2059" s="18"/>
      <c r="I2059" s="18"/>
      <c r="J2059" s="18"/>
      <c r="K2059" s="18"/>
      <c r="L2059" s="18">
        <f t="shared" si="5611"/>
        <v>0</v>
      </c>
      <c r="M2059" s="18">
        <f t="shared" si="5612"/>
        <v>0</v>
      </c>
      <c r="N2059" s="18">
        <f t="shared" si="5613"/>
        <v>0</v>
      </c>
      <c r="O2059" s="18"/>
      <c r="P2059" s="18"/>
      <c r="Q2059" s="18"/>
      <c r="R2059" s="18"/>
      <c r="S2059" s="18"/>
      <c r="T2059" s="18">
        <f t="shared" si="5540"/>
        <v>0</v>
      </c>
      <c r="U2059" s="18">
        <f t="shared" si="5541"/>
        <v>0</v>
      </c>
      <c r="V2059" s="18">
        <f t="shared" si="5542"/>
        <v>0</v>
      </c>
      <c r="W2059" s="18"/>
      <c r="X2059" s="18"/>
      <c r="Y2059" s="18"/>
      <c r="Z2059" s="18"/>
      <c r="AA2059" s="18"/>
      <c r="AB2059" s="18"/>
      <c r="AC2059" s="18">
        <f t="shared" si="5507"/>
        <v>0</v>
      </c>
      <c r="AD2059" s="18">
        <f t="shared" si="5508"/>
        <v>0</v>
      </c>
      <c r="AE2059" s="18">
        <f t="shared" si="5509"/>
        <v>0</v>
      </c>
      <c r="AF2059" s="18">
        <v>55643.81</v>
      </c>
      <c r="AG2059" s="18"/>
      <c r="AH2059" s="18"/>
      <c r="AI2059" s="18">
        <f t="shared" si="5472"/>
        <v>55643.81</v>
      </c>
      <c r="AJ2059" s="18">
        <f t="shared" si="5473"/>
        <v>0</v>
      </c>
      <c r="AK2059" s="18">
        <f t="shared" si="5474"/>
        <v>0</v>
      </c>
      <c r="AL2059" s="18">
        <v>492.76900000000001</v>
      </c>
      <c r="AM2059" s="18">
        <f t="shared" si="5475"/>
        <v>56136.578999999998</v>
      </c>
      <c r="AN2059" s="18">
        <v>37982.144999999997</v>
      </c>
      <c r="AO2059" s="18"/>
      <c r="AP2059" s="18"/>
      <c r="AQ2059" s="18">
        <f t="shared" si="5617"/>
        <v>94118.723999999987</v>
      </c>
      <c r="AR2059" s="18">
        <f t="shared" si="5618"/>
        <v>0</v>
      </c>
      <c r="AS2059" s="18">
        <f t="shared" si="5619"/>
        <v>0</v>
      </c>
      <c r="AT2059" s="18">
        <v>189.619</v>
      </c>
      <c r="AU2059" s="18"/>
      <c r="AV2059" s="18"/>
      <c r="AW2059" s="18">
        <f t="shared" si="5620"/>
        <v>94308.342999999993</v>
      </c>
      <c r="AX2059" s="18">
        <f t="shared" si="5621"/>
        <v>0</v>
      </c>
      <c r="AY2059" s="18">
        <f t="shared" si="5622"/>
        <v>0</v>
      </c>
      <c r="AZ2059" s="18">
        <v>21455.046999999999</v>
      </c>
      <c r="BA2059" s="18"/>
      <c r="BB2059" s="18"/>
      <c r="BC2059" s="18">
        <f t="shared" si="5592"/>
        <v>115763.38999999998</v>
      </c>
      <c r="BD2059" s="18">
        <f t="shared" si="5593"/>
        <v>0</v>
      </c>
      <c r="BE2059" s="18">
        <f t="shared" si="5594"/>
        <v>0</v>
      </c>
      <c r="BF2059" s="18">
        <v>1150.3969999999999</v>
      </c>
      <c r="BG2059" s="18"/>
      <c r="BH2059" s="18"/>
      <c r="BI2059" s="18">
        <f t="shared" si="5589"/>
        <v>116913.78699999998</v>
      </c>
      <c r="BJ2059" s="18">
        <f t="shared" si="5590"/>
        <v>0</v>
      </c>
      <c r="BK2059" s="18">
        <f t="shared" si="5591"/>
        <v>0</v>
      </c>
      <c r="BL2059" s="18">
        <f>38937.929+45673.002</f>
        <v>84610.930999999997</v>
      </c>
      <c r="BM2059" s="18"/>
      <c r="BN2059" s="18"/>
      <c r="BO2059" s="18">
        <f t="shared" si="5498"/>
        <v>201524.71799999999</v>
      </c>
      <c r="BP2059" s="18">
        <f t="shared" si="5499"/>
        <v>0</v>
      </c>
      <c r="BQ2059" s="18">
        <f t="shared" si="5500"/>
        <v>0</v>
      </c>
      <c r="BR2059" s="18">
        <v>712.68899999999996</v>
      </c>
      <c r="BS2059" s="18"/>
      <c r="BT2059" s="18"/>
      <c r="BU2059" s="18">
        <f t="shared" si="5492"/>
        <v>202237.40700000001</v>
      </c>
      <c r="BV2059" s="18">
        <f t="shared" si="5493"/>
        <v>0</v>
      </c>
      <c r="BW2059" s="18">
        <f t="shared" si="5494"/>
        <v>0</v>
      </c>
      <c r="BX2059" s="18">
        <v>31804.363000000001</v>
      </c>
      <c r="BY2059" s="18"/>
      <c r="BZ2059" s="18"/>
      <c r="CA2059" s="18">
        <f t="shared" si="5466"/>
        <v>234041.77000000002</v>
      </c>
      <c r="CB2059" s="18">
        <f t="shared" si="5467"/>
        <v>0</v>
      </c>
      <c r="CC2059" s="18">
        <f t="shared" si="5468"/>
        <v>0</v>
      </c>
      <c r="CD2059" s="18"/>
      <c r="CE2059" s="27"/>
      <c r="CF2059" s="33"/>
    </row>
    <row r="2060" spans="1:119" x14ac:dyDescent="0.3">
      <c r="A2060" s="19" t="s">
        <v>1507</v>
      </c>
      <c r="B2060" s="39">
        <v>800</v>
      </c>
      <c r="C2060" s="41"/>
      <c r="D2060" s="41"/>
      <c r="E2060" s="14" t="s">
        <v>556</v>
      </c>
      <c r="F2060" s="18">
        <f t="shared" ref="F2060:K2061" si="5653">F2061</f>
        <v>0</v>
      </c>
      <c r="G2060" s="18">
        <f t="shared" si="5653"/>
        <v>0</v>
      </c>
      <c r="H2060" s="18">
        <f t="shared" si="5653"/>
        <v>0</v>
      </c>
      <c r="I2060" s="18">
        <f t="shared" si="5653"/>
        <v>0</v>
      </c>
      <c r="J2060" s="18">
        <f t="shared" si="5653"/>
        <v>0</v>
      </c>
      <c r="K2060" s="18">
        <f t="shared" si="5653"/>
        <v>0</v>
      </c>
      <c r="L2060" s="18">
        <f t="shared" si="5611"/>
        <v>0</v>
      </c>
      <c r="M2060" s="18">
        <f t="shared" si="5612"/>
        <v>0</v>
      </c>
      <c r="N2060" s="18">
        <f t="shared" si="5613"/>
        <v>0</v>
      </c>
      <c r="O2060" s="18">
        <f t="shared" ref="O2060:S2061" si="5654">O2061</f>
        <v>0</v>
      </c>
      <c r="P2060" s="18">
        <f t="shared" si="5654"/>
        <v>0</v>
      </c>
      <c r="Q2060" s="18">
        <f t="shared" si="5654"/>
        <v>0</v>
      </c>
      <c r="R2060" s="18">
        <f t="shared" si="5654"/>
        <v>0</v>
      </c>
      <c r="S2060" s="18">
        <f t="shared" si="5654"/>
        <v>0</v>
      </c>
      <c r="T2060" s="18">
        <f t="shared" si="5540"/>
        <v>0</v>
      </c>
      <c r="U2060" s="18">
        <f t="shared" si="5541"/>
        <v>0</v>
      </c>
      <c r="V2060" s="18">
        <f t="shared" si="5542"/>
        <v>0</v>
      </c>
      <c r="W2060" s="18">
        <f t="shared" ref="W2060:CD2061" si="5655">W2061</f>
        <v>0</v>
      </c>
      <c r="X2060" s="18">
        <f t="shared" si="5655"/>
        <v>0</v>
      </c>
      <c r="Y2060" s="18">
        <f t="shared" si="5655"/>
        <v>0</v>
      </c>
      <c r="Z2060" s="18">
        <f t="shared" si="5655"/>
        <v>0</v>
      </c>
      <c r="AA2060" s="18">
        <f t="shared" si="5655"/>
        <v>0</v>
      </c>
      <c r="AB2060" s="18">
        <f t="shared" si="5655"/>
        <v>0</v>
      </c>
      <c r="AC2060" s="18">
        <f t="shared" si="5507"/>
        <v>0</v>
      </c>
      <c r="AD2060" s="18">
        <f t="shared" si="5508"/>
        <v>0</v>
      </c>
      <c r="AE2060" s="18">
        <f t="shared" si="5509"/>
        <v>0</v>
      </c>
      <c r="AF2060" s="18">
        <f t="shared" si="5655"/>
        <v>1067.672</v>
      </c>
      <c r="AG2060" s="18">
        <f t="shared" si="5655"/>
        <v>0</v>
      </c>
      <c r="AH2060" s="18">
        <f t="shared" si="5655"/>
        <v>0</v>
      </c>
      <c r="AI2060" s="18">
        <f t="shared" si="5472"/>
        <v>1067.672</v>
      </c>
      <c r="AJ2060" s="18">
        <f t="shared" si="5473"/>
        <v>0</v>
      </c>
      <c r="AK2060" s="18">
        <f t="shared" si="5474"/>
        <v>0</v>
      </c>
      <c r="AL2060" s="18">
        <f t="shared" si="5655"/>
        <v>0</v>
      </c>
      <c r="AM2060" s="18">
        <f t="shared" si="5475"/>
        <v>1067.672</v>
      </c>
      <c r="AN2060" s="18">
        <f t="shared" si="5655"/>
        <v>778.15499999999997</v>
      </c>
      <c r="AO2060" s="18">
        <f t="shared" si="5655"/>
        <v>0</v>
      </c>
      <c r="AP2060" s="18">
        <f t="shared" si="5655"/>
        <v>0</v>
      </c>
      <c r="AQ2060" s="18">
        <f t="shared" si="5617"/>
        <v>1845.827</v>
      </c>
      <c r="AR2060" s="18">
        <f t="shared" si="5618"/>
        <v>0</v>
      </c>
      <c r="AS2060" s="18">
        <f t="shared" si="5619"/>
        <v>0</v>
      </c>
      <c r="AT2060" s="18">
        <f t="shared" si="5655"/>
        <v>0</v>
      </c>
      <c r="AU2060" s="18">
        <f t="shared" si="5655"/>
        <v>0</v>
      </c>
      <c r="AV2060" s="18">
        <f t="shared" si="5655"/>
        <v>0</v>
      </c>
      <c r="AW2060" s="18">
        <f t="shared" si="5620"/>
        <v>1845.827</v>
      </c>
      <c r="AX2060" s="18">
        <f t="shared" si="5621"/>
        <v>0</v>
      </c>
      <c r="AY2060" s="18">
        <f t="shared" si="5622"/>
        <v>0</v>
      </c>
      <c r="AZ2060" s="18">
        <f t="shared" si="5655"/>
        <v>425.04300000000001</v>
      </c>
      <c r="BA2060" s="18">
        <f t="shared" si="5655"/>
        <v>0</v>
      </c>
      <c r="BB2060" s="18">
        <f t="shared" si="5655"/>
        <v>0</v>
      </c>
      <c r="BC2060" s="18">
        <f t="shared" si="5592"/>
        <v>2270.87</v>
      </c>
      <c r="BD2060" s="18">
        <f t="shared" si="5593"/>
        <v>0</v>
      </c>
      <c r="BE2060" s="18">
        <f t="shared" si="5594"/>
        <v>0</v>
      </c>
      <c r="BF2060" s="18">
        <f t="shared" si="5655"/>
        <v>0</v>
      </c>
      <c r="BG2060" s="18">
        <f t="shared" si="5655"/>
        <v>0</v>
      </c>
      <c r="BH2060" s="18">
        <f t="shared" si="5655"/>
        <v>0</v>
      </c>
      <c r="BI2060" s="18">
        <f t="shared" si="5589"/>
        <v>2270.87</v>
      </c>
      <c r="BJ2060" s="18">
        <f t="shared" si="5590"/>
        <v>0</v>
      </c>
      <c r="BK2060" s="18">
        <f t="shared" si="5591"/>
        <v>0</v>
      </c>
      <c r="BL2060" s="18">
        <f t="shared" si="5655"/>
        <v>2471.991</v>
      </c>
      <c r="BM2060" s="18">
        <f t="shared" si="5655"/>
        <v>0</v>
      </c>
      <c r="BN2060" s="18">
        <f t="shared" si="5655"/>
        <v>0</v>
      </c>
      <c r="BO2060" s="18">
        <f t="shared" si="5498"/>
        <v>4742.8609999999999</v>
      </c>
      <c r="BP2060" s="18">
        <f t="shared" si="5499"/>
        <v>0</v>
      </c>
      <c r="BQ2060" s="18">
        <f t="shared" si="5500"/>
        <v>0</v>
      </c>
      <c r="BR2060" s="18">
        <f t="shared" si="5655"/>
        <v>-100</v>
      </c>
      <c r="BS2060" s="18">
        <f t="shared" si="5655"/>
        <v>0</v>
      </c>
      <c r="BT2060" s="18">
        <f t="shared" si="5655"/>
        <v>0</v>
      </c>
      <c r="BU2060" s="18">
        <f t="shared" si="5492"/>
        <v>4642.8609999999999</v>
      </c>
      <c r="BV2060" s="18">
        <f t="shared" si="5493"/>
        <v>0</v>
      </c>
      <c r="BW2060" s="18">
        <f t="shared" si="5494"/>
        <v>0</v>
      </c>
      <c r="BX2060" s="18">
        <f t="shared" si="5655"/>
        <v>368.08600000000001</v>
      </c>
      <c r="BY2060" s="18">
        <f t="shared" si="5655"/>
        <v>0</v>
      </c>
      <c r="BZ2060" s="18">
        <f t="shared" si="5655"/>
        <v>0</v>
      </c>
      <c r="CA2060" s="18">
        <f t="shared" si="5466"/>
        <v>5010.9470000000001</v>
      </c>
      <c r="CB2060" s="18">
        <f t="shared" si="5467"/>
        <v>0</v>
      </c>
      <c r="CC2060" s="18">
        <f t="shared" si="5468"/>
        <v>0</v>
      </c>
      <c r="CD2060" s="18">
        <f t="shared" si="5655"/>
        <v>0</v>
      </c>
      <c r="CE2060" s="27"/>
      <c r="CF2060" s="33"/>
    </row>
    <row r="2061" spans="1:119" x14ac:dyDescent="0.3">
      <c r="A2061" s="19" t="s">
        <v>1507</v>
      </c>
      <c r="B2061" s="39">
        <v>830</v>
      </c>
      <c r="C2061" s="41"/>
      <c r="D2061" s="41"/>
      <c r="E2061" s="14" t="s">
        <v>572</v>
      </c>
      <c r="F2061" s="18">
        <f t="shared" si="5653"/>
        <v>0</v>
      </c>
      <c r="G2061" s="18">
        <f t="shared" si="5653"/>
        <v>0</v>
      </c>
      <c r="H2061" s="18">
        <f t="shared" si="5653"/>
        <v>0</v>
      </c>
      <c r="I2061" s="18">
        <f t="shared" si="5653"/>
        <v>0</v>
      </c>
      <c r="J2061" s="18">
        <f t="shared" si="5653"/>
        <v>0</v>
      </c>
      <c r="K2061" s="18">
        <f t="shared" si="5653"/>
        <v>0</v>
      </c>
      <c r="L2061" s="18">
        <f t="shared" si="5611"/>
        <v>0</v>
      </c>
      <c r="M2061" s="18">
        <f t="shared" si="5612"/>
        <v>0</v>
      </c>
      <c r="N2061" s="18">
        <f t="shared" si="5613"/>
        <v>0</v>
      </c>
      <c r="O2061" s="18">
        <f t="shared" si="5654"/>
        <v>0</v>
      </c>
      <c r="P2061" s="18">
        <f t="shared" si="5654"/>
        <v>0</v>
      </c>
      <c r="Q2061" s="18">
        <f t="shared" si="5654"/>
        <v>0</v>
      </c>
      <c r="R2061" s="18">
        <f t="shared" si="5654"/>
        <v>0</v>
      </c>
      <c r="S2061" s="18">
        <f t="shared" si="5654"/>
        <v>0</v>
      </c>
      <c r="T2061" s="18">
        <f t="shared" si="5540"/>
        <v>0</v>
      </c>
      <c r="U2061" s="18">
        <f t="shared" si="5541"/>
        <v>0</v>
      </c>
      <c r="V2061" s="18">
        <f t="shared" si="5542"/>
        <v>0</v>
      </c>
      <c r="W2061" s="18">
        <f t="shared" si="5655"/>
        <v>0</v>
      </c>
      <c r="X2061" s="18">
        <f t="shared" si="5655"/>
        <v>0</v>
      </c>
      <c r="Y2061" s="18">
        <f t="shared" si="5655"/>
        <v>0</v>
      </c>
      <c r="Z2061" s="18">
        <f t="shared" si="5655"/>
        <v>0</v>
      </c>
      <c r="AA2061" s="18">
        <f t="shared" si="5655"/>
        <v>0</v>
      </c>
      <c r="AB2061" s="18">
        <f t="shared" si="5655"/>
        <v>0</v>
      </c>
      <c r="AC2061" s="18">
        <f t="shared" si="5507"/>
        <v>0</v>
      </c>
      <c r="AD2061" s="18">
        <f t="shared" si="5508"/>
        <v>0</v>
      </c>
      <c r="AE2061" s="18">
        <f t="shared" si="5509"/>
        <v>0</v>
      </c>
      <c r="AF2061" s="18">
        <f t="shared" si="5655"/>
        <v>1067.672</v>
      </c>
      <c r="AG2061" s="18">
        <f t="shared" si="5655"/>
        <v>0</v>
      </c>
      <c r="AH2061" s="18">
        <f t="shared" si="5655"/>
        <v>0</v>
      </c>
      <c r="AI2061" s="18">
        <f t="shared" si="5472"/>
        <v>1067.672</v>
      </c>
      <c r="AJ2061" s="18">
        <f t="shared" si="5473"/>
        <v>0</v>
      </c>
      <c r="AK2061" s="18">
        <f t="shared" si="5474"/>
        <v>0</v>
      </c>
      <c r="AL2061" s="18">
        <f t="shared" si="5655"/>
        <v>0</v>
      </c>
      <c r="AM2061" s="18">
        <f t="shared" si="5475"/>
        <v>1067.672</v>
      </c>
      <c r="AN2061" s="18">
        <f t="shared" si="5655"/>
        <v>778.15499999999997</v>
      </c>
      <c r="AO2061" s="18">
        <f t="shared" si="5655"/>
        <v>0</v>
      </c>
      <c r="AP2061" s="18">
        <f t="shared" si="5655"/>
        <v>0</v>
      </c>
      <c r="AQ2061" s="18">
        <f t="shared" si="5617"/>
        <v>1845.827</v>
      </c>
      <c r="AR2061" s="18">
        <f t="shared" si="5618"/>
        <v>0</v>
      </c>
      <c r="AS2061" s="18">
        <f t="shared" si="5619"/>
        <v>0</v>
      </c>
      <c r="AT2061" s="18">
        <f t="shared" si="5655"/>
        <v>0</v>
      </c>
      <c r="AU2061" s="18">
        <f t="shared" si="5655"/>
        <v>0</v>
      </c>
      <c r="AV2061" s="18">
        <f t="shared" si="5655"/>
        <v>0</v>
      </c>
      <c r="AW2061" s="18">
        <f t="shared" si="5620"/>
        <v>1845.827</v>
      </c>
      <c r="AX2061" s="18">
        <f t="shared" si="5621"/>
        <v>0</v>
      </c>
      <c r="AY2061" s="18">
        <f t="shared" si="5622"/>
        <v>0</v>
      </c>
      <c r="AZ2061" s="18">
        <f t="shared" si="5655"/>
        <v>425.04300000000001</v>
      </c>
      <c r="BA2061" s="18">
        <f t="shared" si="5655"/>
        <v>0</v>
      </c>
      <c r="BB2061" s="18">
        <f t="shared" si="5655"/>
        <v>0</v>
      </c>
      <c r="BC2061" s="18">
        <f t="shared" si="5592"/>
        <v>2270.87</v>
      </c>
      <c r="BD2061" s="18">
        <f t="shared" si="5593"/>
        <v>0</v>
      </c>
      <c r="BE2061" s="18">
        <f t="shared" si="5594"/>
        <v>0</v>
      </c>
      <c r="BF2061" s="18">
        <f t="shared" si="5655"/>
        <v>0</v>
      </c>
      <c r="BG2061" s="18">
        <f t="shared" si="5655"/>
        <v>0</v>
      </c>
      <c r="BH2061" s="18">
        <f t="shared" si="5655"/>
        <v>0</v>
      </c>
      <c r="BI2061" s="18">
        <f t="shared" si="5589"/>
        <v>2270.87</v>
      </c>
      <c r="BJ2061" s="18">
        <f t="shared" si="5590"/>
        <v>0</v>
      </c>
      <c r="BK2061" s="18">
        <f t="shared" si="5591"/>
        <v>0</v>
      </c>
      <c r="BL2061" s="18">
        <f t="shared" si="5655"/>
        <v>2471.991</v>
      </c>
      <c r="BM2061" s="18">
        <f t="shared" si="5655"/>
        <v>0</v>
      </c>
      <c r="BN2061" s="18">
        <f t="shared" si="5655"/>
        <v>0</v>
      </c>
      <c r="BO2061" s="18">
        <f t="shared" si="5498"/>
        <v>4742.8609999999999</v>
      </c>
      <c r="BP2061" s="18">
        <f t="shared" si="5499"/>
        <v>0</v>
      </c>
      <c r="BQ2061" s="18">
        <f t="shared" si="5500"/>
        <v>0</v>
      </c>
      <c r="BR2061" s="18">
        <f t="shared" si="5655"/>
        <v>-100</v>
      </c>
      <c r="BS2061" s="18">
        <f t="shared" si="5655"/>
        <v>0</v>
      </c>
      <c r="BT2061" s="18">
        <f t="shared" si="5655"/>
        <v>0</v>
      </c>
      <c r="BU2061" s="18">
        <f t="shared" si="5492"/>
        <v>4642.8609999999999</v>
      </c>
      <c r="BV2061" s="18">
        <f t="shared" si="5493"/>
        <v>0</v>
      </c>
      <c r="BW2061" s="18">
        <f t="shared" si="5494"/>
        <v>0</v>
      </c>
      <c r="BX2061" s="18">
        <f t="shared" si="5655"/>
        <v>368.08600000000001</v>
      </c>
      <c r="BY2061" s="18">
        <f t="shared" si="5655"/>
        <v>0</v>
      </c>
      <c r="BZ2061" s="18">
        <f t="shared" si="5655"/>
        <v>0</v>
      </c>
      <c r="CA2061" s="18">
        <f t="shared" si="5466"/>
        <v>5010.9470000000001</v>
      </c>
      <c r="CB2061" s="18">
        <f t="shared" si="5467"/>
        <v>0</v>
      </c>
      <c r="CC2061" s="18">
        <f t="shared" si="5468"/>
        <v>0</v>
      </c>
      <c r="CD2061" s="18">
        <f t="shared" si="5655"/>
        <v>0</v>
      </c>
      <c r="CE2061" s="27"/>
      <c r="CF2061" s="33"/>
    </row>
    <row r="2062" spans="1:119" x14ac:dyDescent="0.3">
      <c r="A2062" s="19" t="s">
        <v>1507</v>
      </c>
      <c r="B2062" s="39">
        <v>830</v>
      </c>
      <c r="C2062" s="41" t="s">
        <v>198</v>
      </c>
      <c r="D2062" s="41" t="s">
        <v>5</v>
      </c>
      <c r="E2062" s="14" t="s">
        <v>525</v>
      </c>
      <c r="F2062" s="18"/>
      <c r="G2062" s="18"/>
      <c r="H2062" s="18"/>
      <c r="I2062" s="18"/>
      <c r="J2062" s="18"/>
      <c r="K2062" s="18"/>
      <c r="L2062" s="18">
        <f t="shared" si="5611"/>
        <v>0</v>
      </c>
      <c r="M2062" s="18">
        <f t="shared" si="5612"/>
        <v>0</v>
      </c>
      <c r="N2062" s="18">
        <f t="shared" si="5613"/>
        <v>0</v>
      </c>
      <c r="O2062" s="18"/>
      <c r="P2062" s="18"/>
      <c r="Q2062" s="18"/>
      <c r="R2062" s="18"/>
      <c r="S2062" s="18"/>
      <c r="T2062" s="18">
        <f t="shared" si="5540"/>
        <v>0</v>
      </c>
      <c r="U2062" s="18">
        <f t="shared" si="5541"/>
        <v>0</v>
      </c>
      <c r="V2062" s="18">
        <f t="shared" si="5542"/>
        <v>0</v>
      </c>
      <c r="W2062" s="18"/>
      <c r="X2062" s="18"/>
      <c r="Y2062" s="18"/>
      <c r="Z2062" s="18"/>
      <c r="AA2062" s="18"/>
      <c r="AB2062" s="18"/>
      <c r="AC2062" s="18">
        <f t="shared" si="5507"/>
        <v>0</v>
      </c>
      <c r="AD2062" s="18">
        <f t="shared" si="5508"/>
        <v>0</v>
      </c>
      <c r="AE2062" s="18">
        <f t="shared" si="5509"/>
        <v>0</v>
      </c>
      <c r="AF2062" s="18">
        <v>1067.672</v>
      </c>
      <c r="AG2062" s="18"/>
      <c r="AH2062" s="18"/>
      <c r="AI2062" s="18">
        <f t="shared" si="5472"/>
        <v>1067.672</v>
      </c>
      <c r="AJ2062" s="18">
        <f t="shared" si="5473"/>
        <v>0</v>
      </c>
      <c r="AK2062" s="18">
        <f t="shared" si="5474"/>
        <v>0</v>
      </c>
      <c r="AL2062" s="18"/>
      <c r="AM2062" s="18">
        <f t="shared" si="5475"/>
        <v>1067.672</v>
      </c>
      <c r="AN2062" s="18">
        <v>778.15499999999997</v>
      </c>
      <c r="AO2062" s="18"/>
      <c r="AP2062" s="18"/>
      <c r="AQ2062" s="18">
        <f t="shared" si="5617"/>
        <v>1845.827</v>
      </c>
      <c r="AR2062" s="18">
        <f t="shared" si="5618"/>
        <v>0</v>
      </c>
      <c r="AS2062" s="18">
        <f t="shared" si="5619"/>
        <v>0</v>
      </c>
      <c r="AT2062" s="18"/>
      <c r="AU2062" s="18"/>
      <c r="AV2062" s="18"/>
      <c r="AW2062" s="18">
        <f t="shared" si="5620"/>
        <v>1845.827</v>
      </c>
      <c r="AX2062" s="18">
        <f t="shared" si="5621"/>
        <v>0</v>
      </c>
      <c r="AY2062" s="18">
        <f t="shared" si="5622"/>
        <v>0</v>
      </c>
      <c r="AZ2062" s="18">
        <v>425.04300000000001</v>
      </c>
      <c r="BA2062" s="18"/>
      <c r="BB2062" s="18"/>
      <c r="BC2062" s="18">
        <f t="shared" si="5592"/>
        <v>2270.87</v>
      </c>
      <c r="BD2062" s="18">
        <f t="shared" si="5593"/>
        <v>0</v>
      </c>
      <c r="BE2062" s="18">
        <f t="shared" si="5594"/>
        <v>0</v>
      </c>
      <c r="BF2062" s="18"/>
      <c r="BG2062" s="18"/>
      <c r="BH2062" s="18"/>
      <c r="BI2062" s="18">
        <f t="shared" si="5589"/>
        <v>2270.87</v>
      </c>
      <c r="BJ2062" s="18">
        <f t="shared" si="5590"/>
        <v>0</v>
      </c>
      <c r="BK2062" s="18">
        <f t="shared" si="5591"/>
        <v>0</v>
      </c>
      <c r="BL2062" s="18">
        <f>1268.783+1203.208</f>
        <v>2471.991</v>
      </c>
      <c r="BM2062" s="18"/>
      <c r="BN2062" s="18"/>
      <c r="BO2062" s="18">
        <f t="shared" si="5498"/>
        <v>4742.8609999999999</v>
      </c>
      <c r="BP2062" s="18">
        <f t="shared" si="5499"/>
        <v>0</v>
      </c>
      <c r="BQ2062" s="18">
        <f t="shared" si="5500"/>
        <v>0</v>
      </c>
      <c r="BR2062" s="18">
        <v>-100</v>
      </c>
      <c r="BS2062" s="18"/>
      <c r="BT2062" s="18"/>
      <c r="BU2062" s="18">
        <f t="shared" si="5492"/>
        <v>4642.8609999999999</v>
      </c>
      <c r="BV2062" s="18">
        <f t="shared" si="5493"/>
        <v>0</v>
      </c>
      <c r="BW2062" s="18">
        <f t="shared" si="5494"/>
        <v>0</v>
      </c>
      <c r="BX2062" s="18">
        <v>368.08600000000001</v>
      </c>
      <c r="BY2062" s="18"/>
      <c r="BZ2062" s="18"/>
      <c r="CA2062" s="18">
        <f t="shared" si="5466"/>
        <v>5010.9470000000001</v>
      </c>
      <c r="CB2062" s="18">
        <f t="shared" si="5467"/>
        <v>0</v>
      </c>
      <c r="CC2062" s="18">
        <f t="shared" si="5468"/>
        <v>0</v>
      </c>
      <c r="CD2062" s="18"/>
      <c r="CE2062" s="27"/>
      <c r="CF2062" s="33"/>
    </row>
    <row r="2063" spans="1:119" ht="78" x14ac:dyDescent="0.3">
      <c r="A2063" s="41" t="s">
        <v>348</v>
      </c>
      <c r="B2063" s="39"/>
      <c r="C2063" s="41"/>
      <c r="D2063" s="41"/>
      <c r="E2063" s="14" t="s">
        <v>1100</v>
      </c>
      <c r="F2063" s="18">
        <f t="shared" ref="F2063:K2063" si="5656">F2064+F2068+F2072</f>
        <v>255976.09999999998</v>
      </c>
      <c r="G2063" s="18">
        <f t="shared" si="5656"/>
        <v>250894.7</v>
      </c>
      <c r="H2063" s="18">
        <f t="shared" si="5656"/>
        <v>239514</v>
      </c>
      <c r="I2063" s="18">
        <f t="shared" si="5656"/>
        <v>0</v>
      </c>
      <c r="J2063" s="18">
        <f t="shared" si="5656"/>
        <v>0</v>
      </c>
      <c r="K2063" s="18">
        <f t="shared" si="5656"/>
        <v>0</v>
      </c>
      <c r="L2063" s="18">
        <f t="shared" si="5611"/>
        <v>255976.09999999998</v>
      </c>
      <c r="M2063" s="18">
        <f t="shared" si="5612"/>
        <v>250894.7</v>
      </c>
      <c r="N2063" s="18">
        <f t="shared" si="5613"/>
        <v>239514</v>
      </c>
      <c r="O2063" s="18">
        <f t="shared" ref="O2063:S2063" si="5657">O2064+O2068+O2072</f>
        <v>13332.800000000001</v>
      </c>
      <c r="P2063" s="18">
        <f t="shared" si="5657"/>
        <v>13333</v>
      </c>
      <c r="Q2063" s="18">
        <f t="shared" si="5657"/>
        <v>7618.6999999999989</v>
      </c>
      <c r="R2063" s="18">
        <f t="shared" si="5657"/>
        <v>0</v>
      </c>
      <c r="S2063" s="18">
        <f t="shared" si="5657"/>
        <v>0</v>
      </c>
      <c r="T2063" s="18">
        <f t="shared" si="5540"/>
        <v>269308.89999999997</v>
      </c>
      <c r="U2063" s="18">
        <f t="shared" si="5541"/>
        <v>264227.7</v>
      </c>
      <c r="V2063" s="18">
        <f t="shared" si="5542"/>
        <v>247132.7</v>
      </c>
      <c r="W2063" s="18">
        <f t="shared" ref="W2063:CD2063" si="5658">W2064+W2068+W2072</f>
        <v>0</v>
      </c>
      <c r="X2063" s="18">
        <f t="shared" ref="X2063:AB2063" si="5659">X2064+X2068+X2072</f>
        <v>0</v>
      </c>
      <c r="Y2063" s="18">
        <f t="shared" si="5659"/>
        <v>0</v>
      </c>
      <c r="Z2063" s="18">
        <f t="shared" si="5659"/>
        <v>0</v>
      </c>
      <c r="AA2063" s="18">
        <f t="shared" si="5659"/>
        <v>0</v>
      </c>
      <c r="AB2063" s="18">
        <f t="shared" si="5659"/>
        <v>0</v>
      </c>
      <c r="AC2063" s="18">
        <f t="shared" si="5507"/>
        <v>269308.89999999997</v>
      </c>
      <c r="AD2063" s="18">
        <f t="shared" si="5508"/>
        <v>264227.7</v>
      </c>
      <c r="AE2063" s="18">
        <f t="shared" si="5509"/>
        <v>247132.7</v>
      </c>
      <c r="AF2063" s="18">
        <f t="shared" ref="AF2063:AH2063" si="5660">AF2064+AF2068+AF2072</f>
        <v>0</v>
      </c>
      <c r="AG2063" s="18">
        <f t="shared" si="5660"/>
        <v>0</v>
      </c>
      <c r="AH2063" s="18">
        <f t="shared" si="5660"/>
        <v>0</v>
      </c>
      <c r="AI2063" s="18">
        <f t="shared" si="5472"/>
        <v>269308.89999999997</v>
      </c>
      <c r="AJ2063" s="18">
        <f t="shared" si="5473"/>
        <v>264227.7</v>
      </c>
      <c r="AK2063" s="18">
        <f t="shared" si="5474"/>
        <v>247132.7</v>
      </c>
      <c r="AL2063" s="18">
        <f t="shared" ref="AL2063" si="5661">AL2064+AL2068+AL2072</f>
        <v>0</v>
      </c>
      <c r="AM2063" s="18">
        <f t="shared" si="5475"/>
        <v>269308.89999999997</v>
      </c>
      <c r="AN2063" s="18">
        <f t="shared" ref="AN2063:AP2063" si="5662">AN2064+AN2068+AN2072</f>
        <v>0</v>
      </c>
      <c r="AO2063" s="18">
        <f t="shared" si="5662"/>
        <v>0</v>
      </c>
      <c r="AP2063" s="18">
        <f t="shared" si="5662"/>
        <v>0</v>
      </c>
      <c r="AQ2063" s="18">
        <f t="shared" si="5617"/>
        <v>269308.89999999997</v>
      </c>
      <c r="AR2063" s="18">
        <f t="shared" si="5618"/>
        <v>264227.7</v>
      </c>
      <c r="AS2063" s="18">
        <f t="shared" si="5619"/>
        <v>247132.7</v>
      </c>
      <c r="AT2063" s="18">
        <f t="shared" ref="AT2063:AV2063" si="5663">AT2064+AT2068+AT2072</f>
        <v>0</v>
      </c>
      <c r="AU2063" s="18">
        <f t="shared" si="5663"/>
        <v>0</v>
      </c>
      <c r="AV2063" s="18">
        <f t="shared" si="5663"/>
        <v>0</v>
      </c>
      <c r="AW2063" s="18">
        <f t="shared" si="5620"/>
        <v>269308.89999999997</v>
      </c>
      <c r="AX2063" s="18">
        <f t="shared" si="5621"/>
        <v>264227.7</v>
      </c>
      <c r="AY2063" s="18">
        <f t="shared" si="5622"/>
        <v>247132.7</v>
      </c>
      <c r="AZ2063" s="18">
        <f t="shared" ref="AZ2063:BB2063" si="5664">AZ2064+AZ2068+AZ2072</f>
        <v>0</v>
      </c>
      <c r="BA2063" s="18">
        <f t="shared" si="5664"/>
        <v>0</v>
      </c>
      <c r="BB2063" s="18">
        <f t="shared" si="5664"/>
        <v>0</v>
      </c>
      <c r="BC2063" s="18">
        <f t="shared" si="5592"/>
        <v>269308.89999999997</v>
      </c>
      <c r="BD2063" s="18">
        <f t="shared" si="5593"/>
        <v>264227.7</v>
      </c>
      <c r="BE2063" s="18">
        <f t="shared" si="5594"/>
        <v>247132.7</v>
      </c>
      <c r="BF2063" s="18">
        <f t="shared" ref="BF2063:BH2063" si="5665">BF2064+BF2068+BF2072</f>
        <v>0</v>
      </c>
      <c r="BG2063" s="18">
        <f t="shared" si="5665"/>
        <v>0</v>
      </c>
      <c r="BH2063" s="18">
        <f t="shared" si="5665"/>
        <v>0</v>
      </c>
      <c r="BI2063" s="18">
        <f t="shared" si="5589"/>
        <v>269308.89999999997</v>
      </c>
      <c r="BJ2063" s="18">
        <f t="shared" si="5590"/>
        <v>264227.7</v>
      </c>
      <c r="BK2063" s="18">
        <f t="shared" si="5591"/>
        <v>247132.7</v>
      </c>
      <c r="BL2063" s="18">
        <f t="shared" ref="BL2063:BN2063" si="5666">BL2064+BL2068+BL2072</f>
        <v>0</v>
      </c>
      <c r="BM2063" s="18">
        <f t="shared" si="5666"/>
        <v>0</v>
      </c>
      <c r="BN2063" s="18">
        <f t="shared" si="5666"/>
        <v>0</v>
      </c>
      <c r="BO2063" s="18">
        <f t="shared" si="5498"/>
        <v>269308.89999999997</v>
      </c>
      <c r="BP2063" s="18">
        <f t="shared" si="5499"/>
        <v>264227.7</v>
      </c>
      <c r="BQ2063" s="18">
        <f t="shared" si="5500"/>
        <v>247132.7</v>
      </c>
      <c r="BR2063" s="18">
        <f t="shared" ref="BR2063:BT2063" si="5667">BR2064+BR2068+BR2072</f>
        <v>0</v>
      </c>
      <c r="BS2063" s="18">
        <f t="shared" si="5667"/>
        <v>0</v>
      </c>
      <c r="BT2063" s="18">
        <f t="shared" si="5667"/>
        <v>0</v>
      </c>
      <c r="BU2063" s="18">
        <f t="shared" si="5492"/>
        <v>269308.89999999997</v>
      </c>
      <c r="BV2063" s="18">
        <f t="shared" si="5493"/>
        <v>264227.7</v>
      </c>
      <c r="BW2063" s="18">
        <f t="shared" si="5494"/>
        <v>247132.7</v>
      </c>
      <c r="BX2063" s="18">
        <f t="shared" ref="BX2063:BZ2063" si="5668">BX2064+BX2068+BX2072</f>
        <v>0</v>
      </c>
      <c r="BY2063" s="18">
        <f t="shared" si="5668"/>
        <v>0</v>
      </c>
      <c r="BZ2063" s="18">
        <f t="shared" si="5668"/>
        <v>0</v>
      </c>
      <c r="CA2063" s="18">
        <f t="shared" si="5466"/>
        <v>269308.89999999997</v>
      </c>
      <c r="CB2063" s="18">
        <f t="shared" si="5467"/>
        <v>264227.7</v>
      </c>
      <c r="CC2063" s="18">
        <f t="shared" si="5468"/>
        <v>247132.7</v>
      </c>
      <c r="CD2063" s="18">
        <f t="shared" si="5658"/>
        <v>0</v>
      </c>
      <c r="CE2063" s="27"/>
      <c r="CF2063" s="33"/>
    </row>
    <row r="2064" spans="1:119" ht="62.4" x14ac:dyDescent="0.3">
      <c r="A2064" s="41" t="s">
        <v>345</v>
      </c>
      <c r="B2064" s="39"/>
      <c r="C2064" s="41"/>
      <c r="D2064" s="41"/>
      <c r="E2064" s="14" t="s">
        <v>709</v>
      </c>
      <c r="F2064" s="18">
        <f t="shared" ref="F2064:K2066" si="5669">F2065</f>
        <v>4556.2</v>
      </c>
      <c r="G2064" s="18">
        <f t="shared" si="5669"/>
        <v>3284.3</v>
      </c>
      <c r="H2064" s="18">
        <f t="shared" si="5669"/>
        <v>3331.7000000000003</v>
      </c>
      <c r="I2064" s="18">
        <f t="shared" si="5669"/>
        <v>0</v>
      </c>
      <c r="J2064" s="18">
        <f t="shared" si="5669"/>
        <v>0</v>
      </c>
      <c r="K2064" s="18">
        <f t="shared" si="5669"/>
        <v>0</v>
      </c>
      <c r="L2064" s="18">
        <f t="shared" si="5611"/>
        <v>4556.2</v>
      </c>
      <c r="M2064" s="18">
        <f t="shared" si="5612"/>
        <v>3284.3</v>
      </c>
      <c r="N2064" s="18">
        <f t="shared" si="5613"/>
        <v>3331.7000000000003</v>
      </c>
      <c r="O2064" s="18">
        <f t="shared" ref="O2064:S2066" si="5670">O2065</f>
        <v>0</v>
      </c>
      <c r="P2064" s="18">
        <f t="shared" si="5670"/>
        <v>0</v>
      </c>
      <c r="Q2064" s="18">
        <f t="shared" si="5670"/>
        <v>0</v>
      </c>
      <c r="R2064" s="18">
        <f t="shared" si="5670"/>
        <v>0</v>
      </c>
      <c r="S2064" s="18">
        <f t="shared" si="5670"/>
        <v>0</v>
      </c>
      <c r="T2064" s="18">
        <f t="shared" si="5540"/>
        <v>4556.2</v>
      </c>
      <c r="U2064" s="18">
        <f t="shared" si="5541"/>
        <v>3284.3</v>
      </c>
      <c r="V2064" s="18">
        <f t="shared" si="5542"/>
        <v>3331.7000000000003</v>
      </c>
      <c r="W2064" s="18">
        <f t="shared" ref="W2064:CD2066" si="5671">W2065</f>
        <v>0</v>
      </c>
      <c r="X2064" s="18">
        <f t="shared" si="5671"/>
        <v>0</v>
      </c>
      <c r="Y2064" s="18">
        <f t="shared" si="5671"/>
        <v>0</v>
      </c>
      <c r="Z2064" s="18">
        <f t="shared" si="5671"/>
        <v>0</v>
      </c>
      <c r="AA2064" s="18">
        <f t="shared" si="5671"/>
        <v>0</v>
      </c>
      <c r="AB2064" s="18">
        <f t="shared" si="5671"/>
        <v>0</v>
      </c>
      <c r="AC2064" s="18">
        <f t="shared" si="5507"/>
        <v>4556.2</v>
      </c>
      <c r="AD2064" s="18">
        <f t="shared" si="5508"/>
        <v>3284.3</v>
      </c>
      <c r="AE2064" s="18">
        <f t="shared" si="5509"/>
        <v>3331.7000000000003</v>
      </c>
      <c r="AF2064" s="18">
        <f t="shared" si="5671"/>
        <v>0</v>
      </c>
      <c r="AG2064" s="18">
        <f t="shared" si="5671"/>
        <v>0</v>
      </c>
      <c r="AH2064" s="18">
        <f t="shared" si="5671"/>
        <v>0</v>
      </c>
      <c r="AI2064" s="18">
        <f t="shared" si="5472"/>
        <v>4556.2</v>
      </c>
      <c r="AJ2064" s="18">
        <f t="shared" si="5473"/>
        <v>3284.3</v>
      </c>
      <c r="AK2064" s="18">
        <f t="shared" si="5474"/>
        <v>3331.7000000000003</v>
      </c>
      <c r="AL2064" s="18">
        <f t="shared" si="5671"/>
        <v>0</v>
      </c>
      <c r="AM2064" s="18">
        <f t="shared" si="5475"/>
        <v>4556.2</v>
      </c>
      <c r="AN2064" s="18">
        <f t="shared" si="5671"/>
        <v>0</v>
      </c>
      <c r="AO2064" s="18">
        <f t="shared" si="5671"/>
        <v>0</v>
      </c>
      <c r="AP2064" s="18">
        <f t="shared" si="5671"/>
        <v>0</v>
      </c>
      <c r="AQ2064" s="18">
        <f t="shared" si="5617"/>
        <v>4556.2</v>
      </c>
      <c r="AR2064" s="18">
        <f t="shared" si="5618"/>
        <v>3284.3</v>
      </c>
      <c r="AS2064" s="18">
        <f t="shared" si="5619"/>
        <v>3331.7000000000003</v>
      </c>
      <c r="AT2064" s="18">
        <f t="shared" si="5671"/>
        <v>0</v>
      </c>
      <c r="AU2064" s="18">
        <f t="shared" si="5671"/>
        <v>0</v>
      </c>
      <c r="AV2064" s="18">
        <f t="shared" si="5671"/>
        <v>0</v>
      </c>
      <c r="AW2064" s="18">
        <f t="shared" si="5620"/>
        <v>4556.2</v>
      </c>
      <c r="AX2064" s="18">
        <f t="shared" si="5621"/>
        <v>3284.3</v>
      </c>
      <c r="AY2064" s="18">
        <f t="shared" si="5622"/>
        <v>3331.7000000000003</v>
      </c>
      <c r="AZ2064" s="18">
        <f t="shared" si="5671"/>
        <v>0</v>
      </c>
      <c r="BA2064" s="18">
        <f t="shared" si="5671"/>
        <v>0</v>
      </c>
      <c r="BB2064" s="18">
        <f t="shared" si="5671"/>
        <v>0</v>
      </c>
      <c r="BC2064" s="18">
        <f t="shared" si="5592"/>
        <v>4556.2</v>
      </c>
      <c r="BD2064" s="18">
        <f t="shared" si="5593"/>
        <v>3284.3</v>
      </c>
      <c r="BE2064" s="18">
        <f t="shared" si="5594"/>
        <v>3331.7000000000003</v>
      </c>
      <c r="BF2064" s="18">
        <f t="shared" si="5671"/>
        <v>0</v>
      </c>
      <c r="BG2064" s="18">
        <f t="shared" si="5671"/>
        <v>0</v>
      </c>
      <c r="BH2064" s="18">
        <f t="shared" si="5671"/>
        <v>0</v>
      </c>
      <c r="BI2064" s="18">
        <f t="shared" si="5589"/>
        <v>4556.2</v>
      </c>
      <c r="BJ2064" s="18">
        <f t="shared" si="5590"/>
        <v>3284.3</v>
      </c>
      <c r="BK2064" s="18">
        <f t="shared" si="5591"/>
        <v>3331.7000000000003</v>
      </c>
      <c r="BL2064" s="18">
        <f t="shared" si="5671"/>
        <v>0</v>
      </c>
      <c r="BM2064" s="18">
        <f t="shared" si="5671"/>
        <v>0</v>
      </c>
      <c r="BN2064" s="18">
        <f t="shared" si="5671"/>
        <v>0</v>
      </c>
      <c r="BO2064" s="18">
        <f t="shared" si="5498"/>
        <v>4556.2</v>
      </c>
      <c r="BP2064" s="18">
        <f t="shared" si="5499"/>
        <v>3284.3</v>
      </c>
      <c r="BQ2064" s="18">
        <f t="shared" si="5500"/>
        <v>3331.7000000000003</v>
      </c>
      <c r="BR2064" s="18">
        <f t="shared" si="5671"/>
        <v>0</v>
      </c>
      <c r="BS2064" s="18">
        <f t="shared" si="5671"/>
        <v>0</v>
      </c>
      <c r="BT2064" s="18">
        <f t="shared" si="5671"/>
        <v>0</v>
      </c>
      <c r="BU2064" s="18">
        <f t="shared" si="5492"/>
        <v>4556.2</v>
      </c>
      <c r="BV2064" s="18">
        <f t="shared" si="5493"/>
        <v>3284.3</v>
      </c>
      <c r="BW2064" s="18">
        <f t="shared" si="5494"/>
        <v>3331.7000000000003</v>
      </c>
      <c r="BX2064" s="18">
        <f t="shared" si="5671"/>
        <v>0</v>
      </c>
      <c r="BY2064" s="18">
        <f t="shared" si="5671"/>
        <v>0</v>
      </c>
      <c r="BZ2064" s="18">
        <f t="shared" si="5671"/>
        <v>0</v>
      </c>
      <c r="CA2064" s="18">
        <f t="shared" ref="CA2064:CA2127" si="5672">BU2064+BX2064</f>
        <v>4556.2</v>
      </c>
      <c r="CB2064" s="18">
        <f t="shared" ref="CB2064:CB2127" si="5673">BV2064+BY2064</f>
        <v>3284.3</v>
      </c>
      <c r="CC2064" s="18">
        <f t="shared" ref="CC2064:CC2127" si="5674">BW2064+BZ2064</f>
        <v>3331.7000000000003</v>
      </c>
      <c r="CD2064" s="18">
        <f t="shared" si="5671"/>
        <v>0</v>
      </c>
      <c r="CE2064" s="27"/>
      <c r="CF2064" s="33"/>
    </row>
    <row r="2065" spans="1:84" ht="31.2" x14ac:dyDescent="0.3">
      <c r="A2065" s="41" t="s">
        <v>345</v>
      </c>
      <c r="B2065" s="39">
        <v>200</v>
      </c>
      <c r="C2065" s="41"/>
      <c r="D2065" s="41"/>
      <c r="E2065" s="14" t="s">
        <v>551</v>
      </c>
      <c r="F2065" s="18">
        <f t="shared" si="5669"/>
        <v>4556.2</v>
      </c>
      <c r="G2065" s="18">
        <f t="shared" si="5669"/>
        <v>3284.3</v>
      </c>
      <c r="H2065" s="18">
        <f t="shared" si="5669"/>
        <v>3331.7000000000003</v>
      </c>
      <c r="I2065" s="18">
        <f t="shared" si="5669"/>
        <v>0</v>
      </c>
      <c r="J2065" s="18">
        <f t="shared" si="5669"/>
        <v>0</v>
      </c>
      <c r="K2065" s="18">
        <f t="shared" si="5669"/>
        <v>0</v>
      </c>
      <c r="L2065" s="18">
        <f t="shared" si="5611"/>
        <v>4556.2</v>
      </c>
      <c r="M2065" s="18">
        <f t="shared" si="5612"/>
        <v>3284.3</v>
      </c>
      <c r="N2065" s="18">
        <f t="shared" si="5613"/>
        <v>3331.7000000000003</v>
      </c>
      <c r="O2065" s="18">
        <f t="shared" si="5670"/>
        <v>0</v>
      </c>
      <c r="P2065" s="18">
        <f t="shared" si="5670"/>
        <v>0</v>
      </c>
      <c r="Q2065" s="18">
        <f t="shared" si="5670"/>
        <v>0</v>
      </c>
      <c r="R2065" s="18">
        <f t="shared" si="5670"/>
        <v>0</v>
      </c>
      <c r="S2065" s="18">
        <f t="shared" si="5670"/>
        <v>0</v>
      </c>
      <c r="T2065" s="18">
        <f t="shared" si="5540"/>
        <v>4556.2</v>
      </c>
      <c r="U2065" s="18">
        <f t="shared" si="5541"/>
        <v>3284.3</v>
      </c>
      <c r="V2065" s="18">
        <f t="shared" si="5542"/>
        <v>3331.7000000000003</v>
      </c>
      <c r="W2065" s="18">
        <f t="shared" si="5671"/>
        <v>0</v>
      </c>
      <c r="X2065" s="18">
        <f t="shared" si="5671"/>
        <v>0</v>
      </c>
      <c r="Y2065" s="18">
        <f t="shared" si="5671"/>
        <v>0</v>
      </c>
      <c r="Z2065" s="18">
        <f t="shared" si="5671"/>
        <v>0</v>
      </c>
      <c r="AA2065" s="18">
        <f t="shared" si="5671"/>
        <v>0</v>
      </c>
      <c r="AB2065" s="18">
        <f t="shared" si="5671"/>
        <v>0</v>
      </c>
      <c r="AC2065" s="18">
        <f t="shared" si="5507"/>
        <v>4556.2</v>
      </c>
      <c r="AD2065" s="18">
        <f t="shared" si="5508"/>
        <v>3284.3</v>
      </c>
      <c r="AE2065" s="18">
        <f t="shared" si="5509"/>
        <v>3331.7000000000003</v>
      </c>
      <c r="AF2065" s="18">
        <f t="shared" si="5671"/>
        <v>0</v>
      </c>
      <c r="AG2065" s="18">
        <f t="shared" si="5671"/>
        <v>0</v>
      </c>
      <c r="AH2065" s="18">
        <f t="shared" si="5671"/>
        <v>0</v>
      </c>
      <c r="AI2065" s="18">
        <f t="shared" si="5472"/>
        <v>4556.2</v>
      </c>
      <c r="AJ2065" s="18">
        <f t="shared" si="5473"/>
        <v>3284.3</v>
      </c>
      <c r="AK2065" s="18">
        <f t="shared" si="5474"/>
        <v>3331.7000000000003</v>
      </c>
      <c r="AL2065" s="18">
        <f t="shared" si="5671"/>
        <v>0</v>
      </c>
      <c r="AM2065" s="18">
        <f t="shared" si="5475"/>
        <v>4556.2</v>
      </c>
      <c r="AN2065" s="18">
        <f t="shared" si="5671"/>
        <v>0</v>
      </c>
      <c r="AO2065" s="18">
        <f t="shared" si="5671"/>
        <v>0</v>
      </c>
      <c r="AP2065" s="18">
        <f t="shared" si="5671"/>
        <v>0</v>
      </c>
      <c r="AQ2065" s="18">
        <f t="shared" si="5617"/>
        <v>4556.2</v>
      </c>
      <c r="AR2065" s="18">
        <f t="shared" si="5618"/>
        <v>3284.3</v>
      </c>
      <c r="AS2065" s="18">
        <f t="shared" si="5619"/>
        <v>3331.7000000000003</v>
      </c>
      <c r="AT2065" s="18">
        <f t="shared" si="5671"/>
        <v>0</v>
      </c>
      <c r="AU2065" s="18">
        <f t="shared" si="5671"/>
        <v>0</v>
      </c>
      <c r="AV2065" s="18">
        <f t="shared" si="5671"/>
        <v>0</v>
      </c>
      <c r="AW2065" s="18">
        <f t="shared" si="5620"/>
        <v>4556.2</v>
      </c>
      <c r="AX2065" s="18">
        <f t="shared" si="5621"/>
        <v>3284.3</v>
      </c>
      <c r="AY2065" s="18">
        <f t="shared" si="5622"/>
        <v>3331.7000000000003</v>
      </c>
      <c r="AZ2065" s="18">
        <f t="shared" si="5671"/>
        <v>0</v>
      </c>
      <c r="BA2065" s="18">
        <f t="shared" si="5671"/>
        <v>0</v>
      </c>
      <c r="BB2065" s="18">
        <f t="shared" si="5671"/>
        <v>0</v>
      </c>
      <c r="BC2065" s="18">
        <f t="shared" si="5592"/>
        <v>4556.2</v>
      </c>
      <c r="BD2065" s="18">
        <f t="shared" si="5593"/>
        <v>3284.3</v>
      </c>
      <c r="BE2065" s="18">
        <f t="shared" si="5594"/>
        <v>3331.7000000000003</v>
      </c>
      <c r="BF2065" s="18">
        <f t="shared" si="5671"/>
        <v>0</v>
      </c>
      <c r="BG2065" s="18">
        <f t="shared" si="5671"/>
        <v>0</v>
      </c>
      <c r="BH2065" s="18">
        <f t="shared" si="5671"/>
        <v>0</v>
      </c>
      <c r="BI2065" s="18">
        <f t="shared" si="5589"/>
        <v>4556.2</v>
      </c>
      <c r="BJ2065" s="18">
        <f t="shared" si="5590"/>
        <v>3284.3</v>
      </c>
      <c r="BK2065" s="18">
        <f t="shared" si="5591"/>
        <v>3331.7000000000003</v>
      </c>
      <c r="BL2065" s="18">
        <f t="shared" si="5671"/>
        <v>0</v>
      </c>
      <c r="BM2065" s="18">
        <f t="shared" si="5671"/>
        <v>0</v>
      </c>
      <c r="BN2065" s="18">
        <f t="shared" si="5671"/>
        <v>0</v>
      </c>
      <c r="BO2065" s="18">
        <f t="shared" si="5498"/>
        <v>4556.2</v>
      </c>
      <c r="BP2065" s="18">
        <f t="shared" si="5499"/>
        <v>3284.3</v>
      </c>
      <c r="BQ2065" s="18">
        <f t="shared" si="5500"/>
        <v>3331.7000000000003</v>
      </c>
      <c r="BR2065" s="18">
        <f t="shared" si="5671"/>
        <v>0</v>
      </c>
      <c r="BS2065" s="18">
        <f t="shared" si="5671"/>
        <v>0</v>
      </c>
      <c r="BT2065" s="18">
        <f t="shared" si="5671"/>
        <v>0</v>
      </c>
      <c r="BU2065" s="18">
        <f t="shared" si="5492"/>
        <v>4556.2</v>
      </c>
      <c r="BV2065" s="18">
        <f t="shared" si="5493"/>
        <v>3284.3</v>
      </c>
      <c r="BW2065" s="18">
        <f t="shared" si="5494"/>
        <v>3331.7000000000003</v>
      </c>
      <c r="BX2065" s="18">
        <f t="shared" si="5671"/>
        <v>0</v>
      </c>
      <c r="BY2065" s="18">
        <f t="shared" si="5671"/>
        <v>0</v>
      </c>
      <c r="BZ2065" s="18">
        <f t="shared" si="5671"/>
        <v>0</v>
      </c>
      <c r="CA2065" s="18">
        <f t="shared" si="5672"/>
        <v>4556.2</v>
      </c>
      <c r="CB2065" s="18">
        <f t="shared" si="5673"/>
        <v>3284.3</v>
      </c>
      <c r="CC2065" s="18">
        <f t="shared" si="5674"/>
        <v>3331.7000000000003</v>
      </c>
      <c r="CD2065" s="18">
        <f t="shared" si="5671"/>
        <v>0</v>
      </c>
      <c r="CE2065" s="27"/>
      <c r="CF2065" s="33"/>
    </row>
    <row r="2066" spans="1:84" ht="46.8" x14ac:dyDescent="0.3">
      <c r="A2066" s="41" t="s">
        <v>345</v>
      </c>
      <c r="B2066" s="39">
        <v>240</v>
      </c>
      <c r="C2066" s="41"/>
      <c r="D2066" s="41"/>
      <c r="E2066" s="14" t="s">
        <v>559</v>
      </c>
      <c r="F2066" s="18">
        <f t="shared" si="5669"/>
        <v>4556.2</v>
      </c>
      <c r="G2066" s="18">
        <f t="shared" si="5669"/>
        <v>3284.3</v>
      </c>
      <c r="H2066" s="18">
        <f t="shared" si="5669"/>
        <v>3331.7000000000003</v>
      </c>
      <c r="I2066" s="18">
        <f t="shared" si="5669"/>
        <v>0</v>
      </c>
      <c r="J2066" s="18">
        <f t="shared" si="5669"/>
        <v>0</v>
      </c>
      <c r="K2066" s="18">
        <f t="shared" si="5669"/>
        <v>0</v>
      </c>
      <c r="L2066" s="18">
        <f t="shared" si="5611"/>
        <v>4556.2</v>
      </c>
      <c r="M2066" s="18">
        <f t="shared" si="5612"/>
        <v>3284.3</v>
      </c>
      <c r="N2066" s="18">
        <f t="shared" si="5613"/>
        <v>3331.7000000000003</v>
      </c>
      <c r="O2066" s="18">
        <f t="shared" si="5670"/>
        <v>0</v>
      </c>
      <c r="P2066" s="18">
        <f t="shared" si="5670"/>
        <v>0</v>
      </c>
      <c r="Q2066" s="18">
        <f t="shared" si="5670"/>
        <v>0</v>
      </c>
      <c r="R2066" s="18">
        <f t="shared" si="5670"/>
        <v>0</v>
      </c>
      <c r="S2066" s="18">
        <f t="shared" si="5670"/>
        <v>0</v>
      </c>
      <c r="T2066" s="18">
        <f t="shared" si="5540"/>
        <v>4556.2</v>
      </c>
      <c r="U2066" s="18">
        <f t="shared" si="5541"/>
        <v>3284.3</v>
      </c>
      <c r="V2066" s="18">
        <f t="shared" si="5542"/>
        <v>3331.7000000000003</v>
      </c>
      <c r="W2066" s="18">
        <f t="shared" si="5671"/>
        <v>0</v>
      </c>
      <c r="X2066" s="18">
        <f t="shared" si="5671"/>
        <v>0</v>
      </c>
      <c r="Y2066" s="18">
        <f t="shared" si="5671"/>
        <v>0</v>
      </c>
      <c r="Z2066" s="18">
        <f t="shared" si="5671"/>
        <v>0</v>
      </c>
      <c r="AA2066" s="18">
        <f t="shared" si="5671"/>
        <v>0</v>
      </c>
      <c r="AB2066" s="18">
        <f t="shared" si="5671"/>
        <v>0</v>
      </c>
      <c r="AC2066" s="18">
        <f t="shared" si="5507"/>
        <v>4556.2</v>
      </c>
      <c r="AD2066" s="18">
        <f t="shared" si="5508"/>
        <v>3284.3</v>
      </c>
      <c r="AE2066" s="18">
        <f t="shared" si="5509"/>
        <v>3331.7000000000003</v>
      </c>
      <c r="AF2066" s="18">
        <f t="shared" si="5671"/>
        <v>0</v>
      </c>
      <c r="AG2066" s="18">
        <f t="shared" si="5671"/>
        <v>0</v>
      </c>
      <c r="AH2066" s="18">
        <f t="shared" si="5671"/>
        <v>0</v>
      </c>
      <c r="AI2066" s="18">
        <f t="shared" si="5472"/>
        <v>4556.2</v>
      </c>
      <c r="AJ2066" s="18">
        <f t="shared" si="5473"/>
        <v>3284.3</v>
      </c>
      <c r="AK2066" s="18">
        <f t="shared" si="5474"/>
        <v>3331.7000000000003</v>
      </c>
      <c r="AL2066" s="18">
        <f t="shared" si="5671"/>
        <v>0</v>
      </c>
      <c r="AM2066" s="18">
        <f t="shared" si="5475"/>
        <v>4556.2</v>
      </c>
      <c r="AN2066" s="18">
        <f t="shared" si="5671"/>
        <v>0</v>
      </c>
      <c r="AO2066" s="18">
        <f t="shared" si="5671"/>
        <v>0</v>
      </c>
      <c r="AP2066" s="18">
        <f t="shared" si="5671"/>
        <v>0</v>
      </c>
      <c r="AQ2066" s="18">
        <f t="shared" si="5617"/>
        <v>4556.2</v>
      </c>
      <c r="AR2066" s="18">
        <f t="shared" si="5618"/>
        <v>3284.3</v>
      </c>
      <c r="AS2066" s="18">
        <f t="shared" si="5619"/>
        <v>3331.7000000000003</v>
      </c>
      <c r="AT2066" s="18">
        <f t="shared" si="5671"/>
        <v>0</v>
      </c>
      <c r="AU2066" s="18">
        <f t="shared" si="5671"/>
        <v>0</v>
      </c>
      <c r="AV2066" s="18">
        <f t="shared" si="5671"/>
        <v>0</v>
      </c>
      <c r="AW2066" s="18">
        <f t="shared" si="5620"/>
        <v>4556.2</v>
      </c>
      <c r="AX2066" s="18">
        <f t="shared" si="5621"/>
        <v>3284.3</v>
      </c>
      <c r="AY2066" s="18">
        <f t="shared" si="5622"/>
        <v>3331.7000000000003</v>
      </c>
      <c r="AZ2066" s="18">
        <f t="shared" si="5671"/>
        <v>0</v>
      </c>
      <c r="BA2066" s="18">
        <f t="shared" si="5671"/>
        <v>0</v>
      </c>
      <c r="BB2066" s="18">
        <f t="shared" si="5671"/>
        <v>0</v>
      </c>
      <c r="BC2066" s="18">
        <f t="shared" si="5592"/>
        <v>4556.2</v>
      </c>
      <c r="BD2066" s="18">
        <f t="shared" si="5593"/>
        <v>3284.3</v>
      </c>
      <c r="BE2066" s="18">
        <f t="shared" si="5594"/>
        <v>3331.7000000000003</v>
      </c>
      <c r="BF2066" s="18">
        <f t="shared" si="5671"/>
        <v>0</v>
      </c>
      <c r="BG2066" s="18">
        <f t="shared" si="5671"/>
        <v>0</v>
      </c>
      <c r="BH2066" s="18">
        <f t="shared" si="5671"/>
        <v>0</v>
      </c>
      <c r="BI2066" s="18">
        <f t="shared" si="5589"/>
        <v>4556.2</v>
      </c>
      <c r="BJ2066" s="18">
        <f t="shared" si="5590"/>
        <v>3284.3</v>
      </c>
      <c r="BK2066" s="18">
        <f t="shared" si="5591"/>
        <v>3331.7000000000003</v>
      </c>
      <c r="BL2066" s="18">
        <f t="shared" si="5671"/>
        <v>0</v>
      </c>
      <c r="BM2066" s="18">
        <f t="shared" si="5671"/>
        <v>0</v>
      </c>
      <c r="BN2066" s="18">
        <f t="shared" si="5671"/>
        <v>0</v>
      </c>
      <c r="BO2066" s="18">
        <f t="shared" si="5498"/>
        <v>4556.2</v>
      </c>
      <c r="BP2066" s="18">
        <f t="shared" si="5499"/>
        <v>3284.3</v>
      </c>
      <c r="BQ2066" s="18">
        <f t="shared" si="5500"/>
        <v>3331.7000000000003</v>
      </c>
      <c r="BR2066" s="18">
        <f t="shared" si="5671"/>
        <v>0</v>
      </c>
      <c r="BS2066" s="18">
        <f t="shared" si="5671"/>
        <v>0</v>
      </c>
      <c r="BT2066" s="18">
        <f t="shared" si="5671"/>
        <v>0</v>
      </c>
      <c r="BU2066" s="18">
        <f t="shared" si="5492"/>
        <v>4556.2</v>
      </c>
      <c r="BV2066" s="18">
        <f t="shared" si="5493"/>
        <v>3284.3</v>
      </c>
      <c r="BW2066" s="18">
        <f t="shared" si="5494"/>
        <v>3331.7000000000003</v>
      </c>
      <c r="BX2066" s="18">
        <f t="shared" si="5671"/>
        <v>0</v>
      </c>
      <c r="BY2066" s="18">
        <f t="shared" si="5671"/>
        <v>0</v>
      </c>
      <c r="BZ2066" s="18">
        <f t="shared" si="5671"/>
        <v>0</v>
      </c>
      <c r="CA2066" s="18">
        <f t="shared" si="5672"/>
        <v>4556.2</v>
      </c>
      <c r="CB2066" s="18">
        <f t="shared" si="5673"/>
        <v>3284.3</v>
      </c>
      <c r="CC2066" s="18">
        <f t="shared" si="5674"/>
        <v>3331.7000000000003</v>
      </c>
      <c r="CD2066" s="18">
        <f t="shared" si="5671"/>
        <v>0</v>
      </c>
      <c r="CE2066" s="27"/>
      <c r="CF2066" s="33"/>
    </row>
    <row r="2067" spans="1:84" x14ac:dyDescent="0.3">
      <c r="A2067" s="41" t="s">
        <v>345</v>
      </c>
      <c r="B2067" s="39">
        <v>240</v>
      </c>
      <c r="C2067" s="41" t="s">
        <v>59</v>
      </c>
      <c r="D2067" s="41" t="s">
        <v>140</v>
      </c>
      <c r="E2067" s="14" t="s">
        <v>543</v>
      </c>
      <c r="F2067" s="23">
        <v>4556.2</v>
      </c>
      <c r="G2067" s="23">
        <v>3284.3</v>
      </c>
      <c r="H2067" s="23">
        <v>3331.7000000000003</v>
      </c>
      <c r="I2067" s="18"/>
      <c r="J2067" s="18"/>
      <c r="K2067" s="18"/>
      <c r="L2067" s="18">
        <f t="shared" si="5611"/>
        <v>4556.2</v>
      </c>
      <c r="M2067" s="18">
        <f t="shared" si="5612"/>
        <v>3284.3</v>
      </c>
      <c r="N2067" s="18">
        <f t="shared" si="5613"/>
        <v>3331.7000000000003</v>
      </c>
      <c r="O2067" s="18"/>
      <c r="P2067" s="18"/>
      <c r="Q2067" s="18"/>
      <c r="R2067" s="18"/>
      <c r="S2067" s="18"/>
      <c r="T2067" s="18">
        <f t="shared" si="5540"/>
        <v>4556.2</v>
      </c>
      <c r="U2067" s="18">
        <f t="shared" si="5541"/>
        <v>3284.3</v>
      </c>
      <c r="V2067" s="18">
        <f t="shared" si="5542"/>
        <v>3331.7000000000003</v>
      </c>
      <c r="W2067" s="18"/>
      <c r="X2067" s="18"/>
      <c r="Y2067" s="18"/>
      <c r="Z2067" s="18"/>
      <c r="AA2067" s="18"/>
      <c r="AB2067" s="18"/>
      <c r="AC2067" s="18">
        <f t="shared" si="5507"/>
        <v>4556.2</v>
      </c>
      <c r="AD2067" s="18">
        <f t="shared" si="5508"/>
        <v>3284.3</v>
      </c>
      <c r="AE2067" s="18">
        <f t="shared" si="5509"/>
        <v>3331.7000000000003</v>
      </c>
      <c r="AF2067" s="18"/>
      <c r="AG2067" s="18"/>
      <c r="AH2067" s="18"/>
      <c r="AI2067" s="18">
        <f t="shared" si="5472"/>
        <v>4556.2</v>
      </c>
      <c r="AJ2067" s="18">
        <f t="shared" si="5473"/>
        <v>3284.3</v>
      </c>
      <c r="AK2067" s="18">
        <f t="shared" si="5474"/>
        <v>3331.7000000000003</v>
      </c>
      <c r="AL2067" s="18"/>
      <c r="AM2067" s="18">
        <f t="shared" si="5475"/>
        <v>4556.2</v>
      </c>
      <c r="AN2067" s="18"/>
      <c r="AO2067" s="18"/>
      <c r="AP2067" s="18"/>
      <c r="AQ2067" s="18">
        <f t="shared" si="5617"/>
        <v>4556.2</v>
      </c>
      <c r="AR2067" s="18">
        <f t="shared" si="5618"/>
        <v>3284.3</v>
      </c>
      <c r="AS2067" s="18">
        <f t="shared" si="5619"/>
        <v>3331.7000000000003</v>
      </c>
      <c r="AT2067" s="18"/>
      <c r="AU2067" s="18"/>
      <c r="AV2067" s="18"/>
      <c r="AW2067" s="18">
        <f t="shared" si="5620"/>
        <v>4556.2</v>
      </c>
      <c r="AX2067" s="18">
        <f t="shared" si="5621"/>
        <v>3284.3</v>
      </c>
      <c r="AY2067" s="18">
        <f t="shared" si="5622"/>
        <v>3331.7000000000003</v>
      </c>
      <c r="AZ2067" s="18"/>
      <c r="BA2067" s="18"/>
      <c r="BB2067" s="18"/>
      <c r="BC2067" s="18">
        <f t="shared" si="5592"/>
        <v>4556.2</v>
      </c>
      <c r="BD2067" s="18">
        <f t="shared" si="5593"/>
        <v>3284.3</v>
      </c>
      <c r="BE2067" s="18">
        <f t="shared" si="5594"/>
        <v>3331.7000000000003</v>
      </c>
      <c r="BF2067" s="18"/>
      <c r="BG2067" s="18"/>
      <c r="BH2067" s="18"/>
      <c r="BI2067" s="18">
        <f t="shared" si="5589"/>
        <v>4556.2</v>
      </c>
      <c r="BJ2067" s="18">
        <f t="shared" si="5590"/>
        <v>3284.3</v>
      </c>
      <c r="BK2067" s="18">
        <f t="shared" si="5591"/>
        <v>3331.7000000000003</v>
      </c>
      <c r="BL2067" s="18"/>
      <c r="BM2067" s="18"/>
      <c r="BN2067" s="18"/>
      <c r="BO2067" s="18">
        <f t="shared" si="5498"/>
        <v>4556.2</v>
      </c>
      <c r="BP2067" s="18">
        <f t="shared" si="5499"/>
        <v>3284.3</v>
      </c>
      <c r="BQ2067" s="18">
        <f t="shared" si="5500"/>
        <v>3331.7000000000003</v>
      </c>
      <c r="BR2067" s="18"/>
      <c r="BS2067" s="18"/>
      <c r="BT2067" s="18"/>
      <c r="BU2067" s="18">
        <f t="shared" si="5492"/>
        <v>4556.2</v>
      </c>
      <c r="BV2067" s="18">
        <f t="shared" si="5493"/>
        <v>3284.3</v>
      </c>
      <c r="BW2067" s="18">
        <f t="shared" si="5494"/>
        <v>3331.7000000000003</v>
      </c>
      <c r="BX2067" s="18"/>
      <c r="BY2067" s="18"/>
      <c r="BZ2067" s="18"/>
      <c r="CA2067" s="18">
        <f t="shared" si="5672"/>
        <v>4556.2</v>
      </c>
      <c r="CB2067" s="18">
        <f t="shared" si="5673"/>
        <v>3284.3</v>
      </c>
      <c r="CC2067" s="18">
        <f t="shared" si="5674"/>
        <v>3331.7000000000003</v>
      </c>
      <c r="CD2067" s="18"/>
      <c r="CE2067" s="27"/>
      <c r="CF2067" s="33"/>
    </row>
    <row r="2068" spans="1:84" ht="140.4" x14ac:dyDescent="0.3">
      <c r="A2068" s="41" t="s">
        <v>346</v>
      </c>
      <c r="B2068" s="39"/>
      <c r="C2068" s="41"/>
      <c r="D2068" s="41"/>
      <c r="E2068" s="14" t="s">
        <v>710</v>
      </c>
      <c r="F2068" s="18">
        <f t="shared" ref="F2068:K2070" si="5675">F2069</f>
        <v>72217.5</v>
      </c>
      <c r="G2068" s="18">
        <f t="shared" si="5675"/>
        <v>64310.3</v>
      </c>
      <c r="H2068" s="18">
        <f t="shared" si="5675"/>
        <v>52882.2</v>
      </c>
      <c r="I2068" s="18">
        <f t="shared" si="5675"/>
        <v>0</v>
      </c>
      <c r="J2068" s="18">
        <f t="shared" si="5675"/>
        <v>0</v>
      </c>
      <c r="K2068" s="18">
        <f t="shared" si="5675"/>
        <v>0</v>
      </c>
      <c r="L2068" s="18">
        <f t="shared" si="5611"/>
        <v>72217.5</v>
      </c>
      <c r="M2068" s="18">
        <f t="shared" si="5612"/>
        <v>64310.3</v>
      </c>
      <c r="N2068" s="18">
        <f t="shared" si="5613"/>
        <v>52882.2</v>
      </c>
      <c r="O2068" s="18">
        <f t="shared" ref="O2068:S2070" si="5676">O2069</f>
        <v>-197.4</v>
      </c>
      <c r="P2068" s="18">
        <f t="shared" si="5676"/>
        <v>3788.7</v>
      </c>
      <c r="Q2068" s="18">
        <f t="shared" si="5676"/>
        <v>12395.8</v>
      </c>
      <c r="R2068" s="18">
        <f t="shared" si="5676"/>
        <v>0</v>
      </c>
      <c r="S2068" s="18">
        <f t="shared" si="5676"/>
        <v>0</v>
      </c>
      <c r="T2068" s="18">
        <f t="shared" si="5540"/>
        <v>72020.100000000006</v>
      </c>
      <c r="U2068" s="18">
        <f t="shared" si="5541"/>
        <v>68099</v>
      </c>
      <c r="V2068" s="18">
        <f t="shared" si="5542"/>
        <v>65278</v>
      </c>
      <c r="W2068" s="18">
        <f t="shared" ref="W2068:CD2070" si="5677">W2069</f>
        <v>0</v>
      </c>
      <c r="X2068" s="18">
        <f t="shared" si="5677"/>
        <v>0</v>
      </c>
      <c r="Y2068" s="18">
        <f t="shared" si="5677"/>
        <v>0</v>
      </c>
      <c r="Z2068" s="18">
        <f t="shared" si="5677"/>
        <v>0</v>
      </c>
      <c r="AA2068" s="18">
        <f t="shared" si="5677"/>
        <v>0</v>
      </c>
      <c r="AB2068" s="18">
        <f t="shared" si="5677"/>
        <v>0</v>
      </c>
      <c r="AC2068" s="18">
        <f t="shared" si="5507"/>
        <v>72020.100000000006</v>
      </c>
      <c r="AD2068" s="18">
        <f t="shared" si="5508"/>
        <v>68099</v>
      </c>
      <c r="AE2068" s="18">
        <f t="shared" si="5509"/>
        <v>65278</v>
      </c>
      <c r="AF2068" s="18">
        <f t="shared" si="5677"/>
        <v>0</v>
      </c>
      <c r="AG2068" s="18">
        <f t="shared" si="5677"/>
        <v>0</v>
      </c>
      <c r="AH2068" s="18">
        <f t="shared" si="5677"/>
        <v>0</v>
      </c>
      <c r="AI2068" s="18">
        <f t="shared" ref="AI2068:AI2142" si="5678">AC2068+AF2068</f>
        <v>72020.100000000006</v>
      </c>
      <c r="AJ2068" s="18">
        <f t="shared" ref="AJ2068:AJ2142" si="5679">AD2068+AG2068</f>
        <v>68099</v>
      </c>
      <c r="AK2068" s="18">
        <f t="shared" ref="AK2068:AK2142" si="5680">AE2068+AH2068</f>
        <v>65278</v>
      </c>
      <c r="AL2068" s="18">
        <f t="shared" si="5677"/>
        <v>0</v>
      </c>
      <c r="AM2068" s="18">
        <f t="shared" ref="AM2068:AM2142" si="5681">AI2068+AL2068</f>
        <v>72020.100000000006</v>
      </c>
      <c r="AN2068" s="18">
        <f t="shared" si="5677"/>
        <v>0</v>
      </c>
      <c r="AO2068" s="18">
        <f t="shared" si="5677"/>
        <v>0</v>
      </c>
      <c r="AP2068" s="18">
        <f t="shared" si="5677"/>
        <v>0</v>
      </c>
      <c r="AQ2068" s="18">
        <f t="shared" si="5617"/>
        <v>72020.100000000006</v>
      </c>
      <c r="AR2068" s="18">
        <f t="shared" si="5618"/>
        <v>68099</v>
      </c>
      <c r="AS2068" s="18">
        <f t="shared" si="5619"/>
        <v>65278</v>
      </c>
      <c r="AT2068" s="18">
        <f t="shared" si="5677"/>
        <v>0</v>
      </c>
      <c r="AU2068" s="18">
        <f t="shared" si="5677"/>
        <v>0</v>
      </c>
      <c r="AV2068" s="18">
        <f t="shared" si="5677"/>
        <v>0</v>
      </c>
      <c r="AW2068" s="18">
        <f t="shared" si="5620"/>
        <v>72020.100000000006</v>
      </c>
      <c r="AX2068" s="18">
        <f t="shared" si="5621"/>
        <v>68099</v>
      </c>
      <c r="AY2068" s="18">
        <f t="shared" si="5622"/>
        <v>65278</v>
      </c>
      <c r="AZ2068" s="18">
        <f t="shared" si="5677"/>
        <v>0</v>
      </c>
      <c r="BA2068" s="18">
        <f t="shared" si="5677"/>
        <v>0</v>
      </c>
      <c r="BB2068" s="18">
        <f t="shared" si="5677"/>
        <v>0</v>
      </c>
      <c r="BC2068" s="18">
        <f t="shared" si="5592"/>
        <v>72020.100000000006</v>
      </c>
      <c r="BD2068" s="18">
        <f t="shared" si="5593"/>
        <v>68099</v>
      </c>
      <c r="BE2068" s="18">
        <f t="shared" si="5594"/>
        <v>65278</v>
      </c>
      <c r="BF2068" s="18">
        <f t="shared" si="5677"/>
        <v>0</v>
      </c>
      <c r="BG2068" s="18">
        <f t="shared" si="5677"/>
        <v>0</v>
      </c>
      <c r="BH2068" s="18">
        <f t="shared" si="5677"/>
        <v>0</v>
      </c>
      <c r="BI2068" s="18">
        <f t="shared" si="5589"/>
        <v>72020.100000000006</v>
      </c>
      <c r="BJ2068" s="18">
        <f t="shared" si="5590"/>
        <v>68099</v>
      </c>
      <c r="BK2068" s="18">
        <f t="shared" si="5591"/>
        <v>65278</v>
      </c>
      <c r="BL2068" s="18">
        <f t="shared" si="5677"/>
        <v>0</v>
      </c>
      <c r="BM2068" s="18">
        <f t="shared" si="5677"/>
        <v>0</v>
      </c>
      <c r="BN2068" s="18">
        <f t="shared" si="5677"/>
        <v>0</v>
      </c>
      <c r="BO2068" s="18">
        <f t="shared" si="5498"/>
        <v>72020.100000000006</v>
      </c>
      <c r="BP2068" s="18">
        <f t="shared" si="5499"/>
        <v>68099</v>
      </c>
      <c r="BQ2068" s="18">
        <f t="shared" si="5500"/>
        <v>65278</v>
      </c>
      <c r="BR2068" s="18">
        <f t="shared" si="5677"/>
        <v>0</v>
      </c>
      <c r="BS2068" s="18">
        <f t="shared" si="5677"/>
        <v>0</v>
      </c>
      <c r="BT2068" s="18">
        <f t="shared" si="5677"/>
        <v>0</v>
      </c>
      <c r="BU2068" s="18">
        <f t="shared" si="5492"/>
        <v>72020.100000000006</v>
      </c>
      <c r="BV2068" s="18">
        <f t="shared" si="5493"/>
        <v>68099</v>
      </c>
      <c r="BW2068" s="18">
        <f t="shared" si="5494"/>
        <v>65278</v>
      </c>
      <c r="BX2068" s="18">
        <f t="shared" si="5677"/>
        <v>0</v>
      </c>
      <c r="BY2068" s="18">
        <f t="shared" si="5677"/>
        <v>0</v>
      </c>
      <c r="BZ2068" s="18">
        <f t="shared" si="5677"/>
        <v>0</v>
      </c>
      <c r="CA2068" s="18">
        <f t="shared" si="5672"/>
        <v>72020.100000000006</v>
      </c>
      <c r="CB2068" s="18">
        <f t="shared" si="5673"/>
        <v>68099</v>
      </c>
      <c r="CC2068" s="18">
        <f t="shared" si="5674"/>
        <v>65278</v>
      </c>
      <c r="CD2068" s="18">
        <f t="shared" si="5677"/>
        <v>0</v>
      </c>
      <c r="CE2068" s="27"/>
      <c r="CF2068" s="33"/>
    </row>
    <row r="2069" spans="1:84" ht="46.8" x14ac:dyDescent="0.3">
      <c r="A2069" s="41" t="s">
        <v>346</v>
      </c>
      <c r="B2069" s="39">
        <v>400</v>
      </c>
      <c r="C2069" s="41"/>
      <c r="D2069" s="41"/>
      <c r="E2069" s="14" t="s">
        <v>553</v>
      </c>
      <c r="F2069" s="18">
        <f t="shared" si="5675"/>
        <v>72217.5</v>
      </c>
      <c r="G2069" s="18">
        <f t="shared" si="5675"/>
        <v>64310.3</v>
      </c>
      <c r="H2069" s="18">
        <f t="shared" si="5675"/>
        <v>52882.2</v>
      </c>
      <c r="I2069" s="18">
        <f t="shared" si="5675"/>
        <v>0</v>
      </c>
      <c r="J2069" s="18">
        <f t="shared" si="5675"/>
        <v>0</v>
      </c>
      <c r="K2069" s="18">
        <f t="shared" si="5675"/>
        <v>0</v>
      </c>
      <c r="L2069" s="18">
        <f t="shared" si="5611"/>
        <v>72217.5</v>
      </c>
      <c r="M2069" s="18">
        <f t="shared" si="5612"/>
        <v>64310.3</v>
      </c>
      <c r="N2069" s="18">
        <f t="shared" si="5613"/>
        <v>52882.2</v>
      </c>
      <c r="O2069" s="18">
        <f t="shared" si="5676"/>
        <v>-197.4</v>
      </c>
      <c r="P2069" s="18">
        <f t="shared" si="5676"/>
        <v>3788.7</v>
      </c>
      <c r="Q2069" s="18">
        <f t="shared" si="5676"/>
        <v>12395.8</v>
      </c>
      <c r="R2069" s="18">
        <f t="shared" si="5676"/>
        <v>0</v>
      </c>
      <c r="S2069" s="18">
        <f t="shared" si="5676"/>
        <v>0</v>
      </c>
      <c r="T2069" s="18">
        <f t="shared" si="5540"/>
        <v>72020.100000000006</v>
      </c>
      <c r="U2069" s="18">
        <f t="shared" si="5541"/>
        <v>68099</v>
      </c>
      <c r="V2069" s="18">
        <f t="shared" si="5542"/>
        <v>65278</v>
      </c>
      <c r="W2069" s="18">
        <f t="shared" si="5677"/>
        <v>0</v>
      </c>
      <c r="X2069" s="18">
        <f t="shared" si="5677"/>
        <v>0</v>
      </c>
      <c r="Y2069" s="18">
        <f t="shared" si="5677"/>
        <v>0</v>
      </c>
      <c r="Z2069" s="18">
        <f t="shared" si="5677"/>
        <v>0</v>
      </c>
      <c r="AA2069" s="18">
        <f t="shared" si="5677"/>
        <v>0</v>
      </c>
      <c r="AB2069" s="18">
        <f t="shared" si="5677"/>
        <v>0</v>
      </c>
      <c r="AC2069" s="18">
        <f t="shared" si="5507"/>
        <v>72020.100000000006</v>
      </c>
      <c r="AD2069" s="18">
        <f t="shared" si="5508"/>
        <v>68099</v>
      </c>
      <c r="AE2069" s="18">
        <f t="shared" si="5509"/>
        <v>65278</v>
      </c>
      <c r="AF2069" s="18">
        <f t="shared" si="5677"/>
        <v>0</v>
      </c>
      <c r="AG2069" s="18">
        <f t="shared" si="5677"/>
        <v>0</v>
      </c>
      <c r="AH2069" s="18">
        <f t="shared" si="5677"/>
        <v>0</v>
      </c>
      <c r="AI2069" s="18">
        <f t="shared" si="5678"/>
        <v>72020.100000000006</v>
      </c>
      <c r="AJ2069" s="18">
        <f t="shared" si="5679"/>
        <v>68099</v>
      </c>
      <c r="AK2069" s="18">
        <f t="shared" si="5680"/>
        <v>65278</v>
      </c>
      <c r="AL2069" s="18">
        <f t="shared" si="5677"/>
        <v>0</v>
      </c>
      <c r="AM2069" s="18">
        <f t="shared" si="5681"/>
        <v>72020.100000000006</v>
      </c>
      <c r="AN2069" s="18">
        <f t="shared" si="5677"/>
        <v>0</v>
      </c>
      <c r="AO2069" s="18">
        <f t="shared" si="5677"/>
        <v>0</v>
      </c>
      <c r="AP2069" s="18">
        <f t="shared" si="5677"/>
        <v>0</v>
      </c>
      <c r="AQ2069" s="18">
        <f t="shared" si="5617"/>
        <v>72020.100000000006</v>
      </c>
      <c r="AR2069" s="18">
        <f t="shared" si="5618"/>
        <v>68099</v>
      </c>
      <c r="AS2069" s="18">
        <f t="shared" si="5619"/>
        <v>65278</v>
      </c>
      <c r="AT2069" s="18">
        <f t="shared" si="5677"/>
        <v>0</v>
      </c>
      <c r="AU2069" s="18">
        <f t="shared" si="5677"/>
        <v>0</v>
      </c>
      <c r="AV2069" s="18">
        <f t="shared" si="5677"/>
        <v>0</v>
      </c>
      <c r="AW2069" s="18">
        <f t="shared" si="5620"/>
        <v>72020.100000000006</v>
      </c>
      <c r="AX2069" s="18">
        <f t="shared" si="5621"/>
        <v>68099</v>
      </c>
      <c r="AY2069" s="18">
        <f t="shared" si="5622"/>
        <v>65278</v>
      </c>
      <c r="AZ2069" s="18">
        <f t="shared" si="5677"/>
        <v>0</v>
      </c>
      <c r="BA2069" s="18">
        <f t="shared" si="5677"/>
        <v>0</v>
      </c>
      <c r="BB2069" s="18">
        <f t="shared" si="5677"/>
        <v>0</v>
      </c>
      <c r="BC2069" s="18">
        <f t="shared" si="5592"/>
        <v>72020.100000000006</v>
      </c>
      <c r="BD2069" s="18">
        <f t="shared" si="5593"/>
        <v>68099</v>
      </c>
      <c r="BE2069" s="18">
        <f t="shared" si="5594"/>
        <v>65278</v>
      </c>
      <c r="BF2069" s="18">
        <f t="shared" si="5677"/>
        <v>0</v>
      </c>
      <c r="BG2069" s="18">
        <f t="shared" si="5677"/>
        <v>0</v>
      </c>
      <c r="BH2069" s="18">
        <f t="shared" si="5677"/>
        <v>0</v>
      </c>
      <c r="BI2069" s="18">
        <f t="shared" si="5589"/>
        <v>72020.100000000006</v>
      </c>
      <c r="BJ2069" s="18">
        <f t="shared" si="5590"/>
        <v>68099</v>
      </c>
      <c r="BK2069" s="18">
        <f t="shared" si="5591"/>
        <v>65278</v>
      </c>
      <c r="BL2069" s="18">
        <f t="shared" si="5677"/>
        <v>0</v>
      </c>
      <c r="BM2069" s="18">
        <f t="shared" si="5677"/>
        <v>0</v>
      </c>
      <c r="BN2069" s="18">
        <f t="shared" si="5677"/>
        <v>0</v>
      </c>
      <c r="BO2069" s="18">
        <f t="shared" si="5498"/>
        <v>72020.100000000006</v>
      </c>
      <c r="BP2069" s="18">
        <f t="shared" si="5499"/>
        <v>68099</v>
      </c>
      <c r="BQ2069" s="18">
        <f t="shared" si="5500"/>
        <v>65278</v>
      </c>
      <c r="BR2069" s="18">
        <f t="shared" si="5677"/>
        <v>0</v>
      </c>
      <c r="BS2069" s="18">
        <f t="shared" si="5677"/>
        <v>0</v>
      </c>
      <c r="BT2069" s="18">
        <f t="shared" si="5677"/>
        <v>0</v>
      </c>
      <c r="BU2069" s="18">
        <f t="shared" si="5492"/>
        <v>72020.100000000006</v>
      </c>
      <c r="BV2069" s="18">
        <f t="shared" si="5493"/>
        <v>68099</v>
      </c>
      <c r="BW2069" s="18">
        <f t="shared" si="5494"/>
        <v>65278</v>
      </c>
      <c r="BX2069" s="18">
        <f t="shared" si="5677"/>
        <v>0</v>
      </c>
      <c r="BY2069" s="18">
        <f t="shared" si="5677"/>
        <v>0</v>
      </c>
      <c r="BZ2069" s="18">
        <f t="shared" si="5677"/>
        <v>0</v>
      </c>
      <c r="CA2069" s="18">
        <f t="shared" si="5672"/>
        <v>72020.100000000006</v>
      </c>
      <c r="CB2069" s="18">
        <f t="shared" si="5673"/>
        <v>68099</v>
      </c>
      <c r="CC2069" s="18">
        <f t="shared" si="5674"/>
        <v>65278</v>
      </c>
      <c r="CD2069" s="18">
        <f t="shared" si="5677"/>
        <v>0</v>
      </c>
      <c r="CE2069" s="27"/>
      <c r="CF2069" s="33"/>
    </row>
    <row r="2070" spans="1:84" x14ac:dyDescent="0.3">
      <c r="A2070" s="41" t="s">
        <v>346</v>
      </c>
      <c r="B2070" s="39">
        <v>410</v>
      </c>
      <c r="C2070" s="41"/>
      <c r="D2070" s="41"/>
      <c r="E2070" s="14" t="s">
        <v>566</v>
      </c>
      <c r="F2070" s="18">
        <f t="shared" si="5675"/>
        <v>72217.5</v>
      </c>
      <c r="G2070" s="18">
        <f t="shared" si="5675"/>
        <v>64310.3</v>
      </c>
      <c r="H2070" s="18">
        <f t="shared" si="5675"/>
        <v>52882.2</v>
      </c>
      <c r="I2070" s="18">
        <f t="shared" si="5675"/>
        <v>0</v>
      </c>
      <c r="J2070" s="18">
        <f t="shared" si="5675"/>
        <v>0</v>
      </c>
      <c r="K2070" s="18">
        <f t="shared" si="5675"/>
        <v>0</v>
      </c>
      <c r="L2070" s="18">
        <f t="shared" si="5611"/>
        <v>72217.5</v>
      </c>
      <c r="M2070" s="18">
        <f t="shared" si="5612"/>
        <v>64310.3</v>
      </c>
      <c r="N2070" s="18">
        <f t="shared" si="5613"/>
        <v>52882.2</v>
      </c>
      <c r="O2070" s="18">
        <f t="shared" si="5676"/>
        <v>-197.4</v>
      </c>
      <c r="P2070" s="18">
        <f t="shared" si="5676"/>
        <v>3788.7</v>
      </c>
      <c r="Q2070" s="18">
        <f t="shared" si="5676"/>
        <v>12395.8</v>
      </c>
      <c r="R2070" s="18">
        <f t="shared" si="5676"/>
        <v>0</v>
      </c>
      <c r="S2070" s="18">
        <f t="shared" si="5676"/>
        <v>0</v>
      </c>
      <c r="T2070" s="18">
        <f t="shared" si="5540"/>
        <v>72020.100000000006</v>
      </c>
      <c r="U2070" s="18">
        <f t="shared" si="5541"/>
        <v>68099</v>
      </c>
      <c r="V2070" s="18">
        <f t="shared" si="5542"/>
        <v>65278</v>
      </c>
      <c r="W2070" s="18">
        <f t="shared" si="5677"/>
        <v>0</v>
      </c>
      <c r="X2070" s="18">
        <f t="shared" si="5677"/>
        <v>0</v>
      </c>
      <c r="Y2070" s="18">
        <f t="shared" si="5677"/>
        <v>0</v>
      </c>
      <c r="Z2070" s="18">
        <f t="shared" si="5677"/>
        <v>0</v>
      </c>
      <c r="AA2070" s="18">
        <f t="shared" si="5677"/>
        <v>0</v>
      </c>
      <c r="AB2070" s="18">
        <f t="shared" si="5677"/>
        <v>0</v>
      </c>
      <c r="AC2070" s="18">
        <f t="shared" si="5507"/>
        <v>72020.100000000006</v>
      </c>
      <c r="AD2070" s="18">
        <f t="shared" si="5508"/>
        <v>68099</v>
      </c>
      <c r="AE2070" s="18">
        <f t="shared" si="5509"/>
        <v>65278</v>
      </c>
      <c r="AF2070" s="18">
        <f t="shared" si="5677"/>
        <v>0</v>
      </c>
      <c r="AG2070" s="18">
        <f t="shared" si="5677"/>
        <v>0</v>
      </c>
      <c r="AH2070" s="18">
        <f t="shared" si="5677"/>
        <v>0</v>
      </c>
      <c r="AI2070" s="18">
        <f t="shared" si="5678"/>
        <v>72020.100000000006</v>
      </c>
      <c r="AJ2070" s="18">
        <f t="shared" si="5679"/>
        <v>68099</v>
      </c>
      <c r="AK2070" s="18">
        <f t="shared" si="5680"/>
        <v>65278</v>
      </c>
      <c r="AL2070" s="18">
        <f t="shared" si="5677"/>
        <v>0</v>
      </c>
      <c r="AM2070" s="18">
        <f t="shared" si="5681"/>
        <v>72020.100000000006</v>
      </c>
      <c r="AN2070" s="18">
        <f t="shared" si="5677"/>
        <v>0</v>
      </c>
      <c r="AO2070" s="18">
        <f t="shared" si="5677"/>
        <v>0</v>
      </c>
      <c r="AP2070" s="18">
        <f t="shared" si="5677"/>
        <v>0</v>
      </c>
      <c r="AQ2070" s="18">
        <f t="shared" si="5617"/>
        <v>72020.100000000006</v>
      </c>
      <c r="AR2070" s="18">
        <f t="shared" si="5618"/>
        <v>68099</v>
      </c>
      <c r="AS2070" s="18">
        <f t="shared" si="5619"/>
        <v>65278</v>
      </c>
      <c r="AT2070" s="18">
        <f t="shared" si="5677"/>
        <v>0</v>
      </c>
      <c r="AU2070" s="18">
        <f t="shared" si="5677"/>
        <v>0</v>
      </c>
      <c r="AV2070" s="18">
        <f t="shared" si="5677"/>
        <v>0</v>
      </c>
      <c r="AW2070" s="18">
        <f t="shared" si="5620"/>
        <v>72020.100000000006</v>
      </c>
      <c r="AX2070" s="18">
        <f t="shared" si="5621"/>
        <v>68099</v>
      </c>
      <c r="AY2070" s="18">
        <f t="shared" si="5622"/>
        <v>65278</v>
      </c>
      <c r="AZ2070" s="18">
        <f t="shared" si="5677"/>
        <v>0</v>
      </c>
      <c r="BA2070" s="18">
        <f t="shared" si="5677"/>
        <v>0</v>
      </c>
      <c r="BB2070" s="18">
        <f t="shared" si="5677"/>
        <v>0</v>
      </c>
      <c r="BC2070" s="18">
        <f t="shared" si="5592"/>
        <v>72020.100000000006</v>
      </c>
      <c r="BD2070" s="18">
        <f t="shared" si="5593"/>
        <v>68099</v>
      </c>
      <c r="BE2070" s="18">
        <f t="shared" si="5594"/>
        <v>65278</v>
      </c>
      <c r="BF2070" s="18">
        <f t="shared" si="5677"/>
        <v>0</v>
      </c>
      <c r="BG2070" s="18">
        <f t="shared" si="5677"/>
        <v>0</v>
      </c>
      <c r="BH2070" s="18">
        <f t="shared" si="5677"/>
        <v>0</v>
      </c>
      <c r="BI2070" s="18">
        <f t="shared" si="5589"/>
        <v>72020.100000000006</v>
      </c>
      <c r="BJ2070" s="18">
        <f t="shared" si="5590"/>
        <v>68099</v>
      </c>
      <c r="BK2070" s="18">
        <f t="shared" si="5591"/>
        <v>65278</v>
      </c>
      <c r="BL2070" s="18">
        <f t="shared" si="5677"/>
        <v>0</v>
      </c>
      <c r="BM2070" s="18">
        <f t="shared" si="5677"/>
        <v>0</v>
      </c>
      <c r="BN2070" s="18">
        <f t="shared" si="5677"/>
        <v>0</v>
      </c>
      <c r="BO2070" s="18">
        <f t="shared" si="5498"/>
        <v>72020.100000000006</v>
      </c>
      <c r="BP2070" s="18">
        <f t="shared" si="5499"/>
        <v>68099</v>
      </c>
      <c r="BQ2070" s="18">
        <f t="shared" si="5500"/>
        <v>65278</v>
      </c>
      <c r="BR2070" s="18">
        <f t="shared" si="5677"/>
        <v>0</v>
      </c>
      <c r="BS2070" s="18">
        <f t="shared" si="5677"/>
        <v>0</v>
      </c>
      <c r="BT2070" s="18">
        <f t="shared" si="5677"/>
        <v>0</v>
      </c>
      <c r="BU2070" s="18">
        <f t="shared" si="5492"/>
        <v>72020.100000000006</v>
      </c>
      <c r="BV2070" s="18">
        <f t="shared" si="5493"/>
        <v>68099</v>
      </c>
      <c r="BW2070" s="18">
        <f t="shared" si="5494"/>
        <v>65278</v>
      </c>
      <c r="BX2070" s="18">
        <f t="shared" si="5677"/>
        <v>0</v>
      </c>
      <c r="BY2070" s="18">
        <f t="shared" si="5677"/>
        <v>0</v>
      </c>
      <c r="BZ2070" s="18">
        <f t="shared" si="5677"/>
        <v>0</v>
      </c>
      <c r="CA2070" s="18">
        <f t="shared" si="5672"/>
        <v>72020.100000000006</v>
      </c>
      <c r="CB2070" s="18">
        <f t="shared" si="5673"/>
        <v>68099</v>
      </c>
      <c r="CC2070" s="18">
        <f t="shared" si="5674"/>
        <v>65278</v>
      </c>
      <c r="CD2070" s="18">
        <f t="shared" si="5677"/>
        <v>0</v>
      </c>
      <c r="CE2070" s="27"/>
      <c r="CF2070" s="33"/>
    </row>
    <row r="2071" spans="1:84" x14ac:dyDescent="0.3">
      <c r="A2071" s="41" t="s">
        <v>346</v>
      </c>
      <c r="B2071" s="39">
        <v>410</v>
      </c>
      <c r="C2071" s="41" t="s">
        <v>59</v>
      </c>
      <c r="D2071" s="41" t="s">
        <v>149</v>
      </c>
      <c r="E2071" s="14" t="s">
        <v>542</v>
      </c>
      <c r="F2071" s="23">
        <v>72217.5</v>
      </c>
      <c r="G2071" s="23">
        <v>64310.3</v>
      </c>
      <c r="H2071" s="23">
        <v>52882.2</v>
      </c>
      <c r="I2071" s="18"/>
      <c r="J2071" s="18"/>
      <c r="K2071" s="18"/>
      <c r="L2071" s="18">
        <f t="shared" si="5611"/>
        <v>72217.5</v>
      </c>
      <c r="M2071" s="18">
        <f t="shared" si="5612"/>
        <v>64310.3</v>
      </c>
      <c r="N2071" s="18">
        <f t="shared" si="5613"/>
        <v>52882.2</v>
      </c>
      <c r="O2071" s="18">
        <v>-197.4</v>
      </c>
      <c r="P2071" s="18">
        <v>3788.7</v>
      </c>
      <c r="Q2071" s="18">
        <v>12395.8</v>
      </c>
      <c r="R2071" s="18"/>
      <c r="S2071" s="18"/>
      <c r="T2071" s="18">
        <f t="shared" si="5540"/>
        <v>72020.100000000006</v>
      </c>
      <c r="U2071" s="18">
        <f t="shared" si="5541"/>
        <v>68099</v>
      </c>
      <c r="V2071" s="18">
        <f t="shared" si="5542"/>
        <v>65278</v>
      </c>
      <c r="W2071" s="18"/>
      <c r="X2071" s="18"/>
      <c r="Y2071" s="18"/>
      <c r="Z2071" s="18"/>
      <c r="AA2071" s="18"/>
      <c r="AB2071" s="18"/>
      <c r="AC2071" s="18">
        <f t="shared" si="5507"/>
        <v>72020.100000000006</v>
      </c>
      <c r="AD2071" s="18">
        <f t="shared" si="5508"/>
        <v>68099</v>
      </c>
      <c r="AE2071" s="18">
        <f t="shared" si="5509"/>
        <v>65278</v>
      </c>
      <c r="AF2071" s="18"/>
      <c r="AG2071" s="18"/>
      <c r="AH2071" s="18"/>
      <c r="AI2071" s="18">
        <f t="shared" si="5678"/>
        <v>72020.100000000006</v>
      </c>
      <c r="AJ2071" s="18">
        <f t="shared" si="5679"/>
        <v>68099</v>
      </c>
      <c r="AK2071" s="18">
        <f t="shared" si="5680"/>
        <v>65278</v>
      </c>
      <c r="AL2071" s="18"/>
      <c r="AM2071" s="18">
        <f t="shared" si="5681"/>
        <v>72020.100000000006</v>
      </c>
      <c r="AN2071" s="18"/>
      <c r="AO2071" s="18"/>
      <c r="AP2071" s="18"/>
      <c r="AQ2071" s="18">
        <f t="shared" si="5617"/>
        <v>72020.100000000006</v>
      </c>
      <c r="AR2071" s="18">
        <f t="shared" si="5618"/>
        <v>68099</v>
      </c>
      <c r="AS2071" s="18">
        <f t="shared" si="5619"/>
        <v>65278</v>
      </c>
      <c r="AT2071" s="18"/>
      <c r="AU2071" s="18"/>
      <c r="AV2071" s="18"/>
      <c r="AW2071" s="18">
        <f t="shared" si="5620"/>
        <v>72020.100000000006</v>
      </c>
      <c r="AX2071" s="18">
        <f t="shared" si="5621"/>
        <v>68099</v>
      </c>
      <c r="AY2071" s="18">
        <f t="shared" si="5622"/>
        <v>65278</v>
      </c>
      <c r="AZ2071" s="18"/>
      <c r="BA2071" s="18"/>
      <c r="BB2071" s="18"/>
      <c r="BC2071" s="18">
        <f t="shared" si="5592"/>
        <v>72020.100000000006</v>
      </c>
      <c r="BD2071" s="18">
        <f t="shared" si="5593"/>
        <v>68099</v>
      </c>
      <c r="BE2071" s="18">
        <f t="shared" si="5594"/>
        <v>65278</v>
      </c>
      <c r="BF2071" s="18"/>
      <c r="BG2071" s="18"/>
      <c r="BH2071" s="18"/>
      <c r="BI2071" s="18">
        <f t="shared" si="5589"/>
        <v>72020.100000000006</v>
      </c>
      <c r="BJ2071" s="18">
        <f t="shared" si="5590"/>
        <v>68099</v>
      </c>
      <c r="BK2071" s="18">
        <f t="shared" si="5591"/>
        <v>65278</v>
      </c>
      <c r="BL2071" s="18"/>
      <c r="BM2071" s="18"/>
      <c r="BN2071" s="18"/>
      <c r="BO2071" s="18">
        <f t="shared" si="5498"/>
        <v>72020.100000000006</v>
      </c>
      <c r="BP2071" s="18">
        <f t="shared" si="5499"/>
        <v>68099</v>
      </c>
      <c r="BQ2071" s="18">
        <f t="shared" si="5500"/>
        <v>65278</v>
      </c>
      <c r="BR2071" s="18"/>
      <c r="BS2071" s="18"/>
      <c r="BT2071" s="18"/>
      <c r="BU2071" s="18">
        <f t="shared" si="5492"/>
        <v>72020.100000000006</v>
      </c>
      <c r="BV2071" s="18">
        <f t="shared" si="5493"/>
        <v>68099</v>
      </c>
      <c r="BW2071" s="18">
        <f t="shared" si="5494"/>
        <v>65278</v>
      </c>
      <c r="BX2071" s="18"/>
      <c r="BY2071" s="18"/>
      <c r="BZ2071" s="18"/>
      <c r="CA2071" s="18">
        <f t="shared" si="5672"/>
        <v>72020.100000000006</v>
      </c>
      <c r="CB2071" s="18">
        <f t="shared" si="5673"/>
        <v>68099</v>
      </c>
      <c r="CC2071" s="18">
        <f t="shared" si="5674"/>
        <v>65278</v>
      </c>
      <c r="CD2071" s="18"/>
      <c r="CE2071" s="27"/>
      <c r="CF2071" s="33"/>
    </row>
    <row r="2072" spans="1:84" ht="62.4" x14ac:dyDescent="0.3">
      <c r="A2072" s="41" t="s">
        <v>347</v>
      </c>
      <c r="B2072" s="39"/>
      <c r="C2072" s="41"/>
      <c r="D2072" s="41"/>
      <c r="E2072" s="14" t="s">
        <v>711</v>
      </c>
      <c r="F2072" s="18">
        <f t="shared" ref="F2072:K2074" si="5682">F2073</f>
        <v>179202.4</v>
      </c>
      <c r="G2072" s="18">
        <f t="shared" si="5682"/>
        <v>183300.1</v>
      </c>
      <c r="H2072" s="18">
        <f t="shared" si="5682"/>
        <v>183300.1</v>
      </c>
      <c r="I2072" s="18">
        <f t="shared" si="5682"/>
        <v>0</v>
      </c>
      <c r="J2072" s="18">
        <f t="shared" si="5682"/>
        <v>0</v>
      </c>
      <c r="K2072" s="18">
        <f t="shared" si="5682"/>
        <v>0</v>
      </c>
      <c r="L2072" s="18">
        <f t="shared" si="5611"/>
        <v>179202.4</v>
      </c>
      <c r="M2072" s="18">
        <f t="shared" si="5612"/>
        <v>183300.1</v>
      </c>
      <c r="N2072" s="18">
        <f t="shared" si="5613"/>
        <v>183300.1</v>
      </c>
      <c r="O2072" s="18">
        <f t="shared" ref="O2072:S2074" si="5683">O2073</f>
        <v>13530.2</v>
      </c>
      <c r="P2072" s="18">
        <f t="shared" si="5683"/>
        <v>9544.2999999999993</v>
      </c>
      <c r="Q2072" s="18">
        <f t="shared" si="5683"/>
        <v>-4777.1000000000004</v>
      </c>
      <c r="R2072" s="18">
        <f t="shared" si="5683"/>
        <v>0</v>
      </c>
      <c r="S2072" s="18">
        <f t="shared" si="5683"/>
        <v>0</v>
      </c>
      <c r="T2072" s="18">
        <f t="shared" si="5540"/>
        <v>192732.6</v>
      </c>
      <c r="U2072" s="18">
        <f t="shared" si="5541"/>
        <v>192844.4</v>
      </c>
      <c r="V2072" s="18">
        <f t="shared" si="5542"/>
        <v>178523</v>
      </c>
      <c r="W2072" s="18">
        <f t="shared" ref="W2072:CD2074" si="5684">W2073</f>
        <v>0</v>
      </c>
      <c r="X2072" s="18">
        <f t="shared" si="5684"/>
        <v>0</v>
      </c>
      <c r="Y2072" s="18">
        <f t="shared" si="5684"/>
        <v>0</v>
      </c>
      <c r="Z2072" s="18">
        <f t="shared" si="5684"/>
        <v>0</v>
      </c>
      <c r="AA2072" s="18">
        <f t="shared" si="5684"/>
        <v>0</v>
      </c>
      <c r="AB2072" s="18">
        <f t="shared" si="5684"/>
        <v>0</v>
      </c>
      <c r="AC2072" s="18">
        <f t="shared" si="5507"/>
        <v>192732.6</v>
      </c>
      <c r="AD2072" s="18">
        <f t="shared" si="5508"/>
        <v>192844.4</v>
      </c>
      <c r="AE2072" s="18">
        <f t="shared" si="5509"/>
        <v>178523</v>
      </c>
      <c r="AF2072" s="18">
        <f t="shared" si="5684"/>
        <v>0</v>
      </c>
      <c r="AG2072" s="18">
        <f t="shared" si="5684"/>
        <v>0</v>
      </c>
      <c r="AH2072" s="18">
        <f t="shared" si="5684"/>
        <v>0</v>
      </c>
      <c r="AI2072" s="18">
        <f t="shared" si="5678"/>
        <v>192732.6</v>
      </c>
      <c r="AJ2072" s="18">
        <f t="shared" si="5679"/>
        <v>192844.4</v>
      </c>
      <c r="AK2072" s="18">
        <f t="shared" si="5680"/>
        <v>178523</v>
      </c>
      <c r="AL2072" s="18">
        <f t="shared" si="5684"/>
        <v>0</v>
      </c>
      <c r="AM2072" s="18">
        <f t="shared" si="5681"/>
        <v>192732.6</v>
      </c>
      <c r="AN2072" s="18">
        <f t="shared" si="5684"/>
        <v>0</v>
      </c>
      <c r="AO2072" s="18">
        <f t="shared" si="5684"/>
        <v>0</v>
      </c>
      <c r="AP2072" s="18">
        <f t="shared" si="5684"/>
        <v>0</v>
      </c>
      <c r="AQ2072" s="18">
        <f t="shared" si="5617"/>
        <v>192732.6</v>
      </c>
      <c r="AR2072" s="18">
        <f t="shared" si="5618"/>
        <v>192844.4</v>
      </c>
      <c r="AS2072" s="18">
        <f t="shared" si="5619"/>
        <v>178523</v>
      </c>
      <c r="AT2072" s="18">
        <f t="shared" si="5684"/>
        <v>0</v>
      </c>
      <c r="AU2072" s="18">
        <f t="shared" si="5684"/>
        <v>0</v>
      </c>
      <c r="AV2072" s="18">
        <f t="shared" si="5684"/>
        <v>0</v>
      </c>
      <c r="AW2072" s="18">
        <f t="shared" si="5620"/>
        <v>192732.6</v>
      </c>
      <c r="AX2072" s="18">
        <f t="shared" si="5621"/>
        <v>192844.4</v>
      </c>
      <c r="AY2072" s="18">
        <f t="shared" si="5622"/>
        <v>178523</v>
      </c>
      <c r="AZ2072" s="18">
        <f t="shared" si="5684"/>
        <v>0</v>
      </c>
      <c r="BA2072" s="18">
        <f t="shared" si="5684"/>
        <v>0</v>
      </c>
      <c r="BB2072" s="18">
        <f t="shared" si="5684"/>
        <v>0</v>
      </c>
      <c r="BC2072" s="18">
        <f t="shared" si="5592"/>
        <v>192732.6</v>
      </c>
      <c r="BD2072" s="18">
        <f t="shared" si="5593"/>
        <v>192844.4</v>
      </c>
      <c r="BE2072" s="18">
        <f t="shared" si="5594"/>
        <v>178523</v>
      </c>
      <c r="BF2072" s="18">
        <f t="shared" si="5684"/>
        <v>0</v>
      </c>
      <c r="BG2072" s="18">
        <f t="shared" si="5684"/>
        <v>0</v>
      </c>
      <c r="BH2072" s="18">
        <f t="shared" si="5684"/>
        <v>0</v>
      </c>
      <c r="BI2072" s="18">
        <f t="shared" si="5589"/>
        <v>192732.6</v>
      </c>
      <c r="BJ2072" s="18">
        <f t="shared" si="5590"/>
        <v>192844.4</v>
      </c>
      <c r="BK2072" s="18">
        <f t="shared" si="5591"/>
        <v>178523</v>
      </c>
      <c r="BL2072" s="18">
        <f t="shared" si="5684"/>
        <v>0</v>
      </c>
      <c r="BM2072" s="18">
        <f t="shared" si="5684"/>
        <v>0</v>
      </c>
      <c r="BN2072" s="18">
        <f t="shared" si="5684"/>
        <v>0</v>
      </c>
      <c r="BO2072" s="18">
        <f t="shared" si="5498"/>
        <v>192732.6</v>
      </c>
      <c r="BP2072" s="18">
        <f t="shared" si="5499"/>
        <v>192844.4</v>
      </c>
      <c r="BQ2072" s="18">
        <f t="shared" si="5500"/>
        <v>178523</v>
      </c>
      <c r="BR2072" s="18">
        <f t="shared" si="5684"/>
        <v>0</v>
      </c>
      <c r="BS2072" s="18">
        <f t="shared" si="5684"/>
        <v>0</v>
      </c>
      <c r="BT2072" s="18">
        <f t="shared" si="5684"/>
        <v>0</v>
      </c>
      <c r="BU2072" s="18">
        <f t="shared" si="5492"/>
        <v>192732.6</v>
      </c>
      <c r="BV2072" s="18">
        <f t="shared" si="5493"/>
        <v>192844.4</v>
      </c>
      <c r="BW2072" s="18">
        <f t="shared" si="5494"/>
        <v>178523</v>
      </c>
      <c r="BX2072" s="18">
        <f t="shared" si="5684"/>
        <v>0</v>
      </c>
      <c r="BY2072" s="18">
        <f t="shared" si="5684"/>
        <v>0</v>
      </c>
      <c r="BZ2072" s="18">
        <f t="shared" si="5684"/>
        <v>0</v>
      </c>
      <c r="CA2072" s="18">
        <f t="shared" si="5672"/>
        <v>192732.6</v>
      </c>
      <c r="CB2072" s="18">
        <f t="shared" si="5673"/>
        <v>192844.4</v>
      </c>
      <c r="CC2072" s="18">
        <f t="shared" si="5674"/>
        <v>178523</v>
      </c>
      <c r="CD2072" s="18">
        <f t="shared" si="5684"/>
        <v>0</v>
      </c>
      <c r="CE2072" s="27"/>
      <c r="CF2072" s="33"/>
    </row>
    <row r="2073" spans="1:84" ht="46.8" x14ac:dyDescent="0.3">
      <c r="A2073" s="41" t="s">
        <v>347</v>
      </c>
      <c r="B2073" s="39">
        <v>400</v>
      </c>
      <c r="C2073" s="41"/>
      <c r="D2073" s="41"/>
      <c r="E2073" s="14" t="s">
        <v>553</v>
      </c>
      <c r="F2073" s="18">
        <f t="shared" si="5682"/>
        <v>179202.4</v>
      </c>
      <c r="G2073" s="18">
        <f t="shared" si="5682"/>
        <v>183300.1</v>
      </c>
      <c r="H2073" s="18">
        <f t="shared" si="5682"/>
        <v>183300.1</v>
      </c>
      <c r="I2073" s="18">
        <f t="shared" si="5682"/>
        <v>0</v>
      </c>
      <c r="J2073" s="18">
        <f t="shared" si="5682"/>
        <v>0</v>
      </c>
      <c r="K2073" s="18">
        <f t="shared" si="5682"/>
        <v>0</v>
      </c>
      <c r="L2073" s="18">
        <f t="shared" si="5611"/>
        <v>179202.4</v>
      </c>
      <c r="M2073" s="18">
        <f t="shared" si="5612"/>
        <v>183300.1</v>
      </c>
      <c r="N2073" s="18">
        <f t="shared" si="5613"/>
        <v>183300.1</v>
      </c>
      <c r="O2073" s="18">
        <f t="shared" si="5683"/>
        <v>13530.2</v>
      </c>
      <c r="P2073" s="18">
        <f t="shared" si="5683"/>
        <v>9544.2999999999993</v>
      </c>
      <c r="Q2073" s="18">
        <f t="shared" si="5683"/>
        <v>-4777.1000000000004</v>
      </c>
      <c r="R2073" s="18">
        <f t="shared" si="5683"/>
        <v>0</v>
      </c>
      <c r="S2073" s="18">
        <f t="shared" si="5683"/>
        <v>0</v>
      </c>
      <c r="T2073" s="18">
        <f t="shared" si="5540"/>
        <v>192732.6</v>
      </c>
      <c r="U2073" s="18">
        <f t="shared" si="5541"/>
        <v>192844.4</v>
      </c>
      <c r="V2073" s="18">
        <f t="shared" si="5542"/>
        <v>178523</v>
      </c>
      <c r="W2073" s="18">
        <f t="shared" si="5684"/>
        <v>0</v>
      </c>
      <c r="X2073" s="18">
        <f t="shared" si="5684"/>
        <v>0</v>
      </c>
      <c r="Y2073" s="18">
        <f t="shared" si="5684"/>
        <v>0</v>
      </c>
      <c r="Z2073" s="18">
        <f t="shared" si="5684"/>
        <v>0</v>
      </c>
      <c r="AA2073" s="18">
        <f t="shared" si="5684"/>
        <v>0</v>
      </c>
      <c r="AB2073" s="18">
        <f t="shared" si="5684"/>
        <v>0</v>
      </c>
      <c r="AC2073" s="18">
        <f t="shared" si="5507"/>
        <v>192732.6</v>
      </c>
      <c r="AD2073" s="18">
        <f t="shared" si="5508"/>
        <v>192844.4</v>
      </c>
      <c r="AE2073" s="18">
        <f t="shared" si="5509"/>
        <v>178523</v>
      </c>
      <c r="AF2073" s="18">
        <f t="shared" si="5684"/>
        <v>0</v>
      </c>
      <c r="AG2073" s="18">
        <f t="shared" si="5684"/>
        <v>0</v>
      </c>
      <c r="AH2073" s="18">
        <f t="shared" si="5684"/>
        <v>0</v>
      </c>
      <c r="AI2073" s="18">
        <f t="shared" si="5678"/>
        <v>192732.6</v>
      </c>
      <c r="AJ2073" s="18">
        <f t="shared" si="5679"/>
        <v>192844.4</v>
      </c>
      <c r="AK2073" s="18">
        <f t="shared" si="5680"/>
        <v>178523</v>
      </c>
      <c r="AL2073" s="18">
        <f t="shared" si="5684"/>
        <v>0</v>
      </c>
      <c r="AM2073" s="18">
        <f t="shared" si="5681"/>
        <v>192732.6</v>
      </c>
      <c r="AN2073" s="18">
        <f t="shared" si="5684"/>
        <v>0</v>
      </c>
      <c r="AO2073" s="18">
        <f t="shared" si="5684"/>
        <v>0</v>
      </c>
      <c r="AP2073" s="18">
        <f t="shared" si="5684"/>
        <v>0</v>
      </c>
      <c r="AQ2073" s="18">
        <f t="shared" si="5617"/>
        <v>192732.6</v>
      </c>
      <c r="AR2073" s="18">
        <f t="shared" si="5618"/>
        <v>192844.4</v>
      </c>
      <c r="AS2073" s="18">
        <f t="shared" si="5619"/>
        <v>178523</v>
      </c>
      <c r="AT2073" s="18">
        <f t="shared" si="5684"/>
        <v>0</v>
      </c>
      <c r="AU2073" s="18">
        <f t="shared" si="5684"/>
        <v>0</v>
      </c>
      <c r="AV2073" s="18">
        <f t="shared" si="5684"/>
        <v>0</v>
      </c>
      <c r="AW2073" s="18">
        <f t="shared" si="5620"/>
        <v>192732.6</v>
      </c>
      <c r="AX2073" s="18">
        <f t="shared" si="5621"/>
        <v>192844.4</v>
      </c>
      <c r="AY2073" s="18">
        <f t="shared" si="5622"/>
        <v>178523</v>
      </c>
      <c r="AZ2073" s="18">
        <f t="shared" si="5684"/>
        <v>0</v>
      </c>
      <c r="BA2073" s="18">
        <f t="shared" si="5684"/>
        <v>0</v>
      </c>
      <c r="BB2073" s="18">
        <f t="shared" si="5684"/>
        <v>0</v>
      </c>
      <c r="BC2073" s="18">
        <f t="shared" si="5592"/>
        <v>192732.6</v>
      </c>
      <c r="BD2073" s="18">
        <f t="shared" si="5593"/>
        <v>192844.4</v>
      </c>
      <c r="BE2073" s="18">
        <f t="shared" si="5594"/>
        <v>178523</v>
      </c>
      <c r="BF2073" s="18">
        <f t="shared" si="5684"/>
        <v>0</v>
      </c>
      <c r="BG2073" s="18">
        <f t="shared" si="5684"/>
        <v>0</v>
      </c>
      <c r="BH2073" s="18">
        <f t="shared" si="5684"/>
        <v>0</v>
      </c>
      <c r="BI2073" s="18">
        <f t="shared" si="5589"/>
        <v>192732.6</v>
      </c>
      <c r="BJ2073" s="18">
        <f t="shared" si="5590"/>
        <v>192844.4</v>
      </c>
      <c r="BK2073" s="18">
        <f t="shared" si="5591"/>
        <v>178523</v>
      </c>
      <c r="BL2073" s="18">
        <f t="shared" si="5684"/>
        <v>0</v>
      </c>
      <c r="BM2073" s="18">
        <f t="shared" si="5684"/>
        <v>0</v>
      </c>
      <c r="BN2073" s="18">
        <f t="shared" si="5684"/>
        <v>0</v>
      </c>
      <c r="BO2073" s="18">
        <f t="shared" si="5498"/>
        <v>192732.6</v>
      </c>
      <c r="BP2073" s="18">
        <f t="shared" si="5499"/>
        <v>192844.4</v>
      </c>
      <c r="BQ2073" s="18">
        <f t="shared" si="5500"/>
        <v>178523</v>
      </c>
      <c r="BR2073" s="18">
        <f t="shared" si="5684"/>
        <v>0</v>
      </c>
      <c r="BS2073" s="18">
        <f t="shared" si="5684"/>
        <v>0</v>
      </c>
      <c r="BT2073" s="18">
        <f t="shared" si="5684"/>
        <v>0</v>
      </c>
      <c r="BU2073" s="18">
        <f t="shared" si="5492"/>
        <v>192732.6</v>
      </c>
      <c r="BV2073" s="18">
        <f t="shared" si="5493"/>
        <v>192844.4</v>
      </c>
      <c r="BW2073" s="18">
        <f t="shared" si="5494"/>
        <v>178523</v>
      </c>
      <c r="BX2073" s="18">
        <f t="shared" si="5684"/>
        <v>0</v>
      </c>
      <c r="BY2073" s="18">
        <f t="shared" si="5684"/>
        <v>0</v>
      </c>
      <c r="BZ2073" s="18">
        <f t="shared" si="5684"/>
        <v>0</v>
      </c>
      <c r="CA2073" s="18">
        <f t="shared" si="5672"/>
        <v>192732.6</v>
      </c>
      <c r="CB2073" s="18">
        <f t="shared" si="5673"/>
        <v>192844.4</v>
      </c>
      <c r="CC2073" s="18">
        <f t="shared" si="5674"/>
        <v>178523</v>
      </c>
      <c r="CD2073" s="18">
        <f t="shared" si="5684"/>
        <v>0</v>
      </c>
      <c r="CE2073" s="27"/>
      <c r="CF2073" s="33"/>
    </row>
    <row r="2074" spans="1:84" x14ac:dyDescent="0.3">
      <c r="A2074" s="41" t="s">
        <v>347</v>
      </c>
      <c r="B2074" s="39">
        <v>410</v>
      </c>
      <c r="C2074" s="41"/>
      <c r="D2074" s="41"/>
      <c r="E2074" s="14" t="s">
        <v>566</v>
      </c>
      <c r="F2074" s="18">
        <f t="shared" si="5682"/>
        <v>179202.4</v>
      </c>
      <c r="G2074" s="18">
        <f t="shared" si="5682"/>
        <v>183300.1</v>
      </c>
      <c r="H2074" s="18">
        <f t="shared" si="5682"/>
        <v>183300.1</v>
      </c>
      <c r="I2074" s="18">
        <f t="shared" si="5682"/>
        <v>0</v>
      </c>
      <c r="J2074" s="18">
        <f t="shared" si="5682"/>
        <v>0</v>
      </c>
      <c r="K2074" s="18">
        <f t="shared" si="5682"/>
        <v>0</v>
      </c>
      <c r="L2074" s="18">
        <f t="shared" si="5611"/>
        <v>179202.4</v>
      </c>
      <c r="M2074" s="18">
        <f t="shared" si="5612"/>
        <v>183300.1</v>
      </c>
      <c r="N2074" s="18">
        <f t="shared" si="5613"/>
        <v>183300.1</v>
      </c>
      <c r="O2074" s="18">
        <f t="shared" si="5683"/>
        <v>13530.2</v>
      </c>
      <c r="P2074" s="18">
        <f t="shared" si="5683"/>
        <v>9544.2999999999993</v>
      </c>
      <c r="Q2074" s="18">
        <f t="shared" si="5683"/>
        <v>-4777.1000000000004</v>
      </c>
      <c r="R2074" s="18">
        <f t="shared" si="5683"/>
        <v>0</v>
      </c>
      <c r="S2074" s="18">
        <f t="shared" si="5683"/>
        <v>0</v>
      </c>
      <c r="T2074" s="18">
        <f t="shared" si="5540"/>
        <v>192732.6</v>
      </c>
      <c r="U2074" s="18">
        <f t="shared" si="5541"/>
        <v>192844.4</v>
      </c>
      <c r="V2074" s="18">
        <f t="shared" si="5542"/>
        <v>178523</v>
      </c>
      <c r="W2074" s="18">
        <f t="shared" si="5684"/>
        <v>0</v>
      </c>
      <c r="X2074" s="18">
        <f t="shared" si="5684"/>
        <v>0</v>
      </c>
      <c r="Y2074" s="18">
        <f t="shared" si="5684"/>
        <v>0</v>
      </c>
      <c r="Z2074" s="18">
        <f t="shared" si="5684"/>
        <v>0</v>
      </c>
      <c r="AA2074" s="18">
        <f t="shared" si="5684"/>
        <v>0</v>
      </c>
      <c r="AB2074" s="18">
        <f t="shared" si="5684"/>
        <v>0</v>
      </c>
      <c r="AC2074" s="18">
        <f t="shared" si="5507"/>
        <v>192732.6</v>
      </c>
      <c r="AD2074" s="18">
        <f t="shared" si="5508"/>
        <v>192844.4</v>
      </c>
      <c r="AE2074" s="18">
        <f t="shared" si="5509"/>
        <v>178523</v>
      </c>
      <c r="AF2074" s="18">
        <f t="shared" si="5684"/>
        <v>0</v>
      </c>
      <c r="AG2074" s="18">
        <f t="shared" si="5684"/>
        <v>0</v>
      </c>
      <c r="AH2074" s="18">
        <f t="shared" si="5684"/>
        <v>0</v>
      </c>
      <c r="AI2074" s="18">
        <f t="shared" si="5678"/>
        <v>192732.6</v>
      </c>
      <c r="AJ2074" s="18">
        <f t="shared" si="5679"/>
        <v>192844.4</v>
      </c>
      <c r="AK2074" s="18">
        <f t="shared" si="5680"/>
        <v>178523</v>
      </c>
      <c r="AL2074" s="18">
        <f t="shared" si="5684"/>
        <v>0</v>
      </c>
      <c r="AM2074" s="18">
        <f t="shared" si="5681"/>
        <v>192732.6</v>
      </c>
      <c r="AN2074" s="18">
        <f t="shared" si="5684"/>
        <v>0</v>
      </c>
      <c r="AO2074" s="18">
        <f t="shared" si="5684"/>
        <v>0</v>
      </c>
      <c r="AP2074" s="18">
        <f t="shared" si="5684"/>
        <v>0</v>
      </c>
      <c r="AQ2074" s="18">
        <f t="shared" si="5617"/>
        <v>192732.6</v>
      </c>
      <c r="AR2074" s="18">
        <f t="shared" si="5618"/>
        <v>192844.4</v>
      </c>
      <c r="AS2074" s="18">
        <f t="shared" si="5619"/>
        <v>178523</v>
      </c>
      <c r="AT2074" s="18">
        <f t="shared" si="5684"/>
        <v>0</v>
      </c>
      <c r="AU2074" s="18">
        <f t="shared" si="5684"/>
        <v>0</v>
      </c>
      <c r="AV2074" s="18">
        <f t="shared" si="5684"/>
        <v>0</v>
      </c>
      <c r="AW2074" s="18">
        <f t="shared" si="5620"/>
        <v>192732.6</v>
      </c>
      <c r="AX2074" s="18">
        <f t="shared" si="5621"/>
        <v>192844.4</v>
      </c>
      <c r="AY2074" s="18">
        <f t="shared" si="5622"/>
        <v>178523</v>
      </c>
      <c r="AZ2074" s="18">
        <f t="shared" si="5684"/>
        <v>0</v>
      </c>
      <c r="BA2074" s="18">
        <f t="shared" si="5684"/>
        <v>0</v>
      </c>
      <c r="BB2074" s="18">
        <f t="shared" si="5684"/>
        <v>0</v>
      </c>
      <c r="BC2074" s="18">
        <f t="shared" si="5592"/>
        <v>192732.6</v>
      </c>
      <c r="BD2074" s="18">
        <f t="shared" si="5593"/>
        <v>192844.4</v>
      </c>
      <c r="BE2074" s="18">
        <f t="shared" si="5594"/>
        <v>178523</v>
      </c>
      <c r="BF2074" s="18">
        <f t="shared" si="5684"/>
        <v>0</v>
      </c>
      <c r="BG2074" s="18">
        <f t="shared" si="5684"/>
        <v>0</v>
      </c>
      <c r="BH2074" s="18">
        <f t="shared" si="5684"/>
        <v>0</v>
      </c>
      <c r="BI2074" s="18">
        <f t="shared" si="5589"/>
        <v>192732.6</v>
      </c>
      <c r="BJ2074" s="18">
        <f t="shared" si="5590"/>
        <v>192844.4</v>
      </c>
      <c r="BK2074" s="18">
        <f t="shared" si="5591"/>
        <v>178523</v>
      </c>
      <c r="BL2074" s="18">
        <f t="shared" si="5684"/>
        <v>0</v>
      </c>
      <c r="BM2074" s="18">
        <f t="shared" si="5684"/>
        <v>0</v>
      </c>
      <c r="BN2074" s="18">
        <f t="shared" si="5684"/>
        <v>0</v>
      </c>
      <c r="BO2074" s="18">
        <f t="shared" si="5498"/>
        <v>192732.6</v>
      </c>
      <c r="BP2074" s="18">
        <f t="shared" si="5499"/>
        <v>192844.4</v>
      </c>
      <c r="BQ2074" s="18">
        <f t="shared" si="5500"/>
        <v>178523</v>
      </c>
      <c r="BR2074" s="18">
        <f t="shared" si="5684"/>
        <v>0</v>
      </c>
      <c r="BS2074" s="18">
        <f t="shared" si="5684"/>
        <v>0</v>
      </c>
      <c r="BT2074" s="18">
        <f t="shared" si="5684"/>
        <v>0</v>
      </c>
      <c r="BU2074" s="18">
        <f t="shared" ref="BU2074:BU2137" si="5685">BO2074+BR2074</f>
        <v>192732.6</v>
      </c>
      <c r="BV2074" s="18">
        <f t="shared" ref="BV2074:BV2137" si="5686">BP2074+BS2074</f>
        <v>192844.4</v>
      </c>
      <c r="BW2074" s="18">
        <f t="shared" ref="BW2074:BW2137" si="5687">BQ2074+BT2074</f>
        <v>178523</v>
      </c>
      <c r="BX2074" s="18">
        <f t="shared" si="5684"/>
        <v>0</v>
      </c>
      <c r="BY2074" s="18">
        <f t="shared" si="5684"/>
        <v>0</v>
      </c>
      <c r="BZ2074" s="18">
        <f t="shared" si="5684"/>
        <v>0</v>
      </c>
      <c r="CA2074" s="18">
        <f t="shared" si="5672"/>
        <v>192732.6</v>
      </c>
      <c r="CB2074" s="18">
        <f t="shared" si="5673"/>
        <v>192844.4</v>
      </c>
      <c r="CC2074" s="18">
        <f t="shared" si="5674"/>
        <v>178523</v>
      </c>
      <c r="CD2074" s="18">
        <f t="shared" si="5684"/>
        <v>0</v>
      </c>
      <c r="CE2074" s="27"/>
      <c r="CF2074" s="33"/>
    </row>
    <row r="2075" spans="1:84" x14ac:dyDescent="0.3">
      <c r="A2075" s="41" t="s">
        <v>347</v>
      </c>
      <c r="B2075" s="39">
        <v>410</v>
      </c>
      <c r="C2075" s="41" t="s">
        <v>59</v>
      </c>
      <c r="D2075" s="41" t="s">
        <v>149</v>
      </c>
      <c r="E2075" s="14" t="s">
        <v>542</v>
      </c>
      <c r="F2075" s="23">
        <v>179202.4</v>
      </c>
      <c r="G2075" s="23">
        <v>183300.1</v>
      </c>
      <c r="H2075" s="23">
        <v>183300.1</v>
      </c>
      <c r="I2075" s="18"/>
      <c r="J2075" s="18"/>
      <c r="K2075" s="18"/>
      <c r="L2075" s="18">
        <f t="shared" si="5611"/>
        <v>179202.4</v>
      </c>
      <c r="M2075" s="18">
        <f t="shared" si="5612"/>
        <v>183300.1</v>
      </c>
      <c r="N2075" s="18">
        <f t="shared" si="5613"/>
        <v>183300.1</v>
      </c>
      <c r="O2075" s="18">
        <v>13530.2</v>
      </c>
      <c r="P2075" s="18">
        <v>9544.2999999999993</v>
      </c>
      <c r="Q2075" s="18">
        <v>-4777.1000000000004</v>
      </c>
      <c r="R2075" s="18"/>
      <c r="S2075" s="18"/>
      <c r="T2075" s="18">
        <f t="shared" si="5540"/>
        <v>192732.6</v>
      </c>
      <c r="U2075" s="18">
        <f t="shared" si="5541"/>
        <v>192844.4</v>
      </c>
      <c r="V2075" s="18">
        <f t="shared" si="5542"/>
        <v>178523</v>
      </c>
      <c r="W2075" s="18"/>
      <c r="X2075" s="18"/>
      <c r="Y2075" s="18"/>
      <c r="Z2075" s="18"/>
      <c r="AA2075" s="18"/>
      <c r="AB2075" s="18"/>
      <c r="AC2075" s="18">
        <f t="shared" si="5507"/>
        <v>192732.6</v>
      </c>
      <c r="AD2075" s="18">
        <f t="shared" si="5508"/>
        <v>192844.4</v>
      </c>
      <c r="AE2075" s="18">
        <f t="shared" si="5509"/>
        <v>178523</v>
      </c>
      <c r="AF2075" s="18"/>
      <c r="AG2075" s="18"/>
      <c r="AH2075" s="18"/>
      <c r="AI2075" s="18">
        <f t="shared" si="5678"/>
        <v>192732.6</v>
      </c>
      <c r="AJ2075" s="18">
        <f t="shared" si="5679"/>
        <v>192844.4</v>
      </c>
      <c r="AK2075" s="18">
        <f t="shared" si="5680"/>
        <v>178523</v>
      </c>
      <c r="AL2075" s="18"/>
      <c r="AM2075" s="18">
        <f t="shared" si="5681"/>
        <v>192732.6</v>
      </c>
      <c r="AN2075" s="18"/>
      <c r="AO2075" s="18"/>
      <c r="AP2075" s="18"/>
      <c r="AQ2075" s="18">
        <f t="shared" si="5617"/>
        <v>192732.6</v>
      </c>
      <c r="AR2075" s="18">
        <f t="shared" si="5618"/>
        <v>192844.4</v>
      </c>
      <c r="AS2075" s="18">
        <f t="shared" si="5619"/>
        <v>178523</v>
      </c>
      <c r="AT2075" s="18"/>
      <c r="AU2075" s="18"/>
      <c r="AV2075" s="18"/>
      <c r="AW2075" s="18">
        <f t="shared" si="5620"/>
        <v>192732.6</v>
      </c>
      <c r="AX2075" s="18">
        <f t="shared" si="5621"/>
        <v>192844.4</v>
      </c>
      <c r="AY2075" s="18">
        <f t="shared" si="5622"/>
        <v>178523</v>
      </c>
      <c r="AZ2075" s="18"/>
      <c r="BA2075" s="18"/>
      <c r="BB2075" s="18"/>
      <c r="BC2075" s="18">
        <f t="shared" si="5592"/>
        <v>192732.6</v>
      </c>
      <c r="BD2075" s="18">
        <f t="shared" si="5593"/>
        <v>192844.4</v>
      </c>
      <c r="BE2075" s="18">
        <f t="shared" si="5594"/>
        <v>178523</v>
      </c>
      <c r="BF2075" s="18"/>
      <c r="BG2075" s="18"/>
      <c r="BH2075" s="18"/>
      <c r="BI2075" s="18">
        <f t="shared" si="5589"/>
        <v>192732.6</v>
      </c>
      <c r="BJ2075" s="18">
        <f t="shared" si="5590"/>
        <v>192844.4</v>
      </c>
      <c r="BK2075" s="18">
        <f t="shared" si="5591"/>
        <v>178523</v>
      </c>
      <c r="BL2075" s="18"/>
      <c r="BM2075" s="18"/>
      <c r="BN2075" s="18"/>
      <c r="BO2075" s="18">
        <f t="shared" si="5498"/>
        <v>192732.6</v>
      </c>
      <c r="BP2075" s="18">
        <f t="shared" si="5499"/>
        <v>192844.4</v>
      </c>
      <c r="BQ2075" s="18">
        <f t="shared" si="5500"/>
        <v>178523</v>
      </c>
      <c r="BR2075" s="18"/>
      <c r="BS2075" s="18"/>
      <c r="BT2075" s="18"/>
      <c r="BU2075" s="18">
        <f t="shared" si="5685"/>
        <v>192732.6</v>
      </c>
      <c r="BV2075" s="18">
        <f t="shared" si="5686"/>
        <v>192844.4</v>
      </c>
      <c r="BW2075" s="18">
        <f t="shared" si="5687"/>
        <v>178523</v>
      </c>
      <c r="BX2075" s="18"/>
      <c r="BY2075" s="18"/>
      <c r="BZ2075" s="18"/>
      <c r="CA2075" s="18">
        <f t="shared" si="5672"/>
        <v>192732.6</v>
      </c>
      <c r="CB2075" s="18">
        <f t="shared" si="5673"/>
        <v>192844.4</v>
      </c>
      <c r="CC2075" s="18">
        <f t="shared" si="5674"/>
        <v>178523</v>
      </c>
      <c r="CD2075" s="18"/>
      <c r="CE2075" s="27"/>
      <c r="CF2075" s="33"/>
    </row>
    <row r="2076" spans="1:84" ht="46.8" x14ac:dyDescent="0.3">
      <c r="A2076" s="41" t="s">
        <v>351</v>
      </c>
      <c r="B2076" s="39"/>
      <c r="C2076" s="41"/>
      <c r="D2076" s="41"/>
      <c r="E2076" s="14" t="s">
        <v>1101</v>
      </c>
      <c r="F2076" s="18">
        <f t="shared" ref="F2076:K2076" si="5688">F2081+F2096+F2088+F2092</f>
        <v>79219.7</v>
      </c>
      <c r="G2076" s="18">
        <f t="shared" si="5688"/>
        <v>62310.700000000004</v>
      </c>
      <c r="H2076" s="18">
        <f t="shared" si="5688"/>
        <v>34374</v>
      </c>
      <c r="I2076" s="18">
        <f t="shared" si="5688"/>
        <v>0</v>
      </c>
      <c r="J2076" s="18">
        <f t="shared" si="5688"/>
        <v>0</v>
      </c>
      <c r="K2076" s="18">
        <f t="shared" si="5688"/>
        <v>0</v>
      </c>
      <c r="L2076" s="18">
        <f t="shared" si="5611"/>
        <v>79219.7</v>
      </c>
      <c r="M2076" s="18">
        <f t="shared" si="5612"/>
        <v>62310.700000000004</v>
      </c>
      <c r="N2076" s="18">
        <f t="shared" si="5613"/>
        <v>34374</v>
      </c>
      <c r="O2076" s="18">
        <f>O2081+O2096+O2088+O2092+O2077</f>
        <v>82022.299999999988</v>
      </c>
      <c r="P2076" s="18">
        <f t="shared" ref="P2076:CD2076" si="5689">P2081+P2096+P2088+P2092+P2077</f>
        <v>82022.299999999988</v>
      </c>
      <c r="Q2076" s="18">
        <f t="shared" si="5689"/>
        <v>114049.9</v>
      </c>
      <c r="R2076" s="18">
        <f t="shared" ref="R2076:S2076" si="5690">R2081+R2096+R2088+R2092+R2077</f>
        <v>0</v>
      </c>
      <c r="S2076" s="18">
        <f t="shared" si="5690"/>
        <v>0</v>
      </c>
      <c r="T2076" s="18">
        <f t="shared" si="5540"/>
        <v>161242</v>
      </c>
      <c r="U2076" s="18">
        <f t="shared" si="5541"/>
        <v>144333</v>
      </c>
      <c r="V2076" s="18">
        <f t="shared" si="5542"/>
        <v>148423.9</v>
      </c>
      <c r="W2076" s="18">
        <f t="shared" ref="W2076:AB2076" si="5691">W2081+W2096+W2088+W2092+W2077</f>
        <v>0</v>
      </c>
      <c r="X2076" s="18">
        <f t="shared" si="5691"/>
        <v>0</v>
      </c>
      <c r="Y2076" s="18">
        <f t="shared" si="5691"/>
        <v>0</v>
      </c>
      <c r="Z2076" s="18">
        <f t="shared" si="5691"/>
        <v>0</v>
      </c>
      <c r="AA2076" s="18">
        <f t="shared" si="5691"/>
        <v>0</v>
      </c>
      <c r="AB2076" s="18">
        <f t="shared" si="5691"/>
        <v>0</v>
      </c>
      <c r="AC2076" s="18">
        <f t="shared" si="5507"/>
        <v>161242</v>
      </c>
      <c r="AD2076" s="18">
        <f t="shared" si="5508"/>
        <v>144333</v>
      </c>
      <c r="AE2076" s="18">
        <f t="shared" si="5509"/>
        <v>148423.9</v>
      </c>
      <c r="AF2076" s="18">
        <f t="shared" ref="AF2076:AH2076" si="5692">AF2081+AF2096+AF2088+AF2092+AF2077</f>
        <v>0</v>
      </c>
      <c r="AG2076" s="18">
        <f t="shared" si="5692"/>
        <v>0</v>
      </c>
      <c r="AH2076" s="18">
        <f t="shared" si="5692"/>
        <v>0</v>
      </c>
      <c r="AI2076" s="18">
        <f t="shared" si="5678"/>
        <v>161242</v>
      </c>
      <c r="AJ2076" s="18">
        <f t="shared" si="5679"/>
        <v>144333</v>
      </c>
      <c r="AK2076" s="18">
        <f t="shared" si="5680"/>
        <v>148423.9</v>
      </c>
      <c r="AL2076" s="18">
        <f t="shared" ref="AL2076" si="5693">AL2081+AL2096+AL2088+AL2092+AL2077</f>
        <v>0</v>
      </c>
      <c r="AM2076" s="18">
        <f t="shared" si="5681"/>
        <v>161242</v>
      </c>
      <c r="AN2076" s="18">
        <f t="shared" ref="AN2076:AP2076" si="5694">AN2081+AN2096+AN2088+AN2092+AN2077</f>
        <v>0</v>
      </c>
      <c r="AO2076" s="18">
        <f t="shared" si="5694"/>
        <v>0</v>
      </c>
      <c r="AP2076" s="18">
        <f t="shared" si="5694"/>
        <v>0</v>
      </c>
      <c r="AQ2076" s="18">
        <f t="shared" si="5617"/>
        <v>161242</v>
      </c>
      <c r="AR2076" s="18">
        <f t="shared" si="5618"/>
        <v>144333</v>
      </c>
      <c r="AS2076" s="18">
        <f t="shared" si="5619"/>
        <v>148423.9</v>
      </c>
      <c r="AT2076" s="18">
        <f t="shared" ref="AT2076:AV2076" si="5695">AT2081+AT2096+AT2088+AT2092+AT2077</f>
        <v>0</v>
      </c>
      <c r="AU2076" s="18">
        <f t="shared" si="5695"/>
        <v>0</v>
      </c>
      <c r="AV2076" s="18">
        <f t="shared" si="5695"/>
        <v>0</v>
      </c>
      <c r="AW2076" s="18">
        <f t="shared" si="5620"/>
        <v>161242</v>
      </c>
      <c r="AX2076" s="18">
        <f t="shared" si="5621"/>
        <v>144333</v>
      </c>
      <c r="AY2076" s="18">
        <f t="shared" si="5622"/>
        <v>148423.9</v>
      </c>
      <c r="AZ2076" s="18">
        <f t="shared" ref="AZ2076:BB2076" si="5696">AZ2081+AZ2096+AZ2088+AZ2092+AZ2077</f>
        <v>0</v>
      </c>
      <c r="BA2076" s="18">
        <f t="shared" si="5696"/>
        <v>0</v>
      </c>
      <c r="BB2076" s="18">
        <f t="shared" si="5696"/>
        <v>0</v>
      </c>
      <c r="BC2076" s="18">
        <f t="shared" si="5592"/>
        <v>161242</v>
      </c>
      <c r="BD2076" s="18">
        <f t="shared" si="5593"/>
        <v>144333</v>
      </c>
      <c r="BE2076" s="18">
        <f t="shared" si="5594"/>
        <v>148423.9</v>
      </c>
      <c r="BF2076" s="18">
        <f t="shared" ref="BF2076:BH2076" si="5697">BF2081+BF2096+BF2088+BF2092+BF2077</f>
        <v>0</v>
      </c>
      <c r="BG2076" s="18">
        <f t="shared" si="5697"/>
        <v>0</v>
      </c>
      <c r="BH2076" s="18">
        <f t="shared" si="5697"/>
        <v>0</v>
      </c>
      <c r="BI2076" s="18">
        <f t="shared" si="5589"/>
        <v>161242</v>
      </c>
      <c r="BJ2076" s="18">
        <f t="shared" si="5590"/>
        <v>144333</v>
      </c>
      <c r="BK2076" s="18">
        <f t="shared" si="5591"/>
        <v>148423.9</v>
      </c>
      <c r="BL2076" s="18">
        <f t="shared" ref="BL2076:BN2076" si="5698">BL2081+BL2096+BL2088+BL2092+BL2077</f>
        <v>0</v>
      </c>
      <c r="BM2076" s="18">
        <f t="shared" si="5698"/>
        <v>0</v>
      </c>
      <c r="BN2076" s="18">
        <f t="shared" si="5698"/>
        <v>0</v>
      </c>
      <c r="BO2076" s="18">
        <f t="shared" si="5498"/>
        <v>161242</v>
      </c>
      <c r="BP2076" s="18">
        <f t="shared" si="5499"/>
        <v>144333</v>
      </c>
      <c r="BQ2076" s="18">
        <f t="shared" si="5500"/>
        <v>148423.9</v>
      </c>
      <c r="BR2076" s="18">
        <f t="shared" ref="BR2076:BT2076" si="5699">BR2081+BR2096+BR2088+BR2092+BR2077</f>
        <v>0</v>
      </c>
      <c r="BS2076" s="18">
        <f t="shared" si="5699"/>
        <v>0</v>
      </c>
      <c r="BT2076" s="18">
        <f t="shared" si="5699"/>
        <v>0</v>
      </c>
      <c r="BU2076" s="18">
        <f t="shared" si="5685"/>
        <v>161242</v>
      </c>
      <c r="BV2076" s="18">
        <f t="shared" si="5686"/>
        <v>144333</v>
      </c>
      <c r="BW2076" s="18">
        <f t="shared" si="5687"/>
        <v>148423.9</v>
      </c>
      <c r="BX2076" s="18">
        <f t="shared" ref="BX2076:BZ2076" si="5700">BX2081+BX2096+BX2088+BX2092+BX2077</f>
        <v>0</v>
      </c>
      <c r="BY2076" s="18">
        <f t="shared" si="5700"/>
        <v>0</v>
      </c>
      <c r="BZ2076" s="18">
        <f t="shared" si="5700"/>
        <v>0</v>
      </c>
      <c r="CA2076" s="18">
        <f t="shared" si="5672"/>
        <v>161242</v>
      </c>
      <c r="CB2076" s="18">
        <f t="shared" si="5673"/>
        <v>144333</v>
      </c>
      <c r="CC2076" s="18">
        <f t="shared" si="5674"/>
        <v>148423.9</v>
      </c>
      <c r="CD2076" s="18">
        <f t="shared" si="5689"/>
        <v>0</v>
      </c>
      <c r="CE2076" s="27"/>
      <c r="CF2076" s="33"/>
    </row>
    <row r="2077" spans="1:84" hidden="1" x14ac:dyDescent="0.3">
      <c r="A2077" s="19" t="s">
        <v>1531</v>
      </c>
      <c r="B2077" s="39"/>
      <c r="C2077" s="41"/>
      <c r="D2077" s="41"/>
      <c r="E2077" s="14" t="s">
        <v>1532</v>
      </c>
      <c r="F2077" s="18"/>
      <c r="G2077" s="18"/>
      <c r="H2077" s="18"/>
      <c r="I2077" s="18"/>
      <c r="J2077" s="18"/>
      <c r="K2077" s="18"/>
      <c r="L2077" s="18"/>
      <c r="M2077" s="18"/>
      <c r="N2077" s="18"/>
      <c r="O2077" s="18">
        <f>O2078</f>
        <v>0</v>
      </c>
      <c r="P2077" s="18">
        <f t="shared" ref="P2077:Q2079" si="5701">P2078</f>
        <v>0</v>
      </c>
      <c r="Q2077" s="18">
        <f t="shared" si="5701"/>
        <v>0</v>
      </c>
      <c r="R2077" s="18"/>
      <c r="S2077" s="18"/>
      <c r="T2077" s="18">
        <f t="shared" si="5540"/>
        <v>0</v>
      </c>
      <c r="U2077" s="18">
        <f t="shared" si="5541"/>
        <v>0</v>
      </c>
      <c r="V2077" s="18">
        <f t="shared" si="5542"/>
        <v>0</v>
      </c>
      <c r="W2077" s="18"/>
      <c r="X2077" s="18"/>
      <c r="Y2077" s="18"/>
      <c r="Z2077" s="18"/>
      <c r="AA2077" s="18"/>
      <c r="AB2077" s="18"/>
      <c r="AC2077" s="18">
        <f t="shared" si="5507"/>
        <v>0</v>
      </c>
      <c r="AD2077" s="18">
        <f t="shared" si="5508"/>
        <v>0</v>
      </c>
      <c r="AE2077" s="18">
        <f t="shared" si="5509"/>
        <v>0</v>
      </c>
      <c r="AF2077" s="18"/>
      <c r="AG2077" s="18"/>
      <c r="AH2077" s="18"/>
      <c r="AI2077" s="18">
        <f t="shared" si="5678"/>
        <v>0</v>
      </c>
      <c r="AJ2077" s="18">
        <f t="shared" si="5679"/>
        <v>0</v>
      </c>
      <c r="AK2077" s="18">
        <f t="shared" si="5680"/>
        <v>0</v>
      </c>
      <c r="AL2077" s="18"/>
      <c r="AM2077" s="18">
        <f t="shared" si="5681"/>
        <v>0</v>
      </c>
      <c r="AN2077" s="18"/>
      <c r="AO2077" s="18"/>
      <c r="AP2077" s="18"/>
      <c r="AQ2077" s="18">
        <f t="shared" si="5617"/>
        <v>0</v>
      </c>
      <c r="AR2077" s="18">
        <f t="shared" si="5618"/>
        <v>0</v>
      </c>
      <c r="AS2077" s="18">
        <f t="shared" si="5619"/>
        <v>0</v>
      </c>
      <c r="AT2077" s="18"/>
      <c r="AU2077" s="18"/>
      <c r="AV2077" s="18"/>
      <c r="AW2077" s="18">
        <f t="shared" si="5620"/>
        <v>0</v>
      </c>
      <c r="AX2077" s="18">
        <f t="shared" si="5621"/>
        <v>0</v>
      </c>
      <c r="AY2077" s="18">
        <f t="shared" si="5622"/>
        <v>0</v>
      </c>
      <c r="AZ2077" s="18"/>
      <c r="BA2077" s="18"/>
      <c r="BB2077" s="18"/>
      <c r="BC2077" s="18">
        <f t="shared" si="5592"/>
        <v>0</v>
      </c>
      <c r="BD2077" s="18">
        <f t="shared" si="5593"/>
        <v>0</v>
      </c>
      <c r="BE2077" s="18">
        <f t="shared" si="5594"/>
        <v>0</v>
      </c>
      <c r="BF2077" s="18"/>
      <c r="BG2077" s="18"/>
      <c r="BH2077" s="18"/>
      <c r="BI2077" s="18">
        <f t="shared" si="5589"/>
        <v>0</v>
      </c>
      <c r="BJ2077" s="18">
        <f t="shared" si="5590"/>
        <v>0</v>
      </c>
      <c r="BK2077" s="18">
        <f t="shared" si="5591"/>
        <v>0</v>
      </c>
      <c r="BL2077" s="18"/>
      <c r="BM2077" s="18"/>
      <c r="BN2077" s="18"/>
      <c r="BO2077" s="18">
        <f t="shared" ref="BO2077:BO2140" si="5702">BI2077+BL2077</f>
        <v>0</v>
      </c>
      <c r="BP2077" s="18">
        <f t="shared" ref="BP2077:BP2140" si="5703">BJ2077+BM2077</f>
        <v>0</v>
      </c>
      <c r="BQ2077" s="18">
        <f t="shared" ref="BQ2077:BQ2140" si="5704">BK2077+BN2077</f>
        <v>0</v>
      </c>
      <c r="BR2077" s="18"/>
      <c r="BS2077" s="18"/>
      <c r="BT2077" s="18"/>
      <c r="BU2077" s="18">
        <f t="shared" si="5685"/>
        <v>0</v>
      </c>
      <c r="BV2077" s="18">
        <f t="shared" si="5686"/>
        <v>0</v>
      </c>
      <c r="BW2077" s="18">
        <f t="shared" si="5687"/>
        <v>0</v>
      </c>
      <c r="BX2077" s="18"/>
      <c r="BY2077" s="18"/>
      <c r="BZ2077" s="18"/>
      <c r="CA2077" s="18">
        <f t="shared" si="5672"/>
        <v>0</v>
      </c>
      <c r="CB2077" s="18">
        <f t="shared" si="5673"/>
        <v>0</v>
      </c>
      <c r="CC2077" s="18">
        <f t="shared" si="5674"/>
        <v>0</v>
      </c>
      <c r="CD2077" s="18"/>
      <c r="CE2077" s="27" t="s">
        <v>1661</v>
      </c>
      <c r="CF2077" s="33"/>
    </row>
    <row r="2078" spans="1:84" ht="31.2" hidden="1" x14ac:dyDescent="0.3">
      <c r="A2078" s="19" t="s">
        <v>1531</v>
      </c>
      <c r="B2078" s="39">
        <v>300</v>
      </c>
      <c r="C2078" s="41"/>
      <c r="D2078" s="41"/>
      <c r="E2078" s="14" t="s">
        <v>552</v>
      </c>
      <c r="F2078" s="18"/>
      <c r="G2078" s="18"/>
      <c r="H2078" s="18"/>
      <c r="I2078" s="18"/>
      <c r="J2078" s="18"/>
      <c r="K2078" s="18"/>
      <c r="L2078" s="18"/>
      <c r="M2078" s="18"/>
      <c r="N2078" s="18"/>
      <c r="O2078" s="18">
        <f>O2079</f>
        <v>0</v>
      </c>
      <c r="P2078" s="18">
        <f t="shared" si="5701"/>
        <v>0</v>
      </c>
      <c r="Q2078" s="18">
        <f t="shared" si="5701"/>
        <v>0</v>
      </c>
      <c r="R2078" s="18"/>
      <c r="S2078" s="18"/>
      <c r="T2078" s="18">
        <f t="shared" si="5540"/>
        <v>0</v>
      </c>
      <c r="U2078" s="18">
        <f t="shared" si="5541"/>
        <v>0</v>
      </c>
      <c r="V2078" s="18">
        <f t="shared" si="5542"/>
        <v>0</v>
      </c>
      <c r="W2078" s="18"/>
      <c r="X2078" s="18"/>
      <c r="Y2078" s="18"/>
      <c r="Z2078" s="18"/>
      <c r="AA2078" s="18"/>
      <c r="AB2078" s="18"/>
      <c r="AC2078" s="18">
        <f t="shared" si="5507"/>
        <v>0</v>
      </c>
      <c r="AD2078" s="18">
        <f t="shared" si="5508"/>
        <v>0</v>
      </c>
      <c r="AE2078" s="18">
        <f t="shared" si="5509"/>
        <v>0</v>
      </c>
      <c r="AF2078" s="18"/>
      <c r="AG2078" s="18"/>
      <c r="AH2078" s="18"/>
      <c r="AI2078" s="18">
        <f t="shared" si="5678"/>
        <v>0</v>
      </c>
      <c r="AJ2078" s="18">
        <f t="shared" si="5679"/>
        <v>0</v>
      </c>
      <c r="AK2078" s="18">
        <f t="shared" si="5680"/>
        <v>0</v>
      </c>
      <c r="AL2078" s="18"/>
      <c r="AM2078" s="18">
        <f t="shared" si="5681"/>
        <v>0</v>
      </c>
      <c r="AN2078" s="18"/>
      <c r="AO2078" s="18"/>
      <c r="AP2078" s="18"/>
      <c r="AQ2078" s="18">
        <f t="shared" si="5617"/>
        <v>0</v>
      </c>
      <c r="AR2078" s="18">
        <f t="shared" si="5618"/>
        <v>0</v>
      </c>
      <c r="AS2078" s="18">
        <f t="shared" si="5619"/>
        <v>0</v>
      </c>
      <c r="AT2078" s="18"/>
      <c r="AU2078" s="18"/>
      <c r="AV2078" s="18"/>
      <c r="AW2078" s="18">
        <f t="shared" si="5620"/>
        <v>0</v>
      </c>
      <c r="AX2078" s="18">
        <f t="shared" si="5621"/>
        <v>0</v>
      </c>
      <c r="AY2078" s="18">
        <f t="shared" si="5622"/>
        <v>0</v>
      </c>
      <c r="AZ2078" s="18"/>
      <c r="BA2078" s="18"/>
      <c r="BB2078" s="18"/>
      <c r="BC2078" s="18">
        <f t="shared" si="5592"/>
        <v>0</v>
      </c>
      <c r="BD2078" s="18">
        <f t="shared" si="5593"/>
        <v>0</v>
      </c>
      <c r="BE2078" s="18">
        <f t="shared" si="5594"/>
        <v>0</v>
      </c>
      <c r="BF2078" s="18"/>
      <c r="BG2078" s="18"/>
      <c r="BH2078" s="18"/>
      <c r="BI2078" s="18">
        <f t="shared" si="5589"/>
        <v>0</v>
      </c>
      <c r="BJ2078" s="18">
        <f t="shared" si="5590"/>
        <v>0</v>
      </c>
      <c r="BK2078" s="18">
        <f t="shared" si="5591"/>
        <v>0</v>
      </c>
      <c r="BL2078" s="18"/>
      <c r="BM2078" s="18"/>
      <c r="BN2078" s="18"/>
      <c r="BO2078" s="18">
        <f t="shared" si="5702"/>
        <v>0</v>
      </c>
      <c r="BP2078" s="18">
        <f t="shared" si="5703"/>
        <v>0</v>
      </c>
      <c r="BQ2078" s="18">
        <f t="shared" si="5704"/>
        <v>0</v>
      </c>
      <c r="BR2078" s="18"/>
      <c r="BS2078" s="18"/>
      <c r="BT2078" s="18"/>
      <c r="BU2078" s="18">
        <f t="shared" si="5685"/>
        <v>0</v>
      </c>
      <c r="BV2078" s="18">
        <f t="shared" si="5686"/>
        <v>0</v>
      </c>
      <c r="BW2078" s="18">
        <f t="shared" si="5687"/>
        <v>0</v>
      </c>
      <c r="BX2078" s="18"/>
      <c r="BY2078" s="18"/>
      <c r="BZ2078" s="18"/>
      <c r="CA2078" s="18">
        <f t="shared" si="5672"/>
        <v>0</v>
      </c>
      <c r="CB2078" s="18">
        <f t="shared" si="5673"/>
        <v>0</v>
      </c>
      <c r="CC2078" s="18">
        <f t="shared" si="5674"/>
        <v>0</v>
      </c>
      <c r="CD2078" s="18"/>
      <c r="CE2078" s="27" t="s">
        <v>1661</v>
      </c>
      <c r="CF2078" s="33"/>
    </row>
    <row r="2079" spans="1:84" ht="31.2" hidden="1" x14ac:dyDescent="0.3">
      <c r="A2079" s="19" t="s">
        <v>1531</v>
      </c>
      <c r="B2079" s="39">
        <v>320</v>
      </c>
      <c r="C2079" s="41"/>
      <c r="D2079" s="41"/>
      <c r="E2079" s="14" t="s">
        <v>561</v>
      </c>
      <c r="F2079" s="18"/>
      <c r="G2079" s="18"/>
      <c r="H2079" s="18"/>
      <c r="I2079" s="18"/>
      <c r="J2079" s="18"/>
      <c r="K2079" s="18"/>
      <c r="L2079" s="18"/>
      <c r="M2079" s="18"/>
      <c r="N2079" s="18"/>
      <c r="O2079" s="18">
        <f>O2080</f>
        <v>0</v>
      </c>
      <c r="P2079" s="18">
        <f t="shared" si="5701"/>
        <v>0</v>
      </c>
      <c r="Q2079" s="18">
        <f t="shared" si="5701"/>
        <v>0</v>
      </c>
      <c r="R2079" s="18"/>
      <c r="S2079" s="18"/>
      <c r="T2079" s="18">
        <f t="shared" si="5540"/>
        <v>0</v>
      </c>
      <c r="U2079" s="18">
        <f t="shared" si="5541"/>
        <v>0</v>
      </c>
      <c r="V2079" s="18">
        <f t="shared" si="5542"/>
        <v>0</v>
      </c>
      <c r="W2079" s="18"/>
      <c r="X2079" s="18"/>
      <c r="Y2079" s="18"/>
      <c r="Z2079" s="18"/>
      <c r="AA2079" s="18"/>
      <c r="AB2079" s="18"/>
      <c r="AC2079" s="18">
        <f t="shared" si="5507"/>
        <v>0</v>
      </c>
      <c r="AD2079" s="18">
        <f t="shared" si="5508"/>
        <v>0</v>
      </c>
      <c r="AE2079" s="18">
        <f t="shared" si="5509"/>
        <v>0</v>
      </c>
      <c r="AF2079" s="18"/>
      <c r="AG2079" s="18"/>
      <c r="AH2079" s="18"/>
      <c r="AI2079" s="18">
        <f t="shared" si="5678"/>
        <v>0</v>
      </c>
      <c r="AJ2079" s="18">
        <f t="shared" si="5679"/>
        <v>0</v>
      </c>
      <c r="AK2079" s="18">
        <f t="shared" si="5680"/>
        <v>0</v>
      </c>
      <c r="AL2079" s="18"/>
      <c r="AM2079" s="18">
        <f t="shared" si="5681"/>
        <v>0</v>
      </c>
      <c r="AN2079" s="18"/>
      <c r="AO2079" s="18"/>
      <c r="AP2079" s="18"/>
      <c r="AQ2079" s="18">
        <f t="shared" si="5617"/>
        <v>0</v>
      </c>
      <c r="AR2079" s="18">
        <f t="shared" si="5618"/>
        <v>0</v>
      </c>
      <c r="AS2079" s="18">
        <f t="shared" si="5619"/>
        <v>0</v>
      </c>
      <c r="AT2079" s="18"/>
      <c r="AU2079" s="18"/>
      <c r="AV2079" s="18"/>
      <c r="AW2079" s="18">
        <f t="shared" si="5620"/>
        <v>0</v>
      </c>
      <c r="AX2079" s="18">
        <f t="shared" si="5621"/>
        <v>0</v>
      </c>
      <c r="AY2079" s="18">
        <f t="shared" si="5622"/>
        <v>0</v>
      </c>
      <c r="AZ2079" s="18"/>
      <c r="BA2079" s="18"/>
      <c r="BB2079" s="18"/>
      <c r="BC2079" s="18">
        <f t="shared" si="5592"/>
        <v>0</v>
      </c>
      <c r="BD2079" s="18">
        <f t="shared" si="5593"/>
        <v>0</v>
      </c>
      <c r="BE2079" s="18">
        <f t="shared" si="5594"/>
        <v>0</v>
      </c>
      <c r="BF2079" s="18"/>
      <c r="BG2079" s="18"/>
      <c r="BH2079" s="18"/>
      <c r="BI2079" s="18">
        <f t="shared" si="5589"/>
        <v>0</v>
      </c>
      <c r="BJ2079" s="18">
        <f t="shared" si="5590"/>
        <v>0</v>
      </c>
      <c r="BK2079" s="18">
        <f t="shared" si="5591"/>
        <v>0</v>
      </c>
      <c r="BL2079" s="18"/>
      <c r="BM2079" s="18"/>
      <c r="BN2079" s="18"/>
      <c r="BO2079" s="18">
        <f t="shared" si="5702"/>
        <v>0</v>
      </c>
      <c r="BP2079" s="18">
        <f t="shared" si="5703"/>
        <v>0</v>
      </c>
      <c r="BQ2079" s="18">
        <f t="shared" si="5704"/>
        <v>0</v>
      </c>
      <c r="BR2079" s="18"/>
      <c r="BS2079" s="18"/>
      <c r="BT2079" s="18"/>
      <c r="BU2079" s="18">
        <f t="shared" si="5685"/>
        <v>0</v>
      </c>
      <c r="BV2079" s="18">
        <f t="shared" si="5686"/>
        <v>0</v>
      </c>
      <c r="BW2079" s="18">
        <f t="shared" si="5687"/>
        <v>0</v>
      </c>
      <c r="BX2079" s="18"/>
      <c r="BY2079" s="18"/>
      <c r="BZ2079" s="18"/>
      <c r="CA2079" s="18">
        <f t="shared" si="5672"/>
        <v>0</v>
      </c>
      <c r="CB2079" s="18">
        <f t="shared" si="5673"/>
        <v>0</v>
      </c>
      <c r="CC2079" s="18">
        <f t="shared" si="5674"/>
        <v>0</v>
      </c>
      <c r="CD2079" s="18"/>
      <c r="CE2079" s="27" t="s">
        <v>1661</v>
      </c>
      <c r="CF2079" s="33"/>
    </row>
    <row r="2080" spans="1:84" hidden="1" x14ac:dyDescent="0.3">
      <c r="A2080" s="19" t="s">
        <v>1531</v>
      </c>
      <c r="B2080" s="39">
        <v>320</v>
      </c>
      <c r="C2080" s="41" t="s">
        <v>59</v>
      </c>
      <c r="D2080" s="41" t="s">
        <v>19</v>
      </c>
      <c r="E2080" s="14" t="s">
        <v>541</v>
      </c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>
        <f t="shared" si="5540"/>
        <v>0</v>
      </c>
      <c r="U2080" s="18">
        <f t="shared" si="5541"/>
        <v>0</v>
      </c>
      <c r="V2080" s="18">
        <f t="shared" si="5542"/>
        <v>0</v>
      </c>
      <c r="W2080" s="18"/>
      <c r="X2080" s="18"/>
      <c r="Y2080" s="18"/>
      <c r="Z2080" s="18"/>
      <c r="AA2080" s="18"/>
      <c r="AB2080" s="18"/>
      <c r="AC2080" s="18">
        <f t="shared" si="5507"/>
        <v>0</v>
      </c>
      <c r="AD2080" s="18">
        <f t="shared" si="5508"/>
        <v>0</v>
      </c>
      <c r="AE2080" s="18">
        <f t="shared" si="5509"/>
        <v>0</v>
      </c>
      <c r="AF2080" s="18"/>
      <c r="AG2080" s="18"/>
      <c r="AH2080" s="18"/>
      <c r="AI2080" s="18">
        <f t="shared" si="5678"/>
        <v>0</v>
      </c>
      <c r="AJ2080" s="18">
        <f t="shared" si="5679"/>
        <v>0</v>
      </c>
      <c r="AK2080" s="18">
        <f t="shared" si="5680"/>
        <v>0</v>
      </c>
      <c r="AL2080" s="18"/>
      <c r="AM2080" s="18">
        <f t="shared" si="5681"/>
        <v>0</v>
      </c>
      <c r="AN2080" s="18"/>
      <c r="AO2080" s="18"/>
      <c r="AP2080" s="18"/>
      <c r="AQ2080" s="18">
        <f t="shared" si="5617"/>
        <v>0</v>
      </c>
      <c r="AR2080" s="18">
        <f t="shared" si="5618"/>
        <v>0</v>
      </c>
      <c r="AS2080" s="18">
        <f t="shared" si="5619"/>
        <v>0</v>
      </c>
      <c r="AT2080" s="18"/>
      <c r="AU2080" s="18"/>
      <c r="AV2080" s="18"/>
      <c r="AW2080" s="18">
        <f t="shared" si="5620"/>
        <v>0</v>
      </c>
      <c r="AX2080" s="18">
        <f t="shared" si="5621"/>
        <v>0</v>
      </c>
      <c r="AY2080" s="18">
        <f t="shared" si="5622"/>
        <v>0</v>
      </c>
      <c r="AZ2080" s="18"/>
      <c r="BA2080" s="18"/>
      <c r="BB2080" s="18"/>
      <c r="BC2080" s="18">
        <f t="shared" si="5592"/>
        <v>0</v>
      </c>
      <c r="BD2080" s="18">
        <f t="shared" si="5593"/>
        <v>0</v>
      </c>
      <c r="BE2080" s="18">
        <f t="shared" si="5594"/>
        <v>0</v>
      </c>
      <c r="BF2080" s="18"/>
      <c r="BG2080" s="18"/>
      <c r="BH2080" s="18"/>
      <c r="BI2080" s="18">
        <f t="shared" si="5589"/>
        <v>0</v>
      </c>
      <c r="BJ2080" s="18">
        <f t="shared" si="5590"/>
        <v>0</v>
      </c>
      <c r="BK2080" s="18">
        <f t="shared" si="5591"/>
        <v>0</v>
      </c>
      <c r="BL2080" s="18"/>
      <c r="BM2080" s="18"/>
      <c r="BN2080" s="18"/>
      <c r="BO2080" s="18">
        <f t="shared" si="5702"/>
        <v>0</v>
      </c>
      <c r="BP2080" s="18">
        <f t="shared" si="5703"/>
        <v>0</v>
      </c>
      <c r="BQ2080" s="18">
        <f t="shared" si="5704"/>
        <v>0</v>
      </c>
      <c r="BR2080" s="18"/>
      <c r="BS2080" s="18"/>
      <c r="BT2080" s="18"/>
      <c r="BU2080" s="18">
        <f t="shared" si="5685"/>
        <v>0</v>
      </c>
      <c r="BV2080" s="18">
        <f t="shared" si="5686"/>
        <v>0</v>
      </c>
      <c r="BW2080" s="18">
        <f t="shared" si="5687"/>
        <v>0</v>
      </c>
      <c r="BX2080" s="18"/>
      <c r="BY2080" s="18"/>
      <c r="BZ2080" s="18"/>
      <c r="CA2080" s="18">
        <f t="shared" si="5672"/>
        <v>0</v>
      </c>
      <c r="CB2080" s="18">
        <f t="shared" si="5673"/>
        <v>0</v>
      </c>
      <c r="CC2080" s="18">
        <f t="shared" si="5674"/>
        <v>0</v>
      </c>
      <c r="CD2080" s="18"/>
      <c r="CE2080" s="27" t="s">
        <v>1661</v>
      </c>
      <c r="CF2080" s="33"/>
    </row>
    <row r="2081" spans="1:84" ht="62.4" x14ac:dyDescent="0.3">
      <c r="A2081" s="41" t="s">
        <v>349</v>
      </c>
      <c r="B2081" s="39"/>
      <c r="C2081" s="41"/>
      <c r="D2081" s="41"/>
      <c r="E2081" s="14" t="s">
        <v>712</v>
      </c>
      <c r="F2081" s="18">
        <f t="shared" ref="F2081:K2081" si="5705">F2085+F2082</f>
        <v>3629.7000000000003</v>
      </c>
      <c r="G2081" s="18">
        <f t="shared" si="5705"/>
        <v>5939.5</v>
      </c>
      <c r="H2081" s="18">
        <f t="shared" si="5705"/>
        <v>12374</v>
      </c>
      <c r="I2081" s="18">
        <f t="shared" si="5705"/>
        <v>0</v>
      </c>
      <c r="J2081" s="18">
        <f t="shared" si="5705"/>
        <v>0</v>
      </c>
      <c r="K2081" s="18">
        <f t="shared" si="5705"/>
        <v>0</v>
      </c>
      <c r="L2081" s="18">
        <f t="shared" si="5611"/>
        <v>3629.7000000000003</v>
      </c>
      <c r="M2081" s="18">
        <f t="shared" si="5612"/>
        <v>5939.5</v>
      </c>
      <c r="N2081" s="18">
        <f t="shared" si="5613"/>
        <v>12374</v>
      </c>
      <c r="O2081" s="18">
        <f t="shared" ref="O2081:S2081" si="5706">O2085+O2082</f>
        <v>0</v>
      </c>
      <c r="P2081" s="18">
        <f t="shared" si="5706"/>
        <v>0</v>
      </c>
      <c r="Q2081" s="18">
        <f t="shared" si="5706"/>
        <v>0</v>
      </c>
      <c r="R2081" s="18">
        <f t="shared" si="5706"/>
        <v>0</v>
      </c>
      <c r="S2081" s="18">
        <f t="shared" si="5706"/>
        <v>0</v>
      </c>
      <c r="T2081" s="18">
        <f t="shared" si="5540"/>
        <v>3629.7000000000003</v>
      </c>
      <c r="U2081" s="18">
        <f t="shared" si="5541"/>
        <v>5939.5</v>
      </c>
      <c r="V2081" s="18">
        <f t="shared" si="5542"/>
        <v>12374</v>
      </c>
      <c r="W2081" s="18">
        <f t="shared" ref="W2081:CD2081" si="5707">W2085+W2082</f>
        <v>0</v>
      </c>
      <c r="X2081" s="18">
        <f t="shared" ref="X2081:AB2081" si="5708">X2085+X2082</f>
        <v>0</v>
      </c>
      <c r="Y2081" s="18">
        <f t="shared" si="5708"/>
        <v>0</v>
      </c>
      <c r="Z2081" s="18">
        <f t="shared" si="5708"/>
        <v>0</v>
      </c>
      <c r="AA2081" s="18">
        <f t="shared" si="5708"/>
        <v>0</v>
      </c>
      <c r="AB2081" s="18">
        <f t="shared" si="5708"/>
        <v>0</v>
      </c>
      <c r="AC2081" s="18">
        <f t="shared" si="5507"/>
        <v>3629.7000000000003</v>
      </c>
      <c r="AD2081" s="18">
        <f t="shared" si="5508"/>
        <v>5939.5</v>
      </c>
      <c r="AE2081" s="18">
        <f t="shared" si="5509"/>
        <v>12374</v>
      </c>
      <c r="AF2081" s="18">
        <f t="shared" ref="AF2081:AH2081" si="5709">AF2085+AF2082</f>
        <v>0</v>
      </c>
      <c r="AG2081" s="18">
        <f t="shared" si="5709"/>
        <v>0</v>
      </c>
      <c r="AH2081" s="18">
        <f t="shared" si="5709"/>
        <v>0</v>
      </c>
      <c r="AI2081" s="18">
        <f t="shared" si="5678"/>
        <v>3629.7000000000003</v>
      </c>
      <c r="AJ2081" s="18">
        <f t="shared" si="5679"/>
        <v>5939.5</v>
      </c>
      <c r="AK2081" s="18">
        <f t="shared" si="5680"/>
        <v>12374</v>
      </c>
      <c r="AL2081" s="18">
        <f t="shared" ref="AL2081" si="5710">AL2085+AL2082</f>
        <v>0</v>
      </c>
      <c r="AM2081" s="18">
        <f t="shared" si="5681"/>
        <v>3629.7000000000003</v>
      </c>
      <c r="AN2081" s="18">
        <f t="shared" ref="AN2081:AP2081" si="5711">AN2085+AN2082</f>
        <v>0</v>
      </c>
      <c r="AO2081" s="18">
        <f t="shared" si="5711"/>
        <v>0</v>
      </c>
      <c r="AP2081" s="18">
        <f t="shared" si="5711"/>
        <v>0</v>
      </c>
      <c r="AQ2081" s="18">
        <f t="shared" si="5617"/>
        <v>3629.7000000000003</v>
      </c>
      <c r="AR2081" s="18">
        <f t="shared" si="5618"/>
        <v>5939.5</v>
      </c>
      <c r="AS2081" s="18">
        <f t="shared" si="5619"/>
        <v>12374</v>
      </c>
      <c r="AT2081" s="18">
        <f t="shared" ref="AT2081:AV2081" si="5712">AT2085+AT2082</f>
        <v>0</v>
      </c>
      <c r="AU2081" s="18">
        <f t="shared" si="5712"/>
        <v>0</v>
      </c>
      <c r="AV2081" s="18">
        <f t="shared" si="5712"/>
        <v>0</v>
      </c>
      <c r="AW2081" s="18">
        <f t="shared" si="5620"/>
        <v>3629.7000000000003</v>
      </c>
      <c r="AX2081" s="18">
        <f t="shared" si="5621"/>
        <v>5939.5</v>
      </c>
      <c r="AY2081" s="18">
        <f t="shared" si="5622"/>
        <v>12374</v>
      </c>
      <c r="AZ2081" s="18">
        <f t="shared" ref="AZ2081:BB2081" si="5713">AZ2085+AZ2082</f>
        <v>0</v>
      </c>
      <c r="BA2081" s="18">
        <f t="shared" si="5713"/>
        <v>0</v>
      </c>
      <c r="BB2081" s="18">
        <f t="shared" si="5713"/>
        <v>0</v>
      </c>
      <c r="BC2081" s="18">
        <f t="shared" si="5592"/>
        <v>3629.7000000000003</v>
      </c>
      <c r="BD2081" s="18">
        <f t="shared" si="5593"/>
        <v>5939.5</v>
      </c>
      <c r="BE2081" s="18">
        <f t="shared" si="5594"/>
        <v>12374</v>
      </c>
      <c r="BF2081" s="18">
        <f t="shared" ref="BF2081:BH2081" si="5714">BF2085+BF2082</f>
        <v>0</v>
      </c>
      <c r="BG2081" s="18">
        <f t="shared" si="5714"/>
        <v>0</v>
      </c>
      <c r="BH2081" s="18">
        <f t="shared" si="5714"/>
        <v>0</v>
      </c>
      <c r="BI2081" s="18">
        <f t="shared" si="5589"/>
        <v>3629.7000000000003</v>
      </c>
      <c r="BJ2081" s="18">
        <f t="shared" si="5590"/>
        <v>5939.5</v>
      </c>
      <c r="BK2081" s="18">
        <f t="shared" si="5591"/>
        <v>12374</v>
      </c>
      <c r="BL2081" s="18">
        <f t="shared" ref="BL2081:BN2081" si="5715">BL2085+BL2082</f>
        <v>0</v>
      </c>
      <c r="BM2081" s="18">
        <f t="shared" si="5715"/>
        <v>0</v>
      </c>
      <c r="BN2081" s="18">
        <f t="shared" si="5715"/>
        <v>0</v>
      </c>
      <c r="BO2081" s="18">
        <f t="shared" si="5702"/>
        <v>3629.7000000000003</v>
      </c>
      <c r="BP2081" s="18">
        <f t="shared" si="5703"/>
        <v>5939.5</v>
      </c>
      <c r="BQ2081" s="18">
        <f t="shared" si="5704"/>
        <v>12374</v>
      </c>
      <c r="BR2081" s="18">
        <f t="shared" ref="BR2081:BT2081" si="5716">BR2085+BR2082</f>
        <v>0</v>
      </c>
      <c r="BS2081" s="18">
        <f t="shared" si="5716"/>
        <v>0</v>
      </c>
      <c r="BT2081" s="18">
        <f t="shared" si="5716"/>
        <v>0</v>
      </c>
      <c r="BU2081" s="18">
        <f t="shared" si="5685"/>
        <v>3629.7000000000003</v>
      </c>
      <c r="BV2081" s="18">
        <f t="shared" si="5686"/>
        <v>5939.5</v>
      </c>
      <c r="BW2081" s="18">
        <f t="shared" si="5687"/>
        <v>12374</v>
      </c>
      <c r="BX2081" s="18">
        <f t="shared" ref="BX2081:BZ2081" si="5717">BX2085+BX2082</f>
        <v>0</v>
      </c>
      <c r="BY2081" s="18">
        <f t="shared" si="5717"/>
        <v>0</v>
      </c>
      <c r="BZ2081" s="18">
        <f t="shared" si="5717"/>
        <v>0</v>
      </c>
      <c r="CA2081" s="18">
        <f t="shared" si="5672"/>
        <v>3629.7000000000003</v>
      </c>
      <c r="CB2081" s="18">
        <f t="shared" si="5673"/>
        <v>5939.5</v>
      </c>
      <c r="CC2081" s="18">
        <f t="shared" si="5674"/>
        <v>12374</v>
      </c>
      <c r="CD2081" s="18">
        <f t="shared" si="5707"/>
        <v>0</v>
      </c>
      <c r="CE2081" s="27"/>
      <c r="CF2081" s="33"/>
    </row>
    <row r="2082" spans="1:84" ht="31.2" x14ac:dyDescent="0.3">
      <c r="A2082" s="41" t="s">
        <v>349</v>
      </c>
      <c r="B2082" s="39">
        <v>200</v>
      </c>
      <c r="C2082" s="41"/>
      <c r="D2082" s="41"/>
      <c r="E2082" s="14" t="s">
        <v>551</v>
      </c>
      <c r="F2082" s="18">
        <f t="shared" ref="F2082:K2083" si="5718">F2083</f>
        <v>35.9</v>
      </c>
      <c r="G2082" s="18">
        <f t="shared" si="5718"/>
        <v>58.8</v>
      </c>
      <c r="H2082" s="18">
        <f t="shared" si="5718"/>
        <v>122.5</v>
      </c>
      <c r="I2082" s="18">
        <f t="shared" si="5718"/>
        <v>0</v>
      </c>
      <c r="J2082" s="18">
        <f t="shared" si="5718"/>
        <v>0</v>
      </c>
      <c r="K2082" s="18">
        <f t="shared" si="5718"/>
        <v>0</v>
      </c>
      <c r="L2082" s="18">
        <f t="shared" si="5611"/>
        <v>35.9</v>
      </c>
      <c r="M2082" s="18">
        <f t="shared" si="5612"/>
        <v>58.8</v>
      </c>
      <c r="N2082" s="18">
        <f t="shared" si="5613"/>
        <v>122.5</v>
      </c>
      <c r="O2082" s="18">
        <f t="shared" ref="O2082:S2083" si="5719">O2083</f>
        <v>0</v>
      </c>
      <c r="P2082" s="18">
        <f t="shared" si="5719"/>
        <v>0</v>
      </c>
      <c r="Q2082" s="18">
        <f t="shared" si="5719"/>
        <v>0</v>
      </c>
      <c r="R2082" s="18">
        <f t="shared" si="5719"/>
        <v>0</v>
      </c>
      <c r="S2082" s="18">
        <f t="shared" si="5719"/>
        <v>0</v>
      </c>
      <c r="T2082" s="18">
        <f t="shared" si="5540"/>
        <v>35.9</v>
      </c>
      <c r="U2082" s="18">
        <f t="shared" si="5541"/>
        <v>58.8</v>
      </c>
      <c r="V2082" s="18">
        <f t="shared" si="5542"/>
        <v>122.5</v>
      </c>
      <c r="W2082" s="18">
        <f t="shared" ref="W2082:CD2083" si="5720">W2083</f>
        <v>0</v>
      </c>
      <c r="X2082" s="18">
        <f t="shared" si="5720"/>
        <v>0</v>
      </c>
      <c r="Y2082" s="18">
        <f t="shared" si="5720"/>
        <v>0</v>
      </c>
      <c r="Z2082" s="18">
        <f t="shared" si="5720"/>
        <v>0</v>
      </c>
      <c r="AA2082" s="18">
        <f t="shared" si="5720"/>
        <v>0</v>
      </c>
      <c r="AB2082" s="18">
        <f t="shared" si="5720"/>
        <v>0</v>
      </c>
      <c r="AC2082" s="18">
        <f t="shared" si="5507"/>
        <v>35.9</v>
      </c>
      <c r="AD2082" s="18">
        <f t="shared" si="5508"/>
        <v>58.8</v>
      </c>
      <c r="AE2082" s="18">
        <f t="shared" si="5509"/>
        <v>122.5</v>
      </c>
      <c r="AF2082" s="18">
        <f t="shared" si="5720"/>
        <v>0</v>
      </c>
      <c r="AG2082" s="18">
        <f t="shared" si="5720"/>
        <v>0</v>
      </c>
      <c r="AH2082" s="18">
        <f t="shared" si="5720"/>
        <v>0</v>
      </c>
      <c r="AI2082" s="18">
        <f t="shared" si="5678"/>
        <v>35.9</v>
      </c>
      <c r="AJ2082" s="18">
        <f t="shared" si="5679"/>
        <v>58.8</v>
      </c>
      <c r="AK2082" s="18">
        <f t="shared" si="5680"/>
        <v>122.5</v>
      </c>
      <c r="AL2082" s="18">
        <f t="shared" si="5720"/>
        <v>0</v>
      </c>
      <c r="AM2082" s="18">
        <f t="shared" si="5681"/>
        <v>35.9</v>
      </c>
      <c r="AN2082" s="18">
        <f t="shared" si="5720"/>
        <v>0</v>
      </c>
      <c r="AO2082" s="18">
        <f t="shared" si="5720"/>
        <v>0</v>
      </c>
      <c r="AP2082" s="18">
        <f t="shared" si="5720"/>
        <v>0</v>
      </c>
      <c r="AQ2082" s="18">
        <f t="shared" si="5617"/>
        <v>35.9</v>
      </c>
      <c r="AR2082" s="18">
        <f t="shared" si="5618"/>
        <v>58.8</v>
      </c>
      <c r="AS2082" s="18">
        <f t="shared" si="5619"/>
        <v>122.5</v>
      </c>
      <c r="AT2082" s="18">
        <f t="shared" si="5720"/>
        <v>0</v>
      </c>
      <c r="AU2082" s="18">
        <f t="shared" si="5720"/>
        <v>0</v>
      </c>
      <c r="AV2082" s="18">
        <f t="shared" si="5720"/>
        <v>0</v>
      </c>
      <c r="AW2082" s="18">
        <f t="shared" si="5620"/>
        <v>35.9</v>
      </c>
      <c r="AX2082" s="18">
        <f t="shared" si="5621"/>
        <v>58.8</v>
      </c>
      <c r="AY2082" s="18">
        <f t="shared" si="5622"/>
        <v>122.5</v>
      </c>
      <c r="AZ2082" s="18">
        <f t="shared" si="5720"/>
        <v>0</v>
      </c>
      <c r="BA2082" s="18">
        <f t="shared" si="5720"/>
        <v>0</v>
      </c>
      <c r="BB2082" s="18">
        <f t="shared" si="5720"/>
        <v>0</v>
      </c>
      <c r="BC2082" s="18">
        <f t="shared" si="5592"/>
        <v>35.9</v>
      </c>
      <c r="BD2082" s="18">
        <f t="shared" si="5593"/>
        <v>58.8</v>
      </c>
      <c r="BE2082" s="18">
        <f t="shared" si="5594"/>
        <v>122.5</v>
      </c>
      <c r="BF2082" s="18">
        <f t="shared" si="5720"/>
        <v>0</v>
      </c>
      <c r="BG2082" s="18">
        <f t="shared" si="5720"/>
        <v>0</v>
      </c>
      <c r="BH2082" s="18">
        <f t="shared" si="5720"/>
        <v>0</v>
      </c>
      <c r="BI2082" s="18">
        <f t="shared" si="5589"/>
        <v>35.9</v>
      </c>
      <c r="BJ2082" s="18">
        <f t="shared" si="5590"/>
        <v>58.8</v>
      </c>
      <c r="BK2082" s="18">
        <f t="shared" si="5591"/>
        <v>122.5</v>
      </c>
      <c r="BL2082" s="18">
        <f t="shared" si="5720"/>
        <v>0</v>
      </c>
      <c r="BM2082" s="18">
        <f t="shared" si="5720"/>
        <v>0</v>
      </c>
      <c r="BN2082" s="18">
        <f t="shared" si="5720"/>
        <v>0</v>
      </c>
      <c r="BO2082" s="18">
        <f t="shared" si="5702"/>
        <v>35.9</v>
      </c>
      <c r="BP2082" s="18">
        <f t="shared" si="5703"/>
        <v>58.8</v>
      </c>
      <c r="BQ2082" s="18">
        <f t="shared" si="5704"/>
        <v>122.5</v>
      </c>
      <c r="BR2082" s="18">
        <f t="shared" si="5720"/>
        <v>0</v>
      </c>
      <c r="BS2082" s="18">
        <f t="shared" si="5720"/>
        <v>0</v>
      </c>
      <c r="BT2082" s="18">
        <f t="shared" si="5720"/>
        <v>0</v>
      </c>
      <c r="BU2082" s="18">
        <f t="shared" si="5685"/>
        <v>35.9</v>
      </c>
      <c r="BV2082" s="18">
        <f t="shared" si="5686"/>
        <v>58.8</v>
      </c>
      <c r="BW2082" s="18">
        <f t="shared" si="5687"/>
        <v>122.5</v>
      </c>
      <c r="BX2082" s="18">
        <f t="shared" si="5720"/>
        <v>0</v>
      </c>
      <c r="BY2082" s="18">
        <f t="shared" si="5720"/>
        <v>0</v>
      </c>
      <c r="BZ2082" s="18">
        <f t="shared" si="5720"/>
        <v>0</v>
      </c>
      <c r="CA2082" s="18">
        <f t="shared" si="5672"/>
        <v>35.9</v>
      </c>
      <c r="CB2082" s="18">
        <f t="shared" si="5673"/>
        <v>58.8</v>
      </c>
      <c r="CC2082" s="18">
        <f t="shared" si="5674"/>
        <v>122.5</v>
      </c>
      <c r="CD2082" s="18">
        <f t="shared" si="5720"/>
        <v>0</v>
      </c>
      <c r="CE2082" s="27"/>
      <c r="CF2082" s="33"/>
    </row>
    <row r="2083" spans="1:84" ht="46.8" x14ac:dyDescent="0.3">
      <c r="A2083" s="41" t="s">
        <v>349</v>
      </c>
      <c r="B2083" s="39">
        <v>240</v>
      </c>
      <c r="C2083" s="41"/>
      <c r="D2083" s="41"/>
      <c r="E2083" s="14" t="s">
        <v>559</v>
      </c>
      <c r="F2083" s="18">
        <f t="shared" si="5718"/>
        <v>35.9</v>
      </c>
      <c r="G2083" s="18">
        <f t="shared" si="5718"/>
        <v>58.8</v>
      </c>
      <c r="H2083" s="18">
        <f t="shared" si="5718"/>
        <v>122.5</v>
      </c>
      <c r="I2083" s="18">
        <f t="shared" si="5718"/>
        <v>0</v>
      </c>
      <c r="J2083" s="18">
        <f t="shared" si="5718"/>
        <v>0</v>
      </c>
      <c r="K2083" s="18">
        <f t="shared" si="5718"/>
        <v>0</v>
      </c>
      <c r="L2083" s="18">
        <f t="shared" si="5611"/>
        <v>35.9</v>
      </c>
      <c r="M2083" s="18">
        <f t="shared" si="5612"/>
        <v>58.8</v>
      </c>
      <c r="N2083" s="18">
        <f t="shared" si="5613"/>
        <v>122.5</v>
      </c>
      <c r="O2083" s="18">
        <f t="shared" si="5719"/>
        <v>0</v>
      </c>
      <c r="P2083" s="18">
        <f t="shared" si="5719"/>
        <v>0</v>
      </c>
      <c r="Q2083" s="18">
        <f t="shared" si="5719"/>
        <v>0</v>
      </c>
      <c r="R2083" s="18">
        <f t="shared" si="5719"/>
        <v>0</v>
      </c>
      <c r="S2083" s="18">
        <f t="shared" si="5719"/>
        <v>0</v>
      </c>
      <c r="T2083" s="18">
        <f t="shared" si="5540"/>
        <v>35.9</v>
      </c>
      <c r="U2083" s="18">
        <f t="shared" si="5541"/>
        <v>58.8</v>
      </c>
      <c r="V2083" s="18">
        <f t="shared" si="5542"/>
        <v>122.5</v>
      </c>
      <c r="W2083" s="18">
        <f t="shared" si="5720"/>
        <v>0</v>
      </c>
      <c r="X2083" s="18">
        <f t="shared" si="5720"/>
        <v>0</v>
      </c>
      <c r="Y2083" s="18">
        <f t="shared" si="5720"/>
        <v>0</v>
      </c>
      <c r="Z2083" s="18">
        <f t="shared" si="5720"/>
        <v>0</v>
      </c>
      <c r="AA2083" s="18">
        <f t="shared" si="5720"/>
        <v>0</v>
      </c>
      <c r="AB2083" s="18">
        <f t="shared" si="5720"/>
        <v>0</v>
      </c>
      <c r="AC2083" s="18">
        <f t="shared" si="5507"/>
        <v>35.9</v>
      </c>
      <c r="AD2083" s="18">
        <f t="shared" si="5508"/>
        <v>58.8</v>
      </c>
      <c r="AE2083" s="18">
        <f t="shared" si="5509"/>
        <v>122.5</v>
      </c>
      <c r="AF2083" s="18">
        <f t="shared" si="5720"/>
        <v>0</v>
      </c>
      <c r="AG2083" s="18">
        <f t="shared" si="5720"/>
        <v>0</v>
      </c>
      <c r="AH2083" s="18">
        <f t="shared" si="5720"/>
        <v>0</v>
      </c>
      <c r="AI2083" s="18">
        <f t="shared" si="5678"/>
        <v>35.9</v>
      </c>
      <c r="AJ2083" s="18">
        <f t="shared" si="5679"/>
        <v>58.8</v>
      </c>
      <c r="AK2083" s="18">
        <f t="shared" si="5680"/>
        <v>122.5</v>
      </c>
      <c r="AL2083" s="18">
        <f t="shared" si="5720"/>
        <v>0</v>
      </c>
      <c r="AM2083" s="18">
        <f t="shared" si="5681"/>
        <v>35.9</v>
      </c>
      <c r="AN2083" s="18">
        <f t="shared" si="5720"/>
        <v>0</v>
      </c>
      <c r="AO2083" s="18">
        <f t="shared" si="5720"/>
        <v>0</v>
      </c>
      <c r="AP2083" s="18">
        <f t="shared" si="5720"/>
        <v>0</v>
      </c>
      <c r="AQ2083" s="18">
        <f t="shared" si="5617"/>
        <v>35.9</v>
      </c>
      <c r="AR2083" s="18">
        <f t="shared" si="5618"/>
        <v>58.8</v>
      </c>
      <c r="AS2083" s="18">
        <f t="shared" si="5619"/>
        <v>122.5</v>
      </c>
      <c r="AT2083" s="18">
        <f t="shared" si="5720"/>
        <v>0</v>
      </c>
      <c r="AU2083" s="18">
        <f t="shared" si="5720"/>
        <v>0</v>
      </c>
      <c r="AV2083" s="18">
        <f t="shared" si="5720"/>
        <v>0</v>
      </c>
      <c r="AW2083" s="18">
        <f t="shared" si="5620"/>
        <v>35.9</v>
      </c>
      <c r="AX2083" s="18">
        <f t="shared" si="5621"/>
        <v>58.8</v>
      </c>
      <c r="AY2083" s="18">
        <f t="shared" si="5622"/>
        <v>122.5</v>
      </c>
      <c r="AZ2083" s="18">
        <f t="shared" si="5720"/>
        <v>0</v>
      </c>
      <c r="BA2083" s="18">
        <f t="shared" si="5720"/>
        <v>0</v>
      </c>
      <c r="BB2083" s="18">
        <f t="shared" si="5720"/>
        <v>0</v>
      </c>
      <c r="BC2083" s="18">
        <f t="shared" si="5592"/>
        <v>35.9</v>
      </c>
      <c r="BD2083" s="18">
        <f t="shared" si="5593"/>
        <v>58.8</v>
      </c>
      <c r="BE2083" s="18">
        <f t="shared" si="5594"/>
        <v>122.5</v>
      </c>
      <c r="BF2083" s="18">
        <f t="shared" si="5720"/>
        <v>0</v>
      </c>
      <c r="BG2083" s="18">
        <f t="shared" si="5720"/>
        <v>0</v>
      </c>
      <c r="BH2083" s="18">
        <f t="shared" si="5720"/>
        <v>0</v>
      </c>
      <c r="BI2083" s="18">
        <f t="shared" si="5589"/>
        <v>35.9</v>
      </c>
      <c r="BJ2083" s="18">
        <f t="shared" si="5590"/>
        <v>58.8</v>
      </c>
      <c r="BK2083" s="18">
        <f t="shared" si="5591"/>
        <v>122.5</v>
      </c>
      <c r="BL2083" s="18">
        <f t="shared" si="5720"/>
        <v>0</v>
      </c>
      <c r="BM2083" s="18">
        <f t="shared" si="5720"/>
        <v>0</v>
      </c>
      <c r="BN2083" s="18">
        <f t="shared" si="5720"/>
        <v>0</v>
      </c>
      <c r="BO2083" s="18">
        <f t="shared" si="5702"/>
        <v>35.9</v>
      </c>
      <c r="BP2083" s="18">
        <f t="shared" si="5703"/>
        <v>58.8</v>
      </c>
      <c r="BQ2083" s="18">
        <f t="shared" si="5704"/>
        <v>122.5</v>
      </c>
      <c r="BR2083" s="18">
        <f t="shared" si="5720"/>
        <v>0</v>
      </c>
      <c r="BS2083" s="18">
        <f t="shared" si="5720"/>
        <v>0</v>
      </c>
      <c r="BT2083" s="18">
        <f t="shared" si="5720"/>
        <v>0</v>
      </c>
      <c r="BU2083" s="18">
        <f t="shared" si="5685"/>
        <v>35.9</v>
      </c>
      <c r="BV2083" s="18">
        <f t="shared" si="5686"/>
        <v>58.8</v>
      </c>
      <c r="BW2083" s="18">
        <f t="shared" si="5687"/>
        <v>122.5</v>
      </c>
      <c r="BX2083" s="18">
        <f t="shared" si="5720"/>
        <v>0</v>
      </c>
      <c r="BY2083" s="18">
        <f t="shared" si="5720"/>
        <v>0</v>
      </c>
      <c r="BZ2083" s="18">
        <f t="shared" si="5720"/>
        <v>0</v>
      </c>
      <c r="CA2083" s="18">
        <f t="shared" si="5672"/>
        <v>35.9</v>
      </c>
      <c r="CB2083" s="18">
        <f t="shared" si="5673"/>
        <v>58.8</v>
      </c>
      <c r="CC2083" s="18">
        <f t="shared" si="5674"/>
        <v>122.5</v>
      </c>
      <c r="CD2083" s="18">
        <f t="shared" si="5720"/>
        <v>0</v>
      </c>
      <c r="CE2083" s="27"/>
      <c r="CF2083" s="33"/>
    </row>
    <row r="2084" spans="1:84" x14ac:dyDescent="0.3">
      <c r="A2084" s="41" t="s">
        <v>349</v>
      </c>
      <c r="B2084" s="39">
        <v>240</v>
      </c>
      <c r="C2084" s="41" t="s">
        <v>59</v>
      </c>
      <c r="D2084" s="41" t="s">
        <v>19</v>
      </c>
      <c r="E2084" s="14" t="s">
        <v>541</v>
      </c>
      <c r="F2084" s="23">
        <v>35.9</v>
      </c>
      <c r="G2084" s="23">
        <v>58.8</v>
      </c>
      <c r="H2084" s="23">
        <v>122.5</v>
      </c>
      <c r="I2084" s="18"/>
      <c r="J2084" s="18"/>
      <c r="K2084" s="18"/>
      <c r="L2084" s="18">
        <f t="shared" si="5611"/>
        <v>35.9</v>
      </c>
      <c r="M2084" s="18">
        <f t="shared" si="5612"/>
        <v>58.8</v>
      </c>
      <c r="N2084" s="18">
        <f t="shared" si="5613"/>
        <v>122.5</v>
      </c>
      <c r="O2084" s="18"/>
      <c r="P2084" s="18"/>
      <c r="Q2084" s="18"/>
      <c r="R2084" s="18"/>
      <c r="S2084" s="18"/>
      <c r="T2084" s="18">
        <f t="shared" si="5540"/>
        <v>35.9</v>
      </c>
      <c r="U2084" s="18">
        <f t="shared" si="5541"/>
        <v>58.8</v>
      </c>
      <c r="V2084" s="18">
        <f t="shared" si="5542"/>
        <v>122.5</v>
      </c>
      <c r="W2084" s="18"/>
      <c r="X2084" s="18"/>
      <c r="Y2084" s="18"/>
      <c r="Z2084" s="18"/>
      <c r="AA2084" s="18"/>
      <c r="AB2084" s="18"/>
      <c r="AC2084" s="18">
        <f t="shared" si="5507"/>
        <v>35.9</v>
      </c>
      <c r="AD2084" s="18">
        <f t="shared" si="5508"/>
        <v>58.8</v>
      </c>
      <c r="AE2084" s="18">
        <f t="shared" si="5509"/>
        <v>122.5</v>
      </c>
      <c r="AF2084" s="18"/>
      <c r="AG2084" s="18"/>
      <c r="AH2084" s="18"/>
      <c r="AI2084" s="18">
        <f t="shared" si="5678"/>
        <v>35.9</v>
      </c>
      <c r="AJ2084" s="18">
        <f t="shared" si="5679"/>
        <v>58.8</v>
      </c>
      <c r="AK2084" s="18">
        <f t="shared" si="5680"/>
        <v>122.5</v>
      </c>
      <c r="AL2084" s="18"/>
      <c r="AM2084" s="18">
        <f t="shared" si="5681"/>
        <v>35.9</v>
      </c>
      <c r="AN2084" s="18"/>
      <c r="AO2084" s="18"/>
      <c r="AP2084" s="18"/>
      <c r="AQ2084" s="18">
        <f t="shared" si="5617"/>
        <v>35.9</v>
      </c>
      <c r="AR2084" s="18">
        <f t="shared" si="5618"/>
        <v>58.8</v>
      </c>
      <c r="AS2084" s="18">
        <f t="shared" si="5619"/>
        <v>122.5</v>
      </c>
      <c r="AT2084" s="18"/>
      <c r="AU2084" s="18"/>
      <c r="AV2084" s="18"/>
      <c r="AW2084" s="18">
        <f t="shared" si="5620"/>
        <v>35.9</v>
      </c>
      <c r="AX2084" s="18">
        <f t="shared" si="5621"/>
        <v>58.8</v>
      </c>
      <c r="AY2084" s="18">
        <f t="shared" si="5622"/>
        <v>122.5</v>
      </c>
      <c r="AZ2084" s="18"/>
      <c r="BA2084" s="18"/>
      <c r="BB2084" s="18"/>
      <c r="BC2084" s="18">
        <f t="shared" si="5592"/>
        <v>35.9</v>
      </c>
      <c r="BD2084" s="18">
        <f t="shared" si="5593"/>
        <v>58.8</v>
      </c>
      <c r="BE2084" s="18">
        <f t="shared" si="5594"/>
        <v>122.5</v>
      </c>
      <c r="BF2084" s="18"/>
      <c r="BG2084" s="18"/>
      <c r="BH2084" s="18"/>
      <c r="BI2084" s="18">
        <f t="shared" si="5589"/>
        <v>35.9</v>
      </c>
      <c r="BJ2084" s="18">
        <f t="shared" si="5590"/>
        <v>58.8</v>
      </c>
      <c r="BK2084" s="18">
        <f t="shared" si="5591"/>
        <v>122.5</v>
      </c>
      <c r="BL2084" s="18"/>
      <c r="BM2084" s="18"/>
      <c r="BN2084" s="18"/>
      <c r="BO2084" s="18">
        <f t="shared" si="5702"/>
        <v>35.9</v>
      </c>
      <c r="BP2084" s="18">
        <f t="shared" si="5703"/>
        <v>58.8</v>
      </c>
      <c r="BQ2084" s="18">
        <f t="shared" si="5704"/>
        <v>122.5</v>
      </c>
      <c r="BR2084" s="18"/>
      <c r="BS2084" s="18"/>
      <c r="BT2084" s="18"/>
      <c r="BU2084" s="18">
        <f t="shared" si="5685"/>
        <v>35.9</v>
      </c>
      <c r="BV2084" s="18">
        <f t="shared" si="5686"/>
        <v>58.8</v>
      </c>
      <c r="BW2084" s="18">
        <f t="shared" si="5687"/>
        <v>122.5</v>
      </c>
      <c r="BX2084" s="18"/>
      <c r="BY2084" s="18"/>
      <c r="BZ2084" s="18"/>
      <c r="CA2084" s="18">
        <f t="shared" si="5672"/>
        <v>35.9</v>
      </c>
      <c r="CB2084" s="18">
        <f t="shared" si="5673"/>
        <v>58.8</v>
      </c>
      <c r="CC2084" s="18">
        <f t="shared" si="5674"/>
        <v>122.5</v>
      </c>
      <c r="CD2084" s="18"/>
      <c r="CE2084" s="27"/>
      <c r="CF2084" s="33"/>
    </row>
    <row r="2085" spans="1:84" ht="31.2" x14ac:dyDescent="0.3">
      <c r="A2085" s="41" t="s">
        <v>349</v>
      </c>
      <c r="B2085" s="39">
        <v>300</v>
      </c>
      <c r="C2085" s="41"/>
      <c r="D2085" s="41"/>
      <c r="E2085" s="14" t="s">
        <v>552</v>
      </c>
      <c r="F2085" s="18">
        <f t="shared" ref="F2085:K2086" si="5721">F2086</f>
        <v>3593.8</v>
      </c>
      <c r="G2085" s="18">
        <f t="shared" si="5721"/>
        <v>5880.7</v>
      </c>
      <c r="H2085" s="18">
        <f t="shared" si="5721"/>
        <v>12251.5</v>
      </c>
      <c r="I2085" s="18">
        <f t="shared" si="5721"/>
        <v>0</v>
      </c>
      <c r="J2085" s="18">
        <f t="shared" si="5721"/>
        <v>0</v>
      </c>
      <c r="K2085" s="18">
        <f t="shared" si="5721"/>
        <v>0</v>
      </c>
      <c r="L2085" s="18">
        <f t="shared" si="5611"/>
        <v>3593.8</v>
      </c>
      <c r="M2085" s="18">
        <f t="shared" si="5612"/>
        <v>5880.7</v>
      </c>
      <c r="N2085" s="18">
        <f t="shared" si="5613"/>
        <v>12251.5</v>
      </c>
      <c r="O2085" s="18">
        <f t="shared" ref="O2085:S2086" si="5722">O2086</f>
        <v>0</v>
      </c>
      <c r="P2085" s="18">
        <f t="shared" si="5722"/>
        <v>0</v>
      </c>
      <c r="Q2085" s="18">
        <f t="shared" si="5722"/>
        <v>0</v>
      </c>
      <c r="R2085" s="18">
        <f t="shared" si="5722"/>
        <v>0</v>
      </c>
      <c r="S2085" s="18">
        <f t="shared" si="5722"/>
        <v>0</v>
      </c>
      <c r="T2085" s="18">
        <f t="shared" si="5540"/>
        <v>3593.8</v>
      </c>
      <c r="U2085" s="18">
        <f t="shared" si="5541"/>
        <v>5880.7</v>
      </c>
      <c r="V2085" s="18">
        <f t="shared" si="5542"/>
        <v>12251.5</v>
      </c>
      <c r="W2085" s="18">
        <f t="shared" ref="W2085:CD2086" si="5723">W2086</f>
        <v>0</v>
      </c>
      <c r="X2085" s="18">
        <f t="shared" si="5723"/>
        <v>0</v>
      </c>
      <c r="Y2085" s="18">
        <f t="shared" si="5723"/>
        <v>0</v>
      </c>
      <c r="Z2085" s="18">
        <f t="shared" si="5723"/>
        <v>0</v>
      </c>
      <c r="AA2085" s="18">
        <f t="shared" si="5723"/>
        <v>0</v>
      </c>
      <c r="AB2085" s="18">
        <f t="shared" si="5723"/>
        <v>0</v>
      </c>
      <c r="AC2085" s="18">
        <f t="shared" si="5507"/>
        <v>3593.8</v>
      </c>
      <c r="AD2085" s="18">
        <f t="shared" si="5508"/>
        <v>5880.7</v>
      </c>
      <c r="AE2085" s="18">
        <f t="shared" si="5509"/>
        <v>12251.5</v>
      </c>
      <c r="AF2085" s="18">
        <f t="shared" si="5723"/>
        <v>0</v>
      </c>
      <c r="AG2085" s="18">
        <f t="shared" si="5723"/>
        <v>0</v>
      </c>
      <c r="AH2085" s="18">
        <f t="shared" si="5723"/>
        <v>0</v>
      </c>
      <c r="AI2085" s="18">
        <f t="shared" si="5678"/>
        <v>3593.8</v>
      </c>
      <c r="AJ2085" s="18">
        <f t="shared" si="5679"/>
        <v>5880.7</v>
      </c>
      <c r="AK2085" s="18">
        <f t="shared" si="5680"/>
        <v>12251.5</v>
      </c>
      <c r="AL2085" s="18">
        <f t="shared" si="5723"/>
        <v>0</v>
      </c>
      <c r="AM2085" s="18">
        <f t="shared" si="5681"/>
        <v>3593.8</v>
      </c>
      <c r="AN2085" s="18">
        <f t="shared" si="5723"/>
        <v>0</v>
      </c>
      <c r="AO2085" s="18">
        <f t="shared" si="5723"/>
        <v>0</v>
      </c>
      <c r="AP2085" s="18">
        <f t="shared" si="5723"/>
        <v>0</v>
      </c>
      <c r="AQ2085" s="18">
        <f t="shared" si="5617"/>
        <v>3593.8</v>
      </c>
      <c r="AR2085" s="18">
        <f t="shared" si="5618"/>
        <v>5880.7</v>
      </c>
      <c r="AS2085" s="18">
        <f t="shared" si="5619"/>
        <v>12251.5</v>
      </c>
      <c r="AT2085" s="18">
        <f t="shared" si="5723"/>
        <v>0</v>
      </c>
      <c r="AU2085" s="18">
        <f t="shared" si="5723"/>
        <v>0</v>
      </c>
      <c r="AV2085" s="18">
        <f t="shared" si="5723"/>
        <v>0</v>
      </c>
      <c r="AW2085" s="18">
        <f t="shared" si="5620"/>
        <v>3593.8</v>
      </c>
      <c r="AX2085" s="18">
        <f t="shared" si="5621"/>
        <v>5880.7</v>
      </c>
      <c r="AY2085" s="18">
        <f t="shared" si="5622"/>
        <v>12251.5</v>
      </c>
      <c r="AZ2085" s="18">
        <f t="shared" si="5723"/>
        <v>0</v>
      </c>
      <c r="BA2085" s="18">
        <f t="shared" si="5723"/>
        <v>0</v>
      </c>
      <c r="BB2085" s="18">
        <f t="shared" si="5723"/>
        <v>0</v>
      </c>
      <c r="BC2085" s="18">
        <f t="shared" si="5592"/>
        <v>3593.8</v>
      </c>
      <c r="BD2085" s="18">
        <f t="shared" si="5593"/>
        <v>5880.7</v>
      </c>
      <c r="BE2085" s="18">
        <f t="shared" si="5594"/>
        <v>12251.5</v>
      </c>
      <c r="BF2085" s="18">
        <f t="shared" si="5723"/>
        <v>0</v>
      </c>
      <c r="BG2085" s="18">
        <f t="shared" si="5723"/>
        <v>0</v>
      </c>
      <c r="BH2085" s="18">
        <f t="shared" si="5723"/>
        <v>0</v>
      </c>
      <c r="BI2085" s="18">
        <f t="shared" si="5589"/>
        <v>3593.8</v>
      </c>
      <c r="BJ2085" s="18">
        <f t="shared" si="5590"/>
        <v>5880.7</v>
      </c>
      <c r="BK2085" s="18">
        <f t="shared" si="5591"/>
        <v>12251.5</v>
      </c>
      <c r="BL2085" s="18">
        <f t="shared" si="5723"/>
        <v>0</v>
      </c>
      <c r="BM2085" s="18">
        <f t="shared" si="5723"/>
        <v>0</v>
      </c>
      <c r="BN2085" s="18">
        <f t="shared" si="5723"/>
        <v>0</v>
      </c>
      <c r="BO2085" s="18">
        <f t="shared" si="5702"/>
        <v>3593.8</v>
      </c>
      <c r="BP2085" s="18">
        <f t="shared" si="5703"/>
        <v>5880.7</v>
      </c>
      <c r="BQ2085" s="18">
        <f t="shared" si="5704"/>
        <v>12251.5</v>
      </c>
      <c r="BR2085" s="18">
        <f t="shared" si="5723"/>
        <v>0</v>
      </c>
      <c r="BS2085" s="18">
        <f t="shared" si="5723"/>
        <v>0</v>
      </c>
      <c r="BT2085" s="18">
        <f t="shared" si="5723"/>
        <v>0</v>
      </c>
      <c r="BU2085" s="18">
        <f t="shared" si="5685"/>
        <v>3593.8</v>
      </c>
      <c r="BV2085" s="18">
        <f t="shared" si="5686"/>
        <v>5880.7</v>
      </c>
      <c r="BW2085" s="18">
        <f t="shared" si="5687"/>
        <v>12251.5</v>
      </c>
      <c r="BX2085" s="18">
        <f t="shared" si="5723"/>
        <v>0</v>
      </c>
      <c r="BY2085" s="18">
        <f t="shared" si="5723"/>
        <v>0</v>
      </c>
      <c r="BZ2085" s="18">
        <f t="shared" si="5723"/>
        <v>0</v>
      </c>
      <c r="CA2085" s="18">
        <f t="shared" si="5672"/>
        <v>3593.8</v>
      </c>
      <c r="CB2085" s="18">
        <f t="shared" si="5673"/>
        <v>5880.7</v>
      </c>
      <c r="CC2085" s="18">
        <f t="shared" si="5674"/>
        <v>12251.5</v>
      </c>
      <c r="CD2085" s="18">
        <f t="shared" si="5723"/>
        <v>0</v>
      </c>
      <c r="CE2085" s="27"/>
      <c r="CF2085" s="33"/>
    </row>
    <row r="2086" spans="1:84" ht="31.2" x14ac:dyDescent="0.3">
      <c r="A2086" s="41" t="s">
        <v>349</v>
      </c>
      <c r="B2086" s="39">
        <v>320</v>
      </c>
      <c r="C2086" s="41"/>
      <c r="D2086" s="41"/>
      <c r="E2086" s="14" t="s">
        <v>561</v>
      </c>
      <c r="F2086" s="18">
        <f t="shared" si="5721"/>
        <v>3593.8</v>
      </c>
      <c r="G2086" s="18">
        <f t="shared" si="5721"/>
        <v>5880.7</v>
      </c>
      <c r="H2086" s="18">
        <f t="shared" si="5721"/>
        <v>12251.5</v>
      </c>
      <c r="I2086" s="18">
        <f t="shared" si="5721"/>
        <v>0</v>
      </c>
      <c r="J2086" s="18">
        <f t="shared" si="5721"/>
        <v>0</v>
      </c>
      <c r="K2086" s="18">
        <f t="shared" si="5721"/>
        <v>0</v>
      </c>
      <c r="L2086" s="18">
        <f t="shared" si="5611"/>
        <v>3593.8</v>
      </c>
      <c r="M2086" s="18">
        <f t="shared" si="5612"/>
        <v>5880.7</v>
      </c>
      <c r="N2086" s="18">
        <f t="shared" si="5613"/>
        <v>12251.5</v>
      </c>
      <c r="O2086" s="18">
        <f t="shared" si="5722"/>
        <v>0</v>
      </c>
      <c r="P2086" s="18">
        <f t="shared" si="5722"/>
        <v>0</v>
      </c>
      <c r="Q2086" s="18">
        <f t="shared" si="5722"/>
        <v>0</v>
      </c>
      <c r="R2086" s="18">
        <f t="shared" si="5722"/>
        <v>0</v>
      </c>
      <c r="S2086" s="18">
        <f t="shared" si="5722"/>
        <v>0</v>
      </c>
      <c r="T2086" s="18">
        <f t="shared" si="5540"/>
        <v>3593.8</v>
      </c>
      <c r="U2086" s="18">
        <f t="shared" si="5541"/>
        <v>5880.7</v>
      </c>
      <c r="V2086" s="18">
        <f t="shared" si="5542"/>
        <v>12251.5</v>
      </c>
      <c r="W2086" s="18">
        <f t="shared" si="5723"/>
        <v>0</v>
      </c>
      <c r="X2086" s="18">
        <f t="shared" si="5723"/>
        <v>0</v>
      </c>
      <c r="Y2086" s="18">
        <f t="shared" si="5723"/>
        <v>0</v>
      </c>
      <c r="Z2086" s="18">
        <f t="shared" si="5723"/>
        <v>0</v>
      </c>
      <c r="AA2086" s="18">
        <f t="shared" si="5723"/>
        <v>0</v>
      </c>
      <c r="AB2086" s="18">
        <f t="shared" si="5723"/>
        <v>0</v>
      </c>
      <c r="AC2086" s="18">
        <f t="shared" si="5507"/>
        <v>3593.8</v>
      </c>
      <c r="AD2086" s="18">
        <f t="shared" si="5508"/>
        <v>5880.7</v>
      </c>
      <c r="AE2086" s="18">
        <f t="shared" si="5509"/>
        <v>12251.5</v>
      </c>
      <c r="AF2086" s="18">
        <f t="shared" si="5723"/>
        <v>0</v>
      </c>
      <c r="AG2086" s="18">
        <f t="shared" si="5723"/>
        <v>0</v>
      </c>
      <c r="AH2086" s="18">
        <f t="shared" si="5723"/>
        <v>0</v>
      </c>
      <c r="AI2086" s="18">
        <f t="shared" si="5678"/>
        <v>3593.8</v>
      </c>
      <c r="AJ2086" s="18">
        <f t="shared" si="5679"/>
        <v>5880.7</v>
      </c>
      <c r="AK2086" s="18">
        <f t="shared" si="5680"/>
        <v>12251.5</v>
      </c>
      <c r="AL2086" s="18">
        <f t="shared" si="5723"/>
        <v>0</v>
      </c>
      <c r="AM2086" s="18">
        <f t="shared" si="5681"/>
        <v>3593.8</v>
      </c>
      <c r="AN2086" s="18">
        <f t="shared" si="5723"/>
        <v>0</v>
      </c>
      <c r="AO2086" s="18">
        <f t="shared" si="5723"/>
        <v>0</v>
      </c>
      <c r="AP2086" s="18">
        <f t="shared" si="5723"/>
        <v>0</v>
      </c>
      <c r="AQ2086" s="18">
        <f t="shared" si="5617"/>
        <v>3593.8</v>
      </c>
      <c r="AR2086" s="18">
        <f t="shared" si="5618"/>
        <v>5880.7</v>
      </c>
      <c r="AS2086" s="18">
        <f t="shared" si="5619"/>
        <v>12251.5</v>
      </c>
      <c r="AT2086" s="18">
        <f t="shared" si="5723"/>
        <v>0</v>
      </c>
      <c r="AU2086" s="18">
        <f t="shared" si="5723"/>
        <v>0</v>
      </c>
      <c r="AV2086" s="18">
        <f t="shared" si="5723"/>
        <v>0</v>
      </c>
      <c r="AW2086" s="18">
        <f t="shared" si="5620"/>
        <v>3593.8</v>
      </c>
      <c r="AX2086" s="18">
        <f t="shared" si="5621"/>
        <v>5880.7</v>
      </c>
      <c r="AY2086" s="18">
        <f t="shared" si="5622"/>
        <v>12251.5</v>
      </c>
      <c r="AZ2086" s="18">
        <f t="shared" si="5723"/>
        <v>0</v>
      </c>
      <c r="BA2086" s="18">
        <f t="shared" si="5723"/>
        <v>0</v>
      </c>
      <c r="BB2086" s="18">
        <f t="shared" si="5723"/>
        <v>0</v>
      </c>
      <c r="BC2086" s="18">
        <f t="shared" si="5592"/>
        <v>3593.8</v>
      </c>
      <c r="BD2086" s="18">
        <f t="shared" si="5593"/>
        <v>5880.7</v>
      </c>
      <c r="BE2086" s="18">
        <f t="shared" si="5594"/>
        <v>12251.5</v>
      </c>
      <c r="BF2086" s="18">
        <f t="shared" si="5723"/>
        <v>0</v>
      </c>
      <c r="BG2086" s="18">
        <f t="shared" si="5723"/>
        <v>0</v>
      </c>
      <c r="BH2086" s="18">
        <f t="shared" si="5723"/>
        <v>0</v>
      </c>
      <c r="BI2086" s="18">
        <f t="shared" si="5589"/>
        <v>3593.8</v>
      </c>
      <c r="BJ2086" s="18">
        <f t="shared" si="5590"/>
        <v>5880.7</v>
      </c>
      <c r="BK2086" s="18">
        <f t="shared" si="5591"/>
        <v>12251.5</v>
      </c>
      <c r="BL2086" s="18">
        <f t="shared" si="5723"/>
        <v>0</v>
      </c>
      <c r="BM2086" s="18">
        <f t="shared" si="5723"/>
        <v>0</v>
      </c>
      <c r="BN2086" s="18">
        <f t="shared" si="5723"/>
        <v>0</v>
      </c>
      <c r="BO2086" s="18">
        <f t="shared" si="5702"/>
        <v>3593.8</v>
      </c>
      <c r="BP2086" s="18">
        <f t="shared" si="5703"/>
        <v>5880.7</v>
      </c>
      <c r="BQ2086" s="18">
        <f t="shared" si="5704"/>
        <v>12251.5</v>
      </c>
      <c r="BR2086" s="18">
        <f t="shared" si="5723"/>
        <v>0</v>
      </c>
      <c r="BS2086" s="18">
        <f t="shared" si="5723"/>
        <v>0</v>
      </c>
      <c r="BT2086" s="18">
        <f t="shared" si="5723"/>
        <v>0</v>
      </c>
      <c r="BU2086" s="18">
        <f t="shared" si="5685"/>
        <v>3593.8</v>
      </c>
      <c r="BV2086" s="18">
        <f t="shared" si="5686"/>
        <v>5880.7</v>
      </c>
      <c r="BW2086" s="18">
        <f t="shared" si="5687"/>
        <v>12251.5</v>
      </c>
      <c r="BX2086" s="18">
        <f t="shared" si="5723"/>
        <v>0</v>
      </c>
      <c r="BY2086" s="18">
        <f t="shared" si="5723"/>
        <v>0</v>
      </c>
      <c r="BZ2086" s="18">
        <f t="shared" si="5723"/>
        <v>0</v>
      </c>
      <c r="CA2086" s="18">
        <f t="shared" si="5672"/>
        <v>3593.8</v>
      </c>
      <c r="CB2086" s="18">
        <f t="shared" si="5673"/>
        <v>5880.7</v>
      </c>
      <c r="CC2086" s="18">
        <f t="shared" si="5674"/>
        <v>12251.5</v>
      </c>
      <c r="CD2086" s="18">
        <f t="shared" si="5723"/>
        <v>0</v>
      </c>
      <c r="CE2086" s="27"/>
      <c r="CF2086" s="33"/>
    </row>
    <row r="2087" spans="1:84" x14ac:dyDescent="0.3">
      <c r="A2087" s="41" t="s">
        <v>349</v>
      </c>
      <c r="B2087" s="39">
        <v>320</v>
      </c>
      <c r="C2087" s="41" t="s">
        <v>59</v>
      </c>
      <c r="D2087" s="41" t="s">
        <v>19</v>
      </c>
      <c r="E2087" s="14" t="s">
        <v>541</v>
      </c>
      <c r="F2087" s="23">
        <v>3593.8</v>
      </c>
      <c r="G2087" s="23">
        <v>5880.7</v>
      </c>
      <c r="H2087" s="23">
        <v>12251.5</v>
      </c>
      <c r="I2087" s="18"/>
      <c r="J2087" s="18"/>
      <c r="K2087" s="18"/>
      <c r="L2087" s="18">
        <f t="shared" si="5611"/>
        <v>3593.8</v>
      </c>
      <c r="M2087" s="18">
        <f t="shared" si="5612"/>
        <v>5880.7</v>
      </c>
      <c r="N2087" s="18">
        <f t="shared" si="5613"/>
        <v>12251.5</v>
      </c>
      <c r="O2087" s="18"/>
      <c r="P2087" s="18"/>
      <c r="Q2087" s="18"/>
      <c r="R2087" s="18"/>
      <c r="S2087" s="18"/>
      <c r="T2087" s="18">
        <f t="shared" si="5540"/>
        <v>3593.8</v>
      </c>
      <c r="U2087" s="18">
        <f t="shared" si="5541"/>
        <v>5880.7</v>
      </c>
      <c r="V2087" s="18">
        <f t="shared" si="5542"/>
        <v>12251.5</v>
      </c>
      <c r="W2087" s="18"/>
      <c r="X2087" s="18"/>
      <c r="Y2087" s="18"/>
      <c r="Z2087" s="18"/>
      <c r="AA2087" s="18"/>
      <c r="AB2087" s="18"/>
      <c r="AC2087" s="18">
        <f t="shared" si="5507"/>
        <v>3593.8</v>
      </c>
      <c r="AD2087" s="18">
        <f t="shared" si="5508"/>
        <v>5880.7</v>
      </c>
      <c r="AE2087" s="18">
        <f t="shared" si="5509"/>
        <v>12251.5</v>
      </c>
      <c r="AF2087" s="18"/>
      <c r="AG2087" s="18"/>
      <c r="AH2087" s="18"/>
      <c r="AI2087" s="18">
        <f t="shared" si="5678"/>
        <v>3593.8</v>
      </c>
      <c r="AJ2087" s="18">
        <f t="shared" si="5679"/>
        <v>5880.7</v>
      </c>
      <c r="AK2087" s="18">
        <f t="shared" si="5680"/>
        <v>12251.5</v>
      </c>
      <c r="AL2087" s="18"/>
      <c r="AM2087" s="18">
        <f t="shared" si="5681"/>
        <v>3593.8</v>
      </c>
      <c r="AN2087" s="18"/>
      <c r="AO2087" s="18"/>
      <c r="AP2087" s="18"/>
      <c r="AQ2087" s="18">
        <f t="shared" si="5617"/>
        <v>3593.8</v>
      </c>
      <c r="AR2087" s="18">
        <f t="shared" si="5618"/>
        <v>5880.7</v>
      </c>
      <c r="AS2087" s="18">
        <f t="shared" si="5619"/>
        <v>12251.5</v>
      </c>
      <c r="AT2087" s="18"/>
      <c r="AU2087" s="18"/>
      <c r="AV2087" s="18"/>
      <c r="AW2087" s="18">
        <f t="shared" si="5620"/>
        <v>3593.8</v>
      </c>
      <c r="AX2087" s="18">
        <f t="shared" si="5621"/>
        <v>5880.7</v>
      </c>
      <c r="AY2087" s="18">
        <f t="shared" si="5622"/>
        <v>12251.5</v>
      </c>
      <c r="AZ2087" s="18"/>
      <c r="BA2087" s="18"/>
      <c r="BB2087" s="18"/>
      <c r="BC2087" s="18">
        <f t="shared" si="5592"/>
        <v>3593.8</v>
      </c>
      <c r="BD2087" s="18">
        <f t="shared" si="5593"/>
        <v>5880.7</v>
      </c>
      <c r="BE2087" s="18">
        <f t="shared" si="5594"/>
        <v>12251.5</v>
      </c>
      <c r="BF2087" s="18"/>
      <c r="BG2087" s="18"/>
      <c r="BH2087" s="18"/>
      <c r="BI2087" s="18">
        <f t="shared" si="5589"/>
        <v>3593.8</v>
      </c>
      <c r="BJ2087" s="18">
        <f t="shared" si="5590"/>
        <v>5880.7</v>
      </c>
      <c r="BK2087" s="18">
        <f t="shared" si="5591"/>
        <v>12251.5</v>
      </c>
      <c r="BL2087" s="18"/>
      <c r="BM2087" s="18"/>
      <c r="BN2087" s="18"/>
      <c r="BO2087" s="18">
        <f t="shared" si="5702"/>
        <v>3593.8</v>
      </c>
      <c r="BP2087" s="18">
        <f t="shared" si="5703"/>
        <v>5880.7</v>
      </c>
      <c r="BQ2087" s="18">
        <f t="shared" si="5704"/>
        <v>12251.5</v>
      </c>
      <c r="BR2087" s="18"/>
      <c r="BS2087" s="18"/>
      <c r="BT2087" s="18"/>
      <c r="BU2087" s="18">
        <f t="shared" si="5685"/>
        <v>3593.8</v>
      </c>
      <c r="BV2087" s="18">
        <f t="shared" si="5686"/>
        <v>5880.7</v>
      </c>
      <c r="BW2087" s="18">
        <f t="shared" si="5687"/>
        <v>12251.5</v>
      </c>
      <c r="BX2087" s="18"/>
      <c r="BY2087" s="18"/>
      <c r="BZ2087" s="18"/>
      <c r="CA2087" s="18">
        <f t="shared" si="5672"/>
        <v>3593.8</v>
      </c>
      <c r="CB2087" s="18">
        <f t="shared" si="5673"/>
        <v>5880.7</v>
      </c>
      <c r="CC2087" s="18">
        <f t="shared" si="5674"/>
        <v>12251.5</v>
      </c>
      <c r="CD2087" s="18"/>
      <c r="CE2087" s="27"/>
      <c r="CF2087" s="33"/>
    </row>
    <row r="2088" spans="1:84" ht="46.8" x14ac:dyDescent="0.3">
      <c r="A2088" s="41" t="s">
        <v>791</v>
      </c>
      <c r="B2088" s="39"/>
      <c r="C2088" s="41"/>
      <c r="D2088" s="41"/>
      <c r="E2088" s="14" t="s">
        <v>1102</v>
      </c>
      <c r="F2088" s="18">
        <f t="shared" ref="F2088:K2090" si="5724">F2089</f>
        <v>14842.1</v>
      </c>
      <c r="G2088" s="18">
        <f t="shared" si="5724"/>
        <v>15623.3</v>
      </c>
      <c r="H2088" s="18">
        <f t="shared" si="5724"/>
        <v>0</v>
      </c>
      <c r="I2088" s="18">
        <f t="shared" si="5724"/>
        <v>0</v>
      </c>
      <c r="J2088" s="18">
        <f t="shared" si="5724"/>
        <v>0</v>
      </c>
      <c r="K2088" s="18">
        <f t="shared" si="5724"/>
        <v>0</v>
      </c>
      <c r="L2088" s="18">
        <f t="shared" si="5611"/>
        <v>14842.1</v>
      </c>
      <c r="M2088" s="18">
        <f t="shared" si="5612"/>
        <v>15623.3</v>
      </c>
      <c r="N2088" s="18">
        <f t="shared" si="5613"/>
        <v>0</v>
      </c>
      <c r="O2088" s="18">
        <f t="shared" ref="O2088:S2090" si="5725">O2089</f>
        <v>39058.199999999997</v>
      </c>
      <c r="P2088" s="18">
        <f t="shared" si="5725"/>
        <v>39058.199999999997</v>
      </c>
      <c r="Q2088" s="18">
        <f t="shared" si="5725"/>
        <v>53900.3</v>
      </c>
      <c r="R2088" s="18">
        <f t="shared" si="5725"/>
        <v>0</v>
      </c>
      <c r="S2088" s="18">
        <f t="shared" si="5725"/>
        <v>0</v>
      </c>
      <c r="T2088" s="18">
        <f t="shared" si="5540"/>
        <v>53900.299999999996</v>
      </c>
      <c r="U2088" s="18">
        <f t="shared" si="5541"/>
        <v>54681.5</v>
      </c>
      <c r="V2088" s="18">
        <f t="shared" si="5542"/>
        <v>53900.3</v>
      </c>
      <c r="W2088" s="18">
        <f t="shared" ref="W2088:CD2090" si="5726">W2089</f>
        <v>0</v>
      </c>
      <c r="X2088" s="18">
        <f t="shared" si="5726"/>
        <v>0</v>
      </c>
      <c r="Y2088" s="18">
        <f t="shared" si="5726"/>
        <v>0</v>
      </c>
      <c r="Z2088" s="18">
        <f t="shared" si="5726"/>
        <v>0</v>
      </c>
      <c r="AA2088" s="18">
        <f t="shared" si="5726"/>
        <v>0</v>
      </c>
      <c r="AB2088" s="18">
        <f t="shared" si="5726"/>
        <v>0</v>
      </c>
      <c r="AC2088" s="18">
        <f t="shared" ref="AC2088:AC2162" si="5727">T2088+W2088+Z2088</f>
        <v>53900.299999999996</v>
      </c>
      <c r="AD2088" s="18">
        <f t="shared" ref="AD2088:AD2162" si="5728">U2088+X2088+AA2088</f>
        <v>54681.5</v>
      </c>
      <c r="AE2088" s="18">
        <f t="shared" ref="AE2088:AE2162" si="5729">V2088+Y2088+AB2088</f>
        <v>53900.3</v>
      </c>
      <c r="AF2088" s="18">
        <f t="shared" si="5726"/>
        <v>0</v>
      </c>
      <c r="AG2088" s="18">
        <f t="shared" si="5726"/>
        <v>0</v>
      </c>
      <c r="AH2088" s="18">
        <f t="shared" si="5726"/>
        <v>0</v>
      </c>
      <c r="AI2088" s="18">
        <f t="shared" si="5678"/>
        <v>53900.299999999996</v>
      </c>
      <c r="AJ2088" s="18">
        <f t="shared" si="5679"/>
        <v>54681.5</v>
      </c>
      <c r="AK2088" s="18">
        <f t="shared" si="5680"/>
        <v>53900.3</v>
      </c>
      <c r="AL2088" s="18">
        <f t="shared" si="5726"/>
        <v>0</v>
      </c>
      <c r="AM2088" s="18">
        <f t="shared" si="5681"/>
        <v>53900.299999999996</v>
      </c>
      <c r="AN2088" s="18">
        <f t="shared" si="5726"/>
        <v>0</v>
      </c>
      <c r="AO2088" s="18">
        <f t="shared" si="5726"/>
        <v>0</v>
      </c>
      <c r="AP2088" s="18">
        <f t="shared" si="5726"/>
        <v>0</v>
      </c>
      <c r="AQ2088" s="18">
        <f t="shared" si="5617"/>
        <v>53900.299999999996</v>
      </c>
      <c r="AR2088" s="18">
        <f t="shared" si="5618"/>
        <v>54681.5</v>
      </c>
      <c r="AS2088" s="18">
        <f t="shared" si="5619"/>
        <v>53900.3</v>
      </c>
      <c r="AT2088" s="18">
        <f t="shared" si="5726"/>
        <v>0</v>
      </c>
      <c r="AU2088" s="18">
        <f t="shared" si="5726"/>
        <v>0</v>
      </c>
      <c r="AV2088" s="18">
        <f t="shared" si="5726"/>
        <v>0</v>
      </c>
      <c r="AW2088" s="18">
        <f t="shared" si="5620"/>
        <v>53900.299999999996</v>
      </c>
      <c r="AX2088" s="18">
        <f t="shared" si="5621"/>
        <v>54681.5</v>
      </c>
      <c r="AY2088" s="18">
        <f t="shared" si="5622"/>
        <v>53900.3</v>
      </c>
      <c r="AZ2088" s="18">
        <f t="shared" si="5726"/>
        <v>0</v>
      </c>
      <c r="BA2088" s="18">
        <f t="shared" si="5726"/>
        <v>0</v>
      </c>
      <c r="BB2088" s="18">
        <f t="shared" si="5726"/>
        <v>0</v>
      </c>
      <c r="BC2088" s="18">
        <f t="shared" si="5592"/>
        <v>53900.299999999996</v>
      </c>
      <c r="BD2088" s="18">
        <f t="shared" si="5593"/>
        <v>54681.5</v>
      </c>
      <c r="BE2088" s="18">
        <f t="shared" si="5594"/>
        <v>53900.3</v>
      </c>
      <c r="BF2088" s="18">
        <f t="shared" si="5726"/>
        <v>0</v>
      </c>
      <c r="BG2088" s="18">
        <f t="shared" si="5726"/>
        <v>0</v>
      </c>
      <c r="BH2088" s="18">
        <f t="shared" si="5726"/>
        <v>0</v>
      </c>
      <c r="BI2088" s="18">
        <f t="shared" si="5589"/>
        <v>53900.299999999996</v>
      </c>
      <c r="BJ2088" s="18">
        <f t="shared" si="5590"/>
        <v>54681.5</v>
      </c>
      <c r="BK2088" s="18">
        <f t="shared" si="5591"/>
        <v>53900.3</v>
      </c>
      <c r="BL2088" s="18">
        <f t="shared" si="5726"/>
        <v>0</v>
      </c>
      <c r="BM2088" s="18">
        <f t="shared" si="5726"/>
        <v>0</v>
      </c>
      <c r="BN2088" s="18">
        <f t="shared" si="5726"/>
        <v>0</v>
      </c>
      <c r="BO2088" s="18">
        <f t="shared" si="5702"/>
        <v>53900.299999999996</v>
      </c>
      <c r="BP2088" s="18">
        <f t="shared" si="5703"/>
        <v>54681.5</v>
      </c>
      <c r="BQ2088" s="18">
        <f t="shared" si="5704"/>
        <v>53900.3</v>
      </c>
      <c r="BR2088" s="18">
        <f t="shared" si="5726"/>
        <v>0</v>
      </c>
      <c r="BS2088" s="18">
        <f t="shared" si="5726"/>
        <v>0</v>
      </c>
      <c r="BT2088" s="18">
        <f t="shared" si="5726"/>
        <v>0</v>
      </c>
      <c r="BU2088" s="18">
        <f t="shared" si="5685"/>
        <v>53900.299999999996</v>
      </c>
      <c r="BV2088" s="18">
        <f t="shared" si="5686"/>
        <v>54681.5</v>
      </c>
      <c r="BW2088" s="18">
        <f t="shared" si="5687"/>
        <v>53900.3</v>
      </c>
      <c r="BX2088" s="18">
        <f t="shared" si="5726"/>
        <v>0</v>
      </c>
      <c r="BY2088" s="18">
        <f t="shared" si="5726"/>
        <v>0</v>
      </c>
      <c r="BZ2088" s="18">
        <f t="shared" si="5726"/>
        <v>0</v>
      </c>
      <c r="CA2088" s="18">
        <f t="shared" si="5672"/>
        <v>53900.299999999996</v>
      </c>
      <c r="CB2088" s="18">
        <f t="shared" si="5673"/>
        <v>54681.5</v>
      </c>
      <c r="CC2088" s="18">
        <f t="shared" si="5674"/>
        <v>53900.3</v>
      </c>
      <c r="CD2088" s="18">
        <f t="shared" si="5726"/>
        <v>0</v>
      </c>
      <c r="CE2088" s="27"/>
      <c r="CF2088" s="33"/>
    </row>
    <row r="2089" spans="1:84" ht="31.2" x14ac:dyDescent="0.3">
      <c r="A2089" s="41" t="s">
        <v>791</v>
      </c>
      <c r="B2089" s="39">
        <v>300</v>
      </c>
      <c r="C2089" s="41"/>
      <c r="D2089" s="41"/>
      <c r="E2089" s="14" t="s">
        <v>552</v>
      </c>
      <c r="F2089" s="18">
        <f t="shared" si="5724"/>
        <v>14842.1</v>
      </c>
      <c r="G2089" s="18">
        <f t="shared" si="5724"/>
        <v>15623.3</v>
      </c>
      <c r="H2089" s="18">
        <f t="shared" si="5724"/>
        <v>0</v>
      </c>
      <c r="I2089" s="18">
        <f t="shared" si="5724"/>
        <v>0</v>
      </c>
      <c r="J2089" s="18">
        <f t="shared" si="5724"/>
        <v>0</v>
      </c>
      <c r="K2089" s="18">
        <f t="shared" si="5724"/>
        <v>0</v>
      </c>
      <c r="L2089" s="18">
        <f t="shared" si="5611"/>
        <v>14842.1</v>
      </c>
      <c r="M2089" s="18">
        <f t="shared" si="5612"/>
        <v>15623.3</v>
      </c>
      <c r="N2089" s="18">
        <f t="shared" si="5613"/>
        <v>0</v>
      </c>
      <c r="O2089" s="18">
        <f t="shared" si="5725"/>
        <v>39058.199999999997</v>
      </c>
      <c r="P2089" s="18">
        <f t="shared" si="5725"/>
        <v>39058.199999999997</v>
      </c>
      <c r="Q2089" s="18">
        <f t="shared" si="5725"/>
        <v>53900.3</v>
      </c>
      <c r="R2089" s="18">
        <f t="shared" si="5725"/>
        <v>0</v>
      </c>
      <c r="S2089" s="18">
        <f t="shared" si="5725"/>
        <v>0</v>
      </c>
      <c r="T2089" s="18">
        <f t="shared" si="5540"/>
        <v>53900.299999999996</v>
      </c>
      <c r="U2089" s="18">
        <f t="shared" si="5541"/>
        <v>54681.5</v>
      </c>
      <c r="V2089" s="18">
        <f t="shared" si="5542"/>
        <v>53900.3</v>
      </c>
      <c r="W2089" s="18">
        <f t="shared" si="5726"/>
        <v>0</v>
      </c>
      <c r="X2089" s="18">
        <f t="shared" si="5726"/>
        <v>0</v>
      </c>
      <c r="Y2089" s="18">
        <f t="shared" si="5726"/>
        <v>0</v>
      </c>
      <c r="Z2089" s="18">
        <f t="shared" si="5726"/>
        <v>0</v>
      </c>
      <c r="AA2089" s="18">
        <f t="shared" si="5726"/>
        <v>0</v>
      </c>
      <c r="AB2089" s="18">
        <f t="shared" si="5726"/>
        <v>0</v>
      </c>
      <c r="AC2089" s="18">
        <f t="shared" si="5727"/>
        <v>53900.299999999996</v>
      </c>
      <c r="AD2089" s="18">
        <f t="shared" si="5728"/>
        <v>54681.5</v>
      </c>
      <c r="AE2089" s="18">
        <f t="shared" si="5729"/>
        <v>53900.3</v>
      </c>
      <c r="AF2089" s="18">
        <f t="shared" si="5726"/>
        <v>0</v>
      </c>
      <c r="AG2089" s="18">
        <f t="shared" si="5726"/>
        <v>0</v>
      </c>
      <c r="AH2089" s="18">
        <f t="shared" si="5726"/>
        <v>0</v>
      </c>
      <c r="AI2089" s="18">
        <f t="shared" si="5678"/>
        <v>53900.299999999996</v>
      </c>
      <c r="AJ2089" s="18">
        <f t="shared" si="5679"/>
        <v>54681.5</v>
      </c>
      <c r="AK2089" s="18">
        <f t="shared" si="5680"/>
        <v>53900.3</v>
      </c>
      <c r="AL2089" s="18">
        <f t="shared" si="5726"/>
        <v>0</v>
      </c>
      <c r="AM2089" s="18">
        <f t="shared" si="5681"/>
        <v>53900.299999999996</v>
      </c>
      <c r="AN2089" s="18">
        <f t="shared" si="5726"/>
        <v>0</v>
      </c>
      <c r="AO2089" s="18">
        <f t="shared" si="5726"/>
        <v>0</v>
      </c>
      <c r="AP2089" s="18">
        <f t="shared" si="5726"/>
        <v>0</v>
      </c>
      <c r="AQ2089" s="18">
        <f t="shared" si="5617"/>
        <v>53900.299999999996</v>
      </c>
      <c r="AR2089" s="18">
        <f t="shared" si="5618"/>
        <v>54681.5</v>
      </c>
      <c r="AS2089" s="18">
        <f t="shared" si="5619"/>
        <v>53900.3</v>
      </c>
      <c r="AT2089" s="18">
        <f t="shared" si="5726"/>
        <v>0</v>
      </c>
      <c r="AU2089" s="18">
        <f t="shared" si="5726"/>
        <v>0</v>
      </c>
      <c r="AV2089" s="18">
        <f t="shared" si="5726"/>
        <v>0</v>
      </c>
      <c r="AW2089" s="18">
        <f t="shared" si="5620"/>
        <v>53900.299999999996</v>
      </c>
      <c r="AX2089" s="18">
        <f t="shared" si="5621"/>
        <v>54681.5</v>
      </c>
      <c r="AY2089" s="18">
        <f t="shared" si="5622"/>
        <v>53900.3</v>
      </c>
      <c r="AZ2089" s="18">
        <f t="shared" si="5726"/>
        <v>0</v>
      </c>
      <c r="BA2089" s="18">
        <f t="shared" si="5726"/>
        <v>0</v>
      </c>
      <c r="BB2089" s="18">
        <f t="shared" si="5726"/>
        <v>0</v>
      </c>
      <c r="BC2089" s="18">
        <f t="shared" si="5592"/>
        <v>53900.299999999996</v>
      </c>
      <c r="BD2089" s="18">
        <f t="shared" si="5593"/>
        <v>54681.5</v>
      </c>
      <c r="BE2089" s="18">
        <f t="shared" si="5594"/>
        <v>53900.3</v>
      </c>
      <c r="BF2089" s="18">
        <f t="shared" si="5726"/>
        <v>0</v>
      </c>
      <c r="BG2089" s="18">
        <f t="shared" si="5726"/>
        <v>0</v>
      </c>
      <c r="BH2089" s="18">
        <f t="shared" si="5726"/>
        <v>0</v>
      </c>
      <c r="BI2089" s="18">
        <f t="shared" si="5589"/>
        <v>53900.299999999996</v>
      </c>
      <c r="BJ2089" s="18">
        <f t="shared" si="5590"/>
        <v>54681.5</v>
      </c>
      <c r="BK2089" s="18">
        <f t="shared" si="5591"/>
        <v>53900.3</v>
      </c>
      <c r="BL2089" s="18">
        <f t="shared" si="5726"/>
        <v>0</v>
      </c>
      <c r="BM2089" s="18">
        <f t="shared" si="5726"/>
        <v>0</v>
      </c>
      <c r="BN2089" s="18">
        <f t="shared" si="5726"/>
        <v>0</v>
      </c>
      <c r="BO2089" s="18">
        <f t="shared" si="5702"/>
        <v>53900.299999999996</v>
      </c>
      <c r="BP2089" s="18">
        <f t="shared" si="5703"/>
        <v>54681.5</v>
      </c>
      <c r="BQ2089" s="18">
        <f t="shared" si="5704"/>
        <v>53900.3</v>
      </c>
      <c r="BR2089" s="18">
        <f t="shared" si="5726"/>
        <v>0</v>
      </c>
      <c r="BS2089" s="18">
        <f t="shared" si="5726"/>
        <v>0</v>
      </c>
      <c r="BT2089" s="18">
        <f t="shared" si="5726"/>
        <v>0</v>
      </c>
      <c r="BU2089" s="18">
        <f t="shared" si="5685"/>
        <v>53900.299999999996</v>
      </c>
      <c r="BV2089" s="18">
        <f t="shared" si="5686"/>
        <v>54681.5</v>
      </c>
      <c r="BW2089" s="18">
        <f t="shared" si="5687"/>
        <v>53900.3</v>
      </c>
      <c r="BX2089" s="18">
        <f t="shared" si="5726"/>
        <v>0</v>
      </c>
      <c r="BY2089" s="18">
        <f t="shared" si="5726"/>
        <v>0</v>
      </c>
      <c r="BZ2089" s="18">
        <f t="shared" si="5726"/>
        <v>0</v>
      </c>
      <c r="CA2089" s="18">
        <f t="shared" si="5672"/>
        <v>53900.299999999996</v>
      </c>
      <c r="CB2089" s="18">
        <f t="shared" si="5673"/>
        <v>54681.5</v>
      </c>
      <c r="CC2089" s="18">
        <f t="shared" si="5674"/>
        <v>53900.3</v>
      </c>
      <c r="CD2089" s="18">
        <f t="shared" si="5726"/>
        <v>0</v>
      </c>
      <c r="CE2089" s="27"/>
      <c r="CF2089" s="33"/>
    </row>
    <row r="2090" spans="1:84" ht="31.2" x14ac:dyDescent="0.3">
      <c r="A2090" s="41" t="s">
        <v>791</v>
      </c>
      <c r="B2090" s="39">
        <v>320</v>
      </c>
      <c r="C2090" s="41"/>
      <c r="D2090" s="41"/>
      <c r="E2090" s="14" t="s">
        <v>561</v>
      </c>
      <c r="F2090" s="18">
        <f t="shared" si="5724"/>
        <v>14842.1</v>
      </c>
      <c r="G2090" s="18">
        <f t="shared" si="5724"/>
        <v>15623.3</v>
      </c>
      <c r="H2090" s="18">
        <f t="shared" si="5724"/>
        <v>0</v>
      </c>
      <c r="I2090" s="18">
        <f t="shared" si="5724"/>
        <v>0</v>
      </c>
      <c r="J2090" s="18">
        <f t="shared" si="5724"/>
        <v>0</v>
      </c>
      <c r="K2090" s="18">
        <f t="shared" si="5724"/>
        <v>0</v>
      </c>
      <c r="L2090" s="18">
        <f t="shared" si="5611"/>
        <v>14842.1</v>
      </c>
      <c r="M2090" s="18">
        <f t="shared" si="5612"/>
        <v>15623.3</v>
      </c>
      <c r="N2090" s="18">
        <f t="shared" si="5613"/>
        <v>0</v>
      </c>
      <c r="O2090" s="18">
        <f t="shared" si="5725"/>
        <v>39058.199999999997</v>
      </c>
      <c r="P2090" s="18">
        <f t="shared" si="5725"/>
        <v>39058.199999999997</v>
      </c>
      <c r="Q2090" s="18">
        <f t="shared" si="5725"/>
        <v>53900.3</v>
      </c>
      <c r="R2090" s="18">
        <f t="shared" si="5725"/>
        <v>0</v>
      </c>
      <c r="S2090" s="18">
        <f t="shared" si="5725"/>
        <v>0</v>
      </c>
      <c r="T2090" s="18">
        <f t="shared" si="5540"/>
        <v>53900.299999999996</v>
      </c>
      <c r="U2090" s="18">
        <f t="shared" si="5541"/>
        <v>54681.5</v>
      </c>
      <c r="V2090" s="18">
        <f t="shared" si="5542"/>
        <v>53900.3</v>
      </c>
      <c r="W2090" s="18">
        <f t="shared" si="5726"/>
        <v>0</v>
      </c>
      <c r="X2090" s="18">
        <f t="shared" si="5726"/>
        <v>0</v>
      </c>
      <c r="Y2090" s="18">
        <f t="shared" si="5726"/>
        <v>0</v>
      </c>
      <c r="Z2090" s="18">
        <f t="shared" si="5726"/>
        <v>0</v>
      </c>
      <c r="AA2090" s="18">
        <f t="shared" si="5726"/>
        <v>0</v>
      </c>
      <c r="AB2090" s="18">
        <f t="shared" si="5726"/>
        <v>0</v>
      </c>
      <c r="AC2090" s="18">
        <f t="shared" si="5727"/>
        <v>53900.299999999996</v>
      </c>
      <c r="AD2090" s="18">
        <f t="shared" si="5728"/>
        <v>54681.5</v>
      </c>
      <c r="AE2090" s="18">
        <f t="shared" si="5729"/>
        <v>53900.3</v>
      </c>
      <c r="AF2090" s="18">
        <f t="shared" si="5726"/>
        <v>0</v>
      </c>
      <c r="AG2090" s="18">
        <f t="shared" si="5726"/>
        <v>0</v>
      </c>
      <c r="AH2090" s="18">
        <f t="shared" si="5726"/>
        <v>0</v>
      </c>
      <c r="AI2090" s="18">
        <f t="shared" si="5678"/>
        <v>53900.299999999996</v>
      </c>
      <c r="AJ2090" s="18">
        <f t="shared" si="5679"/>
        <v>54681.5</v>
      </c>
      <c r="AK2090" s="18">
        <f t="shared" si="5680"/>
        <v>53900.3</v>
      </c>
      <c r="AL2090" s="18">
        <f t="shared" si="5726"/>
        <v>0</v>
      </c>
      <c r="AM2090" s="18">
        <f t="shared" si="5681"/>
        <v>53900.299999999996</v>
      </c>
      <c r="AN2090" s="18">
        <f t="shared" si="5726"/>
        <v>0</v>
      </c>
      <c r="AO2090" s="18">
        <f t="shared" si="5726"/>
        <v>0</v>
      </c>
      <c r="AP2090" s="18">
        <f t="shared" si="5726"/>
        <v>0</v>
      </c>
      <c r="AQ2090" s="18">
        <f t="shared" si="5617"/>
        <v>53900.299999999996</v>
      </c>
      <c r="AR2090" s="18">
        <f t="shared" si="5618"/>
        <v>54681.5</v>
      </c>
      <c r="AS2090" s="18">
        <f t="shared" si="5619"/>
        <v>53900.3</v>
      </c>
      <c r="AT2090" s="18">
        <f t="shared" si="5726"/>
        <v>0</v>
      </c>
      <c r="AU2090" s="18">
        <f t="shared" si="5726"/>
        <v>0</v>
      </c>
      <c r="AV2090" s="18">
        <f t="shared" si="5726"/>
        <v>0</v>
      </c>
      <c r="AW2090" s="18">
        <f t="shared" si="5620"/>
        <v>53900.299999999996</v>
      </c>
      <c r="AX2090" s="18">
        <f t="shared" si="5621"/>
        <v>54681.5</v>
      </c>
      <c r="AY2090" s="18">
        <f t="shared" si="5622"/>
        <v>53900.3</v>
      </c>
      <c r="AZ2090" s="18">
        <f t="shared" si="5726"/>
        <v>0</v>
      </c>
      <c r="BA2090" s="18">
        <f t="shared" si="5726"/>
        <v>0</v>
      </c>
      <c r="BB2090" s="18">
        <f t="shared" si="5726"/>
        <v>0</v>
      </c>
      <c r="BC2090" s="18">
        <f t="shared" si="5592"/>
        <v>53900.299999999996</v>
      </c>
      <c r="BD2090" s="18">
        <f t="shared" si="5593"/>
        <v>54681.5</v>
      </c>
      <c r="BE2090" s="18">
        <f t="shared" si="5594"/>
        <v>53900.3</v>
      </c>
      <c r="BF2090" s="18">
        <f t="shared" si="5726"/>
        <v>0</v>
      </c>
      <c r="BG2090" s="18">
        <f t="shared" si="5726"/>
        <v>0</v>
      </c>
      <c r="BH2090" s="18">
        <f t="shared" si="5726"/>
        <v>0</v>
      </c>
      <c r="BI2090" s="18">
        <f t="shared" si="5589"/>
        <v>53900.299999999996</v>
      </c>
      <c r="BJ2090" s="18">
        <f t="shared" si="5590"/>
        <v>54681.5</v>
      </c>
      <c r="BK2090" s="18">
        <f t="shared" si="5591"/>
        <v>53900.3</v>
      </c>
      <c r="BL2090" s="18">
        <f t="shared" si="5726"/>
        <v>0</v>
      </c>
      <c r="BM2090" s="18">
        <f t="shared" si="5726"/>
        <v>0</v>
      </c>
      <c r="BN2090" s="18">
        <f t="shared" si="5726"/>
        <v>0</v>
      </c>
      <c r="BO2090" s="18">
        <f t="shared" si="5702"/>
        <v>53900.299999999996</v>
      </c>
      <c r="BP2090" s="18">
        <f t="shared" si="5703"/>
        <v>54681.5</v>
      </c>
      <c r="BQ2090" s="18">
        <f t="shared" si="5704"/>
        <v>53900.3</v>
      </c>
      <c r="BR2090" s="18">
        <f t="shared" si="5726"/>
        <v>0</v>
      </c>
      <c r="BS2090" s="18">
        <f t="shared" si="5726"/>
        <v>0</v>
      </c>
      <c r="BT2090" s="18">
        <f t="shared" si="5726"/>
        <v>0</v>
      </c>
      <c r="BU2090" s="18">
        <f t="shared" si="5685"/>
        <v>53900.299999999996</v>
      </c>
      <c r="BV2090" s="18">
        <f t="shared" si="5686"/>
        <v>54681.5</v>
      </c>
      <c r="BW2090" s="18">
        <f t="shared" si="5687"/>
        <v>53900.3</v>
      </c>
      <c r="BX2090" s="18">
        <f t="shared" si="5726"/>
        <v>0</v>
      </c>
      <c r="BY2090" s="18">
        <f t="shared" si="5726"/>
        <v>0</v>
      </c>
      <c r="BZ2090" s="18">
        <f t="shared" si="5726"/>
        <v>0</v>
      </c>
      <c r="CA2090" s="18">
        <f t="shared" si="5672"/>
        <v>53900.299999999996</v>
      </c>
      <c r="CB2090" s="18">
        <f t="shared" si="5673"/>
        <v>54681.5</v>
      </c>
      <c r="CC2090" s="18">
        <f t="shared" si="5674"/>
        <v>53900.3</v>
      </c>
      <c r="CD2090" s="18">
        <f t="shared" si="5726"/>
        <v>0</v>
      </c>
      <c r="CE2090" s="27"/>
      <c r="CF2090" s="33"/>
    </row>
    <row r="2091" spans="1:84" x14ac:dyDescent="0.3">
      <c r="A2091" s="41" t="s">
        <v>791</v>
      </c>
      <c r="B2091" s="39">
        <v>320</v>
      </c>
      <c r="C2091" s="41" t="s">
        <v>59</v>
      </c>
      <c r="D2091" s="41" t="s">
        <v>19</v>
      </c>
      <c r="E2091" s="14" t="s">
        <v>541</v>
      </c>
      <c r="F2091" s="23">
        <v>14842.1</v>
      </c>
      <c r="G2091" s="23">
        <v>15623.3</v>
      </c>
      <c r="H2091" s="18"/>
      <c r="I2091" s="18"/>
      <c r="J2091" s="18"/>
      <c r="K2091" s="18"/>
      <c r="L2091" s="18">
        <f t="shared" si="5611"/>
        <v>14842.1</v>
      </c>
      <c r="M2091" s="18">
        <f t="shared" si="5612"/>
        <v>15623.3</v>
      </c>
      <c r="N2091" s="18">
        <f t="shared" si="5613"/>
        <v>0</v>
      </c>
      <c r="O2091" s="18">
        <v>39058.199999999997</v>
      </c>
      <c r="P2091" s="18">
        <v>39058.199999999997</v>
      </c>
      <c r="Q2091" s="18">
        <v>53900.3</v>
      </c>
      <c r="R2091" s="18"/>
      <c r="S2091" s="18"/>
      <c r="T2091" s="18">
        <f t="shared" si="5540"/>
        <v>53900.299999999996</v>
      </c>
      <c r="U2091" s="18">
        <f t="shared" si="5541"/>
        <v>54681.5</v>
      </c>
      <c r="V2091" s="18">
        <f t="shared" si="5542"/>
        <v>53900.3</v>
      </c>
      <c r="W2091" s="18"/>
      <c r="X2091" s="18"/>
      <c r="Y2091" s="18"/>
      <c r="Z2091" s="18"/>
      <c r="AA2091" s="18"/>
      <c r="AB2091" s="18"/>
      <c r="AC2091" s="18">
        <f t="shared" si="5727"/>
        <v>53900.299999999996</v>
      </c>
      <c r="AD2091" s="18">
        <f t="shared" si="5728"/>
        <v>54681.5</v>
      </c>
      <c r="AE2091" s="18">
        <f t="shared" si="5729"/>
        <v>53900.3</v>
      </c>
      <c r="AF2091" s="18"/>
      <c r="AG2091" s="18"/>
      <c r="AH2091" s="18"/>
      <c r="AI2091" s="18">
        <f t="shared" si="5678"/>
        <v>53900.299999999996</v>
      </c>
      <c r="AJ2091" s="18">
        <f t="shared" si="5679"/>
        <v>54681.5</v>
      </c>
      <c r="AK2091" s="18">
        <f t="shared" si="5680"/>
        <v>53900.3</v>
      </c>
      <c r="AL2091" s="18"/>
      <c r="AM2091" s="18">
        <f t="shared" si="5681"/>
        <v>53900.299999999996</v>
      </c>
      <c r="AN2091" s="18"/>
      <c r="AO2091" s="18"/>
      <c r="AP2091" s="18"/>
      <c r="AQ2091" s="18">
        <f t="shared" si="5617"/>
        <v>53900.299999999996</v>
      </c>
      <c r="AR2091" s="18">
        <f t="shared" si="5618"/>
        <v>54681.5</v>
      </c>
      <c r="AS2091" s="18">
        <f t="shared" si="5619"/>
        <v>53900.3</v>
      </c>
      <c r="AT2091" s="18"/>
      <c r="AU2091" s="18"/>
      <c r="AV2091" s="18"/>
      <c r="AW2091" s="18">
        <f t="shared" si="5620"/>
        <v>53900.299999999996</v>
      </c>
      <c r="AX2091" s="18">
        <f t="shared" si="5621"/>
        <v>54681.5</v>
      </c>
      <c r="AY2091" s="18">
        <f t="shared" si="5622"/>
        <v>53900.3</v>
      </c>
      <c r="AZ2091" s="18"/>
      <c r="BA2091" s="18"/>
      <c r="BB2091" s="18"/>
      <c r="BC2091" s="18">
        <f t="shared" si="5592"/>
        <v>53900.299999999996</v>
      </c>
      <c r="BD2091" s="18">
        <f t="shared" si="5593"/>
        <v>54681.5</v>
      </c>
      <c r="BE2091" s="18">
        <f t="shared" si="5594"/>
        <v>53900.3</v>
      </c>
      <c r="BF2091" s="18"/>
      <c r="BG2091" s="18"/>
      <c r="BH2091" s="18"/>
      <c r="BI2091" s="18">
        <f t="shared" si="5589"/>
        <v>53900.299999999996</v>
      </c>
      <c r="BJ2091" s="18">
        <f t="shared" si="5590"/>
        <v>54681.5</v>
      </c>
      <c r="BK2091" s="18">
        <f t="shared" si="5591"/>
        <v>53900.3</v>
      </c>
      <c r="BL2091" s="18"/>
      <c r="BM2091" s="18"/>
      <c r="BN2091" s="18"/>
      <c r="BO2091" s="18">
        <f t="shared" si="5702"/>
        <v>53900.299999999996</v>
      </c>
      <c r="BP2091" s="18">
        <f t="shared" si="5703"/>
        <v>54681.5</v>
      </c>
      <c r="BQ2091" s="18">
        <f t="shared" si="5704"/>
        <v>53900.3</v>
      </c>
      <c r="BR2091" s="18"/>
      <c r="BS2091" s="18"/>
      <c r="BT2091" s="18"/>
      <c r="BU2091" s="18">
        <f t="shared" si="5685"/>
        <v>53900.299999999996</v>
      </c>
      <c r="BV2091" s="18">
        <f t="shared" si="5686"/>
        <v>54681.5</v>
      </c>
      <c r="BW2091" s="18">
        <f t="shared" si="5687"/>
        <v>53900.3</v>
      </c>
      <c r="BX2091" s="18"/>
      <c r="BY2091" s="18"/>
      <c r="BZ2091" s="18"/>
      <c r="CA2091" s="18">
        <f t="shared" si="5672"/>
        <v>53900.299999999996</v>
      </c>
      <c r="CB2091" s="18">
        <f t="shared" si="5673"/>
        <v>54681.5</v>
      </c>
      <c r="CC2091" s="18">
        <f t="shared" si="5674"/>
        <v>53900.3</v>
      </c>
      <c r="CD2091" s="18"/>
      <c r="CE2091" s="27"/>
      <c r="CF2091" s="33"/>
    </row>
    <row r="2092" spans="1:84" ht="62.4" x14ac:dyDescent="0.3">
      <c r="A2092" s="41" t="s">
        <v>792</v>
      </c>
      <c r="B2092" s="39"/>
      <c r="C2092" s="41"/>
      <c r="D2092" s="41"/>
      <c r="E2092" s="14" t="s">
        <v>1103</v>
      </c>
      <c r="F2092" s="18">
        <f t="shared" ref="F2092:K2094" si="5730">F2093</f>
        <v>18747.900000000001</v>
      </c>
      <c r="G2092" s="18">
        <f t="shared" si="5730"/>
        <v>18747.900000000001</v>
      </c>
      <c r="H2092" s="18">
        <f t="shared" si="5730"/>
        <v>0</v>
      </c>
      <c r="I2092" s="18">
        <f t="shared" si="5730"/>
        <v>0</v>
      </c>
      <c r="J2092" s="18">
        <f t="shared" si="5730"/>
        <v>0</v>
      </c>
      <c r="K2092" s="18">
        <f t="shared" si="5730"/>
        <v>0</v>
      </c>
      <c r="L2092" s="18">
        <f t="shared" si="5611"/>
        <v>18747.900000000001</v>
      </c>
      <c r="M2092" s="18">
        <f t="shared" si="5612"/>
        <v>18747.900000000001</v>
      </c>
      <c r="N2092" s="18">
        <f t="shared" si="5613"/>
        <v>0</v>
      </c>
      <c r="O2092" s="18">
        <f t="shared" ref="O2092:S2094" si="5731">O2093</f>
        <v>42964.1</v>
      </c>
      <c r="P2092" s="18">
        <f t="shared" si="5731"/>
        <v>42964.1</v>
      </c>
      <c r="Q2092" s="18">
        <f t="shared" si="5731"/>
        <v>60149.599999999999</v>
      </c>
      <c r="R2092" s="18">
        <f t="shared" si="5731"/>
        <v>0</v>
      </c>
      <c r="S2092" s="18">
        <f t="shared" si="5731"/>
        <v>0</v>
      </c>
      <c r="T2092" s="18">
        <f t="shared" si="5540"/>
        <v>61712</v>
      </c>
      <c r="U2092" s="18">
        <f t="shared" si="5541"/>
        <v>61712</v>
      </c>
      <c r="V2092" s="18">
        <f t="shared" si="5542"/>
        <v>60149.599999999999</v>
      </c>
      <c r="W2092" s="18">
        <f t="shared" ref="W2092:CD2094" si="5732">W2093</f>
        <v>0</v>
      </c>
      <c r="X2092" s="18">
        <f t="shared" si="5732"/>
        <v>0</v>
      </c>
      <c r="Y2092" s="18">
        <f t="shared" si="5732"/>
        <v>0</v>
      </c>
      <c r="Z2092" s="18">
        <f t="shared" si="5732"/>
        <v>0</v>
      </c>
      <c r="AA2092" s="18">
        <f t="shared" si="5732"/>
        <v>0</v>
      </c>
      <c r="AB2092" s="18">
        <f t="shared" si="5732"/>
        <v>0</v>
      </c>
      <c r="AC2092" s="18">
        <f t="shared" si="5727"/>
        <v>61712</v>
      </c>
      <c r="AD2092" s="18">
        <f t="shared" si="5728"/>
        <v>61712</v>
      </c>
      <c r="AE2092" s="18">
        <f t="shared" si="5729"/>
        <v>60149.599999999999</v>
      </c>
      <c r="AF2092" s="18">
        <f t="shared" si="5732"/>
        <v>0</v>
      </c>
      <c r="AG2092" s="18">
        <f t="shared" si="5732"/>
        <v>0</v>
      </c>
      <c r="AH2092" s="18">
        <f t="shared" si="5732"/>
        <v>0</v>
      </c>
      <c r="AI2092" s="18">
        <f t="shared" si="5678"/>
        <v>61712</v>
      </c>
      <c r="AJ2092" s="18">
        <f t="shared" si="5679"/>
        <v>61712</v>
      </c>
      <c r="AK2092" s="18">
        <f t="shared" si="5680"/>
        <v>60149.599999999999</v>
      </c>
      <c r="AL2092" s="18">
        <f t="shared" si="5732"/>
        <v>0</v>
      </c>
      <c r="AM2092" s="18">
        <f t="shared" si="5681"/>
        <v>61712</v>
      </c>
      <c r="AN2092" s="18">
        <f t="shared" si="5732"/>
        <v>0</v>
      </c>
      <c r="AO2092" s="18">
        <f t="shared" si="5732"/>
        <v>0</v>
      </c>
      <c r="AP2092" s="18">
        <f t="shared" si="5732"/>
        <v>0</v>
      </c>
      <c r="AQ2092" s="18">
        <f t="shared" si="5617"/>
        <v>61712</v>
      </c>
      <c r="AR2092" s="18">
        <f t="shared" si="5618"/>
        <v>61712</v>
      </c>
      <c r="AS2092" s="18">
        <f t="shared" si="5619"/>
        <v>60149.599999999999</v>
      </c>
      <c r="AT2092" s="18">
        <f t="shared" si="5732"/>
        <v>0</v>
      </c>
      <c r="AU2092" s="18">
        <f t="shared" si="5732"/>
        <v>0</v>
      </c>
      <c r="AV2092" s="18">
        <f t="shared" si="5732"/>
        <v>0</v>
      </c>
      <c r="AW2092" s="18">
        <f t="shared" si="5620"/>
        <v>61712</v>
      </c>
      <c r="AX2092" s="18">
        <f t="shared" si="5621"/>
        <v>61712</v>
      </c>
      <c r="AY2092" s="18">
        <f t="shared" si="5622"/>
        <v>60149.599999999999</v>
      </c>
      <c r="AZ2092" s="18">
        <f t="shared" si="5732"/>
        <v>0</v>
      </c>
      <c r="BA2092" s="18">
        <f t="shared" si="5732"/>
        <v>0</v>
      </c>
      <c r="BB2092" s="18">
        <f t="shared" si="5732"/>
        <v>0</v>
      </c>
      <c r="BC2092" s="18">
        <f t="shared" si="5592"/>
        <v>61712</v>
      </c>
      <c r="BD2092" s="18">
        <f t="shared" si="5593"/>
        <v>61712</v>
      </c>
      <c r="BE2092" s="18">
        <f t="shared" si="5594"/>
        <v>60149.599999999999</v>
      </c>
      <c r="BF2092" s="18">
        <f t="shared" si="5732"/>
        <v>0</v>
      </c>
      <c r="BG2092" s="18">
        <f t="shared" si="5732"/>
        <v>0</v>
      </c>
      <c r="BH2092" s="18">
        <f t="shared" si="5732"/>
        <v>0</v>
      </c>
      <c r="BI2092" s="18">
        <f t="shared" si="5589"/>
        <v>61712</v>
      </c>
      <c r="BJ2092" s="18">
        <f t="shared" si="5590"/>
        <v>61712</v>
      </c>
      <c r="BK2092" s="18">
        <f t="shared" si="5591"/>
        <v>60149.599999999999</v>
      </c>
      <c r="BL2092" s="18">
        <f t="shared" si="5732"/>
        <v>0</v>
      </c>
      <c r="BM2092" s="18">
        <f t="shared" si="5732"/>
        <v>0</v>
      </c>
      <c r="BN2092" s="18">
        <f t="shared" si="5732"/>
        <v>0</v>
      </c>
      <c r="BO2092" s="18">
        <f t="shared" si="5702"/>
        <v>61712</v>
      </c>
      <c r="BP2092" s="18">
        <f t="shared" si="5703"/>
        <v>61712</v>
      </c>
      <c r="BQ2092" s="18">
        <f t="shared" si="5704"/>
        <v>60149.599999999999</v>
      </c>
      <c r="BR2092" s="18">
        <f t="shared" si="5732"/>
        <v>0</v>
      </c>
      <c r="BS2092" s="18">
        <f t="shared" si="5732"/>
        <v>0</v>
      </c>
      <c r="BT2092" s="18">
        <f t="shared" si="5732"/>
        <v>0</v>
      </c>
      <c r="BU2092" s="18">
        <f t="shared" si="5685"/>
        <v>61712</v>
      </c>
      <c r="BV2092" s="18">
        <f t="shared" si="5686"/>
        <v>61712</v>
      </c>
      <c r="BW2092" s="18">
        <f t="shared" si="5687"/>
        <v>60149.599999999999</v>
      </c>
      <c r="BX2092" s="18">
        <f t="shared" si="5732"/>
        <v>0</v>
      </c>
      <c r="BY2092" s="18">
        <f t="shared" si="5732"/>
        <v>0</v>
      </c>
      <c r="BZ2092" s="18">
        <f t="shared" si="5732"/>
        <v>0</v>
      </c>
      <c r="CA2092" s="18">
        <f t="shared" si="5672"/>
        <v>61712</v>
      </c>
      <c r="CB2092" s="18">
        <f t="shared" si="5673"/>
        <v>61712</v>
      </c>
      <c r="CC2092" s="18">
        <f t="shared" si="5674"/>
        <v>60149.599999999999</v>
      </c>
      <c r="CD2092" s="18">
        <f t="shared" si="5732"/>
        <v>0</v>
      </c>
      <c r="CE2092" s="27"/>
      <c r="CF2092" s="33"/>
    </row>
    <row r="2093" spans="1:84" ht="31.2" x14ac:dyDescent="0.3">
      <c r="A2093" s="41" t="s">
        <v>792</v>
      </c>
      <c r="B2093" s="39">
        <v>300</v>
      </c>
      <c r="C2093" s="41"/>
      <c r="D2093" s="41"/>
      <c r="E2093" s="14" t="s">
        <v>552</v>
      </c>
      <c r="F2093" s="18">
        <f t="shared" si="5730"/>
        <v>18747.900000000001</v>
      </c>
      <c r="G2093" s="18">
        <f t="shared" si="5730"/>
        <v>18747.900000000001</v>
      </c>
      <c r="H2093" s="18">
        <f t="shared" si="5730"/>
        <v>0</v>
      </c>
      <c r="I2093" s="18">
        <f t="shared" si="5730"/>
        <v>0</v>
      </c>
      <c r="J2093" s="18">
        <f t="shared" si="5730"/>
        <v>0</v>
      </c>
      <c r="K2093" s="18">
        <f t="shared" si="5730"/>
        <v>0</v>
      </c>
      <c r="L2093" s="18">
        <f t="shared" si="5611"/>
        <v>18747.900000000001</v>
      </c>
      <c r="M2093" s="18">
        <f t="shared" si="5612"/>
        <v>18747.900000000001</v>
      </c>
      <c r="N2093" s="18">
        <f t="shared" si="5613"/>
        <v>0</v>
      </c>
      <c r="O2093" s="18">
        <f t="shared" si="5731"/>
        <v>42964.1</v>
      </c>
      <c r="P2093" s="18">
        <f t="shared" si="5731"/>
        <v>42964.1</v>
      </c>
      <c r="Q2093" s="18">
        <f t="shared" si="5731"/>
        <v>60149.599999999999</v>
      </c>
      <c r="R2093" s="18">
        <f t="shared" si="5731"/>
        <v>0</v>
      </c>
      <c r="S2093" s="18">
        <f t="shared" si="5731"/>
        <v>0</v>
      </c>
      <c r="T2093" s="18">
        <f t="shared" si="5540"/>
        <v>61712</v>
      </c>
      <c r="U2093" s="18">
        <f t="shared" si="5541"/>
        <v>61712</v>
      </c>
      <c r="V2093" s="18">
        <f t="shared" si="5542"/>
        <v>60149.599999999999</v>
      </c>
      <c r="W2093" s="18">
        <f t="shared" si="5732"/>
        <v>0</v>
      </c>
      <c r="X2093" s="18">
        <f t="shared" si="5732"/>
        <v>0</v>
      </c>
      <c r="Y2093" s="18">
        <f t="shared" si="5732"/>
        <v>0</v>
      </c>
      <c r="Z2093" s="18">
        <f t="shared" si="5732"/>
        <v>0</v>
      </c>
      <c r="AA2093" s="18">
        <f t="shared" si="5732"/>
        <v>0</v>
      </c>
      <c r="AB2093" s="18">
        <f t="shared" si="5732"/>
        <v>0</v>
      </c>
      <c r="AC2093" s="18">
        <f t="shared" si="5727"/>
        <v>61712</v>
      </c>
      <c r="AD2093" s="18">
        <f t="shared" si="5728"/>
        <v>61712</v>
      </c>
      <c r="AE2093" s="18">
        <f t="shared" si="5729"/>
        <v>60149.599999999999</v>
      </c>
      <c r="AF2093" s="18">
        <f t="shared" si="5732"/>
        <v>0</v>
      </c>
      <c r="AG2093" s="18">
        <f t="shared" si="5732"/>
        <v>0</v>
      </c>
      <c r="AH2093" s="18">
        <f t="shared" si="5732"/>
        <v>0</v>
      </c>
      <c r="AI2093" s="18">
        <f t="shared" si="5678"/>
        <v>61712</v>
      </c>
      <c r="AJ2093" s="18">
        <f t="shared" si="5679"/>
        <v>61712</v>
      </c>
      <c r="AK2093" s="18">
        <f t="shared" si="5680"/>
        <v>60149.599999999999</v>
      </c>
      <c r="AL2093" s="18">
        <f t="shared" si="5732"/>
        <v>0</v>
      </c>
      <c r="AM2093" s="18">
        <f t="shared" si="5681"/>
        <v>61712</v>
      </c>
      <c r="AN2093" s="18">
        <f t="shared" si="5732"/>
        <v>0</v>
      </c>
      <c r="AO2093" s="18">
        <f t="shared" si="5732"/>
        <v>0</v>
      </c>
      <c r="AP2093" s="18">
        <f t="shared" si="5732"/>
        <v>0</v>
      </c>
      <c r="AQ2093" s="18">
        <f t="shared" si="5617"/>
        <v>61712</v>
      </c>
      <c r="AR2093" s="18">
        <f t="shared" si="5618"/>
        <v>61712</v>
      </c>
      <c r="AS2093" s="18">
        <f t="shared" si="5619"/>
        <v>60149.599999999999</v>
      </c>
      <c r="AT2093" s="18">
        <f t="shared" si="5732"/>
        <v>0</v>
      </c>
      <c r="AU2093" s="18">
        <f t="shared" si="5732"/>
        <v>0</v>
      </c>
      <c r="AV2093" s="18">
        <f t="shared" si="5732"/>
        <v>0</v>
      </c>
      <c r="AW2093" s="18">
        <f t="shared" si="5620"/>
        <v>61712</v>
      </c>
      <c r="AX2093" s="18">
        <f t="shared" si="5621"/>
        <v>61712</v>
      </c>
      <c r="AY2093" s="18">
        <f t="shared" si="5622"/>
        <v>60149.599999999999</v>
      </c>
      <c r="AZ2093" s="18">
        <f t="shared" si="5732"/>
        <v>0</v>
      </c>
      <c r="BA2093" s="18">
        <f t="shared" si="5732"/>
        <v>0</v>
      </c>
      <c r="BB2093" s="18">
        <f t="shared" si="5732"/>
        <v>0</v>
      </c>
      <c r="BC2093" s="18">
        <f t="shared" si="5592"/>
        <v>61712</v>
      </c>
      <c r="BD2093" s="18">
        <f t="shared" si="5593"/>
        <v>61712</v>
      </c>
      <c r="BE2093" s="18">
        <f t="shared" si="5594"/>
        <v>60149.599999999999</v>
      </c>
      <c r="BF2093" s="18">
        <f t="shared" si="5732"/>
        <v>0</v>
      </c>
      <c r="BG2093" s="18">
        <f t="shared" si="5732"/>
        <v>0</v>
      </c>
      <c r="BH2093" s="18">
        <f t="shared" si="5732"/>
        <v>0</v>
      </c>
      <c r="BI2093" s="18">
        <f t="shared" si="5589"/>
        <v>61712</v>
      </c>
      <c r="BJ2093" s="18">
        <f t="shared" si="5590"/>
        <v>61712</v>
      </c>
      <c r="BK2093" s="18">
        <f t="shared" si="5591"/>
        <v>60149.599999999999</v>
      </c>
      <c r="BL2093" s="18">
        <f t="shared" si="5732"/>
        <v>0</v>
      </c>
      <c r="BM2093" s="18">
        <f t="shared" si="5732"/>
        <v>0</v>
      </c>
      <c r="BN2093" s="18">
        <f t="shared" si="5732"/>
        <v>0</v>
      </c>
      <c r="BO2093" s="18">
        <f t="shared" si="5702"/>
        <v>61712</v>
      </c>
      <c r="BP2093" s="18">
        <f t="shared" si="5703"/>
        <v>61712</v>
      </c>
      <c r="BQ2093" s="18">
        <f t="shared" si="5704"/>
        <v>60149.599999999999</v>
      </c>
      <c r="BR2093" s="18">
        <f t="shared" si="5732"/>
        <v>0</v>
      </c>
      <c r="BS2093" s="18">
        <f t="shared" si="5732"/>
        <v>0</v>
      </c>
      <c r="BT2093" s="18">
        <f t="shared" si="5732"/>
        <v>0</v>
      </c>
      <c r="BU2093" s="18">
        <f t="shared" si="5685"/>
        <v>61712</v>
      </c>
      <c r="BV2093" s="18">
        <f t="shared" si="5686"/>
        <v>61712</v>
      </c>
      <c r="BW2093" s="18">
        <f t="shared" si="5687"/>
        <v>60149.599999999999</v>
      </c>
      <c r="BX2093" s="18">
        <f t="shared" si="5732"/>
        <v>0</v>
      </c>
      <c r="BY2093" s="18">
        <f t="shared" si="5732"/>
        <v>0</v>
      </c>
      <c r="BZ2093" s="18">
        <f t="shared" si="5732"/>
        <v>0</v>
      </c>
      <c r="CA2093" s="18">
        <f t="shared" si="5672"/>
        <v>61712</v>
      </c>
      <c r="CB2093" s="18">
        <f t="shared" si="5673"/>
        <v>61712</v>
      </c>
      <c r="CC2093" s="18">
        <f t="shared" si="5674"/>
        <v>60149.599999999999</v>
      </c>
      <c r="CD2093" s="18">
        <f t="shared" si="5732"/>
        <v>0</v>
      </c>
      <c r="CE2093" s="27"/>
      <c r="CF2093" s="33"/>
    </row>
    <row r="2094" spans="1:84" ht="31.2" x14ac:dyDescent="0.3">
      <c r="A2094" s="41" t="s">
        <v>792</v>
      </c>
      <c r="B2094" s="39">
        <v>320</v>
      </c>
      <c r="C2094" s="41"/>
      <c r="D2094" s="41"/>
      <c r="E2094" s="14" t="s">
        <v>561</v>
      </c>
      <c r="F2094" s="18">
        <f t="shared" si="5730"/>
        <v>18747.900000000001</v>
      </c>
      <c r="G2094" s="18">
        <f t="shared" si="5730"/>
        <v>18747.900000000001</v>
      </c>
      <c r="H2094" s="18">
        <f t="shared" si="5730"/>
        <v>0</v>
      </c>
      <c r="I2094" s="18">
        <f t="shared" si="5730"/>
        <v>0</v>
      </c>
      <c r="J2094" s="18">
        <f t="shared" si="5730"/>
        <v>0</v>
      </c>
      <c r="K2094" s="18">
        <f t="shared" si="5730"/>
        <v>0</v>
      </c>
      <c r="L2094" s="18">
        <f t="shared" si="5611"/>
        <v>18747.900000000001</v>
      </c>
      <c r="M2094" s="18">
        <f t="shared" si="5612"/>
        <v>18747.900000000001</v>
      </c>
      <c r="N2094" s="18">
        <f t="shared" si="5613"/>
        <v>0</v>
      </c>
      <c r="O2094" s="18">
        <f t="shared" si="5731"/>
        <v>42964.1</v>
      </c>
      <c r="P2094" s="18">
        <f t="shared" si="5731"/>
        <v>42964.1</v>
      </c>
      <c r="Q2094" s="18">
        <f t="shared" si="5731"/>
        <v>60149.599999999999</v>
      </c>
      <c r="R2094" s="18">
        <f t="shared" si="5731"/>
        <v>0</v>
      </c>
      <c r="S2094" s="18">
        <f t="shared" si="5731"/>
        <v>0</v>
      </c>
      <c r="T2094" s="18">
        <f t="shared" si="5540"/>
        <v>61712</v>
      </c>
      <c r="U2094" s="18">
        <f t="shared" si="5541"/>
        <v>61712</v>
      </c>
      <c r="V2094" s="18">
        <f t="shared" si="5542"/>
        <v>60149.599999999999</v>
      </c>
      <c r="W2094" s="18">
        <f t="shared" si="5732"/>
        <v>0</v>
      </c>
      <c r="X2094" s="18">
        <f t="shared" si="5732"/>
        <v>0</v>
      </c>
      <c r="Y2094" s="18">
        <f t="shared" si="5732"/>
        <v>0</v>
      </c>
      <c r="Z2094" s="18">
        <f t="shared" si="5732"/>
        <v>0</v>
      </c>
      <c r="AA2094" s="18">
        <f t="shared" si="5732"/>
        <v>0</v>
      </c>
      <c r="AB2094" s="18">
        <f t="shared" si="5732"/>
        <v>0</v>
      </c>
      <c r="AC2094" s="18">
        <f t="shared" si="5727"/>
        <v>61712</v>
      </c>
      <c r="AD2094" s="18">
        <f t="shared" si="5728"/>
        <v>61712</v>
      </c>
      <c r="AE2094" s="18">
        <f t="shared" si="5729"/>
        <v>60149.599999999999</v>
      </c>
      <c r="AF2094" s="18">
        <f t="shared" si="5732"/>
        <v>0</v>
      </c>
      <c r="AG2094" s="18">
        <f t="shared" si="5732"/>
        <v>0</v>
      </c>
      <c r="AH2094" s="18">
        <f t="shared" si="5732"/>
        <v>0</v>
      </c>
      <c r="AI2094" s="18">
        <f t="shared" si="5678"/>
        <v>61712</v>
      </c>
      <c r="AJ2094" s="18">
        <f t="shared" si="5679"/>
        <v>61712</v>
      </c>
      <c r="AK2094" s="18">
        <f t="shared" si="5680"/>
        <v>60149.599999999999</v>
      </c>
      <c r="AL2094" s="18">
        <f t="shared" si="5732"/>
        <v>0</v>
      </c>
      <c r="AM2094" s="18">
        <f t="shared" si="5681"/>
        <v>61712</v>
      </c>
      <c r="AN2094" s="18">
        <f t="shared" si="5732"/>
        <v>0</v>
      </c>
      <c r="AO2094" s="18">
        <f t="shared" si="5732"/>
        <v>0</v>
      </c>
      <c r="AP2094" s="18">
        <f t="shared" si="5732"/>
        <v>0</v>
      </c>
      <c r="AQ2094" s="18">
        <f t="shared" si="5617"/>
        <v>61712</v>
      </c>
      <c r="AR2094" s="18">
        <f t="shared" si="5618"/>
        <v>61712</v>
      </c>
      <c r="AS2094" s="18">
        <f t="shared" si="5619"/>
        <v>60149.599999999999</v>
      </c>
      <c r="AT2094" s="18">
        <f t="shared" si="5732"/>
        <v>0</v>
      </c>
      <c r="AU2094" s="18">
        <f t="shared" si="5732"/>
        <v>0</v>
      </c>
      <c r="AV2094" s="18">
        <f t="shared" si="5732"/>
        <v>0</v>
      </c>
      <c r="AW2094" s="18">
        <f t="shared" si="5620"/>
        <v>61712</v>
      </c>
      <c r="AX2094" s="18">
        <f t="shared" si="5621"/>
        <v>61712</v>
      </c>
      <c r="AY2094" s="18">
        <f t="shared" si="5622"/>
        <v>60149.599999999999</v>
      </c>
      <c r="AZ2094" s="18">
        <f t="shared" si="5732"/>
        <v>0</v>
      </c>
      <c r="BA2094" s="18">
        <f t="shared" si="5732"/>
        <v>0</v>
      </c>
      <c r="BB2094" s="18">
        <f t="shared" si="5732"/>
        <v>0</v>
      </c>
      <c r="BC2094" s="18">
        <f t="shared" si="5592"/>
        <v>61712</v>
      </c>
      <c r="BD2094" s="18">
        <f t="shared" si="5593"/>
        <v>61712</v>
      </c>
      <c r="BE2094" s="18">
        <f t="shared" si="5594"/>
        <v>60149.599999999999</v>
      </c>
      <c r="BF2094" s="18">
        <f t="shared" si="5732"/>
        <v>0</v>
      </c>
      <c r="BG2094" s="18">
        <f t="shared" si="5732"/>
        <v>0</v>
      </c>
      <c r="BH2094" s="18">
        <f t="shared" si="5732"/>
        <v>0</v>
      </c>
      <c r="BI2094" s="18">
        <f t="shared" si="5589"/>
        <v>61712</v>
      </c>
      <c r="BJ2094" s="18">
        <f t="shared" si="5590"/>
        <v>61712</v>
      </c>
      <c r="BK2094" s="18">
        <f t="shared" si="5591"/>
        <v>60149.599999999999</v>
      </c>
      <c r="BL2094" s="18">
        <f t="shared" si="5732"/>
        <v>0</v>
      </c>
      <c r="BM2094" s="18">
        <f t="shared" si="5732"/>
        <v>0</v>
      </c>
      <c r="BN2094" s="18">
        <f t="shared" si="5732"/>
        <v>0</v>
      </c>
      <c r="BO2094" s="18">
        <f t="shared" si="5702"/>
        <v>61712</v>
      </c>
      <c r="BP2094" s="18">
        <f t="shared" si="5703"/>
        <v>61712</v>
      </c>
      <c r="BQ2094" s="18">
        <f t="shared" si="5704"/>
        <v>60149.599999999999</v>
      </c>
      <c r="BR2094" s="18">
        <f t="shared" si="5732"/>
        <v>0</v>
      </c>
      <c r="BS2094" s="18">
        <f t="shared" si="5732"/>
        <v>0</v>
      </c>
      <c r="BT2094" s="18">
        <f t="shared" si="5732"/>
        <v>0</v>
      </c>
      <c r="BU2094" s="18">
        <f t="shared" si="5685"/>
        <v>61712</v>
      </c>
      <c r="BV2094" s="18">
        <f t="shared" si="5686"/>
        <v>61712</v>
      </c>
      <c r="BW2094" s="18">
        <f t="shared" si="5687"/>
        <v>60149.599999999999</v>
      </c>
      <c r="BX2094" s="18">
        <f t="shared" si="5732"/>
        <v>0</v>
      </c>
      <c r="BY2094" s="18">
        <f t="shared" si="5732"/>
        <v>0</v>
      </c>
      <c r="BZ2094" s="18">
        <f t="shared" si="5732"/>
        <v>0</v>
      </c>
      <c r="CA2094" s="18">
        <f t="shared" si="5672"/>
        <v>61712</v>
      </c>
      <c r="CB2094" s="18">
        <f t="shared" si="5673"/>
        <v>61712</v>
      </c>
      <c r="CC2094" s="18">
        <f t="shared" si="5674"/>
        <v>60149.599999999999</v>
      </c>
      <c r="CD2094" s="18">
        <f t="shared" si="5732"/>
        <v>0</v>
      </c>
      <c r="CE2094" s="27"/>
      <c r="CF2094" s="33"/>
    </row>
    <row r="2095" spans="1:84" x14ac:dyDescent="0.3">
      <c r="A2095" s="41" t="s">
        <v>792</v>
      </c>
      <c r="B2095" s="39">
        <v>320</v>
      </c>
      <c r="C2095" s="41" t="s">
        <v>59</v>
      </c>
      <c r="D2095" s="41" t="s">
        <v>19</v>
      </c>
      <c r="E2095" s="14" t="s">
        <v>541</v>
      </c>
      <c r="F2095" s="23">
        <v>18747.900000000001</v>
      </c>
      <c r="G2095" s="23">
        <v>18747.900000000001</v>
      </c>
      <c r="H2095" s="18"/>
      <c r="I2095" s="18"/>
      <c r="J2095" s="18"/>
      <c r="K2095" s="18"/>
      <c r="L2095" s="18">
        <f t="shared" si="5611"/>
        <v>18747.900000000001</v>
      </c>
      <c r="M2095" s="18">
        <f t="shared" si="5612"/>
        <v>18747.900000000001</v>
      </c>
      <c r="N2095" s="18">
        <f t="shared" si="5613"/>
        <v>0</v>
      </c>
      <c r="O2095" s="18">
        <v>42964.1</v>
      </c>
      <c r="P2095" s="18">
        <v>42964.1</v>
      </c>
      <c r="Q2095" s="18">
        <v>60149.599999999999</v>
      </c>
      <c r="R2095" s="18"/>
      <c r="S2095" s="18"/>
      <c r="T2095" s="18">
        <f t="shared" si="5540"/>
        <v>61712</v>
      </c>
      <c r="U2095" s="18">
        <f t="shared" si="5541"/>
        <v>61712</v>
      </c>
      <c r="V2095" s="18">
        <f t="shared" si="5542"/>
        <v>60149.599999999999</v>
      </c>
      <c r="W2095" s="18"/>
      <c r="X2095" s="18"/>
      <c r="Y2095" s="18"/>
      <c r="Z2095" s="18"/>
      <c r="AA2095" s="18"/>
      <c r="AB2095" s="18"/>
      <c r="AC2095" s="18">
        <f t="shared" si="5727"/>
        <v>61712</v>
      </c>
      <c r="AD2095" s="18">
        <f t="shared" si="5728"/>
        <v>61712</v>
      </c>
      <c r="AE2095" s="18">
        <f t="shared" si="5729"/>
        <v>60149.599999999999</v>
      </c>
      <c r="AF2095" s="18"/>
      <c r="AG2095" s="18"/>
      <c r="AH2095" s="18"/>
      <c r="AI2095" s="18">
        <f t="shared" si="5678"/>
        <v>61712</v>
      </c>
      <c r="AJ2095" s="18">
        <f t="shared" si="5679"/>
        <v>61712</v>
      </c>
      <c r="AK2095" s="18">
        <f t="shared" si="5680"/>
        <v>60149.599999999999</v>
      </c>
      <c r="AL2095" s="18"/>
      <c r="AM2095" s="18">
        <f t="shared" si="5681"/>
        <v>61712</v>
      </c>
      <c r="AN2095" s="18"/>
      <c r="AO2095" s="18"/>
      <c r="AP2095" s="18"/>
      <c r="AQ2095" s="18">
        <f t="shared" si="5617"/>
        <v>61712</v>
      </c>
      <c r="AR2095" s="18">
        <f t="shared" si="5618"/>
        <v>61712</v>
      </c>
      <c r="AS2095" s="18">
        <f t="shared" si="5619"/>
        <v>60149.599999999999</v>
      </c>
      <c r="AT2095" s="18"/>
      <c r="AU2095" s="18"/>
      <c r="AV2095" s="18"/>
      <c r="AW2095" s="18">
        <f t="shared" si="5620"/>
        <v>61712</v>
      </c>
      <c r="AX2095" s="18">
        <f t="shared" si="5621"/>
        <v>61712</v>
      </c>
      <c r="AY2095" s="18">
        <f t="shared" si="5622"/>
        <v>60149.599999999999</v>
      </c>
      <c r="AZ2095" s="18"/>
      <c r="BA2095" s="18"/>
      <c r="BB2095" s="18"/>
      <c r="BC2095" s="18">
        <f t="shared" si="5592"/>
        <v>61712</v>
      </c>
      <c r="BD2095" s="18">
        <f t="shared" si="5593"/>
        <v>61712</v>
      </c>
      <c r="BE2095" s="18">
        <f t="shared" si="5594"/>
        <v>60149.599999999999</v>
      </c>
      <c r="BF2095" s="18"/>
      <c r="BG2095" s="18"/>
      <c r="BH2095" s="18"/>
      <c r="BI2095" s="18">
        <f t="shared" si="5589"/>
        <v>61712</v>
      </c>
      <c r="BJ2095" s="18">
        <f t="shared" si="5590"/>
        <v>61712</v>
      </c>
      <c r="BK2095" s="18">
        <f t="shared" si="5591"/>
        <v>60149.599999999999</v>
      </c>
      <c r="BL2095" s="18"/>
      <c r="BM2095" s="18"/>
      <c r="BN2095" s="18"/>
      <c r="BO2095" s="18">
        <f t="shared" si="5702"/>
        <v>61712</v>
      </c>
      <c r="BP2095" s="18">
        <f t="shared" si="5703"/>
        <v>61712</v>
      </c>
      <c r="BQ2095" s="18">
        <f t="shared" si="5704"/>
        <v>60149.599999999999</v>
      </c>
      <c r="BR2095" s="18"/>
      <c r="BS2095" s="18"/>
      <c r="BT2095" s="18"/>
      <c r="BU2095" s="18">
        <f t="shared" si="5685"/>
        <v>61712</v>
      </c>
      <c r="BV2095" s="18">
        <f t="shared" si="5686"/>
        <v>61712</v>
      </c>
      <c r="BW2095" s="18">
        <f t="shared" si="5687"/>
        <v>60149.599999999999</v>
      </c>
      <c r="BX2095" s="18"/>
      <c r="BY2095" s="18"/>
      <c r="BZ2095" s="18"/>
      <c r="CA2095" s="18">
        <f t="shared" si="5672"/>
        <v>61712</v>
      </c>
      <c r="CB2095" s="18">
        <f t="shared" si="5673"/>
        <v>61712</v>
      </c>
      <c r="CC2095" s="18">
        <f t="shared" si="5674"/>
        <v>60149.599999999999</v>
      </c>
      <c r="CD2095" s="18"/>
      <c r="CE2095" s="27"/>
      <c r="CF2095" s="33"/>
    </row>
    <row r="2096" spans="1:84" ht="93.6" x14ac:dyDescent="0.3">
      <c r="A2096" s="41" t="s">
        <v>350</v>
      </c>
      <c r="B2096" s="39"/>
      <c r="C2096" s="41"/>
      <c r="D2096" s="41"/>
      <c r="E2096" s="14" t="s">
        <v>1104</v>
      </c>
      <c r="F2096" s="18">
        <f t="shared" ref="F2096:K2098" si="5733">F2097</f>
        <v>42000</v>
      </c>
      <c r="G2096" s="18">
        <f t="shared" si="5733"/>
        <v>22000</v>
      </c>
      <c r="H2096" s="18">
        <f t="shared" si="5733"/>
        <v>22000</v>
      </c>
      <c r="I2096" s="18">
        <f t="shared" si="5733"/>
        <v>0</v>
      </c>
      <c r="J2096" s="18">
        <f t="shared" si="5733"/>
        <v>0</v>
      </c>
      <c r="K2096" s="18">
        <f t="shared" si="5733"/>
        <v>0</v>
      </c>
      <c r="L2096" s="18">
        <f t="shared" si="5611"/>
        <v>42000</v>
      </c>
      <c r="M2096" s="18">
        <f t="shared" si="5612"/>
        <v>22000</v>
      </c>
      <c r="N2096" s="18">
        <f t="shared" si="5613"/>
        <v>22000</v>
      </c>
      <c r="O2096" s="18">
        <f t="shared" ref="O2096:S2098" si="5734">O2097</f>
        <v>0</v>
      </c>
      <c r="P2096" s="18">
        <f t="shared" si="5734"/>
        <v>0</v>
      </c>
      <c r="Q2096" s="18">
        <f t="shared" si="5734"/>
        <v>0</v>
      </c>
      <c r="R2096" s="18">
        <f t="shared" si="5734"/>
        <v>0</v>
      </c>
      <c r="S2096" s="18">
        <f t="shared" si="5734"/>
        <v>0</v>
      </c>
      <c r="T2096" s="18">
        <f t="shared" ref="T2096:T2170" si="5735">L2096+O2096+R2096</f>
        <v>42000</v>
      </c>
      <c r="U2096" s="18">
        <f t="shared" ref="U2096:U2170" si="5736">M2096+P2096+S2096</f>
        <v>22000</v>
      </c>
      <c r="V2096" s="18">
        <f t="shared" ref="V2096:V2170" si="5737">N2096+Q2096</f>
        <v>22000</v>
      </c>
      <c r="W2096" s="18">
        <f t="shared" ref="W2096:CD2098" si="5738">W2097</f>
        <v>0</v>
      </c>
      <c r="X2096" s="18">
        <f t="shared" si="5738"/>
        <v>0</v>
      </c>
      <c r="Y2096" s="18">
        <f t="shared" si="5738"/>
        <v>0</v>
      </c>
      <c r="Z2096" s="18">
        <f t="shared" si="5738"/>
        <v>0</v>
      </c>
      <c r="AA2096" s="18">
        <f t="shared" si="5738"/>
        <v>0</v>
      </c>
      <c r="AB2096" s="18">
        <f t="shared" si="5738"/>
        <v>0</v>
      </c>
      <c r="AC2096" s="18">
        <f t="shared" si="5727"/>
        <v>42000</v>
      </c>
      <c r="AD2096" s="18">
        <f t="shared" si="5728"/>
        <v>22000</v>
      </c>
      <c r="AE2096" s="18">
        <f t="shared" si="5729"/>
        <v>22000</v>
      </c>
      <c r="AF2096" s="18">
        <f t="shared" si="5738"/>
        <v>0</v>
      </c>
      <c r="AG2096" s="18">
        <f t="shared" si="5738"/>
        <v>0</v>
      </c>
      <c r="AH2096" s="18">
        <f t="shared" si="5738"/>
        <v>0</v>
      </c>
      <c r="AI2096" s="18">
        <f t="shared" si="5678"/>
        <v>42000</v>
      </c>
      <c r="AJ2096" s="18">
        <f t="shared" si="5679"/>
        <v>22000</v>
      </c>
      <c r="AK2096" s="18">
        <f t="shared" si="5680"/>
        <v>22000</v>
      </c>
      <c r="AL2096" s="18">
        <f t="shared" si="5738"/>
        <v>0</v>
      </c>
      <c r="AM2096" s="18">
        <f t="shared" si="5681"/>
        <v>42000</v>
      </c>
      <c r="AN2096" s="18">
        <f t="shared" si="5738"/>
        <v>0</v>
      </c>
      <c r="AO2096" s="18">
        <f t="shared" si="5738"/>
        <v>0</v>
      </c>
      <c r="AP2096" s="18">
        <f t="shared" si="5738"/>
        <v>0</v>
      </c>
      <c r="AQ2096" s="18">
        <f t="shared" si="5617"/>
        <v>42000</v>
      </c>
      <c r="AR2096" s="18">
        <f t="shared" si="5618"/>
        <v>22000</v>
      </c>
      <c r="AS2096" s="18">
        <f t="shared" si="5619"/>
        <v>22000</v>
      </c>
      <c r="AT2096" s="18">
        <f t="shared" si="5738"/>
        <v>0</v>
      </c>
      <c r="AU2096" s="18">
        <f t="shared" si="5738"/>
        <v>0</v>
      </c>
      <c r="AV2096" s="18">
        <f t="shared" si="5738"/>
        <v>0</v>
      </c>
      <c r="AW2096" s="18">
        <f t="shared" si="5620"/>
        <v>42000</v>
      </c>
      <c r="AX2096" s="18">
        <f t="shared" si="5621"/>
        <v>22000</v>
      </c>
      <c r="AY2096" s="18">
        <f t="shared" si="5622"/>
        <v>22000</v>
      </c>
      <c r="AZ2096" s="18">
        <f t="shared" si="5738"/>
        <v>0</v>
      </c>
      <c r="BA2096" s="18">
        <f t="shared" si="5738"/>
        <v>0</v>
      </c>
      <c r="BB2096" s="18">
        <f t="shared" si="5738"/>
        <v>0</v>
      </c>
      <c r="BC2096" s="18">
        <f t="shared" si="5592"/>
        <v>42000</v>
      </c>
      <c r="BD2096" s="18">
        <f t="shared" si="5593"/>
        <v>22000</v>
      </c>
      <c r="BE2096" s="18">
        <f t="shared" si="5594"/>
        <v>22000</v>
      </c>
      <c r="BF2096" s="18">
        <f t="shared" si="5738"/>
        <v>0</v>
      </c>
      <c r="BG2096" s="18">
        <f t="shared" si="5738"/>
        <v>0</v>
      </c>
      <c r="BH2096" s="18">
        <f t="shared" si="5738"/>
        <v>0</v>
      </c>
      <c r="BI2096" s="18">
        <f t="shared" si="5589"/>
        <v>42000</v>
      </c>
      <c r="BJ2096" s="18">
        <f t="shared" si="5590"/>
        <v>22000</v>
      </c>
      <c r="BK2096" s="18">
        <f t="shared" si="5591"/>
        <v>22000</v>
      </c>
      <c r="BL2096" s="18">
        <f t="shared" si="5738"/>
        <v>0</v>
      </c>
      <c r="BM2096" s="18">
        <f t="shared" si="5738"/>
        <v>0</v>
      </c>
      <c r="BN2096" s="18">
        <f t="shared" si="5738"/>
        <v>0</v>
      </c>
      <c r="BO2096" s="18">
        <f t="shared" si="5702"/>
        <v>42000</v>
      </c>
      <c r="BP2096" s="18">
        <f t="shared" si="5703"/>
        <v>22000</v>
      </c>
      <c r="BQ2096" s="18">
        <f t="shared" si="5704"/>
        <v>22000</v>
      </c>
      <c r="BR2096" s="18">
        <f t="shared" si="5738"/>
        <v>0</v>
      </c>
      <c r="BS2096" s="18">
        <f t="shared" si="5738"/>
        <v>0</v>
      </c>
      <c r="BT2096" s="18">
        <f t="shared" si="5738"/>
        <v>0</v>
      </c>
      <c r="BU2096" s="18">
        <f t="shared" si="5685"/>
        <v>42000</v>
      </c>
      <c r="BV2096" s="18">
        <f t="shared" si="5686"/>
        <v>22000</v>
      </c>
      <c r="BW2096" s="18">
        <f t="shared" si="5687"/>
        <v>22000</v>
      </c>
      <c r="BX2096" s="18">
        <f t="shared" si="5738"/>
        <v>0</v>
      </c>
      <c r="BY2096" s="18">
        <f t="shared" si="5738"/>
        <v>0</v>
      </c>
      <c r="BZ2096" s="18">
        <f t="shared" si="5738"/>
        <v>0</v>
      </c>
      <c r="CA2096" s="18">
        <f t="shared" si="5672"/>
        <v>42000</v>
      </c>
      <c r="CB2096" s="18">
        <f t="shared" si="5673"/>
        <v>22000</v>
      </c>
      <c r="CC2096" s="18">
        <f t="shared" si="5674"/>
        <v>22000</v>
      </c>
      <c r="CD2096" s="18">
        <f t="shared" si="5738"/>
        <v>0</v>
      </c>
      <c r="CE2096" s="27"/>
      <c r="CF2096" s="33"/>
    </row>
    <row r="2097" spans="1:119" ht="31.2" x14ac:dyDescent="0.3">
      <c r="A2097" s="41" t="s">
        <v>350</v>
      </c>
      <c r="B2097" s="39">
        <v>300</v>
      </c>
      <c r="C2097" s="41"/>
      <c r="D2097" s="41"/>
      <c r="E2097" s="14" t="s">
        <v>552</v>
      </c>
      <c r="F2097" s="18">
        <f t="shared" si="5733"/>
        <v>42000</v>
      </c>
      <c r="G2097" s="18">
        <f t="shared" si="5733"/>
        <v>22000</v>
      </c>
      <c r="H2097" s="18">
        <f t="shared" si="5733"/>
        <v>22000</v>
      </c>
      <c r="I2097" s="18">
        <f t="shared" si="5733"/>
        <v>0</v>
      </c>
      <c r="J2097" s="18">
        <f t="shared" si="5733"/>
        <v>0</v>
      </c>
      <c r="K2097" s="18">
        <f t="shared" si="5733"/>
        <v>0</v>
      </c>
      <c r="L2097" s="18">
        <f t="shared" si="5611"/>
        <v>42000</v>
      </c>
      <c r="M2097" s="18">
        <f t="shared" si="5612"/>
        <v>22000</v>
      </c>
      <c r="N2097" s="18">
        <f t="shared" si="5613"/>
        <v>22000</v>
      </c>
      <c r="O2097" s="18">
        <f t="shared" si="5734"/>
        <v>0</v>
      </c>
      <c r="P2097" s="18">
        <f t="shared" si="5734"/>
        <v>0</v>
      </c>
      <c r="Q2097" s="18">
        <f t="shared" si="5734"/>
        <v>0</v>
      </c>
      <c r="R2097" s="18">
        <f t="shared" si="5734"/>
        <v>0</v>
      </c>
      <c r="S2097" s="18">
        <f t="shared" si="5734"/>
        <v>0</v>
      </c>
      <c r="T2097" s="18">
        <f t="shared" si="5735"/>
        <v>42000</v>
      </c>
      <c r="U2097" s="18">
        <f t="shared" si="5736"/>
        <v>22000</v>
      </c>
      <c r="V2097" s="18">
        <f t="shared" si="5737"/>
        <v>22000</v>
      </c>
      <c r="W2097" s="18">
        <f t="shared" si="5738"/>
        <v>0</v>
      </c>
      <c r="X2097" s="18">
        <f t="shared" si="5738"/>
        <v>0</v>
      </c>
      <c r="Y2097" s="18">
        <f t="shared" si="5738"/>
        <v>0</v>
      </c>
      <c r="Z2097" s="18">
        <f t="shared" si="5738"/>
        <v>0</v>
      </c>
      <c r="AA2097" s="18">
        <f t="shared" si="5738"/>
        <v>0</v>
      </c>
      <c r="AB2097" s="18">
        <f t="shared" si="5738"/>
        <v>0</v>
      </c>
      <c r="AC2097" s="18">
        <f t="shared" si="5727"/>
        <v>42000</v>
      </c>
      <c r="AD2097" s="18">
        <f t="shared" si="5728"/>
        <v>22000</v>
      </c>
      <c r="AE2097" s="18">
        <f t="shared" si="5729"/>
        <v>22000</v>
      </c>
      <c r="AF2097" s="18">
        <f t="shared" si="5738"/>
        <v>0</v>
      </c>
      <c r="AG2097" s="18">
        <f t="shared" si="5738"/>
        <v>0</v>
      </c>
      <c r="AH2097" s="18">
        <f t="shared" si="5738"/>
        <v>0</v>
      </c>
      <c r="AI2097" s="18">
        <f t="shared" si="5678"/>
        <v>42000</v>
      </c>
      <c r="AJ2097" s="18">
        <f t="shared" si="5679"/>
        <v>22000</v>
      </c>
      <c r="AK2097" s="18">
        <f t="shared" si="5680"/>
        <v>22000</v>
      </c>
      <c r="AL2097" s="18">
        <f t="shared" si="5738"/>
        <v>0</v>
      </c>
      <c r="AM2097" s="18">
        <f t="shared" si="5681"/>
        <v>42000</v>
      </c>
      <c r="AN2097" s="18">
        <f t="shared" si="5738"/>
        <v>0</v>
      </c>
      <c r="AO2097" s="18">
        <f t="shared" si="5738"/>
        <v>0</v>
      </c>
      <c r="AP2097" s="18">
        <f t="shared" si="5738"/>
        <v>0</v>
      </c>
      <c r="AQ2097" s="18">
        <f t="shared" si="5617"/>
        <v>42000</v>
      </c>
      <c r="AR2097" s="18">
        <f t="shared" si="5618"/>
        <v>22000</v>
      </c>
      <c r="AS2097" s="18">
        <f t="shared" si="5619"/>
        <v>22000</v>
      </c>
      <c r="AT2097" s="18">
        <f t="shared" si="5738"/>
        <v>0</v>
      </c>
      <c r="AU2097" s="18">
        <f t="shared" si="5738"/>
        <v>0</v>
      </c>
      <c r="AV2097" s="18">
        <f t="shared" si="5738"/>
        <v>0</v>
      </c>
      <c r="AW2097" s="18">
        <f t="shared" si="5620"/>
        <v>42000</v>
      </c>
      <c r="AX2097" s="18">
        <f t="shared" si="5621"/>
        <v>22000</v>
      </c>
      <c r="AY2097" s="18">
        <f t="shared" si="5622"/>
        <v>22000</v>
      </c>
      <c r="AZ2097" s="18">
        <f t="shared" si="5738"/>
        <v>0</v>
      </c>
      <c r="BA2097" s="18">
        <f t="shared" si="5738"/>
        <v>0</v>
      </c>
      <c r="BB2097" s="18">
        <f t="shared" si="5738"/>
        <v>0</v>
      </c>
      <c r="BC2097" s="18">
        <f t="shared" si="5592"/>
        <v>42000</v>
      </c>
      <c r="BD2097" s="18">
        <f t="shared" si="5593"/>
        <v>22000</v>
      </c>
      <c r="BE2097" s="18">
        <f t="shared" si="5594"/>
        <v>22000</v>
      </c>
      <c r="BF2097" s="18">
        <f t="shared" si="5738"/>
        <v>0</v>
      </c>
      <c r="BG2097" s="18">
        <f t="shared" si="5738"/>
        <v>0</v>
      </c>
      <c r="BH2097" s="18">
        <f t="shared" si="5738"/>
        <v>0</v>
      </c>
      <c r="BI2097" s="18">
        <f t="shared" si="5589"/>
        <v>42000</v>
      </c>
      <c r="BJ2097" s="18">
        <f t="shared" si="5590"/>
        <v>22000</v>
      </c>
      <c r="BK2097" s="18">
        <f t="shared" si="5591"/>
        <v>22000</v>
      </c>
      <c r="BL2097" s="18">
        <f t="shared" si="5738"/>
        <v>0</v>
      </c>
      <c r="BM2097" s="18">
        <f t="shared" si="5738"/>
        <v>0</v>
      </c>
      <c r="BN2097" s="18">
        <f t="shared" si="5738"/>
        <v>0</v>
      </c>
      <c r="BO2097" s="18">
        <f t="shared" si="5702"/>
        <v>42000</v>
      </c>
      <c r="BP2097" s="18">
        <f t="shared" si="5703"/>
        <v>22000</v>
      </c>
      <c r="BQ2097" s="18">
        <f t="shared" si="5704"/>
        <v>22000</v>
      </c>
      <c r="BR2097" s="18">
        <f t="shared" si="5738"/>
        <v>0</v>
      </c>
      <c r="BS2097" s="18">
        <f t="shared" si="5738"/>
        <v>0</v>
      </c>
      <c r="BT2097" s="18">
        <f t="shared" si="5738"/>
        <v>0</v>
      </c>
      <c r="BU2097" s="18">
        <f t="shared" si="5685"/>
        <v>42000</v>
      </c>
      <c r="BV2097" s="18">
        <f t="shared" si="5686"/>
        <v>22000</v>
      </c>
      <c r="BW2097" s="18">
        <f t="shared" si="5687"/>
        <v>22000</v>
      </c>
      <c r="BX2097" s="18">
        <f t="shared" si="5738"/>
        <v>0</v>
      </c>
      <c r="BY2097" s="18">
        <f t="shared" si="5738"/>
        <v>0</v>
      </c>
      <c r="BZ2097" s="18">
        <f t="shared" si="5738"/>
        <v>0</v>
      </c>
      <c r="CA2097" s="18">
        <f t="shared" si="5672"/>
        <v>42000</v>
      </c>
      <c r="CB2097" s="18">
        <f t="shared" si="5673"/>
        <v>22000</v>
      </c>
      <c r="CC2097" s="18">
        <f t="shared" si="5674"/>
        <v>22000</v>
      </c>
      <c r="CD2097" s="18">
        <f t="shared" si="5738"/>
        <v>0</v>
      </c>
      <c r="CE2097" s="27"/>
      <c r="CF2097" s="33"/>
    </row>
    <row r="2098" spans="1:119" ht="31.2" x14ac:dyDescent="0.3">
      <c r="A2098" s="41" t="s">
        <v>350</v>
      </c>
      <c r="B2098" s="39">
        <v>320</v>
      </c>
      <c r="C2098" s="41"/>
      <c r="D2098" s="41"/>
      <c r="E2098" s="14" t="s">
        <v>561</v>
      </c>
      <c r="F2098" s="18">
        <f t="shared" si="5733"/>
        <v>42000</v>
      </c>
      <c r="G2098" s="18">
        <f t="shared" si="5733"/>
        <v>22000</v>
      </c>
      <c r="H2098" s="18">
        <f t="shared" si="5733"/>
        <v>22000</v>
      </c>
      <c r="I2098" s="18">
        <f t="shared" si="5733"/>
        <v>0</v>
      </c>
      <c r="J2098" s="18">
        <f t="shared" si="5733"/>
        <v>0</v>
      </c>
      <c r="K2098" s="18">
        <f t="shared" si="5733"/>
        <v>0</v>
      </c>
      <c r="L2098" s="18">
        <f t="shared" si="5611"/>
        <v>42000</v>
      </c>
      <c r="M2098" s="18">
        <f t="shared" si="5612"/>
        <v>22000</v>
      </c>
      <c r="N2098" s="18">
        <f t="shared" si="5613"/>
        <v>22000</v>
      </c>
      <c r="O2098" s="18">
        <f t="shared" si="5734"/>
        <v>0</v>
      </c>
      <c r="P2098" s="18">
        <f t="shared" si="5734"/>
        <v>0</v>
      </c>
      <c r="Q2098" s="18">
        <f t="shared" si="5734"/>
        <v>0</v>
      </c>
      <c r="R2098" s="18">
        <f t="shared" si="5734"/>
        <v>0</v>
      </c>
      <c r="S2098" s="18">
        <f t="shared" si="5734"/>
        <v>0</v>
      </c>
      <c r="T2098" s="18">
        <f t="shared" si="5735"/>
        <v>42000</v>
      </c>
      <c r="U2098" s="18">
        <f t="shared" si="5736"/>
        <v>22000</v>
      </c>
      <c r="V2098" s="18">
        <f t="shared" si="5737"/>
        <v>22000</v>
      </c>
      <c r="W2098" s="18">
        <f t="shared" si="5738"/>
        <v>0</v>
      </c>
      <c r="X2098" s="18">
        <f t="shared" si="5738"/>
        <v>0</v>
      </c>
      <c r="Y2098" s="18">
        <f t="shared" si="5738"/>
        <v>0</v>
      </c>
      <c r="Z2098" s="18">
        <f t="shared" si="5738"/>
        <v>0</v>
      </c>
      <c r="AA2098" s="18">
        <f t="shared" si="5738"/>
        <v>0</v>
      </c>
      <c r="AB2098" s="18">
        <f t="shared" si="5738"/>
        <v>0</v>
      </c>
      <c r="AC2098" s="18">
        <f t="shared" si="5727"/>
        <v>42000</v>
      </c>
      <c r="AD2098" s="18">
        <f t="shared" si="5728"/>
        <v>22000</v>
      </c>
      <c r="AE2098" s="18">
        <f t="shared" si="5729"/>
        <v>22000</v>
      </c>
      <c r="AF2098" s="18">
        <f t="shared" si="5738"/>
        <v>0</v>
      </c>
      <c r="AG2098" s="18">
        <f t="shared" si="5738"/>
        <v>0</v>
      </c>
      <c r="AH2098" s="18">
        <f t="shared" si="5738"/>
        <v>0</v>
      </c>
      <c r="AI2098" s="18">
        <f t="shared" si="5678"/>
        <v>42000</v>
      </c>
      <c r="AJ2098" s="18">
        <f t="shared" si="5679"/>
        <v>22000</v>
      </c>
      <c r="AK2098" s="18">
        <f t="shared" si="5680"/>
        <v>22000</v>
      </c>
      <c r="AL2098" s="18">
        <f t="shared" si="5738"/>
        <v>0</v>
      </c>
      <c r="AM2098" s="18">
        <f t="shared" si="5681"/>
        <v>42000</v>
      </c>
      <c r="AN2098" s="18">
        <f t="shared" si="5738"/>
        <v>0</v>
      </c>
      <c r="AO2098" s="18">
        <f t="shared" si="5738"/>
        <v>0</v>
      </c>
      <c r="AP2098" s="18">
        <f t="shared" si="5738"/>
        <v>0</v>
      </c>
      <c r="AQ2098" s="18">
        <f t="shared" si="5617"/>
        <v>42000</v>
      </c>
      <c r="AR2098" s="18">
        <f t="shared" si="5618"/>
        <v>22000</v>
      </c>
      <c r="AS2098" s="18">
        <f t="shared" si="5619"/>
        <v>22000</v>
      </c>
      <c r="AT2098" s="18">
        <f t="shared" si="5738"/>
        <v>0</v>
      </c>
      <c r="AU2098" s="18">
        <f t="shared" si="5738"/>
        <v>0</v>
      </c>
      <c r="AV2098" s="18">
        <f t="shared" si="5738"/>
        <v>0</v>
      </c>
      <c r="AW2098" s="18">
        <f t="shared" si="5620"/>
        <v>42000</v>
      </c>
      <c r="AX2098" s="18">
        <f t="shared" si="5621"/>
        <v>22000</v>
      </c>
      <c r="AY2098" s="18">
        <f t="shared" si="5622"/>
        <v>22000</v>
      </c>
      <c r="AZ2098" s="18">
        <f t="shared" si="5738"/>
        <v>0</v>
      </c>
      <c r="BA2098" s="18">
        <f t="shared" si="5738"/>
        <v>0</v>
      </c>
      <c r="BB2098" s="18">
        <f t="shared" si="5738"/>
        <v>0</v>
      </c>
      <c r="BC2098" s="18">
        <f t="shared" si="5592"/>
        <v>42000</v>
      </c>
      <c r="BD2098" s="18">
        <f t="shared" si="5593"/>
        <v>22000</v>
      </c>
      <c r="BE2098" s="18">
        <f t="shared" si="5594"/>
        <v>22000</v>
      </c>
      <c r="BF2098" s="18">
        <f t="shared" si="5738"/>
        <v>0</v>
      </c>
      <c r="BG2098" s="18">
        <f t="shared" si="5738"/>
        <v>0</v>
      </c>
      <c r="BH2098" s="18">
        <f t="shared" si="5738"/>
        <v>0</v>
      </c>
      <c r="BI2098" s="18">
        <f t="shared" si="5589"/>
        <v>42000</v>
      </c>
      <c r="BJ2098" s="18">
        <f t="shared" si="5590"/>
        <v>22000</v>
      </c>
      <c r="BK2098" s="18">
        <f t="shared" si="5591"/>
        <v>22000</v>
      </c>
      <c r="BL2098" s="18">
        <f t="shared" si="5738"/>
        <v>0</v>
      </c>
      <c r="BM2098" s="18">
        <f t="shared" si="5738"/>
        <v>0</v>
      </c>
      <c r="BN2098" s="18">
        <f t="shared" si="5738"/>
        <v>0</v>
      </c>
      <c r="BO2098" s="18">
        <f t="shared" si="5702"/>
        <v>42000</v>
      </c>
      <c r="BP2098" s="18">
        <f t="shared" si="5703"/>
        <v>22000</v>
      </c>
      <c r="BQ2098" s="18">
        <f t="shared" si="5704"/>
        <v>22000</v>
      </c>
      <c r="BR2098" s="18">
        <f t="shared" si="5738"/>
        <v>0</v>
      </c>
      <c r="BS2098" s="18">
        <f t="shared" si="5738"/>
        <v>0</v>
      </c>
      <c r="BT2098" s="18">
        <f t="shared" si="5738"/>
        <v>0</v>
      </c>
      <c r="BU2098" s="18">
        <f t="shared" si="5685"/>
        <v>42000</v>
      </c>
      <c r="BV2098" s="18">
        <f t="shared" si="5686"/>
        <v>22000</v>
      </c>
      <c r="BW2098" s="18">
        <f t="shared" si="5687"/>
        <v>22000</v>
      </c>
      <c r="BX2098" s="18">
        <f t="shared" si="5738"/>
        <v>0</v>
      </c>
      <c r="BY2098" s="18">
        <f t="shared" si="5738"/>
        <v>0</v>
      </c>
      <c r="BZ2098" s="18">
        <f t="shared" si="5738"/>
        <v>0</v>
      </c>
      <c r="CA2098" s="18">
        <f t="shared" si="5672"/>
        <v>42000</v>
      </c>
      <c r="CB2098" s="18">
        <f t="shared" si="5673"/>
        <v>22000</v>
      </c>
      <c r="CC2098" s="18">
        <f t="shared" si="5674"/>
        <v>22000</v>
      </c>
      <c r="CD2098" s="18">
        <f t="shared" si="5738"/>
        <v>0</v>
      </c>
      <c r="CE2098" s="27"/>
      <c r="CF2098" s="33"/>
    </row>
    <row r="2099" spans="1:119" x14ac:dyDescent="0.3">
      <c r="A2099" s="41" t="s">
        <v>350</v>
      </c>
      <c r="B2099" s="39">
        <v>320</v>
      </c>
      <c r="C2099" s="41" t="s">
        <v>59</v>
      </c>
      <c r="D2099" s="41" t="s">
        <v>19</v>
      </c>
      <c r="E2099" s="14" t="s">
        <v>541</v>
      </c>
      <c r="F2099" s="23">
        <f>22000+20000</f>
        <v>42000</v>
      </c>
      <c r="G2099" s="23">
        <v>22000</v>
      </c>
      <c r="H2099" s="23">
        <v>22000</v>
      </c>
      <c r="I2099" s="18"/>
      <c r="J2099" s="18"/>
      <c r="K2099" s="18"/>
      <c r="L2099" s="18">
        <f t="shared" si="5611"/>
        <v>42000</v>
      </c>
      <c r="M2099" s="18">
        <f t="shared" si="5612"/>
        <v>22000</v>
      </c>
      <c r="N2099" s="18">
        <f t="shared" si="5613"/>
        <v>22000</v>
      </c>
      <c r="O2099" s="18"/>
      <c r="P2099" s="18"/>
      <c r="Q2099" s="18"/>
      <c r="R2099" s="18"/>
      <c r="S2099" s="18"/>
      <c r="T2099" s="18">
        <f t="shared" si="5735"/>
        <v>42000</v>
      </c>
      <c r="U2099" s="18">
        <f t="shared" si="5736"/>
        <v>22000</v>
      </c>
      <c r="V2099" s="18">
        <f t="shared" si="5737"/>
        <v>22000</v>
      </c>
      <c r="W2099" s="18"/>
      <c r="X2099" s="18"/>
      <c r="Y2099" s="18"/>
      <c r="Z2099" s="18"/>
      <c r="AA2099" s="18"/>
      <c r="AB2099" s="18"/>
      <c r="AC2099" s="18">
        <f t="shared" si="5727"/>
        <v>42000</v>
      </c>
      <c r="AD2099" s="18">
        <f t="shared" si="5728"/>
        <v>22000</v>
      </c>
      <c r="AE2099" s="18">
        <f t="shared" si="5729"/>
        <v>22000</v>
      </c>
      <c r="AF2099" s="18"/>
      <c r="AG2099" s="18"/>
      <c r="AH2099" s="18"/>
      <c r="AI2099" s="18">
        <f t="shared" si="5678"/>
        <v>42000</v>
      </c>
      <c r="AJ2099" s="18">
        <f t="shared" si="5679"/>
        <v>22000</v>
      </c>
      <c r="AK2099" s="18">
        <f t="shared" si="5680"/>
        <v>22000</v>
      </c>
      <c r="AL2099" s="18"/>
      <c r="AM2099" s="18">
        <f t="shared" si="5681"/>
        <v>42000</v>
      </c>
      <c r="AN2099" s="18"/>
      <c r="AO2099" s="18"/>
      <c r="AP2099" s="18"/>
      <c r="AQ2099" s="18">
        <f t="shared" si="5617"/>
        <v>42000</v>
      </c>
      <c r="AR2099" s="18">
        <f t="shared" si="5618"/>
        <v>22000</v>
      </c>
      <c r="AS2099" s="18">
        <f t="shared" si="5619"/>
        <v>22000</v>
      </c>
      <c r="AT2099" s="18"/>
      <c r="AU2099" s="18"/>
      <c r="AV2099" s="18"/>
      <c r="AW2099" s="18">
        <f t="shared" si="5620"/>
        <v>42000</v>
      </c>
      <c r="AX2099" s="18">
        <f t="shared" si="5621"/>
        <v>22000</v>
      </c>
      <c r="AY2099" s="18">
        <f t="shared" si="5622"/>
        <v>22000</v>
      </c>
      <c r="AZ2099" s="18"/>
      <c r="BA2099" s="18"/>
      <c r="BB2099" s="18"/>
      <c r="BC2099" s="18">
        <f t="shared" si="5592"/>
        <v>42000</v>
      </c>
      <c r="BD2099" s="18">
        <f t="shared" si="5593"/>
        <v>22000</v>
      </c>
      <c r="BE2099" s="18">
        <f t="shared" si="5594"/>
        <v>22000</v>
      </c>
      <c r="BF2099" s="18"/>
      <c r="BG2099" s="18"/>
      <c r="BH2099" s="18"/>
      <c r="BI2099" s="18">
        <f t="shared" si="5589"/>
        <v>42000</v>
      </c>
      <c r="BJ2099" s="18">
        <f t="shared" si="5590"/>
        <v>22000</v>
      </c>
      <c r="BK2099" s="18">
        <f t="shared" si="5591"/>
        <v>22000</v>
      </c>
      <c r="BL2099" s="18"/>
      <c r="BM2099" s="18"/>
      <c r="BN2099" s="18"/>
      <c r="BO2099" s="18">
        <f t="shared" si="5702"/>
        <v>42000</v>
      </c>
      <c r="BP2099" s="18">
        <f t="shared" si="5703"/>
        <v>22000</v>
      </c>
      <c r="BQ2099" s="18">
        <f t="shared" si="5704"/>
        <v>22000</v>
      </c>
      <c r="BR2099" s="18"/>
      <c r="BS2099" s="18"/>
      <c r="BT2099" s="18"/>
      <c r="BU2099" s="18">
        <f t="shared" si="5685"/>
        <v>42000</v>
      </c>
      <c r="BV2099" s="18">
        <f t="shared" si="5686"/>
        <v>22000</v>
      </c>
      <c r="BW2099" s="18">
        <f t="shared" si="5687"/>
        <v>22000</v>
      </c>
      <c r="BX2099" s="18"/>
      <c r="BY2099" s="18"/>
      <c r="BZ2099" s="18"/>
      <c r="CA2099" s="18">
        <f t="shared" si="5672"/>
        <v>42000</v>
      </c>
      <c r="CB2099" s="18">
        <f t="shared" si="5673"/>
        <v>22000</v>
      </c>
      <c r="CC2099" s="18">
        <f t="shared" si="5674"/>
        <v>22000</v>
      </c>
      <c r="CD2099" s="18"/>
      <c r="CE2099" s="27"/>
      <c r="CF2099" s="33"/>
    </row>
    <row r="2100" spans="1:119" s="11" customFormat="1" ht="31.2" x14ac:dyDescent="0.3">
      <c r="A2100" s="32" t="s">
        <v>1577</v>
      </c>
      <c r="B2100" s="16"/>
      <c r="C2100" s="10"/>
      <c r="D2100" s="10"/>
      <c r="E2100" s="15" t="s">
        <v>1580</v>
      </c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>
        <f>AN2101</f>
        <v>6324.25</v>
      </c>
      <c r="AO2100" s="17">
        <f t="shared" ref="AO2100:CD2101" si="5739">AO2101</f>
        <v>4147.2</v>
      </c>
      <c r="AP2100" s="17">
        <f t="shared" si="5739"/>
        <v>4147.2</v>
      </c>
      <c r="AQ2100" s="17">
        <f t="shared" si="5617"/>
        <v>6324.25</v>
      </c>
      <c r="AR2100" s="17">
        <f t="shared" si="5618"/>
        <v>4147.2</v>
      </c>
      <c r="AS2100" s="17">
        <f t="shared" si="5619"/>
        <v>4147.2</v>
      </c>
      <c r="AT2100" s="17">
        <f t="shared" si="5739"/>
        <v>0</v>
      </c>
      <c r="AU2100" s="17">
        <f t="shared" si="5739"/>
        <v>0</v>
      </c>
      <c r="AV2100" s="17">
        <f t="shared" si="5739"/>
        <v>0</v>
      </c>
      <c r="AW2100" s="17">
        <f t="shared" si="5620"/>
        <v>6324.25</v>
      </c>
      <c r="AX2100" s="17">
        <f t="shared" si="5621"/>
        <v>4147.2</v>
      </c>
      <c r="AY2100" s="17">
        <f t="shared" si="5622"/>
        <v>4147.2</v>
      </c>
      <c r="AZ2100" s="17">
        <f t="shared" si="5739"/>
        <v>709.73400000000004</v>
      </c>
      <c r="BA2100" s="17">
        <f t="shared" si="5739"/>
        <v>0</v>
      </c>
      <c r="BB2100" s="17">
        <f t="shared" si="5739"/>
        <v>0</v>
      </c>
      <c r="BC2100" s="17">
        <f t="shared" si="5592"/>
        <v>7033.9840000000004</v>
      </c>
      <c r="BD2100" s="17">
        <f t="shared" si="5593"/>
        <v>4147.2</v>
      </c>
      <c r="BE2100" s="17">
        <f t="shared" si="5594"/>
        <v>4147.2</v>
      </c>
      <c r="BF2100" s="17">
        <f t="shared" si="5739"/>
        <v>0</v>
      </c>
      <c r="BG2100" s="17">
        <f t="shared" si="5739"/>
        <v>0</v>
      </c>
      <c r="BH2100" s="17">
        <f t="shared" si="5739"/>
        <v>0</v>
      </c>
      <c r="BI2100" s="18">
        <f t="shared" si="5589"/>
        <v>7033.9840000000004</v>
      </c>
      <c r="BJ2100" s="18">
        <f t="shared" si="5590"/>
        <v>4147.2</v>
      </c>
      <c r="BK2100" s="18">
        <f t="shared" si="5591"/>
        <v>4147.2</v>
      </c>
      <c r="BL2100" s="17">
        <f t="shared" si="5739"/>
        <v>4615.2760000000007</v>
      </c>
      <c r="BM2100" s="17">
        <f t="shared" si="5739"/>
        <v>0</v>
      </c>
      <c r="BN2100" s="17">
        <f t="shared" si="5739"/>
        <v>0</v>
      </c>
      <c r="BO2100" s="17">
        <f t="shared" si="5702"/>
        <v>11649.260000000002</v>
      </c>
      <c r="BP2100" s="17">
        <f t="shared" si="5703"/>
        <v>4147.2</v>
      </c>
      <c r="BQ2100" s="17">
        <f t="shared" si="5704"/>
        <v>4147.2</v>
      </c>
      <c r="BR2100" s="17">
        <f t="shared" si="5739"/>
        <v>37.4</v>
      </c>
      <c r="BS2100" s="17">
        <f t="shared" si="5739"/>
        <v>0</v>
      </c>
      <c r="BT2100" s="17">
        <f t="shared" si="5739"/>
        <v>0</v>
      </c>
      <c r="BU2100" s="17">
        <f t="shared" si="5685"/>
        <v>11686.660000000002</v>
      </c>
      <c r="BV2100" s="17">
        <f t="shared" si="5686"/>
        <v>4147.2</v>
      </c>
      <c r="BW2100" s="17">
        <f t="shared" si="5687"/>
        <v>4147.2</v>
      </c>
      <c r="BX2100" s="17">
        <f t="shared" si="5739"/>
        <v>0</v>
      </c>
      <c r="BY2100" s="17">
        <f t="shared" si="5739"/>
        <v>0</v>
      </c>
      <c r="BZ2100" s="17">
        <f t="shared" si="5739"/>
        <v>0</v>
      </c>
      <c r="CA2100" s="17">
        <f t="shared" si="5672"/>
        <v>11686.660000000002</v>
      </c>
      <c r="CB2100" s="17">
        <f t="shared" si="5673"/>
        <v>4147.2</v>
      </c>
      <c r="CC2100" s="17">
        <f t="shared" si="5674"/>
        <v>4147.2</v>
      </c>
      <c r="CD2100" s="17">
        <f t="shared" si="5739"/>
        <v>0</v>
      </c>
      <c r="CE2100" s="26"/>
      <c r="CF2100" s="33"/>
      <c r="CG2100" s="37"/>
      <c r="CH2100" s="37"/>
      <c r="CI2100" s="37"/>
      <c r="CJ2100" s="37"/>
      <c r="CK2100" s="37"/>
      <c r="CL2100" s="37"/>
      <c r="CM2100" s="37"/>
      <c r="CN2100" s="37"/>
      <c r="CO2100" s="37"/>
      <c r="CP2100" s="37"/>
      <c r="CQ2100" s="37"/>
      <c r="CR2100" s="37"/>
      <c r="CS2100" s="37"/>
      <c r="CT2100" s="37"/>
      <c r="CU2100" s="37"/>
      <c r="CV2100" s="37"/>
      <c r="CW2100" s="37"/>
      <c r="CX2100" s="37"/>
      <c r="CY2100" s="37"/>
      <c r="CZ2100" s="37"/>
      <c r="DA2100" s="37"/>
      <c r="DB2100" s="37"/>
      <c r="DC2100" s="37"/>
      <c r="DD2100" s="37"/>
      <c r="DE2100" s="37"/>
      <c r="DF2100" s="37"/>
      <c r="DG2100" s="37"/>
      <c r="DH2100" s="37"/>
      <c r="DI2100" s="37"/>
      <c r="DJ2100" s="37"/>
      <c r="DK2100" s="37"/>
      <c r="DL2100" s="37"/>
      <c r="DM2100" s="37"/>
      <c r="DN2100" s="37"/>
      <c r="DO2100" s="37"/>
    </row>
    <row r="2101" spans="1:119" ht="31.2" x14ac:dyDescent="0.3">
      <c r="A2101" s="19" t="s">
        <v>1578</v>
      </c>
      <c r="B2101" s="39"/>
      <c r="C2101" s="41"/>
      <c r="D2101" s="41"/>
      <c r="E2101" s="14" t="s">
        <v>1581</v>
      </c>
      <c r="F2101" s="23"/>
      <c r="G2101" s="23"/>
      <c r="H2101" s="23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>
        <f>AN2102</f>
        <v>6324.25</v>
      </c>
      <c r="AO2101" s="18">
        <f t="shared" si="5739"/>
        <v>4147.2</v>
      </c>
      <c r="AP2101" s="18">
        <f t="shared" si="5739"/>
        <v>4147.2</v>
      </c>
      <c r="AQ2101" s="18">
        <f t="shared" si="5617"/>
        <v>6324.25</v>
      </c>
      <c r="AR2101" s="18">
        <f t="shared" si="5618"/>
        <v>4147.2</v>
      </c>
      <c r="AS2101" s="18">
        <f t="shared" si="5619"/>
        <v>4147.2</v>
      </c>
      <c r="AT2101" s="18">
        <f t="shared" si="5739"/>
        <v>0</v>
      </c>
      <c r="AU2101" s="18">
        <f t="shared" si="5739"/>
        <v>0</v>
      </c>
      <c r="AV2101" s="18">
        <f t="shared" si="5739"/>
        <v>0</v>
      </c>
      <c r="AW2101" s="18">
        <f t="shared" si="5620"/>
        <v>6324.25</v>
      </c>
      <c r="AX2101" s="18">
        <f t="shared" si="5621"/>
        <v>4147.2</v>
      </c>
      <c r="AY2101" s="18">
        <f t="shared" si="5622"/>
        <v>4147.2</v>
      </c>
      <c r="AZ2101" s="18">
        <f t="shared" si="5739"/>
        <v>709.73400000000004</v>
      </c>
      <c r="BA2101" s="18">
        <f t="shared" si="5739"/>
        <v>0</v>
      </c>
      <c r="BB2101" s="18">
        <f t="shared" si="5739"/>
        <v>0</v>
      </c>
      <c r="BC2101" s="18">
        <f t="shared" si="5592"/>
        <v>7033.9840000000004</v>
      </c>
      <c r="BD2101" s="18">
        <f t="shared" si="5593"/>
        <v>4147.2</v>
      </c>
      <c r="BE2101" s="18">
        <f t="shared" si="5594"/>
        <v>4147.2</v>
      </c>
      <c r="BF2101" s="18">
        <f t="shared" si="5739"/>
        <v>0</v>
      </c>
      <c r="BG2101" s="18">
        <f t="shared" si="5739"/>
        <v>0</v>
      </c>
      <c r="BH2101" s="18">
        <f t="shared" si="5739"/>
        <v>0</v>
      </c>
      <c r="BI2101" s="18">
        <f t="shared" si="5589"/>
        <v>7033.9840000000004</v>
      </c>
      <c r="BJ2101" s="18">
        <f t="shared" si="5590"/>
        <v>4147.2</v>
      </c>
      <c r="BK2101" s="18">
        <f t="shared" si="5591"/>
        <v>4147.2</v>
      </c>
      <c r="BL2101" s="18">
        <f t="shared" si="5739"/>
        <v>4615.2760000000007</v>
      </c>
      <c r="BM2101" s="18">
        <f t="shared" si="5739"/>
        <v>0</v>
      </c>
      <c r="BN2101" s="18">
        <f t="shared" si="5739"/>
        <v>0</v>
      </c>
      <c r="BO2101" s="18">
        <f t="shared" si="5702"/>
        <v>11649.260000000002</v>
      </c>
      <c r="BP2101" s="18">
        <f t="shared" si="5703"/>
        <v>4147.2</v>
      </c>
      <c r="BQ2101" s="18">
        <f t="shared" si="5704"/>
        <v>4147.2</v>
      </c>
      <c r="BR2101" s="18">
        <f t="shared" si="5739"/>
        <v>37.4</v>
      </c>
      <c r="BS2101" s="18">
        <f t="shared" si="5739"/>
        <v>0</v>
      </c>
      <c r="BT2101" s="18">
        <f t="shared" si="5739"/>
        <v>0</v>
      </c>
      <c r="BU2101" s="18">
        <f t="shared" si="5685"/>
        <v>11686.660000000002</v>
      </c>
      <c r="BV2101" s="18">
        <f t="shared" si="5686"/>
        <v>4147.2</v>
      </c>
      <c r="BW2101" s="18">
        <f t="shared" si="5687"/>
        <v>4147.2</v>
      </c>
      <c r="BX2101" s="18">
        <f t="shared" si="5739"/>
        <v>0</v>
      </c>
      <c r="BY2101" s="18">
        <f t="shared" si="5739"/>
        <v>0</v>
      </c>
      <c r="BZ2101" s="18">
        <f t="shared" si="5739"/>
        <v>0</v>
      </c>
      <c r="CA2101" s="18">
        <f t="shared" si="5672"/>
        <v>11686.660000000002</v>
      </c>
      <c r="CB2101" s="18">
        <f t="shared" si="5673"/>
        <v>4147.2</v>
      </c>
      <c r="CC2101" s="18">
        <f t="shared" si="5674"/>
        <v>4147.2</v>
      </c>
      <c r="CD2101" s="18">
        <f t="shared" si="5739"/>
        <v>0</v>
      </c>
      <c r="CE2101" s="27"/>
      <c r="CF2101" s="33"/>
    </row>
    <row r="2102" spans="1:119" ht="31.2" x14ac:dyDescent="0.3">
      <c r="A2102" s="19" t="s">
        <v>1579</v>
      </c>
      <c r="B2102" s="39"/>
      <c r="C2102" s="41"/>
      <c r="D2102" s="41"/>
      <c r="E2102" s="14" t="s">
        <v>1582</v>
      </c>
      <c r="F2102" s="23"/>
      <c r="G2102" s="23"/>
      <c r="H2102" s="23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>
        <f>AN2103+AN2106</f>
        <v>6324.25</v>
      </c>
      <c r="AO2102" s="18">
        <f t="shared" ref="AO2102:CD2102" si="5740">AO2103+AO2106</f>
        <v>4147.2</v>
      </c>
      <c r="AP2102" s="18">
        <f t="shared" si="5740"/>
        <v>4147.2</v>
      </c>
      <c r="AQ2102" s="18">
        <f t="shared" si="5617"/>
        <v>6324.25</v>
      </c>
      <c r="AR2102" s="18">
        <f t="shared" si="5618"/>
        <v>4147.2</v>
      </c>
      <c r="AS2102" s="18">
        <f t="shared" si="5619"/>
        <v>4147.2</v>
      </c>
      <c r="AT2102" s="18">
        <f t="shared" ref="AT2102:AV2102" si="5741">AT2103+AT2106</f>
        <v>0</v>
      </c>
      <c r="AU2102" s="18">
        <f t="shared" si="5741"/>
        <v>0</v>
      </c>
      <c r="AV2102" s="18">
        <f t="shared" si="5741"/>
        <v>0</v>
      </c>
      <c r="AW2102" s="18">
        <f t="shared" si="5620"/>
        <v>6324.25</v>
      </c>
      <c r="AX2102" s="18">
        <f t="shared" si="5621"/>
        <v>4147.2</v>
      </c>
      <c r="AY2102" s="18">
        <f t="shared" si="5622"/>
        <v>4147.2</v>
      </c>
      <c r="AZ2102" s="18">
        <f t="shared" ref="AZ2102:BB2102" si="5742">AZ2103+AZ2106</f>
        <v>709.73400000000004</v>
      </c>
      <c r="BA2102" s="18">
        <f t="shared" si="5742"/>
        <v>0</v>
      </c>
      <c r="BB2102" s="18">
        <f t="shared" si="5742"/>
        <v>0</v>
      </c>
      <c r="BC2102" s="18">
        <f t="shared" si="5592"/>
        <v>7033.9840000000004</v>
      </c>
      <c r="BD2102" s="18">
        <f t="shared" si="5593"/>
        <v>4147.2</v>
      </c>
      <c r="BE2102" s="18">
        <f t="shared" si="5594"/>
        <v>4147.2</v>
      </c>
      <c r="BF2102" s="18">
        <f t="shared" ref="BF2102:BH2102" si="5743">BF2103+BF2106</f>
        <v>0</v>
      </c>
      <c r="BG2102" s="18">
        <f t="shared" si="5743"/>
        <v>0</v>
      </c>
      <c r="BH2102" s="18">
        <f t="shared" si="5743"/>
        <v>0</v>
      </c>
      <c r="BI2102" s="18">
        <f t="shared" si="5589"/>
        <v>7033.9840000000004</v>
      </c>
      <c r="BJ2102" s="18">
        <f t="shared" si="5590"/>
        <v>4147.2</v>
      </c>
      <c r="BK2102" s="18">
        <f t="shared" si="5591"/>
        <v>4147.2</v>
      </c>
      <c r="BL2102" s="18">
        <f t="shared" ref="BL2102:BN2102" si="5744">BL2103+BL2106</f>
        <v>4615.2760000000007</v>
      </c>
      <c r="BM2102" s="18">
        <f t="shared" si="5744"/>
        <v>0</v>
      </c>
      <c r="BN2102" s="18">
        <f t="shared" si="5744"/>
        <v>0</v>
      </c>
      <c r="BO2102" s="18">
        <f t="shared" si="5702"/>
        <v>11649.260000000002</v>
      </c>
      <c r="BP2102" s="18">
        <f t="shared" si="5703"/>
        <v>4147.2</v>
      </c>
      <c r="BQ2102" s="18">
        <f t="shared" si="5704"/>
        <v>4147.2</v>
      </c>
      <c r="BR2102" s="18">
        <f t="shared" ref="BR2102:BT2102" si="5745">BR2103+BR2106</f>
        <v>37.4</v>
      </c>
      <c r="BS2102" s="18">
        <f t="shared" si="5745"/>
        <v>0</v>
      </c>
      <c r="BT2102" s="18">
        <f t="shared" si="5745"/>
        <v>0</v>
      </c>
      <c r="BU2102" s="18">
        <f t="shared" si="5685"/>
        <v>11686.660000000002</v>
      </c>
      <c r="BV2102" s="18">
        <f t="shared" si="5686"/>
        <v>4147.2</v>
      </c>
      <c r="BW2102" s="18">
        <f t="shared" si="5687"/>
        <v>4147.2</v>
      </c>
      <c r="BX2102" s="18">
        <f t="shared" ref="BX2102:BZ2102" si="5746">BX2103+BX2106</f>
        <v>0</v>
      </c>
      <c r="BY2102" s="18">
        <f t="shared" si="5746"/>
        <v>0</v>
      </c>
      <c r="BZ2102" s="18">
        <f t="shared" si="5746"/>
        <v>0</v>
      </c>
      <c r="CA2102" s="18">
        <f t="shared" si="5672"/>
        <v>11686.660000000002</v>
      </c>
      <c r="CB2102" s="18">
        <f t="shared" si="5673"/>
        <v>4147.2</v>
      </c>
      <c r="CC2102" s="18">
        <f t="shared" si="5674"/>
        <v>4147.2</v>
      </c>
      <c r="CD2102" s="18">
        <f t="shared" si="5740"/>
        <v>0</v>
      </c>
      <c r="CE2102" s="27"/>
      <c r="CF2102" s="33"/>
    </row>
    <row r="2103" spans="1:119" ht="31.2" x14ac:dyDescent="0.3">
      <c r="A2103" s="19" t="s">
        <v>1579</v>
      </c>
      <c r="B2103" s="39">
        <v>200</v>
      </c>
      <c r="C2103" s="41"/>
      <c r="D2103" s="41"/>
      <c r="E2103" s="14" t="s">
        <v>551</v>
      </c>
      <c r="F2103" s="23"/>
      <c r="G2103" s="23"/>
      <c r="H2103" s="23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>
        <f>AN2104</f>
        <v>3547.5</v>
      </c>
      <c r="AO2103" s="18">
        <f t="shared" ref="AO2103:CD2104" si="5747">AO2104</f>
        <v>2191.5</v>
      </c>
      <c r="AP2103" s="18">
        <f t="shared" si="5747"/>
        <v>2191.5</v>
      </c>
      <c r="AQ2103" s="18">
        <f t="shared" si="5617"/>
        <v>3547.5</v>
      </c>
      <c r="AR2103" s="18">
        <f t="shared" si="5618"/>
        <v>2191.5</v>
      </c>
      <c r="AS2103" s="18">
        <f t="shared" si="5619"/>
        <v>2191.5</v>
      </c>
      <c r="AT2103" s="18">
        <f t="shared" si="5747"/>
        <v>0</v>
      </c>
      <c r="AU2103" s="18">
        <f t="shared" si="5747"/>
        <v>0</v>
      </c>
      <c r="AV2103" s="18">
        <f t="shared" si="5747"/>
        <v>0</v>
      </c>
      <c r="AW2103" s="18">
        <f t="shared" si="5620"/>
        <v>3547.5</v>
      </c>
      <c r="AX2103" s="18">
        <f t="shared" si="5621"/>
        <v>2191.5</v>
      </c>
      <c r="AY2103" s="18">
        <f t="shared" si="5622"/>
        <v>2191.5</v>
      </c>
      <c r="AZ2103" s="18">
        <f t="shared" si="5747"/>
        <v>568.47</v>
      </c>
      <c r="BA2103" s="18">
        <f t="shared" si="5747"/>
        <v>0</v>
      </c>
      <c r="BB2103" s="18">
        <f t="shared" si="5747"/>
        <v>0</v>
      </c>
      <c r="BC2103" s="18">
        <f t="shared" si="5592"/>
        <v>4115.97</v>
      </c>
      <c r="BD2103" s="18">
        <f t="shared" si="5593"/>
        <v>2191.5</v>
      </c>
      <c r="BE2103" s="18">
        <f t="shared" si="5594"/>
        <v>2191.5</v>
      </c>
      <c r="BF2103" s="18">
        <f t="shared" si="5747"/>
        <v>0</v>
      </c>
      <c r="BG2103" s="18">
        <f t="shared" si="5747"/>
        <v>0</v>
      </c>
      <c r="BH2103" s="18">
        <f t="shared" si="5747"/>
        <v>0</v>
      </c>
      <c r="BI2103" s="18">
        <f t="shared" si="5589"/>
        <v>4115.97</v>
      </c>
      <c r="BJ2103" s="18">
        <f t="shared" si="5590"/>
        <v>2191.5</v>
      </c>
      <c r="BK2103" s="18">
        <f t="shared" si="5591"/>
        <v>2191.5</v>
      </c>
      <c r="BL2103" s="18">
        <f t="shared" si="5747"/>
        <v>4366.4760000000006</v>
      </c>
      <c r="BM2103" s="18">
        <f t="shared" si="5747"/>
        <v>0</v>
      </c>
      <c r="BN2103" s="18">
        <f t="shared" si="5747"/>
        <v>0</v>
      </c>
      <c r="BO2103" s="18">
        <f t="shared" si="5702"/>
        <v>8482.4459999999999</v>
      </c>
      <c r="BP2103" s="18">
        <f t="shared" si="5703"/>
        <v>2191.5</v>
      </c>
      <c r="BQ2103" s="18">
        <f t="shared" si="5704"/>
        <v>2191.5</v>
      </c>
      <c r="BR2103" s="18">
        <f t="shared" si="5747"/>
        <v>0</v>
      </c>
      <c r="BS2103" s="18">
        <f t="shared" si="5747"/>
        <v>0</v>
      </c>
      <c r="BT2103" s="18">
        <f t="shared" si="5747"/>
        <v>0</v>
      </c>
      <c r="BU2103" s="18">
        <f t="shared" si="5685"/>
        <v>8482.4459999999999</v>
      </c>
      <c r="BV2103" s="18">
        <f t="shared" si="5686"/>
        <v>2191.5</v>
      </c>
      <c r="BW2103" s="18">
        <f t="shared" si="5687"/>
        <v>2191.5</v>
      </c>
      <c r="BX2103" s="18">
        <f t="shared" si="5747"/>
        <v>0</v>
      </c>
      <c r="BY2103" s="18">
        <f t="shared" si="5747"/>
        <v>0</v>
      </c>
      <c r="BZ2103" s="18">
        <f t="shared" si="5747"/>
        <v>0</v>
      </c>
      <c r="CA2103" s="18">
        <f t="shared" si="5672"/>
        <v>8482.4459999999999</v>
      </c>
      <c r="CB2103" s="18">
        <f t="shared" si="5673"/>
        <v>2191.5</v>
      </c>
      <c r="CC2103" s="18">
        <f t="shared" si="5674"/>
        <v>2191.5</v>
      </c>
      <c r="CD2103" s="18">
        <f t="shared" si="5747"/>
        <v>0</v>
      </c>
      <c r="CE2103" s="27"/>
      <c r="CF2103" s="33"/>
    </row>
    <row r="2104" spans="1:119" ht="46.8" x14ac:dyDescent="0.3">
      <c r="A2104" s="19" t="s">
        <v>1579</v>
      </c>
      <c r="B2104" s="39">
        <v>240</v>
      </c>
      <c r="C2104" s="41"/>
      <c r="D2104" s="41"/>
      <c r="E2104" s="14" t="s">
        <v>559</v>
      </c>
      <c r="F2104" s="23"/>
      <c r="G2104" s="23"/>
      <c r="H2104" s="23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>
        <f>AN2105</f>
        <v>3547.5</v>
      </c>
      <c r="AO2104" s="18">
        <f t="shared" si="5747"/>
        <v>2191.5</v>
      </c>
      <c r="AP2104" s="18">
        <f t="shared" si="5747"/>
        <v>2191.5</v>
      </c>
      <c r="AQ2104" s="18">
        <f t="shared" si="5617"/>
        <v>3547.5</v>
      </c>
      <c r="AR2104" s="18">
        <f t="shared" si="5618"/>
        <v>2191.5</v>
      </c>
      <c r="AS2104" s="18">
        <f t="shared" si="5619"/>
        <v>2191.5</v>
      </c>
      <c r="AT2104" s="18">
        <f t="shared" si="5747"/>
        <v>0</v>
      </c>
      <c r="AU2104" s="18">
        <f t="shared" si="5747"/>
        <v>0</v>
      </c>
      <c r="AV2104" s="18">
        <f t="shared" si="5747"/>
        <v>0</v>
      </c>
      <c r="AW2104" s="18">
        <f t="shared" si="5620"/>
        <v>3547.5</v>
      </c>
      <c r="AX2104" s="18">
        <f t="shared" si="5621"/>
        <v>2191.5</v>
      </c>
      <c r="AY2104" s="18">
        <f t="shared" si="5622"/>
        <v>2191.5</v>
      </c>
      <c r="AZ2104" s="18">
        <f t="shared" si="5747"/>
        <v>568.47</v>
      </c>
      <c r="BA2104" s="18">
        <f t="shared" si="5747"/>
        <v>0</v>
      </c>
      <c r="BB2104" s="18">
        <f t="shared" si="5747"/>
        <v>0</v>
      </c>
      <c r="BC2104" s="18">
        <f t="shared" si="5592"/>
        <v>4115.97</v>
      </c>
      <c r="BD2104" s="18">
        <f t="shared" si="5593"/>
        <v>2191.5</v>
      </c>
      <c r="BE2104" s="18">
        <f t="shared" si="5594"/>
        <v>2191.5</v>
      </c>
      <c r="BF2104" s="18">
        <f t="shared" si="5747"/>
        <v>0</v>
      </c>
      <c r="BG2104" s="18">
        <f t="shared" si="5747"/>
        <v>0</v>
      </c>
      <c r="BH2104" s="18">
        <f t="shared" si="5747"/>
        <v>0</v>
      </c>
      <c r="BI2104" s="18">
        <f t="shared" si="5589"/>
        <v>4115.97</v>
      </c>
      <c r="BJ2104" s="18">
        <f t="shared" si="5590"/>
        <v>2191.5</v>
      </c>
      <c r="BK2104" s="18">
        <f t="shared" si="5591"/>
        <v>2191.5</v>
      </c>
      <c r="BL2104" s="18">
        <f t="shared" si="5747"/>
        <v>4366.4760000000006</v>
      </c>
      <c r="BM2104" s="18">
        <f t="shared" si="5747"/>
        <v>0</v>
      </c>
      <c r="BN2104" s="18">
        <f t="shared" si="5747"/>
        <v>0</v>
      </c>
      <c r="BO2104" s="18">
        <f t="shared" si="5702"/>
        <v>8482.4459999999999</v>
      </c>
      <c r="BP2104" s="18">
        <f t="shared" si="5703"/>
        <v>2191.5</v>
      </c>
      <c r="BQ2104" s="18">
        <f t="shared" si="5704"/>
        <v>2191.5</v>
      </c>
      <c r="BR2104" s="18">
        <f t="shared" si="5747"/>
        <v>0</v>
      </c>
      <c r="BS2104" s="18">
        <f t="shared" si="5747"/>
        <v>0</v>
      </c>
      <c r="BT2104" s="18">
        <f t="shared" si="5747"/>
        <v>0</v>
      </c>
      <c r="BU2104" s="18">
        <f t="shared" si="5685"/>
        <v>8482.4459999999999</v>
      </c>
      <c r="BV2104" s="18">
        <f t="shared" si="5686"/>
        <v>2191.5</v>
      </c>
      <c r="BW2104" s="18">
        <f t="shared" si="5687"/>
        <v>2191.5</v>
      </c>
      <c r="BX2104" s="18">
        <f t="shared" si="5747"/>
        <v>0</v>
      </c>
      <c r="BY2104" s="18">
        <f t="shared" si="5747"/>
        <v>0</v>
      </c>
      <c r="BZ2104" s="18">
        <f t="shared" si="5747"/>
        <v>0</v>
      </c>
      <c r="CA2104" s="18">
        <f t="shared" si="5672"/>
        <v>8482.4459999999999</v>
      </c>
      <c r="CB2104" s="18">
        <f t="shared" si="5673"/>
        <v>2191.5</v>
      </c>
      <c r="CC2104" s="18">
        <f t="shared" si="5674"/>
        <v>2191.5</v>
      </c>
      <c r="CD2104" s="18">
        <f t="shared" si="5747"/>
        <v>0</v>
      </c>
      <c r="CE2104" s="27"/>
      <c r="CF2104" s="33"/>
    </row>
    <row r="2105" spans="1:119" x14ac:dyDescent="0.3">
      <c r="A2105" s="19" t="s">
        <v>1579</v>
      </c>
      <c r="B2105" s="39">
        <v>240</v>
      </c>
      <c r="C2105" s="41" t="s">
        <v>198</v>
      </c>
      <c r="D2105" s="41" t="s">
        <v>5</v>
      </c>
      <c r="E2105" s="14" t="s">
        <v>525</v>
      </c>
      <c r="F2105" s="23"/>
      <c r="G2105" s="23"/>
      <c r="H2105" s="23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>
        <f>1181.5+1010+1356</f>
        <v>3547.5</v>
      </c>
      <c r="AO2105" s="18">
        <f>1181.5+1010</f>
        <v>2191.5</v>
      </c>
      <c r="AP2105" s="18">
        <f>1181.5+1010</f>
        <v>2191.5</v>
      </c>
      <c r="AQ2105" s="18">
        <f t="shared" si="5617"/>
        <v>3547.5</v>
      </c>
      <c r="AR2105" s="18">
        <f t="shared" si="5618"/>
        <v>2191.5</v>
      </c>
      <c r="AS2105" s="18">
        <f t="shared" si="5619"/>
        <v>2191.5</v>
      </c>
      <c r="AT2105" s="18"/>
      <c r="AU2105" s="18"/>
      <c r="AV2105" s="18"/>
      <c r="AW2105" s="18">
        <f t="shared" si="5620"/>
        <v>3547.5</v>
      </c>
      <c r="AX2105" s="18">
        <f t="shared" si="5621"/>
        <v>2191.5</v>
      </c>
      <c r="AY2105" s="18">
        <f t="shared" si="5622"/>
        <v>2191.5</v>
      </c>
      <c r="AZ2105" s="18">
        <v>568.47</v>
      </c>
      <c r="BA2105" s="18"/>
      <c r="BB2105" s="18"/>
      <c r="BC2105" s="18">
        <f t="shared" si="5592"/>
        <v>4115.97</v>
      </c>
      <c r="BD2105" s="18">
        <f t="shared" si="5593"/>
        <v>2191.5</v>
      </c>
      <c r="BE2105" s="18">
        <f t="shared" si="5594"/>
        <v>2191.5</v>
      </c>
      <c r="BF2105" s="18"/>
      <c r="BG2105" s="18"/>
      <c r="BH2105" s="18"/>
      <c r="BI2105" s="18">
        <f t="shared" si="5589"/>
        <v>4115.97</v>
      </c>
      <c r="BJ2105" s="18">
        <f t="shared" si="5590"/>
        <v>2191.5</v>
      </c>
      <c r="BK2105" s="18">
        <f t="shared" si="5591"/>
        <v>2191.5</v>
      </c>
      <c r="BL2105" s="18">
        <f>3009.411+1357.065</f>
        <v>4366.4760000000006</v>
      </c>
      <c r="BM2105" s="18"/>
      <c r="BN2105" s="18"/>
      <c r="BO2105" s="18">
        <f t="shared" si="5702"/>
        <v>8482.4459999999999</v>
      </c>
      <c r="BP2105" s="18">
        <f t="shared" si="5703"/>
        <v>2191.5</v>
      </c>
      <c r="BQ2105" s="18">
        <f t="shared" si="5704"/>
        <v>2191.5</v>
      </c>
      <c r="BR2105" s="18"/>
      <c r="BS2105" s="18"/>
      <c r="BT2105" s="18"/>
      <c r="BU2105" s="18">
        <f t="shared" si="5685"/>
        <v>8482.4459999999999</v>
      </c>
      <c r="BV2105" s="18">
        <f t="shared" si="5686"/>
        <v>2191.5</v>
      </c>
      <c r="BW2105" s="18">
        <f t="shared" si="5687"/>
        <v>2191.5</v>
      </c>
      <c r="BX2105" s="18"/>
      <c r="BY2105" s="18"/>
      <c r="BZ2105" s="18"/>
      <c r="CA2105" s="18">
        <f t="shared" si="5672"/>
        <v>8482.4459999999999</v>
      </c>
      <c r="CB2105" s="18">
        <f t="shared" si="5673"/>
        <v>2191.5</v>
      </c>
      <c r="CC2105" s="18">
        <f t="shared" si="5674"/>
        <v>2191.5</v>
      </c>
      <c r="CD2105" s="18"/>
      <c r="CE2105" s="27"/>
      <c r="CF2105" s="33"/>
    </row>
    <row r="2106" spans="1:119" x14ac:dyDescent="0.3">
      <c r="A2106" s="19" t="s">
        <v>1579</v>
      </c>
      <c r="B2106" s="39">
        <v>800</v>
      </c>
      <c r="C2106" s="41"/>
      <c r="D2106" s="41"/>
      <c r="E2106" s="14" t="s">
        <v>556</v>
      </c>
      <c r="F2106" s="23"/>
      <c r="G2106" s="23"/>
      <c r="H2106" s="23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>
        <f>AN2107+AN2109</f>
        <v>2776.75</v>
      </c>
      <c r="AO2106" s="18">
        <f t="shared" ref="AO2106:CD2106" si="5748">AO2107+AO2109</f>
        <v>1955.7</v>
      </c>
      <c r="AP2106" s="18">
        <f t="shared" si="5748"/>
        <v>1955.7</v>
      </c>
      <c r="AQ2106" s="18">
        <f t="shared" si="5617"/>
        <v>2776.75</v>
      </c>
      <c r="AR2106" s="18">
        <f t="shared" si="5618"/>
        <v>1955.7</v>
      </c>
      <c r="AS2106" s="18">
        <f t="shared" si="5619"/>
        <v>1955.7</v>
      </c>
      <c r="AT2106" s="18">
        <f t="shared" ref="AT2106:AV2106" si="5749">AT2107+AT2109</f>
        <v>0</v>
      </c>
      <c r="AU2106" s="18">
        <f t="shared" si="5749"/>
        <v>0</v>
      </c>
      <c r="AV2106" s="18">
        <f t="shared" si="5749"/>
        <v>0</v>
      </c>
      <c r="AW2106" s="18">
        <f t="shared" si="5620"/>
        <v>2776.75</v>
      </c>
      <c r="AX2106" s="18">
        <f t="shared" si="5621"/>
        <v>1955.7</v>
      </c>
      <c r="AY2106" s="18">
        <f t="shared" si="5622"/>
        <v>1955.7</v>
      </c>
      <c r="AZ2106" s="18">
        <f t="shared" ref="AZ2106:BB2106" si="5750">AZ2107+AZ2109</f>
        <v>141.26400000000001</v>
      </c>
      <c r="BA2106" s="18">
        <f t="shared" si="5750"/>
        <v>0</v>
      </c>
      <c r="BB2106" s="18">
        <f t="shared" si="5750"/>
        <v>0</v>
      </c>
      <c r="BC2106" s="18">
        <f t="shared" si="5592"/>
        <v>2918.0140000000001</v>
      </c>
      <c r="BD2106" s="18">
        <f t="shared" si="5593"/>
        <v>1955.7</v>
      </c>
      <c r="BE2106" s="18">
        <f t="shared" si="5594"/>
        <v>1955.7</v>
      </c>
      <c r="BF2106" s="18">
        <f t="shared" ref="BF2106:BH2106" si="5751">BF2107+BF2109</f>
        <v>0</v>
      </c>
      <c r="BG2106" s="18">
        <f t="shared" si="5751"/>
        <v>0</v>
      </c>
      <c r="BH2106" s="18">
        <f t="shared" si="5751"/>
        <v>0</v>
      </c>
      <c r="BI2106" s="18">
        <f t="shared" si="5589"/>
        <v>2918.0140000000001</v>
      </c>
      <c r="BJ2106" s="18">
        <f t="shared" si="5590"/>
        <v>1955.7</v>
      </c>
      <c r="BK2106" s="18">
        <f t="shared" si="5591"/>
        <v>1955.7</v>
      </c>
      <c r="BL2106" s="18">
        <f t="shared" ref="BL2106:BN2106" si="5752">BL2107+BL2109</f>
        <v>248.8</v>
      </c>
      <c r="BM2106" s="18">
        <f t="shared" si="5752"/>
        <v>0</v>
      </c>
      <c r="BN2106" s="18">
        <f t="shared" si="5752"/>
        <v>0</v>
      </c>
      <c r="BO2106" s="18">
        <f t="shared" si="5702"/>
        <v>3166.8140000000003</v>
      </c>
      <c r="BP2106" s="18">
        <f t="shared" si="5703"/>
        <v>1955.7</v>
      </c>
      <c r="BQ2106" s="18">
        <f t="shared" si="5704"/>
        <v>1955.7</v>
      </c>
      <c r="BR2106" s="18">
        <f t="shared" ref="BR2106:BT2106" si="5753">BR2107+BR2109</f>
        <v>37.4</v>
      </c>
      <c r="BS2106" s="18">
        <f t="shared" si="5753"/>
        <v>0</v>
      </c>
      <c r="BT2106" s="18">
        <f t="shared" si="5753"/>
        <v>0</v>
      </c>
      <c r="BU2106" s="18">
        <f t="shared" si="5685"/>
        <v>3204.2140000000004</v>
      </c>
      <c r="BV2106" s="18">
        <f t="shared" si="5686"/>
        <v>1955.7</v>
      </c>
      <c r="BW2106" s="18">
        <f t="shared" si="5687"/>
        <v>1955.7</v>
      </c>
      <c r="BX2106" s="18">
        <f t="shared" ref="BX2106:BZ2106" si="5754">BX2107+BX2109</f>
        <v>0</v>
      </c>
      <c r="BY2106" s="18">
        <f t="shared" si="5754"/>
        <v>0</v>
      </c>
      <c r="BZ2106" s="18">
        <f t="shared" si="5754"/>
        <v>0</v>
      </c>
      <c r="CA2106" s="18">
        <f t="shared" si="5672"/>
        <v>3204.2140000000004</v>
      </c>
      <c r="CB2106" s="18">
        <f t="shared" si="5673"/>
        <v>1955.7</v>
      </c>
      <c r="CC2106" s="18">
        <f t="shared" si="5674"/>
        <v>1955.7</v>
      </c>
      <c r="CD2106" s="18">
        <f t="shared" si="5748"/>
        <v>0</v>
      </c>
      <c r="CE2106" s="27"/>
      <c r="CF2106" s="33"/>
    </row>
    <row r="2107" spans="1:119" x14ac:dyDescent="0.3">
      <c r="A2107" s="19" t="s">
        <v>1579</v>
      </c>
      <c r="B2107" s="39">
        <v>830</v>
      </c>
      <c r="C2107" s="41"/>
      <c r="D2107" s="41"/>
      <c r="E2107" s="14" t="s">
        <v>572</v>
      </c>
      <c r="F2107" s="23"/>
      <c r="G2107" s="23"/>
      <c r="H2107" s="23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>
        <f>AN2108</f>
        <v>2757.05</v>
      </c>
      <c r="AO2107" s="18">
        <f t="shared" ref="AO2107:CD2107" si="5755">AO2108</f>
        <v>1936</v>
      </c>
      <c r="AP2107" s="18">
        <f t="shared" si="5755"/>
        <v>1936</v>
      </c>
      <c r="AQ2107" s="18">
        <f t="shared" si="5617"/>
        <v>2757.05</v>
      </c>
      <c r="AR2107" s="18">
        <f t="shared" si="5618"/>
        <v>1936</v>
      </c>
      <c r="AS2107" s="18">
        <f t="shared" si="5619"/>
        <v>1936</v>
      </c>
      <c r="AT2107" s="18">
        <f t="shared" si="5755"/>
        <v>0</v>
      </c>
      <c r="AU2107" s="18">
        <f t="shared" si="5755"/>
        <v>0</v>
      </c>
      <c r="AV2107" s="18">
        <f t="shared" si="5755"/>
        <v>0</v>
      </c>
      <c r="AW2107" s="18">
        <f t="shared" si="5620"/>
        <v>2757.05</v>
      </c>
      <c r="AX2107" s="18">
        <f t="shared" si="5621"/>
        <v>1936</v>
      </c>
      <c r="AY2107" s="18">
        <f t="shared" si="5622"/>
        <v>1936</v>
      </c>
      <c r="AZ2107" s="18">
        <f t="shared" si="5755"/>
        <v>90</v>
      </c>
      <c r="BA2107" s="18">
        <f t="shared" si="5755"/>
        <v>0</v>
      </c>
      <c r="BB2107" s="18">
        <f t="shared" si="5755"/>
        <v>0</v>
      </c>
      <c r="BC2107" s="18">
        <f t="shared" si="5592"/>
        <v>2847.05</v>
      </c>
      <c r="BD2107" s="18">
        <f t="shared" si="5593"/>
        <v>1936</v>
      </c>
      <c r="BE2107" s="18">
        <f t="shared" si="5594"/>
        <v>1936</v>
      </c>
      <c r="BF2107" s="18">
        <f t="shared" si="5755"/>
        <v>0</v>
      </c>
      <c r="BG2107" s="18">
        <f t="shared" si="5755"/>
        <v>0</v>
      </c>
      <c r="BH2107" s="18">
        <f t="shared" si="5755"/>
        <v>0</v>
      </c>
      <c r="BI2107" s="18">
        <f t="shared" si="5589"/>
        <v>2847.05</v>
      </c>
      <c r="BJ2107" s="18">
        <f t="shared" si="5590"/>
        <v>1936</v>
      </c>
      <c r="BK2107" s="18">
        <f t="shared" si="5591"/>
        <v>1936</v>
      </c>
      <c r="BL2107" s="18">
        <f t="shared" si="5755"/>
        <v>248.8</v>
      </c>
      <c r="BM2107" s="18">
        <f t="shared" si="5755"/>
        <v>0</v>
      </c>
      <c r="BN2107" s="18">
        <f t="shared" si="5755"/>
        <v>0</v>
      </c>
      <c r="BO2107" s="18">
        <f t="shared" si="5702"/>
        <v>3095.8500000000004</v>
      </c>
      <c r="BP2107" s="18">
        <f t="shared" si="5703"/>
        <v>1936</v>
      </c>
      <c r="BQ2107" s="18">
        <f t="shared" si="5704"/>
        <v>1936</v>
      </c>
      <c r="BR2107" s="18">
        <f t="shared" si="5755"/>
        <v>37.4</v>
      </c>
      <c r="BS2107" s="18">
        <f t="shared" si="5755"/>
        <v>0</v>
      </c>
      <c r="BT2107" s="18">
        <f t="shared" si="5755"/>
        <v>0</v>
      </c>
      <c r="BU2107" s="18">
        <f t="shared" si="5685"/>
        <v>3133.2500000000005</v>
      </c>
      <c r="BV2107" s="18">
        <f t="shared" si="5686"/>
        <v>1936</v>
      </c>
      <c r="BW2107" s="18">
        <f t="shared" si="5687"/>
        <v>1936</v>
      </c>
      <c r="BX2107" s="18">
        <f t="shared" si="5755"/>
        <v>0</v>
      </c>
      <c r="BY2107" s="18">
        <f t="shared" si="5755"/>
        <v>0</v>
      </c>
      <c r="BZ2107" s="18">
        <f t="shared" si="5755"/>
        <v>0</v>
      </c>
      <c r="CA2107" s="18">
        <f t="shared" si="5672"/>
        <v>3133.2500000000005</v>
      </c>
      <c r="CB2107" s="18">
        <f t="shared" si="5673"/>
        <v>1936</v>
      </c>
      <c r="CC2107" s="18">
        <f t="shared" si="5674"/>
        <v>1936</v>
      </c>
      <c r="CD2107" s="18">
        <f t="shared" si="5755"/>
        <v>0</v>
      </c>
      <c r="CE2107" s="27"/>
      <c r="CF2107" s="33"/>
    </row>
    <row r="2108" spans="1:119" x14ac:dyDescent="0.3">
      <c r="A2108" s="19" t="s">
        <v>1579</v>
      </c>
      <c r="B2108" s="39">
        <v>830</v>
      </c>
      <c r="C2108" s="41" t="s">
        <v>198</v>
      </c>
      <c r="D2108" s="41" t="s">
        <v>5</v>
      </c>
      <c r="E2108" s="14" t="s">
        <v>525</v>
      </c>
      <c r="F2108" s="23"/>
      <c r="G2108" s="23"/>
      <c r="H2108" s="23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>
        <f>1936+821.05</f>
        <v>2757.05</v>
      </c>
      <c r="AO2108" s="18">
        <v>1936</v>
      </c>
      <c r="AP2108" s="18">
        <v>1936</v>
      </c>
      <c r="AQ2108" s="18">
        <f t="shared" si="5617"/>
        <v>2757.05</v>
      </c>
      <c r="AR2108" s="18">
        <f t="shared" si="5618"/>
        <v>1936</v>
      </c>
      <c r="AS2108" s="18">
        <f t="shared" si="5619"/>
        <v>1936</v>
      </c>
      <c r="AT2108" s="18"/>
      <c r="AU2108" s="18"/>
      <c r="AV2108" s="18"/>
      <c r="AW2108" s="18">
        <f t="shared" si="5620"/>
        <v>2757.05</v>
      </c>
      <c r="AX2108" s="18">
        <f t="shared" si="5621"/>
        <v>1936</v>
      </c>
      <c r="AY2108" s="18">
        <f t="shared" si="5622"/>
        <v>1936</v>
      </c>
      <c r="AZ2108" s="18">
        <v>90</v>
      </c>
      <c r="BA2108" s="18"/>
      <c r="BB2108" s="18"/>
      <c r="BC2108" s="18">
        <f t="shared" si="5592"/>
        <v>2847.05</v>
      </c>
      <c r="BD2108" s="18">
        <f t="shared" si="5593"/>
        <v>1936</v>
      </c>
      <c r="BE2108" s="18">
        <f t="shared" si="5594"/>
        <v>1936</v>
      </c>
      <c r="BF2108" s="18"/>
      <c r="BG2108" s="18"/>
      <c r="BH2108" s="18"/>
      <c r="BI2108" s="18">
        <f t="shared" ref="BI2108:BI2174" si="5756">BC2108+BF2108</f>
        <v>2847.05</v>
      </c>
      <c r="BJ2108" s="18">
        <f t="shared" ref="BJ2108:BJ2174" si="5757">BD2108+BG2108</f>
        <v>1936</v>
      </c>
      <c r="BK2108" s="18">
        <f t="shared" ref="BK2108:BK2174" si="5758">BE2108+BH2108</f>
        <v>1936</v>
      </c>
      <c r="BL2108" s="18">
        <v>248.8</v>
      </c>
      <c r="BM2108" s="18"/>
      <c r="BN2108" s="18"/>
      <c r="BO2108" s="18">
        <f t="shared" si="5702"/>
        <v>3095.8500000000004</v>
      </c>
      <c r="BP2108" s="18">
        <f t="shared" si="5703"/>
        <v>1936</v>
      </c>
      <c r="BQ2108" s="18">
        <f t="shared" si="5704"/>
        <v>1936</v>
      </c>
      <c r="BR2108" s="18">
        <v>37.4</v>
      </c>
      <c r="BS2108" s="18"/>
      <c r="BT2108" s="18"/>
      <c r="BU2108" s="18">
        <f t="shared" si="5685"/>
        <v>3133.2500000000005</v>
      </c>
      <c r="BV2108" s="18">
        <f t="shared" si="5686"/>
        <v>1936</v>
      </c>
      <c r="BW2108" s="18">
        <f t="shared" si="5687"/>
        <v>1936</v>
      </c>
      <c r="BX2108" s="18"/>
      <c r="BY2108" s="18"/>
      <c r="BZ2108" s="18"/>
      <c r="CA2108" s="18">
        <f t="shared" si="5672"/>
        <v>3133.2500000000005</v>
      </c>
      <c r="CB2108" s="18">
        <f t="shared" si="5673"/>
        <v>1936</v>
      </c>
      <c r="CC2108" s="18">
        <f t="shared" si="5674"/>
        <v>1936</v>
      </c>
      <c r="CD2108" s="18"/>
      <c r="CE2108" s="27"/>
      <c r="CF2108" s="33"/>
    </row>
    <row r="2109" spans="1:119" x14ac:dyDescent="0.3">
      <c r="A2109" s="19" t="s">
        <v>1579</v>
      </c>
      <c r="B2109" s="39">
        <v>850</v>
      </c>
      <c r="C2109" s="41"/>
      <c r="D2109" s="41"/>
      <c r="E2109" s="14" t="s">
        <v>573</v>
      </c>
      <c r="F2109" s="23"/>
      <c r="G2109" s="23"/>
      <c r="H2109" s="23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>
        <f>AN2110</f>
        <v>19.7</v>
      </c>
      <c r="AO2109" s="18">
        <f t="shared" ref="AO2109:CD2109" si="5759">AO2110</f>
        <v>19.7</v>
      </c>
      <c r="AP2109" s="18">
        <f t="shared" si="5759"/>
        <v>19.7</v>
      </c>
      <c r="AQ2109" s="18">
        <f t="shared" si="5617"/>
        <v>19.7</v>
      </c>
      <c r="AR2109" s="18">
        <f t="shared" si="5618"/>
        <v>19.7</v>
      </c>
      <c r="AS2109" s="18">
        <f t="shared" si="5619"/>
        <v>19.7</v>
      </c>
      <c r="AT2109" s="18">
        <f t="shared" si="5759"/>
        <v>0</v>
      </c>
      <c r="AU2109" s="18">
        <f t="shared" si="5759"/>
        <v>0</v>
      </c>
      <c r="AV2109" s="18">
        <f t="shared" si="5759"/>
        <v>0</v>
      </c>
      <c r="AW2109" s="18">
        <f t="shared" si="5620"/>
        <v>19.7</v>
      </c>
      <c r="AX2109" s="18">
        <f t="shared" si="5621"/>
        <v>19.7</v>
      </c>
      <c r="AY2109" s="18">
        <f t="shared" si="5622"/>
        <v>19.7</v>
      </c>
      <c r="AZ2109" s="18">
        <f t="shared" si="5759"/>
        <v>51.264000000000003</v>
      </c>
      <c r="BA2109" s="18">
        <f t="shared" si="5759"/>
        <v>0</v>
      </c>
      <c r="BB2109" s="18">
        <f t="shared" si="5759"/>
        <v>0</v>
      </c>
      <c r="BC2109" s="18">
        <f t="shared" ref="BC2109:BC2175" si="5760">AW2109+AZ2109</f>
        <v>70.963999999999999</v>
      </c>
      <c r="BD2109" s="18">
        <f t="shared" ref="BD2109:BD2175" si="5761">AX2109+BA2109</f>
        <v>19.7</v>
      </c>
      <c r="BE2109" s="18">
        <f t="shared" ref="BE2109:BE2175" si="5762">AY2109+BB2109</f>
        <v>19.7</v>
      </c>
      <c r="BF2109" s="18">
        <f t="shared" si="5759"/>
        <v>0</v>
      </c>
      <c r="BG2109" s="18">
        <f t="shared" si="5759"/>
        <v>0</v>
      </c>
      <c r="BH2109" s="18">
        <f t="shared" si="5759"/>
        <v>0</v>
      </c>
      <c r="BI2109" s="18">
        <f t="shared" si="5756"/>
        <v>70.963999999999999</v>
      </c>
      <c r="BJ2109" s="18">
        <f t="shared" si="5757"/>
        <v>19.7</v>
      </c>
      <c r="BK2109" s="18">
        <f t="shared" si="5758"/>
        <v>19.7</v>
      </c>
      <c r="BL2109" s="18">
        <f t="shared" si="5759"/>
        <v>0</v>
      </c>
      <c r="BM2109" s="18">
        <f t="shared" si="5759"/>
        <v>0</v>
      </c>
      <c r="BN2109" s="18">
        <f t="shared" si="5759"/>
        <v>0</v>
      </c>
      <c r="BO2109" s="18">
        <f t="shared" si="5702"/>
        <v>70.963999999999999</v>
      </c>
      <c r="BP2109" s="18">
        <f t="shared" si="5703"/>
        <v>19.7</v>
      </c>
      <c r="BQ2109" s="18">
        <f t="shared" si="5704"/>
        <v>19.7</v>
      </c>
      <c r="BR2109" s="18">
        <f t="shared" si="5759"/>
        <v>0</v>
      </c>
      <c r="BS2109" s="18">
        <f t="shared" si="5759"/>
        <v>0</v>
      </c>
      <c r="BT2109" s="18">
        <f t="shared" si="5759"/>
        <v>0</v>
      </c>
      <c r="BU2109" s="18">
        <f t="shared" si="5685"/>
        <v>70.963999999999999</v>
      </c>
      <c r="BV2109" s="18">
        <f t="shared" si="5686"/>
        <v>19.7</v>
      </c>
      <c r="BW2109" s="18">
        <f t="shared" si="5687"/>
        <v>19.7</v>
      </c>
      <c r="BX2109" s="18">
        <f t="shared" si="5759"/>
        <v>0</v>
      </c>
      <c r="BY2109" s="18">
        <f t="shared" si="5759"/>
        <v>0</v>
      </c>
      <c r="BZ2109" s="18">
        <f t="shared" si="5759"/>
        <v>0</v>
      </c>
      <c r="CA2109" s="18">
        <f t="shared" si="5672"/>
        <v>70.963999999999999</v>
      </c>
      <c r="CB2109" s="18">
        <f t="shared" si="5673"/>
        <v>19.7</v>
      </c>
      <c r="CC2109" s="18">
        <f t="shared" si="5674"/>
        <v>19.7</v>
      </c>
      <c r="CD2109" s="18">
        <f t="shared" si="5759"/>
        <v>0</v>
      </c>
      <c r="CE2109" s="27"/>
      <c r="CF2109" s="33"/>
    </row>
    <row r="2110" spans="1:119" x14ac:dyDescent="0.3">
      <c r="A2110" s="19" t="s">
        <v>1579</v>
      </c>
      <c r="B2110" s="39">
        <v>850</v>
      </c>
      <c r="C2110" s="41" t="s">
        <v>198</v>
      </c>
      <c r="D2110" s="41" t="s">
        <v>5</v>
      </c>
      <c r="E2110" s="14" t="s">
        <v>525</v>
      </c>
      <c r="F2110" s="23"/>
      <c r="G2110" s="23"/>
      <c r="H2110" s="23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>
        <v>19.7</v>
      </c>
      <c r="AO2110" s="18">
        <v>19.7</v>
      </c>
      <c r="AP2110" s="18">
        <v>19.7</v>
      </c>
      <c r="AQ2110" s="18">
        <f t="shared" si="5617"/>
        <v>19.7</v>
      </c>
      <c r="AR2110" s="18">
        <f t="shared" si="5618"/>
        <v>19.7</v>
      </c>
      <c r="AS2110" s="18">
        <f t="shared" si="5619"/>
        <v>19.7</v>
      </c>
      <c r="AT2110" s="18"/>
      <c r="AU2110" s="18"/>
      <c r="AV2110" s="18"/>
      <c r="AW2110" s="18">
        <f t="shared" si="5620"/>
        <v>19.7</v>
      </c>
      <c r="AX2110" s="18">
        <f t="shared" si="5621"/>
        <v>19.7</v>
      </c>
      <c r="AY2110" s="18">
        <f t="shared" si="5622"/>
        <v>19.7</v>
      </c>
      <c r="AZ2110" s="18">
        <v>51.264000000000003</v>
      </c>
      <c r="BA2110" s="18"/>
      <c r="BB2110" s="18"/>
      <c r="BC2110" s="18">
        <f t="shared" si="5760"/>
        <v>70.963999999999999</v>
      </c>
      <c r="BD2110" s="18">
        <f t="shared" si="5761"/>
        <v>19.7</v>
      </c>
      <c r="BE2110" s="18">
        <f t="shared" si="5762"/>
        <v>19.7</v>
      </c>
      <c r="BF2110" s="18"/>
      <c r="BG2110" s="18"/>
      <c r="BH2110" s="18"/>
      <c r="BI2110" s="18">
        <f t="shared" si="5756"/>
        <v>70.963999999999999</v>
      </c>
      <c r="BJ2110" s="18">
        <f t="shared" si="5757"/>
        <v>19.7</v>
      </c>
      <c r="BK2110" s="18">
        <f t="shared" si="5758"/>
        <v>19.7</v>
      </c>
      <c r="BL2110" s="18"/>
      <c r="BM2110" s="18"/>
      <c r="BN2110" s="18"/>
      <c r="BO2110" s="18">
        <f t="shared" si="5702"/>
        <v>70.963999999999999</v>
      </c>
      <c r="BP2110" s="18">
        <f t="shared" si="5703"/>
        <v>19.7</v>
      </c>
      <c r="BQ2110" s="18">
        <f t="shared" si="5704"/>
        <v>19.7</v>
      </c>
      <c r="BR2110" s="18"/>
      <c r="BS2110" s="18"/>
      <c r="BT2110" s="18"/>
      <c r="BU2110" s="18">
        <f t="shared" si="5685"/>
        <v>70.963999999999999</v>
      </c>
      <c r="BV2110" s="18">
        <f t="shared" si="5686"/>
        <v>19.7</v>
      </c>
      <c r="BW2110" s="18">
        <f t="shared" si="5687"/>
        <v>19.7</v>
      </c>
      <c r="BX2110" s="18"/>
      <c r="BY2110" s="18"/>
      <c r="BZ2110" s="18"/>
      <c r="CA2110" s="18">
        <f t="shared" si="5672"/>
        <v>70.963999999999999</v>
      </c>
      <c r="CB2110" s="18">
        <f t="shared" si="5673"/>
        <v>19.7</v>
      </c>
      <c r="CC2110" s="18">
        <f t="shared" si="5674"/>
        <v>19.7</v>
      </c>
      <c r="CD2110" s="18"/>
      <c r="CE2110" s="27"/>
      <c r="CF2110" s="33"/>
    </row>
    <row r="2111" spans="1:119" s="9" customFormat="1" ht="31.2" x14ac:dyDescent="0.3">
      <c r="A2111" s="8" t="s">
        <v>354</v>
      </c>
      <c r="B2111" s="13"/>
      <c r="C2111" s="8"/>
      <c r="D2111" s="8"/>
      <c r="E2111" s="38" t="s">
        <v>1105</v>
      </c>
      <c r="F2111" s="12">
        <f>F2112+F2127</f>
        <v>106114.6</v>
      </c>
      <c r="G2111" s="12">
        <f>G2112+G2127</f>
        <v>98077.4</v>
      </c>
      <c r="H2111" s="12">
        <f>H2112+H2127</f>
        <v>97720.1</v>
      </c>
      <c r="I2111" s="12">
        <f t="shared" ref="I2111:K2111" si="5763">I2112+I2127</f>
        <v>-1229.5999999999999</v>
      </c>
      <c r="J2111" s="12">
        <f t="shared" si="5763"/>
        <v>-840.8</v>
      </c>
      <c r="K2111" s="12">
        <f t="shared" si="5763"/>
        <v>-794.09999999999991</v>
      </c>
      <c r="L2111" s="12">
        <f t="shared" si="5611"/>
        <v>104885</v>
      </c>
      <c r="M2111" s="12">
        <f t="shared" si="5612"/>
        <v>97236.599999999991</v>
      </c>
      <c r="N2111" s="12">
        <f t="shared" si="5613"/>
        <v>96926</v>
      </c>
      <c r="O2111" s="12">
        <f t="shared" ref="O2111:S2111" si="5764">O2112+O2127</f>
        <v>9999.116</v>
      </c>
      <c r="P2111" s="12">
        <f t="shared" si="5764"/>
        <v>0</v>
      </c>
      <c r="Q2111" s="12">
        <f t="shared" si="5764"/>
        <v>0</v>
      </c>
      <c r="R2111" s="12">
        <f t="shared" si="5764"/>
        <v>0</v>
      </c>
      <c r="S2111" s="12">
        <f t="shared" si="5764"/>
        <v>0</v>
      </c>
      <c r="T2111" s="12">
        <f t="shared" si="5735"/>
        <v>114884.11599999999</v>
      </c>
      <c r="U2111" s="12">
        <f t="shared" si="5736"/>
        <v>97236.599999999991</v>
      </c>
      <c r="V2111" s="12">
        <f t="shared" si="5737"/>
        <v>96926</v>
      </c>
      <c r="W2111" s="12">
        <f>W2112+W2127</f>
        <v>0</v>
      </c>
      <c r="X2111" s="12">
        <f t="shared" ref="X2111:AB2111" si="5765">X2112+X2127</f>
        <v>0</v>
      </c>
      <c r="Y2111" s="12">
        <f t="shared" si="5765"/>
        <v>0</v>
      </c>
      <c r="Z2111" s="12">
        <f t="shared" si="5765"/>
        <v>0</v>
      </c>
      <c r="AA2111" s="12">
        <f t="shared" si="5765"/>
        <v>0</v>
      </c>
      <c r="AB2111" s="12">
        <f t="shared" si="5765"/>
        <v>0</v>
      </c>
      <c r="AC2111" s="12">
        <f t="shared" si="5727"/>
        <v>114884.11599999999</v>
      </c>
      <c r="AD2111" s="12">
        <f t="shared" si="5728"/>
        <v>97236.599999999991</v>
      </c>
      <c r="AE2111" s="12">
        <f t="shared" si="5729"/>
        <v>96926</v>
      </c>
      <c r="AF2111" s="12">
        <f t="shared" ref="AF2111:AH2111" si="5766">AF2112+AF2127</f>
        <v>2077.096</v>
      </c>
      <c r="AG2111" s="12">
        <f t="shared" si="5766"/>
        <v>0</v>
      </c>
      <c r="AH2111" s="12">
        <f t="shared" si="5766"/>
        <v>0</v>
      </c>
      <c r="AI2111" s="12">
        <f t="shared" si="5678"/>
        <v>116961.212</v>
      </c>
      <c r="AJ2111" s="12">
        <f t="shared" si="5679"/>
        <v>97236.599999999991</v>
      </c>
      <c r="AK2111" s="12">
        <f t="shared" si="5680"/>
        <v>96926</v>
      </c>
      <c r="AL2111" s="12">
        <f>AL2112+AL2127</f>
        <v>-492.76900000000001</v>
      </c>
      <c r="AM2111" s="12">
        <f t="shared" si="5681"/>
        <v>116468.443</v>
      </c>
      <c r="AN2111" s="12">
        <f t="shared" ref="AN2111:AP2111" si="5767">AN2112+AN2127</f>
        <v>665.82899999999995</v>
      </c>
      <c r="AO2111" s="12">
        <f t="shared" si="5767"/>
        <v>0</v>
      </c>
      <c r="AP2111" s="12">
        <f t="shared" si="5767"/>
        <v>0</v>
      </c>
      <c r="AQ2111" s="12">
        <f t="shared" si="5617"/>
        <v>117134.272</v>
      </c>
      <c r="AR2111" s="12">
        <f t="shared" si="5618"/>
        <v>97236.599999999991</v>
      </c>
      <c r="AS2111" s="12">
        <f t="shared" si="5619"/>
        <v>96926</v>
      </c>
      <c r="AT2111" s="12">
        <f>AT2112+AT2127</f>
        <v>-189.619</v>
      </c>
      <c r="AU2111" s="12">
        <f>AU2112+AU2127</f>
        <v>0</v>
      </c>
      <c r="AV2111" s="12">
        <f>AV2112+AV2127</f>
        <v>0</v>
      </c>
      <c r="AW2111" s="12">
        <f t="shared" si="5620"/>
        <v>116944.65299999999</v>
      </c>
      <c r="AX2111" s="12">
        <f t="shared" si="5621"/>
        <v>97236.599999999991</v>
      </c>
      <c r="AY2111" s="12">
        <f t="shared" si="5622"/>
        <v>96926</v>
      </c>
      <c r="AZ2111" s="12">
        <f t="shared" ref="AZ2111:BB2111" si="5768">AZ2112+AZ2127</f>
        <v>2577.61</v>
      </c>
      <c r="BA2111" s="12">
        <f t="shared" si="5768"/>
        <v>0</v>
      </c>
      <c r="BB2111" s="12">
        <f t="shared" si="5768"/>
        <v>0</v>
      </c>
      <c r="BC2111" s="12">
        <f t="shared" si="5760"/>
        <v>119522.26299999999</v>
      </c>
      <c r="BD2111" s="12">
        <f t="shared" si="5761"/>
        <v>97236.599999999991</v>
      </c>
      <c r="BE2111" s="12">
        <f t="shared" si="5762"/>
        <v>96926</v>
      </c>
      <c r="BF2111" s="12">
        <f t="shared" ref="BF2111:BH2111" si="5769">BF2112+BF2127</f>
        <v>0</v>
      </c>
      <c r="BG2111" s="12">
        <f t="shared" si="5769"/>
        <v>0</v>
      </c>
      <c r="BH2111" s="12">
        <f t="shared" si="5769"/>
        <v>0</v>
      </c>
      <c r="BI2111" s="18">
        <f t="shared" si="5756"/>
        <v>119522.26299999999</v>
      </c>
      <c r="BJ2111" s="18">
        <f t="shared" si="5757"/>
        <v>97236.599999999991</v>
      </c>
      <c r="BK2111" s="18">
        <f t="shared" si="5758"/>
        <v>96926</v>
      </c>
      <c r="BL2111" s="12">
        <f>BL2112+BL2127</f>
        <v>224.4</v>
      </c>
      <c r="BM2111" s="12">
        <f>BM2112+BM2127</f>
        <v>0</v>
      </c>
      <c r="BN2111" s="12">
        <f>BN2112+BN2127</f>
        <v>0</v>
      </c>
      <c r="BO2111" s="12">
        <f t="shared" si="5702"/>
        <v>119746.66299999999</v>
      </c>
      <c r="BP2111" s="12">
        <f t="shared" si="5703"/>
        <v>97236.599999999991</v>
      </c>
      <c r="BQ2111" s="12">
        <f t="shared" si="5704"/>
        <v>96926</v>
      </c>
      <c r="BR2111" s="12">
        <f>BR2112+BR2127</f>
        <v>0</v>
      </c>
      <c r="BS2111" s="12">
        <f>BS2112+BS2127</f>
        <v>0</v>
      </c>
      <c r="BT2111" s="12">
        <f>BT2112+BT2127</f>
        <v>0</v>
      </c>
      <c r="BU2111" s="12">
        <f t="shared" si="5685"/>
        <v>119746.66299999999</v>
      </c>
      <c r="BV2111" s="12">
        <f t="shared" si="5686"/>
        <v>97236.599999999991</v>
      </c>
      <c r="BW2111" s="12">
        <f t="shared" si="5687"/>
        <v>96926</v>
      </c>
      <c r="BX2111" s="12">
        <f t="shared" ref="BX2111:BZ2111" si="5770">BX2112+BX2127</f>
        <v>-1890.24</v>
      </c>
      <c r="BY2111" s="12">
        <f t="shared" si="5770"/>
        <v>0</v>
      </c>
      <c r="BZ2111" s="12">
        <f t="shared" si="5770"/>
        <v>0</v>
      </c>
      <c r="CA2111" s="12">
        <f t="shared" si="5672"/>
        <v>117856.42299999998</v>
      </c>
      <c r="CB2111" s="12">
        <f t="shared" si="5673"/>
        <v>97236.599999999991</v>
      </c>
      <c r="CC2111" s="12">
        <f t="shared" si="5674"/>
        <v>96926</v>
      </c>
      <c r="CD2111" s="12">
        <f>CD2112+CD2127</f>
        <v>0</v>
      </c>
      <c r="CE2111" s="25"/>
      <c r="CF2111" s="33"/>
      <c r="CG2111" s="36"/>
      <c r="CH2111" s="36"/>
      <c r="CI2111" s="36"/>
      <c r="CJ2111" s="36"/>
      <c r="CK2111" s="36"/>
      <c r="CL2111" s="36"/>
      <c r="CM2111" s="36"/>
      <c r="CN2111" s="36"/>
      <c r="CO2111" s="36"/>
      <c r="CP2111" s="36"/>
      <c r="CQ2111" s="36"/>
      <c r="CR2111" s="36"/>
      <c r="CS2111" s="36"/>
      <c r="CT2111" s="36"/>
      <c r="CU2111" s="36"/>
      <c r="CV2111" s="36"/>
      <c r="CW2111" s="36"/>
      <c r="CX2111" s="36"/>
      <c r="CY2111" s="36"/>
      <c r="CZ2111" s="36"/>
      <c r="DA2111" s="36"/>
      <c r="DB2111" s="36"/>
      <c r="DC2111" s="36"/>
      <c r="DD2111" s="36"/>
      <c r="DE2111" s="36"/>
      <c r="DF2111" s="36"/>
      <c r="DG2111" s="36"/>
      <c r="DH2111" s="36"/>
      <c r="DI2111" s="36"/>
      <c r="DJ2111" s="36"/>
      <c r="DK2111" s="36"/>
      <c r="DL2111" s="36"/>
      <c r="DM2111" s="36"/>
      <c r="DN2111" s="36"/>
      <c r="DO2111" s="36"/>
    </row>
    <row r="2112" spans="1:119" s="11" customFormat="1" ht="31.2" x14ac:dyDescent="0.3">
      <c r="A2112" s="10" t="s">
        <v>355</v>
      </c>
      <c r="B2112" s="16"/>
      <c r="C2112" s="10"/>
      <c r="D2112" s="10"/>
      <c r="E2112" s="15" t="s">
        <v>1106</v>
      </c>
      <c r="F2112" s="17">
        <f>F2113</f>
        <v>4474.0999999999995</v>
      </c>
      <c r="G2112" s="17">
        <f t="shared" ref="G2112:CD2112" si="5771">G2113</f>
        <v>4649.2</v>
      </c>
      <c r="H2112" s="17">
        <f t="shared" si="5771"/>
        <v>4291.8999999999996</v>
      </c>
      <c r="I2112" s="17">
        <f t="shared" si="5771"/>
        <v>0</v>
      </c>
      <c r="J2112" s="17">
        <f t="shared" si="5771"/>
        <v>-140</v>
      </c>
      <c r="K2112" s="17">
        <f t="shared" si="5771"/>
        <v>-93.3</v>
      </c>
      <c r="L2112" s="17">
        <f t="shared" si="5611"/>
        <v>4474.0999999999995</v>
      </c>
      <c r="M2112" s="17">
        <f t="shared" si="5612"/>
        <v>4509.2</v>
      </c>
      <c r="N2112" s="17">
        <f t="shared" si="5613"/>
        <v>4198.5999999999995</v>
      </c>
      <c r="O2112" s="17">
        <f t="shared" si="5771"/>
        <v>0</v>
      </c>
      <c r="P2112" s="17">
        <f t="shared" si="5771"/>
        <v>0</v>
      </c>
      <c r="Q2112" s="17">
        <f t="shared" si="5771"/>
        <v>0</v>
      </c>
      <c r="R2112" s="17">
        <f t="shared" si="5771"/>
        <v>0</v>
      </c>
      <c r="S2112" s="17">
        <f t="shared" si="5771"/>
        <v>0</v>
      </c>
      <c r="T2112" s="17">
        <f t="shared" si="5735"/>
        <v>4474.0999999999995</v>
      </c>
      <c r="U2112" s="17">
        <f t="shared" si="5736"/>
        <v>4509.2</v>
      </c>
      <c r="V2112" s="17">
        <f t="shared" si="5737"/>
        <v>4198.5999999999995</v>
      </c>
      <c r="W2112" s="17">
        <f t="shared" si="5771"/>
        <v>0</v>
      </c>
      <c r="X2112" s="17">
        <f t="shared" si="5771"/>
        <v>0</v>
      </c>
      <c r="Y2112" s="17">
        <f t="shared" si="5771"/>
        <v>0</v>
      </c>
      <c r="Z2112" s="17">
        <f t="shared" si="5771"/>
        <v>0</v>
      </c>
      <c r="AA2112" s="17">
        <f t="shared" si="5771"/>
        <v>0</v>
      </c>
      <c r="AB2112" s="17">
        <f t="shared" si="5771"/>
        <v>0</v>
      </c>
      <c r="AC2112" s="17">
        <f t="shared" si="5727"/>
        <v>4474.0999999999995</v>
      </c>
      <c r="AD2112" s="17">
        <f t="shared" si="5728"/>
        <v>4509.2</v>
      </c>
      <c r="AE2112" s="17">
        <f t="shared" si="5729"/>
        <v>4198.5999999999995</v>
      </c>
      <c r="AF2112" s="17">
        <f t="shared" si="5771"/>
        <v>0</v>
      </c>
      <c r="AG2112" s="17">
        <f t="shared" si="5771"/>
        <v>0</v>
      </c>
      <c r="AH2112" s="17">
        <f t="shared" si="5771"/>
        <v>0</v>
      </c>
      <c r="AI2112" s="17">
        <f t="shared" si="5678"/>
        <v>4474.0999999999995</v>
      </c>
      <c r="AJ2112" s="17">
        <f t="shared" si="5679"/>
        <v>4509.2</v>
      </c>
      <c r="AK2112" s="17">
        <f t="shared" si="5680"/>
        <v>4198.5999999999995</v>
      </c>
      <c r="AL2112" s="17">
        <f t="shared" si="5771"/>
        <v>0</v>
      </c>
      <c r="AM2112" s="17">
        <f t="shared" si="5681"/>
        <v>4474.0999999999995</v>
      </c>
      <c r="AN2112" s="17">
        <f t="shared" si="5771"/>
        <v>0</v>
      </c>
      <c r="AO2112" s="17">
        <f t="shared" si="5771"/>
        <v>0</v>
      </c>
      <c r="AP2112" s="17">
        <f t="shared" si="5771"/>
        <v>0</v>
      </c>
      <c r="AQ2112" s="17">
        <f t="shared" si="5617"/>
        <v>4474.0999999999995</v>
      </c>
      <c r="AR2112" s="17">
        <f t="shared" si="5618"/>
        <v>4509.2</v>
      </c>
      <c r="AS2112" s="17">
        <f t="shared" si="5619"/>
        <v>4198.5999999999995</v>
      </c>
      <c r="AT2112" s="17">
        <f t="shared" si="5771"/>
        <v>0</v>
      </c>
      <c r="AU2112" s="17">
        <f t="shared" si="5771"/>
        <v>0</v>
      </c>
      <c r="AV2112" s="17">
        <f t="shared" si="5771"/>
        <v>0</v>
      </c>
      <c r="AW2112" s="17">
        <f t="shared" si="5620"/>
        <v>4474.0999999999995</v>
      </c>
      <c r="AX2112" s="17">
        <f t="shared" si="5621"/>
        <v>4509.2</v>
      </c>
      <c r="AY2112" s="17">
        <f t="shared" si="5622"/>
        <v>4198.5999999999995</v>
      </c>
      <c r="AZ2112" s="17">
        <f t="shared" si="5771"/>
        <v>0</v>
      </c>
      <c r="BA2112" s="17">
        <f t="shared" si="5771"/>
        <v>0</v>
      </c>
      <c r="BB2112" s="17">
        <f t="shared" si="5771"/>
        <v>0</v>
      </c>
      <c r="BC2112" s="17">
        <f t="shared" si="5760"/>
        <v>4474.0999999999995</v>
      </c>
      <c r="BD2112" s="17">
        <f t="shared" si="5761"/>
        <v>4509.2</v>
      </c>
      <c r="BE2112" s="17">
        <f t="shared" si="5762"/>
        <v>4198.5999999999995</v>
      </c>
      <c r="BF2112" s="17">
        <f t="shared" si="5771"/>
        <v>0</v>
      </c>
      <c r="BG2112" s="17">
        <f t="shared" si="5771"/>
        <v>0</v>
      </c>
      <c r="BH2112" s="17">
        <f t="shared" si="5771"/>
        <v>0</v>
      </c>
      <c r="BI2112" s="18">
        <f t="shared" si="5756"/>
        <v>4474.0999999999995</v>
      </c>
      <c r="BJ2112" s="18">
        <f t="shared" si="5757"/>
        <v>4509.2</v>
      </c>
      <c r="BK2112" s="18">
        <f t="shared" si="5758"/>
        <v>4198.5999999999995</v>
      </c>
      <c r="BL2112" s="17">
        <f t="shared" si="5771"/>
        <v>0</v>
      </c>
      <c r="BM2112" s="17">
        <f t="shared" si="5771"/>
        <v>0</v>
      </c>
      <c r="BN2112" s="17">
        <f t="shared" si="5771"/>
        <v>0</v>
      </c>
      <c r="BO2112" s="17">
        <f t="shared" si="5702"/>
        <v>4474.0999999999995</v>
      </c>
      <c r="BP2112" s="17">
        <f t="shared" si="5703"/>
        <v>4509.2</v>
      </c>
      <c r="BQ2112" s="17">
        <f t="shared" si="5704"/>
        <v>4198.5999999999995</v>
      </c>
      <c r="BR2112" s="17">
        <f t="shared" si="5771"/>
        <v>0</v>
      </c>
      <c r="BS2112" s="17">
        <f t="shared" si="5771"/>
        <v>0</v>
      </c>
      <c r="BT2112" s="17">
        <f t="shared" si="5771"/>
        <v>0</v>
      </c>
      <c r="BU2112" s="17">
        <f t="shared" si="5685"/>
        <v>4474.0999999999995</v>
      </c>
      <c r="BV2112" s="17">
        <f t="shared" si="5686"/>
        <v>4509.2</v>
      </c>
      <c r="BW2112" s="17">
        <f t="shared" si="5687"/>
        <v>4198.5999999999995</v>
      </c>
      <c r="BX2112" s="17">
        <f t="shared" si="5771"/>
        <v>-755</v>
      </c>
      <c r="BY2112" s="17">
        <f t="shared" si="5771"/>
        <v>0</v>
      </c>
      <c r="BZ2112" s="17">
        <f t="shared" si="5771"/>
        <v>0</v>
      </c>
      <c r="CA2112" s="17">
        <f t="shared" si="5672"/>
        <v>3719.0999999999995</v>
      </c>
      <c r="CB2112" s="17">
        <f t="shared" si="5673"/>
        <v>4509.2</v>
      </c>
      <c r="CC2112" s="17">
        <f t="shared" si="5674"/>
        <v>4198.5999999999995</v>
      </c>
      <c r="CD2112" s="17">
        <f t="shared" si="5771"/>
        <v>0</v>
      </c>
      <c r="CE2112" s="26"/>
      <c r="CF2112" s="33"/>
      <c r="CG2112" s="37"/>
      <c r="CH2112" s="37"/>
      <c r="CI2112" s="37"/>
      <c r="CJ2112" s="37"/>
      <c r="CK2112" s="37"/>
      <c r="CL2112" s="37"/>
      <c r="CM2112" s="37"/>
      <c r="CN2112" s="37"/>
      <c r="CO2112" s="37"/>
      <c r="CP2112" s="37"/>
      <c r="CQ2112" s="37"/>
      <c r="CR2112" s="37"/>
      <c r="CS2112" s="37"/>
      <c r="CT2112" s="37"/>
      <c r="CU2112" s="37"/>
      <c r="CV2112" s="37"/>
      <c r="CW2112" s="37"/>
      <c r="CX2112" s="37"/>
      <c r="CY2112" s="37"/>
      <c r="CZ2112" s="37"/>
      <c r="DA2112" s="37"/>
      <c r="DB2112" s="37"/>
      <c r="DC2112" s="37"/>
      <c r="DD2112" s="37"/>
      <c r="DE2112" s="37"/>
      <c r="DF2112" s="37"/>
      <c r="DG2112" s="37"/>
      <c r="DH2112" s="37"/>
      <c r="DI2112" s="37"/>
      <c r="DJ2112" s="37"/>
      <c r="DK2112" s="37"/>
      <c r="DL2112" s="37"/>
      <c r="DM2112" s="37"/>
      <c r="DN2112" s="37"/>
      <c r="DO2112" s="37"/>
    </row>
    <row r="2113" spans="1:119" ht="78" x14ac:dyDescent="0.3">
      <c r="A2113" s="41" t="s">
        <v>356</v>
      </c>
      <c r="B2113" s="39"/>
      <c r="C2113" s="41"/>
      <c r="D2113" s="41"/>
      <c r="E2113" s="14" t="s">
        <v>1107</v>
      </c>
      <c r="F2113" s="18">
        <f t="shared" ref="F2113:K2113" si="5772">F2114+F2118</f>
        <v>4474.0999999999995</v>
      </c>
      <c r="G2113" s="18">
        <f t="shared" si="5772"/>
        <v>4649.2</v>
      </c>
      <c r="H2113" s="18">
        <f t="shared" si="5772"/>
        <v>4291.8999999999996</v>
      </c>
      <c r="I2113" s="18">
        <f t="shared" si="5772"/>
        <v>0</v>
      </c>
      <c r="J2113" s="18">
        <f t="shared" si="5772"/>
        <v>-140</v>
      </c>
      <c r="K2113" s="18">
        <f t="shared" si="5772"/>
        <v>-93.3</v>
      </c>
      <c r="L2113" s="18">
        <f t="shared" si="5611"/>
        <v>4474.0999999999995</v>
      </c>
      <c r="M2113" s="18">
        <f t="shared" si="5612"/>
        <v>4509.2</v>
      </c>
      <c r="N2113" s="18">
        <f t="shared" si="5613"/>
        <v>4198.5999999999995</v>
      </c>
      <c r="O2113" s="18">
        <f t="shared" ref="O2113:S2113" si="5773">O2114+O2118</f>
        <v>0</v>
      </c>
      <c r="P2113" s="18">
        <f t="shared" si="5773"/>
        <v>0</v>
      </c>
      <c r="Q2113" s="18">
        <f t="shared" si="5773"/>
        <v>0</v>
      </c>
      <c r="R2113" s="18">
        <f t="shared" si="5773"/>
        <v>0</v>
      </c>
      <c r="S2113" s="18">
        <f t="shared" si="5773"/>
        <v>0</v>
      </c>
      <c r="T2113" s="18">
        <f t="shared" si="5735"/>
        <v>4474.0999999999995</v>
      </c>
      <c r="U2113" s="18">
        <f t="shared" si="5736"/>
        <v>4509.2</v>
      </c>
      <c r="V2113" s="18">
        <f t="shared" si="5737"/>
        <v>4198.5999999999995</v>
      </c>
      <c r="W2113" s="18">
        <f t="shared" ref="W2113:CD2113" si="5774">W2114+W2118</f>
        <v>0</v>
      </c>
      <c r="X2113" s="18">
        <f t="shared" ref="X2113:AB2113" si="5775">X2114+X2118</f>
        <v>0</v>
      </c>
      <c r="Y2113" s="18">
        <f t="shared" si="5775"/>
        <v>0</v>
      </c>
      <c r="Z2113" s="18">
        <f t="shared" si="5775"/>
        <v>0</v>
      </c>
      <c r="AA2113" s="18">
        <f t="shared" si="5775"/>
        <v>0</v>
      </c>
      <c r="AB2113" s="18">
        <f t="shared" si="5775"/>
        <v>0</v>
      </c>
      <c r="AC2113" s="18">
        <f t="shared" si="5727"/>
        <v>4474.0999999999995</v>
      </c>
      <c r="AD2113" s="18">
        <f t="shared" si="5728"/>
        <v>4509.2</v>
      </c>
      <c r="AE2113" s="18">
        <f t="shared" si="5729"/>
        <v>4198.5999999999995</v>
      </c>
      <c r="AF2113" s="18">
        <f t="shared" ref="AF2113:AH2113" si="5776">AF2114+AF2118</f>
        <v>0</v>
      </c>
      <c r="AG2113" s="18">
        <f t="shared" si="5776"/>
        <v>0</v>
      </c>
      <c r="AH2113" s="18">
        <f t="shared" si="5776"/>
        <v>0</v>
      </c>
      <c r="AI2113" s="18">
        <f t="shared" si="5678"/>
        <v>4474.0999999999995</v>
      </c>
      <c r="AJ2113" s="18">
        <f t="shared" si="5679"/>
        <v>4509.2</v>
      </c>
      <c r="AK2113" s="18">
        <f t="shared" si="5680"/>
        <v>4198.5999999999995</v>
      </c>
      <c r="AL2113" s="18">
        <f t="shared" ref="AL2113" si="5777">AL2114+AL2118</f>
        <v>0</v>
      </c>
      <c r="AM2113" s="18">
        <f t="shared" si="5681"/>
        <v>4474.0999999999995</v>
      </c>
      <c r="AN2113" s="18">
        <f t="shared" ref="AN2113:AP2113" si="5778">AN2114+AN2118</f>
        <v>0</v>
      </c>
      <c r="AO2113" s="18">
        <f t="shared" si="5778"/>
        <v>0</v>
      </c>
      <c r="AP2113" s="18">
        <f t="shared" si="5778"/>
        <v>0</v>
      </c>
      <c r="AQ2113" s="18">
        <f t="shared" si="5617"/>
        <v>4474.0999999999995</v>
      </c>
      <c r="AR2113" s="18">
        <f t="shared" si="5618"/>
        <v>4509.2</v>
      </c>
      <c r="AS2113" s="18">
        <f t="shared" si="5619"/>
        <v>4198.5999999999995</v>
      </c>
      <c r="AT2113" s="18">
        <f t="shared" ref="AT2113:AV2113" si="5779">AT2114+AT2118</f>
        <v>0</v>
      </c>
      <c r="AU2113" s="18">
        <f t="shared" si="5779"/>
        <v>0</v>
      </c>
      <c r="AV2113" s="18">
        <f t="shared" si="5779"/>
        <v>0</v>
      </c>
      <c r="AW2113" s="18">
        <f t="shared" si="5620"/>
        <v>4474.0999999999995</v>
      </c>
      <c r="AX2113" s="18">
        <f t="shared" si="5621"/>
        <v>4509.2</v>
      </c>
      <c r="AY2113" s="18">
        <f t="shared" si="5622"/>
        <v>4198.5999999999995</v>
      </c>
      <c r="AZ2113" s="18">
        <f t="shared" ref="AZ2113:BB2113" si="5780">AZ2114+AZ2118</f>
        <v>0</v>
      </c>
      <c r="BA2113" s="18">
        <f t="shared" si="5780"/>
        <v>0</v>
      </c>
      <c r="BB2113" s="18">
        <f t="shared" si="5780"/>
        <v>0</v>
      </c>
      <c r="BC2113" s="18">
        <f t="shared" si="5760"/>
        <v>4474.0999999999995</v>
      </c>
      <c r="BD2113" s="18">
        <f t="shared" si="5761"/>
        <v>4509.2</v>
      </c>
      <c r="BE2113" s="18">
        <f t="shared" si="5762"/>
        <v>4198.5999999999995</v>
      </c>
      <c r="BF2113" s="18">
        <f t="shared" ref="BF2113:BH2113" si="5781">BF2114+BF2118</f>
        <v>0</v>
      </c>
      <c r="BG2113" s="18">
        <f t="shared" si="5781"/>
        <v>0</v>
      </c>
      <c r="BH2113" s="18">
        <f t="shared" si="5781"/>
        <v>0</v>
      </c>
      <c r="BI2113" s="18">
        <f t="shared" si="5756"/>
        <v>4474.0999999999995</v>
      </c>
      <c r="BJ2113" s="18">
        <f t="shared" si="5757"/>
        <v>4509.2</v>
      </c>
      <c r="BK2113" s="18">
        <f t="shared" si="5758"/>
        <v>4198.5999999999995</v>
      </c>
      <c r="BL2113" s="18">
        <f t="shared" ref="BL2113:BN2113" si="5782">BL2114+BL2118</f>
        <v>0</v>
      </c>
      <c r="BM2113" s="18">
        <f t="shared" si="5782"/>
        <v>0</v>
      </c>
      <c r="BN2113" s="18">
        <f t="shared" si="5782"/>
        <v>0</v>
      </c>
      <c r="BO2113" s="18">
        <f t="shared" si="5702"/>
        <v>4474.0999999999995</v>
      </c>
      <c r="BP2113" s="18">
        <f t="shared" si="5703"/>
        <v>4509.2</v>
      </c>
      <c r="BQ2113" s="18">
        <f t="shared" si="5704"/>
        <v>4198.5999999999995</v>
      </c>
      <c r="BR2113" s="18">
        <f t="shared" ref="BR2113:BT2113" si="5783">BR2114+BR2118</f>
        <v>0</v>
      </c>
      <c r="BS2113" s="18">
        <f t="shared" si="5783"/>
        <v>0</v>
      </c>
      <c r="BT2113" s="18">
        <f t="shared" si="5783"/>
        <v>0</v>
      </c>
      <c r="BU2113" s="18">
        <f t="shared" si="5685"/>
        <v>4474.0999999999995</v>
      </c>
      <c r="BV2113" s="18">
        <f t="shared" si="5686"/>
        <v>4509.2</v>
      </c>
      <c r="BW2113" s="18">
        <f t="shared" si="5687"/>
        <v>4198.5999999999995</v>
      </c>
      <c r="BX2113" s="18">
        <f t="shared" ref="BX2113:BZ2113" si="5784">BX2114+BX2118</f>
        <v>-755</v>
      </c>
      <c r="BY2113" s="18">
        <f t="shared" si="5784"/>
        <v>0</v>
      </c>
      <c r="BZ2113" s="18">
        <f t="shared" si="5784"/>
        <v>0</v>
      </c>
      <c r="CA2113" s="18">
        <f t="shared" si="5672"/>
        <v>3719.0999999999995</v>
      </c>
      <c r="CB2113" s="18">
        <f t="shared" si="5673"/>
        <v>4509.2</v>
      </c>
      <c r="CC2113" s="18">
        <f t="shared" si="5674"/>
        <v>4198.5999999999995</v>
      </c>
      <c r="CD2113" s="18">
        <f t="shared" si="5774"/>
        <v>0</v>
      </c>
      <c r="CE2113" s="27"/>
      <c r="CF2113" s="33"/>
    </row>
    <row r="2114" spans="1:119" ht="31.2" x14ac:dyDescent="0.3">
      <c r="A2114" s="41" t="s">
        <v>352</v>
      </c>
      <c r="B2114" s="39"/>
      <c r="C2114" s="41"/>
      <c r="D2114" s="41"/>
      <c r="E2114" s="14" t="s">
        <v>713</v>
      </c>
      <c r="F2114" s="18">
        <f t="shared" ref="F2114:K2116" si="5785">F2115</f>
        <v>716.8</v>
      </c>
      <c r="G2114" s="18">
        <f t="shared" si="5785"/>
        <v>506.8</v>
      </c>
      <c r="H2114" s="18">
        <f t="shared" si="5785"/>
        <v>506.8</v>
      </c>
      <c r="I2114" s="18">
        <f t="shared" si="5785"/>
        <v>0</v>
      </c>
      <c r="J2114" s="18">
        <f t="shared" si="5785"/>
        <v>0</v>
      </c>
      <c r="K2114" s="18">
        <f t="shared" si="5785"/>
        <v>0</v>
      </c>
      <c r="L2114" s="18">
        <f t="shared" si="5611"/>
        <v>716.8</v>
      </c>
      <c r="M2114" s="18">
        <f t="shared" si="5612"/>
        <v>506.8</v>
      </c>
      <c r="N2114" s="18">
        <f t="shared" si="5613"/>
        <v>506.8</v>
      </c>
      <c r="O2114" s="18">
        <f t="shared" ref="O2114:S2116" si="5786">O2115</f>
        <v>0</v>
      </c>
      <c r="P2114" s="18">
        <f t="shared" si="5786"/>
        <v>0</v>
      </c>
      <c r="Q2114" s="18">
        <f t="shared" si="5786"/>
        <v>0</v>
      </c>
      <c r="R2114" s="18">
        <f t="shared" si="5786"/>
        <v>0</v>
      </c>
      <c r="S2114" s="18">
        <f t="shared" si="5786"/>
        <v>0</v>
      </c>
      <c r="T2114" s="18">
        <f t="shared" si="5735"/>
        <v>716.8</v>
      </c>
      <c r="U2114" s="18">
        <f t="shared" si="5736"/>
        <v>506.8</v>
      </c>
      <c r="V2114" s="18">
        <f t="shared" si="5737"/>
        <v>506.8</v>
      </c>
      <c r="W2114" s="18">
        <f t="shared" ref="W2114:CD2116" si="5787">W2115</f>
        <v>0</v>
      </c>
      <c r="X2114" s="18">
        <f t="shared" si="5787"/>
        <v>0</v>
      </c>
      <c r="Y2114" s="18">
        <f t="shared" si="5787"/>
        <v>0</v>
      </c>
      <c r="Z2114" s="18">
        <f t="shared" si="5787"/>
        <v>0</v>
      </c>
      <c r="AA2114" s="18">
        <f t="shared" si="5787"/>
        <v>0</v>
      </c>
      <c r="AB2114" s="18">
        <f t="shared" si="5787"/>
        <v>0</v>
      </c>
      <c r="AC2114" s="18">
        <f t="shared" si="5727"/>
        <v>716.8</v>
      </c>
      <c r="AD2114" s="18">
        <f t="shared" si="5728"/>
        <v>506.8</v>
      </c>
      <c r="AE2114" s="18">
        <f t="shared" si="5729"/>
        <v>506.8</v>
      </c>
      <c r="AF2114" s="18">
        <f t="shared" si="5787"/>
        <v>0</v>
      </c>
      <c r="AG2114" s="18">
        <f t="shared" si="5787"/>
        <v>0</v>
      </c>
      <c r="AH2114" s="18">
        <f t="shared" si="5787"/>
        <v>0</v>
      </c>
      <c r="AI2114" s="18">
        <f t="shared" si="5678"/>
        <v>716.8</v>
      </c>
      <c r="AJ2114" s="18">
        <f t="shared" si="5679"/>
        <v>506.8</v>
      </c>
      <c r="AK2114" s="18">
        <f t="shared" si="5680"/>
        <v>506.8</v>
      </c>
      <c r="AL2114" s="18">
        <f t="shared" si="5787"/>
        <v>0</v>
      </c>
      <c r="AM2114" s="18">
        <f t="shared" si="5681"/>
        <v>716.8</v>
      </c>
      <c r="AN2114" s="18">
        <f t="shared" si="5787"/>
        <v>0</v>
      </c>
      <c r="AO2114" s="18">
        <f t="shared" si="5787"/>
        <v>0</v>
      </c>
      <c r="AP2114" s="18">
        <f t="shared" si="5787"/>
        <v>0</v>
      </c>
      <c r="AQ2114" s="18">
        <f t="shared" si="5617"/>
        <v>716.8</v>
      </c>
      <c r="AR2114" s="18">
        <f t="shared" si="5618"/>
        <v>506.8</v>
      </c>
      <c r="AS2114" s="18">
        <f t="shared" si="5619"/>
        <v>506.8</v>
      </c>
      <c r="AT2114" s="18">
        <f t="shared" si="5787"/>
        <v>0</v>
      </c>
      <c r="AU2114" s="18">
        <f t="shared" si="5787"/>
        <v>0</v>
      </c>
      <c r="AV2114" s="18">
        <f t="shared" si="5787"/>
        <v>0</v>
      </c>
      <c r="AW2114" s="18">
        <f t="shared" si="5620"/>
        <v>716.8</v>
      </c>
      <c r="AX2114" s="18">
        <f t="shared" si="5621"/>
        <v>506.8</v>
      </c>
      <c r="AY2114" s="18">
        <f t="shared" si="5622"/>
        <v>506.8</v>
      </c>
      <c r="AZ2114" s="18">
        <f t="shared" si="5787"/>
        <v>0</v>
      </c>
      <c r="BA2114" s="18">
        <f t="shared" si="5787"/>
        <v>0</v>
      </c>
      <c r="BB2114" s="18">
        <f t="shared" si="5787"/>
        <v>0</v>
      </c>
      <c r="BC2114" s="18">
        <f t="shared" si="5760"/>
        <v>716.8</v>
      </c>
      <c r="BD2114" s="18">
        <f t="shared" si="5761"/>
        <v>506.8</v>
      </c>
      <c r="BE2114" s="18">
        <f t="shared" si="5762"/>
        <v>506.8</v>
      </c>
      <c r="BF2114" s="18">
        <f t="shared" si="5787"/>
        <v>0</v>
      </c>
      <c r="BG2114" s="18">
        <f t="shared" si="5787"/>
        <v>0</v>
      </c>
      <c r="BH2114" s="18">
        <f t="shared" si="5787"/>
        <v>0</v>
      </c>
      <c r="BI2114" s="18">
        <f t="shared" si="5756"/>
        <v>716.8</v>
      </c>
      <c r="BJ2114" s="18">
        <f t="shared" si="5757"/>
        <v>506.8</v>
      </c>
      <c r="BK2114" s="18">
        <f t="shared" si="5758"/>
        <v>506.8</v>
      </c>
      <c r="BL2114" s="18">
        <f t="shared" si="5787"/>
        <v>0</v>
      </c>
      <c r="BM2114" s="18">
        <f t="shared" si="5787"/>
        <v>0</v>
      </c>
      <c r="BN2114" s="18">
        <f t="shared" si="5787"/>
        <v>0</v>
      </c>
      <c r="BO2114" s="18">
        <f t="shared" si="5702"/>
        <v>716.8</v>
      </c>
      <c r="BP2114" s="18">
        <f t="shared" si="5703"/>
        <v>506.8</v>
      </c>
      <c r="BQ2114" s="18">
        <f t="shared" si="5704"/>
        <v>506.8</v>
      </c>
      <c r="BR2114" s="18">
        <f t="shared" si="5787"/>
        <v>0</v>
      </c>
      <c r="BS2114" s="18">
        <f t="shared" si="5787"/>
        <v>0</v>
      </c>
      <c r="BT2114" s="18">
        <f t="shared" si="5787"/>
        <v>0</v>
      </c>
      <c r="BU2114" s="18">
        <f t="shared" si="5685"/>
        <v>716.8</v>
      </c>
      <c r="BV2114" s="18">
        <f t="shared" si="5686"/>
        <v>506.8</v>
      </c>
      <c r="BW2114" s="18">
        <f t="shared" si="5687"/>
        <v>506.8</v>
      </c>
      <c r="BX2114" s="18">
        <f t="shared" si="5787"/>
        <v>0</v>
      </c>
      <c r="BY2114" s="18">
        <f t="shared" si="5787"/>
        <v>0</v>
      </c>
      <c r="BZ2114" s="18">
        <f t="shared" si="5787"/>
        <v>0</v>
      </c>
      <c r="CA2114" s="18">
        <f t="shared" si="5672"/>
        <v>716.8</v>
      </c>
      <c r="CB2114" s="18">
        <f t="shared" si="5673"/>
        <v>506.8</v>
      </c>
      <c r="CC2114" s="18">
        <f t="shared" si="5674"/>
        <v>506.8</v>
      </c>
      <c r="CD2114" s="18">
        <f t="shared" si="5787"/>
        <v>0</v>
      </c>
      <c r="CE2114" s="27"/>
      <c r="CF2114" s="33"/>
    </row>
    <row r="2115" spans="1:119" ht="31.2" x14ac:dyDescent="0.3">
      <c r="A2115" s="41" t="s">
        <v>352</v>
      </c>
      <c r="B2115" s="39">
        <v>200</v>
      </c>
      <c r="C2115" s="41"/>
      <c r="D2115" s="41"/>
      <c r="E2115" s="14" t="s">
        <v>551</v>
      </c>
      <c r="F2115" s="18">
        <f t="shared" si="5785"/>
        <v>716.8</v>
      </c>
      <c r="G2115" s="18">
        <f t="shared" si="5785"/>
        <v>506.8</v>
      </c>
      <c r="H2115" s="18">
        <f t="shared" si="5785"/>
        <v>506.8</v>
      </c>
      <c r="I2115" s="18">
        <f t="shared" si="5785"/>
        <v>0</v>
      </c>
      <c r="J2115" s="18">
        <f t="shared" si="5785"/>
        <v>0</v>
      </c>
      <c r="K2115" s="18">
        <f t="shared" si="5785"/>
        <v>0</v>
      </c>
      <c r="L2115" s="18">
        <f t="shared" si="5611"/>
        <v>716.8</v>
      </c>
      <c r="M2115" s="18">
        <f t="shared" si="5612"/>
        <v>506.8</v>
      </c>
      <c r="N2115" s="18">
        <f t="shared" si="5613"/>
        <v>506.8</v>
      </c>
      <c r="O2115" s="18">
        <f t="shared" si="5786"/>
        <v>0</v>
      </c>
      <c r="P2115" s="18">
        <f t="shared" si="5786"/>
        <v>0</v>
      </c>
      <c r="Q2115" s="18">
        <f t="shared" si="5786"/>
        <v>0</v>
      </c>
      <c r="R2115" s="18">
        <f t="shared" si="5786"/>
        <v>0</v>
      </c>
      <c r="S2115" s="18">
        <f t="shared" si="5786"/>
        <v>0</v>
      </c>
      <c r="T2115" s="18">
        <f t="shared" si="5735"/>
        <v>716.8</v>
      </c>
      <c r="U2115" s="18">
        <f t="shared" si="5736"/>
        <v>506.8</v>
      </c>
      <c r="V2115" s="18">
        <f t="shared" si="5737"/>
        <v>506.8</v>
      </c>
      <c r="W2115" s="18">
        <f t="shared" si="5787"/>
        <v>0</v>
      </c>
      <c r="X2115" s="18">
        <f t="shared" si="5787"/>
        <v>0</v>
      </c>
      <c r="Y2115" s="18">
        <f t="shared" si="5787"/>
        <v>0</v>
      </c>
      <c r="Z2115" s="18">
        <f t="shared" si="5787"/>
        <v>0</v>
      </c>
      <c r="AA2115" s="18">
        <f t="shared" si="5787"/>
        <v>0</v>
      </c>
      <c r="AB2115" s="18">
        <f t="shared" si="5787"/>
        <v>0</v>
      </c>
      <c r="AC2115" s="18">
        <f t="shared" si="5727"/>
        <v>716.8</v>
      </c>
      <c r="AD2115" s="18">
        <f t="shared" si="5728"/>
        <v>506.8</v>
      </c>
      <c r="AE2115" s="18">
        <f t="shared" si="5729"/>
        <v>506.8</v>
      </c>
      <c r="AF2115" s="18">
        <f t="shared" si="5787"/>
        <v>0</v>
      </c>
      <c r="AG2115" s="18">
        <f t="shared" si="5787"/>
        <v>0</v>
      </c>
      <c r="AH2115" s="18">
        <f t="shared" si="5787"/>
        <v>0</v>
      </c>
      <c r="AI2115" s="18">
        <f t="shared" si="5678"/>
        <v>716.8</v>
      </c>
      <c r="AJ2115" s="18">
        <f t="shared" si="5679"/>
        <v>506.8</v>
      </c>
      <c r="AK2115" s="18">
        <f t="shared" si="5680"/>
        <v>506.8</v>
      </c>
      <c r="AL2115" s="18">
        <f t="shared" si="5787"/>
        <v>0</v>
      </c>
      <c r="AM2115" s="18">
        <f t="shared" si="5681"/>
        <v>716.8</v>
      </c>
      <c r="AN2115" s="18">
        <f t="shared" si="5787"/>
        <v>0</v>
      </c>
      <c r="AO2115" s="18">
        <f t="shared" si="5787"/>
        <v>0</v>
      </c>
      <c r="AP2115" s="18">
        <f t="shared" si="5787"/>
        <v>0</v>
      </c>
      <c r="AQ2115" s="18">
        <f t="shared" si="5617"/>
        <v>716.8</v>
      </c>
      <c r="AR2115" s="18">
        <f t="shared" si="5618"/>
        <v>506.8</v>
      </c>
      <c r="AS2115" s="18">
        <f t="shared" si="5619"/>
        <v>506.8</v>
      </c>
      <c r="AT2115" s="18">
        <f t="shared" si="5787"/>
        <v>0</v>
      </c>
      <c r="AU2115" s="18">
        <f t="shared" si="5787"/>
        <v>0</v>
      </c>
      <c r="AV2115" s="18">
        <f t="shared" si="5787"/>
        <v>0</v>
      </c>
      <c r="AW2115" s="18">
        <f t="shared" si="5620"/>
        <v>716.8</v>
      </c>
      <c r="AX2115" s="18">
        <f t="shared" si="5621"/>
        <v>506.8</v>
      </c>
      <c r="AY2115" s="18">
        <f t="shared" si="5622"/>
        <v>506.8</v>
      </c>
      <c r="AZ2115" s="18">
        <f t="shared" si="5787"/>
        <v>0</v>
      </c>
      <c r="BA2115" s="18">
        <f t="shared" si="5787"/>
        <v>0</v>
      </c>
      <c r="BB2115" s="18">
        <f t="shared" si="5787"/>
        <v>0</v>
      </c>
      <c r="BC2115" s="18">
        <f t="shared" si="5760"/>
        <v>716.8</v>
      </c>
      <c r="BD2115" s="18">
        <f t="shared" si="5761"/>
        <v>506.8</v>
      </c>
      <c r="BE2115" s="18">
        <f t="shared" si="5762"/>
        <v>506.8</v>
      </c>
      <c r="BF2115" s="18">
        <f t="shared" si="5787"/>
        <v>0</v>
      </c>
      <c r="BG2115" s="18">
        <f t="shared" si="5787"/>
        <v>0</v>
      </c>
      <c r="BH2115" s="18">
        <f t="shared" si="5787"/>
        <v>0</v>
      </c>
      <c r="BI2115" s="18">
        <f t="shared" si="5756"/>
        <v>716.8</v>
      </c>
      <c r="BJ2115" s="18">
        <f t="shared" si="5757"/>
        <v>506.8</v>
      </c>
      <c r="BK2115" s="18">
        <f t="shared" si="5758"/>
        <v>506.8</v>
      </c>
      <c r="BL2115" s="18">
        <f t="shared" si="5787"/>
        <v>0</v>
      </c>
      <c r="BM2115" s="18">
        <f t="shared" si="5787"/>
        <v>0</v>
      </c>
      <c r="BN2115" s="18">
        <f t="shared" si="5787"/>
        <v>0</v>
      </c>
      <c r="BO2115" s="18">
        <f t="shared" si="5702"/>
        <v>716.8</v>
      </c>
      <c r="BP2115" s="18">
        <f t="shared" si="5703"/>
        <v>506.8</v>
      </c>
      <c r="BQ2115" s="18">
        <f t="shared" si="5704"/>
        <v>506.8</v>
      </c>
      <c r="BR2115" s="18">
        <f t="shared" si="5787"/>
        <v>0</v>
      </c>
      <c r="BS2115" s="18">
        <f t="shared" si="5787"/>
        <v>0</v>
      </c>
      <c r="BT2115" s="18">
        <f t="shared" si="5787"/>
        <v>0</v>
      </c>
      <c r="BU2115" s="18">
        <f t="shared" si="5685"/>
        <v>716.8</v>
      </c>
      <c r="BV2115" s="18">
        <f t="shared" si="5686"/>
        <v>506.8</v>
      </c>
      <c r="BW2115" s="18">
        <f t="shared" si="5687"/>
        <v>506.8</v>
      </c>
      <c r="BX2115" s="18">
        <f t="shared" si="5787"/>
        <v>0</v>
      </c>
      <c r="BY2115" s="18">
        <f t="shared" si="5787"/>
        <v>0</v>
      </c>
      <c r="BZ2115" s="18">
        <f t="shared" si="5787"/>
        <v>0</v>
      </c>
      <c r="CA2115" s="18">
        <f t="shared" si="5672"/>
        <v>716.8</v>
      </c>
      <c r="CB2115" s="18">
        <f t="shared" si="5673"/>
        <v>506.8</v>
      </c>
      <c r="CC2115" s="18">
        <f t="shared" si="5674"/>
        <v>506.8</v>
      </c>
      <c r="CD2115" s="18">
        <f t="shared" si="5787"/>
        <v>0</v>
      </c>
      <c r="CE2115" s="27"/>
      <c r="CF2115" s="33"/>
    </row>
    <row r="2116" spans="1:119" ht="46.8" x14ac:dyDescent="0.3">
      <c r="A2116" s="41" t="s">
        <v>352</v>
      </c>
      <c r="B2116" s="39">
        <v>240</v>
      </c>
      <c r="C2116" s="41"/>
      <c r="D2116" s="41"/>
      <c r="E2116" s="14" t="s">
        <v>559</v>
      </c>
      <c r="F2116" s="18">
        <f t="shared" si="5785"/>
        <v>716.8</v>
      </c>
      <c r="G2116" s="18">
        <f t="shared" si="5785"/>
        <v>506.8</v>
      </c>
      <c r="H2116" s="18">
        <f t="shared" si="5785"/>
        <v>506.8</v>
      </c>
      <c r="I2116" s="18">
        <f t="shared" si="5785"/>
        <v>0</v>
      </c>
      <c r="J2116" s="18">
        <f t="shared" si="5785"/>
        <v>0</v>
      </c>
      <c r="K2116" s="18">
        <f t="shared" si="5785"/>
        <v>0</v>
      </c>
      <c r="L2116" s="18">
        <f t="shared" si="5611"/>
        <v>716.8</v>
      </c>
      <c r="M2116" s="18">
        <f t="shared" si="5612"/>
        <v>506.8</v>
      </c>
      <c r="N2116" s="18">
        <f t="shared" si="5613"/>
        <v>506.8</v>
      </c>
      <c r="O2116" s="18">
        <f t="shared" si="5786"/>
        <v>0</v>
      </c>
      <c r="P2116" s="18">
        <f t="shared" si="5786"/>
        <v>0</v>
      </c>
      <c r="Q2116" s="18">
        <f t="shared" si="5786"/>
        <v>0</v>
      </c>
      <c r="R2116" s="18">
        <f t="shared" si="5786"/>
        <v>0</v>
      </c>
      <c r="S2116" s="18">
        <f t="shared" si="5786"/>
        <v>0</v>
      </c>
      <c r="T2116" s="18">
        <f t="shared" si="5735"/>
        <v>716.8</v>
      </c>
      <c r="U2116" s="18">
        <f t="shared" si="5736"/>
        <v>506.8</v>
      </c>
      <c r="V2116" s="18">
        <f t="shared" si="5737"/>
        <v>506.8</v>
      </c>
      <c r="W2116" s="18">
        <f t="shared" si="5787"/>
        <v>0</v>
      </c>
      <c r="X2116" s="18">
        <f t="shared" si="5787"/>
        <v>0</v>
      </c>
      <c r="Y2116" s="18">
        <f t="shared" si="5787"/>
        <v>0</v>
      </c>
      <c r="Z2116" s="18">
        <f t="shared" si="5787"/>
        <v>0</v>
      </c>
      <c r="AA2116" s="18">
        <f t="shared" si="5787"/>
        <v>0</v>
      </c>
      <c r="AB2116" s="18">
        <f t="shared" si="5787"/>
        <v>0</v>
      </c>
      <c r="AC2116" s="18">
        <f t="shared" si="5727"/>
        <v>716.8</v>
      </c>
      <c r="AD2116" s="18">
        <f t="shared" si="5728"/>
        <v>506.8</v>
      </c>
      <c r="AE2116" s="18">
        <f t="shared" si="5729"/>
        <v>506.8</v>
      </c>
      <c r="AF2116" s="18">
        <f t="shared" si="5787"/>
        <v>0</v>
      </c>
      <c r="AG2116" s="18">
        <f t="shared" si="5787"/>
        <v>0</v>
      </c>
      <c r="AH2116" s="18">
        <f t="shared" si="5787"/>
        <v>0</v>
      </c>
      <c r="AI2116" s="18">
        <f t="shared" si="5678"/>
        <v>716.8</v>
      </c>
      <c r="AJ2116" s="18">
        <f t="shared" si="5679"/>
        <v>506.8</v>
      </c>
      <c r="AK2116" s="18">
        <f t="shared" si="5680"/>
        <v>506.8</v>
      </c>
      <c r="AL2116" s="18">
        <f t="shared" si="5787"/>
        <v>0</v>
      </c>
      <c r="AM2116" s="18">
        <f t="shared" si="5681"/>
        <v>716.8</v>
      </c>
      <c r="AN2116" s="18">
        <f t="shared" si="5787"/>
        <v>0</v>
      </c>
      <c r="AO2116" s="18">
        <f t="shared" si="5787"/>
        <v>0</v>
      </c>
      <c r="AP2116" s="18">
        <f t="shared" si="5787"/>
        <v>0</v>
      </c>
      <c r="AQ2116" s="18">
        <f t="shared" ref="AQ2116:AQ2182" si="5788">AM2116+AN2116</f>
        <v>716.8</v>
      </c>
      <c r="AR2116" s="18">
        <f t="shared" ref="AR2116:AR2182" si="5789">AJ2116+AO2116</f>
        <v>506.8</v>
      </c>
      <c r="AS2116" s="18">
        <f t="shared" ref="AS2116:AS2182" si="5790">AK2116+AP2116</f>
        <v>506.8</v>
      </c>
      <c r="AT2116" s="18">
        <f t="shared" si="5787"/>
        <v>0</v>
      </c>
      <c r="AU2116" s="18">
        <f t="shared" si="5787"/>
        <v>0</v>
      </c>
      <c r="AV2116" s="18">
        <f t="shared" si="5787"/>
        <v>0</v>
      </c>
      <c r="AW2116" s="18">
        <f t="shared" ref="AW2116:AW2182" si="5791">AQ2116+AT2116</f>
        <v>716.8</v>
      </c>
      <c r="AX2116" s="18">
        <f t="shared" ref="AX2116:AX2182" si="5792">AR2116+AU2116</f>
        <v>506.8</v>
      </c>
      <c r="AY2116" s="18">
        <f t="shared" ref="AY2116:AY2182" si="5793">AS2116+AV2116</f>
        <v>506.8</v>
      </c>
      <c r="AZ2116" s="18">
        <f t="shared" si="5787"/>
        <v>0</v>
      </c>
      <c r="BA2116" s="18">
        <f t="shared" si="5787"/>
        <v>0</v>
      </c>
      <c r="BB2116" s="18">
        <f t="shared" si="5787"/>
        <v>0</v>
      </c>
      <c r="BC2116" s="18">
        <f t="shared" si="5760"/>
        <v>716.8</v>
      </c>
      <c r="BD2116" s="18">
        <f t="shared" si="5761"/>
        <v>506.8</v>
      </c>
      <c r="BE2116" s="18">
        <f t="shared" si="5762"/>
        <v>506.8</v>
      </c>
      <c r="BF2116" s="18">
        <f t="shared" si="5787"/>
        <v>0</v>
      </c>
      <c r="BG2116" s="18">
        <f t="shared" si="5787"/>
        <v>0</v>
      </c>
      <c r="BH2116" s="18">
        <f t="shared" si="5787"/>
        <v>0</v>
      </c>
      <c r="BI2116" s="18">
        <f t="shared" si="5756"/>
        <v>716.8</v>
      </c>
      <c r="BJ2116" s="18">
        <f t="shared" si="5757"/>
        <v>506.8</v>
      </c>
      <c r="BK2116" s="18">
        <f t="shared" si="5758"/>
        <v>506.8</v>
      </c>
      <c r="BL2116" s="18">
        <f t="shared" si="5787"/>
        <v>0</v>
      </c>
      <c r="BM2116" s="18">
        <f t="shared" si="5787"/>
        <v>0</v>
      </c>
      <c r="BN2116" s="18">
        <f t="shared" si="5787"/>
        <v>0</v>
      </c>
      <c r="BO2116" s="18">
        <f t="shared" si="5702"/>
        <v>716.8</v>
      </c>
      <c r="BP2116" s="18">
        <f t="shared" si="5703"/>
        <v>506.8</v>
      </c>
      <c r="BQ2116" s="18">
        <f t="shared" si="5704"/>
        <v>506.8</v>
      </c>
      <c r="BR2116" s="18">
        <f t="shared" si="5787"/>
        <v>0</v>
      </c>
      <c r="BS2116" s="18">
        <f t="shared" si="5787"/>
        <v>0</v>
      </c>
      <c r="BT2116" s="18">
        <f t="shared" si="5787"/>
        <v>0</v>
      </c>
      <c r="BU2116" s="18">
        <f t="shared" si="5685"/>
        <v>716.8</v>
      </c>
      <c r="BV2116" s="18">
        <f t="shared" si="5686"/>
        <v>506.8</v>
      </c>
      <c r="BW2116" s="18">
        <f t="shared" si="5687"/>
        <v>506.8</v>
      </c>
      <c r="BX2116" s="18">
        <f t="shared" si="5787"/>
        <v>0</v>
      </c>
      <c r="BY2116" s="18">
        <f t="shared" si="5787"/>
        <v>0</v>
      </c>
      <c r="BZ2116" s="18">
        <f t="shared" si="5787"/>
        <v>0</v>
      </c>
      <c r="CA2116" s="18">
        <f t="shared" si="5672"/>
        <v>716.8</v>
      </c>
      <c r="CB2116" s="18">
        <f t="shared" si="5673"/>
        <v>506.8</v>
      </c>
      <c r="CC2116" s="18">
        <f t="shared" si="5674"/>
        <v>506.8</v>
      </c>
      <c r="CD2116" s="18">
        <f t="shared" si="5787"/>
        <v>0</v>
      </c>
      <c r="CE2116" s="27"/>
      <c r="CF2116" s="33"/>
    </row>
    <row r="2117" spans="1:119" x14ac:dyDescent="0.3">
      <c r="A2117" s="41" t="s">
        <v>352</v>
      </c>
      <c r="B2117" s="39">
        <v>240</v>
      </c>
      <c r="C2117" s="41" t="s">
        <v>5</v>
      </c>
      <c r="D2117" s="41" t="s">
        <v>6</v>
      </c>
      <c r="E2117" s="14" t="s">
        <v>518</v>
      </c>
      <c r="F2117" s="18">
        <v>716.8</v>
      </c>
      <c r="G2117" s="18">
        <v>506.8</v>
      </c>
      <c r="H2117" s="18">
        <v>506.8</v>
      </c>
      <c r="I2117" s="18"/>
      <c r="J2117" s="18"/>
      <c r="K2117" s="18"/>
      <c r="L2117" s="18">
        <f t="shared" si="5611"/>
        <v>716.8</v>
      </c>
      <c r="M2117" s="18">
        <f t="shared" si="5612"/>
        <v>506.8</v>
      </c>
      <c r="N2117" s="18">
        <f t="shared" si="5613"/>
        <v>506.8</v>
      </c>
      <c r="O2117" s="18"/>
      <c r="P2117" s="18"/>
      <c r="Q2117" s="18"/>
      <c r="R2117" s="18"/>
      <c r="S2117" s="18"/>
      <c r="T2117" s="18">
        <f t="shared" si="5735"/>
        <v>716.8</v>
      </c>
      <c r="U2117" s="18">
        <f t="shared" si="5736"/>
        <v>506.8</v>
      </c>
      <c r="V2117" s="18">
        <f t="shared" si="5737"/>
        <v>506.8</v>
      </c>
      <c r="W2117" s="18"/>
      <c r="X2117" s="18"/>
      <c r="Y2117" s="18"/>
      <c r="Z2117" s="18"/>
      <c r="AA2117" s="18"/>
      <c r="AB2117" s="18"/>
      <c r="AC2117" s="18">
        <f t="shared" si="5727"/>
        <v>716.8</v>
      </c>
      <c r="AD2117" s="18">
        <f t="shared" si="5728"/>
        <v>506.8</v>
      </c>
      <c r="AE2117" s="18">
        <f t="shared" si="5729"/>
        <v>506.8</v>
      </c>
      <c r="AF2117" s="18"/>
      <c r="AG2117" s="18"/>
      <c r="AH2117" s="18"/>
      <c r="AI2117" s="18">
        <f t="shared" si="5678"/>
        <v>716.8</v>
      </c>
      <c r="AJ2117" s="18">
        <f t="shared" si="5679"/>
        <v>506.8</v>
      </c>
      <c r="AK2117" s="18">
        <f t="shared" si="5680"/>
        <v>506.8</v>
      </c>
      <c r="AL2117" s="18"/>
      <c r="AM2117" s="18">
        <f t="shared" si="5681"/>
        <v>716.8</v>
      </c>
      <c r="AN2117" s="18"/>
      <c r="AO2117" s="18"/>
      <c r="AP2117" s="18"/>
      <c r="AQ2117" s="18">
        <f t="shared" si="5788"/>
        <v>716.8</v>
      </c>
      <c r="AR2117" s="18">
        <f t="shared" si="5789"/>
        <v>506.8</v>
      </c>
      <c r="AS2117" s="18">
        <f t="shared" si="5790"/>
        <v>506.8</v>
      </c>
      <c r="AT2117" s="18"/>
      <c r="AU2117" s="18"/>
      <c r="AV2117" s="18"/>
      <c r="AW2117" s="18">
        <f t="shared" si="5791"/>
        <v>716.8</v>
      </c>
      <c r="AX2117" s="18">
        <f t="shared" si="5792"/>
        <v>506.8</v>
      </c>
      <c r="AY2117" s="18">
        <f t="shared" si="5793"/>
        <v>506.8</v>
      </c>
      <c r="AZ2117" s="18"/>
      <c r="BA2117" s="18"/>
      <c r="BB2117" s="18"/>
      <c r="BC2117" s="18">
        <f t="shared" si="5760"/>
        <v>716.8</v>
      </c>
      <c r="BD2117" s="18">
        <f t="shared" si="5761"/>
        <v>506.8</v>
      </c>
      <c r="BE2117" s="18">
        <f t="shared" si="5762"/>
        <v>506.8</v>
      </c>
      <c r="BF2117" s="18"/>
      <c r="BG2117" s="18"/>
      <c r="BH2117" s="18"/>
      <c r="BI2117" s="18">
        <f t="shared" si="5756"/>
        <v>716.8</v>
      </c>
      <c r="BJ2117" s="18">
        <f t="shared" si="5757"/>
        <v>506.8</v>
      </c>
      <c r="BK2117" s="18">
        <f t="shared" si="5758"/>
        <v>506.8</v>
      </c>
      <c r="BL2117" s="18"/>
      <c r="BM2117" s="18"/>
      <c r="BN2117" s="18"/>
      <c r="BO2117" s="18">
        <f t="shared" si="5702"/>
        <v>716.8</v>
      </c>
      <c r="BP2117" s="18">
        <f t="shared" si="5703"/>
        <v>506.8</v>
      </c>
      <c r="BQ2117" s="18">
        <f t="shared" si="5704"/>
        <v>506.8</v>
      </c>
      <c r="BR2117" s="18"/>
      <c r="BS2117" s="18"/>
      <c r="BT2117" s="18"/>
      <c r="BU2117" s="18">
        <f t="shared" si="5685"/>
        <v>716.8</v>
      </c>
      <c r="BV2117" s="18">
        <f t="shared" si="5686"/>
        <v>506.8</v>
      </c>
      <c r="BW2117" s="18">
        <f t="shared" si="5687"/>
        <v>506.8</v>
      </c>
      <c r="BX2117" s="18"/>
      <c r="BY2117" s="18"/>
      <c r="BZ2117" s="18"/>
      <c r="CA2117" s="18">
        <f t="shared" si="5672"/>
        <v>716.8</v>
      </c>
      <c r="CB2117" s="18">
        <f t="shared" si="5673"/>
        <v>506.8</v>
      </c>
      <c r="CC2117" s="18">
        <f t="shared" si="5674"/>
        <v>506.8</v>
      </c>
      <c r="CD2117" s="18"/>
      <c r="CE2117" s="27"/>
      <c r="CF2117" s="33"/>
    </row>
    <row r="2118" spans="1:119" ht="62.4" x14ac:dyDescent="0.3">
      <c r="A2118" s="41" t="s">
        <v>353</v>
      </c>
      <c r="B2118" s="39"/>
      <c r="C2118" s="41"/>
      <c r="D2118" s="41"/>
      <c r="E2118" s="14" t="s">
        <v>714</v>
      </c>
      <c r="F2118" s="18">
        <f t="shared" ref="F2118:K2118" si="5794">F2119+F2122</f>
        <v>3757.2999999999997</v>
      </c>
      <c r="G2118" s="18">
        <f t="shared" si="5794"/>
        <v>4142.3999999999996</v>
      </c>
      <c r="H2118" s="18">
        <f t="shared" si="5794"/>
        <v>3785.1</v>
      </c>
      <c r="I2118" s="18">
        <f t="shared" si="5794"/>
        <v>0</v>
      </c>
      <c r="J2118" s="18">
        <f t="shared" si="5794"/>
        <v>-140</v>
      </c>
      <c r="K2118" s="18">
        <f t="shared" si="5794"/>
        <v>-93.3</v>
      </c>
      <c r="L2118" s="18">
        <f t="shared" si="5611"/>
        <v>3757.2999999999997</v>
      </c>
      <c r="M2118" s="18">
        <f t="shared" si="5612"/>
        <v>4002.3999999999996</v>
      </c>
      <c r="N2118" s="18">
        <f t="shared" si="5613"/>
        <v>3691.7999999999997</v>
      </c>
      <c r="O2118" s="18">
        <f t="shared" ref="O2118:S2118" si="5795">O2119+O2122</f>
        <v>0</v>
      </c>
      <c r="P2118" s="18">
        <f t="shared" si="5795"/>
        <v>0</v>
      </c>
      <c r="Q2118" s="18">
        <f t="shared" si="5795"/>
        <v>0</v>
      </c>
      <c r="R2118" s="18">
        <f t="shared" si="5795"/>
        <v>0</v>
      </c>
      <c r="S2118" s="18">
        <f t="shared" si="5795"/>
        <v>0</v>
      </c>
      <c r="T2118" s="18">
        <f t="shared" si="5735"/>
        <v>3757.2999999999997</v>
      </c>
      <c r="U2118" s="18">
        <f t="shared" si="5736"/>
        <v>4002.3999999999996</v>
      </c>
      <c r="V2118" s="18">
        <f t="shared" si="5737"/>
        <v>3691.7999999999997</v>
      </c>
      <c r="W2118" s="18">
        <f t="shared" ref="W2118:CD2118" si="5796">W2119+W2122</f>
        <v>0</v>
      </c>
      <c r="X2118" s="18">
        <f t="shared" ref="X2118:AB2118" si="5797">X2119+X2122</f>
        <v>0</v>
      </c>
      <c r="Y2118" s="18">
        <f t="shared" si="5797"/>
        <v>0</v>
      </c>
      <c r="Z2118" s="18">
        <f t="shared" si="5797"/>
        <v>0</v>
      </c>
      <c r="AA2118" s="18">
        <f t="shared" si="5797"/>
        <v>0</v>
      </c>
      <c r="AB2118" s="18">
        <f t="shared" si="5797"/>
        <v>0</v>
      </c>
      <c r="AC2118" s="18">
        <f t="shared" si="5727"/>
        <v>3757.2999999999997</v>
      </c>
      <c r="AD2118" s="18">
        <f t="shared" si="5728"/>
        <v>4002.3999999999996</v>
      </c>
      <c r="AE2118" s="18">
        <f t="shared" si="5729"/>
        <v>3691.7999999999997</v>
      </c>
      <c r="AF2118" s="18">
        <f t="shared" ref="AF2118:AH2118" si="5798">AF2119+AF2122</f>
        <v>0</v>
      </c>
      <c r="AG2118" s="18">
        <f t="shared" si="5798"/>
        <v>0</v>
      </c>
      <c r="AH2118" s="18">
        <f t="shared" si="5798"/>
        <v>0</v>
      </c>
      <c r="AI2118" s="18">
        <f t="shared" si="5678"/>
        <v>3757.2999999999997</v>
      </c>
      <c r="AJ2118" s="18">
        <f t="shared" si="5679"/>
        <v>4002.3999999999996</v>
      </c>
      <c r="AK2118" s="18">
        <f t="shared" si="5680"/>
        <v>3691.7999999999997</v>
      </c>
      <c r="AL2118" s="18">
        <f t="shared" ref="AL2118" si="5799">AL2119+AL2122</f>
        <v>0</v>
      </c>
      <c r="AM2118" s="18">
        <f t="shared" si="5681"/>
        <v>3757.2999999999997</v>
      </c>
      <c r="AN2118" s="18">
        <f t="shared" ref="AN2118:AP2118" si="5800">AN2119+AN2122</f>
        <v>0</v>
      </c>
      <c r="AO2118" s="18">
        <f t="shared" si="5800"/>
        <v>0</v>
      </c>
      <c r="AP2118" s="18">
        <f t="shared" si="5800"/>
        <v>0</v>
      </c>
      <c r="AQ2118" s="18">
        <f t="shared" si="5788"/>
        <v>3757.2999999999997</v>
      </c>
      <c r="AR2118" s="18">
        <f t="shared" si="5789"/>
        <v>4002.3999999999996</v>
      </c>
      <c r="AS2118" s="18">
        <f t="shared" si="5790"/>
        <v>3691.7999999999997</v>
      </c>
      <c r="AT2118" s="18">
        <f t="shared" ref="AT2118:AV2118" si="5801">AT2119+AT2122</f>
        <v>0</v>
      </c>
      <c r="AU2118" s="18">
        <f t="shared" si="5801"/>
        <v>0</v>
      </c>
      <c r="AV2118" s="18">
        <f t="shared" si="5801"/>
        <v>0</v>
      </c>
      <c r="AW2118" s="18">
        <f t="shared" si="5791"/>
        <v>3757.2999999999997</v>
      </c>
      <c r="AX2118" s="18">
        <f t="shared" si="5792"/>
        <v>4002.3999999999996</v>
      </c>
      <c r="AY2118" s="18">
        <f t="shared" si="5793"/>
        <v>3691.7999999999997</v>
      </c>
      <c r="AZ2118" s="18">
        <f t="shared" ref="AZ2118:BB2118" si="5802">AZ2119+AZ2122</f>
        <v>0</v>
      </c>
      <c r="BA2118" s="18">
        <f t="shared" si="5802"/>
        <v>0</v>
      </c>
      <c r="BB2118" s="18">
        <f t="shared" si="5802"/>
        <v>0</v>
      </c>
      <c r="BC2118" s="18">
        <f t="shared" si="5760"/>
        <v>3757.2999999999997</v>
      </c>
      <c r="BD2118" s="18">
        <f t="shared" si="5761"/>
        <v>4002.3999999999996</v>
      </c>
      <c r="BE2118" s="18">
        <f t="shared" si="5762"/>
        <v>3691.7999999999997</v>
      </c>
      <c r="BF2118" s="18">
        <f t="shared" ref="BF2118:BH2118" si="5803">BF2119+BF2122</f>
        <v>0</v>
      </c>
      <c r="BG2118" s="18">
        <f t="shared" si="5803"/>
        <v>0</v>
      </c>
      <c r="BH2118" s="18">
        <f t="shared" si="5803"/>
        <v>0</v>
      </c>
      <c r="BI2118" s="18">
        <f t="shared" si="5756"/>
        <v>3757.2999999999997</v>
      </c>
      <c r="BJ2118" s="18">
        <f t="shared" si="5757"/>
        <v>4002.3999999999996</v>
      </c>
      <c r="BK2118" s="18">
        <f t="shared" si="5758"/>
        <v>3691.7999999999997</v>
      </c>
      <c r="BL2118" s="18">
        <f t="shared" ref="BL2118:BN2118" si="5804">BL2119+BL2122</f>
        <v>0</v>
      </c>
      <c r="BM2118" s="18">
        <f t="shared" si="5804"/>
        <v>0</v>
      </c>
      <c r="BN2118" s="18">
        <f t="shared" si="5804"/>
        <v>0</v>
      </c>
      <c r="BO2118" s="18">
        <f t="shared" si="5702"/>
        <v>3757.2999999999997</v>
      </c>
      <c r="BP2118" s="18">
        <f t="shared" si="5703"/>
        <v>4002.3999999999996</v>
      </c>
      <c r="BQ2118" s="18">
        <f t="shared" si="5704"/>
        <v>3691.7999999999997</v>
      </c>
      <c r="BR2118" s="18">
        <f t="shared" ref="BR2118:BT2118" si="5805">BR2119+BR2122</f>
        <v>0</v>
      </c>
      <c r="BS2118" s="18">
        <f t="shared" si="5805"/>
        <v>0</v>
      </c>
      <c r="BT2118" s="18">
        <f t="shared" si="5805"/>
        <v>0</v>
      </c>
      <c r="BU2118" s="18">
        <f t="shared" si="5685"/>
        <v>3757.2999999999997</v>
      </c>
      <c r="BV2118" s="18">
        <f t="shared" si="5686"/>
        <v>4002.3999999999996</v>
      </c>
      <c r="BW2118" s="18">
        <f t="shared" si="5687"/>
        <v>3691.7999999999997</v>
      </c>
      <c r="BX2118" s="18">
        <f t="shared" ref="BX2118:BZ2118" si="5806">BX2119+BX2122</f>
        <v>-755</v>
      </c>
      <c r="BY2118" s="18">
        <f t="shared" si="5806"/>
        <v>0</v>
      </c>
      <c r="BZ2118" s="18">
        <f t="shared" si="5806"/>
        <v>0</v>
      </c>
      <c r="CA2118" s="18">
        <f t="shared" si="5672"/>
        <v>3002.2999999999997</v>
      </c>
      <c r="CB2118" s="18">
        <f t="shared" si="5673"/>
        <v>4002.3999999999996</v>
      </c>
      <c r="CC2118" s="18">
        <f t="shared" si="5674"/>
        <v>3691.7999999999997</v>
      </c>
      <c r="CD2118" s="18">
        <f t="shared" si="5796"/>
        <v>0</v>
      </c>
      <c r="CE2118" s="27"/>
      <c r="CF2118" s="33"/>
    </row>
    <row r="2119" spans="1:119" ht="31.2" x14ac:dyDescent="0.3">
      <c r="A2119" s="41" t="s">
        <v>353</v>
      </c>
      <c r="B2119" s="39">
        <v>200</v>
      </c>
      <c r="C2119" s="41"/>
      <c r="D2119" s="41"/>
      <c r="E2119" s="14" t="s">
        <v>551</v>
      </c>
      <c r="F2119" s="18">
        <f t="shared" ref="F2119:K2120" si="5807">F2120</f>
        <v>3296.6</v>
      </c>
      <c r="G2119" s="18">
        <f t="shared" si="5807"/>
        <v>3681.7</v>
      </c>
      <c r="H2119" s="18">
        <f t="shared" si="5807"/>
        <v>3324.4</v>
      </c>
      <c r="I2119" s="18">
        <f t="shared" si="5807"/>
        <v>0</v>
      </c>
      <c r="J2119" s="18">
        <f t="shared" si="5807"/>
        <v>-140</v>
      </c>
      <c r="K2119" s="18">
        <f t="shared" si="5807"/>
        <v>-93.3</v>
      </c>
      <c r="L2119" s="18">
        <f t="shared" si="5611"/>
        <v>3296.6</v>
      </c>
      <c r="M2119" s="18">
        <f t="shared" si="5612"/>
        <v>3541.7</v>
      </c>
      <c r="N2119" s="18">
        <f t="shared" si="5613"/>
        <v>3231.1</v>
      </c>
      <c r="O2119" s="18">
        <f t="shared" ref="O2119:S2120" si="5808">O2120</f>
        <v>0</v>
      </c>
      <c r="P2119" s="18">
        <f t="shared" si="5808"/>
        <v>0</v>
      </c>
      <c r="Q2119" s="18">
        <f t="shared" si="5808"/>
        <v>0</v>
      </c>
      <c r="R2119" s="18">
        <f t="shared" si="5808"/>
        <v>0</v>
      </c>
      <c r="S2119" s="18">
        <f t="shared" si="5808"/>
        <v>0</v>
      </c>
      <c r="T2119" s="18">
        <f t="shared" si="5735"/>
        <v>3296.6</v>
      </c>
      <c r="U2119" s="18">
        <f t="shared" si="5736"/>
        <v>3541.7</v>
      </c>
      <c r="V2119" s="18">
        <f t="shared" si="5737"/>
        <v>3231.1</v>
      </c>
      <c r="W2119" s="18">
        <f t="shared" ref="W2119:CD2120" si="5809">W2120</f>
        <v>0</v>
      </c>
      <c r="X2119" s="18">
        <f t="shared" si="5809"/>
        <v>0</v>
      </c>
      <c r="Y2119" s="18">
        <f t="shared" si="5809"/>
        <v>0</v>
      </c>
      <c r="Z2119" s="18">
        <f t="shared" si="5809"/>
        <v>0</v>
      </c>
      <c r="AA2119" s="18">
        <f t="shared" si="5809"/>
        <v>0</v>
      </c>
      <c r="AB2119" s="18">
        <f t="shared" si="5809"/>
        <v>0</v>
      </c>
      <c r="AC2119" s="18">
        <f t="shared" si="5727"/>
        <v>3296.6</v>
      </c>
      <c r="AD2119" s="18">
        <f t="shared" si="5728"/>
        <v>3541.7</v>
      </c>
      <c r="AE2119" s="18">
        <f t="shared" si="5729"/>
        <v>3231.1</v>
      </c>
      <c r="AF2119" s="18">
        <f t="shared" si="5809"/>
        <v>0</v>
      </c>
      <c r="AG2119" s="18">
        <f t="shared" si="5809"/>
        <v>0</v>
      </c>
      <c r="AH2119" s="18">
        <f t="shared" si="5809"/>
        <v>0</v>
      </c>
      <c r="AI2119" s="18">
        <f t="shared" si="5678"/>
        <v>3296.6</v>
      </c>
      <c r="AJ2119" s="18">
        <f t="shared" si="5679"/>
        <v>3541.7</v>
      </c>
      <c r="AK2119" s="18">
        <f t="shared" si="5680"/>
        <v>3231.1</v>
      </c>
      <c r="AL2119" s="18">
        <f t="shared" si="5809"/>
        <v>0</v>
      </c>
      <c r="AM2119" s="18">
        <f t="shared" si="5681"/>
        <v>3296.6</v>
      </c>
      <c r="AN2119" s="18">
        <f t="shared" si="5809"/>
        <v>0</v>
      </c>
      <c r="AO2119" s="18">
        <f t="shared" si="5809"/>
        <v>0</v>
      </c>
      <c r="AP2119" s="18">
        <f t="shared" si="5809"/>
        <v>0</v>
      </c>
      <c r="AQ2119" s="18">
        <f t="shared" si="5788"/>
        <v>3296.6</v>
      </c>
      <c r="AR2119" s="18">
        <f t="shared" si="5789"/>
        <v>3541.7</v>
      </c>
      <c r="AS2119" s="18">
        <f t="shared" si="5790"/>
        <v>3231.1</v>
      </c>
      <c r="AT2119" s="18">
        <f t="shared" si="5809"/>
        <v>0</v>
      </c>
      <c r="AU2119" s="18">
        <f t="shared" si="5809"/>
        <v>0</v>
      </c>
      <c r="AV2119" s="18">
        <f t="shared" si="5809"/>
        <v>0</v>
      </c>
      <c r="AW2119" s="18">
        <f t="shared" si="5791"/>
        <v>3296.6</v>
      </c>
      <c r="AX2119" s="18">
        <f t="shared" si="5792"/>
        <v>3541.7</v>
      </c>
      <c r="AY2119" s="18">
        <f t="shared" si="5793"/>
        <v>3231.1</v>
      </c>
      <c r="AZ2119" s="18">
        <f t="shared" si="5809"/>
        <v>0</v>
      </c>
      <c r="BA2119" s="18">
        <f t="shared" si="5809"/>
        <v>0</v>
      </c>
      <c r="BB2119" s="18">
        <f t="shared" si="5809"/>
        <v>0</v>
      </c>
      <c r="BC2119" s="18">
        <f t="shared" si="5760"/>
        <v>3296.6</v>
      </c>
      <c r="BD2119" s="18">
        <f t="shared" si="5761"/>
        <v>3541.7</v>
      </c>
      <c r="BE2119" s="18">
        <f t="shared" si="5762"/>
        <v>3231.1</v>
      </c>
      <c r="BF2119" s="18">
        <f t="shared" si="5809"/>
        <v>0</v>
      </c>
      <c r="BG2119" s="18">
        <f t="shared" si="5809"/>
        <v>0</v>
      </c>
      <c r="BH2119" s="18">
        <f t="shared" si="5809"/>
        <v>0</v>
      </c>
      <c r="BI2119" s="18">
        <f t="shared" si="5756"/>
        <v>3296.6</v>
      </c>
      <c r="BJ2119" s="18">
        <f t="shared" si="5757"/>
        <v>3541.7</v>
      </c>
      <c r="BK2119" s="18">
        <f t="shared" si="5758"/>
        <v>3231.1</v>
      </c>
      <c r="BL2119" s="18">
        <f t="shared" si="5809"/>
        <v>0</v>
      </c>
      <c r="BM2119" s="18">
        <f t="shared" si="5809"/>
        <v>0</v>
      </c>
      <c r="BN2119" s="18">
        <f t="shared" si="5809"/>
        <v>0</v>
      </c>
      <c r="BO2119" s="18">
        <f t="shared" si="5702"/>
        <v>3296.6</v>
      </c>
      <c r="BP2119" s="18">
        <f t="shared" si="5703"/>
        <v>3541.7</v>
      </c>
      <c r="BQ2119" s="18">
        <f t="shared" si="5704"/>
        <v>3231.1</v>
      </c>
      <c r="BR2119" s="18">
        <f t="shared" si="5809"/>
        <v>0</v>
      </c>
      <c r="BS2119" s="18">
        <f t="shared" si="5809"/>
        <v>0</v>
      </c>
      <c r="BT2119" s="18">
        <f t="shared" si="5809"/>
        <v>0</v>
      </c>
      <c r="BU2119" s="18">
        <f t="shared" si="5685"/>
        <v>3296.6</v>
      </c>
      <c r="BV2119" s="18">
        <f t="shared" si="5686"/>
        <v>3541.7</v>
      </c>
      <c r="BW2119" s="18">
        <f t="shared" si="5687"/>
        <v>3231.1</v>
      </c>
      <c r="BX2119" s="18">
        <f t="shared" si="5809"/>
        <v>-755</v>
      </c>
      <c r="BY2119" s="18">
        <f t="shared" si="5809"/>
        <v>0</v>
      </c>
      <c r="BZ2119" s="18">
        <f t="shared" si="5809"/>
        <v>0</v>
      </c>
      <c r="CA2119" s="18">
        <f t="shared" si="5672"/>
        <v>2541.6</v>
      </c>
      <c r="CB2119" s="18">
        <f t="shared" si="5673"/>
        <v>3541.7</v>
      </c>
      <c r="CC2119" s="18">
        <f t="shared" si="5674"/>
        <v>3231.1</v>
      </c>
      <c r="CD2119" s="18">
        <f t="shared" si="5809"/>
        <v>0</v>
      </c>
      <c r="CE2119" s="27"/>
      <c r="CF2119" s="33"/>
    </row>
    <row r="2120" spans="1:119" ht="46.8" x14ac:dyDescent="0.3">
      <c r="A2120" s="41" t="s">
        <v>353</v>
      </c>
      <c r="B2120" s="39">
        <v>240</v>
      </c>
      <c r="C2120" s="41"/>
      <c r="D2120" s="41"/>
      <c r="E2120" s="14" t="s">
        <v>559</v>
      </c>
      <c r="F2120" s="18">
        <f t="shared" si="5807"/>
        <v>3296.6</v>
      </c>
      <c r="G2120" s="18">
        <f t="shared" si="5807"/>
        <v>3681.7</v>
      </c>
      <c r="H2120" s="18">
        <f t="shared" si="5807"/>
        <v>3324.4</v>
      </c>
      <c r="I2120" s="18">
        <f t="shared" si="5807"/>
        <v>0</v>
      </c>
      <c r="J2120" s="18">
        <f t="shared" si="5807"/>
        <v>-140</v>
      </c>
      <c r="K2120" s="18">
        <f t="shared" si="5807"/>
        <v>-93.3</v>
      </c>
      <c r="L2120" s="18">
        <f t="shared" si="5611"/>
        <v>3296.6</v>
      </c>
      <c r="M2120" s="18">
        <f t="shared" si="5612"/>
        <v>3541.7</v>
      </c>
      <c r="N2120" s="18">
        <f t="shared" si="5613"/>
        <v>3231.1</v>
      </c>
      <c r="O2120" s="18">
        <f t="shared" si="5808"/>
        <v>0</v>
      </c>
      <c r="P2120" s="18">
        <f t="shared" si="5808"/>
        <v>0</v>
      </c>
      <c r="Q2120" s="18">
        <f t="shared" si="5808"/>
        <v>0</v>
      </c>
      <c r="R2120" s="18">
        <f t="shared" si="5808"/>
        <v>0</v>
      </c>
      <c r="S2120" s="18">
        <f t="shared" si="5808"/>
        <v>0</v>
      </c>
      <c r="T2120" s="18">
        <f t="shared" si="5735"/>
        <v>3296.6</v>
      </c>
      <c r="U2120" s="18">
        <f t="shared" si="5736"/>
        <v>3541.7</v>
      </c>
      <c r="V2120" s="18">
        <f t="shared" si="5737"/>
        <v>3231.1</v>
      </c>
      <c r="W2120" s="18">
        <f t="shared" si="5809"/>
        <v>0</v>
      </c>
      <c r="X2120" s="18">
        <f t="shared" si="5809"/>
        <v>0</v>
      </c>
      <c r="Y2120" s="18">
        <f t="shared" si="5809"/>
        <v>0</v>
      </c>
      <c r="Z2120" s="18">
        <f t="shared" si="5809"/>
        <v>0</v>
      </c>
      <c r="AA2120" s="18">
        <f t="shared" si="5809"/>
        <v>0</v>
      </c>
      <c r="AB2120" s="18">
        <f t="shared" si="5809"/>
        <v>0</v>
      </c>
      <c r="AC2120" s="18">
        <f t="shared" si="5727"/>
        <v>3296.6</v>
      </c>
      <c r="AD2120" s="18">
        <f t="shared" si="5728"/>
        <v>3541.7</v>
      </c>
      <c r="AE2120" s="18">
        <f t="shared" si="5729"/>
        <v>3231.1</v>
      </c>
      <c r="AF2120" s="18">
        <f t="shared" si="5809"/>
        <v>0</v>
      </c>
      <c r="AG2120" s="18">
        <f t="shared" si="5809"/>
        <v>0</v>
      </c>
      <c r="AH2120" s="18">
        <f t="shared" si="5809"/>
        <v>0</v>
      </c>
      <c r="AI2120" s="18">
        <f t="shared" si="5678"/>
        <v>3296.6</v>
      </c>
      <c r="AJ2120" s="18">
        <f t="shared" si="5679"/>
        <v>3541.7</v>
      </c>
      <c r="AK2120" s="18">
        <f t="shared" si="5680"/>
        <v>3231.1</v>
      </c>
      <c r="AL2120" s="18">
        <f t="shared" si="5809"/>
        <v>0</v>
      </c>
      <c r="AM2120" s="18">
        <f t="shared" si="5681"/>
        <v>3296.6</v>
      </c>
      <c r="AN2120" s="18">
        <f t="shared" si="5809"/>
        <v>0</v>
      </c>
      <c r="AO2120" s="18">
        <f t="shared" si="5809"/>
        <v>0</v>
      </c>
      <c r="AP2120" s="18">
        <f t="shared" si="5809"/>
        <v>0</v>
      </c>
      <c r="AQ2120" s="18">
        <f t="shared" si="5788"/>
        <v>3296.6</v>
      </c>
      <c r="AR2120" s="18">
        <f t="shared" si="5789"/>
        <v>3541.7</v>
      </c>
      <c r="AS2120" s="18">
        <f t="shared" si="5790"/>
        <v>3231.1</v>
      </c>
      <c r="AT2120" s="18">
        <f t="shared" si="5809"/>
        <v>0</v>
      </c>
      <c r="AU2120" s="18">
        <f t="shared" si="5809"/>
        <v>0</v>
      </c>
      <c r="AV2120" s="18">
        <f t="shared" si="5809"/>
        <v>0</v>
      </c>
      <c r="AW2120" s="18">
        <f t="shared" si="5791"/>
        <v>3296.6</v>
      </c>
      <c r="AX2120" s="18">
        <f t="shared" si="5792"/>
        <v>3541.7</v>
      </c>
      <c r="AY2120" s="18">
        <f t="shared" si="5793"/>
        <v>3231.1</v>
      </c>
      <c r="AZ2120" s="18">
        <f t="shared" si="5809"/>
        <v>0</v>
      </c>
      <c r="BA2120" s="18">
        <f t="shared" si="5809"/>
        <v>0</v>
      </c>
      <c r="BB2120" s="18">
        <f t="shared" si="5809"/>
        <v>0</v>
      </c>
      <c r="BC2120" s="18">
        <f t="shared" si="5760"/>
        <v>3296.6</v>
      </c>
      <c r="BD2120" s="18">
        <f t="shared" si="5761"/>
        <v>3541.7</v>
      </c>
      <c r="BE2120" s="18">
        <f t="shared" si="5762"/>
        <v>3231.1</v>
      </c>
      <c r="BF2120" s="18">
        <f t="shared" si="5809"/>
        <v>0</v>
      </c>
      <c r="BG2120" s="18">
        <f t="shared" si="5809"/>
        <v>0</v>
      </c>
      <c r="BH2120" s="18">
        <f t="shared" si="5809"/>
        <v>0</v>
      </c>
      <c r="BI2120" s="18">
        <f t="shared" si="5756"/>
        <v>3296.6</v>
      </c>
      <c r="BJ2120" s="18">
        <f t="shared" si="5757"/>
        <v>3541.7</v>
      </c>
      <c r="BK2120" s="18">
        <f t="shared" si="5758"/>
        <v>3231.1</v>
      </c>
      <c r="BL2120" s="18">
        <f t="shared" si="5809"/>
        <v>0</v>
      </c>
      <c r="BM2120" s="18">
        <f t="shared" si="5809"/>
        <v>0</v>
      </c>
      <c r="BN2120" s="18">
        <f t="shared" si="5809"/>
        <v>0</v>
      </c>
      <c r="BO2120" s="18">
        <f t="shared" si="5702"/>
        <v>3296.6</v>
      </c>
      <c r="BP2120" s="18">
        <f t="shared" si="5703"/>
        <v>3541.7</v>
      </c>
      <c r="BQ2120" s="18">
        <f t="shared" si="5704"/>
        <v>3231.1</v>
      </c>
      <c r="BR2120" s="18">
        <f t="shared" si="5809"/>
        <v>0</v>
      </c>
      <c r="BS2120" s="18">
        <f t="shared" si="5809"/>
        <v>0</v>
      </c>
      <c r="BT2120" s="18">
        <f t="shared" si="5809"/>
        <v>0</v>
      </c>
      <c r="BU2120" s="18">
        <f t="shared" si="5685"/>
        <v>3296.6</v>
      </c>
      <c r="BV2120" s="18">
        <f t="shared" si="5686"/>
        <v>3541.7</v>
      </c>
      <c r="BW2120" s="18">
        <f t="shared" si="5687"/>
        <v>3231.1</v>
      </c>
      <c r="BX2120" s="18">
        <f t="shared" si="5809"/>
        <v>-755</v>
      </c>
      <c r="BY2120" s="18">
        <f t="shared" si="5809"/>
        <v>0</v>
      </c>
      <c r="BZ2120" s="18">
        <f t="shared" si="5809"/>
        <v>0</v>
      </c>
      <c r="CA2120" s="18">
        <f t="shared" si="5672"/>
        <v>2541.6</v>
      </c>
      <c r="CB2120" s="18">
        <f t="shared" si="5673"/>
        <v>3541.7</v>
      </c>
      <c r="CC2120" s="18">
        <f t="shared" si="5674"/>
        <v>3231.1</v>
      </c>
      <c r="CD2120" s="18">
        <f t="shared" si="5809"/>
        <v>0</v>
      </c>
      <c r="CE2120" s="27"/>
      <c r="CF2120" s="33"/>
    </row>
    <row r="2121" spans="1:119" x14ac:dyDescent="0.3">
      <c r="A2121" s="41" t="s">
        <v>353</v>
      </c>
      <c r="B2121" s="39">
        <v>240</v>
      </c>
      <c r="C2121" s="41" t="s">
        <v>5</v>
      </c>
      <c r="D2121" s="41" t="s">
        <v>6</v>
      </c>
      <c r="E2121" s="14" t="s">
        <v>518</v>
      </c>
      <c r="F2121" s="18">
        <v>3296.6</v>
      </c>
      <c r="G2121" s="18">
        <v>3681.7</v>
      </c>
      <c r="H2121" s="18">
        <v>3324.4</v>
      </c>
      <c r="I2121" s="18"/>
      <c r="J2121" s="18">
        <v>-140</v>
      </c>
      <c r="K2121" s="18">
        <v>-93.3</v>
      </c>
      <c r="L2121" s="18">
        <f t="shared" si="5611"/>
        <v>3296.6</v>
      </c>
      <c r="M2121" s="18">
        <f t="shared" si="5612"/>
        <v>3541.7</v>
      </c>
      <c r="N2121" s="18">
        <f t="shared" si="5613"/>
        <v>3231.1</v>
      </c>
      <c r="O2121" s="18"/>
      <c r="P2121" s="18"/>
      <c r="Q2121" s="18"/>
      <c r="R2121" s="18"/>
      <c r="S2121" s="18"/>
      <c r="T2121" s="18">
        <f t="shared" si="5735"/>
        <v>3296.6</v>
      </c>
      <c r="U2121" s="18">
        <f t="shared" si="5736"/>
        <v>3541.7</v>
      </c>
      <c r="V2121" s="18">
        <f t="shared" si="5737"/>
        <v>3231.1</v>
      </c>
      <c r="W2121" s="18"/>
      <c r="X2121" s="18"/>
      <c r="Y2121" s="18"/>
      <c r="Z2121" s="18"/>
      <c r="AA2121" s="18"/>
      <c r="AB2121" s="18"/>
      <c r="AC2121" s="18">
        <f t="shared" si="5727"/>
        <v>3296.6</v>
      </c>
      <c r="AD2121" s="18">
        <f t="shared" si="5728"/>
        <v>3541.7</v>
      </c>
      <c r="AE2121" s="18">
        <f t="shared" si="5729"/>
        <v>3231.1</v>
      </c>
      <c r="AF2121" s="18"/>
      <c r="AG2121" s="18"/>
      <c r="AH2121" s="18"/>
      <c r="AI2121" s="18">
        <f t="shared" si="5678"/>
        <v>3296.6</v>
      </c>
      <c r="AJ2121" s="18">
        <f t="shared" si="5679"/>
        <v>3541.7</v>
      </c>
      <c r="AK2121" s="18">
        <f t="shared" si="5680"/>
        <v>3231.1</v>
      </c>
      <c r="AL2121" s="18"/>
      <c r="AM2121" s="18">
        <f t="shared" si="5681"/>
        <v>3296.6</v>
      </c>
      <c r="AN2121" s="18"/>
      <c r="AO2121" s="18"/>
      <c r="AP2121" s="18"/>
      <c r="AQ2121" s="18">
        <f t="shared" si="5788"/>
        <v>3296.6</v>
      </c>
      <c r="AR2121" s="18">
        <f t="shared" si="5789"/>
        <v>3541.7</v>
      </c>
      <c r="AS2121" s="18">
        <f t="shared" si="5790"/>
        <v>3231.1</v>
      </c>
      <c r="AT2121" s="18"/>
      <c r="AU2121" s="18"/>
      <c r="AV2121" s="18"/>
      <c r="AW2121" s="18">
        <f t="shared" si="5791"/>
        <v>3296.6</v>
      </c>
      <c r="AX2121" s="18">
        <f t="shared" si="5792"/>
        <v>3541.7</v>
      </c>
      <c r="AY2121" s="18">
        <f t="shared" si="5793"/>
        <v>3231.1</v>
      </c>
      <c r="AZ2121" s="18"/>
      <c r="BA2121" s="18"/>
      <c r="BB2121" s="18"/>
      <c r="BC2121" s="18">
        <f t="shared" si="5760"/>
        <v>3296.6</v>
      </c>
      <c r="BD2121" s="18">
        <f t="shared" si="5761"/>
        <v>3541.7</v>
      </c>
      <c r="BE2121" s="18">
        <f t="shared" si="5762"/>
        <v>3231.1</v>
      </c>
      <c r="BF2121" s="18"/>
      <c r="BG2121" s="18"/>
      <c r="BH2121" s="18"/>
      <c r="BI2121" s="18">
        <f t="shared" si="5756"/>
        <v>3296.6</v>
      </c>
      <c r="BJ2121" s="18">
        <f t="shared" si="5757"/>
        <v>3541.7</v>
      </c>
      <c r="BK2121" s="18">
        <f t="shared" si="5758"/>
        <v>3231.1</v>
      </c>
      <c r="BL2121" s="18"/>
      <c r="BM2121" s="18"/>
      <c r="BN2121" s="18"/>
      <c r="BO2121" s="18">
        <f t="shared" si="5702"/>
        <v>3296.6</v>
      </c>
      <c r="BP2121" s="18">
        <f t="shared" si="5703"/>
        <v>3541.7</v>
      </c>
      <c r="BQ2121" s="18">
        <f t="shared" si="5704"/>
        <v>3231.1</v>
      </c>
      <c r="BR2121" s="18"/>
      <c r="BS2121" s="18"/>
      <c r="BT2121" s="18"/>
      <c r="BU2121" s="18">
        <f t="shared" si="5685"/>
        <v>3296.6</v>
      </c>
      <c r="BV2121" s="18">
        <f t="shared" si="5686"/>
        <v>3541.7</v>
      </c>
      <c r="BW2121" s="18">
        <f t="shared" si="5687"/>
        <v>3231.1</v>
      </c>
      <c r="BX2121" s="18">
        <v>-755</v>
      </c>
      <c r="BY2121" s="18"/>
      <c r="BZ2121" s="18"/>
      <c r="CA2121" s="18">
        <f t="shared" si="5672"/>
        <v>2541.6</v>
      </c>
      <c r="CB2121" s="18">
        <f t="shared" si="5673"/>
        <v>3541.7</v>
      </c>
      <c r="CC2121" s="18">
        <f t="shared" si="5674"/>
        <v>3231.1</v>
      </c>
      <c r="CD2121" s="18"/>
      <c r="CE2121" s="27"/>
      <c r="CF2121" s="33">
        <v>111</v>
      </c>
    </row>
    <row r="2122" spans="1:119" x14ac:dyDescent="0.3">
      <c r="A2122" s="41" t="s">
        <v>353</v>
      </c>
      <c r="B2122" s="39">
        <v>800</v>
      </c>
      <c r="C2122" s="41"/>
      <c r="D2122" s="41"/>
      <c r="E2122" s="14" t="s">
        <v>556</v>
      </c>
      <c r="F2122" s="18">
        <f t="shared" ref="F2122:K2122" si="5810">F2123+F2125</f>
        <v>460.7</v>
      </c>
      <c r="G2122" s="18">
        <f t="shared" si="5810"/>
        <v>460.7</v>
      </c>
      <c r="H2122" s="18">
        <f t="shared" si="5810"/>
        <v>460.7</v>
      </c>
      <c r="I2122" s="18">
        <f t="shared" si="5810"/>
        <v>0</v>
      </c>
      <c r="J2122" s="18">
        <f t="shared" si="5810"/>
        <v>0</v>
      </c>
      <c r="K2122" s="18">
        <f t="shared" si="5810"/>
        <v>0</v>
      </c>
      <c r="L2122" s="18">
        <f t="shared" si="5611"/>
        <v>460.7</v>
      </c>
      <c r="M2122" s="18">
        <f t="shared" si="5612"/>
        <v>460.7</v>
      </c>
      <c r="N2122" s="18">
        <f t="shared" si="5613"/>
        <v>460.7</v>
      </c>
      <c r="O2122" s="18">
        <f t="shared" ref="O2122:S2122" si="5811">O2123+O2125</f>
        <v>0</v>
      </c>
      <c r="P2122" s="18">
        <f t="shared" si="5811"/>
        <v>0</v>
      </c>
      <c r="Q2122" s="18">
        <f t="shared" si="5811"/>
        <v>0</v>
      </c>
      <c r="R2122" s="18">
        <f t="shared" si="5811"/>
        <v>0</v>
      </c>
      <c r="S2122" s="18">
        <f t="shared" si="5811"/>
        <v>0</v>
      </c>
      <c r="T2122" s="18">
        <f t="shared" si="5735"/>
        <v>460.7</v>
      </c>
      <c r="U2122" s="18">
        <f t="shared" si="5736"/>
        <v>460.7</v>
      </c>
      <c r="V2122" s="18">
        <f t="shared" si="5737"/>
        <v>460.7</v>
      </c>
      <c r="W2122" s="18">
        <f t="shared" ref="W2122:CD2122" si="5812">W2123+W2125</f>
        <v>0</v>
      </c>
      <c r="X2122" s="18">
        <f t="shared" ref="X2122:AB2122" si="5813">X2123+X2125</f>
        <v>0</v>
      </c>
      <c r="Y2122" s="18">
        <f t="shared" si="5813"/>
        <v>0</v>
      </c>
      <c r="Z2122" s="18">
        <f t="shared" si="5813"/>
        <v>0</v>
      </c>
      <c r="AA2122" s="18">
        <f t="shared" si="5813"/>
        <v>0</v>
      </c>
      <c r="AB2122" s="18">
        <f t="shared" si="5813"/>
        <v>0</v>
      </c>
      <c r="AC2122" s="18">
        <f t="shared" si="5727"/>
        <v>460.7</v>
      </c>
      <c r="AD2122" s="18">
        <f t="shared" si="5728"/>
        <v>460.7</v>
      </c>
      <c r="AE2122" s="18">
        <f t="shared" si="5729"/>
        <v>460.7</v>
      </c>
      <c r="AF2122" s="18">
        <f t="shared" ref="AF2122:AH2122" si="5814">AF2123+AF2125</f>
        <v>0</v>
      </c>
      <c r="AG2122" s="18">
        <f t="shared" si="5814"/>
        <v>0</v>
      </c>
      <c r="AH2122" s="18">
        <f t="shared" si="5814"/>
        <v>0</v>
      </c>
      <c r="AI2122" s="18">
        <f t="shared" si="5678"/>
        <v>460.7</v>
      </c>
      <c r="AJ2122" s="18">
        <f t="shared" si="5679"/>
        <v>460.7</v>
      </c>
      <c r="AK2122" s="18">
        <f t="shared" si="5680"/>
        <v>460.7</v>
      </c>
      <c r="AL2122" s="18">
        <f t="shared" ref="AL2122" si="5815">AL2123+AL2125</f>
        <v>0</v>
      </c>
      <c r="AM2122" s="18">
        <f t="shared" si="5681"/>
        <v>460.7</v>
      </c>
      <c r="AN2122" s="18">
        <f t="shared" ref="AN2122:AP2122" si="5816">AN2123+AN2125</f>
        <v>0</v>
      </c>
      <c r="AO2122" s="18">
        <f t="shared" si="5816"/>
        <v>0</v>
      </c>
      <c r="AP2122" s="18">
        <f t="shared" si="5816"/>
        <v>0</v>
      </c>
      <c r="AQ2122" s="18">
        <f t="shared" si="5788"/>
        <v>460.7</v>
      </c>
      <c r="AR2122" s="18">
        <f t="shared" si="5789"/>
        <v>460.7</v>
      </c>
      <c r="AS2122" s="18">
        <f t="shared" si="5790"/>
        <v>460.7</v>
      </c>
      <c r="AT2122" s="18">
        <f t="shared" ref="AT2122:AV2122" si="5817">AT2123+AT2125</f>
        <v>0</v>
      </c>
      <c r="AU2122" s="18">
        <f t="shared" si="5817"/>
        <v>0</v>
      </c>
      <c r="AV2122" s="18">
        <f t="shared" si="5817"/>
        <v>0</v>
      </c>
      <c r="AW2122" s="18">
        <f t="shared" si="5791"/>
        <v>460.7</v>
      </c>
      <c r="AX2122" s="18">
        <f t="shared" si="5792"/>
        <v>460.7</v>
      </c>
      <c r="AY2122" s="18">
        <f t="shared" si="5793"/>
        <v>460.7</v>
      </c>
      <c r="AZ2122" s="18">
        <f t="shared" ref="AZ2122:BB2122" si="5818">AZ2123+AZ2125</f>
        <v>0</v>
      </c>
      <c r="BA2122" s="18">
        <f t="shared" si="5818"/>
        <v>0</v>
      </c>
      <c r="BB2122" s="18">
        <f t="shared" si="5818"/>
        <v>0</v>
      </c>
      <c r="BC2122" s="18">
        <f t="shared" si="5760"/>
        <v>460.7</v>
      </c>
      <c r="BD2122" s="18">
        <f t="shared" si="5761"/>
        <v>460.7</v>
      </c>
      <c r="BE2122" s="18">
        <f t="shared" si="5762"/>
        <v>460.7</v>
      </c>
      <c r="BF2122" s="18">
        <f t="shared" ref="BF2122:BH2122" si="5819">BF2123+BF2125</f>
        <v>0</v>
      </c>
      <c r="BG2122" s="18">
        <f t="shared" si="5819"/>
        <v>0</v>
      </c>
      <c r="BH2122" s="18">
        <f t="shared" si="5819"/>
        <v>0</v>
      </c>
      <c r="BI2122" s="18">
        <f t="shared" si="5756"/>
        <v>460.7</v>
      </c>
      <c r="BJ2122" s="18">
        <f t="shared" si="5757"/>
        <v>460.7</v>
      </c>
      <c r="BK2122" s="18">
        <f t="shared" si="5758"/>
        <v>460.7</v>
      </c>
      <c r="BL2122" s="18">
        <f t="shared" ref="BL2122:BN2122" si="5820">BL2123+BL2125</f>
        <v>0</v>
      </c>
      <c r="BM2122" s="18">
        <f t="shared" si="5820"/>
        <v>0</v>
      </c>
      <c r="BN2122" s="18">
        <f t="shared" si="5820"/>
        <v>0</v>
      </c>
      <c r="BO2122" s="18">
        <f t="shared" si="5702"/>
        <v>460.7</v>
      </c>
      <c r="BP2122" s="18">
        <f t="shared" si="5703"/>
        <v>460.7</v>
      </c>
      <c r="BQ2122" s="18">
        <f t="shared" si="5704"/>
        <v>460.7</v>
      </c>
      <c r="BR2122" s="18">
        <f t="shared" ref="BR2122:BT2122" si="5821">BR2123+BR2125</f>
        <v>0</v>
      </c>
      <c r="BS2122" s="18">
        <f t="shared" si="5821"/>
        <v>0</v>
      </c>
      <c r="BT2122" s="18">
        <f t="shared" si="5821"/>
        <v>0</v>
      </c>
      <c r="BU2122" s="18">
        <f t="shared" si="5685"/>
        <v>460.7</v>
      </c>
      <c r="BV2122" s="18">
        <f t="shared" si="5686"/>
        <v>460.7</v>
      </c>
      <c r="BW2122" s="18">
        <f t="shared" si="5687"/>
        <v>460.7</v>
      </c>
      <c r="BX2122" s="18">
        <f t="shared" ref="BX2122:BZ2122" si="5822">BX2123+BX2125</f>
        <v>0</v>
      </c>
      <c r="BY2122" s="18">
        <f t="shared" si="5822"/>
        <v>0</v>
      </c>
      <c r="BZ2122" s="18">
        <f t="shared" si="5822"/>
        <v>0</v>
      </c>
      <c r="CA2122" s="18">
        <f t="shared" si="5672"/>
        <v>460.7</v>
      </c>
      <c r="CB2122" s="18">
        <f t="shared" si="5673"/>
        <v>460.7</v>
      </c>
      <c r="CC2122" s="18">
        <f t="shared" si="5674"/>
        <v>460.7</v>
      </c>
      <c r="CD2122" s="18">
        <f t="shared" si="5812"/>
        <v>0</v>
      </c>
      <c r="CE2122" s="27"/>
      <c r="CF2122" s="33"/>
    </row>
    <row r="2123" spans="1:119" x14ac:dyDescent="0.3">
      <c r="A2123" s="41" t="s">
        <v>353</v>
      </c>
      <c r="B2123" s="39">
        <v>830</v>
      </c>
      <c r="C2123" s="41"/>
      <c r="D2123" s="41"/>
      <c r="E2123" s="14" t="s">
        <v>572</v>
      </c>
      <c r="F2123" s="18">
        <f t="shared" ref="F2123:K2123" si="5823">F2124</f>
        <v>445.2</v>
      </c>
      <c r="G2123" s="18">
        <f t="shared" si="5823"/>
        <v>445.2</v>
      </c>
      <c r="H2123" s="18">
        <f t="shared" si="5823"/>
        <v>445.2</v>
      </c>
      <c r="I2123" s="18">
        <f t="shared" si="5823"/>
        <v>0</v>
      </c>
      <c r="J2123" s="18">
        <f t="shared" si="5823"/>
        <v>0</v>
      </c>
      <c r="K2123" s="18">
        <f t="shared" si="5823"/>
        <v>0</v>
      </c>
      <c r="L2123" s="18">
        <f t="shared" si="5611"/>
        <v>445.2</v>
      </c>
      <c r="M2123" s="18">
        <f t="shared" si="5612"/>
        <v>445.2</v>
      </c>
      <c r="N2123" s="18">
        <f t="shared" si="5613"/>
        <v>445.2</v>
      </c>
      <c r="O2123" s="18">
        <f t="shared" ref="O2123:S2123" si="5824">O2124</f>
        <v>0</v>
      </c>
      <c r="P2123" s="18">
        <f t="shared" si="5824"/>
        <v>0</v>
      </c>
      <c r="Q2123" s="18">
        <f t="shared" si="5824"/>
        <v>0</v>
      </c>
      <c r="R2123" s="18">
        <f t="shared" si="5824"/>
        <v>0</v>
      </c>
      <c r="S2123" s="18">
        <f t="shared" si="5824"/>
        <v>0</v>
      </c>
      <c r="T2123" s="18">
        <f t="shared" si="5735"/>
        <v>445.2</v>
      </c>
      <c r="U2123" s="18">
        <f t="shared" si="5736"/>
        <v>445.2</v>
      </c>
      <c r="V2123" s="18">
        <f t="shared" si="5737"/>
        <v>445.2</v>
      </c>
      <c r="W2123" s="18">
        <f t="shared" ref="W2123:CD2123" si="5825">W2124</f>
        <v>0</v>
      </c>
      <c r="X2123" s="18">
        <f t="shared" si="5825"/>
        <v>0</v>
      </c>
      <c r="Y2123" s="18">
        <f t="shared" si="5825"/>
        <v>0</v>
      </c>
      <c r="Z2123" s="18">
        <f t="shared" si="5825"/>
        <v>0</v>
      </c>
      <c r="AA2123" s="18">
        <f t="shared" si="5825"/>
        <v>0</v>
      </c>
      <c r="AB2123" s="18">
        <f t="shared" si="5825"/>
        <v>0</v>
      </c>
      <c r="AC2123" s="18">
        <f t="shared" si="5727"/>
        <v>445.2</v>
      </c>
      <c r="AD2123" s="18">
        <f t="shared" si="5728"/>
        <v>445.2</v>
      </c>
      <c r="AE2123" s="18">
        <f t="shared" si="5729"/>
        <v>445.2</v>
      </c>
      <c r="AF2123" s="18">
        <f t="shared" si="5825"/>
        <v>0</v>
      </c>
      <c r="AG2123" s="18">
        <f t="shared" si="5825"/>
        <v>0</v>
      </c>
      <c r="AH2123" s="18">
        <f t="shared" si="5825"/>
        <v>0</v>
      </c>
      <c r="AI2123" s="18">
        <f t="shared" si="5678"/>
        <v>445.2</v>
      </c>
      <c r="AJ2123" s="18">
        <f t="shared" si="5679"/>
        <v>445.2</v>
      </c>
      <c r="AK2123" s="18">
        <f t="shared" si="5680"/>
        <v>445.2</v>
      </c>
      <c r="AL2123" s="18">
        <f t="shared" si="5825"/>
        <v>0</v>
      </c>
      <c r="AM2123" s="18">
        <f t="shared" si="5681"/>
        <v>445.2</v>
      </c>
      <c r="AN2123" s="18">
        <f t="shared" si="5825"/>
        <v>0</v>
      </c>
      <c r="AO2123" s="18">
        <f t="shared" si="5825"/>
        <v>0</v>
      </c>
      <c r="AP2123" s="18">
        <f t="shared" si="5825"/>
        <v>0</v>
      </c>
      <c r="AQ2123" s="18">
        <f t="shared" si="5788"/>
        <v>445.2</v>
      </c>
      <c r="AR2123" s="18">
        <f t="shared" si="5789"/>
        <v>445.2</v>
      </c>
      <c r="AS2123" s="18">
        <f t="shared" si="5790"/>
        <v>445.2</v>
      </c>
      <c r="AT2123" s="18">
        <f t="shared" si="5825"/>
        <v>0</v>
      </c>
      <c r="AU2123" s="18">
        <f t="shared" si="5825"/>
        <v>0</v>
      </c>
      <c r="AV2123" s="18">
        <f t="shared" si="5825"/>
        <v>0</v>
      </c>
      <c r="AW2123" s="18">
        <f t="shared" si="5791"/>
        <v>445.2</v>
      </c>
      <c r="AX2123" s="18">
        <f t="shared" si="5792"/>
        <v>445.2</v>
      </c>
      <c r="AY2123" s="18">
        <f t="shared" si="5793"/>
        <v>445.2</v>
      </c>
      <c r="AZ2123" s="18">
        <f t="shared" si="5825"/>
        <v>0</v>
      </c>
      <c r="BA2123" s="18">
        <f t="shared" si="5825"/>
        <v>0</v>
      </c>
      <c r="BB2123" s="18">
        <f t="shared" si="5825"/>
        <v>0</v>
      </c>
      <c r="BC2123" s="18">
        <f t="shared" si="5760"/>
        <v>445.2</v>
      </c>
      <c r="BD2123" s="18">
        <f t="shared" si="5761"/>
        <v>445.2</v>
      </c>
      <c r="BE2123" s="18">
        <f t="shared" si="5762"/>
        <v>445.2</v>
      </c>
      <c r="BF2123" s="18">
        <f t="shared" si="5825"/>
        <v>0</v>
      </c>
      <c r="BG2123" s="18">
        <f t="shared" si="5825"/>
        <v>0</v>
      </c>
      <c r="BH2123" s="18">
        <f t="shared" si="5825"/>
        <v>0</v>
      </c>
      <c r="BI2123" s="18">
        <f t="shared" si="5756"/>
        <v>445.2</v>
      </c>
      <c r="BJ2123" s="18">
        <f t="shared" si="5757"/>
        <v>445.2</v>
      </c>
      <c r="BK2123" s="18">
        <f t="shared" si="5758"/>
        <v>445.2</v>
      </c>
      <c r="BL2123" s="18">
        <f t="shared" si="5825"/>
        <v>0</v>
      </c>
      <c r="BM2123" s="18">
        <f t="shared" si="5825"/>
        <v>0</v>
      </c>
      <c r="BN2123" s="18">
        <f t="shared" si="5825"/>
        <v>0</v>
      </c>
      <c r="BO2123" s="18">
        <f t="shared" si="5702"/>
        <v>445.2</v>
      </c>
      <c r="BP2123" s="18">
        <f t="shared" si="5703"/>
        <v>445.2</v>
      </c>
      <c r="BQ2123" s="18">
        <f t="shared" si="5704"/>
        <v>445.2</v>
      </c>
      <c r="BR2123" s="18">
        <f t="shared" si="5825"/>
        <v>0</v>
      </c>
      <c r="BS2123" s="18">
        <f t="shared" si="5825"/>
        <v>0</v>
      </c>
      <c r="BT2123" s="18">
        <f t="shared" si="5825"/>
        <v>0</v>
      </c>
      <c r="BU2123" s="18">
        <f t="shared" si="5685"/>
        <v>445.2</v>
      </c>
      <c r="BV2123" s="18">
        <f t="shared" si="5686"/>
        <v>445.2</v>
      </c>
      <c r="BW2123" s="18">
        <f t="shared" si="5687"/>
        <v>445.2</v>
      </c>
      <c r="BX2123" s="18">
        <f t="shared" si="5825"/>
        <v>0</v>
      </c>
      <c r="BY2123" s="18">
        <f t="shared" si="5825"/>
        <v>0</v>
      </c>
      <c r="BZ2123" s="18">
        <f t="shared" si="5825"/>
        <v>0</v>
      </c>
      <c r="CA2123" s="18">
        <f t="shared" si="5672"/>
        <v>445.2</v>
      </c>
      <c r="CB2123" s="18">
        <f t="shared" si="5673"/>
        <v>445.2</v>
      </c>
      <c r="CC2123" s="18">
        <f t="shared" si="5674"/>
        <v>445.2</v>
      </c>
      <c r="CD2123" s="18">
        <f t="shared" si="5825"/>
        <v>0</v>
      </c>
      <c r="CE2123" s="27"/>
      <c r="CF2123" s="33"/>
    </row>
    <row r="2124" spans="1:119" x14ac:dyDescent="0.3">
      <c r="A2124" s="41" t="s">
        <v>353</v>
      </c>
      <c r="B2124" s="39">
        <v>830</v>
      </c>
      <c r="C2124" s="41" t="s">
        <v>5</v>
      </c>
      <c r="D2124" s="41" t="s">
        <v>6</v>
      </c>
      <c r="E2124" s="14" t="s">
        <v>518</v>
      </c>
      <c r="F2124" s="18">
        <v>445.2</v>
      </c>
      <c r="G2124" s="18">
        <v>445.2</v>
      </c>
      <c r="H2124" s="18">
        <v>445.2</v>
      </c>
      <c r="I2124" s="18"/>
      <c r="J2124" s="18"/>
      <c r="K2124" s="18"/>
      <c r="L2124" s="18">
        <f t="shared" si="5611"/>
        <v>445.2</v>
      </c>
      <c r="M2124" s="18">
        <f t="shared" si="5612"/>
        <v>445.2</v>
      </c>
      <c r="N2124" s="18">
        <f t="shared" si="5613"/>
        <v>445.2</v>
      </c>
      <c r="O2124" s="18"/>
      <c r="P2124" s="18"/>
      <c r="Q2124" s="18"/>
      <c r="R2124" s="18"/>
      <c r="S2124" s="18"/>
      <c r="T2124" s="18">
        <f t="shared" si="5735"/>
        <v>445.2</v>
      </c>
      <c r="U2124" s="18">
        <f t="shared" si="5736"/>
        <v>445.2</v>
      </c>
      <c r="V2124" s="18">
        <f t="shared" si="5737"/>
        <v>445.2</v>
      </c>
      <c r="W2124" s="18"/>
      <c r="X2124" s="18"/>
      <c r="Y2124" s="18"/>
      <c r="Z2124" s="18"/>
      <c r="AA2124" s="18"/>
      <c r="AB2124" s="18"/>
      <c r="AC2124" s="18">
        <f t="shared" si="5727"/>
        <v>445.2</v>
      </c>
      <c r="AD2124" s="18">
        <f t="shared" si="5728"/>
        <v>445.2</v>
      </c>
      <c r="AE2124" s="18">
        <f t="shared" si="5729"/>
        <v>445.2</v>
      </c>
      <c r="AF2124" s="18"/>
      <c r="AG2124" s="18"/>
      <c r="AH2124" s="18"/>
      <c r="AI2124" s="18">
        <f t="shared" si="5678"/>
        <v>445.2</v>
      </c>
      <c r="AJ2124" s="18">
        <f t="shared" si="5679"/>
        <v>445.2</v>
      </c>
      <c r="AK2124" s="18">
        <f t="shared" si="5680"/>
        <v>445.2</v>
      </c>
      <c r="AL2124" s="18"/>
      <c r="AM2124" s="18">
        <f t="shared" si="5681"/>
        <v>445.2</v>
      </c>
      <c r="AN2124" s="18"/>
      <c r="AO2124" s="18"/>
      <c r="AP2124" s="18"/>
      <c r="AQ2124" s="18">
        <f t="shared" si="5788"/>
        <v>445.2</v>
      </c>
      <c r="AR2124" s="18">
        <f t="shared" si="5789"/>
        <v>445.2</v>
      </c>
      <c r="AS2124" s="18">
        <f t="shared" si="5790"/>
        <v>445.2</v>
      </c>
      <c r="AT2124" s="18"/>
      <c r="AU2124" s="18"/>
      <c r="AV2124" s="18"/>
      <c r="AW2124" s="18">
        <f t="shared" si="5791"/>
        <v>445.2</v>
      </c>
      <c r="AX2124" s="18">
        <f t="shared" si="5792"/>
        <v>445.2</v>
      </c>
      <c r="AY2124" s="18">
        <f t="shared" si="5793"/>
        <v>445.2</v>
      </c>
      <c r="AZ2124" s="18"/>
      <c r="BA2124" s="18"/>
      <c r="BB2124" s="18"/>
      <c r="BC2124" s="18">
        <f t="shared" si="5760"/>
        <v>445.2</v>
      </c>
      <c r="BD2124" s="18">
        <f t="shared" si="5761"/>
        <v>445.2</v>
      </c>
      <c r="BE2124" s="18">
        <f t="shared" si="5762"/>
        <v>445.2</v>
      </c>
      <c r="BF2124" s="18"/>
      <c r="BG2124" s="18"/>
      <c r="BH2124" s="18"/>
      <c r="BI2124" s="18">
        <f t="shared" si="5756"/>
        <v>445.2</v>
      </c>
      <c r="BJ2124" s="18">
        <f t="shared" si="5757"/>
        <v>445.2</v>
      </c>
      <c r="BK2124" s="18">
        <f t="shared" si="5758"/>
        <v>445.2</v>
      </c>
      <c r="BL2124" s="18"/>
      <c r="BM2124" s="18"/>
      <c r="BN2124" s="18"/>
      <c r="BO2124" s="18">
        <f t="shared" si="5702"/>
        <v>445.2</v>
      </c>
      <c r="BP2124" s="18">
        <f t="shared" si="5703"/>
        <v>445.2</v>
      </c>
      <c r="BQ2124" s="18">
        <f t="shared" si="5704"/>
        <v>445.2</v>
      </c>
      <c r="BR2124" s="18"/>
      <c r="BS2124" s="18"/>
      <c r="BT2124" s="18"/>
      <c r="BU2124" s="18">
        <f t="shared" si="5685"/>
        <v>445.2</v>
      </c>
      <c r="BV2124" s="18">
        <f t="shared" si="5686"/>
        <v>445.2</v>
      </c>
      <c r="BW2124" s="18">
        <f t="shared" si="5687"/>
        <v>445.2</v>
      </c>
      <c r="BX2124" s="18"/>
      <c r="BY2124" s="18"/>
      <c r="BZ2124" s="18"/>
      <c r="CA2124" s="18">
        <f t="shared" si="5672"/>
        <v>445.2</v>
      </c>
      <c r="CB2124" s="18">
        <f t="shared" si="5673"/>
        <v>445.2</v>
      </c>
      <c r="CC2124" s="18">
        <f t="shared" si="5674"/>
        <v>445.2</v>
      </c>
      <c r="CD2124" s="18"/>
      <c r="CE2124" s="27"/>
      <c r="CF2124" s="33"/>
    </row>
    <row r="2125" spans="1:119" x14ac:dyDescent="0.3">
      <c r="A2125" s="41" t="s">
        <v>353</v>
      </c>
      <c r="B2125" s="39">
        <v>850</v>
      </c>
      <c r="C2125" s="41"/>
      <c r="D2125" s="41"/>
      <c r="E2125" s="14" t="s">
        <v>573</v>
      </c>
      <c r="F2125" s="18">
        <f t="shared" ref="F2125:K2125" si="5826">F2126</f>
        <v>15.5</v>
      </c>
      <c r="G2125" s="18">
        <f t="shared" si="5826"/>
        <v>15.5</v>
      </c>
      <c r="H2125" s="18">
        <f t="shared" si="5826"/>
        <v>15.5</v>
      </c>
      <c r="I2125" s="18">
        <f t="shared" si="5826"/>
        <v>0</v>
      </c>
      <c r="J2125" s="18">
        <f t="shared" si="5826"/>
        <v>0</v>
      </c>
      <c r="K2125" s="18">
        <f t="shared" si="5826"/>
        <v>0</v>
      </c>
      <c r="L2125" s="18">
        <f t="shared" si="5611"/>
        <v>15.5</v>
      </c>
      <c r="M2125" s="18">
        <f t="shared" si="5612"/>
        <v>15.5</v>
      </c>
      <c r="N2125" s="18">
        <f t="shared" si="5613"/>
        <v>15.5</v>
      </c>
      <c r="O2125" s="18">
        <f t="shared" ref="O2125:S2125" si="5827">O2126</f>
        <v>0</v>
      </c>
      <c r="P2125" s="18">
        <f t="shared" si="5827"/>
        <v>0</v>
      </c>
      <c r="Q2125" s="18">
        <f t="shared" si="5827"/>
        <v>0</v>
      </c>
      <c r="R2125" s="18">
        <f t="shared" si="5827"/>
        <v>0</v>
      </c>
      <c r="S2125" s="18">
        <f t="shared" si="5827"/>
        <v>0</v>
      </c>
      <c r="T2125" s="18">
        <f t="shared" si="5735"/>
        <v>15.5</v>
      </c>
      <c r="U2125" s="18">
        <f t="shared" si="5736"/>
        <v>15.5</v>
      </c>
      <c r="V2125" s="18">
        <f t="shared" si="5737"/>
        <v>15.5</v>
      </c>
      <c r="W2125" s="18">
        <f t="shared" ref="W2125:CD2125" si="5828">W2126</f>
        <v>0</v>
      </c>
      <c r="X2125" s="18">
        <f t="shared" si="5828"/>
        <v>0</v>
      </c>
      <c r="Y2125" s="18">
        <f t="shared" si="5828"/>
        <v>0</v>
      </c>
      <c r="Z2125" s="18">
        <f t="shared" si="5828"/>
        <v>0</v>
      </c>
      <c r="AA2125" s="18">
        <f t="shared" si="5828"/>
        <v>0</v>
      </c>
      <c r="AB2125" s="18">
        <f t="shared" si="5828"/>
        <v>0</v>
      </c>
      <c r="AC2125" s="18">
        <f t="shared" si="5727"/>
        <v>15.5</v>
      </c>
      <c r="AD2125" s="18">
        <f t="shared" si="5728"/>
        <v>15.5</v>
      </c>
      <c r="AE2125" s="18">
        <f t="shared" si="5729"/>
        <v>15.5</v>
      </c>
      <c r="AF2125" s="18">
        <f t="shared" si="5828"/>
        <v>0</v>
      </c>
      <c r="AG2125" s="18">
        <f t="shared" si="5828"/>
        <v>0</v>
      </c>
      <c r="AH2125" s="18">
        <f t="shared" si="5828"/>
        <v>0</v>
      </c>
      <c r="AI2125" s="18">
        <f t="shared" si="5678"/>
        <v>15.5</v>
      </c>
      <c r="AJ2125" s="18">
        <f t="shared" si="5679"/>
        <v>15.5</v>
      </c>
      <c r="AK2125" s="18">
        <f t="shared" si="5680"/>
        <v>15.5</v>
      </c>
      <c r="AL2125" s="18">
        <f t="shared" si="5828"/>
        <v>0</v>
      </c>
      <c r="AM2125" s="18">
        <f t="shared" si="5681"/>
        <v>15.5</v>
      </c>
      <c r="AN2125" s="18">
        <f t="shared" si="5828"/>
        <v>0</v>
      </c>
      <c r="AO2125" s="18">
        <f t="shared" si="5828"/>
        <v>0</v>
      </c>
      <c r="AP2125" s="18">
        <f t="shared" si="5828"/>
        <v>0</v>
      </c>
      <c r="AQ2125" s="18">
        <f t="shared" si="5788"/>
        <v>15.5</v>
      </c>
      <c r="AR2125" s="18">
        <f t="shared" si="5789"/>
        <v>15.5</v>
      </c>
      <c r="AS2125" s="18">
        <f t="shared" si="5790"/>
        <v>15.5</v>
      </c>
      <c r="AT2125" s="18">
        <f t="shared" si="5828"/>
        <v>0</v>
      </c>
      <c r="AU2125" s="18">
        <f t="shared" si="5828"/>
        <v>0</v>
      </c>
      <c r="AV2125" s="18">
        <f t="shared" si="5828"/>
        <v>0</v>
      </c>
      <c r="AW2125" s="18">
        <f t="shared" si="5791"/>
        <v>15.5</v>
      </c>
      <c r="AX2125" s="18">
        <f t="shared" si="5792"/>
        <v>15.5</v>
      </c>
      <c r="AY2125" s="18">
        <f t="shared" si="5793"/>
        <v>15.5</v>
      </c>
      <c r="AZ2125" s="18">
        <f t="shared" si="5828"/>
        <v>0</v>
      </c>
      <c r="BA2125" s="18">
        <f t="shared" si="5828"/>
        <v>0</v>
      </c>
      <c r="BB2125" s="18">
        <f t="shared" si="5828"/>
        <v>0</v>
      </c>
      <c r="BC2125" s="18">
        <f t="shared" si="5760"/>
        <v>15.5</v>
      </c>
      <c r="BD2125" s="18">
        <f t="shared" si="5761"/>
        <v>15.5</v>
      </c>
      <c r="BE2125" s="18">
        <f t="shared" si="5762"/>
        <v>15.5</v>
      </c>
      <c r="BF2125" s="18">
        <f t="shared" si="5828"/>
        <v>0</v>
      </c>
      <c r="BG2125" s="18">
        <f t="shared" si="5828"/>
        <v>0</v>
      </c>
      <c r="BH2125" s="18">
        <f t="shared" si="5828"/>
        <v>0</v>
      </c>
      <c r="BI2125" s="18">
        <f t="shared" si="5756"/>
        <v>15.5</v>
      </c>
      <c r="BJ2125" s="18">
        <f t="shared" si="5757"/>
        <v>15.5</v>
      </c>
      <c r="BK2125" s="18">
        <f t="shared" si="5758"/>
        <v>15.5</v>
      </c>
      <c r="BL2125" s="18">
        <f t="shared" si="5828"/>
        <v>0</v>
      </c>
      <c r="BM2125" s="18">
        <f t="shared" si="5828"/>
        <v>0</v>
      </c>
      <c r="BN2125" s="18">
        <f t="shared" si="5828"/>
        <v>0</v>
      </c>
      <c r="BO2125" s="18">
        <f t="shared" si="5702"/>
        <v>15.5</v>
      </c>
      <c r="BP2125" s="18">
        <f t="shared" si="5703"/>
        <v>15.5</v>
      </c>
      <c r="BQ2125" s="18">
        <f t="shared" si="5704"/>
        <v>15.5</v>
      </c>
      <c r="BR2125" s="18">
        <f t="shared" si="5828"/>
        <v>0</v>
      </c>
      <c r="BS2125" s="18">
        <f t="shared" si="5828"/>
        <v>0</v>
      </c>
      <c r="BT2125" s="18">
        <f t="shared" si="5828"/>
        <v>0</v>
      </c>
      <c r="BU2125" s="18">
        <f t="shared" si="5685"/>
        <v>15.5</v>
      </c>
      <c r="BV2125" s="18">
        <f t="shared" si="5686"/>
        <v>15.5</v>
      </c>
      <c r="BW2125" s="18">
        <f t="shared" si="5687"/>
        <v>15.5</v>
      </c>
      <c r="BX2125" s="18">
        <f t="shared" si="5828"/>
        <v>0</v>
      </c>
      <c r="BY2125" s="18">
        <f t="shared" si="5828"/>
        <v>0</v>
      </c>
      <c r="BZ2125" s="18">
        <f t="shared" si="5828"/>
        <v>0</v>
      </c>
      <c r="CA2125" s="18">
        <f t="shared" si="5672"/>
        <v>15.5</v>
      </c>
      <c r="CB2125" s="18">
        <f t="shared" si="5673"/>
        <v>15.5</v>
      </c>
      <c r="CC2125" s="18">
        <f t="shared" si="5674"/>
        <v>15.5</v>
      </c>
      <c r="CD2125" s="18">
        <f t="shared" si="5828"/>
        <v>0</v>
      </c>
      <c r="CE2125" s="27"/>
      <c r="CF2125" s="33"/>
    </row>
    <row r="2126" spans="1:119" x14ac:dyDescent="0.3">
      <c r="A2126" s="41" t="s">
        <v>353</v>
      </c>
      <c r="B2126" s="39">
        <v>850</v>
      </c>
      <c r="C2126" s="41" t="s">
        <v>5</v>
      </c>
      <c r="D2126" s="41" t="s">
        <v>6</v>
      </c>
      <c r="E2126" s="14" t="s">
        <v>518</v>
      </c>
      <c r="F2126" s="18">
        <v>15.5</v>
      </c>
      <c r="G2126" s="18">
        <v>15.5</v>
      </c>
      <c r="H2126" s="18">
        <v>15.5</v>
      </c>
      <c r="I2126" s="18"/>
      <c r="J2126" s="18"/>
      <c r="K2126" s="18"/>
      <c r="L2126" s="18">
        <f t="shared" si="5611"/>
        <v>15.5</v>
      </c>
      <c r="M2126" s="18">
        <f t="shared" si="5612"/>
        <v>15.5</v>
      </c>
      <c r="N2126" s="18">
        <f t="shared" si="5613"/>
        <v>15.5</v>
      </c>
      <c r="O2126" s="18"/>
      <c r="P2126" s="18"/>
      <c r="Q2126" s="18"/>
      <c r="R2126" s="18"/>
      <c r="S2126" s="18"/>
      <c r="T2126" s="18">
        <f t="shared" si="5735"/>
        <v>15.5</v>
      </c>
      <c r="U2126" s="18">
        <f t="shared" si="5736"/>
        <v>15.5</v>
      </c>
      <c r="V2126" s="18">
        <f t="shared" si="5737"/>
        <v>15.5</v>
      </c>
      <c r="W2126" s="18"/>
      <c r="X2126" s="18"/>
      <c r="Y2126" s="18"/>
      <c r="Z2126" s="18"/>
      <c r="AA2126" s="18"/>
      <c r="AB2126" s="18"/>
      <c r="AC2126" s="18">
        <f t="shared" si="5727"/>
        <v>15.5</v>
      </c>
      <c r="AD2126" s="18">
        <f t="shared" si="5728"/>
        <v>15.5</v>
      </c>
      <c r="AE2126" s="18">
        <f t="shared" si="5729"/>
        <v>15.5</v>
      </c>
      <c r="AF2126" s="18"/>
      <c r="AG2126" s="18"/>
      <c r="AH2126" s="18"/>
      <c r="AI2126" s="18">
        <f t="shared" si="5678"/>
        <v>15.5</v>
      </c>
      <c r="AJ2126" s="18">
        <f t="shared" si="5679"/>
        <v>15.5</v>
      </c>
      <c r="AK2126" s="18">
        <f t="shared" si="5680"/>
        <v>15.5</v>
      </c>
      <c r="AL2126" s="18"/>
      <c r="AM2126" s="18">
        <f t="shared" si="5681"/>
        <v>15.5</v>
      </c>
      <c r="AN2126" s="18"/>
      <c r="AO2126" s="18"/>
      <c r="AP2126" s="18"/>
      <c r="AQ2126" s="18">
        <f t="shared" si="5788"/>
        <v>15.5</v>
      </c>
      <c r="AR2126" s="18">
        <f t="shared" si="5789"/>
        <v>15.5</v>
      </c>
      <c r="AS2126" s="18">
        <f t="shared" si="5790"/>
        <v>15.5</v>
      </c>
      <c r="AT2126" s="18"/>
      <c r="AU2126" s="18"/>
      <c r="AV2126" s="18"/>
      <c r="AW2126" s="18">
        <f t="shared" si="5791"/>
        <v>15.5</v>
      </c>
      <c r="AX2126" s="18">
        <f t="shared" si="5792"/>
        <v>15.5</v>
      </c>
      <c r="AY2126" s="18">
        <f t="shared" si="5793"/>
        <v>15.5</v>
      </c>
      <c r="AZ2126" s="18"/>
      <c r="BA2126" s="18"/>
      <c r="BB2126" s="18"/>
      <c r="BC2126" s="18">
        <f t="shared" si="5760"/>
        <v>15.5</v>
      </c>
      <c r="BD2126" s="18">
        <f t="shared" si="5761"/>
        <v>15.5</v>
      </c>
      <c r="BE2126" s="18">
        <f t="shared" si="5762"/>
        <v>15.5</v>
      </c>
      <c r="BF2126" s="18"/>
      <c r="BG2126" s="18"/>
      <c r="BH2126" s="18"/>
      <c r="BI2126" s="18">
        <f t="shared" si="5756"/>
        <v>15.5</v>
      </c>
      <c r="BJ2126" s="18">
        <f t="shared" si="5757"/>
        <v>15.5</v>
      </c>
      <c r="BK2126" s="18">
        <f t="shared" si="5758"/>
        <v>15.5</v>
      </c>
      <c r="BL2126" s="18"/>
      <c r="BM2126" s="18"/>
      <c r="BN2126" s="18"/>
      <c r="BO2126" s="18">
        <f t="shared" si="5702"/>
        <v>15.5</v>
      </c>
      <c r="BP2126" s="18">
        <f t="shared" si="5703"/>
        <v>15.5</v>
      </c>
      <c r="BQ2126" s="18">
        <f t="shared" si="5704"/>
        <v>15.5</v>
      </c>
      <c r="BR2126" s="18"/>
      <c r="BS2126" s="18"/>
      <c r="BT2126" s="18"/>
      <c r="BU2126" s="18">
        <f t="shared" si="5685"/>
        <v>15.5</v>
      </c>
      <c r="BV2126" s="18">
        <f t="shared" si="5686"/>
        <v>15.5</v>
      </c>
      <c r="BW2126" s="18">
        <f t="shared" si="5687"/>
        <v>15.5</v>
      </c>
      <c r="BX2126" s="18"/>
      <c r="BY2126" s="18"/>
      <c r="BZ2126" s="18"/>
      <c r="CA2126" s="18">
        <f t="shared" si="5672"/>
        <v>15.5</v>
      </c>
      <c r="CB2126" s="18">
        <f t="shared" si="5673"/>
        <v>15.5</v>
      </c>
      <c r="CC2126" s="18">
        <f t="shared" si="5674"/>
        <v>15.5</v>
      </c>
      <c r="CD2126" s="18"/>
      <c r="CE2126" s="27"/>
      <c r="CF2126" s="33"/>
    </row>
    <row r="2127" spans="1:119" s="11" customFormat="1" ht="31.2" x14ac:dyDescent="0.3">
      <c r="A2127" s="10" t="s">
        <v>359</v>
      </c>
      <c r="B2127" s="16"/>
      <c r="C2127" s="10"/>
      <c r="D2127" s="10"/>
      <c r="E2127" s="15" t="s">
        <v>1108</v>
      </c>
      <c r="F2127" s="17">
        <f t="shared" ref="F2127:K2127" si="5829">F2128</f>
        <v>101640.5</v>
      </c>
      <c r="G2127" s="17">
        <f t="shared" si="5829"/>
        <v>93428.2</v>
      </c>
      <c r="H2127" s="17">
        <f t="shared" si="5829"/>
        <v>93428.200000000012</v>
      </c>
      <c r="I2127" s="17">
        <f t="shared" si="5829"/>
        <v>-1229.5999999999999</v>
      </c>
      <c r="J2127" s="17">
        <f t="shared" si="5829"/>
        <v>-700.8</v>
      </c>
      <c r="K2127" s="17">
        <f t="shared" si="5829"/>
        <v>-700.8</v>
      </c>
      <c r="L2127" s="17">
        <f t="shared" si="5611"/>
        <v>100410.9</v>
      </c>
      <c r="M2127" s="17">
        <f t="shared" si="5612"/>
        <v>92727.4</v>
      </c>
      <c r="N2127" s="17">
        <f t="shared" si="5613"/>
        <v>92727.400000000009</v>
      </c>
      <c r="O2127" s="17">
        <f t="shared" ref="O2127:S2127" si="5830">O2128</f>
        <v>9999.116</v>
      </c>
      <c r="P2127" s="17">
        <f t="shared" si="5830"/>
        <v>0</v>
      </c>
      <c r="Q2127" s="17">
        <f t="shared" si="5830"/>
        <v>0</v>
      </c>
      <c r="R2127" s="17">
        <f t="shared" si="5830"/>
        <v>0</v>
      </c>
      <c r="S2127" s="17">
        <f t="shared" si="5830"/>
        <v>0</v>
      </c>
      <c r="T2127" s="17">
        <f t="shared" si="5735"/>
        <v>110410.01599999999</v>
      </c>
      <c r="U2127" s="17">
        <f t="shared" si="5736"/>
        <v>92727.4</v>
      </c>
      <c r="V2127" s="17">
        <f t="shared" si="5737"/>
        <v>92727.400000000009</v>
      </c>
      <c r="W2127" s="17">
        <f t="shared" ref="W2127:CD2127" si="5831">W2128</f>
        <v>0</v>
      </c>
      <c r="X2127" s="17">
        <f t="shared" si="5831"/>
        <v>0</v>
      </c>
      <c r="Y2127" s="17">
        <f t="shared" si="5831"/>
        <v>0</v>
      </c>
      <c r="Z2127" s="17">
        <f t="shared" si="5831"/>
        <v>0</v>
      </c>
      <c r="AA2127" s="17">
        <f t="shared" si="5831"/>
        <v>0</v>
      </c>
      <c r="AB2127" s="17">
        <f t="shared" si="5831"/>
        <v>0</v>
      </c>
      <c r="AC2127" s="17">
        <f t="shared" si="5727"/>
        <v>110410.01599999999</v>
      </c>
      <c r="AD2127" s="17">
        <f t="shared" si="5728"/>
        <v>92727.4</v>
      </c>
      <c r="AE2127" s="17">
        <f t="shared" si="5729"/>
        <v>92727.400000000009</v>
      </c>
      <c r="AF2127" s="17">
        <f t="shared" si="5831"/>
        <v>2077.096</v>
      </c>
      <c r="AG2127" s="17">
        <f t="shared" si="5831"/>
        <v>0</v>
      </c>
      <c r="AH2127" s="17">
        <f t="shared" si="5831"/>
        <v>0</v>
      </c>
      <c r="AI2127" s="17">
        <f t="shared" si="5678"/>
        <v>112487.11199999999</v>
      </c>
      <c r="AJ2127" s="17">
        <f t="shared" si="5679"/>
        <v>92727.4</v>
      </c>
      <c r="AK2127" s="17">
        <f t="shared" si="5680"/>
        <v>92727.400000000009</v>
      </c>
      <c r="AL2127" s="17">
        <f t="shared" si="5831"/>
        <v>-492.76900000000001</v>
      </c>
      <c r="AM2127" s="17">
        <f t="shared" si="5681"/>
        <v>111994.34299999999</v>
      </c>
      <c r="AN2127" s="17">
        <f t="shared" si="5831"/>
        <v>665.82899999999995</v>
      </c>
      <c r="AO2127" s="17">
        <f t="shared" si="5831"/>
        <v>0</v>
      </c>
      <c r="AP2127" s="17">
        <f t="shared" si="5831"/>
        <v>0</v>
      </c>
      <c r="AQ2127" s="17">
        <f t="shared" si="5788"/>
        <v>112660.17199999999</v>
      </c>
      <c r="AR2127" s="17">
        <f t="shared" si="5789"/>
        <v>92727.4</v>
      </c>
      <c r="AS2127" s="17">
        <f t="shared" si="5790"/>
        <v>92727.400000000009</v>
      </c>
      <c r="AT2127" s="17">
        <f t="shared" si="5831"/>
        <v>-189.619</v>
      </c>
      <c r="AU2127" s="17">
        <f t="shared" si="5831"/>
        <v>0</v>
      </c>
      <c r="AV2127" s="17">
        <f t="shared" si="5831"/>
        <v>0</v>
      </c>
      <c r="AW2127" s="17">
        <f t="shared" si="5791"/>
        <v>112470.55299999999</v>
      </c>
      <c r="AX2127" s="17">
        <f t="shared" si="5792"/>
        <v>92727.4</v>
      </c>
      <c r="AY2127" s="17">
        <f t="shared" si="5793"/>
        <v>92727.400000000009</v>
      </c>
      <c r="AZ2127" s="17">
        <f t="shared" si="5831"/>
        <v>2577.61</v>
      </c>
      <c r="BA2127" s="17">
        <f t="shared" si="5831"/>
        <v>0</v>
      </c>
      <c r="BB2127" s="17">
        <f t="shared" si="5831"/>
        <v>0</v>
      </c>
      <c r="BC2127" s="17">
        <f t="shared" si="5760"/>
        <v>115048.16299999999</v>
      </c>
      <c r="BD2127" s="17">
        <f t="shared" si="5761"/>
        <v>92727.4</v>
      </c>
      <c r="BE2127" s="17">
        <f t="shared" si="5762"/>
        <v>92727.400000000009</v>
      </c>
      <c r="BF2127" s="17">
        <f t="shared" si="5831"/>
        <v>0</v>
      </c>
      <c r="BG2127" s="17">
        <f t="shared" si="5831"/>
        <v>0</v>
      </c>
      <c r="BH2127" s="17">
        <f t="shared" si="5831"/>
        <v>0</v>
      </c>
      <c r="BI2127" s="18">
        <f t="shared" si="5756"/>
        <v>115048.16299999999</v>
      </c>
      <c r="BJ2127" s="18">
        <f t="shared" si="5757"/>
        <v>92727.4</v>
      </c>
      <c r="BK2127" s="18">
        <f t="shared" si="5758"/>
        <v>92727.400000000009</v>
      </c>
      <c r="BL2127" s="17">
        <f t="shared" si="5831"/>
        <v>224.4</v>
      </c>
      <c r="BM2127" s="17">
        <f t="shared" si="5831"/>
        <v>0</v>
      </c>
      <c r="BN2127" s="17">
        <f t="shared" si="5831"/>
        <v>0</v>
      </c>
      <c r="BO2127" s="17">
        <f t="shared" si="5702"/>
        <v>115272.56299999998</v>
      </c>
      <c r="BP2127" s="17">
        <f t="shared" si="5703"/>
        <v>92727.4</v>
      </c>
      <c r="BQ2127" s="17">
        <f t="shared" si="5704"/>
        <v>92727.400000000009</v>
      </c>
      <c r="BR2127" s="17">
        <f t="shared" si="5831"/>
        <v>0</v>
      </c>
      <c r="BS2127" s="17">
        <f t="shared" si="5831"/>
        <v>0</v>
      </c>
      <c r="BT2127" s="17">
        <f t="shared" si="5831"/>
        <v>0</v>
      </c>
      <c r="BU2127" s="17">
        <f t="shared" si="5685"/>
        <v>115272.56299999998</v>
      </c>
      <c r="BV2127" s="17">
        <f t="shared" si="5686"/>
        <v>92727.4</v>
      </c>
      <c r="BW2127" s="17">
        <f t="shared" si="5687"/>
        <v>92727.400000000009</v>
      </c>
      <c r="BX2127" s="17">
        <f t="shared" si="5831"/>
        <v>-1135.24</v>
      </c>
      <c r="BY2127" s="17">
        <f t="shared" si="5831"/>
        <v>0</v>
      </c>
      <c r="BZ2127" s="17">
        <f t="shared" si="5831"/>
        <v>0</v>
      </c>
      <c r="CA2127" s="17">
        <f t="shared" si="5672"/>
        <v>114137.32299999997</v>
      </c>
      <c r="CB2127" s="17">
        <f t="shared" si="5673"/>
        <v>92727.4</v>
      </c>
      <c r="CC2127" s="17">
        <f t="shared" si="5674"/>
        <v>92727.400000000009</v>
      </c>
      <c r="CD2127" s="17">
        <f t="shared" si="5831"/>
        <v>0</v>
      </c>
      <c r="CE2127" s="26"/>
      <c r="CF2127" s="33"/>
      <c r="CG2127" s="37"/>
      <c r="CH2127" s="37"/>
      <c r="CI2127" s="37"/>
      <c r="CJ2127" s="37"/>
      <c r="CK2127" s="37"/>
      <c r="CL2127" s="37"/>
      <c r="CM2127" s="37"/>
      <c r="CN2127" s="37"/>
      <c r="CO2127" s="37"/>
      <c r="CP2127" s="37"/>
      <c r="CQ2127" s="37"/>
      <c r="CR2127" s="37"/>
      <c r="CS2127" s="37"/>
      <c r="CT2127" s="37"/>
      <c r="CU2127" s="37"/>
      <c r="CV2127" s="37"/>
      <c r="CW2127" s="37"/>
      <c r="CX2127" s="37"/>
      <c r="CY2127" s="37"/>
      <c r="CZ2127" s="37"/>
      <c r="DA2127" s="37"/>
      <c r="DB2127" s="37"/>
      <c r="DC2127" s="37"/>
      <c r="DD2127" s="37"/>
      <c r="DE2127" s="37"/>
      <c r="DF2127" s="37"/>
      <c r="DG2127" s="37"/>
      <c r="DH2127" s="37"/>
      <c r="DI2127" s="37"/>
      <c r="DJ2127" s="37"/>
      <c r="DK2127" s="37"/>
      <c r="DL2127" s="37"/>
      <c r="DM2127" s="37"/>
      <c r="DN2127" s="37"/>
      <c r="DO2127" s="37"/>
    </row>
    <row r="2128" spans="1:119" ht="46.8" x14ac:dyDescent="0.3">
      <c r="A2128" s="41" t="s">
        <v>360</v>
      </c>
      <c r="B2128" s="39"/>
      <c r="C2128" s="41"/>
      <c r="D2128" s="41"/>
      <c r="E2128" s="14" t="s">
        <v>1109</v>
      </c>
      <c r="F2128" s="18">
        <f t="shared" ref="F2128:K2128" si="5832">F2129+F2139+F2143</f>
        <v>101640.5</v>
      </c>
      <c r="G2128" s="18">
        <f t="shared" si="5832"/>
        <v>93428.2</v>
      </c>
      <c r="H2128" s="18">
        <f t="shared" si="5832"/>
        <v>93428.200000000012</v>
      </c>
      <c r="I2128" s="18">
        <f t="shared" si="5832"/>
        <v>-1229.5999999999999</v>
      </c>
      <c r="J2128" s="18">
        <f t="shared" si="5832"/>
        <v>-700.8</v>
      </c>
      <c r="K2128" s="18">
        <f t="shared" si="5832"/>
        <v>-700.8</v>
      </c>
      <c r="L2128" s="18">
        <f t="shared" si="5611"/>
        <v>100410.9</v>
      </c>
      <c r="M2128" s="18">
        <f t="shared" si="5612"/>
        <v>92727.4</v>
      </c>
      <c r="N2128" s="18">
        <f t="shared" si="5613"/>
        <v>92727.400000000009</v>
      </c>
      <c r="O2128" s="18">
        <f t="shared" ref="O2128:S2128" si="5833">O2129+O2139+O2143</f>
        <v>9999.116</v>
      </c>
      <c r="P2128" s="18">
        <f t="shared" si="5833"/>
        <v>0</v>
      </c>
      <c r="Q2128" s="18">
        <f t="shared" si="5833"/>
        <v>0</v>
      </c>
      <c r="R2128" s="18">
        <f t="shared" si="5833"/>
        <v>0</v>
      </c>
      <c r="S2128" s="18">
        <f t="shared" si="5833"/>
        <v>0</v>
      </c>
      <c r="T2128" s="18">
        <f t="shared" si="5735"/>
        <v>110410.01599999999</v>
      </c>
      <c r="U2128" s="18">
        <f t="shared" si="5736"/>
        <v>92727.4</v>
      </c>
      <c r="V2128" s="18">
        <f t="shared" si="5737"/>
        <v>92727.400000000009</v>
      </c>
      <c r="W2128" s="18">
        <f t="shared" ref="W2128:CD2128" si="5834">W2129+W2139+W2143</f>
        <v>0</v>
      </c>
      <c r="X2128" s="18">
        <f t="shared" ref="X2128:AB2128" si="5835">X2129+X2139+X2143</f>
        <v>0</v>
      </c>
      <c r="Y2128" s="18">
        <f t="shared" si="5835"/>
        <v>0</v>
      </c>
      <c r="Z2128" s="18">
        <f t="shared" si="5835"/>
        <v>0</v>
      </c>
      <c r="AA2128" s="18">
        <f t="shared" si="5835"/>
        <v>0</v>
      </c>
      <c r="AB2128" s="18">
        <f t="shared" si="5835"/>
        <v>0</v>
      </c>
      <c r="AC2128" s="18">
        <f t="shared" si="5727"/>
        <v>110410.01599999999</v>
      </c>
      <c r="AD2128" s="18">
        <f t="shared" si="5728"/>
        <v>92727.4</v>
      </c>
      <c r="AE2128" s="18">
        <f t="shared" si="5729"/>
        <v>92727.400000000009</v>
      </c>
      <c r="AF2128" s="18">
        <f t="shared" ref="AF2128:AH2128" si="5836">AF2129+AF2139+AF2143</f>
        <v>2077.096</v>
      </c>
      <c r="AG2128" s="18">
        <f t="shared" si="5836"/>
        <v>0</v>
      </c>
      <c r="AH2128" s="18">
        <f t="shared" si="5836"/>
        <v>0</v>
      </c>
      <c r="AI2128" s="18">
        <f t="shared" si="5678"/>
        <v>112487.11199999999</v>
      </c>
      <c r="AJ2128" s="18">
        <f t="shared" si="5679"/>
        <v>92727.4</v>
      </c>
      <c r="AK2128" s="18">
        <f t="shared" si="5680"/>
        <v>92727.400000000009</v>
      </c>
      <c r="AL2128" s="18">
        <f t="shared" ref="AL2128" si="5837">AL2129+AL2139+AL2143</f>
        <v>-492.76900000000001</v>
      </c>
      <c r="AM2128" s="18">
        <f t="shared" si="5681"/>
        <v>111994.34299999999</v>
      </c>
      <c r="AN2128" s="18">
        <f t="shared" ref="AN2128:AP2128" si="5838">AN2129+AN2139+AN2143</f>
        <v>665.82899999999995</v>
      </c>
      <c r="AO2128" s="18">
        <f t="shared" si="5838"/>
        <v>0</v>
      </c>
      <c r="AP2128" s="18">
        <f t="shared" si="5838"/>
        <v>0</v>
      </c>
      <c r="AQ2128" s="18">
        <f t="shared" si="5788"/>
        <v>112660.17199999999</v>
      </c>
      <c r="AR2128" s="18">
        <f t="shared" si="5789"/>
        <v>92727.4</v>
      </c>
      <c r="AS2128" s="18">
        <f t="shared" si="5790"/>
        <v>92727.400000000009</v>
      </c>
      <c r="AT2128" s="18">
        <f t="shared" ref="AT2128:AV2128" si="5839">AT2129+AT2139+AT2143</f>
        <v>-189.619</v>
      </c>
      <c r="AU2128" s="18">
        <f t="shared" si="5839"/>
        <v>0</v>
      </c>
      <c r="AV2128" s="18">
        <f t="shared" si="5839"/>
        <v>0</v>
      </c>
      <c r="AW2128" s="18">
        <f t="shared" si="5791"/>
        <v>112470.55299999999</v>
      </c>
      <c r="AX2128" s="18">
        <f t="shared" si="5792"/>
        <v>92727.4</v>
      </c>
      <c r="AY2128" s="18">
        <f t="shared" si="5793"/>
        <v>92727.400000000009</v>
      </c>
      <c r="AZ2128" s="18">
        <f t="shared" ref="AZ2128:BB2128" si="5840">AZ2129+AZ2139+AZ2143</f>
        <v>2577.61</v>
      </c>
      <c r="BA2128" s="18">
        <f t="shared" si="5840"/>
        <v>0</v>
      </c>
      <c r="BB2128" s="18">
        <f t="shared" si="5840"/>
        <v>0</v>
      </c>
      <c r="BC2128" s="18">
        <f t="shared" si="5760"/>
        <v>115048.16299999999</v>
      </c>
      <c r="BD2128" s="18">
        <f t="shared" si="5761"/>
        <v>92727.4</v>
      </c>
      <c r="BE2128" s="18">
        <f t="shared" si="5762"/>
        <v>92727.400000000009</v>
      </c>
      <c r="BF2128" s="18">
        <f t="shared" ref="BF2128:BH2128" si="5841">BF2129+BF2139+BF2143</f>
        <v>0</v>
      </c>
      <c r="BG2128" s="18">
        <f t="shared" si="5841"/>
        <v>0</v>
      </c>
      <c r="BH2128" s="18">
        <f t="shared" si="5841"/>
        <v>0</v>
      </c>
      <c r="BI2128" s="18">
        <f t="shared" si="5756"/>
        <v>115048.16299999999</v>
      </c>
      <c r="BJ2128" s="18">
        <f t="shared" si="5757"/>
        <v>92727.4</v>
      </c>
      <c r="BK2128" s="18">
        <f t="shared" si="5758"/>
        <v>92727.400000000009</v>
      </c>
      <c r="BL2128" s="18">
        <f t="shared" ref="BL2128:BN2128" si="5842">BL2129+BL2139+BL2143</f>
        <v>224.4</v>
      </c>
      <c r="BM2128" s="18">
        <f t="shared" si="5842"/>
        <v>0</v>
      </c>
      <c r="BN2128" s="18">
        <f t="shared" si="5842"/>
        <v>0</v>
      </c>
      <c r="BO2128" s="18">
        <f t="shared" si="5702"/>
        <v>115272.56299999998</v>
      </c>
      <c r="BP2128" s="18">
        <f t="shared" si="5703"/>
        <v>92727.4</v>
      </c>
      <c r="BQ2128" s="18">
        <f t="shared" si="5704"/>
        <v>92727.400000000009</v>
      </c>
      <c r="BR2128" s="18">
        <f t="shared" ref="BR2128:BT2128" si="5843">BR2129+BR2139+BR2143</f>
        <v>0</v>
      </c>
      <c r="BS2128" s="18">
        <f t="shared" si="5843"/>
        <v>0</v>
      </c>
      <c r="BT2128" s="18">
        <f t="shared" si="5843"/>
        <v>0</v>
      </c>
      <c r="BU2128" s="18">
        <f t="shared" si="5685"/>
        <v>115272.56299999998</v>
      </c>
      <c r="BV2128" s="18">
        <f t="shared" si="5686"/>
        <v>92727.4</v>
      </c>
      <c r="BW2128" s="18">
        <f t="shared" si="5687"/>
        <v>92727.400000000009</v>
      </c>
      <c r="BX2128" s="18">
        <f t="shared" ref="BX2128:BZ2128" si="5844">BX2129+BX2139+BX2143</f>
        <v>-1135.24</v>
      </c>
      <c r="BY2128" s="18">
        <f t="shared" si="5844"/>
        <v>0</v>
      </c>
      <c r="BZ2128" s="18">
        <f t="shared" si="5844"/>
        <v>0</v>
      </c>
      <c r="CA2128" s="18">
        <f t="shared" ref="CA2128:CA2191" si="5845">BU2128+BX2128</f>
        <v>114137.32299999997</v>
      </c>
      <c r="CB2128" s="18">
        <f t="shared" ref="CB2128:CB2191" si="5846">BV2128+BY2128</f>
        <v>92727.4</v>
      </c>
      <c r="CC2128" s="18">
        <f t="shared" ref="CC2128:CC2191" si="5847">BW2128+BZ2128</f>
        <v>92727.400000000009</v>
      </c>
      <c r="CD2128" s="18">
        <f t="shared" si="5834"/>
        <v>0</v>
      </c>
      <c r="CE2128" s="27"/>
      <c r="CF2128" s="33"/>
    </row>
    <row r="2129" spans="1:84" ht="46.8" x14ac:dyDescent="0.3">
      <c r="A2129" s="41" t="s">
        <v>357</v>
      </c>
      <c r="B2129" s="39"/>
      <c r="C2129" s="41"/>
      <c r="D2129" s="41"/>
      <c r="E2129" s="14" t="s">
        <v>599</v>
      </c>
      <c r="F2129" s="18">
        <f t="shared" ref="F2129:K2129" si="5848">F2130+F2133+F2136</f>
        <v>34520.399999999994</v>
      </c>
      <c r="G2129" s="18">
        <f t="shared" si="5848"/>
        <v>34519.199999999997</v>
      </c>
      <c r="H2129" s="18">
        <f t="shared" si="5848"/>
        <v>34519.200000000004</v>
      </c>
      <c r="I2129" s="18">
        <f t="shared" si="5848"/>
        <v>0</v>
      </c>
      <c r="J2129" s="18">
        <f t="shared" si="5848"/>
        <v>0</v>
      </c>
      <c r="K2129" s="18">
        <f t="shared" si="5848"/>
        <v>0</v>
      </c>
      <c r="L2129" s="18">
        <f t="shared" si="5611"/>
        <v>34520.399999999994</v>
      </c>
      <c r="M2129" s="18">
        <f t="shared" si="5612"/>
        <v>34519.199999999997</v>
      </c>
      <c r="N2129" s="18">
        <f t="shared" si="5613"/>
        <v>34519.200000000004</v>
      </c>
      <c r="O2129" s="18">
        <f t="shared" ref="O2129:S2129" si="5849">O2130+O2133+O2136</f>
        <v>0</v>
      </c>
      <c r="P2129" s="18">
        <f t="shared" si="5849"/>
        <v>0</v>
      </c>
      <c r="Q2129" s="18">
        <f t="shared" si="5849"/>
        <v>0</v>
      </c>
      <c r="R2129" s="18">
        <f t="shared" si="5849"/>
        <v>0</v>
      </c>
      <c r="S2129" s="18">
        <f t="shared" si="5849"/>
        <v>0</v>
      </c>
      <c r="T2129" s="18">
        <f t="shared" si="5735"/>
        <v>34520.399999999994</v>
      </c>
      <c r="U2129" s="18">
        <f t="shared" si="5736"/>
        <v>34519.199999999997</v>
      </c>
      <c r="V2129" s="18">
        <f t="shared" si="5737"/>
        <v>34519.200000000004</v>
      </c>
      <c r="W2129" s="18">
        <f t="shared" ref="W2129:CD2129" si="5850">W2130+W2133+W2136</f>
        <v>0</v>
      </c>
      <c r="X2129" s="18">
        <f t="shared" ref="X2129:AB2129" si="5851">X2130+X2133+X2136</f>
        <v>0</v>
      </c>
      <c r="Y2129" s="18">
        <f t="shared" si="5851"/>
        <v>0</v>
      </c>
      <c r="Z2129" s="18">
        <f t="shared" si="5851"/>
        <v>0</v>
      </c>
      <c r="AA2129" s="18">
        <f t="shared" si="5851"/>
        <v>0</v>
      </c>
      <c r="AB2129" s="18">
        <f t="shared" si="5851"/>
        <v>0</v>
      </c>
      <c r="AC2129" s="18">
        <f t="shared" si="5727"/>
        <v>34520.399999999994</v>
      </c>
      <c r="AD2129" s="18">
        <f t="shared" si="5728"/>
        <v>34519.199999999997</v>
      </c>
      <c r="AE2129" s="18">
        <f t="shared" si="5729"/>
        <v>34519.200000000004</v>
      </c>
      <c r="AF2129" s="18">
        <f t="shared" ref="AF2129:AH2129" si="5852">AF2130+AF2133+AF2136</f>
        <v>0</v>
      </c>
      <c r="AG2129" s="18">
        <f t="shared" si="5852"/>
        <v>0</v>
      </c>
      <c r="AH2129" s="18">
        <f t="shared" si="5852"/>
        <v>0</v>
      </c>
      <c r="AI2129" s="18">
        <f t="shared" si="5678"/>
        <v>34520.399999999994</v>
      </c>
      <c r="AJ2129" s="18">
        <f t="shared" si="5679"/>
        <v>34519.199999999997</v>
      </c>
      <c r="AK2129" s="18">
        <f t="shared" si="5680"/>
        <v>34519.200000000004</v>
      </c>
      <c r="AL2129" s="18">
        <f t="shared" ref="AL2129" si="5853">AL2130+AL2133+AL2136</f>
        <v>0</v>
      </c>
      <c r="AM2129" s="18">
        <f t="shared" si="5681"/>
        <v>34520.399999999994</v>
      </c>
      <c r="AN2129" s="18">
        <f t="shared" ref="AN2129:AP2129" si="5854">AN2130+AN2133+AN2136</f>
        <v>0</v>
      </c>
      <c r="AO2129" s="18">
        <f t="shared" si="5854"/>
        <v>0</v>
      </c>
      <c r="AP2129" s="18">
        <f t="shared" si="5854"/>
        <v>0</v>
      </c>
      <c r="AQ2129" s="18">
        <f t="shared" si="5788"/>
        <v>34520.399999999994</v>
      </c>
      <c r="AR2129" s="18">
        <f t="shared" si="5789"/>
        <v>34519.199999999997</v>
      </c>
      <c r="AS2129" s="18">
        <f t="shared" si="5790"/>
        <v>34519.200000000004</v>
      </c>
      <c r="AT2129" s="18">
        <f t="shared" ref="AT2129:AV2129" si="5855">AT2130+AT2133+AT2136</f>
        <v>0</v>
      </c>
      <c r="AU2129" s="18">
        <f t="shared" si="5855"/>
        <v>0</v>
      </c>
      <c r="AV2129" s="18">
        <f t="shared" si="5855"/>
        <v>0</v>
      </c>
      <c r="AW2129" s="18">
        <f t="shared" si="5791"/>
        <v>34520.399999999994</v>
      </c>
      <c r="AX2129" s="18">
        <f t="shared" si="5792"/>
        <v>34519.199999999997</v>
      </c>
      <c r="AY2129" s="18">
        <f t="shared" si="5793"/>
        <v>34519.200000000004</v>
      </c>
      <c r="AZ2129" s="18">
        <f t="shared" ref="AZ2129:BB2129" si="5856">AZ2130+AZ2133+AZ2136</f>
        <v>2584.1780000000003</v>
      </c>
      <c r="BA2129" s="18">
        <f t="shared" si="5856"/>
        <v>0</v>
      </c>
      <c r="BB2129" s="18">
        <f t="shared" si="5856"/>
        <v>0</v>
      </c>
      <c r="BC2129" s="18">
        <f t="shared" si="5760"/>
        <v>37104.577999999994</v>
      </c>
      <c r="BD2129" s="18">
        <f t="shared" si="5761"/>
        <v>34519.199999999997</v>
      </c>
      <c r="BE2129" s="18">
        <f t="shared" si="5762"/>
        <v>34519.200000000004</v>
      </c>
      <c r="BF2129" s="18">
        <f t="shared" ref="BF2129:BH2129" si="5857">BF2130+BF2133+BF2136</f>
        <v>0</v>
      </c>
      <c r="BG2129" s="18">
        <f t="shared" si="5857"/>
        <v>0</v>
      </c>
      <c r="BH2129" s="18">
        <f t="shared" si="5857"/>
        <v>0</v>
      </c>
      <c r="BI2129" s="18">
        <f t="shared" si="5756"/>
        <v>37104.577999999994</v>
      </c>
      <c r="BJ2129" s="18">
        <f t="shared" si="5757"/>
        <v>34519.199999999997</v>
      </c>
      <c r="BK2129" s="18">
        <f t="shared" si="5758"/>
        <v>34519.200000000004</v>
      </c>
      <c r="BL2129" s="18">
        <f t="shared" ref="BL2129:BN2129" si="5858">BL2130+BL2133+BL2136</f>
        <v>224.4</v>
      </c>
      <c r="BM2129" s="18">
        <f t="shared" si="5858"/>
        <v>0</v>
      </c>
      <c r="BN2129" s="18">
        <f t="shared" si="5858"/>
        <v>0</v>
      </c>
      <c r="BO2129" s="18">
        <f t="shared" si="5702"/>
        <v>37328.977999999996</v>
      </c>
      <c r="BP2129" s="18">
        <f t="shared" si="5703"/>
        <v>34519.199999999997</v>
      </c>
      <c r="BQ2129" s="18">
        <f t="shared" si="5704"/>
        <v>34519.200000000004</v>
      </c>
      <c r="BR2129" s="18">
        <f t="shared" ref="BR2129:BT2129" si="5859">BR2130+BR2133+BR2136</f>
        <v>0</v>
      </c>
      <c r="BS2129" s="18">
        <f t="shared" si="5859"/>
        <v>0</v>
      </c>
      <c r="BT2129" s="18">
        <f t="shared" si="5859"/>
        <v>0</v>
      </c>
      <c r="BU2129" s="18">
        <f t="shared" si="5685"/>
        <v>37328.977999999996</v>
      </c>
      <c r="BV2129" s="18">
        <f t="shared" si="5686"/>
        <v>34519.199999999997</v>
      </c>
      <c r="BW2129" s="18">
        <f t="shared" si="5687"/>
        <v>34519.200000000004</v>
      </c>
      <c r="BX2129" s="18">
        <f t="shared" ref="BX2129:BZ2129" si="5860">BX2130+BX2133+BX2136</f>
        <v>0</v>
      </c>
      <c r="BY2129" s="18">
        <f t="shared" si="5860"/>
        <v>0</v>
      </c>
      <c r="BZ2129" s="18">
        <f t="shared" si="5860"/>
        <v>0</v>
      </c>
      <c r="CA2129" s="18">
        <f t="shared" si="5845"/>
        <v>37328.977999999996</v>
      </c>
      <c r="CB2129" s="18">
        <f t="shared" si="5846"/>
        <v>34519.199999999997</v>
      </c>
      <c r="CC2129" s="18">
        <f t="shared" si="5847"/>
        <v>34519.200000000004</v>
      </c>
      <c r="CD2129" s="18">
        <f t="shared" si="5850"/>
        <v>0</v>
      </c>
      <c r="CE2129" s="27"/>
      <c r="CF2129" s="33"/>
    </row>
    <row r="2130" spans="1:84" ht="93.6" x14ac:dyDescent="0.3">
      <c r="A2130" s="41" t="s">
        <v>357</v>
      </c>
      <c r="B2130" s="39">
        <v>100</v>
      </c>
      <c r="C2130" s="41"/>
      <c r="D2130" s="41"/>
      <c r="E2130" s="14" t="s">
        <v>550</v>
      </c>
      <c r="F2130" s="18">
        <f t="shared" ref="F2130:K2131" si="5861">F2131</f>
        <v>27831.899999999998</v>
      </c>
      <c r="G2130" s="18">
        <f t="shared" si="5861"/>
        <v>27831.5</v>
      </c>
      <c r="H2130" s="18">
        <f t="shared" si="5861"/>
        <v>27831.3</v>
      </c>
      <c r="I2130" s="18">
        <f t="shared" si="5861"/>
        <v>0</v>
      </c>
      <c r="J2130" s="18">
        <f t="shared" si="5861"/>
        <v>0</v>
      </c>
      <c r="K2130" s="18">
        <f t="shared" si="5861"/>
        <v>0</v>
      </c>
      <c r="L2130" s="18">
        <f t="shared" ref="L2130:L2196" si="5862">F2130+I2130</f>
        <v>27831.899999999998</v>
      </c>
      <c r="M2130" s="18">
        <f t="shared" ref="M2130:M2196" si="5863">G2130+J2130</f>
        <v>27831.5</v>
      </c>
      <c r="N2130" s="18">
        <f t="shared" ref="N2130:N2196" si="5864">H2130+K2130</f>
        <v>27831.3</v>
      </c>
      <c r="O2130" s="18">
        <f t="shared" ref="O2130:S2131" si="5865">O2131</f>
        <v>0</v>
      </c>
      <c r="P2130" s="18">
        <f t="shared" si="5865"/>
        <v>0</v>
      </c>
      <c r="Q2130" s="18">
        <f t="shared" si="5865"/>
        <v>0</v>
      </c>
      <c r="R2130" s="18">
        <f t="shared" si="5865"/>
        <v>0</v>
      </c>
      <c r="S2130" s="18">
        <f t="shared" si="5865"/>
        <v>0</v>
      </c>
      <c r="T2130" s="18">
        <f t="shared" si="5735"/>
        <v>27831.899999999998</v>
      </c>
      <c r="U2130" s="18">
        <f t="shared" si="5736"/>
        <v>27831.5</v>
      </c>
      <c r="V2130" s="18">
        <f t="shared" si="5737"/>
        <v>27831.3</v>
      </c>
      <c r="W2130" s="18">
        <f t="shared" ref="W2130:CD2131" si="5866">W2131</f>
        <v>0</v>
      </c>
      <c r="X2130" s="18">
        <f t="shared" si="5866"/>
        <v>0</v>
      </c>
      <c r="Y2130" s="18">
        <f t="shared" si="5866"/>
        <v>0</v>
      </c>
      <c r="Z2130" s="18">
        <f t="shared" si="5866"/>
        <v>0</v>
      </c>
      <c r="AA2130" s="18">
        <f t="shared" si="5866"/>
        <v>0</v>
      </c>
      <c r="AB2130" s="18">
        <f t="shared" si="5866"/>
        <v>0</v>
      </c>
      <c r="AC2130" s="18">
        <f t="shared" si="5727"/>
        <v>27831.899999999998</v>
      </c>
      <c r="AD2130" s="18">
        <f t="shared" si="5728"/>
        <v>27831.5</v>
      </c>
      <c r="AE2130" s="18">
        <f t="shared" si="5729"/>
        <v>27831.3</v>
      </c>
      <c r="AF2130" s="18">
        <f t="shared" si="5866"/>
        <v>0</v>
      </c>
      <c r="AG2130" s="18">
        <f t="shared" si="5866"/>
        <v>0</v>
      </c>
      <c r="AH2130" s="18">
        <f t="shared" si="5866"/>
        <v>0</v>
      </c>
      <c r="AI2130" s="18">
        <f t="shared" si="5678"/>
        <v>27831.899999999998</v>
      </c>
      <c r="AJ2130" s="18">
        <f t="shared" si="5679"/>
        <v>27831.5</v>
      </c>
      <c r="AK2130" s="18">
        <f t="shared" si="5680"/>
        <v>27831.3</v>
      </c>
      <c r="AL2130" s="18">
        <f t="shared" si="5866"/>
        <v>0</v>
      </c>
      <c r="AM2130" s="18">
        <f t="shared" si="5681"/>
        <v>27831.899999999998</v>
      </c>
      <c r="AN2130" s="18">
        <f t="shared" si="5866"/>
        <v>0</v>
      </c>
      <c r="AO2130" s="18">
        <f t="shared" si="5866"/>
        <v>0</v>
      </c>
      <c r="AP2130" s="18">
        <f t="shared" si="5866"/>
        <v>0</v>
      </c>
      <c r="AQ2130" s="18">
        <f t="shared" si="5788"/>
        <v>27831.899999999998</v>
      </c>
      <c r="AR2130" s="18">
        <f t="shared" si="5789"/>
        <v>27831.5</v>
      </c>
      <c r="AS2130" s="18">
        <f t="shared" si="5790"/>
        <v>27831.3</v>
      </c>
      <c r="AT2130" s="18">
        <f t="shared" si="5866"/>
        <v>0</v>
      </c>
      <c r="AU2130" s="18">
        <f t="shared" si="5866"/>
        <v>0</v>
      </c>
      <c r="AV2130" s="18">
        <f t="shared" si="5866"/>
        <v>0</v>
      </c>
      <c r="AW2130" s="18">
        <f t="shared" si="5791"/>
        <v>27831.899999999998</v>
      </c>
      <c r="AX2130" s="18">
        <f t="shared" si="5792"/>
        <v>27831.5</v>
      </c>
      <c r="AY2130" s="18">
        <f t="shared" si="5793"/>
        <v>27831.3</v>
      </c>
      <c r="AZ2130" s="18">
        <f t="shared" si="5866"/>
        <v>327.3</v>
      </c>
      <c r="BA2130" s="18">
        <f t="shared" si="5866"/>
        <v>0</v>
      </c>
      <c r="BB2130" s="18">
        <f t="shared" si="5866"/>
        <v>0</v>
      </c>
      <c r="BC2130" s="18">
        <f t="shared" si="5760"/>
        <v>28159.199999999997</v>
      </c>
      <c r="BD2130" s="18">
        <f t="shared" si="5761"/>
        <v>27831.5</v>
      </c>
      <c r="BE2130" s="18">
        <f t="shared" si="5762"/>
        <v>27831.3</v>
      </c>
      <c r="BF2130" s="18">
        <f t="shared" si="5866"/>
        <v>0</v>
      </c>
      <c r="BG2130" s="18">
        <f t="shared" si="5866"/>
        <v>0</v>
      </c>
      <c r="BH2130" s="18">
        <f t="shared" si="5866"/>
        <v>0</v>
      </c>
      <c r="BI2130" s="18">
        <f t="shared" si="5756"/>
        <v>28159.199999999997</v>
      </c>
      <c r="BJ2130" s="18">
        <f t="shared" si="5757"/>
        <v>27831.5</v>
      </c>
      <c r="BK2130" s="18">
        <f t="shared" si="5758"/>
        <v>27831.3</v>
      </c>
      <c r="BL2130" s="18">
        <f t="shared" si="5866"/>
        <v>203.9</v>
      </c>
      <c r="BM2130" s="18">
        <f t="shared" si="5866"/>
        <v>0</v>
      </c>
      <c r="BN2130" s="18">
        <f t="shared" si="5866"/>
        <v>0</v>
      </c>
      <c r="BO2130" s="18">
        <f t="shared" si="5702"/>
        <v>28363.1</v>
      </c>
      <c r="BP2130" s="18">
        <f t="shared" si="5703"/>
        <v>27831.5</v>
      </c>
      <c r="BQ2130" s="18">
        <f t="shared" si="5704"/>
        <v>27831.3</v>
      </c>
      <c r="BR2130" s="18">
        <f t="shared" si="5866"/>
        <v>0</v>
      </c>
      <c r="BS2130" s="18">
        <f t="shared" si="5866"/>
        <v>0</v>
      </c>
      <c r="BT2130" s="18">
        <f t="shared" si="5866"/>
        <v>0</v>
      </c>
      <c r="BU2130" s="18">
        <f t="shared" si="5685"/>
        <v>28363.1</v>
      </c>
      <c r="BV2130" s="18">
        <f t="shared" si="5686"/>
        <v>27831.5</v>
      </c>
      <c r="BW2130" s="18">
        <f t="shared" si="5687"/>
        <v>27831.3</v>
      </c>
      <c r="BX2130" s="18">
        <f t="shared" si="5866"/>
        <v>0</v>
      </c>
      <c r="BY2130" s="18">
        <f t="shared" si="5866"/>
        <v>0</v>
      </c>
      <c r="BZ2130" s="18">
        <f t="shared" si="5866"/>
        <v>0</v>
      </c>
      <c r="CA2130" s="18">
        <f t="shared" si="5845"/>
        <v>28363.1</v>
      </c>
      <c r="CB2130" s="18">
        <f t="shared" si="5846"/>
        <v>27831.5</v>
      </c>
      <c r="CC2130" s="18">
        <f t="shared" si="5847"/>
        <v>27831.3</v>
      </c>
      <c r="CD2130" s="18">
        <f t="shared" si="5866"/>
        <v>0</v>
      </c>
      <c r="CE2130" s="27"/>
      <c r="CF2130" s="33"/>
    </row>
    <row r="2131" spans="1:84" ht="31.2" x14ac:dyDescent="0.3">
      <c r="A2131" s="41" t="s">
        <v>357</v>
      </c>
      <c r="B2131" s="39">
        <v>110</v>
      </c>
      <c r="C2131" s="41"/>
      <c r="D2131" s="41"/>
      <c r="E2131" s="14" t="s">
        <v>557</v>
      </c>
      <c r="F2131" s="18">
        <f t="shared" si="5861"/>
        <v>27831.899999999998</v>
      </c>
      <c r="G2131" s="18">
        <f t="shared" si="5861"/>
        <v>27831.5</v>
      </c>
      <c r="H2131" s="18">
        <f t="shared" si="5861"/>
        <v>27831.3</v>
      </c>
      <c r="I2131" s="18">
        <f t="shared" si="5861"/>
        <v>0</v>
      </c>
      <c r="J2131" s="18">
        <f t="shared" si="5861"/>
        <v>0</v>
      </c>
      <c r="K2131" s="18">
        <f t="shared" si="5861"/>
        <v>0</v>
      </c>
      <c r="L2131" s="18">
        <f t="shared" si="5862"/>
        <v>27831.899999999998</v>
      </c>
      <c r="M2131" s="18">
        <f t="shared" si="5863"/>
        <v>27831.5</v>
      </c>
      <c r="N2131" s="18">
        <f t="shared" si="5864"/>
        <v>27831.3</v>
      </c>
      <c r="O2131" s="18">
        <f t="shared" si="5865"/>
        <v>0</v>
      </c>
      <c r="P2131" s="18">
        <f t="shared" si="5865"/>
        <v>0</v>
      </c>
      <c r="Q2131" s="18">
        <f t="shared" si="5865"/>
        <v>0</v>
      </c>
      <c r="R2131" s="18">
        <f t="shared" si="5865"/>
        <v>0</v>
      </c>
      <c r="S2131" s="18">
        <f t="shared" si="5865"/>
        <v>0</v>
      </c>
      <c r="T2131" s="18">
        <f t="shared" si="5735"/>
        <v>27831.899999999998</v>
      </c>
      <c r="U2131" s="18">
        <f t="shared" si="5736"/>
        <v>27831.5</v>
      </c>
      <c r="V2131" s="18">
        <f t="shared" si="5737"/>
        <v>27831.3</v>
      </c>
      <c r="W2131" s="18">
        <f t="shared" si="5866"/>
        <v>0</v>
      </c>
      <c r="X2131" s="18">
        <f t="shared" si="5866"/>
        <v>0</v>
      </c>
      <c r="Y2131" s="18">
        <f t="shared" si="5866"/>
        <v>0</v>
      </c>
      <c r="Z2131" s="18">
        <f t="shared" si="5866"/>
        <v>0</v>
      </c>
      <c r="AA2131" s="18">
        <f t="shared" si="5866"/>
        <v>0</v>
      </c>
      <c r="AB2131" s="18">
        <f t="shared" si="5866"/>
        <v>0</v>
      </c>
      <c r="AC2131" s="18">
        <f t="shared" si="5727"/>
        <v>27831.899999999998</v>
      </c>
      <c r="AD2131" s="18">
        <f t="shared" si="5728"/>
        <v>27831.5</v>
      </c>
      <c r="AE2131" s="18">
        <f t="shared" si="5729"/>
        <v>27831.3</v>
      </c>
      <c r="AF2131" s="18">
        <f t="shared" si="5866"/>
        <v>0</v>
      </c>
      <c r="AG2131" s="18">
        <f t="shared" si="5866"/>
        <v>0</v>
      </c>
      <c r="AH2131" s="18">
        <f t="shared" si="5866"/>
        <v>0</v>
      </c>
      <c r="AI2131" s="18">
        <f t="shared" si="5678"/>
        <v>27831.899999999998</v>
      </c>
      <c r="AJ2131" s="18">
        <f t="shared" si="5679"/>
        <v>27831.5</v>
      </c>
      <c r="AK2131" s="18">
        <f t="shared" si="5680"/>
        <v>27831.3</v>
      </c>
      <c r="AL2131" s="18">
        <f t="shared" si="5866"/>
        <v>0</v>
      </c>
      <c r="AM2131" s="18">
        <f t="shared" si="5681"/>
        <v>27831.899999999998</v>
      </c>
      <c r="AN2131" s="18">
        <f t="shared" si="5866"/>
        <v>0</v>
      </c>
      <c r="AO2131" s="18">
        <f t="shared" si="5866"/>
        <v>0</v>
      </c>
      <c r="AP2131" s="18">
        <f t="shared" si="5866"/>
        <v>0</v>
      </c>
      <c r="AQ2131" s="18">
        <f t="shared" si="5788"/>
        <v>27831.899999999998</v>
      </c>
      <c r="AR2131" s="18">
        <f t="shared" si="5789"/>
        <v>27831.5</v>
      </c>
      <c r="AS2131" s="18">
        <f t="shared" si="5790"/>
        <v>27831.3</v>
      </c>
      <c r="AT2131" s="18">
        <f t="shared" si="5866"/>
        <v>0</v>
      </c>
      <c r="AU2131" s="18">
        <f t="shared" si="5866"/>
        <v>0</v>
      </c>
      <c r="AV2131" s="18">
        <f t="shared" si="5866"/>
        <v>0</v>
      </c>
      <c r="AW2131" s="18">
        <f t="shared" si="5791"/>
        <v>27831.899999999998</v>
      </c>
      <c r="AX2131" s="18">
        <f t="shared" si="5792"/>
        <v>27831.5</v>
      </c>
      <c r="AY2131" s="18">
        <f t="shared" si="5793"/>
        <v>27831.3</v>
      </c>
      <c r="AZ2131" s="18">
        <f t="shared" si="5866"/>
        <v>327.3</v>
      </c>
      <c r="BA2131" s="18">
        <f t="shared" si="5866"/>
        <v>0</v>
      </c>
      <c r="BB2131" s="18">
        <f t="shared" si="5866"/>
        <v>0</v>
      </c>
      <c r="BC2131" s="18">
        <f t="shared" si="5760"/>
        <v>28159.199999999997</v>
      </c>
      <c r="BD2131" s="18">
        <f t="shared" si="5761"/>
        <v>27831.5</v>
      </c>
      <c r="BE2131" s="18">
        <f t="shared" si="5762"/>
        <v>27831.3</v>
      </c>
      <c r="BF2131" s="18">
        <f t="shared" si="5866"/>
        <v>0</v>
      </c>
      <c r="BG2131" s="18">
        <f t="shared" si="5866"/>
        <v>0</v>
      </c>
      <c r="BH2131" s="18">
        <f t="shared" si="5866"/>
        <v>0</v>
      </c>
      <c r="BI2131" s="18">
        <f t="shared" si="5756"/>
        <v>28159.199999999997</v>
      </c>
      <c r="BJ2131" s="18">
        <f t="shared" si="5757"/>
        <v>27831.5</v>
      </c>
      <c r="BK2131" s="18">
        <f t="shared" si="5758"/>
        <v>27831.3</v>
      </c>
      <c r="BL2131" s="18">
        <f t="shared" si="5866"/>
        <v>203.9</v>
      </c>
      <c r="BM2131" s="18">
        <f t="shared" si="5866"/>
        <v>0</v>
      </c>
      <c r="BN2131" s="18">
        <f t="shared" si="5866"/>
        <v>0</v>
      </c>
      <c r="BO2131" s="18">
        <f t="shared" si="5702"/>
        <v>28363.1</v>
      </c>
      <c r="BP2131" s="18">
        <f t="shared" si="5703"/>
        <v>27831.5</v>
      </c>
      <c r="BQ2131" s="18">
        <f t="shared" si="5704"/>
        <v>27831.3</v>
      </c>
      <c r="BR2131" s="18">
        <f t="shared" si="5866"/>
        <v>0</v>
      </c>
      <c r="BS2131" s="18">
        <f t="shared" si="5866"/>
        <v>0</v>
      </c>
      <c r="BT2131" s="18">
        <f t="shared" si="5866"/>
        <v>0</v>
      </c>
      <c r="BU2131" s="18">
        <f t="shared" si="5685"/>
        <v>28363.1</v>
      </c>
      <c r="BV2131" s="18">
        <f t="shared" si="5686"/>
        <v>27831.5</v>
      </c>
      <c r="BW2131" s="18">
        <f t="shared" si="5687"/>
        <v>27831.3</v>
      </c>
      <c r="BX2131" s="18">
        <f t="shared" si="5866"/>
        <v>0</v>
      </c>
      <c r="BY2131" s="18">
        <f t="shared" si="5866"/>
        <v>0</v>
      </c>
      <c r="BZ2131" s="18">
        <f t="shared" si="5866"/>
        <v>0</v>
      </c>
      <c r="CA2131" s="18">
        <f t="shared" si="5845"/>
        <v>28363.1</v>
      </c>
      <c r="CB2131" s="18">
        <f t="shared" si="5846"/>
        <v>27831.5</v>
      </c>
      <c r="CC2131" s="18">
        <f t="shared" si="5847"/>
        <v>27831.3</v>
      </c>
      <c r="CD2131" s="18">
        <f t="shared" si="5866"/>
        <v>0</v>
      </c>
      <c r="CE2131" s="27"/>
      <c r="CF2131" s="33"/>
    </row>
    <row r="2132" spans="1:84" x14ac:dyDescent="0.3">
      <c r="A2132" s="41" t="s">
        <v>357</v>
      </c>
      <c r="B2132" s="39">
        <v>110</v>
      </c>
      <c r="C2132" s="41" t="s">
        <v>5</v>
      </c>
      <c r="D2132" s="41" t="s">
        <v>6</v>
      </c>
      <c r="E2132" s="14" t="s">
        <v>518</v>
      </c>
      <c r="F2132" s="18">
        <v>27831.899999999998</v>
      </c>
      <c r="G2132" s="18">
        <v>27831.5</v>
      </c>
      <c r="H2132" s="18">
        <v>27831.3</v>
      </c>
      <c r="I2132" s="18"/>
      <c r="J2132" s="18"/>
      <c r="K2132" s="18"/>
      <c r="L2132" s="18">
        <f t="shared" si="5862"/>
        <v>27831.899999999998</v>
      </c>
      <c r="M2132" s="18">
        <f t="shared" si="5863"/>
        <v>27831.5</v>
      </c>
      <c r="N2132" s="18">
        <f t="shared" si="5864"/>
        <v>27831.3</v>
      </c>
      <c r="O2132" s="18"/>
      <c r="P2132" s="18"/>
      <c r="Q2132" s="18"/>
      <c r="R2132" s="18"/>
      <c r="S2132" s="18"/>
      <c r="T2132" s="18">
        <f t="shared" si="5735"/>
        <v>27831.899999999998</v>
      </c>
      <c r="U2132" s="18">
        <f t="shared" si="5736"/>
        <v>27831.5</v>
      </c>
      <c r="V2132" s="18">
        <f t="shared" si="5737"/>
        <v>27831.3</v>
      </c>
      <c r="W2132" s="18"/>
      <c r="X2132" s="18"/>
      <c r="Y2132" s="18"/>
      <c r="Z2132" s="18"/>
      <c r="AA2132" s="18"/>
      <c r="AB2132" s="18"/>
      <c r="AC2132" s="18">
        <f t="shared" si="5727"/>
        <v>27831.899999999998</v>
      </c>
      <c r="AD2132" s="18">
        <f t="shared" si="5728"/>
        <v>27831.5</v>
      </c>
      <c r="AE2132" s="18">
        <f t="shared" si="5729"/>
        <v>27831.3</v>
      </c>
      <c r="AF2132" s="18"/>
      <c r="AG2132" s="18"/>
      <c r="AH2132" s="18"/>
      <c r="AI2132" s="18">
        <f t="shared" si="5678"/>
        <v>27831.899999999998</v>
      </c>
      <c r="AJ2132" s="18">
        <f t="shared" si="5679"/>
        <v>27831.5</v>
      </c>
      <c r="AK2132" s="18">
        <f t="shared" si="5680"/>
        <v>27831.3</v>
      </c>
      <c r="AL2132" s="18"/>
      <c r="AM2132" s="18">
        <f t="shared" si="5681"/>
        <v>27831.899999999998</v>
      </c>
      <c r="AN2132" s="18"/>
      <c r="AO2132" s="18"/>
      <c r="AP2132" s="18"/>
      <c r="AQ2132" s="18">
        <f t="shared" si="5788"/>
        <v>27831.899999999998</v>
      </c>
      <c r="AR2132" s="18">
        <f t="shared" si="5789"/>
        <v>27831.5</v>
      </c>
      <c r="AS2132" s="18">
        <f t="shared" si="5790"/>
        <v>27831.3</v>
      </c>
      <c r="AT2132" s="18"/>
      <c r="AU2132" s="18"/>
      <c r="AV2132" s="18"/>
      <c r="AW2132" s="18">
        <f t="shared" si="5791"/>
        <v>27831.899999999998</v>
      </c>
      <c r="AX2132" s="18">
        <f t="shared" si="5792"/>
        <v>27831.5</v>
      </c>
      <c r="AY2132" s="18">
        <f t="shared" si="5793"/>
        <v>27831.3</v>
      </c>
      <c r="AZ2132" s="18">
        <v>327.3</v>
      </c>
      <c r="BA2132" s="18"/>
      <c r="BB2132" s="18"/>
      <c r="BC2132" s="18">
        <f t="shared" si="5760"/>
        <v>28159.199999999997</v>
      </c>
      <c r="BD2132" s="18">
        <f t="shared" si="5761"/>
        <v>27831.5</v>
      </c>
      <c r="BE2132" s="18">
        <f t="shared" si="5762"/>
        <v>27831.3</v>
      </c>
      <c r="BF2132" s="18"/>
      <c r="BG2132" s="18"/>
      <c r="BH2132" s="18"/>
      <c r="BI2132" s="18">
        <f t="shared" si="5756"/>
        <v>28159.199999999997</v>
      </c>
      <c r="BJ2132" s="18">
        <f t="shared" si="5757"/>
        <v>27831.5</v>
      </c>
      <c r="BK2132" s="18">
        <f t="shared" si="5758"/>
        <v>27831.3</v>
      </c>
      <c r="BL2132" s="18">
        <v>203.9</v>
      </c>
      <c r="BM2132" s="18"/>
      <c r="BN2132" s="18"/>
      <c r="BO2132" s="18">
        <f t="shared" si="5702"/>
        <v>28363.1</v>
      </c>
      <c r="BP2132" s="18">
        <f t="shared" si="5703"/>
        <v>27831.5</v>
      </c>
      <c r="BQ2132" s="18">
        <f t="shared" si="5704"/>
        <v>27831.3</v>
      </c>
      <c r="BR2132" s="18"/>
      <c r="BS2132" s="18"/>
      <c r="BT2132" s="18"/>
      <c r="BU2132" s="18">
        <f t="shared" si="5685"/>
        <v>28363.1</v>
      </c>
      <c r="BV2132" s="18">
        <f t="shared" si="5686"/>
        <v>27831.5</v>
      </c>
      <c r="BW2132" s="18">
        <f t="shared" si="5687"/>
        <v>27831.3</v>
      </c>
      <c r="BX2132" s="18"/>
      <c r="BY2132" s="18"/>
      <c r="BZ2132" s="18"/>
      <c r="CA2132" s="18">
        <f t="shared" si="5845"/>
        <v>28363.1</v>
      </c>
      <c r="CB2132" s="18">
        <f t="shared" si="5846"/>
        <v>27831.5</v>
      </c>
      <c r="CC2132" s="18">
        <f t="shared" si="5847"/>
        <v>27831.3</v>
      </c>
      <c r="CD2132" s="18"/>
      <c r="CE2132" s="27"/>
      <c r="CF2132" s="33"/>
    </row>
    <row r="2133" spans="1:84" ht="31.2" x14ac:dyDescent="0.3">
      <c r="A2133" s="41" t="s">
        <v>357</v>
      </c>
      <c r="B2133" s="39">
        <v>200</v>
      </c>
      <c r="C2133" s="41"/>
      <c r="D2133" s="41"/>
      <c r="E2133" s="14" t="s">
        <v>551</v>
      </c>
      <c r="F2133" s="18">
        <f t="shared" ref="F2133:K2134" si="5867">F2134</f>
        <v>6351</v>
      </c>
      <c r="G2133" s="18">
        <f t="shared" si="5867"/>
        <v>6454.5</v>
      </c>
      <c r="H2133" s="18">
        <f t="shared" si="5867"/>
        <v>6463</v>
      </c>
      <c r="I2133" s="18">
        <f t="shared" si="5867"/>
        <v>0</v>
      </c>
      <c r="J2133" s="18">
        <f t="shared" si="5867"/>
        <v>0</v>
      </c>
      <c r="K2133" s="18">
        <f t="shared" si="5867"/>
        <v>0</v>
      </c>
      <c r="L2133" s="18">
        <f t="shared" si="5862"/>
        <v>6351</v>
      </c>
      <c r="M2133" s="18">
        <f t="shared" si="5863"/>
        <v>6454.5</v>
      </c>
      <c r="N2133" s="18">
        <f t="shared" si="5864"/>
        <v>6463</v>
      </c>
      <c r="O2133" s="18">
        <f t="shared" ref="O2133:S2134" si="5868">O2134</f>
        <v>0</v>
      </c>
      <c r="P2133" s="18">
        <f t="shared" si="5868"/>
        <v>0</v>
      </c>
      <c r="Q2133" s="18">
        <f t="shared" si="5868"/>
        <v>0</v>
      </c>
      <c r="R2133" s="18">
        <f t="shared" si="5868"/>
        <v>0</v>
      </c>
      <c r="S2133" s="18">
        <f t="shared" si="5868"/>
        <v>0</v>
      </c>
      <c r="T2133" s="18">
        <f t="shared" si="5735"/>
        <v>6351</v>
      </c>
      <c r="U2133" s="18">
        <f t="shared" si="5736"/>
        <v>6454.5</v>
      </c>
      <c r="V2133" s="18">
        <f t="shared" si="5737"/>
        <v>6463</v>
      </c>
      <c r="W2133" s="18">
        <f t="shared" ref="W2133:CD2134" si="5869">W2134</f>
        <v>0</v>
      </c>
      <c r="X2133" s="18">
        <f t="shared" si="5869"/>
        <v>0</v>
      </c>
      <c r="Y2133" s="18">
        <f t="shared" si="5869"/>
        <v>0</v>
      </c>
      <c r="Z2133" s="18">
        <f t="shared" si="5869"/>
        <v>0</v>
      </c>
      <c r="AA2133" s="18">
        <f t="shared" si="5869"/>
        <v>0</v>
      </c>
      <c r="AB2133" s="18">
        <f t="shared" si="5869"/>
        <v>0</v>
      </c>
      <c r="AC2133" s="18">
        <f t="shared" si="5727"/>
        <v>6351</v>
      </c>
      <c r="AD2133" s="18">
        <f t="shared" si="5728"/>
        <v>6454.5</v>
      </c>
      <c r="AE2133" s="18">
        <f t="shared" si="5729"/>
        <v>6463</v>
      </c>
      <c r="AF2133" s="18">
        <f t="shared" si="5869"/>
        <v>0</v>
      </c>
      <c r="AG2133" s="18">
        <f t="shared" si="5869"/>
        <v>0</v>
      </c>
      <c r="AH2133" s="18">
        <f t="shared" si="5869"/>
        <v>0</v>
      </c>
      <c r="AI2133" s="18">
        <f t="shared" si="5678"/>
        <v>6351</v>
      </c>
      <c r="AJ2133" s="18">
        <f t="shared" si="5679"/>
        <v>6454.5</v>
      </c>
      <c r="AK2133" s="18">
        <f t="shared" si="5680"/>
        <v>6463</v>
      </c>
      <c r="AL2133" s="18">
        <f t="shared" si="5869"/>
        <v>0</v>
      </c>
      <c r="AM2133" s="18">
        <f t="shared" si="5681"/>
        <v>6351</v>
      </c>
      <c r="AN2133" s="18">
        <f t="shared" si="5869"/>
        <v>0</v>
      </c>
      <c r="AO2133" s="18">
        <f t="shared" si="5869"/>
        <v>0</v>
      </c>
      <c r="AP2133" s="18">
        <f t="shared" si="5869"/>
        <v>0</v>
      </c>
      <c r="AQ2133" s="18">
        <f t="shared" si="5788"/>
        <v>6351</v>
      </c>
      <c r="AR2133" s="18">
        <f t="shared" si="5789"/>
        <v>6454.5</v>
      </c>
      <c r="AS2133" s="18">
        <f t="shared" si="5790"/>
        <v>6463</v>
      </c>
      <c r="AT2133" s="18">
        <f t="shared" si="5869"/>
        <v>0</v>
      </c>
      <c r="AU2133" s="18">
        <f t="shared" si="5869"/>
        <v>0</v>
      </c>
      <c r="AV2133" s="18">
        <f t="shared" si="5869"/>
        <v>0</v>
      </c>
      <c r="AW2133" s="18">
        <f t="shared" si="5791"/>
        <v>6351</v>
      </c>
      <c r="AX2133" s="18">
        <f t="shared" si="5792"/>
        <v>6454.5</v>
      </c>
      <c r="AY2133" s="18">
        <f t="shared" si="5793"/>
        <v>6463</v>
      </c>
      <c r="AZ2133" s="18">
        <f t="shared" si="5869"/>
        <v>2256.8780000000002</v>
      </c>
      <c r="BA2133" s="18">
        <f t="shared" si="5869"/>
        <v>0</v>
      </c>
      <c r="BB2133" s="18">
        <f t="shared" si="5869"/>
        <v>0</v>
      </c>
      <c r="BC2133" s="18">
        <f t="shared" si="5760"/>
        <v>8607.8780000000006</v>
      </c>
      <c r="BD2133" s="18">
        <f t="shared" si="5761"/>
        <v>6454.5</v>
      </c>
      <c r="BE2133" s="18">
        <f t="shared" si="5762"/>
        <v>6463</v>
      </c>
      <c r="BF2133" s="18">
        <f t="shared" si="5869"/>
        <v>0</v>
      </c>
      <c r="BG2133" s="18">
        <f t="shared" si="5869"/>
        <v>0</v>
      </c>
      <c r="BH2133" s="18">
        <f t="shared" si="5869"/>
        <v>0</v>
      </c>
      <c r="BI2133" s="18">
        <f t="shared" si="5756"/>
        <v>8607.8780000000006</v>
      </c>
      <c r="BJ2133" s="18">
        <f t="shared" si="5757"/>
        <v>6454.5</v>
      </c>
      <c r="BK2133" s="18">
        <f t="shared" si="5758"/>
        <v>6463</v>
      </c>
      <c r="BL2133" s="18">
        <f t="shared" si="5869"/>
        <v>20.5</v>
      </c>
      <c r="BM2133" s="18">
        <f t="shared" si="5869"/>
        <v>0</v>
      </c>
      <c r="BN2133" s="18">
        <f t="shared" si="5869"/>
        <v>0</v>
      </c>
      <c r="BO2133" s="18">
        <f t="shared" si="5702"/>
        <v>8628.3780000000006</v>
      </c>
      <c r="BP2133" s="18">
        <f t="shared" si="5703"/>
        <v>6454.5</v>
      </c>
      <c r="BQ2133" s="18">
        <f t="shared" si="5704"/>
        <v>6463</v>
      </c>
      <c r="BR2133" s="18">
        <f t="shared" si="5869"/>
        <v>0</v>
      </c>
      <c r="BS2133" s="18">
        <f t="shared" si="5869"/>
        <v>0</v>
      </c>
      <c r="BT2133" s="18">
        <f t="shared" si="5869"/>
        <v>0</v>
      </c>
      <c r="BU2133" s="18">
        <f t="shared" si="5685"/>
        <v>8628.3780000000006</v>
      </c>
      <c r="BV2133" s="18">
        <f t="shared" si="5686"/>
        <v>6454.5</v>
      </c>
      <c r="BW2133" s="18">
        <f t="shared" si="5687"/>
        <v>6463</v>
      </c>
      <c r="BX2133" s="18">
        <f t="shared" si="5869"/>
        <v>0</v>
      </c>
      <c r="BY2133" s="18">
        <f t="shared" si="5869"/>
        <v>0</v>
      </c>
      <c r="BZ2133" s="18">
        <f t="shared" si="5869"/>
        <v>0</v>
      </c>
      <c r="CA2133" s="18">
        <f t="shared" si="5845"/>
        <v>8628.3780000000006</v>
      </c>
      <c r="CB2133" s="18">
        <f t="shared" si="5846"/>
        <v>6454.5</v>
      </c>
      <c r="CC2133" s="18">
        <f t="shared" si="5847"/>
        <v>6463</v>
      </c>
      <c r="CD2133" s="18">
        <f t="shared" si="5869"/>
        <v>0</v>
      </c>
      <c r="CE2133" s="27"/>
      <c r="CF2133" s="33"/>
    </row>
    <row r="2134" spans="1:84" ht="46.8" x14ac:dyDescent="0.3">
      <c r="A2134" s="41" t="s">
        <v>357</v>
      </c>
      <c r="B2134" s="39">
        <v>240</v>
      </c>
      <c r="C2134" s="41"/>
      <c r="D2134" s="41"/>
      <c r="E2134" s="14" t="s">
        <v>559</v>
      </c>
      <c r="F2134" s="18">
        <f t="shared" si="5867"/>
        <v>6351</v>
      </c>
      <c r="G2134" s="18">
        <f t="shared" si="5867"/>
        <v>6454.5</v>
      </c>
      <c r="H2134" s="18">
        <f t="shared" si="5867"/>
        <v>6463</v>
      </c>
      <c r="I2134" s="18">
        <f t="shared" si="5867"/>
        <v>0</v>
      </c>
      <c r="J2134" s="18">
        <f t="shared" si="5867"/>
        <v>0</v>
      </c>
      <c r="K2134" s="18">
        <f t="shared" si="5867"/>
        <v>0</v>
      </c>
      <c r="L2134" s="18">
        <f t="shared" si="5862"/>
        <v>6351</v>
      </c>
      <c r="M2134" s="18">
        <f t="shared" si="5863"/>
        <v>6454.5</v>
      </c>
      <c r="N2134" s="18">
        <f t="shared" si="5864"/>
        <v>6463</v>
      </c>
      <c r="O2134" s="18">
        <f t="shared" si="5868"/>
        <v>0</v>
      </c>
      <c r="P2134" s="18">
        <f t="shared" si="5868"/>
        <v>0</v>
      </c>
      <c r="Q2134" s="18">
        <f t="shared" si="5868"/>
        <v>0</v>
      </c>
      <c r="R2134" s="18">
        <f t="shared" si="5868"/>
        <v>0</v>
      </c>
      <c r="S2134" s="18">
        <f t="shared" si="5868"/>
        <v>0</v>
      </c>
      <c r="T2134" s="18">
        <f t="shared" si="5735"/>
        <v>6351</v>
      </c>
      <c r="U2134" s="18">
        <f t="shared" si="5736"/>
        <v>6454.5</v>
      </c>
      <c r="V2134" s="18">
        <f t="shared" si="5737"/>
        <v>6463</v>
      </c>
      <c r="W2134" s="18">
        <f t="shared" si="5869"/>
        <v>0</v>
      </c>
      <c r="X2134" s="18">
        <f t="shared" si="5869"/>
        <v>0</v>
      </c>
      <c r="Y2134" s="18">
        <f t="shared" si="5869"/>
        <v>0</v>
      </c>
      <c r="Z2134" s="18">
        <f t="shared" si="5869"/>
        <v>0</v>
      </c>
      <c r="AA2134" s="18">
        <f t="shared" si="5869"/>
        <v>0</v>
      </c>
      <c r="AB2134" s="18">
        <f t="shared" si="5869"/>
        <v>0</v>
      </c>
      <c r="AC2134" s="18">
        <f t="shared" si="5727"/>
        <v>6351</v>
      </c>
      <c r="AD2134" s="18">
        <f t="shared" si="5728"/>
        <v>6454.5</v>
      </c>
      <c r="AE2134" s="18">
        <f t="shared" si="5729"/>
        <v>6463</v>
      </c>
      <c r="AF2134" s="18">
        <f t="shared" si="5869"/>
        <v>0</v>
      </c>
      <c r="AG2134" s="18">
        <f t="shared" si="5869"/>
        <v>0</v>
      </c>
      <c r="AH2134" s="18">
        <f t="shared" si="5869"/>
        <v>0</v>
      </c>
      <c r="AI2134" s="18">
        <f t="shared" si="5678"/>
        <v>6351</v>
      </c>
      <c r="AJ2134" s="18">
        <f t="shared" si="5679"/>
        <v>6454.5</v>
      </c>
      <c r="AK2134" s="18">
        <f t="shared" si="5680"/>
        <v>6463</v>
      </c>
      <c r="AL2134" s="18">
        <f t="shared" si="5869"/>
        <v>0</v>
      </c>
      <c r="AM2134" s="18">
        <f t="shared" si="5681"/>
        <v>6351</v>
      </c>
      <c r="AN2134" s="18">
        <f t="shared" si="5869"/>
        <v>0</v>
      </c>
      <c r="AO2134" s="18">
        <f t="shared" si="5869"/>
        <v>0</v>
      </c>
      <c r="AP2134" s="18">
        <f t="shared" si="5869"/>
        <v>0</v>
      </c>
      <c r="AQ2134" s="18">
        <f t="shared" si="5788"/>
        <v>6351</v>
      </c>
      <c r="AR2134" s="18">
        <f t="shared" si="5789"/>
        <v>6454.5</v>
      </c>
      <c r="AS2134" s="18">
        <f t="shared" si="5790"/>
        <v>6463</v>
      </c>
      <c r="AT2134" s="18">
        <f t="shared" si="5869"/>
        <v>0</v>
      </c>
      <c r="AU2134" s="18">
        <f t="shared" si="5869"/>
        <v>0</v>
      </c>
      <c r="AV2134" s="18">
        <f t="shared" si="5869"/>
        <v>0</v>
      </c>
      <c r="AW2134" s="18">
        <f t="shared" si="5791"/>
        <v>6351</v>
      </c>
      <c r="AX2134" s="18">
        <f t="shared" si="5792"/>
        <v>6454.5</v>
      </c>
      <c r="AY2134" s="18">
        <f t="shared" si="5793"/>
        <v>6463</v>
      </c>
      <c r="AZ2134" s="18">
        <f t="shared" si="5869"/>
        <v>2256.8780000000002</v>
      </c>
      <c r="BA2134" s="18">
        <f t="shared" si="5869"/>
        <v>0</v>
      </c>
      <c r="BB2134" s="18">
        <f t="shared" si="5869"/>
        <v>0</v>
      </c>
      <c r="BC2134" s="18">
        <f t="shared" si="5760"/>
        <v>8607.8780000000006</v>
      </c>
      <c r="BD2134" s="18">
        <f t="shared" si="5761"/>
        <v>6454.5</v>
      </c>
      <c r="BE2134" s="18">
        <f t="shared" si="5762"/>
        <v>6463</v>
      </c>
      <c r="BF2134" s="18">
        <f t="shared" si="5869"/>
        <v>0</v>
      </c>
      <c r="BG2134" s="18">
        <f t="shared" si="5869"/>
        <v>0</v>
      </c>
      <c r="BH2134" s="18">
        <f t="shared" si="5869"/>
        <v>0</v>
      </c>
      <c r="BI2134" s="18">
        <f t="shared" si="5756"/>
        <v>8607.8780000000006</v>
      </c>
      <c r="BJ2134" s="18">
        <f t="shared" si="5757"/>
        <v>6454.5</v>
      </c>
      <c r="BK2134" s="18">
        <f t="shared" si="5758"/>
        <v>6463</v>
      </c>
      <c r="BL2134" s="18">
        <f t="shared" si="5869"/>
        <v>20.5</v>
      </c>
      <c r="BM2134" s="18">
        <f t="shared" si="5869"/>
        <v>0</v>
      </c>
      <c r="BN2134" s="18">
        <f t="shared" si="5869"/>
        <v>0</v>
      </c>
      <c r="BO2134" s="18">
        <f t="shared" si="5702"/>
        <v>8628.3780000000006</v>
      </c>
      <c r="BP2134" s="18">
        <f t="shared" si="5703"/>
        <v>6454.5</v>
      </c>
      <c r="BQ2134" s="18">
        <f t="shared" si="5704"/>
        <v>6463</v>
      </c>
      <c r="BR2134" s="18">
        <f t="shared" si="5869"/>
        <v>0</v>
      </c>
      <c r="BS2134" s="18">
        <f t="shared" si="5869"/>
        <v>0</v>
      </c>
      <c r="BT2134" s="18">
        <f t="shared" si="5869"/>
        <v>0</v>
      </c>
      <c r="BU2134" s="18">
        <f t="shared" si="5685"/>
        <v>8628.3780000000006</v>
      </c>
      <c r="BV2134" s="18">
        <f t="shared" si="5686"/>
        <v>6454.5</v>
      </c>
      <c r="BW2134" s="18">
        <f t="shared" si="5687"/>
        <v>6463</v>
      </c>
      <c r="BX2134" s="18">
        <f t="shared" si="5869"/>
        <v>0</v>
      </c>
      <c r="BY2134" s="18">
        <f t="shared" si="5869"/>
        <v>0</v>
      </c>
      <c r="BZ2134" s="18">
        <f t="shared" si="5869"/>
        <v>0</v>
      </c>
      <c r="CA2134" s="18">
        <f t="shared" si="5845"/>
        <v>8628.3780000000006</v>
      </c>
      <c r="CB2134" s="18">
        <f t="shared" si="5846"/>
        <v>6454.5</v>
      </c>
      <c r="CC2134" s="18">
        <f t="shared" si="5847"/>
        <v>6463</v>
      </c>
      <c r="CD2134" s="18">
        <f t="shared" si="5869"/>
        <v>0</v>
      </c>
      <c r="CE2134" s="27"/>
      <c r="CF2134" s="33"/>
    </row>
    <row r="2135" spans="1:84" x14ac:dyDescent="0.3">
      <c r="A2135" s="41" t="s">
        <v>357</v>
      </c>
      <c r="B2135" s="39">
        <v>240</v>
      </c>
      <c r="C2135" s="41" t="s">
        <v>5</v>
      </c>
      <c r="D2135" s="41" t="s">
        <v>6</v>
      </c>
      <c r="E2135" s="14" t="s">
        <v>518</v>
      </c>
      <c r="F2135" s="18">
        <v>6351</v>
      </c>
      <c r="G2135" s="18">
        <v>6454.5</v>
      </c>
      <c r="H2135" s="18">
        <v>6463</v>
      </c>
      <c r="I2135" s="18"/>
      <c r="J2135" s="18"/>
      <c r="K2135" s="18"/>
      <c r="L2135" s="18">
        <f t="shared" si="5862"/>
        <v>6351</v>
      </c>
      <c r="M2135" s="18">
        <f t="shared" si="5863"/>
        <v>6454.5</v>
      </c>
      <c r="N2135" s="18">
        <f t="shared" si="5864"/>
        <v>6463</v>
      </c>
      <c r="O2135" s="18"/>
      <c r="P2135" s="18"/>
      <c r="Q2135" s="18"/>
      <c r="R2135" s="18"/>
      <c r="S2135" s="18"/>
      <c r="T2135" s="18">
        <f t="shared" si="5735"/>
        <v>6351</v>
      </c>
      <c r="U2135" s="18">
        <f t="shared" si="5736"/>
        <v>6454.5</v>
      </c>
      <c r="V2135" s="18">
        <f t="shared" si="5737"/>
        <v>6463</v>
      </c>
      <c r="W2135" s="18"/>
      <c r="X2135" s="18"/>
      <c r="Y2135" s="18"/>
      <c r="Z2135" s="18"/>
      <c r="AA2135" s="18"/>
      <c r="AB2135" s="18"/>
      <c r="AC2135" s="18">
        <f t="shared" si="5727"/>
        <v>6351</v>
      </c>
      <c r="AD2135" s="18">
        <f t="shared" si="5728"/>
        <v>6454.5</v>
      </c>
      <c r="AE2135" s="18">
        <f t="shared" si="5729"/>
        <v>6463</v>
      </c>
      <c r="AF2135" s="18"/>
      <c r="AG2135" s="18"/>
      <c r="AH2135" s="18"/>
      <c r="AI2135" s="18">
        <f t="shared" si="5678"/>
        <v>6351</v>
      </c>
      <c r="AJ2135" s="18">
        <f t="shared" si="5679"/>
        <v>6454.5</v>
      </c>
      <c r="AK2135" s="18">
        <f t="shared" si="5680"/>
        <v>6463</v>
      </c>
      <c r="AL2135" s="18"/>
      <c r="AM2135" s="18">
        <f t="shared" si="5681"/>
        <v>6351</v>
      </c>
      <c r="AN2135" s="18"/>
      <c r="AO2135" s="18"/>
      <c r="AP2135" s="18"/>
      <c r="AQ2135" s="18">
        <f t="shared" si="5788"/>
        <v>6351</v>
      </c>
      <c r="AR2135" s="18">
        <f t="shared" si="5789"/>
        <v>6454.5</v>
      </c>
      <c r="AS2135" s="18">
        <f t="shared" si="5790"/>
        <v>6463</v>
      </c>
      <c r="AT2135" s="18"/>
      <c r="AU2135" s="18"/>
      <c r="AV2135" s="18"/>
      <c r="AW2135" s="18">
        <f t="shared" si="5791"/>
        <v>6351</v>
      </c>
      <c r="AX2135" s="18">
        <f t="shared" si="5792"/>
        <v>6454.5</v>
      </c>
      <c r="AY2135" s="18">
        <f t="shared" si="5793"/>
        <v>6463</v>
      </c>
      <c r="AZ2135" s="18">
        <v>2256.8780000000002</v>
      </c>
      <c r="BA2135" s="18"/>
      <c r="BB2135" s="18"/>
      <c r="BC2135" s="18">
        <f t="shared" si="5760"/>
        <v>8607.8780000000006</v>
      </c>
      <c r="BD2135" s="18">
        <f t="shared" si="5761"/>
        <v>6454.5</v>
      </c>
      <c r="BE2135" s="18">
        <f t="shared" si="5762"/>
        <v>6463</v>
      </c>
      <c r="BF2135" s="18"/>
      <c r="BG2135" s="18"/>
      <c r="BH2135" s="18"/>
      <c r="BI2135" s="18">
        <f t="shared" si="5756"/>
        <v>8607.8780000000006</v>
      </c>
      <c r="BJ2135" s="18">
        <f t="shared" si="5757"/>
        <v>6454.5</v>
      </c>
      <c r="BK2135" s="18">
        <f t="shared" si="5758"/>
        <v>6463</v>
      </c>
      <c r="BL2135" s="18">
        <v>20.5</v>
      </c>
      <c r="BM2135" s="18"/>
      <c r="BN2135" s="18"/>
      <c r="BO2135" s="18">
        <f t="shared" si="5702"/>
        <v>8628.3780000000006</v>
      </c>
      <c r="BP2135" s="18">
        <f t="shared" si="5703"/>
        <v>6454.5</v>
      </c>
      <c r="BQ2135" s="18">
        <f t="shared" si="5704"/>
        <v>6463</v>
      </c>
      <c r="BR2135" s="18"/>
      <c r="BS2135" s="18"/>
      <c r="BT2135" s="18"/>
      <c r="BU2135" s="18">
        <f t="shared" si="5685"/>
        <v>8628.3780000000006</v>
      </c>
      <c r="BV2135" s="18">
        <f t="shared" si="5686"/>
        <v>6454.5</v>
      </c>
      <c r="BW2135" s="18">
        <f t="shared" si="5687"/>
        <v>6463</v>
      </c>
      <c r="BX2135" s="18"/>
      <c r="BY2135" s="18"/>
      <c r="BZ2135" s="18"/>
      <c r="CA2135" s="18">
        <f t="shared" si="5845"/>
        <v>8628.3780000000006</v>
      </c>
      <c r="CB2135" s="18">
        <f t="shared" si="5846"/>
        <v>6454.5</v>
      </c>
      <c r="CC2135" s="18">
        <f t="shared" si="5847"/>
        <v>6463</v>
      </c>
      <c r="CD2135" s="18"/>
      <c r="CE2135" s="27"/>
      <c r="CF2135" s="33"/>
    </row>
    <row r="2136" spans="1:84" x14ac:dyDescent="0.3">
      <c r="A2136" s="41" t="s">
        <v>357</v>
      </c>
      <c r="B2136" s="39">
        <v>800</v>
      </c>
      <c r="C2136" s="41"/>
      <c r="D2136" s="41"/>
      <c r="E2136" s="14" t="s">
        <v>556</v>
      </c>
      <c r="F2136" s="18">
        <f t="shared" ref="F2136:K2137" si="5870">F2137</f>
        <v>337.5</v>
      </c>
      <c r="G2136" s="18">
        <f t="shared" si="5870"/>
        <v>233.2</v>
      </c>
      <c r="H2136" s="18">
        <f t="shared" si="5870"/>
        <v>224.9</v>
      </c>
      <c r="I2136" s="18">
        <f t="shared" si="5870"/>
        <v>0</v>
      </c>
      <c r="J2136" s="18">
        <f t="shared" si="5870"/>
        <v>0</v>
      </c>
      <c r="K2136" s="18">
        <f t="shared" si="5870"/>
        <v>0</v>
      </c>
      <c r="L2136" s="18">
        <f t="shared" si="5862"/>
        <v>337.5</v>
      </c>
      <c r="M2136" s="18">
        <f t="shared" si="5863"/>
        <v>233.2</v>
      </c>
      <c r="N2136" s="18">
        <f t="shared" si="5864"/>
        <v>224.9</v>
      </c>
      <c r="O2136" s="18">
        <f t="shared" ref="O2136:S2137" si="5871">O2137</f>
        <v>0</v>
      </c>
      <c r="P2136" s="18">
        <f t="shared" si="5871"/>
        <v>0</v>
      </c>
      <c r="Q2136" s="18">
        <f t="shared" si="5871"/>
        <v>0</v>
      </c>
      <c r="R2136" s="18">
        <f t="shared" si="5871"/>
        <v>0</v>
      </c>
      <c r="S2136" s="18">
        <f t="shared" si="5871"/>
        <v>0</v>
      </c>
      <c r="T2136" s="18">
        <f t="shared" si="5735"/>
        <v>337.5</v>
      </c>
      <c r="U2136" s="18">
        <f t="shared" si="5736"/>
        <v>233.2</v>
      </c>
      <c r="V2136" s="18">
        <f t="shared" si="5737"/>
        <v>224.9</v>
      </c>
      <c r="W2136" s="18">
        <f t="shared" ref="W2136:CD2137" si="5872">W2137</f>
        <v>0</v>
      </c>
      <c r="X2136" s="18">
        <f t="shared" si="5872"/>
        <v>0</v>
      </c>
      <c r="Y2136" s="18">
        <f t="shared" si="5872"/>
        <v>0</v>
      </c>
      <c r="Z2136" s="18">
        <f t="shared" si="5872"/>
        <v>0</v>
      </c>
      <c r="AA2136" s="18">
        <f t="shared" si="5872"/>
        <v>0</v>
      </c>
      <c r="AB2136" s="18">
        <f t="shared" si="5872"/>
        <v>0</v>
      </c>
      <c r="AC2136" s="18">
        <f t="shared" si="5727"/>
        <v>337.5</v>
      </c>
      <c r="AD2136" s="18">
        <f t="shared" si="5728"/>
        <v>233.2</v>
      </c>
      <c r="AE2136" s="18">
        <f t="shared" si="5729"/>
        <v>224.9</v>
      </c>
      <c r="AF2136" s="18">
        <f t="shared" si="5872"/>
        <v>0</v>
      </c>
      <c r="AG2136" s="18">
        <f t="shared" si="5872"/>
        <v>0</v>
      </c>
      <c r="AH2136" s="18">
        <f t="shared" si="5872"/>
        <v>0</v>
      </c>
      <c r="AI2136" s="18">
        <f t="shared" si="5678"/>
        <v>337.5</v>
      </c>
      <c r="AJ2136" s="18">
        <f t="shared" si="5679"/>
        <v>233.2</v>
      </c>
      <c r="AK2136" s="18">
        <f t="shared" si="5680"/>
        <v>224.9</v>
      </c>
      <c r="AL2136" s="18">
        <f t="shared" si="5872"/>
        <v>0</v>
      </c>
      <c r="AM2136" s="18">
        <f t="shared" si="5681"/>
        <v>337.5</v>
      </c>
      <c r="AN2136" s="18">
        <f t="shared" si="5872"/>
        <v>0</v>
      </c>
      <c r="AO2136" s="18">
        <f t="shared" si="5872"/>
        <v>0</v>
      </c>
      <c r="AP2136" s="18">
        <f t="shared" si="5872"/>
        <v>0</v>
      </c>
      <c r="AQ2136" s="18">
        <f t="shared" si="5788"/>
        <v>337.5</v>
      </c>
      <c r="AR2136" s="18">
        <f t="shared" si="5789"/>
        <v>233.2</v>
      </c>
      <c r="AS2136" s="18">
        <f t="shared" si="5790"/>
        <v>224.9</v>
      </c>
      <c r="AT2136" s="18">
        <f t="shared" si="5872"/>
        <v>0</v>
      </c>
      <c r="AU2136" s="18">
        <f t="shared" si="5872"/>
        <v>0</v>
      </c>
      <c r="AV2136" s="18">
        <f t="shared" si="5872"/>
        <v>0</v>
      </c>
      <c r="AW2136" s="18">
        <f t="shared" si="5791"/>
        <v>337.5</v>
      </c>
      <c r="AX2136" s="18">
        <f t="shared" si="5792"/>
        <v>233.2</v>
      </c>
      <c r="AY2136" s="18">
        <f t="shared" si="5793"/>
        <v>224.9</v>
      </c>
      <c r="AZ2136" s="18">
        <f t="shared" si="5872"/>
        <v>0</v>
      </c>
      <c r="BA2136" s="18">
        <f t="shared" si="5872"/>
        <v>0</v>
      </c>
      <c r="BB2136" s="18">
        <f t="shared" si="5872"/>
        <v>0</v>
      </c>
      <c r="BC2136" s="18">
        <f t="shared" si="5760"/>
        <v>337.5</v>
      </c>
      <c r="BD2136" s="18">
        <f t="shared" si="5761"/>
        <v>233.2</v>
      </c>
      <c r="BE2136" s="18">
        <f t="shared" si="5762"/>
        <v>224.9</v>
      </c>
      <c r="BF2136" s="18">
        <f t="shared" si="5872"/>
        <v>0</v>
      </c>
      <c r="BG2136" s="18">
        <f t="shared" si="5872"/>
        <v>0</v>
      </c>
      <c r="BH2136" s="18">
        <f t="shared" si="5872"/>
        <v>0</v>
      </c>
      <c r="BI2136" s="18">
        <f t="shared" si="5756"/>
        <v>337.5</v>
      </c>
      <c r="BJ2136" s="18">
        <f t="shared" si="5757"/>
        <v>233.2</v>
      </c>
      <c r="BK2136" s="18">
        <f t="shared" si="5758"/>
        <v>224.9</v>
      </c>
      <c r="BL2136" s="18">
        <f t="shared" si="5872"/>
        <v>0</v>
      </c>
      <c r="BM2136" s="18">
        <f t="shared" si="5872"/>
        <v>0</v>
      </c>
      <c r="BN2136" s="18">
        <f t="shared" si="5872"/>
        <v>0</v>
      </c>
      <c r="BO2136" s="18">
        <f t="shared" si="5702"/>
        <v>337.5</v>
      </c>
      <c r="BP2136" s="18">
        <f t="shared" si="5703"/>
        <v>233.2</v>
      </c>
      <c r="BQ2136" s="18">
        <f t="shared" si="5704"/>
        <v>224.9</v>
      </c>
      <c r="BR2136" s="18">
        <f t="shared" si="5872"/>
        <v>0</v>
      </c>
      <c r="BS2136" s="18">
        <f t="shared" si="5872"/>
        <v>0</v>
      </c>
      <c r="BT2136" s="18">
        <f t="shared" si="5872"/>
        <v>0</v>
      </c>
      <c r="BU2136" s="18">
        <f t="shared" si="5685"/>
        <v>337.5</v>
      </c>
      <c r="BV2136" s="18">
        <f t="shared" si="5686"/>
        <v>233.2</v>
      </c>
      <c r="BW2136" s="18">
        <f t="shared" si="5687"/>
        <v>224.9</v>
      </c>
      <c r="BX2136" s="18">
        <f t="shared" si="5872"/>
        <v>0</v>
      </c>
      <c r="BY2136" s="18">
        <f t="shared" si="5872"/>
        <v>0</v>
      </c>
      <c r="BZ2136" s="18">
        <f t="shared" si="5872"/>
        <v>0</v>
      </c>
      <c r="CA2136" s="18">
        <f t="shared" si="5845"/>
        <v>337.5</v>
      </c>
      <c r="CB2136" s="18">
        <f t="shared" si="5846"/>
        <v>233.2</v>
      </c>
      <c r="CC2136" s="18">
        <f t="shared" si="5847"/>
        <v>224.9</v>
      </c>
      <c r="CD2136" s="18">
        <f t="shared" si="5872"/>
        <v>0</v>
      </c>
      <c r="CE2136" s="27"/>
      <c r="CF2136" s="33"/>
    </row>
    <row r="2137" spans="1:84" x14ac:dyDescent="0.3">
      <c r="A2137" s="41" t="s">
        <v>357</v>
      </c>
      <c r="B2137" s="39">
        <v>850</v>
      </c>
      <c r="C2137" s="41"/>
      <c r="D2137" s="41"/>
      <c r="E2137" s="14" t="s">
        <v>573</v>
      </c>
      <c r="F2137" s="18">
        <f t="shared" si="5870"/>
        <v>337.5</v>
      </c>
      <c r="G2137" s="18">
        <f t="shared" si="5870"/>
        <v>233.2</v>
      </c>
      <c r="H2137" s="18">
        <f t="shared" si="5870"/>
        <v>224.9</v>
      </c>
      <c r="I2137" s="18">
        <f t="shared" si="5870"/>
        <v>0</v>
      </c>
      <c r="J2137" s="18">
        <f t="shared" si="5870"/>
        <v>0</v>
      </c>
      <c r="K2137" s="18">
        <f t="shared" si="5870"/>
        <v>0</v>
      </c>
      <c r="L2137" s="18">
        <f t="shared" si="5862"/>
        <v>337.5</v>
      </c>
      <c r="M2137" s="18">
        <f t="shared" si="5863"/>
        <v>233.2</v>
      </c>
      <c r="N2137" s="18">
        <f t="shared" si="5864"/>
        <v>224.9</v>
      </c>
      <c r="O2137" s="18">
        <f t="shared" si="5871"/>
        <v>0</v>
      </c>
      <c r="P2137" s="18">
        <f t="shared" si="5871"/>
        <v>0</v>
      </c>
      <c r="Q2137" s="18">
        <f t="shared" si="5871"/>
        <v>0</v>
      </c>
      <c r="R2137" s="18">
        <f t="shared" si="5871"/>
        <v>0</v>
      </c>
      <c r="S2137" s="18">
        <f t="shared" si="5871"/>
        <v>0</v>
      </c>
      <c r="T2137" s="18">
        <f t="shared" si="5735"/>
        <v>337.5</v>
      </c>
      <c r="U2137" s="18">
        <f t="shared" si="5736"/>
        <v>233.2</v>
      </c>
      <c r="V2137" s="18">
        <f t="shared" si="5737"/>
        <v>224.9</v>
      </c>
      <c r="W2137" s="18">
        <f t="shared" si="5872"/>
        <v>0</v>
      </c>
      <c r="X2137" s="18">
        <f t="shared" si="5872"/>
        <v>0</v>
      </c>
      <c r="Y2137" s="18">
        <f t="shared" si="5872"/>
        <v>0</v>
      </c>
      <c r="Z2137" s="18">
        <f t="shared" si="5872"/>
        <v>0</v>
      </c>
      <c r="AA2137" s="18">
        <f t="shared" si="5872"/>
        <v>0</v>
      </c>
      <c r="AB2137" s="18">
        <f t="shared" si="5872"/>
        <v>0</v>
      </c>
      <c r="AC2137" s="18">
        <f t="shared" si="5727"/>
        <v>337.5</v>
      </c>
      <c r="AD2137" s="18">
        <f t="shared" si="5728"/>
        <v>233.2</v>
      </c>
      <c r="AE2137" s="18">
        <f t="shared" si="5729"/>
        <v>224.9</v>
      </c>
      <c r="AF2137" s="18">
        <f t="shared" si="5872"/>
        <v>0</v>
      </c>
      <c r="AG2137" s="18">
        <f t="shared" si="5872"/>
        <v>0</v>
      </c>
      <c r="AH2137" s="18">
        <f t="shared" si="5872"/>
        <v>0</v>
      </c>
      <c r="AI2137" s="18">
        <f t="shared" si="5678"/>
        <v>337.5</v>
      </c>
      <c r="AJ2137" s="18">
        <f t="shared" si="5679"/>
        <v>233.2</v>
      </c>
      <c r="AK2137" s="18">
        <f t="shared" si="5680"/>
        <v>224.9</v>
      </c>
      <c r="AL2137" s="18">
        <f t="shared" si="5872"/>
        <v>0</v>
      </c>
      <c r="AM2137" s="18">
        <f t="shared" si="5681"/>
        <v>337.5</v>
      </c>
      <c r="AN2137" s="18">
        <f t="shared" si="5872"/>
        <v>0</v>
      </c>
      <c r="AO2137" s="18">
        <f t="shared" si="5872"/>
        <v>0</v>
      </c>
      <c r="AP2137" s="18">
        <f t="shared" si="5872"/>
        <v>0</v>
      </c>
      <c r="AQ2137" s="18">
        <f t="shared" si="5788"/>
        <v>337.5</v>
      </c>
      <c r="AR2137" s="18">
        <f t="shared" si="5789"/>
        <v>233.2</v>
      </c>
      <c r="AS2137" s="18">
        <f t="shared" si="5790"/>
        <v>224.9</v>
      </c>
      <c r="AT2137" s="18">
        <f t="shared" si="5872"/>
        <v>0</v>
      </c>
      <c r="AU2137" s="18">
        <f t="shared" si="5872"/>
        <v>0</v>
      </c>
      <c r="AV2137" s="18">
        <f t="shared" si="5872"/>
        <v>0</v>
      </c>
      <c r="AW2137" s="18">
        <f t="shared" si="5791"/>
        <v>337.5</v>
      </c>
      <c r="AX2137" s="18">
        <f t="shared" si="5792"/>
        <v>233.2</v>
      </c>
      <c r="AY2137" s="18">
        <f t="shared" si="5793"/>
        <v>224.9</v>
      </c>
      <c r="AZ2137" s="18">
        <f t="shared" si="5872"/>
        <v>0</v>
      </c>
      <c r="BA2137" s="18">
        <f t="shared" si="5872"/>
        <v>0</v>
      </c>
      <c r="BB2137" s="18">
        <f t="shared" si="5872"/>
        <v>0</v>
      </c>
      <c r="BC2137" s="18">
        <f t="shared" si="5760"/>
        <v>337.5</v>
      </c>
      <c r="BD2137" s="18">
        <f t="shared" si="5761"/>
        <v>233.2</v>
      </c>
      <c r="BE2137" s="18">
        <f t="shared" si="5762"/>
        <v>224.9</v>
      </c>
      <c r="BF2137" s="18">
        <f t="shared" si="5872"/>
        <v>0</v>
      </c>
      <c r="BG2137" s="18">
        <f t="shared" si="5872"/>
        <v>0</v>
      </c>
      <c r="BH2137" s="18">
        <f t="shared" si="5872"/>
        <v>0</v>
      </c>
      <c r="BI2137" s="18">
        <f t="shared" si="5756"/>
        <v>337.5</v>
      </c>
      <c r="BJ2137" s="18">
        <f t="shared" si="5757"/>
        <v>233.2</v>
      </c>
      <c r="BK2137" s="18">
        <f t="shared" si="5758"/>
        <v>224.9</v>
      </c>
      <c r="BL2137" s="18">
        <f t="shared" si="5872"/>
        <v>0</v>
      </c>
      <c r="BM2137" s="18">
        <f t="shared" si="5872"/>
        <v>0</v>
      </c>
      <c r="BN2137" s="18">
        <f t="shared" si="5872"/>
        <v>0</v>
      </c>
      <c r="BO2137" s="18">
        <f t="shared" si="5702"/>
        <v>337.5</v>
      </c>
      <c r="BP2137" s="18">
        <f t="shared" si="5703"/>
        <v>233.2</v>
      </c>
      <c r="BQ2137" s="18">
        <f t="shared" si="5704"/>
        <v>224.9</v>
      </c>
      <c r="BR2137" s="18">
        <f t="shared" si="5872"/>
        <v>0</v>
      </c>
      <c r="BS2137" s="18">
        <f t="shared" si="5872"/>
        <v>0</v>
      </c>
      <c r="BT2137" s="18">
        <f t="shared" si="5872"/>
        <v>0</v>
      </c>
      <c r="BU2137" s="18">
        <f t="shared" si="5685"/>
        <v>337.5</v>
      </c>
      <c r="BV2137" s="18">
        <f t="shared" si="5686"/>
        <v>233.2</v>
      </c>
      <c r="BW2137" s="18">
        <f t="shared" si="5687"/>
        <v>224.9</v>
      </c>
      <c r="BX2137" s="18">
        <f t="shared" si="5872"/>
        <v>0</v>
      </c>
      <c r="BY2137" s="18">
        <f t="shared" si="5872"/>
        <v>0</v>
      </c>
      <c r="BZ2137" s="18">
        <f t="shared" si="5872"/>
        <v>0</v>
      </c>
      <c r="CA2137" s="18">
        <f t="shared" si="5845"/>
        <v>337.5</v>
      </c>
      <c r="CB2137" s="18">
        <f t="shared" si="5846"/>
        <v>233.2</v>
      </c>
      <c r="CC2137" s="18">
        <f t="shared" si="5847"/>
        <v>224.9</v>
      </c>
      <c r="CD2137" s="18">
        <f t="shared" si="5872"/>
        <v>0</v>
      </c>
      <c r="CE2137" s="27"/>
      <c r="CF2137" s="33"/>
    </row>
    <row r="2138" spans="1:84" x14ac:dyDescent="0.3">
      <c r="A2138" s="41" t="s">
        <v>357</v>
      </c>
      <c r="B2138" s="39">
        <v>850</v>
      </c>
      <c r="C2138" s="41" t="s">
        <v>5</v>
      </c>
      <c r="D2138" s="41" t="s">
        <v>6</v>
      </c>
      <c r="E2138" s="14" t="s">
        <v>518</v>
      </c>
      <c r="F2138" s="18">
        <v>337.5</v>
      </c>
      <c r="G2138" s="18">
        <v>233.2</v>
      </c>
      <c r="H2138" s="18">
        <v>224.9</v>
      </c>
      <c r="I2138" s="18"/>
      <c r="J2138" s="18"/>
      <c r="K2138" s="18"/>
      <c r="L2138" s="18">
        <f t="shared" si="5862"/>
        <v>337.5</v>
      </c>
      <c r="M2138" s="18">
        <f t="shared" si="5863"/>
        <v>233.2</v>
      </c>
      <c r="N2138" s="18">
        <f t="shared" si="5864"/>
        <v>224.9</v>
      </c>
      <c r="O2138" s="18"/>
      <c r="P2138" s="18"/>
      <c r="Q2138" s="18"/>
      <c r="R2138" s="18"/>
      <c r="S2138" s="18"/>
      <c r="T2138" s="18">
        <f t="shared" si="5735"/>
        <v>337.5</v>
      </c>
      <c r="U2138" s="18">
        <f t="shared" si="5736"/>
        <v>233.2</v>
      </c>
      <c r="V2138" s="18">
        <f t="shared" si="5737"/>
        <v>224.9</v>
      </c>
      <c r="W2138" s="18"/>
      <c r="X2138" s="18"/>
      <c r="Y2138" s="18"/>
      <c r="Z2138" s="18"/>
      <c r="AA2138" s="18"/>
      <c r="AB2138" s="18"/>
      <c r="AC2138" s="18">
        <f t="shared" si="5727"/>
        <v>337.5</v>
      </c>
      <c r="AD2138" s="18">
        <f t="shared" si="5728"/>
        <v>233.2</v>
      </c>
      <c r="AE2138" s="18">
        <f t="shared" si="5729"/>
        <v>224.9</v>
      </c>
      <c r="AF2138" s="18"/>
      <c r="AG2138" s="18"/>
      <c r="AH2138" s="18"/>
      <c r="AI2138" s="18">
        <f t="shared" si="5678"/>
        <v>337.5</v>
      </c>
      <c r="AJ2138" s="18">
        <f t="shared" si="5679"/>
        <v>233.2</v>
      </c>
      <c r="AK2138" s="18">
        <f t="shared" si="5680"/>
        <v>224.9</v>
      </c>
      <c r="AL2138" s="18"/>
      <c r="AM2138" s="18">
        <f t="shared" si="5681"/>
        <v>337.5</v>
      </c>
      <c r="AN2138" s="18"/>
      <c r="AO2138" s="18"/>
      <c r="AP2138" s="18"/>
      <c r="AQ2138" s="18">
        <f t="shared" si="5788"/>
        <v>337.5</v>
      </c>
      <c r="AR2138" s="18">
        <f t="shared" si="5789"/>
        <v>233.2</v>
      </c>
      <c r="AS2138" s="18">
        <f t="shared" si="5790"/>
        <v>224.9</v>
      </c>
      <c r="AT2138" s="18"/>
      <c r="AU2138" s="18"/>
      <c r="AV2138" s="18"/>
      <c r="AW2138" s="18">
        <f t="shared" si="5791"/>
        <v>337.5</v>
      </c>
      <c r="AX2138" s="18">
        <f t="shared" si="5792"/>
        <v>233.2</v>
      </c>
      <c r="AY2138" s="18">
        <f t="shared" si="5793"/>
        <v>224.9</v>
      </c>
      <c r="AZ2138" s="18"/>
      <c r="BA2138" s="18"/>
      <c r="BB2138" s="18"/>
      <c r="BC2138" s="18">
        <f t="shared" si="5760"/>
        <v>337.5</v>
      </c>
      <c r="BD2138" s="18">
        <f t="shared" si="5761"/>
        <v>233.2</v>
      </c>
      <c r="BE2138" s="18">
        <f t="shared" si="5762"/>
        <v>224.9</v>
      </c>
      <c r="BF2138" s="18"/>
      <c r="BG2138" s="18"/>
      <c r="BH2138" s="18"/>
      <c r="BI2138" s="18">
        <f t="shared" si="5756"/>
        <v>337.5</v>
      </c>
      <c r="BJ2138" s="18">
        <f t="shared" si="5757"/>
        <v>233.2</v>
      </c>
      <c r="BK2138" s="18">
        <f t="shared" si="5758"/>
        <v>224.9</v>
      </c>
      <c r="BL2138" s="18"/>
      <c r="BM2138" s="18"/>
      <c r="BN2138" s="18"/>
      <c r="BO2138" s="18">
        <f t="shared" si="5702"/>
        <v>337.5</v>
      </c>
      <c r="BP2138" s="18">
        <f t="shared" si="5703"/>
        <v>233.2</v>
      </c>
      <c r="BQ2138" s="18">
        <f t="shared" si="5704"/>
        <v>224.9</v>
      </c>
      <c r="BR2138" s="18"/>
      <c r="BS2138" s="18"/>
      <c r="BT2138" s="18"/>
      <c r="BU2138" s="18">
        <f t="shared" ref="BU2138:BU2204" si="5873">BO2138+BR2138</f>
        <v>337.5</v>
      </c>
      <c r="BV2138" s="18">
        <f t="shared" ref="BV2138:BV2204" si="5874">BP2138+BS2138</f>
        <v>233.2</v>
      </c>
      <c r="BW2138" s="18">
        <f t="shared" ref="BW2138:BW2204" si="5875">BQ2138+BT2138</f>
        <v>224.9</v>
      </c>
      <c r="BX2138" s="18"/>
      <c r="BY2138" s="18"/>
      <c r="BZ2138" s="18"/>
      <c r="CA2138" s="18">
        <f t="shared" si="5845"/>
        <v>337.5</v>
      </c>
      <c r="CB2138" s="18">
        <f t="shared" si="5846"/>
        <v>233.2</v>
      </c>
      <c r="CC2138" s="18">
        <f t="shared" si="5847"/>
        <v>224.9</v>
      </c>
      <c r="CD2138" s="18"/>
      <c r="CE2138" s="27"/>
      <c r="CF2138" s="33"/>
    </row>
    <row r="2139" spans="1:84" ht="46.8" x14ac:dyDescent="0.3">
      <c r="A2139" s="41" t="s">
        <v>358</v>
      </c>
      <c r="B2139" s="39"/>
      <c r="C2139" s="41"/>
      <c r="D2139" s="41"/>
      <c r="E2139" s="14" t="s">
        <v>715</v>
      </c>
      <c r="F2139" s="18">
        <f t="shared" ref="F2139:K2141" si="5876">F2140</f>
        <v>64950.8</v>
      </c>
      <c r="G2139" s="18">
        <f t="shared" si="5876"/>
        <v>58909</v>
      </c>
      <c r="H2139" s="18">
        <f t="shared" si="5876"/>
        <v>58909.000000000007</v>
      </c>
      <c r="I2139" s="18">
        <f t="shared" si="5876"/>
        <v>-700.8</v>
      </c>
      <c r="J2139" s="18">
        <f t="shared" si="5876"/>
        <v>-700.8</v>
      </c>
      <c r="K2139" s="18">
        <f t="shared" si="5876"/>
        <v>-700.8</v>
      </c>
      <c r="L2139" s="18">
        <f t="shared" si="5862"/>
        <v>64250</v>
      </c>
      <c r="M2139" s="18">
        <f t="shared" si="5863"/>
        <v>58208.2</v>
      </c>
      <c r="N2139" s="18">
        <f t="shared" si="5864"/>
        <v>58208.200000000004</v>
      </c>
      <c r="O2139" s="18">
        <f t="shared" ref="O2139:S2141" si="5877">O2140</f>
        <v>9999.116</v>
      </c>
      <c r="P2139" s="18">
        <f t="shared" si="5877"/>
        <v>0</v>
      </c>
      <c r="Q2139" s="18">
        <f t="shared" si="5877"/>
        <v>0</v>
      </c>
      <c r="R2139" s="18">
        <f t="shared" si="5877"/>
        <v>0</v>
      </c>
      <c r="S2139" s="18">
        <f t="shared" si="5877"/>
        <v>0</v>
      </c>
      <c r="T2139" s="18">
        <f t="shared" si="5735"/>
        <v>74249.115999999995</v>
      </c>
      <c r="U2139" s="18">
        <f t="shared" si="5736"/>
        <v>58208.2</v>
      </c>
      <c r="V2139" s="18">
        <f t="shared" si="5737"/>
        <v>58208.200000000004</v>
      </c>
      <c r="W2139" s="18">
        <f t="shared" ref="W2139:CD2139" si="5878">W2140</f>
        <v>0</v>
      </c>
      <c r="X2139" s="18">
        <f t="shared" si="5878"/>
        <v>0</v>
      </c>
      <c r="Y2139" s="18">
        <f t="shared" si="5878"/>
        <v>0</v>
      </c>
      <c r="Z2139" s="18">
        <f t="shared" si="5878"/>
        <v>0</v>
      </c>
      <c r="AA2139" s="18">
        <f t="shared" si="5878"/>
        <v>0</v>
      </c>
      <c r="AB2139" s="18">
        <f t="shared" si="5878"/>
        <v>0</v>
      </c>
      <c r="AC2139" s="18">
        <f t="shared" si="5727"/>
        <v>74249.115999999995</v>
      </c>
      <c r="AD2139" s="18">
        <f t="shared" si="5728"/>
        <v>58208.2</v>
      </c>
      <c r="AE2139" s="18">
        <f t="shared" si="5729"/>
        <v>58208.200000000004</v>
      </c>
      <c r="AF2139" s="18">
        <f t="shared" si="5878"/>
        <v>2077.096</v>
      </c>
      <c r="AG2139" s="18">
        <f t="shared" si="5878"/>
        <v>0</v>
      </c>
      <c r="AH2139" s="18">
        <f t="shared" si="5878"/>
        <v>0</v>
      </c>
      <c r="AI2139" s="18">
        <f t="shared" si="5678"/>
        <v>76326.212</v>
      </c>
      <c r="AJ2139" s="18">
        <f t="shared" si="5679"/>
        <v>58208.2</v>
      </c>
      <c r="AK2139" s="18">
        <f t="shared" si="5680"/>
        <v>58208.200000000004</v>
      </c>
      <c r="AL2139" s="18">
        <f t="shared" si="5878"/>
        <v>-492.76900000000001</v>
      </c>
      <c r="AM2139" s="18">
        <f t="shared" si="5681"/>
        <v>75833.442999999999</v>
      </c>
      <c r="AN2139" s="18">
        <f t="shared" si="5878"/>
        <v>665.82899999999995</v>
      </c>
      <c r="AO2139" s="18">
        <f t="shared" si="5878"/>
        <v>0</v>
      </c>
      <c r="AP2139" s="18">
        <f t="shared" si="5878"/>
        <v>0</v>
      </c>
      <c r="AQ2139" s="18">
        <f t="shared" si="5788"/>
        <v>76499.271999999997</v>
      </c>
      <c r="AR2139" s="18">
        <f t="shared" si="5789"/>
        <v>58208.2</v>
      </c>
      <c r="AS2139" s="18">
        <f t="shared" si="5790"/>
        <v>58208.200000000004</v>
      </c>
      <c r="AT2139" s="18">
        <f t="shared" si="5878"/>
        <v>-189.619</v>
      </c>
      <c r="AU2139" s="18">
        <f t="shared" si="5878"/>
        <v>0</v>
      </c>
      <c r="AV2139" s="18">
        <f t="shared" si="5878"/>
        <v>0</v>
      </c>
      <c r="AW2139" s="18">
        <f t="shared" si="5791"/>
        <v>76309.652999999991</v>
      </c>
      <c r="AX2139" s="18">
        <f t="shared" si="5792"/>
        <v>58208.2</v>
      </c>
      <c r="AY2139" s="18">
        <f t="shared" si="5793"/>
        <v>58208.200000000004</v>
      </c>
      <c r="AZ2139" s="18">
        <f t="shared" si="5878"/>
        <v>-6.5679999999999996</v>
      </c>
      <c r="BA2139" s="18">
        <f t="shared" si="5878"/>
        <v>0</v>
      </c>
      <c r="BB2139" s="18">
        <f t="shared" si="5878"/>
        <v>0</v>
      </c>
      <c r="BC2139" s="18">
        <f t="shared" si="5760"/>
        <v>76303.084999999992</v>
      </c>
      <c r="BD2139" s="18">
        <f t="shared" si="5761"/>
        <v>58208.2</v>
      </c>
      <c r="BE2139" s="18">
        <f t="shared" si="5762"/>
        <v>58208.200000000004</v>
      </c>
      <c r="BF2139" s="18">
        <f t="shared" si="5878"/>
        <v>0</v>
      </c>
      <c r="BG2139" s="18">
        <f t="shared" si="5878"/>
        <v>0</v>
      </c>
      <c r="BH2139" s="18">
        <f t="shared" si="5878"/>
        <v>0</v>
      </c>
      <c r="BI2139" s="18">
        <f t="shared" si="5756"/>
        <v>76303.084999999992</v>
      </c>
      <c r="BJ2139" s="18">
        <f t="shared" si="5757"/>
        <v>58208.2</v>
      </c>
      <c r="BK2139" s="18">
        <f t="shared" si="5758"/>
        <v>58208.200000000004</v>
      </c>
      <c r="BL2139" s="18">
        <f t="shared" si="5878"/>
        <v>0</v>
      </c>
      <c r="BM2139" s="18">
        <f t="shared" si="5878"/>
        <v>0</v>
      </c>
      <c r="BN2139" s="18">
        <f t="shared" si="5878"/>
        <v>0</v>
      </c>
      <c r="BO2139" s="18">
        <f t="shared" si="5702"/>
        <v>76303.084999999992</v>
      </c>
      <c r="BP2139" s="18">
        <f t="shared" si="5703"/>
        <v>58208.2</v>
      </c>
      <c r="BQ2139" s="18">
        <f t="shared" si="5704"/>
        <v>58208.200000000004</v>
      </c>
      <c r="BR2139" s="18">
        <f t="shared" si="5878"/>
        <v>0</v>
      </c>
      <c r="BS2139" s="18">
        <f t="shared" si="5878"/>
        <v>0</v>
      </c>
      <c r="BT2139" s="18">
        <f t="shared" si="5878"/>
        <v>0</v>
      </c>
      <c r="BU2139" s="18">
        <f t="shared" si="5873"/>
        <v>76303.084999999992</v>
      </c>
      <c r="BV2139" s="18">
        <f t="shared" si="5874"/>
        <v>58208.2</v>
      </c>
      <c r="BW2139" s="18">
        <f t="shared" si="5875"/>
        <v>58208.200000000004</v>
      </c>
      <c r="BX2139" s="18">
        <f t="shared" si="5878"/>
        <v>-1135.24</v>
      </c>
      <c r="BY2139" s="18">
        <f t="shared" si="5878"/>
        <v>0</v>
      </c>
      <c r="BZ2139" s="18">
        <f t="shared" si="5878"/>
        <v>0</v>
      </c>
      <c r="CA2139" s="18">
        <f t="shared" si="5845"/>
        <v>75167.844999999987</v>
      </c>
      <c r="CB2139" s="18">
        <f t="shared" si="5846"/>
        <v>58208.2</v>
      </c>
      <c r="CC2139" s="18">
        <f t="shared" si="5847"/>
        <v>58208.200000000004</v>
      </c>
      <c r="CD2139" s="18">
        <f t="shared" si="5878"/>
        <v>0</v>
      </c>
      <c r="CE2139" s="27"/>
      <c r="CF2139" s="33"/>
    </row>
    <row r="2140" spans="1:84" ht="31.2" x14ac:dyDescent="0.3">
      <c r="A2140" s="41" t="s">
        <v>358</v>
      </c>
      <c r="B2140" s="39">
        <v>200</v>
      </c>
      <c r="C2140" s="41"/>
      <c r="D2140" s="41"/>
      <c r="E2140" s="14" t="s">
        <v>551</v>
      </c>
      <c r="F2140" s="18">
        <f t="shared" si="5876"/>
        <v>64950.8</v>
      </c>
      <c r="G2140" s="18">
        <f t="shared" si="5876"/>
        <v>58909</v>
      </c>
      <c r="H2140" s="18">
        <f t="shared" si="5876"/>
        <v>58909.000000000007</v>
      </c>
      <c r="I2140" s="18">
        <f t="shared" si="5876"/>
        <v>-700.8</v>
      </c>
      <c r="J2140" s="18">
        <f t="shared" si="5876"/>
        <v>-700.8</v>
      </c>
      <c r="K2140" s="18">
        <f t="shared" si="5876"/>
        <v>-700.8</v>
      </c>
      <c r="L2140" s="18">
        <f t="shared" si="5862"/>
        <v>64250</v>
      </c>
      <c r="M2140" s="18">
        <f t="shared" si="5863"/>
        <v>58208.2</v>
      </c>
      <c r="N2140" s="18">
        <f t="shared" si="5864"/>
        <v>58208.200000000004</v>
      </c>
      <c r="O2140" s="18">
        <f t="shared" si="5877"/>
        <v>9999.116</v>
      </c>
      <c r="P2140" s="18">
        <f t="shared" si="5877"/>
        <v>0</v>
      </c>
      <c r="Q2140" s="18">
        <f t="shared" si="5877"/>
        <v>0</v>
      </c>
      <c r="R2140" s="18">
        <f t="shared" si="5877"/>
        <v>0</v>
      </c>
      <c r="S2140" s="18">
        <f t="shared" si="5877"/>
        <v>0</v>
      </c>
      <c r="T2140" s="18">
        <f t="shared" si="5735"/>
        <v>74249.115999999995</v>
      </c>
      <c r="U2140" s="18">
        <f t="shared" si="5736"/>
        <v>58208.2</v>
      </c>
      <c r="V2140" s="18">
        <f t="shared" si="5737"/>
        <v>58208.200000000004</v>
      </c>
      <c r="W2140" s="18">
        <f t="shared" ref="W2140:CD2141" si="5879">W2141</f>
        <v>0</v>
      </c>
      <c r="X2140" s="18">
        <f t="shared" si="5879"/>
        <v>0</v>
      </c>
      <c r="Y2140" s="18">
        <f t="shared" si="5879"/>
        <v>0</v>
      </c>
      <c r="Z2140" s="18">
        <f t="shared" si="5879"/>
        <v>0</v>
      </c>
      <c r="AA2140" s="18">
        <f t="shared" si="5879"/>
        <v>0</v>
      </c>
      <c r="AB2140" s="18">
        <f t="shared" si="5879"/>
        <v>0</v>
      </c>
      <c r="AC2140" s="18">
        <f t="shared" si="5727"/>
        <v>74249.115999999995</v>
      </c>
      <c r="AD2140" s="18">
        <f t="shared" si="5728"/>
        <v>58208.2</v>
      </c>
      <c r="AE2140" s="18">
        <f t="shared" si="5729"/>
        <v>58208.200000000004</v>
      </c>
      <c r="AF2140" s="18">
        <f t="shared" si="5879"/>
        <v>2077.096</v>
      </c>
      <c r="AG2140" s="18">
        <f t="shared" si="5879"/>
        <v>0</v>
      </c>
      <c r="AH2140" s="18">
        <f t="shared" si="5879"/>
        <v>0</v>
      </c>
      <c r="AI2140" s="18">
        <f t="shared" si="5678"/>
        <v>76326.212</v>
      </c>
      <c r="AJ2140" s="18">
        <f t="shared" si="5679"/>
        <v>58208.2</v>
      </c>
      <c r="AK2140" s="18">
        <f t="shared" si="5680"/>
        <v>58208.200000000004</v>
      </c>
      <c r="AL2140" s="18">
        <f t="shared" si="5879"/>
        <v>-492.76900000000001</v>
      </c>
      <c r="AM2140" s="18">
        <f t="shared" si="5681"/>
        <v>75833.442999999999</v>
      </c>
      <c r="AN2140" s="18">
        <f t="shared" si="5879"/>
        <v>665.82899999999995</v>
      </c>
      <c r="AO2140" s="18">
        <f t="shared" si="5879"/>
        <v>0</v>
      </c>
      <c r="AP2140" s="18">
        <f t="shared" si="5879"/>
        <v>0</v>
      </c>
      <c r="AQ2140" s="18">
        <f t="shared" si="5788"/>
        <v>76499.271999999997</v>
      </c>
      <c r="AR2140" s="18">
        <f t="shared" si="5789"/>
        <v>58208.2</v>
      </c>
      <c r="AS2140" s="18">
        <f t="shared" si="5790"/>
        <v>58208.200000000004</v>
      </c>
      <c r="AT2140" s="18">
        <f t="shared" si="5879"/>
        <v>-189.619</v>
      </c>
      <c r="AU2140" s="18">
        <f t="shared" si="5879"/>
        <v>0</v>
      </c>
      <c r="AV2140" s="18">
        <f t="shared" si="5879"/>
        <v>0</v>
      </c>
      <c r="AW2140" s="18">
        <f t="shared" si="5791"/>
        <v>76309.652999999991</v>
      </c>
      <c r="AX2140" s="18">
        <f t="shared" si="5792"/>
        <v>58208.2</v>
      </c>
      <c r="AY2140" s="18">
        <f t="shared" si="5793"/>
        <v>58208.200000000004</v>
      </c>
      <c r="AZ2140" s="18">
        <f t="shared" si="5879"/>
        <v>-6.5679999999999996</v>
      </c>
      <c r="BA2140" s="18">
        <f t="shared" si="5879"/>
        <v>0</v>
      </c>
      <c r="BB2140" s="18">
        <f t="shared" si="5879"/>
        <v>0</v>
      </c>
      <c r="BC2140" s="18">
        <f t="shared" si="5760"/>
        <v>76303.084999999992</v>
      </c>
      <c r="BD2140" s="18">
        <f t="shared" si="5761"/>
        <v>58208.2</v>
      </c>
      <c r="BE2140" s="18">
        <f t="shared" si="5762"/>
        <v>58208.200000000004</v>
      </c>
      <c r="BF2140" s="18">
        <f t="shared" si="5879"/>
        <v>0</v>
      </c>
      <c r="BG2140" s="18">
        <f t="shared" si="5879"/>
        <v>0</v>
      </c>
      <c r="BH2140" s="18">
        <f t="shared" si="5879"/>
        <v>0</v>
      </c>
      <c r="BI2140" s="18">
        <f t="shared" si="5756"/>
        <v>76303.084999999992</v>
      </c>
      <c r="BJ2140" s="18">
        <f t="shared" si="5757"/>
        <v>58208.2</v>
      </c>
      <c r="BK2140" s="18">
        <f t="shared" si="5758"/>
        <v>58208.200000000004</v>
      </c>
      <c r="BL2140" s="18">
        <f t="shared" si="5879"/>
        <v>0</v>
      </c>
      <c r="BM2140" s="18">
        <f t="shared" si="5879"/>
        <v>0</v>
      </c>
      <c r="BN2140" s="18">
        <f t="shared" si="5879"/>
        <v>0</v>
      </c>
      <c r="BO2140" s="18">
        <f t="shared" si="5702"/>
        <v>76303.084999999992</v>
      </c>
      <c r="BP2140" s="18">
        <f t="shared" si="5703"/>
        <v>58208.2</v>
      </c>
      <c r="BQ2140" s="18">
        <f t="shared" si="5704"/>
        <v>58208.200000000004</v>
      </c>
      <c r="BR2140" s="18">
        <f t="shared" si="5879"/>
        <v>0</v>
      </c>
      <c r="BS2140" s="18">
        <f t="shared" si="5879"/>
        <v>0</v>
      </c>
      <c r="BT2140" s="18">
        <f t="shared" si="5879"/>
        <v>0</v>
      </c>
      <c r="BU2140" s="18">
        <f t="shared" si="5873"/>
        <v>76303.084999999992</v>
      </c>
      <c r="BV2140" s="18">
        <f t="shared" si="5874"/>
        <v>58208.2</v>
      </c>
      <c r="BW2140" s="18">
        <f t="shared" si="5875"/>
        <v>58208.200000000004</v>
      </c>
      <c r="BX2140" s="18">
        <f t="shared" si="5879"/>
        <v>-1135.24</v>
      </c>
      <c r="BY2140" s="18">
        <f t="shared" si="5879"/>
        <v>0</v>
      </c>
      <c r="BZ2140" s="18">
        <f t="shared" si="5879"/>
        <v>0</v>
      </c>
      <c r="CA2140" s="18">
        <f t="shared" si="5845"/>
        <v>75167.844999999987</v>
      </c>
      <c r="CB2140" s="18">
        <f t="shared" si="5846"/>
        <v>58208.2</v>
      </c>
      <c r="CC2140" s="18">
        <f t="shared" si="5847"/>
        <v>58208.200000000004</v>
      </c>
      <c r="CD2140" s="18">
        <f t="shared" si="5879"/>
        <v>0</v>
      </c>
      <c r="CE2140" s="27"/>
      <c r="CF2140" s="33"/>
    </row>
    <row r="2141" spans="1:84" ht="46.8" x14ac:dyDescent="0.3">
      <c r="A2141" s="41" t="s">
        <v>358</v>
      </c>
      <c r="B2141" s="39">
        <v>240</v>
      </c>
      <c r="C2141" s="41"/>
      <c r="D2141" s="41"/>
      <c r="E2141" s="14" t="s">
        <v>559</v>
      </c>
      <c r="F2141" s="18">
        <f t="shared" si="5876"/>
        <v>64950.8</v>
      </c>
      <c r="G2141" s="18">
        <f t="shared" si="5876"/>
        <v>58909</v>
      </c>
      <c r="H2141" s="18">
        <f t="shared" si="5876"/>
        <v>58909.000000000007</v>
      </c>
      <c r="I2141" s="18">
        <f t="shared" si="5876"/>
        <v>-700.8</v>
      </c>
      <c r="J2141" s="18">
        <f t="shared" si="5876"/>
        <v>-700.8</v>
      </c>
      <c r="K2141" s="18">
        <f t="shared" si="5876"/>
        <v>-700.8</v>
      </c>
      <c r="L2141" s="18">
        <f t="shared" si="5862"/>
        <v>64250</v>
      </c>
      <c r="M2141" s="18">
        <f t="shared" si="5863"/>
        <v>58208.2</v>
      </c>
      <c r="N2141" s="18">
        <f t="shared" si="5864"/>
        <v>58208.200000000004</v>
      </c>
      <c r="O2141" s="18">
        <f t="shared" si="5877"/>
        <v>9999.116</v>
      </c>
      <c r="P2141" s="18">
        <f t="shared" si="5877"/>
        <v>0</v>
      </c>
      <c r="Q2141" s="18">
        <f t="shared" si="5877"/>
        <v>0</v>
      </c>
      <c r="R2141" s="18">
        <f t="shared" si="5877"/>
        <v>0</v>
      </c>
      <c r="S2141" s="18">
        <f t="shared" si="5877"/>
        <v>0</v>
      </c>
      <c r="T2141" s="18">
        <f t="shared" si="5735"/>
        <v>74249.115999999995</v>
      </c>
      <c r="U2141" s="18">
        <f t="shared" si="5736"/>
        <v>58208.2</v>
      </c>
      <c r="V2141" s="18">
        <f t="shared" si="5737"/>
        <v>58208.200000000004</v>
      </c>
      <c r="W2141" s="18">
        <f t="shared" si="5879"/>
        <v>0</v>
      </c>
      <c r="X2141" s="18">
        <f t="shared" si="5879"/>
        <v>0</v>
      </c>
      <c r="Y2141" s="18">
        <f t="shared" si="5879"/>
        <v>0</v>
      </c>
      <c r="Z2141" s="18">
        <f t="shared" si="5879"/>
        <v>0</v>
      </c>
      <c r="AA2141" s="18">
        <f t="shared" si="5879"/>
        <v>0</v>
      </c>
      <c r="AB2141" s="18">
        <f t="shared" si="5879"/>
        <v>0</v>
      </c>
      <c r="AC2141" s="18">
        <f t="shared" si="5727"/>
        <v>74249.115999999995</v>
      </c>
      <c r="AD2141" s="18">
        <f t="shared" si="5728"/>
        <v>58208.2</v>
      </c>
      <c r="AE2141" s="18">
        <f t="shared" si="5729"/>
        <v>58208.200000000004</v>
      </c>
      <c r="AF2141" s="18">
        <f t="shared" si="5879"/>
        <v>2077.096</v>
      </c>
      <c r="AG2141" s="18">
        <f t="shared" si="5879"/>
        <v>0</v>
      </c>
      <c r="AH2141" s="18">
        <f t="shared" si="5879"/>
        <v>0</v>
      </c>
      <c r="AI2141" s="18">
        <f t="shared" si="5678"/>
        <v>76326.212</v>
      </c>
      <c r="AJ2141" s="18">
        <f t="shared" si="5679"/>
        <v>58208.2</v>
      </c>
      <c r="AK2141" s="18">
        <f t="shared" si="5680"/>
        <v>58208.200000000004</v>
      </c>
      <c r="AL2141" s="18">
        <f t="shared" si="5879"/>
        <v>-492.76900000000001</v>
      </c>
      <c r="AM2141" s="18">
        <f t="shared" si="5681"/>
        <v>75833.442999999999</v>
      </c>
      <c r="AN2141" s="18">
        <f t="shared" si="5879"/>
        <v>665.82899999999995</v>
      </c>
      <c r="AO2141" s="18">
        <f t="shared" si="5879"/>
        <v>0</v>
      </c>
      <c r="AP2141" s="18">
        <f t="shared" si="5879"/>
        <v>0</v>
      </c>
      <c r="AQ2141" s="18">
        <f t="shared" si="5788"/>
        <v>76499.271999999997</v>
      </c>
      <c r="AR2141" s="18">
        <f t="shared" si="5789"/>
        <v>58208.2</v>
      </c>
      <c r="AS2141" s="18">
        <f t="shared" si="5790"/>
        <v>58208.200000000004</v>
      </c>
      <c r="AT2141" s="18">
        <f t="shared" si="5879"/>
        <v>-189.619</v>
      </c>
      <c r="AU2141" s="18">
        <f t="shared" si="5879"/>
        <v>0</v>
      </c>
      <c r="AV2141" s="18">
        <f t="shared" si="5879"/>
        <v>0</v>
      </c>
      <c r="AW2141" s="18">
        <f t="shared" si="5791"/>
        <v>76309.652999999991</v>
      </c>
      <c r="AX2141" s="18">
        <f t="shared" si="5792"/>
        <v>58208.2</v>
      </c>
      <c r="AY2141" s="18">
        <f t="shared" si="5793"/>
        <v>58208.200000000004</v>
      </c>
      <c r="AZ2141" s="18">
        <f t="shared" si="5879"/>
        <v>-6.5679999999999996</v>
      </c>
      <c r="BA2141" s="18">
        <f t="shared" si="5879"/>
        <v>0</v>
      </c>
      <c r="BB2141" s="18">
        <f t="shared" si="5879"/>
        <v>0</v>
      </c>
      <c r="BC2141" s="18">
        <f t="shared" si="5760"/>
        <v>76303.084999999992</v>
      </c>
      <c r="BD2141" s="18">
        <f t="shared" si="5761"/>
        <v>58208.2</v>
      </c>
      <c r="BE2141" s="18">
        <f t="shared" si="5762"/>
        <v>58208.200000000004</v>
      </c>
      <c r="BF2141" s="18">
        <f t="shared" si="5879"/>
        <v>0</v>
      </c>
      <c r="BG2141" s="18">
        <f t="shared" si="5879"/>
        <v>0</v>
      </c>
      <c r="BH2141" s="18">
        <f t="shared" si="5879"/>
        <v>0</v>
      </c>
      <c r="BI2141" s="18">
        <f t="shared" si="5756"/>
        <v>76303.084999999992</v>
      </c>
      <c r="BJ2141" s="18">
        <f t="shared" si="5757"/>
        <v>58208.2</v>
      </c>
      <c r="BK2141" s="18">
        <f t="shared" si="5758"/>
        <v>58208.200000000004</v>
      </c>
      <c r="BL2141" s="18">
        <f t="shared" si="5879"/>
        <v>0</v>
      </c>
      <c r="BM2141" s="18">
        <f t="shared" si="5879"/>
        <v>0</v>
      </c>
      <c r="BN2141" s="18">
        <f t="shared" si="5879"/>
        <v>0</v>
      </c>
      <c r="BO2141" s="18">
        <f t="shared" ref="BO2141:BO2207" si="5880">BI2141+BL2141</f>
        <v>76303.084999999992</v>
      </c>
      <c r="BP2141" s="18">
        <f t="shared" ref="BP2141:BP2207" si="5881">BJ2141+BM2141</f>
        <v>58208.2</v>
      </c>
      <c r="BQ2141" s="18">
        <f t="shared" ref="BQ2141:BQ2207" si="5882">BK2141+BN2141</f>
        <v>58208.200000000004</v>
      </c>
      <c r="BR2141" s="18">
        <f t="shared" si="5879"/>
        <v>0</v>
      </c>
      <c r="BS2141" s="18">
        <f t="shared" si="5879"/>
        <v>0</v>
      </c>
      <c r="BT2141" s="18">
        <f t="shared" si="5879"/>
        <v>0</v>
      </c>
      <c r="BU2141" s="18">
        <f t="shared" si="5873"/>
        <v>76303.084999999992</v>
      </c>
      <c r="BV2141" s="18">
        <f t="shared" si="5874"/>
        <v>58208.2</v>
      </c>
      <c r="BW2141" s="18">
        <f t="shared" si="5875"/>
        <v>58208.200000000004</v>
      </c>
      <c r="BX2141" s="18">
        <f t="shared" si="5879"/>
        <v>-1135.24</v>
      </c>
      <c r="BY2141" s="18">
        <f t="shared" si="5879"/>
        <v>0</v>
      </c>
      <c r="BZ2141" s="18">
        <f t="shared" si="5879"/>
        <v>0</v>
      </c>
      <c r="CA2141" s="18">
        <f t="shared" si="5845"/>
        <v>75167.844999999987</v>
      </c>
      <c r="CB2141" s="18">
        <f t="shared" si="5846"/>
        <v>58208.2</v>
      </c>
      <c r="CC2141" s="18">
        <f t="shared" si="5847"/>
        <v>58208.200000000004</v>
      </c>
      <c r="CD2141" s="18">
        <f t="shared" si="5879"/>
        <v>0</v>
      </c>
      <c r="CE2141" s="27"/>
      <c r="CF2141" s="33"/>
    </row>
    <row r="2142" spans="1:84" x14ac:dyDescent="0.3">
      <c r="A2142" s="41" t="s">
        <v>358</v>
      </c>
      <c r="B2142" s="39">
        <v>240</v>
      </c>
      <c r="C2142" s="41" t="s">
        <v>5</v>
      </c>
      <c r="D2142" s="41" t="s">
        <v>6</v>
      </c>
      <c r="E2142" s="14" t="s">
        <v>518</v>
      </c>
      <c r="F2142" s="18">
        <v>64950.8</v>
      </c>
      <c r="G2142" s="18">
        <v>58909</v>
      </c>
      <c r="H2142" s="18">
        <v>58909.000000000007</v>
      </c>
      <c r="I2142" s="18">
        <v>-700.8</v>
      </c>
      <c r="J2142" s="18">
        <v>-700.8</v>
      </c>
      <c r="K2142" s="18">
        <v>-700.8</v>
      </c>
      <c r="L2142" s="18">
        <f t="shared" si="5862"/>
        <v>64250</v>
      </c>
      <c r="M2142" s="18">
        <f t="shared" si="5863"/>
        <v>58208.2</v>
      </c>
      <c r="N2142" s="18">
        <f t="shared" si="5864"/>
        <v>58208.200000000004</v>
      </c>
      <c r="O2142" s="18">
        <v>9999.116</v>
      </c>
      <c r="P2142" s="18"/>
      <c r="Q2142" s="18"/>
      <c r="R2142" s="18"/>
      <c r="S2142" s="18"/>
      <c r="T2142" s="18">
        <f t="shared" si="5735"/>
        <v>74249.115999999995</v>
      </c>
      <c r="U2142" s="18">
        <f t="shared" si="5736"/>
        <v>58208.2</v>
      </c>
      <c r="V2142" s="18">
        <f t="shared" si="5737"/>
        <v>58208.200000000004</v>
      </c>
      <c r="W2142" s="18"/>
      <c r="X2142" s="18"/>
      <c r="Y2142" s="18"/>
      <c r="Z2142" s="18"/>
      <c r="AA2142" s="18"/>
      <c r="AB2142" s="18"/>
      <c r="AC2142" s="18">
        <f t="shared" si="5727"/>
        <v>74249.115999999995</v>
      </c>
      <c r="AD2142" s="18">
        <f t="shared" si="5728"/>
        <v>58208.2</v>
      </c>
      <c r="AE2142" s="18">
        <f t="shared" si="5729"/>
        <v>58208.200000000004</v>
      </c>
      <c r="AF2142" s="18">
        <v>2077.096</v>
      </c>
      <c r="AG2142" s="18"/>
      <c r="AH2142" s="18"/>
      <c r="AI2142" s="18">
        <f t="shared" si="5678"/>
        <v>76326.212</v>
      </c>
      <c r="AJ2142" s="18">
        <f t="shared" si="5679"/>
        <v>58208.2</v>
      </c>
      <c r="AK2142" s="18">
        <f t="shared" si="5680"/>
        <v>58208.200000000004</v>
      </c>
      <c r="AL2142" s="18">
        <v>-492.76900000000001</v>
      </c>
      <c r="AM2142" s="18">
        <f t="shared" si="5681"/>
        <v>75833.442999999999</v>
      </c>
      <c r="AN2142" s="18">
        <f>1933.584-1267.755</f>
        <v>665.82899999999995</v>
      </c>
      <c r="AO2142" s="18"/>
      <c r="AP2142" s="18"/>
      <c r="AQ2142" s="18">
        <f t="shared" si="5788"/>
        <v>76499.271999999997</v>
      </c>
      <c r="AR2142" s="18">
        <f t="shared" si="5789"/>
        <v>58208.2</v>
      </c>
      <c r="AS2142" s="18">
        <f t="shared" si="5790"/>
        <v>58208.200000000004</v>
      </c>
      <c r="AT2142" s="18">
        <v>-189.619</v>
      </c>
      <c r="AU2142" s="18"/>
      <c r="AV2142" s="18"/>
      <c r="AW2142" s="18">
        <f t="shared" si="5791"/>
        <v>76309.652999999991</v>
      </c>
      <c r="AX2142" s="18">
        <f t="shared" si="5792"/>
        <v>58208.2</v>
      </c>
      <c r="AY2142" s="18">
        <f t="shared" si="5793"/>
        <v>58208.200000000004</v>
      </c>
      <c r="AZ2142" s="18">
        <v>-6.5679999999999996</v>
      </c>
      <c r="BA2142" s="18"/>
      <c r="BB2142" s="18"/>
      <c r="BC2142" s="18">
        <f t="shared" si="5760"/>
        <v>76303.084999999992</v>
      </c>
      <c r="BD2142" s="18">
        <f t="shared" si="5761"/>
        <v>58208.2</v>
      </c>
      <c r="BE2142" s="18">
        <f t="shared" si="5762"/>
        <v>58208.200000000004</v>
      </c>
      <c r="BF2142" s="18"/>
      <c r="BG2142" s="18"/>
      <c r="BH2142" s="18"/>
      <c r="BI2142" s="18">
        <f t="shared" si="5756"/>
        <v>76303.084999999992</v>
      </c>
      <c r="BJ2142" s="18">
        <f t="shared" si="5757"/>
        <v>58208.2</v>
      </c>
      <c r="BK2142" s="18">
        <f t="shared" si="5758"/>
        <v>58208.200000000004</v>
      </c>
      <c r="BL2142" s="18"/>
      <c r="BM2142" s="18"/>
      <c r="BN2142" s="18"/>
      <c r="BO2142" s="18">
        <f t="shared" si="5880"/>
        <v>76303.084999999992</v>
      </c>
      <c r="BP2142" s="18">
        <f t="shared" si="5881"/>
        <v>58208.2</v>
      </c>
      <c r="BQ2142" s="18">
        <f t="shared" si="5882"/>
        <v>58208.200000000004</v>
      </c>
      <c r="BR2142" s="18"/>
      <c r="BS2142" s="18"/>
      <c r="BT2142" s="18"/>
      <c r="BU2142" s="18">
        <f t="shared" si="5873"/>
        <v>76303.084999999992</v>
      </c>
      <c r="BV2142" s="18">
        <f t="shared" si="5874"/>
        <v>58208.2</v>
      </c>
      <c r="BW2142" s="18">
        <f t="shared" si="5875"/>
        <v>58208.200000000004</v>
      </c>
      <c r="BX2142" s="18">
        <f>-882.065-253.175</f>
        <v>-1135.24</v>
      </c>
      <c r="BY2142" s="18"/>
      <c r="BZ2142" s="18"/>
      <c r="CA2142" s="18">
        <f t="shared" si="5845"/>
        <v>75167.844999999987</v>
      </c>
      <c r="CB2142" s="18">
        <f t="shared" si="5846"/>
        <v>58208.2</v>
      </c>
      <c r="CC2142" s="18">
        <f t="shared" si="5847"/>
        <v>58208.200000000004</v>
      </c>
      <c r="CD2142" s="18"/>
      <c r="CE2142" s="27"/>
      <c r="CF2142" s="33">
        <v>78</v>
      </c>
    </row>
    <row r="2143" spans="1:84" ht="46.8" x14ac:dyDescent="0.3">
      <c r="A2143" s="19" t="s">
        <v>1213</v>
      </c>
      <c r="B2143" s="39"/>
      <c r="C2143" s="41"/>
      <c r="D2143" s="41"/>
      <c r="E2143" s="14" t="s">
        <v>1214</v>
      </c>
      <c r="F2143" s="18">
        <f t="shared" ref="F2143:K2145" si="5883">F2144</f>
        <v>2169.3000000000002</v>
      </c>
      <c r="G2143" s="18">
        <f t="shared" si="5883"/>
        <v>0</v>
      </c>
      <c r="H2143" s="18">
        <f t="shared" si="5883"/>
        <v>0</v>
      </c>
      <c r="I2143" s="18">
        <f t="shared" si="5883"/>
        <v>-528.79999999999995</v>
      </c>
      <c r="J2143" s="18">
        <f t="shared" si="5883"/>
        <v>0</v>
      </c>
      <c r="K2143" s="18">
        <f t="shared" si="5883"/>
        <v>0</v>
      </c>
      <c r="L2143" s="18">
        <f t="shared" si="5862"/>
        <v>1640.5000000000002</v>
      </c>
      <c r="M2143" s="18">
        <f t="shared" si="5863"/>
        <v>0</v>
      </c>
      <c r="N2143" s="18">
        <f t="shared" si="5864"/>
        <v>0</v>
      </c>
      <c r="O2143" s="18">
        <f t="shared" ref="O2143:S2145" si="5884">O2144</f>
        <v>0</v>
      </c>
      <c r="P2143" s="18">
        <f t="shared" si="5884"/>
        <v>0</v>
      </c>
      <c r="Q2143" s="18">
        <f t="shared" si="5884"/>
        <v>0</v>
      </c>
      <c r="R2143" s="18">
        <f t="shared" si="5884"/>
        <v>0</v>
      </c>
      <c r="S2143" s="18">
        <f t="shared" si="5884"/>
        <v>0</v>
      </c>
      <c r="T2143" s="18">
        <f t="shared" si="5735"/>
        <v>1640.5000000000002</v>
      </c>
      <c r="U2143" s="18">
        <f t="shared" si="5736"/>
        <v>0</v>
      </c>
      <c r="V2143" s="18">
        <f t="shared" si="5737"/>
        <v>0</v>
      </c>
      <c r="W2143" s="18">
        <f t="shared" ref="W2143:CD2145" si="5885">W2144</f>
        <v>0</v>
      </c>
      <c r="X2143" s="18">
        <f t="shared" si="5885"/>
        <v>0</v>
      </c>
      <c r="Y2143" s="18">
        <f t="shared" si="5885"/>
        <v>0</v>
      </c>
      <c r="Z2143" s="18">
        <f t="shared" si="5885"/>
        <v>0</v>
      </c>
      <c r="AA2143" s="18">
        <f t="shared" si="5885"/>
        <v>0</v>
      </c>
      <c r="AB2143" s="18">
        <f t="shared" si="5885"/>
        <v>0</v>
      </c>
      <c r="AC2143" s="18">
        <f t="shared" si="5727"/>
        <v>1640.5000000000002</v>
      </c>
      <c r="AD2143" s="18">
        <f t="shared" si="5728"/>
        <v>0</v>
      </c>
      <c r="AE2143" s="18">
        <f t="shared" si="5729"/>
        <v>0</v>
      </c>
      <c r="AF2143" s="18">
        <f t="shared" si="5885"/>
        <v>0</v>
      </c>
      <c r="AG2143" s="18">
        <f t="shared" si="5885"/>
        <v>0</v>
      </c>
      <c r="AH2143" s="18">
        <f t="shared" si="5885"/>
        <v>0</v>
      </c>
      <c r="AI2143" s="18">
        <f t="shared" ref="AI2143:AI2209" si="5886">AC2143+AF2143</f>
        <v>1640.5000000000002</v>
      </c>
      <c r="AJ2143" s="18">
        <f t="shared" ref="AJ2143:AJ2209" si="5887">AD2143+AG2143</f>
        <v>0</v>
      </c>
      <c r="AK2143" s="18">
        <f t="shared" ref="AK2143:AK2209" si="5888">AE2143+AH2143</f>
        <v>0</v>
      </c>
      <c r="AL2143" s="18">
        <f t="shared" si="5885"/>
        <v>0</v>
      </c>
      <c r="AM2143" s="18">
        <f t="shared" ref="AM2143:AM2209" si="5889">AI2143+AL2143</f>
        <v>1640.5000000000002</v>
      </c>
      <c r="AN2143" s="18">
        <f t="shared" si="5885"/>
        <v>0</v>
      </c>
      <c r="AO2143" s="18">
        <f t="shared" si="5885"/>
        <v>0</v>
      </c>
      <c r="AP2143" s="18">
        <f t="shared" si="5885"/>
        <v>0</v>
      </c>
      <c r="AQ2143" s="18">
        <f t="shared" si="5788"/>
        <v>1640.5000000000002</v>
      </c>
      <c r="AR2143" s="18">
        <f t="shared" si="5789"/>
        <v>0</v>
      </c>
      <c r="AS2143" s="18">
        <f t="shared" si="5790"/>
        <v>0</v>
      </c>
      <c r="AT2143" s="18">
        <f t="shared" si="5885"/>
        <v>0</v>
      </c>
      <c r="AU2143" s="18">
        <f t="shared" si="5885"/>
        <v>0</v>
      </c>
      <c r="AV2143" s="18">
        <f t="shared" si="5885"/>
        <v>0</v>
      </c>
      <c r="AW2143" s="18">
        <f t="shared" si="5791"/>
        <v>1640.5000000000002</v>
      </c>
      <c r="AX2143" s="18">
        <f t="shared" si="5792"/>
        <v>0</v>
      </c>
      <c r="AY2143" s="18">
        <f t="shared" si="5793"/>
        <v>0</v>
      </c>
      <c r="AZ2143" s="18">
        <f t="shared" si="5885"/>
        <v>0</v>
      </c>
      <c r="BA2143" s="18">
        <f t="shared" si="5885"/>
        <v>0</v>
      </c>
      <c r="BB2143" s="18">
        <f t="shared" si="5885"/>
        <v>0</v>
      </c>
      <c r="BC2143" s="18">
        <f t="shared" si="5760"/>
        <v>1640.5000000000002</v>
      </c>
      <c r="BD2143" s="18">
        <f t="shared" si="5761"/>
        <v>0</v>
      </c>
      <c r="BE2143" s="18">
        <f t="shared" si="5762"/>
        <v>0</v>
      </c>
      <c r="BF2143" s="18">
        <f t="shared" si="5885"/>
        <v>0</v>
      </c>
      <c r="BG2143" s="18">
        <f t="shared" si="5885"/>
        <v>0</v>
      </c>
      <c r="BH2143" s="18">
        <f t="shared" si="5885"/>
        <v>0</v>
      </c>
      <c r="BI2143" s="18">
        <f t="shared" si="5756"/>
        <v>1640.5000000000002</v>
      </c>
      <c r="BJ2143" s="18">
        <f t="shared" si="5757"/>
        <v>0</v>
      </c>
      <c r="BK2143" s="18">
        <f t="shared" si="5758"/>
        <v>0</v>
      </c>
      <c r="BL2143" s="18">
        <f t="shared" si="5885"/>
        <v>0</v>
      </c>
      <c r="BM2143" s="18">
        <f t="shared" si="5885"/>
        <v>0</v>
      </c>
      <c r="BN2143" s="18">
        <f t="shared" si="5885"/>
        <v>0</v>
      </c>
      <c r="BO2143" s="18">
        <f t="shared" si="5880"/>
        <v>1640.5000000000002</v>
      </c>
      <c r="BP2143" s="18">
        <f t="shared" si="5881"/>
        <v>0</v>
      </c>
      <c r="BQ2143" s="18">
        <f t="shared" si="5882"/>
        <v>0</v>
      </c>
      <c r="BR2143" s="18">
        <f t="shared" si="5885"/>
        <v>0</v>
      </c>
      <c r="BS2143" s="18">
        <f t="shared" si="5885"/>
        <v>0</v>
      </c>
      <c r="BT2143" s="18">
        <f t="shared" si="5885"/>
        <v>0</v>
      </c>
      <c r="BU2143" s="18">
        <f t="shared" si="5873"/>
        <v>1640.5000000000002</v>
      </c>
      <c r="BV2143" s="18">
        <f t="shared" si="5874"/>
        <v>0</v>
      </c>
      <c r="BW2143" s="18">
        <f t="shared" si="5875"/>
        <v>0</v>
      </c>
      <c r="BX2143" s="18">
        <f t="shared" si="5885"/>
        <v>0</v>
      </c>
      <c r="BY2143" s="18">
        <f t="shared" si="5885"/>
        <v>0</v>
      </c>
      <c r="BZ2143" s="18">
        <f t="shared" si="5885"/>
        <v>0</v>
      </c>
      <c r="CA2143" s="18">
        <f t="shared" si="5845"/>
        <v>1640.5000000000002</v>
      </c>
      <c r="CB2143" s="18">
        <f t="shared" si="5846"/>
        <v>0</v>
      </c>
      <c r="CC2143" s="18">
        <f t="shared" si="5847"/>
        <v>0</v>
      </c>
      <c r="CD2143" s="18">
        <f t="shared" si="5885"/>
        <v>0</v>
      </c>
      <c r="CE2143" s="27"/>
      <c r="CF2143" s="33"/>
    </row>
    <row r="2144" spans="1:84" ht="31.2" x14ac:dyDescent="0.3">
      <c r="A2144" s="19" t="s">
        <v>1213</v>
      </c>
      <c r="B2144" s="39">
        <v>200</v>
      </c>
      <c r="C2144" s="41"/>
      <c r="D2144" s="41"/>
      <c r="E2144" s="14" t="s">
        <v>551</v>
      </c>
      <c r="F2144" s="18">
        <f t="shared" si="5883"/>
        <v>2169.3000000000002</v>
      </c>
      <c r="G2144" s="18">
        <f t="shared" si="5883"/>
        <v>0</v>
      </c>
      <c r="H2144" s="18">
        <f t="shared" si="5883"/>
        <v>0</v>
      </c>
      <c r="I2144" s="18">
        <f t="shared" si="5883"/>
        <v>-528.79999999999995</v>
      </c>
      <c r="J2144" s="18">
        <f t="shared" si="5883"/>
        <v>0</v>
      </c>
      <c r="K2144" s="18">
        <f t="shared" si="5883"/>
        <v>0</v>
      </c>
      <c r="L2144" s="18">
        <f t="shared" si="5862"/>
        <v>1640.5000000000002</v>
      </c>
      <c r="M2144" s="18">
        <f t="shared" si="5863"/>
        <v>0</v>
      </c>
      <c r="N2144" s="18">
        <f t="shared" si="5864"/>
        <v>0</v>
      </c>
      <c r="O2144" s="18">
        <f t="shared" si="5884"/>
        <v>0</v>
      </c>
      <c r="P2144" s="18">
        <f t="shared" si="5884"/>
        <v>0</v>
      </c>
      <c r="Q2144" s="18">
        <f t="shared" si="5884"/>
        <v>0</v>
      </c>
      <c r="R2144" s="18">
        <f t="shared" si="5884"/>
        <v>0</v>
      </c>
      <c r="S2144" s="18">
        <f t="shared" si="5884"/>
        <v>0</v>
      </c>
      <c r="T2144" s="18">
        <f t="shared" si="5735"/>
        <v>1640.5000000000002</v>
      </c>
      <c r="U2144" s="18">
        <f t="shared" si="5736"/>
        <v>0</v>
      </c>
      <c r="V2144" s="18">
        <f t="shared" si="5737"/>
        <v>0</v>
      </c>
      <c r="W2144" s="18">
        <f t="shared" si="5885"/>
        <v>0</v>
      </c>
      <c r="X2144" s="18">
        <f t="shared" si="5885"/>
        <v>0</v>
      </c>
      <c r="Y2144" s="18">
        <f t="shared" si="5885"/>
        <v>0</v>
      </c>
      <c r="Z2144" s="18">
        <f t="shared" si="5885"/>
        <v>0</v>
      </c>
      <c r="AA2144" s="18">
        <f t="shared" si="5885"/>
        <v>0</v>
      </c>
      <c r="AB2144" s="18">
        <f t="shared" si="5885"/>
        <v>0</v>
      </c>
      <c r="AC2144" s="18">
        <f t="shared" si="5727"/>
        <v>1640.5000000000002</v>
      </c>
      <c r="AD2144" s="18">
        <f t="shared" si="5728"/>
        <v>0</v>
      </c>
      <c r="AE2144" s="18">
        <f t="shared" si="5729"/>
        <v>0</v>
      </c>
      <c r="AF2144" s="18">
        <f t="shared" si="5885"/>
        <v>0</v>
      </c>
      <c r="AG2144" s="18">
        <f t="shared" si="5885"/>
        <v>0</v>
      </c>
      <c r="AH2144" s="18">
        <f t="shared" si="5885"/>
        <v>0</v>
      </c>
      <c r="AI2144" s="18">
        <f t="shared" si="5886"/>
        <v>1640.5000000000002</v>
      </c>
      <c r="AJ2144" s="18">
        <f t="shared" si="5887"/>
        <v>0</v>
      </c>
      <c r="AK2144" s="18">
        <f t="shared" si="5888"/>
        <v>0</v>
      </c>
      <c r="AL2144" s="18">
        <f t="shared" si="5885"/>
        <v>0</v>
      </c>
      <c r="AM2144" s="18">
        <f t="shared" si="5889"/>
        <v>1640.5000000000002</v>
      </c>
      <c r="AN2144" s="18">
        <f t="shared" si="5885"/>
        <v>0</v>
      </c>
      <c r="AO2144" s="18">
        <f t="shared" si="5885"/>
        <v>0</v>
      </c>
      <c r="AP2144" s="18">
        <f t="shared" si="5885"/>
        <v>0</v>
      </c>
      <c r="AQ2144" s="18">
        <f t="shared" si="5788"/>
        <v>1640.5000000000002</v>
      </c>
      <c r="AR2144" s="18">
        <f t="shared" si="5789"/>
        <v>0</v>
      </c>
      <c r="AS2144" s="18">
        <f t="shared" si="5790"/>
        <v>0</v>
      </c>
      <c r="AT2144" s="18">
        <f t="shared" si="5885"/>
        <v>0</v>
      </c>
      <c r="AU2144" s="18">
        <f t="shared" si="5885"/>
        <v>0</v>
      </c>
      <c r="AV2144" s="18">
        <f t="shared" si="5885"/>
        <v>0</v>
      </c>
      <c r="AW2144" s="18">
        <f t="shared" si="5791"/>
        <v>1640.5000000000002</v>
      </c>
      <c r="AX2144" s="18">
        <f t="shared" si="5792"/>
        <v>0</v>
      </c>
      <c r="AY2144" s="18">
        <f t="shared" si="5793"/>
        <v>0</v>
      </c>
      <c r="AZ2144" s="18">
        <f t="shared" si="5885"/>
        <v>0</v>
      </c>
      <c r="BA2144" s="18">
        <f t="shared" si="5885"/>
        <v>0</v>
      </c>
      <c r="BB2144" s="18">
        <f t="shared" si="5885"/>
        <v>0</v>
      </c>
      <c r="BC2144" s="18">
        <f t="shared" si="5760"/>
        <v>1640.5000000000002</v>
      </c>
      <c r="BD2144" s="18">
        <f t="shared" si="5761"/>
        <v>0</v>
      </c>
      <c r="BE2144" s="18">
        <f t="shared" si="5762"/>
        <v>0</v>
      </c>
      <c r="BF2144" s="18">
        <f t="shared" si="5885"/>
        <v>0</v>
      </c>
      <c r="BG2144" s="18">
        <f t="shared" si="5885"/>
        <v>0</v>
      </c>
      <c r="BH2144" s="18">
        <f t="shared" si="5885"/>
        <v>0</v>
      </c>
      <c r="BI2144" s="18">
        <f t="shared" si="5756"/>
        <v>1640.5000000000002</v>
      </c>
      <c r="BJ2144" s="18">
        <f t="shared" si="5757"/>
        <v>0</v>
      </c>
      <c r="BK2144" s="18">
        <f t="shared" si="5758"/>
        <v>0</v>
      </c>
      <c r="BL2144" s="18">
        <f t="shared" si="5885"/>
        <v>0</v>
      </c>
      <c r="BM2144" s="18">
        <f t="shared" si="5885"/>
        <v>0</v>
      </c>
      <c r="BN2144" s="18">
        <f t="shared" si="5885"/>
        <v>0</v>
      </c>
      <c r="BO2144" s="18">
        <f t="shared" si="5880"/>
        <v>1640.5000000000002</v>
      </c>
      <c r="BP2144" s="18">
        <f t="shared" si="5881"/>
        <v>0</v>
      </c>
      <c r="BQ2144" s="18">
        <f t="shared" si="5882"/>
        <v>0</v>
      </c>
      <c r="BR2144" s="18">
        <f t="shared" si="5885"/>
        <v>0</v>
      </c>
      <c r="BS2144" s="18">
        <f t="shared" si="5885"/>
        <v>0</v>
      </c>
      <c r="BT2144" s="18">
        <f t="shared" si="5885"/>
        <v>0</v>
      </c>
      <c r="BU2144" s="18">
        <f t="shared" si="5873"/>
        <v>1640.5000000000002</v>
      </c>
      <c r="BV2144" s="18">
        <f t="shared" si="5874"/>
        <v>0</v>
      </c>
      <c r="BW2144" s="18">
        <f t="shared" si="5875"/>
        <v>0</v>
      </c>
      <c r="BX2144" s="18">
        <f t="shared" si="5885"/>
        <v>0</v>
      </c>
      <c r="BY2144" s="18">
        <f t="shared" si="5885"/>
        <v>0</v>
      </c>
      <c r="BZ2144" s="18">
        <f t="shared" si="5885"/>
        <v>0</v>
      </c>
      <c r="CA2144" s="18">
        <f t="shared" si="5845"/>
        <v>1640.5000000000002</v>
      </c>
      <c r="CB2144" s="18">
        <f t="shared" si="5846"/>
        <v>0</v>
      </c>
      <c r="CC2144" s="18">
        <f t="shared" si="5847"/>
        <v>0</v>
      </c>
      <c r="CD2144" s="18">
        <f t="shared" si="5885"/>
        <v>0</v>
      </c>
      <c r="CE2144" s="27"/>
      <c r="CF2144" s="33"/>
    </row>
    <row r="2145" spans="1:119" ht="46.8" x14ac:dyDescent="0.3">
      <c r="A2145" s="19" t="s">
        <v>1213</v>
      </c>
      <c r="B2145" s="39">
        <v>240</v>
      </c>
      <c r="C2145" s="41"/>
      <c r="D2145" s="41"/>
      <c r="E2145" s="14" t="s">
        <v>559</v>
      </c>
      <c r="F2145" s="18">
        <f t="shared" si="5883"/>
        <v>2169.3000000000002</v>
      </c>
      <c r="G2145" s="18">
        <f t="shared" si="5883"/>
        <v>0</v>
      </c>
      <c r="H2145" s="18">
        <f t="shared" si="5883"/>
        <v>0</v>
      </c>
      <c r="I2145" s="18">
        <f t="shared" si="5883"/>
        <v>-528.79999999999995</v>
      </c>
      <c r="J2145" s="18">
        <f t="shared" si="5883"/>
        <v>0</v>
      </c>
      <c r="K2145" s="18">
        <f t="shared" si="5883"/>
        <v>0</v>
      </c>
      <c r="L2145" s="18">
        <f t="shared" si="5862"/>
        <v>1640.5000000000002</v>
      </c>
      <c r="M2145" s="18">
        <f t="shared" si="5863"/>
        <v>0</v>
      </c>
      <c r="N2145" s="18">
        <f t="shared" si="5864"/>
        <v>0</v>
      </c>
      <c r="O2145" s="18">
        <f t="shared" si="5884"/>
        <v>0</v>
      </c>
      <c r="P2145" s="18">
        <f t="shared" si="5884"/>
        <v>0</v>
      </c>
      <c r="Q2145" s="18">
        <f t="shared" si="5884"/>
        <v>0</v>
      </c>
      <c r="R2145" s="18">
        <f t="shared" si="5884"/>
        <v>0</v>
      </c>
      <c r="S2145" s="18">
        <f t="shared" si="5884"/>
        <v>0</v>
      </c>
      <c r="T2145" s="18">
        <f t="shared" si="5735"/>
        <v>1640.5000000000002</v>
      </c>
      <c r="U2145" s="18">
        <f t="shared" si="5736"/>
        <v>0</v>
      </c>
      <c r="V2145" s="18">
        <f t="shared" si="5737"/>
        <v>0</v>
      </c>
      <c r="W2145" s="18">
        <f t="shared" si="5885"/>
        <v>0</v>
      </c>
      <c r="X2145" s="18">
        <f t="shared" si="5885"/>
        <v>0</v>
      </c>
      <c r="Y2145" s="18">
        <f t="shared" si="5885"/>
        <v>0</v>
      </c>
      <c r="Z2145" s="18">
        <f t="shared" si="5885"/>
        <v>0</v>
      </c>
      <c r="AA2145" s="18">
        <f t="shared" si="5885"/>
        <v>0</v>
      </c>
      <c r="AB2145" s="18">
        <f t="shared" si="5885"/>
        <v>0</v>
      </c>
      <c r="AC2145" s="18">
        <f t="shared" si="5727"/>
        <v>1640.5000000000002</v>
      </c>
      <c r="AD2145" s="18">
        <f t="shared" si="5728"/>
        <v>0</v>
      </c>
      <c r="AE2145" s="18">
        <f t="shared" si="5729"/>
        <v>0</v>
      </c>
      <c r="AF2145" s="18">
        <f t="shared" si="5885"/>
        <v>0</v>
      </c>
      <c r="AG2145" s="18">
        <f t="shared" si="5885"/>
        <v>0</v>
      </c>
      <c r="AH2145" s="18">
        <f t="shared" si="5885"/>
        <v>0</v>
      </c>
      <c r="AI2145" s="18">
        <f t="shared" si="5886"/>
        <v>1640.5000000000002</v>
      </c>
      <c r="AJ2145" s="18">
        <f t="shared" si="5887"/>
        <v>0</v>
      </c>
      <c r="AK2145" s="18">
        <f t="shared" si="5888"/>
        <v>0</v>
      </c>
      <c r="AL2145" s="18">
        <f t="shared" si="5885"/>
        <v>0</v>
      </c>
      <c r="AM2145" s="18">
        <f t="shared" si="5889"/>
        <v>1640.5000000000002</v>
      </c>
      <c r="AN2145" s="18">
        <f t="shared" si="5885"/>
        <v>0</v>
      </c>
      <c r="AO2145" s="18">
        <f t="shared" si="5885"/>
        <v>0</v>
      </c>
      <c r="AP2145" s="18">
        <f t="shared" si="5885"/>
        <v>0</v>
      </c>
      <c r="AQ2145" s="18">
        <f t="shared" si="5788"/>
        <v>1640.5000000000002</v>
      </c>
      <c r="AR2145" s="18">
        <f t="shared" si="5789"/>
        <v>0</v>
      </c>
      <c r="AS2145" s="18">
        <f t="shared" si="5790"/>
        <v>0</v>
      </c>
      <c r="AT2145" s="18">
        <f t="shared" si="5885"/>
        <v>0</v>
      </c>
      <c r="AU2145" s="18">
        <f t="shared" si="5885"/>
        <v>0</v>
      </c>
      <c r="AV2145" s="18">
        <f t="shared" si="5885"/>
        <v>0</v>
      </c>
      <c r="AW2145" s="18">
        <f t="shared" si="5791"/>
        <v>1640.5000000000002</v>
      </c>
      <c r="AX2145" s="18">
        <f t="shared" si="5792"/>
        <v>0</v>
      </c>
      <c r="AY2145" s="18">
        <f t="shared" si="5793"/>
        <v>0</v>
      </c>
      <c r="AZ2145" s="18">
        <f t="shared" si="5885"/>
        <v>0</v>
      </c>
      <c r="BA2145" s="18">
        <f t="shared" si="5885"/>
        <v>0</v>
      </c>
      <c r="BB2145" s="18">
        <f t="shared" si="5885"/>
        <v>0</v>
      </c>
      <c r="BC2145" s="18">
        <f t="shared" si="5760"/>
        <v>1640.5000000000002</v>
      </c>
      <c r="BD2145" s="18">
        <f t="shared" si="5761"/>
        <v>0</v>
      </c>
      <c r="BE2145" s="18">
        <f t="shared" si="5762"/>
        <v>0</v>
      </c>
      <c r="BF2145" s="18">
        <f t="shared" si="5885"/>
        <v>0</v>
      </c>
      <c r="BG2145" s="18">
        <f t="shared" si="5885"/>
        <v>0</v>
      </c>
      <c r="BH2145" s="18">
        <f t="shared" si="5885"/>
        <v>0</v>
      </c>
      <c r="BI2145" s="18">
        <f t="shared" si="5756"/>
        <v>1640.5000000000002</v>
      </c>
      <c r="BJ2145" s="18">
        <f t="shared" si="5757"/>
        <v>0</v>
      </c>
      <c r="BK2145" s="18">
        <f t="shared" si="5758"/>
        <v>0</v>
      </c>
      <c r="BL2145" s="18">
        <f t="shared" si="5885"/>
        <v>0</v>
      </c>
      <c r="BM2145" s="18">
        <f t="shared" si="5885"/>
        <v>0</v>
      </c>
      <c r="BN2145" s="18">
        <f t="shared" si="5885"/>
        <v>0</v>
      </c>
      <c r="BO2145" s="18">
        <f t="shared" si="5880"/>
        <v>1640.5000000000002</v>
      </c>
      <c r="BP2145" s="18">
        <f t="shared" si="5881"/>
        <v>0</v>
      </c>
      <c r="BQ2145" s="18">
        <f t="shared" si="5882"/>
        <v>0</v>
      </c>
      <c r="BR2145" s="18">
        <f t="shared" si="5885"/>
        <v>0</v>
      </c>
      <c r="BS2145" s="18">
        <f t="shared" si="5885"/>
        <v>0</v>
      </c>
      <c r="BT2145" s="18">
        <f t="shared" si="5885"/>
        <v>0</v>
      </c>
      <c r="BU2145" s="18">
        <f t="shared" si="5873"/>
        <v>1640.5000000000002</v>
      </c>
      <c r="BV2145" s="18">
        <f t="shared" si="5874"/>
        <v>0</v>
      </c>
      <c r="BW2145" s="18">
        <f t="shared" si="5875"/>
        <v>0</v>
      </c>
      <c r="BX2145" s="18">
        <f t="shared" si="5885"/>
        <v>0</v>
      </c>
      <c r="BY2145" s="18">
        <f t="shared" si="5885"/>
        <v>0</v>
      </c>
      <c r="BZ2145" s="18">
        <f t="shared" si="5885"/>
        <v>0</v>
      </c>
      <c r="CA2145" s="18">
        <f t="shared" si="5845"/>
        <v>1640.5000000000002</v>
      </c>
      <c r="CB2145" s="18">
        <f t="shared" si="5846"/>
        <v>0</v>
      </c>
      <c r="CC2145" s="18">
        <f t="shared" si="5847"/>
        <v>0</v>
      </c>
      <c r="CD2145" s="18">
        <f t="shared" si="5885"/>
        <v>0</v>
      </c>
      <c r="CE2145" s="27"/>
      <c r="CF2145" s="33"/>
    </row>
    <row r="2146" spans="1:119" ht="46.8" x14ac:dyDescent="0.3">
      <c r="A2146" s="19" t="s">
        <v>1213</v>
      </c>
      <c r="B2146" s="39">
        <v>240</v>
      </c>
      <c r="C2146" s="41" t="s">
        <v>19</v>
      </c>
      <c r="D2146" s="41" t="s">
        <v>34</v>
      </c>
      <c r="E2146" s="14" t="s">
        <v>520</v>
      </c>
      <c r="F2146" s="18">
        <v>2169.3000000000002</v>
      </c>
      <c r="G2146" s="18"/>
      <c r="H2146" s="18"/>
      <c r="I2146" s="18">
        <v>-528.79999999999995</v>
      </c>
      <c r="J2146" s="18"/>
      <c r="K2146" s="18"/>
      <c r="L2146" s="18">
        <f t="shared" si="5862"/>
        <v>1640.5000000000002</v>
      </c>
      <c r="M2146" s="18">
        <f t="shared" si="5863"/>
        <v>0</v>
      </c>
      <c r="N2146" s="18">
        <f t="shared" si="5864"/>
        <v>0</v>
      </c>
      <c r="O2146" s="18"/>
      <c r="P2146" s="18"/>
      <c r="Q2146" s="18"/>
      <c r="R2146" s="18"/>
      <c r="S2146" s="18"/>
      <c r="T2146" s="18">
        <f t="shared" si="5735"/>
        <v>1640.5000000000002</v>
      </c>
      <c r="U2146" s="18">
        <f t="shared" si="5736"/>
        <v>0</v>
      </c>
      <c r="V2146" s="18">
        <f t="shared" si="5737"/>
        <v>0</v>
      </c>
      <c r="W2146" s="18"/>
      <c r="X2146" s="18"/>
      <c r="Y2146" s="18"/>
      <c r="Z2146" s="18"/>
      <c r="AA2146" s="18"/>
      <c r="AB2146" s="18"/>
      <c r="AC2146" s="18">
        <f t="shared" si="5727"/>
        <v>1640.5000000000002</v>
      </c>
      <c r="AD2146" s="18">
        <f t="shared" si="5728"/>
        <v>0</v>
      </c>
      <c r="AE2146" s="18">
        <f t="shared" si="5729"/>
        <v>0</v>
      </c>
      <c r="AF2146" s="18"/>
      <c r="AG2146" s="18"/>
      <c r="AH2146" s="18"/>
      <c r="AI2146" s="18">
        <f t="shared" si="5886"/>
        <v>1640.5000000000002</v>
      </c>
      <c r="AJ2146" s="18">
        <f t="shared" si="5887"/>
        <v>0</v>
      </c>
      <c r="AK2146" s="18">
        <f t="shared" si="5888"/>
        <v>0</v>
      </c>
      <c r="AL2146" s="18"/>
      <c r="AM2146" s="18">
        <f t="shared" si="5889"/>
        <v>1640.5000000000002</v>
      </c>
      <c r="AN2146" s="18"/>
      <c r="AO2146" s="18"/>
      <c r="AP2146" s="18"/>
      <c r="AQ2146" s="18">
        <f t="shared" si="5788"/>
        <v>1640.5000000000002</v>
      </c>
      <c r="AR2146" s="18">
        <f t="shared" si="5789"/>
        <v>0</v>
      </c>
      <c r="AS2146" s="18">
        <f t="shared" si="5790"/>
        <v>0</v>
      </c>
      <c r="AT2146" s="18"/>
      <c r="AU2146" s="18"/>
      <c r="AV2146" s="18"/>
      <c r="AW2146" s="18">
        <f t="shared" si="5791"/>
        <v>1640.5000000000002</v>
      </c>
      <c r="AX2146" s="18">
        <f t="shared" si="5792"/>
        <v>0</v>
      </c>
      <c r="AY2146" s="18">
        <f t="shared" si="5793"/>
        <v>0</v>
      </c>
      <c r="AZ2146" s="18"/>
      <c r="BA2146" s="18"/>
      <c r="BB2146" s="18"/>
      <c r="BC2146" s="18">
        <f t="shared" si="5760"/>
        <v>1640.5000000000002</v>
      </c>
      <c r="BD2146" s="18">
        <f t="shared" si="5761"/>
        <v>0</v>
      </c>
      <c r="BE2146" s="18">
        <f t="shared" si="5762"/>
        <v>0</v>
      </c>
      <c r="BF2146" s="18"/>
      <c r="BG2146" s="18"/>
      <c r="BH2146" s="18"/>
      <c r="BI2146" s="18">
        <f t="shared" si="5756"/>
        <v>1640.5000000000002</v>
      </c>
      <c r="BJ2146" s="18">
        <f t="shared" si="5757"/>
        <v>0</v>
      </c>
      <c r="BK2146" s="18">
        <f t="shared" si="5758"/>
        <v>0</v>
      </c>
      <c r="BL2146" s="18"/>
      <c r="BM2146" s="18"/>
      <c r="BN2146" s="18"/>
      <c r="BO2146" s="18">
        <f t="shared" si="5880"/>
        <v>1640.5000000000002</v>
      </c>
      <c r="BP2146" s="18">
        <f t="shared" si="5881"/>
        <v>0</v>
      </c>
      <c r="BQ2146" s="18">
        <f t="shared" si="5882"/>
        <v>0</v>
      </c>
      <c r="BR2146" s="18"/>
      <c r="BS2146" s="18"/>
      <c r="BT2146" s="18"/>
      <c r="BU2146" s="18">
        <f t="shared" si="5873"/>
        <v>1640.5000000000002</v>
      </c>
      <c r="BV2146" s="18">
        <f t="shared" si="5874"/>
        <v>0</v>
      </c>
      <c r="BW2146" s="18">
        <f t="shared" si="5875"/>
        <v>0</v>
      </c>
      <c r="BX2146" s="18"/>
      <c r="BY2146" s="18"/>
      <c r="BZ2146" s="18"/>
      <c r="CA2146" s="18">
        <f t="shared" si="5845"/>
        <v>1640.5000000000002</v>
      </c>
      <c r="CB2146" s="18">
        <f t="shared" si="5846"/>
        <v>0</v>
      </c>
      <c r="CC2146" s="18">
        <f t="shared" si="5847"/>
        <v>0</v>
      </c>
      <c r="CD2146" s="18"/>
      <c r="CE2146" s="27"/>
      <c r="CF2146" s="33">
        <v>112</v>
      </c>
    </row>
    <row r="2147" spans="1:119" s="9" customFormat="1" ht="46.8" x14ac:dyDescent="0.3">
      <c r="A2147" s="8" t="s">
        <v>373</v>
      </c>
      <c r="B2147" s="13"/>
      <c r="C2147" s="8"/>
      <c r="D2147" s="8"/>
      <c r="E2147" s="38" t="s">
        <v>1110</v>
      </c>
      <c r="F2147" s="12">
        <f t="shared" ref="F2147:K2147" si="5890">F2148+F2255+F2270+F2299+F2323+F2350</f>
        <v>1341116.5</v>
      </c>
      <c r="G2147" s="12">
        <f t="shared" si="5890"/>
        <v>1691112.4</v>
      </c>
      <c r="H2147" s="12">
        <f t="shared" si="5890"/>
        <v>618955.5</v>
      </c>
      <c r="I2147" s="12">
        <f t="shared" si="5890"/>
        <v>-56378.6</v>
      </c>
      <c r="J2147" s="12">
        <f t="shared" si="5890"/>
        <v>-22831.7</v>
      </c>
      <c r="K2147" s="12">
        <f t="shared" si="5890"/>
        <v>-22831.7</v>
      </c>
      <c r="L2147" s="12">
        <f t="shared" si="5862"/>
        <v>1284737.8999999999</v>
      </c>
      <c r="M2147" s="12">
        <f t="shared" si="5863"/>
        <v>1668280.7</v>
      </c>
      <c r="N2147" s="12">
        <f t="shared" si="5864"/>
        <v>596123.80000000005</v>
      </c>
      <c r="O2147" s="12">
        <f>O2148+O2255+O2270+O2299+O2323+O2350</f>
        <v>62713.718000000001</v>
      </c>
      <c r="P2147" s="12">
        <f>P2148+P2255+P2270+P2299+P2323+P2350</f>
        <v>-10304.028</v>
      </c>
      <c r="Q2147" s="12">
        <f>Q2148+Q2255+Q2270+Q2299+Q2323+Q2350</f>
        <v>200000</v>
      </c>
      <c r="R2147" s="12">
        <f t="shared" ref="R2147:S2147" si="5891">R2148+R2255+R2270+R2299+R2323+R2350</f>
        <v>0</v>
      </c>
      <c r="S2147" s="12">
        <f t="shared" si="5891"/>
        <v>-2850</v>
      </c>
      <c r="T2147" s="12">
        <f t="shared" si="5735"/>
        <v>1347451.618</v>
      </c>
      <c r="U2147" s="12">
        <f t="shared" si="5736"/>
        <v>1655126.672</v>
      </c>
      <c r="V2147" s="12">
        <f t="shared" si="5737"/>
        <v>796123.8</v>
      </c>
      <c r="W2147" s="12">
        <f>W2148+W2255+W2270+W2299+W2323+W2350</f>
        <v>-92.087999999999994</v>
      </c>
      <c r="X2147" s="12">
        <f t="shared" ref="X2147:AB2147" si="5892">X2148+X2255+X2270+X2299+X2323+X2350</f>
        <v>0</v>
      </c>
      <c r="Y2147" s="12">
        <f t="shared" si="5892"/>
        <v>0</v>
      </c>
      <c r="Z2147" s="12">
        <f t="shared" si="5892"/>
        <v>0</v>
      </c>
      <c r="AA2147" s="12">
        <f t="shared" si="5892"/>
        <v>0</v>
      </c>
      <c r="AB2147" s="12">
        <f t="shared" si="5892"/>
        <v>0</v>
      </c>
      <c r="AC2147" s="12">
        <f t="shared" si="5727"/>
        <v>1347359.53</v>
      </c>
      <c r="AD2147" s="12">
        <f t="shared" si="5728"/>
        <v>1655126.672</v>
      </c>
      <c r="AE2147" s="12">
        <f t="shared" si="5729"/>
        <v>796123.8</v>
      </c>
      <c r="AF2147" s="12">
        <f t="shared" ref="AF2147:AH2147" si="5893">AF2148+AF2255+AF2270+AF2299+AF2323+AF2350</f>
        <v>573536.02300000016</v>
      </c>
      <c r="AG2147" s="12">
        <f t="shared" si="5893"/>
        <v>-67086.246000000101</v>
      </c>
      <c r="AH2147" s="12">
        <f t="shared" si="5893"/>
        <v>51669.557999999997</v>
      </c>
      <c r="AI2147" s="12">
        <f t="shared" si="5886"/>
        <v>1920895.5530000003</v>
      </c>
      <c r="AJ2147" s="12">
        <f t="shared" si="5887"/>
        <v>1588040.426</v>
      </c>
      <c r="AK2147" s="12">
        <f t="shared" si="5888"/>
        <v>847793.35800000001</v>
      </c>
      <c r="AL2147" s="12">
        <f>AL2148+AL2255+AL2270+AL2299+AL2323+AL2350</f>
        <v>0</v>
      </c>
      <c r="AM2147" s="12">
        <f t="shared" si="5889"/>
        <v>1920895.5530000003</v>
      </c>
      <c r="AN2147" s="12">
        <f t="shared" ref="AN2147:AP2147" si="5894">AN2148+AN2255+AN2270+AN2299+AN2323+AN2350</f>
        <v>-2709.8180000000002</v>
      </c>
      <c r="AO2147" s="12">
        <f t="shared" si="5894"/>
        <v>-4161.4530000000004</v>
      </c>
      <c r="AP2147" s="12">
        <f t="shared" si="5894"/>
        <v>0</v>
      </c>
      <c r="AQ2147" s="12">
        <f t="shared" si="5788"/>
        <v>1918185.7350000003</v>
      </c>
      <c r="AR2147" s="12">
        <f t="shared" si="5789"/>
        <v>1583878.973</v>
      </c>
      <c r="AS2147" s="12">
        <f t="shared" si="5790"/>
        <v>847793.35800000001</v>
      </c>
      <c r="AT2147" s="12">
        <f>AT2148+AT2255+AT2270+AT2299+AT2323+AT2350</f>
        <v>0</v>
      </c>
      <c r="AU2147" s="12">
        <f>AU2148+AU2255+AU2270+AU2299+AU2323+AU2350</f>
        <v>0</v>
      </c>
      <c r="AV2147" s="12">
        <f>AV2148+AV2255+AV2270+AV2299+AV2323+AV2350</f>
        <v>0</v>
      </c>
      <c r="AW2147" s="12">
        <f t="shared" si="5791"/>
        <v>1918185.7350000003</v>
      </c>
      <c r="AX2147" s="12">
        <f t="shared" si="5792"/>
        <v>1583878.973</v>
      </c>
      <c r="AY2147" s="12">
        <f t="shared" si="5793"/>
        <v>847793.35800000001</v>
      </c>
      <c r="AZ2147" s="12">
        <f t="shared" ref="AZ2147:BB2147" si="5895">AZ2148+AZ2255+AZ2270+AZ2299+AZ2323+AZ2350</f>
        <v>86586.43299999999</v>
      </c>
      <c r="BA2147" s="12">
        <f t="shared" si="5895"/>
        <v>-114211.72699999998</v>
      </c>
      <c r="BB2147" s="12">
        <f t="shared" si="5895"/>
        <v>35560.129999999997</v>
      </c>
      <c r="BC2147" s="12">
        <f t="shared" si="5760"/>
        <v>2004772.1680000003</v>
      </c>
      <c r="BD2147" s="12">
        <f t="shared" si="5761"/>
        <v>1469667.246</v>
      </c>
      <c r="BE2147" s="12">
        <f t="shared" si="5762"/>
        <v>883353.48800000001</v>
      </c>
      <c r="BF2147" s="12">
        <f t="shared" ref="BF2147:BH2147" si="5896">BF2148+BF2255+BF2270+BF2299+BF2323+BF2350</f>
        <v>1060.482</v>
      </c>
      <c r="BG2147" s="12">
        <f t="shared" si="5896"/>
        <v>0</v>
      </c>
      <c r="BH2147" s="12">
        <f t="shared" si="5896"/>
        <v>0</v>
      </c>
      <c r="BI2147" s="18">
        <f t="shared" si="5756"/>
        <v>2005832.6500000004</v>
      </c>
      <c r="BJ2147" s="18">
        <f t="shared" si="5757"/>
        <v>1469667.246</v>
      </c>
      <c r="BK2147" s="18">
        <f t="shared" si="5758"/>
        <v>883353.48800000001</v>
      </c>
      <c r="BL2147" s="12">
        <f>BL2148+BL2255+BL2270+BL2299+BL2323+BL2350</f>
        <v>-1894.1440000000021</v>
      </c>
      <c r="BM2147" s="12">
        <f>BM2148+BM2255+BM2270+BM2299+BM2323+BM2350</f>
        <v>9695.5</v>
      </c>
      <c r="BN2147" s="12">
        <f>BN2148+BN2255+BN2270+BN2299+BN2323+BN2350</f>
        <v>0</v>
      </c>
      <c r="BO2147" s="12">
        <f t="shared" si="5880"/>
        <v>2003938.5060000003</v>
      </c>
      <c r="BP2147" s="12">
        <f t="shared" si="5881"/>
        <v>1479362.746</v>
      </c>
      <c r="BQ2147" s="12">
        <f t="shared" si="5882"/>
        <v>883353.48800000001</v>
      </c>
      <c r="BR2147" s="12">
        <f>BR2148+BR2255+BR2270+BR2299+BR2323+BR2350</f>
        <v>-113.69999999999999</v>
      </c>
      <c r="BS2147" s="12">
        <f>BS2148+BS2255+BS2270+BS2299+BS2323+BS2350</f>
        <v>0</v>
      </c>
      <c r="BT2147" s="12">
        <f>BT2148+BT2255+BT2270+BT2299+BT2323+BT2350</f>
        <v>0</v>
      </c>
      <c r="BU2147" s="12">
        <f t="shared" si="5873"/>
        <v>2003824.8060000003</v>
      </c>
      <c r="BV2147" s="12">
        <f t="shared" si="5874"/>
        <v>1479362.746</v>
      </c>
      <c r="BW2147" s="12">
        <f t="shared" si="5875"/>
        <v>883353.48800000001</v>
      </c>
      <c r="BX2147" s="12">
        <f t="shared" ref="BX2147:BZ2147" si="5897">BX2148+BX2255+BX2270+BX2299+BX2323+BX2350</f>
        <v>11245.039999999999</v>
      </c>
      <c r="BY2147" s="12">
        <f t="shared" si="5897"/>
        <v>0</v>
      </c>
      <c r="BZ2147" s="12">
        <f t="shared" si="5897"/>
        <v>0</v>
      </c>
      <c r="CA2147" s="12">
        <f t="shared" si="5845"/>
        <v>2015069.8460000004</v>
      </c>
      <c r="CB2147" s="12">
        <f t="shared" si="5846"/>
        <v>1479362.746</v>
      </c>
      <c r="CC2147" s="12">
        <f t="shared" si="5847"/>
        <v>883353.48800000001</v>
      </c>
      <c r="CD2147" s="12">
        <f>CD2148+CD2255+CD2270+CD2299+CD2323+CD2350</f>
        <v>0</v>
      </c>
      <c r="CE2147" s="25"/>
      <c r="CF2147" s="33"/>
      <c r="CG2147" s="36"/>
      <c r="CH2147" s="36"/>
      <c r="CI2147" s="36"/>
      <c r="CJ2147" s="36"/>
      <c r="CK2147" s="36"/>
      <c r="CL2147" s="36"/>
      <c r="CM2147" s="36"/>
      <c r="CN2147" s="36"/>
      <c r="CO2147" s="36"/>
      <c r="CP2147" s="36"/>
      <c r="CQ2147" s="36"/>
      <c r="CR2147" s="36"/>
      <c r="CS2147" s="36"/>
      <c r="CT2147" s="36"/>
      <c r="CU2147" s="36"/>
      <c r="CV2147" s="36"/>
      <c r="CW2147" s="36"/>
      <c r="CX2147" s="36"/>
      <c r="CY2147" s="36"/>
      <c r="CZ2147" s="36"/>
      <c r="DA2147" s="36"/>
      <c r="DB2147" s="36"/>
      <c r="DC2147" s="36"/>
      <c r="DD2147" s="36"/>
      <c r="DE2147" s="36"/>
      <c r="DF2147" s="36"/>
      <c r="DG2147" s="36"/>
      <c r="DH2147" s="36"/>
      <c r="DI2147" s="36"/>
      <c r="DJ2147" s="36"/>
      <c r="DK2147" s="36"/>
      <c r="DL2147" s="36"/>
      <c r="DM2147" s="36"/>
      <c r="DN2147" s="36"/>
      <c r="DO2147" s="36"/>
    </row>
    <row r="2148" spans="1:119" s="11" customFormat="1" ht="46.8" x14ac:dyDescent="0.3">
      <c r="A2148" s="10" t="s">
        <v>374</v>
      </c>
      <c r="B2148" s="16"/>
      <c r="C2148" s="10"/>
      <c r="D2148" s="10"/>
      <c r="E2148" s="15" t="s">
        <v>1111</v>
      </c>
      <c r="F2148" s="17">
        <f>F2149+F2213+F2221</f>
        <v>147181.29999999999</v>
      </c>
      <c r="G2148" s="17">
        <f t="shared" ref="G2148:H2148" si="5898">G2149+G2213+G2221</f>
        <v>551568</v>
      </c>
      <c r="H2148" s="17">
        <f t="shared" si="5898"/>
        <v>11193.8</v>
      </c>
      <c r="I2148" s="17">
        <f t="shared" ref="I2148:K2148" si="5899">I2149+I2213+I2221</f>
        <v>-50000</v>
      </c>
      <c r="J2148" s="17">
        <f t="shared" si="5899"/>
        <v>0</v>
      </c>
      <c r="K2148" s="17">
        <f t="shared" si="5899"/>
        <v>0</v>
      </c>
      <c r="L2148" s="17">
        <f t="shared" si="5862"/>
        <v>97181.299999999988</v>
      </c>
      <c r="M2148" s="17">
        <f t="shared" si="5863"/>
        <v>551568</v>
      </c>
      <c r="N2148" s="17">
        <f t="shared" si="5864"/>
        <v>11193.8</v>
      </c>
      <c r="O2148" s="17">
        <f>O2149+O2213+O2221+O2230+O2245</f>
        <v>30060.034</v>
      </c>
      <c r="P2148" s="17">
        <f t="shared" ref="P2148:Q2148" si="5900">P2149+P2213+P2221+P2230+P2245</f>
        <v>-10304.028</v>
      </c>
      <c r="Q2148" s="17">
        <f t="shared" si="5900"/>
        <v>0</v>
      </c>
      <c r="R2148" s="17">
        <f t="shared" ref="R2148:S2148" si="5901">R2149+R2213+R2221+R2230+R2245</f>
        <v>0</v>
      </c>
      <c r="S2148" s="17">
        <f t="shared" si="5901"/>
        <v>-2850</v>
      </c>
      <c r="T2148" s="17">
        <f t="shared" si="5735"/>
        <v>127241.33399999999</v>
      </c>
      <c r="U2148" s="17">
        <f t="shared" si="5736"/>
        <v>538413.97199999995</v>
      </c>
      <c r="V2148" s="17">
        <f t="shared" si="5737"/>
        <v>11193.8</v>
      </c>
      <c r="W2148" s="17">
        <f t="shared" ref="W2148:AB2148" si="5902">W2149+W2213+W2221+W2230+W2245</f>
        <v>0</v>
      </c>
      <c r="X2148" s="17">
        <f t="shared" si="5902"/>
        <v>0</v>
      </c>
      <c r="Y2148" s="17">
        <f t="shared" si="5902"/>
        <v>0</v>
      </c>
      <c r="Z2148" s="17">
        <f t="shared" si="5902"/>
        <v>0</v>
      </c>
      <c r="AA2148" s="17">
        <f t="shared" si="5902"/>
        <v>0</v>
      </c>
      <c r="AB2148" s="17">
        <f t="shared" si="5902"/>
        <v>0</v>
      </c>
      <c r="AC2148" s="17">
        <f t="shared" si="5727"/>
        <v>127241.33399999999</v>
      </c>
      <c r="AD2148" s="17">
        <f t="shared" si="5728"/>
        <v>538413.97199999995</v>
      </c>
      <c r="AE2148" s="17">
        <f t="shared" si="5729"/>
        <v>11193.8</v>
      </c>
      <c r="AF2148" s="17">
        <f>AF2149+AF2213+AF2221+AF2230+AF2245+AF2250+AF2235</f>
        <v>532516.12200000009</v>
      </c>
      <c r="AG2148" s="17">
        <f t="shared" ref="AG2148:AH2148" si="5903">AG2149+AG2213+AG2221+AG2230+AG2245+AG2250+AG2235</f>
        <v>-159358.65600000002</v>
      </c>
      <c r="AH2148" s="17">
        <f t="shared" si="5903"/>
        <v>49709.867999999995</v>
      </c>
      <c r="AI2148" s="17">
        <f t="shared" si="5886"/>
        <v>659757.45600000012</v>
      </c>
      <c r="AJ2148" s="17">
        <f t="shared" si="5887"/>
        <v>379055.31599999993</v>
      </c>
      <c r="AK2148" s="17">
        <f t="shared" si="5888"/>
        <v>60903.667999999991</v>
      </c>
      <c r="AL2148" s="17">
        <f t="shared" ref="AL2148" si="5904">AL2149+AL2213+AL2221+AL2230+AL2245+AL2250+AL2235</f>
        <v>0</v>
      </c>
      <c r="AM2148" s="17">
        <f t="shared" si="5889"/>
        <v>659757.45600000012</v>
      </c>
      <c r="AN2148" s="17">
        <f t="shared" ref="AN2148:AP2148" si="5905">AN2149+AN2213+AN2221+AN2230+AN2245+AN2250+AN2235</f>
        <v>0</v>
      </c>
      <c r="AO2148" s="17">
        <f t="shared" si="5905"/>
        <v>0</v>
      </c>
      <c r="AP2148" s="17">
        <f t="shared" si="5905"/>
        <v>0</v>
      </c>
      <c r="AQ2148" s="17">
        <f t="shared" si="5788"/>
        <v>659757.45600000012</v>
      </c>
      <c r="AR2148" s="17">
        <f t="shared" si="5789"/>
        <v>379055.31599999993</v>
      </c>
      <c r="AS2148" s="17">
        <f t="shared" si="5790"/>
        <v>60903.667999999991</v>
      </c>
      <c r="AT2148" s="17">
        <f t="shared" ref="AT2148:AV2148" si="5906">AT2149+AT2213+AT2221+AT2230+AT2245+AT2250+AT2235</f>
        <v>0</v>
      </c>
      <c r="AU2148" s="17">
        <f t="shared" si="5906"/>
        <v>0</v>
      </c>
      <c r="AV2148" s="17">
        <f t="shared" si="5906"/>
        <v>0</v>
      </c>
      <c r="AW2148" s="17">
        <f t="shared" si="5791"/>
        <v>659757.45600000012</v>
      </c>
      <c r="AX2148" s="17">
        <f t="shared" si="5792"/>
        <v>379055.31599999993</v>
      </c>
      <c r="AY2148" s="17">
        <f t="shared" si="5793"/>
        <v>60903.667999999991</v>
      </c>
      <c r="AZ2148" s="17">
        <f>AZ2149+AZ2213+AZ2221+AZ2230+AZ2245+AZ2250+AZ2235+AZ2240</f>
        <v>84624.865999999995</v>
      </c>
      <c r="BA2148" s="17">
        <f t="shared" ref="BA2148:CD2148" si="5907">BA2149+BA2213+BA2221+BA2230+BA2245+BA2250+BA2235+BA2240</f>
        <v>-78651.596999999994</v>
      </c>
      <c r="BB2148" s="17">
        <f t="shared" si="5907"/>
        <v>0</v>
      </c>
      <c r="BC2148" s="17">
        <f t="shared" si="5760"/>
        <v>744382.32200000016</v>
      </c>
      <c r="BD2148" s="17">
        <f t="shared" si="5761"/>
        <v>300403.71899999992</v>
      </c>
      <c r="BE2148" s="17">
        <f t="shared" si="5762"/>
        <v>60903.667999999991</v>
      </c>
      <c r="BF2148" s="17">
        <f t="shared" ref="BF2148:BH2148" si="5908">BF2149+BF2213+BF2221+BF2230+BF2245+BF2250+BF2235+BF2240</f>
        <v>0</v>
      </c>
      <c r="BG2148" s="17">
        <f t="shared" si="5908"/>
        <v>0</v>
      </c>
      <c r="BH2148" s="17">
        <f t="shared" si="5908"/>
        <v>0</v>
      </c>
      <c r="BI2148" s="18">
        <f t="shared" si="5756"/>
        <v>744382.32200000016</v>
      </c>
      <c r="BJ2148" s="18">
        <f t="shared" si="5757"/>
        <v>300403.71899999992</v>
      </c>
      <c r="BK2148" s="18">
        <f t="shared" si="5758"/>
        <v>60903.667999999991</v>
      </c>
      <c r="BL2148" s="17">
        <f t="shared" ref="BL2148:BN2148" si="5909">BL2149+BL2213+BL2221+BL2230+BL2245+BL2250+BL2235+BL2240</f>
        <v>-2206.0710000000008</v>
      </c>
      <c r="BM2148" s="17">
        <f t="shared" si="5909"/>
        <v>0</v>
      </c>
      <c r="BN2148" s="17">
        <f t="shared" si="5909"/>
        <v>0</v>
      </c>
      <c r="BO2148" s="17">
        <f t="shared" si="5880"/>
        <v>742176.25100000016</v>
      </c>
      <c r="BP2148" s="17">
        <f t="shared" si="5881"/>
        <v>300403.71899999992</v>
      </c>
      <c r="BQ2148" s="17">
        <f t="shared" si="5882"/>
        <v>60903.667999999991</v>
      </c>
      <c r="BR2148" s="17">
        <f t="shared" ref="BR2148:BT2148" si="5910">BR2149+BR2213+BR2221+BR2230+BR2245+BR2250+BR2235+BR2240</f>
        <v>-203.7</v>
      </c>
      <c r="BS2148" s="17">
        <f t="shared" si="5910"/>
        <v>0</v>
      </c>
      <c r="BT2148" s="17">
        <f t="shared" si="5910"/>
        <v>0</v>
      </c>
      <c r="BU2148" s="17">
        <f t="shared" si="5873"/>
        <v>741972.55100000021</v>
      </c>
      <c r="BV2148" s="17">
        <f t="shared" si="5874"/>
        <v>300403.71899999992</v>
      </c>
      <c r="BW2148" s="17">
        <f t="shared" si="5875"/>
        <v>60903.667999999991</v>
      </c>
      <c r="BX2148" s="17">
        <f t="shared" ref="BX2148:BZ2148" si="5911">BX2149+BX2213+BX2221+BX2230+BX2245+BX2250+BX2235+BX2240</f>
        <v>-2434.4769999999999</v>
      </c>
      <c r="BY2148" s="17">
        <f t="shared" si="5911"/>
        <v>2697</v>
      </c>
      <c r="BZ2148" s="17">
        <f t="shared" si="5911"/>
        <v>0</v>
      </c>
      <c r="CA2148" s="17">
        <f t="shared" si="5845"/>
        <v>739538.07400000026</v>
      </c>
      <c r="CB2148" s="17">
        <f t="shared" si="5846"/>
        <v>303100.71899999992</v>
      </c>
      <c r="CC2148" s="17">
        <f t="shared" si="5847"/>
        <v>60903.667999999991</v>
      </c>
      <c r="CD2148" s="17">
        <f t="shared" si="5907"/>
        <v>0</v>
      </c>
      <c r="CE2148" s="26"/>
      <c r="CF2148" s="33"/>
      <c r="CG2148" s="37"/>
      <c r="CH2148" s="37"/>
      <c r="CI2148" s="37"/>
      <c r="CJ2148" s="37"/>
      <c r="CK2148" s="37"/>
      <c r="CL2148" s="37"/>
      <c r="CM2148" s="37"/>
      <c r="CN2148" s="37"/>
      <c r="CO2148" s="37"/>
      <c r="CP2148" s="37"/>
      <c r="CQ2148" s="37"/>
      <c r="CR2148" s="37"/>
      <c r="CS2148" s="37"/>
      <c r="CT2148" s="37"/>
      <c r="CU2148" s="37"/>
      <c r="CV2148" s="37"/>
      <c r="CW2148" s="37"/>
      <c r="CX2148" s="37"/>
      <c r="CY2148" s="37"/>
      <c r="CZ2148" s="37"/>
      <c r="DA2148" s="37"/>
      <c r="DB2148" s="37"/>
      <c r="DC2148" s="37"/>
      <c r="DD2148" s="37"/>
      <c r="DE2148" s="37"/>
      <c r="DF2148" s="37"/>
      <c r="DG2148" s="37"/>
      <c r="DH2148" s="37"/>
      <c r="DI2148" s="37"/>
      <c r="DJ2148" s="37"/>
      <c r="DK2148" s="37"/>
      <c r="DL2148" s="37"/>
      <c r="DM2148" s="37"/>
      <c r="DN2148" s="37"/>
      <c r="DO2148" s="37"/>
    </row>
    <row r="2149" spans="1:119" ht="46.8" x14ac:dyDescent="0.3">
      <c r="A2149" s="41" t="s">
        <v>375</v>
      </c>
      <c r="B2149" s="39"/>
      <c r="C2149" s="41"/>
      <c r="D2149" s="41"/>
      <c r="E2149" s="14" t="s">
        <v>1112</v>
      </c>
      <c r="F2149" s="18">
        <f t="shared" ref="F2149:K2149" si="5912">F2150+F2154+F2158+F2162+F2166+F2170+F2177+F2181+F2185+F2189+F2193+F2197</f>
        <v>101697</v>
      </c>
      <c r="G2149" s="18">
        <f t="shared" si="5912"/>
        <v>461410.8</v>
      </c>
      <c r="H2149" s="18">
        <f t="shared" si="5912"/>
        <v>0</v>
      </c>
      <c r="I2149" s="18">
        <f t="shared" si="5912"/>
        <v>-50000</v>
      </c>
      <c r="J2149" s="18">
        <f t="shared" si="5912"/>
        <v>0</v>
      </c>
      <c r="K2149" s="18">
        <f t="shared" si="5912"/>
        <v>0</v>
      </c>
      <c r="L2149" s="18">
        <f t="shared" si="5862"/>
        <v>51697</v>
      </c>
      <c r="M2149" s="18">
        <f t="shared" si="5863"/>
        <v>461410.8</v>
      </c>
      <c r="N2149" s="18">
        <f t="shared" si="5864"/>
        <v>0</v>
      </c>
      <c r="O2149" s="18">
        <f>O2150+O2154+O2158+O2162+O2166+O2170+O2177+O2181+O2185+O2189+O2193+O2197+O2209</f>
        <v>24232.058000000001</v>
      </c>
      <c r="P2149" s="18">
        <f>P2150+P2154+P2158+P2162+P2166+P2170+P2177+P2181+P2185+P2189+P2193+P2197+P2209</f>
        <v>-10304.028</v>
      </c>
      <c r="Q2149" s="18">
        <f>Q2150+Q2154+Q2158+Q2162+Q2166+Q2170+Q2177+Q2181+Q2185+Q2189+Q2193+Q2197+Q2209</f>
        <v>0</v>
      </c>
      <c r="R2149" s="18">
        <f t="shared" ref="R2149:S2149" si="5913">R2150+R2154+R2158+R2162+R2166+R2170+R2177+R2181+R2185+R2189+R2193+R2197+R2209</f>
        <v>0</v>
      </c>
      <c r="S2149" s="18">
        <f t="shared" si="5913"/>
        <v>-2850</v>
      </c>
      <c r="T2149" s="18">
        <f t="shared" si="5735"/>
        <v>75929.058000000005</v>
      </c>
      <c r="U2149" s="18">
        <f t="shared" si="5736"/>
        <v>448256.772</v>
      </c>
      <c r="V2149" s="18">
        <f t="shared" si="5737"/>
        <v>0</v>
      </c>
      <c r="W2149" s="18">
        <f t="shared" ref="W2149:AB2149" si="5914">W2150+W2154+W2158+W2162+W2166+W2170+W2177+W2181+W2185+W2189+W2193+W2197+W2209</f>
        <v>0</v>
      </c>
      <c r="X2149" s="18">
        <f t="shared" si="5914"/>
        <v>0</v>
      </c>
      <c r="Y2149" s="18">
        <f t="shared" si="5914"/>
        <v>0</v>
      </c>
      <c r="Z2149" s="18">
        <f t="shared" si="5914"/>
        <v>0</v>
      </c>
      <c r="AA2149" s="18">
        <f t="shared" si="5914"/>
        <v>0</v>
      </c>
      <c r="AB2149" s="18">
        <f t="shared" si="5914"/>
        <v>0</v>
      </c>
      <c r="AC2149" s="18">
        <f t="shared" si="5727"/>
        <v>75929.058000000005</v>
      </c>
      <c r="AD2149" s="18">
        <f t="shared" si="5728"/>
        <v>448256.772</v>
      </c>
      <c r="AE2149" s="18">
        <f t="shared" si="5729"/>
        <v>0</v>
      </c>
      <c r="AF2149" s="18">
        <f>AF2150+AF2154+AF2158+AF2162+AF2166+AF2170+AF2177+AF2181+AF2185+AF2189+AF2193+AF2197+AF2209+AF2205+AF2201</f>
        <v>198653.06400000001</v>
      </c>
      <c r="AG2149" s="18">
        <f t="shared" ref="AG2149:CD2149" si="5915">AG2150+AG2154+AG2158+AG2162+AG2166+AG2170+AG2177+AG2181+AG2185+AG2189+AG2193+AG2197+AG2209+AG2205+AG2201</f>
        <v>-192830.78200000001</v>
      </c>
      <c r="AH2149" s="18">
        <f t="shared" si="5915"/>
        <v>51669.557999999997</v>
      </c>
      <c r="AI2149" s="18">
        <f t="shared" si="5886"/>
        <v>274582.12200000003</v>
      </c>
      <c r="AJ2149" s="18">
        <f t="shared" si="5887"/>
        <v>255425.99</v>
      </c>
      <c r="AK2149" s="18">
        <f t="shared" si="5888"/>
        <v>51669.557999999997</v>
      </c>
      <c r="AL2149" s="18">
        <f t="shared" ref="AL2149" si="5916">AL2150+AL2154+AL2158+AL2162+AL2166+AL2170+AL2177+AL2181+AL2185+AL2189+AL2193+AL2197+AL2209+AL2205+AL2201</f>
        <v>0</v>
      </c>
      <c r="AM2149" s="18">
        <f t="shared" si="5889"/>
        <v>274582.12200000003</v>
      </c>
      <c r="AN2149" s="18">
        <f t="shared" ref="AN2149:AP2149" si="5917">AN2150+AN2154+AN2158+AN2162+AN2166+AN2170+AN2177+AN2181+AN2185+AN2189+AN2193+AN2197+AN2209+AN2205+AN2201</f>
        <v>0</v>
      </c>
      <c r="AO2149" s="18">
        <f t="shared" si="5917"/>
        <v>0</v>
      </c>
      <c r="AP2149" s="18">
        <f t="shared" si="5917"/>
        <v>0</v>
      </c>
      <c r="AQ2149" s="18">
        <f t="shared" si="5788"/>
        <v>274582.12200000003</v>
      </c>
      <c r="AR2149" s="18">
        <f t="shared" si="5789"/>
        <v>255425.99</v>
      </c>
      <c r="AS2149" s="18">
        <f t="shared" si="5790"/>
        <v>51669.557999999997</v>
      </c>
      <c r="AT2149" s="18">
        <f t="shared" ref="AT2149:AV2149" si="5918">AT2150+AT2154+AT2158+AT2162+AT2166+AT2170+AT2177+AT2181+AT2185+AT2189+AT2193+AT2197+AT2209+AT2205+AT2201</f>
        <v>0</v>
      </c>
      <c r="AU2149" s="18">
        <f t="shared" si="5918"/>
        <v>0</v>
      </c>
      <c r="AV2149" s="18">
        <f t="shared" si="5918"/>
        <v>0</v>
      </c>
      <c r="AW2149" s="18">
        <f t="shared" si="5791"/>
        <v>274582.12200000003</v>
      </c>
      <c r="AX2149" s="18">
        <f t="shared" si="5792"/>
        <v>255425.99</v>
      </c>
      <c r="AY2149" s="18">
        <f t="shared" si="5793"/>
        <v>51669.557999999997</v>
      </c>
      <c r="AZ2149" s="18">
        <f t="shared" ref="AZ2149:BB2149" si="5919">AZ2150+AZ2154+AZ2158+AZ2162+AZ2166+AZ2170+AZ2177+AZ2181+AZ2185+AZ2189+AZ2193+AZ2197+AZ2209+AZ2205+AZ2201</f>
        <v>78651.596999999994</v>
      </c>
      <c r="BA2149" s="18">
        <f t="shared" si="5919"/>
        <v>-78651.596999999994</v>
      </c>
      <c r="BB2149" s="18">
        <f t="shared" si="5919"/>
        <v>0</v>
      </c>
      <c r="BC2149" s="18">
        <f t="shared" si="5760"/>
        <v>353233.71900000004</v>
      </c>
      <c r="BD2149" s="18">
        <f t="shared" si="5761"/>
        <v>176774.39299999998</v>
      </c>
      <c r="BE2149" s="18">
        <f t="shared" si="5762"/>
        <v>51669.557999999997</v>
      </c>
      <c r="BF2149" s="18">
        <f t="shared" ref="BF2149:BH2149" si="5920">BF2150+BF2154+BF2158+BF2162+BF2166+BF2170+BF2177+BF2181+BF2185+BF2189+BF2193+BF2197+BF2209+BF2205+BF2201</f>
        <v>0</v>
      </c>
      <c r="BG2149" s="18">
        <f t="shared" si="5920"/>
        <v>0</v>
      </c>
      <c r="BH2149" s="18">
        <f t="shared" si="5920"/>
        <v>0</v>
      </c>
      <c r="BI2149" s="18">
        <f t="shared" si="5756"/>
        <v>353233.71900000004</v>
      </c>
      <c r="BJ2149" s="18">
        <f t="shared" si="5757"/>
        <v>176774.39299999998</v>
      </c>
      <c r="BK2149" s="18">
        <f t="shared" si="5758"/>
        <v>51669.557999999997</v>
      </c>
      <c r="BL2149" s="18">
        <f t="shared" ref="BL2149:BN2149" si="5921">BL2150+BL2154+BL2158+BL2162+BL2166+BL2170+BL2177+BL2181+BL2185+BL2189+BL2193+BL2197+BL2209+BL2205+BL2201</f>
        <v>4521.7109999999993</v>
      </c>
      <c r="BM2149" s="18">
        <f t="shared" si="5921"/>
        <v>-10272</v>
      </c>
      <c r="BN2149" s="18">
        <f t="shared" si="5921"/>
        <v>0</v>
      </c>
      <c r="BO2149" s="18">
        <f t="shared" si="5880"/>
        <v>357755.43000000005</v>
      </c>
      <c r="BP2149" s="18">
        <f t="shared" si="5881"/>
        <v>166502.39299999998</v>
      </c>
      <c r="BQ2149" s="18">
        <f t="shared" si="5882"/>
        <v>51669.557999999997</v>
      </c>
      <c r="BR2149" s="18">
        <f t="shared" ref="BR2149:BT2149" si="5922">BR2150+BR2154+BR2158+BR2162+BR2166+BR2170+BR2177+BR2181+BR2185+BR2189+BR2193+BR2197+BR2209+BR2205+BR2201</f>
        <v>0</v>
      </c>
      <c r="BS2149" s="18">
        <f t="shared" si="5922"/>
        <v>0</v>
      </c>
      <c r="BT2149" s="18">
        <f t="shared" si="5922"/>
        <v>0</v>
      </c>
      <c r="BU2149" s="18">
        <f t="shared" si="5873"/>
        <v>357755.43000000005</v>
      </c>
      <c r="BV2149" s="18">
        <f t="shared" si="5874"/>
        <v>166502.39299999998</v>
      </c>
      <c r="BW2149" s="18">
        <f t="shared" si="5875"/>
        <v>51669.557999999997</v>
      </c>
      <c r="BX2149" s="18">
        <f t="shared" ref="BX2149:BZ2149" si="5923">BX2150+BX2154+BX2158+BX2162+BX2166+BX2170+BX2177+BX2181+BX2185+BX2189+BX2193+BX2197+BX2209+BX2205+BX2201</f>
        <v>-2547.1999999999998</v>
      </c>
      <c r="BY2149" s="18">
        <f t="shared" si="5923"/>
        <v>2697</v>
      </c>
      <c r="BZ2149" s="18">
        <f t="shared" si="5923"/>
        <v>0</v>
      </c>
      <c r="CA2149" s="18">
        <f t="shared" si="5845"/>
        <v>355208.23000000004</v>
      </c>
      <c r="CB2149" s="18">
        <f t="shared" si="5846"/>
        <v>169199.39299999998</v>
      </c>
      <c r="CC2149" s="18">
        <f t="shared" si="5847"/>
        <v>51669.557999999997</v>
      </c>
      <c r="CD2149" s="18">
        <f t="shared" si="5915"/>
        <v>0</v>
      </c>
      <c r="CE2149" s="27"/>
      <c r="CF2149" s="33"/>
    </row>
    <row r="2150" spans="1:119" ht="46.8" x14ac:dyDescent="0.3">
      <c r="A2150" s="41" t="s">
        <v>361</v>
      </c>
      <c r="B2150" s="39"/>
      <c r="C2150" s="41"/>
      <c r="D2150" s="41"/>
      <c r="E2150" s="14" t="s">
        <v>1113</v>
      </c>
      <c r="F2150" s="18">
        <f t="shared" ref="F2150:K2152" si="5924">F2151</f>
        <v>0</v>
      </c>
      <c r="G2150" s="18">
        <f t="shared" si="5924"/>
        <v>33198.1</v>
      </c>
      <c r="H2150" s="18">
        <f t="shared" si="5924"/>
        <v>0</v>
      </c>
      <c r="I2150" s="18">
        <f t="shared" si="5924"/>
        <v>0</v>
      </c>
      <c r="J2150" s="18">
        <f t="shared" si="5924"/>
        <v>0</v>
      </c>
      <c r="K2150" s="18">
        <f t="shared" si="5924"/>
        <v>0</v>
      </c>
      <c r="L2150" s="18">
        <f t="shared" si="5862"/>
        <v>0</v>
      </c>
      <c r="M2150" s="18">
        <f t="shared" si="5863"/>
        <v>33198.1</v>
      </c>
      <c r="N2150" s="18">
        <f t="shared" si="5864"/>
        <v>0</v>
      </c>
      <c r="O2150" s="18">
        <f t="shared" ref="O2150:S2152" si="5925">O2151</f>
        <v>0</v>
      </c>
      <c r="P2150" s="18">
        <f t="shared" si="5925"/>
        <v>0</v>
      </c>
      <c r="Q2150" s="18">
        <f t="shared" si="5925"/>
        <v>0</v>
      </c>
      <c r="R2150" s="18">
        <f t="shared" si="5925"/>
        <v>0</v>
      </c>
      <c r="S2150" s="18">
        <f t="shared" si="5925"/>
        <v>0</v>
      </c>
      <c r="T2150" s="18">
        <f t="shared" si="5735"/>
        <v>0</v>
      </c>
      <c r="U2150" s="18">
        <f t="shared" si="5736"/>
        <v>33198.1</v>
      </c>
      <c r="V2150" s="18">
        <f t="shared" si="5737"/>
        <v>0</v>
      </c>
      <c r="W2150" s="18">
        <f t="shared" ref="W2150:CD2152" si="5926">W2151</f>
        <v>0</v>
      </c>
      <c r="X2150" s="18">
        <f t="shared" si="5926"/>
        <v>0</v>
      </c>
      <c r="Y2150" s="18">
        <f t="shared" si="5926"/>
        <v>0</v>
      </c>
      <c r="Z2150" s="18">
        <f t="shared" si="5926"/>
        <v>0</v>
      </c>
      <c r="AA2150" s="18">
        <f t="shared" si="5926"/>
        <v>0</v>
      </c>
      <c r="AB2150" s="18">
        <f t="shared" si="5926"/>
        <v>0</v>
      </c>
      <c r="AC2150" s="18">
        <f t="shared" si="5727"/>
        <v>0</v>
      </c>
      <c r="AD2150" s="18">
        <f t="shared" si="5728"/>
        <v>33198.1</v>
      </c>
      <c r="AE2150" s="18">
        <f t="shared" si="5729"/>
        <v>0</v>
      </c>
      <c r="AF2150" s="18">
        <f t="shared" si="5926"/>
        <v>0</v>
      </c>
      <c r="AG2150" s="18">
        <f t="shared" si="5926"/>
        <v>0</v>
      </c>
      <c r="AH2150" s="18">
        <f t="shared" si="5926"/>
        <v>0</v>
      </c>
      <c r="AI2150" s="18">
        <f t="shared" si="5886"/>
        <v>0</v>
      </c>
      <c r="AJ2150" s="18">
        <f t="shared" si="5887"/>
        <v>33198.1</v>
      </c>
      <c r="AK2150" s="18">
        <f t="shared" si="5888"/>
        <v>0</v>
      </c>
      <c r="AL2150" s="18">
        <f t="shared" si="5926"/>
        <v>0</v>
      </c>
      <c r="AM2150" s="18">
        <f t="shared" si="5889"/>
        <v>0</v>
      </c>
      <c r="AN2150" s="18">
        <f t="shared" si="5926"/>
        <v>0</v>
      </c>
      <c r="AO2150" s="18">
        <f t="shared" si="5926"/>
        <v>0</v>
      </c>
      <c r="AP2150" s="18">
        <f t="shared" si="5926"/>
        <v>0</v>
      </c>
      <c r="AQ2150" s="18">
        <f t="shared" si="5788"/>
        <v>0</v>
      </c>
      <c r="AR2150" s="18">
        <f t="shared" si="5789"/>
        <v>33198.1</v>
      </c>
      <c r="AS2150" s="18">
        <f t="shared" si="5790"/>
        <v>0</v>
      </c>
      <c r="AT2150" s="18">
        <f t="shared" si="5926"/>
        <v>0</v>
      </c>
      <c r="AU2150" s="18">
        <f t="shared" si="5926"/>
        <v>0</v>
      </c>
      <c r="AV2150" s="18">
        <f t="shared" si="5926"/>
        <v>0</v>
      </c>
      <c r="AW2150" s="18">
        <f t="shared" si="5791"/>
        <v>0</v>
      </c>
      <c r="AX2150" s="18">
        <f t="shared" si="5792"/>
        <v>33198.1</v>
      </c>
      <c r="AY2150" s="18">
        <f t="shared" si="5793"/>
        <v>0</v>
      </c>
      <c r="AZ2150" s="18">
        <f t="shared" si="5926"/>
        <v>0</v>
      </c>
      <c r="BA2150" s="18">
        <f t="shared" si="5926"/>
        <v>0</v>
      </c>
      <c r="BB2150" s="18">
        <f t="shared" si="5926"/>
        <v>0</v>
      </c>
      <c r="BC2150" s="18">
        <f t="shared" si="5760"/>
        <v>0</v>
      </c>
      <c r="BD2150" s="18">
        <f t="shared" si="5761"/>
        <v>33198.1</v>
      </c>
      <c r="BE2150" s="18">
        <f t="shared" si="5762"/>
        <v>0</v>
      </c>
      <c r="BF2150" s="18">
        <f t="shared" si="5926"/>
        <v>0</v>
      </c>
      <c r="BG2150" s="18">
        <f t="shared" si="5926"/>
        <v>0</v>
      </c>
      <c r="BH2150" s="18">
        <f t="shared" si="5926"/>
        <v>0</v>
      </c>
      <c r="BI2150" s="18">
        <f t="shared" si="5756"/>
        <v>0</v>
      </c>
      <c r="BJ2150" s="18">
        <f t="shared" si="5757"/>
        <v>33198.1</v>
      </c>
      <c r="BK2150" s="18">
        <f t="shared" si="5758"/>
        <v>0</v>
      </c>
      <c r="BL2150" s="18">
        <f t="shared" si="5926"/>
        <v>0</v>
      </c>
      <c r="BM2150" s="18">
        <f t="shared" si="5926"/>
        <v>0</v>
      </c>
      <c r="BN2150" s="18">
        <f t="shared" si="5926"/>
        <v>0</v>
      </c>
      <c r="BO2150" s="18">
        <f t="shared" si="5880"/>
        <v>0</v>
      </c>
      <c r="BP2150" s="18">
        <f t="shared" si="5881"/>
        <v>33198.1</v>
      </c>
      <c r="BQ2150" s="18">
        <f t="shared" si="5882"/>
        <v>0</v>
      </c>
      <c r="BR2150" s="18">
        <f t="shared" si="5926"/>
        <v>0</v>
      </c>
      <c r="BS2150" s="18">
        <f t="shared" si="5926"/>
        <v>0</v>
      </c>
      <c r="BT2150" s="18">
        <f t="shared" si="5926"/>
        <v>0</v>
      </c>
      <c r="BU2150" s="18">
        <f t="shared" si="5873"/>
        <v>0</v>
      </c>
      <c r="BV2150" s="18">
        <f t="shared" si="5874"/>
        <v>33198.1</v>
      </c>
      <c r="BW2150" s="18">
        <f t="shared" si="5875"/>
        <v>0</v>
      </c>
      <c r="BX2150" s="18">
        <f t="shared" si="5926"/>
        <v>0</v>
      </c>
      <c r="BY2150" s="18">
        <f t="shared" si="5926"/>
        <v>0</v>
      </c>
      <c r="BZ2150" s="18">
        <f t="shared" si="5926"/>
        <v>0</v>
      </c>
      <c r="CA2150" s="18">
        <f t="shared" si="5845"/>
        <v>0</v>
      </c>
      <c r="CB2150" s="18">
        <f t="shared" si="5846"/>
        <v>33198.1</v>
      </c>
      <c r="CC2150" s="18">
        <f t="shared" si="5847"/>
        <v>0</v>
      </c>
      <c r="CD2150" s="18">
        <f t="shared" si="5926"/>
        <v>0</v>
      </c>
      <c r="CE2150" s="27"/>
      <c r="CF2150" s="33"/>
    </row>
    <row r="2151" spans="1:119" ht="46.8" x14ac:dyDescent="0.3">
      <c r="A2151" s="41" t="s">
        <v>361</v>
      </c>
      <c r="B2151" s="39">
        <v>400</v>
      </c>
      <c r="C2151" s="41"/>
      <c r="D2151" s="41"/>
      <c r="E2151" s="14" t="s">
        <v>553</v>
      </c>
      <c r="F2151" s="18">
        <f t="shared" si="5924"/>
        <v>0</v>
      </c>
      <c r="G2151" s="18">
        <f t="shared" si="5924"/>
        <v>33198.1</v>
      </c>
      <c r="H2151" s="18">
        <f t="shared" si="5924"/>
        <v>0</v>
      </c>
      <c r="I2151" s="18">
        <f t="shared" si="5924"/>
        <v>0</v>
      </c>
      <c r="J2151" s="18">
        <f t="shared" si="5924"/>
        <v>0</v>
      </c>
      <c r="K2151" s="18">
        <f t="shared" si="5924"/>
        <v>0</v>
      </c>
      <c r="L2151" s="18">
        <f t="shared" si="5862"/>
        <v>0</v>
      </c>
      <c r="M2151" s="18">
        <f t="shared" si="5863"/>
        <v>33198.1</v>
      </c>
      <c r="N2151" s="18">
        <f t="shared" si="5864"/>
        <v>0</v>
      </c>
      <c r="O2151" s="18">
        <f t="shared" si="5925"/>
        <v>0</v>
      </c>
      <c r="P2151" s="18">
        <f t="shared" si="5925"/>
        <v>0</v>
      </c>
      <c r="Q2151" s="18">
        <f t="shared" si="5925"/>
        <v>0</v>
      </c>
      <c r="R2151" s="18">
        <f t="shared" si="5925"/>
        <v>0</v>
      </c>
      <c r="S2151" s="18">
        <f t="shared" si="5925"/>
        <v>0</v>
      </c>
      <c r="T2151" s="18">
        <f t="shared" si="5735"/>
        <v>0</v>
      </c>
      <c r="U2151" s="18">
        <f t="shared" si="5736"/>
        <v>33198.1</v>
      </c>
      <c r="V2151" s="18">
        <f t="shared" si="5737"/>
        <v>0</v>
      </c>
      <c r="W2151" s="18">
        <f t="shared" si="5926"/>
        <v>0</v>
      </c>
      <c r="X2151" s="18">
        <f t="shared" si="5926"/>
        <v>0</v>
      </c>
      <c r="Y2151" s="18">
        <f t="shared" si="5926"/>
        <v>0</v>
      </c>
      <c r="Z2151" s="18">
        <f t="shared" si="5926"/>
        <v>0</v>
      </c>
      <c r="AA2151" s="18">
        <f t="shared" si="5926"/>
        <v>0</v>
      </c>
      <c r="AB2151" s="18">
        <f t="shared" si="5926"/>
        <v>0</v>
      </c>
      <c r="AC2151" s="18">
        <f t="shared" si="5727"/>
        <v>0</v>
      </c>
      <c r="AD2151" s="18">
        <f t="shared" si="5728"/>
        <v>33198.1</v>
      </c>
      <c r="AE2151" s="18">
        <f t="shared" si="5729"/>
        <v>0</v>
      </c>
      <c r="AF2151" s="18">
        <f t="shared" si="5926"/>
        <v>0</v>
      </c>
      <c r="AG2151" s="18">
        <f t="shared" si="5926"/>
        <v>0</v>
      </c>
      <c r="AH2151" s="18">
        <f t="shared" si="5926"/>
        <v>0</v>
      </c>
      <c r="AI2151" s="18">
        <f t="shared" si="5886"/>
        <v>0</v>
      </c>
      <c r="AJ2151" s="18">
        <f t="shared" si="5887"/>
        <v>33198.1</v>
      </c>
      <c r="AK2151" s="18">
        <f t="shared" si="5888"/>
        <v>0</v>
      </c>
      <c r="AL2151" s="18">
        <f t="shared" si="5926"/>
        <v>0</v>
      </c>
      <c r="AM2151" s="18">
        <f t="shared" si="5889"/>
        <v>0</v>
      </c>
      <c r="AN2151" s="18">
        <f t="shared" si="5926"/>
        <v>0</v>
      </c>
      <c r="AO2151" s="18">
        <f t="shared" si="5926"/>
        <v>0</v>
      </c>
      <c r="AP2151" s="18">
        <f t="shared" si="5926"/>
        <v>0</v>
      </c>
      <c r="AQ2151" s="18">
        <f t="shared" si="5788"/>
        <v>0</v>
      </c>
      <c r="AR2151" s="18">
        <f t="shared" si="5789"/>
        <v>33198.1</v>
      </c>
      <c r="AS2151" s="18">
        <f t="shared" si="5790"/>
        <v>0</v>
      </c>
      <c r="AT2151" s="18">
        <f t="shared" si="5926"/>
        <v>0</v>
      </c>
      <c r="AU2151" s="18">
        <f t="shared" si="5926"/>
        <v>0</v>
      </c>
      <c r="AV2151" s="18">
        <f t="shared" si="5926"/>
        <v>0</v>
      </c>
      <c r="AW2151" s="18">
        <f t="shared" si="5791"/>
        <v>0</v>
      </c>
      <c r="AX2151" s="18">
        <f t="shared" si="5792"/>
        <v>33198.1</v>
      </c>
      <c r="AY2151" s="18">
        <f t="shared" si="5793"/>
        <v>0</v>
      </c>
      <c r="AZ2151" s="18">
        <f t="shared" si="5926"/>
        <v>0</v>
      </c>
      <c r="BA2151" s="18">
        <f t="shared" si="5926"/>
        <v>0</v>
      </c>
      <c r="BB2151" s="18">
        <f t="shared" si="5926"/>
        <v>0</v>
      </c>
      <c r="BC2151" s="18">
        <f t="shared" si="5760"/>
        <v>0</v>
      </c>
      <c r="BD2151" s="18">
        <f t="shared" si="5761"/>
        <v>33198.1</v>
      </c>
      <c r="BE2151" s="18">
        <f t="shared" si="5762"/>
        <v>0</v>
      </c>
      <c r="BF2151" s="18">
        <f t="shared" si="5926"/>
        <v>0</v>
      </c>
      <c r="BG2151" s="18">
        <f t="shared" si="5926"/>
        <v>0</v>
      </c>
      <c r="BH2151" s="18">
        <f t="shared" si="5926"/>
        <v>0</v>
      </c>
      <c r="BI2151" s="18">
        <f t="shared" si="5756"/>
        <v>0</v>
      </c>
      <c r="BJ2151" s="18">
        <f t="shared" si="5757"/>
        <v>33198.1</v>
      </c>
      <c r="BK2151" s="18">
        <f t="shared" si="5758"/>
        <v>0</v>
      </c>
      <c r="BL2151" s="18">
        <f t="shared" si="5926"/>
        <v>0</v>
      </c>
      <c r="BM2151" s="18">
        <f t="shared" si="5926"/>
        <v>0</v>
      </c>
      <c r="BN2151" s="18">
        <f t="shared" si="5926"/>
        <v>0</v>
      </c>
      <c r="BO2151" s="18">
        <f t="shared" si="5880"/>
        <v>0</v>
      </c>
      <c r="BP2151" s="18">
        <f t="shared" si="5881"/>
        <v>33198.1</v>
      </c>
      <c r="BQ2151" s="18">
        <f t="shared" si="5882"/>
        <v>0</v>
      </c>
      <c r="BR2151" s="18">
        <f t="shared" si="5926"/>
        <v>0</v>
      </c>
      <c r="BS2151" s="18">
        <f t="shared" si="5926"/>
        <v>0</v>
      </c>
      <c r="BT2151" s="18">
        <f t="shared" si="5926"/>
        <v>0</v>
      </c>
      <c r="BU2151" s="18">
        <f t="shared" si="5873"/>
        <v>0</v>
      </c>
      <c r="BV2151" s="18">
        <f t="shared" si="5874"/>
        <v>33198.1</v>
      </c>
      <c r="BW2151" s="18">
        <f t="shared" si="5875"/>
        <v>0</v>
      </c>
      <c r="BX2151" s="18">
        <f t="shared" si="5926"/>
        <v>0</v>
      </c>
      <c r="BY2151" s="18">
        <f t="shared" si="5926"/>
        <v>0</v>
      </c>
      <c r="BZ2151" s="18">
        <f t="shared" si="5926"/>
        <v>0</v>
      </c>
      <c r="CA2151" s="18">
        <f t="shared" si="5845"/>
        <v>0</v>
      </c>
      <c r="CB2151" s="18">
        <f t="shared" si="5846"/>
        <v>33198.1</v>
      </c>
      <c r="CC2151" s="18">
        <f t="shared" si="5847"/>
        <v>0</v>
      </c>
      <c r="CD2151" s="18">
        <f t="shared" si="5926"/>
        <v>0</v>
      </c>
      <c r="CE2151" s="27"/>
      <c r="CF2151" s="33"/>
    </row>
    <row r="2152" spans="1:119" x14ac:dyDescent="0.3">
      <c r="A2152" s="41" t="s">
        <v>361</v>
      </c>
      <c r="B2152" s="39">
        <v>410</v>
      </c>
      <c r="C2152" s="41"/>
      <c r="D2152" s="41"/>
      <c r="E2152" s="14" t="s">
        <v>566</v>
      </c>
      <c r="F2152" s="18">
        <f t="shared" si="5924"/>
        <v>0</v>
      </c>
      <c r="G2152" s="18">
        <f t="shared" si="5924"/>
        <v>33198.1</v>
      </c>
      <c r="H2152" s="18">
        <f t="shared" si="5924"/>
        <v>0</v>
      </c>
      <c r="I2152" s="18">
        <f t="shared" si="5924"/>
        <v>0</v>
      </c>
      <c r="J2152" s="18">
        <f t="shared" si="5924"/>
        <v>0</v>
      </c>
      <c r="K2152" s="18">
        <f t="shared" si="5924"/>
        <v>0</v>
      </c>
      <c r="L2152" s="18">
        <f t="shared" si="5862"/>
        <v>0</v>
      </c>
      <c r="M2152" s="18">
        <f t="shared" si="5863"/>
        <v>33198.1</v>
      </c>
      <c r="N2152" s="18">
        <f t="shared" si="5864"/>
        <v>0</v>
      </c>
      <c r="O2152" s="18">
        <f t="shared" si="5925"/>
        <v>0</v>
      </c>
      <c r="P2152" s="18">
        <f t="shared" si="5925"/>
        <v>0</v>
      </c>
      <c r="Q2152" s="18">
        <f t="shared" si="5925"/>
        <v>0</v>
      </c>
      <c r="R2152" s="18">
        <f t="shared" si="5925"/>
        <v>0</v>
      </c>
      <c r="S2152" s="18">
        <f t="shared" si="5925"/>
        <v>0</v>
      </c>
      <c r="T2152" s="18">
        <f t="shared" si="5735"/>
        <v>0</v>
      </c>
      <c r="U2152" s="18">
        <f t="shared" si="5736"/>
        <v>33198.1</v>
      </c>
      <c r="V2152" s="18">
        <f t="shared" si="5737"/>
        <v>0</v>
      </c>
      <c r="W2152" s="18">
        <f t="shared" si="5926"/>
        <v>0</v>
      </c>
      <c r="X2152" s="18">
        <f t="shared" si="5926"/>
        <v>0</v>
      </c>
      <c r="Y2152" s="18">
        <f t="shared" si="5926"/>
        <v>0</v>
      </c>
      <c r="Z2152" s="18">
        <f t="shared" si="5926"/>
        <v>0</v>
      </c>
      <c r="AA2152" s="18">
        <f t="shared" si="5926"/>
        <v>0</v>
      </c>
      <c r="AB2152" s="18">
        <f t="shared" si="5926"/>
        <v>0</v>
      </c>
      <c r="AC2152" s="18">
        <f t="shared" si="5727"/>
        <v>0</v>
      </c>
      <c r="AD2152" s="18">
        <f t="shared" si="5728"/>
        <v>33198.1</v>
      </c>
      <c r="AE2152" s="18">
        <f t="shared" si="5729"/>
        <v>0</v>
      </c>
      <c r="AF2152" s="18">
        <f t="shared" si="5926"/>
        <v>0</v>
      </c>
      <c r="AG2152" s="18">
        <f t="shared" si="5926"/>
        <v>0</v>
      </c>
      <c r="AH2152" s="18">
        <f t="shared" si="5926"/>
        <v>0</v>
      </c>
      <c r="AI2152" s="18">
        <f t="shared" si="5886"/>
        <v>0</v>
      </c>
      <c r="AJ2152" s="18">
        <f t="shared" si="5887"/>
        <v>33198.1</v>
      </c>
      <c r="AK2152" s="18">
        <f t="shared" si="5888"/>
        <v>0</v>
      </c>
      <c r="AL2152" s="18">
        <f t="shared" si="5926"/>
        <v>0</v>
      </c>
      <c r="AM2152" s="18">
        <f t="shared" si="5889"/>
        <v>0</v>
      </c>
      <c r="AN2152" s="18">
        <f t="shared" si="5926"/>
        <v>0</v>
      </c>
      <c r="AO2152" s="18">
        <f t="shared" si="5926"/>
        <v>0</v>
      </c>
      <c r="AP2152" s="18">
        <f t="shared" si="5926"/>
        <v>0</v>
      </c>
      <c r="AQ2152" s="18">
        <f t="shared" si="5788"/>
        <v>0</v>
      </c>
      <c r="AR2152" s="18">
        <f t="shared" si="5789"/>
        <v>33198.1</v>
      </c>
      <c r="AS2152" s="18">
        <f t="shared" si="5790"/>
        <v>0</v>
      </c>
      <c r="AT2152" s="18">
        <f t="shared" si="5926"/>
        <v>0</v>
      </c>
      <c r="AU2152" s="18">
        <f t="shared" si="5926"/>
        <v>0</v>
      </c>
      <c r="AV2152" s="18">
        <f t="shared" si="5926"/>
        <v>0</v>
      </c>
      <c r="AW2152" s="18">
        <f t="shared" si="5791"/>
        <v>0</v>
      </c>
      <c r="AX2152" s="18">
        <f t="shared" si="5792"/>
        <v>33198.1</v>
      </c>
      <c r="AY2152" s="18">
        <f t="shared" si="5793"/>
        <v>0</v>
      </c>
      <c r="AZ2152" s="18">
        <f t="shared" si="5926"/>
        <v>0</v>
      </c>
      <c r="BA2152" s="18">
        <f t="shared" si="5926"/>
        <v>0</v>
      </c>
      <c r="BB2152" s="18">
        <f t="shared" si="5926"/>
        <v>0</v>
      </c>
      <c r="BC2152" s="18">
        <f t="shared" si="5760"/>
        <v>0</v>
      </c>
      <c r="BD2152" s="18">
        <f t="shared" si="5761"/>
        <v>33198.1</v>
      </c>
      <c r="BE2152" s="18">
        <f t="shared" si="5762"/>
        <v>0</v>
      </c>
      <c r="BF2152" s="18">
        <f t="shared" si="5926"/>
        <v>0</v>
      </c>
      <c r="BG2152" s="18">
        <f t="shared" si="5926"/>
        <v>0</v>
      </c>
      <c r="BH2152" s="18">
        <f t="shared" si="5926"/>
        <v>0</v>
      </c>
      <c r="BI2152" s="18">
        <f t="shared" si="5756"/>
        <v>0</v>
      </c>
      <c r="BJ2152" s="18">
        <f t="shared" si="5757"/>
        <v>33198.1</v>
      </c>
      <c r="BK2152" s="18">
        <f t="shared" si="5758"/>
        <v>0</v>
      </c>
      <c r="BL2152" s="18">
        <f t="shared" si="5926"/>
        <v>0</v>
      </c>
      <c r="BM2152" s="18">
        <f t="shared" si="5926"/>
        <v>0</v>
      </c>
      <c r="BN2152" s="18">
        <f t="shared" si="5926"/>
        <v>0</v>
      </c>
      <c r="BO2152" s="18">
        <f t="shared" si="5880"/>
        <v>0</v>
      </c>
      <c r="BP2152" s="18">
        <f t="shared" si="5881"/>
        <v>33198.1</v>
      </c>
      <c r="BQ2152" s="18">
        <f t="shared" si="5882"/>
        <v>0</v>
      </c>
      <c r="BR2152" s="18">
        <f t="shared" si="5926"/>
        <v>0</v>
      </c>
      <c r="BS2152" s="18">
        <f t="shared" si="5926"/>
        <v>0</v>
      </c>
      <c r="BT2152" s="18">
        <f t="shared" si="5926"/>
        <v>0</v>
      </c>
      <c r="BU2152" s="18">
        <f t="shared" si="5873"/>
        <v>0</v>
      </c>
      <c r="BV2152" s="18">
        <f t="shared" si="5874"/>
        <v>33198.1</v>
      </c>
      <c r="BW2152" s="18">
        <f t="shared" si="5875"/>
        <v>0</v>
      </c>
      <c r="BX2152" s="18">
        <f t="shared" si="5926"/>
        <v>0</v>
      </c>
      <c r="BY2152" s="18">
        <f t="shared" si="5926"/>
        <v>0</v>
      </c>
      <c r="BZ2152" s="18">
        <f t="shared" si="5926"/>
        <v>0</v>
      </c>
      <c r="CA2152" s="18">
        <f t="shared" si="5845"/>
        <v>0</v>
      </c>
      <c r="CB2152" s="18">
        <f t="shared" si="5846"/>
        <v>33198.1</v>
      </c>
      <c r="CC2152" s="18">
        <f t="shared" si="5847"/>
        <v>0</v>
      </c>
      <c r="CD2152" s="18">
        <f t="shared" si="5926"/>
        <v>0</v>
      </c>
      <c r="CE2152" s="27"/>
      <c r="CF2152" s="33"/>
    </row>
    <row r="2153" spans="1:119" x14ac:dyDescent="0.3">
      <c r="A2153" s="41" t="s">
        <v>361</v>
      </c>
      <c r="B2153" s="39">
        <v>410</v>
      </c>
      <c r="C2153" s="41" t="s">
        <v>198</v>
      </c>
      <c r="D2153" s="41" t="s">
        <v>110</v>
      </c>
      <c r="E2153" s="14" t="s">
        <v>526</v>
      </c>
      <c r="F2153" s="18"/>
      <c r="G2153" s="18">
        <v>33198.1</v>
      </c>
      <c r="H2153" s="18"/>
      <c r="I2153" s="18"/>
      <c r="J2153" s="18"/>
      <c r="K2153" s="18"/>
      <c r="L2153" s="18">
        <f t="shared" si="5862"/>
        <v>0</v>
      </c>
      <c r="M2153" s="18">
        <f t="shared" si="5863"/>
        <v>33198.1</v>
      </c>
      <c r="N2153" s="18">
        <f t="shared" si="5864"/>
        <v>0</v>
      </c>
      <c r="O2153" s="18"/>
      <c r="P2153" s="18"/>
      <c r="Q2153" s="18"/>
      <c r="R2153" s="18"/>
      <c r="S2153" s="18"/>
      <c r="T2153" s="18">
        <f t="shared" si="5735"/>
        <v>0</v>
      </c>
      <c r="U2153" s="18">
        <f t="shared" si="5736"/>
        <v>33198.1</v>
      </c>
      <c r="V2153" s="18">
        <f t="shared" si="5737"/>
        <v>0</v>
      </c>
      <c r="W2153" s="18"/>
      <c r="X2153" s="18"/>
      <c r="Y2153" s="18"/>
      <c r="Z2153" s="18"/>
      <c r="AA2153" s="18"/>
      <c r="AB2153" s="18"/>
      <c r="AC2153" s="18">
        <f t="shared" si="5727"/>
        <v>0</v>
      </c>
      <c r="AD2153" s="18">
        <f t="shared" si="5728"/>
        <v>33198.1</v>
      </c>
      <c r="AE2153" s="18">
        <f t="shared" si="5729"/>
        <v>0</v>
      </c>
      <c r="AF2153" s="18"/>
      <c r="AG2153" s="18"/>
      <c r="AH2153" s="18"/>
      <c r="AI2153" s="18">
        <f t="shared" si="5886"/>
        <v>0</v>
      </c>
      <c r="AJ2153" s="18">
        <f t="shared" si="5887"/>
        <v>33198.1</v>
      </c>
      <c r="AK2153" s="18">
        <f t="shared" si="5888"/>
        <v>0</v>
      </c>
      <c r="AL2153" s="18"/>
      <c r="AM2153" s="18">
        <f t="shared" si="5889"/>
        <v>0</v>
      </c>
      <c r="AN2153" s="18"/>
      <c r="AO2153" s="18"/>
      <c r="AP2153" s="18"/>
      <c r="AQ2153" s="18">
        <f t="shared" si="5788"/>
        <v>0</v>
      </c>
      <c r="AR2153" s="18">
        <f t="shared" si="5789"/>
        <v>33198.1</v>
      </c>
      <c r="AS2153" s="18">
        <f t="shared" si="5790"/>
        <v>0</v>
      </c>
      <c r="AT2153" s="18"/>
      <c r="AU2153" s="18"/>
      <c r="AV2153" s="18"/>
      <c r="AW2153" s="18">
        <f t="shared" si="5791"/>
        <v>0</v>
      </c>
      <c r="AX2153" s="18">
        <f t="shared" si="5792"/>
        <v>33198.1</v>
      </c>
      <c r="AY2153" s="18">
        <f t="shared" si="5793"/>
        <v>0</v>
      </c>
      <c r="AZ2153" s="18"/>
      <c r="BA2153" s="18"/>
      <c r="BB2153" s="18"/>
      <c r="BC2153" s="18">
        <f t="shared" si="5760"/>
        <v>0</v>
      </c>
      <c r="BD2153" s="18">
        <f t="shared" si="5761"/>
        <v>33198.1</v>
      </c>
      <c r="BE2153" s="18">
        <f t="shared" si="5762"/>
        <v>0</v>
      </c>
      <c r="BF2153" s="18"/>
      <c r="BG2153" s="18"/>
      <c r="BH2153" s="18"/>
      <c r="BI2153" s="18">
        <f t="shared" si="5756"/>
        <v>0</v>
      </c>
      <c r="BJ2153" s="18">
        <f t="shared" si="5757"/>
        <v>33198.1</v>
      </c>
      <c r="BK2153" s="18">
        <f t="shared" si="5758"/>
        <v>0</v>
      </c>
      <c r="BL2153" s="18"/>
      <c r="BM2153" s="18"/>
      <c r="BN2153" s="18"/>
      <c r="BO2153" s="18">
        <f t="shared" si="5880"/>
        <v>0</v>
      </c>
      <c r="BP2153" s="18">
        <f t="shared" si="5881"/>
        <v>33198.1</v>
      </c>
      <c r="BQ2153" s="18">
        <f t="shared" si="5882"/>
        <v>0</v>
      </c>
      <c r="BR2153" s="18"/>
      <c r="BS2153" s="18"/>
      <c r="BT2153" s="18"/>
      <c r="BU2153" s="18">
        <f t="shared" si="5873"/>
        <v>0</v>
      </c>
      <c r="BV2153" s="18">
        <f t="shared" si="5874"/>
        <v>33198.1</v>
      </c>
      <c r="BW2153" s="18">
        <f t="shared" si="5875"/>
        <v>0</v>
      </c>
      <c r="BX2153" s="18"/>
      <c r="BY2153" s="18"/>
      <c r="BZ2153" s="18"/>
      <c r="CA2153" s="18">
        <f t="shared" si="5845"/>
        <v>0</v>
      </c>
      <c r="CB2153" s="18">
        <f t="shared" si="5846"/>
        <v>33198.1</v>
      </c>
      <c r="CC2153" s="18">
        <f t="shared" si="5847"/>
        <v>0</v>
      </c>
      <c r="CD2153" s="18"/>
      <c r="CE2153" s="27"/>
      <c r="CF2153" s="33"/>
    </row>
    <row r="2154" spans="1:119" ht="31.2" x14ac:dyDescent="0.3">
      <c r="A2154" s="41" t="s">
        <v>362</v>
      </c>
      <c r="B2154" s="39"/>
      <c r="C2154" s="41"/>
      <c r="D2154" s="41"/>
      <c r="E2154" s="14" t="s">
        <v>716</v>
      </c>
      <c r="F2154" s="18">
        <f t="shared" ref="F2154:K2156" si="5927">F2155</f>
        <v>99000</v>
      </c>
      <c r="G2154" s="18">
        <f t="shared" si="5927"/>
        <v>317159.3</v>
      </c>
      <c r="H2154" s="18">
        <f t="shared" si="5927"/>
        <v>0</v>
      </c>
      <c r="I2154" s="18">
        <f t="shared" si="5927"/>
        <v>-50000</v>
      </c>
      <c r="J2154" s="18">
        <f t="shared" si="5927"/>
        <v>0</v>
      </c>
      <c r="K2154" s="18">
        <f t="shared" si="5927"/>
        <v>0</v>
      </c>
      <c r="L2154" s="18">
        <f t="shared" si="5862"/>
        <v>49000</v>
      </c>
      <c r="M2154" s="18">
        <f t="shared" si="5863"/>
        <v>317159.3</v>
      </c>
      <c r="N2154" s="18">
        <f t="shared" si="5864"/>
        <v>0</v>
      </c>
      <c r="O2154" s="18">
        <f t="shared" ref="O2154:S2156" si="5928">O2155</f>
        <v>0</v>
      </c>
      <c r="P2154" s="18">
        <f t="shared" si="5928"/>
        <v>0</v>
      </c>
      <c r="Q2154" s="18">
        <f t="shared" si="5928"/>
        <v>0</v>
      </c>
      <c r="R2154" s="18">
        <f t="shared" si="5928"/>
        <v>0</v>
      </c>
      <c r="S2154" s="18">
        <f t="shared" si="5928"/>
        <v>0</v>
      </c>
      <c r="T2154" s="18">
        <f t="shared" si="5735"/>
        <v>49000</v>
      </c>
      <c r="U2154" s="18">
        <f t="shared" si="5736"/>
        <v>317159.3</v>
      </c>
      <c r="V2154" s="18">
        <f t="shared" si="5737"/>
        <v>0</v>
      </c>
      <c r="W2154" s="18">
        <f t="shared" ref="W2154:CD2156" si="5929">W2155</f>
        <v>0</v>
      </c>
      <c r="X2154" s="18">
        <f t="shared" si="5929"/>
        <v>0</v>
      </c>
      <c r="Y2154" s="18">
        <f t="shared" si="5929"/>
        <v>0</v>
      </c>
      <c r="Z2154" s="18">
        <f t="shared" si="5929"/>
        <v>0</v>
      </c>
      <c r="AA2154" s="18">
        <f t="shared" si="5929"/>
        <v>0</v>
      </c>
      <c r="AB2154" s="18">
        <f t="shared" si="5929"/>
        <v>0</v>
      </c>
      <c r="AC2154" s="18">
        <f t="shared" si="5727"/>
        <v>49000</v>
      </c>
      <c r="AD2154" s="18">
        <f t="shared" si="5728"/>
        <v>317159.3</v>
      </c>
      <c r="AE2154" s="18">
        <f t="shared" si="5729"/>
        <v>0</v>
      </c>
      <c r="AF2154" s="18">
        <f t="shared" si="5929"/>
        <v>193717.85</v>
      </c>
      <c r="AG2154" s="18">
        <f t="shared" si="5929"/>
        <v>-193717.85</v>
      </c>
      <c r="AH2154" s="18">
        <f t="shared" si="5929"/>
        <v>0</v>
      </c>
      <c r="AI2154" s="18">
        <f t="shared" si="5886"/>
        <v>242717.85</v>
      </c>
      <c r="AJ2154" s="18">
        <f t="shared" si="5887"/>
        <v>123441.44999999998</v>
      </c>
      <c r="AK2154" s="18">
        <f t="shared" si="5888"/>
        <v>0</v>
      </c>
      <c r="AL2154" s="18">
        <f t="shared" si="5929"/>
        <v>0</v>
      </c>
      <c r="AM2154" s="18">
        <f t="shared" si="5889"/>
        <v>242717.85</v>
      </c>
      <c r="AN2154" s="18">
        <f t="shared" si="5929"/>
        <v>0</v>
      </c>
      <c r="AO2154" s="18">
        <f t="shared" si="5929"/>
        <v>0</v>
      </c>
      <c r="AP2154" s="18">
        <f t="shared" si="5929"/>
        <v>0</v>
      </c>
      <c r="AQ2154" s="18">
        <f t="shared" si="5788"/>
        <v>242717.85</v>
      </c>
      <c r="AR2154" s="18">
        <f t="shared" si="5789"/>
        <v>123441.44999999998</v>
      </c>
      <c r="AS2154" s="18">
        <f t="shared" si="5790"/>
        <v>0</v>
      </c>
      <c r="AT2154" s="18">
        <f t="shared" si="5929"/>
        <v>0</v>
      </c>
      <c r="AU2154" s="18">
        <f t="shared" si="5929"/>
        <v>0</v>
      </c>
      <c r="AV2154" s="18">
        <f t="shared" si="5929"/>
        <v>0</v>
      </c>
      <c r="AW2154" s="18">
        <f t="shared" si="5791"/>
        <v>242717.85</v>
      </c>
      <c r="AX2154" s="18">
        <f t="shared" si="5792"/>
        <v>123441.44999999998</v>
      </c>
      <c r="AY2154" s="18">
        <f t="shared" si="5793"/>
        <v>0</v>
      </c>
      <c r="AZ2154" s="18">
        <f t="shared" si="5929"/>
        <v>78651.596999999994</v>
      </c>
      <c r="BA2154" s="18">
        <f t="shared" si="5929"/>
        <v>-78651.596999999994</v>
      </c>
      <c r="BB2154" s="18">
        <f t="shared" si="5929"/>
        <v>0</v>
      </c>
      <c r="BC2154" s="18">
        <f t="shared" si="5760"/>
        <v>321369.44699999999</v>
      </c>
      <c r="BD2154" s="18">
        <f t="shared" si="5761"/>
        <v>44789.852999999988</v>
      </c>
      <c r="BE2154" s="18">
        <f t="shared" si="5762"/>
        <v>0</v>
      </c>
      <c r="BF2154" s="18">
        <f t="shared" si="5929"/>
        <v>0</v>
      </c>
      <c r="BG2154" s="18">
        <f t="shared" si="5929"/>
        <v>0</v>
      </c>
      <c r="BH2154" s="18">
        <f t="shared" si="5929"/>
        <v>0</v>
      </c>
      <c r="BI2154" s="18">
        <f t="shared" si="5756"/>
        <v>321369.44699999999</v>
      </c>
      <c r="BJ2154" s="18">
        <f t="shared" si="5757"/>
        <v>44789.852999999988</v>
      </c>
      <c r="BK2154" s="18">
        <f t="shared" si="5758"/>
        <v>0</v>
      </c>
      <c r="BL2154" s="18">
        <f t="shared" si="5929"/>
        <v>26650.125</v>
      </c>
      <c r="BM2154" s="18">
        <f t="shared" si="5929"/>
        <v>-26650.125</v>
      </c>
      <c r="BN2154" s="18">
        <f t="shared" si="5929"/>
        <v>0</v>
      </c>
      <c r="BO2154" s="18">
        <f t="shared" si="5880"/>
        <v>348019.57199999999</v>
      </c>
      <c r="BP2154" s="18">
        <f t="shared" si="5881"/>
        <v>18139.727999999988</v>
      </c>
      <c r="BQ2154" s="18">
        <f t="shared" si="5882"/>
        <v>0</v>
      </c>
      <c r="BR2154" s="18">
        <f t="shared" si="5929"/>
        <v>0</v>
      </c>
      <c r="BS2154" s="18">
        <f t="shared" si="5929"/>
        <v>0</v>
      </c>
      <c r="BT2154" s="18">
        <f t="shared" si="5929"/>
        <v>0</v>
      </c>
      <c r="BU2154" s="18">
        <f t="shared" si="5873"/>
        <v>348019.57199999999</v>
      </c>
      <c r="BV2154" s="18">
        <f t="shared" si="5874"/>
        <v>18139.727999999988</v>
      </c>
      <c r="BW2154" s="18">
        <f t="shared" si="5875"/>
        <v>0</v>
      </c>
      <c r="BX2154" s="18">
        <f t="shared" si="5929"/>
        <v>0</v>
      </c>
      <c r="BY2154" s="18">
        <f t="shared" si="5929"/>
        <v>0</v>
      </c>
      <c r="BZ2154" s="18">
        <f t="shared" si="5929"/>
        <v>0</v>
      </c>
      <c r="CA2154" s="18">
        <f t="shared" si="5845"/>
        <v>348019.57199999999</v>
      </c>
      <c r="CB2154" s="18">
        <f t="shared" si="5846"/>
        <v>18139.727999999988</v>
      </c>
      <c r="CC2154" s="18">
        <f t="shared" si="5847"/>
        <v>0</v>
      </c>
      <c r="CD2154" s="18">
        <f t="shared" si="5929"/>
        <v>0</v>
      </c>
      <c r="CE2154" s="27"/>
      <c r="CF2154" s="33"/>
    </row>
    <row r="2155" spans="1:119" ht="46.8" x14ac:dyDescent="0.3">
      <c r="A2155" s="41" t="s">
        <v>362</v>
      </c>
      <c r="B2155" s="39">
        <v>400</v>
      </c>
      <c r="C2155" s="41"/>
      <c r="D2155" s="41"/>
      <c r="E2155" s="14" t="s">
        <v>553</v>
      </c>
      <c r="F2155" s="18">
        <f t="shared" si="5927"/>
        <v>99000</v>
      </c>
      <c r="G2155" s="18">
        <f t="shared" si="5927"/>
        <v>317159.3</v>
      </c>
      <c r="H2155" s="18">
        <f t="shared" si="5927"/>
        <v>0</v>
      </c>
      <c r="I2155" s="18">
        <f t="shared" si="5927"/>
        <v>-50000</v>
      </c>
      <c r="J2155" s="18">
        <f t="shared" si="5927"/>
        <v>0</v>
      </c>
      <c r="K2155" s="18">
        <f t="shared" si="5927"/>
        <v>0</v>
      </c>
      <c r="L2155" s="18">
        <f t="shared" si="5862"/>
        <v>49000</v>
      </c>
      <c r="M2155" s="18">
        <f t="shared" si="5863"/>
        <v>317159.3</v>
      </c>
      <c r="N2155" s="18">
        <f t="shared" si="5864"/>
        <v>0</v>
      </c>
      <c r="O2155" s="18">
        <f t="shared" si="5928"/>
        <v>0</v>
      </c>
      <c r="P2155" s="18">
        <f t="shared" si="5928"/>
        <v>0</v>
      </c>
      <c r="Q2155" s="18">
        <f t="shared" si="5928"/>
        <v>0</v>
      </c>
      <c r="R2155" s="18">
        <f t="shared" si="5928"/>
        <v>0</v>
      </c>
      <c r="S2155" s="18">
        <f t="shared" si="5928"/>
        <v>0</v>
      </c>
      <c r="T2155" s="18">
        <f t="shared" si="5735"/>
        <v>49000</v>
      </c>
      <c r="U2155" s="18">
        <f t="shared" si="5736"/>
        <v>317159.3</v>
      </c>
      <c r="V2155" s="18">
        <f t="shared" si="5737"/>
        <v>0</v>
      </c>
      <c r="W2155" s="18">
        <f t="shared" si="5929"/>
        <v>0</v>
      </c>
      <c r="X2155" s="18">
        <f t="shared" si="5929"/>
        <v>0</v>
      </c>
      <c r="Y2155" s="18">
        <f t="shared" si="5929"/>
        <v>0</v>
      </c>
      <c r="Z2155" s="18">
        <f t="shared" si="5929"/>
        <v>0</v>
      </c>
      <c r="AA2155" s="18">
        <f t="shared" si="5929"/>
        <v>0</v>
      </c>
      <c r="AB2155" s="18">
        <f t="shared" si="5929"/>
        <v>0</v>
      </c>
      <c r="AC2155" s="18">
        <f t="shared" si="5727"/>
        <v>49000</v>
      </c>
      <c r="AD2155" s="18">
        <f t="shared" si="5728"/>
        <v>317159.3</v>
      </c>
      <c r="AE2155" s="18">
        <f t="shared" si="5729"/>
        <v>0</v>
      </c>
      <c r="AF2155" s="18">
        <f t="shared" si="5929"/>
        <v>193717.85</v>
      </c>
      <c r="AG2155" s="18">
        <f t="shared" si="5929"/>
        <v>-193717.85</v>
      </c>
      <c r="AH2155" s="18">
        <f t="shared" si="5929"/>
        <v>0</v>
      </c>
      <c r="AI2155" s="18">
        <f t="shared" si="5886"/>
        <v>242717.85</v>
      </c>
      <c r="AJ2155" s="18">
        <f t="shared" si="5887"/>
        <v>123441.44999999998</v>
      </c>
      <c r="AK2155" s="18">
        <f t="shared" si="5888"/>
        <v>0</v>
      </c>
      <c r="AL2155" s="18">
        <f t="shared" si="5929"/>
        <v>0</v>
      </c>
      <c r="AM2155" s="18">
        <f t="shared" si="5889"/>
        <v>242717.85</v>
      </c>
      <c r="AN2155" s="18">
        <f t="shared" si="5929"/>
        <v>0</v>
      </c>
      <c r="AO2155" s="18">
        <f t="shared" si="5929"/>
        <v>0</v>
      </c>
      <c r="AP2155" s="18">
        <f t="shared" si="5929"/>
        <v>0</v>
      </c>
      <c r="AQ2155" s="18">
        <f t="shared" si="5788"/>
        <v>242717.85</v>
      </c>
      <c r="AR2155" s="18">
        <f t="shared" si="5789"/>
        <v>123441.44999999998</v>
      </c>
      <c r="AS2155" s="18">
        <f t="shared" si="5790"/>
        <v>0</v>
      </c>
      <c r="AT2155" s="18">
        <f t="shared" si="5929"/>
        <v>0</v>
      </c>
      <c r="AU2155" s="18">
        <f t="shared" si="5929"/>
        <v>0</v>
      </c>
      <c r="AV2155" s="18">
        <f t="shared" si="5929"/>
        <v>0</v>
      </c>
      <c r="AW2155" s="18">
        <f t="shared" si="5791"/>
        <v>242717.85</v>
      </c>
      <c r="AX2155" s="18">
        <f t="shared" si="5792"/>
        <v>123441.44999999998</v>
      </c>
      <c r="AY2155" s="18">
        <f t="shared" si="5793"/>
        <v>0</v>
      </c>
      <c r="AZ2155" s="18">
        <f t="shared" si="5929"/>
        <v>78651.596999999994</v>
      </c>
      <c r="BA2155" s="18">
        <f t="shared" si="5929"/>
        <v>-78651.596999999994</v>
      </c>
      <c r="BB2155" s="18">
        <f t="shared" si="5929"/>
        <v>0</v>
      </c>
      <c r="BC2155" s="18">
        <f t="shared" si="5760"/>
        <v>321369.44699999999</v>
      </c>
      <c r="BD2155" s="18">
        <f t="shared" si="5761"/>
        <v>44789.852999999988</v>
      </c>
      <c r="BE2155" s="18">
        <f t="shared" si="5762"/>
        <v>0</v>
      </c>
      <c r="BF2155" s="18">
        <f t="shared" si="5929"/>
        <v>0</v>
      </c>
      <c r="BG2155" s="18">
        <f t="shared" si="5929"/>
        <v>0</v>
      </c>
      <c r="BH2155" s="18">
        <f t="shared" si="5929"/>
        <v>0</v>
      </c>
      <c r="BI2155" s="18">
        <f t="shared" si="5756"/>
        <v>321369.44699999999</v>
      </c>
      <c r="BJ2155" s="18">
        <f t="shared" si="5757"/>
        <v>44789.852999999988</v>
      </c>
      <c r="BK2155" s="18">
        <f t="shared" si="5758"/>
        <v>0</v>
      </c>
      <c r="BL2155" s="18">
        <f t="shared" si="5929"/>
        <v>26650.125</v>
      </c>
      <c r="BM2155" s="18">
        <f t="shared" si="5929"/>
        <v>-26650.125</v>
      </c>
      <c r="BN2155" s="18">
        <f t="shared" si="5929"/>
        <v>0</v>
      </c>
      <c r="BO2155" s="18">
        <f t="shared" si="5880"/>
        <v>348019.57199999999</v>
      </c>
      <c r="BP2155" s="18">
        <f t="shared" si="5881"/>
        <v>18139.727999999988</v>
      </c>
      <c r="BQ2155" s="18">
        <f t="shared" si="5882"/>
        <v>0</v>
      </c>
      <c r="BR2155" s="18">
        <f t="shared" si="5929"/>
        <v>0</v>
      </c>
      <c r="BS2155" s="18">
        <f t="shared" si="5929"/>
        <v>0</v>
      </c>
      <c r="BT2155" s="18">
        <f t="shared" si="5929"/>
        <v>0</v>
      </c>
      <c r="BU2155" s="18">
        <f t="shared" si="5873"/>
        <v>348019.57199999999</v>
      </c>
      <c r="BV2155" s="18">
        <f t="shared" si="5874"/>
        <v>18139.727999999988</v>
      </c>
      <c r="BW2155" s="18">
        <f t="shared" si="5875"/>
        <v>0</v>
      </c>
      <c r="BX2155" s="18">
        <f t="shared" si="5929"/>
        <v>0</v>
      </c>
      <c r="BY2155" s="18">
        <f t="shared" si="5929"/>
        <v>0</v>
      </c>
      <c r="BZ2155" s="18">
        <f t="shared" si="5929"/>
        <v>0</v>
      </c>
      <c r="CA2155" s="18">
        <f t="shared" si="5845"/>
        <v>348019.57199999999</v>
      </c>
      <c r="CB2155" s="18">
        <f t="shared" si="5846"/>
        <v>18139.727999999988</v>
      </c>
      <c r="CC2155" s="18">
        <f t="shared" si="5847"/>
        <v>0</v>
      </c>
      <c r="CD2155" s="18">
        <f t="shared" si="5929"/>
        <v>0</v>
      </c>
      <c r="CE2155" s="27"/>
      <c r="CF2155" s="33"/>
    </row>
    <row r="2156" spans="1:119" x14ac:dyDescent="0.3">
      <c r="A2156" s="41" t="s">
        <v>362</v>
      </c>
      <c r="B2156" s="39">
        <v>410</v>
      </c>
      <c r="C2156" s="41"/>
      <c r="D2156" s="41"/>
      <c r="E2156" s="14" t="s">
        <v>566</v>
      </c>
      <c r="F2156" s="18">
        <f t="shared" si="5927"/>
        <v>99000</v>
      </c>
      <c r="G2156" s="18">
        <f t="shared" si="5927"/>
        <v>317159.3</v>
      </c>
      <c r="H2156" s="18">
        <f t="shared" si="5927"/>
        <v>0</v>
      </c>
      <c r="I2156" s="18">
        <f t="shared" si="5927"/>
        <v>-50000</v>
      </c>
      <c r="J2156" s="18">
        <f t="shared" si="5927"/>
        <v>0</v>
      </c>
      <c r="K2156" s="18">
        <f t="shared" si="5927"/>
        <v>0</v>
      </c>
      <c r="L2156" s="18">
        <f t="shared" si="5862"/>
        <v>49000</v>
      </c>
      <c r="M2156" s="18">
        <f t="shared" si="5863"/>
        <v>317159.3</v>
      </c>
      <c r="N2156" s="18">
        <f t="shared" si="5864"/>
        <v>0</v>
      </c>
      <c r="O2156" s="18">
        <f t="shared" si="5928"/>
        <v>0</v>
      </c>
      <c r="P2156" s="18">
        <f t="shared" si="5928"/>
        <v>0</v>
      </c>
      <c r="Q2156" s="18">
        <f t="shared" si="5928"/>
        <v>0</v>
      </c>
      <c r="R2156" s="18">
        <f t="shared" si="5928"/>
        <v>0</v>
      </c>
      <c r="S2156" s="18">
        <f t="shared" si="5928"/>
        <v>0</v>
      </c>
      <c r="T2156" s="18">
        <f t="shared" si="5735"/>
        <v>49000</v>
      </c>
      <c r="U2156" s="18">
        <f t="shared" si="5736"/>
        <v>317159.3</v>
      </c>
      <c r="V2156" s="18">
        <f t="shared" si="5737"/>
        <v>0</v>
      </c>
      <c r="W2156" s="18">
        <f t="shared" si="5929"/>
        <v>0</v>
      </c>
      <c r="X2156" s="18">
        <f t="shared" si="5929"/>
        <v>0</v>
      </c>
      <c r="Y2156" s="18">
        <f t="shared" si="5929"/>
        <v>0</v>
      </c>
      <c r="Z2156" s="18">
        <f t="shared" si="5929"/>
        <v>0</v>
      </c>
      <c r="AA2156" s="18">
        <f t="shared" si="5929"/>
        <v>0</v>
      </c>
      <c r="AB2156" s="18">
        <f t="shared" si="5929"/>
        <v>0</v>
      </c>
      <c r="AC2156" s="18">
        <f t="shared" si="5727"/>
        <v>49000</v>
      </c>
      <c r="AD2156" s="18">
        <f t="shared" si="5728"/>
        <v>317159.3</v>
      </c>
      <c r="AE2156" s="18">
        <f t="shared" si="5729"/>
        <v>0</v>
      </c>
      <c r="AF2156" s="18">
        <f t="shared" si="5929"/>
        <v>193717.85</v>
      </c>
      <c r="AG2156" s="18">
        <f t="shared" si="5929"/>
        <v>-193717.85</v>
      </c>
      <c r="AH2156" s="18">
        <f t="shared" si="5929"/>
        <v>0</v>
      </c>
      <c r="AI2156" s="18">
        <f t="shared" si="5886"/>
        <v>242717.85</v>
      </c>
      <c r="AJ2156" s="18">
        <f t="shared" si="5887"/>
        <v>123441.44999999998</v>
      </c>
      <c r="AK2156" s="18">
        <f t="shared" si="5888"/>
        <v>0</v>
      </c>
      <c r="AL2156" s="18">
        <f t="shared" si="5929"/>
        <v>0</v>
      </c>
      <c r="AM2156" s="18">
        <f t="shared" si="5889"/>
        <v>242717.85</v>
      </c>
      <c r="AN2156" s="18">
        <f t="shared" si="5929"/>
        <v>0</v>
      </c>
      <c r="AO2156" s="18">
        <f t="shared" si="5929"/>
        <v>0</v>
      </c>
      <c r="AP2156" s="18">
        <f t="shared" si="5929"/>
        <v>0</v>
      </c>
      <c r="AQ2156" s="18">
        <f t="shared" si="5788"/>
        <v>242717.85</v>
      </c>
      <c r="AR2156" s="18">
        <f t="shared" si="5789"/>
        <v>123441.44999999998</v>
      </c>
      <c r="AS2156" s="18">
        <f t="shared" si="5790"/>
        <v>0</v>
      </c>
      <c r="AT2156" s="18">
        <f t="shared" si="5929"/>
        <v>0</v>
      </c>
      <c r="AU2156" s="18">
        <f t="shared" si="5929"/>
        <v>0</v>
      </c>
      <c r="AV2156" s="18">
        <f t="shared" si="5929"/>
        <v>0</v>
      </c>
      <c r="AW2156" s="18">
        <f t="shared" si="5791"/>
        <v>242717.85</v>
      </c>
      <c r="AX2156" s="18">
        <f t="shared" si="5792"/>
        <v>123441.44999999998</v>
      </c>
      <c r="AY2156" s="18">
        <f t="shared" si="5793"/>
        <v>0</v>
      </c>
      <c r="AZ2156" s="18">
        <f t="shared" si="5929"/>
        <v>78651.596999999994</v>
      </c>
      <c r="BA2156" s="18">
        <f t="shared" si="5929"/>
        <v>-78651.596999999994</v>
      </c>
      <c r="BB2156" s="18">
        <f t="shared" si="5929"/>
        <v>0</v>
      </c>
      <c r="BC2156" s="18">
        <f t="shared" si="5760"/>
        <v>321369.44699999999</v>
      </c>
      <c r="BD2156" s="18">
        <f t="shared" si="5761"/>
        <v>44789.852999999988</v>
      </c>
      <c r="BE2156" s="18">
        <f t="shared" si="5762"/>
        <v>0</v>
      </c>
      <c r="BF2156" s="18">
        <f t="shared" si="5929"/>
        <v>0</v>
      </c>
      <c r="BG2156" s="18">
        <f t="shared" si="5929"/>
        <v>0</v>
      </c>
      <c r="BH2156" s="18">
        <f t="shared" si="5929"/>
        <v>0</v>
      </c>
      <c r="BI2156" s="18">
        <f t="shared" si="5756"/>
        <v>321369.44699999999</v>
      </c>
      <c r="BJ2156" s="18">
        <f t="shared" si="5757"/>
        <v>44789.852999999988</v>
      </c>
      <c r="BK2156" s="18">
        <f t="shared" si="5758"/>
        <v>0</v>
      </c>
      <c r="BL2156" s="18">
        <f t="shared" si="5929"/>
        <v>26650.125</v>
      </c>
      <c r="BM2156" s="18">
        <f t="shared" si="5929"/>
        <v>-26650.125</v>
      </c>
      <c r="BN2156" s="18">
        <f t="shared" si="5929"/>
        <v>0</v>
      </c>
      <c r="BO2156" s="18">
        <f t="shared" si="5880"/>
        <v>348019.57199999999</v>
      </c>
      <c r="BP2156" s="18">
        <f t="shared" si="5881"/>
        <v>18139.727999999988</v>
      </c>
      <c r="BQ2156" s="18">
        <f t="shared" si="5882"/>
        <v>0</v>
      </c>
      <c r="BR2156" s="18">
        <f t="shared" si="5929"/>
        <v>0</v>
      </c>
      <c r="BS2156" s="18">
        <f t="shared" si="5929"/>
        <v>0</v>
      </c>
      <c r="BT2156" s="18">
        <f t="shared" si="5929"/>
        <v>0</v>
      </c>
      <c r="BU2156" s="18">
        <f t="shared" si="5873"/>
        <v>348019.57199999999</v>
      </c>
      <c r="BV2156" s="18">
        <f t="shared" si="5874"/>
        <v>18139.727999999988</v>
      </c>
      <c r="BW2156" s="18">
        <f t="shared" si="5875"/>
        <v>0</v>
      </c>
      <c r="BX2156" s="18">
        <f t="shared" si="5929"/>
        <v>0</v>
      </c>
      <c r="BY2156" s="18">
        <f t="shared" si="5929"/>
        <v>0</v>
      </c>
      <c r="BZ2156" s="18">
        <f t="shared" si="5929"/>
        <v>0</v>
      </c>
      <c r="CA2156" s="18">
        <f t="shared" si="5845"/>
        <v>348019.57199999999</v>
      </c>
      <c r="CB2156" s="18">
        <f t="shared" si="5846"/>
        <v>18139.727999999988</v>
      </c>
      <c r="CC2156" s="18">
        <f t="shared" si="5847"/>
        <v>0</v>
      </c>
      <c r="CD2156" s="18">
        <f t="shared" si="5929"/>
        <v>0</v>
      </c>
      <c r="CE2156" s="27"/>
      <c r="CF2156" s="33"/>
    </row>
    <row r="2157" spans="1:119" x14ac:dyDescent="0.3">
      <c r="A2157" s="41" t="s">
        <v>362</v>
      </c>
      <c r="B2157" s="39">
        <v>410</v>
      </c>
      <c r="C2157" s="41" t="s">
        <v>198</v>
      </c>
      <c r="D2157" s="41" t="s">
        <v>110</v>
      </c>
      <c r="E2157" s="14" t="s">
        <v>526</v>
      </c>
      <c r="F2157" s="18">
        <v>99000</v>
      </c>
      <c r="G2157" s="18">
        <v>317159.3</v>
      </c>
      <c r="H2157" s="18"/>
      <c r="I2157" s="18">
        <v>-50000</v>
      </c>
      <c r="J2157" s="18"/>
      <c r="K2157" s="18"/>
      <c r="L2157" s="18">
        <f t="shared" si="5862"/>
        <v>49000</v>
      </c>
      <c r="M2157" s="18">
        <f t="shared" si="5863"/>
        <v>317159.3</v>
      </c>
      <c r="N2157" s="18">
        <f t="shared" si="5864"/>
        <v>0</v>
      </c>
      <c r="O2157" s="18"/>
      <c r="P2157" s="18"/>
      <c r="Q2157" s="18"/>
      <c r="R2157" s="18"/>
      <c r="S2157" s="18"/>
      <c r="T2157" s="18">
        <f t="shared" si="5735"/>
        <v>49000</v>
      </c>
      <c r="U2157" s="18">
        <f t="shared" si="5736"/>
        <v>317159.3</v>
      </c>
      <c r="V2157" s="18">
        <f t="shared" si="5737"/>
        <v>0</v>
      </c>
      <c r="W2157" s="18"/>
      <c r="X2157" s="18"/>
      <c r="Y2157" s="18"/>
      <c r="Z2157" s="18"/>
      <c r="AA2157" s="18"/>
      <c r="AB2157" s="18"/>
      <c r="AC2157" s="18">
        <f t="shared" si="5727"/>
        <v>49000</v>
      </c>
      <c r="AD2157" s="18">
        <f t="shared" si="5728"/>
        <v>317159.3</v>
      </c>
      <c r="AE2157" s="18">
        <f t="shared" si="5729"/>
        <v>0</v>
      </c>
      <c r="AF2157" s="18">
        <v>193717.85</v>
      </c>
      <c r="AG2157" s="18">
        <v>-193717.85</v>
      </c>
      <c r="AH2157" s="18"/>
      <c r="AI2157" s="18">
        <f t="shared" si="5886"/>
        <v>242717.85</v>
      </c>
      <c r="AJ2157" s="18">
        <f t="shared" si="5887"/>
        <v>123441.44999999998</v>
      </c>
      <c r="AK2157" s="18">
        <f t="shared" si="5888"/>
        <v>0</v>
      </c>
      <c r="AL2157" s="18"/>
      <c r="AM2157" s="18">
        <f t="shared" si="5889"/>
        <v>242717.85</v>
      </c>
      <c r="AN2157" s="18"/>
      <c r="AO2157" s="18"/>
      <c r="AP2157" s="18"/>
      <c r="AQ2157" s="18">
        <f t="shared" si="5788"/>
        <v>242717.85</v>
      </c>
      <c r="AR2157" s="18">
        <f t="shared" si="5789"/>
        <v>123441.44999999998</v>
      </c>
      <c r="AS2157" s="18">
        <f t="shared" si="5790"/>
        <v>0</v>
      </c>
      <c r="AT2157" s="18"/>
      <c r="AU2157" s="18"/>
      <c r="AV2157" s="18"/>
      <c r="AW2157" s="18">
        <f t="shared" si="5791"/>
        <v>242717.85</v>
      </c>
      <c r="AX2157" s="18">
        <f t="shared" si="5792"/>
        <v>123441.44999999998</v>
      </c>
      <c r="AY2157" s="18">
        <f t="shared" si="5793"/>
        <v>0</v>
      </c>
      <c r="AZ2157" s="18">
        <v>78651.596999999994</v>
      </c>
      <c r="BA2157" s="18">
        <v>-78651.596999999994</v>
      </c>
      <c r="BB2157" s="18"/>
      <c r="BC2157" s="18">
        <f t="shared" si="5760"/>
        <v>321369.44699999999</v>
      </c>
      <c r="BD2157" s="18">
        <f t="shared" si="5761"/>
        <v>44789.852999999988</v>
      </c>
      <c r="BE2157" s="18">
        <f t="shared" si="5762"/>
        <v>0</v>
      </c>
      <c r="BF2157" s="18"/>
      <c r="BG2157" s="18"/>
      <c r="BH2157" s="18"/>
      <c r="BI2157" s="18">
        <f t="shared" si="5756"/>
        <v>321369.44699999999</v>
      </c>
      <c r="BJ2157" s="18">
        <f t="shared" si="5757"/>
        <v>44789.852999999988</v>
      </c>
      <c r="BK2157" s="18">
        <f t="shared" si="5758"/>
        <v>0</v>
      </c>
      <c r="BL2157" s="18">
        <v>26650.125</v>
      </c>
      <c r="BM2157" s="18">
        <v>-26650.125</v>
      </c>
      <c r="BN2157" s="18"/>
      <c r="BO2157" s="18">
        <f t="shared" si="5880"/>
        <v>348019.57199999999</v>
      </c>
      <c r="BP2157" s="18">
        <f t="shared" si="5881"/>
        <v>18139.727999999988</v>
      </c>
      <c r="BQ2157" s="18">
        <f t="shared" si="5882"/>
        <v>0</v>
      </c>
      <c r="BR2157" s="18"/>
      <c r="BS2157" s="18"/>
      <c r="BT2157" s="18"/>
      <c r="BU2157" s="18">
        <f t="shared" si="5873"/>
        <v>348019.57199999999</v>
      </c>
      <c r="BV2157" s="18">
        <f t="shared" si="5874"/>
        <v>18139.727999999988</v>
      </c>
      <c r="BW2157" s="18">
        <f t="shared" si="5875"/>
        <v>0</v>
      </c>
      <c r="BX2157" s="18"/>
      <c r="BY2157" s="18"/>
      <c r="BZ2157" s="18"/>
      <c r="CA2157" s="18">
        <f t="shared" si="5845"/>
        <v>348019.57199999999</v>
      </c>
      <c r="CB2157" s="18">
        <f t="shared" si="5846"/>
        <v>18139.727999999988</v>
      </c>
      <c r="CC2157" s="18">
        <f t="shared" si="5847"/>
        <v>0</v>
      </c>
      <c r="CD2157" s="18"/>
      <c r="CE2157" s="27"/>
      <c r="CF2157" s="33">
        <v>105</v>
      </c>
    </row>
    <row r="2158" spans="1:119" ht="46.8" hidden="1" x14ac:dyDescent="0.3">
      <c r="A2158" s="41" t="s">
        <v>363</v>
      </c>
      <c r="B2158" s="39"/>
      <c r="C2158" s="41"/>
      <c r="D2158" s="41"/>
      <c r="E2158" s="14" t="s">
        <v>1114</v>
      </c>
      <c r="F2158" s="18">
        <f t="shared" ref="F2158:K2160" si="5930">F2159</f>
        <v>0</v>
      </c>
      <c r="G2158" s="18">
        <f t="shared" si="5930"/>
        <v>0</v>
      </c>
      <c r="H2158" s="18">
        <f t="shared" si="5930"/>
        <v>0</v>
      </c>
      <c r="I2158" s="18">
        <f t="shared" si="5930"/>
        <v>0</v>
      </c>
      <c r="J2158" s="18">
        <f t="shared" si="5930"/>
        <v>0</v>
      </c>
      <c r="K2158" s="18">
        <f t="shared" si="5930"/>
        <v>0</v>
      </c>
      <c r="L2158" s="18">
        <f t="shared" si="5862"/>
        <v>0</v>
      </c>
      <c r="M2158" s="18">
        <f t="shared" si="5863"/>
        <v>0</v>
      </c>
      <c r="N2158" s="18">
        <f t="shared" si="5864"/>
        <v>0</v>
      </c>
      <c r="O2158" s="18">
        <f t="shared" ref="O2158:S2160" si="5931">O2159</f>
        <v>0</v>
      </c>
      <c r="P2158" s="18">
        <f t="shared" si="5931"/>
        <v>0</v>
      </c>
      <c r="Q2158" s="18">
        <f t="shared" si="5931"/>
        <v>0</v>
      </c>
      <c r="R2158" s="18">
        <f t="shared" si="5931"/>
        <v>0</v>
      </c>
      <c r="S2158" s="18">
        <f t="shared" si="5931"/>
        <v>0</v>
      </c>
      <c r="T2158" s="18">
        <f t="shared" si="5735"/>
        <v>0</v>
      </c>
      <c r="U2158" s="18">
        <f t="shared" si="5736"/>
        <v>0</v>
      </c>
      <c r="V2158" s="18">
        <f t="shared" si="5737"/>
        <v>0</v>
      </c>
      <c r="W2158" s="18">
        <f t="shared" ref="W2158:CD2160" si="5932">W2159</f>
        <v>0</v>
      </c>
      <c r="X2158" s="18">
        <f t="shared" si="5932"/>
        <v>0</v>
      </c>
      <c r="Y2158" s="18">
        <f t="shared" si="5932"/>
        <v>0</v>
      </c>
      <c r="Z2158" s="18">
        <f t="shared" si="5932"/>
        <v>0</v>
      </c>
      <c r="AA2158" s="18">
        <f t="shared" si="5932"/>
        <v>0</v>
      </c>
      <c r="AB2158" s="18">
        <f t="shared" si="5932"/>
        <v>0</v>
      </c>
      <c r="AC2158" s="18">
        <f t="shared" si="5727"/>
        <v>0</v>
      </c>
      <c r="AD2158" s="18">
        <f t="shared" si="5728"/>
        <v>0</v>
      </c>
      <c r="AE2158" s="18">
        <f t="shared" si="5729"/>
        <v>0</v>
      </c>
      <c r="AF2158" s="18">
        <f t="shared" si="5932"/>
        <v>0</v>
      </c>
      <c r="AG2158" s="18">
        <f t="shared" si="5932"/>
        <v>0</v>
      </c>
      <c r="AH2158" s="18">
        <f t="shared" si="5932"/>
        <v>0</v>
      </c>
      <c r="AI2158" s="18">
        <f t="shared" si="5886"/>
        <v>0</v>
      </c>
      <c r="AJ2158" s="18">
        <f t="shared" si="5887"/>
        <v>0</v>
      </c>
      <c r="AK2158" s="18">
        <f t="shared" si="5888"/>
        <v>0</v>
      </c>
      <c r="AL2158" s="18">
        <f t="shared" si="5932"/>
        <v>0</v>
      </c>
      <c r="AM2158" s="18">
        <f t="shared" si="5889"/>
        <v>0</v>
      </c>
      <c r="AN2158" s="18">
        <f t="shared" si="5932"/>
        <v>0</v>
      </c>
      <c r="AO2158" s="18">
        <f t="shared" si="5932"/>
        <v>0</v>
      </c>
      <c r="AP2158" s="18">
        <f t="shared" si="5932"/>
        <v>0</v>
      </c>
      <c r="AQ2158" s="18">
        <f t="shared" si="5788"/>
        <v>0</v>
      </c>
      <c r="AR2158" s="18">
        <f t="shared" si="5789"/>
        <v>0</v>
      </c>
      <c r="AS2158" s="18">
        <f t="shared" si="5790"/>
        <v>0</v>
      </c>
      <c r="AT2158" s="18">
        <f t="shared" si="5932"/>
        <v>0</v>
      </c>
      <c r="AU2158" s="18">
        <f t="shared" si="5932"/>
        <v>0</v>
      </c>
      <c r="AV2158" s="18">
        <f t="shared" si="5932"/>
        <v>0</v>
      </c>
      <c r="AW2158" s="18">
        <f t="shared" si="5791"/>
        <v>0</v>
      </c>
      <c r="AX2158" s="18">
        <f t="shared" si="5792"/>
        <v>0</v>
      </c>
      <c r="AY2158" s="18">
        <f t="shared" si="5793"/>
        <v>0</v>
      </c>
      <c r="AZ2158" s="18">
        <f t="shared" si="5932"/>
        <v>0</v>
      </c>
      <c r="BA2158" s="18">
        <f t="shared" si="5932"/>
        <v>0</v>
      </c>
      <c r="BB2158" s="18">
        <f t="shared" si="5932"/>
        <v>0</v>
      </c>
      <c r="BC2158" s="18">
        <f t="shared" si="5760"/>
        <v>0</v>
      </c>
      <c r="BD2158" s="18">
        <f t="shared" si="5761"/>
        <v>0</v>
      </c>
      <c r="BE2158" s="18">
        <f t="shared" si="5762"/>
        <v>0</v>
      </c>
      <c r="BF2158" s="18">
        <f t="shared" si="5932"/>
        <v>0</v>
      </c>
      <c r="BG2158" s="18">
        <f t="shared" si="5932"/>
        <v>0</v>
      </c>
      <c r="BH2158" s="18">
        <f t="shared" si="5932"/>
        <v>0</v>
      </c>
      <c r="BI2158" s="18">
        <f t="shared" si="5756"/>
        <v>0</v>
      </c>
      <c r="BJ2158" s="18">
        <f t="shared" si="5757"/>
        <v>0</v>
      </c>
      <c r="BK2158" s="18">
        <f t="shared" si="5758"/>
        <v>0</v>
      </c>
      <c r="BL2158" s="18">
        <f t="shared" si="5932"/>
        <v>0</v>
      </c>
      <c r="BM2158" s="18">
        <f t="shared" si="5932"/>
        <v>0</v>
      </c>
      <c r="BN2158" s="18">
        <f t="shared" si="5932"/>
        <v>0</v>
      </c>
      <c r="BO2158" s="18">
        <f t="shared" si="5880"/>
        <v>0</v>
      </c>
      <c r="BP2158" s="18">
        <f t="shared" si="5881"/>
        <v>0</v>
      </c>
      <c r="BQ2158" s="18">
        <f t="shared" si="5882"/>
        <v>0</v>
      </c>
      <c r="BR2158" s="18">
        <f t="shared" si="5932"/>
        <v>0</v>
      </c>
      <c r="BS2158" s="18">
        <f t="shared" si="5932"/>
        <v>0</v>
      </c>
      <c r="BT2158" s="18">
        <f t="shared" si="5932"/>
        <v>0</v>
      </c>
      <c r="BU2158" s="18">
        <f t="shared" si="5873"/>
        <v>0</v>
      </c>
      <c r="BV2158" s="18">
        <f t="shared" si="5874"/>
        <v>0</v>
      </c>
      <c r="BW2158" s="18">
        <f t="shared" si="5875"/>
        <v>0</v>
      </c>
      <c r="BX2158" s="18">
        <f t="shared" si="5932"/>
        <v>0</v>
      </c>
      <c r="BY2158" s="18">
        <f t="shared" si="5932"/>
        <v>0</v>
      </c>
      <c r="BZ2158" s="18">
        <f t="shared" si="5932"/>
        <v>0</v>
      </c>
      <c r="CA2158" s="18">
        <f t="shared" si="5845"/>
        <v>0</v>
      </c>
      <c r="CB2158" s="18">
        <f t="shared" si="5846"/>
        <v>0</v>
      </c>
      <c r="CC2158" s="18">
        <f t="shared" si="5847"/>
        <v>0</v>
      </c>
      <c r="CD2158" s="18">
        <f t="shared" si="5932"/>
        <v>0</v>
      </c>
      <c r="CE2158" s="27" t="s">
        <v>1661</v>
      </c>
      <c r="CF2158" s="33"/>
    </row>
    <row r="2159" spans="1:119" ht="46.8" hidden="1" x14ac:dyDescent="0.3">
      <c r="A2159" s="41" t="s">
        <v>363</v>
      </c>
      <c r="B2159" s="39">
        <v>400</v>
      </c>
      <c r="C2159" s="41"/>
      <c r="D2159" s="41"/>
      <c r="E2159" s="14" t="s">
        <v>553</v>
      </c>
      <c r="F2159" s="18">
        <f t="shared" si="5930"/>
        <v>0</v>
      </c>
      <c r="G2159" s="18">
        <f t="shared" si="5930"/>
        <v>0</v>
      </c>
      <c r="H2159" s="18">
        <f t="shared" si="5930"/>
        <v>0</v>
      </c>
      <c r="I2159" s="18">
        <f t="shared" si="5930"/>
        <v>0</v>
      </c>
      <c r="J2159" s="18">
        <f t="shared" si="5930"/>
        <v>0</v>
      </c>
      <c r="K2159" s="18">
        <f t="shared" si="5930"/>
        <v>0</v>
      </c>
      <c r="L2159" s="18">
        <f t="shared" si="5862"/>
        <v>0</v>
      </c>
      <c r="M2159" s="18">
        <f t="shared" si="5863"/>
        <v>0</v>
      </c>
      <c r="N2159" s="18">
        <f t="shared" si="5864"/>
        <v>0</v>
      </c>
      <c r="O2159" s="18">
        <f t="shared" si="5931"/>
        <v>0</v>
      </c>
      <c r="P2159" s="18">
        <f t="shared" si="5931"/>
        <v>0</v>
      </c>
      <c r="Q2159" s="18">
        <f t="shared" si="5931"/>
        <v>0</v>
      </c>
      <c r="R2159" s="18">
        <f t="shared" si="5931"/>
        <v>0</v>
      </c>
      <c r="S2159" s="18">
        <f t="shared" si="5931"/>
        <v>0</v>
      </c>
      <c r="T2159" s="18">
        <f t="shared" si="5735"/>
        <v>0</v>
      </c>
      <c r="U2159" s="18">
        <f t="shared" si="5736"/>
        <v>0</v>
      </c>
      <c r="V2159" s="18">
        <f t="shared" si="5737"/>
        <v>0</v>
      </c>
      <c r="W2159" s="18">
        <f t="shared" si="5932"/>
        <v>0</v>
      </c>
      <c r="X2159" s="18">
        <f t="shared" si="5932"/>
        <v>0</v>
      </c>
      <c r="Y2159" s="18">
        <f t="shared" si="5932"/>
        <v>0</v>
      </c>
      <c r="Z2159" s="18">
        <f t="shared" si="5932"/>
        <v>0</v>
      </c>
      <c r="AA2159" s="18">
        <f t="shared" si="5932"/>
        <v>0</v>
      </c>
      <c r="AB2159" s="18">
        <f t="shared" si="5932"/>
        <v>0</v>
      </c>
      <c r="AC2159" s="18">
        <f t="shared" si="5727"/>
        <v>0</v>
      </c>
      <c r="AD2159" s="18">
        <f t="shared" si="5728"/>
        <v>0</v>
      </c>
      <c r="AE2159" s="18">
        <f t="shared" si="5729"/>
        <v>0</v>
      </c>
      <c r="AF2159" s="18">
        <f t="shared" si="5932"/>
        <v>0</v>
      </c>
      <c r="AG2159" s="18">
        <f t="shared" si="5932"/>
        <v>0</v>
      </c>
      <c r="AH2159" s="18">
        <f t="shared" si="5932"/>
        <v>0</v>
      </c>
      <c r="AI2159" s="18">
        <f t="shared" si="5886"/>
        <v>0</v>
      </c>
      <c r="AJ2159" s="18">
        <f t="shared" si="5887"/>
        <v>0</v>
      </c>
      <c r="AK2159" s="18">
        <f t="shared" si="5888"/>
        <v>0</v>
      </c>
      <c r="AL2159" s="18">
        <f t="shared" si="5932"/>
        <v>0</v>
      </c>
      <c r="AM2159" s="18">
        <f t="shared" si="5889"/>
        <v>0</v>
      </c>
      <c r="AN2159" s="18">
        <f t="shared" si="5932"/>
        <v>0</v>
      </c>
      <c r="AO2159" s="18">
        <f t="shared" si="5932"/>
        <v>0</v>
      </c>
      <c r="AP2159" s="18">
        <f t="shared" si="5932"/>
        <v>0</v>
      </c>
      <c r="AQ2159" s="18">
        <f t="shared" si="5788"/>
        <v>0</v>
      </c>
      <c r="AR2159" s="18">
        <f t="shared" si="5789"/>
        <v>0</v>
      </c>
      <c r="AS2159" s="18">
        <f t="shared" si="5790"/>
        <v>0</v>
      </c>
      <c r="AT2159" s="18">
        <f t="shared" si="5932"/>
        <v>0</v>
      </c>
      <c r="AU2159" s="18">
        <f t="shared" si="5932"/>
        <v>0</v>
      </c>
      <c r="AV2159" s="18">
        <f t="shared" si="5932"/>
        <v>0</v>
      </c>
      <c r="AW2159" s="18">
        <f t="shared" si="5791"/>
        <v>0</v>
      </c>
      <c r="AX2159" s="18">
        <f t="shared" si="5792"/>
        <v>0</v>
      </c>
      <c r="AY2159" s="18">
        <f t="shared" si="5793"/>
        <v>0</v>
      </c>
      <c r="AZ2159" s="18">
        <f t="shared" si="5932"/>
        <v>0</v>
      </c>
      <c r="BA2159" s="18">
        <f t="shared" si="5932"/>
        <v>0</v>
      </c>
      <c r="BB2159" s="18">
        <f t="shared" si="5932"/>
        <v>0</v>
      </c>
      <c r="BC2159" s="18">
        <f t="shared" si="5760"/>
        <v>0</v>
      </c>
      <c r="BD2159" s="18">
        <f t="shared" si="5761"/>
        <v>0</v>
      </c>
      <c r="BE2159" s="18">
        <f t="shared" si="5762"/>
        <v>0</v>
      </c>
      <c r="BF2159" s="18">
        <f t="shared" si="5932"/>
        <v>0</v>
      </c>
      <c r="BG2159" s="18">
        <f t="shared" si="5932"/>
        <v>0</v>
      </c>
      <c r="BH2159" s="18">
        <f t="shared" si="5932"/>
        <v>0</v>
      </c>
      <c r="BI2159" s="18">
        <f t="shared" si="5756"/>
        <v>0</v>
      </c>
      <c r="BJ2159" s="18">
        <f t="shared" si="5757"/>
        <v>0</v>
      </c>
      <c r="BK2159" s="18">
        <f t="shared" si="5758"/>
        <v>0</v>
      </c>
      <c r="BL2159" s="18">
        <f t="shared" si="5932"/>
        <v>0</v>
      </c>
      <c r="BM2159" s="18">
        <f t="shared" si="5932"/>
        <v>0</v>
      </c>
      <c r="BN2159" s="18">
        <f t="shared" si="5932"/>
        <v>0</v>
      </c>
      <c r="BO2159" s="18">
        <f t="shared" si="5880"/>
        <v>0</v>
      </c>
      <c r="BP2159" s="18">
        <f t="shared" si="5881"/>
        <v>0</v>
      </c>
      <c r="BQ2159" s="18">
        <f t="shared" si="5882"/>
        <v>0</v>
      </c>
      <c r="BR2159" s="18">
        <f t="shared" si="5932"/>
        <v>0</v>
      </c>
      <c r="BS2159" s="18">
        <f t="shared" si="5932"/>
        <v>0</v>
      </c>
      <c r="BT2159" s="18">
        <f t="shared" si="5932"/>
        <v>0</v>
      </c>
      <c r="BU2159" s="18">
        <f t="shared" si="5873"/>
        <v>0</v>
      </c>
      <c r="BV2159" s="18">
        <f t="shared" si="5874"/>
        <v>0</v>
      </c>
      <c r="BW2159" s="18">
        <f t="shared" si="5875"/>
        <v>0</v>
      </c>
      <c r="BX2159" s="18">
        <f t="shared" si="5932"/>
        <v>0</v>
      </c>
      <c r="BY2159" s="18">
        <f t="shared" si="5932"/>
        <v>0</v>
      </c>
      <c r="BZ2159" s="18">
        <f t="shared" si="5932"/>
        <v>0</v>
      </c>
      <c r="CA2159" s="18">
        <f t="shared" si="5845"/>
        <v>0</v>
      </c>
      <c r="CB2159" s="18">
        <f t="shared" si="5846"/>
        <v>0</v>
      </c>
      <c r="CC2159" s="18">
        <f t="shared" si="5847"/>
        <v>0</v>
      </c>
      <c r="CD2159" s="18">
        <f t="shared" si="5932"/>
        <v>0</v>
      </c>
      <c r="CE2159" s="27" t="s">
        <v>1661</v>
      </c>
      <c r="CF2159" s="33"/>
    </row>
    <row r="2160" spans="1:119" hidden="1" x14ac:dyDescent="0.3">
      <c r="A2160" s="41" t="s">
        <v>363</v>
      </c>
      <c r="B2160" s="39">
        <v>410</v>
      </c>
      <c r="C2160" s="41"/>
      <c r="D2160" s="41"/>
      <c r="E2160" s="14" t="s">
        <v>566</v>
      </c>
      <c r="F2160" s="18">
        <f t="shared" si="5930"/>
        <v>0</v>
      </c>
      <c r="G2160" s="18">
        <f t="shared" si="5930"/>
        <v>0</v>
      </c>
      <c r="H2160" s="18">
        <f t="shared" si="5930"/>
        <v>0</v>
      </c>
      <c r="I2160" s="18">
        <f t="shared" si="5930"/>
        <v>0</v>
      </c>
      <c r="J2160" s="18">
        <f t="shared" si="5930"/>
        <v>0</v>
      </c>
      <c r="K2160" s="18">
        <f t="shared" si="5930"/>
        <v>0</v>
      </c>
      <c r="L2160" s="18">
        <f t="shared" si="5862"/>
        <v>0</v>
      </c>
      <c r="M2160" s="18">
        <f t="shared" si="5863"/>
        <v>0</v>
      </c>
      <c r="N2160" s="18">
        <f t="shared" si="5864"/>
        <v>0</v>
      </c>
      <c r="O2160" s="18">
        <f t="shared" si="5931"/>
        <v>0</v>
      </c>
      <c r="P2160" s="18">
        <f t="shared" si="5931"/>
        <v>0</v>
      </c>
      <c r="Q2160" s="18">
        <f t="shared" si="5931"/>
        <v>0</v>
      </c>
      <c r="R2160" s="18">
        <f t="shared" si="5931"/>
        <v>0</v>
      </c>
      <c r="S2160" s="18">
        <f t="shared" si="5931"/>
        <v>0</v>
      </c>
      <c r="T2160" s="18">
        <f t="shared" si="5735"/>
        <v>0</v>
      </c>
      <c r="U2160" s="18">
        <f t="shared" si="5736"/>
        <v>0</v>
      </c>
      <c r="V2160" s="18">
        <f t="shared" si="5737"/>
        <v>0</v>
      </c>
      <c r="W2160" s="18">
        <f t="shared" si="5932"/>
        <v>0</v>
      </c>
      <c r="X2160" s="18">
        <f t="shared" si="5932"/>
        <v>0</v>
      </c>
      <c r="Y2160" s="18">
        <f t="shared" si="5932"/>
        <v>0</v>
      </c>
      <c r="Z2160" s="18">
        <f t="shared" si="5932"/>
        <v>0</v>
      </c>
      <c r="AA2160" s="18">
        <f t="shared" si="5932"/>
        <v>0</v>
      </c>
      <c r="AB2160" s="18">
        <f t="shared" si="5932"/>
        <v>0</v>
      </c>
      <c r="AC2160" s="18">
        <f t="shared" si="5727"/>
        <v>0</v>
      </c>
      <c r="AD2160" s="18">
        <f t="shared" si="5728"/>
        <v>0</v>
      </c>
      <c r="AE2160" s="18">
        <f t="shared" si="5729"/>
        <v>0</v>
      </c>
      <c r="AF2160" s="18">
        <f t="shared" si="5932"/>
        <v>0</v>
      </c>
      <c r="AG2160" s="18">
        <f t="shared" si="5932"/>
        <v>0</v>
      </c>
      <c r="AH2160" s="18">
        <f t="shared" si="5932"/>
        <v>0</v>
      </c>
      <c r="AI2160" s="18">
        <f t="shared" si="5886"/>
        <v>0</v>
      </c>
      <c r="AJ2160" s="18">
        <f t="shared" si="5887"/>
        <v>0</v>
      </c>
      <c r="AK2160" s="18">
        <f t="shared" si="5888"/>
        <v>0</v>
      </c>
      <c r="AL2160" s="18">
        <f t="shared" si="5932"/>
        <v>0</v>
      </c>
      <c r="AM2160" s="18">
        <f t="shared" si="5889"/>
        <v>0</v>
      </c>
      <c r="AN2160" s="18">
        <f t="shared" si="5932"/>
        <v>0</v>
      </c>
      <c r="AO2160" s="18">
        <f t="shared" si="5932"/>
        <v>0</v>
      </c>
      <c r="AP2160" s="18">
        <f t="shared" si="5932"/>
        <v>0</v>
      </c>
      <c r="AQ2160" s="18">
        <f t="shared" si="5788"/>
        <v>0</v>
      </c>
      <c r="AR2160" s="18">
        <f t="shared" si="5789"/>
        <v>0</v>
      </c>
      <c r="AS2160" s="18">
        <f t="shared" si="5790"/>
        <v>0</v>
      </c>
      <c r="AT2160" s="18">
        <f t="shared" si="5932"/>
        <v>0</v>
      </c>
      <c r="AU2160" s="18">
        <f t="shared" si="5932"/>
        <v>0</v>
      </c>
      <c r="AV2160" s="18">
        <f t="shared" si="5932"/>
        <v>0</v>
      </c>
      <c r="AW2160" s="18">
        <f t="shared" si="5791"/>
        <v>0</v>
      </c>
      <c r="AX2160" s="18">
        <f t="shared" si="5792"/>
        <v>0</v>
      </c>
      <c r="AY2160" s="18">
        <f t="shared" si="5793"/>
        <v>0</v>
      </c>
      <c r="AZ2160" s="18">
        <f t="shared" si="5932"/>
        <v>0</v>
      </c>
      <c r="BA2160" s="18">
        <f t="shared" si="5932"/>
        <v>0</v>
      </c>
      <c r="BB2160" s="18">
        <f t="shared" si="5932"/>
        <v>0</v>
      </c>
      <c r="BC2160" s="18">
        <f t="shared" si="5760"/>
        <v>0</v>
      </c>
      <c r="BD2160" s="18">
        <f t="shared" si="5761"/>
        <v>0</v>
      </c>
      <c r="BE2160" s="18">
        <f t="shared" si="5762"/>
        <v>0</v>
      </c>
      <c r="BF2160" s="18">
        <f t="shared" si="5932"/>
        <v>0</v>
      </c>
      <c r="BG2160" s="18">
        <f t="shared" si="5932"/>
        <v>0</v>
      </c>
      <c r="BH2160" s="18">
        <f t="shared" si="5932"/>
        <v>0</v>
      </c>
      <c r="BI2160" s="18">
        <f t="shared" si="5756"/>
        <v>0</v>
      </c>
      <c r="BJ2160" s="18">
        <f t="shared" si="5757"/>
        <v>0</v>
      </c>
      <c r="BK2160" s="18">
        <f t="shared" si="5758"/>
        <v>0</v>
      </c>
      <c r="BL2160" s="18">
        <f t="shared" si="5932"/>
        <v>0</v>
      </c>
      <c r="BM2160" s="18">
        <f t="shared" si="5932"/>
        <v>0</v>
      </c>
      <c r="BN2160" s="18">
        <f t="shared" si="5932"/>
        <v>0</v>
      </c>
      <c r="BO2160" s="18">
        <f t="shared" si="5880"/>
        <v>0</v>
      </c>
      <c r="BP2160" s="18">
        <f t="shared" si="5881"/>
        <v>0</v>
      </c>
      <c r="BQ2160" s="18">
        <f t="shared" si="5882"/>
        <v>0</v>
      </c>
      <c r="BR2160" s="18">
        <f t="shared" si="5932"/>
        <v>0</v>
      </c>
      <c r="BS2160" s="18">
        <f t="shared" si="5932"/>
        <v>0</v>
      </c>
      <c r="BT2160" s="18">
        <f t="shared" si="5932"/>
        <v>0</v>
      </c>
      <c r="BU2160" s="18">
        <f t="shared" si="5873"/>
        <v>0</v>
      </c>
      <c r="BV2160" s="18">
        <f t="shared" si="5874"/>
        <v>0</v>
      </c>
      <c r="BW2160" s="18">
        <f t="shared" si="5875"/>
        <v>0</v>
      </c>
      <c r="BX2160" s="18">
        <f t="shared" si="5932"/>
        <v>0</v>
      </c>
      <c r="BY2160" s="18">
        <f t="shared" si="5932"/>
        <v>0</v>
      </c>
      <c r="BZ2160" s="18">
        <f t="shared" si="5932"/>
        <v>0</v>
      </c>
      <c r="CA2160" s="18">
        <f t="shared" si="5845"/>
        <v>0</v>
      </c>
      <c r="CB2160" s="18">
        <f t="shared" si="5846"/>
        <v>0</v>
      </c>
      <c r="CC2160" s="18">
        <f t="shared" si="5847"/>
        <v>0</v>
      </c>
      <c r="CD2160" s="18">
        <f t="shared" si="5932"/>
        <v>0</v>
      </c>
      <c r="CE2160" s="27" t="s">
        <v>1661</v>
      </c>
      <c r="CF2160" s="33"/>
    </row>
    <row r="2161" spans="1:84" hidden="1" x14ac:dyDescent="0.3">
      <c r="A2161" s="41" t="s">
        <v>363</v>
      </c>
      <c r="B2161" s="39">
        <v>410</v>
      </c>
      <c r="C2161" s="41" t="s">
        <v>198</v>
      </c>
      <c r="D2161" s="41" t="s">
        <v>110</v>
      </c>
      <c r="E2161" s="14" t="s">
        <v>526</v>
      </c>
      <c r="F2161" s="18"/>
      <c r="G2161" s="18"/>
      <c r="H2161" s="18"/>
      <c r="I2161" s="18"/>
      <c r="J2161" s="18"/>
      <c r="K2161" s="18"/>
      <c r="L2161" s="18">
        <f t="shared" si="5862"/>
        <v>0</v>
      </c>
      <c r="M2161" s="18">
        <f t="shared" si="5863"/>
        <v>0</v>
      </c>
      <c r="N2161" s="18">
        <f t="shared" si="5864"/>
        <v>0</v>
      </c>
      <c r="O2161" s="18"/>
      <c r="P2161" s="18"/>
      <c r="Q2161" s="18"/>
      <c r="R2161" s="18"/>
      <c r="S2161" s="18"/>
      <c r="T2161" s="18">
        <f t="shared" si="5735"/>
        <v>0</v>
      </c>
      <c r="U2161" s="18">
        <f t="shared" si="5736"/>
        <v>0</v>
      </c>
      <c r="V2161" s="18">
        <f t="shared" si="5737"/>
        <v>0</v>
      </c>
      <c r="W2161" s="18"/>
      <c r="X2161" s="18"/>
      <c r="Y2161" s="18"/>
      <c r="Z2161" s="18"/>
      <c r="AA2161" s="18"/>
      <c r="AB2161" s="18"/>
      <c r="AC2161" s="18">
        <f t="shared" si="5727"/>
        <v>0</v>
      </c>
      <c r="AD2161" s="18">
        <f t="shared" si="5728"/>
        <v>0</v>
      </c>
      <c r="AE2161" s="18">
        <f t="shared" si="5729"/>
        <v>0</v>
      </c>
      <c r="AF2161" s="18"/>
      <c r="AG2161" s="18"/>
      <c r="AH2161" s="18"/>
      <c r="AI2161" s="18">
        <f t="shared" si="5886"/>
        <v>0</v>
      </c>
      <c r="AJ2161" s="18">
        <f t="shared" si="5887"/>
        <v>0</v>
      </c>
      <c r="AK2161" s="18">
        <f t="shared" si="5888"/>
        <v>0</v>
      </c>
      <c r="AL2161" s="18"/>
      <c r="AM2161" s="18">
        <f t="shared" si="5889"/>
        <v>0</v>
      </c>
      <c r="AN2161" s="18"/>
      <c r="AO2161" s="18"/>
      <c r="AP2161" s="18"/>
      <c r="AQ2161" s="18">
        <f t="shared" si="5788"/>
        <v>0</v>
      </c>
      <c r="AR2161" s="18">
        <f t="shared" si="5789"/>
        <v>0</v>
      </c>
      <c r="AS2161" s="18">
        <f t="shared" si="5790"/>
        <v>0</v>
      </c>
      <c r="AT2161" s="18"/>
      <c r="AU2161" s="18"/>
      <c r="AV2161" s="18"/>
      <c r="AW2161" s="18">
        <f t="shared" si="5791"/>
        <v>0</v>
      </c>
      <c r="AX2161" s="18">
        <f t="shared" si="5792"/>
        <v>0</v>
      </c>
      <c r="AY2161" s="18">
        <f t="shared" si="5793"/>
        <v>0</v>
      </c>
      <c r="AZ2161" s="18"/>
      <c r="BA2161" s="18"/>
      <c r="BB2161" s="18"/>
      <c r="BC2161" s="18">
        <f t="shared" si="5760"/>
        <v>0</v>
      </c>
      <c r="BD2161" s="18">
        <f t="shared" si="5761"/>
        <v>0</v>
      </c>
      <c r="BE2161" s="18">
        <f t="shared" si="5762"/>
        <v>0</v>
      </c>
      <c r="BF2161" s="18"/>
      <c r="BG2161" s="18"/>
      <c r="BH2161" s="18"/>
      <c r="BI2161" s="18">
        <f t="shared" si="5756"/>
        <v>0</v>
      </c>
      <c r="BJ2161" s="18">
        <f t="shared" si="5757"/>
        <v>0</v>
      </c>
      <c r="BK2161" s="18">
        <f t="shared" si="5758"/>
        <v>0</v>
      </c>
      <c r="BL2161" s="18"/>
      <c r="BM2161" s="18"/>
      <c r="BN2161" s="18"/>
      <c r="BO2161" s="18">
        <f t="shared" si="5880"/>
        <v>0</v>
      </c>
      <c r="BP2161" s="18">
        <f t="shared" si="5881"/>
        <v>0</v>
      </c>
      <c r="BQ2161" s="18">
        <f t="shared" si="5882"/>
        <v>0</v>
      </c>
      <c r="BR2161" s="18"/>
      <c r="BS2161" s="18"/>
      <c r="BT2161" s="18"/>
      <c r="BU2161" s="18">
        <f t="shared" si="5873"/>
        <v>0</v>
      </c>
      <c r="BV2161" s="18">
        <f t="shared" si="5874"/>
        <v>0</v>
      </c>
      <c r="BW2161" s="18">
        <f t="shared" si="5875"/>
        <v>0</v>
      </c>
      <c r="BX2161" s="18"/>
      <c r="BY2161" s="18"/>
      <c r="BZ2161" s="18"/>
      <c r="CA2161" s="18">
        <f t="shared" si="5845"/>
        <v>0</v>
      </c>
      <c r="CB2161" s="18">
        <f t="shared" si="5846"/>
        <v>0</v>
      </c>
      <c r="CC2161" s="18">
        <f t="shared" si="5847"/>
        <v>0</v>
      </c>
      <c r="CD2161" s="18"/>
      <c r="CE2161" s="27" t="s">
        <v>1661</v>
      </c>
      <c r="CF2161" s="33"/>
    </row>
    <row r="2162" spans="1:84" ht="46.8" x14ac:dyDescent="0.3">
      <c r="A2162" s="41" t="s">
        <v>364</v>
      </c>
      <c r="B2162" s="39"/>
      <c r="C2162" s="41"/>
      <c r="D2162" s="41"/>
      <c r="E2162" s="14" t="s">
        <v>1115</v>
      </c>
      <c r="F2162" s="18">
        <f t="shared" ref="F2162:K2164" si="5933">F2163</f>
        <v>0</v>
      </c>
      <c r="G2162" s="18">
        <f t="shared" si="5933"/>
        <v>0</v>
      </c>
      <c r="H2162" s="18">
        <f t="shared" si="5933"/>
        <v>0</v>
      </c>
      <c r="I2162" s="18">
        <f t="shared" si="5933"/>
        <v>0</v>
      </c>
      <c r="J2162" s="18">
        <f t="shared" si="5933"/>
        <v>0</v>
      </c>
      <c r="K2162" s="18">
        <f t="shared" si="5933"/>
        <v>0</v>
      </c>
      <c r="L2162" s="18">
        <f t="shared" si="5862"/>
        <v>0</v>
      </c>
      <c r="M2162" s="18">
        <f t="shared" si="5863"/>
        <v>0</v>
      </c>
      <c r="N2162" s="18">
        <f t="shared" si="5864"/>
        <v>0</v>
      </c>
      <c r="O2162" s="18">
        <f t="shared" ref="O2162:S2164" si="5934">O2163</f>
        <v>2092.9110000000001</v>
      </c>
      <c r="P2162" s="18">
        <f t="shared" si="5934"/>
        <v>0</v>
      </c>
      <c r="Q2162" s="18">
        <f t="shared" si="5934"/>
        <v>0</v>
      </c>
      <c r="R2162" s="18">
        <f t="shared" si="5934"/>
        <v>0</v>
      </c>
      <c r="S2162" s="18">
        <f t="shared" si="5934"/>
        <v>0</v>
      </c>
      <c r="T2162" s="18">
        <f t="shared" si="5735"/>
        <v>2092.9110000000001</v>
      </c>
      <c r="U2162" s="18">
        <f t="shared" si="5736"/>
        <v>0</v>
      </c>
      <c r="V2162" s="18">
        <f t="shared" si="5737"/>
        <v>0</v>
      </c>
      <c r="W2162" s="18">
        <f t="shared" ref="W2162:CD2164" si="5935">W2163</f>
        <v>0</v>
      </c>
      <c r="X2162" s="18">
        <f t="shared" si="5935"/>
        <v>0</v>
      </c>
      <c r="Y2162" s="18">
        <f t="shared" si="5935"/>
        <v>0</v>
      </c>
      <c r="Z2162" s="18">
        <f t="shared" si="5935"/>
        <v>0</v>
      </c>
      <c r="AA2162" s="18">
        <f t="shared" si="5935"/>
        <v>0</v>
      </c>
      <c r="AB2162" s="18">
        <f t="shared" si="5935"/>
        <v>0</v>
      </c>
      <c r="AC2162" s="18">
        <f t="shared" si="5727"/>
        <v>2092.9110000000001</v>
      </c>
      <c r="AD2162" s="18">
        <f t="shared" si="5728"/>
        <v>0</v>
      </c>
      <c r="AE2162" s="18">
        <f t="shared" si="5729"/>
        <v>0</v>
      </c>
      <c r="AF2162" s="18">
        <f t="shared" si="5935"/>
        <v>0</v>
      </c>
      <c r="AG2162" s="18">
        <f t="shared" si="5935"/>
        <v>0</v>
      </c>
      <c r="AH2162" s="18">
        <f t="shared" si="5935"/>
        <v>0</v>
      </c>
      <c r="AI2162" s="18">
        <f t="shared" si="5886"/>
        <v>2092.9110000000001</v>
      </c>
      <c r="AJ2162" s="18">
        <f t="shared" si="5887"/>
        <v>0</v>
      </c>
      <c r="AK2162" s="18">
        <f t="shared" si="5888"/>
        <v>0</v>
      </c>
      <c r="AL2162" s="18">
        <f t="shared" si="5935"/>
        <v>0</v>
      </c>
      <c r="AM2162" s="18">
        <f t="shared" si="5889"/>
        <v>2092.9110000000001</v>
      </c>
      <c r="AN2162" s="18">
        <f t="shared" si="5935"/>
        <v>0</v>
      </c>
      <c r="AO2162" s="18">
        <f t="shared" si="5935"/>
        <v>0</v>
      </c>
      <c r="AP2162" s="18">
        <f t="shared" si="5935"/>
        <v>0</v>
      </c>
      <c r="AQ2162" s="18">
        <f t="shared" si="5788"/>
        <v>2092.9110000000001</v>
      </c>
      <c r="AR2162" s="18">
        <f t="shared" si="5789"/>
        <v>0</v>
      </c>
      <c r="AS2162" s="18">
        <f t="shared" si="5790"/>
        <v>0</v>
      </c>
      <c r="AT2162" s="18">
        <f t="shared" si="5935"/>
        <v>0</v>
      </c>
      <c r="AU2162" s="18">
        <f t="shared" si="5935"/>
        <v>0</v>
      </c>
      <c r="AV2162" s="18">
        <f t="shared" si="5935"/>
        <v>0</v>
      </c>
      <c r="AW2162" s="18">
        <f t="shared" si="5791"/>
        <v>2092.9110000000001</v>
      </c>
      <c r="AX2162" s="18">
        <f t="shared" si="5792"/>
        <v>0</v>
      </c>
      <c r="AY2162" s="18">
        <f t="shared" si="5793"/>
        <v>0</v>
      </c>
      <c r="AZ2162" s="18">
        <f t="shared" si="5935"/>
        <v>0</v>
      </c>
      <c r="BA2162" s="18">
        <f t="shared" si="5935"/>
        <v>0</v>
      </c>
      <c r="BB2162" s="18">
        <f t="shared" si="5935"/>
        <v>0</v>
      </c>
      <c r="BC2162" s="18">
        <f t="shared" si="5760"/>
        <v>2092.9110000000001</v>
      </c>
      <c r="BD2162" s="18">
        <f t="shared" si="5761"/>
        <v>0</v>
      </c>
      <c r="BE2162" s="18">
        <f t="shared" si="5762"/>
        <v>0</v>
      </c>
      <c r="BF2162" s="18">
        <f t="shared" si="5935"/>
        <v>0</v>
      </c>
      <c r="BG2162" s="18">
        <f t="shared" si="5935"/>
        <v>0</v>
      </c>
      <c r="BH2162" s="18">
        <f t="shared" si="5935"/>
        <v>0</v>
      </c>
      <c r="BI2162" s="18">
        <f t="shared" si="5756"/>
        <v>2092.9110000000001</v>
      </c>
      <c r="BJ2162" s="18">
        <f t="shared" si="5757"/>
        <v>0</v>
      </c>
      <c r="BK2162" s="18">
        <f t="shared" si="5758"/>
        <v>0</v>
      </c>
      <c r="BL2162" s="18">
        <f t="shared" si="5935"/>
        <v>-2092.9110000000001</v>
      </c>
      <c r="BM2162" s="18">
        <f t="shared" si="5935"/>
        <v>2092.9110000000001</v>
      </c>
      <c r="BN2162" s="18">
        <f t="shared" si="5935"/>
        <v>0</v>
      </c>
      <c r="BO2162" s="18">
        <f t="shared" si="5880"/>
        <v>0</v>
      </c>
      <c r="BP2162" s="18">
        <f t="shared" si="5881"/>
        <v>2092.9110000000001</v>
      </c>
      <c r="BQ2162" s="18">
        <f t="shared" si="5882"/>
        <v>0</v>
      </c>
      <c r="BR2162" s="18">
        <f t="shared" si="5935"/>
        <v>0</v>
      </c>
      <c r="BS2162" s="18">
        <f t="shared" si="5935"/>
        <v>0</v>
      </c>
      <c r="BT2162" s="18">
        <f t="shared" si="5935"/>
        <v>0</v>
      </c>
      <c r="BU2162" s="18">
        <f t="shared" si="5873"/>
        <v>0</v>
      </c>
      <c r="BV2162" s="18">
        <f t="shared" si="5874"/>
        <v>2092.9110000000001</v>
      </c>
      <c r="BW2162" s="18">
        <f t="shared" si="5875"/>
        <v>0</v>
      </c>
      <c r="BX2162" s="18">
        <f t="shared" si="5935"/>
        <v>0</v>
      </c>
      <c r="BY2162" s="18">
        <f t="shared" si="5935"/>
        <v>0</v>
      </c>
      <c r="BZ2162" s="18">
        <f t="shared" si="5935"/>
        <v>0</v>
      </c>
      <c r="CA2162" s="18">
        <f t="shared" si="5845"/>
        <v>0</v>
      </c>
      <c r="CB2162" s="18">
        <f t="shared" si="5846"/>
        <v>2092.9110000000001</v>
      </c>
      <c r="CC2162" s="18">
        <f t="shared" si="5847"/>
        <v>0</v>
      </c>
      <c r="CD2162" s="18">
        <f t="shared" si="5935"/>
        <v>0</v>
      </c>
      <c r="CE2162" s="27"/>
      <c r="CF2162" s="33"/>
    </row>
    <row r="2163" spans="1:84" ht="46.8" x14ac:dyDescent="0.3">
      <c r="A2163" s="41" t="s">
        <v>364</v>
      </c>
      <c r="B2163" s="39">
        <v>400</v>
      </c>
      <c r="C2163" s="41"/>
      <c r="D2163" s="41"/>
      <c r="E2163" s="14" t="s">
        <v>553</v>
      </c>
      <c r="F2163" s="18">
        <f t="shared" si="5933"/>
        <v>0</v>
      </c>
      <c r="G2163" s="18">
        <f t="shared" si="5933"/>
        <v>0</v>
      </c>
      <c r="H2163" s="18">
        <f t="shared" si="5933"/>
        <v>0</v>
      </c>
      <c r="I2163" s="18">
        <f t="shared" si="5933"/>
        <v>0</v>
      </c>
      <c r="J2163" s="18">
        <f t="shared" si="5933"/>
        <v>0</v>
      </c>
      <c r="K2163" s="18">
        <f t="shared" si="5933"/>
        <v>0</v>
      </c>
      <c r="L2163" s="18">
        <f t="shared" si="5862"/>
        <v>0</v>
      </c>
      <c r="M2163" s="18">
        <f t="shared" si="5863"/>
        <v>0</v>
      </c>
      <c r="N2163" s="18">
        <f t="shared" si="5864"/>
        <v>0</v>
      </c>
      <c r="O2163" s="18">
        <f t="shared" si="5934"/>
        <v>2092.9110000000001</v>
      </c>
      <c r="P2163" s="18">
        <f t="shared" si="5934"/>
        <v>0</v>
      </c>
      <c r="Q2163" s="18">
        <f t="shared" si="5934"/>
        <v>0</v>
      </c>
      <c r="R2163" s="18">
        <f t="shared" si="5934"/>
        <v>0</v>
      </c>
      <c r="S2163" s="18">
        <f t="shared" si="5934"/>
        <v>0</v>
      </c>
      <c r="T2163" s="18">
        <f t="shared" si="5735"/>
        <v>2092.9110000000001</v>
      </c>
      <c r="U2163" s="18">
        <f t="shared" si="5736"/>
        <v>0</v>
      </c>
      <c r="V2163" s="18">
        <f t="shared" si="5737"/>
        <v>0</v>
      </c>
      <c r="W2163" s="18">
        <f t="shared" si="5935"/>
        <v>0</v>
      </c>
      <c r="X2163" s="18">
        <f t="shared" si="5935"/>
        <v>0</v>
      </c>
      <c r="Y2163" s="18">
        <f t="shared" si="5935"/>
        <v>0</v>
      </c>
      <c r="Z2163" s="18">
        <f t="shared" si="5935"/>
        <v>0</v>
      </c>
      <c r="AA2163" s="18">
        <f t="shared" si="5935"/>
        <v>0</v>
      </c>
      <c r="AB2163" s="18">
        <f t="shared" si="5935"/>
        <v>0</v>
      </c>
      <c r="AC2163" s="18">
        <f t="shared" ref="AC2163:AC2255" si="5936">T2163+W2163+Z2163</f>
        <v>2092.9110000000001</v>
      </c>
      <c r="AD2163" s="18">
        <f t="shared" ref="AD2163:AD2255" si="5937">U2163+X2163+AA2163</f>
        <v>0</v>
      </c>
      <c r="AE2163" s="18">
        <f t="shared" ref="AE2163:AE2255" si="5938">V2163+Y2163+AB2163</f>
        <v>0</v>
      </c>
      <c r="AF2163" s="18">
        <f t="shared" si="5935"/>
        <v>0</v>
      </c>
      <c r="AG2163" s="18">
        <f t="shared" si="5935"/>
        <v>0</v>
      </c>
      <c r="AH2163" s="18">
        <f t="shared" si="5935"/>
        <v>0</v>
      </c>
      <c r="AI2163" s="18">
        <f t="shared" si="5886"/>
        <v>2092.9110000000001</v>
      </c>
      <c r="AJ2163" s="18">
        <f t="shared" si="5887"/>
        <v>0</v>
      </c>
      <c r="AK2163" s="18">
        <f t="shared" si="5888"/>
        <v>0</v>
      </c>
      <c r="AL2163" s="18">
        <f t="shared" si="5935"/>
        <v>0</v>
      </c>
      <c r="AM2163" s="18">
        <f t="shared" si="5889"/>
        <v>2092.9110000000001</v>
      </c>
      <c r="AN2163" s="18">
        <f t="shared" si="5935"/>
        <v>0</v>
      </c>
      <c r="AO2163" s="18">
        <f t="shared" si="5935"/>
        <v>0</v>
      </c>
      <c r="AP2163" s="18">
        <f t="shared" si="5935"/>
        <v>0</v>
      </c>
      <c r="AQ2163" s="18">
        <f t="shared" si="5788"/>
        <v>2092.9110000000001</v>
      </c>
      <c r="AR2163" s="18">
        <f t="shared" si="5789"/>
        <v>0</v>
      </c>
      <c r="AS2163" s="18">
        <f t="shared" si="5790"/>
        <v>0</v>
      </c>
      <c r="AT2163" s="18">
        <f t="shared" si="5935"/>
        <v>0</v>
      </c>
      <c r="AU2163" s="18">
        <f t="shared" si="5935"/>
        <v>0</v>
      </c>
      <c r="AV2163" s="18">
        <f t="shared" si="5935"/>
        <v>0</v>
      </c>
      <c r="AW2163" s="18">
        <f t="shared" si="5791"/>
        <v>2092.9110000000001</v>
      </c>
      <c r="AX2163" s="18">
        <f t="shared" si="5792"/>
        <v>0</v>
      </c>
      <c r="AY2163" s="18">
        <f t="shared" si="5793"/>
        <v>0</v>
      </c>
      <c r="AZ2163" s="18">
        <f t="shared" si="5935"/>
        <v>0</v>
      </c>
      <c r="BA2163" s="18">
        <f t="shared" si="5935"/>
        <v>0</v>
      </c>
      <c r="BB2163" s="18">
        <f t="shared" si="5935"/>
        <v>0</v>
      </c>
      <c r="BC2163" s="18">
        <f t="shared" si="5760"/>
        <v>2092.9110000000001</v>
      </c>
      <c r="BD2163" s="18">
        <f t="shared" si="5761"/>
        <v>0</v>
      </c>
      <c r="BE2163" s="18">
        <f t="shared" si="5762"/>
        <v>0</v>
      </c>
      <c r="BF2163" s="18">
        <f t="shared" si="5935"/>
        <v>0</v>
      </c>
      <c r="BG2163" s="18">
        <f t="shared" si="5935"/>
        <v>0</v>
      </c>
      <c r="BH2163" s="18">
        <f t="shared" si="5935"/>
        <v>0</v>
      </c>
      <c r="BI2163" s="18">
        <f t="shared" si="5756"/>
        <v>2092.9110000000001</v>
      </c>
      <c r="BJ2163" s="18">
        <f t="shared" si="5757"/>
        <v>0</v>
      </c>
      <c r="BK2163" s="18">
        <f t="shared" si="5758"/>
        <v>0</v>
      </c>
      <c r="BL2163" s="18">
        <f t="shared" si="5935"/>
        <v>-2092.9110000000001</v>
      </c>
      <c r="BM2163" s="18">
        <f t="shared" si="5935"/>
        <v>2092.9110000000001</v>
      </c>
      <c r="BN2163" s="18">
        <f t="shared" si="5935"/>
        <v>0</v>
      </c>
      <c r="BO2163" s="18">
        <f t="shared" si="5880"/>
        <v>0</v>
      </c>
      <c r="BP2163" s="18">
        <f t="shared" si="5881"/>
        <v>2092.9110000000001</v>
      </c>
      <c r="BQ2163" s="18">
        <f t="shared" si="5882"/>
        <v>0</v>
      </c>
      <c r="BR2163" s="18">
        <f t="shared" si="5935"/>
        <v>0</v>
      </c>
      <c r="BS2163" s="18">
        <f t="shared" si="5935"/>
        <v>0</v>
      </c>
      <c r="BT2163" s="18">
        <f t="shared" si="5935"/>
        <v>0</v>
      </c>
      <c r="BU2163" s="18">
        <f t="shared" si="5873"/>
        <v>0</v>
      </c>
      <c r="BV2163" s="18">
        <f t="shared" si="5874"/>
        <v>2092.9110000000001</v>
      </c>
      <c r="BW2163" s="18">
        <f t="shared" si="5875"/>
        <v>0</v>
      </c>
      <c r="BX2163" s="18">
        <f t="shared" si="5935"/>
        <v>0</v>
      </c>
      <c r="BY2163" s="18">
        <f t="shared" si="5935"/>
        <v>0</v>
      </c>
      <c r="BZ2163" s="18">
        <f t="shared" si="5935"/>
        <v>0</v>
      </c>
      <c r="CA2163" s="18">
        <f t="shared" si="5845"/>
        <v>0</v>
      </c>
      <c r="CB2163" s="18">
        <f t="shared" si="5846"/>
        <v>2092.9110000000001</v>
      </c>
      <c r="CC2163" s="18">
        <f t="shared" si="5847"/>
        <v>0</v>
      </c>
      <c r="CD2163" s="18">
        <f t="shared" si="5935"/>
        <v>0</v>
      </c>
      <c r="CE2163" s="27"/>
      <c r="CF2163" s="33"/>
    </row>
    <row r="2164" spans="1:84" x14ac:dyDescent="0.3">
      <c r="A2164" s="41" t="s">
        <v>364</v>
      </c>
      <c r="B2164" s="39">
        <v>410</v>
      </c>
      <c r="C2164" s="41"/>
      <c r="D2164" s="41"/>
      <c r="E2164" s="14" t="s">
        <v>566</v>
      </c>
      <c r="F2164" s="18">
        <f t="shared" si="5933"/>
        <v>0</v>
      </c>
      <c r="G2164" s="18">
        <f t="shared" si="5933"/>
        <v>0</v>
      </c>
      <c r="H2164" s="18">
        <f t="shared" si="5933"/>
        <v>0</v>
      </c>
      <c r="I2164" s="18">
        <f t="shared" si="5933"/>
        <v>0</v>
      </c>
      <c r="J2164" s="18">
        <f t="shared" si="5933"/>
        <v>0</v>
      </c>
      <c r="K2164" s="18">
        <f t="shared" si="5933"/>
        <v>0</v>
      </c>
      <c r="L2164" s="18">
        <f t="shared" si="5862"/>
        <v>0</v>
      </c>
      <c r="M2164" s="18">
        <f t="shared" si="5863"/>
        <v>0</v>
      </c>
      <c r="N2164" s="18">
        <f t="shared" si="5864"/>
        <v>0</v>
      </c>
      <c r="O2164" s="18">
        <f t="shared" si="5934"/>
        <v>2092.9110000000001</v>
      </c>
      <c r="P2164" s="18">
        <f t="shared" si="5934"/>
        <v>0</v>
      </c>
      <c r="Q2164" s="18">
        <f t="shared" si="5934"/>
        <v>0</v>
      </c>
      <c r="R2164" s="18">
        <f t="shared" si="5934"/>
        <v>0</v>
      </c>
      <c r="S2164" s="18">
        <f t="shared" si="5934"/>
        <v>0</v>
      </c>
      <c r="T2164" s="18">
        <f t="shared" si="5735"/>
        <v>2092.9110000000001</v>
      </c>
      <c r="U2164" s="18">
        <f t="shared" si="5736"/>
        <v>0</v>
      </c>
      <c r="V2164" s="18">
        <f t="shared" si="5737"/>
        <v>0</v>
      </c>
      <c r="W2164" s="18">
        <f t="shared" si="5935"/>
        <v>0</v>
      </c>
      <c r="X2164" s="18">
        <f t="shared" si="5935"/>
        <v>0</v>
      </c>
      <c r="Y2164" s="18">
        <f t="shared" si="5935"/>
        <v>0</v>
      </c>
      <c r="Z2164" s="18">
        <f t="shared" si="5935"/>
        <v>0</v>
      </c>
      <c r="AA2164" s="18">
        <f t="shared" si="5935"/>
        <v>0</v>
      </c>
      <c r="AB2164" s="18">
        <f t="shared" si="5935"/>
        <v>0</v>
      </c>
      <c r="AC2164" s="18">
        <f t="shared" si="5936"/>
        <v>2092.9110000000001</v>
      </c>
      <c r="AD2164" s="18">
        <f t="shared" si="5937"/>
        <v>0</v>
      </c>
      <c r="AE2164" s="18">
        <f t="shared" si="5938"/>
        <v>0</v>
      </c>
      <c r="AF2164" s="18">
        <f t="shared" si="5935"/>
        <v>0</v>
      </c>
      <c r="AG2164" s="18">
        <f t="shared" si="5935"/>
        <v>0</v>
      </c>
      <c r="AH2164" s="18">
        <f t="shared" si="5935"/>
        <v>0</v>
      </c>
      <c r="AI2164" s="18">
        <f t="shared" si="5886"/>
        <v>2092.9110000000001</v>
      </c>
      <c r="AJ2164" s="18">
        <f t="shared" si="5887"/>
        <v>0</v>
      </c>
      <c r="AK2164" s="18">
        <f t="shared" si="5888"/>
        <v>0</v>
      </c>
      <c r="AL2164" s="18">
        <f t="shared" si="5935"/>
        <v>0</v>
      </c>
      <c r="AM2164" s="18">
        <f t="shared" si="5889"/>
        <v>2092.9110000000001</v>
      </c>
      <c r="AN2164" s="18">
        <f t="shared" si="5935"/>
        <v>0</v>
      </c>
      <c r="AO2164" s="18">
        <f t="shared" si="5935"/>
        <v>0</v>
      </c>
      <c r="AP2164" s="18">
        <f t="shared" si="5935"/>
        <v>0</v>
      </c>
      <c r="AQ2164" s="18">
        <f t="shared" si="5788"/>
        <v>2092.9110000000001</v>
      </c>
      <c r="AR2164" s="18">
        <f t="shared" si="5789"/>
        <v>0</v>
      </c>
      <c r="AS2164" s="18">
        <f t="shared" si="5790"/>
        <v>0</v>
      </c>
      <c r="AT2164" s="18">
        <f t="shared" si="5935"/>
        <v>0</v>
      </c>
      <c r="AU2164" s="18">
        <f t="shared" si="5935"/>
        <v>0</v>
      </c>
      <c r="AV2164" s="18">
        <f t="shared" si="5935"/>
        <v>0</v>
      </c>
      <c r="AW2164" s="18">
        <f t="shared" si="5791"/>
        <v>2092.9110000000001</v>
      </c>
      <c r="AX2164" s="18">
        <f t="shared" si="5792"/>
        <v>0</v>
      </c>
      <c r="AY2164" s="18">
        <f t="shared" si="5793"/>
        <v>0</v>
      </c>
      <c r="AZ2164" s="18">
        <f t="shared" si="5935"/>
        <v>0</v>
      </c>
      <c r="BA2164" s="18">
        <f t="shared" si="5935"/>
        <v>0</v>
      </c>
      <c r="BB2164" s="18">
        <f t="shared" si="5935"/>
        <v>0</v>
      </c>
      <c r="BC2164" s="18">
        <f t="shared" si="5760"/>
        <v>2092.9110000000001</v>
      </c>
      <c r="BD2164" s="18">
        <f t="shared" si="5761"/>
        <v>0</v>
      </c>
      <c r="BE2164" s="18">
        <f t="shared" si="5762"/>
        <v>0</v>
      </c>
      <c r="BF2164" s="18">
        <f t="shared" si="5935"/>
        <v>0</v>
      </c>
      <c r="BG2164" s="18">
        <f t="shared" si="5935"/>
        <v>0</v>
      </c>
      <c r="BH2164" s="18">
        <f t="shared" si="5935"/>
        <v>0</v>
      </c>
      <c r="BI2164" s="18">
        <f t="shared" si="5756"/>
        <v>2092.9110000000001</v>
      </c>
      <c r="BJ2164" s="18">
        <f t="shared" si="5757"/>
        <v>0</v>
      </c>
      <c r="BK2164" s="18">
        <f t="shared" si="5758"/>
        <v>0</v>
      </c>
      <c r="BL2164" s="18">
        <f t="shared" si="5935"/>
        <v>-2092.9110000000001</v>
      </c>
      <c r="BM2164" s="18">
        <f t="shared" si="5935"/>
        <v>2092.9110000000001</v>
      </c>
      <c r="BN2164" s="18">
        <f t="shared" si="5935"/>
        <v>0</v>
      </c>
      <c r="BO2164" s="18">
        <f t="shared" si="5880"/>
        <v>0</v>
      </c>
      <c r="BP2164" s="18">
        <f t="shared" si="5881"/>
        <v>2092.9110000000001</v>
      </c>
      <c r="BQ2164" s="18">
        <f t="shared" si="5882"/>
        <v>0</v>
      </c>
      <c r="BR2164" s="18">
        <f t="shared" si="5935"/>
        <v>0</v>
      </c>
      <c r="BS2164" s="18">
        <f t="shared" si="5935"/>
        <v>0</v>
      </c>
      <c r="BT2164" s="18">
        <f t="shared" si="5935"/>
        <v>0</v>
      </c>
      <c r="BU2164" s="18">
        <f t="shared" si="5873"/>
        <v>0</v>
      </c>
      <c r="BV2164" s="18">
        <f t="shared" si="5874"/>
        <v>2092.9110000000001</v>
      </c>
      <c r="BW2164" s="18">
        <f t="shared" si="5875"/>
        <v>0</v>
      </c>
      <c r="BX2164" s="18">
        <f t="shared" si="5935"/>
        <v>0</v>
      </c>
      <c r="BY2164" s="18">
        <f t="shared" si="5935"/>
        <v>0</v>
      </c>
      <c r="BZ2164" s="18">
        <f t="shared" si="5935"/>
        <v>0</v>
      </c>
      <c r="CA2164" s="18">
        <f t="shared" si="5845"/>
        <v>0</v>
      </c>
      <c r="CB2164" s="18">
        <f t="shared" si="5846"/>
        <v>2092.9110000000001</v>
      </c>
      <c r="CC2164" s="18">
        <f t="shared" si="5847"/>
        <v>0</v>
      </c>
      <c r="CD2164" s="18">
        <f t="shared" si="5935"/>
        <v>0</v>
      </c>
      <c r="CE2164" s="27"/>
      <c r="CF2164" s="33"/>
    </row>
    <row r="2165" spans="1:84" x14ac:dyDescent="0.3">
      <c r="A2165" s="41" t="s">
        <v>364</v>
      </c>
      <c r="B2165" s="39">
        <v>410</v>
      </c>
      <c r="C2165" s="41" t="s">
        <v>198</v>
      </c>
      <c r="D2165" s="41" t="s">
        <v>110</v>
      </c>
      <c r="E2165" s="14" t="s">
        <v>526</v>
      </c>
      <c r="F2165" s="18"/>
      <c r="G2165" s="18"/>
      <c r="H2165" s="18"/>
      <c r="I2165" s="18"/>
      <c r="J2165" s="18"/>
      <c r="K2165" s="18"/>
      <c r="L2165" s="18">
        <f t="shared" si="5862"/>
        <v>0</v>
      </c>
      <c r="M2165" s="18">
        <f t="shared" si="5863"/>
        <v>0</v>
      </c>
      <c r="N2165" s="18">
        <f t="shared" si="5864"/>
        <v>0</v>
      </c>
      <c r="O2165" s="18">
        <v>2092.9110000000001</v>
      </c>
      <c r="P2165" s="18"/>
      <c r="Q2165" s="18"/>
      <c r="R2165" s="18"/>
      <c r="S2165" s="18"/>
      <c r="T2165" s="18">
        <f t="shared" si="5735"/>
        <v>2092.9110000000001</v>
      </c>
      <c r="U2165" s="18">
        <f t="shared" si="5736"/>
        <v>0</v>
      </c>
      <c r="V2165" s="18">
        <f t="shared" si="5737"/>
        <v>0</v>
      </c>
      <c r="W2165" s="18"/>
      <c r="X2165" s="18"/>
      <c r="Y2165" s="18"/>
      <c r="Z2165" s="18"/>
      <c r="AA2165" s="18"/>
      <c r="AB2165" s="18"/>
      <c r="AC2165" s="18">
        <f t="shared" si="5936"/>
        <v>2092.9110000000001</v>
      </c>
      <c r="AD2165" s="18">
        <f t="shared" si="5937"/>
        <v>0</v>
      </c>
      <c r="AE2165" s="18">
        <f t="shared" si="5938"/>
        <v>0</v>
      </c>
      <c r="AF2165" s="18"/>
      <c r="AG2165" s="18"/>
      <c r="AH2165" s="18"/>
      <c r="AI2165" s="18">
        <f t="shared" si="5886"/>
        <v>2092.9110000000001</v>
      </c>
      <c r="AJ2165" s="18">
        <f t="shared" si="5887"/>
        <v>0</v>
      </c>
      <c r="AK2165" s="18">
        <f t="shared" si="5888"/>
        <v>0</v>
      </c>
      <c r="AL2165" s="18"/>
      <c r="AM2165" s="18">
        <f t="shared" si="5889"/>
        <v>2092.9110000000001</v>
      </c>
      <c r="AN2165" s="18"/>
      <c r="AO2165" s="18"/>
      <c r="AP2165" s="18"/>
      <c r="AQ2165" s="18">
        <f t="shared" si="5788"/>
        <v>2092.9110000000001</v>
      </c>
      <c r="AR2165" s="18">
        <f t="shared" si="5789"/>
        <v>0</v>
      </c>
      <c r="AS2165" s="18">
        <f t="shared" si="5790"/>
        <v>0</v>
      </c>
      <c r="AT2165" s="18"/>
      <c r="AU2165" s="18"/>
      <c r="AV2165" s="18"/>
      <c r="AW2165" s="18">
        <f t="shared" si="5791"/>
        <v>2092.9110000000001</v>
      </c>
      <c r="AX2165" s="18">
        <f t="shared" si="5792"/>
        <v>0</v>
      </c>
      <c r="AY2165" s="18">
        <f t="shared" si="5793"/>
        <v>0</v>
      </c>
      <c r="AZ2165" s="18"/>
      <c r="BA2165" s="18"/>
      <c r="BB2165" s="18"/>
      <c r="BC2165" s="18">
        <f t="shared" si="5760"/>
        <v>2092.9110000000001</v>
      </c>
      <c r="BD2165" s="18">
        <f t="shared" si="5761"/>
        <v>0</v>
      </c>
      <c r="BE2165" s="18">
        <f t="shared" si="5762"/>
        <v>0</v>
      </c>
      <c r="BF2165" s="18"/>
      <c r="BG2165" s="18"/>
      <c r="BH2165" s="18"/>
      <c r="BI2165" s="18">
        <f t="shared" si="5756"/>
        <v>2092.9110000000001</v>
      </c>
      <c r="BJ2165" s="18">
        <f t="shared" si="5757"/>
        <v>0</v>
      </c>
      <c r="BK2165" s="18">
        <f t="shared" si="5758"/>
        <v>0</v>
      </c>
      <c r="BL2165" s="18">
        <v>-2092.9110000000001</v>
      </c>
      <c r="BM2165" s="18">
        <v>2092.9110000000001</v>
      </c>
      <c r="BN2165" s="18"/>
      <c r="BO2165" s="18">
        <f t="shared" si="5880"/>
        <v>0</v>
      </c>
      <c r="BP2165" s="18">
        <f t="shared" si="5881"/>
        <v>2092.9110000000001</v>
      </c>
      <c r="BQ2165" s="18">
        <f t="shared" si="5882"/>
        <v>0</v>
      </c>
      <c r="BR2165" s="18"/>
      <c r="BS2165" s="18"/>
      <c r="BT2165" s="18"/>
      <c r="BU2165" s="18">
        <f t="shared" si="5873"/>
        <v>0</v>
      </c>
      <c r="BV2165" s="18">
        <f t="shared" si="5874"/>
        <v>2092.9110000000001</v>
      </c>
      <c r="BW2165" s="18">
        <f t="shared" si="5875"/>
        <v>0</v>
      </c>
      <c r="BX2165" s="18"/>
      <c r="BY2165" s="18"/>
      <c r="BZ2165" s="18"/>
      <c r="CA2165" s="18">
        <f t="shared" si="5845"/>
        <v>0</v>
      </c>
      <c r="CB2165" s="18">
        <f t="shared" si="5846"/>
        <v>2092.9110000000001</v>
      </c>
      <c r="CC2165" s="18">
        <f t="shared" si="5847"/>
        <v>0</v>
      </c>
      <c r="CD2165" s="18"/>
      <c r="CE2165" s="27"/>
      <c r="CF2165" s="33"/>
    </row>
    <row r="2166" spans="1:84" ht="62.4" x14ac:dyDescent="0.3">
      <c r="A2166" s="41" t="s">
        <v>365</v>
      </c>
      <c r="B2166" s="39"/>
      <c r="C2166" s="41"/>
      <c r="D2166" s="41"/>
      <c r="E2166" s="14" t="s">
        <v>717</v>
      </c>
      <c r="F2166" s="18">
        <f t="shared" ref="F2166:K2168" si="5939">F2167</f>
        <v>2697</v>
      </c>
      <c r="G2166" s="18">
        <f t="shared" si="5939"/>
        <v>6293</v>
      </c>
      <c r="H2166" s="18">
        <f t="shared" si="5939"/>
        <v>0</v>
      </c>
      <c r="I2166" s="18">
        <f t="shared" si="5939"/>
        <v>0</v>
      </c>
      <c r="J2166" s="18">
        <f t="shared" si="5939"/>
        <v>0</v>
      </c>
      <c r="K2166" s="18">
        <f t="shared" si="5939"/>
        <v>0</v>
      </c>
      <c r="L2166" s="18">
        <f t="shared" si="5862"/>
        <v>2697</v>
      </c>
      <c r="M2166" s="18">
        <f t="shared" si="5863"/>
        <v>6293</v>
      </c>
      <c r="N2166" s="18">
        <f t="shared" si="5864"/>
        <v>0</v>
      </c>
      <c r="O2166" s="18">
        <f t="shared" ref="O2166:S2168" si="5940">O2167</f>
        <v>0</v>
      </c>
      <c r="P2166" s="18">
        <f t="shared" si="5940"/>
        <v>0</v>
      </c>
      <c r="Q2166" s="18">
        <f t="shared" si="5940"/>
        <v>0</v>
      </c>
      <c r="R2166" s="18">
        <f t="shared" si="5940"/>
        <v>0</v>
      </c>
      <c r="S2166" s="18">
        <f t="shared" si="5940"/>
        <v>0</v>
      </c>
      <c r="T2166" s="18">
        <f t="shared" si="5735"/>
        <v>2697</v>
      </c>
      <c r="U2166" s="18">
        <f t="shared" si="5736"/>
        <v>6293</v>
      </c>
      <c r="V2166" s="18">
        <f t="shared" si="5737"/>
        <v>0</v>
      </c>
      <c r="W2166" s="18">
        <f t="shared" ref="W2166:CD2168" si="5941">W2167</f>
        <v>0</v>
      </c>
      <c r="X2166" s="18">
        <f t="shared" si="5941"/>
        <v>0</v>
      </c>
      <c r="Y2166" s="18">
        <f t="shared" si="5941"/>
        <v>0</v>
      </c>
      <c r="Z2166" s="18">
        <f t="shared" si="5941"/>
        <v>0</v>
      </c>
      <c r="AA2166" s="18">
        <f t="shared" si="5941"/>
        <v>0</v>
      </c>
      <c r="AB2166" s="18">
        <f t="shared" si="5941"/>
        <v>0</v>
      </c>
      <c r="AC2166" s="18">
        <f t="shared" si="5936"/>
        <v>2697</v>
      </c>
      <c r="AD2166" s="18">
        <f t="shared" si="5937"/>
        <v>6293</v>
      </c>
      <c r="AE2166" s="18">
        <f t="shared" si="5938"/>
        <v>0</v>
      </c>
      <c r="AF2166" s="18">
        <f t="shared" si="5941"/>
        <v>0</v>
      </c>
      <c r="AG2166" s="18">
        <f t="shared" si="5941"/>
        <v>0</v>
      </c>
      <c r="AH2166" s="18">
        <f t="shared" si="5941"/>
        <v>0</v>
      </c>
      <c r="AI2166" s="18">
        <f t="shared" si="5886"/>
        <v>2697</v>
      </c>
      <c r="AJ2166" s="18">
        <f t="shared" si="5887"/>
        <v>6293</v>
      </c>
      <c r="AK2166" s="18">
        <f t="shared" si="5888"/>
        <v>0</v>
      </c>
      <c r="AL2166" s="18">
        <f t="shared" si="5941"/>
        <v>0</v>
      </c>
      <c r="AM2166" s="18">
        <f t="shared" si="5889"/>
        <v>2697</v>
      </c>
      <c r="AN2166" s="18">
        <f t="shared" si="5941"/>
        <v>0</v>
      </c>
      <c r="AO2166" s="18">
        <f t="shared" si="5941"/>
        <v>0</v>
      </c>
      <c r="AP2166" s="18">
        <f t="shared" si="5941"/>
        <v>0</v>
      </c>
      <c r="AQ2166" s="18">
        <f t="shared" si="5788"/>
        <v>2697</v>
      </c>
      <c r="AR2166" s="18">
        <f t="shared" si="5789"/>
        <v>6293</v>
      </c>
      <c r="AS2166" s="18">
        <f t="shared" si="5790"/>
        <v>0</v>
      </c>
      <c r="AT2166" s="18">
        <f t="shared" si="5941"/>
        <v>0</v>
      </c>
      <c r="AU2166" s="18">
        <f t="shared" si="5941"/>
        <v>0</v>
      </c>
      <c r="AV2166" s="18">
        <f t="shared" si="5941"/>
        <v>0</v>
      </c>
      <c r="AW2166" s="18">
        <f t="shared" si="5791"/>
        <v>2697</v>
      </c>
      <c r="AX2166" s="18">
        <f t="shared" si="5792"/>
        <v>6293</v>
      </c>
      <c r="AY2166" s="18">
        <f t="shared" si="5793"/>
        <v>0</v>
      </c>
      <c r="AZ2166" s="18">
        <f t="shared" si="5941"/>
        <v>0</v>
      </c>
      <c r="BA2166" s="18">
        <f t="shared" si="5941"/>
        <v>0</v>
      </c>
      <c r="BB2166" s="18">
        <f t="shared" si="5941"/>
        <v>0</v>
      </c>
      <c r="BC2166" s="18">
        <f t="shared" si="5760"/>
        <v>2697</v>
      </c>
      <c r="BD2166" s="18">
        <f t="shared" si="5761"/>
        <v>6293</v>
      </c>
      <c r="BE2166" s="18">
        <f t="shared" si="5762"/>
        <v>0</v>
      </c>
      <c r="BF2166" s="18">
        <f t="shared" si="5941"/>
        <v>0</v>
      </c>
      <c r="BG2166" s="18">
        <f t="shared" si="5941"/>
        <v>0</v>
      </c>
      <c r="BH2166" s="18">
        <f t="shared" si="5941"/>
        <v>0</v>
      </c>
      <c r="BI2166" s="18">
        <f t="shared" si="5756"/>
        <v>2697</v>
      </c>
      <c r="BJ2166" s="18">
        <f t="shared" si="5757"/>
        <v>6293</v>
      </c>
      <c r="BK2166" s="18">
        <f t="shared" si="5758"/>
        <v>0</v>
      </c>
      <c r="BL2166" s="18">
        <f t="shared" si="5941"/>
        <v>0</v>
      </c>
      <c r="BM2166" s="18">
        <f t="shared" si="5941"/>
        <v>0</v>
      </c>
      <c r="BN2166" s="18">
        <f t="shared" si="5941"/>
        <v>0</v>
      </c>
      <c r="BO2166" s="18">
        <f t="shared" si="5880"/>
        <v>2697</v>
      </c>
      <c r="BP2166" s="18">
        <f t="shared" si="5881"/>
        <v>6293</v>
      </c>
      <c r="BQ2166" s="18">
        <f t="shared" si="5882"/>
        <v>0</v>
      </c>
      <c r="BR2166" s="18">
        <f t="shared" si="5941"/>
        <v>0</v>
      </c>
      <c r="BS2166" s="18">
        <f t="shared" si="5941"/>
        <v>0</v>
      </c>
      <c r="BT2166" s="18">
        <f t="shared" si="5941"/>
        <v>0</v>
      </c>
      <c r="BU2166" s="18">
        <f t="shared" si="5873"/>
        <v>2697</v>
      </c>
      <c r="BV2166" s="18">
        <f t="shared" si="5874"/>
        <v>6293</v>
      </c>
      <c r="BW2166" s="18">
        <f t="shared" si="5875"/>
        <v>0</v>
      </c>
      <c r="BX2166" s="18">
        <f t="shared" si="5941"/>
        <v>-2697</v>
      </c>
      <c r="BY2166" s="18">
        <f t="shared" si="5941"/>
        <v>2697</v>
      </c>
      <c r="BZ2166" s="18">
        <f t="shared" si="5941"/>
        <v>0</v>
      </c>
      <c r="CA2166" s="18">
        <f t="shared" si="5845"/>
        <v>0</v>
      </c>
      <c r="CB2166" s="18">
        <f t="shared" si="5846"/>
        <v>8990</v>
      </c>
      <c r="CC2166" s="18">
        <f t="shared" si="5847"/>
        <v>0</v>
      </c>
      <c r="CD2166" s="18">
        <f t="shared" si="5941"/>
        <v>0</v>
      </c>
      <c r="CE2166" s="27"/>
      <c r="CF2166" s="33"/>
    </row>
    <row r="2167" spans="1:84" ht="46.8" x14ac:dyDescent="0.3">
      <c r="A2167" s="41" t="s">
        <v>365</v>
      </c>
      <c r="B2167" s="39">
        <v>400</v>
      </c>
      <c r="C2167" s="41"/>
      <c r="D2167" s="41"/>
      <c r="E2167" s="14" t="s">
        <v>553</v>
      </c>
      <c r="F2167" s="18">
        <f t="shared" si="5939"/>
        <v>2697</v>
      </c>
      <c r="G2167" s="18">
        <f t="shared" si="5939"/>
        <v>6293</v>
      </c>
      <c r="H2167" s="18">
        <f t="shared" si="5939"/>
        <v>0</v>
      </c>
      <c r="I2167" s="18">
        <f t="shared" si="5939"/>
        <v>0</v>
      </c>
      <c r="J2167" s="18">
        <f t="shared" si="5939"/>
        <v>0</v>
      </c>
      <c r="K2167" s="18">
        <f t="shared" si="5939"/>
        <v>0</v>
      </c>
      <c r="L2167" s="18">
        <f t="shared" si="5862"/>
        <v>2697</v>
      </c>
      <c r="M2167" s="18">
        <f t="shared" si="5863"/>
        <v>6293</v>
      </c>
      <c r="N2167" s="18">
        <f t="shared" si="5864"/>
        <v>0</v>
      </c>
      <c r="O2167" s="18">
        <f t="shared" si="5940"/>
        <v>0</v>
      </c>
      <c r="P2167" s="18">
        <f t="shared" si="5940"/>
        <v>0</v>
      </c>
      <c r="Q2167" s="18">
        <f t="shared" si="5940"/>
        <v>0</v>
      </c>
      <c r="R2167" s="18">
        <f t="shared" si="5940"/>
        <v>0</v>
      </c>
      <c r="S2167" s="18">
        <f t="shared" si="5940"/>
        <v>0</v>
      </c>
      <c r="T2167" s="18">
        <f t="shared" si="5735"/>
        <v>2697</v>
      </c>
      <c r="U2167" s="18">
        <f t="shared" si="5736"/>
        <v>6293</v>
      </c>
      <c r="V2167" s="18">
        <f t="shared" si="5737"/>
        <v>0</v>
      </c>
      <c r="W2167" s="18">
        <f t="shared" si="5941"/>
        <v>0</v>
      </c>
      <c r="X2167" s="18">
        <f t="shared" si="5941"/>
        <v>0</v>
      </c>
      <c r="Y2167" s="18">
        <f t="shared" si="5941"/>
        <v>0</v>
      </c>
      <c r="Z2167" s="18">
        <f t="shared" si="5941"/>
        <v>0</v>
      </c>
      <c r="AA2167" s="18">
        <f t="shared" si="5941"/>
        <v>0</v>
      </c>
      <c r="AB2167" s="18">
        <f t="shared" si="5941"/>
        <v>0</v>
      </c>
      <c r="AC2167" s="18">
        <f t="shared" si="5936"/>
        <v>2697</v>
      </c>
      <c r="AD2167" s="18">
        <f t="shared" si="5937"/>
        <v>6293</v>
      </c>
      <c r="AE2167" s="18">
        <f t="shared" si="5938"/>
        <v>0</v>
      </c>
      <c r="AF2167" s="18">
        <f t="shared" si="5941"/>
        <v>0</v>
      </c>
      <c r="AG2167" s="18">
        <f t="shared" si="5941"/>
        <v>0</v>
      </c>
      <c r="AH2167" s="18">
        <f t="shared" si="5941"/>
        <v>0</v>
      </c>
      <c r="AI2167" s="18">
        <f t="shared" si="5886"/>
        <v>2697</v>
      </c>
      <c r="AJ2167" s="18">
        <f t="shared" si="5887"/>
        <v>6293</v>
      </c>
      <c r="AK2167" s="18">
        <f t="shared" si="5888"/>
        <v>0</v>
      </c>
      <c r="AL2167" s="18">
        <f t="shared" si="5941"/>
        <v>0</v>
      </c>
      <c r="AM2167" s="18">
        <f t="shared" si="5889"/>
        <v>2697</v>
      </c>
      <c r="AN2167" s="18">
        <f t="shared" si="5941"/>
        <v>0</v>
      </c>
      <c r="AO2167" s="18">
        <f t="shared" si="5941"/>
        <v>0</v>
      </c>
      <c r="AP2167" s="18">
        <f t="shared" si="5941"/>
        <v>0</v>
      </c>
      <c r="AQ2167" s="18">
        <f t="shared" si="5788"/>
        <v>2697</v>
      </c>
      <c r="AR2167" s="18">
        <f t="shared" si="5789"/>
        <v>6293</v>
      </c>
      <c r="AS2167" s="18">
        <f t="shared" si="5790"/>
        <v>0</v>
      </c>
      <c r="AT2167" s="18">
        <f t="shared" si="5941"/>
        <v>0</v>
      </c>
      <c r="AU2167" s="18">
        <f t="shared" si="5941"/>
        <v>0</v>
      </c>
      <c r="AV2167" s="18">
        <f t="shared" si="5941"/>
        <v>0</v>
      </c>
      <c r="AW2167" s="18">
        <f t="shared" si="5791"/>
        <v>2697</v>
      </c>
      <c r="AX2167" s="18">
        <f t="shared" si="5792"/>
        <v>6293</v>
      </c>
      <c r="AY2167" s="18">
        <f t="shared" si="5793"/>
        <v>0</v>
      </c>
      <c r="AZ2167" s="18">
        <f t="shared" si="5941"/>
        <v>0</v>
      </c>
      <c r="BA2167" s="18">
        <f t="shared" si="5941"/>
        <v>0</v>
      </c>
      <c r="BB2167" s="18">
        <f t="shared" si="5941"/>
        <v>0</v>
      </c>
      <c r="BC2167" s="18">
        <f t="shared" si="5760"/>
        <v>2697</v>
      </c>
      <c r="BD2167" s="18">
        <f t="shared" si="5761"/>
        <v>6293</v>
      </c>
      <c r="BE2167" s="18">
        <f t="shared" si="5762"/>
        <v>0</v>
      </c>
      <c r="BF2167" s="18">
        <f t="shared" si="5941"/>
        <v>0</v>
      </c>
      <c r="BG2167" s="18">
        <f t="shared" si="5941"/>
        <v>0</v>
      </c>
      <c r="BH2167" s="18">
        <f t="shared" si="5941"/>
        <v>0</v>
      </c>
      <c r="BI2167" s="18">
        <f t="shared" si="5756"/>
        <v>2697</v>
      </c>
      <c r="BJ2167" s="18">
        <f t="shared" si="5757"/>
        <v>6293</v>
      </c>
      <c r="BK2167" s="18">
        <f t="shared" si="5758"/>
        <v>0</v>
      </c>
      <c r="BL2167" s="18">
        <f t="shared" si="5941"/>
        <v>0</v>
      </c>
      <c r="BM2167" s="18">
        <f t="shared" si="5941"/>
        <v>0</v>
      </c>
      <c r="BN2167" s="18">
        <f t="shared" si="5941"/>
        <v>0</v>
      </c>
      <c r="BO2167" s="18">
        <f t="shared" si="5880"/>
        <v>2697</v>
      </c>
      <c r="BP2167" s="18">
        <f t="shared" si="5881"/>
        <v>6293</v>
      </c>
      <c r="BQ2167" s="18">
        <f t="shared" si="5882"/>
        <v>0</v>
      </c>
      <c r="BR2167" s="18">
        <f t="shared" si="5941"/>
        <v>0</v>
      </c>
      <c r="BS2167" s="18">
        <f t="shared" si="5941"/>
        <v>0</v>
      </c>
      <c r="BT2167" s="18">
        <f t="shared" si="5941"/>
        <v>0</v>
      </c>
      <c r="BU2167" s="18">
        <f t="shared" si="5873"/>
        <v>2697</v>
      </c>
      <c r="BV2167" s="18">
        <f t="shared" si="5874"/>
        <v>6293</v>
      </c>
      <c r="BW2167" s="18">
        <f t="shared" si="5875"/>
        <v>0</v>
      </c>
      <c r="BX2167" s="18">
        <f t="shared" si="5941"/>
        <v>-2697</v>
      </c>
      <c r="BY2167" s="18">
        <f t="shared" si="5941"/>
        <v>2697</v>
      </c>
      <c r="BZ2167" s="18">
        <f t="shared" si="5941"/>
        <v>0</v>
      </c>
      <c r="CA2167" s="18">
        <f t="shared" si="5845"/>
        <v>0</v>
      </c>
      <c r="CB2167" s="18">
        <f t="shared" si="5846"/>
        <v>8990</v>
      </c>
      <c r="CC2167" s="18">
        <f t="shared" si="5847"/>
        <v>0</v>
      </c>
      <c r="CD2167" s="18">
        <f t="shared" si="5941"/>
        <v>0</v>
      </c>
      <c r="CE2167" s="27"/>
      <c r="CF2167" s="33"/>
    </row>
    <row r="2168" spans="1:84" x14ac:dyDescent="0.3">
      <c r="A2168" s="41" t="s">
        <v>365</v>
      </c>
      <c r="B2168" s="39">
        <v>410</v>
      </c>
      <c r="C2168" s="41"/>
      <c r="D2168" s="41"/>
      <c r="E2168" s="14" t="s">
        <v>566</v>
      </c>
      <c r="F2168" s="18">
        <f t="shared" si="5939"/>
        <v>2697</v>
      </c>
      <c r="G2168" s="18">
        <f t="shared" si="5939"/>
        <v>6293</v>
      </c>
      <c r="H2168" s="18">
        <f t="shared" si="5939"/>
        <v>0</v>
      </c>
      <c r="I2168" s="18">
        <f t="shared" si="5939"/>
        <v>0</v>
      </c>
      <c r="J2168" s="18">
        <f t="shared" si="5939"/>
        <v>0</v>
      </c>
      <c r="K2168" s="18">
        <f t="shared" si="5939"/>
        <v>0</v>
      </c>
      <c r="L2168" s="18">
        <f t="shared" si="5862"/>
        <v>2697</v>
      </c>
      <c r="M2168" s="18">
        <f t="shared" si="5863"/>
        <v>6293</v>
      </c>
      <c r="N2168" s="18">
        <f t="shared" si="5864"/>
        <v>0</v>
      </c>
      <c r="O2168" s="18">
        <f t="shared" si="5940"/>
        <v>0</v>
      </c>
      <c r="P2168" s="18">
        <f t="shared" si="5940"/>
        <v>0</v>
      </c>
      <c r="Q2168" s="18">
        <f t="shared" si="5940"/>
        <v>0</v>
      </c>
      <c r="R2168" s="18">
        <f t="shared" si="5940"/>
        <v>0</v>
      </c>
      <c r="S2168" s="18">
        <f t="shared" si="5940"/>
        <v>0</v>
      </c>
      <c r="T2168" s="18">
        <f t="shared" si="5735"/>
        <v>2697</v>
      </c>
      <c r="U2168" s="18">
        <f t="shared" si="5736"/>
        <v>6293</v>
      </c>
      <c r="V2168" s="18">
        <f t="shared" si="5737"/>
        <v>0</v>
      </c>
      <c r="W2168" s="18">
        <f t="shared" si="5941"/>
        <v>0</v>
      </c>
      <c r="X2168" s="18">
        <f t="shared" si="5941"/>
        <v>0</v>
      </c>
      <c r="Y2168" s="18">
        <f t="shared" si="5941"/>
        <v>0</v>
      </c>
      <c r="Z2168" s="18">
        <f t="shared" si="5941"/>
        <v>0</v>
      </c>
      <c r="AA2168" s="18">
        <f t="shared" si="5941"/>
        <v>0</v>
      </c>
      <c r="AB2168" s="18">
        <f t="shared" si="5941"/>
        <v>0</v>
      </c>
      <c r="AC2168" s="18">
        <f t="shared" si="5936"/>
        <v>2697</v>
      </c>
      <c r="AD2168" s="18">
        <f t="shared" si="5937"/>
        <v>6293</v>
      </c>
      <c r="AE2168" s="18">
        <f t="shared" si="5938"/>
        <v>0</v>
      </c>
      <c r="AF2168" s="18">
        <f t="shared" si="5941"/>
        <v>0</v>
      </c>
      <c r="AG2168" s="18">
        <f t="shared" si="5941"/>
        <v>0</v>
      </c>
      <c r="AH2168" s="18">
        <f t="shared" si="5941"/>
        <v>0</v>
      </c>
      <c r="AI2168" s="18">
        <f t="shared" si="5886"/>
        <v>2697</v>
      </c>
      <c r="AJ2168" s="18">
        <f t="shared" si="5887"/>
        <v>6293</v>
      </c>
      <c r="AK2168" s="18">
        <f t="shared" si="5888"/>
        <v>0</v>
      </c>
      <c r="AL2168" s="18">
        <f t="shared" si="5941"/>
        <v>0</v>
      </c>
      <c r="AM2168" s="18">
        <f t="shared" si="5889"/>
        <v>2697</v>
      </c>
      <c r="AN2168" s="18">
        <f t="shared" si="5941"/>
        <v>0</v>
      </c>
      <c r="AO2168" s="18">
        <f t="shared" si="5941"/>
        <v>0</v>
      </c>
      <c r="AP2168" s="18">
        <f t="shared" si="5941"/>
        <v>0</v>
      </c>
      <c r="AQ2168" s="18">
        <f t="shared" si="5788"/>
        <v>2697</v>
      </c>
      <c r="AR2168" s="18">
        <f t="shared" si="5789"/>
        <v>6293</v>
      </c>
      <c r="AS2168" s="18">
        <f t="shared" si="5790"/>
        <v>0</v>
      </c>
      <c r="AT2168" s="18">
        <f t="shared" si="5941"/>
        <v>0</v>
      </c>
      <c r="AU2168" s="18">
        <f t="shared" si="5941"/>
        <v>0</v>
      </c>
      <c r="AV2168" s="18">
        <f t="shared" si="5941"/>
        <v>0</v>
      </c>
      <c r="AW2168" s="18">
        <f t="shared" si="5791"/>
        <v>2697</v>
      </c>
      <c r="AX2168" s="18">
        <f t="shared" si="5792"/>
        <v>6293</v>
      </c>
      <c r="AY2168" s="18">
        <f t="shared" si="5793"/>
        <v>0</v>
      </c>
      <c r="AZ2168" s="18">
        <f t="shared" si="5941"/>
        <v>0</v>
      </c>
      <c r="BA2168" s="18">
        <f t="shared" si="5941"/>
        <v>0</v>
      </c>
      <c r="BB2168" s="18">
        <f t="shared" si="5941"/>
        <v>0</v>
      </c>
      <c r="BC2168" s="18">
        <f t="shared" si="5760"/>
        <v>2697</v>
      </c>
      <c r="BD2168" s="18">
        <f t="shared" si="5761"/>
        <v>6293</v>
      </c>
      <c r="BE2168" s="18">
        <f t="shared" si="5762"/>
        <v>0</v>
      </c>
      <c r="BF2168" s="18">
        <f t="shared" si="5941"/>
        <v>0</v>
      </c>
      <c r="BG2168" s="18">
        <f t="shared" si="5941"/>
        <v>0</v>
      </c>
      <c r="BH2168" s="18">
        <f t="shared" si="5941"/>
        <v>0</v>
      </c>
      <c r="BI2168" s="18">
        <f t="shared" si="5756"/>
        <v>2697</v>
      </c>
      <c r="BJ2168" s="18">
        <f t="shared" si="5757"/>
        <v>6293</v>
      </c>
      <c r="BK2168" s="18">
        <f t="shared" si="5758"/>
        <v>0</v>
      </c>
      <c r="BL2168" s="18">
        <f t="shared" si="5941"/>
        <v>0</v>
      </c>
      <c r="BM2168" s="18">
        <f t="shared" si="5941"/>
        <v>0</v>
      </c>
      <c r="BN2168" s="18">
        <f t="shared" si="5941"/>
        <v>0</v>
      </c>
      <c r="BO2168" s="18">
        <f t="shared" si="5880"/>
        <v>2697</v>
      </c>
      <c r="BP2168" s="18">
        <f t="shared" si="5881"/>
        <v>6293</v>
      </c>
      <c r="BQ2168" s="18">
        <f t="shared" si="5882"/>
        <v>0</v>
      </c>
      <c r="BR2168" s="18">
        <f t="shared" si="5941"/>
        <v>0</v>
      </c>
      <c r="BS2168" s="18">
        <f t="shared" si="5941"/>
        <v>0</v>
      </c>
      <c r="BT2168" s="18">
        <f t="shared" si="5941"/>
        <v>0</v>
      </c>
      <c r="BU2168" s="18">
        <f t="shared" si="5873"/>
        <v>2697</v>
      </c>
      <c r="BV2168" s="18">
        <f t="shared" si="5874"/>
        <v>6293</v>
      </c>
      <c r="BW2168" s="18">
        <f t="shared" si="5875"/>
        <v>0</v>
      </c>
      <c r="BX2168" s="18">
        <f t="shared" si="5941"/>
        <v>-2697</v>
      </c>
      <c r="BY2168" s="18">
        <f t="shared" si="5941"/>
        <v>2697</v>
      </c>
      <c r="BZ2168" s="18">
        <f t="shared" si="5941"/>
        <v>0</v>
      </c>
      <c r="CA2168" s="18">
        <f t="shared" si="5845"/>
        <v>0</v>
      </c>
      <c r="CB2168" s="18">
        <f t="shared" si="5846"/>
        <v>8990</v>
      </c>
      <c r="CC2168" s="18">
        <f t="shared" si="5847"/>
        <v>0</v>
      </c>
      <c r="CD2168" s="18">
        <f t="shared" si="5941"/>
        <v>0</v>
      </c>
      <c r="CE2168" s="27"/>
      <c r="CF2168" s="33"/>
    </row>
    <row r="2169" spans="1:84" x14ac:dyDescent="0.3">
      <c r="A2169" s="41" t="s">
        <v>365</v>
      </c>
      <c r="B2169" s="39">
        <v>410</v>
      </c>
      <c r="C2169" s="41" t="s">
        <v>198</v>
      </c>
      <c r="D2169" s="41" t="s">
        <v>110</v>
      </c>
      <c r="E2169" s="14" t="s">
        <v>526</v>
      </c>
      <c r="F2169" s="18">
        <v>2697</v>
      </c>
      <c r="G2169" s="18">
        <v>6293</v>
      </c>
      <c r="H2169" s="18"/>
      <c r="I2169" s="18"/>
      <c r="J2169" s="18"/>
      <c r="K2169" s="18"/>
      <c r="L2169" s="18">
        <f t="shared" si="5862"/>
        <v>2697</v>
      </c>
      <c r="M2169" s="18">
        <f t="shared" si="5863"/>
        <v>6293</v>
      </c>
      <c r="N2169" s="18">
        <f t="shared" si="5864"/>
        <v>0</v>
      </c>
      <c r="O2169" s="18"/>
      <c r="P2169" s="18"/>
      <c r="Q2169" s="18"/>
      <c r="R2169" s="18"/>
      <c r="S2169" s="18"/>
      <c r="T2169" s="18">
        <f t="shared" si="5735"/>
        <v>2697</v>
      </c>
      <c r="U2169" s="18">
        <f t="shared" si="5736"/>
        <v>6293</v>
      </c>
      <c r="V2169" s="18">
        <f t="shared" si="5737"/>
        <v>0</v>
      </c>
      <c r="W2169" s="18"/>
      <c r="X2169" s="18"/>
      <c r="Y2169" s="18"/>
      <c r="Z2169" s="18"/>
      <c r="AA2169" s="18"/>
      <c r="AB2169" s="18"/>
      <c r="AC2169" s="18">
        <f t="shared" si="5936"/>
        <v>2697</v>
      </c>
      <c r="AD2169" s="18">
        <f t="shared" si="5937"/>
        <v>6293</v>
      </c>
      <c r="AE2169" s="18">
        <f t="shared" si="5938"/>
        <v>0</v>
      </c>
      <c r="AF2169" s="18"/>
      <c r="AG2169" s="18"/>
      <c r="AH2169" s="18"/>
      <c r="AI2169" s="18">
        <f t="shared" si="5886"/>
        <v>2697</v>
      </c>
      <c r="AJ2169" s="18">
        <f t="shared" si="5887"/>
        <v>6293</v>
      </c>
      <c r="AK2169" s="18">
        <f t="shared" si="5888"/>
        <v>0</v>
      </c>
      <c r="AL2169" s="18"/>
      <c r="AM2169" s="18">
        <f t="shared" si="5889"/>
        <v>2697</v>
      </c>
      <c r="AN2169" s="18"/>
      <c r="AO2169" s="18"/>
      <c r="AP2169" s="18"/>
      <c r="AQ2169" s="18">
        <f t="shared" si="5788"/>
        <v>2697</v>
      </c>
      <c r="AR2169" s="18">
        <f t="shared" si="5789"/>
        <v>6293</v>
      </c>
      <c r="AS2169" s="18">
        <f t="shared" si="5790"/>
        <v>0</v>
      </c>
      <c r="AT2169" s="18"/>
      <c r="AU2169" s="18"/>
      <c r="AV2169" s="18"/>
      <c r="AW2169" s="18">
        <f t="shared" si="5791"/>
        <v>2697</v>
      </c>
      <c r="AX2169" s="18">
        <f t="shared" si="5792"/>
        <v>6293</v>
      </c>
      <c r="AY2169" s="18">
        <f t="shared" si="5793"/>
        <v>0</v>
      </c>
      <c r="AZ2169" s="18"/>
      <c r="BA2169" s="18"/>
      <c r="BB2169" s="18"/>
      <c r="BC2169" s="18">
        <f t="shared" si="5760"/>
        <v>2697</v>
      </c>
      <c r="BD2169" s="18">
        <f t="shared" si="5761"/>
        <v>6293</v>
      </c>
      <c r="BE2169" s="18">
        <f t="shared" si="5762"/>
        <v>0</v>
      </c>
      <c r="BF2169" s="18"/>
      <c r="BG2169" s="18"/>
      <c r="BH2169" s="18"/>
      <c r="BI2169" s="18">
        <f t="shared" si="5756"/>
        <v>2697</v>
      </c>
      <c r="BJ2169" s="18">
        <f t="shared" si="5757"/>
        <v>6293</v>
      </c>
      <c r="BK2169" s="18">
        <f t="shared" si="5758"/>
        <v>0</v>
      </c>
      <c r="BL2169" s="18"/>
      <c r="BM2169" s="18"/>
      <c r="BN2169" s="18"/>
      <c r="BO2169" s="18">
        <f t="shared" si="5880"/>
        <v>2697</v>
      </c>
      <c r="BP2169" s="18">
        <f t="shared" si="5881"/>
        <v>6293</v>
      </c>
      <c r="BQ2169" s="18">
        <f t="shared" si="5882"/>
        <v>0</v>
      </c>
      <c r="BR2169" s="18"/>
      <c r="BS2169" s="18"/>
      <c r="BT2169" s="18"/>
      <c r="BU2169" s="18">
        <f t="shared" si="5873"/>
        <v>2697</v>
      </c>
      <c r="BV2169" s="18">
        <f t="shared" si="5874"/>
        <v>6293</v>
      </c>
      <c r="BW2169" s="18">
        <f t="shared" si="5875"/>
        <v>0</v>
      </c>
      <c r="BX2169" s="18">
        <v>-2697</v>
      </c>
      <c r="BY2169" s="18">
        <v>2697</v>
      </c>
      <c r="BZ2169" s="18"/>
      <c r="CA2169" s="18">
        <f t="shared" si="5845"/>
        <v>0</v>
      </c>
      <c r="CB2169" s="18">
        <f t="shared" si="5846"/>
        <v>8990</v>
      </c>
      <c r="CC2169" s="18">
        <f t="shared" si="5847"/>
        <v>0</v>
      </c>
      <c r="CD2169" s="18"/>
      <c r="CE2169" s="27"/>
      <c r="CF2169" s="33"/>
    </row>
    <row r="2170" spans="1:84" ht="124.8" x14ac:dyDescent="0.3">
      <c r="A2170" s="41" t="s">
        <v>366</v>
      </c>
      <c r="B2170" s="39"/>
      <c r="C2170" s="41"/>
      <c r="D2170" s="41"/>
      <c r="E2170" s="14" t="s">
        <v>1561</v>
      </c>
      <c r="F2170" s="18">
        <f t="shared" ref="F2170:K2170" si="5942">F2174</f>
        <v>0</v>
      </c>
      <c r="G2170" s="18">
        <f t="shared" si="5942"/>
        <v>90000</v>
      </c>
      <c r="H2170" s="18">
        <f t="shared" si="5942"/>
        <v>0</v>
      </c>
      <c r="I2170" s="18">
        <f t="shared" si="5942"/>
        <v>0</v>
      </c>
      <c r="J2170" s="18">
        <f t="shared" si="5942"/>
        <v>0</v>
      </c>
      <c r="K2170" s="18">
        <f t="shared" si="5942"/>
        <v>0</v>
      </c>
      <c r="L2170" s="18">
        <f t="shared" si="5862"/>
        <v>0</v>
      </c>
      <c r="M2170" s="18">
        <f t="shared" si="5863"/>
        <v>90000</v>
      </c>
      <c r="N2170" s="18">
        <f t="shared" si="5864"/>
        <v>0</v>
      </c>
      <c r="O2170" s="18">
        <f>O2174</f>
        <v>12789.147000000001</v>
      </c>
      <c r="P2170" s="18">
        <f>P2174</f>
        <v>-13154.028</v>
      </c>
      <c r="Q2170" s="18">
        <f>Q2174</f>
        <v>0</v>
      </c>
      <c r="R2170" s="18">
        <f>R2174</f>
        <v>0</v>
      </c>
      <c r="S2170" s="18">
        <f>S2174</f>
        <v>0</v>
      </c>
      <c r="T2170" s="18">
        <f t="shared" si="5735"/>
        <v>12789.147000000001</v>
      </c>
      <c r="U2170" s="18">
        <f t="shared" si="5736"/>
        <v>76845.971999999994</v>
      </c>
      <c r="V2170" s="18">
        <f t="shared" si="5737"/>
        <v>0</v>
      </c>
      <c r="W2170" s="18">
        <f t="shared" ref="W2170:AB2170" si="5943">W2174</f>
        <v>0</v>
      </c>
      <c r="X2170" s="18">
        <f t="shared" si="5943"/>
        <v>0</v>
      </c>
      <c r="Y2170" s="18">
        <f t="shared" si="5943"/>
        <v>0</v>
      </c>
      <c r="Z2170" s="18">
        <f t="shared" si="5943"/>
        <v>0</v>
      </c>
      <c r="AA2170" s="18">
        <f t="shared" si="5943"/>
        <v>0</v>
      </c>
      <c r="AB2170" s="18">
        <f t="shared" si="5943"/>
        <v>0</v>
      </c>
      <c r="AC2170" s="18">
        <f t="shared" si="5936"/>
        <v>12789.147000000001</v>
      </c>
      <c r="AD2170" s="18">
        <f t="shared" si="5937"/>
        <v>76845.971999999994</v>
      </c>
      <c r="AE2170" s="18">
        <f t="shared" si="5938"/>
        <v>0</v>
      </c>
      <c r="AF2170" s="18">
        <f>AF2174</f>
        <v>0</v>
      </c>
      <c r="AG2170" s="18">
        <f>AG2174</f>
        <v>-39177.718000000001</v>
      </c>
      <c r="AH2170" s="18">
        <f>AH2174</f>
        <v>0</v>
      </c>
      <c r="AI2170" s="18">
        <f t="shared" si="5886"/>
        <v>12789.147000000001</v>
      </c>
      <c r="AJ2170" s="18">
        <f t="shared" si="5887"/>
        <v>37668.253999999994</v>
      </c>
      <c r="AK2170" s="18">
        <f t="shared" si="5888"/>
        <v>0</v>
      </c>
      <c r="AL2170" s="18">
        <f>AL2174</f>
        <v>0</v>
      </c>
      <c r="AM2170" s="18">
        <f t="shared" si="5889"/>
        <v>12789.147000000001</v>
      </c>
      <c r="AN2170" s="18">
        <f>AN2174</f>
        <v>0</v>
      </c>
      <c r="AO2170" s="18">
        <f>AO2174</f>
        <v>0</v>
      </c>
      <c r="AP2170" s="18">
        <f>AP2174</f>
        <v>0</v>
      </c>
      <c r="AQ2170" s="18">
        <f t="shared" si="5788"/>
        <v>12789.147000000001</v>
      </c>
      <c r="AR2170" s="18">
        <f t="shared" si="5789"/>
        <v>37668.253999999994</v>
      </c>
      <c r="AS2170" s="18">
        <f t="shared" si="5790"/>
        <v>0</v>
      </c>
      <c r="AT2170" s="18">
        <f>AT2174</f>
        <v>0</v>
      </c>
      <c r="AU2170" s="18">
        <f>AU2174</f>
        <v>0</v>
      </c>
      <c r="AV2170" s="18">
        <f>AV2174</f>
        <v>0</v>
      </c>
      <c r="AW2170" s="18">
        <f t="shared" si="5791"/>
        <v>12789.147000000001</v>
      </c>
      <c r="AX2170" s="18">
        <f t="shared" si="5792"/>
        <v>37668.253999999994</v>
      </c>
      <c r="AY2170" s="18">
        <f t="shared" si="5793"/>
        <v>0</v>
      </c>
      <c r="AZ2170" s="18">
        <f>AZ2174</f>
        <v>0</v>
      </c>
      <c r="BA2170" s="18">
        <f>BA2174</f>
        <v>0</v>
      </c>
      <c r="BB2170" s="18">
        <f>BB2174</f>
        <v>0</v>
      </c>
      <c r="BC2170" s="18">
        <f t="shared" si="5760"/>
        <v>12789.147000000001</v>
      </c>
      <c r="BD2170" s="18">
        <f t="shared" si="5761"/>
        <v>37668.253999999994</v>
      </c>
      <c r="BE2170" s="18">
        <f t="shared" si="5762"/>
        <v>0</v>
      </c>
      <c r="BF2170" s="18">
        <f>BF2174</f>
        <v>0</v>
      </c>
      <c r="BG2170" s="18">
        <f>BG2174</f>
        <v>0</v>
      </c>
      <c r="BH2170" s="18">
        <f>BH2174</f>
        <v>0</v>
      </c>
      <c r="BI2170" s="18">
        <f t="shared" si="5756"/>
        <v>12789.147000000001</v>
      </c>
      <c r="BJ2170" s="18">
        <f t="shared" si="5757"/>
        <v>37668.253999999994</v>
      </c>
      <c r="BK2170" s="18">
        <f t="shared" si="5758"/>
        <v>0</v>
      </c>
      <c r="BL2170" s="18">
        <f>BL2174</f>
        <v>-5750.2890000000007</v>
      </c>
      <c r="BM2170" s="18">
        <f>BM2174</f>
        <v>0</v>
      </c>
      <c r="BN2170" s="18">
        <f>BN2174</f>
        <v>0</v>
      </c>
      <c r="BO2170" s="18">
        <f t="shared" si="5880"/>
        <v>7038.8580000000002</v>
      </c>
      <c r="BP2170" s="18">
        <f t="shared" si="5881"/>
        <v>37668.253999999994</v>
      </c>
      <c r="BQ2170" s="18">
        <f t="shared" si="5882"/>
        <v>0</v>
      </c>
      <c r="BR2170" s="18">
        <f>BR2174</f>
        <v>0</v>
      </c>
      <c r="BS2170" s="18">
        <f>BS2174</f>
        <v>0</v>
      </c>
      <c r="BT2170" s="18">
        <f>BT2174</f>
        <v>0</v>
      </c>
      <c r="BU2170" s="18">
        <f t="shared" si="5873"/>
        <v>7038.8580000000002</v>
      </c>
      <c r="BV2170" s="18">
        <f t="shared" si="5874"/>
        <v>37668.253999999994</v>
      </c>
      <c r="BW2170" s="18">
        <f t="shared" si="5875"/>
        <v>0</v>
      </c>
      <c r="BX2170" s="18">
        <f>BX2174+BX2171</f>
        <v>149.80000000000001</v>
      </c>
      <c r="BY2170" s="18">
        <f t="shared" ref="BY2170:CD2170" si="5944">BY2174+BY2171</f>
        <v>0</v>
      </c>
      <c r="BZ2170" s="18">
        <f t="shared" si="5944"/>
        <v>0</v>
      </c>
      <c r="CA2170" s="18">
        <f t="shared" si="5845"/>
        <v>7188.6580000000004</v>
      </c>
      <c r="CB2170" s="18">
        <f t="shared" si="5846"/>
        <v>37668.253999999994</v>
      </c>
      <c r="CC2170" s="18">
        <f t="shared" si="5847"/>
        <v>0</v>
      </c>
      <c r="CD2170" s="18">
        <f t="shared" si="5944"/>
        <v>0</v>
      </c>
      <c r="CE2170" s="27"/>
      <c r="CF2170" s="33"/>
    </row>
    <row r="2171" spans="1:84" ht="31.2" x14ac:dyDescent="0.3">
      <c r="A2171" s="41" t="s">
        <v>366</v>
      </c>
      <c r="B2171" s="39">
        <v>200</v>
      </c>
      <c r="C2171" s="41"/>
      <c r="D2171" s="41"/>
      <c r="E2171" s="14" t="s">
        <v>551</v>
      </c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>
        <f>BX2172</f>
        <v>149.80000000000001</v>
      </c>
      <c r="BY2171" s="18">
        <f t="shared" ref="BY2171:CD2172" si="5945">BY2172</f>
        <v>0</v>
      </c>
      <c r="BZ2171" s="18">
        <f t="shared" si="5945"/>
        <v>0</v>
      </c>
      <c r="CA2171" s="18">
        <f t="shared" si="5845"/>
        <v>149.80000000000001</v>
      </c>
      <c r="CB2171" s="18">
        <f t="shared" si="5846"/>
        <v>0</v>
      </c>
      <c r="CC2171" s="18">
        <f t="shared" si="5847"/>
        <v>0</v>
      </c>
      <c r="CD2171" s="18">
        <f t="shared" si="5945"/>
        <v>0</v>
      </c>
      <c r="CE2171" s="27"/>
      <c r="CF2171" s="33"/>
    </row>
    <row r="2172" spans="1:84" ht="46.8" x14ac:dyDescent="0.3">
      <c r="A2172" s="41" t="s">
        <v>366</v>
      </c>
      <c r="B2172" s="39">
        <v>240</v>
      </c>
      <c r="C2172" s="41"/>
      <c r="D2172" s="41"/>
      <c r="E2172" s="14" t="s">
        <v>559</v>
      </c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>
        <f>BX2173</f>
        <v>149.80000000000001</v>
      </c>
      <c r="BY2172" s="18">
        <f t="shared" si="5945"/>
        <v>0</v>
      </c>
      <c r="BZ2172" s="18">
        <f t="shared" si="5945"/>
        <v>0</v>
      </c>
      <c r="CA2172" s="18">
        <f t="shared" si="5845"/>
        <v>149.80000000000001</v>
      </c>
      <c r="CB2172" s="18">
        <f t="shared" si="5846"/>
        <v>0</v>
      </c>
      <c r="CC2172" s="18">
        <f t="shared" si="5847"/>
        <v>0</v>
      </c>
      <c r="CD2172" s="18">
        <f t="shared" si="5945"/>
        <v>0</v>
      </c>
      <c r="CE2172" s="27"/>
      <c r="CF2172" s="33"/>
    </row>
    <row r="2173" spans="1:84" x14ac:dyDescent="0.3">
      <c r="A2173" s="41" t="s">
        <v>366</v>
      </c>
      <c r="B2173" s="39">
        <v>240</v>
      </c>
      <c r="C2173" s="41" t="s">
        <v>198</v>
      </c>
      <c r="D2173" s="41" t="s">
        <v>110</v>
      </c>
      <c r="E2173" s="14" t="s">
        <v>526</v>
      </c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>
        <v>149.80000000000001</v>
      </c>
      <c r="BY2173" s="18"/>
      <c r="BZ2173" s="18"/>
      <c r="CA2173" s="18">
        <f t="shared" si="5845"/>
        <v>149.80000000000001</v>
      </c>
      <c r="CB2173" s="18">
        <f t="shared" si="5846"/>
        <v>0</v>
      </c>
      <c r="CC2173" s="18">
        <f t="shared" si="5847"/>
        <v>0</v>
      </c>
      <c r="CD2173" s="18"/>
      <c r="CE2173" s="27"/>
      <c r="CF2173" s="33"/>
    </row>
    <row r="2174" spans="1:84" ht="46.8" x14ac:dyDescent="0.3">
      <c r="A2174" s="41" t="s">
        <v>366</v>
      </c>
      <c r="B2174" s="39">
        <v>400</v>
      </c>
      <c r="C2174" s="41"/>
      <c r="D2174" s="41"/>
      <c r="E2174" s="14" t="s">
        <v>553</v>
      </c>
      <c r="F2174" s="18">
        <f t="shared" ref="F2174:K2175" si="5946">F2175</f>
        <v>0</v>
      </c>
      <c r="G2174" s="18">
        <f t="shared" si="5946"/>
        <v>90000</v>
      </c>
      <c r="H2174" s="18">
        <f t="shared" si="5946"/>
        <v>0</v>
      </c>
      <c r="I2174" s="18">
        <f t="shared" si="5946"/>
        <v>0</v>
      </c>
      <c r="J2174" s="18">
        <f t="shared" si="5946"/>
        <v>0</v>
      </c>
      <c r="K2174" s="18">
        <f t="shared" si="5946"/>
        <v>0</v>
      </c>
      <c r="L2174" s="18">
        <f t="shared" si="5862"/>
        <v>0</v>
      </c>
      <c r="M2174" s="18">
        <f t="shared" si="5863"/>
        <v>90000</v>
      </c>
      <c r="N2174" s="18">
        <f t="shared" si="5864"/>
        <v>0</v>
      </c>
      <c r="O2174" s="18">
        <f t="shared" ref="O2174:S2175" si="5947">O2175</f>
        <v>12789.147000000001</v>
      </c>
      <c r="P2174" s="18">
        <f t="shared" si="5947"/>
        <v>-13154.028</v>
      </c>
      <c r="Q2174" s="18">
        <f t="shared" si="5947"/>
        <v>0</v>
      </c>
      <c r="R2174" s="18">
        <f t="shared" si="5947"/>
        <v>0</v>
      </c>
      <c r="S2174" s="18">
        <f t="shared" si="5947"/>
        <v>0</v>
      </c>
      <c r="T2174" s="18">
        <f t="shared" ref="T2174:T2267" si="5948">L2174+O2174+R2174</f>
        <v>12789.147000000001</v>
      </c>
      <c r="U2174" s="18">
        <f t="shared" ref="U2174:U2267" si="5949">M2174+P2174+S2174</f>
        <v>76845.971999999994</v>
      </c>
      <c r="V2174" s="18">
        <f t="shared" ref="V2174:V2267" si="5950">N2174+Q2174</f>
        <v>0</v>
      </c>
      <c r="W2174" s="18">
        <f t="shared" ref="W2174:CD2175" si="5951">W2175</f>
        <v>0</v>
      </c>
      <c r="X2174" s="18">
        <f t="shared" si="5951"/>
        <v>0</v>
      </c>
      <c r="Y2174" s="18">
        <f t="shared" si="5951"/>
        <v>0</v>
      </c>
      <c r="Z2174" s="18">
        <f t="shared" si="5951"/>
        <v>0</v>
      </c>
      <c r="AA2174" s="18">
        <f t="shared" si="5951"/>
        <v>0</v>
      </c>
      <c r="AB2174" s="18">
        <f t="shared" si="5951"/>
        <v>0</v>
      </c>
      <c r="AC2174" s="18">
        <f t="shared" si="5936"/>
        <v>12789.147000000001</v>
      </c>
      <c r="AD2174" s="18">
        <f t="shared" si="5937"/>
        <v>76845.971999999994</v>
      </c>
      <c r="AE2174" s="18">
        <f t="shared" si="5938"/>
        <v>0</v>
      </c>
      <c r="AF2174" s="18">
        <f t="shared" si="5951"/>
        <v>0</v>
      </c>
      <c r="AG2174" s="18">
        <f t="shared" si="5951"/>
        <v>-39177.718000000001</v>
      </c>
      <c r="AH2174" s="18">
        <f t="shared" si="5951"/>
        <v>0</v>
      </c>
      <c r="AI2174" s="18">
        <f t="shared" si="5886"/>
        <v>12789.147000000001</v>
      </c>
      <c r="AJ2174" s="18">
        <f t="shared" si="5887"/>
        <v>37668.253999999994</v>
      </c>
      <c r="AK2174" s="18">
        <f t="shared" si="5888"/>
        <v>0</v>
      </c>
      <c r="AL2174" s="18">
        <f t="shared" si="5951"/>
        <v>0</v>
      </c>
      <c r="AM2174" s="18">
        <f t="shared" si="5889"/>
        <v>12789.147000000001</v>
      </c>
      <c r="AN2174" s="18">
        <f t="shared" si="5951"/>
        <v>0</v>
      </c>
      <c r="AO2174" s="18">
        <f t="shared" si="5951"/>
        <v>0</v>
      </c>
      <c r="AP2174" s="18">
        <f t="shared" si="5951"/>
        <v>0</v>
      </c>
      <c r="AQ2174" s="18">
        <f t="shared" si="5788"/>
        <v>12789.147000000001</v>
      </c>
      <c r="AR2174" s="18">
        <f t="shared" si="5789"/>
        <v>37668.253999999994</v>
      </c>
      <c r="AS2174" s="18">
        <f t="shared" si="5790"/>
        <v>0</v>
      </c>
      <c r="AT2174" s="18">
        <f t="shared" si="5951"/>
        <v>0</v>
      </c>
      <c r="AU2174" s="18">
        <f t="shared" si="5951"/>
        <v>0</v>
      </c>
      <c r="AV2174" s="18">
        <f t="shared" si="5951"/>
        <v>0</v>
      </c>
      <c r="AW2174" s="18">
        <f t="shared" si="5791"/>
        <v>12789.147000000001</v>
      </c>
      <c r="AX2174" s="18">
        <f t="shared" si="5792"/>
        <v>37668.253999999994</v>
      </c>
      <c r="AY2174" s="18">
        <f t="shared" si="5793"/>
        <v>0</v>
      </c>
      <c r="AZ2174" s="18">
        <f t="shared" si="5951"/>
        <v>0</v>
      </c>
      <c r="BA2174" s="18">
        <f t="shared" si="5951"/>
        <v>0</v>
      </c>
      <c r="BB2174" s="18">
        <f t="shared" si="5951"/>
        <v>0</v>
      </c>
      <c r="BC2174" s="18">
        <f t="shared" si="5760"/>
        <v>12789.147000000001</v>
      </c>
      <c r="BD2174" s="18">
        <f t="shared" si="5761"/>
        <v>37668.253999999994</v>
      </c>
      <c r="BE2174" s="18">
        <f t="shared" si="5762"/>
        <v>0</v>
      </c>
      <c r="BF2174" s="18">
        <f t="shared" si="5951"/>
        <v>0</v>
      </c>
      <c r="BG2174" s="18">
        <f t="shared" si="5951"/>
        <v>0</v>
      </c>
      <c r="BH2174" s="18">
        <f t="shared" si="5951"/>
        <v>0</v>
      </c>
      <c r="BI2174" s="18">
        <f t="shared" si="5756"/>
        <v>12789.147000000001</v>
      </c>
      <c r="BJ2174" s="18">
        <f t="shared" si="5757"/>
        <v>37668.253999999994</v>
      </c>
      <c r="BK2174" s="18">
        <f t="shared" si="5758"/>
        <v>0</v>
      </c>
      <c r="BL2174" s="18">
        <f t="shared" si="5951"/>
        <v>-5750.2890000000007</v>
      </c>
      <c r="BM2174" s="18">
        <f t="shared" si="5951"/>
        <v>0</v>
      </c>
      <c r="BN2174" s="18">
        <f t="shared" si="5951"/>
        <v>0</v>
      </c>
      <c r="BO2174" s="18">
        <f t="shared" si="5880"/>
        <v>7038.8580000000002</v>
      </c>
      <c r="BP2174" s="18">
        <f t="shared" si="5881"/>
        <v>37668.253999999994</v>
      </c>
      <c r="BQ2174" s="18">
        <f t="shared" si="5882"/>
        <v>0</v>
      </c>
      <c r="BR2174" s="18">
        <f t="shared" si="5951"/>
        <v>0</v>
      </c>
      <c r="BS2174" s="18">
        <f t="shared" si="5951"/>
        <v>0</v>
      </c>
      <c r="BT2174" s="18">
        <f t="shared" si="5951"/>
        <v>0</v>
      </c>
      <c r="BU2174" s="18">
        <f t="shared" si="5873"/>
        <v>7038.8580000000002</v>
      </c>
      <c r="BV2174" s="18">
        <f t="shared" si="5874"/>
        <v>37668.253999999994</v>
      </c>
      <c r="BW2174" s="18">
        <f t="shared" si="5875"/>
        <v>0</v>
      </c>
      <c r="BX2174" s="18">
        <f t="shared" si="5951"/>
        <v>0</v>
      </c>
      <c r="BY2174" s="18">
        <f t="shared" si="5951"/>
        <v>0</v>
      </c>
      <c r="BZ2174" s="18">
        <f t="shared" si="5951"/>
        <v>0</v>
      </c>
      <c r="CA2174" s="18">
        <f t="shared" si="5845"/>
        <v>7038.8580000000002</v>
      </c>
      <c r="CB2174" s="18">
        <f t="shared" si="5846"/>
        <v>37668.253999999994</v>
      </c>
      <c r="CC2174" s="18">
        <f t="shared" si="5847"/>
        <v>0</v>
      </c>
      <c r="CD2174" s="18">
        <f t="shared" si="5951"/>
        <v>0</v>
      </c>
      <c r="CE2174" s="27"/>
      <c r="CF2174" s="33"/>
    </row>
    <row r="2175" spans="1:84" x14ac:dyDescent="0.3">
      <c r="A2175" s="41" t="s">
        <v>366</v>
      </c>
      <c r="B2175" s="39">
        <v>410</v>
      </c>
      <c r="C2175" s="41"/>
      <c r="D2175" s="41"/>
      <c r="E2175" s="14" t="s">
        <v>566</v>
      </c>
      <c r="F2175" s="18">
        <f t="shared" si="5946"/>
        <v>0</v>
      </c>
      <c r="G2175" s="18">
        <f t="shared" si="5946"/>
        <v>90000</v>
      </c>
      <c r="H2175" s="18">
        <f t="shared" si="5946"/>
        <v>0</v>
      </c>
      <c r="I2175" s="18">
        <f t="shared" si="5946"/>
        <v>0</v>
      </c>
      <c r="J2175" s="18">
        <f t="shared" si="5946"/>
        <v>0</v>
      </c>
      <c r="K2175" s="18">
        <f t="shared" si="5946"/>
        <v>0</v>
      </c>
      <c r="L2175" s="18">
        <f t="shared" si="5862"/>
        <v>0</v>
      </c>
      <c r="M2175" s="18">
        <f t="shared" si="5863"/>
        <v>90000</v>
      </c>
      <c r="N2175" s="18">
        <f t="shared" si="5864"/>
        <v>0</v>
      </c>
      <c r="O2175" s="18">
        <f t="shared" si="5947"/>
        <v>12789.147000000001</v>
      </c>
      <c r="P2175" s="18">
        <f t="shared" si="5947"/>
        <v>-13154.028</v>
      </c>
      <c r="Q2175" s="18">
        <f t="shared" si="5947"/>
        <v>0</v>
      </c>
      <c r="R2175" s="18">
        <f t="shared" si="5947"/>
        <v>0</v>
      </c>
      <c r="S2175" s="18">
        <f t="shared" si="5947"/>
        <v>0</v>
      </c>
      <c r="T2175" s="18">
        <f t="shared" si="5948"/>
        <v>12789.147000000001</v>
      </c>
      <c r="U2175" s="18">
        <f t="shared" si="5949"/>
        <v>76845.971999999994</v>
      </c>
      <c r="V2175" s="18">
        <f t="shared" si="5950"/>
        <v>0</v>
      </c>
      <c r="W2175" s="18">
        <f t="shared" si="5951"/>
        <v>0</v>
      </c>
      <c r="X2175" s="18">
        <f t="shared" si="5951"/>
        <v>0</v>
      </c>
      <c r="Y2175" s="18">
        <f t="shared" si="5951"/>
        <v>0</v>
      </c>
      <c r="Z2175" s="18">
        <f t="shared" si="5951"/>
        <v>0</v>
      </c>
      <c r="AA2175" s="18">
        <f t="shared" si="5951"/>
        <v>0</v>
      </c>
      <c r="AB2175" s="18">
        <f t="shared" si="5951"/>
        <v>0</v>
      </c>
      <c r="AC2175" s="18">
        <f t="shared" si="5936"/>
        <v>12789.147000000001</v>
      </c>
      <c r="AD2175" s="18">
        <f t="shared" si="5937"/>
        <v>76845.971999999994</v>
      </c>
      <c r="AE2175" s="18">
        <f t="shared" si="5938"/>
        <v>0</v>
      </c>
      <c r="AF2175" s="18">
        <f t="shared" si="5951"/>
        <v>0</v>
      </c>
      <c r="AG2175" s="18">
        <f t="shared" si="5951"/>
        <v>-39177.718000000001</v>
      </c>
      <c r="AH2175" s="18">
        <f t="shared" si="5951"/>
        <v>0</v>
      </c>
      <c r="AI2175" s="18">
        <f t="shared" si="5886"/>
        <v>12789.147000000001</v>
      </c>
      <c r="AJ2175" s="18">
        <f t="shared" si="5887"/>
        <v>37668.253999999994</v>
      </c>
      <c r="AK2175" s="18">
        <f t="shared" si="5888"/>
        <v>0</v>
      </c>
      <c r="AL2175" s="18">
        <f t="shared" si="5951"/>
        <v>0</v>
      </c>
      <c r="AM2175" s="18">
        <f t="shared" si="5889"/>
        <v>12789.147000000001</v>
      </c>
      <c r="AN2175" s="18">
        <f t="shared" si="5951"/>
        <v>0</v>
      </c>
      <c r="AO2175" s="18">
        <f t="shared" si="5951"/>
        <v>0</v>
      </c>
      <c r="AP2175" s="18">
        <f t="shared" si="5951"/>
        <v>0</v>
      </c>
      <c r="AQ2175" s="18">
        <f t="shared" si="5788"/>
        <v>12789.147000000001</v>
      </c>
      <c r="AR2175" s="18">
        <f t="shared" si="5789"/>
        <v>37668.253999999994</v>
      </c>
      <c r="AS2175" s="18">
        <f t="shared" si="5790"/>
        <v>0</v>
      </c>
      <c r="AT2175" s="18">
        <f t="shared" si="5951"/>
        <v>0</v>
      </c>
      <c r="AU2175" s="18">
        <f t="shared" si="5951"/>
        <v>0</v>
      </c>
      <c r="AV2175" s="18">
        <f t="shared" si="5951"/>
        <v>0</v>
      </c>
      <c r="AW2175" s="18">
        <f t="shared" si="5791"/>
        <v>12789.147000000001</v>
      </c>
      <c r="AX2175" s="18">
        <f t="shared" si="5792"/>
        <v>37668.253999999994</v>
      </c>
      <c r="AY2175" s="18">
        <f t="shared" si="5793"/>
        <v>0</v>
      </c>
      <c r="AZ2175" s="18">
        <f t="shared" si="5951"/>
        <v>0</v>
      </c>
      <c r="BA2175" s="18">
        <f t="shared" si="5951"/>
        <v>0</v>
      </c>
      <c r="BB2175" s="18">
        <f t="shared" si="5951"/>
        <v>0</v>
      </c>
      <c r="BC2175" s="18">
        <f t="shared" si="5760"/>
        <v>12789.147000000001</v>
      </c>
      <c r="BD2175" s="18">
        <f t="shared" si="5761"/>
        <v>37668.253999999994</v>
      </c>
      <c r="BE2175" s="18">
        <f t="shared" si="5762"/>
        <v>0</v>
      </c>
      <c r="BF2175" s="18">
        <f t="shared" si="5951"/>
        <v>0</v>
      </c>
      <c r="BG2175" s="18">
        <f t="shared" si="5951"/>
        <v>0</v>
      </c>
      <c r="BH2175" s="18">
        <f t="shared" si="5951"/>
        <v>0</v>
      </c>
      <c r="BI2175" s="18">
        <f t="shared" ref="BI2175:BI2238" si="5952">BC2175+BF2175</f>
        <v>12789.147000000001</v>
      </c>
      <c r="BJ2175" s="18">
        <f t="shared" ref="BJ2175:BJ2238" si="5953">BD2175+BG2175</f>
        <v>37668.253999999994</v>
      </c>
      <c r="BK2175" s="18">
        <f t="shared" ref="BK2175:BK2238" si="5954">BE2175+BH2175</f>
        <v>0</v>
      </c>
      <c r="BL2175" s="18">
        <f t="shared" si="5951"/>
        <v>-5750.2890000000007</v>
      </c>
      <c r="BM2175" s="18">
        <f t="shared" si="5951"/>
        <v>0</v>
      </c>
      <c r="BN2175" s="18">
        <f t="shared" si="5951"/>
        <v>0</v>
      </c>
      <c r="BO2175" s="18">
        <f t="shared" si="5880"/>
        <v>7038.8580000000002</v>
      </c>
      <c r="BP2175" s="18">
        <f t="shared" si="5881"/>
        <v>37668.253999999994</v>
      </c>
      <c r="BQ2175" s="18">
        <f t="shared" si="5882"/>
        <v>0</v>
      </c>
      <c r="BR2175" s="18">
        <f t="shared" si="5951"/>
        <v>0</v>
      </c>
      <c r="BS2175" s="18">
        <f t="shared" si="5951"/>
        <v>0</v>
      </c>
      <c r="BT2175" s="18">
        <f t="shared" si="5951"/>
        <v>0</v>
      </c>
      <c r="BU2175" s="18">
        <f t="shared" si="5873"/>
        <v>7038.8580000000002</v>
      </c>
      <c r="BV2175" s="18">
        <f t="shared" si="5874"/>
        <v>37668.253999999994</v>
      </c>
      <c r="BW2175" s="18">
        <f t="shared" si="5875"/>
        <v>0</v>
      </c>
      <c r="BX2175" s="18">
        <f t="shared" si="5951"/>
        <v>0</v>
      </c>
      <c r="BY2175" s="18">
        <f t="shared" si="5951"/>
        <v>0</v>
      </c>
      <c r="BZ2175" s="18">
        <f t="shared" si="5951"/>
        <v>0</v>
      </c>
      <c r="CA2175" s="18">
        <f t="shared" si="5845"/>
        <v>7038.8580000000002</v>
      </c>
      <c r="CB2175" s="18">
        <f t="shared" si="5846"/>
        <v>37668.253999999994</v>
      </c>
      <c r="CC2175" s="18">
        <f t="shared" si="5847"/>
        <v>0</v>
      </c>
      <c r="CD2175" s="18">
        <f t="shared" si="5951"/>
        <v>0</v>
      </c>
      <c r="CE2175" s="27"/>
      <c r="CF2175" s="33"/>
    </row>
    <row r="2176" spans="1:84" x14ac:dyDescent="0.3">
      <c r="A2176" s="41" t="s">
        <v>366</v>
      </c>
      <c r="B2176" s="39">
        <v>410</v>
      </c>
      <c r="C2176" s="41" t="s">
        <v>198</v>
      </c>
      <c r="D2176" s="41" t="s">
        <v>110</v>
      </c>
      <c r="E2176" s="14" t="s">
        <v>526</v>
      </c>
      <c r="F2176" s="18"/>
      <c r="G2176" s="18">
        <v>90000</v>
      </c>
      <c r="H2176" s="18"/>
      <c r="I2176" s="18"/>
      <c r="J2176" s="18"/>
      <c r="K2176" s="18"/>
      <c r="L2176" s="18">
        <f t="shared" si="5862"/>
        <v>0</v>
      </c>
      <c r="M2176" s="18">
        <f t="shared" si="5863"/>
        <v>90000</v>
      </c>
      <c r="N2176" s="18">
        <f t="shared" si="5864"/>
        <v>0</v>
      </c>
      <c r="O2176" s="18">
        <v>12789.147000000001</v>
      </c>
      <c r="P2176" s="18">
        <v>-13154.028</v>
      </c>
      <c r="Q2176" s="18"/>
      <c r="R2176" s="18"/>
      <c r="S2176" s="18"/>
      <c r="T2176" s="18">
        <f t="shared" si="5948"/>
        <v>12789.147000000001</v>
      </c>
      <c r="U2176" s="18">
        <f t="shared" si="5949"/>
        <v>76845.971999999994</v>
      </c>
      <c r="V2176" s="18">
        <f t="shared" si="5950"/>
        <v>0</v>
      </c>
      <c r="W2176" s="18"/>
      <c r="X2176" s="18"/>
      <c r="Y2176" s="18"/>
      <c r="Z2176" s="18"/>
      <c r="AA2176" s="18"/>
      <c r="AB2176" s="18"/>
      <c r="AC2176" s="18">
        <f t="shared" si="5936"/>
        <v>12789.147000000001</v>
      </c>
      <c r="AD2176" s="18">
        <f t="shared" si="5937"/>
        <v>76845.971999999994</v>
      </c>
      <c r="AE2176" s="18">
        <f t="shared" si="5938"/>
        <v>0</v>
      </c>
      <c r="AF2176" s="18"/>
      <c r="AG2176" s="18">
        <v>-39177.718000000001</v>
      </c>
      <c r="AH2176" s="18"/>
      <c r="AI2176" s="18">
        <f t="shared" si="5886"/>
        <v>12789.147000000001</v>
      </c>
      <c r="AJ2176" s="18">
        <f t="shared" si="5887"/>
        <v>37668.253999999994</v>
      </c>
      <c r="AK2176" s="18">
        <f t="shared" si="5888"/>
        <v>0</v>
      </c>
      <c r="AL2176" s="18"/>
      <c r="AM2176" s="18">
        <f t="shared" si="5889"/>
        <v>12789.147000000001</v>
      </c>
      <c r="AN2176" s="18"/>
      <c r="AO2176" s="18"/>
      <c r="AP2176" s="18"/>
      <c r="AQ2176" s="18">
        <f t="shared" si="5788"/>
        <v>12789.147000000001</v>
      </c>
      <c r="AR2176" s="18">
        <f t="shared" si="5789"/>
        <v>37668.253999999994</v>
      </c>
      <c r="AS2176" s="18">
        <f t="shared" si="5790"/>
        <v>0</v>
      </c>
      <c r="AT2176" s="18"/>
      <c r="AU2176" s="18"/>
      <c r="AV2176" s="18"/>
      <c r="AW2176" s="18">
        <f t="shared" si="5791"/>
        <v>12789.147000000001</v>
      </c>
      <c r="AX2176" s="18">
        <f t="shared" si="5792"/>
        <v>37668.253999999994</v>
      </c>
      <c r="AY2176" s="18">
        <f t="shared" si="5793"/>
        <v>0</v>
      </c>
      <c r="AZ2176" s="18"/>
      <c r="BA2176" s="18"/>
      <c r="BB2176" s="18"/>
      <c r="BC2176" s="18">
        <f t="shared" ref="BC2176:BC2239" si="5955">AW2176+AZ2176</f>
        <v>12789.147000000001</v>
      </c>
      <c r="BD2176" s="18">
        <f t="shared" ref="BD2176:BD2239" si="5956">AX2176+BA2176</f>
        <v>37668.253999999994</v>
      </c>
      <c r="BE2176" s="18">
        <f t="shared" ref="BE2176:BE2239" si="5957">AY2176+BB2176</f>
        <v>0</v>
      </c>
      <c r="BF2176" s="18"/>
      <c r="BG2176" s="18"/>
      <c r="BH2176" s="18"/>
      <c r="BI2176" s="18">
        <f t="shared" si="5952"/>
        <v>12789.147000000001</v>
      </c>
      <c r="BJ2176" s="18">
        <f t="shared" si="5953"/>
        <v>37668.253999999994</v>
      </c>
      <c r="BK2176" s="18">
        <f t="shared" si="5954"/>
        <v>0</v>
      </c>
      <c r="BL2176" s="18">
        <f>-1265.6-4484.689</f>
        <v>-5750.2890000000007</v>
      </c>
      <c r="BM2176" s="18"/>
      <c r="BN2176" s="18"/>
      <c r="BO2176" s="18">
        <f t="shared" si="5880"/>
        <v>7038.8580000000002</v>
      </c>
      <c r="BP2176" s="18">
        <f t="shared" si="5881"/>
        <v>37668.253999999994</v>
      </c>
      <c r="BQ2176" s="18">
        <f t="shared" si="5882"/>
        <v>0</v>
      </c>
      <c r="BR2176" s="18"/>
      <c r="BS2176" s="18"/>
      <c r="BT2176" s="18"/>
      <c r="BU2176" s="18">
        <f t="shared" si="5873"/>
        <v>7038.8580000000002</v>
      </c>
      <c r="BV2176" s="18">
        <f t="shared" si="5874"/>
        <v>37668.253999999994</v>
      </c>
      <c r="BW2176" s="18">
        <f t="shared" si="5875"/>
        <v>0</v>
      </c>
      <c r="BX2176" s="18"/>
      <c r="BY2176" s="18"/>
      <c r="BZ2176" s="18"/>
      <c r="CA2176" s="18">
        <f t="shared" si="5845"/>
        <v>7038.8580000000002</v>
      </c>
      <c r="CB2176" s="18">
        <f t="shared" si="5846"/>
        <v>37668.253999999994</v>
      </c>
      <c r="CC2176" s="18">
        <f t="shared" si="5847"/>
        <v>0</v>
      </c>
      <c r="CD2176" s="18"/>
      <c r="CE2176" s="27"/>
      <c r="CF2176" s="33"/>
    </row>
    <row r="2177" spans="1:84" ht="31.2" x14ac:dyDescent="0.3">
      <c r="A2177" s="41" t="s">
        <v>367</v>
      </c>
      <c r="B2177" s="39"/>
      <c r="C2177" s="41"/>
      <c r="D2177" s="41"/>
      <c r="E2177" s="14" t="s">
        <v>718</v>
      </c>
      <c r="F2177" s="18">
        <f t="shared" ref="F2177:K2179" si="5958">F2178</f>
        <v>0</v>
      </c>
      <c r="G2177" s="18">
        <f t="shared" si="5958"/>
        <v>0</v>
      </c>
      <c r="H2177" s="18">
        <f t="shared" si="5958"/>
        <v>0</v>
      </c>
      <c r="I2177" s="18">
        <f t="shared" si="5958"/>
        <v>0</v>
      </c>
      <c r="J2177" s="18">
        <f t="shared" si="5958"/>
        <v>0</v>
      </c>
      <c r="K2177" s="18">
        <f t="shared" si="5958"/>
        <v>0</v>
      </c>
      <c r="L2177" s="18">
        <f t="shared" si="5862"/>
        <v>0</v>
      </c>
      <c r="M2177" s="18">
        <f t="shared" si="5863"/>
        <v>0</v>
      </c>
      <c r="N2177" s="18">
        <f t="shared" si="5864"/>
        <v>0</v>
      </c>
      <c r="O2177" s="18">
        <f t="shared" ref="O2177:S2179" si="5959">O2178</f>
        <v>9350</v>
      </c>
      <c r="P2177" s="18">
        <f t="shared" si="5959"/>
        <v>0</v>
      </c>
      <c r="Q2177" s="18">
        <f t="shared" si="5959"/>
        <v>0</v>
      </c>
      <c r="R2177" s="18">
        <f t="shared" si="5959"/>
        <v>0</v>
      </c>
      <c r="S2177" s="18">
        <f t="shared" si="5959"/>
        <v>0</v>
      </c>
      <c r="T2177" s="18">
        <f t="shared" si="5948"/>
        <v>9350</v>
      </c>
      <c r="U2177" s="18">
        <f t="shared" si="5949"/>
        <v>0</v>
      </c>
      <c r="V2177" s="18">
        <f t="shared" si="5950"/>
        <v>0</v>
      </c>
      <c r="W2177" s="18">
        <f t="shared" ref="W2177:CD2179" si="5960">W2178</f>
        <v>0</v>
      </c>
      <c r="X2177" s="18">
        <f t="shared" si="5960"/>
        <v>0</v>
      </c>
      <c r="Y2177" s="18">
        <f t="shared" si="5960"/>
        <v>0</v>
      </c>
      <c r="Z2177" s="18">
        <f t="shared" si="5960"/>
        <v>0</v>
      </c>
      <c r="AA2177" s="18">
        <f t="shared" si="5960"/>
        <v>0</v>
      </c>
      <c r="AB2177" s="18">
        <f t="shared" si="5960"/>
        <v>0</v>
      </c>
      <c r="AC2177" s="18">
        <f t="shared" si="5936"/>
        <v>9350</v>
      </c>
      <c r="AD2177" s="18">
        <f t="shared" si="5937"/>
        <v>0</v>
      </c>
      <c r="AE2177" s="18">
        <f t="shared" si="5938"/>
        <v>0</v>
      </c>
      <c r="AF2177" s="18">
        <f t="shared" si="5960"/>
        <v>0</v>
      </c>
      <c r="AG2177" s="18">
        <f t="shared" si="5960"/>
        <v>0</v>
      </c>
      <c r="AH2177" s="18">
        <f t="shared" si="5960"/>
        <v>0</v>
      </c>
      <c r="AI2177" s="18">
        <f t="shared" si="5886"/>
        <v>9350</v>
      </c>
      <c r="AJ2177" s="18">
        <f t="shared" si="5887"/>
        <v>0</v>
      </c>
      <c r="AK2177" s="18">
        <f t="shared" si="5888"/>
        <v>0</v>
      </c>
      <c r="AL2177" s="18">
        <f t="shared" si="5960"/>
        <v>0</v>
      </c>
      <c r="AM2177" s="18">
        <f t="shared" si="5889"/>
        <v>9350</v>
      </c>
      <c r="AN2177" s="18">
        <f t="shared" si="5960"/>
        <v>0</v>
      </c>
      <c r="AO2177" s="18">
        <f t="shared" si="5960"/>
        <v>0</v>
      </c>
      <c r="AP2177" s="18">
        <f t="shared" si="5960"/>
        <v>0</v>
      </c>
      <c r="AQ2177" s="18">
        <f t="shared" si="5788"/>
        <v>9350</v>
      </c>
      <c r="AR2177" s="18">
        <f t="shared" si="5789"/>
        <v>0</v>
      </c>
      <c r="AS2177" s="18">
        <f t="shared" si="5790"/>
        <v>0</v>
      </c>
      <c r="AT2177" s="18">
        <f t="shared" si="5960"/>
        <v>0</v>
      </c>
      <c r="AU2177" s="18">
        <f t="shared" si="5960"/>
        <v>0</v>
      </c>
      <c r="AV2177" s="18">
        <f t="shared" si="5960"/>
        <v>0</v>
      </c>
      <c r="AW2177" s="18">
        <f t="shared" si="5791"/>
        <v>9350</v>
      </c>
      <c r="AX2177" s="18">
        <f t="shared" si="5792"/>
        <v>0</v>
      </c>
      <c r="AY2177" s="18">
        <f t="shared" si="5793"/>
        <v>0</v>
      </c>
      <c r="AZ2177" s="18">
        <f t="shared" si="5960"/>
        <v>0</v>
      </c>
      <c r="BA2177" s="18">
        <f t="shared" si="5960"/>
        <v>0</v>
      </c>
      <c r="BB2177" s="18">
        <f t="shared" si="5960"/>
        <v>0</v>
      </c>
      <c r="BC2177" s="18">
        <f t="shared" si="5955"/>
        <v>9350</v>
      </c>
      <c r="BD2177" s="18">
        <f t="shared" si="5956"/>
        <v>0</v>
      </c>
      <c r="BE2177" s="18">
        <f t="shared" si="5957"/>
        <v>0</v>
      </c>
      <c r="BF2177" s="18">
        <f t="shared" si="5960"/>
        <v>0</v>
      </c>
      <c r="BG2177" s="18">
        <f t="shared" si="5960"/>
        <v>0</v>
      </c>
      <c r="BH2177" s="18">
        <f t="shared" si="5960"/>
        <v>0</v>
      </c>
      <c r="BI2177" s="18">
        <f t="shared" si="5952"/>
        <v>9350</v>
      </c>
      <c r="BJ2177" s="18">
        <f t="shared" si="5953"/>
        <v>0</v>
      </c>
      <c r="BK2177" s="18">
        <f t="shared" si="5954"/>
        <v>0</v>
      </c>
      <c r="BL2177" s="18">
        <f t="shared" si="5960"/>
        <v>-9350</v>
      </c>
      <c r="BM2177" s="18">
        <f t="shared" si="5960"/>
        <v>9350</v>
      </c>
      <c r="BN2177" s="18">
        <f t="shared" si="5960"/>
        <v>0</v>
      </c>
      <c r="BO2177" s="18">
        <f t="shared" si="5880"/>
        <v>0</v>
      </c>
      <c r="BP2177" s="18">
        <f t="shared" si="5881"/>
        <v>9350</v>
      </c>
      <c r="BQ2177" s="18">
        <f t="shared" si="5882"/>
        <v>0</v>
      </c>
      <c r="BR2177" s="18">
        <f t="shared" si="5960"/>
        <v>0</v>
      </c>
      <c r="BS2177" s="18">
        <f t="shared" si="5960"/>
        <v>0</v>
      </c>
      <c r="BT2177" s="18">
        <f t="shared" si="5960"/>
        <v>0</v>
      </c>
      <c r="BU2177" s="18">
        <f t="shared" si="5873"/>
        <v>0</v>
      </c>
      <c r="BV2177" s="18">
        <f t="shared" si="5874"/>
        <v>9350</v>
      </c>
      <c r="BW2177" s="18">
        <f t="shared" si="5875"/>
        <v>0</v>
      </c>
      <c r="BX2177" s="18">
        <f t="shared" si="5960"/>
        <v>0</v>
      </c>
      <c r="BY2177" s="18">
        <f t="shared" si="5960"/>
        <v>0</v>
      </c>
      <c r="BZ2177" s="18">
        <f t="shared" si="5960"/>
        <v>0</v>
      </c>
      <c r="CA2177" s="18">
        <f t="shared" si="5845"/>
        <v>0</v>
      </c>
      <c r="CB2177" s="18">
        <f t="shared" si="5846"/>
        <v>9350</v>
      </c>
      <c r="CC2177" s="18">
        <f t="shared" si="5847"/>
        <v>0</v>
      </c>
      <c r="CD2177" s="18">
        <f t="shared" si="5960"/>
        <v>0</v>
      </c>
      <c r="CE2177" s="27"/>
      <c r="CF2177" s="33"/>
    </row>
    <row r="2178" spans="1:84" ht="46.8" x14ac:dyDescent="0.3">
      <c r="A2178" s="41" t="s">
        <v>367</v>
      </c>
      <c r="B2178" s="39">
        <v>400</v>
      </c>
      <c r="C2178" s="41"/>
      <c r="D2178" s="41"/>
      <c r="E2178" s="14" t="s">
        <v>553</v>
      </c>
      <c r="F2178" s="18">
        <f t="shared" si="5958"/>
        <v>0</v>
      </c>
      <c r="G2178" s="18">
        <f t="shared" si="5958"/>
        <v>0</v>
      </c>
      <c r="H2178" s="18">
        <f t="shared" si="5958"/>
        <v>0</v>
      </c>
      <c r="I2178" s="18">
        <f t="shared" si="5958"/>
        <v>0</v>
      </c>
      <c r="J2178" s="18">
        <f t="shared" si="5958"/>
        <v>0</v>
      </c>
      <c r="K2178" s="18">
        <f t="shared" si="5958"/>
        <v>0</v>
      </c>
      <c r="L2178" s="18">
        <f t="shared" si="5862"/>
        <v>0</v>
      </c>
      <c r="M2178" s="18">
        <f t="shared" si="5863"/>
        <v>0</v>
      </c>
      <c r="N2178" s="18">
        <f t="shared" si="5864"/>
        <v>0</v>
      </c>
      <c r="O2178" s="18">
        <f t="shared" si="5959"/>
        <v>9350</v>
      </c>
      <c r="P2178" s="18">
        <f t="shared" si="5959"/>
        <v>0</v>
      </c>
      <c r="Q2178" s="18">
        <f t="shared" si="5959"/>
        <v>0</v>
      </c>
      <c r="R2178" s="18">
        <f t="shared" si="5959"/>
        <v>0</v>
      </c>
      <c r="S2178" s="18">
        <f t="shared" si="5959"/>
        <v>0</v>
      </c>
      <c r="T2178" s="18">
        <f t="shared" si="5948"/>
        <v>9350</v>
      </c>
      <c r="U2178" s="18">
        <f t="shared" si="5949"/>
        <v>0</v>
      </c>
      <c r="V2178" s="18">
        <f t="shared" si="5950"/>
        <v>0</v>
      </c>
      <c r="W2178" s="18">
        <f t="shared" si="5960"/>
        <v>0</v>
      </c>
      <c r="X2178" s="18">
        <f t="shared" si="5960"/>
        <v>0</v>
      </c>
      <c r="Y2178" s="18">
        <f t="shared" si="5960"/>
        <v>0</v>
      </c>
      <c r="Z2178" s="18">
        <f t="shared" si="5960"/>
        <v>0</v>
      </c>
      <c r="AA2178" s="18">
        <f t="shared" si="5960"/>
        <v>0</v>
      </c>
      <c r="AB2178" s="18">
        <f t="shared" si="5960"/>
        <v>0</v>
      </c>
      <c r="AC2178" s="18">
        <f t="shared" si="5936"/>
        <v>9350</v>
      </c>
      <c r="AD2178" s="18">
        <f t="shared" si="5937"/>
        <v>0</v>
      </c>
      <c r="AE2178" s="18">
        <f t="shared" si="5938"/>
        <v>0</v>
      </c>
      <c r="AF2178" s="18">
        <f t="shared" si="5960"/>
        <v>0</v>
      </c>
      <c r="AG2178" s="18">
        <f t="shared" si="5960"/>
        <v>0</v>
      </c>
      <c r="AH2178" s="18">
        <f t="shared" si="5960"/>
        <v>0</v>
      </c>
      <c r="AI2178" s="18">
        <f t="shared" si="5886"/>
        <v>9350</v>
      </c>
      <c r="AJ2178" s="18">
        <f t="shared" si="5887"/>
        <v>0</v>
      </c>
      <c r="AK2178" s="18">
        <f t="shared" si="5888"/>
        <v>0</v>
      </c>
      <c r="AL2178" s="18">
        <f t="shared" si="5960"/>
        <v>0</v>
      </c>
      <c r="AM2178" s="18">
        <f t="shared" si="5889"/>
        <v>9350</v>
      </c>
      <c r="AN2178" s="18">
        <f t="shared" si="5960"/>
        <v>0</v>
      </c>
      <c r="AO2178" s="18">
        <f t="shared" si="5960"/>
        <v>0</v>
      </c>
      <c r="AP2178" s="18">
        <f t="shared" si="5960"/>
        <v>0</v>
      </c>
      <c r="AQ2178" s="18">
        <f t="shared" si="5788"/>
        <v>9350</v>
      </c>
      <c r="AR2178" s="18">
        <f t="shared" si="5789"/>
        <v>0</v>
      </c>
      <c r="AS2178" s="18">
        <f t="shared" si="5790"/>
        <v>0</v>
      </c>
      <c r="AT2178" s="18">
        <f t="shared" si="5960"/>
        <v>0</v>
      </c>
      <c r="AU2178" s="18">
        <f t="shared" si="5960"/>
        <v>0</v>
      </c>
      <c r="AV2178" s="18">
        <f t="shared" si="5960"/>
        <v>0</v>
      </c>
      <c r="AW2178" s="18">
        <f t="shared" si="5791"/>
        <v>9350</v>
      </c>
      <c r="AX2178" s="18">
        <f t="shared" si="5792"/>
        <v>0</v>
      </c>
      <c r="AY2178" s="18">
        <f t="shared" si="5793"/>
        <v>0</v>
      </c>
      <c r="AZ2178" s="18">
        <f t="shared" si="5960"/>
        <v>0</v>
      </c>
      <c r="BA2178" s="18">
        <f t="shared" si="5960"/>
        <v>0</v>
      </c>
      <c r="BB2178" s="18">
        <f t="shared" si="5960"/>
        <v>0</v>
      </c>
      <c r="BC2178" s="18">
        <f t="shared" si="5955"/>
        <v>9350</v>
      </c>
      <c r="BD2178" s="18">
        <f t="shared" si="5956"/>
        <v>0</v>
      </c>
      <c r="BE2178" s="18">
        <f t="shared" si="5957"/>
        <v>0</v>
      </c>
      <c r="BF2178" s="18">
        <f t="shared" si="5960"/>
        <v>0</v>
      </c>
      <c r="BG2178" s="18">
        <f t="shared" si="5960"/>
        <v>0</v>
      </c>
      <c r="BH2178" s="18">
        <f t="shared" si="5960"/>
        <v>0</v>
      </c>
      <c r="BI2178" s="18">
        <f t="shared" si="5952"/>
        <v>9350</v>
      </c>
      <c r="BJ2178" s="18">
        <f t="shared" si="5953"/>
        <v>0</v>
      </c>
      <c r="BK2178" s="18">
        <f t="shared" si="5954"/>
        <v>0</v>
      </c>
      <c r="BL2178" s="18">
        <f t="shared" si="5960"/>
        <v>-9350</v>
      </c>
      <c r="BM2178" s="18">
        <f t="shared" si="5960"/>
        <v>9350</v>
      </c>
      <c r="BN2178" s="18">
        <f t="shared" si="5960"/>
        <v>0</v>
      </c>
      <c r="BO2178" s="18">
        <f t="shared" si="5880"/>
        <v>0</v>
      </c>
      <c r="BP2178" s="18">
        <f t="shared" si="5881"/>
        <v>9350</v>
      </c>
      <c r="BQ2178" s="18">
        <f t="shared" si="5882"/>
        <v>0</v>
      </c>
      <c r="BR2178" s="18">
        <f t="shared" si="5960"/>
        <v>0</v>
      </c>
      <c r="BS2178" s="18">
        <f t="shared" si="5960"/>
        <v>0</v>
      </c>
      <c r="BT2178" s="18">
        <f t="shared" si="5960"/>
        <v>0</v>
      </c>
      <c r="BU2178" s="18">
        <f t="shared" si="5873"/>
        <v>0</v>
      </c>
      <c r="BV2178" s="18">
        <f t="shared" si="5874"/>
        <v>9350</v>
      </c>
      <c r="BW2178" s="18">
        <f t="shared" si="5875"/>
        <v>0</v>
      </c>
      <c r="BX2178" s="18">
        <f t="shared" si="5960"/>
        <v>0</v>
      </c>
      <c r="BY2178" s="18">
        <f t="shared" si="5960"/>
        <v>0</v>
      </c>
      <c r="BZ2178" s="18">
        <f t="shared" si="5960"/>
        <v>0</v>
      </c>
      <c r="CA2178" s="18">
        <f t="shared" si="5845"/>
        <v>0</v>
      </c>
      <c r="CB2178" s="18">
        <f t="shared" si="5846"/>
        <v>9350</v>
      </c>
      <c r="CC2178" s="18">
        <f t="shared" si="5847"/>
        <v>0</v>
      </c>
      <c r="CD2178" s="18">
        <f t="shared" si="5960"/>
        <v>0</v>
      </c>
      <c r="CE2178" s="27"/>
      <c r="CF2178" s="33"/>
    </row>
    <row r="2179" spans="1:84" x14ac:dyDescent="0.3">
      <c r="A2179" s="41" t="s">
        <v>367</v>
      </c>
      <c r="B2179" s="39">
        <v>410</v>
      </c>
      <c r="C2179" s="41"/>
      <c r="D2179" s="41"/>
      <c r="E2179" s="14" t="s">
        <v>566</v>
      </c>
      <c r="F2179" s="18">
        <f t="shared" si="5958"/>
        <v>0</v>
      </c>
      <c r="G2179" s="18">
        <f t="shared" si="5958"/>
        <v>0</v>
      </c>
      <c r="H2179" s="18">
        <f t="shared" si="5958"/>
        <v>0</v>
      </c>
      <c r="I2179" s="18">
        <f t="shared" si="5958"/>
        <v>0</v>
      </c>
      <c r="J2179" s="18">
        <f t="shared" si="5958"/>
        <v>0</v>
      </c>
      <c r="K2179" s="18">
        <f t="shared" si="5958"/>
        <v>0</v>
      </c>
      <c r="L2179" s="18">
        <f t="shared" si="5862"/>
        <v>0</v>
      </c>
      <c r="M2179" s="18">
        <f t="shared" si="5863"/>
        <v>0</v>
      </c>
      <c r="N2179" s="18">
        <f t="shared" si="5864"/>
        <v>0</v>
      </c>
      <c r="O2179" s="18">
        <f t="shared" si="5959"/>
        <v>9350</v>
      </c>
      <c r="P2179" s="18">
        <f t="shared" si="5959"/>
        <v>0</v>
      </c>
      <c r="Q2179" s="18">
        <f t="shared" si="5959"/>
        <v>0</v>
      </c>
      <c r="R2179" s="18">
        <f t="shared" si="5959"/>
        <v>0</v>
      </c>
      <c r="S2179" s="18">
        <f t="shared" si="5959"/>
        <v>0</v>
      </c>
      <c r="T2179" s="18">
        <f t="shared" si="5948"/>
        <v>9350</v>
      </c>
      <c r="U2179" s="18">
        <f t="shared" si="5949"/>
        <v>0</v>
      </c>
      <c r="V2179" s="18">
        <f t="shared" si="5950"/>
        <v>0</v>
      </c>
      <c r="W2179" s="18">
        <f t="shared" si="5960"/>
        <v>0</v>
      </c>
      <c r="X2179" s="18">
        <f t="shared" si="5960"/>
        <v>0</v>
      </c>
      <c r="Y2179" s="18">
        <f t="shared" si="5960"/>
        <v>0</v>
      </c>
      <c r="Z2179" s="18">
        <f t="shared" si="5960"/>
        <v>0</v>
      </c>
      <c r="AA2179" s="18">
        <f t="shared" si="5960"/>
        <v>0</v>
      </c>
      <c r="AB2179" s="18">
        <f t="shared" si="5960"/>
        <v>0</v>
      </c>
      <c r="AC2179" s="18">
        <f t="shared" si="5936"/>
        <v>9350</v>
      </c>
      <c r="AD2179" s="18">
        <f t="shared" si="5937"/>
        <v>0</v>
      </c>
      <c r="AE2179" s="18">
        <f t="shared" si="5938"/>
        <v>0</v>
      </c>
      <c r="AF2179" s="18">
        <f t="shared" si="5960"/>
        <v>0</v>
      </c>
      <c r="AG2179" s="18">
        <f t="shared" si="5960"/>
        <v>0</v>
      </c>
      <c r="AH2179" s="18">
        <f t="shared" si="5960"/>
        <v>0</v>
      </c>
      <c r="AI2179" s="18">
        <f t="shared" si="5886"/>
        <v>9350</v>
      </c>
      <c r="AJ2179" s="18">
        <f t="shared" si="5887"/>
        <v>0</v>
      </c>
      <c r="AK2179" s="18">
        <f t="shared" si="5888"/>
        <v>0</v>
      </c>
      <c r="AL2179" s="18">
        <f t="shared" si="5960"/>
        <v>0</v>
      </c>
      <c r="AM2179" s="18">
        <f t="shared" si="5889"/>
        <v>9350</v>
      </c>
      <c r="AN2179" s="18">
        <f t="shared" si="5960"/>
        <v>0</v>
      </c>
      <c r="AO2179" s="18">
        <f t="shared" si="5960"/>
        <v>0</v>
      </c>
      <c r="AP2179" s="18">
        <f t="shared" si="5960"/>
        <v>0</v>
      </c>
      <c r="AQ2179" s="18">
        <f t="shared" si="5788"/>
        <v>9350</v>
      </c>
      <c r="AR2179" s="18">
        <f t="shared" si="5789"/>
        <v>0</v>
      </c>
      <c r="AS2179" s="18">
        <f t="shared" si="5790"/>
        <v>0</v>
      </c>
      <c r="AT2179" s="18">
        <f t="shared" si="5960"/>
        <v>0</v>
      </c>
      <c r="AU2179" s="18">
        <f t="shared" si="5960"/>
        <v>0</v>
      </c>
      <c r="AV2179" s="18">
        <f t="shared" si="5960"/>
        <v>0</v>
      </c>
      <c r="AW2179" s="18">
        <f t="shared" si="5791"/>
        <v>9350</v>
      </c>
      <c r="AX2179" s="18">
        <f t="shared" si="5792"/>
        <v>0</v>
      </c>
      <c r="AY2179" s="18">
        <f t="shared" si="5793"/>
        <v>0</v>
      </c>
      <c r="AZ2179" s="18">
        <f t="shared" si="5960"/>
        <v>0</v>
      </c>
      <c r="BA2179" s="18">
        <f t="shared" si="5960"/>
        <v>0</v>
      </c>
      <c r="BB2179" s="18">
        <f t="shared" si="5960"/>
        <v>0</v>
      </c>
      <c r="BC2179" s="18">
        <f t="shared" si="5955"/>
        <v>9350</v>
      </c>
      <c r="BD2179" s="18">
        <f t="shared" si="5956"/>
        <v>0</v>
      </c>
      <c r="BE2179" s="18">
        <f t="shared" si="5957"/>
        <v>0</v>
      </c>
      <c r="BF2179" s="18">
        <f t="shared" si="5960"/>
        <v>0</v>
      </c>
      <c r="BG2179" s="18">
        <f t="shared" si="5960"/>
        <v>0</v>
      </c>
      <c r="BH2179" s="18">
        <f t="shared" si="5960"/>
        <v>0</v>
      </c>
      <c r="BI2179" s="18">
        <f t="shared" si="5952"/>
        <v>9350</v>
      </c>
      <c r="BJ2179" s="18">
        <f t="shared" si="5953"/>
        <v>0</v>
      </c>
      <c r="BK2179" s="18">
        <f t="shared" si="5954"/>
        <v>0</v>
      </c>
      <c r="BL2179" s="18">
        <f t="shared" si="5960"/>
        <v>-9350</v>
      </c>
      <c r="BM2179" s="18">
        <f t="shared" si="5960"/>
        <v>9350</v>
      </c>
      <c r="BN2179" s="18">
        <f t="shared" si="5960"/>
        <v>0</v>
      </c>
      <c r="BO2179" s="18">
        <f t="shared" si="5880"/>
        <v>0</v>
      </c>
      <c r="BP2179" s="18">
        <f t="shared" si="5881"/>
        <v>9350</v>
      </c>
      <c r="BQ2179" s="18">
        <f t="shared" si="5882"/>
        <v>0</v>
      </c>
      <c r="BR2179" s="18">
        <f t="shared" si="5960"/>
        <v>0</v>
      </c>
      <c r="BS2179" s="18">
        <f t="shared" si="5960"/>
        <v>0</v>
      </c>
      <c r="BT2179" s="18">
        <f t="shared" si="5960"/>
        <v>0</v>
      </c>
      <c r="BU2179" s="18">
        <f t="shared" si="5873"/>
        <v>0</v>
      </c>
      <c r="BV2179" s="18">
        <f t="shared" si="5874"/>
        <v>9350</v>
      </c>
      <c r="BW2179" s="18">
        <f t="shared" si="5875"/>
        <v>0</v>
      </c>
      <c r="BX2179" s="18">
        <f t="shared" si="5960"/>
        <v>0</v>
      </c>
      <c r="BY2179" s="18">
        <f t="shared" si="5960"/>
        <v>0</v>
      </c>
      <c r="BZ2179" s="18">
        <f t="shared" si="5960"/>
        <v>0</v>
      </c>
      <c r="CA2179" s="18">
        <f t="shared" si="5845"/>
        <v>0</v>
      </c>
      <c r="CB2179" s="18">
        <f t="shared" si="5846"/>
        <v>9350</v>
      </c>
      <c r="CC2179" s="18">
        <f t="shared" si="5847"/>
        <v>0</v>
      </c>
      <c r="CD2179" s="18">
        <f t="shared" si="5960"/>
        <v>0</v>
      </c>
      <c r="CE2179" s="27"/>
      <c r="CF2179" s="33"/>
    </row>
    <row r="2180" spans="1:84" x14ac:dyDescent="0.3">
      <c r="A2180" s="41" t="s">
        <v>367</v>
      </c>
      <c r="B2180" s="39">
        <v>410</v>
      </c>
      <c r="C2180" s="41" t="s">
        <v>198</v>
      </c>
      <c r="D2180" s="41" t="s">
        <v>110</v>
      </c>
      <c r="E2180" s="14" t="s">
        <v>526</v>
      </c>
      <c r="F2180" s="18"/>
      <c r="G2180" s="18"/>
      <c r="H2180" s="18"/>
      <c r="I2180" s="18"/>
      <c r="J2180" s="18"/>
      <c r="K2180" s="18"/>
      <c r="L2180" s="18">
        <f t="shared" si="5862"/>
        <v>0</v>
      </c>
      <c r="M2180" s="18">
        <f t="shared" si="5863"/>
        <v>0</v>
      </c>
      <c r="N2180" s="18">
        <f t="shared" si="5864"/>
        <v>0</v>
      </c>
      <c r="O2180" s="18">
        <v>9350</v>
      </c>
      <c r="P2180" s="18"/>
      <c r="Q2180" s="18"/>
      <c r="R2180" s="18"/>
      <c r="S2180" s="18"/>
      <c r="T2180" s="18">
        <f t="shared" si="5948"/>
        <v>9350</v>
      </c>
      <c r="U2180" s="18">
        <f t="shared" si="5949"/>
        <v>0</v>
      </c>
      <c r="V2180" s="18">
        <f t="shared" si="5950"/>
        <v>0</v>
      </c>
      <c r="W2180" s="18"/>
      <c r="X2180" s="18"/>
      <c r="Y2180" s="18"/>
      <c r="Z2180" s="18"/>
      <c r="AA2180" s="18"/>
      <c r="AB2180" s="18"/>
      <c r="AC2180" s="18">
        <f t="shared" si="5936"/>
        <v>9350</v>
      </c>
      <c r="AD2180" s="18">
        <f t="shared" si="5937"/>
        <v>0</v>
      </c>
      <c r="AE2180" s="18">
        <f t="shared" si="5938"/>
        <v>0</v>
      </c>
      <c r="AF2180" s="18"/>
      <c r="AG2180" s="18"/>
      <c r="AH2180" s="18"/>
      <c r="AI2180" s="18">
        <f t="shared" si="5886"/>
        <v>9350</v>
      </c>
      <c r="AJ2180" s="18">
        <f t="shared" si="5887"/>
        <v>0</v>
      </c>
      <c r="AK2180" s="18">
        <f t="shared" si="5888"/>
        <v>0</v>
      </c>
      <c r="AL2180" s="18"/>
      <c r="AM2180" s="18">
        <f t="shared" si="5889"/>
        <v>9350</v>
      </c>
      <c r="AN2180" s="18"/>
      <c r="AO2180" s="18"/>
      <c r="AP2180" s="18"/>
      <c r="AQ2180" s="18">
        <f t="shared" si="5788"/>
        <v>9350</v>
      </c>
      <c r="AR2180" s="18">
        <f t="shared" si="5789"/>
        <v>0</v>
      </c>
      <c r="AS2180" s="18">
        <f t="shared" si="5790"/>
        <v>0</v>
      </c>
      <c r="AT2180" s="18"/>
      <c r="AU2180" s="18"/>
      <c r="AV2180" s="18"/>
      <c r="AW2180" s="18">
        <f t="shared" si="5791"/>
        <v>9350</v>
      </c>
      <c r="AX2180" s="18">
        <f t="shared" si="5792"/>
        <v>0</v>
      </c>
      <c r="AY2180" s="18">
        <f t="shared" si="5793"/>
        <v>0</v>
      </c>
      <c r="AZ2180" s="18"/>
      <c r="BA2180" s="18"/>
      <c r="BB2180" s="18"/>
      <c r="BC2180" s="18">
        <f t="shared" si="5955"/>
        <v>9350</v>
      </c>
      <c r="BD2180" s="18">
        <f t="shared" si="5956"/>
        <v>0</v>
      </c>
      <c r="BE2180" s="18">
        <f t="shared" si="5957"/>
        <v>0</v>
      </c>
      <c r="BF2180" s="18"/>
      <c r="BG2180" s="18"/>
      <c r="BH2180" s="18"/>
      <c r="BI2180" s="18">
        <f t="shared" si="5952"/>
        <v>9350</v>
      </c>
      <c r="BJ2180" s="18">
        <f t="shared" si="5953"/>
        <v>0</v>
      </c>
      <c r="BK2180" s="18">
        <f t="shared" si="5954"/>
        <v>0</v>
      </c>
      <c r="BL2180" s="18">
        <v>-9350</v>
      </c>
      <c r="BM2180" s="18">
        <v>9350</v>
      </c>
      <c r="BN2180" s="18"/>
      <c r="BO2180" s="18">
        <f t="shared" si="5880"/>
        <v>0</v>
      </c>
      <c r="BP2180" s="18">
        <f t="shared" si="5881"/>
        <v>9350</v>
      </c>
      <c r="BQ2180" s="18">
        <f t="shared" si="5882"/>
        <v>0</v>
      </c>
      <c r="BR2180" s="18"/>
      <c r="BS2180" s="18"/>
      <c r="BT2180" s="18"/>
      <c r="BU2180" s="18">
        <f t="shared" si="5873"/>
        <v>0</v>
      </c>
      <c r="BV2180" s="18">
        <f t="shared" si="5874"/>
        <v>9350</v>
      </c>
      <c r="BW2180" s="18">
        <f t="shared" si="5875"/>
        <v>0</v>
      </c>
      <c r="BX2180" s="18"/>
      <c r="BY2180" s="18"/>
      <c r="BZ2180" s="18"/>
      <c r="CA2180" s="18">
        <f t="shared" si="5845"/>
        <v>0</v>
      </c>
      <c r="CB2180" s="18">
        <f t="shared" si="5846"/>
        <v>9350</v>
      </c>
      <c r="CC2180" s="18">
        <f t="shared" si="5847"/>
        <v>0</v>
      </c>
      <c r="CD2180" s="18"/>
      <c r="CE2180" s="27"/>
      <c r="CF2180" s="33"/>
    </row>
    <row r="2181" spans="1:84" ht="31.2" hidden="1" x14ac:dyDescent="0.3">
      <c r="A2181" s="41" t="s">
        <v>368</v>
      </c>
      <c r="B2181" s="39"/>
      <c r="C2181" s="41"/>
      <c r="D2181" s="41"/>
      <c r="E2181" s="14" t="s">
        <v>1116</v>
      </c>
      <c r="F2181" s="18">
        <f t="shared" ref="F2181:K2183" si="5961">F2182</f>
        <v>0</v>
      </c>
      <c r="G2181" s="18">
        <f t="shared" si="5961"/>
        <v>0</v>
      </c>
      <c r="H2181" s="18">
        <f t="shared" si="5961"/>
        <v>0</v>
      </c>
      <c r="I2181" s="18">
        <f t="shared" si="5961"/>
        <v>0</v>
      </c>
      <c r="J2181" s="18">
        <f t="shared" si="5961"/>
        <v>0</v>
      </c>
      <c r="K2181" s="18">
        <f t="shared" si="5961"/>
        <v>0</v>
      </c>
      <c r="L2181" s="18">
        <f t="shared" si="5862"/>
        <v>0</v>
      </c>
      <c r="M2181" s="18">
        <f t="shared" si="5863"/>
        <v>0</v>
      </c>
      <c r="N2181" s="18">
        <f t="shared" si="5864"/>
        <v>0</v>
      </c>
      <c r="O2181" s="18">
        <f t="shared" ref="O2181:S2183" si="5962">O2182</f>
        <v>0</v>
      </c>
      <c r="P2181" s="18">
        <f t="shared" si="5962"/>
        <v>0</v>
      </c>
      <c r="Q2181" s="18">
        <f t="shared" si="5962"/>
        <v>0</v>
      </c>
      <c r="R2181" s="18">
        <f t="shared" si="5962"/>
        <v>0</v>
      </c>
      <c r="S2181" s="18">
        <f t="shared" si="5962"/>
        <v>0</v>
      </c>
      <c r="T2181" s="18">
        <f t="shared" si="5948"/>
        <v>0</v>
      </c>
      <c r="U2181" s="18">
        <f t="shared" si="5949"/>
        <v>0</v>
      </c>
      <c r="V2181" s="18">
        <f t="shared" si="5950"/>
        <v>0</v>
      </c>
      <c r="W2181" s="18">
        <f t="shared" ref="W2181:CD2183" si="5963">W2182</f>
        <v>0</v>
      </c>
      <c r="X2181" s="18">
        <f t="shared" si="5963"/>
        <v>0</v>
      </c>
      <c r="Y2181" s="18">
        <f t="shared" si="5963"/>
        <v>0</v>
      </c>
      <c r="Z2181" s="18">
        <f t="shared" si="5963"/>
        <v>0</v>
      </c>
      <c r="AA2181" s="18">
        <f t="shared" si="5963"/>
        <v>0</v>
      </c>
      <c r="AB2181" s="18">
        <f t="shared" si="5963"/>
        <v>0</v>
      </c>
      <c r="AC2181" s="18">
        <f t="shared" si="5936"/>
        <v>0</v>
      </c>
      <c r="AD2181" s="18">
        <f t="shared" si="5937"/>
        <v>0</v>
      </c>
      <c r="AE2181" s="18">
        <f t="shared" si="5938"/>
        <v>0</v>
      </c>
      <c r="AF2181" s="18">
        <f t="shared" si="5963"/>
        <v>0</v>
      </c>
      <c r="AG2181" s="18">
        <f t="shared" si="5963"/>
        <v>0</v>
      </c>
      <c r="AH2181" s="18">
        <f t="shared" si="5963"/>
        <v>0</v>
      </c>
      <c r="AI2181" s="18">
        <f t="shared" si="5886"/>
        <v>0</v>
      </c>
      <c r="AJ2181" s="18">
        <f t="shared" si="5887"/>
        <v>0</v>
      </c>
      <c r="AK2181" s="18">
        <f t="shared" si="5888"/>
        <v>0</v>
      </c>
      <c r="AL2181" s="18">
        <f t="shared" si="5963"/>
        <v>0</v>
      </c>
      <c r="AM2181" s="18">
        <f t="shared" si="5889"/>
        <v>0</v>
      </c>
      <c r="AN2181" s="18">
        <f t="shared" si="5963"/>
        <v>0</v>
      </c>
      <c r="AO2181" s="18">
        <f t="shared" si="5963"/>
        <v>0</v>
      </c>
      <c r="AP2181" s="18">
        <f t="shared" si="5963"/>
        <v>0</v>
      </c>
      <c r="AQ2181" s="18">
        <f t="shared" si="5788"/>
        <v>0</v>
      </c>
      <c r="AR2181" s="18">
        <f t="shared" si="5789"/>
        <v>0</v>
      </c>
      <c r="AS2181" s="18">
        <f t="shared" si="5790"/>
        <v>0</v>
      </c>
      <c r="AT2181" s="18">
        <f t="shared" si="5963"/>
        <v>0</v>
      </c>
      <c r="AU2181" s="18">
        <f t="shared" si="5963"/>
        <v>0</v>
      </c>
      <c r="AV2181" s="18">
        <f t="shared" si="5963"/>
        <v>0</v>
      </c>
      <c r="AW2181" s="18">
        <f t="shared" si="5791"/>
        <v>0</v>
      </c>
      <c r="AX2181" s="18">
        <f t="shared" si="5792"/>
        <v>0</v>
      </c>
      <c r="AY2181" s="18">
        <f t="shared" si="5793"/>
        <v>0</v>
      </c>
      <c r="AZ2181" s="18">
        <f t="shared" si="5963"/>
        <v>0</v>
      </c>
      <c r="BA2181" s="18">
        <f t="shared" si="5963"/>
        <v>0</v>
      </c>
      <c r="BB2181" s="18">
        <f t="shared" si="5963"/>
        <v>0</v>
      </c>
      <c r="BC2181" s="18">
        <f t="shared" si="5955"/>
        <v>0</v>
      </c>
      <c r="BD2181" s="18">
        <f t="shared" si="5956"/>
        <v>0</v>
      </c>
      <c r="BE2181" s="18">
        <f t="shared" si="5957"/>
        <v>0</v>
      </c>
      <c r="BF2181" s="18">
        <f t="shared" si="5963"/>
        <v>0</v>
      </c>
      <c r="BG2181" s="18">
        <f t="shared" si="5963"/>
        <v>0</v>
      </c>
      <c r="BH2181" s="18">
        <f t="shared" si="5963"/>
        <v>0</v>
      </c>
      <c r="BI2181" s="18">
        <f t="shared" si="5952"/>
        <v>0</v>
      </c>
      <c r="BJ2181" s="18">
        <f t="shared" si="5953"/>
        <v>0</v>
      </c>
      <c r="BK2181" s="18">
        <f t="shared" si="5954"/>
        <v>0</v>
      </c>
      <c r="BL2181" s="18">
        <f t="shared" si="5963"/>
        <v>0</v>
      </c>
      <c r="BM2181" s="18">
        <f t="shared" si="5963"/>
        <v>0</v>
      </c>
      <c r="BN2181" s="18">
        <f t="shared" si="5963"/>
        <v>0</v>
      </c>
      <c r="BO2181" s="18">
        <f t="shared" si="5880"/>
        <v>0</v>
      </c>
      <c r="BP2181" s="18">
        <f t="shared" si="5881"/>
        <v>0</v>
      </c>
      <c r="BQ2181" s="18">
        <f t="shared" si="5882"/>
        <v>0</v>
      </c>
      <c r="BR2181" s="18">
        <f t="shared" si="5963"/>
        <v>0</v>
      </c>
      <c r="BS2181" s="18">
        <f t="shared" si="5963"/>
        <v>0</v>
      </c>
      <c r="BT2181" s="18">
        <f t="shared" si="5963"/>
        <v>0</v>
      </c>
      <c r="BU2181" s="18">
        <f t="shared" si="5873"/>
        <v>0</v>
      </c>
      <c r="BV2181" s="18">
        <f t="shared" si="5874"/>
        <v>0</v>
      </c>
      <c r="BW2181" s="18">
        <f t="shared" si="5875"/>
        <v>0</v>
      </c>
      <c r="BX2181" s="18">
        <f t="shared" si="5963"/>
        <v>0</v>
      </c>
      <c r="BY2181" s="18">
        <f t="shared" si="5963"/>
        <v>0</v>
      </c>
      <c r="BZ2181" s="18">
        <f t="shared" si="5963"/>
        <v>0</v>
      </c>
      <c r="CA2181" s="18">
        <f t="shared" si="5845"/>
        <v>0</v>
      </c>
      <c r="CB2181" s="18">
        <f t="shared" si="5846"/>
        <v>0</v>
      </c>
      <c r="CC2181" s="18">
        <f t="shared" si="5847"/>
        <v>0</v>
      </c>
      <c r="CD2181" s="18">
        <f t="shared" si="5963"/>
        <v>0</v>
      </c>
      <c r="CE2181" s="27" t="s">
        <v>1661</v>
      </c>
      <c r="CF2181" s="33"/>
    </row>
    <row r="2182" spans="1:84" ht="46.8" hidden="1" x14ac:dyDescent="0.3">
      <c r="A2182" s="41" t="s">
        <v>368</v>
      </c>
      <c r="B2182" s="39">
        <v>400</v>
      </c>
      <c r="C2182" s="41"/>
      <c r="D2182" s="41"/>
      <c r="E2182" s="14" t="s">
        <v>553</v>
      </c>
      <c r="F2182" s="18">
        <f t="shared" si="5961"/>
        <v>0</v>
      </c>
      <c r="G2182" s="18">
        <f t="shared" si="5961"/>
        <v>0</v>
      </c>
      <c r="H2182" s="18">
        <f t="shared" si="5961"/>
        <v>0</v>
      </c>
      <c r="I2182" s="18">
        <f t="shared" si="5961"/>
        <v>0</v>
      </c>
      <c r="J2182" s="18">
        <f t="shared" si="5961"/>
        <v>0</v>
      </c>
      <c r="K2182" s="18">
        <f t="shared" si="5961"/>
        <v>0</v>
      </c>
      <c r="L2182" s="18">
        <f t="shared" si="5862"/>
        <v>0</v>
      </c>
      <c r="M2182" s="18">
        <f t="shared" si="5863"/>
        <v>0</v>
      </c>
      <c r="N2182" s="18">
        <f t="shared" si="5864"/>
        <v>0</v>
      </c>
      <c r="O2182" s="18">
        <f t="shared" si="5962"/>
        <v>0</v>
      </c>
      <c r="P2182" s="18">
        <f t="shared" si="5962"/>
        <v>0</v>
      </c>
      <c r="Q2182" s="18">
        <f t="shared" si="5962"/>
        <v>0</v>
      </c>
      <c r="R2182" s="18">
        <f t="shared" si="5962"/>
        <v>0</v>
      </c>
      <c r="S2182" s="18">
        <f t="shared" si="5962"/>
        <v>0</v>
      </c>
      <c r="T2182" s="18">
        <f t="shared" si="5948"/>
        <v>0</v>
      </c>
      <c r="U2182" s="18">
        <f t="shared" si="5949"/>
        <v>0</v>
      </c>
      <c r="V2182" s="18">
        <f t="shared" si="5950"/>
        <v>0</v>
      </c>
      <c r="W2182" s="18">
        <f t="shared" si="5963"/>
        <v>0</v>
      </c>
      <c r="X2182" s="18">
        <f t="shared" si="5963"/>
        <v>0</v>
      </c>
      <c r="Y2182" s="18">
        <f t="shared" si="5963"/>
        <v>0</v>
      </c>
      <c r="Z2182" s="18">
        <f t="shared" si="5963"/>
        <v>0</v>
      </c>
      <c r="AA2182" s="18">
        <f t="shared" si="5963"/>
        <v>0</v>
      </c>
      <c r="AB2182" s="18">
        <f t="shared" si="5963"/>
        <v>0</v>
      </c>
      <c r="AC2182" s="18">
        <f t="shared" si="5936"/>
        <v>0</v>
      </c>
      <c r="AD2182" s="18">
        <f t="shared" si="5937"/>
        <v>0</v>
      </c>
      <c r="AE2182" s="18">
        <f t="shared" si="5938"/>
        <v>0</v>
      </c>
      <c r="AF2182" s="18">
        <f t="shared" si="5963"/>
        <v>0</v>
      </c>
      <c r="AG2182" s="18">
        <f t="shared" si="5963"/>
        <v>0</v>
      </c>
      <c r="AH2182" s="18">
        <f t="shared" si="5963"/>
        <v>0</v>
      </c>
      <c r="AI2182" s="18">
        <f t="shared" si="5886"/>
        <v>0</v>
      </c>
      <c r="AJ2182" s="18">
        <f t="shared" si="5887"/>
        <v>0</v>
      </c>
      <c r="AK2182" s="18">
        <f t="shared" si="5888"/>
        <v>0</v>
      </c>
      <c r="AL2182" s="18">
        <f t="shared" si="5963"/>
        <v>0</v>
      </c>
      <c r="AM2182" s="18">
        <f t="shared" si="5889"/>
        <v>0</v>
      </c>
      <c r="AN2182" s="18">
        <f t="shared" si="5963"/>
        <v>0</v>
      </c>
      <c r="AO2182" s="18">
        <f t="shared" si="5963"/>
        <v>0</v>
      </c>
      <c r="AP2182" s="18">
        <f t="shared" si="5963"/>
        <v>0</v>
      </c>
      <c r="AQ2182" s="18">
        <f t="shared" si="5788"/>
        <v>0</v>
      </c>
      <c r="AR2182" s="18">
        <f t="shared" si="5789"/>
        <v>0</v>
      </c>
      <c r="AS2182" s="18">
        <f t="shared" si="5790"/>
        <v>0</v>
      </c>
      <c r="AT2182" s="18">
        <f t="shared" si="5963"/>
        <v>0</v>
      </c>
      <c r="AU2182" s="18">
        <f t="shared" si="5963"/>
        <v>0</v>
      </c>
      <c r="AV2182" s="18">
        <f t="shared" si="5963"/>
        <v>0</v>
      </c>
      <c r="AW2182" s="18">
        <f t="shared" si="5791"/>
        <v>0</v>
      </c>
      <c r="AX2182" s="18">
        <f t="shared" si="5792"/>
        <v>0</v>
      </c>
      <c r="AY2182" s="18">
        <f t="shared" si="5793"/>
        <v>0</v>
      </c>
      <c r="AZ2182" s="18">
        <f t="shared" si="5963"/>
        <v>0</v>
      </c>
      <c r="BA2182" s="18">
        <f t="shared" si="5963"/>
        <v>0</v>
      </c>
      <c r="BB2182" s="18">
        <f t="shared" si="5963"/>
        <v>0</v>
      </c>
      <c r="BC2182" s="18">
        <f t="shared" si="5955"/>
        <v>0</v>
      </c>
      <c r="BD2182" s="18">
        <f t="shared" si="5956"/>
        <v>0</v>
      </c>
      <c r="BE2182" s="18">
        <f t="shared" si="5957"/>
        <v>0</v>
      </c>
      <c r="BF2182" s="18">
        <f t="shared" si="5963"/>
        <v>0</v>
      </c>
      <c r="BG2182" s="18">
        <f t="shared" si="5963"/>
        <v>0</v>
      </c>
      <c r="BH2182" s="18">
        <f t="shared" si="5963"/>
        <v>0</v>
      </c>
      <c r="BI2182" s="18">
        <f t="shared" si="5952"/>
        <v>0</v>
      </c>
      <c r="BJ2182" s="18">
        <f t="shared" si="5953"/>
        <v>0</v>
      </c>
      <c r="BK2182" s="18">
        <f t="shared" si="5954"/>
        <v>0</v>
      </c>
      <c r="BL2182" s="18">
        <f t="shared" si="5963"/>
        <v>0</v>
      </c>
      <c r="BM2182" s="18">
        <f t="shared" si="5963"/>
        <v>0</v>
      </c>
      <c r="BN2182" s="18">
        <f t="shared" si="5963"/>
        <v>0</v>
      </c>
      <c r="BO2182" s="18">
        <f t="shared" si="5880"/>
        <v>0</v>
      </c>
      <c r="BP2182" s="18">
        <f t="shared" si="5881"/>
        <v>0</v>
      </c>
      <c r="BQ2182" s="18">
        <f t="shared" si="5882"/>
        <v>0</v>
      </c>
      <c r="BR2182" s="18">
        <f t="shared" si="5963"/>
        <v>0</v>
      </c>
      <c r="BS2182" s="18">
        <f t="shared" si="5963"/>
        <v>0</v>
      </c>
      <c r="BT2182" s="18">
        <f t="shared" si="5963"/>
        <v>0</v>
      </c>
      <c r="BU2182" s="18">
        <f t="shared" si="5873"/>
        <v>0</v>
      </c>
      <c r="BV2182" s="18">
        <f t="shared" si="5874"/>
        <v>0</v>
      </c>
      <c r="BW2182" s="18">
        <f t="shared" si="5875"/>
        <v>0</v>
      </c>
      <c r="BX2182" s="18">
        <f t="shared" si="5963"/>
        <v>0</v>
      </c>
      <c r="BY2182" s="18">
        <f t="shared" si="5963"/>
        <v>0</v>
      </c>
      <c r="BZ2182" s="18">
        <f t="shared" si="5963"/>
        <v>0</v>
      </c>
      <c r="CA2182" s="18">
        <f t="shared" si="5845"/>
        <v>0</v>
      </c>
      <c r="CB2182" s="18">
        <f t="shared" si="5846"/>
        <v>0</v>
      </c>
      <c r="CC2182" s="18">
        <f t="shared" si="5847"/>
        <v>0</v>
      </c>
      <c r="CD2182" s="18">
        <f t="shared" si="5963"/>
        <v>0</v>
      </c>
      <c r="CE2182" s="27" t="s">
        <v>1661</v>
      </c>
      <c r="CF2182" s="33"/>
    </row>
    <row r="2183" spans="1:84" hidden="1" x14ac:dyDescent="0.3">
      <c r="A2183" s="41" t="s">
        <v>368</v>
      </c>
      <c r="B2183" s="39">
        <v>410</v>
      </c>
      <c r="C2183" s="41"/>
      <c r="D2183" s="41"/>
      <c r="E2183" s="14" t="s">
        <v>566</v>
      </c>
      <c r="F2183" s="18">
        <f t="shared" si="5961"/>
        <v>0</v>
      </c>
      <c r="G2183" s="18">
        <f t="shared" si="5961"/>
        <v>0</v>
      </c>
      <c r="H2183" s="18">
        <f t="shared" si="5961"/>
        <v>0</v>
      </c>
      <c r="I2183" s="18">
        <f t="shared" si="5961"/>
        <v>0</v>
      </c>
      <c r="J2183" s="18">
        <f t="shared" si="5961"/>
        <v>0</v>
      </c>
      <c r="K2183" s="18">
        <f t="shared" si="5961"/>
        <v>0</v>
      </c>
      <c r="L2183" s="18">
        <f t="shared" si="5862"/>
        <v>0</v>
      </c>
      <c r="M2183" s="18">
        <f t="shared" si="5863"/>
        <v>0</v>
      </c>
      <c r="N2183" s="18">
        <f t="shared" si="5864"/>
        <v>0</v>
      </c>
      <c r="O2183" s="18">
        <f t="shared" si="5962"/>
        <v>0</v>
      </c>
      <c r="P2183" s="18">
        <f t="shared" si="5962"/>
        <v>0</v>
      </c>
      <c r="Q2183" s="18">
        <f t="shared" si="5962"/>
        <v>0</v>
      </c>
      <c r="R2183" s="18">
        <f t="shared" si="5962"/>
        <v>0</v>
      </c>
      <c r="S2183" s="18">
        <f t="shared" si="5962"/>
        <v>0</v>
      </c>
      <c r="T2183" s="18">
        <f t="shared" si="5948"/>
        <v>0</v>
      </c>
      <c r="U2183" s="18">
        <f t="shared" si="5949"/>
        <v>0</v>
      </c>
      <c r="V2183" s="18">
        <f t="shared" si="5950"/>
        <v>0</v>
      </c>
      <c r="W2183" s="18">
        <f t="shared" si="5963"/>
        <v>0</v>
      </c>
      <c r="X2183" s="18">
        <f t="shared" si="5963"/>
        <v>0</v>
      </c>
      <c r="Y2183" s="18">
        <f t="shared" si="5963"/>
        <v>0</v>
      </c>
      <c r="Z2183" s="18">
        <f t="shared" si="5963"/>
        <v>0</v>
      </c>
      <c r="AA2183" s="18">
        <f t="shared" si="5963"/>
        <v>0</v>
      </c>
      <c r="AB2183" s="18">
        <f t="shared" si="5963"/>
        <v>0</v>
      </c>
      <c r="AC2183" s="18">
        <f t="shared" si="5936"/>
        <v>0</v>
      </c>
      <c r="AD2183" s="18">
        <f t="shared" si="5937"/>
        <v>0</v>
      </c>
      <c r="AE2183" s="18">
        <f t="shared" si="5938"/>
        <v>0</v>
      </c>
      <c r="AF2183" s="18">
        <f t="shared" si="5963"/>
        <v>0</v>
      </c>
      <c r="AG2183" s="18">
        <f t="shared" si="5963"/>
        <v>0</v>
      </c>
      <c r="AH2183" s="18">
        <f t="shared" si="5963"/>
        <v>0</v>
      </c>
      <c r="AI2183" s="18">
        <f t="shared" si="5886"/>
        <v>0</v>
      </c>
      <c r="AJ2183" s="18">
        <f t="shared" si="5887"/>
        <v>0</v>
      </c>
      <c r="AK2183" s="18">
        <f t="shared" si="5888"/>
        <v>0</v>
      </c>
      <c r="AL2183" s="18">
        <f t="shared" si="5963"/>
        <v>0</v>
      </c>
      <c r="AM2183" s="18">
        <f t="shared" si="5889"/>
        <v>0</v>
      </c>
      <c r="AN2183" s="18">
        <f t="shared" si="5963"/>
        <v>0</v>
      </c>
      <c r="AO2183" s="18">
        <f t="shared" si="5963"/>
        <v>0</v>
      </c>
      <c r="AP2183" s="18">
        <f t="shared" si="5963"/>
        <v>0</v>
      </c>
      <c r="AQ2183" s="18">
        <f t="shared" ref="AQ2183:AQ2251" si="5964">AM2183+AN2183</f>
        <v>0</v>
      </c>
      <c r="AR2183" s="18">
        <f t="shared" ref="AR2183:AR2251" si="5965">AJ2183+AO2183</f>
        <v>0</v>
      </c>
      <c r="AS2183" s="18">
        <f t="shared" ref="AS2183:AS2251" si="5966">AK2183+AP2183</f>
        <v>0</v>
      </c>
      <c r="AT2183" s="18">
        <f t="shared" si="5963"/>
        <v>0</v>
      </c>
      <c r="AU2183" s="18">
        <f t="shared" si="5963"/>
        <v>0</v>
      </c>
      <c r="AV2183" s="18">
        <f t="shared" si="5963"/>
        <v>0</v>
      </c>
      <c r="AW2183" s="18">
        <f t="shared" ref="AW2183:AW2251" si="5967">AQ2183+AT2183</f>
        <v>0</v>
      </c>
      <c r="AX2183" s="18">
        <f t="shared" ref="AX2183:AX2251" si="5968">AR2183+AU2183</f>
        <v>0</v>
      </c>
      <c r="AY2183" s="18">
        <f t="shared" ref="AY2183:AY2251" si="5969">AS2183+AV2183</f>
        <v>0</v>
      </c>
      <c r="AZ2183" s="18">
        <f t="shared" si="5963"/>
        <v>0</v>
      </c>
      <c r="BA2183" s="18">
        <f t="shared" si="5963"/>
        <v>0</v>
      </c>
      <c r="BB2183" s="18">
        <f t="shared" si="5963"/>
        <v>0</v>
      </c>
      <c r="BC2183" s="18">
        <f t="shared" si="5955"/>
        <v>0</v>
      </c>
      <c r="BD2183" s="18">
        <f t="shared" si="5956"/>
        <v>0</v>
      </c>
      <c r="BE2183" s="18">
        <f t="shared" si="5957"/>
        <v>0</v>
      </c>
      <c r="BF2183" s="18">
        <f t="shared" si="5963"/>
        <v>0</v>
      </c>
      <c r="BG2183" s="18">
        <f t="shared" si="5963"/>
        <v>0</v>
      </c>
      <c r="BH2183" s="18">
        <f t="shared" si="5963"/>
        <v>0</v>
      </c>
      <c r="BI2183" s="18">
        <f t="shared" si="5952"/>
        <v>0</v>
      </c>
      <c r="BJ2183" s="18">
        <f t="shared" si="5953"/>
        <v>0</v>
      </c>
      <c r="BK2183" s="18">
        <f t="shared" si="5954"/>
        <v>0</v>
      </c>
      <c r="BL2183" s="18">
        <f t="shared" si="5963"/>
        <v>0</v>
      </c>
      <c r="BM2183" s="18">
        <f t="shared" si="5963"/>
        <v>0</v>
      </c>
      <c r="BN2183" s="18">
        <f t="shared" si="5963"/>
        <v>0</v>
      </c>
      <c r="BO2183" s="18">
        <f t="shared" si="5880"/>
        <v>0</v>
      </c>
      <c r="BP2183" s="18">
        <f t="shared" si="5881"/>
        <v>0</v>
      </c>
      <c r="BQ2183" s="18">
        <f t="shared" si="5882"/>
        <v>0</v>
      </c>
      <c r="BR2183" s="18">
        <f t="shared" si="5963"/>
        <v>0</v>
      </c>
      <c r="BS2183" s="18">
        <f t="shared" si="5963"/>
        <v>0</v>
      </c>
      <c r="BT2183" s="18">
        <f t="shared" si="5963"/>
        <v>0</v>
      </c>
      <c r="BU2183" s="18">
        <f t="shared" si="5873"/>
        <v>0</v>
      </c>
      <c r="BV2183" s="18">
        <f t="shared" si="5874"/>
        <v>0</v>
      </c>
      <c r="BW2183" s="18">
        <f t="shared" si="5875"/>
        <v>0</v>
      </c>
      <c r="BX2183" s="18">
        <f t="shared" si="5963"/>
        <v>0</v>
      </c>
      <c r="BY2183" s="18">
        <f t="shared" si="5963"/>
        <v>0</v>
      </c>
      <c r="BZ2183" s="18">
        <f t="shared" si="5963"/>
        <v>0</v>
      </c>
      <c r="CA2183" s="18">
        <f t="shared" si="5845"/>
        <v>0</v>
      </c>
      <c r="CB2183" s="18">
        <f t="shared" si="5846"/>
        <v>0</v>
      </c>
      <c r="CC2183" s="18">
        <f t="shared" si="5847"/>
        <v>0</v>
      </c>
      <c r="CD2183" s="18">
        <f t="shared" si="5963"/>
        <v>0</v>
      </c>
      <c r="CE2183" s="27" t="s">
        <v>1661</v>
      </c>
      <c r="CF2183" s="33"/>
    </row>
    <row r="2184" spans="1:84" hidden="1" x14ac:dyDescent="0.3">
      <c r="A2184" s="41" t="s">
        <v>368</v>
      </c>
      <c r="B2184" s="39">
        <v>410</v>
      </c>
      <c r="C2184" s="41" t="s">
        <v>198</v>
      </c>
      <c r="D2184" s="41" t="s">
        <v>110</v>
      </c>
      <c r="E2184" s="14" t="s">
        <v>526</v>
      </c>
      <c r="F2184" s="18"/>
      <c r="G2184" s="18"/>
      <c r="H2184" s="18"/>
      <c r="I2184" s="18"/>
      <c r="J2184" s="18"/>
      <c r="K2184" s="18"/>
      <c r="L2184" s="18">
        <f t="shared" si="5862"/>
        <v>0</v>
      </c>
      <c r="M2184" s="18">
        <f t="shared" si="5863"/>
        <v>0</v>
      </c>
      <c r="N2184" s="18">
        <f t="shared" si="5864"/>
        <v>0</v>
      </c>
      <c r="O2184" s="18"/>
      <c r="P2184" s="18"/>
      <c r="Q2184" s="18"/>
      <c r="R2184" s="18"/>
      <c r="S2184" s="18"/>
      <c r="T2184" s="18">
        <f t="shared" si="5948"/>
        <v>0</v>
      </c>
      <c r="U2184" s="18">
        <f t="shared" si="5949"/>
        <v>0</v>
      </c>
      <c r="V2184" s="18">
        <f t="shared" si="5950"/>
        <v>0</v>
      </c>
      <c r="W2184" s="18"/>
      <c r="X2184" s="18"/>
      <c r="Y2184" s="18"/>
      <c r="Z2184" s="18"/>
      <c r="AA2184" s="18"/>
      <c r="AB2184" s="18"/>
      <c r="AC2184" s="18">
        <f t="shared" si="5936"/>
        <v>0</v>
      </c>
      <c r="AD2184" s="18">
        <f t="shared" si="5937"/>
        <v>0</v>
      </c>
      <c r="AE2184" s="18">
        <f t="shared" si="5938"/>
        <v>0</v>
      </c>
      <c r="AF2184" s="18"/>
      <c r="AG2184" s="18"/>
      <c r="AH2184" s="18"/>
      <c r="AI2184" s="18">
        <f t="shared" si="5886"/>
        <v>0</v>
      </c>
      <c r="AJ2184" s="18">
        <f t="shared" si="5887"/>
        <v>0</v>
      </c>
      <c r="AK2184" s="18">
        <f t="shared" si="5888"/>
        <v>0</v>
      </c>
      <c r="AL2184" s="18"/>
      <c r="AM2184" s="18">
        <f t="shared" si="5889"/>
        <v>0</v>
      </c>
      <c r="AN2184" s="18"/>
      <c r="AO2184" s="18"/>
      <c r="AP2184" s="18"/>
      <c r="AQ2184" s="18">
        <f t="shared" si="5964"/>
        <v>0</v>
      </c>
      <c r="AR2184" s="18">
        <f t="shared" si="5965"/>
        <v>0</v>
      </c>
      <c r="AS2184" s="18">
        <f t="shared" si="5966"/>
        <v>0</v>
      </c>
      <c r="AT2184" s="18"/>
      <c r="AU2184" s="18"/>
      <c r="AV2184" s="18"/>
      <c r="AW2184" s="18">
        <f t="shared" si="5967"/>
        <v>0</v>
      </c>
      <c r="AX2184" s="18">
        <f t="shared" si="5968"/>
        <v>0</v>
      </c>
      <c r="AY2184" s="18">
        <f t="shared" si="5969"/>
        <v>0</v>
      </c>
      <c r="AZ2184" s="18"/>
      <c r="BA2184" s="18"/>
      <c r="BB2184" s="18"/>
      <c r="BC2184" s="18">
        <f t="shared" si="5955"/>
        <v>0</v>
      </c>
      <c r="BD2184" s="18">
        <f t="shared" si="5956"/>
        <v>0</v>
      </c>
      <c r="BE2184" s="18">
        <f t="shared" si="5957"/>
        <v>0</v>
      </c>
      <c r="BF2184" s="18"/>
      <c r="BG2184" s="18"/>
      <c r="BH2184" s="18"/>
      <c r="BI2184" s="18">
        <f t="shared" si="5952"/>
        <v>0</v>
      </c>
      <c r="BJ2184" s="18">
        <f t="shared" si="5953"/>
        <v>0</v>
      </c>
      <c r="BK2184" s="18">
        <f t="shared" si="5954"/>
        <v>0</v>
      </c>
      <c r="BL2184" s="18"/>
      <c r="BM2184" s="18"/>
      <c r="BN2184" s="18"/>
      <c r="BO2184" s="18">
        <f t="shared" si="5880"/>
        <v>0</v>
      </c>
      <c r="BP2184" s="18">
        <f t="shared" si="5881"/>
        <v>0</v>
      </c>
      <c r="BQ2184" s="18">
        <f t="shared" si="5882"/>
        <v>0</v>
      </c>
      <c r="BR2184" s="18"/>
      <c r="BS2184" s="18"/>
      <c r="BT2184" s="18"/>
      <c r="BU2184" s="18">
        <f t="shared" si="5873"/>
        <v>0</v>
      </c>
      <c r="BV2184" s="18">
        <f t="shared" si="5874"/>
        <v>0</v>
      </c>
      <c r="BW2184" s="18">
        <f t="shared" si="5875"/>
        <v>0</v>
      </c>
      <c r="BX2184" s="18"/>
      <c r="BY2184" s="18"/>
      <c r="BZ2184" s="18"/>
      <c r="CA2184" s="18">
        <f t="shared" si="5845"/>
        <v>0</v>
      </c>
      <c r="CB2184" s="18">
        <f t="shared" si="5846"/>
        <v>0</v>
      </c>
      <c r="CC2184" s="18">
        <f t="shared" si="5847"/>
        <v>0</v>
      </c>
      <c r="CD2184" s="18"/>
      <c r="CE2184" s="27" t="s">
        <v>1661</v>
      </c>
      <c r="CF2184" s="33"/>
    </row>
    <row r="2185" spans="1:84" ht="62.4" hidden="1" x14ac:dyDescent="0.3">
      <c r="A2185" s="41" t="s">
        <v>369</v>
      </c>
      <c r="B2185" s="39"/>
      <c r="C2185" s="41"/>
      <c r="D2185" s="41"/>
      <c r="E2185" s="14" t="s">
        <v>785</v>
      </c>
      <c r="F2185" s="18">
        <f t="shared" ref="F2185:K2187" si="5970">F2186</f>
        <v>0</v>
      </c>
      <c r="G2185" s="18">
        <f t="shared" si="5970"/>
        <v>0</v>
      </c>
      <c r="H2185" s="18">
        <f t="shared" si="5970"/>
        <v>0</v>
      </c>
      <c r="I2185" s="18">
        <f t="shared" si="5970"/>
        <v>0</v>
      </c>
      <c r="J2185" s="18">
        <f t="shared" si="5970"/>
        <v>0</v>
      </c>
      <c r="K2185" s="18">
        <f t="shared" si="5970"/>
        <v>0</v>
      </c>
      <c r="L2185" s="18">
        <f t="shared" si="5862"/>
        <v>0</v>
      </c>
      <c r="M2185" s="18">
        <f t="shared" si="5863"/>
        <v>0</v>
      </c>
      <c r="N2185" s="18">
        <f t="shared" si="5864"/>
        <v>0</v>
      </c>
      <c r="O2185" s="18">
        <f t="shared" ref="O2185:S2187" si="5971">O2186</f>
        <v>0</v>
      </c>
      <c r="P2185" s="18">
        <f t="shared" si="5971"/>
        <v>0</v>
      </c>
      <c r="Q2185" s="18">
        <f t="shared" si="5971"/>
        <v>0</v>
      </c>
      <c r="R2185" s="18">
        <f t="shared" si="5971"/>
        <v>0</v>
      </c>
      <c r="S2185" s="18">
        <f t="shared" si="5971"/>
        <v>0</v>
      </c>
      <c r="T2185" s="18">
        <f t="shared" si="5948"/>
        <v>0</v>
      </c>
      <c r="U2185" s="18">
        <f t="shared" si="5949"/>
        <v>0</v>
      </c>
      <c r="V2185" s="18">
        <f t="shared" si="5950"/>
        <v>0</v>
      </c>
      <c r="W2185" s="18">
        <f t="shared" ref="W2185:CD2187" si="5972">W2186</f>
        <v>0</v>
      </c>
      <c r="X2185" s="18">
        <f t="shared" si="5972"/>
        <v>0</v>
      </c>
      <c r="Y2185" s="18">
        <f t="shared" si="5972"/>
        <v>0</v>
      </c>
      <c r="Z2185" s="18">
        <f t="shared" si="5972"/>
        <v>0</v>
      </c>
      <c r="AA2185" s="18">
        <f t="shared" si="5972"/>
        <v>0</v>
      </c>
      <c r="AB2185" s="18">
        <f t="shared" si="5972"/>
        <v>0</v>
      </c>
      <c r="AC2185" s="18">
        <f t="shared" si="5936"/>
        <v>0</v>
      </c>
      <c r="AD2185" s="18">
        <f t="shared" si="5937"/>
        <v>0</v>
      </c>
      <c r="AE2185" s="18">
        <f t="shared" si="5938"/>
        <v>0</v>
      </c>
      <c r="AF2185" s="18">
        <f t="shared" si="5972"/>
        <v>0</v>
      </c>
      <c r="AG2185" s="18">
        <f t="shared" si="5972"/>
        <v>0</v>
      </c>
      <c r="AH2185" s="18">
        <f t="shared" si="5972"/>
        <v>0</v>
      </c>
      <c r="AI2185" s="18">
        <f t="shared" si="5886"/>
        <v>0</v>
      </c>
      <c r="AJ2185" s="18">
        <f t="shared" si="5887"/>
        <v>0</v>
      </c>
      <c r="AK2185" s="18">
        <f t="shared" si="5888"/>
        <v>0</v>
      </c>
      <c r="AL2185" s="18">
        <f t="shared" si="5972"/>
        <v>0</v>
      </c>
      <c r="AM2185" s="18">
        <f t="shared" si="5889"/>
        <v>0</v>
      </c>
      <c r="AN2185" s="18">
        <f t="shared" si="5972"/>
        <v>0</v>
      </c>
      <c r="AO2185" s="18">
        <f t="shared" si="5972"/>
        <v>0</v>
      </c>
      <c r="AP2185" s="18">
        <f t="shared" si="5972"/>
        <v>0</v>
      </c>
      <c r="AQ2185" s="18">
        <f t="shared" si="5964"/>
        <v>0</v>
      </c>
      <c r="AR2185" s="18">
        <f t="shared" si="5965"/>
        <v>0</v>
      </c>
      <c r="AS2185" s="18">
        <f t="shared" si="5966"/>
        <v>0</v>
      </c>
      <c r="AT2185" s="18">
        <f t="shared" si="5972"/>
        <v>0</v>
      </c>
      <c r="AU2185" s="18">
        <f t="shared" si="5972"/>
        <v>0</v>
      </c>
      <c r="AV2185" s="18">
        <f t="shared" si="5972"/>
        <v>0</v>
      </c>
      <c r="AW2185" s="18">
        <f t="shared" si="5967"/>
        <v>0</v>
      </c>
      <c r="AX2185" s="18">
        <f t="shared" si="5968"/>
        <v>0</v>
      </c>
      <c r="AY2185" s="18">
        <f t="shared" si="5969"/>
        <v>0</v>
      </c>
      <c r="AZ2185" s="18">
        <f t="shared" si="5972"/>
        <v>0</v>
      </c>
      <c r="BA2185" s="18">
        <f t="shared" si="5972"/>
        <v>0</v>
      </c>
      <c r="BB2185" s="18">
        <f t="shared" si="5972"/>
        <v>0</v>
      </c>
      <c r="BC2185" s="18">
        <f t="shared" si="5955"/>
        <v>0</v>
      </c>
      <c r="BD2185" s="18">
        <f t="shared" si="5956"/>
        <v>0</v>
      </c>
      <c r="BE2185" s="18">
        <f t="shared" si="5957"/>
        <v>0</v>
      </c>
      <c r="BF2185" s="18">
        <f t="shared" si="5972"/>
        <v>0</v>
      </c>
      <c r="BG2185" s="18">
        <f t="shared" si="5972"/>
        <v>0</v>
      </c>
      <c r="BH2185" s="18">
        <f t="shared" si="5972"/>
        <v>0</v>
      </c>
      <c r="BI2185" s="18">
        <f t="shared" si="5952"/>
        <v>0</v>
      </c>
      <c r="BJ2185" s="18">
        <f t="shared" si="5953"/>
        <v>0</v>
      </c>
      <c r="BK2185" s="18">
        <f t="shared" si="5954"/>
        <v>0</v>
      </c>
      <c r="BL2185" s="18">
        <f t="shared" si="5972"/>
        <v>0</v>
      </c>
      <c r="BM2185" s="18">
        <f t="shared" si="5972"/>
        <v>0</v>
      </c>
      <c r="BN2185" s="18">
        <f t="shared" si="5972"/>
        <v>0</v>
      </c>
      <c r="BO2185" s="18">
        <f t="shared" si="5880"/>
        <v>0</v>
      </c>
      <c r="BP2185" s="18">
        <f t="shared" si="5881"/>
        <v>0</v>
      </c>
      <c r="BQ2185" s="18">
        <f t="shared" si="5882"/>
        <v>0</v>
      </c>
      <c r="BR2185" s="18">
        <f t="shared" si="5972"/>
        <v>0</v>
      </c>
      <c r="BS2185" s="18">
        <f t="shared" si="5972"/>
        <v>0</v>
      </c>
      <c r="BT2185" s="18">
        <f t="shared" si="5972"/>
        <v>0</v>
      </c>
      <c r="BU2185" s="18">
        <f t="shared" si="5873"/>
        <v>0</v>
      </c>
      <c r="BV2185" s="18">
        <f t="shared" si="5874"/>
        <v>0</v>
      </c>
      <c r="BW2185" s="18">
        <f t="shared" si="5875"/>
        <v>0</v>
      </c>
      <c r="BX2185" s="18">
        <f t="shared" si="5972"/>
        <v>0</v>
      </c>
      <c r="BY2185" s="18">
        <f t="shared" si="5972"/>
        <v>0</v>
      </c>
      <c r="BZ2185" s="18">
        <f t="shared" si="5972"/>
        <v>0</v>
      </c>
      <c r="CA2185" s="18">
        <f t="shared" si="5845"/>
        <v>0</v>
      </c>
      <c r="CB2185" s="18">
        <f t="shared" si="5846"/>
        <v>0</v>
      </c>
      <c r="CC2185" s="18">
        <f t="shared" si="5847"/>
        <v>0</v>
      </c>
      <c r="CD2185" s="18">
        <f t="shared" si="5972"/>
        <v>0</v>
      </c>
      <c r="CE2185" s="27" t="s">
        <v>1661</v>
      </c>
      <c r="CF2185" s="33"/>
    </row>
    <row r="2186" spans="1:84" ht="46.8" hidden="1" x14ac:dyDescent="0.3">
      <c r="A2186" s="41" t="s">
        <v>369</v>
      </c>
      <c r="B2186" s="39">
        <v>400</v>
      </c>
      <c r="C2186" s="41"/>
      <c r="D2186" s="41"/>
      <c r="E2186" s="14" t="s">
        <v>553</v>
      </c>
      <c r="F2186" s="18">
        <f t="shared" si="5970"/>
        <v>0</v>
      </c>
      <c r="G2186" s="18">
        <f t="shared" si="5970"/>
        <v>0</v>
      </c>
      <c r="H2186" s="18">
        <f t="shared" si="5970"/>
        <v>0</v>
      </c>
      <c r="I2186" s="18">
        <f t="shared" si="5970"/>
        <v>0</v>
      </c>
      <c r="J2186" s="18">
        <f t="shared" si="5970"/>
        <v>0</v>
      </c>
      <c r="K2186" s="18">
        <f t="shared" si="5970"/>
        <v>0</v>
      </c>
      <c r="L2186" s="18">
        <f t="shared" si="5862"/>
        <v>0</v>
      </c>
      <c r="M2186" s="18">
        <f t="shared" si="5863"/>
        <v>0</v>
      </c>
      <c r="N2186" s="18">
        <f t="shared" si="5864"/>
        <v>0</v>
      </c>
      <c r="O2186" s="18">
        <f t="shared" si="5971"/>
        <v>0</v>
      </c>
      <c r="P2186" s="18">
        <f t="shared" si="5971"/>
        <v>0</v>
      </c>
      <c r="Q2186" s="18">
        <f t="shared" si="5971"/>
        <v>0</v>
      </c>
      <c r="R2186" s="18">
        <f t="shared" si="5971"/>
        <v>0</v>
      </c>
      <c r="S2186" s="18">
        <f t="shared" si="5971"/>
        <v>0</v>
      </c>
      <c r="T2186" s="18">
        <f t="shared" si="5948"/>
        <v>0</v>
      </c>
      <c r="U2186" s="18">
        <f t="shared" si="5949"/>
        <v>0</v>
      </c>
      <c r="V2186" s="18">
        <f t="shared" si="5950"/>
        <v>0</v>
      </c>
      <c r="W2186" s="18">
        <f t="shared" si="5972"/>
        <v>0</v>
      </c>
      <c r="X2186" s="18">
        <f t="shared" si="5972"/>
        <v>0</v>
      </c>
      <c r="Y2186" s="18">
        <f t="shared" si="5972"/>
        <v>0</v>
      </c>
      <c r="Z2186" s="18">
        <f t="shared" si="5972"/>
        <v>0</v>
      </c>
      <c r="AA2186" s="18">
        <f t="shared" si="5972"/>
        <v>0</v>
      </c>
      <c r="AB2186" s="18">
        <f t="shared" si="5972"/>
        <v>0</v>
      </c>
      <c r="AC2186" s="18">
        <f t="shared" si="5936"/>
        <v>0</v>
      </c>
      <c r="AD2186" s="18">
        <f t="shared" si="5937"/>
        <v>0</v>
      </c>
      <c r="AE2186" s="18">
        <f t="shared" si="5938"/>
        <v>0</v>
      </c>
      <c r="AF2186" s="18">
        <f t="shared" si="5972"/>
        <v>0</v>
      </c>
      <c r="AG2186" s="18">
        <f t="shared" si="5972"/>
        <v>0</v>
      </c>
      <c r="AH2186" s="18">
        <f t="shared" si="5972"/>
        <v>0</v>
      </c>
      <c r="AI2186" s="18">
        <f t="shared" si="5886"/>
        <v>0</v>
      </c>
      <c r="AJ2186" s="18">
        <f t="shared" si="5887"/>
        <v>0</v>
      </c>
      <c r="AK2186" s="18">
        <f t="shared" si="5888"/>
        <v>0</v>
      </c>
      <c r="AL2186" s="18">
        <f t="shared" si="5972"/>
        <v>0</v>
      </c>
      <c r="AM2186" s="18">
        <f t="shared" si="5889"/>
        <v>0</v>
      </c>
      <c r="AN2186" s="18">
        <f t="shared" si="5972"/>
        <v>0</v>
      </c>
      <c r="AO2186" s="18">
        <f t="shared" si="5972"/>
        <v>0</v>
      </c>
      <c r="AP2186" s="18">
        <f t="shared" si="5972"/>
        <v>0</v>
      </c>
      <c r="AQ2186" s="18">
        <f t="shared" si="5964"/>
        <v>0</v>
      </c>
      <c r="AR2186" s="18">
        <f t="shared" si="5965"/>
        <v>0</v>
      </c>
      <c r="AS2186" s="18">
        <f t="shared" si="5966"/>
        <v>0</v>
      </c>
      <c r="AT2186" s="18">
        <f t="shared" si="5972"/>
        <v>0</v>
      </c>
      <c r="AU2186" s="18">
        <f t="shared" si="5972"/>
        <v>0</v>
      </c>
      <c r="AV2186" s="18">
        <f t="shared" si="5972"/>
        <v>0</v>
      </c>
      <c r="AW2186" s="18">
        <f t="shared" si="5967"/>
        <v>0</v>
      </c>
      <c r="AX2186" s="18">
        <f t="shared" si="5968"/>
        <v>0</v>
      </c>
      <c r="AY2186" s="18">
        <f t="shared" si="5969"/>
        <v>0</v>
      </c>
      <c r="AZ2186" s="18">
        <f t="shared" si="5972"/>
        <v>0</v>
      </c>
      <c r="BA2186" s="18">
        <f t="shared" si="5972"/>
        <v>0</v>
      </c>
      <c r="BB2186" s="18">
        <f t="shared" si="5972"/>
        <v>0</v>
      </c>
      <c r="BC2186" s="18">
        <f t="shared" si="5955"/>
        <v>0</v>
      </c>
      <c r="BD2186" s="18">
        <f t="shared" si="5956"/>
        <v>0</v>
      </c>
      <c r="BE2186" s="18">
        <f t="shared" si="5957"/>
        <v>0</v>
      </c>
      <c r="BF2186" s="18">
        <f t="shared" si="5972"/>
        <v>0</v>
      </c>
      <c r="BG2186" s="18">
        <f t="shared" si="5972"/>
        <v>0</v>
      </c>
      <c r="BH2186" s="18">
        <f t="shared" si="5972"/>
        <v>0</v>
      </c>
      <c r="BI2186" s="18">
        <f t="shared" si="5952"/>
        <v>0</v>
      </c>
      <c r="BJ2186" s="18">
        <f t="shared" si="5953"/>
        <v>0</v>
      </c>
      <c r="BK2186" s="18">
        <f t="shared" si="5954"/>
        <v>0</v>
      </c>
      <c r="BL2186" s="18">
        <f t="shared" si="5972"/>
        <v>0</v>
      </c>
      <c r="BM2186" s="18">
        <f t="shared" si="5972"/>
        <v>0</v>
      </c>
      <c r="BN2186" s="18">
        <f t="shared" si="5972"/>
        <v>0</v>
      </c>
      <c r="BO2186" s="18">
        <f t="shared" si="5880"/>
        <v>0</v>
      </c>
      <c r="BP2186" s="18">
        <f t="shared" si="5881"/>
        <v>0</v>
      </c>
      <c r="BQ2186" s="18">
        <f t="shared" si="5882"/>
        <v>0</v>
      </c>
      <c r="BR2186" s="18">
        <f t="shared" si="5972"/>
        <v>0</v>
      </c>
      <c r="BS2186" s="18">
        <f t="shared" si="5972"/>
        <v>0</v>
      </c>
      <c r="BT2186" s="18">
        <f t="shared" si="5972"/>
        <v>0</v>
      </c>
      <c r="BU2186" s="18">
        <f t="shared" si="5873"/>
        <v>0</v>
      </c>
      <c r="BV2186" s="18">
        <f t="shared" si="5874"/>
        <v>0</v>
      </c>
      <c r="BW2186" s="18">
        <f t="shared" si="5875"/>
        <v>0</v>
      </c>
      <c r="BX2186" s="18">
        <f t="shared" si="5972"/>
        <v>0</v>
      </c>
      <c r="BY2186" s="18">
        <f t="shared" si="5972"/>
        <v>0</v>
      </c>
      <c r="BZ2186" s="18">
        <f t="shared" si="5972"/>
        <v>0</v>
      </c>
      <c r="CA2186" s="18">
        <f t="shared" si="5845"/>
        <v>0</v>
      </c>
      <c r="CB2186" s="18">
        <f t="shared" si="5846"/>
        <v>0</v>
      </c>
      <c r="CC2186" s="18">
        <f t="shared" si="5847"/>
        <v>0</v>
      </c>
      <c r="CD2186" s="18">
        <f t="shared" si="5972"/>
        <v>0</v>
      </c>
      <c r="CE2186" s="27" t="s">
        <v>1661</v>
      </c>
      <c r="CF2186" s="33"/>
    </row>
    <row r="2187" spans="1:84" hidden="1" x14ac:dyDescent="0.3">
      <c r="A2187" s="41" t="s">
        <v>369</v>
      </c>
      <c r="B2187" s="39">
        <v>410</v>
      </c>
      <c r="C2187" s="41"/>
      <c r="D2187" s="41"/>
      <c r="E2187" s="14" t="s">
        <v>566</v>
      </c>
      <c r="F2187" s="18">
        <f t="shared" si="5970"/>
        <v>0</v>
      </c>
      <c r="G2187" s="18">
        <f t="shared" si="5970"/>
        <v>0</v>
      </c>
      <c r="H2187" s="18">
        <f t="shared" si="5970"/>
        <v>0</v>
      </c>
      <c r="I2187" s="18">
        <f t="shared" si="5970"/>
        <v>0</v>
      </c>
      <c r="J2187" s="18">
        <f t="shared" si="5970"/>
        <v>0</v>
      </c>
      <c r="K2187" s="18">
        <f t="shared" si="5970"/>
        <v>0</v>
      </c>
      <c r="L2187" s="18">
        <f t="shared" si="5862"/>
        <v>0</v>
      </c>
      <c r="M2187" s="18">
        <f t="shared" si="5863"/>
        <v>0</v>
      </c>
      <c r="N2187" s="18">
        <f t="shared" si="5864"/>
        <v>0</v>
      </c>
      <c r="O2187" s="18">
        <f t="shared" si="5971"/>
        <v>0</v>
      </c>
      <c r="P2187" s="18">
        <f t="shared" si="5971"/>
        <v>0</v>
      </c>
      <c r="Q2187" s="18">
        <f t="shared" si="5971"/>
        <v>0</v>
      </c>
      <c r="R2187" s="18">
        <f t="shared" si="5971"/>
        <v>0</v>
      </c>
      <c r="S2187" s="18">
        <f t="shared" si="5971"/>
        <v>0</v>
      </c>
      <c r="T2187" s="18">
        <f t="shared" si="5948"/>
        <v>0</v>
      </c>
      <c r="U2187" s="18">
        <f t="shared" si="5949"/>
        <v>0</v>
      </c>
      <c r="V2187" s="18">
        <f t="shared" si="5950"/>
        <v>0</v>
      </c>
      <c r="W2187" s="18">
        <f t="shared" si="5972"/>
        <v>0</v>
      </c>
      <c r="X2187" s="18">
        <f t="shared" si="5972"/>
        <v>0</v>
      </c>
      <c r="Y2187" s="18">
        <f t="shared" si="5972"/>
        <v>0</v>
      </c>
      <c r="Z2187" s="18">
        <f t="shared" si="5972"/>
        <v>0</v>
      </c>
      <c r="AA2187" s="18">
        <f t="shared" si="5972"/>
        <v>0</v>
      </c>
      <c r="AB2187" s="18">
        <f t="shared" si="5972"/>
        <v>0</v>
      </c>
      <c r="AC2187" s="18">
        <f t="shared" si="5936"/>
        <v>0</v>
      </c>
      <c r="AD2187" s="18">
        <f t="shared" si="5937"/>
        <v>0</v>
      </c>
      <c r="AE2187" s="18">
        <f t="shared" si="5938"/>
        <v>0</v>
      </c>
      <c r="AF2187" s="18">
        <f t="shared" si="5972"/>
        <v>0</v>
      </c>
      <c r="AG2187" s="18">
        <f t="shared" si="5972"/>
        <v>0</v>
      </c>
      <c r="AH2187" s="18">
        <f t="shared" si="5972"/>
        <v>0</v>
      </c>
      <c r="AI2187" s="18">
        <f t="shared" si="5886"/>
        <v>0</v>
      </c>
      <c r="AJ2187" s="18">
        <f t="shared" si="5887"/>
        <v>0</v>
      </c>
      <c r="AK2187" s="18">
        <f t="shared" si="5888"/>
        <v>0</v>
      </c>
      <c r="AL2187" s="18">
        <f t="shared" si="5972"/>
        <v>0</v>
      </c>
      <c r="AM2187" s="18">
        <f t="shared" si="5889"/>
        <v>0</v>
      </c>
      <c r="AN2187" s="18">
        <f t="shared" si="5972"/>
        <v>0</v>
      </c>
      <c r="AO2187" s="18">
        <f t="shared" si="5972"/>
        <v>0</v>
      </c>
      <c r="AP2187" s="18">
        <f t="shared" si="5972"/>
        <v>0</v>
      </c>
      <c r="AQ2187" s="18">
        <f t="shared" si="5964"/>
        <v>0</v>
      </c>
      <c r="AR2187" s="18">
        <f t="shared" si="5965"/>
        <v>0</v>
      </c>
      <c r="AS2187" s="18">
        <f t="shared" si="5966"/>
        <v>0</v>
      </c>
      <c r="AT2187" s="18">
        <f t="shared" si="5972"/>
        <v>0</v>
      </c>
      <c r="AU2187" s="18">
        <f t="shared" si="5972"/>
        <v>0</v>
      </c>
      <c r="AV2187" s="18">
        <f t="shared" si="5972"/>
        <v>0</v>
      </c>
      <c r="AW2187" s="18">
        <f t="shared" si="5967"/>
        <v>0</v>
      </c>
      <c r="AX2187" s="18">
        <f t="shared" si="5968"/>
        <v>0</v>
      </c>
      <c r="AY2187" s="18">
        <f t="shared" si="5969"/>
        <v>0</v>
      </c>
      <c r="AZ2187" s="18">
        <f t="shared" si="5972"/>
        <v>0</v>
      </c>
      <c r="BA2187" s="18">
        <f t="shared" si="5972"/>
        <v>0</v>
      </c>
      <c r="BB2187" s="18">
        <f t="shared" si="5972"/>
        <v>0</v>
      </c>
      <c r="BC2187" s="18">
        <f t="shared" si="5955"/>
        <v>0</v>
      </c>
      <c r="BD2187" s="18">
        <f t="shared" si="5956"/>
        <v>0</v>
      </c>
      <c r="BE2187" s="18">
        <f t="shared" si="5957"/>
        <v>0</v>
      </c>
      <c r="BF2187" s="18">
        <f t="shared" si="5972"/>
        <v>0</v>
      </c>
      <c r="BG2187" s="18">
        <f t="shared" si="5972"/>
        <v>0</v>
      </c>
      <c r="BH2187" s="18">
        <f t="shared" si="5972"/>
        <v>0</v>
      </c>
      <c r="BI2187" s="18">
        <f t="shared" si="5952"/>
        <v>0</v>
      </c>
      <c r="BJ2187" s="18">
        <f t="shared" si="5953"/>
        <v>0</v>
      </c>
      <c r="BK2187" s="18">
        <f t="shared" si="5954"/>
        <v>0</v>
      </c>
      <c r="BL2187" s="18">
        <f t="shared" si="5972"/>
        <v>0</v>
      </c>
      <c r="BM2187" s="18">
        <f t="shared" si="5972"/>
        <v>0</v>
      </c>
      <c r="BN2187" s="18">
        <f t="shared" si="5972"/>
        <v>0</v>
      </c>
      <c r="BO2187" s="18">
        <f t="shared" si="5880"/>
        <v>0</v>
      </c>
      <c r="BP2187" s="18">
        <f t="shared" si="5881"/>
        <v>0</v>
      </c>
      <c r="BQ2187" s="18">
        <f t="shared" si="5882"/>
        <v>0</v>
      </c>
      <c r="BR2187" s="18">
        <f t="shared" si="5972"/>
        <v>0</v>
      </c>
      <c r="BS2187" s="18">
        <f t="shared" si="5972"/>
        <v>0</v>
      </c>
      <c r="BT2187" s="18">
        <f t="shared" si="5972"/>
        <v>0</v>
      </c>
      <c r="BU2187" s="18">
        <f t="shared" si="5873"/>
        <v>0</v>
      </c>
      <c r="BV2187" s="18">
        <f t="shared" si="5874"/>
        <v>0</v>
      </c>
      <c r="BW2187" s="18">
        <f t="shared" si="5875"/>
        <v>0</v>
      </c>
      <c r="BX2187" s="18">
        <f t="shared" si="5972"/>
        <v>0</v>
      </c>
      <c r="BY2187" s="18">
        <f t="shared" si="5972"/>
        <v>0</v>
      </c>
      <c r="BZ2187" s="18">
        <f t="shared" si="5972"/>
        <v>0</v>
      </c>
      <c r="CA2187" s="18">
        <f t="shared" si="5845"/>
        <v>0</v>
      </c>
      <c r="CB2187" s="18">
        <f t="shared" si="5846"/>
        <v>0</v>
      </c>
      <c r="CC2187" s="18">
        <f t="shared" si="5847"/>
        <v>0</v>
      </c>
      <c r="CD2187" s="18">
        <f t="shared" si="5972"/>
        <v>0</v>
      </c>
      <c r="CE2187" s="27" t="s">
        <v>1661</v>
      </c>
      <c r="CF2187" s="33"/>
    </row>
    <row r="2188" spans="1:84" hidden="1" x14ac:dyDescent="0.3">
      <c r="A2188" s="41" t="s">
        <v>369</v>
      </c>
      <c r="B2188" s="39">
        <v>410</v>
      </c>
      <c r="C2188" s="41" t="s">
        <v>198</v>
      </c>
      <c r="D2188" s="41" t="s">
        <v>110</v>
      </c>
      <c r="E2188" s="14" t="s">
        <v>526</v>
      </c>
      <c r="F2188" s="18"/>
      <c r="G2188" s="18"/>
      <c r="H2188" s="18"/>
      <c r="I2188" s="18"/>
      <c r="J2188" s="18"/>
      <c r="K2188" s="18"/>
      <c r="L2188" s="18">
        <f t="shared" si="5862"/>
        <v>0</v>
      </c>
      <c r="M2188" s="18">
        <f t="shared" si="5863"/>
        <v>0</v>
      </c>
      <c r="N2188" s="18">
        <f t="shared" si="5864"/>
        <v>0</v>
      </c>
      <c r="O2188" s="18"/>
      <c r="P2188" s="18"/>
      <c r="Q2188" s="18"/>
      <c r="R2188" s="18"/>
      <c r="S2188" s="18"/>
      <c r="T2188" s="18">
        <f t="shared" si="5948"/>
        <v>0</v>
      </c>
      <c r="U2188" s="18">
        <f t="shared" si="5949"/>
        <v>0</v>
      </c>
      <c r="V2188" s="18">
        <f t="shared" si="5950"/>
        <v>0</v>
      </c>
      <c r="W2188" s="18"/>
      <c r="X2188" s="18"/>
      <c r="Y2188" s="18"/>
      <c r="Z2188" s="18"/>
      <c r="AA2188" s="18"/>
      <c r="AB2188" s="18"/>
      <c r="AC2188" s="18">
        <f t="shared" si="5936"/>
        <v>0</v>
      </c>
      <c r="AD2188" s="18">
        <f t="shared" si="5937"/>
        <v>0</v>
      </c>
      <c r="AE2188" s="18">
        <f t="shared" si="5938"/>
        <v>0</v>
      </c>
      <c r="AF2188" s="18"/>
      <c r="AG2188" s="18"/>
      <c r="AH2188" s="18"/>
      <c r="AI2188" s="18">
        <f t="shared" si="5886"/>
        <v>0</v>
      </c>
      <c r="AJ2188" s="18">
        <f t="shared" si="5887"/>
        <v>0</v>
      </c>
      <c r="AK2188" s="18">
        <f t="shared" si="5888"/>
        <v>0</v>
      </c>
      <c r="AL2188" s="18"/>
      <c r="AM2188" s="18">
        <f t="shared" si="5889"/>
        <v>0</v>
      </c>
      <c r="AN2188" s="18"/>
      <c r="AO2188" s="18"/>
      <c r="AP2188" s="18"/>
      <c r="AQ2188" s="18">
        <f t="shared" si="5964"/>
        <v>0</v>
      </c>
      <c r="AR2188" s="18">
        <f t="shared" si="5965"/>
        <v>0</v>
      </c>
      <c r="AS2188" s="18">
        <f t="shared" si="5966"/>
        <v>0</v>
      </c>
      <c r="AT2188" s="18"/>
      <c r="AU2188" s="18"/>
      <c r="AV2188" s="18"/>
      <c r="AW2188" s="18">
        <f t="shared" si="5967"/>
        <v>0</v>
      </c>
      <c r="AX2188" s="18">
        <f t="shared" si="5968"/>
        <v>0</v>
      </c>
      <c r="AY2188" s="18">
        <f t="shared" si="5969"/>
        <v>0</v>
      </c>
      <c r="AZ2188" s="18"/>
      <c r="BA2188" s="18"/>
      <c r="BB2188" s="18"/>
      <c r="BC2188" s="18">
        <f t="shared" si="5955"/>
        <v>0</v>
      </c>
      <c r="BD2188" s="18">
        <f t="shared" si="5956"/>
        <v>0</v>
      </c>
      <c r="BE2188" s="18">
        <f t="shared" si="5957"/>
        <v>0</v>
      </c>
      <c r="BF2188" s="18"/>
      <c r="BG2188" s="18"/>
      <c r="BH2188" s="18"/>
      <c r="BI2188" s="18">
        <f t="shared" si="5952"/>
        <v>0</v>
      </c>
      <c r="BJ2188" s="18">
        <f t="shared" si="5953"/>
        <v>0</v>
      </c>
      <c r="BK2188" s="18">
        <f t="shared" si="5954"/>
        <v>0</v>
      </c>
      <c r="BL2188" s="18"/>
      <c r="BM2188" s="18"/>
      <c r="BN2188" s="18"/>
      <c r="BO2188" s="18">
        <f t="shared" si="5880"/>
        <v>0</v>
      </c>
      <c r="BP2188" s="18">
        <f t="shared" si="5881"/>
        <v>0</v>
      </c>
      <c r="BQ2188" s="18">
        <f t="shared" si="5882"/>
        <v>0</v>
      </c>
      <c r="BR2188" s="18"/>
      <c r="BS2188" s="18"/>
      <c r="BT2188" s="18"/>
      <c r="BU2188" s="18">
        <f t="shared" si="5873"/>
        <v>0</v>
      </c>
      <c r="BV2188" s="18">
        <f t="shared" si="5874"/>
        <v>0</v>
      </c>
      <c r="BW2188" s="18">
        <f t="shared" si="5875"/>
        <v>0</v>
      </c>
      <c r="BX2188" s="18"/>
      <c r="BY2188" s="18"/>
      <c r="BZ2188" s="18"/>
      <c r="CA2188" s="18">
        <f t="shared" si="5845"/>
        <v>0</v>
      </c>
      <c r="CB2188" s="18">
        <f t="shared" si="5846"/>
        <v>0</v>
      </c>
      <c r="CC2188" s="18">
        <f t="shared" si="5847"/>
        <v>0</v>
      </c>
      <c r="CD2188" s="18"/>
      <c r="CE2188" s="27" t="s">
        <v>1661</v>
      </c>
      <c r="CF2188" s="33"/>
    </row>
    <row r="2189" spans="1:84" ht="46.8" hidden="1" x14ac:dyDescent="0.3">
      <c r="A2189" s="41" t="s">
        <v>370</v>
      </c>
      <c r="B2189" s="39"/>
      <c r="C2189" s="41"/>
      <c r="D2189" s="41"/>
      <c r="E2189" s="14" t="s">
        <v>719</v>
      </c>
      <c r="F2189" s="18">
        <f t="shared" ref="F2189:K2191" si="5973">F2190</f>
        <v>0</v>
      </c>
      <c r="G2189" s="18">
        <f t="shared" si="5973"/>
        <v>0</v>
      </c>
      <c r="H2189" s="18">
        <f t="shared" si="5973"/>
        <v>0</v>
      </c>
      <c r="I2189" s="18">
        <f t="shared" si="5973"/>
        <v>0</v>
      </c>
      <c r="J2189" s="18">
        <f t="shared" si="5973"/>
        <v>0</v>
      </c>
      <c r="K2189" s="18">
        <f t="shared" si="5973"/>
        <v>0</v>
      </c>
      <c r="L2189" s="18">
        <f t="shared" si="5862"/>
        <v>0</v>
      </c>
      <c r="M2189" s="18">
        <f t="shared" si="5863"/>
        <v>0</v>
      </c>
      <c r="N2189" s="18">
        <f t="shared" si="5864"/>
        <v>0</v>
      </c>
      <c r="O2189" s="18">
        <f t="shared" ref="O2189:S2191" si="5974">O2190</f>
        <v>0</v>
      </c>
      <c r="P2189" s="18">
        <f t="shared" si="5974"/>
        <v>0</v>
      </c>
      <c r="Q2189" s="18">
        <f t="shared" si="5974"/>
        <v>0</v>
      </c>
      <c r="R2189" s="18">
        <f t="shared" si="5974"/>
        <v>0</v>
      </c>
      <c r="S2189" s="18">
        <f t="shared" si="5974"/>
        <v>0</v>
      </c>
      <c r="T2189" s="18">
        <f t="shared" si="5948"/>
        <v>0</v>
      </c>
      <c r="U2189" s="18">
        <f t="shared" si="5949"/>
        <v>0</v>
      </c>
      <c r="V2189" s="18">
        <f t="shared" si="5950"/>
        <v>0</v>
      </c>
      <c r="W2189" s="18">
        <f t="shared" ref="W2189:CD2191" si="5975">W2190</f>
        <v>0</v>
      </c>
      <c r="X2189" s="18">
        <f t="shared" si="5975"/>
        <v>0</v>
      </c>
      <c r="Y2189" s="18">
        <f t="shared" si="5975"/>
        <v>0</v>
      </c>
      <c r="Z2189" s="18">
        <f t="shared" si="5975"/>
        <v>0</v>
      </c>
      <c r="AA2189" s="18">
        <f t="shared" si="5975"/>
        <v>0</v>
      </c>
      <c r="AB2189" s="18">
        <f t="shared" si="5975"/>
        <v>0</v>
      </c>
      <c r="AC2189" s="18">
        <f t="shared" si="5936"/>
        <v>0</v>
      </c>
      <c r="AD2189" s="18">
        <f t="shared" si="5937"/>
        <v>0</v>
      </c>
      <c r="AE2189" s="18">
        <f t="shared" si="5938"/>
        <v>0</v>
      </c>
      <c r="AF2189" s="18">
        <f t="shared" si="5975"/>
        <v>0</v>
      </c>
      <c r="AG2189" s="18">
        <f t="shared" si="5975"/>
        <v>0</v>
      </c>
      <c r="AH2189" s="18">
        <f t="shared" si="5975"/>
        <v>0</v>
      </c>
      <c r="AI2189" s="18">
        <f t="shared" si="5886"/>
        <v>0</v>
      </c>
      <c r="AJ2189" s="18">
        <f t="shared" si="5887"/>
        <v>0</v>
      </c>
      <c r="AK2189" s="18">
        <f t="shared" si="5888"/>
        <v>0</v>
      </c>
      <c r="AL2189" s="18">
        <f t="shared" si="5975"/>
        <v>0</v>
      </c>
      <c r="AM2189" s="18">
        <f t="shared" si="5889"/>
        <v>0</v>
      </c>
      <c r="AN2189" s="18">
        <f t="shared" si="5975"/>
        <v>0</v>
      </c>
      <c r="AO2189" s="18">
        <f t="shared" si="5975"/>
        <v>0</v>
      </c>
      <c r="AP2189" s="18">
        <f t="shared" si="5975"/>
        <v>0</v>
      </c>
      <c r="AQ2189" s="18">
        <f t="shared" si="5964"/>
        <v>0</v>
      </c>
      <c r="AR2189" s="18">
        <f t="shared" si="5965"/>
        <v>0</v>
      </c>
      <c r="AS2189" s="18">
        <f t="shared" si="5966"/>
        <v>0</v>
      </c>
      <c r="AT2189" s="18">
        <f t="shared" si="5975"/>
        <v>0</v>
      </c>
      <c r="AU2189" s="18">
        <f t="shared" si="5975"/>
        <v>0</v>
      </c>
      <c r="AV2189" s="18">
        <f t="shared" si="5975"/>
        <v>0</v>
      </c>
      <c r="AW2189" s="18">
        <f t="shared" si="5967"/>
        <v>0</v>
      </c>
      <c r="AX2189" s="18">
        <f t="shared" si="5968"/>
        <v>0</v>
      </c>
      <c r="AY2189" s="18">
        <f t="shared" si="5969"/>
        <v>0</v>
      </c>
      <c r="AZ2189" s="18">
        <f t="shared" si="5975"/>
        <v>0</v>
      </c>
      <c r="BA2189" s="18">
        <f t="shared" si="5975"/>
        <v>0</v>
      </c>
      <c r="BB2189" s="18">
        <f t="shared" si="5975"/>
        <v>0</v>
      </c>
      <c r="BC2189" s="18">
        <f t="shared" si="5955"/>
        <v>0</v>
      </c>
      <c r="BD2189" s="18">
        <f t="shared" si="5956"/>
        <v>0</v>
      </c>
      <c r="BE2189" s="18">
        <f t="shared" si="5957"/>
        <v>0</v>
      </c>
      <c r="BF2189" s="18">
        <f t="shared" si="5975"/>
        <v>0</v>
      </c>
      <c r="BG2189" s="18">
        <f t="shared" si="5975"/>
        <v>0</v>
      </c>
      <c r="BH2189" s="18">
        <f t="shared" si="5975"/>
        <v>0</v>
      </c>
      <c r="BI2189" s="18">
        <f t="shared" si="5952"/>
        <v>0</v>
      </c>
      <c r="BJ2189" s="18">
        <f t="shared" si="5953"/>
        <v>0</v>
      </c>
      <c r="BK2189" s="18">
        <f t="shared" si="5954"/>
        <v>0</v>
      </c>
      <c r="BL2189" s="18">
        <f t="shared" si="5975"/>
        <v>0</v>
      </c>
      <c r="BM2189" s="18">
        <f t="shared" si="5975"/>
        <v>0</v>
      </c>
      <c r="BN2189" s="18">
        <f t="shared" si="5975"/>
        <v>0</v>
      </c>
      <c r="BO2189" s="18">
        <f t="shared" si="5880"/>
        <v>0</v>
      </c>
      <c r="BP2189" s="18">
        <f t="shared" si="5881"/>
        <v>0</v>
      </c>
      <c r="BQ2189" s="18">
        <f t="shared" si="5882"/>
        <v>0</v>
      </c>
      <c r="BR2189" s="18">
        <f t="shared" si="5975"/>
        <v>0</v>
      </c>
      <c r="BS2189" s="18">
        <f t="shared" si="5975"/>
        <v>0</v>
      </c>
      <c r="BT2189" s="18">
        <f t="shared" si="5975"/>
        <v>0</v>
      </c>
      <c r="BU2189" s="18">
        <f t="shared" si="5873"/>
        <v>0</v>
      </c>
      <c r="BV2189" s="18">
        <f t="shared" si="5874"/>
        <v>0</v>
      </c>
      <c r="BW2189" s="18">
        <f t="shared" si="5875"/>
        <v>0</v>
      </c>
      <c r="BX2189" s="18">
        <f t="shared" si="5975"/>
        <v>0</v>
      </c>
      <c r="BY2189" s="18">
        <f t="shared" si="5975"/>
        <v>0</v>
      </c>
      <c r="BZ2189" s="18">
        <f t="shared" si="5975"/>
        <v>0</v>
      </c>
      <c r="CA2189" s="18">
        <f t="shared" si="5845"/>
        <v>0</v>
      </c>
      <c r="CB2189" s="18">
        <f t="shared" si="5846"/>
        <v>0</v>
      </c>
      <c r="CC2189" s="18">
        <f t="shared" si="5847"/>
        <v>0</v>
      </c>
      <c r="CD2189" s="18">
        <f t="shared" si="5975"/>
        <v>0</v>
      </c>
      <c r="CE2189" s="27" t="s">
        <v>1661</v>
      </c>
      <c r="CF2189" s="33"/>
    </row>
    <row r="2190" spans="1:84" ht="46.8" hidden="1" x14ac:dyDescent="0.3">
      <c r="A2190" s="41" t="s">
        <v>370</v>
      </c>
      <c r="B2190" s="39">
        <v>400</v>
      </c>
      <c r="C2190" s="41"/>
      <c r="D2190" s="41"/>
      <c r="E2190" s="14" t="s">
        <v>553</v>
      </c>
      <c r="F2190" s="18">
        <f t="shared" si="5973"/>
        <v>0</v>
      </c>
      <c r="G2190" s="18">
        <f t="shared" si="5973"/>
        <v>0</v>
      </c>
      <c r="H2190" s="18">
        <f t="shared" si="5973"/>
        <v>0</v>
      </c>
      <c r="I2190" s="18">
        <f t="shared" si="5973"/>
        <v>0</v>
      </c>
      <c r="J2190" s="18">
        <f t="shared" si="5973"/>
        <v>0</v>
      </c>
      <c r="K2190" s="18">
        <f t="shared" si="5973"/>
        <v>0</v>
      </c>
      <c r="L2190" s="18">
        <f t="shared" si="5862"/>
        <v>0</v>
      </c>
      <c r="M2190" s="18">
        <f t="shared" si="5863"/>
        <v>0</v>
      </c>
      <c r="N2190" s="18">
        <f t="shared" si="5864"/>
        <v>0</v>
      </c>
      <c r="O2190" s="18">
        <f t="shared" si="5974"/>
        <v>0</v>
      </c>
      <c r="P2190" s="18">
        <f t="shared" si="5974"/>
        <v>0</v>
      </c>
      <c r="Q2190" s="18">
        <f t="shared" si="5974"/>
        <v>0</v>
      </c>
      <c r="R2190" s="18">
        <f t="shared" si="5974"/>
        <v>0</v>
      </c>
      <c r="S2190" s="18">
        <f t="shared" si="5974"/>
        <v>0</v>
      </c>
      <c r="T2190" s="18">
        <f t="shared" si="5948"/>
        <v>0</v>
      </c>
      <c r="U2190" s="18">
        <f t="shared" si="5949"/>
        <v>0</v>
      </c>
      <c r="V2190" s="18">
        <f t="shared" si="5950"/>
        <v>0</v>
      </c>
      <c r="W2190" s="18">
        <f t="shared" si="5975"/>
        <v>0</v>
      </c>
      <c r="X2190" s="18">
        <f t="shared" si="5975"/>
        <v>0</v>
      </c>
      <c r="Y2190" s="18">
        <f t="shared" si="5975"/>
        <v>0</v>
      </c>
      <c r="Z2190" s="18">
        <f t="shared" si="5975"/>
        <v>0</v>
      </c>
      <c r="AA2190" s="18">
        <f t="shared" si="5975"/>
        <v>0</v>
      </c>
      <c r="AB2190" s="18">
        <f t="shared" si="5975"/>
        <v>0</v>
      </c>
      <c r="AC2190" s="18">
        <f t="shared" si="5936"/>
        <v>0</v>
      </c>
      <c r="AD2190" s="18">
        <f t="shared" si="5937"/>
        <v>0</v>
      </c>
      <c r="AE2190" s="18">
        <f t="shared" si="5938"/>
        <v>0</v>
      </c>
      <c r="AF2190" s="18">
        <f t="shared" si="5975"/>
        <v>0</v>
      </c>
      <c r="AG2190" s="18">
        <f t="shared" si="5975"/>
        <v>0</v>
      </c>
      <c r="AH2190" s="18">
        <f t="shared" si="5975"/>
        <v>0</v>
      </c>
      <c r="AI2190" s="18">
        <f t="shared" si="5886"/>
        <v>0</v>
      </c>
      <c r="AJ2190" s="18">
        <f t="shared" si="5887"/>
        <v>0</v>
      </c>
      <c r="AK2190" s="18">
        <f t="shared" si="5888"/>
        <v>0</v>
      </c>
      <c r="AL2190" s="18">
        <f t="shared" si="5975"/>
        <v>0</v>
      </c>
      <c r="AM2190" s="18">
        <f t="shared" si="5889"/>
        <v>0</v>
      </c>
      <c r="AN2190" s="18">
        <f t="shared" si="5975"/>
        <v>0</v>
      </c>
      <c r="AO2190" s="18">
        <f t="shared" si="5975"/>
        <v>0</v>
      </c>
      <c r="AP2190" s="18">
        <f t="shared" si="5975"/>
        <v>0</v>
      </c>
      <c r="AQ2190" s="18">
        <f t="shared" si="5964"/>
        <v>0</v>
      </c>
      <c r="AR2190" s="18">
        <f t="shared" si="5965"/>
        <v>0</v>
      </c>
      <c r="AS2190" s="18">
        <f t="shared" si="5966"/>
        <v>0</v>
      </c>
      <c r="AT2190" s="18">
        <f t="shared" si="5975"/>
        <v>0</v>
      </c>
      <c r="AU2190" s="18">
        <f t="shared" si="5975"/>
        <v>0</v>
      </c>
      <c r="AV2190" s="18">
        <f t="shared" si="5975"/>
        <v>0</v>
      </c>
      <c r="AW2190" s="18">
        <f t="shared" si="5967"/>
        <v>0</v>
      </c>
      <c r="AX2190" s="18">
        <f t="shared" si="5968"/>
        <v>0</v>
      </c>
      <c r="AY2190" s="18">
        <f t="shared" si="5969"/>
        <v>0</v>
      </c>
      <c r="AZ2190" s="18">
        <f t="shared" si="5975"/>
        <v>0</v>
      </c>
      <c r="BA2190" s="18">
        <f t="shared" si="5975"/>
        <v>0</v>
      </c>
      <c r="BB2190" s="18">
        <f t="shared" si="5975"/>
        <v>0</v>
      </c>
      <c r="BC2190" s="18">
        <f t="shared" si="5955"/>
        <v>0</v>
      </c>
      <c r="BD2190" s="18">
        <f t="shared" si="5956"/>
        <v>0</v>
      </c>
      <c r="BE2190" s="18">
        <f t="shared" si="5957"/>
        <v>0</v>
      </c>
      <c r="BF2190" s="18">
        <f t="shared" si="5975"/>
        <v>0</v>
      </c>
      <c r="BG2190" s="18">
        <f t="shared" si="5975"/>
        <v>0</v>
      </c>
      <c r="BH2190" s="18">
        <f t="shared" si="5975"/>
        <v>0</v>
      </c>
      <c r="BI2190" s="18">
        <f t="shared" si="5952"/>
        <v>0</v>
      </c>
      <c r="BJ2190" s="18">
        <f t="shared" si="5953"/>
        <v>0</v>
      </c>
      <c r="BK2190" s="18">
        <f t="shared" si="5954"/>
        <v>0</v>
      </c>
      <c r="BL2190" s="18">
        <f t="shared" si="5975"/>
        <v>0</v>
      </c>
      <c r="BM2190" s="18">
        <f t="shared" si="5975"/>
        <v>0</v>
      </c>
      <c r="BN2190" s="18">
        <f t="shared" si="5975"/>
        <v>0</v>
      </c>
      <c r="BO2190" s="18">
        <f t="shared" si="5880"/>
        <v>0</v>
      </c>
      <c r="BP2190" s="18">
        <f t="shared" si="5881"/>
        <v>0</v>
      </c>
      <c r="BQ2190" s="18">
        <f t="shared" si="5882"/>
        <v>0</v>
      </c>
      <c r="BR2190" s="18">
        <f t="shared" si="5975"/>
        <v>0</v>
      </c>
      <c r="BS2190" s="18">
        <f t="shared" si="5975"/>
        <v>0</v>
      </c>
      <c r="BT2190" s="18">
        <f t="shared" si="5975"/>
        <v>0</v>
      </c>
      <c r="BU2190" s="18">
        <f t="shared" si="5873"/>
        <v>0</v>
      </c>
      <c r="BV2190" s="18">
        <f t="shared" si="5874"/>
        <v>0</v>
      </c>
      <c r="BW2190" s="18">
        <f t="shared" si="5875"/>
        <v>0</v>
      </c>
      <c r="BX2190" s="18">
        <f t="shared" si="5975"/>
        <v>0</v>
      </c>
      <c r="BY2190" s="18">
        <f t="shared" si="5975"/>
        <v>0</v>
      </c>
      <c r="BZ2190" s="18">
        <f t="shared" si="5975"/>
        <v>0</v>
      </c>
      <c r="CA2190" s="18">
        <f t="shared" si="5845"/>
        <v>0</v>
      </c>
      <c r="CB2190" s="18">
        <f t="shared" si="5846"/>
        <v>0</v>
      </c>
      <c r="CC2190" s="18">
        <f t="shared" si="5847"/>
        <v>0</v>
      </c>
      <c r="CD2190" s="18">
        <f t="shared" si="5975"/>
        <v>0</v>
      </c>
      <c r="CE2190" s="27" t="s">
        <v>1661</v>
      </c>
      <c r="CF2190" s="33"/>
    </row>
    <row r="2191" spans="1:84" hidden="1" x14ac:dyDescent="0.3">
      <c r="A2191" s="41" t="s">
        <v>370</v>
      </c>
      <c r="B2191" s="39">
        <v>410</v>
      </c>
      <c r="C2191" s="41"/>
      <c r="D2191" s="41"/>
      <c r="E2191" s="14" t="s">
        <v>566</v>
      </c>
      <c r="F2191" s="18">
        <f t="shared" si="5973"/>
        <v>0</v>
      </c>
      <c r="G2191" s="18">
        <f t="shared" si="5973"/>
        <v>0</v>
      </c>
      <c r="H2191" s="18">
        <f t="shared" si="5973"/>
        <v>0</v>
      </c>
      <c r="I2191" s="18">
        <f t="shared" si="5973"/>
        <v>0</v>
      </c>
      <c r="J2191" s="18">
        <f t="shared" si="5973"/>
        <v>0</v>
      </c>
      <c r="K2191" s="18">
        <f t="shared" si="5973"/>
        <v>0</v>
      </c>
      <c r="L2191" s="18">
        <f t="shared" si="5862"/>
        <v>0</v>
      </c>
      <c r="M2191" s="18">
        <f t="shared" si="5863"/>
        <v>0</v>
      </c>
      <c r="N2191" s="18">
        <f t="shared" si="5864"/>
        <v>0</v>
      </c>
      <c r="O2191" s="18">
        <f t="shared" si="5974"/>
        <v>0</v>
      </c>
      <c r="P2191" s="18">
        <f t="shared" si="5974"/>
        <v>0</v>
      </c>
      <c r="Q2191" s="18">
        <f t="shared" si="5974"/>
        <v>0</v>
      </c>
      <c r="R2191" s="18">
        <f t="shared" si="5974"/>
        <v>0</v>
      </c>
      <c r="S2191" s="18">
        <f t="shared" si="5974"/>
        <v>0</v>
      </c>
      <c r="T2191" s="18">
        <f t="shared" si="5948"/>
        <v>0</v>
      </c>
      <c r="U2191" s="18">
        <f t="shared" si="5949"/>
        <v>0</v>
      </c>
      <c r="V2191" s="18">
        <f t="shared" si="5950"/>
        <v>0</v>
      </c>
      <c r="W2191" s="18">
        <f t="shared" si="5975"/>
        <v>0</v>
      </c>
      <c r="X2191" s="18">
        <f t="shared" si="5975"/>
        <v>0</v>
      </c>
      <c r="Y2191" s="18">
        <f t="shared" si="5975"/>
        <v>0</v>
      </c>
      <c r="Z2191" s="18">
        <f t="shared" si="5975"/>
        <v>0</v>
      </c>
      <c r="AA2191" s="18">
        <f t="shared" si="5975"/>
        <v>0</v>
      </c>
      <c r="AB2191" s="18">
        <f t="shared" si="5975"/>
        <v>0</v>
      </c>
      <c r="AC2191" s="18">
        <f t="shared" si="5936"/>
        <v>0</v>
      </c>
      <c r="AD2191" s="18">
        <f t="shared" si="5937"/>
        <v>0</v>
      </c>
      <c r="AE2191" s="18">
        <f t="shared" si="5938"/>
        <v>0</v>
      </c>
      <c r="AF2191" s="18">
        <f t="shared" si="5975"/>
        <v>0</v>
      </c>
      <c r="AG2191" s="18">
        <f t="shared" si="5975"/>
        <v>0</v>
      </c>
      <c r="AH2191" s="18">
        <f t="shared" si="5975"/>
        <v>0</v>
      </c>
      <c r="AI2191" s="18">
        <f t="shared" si="5886"/>
        <v>0</v>
      </c>
      <c r="AJ2191" s="18">
        <f t="shared" si="5887"/>
        <v>0</v>
      </c>
      <c r="AK2191" s="18">
        <f t="shared" si="5888"/>
        <v>0</v>
      </c>
      <c r="AL2191" s="18">
        <f t="shared" si="5975"/>
        <v>0</v>
      </c>
      <c r="AM2191" s="18">
        <f t="shared" si="5889"/>
        <v>0</v>
      </c>
      <c r="AN2191" s="18">
        <f t="shared" si="5975"/>
        <v>0</v>
      </c>
      <c r="AO2191" s="18">
        <f t="shared" si="5975"/>
        <v>0</v>
      </c>
      <c r="AP2191" s="18">
        <f t="shared" si="5975"/>
        <v>0</v>
      </c>
      <c r="AQ2191" s="18">
        <f t="shared" si="5964"/>
        <v>0</v>
      </c>
      <c r="AR2191" s="18">
        <f t="shared" si="5965"/>
        <v>0</v>
      </c>
      <c r="AS2191" s="18">
        <f t="shared" si="5966"/>
        <v>0</v>
      </c>
      <c r="AT2191" s="18">
        <f t="shared" si="5975"/>
        <v>0</v>
      </c>
      <c r="AU2191" s="18">
        <f t="shared" si="5975"/>
        <v>0</v>
      </c>
      <c r="AV2191" s="18">
        <f t="shared" si="5975"/>
        <v>0</v>
      </c>
      <c r="AW2191" s="18">
        <f t="shared" si="5967"/>
        <v>0</v>
      </c>
      <c r="AX2191" s="18">
        <f t="shared" si="5968"/>
        <v>0</v>
      </c>
      <c r="AY2191" s="18">
        <f t="shared" si="5969"/>
        <v>0</v>
      </c>
      <c r="AZ2191" s="18">
        <f t="shared" si="5975"/>
        <v>0</v>
      </c>
      <c r="BA2191" s="18">
        <f t="shared" si="5975"/>
        <v>0</v>
      </c>
      <c r="BB2191" s="18">
        <f t="shared" si="5975"/>
        <v>0</v>
      </c>
      <c r="BC2191" s="18">
        <f t="shared" si="5955"/>
        <v>0</v>
      </c>
      <c r="BD2191" s="18">
        <f t="shared" si="5956"/>
        <v>0</v>
      </c>
      <c r="BE2191" s="18">
        <f t="shared" si="5957"/>
        <v>0</v>
      </c>
      <c r="BF2191" s="18">
        <f t="shared" si="5975"/>
        <v>0</v>
      </c>
      <c r="BG2191" s="18">
        <f t="shared" si="5975"/>
        <v>0</v>
      </c>
      <c r="BH2191" s="18">
        <f t="shared" si="5975"/>
        <v>0</v>
      </c>
      <c r="BI2191" s="18">
        <f t="shared" si="5952"/>
        <v>0</v>
      </c>
      <c r="BJ2191" s="18">
        <f t="shared" si="5953"/>
        <v>0</v>
      </c>
      <c r="BK2191" s="18">
        <f t="shared" si="5954"/>
        <v>0</v>
      </c>
      <c r="BL2191" s="18">
        <f t="shared" si="5975"/>
        <v>0</v>
      </c>
      <c r="BM2191" s="18">
        <f t="shared" si="5975"/>
        <v>0</v>
      </c>
      <c r="BN2191" s="18">
        <f t="shared" si="5975"/>
        <v>0</v>
      </c>
      <c r="BO2191" s="18">
        <f t="shared" si="5880"/>
        <v>0</v>
      </c>
      <c r="BP2191" s="18">
        <f t="shared" si="5881"/>
        <v>0</v>
      </c>
      <c r="BQ2191" s="18">
        <f t="shared" si="5882"/>
        <v>0</v>
      </c>
      <c r="BR2191" s="18">
        <f t="shared" si="5975"/>
        <v>0</v>
      </c>
      <c r="BS2191" s="18">
        <f t="shared" si="5975"/>
        <v>0</v>
      </c>
      <c r="BT2191" s="18">
        <f t="shared" si="5975"/>
        <v>0</v>
      </c>
      <c r="BU2191" s="18">
        <f t="shared" si="5873"/>
        <v>0</v>
      </c>
      <c r="BV2191" s="18">
        <f t="shared" si="5874"/>
        <v>0</v>
      </c>
      <c r="BW2191" s="18">
        <f t="shared" si="5875"/>
        <v>0</v>
      </c>
      <c r="BX2191" s="18">
        <f t="shared" si="5975"/>
        <v>0</v>
      </c>
      <c r="BY2191" s="18">
        <f t="shared" si="5975"/>
        <v>0</v>
      </c>
      <c r="BZ2191" s="18">
        <f t="shared" si="5975"/>
        <v>0</v>
      </c>
      <c r="CA2191" s="18">
        <f t="shared" si="5845"/>
        <v>0</v>
      </c>
      <c r="CB2191" s="18">
        <f t="shared" si="5846"/>
        <v>0</v>
      </c>
      <c r="CC2191" s="18">
        <f t="shared" si="5847"/>
        <v>0</v>
      </c>
      <c r="CD2191" s="18">
        <f t="shared" si="5975"/>
        <v>0</v>
      </c>
      <c r="CE2191" s="27" t="s">
        <v>1661</v>
      </c>
      <c r="CF2191" s="33"/>
    </row>
    <row r="2192" spans="1:84" hidden="1" x14ac:dyDescent="0.3">
      <c r="A2192" s="41" t="s">
        <v>370</v>
      </c>
      <c r="B2192" s="39">
        <v>410</v>
      </c>
      <c r="C2192" s="41" t="s">
        <v>198</v>
      </c>
      <c r="D2192" s="41" t="s">
        <v>110</v>
      </c>
      <c r="E2192" s="14" t="s">
        <v>526</v>
      </c>
      <c r="F2192" s="18"/>
      <c r="G2192" s="18"/>
      <c r="H2192" s="18"/>
      <c r="I2192" s="18"/>
      <c r="J2192" s="18"/>
      <c r="K2192" s="18"/>
      <c r="L2192" s="18">
        <f t="shared" si="5862"/>
        <v>0</v>
      </c>
      <c r="M2192" s="18">
        <f t="shared" si="5863"/>
        <v>0</v>
      </c>
      <c r="N2192" s="18">
        <f t="shared" si="5864"/>
        <v>0</v>
      </c>
      <c r="O2192" s="18"/>
      <c r="P2192" s="18"/>
      <c r="Q2192" s="18"/>
      <c r="R2192" s="18"/>
      <c r="S2192" s="18"/>
      <c r="T2192" s="18">
        <f t="shared" si="5948"/>
        <v>0</v>
      </c>
      <c r="U2192" s="18">
        <f t="shared" si="5949"/>
        <v>0</v>
      </c>
      <c r="V2192" s="18">
        <f t="shared" si="5950"/>
        <v>0</v>
      </c>
      <c r="W2192" s="18"/>
      <c r="X2192" s="18"/>
      <c r="Y2192" s="18"/>
      <c r="Z2192" s="18"/>
      <c r="AA2192" s="18"/>
      <c r="AB2192" s="18"/>
      <c r="AC2192" s="18">
        <f t="shared" si="5936"/>
        <v>0</v>
      </c>
      <c r="AD2192" s="18">
        <f t="shared" si="5937"/>
        <v>0</v>
      </c>
      <c r="AE2192" s="18">
        <f t="shared" si="5938"/>
        <v>0</v>
      </c>
      <c r="AF2192" s="18"/>
      <c r="AG2192" s="18"/>
      <c r="AH2192" s="18"/>
      <c r="AI2192" s="18">
        <f t="shared" si="5886"/>
        <v>0</v>
      </c>
      <c r="AJ2192" s="18">
        <f t="shared" si="5887"/>
        <v>0</v>
      </c>
      <c r="AK2192" s="18">
        <f t="shared" si="5888"/>
        <v>0</v>
      </c>
      <c r="AL2192" s="18"/>
      <c r="AM2192" s="18">
        <f t="shared" si="5889"/>
        <v>0</v>
      </c>
      <c r="AN2192" s="18"/>
      <c r="AO2192" s="18"/>
      <c r="AP2192" s="18"/>
      <c r="AQ2192" s="18">
        <f t="shared" si="5964"/>
        <v>0</v>
      </c>
      <c r="AR2192" s="18">
        <f t="shared" si="5965"/>
        <v>0</v>
      </c>
      <c r="AS2192" s="18">
        <f t="shared" si="5966"/>
        <v>0</v>
      </c>
      <c r="AT2192" s="18"/>
      <c r="AU2192" s="18"/>
      <c r="AV2192" s="18"/>
      <c r="AW2192" s="18">
        <f t="shared" si="5967"/>
        <v>0</v>
      </c>
      <c r="AX2192" s="18">
        <f t="shared" si="5968"/>
        <v>0</v>
      </c>
      <c r="AY2192" s="18">
        <f t="shared" si="5969"/>
        <v>0</v>
      </c>
      <c r="AZ2192" s="18"/>
      <c r="BA2192" s="18"/>
      <c r="BB2192" s="18"/>
      <c r="BC2192" s="18">
        <f t="shared" si="5955"/>
        <v>0</v>
      </c>
      <c r="BD2192" s="18">
        <f t="shared" si="5956"/>
        <v>0</v>
      </c>
      <c r="BE2192" s="18">
        <f t="shared" si="5957"/>
        <v>0</v>
      </c>
      <c r="BF2192" s="18"/>
      <c r="BG2192" s="18"/>
      <c r="BH2192" s="18"/>
      <c r="BI2192" s="18">
        <f t="shared" si="5952"/>
        <v>0</v>
      </c>
      <c r="BJ2192" s="18">
        <f t="shared" si="5953"/>
        <v>0</v>
      </c>
      <c r="BK2192" s="18">
        <f t="shared" si="5954"/>
        <v>0</v>
      </c>
      <c r="BL2192" s="18"/>
      <c r="BM2192" s="18"/>
      <c r="BN2192" s="18"/>
      <c r="BO2192" s="18">
        <f t="shared" si="5880"/>
        <v>0</v>
      </c>
      <c r="BP2192" s="18">
        <f t="shared" si="5881"/>
        <v>0</v>
      </c>
      <c r="BQ2192" s="18">
        <f t="shared" si="5882"/>
        <v>0</v>
      </c>
      <c r="BR2192" s="18"/>
      <c r="BS2192" s="18"/>
      <c r="BT2192" s="18"/>
      <c r="BU2192" s="18">
        <f t="shared" si="5873"/>
        <v>0</v>
      </c>
      <c r="BV2192" s="18">
        <f t="shared" si="5874"/>
        <v>0</v>
      </c>
      <c r="BW2192" s="18">
        <f t="shared" si="5875"/>
        <v>0</v>
      </c>
      <c r="BX2192" s="18"/>
      <c r="BY2192" s="18"/>
      <c r="BZ2192" s="18"/>
      <c r="CA2192" s="18">
        <f t="shared" ref="CA2192:CA2255" si="5976">BU2192+BX2192</f>
        <v>0</v>
      </c>
      <c r="CB2192" s="18">
        <f t="shared" ref="CB2192:CB2255" si="5977">BV2192+BY2192</f>
        <v>0</v>
      </c>
      <c r="CC2192" s="18">
        <f t="shared" ref="CC2192:CC2255" si="5978">BW2192+BZ2192</f>
        <v>0</v>
      </c>
      <c r="CD2192" s="18"/>
      <c r="CE2192" s="27" t="s">
        <v>1661</v>
      </c>
      <c r="CF2192" s="33"/>
    </row>
    <row r="2193" spans="1:84" ht="46.8" hidden="1" x14ac:dyDescent="0.3">
      <c r="A2193" s="41" t="s">
        <v>371</v>
      </c>
      <c r="B2193" s="39"/>
      <c r="C2193" s="41"/>
      <c r="D2193" s="41"/>
      <c r="E2193" s="14" t="s">
        <v>1117</v>
      </c>
      <c r="F2193" s="18">
        <f t="shared" ref="F2193:K2195" si="5979">F2194</f>
        <v>0</v>
      </c>
      <c r="G2193" s="18">
        <f t="shared" si="5979"/>
        <v>0</v>
      </c>
      <c r="H2193" s="18">
        <f t="shared" si="5979"/>
        <v>0</v>
      </c>
      <c r="I2193" s="18">
        <f t="shared" si="5979"/>
        <v>0</v>
      </c>
      <c r="J2193" s="18">
        <f t="shared" si="5979"/>
        <v>0</v>
      </c>
      <c r="K2193" s="18">
        <f t="shared" si="5979"/>
        <v>0</v>
      </c>
      <c r="L2193" s="18">
        <f t="shared" si="5862"/>
        <v>0</v>
      </c>
      <c r="M2193" s="18">
        <f t="shared" si="5863"/>
        <v>0</v>
      </c>
      <c r="N2193" s="18">
        <f t="shared" si="5864"/>
        <v>0</v>
      </c>
      <c r="O2193" s="18">
        <f t="shared" ref="O2193:S2195" si="5980">O2194</f>
        <v>0</v>
      </c>
      <c r="P2193" s="18">
        <f t="shared" si="5980"/>
        <v>0</v>
      </c>
      <c r="Q2193" s="18">
        <f t="shared" si="5980"/>
        <v>0</v>
      </c>
      <c r="R2193" s="18">
        <f t="shared" si="5980"/>
        <v>0</v>
      </c>
      <c r="S2193" s="18">
        <f t="shared" si="5980"/>
        <v>0</v>
      </c>
      <c r="T2193" s="18">
        <f t="shared" si="5948"/>
        <v>0</v>
      </c>
      <c r="U2193" s="18">
        <f t="shared" si="5949"/>
        <v>0</v>
      </c>
      <c r="V2193" s="18">
        <f t="shared" si="5950"/>
        <v>0</v>
      </c>
      <c r="W2193" s="18">
        <f t="shared" ref="W2193:CD2195" si="5981">W2194</f>
        <v>0</v>
      </c>
      <c r="X2193" s="18">
        <f t="shared" si="5981"/>
        <v>0</v>
      </c>
      <c r="Y2193" s="18">
        <f t="shared" si="5981"/>
        <v>0</v>
      </c>
      <c r="Z2193" s="18">
        <f t="shared" si="5981"/>
        <v>0</v>
      </c>
      <c r="AA2193" s="18">
        <f t="shared" si="5981"/>
        <v>0</v>
      </c>
      <c r="AB2193" s="18">
        <f t="shared" si="5981"/>
        <v>0</v>
      </c>
      <c r="AC2193" s="18">
        <f t="shared" si="5936"/>
        <v>0</v>
      </c>
      <c r="AD2193" s="18">
        <f t="shared" si="5937"/>
        <v>0</v>
      </c>
      <c r="AE2193" s="18">
        <f t="shared" si="5938"/>
        <v>0</v>
      </c>
      <c r="AF2193" s="18">
        <f t="shared" si="5981"/>
        <v>0</v>
      </c>
      <c r="AG2193" s="18">
        <f t="shared" si="5981"/>
        <v>0</v>
      </c>
      <c r="AH2193" s="18">
        <f t="shared" si="5981"/>
        <v>0</v>
      </c>
      <c r="AI2193" s="18">
        <f t="shared" si="5886"/>
        <v>0</v>
      </c>
      <c r="AJ2193" s="18">
        <f t="shared" si="5887"/>
        <v>0</v>
      </c>
      <c r="AK2193" s="18">
        <f t="shared" si="5888"/>
        <v>0</v>
      </c>
      <c r="AL2193" s="18">
        <f t="shared" si="5981"/>
        <v>0</v>
      </c>
      <c r="AM2193" s="18">
        <f t="shared" si="5889"/>
        <v>0</v>
      </c>
      <c r="AN2193" s="18">
        <f t="shared" si="5981"/>
        <v>0</v>
      </c>
      <c r="AO2193" s="18">
        <f t="shared" si="5981"/>
        <v>0</v>
      </c>
      <c r="AP2193" s="18">
        <f t="shared" si="5981"/>
        <v>0</v>
      </c>
      <c r="AQ2193" s="18">
        <f t="shared" si="5964"/>
        <v>0</v>
      </c>
      <c r="AR2193" s="18">
        <f t="shared" si="5965"/>
        <v>0</v>
      </c>
      <c r="AS2193" s="18">
        <f t="shared" si="5966"/>
        <v>0</v>
      </c>
      <c r="AT2193" s="18">
        <f t="shared" si="5981"/>
        <v>0</v>
      </c>
      <c r="AU2193" s="18">
        <f t="shared" si="5981"/>
        <v>0</v>
      </c>
      <c r="AV2193" s="18">
        <f t="shared" si="5981"/>
        <v>0</v>
      </c>
      <c r="AW2193" s="18">
        <f t="shared" si="5967"/>
        <v>0</v>
      </c>
      <c r="AX2193" s="18">
        <f t="shared" si="5968"/>
        <v>0</v>
      </c>
      <c r="AY2193" s="18">
        <f t="shared" si="5969"/>
        <v>0</v>
      </c>
      <c r="AZ2193" s="18">
        <f t="shared" si="5981"/>
        <v>0</v>
      </c>
      <c r="BA2193" s="18">
        <f t="shared" si="5981"/>
        <v>0</v>
      </c>
      <c r="BB2193" s="18">
        <f t="shared" si="5981"/>
        <v>0</v>
      </c>
      <c r="BC2193" s="18">
        <f t="shared" si="5955"/>
        <v>0</v>
      </c>
      <c r="BD2193" s="18">
        <f t="shared" si="5956"/>
        <v>0</v>
      </c>
      <c r="BE2193" s="18">
        <f t="shared" si="5957"/>
        <v>0</v>
      </c>
      <c r="BF2193" s="18">
        <f t="shared" si="5981"/>
        <v>0</v>
      </c>
      <c r="BG2193" s="18">
        <f t="shared" si="5981"/>
        <v>0</v>
      </c>
      <c r="BH2193" s="18">
        <f t="shared" si="5981"/>
        <v>0</v>
      </c>
      <c r="BI2193" s="18">
        <f t="shared" si="5952"/>
        <v>0</v>
      </c>
      <c r="BJ2193" s="18">
        <f t="shared" si="5953"/>
        <v>0</v>
      </c>
      <c r="BK2193" s="18">
        <f t="shared" si="5954"/>
        <v>0</v>
      </c>
      <c r="BL2193" s="18">
        <f t="shared" si="5981"/>
        <v>0</v>
      </c>
      <c r="BM2193" s="18">
        <f t="shared" si="5981"/>
        <v>0</v>
      </c>
      <c r="BN2193" s="18">
        <f t="shared" si="5981"/>
        <v>0</v>
      </c>
      <c r="BO2193" s="18">
        <f t="shared" si="5880"/>
        <v>0</v>
      </c>
      <c r="BP2193" s="18">
        <f t="shared" si="5881"/>
        <v>0</v>
      </c>
      <c r="BQ2193" s="18">
        <f t="shared" si="5882"/>
        <v>0</v>
      </c>
      <c r="BR2193" s="18">
        <f t="shared" si="5981"/>
        <v>0</v>
      </c>
      <c r="BS2193" s="18">
        <f t="shared" si="5981"/>
        <v>0</v>
      </c>
      <c r="BT2193" s="18">
        <f t="shared" si="5981"/>
        <v>0</v>
      </c>
      <c r="BU2193" s="18">
        <f t="shared" si="5873"/>
        <v>0</v>
      </c>
      <c r="BV2193" s="18">
        <f t="shared" si="5874"/>
        <v>0</v>
      </c>
      <c r="BW2193" s="18">
        <f t="shared" si="5875"/>
        <v>0</v>
      </c>
      <c r="BX2193" s="18">
        <f t="shared" si="5981"/>
        <v>0</v>
      </c>
      <c r="BY2193" s="18">
        <f t="shared" si="5981"/>
        <v>0</v>
      </c>
      <c r="BZ2193" s="18">
        <f t="shared" si="5981"/>
        <v>0</v>
      </c>
      <c r="CA2193" s="18">
        <f t="shared" si="5976"/>
        <v>0</v>
      </c>
      <c r="CB2193" s="18">
        <f t="shared" si="5977"/>
        <v>0</v>
      </c>
      <c r="CC2193" s="18">
        <f t="shared" si="5978"/>
        <v>0</v>
      </c>
      <c r="CD2193" s="18">
        <f t="shared" si="5981"/>
        <v>0</v>
      </c>
      <c r="CE2193" s="27" t="s">
        <v>1661</v>
      </c>
      <c r="CF2193" s="33"/>
    </row>
    <row r="2194" spans="1:84" ht="46.8" hidden="1" x14ac:dyDescent="0.3">
      <c r="A2194" s="41" t="s">
        <v>371</v>
      </c>
      <c r="B2194" s="39">
        <v>400</v>
      </c>
      <c r="C2194" s="41"/>
      <c r="D2194" s="41"/>
      <c r="E2194" s="14" t="s">
        <v>553</v>
      </c>
      <c r="F2194" s="18">
        <f t="shared" si="5979"/>
        <v>0</v>
      </c>
      <c r="G2194" s="18">
        <f t="shared" si="5979"/>
        <v>0</v>
      </c>
      <c r="H2194" s="18">
        <f t="shared" si="5979"/>
        <v>0</v>
      </c>
      <c r="I2194" s="18">
        <f t="shared" si="5979"/>
        <v>0</v>
      </c>
      <c r="J2194" s="18">
        <f t="shared" si="5979"/>
        <v>0</v>
      </c>
      <c r="K2194" s="18">
        <f t="shared" si="5979"/>
        <v>0</v>
      </c>
      <c r="L2194" s="18">
        <f t="shared" si="5862"/>
        <v>0</v>
      </c>
      <c r="M2194" s="18">
        <f t="shared" si="5863"/>
        <v>0</v>
      </c>
      <c r="N2194" s="18">
        <f t="shared" si="5864"/>
        <v>0</v>
      </c>
      <c r="O2194" s="18">
        <f t="shared" si="5980"/>
        <v>0</v>
      </c>
      <c r="P2194" s="18">
        <f t="shared" si="5980"/>
        <v>0</v>
      </c>
      <c r="Q2194" s="18">
        <f t="shared" si="5980"/>
        <v>0</v>
      </c>
      <c r="R2194" s="18">
        <f t="shared" si="5980"/>
        <v>0</v>
      </c>
      <c r="S2194" s="18">
        <f t="shared" si="5980"/>
        <v>0</v>
      </c>
      <c r="T2194" s="18">
        <f t="shared" si="5948"/>
        <v>0</v>
      </c>
      <c r="U2194" s="18">
        <f t="shared" si="5949"/>
        <v>0</v>
      </c>
      <c r="V2194" s="18">
        <f t="shared" si="5950"/>
        <v>0</v>
      </c>
      <c r="W2194" s="18">
        <f t="shared" si="5981"/>
        <v>0</v>
      </c>
      <c r="X2194" s="18">
        <f t="shared" si="5981"/>
        <v>0</v>
      </c>
      <c r="Y2194" s="18">
        <f t="shared" si="5981"/>
        <v>0</v>
      </c>
      <c r="Z2194" s="18">
        <f t="shared" si="5981"/>
        <v>0</v>
      </c>
      <c r="AA2194" s="18">
        <f t="shared" si="5981"/>
        <v>0</v>
      </c>
      <c r="AB2194" s="18">
        <f t="shared" si="5981"/>
        <v>0</v>
      </c>
      <c r="AC2194" s="18">
        <f t="shared" si="5936"/>
        <v>0</v>
      </c>
      <c r="AD2194" s="18">
        <f t="shared" si="5937"/>
        <v>0</v>
      </c>
      <c r="AE2194" s="18">
        <f t="shared" si="5938"/>
        <v>0</v>
      </c>
      <c r="AF2194" s="18">
        <f t="shared" si="5981"/>
        <v>0</v>
      </c>
      <c r="AG2194" s="18">
        <f t="shared" si="5981"/>
        <v>0</v>
      </c>
      <c r="AH2194" s="18">
        <f t="shared" si="5981"/>
        <v>0</v>
      </c>
      <c r="AI2194" s="18">
        <f t="shared" si="5886"/>
        <v>0</v>
      </c>
      <c r="AJ2194" s="18">
        <f t="shared" si="5887"/>
        <v>0</v>
      </c>
      <c r="AK2194" s="18">
        <f t="shared" si="5888"/>
        <v>0</v>
      </c>
      <c r="AL2194" s="18">
        <f t="shared" si="5981"/>
        <v>0</v>
      </c>
      <c r="AM2194" s="18">
        <f t="shared" si="5889"/>
        <v>0</v>
      </c>
      <c r="AN2194" s="18">
        <f t="shared" si="5981"/>
        <v>0</v>
      </c>
      <c r="AO2194" s="18">
        <f t="shared" si="5981"/>
        <v>0</v>
      </c>
      <c r="AP2194" s="18">
        <f t="shared" si="5981"/>
        <v>0</v>
      </c>
      <c r="AQ2194" s="18">
        <f t="shared" si="5964"/>
        <v>0</v>
      </c>
      <c r="AR2194" s="18">
        <f t="shared" si="5965"/>
        <v>0</v>
      </c>
      <c r="AS2194" s="18">
        <f t="shared" si="5966"/>
        <v>0</v>
      </c>
      <c r="AT2194" s="18">
        <f t="shared" si="5981"/>
        <v>0</v>
      </c>
      <c r="AU2194" s="18">
        <f t="shared" si="5981"/>
        <v>0</v>
      </c>
      <c r="AV2194" s="18">
        <f t="shared" si="5981"/>
        <v>0</v>
      </c>
      <c r="AW2194" s="18">
        <f t="shared" si="5967"/>
        <v>0</v>
      </c>
      <c r="AX2194" s="18">
        <f t="shared" si="5968"/>
        <v>0</v>
      </c>
      <c r="AY2194" s="18">
        <f t="shared" si="5969"/>
        <v>0</v>
      </c>
      <c r="AZ2194" s="18">
        <f t="shared" si="5981"/>
        <v>0</v>
      </c>
      <c r="BA2194" s="18">
        <f t="shared" si="5981"/>
        <v>0</v>
      </c>
      <c r="BB2194" s="18">
        <f t="shared" si="5981"/>
        <v>0</v>
      </c>
      <c r="BC2194" s="18">
        <f t="shared" si="5955"/>
        <v>0</v>
      </c>
      <c r="BD2194" s="18">
        <f t="shared" si="5956"/>
        <v>0</v>
      </c>
      <c r="BE2194" s="18">
        <f t="shared" si="5957"/>
        <v>0</v>
      </c>
      <c r="BF2194" s="18">
        <f t="shared" si="5981"/>
        <v>0</v>
      </c>
      <c r="BG2194" s="18">
        <f t="shared" si="5981"/>
        <v>0</v>
      </c>
      <c r="BH2194" s="18">
        <f t="shared" si="5981"/>
        <v>0</v>
      </c>
      <c r="BI2194" s="18">
        <f t="shared" si="5952"/>
        <v>0</v>
      </c>
      <c r="BJ2194" s="18">
        <f t="shared" si="5953"/>
        <v>0</v>
      </c>
      <c r="BK2194" s="18">
        <f t="shared" si="5954"/>
        <v>0</v>
      </c>
      <c r="BL2194" s="18">
        <f t="shared" si="5981"/>
        <v>0</v>
      </c>
      <c r="BM2194" s="18">
        <f t="shared" si="5981"/>
        <v>0</v>
      </c>
      <c r="BN2194" s="18">
        <f t="shared" si="5981"/>
        <v>0</v>
      </c>
      <c r="BO2194" s="18">
        <f t="shared" si="5880"/>
        <v>0</v>
      </c>
      <c r="BP2194" s="18">
        <f t="shared" si="5881"/>
        <v>0</v>
      </c>
      <c r="BQ2194" s="18">
        <f t="shared" si="5882"/>
        <v>0</v>
      </c>
      <c r="BR2194" s="18">
        <f t="shared" si="5981"/>
        <v>0</v>
      </c>
      <c r="BS2194" s="18">
        <f t="shared" si="5981"/>
        <v>0</v>
      </c>
      <c r="BT2194" s="18">
        <f t="shared" si="5981"/>
        <v>0</v>
      </c>
      <c r="BU2194" s="18">
        <f t="shared" si="5873"/>
        <v>0</v>
      </c>
      <c r="BV2194" s="18">
        <f t="shared" si="5874"/>
        <v>0</v>
      </c>
      <c r="BW2194" s="18">
        <f t="shared" si="5875"/>
        <v>0</v>
      </c>
      <c r="BX2194" s="18">
        <f t="shared" si="5981"/>
        <v>0</v>
      </c>
      <c r="BY2194" s="18">
        <f t="shared" si="5981"/>
        <v>0</v>
      </c>
      <c r="BZ2194" s="18">
        <f t="shared" si="5981"/>
        <v>0</v>
      </c>
      <c r="CA2194" s="18">
        <f t="shared" si="5976"/>
        <v>0</v>
      </c>
      <c r="CB2194" s="18">
        <f t="shared" si="5977"/>
        <v>0</v>
      </c>
      <c r="CC2194" s="18">
        <f t="shared" si="5978"/>
        <v>0</v>
      </c>
      <c r="CD2194" s="18">
        <f t="shared" si="5981"/>
        <v>0</v>
      </c>
      <c r="CE2194" s="27" t="s">
        <v>1661</v>
      </c>
      <c r="CF2194" s="33"/>
    </row>
    <row r="2195" spans="1:84" hidden="1" x14ac:dyDescent="0.3">
      <c r="A2195" s="41" t="s">
        <v>371</v>
      </c>
      <c r="B2195" s="39">
        <v>410</v>
      </c>
      <c r="C2195" s="41"/>
      <c r="D2195" s="41"/>
      <c r="E2195" s="14" t="s">
        <v>566</v>
      </c>
      <c r="F2195" s="18">
        <f t="shared" si="5979"/>
        <v>0</v>
      </c>
      <c r="G2195" s="18">
        <f t="shared" si="5979"/>
        <v>0</v>
      </c>
      <c r="H2195" s="18">
        <f t="shared" si="5979"/>
        <v>0</v>
      </c>
      <c r="I2195" s="18">
        <f t="shared" si="5979"/>
        <v>0</v>
      </c>
      <c r="J2195" s="18">
        <f t="shared" si="5979"/>
        <v>0</v>
      </c>
      <c r="K2195" s="18">
        <f t="shared" si="5979"/>
        <v>0</v>
      </c>
      <c r="L2195" s="18">
        <f t="shared" si="5862"/>
        <v>0</v>
      </c>
      <c r="M2195" s="18">
        <f t="shared" si="5863"/>
        <v>0</v>
      </c>
      <c r="N2195" s="18">
        <f t="shared" si="5864"/>
        <v>0</v>
      </c>
      <c r="O2195" s="18">
        <f t="shared" si="5980"/>
        <v>0</v>
      </c>
      <c r="P2195" s="18">
        <f t="shared" si="5980"/>
        <v>0</v>
      </c>
      <c r="Q2195" s="18">
        <f t="shared" si="5980"/>
        <v>0</v>
      </c>
      <c r="R2195" s="18">
        <f t="shared" si="5980"/>
        <v>0</v>
      </c>
      <c r="S2195" s="18">
        <f t="shared" si="5980"/>
        <v>0</v>
      </c>
      <c r="T2195" s="18">
        <f t="shared" si="5948"/>
        <v>0</v>
      </c>
      <c r="U2195" s="18">
        <f t="shared" si="5949"/>
        <v>0</v>
      </c>
      <c r="V2195" s="18">
        <f t="shared" si="5950"/>
        <v>0</v>
      </c>
      <c r="W2195" s="18">
        <f t="shared" si="5981"/>
        <v>0</v>
      </c>
      <c r="X2195" s="18">
        <f t="shared" si="5981"/>
        <v>0</v>
      </c>
      <c r="Y2195" s="18">
        <f t="shared" si="5981"/>
        <v>0</v>
      </c>
      <c r="Z2195" s="18">
        <f t="shared" si="5981"/>
        <v>0</v>
      </c>
      <c r="AA2195" s="18">
        <f t="shared" si="5981"/>
        <v>0</v>
      </c>
      <c r="AB2195" s="18">
        <f t="shared" si="5981"/>
        <v>0</v>
      </c>
      <c r="AC2195" s="18">
        <f t="shared" si="5936"/>
        <v>0</v>
      </c>
      <c r="AD2195" s="18">
        <f t="shared" si="5937"/>
        <v>0</v>
      </c>
      <c r="AE2195" s="18">
        <f t="shared" si="5938"/>
        <v>0</v>
      </c>
      <c r="AF2195" s="18">
        <f t="shared" si="5981"/>
        <v>0</v>
      </c>
      <c r="AG2195" s="18">
        <f t="shared" si="5981"/>
        <v>0</v>
      </c>
      <c r="AH2195" s="18">
        <f t="shared" si="5981"/>
        <v>0</v>
      </c>
      <c r="AI2195" s="18">
        <f t="shared" si="5886"/>
        <v>0</v>
      </c>
      <c r="AJ2195" s="18">
        <f t="shared" si="5887"/>
        <v>0</v>
      </c>
      <c r="AK2195" s="18">
        <f t="shared" si="5888"/>
        <v>0</v>
      </c>
      <c r="AL2195" s="18">
        <f t="shared" si="5981"/>
        <v>0</v>
      </c>
      <c r="AM2195" s="18">
        <f t="shared" si="5889"/>
        <v>0</v>
      </c>
      <c r="AN2195" s="18">
        <f t="shared" si="5981"/>
        <v>0</v>
      </c>
      <c r="AO2195" s="18">
        <f t="shared" si="5981"/>
        <v>0</v>
      </c>
      <c r="AP2195" s="18">
        <f t="shared" si="5981"/>
        <v>0</v>
      </c>
      <c r="AQ2195" s="18">
        <f t="shared" si="5964"/>
        <v>0</v>
      </c>
      <c r="AR2195" s="18">
        <f t="shared" si="5965"/>
        <v>0</v>
      </c>
      <c r="AS2195" s="18">
        <f t="shared" si="5966"/>
        <v>0</v>
      </c>
      <c r="AT2195" s="18">
        <f t="shared" si="5981"/>
        <v>0</v>
      </c>
      <c r="AU2195" s="18">
        <f t="shared" si="5981"/>
        <v>0</v>
      </c>
      <c r="AV2195" s="18">
        <f t="shared" si="5981"/>
        <v>0</v>
      </c>
      <c r="AW2195" s="18">
        <f t="shared" si="5967"/>
        <v>0</v>
      </c>
      <c r="AX2195" s="18">
        <f t="shared" si="5968"/>
        <v>0</v>
      </c>
      <c r="AY2195" s="18">
        <f t="shared" si="5969"/>
        <v>0</v>
      </c>
      <c r="AZ2195" s="18">
        <f t="shared" si="5981"/>
        <v>0</v>
      </c>
      <c r="BA2195" s="18">
        <f t="shared" si="5981"/>
        <v>0</v>
      </c>
      <c r="BB2195" s="18">
        <f t="shared" si="5981"/>
        <v>0</v>
      </c>
      <c r="BC2195" s="18">
        <f t="shared" si="5955"/>
        <v>0</v>
      </c>
      <c r="BD2195" s="18">
        <f t="shared" si="5956"/>
        <v>0</v>
      </c>
      <c r="BE2195" s="18">
        <f t="shared" si="5957"/>
        <v>0</v>
      </c>
      <c r="BF2195" s="18">
        <f t="shared" si="5981"/>
        <v>0</v>
      </c>
      <c r="BG2195" s="18">
        <f t="shared" si="5981"/>
        <v>0</v>
      </c>
      <c r="BH2195" s="18">
        <f t="shared" si="5981"/>
        <v>0</v>
      </c>
      <c r="BI2195" s="18">
        <f t="shared" si="5952"/>
        <v>0</v>
      </c>
      <c r="BJ2195" s="18">
        <f t="shared" si="5953"/>
        <v>0</v>
      </c>
      <c r="BK2195" s="18">
        <f t="shared" si="5954"/>
        <v>0</v>
      </c>
      <c r="BL2195" s="18">
        <f t="shared" si="5981"/>
        <v>0</v>
      </c>
      <c r="BM2195" s="18">
        <f t="shared" si="5981"/>
        <v>0</v>
      </c>
      <c r="BN2195" s="18">
        <f t="shared" si="5981"/>
        <v>0</v>
      </c>
      <c r="BO2195" s="18">
        <f t="shared" si="5880"/>
        <v>0</v>
      </c>
      <c r="BP2195" s="18">
        <f t="shared" si="5881"/>
        <v>0</v>
      </c>
      <c r="BQ2195" s="18">
        <f t="shared" si="5882"/>
        <v>0</v>
      </c>
      <c r="BR2195" s="18">
        <f t="shared" si="5981"/>
        <v>0</v>
      </c>
      <c r="BS2195" s="18">
        <f t="shared" si="5981"/>
        <v>0</v>
      </c>
      <c r="BT2195" s="18">
        <f t="shared" si="5981"/>
        <v>0</v>
      </c>
      <c r="BU2195" s="18">
        <f t="shared" si="5873"/>
        <v>0</v>
      </c>
      <c r="BV2195" s="18">
        <f t="shared" si="5874"/>
        <v>0</v>
      </c>
      <c r="BW2195" s="18">
        <f t="shared" si="5875"/>
        <v>0</v>
      </c>
      <c r="BX2195" s="18">
        <f t="shared" si="5981"/>
        <v>0</v>
      </c>
      <c r="BY2195" s="18">
        <f t="shared" si="5981"/>
        <v>0</v>
      </c>
      <c r="BZ2195" s="18">
        <f t="shared" si="5981"/>
        <v>0</v>
      </c>
      <c r="CA2195" s="18">
        <f t="shared" si="5976"/>
        <v>0</v>
      </c>
      <c r="CB2195" s="18">
        <f t="shared" si="5977"/>
        <v>0</v>
      </c>
      <c r="CC2195" s="18">
        <f t="shared" si="5978"/>
        <v>0</v>
      </c>
      <c r="CD2195" s="18">
        <f t="shared" si="5981"/>
        <v>0</v>
      </c>
      <c r="CE2195" s="27" t="s">
        <v>1661</v>
      </c>
      <c r="CF2195" s="33"/>
    </row>
    <row r="2196" spans="1:84" hidden="1" x14ac:dyDescent="0.3">
      <c r="A2196" s="41" t="s">
        <v>371</v>
      </c>
      <c r="B2196" s="39">
        <v>410</v>
      </c>
      <c r="C2196" s="41" t="s">
        <v>198</v>
      </c>
      <c r="D2196" s="41" t="s">
        <v>110</v>
      </c>
      <c r="E2196" s="14" t="s">
        <v>526</v>
      </c>
      <c r="F2196" s="18"/>
      <c r="G2196" s="18"/>
      <c r="H2196" s="18"/>
      <c r="I2196" s="18"/>
      <c r="J2196" s="18"/>
      <c r="K2196" s="18"/>
      <c r="L2196" s="18">
        <f t="shared" si="5862"/>
        <v>0</v>
      </c>
      <c r="M2196" s="18">
        <f t="shared" si="5863"/>
        <v>0</v>
      </c>
      <c r="N2196" s="18">
        <f t="shared" si="5864"/>
        <v>0</v>
      </c>
      <c r="O2196" s="18"/>
      <c r="P2196" s="18"/>
      <c r="Q2196" s="18"/>
      <c r="R2196" s="18"/>
      <c r="S2196" s="18"/>
      <c r="T2196" s="18">
        <f t="shared" si="5948"/>
        <v>0</v>
      </c>
      <c r="U2196" s="18">
        <f t="shared" si="5949"/>
        <v>0</v>
      </c>
      <c r="V2196" s="18">
        <f t="shared" si="5950"/>
        <v>0</v>
      </c>
      <c r="W2196" s="18"/>
      <c r="X2196" s="18"/>
      <c r="Y2196" s="18"/>
      <c r="Z2196" s="18"/>
      <c r="AA2196" s="18"/>
      <c r="AB2196" s="18"/>
      <c r="AC2196" s="18">
        <f t="shared" si="5936"/>
        <v>0</v>
      </c>
      <c r="AD2196" s="18">
        <f t="shared" si="5937"/>
        <v>0</v>
      </c>
      <c r="AE2196" s="18">
        <f t="shared" si="5938"/>
        <v>0</v>
      </c>
      <c r="AF2196" s="18"/>
      <c r="AG2196" s="18"/>
      <c r="AH2196" s="18"/>
      <c r="AI2196" s="18">
        <f t="shared" si="5886"/>
        <v>0</v>
      </c>
      <c r="AJ2196" s="18">
        <f t="shared" si="5887"/>
        <v>0</v>
      </c>
      <c r="AK2196" s="18">
        <f t="shared" si="5888"/>
        <v>0</v>
      </c>
      <c r="AL2196" s="18"/>
      <c r="AM2196" s="18">
        <f t="shared" si="5889"/>
        <v>0</v>
      </c>
      <c r="AN2196" s="18"/>
      <c r="AO2196" s="18"/>
      <c r="AP2196" s="18"/>
      <c r="AQ2196" s="18">
        <f t="shared" si="5964"/>
        <v>0</v>
      </c>
      <c r="AR2196" s="18">
        <f t="shared" si="5965"/>
        <v>0</v>
      </c>
      <c r="AS2196" s="18">
        <f t="shared" si="5966"/>
        <v>0</v>
      </c>
      <c r="AT2196" s="18"/>
      <c r="AU2196" s="18"/>
      <c r="AV2196" s="18"/>
      <c r="AW2196" s="18">
        <f t="shared" si="5967"/>
        <v>0</v>
      </c>
      <c r="AX2196" s="18">
        <f t="shared" si="5968"/>
        <v>0</v>
      </c>
      <c r="AY2196" s="18">
        <f t="shared" si="5969"/>
        <v>0</v>
      </c>
      <c r="AZ2196" s="18"/>
      <c r="BA2196" s="18"/>
      <c r="BB2196" s="18"/>
      <c r="BC2196" s="18">
        <f t="shared" si="5955"/>
        <v>0</v>
      </c>
      <c r="BD2196" s="18">
        <f t="shared" si="5956"/>
        <v>0</v>
      </c>
      <c r="BE2196" s="18">
        <f t="shared" si="5957"/>
        <v>0</v>
      </c>
      <c r="BF2196" s="18"/>
      <c r="BG2196" s="18"/>
      <c r="BH2196" s="18"/>
      <c r="BI2196" s="18">
        <f t="shared" si="5952"/>
        <v>0</v>
      </c>
      <c r="BJ2196" s="18">
        <f t="shared" si="5953"/>
        <v>0</v>
      </c>
      <c r="BK2196" s="18">
        <f t="shared" si="5954"/>
        <v>0</v>
      </c>
      <c r="BL2196" s="18"/>
      <c r="BM2196" s="18"/>
      <c r="BN2196" s="18"/>
      <c r="BO2196" s="18">
        <f t="shared" si="5880"/>
        <v>0</v>
      </c>
      <c r="BP2196" s="18">
        <f t="shared" si="5881"/>
        <v>0</v>
      </c>
      <c r="BQ2196" s="18">
        <f t="shared" si="5882"/>
        <v>0</v>
      </c>
      <c r="BR2196" s="18"/>
      <c r="BS2196" s="18"/>
      <c r="BT2196" s="18"/>
      <c r="BU2196" s="18">
        <f t="shared" si="5873"/>
        <v>0</v>
      </c>
      <c r="BV2196" s="18">
        <f t="shared" si="5874"/>
        <v>0</v>
      </c>
      <c r="BW2196" s="18">
        <f t="shared" si="5875"/>
        <v>0</v>
      </c>
      <c r="BX2196" s="18"/>
      <c r="BY2196" s="18"/>
      <c r="BZ2196" s="18"/>
      <c r="CA2196" s="18">
        <f t="shared" si="5976"/>
        <v>0</v>
      </c>
      <c r="CB2196" s="18">
        <f t="shared" si="5977"/>
        <v>0</v>
      </c>
      <c r="CC2196" s="18">
        <f t="shared" si="5978"/>
        <v>0</v>
      </c>
      <c r="CD2196" s="18"/>
      <c r="CE2196" s="27" t="s">
        <v>1661</v>
      </c>
      <c r="CF2196" s="33"/>
    </row>
    <row r="2197" spans="1:84" ht="46.8" x14ac:dyDescent="0.3">
      <c r="A2197" s="41" t="s">
        <v>372</v>
      </c>
      <c r="B2197" s="39"/>
      <c r="C2197" s="41"/>
      <c r="D2197" s="41"/>
      <c r="E2197" s="14" t="s">
        <v>1118</v>
      </c>
      <c r="F2197" s="18">
        <f t="shared" ref="F2197:K2199" si="5982">F2198</f>
        <v>0</v>
      </c>
      <c r="G2197" s="18">
        <f t="shared" si="5982"/>
        <v>14760.4</v>
      </c>
      <c r="H2197" s="18">
        <f t="shared" si="5982"/>
        <v>0</v>
      </c>
      <c r="I2197" s="18">
        <f t="shared" si="5982"/>
        <v>0</v>
      </c>
      <c r="J2197" s="18">
        <f t="shared" si="5982"/>
        <v>0</v>
      </c>
      <c r="K2197" s="18">
        <f t="shared" si="5982"/>
        <v>0</v>
      </c>
      <c r="L2197" s="18">
        <f t="shared" ref="L2197:L2305" si="5983">F2197+I2197</f>
        <v>0</v>
      </c>
      <c r="M2197" s="18">
        <f t="shared" ref="M2197:M2305" si="5984">G2197+J2197</f>
        <v>14760.4</v>
      </c>
      <c r="N2197" s="18">
        <f t="shared" ref="N2197:N2305" si="5985">H2197+K2197</f>
        <v>0</v>
      </c>
      <c r="O2197" s="18">
        <f t="shared" ref="O2197:S2199" si="5986">O2198</f>
        <v>0</v>
      </c>
      <c r="P2197" s="18">
        <f t="shared" si="5986"/>
        <v>0</v>
      </c>
      <c r="Q2197" s="18">
        <f t="shared" si="5986"/>
        <v>0</v>
      </c>
      <c r="R2197" s="18">
        <f t="shared" si="5986"/>
        <v>0</v>
      </c>
      <c r="S2197" s="18">
        <f t="shared" si="5986"/>
        <v>0</v>
      </c>
      <c r="T2197" s="18">
        <f t="shared" si="5948"/>
        <v>0</v>
      </c>
      <c r="U2197" s="18">
        <f t="shared" si="5949"/>
        <v>14760.4</v>
      </c>
      <c r="V2197" s="18">
        <f t="shared" si="5950"/>
        <v>0</v>
      </c>
      <c r="W2197" s="18">
        <f t="shared" ref="W2197:CD2199" si="5987">W2198</f>
        <v>0</v>
      </c>
      <c r="X2197" s="18">
        <f t="shared" si="5987"/>
        <v>0</v>
      </c>
      <c r="Y2197" s="18">
        <f t="shared" si="5987"/>
        <v>0</v>
      </c>
      <c r="Z2197" s="18">
        <f t="shared" si="5987"/>
        <v>0</v>
      </c>
      <c r="AA2197" s="18">
        <f t="shared" si="5987"/>
        <v>0</v>
      </c>
      <c r="AB2197" s="18">
        <f t="shared" si="5987"/>
        <v>0</v>
      </c>
      <c r="AC2197" s="18">
        <f t="shared" si="5936"/>
        <v>0</v>
      </c>
      <c r="AD2197" s="18">
        <f t="shared" si="5937"/>
        <v>14760.4</v>
      </c>
      <c r="AE2197" s="18">
        <f t="shared" si="5938"/>
        <v>0</v>
      </c>
      <c r="AF2197" s="18">
        <f t="shared" si="5987"/>
        <v>4935.2139999999999</v>
      </c>
      <c r="AG2197" s="18">
        <f t="shared" si="5987"/>
        <v>-4935.2139999999999</v>
      </c>
      <c r="AH2197" s="18">
        <f t="shared" si="5987"/>
        <v>0</v>
      </c>
      <c r="AI2197" s="18">
        <f t="shared" si="5886"/>
        <v>4935.2139999999999</v>
      </c>
      <c r="AJ2197" s="18">
        <f t="shared" si="5887"/>
        <v>9825.1859999999997</v>
      </c>
      <c r="AK2197" s="18">
        <f t="shared" si="5888"/>
        <v>0</v>
      </c>
      <c r="AL2197" s="18">
        <f t="shared" si="5987"/>
        <v>0</v>
      </c>
      <c r="AM2197" s="18">
        <f t="shared" si="5889"/>
        <v>4935.2139999999999</v>
      </c>
      <c r="AN2197" s="18">
        <f t="shared" si="5987"/>
        <v>0</v>
      </c>
      <c r="AO2197" s="18">
        <f t="shared" si="5987"/>
        <v>0</v>
      </c>
      <c r="AP2197" s="18">
        <f t="shared" si="5987"/>
        <v>0</v>
      </c>
      <c r="AQ2197" s="18">
        <f t="shared" si="5964"/>
        <v>4935.2139999999999</v>
      </c>
      <c r="AR2197" s="18">
        <f t="shared" si="5965"/>
        <v>9825.1859999999997</v>
      </c>
      <c r="AS2197" s="18">
        <f t="shared" si="5966"/>
        <v>0</v>
      </c>
      <c r="AT2197" s="18">
        <f t="shared" si="5987"/>
        <v>0</v>
      </c>
      <c r="AU2197" s="18">
        <f t="shared" si="5987"/>
        <v>0</v>
      </c>
      <c r="AV2197" s="18">
        <f t="shared" si="5987"/>
        <v>0</v>
      </c>
      <c r="AW2197" s="18">
        <f t="shared" si="5967"/>
        <v>4935.2139999999999</v>
      </c>
      <c r="AX2197" s="18">
        <f t="shared" si="5968"/>
        <v>9825.1859999999997</v>
      </c>
      <c r="AY2197" s="18">
        <f t="shared" si="5969"/>
        <v>0</v>
      </c>
      <c r="AZ2197" s="18">
        <f t="shared" si="5987"/>
        <v>0</v>
      </c>
      <c r="BA2197" s="18">
        <f t="shared" si="5987"/>
        <v>0</v>
      </c>
      <c r="BB2197" s="18">
        <f t="shared" si="5987"/>
        <v>0</v>
      </c>
      <c r="BC2197" s="18">
        <f t="shared" si="5955"/>
        <v>4935.2139999999999</v>
      </c>
      <c r="BD2197" s="18">
        <f t="shared" si="5956"/>
        <v>9825.1859999999997</v>
      </c>
      <c r="BE2197" s="18">
        <f t="shared" si="5957"/>
        <v>0</v>
      </c>
      <c r="BF2197" s="18">
        <f t="shared" si="5987"/>
        <v>0</v>
      </c>
      <c r="BG2197" s="18">
        <f t="shared" si="5987"/>
        <v>0</v>
      </c>
      <c r="BH2197" s="18">
        <f t="shared" si="5987"/>
        <v>0</v>
      </c>
      <c r="BI2197" s="18">
        <f t="shared" si="5952"/>
        <v>4935.2139999999999</v>
      </c>
      <c r="BJ2197" s="18">
        <f t="shared" si="5953"/>
        <v>9825.1859999999997</v>
      </c>
      <c r="BK2197" s="18">
        <f t="shared" si="5954"/>
        <v>0</v>
      </c>
      <c r="BL2197" s="18">
        <f t="shared" si="5987"/>
        <v>-4935.2139999999999</v>
      </c>
      <c r="BM2197" s="18">
        <f t="shared" si="5987"/>
        <v>4935.2139999999999</v>
      </c>
      <c r="BN2197" s="18">
        <f t="shared" si="5987"/>
        <v>0</v>
      </c>
      <c r="BO2197" s="18">
        <f t="shared" si="5880"/>
        <v>0</v>
      </c>
      <c r="BP2197" s="18">
        <f t="shared" si="5881"/>
        <v>14760.4</v>
      </c>
      <c r="BQ2197" s="18">
        <f t="shared" si="5882"/>
        <v>0</v>
      </c>
      <c r="BR2197" s="18">
        <f t="shared" si="5987"/>
        <v>0</v>
      </c>
      <c r="BS2197" s="18">
        <f t="shared" si="5987"/>
        <v>0</v>
      </c>
      <c r="BT2197" s="18">
        <f t="shared" si="5987"/>
        <v>0</v>
      </c>
      <c r="BU2197" s="18">
        <f t="shared" si="5873"/>
        <v>0</v>
      </c>
      <c r="BV2197" s="18">
        <f t="shared" si="5874"/>
        <v>14760.4</v>
      </c>
      <c r="BW2197" s="18">
        <f t="shared" si="5875"/>
        <v>0</v>
      </c>
      <c r="BX2197" s="18">
        <f t="shared" si="5987"/>
        <v>0</v>
      </c>
      <c r="BY2197" s="18">
        <f t="shared" si="5987"/>
        <v>0</v>
      </c>
      <c r="BZ2197" s="18">
        <f t="shared" si="5987"/>
        <v>0</v>
      </c>
      <c r="CA2197" s="18">
        <f t="shared" si="5976"/>
        <v>0</v>
      </c>
      <c r="CB2197" s="18">
        <f t="shared" si="5977"/>
        <v>14760.4</v>
      </c>
      <c r="CC2197" s="18">
        <f t="shared" si="5978"/>
        <v>0</v>
      </c>
      <c r="CD2197" s="18">
        <f t="shared" si="5987"/>
        <v>0</v>
      </c>
      <c r="CE2197" s="27"/>
      <c r="CF2197" s="33"/>
    </row>
    <row r="2198" spans="1:84" ht="46.8" x14ac:dyDescent="0.3">
      <c r="A2198" s="41" t="s">
        <v>372</v>
      </c>
      <c r="B2198" s="39">
        <v>400</v>
      </c>
      <c r="C2198" s="41"/>
      <c r="D2198" s="41"/>
      <c r="E2198" s="14" t="s">
        <v>553</v>
      </c>
      <c r="F2198" s="18">
        <f t="shared" si="5982"/>
        <v>0</v>
      </c>
      <c r="G2198" s="18">
        <f t="shared" si="5982"/>
        <v>14760.4</v>
      </c>
      <c r="H2198" s="18">
        <f t="shared" si="5982"/>
        <v>0</v>
      </c>
      <c r="I2198" s="18">
        <f t="shared" si="5982"/>
        <v>0</v>
      </c>
      <c r="J2198" s="18">
        <f t="shared" si="5982"/>
        <v>0</v>
      </c>
      <c r="K2198" s="18">
        <f t="shared" si="5982"/>
        <v>0</v>
      </c>
      <c r="L2198" s="18">
        <f t="shared" si="5983"/>
        <v>0</v>
      </c>
      <c r="M2198" s="18">
        <f t="shared" si="5984"/>
        <v>14760.4</v>
      </c>
      <c r="N2198" s="18">
        <f t="shared" si="5985"/>
        <v>0</v>
      </c>
      <c r="O2198" s="18">
        <f t="shared" si="5986"/>
        <v>0</v>
      </c>
      <c r="P2198" s="18">
        <f t="shared" si="5986"/>
        <v>0</v>
      </c>
      <c r="Q2198" s="18">
        <f t="shared" si="5986"/>
        <v>0</v>
      </c>
      <c r="R2198" s="18">
        <f t="shared" si="5986"/>
        <v>0</v>
      </c>
      <c r="S2198" s="18">
        <f t="shared" si="5986"/>
        <v>0</v>
      </c>
      <c r="T2198" s="18">
        <f t="shared" si="5948"/>
        <v>0</v>
      </c>
      <c r="U2198" s="18">
        <f t="shared" si="5949"/>
        <v>14760.4</v>
      </c>
      <c r="V2198" s="18">
        <f t="shared" si="5950"/>
        <v>0</v>
      </c>
      <c r="W2198" s="18">
        <f t="shared" si="5987"/>
        <v>0</v>
      </c>
      <c r="X2198" s="18">
        <f t="shared" si="5987"/>
        <v>0</v>
      </c>
      <c r="Y2198" s="18">
        <f t="shared" si="5987"/>
        <v>0</v>
      </c>
      <c r="Z2198" s="18">
        <f t="shared" si="5987"/>
        <v>0</v>
      </c>
      <c r="AA2198" s="18">
        <f t="shared" si="5987"/>
        <v>0</v>
      </c>
      <c r="AB2198" s="18">
        <f t="shared" si="5987"/>
        <v>0</v>
      </c>
      <c r="AC2198" s="18">
        <f t="shared" si="5936"/>
        <v>0</v>
      </c>
      <c r="AD2198" s="18">
        <f t="shared" si="5937"/>
        <v>14760.4</v>
      </c>
      <c r="AE2198" s="18">
        <f t="shared" si="5938"/>
        <v>0</v>
      </c>
      <c r="AF2198" s="18">
        <f t="shared" si="5987"/>
        <v>4935.2139999999999</v>
      </c>
      <c r="AG2198" s="18">
        <f t="shared" si="5987"/>
        <v>-4935.2139999999999</v>
      </c>
      <c r="AH2198" s="18">
        <f t="shared" si="5987"/>
        <v>0</v>
      </c>
      <c r="AI2198" s="18">
        <f t="shared" si="5886"/>
        <v>4935.2139999999999</v>
      </c>
      <c r="AJ2198" s="18">
        <f t="shared" si="5887"/>
        <v>9825.1859999999997</v>
      </c>
      <c r="AK2198" s="18">
        <f t="shared" si="5888"/>
        <v>0</v>
      </c>
      <c r="AL2198" s="18">
        <f t="shared" si="5987"/>
        <v>0</v>
      </c>
      <c r="AM2198" s="18">
        <f t="shared" si="5889"/>
        <v>4935.2139999999999</v>
      </c>
      <c r="AN2198" s="18">
        <f t="shared" si="5987"/>
        <v>0</v>
      </c>
      <c r="AO2198" s="18">
        <f t="shared" si="5987"/>
        <v>0</v>
      </c>
      <c r="AP2198" s="18">
        <f t="shared" si="5987"/>
        <v>0</v>
      </c>
      <c r="AQ2198" s="18">
        <f t="shared" si="5964"/>
        <v>4935.2139999999999</v>
      </c>
      <c r="AR2198" s="18">
        <f t="shared" si="5965"/>
        <v>9825.1859999999997</v>
      </c>
      <c r="AS2198" s="18">
        <f t="shared" si="5966"/>
        <v>0</v>
      </c>
      <c r="AT2198" s="18">
        <f t="shared" si="5987"/>
        <v>0</v>
      </c>
      <c r="AU2198" s="18">
        <f t="shared" si="5987"/>
        <v>0</v>
      </c>
      <c r="AV2198" s="18">
        <f t="shared" si="5987"/>
        <v>0</v>
      </c>
      <c r="AW2198" s="18">
        <f t="shared" si="5967"/>
        <v>4935.2139999999999</v>
      </c>
      <c r="AX2198" s="18">
        <f t="shared" si="5968"/>
        <v>9825.1859999999997</v>
      </c>
      <c r="AY2198" s="18">
        <f t="shared" si="5969"/>
        <v>0</v>
      </c>
      <c r="AZ2198" s="18">
        <f t="shared" si="5987"/>
        <v>0</v>
      </c>
      <c r="BA2198" s="18">
        <f t="shared" si="5987"/>
        <v>0</v>
      </c>
      <c r="BB2198" s="18">
        <f t="shared" si="5987"/>
        <v>0</v>
      </c>
      <c r="BC2198" s="18">
        <f t="shared" si="5955"/>
        <v>4935.2139999999999</v>
      </c>
      <c r="BD2198" s="18">
        <f t="shared" si="5956"/>
        <v>9825.1859999999997</v>
      </c>
      <c r="BE2198" s="18">
        <f t="shared" si="5957"/>
        <v>0</v>
      </c>
      <c r="BF2198" s="18">
        <f t="shared" si="5987"/>
        <v>0</v>
      </c>
      <c r="BG2198" s="18">
        <f t="shared" si="5987"/>
        <v>0</v>
      </c>
      <c r="BH2198" s="18">
        <f t="shared" si="5987"/>
        <v>0</v>
      </c>
      <c r="BI2198" s="18">
        <f t="shared" si="5952"/>
        <v>4935.2139999999999</v>
      </c>
      <c r="BJ2198" s="18">
        <f t="shared" si="5953"/>
        <v>9825.1859999999997</v>
      </c>
      <c r="BK2198" s="18">
        <f t="shared" si="5954"/>
        <v>0</v>
      </c>
      <c r="BL2198" s="18">
        <f t="shared" si="5987"/>
        <v>-4935.2139999999999</v>
      </c>
      <c r="BM2198" s="18">
        <f t="shared" si="5987"/>
        <v>4935.2139999999999</v>
      </c>
      <c r="BN2198" s="18">
        <f t="shared" si="5987"/>
        <v>0</v>
      </c>
      <c r="BO2198" s="18">
        <f t="shared" si="5880"/>
        <v>0</v>
      </c>
      <c r="BP2198" s="18">
        <f t="shared" si="5881"/>
        <v>14760.4</v>
      </c>
      <c r="BQ2198" s="18">
        <f t="shared" si="5882"/>
        <v>0</v>
      </c>
      <c r="BR2198" s="18">
        <f t="shared" si="5987"/>
        <v>0</v>
      </c>
      <c r="BS2198" s="18">
        <f t="shared" si="5987"/>
        <v>0</v>
      </c>
      <c r="BT2198" s="18">
        <f t="shared" si="5987"/>
        <v>0</v>
      </c>
      <c r="BU2198" s="18">
        <f t="shared" si="5873"/>
        <v>0</v>
      </c>
      <c r="BV2198" s="18">
        <f t="shared" si="5874"/>
        <v>14760.4</v>
      </c>
      <c r="BW2198" s="18">
        <f t="shared" si="5875"/>
        <v>0</v>
      </c>
      <c r="BX2198" s="18">
        <f t="shared" si="5987"/>
        <v>0</v>
      </c>
      <c r="BY2198" s="18">
        <f t="shared" si="5987"/>
        <v>0</v>
      </c>
      <c r="BZ2198" s="18">
        <f t="shared" si="5987"/>
        <v>0</v>
      </c>
      <c r="CA2198" s="18">
        <f t="shared" si="5976"/>
        <v>0</v>
      </c>
      <c r="CB2198" s="18">
        <f t="shared" si="5977"/>
        <v>14760.4</v>
      </c>
      <c r="CC2198" s="18">
        <f t="shared" si="5978"/>
        <v>0</v>
      </c>
      <c r="CD2198" s="18">
        <f t="shared" si="5987"/>
        <v>0</v>
      </c>
      <c r="CE2198" s="27"/>
      <c r="CF2198" s="33"/>
    </row>
    <row r="2199" spans="1:84" x14ac:dyDescent="0.3">
      <c r="A2199" s="41" t="s">
        <v>372</v>
      </c>
      <c r="B2199" s="39">
        <v>410</v>
      </c>
      <c r="C2199" s="41"/>
      <c r="D2199" s="41"/>
      <c r="E2199" s="14" t="s">
        <v>566</v>
      </c>
      <c r="F2199" s="18">
        <f t="shared" si="5982"/>
        <v>0</v>
      </c>
      <c r="G2199" s="18">
        <f t="shared" si="5982"/>
        <v>14760.4</v>
      </c>
      <c r="H2199" s="18">
        <f t="shared" si="5982"/>
        <v>0</v>
      </c>
      <c r="I2199" s="18">
        <f t="shared" si="5982"/>
        <v>0</v>
      </c>
      <c r="J2199" s="18">
        <f t="shared" si="5982"/>
        <v>0</v>
      </c>
      <c r="K2199" s="18">
        <f t="shared" si="5982"/>
        <v>0</v>
      </c>
      <c r="L2199" s="18">
        <f t="shared" si="5983"/>
        <v>0</v>
      </c>
      <c r="M2199" s="18">
        <f t="shared" si="5984"/>
        <v>14760.4</v>
      </c>
      <c r="N2199" s="18">
        <f t="shared" si="5985"/>
        <v>0</v>
      </c>
      <c r="O2199" s="18">
        <f t="shared" si="5986"/>
        <v>0</v>
      </c>
      <c r="P2199" s="18">
        <f t="shared" si="5986"/>
        <v>0</v>
      </c>
      <c r="Q2199" s="18">
        <f t="shared" si="5986"/>
        <v>0</v>
      </c>
      <c r="R2199" s="18">
        <f t="shared" si="5986"/>
        <v>0</v>
      </c>
      <c r="S2199" s="18">
        <f t="shared" si="5986"/>
        <v>0</v>
      </c>
      <c r="T2199" s="18">
        <f t="shared" si="5948"/>
        <v>0</v>
      </c>
      <c r="U2199" s="18">
        <f t="shared" si="5949"/>
        <v>14760.4</v>
      </c>
      <c r="V2199" s="18">
        <f t="shared" si="5950"/>
        <v>0</v>
      </c>
      <c r="W2199" s="18">
        <f t="shared" si="5987"/>
        <v>0</v>
      </c>
      <c r="X2199" s="18">
        <f t="shared" si="5987"/>
        <v>0</v>
      </c>
      <c r="Y2199" s="18">
        <f t="shared" si="5987"/>
        <v>0</v>
      </c>
      <c r="Z2199" s="18">
        <f t="shared" si="5987"/>
        <v>0</v>
      </c>
      <c r="AA2199" s="18">
        <f t="shared" si="5987"/>
        <v>0</v>
      </c>
      <c r="AB2199" s="18">
        <f t="shared" si="5987"/>
        <v>0</v>
      </c>
      <c r="AC2199" s="18">
        <f t="shared" si="5936"/>
        <v>0</v>
      </c>
      <c r="AD2199" s="18">
        <f t="shared" si="5937"/>
        <v>14760.4</v>
      </c>
      <c r="AE2199" s="18">
        <f t="shared" si="5938"/>
        <v>0</v>
      </c>
      <c r="AF2199" s="18">
        <f t="shared" si="5987"/>
        <v>4935.2139999999999</v>
      </c>
      <c r="AG2199" s="18">
        <f t="shared" si="5987"/>
        <v>-4935.2139999999999</v>
      </c>
      <c r="AH2199" s="18">
        <f t="shared" si="5987"/>
        <v>0</v>
      </c>
      <c r="AI2199" s="18">
        <f t="shared" si="5886"/>
        <v>4935.2139999999999</v>
      </c>
      <c r="AJ2199" s="18">
        <f t="shared" si="5887"/>
        <v>9825.1859999999997</v>
      </c>
      <c r="AK2199" s="18">
        <f t="shared" si="5888"/>
        <v>0</v>
      </c>
      <c r="AL2199" s="18">
        <f t="shared" si="5987"/>
        <v>0</v>
      </c>
      <c r="AM2199" s="18">
        <f t="shared" si="5889"/>
        <v>4935.2139999999999</v>
      </c>
      <c r="AN2199" s="18">
        <f t="shared" si="5987"/>
        <v>0</v>
      </c>
      <c r="AO2199" s="18">
        <f t="shared" si="5987"/>
        <v>0</v>
      </c>
      <c r="AP2199" s="18">
        <f t="shared" si="5987"/>
        <v>0</v>
      </c>
      <c r="AQ2199" s="18">
        <f t="shared" si="5964"/>
        <v>4935.2139999999999</v>
      </c>
      <c r="AR2199" s="18">
        <f t="shared" si="5965"/>
        <v>9825.1859999999997</v>
      </c>
      <c r="AS2199" s="18">
        <f t="shared" si="5966"/>
        <v>0</v>
      </c>
      <c r="AT2199" s="18">
        <f t="shared" si="5987"/>
        <v>0</v>
      </c>
      <c r="AU2199" s="18">
        <f t="shared" si="5987"/>
        <v>0</v>
      </c>
      <c r="AV2199" s="18">
        <f t="shared" si="5987"/>
        <v>0</v>
      </c>
      <c r="AW2199" s="18">
        <f t="shared" si="5967"/>
        <v>4935.2139999999999</v>
      </c>
      <c r="AX2199" s="18">
        <f t="shared" si="5968"/>
        <v>9825.1859999999997</v>
      </c>
      <c r="AY2199" s="18">
        <f t="shared" si="5969"/>
        <v>0</v>
      </c>
      <c r="AZ2199" s="18">
        <f t="shared" si="5987"/>
        <v>0</v>
      </c>
      <c r="BA2199" s="18">
        <f t="shared" si="5987"/>
        <v>0</v>
      </c>
      <c r="BB2199" s="18">
        <f t="shared" si="5987"/>
        <v>0</v>
      </c>
      <c r="BC2199" s="18">
        <f t="shared" si="5955"/>
        <v>4935.2139999999999</v>
      </c>
      <c r="BD2199" s="18">
        <f t="shared" si="5956"/>
        <v>9825.1859999999997</v>
      </c>
      <c r="BE2199" s="18">
        <f t="shared" si="5957"/>
        <v>0</v>
      </c>
      <c r="BF2199" s="18">
        <f t="shared" si="5987"/>
        <v>0</v>
      </c>
      <c r="BG2199" s="18">
        <f t="shared" si="5987"/>
        <v>0</v>
      </c>
      <c r="BH2199" s="18">
        <f t="shared" si="5987"/>
        <v>0</v>
      </c>
      <c r="BI2199" s="18">
        <f t="shared" si="5952"/>
        <v>4935.2139999999999</v>
      </c>
      <c r="BJ2199" s="18">
        <f t="shared" si="5953"/>
        <v>9825.1859999999997</v>
      </c>
      <c r="BK2199" s="18">
        <f t="shared" si="5954"/>
        <v>0</v>
      </c>
      <c r="BL2199" s="18">
        <f t="shared" si="5987"/>
        <v>-4935.2139999999999</v>
      </c>
      <c r="BM2199" s="18">
        <f t="shared" si="5987"/>
        <v>4935.2139999999999</v>
      </c>
      <c r="BN2199" s="18">
        <f t="shared" si="5987"/>
        <v>0</v>
      </c>
      <c r="BO2199" s="18">
        <f t="shared" si="5880"/>
        <v>0</v>
      </c>
      <c r="BP2199" s="18">
        <f t="shared" si="5881"/>
        <v>14760.4</v>
      </c>
      <c r="BQ2199" s="18">
        <f t="shared" si="5882"/>
        <v>0</v>
      </c>
      <c r="BR2199" s="18">
        <f t="shared" si="5987"/>
        <v>0</v>
      </c>
      <c r="BS2199" s="18">
        <f t="shared" si="5987"/>
        <v>0</v>
      </c>
      <c r="BT2199" s="18">
        <f t="shared" si="5987"/>
        <v>0</v>
      </c>
      <c r="BU2199" s="18">
        <f t="shared" si="5873"/>
        <v>0</v>
      </c>
      <c r="BV2199" s="18">
        <f t="shared" si="5874"/>
        <v>14760.4</v>
      </c>
      <c r="BW2199" s="18">
        <f t="shared" si="5875"/>
        <v>0</v>
      </c>
      <c r="BX2199" s="18">
        <f t="shared" si="5987"/>
        <v>0</v>
      </c>
      <c r="BY2199" s="18">
        <f t="shared" si="5987"/>
        <v>0</v>
      </c>
      <c r="BZ2199" s="18">
        <f t="shared" si="5987"/>
        <v>0</v>
      </c>
      <c r="CA2199" s="18">
        <f t="shared" si="5976"/>
        <v>0</v>
      </c>
      <c r="CB2199" s="18">
        <f t="shared" si="5977"/>
        <v>14760.4</v>
      </c>
      <c r="CC2199" s="18">
        <f t="shared" si="5978"/>
        <v>0</v>
      </c>
      <c r="CD2199" s="18">
        <f t="shared" si="5987"/>
        <v>0</v>
      </c>
      <c r="CE2199" s="27"/>
      <c r="CF2199" s="33"/>
    </row>
    <row r="2200" spans="1:84" x14ac:dyDescent="0.3">
      <c r="A2200" s="41" t="s">
        <v>372</v>
      </c>
      <c r="B2200" s="39">
        <v>410</v>
      </c>
      <c r="C2200" s="41" t="s">
        <v>198</v>
      </c>
      <c r="D2200" s="41" t="s">
        <v>110</v>
      </c>
      <c r="E2200" s="14" t="s">
        <v>526</v>
      </c>
      <c r="F2200" s="18"/>
      <c r="G2200" s="18">
        <v>14760.4</v>
      </c>
      <c r="H2200" s="18"/>
      <c r="I2200" s="18"/>
      <c r="J2200" s="18"/>
      <c r="K2200" s="18"/>
      <c r="L2200" s="18">
        <f t="shared" si="5983"/>
        <v>0</v>
      </c>
      <c r="M2200" s="18">
        <f t="shared" si="5984"/>
        <v>14760.4</v>
      </c>
      <c r="N2200" s="18">
        <f t="shared" si="5985"/>
        <v>0</v>
      </c>
      <c r="O2200" s="18"/>
      <c r="P2200" s="18"/>
      <c r="Q2200" s="18"/>
      <c r="R2200" s="18"/>
      <c r="S2200" s="18"/>
      <c r="T2200" s="18">
        <f t="shared" si="5948"/>
        <v>0</v>
      </c>
      <c r="U2200" s="18">
        <f t="shared" si="5949"/>
        <v>14760.4</v>
      </c>
      <c r="V2200" s="18">
        <f t="shared" si="5950"/>
        <v>0</v>
      </c>
      <c r="W2200" s="18"/>
      <c r="X2200" s="18"/>
      <c r="Y2200" s="18"/>
      <c r="Z2200" s="18"/>
      <c r="AA2200" s="18"/>
      <c r="AB2200" s="18"/>
      <c r="AC2200" s="18">
        <f t="shared" si="5936"/>
        <v>0</v>
      </c>
      <c r="AD2200" s="18">
        <f t="shared" si="5937"/>
        <v>14760.4</v>
      </c>
      <c r="AE2200" s="18">
        <f t="shared" si="5938"/>
        <v>0</v>
      </c>
      <c r="AF2200" s="18">
        <v>4935.2139999999999</v>
      </c>
      <c r="AG2200" s="18">
        <v>-4935.2139999999999</v>
      </c>
      <c r="AH2200" s="18"/>
      <c r="AI2200" s="18">
        <f t="shared" si="5886"/>
        <v>4935.2139999999999</v>
      </c>
      <c r="AJ2200" s="18">
        <f t="shared" si="5887"/>
        <v>9825.1859999999997</v>
      </c>
      <c r="AK2200" s="18">
        <f t="shared" si="5888"/>
        <v>0</v>
      </c>
      <c r="AL2200" s="18"/>
      <c r="AM2200" s="18">
        <f t="shared" si="5889"/>
        <v>4935.2139999999999</v>
      </c>
      <c r="AN2200" s="18"/>
      <c r="AO2200" s="18"/>
      <c r="AP2200" s="18"/>
      <c r="AQ2200" s="18">
        <f t="shared" si="5964"/>
        <v>4935.2139999999999</v>
      </c>
      <c r="AR2200" s="18">
        <f t="shared" si="5965"/>
        <v>9825.1859999999997</v>
      </c>
      <c r="AS2200" s="18">
        <f t="shared" si="5966"/>
        <v>0</v>
      </c>
      <c r="AT2200" s="18"/>
      <c r="AU2200" s="18"/>
      <c r="AV2200" s="18"/>
      <c r="AW2200" s="18">
        <f t="shared" si="5967"/>
        <v>4935.2139999999999</v>
      </c>
      <c r="AX2200" s="18">
        <f t="shared" si="5968"/>
        <v>9825.1859999999997</v>
      </c>
      <c r="AY2200" s="18">
        <f t="shared" si="5969"/>
        <v>0</v>
      </c>
      <c r="AZ2200" s="18"/>
      <c r="BA2200" s="18"/>
      <c r="BB2200" s="18"/>
      <c r="BC2200" s="18">
        <f t="shared" si="5955"/>
        <v>4935.2139999999999</v>
      </c>
      <c r="BD2200" s="18">
        <f t="shared" si="5956"/>
        <v>9825.1859999999997</v>
      </c>
      <c r="BE2200" s="18">
        <f t="shared" si="5957"/>
        <v>0</v>
      </c>
      <c r="BF2200" s="18"/>
      <c r="BG2200" s="18"/>
      <c r="BH2200" s="18"/>
      <c r="BI2200" s="18">
        <f t="shared" si="5952"/>
        <v>4935.2139999999999</v>
      </c>
      <c r="BJ2200" s="18">
        <f t="shared" si="5953"/>
        <v>9825.1859999999997</v>
      </c>
      <c r="BK2200" s="18">
        <f t="shared" si="5954"/>
        <v>0</v>
      </c>
      <c r="BL2200" s="18">
        <v>-4935.2139999999999</v>
      </c>
      <c r="BM2200" s="18">
        <v>4935.2139999999999</v>
      </c>
      <c r="BN2200" s="18"/>
      <c r="BO2200" s="18">
        <f t="shared" si="5880"/>
        <v>0</v>
      </c>
      <c r="BP2200" s="18">
        <f t="shared" si="5881"/>
        <v>14760.4</v>
      </c>
      <c r="BQ2200" s="18">
        <f t="shared" si="5882"/>
        <v>0</v>
      </c>
      <c r="BR2200" s="18"/>
      <c r="BS2200" s="18"/>
      <c r="BT2200" s="18"/>
      <c r="BU2200" s="18">
        <f t="shared" si="5873"/>
        <v>0</v>
      </c>
      <c r="BV2200" s="18">
        <f t="shared" si="5874"/>
        <v>14760.4</v>
      </c>
      <c r="BW2200" s="18">
        <f t="shared" si="5875"/>
        <v>0</v>
      </c>
      <c r="BX2200" s="18"/>
      <c r="BY2200" s="18"/>
      <c r="BZ2200" s="18"/>
      <c r="CA2200" s="18">
        <f t="shared" si="5976"/>
        <v>0</v>
      </c>
      <c r="CB2200" s="18">
        <f t="shared" si="5977"/>
        <v>14760.4</v>
      </c>
      <c r="CC2200" s="18">
        <f t="shared" si="5978"/>
        <v>0</v>
      </c>
      <c r="CD2200" s="18"/>
      <c r="CE2200" s="27"/>
      <c r="CF2200" s="33"/>
    </row>
    <row r="2201" spans="1:84" ht="46.8" x14ac:dyDescent="0.3">
      <c r="A2201" s="19" t="s">
        <v>1562</v>
      </c>
      <c r="B2201" s="39"/>
      <c r="C2201" s="41"/>
      <c r="D2201" s="41"/>
      <c r="E2201" s="14" t="s">
        <v>1596</v>
      </c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>
        <f>AF2202</f>
        <v>0</v>
      </c>
      <c r="AG2201" s="18">
        <f t="shared" ref="AG2201:CD2203" si="5988">AG2202</f>
        <v>45000</v>
      </c>
      <c r="AH2201" s="18">
        <f t="shared" si="5988"/>
        <v>51669.557999999997</v>
      </c>
      <c r="AI2201" s="18">
        <f t="shared" si="5886"/>
        <v>0</v>
      </c>
      <c r="AJ2201" s="18">
        <f t="shared" si="5887"/>
        <v>45000</v>
      </c>
      <c r="AK2201" s="18">
        <f t="shared" si="5888"/>
        <v>51669.557999999997</v>
      </c>
      <c r="AL2201" s="18">
        <f t="shared" si="5988"/>
        <v>0</v>
      </c>
      <c r="AM2201" s="18">
        <f t="shared" si="5889"/>
        <v>0</v>
      </c>
      <c r="AN2201" s="18">
        <f t="shared" si="5988"/>
        <v>0</v>
      </c>
      <c r="AO2201" s="18">
        <f t="shared" si="5988"/>
        <v>0</v>
      </c>
      <c r="AP2201" s="18">
        <f t="shared" si="5988"/>
        <v>0</v>
      </c>
      <c r="AQ2201" s="18">
        <f t="shared" si="5964"/>
        <v>0</v>
      </c>
      <c r="AR2201" s="18">
        <f t="shared" si="5965"/>
        <v>45000</v>
      </c>
      <c r="AS2201" s="18">
        <f t="shared" si="5966"/>
        <v>51669.557999999997</v>
      </c>
      <c r="AT2201" s="18">
        <f t="shared" si="5988"/>
        <v>0</v>
      </c>
      <c r="AU2201" s="18">
        <f t="shared" si="5988"/>
        <v>0</v>
      </c>
      <c r="AV2201" s="18">
        <f t="shared" si="5988"/>
        <v>0</v>
      </c>
      <c r="AW2201" s="18">
        <f t="shared" si="5967"/>
        <v>0</v>
      </c>
      <c r="AX2201" s="18">
        <f t="shared" si="5968"/>
        <v>45000</v>
      </c>
      <c r="AY2201" s="18">
        <f t="shared" si="5969"/>
        <v>51669.557999999997</v>
      </c>
      <c r="AZ2201" s="18">
        <f t="shared" si="5988"/>
        <v>0</v>
      </c>
      <c r="BA2201" s="18">
        <f t="shared" si="5988"/>
        <v>0</v>
      </c>
      <c r="BB2201" s="18">
        <f t="shared" si="5988"/>
        <v>0</v>
      </c>
      <c r="BC2201" s="18">
        <f t="shared" si="5955"/>
        <v>0</v>
      </c>
      <c r="BD2201" s="18">
        <f t="shared" si="5956"/>
        <v>45000</v>
      </c>
      <c r="BE2201" s="18">
        <f t="shared" si="5957"/>
        <v>51669.557999999997</v>
      </c>
      <c r="BF2201" s="18">
        <f t="shared" si="5988"/>
        <v>0</v>
      </c>
      <c r="BG2201" s="18">
        <f t="shared" si="5988"/>
        <v>0</v>
      </c>
      <c r="BH2201" s="18">
        <f t="shared" si="5988"/>
        <v>0</v>
      </c>
      <c r="BI2201" s="18">
        <f t="shared" si="5952"/>
        <v>0</v>
      </c>
      <c r="BJ2201" s="18">
        <f t="shared" si="5953"/>
        <v>45000</v>
      </c>
      <c r="BK2201" s="18">
        <f t="shared" si="5954"/>
        <v>51669.557999999997</v>
      </c>
      <c r="BL2201" s="18">
        <f t="shared" si="5988"/>
        <v>0</v>
      </c>
      <c r="BM2201" s="18">
        <f t="shared" si="5988"/>
        <v>0</v>
      </c>
      <c r="BN2201" s="18">
        <f t="shared" si="5988"/>
        <v>0</v>
      </c>
      <c r="BO2201" s="18">
        <f t="shared" si="5880"/>
        <v>0</v>
      </c>
      <c r="BP2201" s="18">
        <f t="shared" si="5881"/>
        <v>45000</v>
      </c>
      <c r="BQ2201" s="18">
        <f t="shared" si="5882"/>
        <v>51669.557999999997</v>
      </c>
      <c r="BR2201" s="18">
        <f t="shared" si="5988"/>
        <v>0</v>
      </c>
      <c r="BS2201" s="18">
        <f t="shared" si="5988"/>
        <v>0</v>
      </c>
      <c r="BT2201" s="18">
        <f t="shared" si="5988"/>
        <v>0</v>
      </c>
      <c r="BU2201" s="18">
        <f t="shared" si="5873"/>
        <v>0</v>
      </c>
      <c r="BV2201" s="18">
        <f t="shared" si="5874"/>
        <v>45000</v>
      </c>
      <c r="BW2201" s="18">
        <f t="shared" si="5875"/>
        <v>51669.557999999997</v>
      </c>
      <c r="BX2201" s="18">
        <f t="shared" si="5988"/>
        <v>0</v>
      </c>
      <c r="BY2201" s="18">
        <f t="shared" si="5988"/>
        <v>0</v>
      </c>
      <c r="BZ2201" s="18">
        <f t="shared" si="5988"/>
        <v>0</v>
      </c>
      <c r="CA2201" s="18">
        <f t="shared" si="5976"/>
        <v>0</v>
      </c>
      <c r="CB2201" s="18">
        <f t="shared" si="5977"/>
        <v>45000</v>
      </c>
      <c r="CC2201" s="18">
        <f t="shared" si="5978"/>
        <v>51669.557999999997</v>
      </c>
      <c r="CD2201" s="18">
        <f t="shared" si="5988"/>
        <v>0</v>
      </c>
      <c r="CE2201" s="27"/>
      <c r="CF2201" s="33"/>
    </row>
    <row r="2202" spans="1:84" ht="46.8" x14ac:dyDescent="0.3">
      <c r="A2202" s="19" t="s">
        <v>1562</v>
      </c>
      <c r="B2202" s="39">
        <v>400</v>
      </c>
      <c r="C2202" s="41"/>
      <c r="D2202" s="41"/>
      <c r="E2202" s="14" t="s">
        <v>553</v>
      </c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>
        <f>AF2203</f>
        <v>0</v>
      </c>
      <c r="AG2202" s="18">
        <f t="shared" si="5988"/>
        <v>45000</v>
      </c>
      <c r="AH2202" s="18">
        <f t="shared" si="5988"/>
        <v>51669.557999999997</v>
      </c>
      <c r="AI2202" s="18">
        <f t="shared" si="5886"/>
        <v>0</v>
      </c>
      <c r="AJ2202" s="18">
        <f t="shared" si="5887"/>
        <v>45000</v>
      </c>
      <c r="AK2202" s="18">
        <f t="shared" si="5888"/>
        <v>51669.557999999997</v>
      </c>
      <c r="AL2202" s="18">
        <f t="shared" si="5988"/>
        <v>0</v>
      </c>
      <c r="AM2202" s="18">
        <f t="shared" si="5889"/>
        <v>0</v>
      </c>
      <c r="AN2202" s="18">
        <f t="shared" si="5988"/>
        <v>0</v>
      </c>
      <c r="AO2202" s="18">
        <f t="shared" si="5988"/>
        <v>0</v>
      </c>
      <c r="AP2202" s="18">
        <f t="shared" si="5988"/>
        <v>0</v>
      </c>
      <c r="AQ2202" s="18">
        <f t="shared" si="5964"/>
        <v>0</v>
      </c>
      <c r="AR2202" s="18">
        <f t="shared" si="5965"/>
        <v>45000</v>
      </c>
      <c r="AS2202" s="18">
        <f t="shared" si="5966"/>
        <v>51669.557999999997</v>
      </c>
      <c r="AT2202" s="18">
        <f t="shared" si="5988"/>
        <v>0</v>
      </c>
      <c r="AU2202" s="18">
        <f t="shared" si="5988"/>
        <v>0</v>
      </c>
      <c r="AV2202" s="18">
        <f t="shared" si="5988"/>
        <v>0</v>
      </c>
      <c r="AW2202" s="18">
        <f t="shared" si="5967"/>
        <v>0</v>
      </c>
      <c r="AX2202" s="18">
        <f t="shared" si="5968"/>
        <v>45000</v>
      </c>
      <c r="AY2202" s="18">
        <f t="shared" si="5969"/>
        <v>51669.557999999997</v>
      </c>
      <c r="AZ2202" s="18">
        <f t="shared" si="5988"/>
        <v>0</v>
      </c>
      <c r="BA2202" s="18">
        <f t="shared" si="5988"/>
        <v>0</v>
      </c>
      <c r="BB2202" s="18">
        <f t="shared" si="5988"/>
        <v>0</v>
      </c>
      <c r="BC2202" s="18">
        <f t="shared" si="5955"/>
        <v>0</v>
      </c>
      <c r="BD2202" s="18">
        <f t="shared" si="5956"/>
        <v>45000</v>
      </c>
      <c r="BE2202" s="18">
        <f t="shared" si="5957"/>
        <v>51669.557999999997</v>
      </c>
      <c r="BF2202" s="18">
        <f t="shared" si="5988"/>
        <v>0</v>
      </c>
      <c r="BG2202" s="18">
        <f t="shared" si="5988"/>
        <v>0</v>
      </c>
      <c r="BH2202" s="18">
        <f t="shared" si="5988"/>
        <v>0</v>
      </c>
      <c r="BI2202" s="18">
        <f t="shared" si="5952"/>
        <v>0</v>
      </c>
      <c r="BJ2202" s="18">
        <f t="shared" si="5953"/>
        <v>45000</v>
      </c>
      <c r="BK2202" s="18">
        <f t="shared" si="5954"/>
        <v>51669.557999999997</v>
      </c>
      <c r="BL2202" s="18">
        <f t="shared" si="5988"/>
        <v>0</v>
      </c>
      <c r="BM2202" s="18">
        <f t="shared" si="5988"/>
        <v>0</v>
      </c>
      <c r="BN2202" s="18">
        <f t="shared" si="5988"/>
        <v>0</v>
      </c>
      <c r="BO2202" s="18">
        <f t="shared" si="5880"/>
        <v>0</v>
      </c>
      <c r="BP2202" s="18">
        <f t="shared" si="5881"/>
        <v>45000</v>
      </c>
      <c r="BQ2202" s="18">
        <f t="shared" si="5882"/>
        <v>51669.557999999997</v>
      </c>
      <c r="BR2202" s="18">
        <f t="shared" si="5988"/>
        <v>0</v>
      </c>
      <c r="BS2202" s="18">
        <f t="shared" si="5988"/>
        <v>0</v>
      </c>
      <c r="BT2202" s="18">
        <f t="shared" si="5988"/>
        <v>0</v>
      </c>
      <c r="BU2202" s="18">
        <f t="shared" si="5873"/>
        <v>0</v>
      </c>
      <c r="BV2202" s="18">
        <f t="shared" si="5874"/>
        <v>45000</v>
      </c>
      <c r="BW2202" s="18">
        <f t="shared" si="5875"/>
        <v>51669.557999999997</v>
      </c>
      <c r="BX2202" s="18">
        <f t="shared" si="5988"/>
        <v>0</v>
      </c>
      <c r="BY2202" s="18">
        <f t="shared" si="5988"/>
        <v>0</v>
      </c>
      <c r="BZ2202" s="18">
        <f t="shared" si="5988"/>
        <v>0</v>
      </c>
      <c r="CA2202" s="18">
        <f t="shared" si="5976"/>
        <v>0</v>
      </c>
      <c r="CB2202" s="18">
        <f t="shared" si="5977"/>
        <v>45000</v>
      </c>
      <c r="CC2202" s="18">
        <f t="shared" si="5978"/>
        <v>51669.557999999997</v>
      </c>
      <c r="CD2202" s="18">
        <f t="shared" si="5988"/>
        <v>0</v>
      </c>
      <c r="CE2202" s="27"/>
      <c r="CF2202" s="33"/>
    </row>
    <row r="2203" spans="1:84" x14ac:dyDescent="0.3">
      <c r="A2203" s="19" t="s">
        <v>1562</v>
      </c>
      <c r="B2203" s="39">
        <v>410</v>
      </c>
      <c r="C2203" s="41"/>
      <c r="D2203" s="41"/>
      <c r="E2203" s="14" t="s">
        <v>566</v>
      </c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>
        <f>AF2204</f>
        <v>0</v>
      </c>
      <c r="AG2203" s="18">
        <f t="shared" si="5988"/>
        <v>45000</v>
      </c>
      <c r="AH2203" s="18">
        <f t="shared" si="5988"/>
        <v>51669.557999999997</v>
      </c>
      <c r="AI2203" s="18">
        <f t="shared" si="5886"/>
        <v>0</v>
      </c>
      <c r="AJ2203" s="18">
        <f t="shared" si="5887"/>
        <v>45000</v>
      </c>
      <c r="AK2203" s="18">
        <f t="shared" si="5888"/>
        <v>51669.557999999997</v>
      </c>
      <c r="AL2203" s="18">
        <f t="shared" si="5988"/>
        <v>0</v>
      </c>
      <c r="AM2203" s="18">
        <f t="shared" si="5889"/>
        <v>0</v>
      </c>
      <c r="AN2203" s="18">
        <f t="shared" si="5988"/>
        <v>0</v>
      </c>
      <c r="AO2203" s="18">
        <f t="shared" si="5988"/>
        <v>0</v>
      </c>
      <c r="AP2203" s="18">
        <f t="shared" si="5988"/>
        <v>0</v>
      </c>
      <c r="AQ2203" s="18">
        <f t="shared" si="5964"/>
        <v>0</v>
      </c>
      <c r="AR2203" s="18">
        <f t="shared" si="5965"/>
        <v>45000</v>
      </c>
      <c r="AS2203" s="18">
        <f t="shared" si="5966"/>
        <v>51669.557999999997</v>
      </c>
      <c r="AT2203" s="18">
        <f t="shared" si="5988"/>
        <v>0</v>
      </c>
      <c r="AU2203" s="18">
        <f t="shared" si="5988"/>
        <v>0</v>
      </c>
      <c r="AV2203" s="18">
        <f t="shared" si="5988"/>
        <v>0</v>
      </c>
      <c r="AW2203" s="18">
        <f t="shared" si="5967"/>
        <v>0</v>
      </c>
      <c r="AX2203" s="18">
        <f t="shared" si="5968"/>
        <v>45000</v>
      </c>
      <c r="AY2203" s="18">
        <f t="shared" si="5969"/>
        <v>51669.557999999997</v>
      </c>
      <c r="AZ2203" s="18">
        <f t="shared" si="5988"/>
        <v>0</v>
      </c>
      <c r="BA2203" s="18">
        <f t="shared" si="5988"/>
        <v>0</v>
      </c>
      <c r="BB2203" s="18">
        <f t="shared" si="5988"/>
        <v>0</v>
      </c>
      <c r="BC2203" s="18">
        <f t="shared" si="5955"/>
        <v>0</v>
      </c>
      <c r="BD2203" s="18">
        <f t="shared" si="5956"/>
        <v>45000</v>
      </c>
      <c r="BE2203" s="18">
        <f t="shared" si="5957"/>
        <v>51669.557999999997</v>
      </c>
      <c r="BF2203" s="18">
        <f t="shared" si="5988"/>
        <v>0</v>
      </c>
      <c r="BG2203" s="18">
        <f t="shared" si="5988"/>
        <v>0</v>
      </c>
      <c r="BH2203" s="18">
        <f t="shared" si="5988"/>
        <v>0</v>
      </c>
      <c r="BI2203" s="18">
        <f t="shared" si="5952"/>
        <v>0</v>
      </c>
      <c r="BJ2203" s="18">
        <f t="shared" si="5953"/>
        <v>45000</v>
      </c>
      <c r="BK2203" s="18">
        <f t="shared" si="5954"/>
        <v>51669.557999999997</v>
      </c>
      <c r="BL2203" s="18">
        <f t="shared" si="5988"/>
        <v>0</v>
      </c>
      <c r="BM2203" s="18">
        <f t="shared" si="5988"/>
        <v>0</v>
      </c>
      <c r="BN2203" s="18">
        <f t="shared" si="5988"/>
        <v>0</v>
      </c>
      <c r="BO2203" s="18">
        <f t="shared" si="5880"/>
        <v>0</v>
      </c>
      <c r="BP2203" s="18">
        <f t="shared" si="5881"/>
        <v>45000</v>
      </c>
      <c r="BQ2203" s="18">
        <f t="shared" si="5882"/>
        <v>51669.557999999997</v>
      </c>
      <c r="BR2203" s="18">
        <f t="shared" si="5988"/>
        <v>0</v>
      </c>
      <c r="BS2203" s="18">
        <f t="shared" si="5988"/>
        <v>0</v>
      </c>
      <c r="BT2203" s="18">
        <f t="shared" si="5988"/>
        <v>0</v>
      </c>
      <c r="BU2203" s="18">
        <f t="shared" si="5873"/>
        <v>0</v>
      </c>
      <c r="BV2203" s="18">
        <f t="shared" si="5874"/>
        <v>45000</v>
      </c>
      <c r="BW2203" s="18">
        <f t="shared" si="5875"/>
        <v>51669.557999999997</v>
      </c>
      <c r="BX2203" s="18">
        <f t="shared" si="5988"/>
        <v>0</v>
      </c>
      <c r="BY2203" s="18">
        <f t="shared" si="5988"/>
        <v>0</v>
      </c>
      <c r="BZ2203" s="18">
        <f t="shared" si="5988"/>
        <v>0</v>
      </c>
      <c r="CA2203" s="18">
        <f t="shared" si="5976"/>
        <v>0</v>
      </c>
      <c r="CB2203" s="18">
        <f t="shared" si="5977"/>
        <v>45000</v>
      </c>
      <c r="CC2203" s="18">
        <f t="shared" si="5978"/>
        <v>51669.557999999997</v>
      </c>
      <c r="CD2203" s="18">
        <f t="shared" si="5988"/>
        <v>0</v>
      </c>
      <c r="CE2203" s="27"/>
      <c r="CF2203" s="33"/>
    </row>
    <row r="2204" spans="1:84" x14ac:dyDescent="0.3">
      <c r="A2204" s="19" t="s">
        <v>1562</v>
      </c>
      <c r="B2204" s="39">
        <v>410</v>
      </c>
      <c r="C2204" s="41" t="s">
        <v>198</v>
      </c>
      <c r="D2204" s="41" t="s">
        <v>110</v>
      </c>
      <c r="E2204" s="14" t="s">
        <v>526</v>
      </c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>
        <v>45000</v>
      </c>
      <c r="AH2204" s="18">
        <v>51669.557999999997</v>
      </c>
      <c r="AI2204" s="18">
        <f t="shared" si="5886"/>
        <v>0</v>
      </c>
      <c r="AJ2204" s="18">
        <f t="shared" si="5887"/>
        <v>45000</v>
      </c>
      <c r="AK2204" s="18">
        <f t="shared" si="5888"/>
        <v>51669.557999999997</v>
      </c>
      <c r="AL2204" s="18"/>
      <c r="AM2204" s="18">
        <f t="shared" si="5889"/>
        <v>0</v>
      </c>
      <c r="AN2204" s="18"/>
      <c r="AO2204" s="18"/>
      <c r="AP2204" s="18"/>
      <c r="AQ2204" s="18">
        <f t="shared" si="5964"/>
        <v>0</v>
      </c>
      <c r="AR2204" s="18">
        <f t="shared" si="5965"/>
        <v>45000</v>
      </c>
      <c r="AS2204" s="18">
        <f t="shared" si="5966"/>
        <v>51669.557999999997</v>
      </c>
      <c r="AT2204" s="18"/>
      <c r="AU2204" s="18"/>
      <c r="AV2204" s="18"/>
      <c r="AW2204" s="18">
        <f t="shared" si="5967"/>
        <v>0</v>
      </c>
      <c r="AX2204" s="18">
        <f t="shared" si="5968"/>
        <v>45000</v>
      </c>
      <c r="AY2204" s="18">
        <f t="shared" si="5969"/>
        <v>51669.557999999997</v>
      </c>
      <c r="AZ2204" s="18"/>
      <c r="BA2204" s="18"/>
      <c r="BB2204" s="18"/>
      <c r="BC2204" s="18">
        <f t="shared" si="5955"/>
        <v>0</v>
      </c>
      <c r="BD2204" s="18">
        <f t="shared" si="5956"/>
        <v>45000</v>
      </c>
      <c r="BE2204" s="18">
        <f t="shared" si="5957"/>
        <v>51669.557999999997</v>
      </c>
      <c r="BF2204" s="18"/>
      <c r="BG2204" s="18"/>
      <c r="BH2204" s="18"/>
      <c r="BI2204" s="18">
        <f t="shared" si="5952"/>
        <v>0</v>
      </c>
      <c r="BJ2204" s="18">
        <f t="shared" si="5953"/>
        <v>45000</v>
      </c>
      <c r="BK2204" s="18">
        <f t="shared" si="5954"/>
        <v>51669.557999999997</v>
      </c>
      <c r="BL2204" s="18"/>
      <c r="BM2204" s="18"/>
      <c r="BN2204" s="18"/>
      <c r="BO2204" s="18">
        <f t="shared" si="5880"/>
        <v>0</v>
      </c>
      <c r="BP2204" s="18">
        <f t="shared" si="5881"/>
        <v>45000</v>
      </c>
      <c r="BQ2204" s="18">
        <f t="shared" si="5882"/>
        <v>51669.557999999997</v>
      </c>
      <c r="BR2204" s="18"/>
      <c r="BS2204" s="18"/>
      <c r="BT2204" s="18"/>
      <c r="BU2204" s="18">
        <f t="shared" si="5873"/>
        <v>0</v>
      </c>
      <c r="BV2204" s="18">
        <f t="shared" si="5874"/>
        <v>45000</v>
      </c>
      <c r="BW2204" s="18">
        <f t="shared" si="5875"/>
        <v>51669.557999999997</v>
      </c>
      <c r="BX2204" s="18"/>
      <c r="BY2204" s="18"/>
      <c r="BZ2204" s="18"/>
      <c r="CA2204" s="18">
        <f t="shared" si="5976"/>
        <v>0</v>
      </c>
      <c r="CB2204" s="18">
        <f t="shared" si="5977"/>
        <v>45000</v>
      </c>
      <c r="CC2204" s="18">
        <f t="shared" si="5978"/>
        <v>51669.557999999997</v>
      </c>
      <c r="CD2204" s="18"/>
      <c r="CE2204" s="27"/>
      <c r="CF2204" s="33"/>
    </row>
    <row r="2205" spans="1:84" ht="124.8" hidden="1" x14ac:dyDescent="0.3">
      <c r="A2205" s="19" t="s">
        <v>1560</v>
      </c>
      <c r="B2205" s="39"/>
      <c r="C2205" s="41"/>
      <c r="D2205" s="41"/>
      <c r="E2205" s="14" t="s">
        <v>1561</v>
      </c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>
        <f>AF2206</f>
        <v>0</v>
      </c>
      <c r="AG2205" s="18">
        <f t="shared" ref="AG2205:CD2207" si="5989">AG2206</f>
        <v>0</v>
      </c>
      <c r="AH2205" s="18">
        <f t="shared" si="5989"/>
        <v>0</v>
      </c>
      <c r="AI2205" s="18">
        <f t="shared" si="5886"/>
        <v>0</v>
      </c>
      <c r="AJ2205" s="18">
        <f t="shared" si="5887"/>
        <v>0</v>
      </c>
      <c r="AK2205" s="18">
        <f t="shared" si="5888"/>
        <v>0</v>
      </c>
      <c r="AL2205" s="18">
        <f t="shared" si="5989"/>
        <v>0</v>
      </c>
      <c r="AM2205" s="18">
        <f t="shared" si="5889"/>
        <v>0</v>
      </c>
      <c r="AN2205" s="18">
        <f t="shared" si="5989"/>
        <v>0</v>
      </c>
      <c r="AO2205" s="18">
        <f t="shared" si="5989"/>
        <v>0</v>
      </c>
      <c r="AP2205" s="18">
        <f t="shared" si="5989"/>
        <v>0</v>
      </c>
      <c r="AQ2205" s="18">
        <f t="shared" si="5964"/>
        <v>0</v>
      </c>
      <c r="AR2205" s="18">
        <f t="shared" si="5965"/>
        <v>0</v>
      </c>
      <c r="AS2205" s="18">
        <f t="shared" si="5966"/>
        <v>0</v>
      </c>
      <c r="AT2205" s="18">
        <f t="shared" si="5989"/>
        <v>0</v>
      </c>
      <c r="AU2205" s="18">
        <f t="shared" si="5989"/>
        <v>0</v>
      </c>
      <c r="AV2205" s="18">
        <f t="shared" si="5989"/>
        <v>0</v>
      </c>
      <c r="AW2205" s="18">
        <f t="shared" si="5967"/>
        <v>0</v>
      </c>
      <c r="AX2205" s="18">
        <f t="shared" si="5968"/>
        <v>0</v>
      </c>
      <c r="AY2205" s="18">
        <f t="shared" si="5969"/>
        <v>0</v>
      </c>
      <c r="AZ2205" s="18">
        <f t="shared" si="5989"/>
        <v>0</v>
      </c>
      <c r="BA2205" s="18">
        <f t="shared" si="5989"/>
        <v>0</v>
      </c>
      <c r="BB2205" s="18">
        <f t="shared" si="5989"/>
        <v>0</v>
      </c>
      <c r="BC2205" s="18">
        <f t="shared" si="5955"/>
        <v>0</v>
      </c>
      <c r="BD2205" s="18">
        <f t="shared" si="5956"/>
        <v>0</v>
      </c>
      <c r="BE2205" s="18">
        <f t="shared" si="5957"/>
        <v>0</v>
      </c>
      <c r="BF2205" s="18">
        <f t="shared" si="5989"/>
        <v>0</v>
      </c>
      <c r="BG2205" s="18">
        <f t="shared" si="5989"/>
        <v>0</v>
      </c>
      <c r="BH2205" s="18">
        <f t="shared" si="5989"/>
        <v>0</v>
      </c>
      <c r="BI2205" s="18">
        <f t="shared" si="5952"/>
        <v>0</v>
      </c>
      <c r="BJ2205" s="18">
        <f t="shared" si="5953"/>
        <v>0</v>
      </c>
      <c r="BK2205" s="18">
        <f t="shared" si="5954"/>
        <v>0</v>
      </c>
      <c r="BL2205" s="18">
        <f t="shared" si="5989"/>
        <v>0</v>
      </c>
      <c r="BM2205" s="18">
        <f t="shared" si="5989"/>
        <v>0</v>
      </c>
      <c r="BN2205" s="18">
        <f t="shared" si="5989"/>
        <v>0</v>
      </c>
      <c r="BO2205" s="18">
        <f t="shared" si="5880"/>
        <v>0</v>
      </c>
      <c r="BP2205" s="18">
        <f t="shared" si="5881"/>
        <v>0</v>
      </c>
      <c r="BQ2205" s="18">
        <f t="shared" si="5882"/>
        <v>0</v>
      </c>
      <c r="BR2205" s="18">
        <f t="shared" si="5989"/>
        <v>0</v>
      </c>
      <c r="BS2205" s="18">
        <f t="shared" si="5989"/>
        <v>0</v>
      </c>
      <c r="BT2205" s="18">
        <f t="shared" si="5989"/>
        <v>0</v>
      </c>
      <c r="BU2205" s="18">
        <f t="shared" ref="BU2205:BU2268" si="5990">BO2205+BR2205</f>
        <v>0</v>
      </c>
      <c r="BV2205" s="18">
        <f t="shared" ref="BV2205:BV2268" si="5991">BP2205+BS2205</f>
        <v>0</v>
      </c>
      <c r="BW2205" s="18">
        <f t="shared" ref="BW2205:BW2268" si="5992">BQ2205+BT2205</f>
        <v>0</v>
      </c>
      <c r="BX2205" s="18">
        <f t="shared" si="5989"/>
        <v>0</v>
      </c>
      <c r="BY2205" s="18">
        <f t="shared" si="5989"/>
        <v>0</v>
      </c>
      <c r="BZ2205" s="18">
        <f t="shared" si="5989"/>
        <v>0</v>
      </c>
      <c r="CA2205" s="18">
        <f t="shared" si="5976"/>
        <v>0</v>
      </c>
      <c r="CB2205" s="18">
        <f t="shared" si="5977"/>
        <v>0</v>
      </c>
      <c r="CC2205" s="18">
        <f t="shared" si="5978"/>
        <v>0</v>
      </c>
      <c r="CD2205" s="18">
        <f t="shared" si="5989"/>
        <v>0</v>
      </c>
      <c r="CE2205" s="27" t="s">
        <v>1661</v>
      </c>
      <c r="CF2205" s="33"/>
    </row>
    <row r="2206" spans="1:84" ht="46.8" hidden="1" x14ac:dyDescent="0.3">
      <c r="A2206" s="19" t="s">
        <v>1560</v>
      </c>
      <c r="B2206" s="39">
        <v>400</v>
      </c>
      <c r="C2206" s="41"/>
      <c r="D2206" s="41"/>
      <c r="E2206" s="14" t="s">
        <v>553</v>
      </c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>
        <f>AF2207</f>
        <v>0</v>
      </c>
      <c r="AG2206" s="18">
        <f t="shared" si="5989"/>
        <v>0</v>
      </c>
      <c r="AH2206" s="18">
        <f t="shared" si="5989"/>
        <v>0</v>
      </c>
      <c r="AI2206" s="18">
        <f t="shared" si="5886"/>
        <v>0</v>
      </c>
      <c r="AJ2206" s="18">
        <f t="shared" si="5887"/>
        <v>0</v>
      </c>
      <c r="AK2206" s="18">
        <f t="shared" si="5888"/>
        <v>0</v>
      </c>
      <c r="AL2206" s="18">
        <f t="shared" si="5989"/>
        <v>0</v>
      </c>
      <c r="AM2206" s="18">
        <f t="shared" si="5889"/>
        <v>0</v>
      </c>
      <c r="AN2206" s="18">
        <f t="shared" si="5989"/>
        <v>0</v>
      </c>
      <c r="AO2206" s="18">
        <f t="shared" si="5989"/>
        <v>0</v>
      </c>
      <c r="AP2206" s="18">
        <f t="shared" si="5989"/>
        <v>0</v>
      </c>
      <c r="AQ2206" s="18">
        <f t="shared" si="5964"/>
        <v>0</v>
      </c>
      <c r="AR2206" s="18">
        <f t="shared" si="5965"/>
        <v>0</v>
      </c>
      <c r="AS2206" s="18">
        <f t="shared" si="5966"/>
        <v>0</v>
      </c>
      <c r="AT2206" s="18">
        <f t="shared" si="5989"/>
        <v>0</v>
      </c>
      <c r="AU2206" s="18">
        <f t="shared" si="5989"/>
        <v>0</v>
      </c>
      <c r="AV2206" s="18">
        <f t="shared" si="5989"/>
        <v>0</v>
      </c>
      <c r="AW2206" s="18">
        <f t="shared" si="5967"/>
        <v>0</v>
      </c>
      <c r="AX2206" s="18">
        <f t="shared" si="5968"/>
        <v>0</v>
      </c>
      <c r="AY2206" s="18">
        <f t="shared" si="5969"/>
        <v>0</v>
      </c>
      <c r="AZ2206" s="18">
        <f t="shared" si="5989"/>
        <v>0</v>
      </c>
      <c r="BA2206" s="18">
        <f t="shared" si="5989"/>
        <v>0</v>
      </c>
      <c r="BB2206" s="18">
        <f t="shared" si="5989"/>
        <v>0</v>
      </c>
      <c r="BC2206" s="18">
        <f t="shared" si="5955"/>
        <v>0</v>
      </c>
      <c r="BD2206" s="18">
        <f t="shared" si="5956"/>
        <v>0</v>
      </c>
      <c r="BE2206" s="18">
        <f t="shared" si="5957"/>
        <v>0</v>
      </c>
      <c r="BF2206" s="18">
        <f t="shared" si="5989"/>
        <v>0</v>
      </c>
      <c r="BG2206" s="18">
        <f t="shared" si="5989"/>
        <v>0</v>
      </c>
      <c r="BH2206" s="18">
        <f t="shared" si="5989"/>
        <v>0</v>
      </c>
      <c r="BI2206" s="18">
        <f t="shared" si="5952"/>
        <v>0</v>
      </c>
      <c r="BJ2206" s="18">
        <f t="shared" si="5953"/>
        <v>0</v>
      </c>
      <c r="BK2206" s="18">
        <f t="shared" si="5954"/>
        <v>0</v>
      </c>
      <c r="BL2206" s="18">
        <f t="shared" si="5989"/>
        <v>0</v>
      </c>
      <c r="BM2206" s="18">
        <f t="shared" si="5989"/>
        <v>0</v>
      </c>
      <c r="BN2206" s="18">
        <f t="shared" si="5989"/>
        <v>0</v>
      </c>
      <c r="BO2206" s="18">
        <f t="shared" si="5880"/>
        <v>0</v>
      </c>
      <c r="BP2206" s="18">
        <f t="shared" si="5881"/>
        <v>0</v>
      </c>
      <c r="BQ2206" s="18">
        <f t="shared" si="5882"/>
        <v>0</v>
      </c>
      <c r="BR2206" s="18">
        <f t="shared" si="5989"/>
        <v>0</v>
      </c>
      <c r="BS2206" s="18">
        <f t="shared" si="5989"/>
        <v>0</v>
      </c>
      <c r="BT2206" s="18">
        <f t="shared" si="5989"/>
        <v>0</v>
      </c>
      <c r="BU2206" s="18">
        <f t="shared" si="5990"/>
        <v>0</v>
      </c>
      <c r="BV2206" s="18">
        <f t="shared" si="5991"/>
        <v>0</v>
      </c>
      <c r="BW2206" s="18">
        <f t="shared" si="5992"/>
        <v>0</v>
      </c>
      <c r="BX2206" s="18">
        <f t="shared" si="5989"/>
        <v>0</v>
      </c>
      <c r="BY2206" s="18">
        <f t="shared" si="5989"/>
        <v>0</v>
      </c>
      <c r="BZ2206" s="18">
        <f t="shared" si="5989"/>
        <v>0</v>
      </c>
      <c r="CA2206" s="18">
        <f t="shared" si="5976"/>
        <v>0</v>
      </c>
      <c r="CB2206" s="18">
        <f t="shared" si="5977"/>
        <v>0</v>
      </c>
      <c r="CC2206" s="18">
        <f t="shared" si="5978"/>
        <v>0</v>
      </c>
      <c r="CD2206" s="18">
        <f t="shared" si="5989"/>
        <v>0</v>
      </c>
      <c r="CE2206" s="27" t="s">
        <v>1661</v>
      </c>
      <c r="CF2206" s="33"/>
    </row>
    <row r="2207" spans="1:84" hidden="1" x14ac:dyDescent="0.3">
      <c r="A2207" s="19" t="s">
        <v>1560</v>
      </c>
      <c r="B2207" s="39">
        <v>410</v>
      </c>
      <c r="C2207" s="41"/>
      <c r="D2207" s="41"/>
      <c r="E2207" s="14" t="s">
        <v>566</v>
      </c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>
        <f>AF2208</f>
        <v>0</v>
      </c>
      <c r="AG2207" s="18">
        <f t="shared" si="5989"/>
        <v>0</v>
      </c>
      <c r="AH2207" s="18">
        <f t="shared" si="5989"/>
        <v>0</v>
      </c>
      <c r="AI2207" s="18">
        <f t="shared" si="5886"/>
        <v>0</v>
      </c>
      <c r="AJ2207" s="18">
        <f t="shared" si="5887"/>
        <v>0</v>
      </c>
      <c r="AK2207" s="18">
        <f t="shared" si="5888"/>
        <v>0</v>
      </c>
      <c r="AL2207" s="18">
        <f t="shared" si="5989"/>
        <v>0</v>
      </c>
      <c r="AM2207" s="18">
        <f t="shared" si="5889"/>
        <v>0</v>
      </c>
      <c r="AN2207" s="18">
        <f t="shared" si="5989"/>
        <v>0</v>
      </c>
      <c r="AO2207" s="18">
        <f t="shared" si="5989"/>
        <v>0</v>
      </c>
      <c r="AP2207" s="18">
        <f t="shared" si="5989"/>
        <v>0</v>
      </c>
      <c r="AQ2207" s="18">
        <f t="shared" si="5964"/>
        <v>0</v>
      </c>
      <c r="AR2207" s="18">
        <f t="shared" si="5965"/>
        <v>0</v>
      </c>
      <c r="AS2207" s="18">
        <f t="shared" si="5966"/>
        <v>0</v>
      </c>
      <c r="AT2207" s="18">
        <f t="shared" si="5989"/>
        <v>0</v>
      </c>
      <c r="AU2207" s="18">
        <f t="shared" si="5989"/>
        <v>0</v>
      </c>
      <c r="AV2207" s="18">
        <f t="shared" si="5989"/>
        <v>0</v>
      </c>
      <c r="AW2207" s="18">
        <f t="shared" si="5967"/>
        <v>0</v>
      </c>
      <c r="AX2207" s="18">
        <f t="shared" si="5968"/>
        <v>0</v>
      </c>
      <c r="AY2207" s="18">
        <f t="shared" si="5969"/>
        <v>0</v>
      </c>
      <c r="AZ2207" s="18">
        <f t="shared" si="5989"/>
        <v>0</v>
      </c>
      <c r="BA2207" s="18">
        <f t="shared" si="5989"/>
        <v>0</v>
      </c>
      <c r="BB2207" s="18">
        <f t="shared" si="5989"/>
        <v>0</v>
      </c>
      <c r="BC2207" s="18">
        <f t="shared" si="5955"/>
        <v>0</v>
      </c>
      <c r="BD2207" s="18">
        <f t="shared" si="5956"/>
        <v>0</v>
      </c>
      <c r="BE2207" s="18">
        <f t="shared" si="5957"/>
        <v>0</v>
      </c>
      <c r="BF2207" s="18">
        <f t="shared" si="5989"/>
        <v>0</v>
      </c>
      <c r="BG2207" s="18">
        <f t="shared" si="5989"/>
        <v>0</v>
      </c>
      <c r="BH2207" s="18">
        <f t="shared" si="5989"/>
        <v>0</v>
      </c>
      <c r="BI2207" s="18">
        <f t="shared" si="5952"/>
        <v>0</v>
      </c>
      <c r="BJ2207" s="18">
        <f t="shared" si="5953"/>
        <v>0</v>
      </c>
      <c r="BK2207" s="18">
        <f t="shared" si="5954"/>
        <v>0</v>
      </c>
      <c r="BL2207" s="18">
        <f t="shared" si="5989"/>
        <v>0</v>
      </c>
      <c r="BM2207" s="18">
        <f t="shared" si="5989"/>
        <v>0</v>
      </c>
      <c r="BN2207" s="18">
        <f t="shared" si="5989"/>
        <v>0</v>
      </c>
      <c r="BO2207" s="18">
        <f t="shared" si="5880"/>
        <v>0</v>
      </c>
      <c r="BP2207" s="18">
        <f t="shared" si="5881"/>
        <v>0</v>
      </c>
      <c r="BQ2207" s="18">
        <f t="shared" si="5882"/>
        <v>0</v>
      </c>
      <c r="BR2207" s="18">
        <f t="shared" si="5989"/>
        <v>0</v>
      </c>
      <c r="BS2207" s="18">
        <f t="shared" si="5989"/>
        <v>0</v>
      </c>
      <c r="BT2207" s="18">
        <f t="shared" si="5989"/>
        <v>0</v>
      </c>
      <c r="BU2207" s="18">
        <f t="shared" si="5990"/>
        <v>0</v>
      </c>
      <c r="BV2207" s="18">
        <f t="shared" si="5991"/>
        <v>0</v>
      </c>
      <c r="BW2207" s="18">
        <f t="shared" si="5992"/>
        <v>0</v>
      </c>
      <c r="BX2207" s="18">
        <f t="shared" si="5989"/>
        <v>0</v>
      </c>
      <c r="BY2207" s="18">
        <f t="shared" si="5989"/>
        <v>0</v>
      </c>
      <c r="BZ2207" s="18">
        <f t="shared" si="5989"/>
        <v>0</v>
      </c>
      <c r="CA2207" s="18">
        <f t="shared" si="5976"/>
        <v>0</v>
      </c>
      <c r="CB2207" s="18">
        <f t="shared" si="5977"/>
        <v>0</v>
      </c>
      <c r="CC2207" s="18">
        <f t="shared" si="5978"/>
        <v>0</v>
      </c>
      <c r="CD2207" s="18">
        <f t="shared" si="5989"/>
        <v>0</v>
      </c>
      <c r="CE2207" s="27" t="s">
        <v>1661</v>
      </c>
      <c r="CF2207" s="33"/>
    </row>
    <row r="2208" spans="1:84" hidden="1" x14ac:dyDescent="0.3">
      <c r="A2208" s="19" t="s">
        <v>1560</v>
      </c>
      <c r="B2208" s="39">
        <v>410</v>
      </c>
      <c r="C2208" s="41" t="s">
        <v>198</v>
      </c>
      <c r="D2208" s="41" t="s">
        <v>110</v>
      </c>
      <c r="E2208" s="14" t="s">
        <v>526</v>
      </c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/>
      <c r="AG2208" s="18"/>
      <c r="AH2208" s="18"/>
      <c r="AI2208" s="18">
        <f t="shared" si="5886"/>
        <v>0</v>
      </c>
      <c r="AJ2208" s="18">
        <f t="shared" si="5887"/>
        <v>0</v>
      </c>
      <c r="AK2208" s="18">
        <f t="shared" si="5888"/>
        <v>0</v>
      </c>
      <c r="AL2208" s="18"/>
      <c r="AM2208" s="18">
        <f t="shared" si="5889"/>
        <v>0</v>
      </c>
      <c r="AN2208" s="18"/>
      <c r="AO2208" s="18"/>
      <c r="AP2208" s="18"/>
      <c r="AQ2208" s="18">
        <f t="shared" si="5964"/>
        <v>0</v>
      </c>
      <c r="AR2208" s="18">
        <f t="shared" si="5965"/>
        <v>0</v>
      </c>
      <c r="AS2208" s="18">
        <f t="shared" si="5966"/>
        <v>0</v>
      </c>
      <c r="AT2208" s="18"/>
      <c r="AU2208" s="18"/>
      <c r="AV2208" s="18"/>
      <c r="AW2208" s="18">
        <f t="shared" si="5967"/>
        <v>0</v>
      </c>
      <c r="AX2208" s="18">
        <f t="shared" si="5968"/>
        <v>0</v>
      </c>
      <c r="AY2208" s="18">
        <f t="shared" si="5969"/>
        <v>0</v>
      </c>
      <c r="AZ2208" s="18"/>
      <c r="BA2208" s="18"/>
      <c r="BB2208" s="18"/>
      <c r="BC2208" s="18">
        <f t="shared" si="5955"/>
        <v>0</v>
      </c>
      <c r="BD2208" s="18">
        <f t="shared" si="5956"/>
        <v>0</v>
      </c>
      <c r="BE2208" s="18">
        <f t="shared" si="5957"/>
        <v>0</v>
      </c>
      <c r="BF2208" s="18"/>
      <c r="BG2208" s="18"/>
      <c r="BH2208" s="18"/>
      <c r="BI2208" s="18">
        <f t="shared" si="5952"/>
        <v>0</v>
      </c>
      <c r="BJ2208" s="18">
        <f t="shared" si="5953"/>
        <v>0</v>
      </c>
      <c r="BK2208" s="18">
        <f t="shared" si="5954"/>
        <v>0</v>
      </c>
      <c r="BL2208" s="18"/>
      <c r="BM2208" s="18"/>
      <c r="BN2208" s="18"/>
      <c r="BO2208" s="18">
        <f t="shared" ref="BO2208:BO2271" si="5993">BI2208+BL2208</f>
        <v>0</v>
      </c>
      <c r="BP2208" s="18">
        <f t="shared" ref="BP2208:BP2271" si="5994">BJ2208+BM2208</f>
        <v>0</v>
      </c>
      <c r="BQ2208" s="18">
        <f t="shared" ref="BQ2208:BQ2271" si="5995">BK2208+BN2208</f>
        <v>0</v>
      </c>
      <c r="BR2208" s="18"/>
      <c r="BS2208" s="18"/>
      <c r="BT2208" s="18"/>
      <c r="BU2208" s="18">
        <f t="shared" si="5990"/>
        <v>0</v>
      </c>
      <c r="BV2208" s="18">
        <f t="shared" si="5991"/>
        <v>0</v>
      </c>
      <c r="BW2208" s="18">
        <f t="shared" si="5992"/>
        <v>0</v>
      </c>
      <c r="BX2208" s="18"/>
      <c r="BY2208" s="18"/>
      <c r="BZ2208" s="18"/>
      <c r="CA2208" s="18">
        <f t="shared" si="5976"/>
        <v>0</v>
      </c>
      <c r="CB2208" s="18">
        <f t="shared" si="5977"/>
        <v>0</v>
      </c>
      <c r="CC2208" s="18">
        <f t="shared" si="5978"/>
        <v>0</v>
      </c>
      <c r="CD2208" s="18"/>
      <c r="CE2208" s="27" t="s">
        <v>1661</v>
      </c>
      <c r="CF2208" s="33"/>
    </row>
    <row r="2209" spans="1:84" ht="62.4" hidden="1" x14ac:dyDescent="0.3">
      <c r="A2209" s="19" t="s">
        <v>1517</v>
      </c>
      <c r="B2209" s="39"/>
      <c r="C2209" s="41"/>
      <c r="D2209" s="41"/>
      <c r="E2209" s="14" t="s">
        <v>1518</v>
      </c>
      <c r="F2209" s="18"/>
      <c r="G2209" s="18"/>
      <c r="H2209" s="18"/>
      <c r="I2209" s="18"/>
      <c r="J2209" s="18"/>
      <c r="K2209" s="18"/>
      <c r="L2209" s="18"/>
      <c r="M2209" s="18"/>
      <c r="N2209" s="18"/>
      <c r="O2209" s="18">
        <f>O2210</f>
        <v>0</v>
      </c>
      <c r="P2209" s="18">
        <f t="shared" ref="P2209:CD2211" si="5996">P2210</f>
        <v>2850</v>
      </c>
      <c r="Q2209" s="18">
        <f t="shared" si="5996"/>
        <v>0</v>
      </c>
      <c r="R2209" s="18">
        <f t="shared" si="5996"/>
        <v>0</v>
      </c>
      <c r="S2209" s="18">
        <f t="shared" si="5996"/>
        <v>-2850</v>
      </c>
      <c r="T2209" s="18">
        <f t="shared" si="5948"/>
        <v>0</v>
      </c>
      <c r="U2209" s="18">
        <f t="shared" si="5949"/>
        <v>0</v>
      </c>
      <c r="V2209" s="18">
        <f t="shared" si="5950"/>
        <v>0</v>
      </c>
      <c r="W2209" s="18">
        <f t="shared" si="5996"/>
        <v>0</v>
      </c>
      <c r="X2209" s="18">
        <f t="shared" si="5996"/>
        <v>0</v>
      </c>
      <c r="Y2209" s="18">
        <f t="shared" si="5996"/>
        <v>0</v>
      </c>
      <c r="Z2209" s="18">
        <f t="shared" si="5996"/>
        <v>0</v>
      </c>
      <c r="AA2209" s="18">
        <f t="shared" si="5996"/>
        <v>0</v>
      </c>
      <c r="AB2209" s="18">
        <f t="shared" si="5996"/>
        <v>0</v>
      </c>
      <c r="AC2209" s="18">
        <f t="shared" si="5936"/>
        <v>0</v>
      </c>
      <c r="AD2209" s="18">
        <f t="shared" si="5937"/>
        <v>0</v>
      </c>
      <c r="AE2209" s="18">
        <f t="shared" si="5938"/>
        <v>0</v>
      </c>
      <c r="AF2209" s="18">
        <f t="shared" si="5996"/>
        <v>0</v>
      </c>
      <c r="AG2209" s="18">
        <f t="shared" si="5996"/>
        <v>0</v>
      </c>
      <c r="AH2209" s="18">
        <f t="shared" si="5996"/>
        <v>0</v>
      </c>
      <c r="AI2209" s="18">
        <f t="shared" si="5886"/>
        <v>0</v>
      </c>
      <c r="AJ2209" s="18">
        <f t="shared" si="5887"/>
        <v>0</v>
      </c>
      <c r="AK2209" s="18">
        <f t="shared" si="5888"/>
        <v>0</v>
      </c>
      <c r="AL2209" s="18">
        <f t="shared" si="5996"/>
        <v>0</v>
      </c>
      <c r="AM2209" s="18">
        <f t="shared" si="5889"/>
        <v>0</v>
      </c>
      <c r="AN2209" s="18">
        <f t="shared" si="5996"/>
        <v>0</v>
      </c>
      <c r="AO2209" s="18">
        <f t="shared" si="5996"/>
        <v>0</v>
      </c>
      <c r="AP2209" s="18">
        <f t="shared" si="5996"/>
        <v>0</v>
      </c>
      <c r="AQ2209" s="18">
        <f t="shared" si="5964"/>
        <v>0</v>
      </c>
      <c r="AR2209" s="18">
        <f t="shared" si="5965"/>
        <v>0</v>
      </c>
      <c r="AS2209" s="18">
        <f t="shared" si="5966"/>
        <v>0</v>
      </c>
      <c r="AT2209" s="18">
        <f t="shared" si="5996"/>
        <v>0</v>
      </c>
      <c r="AU2209" s="18">
        <f t="shared" si="5996"/>
        <v>0</v>
      </c>
      <c r="AV2209" s="18">
        <f t="shared" si="5996"/>
        <v>0</v>
      </c>
      <c r="AW2209" s="18">
        <f t="shared" si="5967"/>
        <v>0</v>
      </c>
      <c r="AX2209" s="18">
        <f t="shared" si="5968"/>
        <v>0</v>
      </c>
      <c r="AY2209" s="18">
        <f t="shared" si="5969"/>
        <v>0</v>
      </c>
      <c r="AZ2209" s="18">
        <f t="shared" si="5996"/>
        <v>0</v>
      </c>
      <c r="BA2209" s="18">
        <f t="shared" si="5996"/>
        <v>0</v>
      </c>
      <c r="BB2209" s="18">
        <f t="shared" si="5996"/>
        <v>0</v>
      </c>
      <c r="BC2209" s="18">
        <f t="shared" si="5955"/>
        <v>0</v>
      </c>
      <c r="BD2209" s="18">
        <f t="shared" si="5956"/>
        <v>0</v>
      </c>
      <c r="BE2209" s="18">
        <f t="shared" si="5957"/>
        <v>0</v>
      </c>
      <c r="BF2209" s="18">
        <f t="shared" si="5996"/>
        <v>0</v>
      </c>
      <c r="BG2209" s="18">
        <f t="shared" si="5996"/>
        <v>0</v>
      </c>
      <c r="BH2209" s="18">
        <f t="shared" si="5996"/>
        <v>0</v>
      </c>
      <c r="BI2209" s="18">
        <f t="shared" si="5952"/>
        <v>0</v>
      </c>
      <c r="BJ2209" s="18">
        <f t="shared" si="5953"/>
        <v>0</v>
      </c>
      <c r="BK2209" s="18">
        <f t="shared" si="5954"/>
        <v>0</v>
      </c>
      <c r="BL2209" s="18">
        <f t="shared" si="5996"/>
        <v>0</v>
      </c>
      <c r="BM2209" s="18">
        <f t="shared" si="5996"/>
        <v>0</v>
      </c>
      <c r="BN2209" s="18">
        <f t="shared" si="5996"/>
        <v>0</v>
      </c>
      <c r="BO2209" s="18">
        <f t="shared" si="5993"/>
        <v>0</v>
      </c>
      <c r="BP2209" s="18">
        <f t="shared" si="5994"/>
        <v>0</v>
      </c>
      <c r="BQ2209" s="18">
        <f t="shared" si="5995"/>
        <v>0</v>
      </c>
      <c r="BR2209" s="18">
        <f t="shared" si="5996"/>
        <v>0</v>
      </c>
      <c r="BS2209" s="18">
        <f t="shared" si="5996"/>
        <v>0</v>
      </c>
      <c r="BT2209" s="18">
        <f t="shared" si="5996"/>
        <v>0</v>
      </c>
      <c r="BU2209" s="18">
        <f t="shared" si="5990"/>
        <v>0</v>
      </c>
      <c r="BV2209" s="18">
        <f t="shared" si="5991"/>
        <v>0</v>
      </c>
      <c r="BW2209" s="18">
        <f t="shared" si="5992"/>
        <v>0</v>
      </c>
      <c r="BX2209" s="18">
        <f t="shared" si="5996"/>
        <v>0</v>
      </c>
      <c r="BY2209" s="18">
        <f t="shared" si="5996"/>
        <v>0</v>
      </c>
      <c r="BZ2209" s="18">
        <f t="shared" si="5996"/>
        <v>0</v>
      </c>
      <c r="CA2209" s="18">
        <f t="shared" si="5976"/>
        <v>0</v>
      </c>
      <c r="CB2209" s="18">
        <f t="shared" si="5977"/>
        <v>0</v>
      </c>
      <c r="CC2209" s="18">
        <f t="shared" si="5978"/>
        <v>0</v>
      </c>
      <c r="CD2209" s="18">
        <f t="shared" si="5996"/>
        <v>0</v>
      </c>
      <c r="CE2209" s="27" t="s">
        <v>1661</v>
      </c>
      <c r="CF2209" s="33"/>
    </row>
    <row r="2210" spans="1:84" ht="46.8" hidden="1" x14ac:dyDescent="0.3">
      <c r="A2210" s="19" t="s">
        <v>1517</v>
      </c>
      <c r="B2210" s="39">
        <v>400</v>
      </c>
      <c r="C2210" s="41"/>
      <c r="D2210" s="41"/>
      <c r="E2210" s="14" t="s">
        <v>553</v>
      </c>
      <c r="F2210" s="18"/>
      <c r="G2210" s="18"/>
      <c r="H2210" s="18"/>
      <c r="I2210" s="18"/>
      <c r="J2210" s="18"/>
      <c r="K2210" s="18"/>
      <c r="L2210" s="18"/>
      <c r="M2210" s="18"/>
      <c r="N2210" s="18"/>
      <c r="O2210" s="18">
        <f>O2211</f>
        <v>0</v>
      </c>
      <c r="P2210" s="18">
        <f t="shared" si="5996"/>
        <v>2850</v>
      </c>
      <c r="Q2210" s="18">
        <f t="shared" si="5996"/>
        <v>0</v>
      </c>
      <c r="R2210" s="18">
        <f t="shared" si="5996"/>
        <v>0</v>
      </c>
      <c r="S2210" s="18">
        <f t="shared" si="5996"/>
        <v>-2850</v>
      </c>
      <c r="T2210" s="18">
        <f t="shared" si="5948"/>
        <v>0</v>
      </c>
      <c r="U2210" s="18">
        <f t="shared" si="5949"/>
        <v>0</v>
      </c>
      <c r="V2210" s="18">
        <f t="shared" si="5950"/>
        <v>0</v>
      </c>
      <c r="W2210" s="18">
        <f t="shared" si="5996"/>
        <v>0</v>
      </c>
      <c r="X2210" s="18">
        <f t="shared" si="5996"/>
        <v>0</v>
      </c>
      <c r="Y2210" s="18">
        <f t="shared" si="5996"/>
        <v>0</v>
      </c>
      <c r="Z2210" s="18">
        <f t="shared" si="5996"/>
        <v>0</v>
      </c>
      <c r="AA2210" s="18">
        <f t="shared" si="5996"/>
        <v>0</v>
      </c>
      <c r="AB2210" s="18">
        <f t="shared" si="5996"/>
        <v>0</v>
      </c>
      <c r="AC2210" s="18">
        <f t="shared" si="5936"/>
        <v>0</v>
      </c>
      <c r="AD2210" s="18">
        <f t="shared" si="5937"/>
        <v>0</v>
      </c>
      <c r="AE2210" s="18">
        <f t="shared" si="5938"/>
        <v>0</v>
      </c>
      <c r="AF2210" s="18">
        <f t="shared" si="5996"/>
        <v>0</v>
      </c>
      <c r="AG2210" s="18">
        <f t="shared" si="5996"/>
        <v>0</v>
      </c>
      <c r="AH2210" s="18">
        <f t="shared" si="5996"/>
        <v>0</v>
      </c>
      <c r="AI2210" s="18">
        <f t="shared" ref="AI2210:AI2278" si="5997">AC2210+AF2210</f>
        <v>0</v>
      </c>
      <c r="AJ2210" s="18">
        <f t="shared" ref="AJ2210:AJ2278" si="5998">AD2210+AG2210</f>
        <v>0</v>
      </c>
      <c r="AK2210" s="18">
        <f t="shared" ref="AK2210:AK2278" si="5999">AE2210+AH2210</f>
        <v>0</v>
      </c>
      <c r="AL2210" s="18">
        <f t="shared" si="5996"/>
        <v>0</v>
      </c>
      <c r="AM2210" s="18">
        <f t="shared" ref="AM2210:AM2278" si="6000">AI2210+AL2210</f>
        <v>0</v>
      </c>
      <c r="AN2210" s="18">
        <f t="shared" si="5996"/>
        <v>0</v>
      </c>
      <c r="AO2210" s="18">
        <f t="shared" si="5996"/>
        <v>0</v>
      </c>
      <c r="AP2210" s="18">
        <f t="shared" si="5996"/>
        <v>0</v>
      </c>
      <c r="AQ2210" s="18">
        <f t="shared" si="5964"/>
        <v>0</v>
      </c>
      <c r="AR2210" s="18">
        <f t="shared" si="5965"/>
        <v>0</v>
      </c>
      <c r="AS2210" s="18">
        <f t="shared" si="5966"/>
        <v>0</v>
      </c>
      <c r="AT2210" s="18">
        <f t="shared" si="5996"/>
        <v>0</v>
      </c>
      <c r="AU2210" s="18">
        <f t="shared" si="5996"/>
        <v>0</v>
      </c>
      <c r="AV2210" s="18">
        <f t="shared" si="5996"/>
        <v>0</v>
      </c>
      <c r="AW2210" s="18">
        <f t="shared" si="5967"/>
        <v>0</v>
      </c>
      <c r="AX2210" s="18">
        <f t="shared" si="5968"/>
        <v>0</v>
      </c>
      <c r="AY2210" s="18">
        <f t="shared" si="5969"/>
        <v>0</v>
      </c>
      <c r="AZ2210" s="18">
        <f t="shared" si="5996"/>
        <v>0</v>
      </c>
      <c r="BA2210" s="18">
        <f t="shared" si="5996"/>
        <v>0</v>
      </c>
      <c r="BB2210" s="18">
        <f t="shared" si="5996"/>
        <v>0</v>
      </c>
      <c r="BC2210" s="18">
        <f t="shared" si="5955"/>
        <v>0</v>
      </c>
      <c r="BD2210" s="18">
        <f t="shared" si="5956"/>
        <v>0</v>
      </c>
      <c r="BE2210" s="18">
        <f t="shared" si="5957"/>
        <v>0</v>
      </c>
      <c r="BF2210" s="18">
        <f t="shared" si="5996"/>
        <v>0</v>
      </c>
      <c r="BG2210" s="18">
        <f t="shared" si="5996"/>
        <v>0</v>
      </c>
      <c r="BH2210" s="18">
        <f t="shared" si="5996"/>
        <v>0</v>
      </c>
      <c r="BI2210" s="18">
        <f t="shared" si="5952"/>
        <v>0</v>
      </c>
      <c r="BJ2210" s="18">
        <f t="shared" si="5953"/>
        <v>0</v>
      </c>
      <c r="BK2210" s="18">
        <f t="shared" si="5954"/>
        <v>0</v>
      </c>
      <c r="BL2210" s="18">
        <f t="shared" si="5996"/>
        <v>0</v>
      </c>
      <c r="BM2210" s="18">
        <f t="shared" si="5996"/>
        <v>0</v>
      </c>
      <c r="BN2210" s="18">
        <f t="shared" si="5996"/>
        <v>0</v>
      </c>
      <c r="BO2210" s="18">
        <f t="shared" si="5993"/>
        <v>0</v>
      </c>
      <c r="BP2210" s="18">
        <f t="shared" si="5994"/>
        <v>0</v>
      </c>
      <c r="BQ2210" s="18">
        <f t="shared" si="5995"/>
        <v>0</v>
      </c>
      <c r="BR2210" s="18">
        <f t="shared" si="5996"/>
        <v>0</v>
      </c>
      <c r="BS2210" s="18">
        <f t="shared" si="5996"/>
        <v>0</v>
      </c>
      <c r="BT2210" s="18">
        <f t="shared" si="5996"/>
        <v>0</v>
      </c>
      <c r="BU2210" s="18">
        <f t="shared" si="5990"/>
        <v>0</v>
      </c>
      <c r="BV2210" s="18">
        <f t="shared" si="5991"/>
        <v>0</v>
      </c>
      <c r="BW2210" s="18">
        <f t="shared" si="5992"/>
        <v>0</v>
      </c>
      <c r="BX2210" s="18">
        <f t="shared" si="5996"/>
        <v>0</v>
      </c>
      <c r="BY2210" s="18">
        <f t="shared" si="5996"/>
        <v>0</v>
      </c>
      <c r="BZ2210" s="18">
        <f t="shared" si="5996"/>
        <v>0</v>
      </c>
      <c r="CA2210" s="18">
        <f t="shared" si="5976"/>
        <v>0</v>
      </c>
      <c r="CB2210" s="18">
        <f t="shared" si="5977"/>
        <v>0</v>
      </c>
      <c r="CC2210" s="18">
        <f t="shared" si="5978"/>
        <v>0</v>
      </c>
      <c r="CD2210" s="18">
        <f t="shared" si="5996"/>
        <v>0</v>
      </c>
      <c r="CE2210" s="27" t="s">
        <v>1661</v>
      </c>
      <c r="CF2210" s="33"/>
    </row>
    <row r="2211" spans="1:84" hidden="1" x14ac:dyDescent="0.3">
      <c r="A2211" s="19" t="s">
        <v>1517</v>
      </c>
      <c r="B2211" s="39">
        <v>410</v>
      </c>
      <c r="C2211" s="41"/>
      <c r="D2211" s="41"/>
      <c r="E2211" s="14" t="s">
        <v>566</v>
      </c>
      <c r="F2211" s="18"/>
      <c r="G2211" s="18"/>
      <c r="H2211" s="18"/>
      <c r="I2211" s="18"/>
      <c r="J2211" s="18"/>
      <c r="K2211" s="18"/>
      <c r="L2211" s="18"/>
      <c r="M2211" s="18"/>
      <c r="N2211" s="18"/>
      <c r="O2211" s="18">
        <f>O2212</f>
        <v>0</v>
      </c>
      <c r="P2211" s="18">
        <f t="shared" si="5996"/>
        <v>2850</v>
      </c>
      <c r="Q2211" s="18">
        <f t="shared" si="5996"/>
        <v>0</v>
      </c>
      <c r="R2211" s="18">
        <f t="shared" si="5996"/>
        <v>0</v>
      </c>
      <c r="S2211" s="18">
        <f t="shared" si="5996"/>
        <v>-2850</v>
      </c>
      <c r="T2211" s="18">
        <f t="shared" si="5948"/>
        <v>0</v>
      </c>
      <c r="U2211" s="18">
        <f t="shared" si="5949"/>
        <v>0</v>
      </c>
      <c r="V2211" s="18">
        <f t="shared" si="5950"/>
        <v>0</v>
      </c>
      <c r="W2211" s="18">
        <f t="shared" si="5996"/>
        <v>0</v>
      </c>
      <c r="X2211" s="18">
        <f t="shared" si="5996"/>
        <v>0</v>
      </c>
      <c r="Y2211" s="18">
        <f t="shared" si="5996"/>
        <v>0</v>
      </c>
      <c r="Z2211" s="18">
        <f t="shared" si="5996"/>
        <v>0</v>
      </c>
      <c r="AA2211" s="18">
        <f t="shared" si="5996"/>
        <v>0</v>
      </c>
      <c r="AB2211" s="18">
        <f t="shared" si="5996"/>
        <v>0</v>
      </c>
      <c r="AC2211" s="18">
        <f t="shared" si="5936"/>
        <v>0</v>
      </c>
      <c r="AD2211" s="18">
        <f t="shared" si="5937"/>
        <v>0</v>
      </c>
      <c r="AE2211" s="18">
        <f t="shared" si="5938"/>
        <v>0</v>
      </c>
      <c r="AF2211" s="18">
        <f t="shared" si="5996"/>
        <v>0</v>
      </c>
      <c r="AG2211" s="18">
        <f t="shared" si="5996"/>
        <v>0</v>
      </c>
      <c r="AH2211" s="18">
        <f t="shared" si="5996"/>
        <v>0</v>
      </c>
      <c r="AI2211" s="18">
        <f t="shared" si="5997"/>
        <v>0</v>
      </c>
      <c r="AJ2211" s="18">
        <f t="shared" si="5998"/>
        <v>0</v>
      </c>
      <c r="AK2211" s="18">
        <f t="shared" si="5999"/>
        <v>0</v>
      </c>
      <c r="AL2211" s="18">
        <f t="shared" si="5996"/>
        <v>0</v>
      </c>
      <c r="AM2211" s="18">
        <f t="shared" si="6000"/>
        <v>0</v>
      </c>
      <c r="AN2211" s="18">
        <f t="shared" si="5996"/>
        <v>0</v>
      </c>
      <c r="AO2211" s="18">
        <f t="shared" si="5996"/>
        <v>0</v>
      </c>
      <c r="AP2211" s="18">
        <f t="shared" si="5996"/>
        <v>0</v>
      </c>
      <c r="AQ2211" s="18">
        <f t="shared" si="5964"/>
        <v>0</v>
      </c>
      <c r="AR2211" s="18">
        <f t="shared" si="5965"/>
        <v>0</v>
      </c>
      <c r="AS2211" s="18">
        <f t="shared" si="5966"/>
        <v>0</v>
      </c>
      <c r="AT2211" s="18">
        <f t="shared" si="5996"/>
        <v>0</v>
      </c>
      <c r="AU2211" s="18">
        <f t="shared" si="5996"/>
        <v>0</v>
      </c>
      <c r="AV2211" s="18">
        <f t="shared" si="5996"/>
        <v>0</v>
      </c>
      <c r="AW2211" s="18">
        <f t="shared" si="5967"/>
        <v>0</v>
      </c>
      <c r="AX2211" s="18">
        <f t="shared" si="5968"/>
        <v>0</v>
      </c>
      <c r="AY2211" s="18">
        <f t="shared" si="5969"/>
        <v>0</v>
      </c>
      <c r="AZ2211" s="18">
        <f t="shared" si="5996"/>
        <v>0</v>
      </c>
      <c r="BA2211" s="18">
        <f t="shared" si="5996"/>
        <v>0</v>
      </c>
      <c r="BB2211" s="18">
        <f t="shared" si="5996"/>
        <v>0</v>
      </c>
      <c r="BC2211" s="18">
        <f t="shared" si="5955"/>
        <v>0</v>
      </c>
      <c r="BD2211" s="18">
        <f t="shared" si="5956"/>
        <v>0</v>
      </c>
      <c r="BE2211" s="18">
        <f t="shared" si="5957"/>
        <v>0</v>
      </c>
      <c r="BF2211" s="18">
        <f t="shared" si="5996"/>
        <v>0</v>
      </c>
      <c r="BG2211" s="18">
        <f t="shared" si="5996"/>
        <v>0</v>
      </c>
      <c r="BH2211" s="18">
        <f t="shared" si="5996"/>
        <v>0</v>
      </c>
      <c r="BI2211" s="18">
        <f t="shared" si="5952"/>
        <v>0</v>
      </c>
      <c r="BJ2211" s="18">
        <f t="shared" si="5953"/>
        <v>0</v>
      </c>
      <c r="BK2211" s="18">
        <f t="shared" si="5954"/>
        <v>0</v>
      </c>
      <c r="BL2211" s="18">
        <f t="shared" si="5996"/>
        <v>0</v>
      </c>
      <c r="BM2211" s="18">
        <f t="shared" si="5996"/>
        <v>0</v>
      </c>
      <c r="BN2211" s="18">
        <f t="shared" si="5996"/>
        <v>0</v>
      </c>
      <c r="BO2211" s="18">
        <f t="shared" si="5993"/>
        <v>0</v>
      </c>
      <c r="BP2211" s="18">
        <f t="shared" si="5994"/>
        <v>0</v>
      </c>
      <c r="BQ2211" s="18">
        <f t="shared" si="5995"/>
        <v>0</v>
      </c>
      <c r="BR2211" s="18">
        <f t="shared" si="5996"/>
        <v>0</v>
      </c>
      <c r="BS2211" s="18">
        <f t="shared" si="5996"/>
        <v>0</v>
      </c>
      <c r="BT2211" s="18">
        <f t="shared" si="5996"/>
        <v>0</v>
      </c>
      <c r="BU2211" s="18">
        <f t="shared" si="5990"/>
        <v>0</v>
      </c>
      <c r="BV2211" s="18">
        <f t="shared" si="5991"/>
        <v>0</v>
      </c>
      <c r="BW2211" s="18">
        <f t="shared" si="5992"/>
        <v>0</v>
      </c>
      <c r="BX2211" s="18">
        <f t="shared" si="5996"/>
        <v>0</v>
      </c>
      <c r="BY2211" s="18">
        <f t="shared" si="5996"/>
        <v>0</v>
      </c>
      <c r="BZ2211" s="18">
        <f t="shared" si="5996"/>
        <v>0</v>
      </c>
      <c r="CA2211" s="18">
        <f t="shared" si="5976"/>
        <v>0</v>
      </c>
      <c r="CB2211" s="18">
        <f t="shared" si="5977"/>
        <v>0</v>
      </c>
      <c r="CC2211" s="18">
        <f t="shared" si="5978"/>
        <v>0</v>
      </c>
      <c r="CD2211" s="18">
        <f t="shared" si="5996"/>
        <v>0</v>
      </c>
      <c r="CE2211" s="27" t="s">
        <v>1661</v>
      </c>
      <c r="CF2211" s="33"/>
    </row>
    <row r="2212" spans="1:84" hidden="1" x14ac:dyDescent="0.3">
      <c r="A2212" s="19" t="s">
        <v>1517</v>
      </c>
      <c r="B2212" s="39">
        <v>410</v>
      </c>
      <c r="C2212" s="41" t="s">
        <v>198</v>
      </c>
      <c r="D2212" s="41" t="s">
        <v>110</v>
      </c>
      <c r="E2212" s="14" t="s">
        <v>526</v>
      </c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>
        <v>2850</v>
      </c>
      <c r="Q2212" s="18"/>
      <c r="R2212" s="18"/>
      <c r="S2212" s="18">
        <v>-2850</v>
      </c>
      <c r="T2212" s="18">
        <f t="shared" si="5948"/>
        <v>0</v>
      </c>
      <c r="U2212" s="18">
        <f t="shared" si="5949"/>
        <v>0</v>
      </c>
      <c r="V2212" s="18">
        <f t="shared" si="5950"/>
        <v>0</v>
      </c>
      <c r="W2212" s="18"/>
      <c r="X2212" s="18"/>
      <c r="Y2212" s="18"/>
      <c r="Z2212" s="18"/>
      <c r="AA2212" s="18"/>
      <c r="AB2212" s="18"/>
      <c r="AC2212" s="18">
        <f t="shared" si="5936"/>
        <v>0</v>
      </c>
      <c r="AD2212" s="18">
        <f t="shared" si="5937"/>
        <v>0</v>
      </c>
      <c r="AE2212" s="18">
        <f t="shared" si="5938"/>
        <v>0</v>
      </c>
      <c r="AF2212" s="18"/>
      <c r="AG2212" s="18"/>
      <c r="AH2212" s="18"/>
      <c r="AI2212" s="18">
        <f t="shared" si="5997"/>
        <v>0</v>
      </c>
      <c r="AJ2212" s="18">
        <f t="shared" si="5998"/>
        <v>0</v>
      </c>
      <c r="AK2212" s="18">
        <f t="shared" si="5999"/>
        <v>0</v>
      </c>
      <c r="AL2212" s="18"/>
      <c r="AM2212" s="18">
        <f t="shared" si="6000"/>
        <v>0</v>
      </c>
      <c r="AN2212" s="18"/>
      <c r="AO2212" s="18"/>
      <c r="AP2212" s="18"/>
      <c r="AQ2212" s="18">
        <f t="shared" si="5964"/>
        <v>0</v>
      </c>
      <c r="AR2212" s="18">
        <f t="shared" si="5965"/>
        <v>0</v>
      </c>
      <c r="AS2212" s="18">
        <f t="shared" si="5966"/>
        <v>0</v>
      </c>
      <c r="AT2212" s="18"/>
      <c r="AU2212" s="18"/>
      <c r="AV2212" s="18"/>
      <c r="AW2212" s="18">
        <f t="shared" si="5967"/>
        <v>0</v>
      </c>
      <c r="AX2212" s="18">
        <f t="shared" si="5968"/>
        <v>0</v>
      </c>
      <c r="AY2212" s="18">
        <f t="shared" si="5969"/>
        <v>0</v>
      </c>
      <c r="AZ2212" s="18"/>
      <c r="BA2212" s="18"/>
      <c r="BB2212" s="18"/>
      <c r="BC2212" s="18">
        <f t="shared" si="5955"/>
        <v>0</v>
      </c>
      <c r="BD2212" s="18">
        <f t="shared" si="5956"/>
        <v>0</v>
      </c>
      <c r="BE2212" s="18">
        <f t="shared" si="5957"/>
        <v>0</v>
      </c>
      <c r="BF2212" s="18"/>
      <c r="BG2212" s="18"/>
      <c r="BH2212" s="18"/>
      <c r="BI2212" s="18">
        <f t="shared" si="5952"/>
        <v>0</v>
      </c>
      <c r="BJ2212" s="18">
        <f t="shared" si="5953"/>
        <v>0</v>
      </c>
      <c r="BK2212" s="18">
        <f t="shared" si="5954"/>
        <v>0</v>
      </c>
      <c r="BL2212" s="18"/>
      <c r="BM2212" s="18"/>
      <c r="BN2212" s="18"/>
      <c r="BO2212" s="18">
        <f t="shared" si="5993"/>
        <v>0</v>
      </c>
      <c r="BP2212" s="18">
        <f t="shared" si="5994"/>
        <v>0</v>
      </c>
      <c r="BQ2212" s="18">
        <f t="shared" si="5995"/>
        <v>0</v>
      </c>
      <c r="BR2212" s="18"/>
      <c r="BS2212" s="18"/>
      <c r="BT2212" s="18"/>
      <c r="BU2212" s="18">
        <f t="shared" si="5990"/>
        <v>0</v>
      </c>
      <c r="BV2212" s="18">
        <f t="shared" si="5991"/>
        <v>0</v>
      </c>
      <c r="BW2212" s="18">
        <f t="shared" si="5992"/>
        <v>0</v>
      </c>
      <c r="BX2212" s="18"/>
      <c r="BY2212" s="18"/>
      <c r="BZ2212" s="18"/>
      <c r="CA2212" s="18">
        <f t="shared" si="5976"/>
        <v>0</v>
      </c>
      <c r="CB2212" s="18">
        <f t="shared" si="5977"/>
        <v>0</v>
      </c>
      <c r="CC2212" s="18">
        <f t="shared" si="5978"/>
        <v>0</v>
      </c>
      <c r="CD2212" s="18"/>
      <c r="CE2212" s="27" t="s">
        <v>1661</v>
      </c>
      <c r="CF2212" s="33"/>
    </row>
    <row r="2213" spans="1:84" ht="46.8" x14ac:dyDescent="0.3">
      <c r="A2213" s="41" t="s">
        <v>377</v>
      </c>
      <c r="B2213" s="39"/>
      <c r="C2213" s="41"/>
      <c r="D2213" s="41"/>
      <c r="E2213" s="14" t="s">
        <v>1119</v>
      </c>
      <c r="F2213" s="18">
        <f t="shared" ref="F2213:K2219" si="6001">F2214</f>
        <v>41944.5</v>
      </c>
      <c r="G2213" s="18">
        <f t="shared" si="6001"/>
        <v>86980.4</v>
      </c>
      <c r="H2213" s="18">
        <f t="shared" si="6001"/>
        <v>8017</v>
      </c>
      <c r="I2213" s="18">
        <f t="shared" si="6001"/>
        <v>0</v>
      </c>
      <c r="J2213" s="18">
        <f t="shared" si="6001"/>
        <v>0</v>
      </c>
      <c r="K2213" s="18">
        <f t="shared" si="6001"/>
        <v>0</v>
      </c>
      <c r="L2213" s="18">
        <f t="shared" si="5983"/>
        <v>41944.5</v>
      </c>
      <c r="M2213" s="18">
        <f t="shared" si="5984"/>
        <v>86980.4</v>
      </c>
      <c r="N2213" s="18">
        <f t="shared" si="5985"/>
        <v>8017</v>
      </c>
      <c r="O2213" s="18">
        <f t="shared" ref="O2213:S2219" si="6002">O2214</f>
        <v>0</v>
      </c>
      <c r="P2213" s="18">
        <f t="shared" si="6002"/>
        <v>0</v>
      </c>
      <c r="Q2213" s="18">
        <f t="shared" si="6002"/>
        <v>0</v>
      </c>
      <c r="R2213" s="18">
        <f t="shared" si="6002"/>
        <v>0</v>
      </c>
      <c r="S2213" s="18">
        <f t="shared" si="6002"/>
        <v>0</v>
      </c>
      <c r="T2213" s="18">
        <f t="shared" si="5948"/>
        <v>41944.5</v>
      </c>
      <c r="U2213" s="18">
        <f t="shared" si="5949"/>
        <v>86980.4</v>
      </c>
      <c r="V2213" s="18">
        <f t="shared" si="5950"/>
        <v>8017</v>
      </c>
      <c r="W2213" s="18">
        <f t="shared" ref="W2213:CD2213" si="6003">W2214</f>
        <v>0</v>
      </c>
      <c r="X2213" s="18">
        <f t="shared" si="6003"/>
        <v>0</v>
      </c>
      <c r="Y2213" s="18">
        <f t="shared" si="6003"/>
        <v>0</v>
      </c>
      <c r="Z2213" s="18">
        <f t="shared" si="6003"/>
        <v>0</v>
      </c>
      <c r="AA2213" s="18">
        <f t="shared" si="6003"/>
        <v>0</v>
      </c>
      <c r="AB2213" s="18">
        <f t="shared" si="6003"/>
        <v>0</v>
      </c>
      <c r="AC2213" s="18">
        <f t="shared" si="5936"/>
        <v>41944.5</v>
      </c>
      <c r="AD2213" s="18">
        <f t="shared" si="5937"/>
        <v>86980.4</v>
      </c>
      <c r="AE2213" s="18">
        <f t="shared" si="5938"/>
        <v>8017</v>
      </c>
      <c r="AF2213" s="18">
        <f t="shared" si="6003"/>
        <v>-31512.436000000002</v>
      </c>
      <c r="AG2213" s="18">
        <f t="shared" si="6003"/>
        <v>33472.125999999997</v>
      </c>
      <c r="AH2213" s="18">
        <f t="shared" si="6003"/>
        <v>-1959.69</v>
      </c>
      <c r="AI2213" s="18">
        <f t="shared" si="5997"/>
        <v>10432.063999999998</v>
      </c>
      <c r="AJ2213" s="18">
        <f t="shared" si="5998"/>
        <v>120452.52599999998</v>
      </c>
      <c r="AK2213" s="18">
        <f t="shared" si="5999"/>
        <v>6057.3099999999995</v>
      </c>
      <c r="AL2213" s="18">
        <f t="shared" si="6003"/>
        <v>0</v>
      </c>
      <c r="AM2213" s="18">
        <f t="shared" si="6000"/>
        <v>10432.063999999998</v>
      </c>
      <c r="AN2213" s="18">
        <f t="shared" si="6003"/>
        <v>0</v>
      </c>
      <c r="AO2213" s="18">
        <f t="shared" si="6003"/>
        <v>0</v>
      </c>
      <c r="AP2213" s="18">
        <f t="shared" si="6003"/>
        <v>0</v>
      </c>
      <c r="AQ2213" s="18">
        <f t="shared" si="5964"/>
        <v>10432.063999999998</v>
      </c>
      <c r="AR2213" s="18">
        <f t="shared" si="5965"/>
        <v>120452.52599999998</v>
      </c>
      <c r="AS2213" s="18">
        <f t="shared" si="5966"/>
        <v>6057.3099999999995</v>
      </c>
      <c r="AT2213" s="18">
        <f t="shared" si="6003"/>
        <v>0</v>
      </c>
      <c r="AU2213" s="18">
        <f t="shared" si="6003"/>
        <v>0</v>
      </c>
      <c r="AV2213" s="18">
        <f t="shared" si="6003"/>
        <v>0</v>
      </c>
      <c r="AW2213" s="18">
        <f t="shared" si="5967"/>
        <v>10432.063999999998</v>
      </c>
      <c r="AX2213" s="18">
        <f t="shared" si="5968"/>
        <v>120452.52599999998</v>
      </c>
      <c r="AY2213" s="18">
        <f t="shared" si="5969"/>
        <v>6057.3099999999995</v>
      </c>
      <c r="AZ2213" s="18">
        <f t="shared" si="6003"/>
        <v>0</v>
      </c>
      <c r="BA2213" s="18">
        <f t="shared" si="6003"/>
        <v>0</v>
      </c>
      <c r="BB2213" s="18">
        <f t="shared" si="6003"/>
        <v>0</v>
      </c>
      <c r="BC2213" s="18">
        <f t="shared" si="5955"/>
        <v>10432.063999999998</v>
      </c>
      <c r="BD2213" s="18">
        <f t="shared" si="5956"/>
        <v>120452.52599999998</v>
      </c>
      <c r="BE2213" s="18">
        <f t="shared" si="5957"/>
        <v>6057.3099999999995</v>
      </c>
      <c r="BF2213" s="18">
        <f t="shared" si="6003"/>
        <v>0</v>
      </c>
      <c r="BG2213" s="18">
        <f t="shared" si="6003"/>
        <v>0</v>
      </c>
      <c r="BH2213" s="18">
        <f t="shared" si="6003"/>
        <v>0</v>
      </c>
      <c r="BI2213" s="18">
        <f t="shared" si="5952"/>
        <v>10432.063999999998</v>
      </c>
      <c r="BJ2213" s="18">
        <f t="shared" si="5953"/>
        <v>120452.52599999998</v>
      </c>
      <c r="BK2213" s="18">
        <f t="shared" si="5954"/>
        <v>6057.3099999999995</v>
      </c>
      <c r="BL2213" s="18">
        <f t="shared" si="6003"/>
        <v>-7674.9279999999999</v>
      </c>
      <c r="BM2213" s="18">
        <f t="shared" si="6003"/>
        <v>10272</v>
      </c>
      <c r="BN2213" s="18">
        <f t="shared" si="6003"/>
        <v>0</v>
      </c>
      <c r="BO2213" s="18">
        <f t="shared" si="5993"/>
        <v>2757.1359999999986</v>
      </c>
      <c r="BP2213" s="18">
        <f t="shared" si="5994"/>
        <v>130724.52599999998</v>
      </c>
      <c r="BQ2213" s="18">
        <f t="shared" si="5995"/>
        <v>6057.3099999999995</v>
      </c>
      <c r="BR2213" s="18">
        <f t="shared" si="6003"/>
        <v>-113.7</v>
      </c>
      <c r="BS2213" s="18">
        <f t="shared" si="6003"/>
        <v>0</v>
      </c>
      <c r="BT2213" s="18">
        <f t="shared" si="6003"/>
        <v>0</v>
      </c>
      <c r="BU2213" s="18">
        <f t="shared" si="5990"/>
        <v>2643.4359999999988</v>
      </c>
      <c r="BV2213" s="18">
        <f t="shared" si="5991"/>
        <v>130724.52599999998</v>
      </c>
      <c r="BW2213" s="18">
        <f t="shared" si="5992"/>
        <v>6057.3099999999995</v>
      </c>
      <c r="BX2213" s="18">
        <f t="shared" si="6003"/>
        <v>0</v>
      </c>
      <c r="BY2213" s="18">
        <f t="shared" si="6003"/>
        <v>0</v>
      </c>
      <c r="BZ2213" s="18">
        <f t="shared" si="6003"/>
        <v>0</v>
      </c>
      <c r="CA2213" s="18">
        <f t="shared" si="5976"/>
        <v>2643.4359999999988</v>
      </c>
      <c r="CB2213" s="18">
        <f t="shared" si="5977"/>
        <v>130724.52599999998</v>
      </c>
      <c r="CC2213" s="18">
        <f t="shared" si="5978"/>
        <v>6057.3099999999995</v>
      </c>
      <c r="CD2213" s="18">
        <f t="shared" si="6003"/>
        <v>0</v>
      </c>
      <c r="CE2213" s="27"/>
      <c r="CF2213" s="33"/>
    </row>
    <row r="2214" spans="1:84" ht="31.2" x14ac:dyDescent="0.3">
      <c r="A2214" s="41" t="s">
        <v>376</v>
      </c>
      <c r="B2214" s="39"/>
      <c r="C2214" s="41"/>
      <c r="D2214" s="41"/>
      <c r="E2214" s="14" t="s">
        <v>720</v>
      </c>
      <c r="F2214" s="18">
        <f t="shared" ref="F2214:K2214" si="6004">F2218</f>
        <v>41944.5</v>
      </c>
      <c r="G2214" s="18">
        <f t="shared" si="6004"/>
        <v>86980.4</v>
      </c>
      <c r="H2214" s="18">
        <f t="shared" si="6004"/>
        <v>8017</v>
      </c>
      <c r="I2214" s="18">
        <f t="shared" si="6004"/>
        <v>0</v>
      </c>
      <c r="J2214" s="18">
        <f t="shared" si="6004"/>
        <v>0</v>
      </c>
      <c r="K2214" s="18">
        <f t="shared" si="6004"/>
        <v>0</v>
      </c>
      <c r="L2214" s="18">
        <f t="shared" si="5983"/>
        <v>41944.5</v>
      </c>
      <c r="M2214" s="18">
        <f t="shared" si="5984"/>
        <v>86980.4</v>
      </c>
      <c r="N2214" s="18">
        <f t="shared" si="5985"/>
        <v>8017</v>
      </c>
      <c r="O2214" s="18">
        <f>O2218</f>
        <v>0</v>
      </c>
      <c r="P2214" s="18">
        <f>P2218</f>
        <v>0</v>
      </c>
      <c r="Q2214" s="18">
        <f>Q2218</f>
        <v>0</v>
      </c>
      <c r="R2214" s="18">
        <f>R2218</f>
        <v>0</v>
      </c>
      <c r="S2214" s="18">
        <f>S2218</f>
        <v>0</v>
      </c>
      <c r="T2214" s="18">
        <f t="shared" si="5948"/>
        <v>41944.5</v>
      </c>
      <c r="U2214" s="18">
        <f t="shared" si="5949"/>
        <v>86980.4</v>
      </c>
      <c r="V2214" s="18">
        <f t="shared" si="5950"/>
        <v>8017</v>
      </c>
      <c r="W2214" s="18">
        <f t="shared" ref="W2214:AB2214" si="6005">W2218</f>
        <v>0</v>
      </c>
      <c r="X2214" s="18">
        <f t="shared" si="6005"/>
        <v>0</v>
      </c>
      <c r="Y2214" s="18">
        <f t="shared" si="6005"/>
        <v>0</v>
      </c>
      <c r="Z2214" s="18">
        <f t="shared" si="6005"/>
        <v>0</v>
      </c>
      <c r="AA2214" s="18">
        <f t="shared" si="6005"/>
        <v>0</v>
      </c>
      <c r="AB2214" s="18">
        <f t="shared" si="6005"/>
        <v>0</v>
      </c>
      <c r="AC2214" s="18">
        <f t="shared" si="5936"/>
        <v>41944.5</v>
      </c>
      <c r="AD2214" s="18">
        <f t="shared" si="5937"/>
        <v>86980.4</v>
      </c>
      <c r="AE2214" s="18">
        <f t="shared" si="5938"/>
        <v>8017</v>
      </c>
      <c r="AF2214" s="18">
        <f>AF2218+AF2215</f>
        <v>-31512.436000000002</v>
      </c>
      <c r="AG2214" s="18">
        <f t="shared" ref="AG2214:CD2214" si="6006">AG2218+AG2215</f>
        <v>33472.125999999997</v>
      </c>
      <c r="AH2214" s="18">
        <f t="shared" si="6006"/>
        <v>-1959.69</v>
      </c>
      <c r="AI2214" s="18">
        <f t="shared" si="5997"/>
        <v>10432.063999999998</v>
      </c>
      <c r="AJ2214" s="18">
        <f t="shared" si="5998"/>
        <v>120452.52599999998</v>
      </c>
      <c r="AK2214" s="18">
        <f t="shared" si="5999"/>
        <v>6057.3099999999995</v>
      </c>
      <c r="AL2214" s="18">
        <f t="shared" ref="AL2214" si="6007">AL2218+AL2215</f>
        <v>0</v>
      </c>
      <c r="AM2214" s="18">
        <f t="shared" si="6000"/>
        <v>10432.063999999998</v>
      </c>
      <c r="AN2214" s="18">
        <f t="shared" ref="AN2214:AP2214" si="6008">AN2218+AN2215</f>
        <v>0</v>
      </c>
      <c r="AO2214" s="18">
        <f t="shared" si="6008"/>
        <v>0</v>
      </c>
      <c r="AP2214" s="18">
        <f t="shared" si="6008"/>
        <v>0</v>
      </c>
      <c r="AQ2214" s="18">
        <f t="shared" si="5964"/>
        <v>10432.063999999998</v>
      </c>
      <c r="AR2214" s="18">
        <f t="shared" si="5965"/>
        <v>120452.52599999998</v>
      </c>
      <c r="AS2214" s="18">
        <f t="shared" si="5966"/>
        <v>6057.3099999999995</v>
      </c>
      <c r="AT2214" s="18">
        <f t="shared" ref="AT2214:AV2214" si="6009">AT2218+AT2215</f>
        <v>0</v>
      </c>
      <c r="AU2214" s="18">
        <f t="shared" si="6009"/>
        <v>0</v>
      </c>
      <c r="AV2214" s="18">
        <f t="shared" si="6009"/>
        <v>0</v>
      </c>
      <c r="AW2214" s="18">
        <f t="shared" si="5967"/>
        <v>10432.063999999998</v>
      </c>
      <c r="AX2214" s="18">
        <f t="shared" si="5968"/>
        <v>120452.52599999998</v>
      </c>
      <c r="AY2214" s="18">
        <f t="shared" si="5969"/>
        <v>6057.3099999999995</v>
      </c>
      <c r="AZ2214" s="18">
        <f t="shared" ref="AZ2214:BB2214" si="6010">AZ2218+AZ2215</f>
        <v>0</v>
      </c>
      <c r="BA2214" s="18">
        <f t="shared" si="6010"/>
        <v>0</v>
      </c>
      <c r="BB2214" s="18">
        <f t="shared" si="6010"/>
        <v>0</v>
      </c>
      <c r="BC2214" s="18">
        <f t="shared" si="5955"/>
        <v>10432.063999999998</v>
      </c>
      <c r="BD2214" s="18">
        <f t="shared" si="5956"/>
        <v>120452.52599999998</v>
      </c>
      <c r="BE2214" s="18">
        <f t="shared" si="5957"/>
        <v>6057.3099999999995</v>
      </c>
      <c r="BF2214" s="18">
        <f t="shared" ref="BF2214:BH2214" si="6011">BF2218+BF2215</f>
        <v>0</v>
      </c>
      <c r="BG2214" s="18">
        <f t="shared" si="6011"/>
        <v>0</v>
      </c>
      <c r="BH2214" s="18">
        <f t="shared" si="6011"/>
        <v>0</v>
      </c>
      <c r="BI2214" s="18">
        <f t="shared" si="5952"/>
        <v>10432.063999999998</v>
      </c>
      <c r="BJ2214" s="18">
        <f t="shared" si="5953"/>
        <v>120452.52599999998</v>
      </c>
      <c r="BK2214" s="18">
        <f t="shared" si="5954"/>
        <v>6057.3099999999995</v>
      </c>
      <c r="BL2214" s="18">
        <f t="shared" ref="BL2214:BN2214" si="6012">BL2218+BL2215</f>
        <v>-7674.9279999999999</v>
      </c>
      <c r="BM2214" s="18">
        <f t="shared" si="6012"/>
        <v>10272</v>
      </c>
      <c r="BN2214" s="18">
        <f t="shared" si="6012"/>
        <v>0</v>
      </c>
      <c r="BO2214" s="18">
        <f t="shared" si="5993"/>
        <v>2757.1359999999986</v>
      </c>
      <c r="BP2214" s="18">
        <f t="shared" si="5994"/>
        <v>130724.52599999998</v>
      </c>
      <c r="BQ2214" s="18">
        <f t="shared" si="5995"/>
        <v>6057.3099999999995</v>
      </c>
      <c r="BR2214" s="18">
        <f t="shared" ref="BR2214:BT2214" si="6013">BR2218+BR2215</f>
        <v>-113.7</v>
      </c>
      <c r="BS2214" s="18">
        <f t="shared" si="6013"/>
        <v>0</v>
      </c>
      <c r="BT2214" s="18">
        <f t="shared" si="6013"/>
        <v>0</v>
      </c>
      <c r="BU2214" s="18">
        <f t="shared" si="5990"/>
        <v>2643.4359999999988</v>
      </c>
      <c r="BV2214" s="18">
        <f t="shared" si="5991"/>
        <v>130724.52599999998</v>
      </c>
      <c r="BW2214" s="18">
        <f t="shared" si="5992"/>
        <v>6057.3099999999995</v>
      </c>
      <c r="BX2214" s="18">
        <f t="shared" ref="BX2214:BZ2214" si="6014">BX2218+BX2215</f>
        <v>0</v>
      </c>
      <c r="BY2214" s="18">
        <f t="shared" si="6014"/>
        <v>0</v>
      </c>
      <c r="BZ2214" s="18">
        <f t="shared" si="6014"/>
        <v>0</v>
      </c>
      <c r="CA2214" s="18">
        <f t="shared" si="5976"/>
        <v>2643.4359999999988</v>
      </c>
      <c r="CB2214" s="18">
        <f t="shared" si="5977"/>
        <v>130724.52599999998</v>
      </c>
      <c r="CC2214" s="18">
        <f t="shared" si="5978"/>
        <v>6057.3099999999995</v>
      </c>
      <c r="CD2214" s="18">
        <f t="shared" si="6006"/>
        <v>0</v>
      </c>
      <c r="CE2214" s="27"/>
      <c r="CF2214" s="33"/>
    </row>
    <row r="2215" spans="1:84" ht="31.2" x14ac:dyDescent="0.3">
      <c r="A2215" s="41" t="s">
        <v>376</v>
      </c>
      <c r="B2215" s="39">
        <v>200</v>
      </c>
      <c r="C2215" s="41"/>
      <c r="D2215" s="41"/>
      <c r="E2215" s="14" t="s">
        <v>551</v>
      </c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>
        <f>AF2216</f>
        <v>160.06399999999999</v>
      </c>
      <c r="AG2215" s="18">
        <f t="shared" ref="AG2215:CD2216" si="6015">AG2216</f>
        <v>0</v>
      </c>
      <c r="AH2215" s="18">
        <f t="shared" si="6015"/>
        <v>0</v>
      </c>
      <c r="AI2215" s="18">
        <f t="shared" si="5997"/>
        <v>160.06399999999999</v>
      </c>
      <c r="AJ2215" s="18">
        <f t="shared" si="5998"/>
        <v>0</v>
      </c>
      <c r="AK2215" s="18">
        <f t="shared" si="5999"/>
        <v>0</v>
      </c>
      <c r="AL2215" s="18">
        <f t="shared" si="6015"/>
        <v>0</v>
      </c>
      <c r="AM2215" s="18">
        <f t="shared" si="6000"/>
        <v>160.06399999999999</v>
      </c>
      <c r="AN2215" s="18">
        <f t="shared" si="6015"/>
        <v>0</v>
      </c>
      <c r="AO2215" s="18">
        <f t="shared" si="6015"/>
        <v>0</v>
      </c>
      <c r="AP2215" s="18">
        <f t="shared" si="6015"/>
        <v>0</v>
      </c>
      <c r="AQ2215" s="18">
        <f t="shared" si="5964"/>
        <v>160.06399999999999</v>
      </c>
      <c r="AR2215" s="18">
        <f t="shared" si="5965"/>
        <v>0</v>
      </c>
      <c r="AS2215" s="18">
        <f t="shared" si="5966"/>
        <v>0</v>
      </c>
      <c r="AT2215" s="18">
        <f t="shared" si="6015"/>
        <v>0</v>
      </c>
      <c r="AU2215" s="18">
        <f t="shared" si="6015"/>
        <v>0</v>
      </c>
      <c r="AV2215" s="18">
        <f t="shared" si="6015"/>
        <v>0</v>
      </c>
      <c r="AW2215" s="18">
        <f t="shared" si="5967"/>
        <v>160.06399999999999</v>
      </c>
      <c r="AX2215" s="18">
        <f t="shared" si="5968"/>
        <v>0</v>
      </c>
      <c r="AY2215" s="18">
        <f t="shared" si="5969"/>
        <v>0</v>
      </c>
      <c r="AZ2215" s="18">
        <f t="shared" si="6015"/>
        <v>0</v>
      </c>
      <c r="BA2215" s="18">
        <f t="shared" si="6015"/>
        <v>0</v>
      </c>
      <c r="BB2215" s="18">
        <f t="shared" si="6015"/>
        <v>0</v>
      </c>
      <c r="BC2215" s="18">
        <f t="shared" si="5955"/>
        <v>160.06399999999999</v>
      </c>
      <c r="BD2215" s="18">
        <f t="shared" si="5956"/>
        <v>0</v>
      </c>
      <c r="BE2215" s="18">
        <f t="shared" si="5957"/>
        <v>0</v>
      </c>
      <c r="BF2215" s="18">
        <f t="shared" si="6015"/>
        <v>0</v>
      </c>
      <c r="BG2215" s="18">
        <f t="shared" si="6015"/>
        <v>0</v>
      </c>
      <c r="BH2215" s="18">
        <f t="shared" si="6015"/>
        <v>0</v>
      </c>
      <c r="BI2215" s="18">
        <f t="shared" si="5952"/>
        <v>160.06399999999999</v>
      </c>
      <c r="BJ2215" s="18">
        <f t="shared" si="5953"/>
        <v>0</v>
      </c>
      <c r="BK2215" s="18">
        <f t="shared" si="5954"/>
        <v>0</v>
      </c>
      <c r="BL2215" s="18">
        <f t="shared" si="6015"/>
        <v>0</v>
      </c>
      <c r="BM2215" s="18">
        <f t="shared" si="6015"/>
        <v>0</v>
      </c>
      <c r="BN2215" s="18">
        <f t="shared" si="6015"/>
        <v>0</v>
      </c>
      <c r="BO2215" s="18">
        <f t="shared" si="5993"/>
        <v>160.06399999999999</v>
      </c>
      <c r="BP2215" s="18">
        <f t="shared" si="5994"/>
        <v>0</v>
      </c>
      <c r="BQ2215" s="18">
        <f t="shared" si="5995"/>
        <v>0</v>
      </c>
      <c r="BR2215" s="18">
        <f t="shared" si="6015"/>
        <v>0</v>
      </c>
      <c r="BS2215" s="18">
        <f t="shared" si="6015"/>
        <v>0</v>
      </c>
      <c r="BT2215" s="18">
        <f t="shared" si="6015"/>
        <v>0</v>
      </c>
      <c r="BU2215" s="18">
        <f t="shared" si="5990"/>
        <v>160.06399999999999</v>
      </c>
      <c r="BV2215" s="18">
        <f t="shared" si="5991"/>
        <v>0</v>
      </c>
      <c r="BW2215" s="18">
        <f t="shared" si="5992"/>
        <v>0</v>
      </c>
      <c r="BX2215" s="18">
        <f t="shared" si="6015"/>
        <v>0</v>
      </c>
      <c r="BY2215" s="18">
        <f t="shared" si="6015"/>
        <v>0</v>
      </c>
      <c r="BZ2215" s="18">
        <f t="shared" si="6015"/>
        <v>0</v>
      </c>
      <c r="CA2215" s="18">
        <f t="shared" si="5976"/>
        <v>160.06399999999999</v>
      </c>
      <c r="CB2215" s="18">
        <f t="shared" si="5977"/>
        <v>0</v>
      </c>
      <c r="CC2215" s="18">
        <f t="shared" si="5978"/>
        <v>0</v>
      </c>
      <c r="CD2215" s="18">
        <f t="shared" si="6015"/>
        <v>0</v>
      </c>
      <c r="CE2215" s="27"/>
      <c r="CF2215" s="33"/>
    </row>
    <row r="2216" spans="1:84" ht="46.8" x14ac:dyDescent="0.3">
      <c r="A2216" s="41" t="s">
        <v>376</v>
      </c>
      <c r="B2216" s="39">
        <v>240</v>
      </c>
      <c r="C2216" s="41"/>
      <c r="D2216" s="41"/>
      <c r="E2216" s="14" t="s">
        <v>559</v>
      </c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>
        <f>AF2217</f>
        <v>160.06399999999999</v>
      </c>
      <c r="AG2216" s="18">
        <f t="shared" si="6015"/>
        <v>0</v>
      </c>
      <c r="AH2216" s="18">
        <f t="shared" si="6015"/>
        <v>0</v>
      </c>
      <c r="AI2216" s="18">
        <f t="shared" si="5997"/>
        <v>160.06399999999999</v>
      </c>
      <c r="AJ2216" s="18">
        <f t="shared" si="5998"/>
        <v>0</v>
      </c>
      <c r="AK2216" s="18">
        <f t="shared" si="5999"/>
        <v>0</v>
      </c>
      <c r="AL2216" s="18">
        <f t="shared" si="6015"/>
        <v>0</v>
      </c>
      <c r="AM2216" s="18">
        <f t="shared" si="6000"/>
        <v>160.06399999999999</v>
      </c>
      <c r="AN2216" s="18">
        <f t="shared" si="6015"/>
        <v>0</v>
      </c>
      <c r="AO2216" s="18">
        <f t="shared" si="6015"/>
        <v>0</v>
      </c>
      <c r="AP2216" s="18">
        <f t="shared" si="6015"/>
        <v>0</v>
      </c>
      <c r="AQ2216" s="18">
        <f t="shared" si="5964"/>
        <v>160.06399999999999</v>
      </c>
      <c r="AR2216" s="18">
        <f t="shared" si="5965"/>
        <v>0</v>
      </c>
      <c r="AS2216" s="18">
        <f t="shared" si="5966"/>
        <v>0</v>
      </c>
      <c r="AT2216" s="18">
        <f t="shared" si="6015"/>
        <v>0</v>
      </c>
      <c r="AU2216" s="18">
        <f t="shared" si="6015"/>
        <v>0</v>
      </c>
      <c r="AV2216" s="18">
        <f t="shared" si="6015"/>
        <v>0</v>
      </c>
      <c r="AW2216" s="18">
        <f t="shared" si="5967"/>
        <v>160.06399999999999</v>
      </c>
      <c r="AX2216" s="18">
        <f t="shared" si="5968"/>
        <v>0</v>
      </c>
      <c r="AY2216" s="18">
        <f t="shared" si="5969"/>
        <v>0</v>
      </c>
      <c r="AZ2216" s="18">
        <f t="shared" si="6015"/>
        <v>0</v>
      </c>
      <c r="BA2216" s="18">
        <f t="shared" si="6015"/>
        <v>0</v>
      </c>
      <c r="BB2216" s="18">
        <f t="shared" si="6015"/>
        <v>0</v>
      </c>
      <c r="BC2216" s="18">
        <f t="shared" si="5955"/>
        <v>160.06399999999999</v>
      </c>
      <c r="BD2216" s="18">
        <f t="shared" si="5956"/>
        <v>0</v>
      </c>
      <c r="BE2216" s="18">
        <f t="shared" si="5957"/>
        <v>0</v>
      </c>
      <c r="BF2216" s="18">
        <f t="shared" si="6015"/>
        <v>0</v>
      </c>
      <c r="BG2216" s="18">
        <f t="shared" si="6015"/>
        <v>0</v>
      </c>
      <c r="BH2216" s="18">
        <f t="shared" si="6015"/>
        <v>0</v>
      </c>
      <c r="BI2216" s="18">
        <f t="shared" si="5952"/>
        <v>160.06399999999999</v>
      </c>
      <c r="BJ2216" s="18">
        <f t="shared" si="5953"/>
        <v>0</v>
      </c>
      <c r="BK2216" s="18">
        <f t="shared" si="5954"/>
        <v>0</v>
      </c>
      <c r="BL2216" s="18">
        <f t="shared" si="6015"/>
        <v>0</v>
      </c>
      <c r="BM2216" s="18">
        <f t="shared" si="6015"/>
        <v>0</v>
      </c>
      <c r="BN2216" s="18">
        <f t="shared" si="6015"/>
        <v>0</v>
      </c>
      <c r="BO2216" s="18">
        <f t="shared" si="5993"/>
        <v>160.06399999999999</v>
      </c>
      <c r="BP2216" s="18">
        <f t="shared" si="5994"/>
        <v>0</v>
      </c>
      <c r="BQ2216" s="18">
        <f t="shared" si="5995"/>
        <v>0</v>
      </c>
      <c r="BR2216" s="18">
        <f t="shared" si="6015"/>
        <v>0</v>
      </c>
      <c r="BS2216" s="18">
        <f t="shared" si="6015"/>
        <v>0</v>
      </c>
      <c r="BT2216" s="18">
        <f t="shared" si="6015"/>
        <v>0</v>
      </c>
      <c r="BU2216" s="18">
        <f t="shared" si="5990"/>
        <v>160.06399999999999</v>
      </c>
      <c r="BV2216" s="18">
        <f t="shared" si="5991"/>
        <v>0</v>
      </c>
      <c r="BW2216" s="18">
        <f t="shared" si="5992"/>
        <v>0</v>
      </c>
      <c r="BX2216" s="18">
        <f t="shared" si="6015"/>
        <v>0</v>
      </c>
      <c r="BY2216" s="18">
        <f t="shared" si="6015"/>
        <v>0</v>
      </c>
      <c r="BZ2216" s="18">
        <f t="shared" si="6015"/>
        <v>0</v>
      </c>
      <c r="CA2216" s="18">
        <f t="shared" si="5976"/>
        <v>160.06399999999999</v>
      </c>
      <c r="CB2216" s="18">
        <f t="shared" si="5977"/>
        <v>0</v>
      </c>
      <c r="CC2216" s="18">
        <f t="shared" si="5978"/>
        <v>0</v>
      </c>
      <c r="CD2216" s="18">
        <f t="shared" si="6015"/>
        <v>0</v>
      </c>
      <c r="CE2216" s="27"/>
      <c r="CF2216" s="33"/>
    </row>
    <row r="2217" spans="1:84" x14ac:dyDescent="0.3">
      <c r="A2217" s="41" t="s">
        <v>376</v>
      </c>
      <c r="B2217" s="39">
        <v>240</v>
      </c>
      <c r="C2217" s="41" t="s">
        <v>198</v>
      </c>
      <c r="D2217" s="41" t="s">
        <v>110</v>
      </c>
      <c r="E2217" s="14" t="s">
        <v>526</v>
      </c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>
        <v>160.06399999999999</v>
      </c>
      <c r="AG2217" s="18"/>
      <c r="AH2217" s="18"/>
      <c r="AI2217" s="18">
        <f t="shared" si="5997"/>
        <v>160.06399999999999</v>
      </c>
      <c r="AJ2217" s="18">
        <f t="shared" si="5998"/>
        <v>0</v>
      </c>
      <c r="AK2217" s="18">
        <f t="shared" si="5999"/>
        <v>0</v>
      </c>
      <c r="AL2217" s="18"/>
      <c r="AM2217" s="18">
        <f t="shared" si="6000"/>
        <v>160.06399999999999</v>
      </c>
      <c r="AN2217" s="18"/>
      <c r="AO2217" s="18"/>
      <c r="AP2217" s="18"/>
      <c r="AQ2217" s="18">
        <f t="shared" si="5964"/>
        <v>160.06399999999999</v>
      </c>
      <c r="AR2217" s="18">
        <f t="shared" si="5965"/>
        <v>0</v>
      </c>
      <c r="AS2217" s="18">
        <f t="shared" si="5966"/>
        <v>0</v>
      </c>
      <c r="AT2217" s="18"/>
      <c r="AU2217" s="18"/>
      <c r="AV2217" s="18"/>
      <c r="AW2217" s="18">
        <f t="shared" si="5967"/>
        <v>160.06399999999999</v>
      </c>
      <c r="AX2217" s="18">
        <f t="shared" si="5968"/>
        <v>0</v>
      </c>
      <c r="AY2217" s="18">
        <f t="shared" si="5969"/>
        <v>0</v>
      </c>
      <c r="AZ2217" s="18"/>
      <c r="BA2217" s="18"/>
      <c r="BB2217" s="18"/>
      <c r="BC2217" s="18">
        <f t="shared" si="5955"/>
        <v>160.06399999999999</v>
      </c>
      <c r="BD2217" s="18">
        <f t="shared" si="5956"/>
        <v>0</v>
      </c>
      <c r="BE2217" s="18">
        <f t="shared" si="5957"/>
        <v>0</v>
      </c>
      <c r="BF2217" s="18"/>
      <c r="BG2217" s="18"/>
      <c r="BH2217" s="18"/>
      <c r="BI2217" s="18">
        <f t="shared" si="5952"/>
        <v>160.06399999999999</v>
      </c>
      <c r="BJ2217" s="18">
        <f t="shared" si="5953"/>
        <v>0</v>
      </c>
      <c r="BK2217" s="18">
        <f t="shared" si="5954"/>
        <v>0</v>
      </c>
      <c r="BL2217" s="18"/>
      <c r="BM2217" s="18"/>
      <c r="BN2217" s="18"/>
      <c r="BO2217" s="18">
        <f t="shared" si="5993"/>
        <v>160.06399999999999</v>
      </c>
      <c r="BP2217" s="18">
        <f t="shared" si="5994"/>
        <v>0</v>
      </c>
      <c r="BQ2217" s="18">
        <f t="shared" si="5995"/>
        <v>0</v>
      </c>
      <c r="BR2217" s="18"/>
      <c r="BS2217" s="18"/>
      <c r="BT2217" s="18"/>
      <c r="BU2217" s="18">
        <f t="shared" si="5990"/>
        <v>160.06399999999999</v>
      </c>
      <c r="BV2217" s="18">
        <f t="shared" si="5991"/>
        <v>0</v>
      </c>
      <c r="BW2217" s="18">
        <f t="shared" si="5992"/>
        <v>0</v>
      </c>
      <c r="BX2217" s="18"/>
      <c r="BY2217" s="18"/>
      <c r="BZ2217" s="18"/>
      <c r="CA2217" s="18">
        <f t="shared" si="5976"/>
        <v>160.06399999999999</v>
      </c>
      <c r="CB2217" s="18">
        <f t="shared" si="5977"/>
        <v>0</v>
      </c>
      <c r="CC2217" s="18">
        <f t="shared" si="5978"/>
        <v>0</v>
      </c>
      <c r="CD2217" s="18"/>
      <c r="CE2217" s="27"/>
      <c r="CF2217" s="33"/>
    </row>
    <row r="2218" spans="1:84" ht="46.8" x14ac:dyDescent="0.3">
      <c r="A2218" s="41" t="s">
        <v>376</v>
      </c>
      <c r="B2218" s="39">
        <v>400</v>
      </c>
      <c r="C2218" s="41"/>
      <c r="D2218" s="41"/>
      <c r="E2218" s="14" t="s">
        <v>553</v>
      </c>
      <c r="F2218" s="18">
        <f t="shared" si="6001"/>
        <v>41944.5</v>
      </c>
      <c r="G2218" s="18">
        <f t="shared" si="6001"/>
        <v>86980.4</v>
      </c>
      <c r="H2218" s="18">
        <f t="shared" si="6001"/>
        <v>8017</v>
      </c>
      <c r="I2218" s="18">
        <f t="shared" si="6001"/>
        <v>0</v>
      </c>
      <c r="J2218" s="18">
        <f t="shared" si="6001"/>
        <v>0</v>
      </c>
      <c r="K2218" s="18">
        <f t="shared" si="6001"/>
        <v>0</v>
      </c>
      <c r="L2218" s="18">
        <f t="shared" si="5983"/>
        <v>41944.5</v>
      </c>
      <c r="M2218" s="18">
        <f t="shared" si="5984"/>
        <v>86980.4</v>
      </c>
      <c r="N2218" s="18">
        <f t="shared" si="5985"/>
        <v>8017</v>
      </c>
      <c r="O2218" s="18">
        <f t="shared" si="6002"/>
        <v>0</v>
      </c>
      <c r="P2218" s="18">
        <f t="shared" si="6002"/>
        <v>0</v>
      </c>
      <c r="Q2218" s="18">
        <f t="shared" si="6002"/>
        <v>0</v>
      </c>
      <c r="R2218" s="18">
        <f t="shared" si="6002"/>
        <v>0</v>
      </c>
      <c r="S2218" s="18">
        <f t="shared" si="6002"/>
        <v>0</v>
      </c>
      <c r="T2218" s="18">
        <f t="shared" si="5948"/>
        <v>41944.5</v>
      </c>
      <c r="U2218" s="18">
        <f t="shared" si="5949"/>
        <v>86980.4</v>
      </c>
      <c r="V2218" s="18">
        <f t="shared" si="5950"/>
        <v>8017</v>
      </c>
      <c r="W2218" s="18">
        <f t="shared" ref="W2218:CD2219" si="6016">W2219</f>
        <v>0</v>
      </c>
      <c r="X2218" s="18">
        <f t="shared" si="6016"/>
        <v>0</v>
      </c>
      <c r="Y2218" s="18">
        <f t="shared" si="6016"/>
        <v>0</v>
      </c>
      <c r="Z2218" s="18">
        <f t="shared" si="6016"/>
        <v>0</v>
      </c>
      <c r="AA2218" s="18">
        <f t="shared" si="6016"/>
        <v>0</v>
      </c>
      <c r="AB2218" s="18">
        <f t="shared" si="6016"/>
        <v>0</v>
      </c>
      <c r="AC2218" s="18">
        <f t="shared" si="5936"/>
        <v>41944.5</v>
      </c>
      <c r="AD2218" s="18">
        <f t="shared" si="5937"/>
        <v>86980.4</v>
      </c>
      <c r="AE2218" s="18">
        <f t="shared" si="5938"/>
        <v>8017</v>
      </c>
      <c r="AF2218" s="18">
        <f t="shared" si="6016"/>
        <v>-31672.5</v>
      </c>
      <c r="AG2218" s="18">
        <f t="shared" si="6016"/>
        <v>33472.125999999997</v>
      </c>
      <c r="AH2218" s="18">
        <f t="shared" si="6016"/>
        <v>-1959.69</v>
      </c>
      <c r="AI2218" s="18">
        <f t="shared" si="5997"/>
        <v>10272</v>
      </c>
      <c r="AJ2218" s="18">
        <f t="shared" si="5998"/>
        <v>120452.52599999998</v>
      </c>
      <c r="AK2218" s="18">
        <f t="shared" si="5999"/>
        <v>6057.3099999999995</v>
      </c>
      <c r="AL2218" s="18">
        <f t="shared" si="6016"/>
        <v>0</v>
      </c>
      <c r="AM2218" s="18">
        <f t="shared" si="6000"/>
        <v>10272</v>
      </c>
      <c r="AN2218" s="18">
        <f t="shared" si="6016"/>
        <v>0</v>
      </c>
      <c r="AO2218" s="18">
        <f t="shared" si="6016"/>
        <v>0</v>
      </c>
      <c r="AP2218" s="18">
        <f t="shared" si="6016"/>
        <v>0</v>
      </c>
      <c r="AQ2218" s="18">
        <f t="shared" si="5964"/>
        <v>10272</v>
      </c>
      <c r="AR2218" s="18">
        <f t="shared" si="5965"/>
        <v>120452.52599999998</v>
      </c>
      <c r="AS2218" s="18">
        <f t="shared" si="5966"/>
        <v>6057.3099999999995</v>
      </c>
      <c r="AT2218" s="18">
        <f t="shared" si="6016"/>
        <v>0</v>
      </c>
      <c r="AU2218" s="18">
        <f t="shared" si="6016"/>
        <v>0</v>
      </c>
      <c r="AV2218" s="18">
        <f t="shared" si="6016"/>
        <v>0</v>
      </c>
      <c r="AW2218" s="18">
        <f t="shared" si="5967"/>
        <v>10272</v>
      </c>
      <c r="AX2218" s="18">
        <f t="shared" si="5968"/>
        <v>120452.52599999998</v>
      </c>
      <c r="AY2218" s="18">
        <f t="shared" si="5969"/>
        <v>6057.3099999999995</v>
      </c>
      <c r="AZ2218" s="18">
        <f t="shared" si="6016"/>
        <v>0</v>
      </c>
      <c r="BA2218" s="18">
        <f t="shared" si="6016"/>
        <v>0</v>
      </c>
      <c r="BB2218" s="18">
        <f t="shared" si="6016"/>
        <v>0</v>
      </c>
      <c r="BC2218" s="18">
        <f t="shared" si="5955"/>
        <v>10272</v>
      </c>
      <c r="BD2218" s="18">
        <f t="shared" si="5956"/>
        <v>120452.52599999998</v>
      </c>
      <c r="BE2218" s="18">
        <f t="shared" si="5957"/>
        <v>6057.3099999999995</v>
      </c>
      <c r="BF2218" s="18">
        <f t="shared" si="6016"/>
        <v>0</v>
      </c>
      <c r="BG2218" s="18">
        <f t="shared" si="6016"/>
        <v>0</v>
      </c>
      <c r="BH2218" s="18">
        <f t="shared" si="6016"/>
        <v>0</v>
      </c>
      <c r="BI2218" s="18">
        <f t="shared" si="5952"/>
        <v>10272</v>
      </c>
      <c r="BJ2218" s="18">
        <f t="shared" si="5953"/>
        <v>120452.52599999998</v>
      </c>
      <c r="BK2218" s="18">
        <f t="shared" si="5954"/>
        <v>6057.3099999999995</v>
      </c>
      <c r="BL2218" s="18">
        <f t="shared" si="6016"/>
        <v>-7674.9279999999999</v>
      </c>
      <c r="BM2218" s="18">
        <f t="shared" si="6016"/>
        <v>10272</v>
      </c>
      <c r="BN2218" s="18">
        <f t="shared" si="6016"/>
        <v>0</v>
      </c>
      <c r="BO2218" s="18">
        <f t="shared" si="5993"/>
        <v>2597.0720000000001</v>
      </c>
      <c r="BP2218" s="18">
        <f t="shared" si="5994"/>
        <v>130724.52599999998</v>
      </c>
      <c r="BQ2218" s="18">
        <f t="shared" si="5995"/>
        <v>6057.3099999999995</v>
      </c>
      <c r="BR2218" s="18">
        <f t="shared" si="6016"/>
        <v>-113.7</v>
      </c>
      <c r="BS2218" s="18">
        <f t="shared" si="6016"/>
        <v>0</v>
      </c>
      <c r="BT2218" s="18">
        <f t="shared" si="6016"/>
        <v>0</v>
      </c>
      <c r="BU2218" s="18">
        <f t="shared" si="5990"/>
        <v>2483.3720000000003</v>
      </c>
      <c r="BV2218" s="18">
        <f t="shared" si="5991"/>
        <v>130724.52599999998</v>
      </c>
      <c r="BW2218" s="18">
        <f t="shared" si="5992"/>
        <v>6057.3099999999995</v>
      </c>
      <c r="BX2218" s="18">
        <f t="shared" si="6016"/>
        <v>0</v>
      </c>
      <c r="BY2218" s="18">
        <f t="shared" si="6016"/>
        <v>0</v>
      </c>
      <c r="BZ2218" s="18">
        <f t="shared" si="6016"/>
        <v>0</v>
      </c>
      <c r="CA2218" s="18">
        <f t="shared" si="5976"/>
        <v>2483.3720000000003</v>
      </c>
      <c r="CB2218" s="18">
        <f t="shared" si="5977"/>
        <v>130724.52599999998</v>
      </c>
      <c r="CC2218" s="18">
        <f t="shared" si="5978"/>
        <v>6057.3099999999995</v>
      </c>
      <c r="CD2218" s="18">
        <f t="shared" si="6016"/>
        <v>0</v>
      </c>
      <c r="CE2218" s="27"/>
      <c r="CF2218" s="33"/>
    </row>
    <row r="2219" spans="1:84" x14ac:dyDescent="0.3">
      <c r="A2219" s="41" t="s">
        <v>376</v>
      </c>
      <c r="B2219" s="39">
        <v>410</v>
      </c>
      <c r="C2219" s="41"/>
      <c r="D2219" s="41"/>
      <c r="E2219" s="14" t="s">
        <v>566</v>
      </c>
      <c r="F2219" s="18">
        <f t="shared" si="6001"/>
        <v>41944.5</v>
      </c>
      <c r="G2219" s="18">
        <f t="shared" si="6001"/>
        <v>86980.4</v>
      </c>
      <c r="H2219" s="18">
        <f t="shared" si="6001"/>
        <v>8017</v>
      </c>
      <c r="I2219" s="18">
        <f t="shared" si="6001"/>
        <v>0</v>
      </c>
      <c r="J2219" s="18">
        <f t="shared" si="6001"/>
        <v>0</v>
      </c>
      <c r="K2219" s="18">
        <f t="shared" si="6001"/>
        <v>0</v>
      </c>
      <c r="L2219" s="18">
        <f t="shared" si="5983"/>
        <v>41944.5</v>
      </c>
      <c r="M2219" s="18">
        <f t="shared" si="5984"/>
        <v>86980.4</v>
      </c>
      <c r="N2219" s="18">
        <f t="shared" si="5985"/>
        <v>8017</v>
      </c>
      <c r="O2219" s="18">
        <f t="shared" si="6002"/>
        <v>0</v>
      </c>
      <c r="P2219" s="18">
        <f t="shared" si="6002"/>
        <v>0</v>
      </c>
      <c r="Q2219" s="18">
        <f t="shared" si="6002"/>
        <v>0</v>
      </c>
      <c r="R2219" s="18">
        <f t="shared" si="6002"/>
        <v>0</v>
      </c>
      <c r="S2219" s="18">
        <f t="shared" si="6002"/>
        <v>0</v>
      </c>
      <c r="T2219" s="18">
        <f t="shared" si="5948"/>
        <v>41944.5</v>
      </c>
      <c r="U2219" s="18">
        <f t="shared" si="5949"/>
        <v>86980.4</v>
      </c>
      <c r="V2219" s="18">
        <f t="shared" si="5950"/>
        <v>8017</v>
      </c>
      <c r="W2219" s="18">
        <f t="shared" si="6016"/>
        <v>0</v>
      </c>
      <c r="X2219" s="18">
        <f t="shared" si="6016"/>
        <v>0</v>
      </c>
      <c r="Y2219" s="18">
        <f t="shared" si="6016"/>
        <v>0</v>
      </c>
      <c r="Z2219" s="18">
        <f t="shared" si="6016"/>
        <v>0</v>
      </c>
      <c r="AA2219" s="18">
        <f t="shared" si="6016"/>
        <v>0</v>
      </c>
      <c r="AB2219" s="18">
        <f t="shared" si="6016"/>
        <v>0</v>
      </c>
      <c r="AC2219" s="18">
        <f t="shared" si="5936"/>
        <v>41944.5</v>
      </c>
      <c r="AD2219" s="18">
        <f t="shared" si="5937"/>
        <v>86980.4</v>
      </c>
      <c r="AE2219" s="18">
        <f t="shared" si="5938"/>
        <v>8017</v>
      </c>
      <c r="AF2219" s="18">
        <f t="shared" si="6016"/>
        <v>-31672.5</v>
      </c>
      <c r="AG2219" s="18">
        <f t="shared" si="6016"/>
        <v>33472.125999999997</v>
      </c>
      <c r="AH2219" s="18">
        <f t="shared" si="6016"/>
        <v>-1959.69</v>
      </c>
      <c r="AI2219" s="18">
        <f t="shared" si="5997"/>
        <v>10272</v>
      </c>
      <c r="AJ2219" s="18">
        <f t="shared" si="5998"/>
        <v>120452.52599999998</v>
      </c>
      <c r="AK2219" s="18">
        <f t="shared" si="5999"/>
        <v>6057.3099999999995</v>
      </c>
      <c r="AL2219" s="18">
        <f t="shared" si="6016"/>
        <v>0</v>
      </c>
      <c r="AM2219" s="18">
        <f t="shared" si="6000"/>
        <v>10272</v>
      </c>
      <c r="AN2219" s="18">
        <f t="shared" si="6016"/>
        <v>0</v>
      </c>
      <c r="AO2219" s="18">
        <f t="shared" si="6016"/>
        <v>0</v>
      </c>
      <c r="AP2219" s="18">
        <f t="shared" si="6016"/>
        <v>0</v>
      </c>
      <c r="AQ2219" s="18">
        <f t="shared" si="5964"/>
        <v>10272</v>
      </c>
      <c r="AR2219" s="18">
        <f t="shared" si="5965"/>
        <v>120452.52599999998</v>
      </c>
      <c r="AS2219" s="18">
        <f t="shared" si="5966"/>
        <v>6057.3099999999995</v>
      </c>
      <c r="AT2219" s="18">
        <f t="shared" si="6016"/>
        <v>0</v>
      </c>
      <c r="AU2219" s="18">
        <f t="shared" si="6016"/>
        <v>0</v>
      </c>
      <c r="AV2219" s="18">
        <f t="shared" si="6016"/>
        <v>0</v>
      </c>
      <c r="AW2219" s="18">
        <f t="shared" si="5967"/>
        <v>10272</v>
      </c>
      <c r="AX2219" s="18">
        <f t="shared" si="5968"/>
        <v>120452.52599999998</v>
      </c>
      <c r="AY2219" s="18">
        <f t="shared" si="5969"/>
        <v>6057.3099999999995</v>
      </c>
      <c r="AZ2219" s="18">
        <f t="shared" si="6016"/>
        <v>0</v>
      </c>
      <c r="BA2219" s="18">
        <f t="shared" si="6016"/>
        <v>0</v>
      </c>
      <c r="BB2219" s="18">
        <f t="shared" si="6016"/>
        <v>0</v>
      </c>
      <c r="BC2219" s="18">
        <f t="shared" si="5955"/>
        <v>10272</v>
      </c>
      <c r="BD2219" s="18">
        <f t="shared" si="5956"/>
        <v>120452.52599999998</v>
      </c>
      <c r="BE2219" s="18">
        <f t="shared" si="5957"/>
        <v>6057.3099999999995</v>
      </c>
      <c r="BF2219" s="18">
        <f t="shared" si="6016"/>
        <v>0</v>
      </c>
      <c r="BG2219" s="18">
        <f t="shared" si="6016"/>
        <v>0</v>
      </c>
      <c r="BH2219" s="18">
        <f t="shared" si="6016"/>
        <v>0</v>
      </c>
      <c r="BI2219" s="18">
        <f t="shared" si="5952"/>
        <v>10272</v>
      </c>
      <c r="BJ2219" s="18">
        <f t="shared" si="5953"/>
        <v>120452.52599999998</v>
      </c>
      <c r="BK2219" s="18">
        <f t="shared" si="5954"/>
        <v>6057.3099999999995</v>
      </c>
      <c r="BL2219" s="18">
        <f t="shared" si="6016"/>
        <v>-7674.9279999999999</v>
      </c>
      <c r="BM2219" s="18">
        <f t="shared" si="6016"/>
        <v>10272</v>
      </c>
      <c r="BN2219" s="18">
        <f t="shared" si="6016"/>
        <v>0</v>
      </c>
      <c r="BO2219" s="18">
        <f t="shared" si="5993"/>
        <v>2597.0720000000001</v>
      </c>
      <c r="BP2219" s="18">
        <f t="shared" si="5994"/>
        <v>130724.52599999998</v>
      </c>
      <c r="BQ2219" s="18">
        <f t="shared" si="5995"/>
        <v>6057.3099999999995</v>
      </c>
      <c r="BR2219" s="18">
        <f t="shared" si="6016"/>
        <v>-113.7</v>
      </c>
      <c r="BS2219" s="18">
        <f t="shared" si="6016"/>
        <v>0</v>
      </c>
      <c r="BT2219" s="18">
        <f t="shared" si="6016"/>
        <v>0</v>
      </c>
      <c r="BU2219" s="18">
        <f t="shared" si="5990"/>
        <v>2483.3720000000003</v>
      </c>
      <c r="BV2219" s="18">
        <f t="shared" si="5991"/>
        <v>130724.52599999998</v>
      </c>
      <c r="BW2219" s="18">
        <f t="shared" si="5992"/>
        <v>6057.3099999999995</v>
      </c>
      <c r="BX2219" s="18">
        <f t="shared" si="6016"/>
        <v>0</v>
      </c>
      <c r="BY2219" s="18">
        <f t="shared" si="6016"/>
        <v>0</v>
      </c>
      <c r="BZ2219" s="18">
        <f t="shared" si="6016"/>
        <v>0</v>
      </c>
      <c r="CA2219" s="18">
        <f t="shared" si="5976"/>
        <v>2483.3720000000003</v>
      </c>
      <c r="CB2219" s="18">
        <f t="shared" si="5977"/>
        <v>130724.52599999998</v>
      </c>
      <c r="CC2219" s="18">
        <f t="shared" si="5978"/>
        <v>6057.3099999999995</v>
      </c>
      <c r="CD2219" s="18">
        <f t="shared" si="6016"/>
        <v>0</v>
      </c>
      <c r="CE2219" s="27"/>
      <c r="CF2219" s="33"/>
    </row>
    <row r="2220" spans="1:84" x14ac:dyDescent="0.3">
      <c r="A2220" s="41" t="s">
        <v>376</v>
      </c>
      <c r="B2220" s="39">
        <v>410</v>
      </c>
      <c r="C2220" s="41" t="s">
        <v>198</v>
      </c>
      <c r="D2220" s="41" t="s">
        <v>110</v>
      </c>
      <c r="E2220" s="14" t="s">
        <v>526</v>
      </c>
      <c r="F2220" s="18">
        <v>41944.5</v>
      </c>
      <c r="G2220" s="18">
        <v>86980.4</v>
      </c>
      <c r="H2220" s="18">
        <v>8017</v>
      </c>
      <c r="I2220" s="18"/>
      <c r="J2220" s="18"/>
      <c r="K2220" s="18"/>
      <c r="L2220" s="18">
        <f t="shared" si="5983"/>
        <v>41944.5</v>
      </c>
      <c r="M2220" s="18">
        <f t="shared" si="5984"/>
        <v>86980.4</v>
      </c>
      <c r="N2220" s="18">
        <f t="shared" si="5985"/>
        <v>8017</v>
      </c>
      <c r="O2220" s="18"/>
      <c r="P2220" s="18"/>
      <c r="Q2220" s="18"/>
      <c r="R2220" s="18"/>
      <c r="S2220" s="18"/>
      <c r="T2220" s="18">
        <f t="shared" si="5948"/>
        <v>41944.5</v>
      </c>
      <c r="U2220" s="18">
        <f t="shared" si="5949"/>
        <v>86980.4</v>
      </c>
      <c r="V2220" s="18">
        <f t="shared" si="5950"/>
        <v>8017</v>
      </c>
      <c r="W2220" s="18"/>
      <c r="X2220" s="18"/>
      <c r="Y2220" s="18"/>
      <c r="Z2220" s="18"/>
      <c r="AA2220" s="18"/>
      <c r="AB2220" s="18"/>
      <c r="AC2220" s="18">
        <f t="shared" si="5936"/>
        <v>41944.5</v>
      </c>
      <c r="AD2220" s="18">
        <f t="shared" si="5937"/>
        <v>86980.4</v>
      </c>
      <c r="AE2220" s="18">
        <f t="shared" si="5938"/>
        <v>8017</v>
      </c>
      <c r="AF2220" s="18">
        <v>-31672.5</v>
      </c>
      <c r="AG2220" s="18">
        <v>33472.125999999997</v>
      </c>
      <c r="AH2220" s="18">
        <v>-1959.69</v>
      </c>
      <c r="AI2220" s="18">
        <f t="shared" si="5997"/>
        <v>10272</v>
      </c>
      <c r="AJ2220" s="18">
        <f t="shared" si="5998"/>
        <v>120452.52599999998</v>
      </c>
      <c r="AK2220" s="18">
        <f t="shared" si="5999"/>
        <v>6057.3099999999995</v>
      </c>
      <c r="AL2220" s="18"/>
      <c r="AM2220" s="18">
        <f t="shared" si="6000"/>
        <v>10272</v>
      </c>
      <c r="AN2220" s="18"/>
      <c r="AO2220" s="18"/>
      <c r="AP2220" s="18"/>
      <c r="AQ2220" s="18">
        <f t="shared" si="5964"/>
        <v>10272</v>
      </c>
      <c r="AR2220" s="18">
        <f t="shared" si="5965"/>
        <v>120452.52599999998</v>
      </c>
      <c r="AS2220" s="18">
        <f t="shared" si="5966"/>
        <v>6057.3099999999995</v>
      </c>
      <c r="AT2220" s="18"/>
      <c r="AU2220" s="18"/>
      <c r="AV2220" s="18"/>
      <c r="AW2220" s="18">
        <f t="shared" si="5967"/>
        <v>10272</v>
      </c>
      <c r="AX2220" s="18">
        <f t="shared" si="5968"/>
        <v>120452.52599999998</v>
      </c>
      <c r="AY2220" s="18">
        <f t="shared" si="5969"/>
        <v>6057.3099999999995</v>
      </c>
      <c r="AZ2220" s="18"/>
      <c r="BA2220" s="18"/>
      <c r="BB2220" s="18"/>
      <c r="BC2220" s="18">
        <f t="shared" si="5955"/>
        <v>10272</v>
      </c>
      <c r="BD2220" s="18">
        <f t="shared" si="5956"/>
        <v>120452.52599999998</v>
      </c>
      <c r="BE2220" s="18">
        <f t="shared" si="5957"/>
        <v>6057.3099999999995</v>
      </c>
      <c r="BF2220" s="18"/>
      <c r="BG2220" s="18"/>
      <c r="BH2220" s="18"/>
      <c r="BI2220" s="18">
        <f t="shared" si="5952"/>
        <v>10272</v>
      </c>
      <c r="BJ2220" s="18">
        <f t="shared" si="5953"/>
        <v>120452.52599999998</v>
      </c>
      <c r="BK2220" s="18">
        <f t="shared" si="5954"/>
        <v>6057.3099999999995</v>
      </c>
      <c r="BL2220" s="18">
        <f>-10272+2597.072</f>
        <v>-7674.9279999999999</v>
      </c>
      <c r="BM2220" s="18">
        <v>10272</v>
      </c>
      <c r="BN2220" s="18"/>
      <c r="BO2220" s="18">
        <f t="shared" si="5993"/>
        <v>2597.0720000000001</v>
      </c>
      <c r="BP2220" s="18">
        <f t="shared" si="5994"/>
        <v>130724.52599999998</v>
      </c>
      <c r="BQ2220" s="18">
        <f t="shared" si="5995"/>
        <v>6057.3099999999995</v>
      </c>
      <c r="BR2220" s="18">
        <v>-113.7</v>
      </c>
      <c r="BS2220" s="18"/>
      <c r="BT2220" s="18"/>
      <c r="BU2220" s="18">
        <f t="shared" si="5990"/>
        <v>2483.3720000000003</v>
      </c>
      <c r="BV2220" s="18">
        <f t="shared" si="5991"/>
        <v>130724.52599999998</v>
      </c>
      <c r="BW2220" s="18">
        <f t="shared" si="5992"/>
        <v>6057.3099999999995</v>
      </c>
      <c r="BX2220" s="18"/>
      <c r="BY2220" s="18"/>
      <c r="BZ2220" s="18"/>
      <c r="CA2220" s="18">
        <f t="shared" si="5976"/>
        <v>2483.3720000000003</v>
      </c>
      <c r="CB2220" s="18">
        <f t="shared" si="5977"/>
        <v>130724.52599999998</v>
      </c>
      <c r="CC2220" s="18">
        <f t="shared" si="5978"/>
        <v>6057.3099999999995</v>
      </c>
      <c r="CD2220" s="18"/>
      <c r="CE2220" s="27"/>
      <c r="CF2220" s="33"/>
    </row>
    <row r="2221" spans="1:84" ht="93.6" x14ac:dyDescent="0.3">
      <c r="A2221" s="41" t="s">
        <v>380</v>
      </c>
      <c r="B2221" s="39"/>
      <c r="C2221" s="41"/>
      <c r="D2221" s="41"/>
      <c r="E2221" s="14" t="s">
        <v>1120</v>
      </c>
      <c r="F2221" s="18">
        <f t="shared" ref="F2221:K2221" si="6017">F2222+F2226</f>
        <v>3539.8</v>
      </c>
      <c r="G2221" s="18">
        <f t="shared" si="6017"/>
        <v>3176.8</v>
      </c>
      <c r="H2221" s="18">
        <f t="shared" si="6017"/>
        <v>3176.8</v>
      </c>
      <c r="I2221" s="18">
        <f t="shared" si="6017"/>
        <v>0</v>
      </c>
      <c r="J2221" s="18">
        <f t="shared" si="6017"/>
        <v>0</v>
      </c>
      <c r="K2221" s="18">
        <f t="shared" si="6017"/>
        <v>0</v>
      </c>
      <c r="L2221" s="18">
        <f t="shared" si="5983"/>
        <v>3539.8</v>
      </c>
      <c r="M2221" s="18">
        <f t="shared" si="5984"/>
        <v>3176.8</v>
      </c>
      <c r="N2221" s="18">
        <f t="shared" si="5985"/>
        <v>3176.8</v>
      </c>
      <c r="O2221" s="18">
        <f t="shared" ref="O2221:S2221" si="6018">O2222+O2226</f>
        <v>324.34899999999999</v>
      </c>
      <c r="P2221" s="18">
        <f t="shared" si="6018"/>
        <v>0</v>
      </c>
      <c r="Q2221" s="18">
        <f t="shared" si="6018"/>
        <v>0</v>
      </c>
      <c r="R2221" s="18">
        <f t="shared" si="6018"/>
        <v>0</v>
      </c>
      <c r="S2221" s="18">
        <f t="shared" si="6018"/>
        <v>0</v>
      </c>
      <c r="T2221" s="18">
        <f t="shared" si="5948"/>
        <v>3864.1490000000003</v>
      </c>
      <c r="U2221" s="18">
        <f t="shared" si="5949"/>
        <v>3176.8</v>
      </c>
      <c r="V2221" s="18">
        <f t="shared" si="5950"/>
        <v>3176.8</v>
      </c>
      <c r="W2221" s="18">
        <f t="shared" ref="W2221:CD2221" si="6019">W2222+W2226</f>
        <v>0</v>
      </c>
      <c r="X2221" s="18">
        <f t="shared" ref="X2221:AB2221" si="6020">X2222+X2226</f>
        <v>0</v>
      </c>
      <c r="Y2221" s="18">
        <f t="shared" si="6020"/>
        <v>0</v>
      </c>
      <c r="Z2221" s="18">
        <f t="shared" si="6020"/>
        <v>0</v>
      </c>
      <c r="AA2221" s="18">
        <f t="shared" si="6020"/>
        <v>0</v>
      </c>
      <c r="AB2221" s="18">
        <f t="shared" si="6020"/>
        <v>0</v>
      </c>
      <c r="AC2221" s="18">
        <f t="shared" si="5936"/>
        <v>3864.1490000000003</v>
      </c>
      <c r="AD2221" s="18">
        <f t="shared" si="5937"/>
        <v>3176.8</v>
      </c>
      <c r="AE2221" s="18">
        <f t="shared" si="5938"/>
        <v>3176.8</v>
      </c>
      <c r="AF2221" s="18">
        <f t="shared" ref="AF2221:AH2221" si="6021">AF2222+AF2226</f>
        <v>0</v>
      </c>
      <c r="AG2221" s="18">
        <f t="shared" si="6021"/>
        <v>0</v>
      </c>
      <c r="AH2221" s="18">
        <f t="shared" si="6021"/>
        <v>0</v>
      </c>
      <c r="AI2221" s="18">
        <f t="shared" si="5997"/>
        <v>3864.1490000000003</v>
      </c>
      <c r="AJ2221" s="18">
        <f t="shared" si="5998"/>
        <v>3176.8</v>
      </c>
      <c r="AK2221" s="18">
        <f t="shared" si="5999"/>
        <v>3176.8</v>
      </c>
      <c r="AL2221" s="18">
        <f t="shared" ref="AL2221" si="6022">AL2222+AL2226</f>
        <v>0</v>
      </c>
      <c r="AM2221" s="18">
        <f t="shared" si="6000"/>
        <v>3864.1490000000003</v>
      </c>
      <c r="AN2221" s="18">
        <f t="shared" ref="AN2221:AP2221" si="6023">AN2222+AN2226</f>
        <v>0</v>
      </c>
      <c r="AO2221" s="18">
        <f t="shared" si="6023"/>
        <v>0</v>
      </c>
      <c r="AP2221" s="18">
        <f t="shared" si="6023"/>
        <v>0</v>
      </c>
      <c r="AQ2221" s="18">
        <f t="shared" si="5964"/>
        <v>3864.1490000000003</v>
      </c>
      <c r="AR2221" s="18">
        <f t="shared" si="5965"/>
        <v>3176.8</v>
      </c>
      <c r="AS2221" s="18">
        <f t="shared" si="5966"/>
        <v>3176.8</v>
      </c>
      <c r="AT2221" s="18">
        <f t="shared" ref="AT2221:AV2221" si="6024">AT2222+AT2226</f>
        <v>0</v>
      </c>
      <c r="AU2221" s="18">
        <f t="shared" si="6024"/>
        <v>0</v>
      </c>
      <c r="AV2221" s="18">
        <f t="shared" si="6024"/>
        <v>0</v>
      </c>
      <c r="AW2221" s="18">
        <f t="shared" si="5967"/>
        <v>3864.1490000000003</v>
      </c>
      <c r="AX2221" s="18">
        <f t="shared" si="5968"/>
        <v>3176.8</v>
      </c>
      <c r="AY2221" s="18">
        <f t="shared" si="5969"/>
        <v>3176.8</v>
      </c>
      <c r="AZ2221" s="18">
        <f t="shared" ref="AZ2221:BB2221" si="6025">AZ2222+AZ2226</f>
        <v>0</v>
      </c>
      <c r="BA2221" s="18">
        <f t="shared" si="6025"/>
        <v>0</v>
      </c>
      <c r="BB2221" s="18">
        <f t="shared" si="6025"/>
        <v>0</v>
      </c>
      <c r="BC2221" s="18">
        <f t="shared" si="5955"/>
        <v>3864.1490000000003</v>
      </c>
      <c r="BD2221" s="18">
        <f t="shared" si="5956"/>
        <v>3176.8</v>
      </c>
      <c r="BE2221" s="18">
        <f t="shared" si="5957"/>
        <v>3176.8</v>
      </c>
      <c r="BF2221" s="18">
        <f t="shared" ref="BF2221:BH2221" si="6026">BF2222+BF2226</f>
        <v>0</v>
      </c>
      <c r="BG2221" s="18">
        <f t="shared" si="6026"/>
        <v>0</v>
      </c>
      <c r="BH2221" s="18">
        <f t="shared" si="6026"/>
        <v>0</v>
      </c>
      <c r="BI2221" s="18">
        <f t="shared" si="5952"/>
        <v>3864.1490000000003</v>
      </c>
      <c r="BJ2221" s="18">
        <f t="shared" si="5953"/>
        <v>3176.8</v>
      </c>
      <c r="BK2221" s="18">
        <f t="shared" si="5954"/>
        <v>3176.8</v>
      </c>
      <c r="BL2221" s="18">
        <f t="shared" ref="BL2221:BN2221" si="6027">BL2222+BL2226</f>
        <v>0.29899999999999999</v>
      </c>
      <c r="BM2221" s="18">
        <f t="shared" si="6027"/>
        <v>0</v>
      </c>
      <c r="BN2221" s="18">
        <f t="shared" si="6027"/>
        <v>0</v>
      </c>
      <c r="BO2221" s="18">
        <f t="shared" si="5993"/>
        <v>3864.4480000000003</v>
      </c>
      <c r="BP2221" s="18">
        <f t="shared" si="5994"/>
        <v>3176.8</v>
      </c>
      <c r="BQ2221" s="18">
        <f t="shared" si="5995"/>
        <v>3176.8</v>
      </c>
      <c r="BR2221" s="18">
        <f t="shared" ref="BR2221:BT2221" si="6028">BR2222+BR2226</f>
        <v>0</v>
      </c>
      <c r="BS2221" s="18">
        <f t="shared" si="6028"/>
        <v>0</v>
      </c>
      <c r="BT2221" s="18">
        <f t="shared" si="6028"/>
        <v>0</v>
      </c>
      <c r="BU2221" s="18">
        <f t="shared" si="5990"/>
        <v>3864.4480000000003</v>
      </c>
      <c r="BV2221" s="18">
        <f t="shared" si="5991"/>
        <v>3176.8</v>
      </c>
      <c r="BW2221" s="18">
        <f t="shared" si="5992"/>
        <v>3176.8</v>
      </c>
      <c r="BX2221" s="18">
        <f t="shared" ref="BX2221:BZ2221" si="6029">BX2222+BX2226</f>
        <v>0</v>
      </c>
      <c r="BY2221" s="18">
        <f t="shared" si="6029"/>
        <v>0</v>
      </c>
      <c r="BZ2221" s="18">
        <f t="shared" si="6029"/>
        <v>0</v>
      </c>
      <c r="CA2221" s="18">
        <f t="shared" si="5976"/>
        <v>3864.4480000000003</v>
      </c>
      <c r="CB2221" s="18">
        <f t="shared" si="5977"/>
        <v>3176.8</v>
      </c>
      <c r="CC2221" s="18">
        <f t="shared" si="5978"/>
        <v>3176.8</v>
      </c>
      <c r="CD2221" s="18">
        <f t="shared" si="6019"/>
        <v>0</v>
      </c>
      <c r="CE2221" s="27"/>
      <c r="CF2221" s="33"/>
    </row>
    <row r="2222" spans="1:84" ht="62.4" x14ac:dyDescent="0.3">
      <c r="A2222" s="41" t="s">
        <v>378</v>
      </c>
      <c r="B2222" s="39"/>
      <c r="C2222" s="41"/>
      <c r="D2222" s="41"/>
      <c r="E2222" s="14" t="s">
        <v>721</v>
      </c>
      <c r="F2222" s="18">
        <f t="shared" ref="F2222:K2224" si="6030">F2223</f>
        <v>363</v>
      </c>
      <c r="G2222" s="18">
        <f t="shared" si="6030"/>
        <v>0</v>
      </c>
      <c r="H2222" s="18">
        <f t="shared" si="6030"/>
        <v>0</v>
      </c>
      <c r="I2222" s="18">
        <f t="shared" si="6030"/>
        <v>0</v>
      </c>
      <c r="J2222" s="18">
        <f t="shared" si="6030"/>
        <v>0</v>
      </c>
      <c r="K2222" s="18">
        <f t="shared" si="6030"/>
        <v>0</v>
      </c>
      <c r="L2222" s="18">
        <f t="shared" si="5983"/>
        <v>363</v>
      </c>
      <c r="M2222" s="18">
        <f t="shared" si="5984"/>
        <v>0</v>
      </c>
      <c r="N2222" s="18">
        <f t="shared" si="5985"/>
        <v>0</v>
      </c>
      <c r="O2222" s="18">
        <f t="shared" ref="O2222:S2224" si="6031">O2223</f>
        <v>324.34899999999999</v>
      </c>
      <c r="P2222" s="18">
        <f t="shared" si="6031"/>
        <v>0</v>
      </c>
      <c r="Q2222" s="18">
        <f t="shared" si="6031"/>
        <v>0</v>
      </c>
      <c r="R2222" s="18">
        <f t="shared" si="6031"/>
        <v>0</v>
      </c>
      <c r="S2222" s="18">
        <f t="shared" si="6031"/>
        <v>0</v>
      </c>
      <c r="T2222" s="18">
        <f t="shared" si="5948"/>
        <v>687.34899999999993</v>
      </c>
      <c r="U2222" s="18">
        <f t="shared" si="5949"/>
        <v>0</v>
      </c>
      <c r="V2222" s="18">
        <f t="shared" si="5950"/>
        <v>0</v>
      </c>
      <c r="W2222" s="18">
        <f t="shared" ref="W2222:CD2224" si="6032">W2223</f>
        <v>0</v>
      </c>
      <c r="X2222" s="18">
        <f t="shared" si="6032"/>
        <v>0</v>
      </c>
      <c r="Y2222" s="18">
        <f t="shared" si="6032"/>
        <v>0</v>
      </c>
      <c r="Z2222" s="18">
        <f t="shared" si="6032"/>
        <v>0</v>
      </c>
      <c r="AA2222" s="18">
        <f t="shared" si="6032"/>
        <v>0</v>
      </c>
      <c r="AB2222" s="18">
        <f t="shared" si="6032"/>
        <v>0</v>
      </c>
      <c r="AC2222" s="18">
        <f t="shared" si="5936"/>
        <v>687.34899999999993</v>
      </c>
      <c r="AD2222" s="18">
        <f t="shared" si="5937"/>
        <v>0</v>
      </c>
      <c r="AE2222" s="18">
        <f t="shared" si="5938"/>
        <v>0</v>
      </c>
      <c r="AF2222" s="18">
        <f t="shared" si="6032"/>
        <v>0</v>
      </c>
      <c r="AG2222" s="18">
        <f t="shared" si="6032"/>
        <v>0</v>
      </c>
      <c r="AH2222" s="18">
        <f t="shared" si="6032"/>
        <v>0</v>
      </c>
      <c r="AI2222" s="18">
        <f t="shared" si="5997"/>
        <v>687.34899999999993</v>
      </c>
      <c r="AJ2222" s="18">
        <f t="shared" si="5998"/>
        <v>0</v>
      </c>
      <c r="AK2222" s="18">
        <f t="shared" si="5999"/>
        <v>0</v>
      </c>
      <c r="AL2222" s="18">
        <f t="shared" si="6032"/>
        <v>0</v>
      </c>
      <c r="AM2222" s="18">
        <f t="shared" si="6000"/>
        <v>687.34899999999993</v>
      </c>
      <c r="AN2222" s="18">
        <f t="shared" si="6032"/>
        <v>0</v>
      </c>
      <c r="AO2222" s="18">
        <f t="shared" si="6032"/>
        <v>0</v>
      </c>
      <c r="AP2222" s="18">
        <f t="shared" si="6032"/>
        <v>0</v>
      </c>
      <c r="AQ2222" s="18">
        <f t="shared" si="5964"/>
        <v>687.34899999999993</v>
      </c>
      <c r="AR2222" s="18">
        <f t="shared" si="5965"/>
        <v>0</v>
      </c>
      <c r="AS2222" s="18">
        <f t="shared" si="5966"/>
        <v>0</v>
      </c>
      <c r="AT2222" s="18">
        <f t="shared" si="6032"/>
        <v>0</v>
      </c>
      <c r="AU2222" s="18">
        <f t="shared" si="6032"/>
        <v>0</v>
      </c>
      <c r="AV2222" s="18">
        <f t="shared" si="6032"/>
        <v>0</v>
      </c>
      <c r="AW2222" s="18">
        <f t="shared" si="5967"/>
        <v>687.34899999999993</v>
      </c>
      <c r="AX2222" s="18">
        <f t="shared" si="5968"/>
        <v>0</v>
      </c>
      <c r="AY2222" s="18">
        <f t="shared" si="5969"/>
        <v>0</v>
      </c>
      <c r="AZ2222" s="18">
        <f t="shared" si="6032"/>
        <v>0</v>
      </c>
      <c r="BA2222" s="18">
        <f t="shared" si="6032"/>
        <v>0</v>
      </c>
      <c r="BB2222" s="18">
        <f t="shared" si="6032"/>
        <v>0</v>
      </c>
      <c r="BC2222" s="18">
        <f t="shared" si="5955"/>
        <v>687.34899999999993</v>
      </c>
      <c r="BD2222" s="18">
        <f t="shared" si="5956"/>
        <v>0</v>
      </c>
      <c r="BE2222" s="18">
        <f t="shared" si="5957"/>
        <v>0</v>
      </c>
      <c r="BF2222" s="18">
        <f t="shared" si="6032"/>
        <v>0</v>
      </c>
      <c r="BG2222" s="18">
        <f t="shared" si="6032"/>
        <v>0</v>
      </c>
      <c r="BH2222" s="18">
        <f t="shared" si="6032"/>
        <v>0</v>
      </c>
      <c r="BI2222" s="18">
        <f t="shared" si="5952"/>
        <v>687.34899999999993</v>
      </c>
      <c r="BJ2222" s="18">
        <f t="shared" si="5953"/>
        <v>0</v>
      </c>
      <c r="BK2222" s="18">
        <f t="shared" si="5954"/>
        <v>0</v>
      </c>
      <c r="BL2222" s="18">
        <f t="shared" si="6032"/>
        <v>0.29899999999999999</v>
      </c>
      <c r="BM2222" s="18">
        <f t="shared" si="6032"/>
        <v>0</v>
      </c>
      <c r="BN2222" s="18">
        <f t="shared" si="6032"/>
        <v>0</v>
      </c>
      <c r="BO2222" s="18">
        <f t="shared" si="5993"/>
        <v>687.64799999999991</v>
      </c>
      <c r="BP2222" s="18">
        <f t="shared" si="5994"/>
        <v>0</v>
      </c>
      <c r="BQ2222" s="18">
        <f t="shared" si="5995"/>
        <v>0</v>
      </c>
      <c r="BR2222" s="18">
        <f t="shared" si="6032"/>
        <v>0</v>
      </c>
      <c r="BS2222" s="18">
        <f t="shared" si="6032"/>
        <v>0</v>
      </c>
      <c r="BT2222" s="18">
        <f t="shared" si="6032"/>
        <v>0</v>
      </c>
      <c r="BU2222" s="18">
        <f t="shared" si="5990"/>
        <v>687.64799999999991</v>
      </c>
      <c r="BV2222" s="18">
        <f t="shared" si="5991"/>
        <v>0</v>
      </c>
      <c r="BW2222" s="18">
        <f t="shared" si="5992"/>
        <v>0</v>
      </c>
      <c r="BX2222" s="18">
        <f t="shared" si="6032"/>
        <v>0</v>
      </c>
      <c r="BY2222" s="18">
        <f t="shared" si="6032"/>
        <v>0</v>
      </c>
      <c r="BZ2222" s="18">
        <f t="shared" si="6032"/>
        <v>0</v>
      </c>
      <c r="CA2222" s="18">
        <f t="shared" si="5976"/>
        <v>687.64799999999991</v>
      </c>
      <c r="CB2222" s="18">
        <f t="shared" si="5977"/>
        <v>0</v>
      </c>
      <c r="CC2222" s="18">
        <f t="shared" si="5978"/>
        <v>0</v>
      </c>
      <c r="CD2222" s="18">
        <f t="shared" si="6032"/>
        <v>0</v>
      </c>
      <c r="CE2222" s="27"/>
      <c r="CF2222" s="33"/>
    </row>
    <row r="2223" spans="1:84" ht="31.2" x14ac:dyDescent="0.3">
      <c r="A2223" s="41" t="s">
        <v>378</v>
      </c>
      <c r="B2223" s="39">
        <v>200</v>
      </c>
      <c r="C2223" s="41"/>
      <c r="D2223" s="41"/>
      <c r="E2223" s="14" t="s">
        <v>551</v>
      </c>
      <c r="F2223" s="18">
        <f t="shared" si="6030"/>
        <v>363</v>
      </c>
      <c r="G2223" s="18">
        <f t="shared" si="6030"/>
        <v>0</v>
      </c>
      <c r="H2223" s="18">
        <f t="shared" si="6030"/>
        <v>0</v>
      </c>
      <c r="I2223" s="18">
        <f t="shared" si="6030"/>
        <v>0</v>
      </c>
      <c r="J2223" s="18">
        <f t="shared" si="6030"/>
        <v>0</v>
      </c>
      <c r="K2223" s="18">
        <f t="shared" si="6030"/>
        <v>0</v>
      </c>
      <c r="L2223" s="18">
        <f t="shared" si="5983"/>
        <v>363</v>
      </c>
      <c r="M2223" s="18">
        <f t="shared" si="5984"/>
        <v>0</v>
      </c>
      <c r="N2223" s="18">
        <f t="shared" si="5985"/>
        <v>0</v>
      </c>
      <c r="O2223" s="18">
        <f t="shared" si="6031"/>
        <v>324.34899999999999</v>
      </c>
      <c r="P2223" s="18">
        <f t="shared" si="6031"/>
        <v>0</v>
      </c>
      <c r="Q2223" s="18">
        <f t="shared" si="6031"/>
        <v>0</v>
      </c>
      <c r="R2223" s="18">
        <f t="shared" si="6031"/>
        <v>0</v>
      </c>
      <c r="S2223" s="18">
        <f t="shared" si="6031"/>
        <v>0</v>
      </c>
      <c r="T2223" s="18">
        <f t="shared" si="5948"/>
        <v>687.34899999999993</v>
      </c>
      <c r="U2223" s="18">
        <f t="shared" si="5949"/>
        <v>0</v>
      </c>
      <c r="V2223" s="18">
        <f t="shared" si="5950"/>
        <v>0</v>
      </c>
      <c r="W2223" s="18">
        <f t="shared" si="6032"/>
        <v>0</v>
      </c>
      <c r="X2223" s="18">
        <f t="shared" si="6032"/>
        <v>0</v>
      </c>
      <c r="Y2223" s="18">
        <f t="shared" si="6032"/>
        <v>0</v>
      </c>
      <c r="Z2223" s="18">
        <f t="shared" si="6032"/>
        <v>0</v>
      </c>
      <c r="AA2223" s="18">
        <f t="shared" si="6032"/>
        <v>0</v>
      </c>
      <c r="AB2223" s="18">
        <f t="shared" si="6032"/>
        <v>0</v>
      </c>
      <c r="AC2223" s="18">
        <f t="shared" si="5936"/>
        <v>687.34899999999993</v>
      </c>
      <c r="AD2223" s="18">
        <f t="shared" si="5937"/>
        <v>0</v>
      </c>
      <c r="AE2223" s="18">
        <f t="shared" si="5938"/>
        <v>0</v>
      </c>
      <c r="AF2223" s="18">
        <f t="shared" si="6032"/>
        <v>0</v>
      </c>
      <c r="AG2223" s="18">
        <f t="shared" si="6032"/>
        <v>0</v>
      </c>
      <c r="AH2223" s="18">
        <f t="shared" si="6032"/>
        <v>0</v>
      </c>
      <c r="AI2223" s="18">
        <f t="shared" si="5997"/>
        <v>687.34899999999993</v>
      </c>
      <c r="AJ2223" s="18">
        <f t="shared" si="5998"/>
        <v>0</v>
      </c>
      <c r="AK2223" s="18">
        <f t="shared" si="5999"/>
        <v>0</v>
      </c>
      <c r="AL2223" s="18">
        <f t="shared" si="6032"/>
        <v>0</v>
      </c>
      <c r="AM2223" s="18">
        <f t="shared" si="6000"/>
        <v>687.34899999999993</v>
      </c>
      <c r="AN2223" s="18">
        <f t="shared" si="6032"/>
        <v>0</v>
      </c>
      <c r="AO2223" s="18">
        <f t="shared" si="6032"/>
        <v>0</v>
      </c>
      <c r="AP2223" s="18">
        <f t="shared" si="6032"/>
        <v>0</v>
      </c>
      <c r="AQ2223" s="18">
        <f t="shared" si="5964"/>
        <v>687.34899999999993</v>
      </c>
      <c r="AR2223" s="18">
        <f t="shared" si="5965"/>
        <v>0</v>
      </c>
      <c r="AS2223" s="18">
        <f t="shared" si="5966"/>
        <v>0</v>
      </c>
      <c r="AT2223" s="18">
        <f t="shared" si="6032"/>
        <v>0</v>
      </c>
      <c r="AU2223" s="18">
        <f t="shared" si="6032"/>
        <v>0</v>
      </c>
      <c r="AV2223" s="18">
        <f t="shared" si="6032"/>
        <v>0</v>
      </c>
      <c r="AW2223" s="18">
        <f t="shared" si="5967"/>
        <v>687.34899999999993</v>
      </c>
      <c r="AX2223" s="18">
        <f t="shared" si="5968"/>
        <v>0</v>
      </c>
      <c r="AY2223" s="18">
        <f t="shared" si="5969"/>
        <v>0</v>
      </c>
      <c r="AZ2223" s="18">
        <f t="shared" si="6032"/>
        <v>0</v>
      </c>
      <c r="BA2223" s="18">
        <f t="shared" si="6032"/>
        <v>0</v>
      </c>
      <c r="BB2223" s="18">
        <f t="shared" si="6032"/>
        <v>0</v>
      </c>
      <c r="BC2223" s="18">
        <f t="shared" si="5955"/>
        <v>687.34899999999993</v>
      </c>
      <c r="BD2223" s="18">
        <f t="shared" si="5956"/>
        <v>0</v>
      </c>
      <c r="BE2223" s="18">
        <f t="shared" si="5957"/>
        <v>0</v>
      </c>
      <c r="BF2223" s="18">
        <f t="shared" si="6032"/>
        <v>0</v>
      </c>
      <c r="BG2223" s="18">
        <f t="shared" si="6032"/>
        <v>0</v>
      </c>
      <c r="BH2223" s="18">
        <f t="shared" si="6032"/>
        <v>0</v>
      </c>
      <c r="BI2223" s="18">
        <f t="shared" si="5952"/>
        <v>687.34899999999993</v>
      </c>
      <c r="BJ2223" s="18">
        <f t="shared" si="5953"/>
        <v>0</v>
      </c>
      <c r="BK2223" s="18">
        <f t="shared" si="5954"/>
        <v>0</v>
      </c>
      <c r="BL2223" s="18">
        <f t="shared" si="6032"/>
        <v>0.29899999999999999</v>
      </c>
      <c r="BM2223" s="18">
        <f t="shared" si="6032"/>
        <v>0</v>
      </c>
      <c r="BN2223" s="18">
        <f t="shared" si="6032"/>
        <v>0</v>
      </c>
      <c r="BO2223" s="18">
        <f t="shared" si="5993"/>
        <v>687.64799999999991</v>
      </c>
      <c r="BP2223" s="18">
        <f t="shared" si="5994"/>
        <v>0</v>
      </c>
      <c r="BQ2223" s="18">
        <f t="shared" si="5995"/>
        <v>0</v>
      </c>
      <c r="BR2223" s="18">
        <f t="shared" si="6032"/>
        <v>0</v>
      </c>
      <c r="BS2223" s="18">
        <f t="shared" si="6032"/>
        <v>0</v>
      </c>
      <c r="BT2223" s="18">
        <f t="shared" si="6032"/>
        <v>0</v>
      </c>
      <c r="BU2223" s="18">
        <f t="shared" si="5990"/>
        <v>687.64799999999991</v>
      </c>
      <c r="BV2223" s="18">
        <f t="shared" si="5991"/>
        <v>0</v>
      </c>
      <c r="BW2223" s="18">
        <f t="shared" si="5992"/>
        <v>0</v>
      </c>
      <c r="BX2223" s="18">
        <f t="shared" si="6032"/>
        <v>0</v>
      </c>
      <c r="BY2223" s="18">
        <f t="shared" si="6032"/>
        <v>0</v>
      </c>
      <c r="BZ2223" s="18">
        <f t="shared" si="6032"/>
        <v>0</v>
      </c>
      <c r="CA2223" s="18">
        <f t="shared" si="5976"/>
        <v>687.64799999999991</v>
      </c>
      <c r="CB2223" s="18">
        <f t="shared" si="5977"/>
        <v>0</v>
      </c>
      <c r="CC2223" s="18">
        <f t="shared" si="5978"/>
        <v>0</v>
      </c>
      <c r="CD2223" s="18">
        <f t="shared" si="6032"/>
        <v>0</v>
      </c>
      <c r="CE2223" s="27"/>
      <c r="CF2223" s="33"/>
    </row>
    <row r="2224" spans="1:84" ht="46.8" x14ac:dyDescent="0.3">
      <c r="A2224" s="41" t="s">
        <v>378</v>
      </c>
      <c r="B2224" s="39">
        <v>240</v>
      </c>
      <c r="C2224" s="41"/>
      <c r="D2224" s="41"/>
      <c r="E2224" s="14" t="s">
        <v>559</v>
      </c>
      <c r="F2224" s="18">
        <f t="shared" si="6030"/>
        <v>363</v>
      </c>
      <c r="G2224" s="18">
        <f t="shared" si="6030"/>
        <v>0</v>
      </c>
      <c r="H2224" s="18">
        <f t="shared" si="6030"/>
        <v>0</v>
      </c>
      <c r="I2224" s="18">
        <f t="shared" si="6030"/>
        <v>0</v>
      </c>
      <c r="J2224" s="18">
        <f t="shared" si="6030"/>
        <v>0</v>
      </c>
      <c r="K2224" s="18">
        <f t="shared" si="6030"/>
        <v>0</v>
      </c>
      <c r="L2224" s="18">
        <f t="shared" si="5983"/>
        <v>363</v>
      </c>
      <c r="M2224" s="18">
        <f t="shared" si="5984"/>
        <v>0</v>
      </c>
      <c r="N2224" s="18">
        <f t="shared" si="5985"/>
        <v>0</v>
      </c>
      <c r="O2224" s="18">
        <f t="shared" si="6031"/>
        <v>324.34899999999999</v>
      </c>
      <c r="P2224" s="18">
        <f t="shared" si="6031"/>
        <v>0</v>
      </c>
      <c r="Q2224" s="18">
        <f t="shared" si="6031"/>
        <v>0</v>
      </c>
      <c r="R2224" s="18">
        <f t="shared" si="6031"/>
        <v>0</v>
      </c>
      <c r="S2224" s="18">
        <f t="shared" si="6031"/>
        <v>0</v>
      </c>
      <c r="T2224" s="18">
        <f t="shared" si="5948"/>
        <v>687.34899999999993</v>
      </c>
      <c r="U2224" s="18">
        <f t="shared" si="5949"/>
        <v>0</v>
      </c>
      <c r="V2224" s="18">
        <f t="shared" si="5950"/>
        <v>0</v>
      </c>
      <c r="W2224" s="18">
        <f t="shared" si="6032"/>
        <v>0</v>
      </c>
      <c r="X2224" s="18">
        <f t="shared" si="6032"/>
        <v>0</v>
      </c>
      <c r="Y2224" s="18">
        <f t="shared" si="6032"/>
        <v>0</v>
      </c>
      <c r="Z2224" s="18">
        <f t="shared" si="6032"/>
        <v>0</v>
      </c>
      <c r="AA2224" s="18">
        <f t="shared" si="6032"/>
        <v>0</v>
      </c>
      <c r="AB2224" s="18">
        <f t="shared" si="6032"/>
        <v>0</v>
      </c>
      <c r="AC2224" s="18">
        <f t="shared" si="5936"/>
        <v>687.34899999999993</v>
      </c>
      <c r="AD2224" s="18">
        <f t="shared" si="5937"/>
        <v>0</v>
      </c>
      <c r="AE2224" s="18">
        <f t="shared" si="5938"/>
        <v>0</v>
      </c>
      <c r="AF2224" s="18">
        <f t="shared" si="6032"/>
        <v>0</v>
      </c>
      <c r="AG2224" s="18">
        <f t="shared" si="6032"/>
        <v>0</v>
      </c>
      <c r="AH2224" s="18">
        <f t="shared" si="6032"/>
        <v>0</v>
      </c>
      <c r="AI2224" s="18">
        <f t="shared" si="5997"/>
        <v>687.34899999999993</v>
      </c>
      <c r="AJ2224" s="18">
        <f t="shared" si="5998"/>
        <v>0</v>
      </c>
      <c r="AK2224" s="18">
        <f t="shared" si="5999"/>
        <v>0</v>
      </c>
      <c r="AL2224" s="18">
        <f t="shared" si="6032"/>
        <v>0</v>
      </c>
      <c r="AM2224" s="18">
        <f t="shared" si="6000"/>
        <v>687.34899999999993</v>
      </c>
      <c r="AN2224" s="18">
        <f t="shared" si="6032"/>
        <v>0</v>
      </c>
      <c r="AO2224" s="18">
        <f t="shared" si="6032"/>
        <v>0</v>
      </c>
      <c r="AP2224" s="18">
        <f t="shared" si="6032"/>
        <v>0</v>
      </c>
      <c r="AQ2224" s="18">
        <f t="shared" si="5964"/>
        <v>687.34899999999993</v>
      </c>
      <c r="AR2224" s="18">
        <f t="shared" si="5965"/>
        <v>0</v>
      </c>
      <c r="AS2224" s="18">
        <f t="shared" si="5966"/>
        <v>0</v>
      </c>
      <c r="AT2224" s="18">
        <f t="shared" si="6032"/>
        <v>0</v>
      </c>
      <c r="AU2224" s="18">
        <f t="shared" si="6032"/>
        <v>0</v>
      </c>
      <c r="AV2224" s="18">
        <f t="shared" si="6032"/>
        <v>0</v>
      </c>
      <c r="AW2224" s="18">
        <f t="shared" si="5967"/>
        <v>687.34899999999993</v>
      </c>
      <c r="AX2224" s="18">
        <f t="shared" si="5968"/>
        <v>0</v>
      </c>
      <c r="AY2224" s="18">
        <f t="shared" si="5969"/>
        <v>0</v>
      </c>
      <c r="AZ2224" s="18">
        <f t="shared" si="6032"/>
        <v>0</v>
      </c>
      <c r="BA2224" s="18">
        <f t="shared" si="6032"/>
        <v>0</v>
      </c>
      <c r="BB2224" s="18">
        <f t="shared" si="6032"/>
        <v>0</v>
      </c>
      <c r="BC2224" s="18">
        <f t="shared" si="5955"/>
        <v>687.34899999999993</v>
      </c>
      <c r="BD2224" s="18">
        <f t="shared" si="5956"/>
        <v>0</v>
      </c>
      <c r="BE2224" s="18">
        <f t="shared" si="5957"/>
        <v>0</v>
      </c>
      <c r="BF2224" s="18">
        <f t="shared" si="6032"/>
        <v>0</v>
      </c>
      <c r="BG2224" s="18">
        <f t="shared" si="6032"/>
        <v>0</v>
      </c>
      <c r="BH2224" s="18">
        <f t="shared" si="6032"/>
        <v>0</v>
      </c>
      <c r="BI2224" s="18">
        <f t="shared" si="5952"/>
        <v>687.34899999999993</v>
      </c>
      <c r="BJ2224" s="18">
        <f t="shared" si="5953"/>
        <v>0</v>
      </c>
      <c r="BK2224" s="18">
        <f t="shared" si="5954"/>
        <v>0</v>
      </c>
      <c r="BL2224" s="18">
        <f t="shared" si="6032"/>
        <v>0.29899999999999999</v>
      </c>
      <c r="BM2224" s="18">
        <f t="shared" si="6032"/>
        <v>0</v>
      </c>
      <c r="BN2224" s="18">
        <f t="shared" si="6032"/>
        <v>0</v>
      </c>
      <c r="BO2224" s="18">
        <f t="shared" si="5993"/>
        <v>687.64799999999991</v>
      </c>
      <c r="BP2224" s="18">
        <f t="shared" si="5994"/>
        <v>0</v>
      </c>
      <c r="BQ2224" s="18">
        <f t="shared" si="5995"/>
        <v>0</v>
      </c>
      <c r="BR2224" s="18">
        <f t="shared" si="6032"/>
        <v>0</v>
      </c>
      <c r="BS2224" s="18">
        <f t="shared" si="6032"/>
        <v>0</v>
      </c>
      <c r="BT2224" s="18">
        <f t="shared" si="6032"/>
        <v>0</v>
      </c>
      <c r="BU2224" s="18">
        <f t="shared" si="5990"/>
        <v>687.64799999999991</v>
      </c>
      <c r="BV2224" s="18">
        <f t="shared" si="5991"/>
        <v>0</v>
      </c>
      <c r="BW2224" s="18">
        <f t="shared" si="5992"/>
        <v>0</v>
      </c>
      <c r="BX2224" s="18">
        <f t="shared" si="6032"/>
        <v>0</v>
      </c>
      <c r="BY2224" s="18">
        <f t="shared" si="6032"/>
        <v>0</v>
      </c>
      <c r="BZ2224" s="18">
        <f t="shared" si="6032"/>
        <v>0</v>
      </c>
      <c r="CA2224" s="18">
        <f t="shared" si="5976"/>
        <v>687.64799999999991</v>
      </c>
      <c r="CB2224" s="18">
        <f t="shared" si="5977"/>
        <v>0</v>
      </c>
      <c r="CC2224" s="18">
        <f t="shared" si="5978"/>
        <v>0</v>
      </c>
      <c r="CD2224" s="18">
        <f t="shared" si="6032"/>
        <v>0</v>
      </c>
      <c r="CE2224" s="27"/>
      <c r="CF2224" s="33"/>
    </row>
    <row r="2225" spans="1:84" x14ac:dyDescent="0.3">
      <c r="A2225" s="41" t="s">
        <v>378</v>
      </c>
      <c r="B2225" s="39">
        <v>240</v>
      </c>
      <c r="C2225" s="41" t="s">
        <v>198</v>
      </c>
      <c r="D2225" s="41" t="s">
        <v>110</v>
      </c>
      <c r="E2225" s="14" t="s">
        <v>526</v>
      </c>
      <c r="F2225" s="18">
        <v>363</v>
      </c>
      <c r="G2225" s="18"/>
      <c r="H2225" s="18"/>
      <c r="I2225" s="18"/>
      <c r="J2225" s="18"/>
      <c r="K2225" s="18"/>
      <c r="L2225" s="18">
        <f t="shared" si="5983"/>
        <v>363</v>
      </c>
      <c r="M2225" s="18">
        <f t="shared" si="5984"/>
        <v>0</v>
      </c>
      <c r="N2225" s="18">
        <f t="shared" si="5985"/>
        <v>0</v>
      </c>
      <c r="O2225" s="18">
        <v>324.34899999999999</v>
      </c>
      <c r="P2225" s="18"/>
      <c r="Q2225" s="18"/>
      <c r="R2225" s="18"/>
      <c r="S2225" s="18"/>
      <c r="T2225" s="18">
        <f t="shared" si="5948"/>
        <v>687.34899999999993</v>
      </c>
      <c r="U2225" s="18">
        <f t="shared" si="5949"/>
        <v>0</v>
      </c>
      <c r="V2225" s="18">
        <f t="shared" si="5950"/>
        <v>0</v>
      </c>
      <c r="W2225" s="18"/>
      <c r="X2225" s="18"/>
      <c r="Y2225" s="18"/>
      <c r="Z2225" s="18"/>
      <c r="AA2225" s="18"/>
      <c r="AB2225" s="18"/>
      <c r="AC2225" s="18">
        <f t="shared" si="5936"/>
        <v>687.34899999999993</v>
      </c>
      <c r="AD2225" s="18">
        <f t="shared" si="5937"/>
        <v>0</v>
      </c>
      <c r="AE2225" s="18">
        <f t="shared" si="5938"/>
        <v>0</v>
      </c>
      <c r="AF2225" s="18"/>
      <c r="AG2225" s="18"/>
      <c r="AH2225" s="18"/>
      <c r="AI2225" s="18">
        <f t="shared" si="5997"/>
        <v>687.34899999999993</v>
      </c>
      <c r="AJ2225" s="18">
        <f t="shared" si="5998"/>
        <v>0</v>
      </c>
      <c r="AK2225" s="18">
        <f t="shared" si="5999"/>
        <v>0</v>
      </c>
      <c r="AL2225" s="18"/>
      <c r="AM2225" s="18">
        <f t="shared" si="6000"/>
        <v>687.34899999999993</v>
      </c>
      <c r="AN2225" s="18"/>
      <c r="AO2225" s="18"/>
      <c r="AP2225" s="18"/>
      <c r="AQ2225" s="18">
        <f t="shared" si="5964"/>
        <v>687.34899999999993</v>
      </c>
      <c r="AR2225" s="18">
        <f t="shared" si="5965"/>
        <v>0</v>
      </c>
      <c r="AS2225" s="18">
        <f t="shared" si="5966"/>
        <v>0</v>
      </c>
      <c r="AT2225" s="18"/>
      <c r="AU2225" s="18"/>
      <c r="AV2225" s="18"/>
      <c r="AW2225" s="18">
        <f t="shared" si="5967"/>
        <v>687.34899999999993</v>
      </c>
      <c r="AX2225" s="18">
        <f t="shared" si="5968"/>
        <v>0</v>
      </c>
      <c r="AY2225" s="18">
        <f t="shared" si="5969"/>
        <v>0</v>
      </c>
      <c r="AZ2225" s="18"/>
      <c r="BA2225" s="18"/>
      <c r="BB2225" s="18"/>
      <c r="BC2225" s="18">
        <f t="shared" si="5955"/>
        <v>687.34899999999993</v>
      </c>
      <c r="BD2225" s="18">
        <f t="shared" si="5956"/>
        <v>0</v>
      </c>
      <c r="BE2225" s="18">
        <f t="shared" si="5957"/>
        <v>0</v>
      </c>
      <c r="BF2225" s="18"/>
      <c r="BG2225" s="18"/>
      <c r="BH2225" s="18"/>
      <c r="BI2225" s="18">
        <f t="shared" si="5952"/>
        <v>687.34899999999993</v>
      </c>
      <c r="BJ2225" s="18">
        <f t="shared" si="5953"/>
        <v>0</v>
      </c>
      <c r="BK2225" s="18">
        <f t="shared" si="5954"/>
        <v>0</v>
      </c>
      <c r="BL2225" s="18">
        <v>0.29899999999999999</v>
      </c>
      <c r="BM2225" s="18"/>
      <c r="BN2225" s="18"/>
      <c r="BO2225" s="18">
        <f t="shared" si="5993"/>
        <v>687.64799999999991</v>
      </c>
      <c r="BP2225" s="18">
        <f t="shared" si="5994"/>
        <v>0</v>
      </c>
      <c r="BQ2225" s="18">
        <f t="shared" si="5995"/>
        <v>0</v>
      </c>
      <c r="BR2225" s="18"/>
      <c r="BS2225" s="18"/>
      <c r="BT2225" s="18"/>
      <c r="BU2225" s="18">
        <f t="shared" si="5990"/>
        <v>687.64799999999991</v>
      </c>
      <c r="BV2225" s="18">
        <f t="shared" si="5991"/>
        <v>0</v>
      </c>
      <c r="BW2225" s="18">
        <f t="shared" si="5992"/>
        <v>0</v>
      </c>
      <c r="BX2225" s="18"/>
      <c r="BY2225" s="18"/>
      <c r="BZ2225" s="18"/>
      <c r="CA2225" s="18">
        <f t="shared" si="5976"/>
        <v>687.64799999999991</v>
      </c>
      <c r="CB2225" s="18">
        <f t="shared" si="5977"/>
        <v>0</v>
      </c>
      <c r="CC2225" s="18">
        <f t="shared" si="5978"/>
        <v>0</v>
      </c>
      <c r="CD2225" s="18"/>
      <c r="CE2225" s="27"/>
      <c r="CF2225" s="33"/>
    </row>
    <row r="2226" spans="1:84" ht="46.8" x14ac:dyDescent="0.3">
      <c r="A2226" s="41" t="s">
        <v>379</v>
      </c>
      <c r="B2226" s="39"/>
      <c r="C2226" s="41"/>
      <c r="D2226" s="41"/>
      <c r="E2226" s="14" t="s">
        <v>722</v>
      </c>
      <c r="F2226" s="18">
        <f t="shared" ref="F2226:K2228" si="6033">F2227</f>
        <v>3176.8</v>
      </c>
      <c r="G2226" s="18">
        <f t="shared" si="6033"/>
        <v>3176.8</v>
      </c>
      <c r="H2226" s="18">
        <f t="shared" si="6033"/>
        <v>3176.8</v>
      </c>
      <c r="I2226" s="18">
        <f t="shared" si="6033"/>
        <v>0</v>
      </c>
      <c r="J2226" s="18">
        <f t="shared" si="6033"/>
        <v>0</v>
      </c>
      <c r="K2226" s="18">
        <f t="shared" si="6033"/>
        <v>0</v>
      </c>
      <c r="L2226" s="18">
        <f t="shared" si="5983"/>
        <v>3176.8</v>
      </c>
      <c r="M2226" s="18">
        <f t="shared" si="5984"/>
        <v>3176.8</v>
      </c>
      <c r="N2226" s="18">
        <f t="shared" si="5985"/>
        <v>3176.8</v>
      </c>
      <c r="O2226" s="18">
        <f t="shared" ref="O2226:S2228" si="6034">O2227</f>
        <v>0</v>
      </c>
      <c r="P2226" s="18">
        <f t="shared" si="6034"/>
        <v>0</v>
      </c>
      <c r="Q2226" s="18">
        <f t="shared" si="6034"/>
        <v>0</v>
      </c>
      <c r="R2226" s="18">
        <f t="shared" si="6034"/>
        <v>0</v>
      </c>
      <c r="S2226" s="18">
        <f t="shared" si="6034"/>
        <v>0</v>
      </c>
      <c r="T2226" s="18">
        <f t="shared" si="5948"/>
        <v>3176.8</v>
      </c>
      <c r="U2226" s="18">
        <f t="shared" si="5949"/>
        <v>3176.8</v>
      </c>
      <c r="V2226" s="18">
        <f t="shared" si="5950"/>
        <v>3176.8</v>
      </c>
      <c r="W2226" s="18">
        <f t="shared" ref="W2226:CD2228" si="6035">W2227</f>
        <v>0</v>
      </c>
      <c r="X2226" s="18">
        <f t="shared" si="6035"/>
        <v>0</v>
      </c>
      <c r="Y2226" s="18">
        <f t="shared" si="6035"/>
        <v>0</v>
      </c>
      <c r="Z2226" s="18">
        <f t="shared" si="6035"/>
        <v>0</v>
      </c>
      <c r="AA2226" s="18">
        <f t="shared" si="6035"/>
        <v>0</v>
      </c>
      <c r="AB2226" s="18">
        <f t="shared" si="6035"/>
        <v>0</v>
      </c>
      <c r="AC2226" s="18">
        <f t="shared" si="5936"/>
        <v>3176.8</v>
      </c>
      <c r="AD2226" s="18">
        <f t="shared" si="5937"/>
        <v>3176.8</v>
      </c>
      <c r="AE2226" s="18">
        <f t="shared" si="5938"/>
        <v>3176.8</v>
      </c>
      <c r="AF2226" s="18">
        <f t="shared" si="6035"/>
        <v>0</v>
      </c>
      <c r="AG2226" s="18">
        <f t="shared" si="6035"/>
        <v>0</v>
      </c>
      <c r="AH2226" s="18">
        <f t="shared" si="6035"/>
        <v>0</v>
      </c>
      <c r="AI2226" s="18">
        <f t="shared" si="5997"/>
        <v>3176.8</v>
      </c>
      <c r="AJ2226" s="18">
        <f t="shared" si="5998"/>
        <v>3176.8</v>
      </c>
      <c r="AK2226" s="18">
        <f t="shared" si="5999"/>
        <v>3176.8</v>
      </c>
      <c r="AL2226" s="18">
        <f t="shared" si="6035"/>
        <v>0</v>
      </c>
      <c r="AM2226" s="18">
        <f t="shared" si="6000"/>
        <v>3176.8</v>
      </c>
      <c r="AN2226" s="18">
        <f t="shared" si="6035"/>
        <v>0</v>
      </c>
      <c r="AO2226" s="18">
        <f t="shared" si="6035"/>
        <v>0</v>
      </c>
      <c r="AP2226" s="18">
        <f t="shared" si="6035"/>
        <v>0</v>
      </c>
      <c r="AQ2226" s="18">
        <f t="shared" si="5964"/>
        <v>3176.8</v>
      </c>
      <c r="AR2226" s="18">
        <f t="shared" si="5965"/>
        <v>3176.8</v>
      </c>
      <c r="AS2226" s="18">
        <f t="shared" si="5966"/>
        <v>3176.8</v>
      </c>
      <c r="AT2226" s="18">
        <f t="shared" si="6035"/>
        <v>0</v>
      </c>
      <c r="AU2226" s="18">
        <f t="shared" si="6035"/>
        <v>0</v>
      </c>
      <c r="AV2226" s="18">
        <f t="shared" si="6035"/>
        <v>0</v>
      </c>
      <c r="AW2226" s="18">
        <f t="shared" si="5967"/>
        <v>3176.8</v>
      </c>
      <c r="AX2226" s="18">
        <f t="shared" si="5968"/>
        <v>3176.8</v>
      </c>
      <c r="AY2226" s="18">
        <f t="shared" si="5969"/>
        <v>3176.8</v>
      </c>
      <c r="AZ2226" s="18">
        <f t="shared" si="6035"/>
        <v>0</v>
      </c>
      <c r="BA2226" s="18">
        <f t="shared" si="6035"/>
        <v>0</v>
      </c>
      <c r="BB2226" s="18">
        <f t="shared" si="6035"/>
        <v>0</v>
      </c>
      <c r="BC2226" s="18">
        <f t="shared" si="5955"/>
        <v>3176.8</v>
      </c>
      <c r="BD2226" s="18">
        <f t="shared" si="5956"/>
        <v>3176.8</v>
      </c>
      <c r="BE2226" s="18">
        <f t="shared" si="5957"/>
        <v>3176.8</v>
      </c>
      <c r="BF2226" s="18">
        <f t="shared" si="6035"/>
        <v>0</v>
      </c>
      <c r="BG2226" s="18">
        <f t="shared" si="6035"/>
        <v>0</v>
      </c>
      <c r="BH2226" s="18">
        <f t="shared" si="6035"/>
        <v>0</v>
      </c>
      <c r="BI2226" s="18">
        <f t="shared" si="5952"/>
        <v>3176.8</v>
      </c>
      <c r="BJ2226" s="18">
        <f t="shared" si="5953"/>
        <v>3176.8</v>
      </c>
      <c r="BK2226" s="18">
        <f t="shared" si="5954"/>
        <v>3176.8</v>
      </c>
      <c r="BL2226" s="18">
        <f t="shared" si="6035"/>
        <v>0</v>
      </c>
      <c r="BM2226" s="18">
        <f t="shared" si="6035"/>
        <v>0</v>
      </c>
      <c r="BN2226" s="18">
        <f t="shared" si="6035"/>
        <v>0</v>
      </c>
      <c r="BO2226" s="18">
        <f t="shared" si="5993"/>
        <v>3176.8</v>
      </c>
      <c r="BP2226" s="18">
        <f t="shared" si="5994"/>
        <v>3176.8</v>
      </c>
      <c r="BQ2226" s="18">
        <f t="shared" si="5995"/>
        <v>3176.8</v>
      </c>
      <c r="BR2226" s="18">
        <f t="shared" si="6035"/>
        <v>0</v>
      </c>
      <c r="BS2226" s="18">
        <f t="shared" si="6035"/>
        <v>0</v>
      </c>
      <c r="BT2226" s="18">
        <f t="shared" si="6035"/>
        <v>0</v>
      </c>
      <c r="BU2226" s="18">
        <f t="shared" si="5990"/>
        <v>3176.8</v>
      </c>
      <c r="BV2226" s="18">
        <f t="shared" si="5991"/>
        <v>3176.8</v>
      </c>
      <c r="BW2226" s="18">
        <f t="shared" si="5992"/>
        <v>3176.8</v>
      </c>
      <c r="BX2226" s="18">
        <f t="shared" si="6035"/>
        <v>0</v>
      </c>
      <c r="BY2226" s="18">
        <f t="shared" si="6035"/>
        <v>0</v>
      </c>
      <c r="BZ2226" s="18">
        <f t="shared" si="6035"/>
        <v>0</v>
      </c>
      <c r="CA2226" s="18">
        <f t="shared" si="5976"/>
        <v>3176.8</v>
      </c>
      <c r="CB2226" s="18">
        <f t="shared" si="5977"/>
        <v>3176.8</v>
      </c>
      <c r="CC2226" s="18">
        <f t="shared" si="5978"/>
        <v>3176.8</v>
      </c>
      <c r="CD2226" s="18">
        <f t="shared" si="6035"/>
        <v>0</v>
      </c>
      <c r="CE2226" s="27"/>
      <c r="CF2226" s="33"/>
    </row>
    <row r="2227" spans="1:84" x14ac:dyDescent="0.3">
      <c r="A2227" s="41" t="s">
        <v>379</v>
      </c>
      <c r="B2227" s="39">
        <v>800</v>
      </c>
      <c r="C2227" s="41"/>
      <c r="D2227" s="41"/>
      <c r="E2227" s="14" t="s">
        <v>556</v>
      </c>
      <c r="F2227" s="18">
        <f t="shared" si="6033"/>
        <v>3176.8</v>
      </c>
      <c r="G2227" s="18">
        <f t="shared" si="6033"/>
        <v>3176.8</v>
      </c>
      <c r="H2227" s="18">
        <f t="shared" si="6033"/>
        <v>3176.8</v>
      </c>
      <c r="I2227" s="18">
        <f t="shared" si="6033"/>
        <v>0</v>
      </c>
      <c r="J2227" s="18">
        <f t="shared" si="6033"/>
        <v>0</v>
      </c>
      <c r="K2227" s="18">
        <f t="shared" si="6033"/>
        <v>0</v>
      </c>
      <c r="L2227" s="18">
        <f t="shared" si="5983"/>
        <v>3176.8</v>
      </c>
      <c r="M2227" s="18">
        <f t="shared" si="5984"/>
        <v>3176.8</v>
      </c>
      <c r="N2227" s="18">
        <f t="shared" si="5985"/>
        <v>3176.8</v>
      </c>
      <c r="O2227" s="18">
        <f t="shared" si="6034"/>
        <v>0</v>
      </c>
      <c r="P2227" s="18">
        <f t="shared" si="6034"/>
        <v>0</v>
      </c>
      <c r="Q2227" s="18">
        <f t="shared" si="6034"/>
        <v>0</v>
      </c>
      <c r="R2227" s="18">
        <f t="shared" si="6034"/>
        <v>0</v>
      </c>
      <c r="S2227" s="18">
        <f t="shared" si="6034"/>
        <v>0</v>
      </c>
      <c r="T2227" s="18">
        <f t="shared" si="5948"/>
        <v>3176.8</v>
      </c>
      <c r="U2227" s="18">
        <f t="shared" si="5949"/>
        <v>3176.8</v>
      </c>
      <c r="V2227" s="18">
        <f t="shared" si="5950"/>
        <v>3176.8</v>
      </c>
      <c r="W2227" s="18">
        <f t="shared" si="6035"/>
        <v>0</v>
      </c>
      <c r="X2227" s="18">
        <f t="shared" si="6035"/>
        <v>0</v>
      </c>
      <c r="Y2227" s="18">
        <f t="shared" si="6035"/>
        <v>0</v>
      </c>
      <c r="Z2227" s="18">
        <f t="shared" si="6035"/>
        <v>0</v>
      </c>
      <c r="AA2227" s="18">
        <f t="shared" si="6035"/>
        <v>0</v>
      </c>
      <c r="AB2227" s="18">
        <f t="shared" si="6035"/>
        <v>0</v>
      </c>
      <c r="AC2227" s="18">
        <f t="shared" si="5936"/>
        <v>3176.8</v>
      </c>
      <c r="AD2227" s="18">
        <f t="shared" si="5937"/>
        <v>3176.8</v>
      </c>
      <c r="AE2227" s="18">
        <f t="shared" si="5938"/>
        <v>3176.8</v>
      </c>
      <c r="AF2227" s="18">
        <f t="shared" si="6035"/>
        <v>0</v>
      </c>
      <c r="AG2227" s="18">
        <f t="shared" si="6035"/>
        <v>0</v>
      </c>
      <c r="AH2227" s="18">
        <f t="shared" si="6035"/>
        <v>0</v>
      </c>
      <c r="AI2227" s="18">
        <f t="shared" si="5997"/>
        <v>3176.8</v>
      </c>
      <c r="AJ2227" s="18">
        <f t="shared" si="5998"/>
        <v>3176.8</v>
      </c>
      <c r="AK2227" s="18">
        <f t="shared" si="5999"/>
        <v>3176.8</v>
      </c>
      <c r="AL2227" s="18">
        <f t="shared" si="6035"/>
        <v>0</v>
      </c>
      <c r="AM2227" s="18">
        <f t="shared" si="6000"/>
        <v>3176.8</v>
      </c>
      <c r="AN2227" s="18">
        <f t="shared" si="6035"/>
        <v>0</v>
      </c>
      <c r="AO2227" s="18">
        <f t="shared" si="6035"/>
        <v>0</v>
      </c>
      <c r="AP2227" s="18">
        <f t="shared" si="6035"/>
        <v>0</v>
      </c>
      <c r="AQ2227" s="18">
        <f t="shared" si="5964"/>
        <v>3176.8</v>
      </c>
      <c r="AR2227" s="18">
        <f t="shared" si="5965"/>
        <v>3176.8</v>
      </c>
      <c r="AS2227" s="18">
        <f t="shared" si="5966"/>
        <v>3176.8</v>
      </c>
      <c r="AT2227" s="18">
        <f t="shared" si="6035"/>
        <v>0</v>
      </c>
      <c r="AU2227" s="18">
        <f t="shared" si="6035"/>
        <v>0</v>
      </c>
      <c r="AV2227" s="18">
        <f t="shared" si="6035"/>
        <v>0</v>
      </c>
      <c r="AW2227" s="18">
        <f t="shared" si="5967"/>
        <v>3176.8</v>
      </c>
      <c r="AX2227" s="18">
        <f t="shared" si="5968"/>
        <v>3176.8</v>
      </c>
      <c r="AY2227" s="18">
        <f t="shared" si="5969"/>
        <v>3176.8</v>
      </c>
      <c r="AZ2227" s="18">
        <f t="shared" si="6035"/>
        <v>0</v>
      </c>
      <c r="BA2227" s="18">
        <f t="shared" si="6035"/>
        <v>0</v>
      </c>
      <c r="BB2227" s="18">
        <f t="shared" si="6035"/>
        <v>0</v>
      </c>
      <c r="BC2227" s="18">
        <f t="shared" si="5955"/>
        <v>3176.8</v>
      </c>
      <c r="BD2227" s="18">
        <f t="shared" si="5956"/>
        <v>3176.8</v>
      </c>
      <c r="BE2227" s="18">
        <f t="shared" si="5957"/>
        <v>3176.8</v>
      </c>
      <c r="BF2227" s="18">
        <f t="shared" si="6035"/>
        <v>0</v>
      </c>
      <c r="BG2227" s="18">
        <f t="shared" si="6035"/>
        <v>0</v>
      </c>
      <c r="BH2227" s="18">
        <f t="shared" si="6035"/>
        <v>0</v>
      </c>
      <c r="BI2227" s="18">
        <f t="shared" si="5952"/>
        <v>3176.8</v>
      </c>
      <c r="BJ2227" s="18">
        <f t="shared" si="5953"/>
        <v>3176.8</v>
      </c>
      <c r="BK2227" s="18">
        <f t="shared" si="5954"/>
        <v>3176.8</v>
      </c>
      <c r="BL2227" s="18">
        <f t="shared" si="6035"/>
        <v>0</v>
      </c>
      <c r="BM2227" s="18">
        <f t="shared" si="6035"/>
        <v>0</v>
      </c>
      <c r="BN2227" s="18">
        <f t="shared" si="6035"/>
        <v>0</v>
      </c>
      <c r="BO2227" s="18">
        <f t="shared" si="5993"/>
        <v>3176.8</v>
      </c>
      <c r="BP2227" s="18">
        <f t="shared" si="5994"/>
        <v>3176.8</v>
      </c>
      <c r="BQ2227" s="18">
        <f t="shared" si="5995"/>
        <v>3176.8</v>
      </c>
      <c r="BR2227" s="18">
        <f t="shared" si="6035"/>
        <v>0</v>
      </c>
      <c r="BS2227" s="18">
        <f t="shared" si="6035"/>
        <v>0</v>
      </c>
      <c r="BT2227" s="18">
        <f t="shared" si="6035"/>
        <v>0</v>
      </c>
      <c r="BU2227" s="18">
        <f t="shared" si="5990"/>
        <v>3176.8</v>
      </c>
      <c r="BV2227" s="18">
        <f t="shared" si="5991"/>
        <v>3176.8</v>
      </c>
      <c r="BW2227" s="18">
        <f t="shared" si="5992"/>
        <v>3176.8</v>
      </c>
      <c r="BX2227" s="18">
        <f t="shared" si="6035"/>
        <v>0</v>
      </c>
      <c r="BY2227" s="18">
        <f t="shared" si="6035"/>
        <v>0</v>
      </c>
      <c r="BZ2227" s="18">
        <f t="shared" si="6035"/>
        <v>0</v>
      </c>
      <c r="CA2227" s="18">
        <f t="shared" si="5976"/>
        <v>3176.8</v>
      </c>
      <c r="CB2227" s="18">
        <f t="shared" si="5977"/>
        <v>3176.8</v>
      </c>
      <c r="CC2227" s="18">
        <f t="shared" si="5978"/>
        <v>3176.8</v>
      </c>
      <c r="CD2227" s="18">
        <f t="shared" si="6035"/>
        <v>0</v>
      </c>
      <c r="CE2227" s="27"/>
      <c r="CF2227" s="33"/>
    </row>
    <row r="2228" spans="1:84" x14ac:dyDescent="0.3">
      <c r="A2228" s="41" t="s">
        <v>379</v>
      </c>
      <c r="B2228" s="39">
        <v>850</v>
      </c>
      <c r="C2228" s="41"/>
      <c r="D2228" s="41"/>
      <c r="E2228" s="14" t="s">
        <v>573</v>
      </c>
      <c r="F2228" s="18">
        <f t="shared" si="6033"/>
        <v>3176.8</v>
      </c>
      <c r="G2228" s="18">
        <f t="shared" si="6033"/>
        <v>3176.8</v>
      </c>
      <c r="H2228" s="18">
        <f t="shared" si="6033"/>
        <v>3176.8</v>
      </c>
      <c r="I2228" s="18">
        <f t="shared" si="6033"/>
        <v>0</v>
      </c>
      <c r="J2228" s="18">
        <f t="shared" si="6033"/>
        <v>0</v>
      </c>
      <c r="K2228" s="18">
        <f t="shared" si="6033"/>
        <v>0</v>
      </c>
      <c r="L2228" s="18">
        <f t="shared" si="5983"/>
        <v>3176.8</v>
      </c>
      <c r="M2228" s="18">
        <f t="shared" si="5984"/>
        <v>3176.8</v>
      </c>
      <c r="N2228" s="18">
        <f t="shared" si="5985"/>
        <v>3176.8</v>
      </c>
      <c r="O2228" s="18">
        <f t="shared" si="6034"/>
        <v>0</v>
      </c>
      <c r="P2228" s="18">
        <f t="shared" si="6034"/>
        <v>0</v>
      </c>
      <c r="Q2228" s="18">
        <f t="shared" si="6034"/>
        <v>0</v>
      </c>
      <c r="R2228" s="18">
        <f t="shared" si="6034"/>
        <v>0</v>
      </c>
      <c r="S2228" s="18">
        <f t="shared" si="6034"/>
        <v>0</v>
      </c>
      <c r="T2228" s="18">
        <f t="shared" si="5948"/>
        <v>3176.8</v>
      </c>
      <c r="U2228" s="18">
        <f t="shared" si="5949"/>
        <v>3176.8</v>
      </c>
      <c r="V2228" s="18">
        <f t="shared" si="5950"/>
        <v>3176.8</v>
      </c>
      <c r="W2228" s="18">
        <f t="shared" si="6035"/>
        <v>0</v>
      </c>
      <c r="X2228" s="18">
        <f t="shared" si="6035"/>
        <v>0</v>
      </c>
      <c r="Y2228" s="18">
        <f t="shared" si="6035"/>
        <v>0</v>
      </c>
      <c r="Z2228" s="18">
        <f t="shared" si="6035"/>
        <v>0</v>
      </c>
      <c r="AA2228" s="18">
        <f t="shared" si="6035"/>
        <v>0</v>
      </c>
      <c r="AB2228" s="18">
        <f t="shared" si="6035"/>
        <v>0</v>
      </c>
      <c r="AC2228" s="18">
        <f t="shared" si="5936"/>
        <v>3176.8</v>
      </c>
      <c r="AD2228" s="18">
        <f t="shared" si="5937"/>
        <v>3176.8</v>
      </c>
      <c r="AE2228" s="18">
        <f t="shared" si="5938"/>
        <v>3176.8</v>
      </c>
      <c r="AF2228" s="18">
        <f t="shared" si="6035"/>
        <v>0</v>
      </c>
      <c r="AG2228" s="18">
        <f t="shared" si="6035"/>
        <v>0</v>
      </c>
      <c r="AH2228" s="18">
        <f t="shared" si="6035"/>
        <v>0</v>
      </c>
      <c r="AI2228" s="18">
        <f t="shared" si="5997"/>
        <v>3176.8</v>
      </c>
      <c r="AJ2228" s="18">
        <f t="shared" si="5998"/>
        <v>3176.8</v>
      </c>
      <c r="AK2228" s="18">
        <f t="shared" si="5999"/>
        <v>3176.8</v>
      </c>
      <c r="AL2228" s="18">
        <f t="shared" si="6035"/>
        <v>0</v>
      </c>
      <c r="AM2228" s="18">
        <f t="shared" si="6000"/>
        <v>3176.8</v>
      </c>
      <c r="AN2228" s="18">
        <f t="shared" si="6035"/>
        <v>0</v>
      </c>
      <c r="AO2228" s="18">
        <f t="shared" si="6035"/>
        <v>0</v>
      </c>
      <c r="AP2228" s="18">
        <f t="shared" si="6035"/>
        <v>0</v>
      </c>
      <c r="AQ2228" s="18">
        <f t="shared" si="5964"/>
        <v>3176.8</v>
      </c>
      <c r="AR2228" s="18">
        <f t="shared" si="5965"/>
        <v>3176.8</v>
      </c>
      <c r="AS2228" s="18">
        <f t="shared" si="5966"/>
        <v>3176.8</v>
      </c>
      <c r="AT2228" s="18">
        <f t="shared" si="6035"/>
        <v>0</v>
      </c>
      <c r="AU2228" s="18">
        <f t="shared" si="6035"/>
        <v>0</v>
      </c>
      <c r="AV2228" s="18">
        <f t="shared" si="6035"/>
        <v>0</v>
      </c>
      <c r="AW2228" s="18">
        <f t="shared" si="5967"/>
        <v>3176.8</v>
      </c>
      <c r="AX2228" s="18">
        <f t="shared" si="5968"/>
        <v>3176.8</v>
      </c>
      <c r="AY2228" s="18">
        <f t="shared" si="5969"/>
        <v>3176.8</v>
      </c>
      <c r="AZ2228" s="18">
        <f t="shared" si="6035"/>
        <v>0</v>
      </c>
      <c r="BA2228" s="18">
        <f t="shared" si="6035"/>
        <v>0</v>
      </c>
      <c r="BB2228" s="18">
        <f t="shared" si="6035"/>
        <v>0</v>
      </c>
      <c r="BC2228" s="18">
        <f t="shared" si="5955"/>
        <v>3176.8</v>
      </c>
      <c r="BD2228" s="18">
        <f t="shared" si="5956"/>
        <v>3176.8</v>
      </c>
      <c r="BE2228" s="18">
        <f t="shared" si="5957"/>
        <v>3176.8</v>
      </c>
      <c r="BF2228" s="18">
        <f t="shared" si="6035"/>
        <v>0</v>
      </c>
      <c r="BG2228" s="18">
        <f t="shared" si="6035"/>
        <v>0</v>
      </c>
      <c r="BH2228" s="18">
        <f t="shared" si="6035"/>
        <v>0</v>
      </c>
      <c r="BI2228" s="18">
        <f t="shared" si="5952"/>
        <v>3176.8</v>
      </c>
      <c r="BJ2228" s="18">
        <f t="shared" si="5953"/>
        <v>3176.8</v>
      </c>
      <c r="BK2228" s="18">
        <f t="shared" si="5954"/>
        <v>3176.8</v>
      </c>
      <c r="BL2228" s="18">
        <f t="shared" si="6035"/>
        <v>0</v>
      </c>
      <c r="BM2228" s="18">
        <f t="shared" si="6035"/>
        <v>0</v>
      </c>
      <c r="BN2228" s="18">
        <f t="shared" si="6035"/>
        <v>0</v>
      </c>
      <c r="BO2228" s="18">
        <f t="shared" si="5993"/>
        <v>3176.8</v>
      </c>
      <c r="BP2228" s="18">
        <f t="shared" si="5994"/>
        <v>3176.8</v>
      </c>
      <c r="BQ2228" s="18">
        <f t="shared" si="5995"/>
        <v>3176.8</v>
      </c>
      <c r="BR2228" s="18">
        <f t="shared" si="6035"/>
        <v>0</v>
      </c>
      <c r="BS2228" s="18">
        <f t="shared" si="6035"/>
        <v>0</v>
      </c>
      <c r="BT2228" s="18">
        <f t="shared" si="6035"/>
        <v>0</v>
      </c>
      <c r="BU2228" s="18">
        <f t="shared" si="5990"/>
        <v>3176.8</v>
      </c>
      <c r="BV2228" s="18">
        <f t="shared" si="5991"/>
        <v>3176.8</v>
      </c>
      <c r="BW2228" s="18">
        <f t="shared" si="5992"/>
        <v>3176.8</v>
      </c>
      <c r="BX2228" s="18">
        <f t="shared" si="6035"/>
        <v>0</v>
      </c>
      <c r="BY2228" s="18">
        <f t="shared" si="6035"/>
        <v>0</v>
      </c>
      <c r="BZ2228" s="18">
        <f t="shared" si="6035"/>
        <v>0</v>
      </c>
      <c r="CA2228" s="18">
        <f t="shared" si="5976"/>
        <v>3176.8</v>
      </c>
      <c r="CB2228" s="18">
        <f t="shared" si="5977"/>
        <v>3176.8</v>
      </c>
      <c r="CC2228" s="18">
        <f t="shared" si="5978"/>
        <v>3176.8</v>
      </c>
      <c r="CD2228" s="18">
        <f t="shared" si="6035"/>
        <v>0</v>
      </c>
      <c r="CE2228" s="27"/>
      <c r="CF2228" s="33"/>
    </row>
    <row r="2229" spans="1:84" x14ac:dyDescent="0.3">
      <c r="A2229" s="41" t="s">
        <v>379</v>
      </c>
      <c r="B2229" s="39">
        <v>850</v>
      </c>
      <c r="C2229" s="41" t="s">
        <v>198</v>
      </c>
      <c r="D2229" s="41" t="s">
        <v>110</v>
      </c>
      <c r="E2229" s="14" t="s">
        <v>526</v>
      </c>
      <c r="F2229" s="18">
        <v>3176.8</v>
      </c>
      <c r="G2229" s="18">
        <v>3176.8</v>
      </c>
      <c r="H2229" s="18">
        <v>3176.8</v>
      </c>
      <c r="I2229" s="18"/>
      <c r="J2229" s="18"/>
      <c r="K2229" s="18"/>
      <c r="L2229" s="18">
        <f t="shared" si="5983"/>
        <v>3176.8</v>
      </c>
      <c r="M2229" s="18">
        <f t="shared" si="5984"/>
        <v>3176.8</v>
      </c>
      <c r="N2229" s="18">
        <f t="shared" si="5985"/>
        <v>3176.8</v>
      </c>
      <c r="O2229" s="18"/>
      <c r="P2229" s="18"/>
      <c r="Q2229" s="18"/>
      <c r="R2229" s="18"/>
      <c r="S2229" s="18"/>
      <c r="T2229" s="18">
        <f t="shared" si="5948"/>
        <v>3176.8</v>
      </c>
      <c r="U2229" s="18">
        <f t="shared" si="5949"/>
        <v>3176.8</v>
      </c>
      <c r="V2229" s="18">
        <f t="shared" si="5950"/>
        <v>3176.8</v>
      </c>
      <c r="W2229" s="18"/>
      <c r="X2229" s="18"/>
      <c r="Y2229" s="18"/>
      <c r="Z2229" s="18"/>
      <c r="AA2229" s="18"/>
      <c r="AB2229" s="18"/>
      <c r="AC2229" s="18">
        <f t="shared" si="5936"/>
        <v>3176.8</v>
      </c>
      <c r="AD2229" s="18">
        <f t="shared" si="5937"/>
        <v>3176.8</v>
      </c>
      <c r="AE2229" s="18">
        <f t="shared" si="5938"/>
        <v>3176.8</v>
      </c>
      <c r="AF2229" s="18"/>
      <c r="AG2229" s="18"/>
      <c r="AH2229" s="18"/>
      <c r="AI2229" s="18">
        <f t="shared" si="5997"/>
        <v>3176.8</v>
      </c>
      <c r="AJ2229" s="18">
        <f t="shared" si="5998"/>
        <v>3176.8</v>
      </c>
      <c r="AK2229" s="18">
        <f t="shared" si="5999"/>
        <v>3176.8</v>
      </c>
      <c r="AL2229" s="18"/>
      <c r="AM2229" s="18">
        <f t="shared" si="6000"/>
        <v>3176.8</v>
      </c>
      <c r="AN2229" s="18"/>
      <c r="AO2229" s="18"/>
      <c r="AP2229" s="18"/>
      <c r="AQ2229" s="18">
        <f t="shared" si="5964"/>
        <v>3176.8</v>
      </c>
      <c r="AR2229" s="18">
        <f t="shared" si="5965"/>
        <v>3176.8</v>
      </c>
      <c r="AS2229" s="18">
        <f t="shared" si="5966"/>
        <v>3176.8</v>
      </c>
      <c r="AT2229" s="18"/>
      <c r="AU2229" s="18"/>
      <c r="AV2229" s="18"/>
      <c r="AW2229" s="18">
        <f t="shared" si="5967"/>
        <v>3176.8</v>
      </c>
      <c r="AX2229" s="18">
        <f t="shared" si="5968"/>
        <v>3176.8</v>
      </c>
      <c r="AY2229" s="18">
        <f t="shared" si="5969"/>
        <v>3176.8</v>
      </c>
      <c r="AZ2229" s="18"/>
      <c r="BA2229" s="18"/>
      <c r="BB2229" s="18"/>
      <c r="BC2229" s="18">
        <f t="shared" si="5955"/>
        <v>3176.8</v>
      </c>
      <c r="BD2229" s="18">
        <f t="shared" si="5956"/>
        <v>3176.8</v>
      </c>
      <c r="BE2229" s="18">
        <f t="shared" si="5957"/>
        <v>3176.8</v>
      </c>
      <c r="BF2229" s="18"/>
      <c r="BG2229" s="18"/>
      <c r="BH2229" s="18"/>
      <c r="BI2229" s="18">
        <f t="shared" si="5952"/>
        <v>3176.8</v>
      </c>
      <c r="BJ2229" s="18">
        <f t="shared" si="5953"/>
        <v>3176.8</v>
      </c>
      <c r="BK2229" s="18">
        <f t="shared" si="5954"/>
        <v>3176.8</v>
      </c>
      <c r="BL2229" s="18"/>
      <c r="BM2229" s="18"/>
      <c r="BN2229" s="18"/>
      <c r="BO2229" s="18">
        <f t="shared" si="5993"/>
        <v>3176.8</v>
      </c>
      <c r="BP2229" s="18">
        <f t="shared" si="5994"/>
        <v>3176.8</v>
      </c>
      <c r="BQ2229" s="18">
        <f t="shared" si="5995"/>
        <v>3176.8</v>
      </c>
      <c r="BR2229" s="18"/>
      <c r="BS2229" s="18"/>
      <c r="BT2229" s="18"/>
      <c r="BU2229" s="18">
        <f t="shared" si="5990"/>
        <v>3176.8</v>
      </c>
      <c r="BV2229" s="18">
        <f t="shared" si="5991"/>
        <v>3176.8</v>
      </c>
      <c r="BW2229" s="18">
        <f t="shared" si="5992"/>
        <v>3176.8</v>
      </c>
      <c r="BX2229" s="18"/>
      <c r="BY2229" s="18"/>
      <c r="BZ2229" s="18"/>
      <c r="CA2229" s="18">
        <f t="shared" si="5976"/>
        <v>3176.8</v>
      </c>
      <c r="CB2229" s="18">
        <f t="shared" si="5977"/>
        <v>3176.8</v>
      </c>
      <c r="CC2229" s="18">
        <f t="shared" si="5978"/>
        <v>3176.8</v>
      </c>
      <c r="CD2229" s="18"/>
      <c r="CE2229" s="27"/>
      <c r="CF2229" s="33"/>
    </row>
    <row r="2230" spans="1:84" ht="46.8" x14ac:dyDescent="0.3">
      <c r="A2230" s="41" t="s">
        <v>1495</v>
      </c>
      <c r="B2230" s="39"/>
      <c r="C2230" s="41"/>
      <c r="D2230" s="41"/>
      <c r="E2230" s="14" t="s">
        <v>1496</v>
      </c>
      <c r="F2230" s="18"/>
      <c r="G2230" s="18"/>
      <c r="H2230" s="18"/>
      <c r="I2230" s="18"/>
      <c r="J2230" s="18"/>
      <c r="K2230" s="18"/>
      <c r="L2230" s="18"/>
      <c r="M2230" s="18"/>
      <c r="N2230" s="18"/>
      <c r="O2230" s="18">
        <f>O2231</f>
        <v>5138.7460000000001</v>
      </c>
      <c r="P2230" s="18">
        <f t="shared" ref="P2230:CD2233" si="6036">P2231</f>
        <v>0</v>
      </c>
      <c r="Q2230" s="18">
        <f t="shared" si="6036"/>
        <v>0</v>
      </c>
      <c r="R2230" s="18">
        <f t="shared" si="6036"/>
        <v>0</v>
      </c>
      <c r="S2230" s="18">
        <f t="shared" si="6036"/>
        <v>0</v>
      </c>
      <c r="T2230" s="18">
        <f t="shared" si="5948"/>
        <v>5138.7460000000001</v>
      </c>
      <c r="U2230" s="18">
        <f t="shared" si="5949"/>
        <v>0</v>
      </c>
      <c r="V2230" s="18">
        <f t="shared" si="5950"/>
        <v>0</v>
      </c>
      <c r="W2230" s="18">
        <f t="shared" si="6036"/>
        <v>0</v>
      </c>
      <c r="X2230" s="18">
        <f t="shared" si="6036"/>
        <v>0</v>
      </c>
      <c r="Y2230" s="18">
        <f t="shared" si="6036"/>
        <v>0</v>
      </c>
      <c r="Z2230" s="18">
        <f t="shared" si="6036"/>
        <v>0</v>
      </c>
      <c r="AA2230" s="18">
        <f t="shared" si="6036"/>
        <v>0</v>
      </c>
      <c r="AB2230" s="18">
        <f t="shared" si="6036"/>
        <v>0</v>
      </c>
      <c r="AC2230" s="18">
        <f t="shared" si="5936"/>
        <v>5138.7460000000001</v>
      </c>
      <c r="AD2230" s="18">
        <f t="shared" si="5937"/>
        <v>0</v>
      </c>
      <c r="AE2230" s="18">
        <f t="shared" si="5938"/>
        <v>0</v>
      </c>
      <c r="AF2230" s="18">
        <f t="shared" si="6036"/>
        <v>0</v>
      </c>
      <c r="AG2230" s="18">
        <f t="shared" si="6036"/>
        <v>0</v>
      </c>
      <c r="AH2230" s="18">
        <f t="shared" si="6036"/>
        <v>0</v>
      </c>
      <c r="AI2230" s="18">
        <f t="shared" si="5997"/>
        <v>5138.7460000000001</v>
      </c>
      <c r="AJ2230" s="18">
        <f t="shared" si="5998"/>
        <v>0</v>
      </c>
      <c r="AK2230" s="18">
        <f t="shared" si="5999"/>
        <v>0</v>
      </c>
      <c r="AL2230" s="18">
        <f t="shared" si="6036"/>
        <v>0</v>
      </c>
      <c r="AM2230" s="18">
        <f t="shared" si="6000"/>
        <v>5138.7460000000001</v>
      </c>
      <c r="AN2230" s="18">
        <f t="shared" si="6036"/>
        <v>0</v>
      </c>
      <c r="AO2230" s="18">
        <f t="shared" si="6036"/>
        <v>0</v>
      </c>
      <c r="AP2230" s="18">
        <f t="shared" si="6036"/>
        <v>0</v>
      </c>
      <c r="AQ2230" s="18">
        <f t="shared" si="5964"/>
        <v>5138.7460000000001</v>
      </c>
      <c r="AR2230" s="18">
        <f t="shared" si="5965"/>
        <v>0</v>
      </c>
      <c r="AS2230" s="18">
        <f t="shared" si="5966"/>
        <v>0</v>
      </c>
      <c r="AT2230" s="18">
        <f t="shared" si="6036"/>
        <v>0</v>
      </c>
      <c r="AU2230" s="18">
        <f t="shared" si="6036"/>
        <v>0</v>
      </c>
      <c r="AV2230" s="18">
        <f t="shared" si="6036"/>
        <v>0</v>
      </c>
      <c r="AW2230" s="18">
        <f t="shared" si="5967"/>
        <v>5138.7460000000001</v>
      </c>
      <c r="AX2230" s="18">
        <f t="shared" si="5968"/>
        <v>0</v>
      </c>
      <c r="AY2230" s="18">
        <f t="shared" si="5969"/>
        <v>0</v>
      </c>
      <c r="AZ2230" s="18">
        <f t="shared" si="6036"/>
        <v>0</v>
      </c>
      <c r="BA2230" s="18">
        <f t="shared" si="6036"/>
        <v>0</v>
      </c>
      <c r="BB2230" s="18">
        <f t="shared" si="6036"/>
        <v>0</v>
      </c>
      <c r="BC2230" s="18">
        <f t="shared" si="5955"/>
        <v>5138.7460000000001</v>
      </c>
      <c r="BD2230" s="18">
        <f t="shared" si="5956"/>
        <v>0</v>
      </c>
      <c r="BE2230" s="18">
        <f t="shared" si="5957"/>
        <v>0</v>
      </c>
      <c r="BF2230" s="18">
        <f t="shared" si="6036"/>
        <v>0</v>
      </c>
      <c r="BG2230" s="18">
        <f t="shared" si="6036"/>
        <v>0</v>
      </c>
      <c r="BH2230" s="18">
        <f t="shared" si="6036"/>
        <v>0</v>
      </c>
      <c r="BI2230" s="18">
        <f t="shared" si="5952"/>
        <v>5138.7460000000001</v>
      </c>
      <c r="BJ2230" s="18">
        <f t="shared" si="5953"/>
        <v>0</v>
      </c>
      <c r="BK2230" s="18">
        <f t="shared" si="5954"/>
        <v>0</v>
      </c>
      <c r="BL2230" s="18">
        <f t="shared" si="6036"/>
        <v>0</v>
      </c>
      <c r="BM2230" s="18">
        <f t="shared" si="6036"/>
        <v>0</v>
      </c>
      <c r="BN2230" s="18">
        <f t="shared" si="6036"/>
        <v>0</v>
      </c>
      <c r="BO2230" s="18">
        <f t="shared" si="5993"/>
        <v>5138.7460000000001</v>
      </c>
      <c r="BP2230" s="18">
        <f t="shared" si="5994"/>
        <v>0</v>
      </c>
      <c r="BQ2230" s="18">
        <f t="shared" si="5995"/>
        <v>0</v>
      </c>
      <c r="BR2230" s="18">
        <f t="shared" si="6036"/>
        <v>0</v>
      </c>
      <c r="BS2230" s="18">
        <f t="shared" si="6036"/>
        <v>0</v>
      </c>
      <c r="BT2230" s="18">
        <f t="shared" si="6036"/>
        <v>0</v>
      </c>
      <c r="BU2230" s="18">
        <f t="shared" si="5990"/>
        <v>5138.7460000000001</v>
      </c>
      <c r="BV2230" s="18">
        <f t="shared" si="5991"/>
        <v>0</v>
      </c>
      <c r="BW2230" s="18">
        <f t="shared" si="5992"/>
        <v>0</v>
      </c>
      <c r="BX2230" s="18">
        <f t="shared" si="6036"/>
        <v>0</v>
      </c>
      <c r="BY2230" s="18">
        <f t="shared" si="6036"/>
        <v>0</v>
      </c>
      <c r="BZ2230" s="18">
        <f t="shared" si="6036"/>
        <v>0</v>
      </c>
      <c r="CA2230" s="18">
        <f t="shared" si="5976"/>
        <v>5138.7460000000001</v>
      </c>
      <c r="CB2230" s="18">
        <f t="shared" si="5977"/>
        <v>0</v>
      </c>
      <c r="CC2230" s="18">
        <f t="shared" si="5978"/>
        <v>0</v>
      </c>
      <c r="CD2230" s="18">
        <f t="shared" si="6036"/>
        <v>0</v>
      </c>
      <c r="CE2230" s="27"/>
      <c r="CF2230" s="33"/>
    </row>
    <row r="2231" spans="1:84" ht="31.2" x14ac:dyDescent="0.3">
      <c r="A2231" s="19" t="s">
        <v>1498</v>
      </c>
      <c r="B2231" s="39"/>
      <c r="C2231" s="41"/>
      <c r="D2231" s="41"/>
      <c r="E2231" s="14" t="s">
        <v>1497</v>
      </c>
      <c r="F2231" s="18"/>
      <c r="G2231" s="18"/>
      <c r="H2231" s="18"/>
      <c r="I2231" s="18"/>
      <c r="J2231" s="18"/>
      <c r="K2231" s="18"/>
      <c r="L2231" s="18"/>
      <c r="M2231" s="18"/>
      <c r="N2231" s="18"/>
      <c r="O2231" s="18">
        <f>O2232</f>
        <v>5138.7460000000001</v>
      </c>
      <c r="P2231" s="18">
        <f t="shared" si="6036"/>
        <v>0</v>
      </c>
      <c r="Q2231" s="18">
        <f t="shared" si="6036"/>
        <v>0</v>
      </c>
      <c r="R2231" s="18">
        <f t="shared" si="6036"/>
        <v>0</v>
      </c>
      <c r="S2231" s="18">
        <f t="shared" si="6036"/>
        <v>0</v>
      </c>
      <c r="T2231" s="18">
        <f t="shared" si="5948"/>
        <v>5138.7460000000001</v>
      </c>
      <c r="U2231" s="18">
        <f t="shared" si="5949"/>
        <v>0</v>
      </c>
      <c r="V2231" s="18">
        <f t="shared" si="5950"/>
        <v>0</v>
      </c>
      <c r="W2231" s="18">
        <f t="shared" si="6036"/>
        <v>0</v>
      </c>
      <c r="X2231" s="18">
        <f t="shared" si="6036"/>
        <v>0</v>
      </c>
      <c r="Y2231" s="18">
        <f t="shared" si="6036"/>
        <v>0</v>
      </c>
      <c r="Z2231" s="18">
        <f t="shared" si="6036"/>
        <v>0</v>
      </c>
      <c r="AA2231" s="18">
        <f t="shared" si="6036"/>
        <v>0</v>
      </c>
      <c r="AB2231" s="18">
        <f t="shared" si="6036"/>
        <v>0</v>
      </c>
      <c r="AC2231" s="18">
        <f t="shared" si="5936"/>
        <v>5138.7460000000001</v>
      </c>
      <c r="AD2231" s="18">
        <f t="shared" si="5937"/>
        <v>0</v>
      </c>
      <c r="AE2231" s="18">
        <f t="shared" si="5938"/>
        <v>0</v>
      </c>
      <c r="AF2231" s="18">
        <f t="shared" si="6036"/>
        <v>0</v>
      </c>
      <c r="AG2231" s="18">
        <f t="shared" si="6036"/>
        <v>0</v>
      </c>
      <c r="AH2231" s="18">
        <f t="shared" si="6036"/>
        <v>0</v>
      </c>
      <c r="AI2231" s="18">
        <f t="shared" si="5997"/>
        <v>5138.7460000000001</v>
      </c>
      <c r="AJ2231" s="18">
        <f t="shared" si="5998"/>
        <v>0</v>
      </c>
      <c r="AK2231" s="18">
        <f t="shared" si="5999"/>
        <v>0</v>
      </c>
      <c r="AL2231" s="18">
        <f t="shared" si="6036"/>
        <v>0</v>
      </c>
      <c r="AM2231" s="18">
        <f t="shared" si="6000"/>
        <v>5138.7460000000001</v>
      </c>
      <c r="AN2231" s="18">
        <f t="shared" si="6036"/>
        <v>0</v>
      </c>
      <c r="AO2231" s="18">
        <f t="shared" si="6036"/>
        <v>0</v>
      </c>
      <c r="AP2231" s="18">
        <f t="shared" si="6036"/>
        <v>0</v>
      </c>
      <c r="AQ2231" s="18">
        <f t="shared" si="5964"/>
        <v>5138.7460000000001</v>
      </c>
      <c r="AR2231" s="18">
        <f t="shared" si="5965"/>
        <v>0</v>
      </c>
      <c r="AS2231" s="18">
        <f t="shared" si="5966"/>
        <v>0</v>
      </c>
      <c r="AT2231" s="18">
        <f t="shared" si="6036"/>
        <v>0</v>
      </c>
      <c r="AU2231" s="18">
        <f t="shared" si="6036"/>
        <v>0</v>
      </c>
      <c r="AV2231" s="18">
        <f t="shared" si="6036"/>
        <v>0</v>
      </c>
      <c r="AW2231" s="18">
        <f t="shared" si="5967"/>
        <v>5138.7460000000001</v>
      </c>
      <c r="AX2231" s="18">
        <f t="shared" si="5968"/>
        <v>0</v>
      </c>
      <c r="AY2231" s="18">
        <f t="shared" si="5969"/>
        <v>0</v>
      </c>
      <c r="AZ2231" s="18">
        <f t="shared" si="6036"/>
        <v>0</v>
      </c>
      <c r="BA2231" s="18">
        <f t="shared" si="6036"/>
        <v>0</v>
      </c>
      <c r="BB2231" s="18">
        <f t="shared" si="6036"/>
        <v>0</v>
      </c>
      <c r="BC2231" s="18">
        <f t="shared" si="5955"/>
        <v>5138.7460000000001</v>
      </c>
      <c r="BD2231" s="18">
        <f t="shared" si="5956"/>
        <v>0</v>
      </c>
      <c r="BE2231" s="18">
        <f t="shared" si="5957"/>
        <v>0</v>
      </c>
      <c r="BF2231" s="18">
        <f t="shared" si="6036"/>
        <v>0</v>
      </c>
      <c r="BG2231" s="18">
        <f t="shared" si="6036"/>
        <v>0</v>
      </c>
      <c r="BH2231" s="18">
        <f t="shared" si="6036"/>
        <v>0</v>
      </c>
      <c r="BI2231" s="18">
        <f t="shared" si="5952"/>
        <v>5138.7460000000001</v>
      </c>
      <c r="BJ2231" s="18">
        <f t="shared" si="5953"/>
        <v>0</v>
      </c>
      <c r="BK2231" s="18">
        <f t="shared" si="5954"/>
        <v>0</v>
      </c>
      <c r="BL2231" s="18">
        <f t="shared" si="6036"/>
        <v>0</v>
      </c>
      <c r="BM2231" s="18">
        <f t="shared" si="6036"/>
        <v>0</v>
      </c>
      <c r="BN2231" s="18">
        <f t="shared" si="6036"/>
        <v>0</v>
      </c>
      <c r="BO2231" s="18">
        <f t="shared" si="5993"/>
        <v>5138.7460000000001</v>
      </c>
      <c r="BP2231" s="18">
        <f t="shared" si="5994"/>
        <v>0</v>
      </c>
      <c r="BQ2231" s="18">
        <f t="shared" si="5995"/>
        <v>0</v>
      </c>
      <c r="BR2231" s="18">
        <f t="shared" si="6036"/>
        <v>0</v>
      </c>
      <c r="BS2231" s="18">
        <f t="shared" si="6036"/>
        <v>0</v>
      </c>
      <c r="BT2231" s="18">
        <f t="shared" si="6036"/>
        <v>0</v>
      </c>
      <c r="BU2231" s="18">
        <f t="shared" si="5990"/>
        <v>5138.7460000000001</v>
      </c>
      <c r="BV2231" s="18">
        <f t="shared" si="5991"/>
        <v>0</v>
      </c>
      <c r="BW2231" s="18">
        <f t="shared" si="5992"/>
        <v>0</v>
      </c>
      <c r="BX2231" s="18">
        <f t="shared" si="6036"/>
        <v>0</v>
      </c>
      <c r="BY2231" s="18">
        <f t="shared" si="6036"/>
        <v>0</v>
      </c>
      <c r="BZ2231" s="18">
        <f t="shared" si="6036"/>
        <v>0</v>
      </c>
      <c r="CA2231" s="18">
        <f t="shared" si="5976"/>
        <v>5138.7460000000001</v>
      </c>
      <c r="CB2231" s="18">
        <f t="shared" si="5977"/>
        <v>0</v>
      </c>
      <c r="CC2231" s="18">
        <f t="shared" si="5978"/>
        <v>0</v>
      </c>
      <c r="CD2231" s="18">
        <f t="shared" si="6036"/>
        <v>0</v>
      </c>
      <c r="CE2231" s="27"/>
      <c r="CF2231" s="33"/>
    </row>
    <row r="2232" spans="1:84" ht="46.8" x14ac:dyDescent="0.3">
      <c r="A2232" s="19" t="s">
        <v>1498</v>
      </c>
      <c r="B2232" s="39">
        <v>400</v>
      </c>
      <c r="C2232" s="41"/>
      <c r="D2232" s="41"/>
      <c r="E2232" s="14" t="s">
        <v>553</v>
      </c>
      <c r="F2232" s="18"/>
      <c r="G2232" s="18"/>
      <c r="H2232" s="18"/>
      <c r="I2232" s="18"/>
      <c r="J2232" s="18"/>
      <c r="K2232" s="18"/>
      <c r="L2232" s="18"/>
      <c r="M2232" s="18"/>
      <c r="N2232" s="18"/>
      <c r="O2232" s="18">
        <f>O2233</f>
        <v>5138.7460000000001</v>
      </c>
      <c r="P2232" s="18">
        <f t="shared" si="6036"/>
        <v>0</v>
      </c>
      <c r="Q2232" s="18">
        <f t="shared" si="6036"/>
        <v>0</v>
      </c>
      <c r="R2232" s="18">
        <f t="shared" si="6036"/>
        <v>0</v>
      </c>
      <c r="S2232" s="18">
        <f t="shared" si="6036"/>
        <v>0</v>
      </c>
      <c r="T2232" s="18">
        <f t="shared" si="5948"/>
        <v>5138.7460000000001</v>
      </c>
      <c r="U2232" s="18">
        <f t="shared" si="5949"/>
        <v>0</v>
      </c>
      <c r="V2232" s="18">
        <f t="shared" si="5950"/>
        <v>0</v>
      </c>
      <c r="W2232" s="18">
        <f t="shared" si="6036"/>
        <v>0</v>
      </c>
      <c r="X2232" s="18">
        <f t="shared" si="6036"/>
        <v>0</v>
      </c>
      <c r="Y2232" s="18">
        <f t="shared" si="6036"/>
        <v>0</v>
      </c>
      <c r="Z2232" s="18">
        <f t="shared" si="6036"/>
        <v>0</v>
      </c>
      <c r="AA2232" s="18">
        <f t="shared" si="6036"/>
        <v>0</v>
      </c>
      <c r="AB2232" s="18">
        <f t="shared" si="6036"/>
        <v>0</v>
      </c>
      <c r="AC2232" s="18">
        <f t="shared" si="5936"/>
        <v>5138.7460000000001</v>
      </c>
      <c r="AD2232" s="18">
        <f t="shared" si="5937"/>
        <v>0</v>
      </c>
      <c r="AE2232" s="18">
        <f t="shared" si="5938"/>
        <v>0</v>
      </c>
      <c r="AF2232" s="18">
        <f t="shared" si="6036"/>
        <v>0</v>
      </c>
      <c r="AG2232" s="18">
        <f t="shared" si="6036"/>
        <v>0</v>
      </c>
      <c r="AH2232" s="18">
        <f t="shared" si="6036"/>
        <v>0</v>
      </c>
      <c r="AI2232" s="18">
        <f t="shared" si="5997"/>
        <v>5138.7460000000001</v>
      </c>
      <c r="AJ2232" s="18">
        <f t="shared" si="5998"/>
        <v>0</v>
      </c>
      <c r="AK2232" s="18">
        <f t="shared" si="5999"/>
        <v>0</v>
      </c>
      <c r="AL2232" s="18">
        <f t="shared" si="6036"/>
        <v>0</v>
      </c>
      <c r="AM2232" s="18">
        <f t="shared" si="6000"/>
        <v>5138.7460000000001</v>
      </c>
      <c r="AN2232" s="18">
        <f t="shared" si="6036"/>
        <v>0</v>
      </c>
      <c r="AO2232" s="18">
        <f t="shared" si="6036"/>
        <v>0</v>
      </c>
      <c r="AP2232" s="18">
        <f t="shared" si="6036"/>
        <v>0</v>
      </c>
      <c r="AQ2232" s="18">
        <f t="shared" si="5964"/>
        <v>5138.7460000000001</v>
      </c>
      <c r="AR2232" s="18">
        <f t="shared" si="5965"/>
        <v>0</v>
      </c>
      <c r="AS2232" s="18">
        <f t="shared" si="5966"/>
        <v>0</v>
      </c>
      <c r="AT2232" s="18">
        <f t="shared" si="6036"/>
        <v>0</v>
      </c>
      <c r="AU2232" s="18">
        <f t="shared" si="6036"/>
        <v>0</v>
      </c>
      <c r="AV2232" s="18">
        <f t="shared" si="6036"/>
        <v>0</v>
      </c>
      <c r="AW2232" s="18">
        <f t="shared" si="5967"/>
        <v>5138.7460000000001</v>
      </c>
      <c r="AX2232" s="18">
        <f t="shared" si="5968"/>
        <v>0</v>
      </c>
      <c r="AY2232" s="18">
        <f t="shared" si="5969"/>
        <v>0</v>
      </c>
      <c r="AZ2232" s="18">
        <f t="shared" si="6036"/>
        <v>0</v>
      </c>
      <c r="BA2232" s="18">
        <f t="shared" si="6036"/>
        <v>0</v>
      </c>
      <c r="BB2232" s="18">
        <f t="shared" si="6036"/>
        <v>0</v>
      </c>
      <c r="BC2232" s="18">
        <f t="shared" si="5955"/>
        <v>5138.7460000000001</v>
      </c>
      <c r="BD2232" s="18">
        <f t="shared" si="5956"/>
        <v>0</v>
      </c>
      <c r="BE2232" s="18">
        <f t="shared" si="5957"/>
        <v>0</v>
      </c>
      <c r="BF2232" s="18">
        <f t="shared" si="6036"/>
        <v>0</v>
      </c>
      <c r="BG2232" s="18">
        <f t="shared" si="6036"/>
        <v>0</v>
      </c>
      <c r="BH2232" s="18">
        <f t="shared" si="6036"/>
        <v>0</v>
      </c>
      <c r="BI2232" s="18">
        <f t="shared" si="5952"/>
        <v>5138.7460000000001</v>
      </c>
      <c r="BJ2232" s="18">
        <f t="shared" si="5953"/>
        <v>0</v>
      </c>
      <c r="BK2232" s="18">
        <f t="shared" si="5954"/>
        <v>0</v>
      </c>
      <c r="BL2232" s="18">
        <f t="shared" si="6036"/>
        <v>0</v>
      </c>
      <c r="BM2232" s="18">
        <f t="shared" si="6036"/>
        <v>0</v>
      </c>
      <c r="BN2232" s="18">
        <f t="shared" si="6036"/>
        <v>0</v>
      </c>
      <c r="BO2232" s="18">
        <f t="shared" si="5993"/>
        <v>5138.7460000000001</v>
      </c>
      <c r="BP2232" s="18">
        <f t="shared" si="5994"/>
        <v>0</v>
      </c>
      <c r="BQ2232" s="18">
        <f t="shared" si="5995"/>
        <v>0</v>
      </c>
      <c r="BR2232" s="18">
        <f t="shared" si="6036"/>
        <v>0</v>
      </c>
      <c r="BS2232" s="18">
        <f t="shared" si="6036"/>
        <v>0</v>
      </c>
      <c r="BT2232" s="18">
        <f t="shared" si="6036"/>
        <v>0</v>
      </c>
      <c r="BU2232" s="18">
        <f t="shared" si="5990"/>
        <v>5138.7460000000001</v>
      </c>
      <c r="BV2232" s="18">
        <f t="shared" si="5991"/>
        <v>0</v>
      </c>
      <c r="BW2232" s="18">
        <f t="shared" si="5992"/>
        <v>0</v>
      </c>
      <c r="BX2232" s="18">
        <f t="shared" si="6036"/>
        <v>0</v>
      </c>
      <c r="BY2232" s="18">
        <f t="shared" si="6036"/>
        <v>0</v>
      </c>
      <c r="BZ2232" s="18">
        <f t="shared" si="6036"/>
        <v>0</v>
      </c>
      <c r="CA2232" s="18">
        <f t="shared" si="5976"/>
        <v>5138.7460000000001</v>
      </c>
      <c r="CB2232" s="18">
        <f t="shared" si="5977"/>
        <v>0</v>
      </c>
      <c r="CC2232" s="18">
        <f t="shared" si="5978"/>
        <v>0</v>
      </c>
      <c r="CD2232" s="18">
        <f t="shared" si="6036"/>
        <v>0</v>
      </c>
      <c r="CE2232" s="27"/>
      <c r="CF2232" s="33"/>
    </row>
    <row r="2233" spans="1:84" x14ac:dyDescent="0.3">
      <c r="A2233" s="19" t="s">
        <v>1498</v>
      </c>
      <c r="B2233" s="39">
        <v>410</v>
      </c>
      <c r="C2233" s="41"/>
      <c r="D2233" s="41"/>
      <c r="E2233" s="14" t="s">
        <v>566</v>
      </c>
      <c r="F2233" s="18"/>
      <c r="G2233" s="18"/>
      <c r="H2233" s="18"/>
      <c r="I2233" s="18"/>
      <c r="J2233" s="18"/>
      <c r="K2233" s="18"/>
      <c r="L2233" s="18"/>
      <c r="M2233" s="18"/>
      <c r="N2233" s="18"/>
      <c r="O2233" s="18">
        <f>O2234</f>
        <v>5138.7460000000001</v>
      </c>
      <c r="P2233" s="18">
        <f t="shared" si="6036"/>
        <v>0</v>
      </c>
      <c r="Q2233" s="18">
        <f t="shared" si="6036"/>
        <v>0</v>
      </c>
      <c r="R2233" s="18">
        <f t="shared" si="6036"/>
        <v>0</v>
      </c>
      <c r="S2233" s="18">
        <f t="shared" si="6036"/>
        <v>0</v>
      </c>
      <c r="T2233" s="18">
        <f t="shared" si="5948"/>
        <v>5138.7460000000001</v>
      </c>
      <c r="U2233" s="18">
        <f t="shared" si="5949"/>
        <v>0</v>
      </c>
      <c r="V2233" s="18">
        <f t="shared" si="5950"/>
        <v>0</v>
      </c>
      <c r="W2233" s="18">
        <f t="shared" si="6036"/>
        <v>0</v>
      </c>
      <c r="X2233" s="18">
        <f t="shared" si="6036"/>
        <v>0</v>
      </c>
      <c r="Y2233" s="18">
        <f t="shared" si="6036"/>
        <v>0</v>
      </c>
      <c r="Z2233" s="18">
        <f t="shared" si="6036"/>
        <v>0</v>
      </c>
      <c r="AA2233" s="18">
        <f t="shared" si="6036"/>
        <v>0</v>
      </c>
      <c r="AB2233" s="18">
        <f t="shared" si="6036"/>
        <v>0</v>
      </c>
      <c r="AC2233" s="18">
        <f t="shared" si="5936"/>
        <v>5138.7460000000001</v>
      </c>
      <c r="AD2233" s="18">
        <f t="shared" si="5937"/>
        <v>0</v>
      </c>
      <c r="AE2233" s="18">
        <f t="shared" si="5938"/>
        <v>0</v>
      </c>
      <c r="AF2233" s="18">
        <f t="shared" si="6036"/>
        <v>0</v>
      </c>
      <c r="AG2233" s="18">
        <f t="shared" si="6036"/>
        <v>0</v>
      </c>
      <c r="AH2233" s="18">
        <f t="shared" si="6036"/>
        <v>0</v>
      </c>
      <c r="AI2233" s="18">
        <f t="shared" si="5997"/>
        <v>5138.7460000000001</v>
      </c>
      <c r="AJ2233" s="18">
        <f t="shared" si="5998"/>
        <v>0</v>
      </c>
      <c r="AK2233" s="18">
        <f t="shared" si="5999"/>
        <v>0</v>
      </c>
      <c r="AL2233" s="18">
        <f t="shared" si="6036"/>
        <v>0</v>
      </c>
      <c r="AM2233" s="18">
        <f t="shared" si="6000"/>
        <v>5138.7460000000001</v>
      </c>
      <c r="AN2233" s="18">
        <f t="shared" si="6036"/>
        <v>0</v>
      </c>
      <c r="AO2233" s="18">
        <f t="shared" si="6036"/>
        <v>0</v>
      </c>
      <c r="AP2233" s="18">
        <f t="shared" si="6036"/>
        <v>0</v>
      </c>
      <c r="AQ2233" s="18">
        <f t="shared" si="5964"/>
        <v>5138.7460000000001</v>
      </c>
      <c r="AR2233" s="18">
        <f t="shared" si="5965"/>
        <v>0</v>
      </c>
      <c r="AS2233" s="18">
        <f t="shared" si="5966"/>
        <v>0</v>
      </c>
      <c r="AT2233" s="18">
        <f t="shared" si="6036"/>
        <v>0</v>
      </c>
      <c r="AU2233" s="18">
        <f t="shared" si="6036"/>
        <v>0</v>
      </c>
      <c r="AV2233" s="18">
        <f t="shared" si="6036"/>
        <v>0</v>
      </c>
      <c r="AW2233" s="18">
        <f t="shared" si="5967"/>
        <v>5138.7460000000001</v>
      </c>
      <c r="AX2233" s="18">
        <f t="shared" si="5968"/>
        <v>0</v>
      </c>
      <c r="AY2233" s="18">
        <f t="shared" si="5969"/>
        <v>0</v>
      </c>
      <c r="AZ2233" s="18">
        <f t="shared" si="6036"/>
        <v>0</v>
      </c>
      <c r="BA2233" s="18">
        <f t="shared" si="6036"/>
        <v>0</v>
      </c>
      <c r="BB2233" s="18">
        <f t="shared" si="6036"/>
        <v>0</v>
      </c>
      <c r="BC2233" s="18">
        <f t="shared" si="5955"/>
        <v>5138.7460000000001</v>
      </c>
      <c r="BD2233" s="18">
        <f t="shared" si="5956"/>
        <v>0</v>
      </c>
      <c r="BE2233" s="18">
        <f t="shared" si="5957"/>
        <v>0</v>
      </c>
      <c r="BF2233" s="18">
        <f t="shared" si="6036"/>
        <v>0</v>
      </c>
      <c r="BG2233" s="18">
        <f t="shared" si="6036"/>
        <v>0</v>
      </c>
      <c r="BH2233" s="18">
        <f t="shared" si="6036"/>
        <v>0</v>
      </c>
      <c r="BI2233" s="18">
        <f t="shared" si="5952"/>
        <v>5138.7460000000001</v>
      </c>
      <c r="BJ2233" s="18">
        <f t="shared" si="5953"/>
        <v>0</v>
      </c>
      <c r="BK2233" s="18">
        <f t="shared" si="5954"/>
        <v>0</v>
      </c>
      <c r="BL2233" s="18">
        <f t="shared" si="6036"/>
        <v>0</v>
      </c>
      <c r="BM2233" s="18">
        <f t="shared" si="6036"/>
        <v>0</v>
      </c>
      <c r="BN2233" s="18">
        <f t="shared" si="6036"/>
        <v>0</v>
      </c>
      <c r="BO2233" s="18">
        <f t="shared" si="5993"/>
        <v>5138.7460000000001</v>
      </c>
      <c r="BP2233" s="18">
        <f t="shared" si="5994"/>
        <v>0</v>
      </c>
      <c r="BQ2233" s="18">
        <f t="shared" si="5995"/>
        <v>0</v>
      </c>
      <c r="BR2233" s="18">
        <f t="shared" si="6036"/>
        <v>0</v>
      </c>
      <c r="BS2233" s="18">
        <f t="shared" si="6036"/>
        <v>0</v>
      </c>
      <c r="BT2233" s="18">
        <f t="shared" si="6036"/>
        <v>0</v>
      </c>
      <c r="BU2233" s="18">
        <f t="shared" si="5990"/>
        <v>5138.7460000000001</v>
      </c>
      <c r="BV2233" s="18">
        <f t="shared" si="5991"/>
        <v>0</v>
      </c>
      <c r="BW2233" s="18">
        <f t="shared" si="5992"/>
        <v>0</v>
      </c>
      <c r="BX2233" s="18">
        <f t="shared" si="6036"/>
        <v>0</v>
      </c>
      <c r="BY2233" s="18">
        <f t="shared" si="6036"/>
        <v>0</v>
      </c>
      <c r="BZ2233" s="18">
        <f t="shared" si="6036"/>
        <v>0</v>
      </c>
      <c r="CA2233" s="18">
        <f t="shared" si="5976"/>
        <v>5138.7460000000001</v>
      </c>
      <c r="CB2233" s="18">
        <f t="shared" si="5977"/>
        <v>0</v>
      </c>
      <c r="CC2233" s="18">
        <f t="shared" si="5978"/>
        <v>0</v>
      </c>
      <c r="CD2233" s="18">
        <f t="shared" si="6036"/>
        <v>0</v>
      </c>
      <c r="CE2233" s="27"/>
      <c r="CF2233" s="33"/>
    </row>
    <row r="2234" spans="1:84" x14ac:dyDescent="0.3">
      <c r="A2234" s="19" t="s">
        <v>1498</v>
      </c>
      <c r="B2234" s="39">
        <v>410</v>
      </c>
      <c r="C2234" s="41" t="s">
        <v>198</v>
      </c>
      <c r="D2234" s="41" t="s">
        <v>110</v>
      </c>
      <c r="E2234" s="14" t="s">
        <v>526</v>
      </c>
      <c r="F2234" s="18"/>
      <c r="G2234" s="18"/>
      <c r="H2234" s="18"/>
      <c r="I2234" s="18"/>
      <c r="J2234" s="18"/>
      <c r="K2234" s="18"/>
      <c r="L2234" s="18"/>
      <c r="M2234" s="18"/>
      <c r="N2234" s="18"/>
      <c r="O2234" s="18">
        <v>5138.7460000000001</v>
      </c>
      <c r="P2234" s="18"/>
      <c r="Q2234" s="18"/>
      <c r="R2234" s="18"/>
      <c r="S2234" s="18"/>
      <c r="T2234" s="18">
        <f t="shared" si="5948"/>
        <v>5138.7460000000001</v>
      </c>
      <c r="U2234" s="18">
        <f t="shared" si="5949"/>
        <v>0</v>
      </c>
      <c r="V2234" s="18">
        <f t="shared" si="5950"/>
        <v>0</v>
      </c>
      <c r="W2234" s="18"/>
      <c r="X2234" s="18"/>
      <c r="Y2234" s="18"/>
      <c r="Z2234" s="18"/>
      <c r="AA2234" s="18"/>
      <c r="AB2234" s="18"/>
      <c r="AC2234" s="18">
        <f t="shared" si="5936"/>
        <v>5138.7460000000001</v>
      </c>
      <c r="AD2234" s="18">
        <f t="shared" si="5937"/>
        <v>0</v>
      </c>
      <c r="AE2234" s="18">
        <f t="shared" si="5938"/>
        <v>0</v>
      </c>
      <c r="AF2234" s="18"/>
      <c r="AG2234" s="18"/>
      <c r="AH2234" s="18"/>
      <c r="AI2234" s="18">
        <f t="shared" si="5997"/>
        <v>5138.7460000000001</v>
      </c>
      <c r="AJ2234" s="18">
        <f t="shared" si="5998"/>
        <v>0</v>
      </c>
      <c r="AK2234" s="18">
        <f t="shared" si="5999"/>
        <v>0</v>
      </c>
      <c r="AL2234" s="18"/>
      <c r="AM2234" s="18">
        <f t="shared" si="6000"/>
        <v>5138.7460000000001</v>
      </c>
      <c r="AN2234" s="18"/>
      <c r="AO2234" s="18"/>
      <c r="AP2234" s="18"/>
      <c r="AQ2234" s="18">
        <f t="shared" si="5964"/>
        <v>5138.7460000000001</v>
      </c>
      <c r="AR2234" s="18">
        <f t="shared" si="5965"/>
        <v>0</v>
      </c>
      <c r="AS2234" s="18">
        <f t="shared" si="5966"/>
        <v>0</v>
      </c>
      <c r="AT2234" s="18"/>
      <c r="AU2234" s="18"/>
      <c r="AV2234" s="18"/>
      <c r="AW2234" s="18">
        <f t="shared" si="5967"/>
        <v>5138.7460000000001</v>
      </c>
      <c r="AX2234" s="18">
        <f t="shared" si="5968"/>
        <v>0</v>
      </c>
      <c r="AY2234" s="18">
        <f t="shared" si="5969"/>
        <v>0</v>
      </c>
      <c r="AZ2234" s="18"/>
      <c r="BA2234" s="18"/>
      <c r="BB2234" s="18"/>
      <c r="BC2234" s="18">
        <f t="shared" si="5955"/>
        <v>5138.7460000000001</v>
      </c>
      <c r="BD2234" s="18">
        <f t="shared" si="5956"/>
        <v>0</v>
      </c>
      <c r="BE2234" s="18">
        <f t="shared" si="5957"/>
        <v>0</v>
      </c>
      <c r="BF2234" s="18"/>
      <c r="BG2234" s="18"/>
      <c r="BH2234" s="18"/>
      <c r="BI2234" s="18">
        <f t="shared" si="5952"/>
        <v>5138.7460000000001</v>
      </c>
      <c r="BJ2234" s="18">
        <f t="shared" si="5953"/>
        <v>0</v>
      </c>
      <c r="BK2234" s="18">
        <f t="shared" si="5954"/>
        <v>0</v>
      </c>
      <c r="BL2234" s="18"/>
      <c r="BM2234" s="18"/>
      <c r="BN2234" s="18"/>
      <c r="BO2234" s="18">
        <f t="shared" si="5993"/>
        <v>5138.7460000000001</v>
      </c>
      <c r="BP2234" s="18">
        <f t="shared" si="5994"/>
        <v>0</v>
      </c>
      <c r="BQ2234" s="18">
        <f t="shared" si="5995"/>
        <v>0</v>
      </c>
      <c r="BR2234" s="18"/>
      <c r="BS2234" s="18"/>
      <c r="BT2234" s="18"/>
      <c r="BU2234" s="18">
        <f t="shared" si="5990"/>
        <v>5138.7460000000001</v>
      </c>
      <c r="BV2234" s="18">
        <f t="shared" si="5991"/>
        <v>0</v>
      </c>
      <c r="BW2234" s="18">
        <f t="shared" si="5992"/>
        <v>0</v>
      </c>
      <c r="BX2234" s="18"/>
      <c r="BY2234" s="18"/>
      <c r="BZ2234" s="18"/>
      <c r="CA2234" s="18">
        <f t="shared" si="5976"/>
        <v>5138.7460000000001</v>
      </c>
      <c r="CB2234" s="18">
        <f t="shared" si="5977"/>
        <v>0</v>
      </c>
      <c r="CC2234" s="18">
        <f t="shared" si="5978"/>
        <v>0</v>
      </c>
      <c r="CD2234" s="18"/>
      <c r="CE2234" s="27"/>
      <c r="CF2234" s="33"/>
    </row>
    <row r="2235" spans="1:84" ht="46.8" x14ac:dyDescent="0.3">
      <c r="A2235" s="19" t="s">
        <v>1565</v>
      </c>
      <c r="B2235" s="39"/>
      <c r="C2235" s="41"/>
      <c r="D2235" s="41"/>
      <c r="E2235" s="14" t="s">
        <v>1566</v>
      </c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>
        <f>AF2236</f>
        <v>868.91499999999996</v>
      </c>
      <c r="AG2235" s="18">
        <f t="shared" ref="AG2235:CD2238" si="6037">AG2236</f>
        <v>0</v>
      </c>
      <c r="AH2235" s="18">
        <f t="shared" si="6037"/>
        <v>0</v>
      </c>
      <c r="AI2235" s="18">
        <f t="shared" si="5997"/>
        <v>868.91499999999996</v>
      </c>
      <c r="AJ2235" s="18">
        <f t="shared" si="5998"/>
        <v>0</v>
      </c>
      <c r="AK2235" s="18">
        <f t="shared" si="5999"/>
        <v>0</v>
      </c>
      <c r="AL2235" s="18">
        <f t="shared" si="6037"/>
        <v>0</v>
      </c>
      <c r="AM2235" s="18">
        <f t="shared" si="6000"/>
        <v>868.91499999999996</v>
      </c>
      <c r="AN2235" s="18">
        <f t="shared" si="6037"/>
        <v>0</v>
      </c>
      <c r="AO2235" s="18">
        <f t="shared" si="6037"/>
        <v>0</v>
      </c>
      <c r="AP2235" s="18">
        <f t="shared" si="6037"/>
        <v>0</v>
      </c>
      <c r="AQ2235" s="18">
        <f t="shared" si="5964"/>
        <v>868.91499999999996</v>
      </c>
      <c r="AR2235" s="18">
        <f t="shared" si="5965"/>
        <v>0</v>
      </c>
      <c r="AS2235" s="18">
        <f t="shared" si="5966"/>
        <v>0</v>
      </c>
      <c r="AT2235" s="18">
        <f t="shared" si="6037"/>
        <v>0</v>
      </c>
      <c r="AU2235" s="18">
        <f t="shared" si="6037"/>
        <v>0</v>
      </c>
      <c r="AV2235" s="18">
        <f t="shared" si="6037"/>
        <v>0</v>
      </c>
      <c r="AW2235" s="18">
        <f t="shared" si="5967"/>
        <v>868.91499999999996</v>
      </c>
      <c r="AX2235" s="18">
        <f t="shared" si="5968"/>
        <v>0</v>
      </c>
      <c r="AY2235" s="18">
        <f t="shared" si="5969"/>
        <v>0</v>
      </c>
      <c r="AZ2235" s="18">
        <f t="shared" si="6037"/>
        <v>0</v>
      </c>
      <c r="BA2235" s="18">
        <f t="shared" si="6037"/>
        <v>0</v>
      </c>
      <c r="BB2235" s="18">
        <f t="shared" si="6037"/>
        <v>0</v>
      </c>
      <c r="BC2235" s="18">
        <f t="shared" si="5955"/>
        <v>868.91499999999996</v>
      </c>
      <c r="BD2235" s="18">
        <f t="shared" si="5956"/>
        <v>0</v>
      </c>
      <c r="BE2235" s="18">
        <f t="shared" si="5957"/>
        <v>0</v>
      </c>
      <c r="BF2235" s="18">
        <f t="shared" si="6037"/>
        <v>0</v>
      </c>
      <c r="BG2235" s="18">
        <f t="shared" si="6037"/>
        <v>0</v>
      </c>
      <c r="BH2235" s="18">
        <f t="shared" si="6037"/>
        <v>0</v>
      </c>
      <c r="BI2235" s="18">
        <f t="shared" si="5952"/>
        <v>868.91499999999996</v>
      </c>
      <c r="BJ2235" s="18">
        <f t="shared" si="5953"/>
        <v>0</v>
      </c>
      <c r="BK2235" s="18">
        <f t="shared" si="5954"/>
        <v>0</v>
      </c>
      <c r="BL2235" s="18">
        <f t="shared" si="6037"/>
        <v>856.84699999999998</v>
      </c>
      <c r="BM2235" s="18">
        <f t="shared" si="6037"/>
        <v>0</v>
      </c>
      <c r="BN2235" s="18">
        <f t="shared" si="6037"/>
        <v>0</v>
      </c>
      <c r="BO2235" s="18">
        <f t="shared" si="5993"/>
        <v>1725.7619999999999</v>
      </c>
      <c r="BP2235" s="18">
        <f t="shared" si="5994"/>
        <v>0</v>
      </c>
      <c r="BQ2235" s="18">
        <f t="shared" si="5995"/>
        <v>0</v>
      </c>
      <c r="BR2235" s="18">
        <f t="shared" si="6037"/>
        <v>0</v>
      </c>
      <c r="BS2235" s="18">
        <f t="shared" si="6037"/>
        <v>0</v>
      </c>
      <c r="BT2235" s="18">
        <f t="shared" si="6037"/>
        <v>0</v>
      </c>
      <c r="BU2235" s="18">
        <f t="shared" si="5990"/>
        <v>1725.7619999999999</v>
      </c>
      <c r="BV2235" s="18">
        <f t="shared" si="5991"/>
        <v>0</v>
      </c>
      <c r="BW2235" s="18">
        <f t="shared" si="5992"/>
        <v>0</v>
      </c>
      <c r="BX2235" s="18">
        <f t="shared" si="6037"/>
        <v>112.723</v>
      </c>
      <c r="BY2235" s="18">
        <f t="shared" si="6037"/>
        <v>0</v>
      </c>
      <c r="BZ2235" s="18">
        <f t="shared" si="6037"/>
        <v>0</v>
      </c>
      <c r="CA2235" s="18">
        <f t="shared" si="5976"/>
        <v>1838.4849999999999</v>
      </c>
      <c r="CB2235" s="18">
        <f t="shared" si="5977"/>
        <v>0</v>
      </c>
      <c r="CC2235" s="18">
        <f t="shared" si="5978"/>
        <v>0</v>
      </c>
      <c r="CD2235" s="18">
        <f t="shared" si="6037"/>
        <v>0</v>
      </c>
      <c r="CE2235" s="27"/>
      <c r="CF2235" s="33"/>
    </row>
    <row r="2236" spans="1:84" ht="46.8" x14ac:dyDescent="0.3">
      <c r="A2236" s="19" t="s">
        <v>1567</v>
      </c>
      <c r="B2236" s="39"/>
      <c r="C2236" s="41"/>
      <c r="D2236" s="41"/>
      <c r="E2236" s="14" t="s">
        <v>1568</v>
      </c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>
        <f>AF2237</f>
        <v>868.91499999999996</v>
      </c>
      <c r="AG2236" s="18">
        <f t="shared" si="6037"/>
        <v>0</v>
      </c>
      <c r="AH2236" s="18">
        <f t="shared" si="6037"/>
        <v>0</v>
      </c>
      <c r="AI2236" s="18">
        <f t="shared" si="5997"/>
        <v>868.91499999999996</v>
      </c>
      <c r="AJ2236" s="18">
        <f t="shared" si="5998"/>
        <v>0</v>
      </c>
      <c r="AK2236" s="18">
        <f t="shared" si="5999"/>
        <v>0</v>
      </c>
      <c r="AL2236" s="18">
        <f t="shared" si="6037"/>
        <v>0</v>
      </c>
      <c r="AM2236" s="18">
        <f t="shared" si="6000"/>
        <v>868.91499999999996</v>
      </c>
      <c r="AN2236" s="18">
        <f t="shared" si="6037"/>
        <v>0</v>
      </c>
      <c r="AO2236" s="18">
        <f t="shared" si="6037"/>
        <v>0</v>
      </c>
      <c r="AP2236" s="18">
        <f t="shared" si="6037"/>
        <v>0</v>
      </c>
      <c r="AQ2236" s="18">
        <f t="shared" si="5964"/>
        <v>868.91499999999996</v>
      </c>
      <c r="AR2236" s="18">
        <f t="shared" si="5965"/>
        <v>0</v>
      </c>
      <c r="AS2236" s="18">
        <f t="shared" si="5966"/>
        <v>0</v>
      </c>
      <c r="AT2236" s="18">
        <f t="shared" si="6037"/>
        <v>0</v>
      </c>
      <c r="AU2236" s="18">
        <f t="shared" si="6037"/>
        <v>0</v>
      </c>
      <c r="AV2236" s="18">
        <f t="shared" si="6037"/>
        <v>0</v>
      </c>
      <c r="AW2236" s="18">
        <f t="shared" si="5967"/>
        <v>868.91499999999996</v>
      </c>
      <c r="AX2236" s="18">
        <f t="shared" si="5968"/>
        <v>0</v>
      </c>
      <c r="AY2236" s="18">
        <f t="shared" si="5969"/>
        <v>0</v>
      </c>
      <c r="AZ2236" s="18">
        <f t="shared" si="6037"/>
        <v>0</v>
      </c>
      <c r="BA2236" s="18">
        <f t="shared" si="6037"/>
        <v>0</v>
      </c>
      <c r="BB2236" s="18">
        <f t="shared" si="6037"/>
        <v>0</v>
      </c>
      <c r="BC2236" s="18">
        <f t="shared" si="5955"/>
        <v>868.91499999999996</v>
      </c>
      <c r="BD2236" s="18">
        <f t="shared" si="5956"/>
        <v>0</v>
      </c>
      <c r="BE2236" s="18">
        <f t="shared" si="5957"/>
        <v>0</v>
      </c>
      <c r="BF2236" s="18">
        <f t="shared" si="6037"/>
        <v>0</v>
      </c>
      <c r="BG2236" s="18">
        <f t="shared" si="6037"/>
        <v>0</v>
      </c>
      <c r="BH2236" s="18">
        <f t="shared" si="6037"/>
        <v>0</v>
      </c>
      <c r="BI2236" s="18">
        <f t="shared" si="5952"/>
        <v>868.91499999999996</v>
      </c>
      <c r="BJ2236" s="18">
        <f t="shared" si="5953"/>
        <v>0</v>
      </c>
      <c r="BK2236" s="18">
        <f t="shared" si="5954"/>
        <v>0</v>
      </c>
      <c r="BL2236" s="18">
        <f t="shared" si="6037"/>
        <v>856.84699999999998</v>
      </c>
      <c r="BM2236" s="18">
        <f t="shared" si="6037"/>
        <v>0</v>
      </c>
      <c r="BN2236" s="18">
        <f t="shared" si="6037"/>
        <v>0</v>
      </c>
      <c r="BO2236" s="18">
        <f t="shared" si="5993"/>
        <v>1725.7619999999999</v>
      </c>
      <c r="BP2236" s="18">
        <f t="shared" si="5994"/>
        <v>0</v>
      </c>
      <c r="BQ2236" s="18">
        <f t="shared" si="5995"/>
        <v>0</v>
      </c>
      <c r="BR2236" s="18">
        <f t="shared" si="6037"/>
        <v>0</v>
      </c>
      <c r="BS2236" s="18">
        <f t="shared" si="6037"/>
        <v>0</v>
      </c>
      <c r="BT2236" s="18">
        <f t="shared" si="6037"/>
        <v>0</v>
      </c>
      <c r="BU2236" s="18">
        <f t="shared" si="5990"/>
        <v>1725.7619999999999</v>
      </c>
      <c r="BV2236" s="18">
        <f t="shared" si="5991"/>
        <v>0</v>
      </c>
      <c r="BW2236" s="18">
        <f t="shared" si="5992"/>
        <v>0</v>
      </c>
      <c r="BX2236" s="18">
        <f t="shared" si="6037"/>
        <v>112.723</v>
      </c>
      <c r="BY2236" s="18">
        <f t="shared" si="6037"/>
        <v>0</v>
      </c>
      <c r="BZ2236" s="18">
        <f t="shared" si="6037"/>
        <v>0</v>
      </c>
      <c r="CA2236" s="18">
        <f t="shared" si="5976"/>
        <v>1838.4849999999999</v>
      </c>
      <c r="CB2236" s="18">
        <f t="shared" si="5977"/>
        <v>0</v>
      </c>
      <c r="CC2236" s="18">
        <f t="shared" si="5978"/>
        <v>0</v>
      </c>
      <c r="CD2236" s="18">
        <f t="shared" si="6037"/>
        <v>0</v>
      </c>
      <c r="CE2236" s="27"/>
      <c r="CF2236" s="33"/>
    </row>
    <row r="2237" spans="1:84" x14ac:dyDescent="0.3">
      <c r="A2237" s="19" t="s">
        <v>1567</v>
      </c>
      <c r="B2237" s="39">
        <v>800</v>
      </c>
      <c r="C2237" s="41"/>
      <c r="D2237" s="41"/>
      <c r="E2237" s="14" t="s">
        <v>556</v>
      </c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>
        <f>AF2238</f>
        <v>868.91499999999996</v>
      </c>
      <c r="AG2237" s="18">
        <f t="shared" si="6037"/>
        <v>0</v>
      </c>
      <c r="AH2237" s="18">
        <f t="shared" si="6037"/>
        <v>0</v>
      </c>
      <c r="AI2237" s="18">
        <f t="shared" si="5997"/>
        <v>868.91499999999996</v>
      </c>
      <c r="AJ2237" s="18">
        <f t="shared" si="5998"/>
        <v>0</v>
      </c>
      <c r="AK2237" s="18">
        <f t="shared" si="5999"/>
        <v>0</v>
      </c>
      <c r="AL2237" s="18">
        <f t="shared" si="6037"/>
        <v>0</v>
      </c>
      <c r="AM2237" s="18">
        <f t="shared" si="6000"/>
        <v>868.91499999999996</v>
      </c>
      <c r="AN2237" s="18">
        <f t="shared" si="6037"/>
        <v>0</v>
      </c>
      <c r="AO2237" s="18">
        <f t="shared" si="6037"/>
        <v>0</v>
      </c>
      <c r="AP2237" s="18">
        <f t="shared" si="6037"/>
        <v>0</v>
      </c>
      <c r="AQ2237" s="18">
        <f t="shared" si="5964"/>
        <v>868.91499999999996</v>
      </c>
      <c r="AR2237" s="18">
        <f t="shared" si="5965"/>
        <v>0</v>
      </c>
      <c r="AS2237" s="18">
        <f t="shared" si="5966"/>
        <v>0</v>
      </c>
      <c r="AT2237" s="18">
        <f t="shared" si="6037"/>
        <v>0</v>
      </c>
      <c r="AU2237" s="18">
        <f t="shared" si="6037"/>
        <v>0</v>
      </c>
      <c r="AV2237" s="18">
        <f t="shared" si="6037"/>
        <v>0</v>
      </c>
      <c r="AW2237" s="18">
        <f t="shared" si="5967"/>
        <v>868.91499999999996</v>
      </c>
      <c r="AX2237" s="18">
        <f t="shared" si="5968"/>
        <v>0</v>
      </c>
      <c r="AY2237" s="18">
        <f t="shared" si="5969"/>
        <v>0</v>
      </c>
      <c r="AZ2237" s="18">
        <f t="shared" si="6037"/>
        <v>0</v>
      </c>
      <c r="BA2237" s="18">
        <f t="shared" si="6037"/>
        <v>0</v>
      </c>
      <c r="BB2237" s="18">
        <f t="shared" si="6037"/>
        <v>0</v>
      </c>
      <c r="BC2237" s="18">
        <f t="shared" si="5955"/>
        <v>868.91499999999996</v>
      </c>
      <c r="BD2237" s="18">
        <f t="shared" si="5956"/>
        <v>0</v>
      </c>
      <c r="BE2237" s="18">
        <f t="shared" si="5957"/>
        <v>0</v>
      </c>
      <c r="BF2237" s="18">
        <f t="shared" si="6037"/>
        <v>0</v>
      </c>
      <c r="BG2237" s="18">
        <f t="shared" si="6037"/>
        <v>0</v>
      </c>
      <c r="BH2237" s="18">
        <f t="shared" si="6037"/>
        <v>0</v>
      </c>
      <c r="BI2237" s="18">
        <f t="shared" si="5952"/>
        <v>868.91499999999996</v>
      </c>
      <c r="BJ2237" s="18">
        <f t="shared" si="5953"/>
        <v>0</v>
      </c>
      <c r="BK2237" s="18">
        <f t="shared" si="5954"/>
        <v>0</v>
      </c>
      <c r="BL2237" s="18">
        <f t="shared" si="6037"/>
        <v>856.84699999999998</v>
      </c>
      <c r="BM2237" s="18">
        <f t="shared" si="6037"/>
        <v>0</v>
      </c>
      <c r="BN2237" s="18">
        <f t="shared" si="6037"/>
        <v>0</v>
      </c>
      <c r="BO2237" s="18">
        <f t="shared" si="5993"/>
        <v>1725.7619999999999</v>
      </c>
      <c r="BP2237" s="18">
        <f t="shared" si="5994"/>
        <v>0</v>
      </c>
      <c r="BQ2237" s="18">
        <f t="shared" si="5995"/>
        <v>0</v>
      </c>
      <c r="BR2237" s="18">
        <f t="shared" si="6037"/>
        <v>0</v>
      </c>
      <c r="BS2237" s="18">
        <f t="shared" si="6037"/>
        <v>0</v>
      </c>
      <c r="BT2237" s="18">
        <f t="shared" si="6037"/>
        <v>0</v>
      </c>
      <c r="BU2237" s="18">
        <f t="shared" si="5990"/>
        <v>1725.7619999999999</v>
      </c>
      <c r="BV2237" s="18">
        <f t="shared" si="5991"/>
        <v>0</v>
      </c>
      <c r="BW2237" s="18">
        <f t="shared" si="5992"/>
        <v>0</v>
      </c>
      <c r="BX2237" s="18">
        <f t="shared" si="6037"/>
        <v>112.723</v>
      </c>
      <c r="BY2237" s="18">
        <f t="shared" si="6037"/>
        <v>0</v>
      </c>
      <c r="BZ2237" s="18">
        <f t="shared" si="6037"/>
        <v>0</v>
      </c>
      <c r="CA2237" s="18">
        <f t="shared" si="5976"/>
        <v>1838.4849999999999</v>
      </c>
      <c r="CB2237" s="18">
        <f t="shared" si="5977"/>
        <v>0</v>
      </c>
      <c r="CC2237" s="18">
        <f t="shared" si="5978"/>
        <v>0</v>
      </c>
      <c r="CD2237" s="18">
        <f t="shared" si="6037"/>
        <v>0</v>
      </c>
      <c r="CE2237" s="27"/>
      <c r="CF2237" s="33"/>
    </row>
    <row r="2238" spans="1:84" ht="78" x14ac:dyDescent="0.3">
      <c r="A2238" s="19" t="s">
        <v>1567</v>
      </c>
      <c r="B2238" s="39">
        <v>810</v>
      </c>
      <c r="C2238" s="41"/>
      <c r="D2238" s="41"/>
      <c r="E2238" s="14" t="s">
        <v>571</v>
      </c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>
        <f>AF2239</f>
        <v>868.91499999999996</v>
      </c>
      <c r="AG2238" s="18">
        <f t="shared" si="6037"/>
        <v>0</v>
      </c>
      <c r="AH2238" s="18">
        <f t="shared" si="6037"/>
        <v>0</v>
      </c>
      <c r="AI2238" s="18">
        <f t="shared" si="5997"/>
        <v>868.91499999999996</v>
      </c>
      <c r="AJ2238" s="18">
        <f t="shared" si="5998"/>
        <v>0</v>
      </c>
      <c r="AK2238" s="18">
        <f t="shared" si="5999"/>
        <v>0</v>
      </c>
      <c r="AL2238" s="18">
        <f t="shared" si="6037"/>
        <v>0</v>
      </c>
      <c r="AM2238" s="18">
        <f t="shared" si="6000"/>
        <v>868.91499999999996</v>
      </c>
      <c r="AN2238" s="18">
        <f t="shared" si="6037"/>
        <v>0</v>
      </c>
      <c r="AO2238" s="18">
        <f t="shared" si="6037"/>
        <v>0</v>
      </c>
      <c r="AP2238" s="18">
        <f t="shared" si="6037"/>
        <v>0</v>
      </c>
      <c r="AQ2238" s="18">
        <f t="shared" si="5964"/>
        <v>868.91499999999996</v>
      </c>
      <c r="AR2238" s="18">
        <f t="shared" si="5965"/>
        <v>0</v>
      </c>
      <c r="AS2238" s="18">
        <f t="shared" si="5966"/>
        <v>0</v>
      </c>
      <c r="AT2238" s="18">
        <f t="shared" si="6037"/>
        <v>0</v>
      </c>
      <c r="AU2238" s="18">
        <f t="shared" si="6037"/>
        <v>0</v>
      </c>
      <c r="AV2238" s="18">
        <f t="shared" si="6037"/>
        <v>0</v>
      </c>
      <c r="AW2238" s="18">
        <f t="shared" si="5967"/>
        <v>868.91499999999996</v>
      </c>
      <c r="AX2238" s="18">
        <f t="shared" si="5968"/>
        <v>0</v>
      </c>
      <c r="AY2238" s="18">
        <f t="shared" si="5969"/>
        <v>0</v>
      </c>
      <c r="AZ2238" s="18">
        <f t="shared" si="6037"/>
        <v>0</v>
      </c>
      <c r="BA2238" s="18">
        <f t="shared" si="6037"/>
        <v>0</v>
      </c>
      <c r="BB2238" s="18">
        <f t="shared" si="6037"/>
        <v>0</v>
      </c>
      <c r="BC2238" s="18">
        <f t="shared" si="5955"/>
        <v>868.91499999999996</v>
      </c>
      <c r="BD2238" s="18">
        <f t="shared" si="5956"/>
        <v>0</v>
      </c>
      <c r="BE2238" s="18">
        <f t="shared" si="5957"/>
        <v>0</v>
      </c>
      <c r="BF2238" s="18">
        <f t="shared" si="6037"/>
        <v>0</v>
      </c>
      <c r="BG2238" s="18">
        <f t="shared" si="6037"/>
        <v>0</v>
      </c>
      <c r="BH2238" s="18">
        <f t="shared" si="6037"/>
        <v>0</v>
      </c>
      <c r="BI2238" s="18">
        <f t="shared" si="5952"/>
        <v>868.91499999999996</v>
      </c>
      <c r="BJ2238" s="18">
        <f t="shared" si="5953"/>
        <v>0</v>
      </c>
      <c r="BK2238" s="18">
        <f t="shared" si="5954"/>
        <v>0</v>
      </c>
      <c r="BL2238" s="18">
        <f t="shared" si="6037"/>
        <v>856.84699999999998</v>
      </c>
      <c r="BM2238" s="18">
        <f t="shared" si="6037"/>
        <v>0</v>
      </c>
      <c r="BN2238" s="18">
        <f t="shared" si="6037"/>
        <v>0</v>
      </c>
      <c r="BO2238" s="18">
        <f t="shared" si="5993"/>
        <v>1725.7619999999999</v>
      </c>
      <c r="BP2238" s="18">
        <f t="shared" si="5994"/>
        <v>0</v>
      </c>
      <c r="BQ2238" s="18">
        <f t="shared" si="5995"/>
        <v>0</v>
      </c>
      <c r="BR2238" s="18">
        <f t="shared" si="6037"/>
        <v>0</v>
      </c>
      <c r="BS2238" s="18">
        <f t="shared" si="6037"/>
        <v>0</v>
      </c>
      <c r="BT2238" s="18">
        <f t="shared" si="6037"/>
        <v>0</v>
      </c>
      <c r="BU2238" s="18">
        <f t="shared" si="5990"/>
        <v>1725.7619999999999</v>
      </c>
      <c r="BV2238" s="18">
        <f t="shared" si="5991"/>
        <v>0</v>
      </c>
      <c r="BW2238" s="18">
        <f t="shared" si="5992"/>
        <v>0</v>
      </c>
      <c r="BX2238" s="18">
        <f t="shared" si="6037"/>
        <v>112.723</v>
      </c>
      <c r="BY2238" s="18">
        <f t="shared" si="6037"/>
        <v>0</v>
      </c>
      <c r="BZ2238" s="18">
        <f t="shared" si="6037"/>
        <v>0</v>
      </c>
      <c r="CA2238" s="18">
        <f t="shared" si="5976"/>
        <v>1838.4849999999999</v>
      </c>
      <c r="CB2238" s="18">
        <f t="shared" si="5977"/>
        <v>0</v>
      </c>
      <c r="CC2238" s="18">
        <f t="shared" si="5978"/>
        <v>0</v>
      </c>
      <c r="CD2238" s="18">
        <f t="shared" si="6037"/>
        <v>0</v>
      </c>
      <c r="CE2238" s="27"/>
      <c r="CF2238" s="33"/>
    </row>
    <row r="2239" spans="1:84" x14ac:dyDescent="0.3">
      <c r="A2239" s="19" t="s">
        <v>1567</v>
      </c>
      <c r="B2239" s="39">
        <v>810</v>
      </c>
      <c r="C2239" s="41" t="s">
        <v>198</v>
      </c>
      <c r="D2239" s="41" t="s">
        <v>110</v>
      </c>
      <c r="E2239" s="14" t="s">
        <v>526</v>
      </c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>
        <v>868.91499999999996</v>
      </c>
      <c r="AG2239" s="18"/>
      <c r="AH2239" s="18"/>
      <c r="AI2239" s="18">
        <f t="shared" si="5997"/>
        <v>868.91499999999996</v>
      </c>
      <c r="AJ2239" s="18">
        <f t="shared" si="5998"/>
        <v>0</v>
      </c>
      <c r="AK2239" s="18">
        <f t="shared" si="5999"/>
        <v>0</v>
      </c>
      <c r="AL2239" s="18"/>
      <c r="AM2239" s="18">
        <f t="shared" si="6000"/>
        <v>868.91499999999996</v>
      </c>
      <c r="AN2239" s="18"/>
      <c r="AO2239" s="18"/>
      <c r="AP2239" s="18"/>
      <c r="AQ2239" s="18">
        <f t="shared" si="5964"/>
        <v>868.91499999999996</v>
      </c>
      <c r="AR2239" s="18">
        <f t="shared" si="5965"/>
        <v>0</v>
      </c>
      <c r="AS2239" s="18">
        <f t="shared" si="5966"/>
        <v>0</v>
      </c>
      <c r="AT2239" s="18"/>
      <c r="AU2239" s="18"/>
      <c r="AV2239" s="18"/>
      <c r="AW2239" s="18">
        <f t="shared" si="5967"/>
        <v>868.91499999999996</v>
      </c>
      <c r="AX2239" s="18">
        <f t="shared" si="5968"/>
        <v>0</v>
      </c>
      <c r="AY2239" s="18">
        <f t="shared" si="5969"/>
        <v>0</v>
      </c>
      <c r="AZ2239" s="18"/>
      <c r="BA2239" s="18"/>
      <c r="BB2239" s="18"/>
      <c r="BC2239" s="18">
        <f t="shared" si="5955"/>
        <v>868.91499999999996</v>
      </c>
      <c r="BD2239" s="18">
        <f t="shared" si="5956"/>
        <v>0</v>
      </c>
      <c r="BE2239" s="18">
        <f t="shared" si="5957"/>
        <v>0</v>
      </c>
      <c r="BF2239" s="18"/>
      <c r="BG2239" s="18"/>
      <c r="BH2239" s="18"/>
      <c r="BI2239" s="18">
        <f t="shared" ref="BI2239:BI2302" si="6038">BC2239+BF2239</f>
        <v>868.91499999999996</v>
      </c>
      <c r="BJ2239" s="18">
        <f t="shared" ref="BJ2239:BJ2302" si="6039">BD2239+BG2239</f>
        <v>0</v>
      </c>
      <c r="BK2239" s="18">
        <f t="shared" ref="BK2239:BK2302" si="6040">BE2239+BH2239</f>
        <v>0</v>
      </c>
      <c r="BL2239" s="18">
        <v>856.84699999999998</v>
      </c>
      <c r="BM2239" s="18"/>
      <c r="BN2239" s="18"/>
      <c r="BO2239" s="18">
        <f t="shared" si="5993"/>
        <v>1725.7619999999999</v>
      </c>
      <c r="BP2239" s="18">
        <f t="shared" si="5994"/>
        <v>0</v>
      </c>
      <c r="BQ2239" s="18">
        <f t="shared" si="5995"/>
        <v>0</v>
      </c>
      <c r="BR2239" s="18"/>
      <c r="BS2239" s="18"/>
      <c r="BT2239" s="18"/>
      <c r="BU2239" s="18">
        <f t="shared" si="5990"/>
        <v>1725.7619999999999</v>
      </c>
      <c r="BV2239" s="18">
        <f t="shared" si="5991"/>
        <v>0</v>
      </c>
      <c r="BW2239" s="18">
        <f t="shared" si="5992"/>
        <v>0</v>
      </c>
      <c r="BX2239" s="18">
        <v>112.723</v>
      </c>
      <c r="BY2239" s="18"/>
      <c r="BZ2239" s="18"/>
      <c r="CA2239" s="18">
        <f t="shared" si="5976"/>
        <v>1838.4849999999999</v>
      </c>
      <c r="CB2239" s="18">
        <f t="shared" si="5977"/>
        <v>0</v>
      </c>
      <c r="CC2239" s="18">
        <f t="shared" si="5978"/>
        <v>0</v>
      </c>
      <c r="CD2239" s="18"/>
      <c r="CE2239" s="27"/>
      <c r="CF2239" s="33"/>
    </row>
    <row r="2240" spans="1:84" ht="31.2" x14ac:dyDescent="0.3">
      <c r="A2240" s="19" t="s">
        <v>1610</v>
      </c>
      <c r="B2240" s="39"/>
      <c r="C2240" s="41"/>
      <c r="D2240" s="41"/>
      <c r="E2240" s="14" t="s">
        <v>1608</v>
      </c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>
        <f>AZ2241</f>
        <v>5973.2690000000002</v>
      </c>
      <c r="BA2240" s="18">
        <f t="shared" ref="BA2240:CD2243" si="6041">BA2241</f>
        <v>0</v>
      </c>
      <c r="BB2240" s="18">
        <f t="shared" si="6041"/>
        <v>0</v>
      </c>
      <c r="BC2240" s="18">
        <f t="shared" ref="BC2240:BC2303" si="6042">AW2240+AZ2240</f>
        <v>5973.2690000000002</v>
      </c>
      <c r="BD2240" s="18">
        <f t="shared" ref="BD2240:BD2303" si="6043">AX2240+BA2240</f>
        <v>0</v>
      </c>
      <c r="BE2240" s="18">
        <f t="shared" ref="BE2240:BE2303" si="6044">AY2240+BB2240</f>
        <v>0</v>
      </c>
      <c r="BF2240" s="18">
        <f t="shared" si="6041"/>
        <v>0</v>
      </c>
      <c r="BG2240" s="18">
        <f t="shared" si="6041"/>
        <v>0</v>
      </c>
      <c r="BH2240" s="18">
        <f t="shared" si="6041"/>
        <v>0</v>
      </c>
      <c r="BI2240" s="18">
        <f t="shared" si="6038"/>
        <v>5973.2690000000002</v>
      </c>
      <c r="BJ2240" s="18">
        <f t="shared" si="6039"/>
        <v>0</v>
      </c>
      <c r="BK2240" s="18">
        <f t="shared" si="6040"/>
        <v>0</v>
      </c>
      <c r="BL2240" s="18">
        <f t="shared" si="6041"/>
        <v>90</v>
      </c>
      <c r="BM2240" s="18">
        <f t="shared" si="6041"/>
        <v>0</v>
      </c>
      <c r="BN2240" s="18">
        <f t="shared" si="6041"/>
        <v>0</v>
      </c>
      <c r="BO2240" s="18">
        <f t="shared" si="5993"/>
        <v>6063.2690000000002</v>
      </c>
      <c r="BP2240" s="18">
        <f t="shared" si="5994"/>
        <v>0</v>
      </c>
      <c r="BQ2240" s="18">
        <f t="shared" si="5995"/>
        <v>0</v>
      </c>
      <c r="BR2240" s="18">
        <f t="shared" si="6041"/>
        <v>-90</v>
      </c>
      <c r="BS2240" s="18">
        <f t="shared" si="6041"/>
        <v>0</v>
      </c>
      <c r="BT2240" s="18">
        <f t="shared" si="6041"/>
        <v>0</v>
      </c>
      <c r="BU2240" s="18">
        <f t="shared" si="5990"/>
        <v>5973.2690000000002</v>
      </c>
      <c r="BV2240" s="18">
        <f t="shared" si="5991"/>
        <v>0</v>
      </c>
      <c r="BW2240" s="18">
        <f t="shared" si="5992"/>
        <v>0</v>
      </c>
      <c r="BX2240" s="18">
        <f t="shared" si="6041"/>
        <v>0</v>
      </c>
      <c r="BY2240" s="18">
        <f t="shared" si="6041"/>
        <v>0</v>
      </c>
      <c r="BZ2240" s="18">
        <f t="shared" si="6041"/>
        <v>0</v>
      </c>
      <c r="CA2240" s="18">
        <f t="shared" si="5976"/>
        <v>5973.2690000000002</v>
      </c>
      <c r="CB2240" s="18">
        <f t="shared" si="5977"/>
        <v>0</v>
      </c>
      <c r="CC2240" s="18">
        <f t="shared" si="5978"/>
        <v>0</v>
      </c>
      <c r="CD2240" s="18">
        <f t="shared" si="6041"/>
        <v>0</v>
      </c>
      <c r="CE2240" s="27"/>
      <c r="CF2240" s="33"/>
    </row>
    <row r="2241" spans="1:119" ht="46.8" x14ac:dyDescent="0.3">
      <c r="A2241" s="19" t="s">
        <v>1611</v>
      </c>
      <c r="B2241" s="39"/>
      <c r="C2241" s="41"/>
      <c r="D2241" s="41"/>
      <c r="E2241" s="14" t="s">
        <v>1609</v>
      </c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>
        <f>AZ2242</f>
        <v>5973.2690000000002</v>
      </c>
      <c r="BA2241" s="18">
        <f t="shared" si="6041"/>
        <v>0</v>
      </c>
      <c r="BB2241" s="18">
        <f t="shared" si="6041"/>
        <v>0</v>
      </c>
      <c r="BC2241" s="18">
        <f t="shared" si="6042"/>
        <v>5973.2690000000002</v>
      </c>
      <c r="BD2241" s="18">
        <f t="shared" si="6043"/>
        <v>0</v>
      </c>
      <c r="BE2241" s="18">
        <f t="shared" si="6044"/>
        <v>0</v>
      </c>
      <c r="BF2241" s="18">
        <f t="shared" si="6041"/>
        <v>0</v>
      </c>
      <c r="BG2241" s="18">
        <f t="shared" si="6041"/>
        <v>0</v>
      </c>
      <c r="BH2241" s="18">
        <f t="shared" si="6041"/>
        <v>0</v>
      </c>
      <c r="BI2241" s="18">
        <f t="shared" si="6038"/>
        <v>5973.2690000000002</v>
      </c>
      <c r="BJ2241" s="18">
        <f t="shared" si="6039"/>
        <v>0</v>
      </c>
      <c r="BK2241" s="18">
        <f t="shared" si="6040"/>
        <v>0</v>
      </c>
      <c r="BL2241" s="18">
        <f t="shared" si="6041"/>
        <v>90</v>
      </c>
      <c r="BM2241" s="18">
        <f t="shared" si="6041"/>
        <v>0</v>
      </c>
      <c r="BN2241" s="18">
        <f t="shared" si="6041"/>
        <v>0</v>
      </c>
      <c r="BO2241" s="18">
        <f t="shared" si="5993"/>
        <v>6063.2690000000002</v>
      </c>
      <c r="BP2241" s="18">
        <f t="shared" si="5994"/>
        <v>0</v>
      </c>
      <c r="BQ2241" s="18">
        <f t="shared" si="5995"/>
        <v>0</v>
      </c>
      <c r="BR2241" s="18">
        <f t="shared" si="6041"/>
        <v>-90</v>
      </c>
      <c r="BS2241" s="18">
        <f t="shared" si="6041"/>
        <v>0</v>
      </c>
      <c r="BT2241" s="18">
        <f t="shared" si="6041"/>
        <v>0</v>
      </c>
      <c r="BU2241" s="18">
        <f t="shared" si="5990"/>
        <v>5973.2690000000002</v>
      </c>
      <c r="BV2241" s="18">
        <f t="shared" si="5991"/>
        <v>0</v>
      </c>
      <c r="BW2241" s="18">
        <f t="shared" si="5992"/>
        <v>0</v>
      </c>
      <c r="BX2241" s="18">
        <f t="shared" si="6041"/>
        <v>0</v>
      </c>
      <c r="BY2241" s="18">
        <f t="shared" si="6041"/>
        <v>0</v>
      </c>
      <c r="BZ2241" s="18">
        <f t="shared" si="6041"/>
        <v>0</v>
      </c>
      <c r="CA2241" s="18">
        <f t="shared" si="5976"/>
        <v>5973.2690000000002</v>
      </c>
      <c r="CB2241" s="18">
        <f t="shared" si="5977"/>
        <v>0</v>
      </c>
      <c r="CC2241" s="18">
        <f t="shared" si="5978"/>
        <v>0</v>
      </c>
      <c r="CD2241" s="18">
        <f t="shared" si="6041"/>
        <v>0</v>
      </c>
      <c r="CE2241" s="27"/>
      <c r="CF2241" s="33"/>
    </row>
    <row r="2242" spans="1:119" x14ac:dyDescent="0.3">
      <c r="A2242" s="19" t="s">
        <v>1611</v>
      </c>
      <c r="B2242" s="39">
        <v>800</v>
      </c>
      <c r="C2242" s="41"/>
      <c r="D2242" s="41"/>
      <c r="E2242" s="14" t="s">
        <v>556</v>
      </c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>
        <f>AZ2243</f>
        <v>5973.2690000000002</v>
      </c>
      <c r="BA2242" s="18">
        <f t="shared" si="6041"/>
        <v>0</v>
      </c>
      <c r="BB2242" s="18">
        <f t="shared" si="6041"/>
        <v>0</v>
      </c>
      <c r="BC2242" s="18">
        <f t="shared" si="6042"/>
        <v>5973.2690000000002</v>
      </c>
      <c r="BD2242" s="18">
        <f t="shared" si="6043"/>
        <v>0</v>
      </c>
      <c r="BE2242" s="18">
        <f t="shared" si="6044"/>
        <v>0</v>
      </c>
      <c r="BF2242" s="18">
        <f t="shared" si="6041"/>
        <v>0</v>
      </c>
      <c r="BG2242" s="18">
        <f t="shared" si="6041"/>
        <v>0</v>
      </c>
      <c r="BH2242" s="18">
        <f t="shared" si="6041"/>
        <v>0</v>
      </c>
      <c r="BI2242" s="18">
        <f t="shared" si="6038"/>
        <v>5973.2690000000002</v>
      </c>
      <c r="BJ2242" s="18">
        <f t="shared" si="6039"/>
        <v>0</v>
      </c>
      <c r="BK2242" s="18">
        <f t="shared" si="6040"/>
        <v>0</v>
      </c>
      <c r="BL2242" s="18">
        <f t="shared" si="6041"/>
        <v>90</v>
      </c>
      <c r="BM2242" s="18">
        <f t="shared" si="6041"/>
        <v>0</v>
      </c>
      <c r="BN2242" s="18">
        <f t="shared" si="6041"/>
        <v>0</v>
      </c>
      <c r="BO2242" s="18">
        <f t="shared" si="5993"/>
        <v>6063.2690000000002</v>
      </c>
      <c r="BP2242" s="18">
        <f t="shared" si="5994"/>
        <v>0</v>
      </c>
      <c r="BQ2242" s="18">
        <f t="shared" si="5995"/>
        <v>0</v>
      </c>
      <c r="BR2242" s="18">
        <f t="shared" si="6041"/>
        <v>-90</v>
      </c>
      <c r="BS2242" s="18">
        <f t="shared" si="6041"/>
        <v>0</v>
      </c>
      <c r="BT2242" s="18">
        <f t="shared" si="6041"/>
        <v>0</v>
      </c>
      <c r="BU2242" s="18">
        <f t="shared" si="5990"/>
        <v>5973.2690000000002</v>
      </c>
      <c r="BV2242" s="18">
        <f t="shared" si="5991"/>
        <v>0</v>
      </c>
      <c r="BW2242" s="18">
        <f t="shared" si="5992"/>
        <v>0</v>
      </c>
      <c r="BX2242" s="18">
        <f t="shared" si="6041"/>
        <v>0</v>
      </c>
      <c r="BY2242" s="18">
        <f t="shared" si="6041"/>
        <v>0</v>
      </c>
      <c r="BZ2242" s="18">
        <f t="shared" si="6041"/>
        <v>0</v>
      </c>
      <c r="CA2242" s="18">
        <f t="shared" si="5976"/>
        <v>5973.2690000000002</v>
      </c>
      <c r="CB2242" s="18">
        <f t="shared" si="5977"/>
        <v>0</v>
      </c>
      <c r="CC2242" s="18">
        <f t="shared" si="5978"/>
        <v>0</v>
      </c>
      <c r="CD2242" s="18">
        <f t="shared" si="6041"/>
        <v>0</v>
      </c>
      <c r="CE2242" s="27"/>
      <c r="CF2242" s="33"/>
    </row>
    <row r="2243" spans="1:119" x14ac:dyDescent="0.3">
      <c r="A2243" s="19" t="s">
        <v>1611</v>
      </c>
      <c r="B2243" s="39">
        <v>830</v>
      </c>
      <c r="C2243" s="41"/>
      <c r="D2243" s="41"/>
      <c r="E2243" s="14" t="s">
        <v>572</v>
      </c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>
        <f>AZ2244</f>
        <v>5973.2690000000002</v>
      </c>
      <c r="BA2243" s="18">
        <f t="shared" si="6041"/>
        <v>0</v>
      </c>
      <c r="BB2243" s="18">
        <f t="shared" si="6041"/>
        <v>0</v>
      </c>
      <c r="BC2243" s="18">
        <f t="shared" si="6042"/>
        <v>5973.2690000000002</v>
      </c>
      <c r="BD2243" s="18">
        <f t="shared" si="6043"/>
        <v>0</v>
      </c>
      <c r="BE2243" s="18">
        <f t="shared" si="6044"/>
        <v>0</v>
      </c>
      <c r="BF2243" s="18">
        <f t="shared" si="6041"/>
        <v>0</v>
      </c>
      <c r="BG2243" s="18">
        <f t="shared" si="6041"/>
        <v>0</v>
      </c>
      <c r="BH2243" s="18">
        <f t="shared" si="6041"/>
        <v>0</v>
      </c>
      <c r="BI2243" s="18">
        <f t="shared" si="6038"/>
        <v>5973.2690000000002</v>
      </c>
      <c r="BJ2243" s="18">
        <f t="shared" si="6039"/>
        <v>0</v>
      </c>
      <c r="BK2243" s="18">
        <f t="shared" si="6040"/>
        <v>0</v>
      </c>
      <c r="BL2243" s="18">
        <f t="shared" si="6041"/>
        <v>90</v>
      </c>
      <c r="BM2243" s="18">
        <f t="shared" si="6041"/>
        <v>0</v>
      </c>
      <c r="BN2243" s="18">
        <f t="shared" si="6041"/>
        <v>0</v>
      </c>
      <c r="BO2243" s="18">
        <f t="shared" si="5993"/>
        <v>6063.2690000000002</v>
      </c>
      <c r="BP2243" s="18">
        <f t="shared" si="5994"/>
        <v>0</v>
      </c>
      <c r="BQ2243" s="18">
        <f t="shared" si="5995"/>
        <v>0</v>
      </c>
      <c r="BR2243" s="18">
        <f t="shared" si="6041"/>
        <v>-90</v>
      </c>
      <c r="BS2243" s="18">
        <f t="shared" si="6041"/>
        <v>0</v>
      </c>
      <c r="BT2243" s="18">
        <f t="shared" si="6041"/>
        <v>0</v>
      </c>
      <c r="BU2243" s="18">
        <f t="shared" si="5990"/>
        <v>5973.2690000000002</v>
      </c>
      <c r="BV2243" s="18">
        <f t="shared" si="5991"/>
        <v>0</v>
      </c>
      <c r="BW2243" s="18">
        <f t="shared" si="5992"/>
        <v>0</v>
      </c>
      <c r="BX2243" s="18">
        <f t="shared" si="6041"/>
        <v>0</v>
      </c>
      <c r="BY2243" s="18">
        <f t="shared" si="6041"/>
        <v>0</v>
      </c>
      <c r="BZ2243" s="18">
        <f t="shared" si="6041"/>
        <v>0</v>
      </c>
      <c r="CA2243" s="18">
        <f t="shared" si="5976"/>
        <v>5973.2690000000002</v>
      </c>
      <c r="CB2243" s="18">
        <f t="shared" si="5977"/>
        <v>0</v>
      </c>
      <c r="CC2243" s="18">
        <f t="shared" si="5978"/>
        <v>0</v>
      </c>
      <c r="CD2243" s="18">
        <f t="shared" si="6041"/>
        <v>0</v>
      </c>
      <c r="CE2243" s="27"/>
      <c r="CF2243" s="33"/>
    </row>
    <row r="2244" spans="1:119" x14ac:dyDescent="0.3">
      <c r="A2244" s="19" t="s">
        <v>1611</v>
      </c>
      <c r="B2244" s="39">
        <v>830</v>
      </c>
      <c r="C2244" s="41" t="s">
        <v>198</v>
      </c>
      <c r="D2244" s="41" t="s">
        <v>110</v>
      </c>
      <c r="E2244" s="14" t="s">
        <v>526</v>
      </c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>
        <v>5973.2690000000002</v>
      </c>
      <c r="BA2244" s="18"/>
      <c r="BB2244" s="18"/>
      <c r="BC2244" s="18">
        <f t="shared" si="6042"/>
        <v>5973.2690000000002</v>
      </c>
      <c r="BD2244" s="18">
        <f t="shared" si="6043"/>
        <v>0</v>
      </c>
      <c r="BE2244" s="18">
        <f t="shared" si="6044"/>
        <v>0</v>
      </c>
      <c r="BF2244" s="18"/>
      <c r="BG2244" s="18"/>
      <c r="BH2244" s="18"/>
      <c r="BI2244" s="18">
        <f t="shared" si="6038"/>
        <v>5973.2690000000002</v>
      </c>
      <c r="BJ2244" s="18">
        <f t="shared" si="6039"/>
        <v>0</v>
      </c>
      <c r="BK2244" s="18">
        <f t="shared" si="6040"/>
        <v>0</v>
      </c>
      <c r="BL2244" s="18">
        <v>90</v>
      </c>
      <c r="BM2244" s="18"/>
      <c r="BN2244" s="18"/>
      <c r="BO2244" s="18">
        <f t="shared" si="5993"/>
        <v>6063.2690000000002</v>
      </c>
      <c r="BP2244" s="18">
        <f t="shared" si="5994"/>
        <v>0</v>
      </c>
      <c r="BQ2244" s="18">
        <f t="shared" si="5995"/>
        <v>0</v>
      </c>
      <c r="BR2244" s="18">
        <v>-90</v>
      </c>
      <c r="BS2244" s="18"/>
      <c r="BT2244" s="18"/>
      <c r="BU2244" s="18">
        <f t="shared" si="5990"/>
        <v>5973.2690000000002</v>
      </c>
      <c r="BV2244" s="18">
        <f t="shared" si="5991"/>
        <v>0</v>
      </c>
      <c r="BW2244" s="18">
        <f t="shared" si="5992"/>
        <v>0</v>
      </c>
      <c r="BX2244" s="18"/>
      <c r="BY2244" s="18"/>
      <c r="BZ2244" s="18"/>
      <c r="CA2244" s="18">
        <f t="shared" si="5976"/>
        <v>5973.2690000000002</v>
      </c>
      <c r="CB2244" s="18">
        <f t="shared" si="5977"/>
        <v>0</v>
      </c>
      <c r="CC2244" s="18">
        <f t="shared" si="5978"/>
        <v>0</v>
      </c>
      <c r="CD2244" s="18"/>
      <c r="CE2244" s="27"/>
      <c r="CF2244" s="33"/>
    </row>
    <row r="2245" spans="1:119" ht="31.2" x14ac:dyDescent="0.3">
      <c r="A2245" s="19" t="s">
        <v>1530</v>
      </c>
      <c r="B2245" s="39"/>
      <c r="C2245" s="41"/>
      <c r="D2245" s="41"/>
      <c r="E2245" s="14" t="s">
        <v>1519</v>
      </c>
      <c r="F2245" s="18"/>
      <c r="G2245" s="18"/>
      <c r="H2245" s="18"/>
      <c r="I2245" s="18"/>
      <c r="J2245" s="18"/>
      <c r="K2245" s="18"/>
      <c r="L2245" s="18"/>
      <c r="M2245" s="18"/>
      <c r="N2245" s="18"/>
      <c r="O2245" s="18">
        <f>O2246</f>
        <v>364.88099999999997</v>
      </c>
      <c r="P2245" s="18">
        <f t="shared" ref="P2245:CD2248" si="6045">P2246</f>
        <v>0</v>
      </c>
      <c r="Q2245" s="18">
        <f t="shared" si="6045"/>
        <v>0</v>
      </c>
      <c r="R2245" s="18">
        <f t="shared" si="6045"/>
        <v>0</v>
      </c>
      <c r="S2245" s="18">
        <f t="shared" si="6045"/>
        <v>0</v>
      </c>
      <c r="T2245" s="18">
        <f t="shared" si="5948"/>
        <v>364.88099999999997</v>
      </c>
      <c r="U2245" s="18">
        <f t="shared" si="5949"/>
        <v>0</v>
      </c>
      <c r="V2245" s="18">
        <f t="shared" si="5950"/>
        <v>0</v>
      </c>
      <c r="W2245" s="18">
        <f t="shared" si="6045"/>
        <v>0</v>
      </c>
      <c r="X2245" s="18">
        <f t="shared" si="6045"/>
        <v>0</v>
      </c>
      <c r="Y2245" s="18">
        <f t="shared" si="6045"/>
        <v>0</v>
      </c>
      <c r="Z2245" s="18">
        <f t="shared" si="6045"/>
        <v>0</v>
      </c>
      <c r="AA2245" s="18">
        <f t="shared" si="6045"/>
        <v>0</v>
      </c>
      <c r="AB2245" s="18">
        <f t="shared" si="6045"/>
        <v>0</v>
      </c>
      <c r="AC2245" s="18">
        <f t="shared" si="5936"/>
        <v>364.88099999999997</v>
      </c>
      <c r="AD2245" s="18">
        <f t="shared" si="5937"/>
        <v>0</v>
      </c>
      <c r="AE2245" s="18">
        <f t="shared" si="5938"/>
        <v>0</v>
      </c>
      <c r="AF2245" s="18">
        <f t="shared" si="6045"/>
        <v>0</v>
      </c>
      <c r="AG2245" s="18">
        <f t="shared" si="6045"/>
        <v>0</v>
      </c>
      <c r="AH2245" s="18">
        <f t="shared" si="6045"/>
        <v>0</v>
      </c>
      <c r="AI2245" s="18">
        <f t="shared" si="5997"/>
        <v>364.88099999999997</v>
      </c>
      <c r="AJ2245" s="18">
        <f t="shared" si="5998"/>
        <v>0</v>
      </c>
      <c r="AK2245" s="18">
        <f t="shared" si="5999"/>
        <v>0</v>
      </c>
      <c r="AL2245" s="18">
        <f t="shared" si="6045"/>
        <v>0</v>
      </c>
      <c r="AM2245" s="18">
        <f t="shared" si="6000"/>
        <v>364.88099999999997</v>
      </c>
      <c r="AN2245" s="18">
        <f t="shared" si="6045"/>
        <v>0</v>
      </c>
      <c r="AO2245" s="18">
        <f t="shared" si="6045"/>
        <v>0</v>
      </c>
      <c r="AP2245" s="18">
        <f t="shared" si="6045"/>
        <v>0</v>
      </c>
      <c r="AQ2245" s="18">
        <f t="shared" si="5964"/>
        <v>364.88099999999997</v>
      </c>
      <c r="AR2245" s="18">
        <f t="shared" si="5965"/>
        <v>0</v>
      </c>
      <c r="AS2245" s="18">
        <f t="shared" si="5966"/>
        <v>0</v>
      </c>
      <c r="AT2245" s="18">
        <f t="shared" si="6045"/>
        <v>0</v>
      </c>
      <c r="AU2245" s="18">
        <f t="shared" si="6045"/>
        <v>0</v>
      </c>
      <c r="AV2245" s="18">
        <f t="shared" si="6045"/>
        <v>0</v>
      </c>
      <c r="AW2245" s="18">
        <f t="shared" si="5967"/>
        <v>364.88099999999997</v>
      </c>
      <c r="AX2245" s="18">
        <f t="shared" si="5968"/>
        <v>0</v>
      </c>
      <c r="AY2245" s="18">
        <f t="shared" si="5969"/>
        <v>0</v>
      </c>
      <c r="AZ2245" s="18">
        <f t="shared" si="6045"/>
        <v>0</v>
      </c>
      <c r="BA2245" s="18">
        <f t="shared" si="6045"/>
        <v>0</v>
      </c>
      <c r="BB2245" s="18">
        <f t="shared" si="6045"/>
        <v>0</v>
      </c>
      <c r="BC2245" s="18">
        <f t="shared" si="6042"/>
        <v>364.88099999999997</v>
      </c>
      <c r="BD2245" s="18">
        <f t="shared" si="6043"/>
        <v>0</v>
      </c>
      <c r="BE2245" s="18">
        <f t="shared" si="6044"/>
        <v>0</v>
      </c>
      <c r="BF2245" s="18">
        <f t="shared" si="6045"/>
        <v>0</v>
      </c>
      <c r="BG2245" s="18">
        <f t="shared" si="6045"/>
        <v>0</v>
      </c>
      <c r="BH2245" s="18">
        <f t="shared" si="6045"/>
        <v>0</v>
      </c>
      <c r="BI2245" s="18">
        <f t="shared" si="6038"/>
        <v>364.88099999999997</v>
      </c>
      <c r="BJ2245" s="18">
        <f t="shared" si="6039"/>
        <v>0</v>
      </c>
      <c r="BK2245" s="18">
        <f t="shared" si="6040"/>
        <v>0</v>
      </c>
      <c r="BL2245" s="18">
        <f t="shared" si="6045"/>
        <v>0</v>
      </c>
      <c r="BM2245" s="18">
        <f t="shared" si="6045"/>
        <v>0</v>
      </c>
      <c r="BN2245" s="18">
        <f t="shared" si="6045"/>
        <v>0</v>
      </c>
      <c r="BO2245" s="18">
        <f t="shared" si="5993"/>
        <v>364.88099999999997</v>
      </c>
      <c r="BP2245" s="18">
        <f t="shared" si="5994"/>
        <v>0</v>
      </c>
      <c r="BQ2245" s="18">
        <f t="shared" si="5995"/>
        <v>0</v>
      </c>
      <c r="BR2245" s="18">
        <f t="shared" si="6045"/>
        <v>0</v>
      </c>
      <c r="BS2245" s="18">
        <f t="shared" si="6045"/>
        <v>0</v>
      </c>
      <c r="BT2245" s="18">
        <f t="shared" si="6045"/>
        <v>0</v>
      </c>
      <c r="BU2245" s="18">
        <f t="shared" si="5990"/>
        <v>364.88099999999997</v>
      </c>
      <c r="BV2245" s="18">
        <f t="shared" si="5991"/>
        <v>0</v>
      </c>
      <c r="BW2245" s="18">
        <f t="shared" si="5992"/>
        <v>0</v>
      </c>
      <c r="BX2245" s="18">
        <f t="shared" si="6045"/>
        <v>0</v>
      </c>
      <c r="BY2245" s="18">
        <f t="shared" si="6045"/>
        <v>0</v>
      </c>
      <c r="BZ2245" s="18">
        <f t="shared" si="6045"/>
        <v>0</v>
      </c>
      <c r="CA2245" s="18">
        <f t="shared" si="5976"/>
        <v>364.88099999999997</v>
      </c>
      <c r="CB2245" s="18">
        <f t="shared" si="5977"/>
        <v>0</v>
      </c>
      <c r="CC2245" s="18">
        <f t="shared" si="5978"/>
        <v>0</v>
      </c>
      <c r="CD2245" s="18">
        <f t="shared" si="6045"/>
        <v>0</v>
      </c>
      <c r="CE2245" s="27"/>
      <c r="CF2245" s="33"/>
    </row>
    <row r="2246" spans="1:119" ht="31.2" x14ac:dyDescent="0.3">
      <c r="A2246" s="19" t="s">
        <v>1520</v>
      </c>
      <c r="B2246" s="39"/>
      <c r="C2246" s="41"/>
      <c r="D2246" s="41"/>
      <c r="E2246" s="14" t="s">
        <v>1521</v>
      </c>
      <c r="F2246" s="18"/>
      <c r="G2246" s="18"/>
      <c r="H2246" s="18"/>
      <c r="I2246" s="18"/>
      <c r="J2246" s="18"/>
      <c r="K2246" s="18"/>
      <c r="L2246" s="18"/>
      <c r="M2246" s="18"/>
      <c r="N2246" s="18"/>
      <c r="O2246" s="18">
        <f>O2247</f>
        <v>364.88099999999997</v>
      </c>
      <c r="P2246" s="18">
        <f t="shared" si="6045"/>
        <v>0</v>
      </c>
      <c r="Q2246" s="18">
        <f t="shared" si="6045"/>
        <v>0</v>
      </c>
      <c r="R2246" s="18">
        <f t="shared" si="6045"/>
        <v>0</v>
      </c>
      <c r="S2246" s="18">
        <f t="shared" si="6045"/>
        <v>0</v>
      </c>
      <c r="T2246" s="18">
        <f t="shared" si="5948"/>
        <v>364.88099999999997</v>
      </c>
      <c r="U2246" s="18">
        <f t="shared" si="5949"/>
        <v>0</v>
      </c>
      <c r="V2246" s="18">
        <f t="shared" si="5950"/>
        <v>0</v>
      </c>
      <c r="W2246" s="18">
        <f t="shared" si="6045"/>
        <v>0</v>
      </c>
      <c r="X2246" s="18">
        <f t="shared" si="6045"/>
        <v>0</v>
      </c>
      <c r="Y2246" s="18">
        <f t="shared" si="6045"/>
        <v>0</v>
      </c>
      <c r="Z2246" s="18">
        <f t="shared" si="6045"/>
        <v>0</v>
      </c>
      <c r="AA2246" s="18">
        <f t="shared" si="6045"/>
        <v>0</v>
      </c>
      <c r="AB2246" s="18">
        <f t="shared" si="6045"/>
        <v>0</v>
      </c>
      <c r="AC2246" s="18">
        <f t="shared" si="5936"/>
        <v>364.88099999999997</v>
      </c>
      <c r="AD2246" s="18">
        <f t="shared" si="5937"/>
        <v>0</v>
      </c>
      <c r="AE2246" s="18">
        <f t="shared" si="5938"/>
        <v>0</v>
      </c>
      <c r="AF2246" s="18">
        <f t="shared" si="6045"/>
        <v>0</v>
      </c>
      <c r="AG2246" s="18">
        <f t="shared" si="6045"/>
        <v>0</v>
      </c>
      <c r="AH2246" s="18">
        <f t="shared" si="6045"/>
        <v>0</v>
      </c>
      <c r="AI2246" s="18">
        <f t="shared" si="5997"/>
        <v>364.88099999999997</v>
      </c>
      <c r="AJ2246" s="18">
        <f t="shared" si="5998"/>
        <v>0</v>
      </c>
      <c r="AK2246" s="18">
        <f t="shared" si="5999"/>
        <v>0</v>
      </c>
      <c r="AL2246" s="18">
        <f t="shared" si="6045"/>
        <v>0</v>
      </c>
      <c r="AM2246" s="18">
        <f t="shared" si="6000"/>
        <v>364.88099999999997</v>
      </c>
      <c r="AN2246" s="18">
        <f t="shared" si="6045"/>
        <v>0</v>
      </c>
      <c r="AO2246" s="18">
        <f t="shared" si="6045"/>
        <v>0</v>
      </c>
      <c r="AP2246" s="18">
        <f t="shared" si="6045"/>
        <v>0</v>
      </c>
      <c r="AQ2246" s="18">
        <f t="shared" si="5964"/>
        <v>364.88099999999997</v>
      </c>
      <c r="AR2246" s="18">
        <f t="shared" si="5965"/>
        <v>0</v>
      </c>
      <c r="AS2246" s="18">
        <f t="shared" si="5966"/>
        <v>0</v>
      </c>
      <c r="AT2246" s="18">
        <f t="shared" si="6045"/>
        <v>0</v>
      </c>
      <c r="AU2246" s="18">
        <f t="shared" si="6045"/>
        <v>0</v>
      </c>
      <c r="AV2246" s="18">
        <f t="shared" si="6045"/>
        <v>0</v>
      </c>
      <c r="AW2246" s="18">
        <f t="shared" si="5967"/>
        <v>364.88099999999997</v>
      </c>
      <c r="AX2246" s="18">
        <f t="shared" si="5968"/>
        <v>0</v>
      </c>
      <c r="AY2246" s="18">
        <f t="shared" si="5969"/>
        <v>0</v>
      </c>
      <c r="AZ2246" s="18">
        <f t="shared" si="6045"/>
        <v>0</v>
      </c>
      <c r="BA2246" s="18">
        <f t="shared" si="6045"/>
        <v>0</v>
      </c>
      <c r="BB2246" s="18">
        <f t="shared" si="6045"/>
        <v>0</v>
      </c>
      <c r="BC2246" s="18">
        <f t="shared" si="6042"/>
        <v>364.88099999999997</v>
      </c>
      <c r="BD2246" s="18">
        <f t="shared" si="6043"/>
        <v>0</v>
      </c>
      <c r="BE2246" s="18">
        <f t="shared" si="6044"/>
        <v>0</v>
      </c>
      <c r="BF2246" s="18">
        <f t="shared" si="6045"/>
        <v>0</v>
      </c>
      <c r="BG2246" s="18">
        <f t="shared" si="6045"/>
        <v>0</v>
      </c>
      <c r="BH2246" s="18">
        <f t="shared" si="6045"/>
        <v>0</v>
      </c>
      <c r="BI2246" s="18">
        <f t="shared" si="6038"/>
        <v>364.88099999999997</v>
      </c>
      <c r="BJ2246" s="18">
        <f t="shared" si="6039"/>
        <v>0</v>
      </c>
      <c r="BK2246" s="18">
        <f t="shared" si="6040"/>
        <v>0</v>
      </c>
      <c r="BL2246" s="18">
        <f t="shared" si="6045"/>
        <v>0</v>
      </c>
      <c r="BM2246" s="18">
        <f t="shared" si="6045"/>
        <v>0</v>
      </c>
      <c r="BN2246" s="18">
        <f t="shared" si="6045"/>
        <v>0</v>
      </c>
      <c r="BO2246" s="18">
        <f t="shared" si="5993"/>
        <v>364.88099999999997</v>
      </c>
      <c r="BP2246" s="18">
        <f t="shared" si="5994"/>
        <v>0</v>
      </c>
      <c r="BQ2246" s="18">
        <f t="shared" si="5995"/>
        <v>0</v>
      </c>
      <c r="BR2246" s="18">
        <f t="shared" si="6045"/>
        <v>0</v>
      </c>
      <c r="BS2246" s="18">
        <f t="shared" si="6045"/>
        <v>0</v>
      </c>
      <c r="BT2246" s="18">
        <f t="shared" si="6045"/>
        <v>0</v>
      </c>
      <c r="BU2246" s="18">
        <f t="shared" si="5990"/>
        <v>364.88099999999997</v>
      </c>
      <c r="BV2246" s="18">
        <f t="shared" si="5991"/>
        <v>0</v>
      </c>
      <c r="BW2246" s="18">
        <f t="shared" si="5992"/>
        <v>0</v>
      </c>
      <c r="BX2246" s="18">
        <f t="shared" si="6045"/>
        <v>0</v>
      </c>
      <c r="BY2246" s="18">
        <f t="shared" si="6045"/>
        <v>0</v>
      </c>
      <c r="BZ2246" s="18">
        <f t="shared" si="6045"/>
        <v>0</v>
      </c>
      <c r="CA2246" s="18">
        <f t="shared" si="5976"/>
        <v>364.88099999999997</v>
      </c>
      <c r="CB2246" s="18">
        <f t="shared" si="5977"/>
        <v>0</v>
      </c>
      <c r="CC2246" s="18">
        <f t="shared" si="5978"/>
        <v>0</v>
      </c>
      <c r="CD2246" s="18">
        <f t="shared" si="6045"/>
        <v>0</v>
      </c>
      <c r="CE2246" s="27"/>
      <c r="CF2246" s="33"/>
    </row>
    <row r="2247" spans="1:119" ht="46.8" x14ac:dyDescent="0.3">
      <c r="A2247" s="19" t="s">
        <v>1520</v>
      </c>
      <c r="B2247" s="39">
        <v>400</v>
      </c>
      <c r="C2247" s="41"/>
      <c r="D2247" s="41"/>
      <c r="E2247" s="14" t="s">
        <v>553</v>
      </c>
      <c r="F2247" s="18"/>
      <c r="G2247" s="18"/>
      <c r="H2247" s="18"/>
      <c r="I2247" s="18"/>
      <c r="J2247" s="18"/>
      <c r="K2247" s="18"/>
      <c r="L2247" s="18"/>
      <c r="M2247" s="18"/>
      <c r="N2247" s="18"/>
      <c r="O2247" s="18">
        <f>O2248</f>
        <v>364.88099999999997</v>
      </c>
      <c r="P2247" s="18">
        <f t="shared" si="6045"/>
        <v>0</v>
      </c>
      <c r="Q2247" s="18">
        <f t="shared" si="6045"/>
        <v>0</v>
      </c>
      <c r="R2247" s="18">
        <f t="shared" si="6045"/>
        <v>0</v>
      </c>
      <c r="S2247" s="18">
        <f t="shared" si="6045"/>
        <v>0</v>
      </c>
      <c r="T2247" s="18">
        <f t="shared" si="5948"/>
        <v>364.88099999999997</v>
      </c>
      <c r="U2247" s="18">
        <f t="shared" si="5949"/>
        <v>0</v>
      </c>
      <c r="V2247" s="18">
        <f t="shared" si="5950"/>
        <v>0</v>
      </c>
      <c r="W2247" s="18">
        <f t="shared" si="6045"/>
        <v>0</v>
      </c>
      <c r="X2247" s="18">
        <f t="shared" si="6045"/>
        <v>0</v>
      </c>
      <c r="Y2247" s="18">
        <f t="shared" si="6045"/>
        <v>0</v>
      </c>
      <c r="Z2247" s="18">
        <f t="shared" si="6045"/>
        <v>0</v>
      </c>
      <c r="AA2247" s="18">
        <f t="shared" si="6045"/>
        <v>0</v>
      </c>
      <c r="AB2247" s="18">
        <f t="shared" si="6045"/>
        <v>0</v>
      </c>
      <c r="AC2247" s="18">
        <f t="shared" si="5936"/>
        <v>364.88099999999997</v>
      </c>
      <c r="AD2247" s="18">
        <f t="shared" si="5937"/>
        <v>0</v>
      </c>
      <c r="AE2247" s="18">
        <f t="shared" si="5938"/>
        <v>0</v>
      </c>
      <c r="AF2247" s="18">
        <f t="shared" si="6045"/>
        <v>0</v>
      </c>
      <c r="AG2247" s="18">
        <f t="shared" si="6045"/>
        <v>0</v>
      </c>
      <c r="AH2247" s="18">
        <f t="shared" si="6045"/>
        <v>0</v>
      </c>
      <c r="AI2247" s="18">
        <f t="shared" si="5997"/>
        <v>364.88099999999997</v>
      </c>
      <c r="AJ2247" s="18">
        <f t="shared" si="5998"/>
        <v>0</v>
      </c>
      <c r="AK2247" s="18">
        <f t="shared" si="5999"/>
        <v>0</v>
      </c>
      <c r="AL2247" s="18">
        <f t="shared" si="6045"/>
        <v>0</v>
      </c>
      <c r="AM2247" s="18">
        <f t="shared" si="6000"/>
        <v>364.88099999999997</v>
      </c>
      <c r="AN2247" s="18">
        <f t="shared" si="6045"/>
        <v>0</v>
      </c>
      <c r="AO2247" s="18">
        <f t="shared" si="6045"/>
        <v>0</v>
      </c>
      <c r="AP2247" s="18">
        <f t="shared" si="6045"/>
        <v>0</v>
      </c>
      <c r="AQ2247" s="18">
        <f t="shared" si="5964"/>
        <v>364.88099999999997</v>
      </c>
      <c r="AR2247" s="18">
        <f t="shared" si="5965"/>
        <v>0</v>
      </c>
      <c r="AS2247" s="18">
        <f t="shared" si="5966"/>
        <v>0</v>
      </c>
      <c r="AT2247" s="18">
        <f t="shared" si="6045"/>
        <v>0</v>
      </c>
      <c r="AU2247" s="18">
        <f t="shared" si="6045"/>
        <v>0</v>
      </c>
      <c r="AV2247" s="18">
        <f t="shared" si="6045"/>
        <v>0</v>
      </c>
      <c r="AW2247" s="18">
        <f t="shared" si="5967"/>
        <v>364.88099999999997</v>
      </c>
      <c r="AX2247" s="18">
        <f t="shared" si="5968"/>
        <v>0</v>
      </c>
      <c r="AY2247" s="18">
        <f t="shared" si="5969"/>
        <v>0</v>
      </c>
      <c r="AZ2247" s="18">
        <f t="shared" si="6045"/>
        <v>0</v>
      </c>
      <c r="BA2247" s="18">
        <f t="shared" si="6045"/>
        <v>0</v>
      </c>
      <c r="BB2247" s="18">
        <f t="shared" si="6045"/>
        <v>0</v>
      </c>
      <c r="BC2247" s="18">
        <f t="shared" si="6042"/>
        <v>364.88099999999997</v>
      </c>
      <c r="BD2247" s="18">
        <f t="shared" si="6043"/>
        <v>0</v>
      </c>
      <c r="BE2247" s="18">
        <f t="shared" si="6044"/>
        <v>0</v>
      </c>
      <c r="BF2247" s="18">
        <f t="shared" si="6045"/>
        <v>0</v>
      </c>
      <c r="BG2247" s="18">
        <f t="shared" si="6045"/>
        <v>0</v>
      </c>
      <c r="BH2247" s="18">
        <f t="shared" si="6045"/>
        <v>0</v>
      </c>
      <c r="BI2247" s="18">
        <f t="shared" si="6038"/>
        <v>364.88099999999997</v>
      </c>
      <c r="BJ2247" s="18">
        <f t="shared" si="6039"/>
        <v>0</v>
      </c>
      <c r="BK2247" s="18">
        <f t="shared" si="6040"/>
        <v>0</v>
      </c>
      <c r="BL2247" s="18">
        <f t="shared" si="6045"/>
        <v>0</v>
      </c>
      <c r="BM2247" s="18">
        <f t="shared" si="6045"/>
        <v>0</v>
      </c>
      <c r="BN2247" s="18">
        <f t="shared" si="6045"/>
        <v>0</v>
      </c>
      <c r="BO2247" s="18">
        <f t="shared" si="5993"/>
        <v>364.88099999999997</v>
      </c>
      <c r="BP2247" s="18">
        <f t="shared" si="5994"/>
        <v>0</v>
      </c>
      <c r="BQ2247" s="18">
        <f t="shared" si="5995"/>
        <v>0</v>
      </c>
      <c r="BR2247" s="18">
        <f t="shared" si="6045"/>
        <v>0</v>
      </c>
      <c r="BS2247" s="18">
        <f t="shared" si="6045"/>
        <v>0</v>
      </c>
      <c r="BT2247" s="18">
        <f t="shared" si="6045"/>
        <v>0</v>
      </c>
      <c r="BU2247" s="18">
        <f t="shared" si="5990"/>
        <v>364.88099999999997</v>
      </c>
      <c r="BV2247" s="18">
        <f t="shared" si="5991"/>
        <v>0</v>
      </c>
      <c r="BW2247" s="18">
        <f t="shared" si="5992"/>
        <v>0</v>
      </c>
      <c r="BX2247" s="18">
        <f t="shared" si="6045"/>
        <v>0</v>
      </c>
      <c r="BY2247" s="18">
        <f t="shared" si="6045"/>
        <v>0</v>
      </c>
      <c r="BZ2247" s="18">
        <f t="shared" si="6045"/>
        <v>0</v>
      </c>
      <c r="CA2247" s="18">
        <f t="shared" si="5976"/>
        <v>364.88099999999997</v>
      </c>
      <c r="CB2247" s="18">
        <f t="shared" si="5977"/>
        <v>0</v>
      </c>
      <c r="CC2247" s="18">
        <f t="shared" si="5978"/>
        <v>0</v>
      </c>
      <c r="CD2247" s="18">
        <f t="shared" si="6045"/>
        <v>0</v>
      </c>
      <c r="CE2247" s="27"/>
      <c r="CF2247" s="33"/>
    </row>
    <row r="2248" spans="1:119" x14ac:dyDescent="0.3">
      <c r="A2248" s="19" t="s">
        <v>1520</v>
      </c>
      <c r="B2248" s="39">
        <v>410</v>
      </c>
      <c r="C2248" s="41"/>
      <c r="D2248" s="41"/>
      <c r="E2248" s="14" t="s">
        <v>566</v>
      </c>
      <c r="F2248" s="18"/>
      <c r="G2248" s="18"/>
      <c r="H2248" s="18"/>
      <c r="I2248" s="18"/>
      <c r="J2248" s="18"/>
      <c r="K2248" s="18"/>
      <c r="L2248" s="18"/>
      <c r="M2248" s="18"/>
      <c r="N2248" s="18"/>
      <c r="O2248" s="18">
        <f>O2249</f>
        <v>364.88099999999997</v>
      </c>
      <c r="P2248" s="18">
        <f t="shared" si="6045"/>
        <v>0</v>
      </c>
      <c r="Q2248" s="18">
        <f t="shared" si="6045"/>
        <v>0</v>
      </c>
      <c r="R2248" s="18">
        <f t="shared" si="6045"/>
        <v>0</v>
      </c>
      <c r="S2248" s="18">
        <f t="shared" si="6045"/>
        <v>0</v>
      </c>
      <c r="T2248" s="18">
        <f t="shared" si="5948"/>
        <v>364.88099999999997</v>
      </c>
      <c r="U2248" s="18">
        <f t="shared" si="5949"/>
        <v>0</v>
      </c>
      <c r="V2248" s="18">
        <f t="shared" si="5950"/>
        <v>0</v>
      </c>
      <c r="W2248" s="18">
        <f t="shared" si="6045"/>
        <v>0</v>
      </c>
      <c r="X2248" s="18">
        <f t="shared" si="6045"/>
        <v>0</v>
      </c>
      <c r="Y2248" s="18">
        <f t="shared" si="6045"/>
        <v>0</v>
      </c>
      <c r="Z2248" s="18">
        <f t="shared" si="6045"/>
        <v>0</v>
      </c>
      <c r="AA2248" s="18">
        <f t="shared" si="6045"/>
        <v>0</v>
      </c>
      <c r="AB2248" s="18">
        <f t="shared" si="6045"/>
        <v>0</v>
      </c>
      <c r="AC2248" s="18">
        <f t="shared" si="5936"/>
        <v>364.88099999999997</v>
      </c>
      <c r="AD2248" s="18">
        <f t="shared" si="5937"/>
        <v>0</v>
      </c>
      <c r="AE2248" s="18">
        <f t="shared" si="5938"/>
        <v>0</v>
      </c>
      <c r="AF2248" s="18">
        <f t="shared" si="6045"/>
        <v>0</v>
      </c>
      <c r="AG2248" s="18">
        <f t="shared" si="6045"/>
        <v>0</v>
      </c>
      <c r="AH2248" s="18">
        <f t="shared" si="6045"/>
        <v>0</v>
      </c>
      <c r="AI2248" s="18">
        <f t="shared" si="5997"/>
        <v>364.88099999999997</v>
      </c>
      <c r="AJ2248" s="18">
        <f t="shared" si="5998"/>
        <v>0</v>
      </c>
      <c r="AK2248" s="18">
        <f t="shared" si="5999"/>
        <v>0</v>
      </c>
      <c r="AL2248" s="18">
        <f t="shared" si="6045"/>
        <v>0</v>
      </c>
      <c r="AM2248" s="18">
        <f t="shared" si="6000"/>
        <v>364.88099999999997</v>
      </c>
      <c r="AN2248" s="18">
        <f t="shared" si="6045"/>
        <v>0</v>
      </c>
      <c r="AO2248" s="18">
        <f t="shared" si="6045"/>
        <v>0</v>
      </c>
      <c r="AP2248" s="18">
        <f t="shared" si="6045"/>
        <v>0</v>
      </c>
      <c r="AQ2248" s="18">
        <f t="shared" si="5964"/>
        <v>364.88099999999997</v>
      </c>
      <c r="AR2248" s="18">
        <f t="shared" si="5965"/>
        <v>0</v>
      </c>
      <c r="AS2248" s="18">
        <f t="shared" si="5966"/>
        <v>0</v>
      </c>
      <c r="AT2248" s="18">
        <f t="shared" si="6045"/>
        <v>0</v>
      </c>
      <c r="AU2248" s="18">
        <f t="shared" si="6045"/>
        <v>0</v>
      </c>
      <c r="AV2248" s="18">
        <f t="shared" si="6045"/>
        <v>0</v>
      </c>
      <c r="AW2248" s="18">
        <f t="shared" si="5967"/>
        <v>364.88099999999997</v>
      </c>
      <c r="AX2248" s="18">
        <f t="shared" si="5968"/>
        <v>0</v>
      </c>
      <c r="AY2248" s="18">
        <f t="shared" si="5969"/>
        <v>0</v>
      </c>
      <c r="AZ2248" s="18">
        <f t="shared" si="6045"/>
        <v>0</v>
      </c>
      <c r="BA2248" s="18">
        <f t="shared" si="6045"/>
        <v>0</v>
      </c>
      <c r="BB2248" s="18">
        <f t="shared" si="6045"/>
        <v>0</v>
      </c>
      <c r="BC2248" s="18">
        <f t="shared" si="6042"/>
        <v>364.88099999999997</v>
      </c>
      <c r="BD2248" s="18">
        <f t="shared" si="6043"/>
        <v>0</v>
      </c>
      <c r="BE2248" s="18">
        <f t="shared" si="6044"/>
        <v>0</v>
      </c>
      <c r="BF2248" s="18">
        <f t="shared" si="6045"/>
        <v>0</v>
      </c>
      <c r="BG2248" s="18">
        <f t="shared" si="6045"/>
        <v>0</v>
      </c>
      <c r="BH2248" s="18">
        <f t="shared" si="6045"/>
        <v>0</v>
      </c>
      <c r="BI2248" s="18">
        <f t="shared" si="6038"/>
        <v>364.88099999999997</v>
      </c>
      <c r="BJ2248" s="18">
        <f t="shared" si="6039"/>
        <v>0</v>
      </c>
      <c r="BK2248" s="18">
        <f t="shared" si="6040"/>
        <v>0</v>
      </c>
      <c r="BL2248" s="18">
        <f t="shared" si="6045"/>
        <v>0</v>
      </c>
      <c r="BM2248" s="18">
        <f t="shared" si="6045"/>
        <v>0</v>
      </c>
      <c r="BN2248" s="18">
        <f t="shared" si="6045"/>
        <v>0</v>
      </c>
      <c r="BO2248" s="18">
        <f t="shared" si="5993"/>
        <v>364.88099999999997</v>
      </c>
      <c r="BP2248" s="18">
        <f t="shared" si="5994"/>
        <v>0</v>
      </c>
      <c r="BQ2248" s="18">
        <f t="shared" si="5995"/>
        <v>0</v>
      </c>
      <c r="BR2248" s="18">
        <f t="shared" si="6045"/>
        <v>0</v>
      </c>
      <c r="BS2248" s="18">
        <f t="shared" si="6045"/>
        <v>0</v>
      </c>
      <c r="BT2248" s="18">
        <f t="shared" si="6045"/>
        <v>0</v>
      </c>
      <c r="BU2248" s="18">
        <f t="shared" si="5990"/>
        <v>364.88099999999997</v>
      </c>
      <c r="BV2248" s="18">
        <f t="shared" si="5991"/>
        <v>0</v>
      </c>
      <c r="BW2248" s="18">
        <f t="shared" si="5992"/>
        <v>0</v>
      </c>
      <c r="BX2248" s="18">
        <f t="shared" si="6045"/>
        <v>0</v>
      </c>
      <c r="BY2248" s="18">
        <f t="shared" si="6045"/>
        <v>0</v>
      </c>
      <c r="BZ2248" s="18">
        <f t="shared" si="6045"/>
        <v>0</v>
      </c>
      <c r="CA2248" s="18">
        <f t="shared" si="5976"/>
        <v>364.88099999999997</v>
      </c>
      <c r="CB2248" s="18">
        <f t="shared" si="5977"/>
        <v>0</v>
      </c>
      <c r="CC2248" s="18">
        <f t="shared" si="5978"/>
        <v>0</v>
      </c>
      <c r="CD2248" s="18">
        <f t="shared" si="6045"/>
        <v>0</v>
      </c>
      <c r="CE2248" s="27"/>
      <c r="CF2248" s="33"/>
    </row>
    <row r="2249" spans="1:119" x14ac:dyDescent="0.3">
      <c r="A2249" s="19" t="s">
        <v>1520</v>
      </c>
      <c r="B2249" s="39">
        <v>410</v>
      </c>
      <c r="C2249" s="41" t="s">
        <v>198</v>
      </c>
      <c r="D2249" s="41" t="s">
        <v>110</v>
      </c>
      <c r="E2249" s="14" t="s">
        <v>526</v>
      </c>
      <c r="F2249" s="18"/>
      <c r="G2249" s="18"/>
      <c r="H2249" s="18"/>
      <c r="I2249" s="18"/>
      <c r="J2249" s="18"/>
      <c r="K2249" s="18"/>
      <c r="L2249" s="18"/>
      <c r="M2249" s="18"/>
      <c r="N2249" s="18"/>
      <c r="O2249" s="18">
        <v>364.88099999999997</v>
      </c>
      <c r="P2249" s="18"/>
      <c r="Q2249" s="18"/>
      <c r="R2249" s="18"/>
      <c r="S2249" s="18"/>
      <c r="T2249" s="18">
        <f t="shared" si="5948"/>
        <v>364.88099999999997</v>
      </c>
      <c r="U2249" s="18">
        <f t="shared" si="5949"/>
        <v>0</v>
      </c>
      <c r="V2249" s="18">
        <f t="shared" si="5950"/>
        <v>0</v>
      </c>
      <c r="W2249" s="18"/>
      <c r="X2249" s="18"/>
      <c r="Y2249" s="18"/>
      <c r="Z2249" s="18"/>
      <c r="AA2249" s="18"/>
      <c r="AB2249" s="18"/>
      <c r="AC2249" s="18">
        <f t="shared" si="5936"/>
        <v>364.88099999999997</v>
      </c>
      <c r="AD2249" s="18">
        <f t="shared" si="5937"/>
        <v>0</v>
      </c>
      <c r="AE2249" s="18">
        <f t="shared" si="5938"/>
        <v>0</v>
      </c>
      <c r="AF2249" s="18"/>
      <c r="AG2249" s="18"/>
      <c r="AH2249" s="18"/>
      <c r="AI2249" s="18">
        <f t="shared" si="5997"/>
        <v>364.88099999999997</v>
      </c>
      <c r="AJ2249" s="18">
        <f t="shared" si="5998"/>
        <v>0</v>
      </c>
      <c r="AK2249" s="18">
        <f t="shared" si="5999"/>
        <v>0</v>
      </c>
      <c r="AL2249" s="18"/>
      <c r="AM2249" s="18">
        <f t="shared" si="6000"/>
        <v>364.88099999999997</v>
      </c>
      <c r="AN2249" s="18"/>
      <c r="AO2249" s="18"/>
      <c r="AP2249" s="18"/>
      <c r="AQ2249" s="18">
        <f t="shared" si="5964"/>
        <v>364.88099999999997</v>
      </c>
      <c r="AR2249" s="18">
        <f t="shared" si="5965"/>
        <v>0</v>
      </c>
      <c r="AS2249" s="18">
        <f t="shared" si="5966"/>
        <v>0</v>
      </c>
      <c r="AT2249" s="18"/>
      <c r="AU2249" s="18"/>
      <c r="AV2249" s="18"/>
      <c r="AW2249" s="18">
        <f t="shared" si="5967"/>
        <v>364.88099999999997</v>
      </c>
      <c r="AX2249" s="18">
        <f t="shared" si="5968"/>
        <v>0</v>
      </c>
      <c r="AY2249" s="18">
        <f t="shared" si="5969"/>
        <v>0</v>
      </c>
      <c r="AZ2249" s="18"/>
      <c r="BA2249" s="18"/>
      <c r="BB2249" s="18"/>
      <c r="BC2249" s="18">
        <f t="shared" si="6042"/>
        <v>364.88099999999997</v>
      </c>
      <c r="BD2249" s="18">
        <f t="shared" si="6043"/>
        <v>0</v>
      </c>
      <c r="BE2249" s="18">
        <f t="shared" si="6044"/>
        <v>0</v>
      </c>
      <c r="BF2249" s="18"/>
      <c r="BG2249" s="18"/>
      <c r="BH2249" s="18"/>
      <c r="BI2249" s="18">
        <f t="shared" si="6038"/>
        <v>364.88099999999997</v>
      </c>
      <c r="BJ2249" s="18">
        <f t="shared" si="6039"/>
        <v>0</v>
      </c>
      <c r="BK2249" s="18">
        <f t="shared" si="6040"/>
        <v>0</v>
      </c>
      <c r="BL2249" s="18"/>
      <c r="BM2249" s="18"/>
      <c r="BN2249" s="18"/>
      <c r="BO2249" s="18">
        <f t="shared" si="5993"/>
        <v>364.88099999999997</v>
      </c>
      <c r="BP2249" s="18">
        <f t="shared" si="5994"/>
        <v>0</v>
      </c>
      <c r="BQ2249" s="18">
        <f t="shared" si="5995"/>
        <v>0</v>
      </c>
      <c r="BR2249" s="18"/>
      <c r="BS2249" s="18"/>
      <c r="BT2249" s="18"/>
      <c r="BU2249" s="18">
        <f t="shared" si="5990"/>
        <v>364.88099999999997</v>
      </c>
      <c r="BV2249" s="18">
        <f t="shared" si="5991"/>
        <v>0</v>
      </c>
      <c r="BW2249" s="18">
        <f t="shared" si="5992"/>
        <v>0</v>
      </c>
      <c r="BX2249" s="18"/>
      <c r="BY2249" s="18"/>
      <c r="BZ2249" s="18"/>
      <c r="CA2249" s="18">
        <f t="shared" si="5976"/>
        <v>364.88099999999997</v>
      </c>
      <c r="CB2249" s="18">
        <f t="shared" si="5977"/>
        <v>0</v>
      </c>
      <c r="CC2249" s="18">
        <f t="shared" si="5978"/>
        <v>0</v>
      </c>
      <c r="CD2249" s="18"/>
      <c r="CE2249" s="27"/>
      <c r="CF2249" s="33"/>
    </row>
    <row r="2250" spans="1:119" ht="31.2" x14ac:dyDescent="0.3">
      <c r="A2250" s="19" t="s">
        <v>1549</v>
      </c>
      <c r="B2250" s="39"/>
      <c r="C2250" s="41"/>
      <c r="D2250" s="41"/>
      <c r="E2250" s="14" t="s">
        <v>1519</v>
      </c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>
        <f>AF2251</f>
        <v>364506.57900000003</v>
      </c>
      <c r="AG2250" s="18">
        <f t="shared" ref="AG2250:CD2253" si="6046">AG2251</f>
        <v>0</v>
      </c>
      <c r="AH2250" s="18">
        <f t="shared" si="6046"/>
        <v>0</v>
      </c>
      <c r="AI2250" s="18">
        <f t="shared" si="5997"/>
        <v>364506.57900000003</v>
      </c>
      <c r="AJ2250" s="18">
        <f t="shared" si="5998"/>
        <v>0</v>
      </c>
      <c r="AK2250" s="18">
        <f t="shared" si="5999"/>
        <v>0</v>
      </c>
      <c r="AL2250" s="18">
        <f t="shared" si="6046"/>
        <v>0</v>
      </c>
      <c r="AM2250" s="18">
        <f t="shared" si="6000"/>
        <v>364506.57900000003</v>
      </c>
      <c r="AN2250" s="18">
        <f t="shared" si="6046"/>
        <v>0</v>
      </c>
      <c r="AO2250" s="18">
        <f t="shared" si="6046"/>
        <v>0</v>
      </c>
      <c r="AP2250" s="18">
        <f t="shared" si="6046"/>
        <v>0</v>
      </c>
      <c r="AQ2250" s="18">
        <f t="shared" si="5964"/>
        <v>364506.57900000003</v>
      </c>
      <c r="AR2250" s="18">
        <f t="shared" si="5965"/>
        <v>0</v>
      </c>
      <c r="AS2250" s="18">
        <f t="shared" si="5966"/>
        <v>0</v>
      </c>
      <c r="AT2250" s="18">
        <f t="shared" si="6046"/>
        <v>0</v>
      </c>
      <c r="AU2250" s="18">
        <f t="shared" si="6046"/>
        <v>0</v>
      </c>
      <c r="AV2250" s="18">
        <f t="shared" si="6046"/>
        <v>0</v>
      </c>
      <c r="AW2250" s="18">
        <f t="shared" si="5967"/>
        <v>364506.57900000003</v>
      </c>
      <c r="AX2250" s="18">
        <f t="shared" si="5968"/>
        <v>0</v>
      </c>
      <c r="AY2250" s="18">
        <f t="shared" si="5969"/>
        <v>0</v>
      </c>
      <c r="AZ2250" s="18">
        <f t="shared" si="6046"/>
        <v>0</v>
      </c>
      <c r="BA2250" s="18">
        <f t="shared" si="6046"/>
        <v>0</v>
      </c>
      <c r="BB2250" s="18">
        <f t="shared" si="6046"/>
        <v>0</v>
      </c>
      <c r="BC2250" s="18">
        <f t="shared" si="6042"/>
        <v>364506.57900000003</v>
      </c>
      <c r="BD2250" s="18">
        <f t="shared" si="6043"/>
        <v>0</v>
      </c>
      <c r="BE2250" s="18">
        <f t="shared" si="6044"/>
        <v>0</v>
      </c>
      <c r="BF2250" s="18">
        <f t="shared" si="6046"/>
        <v>0</v>
      </c>
      <c r="BG2250" s="18">
        <f t="shared" si="6046"/>
        <v>0</v>
      </c>
      <c r="BH2250" s="18">
        <f t="shared" si="6046"/>
        <v>0</v>
      </c>
      <c r="BI2250" s="18">
        <f t="shared" si="6038"/>
        <v>364506.57900000003</v>
      </c>
      <c r="BJ2250" s="18">
        <f t="shared" si="6039"/>
        <v>0</v>
      </c>
      <c r="BK2250" s="18">
        <f t="shared" si="6040"/>
        <v>0</v>
      </c>
      <c r="BL2250" s="18">
        <f t="shared" si="6046"/>
        <v>0</v>
      </c>
      <c r="BM2250" s="18">
        <f t="shared" si="6046"/>
        <v>0</v>
      </c>
      <c r="BN2250" s="18">
        <f t="shared" si="6046"/>
        <v>0</v>
      </c>
      <c r="BO2250" s="18">
        <f t="shared" si="5993"/>
        <v>364506.57900000003</v>
      </c>
      <c r="BP2250" s="18">
        <f t="shared" si="5994"/>
        <v>0</v>
      </c>
      <c r="BQ2250" s="18">
        <f t="shared" si="5995"/>
        <v>0</v>
      </c>
      <c r="BR2250" s="18">
        <f t="shared" si="6046"/>
        <v>0</v>
      </c>
      <c r="BS2250" s="18">
        <f t="shared" si="6046"/>
        <v>0</v>
      </c>
      <c r="BT2250" s="18">
        <f t="shared" si="6046"/>
        <v>0</v>
      </c>
      <c r="BU2250" s="18">
        <f t="shared" si="5990"/>
        <v>364506.57900000003</v>
      </c>
      <c r="BV2250" s="18">
        <f t="shared" si="5991"/>
        <v>0</v>
      </c>
      <c r="BW2250" s="18">
        <f t="shared" si="5992"/>
        <v>0</v>
      </c>
      <c r="BX2250" s="18">
        <f t="shared" si="6046"/>
        <v>0</v>
      </c>
      <c r="BY2250" s="18">
        <f t="shared" si="6046"/>
        <v>0</v>
      </c>
      <c r="BZ2250" s="18">
        <f t="shared" si="6046"/>
        <v>0</v>
      </c>
      <c r="CA2250" s="18">
        <f t="shared" si="5976"/>
        <v>364506.57900000003</v>
      </c>
      <c r="CB2250" s="18">
        <f t="shared" si="5977"/>
        <v>0</v>
      </c>
      <c r="CC2250" s="18">
        <f t="shared" si="5978"/>
        <v>0</v>
      </c>
      <c r="CD2250" s="18">
        <f t="shared" si="6046"/>
        <v>0</v>
      </c>
      <c r="CE2250" s="27"/>
      <c r="CF2250" s="33"/>
    </row>
    <row r="2251" spans="1:119" ht="31.2" x14ac:dyDescent="0.3">
      <c r="A2251" s="19" t="s">
        <v>1550</v>
      </c>
      <c r="B2251" s="39"/>
      <c r="C2251" s="41"/>
      <c r="D2251" s="41"/>
      <c r="E2251" s="14" t="s">
        <v>1521</v>
      </c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>
        <f>AF2252</f>
        <v>364506.57900000003</v>
      </c>
      <c r="AG2251" s="18">
        <f t="shared" si="6046"/>
        <v>0</v>
      </c>
      <c r="AH2251" s="18">
        <f t="shared" si="6046"/>
        <v>0</v>
      </c>
      <c r="AI2251" s="18">
        <f t="shared" si="5997"/>
        <v>364506.57900000003</v>
      </c>
      <c r="AJ2251" s="18">
        <f t="shared" si="5998"/>
        <v>0</v>
      </c>
      <c r="AK2251" s="18">
        <f t="shared" si="5999"/>
        <v>0</v>
      </c>
      <c r="AL2251" s="18">
        <f t="shared" si="6046"/>
        <v>0</v>
      </c>
      <c r="AM2251" s="18">
        <f t="shared" si="6000"/>
        <v>364506.57900000003</v>
      </c>
      <c r="AN2251" s="18">
        <f t="shared" si="6046"/>
        <v>0</v>
      </c>
      <c r="AO2251" s="18">
        <f t="shared" si="6046"/>
        <v>0</v>
      </c>
      <c r="AP2251" s="18">
        <f t="shared" si="6046"/>
        <v>0</v>
      </c>
      <c r="AQ2251" s="18">
        <f t="shared" si="5964"/>
        <v>364506.57900000003</v>
      </c>
      <c r="AR2251" s="18">
        <f t="shared" si="5965"/>
        <v>0</v>
      </c>
      <c r="AS2251" s="18">
        <f t="shared" si="5966"/>
        <v>0</v>
      </c>
      <c r="AT2251" s="18">
        <f t="shared" si="6046"/>
        <v>0</v>
      </c>
      <c r="AU2251" s="18">
        <f t="shared" si="6046"/>
        <v>0</v>
      </c>
      <c r="AV2251" s="18">
        <f t="shared" si="6046"/>
        <v>0</v>
      </c>
      <c r="AW2251" s="18">
        <f t="shared" si="5967"/>
        <v>364506.57900000003</v>
      </c>
      <c r="AX2251" s="18">
        <f t="shared" si="5968"/>
        <v>0</v>
      </c>
      <c r="AY2251" s="18">
        <f t="shared" si="5969"/>
        <v>0</v>
      </c>
      <c r="AZ2251" s="18">
        <f t="shared" si="6046"/>
        <v>0</v>
      </c>
      <c r="BA2251" s="18">
        <f t="shared" si="6046"/>
        <v>0</v>
      </c>
      <c r="BB2251" s="18">
        <f t="shared" si="6046"/>
        <v>0</v>
      </c>
      <c r="BC2251" s="18">
        <f t="shared" si="6042"/>
        <v>364506.57900000003</v>
      </c>
      <c r="BD2251" s="18">
        <f t="shared" si="6043"/>
        <v>0</v>
      </c>
      <c r="BE2251" s="18">
        <f t="shared" si="6044"/>
        <v>0</v>
      </c>
      <c r="BF2251" s="18">
        <f t="shared" si="6046"/>
        <v>0</v>
      </c>
      <c r="BG2251" s="18">
        <f t="shared" si="6046"/>
        <v>0</v>
      </c>
      <c r="BH2251" s="18">
        <f t="shared" si="6046"/>
        <v>0</v>
      </c>
      <c r="BI2251" s="18">
        <f t="shared" si="6038"/>
        <v>364506.57900000003</v>
      </c>
      <c r="BJ2251" s="18">
        <f t="shared" si="6039"/>
        <v>0</v>
      </c>
      <c r="BK2251" s="18">
        <f t="shared" si="6040"/>
        <v>0</v>
      </c>
      <c r="BL2251" s="18">
        <f t="shared" si="6046"/>
        <v>0</v>
      </c>
      <c r="BM2251" s="18">
        <f t="shared" si="6046"/>
        <v>0</v>
      </c>
      <c r="BN2251" s="18">
        <f t="shared" si="6046"/>
        <v>0</v>
      </c>
      <c r="BO2251" s="18">
        <f t="shared" si="5993"/>
        <v>364506.57900000003</v>
      </c>
      <c r="BP2251" s="18">
        <f t="shared" si="5994"/>
        <v>0</v>
      </c>
      <c r="BQ2251" s="18">
        <f t="shared" si="5995"/>
        <v>0</v>
      </c>
      <c r="BR2251" s="18">
        <f t="shared" si="6046"/>
        <v>0</v>
      </c>
      <c r="BS2251" s="18">
        <f t="shared" si="6046"/>
        <v>0</v>
      </c>
      <c r="BT2251" s="18">
        <f t="shared" si="6046"/>
        <v>0</v>
      </c>
      <c r="BU2251" s="18">
        <f t="shared" si="5990"/>
        <v>364506.57900000003</v>
      </c>
      <c r="BV2251" s="18">
        <f t="shared" si="5991"/>
        <v>0</v>
      </c>
      <c r="BW2251" s="18">
        <f t="shared" si="5992"/>
        <v>0</v>
      </c>
      <c r="BX2251" s="18">
        <f t="shared" si="6046"/>
        <v>0</v>
      </c>
      <c r="BY2251" s="18">
        <f t="shared" si="6046"/>
        <v>0</v>
      </c>
      <c r="BZ2251" s="18">
        <f t="shared" si="6046"/>
        <v>0</v>
      </c>
      <c r="CA2251" s="18">
        <f t="shared" si="5976"/>
        <v>364506.57900000003</v>
      </c>
      <c r="CB2251" s="18">
        <f t="shared" si="5977"/>
        <v>0</v>
      </c>
      <c r="CC2251" s="18">
        <f t="shared" si="5978"/>
        <v>0</v>
      </c>
      <c r="CD2251" s="18">
        <f t="shared" si="6046"/>
        <v>0</v>
      </c>
      <c r="CE2251" s="27"/>
      <c r="CF2251" s="33"/>
    </row>
    <row r="2252" spans="1:119" ht="46.8" x14ac:dyDescent="0.3">
      <c r="A2252" s="19" t="s">
        <v>1550</v>
      </c>
      <c r="B2252" s="39">
        <v>400</v>
      </c>
      <c r="C2252" s="41"/>
      <c r="D2252" s="41"/>
      <c r="E2252" s="14" t="s">
        <v>553</v>
      </c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>
        <f>AF2253</f>
        <v>364506.57900000003</v>
      </c>
      <c r="AG2252" s="18">
        <f t="shared" si="6046"/>
        <v>0</v>
      </c>
      <c r="AH2252" s="18">
        <f t="shared" si="6046"/>
        <v>0</v>
      </c>
      <c r="AI2252" s="18">
        <f t="shared" si="5997"/>
        <v>364506.57900000003</v>
      </c>
      <c r="AJ2252" s="18">
        <f t="shared" si="5998"/>
        <v>0</v>
      </c>
      <c r="AK2252" s="18">
        <f t="shared" si="5999"/>
        <v>0</v>
      </c>
      <c r="AL2252" s="18">
        <f t="shared" si="6046"/>
        <v>0</v>
      </c>
      <c r="AM2252" s="18">
        <f t="shared" si="6000"/>
        <v>364506.57900000003</v>
      </c>
      <c r="AN2252" s="18">
        <f t="shared" si="6046"/>
        <v>0</v>
      </c>
      <c r="AO2252" s="18">
        <f t="shared" si="6046"/>
        <v>0</v>
      </c>
      <c r="AP2252" s="18">
        <f t="shared" si="6046"/>
        <v>0</v>
      </c>
      <c r="AQ2252" s="18">
        <f t="shared" ref="AQ2252:AQ2315" si="6047">AM2252+AN2252</f>
        <v>364506.57900000003</v>
      </c>
      <c r="AR2252" s="18">
        <f t="shared" ref="AR2252:AR2315" si="6048">AJ2252+AO2252</f>
        <v>0</v>
      </c>
      <c r="AS2252" s="18">
        <f t="shared" ref="AS2252:AS2315" si="6049">AK2252+AP2252</f>
        <v>0</v>
      </c>
      <c r="AT2252" s="18">
        <f t="shared" si="6046"/>
        <v>0</v>
      </c>
      <c r="AU2252" s="18">
        <f t="shared" si="6046"/>
        <v>0</v>
      </c>
      <c r="AV2252" s="18">
        <f t="shared" si="6046"/>
        <v>0</v>
      </c>
      <c r="AW2252" s="18">
        <f t="shared" ref="AW2252:AW2315" si="6050">AQ2252+AT2252</f>
        <v>364506.57900000003</v>
      </c>
      <c r="AX2252" s="18">
        <f t="shared" ref="AX2252:AX2315" si="6051">AR2252+AU2252</f>
        <v>0</v>
      </c>
      <c r="AY2252" s="18">
        <f t="shared" ref="AY2252:AY2315" si="6052">AS2252+AV2252</f>
        <v>0</v>
      </c>
      <c r="AZ2252" s="18">
        <f t="shared" si="6046"/>
        <v>0</v>
      </c>
      <c r="BA2252" s="18">
        <f t="shared" si="6046"/>
        <v>0</v>
      </c>
      <c r="BB2252" s="18">
        <f t="shared" si="6046"/>
        <v>0</v>
      </c>
      <c r="BC2252" s="18">
        <f t="shared" si="6042"/>
        <v>364506.57900000003</v>
      </c>
      <c r="BD2252" s="18">
        <f t="shared" si="6043"/>
        <v>0</v>
      </c>
      <c r="BE2252" s="18">
        <f t="shared" si="6044"/>
        <v>0</v>
      </c>
      <c r="BF2252" s="18">
        <f t="shared" si="6046"/>
        <v>0</v>
      </c>
      <c r="BG2252" s="18">
        <f t="shared" si="6046"/>
        <v>0</v>
      </c>
      <c r="BH2252" s="18">
        <f t="shared" si="6046"/>
        <v>0</v>
      </c>
      <c r="BI2252" s="18">
        <f t="shared" si="6038"/>
        <v>364506.57900000003</v>
      </c>
      <c r="BJ2252" s="18">
        <f t="shared" si="6039"/>
        <v>0</v>
      </c>
      <c r="BK2252" s="18">
        <f t="shared" si="6040"/>
        <v>0</v>
      </c>
      <c r="BL2252" s="18">
        <f t="shared" si="6046"/>
        <v>0</v>
      </c>
      <c r="BM2252" s="18">
        <f t="shared" si="6046"/>
        <v>0</v>
      </c>
      <c r="BN2252" s="18">
        <f t="shared" si="6046"/>
        <v>0</v>
      </c>
      <c r="BO2252" s="18">
        <f t="shared" si="5993"/>
        <v>364506.57900000003</v>
      </c>
      <c r="BP2252" s="18">
        <f t="shared" si="5994"/>
        <v>0</v>
      </c>
      <c r="BQ2252" s="18">
        <f t="shared" si="5995"/>
        <v>0</v>
      </c>
      <c r="BR2252" s="18">
        <f t="shared" si="6046"/>
        <v>0</v>
      </c>
      <c r="BS2252" s="18">
        <f t="shared" si="6046"/>
        <v>0</v>
      </c>
      <c r="BT2252" s="18">
        <f t="shared" si="6046"/>
        <v>0</v>
      </c>
      <c r="BU2252" s="18">
        <f t="shared" si="5990"/>
        <v>364506.57900000003</v>
      </c>
      <c r="BV2252" s="18">
        <f t="shared" si="5991"/>
        <v>0</v>
      </c>
      <c r="BW2252" s="18">
        <f t="shared" si="5992"/>
        <v>0</v>
      </c>
      <c r="BX2252" s="18">
        <f t="shared" si="6046"/>
        <v>0</v>
      </c>
      <c r="BY2252" s="18">
        <f t="shared" si="6046"/>
        <v>0</v>
      </c>
      <c r="BZ2252" s="18">
        <f t="shared" si="6046"/>
        <v>0</v>
      </c>
      <c r="CA2252" s="18">
        <f t="shared" si="5976"/>
        <v>364506.57900000003</v>
      </c>
      <c r="CB2252" s="18">
        <f t="shared" si="5977"/>
        <v>0</v>
      </c>
      <c r="CC2252" s="18">
        <f t="shared" si="5978"/>
        <v>0</v>
      </c>
      <c r="CD2252" s="18">
        <f t="shared" si="6046"/>
        <v>0</v>
      </c>
      <c r="CE2252" s="27"/>
      <c r="CF2252" s="33"/>
    </row>
    <row r="2253" spans="1:119" x14ac:dyDescent="0.3">
      <c r="A2253" s="19" t="s">
        <v>1550</v>
      </c>
      <c r="B2253" s="39">
        <v>410</v>
      </c>
      <c r="C2253" s="41"/>
      <c r="D2253" s="41"/>
      <c r="E2253" s="14" t="s">
        <v>566</v>
      </c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>
        <f>AF2254</f>
        <v>364506.57900000003</v>
      </c>
      <c r="AG2253" s="18">
        <f t="shared" si="6046"/>
        <v>0</v>
      </c>
      <c r="AH2253" s="18">
        <f t="shared" si="6046"/>
        <v>0</v>
      </c>
      <c r="AI2253" s="18">
        <f t="shared" si="5997"/>
        <v>364506.57900000003</v>
      </c>
      <c r="AJ2253" s="18">
        <f t="shared" si="5998"/>
        <v>0</v>
      </c>
      <c r="AK2253" s="18">
        <f t="shared" si="5999"/>
        <v>0</v>
      </c>
      <c r="AL2253" s="18">
        <f t="shared" si="6046"/>
        <v>0</v>
      </c>
      <c r="AM2253" s="18">
        <f t="shared" si="6000"/>
        <v>364506.57900000003</v>
      </c>
      <c r="AN2253" s="18">
        <f t="shared" si="6046"/>
        <v>0</v>
      </c>
      <c r="AO2253" s="18">
        <f t="shared" si="6046"/>
        <v>0</v>
      </c>
      <c r="AP2253" s="18">
        <f t="shared" si="6046"/>
        <v>0</v>
      </c>
      <c r="AQ2253" s="18">
        <f t="shared" si="6047"/>
        <v>364506.57900000003</v>
      </c>
      <c r="AR2253" s="18">
        <f t="shared" si="6048"/>
        <v>0</v>
      </c>
      <c r="AS2253" s="18">
        <f t="shared" si="6049"/>
        <v>0</v>
      </c>
      <c r="AT2253" s="18">
        <f t="shared" si="6046"/>
        <v>0</v>
      </c>
      <c r="AU2253" s="18">
        <f t="shared" si="6046"/>
        <v>0</v>
      </c>
      <c r="AV2253" s="18">
        <f t="shared" si="6046"/>
        <v>0</v>
      </c>
      <c r="AW2253" s="18">
        <f t="shared" si="6050"/>
        <v>364506.57900000003</v>
      </c>
      <c r="AX2253" s="18">
        <f t="shared" si="6051"/>
        <v>0</v>
      </c>
      <c r="AY2253" s="18">
        <f t="shared" si="6052"/>
        <v>0</v>
      </c>
      <c r="AZ2253" s="18">
        <f t="shared" si="6046"/>
        <v>0</v>
      </c>
      <c r="BA2253" s="18">
        <f t="shared" si="6046"/>
        <v>0</v>
      </c>
      <c r="BB2253" s="18">
        <f t="shared" si="6046"/>
        <v>0</v>
      </c>
      <c r="BC2253" s="18">
        <f t="shared" si="6042"/>
        <v>364506.57900000003</v>
      </c>
      <c r="BD2253" s="18">
        <f t="shared" si="6043"/>
        <v>0</v>
      </c>
      <c r="BE2253" s="18">
        <f t="shared" si="6044"/>
        <v>0</v>
      </c>
      <c r="BF2253" s="18">
        <f t="shared" si="6046"/>
        <v>0</v>
      </c>
      <c r="BG2253" s="18">
        <f t="shared" si="6046"/>
        <v>0</v>
      </c>
      <c r="BH2253" s="18">
        <f t="shared" si="6046"/>
        <v>0</v>
      </c>
      <c r="BI2253" s="18">
        <f t="shared" si="6038"/>
        <v>364506.57900000003</v>
      </c>
      <c r="BJ2253" s="18">
        <f t="shared" si="6039"/>
        <v>0</v>
      </c>
      <c r="BK2253" s="18">
        <f t="shared" si="6040"/>
        <v>0</v>
      </c>
      <c r="BL2253" s="18">
        <f t="shared" si="6046"/>
        <v>0</v>
      </c>
      <c r="BM2253" s="18">
        <f t="shared" si="6046"/>
        <v>0</v>
      </c>
      <c r="BN2253" s="18">
        <f t="shared" si="6046"/>
        <v>0</v>
      </c>
      <c r="BO2253" s="18">
        <f t="shared" si="5993"/>
        <v>364506.57900000003</v>
      </c>
      <c r="BP2253" s="18">
        <f t="shared" si="5994"/>
        <v>0</v>
      </c>
      <c r="BQ2253" s="18">
        <f t="shared" si="5995"/>
        <v>0</v>
      </c>
      <c r="BR2253" s="18">
        <f t="shared" si="6046"/>
        <v>0</v>
      </c>
      <c r="BS2253" s="18">
        <f t="shared" si="6046"/>
        <v>0</v>
      </c>
      <c r="BT2253" s="18">
        <f t="shared" si="6046"/>
        <v>0</v>
      </c>
      <c r="BU2253" s="18">
        <f t="shared" si="5990"/>
        <v>364506.57900000003</v>
      </c>
      <c r="BV2253" s="18">
        <f t="shared" si="5991"/>
        <v>0</v>
      </c>
      <c r="BW2253" s="18">
        <f t="shared" si="5992"/>
        <v>0</v>
      </c>
      <c r="BX2253" s="18">
        <f t="shared" si="6046"/>
        <v>0</v>
      </c>
      <c r="BY2253" s="18">
        <f t="shared" si="6046"/>
        <v>0</v>
      </c>
      <c r="BZ2253" s="18">
        <f t="shared" si="6046"/>
        <v>0</v>
      </c>
      <c r="CA2253" s="18">
        <f t="shared" si="5976"/>
        <v>364506.57900000003</v>
      </c>
      <c r="CB2253" s="18">
        <f t="shared" si="5977"/>
        <v>0</v>
      </c>
      <c r="CC2253" s="18">
        <f t="shared" si="5978"/>
        <v>0</v>
      </c>
      <c r="CD2253" s="18">
        <f t="shared" si="6046"/>
        <v>0</v>
      </c>
      <c r="CE2253" s="27"/>
      <c r="CF2253" s="33"/>
    </row>
    <row r="2254" spans="1:119" x14ac:dyDescent="0.3">
      <c r="A2254" s="19" t="s">
        <v>1550</v>
      </c>
      <c r="B2254" s="39">
        <v>410</v>
      </c>
      <c r="C2254" s="41" t="s">
        <v>198</v>
      </c>
      <c r="D2254" s="41" t="s">
        <v>110</v>
      </c>
      <c r="E2254" s="14" t="s">
        <v>526</v>
      </c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>
        <v>364506.57900000003</v>
      </c>
      <c r="AG2254" s="18"/>
      <c r="AH2254" s="18"/>
      <c r="AI2254" s="18">
        <f t="shared" si="5997"/>
        <v>364506.57900000003</v>
      </c>
      <c r="AJ2254" s="18">
        <f t="shared" si="5998"/>
        <v>0</v>
      </c>
      <c r="AK2254" s="18">
        <f t="shared" si="5999"/>
        <v>0</v>
      </c>
      <c r="AL2254" s="18"/>
      <c r="AM2254" s="18">
        <f t="shared" si="6000"/>
        <v>364506.57900000003</v>
      </c>
      <c r="AN2254" s="18"/>
      <c r="AO2254" s="18"/>
      <c r="AP2254" s="18"/>
      <c r="AQ2254" s="18">
        <f t="shared" si="6047"/>
        <v>364506.57900000003</v>
      </c>
      <c r="AR2254" s="18">
        <f t="shared" si="6048"/>
        <v>0</v>
      </c>
      <c r="AS2254" s="18">
        <f t="shared" si="6049"/>
        <v>0</v>
      </c>
      <c r="AT2254" s="18"/>
      <c r="AU2254" s="18"/>
      <c r="AV2254" s="18"/>
      <c r="AW2254" s="18">
        <f t="shared" si="6050"/>
        <v>364506.57900000003</v>
      </c>
      <c r="AX2254" s="18">
        <f t="shared" si="6051"/>
        <v>0</v>
      </c>
      <c r="AY2254" s="18">
        <f t="shared" si="6052"/>
        <v>0</v>
      </c>
      <c r="AZ2254" s="18"/>
      <c r="BA2254" s="18"/>
      <c r="BB2254" s="18"/>
      <c r="BC2254" s="18">
        <f t="shared" si="6042"/>
        <v>364506.57900000003</v>
      </c>
      <c r="BD2254" s="18">
        <f t="shared" si="6043"/>
        <v>0</v>
      </c>
      <c r="BE2254" s="18">
        <f t="shared" si="6044"/>
        <v>0</v>
      </c>
      <c r="BF2254" s="18"/>
      <c r="BG2254" s="18"/>
      <c r="BH2254" s="18"/>
      <c r="BI2254" s="18">
        <f t="shared" si="6038"/>
        <v>364506.57900000003</v>
      </c>
      <c r="BJ2254" s="18">
        <f t="shared" si="6039"/>
        <v>0</v>
      </c>
      <c r="BK2254" s="18">
        <f t="shared" si="6040"/>
        <v>0</v>
      </c>
      <c r="BL2254" s="18"/>
      <c r="BM2254" s="18"/>
      <c r="BN2254" s="18"/>
      <c r="BO2254" s="18">
        <f t="shared" si="5993"/>
        <v>364506.57900000003</v>
      </c>
      <c r="BP2254" s="18">
        <f t="shared" si="5994"/>
        <v>0</v>
      </c>
      <c r="BQ2254" s="18">
        <f t="shared" si="5995"/>
        <v>0</v>
      </c>
      <c r="BR2254" s="18"/>
      <c r="BS2254" s="18"/>
      <c r="BT2254" s="18"/>
      <c r="BU2254" s="18">
        <f t="shared" si="5990"/>
        <v>364506.57900000003</v>
      </c>
      <c r="BV2254" s="18">
        <f t="shared" si="5991"/>
        <v>0</v>
      </c>
      <c r="BW2254" s="18">
        <f t="shared" si="5992"/>
        <v>0</v>
      </c>
      <c r="BX2254" s="18"/>
      <c r="BY2254" s="18"/>
      <c r="BZ2254" s="18"/>
      <c r="CA2254" s="18">
        <f t="shared" si="5976"/>
        <v>364506.57900000003</v>
      </c>
      <c r="CB2254" s="18">
        <f t="shared" si="5977"/>
        <v>0</v>
      </c>
      <c r="CC2254" s="18">
        <f t="shared" si="5978"/>
        <v>0</v>
      </c>
      <c r="CD2254" s="18"/>
      <c r="CE2254" s="27"/>
      <c r="CF2254" s="33"/>
    </row>
    <row r="2255" spans="1:119" s="11" customFormat="1" ht="46.8" x14ac:dyDescent="0.3">
      <c r="A2255" s="10" t="s">
        <v>382</v>
      </c>
      <c r="B2255" s="16"/>
      <c r="C2255" s="10"/>
      <c r="D2255" s="10"/>
      <c r="E2255" s="15" t="s">
        <v>1121</v>
      </c>
      <c r="F2255" s="17">
        <f t="shared" ref="F2255:K2255" si="6053">F2256+F2261</f>
        <v>23940.6</v>
      </c>
      <c r="G2255" s="17">
        <f t="shared" si="6053"/>
        <v>23940.6</v>
      </c>
      <c r="H2255" s="17">
        <f t="shared" si="6053"/>
        <v>23940.6</v>
      </c>
      <c r="I2255" s="17">
        <f t="shared" si="6053"/>
        <v>0</v>
      </c>
      <c r="J2255" s="17">
        <f t="shared" si="6053"/>
        <v>0</v>
      </c>
      <c r="K2255" s="17">
        <f t="shared" si="6053"/>
        <v>0</v>
      </c>
      <c r="L2255" s="17">
        <f t="shared" si="5983"/>
        <v>23940.6</v>
      </c>
      <c r="M2255" s="17">
        <f t="shared" si="5984"/>
        <v>23940.6</v>
      </c>
      <c r="N2255" s="17">
        <f t="shared" si="5985"/>
        <v>23940.6</v>
      </c>
      <c r="O2255" s="17">
        <f t="shared" ref="O2255:S2255" si="6054">O2256+O2261</f>
        <v>0</v>
      </c>
      <c r="P2255" s="17">
        <f t="shared" si="6054"/>
        <v>0</v>
      </c>
      <c r="Q2255" s="17">
        <f t="shared" si="6054"/>
        <v>0</v>
      </c>
      <c r="R2255" s="17">
        <f t="shared" si="6054"/>
        <v>0</v>
      </c>
      <c r="S2255" s="17">
        <f t="shared" si="6054"/>
        <v>0</v>
      </c>
      <c r="T2255" s="17">
        <f t="shared" si="5948"/>
        <v>23940.6</v>
      </c>
      <c r="U2255" s="17">
        <f t="shared" si="5949"/>
        <v>23940.6</v>
      </c>
      <c r="V2255" s="17">
        <f t="shared" si="5950"/>
        <v>23940.6</v>
      </c>
      <c r="W2255" s="17">
        <f t="shared" ref="W2255:CD2255" si="6055">W2256+W2261</f>
        <v>-89.820999999999998</v>
      </c>
      <c r="X2255" s="17">
        <f t="shared" ref="X2255:AB2255" si="6056">X2256+X2261</f>
        <v>0</v>
      </c>
      <c r="Y2255" s="17">
        <f t="shared" si="6056"/>
        <v>0</v>
      </c>
      <c r="Z2255" s="17">
        <f t="shared" si="6056"/>
        <v>0</v>
      </c>
      <c r="AA2255" s="17">
        <f t="shared" si="6056"/>
        <v>0</v>
      </c>
      <c r="AB2255" s="17">
        <f t="shared" si="6056"/>
        <v>0</v>
      </c>
      <c r="AC2255" s="17">
        <f t="shared" si="5936"/>
        <v>23850.778999999999</v>
      </c>
      <c r="AD2255" s="17">
        <f t="shared" si="5937"/>
        <v>23940.6</v>
      </c>
      <c r="AE2255" s="17">
        <f t="shared" si="5938"/>
        <v>23940.6</v>
      </c>
      <c r="AF2255" s="17">
        <f t="shared" ref="AF2255:AH2255" si="6057">AF2256+AF2261</f>
        <v>17022.857999999997</v>
      </c>
      <c r="AG2255" s="17">
        <f t="shared" si="6057"/>
        <v>0</v>
      </c>
      <c r="AH2255" s="17">
        <f t="shared" si="6057"/>
        <v>0</v>
      </c>
      <c r="AI2255" s="17">
        <f t="shared" si="5997"/>
        <v>40873.636999999995</v>
      </c>
      <c r="AJ2255" s="17">
        <f t="shared" si="5998"/>
        <v>23940.6</v>
      </c>
      <c r="AK2255" s="17">
        <f t="shared" si="5999"/>
        <v>23940.6</v>
      </c>
      <c r="AL2255" s="17">
        <f t="shared" ref="AL2255" si="6058">AL2256+AL2261</f>
        <v>0</v>
      </c>
      <c r="AM2255" s="17">
        <f t="shared" si="6000"/>
        <v>40873.636999999995</v>
      </c>
      <c r="AN2255" s="17">
        <f t="shared" ref="AN2255:AP2255" si="6059">AN2256+AN2261</f>
        <v>-687.51100000000008</v>
      </c>
      <c r="AO2255" s="17">
        <f t="shared" si="6059"/>
        <v>0</v>
      </c>
      <c r="AP2255" s="17">
        <f t="shared" si="6059"/>
        <v>0</v>
      </c>
      <c r="AQ2255" s="17">
        <f t="shared" si="6047"/>
        <v>40186.125999999997</v>
      </c>
      <c r="AR2255" s="17">
        <f t="shared" si="6048"/>
        <v>23940.6</v>
      </c>
      <c r="AS2255" s="17">
        <f t="shared" si="6049"/>
        <v>23940.6</v>
      </c>
      <c r="AT2255" s="17">
        <f t="shared" ref="AT2255:AV2255" si="6060">AT2256+AT2261</f>
        <v>0</v>
      </c>
      <c r="AU2255" s="17">
        <f t="shared" si="6060"/>
        <v>0</v>
      </c>
      <c r="AV2255" s="17">
        <f t="shared" si="6060"/>
        <v>0</v>
      </c>
      <c r="AW2255" s="17">
        <f t="shared" si="6050"/>
        <v>40186.125999999997</v>
      </c>
      <c r="AX2255" s="17">
        <f t="shared" si="6051"/>
        <v>23940.6</v>
      </c>
      <c r="AY2255" s="17">
        <f t="shared" si="6052"/>
        <v>23940.6</v>
      </c>
      <c r="AZ2255" s="17">
        <f t="shared" ref="AZ2255:BB2255" si="6061">AZ2256+AZ2261</f>
        <v>-16.015000000000001</v>
      </c>
      <c r="BA2255" s="17">
        <f t="shared" si="6061"/>
        <v>0</v>
      </c>
      <c r="BB2255" s="17">
        <f t="shared" si="6061"/>
        <v>0</v>
      </c>
      <c r="BC2255" s="17">
        <f t="shared" si="6042"/>
        <v>40170.110999999997</v>
      </c>
      <c r="BD2255" s="17">
        <f t="shared" si="6043"/>
        <v>23940.6</v>
      </c>
      <c r="BE2255" s="17">
        <f t="shared" si="6044"/>
        <v>23940.6</v>
      </c>
      <c r="BF2255" s="17">
        <f t="shared" ref="BF2255:BH2255" si="6062">BF2256+BF2261</f>
        <v>0</v>
      </c>
      <c r="BG2255" s="17">
        <f t="shared" si="6062"/>
        <v>0</v>
      </c>
      <c r="BH2255" s="17">
        <f t="shared" si="6062"/>
        <v>0</v>
      </c>
      <c r="BI2255" s="18">
        <f t="shared" si="6038"/>
        <v>40170.110999999997</v>
      </c>
      <c r="BJ2255" s="18">
        <f t="shared" si="6039"/>
        <v>23940.6</v>
      </c>
      <c r="BK2255" s="18">
        <f t="shared" si="6040"/>
        <v>23940.6</v>
      </c>
      <c r="BL2255" s="17">
        <f t="shared" ref="BL2255:BN2255" si="6063">BL2256+BL2261</f>
        <v>176.32500000000002</v>
      </c>
      <c r="BM2255" s="17">
        <f t="shared" si="6063"/>
        <v>0</v>
      </c>
      <c r="BN2255" s="17">
        <f t="shared" si="6063"/>
        <v>0</v>
      </c>
      <c r="BO2255" s="17">
        <f t="shared" si="5993"/>
        <v>40346.435999999994</v>
      </c>
      <c r="BP2255" s="17">
        <f t="shared" si="5994"/>
        <v>23940.6</v>
      </c>
      <c r="BQ2255" s="17">
        <f t="shared" si="5995"/>
        <v>23940.6</v>
      </c>
      <c r="BR2255" s="17">
        <f t="shared" ref="BR2255:BT2255" si="6064">BR2256+BR2261</f>
        <v>0</v>
      </c>
      <c r="BS2255" s="17">
        <f t="shared" si="6064"/>
        <v>0</v>
      </c>
      <c r="BT2255" s="17">
        <f t="shared" si="6064"/>
        <v>0</v>
      </c>
      <c r="BU2255" s="17">
        <f t="shared" si="5990"/>
        <v>40346.435999999994</v>
      </c>
      <c r="BV2255" s="17">
        <f t="shared" si="5991"/>
        <v>23940.6</v>
      </c>
      <c r="BW2255" s="17">
        <f t="shared" si="5992"/>
        <v>23940.6</v>
      </c>
      <c r="BX2255" s="17">
        <f t="shared" ref="BX2255:BZ2255" si="6065">BX2256+BX2261</f>
        <v>-449.84799999999996</v>
      </c>
      <c r="BY2255" s="17">
        <f t="shared" si="6065"/>
        <v>0</v>
      </c>
      <c r="BZ2255" s="17">
        <f t="shared" si="6065"/>
        <v>0</v>
      </c>
      <c r="CA2255" s="17">
        <f t="shared" si="5976"/>
        <v>39896.587999999996</v>
      </c>
      <c r="CB2255" s="17">
        <f t="shared" si="5977"/>
        <v>23940.6</v>
      </c>
      <c r="CC2255" s="17">
        <f t="shared" si="5978"/>
        <v>23940.6</v>
      </c>
      <c r="CD2255" s="17">
        <f t="shared" si="6055"/>
        <v>0</v>
      </c>
      <c r="CE2255" s="26"/>
      <c r="CF2255" s="33"/>
      <c r="CG2255" s="37"/>
      <c r="CH2255" s="37"/>
      <c r="CI2255" s="37"/>
      <c r="CJ2255" s="37"/>
      <c r="CK2255" s="37"/>
      <c r="CL2255" s="37"/>
      <c r="CM2255" s="37"/>
      <c r="CN2255" s="37"/>
      <c r="CO2255" s="37"/>
      <c r="CP2255" s="37"/>
      <c r="CQ2255" s="37"/>
      <c r="CR2255" s="37"/>
      <c r="CS2255" s="37"/>
      <c r="CT2255" s="37"/>
      <c r="CU2255" s="37"/>
      <c r="CV2255" s="37"/>
      <c r="CW2255" s="37"/>
      <c r="CX2255" s="37"/>
      <c r="CY2255" s="37"/>
      <c r="CZ2255" s="37"/>
      <c r="DA2255" s="37"/>
      <c r="DB2255" s="37"/>
      <c r="DC2255" s="37"/>
      <c r="DD2255" s="37"/>
      <c r="DE2255" s="37"/>
      <c r="DF2255" s="37"/>
      <c r="DG2255" s="37"/>
      <c r="DH2255" s="37"/>
      <c r="DI2255" s="37"/>
      <c r="DJ2255" s="37"/>
      <c r="DK2255" s="37"/>
      <c r="DL2255" s="37"/>
      <c r="DM2255" s="37"/>
      <c r="DN2255" s="37"/>
      <c r="DO2255" s="37"/>
    </row>
    <row r="2256" spans="1:119" ht="62.4" x14ac:dyDescent="0.3">
      <c r="A2256" s="41" t="s">
        <v>383</v>
      </c>
      <c r="B2256" s="39"/>
      <c r="C2256" s="41"/>
      <c r="D2256" s="41"/>
      <c r="E2256" s="14" t="s">
        <v>1122</v>
      </c>
      <c r="F2256" s="18">
        <f t="shared" ref="F2256:K2259" si="6066">F2257</f>
        <v>17543.5</v>
      </c>
      <c r="G2256" s="18">
        <f t="shared" si="6066"/>
        <v>17543.5</v>
      </c>
      <c r="H2256" s="18">
        <f t="shared" si="6066"/>
        <v>17543.5</v>
      </c>
      <c r="I2256" s="18">
        <f t="shared" si="6066"/>
        <v>0</v>
      </c>
      <c r="J2256" s="18">
        <f t="shared" si="6066"/>
        <v>0</v>
      </c>
      <c r="K2256" s="18">
        <f t="shared" si="6066"/>
        <v>0</v>
      </c>
      <c r="L2256" s="18">
        <f t="shared" si="5983"/>
        <v>17543.5</v>
      </c>
      <c r="M2256" s="18">
        <f t="shared" si="5984"/>
        <v>17543.5</v>
      </c>
      <c r="N2256" s="18">
        <f t="shared" si="5985"/>
        <v>17543.5</v>
      </c>
      <c r="O2256" s="18">
        <f t="shared" ref="O2256:S2259" si="6067">O2257</f>
        <v>0</v>
      </c>
      <c r="P2256" s="18">
        <f t="shared" si="6067"/>
        <v>0</v>
      </c>
      <c r="Q2256" s="18">
        <f t="shared" si="6067"/>
        <v>0</v>
      </c>
      <c r="R2256" s="18">
        <f t="shared" si="6067"/>
        <v>0</v>
      </c>
      <c r="S2256" s="18">
        <f t="shared" si="6067"/>
        <v>0</v>
      </c>
      <c r="T2256" s="18">
        <f t="shared" si="5948"/>
        <v>17543.5</v>
      </c>
      <c r="U2256" s="18">
        <f t="shared" si="5949"/>
        <v>17543.5</v>
      </c>
      <c r="V2256" s="18">
        <f t="shared" si="5950"/>
        <v>17543.5</v>
      </c>
      <c r="W2256" s="18">
        <f t="shared" ref="W2256:CD2256" si="6068">W2257</f>
        <v>0</v>
      </c>
      <c r="X2256" s="18">
        <f t="shared" si="6068"/>
        <v>0</v>
      </c>
      <c r="Y2256" s="18">
        <f t="shared" si="6068"/>
        <v>0</v>
      </c>
      <c r="Z2256" s="18">
        <f t="shared" si="6068"/>
        <v>0</v>
      </c>
      <c r="AA2256" s="18">
        <f t="shared" si="6068"/>
        <v>0</v>
      </c>
      <c r="AB2256" s="18">
        <f t="shared" si="6068"/>
        <v>0</v>
      </c>
      <c r="AC2256" s="18">
        <f t="shared" ref="AC2256:AC2327" si="6069">T2256+W2256+Z2256</f>
        <v>17543.5</v>
      </c>
      <c r="AD2256" s="18">
        <f t="shared" ref="AD2256:AD2327" si="6070">U2256+X2256+AA2256</f>
        <v>17543.5</v>
      </c>
      <c r="AE2256" s="18">
        <f t="shared" ref="AE2256:AE2327" si="6071">V2256+Y2256+AB2256</f>
        <v>17543.5</v>
      </c>
      <c r="AF2256" s="18">
        <f t="shared" si="6068"/>
        <v>-44.553000000000004</v>
      </c>
      <c r="AG2256" s="18">
        <f t="shared" si="6068"/>
        <v>0</v>
      </c>
      <c r="AH2256" s="18">
        <f t="shared" si="6068"/>
        <v>0</v>
      </c>
      <c r="AI2256" s="18">
        <f t="shared" si="5997"/>
        <v>17498.947</v>
      </c>
      <c r="AJ2256" s="18">
        <f t="shared" si="5998"/>
        <v>17543.5</v>
      </c>
      <c r="AK2256" s="18">
        <f t="shared" si="5999"/>
        <v>17543.5</v>
      </c>
      <c r="AL2256" s="18">
        <f t="shared" si="6068"/>
        <v>0</v>
      </c>
      <c r="AM2256" s="18">
        <f t="shared" si="6000"/>
        <v>17498.947</v>
      </c>
      <c r="AN2256" s="18">
        <f t="shared" si="6068"/>
        <v>-10.065</v>
      </c>
      <c r="AO2256" s="18">
        <f t="shared" si="6068"/>
        <v>0</v>
      </c>
      <c r="AP2256" s="18">
        <f t="shared" si="6068"/>
        <v>0</v>
      </c>
      <c r="AQ2256" s="18">
        <f t="shared" si="6047"/>
        <v>17488.882000000001</v>
      </c>
      <c r="AR2256" s="18">
        <f t="shared" si="6048"/>
        <v>17543.5</v>
      </c>
      <c r="AS2256" s="18">
        <f t="shared" si="6049"/>
        <v>17543.5</v>
      </c>
      <c r="AT2256" s="18">
        <f t="shared" si="6068"/>
        <v>0</v>
      </c>
      <c r="AU2256" s="18">
        <f t="shared" si="6068"/>
        <v>0</v>
      </c>
      <c r="AV2256" s="18">
        <f t="shared" si="6068"/>
        <v>0</v>
      </c>
      <c r="AW2256" s="18">
        <f t="shared" si="6050"/>
        <v>17488.882000000001</v>
      </c>
      <c r="AX2256" s="18">
        <f t="shared" si="6051"/>
        <v>17543.5</v>
      </c>
      <c r="AY2256" s="18">
        <f t="shared" si="6052"/>
        <v>17543.5</v>
      </c>
      <c r="AZ2256" s="18">
        <f t="shared" si="6068"/>
        <v>-16.015000000000001</v>
      </c>
      <c r="BA2256" s="18">
        <f t="shared" si="6068"/>
        <v>0</v>
      </c>
      <c r="BB2256" s="18">
        <f t="shared" si="6068"/>
        <v>0</v>
      </c>
      <c r="BC2256" s="18">
        <f t="shared" si="6042"/>
        <v>17472.867000000002</v>
      </c>
      <c r="BD2256" s="18">
        <f t="shared" si="6043"/>
        <v>17543.5</v>
      </c>
      <c r="BE2256" s="18">
        <f t="shared" si="6044"/>
        <v>17543.5</v>
      </c>
      <c r="BF2256" s="18">
        <f t="shared" si="6068"/>
        <v>0</v>
      </c>
      <c r="BG2256" s="18">
        <f t="shared" si="6068"/>
        <v>0</v>
      </c>
      <c r="BH2256" s="18">
        <f t="shared" si="6068"/>
        <v>0</v>
      </c>
      <c r="BI2256" s="18">
        <f t="shared" si="6038"/>
        <v>17472.867000000002</v>
      </c>
      <c r="BJ2256" s="18">
        <f t="shared" si="6039"/>
        <v>17543.5</v>
      </c>
      <c r="BK2256" s="18">
        <f t="shared" si="6040"/>
        <v>17543.5</v>
      </c>
      <c r="BL2256" s="18">
        <f t="shared" si="6068"/>
        <v>205.21700000000001</v>
      </c>
      <c r="BM2256" s="18">
        <f t="shared" si="6068"/>
        <v>0</v>
      </c>
      <c r="BN2256" s="18">
        <f t="shared" si="6068"/>
        <v>0</v>
      </c>
      <c r="BO2256" s="18">
        <f t="shared" si="5993"/>
        <v>17678.084000000003</v>
      </c>
      <c r="BP2256" s="18">
        <f t="shared" si="5994"/>
        <v>17543.5</v>
      </c>
      <c r="BQ2256" s="18">
        <f t="shared" si="5995"/>
        <v>17543.5</v>
      </c>
      <c r="BR2256" s="18">
        <f t="shared" si="6068"/>
        <v>0</v>
      </c>
      <c r="BS2256" s="18">
        <f t="shared" si="6068"/>
        <v>0</v>
      </c>
      <c r="BT2256" s="18">
        <f t="shared" si="6068"/>
        <v>0</v>
      </c>
      <c r="BU2256" s="18">
        <f t="shared" si="5990"/>
        <v>17678.084000000003</v>
      </c>
      <c r="BV2256" s="18">
        <f t="shared" si="5991"/>
        <v>17543.5</v>
      </c>
      <c r="BW2256" s="18">
        <f t="shared" si="5992"/>
        <v>17543.5</v>
      </c>
      <c r="BX2256" s="18">
        <f t="shared" si="6068"/>
        <v>0</v>
      </c>
      <c r="BY2256" s="18">
        <f t="shared" si="6068"/>
        <v>0</v>
      </c>
      <c r="BZ2256" s="18">
        <f t="shared" si="6068"/>
        <v>0</v>
      </c>
      <c r="CA2256" s="18">
        <f t="shared" ref="CA2256:CA2319" si="6072">BU2256+BX2256</f>
        <v>17678.084000000003</v>
      </c>
      <c r="CB2256" s="18">
        <f t="shared" ref="CB2256:CB2319" si="6073">BV2256+BY2256</f>
        <v>17543.5</v>
      </c>
      <c r="CC2256" s="18">
        <f t="shared" ref="CC2256:CC2319" si="6074">BW2256+BZ2256</f>
        <v>17543.5</v>
      </c>
      <c r="CD2256" s="18">
        <f t="shared" si="6068"/>
        <v>0</v>
      </c>
      <c r="CE2256" s="27"/>
      <c r="CF2256" s="33"/>
    </row>
    <row r="2257" spans="1:119" ht="31.2" x14ac:dyDescent="0.3">
      <c r="A2257" s="41" t="s">
        <v>381</v>
      </c>
      <c r="B2257" s="39"/>
      <c r="C2257" s="41"/>
      <c r="D2257" s="41"/>
      <c r="E2257" s="14" t="s">
        <v>723</v>
      </c>
      <c r="F2257" s="18">
        <f t="shared" si="6066"/>
        <v>17543.5</v>
      </c>
      <c r="G2257" s="18">
        <f t="shared" si="6066"/>
        <v>17543.5</v>
      </c>
      <c r="H2257" s="18">
        <f t="shared" si="6066"/>
        <v>17543.5</v>
      </c>
      <c r="I2257" s="18">
        <f t="shared" si="6066"/>
        <v>0</v>
      </c>
      <c r="J2257" s="18">
        <f t="shared" si="6066"/>
        <v>0</v>
      </c>
      <c r="K2257" s="18">
        <f t="shared" si="6066"/>
        <v>0</v>
      </c>
      <c r="L2257" s="18">
        <f t="shared" si="5983"/>
        <v>17543.5</v>
      </c>
      <c r="M2257" s="18">
        <f t="shared" si="5984"/>
        <v>17543.5</v>
      </c>
      <c r="N2257" s="18">
        <f t="shared" si="5985"/>
        <v>17543.5</v>
      </c>
      <c r="O2257" s="18">
        <f t="shared" si="6067"/>
        <v>0</v>
      </c>
      <c r="P2257" s="18">
        <f t="shared" si="6067"/>
        <v>0</v>
      </c>
      <c r="Q2257" s="18">
        <f t="shared" si="6067"/>
        <v>0</v>
      </c>
      <c r="R2257" s="18">
        <f t="shared" si="6067"/>
        <v>0</v>
      </c>
      <c r="S2257" s="18">
        <f t="shared" si="6067"/>
        <v>0</v>
      </c>
      <c r="T2257" s="18">
        <f t="shared" si="5948"/>
        <v>17543.5</v>
      </c>
      <c r="U2257" s="18">
        <f t="shared" si="5949"/>
        <v>17543.5</v>
      </c>
      <c r="V2257" s="18">
        <f t="shared" si="5950"/>
        <v>17543.5</v>
      </c>
      <c r="W2257" s="18">
        <f t="shared" ref="W2257:CD2259" si="6075">W2258</f>
        <v>0</v>
      </c>
      <c r="X2257" s="18">
        <f t="shared" si="6075"/>
        <v>0</v>
      </c>
      <c r="Y2257" s="18">
        <f t="shared" si="6075"/>
        <v>0</v>
      </c>
      <c r="Z2257" s="18">
        <f t="shared" si="6075"/>
        <v>0</v>
      </c>
      <c r="AA2257" s="18">
        <f t="shared" si="6075"/>
        <v>0</v>
      </c>
      <c r="AB2257" s="18">
        <f t="shared" si="6075"/>
        <v>0</v>
      </c>
      <c r="AC2257" s="18">
        <f t="shared" si="6069"/>
        <v>17543.5</v>
      </c>
      <c r="AD2257" s="18">
        <f t="shared" si="6070"/>
        <v>17543.5</v>
      </c>
      <c r="AE2257" s="18">
        <f t="shared" si="6071"/>
        <v>17543.5</v>
      </c>
      <c r="AF2257" s="18">
        <f t="shared" si="6075"/>
        <v>-44.553000000000004</v>
      </c>
      <c r="AG2257" s="18">
        <f t="shared" si="6075"/>
        <v>0</v>
      </c>
      <c r="AH2257" s="18">
        <f t="shared" si="6075"/>
        <v>0</v>
      </c>
      <c r="AI2257" s="18">
        <f t="shared" si="5997"/>
        <v>17498.947</v>
      </c>
      <c r="AJ2257" s="18">
        <f t="shared" si="5998"/>
        <v>17543.5</v>
      </c>
      <c r="AK2257" s="18">
        <f t="shared" si="5999"/>
        <v>17543.5</v>
      </c>
      <c r="AL2257" s="18">
        <f t="shared" si="6075"/>
        <v>0</v>
      </c>
      <c r="AM2257" s="18">
        <f t="shared" si="6000"/>
        <v>17498.947</v>
      </c>
      <c r="AN2257" s="18">
        <f t="shared" si="6075"/>
        <v>-10.065</v>
      </c>
      <c r="AO2257" s="18">
        <f t="shared" si="6075"/>
        <v>0</v>
      </c>
      <c r="AP2257" s="18">
        <f t="shared" si="6075"/>
        <v>0</v>
      </c>
      <c r="AQ2257" s="18">
        <f t="shared" si="6047"/>
        <v>17488.882000000001</v>
      </c>
      <c r="AR2257" s="18">
        <f t="shared" si="6048"/>
        <v>17543.5</v>
      </c>
      <c r="AS2257" s="18">
        <f t="shared" si="6049"/>
        <v>17543.5</v>
      </c>
      <c r="AT2257" s="18">
        <f t="shared" si="6075"/>
        <v>0</v>
      </c>
      <c r="AU2257" s="18">
        <f t="shared" si="6075"/>
        <v>0</v>
      </c>
      <c r="AV2257" s="18">
        <f t="shared" si="6075"/>
        <v>0</v>
      </c>
      <c r="AW2257" s="18">
        <f t="shared" si="6050"/>
        <v>17488.882000000001</v>
      </c>
      <c r="AX2257" s="18">
        <f t="shared" si="6051"/>
        <v>17543.5</v>
      </c>
      <c r="AY2257" s="18">
        <f t="shared" si="6052"/>
        <v>17543.5</v>
      </c>
      <c r="AZ2257" s="18">
        <f t="shared" si="6075"/>
        <v>-16.015000000000001</v>
      </c>
      <c r="BA2257" s="18">
        <f t="shared" si="6075"/>
        <v>0</v>
      </c>
      <c r="BB2257" s="18">
        <f t="shared" si="6075"/>
        <v>0</v>
      </c>
      <c r="BC2257" s="18">
        <f t="shared" si="6042"/>
        <v>17472.867000000002</v>
      </c>
      <c r="BD2257" s="18">
        <f t="shared" si="6043"/>
        <v>17543.5</v>
      </c>
      <c r="BE2257" s="18">
        <f t="shared" si="6044"/>
        <v>17543.5</v>
      </c>
      <c r="BF2257" s="18">
        <f t="shared" si="6075"/>
        <v>0</v>
      </c>
      <c r="BG2257" s="18">
        <f t="shared" si="6075"/>
        <v>0</v>
      </c>
      <c r="BH2257" s="18">
        <f t="shared" si="6075"/>
        <v>0</v>
      </c>
      <c r="BI2257" s="18">
        <f t="shared" si="6038"/>
        <v>17472.867000000002</v>
      </c>
      <c r="BJ2257" s="18">
        <f t="shared" si="6039"/>
        <v>17543.5</v>
      </c>
      <c r="BK2257" s="18">
        <f t="shared" si="6040"/>
        <v>17543.5</v>
      </c>
      <c r="BL2257" s="18">
        <f t="shared" si="6075"/>
        <v>205.21700000000001</v>
      </c>
      <c r="BM2257" s="18">
        <f t="shared" si="6075"/>
        <v>0</v>
      </c>
      <c r="BN2257" s="18">
        <f t="shared" si="6075"/>
        <v>0</v>
      </c>
      <c r="BO2257" s="18">
        <f t="shared" si="5993"/>
        <v>17678.084000000003</v>
      </c>
      <c r="BP2257" s="18">
        <f t="shared" si="5994"/>
        <v>17543.5</v>
      </c>
      <c r="BQ2257" s="18">
        <f t="shared" si="5995"/>
        <v>17543.5</v>
      </c>
      <c r="BR2257" s="18">
        <f t="shared" si="6075"/>
        <v>0</v>
      </c>
      <c r="BS2257" s="18">
        <f t="shared" si="6075"/>
        <v>0</v>
      </c>
      <c r="BT2257" s="18">
        <f t="shared" si="6075"/>
        <v>0</v>
      </c>
      <c r="BU2257" s="18">
        <f t="shared" si="5990"/>
        <v>17678.084000000003</v>
      </c>
      <c r="BV2257" s="18">
        <f t="shared" si="5991"/>
        <v>17543.5</v>
      </c>
      <c r="BW2257" s="18">
        <f t="shared" si="5992"/>
        <v>17543.5</v>
      </c>
      <c r="BX2257" s="18">
        <f t="shared" si="6075"/>
        <v>0</v>
      </c>
      <c r="BY2257" s="18">
        <f t="shared" si="6075"/>
        <v>0</v>
      </c>
      <c r="BZ2257" s="18">
        <f t="shared" si="6075"/>
        <v>0</v>
      </c>
      <c r="CA2257" s="18">
        <f t="shared" si="6072"/>
        <v>17678.084000000003</v>
      </c>
      <c r="CB2257" s="18">
        <f t="shared" si="6073"/>
        <v>17543.5</v>
      </c>
      <c r="CC2257" s="18">
        <f t="shared" si="6074"/>
        <v>17543.5</v>
      </c>
      <c r="CD2257" s="18">
        <f t="shared" si="6075"/>
        <v>0</v>
      </c>
      <c r="CE2257" s="27"/>
      <c r="CF2257" s="33"/>
    </row>
    <row r="2258" spans="1:119" ht="31.2" x14ac:dyDescent="0.3">
      <c r="A2258" s="41" t="s">
        <v>381</v>
      </c>
      <c r="B2258" s="39">
        <v>200</v>
      </c>
      <c r="C2258" s="41"/>
      <c r="D2258" s="41"/>
      <c r="E2258" s="14" t="s">
        <v>551</v>
      </c>
      <c r="F2258" s="18">
        <f t="shared" si="6066"/>
        <v>17543.5</v>
      </c>
      <c r="G2258" s="18">
        <f t="shared" si="6066"/>
        <v>17543.5</v>
      </c>
      <c r="H2258" s="18">
        <f t="shared" si="6066"/>
        <v>17543.5</v>
      </c>
      <c r="I2258" s="18">
        <f t="shared" si="6066"/>
        <v>0</v>
      </c>
      <c r="J2258" s="18">
        <f t="shared" si="6066"/>
        <v>0</v>
      </c>
      <c r="K2258" s="18">
        <f t="shared" si="6066"/>
        <v>0</v>
      </c>
      <c r="L2258" s="18">
        <f t="shared" si="5983"/>
        <v>17543.5</v>
      </c>
      <c r="M2258" s="18">
        <f t="shared" si="5984"/>
        <v>17543.5</v>
      </c>
      <c r="N2258" s="18">
        <f t="shared" si="5985"/>
        <v>17543.5</v>
      </c>
      <c r="O2258" s="18">
        <f t="shared" si="6067"/>
        <v>0</v>
      </c>
      <c r="P2258" s="18">
        <f t="shared" si="6067"/>
        <v>0</v>
      </c>
      <c r="Q2258" s="18">
        <f t="shared" si="6067"/>
        <v>0</v>
      </c>
      <c r="R2258" s="18">
        <f t="shared" si="6067"/>
        <v>0</v>
      </c>
      <c r="S2258" s="18">
        <f t="shared" si="6067"/>
        <v>0</v>
      </c>
      <c r="T2258" s="18">
        <f t="shared" si="5948"/>
        <v>17543.5</v>
      </c>
      <c r="U2258" s="18">
        <f t="shared" si="5949"/>
        <v>17543.5</v>
      </c>
      <c r="V2258" s="18">
        <f t="shared" si="5950"/>
        <v>17543.5</v>
      </c>
      <c r="W2258" s="18">
        <f t="shared" si="6075"/>
        <v>0</v>
      </c>
      <c r="X2258" s="18">
        <f t="shared" si="6075"/>
        <v>0</v>
      </c>
      <c r="Y2258" s="18">
        <f t="shared" si="6075"/>
        <v>0</v>
      </c>
      <c r="Z2258" s="18">
        <f t="shared" si="6075"/>
        <v>0</v>
      </c>
      <c r="AA2258" s="18">
        <f t="shared" si="6075"/>
        <v>0</v>
      </c>
      <c r="AB2258" s="18">
        <f t="shared" si="6075"/>
        <v>0</v>
      </c>
      <c r="AC2258" s="18">
        <f t="shared" si="6069"/>
        <v>17543.5</v>
      </c>
      <c r="AD2258" s="18">
        <f t="shared" si="6070"/>
        <v>17543.5</v>
      </c>
      <c r="AE2258" s="18">
        <f t="shared" si="6071"/>
        <v>17543.5</v>
      </c>
      <c r="AF2258" s="18">
        <f t="shared" si="6075"/>
        <v>-44.553000000000004</v>
      </c>
      <c r="AG2258" s="18">
        <f t="shared" si="6075"/>
        <v>0</v>
      </c>
      <c r="AH2258" s="18">
        <f t="shared" si="6075"/>
        <v>0</v>
      </c>
      <c r="AI2258" s="18">
        <f t="shared" si="5997"/>
        <v>17498.947</v>
      </c>
      <c r="AJ2258" s="18">
        <f t="shared" si="5998"/>
        <v>17543.5</v>
      </c>
      <c r="AK2258" s="18">
        <f t="shared" si="5999"/>
        <v>17543.5</v>
      </c>
      <c r="AL2258" s="18">
        <f t="shared" si="6075"/>
        <v>0</v>
      </c>
      <c r="AM2258" s="18">
        <f t="shared" si="6000"/>
        <v>17498.947</v>
      </c>
      <c r="AN2258" s="18">
        <f t="shared" si="6075"/>
        <v>-10.065</v>
      </c>
      <c r="AO2258" s="18">
        <f t="shared" si="6075"/>
        <v>0</v>
      </c>
      <c r="AP2258" s="18">
        <f t="shared" si="6075"/>
        <v>0</v>
      </c>
      <c r="AQ2258" s="18">
        <f t="shared" si="6047"/>
        <v>17488.882000000001</v>
      </c>
      <c r="AR2258" s="18">
        <f t="shared" si="6048"/>
        <v>17543.5</v>
      </c>
      <c r="AS2258" s="18">
        <f t="shared" si="6049"/>
        <v>17543.5</v>
      </c>
      <c r="AT2258" s="18">
        <f t="shared" si="6075"/>
        <v>0</v>
      </c>
      <c r="AU2258" s="18">
        <f t="shared" si="6075"/>
        <v>0</v>
      </c>
      <c r="AV2258" s="18">
        <f t="shared" si="6075"/>
        <v>0</v>
      </c>
      <c r="AW2258" s="18">
        <f t="shared" si="6050"/>
        <v>17488.882000000001</v>
      </c>
      <c r="AX2258" s="18">
        <f t="shared" si="6051"/>
        <v>17543.5</v>
      </c>
      <c r="AY2258" s="18">
        <f t="shared" si="6052"/>
        <v>17543.5</v>
      </c>
      <c r="AZ2258" s="18">
        <f t="shared" si="6075"/>
        <v>-16.015000000000001</v>
      </c>
      <c r="BA2258" s="18">
        <f t="shared" si="6075"/>
        <v>0</v>
      </c>
      <c r="BB2258" s="18">
        <f t="shared" si="6075"/>
        <v>0</v>
      </c>
      <c r="BC2258" s="18">
        <f t="shared" si="6042"/>
        <v>17472.867000000002</v>
      </c>
      <c r="BD2258" s="18">
        <f t="shared" si="6043"/>
        <v>17543.5</v>
      </c>
      <c r="BE2258" s="18">
        <f t="shared" si="6044"/>
        <v>17543.5</v>
      </c>
      <c r="BF2258" s="18">
        <f t="shared" si="6075"/>
        <v>0</v>
      </c>
      <c r="BG2258" s="18">
        <f t="shared" si="6075"/>
        <v>0</v>
      </c>
      <c r="BH2258" s="18">
        <f t="shared" si="6075"/>
        <v>0</v>
      </c>
      <c r="BI2258" s="18">
        <f t="shared" si="6038"/>
        <v>17472.867000000002</v>
      </c>
      <c r="BJ2258" s="18">
        <f t="shared" si="6039"/>
        <v>17543.5</v>
      </c>
      <c r="BK2258" s="18">
        <f t="shared" si="6040"/>
        <v>17543.5</v>
      </c>
      <c r="BL2258" s="18">
        <f t="shared" si="6075"/>
        <v>205.21700000000001</v>
      </c>
      <c r="BM2258" s="18">
        <f t="shared" si="6075"/>
        <v>0</v>
      </c>
      <c r="BN2258" s="18">
        <f t="shared" si="6075"/>
        <v>0</v>
      </c>
      <c r="BO2258" s="18">
        <f t="shared" si="5993"/>
        <v>17678.084000000003</v>
      </c>
      <c r="BP2258" s="18">
        <f t="shared" si="5994"/>
        <v>17543.5</v>
      </c>
      <c r="BQ2258" s="18">
        <f t="shared" si="5995"/>
        <v>17543.5</v>
      </c>
      <c r="BR2258" s="18">
        <f t="shared" si="6075"/>
        <v>0</v>
      </c>
      <c r="BS2258" s="18">
        <f t="shared" si="6075"/>
        <v>0</v>
      </c>
      <c r="BT2258" s="18">
        <f t="shared" si="6075"/>
        <v>0</v>
      </c>
      <c r="BU2258" s="18">
        <f t="shared" si="5990"/>
        <v>17678.084000000003</v>
      </c>
      <c r="BV2258" s="18">
        <f t="shared" si="5991"/>
        <v>17543.5</v>
      </c>
      <c r="BW2258" s="18">
        <f t="shared" si="5992"/>
        <v>17543.5</v>
      </c>
      <c r="BX2258" s="18">
        <f t="shared" si="6075"/>
        <v>0</v>
      </c>
      <c r="BY2258" s="18">
        <f t="shared" si="6075"/>
        <v>0</v>
      </c>
      <c r="BZ2258" s="18">
        <f t="shared" si="6075"/>
        <v>0</v>
      </c>
      <c r="CA2258" s="18">
        <f t="shared" si="6072"/>
        <v>17678.084000000003</v>
      </c>
      <c r="CB2258" s="18">
        <f t="shared" si="6073"/>
        <v>17543.5</v>
      </c>
      <c r="CC2258" s="18">
        <f t="shared" si="6074"/>
        <v>17543.5</v>
      </c>
      <c r="CD2258" s="18">
        <f t="shared" si="6075"/>
        <v>0</v>
      </c>
      <c r="CE2258" s="27"/>
      <c r="CF2258" s="33"/>
    </row>
    <row r="2259" spans="1:119" ht="46.8" x14ac:dyDescent="0.3">
      <c r="A2259" s="41" t="s">
        <v>381</v>
      </c>
      <c r="B2259" s="39">
        <v>240</v>
      </c>
      <c r="C2259" s="41"/>
      <c r="D2259" s="41"/>
      <c r="E2259" s="14" t="s">
        <v>559</v>
      </c>
      <c r="F2259" s="18">
        <f t="shared" si="6066"/>
        <v>17543.5</v>
      </c>
      <c r="G2259" s="18">
        <f t="shared" si="6066"/>
        <v>17543.5</v>
      </c>
      <c r="H2259" s="18">
        <f t="shared" si="6066"/>
        <v>17543.5</v>
      </c>
      <c r="I2259" s="18">
        <f t="shared" si="6066"/>
        <v>0</v>
      </c>
      <c r="J2259" s="18">
        <f t="shared" si="6066"/>
        <v>0</v>
      </c>
      <c r="K2259" s="18">
        <f t="shared" si="6066"/>
        <v>0</v>
      </c>
      <c r="L2259" s="18">
        <f t="shared" si="5983"/>
        <v>17543.5</v>
      </c>
      <c r="M2259" s="18">
        <f t="shared" si="5984"/>
        <v>17543.5</v>
      </c>
      <c r="N2259" s="18">
        <f t="shared" si="5985"/>
        <v>17543.5</v>
      </c>
      <c r="O2259" s="18">
        <f t="shared" si="6067"/>
        <v>0</v>
      </c>
      <c r="P2259" s="18">
        <f t="shared" si="6067"/>
        <v>0</v>
      </c>
      <c r="Q2259" s="18">
        <f t="shared" si="6067"/>
        <v>0</v>
      </c>
      <c r="R2259" s="18">
        <f t="shared" si="6067"/>
        <v>0</v>
      </c>
      <c r="S2259" s="18">
        <f t="shared" si="6067"/>
        <v>0</v>
      </c>
      <c r="T2259" s="18">
        <f t="shared" si="5948"/>
        <v>17543.5</v>
      </c>
      <c r="U2259" s="18">
        <f t="shared" si="5949"/>
        <v>17543.5</v>
      </c>
      <c r="V2259" s="18">
        <f t="shared" si="5950"/>
        <v>17543.5</v>
      </c>
      <c r="W2259" s="18">
        <f t="shared" si="6075"/>
        <v>0</v>
      </c>
      <c r="X2259" s="18">
        <f t="shared" si="6075"/>
        <v>0</v>
      </c>
      <c r="Y2259" s="18">
        <f t="shared" si="6075"/>
        <v>0</v>
      </c>
      <c r="Z2259" s="18">
        <f t="shared" si="6075"/>
        <v>0</v>
      </c>
      <c r="AA2259" s="18">
        <f t="shared" si="6075"/>
        <v>0</v>
      </c>
      <c r="AB2259" s="18">
        <f t="shared" si="6075"/>
        <v>0</v>
      </c>
      <c r="AC2259" s="18">
        <f t="shared" si="6069"/>
        <v>17543.5</v>
      </c>
      <c r="AD2259" s="18">
        <f t="shared" si="6070"/>
        <v>17543.5</v>
      </c>
      <c r="AE2259" s="18">
        <f t="shared" si="6071"/>
        <v>17543.5</v>
      </c>
      <c r="AF2259" s="18">
        <f t="shared" si="6075"/>
        <v>-44.553000000000004</v>
      </c>
      <c r="AG2259" s="18">
        <f t="shared" si="6075"/>
        <v>0</v>
      </c>
      <c r="AH2259" s="18">
        <f t="shared" si="6075"/>
        <v>0</v>
      </c>
      <c r="AI2259" s="18">
        <f t="shared" si="5997"/>
        <v>17498.947</v>
      </c>
      <c r="AJ2259" s="18">
        <f t="shared" si="5998"/>
        <v>17543.5</v>
      </c>
      <c r="AK2259" s="18">
        <f t="shared" si="5999"/>
        <v>17543.5</v>
      </c>
      <c r="AL2259" s="18">
        <f t="shared" si="6075"/>
        <v>0</v>
      </c>
      <c r="AM2259" s="18">
        <f t="shared" si="6000"/>
        <v>17498.947</v>
      </c>
      <c r="AN2259" s="18">
        <f t="shared" si="6075"/>
        <v>-10.065</v>
      </c>
      <c r="AO2259" s="18">
        <f t="shared" si="6075"/>
        <v>0</v>
      </c>
      <c r="AP2259" s="18">
        <f t="shared" si="6075"/>
        <v>0</v>
      </c>
      <c r="AQ2259" s="18">
        <f t="shared" si="6047"/>
        <v>17488.882000000001</v>
      </c>
      <c r="AR2259" s="18">
        <f t="shared" si="6048"/>
        <v>17543.5</v>
      </c>
      <c r="AS2259" s="18">
        <f t="shared" si="6049"/>
        <v>17543.5</v>
      </c>
      <c r="AT2259" s="18">
        <f t="shared" si="6075"/>
        <v>0</v>
      </c>
      <c r="AU2259" s="18">
        <f t="shared" si="6075"/>
        <v>0</v>
      </c>
      <c r="AV2259" s="18">
        <f t="shared" si="6075"/>
        <v>0</v>
      </c>
      <c r="AW2259" s="18">
        <f t="shared" si="6050"/>
        <v>17488.882000000001</v>
      </c>
      <c r="AX2259" s="18">
        <f t="shared" si="6051"/>
        <v>17543.5</v>
      </c>
      <c r="AY2259" s="18">
        <f t="shared" si="6052"/>
        <v>17543.5</v>
      </c>
      <c r="AZ2259" s="18">
        <f t="shared" si="6075"/>
        <v>-16.015000000000001</v>
      </c>
      <c r="BA2259" s="18">
        <f t="shared" si="6075"/>
        <v>0</v>
      </c>
      <c r="BB2259" s="18">
        <f t="shared" si="6075"/>
        <v>0</v>
      </c>
      <c r="BC2259" s="18">
        <f t="shared" si="6042"/>
        <v>17472.867000000002</v>
      </c>
      <c r="BD2259" s="18">
        <f t="shared" si="6043"/>
        <v>17543.5</v>
      </c>
      <c r="BE2259" s="18">
        <f t="shared" si="6044"/>
        <v>17543.5</v>
      </c>
      <c r="BF2259" s="18">
        <f t="shared" si="6075"/>
        <v>0</v>
      </c>
      <c r="BG2259" s="18">
        <f t="shared" si="6075"/>
        <v>0</v>
      </c>
      <c r="BH2259" s="18">
        <f t="shared" si="6075"/>
        <v>0</v>
      </c>
      <c r="BI2259" s="18">
        <f t="shared" si="6038"/>
        <v>17472.867000000002</v>
      </c>
      <c r="BJ2259" s="18">
        <f t="shared" si="6039"/>
        <v>17543.5</v>
      </c>
      <c r="BK2259" s="18">
        <f t="shared" si="6040"/>
        <v>17543.5</v>
      </c>
      <c r="BL2259" s="18">
        <f t="shared" si="6075"/>
        <v>205.21700000000001</v>
      </c>
      <c r="BM2259" s="18">
        <f t="shared" si="6075"/>
        <v>0</v>
      </c>
      <c r="BN2259" s="18">
        <f t="shared" si="6075"/>
        <v>0</v>
      </c>
      <c r="BO2259" s="18">
        <f t="shared" si="5993"/>
        <v>17678.084000000003</v>
      </c>
      <c r="BP2259" s="18">
        <f t="shared" si="5994"/>
        <v>17543.5</v>
      </c>
      <c r="BQ2259" s="18">
        <f t="shared" si="5995"/>
        <v>17543.5</v>
      </c>
      <c r="BR2259" s="18">
        <f t="shared" si="6075"/>
        <v>0</v>
      </c>
      <c r="BS2259" s="18">
        <f t="shared" si="6075"/>
        <v>0</v>
      </c>
      <c r="BT2259" s="18">
        <f t="shared" si="6075"/>
        <v>0</v>
      </c>
      <c r="BU2259" s="18">
        <f t="shared" si="5990"/>
        <v>17678.084000000003</v>
      </c>
      <c r="BV2259" s="18">
        <f t="shared" si="5991"/>
        <v>17543.5</v>
      </c>
      <c r="BW2259" s="18">
        <f t="shared" si="5992"/>
        <v>17543.5</v>
      </c>
      <c r="BX2259" s="18">
        <f t="shared" si="6075"/>
        <v>0</v>
      </c>
      <c r="BY2259" s="18">
        <f t="shared" si="6075"/>
        <v>0</v>
      </c>
      <c r="BZ2259" s="18">
        <f t="shared" si="6075"/>
        <v>0</v>
      </c>
      <c r="CA2259" s="18">
        <f t="shared" si="6072"/>
        <v>17678.084000000003</v>
      </c>
      <c r="CB2259" s="18">
        <f t="shared" si="6073"/>
        <v>17543.5</v>
      </c>
      <c r="CC2259" s="18">
        <f t="shared" si="6074"/>
        <v>17543.5</v>
      </c>
      <c r="CD2259" s="18">
        <f t="shared" si="6075"/>
        <v>0</v>
      </c>
      <c r="CE2259" s="27"/>
      <c r="CF2259" s="33"/>
    </row>
    <row r="2260" spans="1:119" x14ac:dyDescent="0.3">
      <c r="A2260" s="41" t="s">
        <v>381</v>
      </c>
      <c r="B2260" s="39">
        <v>240</v>
      </c>
      <c r="C2260" s="41" t="s">
        <v>198</v>
      </c>
      <c r="D2260" s="41" t="s">
        <v>19</v>
      </c>
      <c r="E2260" s="14" t="s">
        <v>527</v>
      </c>
      <c r="F2260" s="18">
        <v>17543.5</v>
      </c>
      <c r="G2260" s="18">
        <v>17543.5</v>
      </c>
      <c r="H2260" s="18">
        <v>17543.5</v>
      </c>
      <c r="I2260" s="18"/>
      <c r="J2260" s="18"/>
      <c r="K2260" s="18"/>
      <c r="L2260" s="18">
        <f t="shared" si="5983"/>
        <v>17543.5</v>
      </c>
      <c r="M2260" s="18">
        <f t="shared" si="5984"/>
        <v>17543.5</v>
      </c>
      <c r="N2260" s="18">
        <f t="shared" si="5985"/>
        <v>17543.5</v>
      </c>
      <c r="O2260" s="18"/>
      <c r="P2260" s="18"/>
      <c r="Q2260" s="18"/>
      <c r="R2260" s="18"/>
      <c r="S2260" s="18"/>
      <c r="T2260" s="18">
        <f t="shared" si="5948"/>
        <v>17543.5</v>
      </c>
      <c r="U2260" s="18">
        <f t="shared" si="5949"/>
        <v>17543.5</v>
      </c>
      <c r="V2260" s="18">
        <f t="shared" si="5950"/>
        <v>17543.5</v>
      </c>
      <c r="W2260" s="18"/>
      <c r="X2260" s="18"/>
      <c r="Y2260" s="18"/>
      <c r="Z2260" s="18"/>
      <c r="AA2260" s="18"/>
      <c r="AB2260" s="18"/>
      <c r="AC2260" s="18">
        <f t="shared" si="6069"/>
        <v>17543.5</v>
      </c>
      <c r="AD2260" s="18">
        <f t="shared" si="6070"/>
        <v>17543.5</v>
      </c>
      <c r="AE2260" s="18">
        <f t="shared" si="6071"/>
        <v>17543.5</v>
      </c>
      <c r="AF2260" s="18">
        <f>-5.293-13.644-10.952-14.664</f>
        <v>-44.553000000000004</v>
      </c>
      <c r="AG2260" s="18"/>
      <c r="AH2260" s="18"/>
      <c r="AI2260" s="18">
        <f t="shared" si="5997"/>
        <v>17498.947</v>
      </c>
      <c r="AJ2260" s="18">
        <f t="shared" si="5998"/>
        <v>17543.5</v>
      </c>
      <c r="AK2260" s="18">
        <f t="shared" si="5999"/>
        <v>17543.5</v>
      </c>
      <c r="AL2260" s="18"/>
      <c r="AM2260" s="18">
        <f t="shared" si="6000"/>
        <v>17498.947</v>
      </c>
      <c r="AN2260" s="18">
        <v>-10.065</v>
      </c>
      <c r="AO2260" s="18"/>
      <c r="AP2260" s="18"/>
      <c r="AQ2260" s="18">
        <f t="shared" si="6047"/>
        <v>17488.882000000001</v>
      </c>
      <c r="AR2260" s="18">
        <f t="shared" si="6048"/>
        <v>17543.5</v>
      </c>
      <c r="AS2260" s="18">
        <f t="shared" si="6049"/>
        <v>17543.5</v>
      </c>
      <c r="AT2260" s="18"/>
      <c r="AU2260" s="18"/>
      <c r="AV2260" s="18"/>
      <c r="AW2260" s="18">
        <f t="shared" si="6050"/>
        <v>17488.882000000001</v>
      </c>
      <c r="AX2260" s="18">
        <f t="shared" si="6051"/>
        <v>17543.5</v>
      </c>
      <c r="AY2260" s="18">
        <f t="shared" si="6052"/>
        <v>17543.5</v>
      </c>
      <c r="AZ2260" s="18">
        <v>-16.015000000000001</v>
      </c>
      <c r="BA2260" s="18"/>
      <c r="BB2260" s="18"/>
      <c r="BC2260" s="18">
        <f t="shared" si="6042"/>
        <v>17472.867000000002</v>
      </c>
      <c r="BD2260" s="18">
        <f t="shared" si="6043"/>
        <v>17543.5</v>
      </c>
      <c r="BE2260" s="18">
        <f t="shared" si="6044"/>
        <v>17543.5</v>
      </c>
      <c r="BF2260" s="18"/>
      <c r="BG2260" s="18"/>
      <c r="BH2260" s="18"/>
      <c r="BI2260" s="18">
        <f t="shared" si="6038"/>
        <v>17472.867000000002</v>
      </c>
      <c r="BJ2260" s="18">
        <f t="shared" si="6039"/>
        <v>17543.5</v>
      </c>
      <c r="BK2260" s="18">
        <f t="shared" si="6040"/>
        <v>17543.5</v>
      </c>
      <c r="BL2260" s="18">
        <v>205.21700000000001</v>
      </c>
      <c r="BM2260" s="18"/>
      <c r="BN2260" s="18"/>
      <c r="BO2260" s="18">
        <f t="shared" si="5993"/>
        <v>17678.084000000003</v>
      </c>
      <c r="BP2260" s="18">
        <f t="shared" si="5994"/>
        <v>17543.5</v>
      </c>
      <c r="BQ2260" s="18">
        <f t="shared" si="5995"/>
        <v>17543.5</v>
      </c>
      <c r="BR2260" s="18"/>
      <c r="BS2260" s="18"/>
      <c r="BT2260" s="18"/>
      <c r="BU2260" s="18">
        <f t="shared" si="5990"/>
        <v>17678.084000000003</v>
      </c>
      <c r="BV2260" s="18">
        <f t="shared" si="5991"/>
        <v>17543.5</v>
      </c>
      <c r="BW2260" s="18">
        <f t="shared" si="5992"/>
        <v>17543.5</v>
      </c>
      <c r="BX2260" s="18"/>
      <c r="BY2260" s="18"/>
      <c r="BZ2260" s="18"/>
      <c r="CA2260" s="18">
        <f t="shared" si="6072"/>
        <v>17678.084000000003</v>
      </c>
      <c r="CB2260" s="18">
        <f t="shared" si="6073"/>
        <v>17543.5</v>
      </c>
      <c r="CC2260" s="18">
        <f t="shared" si="6074"/>
        <v>17543.5</v>
      </c>
      <c r="CD2260" s="18"/>
      <c r="CE2260" s="27"/>
      <c r="CF2260" s="33"/>
    </row>
    <row r="2261" spans="1:119" ht="46.8" x14ac:dyDescent="0.3">
      <c r="A2261" s="41" t="s">
        <v>803</v>
      </c>
      <c r="B2261" s="39"/>
      <c r="C2261" s="41"/>
      <c r="D2261" s="41"/>
      <c r="E2261" s="14" t="s">
        <v>855</v>
      </c>
      <c r="F2261" s="18">
        <f t="shared" ref="F2261:K2261" si="6076">F2266</f>
        <v>6397.0999999999995</v>
      </c>
      <c r="G2261" s="18">
        <f t="shared" si="6076"/>
        <v>6397.0999999999995</v>
      </c>
      <c r="H2261" s="18">
        <f t="shared" si="6076"/>
        <v>6397.0999999999995</v>
      </c>
      <c r="I2261" s="18">
        <f t="shared" si="6076"/>
        <v>0</v>
      </c>
      <c r="J2261" s="18">
        <f t="shared" si="6076"/>
        <v>0</v>
      </c>
      <c r="K2261" s="18">
        <f t="shared" si="6076"/>
        <v>0</v>
      </c>
      <c r="L2261" s="18">
        <f t="shared" si="5983"/>
        <v>6397.0999999999995</v>
      </c>
      <c r="M2261" s="18">
        <f t="shared" si="5984"/>
        <v>6397.0999999999995</v>
      </c>
      <c r="N2261" s="18">
        <f t="shared" si="5985"/>
        <v>6397.0999999999995</v>
      </c>
      <c r="O2261" s="18">
        <f>O2266</f>
        <v>0</v>
      </c>
      <c r="P2261" s="18">
        <f>P2266</f>
        <v>0</v>
      </c>
      <c r="Q2261" s="18">
        <f>Q2266</f>
        <v>0</v>
      </c>
      <c r="R2261" s="18">
        <f>R2266</f>
        <v>0</v>
      </c>
      <c r="S2261" s="18">
        <f>S2266</f>
        <v>0</v>
      </c>
      <c r="T2261" s="18">
        <f t="shared" si="5948"/>
        <v>6397.0999999999995</v>
      </c>
      <c r="U2261" s="18">
        <f t="shared" si="5949"/>
        <v>6397.0999999999995</v>
      </c>
      <c r="V2261" s="18">
        <f t="shared" si="5950"/>
        <v>6397.0999999999995</v>
      </c>
      <c r="W2261" s="18">
        <f t="shared" ref="W2261:AB2261" si="6077">W2266</f>
        <v>-89.820999999999998</v>
      </c>
      <c r="X2261" s="18">
        <f t="shared" si="6077"/>
        <v>0</v>
      </c>
      <c r="Y2261" s="18">
        <f t="shared" si="6077"/>
        <v>0</v>
      </c>
      <c r="Z2261" s="18">
        <f t="shared" si="6077"/>
        <v>0</v>
      </c>
      <c r="AA2261" s="18">
        <f t="shared" si="6077"/>
        <v>0</v>
      </c>
      <c r="AB2261" s="18">
        <f t="shared" si="6077"/>
        <v>0</v>
      </c>
      <c r="AC2261" s="18">
        <f t="shared" si="6069"/>
        <v>6307.2789999999995</v>
      </c>
      <c r="AD2261" s="18">
        <f t="shared" si="6070"/>
        <v>6397.0999999999995</v>
      </c>
      <c r="AE2261" s="18">
        <f t="shared" si="6071"/>
        <v>6397.0999999999995</v>
      </c>
      <c r="AF2261" s="18">
        <f>AF2266+AF2262</f>
        <v>17067.410999999996</v>
      </c>
      <c r="AG2261" s="18">
        <f t="shared" ref="AG2261:CD2261" si="6078">AG2266+AG2262</f>
        <v>0</v>
      </c>
      <c r="AH2261" s="18">
        <f t="shared" si="6078"/>
        <v>0</v>
      </c>
      <c r="AI2261" s="18">
        <f t="shared" si="5997"/>
        <v>23374.689999999995</v>
      </c>
      <c r="AJ2261" s="18">
        <f t="shared" si="5998"/>
        <v>6397.0999999999995</v>
      </c>
      <c r="AK2261" s="18">
        <f t="shared" si="5999"/>
        <v>6397.0999999999995</v>
      </c>
      <c r="AL2261" s="18">
        <f t="shared" ref="AL2261" si="6079">AL2266+AL2262</f>
        <v>0</v>
      </c>
      <c r="AM2261" s="18">
        <f t="shared" si="6000"/>
        <v>23374.689999999995</v>
      </c>
      <c r="AN2261" s="18">
        <f t="shared" ref="AN2261:AP2261" si="6080">AN2266+AN2262</f>
        <v>-677.44600000000003</v>
      </c>
      <c r="AO2261" s="18">
        <f t="shared" si="6080"/>
        <v>0</v>
      </c>
      <c r="AP2261" s="18">
        <f t="shared" si="6080"/>
        <v>0</v>
      </c>
      <c r="AQ2261" s="18">
        <f t="shared" si="6047"/>
        <v>22697.243999999995</v>
      </c>
      <c r="AR2261" s="18">
        <f t="shared" si="6048"/>
        <v>6397.0999999999995</v>
      </c>
      <c r="AS2261" s="18">
        <f t="shared" si="6049"/>
        <v>6397.0999999999995</v>
      </c>
      <c r="AT2261" s="18">
        <f t="shared" ref="AT2261:AV2261" si="6081">AT2266+AT2262</f>
        <v>0</v>
      </c>
      <c r="AU2261" s="18">
        <f t="shared" si="6081"/>
        <v>0</v>
      </c>
      <c r="AV2261" s="18">
        <f t="shared" si="6081"/>
        <v>0</v>
      </c>
      <c r="AW2261" s="18">
        <f t="shared" si="6050"/>
        <v>22697.243999999995</v>
      </c>
      <c r="AX2261" s="18">
        <f t="shared" si="6051"/>
        <v>6397.0999999999995</v>
      </c>
      <c r="AY2261" s="18">
        <f t="shared" si="6052"/>
        <v>6397.0999999999995</v>
      </c>
      <c r="AZ2261" s="18">
        <f t="shared" ref="AZ2261:BB2261" si="6082">AZ2266+AZ2262</f>
        <v>0</v>
      </c>
      <c r="BA2261" s="18">
        <f t="shared" si="6082"/>
        <v>0</v>
      </c>
      <c r="BB2261" s="18">
        <f t="shared" si="6082"/>
        <v>0</v>
      </c>
      <c r="BC2261" s="18">
        <f t="shared" si="6042"/>
        <v>22697.243999999995</v>
      </c>
      <c r="BD2261" s="18">
        <f t="shared" si="6043"/>
        <v>6397.0999999999995</v>
      </c>
      <c r="BE2261" s="18">
        <f t="shared" si="6044"/>
        <v>6397.0999999999995</v>
      </c>
      <c r="BF2261" s="18">
        <f t="shared" ref="BF2261:BH2261" si="6083">BF2266+BF2262</f>
        <v>0</v>
      </c>
      <c r="BG2261" s="18">
        <f t="shared" si="6083"/>
        <v>0</v>
      </c>
      <c r="BH2261" s="18">
        <f t="shared" si="6083"/>
        <v>0</v>
      </c>
      <c r="BI2261" s="18">
        <f t="shared" si="6038"/>
        <v>22697.243999999995</v>
      </c>
      <c r="BJ2261" s="18">
        <f t="shared" si="6039"/>
        <v>6397.0999999999995</v>
      </c>
      <c r="BK2261" s="18">
        <f t="shared" si="6040"/>
        <v>6397.0999999999995</v>
      </c>
      <c r="BL2261" s="18">
        <f t="shared" ref="BL2261:BN2261" si="6084">BL2266+BL2262</f>
        <v>-28.891999999999999</v>
      </c>
      <c r="BM2261" s="18">
        <f t="shared" si="6084"/>
        <v>0</v>
      </c>
      <c r="BN2261" s="18">
        <f t="shared" si="6084"/>
        <v>0</v>
      </c>
      <c r="BO2261" s="18">
        <f t="shared" si="5993"/>
        <v>22668.351999999995</v>
      </c>
      <c r="BP2261" s="18">
        <f t="shared" si="5994"/>
        <v>6397.0999999999995</v>
      </c>
      <c r="BQ2261" s="18">
        <f t="shared" si="5995"/>
        <v>6397.0999999999995</v>
      </c>
      <c r="BR2261" s="18">
        <f t="shared" ref="BR2261:BT2261" si="6085">BR2266+BR2262</f>
        <v>0</v>
      </c>
      <c r="BS2261" s="18">
        <f t="shared" si="6085"/>
        <v>0</v>
      </c>
      <c r="BT2261" s="18">
        <f t="shared" si="6085"/>
        <v>0</v>
      </c>
      <c r="BU2261" s="18">
        <f t="shared" si="5990"/>
        <v>22668.351999999995</v>
      </c>
      <c r="BV2261" s="18">
        <f t="shared" si="5991"/>
        <v>6397.0999999999995</v>
      </c>
      <c r="BW2261" s="18">
        <f t="shared" si="5992"/>
        <v>6397.0999999999995</v>
      </c>
      <c r="BX2261" s="18">
        <f t="shared" ref="BX2261:BZ2261" si="6086">BX2266+BX2262</f>
        <v>-449.84799999999996</v>
      </c>
      <c r="BY2261" s="18">
        <f t="shared" si="6086"/>
        <v>0</v>
      </c>
      <c r="BZ2261" s="18">
        <f t="shared" si="6086"/>
        <v>0</v>
      </c>
      <c r="CA2261" s="18">
        <f t="shared" si="6072"/>
        <v>22218.503999999994</v>
      </c>
      <c r="CB2261" s="18">
        <f t="shared" si="6073"/>
        <v>6397.0999999999995</v>
      </c>
      <c r="CC2261" s="18">
        <f t="shared" si="6074"/>
        <v>6397.0999999999995</v>
      </c>
      <c r="CD2261" s="18">
        <f t="shared" si="6078"/>
        <v>0</v>
      </c>
      <c r="CE2261" s="27"/>
      <c r="CF2261" s="33"/>
    </row>
    <row r="2262" spans="1:119" ht="31.2" x14ac:dyDescent="0.3">
      <c r="A2262" s="19" t="s">
        <v>1564</v>
      </c>
      <c r="B2262" s="39"/>
      <c r="C2262" s="41"/>
      <c r="D2262" s="41"/>
      <c r="E2262" s="14" t="s">
        <v>1563</v>
      </c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>
        <f>AF2263</f>
        <v>16940.715999999997</v>
      </c>
      <c r="AG2262" s="18">
        <f t="shared" ref="AG2262:CD2264" si="6087">AG2263</f>
        <v>0</v>
      </c>
      <c r="AH2262" s="18">
        <f t="shared" si="6087"/>
        <v>0</v>
      </c>
      <c r="AI2262" s="18">
        <f t="shared" si="5997"/>
        <v>16940.715999999997</v>
      </c>
      <c r="AJ2262" s="18">
        <f t="shared" si="5998"/>
        <v>0</v>
      </c>
      <c r="AK2262" s="18">
        <f t="shared" si="5999"/>
        <v>0</v>
      </c>
      <c r="AL2262" s="18">
        <f t="shared" si="6087"/>
        <v>0</v>
      </c>
      <c r="AM2262" s="18">
        <f t="shared" si="6000"/>
        <v>16940.715999999997</v>
      </c>
      <c r="AN2262" s="18">
        <f t="shared" si="6087"/>
        <v>0</v>
      </c>
      <c r="AO2262" s="18">
        <f t="shared" si="6087"/>
        <v>0</v>
      </c>
      <c r="AP2262" s="18">
        <f t="shared" si="6087"/>
        <v>0</v>
      </c>
      <c r="AQ2262" s="18">
        <f t="shared" si="6047"/>
        <v>16940.715999999997</v>
      </c>
      <c r="AR2262" s="18">
        <f t="shared" si="6048"/>
        <v>0</v>
      </c>
      <c r="AS2262" s="18">
        <f t="shared" si="6049"/>
        <v>0</v>
      </c>
      <c r="AT2262" s="18">
        <f t="shared" si="6087"/>
        <v>0</v>
      </c>
      <c r="AU2262" s="18">
        <f t="shared" si="6087"/>
        <v>0</v>
      </c>
      <c r="AV2262" s="18">
        <f t="shared" si="6087"/>
        <v>0</v>
      </c>
      <c r="AW2262" s="18">
        <f t="shared" si="6050"/>
        <v>16940.715999999997</v>
      </c>
      <c r="AX2262" s="18">
        <f t="shared" si="6051"/>
        <v>0</v>
      </c>
      <c r="AY2262" s="18">
        <f t="shared" si="6052"/>
        <v>0</v>
      </c>
      <c r="AZ2262" s="18">
        <f t="shared" si="6087"/>
        <v>0</v>
      </c>
      <c r="BA2262" s="18">
        <f t="shared" si="6087"/>
        <v>0</v>
      </c>
      <c r="BB2262" s="18">
        <f t="shared" si="6087"/>
        <v>0</v>
      </c>
      <c r="BC2262" s="18">
        <f t="shared" si="6042"/>
        <v>16940.715999999997</v>
      </c>
      <c r="BD2262" s="18">
        <f t="shared" si="6043"/>
        <v>0</v>
      </c>
      <c r="BE2262" s="18">
        <f t="shared" si="6044"/>
        <v>0</v>
      </c>
      <c r="BF2262" s="18">
        <f t="shared" si="6087"/>
        <v>0</v>
      </c>
      <c r="BG2262" s="18">
        <f t="shared" si="6087"/>
        <v>0</v>
      </c>
      <c r="BH2262" s="18">
        <f t="shared" si="6087"/>
        <v>0</v>
      </c>
      <c r="BI2262" s="18">
        <f t="shared" si="6038"/>
        <v>16940.715999999997</v>
      </c>
      <c r="BJ2262" s="18">
        <f t="shared" si="6039"/>
        <v>0</v>
      </c>
      <c r="BK2262" s="18">
        <f t="shared" si="6040"/>
        <v>0</v>
      </c>
      <c r="BL2262" s="18">
        <f t="shared" si="6087"/>
        <v>-28.891999999999999</v>
      </c>
      <c r="BM2262" s="18">
        <f t="shared" si="6087"/>
        <v>0</v>
      </c>
      <c r="BN2262" s="18">
        <f t="shared" si="6087"/>
        <v>0</v>
      </c>
      <c r="BO2262" s="18">
        <f t="shared" si="5993"/>
        <v>16911.823999999997</v>
      </c>
      <c r="BP2262" s="18">
        <f t="shared" si="5994"/>
        <v>0</v>
      </c>
      <c r="BQ2262" s="18">
        <f t="shared" si="5995"/>
        <v>0</v>
      </c>
      <c r="BR2262" s="18">
        <f t="shared" si="6087"/>
        <v>0</v>
      </c>
      <c r="BS2262" s="18">
        <f t="shared" si="6087"/>
        <v>0</v>
      </c>
      <c r="BT2262" s="18">
        <f t="shared" si="6087"/>
        <v>0</v>
      </c>
      <c r="BU2262" s="18">
        <f t="shared" si="5990"/>
        <v>16911.823999999997</v>
      </c>
      <c r="BV2262" s="18">
        <f t="shared" si="5991"/>
        <v>0</v>
      </c>
      <c r="BW2262" s="18">
        <f t="shared" si="5992"/>
        <v>0</v>
      </c>
      <c r="BX2262" s="18">
        <f t="shared" si="6087"/>
        <v>-95.354000000000013</v>
      </c>
      <c r="BY2262" s="18">
        <f t="shared" si="6087"/>
        <v>0</v>
      </c>
      <c r="BZ2262" s="18">
        <f t="shared" si="6087"/>
        <v>0</v>
      </c>
      <c r="CA2262" s="18">
        <f t="shared" si="6072"/>
        <v>16816.469999999998</v>
      </c>
      <c r="CB2262" s="18">
        <f t="shared" si="6073"/>
        <v>0</v>
      </c>
      <c r="CC2262" s="18">
        <f t="shared" si="6074"/>
        <v>0</v>
      </c>
      <c r="CD2262" s="18">
        <f t="shared" si="6087"/>
        <v>0</v>
      </c>
      <c r="CE2262" s="27"/>
      <c r="CF2262" s="33"/>
    </row>
    <row r="2263" spans="1:119" ht="31.2" x14ac:dyDescent="0.3">
      <c r="A2263" s="19" t="s">
        <v>1564</v>
      </c>
      <c r="B2263" s="39">
        <v>200</v>
      </c>
      <c r="C2263" s="41"/>
      <c r="D2263" s="41"/>
      <c r="E2263" s="14" t="s">
        <v>551</v>
      </c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>
        <f>AF2264</f>
        <v>16940.715999999997</v>
      </c>
      <c r="AG2263" s="18">
        <f t="shared" si="6087"/>
        <v>0</v>
      </c>
      <c r="AH2263" s="18">
        <f t="shared" si="6087"/>
        <v>0</v>
      </c>
      <c r="AI2263" s="18">
        <f t="shared" si="5997"/>
        <v>16940.715999999997</v>
      </c>
      <c r="AJ2263" s="18">
        <f t="shared" si="5998"/>
        <v>0</v>
      </c>
      <c r="AK2263" s="18">
        <f t="shared" si="5999"/>
        <v>0</v>
      </c>
      <c r="AL2263" s="18">
        <f t="shared" si="6087"/>
        <v>0</v>
      </c>
      <c r="AM2263" s="18">
        <f t="shared" si="6000"/>
        <v>16940.715999999997</v>
      </c>
      <c r="AN2263" s="18">
        <f t="shared" si="6087"/>
        <v>0</v>
      </c>
      <c r="AO2263" s="18">
        <f t="shared" si="6087"/>
        <v>0</v>
      </c>
      <c r="AP2263" s="18">
        <f t="shared" si="6087"/>
        <v>0</v>
      </c>
      <c r="AQ2263" s="18">
        <f t="shared" si="6047"/>
        <v>16940.715999999997</v>
      </c>
      <c r="AR2263" s="18">
        <f t="shared" si="6048"/>
        <v>0</v>
      </c>
      <c r="AS2263" s="18">
        <f t="shared" si="6049"/>
        <v>0</v>
      </c>
      <c r="AT2263" s="18">
        <f t="shared" si="6087"/>
        <v>0</v>
      </c>
      <c r="AU2263" s="18">
        <f t="shared" si="6087"/>
        <v>0</v>
      </c>
      <c r="AV2263" s="18">
        <f t="shared" si="6087"/>
        <v>0</v>
      </c>
      <c r="AW2263" s="18">
        <f t="shared" si="6050"/>
        <v>16940.715999999997</v>
      </c>
      <c r="AX2263" s="18">
        <f t="shared" si="6051"/>
        <v>0</v>
      </c>
      <c r="AY2263" s="18">
        <f t="shared" si="6052"/>
        <v>0</v>
      </c>
      <c r="AZ2263" s="18">
        <f t="shared" si="6087"/>
        <v>0</v>
      </c>
      <c r="BA2263" s="18">
        <f t="shared" si="6087"/>
        <v>0</v>
      </c>
      <c r="BB2263" s="18">
        <f t="shared" si="6087"/>
        <v>0</v>
      </c>
      <c r="BC2263" s="18">
        <f t="shared" si="6042"/>
        <v>16940.715999999997</v>
      </c>
      <c r="BD2263" s="18">
        <f t="shared" si="6043"/>
        <v>0</v>
      </c>
      <c r="BE2263" s="18">
        <f t="shared" si="6044"/>
        <v>0</v>
      </c>
      <c r="BF2263" s="18">
        <f t="shared" si="6087"/>
        <v>0</v>
      </c>
      <c r="BG2263" s="18">
        <f t="shared" si="6087"/>
        <v>0</v>
      </c>
      <c r="BH2263" s="18">
        <f t="shared" si="6087"/>
        <v>0</v>
      </c>
      <c r="BI2263" s="18">
        <f t="shared" si="6038"/>
        <v>16940.715999999997</v>
      </c>
      <c r="BJ2263" s="18">
        <f t="shared" si="6039"/>
        <v>0</v>
      </c>
      <c r="BK2263" s="18">
        <f t="shared" si="6040"/>
        <v>0</v>
      </c>
      <c r="BL2263" s="18">
        <f t="shared" si="6087"/>
        <v>-28.891999999999999</v>
      </c>
      <c r="BM2263" s="18">
        <f t="shared" si="6087"/>
        <v>0</v>
      </c>
      <c r="BN2263" s="18">
        <f t="shared" si="6087"/>
        <v>0</v>
      </c>
      <c r="BO2263" s="18">
        <f t="shared" si="5993"/>
        <v>16911.823999999997</v>
      </c>
      <c r="BP2263" s="18">
        <f t="shared" si="5994"/>
        <v>0</v>
      </c>
      <c r="BQ2263" s="18">
        <f t="shared" si="5995"/>
        <v>0</v>
      </c>
      <c r="BR2263" s="18">
        <f t="shared" si="6087"/>
        <v>0</v>
      </c>
      <c r="BS2263" s="18">
        <f t="shared" si="6087"/>
        <v>0</v>
      </c>
      <c r="BT2263" s="18">
        <f t="shared" si="6087"/>
        <v>0</v>
      </c>
      <c r="BU2263" s="18">
        <f t="shared" si="5990"/>
        <v>16911.823999999997</v>
      </c>
      <c r="BV2263" s="18">
        <f t="shared" si="5991"/>
        <v>0</v>
      </c>
      <c r="BW2263" s="18">
        <f t="shared" si="5992"/>
        <v>0</v>
      </c>
      <c r="BX2263" s="18">
        <f t="shared" si="6087"/>
        <v>-95.354000000000013</v>
      </c>
      <c r="BY2263" s="18">
        <f t="shared" si="6087"/>
        <v>0</v>
      </c>
      <c r="BZ2263" s="18">
        <f t="shared" si="6087"/>
        <v>0</v>
      </c>
      <c r="CA2263" s="18">
        <f t="shared" si="6072"/>
        <v>16816.469999999998</v>
      </c>
      <c r="CB2263" s="18">
        <f t="shared" si="6073"/>
        <v>0</v>
      </c>
      <c r="CC2263" s="18">
        <f t="shared" si="6074"/>
        <v>0</v>
      </c>
      <c r="CD2263" s="18">
        <f t="shared" si="6087"/>
        <v>0</v>
      </c>
      <c r="CE2263" s="27"/>
      <c r="CF2263" s="33"/>
    </row>
    <row r="2264" spans="1:119" ht="46.8" x14ac:dyDescent="0.3">
      <c r="A2264" s="19" t="s">
        <v>1564</v>
      </c>
      <c r="B2264" s="39">
        <v>240</v>
      </c>
      <c r="C2264" s="41"/>
      <c r="D2264" s="41"/>
      <c r="E2264" s="14" t="s">
        <v>559</v>
      </c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/>
      <c r="AF2264" s="18">
        <f>AF2265</f>
        <v>16940.715999999997</v>
      </c>
      <c r="AG2264" s="18">
        <f t="shared" si="6087"/>
        <v>0</v>
      </c>
      <c r="AH2264" s="18">
        <f t="shared" si="6087"/>
        <v>0</v>
      </c>
      <c r="AI2264" s="18">
        <f t="shared" si="5997"/>
        <v>16940.715999999997</v>
      </c>
      <c r="AJ2264" s="18">
        <f t="shared" si="5998"/>
        <v>0</v>
      </c>
      <c r="AK2264" s="18">
        <f t="shared" si="5999"/>
        <v>0</v>
      </c>
      <c r="AL2264" s="18">
        <f t="shared" si="6087"/>
        <v>0</v>
      </c>
      <c r="AM2264" s="18">
        <f t="shared" si="6000"/>
        <v>16940.715999999997</v>
      </c>
      <c r="AN2264" s="18">
        <f t="shared" si="6087"/>
        <v>0</v>
      </c>
      <c r="AO2264" s="18">
        <f t="shared" si="6087"/>
        <v>0</v>
      </c>
      <c r="AP2264" s="18">
        <f t="shared" si="6087"/>
        <v>0</v>
      </c>
      <c r="AQ2264" s="18">
        <f t="shared" si="6047"/>
        <v>16940.715999999997</v>
      </c>
      <c r="AR2264" s="18">
        <f t="shared" si="6048"/>
        <v>0</v>
      </c>
      <c r="AS2264" s="18">
        <f t="shared" si="6049"/>
        <v>0</v>
      </c>
      <c r="AT2264" s="18">
        <f t="shared" si="6087"/>
        <v>0</v>
      </c>
      <c r="AU2264" s="18">
        <f t="shared" si="6087"/>
        <v>0</v>
      </c>
      <c r="AV2264" s="18">
        <f t="shared" si="6087"/>
        <v>0</v>
      </c>
      <c r="AW2264" s="18">
        <f t="shared" si="6050"/>
        <v>16940.715999999997</v>
      </c>
      <c r="AX2264" s="18">
        <f t="shared" si="6051"/>
        <v>0</v>
      </c>
      <c r="AY2264" s="18">
        <f t="shared" si="6052"/>
        <v>0</v>
      </c>
      <c r="AZ2264" s="18">
        <f t="shared" si="6087"/>
        <v>0</v>
      </c>
      <c r="BA2264" s="18">
        <f t="shared" si="6087"/>
        <v>0</v>
      </c>
      <c r="BB2264" s="18">
        <f t="shared" si="6087"/>
        <v>0</v>
      </c>
      <c r="BC2264" s="18">
        <f t="shared" si="6042"/>
        <v>16940.715999999997</v>
      </c>
      <c r="BD2264" s="18">
        <f t="shared" si="6043"/>
        <v>0</v>
      </c>
      <c r="BE2264" s="18">
        <f t="shared" si="6044"/>
        <v>0</v>
      </c>
      <c r="BF2264" s="18">
        <f t="shared" si="6087"/>
        <v>0</v>
      </c>
      <c r="BG2264" s="18">
        <f t="shared" si="6087"/>
        <v>0</v>
      </c>
      <c r="BH2264" s="18">
        <f t="shared" si="6087"/>
        <v>0</v>
      </c>
      <c r="BI2264" s="18">
        <f t="shared" si="6038"/>
        <v>16940.715999999997</v>
      </c>
      <c r="BJ2264" s="18">
        <f t="shared" si="6039"/>
        <v>0</v>
      </c>
      <c r="BK2264" s="18">
        <f t="shared" si="6040"/>
        <v>0</v>
      </c>
      <c r="BL2264" s="18">
        <f t="shared" si="6087"/>
        <v>-28.891999999999999</v>
      </c>
      <c r="BM2264" s="18">
        <f t="shared" si="6087"/>
        <v>0</v>
      </c>
      <c r="BN2264" s="18">
        <f t="shared" si="6087"/>
        <v>0</v>
      </c>
      <c r="BO2264" s="18">
        <f t="shared" si="5993"/>
        <v>16911.823999999997</v>
      </c>
      <c r="BP2264" s="18">
        <f t="shared" si="5994"/>
        <v>0</v>
      </c>
      <c r="BQ2264" s="18">
        <f t="shared" si="5995"/>
        <v>0</v>
      </c>
      <c r="BR2264" s="18">
        <f t="shared" si="6087"/>
        <v>0</v>
      </c>
      <c r="BS2264" s="18">
        <f t="shared" si="6087"/>
        <v>0</v>
      </c>
      <c r="BT2264" s="18">
        <f t="shared" si="6087"/>
        <v>0</v>
      </c>
      <c r="BU2264" s="18">
        <f t="shared" si="5990"/>
        <v>16911.823999999997</v>
      </c>
      <c r="BV2264" s="18">
        <f t="shared" si="5991"/>
        <v>0</v>
      </c>
      <c r="BW2264" s="18">
        <f t="shared" si="5992"/>
        <v>0</v>
      </c>
      <c r="BX2264" s="18">
        <f t="shared" si="6087"/>
        <v>-95.354000000000013</v>
      </c>
      <c r="BY2264" s="18">
        <f t="shared" si="6087"/>
        <v>0</v>
      </c>
      <c r="BZ2264" s="18">
        <f t="shared" si="6087"/>
        <v>0</v>
      </c>
      <c r="CA2264" s="18">
        <f t="shared" si="6072"/>
        <v>16816.469999999998</v>
      </c>
      <c r="CB2264" s="18">
        <f t="shared" si="6073"/>
        <v>0</v>
      </c>
      <c r="CC2264" s="18">
        <f t="shared" si="6074"/>
        <v>0</v>
      </c>
      <c r="CD2264" s="18">
        <f t="shared" si="6087"/>
        <v>0</v>
      </c>
      <c r="CE2264" s="27"/>
      <c r="CF2264" s="33"/>
    </row>
    <row r="2265" spans="1:119" x14ac:dyDescent="0.3">
      <c r="A2265" s="19" t="s">
        <v>1564</v>
      </c>
      <c r="B2265" s="39">
        <v>240</v>
      </c>
      <c r="C2265" s="41" t="s">
        <v>198</v>
      </c>
      <c r="D2265" s="41" t="s">
        <v>19</v>
      </c>
      <c r="E2265" s="14" t="s">
        <v>527</v>
      </c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>
        <f>377.297+6414.717+5778.405+474.167+3896.13</f>
        <v>16940.715999999997</v>
      </c>
      <c r="AG2265" s="18"/>
      <c r="AH2265" s="18"/>
      <c r="AI2265" s="18">
        <f t="shared" si="5997"/>
        <v>16940.715999999997</v>
      </c>
      <c r="AJ2265" s="18">
        <f t="shared" si="5998"/>
        <v>0</v>
      </c>
      <c r="AK2265" s="18">
        <f t="shared" si="5999"/>
        <v>0</v>
      </c>
      <c r="AL2265" s="18"/>
      <c r="AM2265" s="18">
        <f t="shared" si="6000"/>
        <v>16940.715999999997</v>
      </c>
      <c r="AN2265" s="18"/>
      <c r="AO2265" s="18"/>
      <c r="AP2265" s="18"/>
      <c r="AQ2265" s="18">
        <f t="shared" si="6047"/>
        <v>16940.715999999997</v>
      </c>
      <c r="AR2265" s="18">
        <f t="shared" si="6048"/>
        <v>0</v>
      </c>
      <c r="AS2265" s="18">
        <f t="shared" si="6049"/>
        <v>0</v>
      </c>
      <c r="AT2265" s="18"/>
      <c r="AU2265" s="18"/>
      <c r="AV2265" s="18"/>
      <c r="AW2265" s="18">
        <f t="shared" si="6050"/>
        <v>16940.715999999997</v>
      </c>
      <c r="AX2265" s="18">
        <f t="shared" si="6051"/>
        <v>0</v>
      </c>
      <c r="AY2265" s="18">
        <f t="shared" si="6052"/>
        <v>0</v>
      </c>
      <c r="AZ2265" s="18"/>
      <c r="BA2265" s="18"/>
      <c r="BB2265" s="18"/>
      <c r="BC2265" s="18">
        <f t="shared" si="6042"/>
        <v>16940.715999999997</v>
      </c>
      <c r="BD2265" s="18">
        <f t="shared" si="6043"/>
        <v>0</v>
      </c>
      <c r="BE2265" s="18">
        <f t="shared" si="6044"/>
        <v>0</v>
      </c>
      <c r="BF2265" s="18"/>
      <c r="BG2265" s="18"/>
      <c r="BH2265" s="18"/>
      <c r="BI2265" s="18">
        <f t="shared" si="6038"/>
        <v>16940.715999999997</v>
      </c>
      <c r="BJ2265" s="18">
        <f t="shared" si="6039"/>
        <v>0</v>
      </c>
      <c r="BK2265" s="18">
        <f t="shared" si="6040"/>
        <v>0</v>
      </c>
      <c r="BL2265" s="18">
        <v>-28.891999999999999</v>
      </c>
      <c r="BM2265" s="18"/>
      <c r="BN2265" s="18"/>
      <c r="BO2265" s="18">
        <f t="shared" si="5993"/>
        <v>16911.823999999997</v>
      </c>
      <c r="BP2265" s="18">
        <f t="shared" si="5994"/>
        <v>0</v>
      </c>
      <c r="BQ2265" s="18">
        <f t="shared" si="5995"/>
        <v>0</v>
      </c>
      <c r="BR2265" s="18"/>
      <c r="BS2265" s="18"/>
      <c r="BT2265" s="18"/>
      <c r="BU2265" s="18">
        <f t="shared" si="5990"/>
        <v>16911.823999999997</v>
      </c>
      <c r="BV2265" s="18">
        <f t="shared" si="5991"/>
        <v>0</v>
      </c>
      <c r="BW2265" s="18">
        <f t="shared" si="5992"/>
        <v>0</v>
      </c>
      <c r="BX2265" s="18">
        <f>-65.043-30.311</f>
        <v>-95.354000000000013</v>
      </c>
      <c r="BY2265" s="18"/>
      <c r="BZ2265" s="18"/>
      <c r="CA2265" s="18">
        <f t="shared" si="6072"/>
        <v>16816.469999999998</v>
      </c>
      <c r="CB2265" s="18">
        <f t="shared" si="6073"/>
        <v>0</v>
      </c>
      <c r="CC2265" s="18">
        <f t="shared" si="6074"/>
        <v>0</v>
      </c>
      <c r="CD2265" s="18"/>
      <c r="CE2265" s="27"/>
      <c r="CF2265" s="33"/>
    </row>
    <row r="2266" spans="1:119" ht="31.2" x14ac:dyDescent="0.3">
      <c r="A2266" s="41" t="s">
        <v>804</v>
      </c>
      <c r="B2266" s="39"/>
      <c r="C2266" s="41"/>
      <c r="D2266" s="41"/>
      <c r="E2266" s="14" t="s">
        <v>1506</v>
      </c>
      <c r="F2266" s="18">
        <f t="shared" ref="F2266:K2268" si="6088">F2267</f>
        <v>6397.0999999999995</v>
      </c>
      <c r="G2266" s="18">
        <f t="shared" si="6088"/>
        <v>6397.0999999999995</v>
      </c>
      <c r="H2266" s="18">
        <f t="shared" si="6088"/>
        <v>6397.0999999999995</v>
      </c>
      <c r="I2266" s="18">
        <f t="shared" si="6088"/>
        <v>0</v>
      </c>
      <c r="J2266" s="18">
        <f t="shared" si="6088"/>
        <v>0</v>
      </c>
      <c r="K2266" s="18">
        <f t="shared" si="6088"/>
        <v>0</v>
      </c>
      <c r="L2266" s="18">
        <f t="shared" si="5983"/>
        <v>6397.0999999999995</v>
      </c>
      <c r="M2266" s="18">
        <f t="shared" si="5984"/>
        <v>6397.0999999999995</v>
      </c>
      <c r="N2266" s="18">
        <f t="shared" si="5985"/>
        <v>6397.0999999999995</v>
      </c>
      <c r="O2266" s="18">
        <f t="shared" ref="O2266:S2268" si="6089">O2267</f>
        <v>0</v>
      </c>
      <c r="P2266" s="18">
        <f t="shared" si="6089"/>
        <v>0</v>
      </c>
      <c r="Q2266" s="18">
        <f t="shared" si="6089"/>
        <v>0</v>
      </c>
      <c r="R2266" s="18">
        <f t="shared" si="6089"/>
        <v>0</v>
      </c>
      <c r="S2266" s="18">
        <f t="shared" si="6089"/>
        <v>0</v>
      </c>
      <c r="T2266" s="18">
        <f t="shared" si="5948"/>
        <v>6397.0999999999995</v>
      </c>
      <c r="U2266" s="18">
        <f t="shared" si="5949"/>
        <v>6397.0999999999995</v>
      </c>
      <c r="V2266" s="18">
        <f t="shared" si="5950"/>
        <v>6397.0999999999995</v>
      </c>
      <c r="W2266" s="18">
        <f t="shared" ref="W2266:CD2268" si="6090">W2267</f>
        <v>-89.820999999999998</v>
      </c>
      <c r="X2266" s="18">
        <f t="shared" si="6090"/>
        <v>0</v>
      </c>
      <c r="Y2266" s="18">
        <f t="shared" si="6090"/>
        <v>0</v>
      </c>
      <c r="Z2266" s="18">
        <f t="shared" si="6090"/>
        <v>0</v>
      </c>
      <c r="AA2266" s="18">
        <f t="shared" si="6090"/>
        <v>0</v>
      </c>
      <c r="AB2266" s="18">
        <f t="shared" si="6090"/>
        <v>0</v>
      </c>
      <c r="AC2266" s="18">
        <f t="shared" si="6069"/>
        <v>6307.2789999999995</v>
      </c>
      <c r="AD2266" s="18">
        <f t="shared" si="6070"/>
        <v>6397.0999999999995</v>
      </c>
      <c r="AE2266" s="18">
        <f t="shared" si="6071"/>
        <v>6397.0999999999995</v>
      </c>
      <c r="AF2266" s="18">
        <f t="shared" si="6090"/>
        <v>126.69500000000005</v>
      </c>
      <c r="AG2266" s="18">
        <f t="shared" si="6090"/>
        <v>0</v>
      </c>
      <c r="AH2266" s="18">
        <f t="shared" si="6090"/>
        <v>0</v>
      </c>
      <c r="AI2266" s="18">
        <f t="shared" si="5997"/>
        <v>6433.9739999999993</v>
      </c>
      <c r="AJ2266" s="18">
        <f t="shared" si="5998"/>
        <v>6397.0999999999995</v>
      </c>
      <c r="AK2266" s="18">
        <f t="shared" si="5999"/>
        <v>6397.0999999999995</v>
      </c>
      <c r="AL2266" s="18">
        <f t="shared" si="6090"/>
        <v>0</v>
      </c>
      <c r="AM2266" s="18">
        <f t="shared" si="6000"/>
        <v>6433.9739999999993</v>
      </c>
      <c r="AN2266" s="18">
        <f t="shared" si="6090"/>
        <v>-677.44600000000003</v>
      </c>
      <c r="AO2266" s="18">
        <f t="shared" si="6090"/>
        <v>0</v>
      </c>
      <c r="AP2266" s="18">
        <f t="shared" si="6090"/>
        <v>0</v>
      </c>
      <c r="AQ2266" s="18">
        <f t="shared" si="6047"/>
        <v>5756.5279999999993</v>
      </c>
      <c r="AR2266" s="18">
        <f t="shared" si="6048"/>
        <v>6397.0999999999995</v>
      </c>
      <c r="AS2266" s="18">
        <f t="shared" si="6049"/>
        <v>6397.0999999999995</v>
      </c>
      <c r="AT2266" s="18">
        <f t="shared" si="6090"/>
        <v>0</v>
      </c>
      <c r="AU2266" s="18">
        <f t="shared" si="6090"/>
        <v>0</v>
      </c>
      <c r="AV2266" s="18">
        <f t="shared" si="6090"/>
        <v>0</v>
      </c>
      <c r="AW2266" s="18">
        <f t="shared" si="6050"/>
        <v>5756.5279999999993</v>
      </c>
      <c r="AX2266" s="18">
        <f t="shared" si="6051"/>
        <v>6397.0999999999995</v>
      </c>
      <c r="AY2266" s="18">
        <f t="shared" si="6052"/>
        <v>6397.0999999999995</v>
      </c>
      <c r="AZ2266" s="18">
        <f t="shared" si="6090"/>
        <v>0</v>
      </c>
      <c r="BA2266" s="18">
        <f t="shared" si="6090"/>
        <v>0</v>
      </c>
      <c r="BB2266" s="18">
        <f t="shared" si="6090"/>
        <v>0</v>
      </c>
      <c r="BC2266" s="18">
        <f t="shared" si="6042"/>
        <v>5756.5279999999993</v>
      </c>
      <c r="BD2266" s="18">
        <f t="shared" si="6043"/>
        <v>6397.0999999999995</v>
      </c>
      <c r="BE2266" s="18">
        <f t="shared" si="6044"/>
        <v>6397.0999999999995</v>
      </c>
      <c r="BF2266" s="18">
        <f t="shared" si="6090"/>
        <v>0</v>
      </c>
      <c r="BG2266" s="18">
        <f t="shared" si="6090"/>
        <v>0</v>
      </c>
      <c r="BH2266" s="18">
        <f t="shared" si="6090"/>
        <v>0</v>
      </c>
      <c r="BI2266" s="18">
        <f t="shared" si="6038"/>
        <v>5756.5279999999993</v>
      </c>
      <c r="BJ2266" s="18">
        <f t="shared" si="6039"/>
        <v>6397.0999999999995</v>
      </c>
      <c r="BK2266" s="18">
        <f t="shared" si="6040"/>
        <v>6397.0999999999995</v>
      </c>
      <c r="BL2266" s="18">
        <f t="shared" si="6090"/>
        <v>0</v>
      </c>
      <c r="BM2266" s="18">
        <f t="shared" si="6090"/>
        <v>0</v>
      </c>
      <c r="BN2266" s="18">
        <f t="shared" si="6090"/>
        <v>0</v>
      </c>
      <c r="BO2266" s="18">
        <f t="shared" si="5993"/>
        <v>5756.5279999999993</v>
      </c>
      <c r="BP2266" s="18">
        <f t="shared" si="5994"/>
        <v>6397.0999999999995</v>
      </c>
      <c r="BQ2266" s="18">
        <f t="shared" si="5995"/>
        <v>6397.0999999999995</v>
      </c>
      <c r="BR2266" s="18">
        <f t="shared" si="6090"/>
        <v>0</v>
      </c>
      <c r="BS2266" s="18">
        <f t="shared" si="6090"/>
        <v>0</v>
      </c>
      <c r="BT2266" s="18">
        <f t="shared" si="6090"/>
        <v>0</v>
      </c>
      <c r="BU2266" s="18">
        <f t="shared" si="5990"/>
        <v>5756.5279999999993</v>
      </c>
      <c r="BV2266" s="18">
        <f t="shared" si="5991"/>
        <v>6397.0999999999995</v>
      </c>
      <c r="BW2266" s="18">
        <f t="shared" si="5992"/>
        <v>6397.0999999999995</v>
      </c>
      <c r="BX2266" s="18">
        <f t="shared" si="6090"/>
        <v>-354.49399999999997</v>
      </c>
      <c r="BY2266" s="18">
        <f t="shared" si="6090"/>
        <v>0</v>
      </c>
      <c r="BZ2266" s="18">
        <f t="shared" si="6090"/>
        <v>0</v>
      </c>
      <c r="CA2266" s="18">
        <f t="shared" si="6072"/>
        <v>5402.0339999999997</v>
      </c>
      <c r="CB2266" s="18">
        <f t="shared" si="6073"/>
        <v>6397.0999999999995</v>
      </c>
      <c r="CC2266" s="18">
        <f t="shared" si="6074"/>
        <v>6397.0999999999995</v>
      </c>
      <c r="CD2266" s="18">
        <f t="shared" si="6090"/>
        <v>0</v>
      </c>
      <c r="CE2266" s="27"/>
      <c r="CF2266" s="33"/>
    </row>
    <row r="2267" spans="1:119" ht="31.2" x14ac:dyDescent="0.3">
      <c r="A2267" s="41" t="s">
        <v>804</v>
      </c>
      <c r="B2267" s="39">
        <v>200</v>
      </c>
      <c r="C2267" s="41"/>
      <c r="D2267" s="41"/>
      <c r="E2267" s="14" t="s">
        <v>551</v>
      </c>
      <c r="F2267" s="18">
        <f t="shared" si="6088"/>
        <v>6397.0999999999995</v>
      </c>
      <c r="G2267" s="18">
        <f t="shared" si="6088"/>
        <v>6397.0999999999995</v>
      </c>
      <c r="H2267" s="18">
        <f t="shared" si="6088"/>
        <v>6397.0999999999995</v>
      </c>
      <c r="I2267" s="18">
        <f t="shared" si="6088"/>
        <v>0</v>
      </c>
      <c r="J2267" s="18">
        <f t="shared" si="6088"/>
        <v>0</v>
      </c>
      <c r="K2267" s="18">
        <f t="shared" si="6088"/>
        <v>0</v>
      </c>
      <c r="L2267" s="18">
        <f t="shared" si="5983"/>
        <v>6397.0999999999995</v>
      </c>
      <c r="M2267" s="18">
        <f t="shared" si="5984"/>
        <v>6397.0999999999995</v>
      </c>
      <c r="N2267" s="18">
        <f t="shared" si="5985"/>
        <v>6397.0999999999995</v>
      </c>
      <c r="O2267" s="18">
        <f t="shared" si="6089"/>
        <v>0</v>
      </c>
      <c r="P2267" s="18">
        <f t="shared" si="6089"/>
        <v>0</v>
      </c>
      <c r="Q2267" s="18">
        <f t="shared" si="6089"/>
        <v>0</v>
      </c>
      <c r="R2267" s="18">
        <f t="shared" si="6089"/>
        <v>0</v>
      </c>
      <c r="S2267" s="18">
        <f t="shared" si="6089"/>
        <v>0</v>
      </c>
      <c r="T2267" s="18">
        <f t="shared" si="5948"/>
        <v>6397.0999999999995</v>
      </c>
      <c r="U2267" s="18">
        <f t="shared" si="5949"/>
        <v>6397.0999999999995</v>
      </c>
      <c r="V2267" s="18">
        <f t="shared" si="5950"/>
        <v>6397.0999999999995</v>
      </c>
      <c r="W2267" s="18">
        <f t="shared" si="6090"/>
        <v>-89.820999999999998</v>
      </c>
      <c r="X2267" s="18">
        <f t="shared" si="6090"/>
        <v>0</v>
      </c>
      <c r="Y2267" s="18">
        <f t="shared" si="6090"/>
        <v>0</v>
      </c>
      <c r="Z2267" s="18">
        <f t="shared" si="6090"/>
        <v>0</v>
      </c>
      <c r="AA2267" s="18">
        <f t="shared" si="6090"/>
        <v>0</v>
      </c>
      <c r="AB2267" s="18">
        <f t="shared" si="6090"/>
        <v>0</v>
      </c>
      <c r="AC2267" s="18">
        <f t="shared" si="6069"/>
        <v>6307.2789999999995</v>
      </c>
      <c r="AD2267" s="18">
        <f t="shared" si="6070"/>
        <v>6397.0999999999995</v>
      </c>
      <c r="AE2267" s="18">
        <f t="shared" si="6071"/>
        <v>6397.0999999999995</v>
      </c>
      <c r="AF2267" s="18">
        <f t="shared" si="6090"/>
        <v>126.69500000000005</v>
      </c>
      <c r="AG2267" s="18">
        <f t="shared" si="6090"/>
        <v>0</v>
      </c>
      <c r="AH2267" s="18">
        <f t="shared" si="6090"/>
        <v>0</v>
      </c>
      <c r="AI2267" s="18">
        <f t="shared" si="5997"/>
        <v>6433.9739999999993</v>
      </c>
      <c r="AJ2267" s="18">
        <f t="shared" si="5998"/>
        <v>6397.0999999999995</v>
      </c>
      <c r="AK2267" s="18">
        <f t="shared" si="5999"/>
        <v>6397.0999999999995</v>
      </c>
      <c r="AL2267" s="18">
        <f t="shared" si="6090"/>
        <v>0</v>
      </c>
      <c r="AM2267" s="18">
        <f t="shared" si="6000"/>
        <v>6433.9739999999993</v>
      </c>
      <c r="AN2267" s="18">
        <f t="shared" si="6090"/>
        <v>-677.44600000000003</v>
      </c>
      <c r="AO2267" s="18">
        <f t="shared" si="6090"/>
        <v>0</v>
      </c>
      <c r="AP2267" s="18">
        <f t="shared" si="6090"/>
        <v>0</v>
      </c>
      <c r="AQ2267" s="18">
        <f t="shared" si="6047"/>
        <v>5756.5279999999993</v>
      </c>
      <c r="AR2267" s="18">
        <f t="shared" si="6048"/>
        <v>6397.0999999999995</v>
      </c>
      <c r="AS2267" s="18">
        <f t="shared" si="6049"/>
        <v>6397.0999999999995</v>
      </c>
      <c r="AT2267" s="18">
        <f t="shared" si="6090"/>
        <v>0</v>
      </c>
      <c r="AU2267" s="18">
        <f t="shared" si="6090"/>
        <v>0</v>
      </c>
      <c r="AV2267" s="18">
        <f t="shared" si="6090"/>
        <v>0</v>
      </c>
      <c r="AW2267" s="18">
        <f t="shared" si="6050"/>
        <v>5756.5279999999993</v>
      </c>
      <c r="AX2267" s="18">
        <f t="shared" si="6051"/>
        <v>6397.0999999999995</v>
      </c>
      <c r="AY2267" s="18">
        <f t="shared" si="6052"/>
        <v>6397.0999999999995</v>
      </c>
      <c r="AZ2267" s="18">
        <f t="shared" si="6090"/>
        <v>0</v>
      </c>
      <c r="BA2267" s="18">
        <f t="shared" si="6090"/>
        <v>0</v>
      </c>
      <c r="BB2267" s="18">
        <f t="shared" si="6090"/>
        <v>0</v>
      </c>
      <c r="BC2267" s="18">
        <f t="shared" si="6042"/>
        <v>5756.5279999999993</v>
      </c>
      <c r="BD2267" s="18">
        <f t="shared" si="6043"/>
        <v>6397.0999999999995</v>
      </c>
      <c r="BE2267" s="18">
        <f t="shared" si="6044"/>
        <v>6397.0999999999995</v>
      </c>
      <c r="BF2267" s="18">
        <f t="shared" si="6090"/>
        <v>0</v>
      </c>
      <c r="BG2267" s="18">
        <f t="shared" si="6090"/>
        <v>0</v>
      </c>
      <c r="BH2267" s="18">
        <f t="shared" si="6090"/>
        <v>0</v>
      </c>
      <c r="BI2267" s="18">
        <f t="shared" si="6038"/>
        <v>5756.5279999999993</v>
      </c>
      <c r="BJ2267" s="18">
        <f t="shared" si="6039"/>
        <v>6397.0999999999995</v>
      </c>
      <c r="BK2267" s="18">
        <f t="shared" si="6040"/>
        <v>6397.0999999999995</v>
      </c>
      <c r="BL2267" s="18">
        <f t="shared" si="6090"/>
        <v>0</v>
      </c>
      <c r="BM2267" s="18">
        <f t="shared" si="6090"/>
        <v>0</v>
      </c>
      <c r="BN2267" s="18">
        <f t="shared" si="6090"/>
        <v>0</v>
      </c>
      <c r="BO2267" s="18">
        <f t="shared" si="5993"/>
        <v>5756.5279999999993</v>
      </c>
      <c r="BP2267" s="18">
        <f t="shared" si="5994"/>
        <v>6397.0999999999995</v>
      </c>
      <c r="BQ2267" s="18">
        <f t="shared" si="5995"/>
        <v>6397.0999999999995</v>
      </c>
      <c r="BR2267" s="18">
        <f t="shared" si="6090"/>
        <v>0</v>
      </c>
      <c r="BS2267" s="18">
        <f t="shared" si="6090"/>
        <v>0</v>
      </c>
      <c r="BT2267" s="18">
        <f t="shared" si="6090"/>
        <v>0</v>
      </c>
      <c r="BU2267" s="18">
        <f t="shared" si="5990"/>
        <v>5756.5279999999993</v>
      </c>
      <c r="BV2267" s="18">
        <f t="shared" si="5991"/>
        <v>6397.0999999999995</v>
      </c>
      <c r="BW2267" s="18">
        <f t="shared" si="5992"/>
        <v>6397.0999999999995</v>
      </c>
      <c r="BX2267" s="18">
        <f t="shared" si="6090"/>
        <v>-354.49399999999997</v>
      </c>
      <c r="BY2267" s="18">
        <f t="shared" si="6090"/>
        <v>0</v>
      </c>
      <c r="BZ2267" s="18">
        <f t="shared" si="6090"/>
        <v>0</v>
      </c>
      <c r="CA2267" s="18">
        <f t="shared" si="6072"/>
        <v>5402.0339999999997</v>
      </c>
      <c r="CB2267" s="18">
        <f t="shared" si="6073"/>
        <v>6397.0999999999995</v>
      </c>
      <c r="CC2267" s="18">
        <f t="shared" si="6074"/>
        <v>6397.0999999999995</v>
      </c>
      <c r="CD2267" s="18">
        <f t="shared" si="6090"/>
        <v>0</v>
      </c>
      <c r="CE2267" s="27"/>
      <c r="CF2267" s="33"/>
    </row>
    <row r="2268" spans="1:119" ht="46.8" x14ac:dyDescent="0.3">
      <c r="A2268" s="41" t="s">
        <v>804</v>
      </c>
      <c r="B2268" s="39">
        <v>240</v>
      </c>
      <c r="C2268" s="41"/>
      <c r="D2268" s="41"/>
      <c r="E2268" s="14" t="s">
        <v>559</v>
      </c>
      <c r="F2268" s="18">
        <f t="shared" si="6088"/>
        <v>6397.0999999999995</v>
      </c>
      <c r="G2268" s="18">
        <f t="shared" si="6088"/>
        <v>6397.0999999999995</v>
      </c>
      <c r="H2268" s="18">
        <f t="shared" si="6088"/>
        <v>6397.0999999999995</v>
      </c>
      <c r="I2268" s="18">
        <f t="shared" si="6088"/>
        <v>0</v>
      </c>
      <c r="J2268" s="18">
        <f t="shared" si="6088"/>
        <v>0</v>
      </c>
      <c r="K2268" s="18">
        <f t="shared" si="6088"/>
        <v>0</v>
      </c>
      <c r="L2268" s="18">
        <f t="shared" si="5983"/>
        <v>6397.0999999999995</v>
      </c>
      <c r="M2268" s="18">
        <f t="shared" si="5984"/>
        <v>6397.0999999999995</v>
      </c>
      <c r="N2268" s="18">
        <f t="shared" si="5985"/>
        <v>6397.0999999999995</v>
      </c>
      <c r="O2268" s="18">
        <f t="shared" si="6089"/>
        <v>0</v>
      </c>
      <c r="P2268" s="18">
        <f t="shared" si="6089"/>
        <v>0</v>
      </c>
      <c r="Q2268" s="18">
        <f t="shared" si="6089"/>
        <v>0</v>
      </c>
      <c r="R2268" s="18">
        <f t="shared" si="6089"/>
        <v>0</v>
      </c>
      <c r="S2268" s="18">
        <f t="shared" si="6089"/>
        <v>0</v>
      </c>
      <c r="T2268" s="18">
        <f t="shared" ref="T2268:T2335" si="6091">L2268+O2268+R2268</f>
        <v>6397.0999999999995</v>
      </c>
      <c r="U2268" s="18">
        <f t="shared" ref="U2268:U2335" si="6092">M2268+P2268+S2268</f>
        <v>6397.0999999999995</v>
      </c>
      <c r="V2268" s="18">
        <f t="shared" ref="V2268:V2335" si="6093">N2268+Q2268</f>
        <v>6397.0999999999995</v>
      </c>
      <c r="W2268" s="18">
        <f t="shared" si="6090"/>
        <v>-89.820999999999998</v>
      </c>
      <c r="X2268" s="18">
        <f t="shared" si="6090"/>
        <v>0</v>
      </c>
      <c r="Y2268" s="18">
        <f t="shared" si="6090"/>
        <v>0</v>
      </c>
      <c r="Z2268" s="18">
        <f t="shared" si="6090"/>
        <v>0</v>
      </c>
      <c r="AA2268" s="18">
        <f t="shared" si="6090"/>
        <v>0</v>
      </c>
      <c r="AB2268" s="18">
        <f t="shared" si="6090"/>
        <v>0</v>
      </c>
      <c r="AC2268" s="18">
        <f t="shared" si="6069"/>
        <v>6307.2789999999995</v>
      </c>
      <c r="AD2268" s="18">
        <f t="shared" si="6070"/>
        <v>6397.0999999999995</v>
      </c>
      <c r="AE2268" s="18">
        <f t="shared" si="6071"/>
        <v>6397.0999999999995</v>
      </c>
      <c r="AF2268" s="18">
        <f t="shared" si="6090"/>
        <v>126.69500000000005</v>
      </c>
      <c r="AG2268" s="18">
        <f t="shared" si="6090"/>
        <v>0</v>
      </c>
      <c r="AH2268" s="18">
        <f t="shared" si="6090"/>
        <v>0</v>
      </c>
      <c r="AI2268" s="18">
        <f t="shared" si="5997"/>
        <v>6433.9739999999993</v>
      </c>
      <c r="AJ2268" s="18">
        <f t="shared" si="5998"/>
        <v>6397.0999999999995</v>
      </c>
      <c r="AK2268" s="18">
        <f t="shared" si="5999"/>
        <v>6397.0999999999995</v>
      </c>
      <c r="AL2268" s="18">
        <f t="shared" si="6090"/>
        <v>0</v>
      </c>
      <c r="AM2268" s="18">
        <f t="shared" si="6000"/>
        <v>6433.9739999999993</v>
      </c>
      <c r="AN2268" s="18">
        <f t="shared" si="6090"/>
        <v>-677.44600000000003</v>
      </c>
      <c r="AO2268" s="18">
        <f t="shared" si="6090"/>
        <v>0</v>
      </c>
      <c r="AP2268" s="18">
        <f t="shared" si="6090"/>
        <v>0</v>
      </c>
      <c r="AQ2268" s="18">
        <f t="shared" si="6047"/>
        <v>5756.5279999999993</v>
      </c>
      <c r="AR2268" s="18">
        <f t="shared" si="6048"/>
        <v>6397.0999999999995</v>
      </c>
      <c r="AS2268" s="18">
        <f t="shared" si="6049"/>
        <v>6397.0999999999995</v>
      </c>
      <c r="AT2268" s="18">
        <f t="shared" si="6090"/>
        <v>0</v>
      </c>
      <c r="AU2268" s="18">
        <f t="shared" si="6090"/>
        <v>0</v>
      </c>
      <c r="AV2268" s="18">
        <f t="shared" si="6090"/>
        <v>0</v>
      </c>
      <c r="AW2268" s="18">
        <f t="shared" si="6050"/>
        <v>5756.5279999999993</v>
      </c>
      <c r="AX2268" s="18">
        <f t="shared" si="6051"/>
        <v>6397.0999999999995</v>
      </c>
      <c r="AY2268" s="18">
        <f t="shared" si="6052"/>
        <v>6397.0999999999995</v>
      </c>
      <c r="AZ2268" s="18">
        <f t="shared" si="6090"/>
        <v>0</v>
      </c>
      <c r="BA2268" s="18">
        <f t="shared" si="6090"/>
        <v>0</v>
      </c>
      <c r="BB2268" s="18">
        <f t="shared" si="6090"/>
        <v>0</v>
      </c>
      <c r="BC2268" s="18">
        <f t="shared" si="6042"/>
        <v>5756.5279999999993</v>
      </c>
      <c r="BD2268" s="18">
        <f t="shared" si="6043"/>
        <v>6397.0999999999995</v>
      </c>
      <c r="BE2268" s="18">
        <f t="shared" si="6044"/>
        <v>6397.0999999999995</v>
      </c>
      <c r="BF2268" s="18">
        <f t="shared" si="6090"/>
        <v>0</v>
      </c>
      <c r="BG2268" s="18">
        <f t="shared" si="6090"/>
        <v>0</v>
      </c>
      <c r="BH2268" s="18">
        <f t="shared" si="6090"/>
        <v>0</v>
      </c>
      <c r="BI2268" s="18">
        <f t="shared" si="6038"/>
        <v>5756.5279999999993</v>
      </c>
      <c r="BJ2268" s="18">
        <f t="shared" si="6039"/>
        <v>6397.0999999999995</v>
      </c>
      <c r="BK2268" s="18">
        <f t="shared" si="6040"/>
        <v>6397.0999999999995</v>
      </c>
      <c r="BL2268" s="18">
        <f t="shared" si="6090"/>
        <v>0</v>
      </c>
      <c r="BM2268" s="18">
        <f t="shared" si="6090"/>
        <v>0</v>
      </c>
      <c r="BN2268" s="18">
        <f t="shared" si="6090"/>
        <v>0</v>
      </c>
      <c r="BO2268" s="18">
        <f t="shared" si="5993"/>
        <v>5756.5279999999993</v>
      </c>
      <c r="BP2268" s="18">
        <f t="shared" si="5994"/>
        <v>6397.0999999999995</v>
      </c>
      <c r="BQ2268" s="18">
        <f t="shared" si="5995"/>
        <v>6397.0999999999995</v>
      </c>
      <c r="BR2268" s="18">
        <f t="shared" si="6090"/>
        <v>0</v>
      </c>
      <c r="BS2268" s="18">
        <f t="shared" si="6090"/>
        <v>0</v>
      </c>
      <c r="BT2268" s="18">
        <f t="shared" si="6090"/>
        <v>0</v>
      </c>
      <c r="BU2268" s="18">
        <f t="shared" si="5990"/>
        <v>5756.5279999999993</v>
      </c>
      <c r="BV2268" s="18">
        <f t="shared" si="5991"/>
        <v>6397.0999999999995</v>
      </c>
      <c r="BW2268" s="18">
        <f t="shared" si="5992"/>
        <v>6397.0999999999995</v>
      </c>
      <c r="BX2268" s="18">
        <f t="shared" si="6090"/>
        <v>-354.49399999999997</v>
      </c>
      <c r="BY2268" s="18">
        <f t="shared" si="6090"/>
        <v>0</v>
      </c>
      <c r="BZ2268" s="18">
        <f t="shared" si="6090"/>
        <v>0</v>
      </c>
      <c r="CA2268" s="18">
        <f t="shared" si="6072"/>
        <v>5402.0339999999997</v>
      </c>
      <c r="CB2268" s="18">
        <f t="shared" si="6073"/>
        <v>6397.0999999999995</v>
      </c>
      <c r="CC2268" s="18">
        <f t="shared" si="6074"/>
        <v>6397.0999999999995</v>
      </c>
      <c r="CD2268" s="18">
        <f t="shared" si="6090"/>
        <v>0</v>
      </c>
      <c r="CE2268" s="27"/>
      <c r="CF2268" s="33"/>
    </row>
    <row r="2269" spans="1:119" x14ac:dyDescent="0.3">
      <c r="A2269" s="41" t="s">
        <v>804</v>
      </c>
      <c r="B2269" s="39">
        <v>240</v>
      </c>
      <c r="C2269" s="41" t="s">
        <v>198</v>
      </c>
      <c r="D2269" s="41" t="s">
        <v>19</v>
      </c>
      <c r="E2269" s="14" t="s">
        <v>527</v>
      </c>
      <c r="F2269" s="18">
        <v>6397.0999999999995</v>
      </c>
      <c r="G2269" s="18">
        <v>6397.0999999999995</v>
      </c>
      <c r="H2269" s="18">
        <v>6397.0999999999995</v>
      </c>
      <c r="I2269" s="18"/>
      <c r="J2269" s="18"/>
      <c r="K2269" s="18"/>
      <c r="L2269" s="18">
        <f t="shared" si="5983"/>
        <v>6397.0999999999995</v>
      </c>
      <c r="M2269" s="18">
        <f t="shared" si="5984"/>
        <v>6397.0999999999995</v>
      </c>
      <c r="N2269" s="18">
        <f t="shared" si="5985"/>
        <v>6397.0999999999995</v>
      </c>
      <c r="O2269" s="18"/>
      <c r="P2269" s="18"/>
      <c r="Q2269" s="18"/>
      <c r="R2269" s="18"/>
      <c r="S2269" s="18"/>
      <c r="T2269" s="18">
        <f t="shared" si="6091"/>
        <v>6397.0999999999995</v>
      </c>
      <c r="U2269" s="18">
        <f t="shared" si="6092"/>
        <v>6397.0999999999995</v>
      </c>
      <c r="V2269" s="18">
        <f t="shared" si="6093"/>
        <v>6397.0999999999995</v>
      </c>
      <c r="W2269" s="18">
        <v>-89.820999999999998</v>
      </c>
      <c r="X2269" s="18"/>
      <c r="Y2269" s="18"/>
      <c r="Z2269" s="18"/>
      <c r="AA2269" s="18"/>
      <c r="AB2269" s="18"/>
      <c r="AC2269" s="18">
        <f t="shared" si="6069"/>
        <v>6307.2789999999995</v>
      </c>
      <c r="AD2269" s="18">
        <f t="shared" si="6070"/>
        <v>6397.0999999999995</v>
      </c>
      <c r="AE2269" s="18">
        <f t="shared" si="6071"/>
        <v>6397.0999999999995</v>
      </c>
      <c r="AF2269" s="18">
        <f>-314.721+36.872+50.538+48.3+264.576+41.13</f>
        <v>126.69500000000005</v>
      </c>
      <c r="AG2269" s="18"/>
      <c r="AH2269" s="18"/>
      <c r="AI2269" s="18">
        <f t="shared" si="5997"/>
        <v>6433.9739999999993</v>
      </c>
      <c r="AJ2269" s="18">
        <f t="shared" si="5998"/>
        <v>6397.0999999999995</v>
      </c>
      <c r="AK2269" s="18">
        <f t="shared" si="5999"/>
        <v>6397.0999999999995</v>
      </c>
      <c r="AL2269" s="18"/>
      <c r="AM2269" s="18">
        <f t="shared" si="6000"/>
        <v>6433.9739999999993</v>
      </c>
      <c r="AN2269" s="18">
        <v>-677.44600000000003</v>
      </c>
      <c r="AO2269" s="18"/>
      <c r="AP2269" s="18"/>
      <c r="AQ2269" s="18">
        <f t="shared" si="6047"/>
        <v>5756.5279999999993</v>
      </c>
      <c r="AR2269" s="18">
        <f t="shared" si="6048"/>
        <v>6397.0999999999995</v>
      </c>
      <c r="AS2269" s="18">
        <f t="shared" si="6049"/>
        <v>6397.0999999999995</v>
      </c>
      <c r="AT2269" s="18"/>
      <c r="AU2269" s="18"/>
      <c r="AV2269" s="18"/>
      <c r="AW2269" s="18">
        <f t="shared" si="6050"/>
        <v>5756.5279999999993</v>
      </c>
      <c r="AX2269" s="18">
        <f t="shared" si="6051"/>
        <v>6397.0999999999995</v>
      </c>
      <c r="AY2269" s="18">
        <f t="shared" si="6052"/>
        <v>6397.0999999999995</v>
      </c>
      <c r="AZ2269" s="18"/>
      <c r="BA2269" s="18"/>
      <c r="BB2269" s="18"/>
      <c r="BC2269" s="18">
        <f t="shared" si="6042"/>
        <v>5756.5279999999993</v>
      </c>
      <c r="BD2269" s="18">
        <f t="shared" si="6043"/>
        <v>6397.0999999999995</v>
      </c>
      <c r="BE2269" s="18">
        <f t="shared" si="6044"/>
        <v>6397.0999999999995</v>
      </c>
      <c r="BF2269" s="18"/>
      <c r="BG2269" s="18"/>
      <c r="BH2269" s="18"/>
      <c r="BI2269" s="18">
        <f t="shared" si="6038"/>
        <v>5756.5279999999993</v>
      </c>
      <c r="BJ2269" s="18">
        <f t="shared" si="6039"/>
        <v>6397.0999999999995</v>
      </c>
      <c r="BK2269" s="18">
        <f t="shared" si="6040"/>
        <v>6397.0999999999995</v>
      </c>
      <c r="BL2269" s="18"/>
      <c r="BM2269" s="18"/>
      <c r="BN2269" s="18"/>
      <c r="BO2269" s="18">
        <f t="shared" si="5993"/>
        <v>5756.5279999999993</v>
      </c>
      <c r="BP2269" s="18">
        <f t="shared" si="5994"/>
        <v>6397.0999999999995</v>
      </c>
      <c r="BQ2269" s="18">
        <f t="shared" si="5995"/>
        <v>6397.0999999999995</v>
      </c>
      <c r="BR2269" s="18"/>
      <c r="BS2269" s="18"/>
      <c r="BT2269" s="18"/>
      <c r="BU2269" s="18">
        <f t="shared" ref="BU2269:BU2332" si="6094">BO2269+BR2269</f>
        <v>5756.5279999999993</v>
      </c>
      <c r="BV2269" s="18">
        <f t="shared" ref="BV2269:BV2332" si="6095">BP2269+BS2269</f>
        <v>6397.0999999999995</v>
      </c>
      <c r="BW2269" s="18">
        <f t="shared" ref="BW2269:BW2332" si="6096">BQ2269+BT2269</f>
        <v>6397.0999999999995</v>
      </c>
      <c r="BX2269" s="18">
        <f>-41.085-262.871-50.538</f>
        <v>-354.49399999999997</v>
      </c>
      <c r="BY2269" s="18"/>
      <c r="BZ2269" s="18"/>
      <c r="CA2269" s="18">
        <f t="shared" si="6072"/>
        <v>5402.0339999999997</v>
      </c>
      <c r="CB2269" s="18">
        <f t="shared" si="6073"/>
        <v>6397.0999999999995</v>
      </c>
      <c r="CC2269" s="18">
        <f t="shared" si="6074"/>
        <v>6397.0999999999995</v>
      </c>
      <c r="CD2269" s="18"/>
      <c r="CE2269" s="27"/>
      <c r="CF2269" s="33"/>
    </row>
    <row r="2270" spans="1:119" s="11" customFormat="1" ht="46.8" x14ac:dyDescent="0.3">
      <c r="A2270" s="10" t="s">
        <v>386</v>
      </c>
      <c r="B2270" s="16"/>
      <c r="C2270" s="10"/>
      <c r="D2270" s="10"/>
      <c r="E2270" s="15" t="s">
        <v>1123</v>
      </c>
      <c r="F2270" s="17">
        <f t="shared" ref="F2270:K2270" si="6097">F2271+F2280+F2285+F2294</f>
        <v>139642.29999999999</v>
      </c>
      <c r="G2270" s="17">
        <f t="shared" si="6097"/>
        <v>139642.29999999999</v>
      </c>
      <c r="H2270" s="17">
        <f t="shared" si="6097"/>
        <v>139642.29999999999</v>
      </c>
      <c r="I2270" s="17">
        <f t="shared" si="6097"/>
        <v>-2406.6999999999998</v>
      </c>
      <c r="J2270" s="17">
        <f t="shared" si="6097"/>
        <v>-2831.7</v>
      </c>
      <c r="K2270" s="17">
        <f t="shared" si="6097"/>
        <v>-2831.7</v>
      </c>
      <c r="L2270" s="17">
        <f t="shared" si="5983"/>
        <v>137235.59999999998</v>
      </c>
      <c r="M2270" s="17">
        <f t="shared" si="5984"/>
        <v>136810.59999999998</v>
      </c>
      <c r="N2270" s="17">
        <f t="shared" si="5985"/>
        <v>136810.59999999998</v>
      </c>
      <c r="O2270" s="17">
        <f>O2271+O2280+O2285+O2294</f>
        <v>260</v>
      </c>
      <c r="P2270" s="17">
        <f>P2271+P2280+P2285+P2294</f>
        <v>0</v>
      </c>
      <c r="Q2270" s="17">
        <f>Q2271+Q2280+Q2285+Q2294</f>
        <v>0</v>
      </c>
      <c r="R2270" s="17">
        <f t="shared" ref="R2270:S2270" si="6098">R2271+R2280+R2285+R2294</f>
        <v>0</v>
      </c>
      <c r="S2270" s="17">
        <f t="shared" si="6098"/>
        <v>0</v>
      </c>
      <c r="T2270" s="17">
        <f t="shared" si="6091"/>
        <v>137495.59999999998</v>
      </c>
      <c r="U2270" s="17">
        <f t="shared" si="6092"/>
        <v>136810.59999999998</v>
      </c>
      <c r="V2270" s="17">
        <f t="shared" si="6093"/>
        <v>136810.59999999998</v>
      </c>
      <c r="W2270" s="17">
        <f>W2271+W2280+W2285+W2294</f>
        <v>0</v>
      </c>
      <c r="X2270" s="17">
        <f t="shared" ref="X2270:AB2270" si="6099">X2271+X2280+X2285+X2294</f>
        <v>0</v>
      </c>
      <c r="Y2270" s="17">
        <f t="shared" si="6099"/>
        <v>0</v>
      </c>
      <c r="Z2270" s="17">
        <f t="shared" si="6099"/>
        <v>0</v>
      </c>
      <c r="AA2270" s="17">
        <f t="shared" si="6099"/>
        <v>0</v>
      </c>
      <c r="AB2270" s="17">
        <f t="shared" si="6099"/>
        <v>0</v>
      </c>
      <c r="AC2270" s="17">
        <f t="shared" si="6069"/>
        <v>137495.59999999998</v>
      </c>
      <c r="AD2270" s="17">
        <f t="shared" si="6070"/>
        <v>136810.59999999998</v>
      </c>
      <c r="AE2270" s="17">
        <f t="shared" si="6071"/>
        <v>136810.59999999998</v>
      </c>
      <c r="AF2270" s="17">
        <f t="shared" ref="AF2270:AH2270" si="6100">AF2271+AF2280+AF2285+AF2294</f>
        <v>0</v>
      </c>
      <c r="AG2270" s="17">
        <f t="shared" si="6100"/>
        <v>0</v>
      </c>
      <c r="AH2270" s="17">
        <f t="shared" si="6100"/>
        <v>0</v>
      </c>
      <c r="AI2270" s="17">
        <f t="shared" si="5997"/>
        <v>137495.59999999998</v>
      </c>
      <c r="AJ2270" s="17">
        <f t="shared" si="5998"/>
        <v>136810.59999999998</v>
      </c>
      <c r="AK2270" s="17">
        <f t="shared" si="5999"/>
        <v>136810.59999999998</v>
      </c>
      <c r="AL2270" s="17">
        <f>AL2271+AL2280+AL2285+AL2294</f>
        <v>0</v>
      </c>
      <c r="AM2270" s="17">
        <f t="shared" si="6000"/>
        <v>137495.59999999998</v>
      </c>
      <c r="AN2270" s="17">
        <f t="shared" ref="AN2270:AP2270" si="6101">AN2271+AN2280+AN2285+AN2294</f>
        <v>0</v>
      </c>
      <c r="AO2270" s="17">
        <f t="shared" si="6101"/>
        <v>0</v>
      </c>
      <c r="AP2270" s="17">
        <f t="shared" si="6101"/>
        <v>0</v>
      </c>
      <c r="AQ2270" s="17">
        <f t="shared" si="6047"/>
        <v>137495.59999999998</v>
      </c>
      <c r="AR2270" s="17">
        <f t="shared" si="6048"/>
        <v>136810.59999999998</v>
      </c>
      <c r="AS2270" s="17">
        <f t="shared" si="6049"/>
        <v>136810.59999999998</v>
      </c>
      <c r="AT2270" s="17">
        <f>AT2271+AT2280+AT2285+AT2294</f>
        <v>0</v>
      </c>
      <c r="AU2270" s="17">
        <f>AU2271+AU2280+AU2285+AU2294</f>
        <v>0</v>
      </c>
      <c r="AV2270" s="17">
        <f>AV2271+AV2280+AV2285+AV2294</f>
        <v>0</v>
      </c>
      <c r="AW2270" s="17">
        <f t="shared" si="6050"/>
        <v>137495.59999999998</v>
      </c>
      <c r="AX2270" s="17">
        <f t="shared" si="6051"/>
        <v>136810.59999999998</v>
      </c>
      <c r="AY2270" s="17">
        <f t="shared" si="6052"/>
        <v>136810.59999999998</v>
      </c>
      <c r="AZ2270" s="17">
        <f t="shared" ref="AZ2270:BB2270" si="6102">AZ2271+AZ2280+AZ2285+AZ2294</f>
        <v>10000</v>
      </c>
      <c r="BA2270" s="17">
        <f t="shared" si="6102"/>
        <v>0</v>
      </c>
      <c r="BB2270" s="17">
        <f t="shared" si="6102"/>
        <v>0</v>
      </c>
      <c r="BC2270" s="17">
        <f t="shared" si="6042"/>
        <v>147495.59999999998</v>
      </c>
      <c r="BD2270" s="17">
        <f t="shared" si="6043"/>
        <v>136810.59999999998</v>
      </c>
      <c r="BE2270" s="17">
        <f t="shared" si="6044"/>
        <v>136810.59999999998</v>
      </c>
      <c r="BF2270" s="17">
        <f t="shared" ref="BF2270:BH2270" si="6103">BF2271+BF2280+BF2285+BF2294</f>
        <v>0</v>
      </c>
      <c r="BG2270" s="17">
        <f t="shared" si="6103"/>
        <v>0</v>
      </c>
      <c r="BH2270" s="17">
        <f t="shared" si="6103"/>
        <v>0</v>
      </c>
      <c r="BI2270" s="18">
        <f t="shared" si="6038"/>
        <v>147495.59999999998</v>
      </c>
      <c r="BJ2270" s="18">
        <f t="shared" si="6039"/>
        <v>136810.59999999998</v>
      </c>
      <c r="BK2270" s="18">
        <f t="shared" si="6040"/>
        <v>136810.59999999998</v>
      </c>
      <c r="BL2270" s="17">
        <f>BL2271+BL2280+BL2285+BL2294</f>
        <v>10000</v>
      </c>
      <c r="BM2270" s="17">
        <f>BM2271+BM2280+BM2285+BM2294</f>
        <v>0</v>
      </c>
      <c r="BN2270" s="17">
        <f>BN2271+BN2280+BN2285+BN2294</f>
        <v>0</v>
      </c>
      <c r="BO2270" s="17">
        <f t="shared" si="5993"/>
        <v>157495.59999999998</v>
      </c>
      <c r="BP2270" s="17">
        <f t="shared" si="5994"/>
        <v>136810.59999999998</v>
      </c>
      <c r="BQ2270" s="17">
        <f t="shared" si="5995"/>
        <v>136810.59999999998</v>
      </c>
      <c r="BR2270" s="17">
        <f>BR2271+BR2280+BR2285+BR2294</f>
        <v>0</v>
      </c>
      <c r="BS2270" s="17">
        <f>BS2271+BS2280+BS2285+BS2294</f>
        <v>0</v>
      </c>
      <c r="BT2270" s="17">
        <f>BT2271+BT2280+BT2285+BT2294</f>
        <v>0</v>
      </c>
      <c r="BU2270" s="17">
        <f t="shared" si="6094"/>
        <v>157495.59999999998</v>
      </c>
      <c r="BV2270" s="17">
        <f t="shared" si="6095"/>
        <v>136810.59999999998</v>
      </c>
      <c r="BW2270" s="17">
        <f t="shared" si="6096"/>
        <v>136810.59999999998</v>
      </c>
      <c r="BX2270" s="17">
        <f t="shared" ref="BX2270:BZ2270" si="6104">BX2271+BX2280+BX2285+BX2294</f>
        <v>8127.1429999999991</v>
      </c>
      <c r="BY2270" s="17">
        <f t="shared" si="6104"/>
        <v>0</v>
      </c>
      <c r="BZ2270" s="17">
        <f t="shared" si="6104"/>
        <v>0</v>
      </c>
      <c r="CA2270" s="17">
        <f t="shared" si="6072"/>
        <v>165622.74299999999</v>
      </c>
      <c r="CB2270" s="17">
        <f t="shared" si="6073"/>
        <v>136810.59999999998</v>
      </c>
      <c r="CC2270" s="17">
        <f t="shared" si="6074"/>
        <v>136810.59999999998</v>
      </c>
      <c r="CD2270" s="17">
        <f>CD2271+CD2280+CD2285+CD2294</f>
        <v>0</v>
      </c>
      <c r="CE2270" s="26"/>
      <c r="CF2270" s="33"/>
      <c r="CG2270" s="37"/>
      <c r="CH2270" s="37"/>
      <c r="CI2270" s="37"/>
      <c r="CJ2270" s="37"/>
      <c r="CK2270" s="37"/>
      <c r="CL2270" s="37"/>
      <c r="CM2270" s="37"/>
      <c r="CN2270" s="37"/>
      <c r="CO2270" s="37"/>
      <c r="CP2270" s="37"/>
      <c r="CQ2270" s="37"/>
      <c r="CR2270" s="37"/>
      <c r="CS2270" s="37"/>
      <c r="CT2270" s="37"/>
      <c r="CU2270" s="37"/>
      <c r="CV2270" s="37"/>
      <c r="CW2270" s="37"/>
      <c r="CX2270" s="37"/>
      <c r="CY2270" s="37"/>
      <c r="CZ2270" s="37"/>
      <c r="DA2270" s="37"/>
      <c r="DB2270" s="37"/>
      <c r="DC2270" s="37"/>
      <c r="DD2270" s="37"/>
      <c r="DE2270" s="37"/>
      <c r="DF2270" s="37"/>
      <c r="DG2270" s="37"/>
      <c r="DH2270" s="37"/>
      <c r="DI2270" s="37"/>
      <c r="DJ2270" s="37"/>
      <c r="DK2270" s="37"/>
      <c r="DL2270" s="37"/>
      <c r="DM2270" s="37"/>
      <c r="DN2270" s="37"/>
      <c r="DO2270" s="37"/>
    </row>
    <row r="2271" spans="1:119" ht="62.4" x14ac:dyDescent="0.3">
      <c r="A2271" s="41" t="s">
        <v>387</v>
      </c>
      <c r="B2271" s="39"/>
      <c r="C2271" s="41"/>
      <c r="D2271" s="41"/>
      <c r="E2271" s="14" t="s">
        <v>1124</v>
      </c>
      <c r="F2271" s="18">
        <f t="shared" ref="F2271:K2271" si="6105">F2272+F2276</f>
        <v>2831.7</v>
      </c>
      <c r="G2271" s="18">
        <f t="shared" si="6105"/>
        <v>2831.7</v>
      </c>
      <c r="H2271" s="18">
        <f t="shared" si="6105"/>
        <v>2831.7</v>
      </c>
      <c r="I2271" s="18">
        <f t="shared" si="6105"/>
        <v>-1831.7</v>
      </c>
      <c r="J2271" s="18">
        <f t="shared" si="6105"/>
        <v>-1831.7</v>
      </c>
      <c r="K2271" s="18">
        <f t="shared" si="6105"/>
        <v>-1831.7</v>
      </c>
      <c r="L2271" s="18">
        <f t="shared" si="5983"/>
        <v>999.99999999999977</v>
      </c>
      <c r="M2271" s="18">
        <f t="shared" si="5984"/>
        <v>999.99999999999977</v>
      </c>
      <c r="N2271" s="18">
        <f t="shared" si="5985"/>
        <v>999.99999999999977</v>
      </c>
      <c r="O2271" s="18">
        <f t="shared" ref="O2271:S2271" si="6106">O2272+O2276</f>
        <v>0</v>
      </c>
      <c r="P2271" s="18">
        <f t="shared" si="6106"/>
        <v>0</v>
      </c>
      <c r="Q2271" s="18">
        <f t="shared" si="6106"/>
        <v>0</v>
      </c>
      <c r="R2271" s="18">
        <f t="shared" si="6106"/>
        <v>0</v>
      </c>
      <c r="S2271" s="18">
        <f t="shared" si="6106"/>
        <v>0</v>
      </c>
      <c r="T2271" s="18">
        <f t="shared" si="6091"/>
        <v>999.99999999999977</v>
      </c>
      <c r="U2271" s="18">
        <f t="shared" si="6092"/>
        <v>999.99999999999977</v>
      </c>
      <c r="V2271" s="18">
        <f t="shared" si="6093"/>
        <v>999.99999999999977</v>
      </c>
      <c r="W2271" s="18">
        <f t="shared" ref="W2271:CD2271" si="6107">W2272+W2276</f>
        <v>0</v>
      </c>
      <c r="X2271" s="18">
        <f t="shared" ref="X2271:AB2271" si="6108">X2272+X2276</f>
        <v>0</v>
      </c>
      <c r="Y2271" s="18">
        <f t="shared" si="6108"/>
        <v>0</v>
      </c>
      <c r="Z2271" s="18">
        <f t="shared" si="6108"/>
        <v>0</v>
      </c>
      <c r="AA2271" s="18">
        <f t="shared" si="6108"/>
        <v>0</v>
      </c>
      <c r="AB2271" s="18">
        <f t="shared" si="6108"/>
        <v>0</v>
      </c>
      <c r="AC2271" s="18">
        <f t="shared" si="6069"/>
        <v>999.99999999999977</v>
      </c>
      <c r="AD2271" s="18">
        <f t="shared" si="6070"/>
        <v>999.99999999999977</v>
      </c>
      <c r="AE2271" s="18">
        <f t="shared" si="6071"/>
        <v>999.99999999999977</v>
      </c>
      <c r="AF2271" s="18">
        <f t="shared" ref="AF2271:AH2271" si="6109">AF2272+AF2276</f>
        <v>0</v>
      </c>
      <c r="AG2271" s="18">
        <f t="shared" si="6109"/>
        <v>0</v>
      </c>
      <c r="AH2271" s="18">
        <f t="shared" si="6109"/>
        <v>0</v>
      </c>
      <c r="AI2271" s="18">
        <f t="shared" si="5997"/>
        <v>999.99999999999977</v>
      </c>
      <c r="AJ2271" s="18">
        <f t="shared" si="5998"/>
        <v>999.99999999999977</v>
      </c>
      <c r="AK2271" s="18">
        <f t="shared" si="5999"/>
        <v>999.99999999999977</v>
      </c>
      <c r="AL2271" s="18">
        <f t="shared" ref="AL2271" si="6110">AL2272+AL2276</f>
        <v>0</v>
      </c>
      <c r="AM2271" s="18">
        <f t="shared" si="6000"/>
        <v>999.99999999999977</v>
      </c>
      <c r="AN2271" s="18">
        <f t="shared" ref="AN2271:AP2271" si="6111">AN2272+AN2276</f>
        <v>0</v>
      </c>
      <c r="AO2271" s="18">
        <f t="shared" si="6111"/>
        <v>0</v>
      </c>
      <c r="AP2271" s="18">
        <f t="shared" si="6111"/>
        <v>0</v>
      </c>
      <c r="AQ2271" s="18">
        <f t="shared" si="6047"/>
        <v>999.99999999999977</v>
      </c>
      <c r="AR2271" s="18">
        <f t="shared" si="6048"/>
        <v>999.99999999999977</v>
      </c>
      <c r="AS2271" s="18">
        <f t="shared" si="6049"/>
        <v>999.99999999999977</v>
      </c>
      <c r="AT2271" s="18">
        <f t="shared" ref="AT2271:AV2271" si="6112">AT2272+AT2276</f>
        <v>0</v>
      </c>
      <c r="AU2271" s="18">
        <f t="shared" si="6112"/>
        <v>0</v>
      </c>
      <c r="AV2271" s="18">
        <f t="shared" si="6112"/>
        <v>0</v>
      </c>
      <c r="AW2271" s="18">
        <f t="shared" si="6050"/>
        <v>999.99999999999977</v>
      </c>
      <c r="AX2271" s="18">
        <f t="shared" si="6051"/>
        <v>999.99999999999977</v>
      </c>
      <c r="AY2271" s="18">
        <f t="shared" si="6052"/>
        <v>999.99999999999977</v>
      </c>
      <c r="AZ2271" s="18">
        <f t="shared" ref="AZ2271:BB2271" si="6113">AZ2272+AZ2276</f>
        <v>0</v>
      </c>
      <c r="BA2271" s="18">
        <f t="shared" si="6113"/>
        <v>0</v>
      </c>
      <c r="BB2271" s="18">
        <f t="shared" si="6113"/>
        <v>0</v>
      </c>
      <c r="BC2271" s="18">
        <f t="shared" si="6042"/>
        <v>999.99999999999977</v>
      </c>
      <c r="BD2271" s="18">
        <f t="shared" si="6043"/>
        <v>999.99999999999977</v>
      </c>
      <c r="BE2271" s="18">
        <f t="shared" si="6044"/>
        <v>999.99999999999977</v>
      </c>
      <c r="BF2271" s="18">
        <f t="shared" ref="BF2271:BH2271" si="6114">BF2272+BF2276</f>
        <v>0</v>
      </c>
      <c r="BG2271" s="18">
        <f t="shared" si="6114"/>
        <v>0</v>
      </c>
      <c r="BH2271" s="18">
        <f t="shared" si="6114"/>
        <v>0</v>
      </c>
      <c r="BI2271" s="18">
        <f t="shared" si="6038"/>
        <v>999.99999999999977</v>
      </c>
      <c r="BJ2271" s="18">
        <f t="shared" si="6039"/>
        <v>999.99999999999977</v>
      </c>
      <c r="BK2271" s="18">
        <f t="shared" si="6040"/>
        <v>999.99999999999977</v>
      </c>
      <c r="BL2271" s="18">
        <f t="shared" ref="BL2271:BN2271" si="6115">BL2272+BL2276</f>
        <v>0</v>
      </c>
      <c r="BM2271" s="18">
        <f t="shared" si="6115"/>
        <v>0</v>
      </c>
      <c r="BN2271" s="18">
        <f t="shared" si="6115"/>
        <v>0</v>
      </c>
      <c r="BO2271" s="18">
        <f t="shared" si="5993"/>
        <v>999.99999999999977</v>
      </c>
      <c r="BP2271" s="18">
        <f t="shared" si="5994"/>
        <v>999.99999999999977</v>
      </c>
      <c r="BQ2271" s="18">
        <f t="shared" si="5995"/>
        <v>999.99999999999977</v>
      </c>
      <c r="BR2271" s="18">
        <f t="shared" ref="BR2271:BT2271" si="6116">BR2272+BR2276</f>
        <v>0</v>
      </c>
      <c r="BS2271" s="18">
        <f t="shared" si="6116"/>
        <v>0</v>
      </c>
      <c r="BT2271" s="18">
        <f t="shared" si="6116"/>
        <v>0</v>
      </c>
      <c r="BU2271" s="18">
        <f t="shared" si="6094"/>
        <v>999.99999999999977</v>
      </c>
      <c r="BV2271" s="18">
        <f t="shared" si="6095"/>
        <v>999.99999999999977</v>
      </c>
      <c r="BW2271" s="18">
        <f t="shared" si="6096"/>
        <v>999.99999999999977</v>
      </c>
      <c r="BX2271" s="18">
        <f t="shared" ref="BX2271:BZ2271" si="6117">BX2272+BX2276</f>
        <v>0</v>
      </c>
      <c r="BY2271" s="18">
        <f t="shared" si="6117"/>
        <v>0</v>
      </c>
      <c r="BZ2271" s="18">
        <f t="shared" si="6117"/>
        <v>0</v>
      </c>
      <c r="CA2271" s="18">
        <f t="shared" si="6072"/>
        <v>999.99999999999977</v>
      </c>
      <c r="CB2271" s="18">
        <f t="shared" si="6073"/>
        <v>999.99999999999977</v>
      </c>
      <c r="CC2271" s="18">
        <f t="shared" si="6074"/>
        <v>999.99999999999977</v>
      </c>
      <c r="CD2271" s="18">
        <f t="shared" si="6107"/>
        <v>0</v>
      </c>
      <c r="CE2271" s="27"/>
      <c r="CF2271" s="33"/>
    </row>
    <row r="2272" spans="1:119" ht="46.8" x14ac:dyDescent="0.3">
      <c r="A2272" s="41" t="s">
        <v>384</v>
      </c>
      <c r="B2272" s="39"/>
      <c r="C2272" s="41"/>
      <c r="D2272" s="41"/>
      <c r="E2272" s="14" t="s">
        <v>724</v>
      </c>
      <c r="F2272" s="18">
        <f t="shared" ref="F2272:K2274" si="6118">F2273</f>
        <v>1000</v>
      </c>
      <c r="G2272" s="18">
        <f t="shared" si="6118"/>
        <v>1000</v>
      </c>
      <c r="H2272" s="18">
        <f t="shared" si="6118"/>
        <v>1000</v>
      </c>
      <c r="I2272" s="18">
        <f t="shared" si="6118"/>
        <v>0</v>
      </c>
      <c r="J2272" s="18">
        <f t="shared" si="6118"/>
        <v>0</v>
      </c>
      <c r="K2272" s="18">
        <f t="shared" si="6118"/>
        <v>0</v>
      </c>
      <c r="L2272" s="18">
        <f t="shared" si="5983"/>
        <v>1000</v>
      </c>
      <c r="M2272" s="18">
        <f t="shared" si="5984"/>
        <v>1000</v>
      </c>
      <c r="N2272" s="18">
        <f t="shared" si="5985"/>
        <v>1000</v>
      </c>
      <c r="O2272" s="18">
        <f t="shared" ref="O2272:S2274" si="6119">O2273</f>
        <v>0</v>
      </c>
      <c r="P2272" s="18">
        <f t="shared" si="6119"/>
        <v>0</v>
      </c>
      <c r="Q2272" s="18">
        <f t="shared" si="6119"/>
        <v>0</v>
      </c>
      <c r="R2272" s="18">
        <f t="shared" si="6119"/>
        <v>0</v>
      </c>
      <c r="S2272" s="18">
        <f t="shared" si="6119"/>
        <v>0</v>
      </c>
      <c r="T2272" s="18">
        <f t="shared" si="6091"/>
        <v>1000</v>
      </c>
      <c r="U2272" s="18">
        <f t="shared" si="6092"/>
        <v>1000</v>
      </c>
      <c r="V2272" s="18">
        <f t="shared" si="6093"/>
        <v>1000</v>
      </c>
      <c r="W2272" s="18">
        <f t="shared" ref="W2272:CD2274" si="6120">W2273</f>
        <v>0</v>
      </c>
      <c r="X2272" s="18">
        <f t="shared" si="6120"/>
        <v>0</v>
      </c>
      <c r="Y2272" s="18">
        <f t="shared" si="6120"/>
        <v>0</v>
      </c>
      <c r="Z2272" s="18">
        <f t="shared" si="6120"/>
        <v>0</v>
      </c>
      <c r="AA2272" s="18">
        <f t="shared" si="6120"/>
        <v>0</v>
      </c>
      <c r="AB2272" s="18">
        <f t="shared" si="6120"/>
        <v>0</v>
      </c>
      <c r="AC2272" s="18">
        <f t="shared" si="6069"/>
        <v>1000</v>
      </c>
      <c r="AD2272" s="18">
        <f t="shared" si="6070"/>
        <v>1000</v>
      </c>
      <c r="AE2272" s="18">
        <f t="shared" si="6071"/>
        <v>1000</v>
      </c>
      <c r="AF2272" s="18">
        <f t="shared" si="6120"/>
        <v>0</v>
      </c>
      <c r="AG2272" s="18">
        <f t="shared" si="6120"/>
        <v>0</v>
      </c>
      <c r="AH2272" s="18">
        <f t="shared" si="6120"/>
        <v>0</v>
      </c>
      <c r="AI2272" s="18">
        <f t="shared" si="5997"/>
        <v>1000</v>
      </c>
      <c r="AJ2272" s="18">
        <f t="shared" si="5998"/>
        <v>1000</v>
      </c>
      <c r="AK2272" s="18">
        <f t="shared" si="5999"/>
        <v>1000</v>
      </c>
      <c r="AL2272" s="18">
        <f t="shared" si="6120"/>
        <v>0</v>
      </c>
      <c r="AM2272" s="18">
        <f t="shared" si="6000"/>
        <v>1000</v>
      </c>
      <c r="AN2272" s="18">
        <f t="shared" si="6120"/>
        <v>0</v>
      </c>
      <c r="AO2272" s="18">
        <f t="shared" si="6120"/>
        <v>0</v>
      </c>
      <c r="AP2272" s="18">
        <f t="shared" si="6120"/>
        <v>0</v>
      </c>
      <c r="AQ2272" s="18">
        <f t="shared" si="6047"/>
        <v>1000</v>
      </c>
      <c r="AR2272" s="18">
        <f t="shared" si="6048"/>
        <v>1000</v>
      </c>
      <c r="AS2272" s="18">
        <f t="shared" si="6049"/>
        <v>1000</v>
      </c>
      <c r="AT2272" s="18">
        <f t="shared" si="6120"/>
        <v>0</v>
      </c>
      <c r="AU2272" s="18">
        <f t="shared" si="6120"/>
        <v>0</v>
      </c>
      <c r="AV2272" s="18">
        <f t="shared" si="6120"/>
        <v>0</v>
      </c>
      <c r="AW2272" s="18">
        <f t="shared" si="6050"/>
        <v>1000</v>
      </c>
      <c r="AX2272" s="18">
        <f t="shared" si="6051"/>
        <v>1000</v>
      </c>
      <c r="AY2272" s="18">
        <f t="shared" si="6052"/>
        <v>1000</v>
      </c>
      <c r="AZ2272" s="18">
        <f t="shared" si="6120"/>
        <v>0</v>
      </c>
      <c r="BA2272" s="18">
        <f t="shared" si="6120"/>
        <v>0</v>
      </c>
      <c r="BB2272" s="18">
        <f t="shared" si="6120"/>
        <v>0</v>
      </c>
      <c r="BC2272" s="18">
        <f t="shared" si="6042"/>
        <v>1000</v>
      </c>
      <c r="BD2272" s="18">
        <f t="shared" si="6043"/>
        <v>1000</v>
      </c>
      <c r="BE2272" s="18">
        <f t="shared" si="6044"/>
        <v>1000</v>
      </c>
      <c r="BF2272" s="18">
        <f t="shared" si="6120"/>
        <v>0</v>
      </c>
      <c r="BG2272" s="18">
        <f t="shared" si="6120"/>
        <v>0</v>
      </c>
      <c r="BH2272" s="18">
        <f t="shared" si="6120"/>
        <v>0</v>
      </c>
      <c r="BI2272" s="18">
        <f t="shared" si="6038"/>
        <v>1000</v>
      </c>
      <c r="BJ2272" s="18">
        <f t="shared" si="6039"/>
        <v>1000</v>
      </c>
      <c r="BK2272" s="18">
        <f t="shared" si="6040"/>
        <v>1000</v>
      </c>
      <c r="BL2272" s="18">
        <f t="shared" si="6120"/>
        <v>0</v>
      </c>
      <c r="BM2272" s="18">
        <f t="shared" si="6120"/>
        <v>0</v>
      </c>
      <c r="BN2272" s="18">
        <f t="shared" si="6120"/>
        <v>0</v>
      </c>
      <c r="BO2272" s="18">
        <f t="shared" ref="BO2272:BO2335" si="6121">BI2272+BL2272</f>
        <v>1000</v>
      </c>
      <c r="BP2272" s="18">
        <f t="shared" ref="BP2272:BP2335" si="6122">BJ2272+BM2272</f>
        <v>1000</v>
      </c>
      <c r="BQ2272" s="18">
        <f t="shared" ref="BQ2272:BQ2335" si="6123">BK2272+BN2272</f>
        <v>1000</v>
      </c>
      <c r="BR2272" s="18">
        <f t="shared" si="6120"/>
        <v>0</v>
      </c>
      <c r="BS2272" s="18">
        <f t="shared" si="6120"/>
        <v>0</v>
      </c>
      <c r="BT2272" s="18">
        <f t="shared" si="6120"/>
        <v>0</v>
      </c>
      <c r="BU2272" s="18">
        <f t="shared" si="6094"/>
        <v>1000</v>
      </c>
      <c r="BV2272" s="18">
        <f t="shared" si="6095"/>
        <v>1000</v>
      </c>
      <c r="BW2272" s="18">
        <f t="shared" si="6096"/>
        <v>1000</v>
      </c>
      <c r="BX2272" s="18">
        <f t="shared" si="6120"/>
        <v>0</v>
      </c>
      <c r="BY2272" s="18">
        <f t="shared" si="6120"/>
        <v>0</v>
      </c>
      <c r="BZ2272" s="18">
        <f t="shared" si="6120"/>
        <v>0</v>
      </c>
      <c r="CA2272" s="18">
        <f t="shared" si="6072"/>
        <v>1000</v>
      </c>
      <c r="CB2272" s="18">
        <f t="shared" si="6073"/>
        <v>1000</v>
      </c>
      <c r="CC2272" s="18">
        <f t="shared" si="6074"/>
        <v>1000</v>
      </c>
      <c r="CD2272" s="18">
        <f t="shared" si="6120"/>
        <v>0</v>
      </c>
      <c r="CE2272" s="27"/>
      <c r="CF2272" s="33"/>
    </row>
    <row r="2273" spans="1:84" ht="31.2" x14ac:dyDescent="0.3">
      <c r="A2273" s="41" t="s">
        <v>384</v>
      </c>
      <c r="B2273" s="39">
        <v>200</v>
      </c>
      <c r="C2273" s="41"/>
      <c r="D2273" s="41"/>
      <c r="E2273" s="14" t="s">
        <v>551</v>
      </c>
      <c r="F2273" s="18">
        <f t="shared" si="6118"/>
        <v>1000</v>
      </c>
      <c r="G2273" s="18">
        <f t="shared" si="6118"/>
        <v>1000</v>
      </c>
      <c r="H2273" s="18">
        <f t="shared" si="6118"/>
        <v>1000</v>
      </c>
      <c r="I2273" s="18">
        <f t="shared" si="6118"/>
        <v>0</v>
      </c>
      <c r="J2273" s="18">
        <f t="shared" si="6118"/>
        <v>0</v>
      </c>
      <c r="K2273" s="18">
        <f t="shared" si="6118"/>
        <v>0</v>
      </c>
      <c r="L2273" s="18">
        <f t="shared" si="5983"/>
        <v>1000</v>
      </c>
      <c r="M2273" s="18">
        <f t="shared" si="5984"/>
        <v>1000</v>
      </c>
      <c r="N2273" s="18">
        <f t="shared" si="5985"/>
        <v>1000</v>
      </c>
      <c r="O2273" s="18">
        <f t="shared" si="6119"/>
        <v>0</v>
      </c>
      <c r="P2273" s="18">
        <f t="shared" si="6119"/>
        <v>0</v>
      </c>
      <c r="Q2273" s="18">
        <f t="shared" si="6119"/>
        <v>0</v>
      </c>
      <c r="R2273" s="18">
        <f t="shared" si="6119"/>
        <v>0</v>
      </c>
      <c r="S2273" s="18">
        <f t="shared" si="6119"/>
        <v>0</v>
      </c>
      <c r="T2273" s="18">
        <f t="shared" si="6091"/>
        <v>1000</v>
      </c>
      <c r="U2273" s="18">
        <f t="shared" si="6092"/>
        <v>1000</v>
      </c>
      <c r="V2273" s="18">
        <f t="shared" si="6093"/>
        <v>1000</v>
      </c>
      <c r="W2273" s="18">
        <f t="shared" si="6120"/>
        <v>0</v>
      </c>
      <c r="X2273" s="18">
        <f t="shared" si="6120"/>
        <v>0</v>
      </c>
      <c r="Y2273" s="18">
        <f t="shared" si="6120"/>
        <v>0</v>
      </c>
      <c r="Z2273" s="18">
        <f t="shared" si="6120"/>
        <v>0</v>
      </c>
      <c r="AA2273" s="18">
        <f t="shared" si="6120"/>
        <v>0</v>
      </c>
      <c r="AB2273" s="18">
        <f t="shared" si="6120"/>
        <v>0</v>
      </c>
      <c r="AC2273" s="18">
        <f t="shared" si="6069"/>
        <v>1000</v>
      </c>
      <c r="AD2273" s="18">
        <f t="shared" si="6070"/>
        <v>1000</v>
      </c>
      <c r="AE2273" s="18">
        <f t="shared" si="6071"/>
        <v>1000</v>
      </c>
      <c r="AF2273" s="18">
        <f t="shared" si="6120"/>
        <v>0</v>
      </c>
      <c r="AG2273" s="18">
        <f t="shared" si="6120"/>
        <v>0</v>
      </c>
      <c r="AH2273" s="18">
        <f t="shared" si="6120"/>
        <v>0</v>
      </c>
      <c r="AI2273" s="18">
        <f t="shared" si="5997"/>
        <v>1000</v>
      </c>
      <c r="AJ2273" s="18">
        <f t="shared" si="5998"/>
        <v>1000</v>
      </c>
      <c r="AK2273" s="18">
        <f t="shared" si="5999"/>
        <v>1000</v>
      </c>
      <c r="AL2273" s="18">
        <f t="shared" si="6120"/>
        <v>0</v>
      </c>
      <c r="AM2273" s="18">
        <f t="shared" si="6000"/>
        <v>1000</v>
      </c>
      <c r="AN2273" s="18">
        <f t="shared" si="6120"/>
        <v>0</v>
      </c>
      <c r="AO2273" s="18">
        <f t="shared" si="6120"/>
        <v>0</v>
      </c>
      <c r="AP2273" s="18">
        <f t="shared" si="6120"/>
        <v>0</v>
      </c>
      <c r="AQ2273" s="18">
        <f t="shared" si="6047"/>
        <v>1000</v>
      </c>
      <c r="AR2273" s="18">
        <f t="shared" si="6048"/>
        <v>1000</v>
      </c>
      <c r="AS2273" s="18">
        <f t="shared" si="6049"/>
        <v>1000</v>
      </c>
      <c r="AT2273" s="18">
        <f t="shared" si="6120"/>
        <v>0</v>
      </c>
      <c r="AU2273" s="18">
        <f t="shared" si="6120"/>
        <v>0</v>
      </c>
      <c r="AV2273" s="18">
        <f t="shared" si="6120"/>
        <v>0</v>
      </c>
      <c r="AW2273" s="18">
        <f t="shared" si="6050"/>
        <v>1000</v>
      </c>
      <c r="AX2273" s="18">
        <f t="shared" si="6051"/>
        <v>1000</v>
      </c>
      <c r="AY2273" s="18">
        <f t="shared" si="6052"/>
        <v>1000</v>
      </c>
      <c r="AZ2273" s="18">
        <f t="shared" si="6120"/>
        <v>0</v>
      </c>
      <c r="BA2273" s="18">
        <f t="shared" si="6120"/>
        <v>0</v>
      </c>
      <c r="BB2273" s="18">
        <f t="shared" si="6120"/>
        <v>0</v>
      </c>
      <c r="BC2273" s="18">
        <f t="shared" si="6042"/>
        <v>1000</v>
      </c>
      <c r="BD2273" s="18">
        <f t="shared" si="6043"/>
        <v>1000</v>
      </c>
      <c r="BE2273" s="18">
        <f t="shared" si="6044"/>
        <v>1000</v>
      </c>
      <c r="BF2273" s="18">
        <f t="shared" si="6120"/>
        <v>0</v>
      </c>
      <c r="BG2273" s="18">
        <f t="shared" si="6120"/>
        <v>0</v>
      </c>
      <c r="BH2273" s="18">
        <f t="shared" si="6120"/>
        <v>0</v>
      </c>
      <c r="BI2273" s="18">
        <f t="shared" si="6038"/>
        <v>1000</v>
      </c>
      <c r="BJ2273" s="18">
        <f t="shared" si="6039"/>
        <v>1000</v>
      </c>
      <c r="BK2273" s="18">
        <f t="shared" si="6040"/>
        <v>1000</v>
      </c>
      <c r="BL2273" s="18">
        <f t="shared" si="6120"/>
        <v>0</v>
      </c>
      <c r="BM2273" s="18">
        <f t="shared" si="6120"/>
        <v>0</v>
      </c>
      <c r="BN2273" s="18">
        <f t="shared" si="6120"/>
        <v>0</v>
      </c>
      <c r="BO2273" s="18">
        <f t="shared" si="6121"/>
        <v>1000</v>
      </c>
      <c r="BP2273" s="18">
        <f t="shared" si="6122"/>
        <v>1000</v>
      </c>
      <c r="BQ2273" s="18">
        <f t="shared" si="6123"/>
        <v>1000</v>
      </c>
      <c r="BR2273" s="18">
        <f t="shared" si="6120"/>
        <v>0</v>
      </c>
      <c r="BS2273" s="18">
        <f t="shared" si="6120"/>
        <v>0</v>
      </c>
      <c r="BT2273" s="18">
        <f t="shared" si="6120"/>
        <v>0</v>
      </c>
      <c r="BU2273" s="18">
        <f t="shared" si="6094"/>
        <v>1000</v>
      </c>
      <c r="BV2273" s="18">
        <f t="shared" si="6095"/>
        <v>1000</v>
      </c>
      <c r="BW2273" s="18">
        <f t="shared" si="6096"/>
        <v>1000</v>
      </c>
      <c r="BX2273" s="18">
        <f t="shared" si="6120"/>
        <v>0</v>
      </c>
      <c r="BY2273" s="18">
        <f t="shared" si="6120"/>
        <v>0</v>
      </c>
      <c r="BZ2273" s="18">
        <f t="shared" si="6120"/>
        <v>0</v>
      </c>
      <c r="CA2273" s="18">
        <f t="shared" si="6072"/>
        <v>1000</v>
      </c>
      <c r="CB2273" s="18">
        <f t="shared" si="6073"/>
        <v>1000</v>
      </c>
      <c r="CC2273" s="18">
        <f t="shared" si="6074"/>
        <v>1000</v>
      </c>
      <c r="CD2273" s="18">
        <f t="shared" si="6120"/>
        <v>0</v>
      </c>
      <c r="CE2273" s="27"/>
      <c r="CF2273" s="33"/>
    </row>
    <row r="2274" spans="1:84" ht="46.8" x14ac:dyDescent="0.3">
      <c r="A2274" s="41" t="s">
        <v>384</v>
      </c>
      <c r="B2274" s="39">
        <v>240</v>
      </c>
      <c r="C2274" s="41"/>
      <c r="D2274" s="41"/>
      <c r="E2274" s="14" t="s">
        <v>559</v>
      </c>
      <c r="F2274" s="18">
        <f t="shared" si="6118"/>
        <v>1000</v>
      </c>
      <c r="G2274" s="18">
        <f t="shared" si="6118"/>
        <v>1000</v>
      </c>
      <c r="H2274" s="18">
        <f t="shared" si="6118"/>
        <v>1000</v>
      </c>
      <c r="I2274" s="18">
        <f t="shared" si="6118"/>
        <v>0</v>
      </c>
      <c r="J2274" s="18">
        <f t="shared" si="6118"/>
        <v>0</v>
      </c>
      <c r="K2274" s="18">
        <f t="shared" si="6118"/>
        <v>0</v>
      </c>
      <c r="L2274" s="18">
        <f t="shared" si="5983"/>
        <v>1000</v>
      </c>
      <c r="M2274" s="18">
        <f t="shared" si="5984"/>
        <v>1000</v>
      </c>
      <c r="N2274" s="18">
        <f t="shared" si="5985"/>
        <v>1000</v>
      </c>
      <c r="O2274" s="18">
        <f t="shared" si="6119"/>
        <v>0</v>
      </c>
      <c r="P2274" s="18">
        <f t="shared" si="6119"/>
        <v>0</v>
      </c>
      <c r="Q2274" s="18">
        <f t="shared" si="6119"/>
        <v>0</v>
      </c>
      <c r="R2274" s="18">
        <f t="shared" si="6119"/>
        <v>0</v>
      </c>
      <c r="S2274" s="18">
        <f t="shared" si="6119"/>
        <v>0</v>
      </c>
      <c r="T2274" s="18">
        <f t="shared" si="6091"/>
        <v>1000</v>
      </c>
      <c r="U2274" s="18">
        <f t="shared" si="6092"/>
        <v>1000</v>
      </c>
      <c r="V2274" s="18">
        <f t="shared" si="6093"/>
        <v>1000</v>
      </c>
      <c r="W2274" s="18">
        <f t="shared" si="6120"/>
        <v>0</v>
      </c>
      <c r="X2274" s="18">
        <f t="shared" si="6120"/>
        <v>0</v>
      </c>
      <c r="Y2274" s="18">
        <f t="shared" si="6120"/>
        <v>0</v>
      </c>
      <c r="Z2274" s="18">
        <f t="shared" si="6120"/>
        <v>0</v>
      </c>
      <c r="AA2274" s="18">
        <f t="shared" si="6120"/>
        <v>0</v>
      </c>
      <c r="AB2274" s="18">
        <f t="shared" si="6120"/>
        <v>0</v>
      </c>
      <c r="AC2274" s="18">
        <f t="shared" si="6069"/>
        <v>1000</v>
      </c>
      <c r="AD2274" s="18">
        <f t="shared" si="6070"/>
        <v>1000</v>
      </c>
      <c r="AE2274" s="18">
        <f t="shared" si="6071"/>
        <v>1000</v>
      </c>
      <c r="AF2274" s="18">
        <f t="shared" si="6120"/>
        <v>0</v>
      </c>
      <c r="AG2274" s="18">
        <f t="shared" si="6120"/>
        <v>0</v>
      </c>
      <c r="AH2274" s="18">
        <f t="shared" si="6120"/>
        <v>0</v>
      </c>
      <c r="AI2274" s="18">
        <f t="shared" si="5997"/>
        <v>1000</v>
      </c>
      <c r="AJ2274" s="18">
        <f t="shared" si="5998"/>
        <v>1000</v>
      </c>
      <c r="AK2274" s="18">
        <f t="shared" si="5999"/>
        <v>1000</v>
      </c>
      <c r="AL2274" s="18">
        <f t="shared" si="6120"/>
        <v>0</v>
      </c>
      <c r="AM2274" s="18">
        <f t="shared" si="6000"/>
        <v>1000</v>
      </c>
      <c r="AN2274" s="18">
        <f t="shared" si="6120"/>
        <v>0</v>
      </c>
      <c r="AO2274" s="18">
        <f t="shared" si="6120"/>
        <v>0</v>
      </c>
      <c r="AP2274" s="18">
        <f t="shared" si="6120"/>
        <v>0</v>
      </c>
      <c r="AQ2274" s="18">
        <f t="shared" si="6047"/>
        <v>1000</v>
      </c>
      <c r="AR2274" s="18">
        <f t="shared" si="6048"/>
        <v>1000</v>
      </c>
      <c r="AS2274" s="18">
        <f t="shared" si="6049"/>
        <v>1000</v>
      </c>
      <c r="AT2274" s="18">
        <f t="shared" si="6120"/>
        <v>0</v>
      </c>
      <c r="AU2274" s="18">
        <f t="shared" si="6120"/>
        <v>0</v>
      </c>
      <c r="AV2274" s="18">
        <f t="shared" si="6120"/>
        <v>0</v>
      </c>
      <c r="AW2274" s="18">
        <f t="shared" si="6050"/>
        <v>1000</v>
      </c>
      <c r="AX2274" s="18">
        <f t="shared" si="6051"/>
        <v>1000</v>
      </c>
      <c r="AY2274" s="18">
        <f t="shared" si="6052"/>
        <v>1000</v>
      </c>
      <c r="AZ2274" s="18">
        <f t="shared" si="6120"/>
        <v>0</v>
      </c>
      <c r="BA2274" s="18">
        <f t="shared" si="6120"/>
        <v>0</v>
      </c>
      <c r="BB2274" s="18">
        <f t="shared" si="6120"/>
        <v>0</v>
      </c>
      <c r="BC2274" s="18">
        <f t="shared" si="6042"/>
        <v>1000</v>
      </c>
      <c r="BD2274" s="18">
        <f t="shared" si="6043"/>
        <v>1000</v>
      </c>
      <c r="BE2274" s="18">
        <f t="shared" si="6044"/>
        <v>1000</v>
      </c>
      <c r="BF2274" s="18">
        <f t="shared" si="6120"/>
        <v>0</v>
      </c>
      <c r="BG2274" s="18">
        <f t="shared" si="6120"/>
        <v>0</v>
      </c>
      <c r="BH2274" s="18">
        <f t="shared" si="6120"/>
        <v>0</v>
      </c>
      <c r="BI2274" s="18">
        <f t="shared" si="6038"/>
        <v>1000</v>
      </c>
      <c r="BJ2274" s="18">
        <f t="shared" si="6039"/>
        <v>1000</v>
      </c>
      <c r="BK2274" s="18">
        <f t="shared" si="6040"/>
        <v>1000</v>
      </c>
      <c r="BL2274" s="18">
        <f t="shared" si="6120"/>
        <v>0</v>
      </c>
      <c r="BM2274" s="18">
        <f t="shared" si="6120"/>
        <v>0</v>
      </c>
      <c r="BN2274" s="18">
        <f t="shared" si="6120"/>
        <v>0</v>
      </c>
      <c r="BO2274" s="18">
        <f t="shared" si="6121"/>
        <v>1000</v>
      </c>
      <c r="BP2274" s="18">
        <f t="shared" si="6122"/>
        <v>1000</v>
      </c>
      <c r="BQ2274" s="18">
        <f t="shared" si="6123"/>
        <v>1000</v>
      </c>
      <c r="BR2274" s="18">
        <f t="shared" si="6120"/>
        <v>0</v>
      </c>
      <c r="BS2274" s="18">
        <f t="shared" si="6120"/>
        <v>0</v>
      </c>
      <c r="BT2274" s="18">
        <f t="shared" si="6120"/>
        <v>0</v>
      </c>
      <c r="BU2274" s="18">
        <f t="shared" si="6094"/>
        <v>1000</v>
      </c>
      <c r="BV2274" s="18">
        <f t="shared" si="6095"/>
        <v>1000</v>
      </c>
      <c r="BW2274" s="18">
        <f t="shared" si="6096"/>
        <v>1000</v>
      </c>
      <c r="BX2274" s="18">
        <f t="shared" si="6120"/>
        <v>0</v>
      </c>
      <c r="BY2274" s="18">
        <f t="shared" si="6120"/>
        <v>0</v>
      </c>
      <c r="BZ2274" s="18">
        <f t="shared" si="6120"/>
        <v>0</v>
      </c>
      <c r="CA2274" s="18">
        <f t="shared" si="6072"/>
        <v>1000</v>
      </c>
      <c r="CB2274" s="18">
        <f t="shared" si="6073"/>
        <v>1000</v>
      </c>
      <c r="CC2274" s="18">
        <f t="shared" si="6074"/>
        <v>1000</v>
      </c>
      <c r="CD2274" s="18">
        <f t="shared" si="6120"/>
        <v>0</v>
      </c>
      <c r="CE2274" s="27"/>
      <c r="CF2274" s="33"/>
    </row>
    <row r="2275" spans="1:84" ht="31.2" x14ac:dyDescent="0.3">
      <c r="A2275" s="41" t="s">
        <v>384</v>
      </c>
      <c r="B2275" s="39">
        <v>240</v>
      </c>
      <c r="C2275" s="41" t="s">
        <v>198</v>
      </c>
      <c r="D2275" s="41" t="s">
        <v>198</v>
      </c>
      <c r="E2275" s="14" t="s">
        <v>528</v>
      </c>
      <c r="F2275" s="18">
        <v>1000</v>
      </c>
      <c r="G2275" s="18">
        <v>1000</v>
      </c>
      <c r="H2275" s="18">
        <v>1000</v>
      </c>
      <c r="I2275" s="18"/>
      <c r="J2275" s="18"/>
      <c r="K2275" s="18"/>
      <c r="L2275" s="18">
        <f t="shared" si="5983"/>
        <v>1000</v>
      </c>
      <c r="M2275" s="18">
        <f t="shared" si="5984"/>
        <v>1000</v>
      </c>
      <c r="N2275" s="18">
        <f t="shared" si="5985"/>
        <v>1000</v>
      </c>
      <c r="O2275" s="18"/>
      <c r="P2275" s="18"/>
      <c r="Q2275" s="18"/>
      <c r="R2275" s="18"/>
      <c r="S2275" s="18"/>
      <c r="T2275" s="18">
        <f t="shared" si="6091"/>
        <v>1000</v>
      </c>
      <c r="U2275" s="18">
        <f t="shared" si="6092"/>
        <v>1000</v>
      </c>
      <c r="V2275" s="18">
        <f t="shared" si="6093"/>
        <v>1000</v>
      </c>
      <c r="W2275" s="18"/>
      <c r="X2275" s="18"/>
      <c r="Y2275" s="18"/>
      <c r="Z2275" s="18"/>
      <c r="AA2275" s="18"/>
      <c r="AB2275" s="18"/>
      <c r="AC2275" s="18">
        <f t="shared" si="6069"/>
        <v>1000</v>
      </c>
      <c r="AD2275" s="18">
        <f t="shared" si="6070"/>
        <v>1000</v>
      </c>
      <c r="AE2275" s="18">
        <f t="shared" si="6071"/>
        <v>1000</v>
      </c>
      <c r="AF2275" s="18"/>
      <c r="AG2275" s="18"/>
      <c r="AH2275" s="18"/>
      <c r="AI2275" s="18">
        <f t="shared" si="5997"/>
        <v>1000</v>
      </c>
      <c r="AJ2275" s="18">
        <f t="shared" si="5998"/>
        <v>1000</v>
      </c>
      <c r="AK2275" s="18">
        <f t="shared" si="5999"/>
        <v>1000</v>
      </c>
      <c r="AL2275" s="18"/>
      <c r="AM2275" s="18">
        <f t="shared" si="6000"/>
        <v>1000</v>
      </c>
      <c r="AN2275" s="18"/>
      <c r="AO2275" s="18"/>
      <c r="AP2275" s="18"/>
      <c r="AQ2275" s="18">
        <f t="shared" si="6047"/>
        <v>1000</v>
      </c>
      <c r="AR2275" s="18">
        <f t="shared" si="6048"/>
        <v>1000</v>
      </c>
      <c r="AS2275" s="18">
        <f t="shared" si="6049"/>
        <v>1000</v>
      </c>
      <c r="AT2275" s="18"/>
      <c r="AU2275" s="18"/>
      <c r="AV2275" s="18"/>
      <c r="AW2275" s="18">
        <f t="shared" si="6050"/>
        <v>1000</v>
      </c>
      <c r="AX2275" s="18">
        <f t="shared" si="6051"/>
        <v>1000</v>
      </c>
      <c r="AY2275" s="18">
        <f t="shared" si="6052"/>
        <v>1000</v>
      </c>
      <c r="AZ2275" s="18"/>
      <c r="BA2275" s="18"/>
      <c r="BB2275" s="18"/>
      <c r="BC2275" s="18">
        <f t="shared" si="6042"/>
        <v>1000</v>
      </c>
      <c r="BD2275" s="18">
        <f t="shared" si="6043"/>
        <v>1000</v>
      </c>
      <c r="BE2275" s="18">
        <f t="shared" si="6044"/>
        <v>1000</v>
      </c>
      <c r="BF2275" s="18"/>
      <c r="BG2275" s="18"/>
      <c r="BH2275" s="18"/>
      <c r="BI2275" s="18">
        <f t="shared" si="6038"/>
        <v>1000</v>
      </c>
      <c r="BJ2275" s="18">
        <f t="shared" si="6039"/>
        <v>1000</v>
      </c>
      <c r="BK2275" s="18">
        <f t="shared" si="6040"/>
        <v>1000</v>
      </c>
      <c r="BL2275" s="18"/>
      <c r="BM2275" s="18"/>
      <c r="BN2275" s="18"/>
      <c r="BO2275" s="18">
        <f t="shared" si="6121"/>
        <v>1000</v>
      </c>
      <c r="BP2275" s="18">
        <f t="shared" si="6122"/>
        <v>1000</v>
      </c>
      <c r="BQ2275" s="18">
        <f t="shared" si="6123"/>
        <v>1000</v>
      </c>
      <c r="BR2275" s="18"/>
      <c r="BS2275" s="18"/>
      <c r="BT2275" s="18"/>
      <c r="BU2275" s="18">
        <f t="shared" si="6094"/>
        <v>1000</v>
      </c>
      <c r="BV2275" s="18">
        <f t="shared" si="6095"/>
        <v>1000</v>
      </c>
      <c r="BW2275" s="18">
        <f t="shared" si="6096"/>
        <v>1000</v>
      </c>
      <c r="BX2275" s="18"/>
      <c r="BY2275" s="18"/>
      <c r="BZ2275" s="18"/>
      <c r="CA2275" s="18">
        <f t="shared" si="6072"/>
        <v>1000</v>
      </c>
      <c r="CB2275" s="18">
        <f t="shared" si="6073"/>
        <v>1000</v>
      </c>
      <c r="CC2275" s="18">
        <f t="shared" si="6074"/>
        <v>1000</v>
      </c>
      <c r="CD2275" s="18"/>
      <c r="CE2275" s="27"/>
      <c r="CF2275" s="33"/>
    </row>
    <row r="2276" spans="1:84" ht="62.4" hidden="1" x14ac:dyDescent="0.3">
      <c r="A2276" s="41" t="s">
        <v>385</v>
      </c>
      <c r="B2276" s="39"/>
      <c r="C2276" s="41"/>
      <c r="D2276" s="41"/>
      <c r="E2276" s="14" t="s">
        <v>725</v>
      </c>
      <c r="F2276" s="18">
        <f t="shared" ref="F2276:K2278" si="6124">F2277</f>
        <v>1831.7</v>
      </c>
      <c r="G2276" s="18">
        <f t="shared" si="6124"/>
        <v>1831.7</v>
      </c>
      <c r="H2276" s="18">
        <f t="shared" si="6124"/>
        <v>1831.7</v>
      </c>
      <c r="I2276" s="18">
        <f t="shared" si="6124"/>
        <v>-1831.7</v>
      </c>
      <c r="J2276" s="18">
        <f t="shared" si="6124"/>
        <v>-1831.7</v>
      </c>
      <c r="K2276" s="18">
        <f t="shared" si="6124"/>
        <v>-1831.7</v>
      </c>
      <c r="L2276" s="18">
        <f t="shared" si="5983"/>
        <v>0</v>
      </c>
      <c r="M2276" s="18">
        <f t="shared" si="5984"/>
        <v>0</v>
      </c>
      <c r="N2276" s="18">
        <f t="shared" si="5985"/>
        <v>0</v>
      </c>
      <c r="O2276" s="18">
        <f t="shared" ref="O2276:S2278" si="6125">O2277</f>
        <v>0</v>
      </c>
      <c r="P2276" s="18">
        <f t="shared" si="6125"/>
        <v>0</v>
      </c>
      <c r="Q2276" s="18">
        <f t="shared" si="6125"/>
        <v>0</v>
      </c>
      <c r="R2276" s="18">
        <f t="shared" si="6125"/>
        <v>0</v>
      </c>
      <c r="S2276" s="18">
        <f t="shared" si="6125"/>
        <v>0</v>
      </c>
      <c r="T2276" s="18">
        <f t="shared" si="6091"/>
        <v>0</v>
      </c>
      <c r="U2276" s="18">
        <f t="shared" si="6092"/>
        <v>0</v>
      </c>
      <c r="V2276" s="18">
        <f t="shared" si="6093"/>
        <v>0</v>
      </c>
      <c r="W2276" s="18">
        <f t="shared" ref="W2276:CD2278" si="6126">W2277</f>
        <v>0</v>
      </c>
      <c r="X2276" s="18">
        <f t="shared" si="6126"/>
        <v>0</v>
      </c>
      <c r="Y2276" s="18">
        <f t="shared" si="6126"/>
        <v>0</v>
      </c>
      <c r="Z2276" s="18">
        <f t="shared" si="6126"/>
        <v>0</v>
      </c>
      <c r="AA2276" s="18">
        <f t="shared" si="6126"/>
        <v>0</v>
      </c>
      <c r="AB2276" s="18">
        <f t="shared" si="6126"/>
        <v>0</v>
      </c>
      <c r="AC2276" s="18">
        <f t="shared" si="6069"/>
        <v>0</v>
      </c>
      <c r="AD2276" s="18">
        <f t="shared" si="6070"/>
        <v>0</v>
      </c>
      <c r="AE2276" s="18">
        <f t="shared" si="6071"/>
        <v>0</v>
      </c>
      <c r="AF2276" s="18">
        <f t="shared" si="6126"/>
        <v>0</v>
      </c>
      <c r="AG2276" s="18">
        <f t="shared" si="6126"/>
        <v>0</v>
      </c>
      <c r="AH2276" s="18">
        <f t="shared" si="6126"/>
        <v>0</v>
      </c>
      <c r="AI2276" s="18">
        <f t="shared" si="5997"/>
        <v>0</v>
      </c>
      <c r="AJ2276" s="18">
        <f t="shared" si="5998"/>
        <v>0</v>
      </c>
      <c r="AK2276" s="18">
        <f t="shared" si="5999"/>
        <v>0</v>
      </c>
      <c r="AL2276" s="18">
        <f t="shared" si="6126"/>
        <v>0</v>
      </c>
      <c r="AM2276" s="18">
        <f t="shared" si="6000"/>
        <v>0</v>
      </c>
      <c r="AN2276" s="18">
        <f t="shared" si="6126"/>
        <v>0</v>
      </c>
      <c r="AO2276" s="18">
        <f t="shared" si="6126"/>
        <v>0</v>
      </c>
      <c r="AP2276" s="18">
        <f t="shared" si="6126"/>
        <v>0</v>
      </c>
      <c r="AQ2276" s="18">
        <f t="shared" si="6047"/>
        <v>0</v>
      </c>
      <c r="AR2276" s="18">
        <f t="shared" si="6048"/>
        <v>0</v>
      </c>
      <c r="AS2276" s="18">
        <f t="shared" si="6049"/>
        <v>0</v>
      </c>
      <c r="AT2276" s="18">
        <f t="shared" si="6126"/>
        <v>0</v>
      </c>
      <c r="AU2276" s="18">
        <f t="shared" si="6126"/>
        <v>0</v>
      </c>
      <c r="AV2276" s="18">
        <f t="shared" si="6126"/>
        <v>0</v>
      </c>
      <c r="AW2276" s="18">
        <f t="shared" si="6050"/>
        <v>0</v>
      </c>
      <c r="AX2276" s="18">
        <f t="shared" si="6051"/>
        <v>0</v>
      </c>
      <c r="AY2276" s="18">
        <f t="shared" si="6052"/>
        <v>0</v>
      </c>
      <c r="AZ2276" s="18">
        <f t="shared" si="6126"/>
        <v>0</v>
      </c>
      <c r="BA2276" s="18">
        <f t="shared" si="6126"/>
        <v>0</v>
      </c>
      <c r="BB2276" s="18">
        <f t="shared" si="6126"/>
        <v>0</v>
      </c>
      <c r="BC2276" s="18">
        <f t="shared" si="6042"/>
        <v>0</v>
      </c>
      <c r="BD2276" s="18">
        <f t="shared" si="6043"/>
        <v>0</v>
      </c>
      <c r="BE2276" s="18">
        <f t="shared" si="6044"/>
        <v>0</v>
      </c>
      <c r="BF2276" s="18">
        <f t="shared" si="6126"/>
        <v>0</v>
      </c>
      <c r="BG2276" s="18">
        <f t="shared" si="6126"/>
        <v>0</v>
      </c>
      <c r="BH2276" s="18">
        <f t="shared" si="6126"/>
        <v>0</v>
      </c>
      <c r="BI2276" s="18">
        <f t="shared" si="6038"/>
        <v>0</v>
      </c>
      <c r="BJ2276" s="18">
        <f t="shared" si="6039"/>
        <v>0</v>
      </c>
      <c r="BK2276" s="18">
        <f t="shared" si="6040"/>
        <v>0</v>
      </c>
      <c r="BL2276" s="18">
        <f t="shared" si="6126"/>
        <v>0</v>
      </c>
      <c r="BM2276" s="18">
        <f t="shared" si="6126"/>
        <v>0</v>
      </c>
      <c r="BN2276" s="18">
        <f t="shared" si="6126"/>
        <v>0</v>
      </c>
      <c r="BO2276" s="18">
        <f t="shared" si="6121"/>
        <v>0</v>
      </c>
      <c r="BP2276" s="18">
        <f t="shared" si="6122"/>
        <v>0</v>
      </c>
      <c r="BQ2276" s="18">
        <f t="shared" si="6123"/>
        <v>0</v>
      </c>
      <c r="BR2276" s="18">
        <f t="shared" si="6126"/>
        <v>0</v>
      </c>
      <c r="BS2276" s="18">
        <f t="shared" si="6126"/>
        <v>0</v>
      </c>
      <c r="BT2276" s="18">
        <f t="shared" si="6126"/>
        <v>0</v>
      </c>
      <c r="BU2276" s="18">
        <f t="shared" si="6094"/>
        <v>0</v>
      </c>
      <c r="BV2276" s="18">
        <f t="shared" si="6095"/>
        <v>0</v>
      </c>
      <c r="BW2276" s="18">
        <f t="shared" si="6096"/>
        <v>0</v>
      </c>
      <c r="BX2276" s="18">
        <f t="shared" si="6126"/>
        <v>0</v>
      </c>
      <c r="BY2276" s="18">
        <f t="shared" si="6126"/>
        <v>0</v>
      </c>
      <c r="BZ2276" s="18">
        <f t="shared" si="6126"/>
        <v>0</v>
      </c>
      <c r="CA2276" s="18">
        <f t="shared" si="6072"/>
        <v>0</v>
      </c>
      <c r="CB2276" s="18">
        <f t="shared" si="6073"/>
        <v>0</v>
      </c>
      <c r="CC2276" s="18">
        <f t="shared" si="6074"/>
        <v>0</v>
      </c>
      <c r="CD2276" s="18">
        <f t="shared" si="6126"/>
        <v>0</v>
      </c>
      <c r="CE2276" s="27" t="s">
        <v>1661</v>
      </c>
      <c r="CF2276" s="33"/>
    </row>
    <row r="2277" spans="1:84" ht="31.2" hidden="1" x14ac:dyDescent="0.3">
      <c r="A2277" s="41" t="s">
        <v>385</v>
      </c>
      <c r="B2277" s="39">
        <v>200</v>
      </c>
      <c r="C2277" s="41"/>
      <c r="D2277" s="41"/>
      <c r="E2277" s="14" t="s">
        <v>551</v>
      </c>
      <c r="F2277" s="18">
        <f t="shared" si="6124"/>
        <v>1831.7</v>
      </c>
      <c r="G2277" s="18">
        <f t="shared" si="6124"/>
        <v>1831.7</v>
      </c>
      <c r="H2277" s="18">
        <f t="shared" si="6124"/>
        <v>1831.7</v>
      </c>
      <c r="I2277" s="18">
        <f t="shared" si="6124"/>
        <v>-1831.7</v>
      </c>
      <c r="J2277" s="18">
        <f t="shared" si="6124"/>
        <v>-1831.7</v>
      </c>
      <c r="K2277" s="18">
        <f t="shared" si="6124"/>
        <v>-1831.7</v>
      </c>
      <c r="L2277" s="18">
        <f t="shared" si="5983"/>
        <v>0</v>
      </c>
      <c r="M2277" s="18">
        <f t="shared" si="5984"/>
        <v>0</v>
      </c>
      <c r="N2277" s="18">
        <f t="shared" si="5985"/>
        <v>0</v>
      </c>
      <c r="O2277" s="18">
        <f t="shared" si="6125"/>
        <v>0</v>
      </c>
      <c r="P2277" s="18">
        <f t="shared" si="6125"/>
        <v>0</v>
      </c>
      <c r="Q2277" s="18">
        <f t="shared" si="6125"/>
        <v>0</v>
      </c>
      <c r="R2277" s="18">
        <f t="shared" si="6125"/>
        <v>0</v>
      </c>
      <c r="S2277" s="18">
        <f t="shared" si="6125"/>
        <v>0</v>
      </c>
      <c r="T2277" s="18">
        <f t="shared" si="6091"/>
        <v>0</v>
      </c>
      <c r="U2277" s="18">
        <f t="shared" si="6092"/>
        <v>0</v>
      </c>
      <c r="V2277" s="18">
        <f t="shared" si="6093"/>
        <v>0</v>
      </c>
      <c r="W2277" s="18">
        <f t="shared" si="6126"/>
        <v>0</v>
      </c>
      <c r="X2277" s="18">
        <f t="shared" si="6126"/>
        <v>0</v>
      </c>
      <c r="Y2277" s="18">
        <f t="shared" si="6126"/>
        <v>0</v>
      </c>
      <c r="Z2277" s="18">
        <f t="shared" si="6126"/>
        <v>0</v>
      </c>
      <c r="AA2277" s="18">
        <f t="shared" si="6126"/>
        <v>0</v>
      </c>
      <c r="AB2277" s="18">
        <f t="shared" si="6126"/>
        <v>0</v>
      </c>
      <c r="AC2277" s="18">
        <f t="shared" si="6069"/>
        <v>0</v>
      </c>
      <c r="AD2277" s="18">
        <f t="shared" si="6070"/>
        <v>0</v>
      </c>
      <c r="AE2277" s="18">
        <f t="shared" si="6071"/>
        <v>0</v>
      </c>
      <c r="AF2277" s="18">
        <f t="shared" si="6126"/>
        <v>0</v>
      </c>
      <c r="AG2277" s="18">
        <f t="shared" si="6126"/>
        <v>0</v>
      </c>
      <c r="AH2277" s="18">
        <f t="shared" si="6126"/>
        <v>0</v>
      </c>
      <c r="AI2277" s="18">
        <f t="shared" si="5997"/>
        <v>0</v>
      </c>
      <c r="AJ2277" s="18">
        <f t="shared" si="5998"/>
        <v>0</v>
      </c>
      <c r="AK2277" s="18">
        <f t="shared" si="5999"/>
        <v>0</v>
      </c>
      <c r="AL2277" s="18">
        <f t="shared" si="6126"/>
        <v>0</v>
      </c>
      <c r="AM2277" s="18">
        <f t="shared" si="6000"/>
        <v>0</v>
      </c>
      <c r="AN2277" s="18">
        <f t="shared" si="6126"/>
        <v>0</v>
      </c>
      <c r="AO2277" s="18">
        <f t="shared" si="6126"/>
        <v>0</v>
      </c>
      <c r="AP2277" s="18">
        <f t="shared" si="6126"/>
        <v>0</v>
      </c>
      <c r="AQ2277" s="18">
        <f t="shared" si="6047"/>
        <v>0</v>
      </c>
      <c r="AR2277" s="18">
        <f t="shared" si="6048"/>
        <v>0</v>
      </c>
      <c r="AS2277" s="18">
        <f t="shared" si="6049"/>
        <v>0</v>
      </c>
      <c r="AT2277" s="18">
        <f t="shared" si="6126"/>
        <v>0</v>
      </c>
      <c r="AU2277" s="18">
        <f t="shared" si="6126"/>
        <v>0</v>
      </c>
      <c r="AV2277" s="18">
        <f t="shared" si="6126"/>
        <v>0</v>
      </c>
      <c r="AW2277" s="18">
        <f t="shared" si="6050"/>
        <v>0</v>
      </c>
      <c r="AX2277" s="18">
        <f t="shared" si="6051"/>
        <v>0</v>
      </c>
      <c r="AY2277" s="18">
        <f t="shared" si="6052"/>
        <v>0</v>
      </c>
      <c r="AZ2277" s="18">
        <f t="shared" si="6126"/>
        <v>0</v>
      </c>
      <c r="BA2277" s="18">
        <f t="shared" si="6126"/>
        <v>0</v>
      </c>
      <c r="BB2277" s="18">
        <f t="shared" si="6126"/>
        <v>0</v>
      </c>
      <c r="BC2277" s="18">
        <f t="shared" si="6042"/>
        <v>0</v>
      </c>
      <c r="BD2277" s="18">
        <f t="shared" si="6043"/>
        <v>0</v>
      </c>
      <c r="BE2277" s="18">
        <f t="shared" si="6044"/>
        <v>0</v>
      </c>
      <c r="BF2277" s="18">
        <f t="shared" si="6126"/>
        <v>0</v>
      </c>
      <c r="BG2277" s="18">
        <f t="shared" si="6126"/>
        <v>0</v>
      </c>
      <c r="BH2277" s="18">
        <f t="shared" si="6126"/>
        <v>0</v>
      </c>
      <c r="BI2277" s="18">
        <f t="shared" si="6038"/>
        <v>0</v>
      </c>
      <c r="BJ2277" s="18">
        <f t="shared" si="6039"/>
        <v>0</v>
      </c>
      <c r="BK2277" s="18">
        <f t="shared" si="6040"/>
        <v>0</v>
      </c>
      <c r="BL2277" s="18">
        <f t="shared" si="6126"/>
        <v>0</v>
      </c>
      <c r="BM2277" s="18">
        <f t="shared" si="6126"/>
        <v>0</v>
      </c>
      <c r="BN2277" s="18">
        <f t="shared" si="6126"/>
        <v>0</v>
      </c>
      <c r="BO2277" s="18">
        <f t="shared" si="6121"/>
        <v>0</v>
      </c>
      <c r="BP2277" s="18">
        <f t="shared" si="6122"/>
        <v>0</v>
      </c>
      <c r="BQ2277" s="18">
        <f t="shared" si="6123"/>
        <v>0</v>
      </c>
      <c r="BR2277" s="18">
        <f t="shared" si="6126"/>
        <v>0</v>
      </c>
      <c r="BS2277" s="18">
        <f t="shared" si="6126"/>
        <v>0</v>
      </c>
      <c r="BT2277" s="18">
        <f t="shared" si="6126"/>
        <v>0</v>
      </c>
      <c r="BU2277" s="18">
        <f t="shared" si="6094"/>
        <v>0</v>
      </c>
      <c r="BV2277" s="18">
        <f t="shared" si="6095"/>
        <v>0</v>
      </c>
      <c r="BW2277" s="18">
        <f t="shared" si="6096"/>
        <v>0</v>
      </c>
      <c r="BX2277" s="18">
        <f t="shared" si="6126"/>
        <v>0</v>
      </c>
      <c r="BY2277" s="18">
        <f t="shared" si="6126"/>
        <v>0</v>
      </c>
      <c r="BZ2277" s="18">
        <f t="shared" si="6126"/>
        <v>0</v>
      </c>
      <c r="CA2277" s="18">
        <f t="shared" si="6072"/>
        <v>0</v>
      </c>
      <c r="CB2277" s="18">
        <f t="shared" si="6073"/>
        <v>0</v>
      </c>
      <c r="CC2277" s="18">
        <f t="shared" si="6074"/>
        <v>0</v>
      </c>
      <c r="CD2277" s="18">
        <f t="shared" si="6126"/>
        <v>0</v>
      </c>
      <c r="CE2277" s="27" t="s">
        <v>1661</v>
      </c>
      <c r="CF2277" s="33"/>
    </row>
    <row r="2278" spans="1:84" ht="46.8" hidden="1" x14ac:dyDescent="0.3">
      <c r="A2278" s="41" t="s">
        <v>385</v>
      </c>
      <c r="B2278" s="39">
        <v>240</v>
      </c>
      <c r="C2278" s="41"/>
      <c r="D2278" s="41"/>
      <c r="E2278" s="14" t="s">
        <v>559</v>
      </c>
      <c r="F2278" s="18">
        <f t="shared" si="6124"/>
        <v>1831.7</v>
      </c>
      <c r="G2278" s="18">
        <f t="shared" si="6124"/>
        <v>1831.7</v>
      </c>
      <c r="H2278" s="18">
        <f t="shared" si="6124"/>
        <v>1831.7</v>
      </c>
      <c r="I2278" s="18">
        <f t="shared" si="6124"/>
        <v>-1831.7</v>
      </c>
      <c r="J2278" s="18">
        <f t="shared" si="6124"/>
        <v>-1831.7</v>
      </c>
      <c r="K2278" s="18">
        <f t="shared" si="6124"/>
        <v>-1831.7</v>
      </c>
      <c r="L2278" s="18">
        <f t="shared" si="5983"/>
        <v>0</v>
      </c>
      <c r="M2278" s="18">
        <f t="shared" si="5984"/>
        <v>0</v>
      </c>
      <c r="N2278" s="18">
        <f t="shared" si="5985"/>
        <v>0</v>
      </c>
      <c r="O2278" s="18">
        <f t="shared" si="6125"/>
        <v>0</v>
      </c>
      <c r="P2278" s="18">
        <f t="shared" si="6125"/>
        <v>0</v>
      </c>
      <c r="Q2278" s="18">
        <f t="shared" si="6125"/>
        <v>0</v>
      </c>
      <c r="R2278" s="18">
        <f t="shared" si="6125"/>
        <v>0</v>
      </c>
      <c r="S2278" s="18">
        <f t="shared" si="6125"/>
        <v>0</v>
      </c>
      <c r="T2278" s="18">
        <f t="shared" si="6091"/>
        <v>0</v>
      </c>
      <c r="U2278" s="18">
        <f t="shared" si="6092"/>
        <v>0</v>
      </c>
      <c r="V2278" s="18">
        <f t="shared" si="6093"/>
        <v>0</v>
      </c>
      <c r="W2278" s="18">
        <f t="shared" si="6126"/>
        <v>0</v>
      </c>
      <c r="X2278" s="18">
        <f t="shared" si="6126"/>
        <v>0</v>
      </c>
      <c r="Y2278" s="18">
        <f t="shared" si="6126"/>
        <v>0</v>
      </c>
      <c r="Z2278" s="18">
        <f t="shared" si="6126"/>
        <v>0</v>
      </c>
      <c r="AA2278" s="18">
        <f t="shared" si="6126"/>
        <v>0</v>
      </c>
      <c r="AB2278" s="18">
        <f t="shared" si="6126"/>
        <v>0</v>
      </c>
      <c r="AC2278" s="18">
        <f t="shared" si="6069"/>
        <v>0</v>
      </c>
      <c r="AD2278" s="18">
        <f t="shared" si="6070"/>
        <v>0</v>
      </c>
      <c r="AE2278" s="18">
        <f t="shared" si="6071"/>
        <v>0</v>
      </c>
      <c r="AF2278" s="18">
        <f t="shared" si="6126"/>
        <v>0</v>
      </c>
      <c r="AG2278" s="18">
        <f t="shared" si="6126"/>
        <v>0</v>
      </c>
      <c r="AH2278" s="18">
        <f t="shared" si="6126"/>
        <v>0</v>
      </c>
      <c r="AI2278" s="18">
        <f t="shared" si="5997"/>
        <v>0</v>
      </c>
      <c r="AJ2278" s="18">
        <f t="shared" si="5998"/>
        <v>0</v>
      </c>
      <c r="AK2278" s="18">
        <f t="shared" si="5999"/>
        <v>0</v>
      </c>
      <c r="AL2278" s="18">
        <f t="shared" si="6126"/>
        <v>0</v>
      </c>
      <c r="AM2278" s="18">
        <f t="shared" si="6000"/>
        <v>0</v>
      </c>
      <c r="AN2278" s="18">
        <f t="shared" si="6126"/>
        <v>0</v>
      </c>
      <c r="AO2278" s="18">
        <f t="shared" si="6126"/>
        <v>0</v>
      </c>
      <c r="AP2278" s="18">
        <f t="shared" si="6126"/>
        <v>0</v>
      </c>
      <c r="AQ2278" s="18">
        <f t="shared" si="6047"/>
        <v>0</v>
      </c>
      <c r="AR2278" s="18">
        <f t="shared" si="6048"/>
        <v>0</v>
      </c>
      <c r="AS2278" s="18">
        <f t="shared" si="6049"/>
        <v>0</v>
      </c>
      <c r="AT2278" s="18">
        <f t="shared" si="6126"/>
        <v>0</v>
      </c>
      <c r="AU2278" s="18">
        <f t="shared" si="6126"/>
        <v>0</v>
      </c>
      <c r="AV2278" s="18">
        <f t="shared" si="6126"/>
        <v>0</v>
      </c>
      <c r="AW2278" s="18">
        <f t="shared" si="6050"/>
        <v>0</v>
      </c>
      <c r="AX2278" s="18">
        <f t="shared" si="6051"/>
        <v>0</v>
      </c>
      <c r="AY2278" s="18">
        <f t="shared" si="6052"/>
        <v>0</v>
      </c>
      <c r="AZ2278" s="18">
        <f t="shared" si="6126"/>
        <v>0</v>
      </c>
      <c r="BA2278" s="18">
        <f t="shared" si="6126"/>
        <v>0</v>
      </c>
      <c r="BB2278" s="18">
        <f t="shared" si="6126"/>
        <v>0</v>
      </c>
      <c r="BC2278" s="18">
        <f t="shared" si="6042"/>
        <v>0</v>
      </c>
      <c r="BD2278" s="18">
        <f t="shared" si="6043"/>
        <v>0</v>
      </c>
      <c r="BE2278" s="18">
        <f t="shared" si="6044"/>
        <v>0</v>
      </c>
      <c r="BF2278" s="18">
        <f t="shared" si="6126"/>
        <v>0</v>
      </c>
      <c r="BG2278" s="18">
        <f t="shared" si="6126"/>
        <v>0</v>
      </c>
      <c r="BH2278" s="18">
        <f t="shared" si="6126"/>
        <v>0</v>
      </c>
      <c r="BI2278" s="18">
        <f t="shared" si="6038"/>
        <v>0</v>
      </c>
      <c r="BJ2278" s="18">
        <f t="shared" si="6039"/>
        <v>0</v>
      </c>
      <c r="BK2278" s="18">
        <f t="shared" si="6040"/>
        <v>0</v>
      </c>
      <c r="BL2278" s="18">
        <f t="shared" si="6126"/>
        <v>0</v>
      </c>
      <c r="BM2278" s="18">
        <f t="shared" si="6126"/>
        <v>0</v>
      </c>
      <c r="BN2278" s="18">
        <f t="shared" si="6126"/>
        <v>0</v>
      </c>
      <c r="BO2278" s="18">
        <f t="shared" si="6121"/>
        <v>0</v>
      </c>
      <c r="BP2278" s="18">
        <f t="shared" si="6122"/>
        <v>0</v>
      </c>
      <c r="BQ2278" s="18">
        <f t="shared" si="6123"/>
        <v>0</v>
      </c>
      <c r="BR2278" s="18">
        <f t="shared" si="6126"/>
        <v>0</v>
      </c>
      <c r="BS2278" s="18">
        <f t="shared" si="6126"/>
        <v>0</v>
      </c>
      <c r="BT2278" s="18">
        <f t="shared" si="6126"/>
        <v>0</v>
      </c>
      <c r="BU2278" s="18">
        <f t="shared" si="6094"/>
        <v>0</v>
      </c>
      <c r="BV2278" s="18">
        <f t="shared" si="6095"/>
        <v>0</v>
      </c>
      <c r="BW2278" s="18">
        <f t="shared" si="6096"/>
        <v>0</v>
      </c>
      <c r="BX2278" s="18">
        <f t="shared" si="6126"/>
        <v>0</v>
      </c>
      <c r="BY2278" s="18">
        <f t="shared" si="6126"/>
        <v>0</v>
      </c>
      <c r="BZ2278" s="18">
        <f t="shared" si="6126"/>
        <v>0</v>
      </c>
      <c r="CA2278" s="18">
        <f t="shared" si="6072"/>
        <v>0</v>
      </c>
      <c r="CB2278" s="18">
        <f t="shared" si="6073"/>
        <v>0</v>
      </c>
      <c r="CC2278" s="18">
        <f t="shared" si="6074"/>
        <v>0</v>
      </c>
      <c r="CD2278" s="18">
        <f t="shared" si="6126"/>
        <v>0</v>
      </c>
      <c r="CE2278" s="27" t="s">
        <v>1661</v>
      </c>
      <c r="CF2278" s="33"/>
    </row>
    <row r="2279" spans="1:84" ht="31.2" hidden="1" x14ac:dyDescent="0.3">
      <c r="A2279" s="41" t="s">
        <v>385</v>
      </c>
      <c r="B2279" s="39">
        <v>240</v>
      </c>
      <c r="C2279" s="41" t="s">
        <v>198</v>
      </c>
      <c r="D2279" s="41" t="s">
        <v>198</v>
      </c>
      <c r="E2279" s="14" t="s">
        <v>528</v>
      </c>
      <c r="F2279" s="18">
        <v>1831.7</v>
      </c>
      <c r="G2279" s="18">
        <v>1831.7</v>
      </c>
      <c r="H2279" s="18">
        <v>1831.7</v>
      </c>
      <c r="I2279" s="23">
        <v>-1831.7</v>
      </c>
      <c r="J2279" s="23">
        <v>-1831.7</v>
      </c>
      <c r="K2279" s="23">
        <v>-1831.7</v>
      </c>
      <c r="L2279" s="23">
        <f t="shared" si="5983"/>
        <v>0</v>
      </c>
      <c r="M2279" s="23">
        <f t="shared" si="5984"/>
        <v>0</v>
      </c>
      <c r="N2279" s="23">
        <f t="shared" si="5985"/>
        <v>0</v>
      </c>
      <c r="O2279" s="18"/>
      <c r="P2279" s="18"/>
      <c r="Q2279" s="18"/>
      <c r="R2279" s="18"/>
      <c r="S2279" s="18"/>
      <c r="T2279" s="18">
        <f t="shared" si="6091"/>
        <v>0</v>
      </c>
      <c r="U2279" s="18">
        <f t="shared" si="6092"/>
        <v>0</v>
      </c>
      <c r="V2279" s="18">
        <f t="shared" si="6093"/>
        <v>0</v>
      </c>
      <c r="W2279" s="18"/>
      <c r="X2279" s="18"/>
      <c r="Y2279" s="18"/>
      <c r="Z2279" s="18"/>
      <c r="AA2279" s="18"/>
      <c r="AB2279" s="18"/>
      <c r="AC2279" s="18">
        <f t="shared" si="6069"/>
        <v>0</v>
      </c>
      <c r="AD2279" s="18">
        <f t="shared" si="6070"/>
        <v>0</v>
      </c>
      <c r="AE2279" s="18">
        <f t="shared" si="6071"/>
        <v>0</v>
      </c>
      <c r="AF2279" s="18"/>
      <c r="AG2279" s="18"/>
      <c r="AH2279" s="18"/>
      <c r="AI2279" s="18">
        <f t="shared" ref="AI2279:AI2346" si="6127">AC2279+AF2279</f>
        <v>0</v>
      </c>
      <c r="AJ2279" s="18">
        <f t="shared" ref="AJ2279:AJ2346" si="6128">AD2279+AG2279</f>
        <v>0</v>
      </c>
      <c r="AK2279" s="18">
        <f t="shared" ref="AK2279:AK2346" si="6129">AE2279+AH2279</f>
        <v>0</v>
      </c>
      <c r="AL2279" s="18"/>
      <c r="AM2279" s="18">
        <f t="shared" ref="AM2279:AM2346" si="6130">AI2279+AL2279</f>
        <v>0</v>
      </c>
      <c r="AN2279" s="18"/>
      <c r="AO2279" s="18"/>
      <c r="AP2279" s="18"/>
      <c r="AQ2279" s="18">
        <f t="shared" si="6047"/>
        <v>0</v>
      </c>
      <c r="AR2279" s="18">
        <f t="shared" si="6048"/>
        <v>0</v>
      </c>
      <c r="AS2279" s="18">
        <f t="shared" si="6049"/>
        <v>0</v>
      </c>
      <c r="AT2279" s="18"/>
      <c r="AU2279" s="18"/>
      <c r="AV2279" s="18"/>
      <c r="AW2279" s="18">
        <f t="shared" si="6050"/>
        <v>0</v>
      </c>
      <c r="AX2279" s="18">
        <f t="shared" si="6051"/>
        <v>0</v>
      </c>
      <c r="AY2279" s="18">
        <f t="shared" si="6052"/>
        <v>0</v>
      </c>
      <c r="AZ2279" s="18"/>
      <c r="BA2279" s="18"/>
      <c r="BB2279" s="18"/>
      <c r="BC2279" s="18">
        <f t="shared" si="6042"/>
        <v>0</v>
      </c>
      <c r="BD2279" s="18">
        <f t="shared" si="6043"/>
        <v>0</v>
      </c>
      <c r="BE2279" s="18">
        <f t="shared" si="6044"/>
        <v>0</v>
      </c>
      <c r="BF2279" s="18"/>
      <c r="BG2279" s="18"/>
      <c r="BH2279" s="18"/>
      <c r="BI2279" s="18">
        <f t="shared" si="6038"/>
        <v>0</v>
      </c>
      <c r="BJ2279" s="18">
        <f t="shared" si="6039"/>
        <v>0</v>
      </c>
      <c r="BK2279" s="18">
        <f t="shared" si="6040"/>
        <v>0</v>
      </c>
      <c r="BL2279" s="18"/>
      <c r="BM2279" s="18"/>
      <c r="BN2279" s="18"/>
      <c r="BO2279" s="18">
        <f t="shared" si="6121"/>
        <v>0</v>
      </c>
      <c r="BP2279" s="18">
        <f t="shared" si="6122"/>
        <v>0</v>
      </c>
      <c r="BQ2279" s="18">
        <f t="shared" si="6123"/>
        <v>0</v>
      </c>
      <c r="BR2279" s="18"/>
      <c r="BS2279" s="18"/>
      <c r="BT2279" s="18"/>
      <c r="BU2279" s="18">
        <f t="shared" si="6094"/>
        <v>0</v>
      </c>
      <c r="BV2279" s="18">
        <f t="shared" si="6095"/>
        <v>0</v>
      </c>
      <c r="BW2279" s="18">
        <f t="shared" si="6096"/>
        <v>0</v>
      </c>
      <c r="BX2279" s="18"/>
      <c r="BY2279" s="18"/>
      <c r="BZ2279" s="18"/>
      <c r="CA2279" s="18">
        <f t="shared" si="6072"/>
        <v>0</v>
      </c>
      <c r="CB2279" s="18">
        <f t="shared" si="6073"/>
        <v>0</v>
      </c>
      <c r="CC2279" s="18">
        <f t="shared" si="6074"/>
        <v>0</v>
      </c>
      <c r="CD2279" s="18"/>
      <c r="CE2279" s="27" t="s">
        <v>1661</v>
      </c>
      <c r="CF2279" s="33">
        <v>93</v>
      </c>
    </row>
    <row r="2280" spans="1:84" ht="46.8" x14ac:dyDescent="0.3">
      <c r="A2280" s="41" t="s">
        <v>389</v>
      </c>
      <c r="B2280" s="39"/>
      <c r="C2280" s="41"/>
      <c r="D2280" s="41"/>
      <c r="E2280" s="14" t="s">
        <v>1125</v>
      </c>
      <c r="F2280" s="18">
        <f t="shared" ref="F2280:K2283" si="6131">F2281</f>
        <v>38810.6</v>
      </c>
      <c r="G2280" s="18">
        <f t="shared" si="6131"/>
        <v>38810.6</v>
      </c>
      <c r="H2280" s="18">
        <f t="shared" si="6131"/>
        <v>38810.6</v>
      </c>
      <c r="I2280" s="18">
        <f t="shared" si="6131"/>
        <v>0</v>
      </c>
      <c r="J2280" s="18">
        <f t="shared" si="6131"/>
        <v>0</v>
      </c>
      <c r="K2280" s="18">
        <f t="shared" si="6131"/>
        <v>0</v>
      </c>
      <c r="L2280" s="18">
        <f t="shared" si="5983"/>
        <v>38810.6</v>
      </c>
      <c r="M2280" s="18">
        <f t="shared" si="5984"/>
        <v>38810.6</v>
      </c>
      <c r="N2280" s="18">
        <f t="shared" si="5985"/>
        <v>38810.6</v>
      </c>
      <c r="O2280" s="18">
        <f t="shared" ref="O2280:S2283" si="6132">O2281</f>
        <v>0</v>
      </c>
      <c r="P2280" s="18">
        <f t="shared" si="6132"/>
        <v>0</v>
      </c>
      <c r="Q2280" s="18">
        <f t="shared" si="6132"/>
        <v>0</v>
      </c>
      <c r="R2280" s="18">
        <f t="shared" si="6132"/>
        <v>0</v>
      </c>
      <c r="S2280" s="18">
        <f t="shared" si="6132"/>
        <v>0</v>
      </c>
      <c r="T2280" s="18">
        <f t="shared" si="6091"/>
        <v>38810.6</v>
      </c>
      <c r="U2280" s="18">
        <f t="shared" si="6092"/>
        <v>38810.6</v>
      </c>
      <c r="V2280" s="18">
        <f t="shared" si="6093"/>
        <v>38810.6</v>
      </c>
      <c r="W2280" s="18">
        <f t="shared" ref="W2280:CD2280" si="6133">W2281</f>
        <v>0</v>
      </c>
      <c r="X2280" s="18">
        <f t="shared" si="6133"/>
        <v>0</v>
      </c>
      <c r="Y2280" s="18">
        <f t="shared" si="6133"/>
        <v>0</v>
      </c>
      <c r="Z2280" s="18">
        <f t="shared" si="6133"/>
        <v>0</v>
      </c>
      <c r="AA2280" s="18">
        <f t="shared" si="6133"/>
        <v>0</v>
      </c>
      <c r="AB2280" s="18">
        <f t="shared" si="6133"/>
        <v>0</v>
      </c>
      <c r="AC2280" s="18">
        <f t="shared" si="6069"/>
        <v>38810.6</v>
      </c>
      <c r="AD2280" s="18">
        <f t="shared" si="6070"/>
        <v>38810.6</v>
      </c>
      <c r="AE2280" s="18">
        <f t="shared" si="6071"/>
        <v>38810.6</v>
      </c>
      <c r="AF2280" s="18">
        <f t="shared" si="6133"/>
        <v>0</v>
      </c>
      <c r="AG2280" s="18">
        <f t="shared" si="6133"/>
        <v>0</v>
      </c>
      <c r="AH2280" s="18">
        <f t="shared" si="6133"/>
        <v>0</v>
      </c>
      <c r="AI2280" s="18">
        <f t="shared" si="6127"/>
        <v>38810.6</v>
      </c>
      <c r="AJ2280" s="18">
        <f t="shared" si="6128"/>
        <v>38810.6</v>
      </c>
      <c r="AK2280" s="18">
        <f t="shared" si="6129"/>
        <v>38810.6</v>
      </c>
      <c r="AL2280" s="18">
        <f t="shared" si="6133"/>
        <v>0</v>
      </c>
      <c r="AM2280" s="18">
        <f t="shared" si="6130"/>
        <v>38810.6</v>
      </c>
      <c r="AN2280" s="18">
        <f t="shared" si="6133"/>
        <v>0</v>
      </c>
      <c r="AO2280" s="18">
        <f t="shared" si="6133"/>
        <v>0</v>
      </c>
      <c r="AP2280" s="18">
        <f t="shared" si="6133"/>
        <v>0</v>
      </c>
      <c r="AQ2280" s="18">
        <f t="shared" si="6047"/>
        <v>38810.6</v>
      </c>
      <c r="AR2280" s="18">
        <f t="shared" si="6048"/>
        <v>38810.6</v>
      </c>
      <c r="AS2280" s="18">
        <f t="shared" si="6049"/>
        <v>38810.6</v>
      </c>
      <c r="AT2280" s="18">
        <f t="shared" si="6133"/>
        <v>0</v>
      </c>
      <c r="AU2280" s="18">
        <f t="shared" si="6133"/>
        <v>0</v>
      </c>
      <c r="AV2280" s="18">
        <f t="shared" si="6133"/>
        <v>0</v>
      </c>
      <c r="AW2280" s="18">
        <f t="shared" si="6050"/>
        <v>38810.6</v>
      </c>
      <c r="AX2280" s="18">
        <f t="shared" si="6051"/>
        <v>38810.6</v>
      </c>
      <c r="AY2280" s="18">
        <f t="shared" si="6052"/>
        <v>38810.6</v>
      </c>
      <c r="AZ2280" s="18">
        <f t="shared" si="6133"/>
        <v>10000</v>
      </c>
      <c r="BA2280" s="18">
        <f t="shared" si="6133"/>
        <v>0</v>
      </c>
      <c r="BB2280" s="18">
        <f t="shared" si="6133"/>
        <v>0</v>
      </c>
      <c r="BC2280" s="18">
        <f t="shared" si="6042"/>
        <v>48810.6</v>
      </c>
      <c r="BD2280" s="18">
        <f t="shared" si="6043"/>
        <v>38810.6</v>
      </c>
      <c r="BE2280" s="18">
        <f t="shared" si="6044"/>
        <v>38810.6</v>
      </c>
      <c r="BF2280" s="18">
        <f t="shared" si="6133"/>
        <v>0</v>
      </c>
      <c r="BG2280" s="18">
        <f t="shared" si="6133"/>
        <v>0</v>
      </c>
      <c r="BH2280" s="18">
        <f t="shared" si="6133"/>
        <v>0</v>
      </c>
      <c r="BI2280" s="18">
        <f t="shared" si="6038"/>
        <v>48810.6</v>
      </c>
      <c r="BJ2280" s="18">
        <f t="shared" si="6039"/>
        <v>38810.6</v>
      </c>
      <c r="BK2280" s="18">
        <f t="shared" si="6040"/>
        <v>38810.6</v>
      </c>
      <c r="BL2280" s="18">
        <f t="shared" si="6133"/>
        <v>10000</v>
      </c>
      <c r="BM2280" s="18">
        <f t="shared" si="6133"/>
        <v>0</v>
      </c>
      <c r="BN2280" s="18">
        <f t="shared" si="6133"/>
        <v>0</v>
      </c>
      <c r="BO2280" s="18">
        <f t="shared" si="6121"/>
        <v>58810.6</v>
      </c>
      <c r="BP2280" s="18">
        <f t="shared" si="6122"/>
        <v>38810.6</v>
      </c>
      <c r="BQ2280" s="18">
        <f t="shared" si="6123"/>
        <v>38810.6</v>
      </c>
      <c r="BR2280" s="18">
        <f t="shared" si="6133"/>
        <v>0</v>
      </c>
      <c r="BS2280" s="18">
        <f t="shared" si="6133"/>
        <v>0</v>
      </c>
      <c r="BT2280" s="18">
        <f t="shared" si="6133"/>
        <v>0</v>
      </c>
      <c r="BU2280" s="18">
        <f t="shared" si="6094"/>
        <v>58810.6</v>
      </c>
      <c r="BV2280" s="18">
        <f t="shared" si="6095"/>
        <v>38810.6</v>
      </c>
      <c r="BW2280" s="18">
        <f t="shared" si="6096"/>
        <v>38810.6</v>
      </c>
      <c r="BX2280" s="18">
        <f t="shared" si="6133"/>
        <v>8220.8459999999995</v>
      </c>
      <c r="BY2280" s="18">
        <f t="shared" si="6133"/>
        <v>0</v>
      </c>
      <c r="BZ2280" s="18">
        <f t="shared" si="6133"/>
        <v>0</v>
      </c>
      <c r="CA2280" s="18">
        <f t="shared" si="6072"/>
        <v>67031.445999999996</v>
      </c>
      <c r="CB2280" s="18">
        <f t="shared" si="6073"/>
        <v>38810.6</v>
      </c>
      <c r="CC2280" s="18">
        <f t="shared" si="6074"/>
        <v>38810.6</v>
      </c>
      <c r="CD2280" s="18">
        <f t="shared" si="6133"/>
        <v>0</v>
      </c>
      <c r="CE2280" s="27"/>
      <c r="CF2280" s="33"/>
    </row>
    <row r="2281" spans="1:84" ht="46.8" x14ac:dyDescent="0.3">
      <c r="A2281" s="41" t="s">
        <v>388</v>
      </c>
      <c r="B2281" s="39"/>
      <c r="C2281" s="41"/>
      <c r="D2281" s="41"/>
      <c r="E2281" s="14" t="s">
        <v>726</v>
      </c>
      <c r="F2281" s="18">
        <f t="shared" si="6131"/>
        <v>38810.6</v>
      </c>
      <c r="G2281" s="18">
        <f t="shared" si="6131"/>
        <v>38810.6</v>
      </c>
      <c r="H2281" s="18">
        <f t="shared" si="6131"/>
        <v>38810.6</v>
      </c>
      <c r="I2281" s="18">
        <f t="shared" si="6131"/>
        <v>0</v>
      </c>
      <c r="J2281" s="18">
        <f t="shared" si="6131"/>
        <v>0</v>
      </c>
      <c r="K2281" s="18">
        <f t="shared" si="6131"/>
        <v>0</v>
      </c>
      <c r="L2281" s="18">
        <f t="shared" si="5983"/>
        <v>38810.6</v>
      </c>
      <c r="M2281" s="18">
        <f t="shared" si="5984"/>
        <v>38810.6</v>
      </c>
      <c r="N2281" s="18">
        <f t="shared" si="5985"/>
        <v>38810.6</v>
      </c>
      <c r="O2281" s="18">
        <f t="shared" si="6132"/>
        <v>0</v>
      </c>
      <c r="P2281" s="18">
        <f t="shared" si="6132"/>
        <v>0</v>
      </c>
      <c r="Q2281" s="18">
        <f t="shared" si="6132"/>
        <v>0</v>
      </c>
      <c r="R2281" s="18">
        <f t="shared" si="6132"/>
        <v>0</v>
      </c>
      <c r="S2281" s="18">
        <f t="shared" si="6132"/>
        <v>0</v>
      </c>
      <c r="T2281" s="18">
        <f t="shared" si="6091"/>
        <v>38810.6</v>
      </c>
      <c r="U2281" s="18">
        <f t="shared" si="6092"/>
        <v>38810.6</v>
      </c>
      <c r="V2281" s="18">
        <f t="shared" si="6093"/>
        <v>38810.6</v>
      </c>
      <c r="W2281" s="18">
        <f t="shared" ref="W2281:CD2283" si="6134">W2282</f>
        <v>0</v>
      </c>
      <c r="X2281" s="18">
        <f t="shared" si="6134"/>
        <v>0</v>
      </c>
      <c r="Y2281" s="18">
        <f t="shared" si="6134"/>
        <v>0</v>
      </c>
      <c r="Z2281" s="18">
        <f t="shared" si="6134"/>
        <v>0</v>
      </c>
      <c r="AA2281" s="18">
        <f t="shared" si="6134"/>
        <v>0</v>
      </c>
      <c r="AB2281" s="18">
        <f t="shared" si="6134"/>
        <v>0</v>
      </c>
      <c r="AC2281" s="18">
        <f t="shared" si="6069"/>
        <v>38810.6</v>
      </c>
      <c r="AD2281" s="18">
        <f t="shared" si="6070"/>
        <v>38810.6</v>
      </c>
      <c r="AE2281" s="18">
        <f t="shared" si="6071"/>
        <v>38810.6</v>
      </c>
      <c r="AF2281" s="18">
        <f t="shared" si="6134"/>
        <v>0</v>
      </c>
      <c r="AG2281" s="18">
        <f t="shared" si="6134"/>
        <v>0</v>
      </c>
      <c r="AH2281" s="18">
        <f t="shared" si="6134"/>
        <v>0</v>
      </c>
      <c r="AI2281" s="18">
        <f t="shared" si="6127"/>
        <v>38810.6</v>
      </c>
      <c r="AJ2281" s="18">
        <f t="shared" si="6128"/>
        <v>38810.6</v>
      </c>
      <c r="AK2281" s="18">
        <f t="shared" si="6129"/>
        <v>38810.6</v>
      </c>
      <c r="AL2281" s="18">
        <f t="shared" si="6134"/>
        <v>0</v>
      </c>
      <c r="AM2281" s="18">
        <f t="shared" si="6130"/>
        <v>38810.6</v>
      </c>
      <c r="AN2281" s="18">
        <f t="shared" si="6134"/>
        <v>0</v>
      </c>
      <c r="AO2281" s="18">
        <f t="shared" si="6134"/>
        <v>0</v>
      </c>
      <c r="AP2281" s="18">
        <f t="shared" si="6134"/>
        <v>0</v>
      </c>
      <c r="AQ2281" s="18">
        <f t="shared" si="6047"/>
        <v>38810.6</v>
      </c>
      <c r="AR2281" s="18">
        <f t="shared" si="6048"/>
        <v>38810.6</v>
      </c>
      <c r="AS2281" s="18">
        <f t="shared" si="6049"/>
        <v>38810.6</v>
      </c>
      <c r="AT2281" s="18">
        <f t="shared" si="6134"/>
        <v>0</v>
      </c>
      <c r="AU2281" s="18">
        <f t="shared" si="6134"/>
        <v>0</v>
      </c>
      <c r="AV2281" s="18">
        <f t="shared" si="6134"/>
        <v>0</v>
      </c>
      <c r="AW2281" s="18">
        <f t="shared" si="6050"/>
        <v>38810.6</v>
      </c>
      <c r="AX2281" s="18">
        <f t="shared" si="6051"/>
        <v>38810.6</v>
      </c>
      <c r="AY2281" s="18">
        <f t="shared" si="6052"/>
        <v>38810.6</v>
      </c>
      <c r="AZ2281" s="18">
        <f t="shared" si="6134"/>
        <v>10000</v>
      </c>
      <c r="BA2281" s="18">
        <f t="shared" si="6134"/>
        <v>0</v>
      </c>
      <c r="BB2281" s="18">
        <f t="shared" si="6134"/>
        <v>0</v>
      </c>
      <c r="BC2281" s="18">
        <f t="shared" si="6042"/>
        <v>48810.6</v>
      </c>
      <c r="BD2281" s="18">
        <f t="shared" si="6043"/>
        <v>38810.6</v>
      </c>
      <c r="BE2281" s="18">
        <f t="shared" si="6044"/>
        <v>38810.6</v>
      </c>
      <c r="BF2281" s="18">
        <f t="shared" si="6134"/>
        <v>0</v>
      </c>
      <c r="BG2281" s="18">
        <f t="shared" si="6134"/>
        <v>0</v>
      </c>
      <c r="BH2281" s="18">
        <f t="shared" si="6134"/>
        <v>0</v>
      </c>
      <c r="BI2281" s="18">
        <f t="shared" si="6038"/>
        <v>48810.6</v>
      </c>
      <c r="BJ2281" s="18">
        <f t="shared" si="6039"/>
        <v>38810.6</v>
      </c>
      <c r="BK2281" s="18">
        <f t="shared" si="6040"/>
        <v>38810.6</v>
      </c>
      <c r="BL2281" s="18">
        <f t="shared" si="6134"/>
        <v>10000</v>
      </c>
      <c r="BM2281" s="18">
        <f t="shared" si="6134"/>
        <v>0</v>
      </c>
      <c r="BN2281" s="18">
        <f t="shared" si="6134"/>
        <v>0</v>
      </c>
      <c r="BO2281" s="18">
        <f t="shared" si="6121"/>
        <v>58810.6</v>
      </c>
      <c r="BP2281" s="18">
        <f t="shared" si="6122"/>
        <v>38810.6</v>
      </c>
      <c r="BQ2281" s="18">
        <f t="shared" si="6123"/>
        <v>38810.6</v>
      </c>
      <c r="BR2281" s="18">
        <f t="shared" si="6134"/>
        <v>0</v>
      </c>
      <c r="BS2281" s="18">
        <f t="shared" si="6134"/>
        <v>0</v>
      </c>
      <c r="BT2281" s="18">
        <f t="shared" si="6134"/>
        <v>0</v>
      </c>
      <c r="BU2281" s="18">
        <f t="shared" si="6094"/>
        <v>58810.6</v>
      </c>
      <c r="BV2281" s="18">
        <f t="shared" si="6095"/>
        <v>38810.6</v>
      </c>
      <c r="BW2281" s="18">
        <f t="shared" si="6096"/>
        <v>38810.6</v>
      </c>
      <c r="BX2281" s="18">
        <f t="shared" si="6134"/>
        <v>8220.8459999999995</v>
      </c>
      <c r="BY2281" s="18">
        <f t="shared" si="6134"/>
        <v>0</v>
      </c>
      <c r="BZ2281" s="18">
        <f t="shared" si="6134"/>
        <v>0</v>
      </c>
      <c r="CA2281" s="18">
        <f t="shared" si="6072"/>
        <v>67031.445999999996</v>
      </c>
      <c r="CB2281" s="18">
        <f t="shared" si="6073"/>
        <v>38810.6</v>
      </c>
      <c r="CC2281" s="18">
        <f t="shared" si="6074"/>
        <v>38810.6</v>
      </c>
      <c r="CD2281" s="18">
        <f t="shared" si="6134"/>
        <v>0</v>
      </c>
      <c r="CE2281" s="27"/>
      <c r="CF2281" s="33"/>
    </row>
    <row r="2282" spans="1:84" x14ac:dyDescent="0.3">
      <c r="A2282" s="41" t="s">
        <v>388</v>
      </c>
      <c r="B2282" s="39">
        <v>800</v>
      </c>
      <c r="C2282" s="41"/>
      <c r="D2282" s="41"/>
      <c r="E2282" s="14" t="s">
        <v>556</v>
      </c>
      <c r="F2282" s="18">
        <f t="shared" si="6131"/>
        <v>38810.6</v>
      </c>
      <c r="G2282" s="18">
        <f t="shared" si="6131"/>
        <v>38810.6</v>
      </c>
      <c r="H2282" s="18">
        <f t="shared" si="6131"/>
        <v>38810.6</v>
      </c>
      <c r="I2282" s="18">
        <f t="shared" si="6131"/>
        <v>0</v>
      </c>
      <c r="J2282" s="18">
        <f t="shared" si="6131"/>
        <v>0</v>
      </c>
      <c r="K2282" s="18">
        <f t="shared" si="6131"/>
        <v>0</v>
      </c>
      <c r="L2282" s="18">
        <f t="shared" si="5983"/>
        <v>38810.6</v>
      </c>
      <c r="M2282" s="18">
        <f t="shared" si="5984"/>
        <v>38810.6</v>
      </c>
      <c r="N2282" s="18">
        <f t="shared" si="5985"/>
        <v>38810.6</v>
      </c>
      <c r="O2282" s="18">
        <f t="shared" si="6132"/>
        <v>0</v>
      </c>
      <c r="P2282" s="18">
        <f t="shared" si="6132"/>
        <v>0</v>
      </c>
      <c r="Q2282" s="18">
        <f t="shared" si="6132"/>
        <v>0</v>
      </c>
      <c r="R2282" s="18">
        <f t="shared" si="6132"/>
        <v>0</v>
      </c>
      <c r="S2282" s="18">
        <f t="shared" si="6132"/>
        <v>0</v>
      </c>
      <c r="T2282" s="18">
        <f t="shared" si="6091"/>
        <v>38810.6</v>
      </c>
      <c r="U2282" s="18">
        <f t="shared" si="6092"/>
        <v>38810.6</v>
      </c>
      <c r="V2282" s="18">
        <f t="shared" si="6093"/>
        <v>38810.6</v>
      </c>
      <c r="W2282" s="18">
        <f t="shared" si="6134"/>
        <v>0</v>
      </c>
      <c r="X2282" s="18">
        <f t="shared" si="6134"/>
        <v>0</v>
      </c>
      <c r="Y2282" s="18">
        <f t="shared" si="6134"/>
        <v>0</v>
      </c>
      <c r="Z2282" s="18">
        <f t="shared" si="6134"/>
        <v>0</v>
      </c>
      <c r="AA2282" s="18">
        <f t="shared" si="6134"/>
        <v>0</v>
      </c>
      <c r="AB2282" s="18">
        <f t="shared" si="6134"/>
        <v>0</v>
      </c>
      <c r="AC2282" s="18">
        <f t="shared" si="6069"/>
        <v>38810.6</v>
      </c>
      <c r="AD2282" s="18">
        <f t="shared" si="6070"/>
        <v>38810.6</v>
      </c>
      <c r="AE2282" s="18">
        <f t="shared" si="6071"/>
        <v>38810.6</v>
      </c>
      <c r="AF2282" s="18">
        <f t="shared" si="6134"/>
        <v>0</v>
      </c>
      <c r="AG2282" s="18">
        <f t="shared" si="6134"/>
        <v>0</v>
      </c>
      <c r="AH2282" s="18">
        <f t="shared" si="6134"/>
        <v>0</v>
      </c>
      <c r="AI2282" s="18">
        <f t="shared" si="6127"/>
        <v>38810.6</v>
      </c>
      <c r="AJ2282" s="18">
        <f t="shared" si="6128"/>
        <v>38810.6</v>
      </c>
      <c r="AK2282" s="18">
        <f t="shared" si="6129"/>
        <v>38810.6</v>
      </c>
      <c r="AL2282" s="18">
        <f t="shared" si="6134"/>
        <v>0</v>
      </c>
      <c r="AM2282" s="18">
        <f t="shared" si="6130"/>
        <v>38810.6</v>
      </c>
      <c r="AN2282" s="18">
        <f t="shared" si="6134"/>
        <v>0</v>
      </c>
      <c r="AO2282" s="18">
        <f t="shared" si="6134"/>
        <v>0</v>
      </c>
      <c r="AP2282" s="18">
        <f t="shared" si="6134"/>
        <v>0</v>
      </c>
      <c r="AQ2282" s="18">
        <f t="shared" si="6047"/>
        <v>38810.6</v>
      </c>
      <c r="AR2282" s="18">
        <f t="shared" si="6048"/>
        <v>38810.6</v>
      </c>
      <c r="AS2282" s="18">
        <f t="shared" si="6049"/>
        <v>38810.6</v>
      </c>
      <c r="AT2282" s="18">
        <f t="shared" si="6134"/>
        <v>0</v>
      </c>
      <c r="AU2282" s="18">
        <f t="shared" si="6134"/>
        <v>0</v>
      </c>
      <c r="AV2282" s="18">
        <f t="shared" si="6134"/>
        <v>0</v>
      </c>
      <c r="AW2282" s="18">
        <f t="shared" si="6050"/>
        <v>38810.6</v>
      </c>
      <c r="AX2282" s="18">
        <f t="shared" si="6051"/>
        <v>38810.6</v>
      </c>
      <c r="AY2282" s="18">
        <f t="shared" si="6052"/>
        <v>38810.6</v>
      </c>
      <c r="AZ2282" s="18">
        <f t="shared" si="6134"/>
        <v>10000</v>
      </c>
      <c r="BA2282" s="18">
        <f t="shared" si="6134"/>
        <v>0</v>
      </c>
      <c r="BB2282" s="18">
        <f t="shared" si="6134"/>
        <v>0</v>
      </c>
      <c r="BC2282" s="18">
        <f t="shared" si="6042"/>
        <v>48810.6</v>
      </c>
      <c r="BD2282" s="18">
        <f t="shared" si="6043"/>
        <v>38810.6</v>
      </c>
      <c r="BE2282" s="18">
        <f t="shared" si="6044"/>
        <v>38810.6</v>
      </c>
      <c r="BF2282" s="18">
        <f t="shared" si="6134"/>
        <v>0</v>
      </c>
      <c r="BG2282" s="18">
        <f t="shared" si="6134"/>
        <v>0</v>
      </c>
      <c r="BH2282" s="18">
        <f t="shared" si="6134"/>
        <v>0</v>
      </c>
      <c r="BI2282" s="18">
        <f t="shared" si="6038"/>
        <v>48810.6</v>
      </c>
      <c r="BJ2282" s="18">
        <f t="shared" si="6039"/>
        <v>38810.6</v>
      </c>
      <c r="BK2282" s="18">
        <f t="shared" si="6040"/>
        <v>38810.6</v>
      </c>
      <c r="BL2282" s="18">
        <f t="shared" si="6134"/>
        <v>10000</v>
      </c>
      <c r="BM2282" s="18">
        <f t="shared" si="6134"/>
        <v>0</v>
      </c>
      <c r="BN2282" s="18">
        <f t="shared" si="6134"/>
        <v>0</v>
      </c>
      <c r="BO2282" s="18">
        <f t="shared" si="6121"/>
        <v>58810.6</v>
      </c>
      <c r="BP2282" s="18">
        <f t="shared" si="6122"/>
        <v>38810.6</v>
      </c>
      <c r="BQ2282" s="18">
        <f t="shared" si="6123"/>
        <v>38810.6</v>
      </c>
      <c r="BR2282" s="18">
        <f t="shared" si="6134"/>
        <v>0</v>
      </c>
      <c r="BS2282" s="18">
        <f t="shared" si="6134"/>
        <v>0</v>
      </c>
      <c r="BT2282" s="18">
        <f t="shared" si="6134"/>
        <v>0</v>
      </c>
      <c r="BU2282" s="18">
        <f t="shared" si="6094"/>
        <v>58810.6</v>
      </c>
      <c r="BV2282" s="18">
        <f t="shared" si="6095"/>
        <v>38810.6</v>
      </c>
      <c r="BW2282" s="18">
        <f t="shared" si="6096"/>
        <v>38810.6</v>
      </c>
      <c r="BX2282" s="18">
        <f t="shared" si="6134"/>
        <v>8220.8459999999995</v>
      </c>
      <c r="BY2282" s="18">
        <f t="shared" si="6134"/>
        <v>0</v>
      </c>
      <c r="BZ2282" s="18">
        <f t="shared" si="6134"/>
        <v>0</v>
      </c>
      <c r="CA2282" s="18">
        <f t="shared" si="6072"/>
        <v>67031.445999999996</v>
      </c>
      <c r="CB2282" s="18">
        <f t="shared" si="6073"/>
        <v>38810.6</v>
      </c>
      <c r="CC2282" s="18">
        <f t="shared" si="6074"/>
        <v>38810.6</v>
      </c>
      <c r="CD2282" s="18">
        <f t="shared" si="6134"/>
        <v>0</v>
      </c>
      <c r="CE2282" s="27"/>
      <c r="CF2282" s="33"/>
    </row>
    <row r="2283" spans="1:84" ht="78" x14ac:dyDescent="0.3">
      <c r="A2283" s="41" t="s">
        <v>388</v>
      </c>
      <c r="B2283" s="39">
        <v>810</v>
      </c>
      <c r="C2283" s="41"/>
      <c r="D2283" s="41"/>
      <c r="E2283" s="14" t="s">
        <v>571</v>
      </c>
      <c r="F2283" s="18">
        <f t="shared" si="6131"/>
        <v>38810.6</v>
      </c>
      <c r="G2283" s="18">
        <f t="shared" si="6131"/>
        <v>38810.6</v>
      </c>
      <c r="H2283" s="18">
        <f t="shared" si="6131"/>
        <v>38810.6</v>
      </c>
      <c r="I2283" s="18">
        <f t="shared" si="6131"/>
        <v>0</v>
      </c>
      <c r="J2283" s="18">
        <f t="shared" si="6131"/>
        <v>0</v>
      </c>
      <c r="K2283" s="18">
        <f t="shared" si="6131"/>
        <v>0</v>
      </c>
      <c r="L2283" s="18">
        <f t="shared" si="5983"/>
        <v>38810.6</v>
      </c>
      <c r="M2283" s="18">
        <f t="shared" si="5984"/>
        <v>38810.6</v>
      </c>
      <c r="N2283" s="18">
        <f t="shared" si="5985"/>
        <v>38810.6</v>
      </c>
      <c r="O2283" s="18">
        <f t="shared" si="6132"/>
        <v>0</v>
      </c>
      <c r="P2283" s="18">
        <f t="shared" si="6132"/>
        <v>0</v>
      </c>
      <c r="Q2283" s="18">
        <f t="shared" si="6132"/>
        <v>0</v>
      </c>
      <c r="R2283" s="18">
        <f t="shared" si="6132"/>
        <v>0</v>
      </c>
      <c r="S2283" s="18">
        <f t="shared" si="6132"/>
        <v>0</v>
      </c>
      <c r="T2283" s="18">
        <f t="shared" si="6091"/>
        <v>38810.6</v>
      </c>
      <c r="U2283" s="18">
        <f t="shared" si="6092"/>
        <v>38810.6</v>
      </c>
      <c r="V2283" s="18">
        <f t="shared" si="6093"/>
        <v>38810.6</v>
      </c>
      <c r="W2283" s="18">
        <f t="shared" si="6134"/>
        <v>0</v>
      </c>
      <c r="X2283" s="18">
        <f t="shared" si="6134"/>
        <v>0</v>
      </c>
      <c r="Y2283" s="18">
        <f t="shared" si="6134"/>
        <v>0</v>
      </c>
      <c r="Z2283" s="18">
        <f t="shared" si="6134"/>
        <v>0</v>
      </c>
      <c r="AA2283" s="18">
        <f t="shared" si="6134"/>
        <v>0</v>
      </c>
      <c r="AB2283" s="18">
        <f t="shared" si="6134"/>
        <v>0</v>
      </c>
      <c r="AC2283" s="18">
        <f t="shared" si="6069"/>
        <v>38810.6</v>
      </c>
      <c r="AD2283" s="18">
        <f t="shared" si="6070"/>
        <v>38810.6</v>
      </c>
      <c r="AE2283" s="18">
        <f t="shared" si="6071"/>
        <v>38810.6</v>
      </c>
      <c r="AF2283" s="18">
        <f t="shared" si="6134"/>
        <v>0</v>
      </c>
      <c r="AG2283" s="18">
        <f t="shared" si="6134"/>
        <v>0</v>
      </c>
      <c r="AH2283" s="18">
        <f t="shared" si="6134"/>
        <v>0</v>
      </c>
      <c r="AI2283" s="18">
        <f t="shared" si="6127"/>
        <v>38810.6</v>
      </c>
      <c r="AJ2283" s="18">
        <f t="shared" si="6128"/>
        <v>38810.6</v>
      </c>
      <c r="AK2283" s="18">
        <f t="shared" si="6129"/>
        <v>38810.6</v>
      </c>
      <c r="AL2283" s="18">
        <f t="shared" si="6134"/>
        <v>0</v>
      </c>
      <c r="AM2283" s="18">
        <f t="shared" si="6130"/>
        <v>38810.6</v>
      </c>
      <c r="AN2283" s="18">
        <f t="shared" si="6134"/>
        <v>0</v>
      </c>
      <c r="AO2283" s="18">
        <f t="shared" si="6134"/>
        <v>0</v>
      </c>
      <c r="AP2283" s="18">
        <f t="shared" si="6134"/>
        <v>0</v>
      </c>
      <c r="AQ2283" s="18">
        <f t="shared" si="6047"/>
        <v>38810.6</v>
      </c>
      <c r="AR2283" s="18">
        <f t="shared" si="6048"/>
        <v>38810.6</v>
      </c>
      <c r="AS2283" s="18">
        <f t="shared" si="6049"/>
        <v>38810.6</v>
      </c>
      <c r="AT2283" s="18">
        <f t="shared" si="6134"/>
        <v>0</v>
      </c>
      <c r="AU2283" s="18">
        <f t="shared" si="6134"/>
        <v>0</v>
      </c>
      <c r="AV2283" s="18">
        <f t="shared" si="6134"/>
        <v>0</v>
      </c>
      <c r="AW2283" s="18">
        <f t="shared" si="6050"/>
        <v>38810.6</v>
      </c>
      <c r="AX2283" s="18">
        <f t="shared" si="6051"/>
        <v>38810.6</v>
      </c>
      <c r="AY2283" s="18">
        <f t="shared" si="6052"/>
        <v>38810.6</v>
      </c>
      <c r="AZ2283" s="18">
        <f t="shared" si="6134"/>
        <v>10000</v>
      </c>
      <c r="BA2283" s="18">
        <f t="shared" si="6134"/>
        <v>0</v>
      </c>
      <c r="BB2283" s="18">
        <f t="shared" si="6134"/>
        <v>0</v>
      </c>
      <c r="BC2283" s="18">
        <f t="shared" si="6042"/>
        <v>48810.6</v>
      </c>
      <c r="BD2283" s="18">
        <f t="shared" si="6043"/>
        <v>38810.6</v>
      </c>
      <c r="BE2283" s="18">
        <f t="shared" si="6044"/>
        <v>38810.6</v>
      </c>
      <c r="BF2283" s="18">
        <f t="shared" si="6134"/>
        <v>0</v>
      </c>
      <c r="BG2283" s="18">
        <f t="shared" si="6134"/>
        <v>0</v>
      </c>
      <c r="BH2283" s="18">
        <f t="shared" si="6134"/>
        <v>0</v>
      </c>
      <c r="BI2283" s="18">
        <f t="shared" si="6038"/>
        <v>48810.6</v>
      </c>
      <c r="BJ2283" s="18">
        <f t="shared" si="6039"/>
        <v>38810.6</v>
      </c>
      <c r="BK2283" s="18">
        <f t="shared" si="6040"/>
        <v>38810.6</v>
      </c>
      <c r="BL2283" s="18">
        <f t="shared" si="6134"/>
        <v>10000</v>
      </c>
      <c r="BM2283" s="18">
        <f t="shared" si="6134"/>
        <v>0</v>
      </c>
      <c r="BN2283" s="18">
        <f t="shared" si="6134"/>
        <v>0</v>
      </c>
      <c r="BO2283" s="18">
        <f t="shared" si="6121"/>
        <v>58810.6</v>
      </c>
      <c r="BP2283" s="18">
        <f t="shared" si="6122"/>
        <v>38810.6</v>
      </c>
      <c r="BQ2283" s="18">
        <f t="shared" si="6123"/>
        <v>38810.6</v>
      </c>
      <c r="BR2283" s="18">
        <f t="shared" si="6134"/>
        <v>0</v>
      </c>
      <c r="BS2283" s="18">
        <f t="shared" si="6134"/>
        <v>0</v>
      </c>
      <c r="BT2283" s="18">
        <f t="shared" si="6134"/>
        <v>0</v>
      </c>
      <c r="BU2283" s="18">
        <f t="shared" si="6094"/>
        <v>58810.6</v>
      </c>
      <c r="BV2283" s="18">
        <f t="shared" si="6095"/>
        <v>38810.6</v>
      </c>
      <c r="BW2283" s="18">
        <f t="shared" si="6096"/>
        <v>38810.6</v>
      </c>
      <c r="BX2283" s="18">
        <f t="shared" si="6134"/>
        <v>8220.8459999999995</v>
      </c>
      <c r="BY2283" s="18">
        <f t="shared" si="6134"/>
        <v>0</v>
      </c>
      <c r="BZ2283" s="18">
        <f t="shared" si="6134"/>
        <v>0</v>
      </c>
      <c r="CA2283" s="18">
        <f t="shared" si="6072"/>
        <v>67031.445999999996</v>
      </c>
      <c r="CB2283" s="18">
        <f t="shared" si="6073"/>
        <v>38810.6</v>
      </c>
      <c r="CC2283" s="18">
        <f t="shared" si="6074"/>
        <v>38810.6</v>
      </c>
      <c r="CD2283" s="18">
        <f t="shared" si="6134"/>
        <v>0</v>
      </c>
      <c r="CE2283" s="27"/>
      <c r="CF2283" s="33"/>
    </row>
    <row r="2284" spans="1:84" x14ac:dyDescent="0.3">
      <c r="A2284" s="41" t="s">
        <v>388</v>
      </c>
      <c r="B2284" s="39">
        <v>810</v>
      </c>
      <c r="C2284" s="41" t="s">
        <v>59</v>
      </c>
      <c r="D2284" s="41" t="s">
        <v>140</v>
      </c>
      <c r="E2284" s="14" t="s">
        <v>543</v>
      </c>
      <c r="F2284" s="18">
        <v>38810.6</v>
      </c>
      <c r="G2284" s="18">
        <v>38810.6</v>
      </c>
      <c r="H2284" s="18">
        <v>38810.6</v>
      </c>
      <c r="I2284" s="18"/>
      <c r="J2284" s="18"/>
      <c r="K2284" s="18"/>
      <c r="L2284" s="18">
        <f t="shared" si="5983"/>
        <v>38810.6</v>
      </c>
      <c r="M2284" s="18">
        <f t="shared" si="5984"/>
        <v>38810.6</v>
      </c>
      <c r="N2284" s="18">
        <f t="shared" si="5985"/>
        <v>38810.6</v>
      </c>
      <c r="O2284" s="18"/>
      <c r="P2284" s="18"/>
      <c r="Q2284" s="18"/>
      <c r="R2284" s="18"/>
      <c r="S2284" s="18"/>
      <c r="T2284" s="18">
        <f t="shared" si="6091"/>
        <v>38810.6</v>
      </c>
      <c r="U2284" s="18">
        <f t="shared" si="6092"/>
        <v>38810.6</v>
      </c>
      <c r="V2284" s="18">
        <f t="shared" si="6093"/>
        <v>38810.6</v>
      </c>
      <c r="W2284" s="18"/>
      <c r="X2284" s="18"/>
      <c r="Y2284" s="18"/>
      <c r="Z2284" s="18"/>
      <c r="AA2284" s="18"/>
      <c r="AB2284" s="18"/>
      <c r="AC2284" s="18">
        <f t="shared" si="6069"/>
        <v>38810.6</v>
      </c>
      <c r="AD2284" s="18">
        <f t="shared" si="6070"/>
        <v>38810.6</v>
      </c>
      <c r="AE2284" s="18">
        <f t="shared" si="6071"/>
        <v>38810.6</v>
      </c>
      <c r="AF2284" s="18"/>
      <c r="AG2284" s="18"/>
      <c r="AH2284" s="18"/>
      <c r="AI2284" s="18">
        <f t="shared" si="6127"/>
        <v>38810.6</v>
      </c>
      <c r="AJ2284" s="18">
        <f t="shared" si="6128"/>
        <v>38810.6</v>
      </c>
      <c r="AK2284" s="18">
        <f t="shared" si="6129"/>
        <v>38810.6</v>
      </c>
      <c r="AL2284" s="18"/>
      <c r="AM2284" s="18">
        <f t="shared" si="6130"/>
        <v>38810.6</v>
      </c>
      <c r="AN2284" s="18"/>
      <c r="AO2284" s="18"/>
      <c r="AP2284" s="18"/>
      <c r="AQ2284" s="18">
        <f t="shared" si="6047"/>
        <v>38810.6</v>
      </c>
      <c r="AR2284" s="18">
        <f t="shared" si="6048"/>
        <v>38810.6</v>
      </c>
      <c r="AS2284" s="18">
        <f t="shared" si="6049"/>
        <v>38810.6</v>
      </c>
      <c r="AT2284" s="18"/>
      <c r="AU2284" s="18"/>
      <c r="AV2284" s="18"/>
      <c r="AW2284" s="18">
        <f t="shared" si="6050"/>
        <v>38810.6</v>
      </c>
      <c r="AX2284" s="18">
        <f t="shared" si="6051"/>
        <v>38810.6</v>
      </c>
      <c r="AY2284" s="18">
        <f t="shared" si="6052"/>
        <v>38810.6</v>
      </c>
      <c r="AZ2284" s="18">
        <v>10000</v>
      </c>
      <c r="BA2284" s="18"/>
      <c r="BB2284" s="18"/>
      <c r="BC2284" s="18">
        <f t="shared" si="6042"/>
        <v>48810.6</v>
      </c>
      <c r="BD2284" s="18">
        <f t="shared" si="6043"/>
        <v>38810.6</v>
      </c>
      <c r="BE2284" s="18">
        <f t="shared" si="6044"/>
        <v>38810.6</v>
      </c>
      <c r="BF2284" s="18"/>
      <c r="BG2284" s="18"/>
      <c r="BH2284" s="18"/>
      <c r="BI2284" s="18">
        <f t="shared" si="6038"/>
        <v>48810.6</v>
      </c>
      <c r="BJ2284" s="18">
        <f t="shared" si="6039"/>
        <v>38810.6</v>
      </c>
      <c r="BK2284" s="18">
        <f t="shared" si="6040"/>
        <v>38810.6</v>
      </c>
      <c r="BL2284" s="18">
        <v>10000</v>
      </c>
      <c r="BM2284" s="18"/>
      <c r="BN2284" s="18"/>
      <c r="BO2284" s="18">
        <f t="shared" si="6121"/>
        <v>58810.6</v>
      </c>
      <c r="BP2284" s="18">
        <f t="shared" si="6122"/>
        <v>38810.6</v>
      </c>
      <c r="BQ2284" s="18">
        <f t="shared" si="6123"/>
        <v>38810.6</v>
      </c>
      <c r="BR2284" s="18"/>
      <c r="BS2284" s="18"/>
      <c r="BT2284" s="18"/>
      <c r="BU2284" s="18">
        <f t="shared" si="6094"/>
        <v>58810.6</v>
      </c>
      <c r="BV2284" s="18">
        <f t="shared" si="6095"/>
        <v>38810.6</v>
      </c>
      <c r="BW2284" s="18">
        <f t="shared" si="6096"/>
        <v>38810.6</v>
      </c>
      <c r="BX2284" s="18">
        <v>8220.8459999999995</v>
      </c>
      <c r="BY2284" s="18"/>
      <c r="BZ2284" s="18"/>
      <c r="CA2284" s="18">
        <f t="shared" si="6072"/>
        <v>67031.445999999996</v>
      </c>
      <c r="CB2284" s="18">
        <f t="shared" si="6073"/>
        <v>38810.6</v>
      </c>
      <c r="CC2284" s="18">
        <f t="shared" si="6074"/>
        <v>38810.6</v>
      </c>
      <c r="CD2284" s="18"/>
      <c r="CE2284" s="27"/>
      <c r="CF2284" s="33"/>
    </row>
    <row r="2285" spans="1:84" ht="62.4" x14ac:dyDescent="0.3">
      <c r="A2285" s="41" t="s">
        <v>391</v>
      </c>
      <c r="B2285" s="39"/>
      <c r="C2285" s="41"/>
      <c r="D2285" s="41"/>
      <c r="E2285" s="14" t="s">
        <v>1126</v>
      </c>
      <c r="F2285" s="18">
        <f t="shared" ref="F2285:K2290" si="6135">F2286</f>
        <v>97000</v>
      </c>
      <c r="G2285" s="18">
        <f t="shared" si="6135"/>
        <v>97000</v>
      </c>
      <c r="H2285" s="18">
        <f t="shared" si="6135"/>
        <v>97000</v>
      </c>
      <c r="I2285" s="18">
        <f t="shared" si="6135"/>
        <v>0</v>
      </c>
      <c r="J2285" s="18">
        <f t="shared" si="6135"/>
        <v>0</v>
      </c>
      <c r="K2285" s="18">
        <f t="shared" si="6135"/>
        <v>0</v>
      </c>
      <c r="L2285" s="18">
        <f t="shared" si="5983"/>
        <v>97000</v>
      </c>
      <c r="M2285" s="18">
        <f t="shared" si="5984"/>
        <v>97000</v>
      </c>
      <c r="N2285" s="18">
        <f t="shared" si="5985"/>
        <v>97000</v>
      </c>
      <c r="O2285" s="18">
        <f t="shared" ref="O2285:S2290" si="6136">O2286</f>
        <v>260</v>
      </c>
      <c r="P2285" s="18">
        <f t="shared" si="6136"/>
        <v>0</v>
      </c>
      <c r="Q2285" s="18">
        <f t="shared" si="6136"/>
        <v>0</v>
      </c>
      <c r="R2285" s="18">
        <f t="shared" si="6136"/>
        <v>0</v>
      </c>
      <c r="S2285" s="18">
        <f t="shared" si="6136"/>
        <v>0</v>
      </c>
      <c r="T2285" s="18">
        <f t="shared" si="6091"/>
        <v>97260</v>
      </c>
      <c r="U2285" s="18">
        <f t="shared" si="6092"/>
        <v>97000</v>
      </c>
      <c r="V2285" s="18">
        <f t="shared" si="6093"/>
        <v>97000</v>
      </c>
      <c r="W2285" s="18">
        <f t="shared" ref="W2285:CD2290" si="6137">W2286</f>
        <v>0</v>
      </c>
      <c r="X2285" s="18">
        <f t="shared" si="6137"/>
        <v>0</v>
      </c>
      <c r="Y2285" s="18">
        <f t="shared" si="6137"/>
        <v>0</v>
      </c>
      <c r="Z2285" s="18">
        <f t="shared" si="6137"/>
        <v>0</v>
      </c>
      <c r="AA2285" s="18">
        <f t="shared" si="6137"/>
        <v>0</v>
      </c>
      <c r="AB2285" s="18">
        <f t="shared" si="6137"/>
        <v>0</v>
      </c>
      <c r="AC2285" s="18">
        <f t="shared" si="6069"/>
        <v>97260</v>
      </c>
      <c r="AD2285" s="18">
        <f t="shared" si="6070"/>
        <v>97000</v>
      </c>
      <c r="AE2285" s="18">
        <f t="shared" si="6071"/>
        <v>97000</v>
      </c>
      <c r="AF2285" s="18">
        <f t="shared" si="6137"/>
        <v>0</v>
      </c>
      <c r="AG2285" s="18">
        <f t="shared" si="6137"/>
        <v>0</v>
      </c>
      <c r="AH2285" s="18">
        <f t="shared" si="6137"/>
        <v>0</v>
      </c>
      <c r="AI2285" s="18">
        <f t="shared" si="6127"/>
        <v>97260</v>
      </c>
      <c r="AJ2285" s="18">
        <f t="shared" si="6128"/>
        <v>97000</v>
      </c>
      <c r="AK2285" s="18">
        <f t="shared" si="6129"/>
        <v>97000</v>
      </c>
      <c r="AL2285" s="18">
        <f t="shared" si="6137"/>
        <v>0</v>
      </c>
      <c r="AM2285" s="18">
        <f t="shared" si="6130"/>
        <v>97260</v>
      </c>
      <c r="AN2285" s="18">
        <f t="shared" si="6137"/>
        <v>0</v>
      </c>
      <c r="AO2285" s="18">
        <f t="shared" si="6137"/>
        <v>0</v>
      </c>
      <c r="AP2285" s="18">
        <f t="shared" si="6137"/>
        <v>0</v>
      </c>
      <c r="AQ2285" s="18">
        <f t="shared" si="6047"/>
        <v>97260</v>
      </c>
      <c r="AR2285" s="18">
        <f t="shared" si="6048"/>
        <v>97000</v>
      </c>
      <c r="AS2285" s="18">
        <f t="shared" si="6049"/>
        <v>97000</v>
      </c>
      <c r="AT2285" s="18">
        <f t="shared" si="6137"/>
        <v>0</v>
      </c>
      <c r="AU2285" s="18">
        <f t="shared" si="6137"/>
        <v>0</v>
      </c>
      <c r="AV2285" s="18">
        <f t="shared" si="6137"/>
        <v>0</v>
      </c>
      <c r="AW2285" s="18">
        <f t="shared" si="6050"/>
        <v>97260</v>
      </c>
      <c r="AX2285" s="18">
        <f t="shared" si="6051"/>
        <v>97000</v>
      </c>
      <c r="AY2285" s="18">
        <f t="shared" si="6052"/>
        <v>97000</v>
      </c>
      <c r="AZ2285" s="18">
        <f t="shared" si="6137"/>
        <v>0</v>
      </c>
      <c r="BA2285" s="18">
        <f t="shared" si="6137"/>
        <v>0</v>
      </c>
      <c r="BB2285" s="18">
        <f t="shared" si="6137"/>
        <v>0</v>
      </c>
      <c r="BC2285" s="18">
        <f t="shared" si="6042"/>
        <v>97260</v>
      </c>
      <c r="BD2285" s="18">
        <f t="shared" si="6043"/>
        <v>97000</v>
      </c>
      <c r="BE2285" s="18">
        <f t="shared" si="6044"/>
        <v>97000</v>
      </c>
      <c r="BF2285" s="18">
        <f t="shared" si="6137"/>
        <v>0</v>
      </c>
      <c r="BG2285" s="18">
        <f t="shared" si="6137"/>
        <v>0</v>
      </c>
      <c r="BH2285" s="18">
        <f t="shared" si="6137"/>
        <v>0</v>
      </c>
      <c r="BI2285" s="18">
        <f t="shared" si="6038"/>
        <v>97260</v>
      </c>
      <c r="BJ2285" s="18">
        <f t="shared" si="6039"/>
        <v>97000</v>
      </c>
      <c r="BK2285" s="18">
        <f t="shared" si="6040"/>
        <v>97000</v>
      </c>
      <c r="BL2285" s="18">
        <f t="shared" si="6137"/>
        <v>0</v>
      </c>
      <c r="BM2285" s="18">
        <f t="shared" si="6137"/>
        <v>0</v>
      </c>
      <c r="BN2285" s="18">
        <f t="shared" si="6137"/>
        <v>0</v>
      </c>
      <c r="BO2285" s="18">
        <f t="shared" si="6121"/>
        <v>97260</v>
      </c>
      <c r="BP2285" s="18">
        <f t="shared" si="6122"/>
        <v>97000</v>
      </c>
      <c r="BQ2285" s="18">
        <f t="shared" si="6123"/>
        <v>97000</v>
      </c>
      <c r="BR2285" s="18">
        <f t="shared" si="6137"/>
        <v>0</v>
      </c>
      <c r="BS2285" s="18">
        <f t="shared" si="6137"/>
        <v>0</v>
      </c>
      <c r="BT2285" s="18">
        <f t="shared" si="6137"/>
        <v>0</v>
      </c>
      <c r="BU2285" s="18">
        <f t="shared" si="6094"/>
        <v>97260</v>
      </c>
      <c r="BV2285" s="18">
        <f t="shared" si="6095"/>
        <v>97000</v>
      </c>
      <c r="BW2285" s="18">
        <f t="shared" si="6096"/>
        <v>97000</v>
      </c>
      <c r="BX2285" s="18">
        <f t="shared" si="6137"/>
        <v>-93.703000000000003</v>
      </c>
      <c r="BY2285" s="18">
        <f t="shared" si="6137"/>
        <v>0</v>
      </c>
      <c r="BZ2285" s="18">
        <f t="shared" si="6137"/>
        <v>0</v>
      </c>
      <c r="CA2285" s="18">
        <f t="shared" si="6072"/>
        <v>97166.297000000006</v>
      </c>
      <c r="CB2285" s="18">
        <f t="shared" si="6073"/>
        <v>97000</v>
      </c>
      <c r="CC2285" s="18">
        <f t="shared" si="6074"/>
        <v>97000</v>
      </c>
      <c r="CD2285" s="18">
        <f t="shared" si="6137"/>
        <v>0</v>
      </c>
      <c r="CE2285" s="27"/>
      <c r="CF2285" s="33"/>
    </row>
    <row r="2286" spans="1:84" ht="46.8" x14ac:dyDescent="0.3">
      <c r="A2286" s="41" t="s">
        <v>390</v>
      </c>
      <c r="B2286" s="39"/>
      <c r="C2286" s="41"/>
      <c r="D2286" s="41"/>
      <c r="E2286" s="14" t="s">
        <v>820</v>
      </c>
      <c r="F2286" s="18">
        <f>F2290+F2287</f>
        <v>97000</v>
      </c>
      <c r="G2286" s="18">
        <f t="shared" ref="G2286:CD2286" si="6138">G2290+G2287</f>
        <v>97000</v>
      </c>
      <c r="H2286" s="18">
        <f t="shared" si="6138"/>
        <v>97000</v>
      </c>
      <c r="I2286" s="18">
        <f t="shared" ref="I2286:K2286" si="6139">I2290+I2287</f>
        <v>0</v>
      </c>
      <c r="J2286" s="18">
        <f t="shared" si="6139"/>
        <v>0</v>
      </c>
      <c r="K2286" s="18">
        <f t="shared" si="6139"/>
        <v>0</v>
      </c>
      <c r="L2286" s="18">
        <f t="shared" si="5983"/>
        <v>97000</v>
      </c>
      <c r="M2286" s="18">
        <f t="shared" si="5984"/>
        <v>97000</v>
      </c>
      <c r="N2286" s="18">
        <f t="shared" si="5985"/>
        <v>97000</v>
      </c>
      <c r="O2286" s="18">
        <f t="shared" ref="O2286:S2286" si="6140">O2290+O2287</f>
        <v>260</v>
      </c>
      <c r="P2286" s="18">
        <f t="shared" si="6140"/>
        <v>0</v>
      </c>
      <c r="Q2286" s="18">
        <f t="shared" si="6140"/>
        <v>0</v>
      </c>
      <c r="R2286" s="18">
        <f t="shared" si="6140"/>
        <v>0</v>
      </c>
      <c r="S2286" s="18">
        <f t="shared" si="6140"/>
        <v>0</v>
      </c>
      <c r="T2286" s="18">
        <f t="shared" si="6091"/>
        <v>97260</v>
      </c>
      <c r="U2286" s="18">
        <f t="shared" si="6092"/>
        <v>97000</v>
      </c>
      <c r="V2286" s="18">
        <f t="shared" si="6093"/>
        <v>97000</v>
      </c>
      <c r="W2286" s="18">
        <f t="shared" ref="W2286:AB2286" si="6141">W2290+W2287</f>
        <v>0</v>
      </c>
      <c r="X2286" s="18">
        <f t="shared" si="6141"/>
        <v>0</v>
      </c>
      <c r="Y2286" s="18">
        <f t="shared" si="6141"/>
        <v>0</v>
      </c>
      <c r="Z2286" s="18">
        <f t="shared" si="6141"/>
        <v>0</v>
      </c>
      <c r="AA2286" s="18">
        <f t="shared" si="6141"/>
        <v>0</v>
      </c>
      <c r="AB2286" s="18">
        <f t="shared" si="6141"/>
        <v>0</v>
      </c>
      <c r="AC2286" s="18">
        <f t="shared" si="6069"/>
        <v>97260</v>
      </c>
      <c r="AD2286" s="18">
        <f t="shared" si="6070"/>
        <v>97000</v>
      </c>
      <c r="AE2286" s="18">
        <f t="shared" si="6071"/>
        <v>97000</v>
      </c>
      <c r="AF2286" s="18">
        <f t="shared" ref="AF2286:AH2286" si="6142">AF2290+AF2287</f>
        <v>0</v>
      </c>
      <c r="AG2286" s="18">
        <f t="shared" si="6142"/>
        <v>0</v>
      </c>
      <c r="AH2286" s="18">
        <f t="shared" si="6142"/>
        <v>0</v>
      </c>
      <c r="AI2286" s="18">
        <f t="shared" si="6127"/>
        <v>97260</v>
      </c>
      <c r="AJ2286" s="18">
        <f t="shared" si="6128"/>
        <v>97000</v>
      </c>
      <c r="AK2286" s="18">
        <f t="shared" si="6129"/>
        <v>97000</v>
      </c>
      <c r="AL2286" s="18">
        <f t="shared" ref="AL2286" si="6143">AL2290+AL2287</f>
        <v>0</v>
      </c>
      <c r="AM2286" s="18">
        <f t="shared" si="6130"/>
        <v>97260</v>
      </c>
      <c r="AN2286" s="18">
        <f t="shared" ref="AN2286:AP2286" si="6144">AN2290+AN2287</f>
        <v>0</v>
      </c>
      <c r="AO2286" s="18">
        <f t="shared" si="6144"/>
        <v>0</v>
      </c>
      <c r="AP2286" s="18">
        <f t="shared" si="6144"/>
        <v>0</v>
      </c>
      <c r="AQ2286" s="18">
        <f t="shared" si="6047"/>
        <v>97260</v>
      </c>
      <c r="AR2286" s="18">
        <f t="shared" si="6048"/>
        <v>97000</v>
      </c>
      <c r="AS2286" s="18">
        <f t="shared" si="6049"/>
        <v>97000</v>
      </c>
      <c r="AT2286" s="18">
        <f t="shared" ref="AT2286:AV2286" si="6145">AT2290+AT2287</f>
        <v>0</v>
      </c>
      <c r="AU2286" s="18">
        <f t="shared" si="6145"/>
        <v>0</v>
      </c>
      <c r="AV2286" s="18">
        <f t="shared" si="6145"/>
        <v>0</v>
      </c>
      <c r="AW2286" s="18">
        <f t="shared" si="6050"/>
        <v>97260</v>
      </c>
      <c r="AX2286" s="18">
        <f t="shared" si="6051"/>
        <v>97000</v>
      </c>
      <c r="AY2286" s="18">
        <f t="shared" si="6052"/>
        <v>97000</v>
      </c>
      <c r="AZ2286" s="18">
        <f t="shared" ref="AZ2286:BB2286" si="6146">AZ2290+AZ2287</f>
        <v>0</v>
      </c>
      <c r="BA2286" s="18">
        <f t="shared" si="6146"/>
        <v>0</v>
      </c>
      <c r="BB2286" s="18">
        <f t="shared" si="6146"/>
        <v>0</v>
      </c>
      <c r="BC2286" s="18">
        <f t="shared" si="6042"/>
        <v>97260</v>
      </c>
      <c r="BD2286" s="18">
        <f t="shared" si="6043"/>
        <v>97000</v>
      </c>
      <c r="BE2286" s="18">
        <f t="shared" si="6044"/>
        <v>97000</v>
      </c>
      <c r="BF2286" s="18">
        <f t="shared" ref="BF2286:BH2286" si="6147">BF2290+BF2287</f>
        <v>0</v>
      </c>
      <c r="BG2286" s="18">
        <f t="shared" si="6147"/>
        <v>0</v>
      </c>
      <c r="BH2286" s="18">
        <f t="shared" si="6147"/>
        <v>0</v>
      </c>
      <c r="BI2286" s="18">
        <f t="shared" si="6038"/>
        <v>97260</v>
      </c>
      <c r="BJ2286" s="18">
        <f t="shared" si="6039"/>
        <v>97000</v>
      </c>
      <c r="BK2286" s="18">
        <f t="shared" si="6040"/>
        <v>97000</v>
      </c>
      <c r="BL2286" s="18">
        <f t="shared" ref="BL2286:BN2286" si="6148">BL2290+BL2287</f>
        <v>0</v>
      </c>
      <c r="BM2286" s="18">
        <f t="shared" si="6148"/>
        <v>0</v>
      </c>
      <c r="BN2286" s="18">
        <f t="shared" si="6148"/>
        <v>0</v>
      </c>
      <c r="BO2286" s="18">
        <f t="shared" si="6121"/>
        <v>97260</v>
      </c>
      <c r="BP2286" s="18">
        <f t="shared" si="6122"/>
        <v>97000</v>
      </c>
      <c r="BQ2286" s="18">
        <f t="shared" si="6123"/>
        <v>97000</v>
      </c>
      <c r="BR2286" s="18">
        <f t="shared" ref="BR2286:BT2286" si="6149">BR2290+BR2287</f>
        <v>0</v>
      </c>
      <c r="BS2286" s="18">
        <f t="shared" si="6149"/>
        <v>0</v>
      </c>
      <c r="BT2286" s="18">
        <f t="shared" si="6149"/>
        <v>0</v>
      </c>
      <c r="BU2286" s="18">
        <f t="shared" si="6094"/>
        <v>97260</v>
      </c>
      <c r="BV2286" s="18">
        <f t="shared" si="6095"/>
        <v>97000</v>
      </c>
      <c r="BW2286" s="18">
        <f t="shared" si="6096"/>
        <v>97000</v>
      </c>
      <c r="BX2286" s="18">
        <f t="shared" ref="BX2286:BZ2286" si="6150">BX2290+BX2287</f>
        <v>-93.703000000000003</v>
      </c>
      <c r="BY2286" s="18">
        <f t="shared" si="6150"/>
        <v>0</v>
      </c>
      <c r="BZ2286" s="18">
        <f t="shared" si="6150"/>
        <v>0</v>
      </c>
      <c r="CA2286" s="18">
        <f t="shared" si="6072"/>
        <v>97166.297000000006</v>
      </c>
      <c r="CB2286" s="18">
        <f t="shared" si="6073"/>
        <v>97000</v>
      </c>
      <c r="CC2286" s="18">
        <f t="shared" si="6074"/>
        <v>97000</v>
      </c>
      <c r="CD2286" s="18">
        <f t="shared" si="6138"/>
        <v>0</v>
      </c>
      <c r="CE2286" s="27"/>
      <c r="CF2286" s="33"/>
    </row>
    <row r="2287" spans="1:84" ht="46.8" x14ac:dyDescent="0.3">
      <c r="A2287" s="41" t="s">
        <v>390</v>
      </c>
      <c r="B2287" s="39">
        <v>600</v>
      </c>
      <c r="C2287" s="41"/>
      <c r="D2287" s="41"/>
      <c r="E2287" s="14" t="s">
        <v>554</v>
      </c>
      <c r="F2287" s="18">
        <f>F2288</f>
        <v>3490.1</v>
      </c>
      <c r="G2287" s="18">
        <f t="shared" ref="G2287:CD2288" si="6151">G2288</f>
        <v>3490.1</v>
      </c>
      <c r="H2287" s="18">
        <f t="shared" si="6151"/>
        <v>3490.1</v>
      </c>
      <c r="I2287" s="18">
        <f t="shared" si="6151"/>
        <v>0</v>
      </c>
      <c r="J2287" s="18">
        <f t="shared" si="6151"/>
        <v>0</v>
      </c>
      <c r="K2287" s="18">
        <f t="shared" si="6151"/>
        <v>0</v>
      </c>
      <c r="L2287" s="18">
        <f t="shared" si="5983"/>
        <v>3490.1</v>
      </c>
      <c r="M2287" s="18">
        <f t="shared" si="5984"/>
        <v>3490.1</v>
      </c>
      <c r="N2287" s="18">
        <f t="shared" si="5985"/>
        <v>3490.1</v>
      </c>
      <c r="O2287" s="18">
        <f t="shared" si="6151"/>
        <v>0</v>
      </c>
      <c r="P2287" s="18">
        <f t="shared" si="6151"/>
        <v>0</v>
      </c>
      <c r="Q2287" s="18">
        <f t="shared" si="6151"/>
        <v>0</v>
      </c>
      <c r="R2287" s="18">
        <f t="shared" si="6151"/>
        <v>0</v>
      </c>
      <c r="S2287" s="18">
        <f t="shared" si="6151"/>
        <v>0</v>
      </c>
      <c r="T2287" s="18">
        <f t="shared" si="6091"/>
        <v>3490.1</v>
      </c>
      <c r="U2287" s="18">
        <f t="shared" si="6092"/>
        <v>3490.1</v>
      </c>
      <c r="V2287" s="18">
        <f t="shared" si="6093"/>
        <v>3490.1</v>
      </c>
      <c r="W2287" s="18">
        <f t="shared" si="6151"/>
        <v>0</v>
      </c>
      <c r="X2287" s="18">
        <f t="shared" si="6151"/>
        <v>0</v>
      </c>
      <c r="Y2287" s="18">
        <f t="shared" si="6151"/>
        <v>0</v>
      </c>
      <c r="Z2287" s="18">
        <f t="shared" si="6151"/>
        <v>0</v>
      </c>
      <c r="AA2287" s="18">
        <f t="shared" si="6151"/>
        <v>0</v>
      </c>
      <c r="AB2287" s="18">
        <f t="shared" si="6151"/>
        <v>0</v>
      </c>
      <c r="AC2287" s="18">
        <f t="shared" si="6069"/>
        <v>3490.1</v>
      </c>
      <c r="AD2287" s="18">
        <f t="shared" si="6070"/>
        <v>3490.1</v>
      </c>
      <c r="AE2287" s="18">
        <f t="shared" si="6071"/>
        <v>3490.1</v>
      </c>
      <c r="AF2287" s="18">
        <f t="shared" si="6151"/>
        <v>0</v>
      </c>
      <c r="AG2287" s="18">
        <f t="shared" si="6151"/>
        <v>0</v>
      </c>
      <c r="AH2287" s="18">
        <f t="shared" si="6151"/>
        <v>0</v>
      </c>
      <c r="AI2287" s="18">
        <f t="shared" si="6127"/>
        <v>3490.1</v>
      </c>
      <c r="AJ2287" s="18">
        <f t="shared" si="6128"/>
        <v>3490.1</v>
      </c>
      <c r="AK2287" s="18">
        <f t="shared" si="6129"/>
        <v>3490.1</v>
      </c>
      <c r="AL2287" s="18">
        <f t="shared" si="6151"/>
        <v>0</v>
      </c>
      <c r="AM2287" s="18">
        <f t="shared" si="6130"/>
        <v>3490.1</v>
      </c>
      <c r="AN2287" s="18">
        <f t="shared" si="6151"/>
        <v>0</v>
      </c>
      <c r="AO2287" s="18">
        <f t="shared" si="6151"/>
        <v>0</v>
      </c>
      <c r="AP2287" s="18">
        <f t="shared" si="6151"/>
        <v>0</v>
      </c>
      <c r="AQ2287" s="18">
        <f t="shared" si="6047"/>
        <v>3490.1</v>
      </c>
      <c r="AR2287" s="18">
        <f t="shared" si="6048"/>
        <v>3490.1</v>
      </c>
      <c r="AS2287" s="18">
        <f t="shared" si="6049"/>
        <v>3490.1</v>
      </c>
      <c r="AT2287" s="18">
        <f t="shared" si="6151"/>
        <v>0</v>
      </c>
      <c r="AU2287" s="18">
        <f t="shared" si="6151"/>
        <v>0</v>
      </c>
      <c r="AV2287" s="18">
        <f t="shared" si="6151"/>
        <v>0</v>
      </c>
      <c r="AW2287" s="18">
        <f t="shared" si="6050"/>
        <v>3490.1</v>
      </c>
      <c r="AX2287" s="18">
        <f t="shared" si="6051"/>
        <v>3490.1</v>
      </c>
      <c r="AY2287" s="18">
        <f t="shared" si="6052"/>
        <v>3490.1</v>
      </c>
      <c r="AZ2287" s="18">
        <f t="shared" si="6151"/>
        <v>0</v>
      </c>
      <c r="BA2287" s="18">
        <f t="shared" si="6151"/>
        <v>0</v>
      </c>
      <c r="BB2287" s="18">
        <f t="shared" si="6151"/>
        <v>0</v>
      </c>
      <c r="BC2287" s="18">
        <f t="shared" si="6042"/>
        <v>3490.1</v>
      </c>
      <c r="BD2287" s="18">
        <f t="shared" si="6043"/>
        <v>3490.1</v>
      </c>
      <c r="BE2287" s="18">
        <f t="shared" si="6044"/>
        <v>3490.1</v>
      </c>
      <c r="BF2287" s="18">
        <f t="shared" si="6151"/>
        <v>0</v>
      </c>
      <c r="BG2287" s="18">
        <f t="shared" si="6151"/>
        <v>0</v>
      </c>
      <c r="BH2287" s="18">
        <f t="shared" si="6151"/>
        <v>0</v>
      </c>
      <c r="BI2287" s="18">
        <f t="shared" si="6038"/>
        <v>3490.1</v>
      </c>
      <c r="BJ2287" s="18">
        <f t="shared" si="6039"/>
        <v>3490.1</v>
      </c>
      <c r="BK2287" s="18">
        <f t="shared" si="6040"/>
        <v>3490.1</v>
      </c>
      <c r="BL2287" s="18">
        <f t="shared" si="6151"/>
        <v>0</v>
      </c>
      <c r="BM2287" s="18">
        <f t="shared" si="6151"/>
        <v>0</v>
      </c>
      <c r="BN2287" s="18">
        <f t="shared" si="6151"/>
        <v>0</v>
      </c>
      <c r="BO2287" s="18">
        <f t="shared" si="6121"/>
        <v>3490.1</v>
      </c>
      <c r="BP2287" s="18">
        <f t="shared" si="6122"/>
        <v>3490.1</v>
      </c>
      <c r="BQ2287" s="18">
        <f t="shared" si="6123"/>
        <v>3490.1</v>
      </c>
      <c r="BR2287" s="18">
        <f t="shared" si="6151"/>
        <v>0</v>
      </c>
      <c r="BS2287" s="18">
        <f t="shared" si="6151"/>
        <v>0</v>
      </c>
      <c r="BT2287" s="18">
        <f t="shared" si="6151"/>
        <v>0</v>
      </c>
      <c r="BU2287" s="18">
        <f t="shared" si="6094"/>
        <v>3490.1</v>
      </c>
      <c r="BV2287" s="18">
        <f t="shared" si="6095"/>
        <v>3490.1</v>
      </c>
      <c r="BW2287" s="18">
        <f t="shared" si="6096"/>
        <v>3490.1</v>
      </c>
      <c r="BX2287" s="18">
        <f t="shared" si="6151"/>
        <v>0</v>
      </c>
      <c r="BY2287" s="18">
        <f t="shared" si="6151"/>
        <v>0</v>
      </c>
      <c r="BZ2287" s="18">
        <f t="shared" si="6151"/>
        <v>0</v>
      </c>
      <c r="CA2287" s="18">
        <f t="shared" si="6072"/>
        <v>3490.1</v>
      </c>
      <c r="CB2287" s="18">
        <f t="shared" si="6073"/>
        <v>3490.1</v>
      </c>
      <c r="CC2287" s="18">
        <f t="shared" si="6074"/>
        <v>3490.1</v>
      </c>
      <c r="CD2287" s="18">
        <f t="shared" si="6151"/>
        <v>0</v>
      </c>
      <c r="CE2287" s="27"/>
      <c r="CF2287" s="33"/>
    </row>
    <row r="2288" spans="1:84" ht="78" x14ac:dyDescent="0.3">
      <c r="A2288" s="41" t="s">
        <v>390</v>
      </c>
      <c r="B2288" s="39">
        <v>630</v>
      </c>
      <c r="C2288" s="41"/>
      <c r="D2288" s="41"/>
      <c r="E2288" s="14" t="s">
        <v>1427</v>
      </c>
      <c r="F2288" s="18">
        <f>F2289</f>
        <v>3490.1</v>
      </c>
      <c r="G2288" s="18">
        <f t="shared" si="6151"/>
        <v>3490.1</v>
      </c>
      <c r="H2288" s="18">
        <f t="shared" si="6151"/>
        <v>3490.1</v>
      </c>
      <c r="I2288" s="18">
        <f t="shared" si="6151"/>
        <v>0</v>
      </c>
      <c r="J2288" s="18">
        <f t="shared" si="6151"/>
        <v>0</v>
      </c>
      <c r="K2288" s="18">
        <f t="shared" si="6151"/>
        <v>0</v>
      </c>
      <c r="L2288" s="18">
        <f t="shared" si="5983"/>
        <v>3490.1</v>
      </c>
      <c r="M2288" s="18">
        <f t="shared" si="5984"/>
        <v>3490.1</v>
      </c>
      <c r="N2288" s="18">
        <f t="shared" si="5985"/>
        <v>3490.1</v>
      </c>
      <c r="O2288" s="18">
        <f t="shared" si="6151"/>
        <v>0</v>
      </c>
      <c r="P2288" s="18">
        <f t="shared" si="6151"/>
        <v>0</v>
      </c>
      <c r="Q2288" s="18">
        <f t="shared" si="6151"/>
        <v>0</v>
      </c>
      <c r="R2288" s="18">
        <f t="shared" si="6151"/>
        <v>0</v>
      </c>
      <c r="S2288" s="18">
        <f t="shared" si="6151"/>
        <v>0</v>
      </c>
      <c r="T2288" s="18">
        <f t="shared" si="6091"/>
        <v>3490.1</v>
      </c>
      <c r="U2288" s="18">
        <f t="shared" si="6092"/>
        <v>3490.1</v>
      </c>
      <c r="V2288" s="18">
        <f t="shared" si="6093"/>
        <v>3490.1</v>
      </c>
      <c r="W2288" s="18">
        <f t="shared" si="6151"/>
        <v>0</v>
      </c>
      <c r="X2288" s="18">
        <f t="shared" si="6151"/>
        <v>0</v>
      </c>
      <c r="Y2288" s="18">
        <f t="shared" si="6151"/>
        <v>0</v>
      </c>
      <c r="Z2288" s="18">
        <f t="shared" si="6151"/>
        <v>0</v>
      </c>
      <c r="AA2288" s="18">
        <f t="shared" si="6151"/>
        <v>0</v>
      </c>
      <c r="AB2288" s="18">
        <f t="shared" si="6151"/>
        <v>0</v>
      </c>
      <c r="AC2288" s="18">
        <f t="shared" si="6069"/>
        <v>3490.1</v>
      </c>
      <c r="AD2288" s="18">
        <f t="shared" si="6070"/>
        <v>3490.1</v>
      </c>
      <c r="AE2288" s="18">
        <f t="shared" si="6071"/>
        <v>3490.1</v>
      </c>
      <c r="AF2288" s="18">
        <f t="shared" si="6151"/>
        <v>0</v>
      </c>
      <c r="AG2288" s="18">
        <f t="shared" si="6151"/>
        <v>0</v>
      </c>
      <c r="AH2288" s="18">
        <f t="shared" si="6151"/>
        <v>0</v>
      </c>
      <c r="AI2288" s="18">
        <f t="shared" si="6127"/>
        <v>3490.1</v>
      </c>
      <c r="AJ2288" s="18">
        <f t="shared" si="6128"/>
        <v>3490.1</v>
      </c>
      <c r="AK2288" s="18">
        <f t="shared" si="6129"/>
        <v>3490.1</v>
      </c>
      <c r="AL2288" s="18">
        <f t="shared" si="6151"/>
        <v>0</v>
      </c>
      <c r="AM2288" s="18">
        <f t="shared" si="6130"/>
        <v>3490.1</v>
      </c>
      <c r="AN2288" s="18">
        <f t="shared" si="6151"/>
        <v>0</v>
      </c>
      <c r="AO2288" s="18">
        <f t="shared" si="6151"/>
        <v>0</v>
      </c>
      <c r="AP2288" s="18">
        <f t="shared" si="6151"/>
        <v>0</v>
      </c>
      <c r="AQ2288" s="18">
        <f t="shared" si="6047"/>
        <v>3490.1</v>
      </c>
      <c r="AR2288" s="18">
        <f t="shared" si="6048"/>
        <v>3490.1</v>
      </c>
      <c r="AS2288" s="18">
        <f t="shared" si="6049"/>
        <v>3490.1</v>
      </c>
      <c r="AT2288" s="18">
        <f t="shared" si="6151"/>
        <v>0</v>
      </c>
      <c r="AU2288" s="18">
        <f t="shared" si="6151"/>
        <v>0</v>
      </c>
      <c r="AV2288" s="18">
        <f t="shared" si="6151"/>
        <v>0</v>
      </c>
      <c r="AW2288" s="18">
        <f t="shared" si="6050"/>
        <v>3490.1</v>
      </c>
      <c r="AX2288" s="18">
        <f t="shared" si="6051"/>
        <v>3490.1</v>
      </c>
      <c r="AY2288" s="18">
        <f t="shared" si="6052"/>
        <v>3490.1</v>
      </c>
      <c r="AZ2288" s="18">
        <f t="shared" si="6151"/>
        <v>0</v>
      </c>
      <c r="BA2288" s="18">
        <f t="shared" si="6151"/>
        <v>0</v>
      </c>
      <c r="BB2288" s="18">
        <f t="shared" si="6151"/>
        <v>0</v>
      </c>
      <c r="BC2288" s="18">
        <f t="shared" si="6042"/>
        <v>3490.1</v>
      </c>
      <c r="BD2288" s="18">
        <f t="shared" si="6043"/>
        <v>3490.1</v>
      </c>
      <c r="BE2288" s="18">
        <f t="shared" si="6044"/>
        <v>3490.1</v>
      </c>
      <c r="BF2288" s="18">
        <f t="shared" si="6151"/>
        <v>0</v>
      </c>
      <c r="BG2288" s="18">
        <f t="shared" si="6151"/>
        <v>0</v>
      </c>
      <c r="BH2288" s="18">
        <f t="shared" si="6151"/>
        <v>0</v>
      </c>
      <c r="BI2288" s="18">
        <f t="shared" si="6038"/>
        <v>3490.1</v>
      </c>
      <c r="BJ2288" s="18">
        <f t="shared" si="6039"/>
        <v>3490.1</v>
      </c>
      <c r="BK2288" s="18">
        <f t="shared" si="6040"/>
        <v>3490.1</v>
      </c>
      <c r="BL2288" s="18">
        <f t="shared" si="6151"/>
        <v>0</v>
      </c>
      <c r="BM2288" s="18">
        <f t="shared" si="6151"/>
        <v>0</v>
      </c>
      <c r="BN2288" s="18">
        <f t="shared" si="6151"/>
        <v>0</v>
      </c>
      <c r="BO2288" s="18">
        <f t="shared" si="6121"/>
        <v>3490.1</v>
      </c>
      <c r="BP2288" s="18">
        <f t="shared" si="6122"/>
        <v>3490.1</v>
      </c>
      <c r="BQ2288" s="18">
        <f t="shared" si="6123"/>
        <v>3490.1</v>
      </c>
      <c r="BR2288" s="18">
        <f t="shared" si="6151"/>
        <v>0</v>
      </c>
      <c r="BS2288" s="18">
        <f t="shared" si="6151"/>
        <v>0</v>
      </c>
      <c r="BT2288" s="18">
        <f t="shared" si="6151"/>
        <v>0</v>
      </c>
      <c r="BU2288" s="18">
        <f t="shared" si="6094"/>
        <v>3490.1</v>
      </c>
      <c r="BV2288" s="18">
        <f t="shared" si="6095"/>
        <v>3490.1</v>
      </c>
      <c r="BW2288" s="18">
        <f t="shared" si="6096"/>
        <v>3490.1</v>
      </c>
      <c r="BX2288" s="18">
        <f t="shared" si="6151"/>
        <v>0</v>
      </c>
      <c r="BY2288" s="18">
        <f t="shared" si="6151"/>
        <v>0</v>
      </c>
      <c r="BZ2288" s="18">
        <f t="shared" si="6151"/>
        <v>0</v>
      </c>
      <c r="CA2288" s="18">
        <f t="shared" si="6072"/>
        <v>3490.1</v>
      </c>
      <c r="CB2288" s="18">
        <f t="shared" si="6073"/>
        <v>3490.1</v>
      </c>
      <c r="CC2288" s="18">
        <f t="shared" si="6074"/>
        <v>3490.1</v>
      </c>
      <c r="CD2288" s="18">
        <f t="shared" si="6151"/>
        <v>0</v>
      </c>
      <c r="CE2288" s="27"/>
      <c r="CF2288" s="33"/>
    </row>
    <row r="2289" spans="1:119" x14ac:dyDescent="0.3">
      <c r="A2289" s="41" t="s">
        <v>390</v>
      </c>
      <c r="B2289" s="39">
        <v>630</v>
      </c>
      <c r="C2289" s="41" t="s">
        <v>149</v>
      </c>
      <c r="D2289" s="41" t="s">
        <v>29</v>
      </c>
      <c r="E2289" s="14" t="s">
        <v>523</v>
      </c>
      <c r="F2289" s="18">
        <v>3490.1</v>
      </c>
      <c r="G2289" s="18">
        <v>3490.1</v>
      </c>
      <c r="H2289" s="18">
        <v>3490.1</v>
      </c>
      <c r="I2289" s="18"/>
      <c r="J2289" s="18"/>
      <c r="K2289" s="18"/>
      <c r="L2289" s="18">
        <f t="shared" si="5983"/>
        <v>3490.1</v>
      </c>
      <c r="M2289" s="18">
        <f t="shared" si="5984"/>
        <v>3490.1</v>
      </c>
      <c r="N2289" s="18">
        <f t="shared" si="5985"/>
        <v>3490.1</v>
      </c>
      <c r="O2289" s="18"/>
      <c r="P2289" s="18"/>
      <c r="Q2289" s="18"/>
      <c r="R2289" s="18"/>
      <c r="S2289" s="18"/>
      <c r="T2289" s="18">
        <f t="shared" si="6091"/>
        <v>3490.1</v>
      </c>
      <c r="U2289" s="18">
        <f t="shared" si="6092"/>
        <v>3490.1</v>
      </c>
      <c r="V2289" s="18">
        <f t="shared" si="6093"/>
        <v>3490.1</v>
      </c>
      <c r="W2289" s="18"/>
      <c r="X2289" s="18"/>
      <c r="Y2289" s="18"/>
      <c r="Z2289" s="18"/>
      <c r="AA2289" s="18"/>
      <c r="AB2289" s="18"/>
      <c r="AC2289" s="18">
        <f t="shared" si="6069"/>
        <v>3490.1</v>
      </c>
      <c r="AD2289" s="18">
        <f t="shared" si="6070"/>
        <v>3490.1</v>
      </c>
      <c r="AE2289" s="18">
        <f t="shared" si="6071"/>
        <v>3490.1</v>
      </c>
      <c r="AF2289" s="18"/>
      <c r="AG2289" s="18"/>
      <c r="AH2289" s="18"/>
      <c r="AI2289" s="18">
        <f t="shared" si="6127"/>
        <v>3490.1</v>
      </c>
      <c r="AJ2289" s="18">
        <f t="shared" si="6128"/>
        <v>3490.1</v>
      </c>
      <c r="AK2289" s="18">
        <f t="shared" si="6129"/>
        <v>3490.1</v>
      </c>
      <c r="AL2289" s="18"/>
      <c r="AM2289" s="18">
        <f t="shared" si="6130"/>
        <v>3490.1</v>
      </c>
      <c r="AN2289" s="18"/>
      <c r="AO2289" s="18"/>
      <c r="AP2289" s="18"/>
      <c r="AQ2289" s="18">
        <f t="shared" si="6047"/>
        <v>3490.1</v>
      </c>
      <c r="AR2289" s="18">
        <f t="shared" si="6048"/>
        <v>3490.1</v>
      </c>
      <c r="AS2289" s="18">
        <f t="shared" si="6049"/>
        <v>3490.1</v>
      </c>
      <c r="AT2289" s="18"/>
      <c r="AU2289" s="18"/>
      <c r="AV2289" s="18"/>
      <c r="AW2289" s="18">
        <f t="shared" si="6050"/>
        <v>3490.1</v>
      </c>
      <c r="AX2289" s="18">
        <f t="shared" si="6051"/>
        <v>3490.1</v>
      </c>
      <c r="AY2289" s="18">
        <f t="shared" si="6052"/>
        <v>3490.1</v>
      </c>
      <c r="AZ2289" s="18"/>
      <c r="BA2289" s="18"/>
      <c r="BB2289" s="18"/>
      <c r="BC2289" s="18">
        <f t="shared" si="6042"/>
        <v>3490.1</v>
      </c>
      <c r="BD2289" s="18">
        <f t="shared" si="6043"/>
        <v>3490.1</v>
      </c>
      <c r="BE2289" s="18">
        <f t="shared" si="6044"/>
        <v>3490.1</v>
      </c>
      <c r="BF2289" s="18"/>
      <c r="BG2289" s="18"/>
      <c r="BH2289" s="18"/>
      <c r="BI2289" s="18">
        <f t="shared" si="6038"/>
        <v>3490.1</v>
      </c>
      <c r="BJ2289" s="18">
        <f t="shared" si="6039"/>
        <v>3490.1</v>
      </c>
      <c r="BK2289" s="18">
        <f t="shared" si="6040"/>
        <v>3490.1</v>
      </c>
      <c r="BL2289" s="18"/>
      <c r="BM2289" s="18"/>
      <c r="BN2289" s="18"/>
      <c r="BO2289" s="18">
        <f t="shared" si="6121"/>
        <v>3490.1</v>
      </c>
      <c r="BP2289" s="18">
        <f t="shared" si="6122"/>
        <v>3490.1</v>
      </c>
      <c r="BQ2289" s="18">
        <f t="shared" si="6123"/>
        <v>3490.1</v>
      </c>
      <c r="BR2289" s="18"/>
      <c r="BS2289" s="18"/>
      <c r="BT2289" s="18"/>
      <c r="BU2289" s="18">
        <f t="shared" si="6094"/>
        <v>3490.1</v>
      </c>
      <c r="BV2289" s="18">
        <f t="shared" si="6095"/>
        <v>3490.1</v>
      </c>
      <c r="BW2289" s="18">
        <f t="shared" si="6096"/>
        <v>3490.1</v>
      </c>
      <c r="BX2289" s="18"/>
      <c r="BY2289" s="18"/>
      <c r="BZ2289" s="18"/>
      <c r="CA2289" s="18">
        <f t="shared" si="6072"/>
        <v>3490.1</v>
      </c>
      <c r="CB2289" s="18">
        <f t="shared" si="6073"/>
        <v>3490.1</v>
      </c>
      <c r="CC2289" s="18">
        <f t="shared" si="6074"/>
        <v>3490.1</v>
      </c>
      <c r="CD2289" s="18"/>
      <c r="CE2289" s="27"/>
      <c r="CF2289" s="33"/>
    </row>
    <row r="2290" spans="1:119" x14ac:dyDescent="0.3">
      <c r="A2290" s="41" t="s">
        <v>390</v>
      </c>
      <c r="B2290" s="39">
        <v>800</v>
      </c>
      <c r="C2290" s="41"/>
      <c r="D2290" s="41"/>
      <c r="E2290" s="14" t="s">
        <v>556</v>
      </c>
      <c r="F2290" s="18">
        <f t="shared" si="6135"/>
        <v>93509.9</v>
      </c>
      <c r="G2290" s="18">
        <f t="shared" si="6135"/>
        <v>93509.9</v>
      </c>
      <c r="H2290" s="18">
        <f t="shared" si="6135"/>
        <v>93509.9</v>
      </c>
      <c r="I2290" s="18">
        <f t="shared" si="6135"/>
        <v>0</v>
      </c>
      <c r="J2290" s="18">
        <f t="shared" si="6135"/>
        <v>0</v>
      </c>
      <c r="K2290" s="18">
        <f t="shared" si="6135"/>
        <v>0</v>
      </c>
      <c r="L2290" s="18">
        <f t="shared" si="5983"/>
        <v>93509.9</v>
      </c>
      <c r="M2290" s="18">
        <f t="shared" si="5984"/>
        <v>93509.9</v>
      </c>
      <c r="N2290" s="18">
        <f t="shared" si="5985"/>
        <v>93509.9</v>
      </c>
      <c r="O2290" s="18">
        <f t="shared" si="6136"/>
        <v>260</v>
      </c>
      <c r="P2290" s="18">
        <f t="shared" si="6136"/>
        <v>0</v>
      </c>
      <c r="Q2290" s="18">
        <f t="shared" si="6136"/>
        <v>0</v>
      </c>
      <c r="R2290" s="18">
        <f t="shared" si="6136"/>
        <v>0</v>
      </c>
      <c r="S2290" s="18">
        <f t="shared" si="6136"/>
        <v>0</v>
      </c>
      <c r="T2290" s="18">
        <f t="shared" si="6091"/>
        <v>93769.9</v>
      </c>
      <c r="U2290" s="18">
        <f t="shared" si="6092"/>
        <v>93509.9</v>
      </c>
      <c r="V2290" s="18">
        <f t="shared" si="6093"/>
        <v>93509.9</v>
      </c>
      <c r="W2290" s="18">
        <f t="shared" si="6137"/>
        <v>0</v>
      </c>
      <c r="X2290" s="18">
        <f t="shared" si="6137"/>
        <v>0</v>
      </c>
      <c r="Y2290" s="18">
        <f t="shared" si="6137"/>
        <v>0</v>
      </c>
      <c r="Z2290" s="18">
        <f t="shared" si="6137"/>
        <v>0</v>
      </c>
      <c r="AA2290" s="18">
        <f t="shared" si="6137"/>
        <v>0</v>
      </c>
      <c r="AB2290" s="18">
        <f t="shared" si="6137"/>
        <v>0</v>
      </c>
      <c r="AC2290" s="18">
        <f t="shared" si="6069"/>
        <v>93769.9</v>
      </c>
      <c r="AD2290" s="18">
        <f t="shared" si="6070"/>
        <v>93509.9</v>
      </c>
      <c r="AE2290" s="18">
        <f t="shared" si="6071"/>
        <v>93509.9</v>
      </c>
      <c r="AF2290" s="18">
        <f t="shared" si="6137"/>
        <v>0</v>
      </c>
      <c r="AG2290" s="18">
        <f t="shared" si="6137"/>
        <v>0</v>
      </c>
      <c r="AH2290" s="18">
        <f t="shared" si="6137"/>
        <v>0</v>
      </c>
      <c r="AI2290" s="18">
        <f t="shared" si="6127"/>
        <v>93769.9</v>
      </c>
      <c r="AJ2290" s="18">
        <f t="shared" si="6128"/>
        <v>93509.9</v>
      </c>
      <c r="AK2290" s="18">
        <f t="shared" si="6129"/>
        <v>93509.9</v>
      </c>
      <c r="AL2290" s="18">
        <f t="shared" si="6137"/>
        <v>0</v>
      </c>
      <c r="AM2290" s="18">
        <f t="shared" si="6130"/>
        <v>93769.9</v>
      </c>
      <c r="AN2290" s="18">
        <f t="shared" si="6137"/>
        <v>0</v>
      </c>
      <c r="AO2290" s="18">
        <f t="shared" si="6137"/>
        <v>0</v>
      </c>
      <c r="AP2290" s="18">
        <f t="shared" si="6137"/>
        <v>0</v>
      </c>
      <c r="AQ2290" s="18">
        <f t="shared" si="6047"/>
        <v>93769.9</v>
      </c>
      <c r="AR2290" s="18">
        <f t="shared" si="6048"/>
        <v>93509.9</v>
      </c>
      <c r="AS2290" s="18">
        <f t="shared" si="6049"/>
        <v>93509.9</v>
      </c>
      <c r="AT2290" s="18">
        <f t="shared" si="6137"/>
        <v>0</v>
      </c>
      <c r="AU2290" s="18">
        <f t="shared" si="6137"/>
        <v>0</v>
      </c>
      <c r="AV2290" s="18">
        <f t="shared" si="6137"/>
        <v>0</v>
      </c>
      <c r="AW2290" s="18">
        <f t="shared" si="6050"/>
        <v>93769.9</v>
      </c>
      <c r="AX2290" s="18">
        <f t="shared" si="6051"/>
        <v>93509.9</v>
      </c>
      <c r="AY2290" s="18">
        <f t="shared" si="6052"/>
        <v>93509.9</v>
      </c>
      <c r="AZ2290" s="18">
        <f t="shared" si="6137"/>
        <v>0</v>
      </c>
      <c r="BA2290" s="18">
        <f t="shared" si="6137"/>
        <v>0</v>
      </c>
      <c r="BB2290" s="18">
        <f t="shared" si="6137"/>
        <v>0</v>
      </c>
      <c r="BC2290" s="18">
        <f t="shared" si="6042"/>
        <v>93769.9</v>
      </c>
      <c r="BD2290" s="18">
        <f t="shared" si="6043"/>
        <v>93509.9</v>
      </c>
      <c r="BE2290" s="18">
        <f t="shared" si="6044"/>
        <v>93509.9</v>
      </c>
      <c r="BF2290" s="18">
        <f t="shared" si="6137"/>
        <v>0</v>
      </c>
      <c r="BG2290" s="18">
        <f t="shared" si="6137"/>
        <v>0</v>
      </c>
      <c r="BH2290" s="18">
        <f t="shared" si="6137"/>
        <v>0</v>
      </c>
      <c r="BI2290" s="18">
        <f t="shared" si="6038"/>
        <v>93769.9</v>
      </c>
      <c r="BJ2290" s="18">
        <f t="shared" si="6039"/>
        <v>93509.9</v>
      </c>
      <c r="BK2290" s="18">
        <f t="shared" si="6040"/>
        <v>93509.9</v>
      </c>
      <c r="BL2290" s="18">
        <f t="shared" si="6137"/>
        <v>0</v>
      </c>
      <c r="BM2290" s="18">
        <f t="shared" si="6137"/>
        <v>0</v>
      </c>
      <c r="BN2290" s="18">
        <f t="shared" si="6137"/>
        <v>0</v>
      </c>
      <c r="BO2290" s="18">
        <f t="shared" si="6121"/>
        <v>93769.9</v>
      </c>
      <c r="BP2290" s="18">
        <f t="shared" si="6122"/>
        <v>93509.9</v>
      </c>
      <c r="BQ2290" s="18">
        <f t="shared" si="6123"/>
        <v>93509.9</v>
      </c>
      <c r="BR2290" s="18">
        <f t="shared" si="6137"/>
        <v>0</v>
      </c>
      <c r="BS2290" s="18">
        <f t="shared" si="6137"/>
        <v>0</v>
      </c>
      <c r="BT2290" s="18">
        <f t="shared" si="6137"/>
        <v>0</v>
      </c>
      <c r="BU2290" s="18">
        <f t="shared" si="6094"/>
        <v>93769.9</v>
      </c>
      <c r="BV2290" s="18">
        <f t="shared" si="6095"/>
        <v>93509.9</v>
      </c>
      <c r="BW2290" s="18">
        <f t="shared" si="6096"/>
        <v>93509.9</v>
      </c>
      <c r="BX2290" s="18">
        <f t="shared" si="6137"/>
        <v>-93.703000000000003</v>
      </c>
      <c r="BY2290" s="18">
        <f t="shared" si="6137"/>
        <v>0</v>
      </c>
      <c r="BZ2290" s="18">
        <f t="shared" si="6137"/>
        <v>0</v>
      </c>
      <c r="CA2290" s="18">
        <f t="shared" si="6072"/>
        <v>93676.197</v>
      </c>
      <c r="CB2290" s="18">
        <f t="shared" si="6073"/>
        <v>93509.9</v>
      </c>
      <c r="CC2290" s="18">
        <f t="shared" si="6074"/>
        <v>93509.9</v>
      </c>
      <c r="CD2290" s="18">
        <f t="shared" si="6137"/>
        <v>0</v>
      </c>
      <c r="CE2290" s="27"/>
      <c r="CF2290" s="33"/>
    </row>
    <row r="2291" spans="1:119" ht="78" x14ac:dyDescent="0.3">
      <c r="A2291" s="41" t="s">
        <v>390</v>
      </c>
      <c r="B2291" s="39">
        <v>810</v>
      </c>
      <c r="C2291" s="41"/>
      <c r="D2291" s="41"/>
      <c r="E2291" s="14" t="s">
        <v>571</v>
      </c>
      <c r="F2291" s="18">
        <f t="shared" ref="F2291:K2291" si="6152">F2292</f>
        <v>93509.9</v>
      </c>
      <c r="G2291" s="18">
        <f t="shared" si="6152"/>
        <v>93509.9</v>
      </c>
      <c r="H2291" s="18">
        <f t="shared" si="6152"/>
        <v>93509.9</v>
      </c>
      <c r="I2291" s="18">
        <f t="shared" si="6152"/>
        <v>0</v>
      </c>
      <c r="J2291" s="18">
        <f t="shared" si="6152"/>
        <v>0</v>
      </c>
      <c r="K2291" s="18">
        <f t="shared" si="6152"/>
        <v>0</v>
      </c>
      <c r="L2291" s="18">
        <f t="shared" si="5983"/>
        <v>93509.9</v>
      </c>
      <c r="M2291" s="18">
        <f t="shared" si="5984"/>
        <v>93509.9</v>
      </c>
      <c r="N2291" s="18">
        <f t="shared" si="5985"/>
        <v>93509.9</v>
      </c>
      <c r="O2291" s="18">
        <f>O2292+O2293</f>
        <v>260</v>
      </c>
      <c r="P2291" s="18">
        <f t="shared" ref="P2291:CD2291" si="6153">P2292+P2293</f>
        <v>0</v>
      </c>
      <c r="Q2291" s="18">
        <f t="shared" si="6153"/>
        <v>0</v>
      </c>
      <c r="R2291" s="18">
        <f t="shared" ref="R2291:S2291" si="6154">R2292+R2293</f>
        <v>0</v>
      </c>
      <c r="S2291" s="18">
        <f t="shared" si="6154"/>
        <v>0</v>
      </c>
      <c r="T2291" s="18">
        <f t="shared" si="6091"/>
        <v>93769.9</v>
      </c>
      <c r="U2291" s="18">
        <f t="shared" si="6092"/>
        <v>93509.9</v>
      </c>
      <c r="V2291" s="18">
        <f t="shared" si="6093"/>
        <v>93509.9</v>
      </c>
      <c r="W2291" s="18">
        <f t="shared" ref="W2291:AB2291" si="6155">W2292+W2293</f>
        <v>0</v>
      </c>
      <c r="X2291" s="18">
        <f t="shared" si="6155"/>
        <v>0</v>
      </c>
      <c r="Y2291" s="18">
        <f t="shared" si="6155"/>
        <v>0</v>
      </c>
      <c r="Z2291" s="18">
        <f t="shared" si="6155"/>
        <v>0</v>
      </c>
      <c r="AA2291" s="18">
        <f t="shared" si="6155"/>
        <v>0</v>
      </c>
      <c r="AB2291" s="18">
        <f t="shared" si="6155"/>
        <v>0</v>
      </c>
      <c r="AC2291" s="18">
        <f t="shared" si="6069"/>
        <v>93769.9</v>
      </c>
      <c r="AD2291" s="18">
        <f t="shared" si="6070"/>
        <v>93509.9</v>
      </c>
      <c r="AE2291" s="18">
        <f t="shared" si="6071"/>
        <v>93509.9</v>
      </c>
      <c r="AF2291" s="18">
        <f t="shared" ref="AF2291:AH2291" si="6156">AF2292+AF2293</f>
        <v>0</v>
      </c>
      <c r="AG2291" s="18">
        <f t="shared" si="6156"/>
        <v>0</v>
      </c>
      <c r="AH2291" s="18">
        <f t="shared" si="6156"/>
        <v>0</v>
      </c>
      <c r="AI2291" s="18">
        <f t="shared" si="6127"/>
        <v>93769.9</v>
      </c>
      <c r="AJ2291" s="18">
        <f t="shared" si="6128"/>
        <v>93509.9</v>
      </c>
      <c r="AK2291" s="18">
        <f t="shared" si="6129"/>
        <v>93509.9</v>
      </c>
      <c r="AL2291" s="18">
        <f t="shared" ref="AL2291" si="6157">AL2292+AL2293</f>
        <v>0</v>
      </c>
      <c r="AM2291" s="18">
        <f t="shared" si="6130"/>
        <v>93769.9</v>
      </c>
      <c r="AN2291" s="18">
        <f t="shared" ref="AN2291:AP2291" si="6158">AN2292+AN2293</f>
        <v>0</v>
      </c>
      <c r="AO2291" s="18">
        <f t="shared" si="6158"/>
        <v>0</v>
      </c>
      <c r="AP2291" s="18">
        <f t="shared" si="6158"/>
        <v>0</v>
      </c>
      <c r="AQ2291" s="18">
        <f t="shared" si="6047"/>
        <v>93769.9</v>
      </c>
      <c r="AR2291" s="18">
        <f t="shared" si="6048"/>
        <v>93509.9</v>
      </c>
      <c r="AS2291" s="18">
        <f t="shared" si="6049"/>
        <v>93509.9</v>
      </c>
      <c r="AT2291" s="18">
        <f t="shared" ref="AT2291:AV2291" si="6159">AT2292+AT2293</f>
        <v>0</v>
      </c>
      <c r="AU2291" s="18">
        <f t="shared" si="6159"/>
        <v>0</v>
      </c>
      <c r="AV2291" s="18">
        <f t="shared" si="6159"/>
        <v>0</v>
      </c>
      <c r="AW2291" s="18">
        <f t="shared" si="6050"/>
        <v>93769.9</v>
      </c>
      <c r="AX2291" s="18">
        <f t="shared" si="6051"/>
        <v>93509.9</v>
      </c>
      <c r="AY2291" s="18">
        <f t="shared" si="6052"/>
        <v>93509.9</v>
      </c>
      <c r="AZ2291" s="18">
        <f t="shared" ref="AZ2291:BB2291" si="6160">AZ2292+AZ2293</f>
        <v>0</v>
      </c>
      <c r="BA2291" s="18">
        <f t="shared" si="6160"/>
        <v>0</v>
      </c>
      <c r="BB2291" s="18">
        <f t="shared" si="6160"/>
        <v>0</v>
      </c>
      <c r="BC2291" s="18">
        <f t="shared" si="6042"/>
        <v>93769.9</v>
      </c>
      <c r="BD2291" s="18">
        <f t="shared" si="6043"/>
        <v>93509.9</v>
      </c>
      <c r="BE2291" s="18">
        <f t="shared" si="6044"/>
        <v>93509.9</v>
      </c>
      <c r="BF2291" s="18">
        <f t="shared" ref="BF2291:BH2291" si="6161">BF2292+BF2293</f>
        <v>0</v>
      </c>
      <c r="BG2291" s="18">
        <f t="shared" si="6161"/>
        <v>0</v>
      </c>
      <c r="BH2291" s="18">
        <f t="shared" si="6161"/>
        <v>0</v>
      </c>
      <c r="BI2291" s="18">
        <f t="shared" si="6038"/>
        <v>93769.9</v>
      </c>
      <c r="BJ2291" s="18">
        <f t="shared" si="6039"/>
        <v>93509.9</v>
      </c>
      <c r="BK2291" s="18">
        <f t="shared" si="6040"/>
        <v>93509.9</v>
      </c>
      <c r="BL2291" s="18">
        <f t="shared" ref="BL2291:BN2291" si="6162">BL2292+BL2293</f>
        <v>0</v>
      </c>
      <c r="BM2291" s="18">
        <f t="shared" si="6162"/>
        <v>0</v>
      </c>
      <c r="BN2291" s="18">
        <f t="shared" si="6162"/>
        <v>0</v>
      </c>
      <c r="BO2291" s="18">
        <f t="shared" si="6121"/>
        <v>93769.9</v>
      </c>
      <c r="BP2291" s="18">
        <f t="shared" si="6122"/>
        <v>93509.9</v>
      </c>
      <c r="BQ2291" s="18">
        <f t="shared" si="6123"/>
        <v>93509.9</v>
      </c>
      <c r="BR2291" s="18">
        <f t="shared" ref="BR2291:BT2291" si="6163">BR2292+BR2293</f>
        <v>0</v>
      </c>
      <c r="BS2291" s="18">
        <f t="shared" si="6163"/>
        <v>0</v>
      </c>
      <c r="BT2291" s="18">
        <f t="shared" si="6163"/>
        <v>0</v>
      </c>
      <c r="BU2291" s="18">
        <f t="shared" si="6094"/>
        <v>93769.9</v>
      </c>
      <c r="BV2291" s="18">
        <f t="shared" si="6095"/>
        <v>93509.9</v>
      </c>
      <c r="BW2291" s="18">
        <f t="shared" si="6096"/>
        <v>93509.9</v>
      </c>
      <c r="BX2291" s="18">
        <f t="shared" ref="BX2291:BZ2291" si="6164">BX2292+BX2293</f>
        <v>-93.703000000000003</v>
      </c>
      <c r="BY2291" s="18">
        <f t="shared" si="6164"/>
        <v>0</v>
      </c>
      <c r="BZ2291" s="18">
        <f t="shared" si="6164"/>
        <v>0</v>
      </c>
      <c r="CA2291" s="18">
        <f t="shared" si="6072"/>
        <v>93676.197</v>
      </c>
      <c r="CB2291" s="18">
        <f t="shared" si="6073"/>
        <v>93509.9</v>
      </c>
      <c r="CC2291" s="18">
        <f t="shared" si="6074"/>
        <v>93509.9</v>
      </c>
      <c r="CD2291" s="18">
        <f t="shared" si="6153"/>
        <v>0</v>
      </c>
      <c r="CE2291" s="27"/>
      <c r="CF2291" s="33"/>
    </row>
    <row r="2292" spans="1:119" x14ac:dyDescent="0.3">
      <c r="A2292" s="41" t="s">
        <v>390</v>
      </c>
      <c r="B2292" s="39">
        <v>810</v>
      </c>
      <c r="C2292" s="41" t="s">
        <v>149</v>
      </c>
      <c r="D2292" s="41" t="s">
        <v>29</v>
      </c>
      <c r="E2292" s="14" t="s">
        <v>523</v>
      </c>
      <c r="F2292" s="18">
        <v>93509.9</v>
      </c>
      <c r="G2292" s="18">
        <v>93509.9</v>
      </c>
      <c r="H2292" s="18">
        <v>93509.9</v>
      </c>
      <c r="I2292" s="18"/>
      <c r="J2292" s="18"/>
      <c r="K2292" s="18"/>
      <c r="L2292" s="18">
        <f t="shared" si="5983"/>
        <v>93509.9</v>
      </c>
      <c r="M2292" s="18">
        <f t="shared" si="5984"/>
        <v>93509.9</v>
      </c>
      <c r="N2292" s="18">
        <f t="shared" si="5985"/>
        <v>93509.9</v>
      </c>
      <c r="O2292" s="18"/>
      <c r="P2292" s="18"/>
      <c r="Q2292" s="18"/>
      <c r="R2292" s="18"/>
      <c r="S2292" s="18"/>
      <c r="T2292" s="18">
        <f t="shared" si="6091"/>
        <v>93509.9</v>
      </c>
      <c r="U2292" s="18">
        <f t="shared" si="6092"/>
        <v>93509.9</v>
      </c>
      <c r="V2292" s="18">
        <f t="shared" si="6093"/>
        <v>93509.9</v>
      </c>
      <c r="W2292" s="18"/>
      <c r="X2292" s="18"/>
      <c r="Y2292" s="18"/>
      <c r="Z2292" s="18"/>
      <c r="AA2292" s="18"/>
      <c r="AB2292" s="18"/>
      <c r="AC2292" s="18">
        <f t="shared" si="6069"/>
        <v>93509.9</v>
      </c>
      <c r="AD2292" s="18">
        <f t="shared" si="6070"/>
        <v>93509.9</v>
      </c>
      <c r="AE2292" s="18">
        <f t="shared" si="6071"/>
        <v>93509.9</v>
      </c>
      <c r="AF2292" s="18"/>
      <c r="AG2292" s="18"/>
      <c r="AH2292" s="18"/>
      <c r="AI2292" s="18">
        <f t="shared" si="6127"/>
        <v>93509.9</v>
      </c>
      <c r="AJ2292" s="18">
        <f t="shared" si="6128"/>
        <v>93509.9</v>
      </c>
      <c r="AK2292" s="18">
        <f t="shared" si="6129"/>
        <v>93509.9</v>
      </c>
      <c r="AL2292" s="18"/>
      <c r="AM2292" s="18">
        <f t="shared" si="6130"/>
        <v>93509.9</v>
      </c>
      <c r="AN2292" s="18"/>
      <c r="AO2292" s="18"/>
      <c r="AP2292" s="18"/>
      <c r="AQ2292" s="18">
        <f t="shared" si="6047"/>
        <v>93509.9</v>
      </c>
      <c r="AR2292" s="18">
        <f t="shared" si="6048"/>
        <v>93509.9</v>
      </c>
      <c r="AS2292" s="18">
        <f t="shared" si="6049"/>
        <v>93509.9</v>
      </c>
      <c r="AT2292" s="18"/>
      <c r="AU2292" s="18"/>
      <c r="AV2292" s="18"/>
      <c r="AW2292" s="18">
        <f t="shared" si="6050"/>
        <v>93509.9</v>
      </c>
      <c r="AX2292" s="18">
        <f t="shared" si="6051"/>
        <v>93509.9</v>
      </c>
      <c r="AY2292" s="18">
        <f t="shared" si="6052"/>
        <v>93509.9</v>
      </c>
      <c r="AZ2292" s="18"/>
      <c r="BA2292" s="18"/>
      <c r="BB2292" s="18"/>
      <c r="BC2292" s="18">
        <f t="shared" si="6042"/>
        <v>93509.9</v>
      </c>
      <c r="BD2292" s="18">
        <f t="shared" si="6043"/>
        <v>93509.9</v>
      </c>
      <c r="BE2292" s="18">
        <f t="shared" si="6044"/>
        <v>93509.9</v>
      </c>
      <c r="BF2292" s="18"/>
      <c r="BG2292" s="18"/>
      <c r="BH2292" s="18"/>
      <c r="BI2292" s="18">
        <f t="shared" si="6038"/>
        <v>93509.9</v>
      </c>
      <c r="BJ2292" s="18">
        <f t="shared" si="6039"/>
        <v>93509.9</v>
      </c>
      <c r="BK2292" s="18">
        <f t="shared" si="6040"/>
        <v>93509.9</v>
      </c>
      <c r="BL2292" s="18"/>
      <c r="BM2292" s="18"/>
      <c r="BN2292" s="18"/>
      <c r="BO2292" s="18">
        <f t="shared" si="6121"/>
        <v>93509.9</v>
      </c>
      <c r="BP2292" s="18">
        <f t="shared" si="6122"/>
        <v>93509.9</v>
      </c>
      <c r="BQ2292" s="18">
        <f t="shared" si="6123"/>
        <v>93509.9</v>
      </c>
      <c r="BR2292" s="18"/>
      <c r="BS2292" s="18"/>
      <c r="BT2292" s="18"/>
      <c r="BU2292" s="18">
        <f t="shared" si="6094"/>
        <v>93509.9</v>
      </c>
      <c r="BV2292" s="18">
        <f t="shared" si="6095"/>
        <v>93509.9</v>
      </c>
      <c r="BW2292" s="18">
        <f t="shared" si="6096"/>
        <v>93509.9</v>
      </c>
      <c r="BX2292" s="18">
        <f>-52.862-40.841</f>
        <v>-93.703000000000003</v>
      </c>
      <c r="BY2292" s="18"/>
      <c r="BZ2292" s="18"/>
      <c r="CA2292" s="18">
        <f t="shared" si="6072"/>
        <v>93416.197</v>
      </c>
      <c r="CB2292" s="18">
        <f t="shared" si="6073"/>
        <v>93509.9</v>
      </c>
      <c r="CC2292" s="18">
        <f t="shared" si="6074"/>
        <v>93509.9</v>
      </c>
      <c r="CD2292" s="18"/>
      <c r="CE2292" s="27"/>
      <c r="CF2292" s="33"/>
    </row>
    <row r="2293" spans="1:119" x14ac:dyDescent="0.3">
      <c r="A2293" s="41" t="s">
        <v>390</v>
      </c>
      <c r="B2293" s="39">
        <v>810</v>
      </c>
      <c r="C2293" s="41" t="s">
        <v>198</v>
      </c>
      <c r="D2293" s="41" t="s">
        <v>19</v>
      </c>
      <c r="E2293" s="14" t="s">
        <v>527</v>
      </c>
      <c r="F2293" s="18"/>
      <c r="G2293" s="18"/>
      <c r="H2293" s="18"/>
      <c r="I2293" s="18"/>
      <c r="J2293" s="18"/>
      <c r="K2293" s="18"/>
      <c r="L2293" s="18"/>
      <c r="M2293" s="18"/>
      <c r="N2293" s="18"/>
      <c r="O2293" s="18">
        <v>260</v>
      </c>
      <c r="P2293" s="18"/>
      <c r="Q2293" s="18"/>
      <c r="R2293" s="18"/>
      <c r="S2293" s="18"/>
      <c r="T2293" s="18">
        <f t="shared" si="6091"/>
        <v>260</v>
      </c>
      <c r="U2293" s="18">
        <f t="shared" si="6092"/>
        <v>0</v>
      </c>
      <c r="V2293" s="18">
        <f t="shared" si="6093"/>
        <v>0</v>
      </c>
      <c r="W2293" s="18"/>
      <c r="X2293" s="18"/>
      <c r="Y2293" s="18"/>
      <c r="Z2293" s="18"/>
      <c r="AA2293" s="18"/>
      <c r="AB2293" s="18"/>
      <c r="AC2293" s="18">
        <f t="shared" si="6069"/>
        <v>260</v>
      </c>
      <c r="AD2293" s="18">
        <f t="shared" si="6070"/>
        <v>0</v>
      </c>
      <c r="AE2293" s="18">
        <f t="shared" si="6071"/>
        <v>0</v>
      </c>
      <c r="AF2293" s="18"/>
      <c r="AG2293" s="18"/>
      <c r="AH2293" s="18"/>
      <c r="AI2293" s="18">
        <f t="shared" si="6127"/>
        <v>260</v>
      </c>
      <c r="AJ2293" s="18">
        <f t="shared" si="6128"/>
        <v>0</v>
      </c>
      <c r="AK2293" s="18">
        <f t="shared" si="6129"/>
        <v>0</v>
      </c>
      <c r="AL2293" s="18"/>
      <c r="AM2293" s="18">
        <f t="shared" si="6130"/>
        <v>260</v>
      </c>
      <c r="AN2293" s="18"/>
      <c r="AO2293" s="18"/>
      <c r="AP2293" s="18"/>
      <c r="AQ2293" s="18">
        <f t="shared" si="6047"/>
        <v>260</v>
      </c>
      <c r="AR2293" s="18">
        <f t="shared" si="6048"/>
        <v>0</v>
      </c>
      <c r="AS2293" s="18">
        <f t="shared" si="6049"/>
        <v>0</v>
      </c>
      <c r="AT2293" s="18"/>
      <c r="AU2293" s="18"/>
      <c r="AV2293" s="18"/>
      <c r="AW2293" s="18">
        <f t="shared" si="6050"/>
        <v>260</v>
      </c>
      <c r="AX2293" s="18">
        <f t="shared" si="6051"/>
        <v>0</v>
      </c>
      <c r="AY2293" s="18">
        <f t="shared" si="6052"/>
        <v>0</v>
      </c>
      <c r="AZ2293" s="18"/>
      <c r="BA2293" s="18"/>
      <c r="BB2293" s="18"/>
      <c r="BC2293" s="18">
        <f t="shared" si="6042"/>
        <v>260</v>
      </c>
      <c r="BD2293" s="18">
        <f t="shared" si="6043"/>
        <v>0</v>
      </c>
      <c r="BE2293" s="18">
        <f t="shared" si="6044"/>
        <v>0</v>
      </c>
      <c r="BF2293" s="18"/>
      <c r="BG2293" s="18"/>
      <c r="BH2293" s="18"/>
      <c r="BI2293" s="18">
        <f t="shared" si="6038"/>
        <v>260</v>
      </c>
      <c r="BJ2293" s="18">
        <f t="shared" si="6039"/>
        <v>0</v>
      </c>
      <c r="BK2293" s="18">
        <f t="shared" si="6040"/>
        <v>0</v>
      </c>
      <c r="BL2293" s="18"/>
      <c r="BM2293" s="18"/>
      <c r="BN2293" s="18"/>
      <c r="BO2293" s="18">
        <f t="shared" si="6121"/>
        <v>260</v>
      </c>
      <c r="BP2293" s="18">
        <f t="shared" si="6122"/>
        <v>0</v>
      </c>
      <c r="BQ2293" s="18">
        <f t="shared" si="6123"/>
        <v>0</v>
      </c>
      <c r="BR2293" s="18"/>
      <c r="BS2293" s="18"/>
      <c r="BT2293" s="18"/>
      <c r="BU2293" s="18">
        <f t="shared" si="6094"/>
        <v>260</v>
      </c>
      <c r="BV2293" s="18">
        <f t="shared" si="6095"/>
        <v>0</v>
      </c>
      <c r="BW2293" s="18">
        <f t="shared" si="6096"/>
        <v>0</v>
      </c>
      <c r="BX2293" s="18"/>
      <c r="BY2293" s="18"/>
      <c r="BZ2293" s="18"/>
      <c r="CA2293" s="18">
        <f t="shared" si="6072"/>
        <v>260</v>
      </c>
      <c r="CB2293" s="18">
        <f t="shared" si="6073"/>
        <v>0</v>
      </c>
      <c r="CC2293" s="18">
        <f t="shared" si="6074"/>
        <v>0</v>
      </c>
      <c r="CD2293" s="18"/>
      <c r="CE2293" s="27"/>
      <c r="CF2293" s="33"/>
    </row>
    <row r="2294" spans="1:119" ht="78" x14ac:dyDescent="0.3">
      <c r="A2294" s="41" t="s">
        <v>393</v>
      </c>
      <c r="B2294" s="39"/>
      <c r="C2294" s="41"/>
      <c r="D2294" s="41"/>
      <c r="E2294" s="14" t="s">
        <v>1127</v>
      </c>
      <c r="F2294" s="18">
        <f t="shared" ref="F2294:K2297" si="6165">F2295</f>
        <v>1000</v>
      </c>
      <c r="G2294" s="18">
        <f t="shared" si="6165"/>
        <v>1000</v>
      </c>
      <c r="H2294" s="18">
        <f t="shared" si="6165"/>
        <v>1000</v>
      </c>
      <c r="I2294" s="18">
        <f t="shared" si="6165"/>
        <v>-575</v>
      </c>
      <c r="J2294" s="18">
        <f t="shared" si="6165"/>
        <v>-1000</v>
      </c>
      <c r="K2294" s="18">
        <f t="shared" si="6165"/>
        <v>-1000</v>
      </c>
      <c r="L2294" s="18">
        <f t="shared" si="5983"/>
        <v>425</v>
      </c>
      <c r="M2294" s="18">
        <f t="shared" si="5984"/>
        <v>0</v>
      </c>
      <c r="N2294" s="18">
        <f t="shared" si="5985"/>
        <v>0</v>
      </c>
      <c r="O2294" s="18">
        <f t="shared" ref="O2294:S2297" si="6166">O2295</f>
        <v>0</v>
      </c>
      <c r="P2294" s="18">
        <f t="shared" si="6166"/>
        <v>0</v>
      </c>
      <c r="Q2294" s="18">
        <f t="shared" si="6166"/>
        <v>0</v>
      </c>
      <c r="R2294" s="18">
        <f t="shared" si="6166"/>
        <v>0</v>
      </c>
      <c r="S2294" s="18">
        <f t="shared" si="6166"/>
        <v>0</v>
      </c>
      <c r="T2294" s="18">
        <f t="shared" si="6091"/>
        <v>425</v>
      </c>
      <c r="U2294" s="18">
        <f t="shared" si="6092"/>
        <v>0</v>
      </c>
      <c r="V2294" s="18">
        <f t="shared" si="6093"/>
        <v>0</v>
      </c>
      <c r="W2294" s="18">
        <f t="shared" ref="W2294:CD2294" si="6167">W2295</f>
        <v>0</v>
      </c>
      <c r="X2294" s="18">
        <f t="shared" si="6167"/>
        <v>0</v>
      </c>
      <c r="Y2294" s="18">
        <f t="shared" si="6167"/>
        <v>0</v>
      </c>
      <c r="Z2294" s="18">
        <f t="shared" si="6167"/>
        <v>0</v>
      </c>
      <c r="AA2294" s="18">
        <f t="shared" si="6167"/>
        <v>0</v>
      </c>
      <c r="AB2294" s="18">
        <f t="shared" si="6167"/>
        <v>0</v>
      </c>
      <c r="AC2294" s="18">
        <f t="shared" si="6069"/>
        <v>425</v>
      </c>
      <c r="AD2294" s="18">
        <f t="shared" si="6070"/>
        <v>0</v>
      </c>
      <c r="AE2294" s="18">
        <f t="shared" si="6071"/>
        <v>0</v>
      </c>
      <c r="AF2294" s="18">
        <f t="shared" si="6167"/>
        <v>0</v>
      </c>
      <c r="AG2294" s="18">
        <f t="shared" si="6167"/>
        <v>0</v>
      </c>
      <c r="AH2294" s="18">
        <f t="shared" si="6167"/>
        <v>0</v>
      </c>
      <c r="AI2294" s="18">
        <f t="shared" si="6127"/>
        <v>425</v>
      </c>
      <c r="AJ2294" s="18">
        <f t="shared" si="6128"/>
        <v>0</v>
      </c>
      <c r="AK2294" s="18">
        <f t="shared" si="6129"/>
        <v>0</v>
      </c>
      <c r="AL2294" s="18">
        <f t="shared" si="6167"/>
        <v>0</v>
      </c>
      <c r="AM2294" s="18">
        <f t="shared" si="6130"/>
        <v>425</v>
      </c>
      <c r="AN2294" s="18">
        <f t="shared" si="6167"/>
        <v>0</v>
      </c>
      <c r="AO2294" s="18">
        <f t="shared" si="6167"/>
        <v>0</v>
      </c>
      <c r="AP2294" s="18">
        <f t="shared" si="6167"/>
        <v>0</v>
      </c>
      <c r="AQ2294" s="18">
        <f t="shared" si="6047"/>
        <v>425</v>
      </c>
      <c r="AR2294" s="18">
        <f t="shared" si="6048"/>
        <v>0</v>
      </c>
      <c r="AS2294" s="18">
        <f t="shared" si="6049"/>
        <v>0</v>
      </c>
      <c r="AT2294" s="18">
        <f t="shared" si="6167"/>
        <v>0</v>
      </c>
      <c r="AU2294" s="18">
        <f t="shared" si="6167"/>
        <v>0</v>
      </c>
      <c r="AV2294" s="18">
        <f t="shared" si="6167"/>
        <v>0</v>
      </c>
      <c r="AW2294" s="18">
        <f t="shared" si="6050"/>
        <v>425</v>
      </c>
      <c r="AX2294" s="18">
        <f t="shared" si="6051"/>
        <v>0</v>
      </c>
      <c r="AY2294" s="18">
        <f t="shared" si="6052"/>
        <v>0</v>
      </c>
      <c r="AZ2294" s="18">
        <f t="shared" si="6167"/>
        <v>0</v>
      </c>
      <c r="BA2294" s="18">
        <f t="shared" si="6167"/>
        <v>0</v>
      </c>
      <c r="BB2294" s="18">
        <f t="shared" si="6167"/>
        <v>0</v>
      </c>
      <c r="BC2294" s="18">
        <f t="shared" si="6042"/>
        <v>425</v>
      </c>
      <c r="BD2294" s="18">
        <f t="shared" si="6043"/>
        <v>0</v>
      </c>
      <c r="BE2294" s="18">
        <f t="shared" si="6044"/>
        <v>0</v>
      </c>
      <c r="BF2294" s="18">
        <f t="shared" si="6167"/>
        <v>0</v>
      </c>
      <c r="BG2294" s="18">
        <f t="shared" si="6167"/>
        <v>0</v>
      </c>
      <c r="BH2294" s="18">
        <f t="shared" si="6167"/>
        <v>0</v>
      </c>
      <c r="BI2294" s="18">
        <f t="shared" si="6038"/>
        <v>425</v>
      </c>
      <c r="BJ2294" s="18">
        <f t="shared" si="6039"/>
        <v>0</v>
      </c>
      <c r="BK2294" s="18">
        <f t="shared" si="6040"/>
        <v>0</v>
      </c>
      <c r="BL2294" s="18">
        <f t="shared" si="6167"/>
        <v>0</v>
      </c>
      <c r="BM2294" s="18">
        <f t="shared" si="6167"/>
        <v>0</v>
      </c>
      <c r="BN2294" s="18">
        <f t="shared" si="6167"/>
        <v>0</v>
      </c>
      <c r="BO2294" s="18">
        <f t="shared" si="6121"/>
        <v>425</v>
      </c>
      <c r="BP2294" s="18">
        <f t="shared" si="6122"/>
        <v>0</v>
      </c>
      <c r="BQ2294" s="18">
        <f t="shared" si="6123"/>
        <v>0</v>
      </c>
      <c r="BR2294" s="18">
        <f t="shared" si="6167"/>
        <v>0</v>
      </c>
      <c r="BS2294" s="18">
        <f t="shared" si="6167"/>
        <v>0</v>
      </c>
      <c r="BT2294" s="18">
        <f t="shared" si="6167"/>
        <v>0</v>
      </c>
      <c r="BU2294" s="18">
        <f t="shared" si="6094"/>
        <v>425</v>
      </c>
      <c r="BV2294" s="18">
        <f t="shared" si="6095"/>
        <v>0</v>
      </c>
      <c r="BW2294" s="18">
        <f t="shared" si="6096"/>
        <v>0</v>
      </c>
      <c r="BX2294" s="18">
        <f t="shared" si="6167"/>
        <v>0</v>
      </c>
      <c r="BY2294" s="18">
        <f t="shared" si="6167"/>
        <v>0</v>
      </c>
      <c r="BZ2294" s="18">
        <f t="shared" si="6167"/>
        <v>0</v>
      </c>
      <c r="CA2294" s="18">
        <f t="shared" si="6072"/>
        <v>425</v>
      </c>
      <c r="CB2294" s="18">
        <f t="shared" si="6073"/>
        <v>0</v>
      </c>
      <c r="CC2294" s="18">
        <f t="shared" si="6074"/>
        <v>0</v>
      </c>
      <c r="CD2294" s="18">
        <f t="shared" si="6167"/>
        <v>0</v>
      </c>
      <c r="CE2294" s="27"/>
      <c r="CF2294" s="33"/>
    </row>
    <row r="2295" spans="1:119" ht="31.2" x14ac:dyDescent="0.3">
      <c r="A2295" s="41" t="s">
        <v>392</v>
      </c>
      <c r="B2295" s="39"/>
      <c r="C2295" s="41"/>
      <c r="D2295" s="41"/>
      <c r="E2295" s="14" t="s">
        <v>727</v>
      </c>
      <c r="F2295" s="18">
        <f t="shared" si="6165"/>
        <v>1000</v>
      </c>
      <c r="G2295" s="18">
        <f t="shared" si="6165"/>
        <v>1000</v>
      </c>
      <c r="H2295" s="18">
        <f t="shared" si="6165"/>
        <v>1000</v>
      </c>
      <c r="I2295" s="18">
        <f t="shared" si="6165"/>
        <v>-575</v>
      </c>
      <c r="J2295" s="18">
        <f t="shared" si="6165"/>
        <v>-1000</v>
      </c>
      <c r="K2295" s="18">
        <f t="shared" si="6165"/>
        <v>-1000</v>
      </c>
      <c r="L2295" s="18">
        <f t="shared" si="5983"/>
        <v>425</v>
      </c>
      <c r="M2295" s="18">
        <f t="shared" si="5984"/>
        <v>0</v>
      </c>
      <c r="N2295" s="18">
        <f t="shared" si="5985"/>
        <v>0</v>
      </c>
      <c r="O2295" s="18">
        <f t="shared" si="6166"/>
        <v>0</v>
      </c>
      <c r="P2295" s="18">
        <f t="shared" si="6166"/>
        <v>0</v>
      </c>
      <c r="Q2295" s="18">
        <f t="shared" si="6166"/>
        <v>0</v>
      </c>
      <c r="R2295" s="18">
        <f t="shared" si="6166"/>
        <v>0</v>
      </c>
      <c r="S2295" s="18">
        <f t="shared" si="6166"/>
        <v>0</v>
      </c>
      <c r="T2295" s="18">
        <f t="shared" si="6091"/>
        <v>425</v>
      </c>
      <c r="U2295" s="18">
        <f t="shared" si="6092"/>
        <v>0</v>
      </c>
      <c r="V2295" s="18">
        <f t="shared" si="6093"/>
        <v>0</v>
      </c>
      <c r="W2295" s="18">
        <f t="shared" ref="W2295:CD2297" si="6168">W2296</f>
        <v>0</v>
      </c>
      <c r="X2295" s="18">
        <f t="shared" si="6168"/>
        <v>0</v>
      </c>
      <c r="Y2295" s="18">
        <f t="shared" si="6168"/>
        <v>0</v>
      </c>
      <c r="Z2295" s="18">
        <f t="shared" si="6168"/>
        <v>0</v>
      </c>
      <c r="AA2295" s="18">
        <f t="shared" si="6168"/>
        <v>0</v>
      </c>
      <c r="AB2295" s="18">
        <f t="shared" si="6168"/>
        <v>0</v>
      </c>
      <c r="AC2295" s="18">
        <f t="shared" si="6069"/>
        <v>425</v>
      </c>
      <c r="AD2295" s="18">
        <f t="shared" si="6070"/>
        <v>0</v>
      </c>
      <c r="AE2295" s="18">
        <f t="shared" si="6071"/>
        <v>0</v>
      </c>
      <c r="AF2295" s="18">
        <f t="shared" si="6168"/>
        <v>0</v>
      </c>
      <c r="AG2295" s="18">
        <f t="shared" si="6168"/>
        <v>0</v>
      </c>
      <c r="AH2295" s="18">
        <f t="shared" si="6168"/>
        <v>0</v>
      </c>
      <c r="AI2295" s="18">
        <f t="shared" si="6127"/>
        <v>425</v>
      </c>
      <c r="AJ2295" s="18">
        <f t="shared" si="6128"/>
        <v>0</v>
      </c>
      <c r="AK2295" s="18">
        <f t="shared" si="6129"/>
        <v>0</v>
      </c>
      <c r="AL2295" s="18">
        <f t="shared" si="6168"/>
        <v>0</v>
      </c>
      <c r="AM2295" s="18">
        <f t="shared" si="6130"/>
        <v>425</v>
      </c>
      <c r="AN2295" s="18">
        <f t="shared" si="6168"/>
        <v>0</v>
      </c>
      <c r="AO2295" s="18">
        <f t="shared" si="6168"/>
        <v>0</v>
      </c>
      <c r="AP2295" s="18">
        <f t="shared" si="6168"/>
        <v>0</v>
      </c>
      <c r="AQ2295" s="18">
        <f t="shared" si="6047"/>
        <v>425</v>
      </c>
      <c r="AR2295" s="18">
        <f t="shared" si="6048"/>
        <v>0</v>
      </c>
      <c r="AS2295" s="18">
        <f t="shared" si="6049"/>
        <v>0</v>
      </c>
      <c r="AT2295" s="18">
        <f t="shared" si="6168"/>
        <v>0</v>
      </c>
      <c r="AU2295" s="18">
        <f t="shared" si="6168"/>
        <v>0</v>
      </c>
      <c r="AV2295" s="18">
        <f t="shared" si="6168"/>
        <v>0</v>
      </c>
      <c r="AW2295" s="18">
        <f t="shared" si="6050"/>
        <v>425</v>
      </c>
      <c r="AX2295" s="18">
        <f t="shared" si="6051"/>
        <v>0</v>
      </c>
      <c r="AY2295" s="18">
        <f t="shared" si="6052"/>
        <v>0</v>
      </c>
      <c r="AZ2295" s="18">
        <f t="shared" si="6168"/>
        <v>0</v>
      </c>
      <c r="BA2295" s="18">
        <f t="shared" si="6168"/>
        <v>0</v>
      </c>
      <c r="BB2295" s="18">
        <f t="shared" si="6168"/>
        <v>0</v>
      </c>
      <c r="BC2295" s="18">
        <f t="shared" si="6042"/>
        <v>425</v>
      </c>
      <c r="BD2295" s="18">
        <f t="shared" si="6043"/>
        <v>0</v>
      </c>
      <c r="BE2295" s="18">
        <f t="shared" si="6044"/>
        <v>0</v>
      </c>
      <c r="BF2295" s="18">
        <f t="shared" si="6168"/>
        <v>0</v>
      </c>
      <c r="BG2295" s="18">
        <f t="shared" si="6168"/>
        <v>0</v>
      </c>
      <c r="BH2295" s="18">
        <f t="shared" si="6168"/>
        <v>0</v>
      </c>
      <c r="BI2295" s="18">
        <f t="shared" si="6038"/>
        <v>425</v>
      </c>
      <c r="BJ2295" s="18">
        <f t="shared" si="6039"/>
        <v>0</v>
      </c>
      <c r="BK2295" s="18">
        <f t="shared" si="6040"/>
        <v>0</v>
      </c>
      <c r="BL2295" s="18">
        <f t="shared" si="6168"/>
        <v>0</v>
      </c>
      <c r="BM2295" s="18">
        <f t="shared" si="6168"/>
        <v>0</v>
      </c>
      <c r="BN2295" s="18">
        <f t="shared" si="6168"/>
        <v>0</v>
      </c>
      <c r="BO2295" s="18">
        <f t="shared" si="6121"/>
        <v>425</v>
      </c>
      <c r="BP2295" s="18">
        <f t="shared" si="6122"/>
        <v>0</v>
      </c>
      <c r="BQ2295" s="18">
        <f t="shared" si="6123"/>
        <v>0</v>
      </c>
      <c r="BR2295" s="18">
        <f t="shared" si="6168"/>
        <v>0</v>
      </c>
      <c r="BS2295" s="18">
        <f t="shared" si="6168"/>
        <v>0</v>
      </c>
      <c r="BT2295" s="18">
        <f t="shared" si="6168"/>
        <v>0</v>
      </c>
      <c r="BU2295" s="18">
        <f t="shared" si="6094"/>
        <v>425</v>
      </c>
      <c r="BV2295" s="18">
        <f t="shared" si="6095"/>
        <v>0</v>
      </c>
      <c r="BW2295" s="18">
        <f t="shared" si="6096"/>
        <v>0</v>
      </c>
      <c r="BX2295" s="18">
        <f t="shared" si="6168"/>
        <v>0</v>
      </c>
      <c r="BY2295" s="18">
        <f t="shared" si="6168"/>
        <v>0</v>
      </c>
      <c r="BZ2295" s="18">
        <f t="shared" si="6168"/>
        <v>0</v>
      </c>
      <c r="CA2295" s="18">
        <f t="shared" si="6072"/>
        <v>425</v>
      </c>
      <c r="CB2295" s="18">
        <f t="shared" si="6073"/>
        <v>0</v>
      </c>
      <c r="CC2295" s="18">
        <f t="shared" si="6074"/>
        <v>0</v>
      </c>
      <c r="CD2295" s="18">
        <f t="shared" si="6168"/>
        <v>0</v>
      </c>
      <c r="CE2295" s="27"/>
      <c r="CF2295" s="33"/>
    </row>
    <row r="2296" spans="1:119" ht="31.2" x14ac:dyDescent="0.3">
      <c r="A2296" s="41" t="s">
        <v>392</v>
      </c>
      <c r="B2296" s="39">
        <v>200</v>
      </c>
      <c r="C2296" s="41"/>
      <c r="D2296" s="41"/>
      <c r="E2296" s="14" t="s">
        <v>551</v>
      </c>
      <c r="F2296" s="18">
        <f t="shared" si="6165"/>
        <v>1000</v>
      </c>
      <c r="G2296" s="18">
        <f t="shared" si="6165"/>
        <v>1000</v>
      </c>
      <c r="H2296" s="18">
        <f t="shared" si="6165"/>
        <v>1000</v>
      </c>
      <c r="I2296" s="18">
        <f t="shared" si="6165"/>
        <v>-575</v>
      </c>
      <c r="J2296" s="18">
        <f t="shared" si="6165"/>
        <v>-1000</v>
      </c>
      <c r="K2296" s="18">
        <f t="shared" si="6165"/>
        <v>-1000</v>
      </c>
      <c r="L2296" s="18">
        <f t="shared" si="5983"/>
        <v>425</v>
      </c>
      <c r="M2296" s="18">
        <f t="shared" si="5984"/>
        <v>0</v>
      </c>
      <c r="N2296" s="18">
        <f t="shared" si="5985"/>
        <v>0</v>
      </c>
      <c r="O2296" s="18">
        <f t="shared" si="6166"/>
        <v>0</v>
      </c>
      <c r="P2296" s="18">
        <f t="shared" si="6166"/>
        <v>0</v>
      </c>
      <c r="Q2296" s="18">
        <f t="shared" si="6166"/>
        <v>0</v>
      </c>
      <c r="R2296" s="18">
        <f t="shared" si="6166"/>
        <v>0</v>
      </c>
      <c r="S2296" s="18">
        <f t="shared" si="6166"/>
        <v>0</v>
      </c>
      <c r="T2296" s="18">
        <f t="shared" si="6091"/>
        <v>425</v>
      </c>
      <c r="U2296" s="18">
        <f t="shared" si="6092"/>
        <v>0</v>
      </c>
      <c r="V2296" s="18">
        <f t="shared" si="6093"/>
        <v>0</v>
      </c>
      <c r="W2296" s="18">
        <f t="shared" si="6168"/>
        <v>0</v>
      </c>
      <c r="X2296" s="18">
        <f t="shared" si="6168"/>
        <v>0</v>
      </c>
      <c r="Y2296" s="18">
        <f t="shared" si="6168"/>
        <v>0</v>
      </c>
      <c r="Z2296" s="18">
        <f t="shared" si="6168"/>
        <v>0</v>
      </c>
      <c r="AA2296" s="18">
        <f t="shared" si="6168"/>
        <v>0</v>
      </c>
      <c r="AB2296" s="18">
        <f t="shared" si="6168"/>
        <v>0</v>
      </c>
      <c r="AC2296" s="18">
        <f t="shared" si="6069"/>
        <v>425</v>
      </c>
      <c r="AD2296" s="18">
        <f t="shared" si="6070"/>
        <v>0</v>
      </c>
      <c r="AE2296" s="18">
        <f t="shared" si="6071"/>
        <v>0</v>
      </c>
      <c r="AF2296" s="18">
        <f t="shared" si="6168"/>
        <v>0</v>
      </c>
      <c r="AG2296" s="18">
        <f t="shared" si="6168"/>
        <v>0</v>
      </c>
      <c r="AH2296" s="18">
        <f t="shared" si="6168"/>
        <v>0</v>
      </c>
      <c r="AI2296" s="18">
        <f t="shared" si="6127"/>
        <v>425</v>
      </c>
      <c r="AJ2296" s="18">
        <f t="shared" si="6128"/>
        <v>0</v>
      </c>
      <c r="AK2296" s="18">
        <f t="shared" si="6129"/>
        <v>0</v>
      </c>
      <c r="AL2296" s="18">
        <f t="shared" si="6168"/>
        <v>0</v>
      </c>
      <c r="AM2296" s="18">
        <f t="shared" si="6130"/>
        <v>425</v>
      </c>
      <c r="AN2296" s="18">
        <f t="shared" si="6168"/>
        <v>0</v>
      </c>
      <c r="AO2296" s="18">
        <f t="shared" si="6168"/>
        <v>0</v>
      </c>
      <c r="AP2296" s="18">
        <f t="shared" si="6168"/>
        <v>0</v>
      </c>
      <c r="AQ2296" s="18">
        <f t="shared" si="6047"/>
        <v>425</v>
      </c>
      <c r="AR2296" s="18">
        <f t="shared" si="6048"/>
        <v>0</v>
      </c>
      <c r="AS2296" s="18">
        <f t="shared" si="6049"/>
        <v>0</v>
      </c>
      <c r="AT2296" s="18">
        <f t="shared" si="6168"/>
        <v>0</v>
      </c>
      <c r="AU2296" s="18">
        <f t="shared" si="6168"/>
        <v>0</v>
      </c>
      <c r="AV2296" s="18">
        <f t="shared" si="6168"/>
        <v>0</v>
      </c>
      <c r="AW2296" s="18">
        <f t="shared" si="6050"/>
        <v>425</v>
      </c>
      <c r="AX2296" s="18">
        <f t="shared" si="6051"/>
        <v>0</v>
      </c>
      <c r="AY2296" s="18">
        <f t="shared" si="6052"/>
        <v>0</v>
      </c>
      <c r="AZ2296" s="18">
        <f t="shared" si="6168"/>
        <v>0</v>
      </c>
      <c r="BA2296" s="18">
        <f t="shared" si="6168"/>
        <v>0</v>
      </c>
      <c r="BB2296" s="18">
        <f t="shared" si="6168"/>
        <v>0</v>
      </c>
      <c r="BC2296" s="18">
        <f t="shared" si="6042"/>
        <v>425</v>
      </c>
      <c r="BD2296" s="18">
        <f t="shared" si="6043"/>
        <v>0</v>
      </c>
      <c r="BE2296" s="18">
        <f t="shared" si="6044"/>
        <v>0</v>
      </c>
      <c r="BF2296" s="18">
        <f t="shared" si="6168"/>
        <v>0</v>
      </c>
      <c r="BG2296" s="18">
        <f t="shared" si="6168"/>
        <v>0</v>
      </c>
      <c r="BH2296" s="18">
        <f t="shared" si="6168"/>
        <v>0</v>
      </c>
      <c r="BI2296" s="18">
        <f t="shared" si="6038"/>
        <v>425</v>
      </c>
      <c r="BJ2296" s="18">
        <f t="shared" si="6039"/>
        <v>0</v>
      </c>
      <c r="BK2296" s="18">
        <f t="shared" si="6040"/>
        <v>0</v>
      </c>
      <c r="BL2296" s="18">
        <f t="shared" si="6168"/>
        <v>0</v>
      </c>
      <c r="BM2296" s="18">
        <f t="shared" si="6168"/>
        <v>0</v>
      </c>
      <c r="BN2296" s="18">
        <f t="shared" si="6168"/>
        <v>0</v>
      </c>
      <c r="BO2296" s="18">
        <f t="shared" si="6121"/>
        <v>425</v>
      </c>
      <c r="BP2296" s="18">
        <f t="shared" si="6122"/>
        <v>0</v>
      </c>
      <c r="BQ2296" s="18">
        <f t="shared" si="6123"/>
        <v>0</v>
      </c>
      <c r="BR2296" s="18">
        <f t="shared" si="6168"/>
        <v>0</v>
      </c>
      <c r="BS2296" s="18">
        <f t="shared" si="6168"/>
        <v>0</v>
      </c>
      <c r="BT2296" s="18">
        <f t="shared" si="6168"/>
        <v>0</v>
      </c>
      <c r="BU2296" s="18">
        <f t="shared" si="6094"/>
        <v>425</v>
      </c>
      <c r="BV2296" s="18">
        <f t="shared" si="6095"/>
        <v>0</v>
      </c>
      <c r="BW2296" s="18">
        <f t="shared" si="6096"/>
        <v>0</v>
      </c>
      <c r="BX2296" s="18">
        <f t="shared" si="6168"/>
        <v>0</v>
      </c>
      <c r="BY2296" s="18">
        <f t="shared" si="6168"/>
        <v>0</v>
      </c>
      <c r="BZ2296" s="18">
        <f t="shared" si="6168"/>
        <v>0</v>
      </c>
      <c r="CA2296" s="18">
        <f t="shared" si="6072"/>
        <v>425</v>
      </c>
      <c r="CB2296" s="18">
        <f t="shared" si="6073"/>
        <v>0</v>
      </c>
      <c r="CC2296" s="18">
        <f t="shared" si="6074"/>
        <v>0</v>
      </c>
      <c r="CD2296" s="18">
        <f t="shared" si="6168"/>
        <v>0</v>
      </c>
      <c r="CE2296" s="27"/>
      <c r="CF2296" s="33"/>
    </row>
    <row r="2297" spans="1:119" ht="46.8" x14ac:dyDescent="0.3">
      <c r="A2297" s="41" t="s">
        <v>392</v>
      </c>
      <c r="B2297" s="39">
        <v>240</v>
      </c>
      <c r="C2297" s="41"/>
      <c r="D2297" s="41"/>
      <c r="E2297" s="14" t="s">
        <v>559</v>
      </c>
      <c r="F2297" s="18">
        <f t="shared" si="6165"/>
        <v>1000</v>
      </c>
      <c r="G2297" s="18">
        <f t="shared" si="6165"/>
        <v>1000</v>
      </c>
      <c r="H2297" s="18">
        <f t="shared" si="6165"/>
        <v>1000</v>
      </c>
      <c r="I2297" s="18">
        <f t="shared" si="6165"/>
        <v>-575</v>
      </c>
      <c r="J2297" s="18">
        <f t="shared" si="6165"/>
        <v>-1000</v>
      </c>
      <c r="K2297" s="18">
        <f t="shared" si="6165"/>
        <v>-1000</v>
      </c>
      <c r="L2297" s="18">
        <f t="shared" si="5983"/>
        <v>425</v>
      </c>
      <c r="M2297" s="18">
        <f t="shared" si="5984"/>
        <v>0</v>
      </c>
      <c r="N2297" s="18">
        <f t="shared" si="5985"/>
        <v>0</v>
      </c>
      <c r="O2297" s="18">
        <f t="shared" si="6166"/>
        <v>0</v>
      </c>
      <c r="P2297" s="18">
        <f t="shared" si="6166"/>
        <v>0</v>
      </c>
      <c r="Q2297" s="18">
        <f t="shared" si="6166"/>
        <v>0</v>
      </c>
      <c r="R2297" s="18">
        <f t="shared" si="6166"/>
        <v>0</v>
      </c>
      <c r="S2297" s="18">
        <f t="shared" si="6166"/>
        <v>0</v>
      </c>
      <c r="T2297" s="18">
        <f t="shared" si="6091"/>
        <v>425</v>
      </c>
      <c r="U2297" s="18">
        <f t="shared" si="6092"/>
        <v>0</v>
      </c>
      <c r="V2297" s="18">
        <f t="shared" si="6093"/>
        <v>0</v>
      </c>
      <c r="W2297" s="18">
        <f t="shared" si="6168"/>
        <v>0</v>
      </c>
      <c r="X2297" s="18">
        <f t="shared" si="6168"/>
        <v>0</v>
      </c>
      <c r="Y2297" s="18">
        <f t="shared" si="6168"/>
        <v>0</v>
      </c>
      <c r="Z2297" s="18">
        <f t="shared" si="6168"/>
        <v>0</v>
      </c>
      <c r="AA2297" s="18">
        <f t="shared" si="6168"/>
        <v>0</v>
      </c>
      <c r="AB2297" s="18">
        <f t="shared" si="6168"/>
        <v>0</v>
      </c>
      <c r="AC2297" s="18">
        <f t="shared" si="6069"/>
        <v>425</v>
      </c>
      <c r="AD2297" s="18">
        <f t="shared" si="6070"/>
        <v>0</v>
      </c>
      <c r="AE2297" s="18">
        <f t="shared" si="6071"/>
        <v>0</v>
      </c>
      <c r="AF2297" s="18">
        <f t="shared" si="6168"/>
        <v>0</v>
      </c>
      <c r="AG2297" s="18">
        <f t="shared" si="6168"/>
        <v>0</v>
      </c>
      <c r="AH2297" s="18">
        <f t="shared" si="6168"/>
        <v>0</v>
      </c>
      <c r="AI2297" s="18">
        <f t="shared" si="6127"/>
        <v>425</v>
      </c>
      <c r="AJ2297" s="18">
        <f t="shared" si="6128"/>
        <v>0</v>
      </c>
      <c r="AK2297" s="18">
        <f t="shared" si="6129"/>
        <v>0</v>
      </c>
      <c r="AL2297" s="18">
        <f t="shared" si="6168"/>
        <v>0</v>
      </c>
      <c r="AM2297" s="18">
        <f t="shared" si="6130"/>
        <v>425</v>
      </c>
      <c r="AN2297" s="18">
        <f t="shared" si="6168"/>
        <v>0</v>
      </c>
      <c r="AO2297" s="18">
        <f t="shared" si="6168"/>
        <v>0</v>
      </c>
      <c r="AP2297" s="18">
        <f t="shared" si="6168"/>
        <v>0</v>
      </c>
      <c r="AQ2297" s="18">
        <f t="shared" si="6047"/>
        <v>425</v>
      </c>
      <c r="AR2297" s="18">
        <f t="shared" si="6048"/>
        <v>0</v>
      </c>
      <c r="AS2297" s="18">
        <f t="shared" si="6049"/>
        <v>0</v>
      </c>
      <c r="AT2297" s="18">
        <f t="shared" si="6168"/>
        <v>0</v>
      </c>
      <c r="AU2297" s="18">
        <f t="shared" si="6168"/>
        <v>0</v>
      </c>
      <c r="AV2297" s="18">
        <f t="shared" si="6168"/>
        <v>0</v>
      </c>
      <c r="AW2297" s="18">
        <f t="shared" si="6050"/>
        <v>425</v>
      </c>
      <c r="AX2297" s="18">
        <f t="shared" si="6051"/>
        <v>0</v>
      </c>
      <c r="AY2297" s="18">
        <f t="shared" si="6052"/>
        <v>0</v>
      </c>
      <c r="AZ2297" s="18">
        <f t="shared" si="6168"/>
        <v>0</v>
      </c>
      <c r="BA2297" s="18">
        <f t="shared" si="6168"/>
        <v>0</v>
      </c>
      <c r="BB2297" s="18">
        <f t="shared" si="6168"/>
        <v>0</v>
      </c>
      <c r="BC2297" s="18">
        <f t="shared" si="6042"/>
        <v>425</v>
      </c>
      <c r="BD2297" s="18">
        <f t="shared" si="6043"/>
        <v>0</v>
      </c>
      <c r="BE2297" s="18">
        <f t="shared" si="6044"/>
        <v>0</v>
      </c>
      <c r="BF2297" s="18">
        <f t="shared" si="6168"/>
        <v>0</v>
      </c>
      <c r="BG2297" s="18">
        <f t="shared" si="6168"/>
        <v>0</v>
      </c>
      <c r="BH2297" s="18">
        <f t="shared" si="6168"/>
        <v>0</v>
      </c>
      <c r="BI2297" s="18">
        <f t="shared" si="6038"/>
        <v>425</v>
      </c>
      <c r="BJ2297" s="18">
        <f t="shared" si="6039"/>
        <v>0</v>
      </c>
      <c r="BK2297" s="18">
        <f t="shared" si="6040"/>
        <v>0</v>
      </c>
      <c r="BL2297" s="18">
        <f t="shared" si="6168"/>
        <v>0</v>
      </c>
      <c r="BM2297" s="18">
        <f t="shared" si="6168"/>
        <v>0</v>
      </c>
      <c r="BN2297" s="18">
        <f t="shared" si="6168"/>
        <v>0</v>
      </c>
      <c r="BO2297" s="18">
        <f t="shared" si="6121"/>
        <v>425</v>
      </c>
      <c r="BP2297" s="18">
        <f t="shared" si="6122"/>
        <v>0</v>
      </c>
      <c r="BQ2297" s="18">
        <f t="shared" si="6123"/>
        <v>0</v>
      </c>
      <c r="BR2297" s="18">
        <f t="shared" si="6168"/>
        <v>0</v>
      </c>
      <c r="BS2297" s="18">
        <f t="shared" si="6168"/>
        <v>0</v>
      </c>
      <c r="BT2297" s="18">
        <f t="shared" si="6168"/>
        <v>0</v>
      </c>
      <c r="BU2297" s="18">
        <f t="shared" si="6094"/>
        <v>425</v>
      </c>
      <c r="BV2297" s="18">
        <f t="shared" si="6095"/>
        <v>0</v>
      </c>
      <c r="BW2297" s="18">
        <f t="shared" si="6096"/>
        <v>0</v>
      </c>
      <c r="BX2297" s="18">
        <f t="shared" si="6168"/>
        <v>0</v>
      </c>
      <c r="BY2297" s="18">
        <f t="shared" si="6168"/>
        <v>0</v>
      </c>
      <c r="BZ2297" s="18">
        <f t="shared" si="6168"/>
        <v>0</v>
      </c>
      <c r="CA2297" s="18">
        <f t="shared" si="6072"/>
        <v>425</v>
      </c>
      <c r="CB2297" s="18">
        <f t="shared" si="6073"/>
        <v>0</v>
      </c>
      <c r="CC2297" s="18">
        <f t="shared" si="6074"/>
        <v>0</v>
      </c>
      <c r="CD2297" s="18">
        <f t="shared" si="6168"/>
        <v>0</v>
      </c>
      <c r="CE2297" s="27"/>
      <c r="CF2297" s="33"/>
    </row>
    <row r="2298" spans="1:119" x14ac:dyDescent="0.3">
      <c r="A2298" s="41" t="s">
        <v>392</v>
      </c>
      <c r="B2298" s="39">
        <v>240</v>
      </c>
      <c r="C2298" s="41" t="s">
        <v>198</v>
      </c>
      <c r="D2298" s="41" t="s">
        <v>19</v>
      </c>
      <c r="E2298" s="14" t="s">
        <v>527</v>
      </c>
      <c r="F2298" s="18">
        <v>1000</v>
      </c>
      <c r="G2298" s="18">
        <v>1000</v>
      </c>
      <c r="H2298" s="18">
        <v>1000</v>
      </c>
      <c r="I2298" s="18">
        <v>-575</v>
      </c>
      <c r="J2298" s="18">
        <v>-1000</v>
      </c>
      <c r="K2298" s="18">
        <v>-1000</v>
      </c>
      <c r="L2298" s="18">
        <f t="shared" si="5983"/>
        <v>425</v>
      </c>
      <c r="M2298" s="18">
        <f t="shared" si="5984"/>
        <v>0</v>
      </c>
      <c r="N2298" s="18">
        <f t="shared" si="5985"/>
        <v>0</v>
      </c>
      <c r="O2298" s="18"/>
      <c r="P2298" s="18"/>
      <c r="Q2298" s="18"/>
      <c r="R2298" s="18"/>
      <c r="S2298" s="18"/>
      <c r="T2298" s="18">
        <f t="shared" si="6091"/>
        <v>425</v>
      </c>
      <c r="U2298" s="18">
        <f t="shared" si="6092"/>
        <v>0</v>
      </c>
      <c r="V2298" s="18">
        <f t="shared" si="6093"/>
        <v>0</v>
      </c>
      <c r="W2298" s="18"/>
      <c r="X2298" s="18"/>
      <c r="Y2298" s="18"/>
      <c r="Z2298" s="18"/>
      <c r="AA2298" s="18"/>
      <c r="AB2298" s="18"/>
      <c r="AC2298" s="18">
        <f t="shared" si="6069"/>
        <v>425</v>
      </c>
      <c r="AD2298" s="18">
        <f t="shared" si="6070"/>
        <v>0</v>
      </c>
      <c r="AE2298" s="18">
        <f t="shared" si="6071"/>
        <v>0</v>
      </c>
      <c r="AF2298" s="18"/>
      <c r="AG2298" s="18"/>
      <c r="AH2298" s="18"/>
      <c r="AI2298" s="18">
        <f t="shared" si="6127"/>
        <v>425</v>
      </c>
      <c r="AJ2298" s="18">
        <f t="shared" si="6128"/>
        <v>0</v>
      </c>
      <c r="AK2298" s="18">
        <f t="shared" si="6129"/>
        <v>0</v>
      </c>
      <c r="AL2298" s="18"/>
      <c r="AM2298" s="18">
        <f t="shared" si="6130"/>
        <v>425</v>
      </c>
      <c r="AN2298" s="18"/>
      <c r="AO2298" s="18"/>
      <c r="AP2298" s="18"/>
      <c r="AQ2298" s="18">
        <f t="shared" si="6047"/>
        <v>425</v>
      </c>
      <c r="AR2298" s="18">
        <f t="shared" si="6048"/>
        <v>0</v>
      </c>
      <c r="AS2298" s="18">
        <f t="shared" si="6049"/>
        <v>0</v>
      </c>
      <c r="AT2298" s="18"/>
      <c r="AU2298" s="18"/>
      <c r="AV2298" s="18"/>
      <c r="AW2298" s="18">
        <f t="shared" si="6050"/>
        <v>425</v>
      </c>
      <c r="AX2298" s="18">
        <f t="shared" si="6051"/>
        <v>0</v>
      </c>
      <c r="AY2298" s="18">
        <f t="shared" si="6052"/>
        <v>0</v>
      </c>
      <c r="AZ2298" s="18"/>
      <c r="BA2298" s="18"/>
      <c r="BB2298" s="18"/>
      <c r="BC2298" s="18">
        <f t="shared" si="6042"/>
        <v>425</v>
      </c>
      <c r="BD2298" s="18">
        <f t="shared" si="6043"/>
        <v>0</v>
      </c>
      <c r="BE2298" s="18">
        <f t="shared" si="6044"/>
        <v>0</v>
      </c>
      <c r="BF2298" s="18"/>
      <c r="BG2298" s="18"/>
      <c r="BH2298" s="18"/>
      <c r="BI2298" s="18">
        <f t="shared" si="6038"/>
        <v>425</v>
      </c>
      <c r="BJ2298" s="18">
        <f t="shared" si="6039"/>
        <v>0</v>
      </c>
      <c r="BK2298" s="18">
        <f t="shared" si="6040"/>
        <v>0</v>
      </c>
      <c r="BL2298" s="18"/>
      <c r="BM2298" s="18"/>
      <c r="BN2298" s="18"/>
      <c r="BO2298" s="18">
        <f t="shared" si="6121"/>
        <v>425</v>
      </c>
      <c r="BP2298" s="18">
        <f t="shared" si="6122"/>
        <v>0</v>
      </c>
      <c r="BQ2298" s="18">
        <f t="shared" si="6123"/>
        <v>0</v>
      </c>
      <c r="BR2298" s="18"/>
      <c r="BS2298" s="18"/>
      <c r="BT2298" s="18"/>
      <c r="BU2298" s="18">
        <f t="shared" si="6094"/>
        <v>425</v>
      </c>
      <c r="BV2298" s="18">
        <f t="shared" si="6095"/>
        <v>0</v>
      </c>
      <c r="BW2298" s="18">
        <f t="shared" si="6096"/>
        <v>0</v>
      </c>
      <c r="BX2298" s="18"/>
      <c r="BY2298" s="18"/>
      <c r="BZ2298" s="18"/>
      <c r="CA2298" s="18">
        <f t="shared" si="6072"/>
        <v>425</v>
      </c>
      <c r="CB2298" s="18">
        <f t="shared" si="6073"/>
        <v>0</v>
      </c>
      <c r="CC2298" s="18">
        <f t="shared" si="6074"/>
        <v>0</v>
      </c>
      <c r="CD2298" s="18"/>
      <c r="CE2298" s="27"/>
      <c r="CF2298" s="33">
        <v>120</v>
      </c>
    </row>
    <row r="2299" spans="1:119" s="11" customFormat="1" ht="31.2" x14ac:dyDescent="0.3">
      <c r="A2299" s="10" t="s">
        <v>396</v>
      </c>
      <c r="B2299" s="16"/>
      <c r="C2299" s="10"/>
      <c r="D2299" s="10"/>
      <c r="E2299" s="15" t="s">
        <v>1128</v>
      </c>
      <c r="F2299" s="17">
        <f t="shared" ref="F2299:K2299" si="6169">F2300</f>
        <v>49178.799999999996</v>
      </c>
      <c r="G2299" s="17">
        <f t="shared" si="6169"/>
        <v>49178.799999999996</v>
      </c>
      <c r="H2299" s="17">
        <f t="shared" si="6169"/>
        <v>49178.799999999996</v>
      </c>
      <c r="I2299" s="17">
        <f t="shared" si="6169"/>
        <v>-1751.4</v>
      </c>
      <c r="J2299" s="17">
        <f t="shared" si="6169"/>
        <v>-20000</v>
      </c>
      <c r="K2299" s="17">
        <f t="shared" si="6169"/>
        <v>-20000</v>
      </c>
      <c r="L2299" s="17">
        <f t="shared" si="5983"/>
        <v>47427.399999999994</v>
      </c>
      <c r="M2299" s="17">
        <f t="shared" si="5984"/>
        <v>29178.799999999996</v>
      </c>
      <c r="N2299" s="17">
        <f t="shared" si="5985"/>
        <v>29178.799999999996</v>
      </c>
      <c r="O2299" s="17">
        <f t="shared" ref="O2299:S2299" si="6170">O2300</f>
        <v>11103.470000000001</v>
      </c>
      <c r="P2299" s="17">
        <f t="shared" si="6170"/>
        <v>0</v>
      </c>
      <c r="Q2299" s="17">
        <f t="shared" si="6170"/>
        <v>0</v>
      </c>
      <c r="R2299" s="17">
        <f t="shared" si="6170"/>
        <v>0</v>
      </c>
      <c r="S2299" s="17">
        <f t="shared" si="6170"/>
        <v>0</v>
      </c>
      <c r="T2299" s="17">
        <f t="shared" si="6091"/>
        <v>58530.869999999995</v>
      </c>
      <c r="U2299" s="17">
        <f t="shared" si="6092"/>
        <v>29178.799999999996</v>
      </c>
      <c r="V2299" s="17">
        <f t="shared" si="6093"/>
        <v>29178.799999999996</v>
      </c>
      <c r="W2299" s="17">
        <f t="shared" ref="W2299:CD2299" si="6171">W2300</f>
        <v>-2.2669999999999999</v>
      </c>
      <c r="X2299" s="17">
        <f t="shared" si="6171"/>
        <v>0</v>
      </c>
      <c r="Y2299" s="17">
        <f t="shared" si="6171"/>
        <v>0</v>
      </c>
      <c r="Z2299" s="17">
        <f t="shared" si="6171"/>
        <v>0</v>
      </c>
      <c r="AA2299" s="17">
        <f t="shared" si="6171"/>
        <v>0</v>
      </c>
      <c r="AB2299" s="17">
        <f t="shared" si="6171"/>
        <v>0</v>
      </c>
      <c r="AC2299" s="17">
        <f t="shared" si="6069"/>
        <v>58528.602999999996</v>
      </c>
      <c r="AD2299" s="17">
        <f t="shared" si="6070"/>
        <v>29178.799999999996</v>
      </c>
      <c r="AE2299" s="17">
        <f t="shared" si="6071"/>
        <v>29178.799999999996</v>
      </c>
      <c r="AF2299" s="17">
        <f t="shared" si="6171"/>
        <v>-109.857</v>
      </c>
      <c r="AG2299" s="17">
        <f t="shared" si="6171"/>
        <v>0</v>
      </c>
      <c r="AH2299" s="17">
        <f t="shared" si="6171"/>
        <v>0</v>
      </c>
      <c r="AI2299" s="17">
        <f t="shared" si="6127"/>
        <v>58418.745999999992</v>
      </c>
      <c r="AJ2299" s="17">
        <f t="shared" si="6128"/>
        <v>29178.799999999996</v>
      </c>
      <c r="AK2299" s="17">
        <f t="shared" si="6129"/>
        <v>29178.799999999996</v>
      </c>
      <c r="AL2299" s="17">
        <f t="shared" si="6171"/>
        <v>0</v>
      </c>
      <c r="AM2299" s="17">
        <f t="shared" si="6130"/>
        <v>58418.745999999992</v>
      </c>
      <c r="AN2299" s="17">
        <f t="shared" si="6171"/>
        <v>-955.80700000000002</v>
      </c>
      <c r="AO2299" s="17">
        <f t="shared" si="6171"/>
        <v>0</v>
      </c>
      <c r="AP2299" s="17">
        <f t="shared" si="6171"/>
        <v>0</v>
      </c>
      <c r="AQ2299" s="17">
        <f t="shared" si="6047"/>
        <v>57462.938999999991</v>
      </c>
      <c r="AR2299" s="17">
        <f t="shared" si="6048"/>
        <v>29178.799999999996</v>
      </c>
      <c r="AS2299" s="17">
        <f t="shared" si="6049"/>
        <v>29178.799999999996</v>
      </c>
      <c r="AT2299" s="17">
        <f t="shared" si="6171"/>
        <v>0</v>
      </c>
      <c r="AU2299" s="17">
        <f t="shared" si="6171"/>
        <v>0</v>
      </c>
      <c r="AV2299" s="17">
        <f t="shared" si="6171"/>
        <v>0</v>
      </c>
      <c r="AW2299" s="17">
        <f t="shared" si="6050"/>
        <v>57462.938999999991</v>
      </c>
      <c r="AX2299" s="17">
        <f t="shared" si="6051"/>
        <v>29178.799999999996</v>
      </c>
      <c r="AY2299" s="17">
        <f t="shared" si="6052"/>
        <v>29178.799999999996</v>
      </c>
      <c r="AZ2299" s="17">
        <f t="shared" si="6171"/>
        <v>-2364.0120000000002</v>
      </c>
      <c r="BA2299" s="17">
        <f t="shared" si="6171"/>
        <v>0</v>
      </c>
      <c r="BB2299" s="17">
        <f t="shared" si="6171"/>
        <v>0</v>
      </c>
      <c r="BC2299" s="17">
        <f t="shared" si="6042"/>
        <v>55098.926999999989</v>
      </c>
      <c r="BD2299" s="17">
        <f t="shared" si="6043"/>
        <v>29178.799999999996</v>
      </c>
      <c r="BE2299" s="17">
        <f t="shared" si="6044"/>
        <v>29178.799999999996</v>
      </c>
      <c r="BF2299" s="17">
        <f t="shared" si="6171"/>
        <v>0</v>
      </c>
      <c r="BG2299" s="17">
        <f t="shared" si="6171"/>
        <v>0</v>
      </c>
      <c r="BH2299" s="17">
        <f t="shared" si="6171"/>
        <v>0</v>
      </c>
      <c r="BI2299" s="18">
        <f t="shared" si="6038"/>
        <v>55098.926999999989</v>
      </c>
      <c r="BJ2299" s="18">
        <f t="shared" si="6039"/>
        <v>29178.799999999996</v>
      </c>
      <c r="BK2299" s="18">
        <f t="shared" si="6040"/>
        <v>29178.799999999996</v>
      </c>
      <c r="BL2299" s="17">
        <f t="shared" si="6171"/>
        <v>6219.0319999999992</v>
      </c>
      <c r="BM2299" s="17">
        <f t="shared" si="6171"/>
        <v>0</v>
      </c>
      <c r="BN2299" s="17">
        <f t="shared" si="6171"/>
        <v>0</v>
      </c>
      <c r="BO2299" s="17">
        <f t="shared" si="6121"/>
        <v>61317.958999999988</v>
      </c>
      <c r="BP2299" s="17">
        <f t="shared" si="6122"/>
        <v>29178.799999999996</v>
      </c>
      <c r="BQ2299" s="17">
        <f t="shared" si="6123"/>
        <v>29178.799999999996</v>
      </c>
      <c r="BR2299" s="17">
        <f t="shared" si="6171"/>
        <v>90</v>
      </c>
      <c r="BS2299" s="17">
        <f t="shared" si="6171"/>
        <v>0</v>
      </c>
      <c r="BT2299" s="17">
        <f t="shared" si="6171"/>
        <v>0</v>
      </c>
      <c r="BU2299" s="17">
        <f t="shared" si="6094"/>
        <v>61407.958999999988</v>
      </c>
      <c r="BV2299" s="17">
        <f t="shared" si="6095"/>
        <v>29178.799999999996</v>
      </c>
      <c r="BW2299" s="17">
        <f t="shared" si="6096"/>
        <v>29178.799999999996</v>
      </c>
      <c r="BX2299" s="17">
        <f t="shared" si="6171"/>
        <v>-2901.6950000000002</v>
      </c>
      <c r="BY2299" s="17">
        <f t="shared" si="6171"/>
        <v>0</v>
      </c>
      <c r="BZ2299" s="17">
        <f t="shared" si="6171"/>
        <v>0</v>
      </c>
      <c r="CA2299" s="17">
        <f t="shared" si="6072"/>
        <v>58506.263999999988</v>
      </c>
      <c r="CB2299" s="17">
        <f t="shared" si="6073"/>
        <v>29178.799999999996</v>
      </c>
      <c r="CC2299" s="17">
        <f t="shared" si="6074"/>
        <v>29178.799999999996</v>
      </c>
      <c r="CD2299" s="17">
        <f t="shared" si="6171"/>
        <v>0</v>
      </c>
      <c r="CE2299" s="26"/>
      <c r="CF2299" s="33"/>
      <c r="CG2299" s="37"/>
      <c r="CH2299" s="37"/>
      <c r="CI2299" s="37"/>
      <c r="CJ2299" s="37"/>
      <c r="CK2299" s="37"/>
      <c r="CL2299" s="37"/>
      <c r="CM2299" s="37"/>
      <c r="CN2299" s="37"/>
      <c r="CO2299" s="37"/>
      <c r="CP2299" s="37"/>
      <c r="CQ2299" s="37"/>
      <c r="CR2299" s="37"/>
      <c r="CS2299" s="37"/>
      <c r="CT2299" s="37"/>
      <c r="CU2299" s="37"/>
      <c r="CV2299" s="37"/>
      <c r="CW2299" s="37"/>
      <c r="CX2299" s="37"/>
      <c r="CY2299" s="37"/>
      <c r="CZ2299" s="37"/>
      <c r="DA2299" s="37"/>
      <c r="DB2299" s="37"/>
      <c r="DC2299" s="37"/>
      <c r="DD2299" s="37"/>
      <c r="DE2299" s="37"/>
      <c r="DF2299" s="37"/>
      <c r="DG2299" s="37"/>
      <c r="DH2299" s="37"/>
      <c r="DI2299" s="37"/>
      <c r="DJ2299" s="37"/>
      <c r="DK2299" s="37"/>
      <c r="DL2299" s="37"/>
      <c r="DM2299" s="37"/>
      <c r="DN2299" s="37"/>
      <c r="DO2299" s="37"/>
    </row>
    <row r="2300" spans="1:119" ht="78" x14ac:dyDescent="0.3">
      <c r="A2300" s="41" t="s">
        <v>397</v>
      </c>
      <c r="B2300" s="39"/>
      <c r="C2300" s="41"/>
      <c r="D2300" s="41"/>
      <c r="E2300" s="14" t="s">
        <v>1129</v>
      </c>
      <c r="F2300" s="18">
        <f t="shared" ref="F2300:K2300" si="6172">F2301+F2311+F2315</f>
        <v>49178.799999999996</v>
      </c>
      <c r="G2300" s="18">
        <f t="shared" si="6172"/>
        <v>49178.799999999996</v>
      </c>
      <c r="H2300" s="18">
        <f t="shared" si="6172"/>
        <v>49178.799999999996</v>
      </c>
      <c r="I2300" s="18">
        <f t="shared" si="6172"/>
        <v>-1751.4</v>
      </c>
      <c r="J2300" s="18">
        <f t="shared" si="6172"/>
        <v>-20000</v>
      </c>
      <c r="K2300" s="18">
        <f t="shared" si="6172"/>
        <v>-20000</v>
      </c>
      <c r="L2300" s="18">
        <f t="shared" si="5983"/>
        <v>47427.399999999994</v>
      </c>
      <c r="M2300" s="18">
        <f t="shared" si="5984"/>
        <v>29178.799999999996</v>
      </c>
      <c r="N2300" s="18">
        <f t="shared" si="5985"/>
        <v>29178.799999999996</v>
      </c>
      <c r="O2300" s="18">
        <f t="shared" ref="O2300:S2300" si="6173">O2301+O2311+O2315</f>
        <v>11103.470000000001</v>
      </c>
      <c r="P2300" s="18">
        <f t="shared" si="6173"/>
        <v>0</v>
      </c>
      <c r="Q2300" s="18">
        <f t="shared" si="6173"/>
        <v>0</v>
      </c>
      <c r="R2300" s="18">
        <f t="shared" si="6173"/>
        <v>0</v>
      </c>
      <c r="S2300" s="18">
        <f t="shared" si="6173"/>
        <v>0</v>
      </c>
      <c r="T2300" s="18">
        <f t="shared" si="6091"/>
        <v>58530.869999999995</v>
      </c>
      <c r="U2300" s="18">
        <f t="shared" si="6092"/>
        <v>29178.799999999996</v>
      </c>
      <c r="V2300" s="18">
        <f t="shared" si="6093"/>
        <v>29178.799999999996</v>
      </c>
      <c r="W2300" s="18">
        <f t="shared" ref="W2300" si="6174">W2301+W2311+W2315</f>
        <v>-2.2669999999999999</v>
      </c>
      <c r="X2300" s="18">
        <f t="shared" ref="X2300:AB2300" si="6175">X2301+X2311+X2315</f>
        <v>0</v>
      </c>
      <c r="Y2300" s="18">
        <f t="shared" si="6175"/>
        <v>0</v>
      </c>
      <c r="Z2300" s="18">
        <f t="shared" si="6175"/>
        <v>0</v>
      </c>
      <c r="AA2300" s="18">
        <f t="shared" si="6175"/>
        <v>0</v>
      </c>
      <c r="AB2300" s="18">
        <f t="shared" si="6175"/>
        <v>0</v>
      </c>
      <c r="AC2300" s="18">
        <f t="shared" si="6069"/>
        <v>58528.602999999996</v>
      </c>
      <c r="AD2300" s="18">
        <f t="shared" si="6070"/>
        <v>29178.799999999996</v>
      </c>
      <c r="AE2300" s="18">
        <f t="shared" si="6071"/>
        <v>29178.799999999996</v>
      </c>
      <c r="AF2300" s="18">
        <f t="shared" ref="AF2300:AH2300" si="6176">AF2301+AF2311+AF2315</f>
        <v>-109.857</v>
      </c>
      <c r="AG2300" s="18">
        <f t="shared" si="6176"/>
        <v>0</v>
      </c>
      <c r="AH2300" s="18">
        <f t="shared" si="6176"/>
        <v>0</v>
      </c>
      <c r="AI2300" s="18">
        <f t="shared" si="6127"/>
        <v>58418.745999999992</v>
      </c>
      <c r="AJ2300" s="18">
        <f t="shared" si="6128"/>
        <v>29178.799999999996</v>
      </c>
      <c r="AK2300" s="18">
        <f t="shared" si="6129"/>
        <v>29178.799999999996</v>
      </c>
      <c r="AL2300" s="18">
        <f t="shared" ref="AL2300" si="6177">AL2301+AL2311+AL2315</f>
        <v>0</v>
      </c>
      <c r="AM2300" s="18">
        <f t="shared" si="6130"/>
        <v>58418.745999999992</v>
      </c>
      <c r="AN2300" s="18">
        <f t="shared" ref="AN2300:AP2300" si="6178">AN2301+AN2311+AN2315</f>
        <v>-955.80700000000002</v>
      </c>
      <c r="AO2300" s="18">
        <f t="shared" si="6178"/>
        <v>0</v>
      </c>
      <c r="AP2300" s="18">
        <f t="shared" si="6178"/>
        <v>0</v>
      </c>
      <c r="AQ2300" s="18">
        <f t="shared" si="6047"/>
        <v>57462.938999999991</v>
      </c>
      <c r="AR2300" s="18">
        <f t="shared" si="6048"/>
        <v>29178.799999999996</v>
      </c>
      <c r="AS2300" s="18">
        <f t="shared" si="6049"/>
        <v>29178.799999999996</v>
      </c>
      <c r="AT2300" s="18">
        <f t="shared" ref="AT2300:AV2300" si="6179">AT2301+AT2311+AT2315</f>
        <v>0</v>
      </c>
      <c r="AU2300" s="18">
        <f t="shared" si="6179"/>
        <v>0</v>
      </c>
      <c r="AV2300" s="18">
        <f t="shared" si="6179"/>
        <v>0</v>
      </c>
      <c r="AW2300" s="18">
        <f t="shared" si="6050"/>
        <v>57462.938999999991</v>
      </c>
      <c r="AX2300" s="18">
        <f t="shared" si="6051"/>
        <v>29178.799999999996</v>
      </c>
      <c r="AY2300" s="18">
        <f t="shared" si="6052"/>
        <v>29178.799999999996</v>
      </c>
      <c r="AZ2300" s="18">
        <f t="shared" ref="AZ2300:BB2300" si="6180">AZ2301+AZ2311+AZ2315</f>
        <v>-2364.0120000000002</v>
      </c>
      <c r="BA2300" s="18">
        <f t="shared" si="6180"/>
        <v>0</v>
      </c>
      <c r="BB2300" s="18">
        <f t="shared" si="6180"/>
        <v>0</v>
      </c>
      <c r="BC2300" s="18">
        <f t="shared" si="6042"/>
        <v>55098.926999999989</v>
      </c>
      <c r="BD2300" s="18">
        <f t="shared" si="6043"/>
        <v>29178.799999999996</v>
      </c>
      <c r="BE2300" s="18">
        <f t="shared" si="6044"/>
        <v>29178.799999999996</v>
      </c>
      <c r="BF2300" s="18">
        <f t="shared" ref="BF2300:BH2300" si="6181">BF2301+BF2311+BF2315</f>
        <v>0</v>
      </c>
      <c r="BG2300" s="18">
        <f t="shared" si="6181"/>
        <v>0</v>
      </c>
      <c r="BH2300" s="18">
        <f t="shared" si="6181"/>
        <v>0</v>
      </c>
      <c r="BI2300" s="18">
        <f t="shared" si="6038"/>
        <v>55098.926999999989</v>
      </c>
      <c r="BJ2300" s="18">
        <f t="shared" si="6039"/>
        <v>29178.799999999996</v>
      </c>
      <c r="BK2300" s="18">
        <f t="shared" si="6040"/>
        <v>29178.799999999996</v>
      </c>
      <c r="BL2300" s="18">
        <f>BL2301+BL2311+BL2315+BL2319</f>
        <v>6219.0319999999992</v>
      </c>
      <c r="BM2300" s="18">
        <f t="shared" ref="BM2300:CD2300" si="6182">BM2301+BM2311+BM2315+BM2319</f>
        <v>0</v>
      </c>
      <c r="BN2300" s="18">
        <f t="shared" si="6182"/>
        <v>0</v>
      </c>
      <c r="BO2300" s="18">
        <f t="shared" si="6121"/>
        <v>61317.958999999988</v>
      </c>
      <c r="BP2300" s="18">
        <f t="shared" si="6122"/>
        <v>29178.799999999996</v>
      </c>
      <c r="BQ2300" s="18">
        <f t="shared" si="6123"/>
        <v>29178.799999999996</v>
      </c>
      <c r="BR2300" s="18">
        <f t="shared" ref="BR2300:BT2300" si="6183">BR2301+BR2311+BR2315+BR2319</f>
        <v>90</v>
      </c>
      <c r="BS2300" s="18">
        <f t="shared" si="6183"/>
        <v>0</v>
      </c>
      <c r="BT2300" s="18">
        <f t="shared" si="6183"/>
        <v>0</v>
      </c>
      <c r="BU2300" s="18">
        <f t="shared" si="6094"/>
        <v>61407.958999999988</v>
      </c>
      <c r="BV2300" s="18">
        <f t="shared" si="6095"/>
        <v>29178.799999999996</v>
      </c>
      <c r="BW2300" s="18">
        <f t="shared" si="6096"/>
        <v>29178.799999999996</v>
      </c>
      <c r="BX2300" s="18">
        <f t="shared" ref="BX2300:BZ2300" si="6184">BX2301+BX2311+BX2315+BX2319</f>
        <v>-2901.6950000000002</v>
      </c>
      <c r="BY2300" s="18">
        <f t="shared" si="6184"/>
        <v>0</v>
      </c>
      <c r="BZ2300" s="18">
        <f t="shared" si="6184"/>
        <v>0</v>
      </c>
      <c r="CA2300" s="18">
        <f t="shared" si="6072"/>
        <v>58506.263999999988</v>
      </c>
      <c r="CB2300" s="18">
        <f t="shared" si="6073"/>
        <v>29178.799999999996</v>
      </c>
      <c r="CC2300" s="18">
        <f t="shared" si="6074"/>
        <v>29178.799999999996</v>
      </c>
      <c r="CD2300" s="18">
        <f t="shared" si="6182"/>
        <v>0</v>
      </c>
      <c r="CE2300" s="27"/>
      <c r="CF2300" s="33"/>
    </row>
    <row r="2301" spans="1:119" ht="46.8" x14ac:dyDescent="0.3">
      <c r="A2301" s="41" t="s">
        <v>394</v>
      </c>
      <c r="B2301" s="39"/>
      <c r="C2301" s="41"/>
      <c r="D2301" s="41"/>
      <c r="E2301" s="14" t="s">
        <v>599</v>
      </c>
      <c r="F2301" s="18">
        <f t="shared" ref="F2301:K2301" si="6185">F2302+F2305+F2308</f>
        <v>19005.199999999997</v>
      </c>
      <c r="G2301" s="18">
        <f t="shared" si="6185"/>
        <v>19005.199999999997</v>
      </c>
      <c r="H2301" s="18">
        <f t="shared" si="6185"/>
        <v>19005.199999999997</v>
      </c>
      <c r="I2301" s="18">
        <f t="shared" si="6185"/>
        <v>0</v>
      </c>
      <c r="J2301" s="18">
        <f t="shared" si="6185"/>
        <v>0</v>
      </c>
      <c r="K2301" s="18">
        <f t="shared" si="6185"/>
        <v>0</v>
      </c>
      <c r="L2301" s="18">
        <f t="shared" si="5983"/>
        <v>19005.199999999997</v>
      </c>
      <c r="M2301" s="18">
        <f t="shared" si="5984"/>
        <v>19005.199999999997</v>
      </c>
      <c r="N2301" s="18">
        <f t="shared" si="5985"/>
        <v>19005.199999999997</v>
      </c>
      <c r="O2301" s="18">
        <f t="shared" ref="O2301:S2301" si="6186">O2302+O2305+O2308</f>
        <v>0</v>
      </c>
      <c r="P2301" s="18">
        <f t="shared" si="6186"/>
        <v>0</v>
      </c>
      <c r="Q2301" s="18">
        <f t="shared" si="6186"/>
        <v>0</v>
      </c>
      <c r="R2301" s="18">
        <f t="shared" si="6186"/>
        <v>0</v>
      </c>
      <c r="S2301" s="18">
        <f t="shared" si="6186"/>
        <v>0</v>
      </c>
      <c r="T2301" s="18">
        <f t="shared" si="6091"/>
        <v>19005.199999999997</v>
      </c>
      <c r="U2301" s="18">
        <f t="shared" si="6092"/>
        <v>19005.199999999997</v>
      </c>
      <c r="V2301" s="18">
        <f t="shared" si="6093"/>
        <v>19005.199999999997</v>
      </c>
      <c r="W2301" s="18">
        <f t="shared" ref="W2301:CD2301" si="6187">W2302+W2305+W2308</f>
        <v>-2.2669999999999999</v>
      </c>
      <c r="X2301" s="18">
        <f t="shared" ref="X2301:AB2301" si="6188">X2302+X2305+X2308</f>
        <v>0</v>
      </c>
      <c r="Y2301" s="18">
        <f t="shared" si="6188"/>
        <v>0</v>
      </c>
      <c r="Z2301" s="18">
        <f t="shared" si="6188"/>
        <v>0</v>
      </c>
      <c r="AA2301" s="18">
        <f t="shared" si="6188"/>
        <v>0</v>
      </c>
      <c r="AB2301" s="18">
        <f t="shared" si="6188"/>
        <v>0</v>
      </c>
      <c r="AC2301" s="18">
        <f t="shared" si="6069"/>
        <v>19002.932999999997</v>
      </c>
      <c r="AD2301" s="18">
        <f t="shared" si="6070"/>
        <v>19005.199999999997</v>
      </c>
      <c r="AE2301" s="18">
        <f t="shared" si="6071"/>
        <v>19005.199999999997</v>
      </c>
      <c r="AF2301" s="18">
        <f t="shared" ref="AF2301:AH2301" si="6189">AF2302+AF2305+AF2308</f>
        <v>0</v>
      </c>
      <c r="AG2301" s="18">
        <f t="shared" si="6189"/>
        <v>0</v>
      </c>
      <c r="AH2301" s="18">
        <f t="shared" si="6189"/>
        <v>0</v>
      </c>
      <c r="AI2301" s="18">
        <f t="shared" si="6127"/>
        <v>19002.932999999997</v>
      </c>
      <c r="AJ2301" s="18">
        <f t="shared" si="6128"/>
        <v>19005.199999999997</v>
      </c>
      <c r="AK2301" s="18">
        <f t="shared" si="6129"/>
        <v>19005.199999999997</v>
      </c>
      <c r="AL2301" s="18">
        <f t="shared" ref="AL2301" si="6190">AL2302+AL2305+AL2308</f>
        <v>0</v>
      </c>
      <c r="AM2301" s="18">
        <f t="shared" si="6130"/>
        <v>19002.932999999997</v>
      </c>
      <c r="AN2301" s="18">
        <f t="shared" ref="AN2301:AP2301" si="6191">AN2302+AN2305+AN2308</f>
        <v>0</v>
      </c>
      <c r="AO2301" s="18">
        <f t="shared" si="6191"/>
        <v>0</v>
      </c>
      <c r="AP2301" s="18">
        <f t="shared" si="6191"/>
        <v>0</v>
      </c>
      <c r="AQ2301" s="18">
        <f t="shared" si="6047"/>
        <v>19002.932999999997</v>
      </c>
      <c r="AR2301" s="18">
        <f t="shared" si="6048"/>
        <v>19005.199999999997</v>
      </c>
      <c r="AS2301" s="18">
        <f t="shared" si="6049"/>
        <v>19005.199999999997</v>
      </c>
      <c r="AT2301" s="18">
        <f t="shared" ref="AT2301:AV2301" si="6192">AT2302+AT2305+AT2308</f>
        <v>0</v>
      </c>
      <c r="AU2301" s="18">
        <f t="shared" si="6192"/>
        <v>0</v>
      </c>
      <c r="AV2301" s="18">
        <f t="shared" si="6192"/>
        <v>0</v>
      </c>
      <c r="AW2301" s="18">
        <f t="shared" si="6050"/>
        <v>19002.932999999997</v>
      </c>
      <c r="AX2301" s="18">
        <f t="shared" si="6051"/>
        <v>19005.199999999997</v>
      </c>
      <c r="AY2301" s="18">
        <f t="shared" si="6052"/>
        <v>19005.199999999997</v>
      </c>
      <c r="AZ2301" s="18">
        <f t="shared" ref="AZ2301:BB2301" si="6193">AZ2302+AZ2305+AZ2308</f>
        <v>163</v>
      </c>
      <c r="BA2301" s="18">
        <f t="shared" si="6193"/>
        <v>0</v>
      </c>
      <c r="BB2301" s="18">
        <f t="shared" si="6193"/>
        <v>0</v>
      </c>
      <c r="BC2301" s="18">
        <f t="shared" si="6042"/>
        <v>19165.932999999997</v>
      </c>
      <c r="BD2301" s="18">
        <f t="shared" si="6043"/>
        <v>19005.199999999997</v>
      </c>
      <c r="BE2301" s="18">
        <f t="shared" si="6044"/>
        <v>19005.199999999997</v>
      </c>
      <c r="BF2301" s="18">
        <f t="shared" ref="BF2301:BH2301" si="6194">BF2302+BF2305+BF2308</f>
        <v>0</v>
      </c>
      <c r="BG2301" s="18">
        <f t="shared" si="6194"/>
        <v>0</v>
      </c>
      <c r="BH2301" s="18">
        <f t="shared" si="6194"/>
        <v>0</v>
      </c>
      <c r="BI2301" s="18">
        <f t="shared" si="6038"/>
        <v>19165.932999999997</v>
      </c>
      <c r="BJ2301" s="18">
        <f t="shared" si="6039"/>
        <v>19005.199999999997</v>
      </c>
      <c r="BK2301" s="18">
        <f t="shared" si="6040"/>
        <v>19005.199999999997</v>
      </c>
      <c r="BL2301" s="18">
        <f t="shared" ref="BL2301:BN2301" si="6195">BL2302+BL2305+BL2308</f>
        <v>0</v>
      </c>
      <c r="BM2301" s="18">
        <f t="shared" si="6195"/>
        <v>0</v>
      </c>
      <c r="BN2301" s="18">
        <f t="shared" si="6195"/>
        <v>0</v>
      </c>
      <c r="BO2301" s="18">
        <f t="shared" si="6121"/>
        <v>19165.932999999997</v>
      </c>
      <c r="BP2301" s="18">
        <f t="shared" si="6122"/>
        <v>19005.199999999997</v>
      </c>
      <c r="BQ2301" s="18">
        <f t="shared" si="6123"/>
        <v>19005.199999999997</v>
      </c>
      <c r="BR2301" s="18">
        <f t="shared" ref="BR2301:BT2301" si="6196">BR2302+BR2305+BR2308</f>
        <v>0</v>
      </c>
      <c r="BS2301" s="18">
        <f t="shared" si="6196"/>
        <v>0</v>
      </c>
      <c r="BT2301" s="18">
        <f t="shared" si="6196"/>
        <v>0</v>
      </c>
      <c r="BU2301" s="18">
        <f t="shared" si="6094"/>
        <v>19165.932999999997</v>
      </c>
      <c r="BV2301" s="18">
        <f t="shared" si="6095"/>
        <v>19005.199999999997</v>
      </c>
      <c r="BW2301" s="18">
        <f t="shared" si="6096"/>
        <v>19005.199999999997</v>
      </c>
      <c r="BX2301" s="18">
        <f t="shared" ref="BX2301:BZ2301" si="6197">BX2302+BX2305+BX2308</f>
        <v>0</v>
      </c>
      <c r="BY2301" s="18">
        <f t="shared" si="6197"/>
        <v>0</v>
      </c>
      <c r="BZ2301" s="18">
        <f t="shared" si="6197"/>
        <v>0</v>
      </c>
      <c r="CA2301" s="18">
        <f t="shared" si="6072"/>
        <v>19165.932999999997</v>
      </c>
      <c r="CB2301" s="18">
        <f t="shared" si="6073"/>
        <v>19005.199999999997</v>
      </c>
      <c r="CC2301" s="18">
        <f t="shared" si="6074"/>
        <v>19005.199999999997</v>
      </c>
      <c r="CD2301" s="18">
        <f t="shared" si="6187"/>
        <v>0</v>
      </c>
      <c r="CE2301" s="27"/>
      <c r="CF2301" s="33"/>
    </row>
    <row r="2302" spans="1:119" ht="93.6" x14ac:dyDescent="0.3">
      <c r="A2302" s="41" t="s">
        <v>394</v>
      </c>
      <c r="B2302" s="39">
        <v>100</v>
      </c>
      <c r="C2302" s="41"/>
      <c r="D2302" s="41"/>
      <c r="E2302" s="14" t="s">
        <v>550</v>
      </c>
      <c r="F2302" s="18">
        <f t="shared" ref="F2302:K2303" si="6198">F2303</f>
        <v>15607.1</v>
      </c>
      <c r="G2302" s="18">
        <f t="shared" si="6198"/>
        <v>15607.1</v>
      </c>
      <c r="H2302" s="18">
        <f t="shared" si="6198"/>
        <v>15607.1</v>
      </c>
      <c r="I2302" s="18">
        <f t="shared" si="6198"/>
        <v>0</v>
      </c>
      <c r="J2302" s="18">
        <f t="shared" si="6198"/>
        <v>0</v>
      </c>
      <c r="K2302" s="18">
        <f t="shared" si="6198"/>
        <v>0</v>
      </c>
      <c r="L2302" s="18">
        <f t="shared" si="5983"/>
        <v>15607.1</v>
      </c>
      <c r="M2302" s="18">
        <f t="shared" si="5984"/>
        <v>15607.1</v>
      </c>
      <c r="N2302" s="18">
        <f t="shared" si="5985"/>
        <v>15607.1</v>
      </c>
      <c r="O2302" s="18">
        <f t="shared" ref="O2302:S2303" si="6199">O2303</f>
        <v>0</v>
      </c>
      <c r="P2302" s="18">
        <f t="shared" si="6199"/>
        <v>0</v>
      </c>
      <c r="Q2302" s="18">
        <f t="shared" si="6199"/>
        <v>0</v>
      </c>
      <c r="R2302" s="18">
        <f t="shared" si="6199"/>
        <v>0</v>
      </c>
      <c r="S2302" s="18">
        <f t="shared" si="6199"/>
        <v>0</v>
      </c>
      <c r="T2302" s="18">
        <f t="shared" si="6091"/>
        <v>15607.1</v>
      </c>
      <c r="U2302" s="18">
        <f t="shared" si="6092"/>
        <v>15607.1</v>
      </c>
      <c r="V2302" s="18">
        <f t="shared" si="6093"/>
        <v>15607.1</v>
      </c>
      <c r="W2302" s="18">
        <f t="shared" ref="W2302:CD2303" si="6200">W2303</f>
        <v>0</v>
      </c>
      <c r="X2302" s="18">
        <f t="shared" si="6200"/>
        <v>0</v>
      </c>
      <c r="Y2302" s="18">
        <f t="shared" si="6200"/>
        <v>0</v>
      </c>
      <c r="Z2302" s="18">
        <f t="shared" si="6200"/>
        <v>0</v>
      </c>
      <c r="AA2302" s="18">
        <f t="shared" si="6200"/>
        <v>0</v>
      </c>
      <c r="AB2302" s="18">
        <f t="shared" si="6200"/>
        <v>0</v>
      </c>
      <c r="AC2302" s="18">
        <f t="shared" si="6069"/>
        <v>15607.1</v>
      </c>
      <c r="AD2302" s="18">
        <f t="shared" si="6070"/>
        <v>15607.1</v>
      </c>
      <c r="AE2302" s="18">
        <f t="shared" si="6071"/>
        <v>15607.1</v>
      </c>
      <c r="AF2302" s="18">
        <f t="shared" si="6200"/>
        <v>0</v>
      </c>
      <c r="AG2302" s="18">
        <f t="shared" si="6200"/>
        <v>0</v>
      </c>
      <c r="AH2302" s="18">
        <f t="shared" si="6200"/>
        <v>0</v>
      </c>
      <c r="AI2302" s="18">
        <f t="shared" si="6127"/>
        <v>15607.1</v>
      </c>
      <c r="AJ2302" s="18">
        <f t="shared" si="6128"/>
        <v>15607.1</v>
      </c>
      <c r="AK2302" s="18">
        <f t="shared" si="6129"/>
        <v>15607.1</v>
      </c>
      <c r="AL2302" s="18">
        <f t="shared" si="6200"/>
        <v>0</v>
      </c>
      <c r="AM2302" s="18">
        <f t="shared" si="6130"/>
        <v>15607.1</v>
      </c>
      <c r="AN2302" s="18">
        <f t="shared" si="6200"/>
        <v>0</v>
      </c>
      <c r="AO2302" s="18">
        <f t="shared" si="6200"/>
        <v>0</v>
      </c>
      <c r="AP2302" s="18">
        <f t="shared" si="6200"/>
        <v>0</v>
      </c>
      <c r="AQ2302" s="18">
        <f t="shared" si="6047"/>
        <v>15607.1</v>
      </c>
      <c r="AR2302" s="18">
        <f t="shared" si="6048"/>
        <v>15607.1</v>
      </c>
      <c r="AS2302" s="18">
        <f t="shared" si="6049"/>
        <v>15607.1</v>
      </c>
      <c r="AT2302" s="18">
        <f t="shared" si="6200"/>
        <v>0</v>
      </c>
      <c r="AU2302" s="18">
        <f t="shared" si="6200"/>
        <v>0</v>
      </c>
      <c r="AV2302" s="18">
        <f t="shared" si="6200"/>
        <v>0</v>
      </c>
      <c r="AW2302" s="18">
        <f t="shared" si="6050"/>
        <v>15607.1</v>
      </c>
      <c r="AX2302" s="18">
        <f t="shared" si="6051"/>
        <v>15607.1</v>
      </c>
      <c r="AY2302" s="18">
        <f t="shared" si="6052"/>
        <v>15607.1</v>
      </c>
      <c r="AZ2302" s="18">
        <f t="shared" si="6200"/>
        <v>163</v>
      </c>
      <c r="BA2302" s="18">
        <f t="shared" si="6200"/>
        <v>0</v>
      </c>
      <c r="BB2302" s="18">
        <f t="shared" si="6200"/>
        <v>0</v>
      </c>
      <c r="BC2302" s="18">
        <f t="shared" si="6042"/>
        <v>15770.1</v>
      </c>
      <c r="BD2302" s="18">
        <f t="shared" si="6043"/>
        <v>15607.1</v>
      </c>
      <c r="BE2302" s="18">
        <f t="shared" si="6044"/>
        <v>15607.1</v>
      </c>
      <c r="BF2302" s="18">
        <f t="shared" si="6200"/>
        <v>0</v>
      </c>
      <c r="BG2302" s="18">
        <f t="shared" si="6200"/>
        <v>0</v>
      </c>
      <c r="BH2302" s="18">
        <f t="shared" si="6200"/>
        <v>0</v>
      </c>
      <c r="BI2302" s="18">
        <f t="shared" si="6038"/>
        <v>15770.1</v>
      </c>
      <c r="BJ2302" s="18">
        <f t="shared" si="6039"/>
        <v>15607.1</v>
      </c>
      <c r="BK2302" s="18">
        <f t="shared" si="6040"/>
        <v>15607.1</v>
      </c>
      <c r="BL2302" s="18">
        <f t="shared" si="6200"/>
        <v>0</v>
      </c>
      <c r="BM2302" s="18">
        <f t="shared" si="6200"/>
        <v>0</v>
      </c>
      <c r="BN2302" s="18">
        <f t="shared" si="6200"/>
        <v>0</v>
      </c>
      <c r="BO2302" s="18">
        <f t="shared" si="6121"/>
        <v>15770.1</v>
      </c>
      <c r="BP2302" s="18">
        <f t="shared" si="6122"/>
        <v>15607.1</v>
      </c>
      <c r="BQ2302" s="18">
        <f t="shared" si="6123"/>
        <v>15607.1</v>
      </c>
      <c r="BR2302" s="18">
        <f t="shared" si="6200"/>
        <v>0</v>
      </c>
      <c r="BS2302" s="18">
        <f t="shared" si="6200"/>
        <v>0</v>
      </c>
      <c r="BT2302" s="18">
        <f t="shared" si="6200"/>
        <v>0</v>
      </c>
      <c r="BU2302" s="18">
        <f t="shared" si="6094"/>
        <v>15770.1</v>
      </c>
      <c r="BV2302" s="18">
        <f t="shared" si="6095"/>
        <v>15607.1</v>
      </c>
      <c r="BW2302" s="18">
        <f t="shared" si="6096"/>
        <v>15607.1</v>
      </c>
      <c r="BX2302" s="18">
        <f t="shared" si="6200"/>
        <v>0</v>
      </c>
      <c r="BY2302" s="18">
        <f t="shared" si="6200"/>
        <v>0</v>
      </c>
      <c r="BZ2302" s="18">
        <f t="shared" si="6200"/>
        <v>0</v>
      </c>
      <c r="CA2302" s="18">
        <f t="shared" si="6072"/>
        <v>15770.1</v>
      </c>
      <c r="CB2302" s="18">
        <f t="shared" si="6073"/>
        <v>15607.1</v>
      </c>
      <c r="CC2302" s="18">
        <f t="shared" si="6074"/>
        <v>15607.1</v>
      </c>
      <c r="CD2302" s="18">
        <f t="shared" si="6200"/>
        <v>0</v>
      </c>
      <c r="CE2302" s="27"/>
      <c r="CF2302" s="33"/>
    </row>
    <row r="2303" spans="1:119" ht="31.2" x14ac:dyDescent="0.3">
      <c r="A2303" s="41" t="s">
        <v>394</v>
      </c>
      <c r="B2303" s="39">
        <v>110</v>
      </c>
      <c r="C2303" s="41"/>
      <c r="D2303" s="41"/>
      <c r="E2303" s="14" t="s">
        <v>557</v>
      </c>
      <c r="F2303" s="18">
        <f t="shared" si="6198"/>
        <v>15607.1</v>
      </c>
      <c r="G2303" s="18">
        <f t="shared" si="6198"/>
        <v>15607.1</v>
      </c>
      <c r="H2303" s="18">
        <f t="shared" si="6198"/>
        <v>15607.1</v>
      </c>
      <c r="I2303" s="18">
        <f t="shared" si="6198"/>
        <v>0</v>
      </c>
      <c r="J2303" s="18">
        <f t="shared" si="6198"/>
        <v>0</v>
      </c>
      <c r="K2303" s="18">
        <f t="shared" si="6198"/>
        <v>0</v>
      </c>
      <c r="L2303" s="18">
        <f t="shared" si="5983"/>
        <v>15607.1</v>
      </c>
      <c r="M2303" s="18">
        <f t="shared" si="5984"/>
        <v>15607.1</v>
      </c>
      <c r="N2303" s="18">
        <f t="shared" si="5985"/>
        <v>15607.1</v>
      </c>
      <c r="O2303" s="18">
        <f t="shared" si="6199"/>
        <v>0</v>
      </c>
      <c r="P2303" s="18">
        <f t="shared" si="6199"/>
        <v>0</v>
      </c>
      <c r="Q2303" s="18">
        <f t="shared" si="6199"/>
        <v>0</v>
      </c>
      <c r="R2303" s="18">
        <f t="shared" si="6199"/>
        <v>0</v>
      </c>
      <c r="S2303" s="18">
        <f t="shared" si="6199"/>
        <v>0</v>
      </c>
      <c r="T2303" s="18">
        <f t="shared" si="6091"/>
        <v>15607.1</v>
      </c>
      <c r="U2303" s="18">
        <f t="shared" si="6092"/>
        <v>15607.1</v>
      </c>
      <c r="V2303" s="18">
        <f t="shared" si="6093"/>
        <v>15607.1</v>
      </c>
      <c r="W2303" s="18">
        <f t="shared" si="6200"/>
        <v>0</v>
      </c>
      <c r="X2303" s="18">
        <f t="shared" si="6200"/>
        <v>0</v>
      </c>
      <c r="Y2303" s="18">
        <f t="shared" si="6200"/>
        <v>0</v>
      </c>
      <c r="Z2303" s="18">
        <f t="shared" si="6200"/>
        <v>0</v>
      </c>
      <c r="AA2303" s="18">
        <f t="shared" si="6200"/>
        <v>0</v>
      </c>
      <c r="AB2303" s="18">
        <f t="shared" si="6200"/>
        <v>0</v>
      </c>
      <c r="AC2303" s="18">
        <f t="shared" si="6069"/>
        <v>15607.1</v>
      </c>
      <c r="AD2303" s="18">
        <f t="shared" si="6070"/>
        <v>15607.1</v>
      </c>
      <c r="AE2303" s="18">
        <f t="shared" si="6071"/>
        <v>15607.1</v>
      </c>
      <c r="AF2303" s="18">
        <f t="shared" si="6200"/>
        <v>0</v>
      </c>
      <c r="AG2303" s="18">
        <f t="shared" si="6200"/>
        <v>0</v>
      </c>
      <c r="AH2303" s="18">
        <f t="shared" si="6200"/>
        <v>0</v>
      </c>
      <c r="AI2303" s="18">
        <f t="shared" si="6127"/>
        <v>15607.1</v>
      </c>
      <c r="AJ2303" s="18">
        <f t="shared" si="6128"/>
        <v>15607.1</v>
      </c>
      <c r="AK2303" s="18">
        <f t="shared" si="6129"/>
        <v>15607.1</v>
      </c>
      <c r="AL2303" s="18">
        <f t="shared" si="6200"/>
        <v>0</v>
      </c>
      <c r="AM2303" s="18">
        <f t="shared" si="6130"/>
        <v>15607.1</v>
      </c>
      <c r="AN2303" s="18">
        <f t="shared" si="6200"/>
        <v>0</v>
      </c>
      <c r="AO2303" s="18">
        <f t="shared" si="6200"/>
        <v>0</v>
      </c>
      <c r="AP2303" s="18">
        <f t="shared" si="6200"/>
        <v>0</v>
      </c>
      <c r="AQ2303" s="18">
        <f t="shared" si="6047"/>
        <v>15607.1</v>
      </c>
      <c r="AR2303" s="18">
        <f t="shared" si="6048"/>
        <v>15607.1</v>
      </c>
      <c r="AS2303" s="18">
        <f t="shared" si="6049"/>
        <v>15607.1</v>
      </c>
      <c r="AT2303" s="18">
        <f t="shared" si="6200"/>
        <v>0</v>
      </c>
      <c r="AU2303" s="18">
        <f t="shared" si="6200"/>
        <v>0</v>
      </c>
      <c r="AV2303" s="18">
        <f t="shared" si="6200"/>
        <v>0</v>
      </c>
      <c r="AW2303" s="18">
        <f t="shared" si="6050"/>
        <v>15607.1</v>
      </c>
      <c r="AX2303" s="18">
        <f t="shared" si="6051"/>
        <v>15607.1</v>
      </c>
      <c r="AY2303" s="18">
        <f t="shared" si="6052"/>
        <v>15607.1</v>
      </c>
      <c r="AZ2303" s="18">
        <f t="shared" si="6200"/>
        <v>163</v>
      </c>
      <c r="BA2303" s="18">
        <f t="shared" si="6200"/>
        <v>0</v>
      </c>
      <c r="BB2303" s="18">
        <f t="shared" si="6200"/>
        <v>0</v>
      </c>
      <c r="BC2303" s="18">
        <f t="shared" si="6042"/>
        <v>15770.1</v>
      </c>
      <c r="BD2303" s="18">
        <f t="shared" si="6043"/>
        <v>15607.1</v>
      </c>
      <c r="BE2303" s="18">
        <f t="shared" si="6044"/>
        <v>15607.1</v>
      </c>
      <c r="BF2303" s="18">
        <f t="shared" si="6200"/>
        <v>0</v>
      </c>
      <c r="BG2303" s="18">
        <f t="shared" si="6200"/>
        <v>0</v>
      </c>
      <c r="BH2303" s="18">
        <f t="shared" si="6200"/>
        <v>0</v>
      </c>
      <c r="BI2303" s="18">
        <f t="shared" ref="BI2303:BI2370" si="6201">BC2303+BF2303</f>
        <v>15770.1</v>
      </c>
      <c r="BJ2303" s="18">
        <f t="shared" ref="BJ2303:BJ2370" si="6202">BD2303+BG2303</f>
        <v>15607.1</v>
      </c>
      <c r="BK2303" s="18">
        <f t="shared" ref="BK2303:BK2370" si="6203">BE2303+BH2303</f>
        <v>15607.1</v>
      </c>
      <c r="BL2303" s="18">
        <f t="shared" si="6200"/>
        <v>0</v>
      </c>
      <c r="BM2303" s="18">
        <f t="shared" si="6200"/>
        <v>0</v>
      </c>
      <c r="BN2303" s="18">
        <f t="shared" si="6200"/>
        <v>0</v>
      </c>
      <c r="BO2303" s="18">
        <f t="shared" si="6121"/>
        <v>15770.1</v>
      </c>
      <c r="BP2303" s="18">
        <f t="shared" si="6122"/>
        <v>15607.1</v>
      </c>
      <c r="BQ2303" s="18">
        <f t="shared" si="6123"/>
        <v>15607.1</v>
      </c>
      <c r="BR2303" s="18">
        <f t="shared" si="6200"/>
        <v>0</v>
      </c>
      <c r="BS2303" s="18">
        <f t="shared" si="6200"/>
        <v>0</v>
      </c>
      <c r="BT2303" s="18">
        <f t="shared" si="6200"/>
        <v>0</v>
      </c>
      <c r="BU2303" s="18">
        <f t="shared" si="6094"/>
        <v>15770.1</v>
      </c>
      <c r="BV2303" s="18">
        <f t="shared" si="6095"/>
        <v>15607.1</v>
      </c>
      <c r="BW2303" s="18">
        <f t="shared" si="6096"/>
        <v>15607.1</v>
      </c>
      <c r="BX2303" s="18">
        <f t="shared" si="6200"/>
        <v>0</v>
      </c>
      <c r="BY2303" s="18">
        <f t="shared" si="6200"/>
        <v>0</v>
      </c>
      <c r="BZ2303" s="18">
        <f t="shared" si="6200"/>
        <v>0</v>
      </c>
      <c r="CA2303" s="18">
        <f t="shared" si="6072"/>
        <v>15770.1</v>
      </c>
      <c r="CB2303" s="18">
        <f t="shared" si="6073"/>
        <v>15607.1</v>
      </c>
      <c r="CC2303" s="18">
        <f t="shared" si="6074"/>
        <v>15607.1</v>
      </c>
      <c r="CD2303" s="18">
        <f t="shared" si="6200"/>
        <v>0</v>
      </c>
      <c r="CE2303" s="27"/>
      <c r="CF2303" s="33"/>
    </row>
    <row r="2304" spans="1:119" ht="31.2" x14ac:dyDescent="0.3">
      <c r="A2304" s="41" t="s">
        <v>394</v>
      </c>
      <c r="B2304" s="39">
        <v>110</v>
      </c>
      <c r="C2304" s="41" t="s">
        <v>198</v>
      </c>
      <c r="D2304" s="41" t="s">
        <v>198</v>
      </c>
      <c r="E2304" s="14" t="s">
        <v>528</v>
      </c>
      <c r="F2304" s="18">
        <v>15607.1</v>
      </c>
      <c r="G2304" s="18">
        <v>15607.1</v>
      </c>
      <c r="H2304" s="18">
        <v>15607.1</v>
      </c>
      <c r="I2304" s="18"/>
      <c r="J2304" s="18"/>
      <c r="K2304" s="18"/>
      <c r="L2304" s="18">
        <f t="shared" si="5983"/>
        <v>15607.1</v>
      </c>
      <c r="M2304" s="18">
        <f t="shared" si="5984"/>
        <v>15607.1</v>
      </c>
      <c r="N2304" s="18">
        <f t="shared" si="5985"/>
        <v>15607.1</v>
      </c>
      <c r="O2304" s="18"/>
      <c r="P2304" s="18"/>
      <c r="Q2304" s="18"/>
      <c r="R2304" s="18"/>
      <c r="S2304" s="18"/>
      <c r="T2304" s="18">
        <f t="shared" si="6091"/>
        <v>15607.1</v>
      </c>
      <c r="U2304" s="18">
        <f t="shared" si="6092"/>
        <v>15607.1</v>
      </c>
      <c r="V2304" s="18">
        <f t="shared" si="6093"/>
        <v>15607.1</v>
      </c>
      <c r="W2304" s="18"/>
      <c r="X2304" s="18"/>
      <c r="Y2304" s="18"/>
      <c r="Z2304" s="18"/>
      <c r="AA2304" s="18"/>
      <c r="AB2304" s="18"/>
      <c r="AC2304" s="18">
        <f t="shared" si="6069"/>
        <v>15607.1</v>
      </c>
      <c r="AD2304" s="18">
        <f t="shared" si="6070"/>
        <v>15607.1</v>
      </c>
      <c r="AE2304" s="18">
        <f t="shared" si="6071"/>
        <v>15607.1</v>
      </c>
      <c r="AF2304" s="18"/>
      <c r="AG2304" s="18"/>
      <c r="AH2304" s="18"/>
      <c r="AI2304" s="18">
        <f t="shared" si="6127"/>
        <v>15607.1</v>
      </c>
      <c r="AJ2304" s="18">
        <f t="shared" si="6128"/>
        <v>15607.1</v>
      </c>
      <c r="AK2304" s="18">
        <f t="shared" si="6129"/>
        <v>15607.1</v>
      </c>
      <c r="AL2304" s="18"/>
      <c r="AM2304" s="18">
        <f t="shared" si="6130"/>
        <v>15607.1</v>
      </c>
      <c r="AN2304" s="18"/>
      <c r="AO2304" s="18"/>
      <c r="AP2304" s="18"/>
      <c r="AQ2304" s="18">
        <f t="shared" si="6047"/>
        <v>15607.1</v>
      </c>
      <c r="AR2304" s="18">
        <f t="shared" si="6048"/>
        <v>15607.1</v>
      </c>
      <c r="AS2304" s="18">
        <f t="shared" si="6049"/>
        <v>15607.1</v>
      </c>
      <c r="AT2304" s="18"/>
      <c r="AU2304" s="18"/>
      <c r="AV2304" s="18"/>
      <c r="AW2304" s="18">
        <f t="shared" si="6050"/>
        <v>15607.1</v>
      </c>
      <c r="AX2304" s="18">
        <f t="shared" si="6051"/>
        <v>15607.1</v>
      </c>
      <c r="AY2304" s="18">
        <f t="shared" si="6052"/>
        <v>15607.1</v>
      </c>
      <c r="AZ2304" s="18">
        <v>163</v>
      </c>
      <c r="BA2304" s="18"/>
      <c r="BB2304" s="18"/>
      <c r="BC2304" s="18">
        <f t="shared" ref="BC2304:BC2371" si="6204">AW2304+AZ2304</f>
        <v>15770.1</v>
      </c>
      <c r="BD2304" s="18">
        <f t="shared" ref="BD2304:BD2371" si="6205">AX2304+BA2304</f>
        <v>15607.1</v>
      </c>
      <c r="BE2304" s="18">
        <f t="shared" ref="BE2304:BE2371" si="6206">AY2304+BB2304</f>
        <v>15607.1</v>
      </c>
      <c r="BF2304" s="18"/>
      <c r="BG2304" s="18"/>
      <c r="BH2304" s="18"/>
      <c r="BI2304" s="18">
        <f t="shared" si="6201"/>
        <v>15770.1</v>
      </c>
      <c r="BJ2304" s="18">
        <f t="shared" si="6202"/>
        <v>15607.1</v>
      </c>
      <c r="BK2304" s="18">
        <f t="shared" si="6203"/>
        <v>15607.1</v>
      </c>
      <c r="BL2304" s="18"/>
      <c r="BM2304" s="18"/>
      <c r="BN2304" s="18"/>
      <c r="BO2304" s="18">
        <f t="shared" si="6121"/>
        <v>15770.1</v>
      </c>
      <c r="BP2304" s="18">
        <f t="shared" si="6122"/>
        <v>15607.1</v>
      </c>
      <c r="BQ2304" s="18">
        <f t="shared" si="6123"/>
        <v>15607.1</v>
      </c>
      <c r="BR2304" s="18"/>
      <c r="BS2304" s="18"/>
      <c r="BT2304" s="18"/>
      <c r="BU2304" s="18">
        <f t="shared" si="6094"/>
        <v>15770.1</v>
      </c>
      <c r="BV2304" s="18">
        <f t="shared" si="6095"/>
        <v>15607.1</v>
      </c>
      <c r="BW2304" s="18">
        <f t="shared" si="6096"/>
        <v>15607.1</v>
      </c>
      <c r="BX2304" s="18"/>
      <c r="BY2304" s="18"/>
      <c r="BZ2304" s="18"/>
      <c r="CA2304" s="18">
        <f t="shared" si="6072"/>
        <v>15770.1</v>
      </c>
      <c r="CB2304" s="18">
        <f t="shared" si="6073"/>
        <v>15607.1</v>
      </c>
      <c r="CC2304" s="18">
        <f t="shared" si="6074"/>
        <v>15607.1</v>
      </c>
      <c r="CD2304" s="18"/>
      <c r="CE2304" s="27"/>
      <c r="CF2304" s="33"/>
    </row>
    <row r="2305" spans="1:84" ht="31.2" x14ac:dyDescent="0.3">
      <c r="A2305" s="41" t="s">
        <v>394</v>
      </c>
      <c r="B2305" s="39">
        <v>200</v>
      </c>
      <c r="C2305" s="41"/>
      <c r="D2305" s="41"/>
      <c r="E2305" s="14" t="s">
        <v>551</v>
      </c>
      <c r="F2305" s="18">
        <f t="shared" ref="F2305:K2306" si="6207">F2306</f>
        <v>3377.5</v>
      </c>
      <c r="G2305" s="18">
        <f t="shared" si="6207"/>
        <v>3377.5</v>
      </c>
      <c r="H2305" s="18">
        <f t="shared" si="6207"/>
        <v>3377.5</v>
      </c>
      <c r="I2305" s="18">
        <f t="shared" si="6207"/>
        <v>0</v>
      </c>
      <c r="J2305" s="18">
        <f t="shared" si="6207"/>
        <v>0</v>
      </c>
      <c r="K2305" s="18">
        <f t="shared" si="6207"/>
        <v>0</v>
      </c>
      <c r="L2305" s="18">
        <f t="shared" si="5983"/>
        <v>3377.5</v>
      </c>
      <c r="M2305" s="18">
        <f t="shared" si="5984"/>
        <v>3377.5</v>
      </c>
      <c r="N2305" s="18">
        <f t="shared" si="5985"/>
        <v>3377.5</v>
      </c>
      <c r="O2305" s="18">
        <f t="shared" ref="O2305:S2306" si="6208">O2306</f>
        <v>0</v>
      </c>
      <c r="P2305" s="18">
        <f t="shared" si="6208"/>
        <v>0</v>
      </c>
      <c r="Q2305" s="18">
        <f t="shared" si="6208"/>
        <v>0</v>
      </c>
      <c r="R2305" s="18">
        <f t="shared" si="6208"/>
        <v>0</v>
      </c>
      <c r="S2305" s="18">
        <f t="shared" si="6208"/>
        <v>0</v>
      </c>
      <c r="T2305" s="18">
        <f t="shared" si="6091"/>
        <v>3377.5</v>
      </c>
      <c r="U2305" s="18">
        <f t="shared" si="6092"/>
        <v>3377.5</v>
      </c>
      <c r="V2305" s="18">
        <f t="shared" si="6093"/>
        <v>3377.5</v>
      </c>
      <c r="W2305" s="18">
        <f t="shared" ref="W2305:CD2306" si="6209">W2306</f>
        <v>-2.2669999999999999</v>
      </c>
      <c r="X2305" s="18">
        <f t="shared" si="6209"/>
        <v>0</v>
      </c>
      <c r="Y2305" s="18">
        <f t="shared" si="6209"/>
        <v>0</v>
      </c>
      <c r="Z2305" s="18">
        <f t="shared" si="6209"/>
        <v>0</v>
      </c>
      <c r="AA2305" s="18">
        <f t="shared" si="6209"/>
        <v>0</v>
      </c>
      <c r="AB2305" s="18">
        <f t="shared" si="6209"/>
        <v>0</v>
      </c>
      <c r="AC2305" s="18">
        <f t="shared" si="6069"/>
        <v>3375.2330000000002</v>
      </c>
      <c r="AD2305" s="18">
        <f t="shared" si="6070"/>
        <v>3377.5</v>
      </c>
      <c r="AE2305" s="18">
        <f t="shared" si="6071"/>
        <v>3377.5</v>
      </c>
      <c r="AF2305" s="18">
        <f t="shared" si="6209"/>
        <v>0</v>
      </c>
      <c r="AG2305" s="18">
        <f t="shared" si="6209"/>
        <v>0</v>
      </c>
      <c r="AH2305" s="18">
        <f t="shared" si="6209"/>
        <v>0</v>
      </c>
      <c r="AI2305" s="18">
        <f t="shared" si="6127"/>
        <v>3375.2330000000002</v>
      </c>
      <c r="AJ2305" s="18">
        <f t="shared" si="6128"/>
        <v>3377.5</v>
      </c>
      <c r="AK2305" s="18">
        <f t="shared" si="6129"/>
        <v>3377.5</v>
      </c>
      <c r="AL2305" s="18">
        <f t="shared" si="6209"/>
        <v>0</v>
      </c>
      <c r="AM2305" s="18">
        <f t="shared" si="6130"/>
        <v>3375.2330000000002</v>
      </c>
      <c r="AN2305" s="18">
        <f t="shared" si="6209"/>
        <v>0</v>
      </c>
      <c r="AO2305" s="18">
        <f t="shared" si="6209"/>
        <v>0</v>
      </c>
      <c r="AP2305" s="18">
        <f t="shared" si="6209"/>
        <v>0</v>
      </c>
      <c r="AQ2305" s="18">
        <f t="shared" si="6047"/>
        <v>3375.2330000000002</v>
      </c>
      <c r="AR2305" s="18">
        <f t="shared" si="6048"/>
        <v>3377.5</v>
      </c>
      <c r="AS2305" s="18">
        <f t="shared" si="6049"/>
        <v>3377.5</v>
      </c>
      <c r="AT2305" s="18">
        <f t="shared" si="6209"/>
        <v>0</v>
      </c>
      <c r="AU2305" s="18">
        <f t="shared" si="6209"/>
        <v>0</v>
      </c>
      <c r="AV2305" s="18">
        <f t="shared" si="6209"/>
        <v>0</v>
      </c>
      <c r="AW2305" s="18">
        <f t="shared" si="6050"/>
        <v>3375.2330000000002</v>
      </c>
      <c r="AX2305" s="18">
        <f t="shared" si="6051"/>
        <v>3377.5</v>
      </c>
      <c r="AY2305" s="18">
        <f t="shared" si="6052"/>
        <v>3377.5</v>
      </c>
      <c r="AZ2305" s="18">
        <f t="shared" si="6209"/>
        <v>0</v>
      </c>
      <c r="BA2305" s="18">
        <f t="shared" si="6209"/>
        <v>0</v>
      </c>
      <c r="BB2305" s="18">
        <f t="shared" si="6209"/>
        <v>0</v>
      </c>
      <c r="BC2305" s="18">
        <f t="shared" si="6204"/>
        <v>3375.2330000000002</v>
      </c>
      <c r="BD2305" s="18">
        <f t="shared" si="6205"/>
        <v>3377.5</v>
      </c>
      <c r="BE2305" s="18">
        <f t="shared" si="6206"/>
        <v>3377.5</v>
      </c>
      <c r="BF2305" s="18">
        <f t="shared" si="6209"/>
        <v>0</v>
      </c>
      <c r="BG2305" s="18">
        <f t="shared" si="6209"/>
        <v>0</v>
      </c>
      <c r="BH2305" s="18">
        <f t="shared" si="6209"/>
        <v>0</v>
      </c>
      <c r="BI2305" s="18">
        <f t="shared" si="6201"/>
        <v>3375.2330000000002</v>
      </c>
      <c r="BJ2305" s="18">
        <f t="shared" si="6202"/>
        <v>3377.5</v>
      </c>
      <c r="BK2305" s="18">
        <f t="shared" si="6203"/>
        <v>3377.5</v>
      </c>
      <c r="BL2305" s="18">
        <f t="shared" si="6209"/>
        <v>0</v>
      </c>
      <c r="BM2305" s="18">
        <f t="shared" si="6209"/>
        <v>0</v>
      </c>
      <c r="BN2305" s="18">
        <f t="shared" si="6209"/>
        <v>0</v>
      </c>
      <c r="BO2305" s="18">
        <f t="shared" si="6121"/>
        <v>3375.2330000000002</v>
      </c>
      <c r="BP2305" s="18">
        <f t="shared" si="6122"/>
        <v>3377.5</v>
      </c>
      <c r="BQ2305" s="18">
        <f t="shared" si="6123"/>
        <v>3377.5</v>
      </c>
      <c r="BR2305" s="18">
        <f t="shared" si="6209"/>
        <v>0</v>
      </c>
      <c r="BS2305" s="18">
        <f t="shared" si="6209"/>
        <v>0</v>
      </c>
      <c r="BT2305" s="18">
        <f t="shared" si="6209"/>
        <v>0</v>
      </c>
      <c r="BU2305" s="18">
        <f t="shared" si="6094"/>
        <v>3375.2330000000002</v>
      </c>
      <c r="BV2305" s="18">
        <f t="shared" si="6095"/>
        <v>3377.5</v>
      </c>
      <c r="BW2305" s="18">
        <f t="shared" si="6096"/>
        <v>3377.5</v>
      </c>
      <c r="BX2305" s="18">
        <f t="shared" si="6209"/>
        <v>0</v>
      </c>
      <c r="BY2305" s="18">
        <f t="shared" si="6209"/>
        <v>0</v>
      </c>
      <c r="BZ2305" s="18">
        <f t="shared" si="6209"/>
        <v>0</v>
      </c>
      <c r="CA2305" s="18">
        <f t="shared" si="6072"/>
        <v>3375.2330000000002</v>
      </c>
      <c r="CB2305" s="18">
        <f t="shared" si="6073"/>
        <v>3377.5</v>
      </c>
      <c r="CC2305" s="18">
        <f t="shared" si="6074"/>
        <v>3377.5</v>
      </c>
      <c r="CD2305" s="18">
        <f t="shared" si="6209"/>
        <v>0</v>
      </c>
      <c r="CE2305" s="27"/>
      <c r="CF2305" s="33"/>
    </row>
    <row r="2306" spans="1:84" ht="46.8" x14ac:dyDescent="0.3">
      <c r="A2306" s="41" t="s">
        <v>394</v>
      </c>
      <c r="B2306" s="39">
        <v>240</v>
      </c>
      <c r="C2306" s="41"/>
      <c r="D2306" s="41"/>
      <c r="E2306" s="14" t="s">
        <v>559</v>
      </c>
      <c r="F2306" s="18">
        <f t="shared" si="6207"/>
        <v>3377.5</v>
      </c>
      <c r="G2306" s="18">
        <f t="shared" si="6207"/>
        <v>3377.5</v>
      </c>
      <c r="H2306" s="18">
        <f t="shared" si="6207"/>
        <v>3377.5</v>
      </c>
      <c r="I2306" s="18">
        <f t="shared" si="6207"/>
        <v>0</v>
      </c>
      <c r="J2306" s="18">
        <f t="shared" si="6207"/>
        <v>0</v>
      </c>
      <c r="K2306" s="18">
        <f t="shared" si="6207"/>
        <v>0</v>
      </c>
      <c r="L2306" s="18">
        <f t="shared" ref="L2306:L2373" si="6210">F2306+I2306</f>
        <v>3377.5</v>
      </c>
      <c r="M2306" s="18">
        <f t="shared" ref="M2306:M2373" si="6211">G2306+J2306</f>
        <v>3377.5</v>
      </c>
      <c r="N2306" s="18">
        <f t="shared" ref="N2306:N2373" si="6212">H2306+K2306</f>
        <v>3377.5</v>
      </c>
      <c r="O2306" s="18">
        <f t="shared" si="6208"/>
        <v>0</v>
      </c>
      <c r="P2306" s="18">
        <f t="shared" si="6208"/>
        <v>0</v>
      </c>
      <c r="Q2306" s="18">
        <f t="shared" si="6208"/>
        <v>0</v>
      </c>
      <c r="R2306" s="18">
        <f t="shared" si="6208"/>
        <v>0</v>
      </c>
      <c r="S2306" s="18">
        <f t="shared" si="6208"/>
        <v>0</v>
      </c>
      <c r="T2306" s="18">
        <f t="shared" si="6091"/>
        <v>3377.5</v>
      </c>
      <c r="U2306" s="18">
        <f t="shared" si="6092"/>
        <v>3377.5</v>
      </c>
      <c r="V2306" s="18">
        <f t="shared" si="6093"/>
        <v>3377.5</v>
      </c>
      <c r="W2306" s="18">
        <f t="shared" si="6209"/>
        <v>-2.2669999999999999</v>
      </c>
      <c r="X2306" s="18">
        <f t="shared" si="6209"/>
        <v>0</v>
      </c>
      <c r="Y2306" s="18">
        <f t="shared" si="6209"/>
        <v>0</v>
      </c>
      <c r="Z2306" s="18">
        <f t="shared" si="6209"/>
        <v>0</v>
      </c>
      <c r="AA2306" s="18">
        <f t="shared" si="6209"/>
        <v>0</v>
      </c>
      <c r="AB2306" s="18">
        <f t="shared" si="6209"/>
        <v>0</v>
      </c>
      <c r="AC2306" s="18">
        <f t="shared" si="6069"/>
        <v>3375.2330000000002</v>
      </c>
      <c r="AD2306" s="18">
        <f t="shared" si="6070"/>
        <v>3377.5</v>
      </c>
      <c r="AE2306" s="18">
        <f t="shared" si="6071"/>
        <v>3377.5</v>
      </c>
      <c r="AF2306" s="18">
        <f t="shared" si="6209"/>
        <v>0</v>
      </c>
      <c r="AG2306" s="18">
        <f t="shared" si="6209"/>
        <v>0</v>
      </c>
      <c r="AH2306" s="18">
        <f t="shared" si="6209"/>
        <v>0</v>
      </c>
      <c r="AI2306" s="18">
        <f t="shared" si="6127"/>
        <v>3375.2330000000002</v>
      </c>
      <c r="AJ2306" s="18">
        <f t="shared" si="6128"/>
        <v>3377.5</v>
      </c>
      <c r="AK2306" s="18">
        <f t="shared" si="6129"/>
        <v>3377.5</v>
      </c>
      <c r="AL2306" s="18">
        <f t="shared" si="6209"/>
        <v>0</v>
      </c>
      <c r="AM2306" s="18">
        <f t="shared" si="6130"/>
        <v>3375.2330000000002</v>
      </c>
      <c r="AN2306" s="18">
        <f t="shared" si="6209"/>
        <v>0</v>
      </c>
      <c r="AO2306" s="18">
        <f t="shared" si="6209"/>
        <v>0</v>
      </c>
      <c r="AP2306" s="18">
        <f t="shared" si="6209"/>
        <v>0</v>
      </c>
      <c r="AQ2306" s="18">
        <f t="shared" si="6047"/>
        <v>3375.2330000000002</v>
      </c>
      <c r="AR2306" s="18">
        <f t="shared" si="6048"/>
        <v>3377.5</v>
      </c>
      <c r="AS2306" s="18">
        <f t="shared" si="6049"/>
        <v>3377.5</v>
      </c>
      <c r="AT2306" s="18">
        <f t="shared" si="6209"/>
        <v>0</v>
      </c>
      <c r="AU2306" s="18">
        <f t="shared" si="6209"/>
        <v>0</v>
      </c>
      <c r="AV2306" s="18">
        <f t="shared" si="6209"/>
        <v>0</v>
      </c>
      <c r="AW2306" s="18">
        <f t="shared" si="6050"/>
        <v>3375.2330000000002</v>
      </c>
      <c r="AX2306" s="18">
        <f t="shared" si="6051"/>
        <v>3377.5</v>
      </c>
      <c r="AY2306" s="18">
        <f t="shared" si="6052"/>
        <v>3377.5</v>
      </c>
      <c r="AZ2306" s="18">
        <f t="shared" si="6209"/>
        <v>0</v>
      </c>
      <c r="BA2306" s="18">
        <f t="shared" si="6209"/>
        <v>0</v>
      </c>
      <c r="BB2306" s="18">
        <f t="shared" si="6209"/>
        <v>0</v>
      </c>
      <c r="BC2306" s="18">
        <f t="shared" si="6204"/>
        <v>3375.2330000000002</v>
      </c>
      <c r="BD2306" s="18">
        <f t="shared" si="6205"/>
        <v>3377.5</v>
      </c>
      <c r="BE2306" s="18">
        <f t="shared" si="6206"/>
        <v>3377.5</v>
      </c>
      <c r="BF2306" s="18">
        <f t="shared" si="6209"/>
        <v>0</v>
      </c>
      <c r="BG2306" s="18">
        <f t="shared" si="6209"/>
        <v>0</v>
      </c>
      <c r="BH2306" s="18">
        <f t="shared" si="6209"/>
        <v>0</v>
      </c>
      <c r="BI2306" s="18">
        <f t="shared" si="6201"/>
        <v>3375.2330000000002</v>
      </c>
      <c r="BJ2306" s="18">
        <f t="shared" si="6202"/>
        <v>3377.5</v>
      </c>
      <c r="BK2306" s="18">
        <f t="shared" si="6203"/>
        <v>3377.5</v>
      </c>
      <c r="BL2306" s="18">
        <f t="shared" si="6209"/>
        <v>0</v>
      </c>
      <c r="BM2306" s="18">
        <f t="shared" si="6209"/>
        <v>0</v>
      </c>
      <c r="BN2306" s="18">
        <f t="shared" si="6209"/>
        <v>0</v>
      </c>
      <c r="BO2306" s="18">
        <f t="shared" si="6121"/>
        <v>3375.2330000000002</v>
      </c>
      <c r="BP2306" s="18">
        <f t="shared" si="6122"/>
        <v>3377.5</v>
      </c>
      <c r="BQ2306" s="18">
        <f t="shared" si="6123"/>
        <v>3377.5</v>
      </c>
      <c r="BR2306" s="18">
        <f t="shared" si="6209"/>
        <v>0</v>
      </c>
      <c r="BS2306" s="18">
        <f t="shared" si="6209"/>
        <v>0</v>
      </c>
      <c r="BT2306" s="18">
        <f t="shared" si="6209"/>
        <v>0</v>
      </c>
      <c r="BU2306" s="18">
        <f t="shared" si="6094"/>
        <v>3375.2330000000002</v>
      </c>
      <c r="BV2306" s="18">
        <f t="shared" si="6095"/>
        <v>3377.5</v>
      </c>
      <c r="BW2306" s="18">
        <f t="shared" si="6096"/>
        <v>3377.5</v>
      </c>
      <c r="BX2306" s="18">
        <f t="shared" si="6209"/>
        <v>0</v>
      </c>
      <c r="BY2306" s="18">
        <f t="shared" si="6209"/>
        <v>0</v>
      </c>
      <c r="BZ2306" s="18">
        <f t="shared" si="6209"/>
        <v>0</v>
      </c>
      <c r="CA2306" s="18">
        <f t="shared" si="6072"/>
        <v>3375.2330000000002</v>
      </c>
      <c r="CB2306" s="18">
        <f t="shared" si="6073"/>
        <v>3377.5</v>
      </c>
      <c r="CC2306" s="18">
        <f t="shared" si="6074"/>
        <v>3377.5</v>
      </c>
      <c r="CD2306" s="18">
        <f t="shared" si="6209"/>
        <v>0</v>
      </c>
      <c r="CE2306" s="27"/>
      <c r="CF2306" s="33"/>
    </row>
    <row r="2307" spans="1:84" ht="31.2" x14ac:dyDescent="0.3">
      <c r="A2307" s="41" t="s">
        <v>394</v>
      </c>
      <c r="B2307" s="39">
        <v>240</v>
      </c>
      <c r="C2307" s="41" t="s">
        <v>198</v>
      </c>
      <c r="D2307" s="41" t="s">
        <v>198</v>
      </c>
      <c r="E2307" s="14" t="s">
        <v>528</v>
      </c>
      <c r="F2307" s="18">
        <v>3377.5</v>
      </c>
      <c r="G2307" s="18">
        <v>3377.5</v>
      </c>
      <c r="H2307" s="18">
        <v>3377.5</v>
      </c>
      <c r="I2307" s="18"/>
      <c r="J2307" s="18"/>
      <c r="K2307" s="18"/>
      <c r="L2307" s="18">
        <f t="shared" si="6210"/>
        <v>3377.5</v>
      </c>
      <c r="M2307" s="18">
        <f t="shared" si="6211"/>
        <v>3377.5</v>
      </c>
      <c r="N2307" s="18">
        <f t="shared" si="6212"/>
        <v>3377.5</v>
      </c>
      <c r="O2307" s="18"/>
      <c r="P2307" s="18"/>
      <c r="Q2307" s="18"/>
      <c r="R2307" s="18"/>
      <c r="S2307" s="18"/>
      <c r="T2307" s="18">
        <f t="shared" si="6091"/>
        <v>3377.5</v>
      </c>
      <c r="U2307" s="18">
        <f t="shared" si="6092"/>
        <v>3377.5</v>
      </c>
      <c r="V2307" s="18">
        <f t="shared" si="6093"/>
        <v>3377.5</v>
      </c>
      <c r="W2307" s="18">
        <v>-2.2669999999999999</v>
      </c>
      <c r="X2307" s="18"/>
      <c r="Y2307" s="18"/>
      <c r="Z2307" s="18"/>
      <c r="AA2307" s="18"/>
      <c r="AB2307" s="18"/>
      <c r="AC2307" s="18">
        <f t="shared" si="6069"/>
        <v>3375.2330000000002</v>
      </c>
      <c r="AD2307" s="18">
        <f t="shared" si="6070"/>
        <v>3377.5</v>
      </c>
      <c r="AE2307" s="18">
        <f t="shared" si="6071"/>
        <v>3377.5</v>
      </c>
      <c r="AF2307" s="18"/>
      <c r="AG2307" s="18"/>
      <c r="AH2307" s="18"/>
      <c r="AI2307" s="18">
        <f t="shared" si="6127"/>
        <v>3375.2330000000002</v>
      </c>
      <c r="AJ2307" s="18">
        <f t="shared" si="6128"/>
        <v>3377.5</v>
      </c>
      <c r="AK2307" s="18">
        <f t="shared" si="6129"/>
        <v>3377.5</v>
      </c>
      <c r="AL2307" s="18"/>
      <c r="AM2307" s="18">
        <f t="shared" si="6130"/>
        <v>3375.2330000000002</v>
      </c>
      <c r="AN2307" s="18"/>
      <c r="AO2307" s="18"/>
      <c r="AP2307" s="18"/>
      <c r="AQ2307" s="18">
        <f t="shared" si="6047"/>
        <v>3375.2330000000002</v>
      </c>
      <c r="AR2307" s="18">
        <f t="shared" si="6048"/>
        <v>3377.5</v>
      </c>
      <c r="AS2307" s="18">
        <f t="shared" si="6049"/>
        <v>3377.5</v>
      </c>
      <c r="AT2307" s="18"/>
      <c r="AU2307" s="18"/>
      <c r="AV2307" s="18"/>
      <c r="AW2307" s="18">
        <f t="shared" si="6050"/>
        <v>3375.2330000000002</v>
      </c>
      <c r="AX2307" s="18">
        <f t="shared" si="6051"/>
        <v>3377.5</v>
      </c>
      <c r="AY2307" s="18">
        <f t="shared" si="6052"/>
        <v>3377.5</v>
      </c>
      <c r="AZ2307" s="18"/>
      <c r="BA2307" s="18"/>
      <c r="BB2307" s="18"/>
      <c r="BC2307" s="18">
        <f t="shared" si="6204"/>
        <v>3375.2330000000002</v>
      </c>
      <c r="BD2307" s="18">
        <f t="shared" si="6205"/>
        <v>3377.5</v>
      </c>
      <c r="BE2307" s="18">
        <f t="shared" si="6206"/>
        <v>3377.5</v>
      </c>
      <c r="BF2307" s="18"/>
      <c r="BG2307" s="18"/>
      <c r="BH2307" s="18"/>
      <c r="BI2307" s="18">
        <f t="shared" si="6201"/>
        <v>3375.2330000000002</v>
      </c>
      <c r="BJ2307" s="18">
        <f t="shared" si="6202"/>
        <v>3377.5</v>
      </c>
      <c r="BK2307" s="18">
        <f t="shared" si="6203"/>
        <v>3377.5</v>
      </c>
      <c r="BL2307" s="18"/>
      <c r="BM2307" s="18"/>
      <c r="BN2307" s="18"/>
      <c r="BO2307" s="18">
        <f t="shared" si="6121"/>
        <v>3375.2330000000002</v>
      </c>
      <c r="BP2307" s="18">
        <f t="shared" si="6122"/>
        <v>3377.5</v>
      </c>
      <c r="BQ2307" s="18">
        <f t="shared" si="6123"/>
        <v>3377.5</v>
      </c>
      <c r="BR2307" s="18"/>
      <c r="BS2307" s="18"/>
      <c r="BT2307" s="18"/>
      <c r="BU2307" s="18">
        <f t="shared" si="6094"/>
        <v>3375.2330000000002</v>
      </c>
      <c r="BV2307" s="18">
        <f t="shared" si="6095"/>
        <v>3377.5</v>
      </c>
      <c r="BW2307" s="18">
        <f t="shared" si="6096"/>
        <v>3377.5</v>
      </c>
      <c r="BX2307" s="18"/>
      <c r="BY2307" s="18"/>
      <c r="BZ2307" s="18"/>
      <c r="CA2307" s="18">
        <f t="shared" si="6072"/>
        <v>3375.2330000000002</v>
      </c>
      <c r="CB2307" s="18">
        <f t="shared" si="6073"/>
        <v>3377.5</v>
      </c>
      <c r="CC2307" s="18">
        <f t="shared" si="6074"/>
        <v>3377.5</v>
      </c>
      <c r="CD2307" s="18"/>
      <c r="CE2307" s="27"/>
      <c r="CF2307" s="33"/>
    </row>
    <row r="2308" spans="1:84" x14ac:dyDescent="0.3">
      <c r="A2308" s="41" t="s">
        <v>394</v>
      </c>
      <c r="B2308" s="39">
        <v>800</v>
      </c>
      <c r="C2308" s="41"/>
      <c r="D2308" s="41"/>
      <c r="E2308" s="14" t="s">
        <v>556</v>
      </c>
      <c r="F2308" s="18">
        <f t="shared" ref="F2308:K2309" si="6213">F2309</f>
        <v>20.6</v>
      </c>
      <c r="G2308" s="18">
        <f t="shared" si="6213"/>
        <v>20.6</v>
      </c>
      <c r="H2308" s="18">
        <f t="shared" si="6213"/>
        <v>20.6</v>
      </c>
      <c r="I2308" s="18">
        <f t="shared" si="6213"/>
        <v>0</v>
      </c>
      <c r="J2308" s="18">
        <f t="shared" si="6213"/>
        <v>0</v>
      </c>
      <c r="K2308" s="18">
        <f t="shared" si="6213"/>
        <v>0</v>
      </c>
      <c r="L2308" s="18">
        <f t="shared" si="6210"/>
        <v>20.6</v>
      </c>
      <c r="M2308" s="18">
        <f t="shared" si="6211"/>
        <v>20.6</v>
      </c>
      <c r="N2308" s="18">
        <f t="shared" si="6212"/>
        <v>20.6</v>
      </c>
      <c r="O2308" s="18">
        <f t="shared" ref="O2308:S2309" si="6214">O2309</f>
        <v>0</v>
      </c>
      <c r="P2308" s="18">
        <f t="shared" si="6214"/>
        <v>0</v>
      </c>
      <c r="Q2308" s="18">
        <f t="shared" si="6214"/>
        <v>0</v>
      </c>
      <c r="R2308" s="18">
        <f t="shared" si="6214"/>
        <v>0</v>
      </c>
      <c r="S2308" s="18">
        <f t="shared" si="6214"/>
        <v>0</v>
      </c>
      <c r="T2308" s="18">
        <f t="shared" si="6091"/>
        <v>20.6</v>
      </c>
      <c r="U2308" s="18">
        <f t="shared" si="6092"/>
        <v>20.6</v>
      </c>
      <c r="V2308" s="18">
        <f t="shared" si="6093"/>
        <v>20.6</v>
      </c>
      <c r="W2308" s="18">
        <f t="shared" ref="W2308:CD2309" si="6215">W2309</f>
        <v>0</v>
      </c>
      <c r="X2308" s="18">
        <f t="shared" si="6215"/>
        <v>0</v>
      </c>
      <c r="Y2308" s="18">
        <f t="shared" si="6215"/>
        <v>0</v>
      </c>
      <c r="Z2308" s="18">
        <f t="shared" si="6215"/>
        <v>0</v>
      </c>
      <c r="AA2308" s="18">
        <f t="shared" si="6215"/>
        <v>0</v>
      </c>
      <c r="AB2308" s="18">
        <f t="shared" si="6215"/>
        <v>0</v>
      </c>
      <c r="AC2308" s="18">
        <f t="shared" si="6069"/>
        <v>20.6</v>
      </c>
      <c r="AD2308" s="18">
        <f t="shared" si="6070"/>
        <v>20.6</v>
      </c>
      <c r="AE2308" s="18">
        <f t="shared" si="6071"/>
        <v>20.6</v>
      </c>
      <c r="AF2308" s="18">
        <f t="shared" si="6215"/>
        <v>0</v>
      </c>
      <c r="AG2308" s="18">
        <f t="shared" si="6215"/>
        <v>0</v>
      </c>
      <c r="AH2308" s="18">
        <f t="shared" si="6215"/>
        <v>0</v>
      </c>
      <c r="AI2308" s="18">
        <f t="shared" si="6127"/>
        <v>20.6</v>
      </c>
      <c r="AJ2308" s="18">
        <f t="shared" si="6128"/>
        <v>20.6</v>
      </c>
      <c r="AK2308" s="18">
        <f t="shared" si="6129"/>
        <v>20.6</v>
      </c>
      <c r="AL2308" s="18">
        <f t="shared" si="6215"/>
        <v>0</v>
      </c>
      <c r="AM2308" s="18">
        <f t="shared" si="6130"/>
        <v>20.6</v>
      </c>
      <c r="AN2308" s="18">
        <f t="shared" si="6215"/>
        <v>0</v>
      </c>
      <c r="AO2308" s="18">
        <f t="shared" si="6215"/>
        <v>0</v>
      </c>
      <c r="AP2308" s="18">
        <f t="shared" si="6215"/>
        <v>0</v>
      </c>
      <c r="AQ2308" s="18">
        <f t="shared" si="6047"/>
        <v>20.6</v>
      </c>
      <c r="AR2308" s="18">
        <f t="shared" si="6048"/>
        <v>20.6</v>
      </c>
      <c r="AS2308" s="18">
        <f t="shared" si="6049"/>
        <v>20.6</v>
      </c>
      <c r="AT2308" s="18">
        <f t="shared" si="6215"/>
        <v>0</v>
      </c>
      <c r="AU2308" s="18">
        <f t="shared" si="6215"/>
        <v>0</v>
      </c>
      <c r="AV2308" s="18">
        <f t="shared" si="6215"/>
        <v>0</v>
      </c>
      <c r="AW2308" s="18">
        <f t="shared" si="6050"/>
        <v>20.6</v>
      </c>
      <c r="AX2308" s="18">
        <f t="shared" si="6051"/>
        <v>20.6</v>
      </c>
      <c r="AY2308" s="18">
        <f t="shared" si="6052"/>
        <v>20.6</v>
      </c>
      <c r="AZ2308" s="18">
        <f t="shared" si="6215"/>
        <v>0</v>
      </c>
      <c r="BA2308" s="18">
        <f t="shared" si="6215"/>
        <v>0</v>
      </c>
      <c r="BB2308" s="18">
        <f t="shared" si="6215"/>
        <v>0</v>
      </c>
      <c r="BC2308" s="18">
        <f t="shared" si="6204"/>
        <v>20.6</v>
      </c>
      <c r="BD2308" s="18">
        <f t="shared" si="6205"/>
        <v>20.6</v>
      </c>
      <c r="BE2308" s="18">
        <f t="shared" si="6206"/>
        <v>20.6</v>
      </c>
      <c r="BF2308" s="18">
        <f t="shared" si="6215"/>
        <v>0</v>
      </c>
      <c r="BG2308" s="18">
        <f t="shared" si="6215"/>
        <v>0</v>
      </c>
      <c r="BH2308" s="18">
        <f t="shared" si="6215"/>
        <v>0</v>
      </c>
      <c r="BI2308" s="18">
        <f t="shared" si="6201"/>
        <v>20.6</v>
      </c>
      <c r="BJ2308" s="18">
        <f t="shared" si="6202"/>
        <v>20.6</v>
      </c>
      <c r="BK2308" s="18">
        <f t="shared" si="6203"/>
        <v>20.6</v>
      </c>
      <c r="BL2308" s="18">
        <f t="shared" si="6215"/>
        <v>0</v>
      </c>
      <c r="BM2308" s="18">
        <f t="shared" si="6215"/>
        <v>0</v>
      </c>
      <c r="BN2308" s="18">
        <f t="shared" si="6215"/>
        <v>0</v>
      </c>
      <c r="BO2308" s="18">
        <f t="shared" si="6121"/>
        <v>20.6</v>
      </c>
      <c r="BP2308" s="18">
        <f t="shared" si="6122"/>
        <v>20.6</v>
      </c>
      <c r="BQ2308" s="18">
        <f t="shared" si="6123"/>
        <v>20.6</v>
      </c>
      <c r="BR2308" s="18">
        <f t="shared" si="6215"/>
        <v>0</v>
      </c>
      <c r="BS2308" s="18">
        <f t="shared" si="6215"/>
        <v>0</v>
      </c>
      <c r="BT2308" s="18">
        <f t="shared" si="6215"/>
        <v>0</v>
      </c>
      <c r="BU2308" s="18">
        <f t="shared" si="6094"/>
        <v>20.6</v>
      </c>
      <c r="BV2308" s="18">
        <f t="shared" si="6095"/>
        <v>20.6</v>
      </c>
      <c r="BW2308" s="18">
        <f t="shared" si="6096"/>
        <v>20.6</v>
      </c>
      <c r="BX2308" s="18">
        <f t="shared" si="6215"/>
        <v>0</v>
      </c>
      <c r="BY2308" s="18">
        <f t="shared" si="6215"/>
        <v>0</v>
      </c>
      <c r="BZ2308" s="18">
        <f t="shared" si="6215"/>
        <v>0</v>
      </c>
      <c r="CA2308" s="18">
        <f t="shared" si="6072"/>
        <v>20.6</v>
      </c>
      <c r="CB2308" s="18">
        <f t="shared" si="6073"/>
        <v>20.6</v>
      </c>
      <c r="CC2308" s="18">
        <f t="shared" si="6074"/>
        <v>20.6</v>
      </c>
      <c r="CD2308" s="18">
        <f t="shared" si="6215"/>
        <v>0</v>
      </c>
      <c r="CE2308" s="27"/>
      <c r="CF2308" s="33"/>
    </row>
    <row r="2309" spans="1:84" x14ac:dyDescent="0.3">
      <c r="A2309" s="41" t="s">
        <v>394</v>
      </c>
      <c r="B2309" s="39">
        <v>850</v>
      </c>
      <c r="C2309" s="41"/>
      <c r="D2309" s="41"/>
      <c r="E2309" s="14" t="s">
        <v>573</v>
      </c>
      <c r="F2309" s="18">
        <f t="shared" si="6213"/>
        <v>20.6</v>
      </c>
      <c r="G2309" s="18">
        <f t="shared" si="6213"/>
        <v>20.6</v>
      </c>
      <c r="H2309" s="18">
        <f t="shared" si="6213"/>
        <v>20.6</v>
      </c>
      <c r="I2309" s="18">
        <f t="shared" si="6213"/>
        <v>0</v>
      </c>
      <c r="J2309" s="18">
        <f t="shared" si="6213"/>
        <v>0</v>
      </c>
      <c r="K2309" s="18">
        <f t="shared" si="6213"/>
        <v>0</v>
      </c>
      <c r="L2309" s="18">
        <f t="shared" si="6210"/>
        <v>20.6</v>
      </c>
      <c r="M2309" s="18">
        <f t="shared" si="6211"/>
        <v>20.6</v>
      </c>
      <c r="N2309" s="18">
        <f t="shared" si="6212"/>
        <v>20.6</v>
      </c>
      <c r="O2309" s="18">
        <f t="shared" si="6214"/>
        <v>0</v>
      </c>
      <c r="P2309" s="18">
        <f t="shared" si="6214"/>
        <v>0</v>
      </c>
      <c r="Q2309" s="18">
        <f t="shared" si="6214"/>
        <v>0</v>
      </c>
      <c r="R2309" s="18">
        <f t="shared" si="6214"/>
        <v>0</v>
      </c>
      <c r="S2309" s="18">
        <f t="shared" si="6214"/>
        <v>0</v>
      </c>
      <c r="T2309" s="18">
        <f t="shared" si="6091"/>
        <v>20.6</v>
      </c>
      <c r="U2309" s="18">
        <f t="shared" si="6092"/>
        <v>20.6</v>
      </c>
      <c r="V2309" s="18">
        <f t="shared" si="6093"/>
        <v>20.6</v>
      </c>
      <c r="W2309" s="18">
        <f t="shared" si="6215"/>
        <v>0</v>
      </c>
      <c r="X2309" s="18">
        <f t="shared" si="6215"/>
        <v>0</v>
      </c>
      <c r="Y2309" s="18">
        <f t="shared" si="6215"/>
        <v>0</v>
      </c>
      <c r="Z2309" s="18">
        <f t="shared" si="6215"/>
        <v>0</v>
      </c>
      <c r="AA2309" s="18">
        <f t="shared" si="6215"/>
        <v>0</v>
      </c>
      <c r="AB2309" s="18">
        <f t="shared" si="6215"/>
        <v>0</v>
      </c>
      <c r="AC2309" s="18">
        <f t="shared" si="6069"/>
        <v>20.6</v>
      </c>
      <c r="AD2309" s="18">
        <f t="shared" si="6070"/>
        <v>20.6</v>
      </c>
      <c r="AE2309" s="18">
        <f t="shared" si="6071"/>
        <v>20.6</v>
      </c>
      <c r="AF2309" s="18">
        <f t="shared" si="6215"/>
        <v>0</v>
      </c>
      <c r="AG2309" s="18">
        <f t="shared" si="6215"/>
        <v>0</v>
      </c>
      <c r="AH2309" s="18">
        <f t="shared" si="6215"/>
        <v>0</v>
      </c>
      <c r="AI2309" s="18">
        <f t="shared" si="6127"/>
        <v>20.6</v>
      </c>
      <c r="AJ2309" s="18">
        <f t="shared" si="6128"/>
        <v>20.6</v>
      </c>
      <c r="AK2309" s="18">
        <f t="shared" si="6129"/>
        <v>20.6</v>
      </c>
      <c r="AL2309" s="18">
        <f t="shared" si="6215"/>
        <v>0</v>
      </c>
      <c r="AM2309" s="18">
        <f t="shared" si="6130"/>
        <v>20.6</v>
      </c>
      <c r="AN2309" s="18">
        <f t="shared" si="6215"/>
        <v>0</v>
      </c>
      <c r="AO2309" s="18">
        <f t="shared" si="6215"/>
        <v>0</v>
      </c>
      <c r="AP2309" s="18">
        <f t="shared" si="6215"/>
        <v>0</v>
      </c>
      <c r="AQ2309" s="18">
        <f t="shared" si="6047"/>
        <v>20.6</v>
      </c>
      <c r="AR2309" s="18">
        <f t="shared" si="6048"/>
        <v>20.6</v>
      </c>
      <c r="AS2309" s="18">
        <f t="shared" si="6049"/>
        <v>20.6</v>
      </c>
      <c r="AT2309" s="18">
        <f t="shared" si="6215"/>
        <v>0</v>
      </c>
      <c r="AU2309" s="18">
        <f t="shared" si="6215"/>
        <v>0</v>
      </c>
      <c r="AV2309" s="18">
        <f t="shared" si="6215"/>
        <v>0</v>
      </c>
      <c r="AW2309" s="18">
        <f t="shared" si="6050"/>
        <v>20.6</v>
      </c>
      <c r="AX2309" s="18">
        <f t="shared" si="6051"/>
        <v>20.6</v>
      </c>
      <c r="AY2309" s="18">
        <f t="shared" si="6052"/>
        <v>20.6</v>
      </c>
      <c r="AZ2309" s="18">
        <f t="shared" si="6215"/>
        <v>0</v>
      </c>
      <c r="BA2309" s="18">
        <f t="shared" si="6215"/>
        <v>0</v>
      </c>
      <c r="BB2309" s="18">
        <f t="shared" si="6215"/>
        <v>0</v>
      </c>
      <c r="BC2309" s="18">
        <f t="shared" si="6204"/>
        <v>20.6</v>
      </c>
      <c r="BD2309" s="18">
        <f t="shared" si="6205"/>
        <v>20.6</v>
      </c>
      <c r="BE2309" s="18">
        <f t="shared" si="6206"/>
        <v>20.6</v>
      </c>
      <c r="BF2309" s="18">
        <f t="shared" si="6215"/>
        <v>0</v>
      </c>
      <c r="BG2309" s="18">
        <f t="shared" si="6215"/>
        <v>0</v>
      </c>
      <c r="BH2309" s="18">
        <f t="shared" si="6215"/>
        <v>0</v>
      </c>
      <c r="BI2309" s="18">
        <f t="shared" si="6201"/>
        <v>20.6</v>
      </c>
      <c r="BJ2309" s="18">
        <f t="shared" si="6202"/>
        <v>20.6</v>
      </c>
      <c r="BK2309" s="18">
        <f t="shared" si="6203"/>
        <v>20.6</v>
      </c>
      <c r="BL2309" s="18">
        <f t="shared" si="6215"/>
        <v>0</v>
      </c>
      <c r="BM2309" s="18">
        <f t="shared" si="6215"/>
        <v>0</v>
      </c>
      <c r="BN2309" s="18">
        <f t="shared" si="6215"/>
        <v>0</v>
      </c>
      <c r="BO2309" s="18">
        <f t="shared" si="6121"/>
        <v>20.6</v>
      </c>
      <c r="BP2309" s="18">
        <f t="shared" si="6122"/>
        <v>20.6</v>
      </c>
      <c r="BQ2309" s="18">
        <f t="shared" si="6123"/>
        <v>20.6</v>
      </c>
      <c r="BR2309" s="18">
        <f t="shared" si="6215"/>
        <v>0</v>
      </c>
      <c r="BS2309" s="18">
        <f t="shared" si="6215"/>
        <v>0</v>
      </c>
      <c r="BT2309" s="18">
        <f t="shared" si="6215"/>
        <v>0</v>
      </c>
      <c r="BU2309" s="18">
        <f t="shared" si="6094"/>
        <v>20.6</v>
      </c>
      <c r="BV2309" s="18">
        <f t="shared" si="6095"/>
        <v>20.6</v>
      </c>
      <c r="BW2309" s="18">
        <f t="shared" si="6096"/>
        <v>20.6</v>
      </c>
      <c r="BX2309" s="18">
        <f t="shared" si="6215"/>
        <v>0</v>
      </c>
      <c r="BY2309" s="18">
        <f t="shared" si="6215"/>
        <v>0</v>
      </c>
      <c r="BZ2309" s="18">
        <f t="shared" si="6215"/>
        <v>0</v>
      </c>
      <c r="CA2309" s="18">
        <f t="shared" si="6072"/>
        <v>20.6</v>
      </c>
      <c r="CB2309" s="18">
        <f t="shared" si="6073"/>
        <v>20.6</v>
      </c>
      <c r="CC2309" s="18">
        <f t="shared" si="6074"/>
        <v>20.6</v>
      </c>
      <c r="CD2309" s="18">
        <f t="shared" si="6215"/>
        <v>0</v>
      </c>
      <c r="CE2309" s="27"/>
      <c r="CF2309" s="33"/>
    </row>
    <row r="2310" spans="1:84" ht="31.2" x14ac:dyDescent="0.3">
      <c r="A2310" s="41" t="s">
        <v>394</v>
      </c>
      <c r="B2310" s="39">
        <v>850</v>
      </c>
      <c r="C2310" s="41" t="s">
        <v>198</v>
      </c>
      <c r="D2310" s="41" t="s">
        <v>198</v>
      </c>
      <c r="E2310" s="14" t="s">
        <v>528</v>
      </c>
      <c r="F2310" s="18">
        <v>20.6</v>
      </c>
      <c r="G2310" s="18">
        <v>20.6</v>
      </c>
      <c r="H2310" s="18">
        <v>20.6</v>
      </c>
      <c r="I2310" s="18"/>
      <c r="J2310" s="18"/>
      <c r="K2310" s="18"/>
      <c r="L2310" s="18">
        <f t="shared" si="6210"/>
        <v>20.6</v>
      </c>
      <c r="M2310" s="18">
        <f t="shared" si="6211"/>
        <v>20.6</v>
      </c>
      <c r="N2310" s="18">
        <f t="shared" si="6212"/>
        <v>20.6</v>
      </c>
      <c r="O2310" s="18"/>
      <c r="P2310" s="18"/>
      <c r="Q2310" s="18"/>
      <c r="R2310" s="18"/>
      <c r="S2310" s="18"/>
      <c r="T2310" s="18">
        <f t="shared" si="6091"/>
        <v>20.6</v>
      </c>
      <c r="U2310" s="18">
        <f t="shared" si="6092"/>
        <v>20.6</v>
      </c>
      <c r="V2310" s="18">
        <f t="shared" si="6093"/>
        <v>20.6</v>
      </c>
      <c r="W2310" s="18"/>
      <c r="X2310" s="18"/>
      <c r="Y2310" s="18"/>
      <c r="Z2310" s="18"/>
      <c r="AA2310" s="18"/>
      <c r="AB2310" s="18"/>
      <c r="AC2310" s="18">
        <f t="shared" si="6069"/>
        <v>20.6</v>
      </c>
      <c r="AD2310" s="18">
        <f t="shared" si="6070"/>
        <v>20.6</v>
      </c>
      <c r="AE2310" s="18">
        <f t="shared" si="6071"/>
        <v>20.6</v>
      </c>
      <c r="AF2310" s="18"/>
      <c r="AG2310" s="18"/>
      <c r="AH2310" s="18"/>
      <c r="AI2310" s="18">
        <f t="shared" si="6127"/>
        <v>20.6</v>
      </c>
      <c r="AJ2310" s="18">
        <f t="shared" si="6128"/>
        <v>20.6</v>
      </c>
      <c r="AK2310" s="18">
        <f t="shared" si="6129"/>
        <v>20.6</v>
      </c>
      <c r="AL2310" s="18"/>
      <c r="AM2310" s="18">
        <f t="shared" si="6130"/>
        <v>20.6</v>
      </c>
      <c r="AN2310" s="18"/>
      <c r="AO2310" s="18"/>
      <c r="AP2310" s="18"/>
      <c r="AQ2310" s="18">
        <f t="shared" si="6047"/>
        <v>20.6</v>
      </c>
      <c r="AR2310" s="18">
        <f t="shared" si="6048"/>
        <v>20.6</v>
      </c>
      <c r="AS2310" s="18">
        <f t="shared" si="6049"/>
        <v>20.6</v>
      </c>
      <c r="AT2310" s="18"/>
      <c r="AU2310" s="18"/>
      <c r="AV2310" s="18"/>
      <c r="AW2310" s="18">
        <f t="shared" si="6050"/>
        <v>20.6</v>
      </c>
      <c r="AX2310" s="18">
        <f t="shared" si="6051"/>
        <v>20.6</v>
      </c>
      <c r="AY2310" s="18">
        <f t="shared" si="6052"/>
        <v>20.6</v>
      </c>
      <c r="AZ2310" s="18"/>
      <c r="BA2310" s="18"/>
      <c r="BB2310" s="18"/>
      <c r="BC2310" s="18">
        <f t="shared" si="6204"/>
        <v>20.6</v>
      </c>
      <c r="BD2310" s="18">
        <f t="shared" si="6205"/>
        <v>20.6</v>
      </c>
      <c r="BE2310" s="18">
        <f t="shared" si="6206"/>
        <v>20.6</v>
      </c>
      <c r="BF2310" s="18"/>
      <c r="BG2310" s="18"/>
      <c r="BH2310" s="18"/>
      <c r="BI2310" s="18">
        <f t="shared" si="6201"/>
        <v>20.6</v>
      </c>
      <c r="BJ2310" s="18">
        <f t="shared" si="6202"/>
        <v>20.6</v>
      </c>
      <c r="BK2310" s="18">
        <f t="shared" si="6203"/>
        <v>20.6</v>
      </c>
      <c r="BL2310" s="18"/>
      <c r="BM2310" s="18"/>
      <c r="BN2310" s="18"/>
      <c r="BO2310" s="18">
        <f t="shared" si="6121"/>
        <v>20.6</v>
      </c>
      <c r="BP2310" s="18">
        <f t="shared" si="6122"/>
        <v>20.6</v>
      </c>
      <c r="BQ2310" s="18">
        <f t="shared" si="6123"/>
        <v>20.6</v>
      </c>
      <c r="BR2310" s="18"/>
      <c r="BS2310" s="18"/>
      <c r="BT2310" s="18"/>
      <c r="BU2310" s="18">
        <f t="shared" si="6094"/>
        <v>20.6</v>
      </c>
      <c r="BV2310" s="18">
        <f t="shared" si="6095"/>
        <v>20.6</v>
      </c>
      <c r="BW2310" s="18">
        <f t="shared" si="6096"/>
        <v>20.6</v>
      </c>
      <c r="BX2310" s="18"/>
      <c r="BY2310" s="18"/>
      <c r="BZ2310" s="18"/>
      <c r="CA2310" s="18">
        <f t="shared" si="6072"/>
        <v>20.6</v>
      </c>
      <c r="CB2310" s="18">
        <f t="shared" si="6073"/>
        <v>20.6</v>
      </c>
      <c r="CC2310" s="18">
        <f t="shared" si="6074"/>
        <v>20.6</v>
      </c>
      <c r="CD2310" s="18"/>
      <c r="CE2310" s="27"/>
      <c r="CF2310" s="33"/>
    </row>
    <row r="2311" spans="1:84" ht="31.2" x14ac:dyDescent="0.3">
      <c r="A2311" s="41" t="s">
        <v>395</v>
      </c>
      <c r="B2311" s="39"/>
      <c r="C2311" s="41"/>
      <c r="D2311" s="41"/>
      <c r="E2311" s="14" t="s">
        <v>728</v>
      </c>
      <c r="F2311" s="18">
        <f t="shared" ref="F2311:K2313" si="6216">F2312</f>
        <v>30173.599999999999</v>
      </c>
      <c r="G2311" s="18">
        <f t="shared" si="6216"/>
        <v>30173.599999999999</v>
      </c>
      <c r="H2311" s="18">
        <f t="shared" si="6216"/>
        <v>30173.599999999999</v>
      </c>
      <c r="I2311" s="18">
        <f t="shared" si="6216"/>
        <v>-1751.4</v>
      </c>
      <c r="J2311" s="18">
        <f t="shared" si="6216"/>
        <v>-20000</v>
      </c>
      <c r="K2311" s="18">
        <f t="shared" si="6216"/>
        <v>-20000</v>
      </c>
      <c r="L2311" s="18">
        <f t="shared" si="6210"/>
        <v>28422.199999999997</v>
      </c>
      <c r="M2311" s="18">
        <f t="shared" si="6211"/>
        <v>10173.599999999999</v>
      </c>
      <c r="N2311" s="18">
        <f t="shared" si="6212"/>
        <v>10173.599999999999</v>
      </c>
      <c r="O2311" s="18">
        <f t="shared" ref="O2311:S2313" si="6217">O2312</f>
        <v>6310.9930000000004</v>
      </c>
      <c r="P2311" s="18">
        <f t="shared" si="6217"/>
        <v>0</v>
      </c>
      <c r="Q2311" s="18">
        <f t="shared" si="6217"/>
        <v>0</v>
      </c>
      <c r="R2311" s="18">
        <f t="shared" si="6217"/>
        <v>0</v>
      </c>
      <c r="S2311" s="18">
        <f t="shared" si="6217"/>
        <v>0</v>
      </c>
      <c r="T2311" s="18">
        <f t="shared" si="6091"/>
        <v>34733.192999999999</v>
      </c>
      <c r="U2311" s="18">
        <f t="shared" si="6092"/>
        <v>10173.599999999999</v>
      </c>
      <c r="V2311" s="18">
        <f t="shared" si="6093"/>
        <v>10173.599999999999</v>
      </c>
      <c r="W2311" s="18">
        <f t="shared" ref="W2311:CD2313" si="6218">W2312</f>
        <v>0</v>
      </c>
      <c r="X2311" s="18">
        <f t="shared" si="6218"/>
        <v>0</v>
      </c>
      <c r="Y2311" s="18">
        <f t="shared" si="6218"/>
        <v>0</v>
      </c>
      <c r="Z2311" s="18">
        <f t="shared" si="6218"/>
        <v>0</v>
      </c>
      <c r="AA2311" s="18">
        <f t="shared" si="6218"/>
        <v>0</v>
      </c>
      <c r="AB2311" s="18">
        <f t="shared" si="6218"/>
        <v>0</v>
      </c>
      <c r="AC2311" s="18">
        <f t="shared" si="6069"/>
        <v>34733.192999999999</v>
      </c>
      <c r="AD2311" s="18">
        <f t="shared" si="6070"/>
        <v>10173.599999999999</v>
      </c>
      <c r="AE2311" s="18">
        <f t="shared" si="6071"/>
        <v>10173.599999999999</v>
      </c>
      <c r="AF2311" s="18">
        <f t="shared" si="6218"/>
        <v>-109.857</v>
      </c>
      <c r="AG2311" s="18">
        <f t="shared" si="6218"/>
        <v>0</v>
      </c>
      <c r="AH2311" s="18">
        <f t="shared" si="6218"/>
        <v>0</v>
      </c>
      <c r="AI2311" s="18">
        <f t="shared" si="6127"/>
        <v>34623.335999999996</v>
      </c>
      <c r="AJ2311" s="18">
        <f t="shared" si="6128"/>
        <v>10173.599999999999</v>
      </c>
      <c r="AK2311" s="18">
        <f t="shared" si="6129"/>
        <v>10173.599999999999</v>
      </c>
      <c r="AL2311" s="18">
        <f t="shared" si="6218"/>
        <v>0</v>
      </c>
      <c r="AM2311" s="18">
        <f t="shared" si="6130"/>
        <v>34623.335999999996</v>
      </c>
      <c r="AN2311" s="18">
        <f t="shared" si="6218"/>
        <v>-955.80700000000002</v>
      </c>
      <c r="AO2311" s="18">
        <f t="shared" si="6218"/>
        <v>0</v>
      </c>
      <c r="AP2311" s="18">
        <f t="shared" si="6218"/>
        <v>0</v>
      </c>
      <c r="AQ2311" s="18">
        <f t="shared" si="6047"/>
        <v>33667.528999999995</v>
      </c>
      <c r="AR2311" s="18">
        <f t="shared" si="6048"/>
        <v>10173.599999999999</v>
      </c>
      <c r="AS2311" s="18">
        <f t="shared" si="6049"/>
        <v>10173.599999999999</v>
      </c>
      <c r="AT2311" s="18">
        <f t="shared" si="6218"/>
        <v>0</v>
      </c>
      <c r="AU2311" s="18">
        <f t="shared" si="6218"/>
        <v>0</v>
      </c>
      <c r="AV2311" s="18">
        <f t="shared" si="6218"/>
        <v>0</v>
      </c>
      <c r="AW2311" s="18">
        <f t="shared" si="6050"/>
        <v>33667.528999999995</v>
      </c>
      <c r="AX2311" s="18">
        <f t="shared" si="6051"/>
        <v>10173.599999999999</v>
      </c>
      <c r="AY2311" s="18">
        <f t="shared" si="6052"/>
        <v>10173.599999999999</v>
      </c>
      <c r="AZ2311" s="18">
        <f t="shared" si="6218"/>
        <v>0</v>
      </c>
      <c r="BA2311" s="18">
        <f t="shared" si="6218"/>
        <v>0</v>
      </c>
      <c r="BB2311" s="18">
        <f t="shared" si="6218"/>
        <v>0</v>
      </c>
      <c r="BC2311" s="18">
        <f t="shared" si="6204"/>
        <v>33667.528999999995</v>
      </c>
      <c r="BD2311" s="18">
        <f t="shared" si="6205"/>
        <v>10173.599999999999</v>
      </c>
      <c r="BE2311" s="18">
        <f t="shared" si="6206"/>
        <v>10173.599999999999</v>
      </c>
      <c r="BF2311" s="18">
        <f t="shared" si="6218"/>
        <v>0</v>
      </c>
      <c r="BG2311" s="18">
        <f t="shared" si="6218"/>
        <v>0</v>
      </c>
      <c r="BH2311" s="18">
        <f t="shared" si="6218"/>
        <v>0</v>
      </c>
      <c r="BI2311" s="18">
        <f t="shared" si="6201"/>
        <v>33667.528999999995</v>
      </c>
      <c r="BJ2311" s="18">
        <f t="shared" si="6202"/>
        <v>10173.599999999999</v>
      </c>
      <c r="BK2311" s="18">
        <f t="shared" si="6203"/>
        <v>10173.599999999999</v>
      </c>
      <c r="BL2311" s="18">
        <f t="shared" si="6218"/>
        <v>6169.9439999999995</v>
      </c>
      <c r="BM2311" s="18">
        <f t="shared" si="6218"/>
        <v>0</v>
      </c>
      <c r="BN2311" s="18">
        <f t="shared" si="6218"/>
        <v>0</v>
      </c>
      <c r="BO2311" s="18">
        <f t="shared" si="6121"/>
        <v>39837.472999999998</v>
      </c>
      <c r="BP2311" s="18">
        <f t="shared" si="6122"/>
        <v>10173.599999999999</v>
      </c>
      <c r="BQ2311" s="18">
        <f t="shared" si="6123"/>
        <v>10173.599999999999</v>
      </c>
      <c r="BR2311" s="18">
        <f t="shared" si="6218"/>
        <v>90</v>
      </c>
      <c r="BS2311" s="18">
        <f t="shared" si="6218"/>
        <v>0</v>
      </c>
      <c r="BT2311" s="18">
        <f t="shared" si="6218"/>
        <v>0</v>
      </c>
      <c r="BU2311" s="18">
        <f t="shared" si="6094"/>
        <v>39927.472999999998</v>
      </c>
      <c r="BV2311" s="18">
        <f t="shared" si="6095"/>
        <v>10173.599999999999</v>
      </c>
      <c r="BW2311" s="18">
        <f t="shared" si="6096"/>
        <v>10173.599999999999</v>
      </c>
      <c r="BX2311" s="18">
        <f t="shared" si="6218"/>
        <v>-2600</v>
      </c>
      <c r="BY2311" s="18">
        <f t="shared" si="6218"/>
        <v>0</v>
      </c>
      <c r="BZ2311" s="18">
        <f t="shared" si="6218"/>
        <v>0</v>
      </c>
      <c r="CA2311" s="18">
        <f t="shared" si="6072"/>
        <v>37327.472999999998</v>
      </c>
      <c r="CB2311" s="18">
        <f t="shared" si="6073"/>
        <v>10173.599999999999</v>
      </c>
      <c r="CC2311" s="18">
        <f t="shared" si="6074"/>
        <v>10173.599999999999</v>
      </c>
      <c r="CD2311" s="18">
        <f t="shared" si="6218"/>
        <v>0</v>
      </c>
      <c r="CE2311" s="27"/>
      <c r="CF2311" s="33"/>
    </row>
    <row r="2312" spans="1:84" ht="31.2" x14ac:dyDescent="0.3">
      <c r="A2312" s="41" t="s">
        <v>395</v>
      </c>
      <c r="B2312" s="39">
        <v>200</v>
      </c>
      <c r="C2312" s="41"/>
      <c r="D2312" s="41"/>
      <c r="E2312" s="14" t="s">
        <v>551</v>
      </c>
      <c r="F2312" s="18">
        <f t="shared" si="6216"/>
        <v>30173.599999999999</v>
      </c>
      <c r="G2312" s="18">
        <f t="shared" si="6216"/>
        <v>30173.599999999999</v>
      </c>
      <c r="H2312" s="18">
        <f t="shared" si="6216"/>
        <v>30173.599999999999</v>
      </c>
      <c r="I2312" s="18">
        <f t="shared" si="6216"/>
        <v>-1751.4</v>
      </c>
      <c r="J2312" s="18">
        <f t="shared" si="6216"/>
        <v>-20000</v>
      </c>
      <c r="K2312" s="18">
        <f t="shared" si="6216"/>
        <v>-20000</v>
      </c>
      <c r="L2312" s="18">
        <f t="shared" si="6210"/>
        <v>28422.199999999997</v>
      </c>
      <c r="M2312" s="18">
        <f t="shared" si="6211"/>
        <v>10173.599999999999</v>
      </c>
      <c r="N2312" s="18">
        <f t="shared" si="6212"/>
        <v>10173.599999999999</v>
      </c>
      <c r="O2312" s="18">
        <f t="shared" si="6217"/>
        <v>6310.9930000000004</v>
      </c>
      <c r="P2312" s="18">
        <f t="shared" si="6217"/>
        <v>0</v>
      </c>
      <c r="Q2312" s="18">
        <f t="shared" si="6217"/>
        <v>0</v>
      </c>
      <c r="R2312" s="18">
        <f t="shared" si="6217"/>
        <v>0</v>
      </c>
      <c r="S2312" s="18">
        <f t="shared" si="6217"/>
        <v>0</v>
      </c>
      <c r="T2312" s="18">
        <f t="shared" si="6091"/>
        <v>34733.192999999999</v>
      </c>
      <c r="U2312" s="18">
        <f t="shared" si="6092"/>
        <v>10173.599999999999</v>
      </c>
      <c r="V2312" s="18">
        <f t="shared" si="6093"/>
        <v>10173.599999999999</v>
      </c>
      <c r="W2312" s="18">
        <f t="shared" si="6218"/>
        <v>0</v>
      </c>
      <c r="X2312" s="18">
        <f t="shared" si="6218"/>
        <v>0</v>
      </c>
      <c r="Y2312" s="18">
        <f t="shared" si="6218"/>
        <v>0</v>
      </c>
      <c r="Z2312" s="18">
        <f t="shared" si="6218"/>
        <v>0</v>
      </c>
      <c r="AA2312" s="18">
        <f t="shared" si="6218"/>
        <v>0</v>
      </c>
      <c r="AB2312" s="18">
        <f t="shared" si="6218"/>
        <v>0</v>
      </c>
      <c r="AC2312" s="18">
        <f t="shared" si="6069"/>
        <v>34733.192999999999</v>
      </c>
      <c r="AD2312" s="18">
        <f t="shared" si="6070"/>
        <v>10173.599999999999</v>
      </c>
      <c r="AE2312" s="18">
        <f t="shared" si="6071"/>
        <v>10173.599999999999</v>
      </c>
      <c r="AF2312" s="18">
        <f t="shared" si="6218"/>
        <v>-109.857</v>
      </c>
      <c r="AG2312" s="18">
        <f t="shared" si="6218"/>
        <v>0</v>
      </c>
      <c r="AH2312" s="18">
        <f t="shared" si="6218"/>
        <v>0</v>
      </c>
      <c r="AI2312" s="18">
        <f t="shared" si="6127"/>
        <v>34623.335999999996</v>
      </c>
      <c r="AJ2312" s="18">
        <f t="shared" si="6128"/>
        <v>10173.599999999999</v>
      </c>
      <c r="AK2312" s="18">
        <f t="shared" si="6129"/>
        <v>10173.599999999999</v>
      </c>
      <c r="AL2312" s="18">
        <f t="shared" si="6218"/>
        <v>0</v>
      </c>
      <c r="AM2312" s="18">
        <f t="shared" si="6130"/>
        <v>34623.335999999996</v>
      </c>
      <c r="AN2312" s="18">
        <f t="shared" si="6218"/>
        <v>-955.80700000000002</v>
      </c>
      <c r="AO2312" s="18">
        <f t="shared" si="6218"/>
        <v>0</v>
      </c>
      <c r="AP2312" s="18">
        <f t="shared" si="6218"/>
        <v>0</v>
      </c>
      <c r="AQ2312" s="18">
        <f t="shared" si="6047"/>
        <v>33667.528999999995</v>
      </c>
      <c r="AR2312" s="18">
        <f t="shared" si="6048"/>
        <v>10173.599999999999</v>
      </c>
      <c r="AS2312" s="18">
        <f t="shared" si="6049"/>
        <v>10173.599999999999</v>
      </c>
      <c r="AT2312" s="18">
        <f t="shared" si="6218"/>
        <v>0</v>
      </c>
      <c r="AU2312" s="18">
        <f t="shared" si="6218"/>
        <v>0</v>
      </c>
      <c r="AV2312" s="18">
        <f t="shared" si="6218"/>
        <v>0</v>
      </c>
      <c r="AW2312" s="18">
        <f t="shared" si="6050"/>
        <v>33667.528999999995</v>
      </c>
      <c r="AX2312" s="18">
        <f t="shared" si="6051"/>
        <v>10173.599999999999</v>
      </c>
      <c r="AY2312" s="18">
        <f t="shared" si="6052"/>
        <v>10173.599999999999</v>
      </c>
      <c r="AZ2312" s="18">
        <f t="shared" si="6218"/>
        <v>0</v>
      </c>
      <c r="BA2312" s="18">
        <f t="shared" si="6218"/>
        <v>0</v>
      </c>
      <c r="BB2312" s="18">
        <f t="shared" si="6218"/>
        <v>0</v>
      </c>
      <c r="BC2312" s="18">
        <f t="shared" si="6204"/>
        <v>33667.528999999995</v>
      </c>
      <c r="BD2312" s="18">
        <f t="shared" si="6205"/>
        <v>10173.599999999999</v>
      </c>
      <c r="BE2312" s="18">
        <f t="shared" si="6206"/>
        <v>10173.599999999999</v>
      </c>
      <c r="BF2312" s="18">
        <f t="shared" si="6218"/>
        <v>0</v>
      </c>
      <c r="BG2312" s="18">
        <f t="shared" si="6218"/>
        <v>0</v>
      </c>
      <c r="BH2312" s="18">
        <f t="shared" si="6218"/>
        <v>0</v>
      </c>
      <c r="BI2312" s="18">
        <f t="shared" si="6201"/>
        <v>33667.528999999995</v>
      </c>
      <c r="BJ2312" s="18">
        <f t="shared" si="6202"/>
        <v>10173.599999999999</v>
      </c>
      <c r="BK2312" s="18">
        <f t="shared" si="6203"/>
        <v>10173.599999999999</v>
      </c>
      <c r="BL2312" s="18">
        <f t="shared" si="6218"/>
        <v>6169.9439999999995</v>
      </c>
      <c r="BM2312" s="18">
        <f t="shared" si="6218"/>
        <v>0</v>
      </c>
      <c r="BN2312" s="18">
        <f t="shared" si="6218"/>
        <v>0</v>
      </c>
      <c r="BO2312" s="18">
        <f t="shared" si="6121"/>
        <v>39837.472999999998</v>
      </c>
      <c r="BP2312" s="18">
        <f t="shared" si="6122"/>
        <v>10173.599999999999</v>
      </c>
      <c r="BQ2312" s="18">
        <f t="shared" si="6123"/>
        <v>10173.599999999999</v>
      </c>
      <c r="BR2312" s="18">
        <f t="shared" si="6218"/>
        <v>90</v>
      </c>
      <c r="BS2312" s="18">
        <f t="shared" si="6218"/>
        <v>0</v>
      </c>
      <c r="BT2312" s="18">
        <f t="shared" si="6218"/>
        <v>0</v>
      </c>
      <c r="BU2312" s="18">
        <f t="shared" si="6094"/>
        <v>39927.472999999998</v>
      </c>
      <c r="BV2312" s="18">
        <f t="shared" si="6095"/>
        <v>10173.599999999999</v>
      </c>
      <c r="BW2312" s="18">
        <f t="shared" si="6096"/>
        <v>10173.599999999999</v>
      </c>
      <c r="BX2312" s="18">
        <f t="shared" si="6218"/>
        <v>-2600</v>
      </c>
      <c r="BY2312" s="18">
        <f t="shared" si="6218"/>
        <v>0</v>
      </c>
      <c r="BZ2312" s="18">
        <f t="shared" si="6218"/>
        <v>0</v>
      </c>
      <c r="CA2312" s="18">
        <f t="shared" si="6072"/>
        <v>37327.472999999998</v>
      </c>
      <c r="CB2312" s="18">
        <f t="shared" si="6073"/>
        <v>10173.599999999999</v>
      </c>
      <c r="CC2312" s="18">
        <f t="shared" si="6074"/>
        <v>10173.599999999999</v>
      </c>
      <c r="CD2312" s="18">
        <f t="shared" si="6218"/>
        <v>0</v>
      </c>
      <c r="CE2312" s="27"/>
      <c r="CF2312" s="33"/>
    </row>
    <row r="2313" spans="1:84" ht="46.8" x14ac:dyDescent="0.3">
      <c r="A2313" s="41" t="s">
        <v>395</v>
      </c>
      <c r="B2313" s="39">
        <v>240</v>
      </c>
      <c r="C2313" s="41"/>
      <c r="D2313" s="41"/>
      <c r="E2313" s="14" t="s">
        <v>559</v>
      </c>
      <c r="F2313" s="18">
        <f t="shared" si="6216"/>
        <v>30173.599999999999</v>
      </c>
      <c r="G2313" s="18">
        <f t="shared" si="6216"/>
        <v>30173.599999999999</v>
      </c>
      <c r="H2313" s="18">
        <f t="shared" si="6216"/>
        <v>30173.599999999999</v>
      </c>
      <c r="I2313" s="18">
        <f t="shared" si="6216"/>
        <v>-1751.4</v>
      </c>
      <c r="J2313" s="18">
        <f t="shared" si="6216"/>
        <v>-20000</v>
      </c>
      <c r="K2313" s="18">
        <f t="shared" si="6216"/>
        <v>-20000</v>
      </c>
      <c r="L2313" s="18">
        <f t="shared" si="6210"/>
        <v>28422.199999999997</v>
      </c>
      <c r="M2313" s="18">
        <f t="shared" si="6211"/>
        <v>10173.599999999999</v>
      </c>
      <c r="N2313" s="18">
        <f t="shared" si="6212"/>
        <v>10173.599999999999</v>
      </c>
      <c r="O2313" s="18">
        <f t="shared" si="6217"/>
        <v>6310.9930000000004</v>
      </c>
      <c r="P2313" s="18">
        <f t="shared" si="6217"/>
        <v>0</v>
      </c>
      <c r="Q2313" s="18">
        <f t="shared" si="6217"/>
        <v>0</v>
      </c>
      <c r="R2313" s="18">
        <f t="shared" si="6217"/>
        <v>0</v>
      </c>
      <c r="S2313" s="18">
        <f t="shared" si="6217"/>
        <v>0</v>
      </c>
      <c r="T2313" s="18">
        <f t="shared" si="6091"/>
        <v>34733.192999999999</v>
      </c>
      <c r="U2313" s="18">
        <f t="shared" si="6092"/>
        <v>10173.599999999999</v>
      </c>
      <c r="V2313" s="18">
        <f t="shared" si="6093"/>
        <v>10173.599999999999</v>
      </c>
      <c r="W2313" s="18">
        <f t="shared" si="6218"/>
        <v>0</v>
      </c>
      <c r="X2313" s="18">
        <f t="shared" si="6218"/>
        <v>0</v>
      </c>
      <c r="Y2313" s="18">
        <f t="shared" si="6218"/>
        <v>0</v>
      </c>
      <c r="Z2313" s="18">
        <f t="shared" si="6218"/>
        <v>0</v>
      </c>
      <c r="AA2313" s="18">
        <f t="shared" si="6218"/>
        <v>0</v>
      </c>
      <c r="AB2313" s="18">
        <f t="shared" si="6218"/>
        <v>0</v>
      </c>
      <c r="AC2313" s="18">
        <f t="shared" si="6069"/>
        <v>34733.192999999999</v>
      </c>
      <c r="AD2313" s="18">
        <f t="shared" si="6070"/>
        <v>10173.599999999999</v>
      </c>
      <c r="AE2313" s="18">
        <f t="shared" si="6071"/>
        <v>10173.599999999999</v>
      </c>
      <c r="AF2313" s="18">
        <f t="shared" si="6218"/>
        <v>-109.857</v>
      </c>
      <c r="AG2313" s="18">
        <f t="shared" si="6218"/>
        <v>0</v>
      </c>
      <c r="AH2313" s="18">
        <f t="shared" si="6218"/>
        <v>0</v>
      </c>
      <c r="AI2313" s="18">
        <f t="shared" si="6127"/>
        <v>34623.335999999996</v>
      </c>
      <c r="AJ2313" s="18">
        <f t="shared" si="6128"/>
        <v>10173.599999999999</v>
      </c>
      <c r="AK2313" s="18">
        <f t="shared" si="6129"/>
        <v>10173.599999999999</v>
      </c>
      <c r="AL2313" s="18">
        <f t="shared" si="6218"/>
        <v>0</v>
      </c>
      <c r="AM2313" s="18">
        <f t="shared" si="6130"/>
        <v>34623.335999999996</v>
      </c>
      <c r="AN2313" s="18">
        <f t="shared" si="6218"/>
        <v>-955.80700000000002</v>
      </c>
      <c r="AO2313" s="18">
        <f t="shared" si="6218"/>
        <v>0</v>
      </c>
      <c r="AP2313" s="18">
        <f t="shared" si="6218"/>
        <v>0</v>
      </c>
      <c r="AQ2313" s="18">
        <f t="shared" si="6047"/>
        <v>33667.528999999995</v>
      </c>
      <c r="AR2313" s="18">
        <f t="shared" si="6048"/>
        <v>10173.599999999999</v>
      </c>
      <c r="AS2313" s="18">
        <f t="shared" si="6049"/>
        <v>10173.599999999999</v>
      </c>
      <c r="AT2313" s="18">
        <f t="shared" si="6218"/>
        <v>0</v>
      </c>
      <c r="AU2313" s="18">
        <f t="shared" si="6218"/>
        <v>0</v>
      </c>
      <c r="AV2313" s="18">
        <f t="shared" si="6218"/>
        <v>0</v>
      </c>
      <c r="AW2313" s="18">
        <f t="shared" si="6050"/>
        <v>33667.528999999995</v>
      </c>
      <c r="AX2313" s="18">
        <f t="shared" si="6051"/>
        <v>10173.599999999999</v>
      </c>
      <c r="AY2313" s="18">
        <f t="shared" si="6052"/>
        <v>10173.599999999999</v>
      </c>
      <c r="AZ2313" s="18">
        <f t="shared" si="6218"/>
        <v>0</v>
      </c>
      <c r="BA2313" s="18">
        <f t="shared" si="6218"/>
        <v>0</v>
      </c>
      <c r="BB2313" s="18">
        <f t="shared" si="6218"/>
        <v>0</v>
      </c>
      <c r="BC2313" s="18">
        <f t="shared" si="6204"/>
        <v>33667.528999999995</v>
      </c>
      <c r="BD2313" s="18">
        <f t="shared" si="6205"/>
        <v>10173.599999999999</v>
      </c>
      <c r="BE2313" s="18">
        <f t="shared" si="6206"/>
        <v>10173.599999999999</v>
      </c>
      <c r="BF2313" s="18">
        <f t="shared" si="6218"/>
        <v>0</v>
      </c>
      <c r="BG2313" s="18">
        <f t="shared" si="6218"/>
        <v>0</v>
      </c>
      <c r="BH2313" s="18">
        <f t="shared" si="6218"/>
        <v>0</v>
      </c>
      <c r="BI2313" s="18">
        <f t="shared" si="6201"/>
        <v>33667.528999999995</v>
      </c>
      <c r="BJ2313" s="18">
        <f t="shared" si="6202"/>
        <v>10173.599999999999</v>
      </c>
      <c r="BK2313" s="18">
        <f t="shared" si="6203"/>
        <v>10173.599999999999</v>
      </c>
      <c r="BL2313" s="18">
        <f t="shared" si="6218"/>
        <v>6169.9439999999995</v>
      </c>
      <c r="BM2313" s="18">
        <f t="shared" si="6218"/>
        <v>0</v>
      </c>
      <c r="BN2313" s="18">
        <f t="shared" si="6218"/>
        <v>0</v>
      </c>
      <c r="BO2313" s="18">
        <f t="shared" si="6121"/>
        <v>39837.472999999998</v>
      </c>
      <c r="BP2313" s="18">
        <f t="shared" si="6122"/>
        <v>10173.599999999999</v>
      </c>
      <c r="BQ2313" s="18">
        <f t="shared" si="6123"/>
        <v>10173.599999999999</v>
      </c>
      <c r="BR2313" s="18">
        <f t="shared" si="6218"/>
        <v>90</v>
      </c>
      <c r="BS2313" s="18">
        <f t="shared" si="6218"/>
        <v>0</v>
      </c>
      <c r="BT2313" s="18">
        <f t="shared" si="6218"/>
        <v>0</v>
      </c>
      <c r="BU2313" s="18">
        <f t="shared" si="6094"/>
        <v>39927.472999999998</v>
      </c>
      <c r="BV2313" s="18">
        <f t="shared" si="6095"/>
        <v>10173.599999999999</v>
      </c>
      <c r="BW2313" s="18">
        <f t="shared" si="6096"/>
        <v>10173.599999999999</v>
      </c>
      <c r="BX2313" s="18">
        <f t="shared" si="6218"/>
        <v>-2600</v>
      </c>
      <c r="BY2313" s="18">
        <f t="shared" si="6218"/>
        <v>0</v>
      </c>
      <c r="BZ2313" s="18">
        <f t="shared" si="6218"/>
        <v>0</v>
      </c>
      <c r="CA2313" s="18">
        <f t="shared" si="6072"/>
        <v>37327.472999999998</v>
      </c>
      <c r="CB2313" s="18">
        <f t="shared" si="6073"/>
        <v>10173.599999999999</v>
      </c>
      <c r="CC2313" s="18">
        <f t="shared" si="6074"/>
        <v>10173.599999999999</v>
      </c>
      <c r="CD2313" s="18">
        <f t="shared" si="6218"/>
        <v>0</v>
      </c>
      <c r="CE2313" s="27"/>
      <c r="CF2313" s="33"/>
    </row>
    <row r="2314" spans="1:84" x14ac:dyDescent="0.3">
      <c r="A2314" s="41" t="s">
        <v>395</v>
      </c>
      <c r="B2314" s="39">
        <v>240</v>
      </c>
      <c r="C2314" s="41" t="s">
        <v>198</v>
      </c>
      <c r="D2314" s="41" t="s">
        <v>110</v>
      </c>
      <c r="E2314" s="14" t="s">
        <v>526</v>
      </c>
      <c r="F2314" s="23">
        <v>30173.599999999999</v>
      </c>
      <c r="G2314" s="23">
        <v>30173.599999999999</v>
      </c>
      <c r="H2314" s="23">
        <v>30173.599999999999</v>
      </c>
      <c r="I2314" s="18">
        <v>-1751.4</v>
      </c>
      <c r="J2314" s="18">
        <v>-20000</v>
      </c>
      <c r="K2314" s="18">
        <v>-20000</v>
      </c>
      <c r="L2314" s="18">
        <f t="shared" si="6210"/>
        <v>28422.199999999997</v>
      </c>
      <c r="M2314" s="18">
        <f t="shared" si="6211"/>
        <v>10173.599999999999</v>
      </c>
      <c r="N2314" s="18">
        <f t="shared" si="6212"/>
        <v>10173.599999999999</v>
      </c>
      <c r="O2314" s="18">
        <f>914.082+5396.911</f>
        <v>6310.9930000000004</v>
      </c>
      <c r="P2314" s="18"/>
      <c r="Q2314" s="18"/>
      <c r="R2314" s="18"/>
      <c r="S2314" s="18"/>
      <c r="T2314" s="18">
        <f t="shared" si="6091"/>
        <v>34733.192999999999</v>
      </c>
      <c r="U2314" s="18">
        <f t="shared" si="6092"/>
        <v>10173.599999999999</v>
      </c>
      <c r="V2314" s="18">
        <f t="shared" si="6093"/>
        <v>10173.599999999999</v>
      </c>
      <c r="W2314" s="18"/>
      <c r="X2314" s="18"/>
      <c r="Y2314" s="18"/>
      <c r="Z2314" s="18"/>
      <c r="AA2314" s="18"/>
      <c r="AB2314" s="18"/>
      <c r="AC2314" s="18">
        <f t="shared" si="6069"/>
        <v>34733.192999999999</v>
      </c>
      <c r="AD2314" s="18">
        <f t="shared" si="6070"/>
        <v>10173.599999999999</v>
      </c>
      <c r="AE2314" s="18">
        <f t="shared" si="6071"/>
        <v>10173.599999999999</v>
      </c>
      <c r="AF2314" s="18">
        <v>-109.857</v>
      </c>
      <c r="AG2314" s="18"/>
      <c r="AH2314" s="18"/>
      <c r="AI2314" s="18">
        <f t="shared" si="6127"/>
        <v>34623.335999999996</v>
      </c>
      <c r="AJ2314" s="18">
        <f t="shared" si="6128"/>
        <v>10173.599999999999</v>
      </c>
      <c r="AK2314" s="18">
        <f t="shared" si="6129"/>
        <v>10173.599999999999</v>
      </c>
      <c r="AL2314" s="18"/>
      <c r="AM2314" s="18">
        <f t="shared" si="6130"/>
        <v>34623.335999999996</v>
      </c>
      <c r="AN2314" s="18">
        <v>-955.80700000000002</v>
      </c>
      <c r="AO2314" s="18"/>
      <c r="AP2314" s="18"/>
      <c r="AQ2314" s="18">
        <f t="shared" si="6047"/>
        <v>33667.528999999995</v>
      </c>
      <c r="AR2314" s="18">
        <f t="shared" si="6048"/>
        <v>10173.599999999999</v>
      </c>
      <c r="AS2314" s="18">
        <f t="shared" si="6049"/>
        <v>10173.599999999999</v>
      </c>
      <c r="AT2314" s="18"/>
      <c r="AU2314" s="18"/>
      <c r="AV2314" s="18"/>
      <c r="AW2314" s="18">
        <f t="shared" si="6050"/>
        <v>33667.528999999995</v>
      </c>
      <c r="AX2314" s="18">
        <f t="shared" si="6051"/>
        <v>10173.599999999999</v>
      </c>
      <c r="AY2314" s="18">
        <f t="shared" si="6052"/>
        <v>10173.599999999999</v>
      </c>
      <c r="AZ2314" s="18"/>
      <c r="BA2314" s="18"/>
      <c r="BB2314" s="18"/>
      <c r="BC2314" s="18">
        <f t="shared" si="6204"/>
        <v>33667.528999999995</v>
      </c>
      <c r="BD2314" s="18">
        <f t="shared" si="6205"/>
        <v>10173.599999999999</v>
      </c>
      <c r="BE2314" s="18">
        <f t="shared" si="6206"/>
        <v>10173.599999999999</v>
      </c>
      <c r="BF2314" s="18"/>
      <c r="BG2314" s="18"/>
      <c r="BH2314" s="18"/>
      <c r="BI2314" s="18">
        <f t="shared" si="6201"/>
        <v>33667.528999999995</v>
      </c>
      <c r="BJ2314" s="18">
        <f t="shared" si="6202"/>
        <v>10173.599999999999</v>
      </c>
      <c r="BK2314" s="18">
        <f t="shared" si="6203"/>
        <v>10173.599999999999</v>
      </c>
      <c r="BL2314" s="18">
        <f>-740.056-90+7000</f>
        <v>6169.9439999999995</v>
      </c>
      <c r="BM2314" s="18"/>
      <c r="BN2314" s="18"/>
      <c r="BO2314" s="18">
        <f t="shared" si="6121"/>
        <v>39837.472999999998</v>
      </c>
      <c r="BP2314" s="18">
        <f t="shared" si="6122"/>
        <v>10173.599999999999</v>
      </c>
      <c r="BQ2314" s="18">
        <f t="shared" si="6123"/>
        <v>10173.599999999999</v>
      </c>
      <c r="BR2314" s="18">
        <v>90</v>
      </c>
      <c r="BS2314" s="18"/>
      <c r="BT2314" s="18"/>
      <c r="BU2314" s="18">
        <f t="shared" si="6094"/>
        <v>39927.472999999998</v>
      </c>
      <c r="BV2314" s="18">
        <f t="shared" si="6095"/>
        <v>10173.599999999999</v>
      </c>
      <c r="BW2314" s="18">
        <f t="shared" si="6096"/>
        <v>10173.599999999999</v>
      </c>
      <c r="BX2314" s="18">
        <v>-2600</v>
      </c>
      <c r="BY2314" s="18"/>
      <c r="BZ2314" s="18"/>
      <c r="CA2314" s="18">
        <f t="shared" si="6072"/>
        <v>37327.472999999998</v>
      </c>
      <c r="CB2314" s="18">
        <f t="shared" si="6073"/>
        <v>10173.599999999999</v>
      </c>
      <c r="CC2314" s="18">
        <f t="shared" si="6074"/>
        <v>10173.599999999999</v>
      </c>
      <c r="CD2314" s="18"/>
      <c r="CE2314" s="27"/>
      <c r="CF2314" s="33">
        <v>94</v>
      </c>
    </row>
    <row r="2315" spans="1:84" ht="31.2" x14ac:dyDescent="0.3">
      <c r="A2315" s="41" t="s">
        <v>1191</v>
      </c>
      <c r="B2315" s="39"/>
      <c r="C2315" s="41"/>
      <c r="D2315" s="41"/>
      <c r="E2315" s="14" t="s">
        <v>1192</v>
      </c>
      <c r="F2315" s="18">
        <f t="shared" ref="F2315:K2317" si="6219">F2316</f>
        <v>0</v>
      </c>
      <c r="G2315" s="18">
        <f t="shared" si="6219"/>
        <v>0</v>
      </c>
      <c r="H2315" s="18">
        <f t="shared" si="6219"/>
        <v>0</v>
      </c>
      <c r="I2315" s="18">
        <f t="shared" si="6219"/>
        <v>0</v>
      </c>
      <c r="J2315" s="18">
        <f t="shared" si="6219"/>
        <v>0</v>
      </c>
      <c r="K2315" s="18">
        <f t="shared" si="6219"/>
        <v>0</v>
      </c>
      <c r="L2315" s="18">
        <f t="shared" si="6210"/>
        <v>0</v>
      </c>
      <c r="M2315" s="18">
        <f t="shared" si="6211"/>
        <v>0</v>
      </c>
      <c r="N2315" s="18">
        <f t="shared" si="6212"/>
        <v>0</v>
      </c>
      <c r="O2315" s="18">
        <f t="shared" ref="O2315:S2317" si="6220">O2316</f>
        <v>4792.4769999999999</v>
      </c>
      <c r="P2315" s="18">
        <f t="shared" si="6220"/>
        <v>0</v>
      </c>
      <c r="Q2315" s="18">
        <f t="shared" si="6220"/>
        <v>0</v>
      </c>
      <c r="R2315" s="18">
        <f t="shared" si="6220"/>
        <v>0</v>
      </c>
      <c r="S2315" s="18">
        <f t="shared" si="6220"/>
        <v>0</v>
      </c>
      <c r="T2315" s="18">
        <f t="shared" si="6091"/>
        <v>4792.4769999999999</v>
      </c>
      <c r="U2315" s="18">
        <f t="shared" si="6092"/>
        <v>0</v>
      </c>
      <c r="V2315" s="18">
        <f t="shared" si="6093"/>
        <v>0</v>
      </c>
      <c r="W2315" s="18">
        <f t="shared" ref="W2315:CD2317" si="6221">W2316</f>
        <v>0</v>
      </c>
      <c r="X2315" s="18">
        <f t="shared" si="6221"/>
        <v>0</v>
      </c>
      <c r="Y2315" s="18">
        <f t="shared" si="6221"/>
        <v>0</v>
      </c>
      <c r="Z2315" s="18">
        <f t="shared" si="6221"/>
        <v>0</v>
      </c>
      <c r="AA2315" s="18">
        <f t="shared" si="6221"/>
        <v>0</v>
      </c>
      <c r="AB2315" s="18">
        <f t="shared" si="6221"/>
        <v>0</v>
      </c>
      <c r="AC2315" s="18">
        <f t="shared" si="6069"/>
        <v>4792.4769999999999</v>
      </c>
      <c r="AD2315" s="18">
        <f t="shared" si="6070"/>
        <v>0</v>
      </c>
      <c r="AE2315" s="18">
        <f t="shared" si="6071"/>
        <v>0</v>
      </c>
      <c r="AF2315" s="18">
        <f t="shared" si="6221"/>
        <v>0</v>
      </c>
      <c r="AG2315" s="18">
        <f t="shared" si="6221"/>
        <v>0</v>
      </c>
      <c r="AH2315" s="18">
        <f t="shared" si="6221"/>
        <v>0</v>
      </c>
      <c r="AI2315" s="18">
        <f t="shared" si="6127"/>
        <v>4792.4769999999999</v>
      </c>
      <c r="AJ2315" s="18">
        <f t="shared" si="6128"/>
        <v>0</v>
      </c>
      <c r="AK2315" s="18">
        <f t="shared" si="6129"/>
        <v>0</v>
      </c>
      <c r="AL2315" s="18">
        <f t="shared" si="6221"/>
        <v>0</v>
      </c>
      <c r="AM2315" s="18">
        <f t="shared" si="6130"/>
        <v>4792.4769999999999</v>
      </c>
      <c r="AN2315" s="18">
        <f t="shared" si="6221"/>
        <v>0</v>
      </c>
      <c r="AO2315" s="18">
        <f t="shared" si="6221"/>
        <v>0</v>
      </c>
      <c r="AP2315" s="18">
        <f t="shared" si="6221"/>
        <v>0</v>
      </c>
      <c r="AQ2315" s="18">
        <f t="shared" si="6047"/>
        <v>4792.4769999999999</v>
      </c>
      <c r="AR2315" s="18">
        <f t="shared" si="6048"/>
        <v>0</v>
      </c>
      <c r="AS2315" s="18">
        <f t="shared" si="6049"/>
        <v>0</v>
      </c>
      <c r="AT2315" s="18">
        <f t="shared" si="6221"/>
        <v>0</v>
      </c>
      <c r="AU2315" s="18">
        <f t="shared" si="6221"/>
        <v>0</v>
      </c>
      <c r="AV2315" s="18">
        <f t="shared" si="6221"/>
        <v>0</v>
      </c>
      <c r="AW2315" s="18">
        <f t="shared" si="6050"/>
        <v>4792.4769999999999</v>
      </c>
      <c r="AX2315" s="18">
        <f t="shared" si="6051"/>
        <v>0</v>
      </c>
      <c r="AY2315" s="18">
        <f t="shared" si="6052"/>
        <v>0</v>
      </c>
      <c r="AZ2315" s="18">
        <f t="shared" si="6221"/>
        <v>-2527.0120000000002</v>
      </c>
      <c r="BA2315" s="18">
        <f t="shared" si="6221"/>
        <v>0</v>
      </c>
      <c r="BB2315" s="18">
        <f t="shared" si="6221"/>
        <v>0</v>
      </c>
      <c r="BC2315" s="18">
        <f t="shared" si="6204"/>
        <v>2265.4649999999997</v>
      </c>
      <c r="BD2315" s="18">
        <f t="shared" si="6205"/>
        <v>0</v>
      </c>
      <c r="BE2315" s="18">
        <f t="shared" si="6206"/>
        <v>0</v>
      </c>
      <c r="BF2315" s="18">
        <f t="shared" si="6221"/>
        <v>0</v>
      </c>
      <c r="BG2315" s="18">
        <f t="shared" si="6221"/>
        <v>0</v>
      </c>
      <c r="BH2315" s="18">
        <f t="shared" si="6221"/>
        <v>0</v>
      </c>
      <c r="BI2315" s="18">
        <f t="shared" si="6201"/>
        <v>2265.4649999999997</v>
      </c>
      <c r="BJ2315" s="18">
        <f t="shared" si="6202"/>
        <v>0</v>
      </c>
      <c r="BK2315" s="18">
        <f t="shared" si="6203"/>
        <v>0</v>
      </c>
      <c r="BL2315" s="18">
        <f t="shared" si="6221"/>
        <v>-537.495</v>
      </c>
      <c r="BM2315" s="18">
        <f t="shared" si="6221"/>
        <v>0</v>
      </c>
      <c r="BN2315" s="18">
        <f t="shared" si="6221"/>
        <v>0</v>
      </c>
      <c r="BO2315" s="18">
        <f t="shared" si="6121"/>
        <v>1727.9699999999998</v>
      </c>
      <c r="BP2315" s="18">
        <f t="shared" si="6122"/>
        <v>0</v>
      </c>
      <c r="BQ2315" s="18">
        <f t="shared" si="6123"/>
        <v>0</v>
      </c>
      <c r="BR2315" s="18">
        <f t="shared" si="6221"/>
        <v>0</v>
      </c>
      <c r="BS2315" s="18">
        <f t="shared" si="6221"/>
        <v>0</v>
      </c>
      <c r="BT2315" s="18">
        <f t="shared" si="6221"/>
        <v>0</v>
      </c>
      <c r="BU2315" s="18">
        <f t="shared" si="6094"/>
        <v>1727.9699999999998</v>
      </c>
      <c r="BV2315" s="18">
        <f t="shared" si="6095"/>
        <v>0</v>
      </c>
      <c r="BW2315" s="18">
        <f t="shared" si="6096"/>
        <v>0</v>
      </c>
      <c r="BX2315" s="18">
        <f t="shared" si="6221"/>
        <v>-301.69499999999999</v>
      </c>
      <c r="BY2315" s="18">
        <f t="shared" si="6221"/>
        <v>0</v>
      </c>
      <c r="BZ2315" s="18">
        <f t="shared" si="6221"/>
        <v>0</v>
      </c>
      <c r="CA2315" s="18">
        <f t="shared" si="6072"/>
        <v>1426.2749999999999</v>
      </c>
      <c r="CB2315" s="18">
        <f t="shared" si="6073"/>
        <v>0</v>
      </c>
      <c r="CC2315" s="18">
        <f t="shared" si="6074"/>
        <v>0</v>
      </c>
      <c r="CD2315" s="18">
        <f t="shared" si="6221"/>
        <v>0</v>
      </c>
      <c r="CE2315" s="27"/>
      <c r="CF2315" s="33"/>
    </row>
    <row r="2316" spans="1:84" ht="31.2" x14ac:dyDescent="0.3">
      <c r="A2316" s="41" t="s">
        <v>1191</v>
      </c>
      <c r="B2316" s="39">
        <v>200</v>
      </c>
      <c r="C2316" s="41"/>
      <c r="D2316" s="41"/>
      <c r="E2316" s="14" t="s">
        <v>551</v>
      </c>
      <c r="F2316" s="18">
        <f t="shared" si="6219"/>
        <v>0</v>
      </c>
      <c r="G2316" s="18">
        <f t="shared" si="6219"/>
        <v>0</v>
      </c>
      <c r="H2316" s="18">
        <f t="shared" si="6219"/>
        <v>0</v>
      </c>
      <c r="I2316" s="18">
        <f t="shared" si="6219"/>
        <v>0</v>
      </c>
      <c r="J2316" s="18">
        <f t="shared" si="6219"/>
        <v>0</v>
      </c>
      <c r="K2316" s="18">
        <f t="shared" si="6219"/>
        <v>0</v>
      </c>
      <c r="L2316" s="18">
        <f t="shared" si="6210"/>
        <v>0</v>
      </c>
      <c r="M2316" s="18">
        <f t="shared" si="6211"/>
        <v>0</v>
      </c>
      <c r="N2316" s="18">
        <f t="shared" si="6212"/>
        <v>0</v>
      </c>
      <c r="O2316" s="18">
        <f t="shared" si="6220"/>
        <v>4792.4769999999999</v>
      </c>
      <c r="P2316" s="18">
        <f t="shared" si="6220"/>
        <v>0</v>
      </c>
      <c r="Q2316" s="18">
        <f t="shared" si="6220"/>
        <v>0</v>
      </c>
      <c r="R2316" s="18">
        <f t="shared" si="6220"/>
        <v>0</v>
      </c>
      <c r="S2316" s="18">
        <f t="shared" si="6220"/>
        <v>0</v>
      </c>
      <c r="T2316" s="18">
        <f t="shared" si="6091"/>
        <v>4792.4769999999999</v>
      </c>
      <c r="U2316" s="18">
        <f t="shared" si="6092"/>
        <v>0</v>
      </c>
      <c r="V2316" s="18">
        <f t="shared" si="6093"/>
        <v>0</v>
      </c>
      <c r="W2316" s="18">
        <f t="shared" si="6221"/>
        <v>0</v>
      </c>
      <c r="X2316" s="18">
        <f t="shared" si="6221"/>
        <v>0</v>
      </c>
      <c r="Y2316" s="18">
        <f t="shared" si="6221"/>
        <v>0</v>
      </c>
      <c r="Z2316" s="18">
        <f t="shared" si="6221"/>
        <v>0</v>
      </c>
      <c r="AA2316" s="18">
        <f t="shared" si="6221"/>
        <v>0</v>
      </c>
      <c r="AB2316" s="18">
        <f t="shared" si="6221"/>
        <v>0</v>
      </c>
      <c r="AC2316" s="18">
        <f t="shared" si="6069"/>
        <v>4792.4769999999999</v>
      </c>
      <c r="AD2316" s="18">
        <f t="shared" si="6070"/>
        <v>0</v>
      </c>
      <c r="AE2316" s="18">
        <f t="shared" si="6071"/>
        <v>0</v>
      </c>
      <c r="AF2316" s="18">
        <f t="shared" si="6221"/>
        <v>0</v>
      </c>
      <c r="AG2316" s="18">
        <f t="shared" si="6221"/>
        <v>0</v>
      </c>
      <c r="AH2316" s="18">
        <f t="shared" si="6221"/>
        <v>0</v>
      </c>
      <c r="AI2316" s="18">
        <f t="shared" si="6127"/>
        <v>4792.4769999999999</v>
      </c>
      <c r="AJ2316" s="18">
        <f t="shared" si="6128"/>
        <v>0</v>
      </c>
      <c r="AK2316" s="18">
        <f t="shared" si="6129"/>
        <v>0</v>
      </c>
      <c r="AL2316" s="18">
        <f t="shared" si="6221"/>
        <v>0</v>
      </c>
      <c r="AM2316" s="18">
        <f t="shared" si="6130"/>
        <v>4792.4769999999999</v>
      </c>
      <c r="AN2316" s="18">
        <f t="shared" si="6221"/>
        <v>0</v>
      </c>
      <c r="AO2316" s="18">
        <f t="shared" si="6221"/>
        <v>0</v>
      </c>
      <c r="AP2316" s="18">
        <f t="shared" si="6221"/>
        <v>0</v>
      </c>
      <c r="AQ2316" s="18">
        <f t="shared" ref="AQ2316:AQ2383" si="6222">AM2316+AN2316</f>
        <v>4792.4769999999999</v>
      </c>
      <c r="AR2316" s="18">
        <f t="shared" ref="AR2316:AR2383" si="6223">AJ2316+AO2316</f>
        <v>0</v>
      </c>
      <c r="AS2316" s="18">
        <f t="shared" ref="AS2316:AS2383" si="6224">AK2316+AP2316</f>
        <v>0</v>
      </c>
      <c r="AT2316" s="18">
        <f t="shared" si="6221"/>
        <v>0</v>
      </c>
      <c r="AU2316" s="18">
        <f t="shared" si="6221"/>
        <v>0</v>
      </c>
      <c r="AV2316" s="18">
        <f t="shared" si="6221"/>
        <v>0</v>
      </c>
      <c r="AW2316" s="18">
        <f t="shared" ref="AW2316:AW2383" si="6225">AQ2316+AT2316</f>
        <v>4792.4769999999999</v>
      </c>
      <c r="AX2316" s="18">
        <f t="shared" ref="AX2316:AX2383" si="6226">AR2316+AU2316</f>
        <v>0</v>
      </c>
      <c r="AY2316" s="18">
        <f t="shared" ref="AY2316:AY2383" si="6227">AS2316+AV2316</f>
        <v>0</v>
      </c>
      <c r="AZ2316" s="18">
        <f t="shared" si="6221"/>
        <v>-2527.0120000000002</v>
      </c>
      <c r="BA2316" s="18">
        <f t="shared" si="6221"/>
        <v>0</v>
      </c>
      <c r="BB2316" s="18">
        <f t="shared" si="6221"/>
        <v>0</v>
      </c>
      <c r="BC2316" s="18">
        <f t="shared" si="6204"/>
        <v>2265.4649999999997</v>
      </c>
      <c r="BD2316" s="18">
        <f t="shared" si="6205"/>
        <v>0</v>
      </c>
      <c r="BE2316" s="18">
        <f t="shared" si="6206"/>
        <v>0</v>
      </c>
      <c r="BF2316" s="18">
        <f t="shared" si="6221"/>
        <v>0</v>
      </c>
      <c r="BG2316" s="18">
        <f t="shared" si="6221"/>
        <v>0</v>
      </c>
      <c r="BH2316" s="18">
        <f t="shared" si="6221"/>
        <v>0</v>
      </c>
      <c r="BI2316" s="18">
        <f t="shared" si="6201"/>
        <v>2265.4649999999997</v>
      </c>
      <c r="BJ2316" s="18">
        <f t="shared" si="6202"/>
        <v>0</v>
      </c>
      <c r="BK2316" s="18">
        <f t="shared" si="6203"/>
        <v>0</v>
      </c>
      <c r="BL2316" s="18">
        <f t="shared" si="6221"/>
        <v>-537.495</v>
      </c>
      <c r="BM2316" s="18">
        <f t="shared" si="6221"/>
        <v>0</v>
      </c>
      <c r="BN2316" s="18">
        <f t="shared" si="6221"/>
        <v>0</v>
      </c>
      <c r="BO2316" s="18">
        <f t="shared" si="6121"/>
        <v>1727.9699999999998</v>
      </c>
      <c r="BP2316" s="18">
        <f t="shared" si="6122"/>
        <v>0</v>
      </c>
      <c r="BQ2316" s="18">
        <f t="shared" si="6123"/>
        <v>0</v>
      </c>
      <c r="BR2316" s="18">
        <f t="shared" si="6221"/>
        <v>0</v>
      </c>
      <c r="BS2316" s="18">
        <f t="shared" si="6221"/>
        <v>0</v>
      </c>
      <c r="BT2316" s="18">
        <f t="shared" si="6221"/>
        <v>0</v>
      </c>
      <c r="BU2316" s="18">
        <f t="shared" si="6094"/>
        <v>1727.9699999999998</v>
      </c>
      <c r="BV2316" s="18">
        <f t="shared" si="6095"/>
        <v>0</v>
      </c>
      <c r="BW2316" s="18">
        <f t="shared" si="6096"/>
        <v>0</v>
      </c>
      <c r="BX2316" s="18">
        <f t="shared" si="6221"/>
        <v>-301.69499999999999</v>
      </c>
      <c r="BY2316" s="18">
        <f t="shared" si="6221"/>
        <v>0</v>
      </c>
      <c r="BZ2316" s="18">
        <f t="shared" si="6221"/>
        <v>0</v>
      </c>
      <c r="CA2316" s="18">
        <f t="shared" si="6072"/>
        <v>1426.2749999999999</v>
      </c>
      <c r="CB2316" s="18">
        <f t="shared" si="6073"/>
        <v>0</v>
      </c>
      <c r="CC2316" s="18">
        <f t="shared" si="6074"/>
        <v>0</v>
      </c>
      <c r="CD2316" s="18">
        <f t="shared" si="6221"/>
        <v>0</v>
      </c>
      <c r="CE2316" s="27"/>
      <c r="CF2316" s="33"/>
    </row>
    <row r="2317" spans="1:84" ht="46.8" x14ac:dyDescent="0.3">
      <c r="A2317" s="41" t="s">
        <v>1191</v>
      </c>
      <c r="B2317" s="39">
        <v>240</v>
      </c>
      <c r="C2317" s="41"/>
      <c r="D2317" s="41"/>
      <c r="E2317" s="14" t="s">
        <v>559</v>
      </c>
      <c r="F2317" s="18">
        <f t="shared" si="6219"/>
        <v>0</v>
      </c>
      <c r="G2317" s="18">
        <f t="shared" si="6219"/>
        <v>0</v>
      </c>
      <c r="H2317" s="18">
        <f t="shared" si="6219"/>
        <v>0</v>
      </c>
      <c r="I2317" s="18">
        <f t="shared" si="6219"/>
        <v>0</v>
      </c>
      <c r="J2317" s="18">
        <f t="shared" si="6219"/>
        <v>0</v>
      </c>
      <c r="K2317" s="18">
        <f t="shared" si="6219"/>
        <v>0</v>
      </c>
      <c r="L2317" s="18">
        <f t="shared" si="6210"/>
        <v>0</v>
      </c>
      <c r="M2317" s="18">
        <f t="shared" si="6211"/>
        <v>0</v>
      </c>
      <c r="N2317" s="18">
        <f t="shared" si="6212"/>
        <v>0</v>
      </c>
      <c r="O2317" s="18">
        <f t="shared" si="6220"/>
        <v>4792.4769999999999</v>
      </c>
      <c r="P2317" s="18">
        <f t="shared" si="6220"/>
        <v>0</v>
      </c>
      <c r="Q2317" s="18">
        <f t="shared" si="6220"/>
        <v>0</v>
      </c>
      <c r="R2317" s="18">
        <f t="shared" si="6220"/>
        <v>0</v>
      </c>
      <c r="S2317" s="18">
        <f t="shared" si="6220"/>
        <v>0</v>
      </c>
      <c r="T2317" s="18">
        <f t="shared" si="6091"/>
        <v>4792.4769999999999</v>
      </c>
      <c r="U2317" s="18">
        <f t="shared" si="6092"/>
        <v>0</v>
      </c>
      <c r="V2317" s="18">
        <f t="shared" si="6093"/>
        <v>0</v>
      </c>
      <c r="W2317" s="18">
        <f t="shared" si="6221"/>
        <v>0</v>
      </c>
      <c r="X2317" s="18">
        <f t="shared" si="6221"/>
        <v>0</v>
      </c>
      <c r="Y2317" s="18">
        <f t="shared" si="6221"/>
        <v>0</v>
      </c>
      <c r="Z2317" s="18">
        <f t="shared" si="6221"/>
        <v>0</v>
      </c>
      <c r="AA2317" s="18">
        <f t="shared" si="6221"/>
        <v>0</v>
      </c>
      <c r="AB2317" s="18">
        <f t="shared" si="6221"/>
        <v>0</v>
      </c>
      <c r="AC2317" s="18">
        <f t="shared" si="6069"/>
        <v>4792.4769999999999</v>
      </c>
      <c r="AD2317" s="18">
        <f t="shared" si="6070"/>
        <v>0</v>
      </c>
      <c r="AE2317" s="18">
        <f t="shared" si="6071"/>
        <v>0</v>
      </c>
      <c r="AF2317" s="18">
        <f t="shared" si="6221"/>
        <v>0</v>
      </c>
      <c r="AG2317" s="18">
        <f t="shared" si="6221"/>
        <v>0</v>
      </c>
      <c r="AH2317" s="18">
        <f t="shared" si="6221"/>
        <v>0</v>
      </c>
      <c r="AI2317" s="18">
        <f t="shared" si="6127"/>
        <v>4792.4769999999999</v>
      </c>
      <c r="AJ2317" s="18">
        <f t="shared" si="6128"/>
        <v>0</v>
      </c>
      <c r="AK2317" s="18">
        <f t="shared" si="6129"/>
        <v>0</v>
      </c>
      <c r="AL2317" s="18">
        <f t="shared" si="6221"/>
        <v>0</v>
      </c>
      <c r="AM2317" s="18">
        <f t="shared" si="6130"/>
        <v>4792.4769999999999</v>
      </c>
      <c r="AN2317" s="18">
        <f t="shared" si="6221"/>
        <v>0</v>
      </c>
      <c r="AO2317" s="18">
        <f t="shared" si="6221"/>
        <v>0</v>
      </c>
      <c r="AP2317" s="18">
        <f t="shared" si="6221"/>
        <v>0</v>
      </c>
      <c r="AQ2317" s="18">
        <f t="shared" si="6222"/>
        <v>4792.4769999999999</v>
      </c>
      <c r="AR2317" s="18">
        <f t="shared" si="6223"/>
        <v>0</v>
      </c>
      <c r="AS2317" s="18">
        <f t="shared" si="6224"/>
        <v>0</v>
      </c>
      <c r="AT2317" s="18">
        <f t="shared" si="6221"/>
        <v>0</v>
      </c>
      <c r="AU2317" s="18">
        <f t="shared" si="6221"/>
        <v>0</v>
      </c>
      <c r="AV2317" s="18">
        <f t="shared" si="6221"/>
        <v>0</v>
      </c>
      <c r="AW2317" s="18">
        <f t="shared" si="6225"/>
        <v>4792.4769999999999</v>
      </c>
      <c r="AX2317" s="18">
        <f t="shared" si="6226"/>
        <v>0</v>
      </c>
      <c r="AY2317" s="18">
        <f t="shared" si="6227"/>
        <v>0</v>
      </c>
      <c r="AZ2317" s="18">
        <f t="shared" si="6221"/>
        <v>-2527.0120000000002</v>
      </c>
      <c r="BA2317" s="18">
        <f t="shared" si="6221"/>
        <v>0</v>
      </c>
      <c r="BB2317" s="18">
        <f t="shared" si="6221"/>
        <v>0</v>
      </c>
      <c r="BC2317" s="18">
        <f t="shared" si="6204"/>
        <v>2265.4649999999997</v>
      </c>
      <c r="BD2317" s="18">
        <f t="shared" si="6205"/>
        <v>0</v>
      </c>
      <c r="BE2317" s="18">
        <f t="shared" si="6206"/>
        <v>0</v>
      </c>
      <c r="BF2317" s="18">
        <f t="shared" si="6221"/>
        <v>0</v>
      </c>
      <c r="BG2317" s="18">
        <f t="shared" si="6221"/>
        <v>0</v>
      </c>
      <c r="BH2317" s="18">
        <f t="shared" si="6221"/>
        <v>0</v>
      </c>
      <c r="BI2317" s="18">
        <f t="shared" si="6201"/>
        <v>2265.4649999999997</v>
      </c>
      <c r="BJ2317" s="18">
        <f t="shared" si="6202"/>
        <v>0</v>
      </c>
      <c r="BK2317" s="18">
        <f t="shared" si="6203"/>
        <v>0</v>
      </c>
      <c r="BL2317" s="18">
        <f t="shared" si="6221"/>
        <v>-537.495</v>
      </c>
      <c r="BM2317" s="18">
        <f t="shared" si="6221"/>
        <v>0</v>
      </c>
      <c r="BN2317" s="18">
        <f t="shared" si="6221"/>
        <v>0</v>
      </c>
      <c r="BO2317" s="18">
        <f t="shared" si="6121"/>
        <v>1727.9699999999998</v>
      </c>
      <c r="BP2317" s="18">
        <f t="shared" si="6122"/>
        <v>0</v>
      </c>
      <c r="BQ2317" s="18">
        <f t="shared" si="6123"/>
        <v>0</v>
      </c>
      <c r="BR2317" s="18">
        <f t="shared" si="6221"/>
        <v>0</v>
      </c>
      <c r="BS2317" s="18">
        <f t="shared" si="6221"/>
        <v>0</v>
      </c>
      <c r="BT2317" s="18">
        <f t="shared" si="6221"/>
        <v>0</v>
      </c>
      <c r="BU2317" s="18">
        <f t="shared" si="6094"/>
        <v>1727.9699999999998</v>
      </c>
      <c r="BV2317" s="18">
        <f t="shared" si="6095"/>
        <v>0</v>
      </c>
      <c r="BW2317" s="18">
        <f t="shared" si="6096"/>
        <v>0</v>
      </c>
      <c r="BX2317" s="18">
        <f t="shared" si="6221"/>
        <v>-301.69499999999999</v>
      </c>
      <c r="BY2317" s="18">
        <f t="shared" si="6221"/>
        <v>0</v>
      </c>
      <c r="BZ2317" s="18">
        <f t="shared" si="6221"/>
        <v>0</v>
      </c>
      <c r="CA2317" s="18">
        <f t="shared" si="6072"/>
        <v>1426.2749999999999</v>
      </c>
      <c r="CB2317" s="18">
        <f t="shared" si="6073"/>
        <v>0</v>
      </c>
      <c r="CC2317" s="18">
        <f t="shared" si="6074"/>
        <v>0</v>
      </c>
      <c r="CD2317" s="18">
        <f t="shared" si="6221"/>
        <v>0</v>
      </c>
      <c r="CE2317" s="27"/>
      <c r="CF2317" s="33"/>
    </row>
    <row r="2318" spans="1:84" x14ac:dyDescent="0.3">
      <c r="A2318" s="41" t="s">
        <v>1191</v>
      </c>
      <c r="B2318" s="39">
        <v>240</v>
      </c>
      <c r="C2318" s="41" t="s">
        <v>198</v>
      </c>
      <c r="D2318" s="41" t="s">
        <v>110</v>
      </c>
      <c r="E2318" s="14" t="s">
        <v>526</v>
      </c>
      <c r="F2318" s="23"/>
      <c r="G2318" s="23"/>
      <c r="H2318" s="23"/>
      <c r="I2318" s="18"/>
      <c r="J2318" s="18"/>
      <c r="K2318" s="18"/>
      <c r="L2318" s="18">
        <f t="shared" si="6210"/>
        <v>0</v>
      </c>
      <c r="M2318" s="18">
        <f t="shared" si="6211"/>
        <v>0</v>
      </c>
      <c r="N2318" s="18">
        <f t="shared" si="6212"/>
        <v>0</v>
      </c>
      <c r="O2318" s="18">
        <f>189.388+4603.089</f>
        <v>4792.4769999999999</v>
      </c>
      <c r="P2318" s="18"/>
      <c r="Q2318" s="18"/>
      <c r="R2318" s="18"/>
      <c r="S2318" s="18"/>
      <c r="T2318" s="18">
        <f t="shared" si="6091"/>
        <v>4792.4769999999999</v>
      </c>
      <c r="U2318" s="18">
        <f t="shared" si="6092"/>
        <v>0</v>
      </c>
      <c r="V2318" s="18">
        <f t="shared" si="6093"/>
        <v>0</v>
      </c>
      <c r="W2318" s="18"/>
      <c r="X2318" s="18"/>
      <c r="Y2318" s="18"/>
      <c r="Z2318" s="18"/>
      <c r="AA2318" s="18"/>
      <c r="AB2318" s="18"/>
      <c r="AC2318" s="18">
        <f t="shared" si="6069"/>
        <v>4792.4769999999999</v>
      </c>
      <c r="AD2318" s="18">
        <f t="shared" si="6070"/>
        <v>0</v>
      </c>
      <c r="AE2318" s="18">
        <f t="shared" si="6071"/>
        <v>0</v>
      </c>
      <c r="AF2318" s="18"/>
      <c r="AG2318" s="18"/>
      <c r="AH2318" s="18"/>
      <c r="AI2318" s="18">
        <f t="shared" si="6127"/>
        <v>4792.4769999999999</v>
      </c>
      <c r="AJ2318" s="18">
        <f t="shared" si="6128"/>
        <v>0</v>
      </c>
      <c r="AK2318" s="18">
        <f t="shared" si="6129"/>
        <v>0</v>
      </c>
      <c r="AL2318" s="18"/>
      <c r="AM2318" s="18">
        <f t="shared" si="6130"/>
        <v>4792.4769999999999</v>
      </c>
      <c r="AN2318" s="18"/>
      <c r="AO2318" s="18"/>
      <c r="AP2318" s="18"/>
      <c r="AQ2318" s="18">
        <f t="shared" si="6222"/>
        <v>4792.4769999999999</v>
      </c>
      <c r="AR2318" s="18">
        <f t="shared" si="6223"/>
        <v>0</v>
      </c>
      <c r="AS2318" s="18">
        <f t="shared" si="6224"/>
        <v>0</v>
      </c>
      <c r="AT2318" s="18"/>
      <c r="AU2318" s="18"/>
      <c r="AV2318" s="18"/>
      <c r="AW2318" s="18">
        <f t="shared" si="6225"/>
        <v>4792.4769999999999</v>
      </c>
      <c r="AX2318" s="18">
        <f t="shared" si="6226"/>
        <v>0</v>
      </c>
      <c r="AY2318" s="18">
        <f t="shared" si="6227"/>
        <v>0</v>
      </c>
      <c r="AZ2318" s="18">
        <f>-166.465-747.969-560.091-844.187-208.3</f>
        <v>-2527.0120000000002</v>
      </c>
      <c r="BA2318" s="18"/>
      <c r="BB2318" s="18"/>
      <c r="BC2318" s="18">
        <f t="shared" si="6204"/>
        <v>2265.4649999999997</v>
      </c>
      <c r="BD2318" s="18">
        <f t="shared" si="6205"/>
        <v>0</v>
      </c>
      <c r="BE2318" s="18">
        <f t="shared" si="6206"/>
        <v>0</v>
      </c>
      <c r="BF2318" s="18"/>
      <c r="BG2318" s="18"/>
      <c r="BH2318" s="18"/>
      <c r="BI2318" s="18">
        <f t="shared" si="6201"/>
        <v>2265.4649999999997</v>
      </c>
      <c r="BJ2318" s="18">
        <f t="shared" si="6202"/>
        <v>0</v>
      </c>
      <c r="BK2318" s="18">
        <f t="shared" si="6203"/>
        <v>0</v>
      </c>
      <c r="BL2318" s="18">
        <f>-31.641-485.5-20.354</f>
        <v>-537.495</v>
      </c>
      <c r="BM2318" s="18"/>
      <c r="BN2318" s="18"/>
      <c r="BO2318" s="18">
        <f t="shared" si="6121"/>
        <v>1727.9699999999998</v>
      </c>
      <c r="BP2318" s="18">
        <f t="shared" si="6122"/>
        <v>0</v>
      </c>
      <c r="BQ2318" s="18">
        <f t="shared" si="6123"/>
        <v>0</v>
      </c>
      <c r="BR2318" s="18"/>
      <c r="BS2318" s="18"/>
      <c r="BT2318" s="18"/>
      <c r="BU2318" s="18">
        <f t="shared" si="6094"/>
        <v>1727.9699999999998</v>
      </c>
      <c r="BV2318" s="18">
        <f t="shared" si="6095"/>
        <v>0</v>
      </c>
      <c r="BW2318" s="18">
        <f t="shared" si="6096"/>
        <v>0</v>
      </c>
      <c r="BX2318" s="18">
        <f>-22.911-278.784</f>
        <v>-301.69499999999999</v>
      </c>
      <c r="BY2318" s="18"/>
      <c r="BZ2318" s="18"/>
      <c r="CA2318" s="18">
        <f t="shared" si="6072"/>
        <v>1426.2749999999999</v>
      </c>
      <c r="CB2318" s="18">
        <f t="shared" si="6073"/>
        <v>0</v>
      </c>
      <c r="CC2318" s="18">
        <f t="shared" si="6074"/>
        <v>0</v>
      </c>
      <c r="CD2318" s="18"/>
      <c r="CE2318" s="27"/>
      <c r="CF2318" s="33"/>
    </row>
    <row r="2319" spans="1:84" ht="93.6" x14ac:dyDescent="0.3">
      <c r="A2319" s="19" t="s">
        <v>1650</v>
      </c>
      <c r="B2319" s="39"/>
      <c r="C2319" s="41"/>
      <c r="D2319" s="41"/>
      <c r="E2319" s="14" t="s">
        <v>1651</v>
      </c>
      <c r="F2319" s="23"/>
      <c r="G2319" s="23"/>
      <c r="H2319" s="23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>
        <f>BL2320</f>
        <v>586.58299999999997</v>
      </c>
      <c r="BM2319" s="18">
        <f t="shared" ref="BM2319:CD2321" si="6228">BM2320</f>
        <v>0</v>
      </c>
      <c r="BN2319" s="18">
        <f t="shared" si="6228"/>
        <v>0</v>
      </c>
      <c r="BO2319" s="18">
        <f t="shared" si="6121"/>
        <v>586.58299999999997</v>
      </c>
      <c r="BP2319" s="18">
        <f t="shared" si="6122"/>
        <v>0</v>
      </c>
      <c r="BQ2319" s="18">
        <f t="shared" si="6123"/>
        <v>0</v>
      </c>
      <c r="BR2319" s="18">
        <f t="shared" si="6228"/>
        <v>0</v>
      </c>
      <c r="BS2319" s="18">
        <f t="shared" si="6228"/>
        <v>0</v>
      </c>
      <c r="BT2319" s="18">
        <f t="shared" si="6228"/>
        <v>0</v>
      </c>
      <c r="BU2319" s="18">
        <f t="shared" si="6094"/>
        <v>586.58299999999997</v>
      </c>
      <c r="BV2319" s="18">
        <f t="shared" si="6095"/>
        <v>0</v>
      </c>
      <c r="BW2319" s="18">
        <f t="shared" si="6096"/>
        <v>0</v>
      </c>
      <c r="BX2319" s="18">
        <f t="shared" si="6228"/>
        <v>0</v>
      </c>
      <c r="BY2319" s="18">
        <f t="shared" si="6228"/>
        <v>0</v>
      </c>
      <c r="BZ2319" s="18">
        <f t="shared" si="6228"/>
        <v>0</v>
      </c>
      <c r="CA2319" s="18">
        <f t="shared" si="6072"/>
        <v>586.58299999999997</v>
      </c>
      <c r="CB2319" s="18">
        <f t="shared" si="6073"/>
        <v>0</v>
      </c>
      <c r="CC2319" s="18">
        <f t="shared" si="6074"/>
        <v>0</v>
      </c>
      <c r="CD2319" s="18">
        <f t="shared" si="6228"/>
        <v>0</v>
      </c>
      <c r="CE2319" s="27"/>
      <c r="CF2319" s="33"/>
    </row>
    <row r="2320" spans="1:84" ht="31.2" x14ac:dyDescent="0.3">
      <c r="A2320" s="19" t="s">
        <v>1650</v>
      </c>
      <c r="B2320" s="39">
        <v>200</v>
      </c>
      <c r="C2320" s="41"/>
      <c r="D2320" s="41"/>
      <c r="E2320" s="14" t="s">
        <v>551</v>
      </c>
      <c r="F2320" s="23"/>
      <c r="G2320" s="23"/>
      <c r="H2320" s="23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>
        <f>BL2321</f>
        <v>586.58299999999997</v>
      </c>
      <c r="BM2320" s="18">
        <f t="shared" si="6228"/>
        <v>0</v>
      </c>
      <c r="BN2320" s="18">
        <f t="shared" si="6228"/>
        <v>0</v>
      </c>
      <c r="BO2320" s="18">
        <f t="shared" si="6121"/>
        <v>586.58299999999997</v>
      </c>
      <c r="BP2320" s="18">
        <f t="shared" si="6122"/>
        <v>0</v>
      </c>
      <c r="BQ2320" s="18">
        <f t="shared" si="6123"/>
        <v>0</v>
      </c>
      <c r="BR2320" s="18">
        <f t="shared" si="6228"/>
        <v>0</v>
      </c>
      <c r="BS2320" s="18">
        <f t="shared" si="6228"/>
        <v>0</v>
      </c>
      <c r="BT2320" s="18">
        <f t="shared" si="6228"/>
        <v>0</v>
      </c>
      <c r="BU2320" s="18">
        <f t="shared" si="6094"/>
        <v>586.58299999999997</v>
      </c>
      <c r="BV2320" s="18">
        <f t="shared" si="6095"/>
        <v>0</v>
      </c>
      <c r="BW2320" s="18">
        <f t="shared" si="6096"/>
        <v>0</v>
      </c>
      <c r="BX2320" s="18">
        <f t="shared" si="6228"/>
        <v>0</v>
      </c>
      <c r="BY2320" s="18">
        <f t="shared" si="6228"/>
        <v>0</v>
      </c>
      <c r="BZ2320" s="18">
        <f t="shared" si="6228"/>
        <v>0</v>
      </c>
      <c r="CA2320" s="18">
        <f t="shared" ref="CA2320:CA2383" si="6229">BU2320+BX2320</f>
        <v>586.58299999999997</v>
      </c>
      <c r="CB2320" s="18">
        <f t="shared" ref="CB2320:CB2383" si="6230">BV2320+BY2320</f>
        <v>0</v>
      </c>
      <c r="CC2320" s="18">
        <f t="shared" ref="CC2320:CC2383" si="6231">BW2320+BZ2320</f>
        <v>0</v>
      </c>
      <c r="CD2320" s="18">
        <f t="shared" si="6228"/>
        <v>0</v>
      </c>
      <c r="CE2320" s="27"/>
      <c r="CF2320" s="33"/>
    </row>
    <row r="2321" spans="1:119" ht="46.8" x14ac:dyDescent="0.3">
      <c r="A2321" s="19" t="s">
        <v>1650</v>
      </c>
      <c r="B2321" s="39">
        <v>240</v>
      </c>
      <c r="C2321" s="41"/>
      <c r="D2321" s="41"/>
      <c r="E2321" s="14" t="s">
        <v>559</v>
      </c>
      <c r="F2321" s="23"/>
      <c r="G2321" s="23"/>
      <c r="H2321" s="23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>
        <f>BL2322</f>
        <v>586.58299999999997</v>
      </c>
      <c r="BM2321" s="18">
        <f t="shared" si="6228"/>
        <v>0</v>
      </c>
      <c r="BN2321" s="18">
        <f t="shared" si="6228"/>
        <v>0</v>
      </c>
      <c r="BO2321" s="18">
        <f t="shared" si="6121"/>
        <v>586.58299999999997</v>
      </c>
      <c r="BP2321" s="18">
        <f t="shared" si="6122"/>
        <v>0</v>
      </c>
      <c r="BQ2321" s="18">
        <f t="shared" si="6123"/>
        <v>0</v>
      </c>
      <c r="BR2321" s="18">
        <f t="shared" si="6228"/>
        <v>0</v>
      </c>
      <c r="BS2321" s="18">
        <f t="shared" si="6228"/>
        <v>0</v>
      </c>
      <c r="BT2321" s="18">
        <f t="shared" si="6228"/>
        <v>0</v>
      </c>
      <c r="BU2321" s="18">
        <f t="shared" si="6094"/>
        <v>586.58299999999997</v>
      </c>
      <c r="BV2321" s="18">
        <f t="shared" si="6095"/>
        <v>0</v>
      </c>
      <c r="BW2321" s="18">
        <f t="shared" si="6096"/>
        <v>0</v>
      </c>
      <c r="BX2321" s="18">
        <f t="shared" si="6228"/>
        <v>0</v>
      </c>
      <c r="BY2321" s="18">
        <f t="shared" si="6228"/>
        <v>0</v>
      </c>
      <c r="BZ2321" s="18">
        <f t="shared" si="6228"/>
        <v>0</v>
      </c>
      <c r="CA2321" s="18">
        <f t="shared" si="6229"/>
        <v>586.58299999999997</v>
      </c>
      <c r="CB2321" s="18">
        <f t="shared" si="6230"/>
        <v>0</v>
      </c>
      <c r="CC2321" s="18">
        <f t="shared" si="6231"/>
        <v>0</v>
      </c>
      <c r="CD2321" s="18">
        <f t="shared" si="6228"/>
        <v>0</v>
      </c>
      <c r="CE2321" s="27"/>
      <c r="CF2321" s="33"/>
    </row>
    <row r="2322" spans="1:119" x14ac:dyDescent="0.3">
      <c r="A2322" s="19" t="s">
        <v>1650</v>
      </c>
      <c r="B2322" s="39">
        <v>240</v>
      </c>
      <c r="C2322" s="41" t="s">
        <v>198</v>
      </c>
      <c r="D2322" s="41" t="s">
        <v>110</v>
      </c>
      <c r="E2322" s="14" t="s">
        <v>526</v>
      </c>
      <c r="F2322" s="23"/>
      <c r="G2322" s="23"/>
      <c r="H2322" s="23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>
        <v>586.58299999999997</v>
      </c>
      <c r="BM2322" s="18"/>
      <c r="BN2322" s="18"/>
      <c r="BO2322" s="18">
        <f t="shared" si="6121"/>
        <v>586.58299999999997</v>
      </c>
      <c r="BP2322" s="18">
        <f t="shared" si="6122"/>
        <v>0</v>
      </c>
      <c r="BQ2322" s="18">
        <f t="shared" si="6123"/>
        <v>0</v>
      </c>
      <c r="BR2322" s="18"/>
      <c r="BS2322" s="18"/>
      <c r="BT2322" s="18"/>
      <c r="BU2322" s="18">
        <f t="shared" si="6094"/>
        <v>586.58299999999997</v>
      </c>
      <c r="BV2322" s="18">
        <f t="shared" si="6095"/>
        <v>0</v>
      </c>
      <c r="BW2322" s="18">
        <f t="shared" si="6096"/>
        <v>0</v>
      </c>
      <c r="BX2322" s="18"/>
      <c r="BY2322" s="18"/>
      <c r="BZ2322" s="18"/>
      <c r="CA2322" s="18">
        <f t="shared" si="6229"/>
        <v>586.58299999999997</v>
      </c>
      <c r="CB2322" s="18">
        <f t="shared" si="6230"/>
        <v>0</v>
      </c>
      <c r="CC2322" s="18">
        <f t="shared" si="6231"/>
        <v>0</v>
      </c>
      <c r="CD2322" s="18"/>
      <c r="CE2322" s="27"/>
      <c r="CF2322" s="33"/>
    </row>
    <row r="2323" spans="1:119" s="11" customFormat="1" ht="62.4" x14ac:dyDescent="0.3">
      <c r="A2323" s="10" t="s">
        <v>399</v>
      </c>
      <c r="B2323" s="16"/>
      <c r="C2323" s="10"/>
      <c r="D2323" s="10"/>
      <c r="E2323" s="15" t="s">
        <v>1130</v>
      </c>
      <c r="F2323" s="17">
        <f>F2324+F2329+F2345</f>
        <v>866173.5</v>
      </c>
      <c r="G2323" s="17">
        <f>G2324+G2329+G2345</f>
        <v>819782.7</v>
      </c>
      <c r="H2323" s="17">
        <f>H2324+H2329+H2345</f>
        <v>300000</v>
      </c>
      <c r="I2323" s="17">
        <f t="shared" ref="I2323:K2323" si="6232">I2324+I2329+I2345</f>
        <v>-2220.5</v>
      </c>
      <c r="J2323" s="17">
        <f t="shared" si="6232"/>
        <v>0</v>
      </c>
      <c r="K2323" s="17">
        <f t="shared" si="6232"/>
        <v>0</v>
      </c>
      <c r="L2323" s="17">
        <f t="shared" si="6210"/>
        <v>863953</v>
      </c>
      <c r="M2323" s="17">
        <f t="shared" si="6211"/>
        <v>819782.7</v>
      </c>
      <c r="N2323" s="17">
        <f t="shared" si="6212"/>
        <v>300000</v>
      </c>
      <c r="O2323" s="17">
        <f t="shared" ref="O2323:S2323" si="6233">O2324+O2329+O2345</f>
        <v>15736.666999999998</v>
      </c>
      <c r="P2323" s="17">
        <f t="shared" si="6233"/>
        <v>0</v>
      </c>
      <c r="Q2323" s="17">
        <f t="shared" si="6233"/>
        <v>200000</v>
      </c>
      <c r="R2323" s="17">
        <f t="shared" si="6233"/>
        <v>0</v>
      </c>
      <c r="S2323" s="17">
        <f t="shared" si="6233"/>
        <v>0</v>
      </c>
      <c r="T2323" s="17">
        <f t="shared" si="6091"/>
        <v>879689.66700000002</v>
      </c>
      <c r="U2323" s="17">
        <f t="shared" si="6092"/>
        <v>819782.7</v>
      </c>
      <c r="V2323" s="17">
        <f t="shared" si="6093"/>
        <v>500000</v>
      </c>
      <c r="W2323" s="17">
        <f>W2324+W2329+W2345</f>
        <v>0</v>
      </c>
      <c r="X2323" s="17">
        <f t="shared" ref="X2323:AB2323" si="6234">X2324+X2329+X2345</f>
        <v>0</v>
      </c>
      <c r="Y2323" s="17">
        <f t="shared" si="6234"/>
        <v>0</v>
      </c>
      <c r="Z2323" s="17">
        <f t="shared" si="6234"/>
        <v>0</v>
      </c>
      <c r="AA2323" s="17">
        <f t="shared" si="6234"/>
        <v>0</v>
      </c>
      <c r="AB2323" s="17">
        <f t="shared" si="6234"/>
        <v>0</v>
      </c>
      <c r="AC2323" s="17">
        <f t="shared" si="6069"/>
        <v>879689.66700000002</v>
      </c>
      <c r="AD2323" s="17">
        <f t="shared" si="6070"/>
        <v>819782.7</v>
      </c>
      <c r="AE2323" s="17">
        <f t="shared" si="6071"/>
        <v>500000</v>
      </c>
      <c r="AF2323" s="17">
        <f t="shared" ref="AF2323:AH2323" si="6235">AF2324+AF2329+AF2345</f>
        <v>39106.899999999994</v>
      </c>
      <c r="AG2323" s="17">
        <f t="shared" si="6235"/>
        <v>79232.099999999919</v>
      </c>
      <c r="AH2323" s="17">
        <f t="shared" si="6235"/>
        <v>0</v>
      </c>
      <c r="AI2323" s="17">
        <f t="shared" si="6127"/>
        <v>918796.56700000004</v>
      </c>
      <c r="AJ2323" s="17">
        <f t="shared" si="6128"/>
        <v>899014.79999999981</v>
      </c>
      <c r="AK2323" s="17">
        <f t="shared" si="6129"/>
        <v>500000</v>
      </c>
      <c r="AL2323" s="17">
        <f>AL2324+AL2329+AL2345</f>
        <v>0</v>
      </c>
      <c r="AM2323" s="17">
        <f t="shared" si="6130"/>
        <v>918796.56700000004</v>
      </c>
      <c r="AN2323" s="17">
        <f t="shared" ref="AN2323:AP2323" si="6236">AN2324+AN2329+AN2345</f>
        <v>0</v>
      </c>
      <c r="AO2323" s="17">
        <f t="shared" si="6236"/>
        <v>-4161.4530000000004</v>
      </c>
      <c r="AP2323" s="17">
        <f t="shared" si="6236"/>
        <v>0</v>
      </c>
      <c r="AQ2323" s="17">
        <f t="shared" si="6222"/>
        <v>918796.56700000004</v>
      </c>
      <c r="AR2323" s="17">
        <f t="shared" si="6223"/>
        <v>894853.34699999983</v>
      </c>
      <c r="AS2323" s="17">
        <f t="shared" si="6224"/>
        <v>500000</v>
      </c>
      <c r="AT2323" s="17">
        <f>AT2324+AT2329+AT2345</f>
        <v>0</v>
      </c>
      <c r="AU2323" s="17">
        <f>AU2324+AU2329+AU2345</f>
        <v>0</v>
      </c>
      <c r="AV2323" s="17">
        <f>AV2324+AV2329+AV2345</f>
        <v>0</v>
      </c>
      <c r="AW2323" s="17">
        <f t="shared" si="6225"/>
        <v>918796.56700000004</v>
      </c>
      <c r="AX2323" s="17">
        <f t="shared" si="6226"/>
        <v>894853.34699999983</v>
      </c>
      <c r="AY2323" s="17">
        <f t="shared" si="6227"/>
        <v>500000</v>
      </c>
      <c r="AZ2323" s="17">
        <f t="shared" ref="AZ2323:BB2323" si="6237">AZ2324+AZ2329+AZ2345</f>
        <v>-1722.9060000000009</v>
      </c>
      <c r="BA2323" s="17">
        <f t="shared" si="6237"/>
        <v>0</v>
      </c>
      <c r="BB2323" s="17">
        <f t="shared" si="6237"/>
        <v>0</v>
      </c>
      <c r="BC2323" s="17">
        <f t="shared" si="6204"/>
        <v>917073.66100000008</v>
      </c>
      <c r="BD2323" s="17">
        <f t="shared" si="6205"/>
        <v>894853.34699999983</v>
      </c>
      <c r="BE2323" s="17">
        <f t="shared" si="6206"/>
        <v>500000</v>
      </c>
      <c r="BF2323" s="17">
        <f t="shared" ref="BF2323:BH2323" si="6238">BF2324+BF2329+BF2345</f>
        <v>0</v>
      </c>
      <c r="BG2323" s="17">
        <f t="shared" si="6238"/>
        <v>0</v>
      </c>
      <c r="BH2323" s="17">
        <f t="shared" si="6238"/>
        <v>0</v>
      </c>
      <c r="BI2323" s="18">
        <f t="shared" si="6201"/>
        <v>917073.66100000008</v>
      </c>
      <c r="BJ2323" s="18">
        <f t="shared" si="6202"/>
        <v>894853.34699999983</v>
      </c>
      <c r="BK2323" s="18">
        <f t="shared" si="6203"/>
        <v>500000</v>
      </c>
      <c r="BL2323" s="17">
        <f>BL2324+BL2329+BL2345</f>
        <v>0</v>
      </c>
      <c r="BM2323" s="17">
        <f>BM2324+BM2329+BM2345</f>
        <v>0</v>
      </c>
      <c r="BN2323" s="17">
        <f>BN2324+BN2329+BN2345</f>
        <v>0</v>
      </c>
      <c r="BO2323" s="17">
        <f t="shared" si="6121"/>
        <v>917073.66100000008</v>
      </c>
      <c r="BP2323" s="17">
        <f t="shared" si="6122"/>
        <v>894853.34699999983</v>
      </c>
      <c r="BQ2323" s="17">
        <f t="shared" si="6123"/>
        <v>500000</v>
      </c>
      <c r="BR2323" s="17">
        <f>BR2324+BR2329+BR2345</f>
        <v>0</v>
      </c>
      <c r="BS2323" s="17">
        <f>BS2324+BS2329+BS2345</f>
        <v>0</v>
      </c>
      <c r="BT2323" s="17">
        <f>BT2324+BT2329+BT2345</f>
        <v>0</v>
      </c>
      <c r="BU2323" s="17">
        <f t="shared" si="6094"/>
        <v>917073.66100000008</v>
      </c>
      <c r="BV2323" s="17">
        <f t="shared" si="6095"/>
        <v>894853.34699999983</v>
      </c>
      <c r="BW2323" s="17">
        <f t="shared" si="6096"/>
        <v>500000</v>
      </c>
      <c r="BX2323" s="17">
        <f t="shared" ref="BX2323:BZ2323" si="6239">BX2324+BX2329+BX2345</f>
        <v>9053</v>
      </c>
      <c r="BY2323" s="17">
        <f t="shared" si="6239"/>
        <v>-2697</v>
      </c>
      <c r="BZ2323" s="17">
        <f t="shared" si="6239"/>
        <v>0</v>
      </c>
      <c r="CA2323" s="17">
        <f t="shared" si="6229"/>
        <v>926126.66100000008</v>
      </c>
      <c r="CB2323" s="17">
        <f t="shared" si="6230"/>
        <v>892156.34699999983</v>
      </c>
      <c r="CC2323" s="17">
        <f t="shared" si="6231"/>
        <v>500000</v>
      </c>
      <c r="CD2323" s="17">
        <f>CD2324+CD2329+CD2345</f>
        <v>0</v>
      </c>
      <c r="CE2323" s="26"/>
      <c r="CF2323" s="33"/>
      <c r="CG2323" s="37"/>
      <c r="CH2323" s="37"/>
      <c r="CI2323" s="37"/>
      <c r="CJ2323" s="37"/>
      <c r="CK2323" s="37"/>
      <c r="CL2323" s="37"/>
      <c r="CM2323" s="37"/>
      <c r="CN2323" s="37"/>
      <c r="CO2323" s="37"/>
      <c r="CP2323" s="37"/>
      <c r="CQ2323" s="37"/>
      <c r="CR2323" s="37"/>
      <c r="CS2323" s="37"/>
      <c r="CT2323" s="37"/>
      <c r="CU2323" s="37"/>
      <c r="CV2323" s="37"/>
      <c r="CW2323" s="37"/>
      <c r="CX2323" s="37"/>
      <c r="CY2323" s="37"/>
      <c r="CZ2323" s="37"/>
      <c r="DA2323" s="37"/>
      <c r="DB2323" s="37"/>
      <c r="DC2323" s="37"/>
      <c r="DD2323" s="37"/>
      <c r="DE2323" s="37"/>
      <c r="DF2323" s="37"/>
      <c r="DG2323" s="37"/>
      <c r="DH2323" s="37"/>
      <c r="DI2323" s="37"/>
      <c r="DJ2323" s="37"/>
      <c r="DK2323" s="37"/>
      <c r="DL2323" s="37"/>
      <c r="DM2323" s="37"/>
      <c r="DN2323" s="37"/>
      <c r="DO2323" s="37"/>
    </row>
    <row r="2324" spans="1:119" ht="78" x14ac:dyDescent="0.3">
      <c r="A2324" s="41" t="s">
        <v>400</v>
      </c>
      <c r="B2324" s="39"/>
      <c r="C2324" s="41"/>
      <c r="D2324" s="41"/>
      <c r="E2324" s="14" t="s">
        <v>1131</v>
      </c>
      <c r="F2324" s="18">
        <f t="shared" ref="F2324:K2327" si="6240">F2325</f>
        <v>53584.6</v>
      </c>
      <c r="G2324" s="18">
        <f t="shared" si="6240"/>
        <v>0</v>
      </c>
      <c r="H2324" s="18">
        <f t="shared" si="6240"/>
        <v>0</v>
      </c>
      <c r="I2324" s="18">
        <f t="shared" si="6240"/>
        <v>0</v>
      </c>
      <c r="J2324" s="18">
        <f t="shared" si="6240"/>
        <v>0</v>
      </c>
      <c r="K2324" s="18">
        <f t="shared" si="6240"/>
        <v>0</v>
      </c>
      <c r="L2324" s="18">
        <f t="shared" si="6210"/>
        <v>53584.6</v>
      </c>
      <c r="M2324" s="18">
        <f t="shared" si="6211"/>
        <v>0</v>
      </c>
      <c r="N2324" s="18">
        <f t="shared" si="6212"/>
        <v>0</v>
      </c>
      <c r="O2324" s="18">
        <f t="shared" ref="O2324:S2327" si="6241">O2325</f>
        <v>0</v>
      </c>
      <c r="P2324" s="18">
        <f t="shared" si="6241"/>
        <v>0</v>
      </c>
      <c r="Q2324" s="18">
        <f t="shared" si="6241"/>
        <v>0</v>
      </c>
      <c r="R2324" s="18">
        <f t="shared" si="6241"/>
        <v>0</v>
      </c>
      <c r="S2324" s="18">
        <f t="shared" si="6241"/>
        <v>0</v>
      </c>
      <c r="T2324" s="18">
        <f t="shared" si="6091"/>
        <v>53584.6</v>
      </c>
      <c r="U2324" s="18">
        <f t="shared" si="6092"/>
        <v>0</v>
      </c>
      <c r="V2324" s="18">
        <f t="shared" si="6093"/>
        <v>0</v>
      </c>
      <c r="W2324" s="18">
        <f t="shared" ref="W2324:CD2324" si="6242">W2325</f>
        <v>0</v>
      </c>
      <c r="X2324" s="18">
        <f t="shared" si="6242"/>
        <v>0</v>
      </c>
      <c r="Y2324" s="18">
        <f t="shared" si="6242"/>
        <v>0</v>
      </c>
      <c r="Z2324" s="18">
        <f t="shared" si="6242"/>
        <v>0</v>
      </c>
      <c r="AA2324" s="18">
        <f t="shared" si="6242"/>
        <v>0</v>
      </c>
      <c r="AB2324" s="18">
        <f t="shared" si="6242"/>
        <v>0</v>
      </c>
      <c r="AC2324" s="18">
        <f t="shared" si="6069"/>
        <v>53584.6</v>
      </c>
      <c r="AD2324" s="18">
        <f t="shared" si="6070"/>
        <v>0</v>
      </c>
      <c r="AE2324" s="18">
        <f t="shared" si="6071"/>
        <v>0</v>
      </c>
      <c r="AF2324" s="18">
        <f t="shared" si="6242"/>
        <v>0</v>
      </c>
      <c r="AG2324" s="18">
        <f t="shared" si="6242"/>
        <v>0</v>
      </c>
      <c r="AH2324" s="18">
        <f t="shared" si="6242"/>
        <v>0</v>
      </c>
      <c r="AI2324" s="18">
        <f t="shared" si="6127"/>
        <v>53584.6</v>
      </c>
      <c r="AJ2324" s="18">
        <f t="shared" si="6128"/>
        <v>0</v>
      </c>
      <c r="AK2324" s="18">
        <f t="shared" si="6129"/>
        <v>0</v>
      </c>
      <c r="AL2324" s="18">
        <f t="shared" si="6242"/>
        <v>0</v>
      </c>
      <c r="AM2324" s="18">
        <f t="shared" si="6130"/>
        <v>53584.6</v>
      </c>
      <c r="AN2324" s="18">
        <f t="shared" si="6242"/>
        <v>0</v>
      </c>
      <c r="AO2324" s="18">
        <f t="shared" si="6242"/>
        <v>0</v>
      </c>
      <c r="AP2324" s="18">
        <f t="shared" si="6242"/>
        <v>0</v>
      </c>
      <c r="AQ2324" s="18">
        <f t="shared" si="6222"/>
        <v>53584.6</v>
      </c>
      <c r="AR2324" s="18">
        <f t="shared" si="6223"/>
        <v>0</v>
      </c>
      <c r="AS2324" s="18">
        <f t="shared" si="6224"/>
        <v>0</v>
      </c>
      <c r="AT2324" s="18">
        <f t="shared" si="6242"/>
        <v>0</v>
      </c>
      <c r="AU2324" s="18">
        <f t="shared" si="6242"/>
        <v>0</v>
      </c>
      <c r="AV2324" s="18">
        <f t="shared" si="6242"/>
        <v>0</v>
      </c>
      <c r="AW2324" s="18">
        <f t="shared" si="6225"/>
        <v>53584.6</v>
      </c>
      <c r="AX2324" s="18">
        <f t="shared" si="6226"/>
        <v>0</v>
      </c>
      <c r="AY2324" s="18">
        <f t="shared" si="6227"/>
        <v>0</v>
      </c>
      <c r="AZ2324" s="18">
        <f t="shared" si="6242"/>
        <v>0</v>
      </c>
      <c r="BA2324" s="18">
        <f t="shared" si="6242"/>
        <v>0</v>
      </c>
      <c r="BB2324" s="18">
        <f t="shared" si="6242"/>
        <v>0</v>
      </c>
      <c r="BC2324" s="18">
        <f t="shared" si="6204"/>
        <v>53584.6</v>
      </c>
      <c r="BD2324" s="18">
        <f t="shared" si="6205"/>
        <v>0</v>
      </c>
      <c r="BE2324" s="18">
        <f t="shared" si="6206"/>
        <v>0</v>
      </c>
      <c r="BF2324" s="18">
        <f t="shared" si="6242"/>
        <v>0</v>
      </c>
      <c r="BG2324" s="18">
        <f t="shared" si="6242"/>
        <v>0</v>
      </c>
      <c r="BH2324" s="18">
        <f t="shared" si="6242"/>
        <v>0</v>
      </c>
      <c r="BI2324" s="18">
        <f t="shared" si="6201"/>
        <v>53584.6</v>
      </c>
      <c r="BJ2324" s="18">
        <f t="shared" si="6202"/>
        <v>0</v>
      </c>
      <c r="BK2324" s="18">
        <f t="shared" si="6203"/>
        <v>0</v>
      </c>
      <c r="BL2324" s="18">
        <f t="shared" si="6242"/>
        <v>0</v>
      </c>
      <c r="BM2324" s="18">
        <f t="shared" si="6242"/>
        <v>0</v>
      </c>
      <c r="BN2324" s="18">
        <f t="shared" si="6242"/>
        <v>0</v>
      </c>
      <c r="BO2324" s="18">
        <f t="shared" si="6121"/>
        <v>53584.6</v>
      </c>
      <c r="BP2324" s="18">
        <f t="shared" si="6122"/>
        <v>0</v>
      </c>
      <c r="BQ2324" s="18">
        <f t="shared" si="6123"/>
        <v>0</v>
      </c>
      <c r="BR2324" s="18">
        <f t="shared" si="6242"/>
        <v>0</v>
      </c>
      <c r="BS2324" s="18">
        <f t="shared" si="6242"/>
        <v>0</v>
      </c>
      <c r="BT2324" s="18">
        <f t="shared" si="6242"/>
        <v>0</v>
      </c>
      <c r="BU2324" s="18">
        <f t="shared" si="6094"/>
        <v>53584.6</v>
      </c>
      <c r="BV2324" s="18">
        <f t="shared" si="6095"/>
        <v>0</v>
      </c>
      <c r="BW2324" s="18">
        <f t="shared" si="6096"/>
        <v>0</v>
      </c>
      <c r="BX2324" s="18">
        <f t="shared" si="6242"/>
        <v>6356</v>
      </c>
      <c r="BY2324" s="18">
        <f t="shared" si="6242"/>
        <v>0</v>
      </c>
      <c r="BZ2324" s="18">
        <f t="shared" si="6242"/>
        <v>0</v>
      </c>
      <c r="CA2324" s="18">
        <f t="shared" si="6229"/>
        <v>59940.6</v>
      </c>
      <c r="CB2324" s="18">
        <f t="shared" si="6230"/>
        <v>0</v>
      </c>
      <c r="CC2324" s="18">
        <f t="shared" si="6231"/>
        <v>0</v>
      </c>
      <c r="CD2324" s="18">
        <f t="shared" si="6242"/>
        <v>0</v>
      </c>
      <c r="CE2324" s="27"/>
      <c r="CF2324" s="33"/>
    </row>
    <row r="2325" spans="1:119" ht="46.8" x14ac:dyDescent="0.3">
      <c r="A2325" s="41" t="s">
        <v>398</v>
      </c>
      <c r="B2325" s="39"/>
      <c r="C2325" s="41"/>
      <c r="D2325" s="41"/>
      <c r="E2325" s="14" t="s">
        <v>729</v>
      </c>
      <c r="F2325" s="18">
        <f t="shared" si="6240"/>
        <v>53584.6</v>
      </c>
      <c r="G2325" s="18">
        <f t="shared" si="6240"/>
        <v>0</v>
      </c>
      <c r="H2325" s="18">
        <f t="shared" si="6240"/>
        <v>0</v>
      </c>
      <c r="I2325" s="18">
        <f t="shared" si="6240"/>
        <v>0</v>
      </c>
      <c r="J2325" s="18">
        <f t="shared" si="6240"/>
        <v>0</v>
      </c>
      <c r="K2325" s="18">
        <f t="shared" si="6240"/>
        <v>0</v>
      </c>
      <c r="L2325" s="18">
        <f t="shared" si="6210"/>
        <v>53584.6</v>
      </c>
      <c r="M2325" s="18">
        <f t="shared" si="6211"/>
        <v>0</v>
      </c>
      <c r="N2325" s="18">
        <f t="shared" si="6212"/>
        <v>0</v>
      </c>
      <c r="O2325" s="18">
        <f t="shared" si="6241"/>
        <v>0</v>
      </c>
      <c r="P2325" s="18">
        <f t="shared" si="6241"/>
        <v>0</v>
      </c>
      <c r="Q2325" s="18">
        <f t="shared" si="6241"/>
        <v>0</v>
      </c>
      <c r="R2325" s="18">
        <f t="shared" si="6241"/>
        <v>0</v>
      </c>
      <c r="S2325" s="18">
        <f t="shared" si="6241"/>
        <v>0</v>
      </c>
      <c r="T2325" s="18">
        <f t="shared" si="6091"/>
        <v>53584.6</v>
      </c>
      <c r="U2325" s="18">
        <f t="shared" si="6092"/>
        <v>0</v>
      </c>
      <c r="V2325" s="18">
        <f t="shared" si="6093"/>
        <v>0</v>
      </c>
      <c r="W2325" s="18">
        <f t="shared" ref="W2325:CD2327" si="6243">W2326</f>
        <v>0</v>
      </c>
      <c r="X2325" s="18">
        <f t="shared" si="6243"/>
        <v>0</v>
      </c>
      <c r="Y2325" s="18">
        <f t="shared" si="6243"/>
        <v>0</v>
      </c>
      <c r="Z2325" s="18">
        <f t="shared" si="6243"/>
        <v>0</v>
      </c>
      <c r="AA2325" s="18">
        <f t="shared" si="6243"/>
        <v>0</v>
      </c>
      <c r="AB2325" s="18">
        <f t="shared" si="6243"/>
        <v>0</v>
      </c>
      <c r="AC2325" s="18">
        <f t="shared" si="6069"/>
        <v>53584.6</v>
      </c>
      <c r="AD2325" s="18">
        <f t="shared" si="6070"/>
        <v>0</v>
      </c>
      <c r="AE2325" s="18">
        <f t="shared" si="6071"/>
        <v>0</v>
      </c>
      <c r="AF2325" s="18">
        <f t="shared" si="6243"/>
        <v>0</v>
      </c>
      <c r="AG2325" s="18">
        <f t="shared" si="6243"/>
        <v>0</v>
      </c>
      <c r="AH2325" s="18">
        <f t="shared" si="6243"/>
        <v>0</v>
      </c>
      <c r="AI2325" s="18">
        <f t="shared" si="6127"/>
        <v>53584.6</v>
      </c>
      <c r="AJ2325" s="18">
        <f t="shared" si="6128"/>
        <v>0</v>
      </c>
      <c r="AK2325" s="18">
        <f t="shared" si="6129"/>
        <v>0</v>
      </c>
      <c r="AL2325" s="18">
        <f t="shared" si="6243"/>
        <v>0</v>
      </c>
      <c r="AM2325" s="18">
        <f t="shared" si="6130"/>
        <v>53584.6</v>
      </c>
      <c r="AN2325" s="18">
        <f t="shared" si="6243"/>
        <v>0</v>
      </c>
      <c r="AO2325" s="18">
        <f t="shared" si="6243"/>
        <v>0</v>
      </c>
      <c r="AP2325" s="18">
        <f t="shared" si="6243"/>
        <v>0</v>
      </c>
      <c r="AQ2325" s="18">
        <f t="shared" si="6222"/>
        <v>53584.6</v>
      </c>
      <c r="AR2325" s="18">
        <f t="shared" si="6223"/>
        <v>0</v>
      </c>
      <c r="AS2325" s="18">
        <f t="shared" si="6224"/>
        <v>0</v>
      </c>
      <c r="AT2325" s="18">
        <f t="shared" si="6243"/>
        <v>0</v>
      </c>
      <c r="AU2325" s="18">
        <f t="shared" si="6243"/>
        <v>0</v>
      </c>
      <c r="AV2325" s="18">
        <f t="shared" si="6243"/>
        <v>0</v>
      </c>
      <c r="AW2325" s="18">
        <f t="shared" si="6225"/>
        <v>53584.6</v>
      </c>
      <c r="AX2325" s="18">
        <f t="shared" si="6226"/>
        <v>0</v>
      </c>
      <c r="AY2325" s="18">
        <f t="shared" si="6227"/>
        <v>0</v>
      </c>
      <c r="AZ2325" s="18">
        <f t="shared" si="6243"/>
        <v>0</v>
      </c>
      <c r="BA2325" s="18">
        <f t="shared" si="6243"/>
        <v>0</v>
      </c>
      <c r="BB2325" s="18">
        <f t="shared" si="6243"/>
        <v>0</v>
      </c>
      <c r="BC2325" s="18">
        <f t="shared" si="6204"/>
        <v>53584.6</v>
      </c>
      <c r="BD2325" s="18">
        <f t="shared" si="6205"/>
        <v>0</v>
      </c>
      <c r="BE2325" s="18">
        <f t="shared" si="6206"/>
        <v>0</v>
      </c>
      <c r="BF2325" s="18">
        <f t="shared" si="6243"/>
        <v>0</v>
      </c>
      <c r="BG2325" s="18">
        <f t="shared" si="6243"/>
        <v>0</v>
      </c>
      <c r="BH2325" s="18">
        <f t="shared" si="6243"/>
        <v>0</v>
      </c>
      <c r="BI2325" s="18">
        <f t="shared" si="6201"/>
        <v>53584.6</v>
      </c>
      <c r="BJ2325" s="18">
        <f t="shared" si="6202"/>
        <v>0</v>
      </c>
      <c r="BK2325" s="18">
        <f t="shared" si="6203"/>
        <v>0</v>
      </c>
      <c r="BL2325" s="18">
        <f t="shared" si="6243"/>
        <v>0</v>
      </c>
      <c r="BM2325" s="18">
        <f t="shared" si="6243"/>
        <v>0</v>
      </c>
      <c r="BN2325" s="18">
        <f t="shared" si="6243"/>
        <v>0</v>
      </c>
      <c r="BO2325" s="18">
        <f t="shared" si="6121"/>
        <v>53584.6</v>
      </c>
      <c r="BP2325" s="18">
        <f t="shared" si="6122"/>
        <v>0</v>
      </c>
      <c r="BQ2325" s="18">
        <f t="shared" si="6123"/>
        <v>0</v>
      </c>
      <c r="BR2325" s="18">
        <f t="shared" si="6243"/>
        <v>0</v>
      </c>
      <c r="BS2325" s="18">
        <f t="shared" si="6243"/>
        <v>0</v>
      </c>
      <c r="BT2325" s="18">
        <f t="shared" si="6243"/>
        <v>0</v>
      </c>
      <c r="BU2325" s="18">
        <f t="shared" si="6094"/>
        <v>53584.6</v>
      </c>
      <c r="BV2325" s="18">
        <f t="shared" si="6095"/>
        <v>0</v>
      </c>
      <c r="BW2325" s="18">
        <f t="shared" si="6096"/>
        <v>0</v>
      </c>
      <c r="BX2325" s="18">
        <f t="shared" si="6243"/>
        <v>6356</v>
      </c>
      <c r="BY2325" s="18">
        <f t="shared" si="6243"/>
        <v>0</v>
      </c>
      <c r="BZ2325" s="18">
        <f t="shared" si="6243"/>
        <v>0</v>
      </c>
      <c r="CA2325" s="18">
        <f t="shared" si="6229"/>
        <v>59940.6</v>
      </c>
      <c r="CB2325" s="18">
        <f t="shared" si="6230"/>
        <v>0</v>
      </c>
      <c r="CC2325" s="18">
        <f t="shared" si="6231"/>
        <v>0</v>
      </c>
      <c r="CD2325" s="18">
        <f t="shared" si="6243"/>
        <v>0</v>
      </c>
      <c r="CE2325" s="27"/>
      <c r="CF2325" s="33"/>
    </row>
    <row r="2326" spans="1:119" ht="31.2" x14ac:dyDescent="0.3">
      <c r="A2326" s="41" t="s">
        <v>398</v>
      </c>
      <c r="B2326" s="39">
        <v>200</v>
      </c>
      <c r="C2326" s="41"/>
      <c r="D2326" s="41"/>
      <c r="E2326" s="14" t="s">
        <v>551</v>
      </c>
      <c r="F2326" s="18">
        <f t="shared" si="6240"/>
        <v>53584.6</v>
      </c>
      <c r="G2326" s="18">
        <f t="shared" si="6240"/>
        <v>0</v>
      </c>
      <c r="H2326" s="18">
        <f t="shared" si="6240"/>
        <v>0</v>
      </c>
      <c r="I2326" s="18">
        <f t="shared" si="6240"/>
        <v>0</v>
      </c>
      <c r="J2326" s="18">
        <f t="shared" si="6240"/>
        <v>0</v>
      </c>
      <c r="K2326" s="18">
        <f t="shared" si="6240"/>
        <v>0</v>
      </c>
      <c r="L2326" s="18">
        <f t="shared" si="6210"/>
        <v>53584.6</v>
      </c>
      <c r="M2326" s="18">
        <f t="shared" si="6211"/>
        <v>0</v>
      </c>
      <c r="N2326" s="18">
        <f t="shared" si="6212"/>
        <v>0</v>
      </c>
      <c r="O2326" s="18">
        <f t="shared" si="6241"/>
        <v>0</v>
      </c>
      <c r="P2326" s="18">
        <f t="shared" si="6241"/>
        <v>0</v>
      </c>
      <c r="Q2326" s="18">
        <f t="shared" si="6241"/>
        <v>0</v>
      </c>
      <c r="R2326" s="18">
        <f t="shared" si="6241"/>
        <v>0</v>
      </c>
      <c r="S2326" s="18">
        <f t="shared" si="6241"/>
        <v>0</v>
      </c>
      <c r="T2326" s="18">
        <f t="shared" si="6091"/>
        <v>53584.6</v>
      </c>
      <c r="U2326" s="18">
        <f t="shared" si="6092"/>
        <v>0</v>
      </c>
      <c r="V2326" s="18">
        <f t="shared" si="6093"/>
        <v>0</v>
      </c>
      <c r="W2326" s="18">
        <f t="shared" si="6243"/>
        <v>0</v>
      </c>
      <c r="X2326" s="18">
        <f t="shared" si="6243"/>
        <v>0</v>
      </c>
      <c r="Y2326" s="18">
        <f t="shared" si="6243"/>
        <v>0</v>
      </c>
      <c r="Z2326" s="18">
        <f t="shared" si="6243"/>
        <v>0</v>
      </c>
      <c r="AA2326" s="18">
        <f t="shared" si="6243"/>
        <v>0</v>
      </c>
      <c r="AB2326" s="18">
        <f t="shared" si="6243"/>
        <v>0</v>
      </c>
      <c r="AC2326" s="18">
        <f t="shared" si="6069"/>
        <v>53584.6</v>
      </c>
      <c r="AD2326" s="18">
        <f t="shared" si="6070"/>
        <v>0</v>
      </c>
      <c r="AE2326" s="18">
        <f t="shared" si="6071"/>
        <v>0</v>
      </c>
      <c r="AF2326" s="18">
        <f t="shared" si="6243"/>
        <v>0</v>
      </c>
      <c r="AG2326" s="18">
        <f t="shared" si="6243"/>
        <v>0</v>
      </c>
      <c r="AH2326" s="18">
        <f t="shared" si="6243"/>
        <v>0</v>
      </c>
      <c r="AI2326" s="18">
        <f t="shared" si="6127"/>
        <v>53584.6</v>
      </c>
      <c r="AJ2326" s="18">
        <f t="shared" si="6128"/>
        <v>0</v>
      </c>
      <c r="AK2326" s="18">
        <f t="shared" si="6129"/>
        <v>0</v>
      </c>
      <c r="AL2326" s="18">
        <f t="shared" si="6243"/>
        <v>0</v>
      </c>
      <c r="AM2326" s="18">
        <f t="shared" si="6130"/>
        <v>53584.6</v>
      </c>
      <c r="AN2326" s="18">
        <f t="shared" si="6243"/>
        <v>0</v>
      </c>
      <c r="AO2326" s="18">
        <f t="shared" si="6243"/>
        <v>0</v>
      </c>
      <c r="AP2326" s="18">
        <f t="shared" si="6243"/>
        <v>0</v>
      </c>
      <c r="AQ2326" s="18">
        <f t="shared" si="6222"/>
        <v>53584.6</v>
      </c>
      <c r="AR2326" s="18">
        <f t="shared" si="6223"/>
        <v>0</v>
      </c>
      <c r="AS2326" s="18">
        <f t="shared" si="6224"/>
        <v>0</v>
      </c>
      <c r="AT2326" s="18">
        <f t="shared" si="6243"/>
        <v>0</v>
      </c>
      <c r="AU2326" s="18">
        <f t="shared" si="6243"/>
        <v>0</v>
      </c>
      <c r="AV2326" s="18">
        <f t="shared" si="6243"/>
        <v>0</v>
      </c>
      <c r="AW2326" s="18">
        <f t="shared" si="6225"/>
        <v>53584.6</v>
      </c>
      <c r="AX2326" s="18">
        <f t="shared" si="6226"/>
        <v>0</v>
      </c>
      <c r="AY2326" s="18">
        <f t="shared" si="6227"/>
        <v>0</v>
      </c>
      <c r="AZ2326" s="18">
        <f t="shared" si="6243"/>
        <v>0</v>
      </c>
      <c r="BA2326" s="18">
        <f t="shared" si="6243"/>
        <v>0</v>
      </c>
      <c r="BB2326" s="18">
        <f t="shared" si="6243"/>
        <v>0</v>
      </c>
      <c r="BC2326" s="18">
        <f t="shared" si="6204"/>
        <v>53584.6</v>
      </c>
      <c r="BD2326" s="18">
        <f t="shared" si="6205"/>
        <v>0</v>
      </c>
      <c r="BE2326" s="18">
        <f t="shared" si="6206"/>
        <v>0</v>
      </c>
      <c r="BF2326" s="18">
        <f t="shared" si="6243"/>
        <v>0</v>
      </c>
      <c r="BG2326" s="18">
        <f t="shared" si="6243"/>
        <v>0</v>
      </c>
      <c r="BH2326" s="18">
        <f t="shared" si="6243"/>
        <v>0</v>
      </c>
      <c r="BI2326" s="18">
        <f t="shared" si="6201"/>
        <v>53584.6</v>
      </c>
      <c r="BJ2326" s="18">
        <f t="shared" si="6202"/>
        <v>0</v>
      </c>
      <c r="BK2326" s="18">
        <f t="shared" si="6203"/>
        <v>0</v>
      </c>
      <c r="BL2326" s="18">
        <f t="shared" si="6243"/>
        <v>0</v>
      </c>
      <c r="BM2326" s="18">
        <f t="shared" si="6243"/>
        <v>0</v>
      </c>
      <c r="BN2326" s="18">
        <f t="shared" si="6243"/>
        <v>0</v>
      </c>
      <c r="BO2326" s="18">
        <f t="shared" si="6121"/>
        <v>53584.6</v>
      </c>
      <c r="BP2326" s="18">
        <f t="shared" si="6122"/>
        <v>0</v>
      </c>
      <c r="BQ2326" s="18">
        <f t="shared" si="6123"/>
        <v>0</v>
      </c>
      <c r="BR2326" s="18">
        <f t="shared" si="6243"/>
        <v>0</v>
      </c>
      <c r="BS2326" s="18">
        <f t="shared" si="6243"/>
        <v>0</v>
      </c>
      <c r="BT2326" s="18">
        <f t="shared" si="6243"/>
        <v>0</v>
      </c>
      <c r="BU2326" s="18">
        <f t="shared" si="6094"/>
        <v>53584.6</v>
      </c>
      <c r="BV2326" s="18">
        <f t="shared" si="6095"/>
        <v>0</v>
      </c>
      <c r="BW2326" s="18">
        <f t="shared" si="6096"/>
        <v>0</v>
      </c>
      <c r="BX2326" s="18">
        <f t="shared" si="6243"/>
        <v>6356</v>
      </c>
      <c r="BY2326" s="18">
        <f t="shared" si="6243"/>
        <v>0</v>
      </c>
      <c r="BZ2326" s="18">
        <f t="shared" si="6243"/>
        <v>0</v>
      </c>
      <c r="CA2326" s="18">
        <f t="shared" si="6229"/>
        <v>59940.6</v>
      </c>
      <c r="CB2326" s="18">
        <f t="shared" si="6230"/>
        <v>0</v>
      </c>
      <c r="CC2326" s="18">
        <f t="shared" si="6231"/>
        <v>0</v>
      </c>
      <c r="CD2326" s="18">
        <f t="shared" si="6243"/>
        <v>0</v>
      </c>
      <c r="CE2326" s="27"/>
      <c r="CF2326" s="33"/>
    </row>
    <row r="2327" spans="1:119" ht="46.8" x14ac:dyDescent="0.3">
      <c r="A2327" s="41" t="s">
        <v>398</v>
      </c>
      <c r="B2327" s="39">
        <v>240</v>
      </c>
      <c r="C2327" s="41"/>
      <c r="D2327" s="41"/>
      <c r="E2327" s="14" t="s">
        <v>559</v>
      </c>
      <c r="F2327" s="18">
        <f t="shared" si="6240"/>
        <v>53584.6</v>
      </c>
      <c r="G2327" s="18">
        <f t="shared" si="6240"/>
        <v>0</v>
      </c>
      <c r="H2327" s="18">
        <f t="shared" si="6240"/>
        <v>0</v>
      </c>
      <c r="I2327" s="18">
        <f t="shared" si="6240"/>
        <v>0</v>
      </c>
      <c r="J2327" s="18">
        <f t="shared" si="6240"/>
        <v>0</v>
      </c>
      <c r="K2327" s="18">
        <f t="shared" si="6240"/>
        <v>0</v>
      </c>
      <c r="L2327" s="18">
        <f t="shared" si="6210"/>
        <v>53584.6</v>
      </c>
      <c r="M2327" s="18">
        <f t="shared" si="6211"/>
        <v>0</v>
      </c>
      <c r="N2327" s="18">
        <f t="shared" si="6212"/>
        <v>0</v>
      </c>
      <c r="O2327" s="18">
        <f t="shared" si="6241"/>
        <v>0</v>
      </c>
      <c r="P2327" s="18">
        <f t="shared" si="6241"/>
        <v>0</v>
      </c>
      <c r="Q2327" s="18">
        <f t="shared" si="6241"/>
        <v>0</v>
      </c>
      <c r="R2327" s="18">
        <f t="shared" si="6241"/>
        <v>0</v>
      </c>
      <c r="S2327" s="18">
        <f t="shared" si="6241"/>
        <v>0</v>
      </c>
      <c r="T2327" s="18">
        <f t="shared" si="6091"/>
        <v>53584.6</v>
      </c>
      <c r="U2327" s="18">
        <f t="shared" si="6092"/>
        <v>0</v>
      </c>
      <c r="V2327" s="18">
        <f t="shared" si="6093"/>
        <v>0</v>
      </c>
      <c r="W2327" s="18">
        <f t="shared" si="6243"/>
        <v>0</v>
      </c>
      <c r="X2327" s="18">
        <f t="shared" si="6243"/>
        <v>0</v>
      </c>
      <c r="Y2327" s="18">
        <f t="shared" si="6243"/>
        <v>0</v>
      </c>
      <c r="Z2327" s="18">
        <f t="shared" si="6243"/>
        <v>0</v>
      </c>
      <c r="AA2327" s="18">
        <f t="shared" si="6243"/>
        <v>0</v>
      </c>
      <c r="AB2327" s="18">
        <f t="shared" si="6243"/>
        <v>0</v>
      </c>
      <c r="AC2327" s="18">
        <f t="shared" si="6069"/>
        <v>53584.6</v>
      </c>
      <c r="AD2327" s="18">
        <f t="shared" si="6070"/>
        <v>0</v>
      </c>
      <c r="AE2327" s="18">
        <f t="shared" si="6071"/>
        <v>0</v>
      </c>
      <c r="AF2327" s="18">
        <f t="shared" si="6243"/>
        <v>0</v>
      </c>
      <c r="AG2327" s="18">
        <f t="shared" si="6243"/>
        <v>0</v>
      </c>
      <c r="AH2327" s="18">
        <f t="shared" si="6243"/>
        <v>0</v>
      </c>
      <c r="AI2327" s="18">
        <f t="shared" si="6127"/>
        <v>53584.6</v>
      </c>
      <c r="AJ2327" s="18">
        <f t="shared" si="6128"/>
        <v>0</v>
      </c>
      <c r="AK2327" s="18">
        <f t="shared" si="6129"/>
        <v>0</v>
      </c>
      <c r="AL2327" s="18">
        <f t="shared" si="6243"/>
        <v>0</v>
      </c>
      <c r="AM2327" s="18">
        <f t="shared" si="6130"/>
        <v>53584.6</v>
      </c>
      <c r="AN2327" s="18">
        <f t="shared" si="6243"/>
        <v>0</v>
      </c>
      <c r="AO2327" s="18">
        <f t="shared" si="6243"/>
        <v>0</v>
      </c>
      <c r="AP2327" s="18">
        <f t="shared" si="6243"/>
        <v>0</v>
      </c>
      <c r="AQ2327" s="18">
        <f t="shared" si="6222"/>
        <v>53584.6</v>
      </c>
      <c r="AR2327" s="18">
        <f t="shared" si="6223"/>
        <v>0</v>
      </c>
      <c r="AS2327" s="18">
        <f t="shared" si="6224"/>
        <v>0</v>
      </c>
      <c r="AT2327" s="18">
        <f t="shared" si="6243"/>
        <v>0</v>
      </c>
      <c r="AU2327" s="18">
        <f t="shared" si="6243"/>
        <v>0</v>
      </c>
      <c r="AV2327" s="18">
        <f t="shared" si="6243"/>
        <v>0</v>
      </c>
      <c r="AW2327" s="18">
        <f t="shared" si="6225"/>
        <v>53584.6</v>
      </c>
      <c r="AX2327" s="18">
        <f t="shared" si="6226"/>
        <v>0</v>
      </c>
      <c r="AY2327" s="18">
        <f t="shared" si="6227"/>
        <v>0</v>
      </c>
      <c r="AZ2327" s="18">
        <f t="shared" si="6243"/>
        <v>0</v>
      </c>
      <c r="BA2327" s="18">
        <f t="shared" si="6243"/>
        <v>0</v>
      </c>
      <c r="BB2327" s="18">
        <f t="shared" si="6243"/>
        <v>0</v>
      </c>
      <c r="BC2327" s="18">
        <f t="shared" si="6204"/>
        <v>53584.6</v>
      </c>
      <c r="BD2327" s="18">
        <f t="shared" si="6205"/>
        <v>0</v>
      </c>
      <c r="BE2327" s="18">
        <f t="shared" si="6206"/>
        <v>0</v>
      </c>
      <c r="BF2327" s="18">
        <f t="shared" si="6243"/>
        <v>0</v>
      </c>
      <c r="BG2327" s="18">
        <f t="shared" si="6243"/>
        <v>0</v>
      </c>
      <c r="BH2327" s="18">
        <f t="shared" si="6243"/>
        <v>0</v>
      </c>
      <c r="BI2327" s="18">
        <f t="shared" si="6201"/>
        <v>53584.6</v>
      </c>
      <c r="BJ2327" s="18">
        <f t="shared" si="6202"/>
        <v>0</v>
      </c>
      <c r="BK2327" s="18">
        <f t="shared" si="6203"/>
        <v>0</v>
      </c>
      <c r="BL2327" s="18">
        <f t="shared" si="6243"/>
        <v>0</v>
      </c>
      <c r="BM2327" s="18">
        <f t="shared" si="6243"/>
        <v>0</v>
      </c>
      <c r="BN2327" s="18">
        <f t="shared" si="6243"/>
        <v>0</v>
      </c>
      <c r="BO2327" s="18">
        <f t="shared" si="6121"/>
        <v>53584.6</v>
      </c>
      <c r="BP2327" s="18">
        <f t="shared" si="6122"/>
        <v>0</v>
      </c>
      <c r="BQ2327" s="18">
        <f t="shared" si="6123"/>
        <v>0</v>
      </c>
      <c r="BR2327" s="18">
        <f t="shared" si="6243"/>
        <v>0</v>
      </c>
      <c r="BS2327" s="18">
        <f t="shared" si="6243"/>
        <v>0</v>
      </c>
      <c r="BT2327" s="18">
        <f t="shared" si="6243"/>
        <v>0</v>
      </c>
      <c r="BU2327" s="18">
        <f t="shared" si="6094"/>
        <v>53584.6</v>
      </c>
      <c r="BV2327" s="18">
        <f t="shared" si="6095"/>
        <v>0</v>
      </c>
      <c r="BW2327" s="18">
        <f t="shared" si="6096"/>
        <v>0</v>
      </c>
      <c r="BX2327" s="18">
        <f t="shared" si="6243"/>
        <v>6356</v>
      </c>
      <c r="BY2327" s="18">
        <f t="shared" si="6243"/>
        <v>0</v>
      </c>
      <c r="BZ2327" s="18">
        <f t="shared" si="6243"/>
        <v>0</v>
      </c>
      <c r="CA2327" s="18">
        <f t="shared" si="6229"/>
        <v>59940.6</v>
      </c>
      <c r="CB2327" s="18">
        <f t="shared" si="6230"/>
        <v>0</v>
      </c>
      <c r="CC2327" s="18">
        <f t="shared" si="6231"/>
        <v>0</v>
      </c>
      <c r="CD2327" s="18">
        <f t="shared" si="6243"/>
        <v>0</v>
      </c>
      <c r="CE2327" s="27"/>
      <c r="CF2327" s="33"/>
    </row>
    <row r="2328" spans="1:119" x14ac:dyDescent="0.3">
      <c r="A2328" s="41" t="s">
        <v>398</v>
      </c>
      <c r="B2328" s="39">
        <v>240</v>
      </c>
      <c r="C2328" s="41" t="s">
        <v>198</v>
      </c>
      <c r="D2328" s="41" t="s">
        <v>5</v>
      </c>
      <c r="E2328" s="14" t="s">
        <v>525</v>
      </c>
      <c r="F2328" s="23">
        <v>53584.6</v>
      </c>
      <c r="G2328" s="18"/>
      <c r="H2328" s="18"/>
      <c r="I2328" s="18"/>
      <c r="J2328" s="18"/>
      <c r="K2328" s="18"/>
      <c r="L2328" s="18">
        <f t="shared" si="6210"/>
        <v>53584.6</v>
      </c>
      <c r="M2328" s="18">
        <f t="shared" si="6211"/>
        <v>0</v>
      </c>
      <c r="N2328" s="18">
        <f t="shared" si="6212"/>
        <v>0</v>
      </c>
      <c r="O2328" s="18"/>
      <c r="P2328" s="18"/>
      <c r="Q2328" s="18"/>
      <c r="R2328" s="18"/>
      <c r="S2328" s="18"/>
      <c r="T2328" s="18">
        <f t="shared" si="6091"/>
        <v>53584.6</v>
      </c>
      <c r="U2328" s="18">
        <f t="shared" si="6092"/>
        <v>0</v>
      </c>
      <c r="V2328" s="18">
        <f t="shared" si="6093"/>
        <v>0</v>
      </c>
      <c r="W2328" s="18"/>
      <c r="X2328" s="18"/>
      <c r="Y2328" s="18"/>
      <c r="Z2328" s="18"/>
      <c r="AA2328" s="18"/>
      <c r="AB2328" s="18"/>
      <c r="AC2328" s="18">
        <f t="shared" ref="AC2328:AC2395" si="6244">T2328+W2328+Z2328</f>
        <v>53584.6</v>
      </c>
      <c r="AD2328" s="18">
        <f t="shared" ref="AD2328:AD2395" si="6245">U2328+X2328+AA2328</f>
        <v>0</v>
      </c>
      <c r="AE2328" s="18">
        <f t="shared" ref="AE2328:AE2395" si="6246">V2328+Y2328+AB2328</f>
        <v>0</v>
      </c>
      <c r="AF2328" s="18"/>
      <c r="AG2328" s="18"/>
      <c r="AH2328" s="18"/>
      <c r="AI2328" s="18">
        <f t="shared" si="6127"/>
        <v>53584.6</v>
      </c>
      <c r="AJ2328" s="18">
        <f t="shared" si="6128"/>
        <v>0</v>
      </c>
      <c r="AK2328" s="18">
        <f t="shared" si="6129"/>
        <v>0</v>
      </c>
      <c r="AL2328" s="18"/>
      <c r="AM2328" s="18">
        <f t="shared" si="6130"/>
        <v>53584.6</v>
      </c>
      <c r="AN2328" s="18"/>
      <c r="AO2328" s="18"/>
      <c r="AP2328" s="18"/>
      <c r="AQ2328" s="18">
        <f t="shared" si="6222"/>
        <v>53584.6</v>
      </c>
      <c r="AR2328" s="18">
        <f t="shared" si="6223"/>
        <v>0</v>
      </c>
      <c r="AS2328" s="18">
        <f t="shared" si="6224"/>
        <v>0</v>
      </c>
      <c r="AT2328" s="18"/>
      <c r="AU2328" s="18"/>
      <c r="AV2328" s="18"/>
      <c r="AW2328" s="18">
        <f t="shared" si="6225"/>
        <v>53584.6</v>
      </c>
      <c r="AX2328" s="18">
        <f t="shared" si="6226"/>
        <v>0</v>
      </c>
      <c r="AY2328" s="18">
        <f t="shared" si="6227"/>
        <v>0</v>
      </c>
      <c r="AZ2328" s="18"/>
      <c r="BA2328" s="18"/>
      <c r="BB2328" s="18"/>
      <c r="BC2328" s="18">
        <f t="shared" si="6204"/>
        <v>53584.6</v>
      </c>
      <c r="BD2328" s="18">
        <f t="shared" si="6205"/>
        <v>0</v>
      </c>
      <c r="BE2328" s="18">
        <f t="shared" si="6206"/>
        <v>0</v>
      </c>
      <c r="BF2328" s="18"/>
      <c r="BG2328" s="18"/>
      <c r="BH2328" s="18"/>
      <c r="BI2328" s="18">
        <f t="shared" si="6201"/>
        <v>53584.6</v>
      </c>
      <c r="BJ2328" s="18">
        <f t="shared" si="6202"/>
        <v>0</v>
      </c>
      <c r="BK2328" s="18">
        <f t="shared" si="6203"/>
        <v>0</v>
      </c>
      <c r="BL2328" s="18"/>
      <c r="BM2328" s="18"/>
      <c r="BN2328" s="18"/>
      <c r="BO2328" s="18">
        <f t="shared" si="6121"/>
        <v>53584.6</v>
      </c>
      <c r="BP2328" s="18">
        <f t="shared" si="6122"/>
        <v>0</v>
      </c>
      <c r="BQ2328" s="18">
        <f t="shared" si="6123"/>
        <v>0</v>
      </c>
      <c r="BR2328" s="18"/>
      <c r="BS2328" s="18"/>
      <c r="BT2328" s="18"/>
      <c r="BU2328" s="18">
        <f t="shared" si="6094"/>
        <v>53584.6</v>
      </c>
      <c r="BV2328" s="18">
        <f t="shared" si="6095"/>
        <v>0</v>
      </c>
      <c r="BW2328" s="18">
        <f t="shared" si="6096"/>
        <v>0</v>
      </c>
      <c r="BX2328" s="18">
        <f>2600+3756</f>
        <v>6356</v>
      </c>
      <c r="BY2328" s="18"/>
      <c r="BZ2328" s="18"/>
      <c r="CA2328" s="18">
        <f t="shared" si="6229"/>
        <v>59940.6</v>
      </c>
      <c r="CB2328" s="18">
        <f t="shared" si="6230"/>
        <v>0</v>
      </c>
      <c r="CC2328" s="18">
        <f t="shared" si="6231"/>
        <v>0</v>
      </c>
      <c r="CD2328" s="18"/>
      <c r="CE2328" s="27"/>
      <c r="CF2328" s="33"/>
    </row>
    <row r="2329" spans="1:119" ht="46.8" x14ac:dyDescent="0.3">
      <c r="A2329" s="41" t="s">
        <v>402</v>
      </c>
      <c r="B2329" s="39"/>
      <c r="C2329" s="41"/>
      <c r="D2329" s="41"/>
      <c r="E2329" s="14" t="s">
        <v>1132</v>
      </c>
      <c r="F2329" s="18">
        <f>F2330+F2337+F2341</f>
        <v>716489</v>
      </c>
      <c r="G2329" s="18">
        <f t="shared" ref="G2329:CD2329" si="6247">G2330+G2337+G2341</f>
        <v>507614.7</v>
      </c>
      <c r="H2329" s="18">
        <f t="shared" si="6247"/>
        <v>50000</v>
      </c>
      <c r="I2329" s="18">
        <f t="shared" ref="I2329:K2329" si="6248">I2330+I2337+I2341</f>
        <v>0</v>
      </c>
      <c r="J2329" s="18">
        <f t="shared" si="6248"/>
        <v>0</v>
      </c>
      <c r="K2329" s="18">
        <f t="shared" si="6248"/>
        <v>0</v>
      </c>
      <c r="L2329" s="18">
        <f t="shared" si="6210"/>
        <v>716489</v>
      </c>
      <c r="M2329" s="18">
        <f t="shared" si="6211"/>
        <v>507614.7</v>
      </c>
      <c r="N2329" s="18">
        <f t="shared" si="6212"/>
        <v>50000</v>
      </c>
      <c r="O2329" s="18">
        <f t="shared" ref="O2329:S2329" si="6249">O2330+O2337+O2341</f>
        <v>14985.184999999998</v>
      </c>
      <c r="P2329" s="18">
        <f t="shared" si="6249"/>
        <v>0</v>
      </c>
      <c r="Q2329" s="18">
        <f t="shared" si="6249"/>
        <v>200000</v>
      </c>
      <c r="R2329" s="18">
        <f t="shared" si="6249"/>
        <v>0</v>
      </c>
      <c r="S2329" s="18">
        <f t="shared" si="6249"/>
        <v>0</v>
      </c>
      <c r="T2329" s="18">
        <f t="shared" si="6091"/>
        <v>731474.18500000006</v>
      </c>
      <c r="U2329" s="18">
        <f t="shared" si="6092"/>
        <v>507614.7</v>
      </c>
      <c r="V2329" s="18">
        <f t="shared" si="6093"/>
        <v>250000</v>
      </c>
      <c r="W2329" s="18">
        <f t="shared" ref="W2329:AB2329" si="6250">W2330+W2337+W2341</f>
        <v>0</v>
      </c>
      <c r="X2329" s="18">
        <f t="shared" si="6250"/>
        <v>0</v>
      </c>
      <c r="Y2329" s="18">
        <f t="shared" si="6250"/>
        <v>0</v>
      </c>
      <c r="Z2329" s="18">
        <f t="shared" si="6250"/>
        <v>0</v>
      </c>
      <c r="AA2329" s="18">
        <f t="shared" si="6250"/>
        <v>0</v>
      </c>
      <c r="AB2329" s="18">
        <f t="shared" si="6250"/>
        <v>0</v>
      </c>
      <c r="AC2329" s="18">
        <f t="shared" si="6244"/>
        <v>731474.18500000006</v>
      </c>
      <c r="AD2329" s="18">
        <f t="shared" si="6245"/>
        <v>507614.7</v>
      </c>
      <c r="AE2329" s="18">
        <f t="shared" si="6246"/>
        <v>250000</v>
      </c>
      <c r="AF2329" s="18">
        <f t="shared" ref="AF2329:AH2329" si="6251">AF2330+AF2337+AF2341</f>
        <v>-176783.5</v>
      </c>
      <c r="AG2329" s="18">
        <f t="shared" si="6251"/>
        <v>295721.09999999992</v>
      </c>
      <c r="AH2329" s="18">
        <f t="shared" si="6251"/>
        <v>0</v>
      </c>
      <c r="AI2329" s="18">
        <f t="shared" si="6127"/>
        <v>554690.68500000006</v>
      </c>
      <c r="AJ2329" s="18">
        <f t="shared" si="6128"/>
        <v>803335.79999999993</v>
      </c>
      <c r="AK2329" s="18">
        <f t="shared" si="6129"/>
        <v>250000</v>
      </c>
      <c r="AL2329" s="18">
        <f t="shared" ref="AL2329" si="6252">AL2330+AL2337+AL2341</f>
        <v>0</v>
      </c>
      <c r="AM2329" s="18">
        <f t="shared" si="6130"/>
        <v>554690.68500000006</v>
      </c>
      <c r="AN2329" s="18">
        <f t="shared" ref="AN2329:AP2329" si="6253">AN2330+AN2337+AN2341</f>
        <v>0</v>
      </c>
      <c r="AO2329" s="18">
        <f t="shared" si="6253"/>
        <v>0</v>
      </c>
      <c r="AP2329" s="18">
        <f t="shared" si="6253"/>
        <v>0</v>
      </c>
      <c r="AQ2329" s="18">
        <f t="shared" si="6222"/>
        <v>554690.68500000006</v>
      </c>
      <c r="AR2329" s="18">
        <f t="shared" si="6223"/>
        <v>803335.79999999993</v>
      </c>
      <c r="AS2329" s="18">
        <f t="shared" si="6224"/>
        <v>250000</v>
      </c>
      <c r="AT2329" s="18">
        <f t="shared" ref="AT2329:AV2329" si="6254">AT2330+AT2337+AT2341</f>
        <v>0</v>
      </c>
      <c r="AU2329" s="18">
        <f t="shared" si="6254"/>
        <v>0</v>
      </c>
      <c r="AV2329" s="18">
        <f t="shared" si="6254"/>
        <v>0</v>
      </c>
      <c r="AW2329" s="18">
        <f t="shared" si="6225"/>
        <v>554690.68500000006</v>
      </c>
      <c r="AX2329" s="18">
        <f t="shared" si="6226"/>
        <v>803335.79999999993</v>
      </c>
      <c r="AY2329" s="18">
        <f t="shared" si="6227"/>
        <v>250000</v>
      </c>
      <c r="AZ2329" s="18">
        <f t="shared" ref="AZ2329:BB2329" si="6255">AZ2330+AZ2337+AZ2341</f>
        <v>-14985.184999999999</v>
      </c>
      <c r="BA2329" s="18">
        <f t="shared" si="6255"/>
        <v>14985.184999999999</v>
      </c>
      <c r="BB2329" s="18">
        <f t="shared" si="6255"/>
        <v>0</v>
      </c>
      <c r="BC2329" s="18">
        <f t="shared" si="6204"/>
        <v>539705.5</v>
      </c>
      <c r="BD2329" s="18">
        <f t="shared" si="6205"/>
        <v>818320.98499999999</v>
      </c>
      <c r="BE2329" s="18">
        <f t="shared" si="6206"/>
        <v>250000</v>
      </c>
      <c r="BF2329" s="18">
        <f t="shared" ref="BF2329:BH2329" si="6256">BF2330+BF2337+BF2341</f>
        <v>0</v>
      </c>
      <c r="BG2329" s="18">
        <f t="shared" si="6256"/>
        <v>0</v>
      </c>
      <c r="BH2329" s="18">
        <f t="shared" si="6256"/>
        <v>0</v>
      </c>
      <c r="BI2329" s="18">
        <f t="shared" si="6201"/>
        <v>539705.5</v>
      </c>
      <c r="BJ2329" s="18">
        <f t="shared" si="6202"/>
        <v>818320.98499999999</v>
      </c>
      <c r="BK2329" s="18">
        <f t="shared" si="6203"/>
        <v>250000</v>
      </c>
      <c r="BL2329" s="18">
        <f t="shared" ref="BL2329:BN2329" si="6257">BL2330+BL2337+BL2341</f>
        <v>0</v>
      </c>
      <c r="BM2329" s="18">
        <f t="shared" si="6257"/>
        <v>0</v>
      </c>
      <c r="BN2329" s="18">
        <f t="shared" si="6257"/>
        <v>0</v>
      </c>
      <c r="BO2329" s="18">
        <f t="shared" si="6121"/>
        <v>539705.5</v>
      </c>
      <c r="BP2329" s="18">
        <f t="shared" si="6122"/>
        <v>818320.98499999999</v>
      </c>
      <c r="BQ2329" s="18">
        <f t="shared" si="6123"/>
        <v>250000</v>
      </c>
      <c r="BR2329" s="18">
        <f t="shared" ref="BR2329:BT2329" si="6258">BR2330+BR2337+BR2341</f>
        <v>0</v>
      </c>
      <c r="BS2329" s="18">
        <f t="shared" si="6258"/>
        <v>0</v>
      </c>
      <c r="BT2329" s="18">
        <f t="shared" si="6258"/>
        <v>0</v>
      </c>
      <c r="BU2329" s="18">
        <f t="shared" si="6094"/>
        <v>539705.5</v>
      </c>
      <c r="BV2329" s="18">
        <f t="shared" si="6095"/>
        <v>818320.98499999999</v>
      </c>
      <c r="BW2329" s="18">
        <f t="shared" si="6096"/>
        <v>250000</v>
      </c>
      <c r="BX2329" s="18">
        <f t="shared" ref="BX2329:BZ2329" si="6259">BX2330+BX2337+BX2341</f>
        <v>0</v>
      </c>
      <c r="BY2329" s="18">
        <f t="shared" si="6259"/>
        <v>0</v>
      </c>
      <c r="BZ2329" s="18">
        <f t="shared" si="6259"/>
        <v>0</v>
      </c>
      <c r="CA2329" s="18">
        <f t="shared" si="6229"/>
        <v>539705.5</v>
      </c>
      <c r="CB2329" s="18">
        <f t="shared" si="6230"/>
        <v>818320.98499999999</v>
      </c>
      <c r="CC2329" s="18">
        <f t="shared" si="6231"/>
        <v>250000</v>
      </c>
      <c r="CD2329" s="18">
        <f t="shared" si="6247"/>
        <v>0</v>
      </c>
      <c r="CE2329" s="27"/>
      <c r="CF2329" s="33"/>
    </row>
    <row r="2330" spans="1:119" ht="46.8" x14ac:dyDescent="0.3">
      <c r="A2330" s="41" t="s">
        <v>401</v>
      </c>
      <c r="B2330" s="39"/>
      <c r="C2330" s="41"/>
      <c r="D2330" s="41"/>
      <c r="E2330" s="14" t="s">
        <v>730</v>
      </c>
      <c r="F2330" s="18">
        <f t="shared" ref="F2330:K2330" si="6260">F2334+F2331</f>
        <v>216489</v>
      </c>
      <c r="G2330" s="18">
        <f t="shared" si="6260"/>
        <v>476075.7</v>
      </c>
      <c r="H2330" s="18">
        <f t="shared" si="6260"/>
        <v>50000</v>
      </c>
      <c r="I2330" s="18">
        <f t="shared" si="6260"/>
        <v>0</v>
      </c>
      <c r="J2330" s="18">
        <f t="shared" si="6260"/>
        <v>0</v>
      </c>
      <c r="K2330" s="18">
        <f t="shared" si="6260"/>
        <v>0</v>
      </c>
      <c r="L2330" s="18">
        <f t="shared" si="6210"/>
        <v>216489</v>
      </c>
      <c r="M2330" s="18">
        <f t="shared" si="6211"/>
        <v>476075.7</v>
      </c>
      <c r="N2330" s="18">
        <f t="shared" si="6212"/>
        <v>50000</v>
      </c>
      <c r="O2330" s="18">
        <f t="shared" ref="O2330:S2330" si="6261">O2334+O2331</f>
        <v>-161278.315</v>
      </c>
      <c r="P2330" s="18">
        <f t="shared" si="6261"/>
        <v>0</v>
      </c>
      <c r="Q2330" s="18">
        <f t="shared" si="6261"/>
        <v>-50000</v>
      </c>
      <c r="R2330" s="18">
        <f t="shared" si="6261"/>
        <v>0</v>
      </c>
      <c r="S2330" s="18">
        <f t="shared" si="6261"/>
        <v>0</v>
      </c>
      <c r="T2330" s="18">
        <f t="shared" si="6091"/>
        <v>55210.684999999998</v>
      </c>
      <c r="U2330" s="18">
        <f t="shared" si="6092"/>
        <v>476075.7</v>
      </c>
      <c r="V2330" s="18">
        <f t="shared" si="6093"/>
        <v>0</v>
      </c>
      <c r="W2330" s="18">
        <f t="shared" ref="W2330:CD2330" si="6262">W2334+W2331</f>
        <v>0</v>
      </c>
      <c r="X2330" s="18">
        <f t="shared" ref="X2330:AB2330" si="6263">X2334+X2331</f>
        <v>0</v>
      </c>
      <c r="Y2330" s="18">
        <f t="shared" si="6263"/>
        <v>0</v>
      </c>
      <c r="Z2330" s="18">
        <f t="shared" si="6263"/>
        <v>0</v>
      </c>
      <c r="AA2330" s="18">
        <f t="shared" si="6263"/>
        <v>0</v>
      </c>
      <c r="AB2330" s="18">
        <f t="shared" si="6263"/>
        <v>0</v>
      </c>
      <c r="AC2330" s="18">
        <f t="shared" si="6244"/>
        <v>55210.684999999998</v>
      </c>
      <c r="AD2330" s="18">
        <f t="shared" si="6245"/>
        <v>476075.7</v>
      </c>
      <c r="AE2330" s="18">
        <f t="shared" si="6246"/>
        <v>0</v>
      </c>
      <c r="AF2330" s="18">
        <f t="shared" ref="AF2330:AH2330" si="6264">AF2334+AF2331</f>
        <v>-40225.5</v>
      </c>
      <c r="AG2330" s="18">
        <f t="shared" si="6264"/>
        <v>-475866.2</v>
      </c>
      <c r="AH2330" s="18">
        <f t="shared" si="6264"/>
        <v>0</v>
      </c>
      <c r="AI2330" s="18">
        <f t="shared" si="6127"/>
        <v>14985.184999999998</v>
      </c>
      <c r="AJ2330" s="18">
        <f t="shared" si="6128"/>
        <v>209.5</v>
      </c>
      <c r="AK2330" s="18">
        <f t="shared" si="6129"/>
        <v>0</v>
      </c>
      <c r="AL2330" s="18">
        <f t="shared" ref="AL2330" si="6265">AL2334+AL2331</f>
        <v>0</v>
      </c>
      <c r="AM2330" s="18">
        <f t="shared" si="6130"/>
        <v>14985.184999999998</v>
      </c>
      <c r="AN2330" s="18">
        <f t="shared" ref="AN2330:AP2330" si="6266">AN2334+AN2331</f>
        <v>0</v>
      </c>
      <c r="AO2330" s="18">
        <f t="shared" si="6266"/>
        <v>0</v>
      </c>
      <c r="AP2330" s="18">
        <f t="shared" si="6266"/>
        <v>0</v>
      </c>
      <c r="AQ2330" s="18">
        <f t="shared" si="6222"/>
        <v>14985.184999999998</v>
      </c>
      <c r="AR2330" s="18">
        <f t="shared" si="6223"/>
        <v>209.5</v>
      </c>
      <c r="AS2330" s="18">
        <f t="shared" si="6224"/>
        <v>0</v>
      </c>
      <c r="AT2330" s="18">
        <f t="shared" ref="AT2330:AV2330" si="6267">AT2334+AT2331</f>
        <v>0</v>
      </c>
      <c r="AU2330" s="18">
        <f t="shared" si="6267"/>
        <v>0</v>
      </c>
      <c r="AV2330" s="18">
        <f t="shared" si="6267"/>
        <v>0</v>
      </c>
      <c r="AW2330" s="18">
        <f t="shared" si="6225"/>
        <v>14985.184999999998</v>
      </c>
      <c r="AX2330" s="18">
        <f t="shared" si="6226"/>
        <v>209.5</v>
      </c>
      <c r="AY2330" s="18">
        <f t="shared" si="6227"/>
        <v>0</v>
      </c>
      <c r="AZ2330" s="18">
        <f t="shared" ref="AZ2330:BB2330" si="6268">AZ2334+AZ2331</f>
        <v>-14985.184999999999</v>
      </c>
      <c r="BA2330" s="18">
        <f t="shared" si="6268"/>
        <v>14985.184999999999</v>
      </c>
      <c r="BB2330" s="18">
        <f t="shared" si="6268"/>
        <v>0</v>
      </c>
      <c r="BC2330" s="18">
        <f t="shared" si="6204"/>
        <v>0</v>
      </c>
      <c r="BD2330" s="18">
        <f t="shared" si="6205"/>
        <v>15194.684999999999</v>
      </c>
      <c r="BE2330" s="18">
        <f t="shared" si="6206"/>
        <v>0</v>
      </c>
      <c r="BF2330" s="18">
        <f t="shared" ref="BF2330:BH2330" si="6269">BF2334+BF2331</f>
        <v>0</v>
      </c>
      <c r="BG2330" s="18">
        <f t="shared" si="6269"/>
        <v>0</v>
      </c>
      <c r="BH2330" s="18">
        <f t="shared" si="6269"/>
        <v>0</v>
      </c>
      <c r="BI2330" s="18">
        <f t="shared" si="6201"/>
        <v>0</v>
      </c>
      <c r="BJ2330" s="18">
        <f t="shared" si="6202"/>
        <v>15194.684999999999</v>
      </c>
      <c r="BK2330" s="18">
        <f t="shared" si="6203"/>
        <v>0</v>
      </c>
      <c r="BL2330" s="18">
        <f t="shared" ref="BL2330:BN2330" si="6270">BL2334+BL2331</f>
        <v>0</v>
      </c>
      <c r="BM2330" s="18">
        <f t="shared" si="6270"/>
        <v>0</v>
      </c>
      <c r="BN2330" s="18">
        <f t="shared" si="6270"/>
        <v>0</v>
      </c>
      <c r="BO2330" s="18">
        <f t="shared" si="6121"/>
        <v>0</v>
      </c>
      <c r="BP2330" s="18">
        <f t="shared" si="6122"/>
        <v>15194.684999999999</v>
      </c>
      <c r="BQ2330" s="18">
        <f t="shared" si="6123"/>
        <v>0</v>
      </c>
      <c r="BR2330" s="18">
        <f t="shared" ref="BR2330:BT2330" si="6271">BR2334+BR2331</f>
        <v>0</v>
      </c>
      <c r="BS2330" s="18">
        <f t="shared" si="6271"/>
        <v>0</v>
      </c>
      <c r="BT2330" s="18">
        <f t="shared" si="6271"/>
        <v>0</v>
      </c>
      <c r="BU2330" s="18">
        <f t="shared" si="6094"/>
        <v>0</v>
      </c>
      <c r="BV2330" s="18">
        <f t="shared" si="6095"/>
        <v>15194.684999999999</v>
      </c>
      <c r="BW2330" s="18">
        <f t="shared" si="6096"/>
        <v>0</v>
      </c>
      <c r="BX2330" s="18">
        <f t="shared" ref="BX2330:BZ2330" si="6272">BX2334+BX2331</f>
        <v>0</v>
      </c>
      <c r="BY2330" s="18">
        <f t="shared" si="6272"/>
        <v>0</v>
      </c>
      <c r="BZ2330" s="18">
        <f t="shared" si="6272"/>
        <v>0</v>
      </c>
      <c r="CA2330" s="18">
        <f t="shared" si="6229"/>
        <v>0</v>
      </c>
      <c r="CB2330" s="18">
        <f t="shared" si="6230"/>
        <v>15194.684999999999</v>
      </c>
      <c r="CC2330" s="18">
        <f t="shared" si="6231"/>
        <v>0</v>
      </c>
      <c r="CD2330" s="18">
        <f t="shared" si="6262"/>
        <v>0</v>
      </c>
      <c r="CE2330" s="27"/>
      <c r="CF2330" s="33"/>
    </row>
    <row r="2331" spans="1:119" ht="46.8" x14ac:dyDescent="0.3">
      <c r="A2331" s="41" t="s">
        <v>401</v>
      </c>
      <c r="B2331" s="39">
        <v>600</v>
      </c>
      <c r="C2331" s="41"/>
      <c r="D2331" s="41"/>
      <c r="E2331" s="14" t="s">
        <v>554</v>
      </c>
      <c r="F2331" s="18">
        <f t="shared" ref="F2331:K2332" si="6273">F2332</f>
        <v>0</v>
      </c>
      <c r="G2331" s="18">
        <f t="shared" si="6273"/>
        <v>0</v>
      </c>
      <c r="H2331" s="18">
        <f t="shared" si="6273"/>
        <v>0</v>
      </c>
      <c r="I2331" s="18">
        <f t="shared" si="6273"/>
        <v>0</v>
      </c>
      <c r="J2331" s="18">
        <f t="shared" si="6273"/>
        <v>0</v>
      </c>
      <c r="K2331" s="18">
        <f t="shared" si="6273"/>
        <v>0</v>
      </c>
      <c r="L2331" s="18">
        <f t="shared" si="6210"/>
        <v>0</v>
      </c>
      <c r="M2331" s="18">
        <f t="shared" si="6211"/>
        <v>0</v>
      </c>
      <c r="N2331" s="18">
        <f t="shared" si="6212"/>
        <v>0</v>
      </c>
      <c r="O2331" s="18">
        <f t="shared" ref="O2331:S2332" si="6274">O2332</f>
        <v>14749.684999999999</v>
      </c>
      <c r="P2331" s="18">
        <f t="shared" si="6274"/>
        <v>0</v>
      </c>
      <c r="Q2331" s="18">
        <f t="shared" si="6274"/>
        <v>0</v>
      </c>
      <c r="R2331" s="18">
        <f t="shared" si="6274"/>
        <v>0</v>
      </c>
      <c r="S2331" s="18">
        <f t="shared" si="6274"/>
        <v>0</v>
      </c>
      <c r="T2331" s="18">
        <f t="shared" si="6091"/>
        <v>14749.684999999999</v>
      </c>
      <c r="U2331" s="18">
        <f t="shared" si="6092"/>
        <v>0</v>
      </c>
      <c r="V2331" s="18">
        <f t="shared" si="6093"/>
        <v>0</v>
      </c>
      <c r="W2331" s="18">
        <f t="shared" ref="W2331:CD2332" si="6275">W2332</f>
        <v>0</v>
      </c>
      <c r="X2331" s="18">
        <f t="shared" si="6275"/>
        <v>0</v>
      </c>
      <c r="Y2331" s="18">
        <f t="shared" si="6275"/>
        <v>0</v>
      </c>
      <c r="Z2331" s="18">
        <f t="shared" si="6275"/>
        <v>0</v>
      </c>
      <c r="AA2331" s="18">
        <f t="shared" si="6275"/>
        <v>0</v>
      </c>
      <c r="AB2331" s="18">
        <f t="shared" si="6275"/>
        <v>0</v>
      </c>
      <c r="AC2331" s="18">
        <f t="shared" si="6244"/>
        <v>14749.684999999999</v>
      </c>
      <c r="AD2331" s="18">
        <f t="shared" si="6245"/>
        <v>0</v>
      </c>
      <c r="AE2331" s="18">
        <f t="shared" si="6246"/>
        <v>0</v>
      </c>
      <c r="AF2331" s="18">
        <f t="shared" si="6275"/>
        <v>0</v>
      </c>
      <c r="AG2331" s="18">
        <f t="shared" si="6275"/>
        <v>0</v>
      </c>
      <c r="AH2331" s="18">
        <f t="shared" si="6275"/>
        <v>0</v>
      </c>
      <c r="AI2331" s="18">
        <f t="shared" si="6127"/>
        <v>14749.684999999999</v>
      </c>
      <c r="AJ2331" s="18">
        <f t="shared" si="6128"/>
        <v>0</v>
      </c>
      <c r="AK2331" s="18">
        <f t="shared" si="6129"/>
        <v>0</v>
      </c>
      <c r="AL2331" s="18">
        <f t="shared" si="6275"/>
        <v>0</v>
      </c>
      <c r="AM2331" s="18">
        <f t="shared" si="6130"/>
        <v>14749.684999999999</v>
      </c>
      <c r="AN2331" s="18">
        <f t="shared" si="6275"/>
        <v>0</v>
      </c>
      <c r="AO2331" s="18">
        <f t="shared" si="6275"/>
        <v>0</v>
      </c>
      <c r="AP2331" s="18">
        <f t="shared" si="6275"/>
        <v>0</v>
      </c>
      <c r="AQ2331" s="18">
        <f t="shared" si="6222"/>
        <v>14749.684999999999</v>
      </c>
      <c r="AR2331" s="18">
        <f t="shared" si="6223"/>
        <v>0</v>
      </c>
      <c r="AS2331" s="18">
        <f t="shared" si="6224"/>
        <v>0</v>
      </c>
      <c r="AT2331" s="18">
        <f t="shared" si="6275"/>
        <v>0</v>
      </c>
      <c r="AU2331" s="18">
        <f t="shared" si="6275"/>
        <v>0</v>
      </c>
      <c r="AV2331" s="18">
        <f t="shared" si="6275"/>
        <v>0</v>
      </c>
      <c r="AW2331" s="18">
        <f t="shared" si="6225"/>
        <v>14749.684999999999</v>
      </c>
      <c r="AX2331" s="18">
        <f t="shared" si="6226"/>
        <v>0</v>
      </c>
      <c r="AY2331" s="18">
        <f t="shared" si="6227"/>
        <v>0</v>
      </c>
      <c r="AZ2331" s="18">
        <f t="shared" si="6275"/>
        <v>-14749.684999999999</v>
      </c>
      <c r="BA2331" s="18">
        <f t="shared" si="6275"/>
        <v>14749.684999999999</v>
      </c>
      <c r="BB2331" s="18">
        <f t="shared" si="6275"/>
        <v>0</v>
      </c>
      <c r="BC2331" s="18">
        <f t="shared" si="6204"/>
        <v>0</v>
      </c>
      <c r="BD2331" s="18">
        <f t="shared" si="6205"/>
        <v>14749.684999999999</v>
      </c>
      <c r="BE2331" s="18">
        <f t="shared" si="6206"/>
        <v>0</v>
      </c>
      <c r="BF2331" s="18">
        <f t="shared" si="6275"/>
        <v>0</v>
      </c>
      <c r="BG2331" s="18">
        <f t="shared" si="6275"/>
        <v>0</v>
      </c>
      <c r="BH2331" s="18">
        <f t="shared" si="6275"/>
        <v>0</v>
      </c>
      <c r="BI2331" s="18">
        <f t="shared" si="6201"/>
        <v>0</v>
      </c>
      <c r="BJ2331" s="18">
        <f t="shared" si="6202"/>
        <v>14749.684999999999</v>
      </c>
      <c r="BK2331" s="18">
        <f t="shared" si="6203"/>
        <v>0</v>
      </c>
      <c r="BL2331" s="18">
        <f t="shared" si="6275"/>
        <v>0</v>
      </c>
      <c r="BM2331" s="18">
        <f t="shared" si="6275"/>
        <v>0</v>
      </c>
      <c r="BN2331" s="18">
        <f t="shared" si="6275"/>
        <v>0</v>
      </c>
      <c r="BO2331" s="18">
        <f t="shared" si="6121"/>
        <v>0</v>
      </c>
      <c r="BP2331" s="18">
        <f t="shared" si="6122"/>
        <v>14749.684999999999</v>
      </c>
      <c r="BQ2331" s="18">
        <f t="shared" si="6123"/>
        <v>0</v>
      </c>
      <c r="BR2331" s="18">
        <f t="shared" si="6275"/>
        <v>0</v>
      </c>
      <c r="BS2331" s="18">
        <f t="shared" si="6275"/>
        <v>0</v>
      </c>
      <c r="BT2331" s="18">
        <f t="shared" si="6275"/>
        <v>0</v>
      </c>
      <c r="BU2331" s="18">
        <f t="shared" si="6094"/>
        <v>0</v>
      </c>
      <c r="BV2331" s="18">
        <f t="shared" si="6095"/>
        <v>14749.684999999999</v>
      </c>
      <c r="BW2331" s="18">
        <f t="shared" si="6096"/>
        <v>0</v>
      </c>
      <c r="BX2331" s="18">
        <f t="shared" si="6275"/>
        <v>0</v>
      </c>
      <c r="BY2331" s="18">
        <f t="shared" si="6275"/>
        <v>0</v>
      </c>
      <c r="BZ2331" s="18">
        <f t="shared" si="6275"/>
        <v>0</v>
      </c>
      <c r="CA2331" s="18">
        <f t="shared" si="6229"/>
        <v>0</v>
      </c>
      <c r="CB2331" s="18">
        <f t="shared" si="6230"/>
        <v>14749.684999999999</v>
      </c>
      <c r="CC2331" s="18">
        <f t="shared" si="6231"/>
        <v>0</v>
      </c>
      <c r="CD2331" s="18">
        <f t="shared" si="6275"/>
        <v>0</v>
      </c>
      <c r="CE2331" s="27"/>
      <c r="CF2331" s="33"/>
    </row>
    <row r="2332" spans="1:119" ht="78" x14ac:dyDescent="0.3">
      <c r="A2332" s="41" t="s">
        <v>401</v>
      </c>
      <c r="B2332" s="39">
        <v>630</v>
      </c>
      <c r="C2332" s="41"/>
      <c r="D2332" s="41"/>
      <c r="E2332" s="14" t="s">
        <v>1427</v>
      </c>
      <c r="F2332" s="18">
        <f t="shared" si="6273"/>
        <v>0</v>
      </c>
      <c r="G2332" s="18">
        <f t="shared" si="6273"/>
        <v>0</v>
      </c>
      <c r="H2332" s="18">
        <f t="shared" si="6273"/>
        <v>0</v>
      </c>
      <c r="I2332" s="18">
        <f t="shared" si="6273"/>
        <v>0</v>
      </c>
      <c r="J2332" s="18">
        <f t="shared" si="6273"/>
        <v>0</v>
      </c>
      <c r="K2332" s="18">
        <f t="shared" si="6273"/>
        <v>0</v>
      </c>
      <c r="L2332" s="18">
        <f t="shared" si="6210"/>
        <v>0</v>
      </c>
      <c r="M2332" s="18">
        <f t="shared" si="6211"/>
        <v>0</v>
      </c>
      <c r="N2332" s="18">
        <f t="shared" si="6212"/>
        <v>0</v>
      </c>
      <c r="O2332" s="18">
        <f t="shared" si="6274"/>
        <v>14749.684999999999</v>
      </c>
      <c r="P2332" s="18">
        <f t="shared" si="6274"/>
        <v>0</v>
      </c>
      <c r="Q2332" s="18">
        <f t="shared" si="6274"/>
        <v>0</v>
      </c>
      <c r="R2332" s="18">
        <f t="shared" si="6274"/>
        <v>0</v>
      </c>
      <c r="S2332" s="18">
        <f t="shared" si="6274"/>
        <v>0</v>
      </c>
      <c r="T2332" s="18">
        <f t="shared" si="6091"/>
        <v>14749.684999999999</v>
      </c>
      <c r="U2332" s="18">
        <f t="shared" si="6092"/>
        <v>0</v>
      </c>
      <c r="V2332" s="18">
        <f t="shared" si="6093"/>
        <v>0</v>
      </c>
      <c r="W2332" s="18">
        <f t="shared" si="6275"/>
        <v>0</v>
      </c>
      <c r="X2332" s="18">
        <f t="shared" si="6275"/>
        <v>0</v>
      </c>
      <c r="Y2332" s="18">
        <f t="shared" si="6275"/>
        <v>0</v>
      </c>
      <c r="Z2332" s="18">
        <f t="shared" si="6275"/>
        <v>0</v>
      </c>
      <c r="AA2332" s="18">
        <f t="shared" si="6275"/>
        <v>0</v>
      </c>
      <c r="AB2332" s="18">
        <f t="shared" si="6275"/>
        <v>0</v>
      </c>
      <c r="AC2332" s="18">
        <f t="shared" si="6244"/>
        <v>14749.684999999999</v>
      </c>
      <c r="AD2332" s="18">
        <f t="shared" si="6245"/>
        <v>0</v>
      </c>
      <c r="AE2332" s="18">
        <f t="shared" si="6246"/>
        <v>0</v>
      </c>
      <c r="AF2332" s="18">
        <f t="shared" si="6275"/>
        <v>0</v>
      </c>
      <c r="AG2332" s="18">
        <f t="shared" si="6275"/>
        <v>0</v>
      </c>
      <c r="AH2332" s="18">
        <f t="shared" si="6275"/>
        <v>0</v>
      </c>
      <c r="AI2332" s="18">
        <f t="shared" si="6127"/>
        <v>14749.684999999999</v>
      </c>
      <c r="AJ2332" s="18">
        <f t="shared" si="6128"/>
        <v>0</v>
      </c>
      <c r="AK2332" s="18">
        <f t="shared" si="6129"/>
        <v>0</v>
      </c>
      <c r="AL2332" s="18">
        <f t="shared" si="6275"/>
        <v>0</v>
      </c>
      <c r="AM2332" s="18">
        <f t="shared" si="6130"/>
        <v>14749.684999999999</v>
      </c>
      <c r="AN2332" s="18">
        <f t="shared" si="6275"/>
        <v>0</v>
      </c>
      <c r="AO2332" s="18">
        <f t="shared" si="6275"/>
        <v>0</v>
      </c>
      <c r="AP2332" s="18">
        <f t="shared" si="6275"/>
        <v>0</v>
      </c>
      <c r="AQ2332" s="18">
        <f t="shared" si="6222"/>
        <v>14749.684999999999</v>
      </c>
      <c r="AR2332" s="18">
        <f t="shared" si="6223"/>
        <v>0</v>
      </c>
      <c r="AS2332" s="18">
        <f t="shared" si="6224"/>
        <v>0</v>
      </c>
      <c r="AT2332" s="18">
        <f t="shared" si="6275"/>
        <v>0</v>
      </c>
      <c r="AU2332" s="18">
        <f t="shared" si="6275"/>
        <v>0</v>
      </c>
      <c r="AV2332" s="18">
        <f t="shared" si="6275"/>
        <v>0</v>
      </c>
      <c r="AW2332" s="18">
        <f t="shared" si="6225"/>
        <v>14749.684999999999</v>
      </c>
      <c r="AX2332" s="18">
        <f t="shared" si="6226"/>
        <v>0</v>
      </c>
      <c r="AY2332" s="18">
        <f t="shared" si="6227"/>
        <v>0</v>
      </c>
      <c r="AZ2332" s="18">
        <f t="shared" si="6275"/>
        <v>-14749.684999999999</v>
      </c>
      <c r="BA2332" s="18">
        <f t="shared" si="6275"/>
        <v>14749.684999999999</v>
      </c>
      <c r="BB2332" s="18">
        <f t="shared" si="6275"/>
        <v>0</v>
      </c>
      <c r="BC2332" s="18">
        <f t="shared" si="6204"/>
        <v>0</v>
      </c>
      <c r="BD2332" s="18">
        <f t="shared" si="6205"/>
        <v>14749.684999999999</v>
      </c>
      <c r="BE2332" s="18">
        <f t="shared" si="6206"/>
        <v>0</v>
      </c>
      <c r="BF2332" s="18">
        <f t="shared" si="6275"/>
        <v>0</v>
      </c>
      <c r="BG2332" s="18">
        <f t="shared" si="6275"/>
        <v>0</v>
      </c>
      <c r="BH2332" s="18">
        <f t="shared" si="6275"/>
        <v>0</v>
      </c>
      <c r="BI2332" s="18">
        <f t="shared" si="6201"/>
        <v>0</v>
      </c>
      <c r="BJ2332" s="18">
        <f t="shared" si="6202"/>
        <v>14749.684999999999</v>
      </c>
      <c r="BK2332" s="18">
        <f t="shared" si="6203"/>
        <v>0</v>
      </c>
      <c r="BL2332" s="18">
        <f t="shared" si="6275"/>
        <v>0</v>
      </c>
      <c r="BM2332" s="18">
        <f t="shared" si="6275"/>
        <v>0</v>
      </c>
      <c r="BN2332" s="18">
        <f t="shared" si="6275"/>
        <v>0</v>
      </c>
      <c r="BO2332" s="18">
        <f t="shared" si="6121"/>
        <v>0</v>
      </c>
      <c r="BP2332" s="18">
        <f t="shared" si="6122"/>
        <v>14749.684999999999</v>
      </c>
      <c r="BQ2332" s="18">
        <f t="shared" si="6123"/>
        <v>0</v>
      </c>
      <c r="BR2332" s="18">
        <f t="shared" si="6275"/>
        <v>0</v>
      </c>
      <c r="BS2332" s="18">
        <f t="shared" si="6275"/>
        <v>0</v>
      </c>
      <c r="BT2332" s="18">
        <f t="shared" si="6275"/>
        <v>0</v>
      </c>
      <c r="BU2332" s="18">
        <f t="shared" si="6094"/>
        <v>0</v>
      </c>
      <c r="BV2332" s="18">
        <f t="shared" si="6095"/>
        <v>14749.684999999999</v>
      </c>
      <c r="BW2332" s="18">
        <f t="shared" si="6096"/>
        <v>0</v>
      </c>
      <c r="BX2332" s="18">
        <f t="shared" si="6275"/>
        <v>0</v>
      </c>
      <c r="BY2332" s="18">
        <f t="shared" si="6275"/>
        <v>0</v>
      </c>
      <c r="BZ2332" s="18">
        <f t="shared" si="6275"/>
        <v>0</v>
      </c>
      <c r="CA2332" s="18">
        <f t="shared" si="6229"/>
        <v>0</v>
      </c>
      <c r="CB2332" s="18">
        <f t="shared" si="6230"/>
        <v>14749.684999999999</v>
      </c>
      <c r="CC2332" s="18">
        <f t="shared" si="6231"/>
        <v>0</v>
      </c>
      <c r="CD2332" s="18">
        <f t="shared" si="6275"/>
        <v>0</v>
      </c>
      <c r="CE2332" s="27"/>
      <c r="CF2332" s="33"/>
    </row>
    <row r="2333" spans="1:119" x14ac:dyDescent="0.3">
      <c r="A2333" s="41" t="s">
        <v>401</v>
      </c>
      <c r="B2333" s="39">
        <v>630</v>
      </c>
      <c r="C2333" s="41" t="s">
        <v>198</v>
      </c>
      <c r="D2333" s="41" t="s">
        <v>5</v>
      </c>
      <c r="E2333" s="14" t="s">
        <v>525</v>
      </c>
      <c r="F2333" s="18"/>
      <c r="G2333" s="18"/>
      <c r="H2333" s="18"/>
      <c r="I2333" s="18"/>
      <c r="J2333" s="18"/>
      <c r="K2333" s="18"/>
      <c r="L2333" s="18">
        <f t="shared" si="6210"/>
        <v>0</v>
      </c>
      <c r="M2333" s="18">
        <f t="shared" si="6211"/>
        <v>0</v>
      </c>
      <c r="N2333" s="18">
        <f t="shared" si="6212"/>
        <v>0</v>
      </c>
      <c r="O2333" s="18">
        <v>14749.684999999999</v>
      </c>
      <c r="P2333" s="18"/>
      <c r="Q2333" s="18"/>
      <c r="R2333" s="18"/>
      <c r="S2333" s="18"/>
      <c r="T2333" s="18">
        <f t="shared" si="6091"/>
        <v>14749.684999999999</v>
      </c>
      <c r="U2333" s="18">
        <f t="shared" si="6092"/>
        <v>0</v>
      </c>
      <c r="V2333" s="18">
        <f t="shared" si="6093"/>
        <v>0</v>
      </c>
      <c r="W2333" s="18"/>
      <c r="X2333" s="18"/>
      <c r="Y2333" s="18"/>
      <c r="Z2333" s="18"/>
      <c r="AA2333" s="18"/>
      <c r="AB2333" s="18"/>
      <c r="AC2333" s="18">
        <f t="shared" si="6244"/>
        <v>14749.684999999999</v>
      </c>
      <c r="AD2333" s="18">
        <f t="shared" si="6245"/>
        <v>0</v>
      </c>
      <c r="AE2333" s="18">
        <f t="shared" si="6246"/>
        <v>0</v>
      </c>
      <c r="AF2333" s="18"/>
      <c r="AG2333" s="18"/>
      <c r="AH2333" s="18"/>
      <c r="AI2333" s="18">
        <f t="shared" si="6127"/>
        <v>14749.684999999999</v>
      </c>
      <c r="AJ2333" s="18">
        <f t="shared" si="6128"/>
        <v>0</v>
      </c>
      <c r="AK2333" s="18">
        <f t="shared" si="6129"/>
        <v>0</v>
      </c>
      <c r="AL2333" s="18"/>
      <c r="AM2333" s="18">
        <f t="shared" si="6130"/>
        <v>14749.684999999999</v>
      </c>
      <c r="AN2333" s="18"/>
      <c r="AO2333" s="18"/>
      <c r="AP2333" s="18"/>
      <c r="AQ2333" s="18">
        <f t="shared" si="6222"/>
        <v>14749.684999999999</v>
      </c>
      <c r="AR2333" s="18">
        <f t="shared" si="6223"/>
        <v>0</v>
      </c>
      <c r="AS2333" s="18">
        <f t="shared" si="6224"/>
        <v>0</v>
      </c>
      <c r="AT2333" s="18"/>
      <c r="AU2333" s="18"/>
      <c r="AV2333" s="18"/>
      <c r="AW2333" s="18">
        <f t="shared" si="6225"/>
        <v>14749.684999999999</v>
      </c>
      <c r="AX2333" s="18">
        <f t="shared" si="6226"/>
        <v>0</v>
      </c>
      <c r="AY2333" s="18">
        <f t="shared" si="6227"/>
        <v>0</v>
      </c>
      <c r="AZ2333" s="18">
        <v>-14749.684999999999</v>
      </c>
      <c r="BA2333" s="18">
        <v>14749.684999999999</v>
      </c>
      <c r="BB2333" s="18"/>
      <c r="BC2333" s="18">
        <f t="shared" si="6204"/>
        <v>0</v>
      </c>
      <c r="BD2333" s="18">
        <f t="shared" si="6205"/>
        <v>14749.684999999999</v>
      </c>
      <c r="BE2333" s="18">
        <f t="shared" si="6206"/>
        <v>0</v>
      </c>
      <c r="BF2333" s="18"/>
      <c r="BG2333" s="18"/>
      <c r="BH2333" s="18"/>
      <c r="BI2333" s="18">
        <f t="shared" si="6201"/>
        <v>0</v>
      </c>
      <c r="BJ2333" s="18">
        <f t="shared" si="6202"/>
        <v>14749.684999999999</v>
      </c>
      <c r="BK2333" s="18">
        <f t="shared" si="6203"/>
        <v>0</v>
      </c>
      <c r="BL2333" s="18"/>
      <c r="BM2333" s="18"/>
      <c r="BN2333" s="18"/>
      <c r="BO2333" s="18">
        <f t="shared" si="6121"/>
        <v>0</v>
      </c>
      <c r="BP2333" s="18">
        <f t="shared" si="6122"/>
        <v>14749.684999999999</v>
      </c>
      <c r="BQ2333" s="18">
        <f t="shared" si="6123"/>
        <v>0</v>
      </c>
      <c r="BR2333" s="18"/>
      <c r="BS2333" s="18"/>
      <c r="BT2333" s="18"/>
      <c r="BU2333" s="18">
        <f t="shared" ref="BU2333:BU2396" si="6276">BO2333+BR2333</f>
        <v>0</v>
      </c>
      <c r="BV2333" s="18">
        <f t="shared" ref="BV2333:BV2396" si="6277">BP2333+BS2333</f>
        <v>14749.684999999999</v>
      </c>
      <c r="BW2333" s="18">
        <f t="shared" ref="BW2333:BW2396" si="6278">BQ2333+BT2333</f>
        <v>0</v>
      </c>
      <c r="BX2333" s="18"/>
      <c r="BY2333" s="18"/>
      <c r="BZ2333" s="18"/>
      <c r="CA2333" s="18">
        <f t="shared" si="6229"/>
        <v>0</v>
      </c>
      <c r="CB2333" s="18">
        <f t="shared" si="6230"/>
        <v>14749.684999999999</v>
      </c>
      <c r="CC2333" s="18">
        <f t="shared" si="6231"/>
        <v>0</v>
      </c>
      <c r="CD2333" s="18"/>
      <c r="CE2333" s="27"/>
      <c r="CF2333" s="33"/>
    </row>
    <row r="2334" spans="1:119" x14ac:dyDescent="0.3">
      <c r="A2334" s="41" t="s">
        <v>401</v>
      </c>
      <c r="B2334" s="39">
        <v>800</v>
      </c>
      <c r="C2334" s="41"/>
      <c r="D2334" s="41"/>
      <c r="E2334" s="14" t="s">
        <v>556</v>
      </c>
      <c r="F2334" s="18">
        <f t="shared" ref="F2334:K2335" si="6279">F2335</f>
        <v>216489</v>
      </c>
      <c r="G2334" s="18">
        <f t="shared" si="6279"/>
        <v>476075.7</v>
      </c>
      <c r="H2334" s="18">
        <f t="shared" si="6279"/>
        <v>50000</v>
      </c>
      <c r="I2334" s="18">
        <f t="shared" si="6279"/>
        <v>0</v>
      </c>
      <c r="J2334" s="18">
        <f t="shared" si="6279"/>
        <v>0</v>
      </c>
      <c r="K2334" s="18">
        <f t="shared" si="6279"/>
        <v>0</v>
      </c>
      <c r="L2334" s="18">
        <f t="shared" si="6210"/>
        <v>216489</v>
      </c>
      <c r="M2334" s="18">
        <f t="shared" si="6211"/>
        <v>476075.7</v>
      </c>
      <c r="N2334" s="18">
        <f t="shared" si="6212"/>
        <v>50000</v>
      </c>
      <c r="O2334" s="18">
        <f t="shared" ref="O2334:S2335" si="6280">O2335</f>
        <v>-176028</v>
      </c>
      <c r="P2334" s="18">
        <f t="shared" si="6280"/>
        <v>0</v>
      </c>
      <c r="Q2334" s="18">
        <f t="shared" si="6280"/>
        <v>-50000</v>
      </c>
      <c r="R2334" s="18">
        <f t="shared" si="6280"/>
        <v>0</v>
      </c>
      <c r="S2334" s="18">
        <f t="shared" si="6280"/>
        <v>0</v>
      </c>
      <c r="T2334" s="18">
        <f t="shared" si="6091"/>
        <v>40461</v>
      </c>
      <c r="U2334" s="18">
        <f t="shared" si="6092"/>
        <v>476075.7</v>
      </c>
      <c r="V2334" s="18">
        <f t="shared" si="6093"/>
        <v>0</v>
      </c>
      <c r="W2334" s="18">
        <f t="shared" ref="W2334:CD2335" si="6281">W2335</f>
        <v>0</v>
      </c>
      <c r="X2334" s="18">
        <f t="shared" si="6281"/>
        <v>0</v>
      </c>
      <c r="Y2334" s="18">
        <f t="shared" si="6281"/>
        <v>0</v>
      </c>
      <c r="Z2334" s="18">
        <f t="shared" si="6281"/>
        <v>0</v>
      </c>
      <c r="AA2334" s="18">
        <f t="shared" si="6281"/>
        <v>0</v>
      </c>
      <c r="AB2334" s="18">
        <f t="shared" si="6281"/>
        <v>0</v>
      </c>
      <c r="AC2334" s="18">
        <f t="shared" si="6244"/>
        <v>40461</v>
      </c>
      <c r="AD2334" s="18">
        <f t="shared" si="6245"/>
        <v>476075.7</v>
      </c>
      <c r="AE2334" s="18">
        <f t="shared" si="6246"/>
        <v>0</v>
      </c>
      <c r="AF2334" s="18">
        <f t="shared" si="6281"/>
        <v>-40225.5</v>
      </c>
      <c r="AG2334" s="18">
        <f t="shared" si="6281"/>
        <v>-475866.2</v>
      </c>
      <c r="AH2334" s="18">
        <f t="shared" si="6281"/>
        <v>0</v>
      </c>
      <c r="AI2334" s="18">
        <f t="shared" si="6127"/>
        <v>235.5</v>
      </c>
      <c r="AJ2334" s="18">
        <f t="shared" si="6128"/>
        <v>209.5</v>
      </c>
      <c r="AK2334" s="18">
        <f t="shared" si="6129"/>
        <v>0</v>
      </c>
      <c r="AL2334" s="18">
        <f t="shared" si="6281"/>
        <v>0</v>
      </c>
      <c r="AM2334" s="18">
        <f t="shared" si="6130"/>
        <v>235.5</v>
      </c>
      <c r="AN2334" s="18">
        <f t="shared" si="6281"/>
        <v>0</v>
      </c>
      <c r="AO2334" s="18">
        <f t="shared" si="6281"/>
        <v>0</v>
      </c>
      <c r="AP2334" s="18">
        <f t="shared" si="6281"/>
        <v>0</v>
      </c>
      <c r="AQ2334" s="18">
        <f t="shared" si="6222"/>
        <v>235.5</v>
      </c>
      <c r="AR2334" s="18">
        <f t="shared" si="6223"/>
        <v>209.5</v>
      </c>
      <c r="AS2334" s="18">
        <f t="shared" si="6224"/>
        <v>0</v>
      </c>
      <c r="AT2334" s="18">
        <f t="shared" si="6281"/>
        <v>0</v>
      </c>
      <c r="AU2334" s="18">
        <f t="shared" si="6281"/>
        <v>0</v>
      </c>
      <c r="AV2334" s="18">
        <f t="shared" si="6281"/>
        <v>0</v>
      </c>
      <c r="AW2334" s="18">
        <f t="shared" si="6225"/>
        <v>235.5</v>
      </c>
      <c r="AX2334" s="18">
        <f t="shared" si="6226"/>
        <v>209.5</v>
      </c>
      <c r="AY2334" s="18">
        <f t="shared" si="6227"/>
        <v>0</v>
      </c>
      <c r="AZ2334" s="18">
        <f t="shared" si="6281"/>
        <v>-235.5</v>
      </c>
      <c r="BA2334" s="18">
        <f t="shared" si="6281"/>
        <v>235.5</v>
      </c>
      <c r="BB2334" s="18">
        <f t="shared" si="6281"/>
        <v>0</v>
      </c>
      <c r="BC2334" s="18">
        <f t="shared" si="6204"/>
        <v>0</v>
      </c>
      <c r="BD2334" s="18">
        <f t="shared" si="6205"/>
        <v>445</v>
      </c>
      <c r="BE2334" s="18">
        <f t="shared" si="6206"/>
        <v>0</v>
      </c>
      <c r="BF2334" s="18">
        <f t="shared" si="6281"/>
        <v>0</v>
      </c>
      <c r="BG2334" s="18">
        <f t="shared" si="6281"/>
        <v>0</v>
      </c>
      <c r="BH2334" s="18">
        <f t="shared" si="6281"/>
        <v>0</v>
      </c>
      <c r="BI2334" s="18">
        <f t="shared" si="6201"/>
        <v>0</v>
      </c>
      <c r="BJ2334" s="18">
        <f t="shared" si="6202"/>
        <v>445</v>
      </c>
      <c r="BK2334" s="18">
        <f t="shared" si="6203"/>
        <v>0</v>
      </c>
      <c r="BL2334" s="18">
        <f t="shared" si="6281"/>
        <v>0</v>
      </c>
      <c r="BM2334" s="18">
        <f t="shared" si="6281"/>
        <v>0</v>
      </c>
      <c r="BN2334" s="18">
        <f t="shared" si="6281"/>
        <v>0</v>
      </c>
      <c r="BO2334" s="18">
        <f t="shared" si="6121"/>
        <v>0</v>
      </c>
      <c r="BP2334" s="18">
        <f t="shared" si="6122"/>
        <v>445</v>
      </c>
      <c r="BQ2334" s="18">
        <f t="shared" si="6123"/>
        <v>0</v>
      </c>
      <c r="BR2334" s="18">
        <f t="shared" si="6281"/>
        <v>0</v>
      </c>
      <c r="BS2334" s="18">
        <f t="shared" si="6281"/>
        <v>0</v>
      </c>
      <c r="BT2334" s="18">
        <f t="shared" si="6281"/>
        <v>0</v>
      </c>
      <c r="BU2334" s="18">
        <f t="shared" si="6276"/>
        <v>0</v>
      </c>
      <c r="BV2334" s="18">
        <f t="shared" si="6277"/>
        <v>445</v>
      </c>
      <c r="BW2334" s="18">
        <f t="shared" si="6278"/>
        <v>0</v>
      </c>
      <c r="BX2334" s="18">
        <f t="shared" si="6281"/>
        <v>0</v>
      </c>
      <c r="BY2334" s="18">
        <f t="shared" si="6281"/>
        <v>0</v>
      </c>
      <c r="BZ2334" s="18">
        <f t="shared" si="6281"/>
        <v>0</v>
      </c>
      <c r="CA2334" s="18">
        <f t="shared" si="6229"/>
        <v>0</v>
      </c>
      <c r="CB2334" s="18">
        <f t="shared" si="6230"/>
        <v>445</v>
      </c>
      <c r="CC2334" s="18">
        <f t="shared" si="6231"/>
        <v>0</v>
      </c>
      <c r="CD2334" s="18">
        <f t="shared" si="6281"/>
        <v>0</v>
      </c>
      <c r="CE2334" s="27"/>
      <c r="CF2334" s="33"/>
    </row>
    <row r="2335" spans="1:119" ht="78" x14ac:dyDescent="0.3">
      <c r="A2335" s="41" t="s">
        <v>401</v>
      </c>
      <c r="B2335" s="39">
        <v>810</v>
      </c>
      <c r="C2335" s="41"/>
      <c r="D2335" s="41"/>
      <c r="E2335" s="14" t="s">
        <v>571</v>
      </c>
      <c r="F2335" s="18">
        <f t="shared" si="6279"/>
        <v>216489</v>
      </c>
      <c r="G2335" s="18">
        <f t="shared" si="6279"/>
        <v>476075.7</v>
      </c>
      <c r="H2335" s="18">
        <f t="shared" si="6279"/>
        <v>50000</v>
      </c>
      <c r="I2335" s="18">
        <f t="shared" si="6279"/>
        <v>0</v>
      </c>
      <c r="J2335" s="18">
        <f t="shared" si="6279"/>
        <v>0</v>
      </c>
      <c r="K2335" s="18">
        <f t="shared" si="6279"/>
        <v>0</v>
      </c>
      <c r="L2335" s="18">
        <f t="shared" si="6210"/>
        <v>216489</v>
      </c>
      <c r="M2335" s="18">
        <f t="shared" si="6211"/>
        <v>476075.7</v>
      </c>
      <c r="N2335" s="18">
        <f t="shared" si="6212"/>
        <v>50000</v>
      </c>
      <c r="O2335" s="18">
        <f t="shared" si="6280"/>
        <v>-176028</v>
      </c>
      <c r="P2335" s="18">
        <f t="shared" si="6280"/>
        <v>0</v>
      </c>
      <c r="Q2335" s="18">
        <f t="shared" si="6280"/>
        <v>-50000</v>
      </c>
      <c r="R2335" s="18">
        <f t="shared" si="6280"/>
        <v>0</v>
      </c>
      <c r="S2335" s="18">
        <f t="shared" si="6280"/>
        <v>0</v>
      </c>
      <c r="T2335" s="18">
        <f t="shared" si="6091"/>
        <v>40461</v>
      </c>
      <c r="U2335" s="18">
        <f t="shared" si="6092"/>
        <v>476075.7</v>
      </c>
      <c r="V2335" s="18">
        <f t="shared" si="6093"/>
        <v>0</v>
      </c>
      <c r="W2335" s="18">
        <f t="shared" si="6281"/>
        <v>0</v>
      </c>
      <c r="X2335" s="18">
        <f t="shared" si="6281"/>
        <v>0</v>
      </c>
      <c r="Y2335" s="18">
        <f t="shared" si="6281"/>
        <v>0</v>
      </c>
      <c r="Z2335" s="18">
        <f t="shared" si="6281"/>
        <v>0</v>
      </c>
      <c r="AA2335" s="18">
        <f t="shared" si="6281"/>
        <v>0</v>
      </c>
      <c r="AB2335" s="18">
        <f t="shared" si="6281"/>
        <v>0</v>
      </c>
      <c r="AC2335" s="18">
        <f t="shared" si="6244"/>
        <v>40461</v>
      </c>
      <c r="AD2335" s="18">
        <f t="shared" si="6245"/>
        <v>476075.7</v>
      </c>
      <c r="AE2335" s="18">
        <f t="shared" si="6246"/>
        <v>0</v>
      </c>
      <c r="AF2335" s="18">
        <f t="shared" si="6281"/>
        <v>-40225.5</v>
      </c>
      <c r="AG2335" s="18">
        <f t="shared" si="6281"/>
        <v>-475866.2</v>
      </c>
      <c r="AH2335" s="18">
        <f t="shared" si="6281"/>
        <v>0</v>
      </c>
      <c r="AI2335" s="18">
        <f t="shared" si="6127"/>
        <v>235.5</v>
      </c>
      <c r="AJ2335" s="18">
        <f t="shared" si="6128"/>
        <v>209.5</v>
      </c>
      <c r="AK2335" s="18">
        <f t="shared" si="6129"/>
        <v>0</v>
      </c>
      <c r="AL2335" s="18">
        <f t="shared" si="6281"/>
        <v>0</v>
      </c>
      <c r="AM2335" s="18">
        <f t="shared" si="6130"/>
        <v>235.5</v>
      </c>
      <c r="AN2335" s="18">
        <f t="shared" si="6281"/>
        <v>0</v>
      </c>
      <c r="AO2335" s="18">
        <f t="shared" si="6281"/>
        <v>0</v>
      </c>
      <c r="AP2335" s="18">
        <f t="shared" si="6281"/>
        <v>0</v>
      </c>
      <c r="AQ2335" s="18">
        <f t="shared" si="6222"/>
        <v>235.5</v>
      </c>
      <c r="AR2335" s="18">
        <f t="shared" si="6223"/>
        <v>209.5</v>
      </c>
      <c r="AS2335" s="18">
        <f t="shared" si="6224"/>
        <v>0</v>
      </c>
      <c r="AT2335" s="18">
        <f t="shared" si="6281"/>
        <v>0</v>
      </c>
      <c r="AU2335" s="18">
        <f t="shared" si="6281"/>
        <v>0</v>
      </c>
      <c r="AV2335" s="18">
        <f t="shared" si="6281"/>
        <v>0</v>
      </c>
      <c r="AW2335" s="18">
        <f t="shared" si="6225"/>
        <v>235.5</v>
      </c>
      <c r="AX2335" s="18">
        <f t="shared" si="6226"/>
        <v>209.5</v>
      </c>
      <c r="AY2335" s="18">
        <f t="shared" si="6227"/>
        <v>0</v>
      </c>
      <c r="AZ2335" s="18">
        <f t="shared" si="6281"/>
        <v>-235.5</v>
      </c>
      <c r="BA2335" s="18">
        <f t="shared" si="6281"/>
        <v>235.5</v>
      </c>
      <c r="BB2335" s="18">
        <f t="shared" si="6281"/>
        <v>0</v>
      </c>
      <c r="BC2335" s="18">
        <f t="shared" si="6204"/>
        <v>0</v>
      </c>
      <c r="BD2335" s="18">
        <f t="shared" si="6205"/>
        <v>445</v>
      </c>
      <c r="BE2335" s="18">
        <f t="shared" si="6206"/>
        <v>0</v>
      </c>
      <c r="BF2335" s="18">
        <f t="shared" si="6281"/>
        <v>0</v>
      </c>
      <c r="BG2335" s="18">
        <f t="shared" si="6281"/>
        <v>0</v>
      </c>
      <c r="BH2335" s="18">
        <f t="shared" si="6281"/>
        <v>0</v>
      </c>
      <c r="BI2335" s="18">
        <f t="shared" si="6201"/>
        <v>0</v>
      </c>
      <c r="BJ2335" s="18">
        <f t="shared" si="6202"/>
        <v>445</v>
      </c>
      <c r="BK2335" s="18">
        <f t="shared" si="6203"/>
        <v>0</v>
      </c>
      <c r="BL2335" s="18">
        <f t="shared" si="6281"/>
        <v>0</v>
      </c>
      <c r="BM2335" s="18">
        <f t="shared" si="6281"/>
        <v>0</v>
      </c>
      <c r="BN2335" s="18">
        <f t="shared" si="6281"/>
        <v>0</v>
      </c>
      <c r="BO2335" s="18">
        <f t="shared" si="6121"/>
        <v>0</v>
      </c>
      <c r="BP2335" s="18">
        <f t="shared" si="6122"/>
        <v>445</v>
      </c>
      <c r="BQ2335" s="18">
        <f t="shared" si="6123"/>
        <v>0</v>
      </c>
      <c r="BR2335" s="18">
        <f t="shared" si="6281"/>
        <v>0</v>
      </c>
      <c r="BS2335" s="18">
        <f t="shared" si="6281"/>
        <v>0</v>
      </c>
      <c r="BT2335" s="18">
        <f t="shared" si="6281"/>
        <v>0</v>
      </c>
      <c r="BU2335" s="18">
        <f t="shared" si="6276"/>
        <v>0</v>
      </c>
      <c r="BV2335" s="18">
        <f t="shared" si="6277"/>
        <v>445</v>
      </c>
      <c r="BW2335" s="18">
        <f t="shared" si="6278"/>
        <v>0</v>
      </c>
      <c r="BX2335" s="18">
        <f t="shared" si="6281"/>
        <v>0</v>
      </c>
      <c r="BY2335" s="18">
        <f t="shared" si="6281"/>
        <v>0</v>
      </c>
      <c r="BZ2335" s="18">
        <f t="shared" si="6281"/>
        <v>0</v>
      </c>
      <c r="CA2335" s="18">
        <f t="shared" si="6229"/>
        <v>0</v>
      </c>
      <c r="CB2335" s="18">
        <f t="shared" si="6230"/>
        <v>445</v>
      </c>
      <c r="CC2335" s="18">
        <f t="shared" si="6231"/>
        <v>0</v>
      </c>
      <c r="CD2335" s="18">
        <f t="shared" si="6281"/>
        <v>0</v>
      </c>
      <c r="CE2335" s="27"/>
      <c r="CF2335" s="33"/>
    </row>
    <row r="2336" spans="1:119" x14ac:dyDescent="0.3">
      <c r="A2336" s="41" t="s">
        <v>401</v>
      </c>
      <c r="B2336" s="39">
        <v>810</v>
      </c>
      <c r="C2336" s="41" t="s">
        <v>198</v>
      </c>
      <c r="D2336" s="41" t="s">
        <v>5</v>
      </c>
      <c r="E2336" s="14" t="s">
        <v>525</v>
      </c>
      <c r="F2336" s="23">
        <v>216489</v>
      </c>
      <c r="G2336" s="23">
        <v>476075.7</v>
      </c>
      <c r="H2336" s="23">
        <v>50000</v>
      </c>
      <c r="I2336" s="18"/>
      <c r="J2336" s="18"/>
      <c r="K2336" s="18"/>
      <c r="L2336" s="18">
        <f t="shared" si="6210"/>
        <v>216489</v>
      </c>
      <c r="M2336" s="18">
        <f t="shared" si="6211"/>
        <v>476075.7</v>
      </c>
      <c r="N2336" s="18">
        <f t="shared" si="6212"/>
        <v>50000</v>
      </c>
      <c r="O2336" s="18">
        <f>235.5-176263.5</f>
        <v>-176028</v>
      </c>
      <c r="P2336" s="18"/>
      <c r="Q2336" s="18">
        <v>-50000</v>
      </c>
      <c r="R2336" s="18"/>
      <c r="S2336" s="18"/>
      <c r="T2336" s="18">
        <f t="shared" ref="T2336:T2403" si="6282">L2336+O2336+R2336</f>
        <v>40461</v>
      </c>
      <c r="U2336" s="18">
        <f t="shared" ref="U2336:U2403" si="6283">M2336+P2336+S2336</f>
        <v>476075.7</v>
      </c>
      <c r="V2336" s="18">
        <f t="shared" ref="V2336:V2403" si="6284">N2336+Q2336</f>
        <v>0</v>
      </c>
      <c r="W2336" s="18"/>
      <c r="X2336" s="18"/>
      <c r="Y2336" s="18"/>
      <c r="Z2336" s="18"/>
      <c r="AA2336" s="18"/>
      <c r="AB2336" s="18"/>
      <c r="AC2336" s="18">
        <f t="shared" si="6244"/>
        <v>40461</v>
      </c>
      <c r="AD2336" s="18">
        <f t="shared" si="6245"/>
        <v>476075.7</v>
      </c>
      <c r="AE2336" s="18">
        <f t="shared" si="6246"/>
        <v>0</v>
      </c>
      <c r="AF2336" s="18">
        <v>-40225.5</v>
      </c>
      <c r="AG2336" s="18">
        <v>-475866.2</v>
      </c>
      <c r="AH2336" s="18"/>
      <c r="AI2336" s="18">
        <f t="shared" si="6127"/>
        <v>235.5</v>
      </c>
      <c r="AJ2336" s="18">
        <f t="shared" si="6128"/>
        <v>209.5</v>
      </c>
      <c r="AK2336" s="18">
        <f t="shared" si="6129"/>
        <v>0</v>
      </c>
      <c r="AL2336" s="18"/>
      <c r="AM2336" s="18">
        <f t="shared" si="6130"/>
        <v>235.5</v>
      </c>
      <c r="AN2336" s="18"/>
      <c r="AO2336" s="18"/>
      <c r="AP2336" s="18"/>
      <c r="AQ2336" s="18">
        <f t="shared" si="6222"/>
        <v>235.5</v>
      </c>
      <c r="AR2336" s="18">
        <f t="shared" si="6223"/>
        <v>209.5</v>
      </c>
      <c r="AS2336" s="18">
        <f t="shared" si="6224"/>
        <v>0</v>
      </c>
      <c r="AT2336" s="18"/>
      <c r="AU2336" s="18"/>
      <c r="AV2336" s="18"/>
      <c r="AW2336" s="18">
        <f t="shared" si="6225"/>
        <v>235.5</v>
      </c>
      <c r="AX2336" s="18">
        <f t="shared" si="6226"/>
        <v>209.5</v>
      </c>
      <c r="AY2336" s="18">
        <f t="shared" si="6227"/>
        <v>0</v>
      </c>
      <c r="AZ2336" s="18">
        <v>-235.5</v>
      </c>
      <c r="BA2336" s="18">
        <v>235.5</v>
      </c>
      <c r="BB2336" s="18"/>
      <c r="BC2336" s="18">
        <f t="shared" si="6204"/>
        <v>0</v>
      </c>
      <c r="BD2336" s="18">
        <f t="shared" si="6205"/>
        <v>445</v>
      </c>
      <c r="BE2336" s="18">
        <f t="shared" si="6206"/>
        <v>0</v>
      </c>
      <c r="BF2336" s="18"/>
      <c r="BG2336" s="18"/>
      <c r="BH2336" s="18"/>
      <c r="BI2336" s="18">
        <f t="shared" si="6201"/>
        <v>0</v>
      </c>
      <c r="BJ2336" s="18">
        <f t="shared" si="6202"/>
        <v>445</v>
      </c>
      <c r="BK2336" s="18">
        <f t="shared" si="6203"/>
        <v>0</v>
      </c>
      <c r="BL2336" s="18"/>
      <c r="BM2336" s="18"/>
      <c r="BN2336" s="18"/>
      <c r="BO2336" s="18">
        <f t="shared" ref="BO2336:BO2399" si="6285">BI2336+BL2336</f>
        <v>0</v>
      </c>
      <c r="BP2336" s="18">
        <f t="shared" ref="BP2336:BP2399" si="6286">BJ2336+BM2336</f>
        <v>445</v>
      </c>
      <c r="BQ2336" s="18">
        <f t="shared" ref="BQ2336:BQ2399" si="6287">BK2336+BN2336</f>
        <v>0</v>
      </c>
      <c r="BR2336" s="18"/>
      <c r="BS2336" s="18"/>
      <c r="BT2336" s="18"/>
      <c r="BU2336" s="18">
        <f t="shared" si="6276"/>
        <v>0</v>
      </c>
      <c r="BV2336" s="18">
        <f t="shared" si="6277"/>
        <v>445</v>
      </c>
      <c r="BW2336" s="18">
        <f t="shared" si="6278"/>
        <v>0</v>
      </c>
      <c r="BX2336" s="18"/>
      <c r="BY2336" s="18"/>
      <c r="BZ2336" s="18"/>
      <c r="CA2336" s="18">
        <f t="shared" si="6229"/>
        <v>0</v>
      </c>
      <c r="CB2336" s="18">
        <f t="shared" si="6230"/>
        <v>445</v>
      </c>
      <c r="CC2336" s="18">
        <f t="shared" si="6231"/>
        <v>0</v>
      </c>
      <c r="CD2336" s="18"/>
      <c r="CE2336" s="27"/>
      <c r="CF2336" s="33"/>
    </row>
    <row r="2337" spans="1:119" ht="46.8" x14ac:dyDescent="0.3">
      <c r="A2337" s="41" t="s">
        <v>812</v>
      </c>
      <c r="B2337" s="39"/>
      <c r="C2337" s="41"/>
      <c r="D2337" s="41"/>
      <c r="E2337" s="14" t="s">
        <v>815</v>
      </c>
      <c r="F2337" s="23">
        <f>F2338</f>
        <v>0</v>
      </c>
      <c r="G2337" s="23">
        <f t="shared" ref="G2337:CD2339" si="6288">G2338</f>
        <v>31539</v>
      </c>
      <c r="H2337" s="23">
        <f t="shared" si="6288"/>
        <v>0</v>
      </c>
      <c r="I2337" s="23">
        <f t="shared" si="6288"/>
        <v>0</v>
      </c>
      <c r="J2337" s="23">
        <f t="shared" si="6288"/>
        <v>0</v>
      </c>
      <c r="K2337" s="23">
        <f t="shared" si="6288"/>
        <v>0</v>
      </c>
      <c r="L2337" s="23">
        <f t="shared" si="6210"/>
        <v>0</v>
      </c>
      <c r="M2337" s="23">
        <f t="shared" si="6211"/>
        <v>31539</v>
      </c>
      <c r="N2337" s="23">
        <f t="shared" si="6212"/>
        <v>0</v>
      </c>
      <c r="O2337" s="23">
        <f t="shared" si="6288"/>
        <v>0</v>
      </c>
      <c r="P2337" s="23">
        <f t="shared" si="6288"/>
        <v>0</v>
      </c>
      <c r="Q2337" s="23">
        <f t="shared" si="6288"/>
        <v>0</v>
      </c>
      <c r="R2337" s="23">
        <f t="shared" si="6288"/>
        <v>0</v>
      </c>
      <c r="S2337" s="23">
        <f t="shared" si="6288"/>
        <v>0</v>
      </c>
      <c r="T2337" s="23">
        <f t="shared" si="6282"/>
        <v>0</v>
      </c>
      <c r="U2337" s="23">
        <f t="shared" si="6283"/>
        <v>31539</v>
      </c>
      <c r="V2337" s="23">
        <f t="shared" si="6284"/>
        <v>0</v>
      </c>
      <c r="W2337" s="23">
        <f t="shared" si="6288"/>
        <v>0</v>
      </c>
      <c r="X2337" s="23">
        <f t="shared" si="6288"/>
        <v>0</v>
      </c>
      <c r="Y2337" s="23">
        <f t="shared" si="6288"/>
        <v>0</v>
      </c>
      <c r="Z2337" s="23">
        <f t="shared" si="6288"/>
        <v>0</v>
      </c>
      <c r="AA2337" s="23">
        <f t="shared" si="6288"/>
        <v>0</v>
      </c>
      <c r="AB2337" s="23">
        <f t="shared" si="6288"/>
        <v>0</v>
      </c>
      <c r="AC2337" s="23">
        <f t="shared" si="6244"/>
        <v>0</v>
      </c>
      <c r="AD2337" s="23">
        <f t="shared" si="6245"/>
        <v>31539</v>
      </c>
      <c r="AE2337" s="23">
        <f t="shared" si="6246"/>
        <v>0</v>
      </c>
      <c r="AF2337" s="23">
        <f t="shared" si="6288"/>
        <v>0</v>
      </c>
      <c r="AG2337" s="23">
        <f t="shared" si="6288"/>
        <v>0</v>
      </c>
      <c r="AH2337" s="23">
        <f t="shared" si="6288"/>
        <v>0</v>
      </c>
      <c r="AI2337" s="23">
        <f t="shared" si="6127"/>
        <v>0</v>
      </c>
      <c r="AJ2337" s="23">
        <f t="shared" si="6128"/>
        <v>31539</v>
      </c>
      <c r="AK2337" s="23">
        <f t="shared" si="6129"/>
        <v>0</v>
      </c>
      <c r="AL2337" s="23">
        <f t="shared" si="6288"/>
        <v>0</v>
      </c>
      <c r="AM2337" s="23">
        <f t="shared" si="6130"/>
        <v>0</v>
      </c>
      <c r="AN2337" s="23">
        <f t="shared" si="6288"/>
        <v>0</v>
      </c>
      <c r="AO2337" s="23">
        <f t="shared" si="6288"/>
        <v>0</v>
      </c>
      <c r="AP2337" s="23">
        <f t="shared" si="6288"/>
        <v>0</v>
      </c>
      <c r="AQ2337" s="23">
        <f t="shared" si="6222"/>
        <v>0</v>
      </c>
      <c r="AR2337" s="23">
        <f t="shared" si="6223"/>
        <v>31539</v>
      </c>
      <c r="AS2337" s="23">
        <f t="shared" si="6224"/>
        <v>0</v>
      </c>
      <c r="AT2337" s="23">
        <f t="shared" si="6288"/>
        <v>0</v>
      </c>
      <c r="AU2337" s="23">
        <f t="shared" si="6288"/>
        <v>0</v>
      </c>
      <c r="AV2337" s="23">
        <f t="shared" si="6288"/>
        <v>0</v>
      </c>
      <c r="AW2337" s="23">
        <f t="shared" si="6225"/>
        <v>0</v>
      </c>
      <c r="AX2337" s="23">
        <f t="shared" si="6226"/>
        <v>31539</v>
      </c>
      <c r="AY2337" s="23">
        <f t="shared" si="6227"/>
        <v>0</v>
      </c>
      <c r="AZ2337" s="23">
        <f t="shared" si="6288"/>
        <v>0</v>
      </c>
      <c r="BA2337" s="23">
        <f t="shared" si="6288"/>
        <v>0</v>
      </c>
      <c r="BB2337" s="23">
        <f t="shared" si="6288"/>
        <v>0</v>
      </c>
      <c r="BC2337" s="23">
        <f t="shared" si="6204"/>
        <v>0</v>
      </c>
      <c r="BD2337" s="23">
        <f t="shared" si="6205"/>
        <v>31539</v>
      </c>
      <c r="BE2337" s="23">
        <f t="shared" si="6206"/>
        <v>0</v>
      </c>
      <c r="BF2337" s="23">
        <f t="shared" si="6288"/>
        <v>0</v>
      </c>
      <c r="BG2337" s="23">
        <f t="shared" si="6288"/>
        <v>0</v>
      </c>
      <c r="BH2337" s="23">
        <f t="shared" si="6288"/>
        <v>0</v>
      </c>
      <c r="BI2337" s="18">
        <f t="shared" si="6201"/>
        <v>0</v>
      </c>
      <c r="BJ2337" s="18">
        <f t="shared" si="6202"/>
        <v>31539</v>
      </c>
      <c r="BK2337" s="18">
        <f t="shared" si="6203"/>
        <v>0</v>
      </c>
      <c r="BL2337" s="23">
        <f t="shared" si="6288"/>
        <v>0</v>
      </c>
      <c r="BM2337" s="23">
        <f t="shared" si="6288"/>
        <v>0</v>
      </c>
      <c r="BN2337" s="23">
        <f t="shared" si="6288"/>
        <v>0</v>
      </c>
      <c r="BO2337" s="23">
        <f t="shared" si="6285"/>
        <v>0</v>
      </c>
      <c r="BP2337" s="23">
        <f t="shared" si="6286"/>
        <v>31539</v>
      </c>
      <c r="BQ2337" s="23">
        <f t="shared" si="6287"/>
        <v>0</v>
      </c>
      <c r="BR2337" s="23">
        <f t="shared" si="6288"/>
        <v>0</v>
      </c>
      <c r="BS2337" s="23">
        <f t="shared" si="6288"/>
        <v>0</v>
      </c>
      <c r="BT2337" s="23">
        <f t="shared" si="6288"/>
        <v>0</v>
      </c>
      <c r="BU2337" s="23">
        <f t="shared" si="6276"/>
        <v>0</v>
      </c>
      <c r="BV2337" s="23">
        <f t="shared" si="6277"/>
        <v>31539</v>
      </c>
      <c r="BW2337" s="23">
        <f t="shared" si="6278"/>
        <v>0</v>
      </c>
      <c r="BX2337" s="23">
        <f t="shared" si="6288"/>
        <v>0</v>
      </c>
      <c r="BY2337" s="23">
        <f t="shared" si="6288"/>
        <v>0</v>
      </c>
      <c r="BZ2337" s="23">
        <f t="shared" si="6288"/>
        <v>0</v>
      </c>
      <c r="CA2337" s="23">
        <f t="shared" si="6229"/>
        <v>0</v>
      </c>
      <c r="CB2337" s="23">
        <f t="shared" si="6230"/>
        <v>31539</v>
      </c>
      <c r="CC2337" s="23">
        <f t="shared" si="6231"/>
        <v>0</v>
      </c>
      <c r="CD2337" s="23">
        <f t="shared" si="6288"/>
        <v>0</v>
      </c>
      <c r="CE2337" s="28"/>
      <c r="CF2337" s="33"/>
    </row>
    <row r="2338" spans="1:119" ht="46.8" x14ac:dyDescent="0.3">
      <c r="A2338" s="41" t="s">
        <v>812</v>
      </c>
      <c r="B2338" s="39">
        <v>600</v>
      </c>
      <c r="C2338" s="41"/>
      <c r="D2338" s="41"/>
      <c r="E2338" s="14" t="s">
        <v>554</v>
      </c>
      <c r="F2338" s="23">
        <f>F2339</f>
        <v>0</v>
      </c>
      <c r="G2338" s="23">
        <f t="shared" si="6288"/>
        <v>31539</v>
      </c>
      <c r="H2338" s="23">
        <f t="shared" si="6288"/>
        <v>0</v>
      </c>
      <c r="I2338" s="23">
        <f t="shared" si="6288"/>
        <v>0</v>
      </c>
      <c r="J2338" s="23">
        <f t="shared" si="6288"/>
        <v>0</v>
      </c>
      <c r="K2338" s="23">
        <f t="shared" si="6288"/>
        <v>0</v>
      </c>
      <c r="L2338" s="23">
        <f t="shared" si="6210"/>
        <v>0</v>
      </c>
      <c r="M2338" s="23">
        <f t="shared" si="6211"/>
        <v>31539</v>
      </c>
      <c r="N2338" s="23">
        <f t="shared" si="6212"/>
        <v>0</v>
      </c>
      <c r="O2338" s="23">
        <f t="shared" si="6288"/>
        <v>0</v>
      </c>
      <c r="P2338" s="23">
        <f t="shared" si="6288"/>
        <v>0</v>
      </c>
      <c r="Q2338" s="23">
        <f t="shared" si="6288"/>
        <v>0</v>
      </c>
      <c r="R2338" s="23">
        <f t="shared" si="6288"/>
        <v>0</v>
      </c>
      <c r="S2338" s="23">
        <f t="shared" si="6288"/>
        <v>0</v>
      </c>
      <c r="T2338" s="23">
        <f t="shared" si="6282"/>
        <v>0</v>
      </c>
      <c r="U2338" s="23">
        <f t="shared" si="6283"/>
        <v>31539</v>
      </c>
      <c r="V2338" s="23">
        <f t="shared" si="6284"/>
        <v>0</v>
      </c>
      <c r="W2338" s="23">
        <f t="shared" si="6288"/>
        <v>0</v>
      </c>
      <c r="X2338" s="23">
        <f t="shared" si="6288"/>
        <v>0</v>
      </c>
      <c r="Y2338" s="23">
        <f t="shared" si="6288"/>
        <v>0</v>
      </c>
      <c r="Z2338" s="23">
        <f t="shared" si="6288"/>
        <v>0</v>
      </c>
      <c r="AA2338" s="23">
        <f t="shared" si="6288"/>
        <v>0</v>
      </c>
      <c r="AB2338" s="23">
        <f t="shared" si="6288"/>
        <v>0</v>
      </c>
      <c r="AC2338" s="23">
        <f t="shared" si="6244"/>
        <v>0</v>
      </c>
      <c r="AD2338" s="23">
        <f t="shared" si="6245"/>
        <v>31539</v>
      </c>
      <c r="AE2338" s="23">
        <f t="shared" si="6246"/>
        <v>0</v>
      </c>
      <c r="AF2338" s="23">
        <f t="shared" si="6288"/>
        <v>0</v>
      </c>
      <c r="AG2338" s="23">
        <f t="shared" si="6288"/>
        <v>0</v>
      </c>
      <c r="AH2338" s="23">
        <f t="shared" si="6288"/>
        <v>0</v>
      </c>
      <c r="AI2338" s="23">
        <f t="shared" si="6127"/>
        <v>0</v>
      </c>
      <c r="AJ2338" s="23">
        <f t="shared" si="6128"/>
        <v>31539</v>
      </c>
      <c r="AK2338" s="23">
        <f t="shared" si="6129"/>
        <v>0</v>
      </c>
      <c r="AL2338" s="23">
        <f t="shared" si="6288"/>
        <v>0</v>
      </c>
      <c r="AM2338" s="23">
        <f t="shared" si="6130"/>
        <v>0</v>
      </c>
      <c r="AN2338" s="23">
        <f t="shared" si="6288"/>
        <v>0</v>
      </c>
      <c r="AO2338" s="23">
        <f t="shared" si="6288"/>
        <v>0</v>
      </c>
      <c r="AP2338" s="23">
        <f t="shared" si="6288"/>
        <v>0</v>
      </c>
      <c r="AQ2338" s="23">
        <f t="shared" si="6222"/>
        <v>0</v>
      </c>
      <c r="AR2338" s="23">
        <f t="shared" si="6223"/>
        <v>31539</v>
      </c>
      <c r="AS2338" s="23">
        <f t="shared" si="6224"/>
        <v>0</v>
      </c>
      <c r="AT2338" s="23">
        <f t="shared" si="6288"/>
        <v>0</v>
      </c>
      <c r="AU2338" s="23">
        <f t="shared" si="6288"/>
        <v>0</v>
      </c>
      <c r="AV2338" s="23">
        <f t="shared" si="6288"/>
        <v>0</v>
      </c>
      <c r="AW2338" s="23">
        <f t="shared" si="6225"/>
        <v>0</v>
      </c>
      <c r="AX2338" s="23">
        <f t="shared" si="6226"/>
        <v>31539</v>
      </c>
      <c r="AY2338" s="23">
        <f t="shared" si="6227"/>
        <v>0</v>
      </c>
      <c r="AZ2338" s="23">
        <f t="shared" si="6288"/>
        <v>0</v>
      </c>
      <c r="BA2338" s="23">
        <f t="shared" si="6288"/>
        <v>0</v>
      </c>
      <c r="BB2338" s="23">
        <f t="shared" si="6288"/>
        <v>0</v>
      </c>
      <c r="BC2338" s="23">
        <f t="shared" si="6204"/>
        <v>0</v>
      </c>
      <c r="BD2338" s="23">
        <f t="shared" si="6205"/>
        <v>31539</v>
      </c>
      <c r="BE2338" s="23">
        <f t="shared" si="6206"/>
        <v>0</v>
      </c>
      <c r="BF2338" s="23">
        <f t="shared" si="6288"/>
        <v>0</v>
      </c>
      <c r="BG2338" s="23">
        <f t="shared" si="6288"/>
        <v>0</v>
      </c>
      <c r="BH2338" s="23">
        <f t="shared" si="6288"/>
        <v>0</v>
      </c>
      <c r="BI2338" s="18">
        <f t="shared" si="6201"/>
        <v>0</v>
      </c>
      <c r="BJ2338" s="18">
        <f t="shared" si="6202"/>
        <v>31539</v>
      </c>
      <c r="BK2338" s="18">
        <f t="shared" si="6203"/>
        <v>0</v>
      </c>
      <c r="BL2338" s="23">
        <f t="shared" si="6288"/>
        <v>0</v>
      </c>
      <c r="BM2338" s="23">
        <f t="shared" si="6288"/>
        <v>0</v>
      </c>
      <c r="BN2338" s="23">
        <f t="shared" si="6288"/>
        <v>0</v>
      </c>
      <c r="BO2338" s="23">
        <f t="shared" si="6285"/>
        <v>0</v>
      </c>
      <c r="BP2338" s="23">
        <f t="shared" si="6286"/>
        <v>31539</v>
      </c>
      <c r="BQ2338" s="23">
        <f t="shared" si="6287"/>
        <v>0</v>
      </c>
      <c r="BR2338" s="23">
        <f t="shared" si="6288"/>
        <v>0</v>
      </c>
      <c r="BS2338" s="23">
        <f t="shared" si="6288"/>
        <v>0</v>
      </c>
      <c r="BT2338" s="23">
        <f t="shared" si="6288"/>
        <v>0</v>
      </c>
      <c r="BU2338" s="23">
        <f t="shared" si="6276"/>
        <v>0</v>
      </c>
      <c r="BV2338" s="23">
        <f t="shared" si="6277"/>
        <v>31539</v>
      </c>
      <c r="BW2338" s="23">
        <f t="shared" si="6278"/>
        <v>0</v>
      </c>
      <c r="BX2338" s="23">
        <f t="shared" si="6288"/>
        <v>0</v>
      </c>
      <c r="BY2338" s="23">
        <f t="shared" si="6288"/>
        <v>0</v>
      </c>
      <c r="BZ2338" s="23">
        <f t="shared" si="6288"/>
        <v>0</v>
      </c>
      <c r="CA2338" s="23">
        <f t="shared" si="6229"/>
        <v>0</v>
      </c>
      <c r="CB2338" s="23">
        <f t="shared" si="6230"/>
        <v>31539</v>
      </c>
      <c r="CC2338" s="23">
        <f t="shared" si="6231"/>
        <v>0</v>
      </c>
      <c r="CD2338" s="23">
        <f t="shared" si="6288"/>
        <v>0</v>
      </c>
      <c r="CE2338" s="28"/>
      <c r="CF2338" s="33"/>
    </row>
    <row r="2339" spans="1:119" ht="78" x14ac:dyDescent="0.3">
      <c r="A2339" s="41" t="s">
        <v>812</v>
      </c>
      <c r="B2339" s="39">
        <v>630</v>
      </c>
      <c r="C2339" s="41"/>
      <c r="D2339" s="41"/>
      <c r="E2339" s="14" t="s">
        <v>1427</v>
      </c>
      <c r="F2339" s="23">
        <f>F2340</f>
        <v>0</v>
      </c>
      <c r="G2339" s="23">
        <f t="shared" si="6288"/>
        <v>31539</v>
      </c>
      <c r="H2339" s="23">
        <f t="shared" si="6288"/>
        <v>0</v>
      </c>
      <c r="I2339" s="23">
        <f t="shared" si="6288"/>
        <v>0</v>
      </c>
      <c r="J2339" s="23">
        <f t="shared" si="6288"/>
        <v>0</v>
      </c>
      <c r="K2339" s="23">
        <f t="shared" si="6288"/>
        <v>0</v>
      </c>
      <c r="L2339" s="23">
        <f t="shared" si="6210"/>
        <v>0</v>
      </c>
      <c r="M2339" s="23">
        <f t="shared" si="6211"/>
        <v>31539</v>
      </c>
      <c r="N2339" s="23">
        <f t="shared" si="6212"/>
        <v>0</v>
      </c>
      <c r="O2339" s="23">
        <f t="shared" si="6288"/>
        <v>0</v>
      </c>
      <c r="P2339" s="23">
        <f t="shared" si="6288"/>
        <v>0</v>
      </c>
      <c r="Q2339" s="23">
        <f t="shared" si="6288"/>
        <v>0</v>
      </c>
      <c r="R2339" s="23">
        <f t="shared" si="6288"/>
        <v>0</v>
      </c>
      <c r="S2339" s="23">
        <f t="shared" si="6288"/>
        <v>0</v>
      </c>
      <c r="T2339" s="23">
        <f t="shared" si="6282"/>
        <v>0</v>
      </c>
      <c r="U2339" s="23">
        <f t="shared" si="6283"/>
        <v>31539</v>
      </c>
      <c r="V2339" s="23">
        <f t="shared" si="6284"/>
        <v>0</v>
      </c>
      <c r="W2339" s="23">
        <f t="shared" si="6288"/>
        <v>0</v>
      </c>
      <c r="X2339" s="23">
        <f t="shared" si="6288"/>
        <v>0</v>
      </c>
      <c r="Y2339" s="23">
        <f t="shared" si="6288"/>
        <v>0</v>
      </c>
      <c r="Z2339" s="23">
        <f t="shared" si="6288"/>
        <v>0</v>
      </c>
      <c r="AA2339" s="23">
        <f t="shared" si="6288"/>
        <v>0</v>
      </c>
      <c r="AB2339" s="23">
        <f t="shared" si="6288"/>
        <v>0</v>
      </c>
      <c r="AC2339" s="23">
        <f t="shared" si="6244"/>
        <v>0</v>
      </c>
      <c r="AD2339" s="23">
        <f t="shared" si="6245"/>
        <v>31539</v>
      </c>
      <c r="AE2339" s="23">
        <f t="shared" si="6246"/>
        <v>0</v>
      </c>
      <c r="AF2339" s="23">
        <f t="shared" si="6288"/>
        <v>0</v>
      </c>
      <c r="AG2339" s="23">
        <f t="shared" si="6288"/>
        <v>0</v>
      </c>
      <c r="AH2339" s="23">
        <f t="shared" si="6288"/>
        <v>0</v>
      </c>
      <c r="AI2339" s="23">
        <f t="shared" si="6127"/>
        <v>0</v>
      </c>
      <c r="AJ2339" s="23">
        <f t="shared" si="6128"/>
        <v>31539</v>
      </c>
      <c r="AK2339" s="23">
        <f t="shared" si="6129"/>
        <v>0</v>
      </c>
      <c r="AL2339" s="23">
        <f t="shared" si="6288"/>
        <v>0</v>
      </c>
      <c r="AM2339" s="23">
        <f t="shared" si="6130"/>
        <v>0</v>
      </c>
      <c r="AN2339" s="23">
        <f t="shared" si="6288"/>
        <v>0</v>
      </c>
      <c r="AO2339" s="23">
        <f t="shared" si="6288"/>
        <v>0</v>
      </c>
      <c r="AP2339" s="23">
        <f t="shared" si="6288"/>
        <v>0</v>
      </c>
      <c r="AQ2339" s="23">
        <f t="shared" si="6222"/>
        <v>0</v>
      </c>
      <c r="AR2339" s="23">
        <f t="shared" si="6223"/>
        <v>31539</v>
      </c>
      <c r="AS2339" s="23">
        <f t="shared" si="6224"/>
        <v>0</v>
      </c>
      <c r="AT2339" s="23">
        <f t="shared" si="6288"/>
        <v>0</v>
      </c>
      <c r="AU2339" s="23">
        <f t="shared" si="6288"/>
        <v>0</v>
      </c>
      <c r="AV2339" s="23">
        <f t="shared" si="6288"/>
        <v>0</v>
      </c>
      <c r="AW2339" s="23">
        <f t="shared" si="6225"/>
        <v>0</v>
      </c>
      <c r="AX2339" s="23">
        <f t="shared" si="6226"/>
        <v>31539</v>
      </c>
      <c r="AY2339" s="23">
        <f t="shared" si="6227"/>
        <v>0</v>
      </c>
      <c r="AZ2339" s="23">
        <f t="shared" si="6288"/>
        <v>0</v>
      </c>
      <c r="BA2339" s="23">
        <f t="shared" si="6288"/>
        <v>0</v>
      </c>
      <c r="BB2339" s="23">
        <f t="shared" si="6288"/>
        <v>0</v>
      </c>
      <c r="BC2339" s="23">
        <f t="shared" si="6204"/>
        <v>0</v>
      </c>
      <c r="BD2339" s="23">
        <f t="shared" si="6205"/>
        <v>31539</v>
      </c>
      <c r="BE2339" s="23">
        <f t="shared" si="6206"/>
        <v>0</v>
      </c>
      <c r="BF2339" s="23">
        <f t="shared" si="6288"/>
        <v>0</v>
      </c>
      <c r="BG2339" s="23">
        <f t="shared" si="6288"/>
        <v>0</v>
      </c>
      <c r="BH2339" s="23">
        <f t="shared" si="6288"/>
        <v>0</v>
      </c>
      <c r="BI2339" s="18">
        <f t="shared" si="6201"/>
        <v>0</v>
      </c>
      <c r="BJ2339" s="18">
        <f t="shared" si="6202"/>
        <v>31539</v>
      </c>
      <c r="BK2339" s="18">
        <f t="shared" si="6203"/>
        <v>0</v>
      </c>
      <c r="BL2339" s="23">
        <f t="shared" si="6288"/>
        <v>0</v>
      </c>
      <c r="BM2339" s="23">
        <f t="shared" si="6288"/>
        <v>0</v>
      </c>
      <c r="BN2339" s="23">
        <f t="shared" si="6288"/>
        <v>0</v>
      </c>
      <c r="BO2339" s="23">
        <f t="shared" si="6285"/>
        <v>0</v>
      </c>
      <c r="BP2339" s="23">
        <f t="shared" si="6286"/>
        <v>31539</v>
      </c>
      <c r="BQ2339" s="23">
        <f t="shared" si="6287"/>
        <v>0</v>
      </c>
      <c r="BR2339" s="23">
        <f t="shared" si="6288"/>
        <v>0</v>
      </c>
      <c r="BS2339" s="23">
        <f t="shared" si="6288"/>
        <v>0</v>
      </c>
      <c r="BT2339" s="23">
        <f t="shared" si="6288"/>
        <v>0</v>
      </c>
      <c r="BU2339" s="23">
        <f t="shared" si="6276"/>
        <v>0</v>
      </c>
      <c r="BV2339" s="23">
        <f t="shared" si="6277"/>
        <v>31539</v>
      </c>
      <c r="BW2339" s="23">
        <f t="shared" si="6278"/>
        <v>0</v>
      </c>
      <c r="BX2339" s="23">
        <f t="shared" si="6288"/>
        <v>0</v>
      </c>
      <c r="BY2339" s="23">
        <f t="shared" si="6288"/>
        <v>0</v>
      </c>
      <c r="BZ2339" s="23">
        <f t="shared" si="6288"/>
        <v>0</v>
      </c>
      <c r="CA2339" s="23">
        <f t="shared" si="6229"/>
        <v>0</v>
      </c>
      <c r="CB2339" s="23">
        <f t="shared" si="6230"/>
        <v>31539</v>
      </c>
      <c r="CC2339" s="23">
        <f t="shared" si="6231"/>
        <v>0</v>
      </c>
      <c r="CD2339" s="23">
        <f t="shared" si="6288"/>
        <v>0</v>
      </c>
      <c r="CE2339" s="28"/>
      <c r="CF2339" s="33"/>
    </row>
    <row r="2340" spans="1:119" x14ac:dyDescent="0.3">
      <c r="A2340" s="41" t="s">
        <v>812</v>
      </c>
      <c r="B2340" s="39">
        <v>630</v>
      </c>
      <c r="C2340" s="41" t="s">
        <v>198</v>
      </c>
      <c r="D2340" s="41" t="s">
        <v>5</v>
      </c>
      <c r="E2340" s="14" t="s">
        <v>525</v>
      </c>
      <c r="F2340" s="23"/>
      <c r="G2340" s="23">
        <v>31539</v>
      </c>
      <c r="H2340" s="23"/>
      <c r="I2340" s="18"/>
      <c r="J2340" s="18"/>
      <c r="K2340" s="18"/>
      <c r="L2340" s="18">
        <f t="shared" si="6210"/>
        <v>0</v>
      </c>
      <c r="M2340" s="18">
        <f t="shared" si="6211"/>
        <v>31539</v>
      </c>
      <c r="N2340" s="18">
        <f t="shared" si="6212"/>
        <v>0</v>
      </c>
      <c r="O2340" s="18"/>
      <c r="P2340" s="18"/>
      <c r="Q2340" s="18"/>
      <c r="R2340" s="18"/>
      <c r="S2340" s="18"/>
      <c r="T2340" s="18">
        <f t="shared" si="6282"/>
        <v>0</v>
      </c>
      <c r="U2340" s="18">
        <f t="shared" si="6283"/>
        <v>31539</v>
      </c>
      <c r="V2340" s="18">
        <f t="shared" si="6284"/>
        <v>0</v>
      </c>
      <c r="W2340" s="18"/>
      <c r="X2340" s="18"/>
      <c r="Y2340" s="18"/>
      <c r="Z2340" s="18"/>
      <c r="AA2340" s="18"/>
      <c r="AB2340" s="18"/>
      <c r="AC2340" s="18">
        <f t="shared" si="6244"/>
        <v>0</v>
      </c>
      <c r="AD2340" s="18">
        <f t="shared" si="6245"/>
        <v>31539</v>
      </c>
      <c r="AE2340" s="18">
        <f t="shared" si="6246"/>
        <v>0</v>
      </c>
      <c r="AF2340" s="18"/>
      <c r="AG2340" s="18"/>
      <c r="AH2340" s="18"/>
      <c r="AI2340" s="18">
        <f t="shared" si="6127"/>
        <v>0</v>
      </c>
      <c r="AJ2340" s="18">
        <f t="shared" si="6128"/>
        <v>31539</v>
      </c>
      <c r="AK2340" s="18">
        <f t="shared" si="6129"/>
        <v>0</v>
      </c>
      <c r="AL2340" s="18"/>
      <c r="AM2340" s="18">
        <f t="shared" si="6130"/>
        <v>0</v>
      </c>
      <c r="AN2340" s="18"/>
      <c r="AO2340" s="18"/>
      <c r="AP2340" s="18"/>
      <c r="AQ2340" s="18">
        <f t="shared" si="6222"/>
        <v>0</v>
      </c>
      <c r="AR2340" s="18">
        <f t="shared" si="6223"/>
        <v>31539</v>
      </c>
      <c r="AS2340" s="18">
        <f t="shared" si="6224"/>
        <v>0</v>
      </c>
      <c r="AT2340" s="18"/>
      <c r="AU2340" s="18"/>
      <c r="AV2340" s="18"/>
      <c r="AW2340" s="18">
        <f t="shared" si="6225"/>
        <v>0</v>
      </c>
      <c r="AX2340" s="18">
        <f t="shared" si="6226"/>
        <v>31539</v>
      </c>
      <c r="AY2340" s="18">
        <f t="shared" si="6227"/>
        <v>0</v>
      </c>
      <c r="AZ2340" s="18"/>
      <c r="BA2340" s="18"/>
      <c r="BB2340" s="18"/>
      <c r="BC2340" s="18">
        <f t="shared" si="6204"/>
        <v>0</v>
      </c>
      <c r="BD2340" s="18">
        <f t="shared" si="6205"/>
        <v>31539</v>
      </c>
      <c r="BE2340" s="18">
        <f t="shared" si="6206"/>
        <v>0</v>
      </c>
      <c r="BF2340" s="18"/>
      <c r="BG2340" s="18"/>
      <c r="BH2340" s="18"/>
      <c r="BI2340" s="18">
        <f t="shared" si="6201"/>
        <v>0</v>
      </c>
      <c r="BJ2340" s="18">
        <f t="shared" si="6202"/>
        <v>31539</v>
      </c>
      <c r="BK2340" s="18">
        <f t="shared" si="6203"/>
        <v>0</v>
      </c>
      <c r="BL2340" s="18"/>
      <c r="BM2340" s="18"/>
      <c r="BN2340" s="18"/>
      <c r="BO2340" s="18">
        <f t="shared" si="6285"/>
        <v>0</v>
      </c>
      <c r="BP2340" s="18">
        <f t="shared" si="6286"/>
        <v>31539</v>
      </c>
      <c r="BQ2340" s="18">
        <f t="shared" si="6287"/>
        <v>0</v>
      </c>
      <c r="BR2340" s="18"/>
      <c r="BS2340" s="18"/>
      <c r="BT2340" s="18"/>
      <c r="BU2340" s="18">
        <f t="shared" si="6276"/>
        <v>0</v>
      </c>
      <c r="BV2340" s="18">
        <f t="shared" si="6277"/>
        <v>31539</v>
      </c>
      <c r="BW2340" s="18">
        <f t="shared" si="6278"/>
        <v>0</v>
      </c>
      <c r="BX2340" s="18"/>
      <c r="BY2340" s="18"/>
      <c r="BZ2340" s="18"/>
      <c r="CA2340" s="18">
        <f t="shared" si="6229"/>
        <v>0</v>
      </c>
      <c r="CB2340" s="18">
        <f t="shared" si="6230"/>
        <v>31539</v>
      </c>
      <c r="CC2340" s="18">
        <f t="shared" si="6231"/>
        <v>0</v>
      </c>
      <c r="CD2340" s="18"/>
      <c r="CE2340" s="27"/>
      <c r="CF2340" s="33"/>
    </row>
    <row r="2341" spans="1:119" x14ac:dyDescent="0.3">
      <c r="A2341" s="19" t="s">
        <v>1377</v>
      </c>
      <c r="B2341" s="19"/>
      <c r="C2341" s="19"/>
      <c r="D2341" s="19"/>
      <c r="E2341" s="14" t="s">
        <v>900</v>
      </c>
      <c r="F2341" s="23">
        <f>F2342</f>
        <v>500000</v>
      </c>
      <c r="G2341" s="23">
        <f t="shared" ref="G2341:CD2343" si="6289">G2342</f>
        <v>0</v>
      </c>
      <c r="H2341" s="23">
        <f t="shared" si="6289"/>
        <v>0</v>
      </c>
      <c r="I2341" s="23">
        <f t="shared" si="6289"/>
        <v>0</v>
      </c>
      <c r="J2341" s="23">
        <f t="shared" si="6289"/>
        <v>0</v>
      </c>
      <c r="K2341" s="23">
        <f t="shared" si="6289"/>
        <v>0</v>
      </c>
      <c r="L2341" s="23">
        <f t="shared" si="6210"/>
        <v>500000</v>
      </c>
      <c r="M2341" s="23">
        <f t="shared" si="6211"/>
        <v>0</v>
      </c>
      <c r="N2341" s="23">
        <f t="shared" si="6212"/>
        <v>0</v>
      </c>
      <c r="O2341" s="23">
        <f t="shared" si="6289"/>
        <v>176263.5</v>
      </c>
      <c r="P2341" s="23">
        <f t="shared" si="6289"/>
        <v>0</v>
      </c>
      <c r="Q2341" s="23">
        <f t="shared" si="6289"/>
        <v>250000</v>
      </c>
      <c r="R2341" s="23">
        <f t="shared" si="6289"/>
        <v>0</v>
      </c>
      <c r="S2341" s="23">
        <f t="shared" si="6289"/>
        <v>0</v>
      </c>
      <c r="T2341" s="23">
        <f t="shared" si="6282"/>
        <v>676263.5</v>
      </c>
      <c r="U2341" s="23">
        <f t="shared" si="6283"/>
        <v>0</v>
      </c>
      <c r="V2341" s="23">
        <f t="shared" si="6284"/>
        <v>250000</v>
      </c>
      <c r="W2341" s="23">
        <f t="shared" si="6289"/>
        <v>0</v>
      </c>
      <c r="X2341" s="23">
        <f t="shared" si="6289"/>
        <v>0</v>
      </c>
      <c r="Y2341" s="23">
        <f t="shared" si="6289"/>
        <v>0</v>
      </c>
      <c r="Z2341" s="23">
        <f t="shared" si="6289"/>
        <v>0</v>
      </c>
      <c r="AA2341" s="23">
        <f t="shared" si="6289"/>
        <v>0</v>
      </c>
      <c r="AB2341" s="23">
        <f t="shared" si="6289"/>
        <v>0</v>
      </c>
      <c r="AC2341" s="23">
        <f t="shared" si="6244"/>
        <v>676263.5</v>
      </c>
      <c r="AD2341" s="23">
        <f t="shared" si="6245"/>
        <v>0</v>
      </c>
      <c r="AE2341" s="23">
        <f t="shared" si="6246"/>
        <v>250000</v>
      </c>
      <c r="AF2341" s="23">
        <f t="shared" si="6289"/>
        <v>-136558</v>
      </c>
      <c r="AG2341" s="23">
        <f t="shared" si="6289"/>
        <v>771587.29999999993</v>
      </c>
      <c r="AH2341" s="23">
        <f t="shared" si="6289"/>
        <v>0</v>
      </c>
      <c r="AI2341" s="23">
        <f t="shared" si="6127"/>
        <v>539705.5</v>
      </c>
      <c r="AJ2341" s="23">
        <f t="shared" si="6128"/>
        <v>771587.29999999993</v>
      </c>
      <c r="AK2341" s="23">
        <f t="shared" si="6129"/>
        <v>250000</v>
      </c>
      <c r="AL2341" s="23">
        <f t="shared" si="6289"/>
        <v>0</v>
      </c>
      <c r="AM2341" s="23">
        <f t="shared" si="6130"/>
        <v>539705.5</v>
      </c>
      <c r="AN2341" s="23">
        <f t="shared" si="6289"/>
        <v>0</v>
      </c>
      <c r="AO2341" s="23">
        <f t="shared" si="6289"/>
        <v>0</v>
      </c>
      <c r="AP2341" s="23">
        <f t="shared" si="6289"/>
        <v>0</v>
      </c>
      <c r="AQ2341" s="23">
        <f t="shared" si="6222"/>
        <v>539705.5</v>
      </c>
      <c r="AR2341" s="23">
        <f t="shared" si="6223"/>
        <v>771587.29999999993</v>
      </c>
      <c r="AS2341" s="23">
        <f t="shared" si="6224"/>
        <v>250000</v>
      </c>
      <c r="AT2341" s="23">
        <f t="shared" si="6289"/>
        <v>0</v>
      </c>
      <c r="AU2341" s="23">
        <f t="shared" si="6289"/>
        <v>0</v>
      </c>
      <c r="AV2341" s="23">
        <f t="shared" si="6289"/>
        <v>0</v>
      </c>
      <c r="AW2341" s="23">
        <f t="shared" si="6225"/>
        <v>539705.5</v>
      </c>
      <c r="AX2341" s="23">
        <f t="shared" si="6226"/>
        <v>771587.29999999993</v>
      </c>
      <c r="AY2341" s="23">
        <f t="shared" si="6227"/>
        <v>250000</v>
      </c>
      <c r="AZ2341" s="23">
        <f t="shared" si="6289"/>
        <v>0</v>
      </c>
      <c r="BA2341" s="23">
        <f t="shared" si="6289"/>
        <v>0</v>
      </c>
      <c r="BB2341" s="23">
        <f t="shared" si="6289"/>
        <v>0</v>
      </c>
      <c r="BC2341" s="23">
        <f t="shared" si="6204"/>
        <v>539705.5</v>
      </c>
      <c r="BD2341" s="23">
        <f t="shared" si="6205"/>
        <v>771587.29999999993</v>
      </c>
      <c r="BE2341" s="23">
        <f t="shared" si="6206"/>
        <v>250000</v>
      </c>
      <c r="BF2341" s="23">
        <f t="shared" si="6289"/>
        <v>0</v>
      </c>
      <c r="BG2341" s="23">
        <f t="shared" si="6289"/>
        <v>0</v>
      </c>
      <c r="BH2341" s="23">
        <f t="shared" si="6289"/>
        <v>0</v>
      </c>
      <c r="BI2341" s="18">
        <f t="shared" si="6201"/>
        <v>539705.5</v>
      </c>
      <c r="BJ2341" s="18">
        <f t="shared" si="6202"/>
        <v>771587.29999999993</v>
      </c>
      <c r="BK2341" s="18">
        <f t="shared" si="6203"/>
        <v>250000</v>
      </c>
      <c r="BL2341" s="23">
        <f t="shared" si="6289"/>
        <v>0</v>
      </c>
      <c r="BM2341" s="23">
        <f t="shared" si="6289"/>
        <v>0</v>
      </c>
      <c r="BN2341" s="23">
        <f t="shared" si="6289"/>
        <v>0</v>
      </c>
      <c r="BO2341" s="23">
        <f t="shared" si="6285"/>
        <v>539705.5</v>
      </c>
      <c r="BP2341" s="23">
        <f t="shared" si="6286"/>
        <v>771587.29999999993</v>
      </c>
      <c r="BQ2341" s="23">
        <f t="shared" si="6287"/>
        <v>250000</v>
      </c>
      <c r="BR2341" s="23">
        <f t="shared" si="6289"/>
        <v>0</v>
      </c>
      <c r="BS2341" s="23">
        <f t="shared" si="6289"/>
        <v>0</v>
      </c>
      <c r="BT2341" s="23">
        <f t="shared" si="6289"/>
        <v>0</v>
      </c>
      <c r="BU2341" s="23">
        <f t="shared" si="6276"/>
        <v>539705.5</v>
      </c>
      <c r="BV2341" s="23">
        <f t="shared" si="6277"/>
        <v>771587.29999999993</v>
      </c>
      <c r="BW2341" s="23">
        <f t="shared" si="6278"/>
        <v>250000</v>
      </c>
      <c r="BX2341" s="23">
        <f t="shared" si="6289"/>
        <v>0</v>
      </c>
      <c r="BY2341" s="23">
        <f t="shared" si="6289"/>
        <v>0</v>
      </c>
      <c r="BZ2341" s="23">
        <f t="shared" si="6289"/>
        <v>0</v>
      </c>
      <c r="CA2341" s="23">
        <f t="shared" si="6229"/>
        <v>539705.5</v>
      </c>
      <c r="CB2341" s="23">
        <f t="shared" si="6230"/>
        <v>771587.29999999993</v>
      </c>
      <c r="CC2341" s="23">
        <f t="shared" si="6231"/>
        <v>250000</v>
      </c>
      <c r="CD2341" s="23">
        <f t="shared" si="6289"/>
        <v>0</v>
      </c>
      <c r="CE2341" s="28"/>
      <c r="CF2341" s="33"/>
    </row>
    <row r="2342" spans="1:119" x14ac:dyDescent="0.3">
      <c r="A2342" s="19" t="s">
        <v>1377</v>
      </c>
      <c r="B2342" s="39">
        <v>800</v>
      </c>
      <c r="C2342" s="41"/>
      <c r="D2342" s="41"/>
      <c r="E2342" s="14" t="s">
        <v>556</v>
      </c>
      <c r="F2342" s="23">
        <f>F2343</f>
        <v>500000</v>
      </c>
      <c r="G2342" s="23">
        <f t="shared" si="6289"/>
        <v>0</v>
      </c>
      <c r="H2342" s="23">
        <f t="shared" si="6289"/>
        <v>0</v>
      </c>
      <c r="I2342" s="23">
        <f t="shared" si="6289"/>
        <v>0</v>
      </c>
      <c r="J2342" s="23">
        <f t="shared" si="6289"/>
        <v>0</v>
      </c>
      <c r="K2342" s="23">
        <f t="shared" si="6289"/>
        <v>0</v>
      </c>
      <c r="L2342" s="23">
        <f t="shared" si="6210"/>
        <v>500000</v>
      </c>
      <c r="M2342" s="23">
        <f t="shared" si="6211"/>
        <v>0</v>
      </c>
      <c r="N2342" s="23">
        <f t="shared" si="6212"/>
        <v>0</v>
      </c>
      <c r="O2342" s="23">
        <f t="shared" si="6289"/>
        <v>176263.5</v>
      </c>
      <c r="P2342" s="23">
        <f t="shared" si="6289"/>
        <v>0</v>
      </c>
      <c r="Q2342" s="23">
        <f t="shared" si="6289"/>
        <v>250000</v>
      </c>
      <c r="R2342" s="23">
        <f t="shared" si="6289"/>
        <v>0</v>
      </c>
      <c r="S2342" s="23">
        <f t="shared" si="6289"/>
        <v>0</v>
      </c>
      <c r="T2342" s="23">
        <f t="shared" si="6282"/>
        <v>676263.5</v>
      </c>
      <c r="U2342" s="23">
        <f t="shared" si="6283"/>
        <v>0</v>
      </c>
      <c r="V2342" s="23">
        <f t="shared" si="6284"/>
        <v>250000</v>
      </c>
      <c r="W2342" s="23">
        <f t="shared" si="6289"/>
        <v>0</v>
      </c>
      <c r="X2342" s="23">
        <f t="shared" si="6289"/>
        <v>0</v>
      </c>
      <c r="Y2342" s="23">
        <f t="shared" si="6289"/>
        <v>0</v>
      </c>
      <c r="Z2342" s="23">
        <f t="shared" si="6289"/>
        <v>0</v>
      </c>
      <c r="AA2342" s="23">
        <f t="shared" si="6289"/>
        <v>0</v>
      </c>
      <c r="AB2342" s="23">
        <f t="shared" si="6289"/>
        <v>0</v>
      </c>
      <c r="AC2342" s="23">
        <f t="shared" si="6244"/>
        <v>676263.5</v>
      </c>
      <c r="AD2342" s="23">
        <f t="shared" si="6245"/>
        <v>0</v>
      </c>
      <c r="AE2342" s="23">
        <f t="shared" si="6246"/>
        <v>250000</v>
      </c>
      <c r="AF2342" s="23">
        <f t="shared" si="6289"/>
        <v>-136558</v>
      </c>
      <c r="AG2342" s="23">
        <f t="shared" si="6289"/>
        <v>771587.29999999993</v>
      </c>
      <c r="AH2342" s="23">
        <f t="shared" si="6289"/>
        <v>0</v>
      </c>
      <c r="AI2342" s="23">
        <f t="shared" si="6127"/>
        <v>539705.5</v>
      </c>
      <c r="AJ2342" s="23">
        <f t="shared" si="6128"/>
        <v>771587.29999999993</v>
      </c>
      <c r="AK2342" s="23">
        <f t="shared" si="6129"/>
        <v>250000</v>
      </c>
      <c r="AL2342" s="23">
        <f t="shared" si="6289"/>
        <v>0</v>
      </c>
      <c r="AM2342" s="23">
        <f t="shared" si="6130"/>
        <v>539705.5</v>
      </c>
      <c r="AN2342" s="23">
        <f t="shared" si="6289"/>
        <v>0</v>
      </c>
      <c r="AO2342" s="23">
        <f t="shared" si="6289"/>
        <v>0</v>
      </c>
      <c r="AP2342" s="23">
        <f t="shared" si="6289"/>
        <v>0</v>
      </c>
      <c r="AQ2342" s="23">
        <f t="shared" si="6222"/>
        <v>539705.5</v>
      </c>
      <c r="AR2342" s="23">
        <f t="shared" si="6223"/>
        <v>771587.29999999993</v>
      </c>
      <c r="AS2342" s="23">
        <f t="shared" si="6224"/>
        <v>250000</v>
      </c>
      <c r="AT2342" s="23">
        <f t="shared" si="6289"/>
        <v>0</v>
      </c>
      <c r="AU2342" s="23">
        <f t="shared" si="6289"/>
        <v>0</v>
      </c>
      <c r="AV2342" s="23">
        <f t="shared" si="6289"/>
        <v>0</v>
      </c>
      <c r="AW2342" s="23">
        <f t="shared" si="6225"/>
        <v>539705.5</v>
      </c>
      <c r="AX2342" s="23">
        <f t="shared" si="6226"/>
        <v>771587.29999999993</v>
      </c>
      <c r="AY2342" s="23">
        <f t="shared" si="6227"/>
        <v>250000</v>
      </c>
      <c r="AZ2342" s="23">
        <f t="shared" si="6289"/>
        <v>0</v>
      </c>
      <c r="BA2342" s="23">
        <f t="shared" si="6289"/>
        <v>0</v>
      </c>
      <c r="BB2342" s="23">
        <f t="shared" si="6289"/>
        <v>0</v>
      </c>
      <c r="BC2342" s="23">
        <f t="shared" si="6204"/>
        <v>539705.5</v>
      </c>
      <c r="BD2342" s="23">
        <f t="shared" si="6205"/>
        <v>771587.29999999993</v>
      </c>
      <c r="BE2342" s="23">
        <f t="shared" si="6206"/>
        <v>250000</v>
      </c>
      <c r="BF2342" s="23">
        <f t="shared" si="6289"/>
        <v>0</v>
      </c>
      <c r="BG2342" s="23">
        <f t="shared" si="6289"/>
        <v>0</v>
      </c>
      <c r="BH2342" s="23">
        <f t="shared" si="6289"/>
        <v>0</v>
      </c>
      <c r="BI2342" s="18">
        <f t="shared" si="6201"/>
        <v>539705.5</v>
      </c>
      <c r="BJ2342" s="18">
        <f t="shared" si="6202"/>
        <v>771587.29999999993</v>
      </c>
      <c r="BK2342" s="18">
        <f t="shared" si="6203"/>
        <v>250000</v>
      </c>
      <c r="BL2342" s="23">
        <f t="shared" si="6289"/>
        <v>0</v>
      </c>
      <c r="BM2342" s="23">
        <f t="shared" si="6289"/>
        <v>0</v>
      </c>
      <c r="BN2342" s="23">
        <f t="shared" si="6289"/>
        <v>0</v>
      </c>
      <c r="BO2342" s="23">
        <f t="shared" si="6285"/>
        <v>539705.5</v>
      </c>
      <c r="BP2342" s="23">
        <f t="shared" si="6286"/>
        <v>771587.29999999993</v>
      </c>
      <c r="BQ2342" s="23">
        <f t="shared" si="6287"/>
        <v>250000</v>
      </c>
      <c r="BR2342" s="23">
        <f t="shared" si="6289"/>
        <v>0</v>
      </c>
      <c r="BS2342" s="23">
        <f t="shared" si="6289"/>
        <v>0</v>
      </c>
      <c r="BT2342" s="23">
        <f t="shared" si="6289"/>
        <v>0</v>
      </c>
      <c r="BU2342" s="23">
        <f t="shared" si="6276"/>
        <v>539705.5</v>
      </c>
      <c r="BV2342" s="23">
        <f t="shared" si="6277"/>
        <v>771587.29999999993</v>
      </c>
      <c r="BW2342" s="23">
        <f t="shared" si="6278"/>
        <v>250000</v>
      </c>
      <c r="BX2342" s="23">
        <f t="shared" si="6289"/>
        <v>0</v>
      </c>
      <c r="BY2342" s="23">
        <f t="shared" si="6289"/>
        <v>0</v>
      </c>
      <c r="BZ2342" s="23">
        <f t="shared" si="6289"/>
        <v>0</v>
      </c>
      <c r="CA2342" s="23">
        <f t="shared" si="6229"/>
        <v>539705.5</v>
      </c>
      <c r="CB2342" s="23">
        <f t="shared" si="6230"/>
        <v>771587.29999999993</v>
      </c>
      <c r="CC2342" s="23">
        <f t="shared" si="6231"/>
        <v>250000</v>
      </c>
      <c r="CD2342" s="23">
        <f t="shared" si="6289"/>
        <v>0</v>
      </c>
      <c r="CE2342" s="28"/>
      <c r="CF2342" s="33"/>
    </row>
    <row r="2343" spans="1:119" ht="78" x14ac:dyDescent="0.3">
      <c r="A2343" s="19" t="s">
        <v>1377</v>
      </c>
      <c r="B2343" s="39">
        <v>810</v>
      </c>
      <c r="C2343" s="41"/>
      <c r="D2343" s="41"/>
      <c r="E2343" s="14" t="s">
        <v>571</v>
      </c>
      <c r="F2343" s="23">
        <f>F2344</f>
        <v>500000</v>
      </c>
      <c r="G2343" s="23">
        <f t="shared" si="6289"/>
        <v>0</v>
      </c>
      <c r="H2343" s="23">
        <f t="shared" si="6289"/>
        <v>0</v>
      </c>
      <c r="I2343" s="23">
        <f t="shared" si="6289"/>
        <v>0</v>
      </c>
      <c r="J2343" s="23">
        <f t="shared" si="6289"/>
        <v>0</v>
      </c>
      <c r="K2343" s="23">
        <f t="shared" si="6289"/>
        <v>0</v>
      </c>
      <c r="L2343" s="23">
        <f t="shared" si="6210"/>
        <v>500000</v>
      </c>
      <c r="M2343" s="23">
        <f t="shared" si="6211"/>
        <v>0</v>
      </c>
      <c r="N2343" s="23">
        <f t="shared" si="6212"/>
        <v>0</v>
      </c>
      <c r="O2343" s="23">
        <f t="shared" si="6289"/>
        <v>176263.5</v>
      </c>
      <c r="P2343" s="23">
        <f t="shared" si="6289"/>
        <v>0</v>
      </c>
      <c r="Q2343" s="23">
        <f t="shared" si="6289"/>
        <v>250000</v>
      </c>
      <c r="R2343" s="23">
        <f t="shared" si="6289"/>
        <v>0</v>
      </c>
      <c r="S2343" s="23">
        <f t="shared" si="6289"/>
        <v>0</v>
      </c>
      <c r="T2343" s="23">
        <f t="shared" si="6282"/>
        <v>676263.5</v>
      </c>
      <c r="U2343" s="23">
        <f t="shared" si="6283"/>
        <v>0</v>
      </c>
      <c r="V2343" s="23">
        <f t="shared" si="6284"/>
        <v>250000</v>
      </c>
      <c r="W2343" s="23">
        <f t="shared" si="6289"/>
        <v>0</v>
      </c>
      <c r="X2343" s="23">
        <f t="shared" si="6289"/>
        <v>0</v>
      </c>
      <c r="Y2343" s="23">
        <f t="shared" si="6289"/>
        <v>0</v>
      </c>
      <c r="Z2343" s="23">
        <f t="shared" si="6289"/>
        <v>0</v>
      </c>
      <c r="AA2343" s="23">
        <f t="shared" si="6289"/>
        <v>0</v>
      </c>
      <c r="AB2343" s="23">
        <f t="shared" si="6289"/>
        <v>0</v>
      </c>
      <c r="AC2343" s="23">
        <f t="shared" si="6244"/>
        <v>676263.5</v>
      </c>
      <c r="AD2343" s="23">
        <f t="shared" si="6245"/>
        <v>0</v>
      </c>
      <c r="AE2343" s="23">
        <f t="shared" si="6246"/>
        <v>250000</v>
      </c>
      <c r="AF2343" s="23">
        <f t="shared" si="6289"/>
        <v>-136558</v>
      </c>
      <c r="AG2343" s="23">
        <f t="shared" si="6289"/>
        <v>771587.29999999993</v>
      </c>
      <c r="AH2343" s="23">
        <f t="shared" si="6289"/>
        <v>0</v>
      </c>
      <c r="AI2343" s="23">
        <f t="shared" si="6127"/>
        <v>539705.5</v>
      </c>
      <c r="AJ2343" s="23">
        <f t="shared" si="6128"/>
        <v>771587.29999999993</v>
      </c>
      <c r="AK2343" s="23">
        <f t="shared" si="6129"/>
        <v>250000</v>
      </c>
      <c r="AL2343" s="23">
        <f t="shared" si="6289"/>
        <v>0</v>
      </c>
      <c r="AM2343" s="23">
        <f t="shared" si="6130"/>
        <v>539705.5</v>
      </c>
      <c r="AN2343" s="23">
        <f t="shared" si="6289"/>
        <v>0</v>
      </c>
      <c r="AO2343" s="23">
        <f t="shared" si="6289"/>
        <v>0</v>
      </c>
      <c r="AP2343" s="23">
        <f t="shared" si="6289"/>
        <v>0</v>
      </c>
      <c r="AQ2343" s="23">
        <f t="shared" si="6222"/>
        <v>539705.5</v>
      </c>
      <c r="AR2343" s="23">
        <f t="shared" si="6223"/>
        <v>771587.29999999993</v>
      </c>
      <c r="AS2343" s="23">
        <f t="shared" si="6224"/>
        <v>250000</v>
      </c>
      <c r="AT2343" s="23">
        <f t="shared" si="6289"/>
        <v>0</v>
      </c>
      <c r="AU2343" s="23">
        <f t="shared" si="6289"/>
        <v>0</v>
      </c>
      <c r="AV2343" s="23">
        <f t="shared" si="6289"/>
        <v>0</v>
      </c>
      <c r="AW2343" s="23">
        <f t="shared" si="6225"/>
        <v>539705.5</v>
      </c>
      <c r="AX2343" s="23">
        <f t="shared" si="6226"/>
        <v>771587.29999999993</v>
      </c>
      <c r="AY2343" s="23">
        <f t="shared" si="6227"/>
        <v>250000</v>
      </c>
      <c r="AZ2343" s="23">
        <f t="shared" si="6289"/>
        <v>0</v>
      </c>
      <c r="BA2343" s="23">
        <f t="shared" si="6289"/>
        <v>0</v>
      </c>
      <c r="BB2343" s="23">
        <f t="shared" si="6289"/>
        <v>0</v>
      </c>
      <c r="BC2343" s="23">
        <f t="shared" si="6204"/>
        <v>539705.5</v>
      </c>
      <c r="BD2343" s="23">
        <f t="shared" si="6205"/>
        <v>771587.29999999993</v>
      </c>
      <c r="BE2343" s="23">
        <f t="shared" si="6206"/>
        <v>250000</v>
      </c>
      <c r="BF2343" s="23">
        <f t="shared" si="6289"/>
        <v>0</v>
      </c>
      <c r="BG2343" s="23">
        <f t="shared" si="6289"/>
        <v>0</v>
      </c>
      <c r="BH2343" s="23">
        <f t="shared" si="6289"/>
        <v>0</v>
      </c>
      <c r="BI2343" s="18">
        <f t="shared" si="6201"/>
        <v>539705.5</v>
      </c>
      <c r="BJ2343" s="18">
        <f t="shared" si="6202"/>
        <v>771587.29999999993</v>
      </c>
      <c r="BK2343" s="18">
        <f t="shared" si="6203"/>
        <v>250000</v>
      </c>
      <c r="BL2343" s="23">
        <f t="shared" si="6289"/>
        <v>0</v>
      </c>
      <c r="BM2343" s="23">
        <f t="shared" si="6289"/>
        <v>0</v>
      </c>
      <c r="BN2343" s="23">
        <f t="shared" si="6289"/>
        <v>0</v>
      </c>
      <c r="BO2343" s="23">
        <f t="shared" si="6285"/>
        <v>539705.5</v>
      </c>
      <c r="BP2343" s="23">
        <f t="shared" si="6286"/>
        <v>771587.29999999993</v>
      </c>
      <c r="BQ2343" s="23">
        <f t="shared" si="6287"/>
        <v>250000</v>
      </c>
      <c r="BR2343" s="23">
        <f t="shared" si="6289"/>
        <v>0</v>
      </c>
      <c r="BS2343" s="23">
        <f t="shared" si="6289"/>
        <v>0</v>
      </c>
      <c r="BT2343" s="23">
        <f t="shared" si="6289"/>
        <v>0</v>
      </c>
      <c r="BU2343" s="23">
        <f t="shared" si="6276"/>
        <v>539705.5</v>
      </c>
      <c r="BV2343" s="23">
        <f t="shared" si="6277"/>
        <v>771587.29999999993</v>
      </c>
      <c r="BW2343" s="23">
        <f t="shared" si="6278"/>
        <v>250000</v>
      </c>
      <c r="BX2343" s="23">
        <f t="shared" si="6289"/>
        <v>0</v>
      </c>
      <c r="BY2343" s="23">
        <f t="shared" si="6289"/>
        <v>0</v>
      </c>
      <c r="BZ2343" s="23">
        <f t="shared" si="6289"/>
        <v>0</v>
      </c>
      <c r="CA2343" s="23">
        <f t="shared" si="6229"/>
        <v>539705.5</v>
      </c>
      <c r="CB2343" s="23">
        <f t="shared" si="6230"/>
        <v>771587.29999999993</v>
      </c>
      <c r="CC2343" s="23">
        <f t="shared" si="6231"/>
        <v>250000</v>
      </c>
      <c r="CD2343" s="23">
        <f t="shared" si="6289"/>
        <v>0</v>
      </c>
      <c r="CE2343" s="28"/>
      <c r="CF2343" s="33"/>
    </row>
    <row r="2344" spans="1:119" x14ac:dyDescent="0.3">
      <c r="A2344" s="19" t="s">
        <v>1377</v>
      </c>
      <c r="B2344" s="39">
        <v>810</v>
      </c>
      <c r="C2344" s="41" t="s">
        <v>198</v>
      </c>
      <c r="D2344" s="41" t="s">
        <v>5</v>
      </c>
      <c r="E2344" s="14" t="s">
        <v>525</v>
      </c>
      <c r="F2344" s="23">
        <v>500000</v>
      </c>
      <c r="G2344" s="23"/>
      <c r="H2344" s="23"/>
      <c r="I2344" s="18"/>
      <c r="J2344" s="18"/>
      <c r="K2344" s="18"/>
      <c r="L2344" s="18">
        <f t="shared" si="6210"/>
        <v>500000</v>
      </c>
      <c r="M2344" s="18">
        <f t="shared" si="6211"/>
        <v>0</v>
      </c>
      <c r="N2344" s="18">
        <f t="shared" si="6212"/>
        <v>0</v>
      </c>
      <c r="O2344" s="18">
        <v>176263.5</v>
      </c>
      <c r="P2344" s="18"/>
      <c r="Q2344" s="18">
        <f>184805.3+65194.7</f>
        <v>250000</v>
      </c>
      <c r="R2344" s="18"/>
      <c r="S2344" s="18"/>
      <c r="T2344" s="18">
        <f t="shared" si="6282"/>
        <v>676263.5</v>
      </c>
      <c r="U2344" s="18">
        <f t="shared" si="6283"/>
        <v>0</v>
      </c>
      <c r="V2344" s="18">
        <f t="shared" si="6284"/>
        <v>250000</v>
      </c>
      <c r="W2344" s="18"/>
      <c r="X2344" s="18"/>
      <c r="Y2344" s="18"/>
      <c r="Z2344" s="18"/>
      <c r="AA2344" s="18"/>
      <c r="AB2344" s="18"/>
      <c r="AC2344" s="18">
        <f t="shared" si="6244"/>
        <v>676263.5</v>
      </c>
      <c r="AD2344" s="18">
        <f t="shared" si="6245"/>
        <v>0</v>
      </c>
      <c r="AE2344" s="18">
        <f t="shared" si="6246"/>
        <v>250000</v>
      </c>
      <c r="AF2344" s="18">
        <f>-176263.5+39705.5</f>
        <v>-136558</v>
      </c>
      <c r="AG2344" s="18">
        <f>79232.1+692355.2</f>
        <v>771587.29999999993</v>
      </c>
      <c r="AH2344" s="18"/>
      <c r="AI2344" s="18">
        <f t="shared" si="6127"/>
        <v>539705.5</v>
      </c>
      <c r="AJ2344" s="18">
        <f t="shared" si="6128"/>
        <v>771587.29999999993</v>
      </c>
      <c r="AK2344" s="18">
        <f t="shared" si="6129"/>
        <v>250000</v>
      </c>
      <c r="AL2344" s="18"/>
      <c r="AM2344" s="18">
        <f t="shared" si="6130"/>
        <v>539705.5</v>
      </c>
      <c r="AN2344" s="18"/>
      <c r="AO2344" s="18"/>
      <c r="AP2344" s="18"/>
      <c r="AQ2344" s="18">
        <f t="shared" si="6222"/>
        <v>539705.5</v>
      </c>
      <c r="AR2344" s="18">
        <f t="shared" si="6223"/>
        <v>771587.29999999993</v>
      </c>
      <c r="AS2344" s="18">
        <f t="shared" si="6224"/>
        <v>250000</v>
      </c>
      <c r="AT2344" s="18"/>
      <c r="AU2344" s="18"/>
      <c r="AV2344" s="18"/>
      <c r="AW2344" s="18">
        <f t="shared" si="6225"/>
        <v>539705.5</v>
      </c>
      <c r="AX2344" s="18">
        <f t="shared" si="6226"/>
        <v>771587.29999999993</v>
      </c>
      <c r="AY2344" s="18">
        <f t="shared" si="6227"/>
        <v>250000</v>
      </c>
      <c r="AZ2344" s="18"/>
      <c r="BA2344" s="18"/>
      <c r="BB2344" s="18"/>
      <c r="BC2344" s="18">
        <f t="shared" si="6204"/>
        <v>539705.5</v>
      </c>
      <c r="BD2344" s="18">
        <f t="shared" si="6205"/>
        <v>771587.29999999993</v>
      </c>
      <c r="BE2344" s="18">
        <f t="shared" si="6206"/>
        <v>250000</v>
      </c>
      <c r="BF2344" s="18"/>
      <c r="BG2344" s="18"/>
      <c r="BH2344" s="18"/>
      <c r="BI2344" s="18">
        <f t="shared" si="6201"/>
        <v>539705.5</v>
      </c>
      <c r="BJ2344" s="18">
        <f t="shared" si="6202"/>
        <v>771587.29999999993</v>
      </c>
      <c r="BK2344" s="18">
        <f t="shared" si="6203"/>
        <v>250000</v>
      </c>
      <c r="BL2344" s="18"/>
      <c r="BM2344" s="18"/>
      <c r="BN2344" s="18"/>
      <c r="BO2344" s="18">
        <f t="shared" si="6285"/>
        <v>539705.5</v>
      </c>
      <c r="BP2344" s="18">
        <f t="shared" si="6286"/>
        <v>771587.29999999993</v>
      </c>
      <c r="BQ2344" s="18">
        <f t="shared" si="6287"/>
        <v>250000</v>
      </c>
      <c r="BR2344" s="18"/>
      <c r="BS2344" s="18"/>
      <c r="BT2344" s="18"/>
      <c r="BU2344" s="18">
        <f t="shared" si="6276"/>
        <v>539705.5</v>
      </c>
      <c r="BV2344" s="18">
        <f t="shared" si="6277"/>
        <v>771587.29999999993</v>
      </c>
      <c r="BW2344" s="18">
        <f t="shared" si="6278"/>
        <v>250000</v>
      </c>
      <c r="BX2344" s="18"/>
      <c r="BY2344" s="18"/>
      <c r="BZ2344" s="18"/>
      <c r="CA2344" s="18">
        <f t="shared" si="6229"/>
        <v>539705.5</v>
      </c>
      <c r="CB2344" s="18">
        <f t="shared" si="6230"/>
        <v>771587.29999999993</v>
      </c>
      <c r="CC2344" s="18">
        <f t="shared" si="6231"/>
        <v>250000</v>
      </c>
      <c r="CD2344" s="18"/>
      <c r="CE2344" s="27"/>
      <c r="CF2344" s="33"/>
    </row>
    <row r="2345" spans="1:119" ht="46.8" x14ac:dyDescent="0.3">
      <c r="A2345" s="41" t="s">
        <v>1273</v>
      </c>
      <c r="B2345" s="39"/>
      <c r="C2345" s="41"/>
      <c r="D2345" s="41"/>
      <c r="E2345" s="14" t="s">
        <v>1277</v>
      </c>
      <c r="F2345" s="18">
        <f t="shared" ref="F2345:K2348" si="6290">F2346</f>
        <v>96099.9</v>
      </c>
      <c r="G2345" s="18">
        <f t="shared" si="6290"/>
        <v>312168</v>
      </c>
      <c r="H2345" s="18">
        <f t="shared" si="6290"/>
        <v>250000</v>
      </c>
      <c r="I2345" s="18">
        <f t="shared" si="6290"/>
        <v>-2220.5</v>
      </c>
      <c r="J2345" s="18">
        <f t="shared" si="6290"/>
        <v>0</v>
      </c>
      <c r="K2345" s="18">
        <f t="shared" si="6290"/>
        <v>0</v>
      </c>
      <c r="L2345" s="18">
        <f t="shared" si="6210"/>
        <v>93879.4</v>
      </c>
      <c r="M2345" s="18">
        <f t="shared" si="6211"/>
        <v>312168</v>
      </c>
      <c r="N2345" s="18">
        <f t="shared" si="6212"/>
        <v>250000</v>
      </c>
      <c r="O2345" s="18">
        <f t="shared" ref="O2345:S2348" si="6291">O2346</f>
        <v>751.48199999999997</v>
      </c>
      <c r="P2345" s="18">
        <f t="shared" si="6291"/>
        <v>0</v>
      </c>
      <c r="Q2345" s="18">
        <f t="shared" si="6291"/>
        <v>0</v>
      </c>
      <c r="R2345" s="18">
        <f t="shared" si="6291"/>
        <v>0</v>
      </c>
      <c r="S2345" s="18">
        <f t="shared" si="6291"/>
        <v>0</v>
      </c>
      <c r="T2345" s="18">
        <f t="shared" si="6282"/>
        <v>94630.881999999998</v>
      </c>
      <c r="U2345" s="18">
        <f t="shared" si="6283"/>
        <v>312168</v>
      </c>
      <c r="V2345" s="18">
        <f t="shared" si="6284"/>
        <v>250000</v>
      </c>
      <c r="W2345" s="18">
        <f t="shared" ref="W2345:CD2348" si="6292">W2346</f>
        <v>0</v>
      </c>
      <c r="X2345" s="18">
        <f t="shared" si="6292"/>
        <v>0</v>
      </c>
      <c r="Y2345" s="18">
        <f t="shared" si="6292"/>
        <v>0</v>
      </c>
      <c r="Z2345" s="18">
        <f t="shared" si="6292"/>
        <v>0</v>
      </c>
      <c r="AA2345" s="18">
        <f t="shared" si="6292"/>
        <v>0</v>
      </c>
      <c r="AB2345" s="18">
        <f t="shared" si="6292"/>
        <v>0</v>
      </c>
      <c r="AC2345" s="18">
        <f t="shared" si="6244"/>
        <v>94630.881999999998</v>
      </c>
      <c r="AD2345" s="18">
        <f t="shared" si="6245"/>
        <v>312168</v>
      </c>
      <c r="AE2345" s="18">
        <f t="shared" si="6246"/>
        <v>250000</v>
      </c>
      <c r="AF2345" s="18">
        <f t="shared" si="6292"/>
        <v>215890.4</v>
      </c>
      <c r="AG2345" s="18">
        <f t="shared" si="6292"/>
        <v>-216489</v>
      </c>
      <c r="AH2345" s="18">
        <f t="shared" si="6292"/>
        <v>0</v>
      </c>
      <c r="AI2345" s="18">
        <f t="shared" si="6127"/>
        <v>310521.28200000001</v>
      </c>
      <c r="AJ2345" s="18">
        <f t="shared" si="6128"/>
        <v>95679</v>
      </c>
      <c r="AK2345" s="18">
        <f t="shared" si="6129"/>
        <v>250000</v>
      </c>
      <c r="AL2345" s="18">
        <f t="shared" si="6292"/>
        <v>0</v>
      </c>
      <c r="AM2345" s="18">
        <f t="shared" si="6130"/>
        <v>310521.28200000001</v>
      </c>
      <c r="AN2345" s="18">
        <f t="shared" si="6292"/>
        <v>0</v>
      </c>
      <c r="AO2345" s="18">
        <f t="shared" si="6292"/>
        <v>-4161.4530000000004</v>
      </c>
      <c r="AP2345" s="18">
        <f t="shared" si="6292"/>
        <v>0</v>
      </c>
      <c r="AQ2345" s="18">
        <f t="shared" si="6222"/>
        <v>310521.28200000001</v>
      </c>
      <c r="AR2345" s="18">
        <f t="shared" si="6223"/>
        <v>91517.547000000006</v>
      </c>
      <c r="AS2345" s="18">
        <f t="shared" si="6224"/>
        <v>250000</v>
      </c>
      <c r="AT2345" s="18">
        <f t="shared" si="6292"/>
        <v>0</v>
      </c>
      <c r="AU2345" s="18">
        <f t="shared" si="6292"/>
        <v>0</v>
      </c>
      <c r="AV2345" s="18">
        <f t="shared" si="6292"/>
        <v>0</v>
      </c>
      <c r="AW2345" s="18">
        <f t="shared" si="6225"/>
        <v>310521.28200000001</v>
      </c>
      <c r="AX2345" s="18">
        <f t="shared" si="6226"/>
        <v>91517.547000000006</v>
      </c>
      <c r="AY2345" s="18">
        <f t="shared" si="6227"/>
        <v>250000</v>
      </c>
      <c r="AZ2345" s="18">
        <f t="shared" si="6292"/>
        <v>13262.278999999999</v>
      </c>
      <c r="BA2345" s="18">
        <f t="shared" si="6292"/>
        <v>-14985.184999999999</v>
      </c>
      <c r="BB2345" s="18">
        <f t="shared" si="6292"/>
        <v>0</v>
      </c>
      <c r="BC2345" s="18">
        <f t="shared" si="6204"/>
        <v>323783.56099999999</v>
      </c>
      <c r="BD2345" s="18">
        <f t="shared" si="6205"/>
        <v>76532.362000000008</v>
      </c>
      <c r="BE2345" s="18">
        <f t="shared" si="6206"/>
        <v>250000</v>
      </c>
      <c r="BF2345" s="18">
        <f t="shared" si="6292"/>
        <v>0</v>
      </c>
      <c r="BG2345" s="18">
        <f t="shared" si="6292"/>
        <v>0</v>
      </c>
      <c r="BH2345" s="18">
        <f t="shared" si="6292"/>
        <v>0</v>
      </c>
      <c r="BI2345" s="18">
        <f t="shared" si="6201"/>
        <v>323783.56099999999</v>
      </c>
      <c r="BJ2345" s="18">
        <f t="shared" si="6202"/>
        <v>76532.362000000008</v>
      </c>
      <c r="BK2345" s="18">
        <f t="shared" si="6203"/>
        <v>250000</v>
      </c>
      <c r="BL2345" s="18">
        <f t="shared" si="6292"/>
        <v>0</v>
      </c>
      <c r="BM2345" s="18">
        <f t="shared" si="6292"/>
        <v>0</v>
      </c>
      <c r="BN2345" s="18">
        <f t="shared" si="6292"/>
        <v>0</v>
      </c>
      <c r="BO2345" s="18">
        <f t="shared" si="6285"/>
        <v>323783.56099999999</v>
      </c>
      <c r="BP2345" s="18">
        <f t="shared" si="6286"/>
        <v>76532.362000000008</v>
      </c>
      <c r="BQ2345" s="18">
        <f t="shared" si="6287"/>
        <v>250000</v>
      </c>
      <c r="BR2345" s="18">
        <f t="shared" si="6292"/>
        <v>0</v>
      </c>
      <c r="BS2345" s="18">
        <f t="shared" si="6292"/>
        <v>0</v>
      </c>
      <c r="BT2345" s="18">
        <f t="shared" si="6292"/>
        <v>0</v>
      </c>
      <c r="BU2345" s="18">
        <f t="shared" si="6276"/>
        <v>323783.56099999999</v>
      </c>
      <c r="BV2345" s="18">
        <f t="shared" si="6277"/>
        <v>76532.362000000008</v>
      </c>
      <c r="BW2345" s="18">
        <f t="shared" si="6278"/>
        <v>250000</v>
      </c>
      <c r="BX2345" s="18">
        <f t="shared" si="6292"/>
        <v>2697</v>
      </c>
      <c r="BY2345" s="18">
        <f t="shared" si="6292"/>
        <v>-2697</v>
      </c>
      <c r="BZ2345" s="18">
        <f t="shared" si="6292"/>
        <v>0</v>
      </c>
      <c r="CA2345" s="18">
        <f t="shared" si="6229"/>
        <v>326480.56099999999</v>
      </c>
      <c r="CB2345" s="18">
        <f t="shared" si="6230"/>
        <v>73835.362000000008</v>
      </c>
      <c r="CC2345" s="18">
        <f t="shared" si="6231"/>
        <v>250000</v>
      </c>
      <c r="CD2345" s="18">
        <f t="shared" si="6292"/>
        <v>0</v>
      </c>
      <c r="CE2345" s="27"/>
      <c r="CF2345" s="33"/>
    </row>
    <row r="2346" spans="1:119" ht="46.8" x14ac:dyDescent="0.3">
      <c r="A2346" s="41" t="s">
        <v>1274</v>
      </c>
      <c r="B2346" s="39"/>
      <c r="C2346" s="41"/>
      <c r="D2346" s="41"/>
      <c r="E2346" s="14" t="s">
        <v>1278</v>
      </c>
      <c r="F2346" s="18">
        <f t="shared" si="6290"/>
        <v>96099.9</v>
      </c>
      <c r="G2346" s="18">
        <f t="shared" si="6290"/>
        <v>312168</v>
      </c>
      <c r="H2346" s="18">
        <f t="shared" si="6290"/>
        <v>250000</v>
      </c>
      <c r="I2346" s="18">
        <f t="shared" si="6290"/>
        <v>-2220.5</v>
      </c>
      <c r="J2346" s="18">
        <f t="shared" si="6290"/>
        <v>0</v>
      </c>
      <c r="K2346" s="18">
        <f t="shared" si="6290"/>
        <v>0</v>
      </c>
      <c r="L2346" s="18">
        <f t="shared" si="6210"/>
        <v>93879.4</v>
      </c>
      <c r="M2346" s="18">
        <f t="shared" si="6211"/>
        <v>312168</v>
      </c>
      <c r="N2346" s="18">
        <f t="shared" si="6212"/>
        <v>250000</v>
      </c>
      <c r="O2346" s="18">
        <f t="shared" si="6291"/>
        <v>751.48199999999997</v>
      </c>
      <c r="P2346" s="18">
        <f t="shared" si="6291"/>
        <v>0</v>
      </c>
      <c r="Q2346" s="18">
        <f t="shared" si="6291"/>
        <v>0</v>
      </c>
      <c r="R2346" s="18">
        <f t="shared" si="6291"/>
        <v>0</v>
      </c>
      <c r="S2346" s="18">
        <f t="shared" si="6291"/>
        <v>0</v>
      </c>
      <c r="T2346" s="18">
        <f t="shared" si="6282"/>
        <v>94630.881999999998</v>
      </c>
      <c r="U2346" s="18">
        <f t="shared" si="6283"/>
        <v>312168</v>
      </c>
      <c r="V2346" s="18">
        <f t="shared" si="6284"/>
        <v>250000</v>
      </c>
      <c r="W2346" s="18">
        <f t="shared" si="6292"/>
        <v>0</v>
      </c>
      <c r="X2346" s="18">
        <f t="shared" si="6292"/>
        <v>0</v>
      </c>
      <c r="Y2346" s="18">
        <f t="shared" si="6292"/>
        <v>0</v>
      </c>
      <c r="Z2346" s="18">
        <f t="shared" si="6292"/>
        <v>0</v>
      </c>
      <c r="AA2346" s="18">
        <f t="shared" si="6292"/>
        <v>0</v>
      </c>
      <c r="AB2346" s="18">
        <f t="shared" si="6292"/>
        <v>0</v>
      </c>
      <c r="AC2346" s="18">
        <f t="shared" si="6244"/>
        <v>94630.881999999998</v>
      </c>
      <c r="AD2346" s="18">
        <f t="shared" si="6245"/>
        <v>312168</v>
      </c>
      <c r="AE2346" s="18">
        <f t="shared" si="6246"/>
        <v>250000</v>
      </c>
      <c r="AF2346" s="18">
        <f t="shared" si="6292"/>
        <v>215890.4</v>
      </c>
      <c r="AG2346" s="18">
        <f t="shared" si="6292"/>
        <v>-216489</v>
      </c>
      <c r="AH2346" s="18">
        <f t="shared" si="6292"/>
        <v>0</v>
      </c>
      <c r="AI2346" s="18">
        <f t="shared" si="6127"/>
        <v>310521.28200000001</v>
      </c>
      <c r="AJ2346" s="18">
        <f t="shared" si="6128"/>
        <v>95679</v>
      </c>
      <c r="AK2346" s="18">
        <f t="shared" si="6129"/>
        <v>250000</v>
      </c>
      <c r="AL2346" s="18">
        <f t="shared" si="6292"/>
        <v>0</v>
      </c>
      <c r="AM2346" s="18">
        <f t="shared" si="6130"/>
        <v>310521.28200000001</v>
      </c>
      <c r="AN2346" s="18">
        <f t="shared" si="6292"/>
        <v>0</v>
      </c>
      <c r="AO2346" s="18">
        <f t="shared" si="6292"/>
        <v>-4161.4530000000004</v>
      </c>
      <c r="AP2346" s="18">
        <f t="shared" si="6292"/>
        <v>0</v>
      </c>
      <c r="AQ2346" s="18">
        <f t="shared" si="6222"/>
        <v>310521.28200000001</v>
      </c>
      <c r="AR2346" s="18">
        <f t="shared" si="6223"/>
        <v>91517.547000000006</v>
      </c>
      <c r="AS2346" s="18">
        <f t="shared" si="6224"/>
        <v>250000</v>
      </c>
      <c r="AT2346" s="18">
        <f t="shared" si="6292"/>
        <v>0</v>
      </c>
      <c r="AU2346" s="18">
        <f t="shared" si="6292"/>
        <v>0</v>
      </c>
      <c r="AV2346" s="18">
        <f t="shared" si="6292"/>
        <v>0</v>
      </c>
      <c r="AW2346" s="18">
        <f t="shared" si="6225"/>
        <v>310521.28200000001</v>
      </c>
      <c r="AX2346" s="18">
        <f t="shared" si="6226"/>
        <v>91517.547000000006</v>
      </c>
      <c r="AY2346" s="18">
        <f t="shared" si="6227"/>
        <v>250000</v>
      </c>
      <c r="AZ2346" s="18">
        <f t="shared" si="6292"/>
        <v>13262.278999999999</v>
      </c>
      <c r="BA2346" s="18">
        <f t="shared" si="6292"/>
        <v>-14985.184999999999</v>
      </c>
      <c r="BB2346" s="18">
        <f t="shared" si="6292"/>
        <v>0</v>
      </c>
      <c r="BC2346" s="18">
        <f t="shared" si="6204"/>
        <v>323783.56099999999</v>
      </c>
      <c r="BD2346" s="18">
        <f t="shared" si="6205"/>
        <v>76532.362000000008</v>
      </c>
      <c r="BE2346" s="18">
        <f t="shared" si="6206"/>
        <v>250000</v>
      </c>
      <c r="BF2346" s="18">
        <f t="shared" si="6292"/>
        <v>0</v>
      </c>
      <c r="BG2346" s="18">
        <f t="shared" si="6292"/>
        <v>0</v>
      </c>
      <c r="BH2346" s="18">
        <f t="shared" si="6292"/>
        <v>0</v>
      </c>
      <c r="BI2346" s="18">
        <f t="shared" si="6201"/>
        <v>323783.56099999999</v>
      </c>
      <c r="BJ2346" s="18">
        <f t="shared" si="6202"/>
        <v>76532.362000000008</v>
      </c>
      <c r="BK2346" s="18">
        <f t="shared" si="6203"/>
        <v>250000</v>
      </c>
      <c r="BL2346" s="18">
        <f t="shared" si="6292"/>
        <v>0</v>
      </c>
      <c r="BM2346" s="18">
        <f t="shared" si="6292"/>
        <v>0</v>
      </c>
      <c r="BN2346" s="18">
        <f t="shared" si="6292"/>
        <v>0</v>
      </c>
      <c r="BO2346" s="18">
        <f t="shared" si="6285"/>
        <v>323783.56099999999</v>
      </c>
      <c r="BP2346" s="18">
        <f t="shared" si="6286"/>
        <v>76532.362000000008</v>
      </c>
      <c r="BQ2346" s="18">
        <f t="shared" si="6287"/>
        <v>250000</v>
      </c>
      <c r="BR2346" s="18">
        <f t="shared" si="6292"/>
        <v>0</v>
      </c>
      <c r="BS2346" s="18">
        <f t="shared" si="6292"/>
        <v>0</v>
      </c>
      <c r="BT2346" s="18">
        <f t="shared" si="6292"/>
        <v>0</v>
      </c>
      <c r="BU2346" s="18">
        <f t="shared" si="6276"/>
        <v>323783.56099999999</v>
      </c>
      <c r="BV2346" s="18">
        <f t="shared" si="6277"/>
        <v>76532.362000000008</v>
      </c>
      <c r="BW2346" s="18">
        <f t="shared" si="6278"/>
        <v>250000</v>
      </c>
      <c r="BX2346" s="18">
        <f t="shared" si="6292"/>
        <v>2697</v>
      </c>
      <c r="BY2346" s="18">
        <f t="shared" si="6292"/>
        <v>-2697</v>
      </c>
      <c r="BZ2346" s="18">
        <f t="shared" si="6292"/>
        <v>0</v>
      </c>
      <c r="CA2346" s="18">
        <f t="shared" si="6229"/>
        <v>326480.56099999999</v>
      </c>
      <c r="CB2346" s="18">
        <f t="shared" si="6230"/>
        <v>73835.362000000008</v>
      </c>
      <c r="CC2346" s="18">
        <f t="shared" si="6231"/>
        <v>250000</v>
      </c>
      <c r="CD2346" s="18">
        <f t="shared" si="6292"/>
        <v>0</v>
      </c>
      <c r="CE2346" s="27"/>
      <c r="CF2346" s="33"/>
    </row>
    <row r="2347" spans="1:119" ht="31.2" x14ac:dyDescent="0.3">
      <c r="A2347" s="41" t="s">
        <v>1274</v>
      </c>
      <c r="B2347" s="39">
        <v>200</v>
      </c>
      <c r="C2347" s="41"/>
      <c r="D2347" s="41"/>
      <c r="E2347" s="14" t="s">
        <v>551</v>
      </c>
      <c r="F2347" s="18">
        <f t="shared" si="6290"/>
        <v>96099.9</v>
      </c>
      <c r="G2347" s="18">
        <f t="shared" si="6290"/>
        <v>312168</v>
      </c>
      <c r="H2347" s="18">
        <f t="shared" si="6290"/>
        <v>250000</v>
      </c>
      <c r="I2347" s="18">
        <f t="shared" si="6290"/>
        <v>-2220.5</v>
      </c>
      <c r="J2347" s="18">
        <f t="shared" si="6290"/>
        <v>0</v>
      </c>
      <c r="K2347" s="18">
        <f t="shared" si="6290"/>
        <v>0</v>
      </c>
      <c r="L2347" s="18">
        <f t="shared" si="6210"/>
        <v>93879.4</v>
      </c>
      <c r="M2347" s="18">
        <f t="shared" si="6211"/>
        <v>312168</v>
      </c>
      <c r="N2347" s="18">
        <f t="shared" si="6212"/>
        <v>250000</v>
      </c>
      <c r="O2347" s="18">
        <f t="shared" si="6291"/>
        <v>751.48199999999997</v>
      </c>
      <c r="P2347" s="18">
        <f t="shared" si="6291"/>
        <v>0</v>
      </c>
      <c r="Q2347" s="18">
        <f t="shared" si="6291"/>
        <v>0</v>
      </c>
      <c r="R2347" s="18">
        <f t="shared" si="6291"/>
        <v>0</v>
      </c>
      <c r="S2347" s="18">
        <f t="shared" si="6291"/>
        <v>0</v>
      </c>
      <c r="T2347" s="18">
        <f t="shared" si="6282"/>
        <v>94630.881999999998</v>
      </c>
      <c r="U2347" s="18">
        <f t="shared" si="6283"/>
        <v>312168</v>
      </c>
      <c r="V2347" s="18">
        <f t="shared" si="6284"/>
        <v>250000</v>
      </c>
      <c r="W2347" s="18">
        <f t="shared" si="6292"/>
        <v>0</v>
      </c>
      <c r="X2347" s="18">
        <f t="shared" si="6292"/>
        <v>0</v>
      </c>
      <c r="Y2347" s="18">
        <f t="shared" si="6292"/>
        <v>0</v>
      </c>
      <c r="Z2347" s="18">
        <f t="shared" si="6292"/>
        <v>0</v>
      </c>
      <c r="AA2347" s="18">
        <f t="shared" si="6292"/>
        <v>0</v>
      </c>
      <c r="AB2347" s="18">
        <f t="shared" si="6292"/>
        <v>0</v>
      </c>
      <c r="AC2347" s="18">
        <f t="shared" si="6244"/>
        <v>94630.881999999998</v>
      </c>
      <c r="AD2347" s="18">
        <f t="shared" si="6245"/>
        <v>312168</v>
      </c>
      <c r="AE2347" s="18">
        <f t="shared" si="6246"/>
        <v>250000</v>
      </c>
      <c r="AF2347" s="18">
        <f t="shared" si="6292"/>
        <v>215890.4</v>
      </c>
      <c r="AG2347" s="18">
        <f t="shared" si="6292"/>
        <v>-216489</v>
      </c>
      <c r="AH2347" s="18">
        <f t="shared" si="6292"/>
        <v>0</v>
      </c>
      <c r="AI2347" s="18">
        <f t="shared" ref="AI2347:AI2414" si="6293">AC2347+AF2347</f>
        <v>310521.28200000001</v>
      </c>
      <c r="AJ2347" s="18">
        <f t="shared" ref="AJ2347:AJ2414" si="6294">AD2347+AG2347</f>
        <v>95679</v>
      </c>
      <c r="AK2347" s="18">
        <f t="shared" ref="AK2347:AK2414" si="6295">AE2347+AH2347</f>
        <v>250000</v>
      </c>
      <c r="AL2347" s="18">
        <f t="shared" si="6292"/>
        <v>0</v>
      </c>
      <c r="AM2347" s="18">
        <f t="shared" ref="AM2347:AM2414" si="6296">AI2347+AL2347</f>
        <v>310521.28200000001</v>
      </c>
      <c r="AN2347" s="18">
        <f t="shared" si="6292"/>
        <v>0</v>
      </c>
      <c r="AO2347" s="18">
        <f t="shared" si="6292"/>
        <v>-4161.4530000000004</v>
      </c>
      <c r="AP2347" s="18">
        <f t="shared" si="6292"/>
        <v>0</v>
      </c>
      <c r="AQ2347" s="18">
        <f t="shared" si="6222"/>
        <v>310521.28200000001</v>
      </c>
      <c r="AR2347" s="18">
        <f t="shared" si="6223"/>
        <v>91517.547000000006</v>
      </c>
      <c r="AS2347" s="18">
        <f t="shared" si="6224"/>
        <v>250000</v>
      </c>
      <c r="AT2347" s="18">
        <f t="shared" si="6292"/>
        <v>0</v>
      </c>
      <c r="AU2347" s="18">
        <f t="shared" si="6292"/>
        <v>0</v>
      </c>
      <c r="AV2347" s="18">
        <f t="shared" si="6292"/>
        <v>0</v>
      </c>
      <c r="AW2347" s="18">
        <f t="shared" si="6225"/>
        <v>310521.28200000001</v>
      </c>
      <c r="AX2347" s="18">
        <f t="shared" si="6226"/>
        <v>91517.547000000006</v>
      </c>
      <c r="AY2347" s="18">
        <f t="shared" si="6227"/>
        <v>250000</v>
      </c>
      <c r="AZ2347" s="18">
        <f t="shared" si="6292"/>
        <v>13262.278999999999</v>
      </c>
      <c r="BA2347" s="18">
        <f t="shared" si="6292"/>
        <v>-14985.184999999999</v>
      </c>
      <c r="BB2347" s="18">
        <f t="shared" si="6292"/>
        <v>0</v>
      </c>
      <c r="BC2347" s="18">
        <f t="shared" si="6204"/>
        <v>323783.56099999999</v>
      </c>
      <c r="BD2347" s="18">
        <f t="shared" si="6205"/>
        <v>76532.362000000008</v>
      </c>
      <c r="BE2347" s="18">
        <f t="shared" si="6206"/>
        <v>250000</v>
      </c>
      <c r="BF2347" s="18">
        <f t="shared" si="6292"/>
        <v>0</v>
      </c>
      <c r="BG2347" s="18">
        <f t="shared" si="6292"/>
        <v>0</v>
      </c>
      <c r="BH2347" s="18">
        <f t="shared" si="6292"/>
        <v>0</v>
      </c>
      <c r="BI2347" s="18">
        <f t="shared" si="6201"/>
        <v>323783.56099999999</v>
      </c>
      <c r="BJ2347" s="18">
        <f t="shared" si="6202"/>
        <v>76532.362000000008</v>
      </c>
      <c r="BK2347" s="18">
        <f t="shared" si="6203"/>
        <v>250000</v>
      </c>
      <c r="BL2347" s="18">
        <f t="shared" si="6292"/>
        <v>0</v>
      </c>
      <c r="BM2347" s="18">
        <f t="shared" si="6292"/>
        <v>0</v>
      </c>
      <c r="BN2347" s="18">
        <f t="shared" si="6292"/>
        <v>0</v>
      </c>
      <c r="BO2347" s="18">
        <f t="shared" si="6285"/>
        <v>323783.56099999999</v>
      </c>
      <c r="BP2347" s="18">
        <f t="shared" si="6286"/>
        <v>76532.362000000008</v>
      </c>
      <c r="BQ2347" s="18">
        <f t="shared" si="6287"/>
        <v>250000</v>
      </c>
      <c r="BR2347" s="18">
        <f t="shared" si="6292"/>
        <v>0</v>
      </c>
      <c r="BS2347" s="18">
        <f t="shared" si="6292"/>
        <v>0</v>
      </c>
      <c r="BT2347" s="18">
        <f t="shared" si="6292"/>
        <v>0</v>
      </c>
      <c r="BU2347" s="18">
        <f t="shared" si="6276"/>
        <v>323783.56099999999</v>
      </c>
      <c r="BV2347" s="18">
        <f t="shared" si="6277"/>
        <v>76532.362000000008</v>
      </c>
      <c r="BW2347" s="18">
        <f t="shared" si="6278"/>
        <v>250000</v>
      </c>
      <c r="BX2347" s="18">
        <f t="shared" si="6292"/>
        <v>2697</v>
      </c>
      <c r="BY2347" s="18">
        <f t="shared" si="6292"/>
        <v>-2697</v>
      </c>
      <c r="BZ2347" s="18">
        <f t="shared" si="6292"/>
        <v>0</v>
      </c>
      <c r="CA2347" s="18">
        <f t="shared" si="6229"/>
        <v>326480.56099999999</v>
      </c>
      <c r="CB2347" s="18">
        <f t="shared" si="6230"/>
        <v>73835.362000000008</v>
      </c>
      <c r="CC2347" s="18">
        <f t="shared" si="6231"/>
        <v>250000</v>
      </c>
      <c r="CD2347" s="18">
        <f t="shared" si="6292"/>
        <v>0</v>
      </c>
      <c r="CE2347" s="27"/>
      <c r="CF2347" s="33"/>
    </row>
    <row r="2348" spans="1:119" ht="46.8" x14ac:dyDescent="0.3">
      <c r="A2348" s="41" t="s">
        <v>1274</v>
      </c>
      <c r="B2348" s="39">
        <v>240</v>
      </c>
      <c r="C2348" s="41"/>
      <c r="D2348" s="41"/>
      <c r="E2348" s="14" t="s">
        <v>559</v>
      </c>
      <c r="F2348" s="18">
        <f t="shared" si="6290"/>
        <v>96099.9</v>
      </c>
      <c r="G2348" s="18">
        <f t="shared" si="6290"/>
        <v>312168</v>
      </c>
      <c r="H2348" s="18">
        <f t="shared" si="6290"/>
        <v>250000</v>
      </c>
      <c r="I2348" s="18">
        <f t="shared" si="6290"/>
        <v>-2220.5</v>
      </c>
      <c r="J2348" s="18">
        <f t="shared" si="6290"/>
        <v>0</v>
      </c>
      <c r="K2348" s="18">
        <f t="shared" si="6290"/>
        <v>0</v>
      </c>
      <c r="L2348" s="18">
        <f t="shared" si="6210"/>
        <v>93879.4</v>
      </c>
      <c r="M2348" s="18">
        <f t="shared" si="6211"/>
        <v>312168</v>
      </c>
      <c r="N2348" s="18">
        <f t="shared" si="6212"/>
        <v>250000</v>
      </c>
      <c r="O2348" s="18">
        <f t="shared" si="6291"/>
        <v>751.48199999999997</v>
      </c>
      <c r="P2348" s="18">
        <f t="shared" si="6291"/>
        <v>0</v>
      </c>
      <c r="Q2348" s="18">
        <f t="shared" si="6291"/>
        <v>0</v>
      </c>
      <c r="R2348" s="18">
        <f t="shared" si="6291"/>
        <v>0</v>
      </c>
      <c r="S2348" s="18">
        <f t="shared" si="6291"/>
        <v>0</v>
      </c>
      <c r="T2348" s="18">
        <f t="shared" si="6282"/>
        <v>94630.881999999998</v>
      </c>
      <c r="U2348" s="18">
        <f t="shared" si="6283"/>
        <v>312168</v>
      </c>
      <c r="V2348" s="18">
        <f t="shared" si="6284"/>
        <v>250000</v>
      </c>
      <c r="W2348" s="18">
        <f t="shared" si="6292"/>
        <v>0</v>
      </c>
      <c r="X2348" s="18">
        <f t="shared" si="6292"/>
        <v>0</v>
      </c>
      <c r="Y2348" s="18">
        <f t="shared" si="6292"/>
        <v>0</v>
      </c>
      <c r="Z2348" s="18">
        <f t="shared" si="6292"/>
        <v>0</v>
      </c>
      <c r="AA2348" s="18">
        <f t="shared" si="6292"/>
        <v>0</v>
      </c>
      <c r="AB2348" s="18">
        <f t="shared" si="6292"/>
        <v>0</v>
      </c>
      <c r="AC2348" s="18">
        <f t="shared" si="6244"/>
        <v>94630.881999999998</v>
      </c>
      <c r="AD2348" s="18">
        <f t="shared" si="6245"/>
        <v>312168</v>
      </c>
      <c r="AE2348" s="18">
        <f t="shared" si="6246"/>
        <v>250000</v>
      </c>
      <c r="AF2348" s="18">
        <f t="shared" si="6292"/>
        <v>215890.4</v>
      </c>
      <c r="AG2348" s="18">
        <f t="shared" si="6292"/>
        <v>-216489</v>
      </c>
      <c r="AH2348" s="18">
        <f t="shared" si="6292"/>
        <v>0</v>
      </c>
      <c r="AI2348" s="18">
        <f t="shared" si="6293"/>
        <v>310521.28200000001</v>
      </c>
      <c r="AJ2348" s="18">
        <f t="shared" si="6294"/>
        <v>95679</v>
      </c>
      <c r="AK2348" s="18">
        <f t="shared" si="6295"/>
        <v>250000</v>
      </c>
      <c r="AL2348" s="18">
        <f t="shared" si="6292"/>
        <v>0</v>
      </c>
      <c r="AM2348" s="18">
        <f t="shared" si="6296"/>
        <v>310521.28200000001</v>
      </c>
      <c r="AN2348" s="18">
        <f t="shared" si="6292"/>
        <v>0</v>
      </c>
      <c r="AO2348" s="18">
        <f t="shared" si="6292"/>
        <v>-4161.4530000000004</v>
      </c>
      <c r="AP2348" s="18">
        <f t="shared" si="6292"/>
        <v>0</v>
      </c>
      <c r="AQ2348" s="18">
        <f t="shared" si="6222"/>
        <v>310521.28200000001</v>
      </c>
      <c r="AR2348" s="18">
        <f t="shared" si="6223"/>
        <v>91517.547000000006</v>
      </c>
      <c r="AS2348" s="18">
        <f t="shared" si="6224"/>
        <v>250000</v>
      </c>
      <c r="AT2348" s="18">
        <f t="shared" si="6292"/>
        <v>0</v>
      </c>
      <c r="AU2348" s="18">
        <f t="shared" si="6292"/>
        <v>0</v>
      </c>
      <c r="AV2348" s="18">
        <f t="shared" si="6292"/>
        <v>0</v>
      </c>
      <c r="AW2348" s="18">
        <f t="shared" si="6225"/>
        <v>310521.28200000001</v>
      </c>
      <c r="AX2348" s="18">
        <f t="shared" si="6226"/>
        <v>91517.547000000006</v>
      </c>
      <c r="AY2348" s="18">
        <f t="shared" si="6227"/>
        <v>250000</v>
      </c>
      <c r="AZ2348" s="18">
        <f t="shared" si="6292"/>
        <v>13262.278999999999</v>
      </c>
      <c r="BA2348" s="18">
        <f t="shared" si="6292"/>
        <v>-14985.184999999999</v>
      </c>
      <c r="BB2348" s="18">
        <f t="shared" si="6292"/>
        <v>0</v>
      </c>
      <c r="BC2348" s="18">
        <f t="shared" si="6204"/>
        <v>323783.56099999999</v>
      </c>
      <c r="BD2348" s="18">
        <f t="shared" si="6205"/>
        <v>76532.362000000008</v>
      </c>
      <c r="BE2348" s="18">
        <f t="shared" si="6206"/>
        <v>250000</v>
      </c>
      <c r="BF2348" s="18">
        <f t="shared" si="6292"/>
        <v>0</v>
      </c>
      <c r="BG2348" s="18">
        <f t="shared" si="6292"/>
        <v>0</v>
      </c>
      <c r="BH2348" s="18">
        <f t="shared" si="6292"/>
        <v>0</v>
      </c>
      <c r="BI2348" s="18">
        <f t="shared" si="6201"/>
        <v>323783.56099999999</v>
      </c>
      <c r="BJ2348" s="18">
        <f t="shared" si="6202"/>
        <v>76532.362000000008</v>
      </c>
      <c r="BK2348" s="18">
        <f t="shared" si="6203"/>
        <v>250000</v>
      </c>
      <c r="BL2348" s="18">
        <f t="shared" si="6292"/>
        <v>0</v>
      </c>
      <c r="BM2348" s="18">
        <f t="shared" si="6292"/>
        <v>0</v>
      </c>
      <c r="BN2348" s="18">
        <f t="shared" si="6292"/>
        <v>0</v>
      </c>
      <c r="BO2348" s="18">
        <f t="shared" si="6285"/>
        <v>323783.56099999999</v>
      </c>
      <c r="BP2348" s="18">
        <f t="shared" si="6286"/>
        <v>76532.362000000008</v>
      </c>
      <c r="BQ2348" s="18">
        <f t="shared" si="6287"/>
        <v>250000</v>
      </c>
      <c r="BR2348" s="18">
        <f t="shared" si="6292"/>
        <v>0</v>
      </c>
      <c r="BS2348" s="18">
        <f t="shared" si="6292"/>
        <v>0</v>
      </c>
      <c r="BT2348" s="18">
        <f t="shared" si="6292"/>
        <v>0</v>
      </c>
      <c r="BU2348" s="18">
        <f t="shared" si="6276"/>
        <v>323783.56099999999</v>
      </c>
      <c r="BV2348" s="18">
        <f t="shared" si="6277"/>
        <v>76532.362000000008</v>
      </c>
      <c r="BW2348" s="18">
        <f t="shared" si="6278"/>
        <v>250000</v>
      </c>
      <c r="BX2348" s="18">
        <f t="shared" si="6292"/>
        <v>2697</v>
      </c>
      <c r="BY2348" s="18">
        <f t="shared" si="6292"/>
        <v>-2697</v>
      </c>
      <c r="BZ2348" s="18">
        <f t="shared" si="6292"/>
        <v>0</v>
      </c>
      <c r="CA2348" s="18">
        <f t="shared" si="6229"/>
        <v>326480.56099999999</v>
      </c>
      <c r="CB2348" s="18">
        <f t="shared" si="6230"/>
        <v>73835.362000000008</v>
      </c>
      <c r="CC2348" s="18">
        <f t="shared" si="6231"/>
        <v>250000</v>
      </c>
      <c r="CD2348" s="18">
        <f t="shared" si="6292"/>
        <v>0</v>
      </c>
      <c r="CE2348" s="27"/>
      <c r="CF2348" s="33"/>
    </row>
    <row r="2349" spans="1:119" x14ac:dyDescent="0.3">
      <c r="A2349" s="41" t="s">
        <v>1274</v>
      </c>
      <c r="B2349" s="39">
        <v>240</v>
      </c>
      <c r="C2349" s="41" t="s">
        <v>198</v>
      </c>
      <c r="D2349" s="41" t="s">
        <v>5</v>
      </c>
      <c r="E2349" s="14" t="s">
        <v>525</v>
      </c>
      <c r="F2349" s="18">
        <v>96099.9</v>
      </c>
      <c r="G2349" s="18">
        <v>312168</v>
      </c>
      <c r="H2349" s="18">
        <v>250000</v>
      </c>
      <c r="I2349" s="18">
        <v>-2220.5</v>
      </c>
      <c r="J2349" s="18"/>
      <c r="K2349" s="18"/>
      <c r="L2349" s="18">
        <f t="shared" si="6210"/>
        <v>93879.4</v>
      </c>
      <c r="M2349" s="18">
        <f t="shared" si="6211"/>
        <v>312168</v>
      </c>
      <c r="N2349" s="18">
        <f t="shared" si="6212"/>
        <v>250000</v>
      </c>
      <c r="O2349" s="18">
        <v>751.48199999999997</v>
      </c>
      <c r="P2349" s="18"/>
      <c r="Q2349" s="18"/>
      <c r="R2349" s="18"/>
      <c r="S2349" s="18"/>
      <c r="T2349" s="18">
        <f t="shared" si="6282"/>
        <v>94630.881999999998</v>
      </c>
      <c r="U2349" s="18">
        <f t="shared" si="6283"/>
        <v>312168</v>
      </c>
      <c r="V2349" s="18">
        <f t="shared" si="6284"/>
        <v>250000</v>
      </c>
      <c r="W2349" s="18"/>
      <c r="X2349" s="18"/>
      <c r="Y2349" s="18"/>
      <c r="Z2349" s="18"/>
      <c r="AA2349" s="18"/>
      <c r="AB2349" s="18"/>
      <c r="AC2349" s="18">
        <f t="shared" si="6244"/>
        <v>94630.881999999998</v>
      </c>
      <c r="AD2349" s="18">
        <f t="shared" si="6245"/>
        <v>312168</v>
      </c>
      <c r="AE2349" s="18">
        <f t="shared" si="6246"/>
        <v>250000</v>
      </c>
      <c r="AF2349" s="18">
        <v>215890.4</v>
      </c>
      <c r="AG2349" s="18">
        <v>-216489</v>
      </c>
      <c r="AH2349" s="18"/>
      <c r="AI2349" s="18">
        <f t="shared" si="6293"/>
        <v>310521.28200000001</v>
      </c>
      <c r="AJ2349" s="18">
        <f t="shared" si="6294"/>
        <v>95679</v>
      </c>
      <c r="AK2349" s="18">
        <f t="shared" si="6295"/>
        <v>250000</v>
      </c>
      <c r="AL2349" s="18"/>
      <c r="AM2349" s="18">
        <f t="shared" si="6296"/>
        <v>310521.28200000001</v>
      </c>
      <c r="AN2349" s="18"/>
      <c r="AO2349" s="18">
        <v>-4161.4530000000004</v>
      </c>
      <c r="AP2349" s="18"/>
      <c r="AQ2349" s="18">
        <f t="shared" si="6222"/>
        <v>310521.28200000001</v>
      </c>
      <c r="AR2349" s="18">
        <f t="shared" si="6223"/>
        <v>91517.547000000006</v>
      </c>
      <c r="AS2349" s="18">
        <f t="shared" si="6224"/>
        <v>250000</v>
      </c>
      <c r="AT2349" s="18"/>
      <c r="AU2349" s="18"/>
      <c r="AV2349" s="18"/>
      <c r="AW2349" s="18">
        <f t="shared" si="6225"/>
        <v>310521.28200000001</v>
      </c>
      <c r="AX2349" s="18">
        <f t="shared" si="6226"/>
        <v>91517.547000000006</v>
      </c>
      <c r="AY2349" s="18">
        <f t="shared" si="6227"/>
        <v>250000</v>
      </c>
      <c r="AZ2349" s="18">
        <f>14985.185-1722.906</f>
        <v>13262.278999999999</v>
      </c>
      <c r="BA2349" s="18">
        <v>-14985.184999999999</v>
      </c>
      <c r="BB2349" s="18"/>
      <c r="BC2349" s="18">
        <f t="shared" si="6204"/>
        <v>323783.56099999999</v>
      </c>
      <c r="BD2349" s="18">
        <f t="shared" si="6205"/>
        <v>76532.362000000008</v>
      </c>
      <c r="BE2349" s="18">
        <f t="shared" si="6206"/>
        <v>250000</v>
      </c>
      <c r="BF2349" s="18"/>
      <c r="BG2349" s="18"/>
      <c r="BH2349" s="18"/>
      <c r="BI2349" s="18">
        <f t="shared" si="6201"/>
        <v>323783.56099999999</v>
      </c>
      <c r="BJ2349" s="18">
        <f t="shared" si="6202"/>
        <v>76532.362000000008</v>
      </c>
      <c r="BK2349" s="18">
        <f t="shared" si="6203"/>
        <v>250000</v>
      </c>
      <c r="BL2349" s="18"/>
      <c r="BM2349" s="18"/>
      <c r="BN2349" s="18"/>
      <c r="BO2349" s="18">
        <f t="shared" si="6285"/>
        <v>323783.56099999999</v>
      </c>
      <c r="BP2349" s="18">
        <f t="shared" si="6286"/>
        <v>76532.362000000008</v>
      </c>
      <c r="BQ2349" s="18">
        <f t="shared" si="6287"/>
        <v>250000</v>
      </c>
      <c r="BR2349" s="18"/>
      <c r="BS2349" s="18"/>
      <c r="BT2349" s="18"/>
      <c r="BU2349" s="18">
        <f t="shared" si="6276"/>
        <v>323783.56099999999</v>
      </c>
      <c r="BV2349" s="18">
        <f t="shared" si="6277"/>
        <v>76532.362000000008</v>
      </c>
      <c r="BW2349" s="18">
        <f t="shared" si="6278"/>
        <v>250000</v>
      </c>
      <c r="BX2349" s="18">
        <v>2697</v>
      </c>
      <c r="BY2349" s="18">
        <v>-2697</v>
      </c>
      <c r="BZ2349" s="18"/>
      <c r="CA2349" s="18">
        <f t="shared" si="6229"/>
        <v>326480.56099999999</v>
      </c>
      <c r="CB2349" s="18">
        <f t="shared" si="6230"/>
        <v>73835.362000000008</v>
      </c>
      <c r="CC2349" s="18">
        <f t="shared" si="6231"/>
        <v>250000</v>
      </c>
      <c r="CD2349" s="18"/>
      <c r="CE2349" s="27"/>
      <c r="CF2349" s="33">
        <v>121</v>
      </c>
    </row>
    <row r="2350" spans="1:119" s="11" customFormat="1" ht="62.4" x14ac:dyDescent="0.3">
      <c r="A2350" s="10" t="s">
        <v>403</v>
      </c>
      <c r="B2350" s="16"/>
      <c r="C2350" s="10"/>
      <c r="D2350" s="10"/>
      <c r="E2350" s="15" t="s">
        <v>1133</v>
      </c>
      <c r="F2350" s="17">
        <f t="shared" ref="F2350:K2350" si="6297">F2351+F2356+F2361</f>
        <v>115000</v>
      </c>
      <c r="G2350" s="17">
        <f t="shared" si="6297"/>
        <v>107000</v>
      </c>
      <c r="H2350" s="17">
        <f t="shared" si="6297"/>
        <v>95000</v>
      </c>
      <c r="I2350" s="17">
        <f t="shared" si="6297"/>
        <v>0</v>
      </c>
      <c r="J2350" s="17">
        <f t="shared" si="6297"/>
        <v>0</v>
      </c>
      <c r="K2350" s="17">
        <f t="shared" si="6297"/>
        <v>0</v>
      </c>
      <c r="L2350" s="17">
        <f t="shared" si="6210"/>
        <v>115000</v>
      </c>
      <c r="M2350" s="17">
        <f t="shared" si="6211"/>
        <v>107000</v>
      </c>
      <c r="N2350" s="17">
        <f t="shared" si="6212"/>
        <v>95000</v>
      </c>
      <c r="O2350" s="17">
        <f t="shared" ref="O2350:S2350" si="6298">O2351+O2356+O2361</f>
        <v>5553.5469999999996</v>
      </c>
      <c r="P2350" s="17">
        <f t="shared" si="6298"/>
        <v>0</v>
      </c>
      <c r="Q2350" s="17">
        <f t="shared" si="6298"/>
        <v>0</v>
      </c>
      <c r="R2350" s="17">
        <f t="shared" si="6298"/>
        <v>0</v>
      </c>
      <c r="S2350" s="17">
        <f t="shared" si="6298"/>
        <v>0</v>
      </c>
      <c r="T2350" s="17">
        <f t="shared" si="6282"/>
        <v>120553.54700000001</v>
      </c>
      <c r="U2350" s="17">
        <f t="shared" si="6283"/>
        <v>107000</v>
      </c>
      <c r="V2350" s="17">
        <f t="shared" si="6284"/>
        <v>95000</v>
      </c>
      <c r="W2350" s="17">
        <f t="shared" ref="W2350:CD2350" si="6299">W2351+W2356+W2361</f>
        <v>0</v>
      </c>
      <c r="X2350" s="17">
        <f t="shared" ref="X2350:AB2350" si="6300">X2351+X2356+X2361</f>
        <v>0</v>
      </c>
      <c r="Y2350" s="17">
        <f t="shared" si="6300"/>
        <v>0</v>
      </c>
      <c r="Z2350" s="17">
        <f t="shared" si="6300"/>
        <v>0</v>
      </c>
      <c r="AA2350" s="17">
        <f t="shared" si="6300"/>
        <v>0</v>
      </c>
      <c r="AB2350" s="17">
        <f t="shared" si="6300"/>
        <v>0</v>
      </c>
      <c r="AC2350" s="17">
        <f t="shared" si="6244"/>
        <v>120553.54700000001</v>
      </c>
      <c r="AD2350" s="17">
        <f t="shared" si="6245"/>
        <v>107000</v>
      </c>
      <c r="AE2350" s="17">
        <f t="shared" si="6246"/>
        <v>95000</v>
      </c>
      <c r="AF2350" s="17">
        <f t="shared" ref="AF2350:AH2350" si="6301">AF2351+AF2356+AF2361</f>
        <v>-15000</v>
      </c>
      <c r="AG2350" s="17">
        <f t="shared" si="6301"/>
        <v>13040.31</v>
      </c>
      <c r="AH2350" s="17">
        <f t="shared" si="6301"/>
        <v>1959.69</v>
      </c>
      <c r="AI2350" s="17">
        <f t="shared" si="6293"/>
        <v>105553.54700000001</v>
      </c>
      <c r="AJ2350" s="17">
        <f t="shared" si="6294"/>
        <v>120040.31</v>
      </c>
      <c r="AK2350" s="17">
        <f t="shared" si="6295"/>
        <v>96959.69</v>
      </c>
      <c r="AL2350" s="17">
        <f t="shared" ref="AL2350" si="6302">AL2351+AL2356+AL2361</f>
        <v>0</v>
      </c>
      <c r="AM2350" s="17">
        <f t="shared" si="6296"/>
        <v>105553.54700000001</v>
      </c>
      <c r="AN2350" s="17">
        <f t="shared" ref="AN2350:AP2350" si="6303">AN2351+AN2356+AN2361</f>
        <v>-1066.5</v>
      </c>
      <c r="AO2350" s="17">
        <f t="shared" si="6303"/>
        <v>0</v>
      </c>
      <c r="AP2350" s="17">
        <f t="shared" si="6303"/>
        <v>0</v>
      </c>
      <c r="AQ2350" s="17">
        <f t="shared" si="6222"/>
        <v>104487.04700000001</v>
      </c>
      <c r="AR2350" s="17">
        <f t="shared" si="6223"/>
        <v>120040.31</v>
      </c>
      <c r="AS2350" s="17">
        <f t="shared" si="6224"/>
        <v>96959.69</v>
      </c>
      <c r="AT2350" s="17">
        <f t="shared" ref="AT2350:AV2350" si="6304">AT2351+AT2356+AT2361</f>
        <v>0</v>
      </c>
      <c r="AU2350" s="17">
        <f t="shared" si="6304"/>
        <v>0</v>
      </c>
      <c r="AV2350" s="17">
        <f t="shared" si="6304"/>
        <v>0</v>
      </c>
      <c r="AW2350" s="17">
        <f t="shared" si="6225"/>
        <v>104487.04700000001</v>
      </c>
      <c r="AX2350" s="17">
        <f t="shared" si="6226"/>
        <v>120040.31</v>
      </c>
      <c r="AY2350" s="17">
        <f t="shared" si="6227"/>
        <v>96959.69</v>
      </c>
      <c r="AZ2350" s="17">
        <f t="shared" ref="AZ2350:BB2350" si="6305">AZ2351+AZ2356+AZ2361</f>
        <v>-3935.5</v>
      </c>
      <c r="BA2350" s="17">
        <f t="shared" si="6305"/>
        <v>-35560.129999999997</v>
      </c>
      <c r="BB2350" s="17">
        <f t="shared" si="6305"/>
        <v>35560.129999999997</v>
      </c>
      <c r="BC2350" s="17">
        <f t="shared" si="6204"/>
        <v>100551.54700000001</v>
      </c>
      <c r="BD2350" s="17">
        <f t="shared" si="6205"/>
        <v>84480.18</v>
      </c>
      <c r="BE2350" s="17">
        <f t="shared" si="6206"/>
        <v>132519.82</v>
      </c>
      <c r="BF2350" s="17">
        <f t="shared" ref="BF2350:BH2350" si="6306">BF2351+BF2356+BF2361</f>
        <v>1060.482</v>
      </c>
      <c r="BG2350" s="17">
        <f t="shared" si="6306"/>
        <v>0</v>
      </c>
      <c r="BH2350" s="17">
        <f t="shared" si="6306"/>
        <v>0</v>
      </c>
      <c r="BI2350" s="18">
        <f t="shared" si="6201"/>
        <v>101612.02900000001</v>
      </c>
      <c r="BJ2350" s="18">
        <f t="shared" si="6202"/>
        <v>84480.18</v>
      </c>
      <c r="BK2350" s="18">
        <f t="shared" si="6203"/>
        <v>132519.82</v>
      </c>
      <c r="BL2350" s="17">
        <f t="shared" ref="BL2350:BN2350" si="6307">BL2351+BL2356+BL2361</f>
        <v>-16083.43</v>
      </c>
      <c r="BM2350" s="17">
        <f t="shared" si="6307"/>
        <v>9695.5</v>
      </c>
      <c r="BN2350" s="17">
        <f t="shared" si="6307"/>
        <v>0</v>
      </c>
      <c r="BO2350" s="17">
        <f t="shared" si="6285"/>
        <v>85528.599000000017</v>
      </c>
      <c r="BP2350" s="17">
        <f t="shared" si="6286"/>
        <v>94175.679999999993</v>
      </c>
      <c r="BQ2350" s="17">
        <f t="shared" si="6287"/>
        <v>132519.82</v>
      </c>
      <c r="BR2350" s="17">
        <f t="shared" ref="BR2350:BT2350" si="6308">BR2351+BR2356+BR2361</f>
        <v>0</v>
      </c>
      <c r="BS2350" s="17">
        <f t="shared" si="6308"/>
        <v>0</v>
      </c>
      <c r="BT2350" s="17">
        <f t="shared" si="6308"/>
        <v>0</v>
      </c>
      <c r="BU2350" s="17">
        <f t="shared" si="6276"/>
        <v>85528.599000000017</v>
      </c>
      <c r="BV2350" s="17">
        <f t="shared" si="6277"/>
        <v>94175.679999999993</v>
      </c>
      <c r="BW2350" s="17">
        <f t="shared" si="6278"/>
        <v>132519.82</v>
      </c>
      <c r="BX2350" s="17">
        <f t="shared" ref="BX2350:BZ2350" si="6309">BX2351+BX2356+BX2361</f>
        <v>-149.083</v>
      </c>
      <c r="BY2350" s="17">
        <f t="shared" si="6309"/>
        <v>0</v>
      </c>
      <c r="BZ2350" s="17">
        <f t="shared" si="6309"/>
        <v>0</v>
      </c>
      <c r="CA2350" s="17">
        <f t="shared" si="6229"/>
        <v>85379.516000000018</v>
      </c>
      <c r="CB2350" s="17">
        <f t="shared" si="6230"/>
        <v>94175.679999999993</v>
      </c>
      <c r="CC2350" s="17">
        <f t="shared" si="6231"/>
        <v>132519.82</v>
      </c>
      <c r="CD2350" s="17">
        <f t="shared" si="6299"/>
        <v>0</v>
      </c>
      <c r="CE2350" s="26"/>
      <c r="CF2350" s="33"/>
      <c r="CG2350" s="37"/>
      <c r="CH2350" s="37"/>
      <c r="CI2350" s="37"/>
      <c r="CJ2350" s="37"/>
      <c r="CK2350" s="37"/>
      <c r="CL2350" s="37"/>
      <c r="CM2350" s="37"/>
      <c r="CN2350" s="37"/>
      <c r="CO2350" s="37"/>
      <c r="CP2350" s="37"/>
      <c r="CQ2350" s="37"/>
      <c r="CR2350" s="37"/>
      <c r="CS2350" s="37"/>
      <c r="CT2350" s="37"/>
      <c r="CU2350" s="37"/>
      <c r="CV2350" s="37"/>
      <c r="CW2350" s="37"/>
      <c r="CX2350" s="37"/>
      <c r="CY2350" s="37"/>
      <c r="CZ2350" s="37"/>
      <c r="DA2350" s="37"/>
      <c r="DB2350" s="37"/>
      <c r="DC2350" s="37"/>
      <c r="DD2350" s="37"/>
      <c r="DE2350" s="37"/>
      <c r="DF2350" s="37"/>
      <c r="DG2350" s="37"/>
      <c r="DH2350" s="37"/>
      <c r="DI2350" s="37"/>
      <c r="DJ2350" s="37"/>
      <c r="DK2350" s="37"/>
      <c r="DL2350" s="37"/>
      <c r="DM2350" s="37"/>
      <c r="DN2350" s="37"/>
      <c r="DO2350" s="37"/>
    </row>
    <row r="2351" spans="1:119" ht="62.4" x14ac:dyDescent="0.3">
      <c r="A2351" s="41" t="s">
        <v>404</v>
      </c>
      <c r="B2351" s="39"/>
      <c r="C2351" s="41"/>
      <c r="D2351" s="41"/>
      <c r="E2351" s="14" t="s">
        <v>1134</v>
      </c>
      <c r="F2351" s="18">
        <f t="shared" ref="F2351:K2354" si="6310">F2352</f>
        <v>15000</v>
      </c>
      <c r="G2351" s="18">
        <f t="shared" si="6310"/>
        <v>27000</v>
      </c>
      <c r="H2351" s="18">
        <f t="shared" si="6310"/>
        <v>15000</v>
      </c>
      <c r="I2351" s="18">
        <f t="shared" si="6310"/>
        <v>0</v>
      </c>
      <c r="J2351" s="18">
        <f t="shared" si="6310"/>
        <v>0</v>
      </c>
      <c r="K2351" s="18">
        <f t="shared" si="6310"/>
        <v>0</v>
      </c>
      <c r="L2351" s="18">
        <f t="shared" si="6210"/>
        <v>15000</v>
      </c>
      <c r="M2351" s="18">
        <f t="shared" si="6211"/>
        <v>27000</v>
      </c>
      <c r="N2351" s="18">
        <f t="shared" si="6212"/>
        <v>15000</v>
      </c>
      <c r="O2351" s="18">
        <f t="shared" ref="O2351:S2354" si="6311">O2352</f>
        <v>0</v>
      </c>
      <c r="P2351" s="18">
        <f t="shared" si="6311"/>
        <v>0</v>
      </c>
      <c r="Q2351" s="18">
        <f t="shared" si="6311"/>
        <v>0</v>
      </c>
      <c r="R2351" s="18">
        <f t="shared" si="6311"/>
        <v>0</v>
      </c>
      <c r="S2351" s="18">
        <f t="shared" si="6311"/>
        <v>0</v>
      </c>
      <c r="T2351" s="18">
        <f t="shared" si="6282"/>
        <v>15000</v>
      </c>
      <c r="U2351" s="18">
        <f t="shared" si="6283"/>
        <v>27000</v>
      </c>
      <c r="V2351" s="18">
        <f t="shared" si="6284"/>
        <v>15000</v>
      </c>
      <c r="W2351" s="18">
        <f t="shared" ref="W2351:CD2354" si="6312">W2352</f>
        <v>0</v>
      </c>
      <c r="X2351" s="18">
        <f t="shared" si="6312"/>
        <v>0</v>
      </c>
      <c r="Y2351" s="18">
        <f t="shared" si="6312"/>
        <v>0</v>
      </c>
      <c r="Z2351" s="18">
        <f t="shared" si="6312"/>
        <v>0</v>
      </c>
      <c r="AA2351" s="18">
        <f t="shared" si="6312"/>
        <v>0</v>
      </c>
      <c r="AB2351" s="18">
        <f t="shared" si="6312"/>
        <v>0</v>
      </c>
      <c r="AC2351" s="18">
        <f t="shared" si="6244"/>
        <v>15000</v>
      </c>
      <c r="AD2351" s="18">
        <f t="shared" si="6245"/>
        <v>27000</v>
      </c>
      <c r="AE2351" s="18">
        <f t="shared" si="6246"/>
        <v>15000</v>
      </c>
      <c r="AF2351" s="18">
        <f t="shared" si="6312"/>
        <v>-15000</v>
      </c>
      <c r="AG2351" s="18">
        <f t="shared" si="6312"/>
        <v>13040.31</v>
      </c>
      <c r="AH2351" s="18">
        <f t="shared" si="6312"/>
        <v>1959.69</v>
      </c>
      <c r="AI2351" s="18">
        <f t="shared" si="6293"/>
        <v>0</v>
      </c>
      <c r="AJ2351" s="18">
        <f t="shared" si="6294"/>
        <v>40040.31</v>
      </c>
      <c r="AK2351" s="18">
        <f t="shared" si="6295"/>
        <v>16959.689999999999</v>
      </c>
      <c r="AL2351" s="18">
        <f t="shared" si="6312"/>
        <v>0</v>
      </c>
      <c r="AM2351" s="18">
        <f t="shared" si="6296"/>
        <v>0</v>
      </c>
      <c r="AN2351" s="18">
        <f t="shared" si="6312"/>
        <v>0</v>
      </c>
      <c r="AO2351" s="18">
        <f t="shared" si="6312"/>
        <v>0</v>
      </c>
      <c r="AP2351" s="18">
        <f t="shared" si="6312"/>
        <v>0</v>
      </c>
      <c r="AQ2351" s="18">
        <f t="shared" si="6222"/>
        <v>0</v>
      </c>
      <c r="AR2351" s="18">
        <f t="shared" si="6223"/>
        <v>40040.31</v>
      </c>
      <c r="AS2351" s="18">
        <f t="shared" si="6224"/>
        <v>16959.689999999999</v>
      </c>
      <c r="AT2351" s="18">
        <f t="shared" si="6312"/>
        <v>0</v>
      </c>
      <c r="AU2351" s="18">
        <f t="shared" si="6312"/>
        <v>0</v>
      </c>
      <c r="AV2351" s="18">
        <f t="shared" si="6312"/>
        <v>0</v>
      </c>
      <c r="AW2351" s="18">
        <f t="shared" si="6225"/>
        <v>0</v>
      </c>
      <c r="AX2351" s="18">
        <f t="shared" si="6226"/>
        <v>40040.31</v>
      </c>
      <c r="AY2351" s="18">
        <f t="shared" si="6227"/>
        <v>16959.689999999999</v>
      </c>
      <c r="AZ2351" s="18">
        <f t="shared" si="6312"/>
        <v>0</v>
      </c>
      <c r="BA2351" s="18">
        <f t="shared" si="6312"/>
        <v>-35560.129999999997</v>
      </c>
      <c r="BB2351" s="18">
        <f t="shared" si="6312"/>
        <v>35560.129999999997</v>
      </c>
      <c r="BC2351" s="18">
        <f t="shared" si="6204"/>
        <v>0</v>
      </c>
      <c r="BD2351" s="18">
        <f t="shared" si="6205"/>
        <v>4480.18</v>
      </c>
      <c r="BE2351" s="18">
        <f t="shared" si="6206"/>
        <v>52519.819999999992</v>
      </c>
      <c r="BF2351" s="18">
        <f t="shared" si="6312"/>
        <v>0</v>
      </c>
      <c r="BG2351" s="18">
        <f t="shared" si="6312"/>
        <v>0</v>
      </c>
      <c r="BH2351" s="18">
        <f t="shared" si="6312"/>
        <v>0</v>
      </c>
      <c r="BI2351" s="18">
        <f t="shared" si="6201"/>
        <v>0</v>
      </c>
      <c r="BJ2351" s="18">
        <f t="shared" si="6202"/>
        <v>4480.18</v>
      </c>
      <c r="BK2351" s="18">
        <f t="shared" si="6203"/>
        <v>52519.819999999992</v>
      </c>
      <c r="BL2351" s="18">
        <f t="shared" si="6312"/>
        <v>0</v>
      </c>
      <c r="BM2351" s="18">
        <f t="shared" si="6312"/>
        <v>0</v>
      </c>
      <c r="BN2351" s="18">
        <f t="shared" si="6312"/>
        <v>0</v>
      </c>
      <c r="BO2351" s="18">
        <f t="shared" si="6285"/>
        <v>0</v>
      </c>
      <c r="BP2351" s="18">
        <f t="shared" si="6286"/>
        <v>4480.18</v>
      </c>
      <c r="BQ2351" s="18">
        <f t="shared" si="6287"/>
        <v>52519.819999999992</v>
      </c>
      <c r="BR2351" s="18">
        <f t="shared" si="6312"/>
        <v>0</v>
      </c>
      <c r="BS2351" s="18">
        <f t="shared" si="6312"/>
        <v>0</v>
      </c>
      <c r="BT2351" s="18">
        <f t="shared" si="6312"/>
        <v>0</v>
      </c>
      <c r="BU2351" s="18">
        <f t="shared" si="6276"/>
        <v>0</v>
      </c>
      <c r="BV2351" s="18">
        <f t="shared" si="6277"/>
        <v>4480.18</v>
      </c>
      <c r="BW2351" s="18">
        <f t="shared" si="6278"/>
        <v>52519.819999999992</v>
      </c>
      <c r="BX2351" s="18">
        <f t="shared" si="6312"/>
        <v>0</v>
      </c>
      <c r="BY2351" s="18">
        <f t="shared" si="6312"/>
        <v>0</v>
      </c>
      <c r="BZ2351" s="18">
        <f t="shared" si="6312"/>
        <v>0</v>
      </c>
      <c r="CA2351" s="18">
        <f t="shared" si="6229"/>
        <v>0</v>
      </c>
      <c r="CB2351" s="18">
        <f t="shared" si="6230"/>
        <v>4480.18</v>
      </c>
      <c r="CC2351" s="18">
        <f t="shared" si="6231"/>
        <v>52519.819999999992</v>
      </c>
      <c r="CD2351" s="18">
        <f t="shared" si="6312"/>
        <v>0</v>
      </c>
      <c r="CE2351" s="27"/>
      <c r="CF2351" s="33"/>
    </row>
    <row r="2352" spans="1:119" ht="31.2" x14ac:dyDescent="0.3">
      <c r="A2352" s="41" t="s">
        <v>762</v>
      </c>
      <c r="B2352" s="39"/>
      <c r="C2352" s="41"/>
      <c r="D2352" s="41"/>
      <c r="E2352" s="14" t="s">
        <v>765</v>
      </c>
      <c r="F2352" s="18">
        <f t="shared" si="6310"/>
        <v>15000</v>
      </c>
      <c r="G2352" s="18">
        <f t="shared" si="6310"/>
        <v>27000</v>
      </c>
      <c r="H2352" s="18">
        <f t="shared" si="6310"/>
        <v>15000</v>
      </c>
      <c r="I2352" s="18">
        <f t="shared" si="6310"/>
        <v>0</v>
      </c>
      <c r="J2352" s="18">
        <f t="shared" si="6310"/>
        <v>0</v>
      </c>
      <c r="K2352" s="18">
        <f t="shared" si="6310"/>
        <v>0</v>
      </c>
      <c r="L2352" s="18">
        <f t="shared" si="6210"/>
        <v>15000</v>
      </c>
      <c r="M2352" s="18">
        <f t="shared" si="6211"/>
        <v>27000</v>
      </c>
      <c r="N2352" s="18">
        <f t="shared" si="6212"/>
        <v>15000</v>
      </c>
      <c r="O2352" s="18">
        <f t="shared" si="6311"/>
        <v>0</v>
      </c>
      <c r="P2352" s="18">
        <f t="shared" si="6311"/>
        <v>0</v>
      </c>
      <c r="Q2352" s="18">
        <f t="shared" si="6311"/>
        <v>0</v>
      </c>
      <c r="R2352" s="18">
        <f t="shared" si="6311"/>
        <v>0</v>
      </c>
      <c r="S2352" s="18">
        <f t="shared" si="6311"/>
        <v>0</v>
      </c>
      <c r="T2352" s="18">
        <f t="shared" si="6282"/>
        <v>15000</v>
      </c>
      <c r="U2352" s="18">
        <f t="shared" si="6283"/>
        <v>27000</v>
      </c>
      <c r="V2352" s="18">
        <f t="shared" si="6284"/>
        <v>15000</v>
      </c>
      <c r="W2352" s="18">
        <f t="shared" si="6312"/>
        <v>0</v>
      </c>
      <c r="X2352" s="18">
        <f t="shared" si="6312"/>
        <v>0</v>
      </c>
      <c r="Y2352" s="18">
        <f t="shared" si="6312"/>
        <v>0</v>
      </c>
      <c r="Z2352" s="18">
        <f t="shared" si="6312"/>
        <v>0</v>
      </c>
      <c r="AA2352" s="18">
        <f t="shared" si="6312"/>
        <v>0</v>
      </c>
      <c r="AB2352" s="18">
        <f t="shared" si="6312"/>
        <v>0</v>
      </c>
      <c r="AC2352" s="18">
        <f t="shared" si="6244"/>
        <v>15000</v>
      </c>
      <c r="AD2352" s="18">
        <f t="shared" si="6245"/>
        <v>27000</v>
      </c>
      <c r="AE2352" s="18">
        <f t="shared" si="6246"/>
        <v>15000</v>
      </c>
      <c r="AF2352" s="18">
        <f t="shared" si="6312"/>
        <v>-15000</v>
      </c>
      <c r="AG2352" s="18">
        <f t="shared" si="6312"/>
        <v>13040.31</v>
      </c>
      <c r="AH2352" s="18">
        <f t="shared" si="6312"/>
        <v>1959.69</v>
      </c>
      <c r="AI2352" s="18">
        <f t="shared" si="6293"/>
        <v>0</v>
      </c>
      <c r="AJ2352" s="18">
        <f t="shared" si="6294"/>
        <v>40040.31</v>
      </c>
      <c r="AK2352" s="18">
        <f t="shared" si="6295"/>
        <v>16959.689999999999</v>
      </c>
      <c r="AL2352" s="18">
        <f t="shared" si="6312"/>
        <v>0</v>
      </c>
      <c r="AM2352" s="18">
        <f t="shared" si="6296"/>
        <v>0</v>
      </c>
      <c r="AN2352" s="18">
        <f t="shared" si="6312"/>
        <v>0</v>
      </c>
      <c r="AO2352" s="18">
        <f t="shared" si="6312"/>
        <v>0</v>
      </c>
      <c r="AP2352" s="18">
        <f t="shared" si="6312"/>
        <v>0</v>
      </c>
      <c r="AQ2352" s="18">
        <f t="shared" si="6222"/>
        <v>0</v>
      </c>
      <c r="AR2352" s="18">
        <f t="shared" si="6223"/>
        <v>40040.31</v>
      </c>
      <c r="AS2352" s="18">
        <f t="shared" si="6224"/>
        <v>16959.689999999999</v>
      </c>
      <c r="AT2352" s="18">
        <f t="shared" si="6312"/>
        <v>0</v>
      </c>
      <c r="AU2352" s="18">
        <f t="shared" si="6312"/>
        <v>0</v>
      </c>
      <c r="AV2352" s="18">
        <f t="shared" si="6312"/>
        <v>0</v>
      </c>
      <c r="AW2352" s="18">
        <f t="shared" si="6225"/>
        <v>0</v>
      </c>
      <c r="AX2352" s="18">
        <f t="shared" si="6226"/>
        <v>40040.31</v>
      </c>
      <c r="AY2352" s="18">
        <f t="shared" si="6227"/>
        <v>16959.689999999999</v>
      </c>
      <c r="AZ2352" s="18">
        <f t="shared" si="6312"/>
        <v>0</v>
      </c>
      <c r="BA2352" s="18">
        <f t="shared" si="6312"/>
        <v>-35560.129999999997</v>
      </c>
      <c r="BB2352" s="18">
        <f t="shared" si="6312"/>
        <v>35560.129999999997</v>
      </c>
      <c r="BC2352" s="18">
        <f t="shared" si="6204"/>
        <v>0</v>
      </c>
      <c r="BD2352" s="18">
        <f t="shared" si="6205"/>
        <v>4480.18</v>
      </c>
      <c r="BE2352" s="18">
        <f t="shared" si="6206"/>
        <v>52519.819999999992</v>
      </c>
      <c r="BF2352" s="18">
        <f t="shared" si="6312"/>
        <v>0</v>
      </c>
      <c r="BG2352" s="18">
        <f t="shared" si="6312"/>
        <v>0</v>
      </c>
      <c r="BH2352" s="18">
        <f t="shared" si="6312"/>
        <v>0</v>
      </c>
      <c r="BI2352" s="18">
        <f t="shared" si="6201"/>
        <v>0</v>
      </c>
      <c r="BJ2352" s="18">
        <f t="shared" si="6202"/>
        <v>4480.18</v>
      </c>
      <c r="BK2352" s="18">
        <f t="shared" si="6203"/>
        <v>52519.819999999992</v>
      </c>
      <c r="BL2352" s="18">
        <f t="shared" si="6312"/>
        <v>0</v>
      </c>
      <c r="BM2352" s="18">
        <f t="shared" si="6312"/>
        <v>0</v>
      </c>
      <c r="BN2352" s="18">
        <f t="shared" si="6312"/>
        <v>0</v>
      </c>
      <c r="BO2352" s="18">
        <f t="shared" si="6285"/>
        <v>0</v>
      </c>
      <c r="BP2352" s="18">
        <f t="shared" si="6286"/>
        <v>4480.18</v>
      </c>
      <c r="BQ2352" s="18">
        <f t="shared" si="6287"/>
        <v>52519.819999999992</v>
      </c>
      <c r="BR2352" s="18">
        <f t="shared" si="6312"/>
        <v>0</v>
      </c>
      <c r="BS2352" s="18">
        <f t="shared" si="6312"/>
        <v>0</v>
      </c>
      <c r="BT2352" s="18">
        <f t="shared" si="6312"/>
        <v>0</v>
      </c>
      <c r="BU2352" s="18">
        <f t="shared" si="6276"/>
        <v>0</v>
      </c>
      <c r="BV2352" s="18">
        <f t="shared" si="6277"/>
        <v>4480.18</v>
      </c>
      <c r="BW2352" s="18">
        <f t="shared" si="6278"/>
        <v>52519.819999999992</v>
      </c>
      <c r="BX2352" s="18">
        <f t="shared" si="6312"/>
        <v>0</v>
      </c>
      <c r="BY2352" s="18">
        <f t="shared" si="6312"/>
        <v>0</v>
      </c>
      <c r="BZ2352" s="18">
        <f t="shared" si="6312"/>
        <v>0</v>
      </c>
      <c r="CA2352" s="18">
        <f t="shared" si="6229"/>
        <v>0</v>
      </c>
      <c r="CB2352" s="18">
        <f t="shared" si="6230"/>
        <v>4480.18</v>
      </c>
      <c r="CC2352" s="18">
        <f t="shared" si="6231"/>
        <v>52519.819999999992</v>
      </c>
      <c r="CD2352" s="18">
        <f t="shared" si="6312"/>
        <v>0</v>
      </c>
      <c r="CE2352" s="27"/>
      <c r="CF2352" s="33"/>
    </row>
    <row r="2353" spans="1:84" ht="46.8" x14ac:dyDescent="0.3">
      <c r="A2353" s="41" t="s">
        <v>762</v>
      </c>
      <c r="B2353" s="39">
        <v>400</v>
      </c>
      <c r="C2353" s="41"/>
      <c r="D2353" s="41"/>
      <c r="E2353" s="14" t="s">
        <v>553</v>
      </c>
      <c r="F2353" s="18">
        <f t="shared" si="6310"/>
        <v>15000</v>
      </c>
      <c r="G2353" s="18">
        <f t="shared" si="6310"/>
        <v>27000</v>
      </c>
      <c r="H2353" s="18">
        <f t="shared" si="6310"/>
        <v>15000</v>
      </c>
      <c r="I2353" s="18">
        <f t="shared" si="6310"/>
        <v>0</v>
      </c>
      <c r="J2353" s="18">
        <f t="shared" si="6310"/>
        <v>0</v>
      </c>
      <c r="K2353" s="18">
        <f t="shared" si="6310"/>
        <v>0</v>
      </c>
      <c r="L2353" s="18">
        <f t="shared" si="6210"/>
        <v>15000</v>
      </c>
      <c r="M2353" s="18">
        <f t="shared" si="6211"/>
        <v>27000</v>
      </c>
      <c r="N2353" s="18">
        <f t="shared" si="6212"/>
        <v>15000</v>
      </c>
      <c r="O2353" s="18">
        <f t="shared" si="6311"/>
        <v>0</v>
      </c>
      <c r="P2353" s="18">
        <f t="shared" si="6311"/>
        <v>0</v>
      </c>
      <c r="Q2353" s="18">
        <f t="shared" si="6311"/>
        <v>0</v>
      </c>
      <c r="R2353" s="18">
        <f t="shared" si="6311"/>
        <v>0</v>
      </c>
      <c r="S2353" s="18">
        <f t="shared" si="6311"/>
        <v>0</v>
      </c>
      <c r="T2353" s="18">
        <f t="shared" si="6282"/>
        <v>15000</v>
      </c>
      <c r="U2353" s="18">
        <f t="shared" si="6283"/>
        <v>27000</v>
      </c>
      <c r="V2353" s="18">
        <f t="shared" si="6284"/>
        <v>15000</v>
      </c>
      <c r="W2353" s="18">
        <f t="shared" si="6312"/>
        <v>0</v>
      </c>
      <c r="X2353" s="18">
        <f t="shared" si="6312"/>
        <v>0</v>
      </c>
      <c r="Y2353" s="18">
        <f t="shared" si="6312"/>
        <v>0</v>
      </c>
      <c r="Z2353" s="18">
        <f t="shared" si="6312"/>
        <v>0</v>
      </c>
      <c r="AA2353" s="18">
        <f t="shared" si="6312"/>
        <v>0</v>
      </c>
      <c r="AB2353" s="18">
        <f t="shared" si="6312"/>
        <v>0</v>
      </c>
      <c r="AC2353" s="18">
        <f t="shared" si="6244"/>
        <v>15000</v>
      </c>
      <c r="AD2353" s="18">
        <f t="shared" si="6245"/>
        <v>27000</v>
      </c>
      <c r="AE2353" s="18">
        <f t="shared" si="6246"/>
        <v>15000</v>
      </c>
      <c r="AF2353" s="18">
        <f t="shared" si="6312"/>
        <v>-15000</v>
      </c>
      <c r="AG2353" s="18">
        <f t="shared" si="6312"/>
        <v>13040.31</v>
      </c>
      <c r="AH2353" s="18">
        <f t="shared" si="6312"/>
        <v>1959.69</v>
      </c>
      <c r="AI2353" s="18">
        <f t="shared" si="6293"/>
        <v>0</v>
      </c>
      <c r="AJ2353" s="18">
        <f t="shared" si="6294"/>
        <v>40040.31</v>
      </c>
      <c r="AK2353" s="18">
        <f t="shared" si="6295"/>
        <v>16959.689999999999</v>
      </c>
      <c r="AL2353" s="18">
        <f t="shared" si="6312"/>
        <v>0</v>
      </c>
      <c r="AM2353" s="18">
        <f t="shared" si="6296"/>
        <v>0</v>
      </c>
      <c r="AN2353" s="18">
        <f t="shared" si="6312"/>
        <v>0</v>
      </c>
      <c r="AO2353" s="18">
        <f t="shared" si="6312"/>
        <v>0</v>
      </c>
      <c r="AP2353" s="18">
        <f t="shared" si="6312"/>
        <v>0</v>
      </c>
      <c r="AQ2353" s="18">
        <f t="shared" si="6222"/>
        <v>0</v>
      </c>
      <c r="AR2353" s="18">
        <f t="shared" si="6223"/>
        <v>40040.31</v>
      </c>
      <c r="AS2353" s="18">
        <f t="shared" si="6224"/>
        <v>16959.689999999999</v>
      </c>
      <c r="AT2353" s="18">
        <f t="shared" si="6312"/>
        <v>0</v>
      </c>
      <c r="AU2353" s="18">
        <f t="shared" si="6312"/>
        <v>0</v>
      </c>
      <c r="AV2353" s="18">
        <f t="shared" si="6312"/>
        <v>0</v>
      </c>
      <c r="AW2353" s="18">
        <f t="shared" si="6225"/>
        <v>0</v>
      </c>
      <c r="AX2353" s="18">
        <f t="shared" si="6226"/>
        <v>40040.31</v>
      </c>
      <c r="AY2353" s="18">
        <f t="shared" si="6227"/>
        <v>16959.689999999999</v>
      </c>
      <c r="AZ2353" s="18">
        <f t="shared" si="6312"/>
        <v>0</v>
      </c>
      <c r="BA2353" s="18">
        <f t="shared" si="6312"/>
        <v>-35560.129999999997</v>
      </c>
      <c r="BB2353" s="18">
        <f t="shared" si="6312"/>
        <v>35560.129999999997</v>
      </c>
      <c r="BC2353" s="18">
        <f t="shared" si="6204"/>
        <v>0</v>
      </c>
      <c r="BD2353" s="18">
        <f t="shared" si="6205"/>
        <v>4480.18</v>
      </c>
      <c r="BE2353" s="18">
        <f t="shared" si="6206"/>
        <v>52519.819999999992</v>
      </c>
      <c r="BF2353" s="18">
        <f t="shared" si="6312"/>
        <v>0</v>
      </c>
      <c r="BG2353" s="18">
        <f t="shared" si="6312"/>
        <v>0</v>
      </c>
      <c r="BH2353" s="18">
        <f t="shared" si="6312"/>
        <v>0</v>
      </c>
      <c r="BI2353" s="18">
        <f t="shared" si="6201"/>
        <v>0</v>
      </c>
      <c r="BJ2353" s="18">
        <f t="shared" si="6202"/>
        <v>4480.18</v>
      </c>
      <c r="BK2353" s="18">
        <f t="shared" si="6203"/>
        <v>52519.819999999992</v>
      </c>
      <c r="BL2353" s="18">
        <f t="shared" si="6312"/>
        <v>0</v>
      </c>
      <c r="BM2353" s="18">
        <f t="shared" si="6312"/>
        <v>0</v>
      </c>
      <c r="BN2353" s="18">
        <f t="shared" si="6312"/>
        <v>0</v>
      </c>
      <c r="BO2353" s="18">
        <f t="shared" si="6285"/>
        <v>0</v>
      </c>
      <c r="BP2353" s="18">
        <f t="shared" si="6286"/>
        <v>4480.18</v>
      </c>
      <c r="BQ2353" s="18">
        <f t="shared" si="6287"/>
        <v>52519.819999999992</v>
      </c>
      <c r="BR2353" s="18">
        <f t="shared" si="6312"/>
        <v>0</v>
      </c>
      <c r="BS2353" s="18">
        <f t="shared" si="6312"/>
        <v>0</v>
      </c>
      <c r="BT2353" s="18">
        <f t="shared" si="6312"/>
        <v>0</v>
      </c>
      <c r="BU2353" s="18">
        <f t="shared" si="6276"/>
        <v>0</v>
      </c>
      <c r="BV2353" s="18">
        <f t="shared" si="6277"/>
        <v>4480.18</v>
      </c>
      <c r="BW2353" s="18">
        <f t="shared" si="6278"/>
        <v>52519.819999999992</v>
      </c>
      <c r="BX2353" s="18">
        <f t="shared" si="6312"/>
        <v>0</v>
      </c>
      <c r="BY2353" s="18">
        <f t="shared" si="6312"/>
        <v>0</v>
      </c>
      <c r="BZ2353" s="18">
        <f t="shared" si="6312"/>
        <v>0</v>
      </c>
      <c r="CA2353" s="18">
        <f t="shared" si="6229"/>
        <v>0</v>
      </c>
      <c r="CB2353" s="18">
        <f t="shared" si="6230"/>
        <v>4480.18</v>
      </c>
      <c r="CC2353" s="18">
        <f t="shared" si="6231"/>
        <v>52519.819999999992</v>
      </c>
      <c r="CD2353" s="18">
        <f t="shared" si="6312"/>
        <v>0</v>
      </c>
      <c r="CE2353" s="27"/>
      <c r="CF2353" s="33"/>
    </row>
    <row r="2354" spans="1:84" x14ac:dyDescent="0.3">
      <c r="A2354" s="41" t="s">
        <v>762</v>
      </c>
      <c r="B2354" s="39">
        <v>410</v>
      </c>
      <c r="C2354" s="41"/>
      <c r="D2354" s="41"/>
      <c r="E2354" s="14" t="s">
        <v>566</v>
      </c>
      <c r="F2354" s="18">
        <f t="shared" si="6310"/>
        <v>15000</v>
      </c>
      <c r="G2354" s="18">
        <f t="shared" si="6310"/>
        <v>27000</v>
      </c>
      <c r="H2354" s="18">
        <f t="shared" si="6310"/>
        <v>15000</v>
      </c>
      <c r="I2354" s="18">
        <f t="shared" si="6310"/>
        <v>0</v>
      </c>
      <c r="J2354" s="18">
        <f t="shared" si="6310"/>
        <v>0</v>
      </c>
      <c r="K2354" s="18">
        <f t="shared" si="6310"/>
        <v>0</v>
      </c>
      <c r="L2354" s="18">
        <f t="shared" si="6210"/>
        <v>15000</v>
      </c>
      <c r="M2354" s="18">
        <f t="shared" si="6211"/>
        <v>27000</v>
      </c>
      <c r="N2354" s="18">
        <f t="shared" si="6212"/>
        <v>15000</v>
      </c>
      <c r="O2354" s="18">
        <f t="shared" si="6311"/>
        <v>0</v>
      </c>
      <c r="P2354" s="18">
        <f t="shared" si="6311"/>
        <v>0</v>
      </c>
      <c r="Q2354" s="18">
        <f t="shared" si="6311"/>
        <v>0</v>
      </c>
      <c r="R2354" s="18">
        <f t="shared" si="6311"/>
        <v>0</v>
      </c>
      <c r="S2354" s="18">
        <f t="shared" si="6311"/>
        <v>0</v>
      </c>
      <c r="T2354" s="18">
        <f t="shared" si="6282"/>
        <v>15000</v>
      </c>
      <c r="U2354" s="18">
        <f t="shared" si="6283"/>
        <v>27000</v>
      </c>
      <c r="V2354" s="18">
        <f t="shared" si="6284"/>
        <v>15000</v>
      </c>
      <c r="W2354" s="18">
        <f t="shared" si="6312"/>
        <v>0</v>
      </c>
      <c r="X2354" s="18">
        <f t="shared" si="6312"/>
        <v>0</v>
      </c>
      <c r="Y2354" s="18">
        <f t="shared" si="6312"/>
        <v>0</v>
      </c>
      <c r="Z2354" s="18">
        <f t="shared" si="6312"/>
        <v>0</v>
      </c>
      <c r="AA2354" s="18">
        <f t="shared" si="6312"/>
        <v>0</v>
      </c>
      <c r="AB2354" s="18">
        <f t="shared" si="6312"/>
        <v>0</v>
      </c>
      <c r="AC2354" s="18">
        <f t="shared" si="6244"/>
        <v>15000</v>
      </c>
      <c r="AD2354" s="18">
        <f t="shared" si="6245"/>
        <v>27000</v>
      </c>
      <c r="AE2354" s="18">
        <f t="shared" si="6246"/>
        <v>15000</v>
      </c>
      <c r="AF2354" s="18">
        <f t="shared" si="6312"/>
        <v>-15000</v>
      </c>
      <c r="AG2354" s="18">
        <f t="shared" si="6312"/>
        <v>13040.31</v>
      </c>
      <c r="AH2354" s="18">
        <f t="shared" si="6312"/>
        <v>1959.69</v>
      </c>
      <c r="AI2354" s="18">
        <f t="shared" si="6293"/>
        <v>0</v>
      </c>
      <c r="AJ2354" s="18">
        <f t="shared" si="6294"/>
        <v>40040.31</v>
      </c>
      <c r="AK2354" s="18">
        <f t="shared" si="6295"/>
        <v>16959.689999999999</v>
      </c>
      <c r="AL2354" s="18">
        <f t="shared" si="6312"/>
        <v>0</v>
      </c>
      <c r="AM2354" s="18">
        <f t="shared" si="6296"/>
        <v>0</v>
      </c>
      <c r="AN2354" s="18">
        <f t="shared" si="6312"/>
        <v>0</v>
      </c>
      <c r="AO2354" s="18">
        <f t="shared" si="6312"/>
        <v>0</v>
      </c>
      <c r="AP2354" s="18">
        <f t="shared" si="6312"/>
        <v>0</v>
      </c>
      <c r="AQ2354" s="18">
        <f t="shared" si="6222"/>
        <v>0</v>
      </c>
      <c r="AR2354" s="18">
        <f t="shared" si="6223"/>
        <v>40040.31</v>
      </c>
      <c r="AS2354" s="18">
        <f t="shared" si="6224"/>
        <v>16959.689999999999</v>
      </c>
      <c r="AT2354" s="18">
        <f t="shared" si="6312"/>
        <v>0</v>
      </c>
      <c r="AU2354" s="18">
        <f t="shared" si="6312"/>
        <v>0</v>
      </c>
      <c r="AV2354" s="18">
        <f t="shared" si="6312"/>
        <v>0</v>
      </c>
      <c r="AW2354" s="18">
        <f t="shared" si="6225"/>
        <v>0</v>
      </c>
      <c r="AX2354" s="18">
        <f t="shared" si="6226"/>
        <v>40040.31</v>
      </c>
      <c r="AY2354" s="18">
        <f t="shared" si="6227"/>
        <v>16959.689999999999</v>
      </c>
      <c r="AZ2354" s="18">
        <f t="shared" si="6312"/>
        <v>0</v>
      </c>
      <c r="BA2354" s="18">
        <f t="shared" si="6312"/>
        <v>-35560.129999999997</v>
      </c>
      <c r="BB2354" s="18">
        <f t="shared" si="6312"/>
        <v>35560.129999999997</v>
      </c>
      <c r="BC2354" s="18">
        <f t="shared" si="6204"/>
        <v>0</v>
      </c>
      <c r="BD2354" s="18">
        <f t="shared" si="6205"/>
        <v>4480.18</v>
      </c>
      <c r="BE2354" s="18">
        <f t="shared" si="6206"/>
        <v>52519.819999999992</v>
      </c>
      <c r="BF2354" s="18">
        <f t="shared" si="6312"/>
        <v>0</v>
      </c>
      <c r="BG2354" s="18">
        <f t="shared" si="6312"/>
        <v>0</v>
      </c>
      <c r="BH2354" s="18">
        <f t="shared" si="6312"/>
        <v>0</v>
      </c>
      <c r="BI2354" s="18">
        <f t="shared" si="6201"/>
        <v>0</v>
      </c>
      <c r="BJ2354" s="18">
        <f t="shared" si="6202"/>
        <v>4480.18</v>
      </c>
      <c r="BK2354" s="18">
        <f t="shared" si="6203"/>
        <v>52519.819999999992</v>
      </c>
      <c r="BL2354" s="18">
        <f t="shared" si="6312"/>
        <v>0</v>
      </c>
      <c r="BM2354" s="18">
        <f t="shared" si="6312"/>
        <v>0</v>
      </c>
      <c r="BN2354" s="18">
        <f t="shared" si="6312"/>
        <v>0</v>
      </c>
      <c r="BO2354" s="18">
        <f t="shared" si="6285"/>
        <v>0</v>
      </c>
      <c r="BP2354" s="18">
        <f t="shared" si="6286"/>
        <v>4480.18</v>
      </c>
      <c r="BQ2354" s="18">
        <f t="shared" si="6287"/>
        <v>52519.819999999992</v>
      </c>
      <c r="BR2354" s="18">
        <f t="shared" si="6312"/>
        <v>0</v>
      </c>
      <c r="BS2354" s="18">
        <f t="shared" si="6312"/>
        <v>0</v>
      </c>
      <c r="BT2354" s="18">
        <f t="shared" si="6312"/>
        <v>0</v>
      </c>
      <c r="BU2354" s="18">
        <f t="shared" si="6276"/>
        <v>0</v>
      </c>
      <c r="BV2354" s="18">
        <f t="shared" si="6277"/>
        <v>4480.18</v>
      </c>
      <c r="BW2354" s="18">
        <f t="shared" si="6278"/>
        <v>52519.819999999992</v>
      </c>
      <c r="BX2354" s="18">
        <f t="shared" si="6312"/>
        <v>0</v>
      </c>
      <c r="BY2354" s="18">
        <f t="shared" si="6312"/>
        <v>0</v>
      </c>
      <c r="BZ2354" s="18">
        <f t="shared" si="6312"/>
        <v>0</v>
      </c>
      <c r="CA2354" s="18">
        <f t="shared" si="6229"/>
        <v>0</v>
      </c>
      <c r="CB2354" s="18">
        <f t="shared" si="6230"/>
        <v>4480.18</v>
      </c>
      <c r="CC2354" s="18">
        <f t="shared" si="6231"/>
        <v>52519.819999999992</v>
      </c>
      <c r="CD2354" s="18">
        <f t="shared" si="6312"/>
        <v>0</v>
      </c>
      <c r="CE2354" s="27"/>
      <c r="CF2354" s="33"/>
    </row>
    <row r="2355" spans="1:84" x14ac:dyDescent="0.3">
      <c r="A2355" s="41" t="s">
        <v>762</v>
      </c>
      <c r="B2355" s="39">
        <v>410</v>
      </c>
      <c r="C2355" s="41" t="s">
        <v>198</v>
      </c>
      <c r="D2355" s="41" t="s">
        <v>110</v>
      </c>
      <c r="E2355" s="14" t="s">
        <v>526</v>
      </c>
      <c r="F2355" s="18">
        <v>15000</v>
      </c>
      <c r="G2355" s="18">
        <v>27000</v>
      </c>
      <c r="H2355" s="18">
        <v>15000</v>
      </c>
      <c r="I2355" s="18"/>
      <c r="J2355" s="18"/>
      <c r="K2355" s="18"/>
      <c r="L2355" s="18">
        <f t="shared" si="6210"/>
        <v>15000</v>
      </c>
      <c r="M2355" s="18">
        <f t="shared" si="6211"/>
        <v>27000</v>
      </c>
      <c r="N2355" s="18">
        <f t="shared" si="6212"/>
        <v>15000</v>
      </c>
      <c r="O2355" s="18"/>
      <c r="P2355" s="18"/>
      <c r="Q2355" s="18"/>
      <c r="R2355" s="18"/>
      <c r="S2355" s="18"/>
      <c r="T2355" s="18">
        <f t="shared" si="6282"/>
        <v>15000</v>
      </c>
      <c r="U2355" s="18">
        <f t="shared" si="6283"/>
        <v>27000</v>
      </c>
      <c r="V2355" s="18">
        <f t="shared" si="6284"/>
        <v>15000</v>
      </c>
      <c r="W2355" s="18"/>
      <c r="X2355" s="18"/>
      <c r="Y2355" s="18"/>
      <c r="Z2355" s="18"/>
      <c r="AA2355" s="18"/>
      <c r="AB2355" s="18"/>
      <c r="AC2355" s="18">
        <f t="shared" si="6244"/>
        <v>15000</v>
      </c>
      <c r="AD2355" s="18">
        <f t="shared" si="6245"/>
        <v>27000</v>
      </c>
      <c r="AE2355" s="18">
        <f t="shared" si="6246"/>
        <v>15000</v>
      </c>
      <c r="AF2355" s="18">
        <v>-15000</v>
      </c>
      <c r="AG2355" s="18">
        <v>13040.31</v>
      </c>
      <c r="AH2355" s="18">
        <v>1959.69</v>
      </c>
      <c r="AI2355" s="18">
        <f t="shared" si="6293"/>
        <v>0</v>
      </c>
      <c r="AJ2355" s="18">
        <f t="shared" si="6294"/>
        <v>40040.31</v>
      </c>
      <c r="AK2355" s="18">
        <f t="shared" si="6295"/>
        <v>16959.689999999999</v>
      </c>
      <c r="AL2355" s="18"/>
      <c r="AM2355" s="18">
        <f t="shared" si="6296"/>
        <v>0</v>
      </c>
      <c r="AN2355" s="18"/>
      <c r="AO2355" s="18"/>
      <c r="AP2355" s="18"/>
      <c r="AQ2355" s="18">
        <f t="shared" si="6222"/>
        <v>0</v>
      </c>
      <c r="AR2355" s="18">
        <f t="shared" si="6223"/>
        <v>40040.31</v>
      </c>
      <c r="AS2355" s="18">
        <f t="shared" si="6224"/>
        <v>16959.689999999999</v>
      </c>
      <c r="AT2355" s="18"/>
      <c r="AU2355" s="18"/>
      <c r="AV2355" s="18"/>
      <c r="AW2355" s="18">
        <f t="shared" si="6225"/>
        <v>0</v>
      </c>
      <c r="AX2355" s="18">
        <f t="shared" si="6226"/>
        <v>40040.31</v>
      </c>
      <c r="AY2355" s="18">
        <f t="shared" si="6227"/>
        <v>16959.689999999999</v>
      </c>
      <c r="AZ2355" s="18"/>
      <c r="BA2355" s="18">
        <v>-35560.129999999997</v>
      </c>
      <c r="BB2355" s="18">
        <v>35560.129999999997</v>
      </c>
      <c r="BC2355" s="18">
        <f t="shared" si="6204"/>
        <v>0</v>
      </c>
      <c r="BD2355" s="18">
        <f t="shared" si="6205"/>
        <v>4480.18</v>
      </c>
      <c r="BE2355" s="18">
        <f t="shared" si="6206"/>
        <v>52519.819999999992</v>
      </c>
      <c r="BF2355" s="18"/>
      <c r="BG2355" s="18"/>
      <c r="BH2355" s="18"/>
      <c r="BI2355" s="18">
        <f t="shared" si="6201"/>
        <v>0</v>
      </c>
      <c r="BJ2355" s="18">
        <f t="shared" si="6202"/>
        <v>4480.18</v>
      </c>
      <c r="BK2355" s="18">
        <f t="shared" si="6203"/>
        <v>52519.819999999992</v>
      </c>
      <c r="BL2355" s="18"/>
      <c r="BM2355" s="18"/>
      <c r="BN2355" s="18"/>
      <c r="BO2355" s="18">
        <f t="shared" si="6285"/>
        <v>0</v>
      </c>
      <c r="BP2355" s="18">
        <f t="shared" si="6286"/>
        <v>4480.18</v>
      </c>
      <c r="BQ2355" s="18">
        <f t="shared" si="6287"/>
        <v>52519.819999999992</v>
      </c>
      <c r="BR2355" s="18"/>
      <c r="BS2355" s="18"/>
      <c r="BT2355" s="18"/>
      <c r="BU2355" s="18">
        <f t="shared" si="6276"/>
        <v>0</v>
      </c>
      <c r="BV2355" s="18">
        <f t="shared" si="6277"/>
        <v>4480.18</v>
      </c>
      <c r="BW2355" s="18">
        <f t="shared" si="6278"/>
        <v>52519.819999999992</v>
      </c>
      <c r="BX2355" s="18"/>
      <c r="BY2355" s="18"/>
      <c r="BZ2355" s="18"/>
      <c r="CA2355" s="18">
        <f t="shared" si="6229"/>
        <v>0</v>
      </c>
      <c r="CB2355" s="18">
        <f t="shared" si="6230"/>
        <v>4480.18</v>
      </c>
      <c r="CC2355" s="18">
        <f t="shared" si="6231"/>
        <v>52519.819999999992</v>
      </c>
      <c r="CD2355" s="18"/>
      <c r="CE2355" s="27"/>
      <c r="CF2355" s="33"/>
    </row>
    <row r="2356" spans="1:84" ht="78" x14ac:dyDescent="0.3">
      <c r="A2356" s="41" t="s">
        <v>763</v>
      </c>
      <c r="B2356" s="39"/>
      <c r="C2356" s="41"/>
      <c r="D2356" s="41"/>
      <c r="E2356" s="14" t="s">
        <v>1135</v>
      </c>
      <c r="F2356" s="18">
        <f t="shared" ref="F2356:K2359" si="6313">F2357</f>
        <v>79309</v>
      </c>
      <c r="G2356" s="18">
        <f t="shared" si="6313"/>
        <v>80000</v>
      </c>
      <c r="H2356" s="18">
        <f t="shared" si="6313"/>
        <v>80000</v>
      </c>
      <c r="I2356" s="18">
        <f t="shared" si="6313"/>
        <v>0</v>
      </c>
      <c r="J2356" s="18">
        <f t="shared" si="6313"/>
        <v>0</v>
      </c>
      <c r="K2356" s="18">
        <f t="shared" si="6313"/>
        <v>0</v>
      </c>
      <c r="L2356" s="18">
        <f t="shared" si="6210"/>
        <v>79309</v>
      </c>
      <c r="M2356" s="18">
        <f t="shared" si="6211"/>
        <v>80000</v>
      </c>
      <c r="N2356" s="18">
        <f t="shared" si="6212"/>
        <v>80000</v>
      </c>
      <c r="O2356" s="18">
        <f t="shared" ref="O2356:S2359" si="6314">O2357</f>
        <v>0</v>
      </c>
      <c r="P2356" s="18">
        <f t="shared" si="6314"/>
        <v>0</v>
      </c>
      <c r="Q2356" s="18">
        <f t="shared" si="6314"/>
        <v>0</v>
      </c>
      <c r="R2356" s="18">
        <f t="shared" si="6314"/>
        <v>0</v>
      </c>
      <c r="S2356" s="18">
        <f t="shared" si="6314"/>
        <v>0</v>
      </c>
      <c r="T2356" s="18">
        <f t="shared" si="6282"/>
        <v>79309</v>
      </c>
      <c r="U2356" s="18">
        <f t="shared" si="6283"/>
        <v>80000</v>
      </c>
      <c r="V2356" s="18">
        <f t="shared" si="6284"/>
        <v>80000</v>
      </c>
      <c r="W2356" s="18">
        <f t="shared" ref="W2356:CD2359" si="6315">W2357</f>
        <v>0</v>
      </c>
      <c r="X2356" s="18">
        <f t="shared" si="6315"/>
        <v>0</v>
      </c>
      <c r="Y2356" s="18">
        <f t="shared" si="6315"/>
        <v>0</v>
      </c>
      <c r="Z2356" s="18">
        <f t="shared" si="6315"/>
        <v>0</v>
      </c>
      <c r="AA2356" s="18">
        <f t="shared" si="6315"/>
        <v>0</v>
      </c>
      <c r="AB2356" s="18">
        <f t="shared" si="6315"/>
        <v>0</v>
      </c>
      <c r="AC2356" s="18">
        <f t="shared" si="6244"/>
        <v>79309</v>
      </c>
      <c r="AD2356" s="18">
        <f t="shared" si="6245"/>
        <v>80000</v>
      </c>
      <c r="AE2356" s="18">
        <f t="shared" si="6246"/>
        <v>80000</v>
      </c>
      <c r="AF2356" s="18">
        <f t="shared" si="6315"/>
        <v>0</v>
      </c>
      <c r="AG2356" s="18">
        <f t="shared" si="6315"/>
        <v>-18177.851999999999</v>
      </c>
      <c r="AH2356" s="18">
        <f t="shared" si="6315"/>
        <v>0</v>
      </c>
      <c r="AI2356" s="18">
        <f t="shared" si="6293"/>
        <v>79309</v>
      </c>
      <c r="AJ2356" s="18">
        <f t="shared" si="6294"/>
        <v>61822.148000000001</v>
      </c>
      <c r="AK2356" s="18">
        <f t="shared" si="6295"/>
        <v>80000</v>
      </c>
      <c r="AL2356" s="18">
        <f t="shared" si="6315"/>
        <v>0</v>
      </c>
      <c r="AM2356" s="18">
        <f t="shared" si="6296"/>
        <v>79309</v>
      </c>
      <c r="AN2356" s="18">
        <f t="shared" si="6315"/>
        <v>-1066.5</v>
      </c>
      <c r="AO2356" s="18">
        <f t="shared" si="6315"/>
        <v>0</v>
      </c>
      <c r="AP2356" s="18">
        <f t="shared" si="6315"/>
        <v>0</v>
      </c>
      <c r="AQ2356" s="18">
        <f t="shared" si="6222"/>
        <v>78242.5</v>
      </c>
      <c r="AR2356" s="18">
        <f t="shared" si="6223"/>
        <v>61822.148000000001</v>
      </c>
      <c r="AS2356" s="18">
        <f t="shared" si="6224"/>
        <v>80000</v>
      </c>
      <c r="AT2356" s="18">
        <f t="shared" si="6315"/>
        <v>0</v>
      </c>
      <c r="AU2356" s="18">
        <f t="shared" si="6315"/>
        <v>0</v>
      </c>
      <c r="AV2356" s="18">
        <f t="shared" si="6315"/>
        <v>0</v>
      </c>
      <c r="AW2356" s="18">
        <f t="shared" si="6225"/>
        <v>78242.5</v>
      </c>
      <c r="AX2356" s="18">
        <f t="shared" si="6226"/>
        <v>61822.148000000001</v>
      </c>
      <c r="AY2356" s="18">
        <f t="shared" si="6227"/>
        <v>80000</v>
      </c>
      <c r="AZ2356" s="18">
        <f t="shared" si="6315"/>
        <v>-3935.5</v>
      </c>
      <c r="BA2356" s="18">
        <f t="shared" si="6315"/>
        <v>0</v>
      </c>
      <c r="BB2356" s="18">
        <f t="shared" si="6315"/>
        <v>0</v>
      </c>
      <c r="BC2356" s="18">
        <f t="shared" si="6204"/>
        <v>74307</v>
      </c>
      <c r="BD2356" s="18">
        <f t="shared" si="6205"/>
        <v>61822.148000000001</v>
      </c>
      <c r="BE2356" s="18">
        <f t="shared" si="6206"/>
        <v>80000</v>
      </c>
      <c r="BF2356" s="18">
        <f t="shared" si="6315"/>
        <v>1060.482</v>
      </c>
      <c r="BG2356" s="18">
        <f t="shared" si="6315"/>
        <v>0</v>
      </c>
      <c r="BH2356" s="18">
        <f t="shared" si="6315"/>
        <v>0</v>
      </c>
      <c r="BI2356" s="18">
        <f t="shared" si="6201"/>
        <v>75367.482000000004</v>
      </c>
      <c r="BJ2356" s="18">
        <f t="shared" si="6202"/>
        <v>61822.148000000001</v>
      </c>
      <c r="BK2356" s="18">
        <f t="shared" si="6203"/>
        <v>80000</v>
      </c>
      <c r="BL2356" s="18">
        <f t="shared" si="6315"/>
        <v>-5115.4860000000008</v>
      </c>
      <c r="BM2356" s="18">
        <f t="shared" si="6315"/>
        <v>0</v>
      </c>
      <c r="BN2356" s="18">
        <f t="shared" si="6315"/>
        <v>0</v>
      </c>
      <c r="BO2356" s="18">
        <f t="shared" si="6285"/>
        <v>70251.995999999999</v>
      </c>
      <c r="BP2356" s="18">
        <f t="shared" si="6286"/>
        <v>61822.148000000001</v>
      </c>
      <c r="BQ2356" s="18">
        <f t="shared" si="6287"/>
        <v>80000</v>
      </c>
      <c r="BR2356" s="18">
        <f t="shared" si="6315"/>
        <v>0</v>
      </c>
      <c r="BS2356" s="18">
        <f t="shared" si="6315"/>
        <v>0</v>
      </c>
      <c r="BT2356" s="18">
        <f t="shared" si="6315"/>
        <v>0</v>
      </c>
      <c r="BU2356" s="18">
        <f t="shared" si="6276"/>
        <v>70251.995999999999</v>
      </c>
      <c r="BV2356" s="18">
        <f t="shared" si="6277"/>
        <v>61822.148000000001</v>
      </c>
      <c r="BW2356" s="18">
        <f t="shared" si="6278"/>
        <v>80000</v>
      </c>
      <c r="BX2356" s="18">
        <f t="shared" si="6315"/>
        <v>-95.462999999999994</v>
      </c>
      <c r="BY2356" s="18">
        <f t="shared" si="6315"/>
        <v>0</v>
      </c>
      <c r="BZ2356" s="18">
        <f t="shared" si="6315"/>
        <v>0</v>
      </c>
      <c r="CA2356" s="18">
        <f t="shared" si="6229"/>
        <v>70156.532999999996</v>
      </c>
      <c r="CB2356" s="18">
        <f t="shared" si="6230"/>
        <v>61822.148000000001</v>
      </c>
      <c r="CC2356" s="18">
        <f t="shared" si="6231"/>
        <v>80000</v>
      </c>
      <c r="CD2356" s="18">
        <f t="shared" si="6315"/>
        <v>0</v>
      </c>
      <c r="CE2356" s="27"/>
      <c r="CF2356" s="33"/>
    </row>
    <row r="2357" spans="1:84" ht="31.2" x14ac:dyDescent="0.3">
      <c r="A2357" s="41" t="s">
        <v>764</v>
      </c>
      <c r="B2357" s="39"/>
      <c r="C2357" s="41"/>
      <c r="D2357" s="41"/>
      <c r="E2357" s="14" t="s">
        <v>766</v>
      </c>
      <c r="F2357" s="18">
        <f t="shared" si="6313"/>
        <v>79309</v>
      </c>
      <c r="G2357" s="18">
        <f t="shared" si="6313"/>
        <v>80000</v>
      </c>
      <c r="H2357" s="18">
        <f t="shared" si="6313"/>
        <v>80000</v>
      </c>
      <c r="I2357" s="18">
        <f t="shared" si="6313"/>
        <v>0</v>
      </c>
      <c r="J2357" s="18">
        <f t="shared" si="6313"/>
        <v>0</v>
      </c>
      <c r="K2357" s="18">
        <f t="shared" si="6313"/>
        <v>0</v>
      </c>
      <c r="L2357" s="18">
        <f t="shared" si="6210"/>
        <v>79309</v>
      </c>
      <c r="M2357" s="18">
        <f t="shared" si="6211"/>
        <v>80000</v>
      </c>
      <c r="N2357" s="18">
        <f t="shared" si="6212"/>
        <v>80000</v>
      </c>
      <c r="O2357" s="18">
        <f t="shared" si="6314"/>
        <v>0</v>
      </c>
      <c r="P2357" s="18">
        <f t="shared" si="6314"/>
        <v>0</v>
      </c>
      <c r="Q2357" s="18">
        <f t="shared" si="6314"/>
        <v>0</v>
      </c>
      <c r="R2357" s="18">
        <f t="shared" si="6314"/>
        <v>0</v>
      </c>
      <c r="S2357" s="18">
        <f t="shared" si="6314"/>
        <v>0</v>
      </c>
      <c r="T2357" s="18">
        <f t="shared" si="6282"/>
        <v>79309</v>
      </c>
      <c r="U2357" s="18">
        <f t="shared" si="6283"/>
        <v>80000</v>
      </c>
      <c r="V2357" s="18">
        <f t="shared" si="6284"/>
        <v>80000</v>
      </c>
      <c r="W2357" s="18">
        <f t="shared" si="6315"/>
        <v>0</v>
      </c>
      <c r="X2357" s="18">
        <f t="shared" si="6315"/>
        <v>0</v>
      </c>
      <c r="Y2357" s="18">
        <f t="shared" si="6315"/>
        <v>0</v>
      </c>
      <c r="Z2357" s="18">
        <f t="shared" si="6315"/>
        <v>0</v>
      </c>
      <c r="AA2357" s="18">
        <f t="shared" si="6315"/>
        <v>0</v>
      </c>
      <c r="AB2357" s="18">
        <f t="shared" si="6315"/>
        <v>0</v>
      </c>
      <c r="AC2357" s="18">
        <f t="shared" si="6244"/>
        <v>79309</v>
      </c>
      <c r="AD2357" s="18">
        <f t="shared" si="6245"/>
        <v>80000</v>
      </c>
      <c r="AE2357" s="18">
        <f t="shared" si="6246"/>
        <v>80000</v>
      </c>
      <c r="AF2357" s="18">
        <f t="shared" si="6315"/>
        <v>0</v>
      </c>
      <c r="AG2357" s="18">
        <f t="shared" si="6315"/>
        <v>-18177.851999999999</v>
      </c>
      <c r="AH2357" s="18">
        <f t="shared" si="6315"/>
        <v>0</v>
      </c>
      <c r="AI2357" s="18">
        <f t="shared" si="6293"/>
        <v>79309</v>
      </c>
      <c r="AJ2357" s="18">
        <f t="shared" si="6294"/>
        <v>61822.148000000001</v>
      </c>
      <c r="AK2357" s="18">
        <f t="shared" si="6295"/>
        <v>80000</v>
      </c>
      <c r="AL2357" s="18">
        <f t="shared" si="6315"/>
        <v>0</v>
      </c>
      <c r="AM2357" s="18">
        <f t="shared" si="6296"/>
        <v>79309</v>
      </c>
      <c r="AN2357" s="18">
        <f t="shared" si="6315"/>
        <v>-1066.5</v>
      </c>
      <c r="AO2357" s="18">
        <f t="shared" si="6315"/>
        <v>0</v>
      </c>
      <c r="AP2357" s="18">
        <f t="shared" si="6315"/>
        <v>0</v>
      </c>
      <c r="AQ2357" s="18">
        <f t="shared" si="6222"/>
        <v>78242.5</v>
      </c>
      <c r="AR2357" s="18">
        <f t="shared" si="6223"/>
        <v>61822.148000000001</v>
      </c>
      <c r="AS2357" s="18">
        <f t="shared" si="6224"/>
        <v>80000</v>
      </c>
      <c r="AT2357" s="18">
        <f t="shared" si="6315"/>
        <v>0</v>
      </c>
      <c r="AU2357" s="18">
        <f t="shared" si="6315"/>
        <v>0</v>
      </c>
      <c r="AV2357" s="18">
        <f t="shared" si="6315"/>
        <v>0</v>
      </c>
      <c r="AW2357" s="18">
        <f t="shared" si="6225"/>
        <v>78242.5</v>
      </c>
      <c r="AX2357" s="18">
        <f t="shared" si="6226"/>
        <v>61822.148000000001</v>
      </c>
      <c r="AY2357" s="18">
        <f t="shared" si="6227"/>
        <v>80000</v>
      </c>
      <c r="AZ2357" s="18">
        <f t="shared" si="6315"/>
        <v>-3935.5</v>
      </c>
      <c r="BA2357" s="18">
        <f t="shared" si="6315"/>
        <v>0</v>
      </c>
      <c r="BB2357" s="18">
        <f t="shared" si="6315"/>
        <v>0</v>
      </c>
      <c r="BC2357" s="18">
        <f t="shared" si="6204"/>
        <v>74307</v>
      </c>
      <c r="BD2357" s="18">
        <f t="shared" si="6205"/>
        <v>61822.148000000001</v>
      </c>
      <c r="BE2357" s="18">
        <f t="shared" si="6206"/>
        <v>80000</v>
      </c>
      <c r="BF2357" s="18">
        <f t="shared" si="6315"/>
        <v>1060.482</v>
      </c>
      <c r="BG2357" s="18">
        <f t="shared" si="6315"/>
        <v>0</v>
      </c>
      <c r="BH2357" s="18">
        <f t="shared" si="6315"/>
        <v>0</v>
      </c>
      <c r="BI2357" s="18">
        <f t="shared" si="6201"/>
        <v>75367.482000000004</v>
      </c>
      <c r="BJ2357" s="18">
        <f t="shared" si="6202"/>
        <v>61822.148000000001</v>
      </c>
      <c r="BK2357" s="18">
        <f t="shared" si="6203"/>
        <v>80000</v>
      </c>
      <c r="BL2357" s="18">
        <f t="shared" si="6315"/>
        <v>-5115.4860000000008</v>
      </c>
      <c r="BM2357" s="18">
        <f t="shared" si="6315"/>
        <v>0</v>
      </c>
      <c r="BN2357" s="18">
        <f t="shared" si="6315"/>
        <v>0</v>
      </c>
      <c r="BO2357" s="18">
        <f t="shared" si="6285"/>
        <v>70251.995999999999</v>
      </c>
      <c r="BP2357" s="18">
        <f t="shared" si="6286"/>
        <v>61822.148000000001</v>
      </c>
      <c r="BQ2357" s="18">
        <f t="shared" si="6287"/>
        <v>80000</v>
      </c>
      <c r="BR2357" s="18">
        <f t="shared" si="6315"/>
        <v>0</v>
      </c>
      <c r="BS2357" s="18">
        <f t="shared" si="6315"/>
        <v>0</v>
      </c>
      <c r="BT2357" s="18">
        <f t="shared" si="6315"/>
        <v>0</v>
      </c>
      <c r="BU2357" s="18">
        <f t="shared" si="6276"/>
        <v>70251.995999999999</v>
      </c>
      <c r="BV2357" s="18">
        <f t="shared" si="6277"/>
        <v>61822.148000000001</v>
      </c>
      <c r="BW2357" s="18">
        <f t="shared" si="6278"/>
        <v>80000</v>
      </c>
      <c r="BX2357" s="18">
        <f t="shared" si="6315"/>
        <v>-95.462999999999994</v>
      </c>
      <c r="BY2357" s="18">
        <f t="shared" si="6315"/>
        <v>0</v>
      </c>
      <c r="BZ2357" s="18">
        <f t="shared" si="6315"/>
        <v>0</v>
      </c>
      <c r="CA2357" s="18">
        <f t="shared" si="6229"/>
        <v>70156.532999999996</v>
      </c>
      <c r="CB2357" s="18">
        <f t="shared" si="6230"/>
        <v>61822.148000000001</v>
      </c>
      <c r="CC2357" s="18">
        <f t="shared" si="6231"/>
        <v>80000</v>
      </c>
      <c r="CD2357" s="18">
        <f t="shared" si="6315"/>
        <v>0</v>
      </c>
      <c r="CE2357" s="27"/>
      <c r="CF2357" s="33"/>
    </row>
    <row r="2358" spans="1:84" ht="31.2" x14ac:dyDescent="0.3">
      <c r="A2358" s="41" t="s">
        <v>764</v>
      </c>
      <c r="B2358" s="39">
        <v>200</v>
      </c>
      <c r="C2358" s="41"/>
      <c r="D2358" s="41"/>
      <c r="E2358" s="14" t="s">
        <v>551</v>
      </c>
      <c r="F2358" s="18">
        <f t="shared" si="6313"/>
        <v>79309</v>
      </c>
      <c r="G2358" s="18">
        <f t="shared" si="6313"/>
        <v>80000</v>
      </c>
      <c r="H2358" s="18">
        <f t="shared" si="6313"/>
        <v>80000</v>
      </c>
      <c r="I2358" s="18">
        <f t="shared" si="6313"/>
        <v>0</v>
      </c>
      <c r="J2358" s="18">
        <f t="shared" si="6313"/>
        <v>0</v>
      </c>
      <c r="K2358" s="18">
        <f t="shared" si="6313"/>
        <v>0</v>
      </c>
      <c r="L2358" s="18">
        <f t="shared" si="6210"/>
        <v>79309</v>
      </c>
      <c r="M2358" s="18">
        <f t="shared" si="6211"/>
        <v>80000</v>
      </c>
      <c r="N2358" s="18">
        <f t="shared" si="6212"/>
        <v>80000</v>
      </c>
      <c r="O2358" s="18">
        <f t="shared" si="6314"/>
        <v>0</v>
      </c>
      <c r="P2358" s="18">
        <f t="shared" si="6314"/>
        <v>0</v>
      </c>
      <c r="Q2358" s="18">
        <f t="shared" si="6314"/>
        <v>0</v>
      </c>
      <c r="R2358" s="18">
        <f t="shared" si="6314"/>
        <v>0</v>
      </c>
      <c r="S2358" s="18">
        <f t="shared" si="6314"/>
        <v>0</v>
      </c>
      <c r="T2358" s="18">
        <f t="shared" si="6282"/>
        <v>79309</v>
      </c>
      <c r="U2358" s="18">
        <f t="shared" si="6283"/>
        <v>80000</v>
      </c>
      <c r="V2358" s="18">
        <f t="shared" si="6284"/>
        <v>80000</v>
      </c>
      <c r="W2358" s="18">
        <f t="shared" si="6315"/>
        <v>0</v>
      </c>
      <c r="X2358" s="18">
        <f t="shared" si="6315"/>
        <v>0</v>
      </c>
      <c r="Y2358" s="18">
        <f t="shared" si="6315"/>
        <v>0</v>
      </c>
      <c r="Z2358" s="18">
        <f t="shared" si="6315"/>
        <v>0</v>
      </c>
      <c r="AA2358" s="18">
        <f t="shared" si="6315"/>
        <v>0</v>
      </c>
      <c r="AB2358" s="18">
        <f t="shared" si="6315"/>
        <v>0</v>
      </c>
      <c r="AC2358" s="18">
        <f t="shared" si="6244"/>
        <v>79309</v>
      </c>
      <c r="AD2358" s="18">
        <f t="shared" si="6245"/>
        <v>80000</v>
      </c>
      <c r="AE2358" s="18">
        <f t="shared" si="6246"/>
        <v>80000</v>
      </c>
      <c r="AF2358" s="18">
        <f t="shared" si="6315"/>
        <v>0</v>
      </c>
      <c r="AG2358" s="18">
        <f t="shared" si="6315"/>
        <v>-18177.851999999999</v>
      </c>
      <c r="AH2358" s="18">
        <f t="shared" si="6315"/>
        <v>0</v>
      </c>
      <c r="AI2358" s="18">
        <f t="shared" si="6293"/>
        <v>79309</v>
      </c>
      <c r="AJ2358" s="18">
        <f t="shared" si="6294"/>
        <v>61822.148000000001</v>
      </c>
      <c r="AK2358" s="18">
        <f t="shared" si="6295"/>
        <v>80000</v>
      </c>
      <c r="AL2358" s="18">
        <f t="shared" si="6315"/>
        <v>0</v>
      </c>
      <c r="AM2358" s="18">
        <f t="shared" si="6296"/>
        <v>79309</v>
      </c>
      <c r="AN2358" s="18">
        <f t="shared" si="6315"/>
        <v>-1066.5</v>
      </c>
      <c r="AO2358" s="18">
        <f t="shared" si="6315"/>
        <v>0</v>
      </c>
      <c r="AP2358" s="18">
        <f t="shared" si="6315"/>
        <v>0</v>
      </c>
      <c r="AQ2358" s="18">
        <f t="shared" si="6222"/>
        <v>78242.5</v>
      </c>
      <c r="AR2358" s="18">
        <f t="shared" si="6223"/>
        <v>61822.148000000001</v>
      </c>
      <c r="AS2358" s="18">
        <f t="shared" si="6224"/>
        <v>80000</v>
      </c>
      <c r="AT2358" s="18">
        <f t="shared" si="6315"/>
        <v>0</v>
      </c>
      <c r="AU2358" s="18">
        <f t="shared" si="6315"/>
        <v>0</v>
      </c>
      <c r="AV2358" s="18">
        <f t="shared" si="6315"/>
        <v>0</v>
      </c>
      <c r="AW2358" s="18">
        <f t="shared" si="6225"/>
        <v>78242.5</v>
      </c>
      <c r="AX2358" s="18">
        <f t="shared" si="6226"/>
        <v>61822.148000000001</v>
      </c>
      <c r="AY2358" s="18">
        <f t="shared" si="6227"/>
        <v>80000</v>
      </c>
      <c r="AZ2358" s="18">
        <f t="shared" si="6315"/>
        <v>-3935.5</v>
      </c>
      <c r="BA2358" s="18">
        <f t="shared" si="6315"/>
        <v>0</v>
      </c>
      <c r="BB2358" s="18">
        <f t="shared" si="6315"/>
        <v>0</v>
      </c>
      <c r="BC2358" s="18">
        <f t="shared" si="6204"/>
        <v>74307</v>
      </c>
      <c r="BD2358" s="18">
        <f t="shared" si="6205"/>
        <v>61822.148000000001</v>
      </c>
      <c r="BE2358" s="18">
        <f t="shared" si="6206"/>
        <v>80000</v>
      </c>
      <c r="BF2358" s="18">
        <f t="shared" si="6315"/>
        <v>1060.482</v>
      </c>
      <c r="BG2358" s="18">
        <f t="shared" si="6315"/>
        <v>0</v>
      </c>
      <c r="BH2358" s="18">
        <f t="shared" si="6315"/>
        <v>0</v>
      </c>
      <c r="BI2358" s="18">
        <f t="shared" si="6201"/>
        <v>75367.482000000004</v>
      </c>
      <c r="BJ2358" s="18">
        <f t="shared" si="6202"/>
        <v>61822.148000000001</v>
      </c>
      <c r="BK2358" s="18">
        <f t="shared" si="6203"/>
        <v>80000</v>
      </c>
      <c r="BL2358" s="18">
        <f t="shared" si="6315"/>
        <v>-5115.4860000000008</v>
      </c>
      <c r="BM2358" s="18">
        <f t="shared" si="6315"/>
        <v>0</v>
      </c>
      <c r="BN2358" s="18">
        <f t="shared" si="6315"/>
        <v>0</v>
      </c>
      <c r="BO2358" s="18">
        <f t="shared" si="6285"/>
        <v>70251.995999999999</v>
      </c>
      <c r="BP2358" s="18">
        <f t="shared" si="6286"/>
        <v>61822.148000000001</v>
      </c>
      <c r="BQ2358" s="18">
        <f t="shared" si="6287"/>
        <v>80000</v>
      </c>
      <c r="BR2358" s="18">
        <f t="shared" si="6315"/>
        <v>0</v>
      </c>
      <c r="BS2358" s="18">
        <f t="shared" si="6315"/>
        <v>0</v>
      </c>
      <c r="BT2358" s="18">
        <f t="shared" si="6315"/>
        <v>0</v>
      </c>
      <c r="BU2358" s="18">
        <f t="shared" si="6276"/>
        <v>70251.995999999999</v>
      </c>
      <c r="BV2358" s="18">
        <f t="shared" si="6277"/>
        <v>61822.148000000001</v>
      </c>
      <c r="BW2358" s="18">
        <f t="shared" si="6278"/>
        <v>80000</v>
      </c>
      <c r="BX2358" s="18">
        <f t="shared" si="6315"/>
        <v>-95.462999999999994</v>
      </c>
      <c r="BY2358" s="18">
        <f t="shared" si="6315"/>
        <v>0</v>
      </c>
      <c r="BZ2358" s="18">
        <f t="shared" si="6315"/>
        <v>0</v>
      </c>
      <c r="CA2358" s="18">
        <f t="shared" si="6229"/>
        <v>70156.532999999996</v>
      </c>
      <c r="CB2358" s="18">
        <f t="shared" si="6230"/>
        <v>61822.148000000001</v>
      </c>
      <c r="CC2358" s="18">
        <f t="shared" si="6231"/>
        <v>80000</v>
      </c>
      <c r="CD2358" s="18">
        <f t="shared" si="6315"/>
        <v>0</v>
      </c>
      <c r="CE2358" s="27"/>
      <c r="CF2358" s="33"/>
    </row>
    <row r="2359" spans="1:84" ht="46.8" x14ac:dyDescent="0.3">
      <c r="A2359" s="41" t="s">
        <v>764</v>
      </c>
      <c r="B2359" s="39">
        <v>240</v>
      </c>
      <c r="C2359" s="41"/>
      <c r="D2359" s="41"/>
      <c r="E2359" s="14" t="s">
        <v>559</v>
      </c>
      <c r="F2359" s="18">
        <f t="shared" si="6313"/>
        <v>79309</v>
      </c>
      <c r="G2359" s="18">
        <f t="shared" si="6313"/>
        <v>80000</v>
      </c>
      <c r="H2359" s="18">
        <f t="shared" si="6313"/>
        <v>80000</v>
      </c>
      <c r="I2359" s="18">
        <f t="shared" si="6313"/>
        <v>0</v>
      </c>
      <c r="J2359" s="18">
        <f t="shared" si="6313"/>
        <v>0</v>
      </c>
      <c r="K2359" s="18">
        <f t="shared" si="6313"/>
        <v>0</v>
      </c>
      <c r="L2359" s="18">
        <f t="shared" si="6210"/>
        <v>79309</v>
      </c>
      <c r="M2359" s="18">
        <f t="shared" si="6211"/>
        <v>80000</v>
      </c>
      <c r="N2359" s="18">
        <f t="shared" si="6212"/>
        <v>80000</v>
      </c>
      <c r="O2359" s="18">
        <f t="shared" si="6314"/>
        <v>0</v>
      </c>
      <c r="P2359" s="18">
        <f t="shared" si="6314"/>
        <v>0</v>
      </c>
      <c r="Q2359" s="18">
        <f t="shared" si="6314"/>
        <v>0</v>
      </c>
      <c r="R2359" s="18">
        <f t="shared" si="6314"/>
        <v>0</v>
      </c>
      <c r="S2359" s="18">
        <f t="shared" si="6314"/>
        <v>0</v>
      </c>
      <c r="T2359" s="18">
        <f t="shared" si="6282"/>
        <v>79309</v>
      </c>
      <c r="U2359" s="18">
        <f t="shared" si="6283"/>
        <v>80000</v>
      </c>
      <c r="V2359" s="18">
        <f t="shared" si="6284"/>
        <v>80000</v>
      </c>
      <c r="W2359" s="18">
        <f t="shared" si="6315"/>
        <v>0</v>
      </c>
      <c r="X2359" s="18">
        <f t="shared" si="6315"/>
        <v>0</v>
      </c>
      <c r="Y2359" s="18">
        <f t="shared" si="6315"/>
        <v>0</v>
      </c>
      <c r="Z2359" s="18">
        <f t="shared" si="6315"/>
        <v>0</v>
      </c>
      <c r="AA2359" s="18">
        <f t="shared" si="6315"/>
        <v>0</v>
      </c>
      <c r="AB2359" s="18">
        <f t="shared" si="6315"/>
        <v>0</v>
      </c>
      <c r="AC2359" s="18">
        <f t="shared" si="6244"/>
        <v>79309</v>
      </c>
      <c r="AD2359" s="18">
        <f t="shared" si="6245"/>
        <v>80000</v>
      </c>
      <c r="AE2359" s="18">
        <f t="shared" si="6246"/>
        <v>80000</v>
      </c>
      <c r="AF2359" s="18">
        <f t="shared" si="6315"/>
        <v>0</v>
      </c>
      <c r="AG2359" s="18">
        <f t="shared" si="6315"/>
        <v>-18177.851999999999</v>
      </c>
      <c r="AH2359" s="18">
        <f t="shared" si="6315"/>
        <v>0</v>
      </c>
      <c r="AI2359" s="18">
        <f t="shared" si="6293"/>
        <v>79309</v>
      </c>
      <c r="AJ2359" s="18">
        <f t="shared" si="6294"/>
        <v>61822.148000000001</v>
      </c>
      <c r="AK2359" s="18">
        <f t="shared" si="6295"/>
        <v>80000</v>
      </c>
      <c r="AL2359" s="18">
        <f t="shared" si="6315"/>
        <v>0</v>
      </c>
      <c r="AM2359" s="18">
        <f t="shared" si="6296"/>
        <v>79309</v>
      </c>
      <c r="AN2359" s="18">
        <f t="shared" si="6315"/>
        <v>-1066.5</v>
      </c>
      <c r="AO2359" s="18">
        <f t="shared" si="6315"/>
        <v>0</v>
      </c>
      <c r="AP2359" s="18">
        <f t="shared" si="6315"/>
        <v>0</v>
      </c>
      <c r="AQ2359" s="18">
        <f t="shared" si="6222"/>
        <v>78242.5</v>
      </c>
      <c r="AR2359" s="18">
        <f t="shared" si="6223"/>
        <v>61822.148000000001</v>
      </c>
      <c r="AS2359" s="18">
        <f t="shared" si="6224"/>
        <v>80000</v>
      </c>
      <c r="AT2359" s="18">
        <f t="shared" si="6315"/>
        <v>0</v>
      </c>
      <c r="AU2359" s="18">
        <f t="shared" si="6315"/>
        <v>0</v>
      </c>
      <c r="AV2359" s="18">
        <f t="shared" si="6315"/>
        <v>0</v>
      </c>
      <c r="AW2359" s="18">
        <f t="shared" si="6225"/>
        <v>78242.5</v>
      </c>
      <c r="AX2359" s="18">
        <f t="shared" si="6226"/>
        <v>61822.148000000001</v>
      </c>
      <c r="AY2359" s="18">
        <f t="shared" si="6227"/>
        <v>80000</v>
      </c>
      <c r="AZ2359" s="18">
        <f t="shared" si="6315"/>
        <v>-3935.5</v>
      </c>
      <c r="BA2359" s="18">
        <f t="shared" si="6315"/>
        <v>0</v>
      </c>
      <c r="BB2359" s="18">
        <f t="shared" si="6315"/>
        <v>0</v>
      </c>
      <c r="BC2359" s="18">
        <f t="shared" si="6204"/>
        <v>74307</v>
      </c>
      <c r="BD2359" s="18">
        <f t="shared" si="6205"/>
        <v>61822.148000000001</v>
      </c>
      <c r="BE2359" s="18">
        <f t="shared" si="6206"/>
        <v>80000</v>
      </c>
      <c r="BF2359" s="18">
        <f t="shared" si="6315"/>
        <v>1060.482</v>
      </c>
      <c r="BG2359" s="18">
        <f t="shared" si="6315"/>
        <v>0</v>
      </c>
      <c r="BH2359" s="18">
        <f t="shared" si="6315"/>
        <v>0</v>
      </c>
      <c r="BI2359" s="18">
        <f t="shared" si="6201"/>
        <v>75367.482000000004</v>
      </c>
      <c r="BJ2359" s="18">
        <f t="shared" si="6202"/>
        <v>61822.148000000001</v>
      </c>
      <c r="BK2359" s="18">
        <f t="shared" si="6203"/>
        <v>80000</v>
      </c>
      <c r="BL2359" s="18">
        <f t="shared" si="6315"/>
        <v>-5115.4860000000008</v>
      </c>
      <c r="BM2359" s="18">
        <f t="shared" si="6315"/>
        <v>0</v>
      </c>
      <c r="BN2359" s="18">
        <f t="shared" si="6315"/>
        <v>0</v>
      </c>
      <c r="BO2359" s="18">
        <f t="shared" si="6285"/>
        <v>70251.995999999999</v>
      </c>
      <c r="BP2359" s="18">
        <f t="shared" si="6286"/>
        <v>61822.148000000001</v>
      </c>
      <c r="BQ2359" s="18">
        <f t="shared" si="6287"/>
        <v>80000</v>
      </c>
      <c r="BR2359" s="18">
        <f t="shared" si="6315"/>
        <v>0</v>
      </c>
      <c r="BS2359" s="18">
        <f t="shared" si="6315"/>
        <v>0</v>
      </c>
      <c r="BT2359" s="18">
        <f t="shared" si="6315"/>
        <v>0</v>
      </c>
      <c r="BU2359" s="18">
        <f t="shared" si="6276"/>
        <v>70251.995999999999</v>
      </c>
      <c r="BV2359" s="18">
        <f t="shared" si="6277"/>
        <v>61822.148000000001</v>
      </c>
      <c r="BW2359" s="18">
        <f t="shared" si="6278"/>
        <v>80000</v>
      </c>
      <c r="BX2359" s="18">
        <f t="shared" si="6315"/>
        <v>-95.462999999999994</v>
      </c>
      <c r="BY2359" s="18">
        <f t="shared" si="6315"/>
        <v>0</v>
      </c>
      <c r="BZ2359" s="18">
        <f t="shared" si="6315"/>
        <v>0</v>
      </c>
      <c r="CA2359" s="18">
        <f t="shared" si="6229"/>
        <v>70156.532999999996</v>
      </c>
      <c r="CB2359" s="18">
        <f t="shared" si="6230"/>
        <v>61822.148000000001</v>
      </c>
      <c r="CC2359" s="18">
        <f t="shared" si="6231"/>
        <v>80000</v>
      </c>
      <c r="CD2359" s="18">
        <f t="shared" si="6315"/>
        <v>0</v>
      </c>
      <c r="CE2359" s="27"/>
      <c r="CF2359" s="33"/>
    </row>
    <row r="2360" spans="1:84" x14ac:dyDescent="0.3">
      <c r="A2360" s="41" t="s">
        <v>764</v>
      </c>
      <c r="B2360" s="39">
        <v>240</v>
      </c>
      <c r="C2360" s="41" t="s">
        <v>198</v>
      </c>
      <c r="D2360" s="41" t="s">
        <v>19</v>
      </c>
      <c r="E2360" s="14" t="s">
        <v>527</v>
      </c>
      <c r="F2360" s="18">
        <v>79309</v>
      </c>
      <c r="G2360" s="18">
        <v>80000</v>
      </c>
      <c r="H2360" s="18">
        <v>80000</v>
      </c>
      <c r="I2360" s="18"/>
      <c r="J2360" s="18"/>
      <c r="K2360" s="18"/>
      <c r="L2360" s="18">
        <f t="shared" si="6210"/>
        <v>79309</v>
      </c>
      <c r="M2360" s="18">
        <f t="shared" si="6211"/>
        <v>80000</v>
      </c>
      <c r="N2360" s="18">
        <f t="shared" si="6212"/>
        <v>80000</v>
      </c>
      <c r="O2360" s="18"/>
      <c r="P2360" s="18"/>
      <c r="Q2360" s="18"/>
      <c r="R2360" s="18"/>
      <c r="S2360" s="18"/>
      <c r="T2360" s="18">
        <f t="shared" si="6282"/>
        <v>79309</v>
      </c>
      <c r="U2360" s="18">
        <f t="shared" si="6283"/>
        <v>80000</v>
      </c>
      <c r="V2360" s="18">
        <f t="shared" si="6284"/>
        <v>80000</v>
      </c>
      <c r="W2360" s="18"/>
      <c r="X2360" s="18"/>
      <c r="Y2360" s="18"/>
      <c r="Z2360" s="18"/>
      <c r="AA2360" s="18"/>
      <c r="AB2360" s="18"/>
      <c r="AC2360" s="18">
        <f t="shared" si="6244"/>
        <v>79309</v>
      </c>
      <c r="AD2360" s="18">
        <f t="shared" si="6245"/>
        <v>80000</v>
      </c>
      <c r="AE2360" s="18">
        <f t="shared" si="6246"/>
        <v>80000</v>
      </c>
      <c r="AF2360" s="18"/>
      <c r="AG2360" s="18">
        <v>-18177.851999999999</v>
      </c>
      <c r="AH2360" s="18"/>
      <c r="AI2360" s="18">
        <f t="shared" si="6293"/>
        <v>79309</v>
      </c>
      <c r="AJ2360" s="18">
        <f t="shared" si="6294"/>
        <v>61822.148000000001</v>
      </c>
      <c r="AK2360" s="18">
        <f t="shared" si="6295"/>
        <v>80000</v>
      </c>
      <c r="AL2360" s="18"/>
      <c r="AM2360" s="18">
        <f t="shared" si="6296"/>
        <v>79309</v>
      </c>
      <c r="AN2360" s="18">
        <v>-1066.5</v>
      </c>
      <c r="AO2360" s="18"/>
      <c r="AP2360" s="18"/>
      <c r="AQ2360" s="18">
        <f t="shared" si="6222"/>
        <v>78242.5</v>
      </c>
      <c r="AR2360" s="18">
        <f t="shared" si="6223"/>
        <v>61822.148000000001</v>
      </c>
      <c r="AS2360" s="18">
        <f t="shared" si="6224"/>
        <v>80000</v>
      </c>
      <c r="AT2360" s="18"/>
      <c r="AU2360" s="18"/>
      <c r="AV2360" s="18"/>
      <c r="AW2360" s="18">
        <f t="shared" si="6225"/>
        <v>78242.5</v>
      </c>
      <c r="AX2360" s="18">
        <f t="shared" si="6226"/>
        <v>61822.148000000001</v>
      </c>
      <c r="AY2360" s="18">
        <f t="shared" si="6227"/>
        <v>80000</v>
      </c>
      <c r="AZ2360" s="18">
        <f>-1060.482-2691.868-183.15</f>
        <v>-3935.5</v>
      </c>
      <c r="BA2360" s="18"/>
      <c r="BB2360" s="18"/>
      <c r="BC2360" s="18">
        <f t="shared" si="6204"/>
        <v>74307</v>
      </c>
      <c r="BD2360" s="18">
        <f t="shared" si="6205"/>
        <v>61822.148000000001</v>
      </c>
      <c r="BE2360" s="18">
        <f t="shared" si="6206"/>
        <v>80000</v>
      </c>
      <c r="BF2360" s="18">
        <v>1060.482</v>
      </c>
      <c r="BG2360" s="18"/>
      <c r="BH2360" s="18"/>
      <c r="BI2360" s="18">
        <f t="shared" si="6201"/>
        <v>75367.482000000004</v>
      </c>
      <c r="BJ2360" s="18">
        <f t="shared" si="6202"/>
        <v>61822.148000000001</v>
      </c>
      <c r="BK2360" s="18">
        <f t="shared" si="6203"/>
        <v>80000</v>
      </c>
      <c r="BL2360" s="18">
        <f>-364.538-1060.483-2522.253-1168.212</f>
        <v>-5115.4860000000008</v>
      </c>
      <c r="BM2360" s="18"/>
      <c r="BN2360" s="18"/>
      <c r="BO2360" s="18">
        <f t="shared" si="6285"/>
        <v>70251.995999999999</v>
      </c>
      <c r="BP2360" s="18">
        <f t="shared" si="6286"/>
        <v>61822.148000000001</v>
      </c>
      <c r="BQ2360" s="18">
        <f t="shared" si="6287"/>
        <v>80000</v>
      </c>
      <c r="BR2360" s="18"/>
      <c r="BS2360" s="18"/>
      <c r="BT2360" s="18"/>
      <c r="BU2360" s="18">
        <f t="shared" si="6276"/>
        <v>70251.995999999999</v>
      </c>
      <c r="BV2360" s="18">
        <f t="shared" si="6277"/>
        <v>61822.148000000001</v>
      </c>
      <c r="BW2360" s="18">
        <f t="shared" si="6278"/>
        <v>80000</v>
      </c>
      <c r="BX2360" s="18">
        <v>-95.462999999999994</v>
      </c>
      <c r="BY2360" s="18"/>
      <c r="BZ2360" s="18"/>
      <c r="CA2360" s="18">
        <f t="shared" si="6229"/>
        <v>70156.532999999996</v>
      </c>
      <c r="CB2360" s="18">
        <f t="shared" si="6230"/>
        <v>61822.148000000001</v>
      </c>
      <c r="CC2360" s="18">
        <f t="shared" si="6231"/>
        <v>80000</v>
      </c>
      <c r="CD2360" s="18"/>
      <c r="CE2360" s="27"/>
      <c r="CF2360" s="33"/>
    </row>
    <row r="2361" spans="1:84" ht="78" x14ac:dyDescent="0.3">
      <c r="A2361" s="41" t="s">
        <v>837</v>
      </c>
      <c r="B2361" s="39"/>
      <c r="C2361" s="41"/>
      <c r="D2361" s="41"/>
      <c r="E2361" s="14" t="s">
        <v>1315</v>
      </c>
      <c r="F2361" s="18">
        <f t="shared" ref="F2361:K2361" si="6316">F2362+F2366</f>
        <v>20691</v>
      </c>
      <c r="G2361" s="18">
        <f t="shared" si="6316"/>
        <v>0</v>
      </c>
      <c r="H2361" s="18">
        <f t="shared" si="6316"/>
        <v>0</v>
      </c>
      <c r="I2361" s="18">
        <f t="shared" si="6316"/>
        <v>0</v>
      </c>
      <c r="J2361" s="18">
        <f t="shared" si="6316"/>
        <v>0</v>
      </c>
      <c r="K2361" s="18">
        <f t="shared" si="6316"/>
        <v>0</v>
      </c>
      <c r="L2361" s="18">
        <f t="shared" si="6210"/>
        <v>20691</v>
      </c>
      <c r="M2361" s="18">
        <f t="shared" si="6211"/>
        <v>0</v>
      </c>
      <c r="N2361" s="18">
        <f t="shared" si="6212"/>
        <v>0</v>
      </c>
      <c r="O2361" s="18">
        <f t="shared" ref="O2361:S2361" si="6317">O2362+O2366</f>
        <v>5553.5469999999996</v>
      </c>
      <c r="P2361" s="18">
        <f t="shared" si="6317"/>
        <v>0</v>
      </c>
      <c r="Q2361" s="18">
        <f t="shared" si="6317"/>
        <v>0</v>
      </c>
      <c r="R2361" s="18">
        <f t="shared" si="6317"/>
        <v>0</v>
      </c>
      <c r="S2361" s="18">
        <f t="shared" si="6317"/>
        <v>0</v>
      </c>
      <c r="T2361" s="18">
        <f t="shared" si="6282"/>
        <v>26244.546999999999</v>
      </c>
      <c r="U2361" s="18">
        <f t="shared" si="6283"/>
        <v>0</v>
      </c>
      <c r="V2361" s="18">
        <f t="shared" si="6284"/>
        <v>0</v>
      </c>
      <c r="W2361" s="18">
        <f t="shared" ref="W2361:CD2361" si="6318">W2362+W2366</f>
        <v>0</v>
      </c>
      <c r="X2361" s="18">
        <f t="shared" ref="X2361:AB2361" si="6319">X2362+X2366</f>
        <v>0</v>
      </c>
      <c r="Y2361" s="18">
        <f t="shared" si="6319"/>
        <v>0</v>
      </c>
      <c r="Z2361" s="18">
        <f t="shared" si="6319"/>
        <v>0</v>
      </c>
      <c r="AA2361" s="18">
        <f t="shared" si="6319"/>
        <v>0</v>
      </c>
      <c r="AB2361" s="18">
        <f t="shared" si="6319"/>
        <v>0</v>
      </c>
      <c r="AC2361" s="18">
        <f t="shared" si="6244"/>
        <v>26244.546999999999</v>
      </c>
      <c r="AD2361" s="18">
        <f t="shared" si="6245"/>
        <v>0</v>
      </c>
      <c r="AE2361" s="18">
        <f t="shared" si="6246"/>
        <v>0</v>
      </c>
      <c r="AF2361" s="18">
        <f t="shared" ref="AF2361:AH2361" si="6320">AF2362+AF2366</f>
        <v>0</v>
      </c>
      <c r="AG2361" s="18">
        <f t="shared" si="6320"/>
        <v>18177.851999999999</v>
      </c>
      <c r="AH2361" s="18">
        <f t="shared" si="6320"/>
        <v>0</v>
      </c>
      <c r="AI2361" s="18">
        <f t="shared" si="6293"/>
        <v>26244.546999999999</v>
      </c>
      <c r="AJ2361" s="18">
        <f t="shared" si="6294"/>
        <v>18177.851999999999</v>
      </c>
      <c r="AK2361" s="18">
        <f t="shared" si="6295"/>
        <v>0</v>
      </c>
      <c r="AL2361" s="18">
        <f t="shared" ref="AL2361" si="6321">AL2362+AL2366</f>
        <v>0</v>
      </c>
      <c r="AM2361" s="18">
        <f t="shared" si="6296"/>
        <v>26244.546999999999</v>
      </c>
      <c r="AN2361" s="18">
        <f t="shared" ref="AN2361:AP2361" si="6322">AN2362+AN2366</f>
        <v>0</v>
      </c>
      <c r="AO2361" s="18">
        <f t="shared" si="6322"/>
        <v>0</v>
      </c>
      <c r="AP2361" s="18">
        <f t="shared" si="6322"/>
        <v>0</v>
      </c>
      <c r="AQ2361" s="18">
        <f t="shared" si="6222"/>
        <v>26244.546999999999</v>
      </c>
      <c r="AR2361" s="18">
        <f t="shared" si="6223"/>
        <v>18177.851999999999</v>
      </c>
      <c r="AS2361" s="18">
        <f t="shared" si="6224"/>
        <v>0</v>
      </c>
      <c r="AT2361" s="18">
        <f t="shared" ref="AT2361:AV2361" si="6323">AT2362+AT2366</f>
        <v>0</v>
      </c>
      <c r="AU2361" s="18">
        <f t="shared" si="6323"/>
        <v>0</v>
      </c>
      <c r="AV2361" s="18">
        <f t="shared" si="6323"/>
        <v>0</v>
      </c>
      <c r="AW2361" s="18">
        <f t="shared" si="6225"/>
        <v>26244.546999999999</v>
      </c>
      <c r="AX2361" s="18">
        <f t="shared" si="6226"/>
        <v>18177.851999999999</v>
      </c>
      <c r="AY2361" s="18">
        <f t="shared" si="6227"/>
        <v>0</v>
      </c>
      <c r="AZ2361" s="18">
        <f t="shared" ref="AZ2361:BB2361" si="6324">AZ2362+AZ2366</f>
        <v>0</v>
      </c>
      <c r="BA2361" s="18">
        <f t="shared" si="6324"/>
        <v>0</v>
      </c>
      <c r="BB2361" s="18">
        <f t="shared" si="6324"/>
        <v>0</v>
      </c>
      <c r="BC2361" s="18">
        <f t="shared" si="6204"/>
        <v>26244.546999999999</v>
      </c>
      <c r="BD2361" s="18">
        <f t="shared" si="6205"/>
        <v>18177.851999999999</v>
      </c>
      <c r="BE2361" s="18">
        <f t="shared" si="6206"/>
        <v>0</v>
      </c>
      <c r="BF2361" s="18">
        <f t="shared" ref="BF2361:BH2361" si="6325">BF2362+BF2366</f>
        <v>0</v>
      </c>
      <c r="BG2361" s="18">
        <f t="shared" si="6325"/>
        <v>0</v>
      </c>
      <c r="BH2361" s="18">
        <f t="shared" si="6325"/>
        <v>0</v>
      </c>
      <c r="BI2361" s="18">
        <f t="shared" si="6201"/>
        <v>26244.546999999999</v>
      </c>
      <c r="BJ2361" s="18">
        <f t="shared" si="6202"/>
        <v>18177.851999999999</v>
      </c>
      <c r="BK2361" s="18">
        <f t="shared" si="6203"/>
        <v>0</v>
      </c>
      <c r="BL2361" s="18">
        <f t="shared" ref="BL2361:BN2361" si="6326">BL2362+BL2366</f>
        <v>-10967.944</v>
      </c>
      <c r="BM2361" s="18">
        <f t="shared" si="6326"/>
        <v>9695.5</v>
      </c>
      <c r="BN2361" s="18">
        <f t="shared" si="6326"/>
        <v>0</v>
      </c>
      <c r="BO2361" s="18">
        <f t="shared" si="6285"/>
        <v>15276.602999999999</v>
      </c>
      <c r="BP2361" s="18">
        <f t="shared" si="6286"/>
        <v>27873.351999999999</v>
      </c>
      <c r="BQ2361" s="18">
        <f t="shared" si="6287"/>
        <v>0</v>
      </c>
      <c r="BR2361" s="18">
        <f t="shared" ref="BR2361:BT2361" si="6327">BR2362+BR2366</f>
        <v>0</v>
      </c>
      <c r="BS2361" s="18">
        <f t="shared" si="6327"/>
        <v>0</v>
      </c>
      <c r="BT2361" s="18">
        <f t="shared" si="6327"/>
        <v>0</v>
      </c>
      <c r="BU2361" s="18">
        <f t="shared" si="6276"/>
        <v>15276.602999999999</v>
      </c>
      <c r="BV2361" s="18">
        <f t="shared" si="6277"/>
        <v>27873.351999999999</v>
      </c>
      <c r="BW2361" s="18">
        <f t="shared" si="6278"/>
        <v>0</v>
      </c>
      <c r="BX2361" s="18">
        <f t="shared" ref="BX2361:BZ2361" si="6328">BX2362+BX2366</f>
        <v>-53.62</v>
      </c>
      <c r="BY2361" s="18">
        <f t="shared" si="6328"/>
        <v>0</v>
      </c>
      <c r="BZ2361" s="18">
        <f t="shared" si="6328"/>
        <v>0</v>
      </c>
      <c r="CA2361" s="18">
        <f t="shared" si="6229"/>
        <v>15222.982999999998</v>
      </c>
      <c r="CB2361" s="18">
        <f t="shared" si="6230"/>
        <v>27873.351999999999</v>
      </c>
      <c r="CC2361" s="18">
        <f t="shared" si="6231"/>
        <v>0</v>
      </c>
      <c r="CD2361" s="18">
        <f t="shared" si="6318"/>
        <v>0</v>
      </c>
      <c r="CE2361" s="27"/>
      <c r="CF2361" s="33"/>
    </row>
    <row r="2362" spans="1:84" ht="46.8" x14ac:dyDescent="0.3">
      <c r="A2362" s="41" t="s">
        <v>838</v>
      </c>
      <c r="B2362" s="39"/>
      <c r="C2362" s="41"/>
      <c r="D2362" s="41"/>
      <c r="E2362" s="14" t="s">
        <v>839</v>
      </c>
      <c r="F2362" s="18">
        <f t="shared" ref="F2362:K2364" si="6329">F2363</f>
        <v>10791</v>
      </c>
      <c r="G2362" s="18">
        <f t="shared" si="6329"/>
        <v>0</v>
      </c>
      <c r="H2362" s="18">
        <f t="shared" si="6329"/>
        <v>0</v>
      </c>
      <c r="I2362" s="18">
        <f t="shared" si="6329"/>
        <v>0</v>
      </c>
      <c r="J2362" s="18">
        <f t="shared" si="6329"/>
        <v>0</v>
      </c>
      <c r="K2362" s="18">
        <f t="shared" si="6329"/>
        <v>0</v>
      </c>
      <c r="L2362" s="18">
        <f t="shared" si="6210"/>
        <v>10791</v>
      </c>
      <c r="M2362" s="18">
        <f t="shared" si="6211"/>
        <v>0</v>
      </c>
      <c r="N2362" s="18">
        <f t="shared" si="6212"/>
        <v>0</v>
      </c>
      <c r="O2362" s="18">
        <f t="shared" ref="O2362:S2364" si="6330">O2363</f>
        <v>5553.5469999999996</v>
      </c>
      <c r="P2362" s="18">
        <f t="shared" si="6330"/>
        <v>0</v>
      </c>
      <c r="Q2362" s="18">
        <f t="shared" si="6330"/>
        <v>0</v>
      </c>
      <c r="R2362" s="18">
        <f t="shared" si="6330"/>
        <v>0</v>
      </c>
      <c r="S2362" s="18">
        <f t="shared" si="6330"/>
        <v>0</v>
      </c>
      <c r="T2362" s="18">
        <f t="shared" si="6282"/>
        <v>16344.546999999999</v>
      </c>
      <c r="U2362" s="18">
        <f t="shared" si="6283"/>
        <v>0</v>
      </c>
      <c r="V2362" s="18">
        <f t="shared" si="6284"/>
        <v>0</v>
      </c>
      <c r="W2362" s="18">
        <f t="shared" ref="W2362:CD2364" si="6331">W2363</f>
        <v>0</v>
      </c>
      <c r="X2362" s="18">
        <f t="shared" si="6331"/>
        <v>0</v>
      </c>
      <c r="Y2362" s="18">
        <f t="shared" si="6331"/>
        <v>0</v>
      </c>
      <c r="Z2362" s="18">
        <f t="shared" si="6331"/>
        <v>0</v>
      </c>
      <c r="AA2362" s="18">
        <f t="shared" si="6331"/>
        <v>0</v>
      </c>
      <c r="AB2362" s="18">
        <f t="shared" si="6331"/>
        <v>0</v>
      </c>
      <c r="AC2362" s="18">
        <f t="shared" si="6244"/>
        <v>16344.546999999999</v>
      </c>
      <c r="AD2362" s="18">
        <f t="shared" si="6245"/>
        <v>0</v>
      </c>
      <c r="AE2362" s="18">
        <f t="shared" si="6246"/>
        <v>0</v>
      </c>
      <c r="AF2362" s="18">
        <f t="shared" si="6331"/>
        <v>0</v>
      </c>
      <c r="AG2362" s="18">
        <f t="shared" si="6331"/>
        <v>0</v>
      </c>
      <c r="AH2362" s="18">
        <f t="shared" si="6331"/>
        <v>0</v>
      </c>
      <c r="AI2362" s="18">
        <f t="shared" si="6293"/>
        <v>16344.546999999999</v>
      </c>
      <c r="AJ2362" s="18">
        <f t="shared" si="6294"/>
        <v>0</v>
      </c>
      <c r="AK2362" s="18">
        <f t="shared" si="6295"/>
        <v>0</v>
      </c>
      <c r="AL2362" s="18">
        <f t="shared" si="6331"/>
        <v>0</v>
      </c>
      <c r="AM2362" s="18">
        <f t="shared" si="6296"/>
        <v>16344.546999999999</v>
      </c>
      <c r="AN2362" s="18">
        <f t="shared" si="6331"/>
        <v>0</v>
      </c>
      <c r="AO2362" s="18">
        <f t="shared" si="6331"/>
        <v>0</v>
      </c>
      <c r="AP2362" s="18">
        <f t="shared" si="6331"/>
        <v>0</v>
      </c>
      <c r="AQ2362" s="18">
        <f t="shared" si="6222"/>
        <v>16344.546999999999</v>
      </c>
      <c r="AR2362" s="18">
        <f t="shared" si="6223"/>
        <v>0</v>
      </c>
      <c r="AS2362" s="18">
        <f t="shared" si="6224"/>
        <v>0</v>
      </c>
      <c r="AT2362" s="18">
        <f t="shared" si="6331"/>
        <v>0</v>
      </c>
      <c r="AU2362" s="18">
        <f t="shared" si="6331"/>
        <v>0</v>
      </c>
      <c r="AV2362" s="18">
        <f t="shared" si="6331"/>
        <v>0</v>
      </c>
      <c r="AW2362" s="18">
        <f t="shared" si="6225"/>
        <v>16344.546999999999</v>
      </c>
      <c r="AX2362" s="18">
        <f t="shared" si="6226"/>
        <v>0</v>
      </c>
      <c r="AY2362" s="18">
        <f t="shared" si="6227"/>
        <v>0</v>
      </c>
      <c r="AZ2362" s="18">
        <f t="shared" si="6331"/>
        <v>0</v>
      </c>
      <c r="BA2362" s="18">
        <f t="shared" si="6331"/>
        <v>0</v>
      </c>
      <c r="BB2362" s="18">
        <f t="shared" si="6331"/>
        <v>0</v>
      </c>
      <c r="BC2362" s="18">
        <f t="shared" si="6204"/>
        <v>16344.546999999999</v>
      </c>
      <c r="BD2362" s="18">
        <f t="shared" si="6205"/>
        <v>0</v>
      </c>
      <c r="BE2362" s="18">
        <f t="shared" si="6206"/>
        <v>0</v>
      </c>
      <c r="BF2362" s="18">
        <f t="shared" si="6331"/>
        <v>0</v>
      </c>
      <c r="BG2362" s="18">
        <f t="shared" si="6331"/>
        <v>0</v>
      </c>
      <c r="BH2362" s="18">
        <f t="shared" si="6331"/>
        <v>0</v>
      </c>
      <c r="BI2362" s="18">
        <f t="shared" si="6201"/>
        <v>16344.546999999999</v>
      </c>
      <c r="BJ2362" s="18">
        <f t="shared" si="6202"/>
        <v>0</v>
      </c>
      <c r="BK2362" s="18">
        <f t="shared" si="6203"/>
        <v>0</v>
      </c>
      <c r="BL2362" s="18">
        <f t="shared" si="6331"/>
        <v>-1272.444</v>
      </c>
      <c r="BM2362" s="18">
        <f t="shared" si="6331"/>
        <v>0</v>
      </c>
      <c r="BN2362" s="18">
        <f t="shared" si="6331"/>
        <v>0</v>
      </c>
      <c r="BO2362" s="18">
        <f t="shared" si="6285"/>
        <v>15072.102999999999</v>
      </c>
      <c r="BP2362" s="18">
        <f t="shared" si="6286"/>
        <v>0</v>
      </c>
      <c r="BQ2362" s="18">
        <f t="shared" si="6287"/>
        <v>0</v>
      </c>
      <c r="BR2362" s="18">
        <f t="shared" si="6331"/>
        <v>0</v>
      </c>
      <c r="BS2362" s="18">
        <f t="shared" si="6331"/>
        <v>0</v>
      </c>
      <c r="BT2362" s="18">
        <f t="shared" si="6331"/>
        <v>0</v>
      </c>
      <c r="BU2362" s="18">
        <f t="shared" si="6276"/>
        <v>15072.102999999999</v>
      </c>
      <c r="BV2362" s="18">
        <f t="shared" si="6277"/>
        <v>0</v>
      </c>
      <c r="BW2362" s="18">
        <f t="shared" si="6278"/>
        <v>0</v>
      </c>
      <c r="BX2362" s="18">
        <f t="shared" si="6331"/>
        <v>-53.62</v>
      </c>
      <c r="BY2362" s="18">
        <f t="shared" si="6331"/>
        <v>0</v>
      </c>
      <c r="BZ2362" s="18">
        <f t="shared" si="6331"/>
        <v>0</v>
      </c>
      <c r="CA2362" s="18">
        <f t="shared" si="6229"/>
        <v>15018.482999999998</v>
      </c>
      <c r="CB2362" s="18">
        <f t="shared" si="6230"/>
        <v>0</v>
      </c>
      <c r="CC2362" s="18">
        <f t="shared" si="6231"/>
        <v>0</v>
      </c>
      <c r="CD2362" s="18">
        <f t="shared" si="6331"/>
        <v>0</v>
      </c>
      <c r="CE2362" s="27"/>
      <c r="CF2362" s="33"/>
    </row>
    <row r="2363" spans="1:84" ht="46.8" x14ac:dyDescent="0.3">
      <c r="A2363" s="41" t="s">
        <v>838</v>
      </c>
      <c r="B2363" s="39">
        <v>400</v>
      </c>
      <c r="C2363" s="41"/>
      <c r="D2363" s="41"/>
      <c r="E2363" s="14" t="s">
        <v>553</v>
      </c>
      <c r="F2363" s="18">
        <f t="shared" si="6329"/>
        <v>10791</v>
      </c>
      <c r="G2363" s="18">
        <f t="shared" si="6329"/>
        <v>0</v>
      </c>
      <c r="H2363" s="18">
        <f t="shared" si="6329"/>
        <v>0</v>
      </c>
      <c r="I2363" s="18">
        <f t="shared" si="6329"/>
        <v>0</v>
      </c>
      <c r="J2363" s="18">
        <f t="shared" si="6329"/>
        <v>0</v>
      </c>
      <c r="K2363" s="18">
        <f t="shared" si="6329"/>
        <v>0</v>
      </c>
      <c r="L2363" s="18">
        <f t="shared" si="6210"/>
        <v>10791</v>
      </c>
      <c r="M2363" s="18">
        <f t="shared" si="6211"/>
        <v>0</v>
      </c>
      <c r="N2363" s="18">
        <f t="shared" si="6212"/>
        <v>0</v>
      </c>
      <c r="O2363" s="18">
        <f t="shared" si="6330"/>
        <v>5553.5469999999996</v>
      </c>
      <c r="P2363" s="18">
        <f t="shared" si="6330"/>
        <v>0</v>
      </c>
      <c r="Q2363" s="18">
        <f t="shared" si="6330"/>
        <v>0</v>
      </c>
      <c r="R2363" s="18">
        <f t="shared" si="6330"/>
        <v>0</v>
      </c>
      <c r="S2363" s="18">
        <f t="shared" si="6330"/>
        <v>0</v>
      </c>
      <c r="T2363" s="18">
        <f t="shared" si="6282"/>
        <v>16344.546999999999</v>
      </c>
      <c r="U2363" s="18">
        <f t="shared" si="6283"/>
        <v>0</v>
      </c>
      <c r="V2363" s="18">
        <f t="shared" si="6284"/>
        <v>0</v>
      </c>
      <c r="W2363" s="18">
        <f t="shared" si="6331"/>
        <v>0</v>
      </c>
      <c r="X2363" s="18">
        <f t="shared" si="6331"/>
        <v>0</v>
      </c>
      <c r="Y2363" s="18">
        <f t="shared" si="6331"/>
        <v>0</v>
      </c>
      <c r="Z2363" s="18">
        <f t="shared" si="6331"/>
        <v>0</v>
      </c>
      <c r="AA2363" s="18">
        <f t="shared" si="6331"/>
        <v>0</v>
      </c>
      <c r="AB2363" s="18">
        <f t="shared" si="6331"/>
        <v>0</v>
      </c>
      <c r="AC2363" s="18">
        <f t="shared" si="6244"/>
        <v>16344.546999999999</v>
      </c>
      <c r="AD2363" s="18">
        <f t="shared" si="6245"/>
        <v>0</v>
      </c>
      <c r="AE2363" s="18">
        <f t="shared" si="6246"/>
        <v>0</v>
      </c>
      <c r="AF2363" s="18">
        <f t="shared" si="6331"/>
        <v>0</v>
      </c>
      <c r="AG2363" s="18">
        <f t="shared" si="6331"/>
        <v>0</v>
      </c>
      <c r="AH2363" s="18">
        <f t="shared" si="6331"/>
        <v>0</v>
      </c>
      <c r="AI2363" s="18">
        <f t="shared" si="6293"/>
        <v>16344.546999999999</v>
      </c>
      <c r="AJ2363" s="18">
        <f t="shared" si="6294"/>
        <v>0</v>
      </c>
      <c r="AK2363" s="18">
        <f t="shared" si="6295"/>
        <v>0</v>
      </c>
      <c r="AL2363" s="18">
        <f t="shared" si="6331"/>
        <v>0</v>
      </c>
      <c r="AM2363" s="18">
        <f t="shared" si="6296"/>
        <v>16344.546999999999</v>
      </c>
      <c r="AN2363" s="18">
        <f t="shared" si="6331"/>
        <v>0</v>
      </c>
      <c r="AO2363" s="18">
        <f t="shared" si="6331"/>
        <v>0</v>
      </c>
      <c r="AP2363" s="18">
        <f t="shared" si="6331"/>
        <v>0</v>
      </c>
      <c r="AQ2363" s="18">
        <f t="shared" si="6222"/>
        <v>16344.546999999999</v>
      </c>
      <c r="AR2363" s="18">
        <f t="shared" si="6223"/>
        <v>0</v>
      </c>
      <c r="AS2363" s="18">
        <f t="shared" si="6224"/>
        <v>0</v>
      </c>
      <c r="AT2363" s="18">
        <f t="shared" si="6331"/>
        <v>0</v>
      </c>
      <c r="AU2363" s="18">
        <f t="shared" si="6331"/>
        <v>0</v>
      </c>
      <c r="AV2363" s="18">
        <f t="shared" si="6331"/>
        <v>0</v>
      </c>
      <c r="AW2363" s="18">
        <f t="shared" si="6225"/>
        <v>16344.546999999999</v>
      </c>
      <c r="AX2363" s="18">
        <f t="shared" si="6226"/>
        <v>0</v>
      </c>
      <c r="AY2363" s="18">
        <f t="shared" si="6227"/>
        <v>0</v>
      </c>
      <c r="AZ2363" s="18">
        <f t="shared" si="6331"/>
        <v>0</v>
      </c>
      <c r="BA2363" s="18">
        <f t="shared" si="6331"/>
        <v>0</v>
      </c>
      <c r="BB2363" s="18">
        <f t="shared" si="6331"/>
        <v>0</v>
      </c>
      <c r="BC2363" s="18">
        <f t="shared" si="6204"/>
        <v>16344.546999999999</v>
      </c>
      <c r="BD2363" s="18">
        <f t="shared" si="6205"/>
        <v>0</v>
      </c>
      <c r="BE2363" s="18">
        <f t="shared" si="6206"/>
        <v>0</v>
      </c>
      <c r="BF2363" s="18">
        <f t="shared" si="6331"/>
        <v>0</v>
      </c>
      <c r="BG2363" s="18">
        <f t="shared" si="6331"/>
        <v>0</v>
      </c>
      <c r="BH2363" s="18">
        <f t="shared" si="6331"/>
        <v>0</v>
      </c>
      <c r="BI2363" s="18">
        <f t="shared" si="6201"/>
        <v>16344.546999999999</v>
      </c>
      <c r="BJ2363" s="18">
        <f t="shared" si="6202"/>
        <v>0</v>
      </c>
      <c r="BK2363" s="18">
        <f t="shared" si="6203"/>
        <v>0</v>
      </c>
      <c r="BL2363" s="18">
        <f t="shared" si="6331"/>
        <v>-1272.444</v>
      </c>
      <c r="BM2363" s="18">
        <f t="shared" si="6331"/>
        <v>0</v>
      </c>
      <c r="BN2363" s="18">
        <f t="shared" si="6331"/>
        <v>0</v>
      </c>
      <c r="BO2363" s="18">
        <f t="shared" si="6285"/>
        <v>15072.102999999999</v>
      </c>
      <c r="BP2363" s="18">
        <f t="shared" si="6286"/>
        <v>0</v>
      </c>
      <c r="BQ2363" s="18">
        <f t="shared" si="6287"/>
        <v>0</v>
      </c>
      <c r="BR2363" s="18">
        <f t="shared" si="6331"/>
        <v>0</v>
      </c>
      <c r="BS2363" s="18">
        <f t="shared" si="6331"/>
        <v>0</v>
      </c>
      <c r="BT2363" s="18">
        <f t="shared" si="6331"/>
        <v>0</v>
      </c>
      <c r="BU2363" s="18">
        <f t="shared" si="6276"/>
        <v>15072.102999999999</v>
      </c>
      <c r="BV2363" s="18">
        <f t="shared" si="6277"/>
        <v>0</v>
      </c>
      <c r="BW2363" s="18">
        <f t="shared" si="6278"/>
        <v>0</v>
      </c>
      <c r="BX2363" s="18">
        <f t="shared" si="6331"/>
        <v>-53.62</v>
      </c>
      <c r="BY2363" s="18">
        <f t="shared" si="6331"/>
        <v>0</v>
      </c>
      <c r="BZ2363" s="18">
        <f t="shared" si="6331"/>
        <v>0</v>
      </c>
      <c r="CA2363" s="18">
        <f t="shared" si="6229"/>
        <v>15018.482999999998</v>
      </c>
      <c r="CB2363" s="18">
        <f t="shared" si="6230"/>
        <v>0</v>
      </c>
      <c r="CC2363" s="18">
        <f t="shared" si="6231"/>
        <v>0</v>
      </c>
      <c r="CD2363" s="18">
        <f t="shared" si="6331"/>
        <v>0</v>
      </c>
      <c r="CE2363" s="27"/>
      <c r="CF2363" s="33"/>
    </row>
    <row r="2364" spans="1:84" x14ac:dyDescent="0.3">
      <c r="A2364" s="41" t="s">
        <v>838</v>
      </c>
      <c r="B2364" s="39">
        <v>410</v>
      </c>
      <c r="C2364" s="41"/>
      <c r="D2364" s="41"/>
      <c r="E2364" s="14" t="s">
        <v>566</v>
      </c>
      <c r="F2364" s="18">
        <f t="shared" si="6329"/>
        <v>10791</v>
      </c>
      <c r="G2364" s="18">
        <f t="shared" si="6329"/>
        <v>0</v>
      </c>
      <c r="H2364" s="18">
        <f t="shared" si="6329"/>
        <v>0</v>
      </c>
      <c r="I2364" s="18">
        <f t="shared" si="6329"/>
        <v>0</v>
      </c>
      <c r="J2364" s="18">
        <f t="shared" si="6329"/>
        <v>0</v>
      </c>
      <c r="K2364" s="18">
        <f t="shared" si="6329"/>
        <v>0</v>
      </c>
      <c r="L2364" s="18">
        <f t="shared" si="6210"/>
        <v>10791</v>
      </c>
      <c r="M2364" s="18">
        <f t="shared" si="6211"/>
        <v>0</v>
      </c>
      <c r="N2364" s="18">
        <f t="shared" si="6212"/>
        <v>0</v>
      </c>
      <c r="O2364" s="18">
        <f t="shared" si="6330"/>
        <v>5553.5469999999996</v>
      </c>
      <c r="P2364" s="18">
        <f t="shared" si="6330"/>
        <v>0</v>
      </c>
      <c r="Q2364" s="18">
        <f t="shared" si="6330"/>
        <v>0</v>
      </c>
      <c r="R2364" s="18">
        <f t="shared" si="6330"/>
        <v>0</v>
      </c>
      <c r="S2364" s="18">
        <f t="shared" si="6330"/>
        <v>0</v>
      </c>
      <c r="T2364" s="18">
        <f t="shared" si="6282"/>
        <v>16344.546999999999</v>
      </c>
      <c r="U2364" s="18">
        <f t="shared" si="6283"/>
        <v>0</v>
      </c>
      <c r="V2364" s="18">
        <f t="shared" si="6284"/>
        <v>0</v>
      </c>
      <c r="W2364" s="18">
        <f t="shared" si="6331"/>
        <v>0</v>
      </c>
      <c r="X2364" s="18">
        <f t="shared" si="6331"/>
        <v>0</v>
      </c>
      <c r="Y2364" s="18">
        <f t="shared" si="6331"/>
        <v>0</v>
      </c>
      <c r="Z2364" s="18">
        <f t="shared" si="6331"/>
        <v>0</v>
      </c>
      <c r="AA2364" s="18">
        <f t="shared" si="6331"/>
        <v>0</v>
      </c>
      <c r="AB2364" s="18">
        <f t="shared" si="6331"/>
        <v>0</v>
      </c>
      <c r="AC2364" s="18">
        <f t="shared" si="6244"/>
        <v>16344.546999999999</v>
      </c>
      <c r="AD2364" s="18">
        <f t="shared" si="6245"/>
        <v>0</v>
      </c>
      <c r="AE2364" s="18">
        <f t="shared" si="6246"/>
        <v>0</v>
      </c>
      <c r="AF2364" s="18">
        <f t="shared" si="6331"/>
        <v>0</v>
      </c>
      <c r="AG2364" s="18">
        <f t="shared" si="6331"/>
        <v>0</v>
      </c>
      <c r="AH2364" s="18">
        <f t="shared" si="6331"/>
        <v>0</v>
      </c>
      <c r="AI2364" s="18">
        <f t="shared" si="6293"/>
        <v>16344.546999999999</v>
      </c>
      <c r="AJ2364" s="18">
        <f t="shared" si="6294"/>
        <v>0</v>
      </c>
      <c r="AK2364" s="18">
        <f t="shared" si="6295"/>
        <v>0</v>
      </c>
      <c r="AL2364" s="18">
        <f t="shared" si="6331"/>
        <v>0</v>
      </c>
      <c r="AM2364" s="18">
        <f t="shared" si="6296"/>
        <v>16344.546999999999</v>
      </c>
      <c r="AN2364" s="18">
        <f t="shared" si="6331"/>
        <v>0</v>
      </c>
      <c r="AO2364" s="18">
        <f t="shared" si="6331"/>
        <v>0</v>
      </c>
      <c r="AP2364" s="18">
        <f t="shared" si="6331"/>
        <v>0</v>
      </c>
      <c r="AQ2364" s="18">
        <f t="shared" si="6222"/>
        <v>16344.546999999999</v>
      </c>
      <c r="AR2364" s="18">
        <f t="shared" si="6223"/>
        <v>0</v>
      </c>
      <c r="AS2364" s="18">
        <f t="shared" si="6224"/>
        <v>0</v>
      </c>
      <c r="AT2364" s="18">
        <f t="shared" si="6331"/>
        <v>0</v>
      </c>
      <c r="AU2364" s="18">
        <f t="shared" si="6331"/>
        <v>0</v>
      </c>
      <c r="AV2364" s="18">
        <f t="shared" si="6331"/>
        <v>0</v>
      </c>
      <c r="AW2364" s="18">
        <f t="shared" si="6225"/>
        <v>16344.546999999999</v>
      </c>
      <c r="AX2364" s="18">
        <f t="shared" si="6226"/>
        <v>0</v>
      </c>
      <c r="AY2364" s="18">
        <f t="shared" si="6227"/>
        <v>0</v>
      </c>
      <c r="AZ2364" s="18">
        <f t="shared" si="6331"/>
        <v>0</v>
      </c>
      <c r="BA2364" s="18">
        <f t="shared" si="6331"/>
        <v>0</v>
      </c>
      <c r="BB2364" s="18">
        <f t="shared" si="6331"/>
        <v>0</v>
      </c>
      <c r="BC2364" s="18">
        <f t="shared" si="6204"/>
        <v>16344.546999999999</v>
      </c>
      <c r="BD2364" s="18">
        <f t="shared" si="6205"/>
        <v>0</v>
      </c>
      <c r="BE2364" s="18">
        <f t="shared" si="6206"/>
        <v>0</v>
      </c>
      <c r="BF2364" s="18">
        <f t="shared" si="6331"/>
        <v>0</v>
      </c>
      <c r="BG2364" s="18">
        <f t="shared" si="6331"/>
        <v>0</v>
      </c>
      <c r="BH2364" s="18">
        <f t="shared" si="6331"/>
        <v>0</v>
      </c>
      <c r="BI2364" s="18">
        <f t="shared" si="6201"/>
        <v>16344.546999999999</v>
      </c>
      <c r="BJ2364" s="18">
        <f t="shared" si="6202"/>
        <v>0</v>
      </c>
      <c r="BK2364" s="18">
        <f t="shared" si="6203"/>
        <v>0</v>
      </c>
      <c r="BL2364" s="18">
        <f t="shared" si="6331"/>
        <v>-1272.444</v>
      </c>
      <c r="BM2364" s="18">
        <f t="shared" si="6331"/>
        <v>0</v>
      </c>
      <c r="BN2364" s="18">
        <f t="shared" si="6331"/>
        <v>0</v>
      </c>
      <c r="BO2364" s="18">
        <f t="shared" si="6285"/>
        <v>15072.102999999999</v>
      </c>
      <c r="BP2364" s="18">
        <f t="shared" si="6286"/>
        <v>0</v>
      </c>
      <c r="BQ2364" s="18">
        <f t="shared" si="6287"/>
        <v>0</v>
      </c>
      <c r="BR2364" s="18">
        <f t="shared" si="6331"/>
        <v>0</v>
      </c>
      <c r="BS2364" s="18">
        <f t="shared" si="6331"/>
        <v>0</v>
      </c>
      <c r="BT2364" s="18">
        <f t="shared" si="6331"/>
        <v>0</v>
      </c>
      <c r="BU2364" s="18">
        <f t="shared" si="6276"/>
        <v>15072.102999999999</v>
      </c>
      <c r="BV2364" s="18">
        <f t="shared" si="6277"/>
        <v>0</v>
      </c>
      <c r="BW2364" s="18">
        <f t="shared" si="6278"/>
        <v>0</v>
      </c>
      <c r="BX2364" s="18">
        <f t="shared" si="6331"/>
        <v>-53.62</v>
      </c>
      <c r="BY2364" s="18">
        <f t="shared" si="6331"/>
        <v>0</v>
      </c>
      <c r="BZ2364" s="18">
        <f t="shared" si="6331"/>
        <v>0</v>
      </c>
      <c r="CA2364" s="18">
        <f t="shared" si="6229"/>
        <v>15018.482999999998</v>
      </c>
      <c r="CB2364" s="18">
        <f t="shared" si="6230"/>
        <v>0</v>
      </c>
      <c r="CC2364" s="18">
        <f t="shared" si="6231"/>
        <v>0</v>
      </c>
      <c r="CD2364" s="18">
        <f t="shared" si="6331"/>
        <v>0</v>
      </c>
      <c r="CE2364" s="27"/>
      <c r="CF2364" s="33"/>
    </row>
    <row r="2365" spans="1:84" x14ac:dyDescent="0.3">
      <c r="A2365" s="41" t="s">
        <v>838</v>
      </c>
      <c r="B2365" s="39">
        <v>410</v>
      </c>
      <c r="C2365" s="41" t="s">
        <v>198</v>
      </c>
      <c r="D2365" s="41" t="s">
        <v>19</v>
      </c>
      <c r="E2365" s="14" t="s">
        <v>527</v>
      </c>
      <c r="F2365" s="18">
        <v>10791</v>
      </c>
      <c r="G2365" s="18"/>
      <c r="H2365" s="18"/>
      <c r="I2365" s="18"/>
      <c r="J2365" s="18"/>
      <c r="K2365" s="18"/>
      <c r="L2365" s="18">
        <f t="shared" si="6210"/>
        <v>10791</v>
      </c>
      <c r="M2365" s="18">
        <f t="shared" si="6211"/>
        <v>0</v>
      </c>
      <c r="N2365" s="18">
        <f t="shared" si="6212"/>
        <v>0</v>
      </c>
      <c r="O2365" s="18">
        <v>5553.5469999999996</v>
      </c>
      <c r="P2365" s="18"/>
      <c r="Q2365" s="18"/>
      <c r="R2365" s="18"/>
      <c r="S2365" s="18"/>
      <c r="T2365" s="18">
        <f t="shared" si="6282"/>
        <v>16344.546999999999</v>
      </c>
      <c r="U2365" s="18">
        <f t="shared" si="6283"/>
        <v>0</v>
      </c>
      <c r="V2365" s="18">
        <f t="shared" si="6284"/>
        <v>0</v>
      </c>
      <c r="W2365" s="18"/>
      <c r="X2365" s="18"/>
      <c r="Y2365" s="18"/>
      <c r="Z2365" s="18"/>
      <c r="AA2365" s="18"/>
      <c r="AB2365" s="18"/>
      <c r="AC2365" s="18">
        <f t="shared" si="6244"/>
        <v>16344.546999999999</v>
      </c>
      <c r="AD2365" s="18">
        <f t="shared" si="6245"/>
        <v>0</v>
      </c>
      <c r="AE2365" s="18">
        <f t="shared" si="6246"/>
        <v>0</v>
      </c>
      <c r="AF2365" s="18"/>
      <c r="AG2365" s="18"/>
      <c r="AH2365" s="18"/>
      <c r="AI2365" s="18">
        <f t="shared" si="6293"/>
        <v>16344.546999999999</v>
      </c>
      <c r="AJ2365" s="18">
        <f t="shared" si="6294"/>
        <v>0</v>
      </c>
      <c r="AK2365" s="18">
        <f t="shared" si="6295"/>
        <v>0</v>
      </c>
      <c r="AL2365" s="18"/>
      <c r="AM2365" s="18">
        <f t="shared" si="6296"/>
        <v>16344.546999999999</v>
      </c>
      <c r="AN2365" s="18"/>
      <c r="AO2365" s="18"/>
      <c r="AP2365" s="18"/>
      <c r="AQ2365" s="18">
        <f t="shared" si="6222"/>
        <v>16344.546999999999</v>
      </c>
      <c r="AR2365" s="18">
        <f t="shared" si="6223"/>
        <v>0</v>
      </c>
      <c r="AS2365" s="18">
        <f t="shared" si="6224"/>
        <v>0</v>
      </c>
      <c r="AT2365" s="18"/>
      <c r="AU2365" s="18"/>
      <c r="AV2365" s="18"/>
      <c r="AW2365" s="18">
        <f t="shared" si="6225"/>
        <v>16344.546999999999</v>
      </c>
      <c r="AX2365" s="18">
        <f t="shared" si="6226"/>
        <v>0</v>
      </c>
      <c r="AY2365" s="18">
        <f t="shared" si="6227"/>
        <v>0</v>
      </c>
      <c r="AZ2365" s="18"/>
      <c r="BA2365" s="18"/>
      <c r="BB2365" s="18"/>
      <c r="BC2365" s="18">
        <f t="shared" si="6204"/>
        <v>16344.546999999999</v>
      </c>
      <c r="BD2365" s="18">
        <f t="shared" si="6205"/>
        <v>0</v>
      </c>
      <c r="BE2365" s="18">
        <f t="shared" si="6206"/>
        <v>0</v>
      </c>
      <c r="BF2365" s="18"/>
      <c r="BG2365" s="18"/>
      <c r="BH2365" s="18"/>
      <c r="BI2365" s="18">
        <f t="shared" si="6201"/>
        <v>16344.546999999999</v>
      </c>
      <c r="BJ2365" s="18">
        <f t="shared" si="6202"/>
        <v>0</v>
      </c>
      <c r="BK2365" s="18">
        <f t="shared" si="6203"/>
        <v>0</v>
      </c>
      <c r="BL2365" s="18">
        <v>-1272.444</v>
      </c>
      <c r="BM2365" s="18"/>
      <c r="BN2365" s="18"/>
      <c r="BO2365" s="18">
        <f t="shared" si="6285"/>
        <v>15072.102999999999</v>
      </c>
      <c r="BP2365" s="18">
        <f t="shared" si="6286"/>
        <v>0</v>
      </c>
      <c r="BQ2365" s="18">
        <f t="shared" si="6287"/>
        <v>0</v>
      </c>
      <c r="BR2365" s="18"/>
      <c r="BS2365" s="18"/>
      <c r="BT2365" s="18"/>
      <c r="BU2365" s="18">
        <f t="shared" si="6276"/>
        <v>15072.102999999999</v>
      </c>
      <c r="BV2365" s="18">
        <f t="shared" si="6277"/>
        <v>0</v>
      </c>
      <c r="BW2365" s="18">
        <f t="shared" si="6278"/>
        <v>0</v>
      </c>
      <c r="BX2365" s="18">
        <v>-53.62</v>
      </c>
      <c r="BY2365" s="18"/>
      <c r="BZ2365" s="18"/>
      <c r="CA2365" s="18">
        <f t="shared" si="6229"/>
        <v>15018.482999999998</v>
      </c>
      <c r="CB2365" s="18">
        <f t="shared" si="6230"/>
        <v>0</v>
      </c>
      <c r="CC2365" s="18">
        <f t="shared" si="6231"/>
        <v>0</v>
      </c>
      <c r="CD2365" s="18"/>
      <c r="CE2365" s="27"/>
      <c r="CF2365" s="33"/>
    </row>
    <row r="2366" spans="1:84" ht="46.8" x14ac:dyDescent="0.3">
      <c r="A2366" s="41" t="s">
        <v>840</v>
      </c>
      <c r="B2366" s="39"/>
      <c r="C2366" s="41"/>
      <c r="D2366" s="41"/>
      <c r="E2366" s="14" t="s">
        <v>841</v>
      </c>
      <c r="F2366" s="18">
        <f t="shared" ref="F2366:K2368" si="6332">F2367</f>
        <v>9900</v>
      </c>
      <c r="G2366" s="18">
        <f t="shared" si="6332"/>
        <v>0</v>
      </c>
      <c r="H2366" s="18">
        <f t="shared" si="6332"/>
        <v>0</v>
      </c>
      <c r="I2366" s="18">
        <f t="shared" si="6332"/>
        <v>0</v>
      </c>
      <c r="J2366" s="18">
        <f t="shared" si="6332"/>
        <v>0</v>
      </c>
      <c r="K2366" s="18">
        <f t="shared" si="6332"/>
        <v>0</v>
      </c>
      <c r="L2366" s="18">
        <f t="shared" si="6210"/>
        <v>9900</v>
      </c>
      <c r="M2366" s="18">
        <f t="shared" si="6211"/>
        <v>0</v>
      </c>
      <c r="N2366" s="18">
        <f t="shared" si="6212"/>
        <v>0</v>
      </c>
      <c r="O2366" s="18">
        <f t="shared" ref="O2366:S2368" si="6333">O2367</f>
        <v>0</v>
      </c>
      <c r="P2366" s="18">
        <f t="shared" si="6333"/>
        <v>0</v>
      </c>
      <c r="Q2366" s="18">
        <f t="shared" si="6333"/>
        <v>0</v>
      </c>
      <c r="R2366" s="18">
        <f t="shared" si="6333"/>
        <v>0</v>
      </c>
      <c r="S2366" s="18">
        <f t="shared" si="6333"/>
        <v>0</v>
      </c>
      <c r="T2366" s="18">
        <f t="shared" si="6282"/>
        <v>9900</v>
      </c>
      <c r="U2366" s="18">
        <f t="shared" si="6283"/>
        <v>0</v>
      </c>
      <c r="V2366" s="18">
        <f t="shared" si="6284"/>
        <v>0</v>
      </c>
      <c r="W2366" s="18">
        <f t="shared" ref="W2366:CD2368" si="6334">W2367</f>
        <v>0</v>
      </c>
      <c r="X2366" s="18">
        <f t="shared" si="6334"/>
        <v>0</v>
      </c>
      <c r="Y2366" s="18">
        <f t="shared" si="6334"/>
        <v>0</v>
      </c>
      <c r="Z2366" s="18">
        <f t="shared" si="6334"/>
        <v>0</v>
      </c>
      <c r="AA2366" s="18">
        <f t="shared" si="6334"/>
        <v>0</v>
      </c>
      <c r="AB2366" s="18">
        <f t="shared" si="6334"/>
        <v>0</v>
      </c>
      <c r="AC2366" s="18">
        <f t="shared" si="6244"/>
        <v>9900</v>
      </c>
      <c r="AD2366" s="18">
        <f t="shared" si="6245"/>
        <v>0</v>
      </c>
      <c r="AE2366" s="18">
        <f t="shared" si="6246"/>
        <v>0</v>
      </c>
      <c r="AF2366" s="18">
        <f t="shared" si="6334"/>
        <v>0</v>
      </c>
      <c r="AG2366" s="18">
        <f t="shared" si="6334"/>
        <v>18177.851999999999</v>
      </c>
      <c r="AH2366" s="18">
        <f t="shared" si="6334"/>
        <v>0</v>
      </c>
      <c r="AI2366" s="18">
        <f t="shared" si="6293"/>
        <v>9900</v>
      </c>
      <c r="AJ2366" s="18">
        <f t="shared" si="6294"/>
        <v>18177.851999999999</v>
      </c>
      <c r="AK2366" s="18">
        <f t="shared" si="6295"/>
        <v>0</v>
      </c>
      <c r="AL2366" s="18">
        <f t="shared" si="6334"/>
        <v>0</v>
      </c>
      <c r="AM2366" s="18">
        <f t="shared" si="6296"/>
        <v>9900</v>
      </c>
      <c r="AN2366" s="18">
        <f t="shared" si="6334"/>
        <v>0</v>
      </c>
      <c r="AO2366" s="18">
        <f t="shared" si="6334"/>
        <v>0</v>
      </c>
      <c r="AP2366" s="18">
        <f t="shared" si="6334"/>
        <v>0</v>
      </c>
      <c r="AQ2366" s="18">
        <f t="shared" si="6222"/>
        <v>9900</v>
      </c>
      <c r="AR2366" s="18">
        <f t="shared" si="6223"/>
        <v>18177.851999999999</v>
      </c>
      <c r="AS2366" s="18">
        <f t="shared" si="6224"/>
        <v>0</v>
      </c>
      <c r="AT2366" s="18">
        <f t="shared" si="6334"/>
        <v>0</v>
      </c>
      <c r="AU2366" s="18">
        <f t="shared" si="6334"/>
        <v>0</v>
      </c>
      <c r="AV2366" s="18">
        <f t="shared" si="6334"/>
        <v>0</v>
      </c>
      <c r="AW2366" s="18">
        <f t="shared" si="6225"/>
        <v>9900</v>
      </c>
      <c r="AX2366" s="18">
        <f t="shared" si="6226"/>
        <v>18177.851999999999</v>
      </c>
      <c r="AY2366" s="18">
        <f t="shared" si="6227"/>
        <v>0</v>
      </c>
      <c r="AZ2366" s="18">
        <f t="shared" si="6334"/>
        <v>0</v>
      </c>
      <c r="BA2366" s="18">
        <f t="shared" si="6334"/>
        <v>0</v>
      </c>
      <c r="BB2366" s="18">
        <f t="shared" si="6334"/>
        <v>0</v>
      </c>
      <c r="BC2366" s="18">
        <f t="shared" si="6204"/>
        <v>9900</v>
      </c>
      <c r="BD2366" s="18">
        <f t="shared" si="6205"/>
        <v>18177.851999999999</v>
      </c>
      <c r="BE2366" s="18">
        <f t="shared" si="6206"/>
        <v>0</v>
      </c>
      <c r="BF2366" s="18">
        <f t="shared" si="6334"/>
        <v>0</v>
      </c>
      <c r="BG2366" s="18">
        <f t="shared" si="6334"/>
        <v>0</v>
      </c>
      <c r="BH2366" s="18">
        <f t="shared" si="6334"/>
        <v>0</v>
      </c>
      <c r="BI2366" s="18">
        <f t="shared" si="6201"/>
        <v>9900</v>
      </c>
      <c r="BJ2366" s="18">
        <f t="shared" si="6202"/>
        <v>18177.851999999999</v>
      </c>
      <c r="BK2366" s="18">
        <f t="shared" si="6203"/>
        <v>0</v>
      </c>
      <c r="BL2366" s="18">
        <f t="shared" si="6334"/>
        <v>-9695.5</v>
      </c>
      <c r="BM2366" s="18">
        <f t="shared" si="6334"/>
        <v>9695.5</v>
      </c>
      <c r="BN2366" s="18">
        <f t="shared" si="6334"/>
        <v>0</v>
      </c>
      <c r="BO2366" s="18">
        <f t="shared" si="6285"/>
        <v>204.5</v>
      </c>
      <c r="BP2366" s="18">
        <f t="shared" si="6286"/>
        <v>27873.351999999999</v>
      </c>
      <c r="BQ2366" s="18">
        <f t="shared" si="6287"/>
        <v>0</v>
      </c>
      <c r="BR2366" s="18">
        <f t="shared" si="6334"/>
        <v>0</v>
      </c>
      <c r="BS2366" s="18">
        <f t="shared" si="6334"/>
        <v>0</v>
      </c>
      <c r="BT2366" s="18">
        <f t="shared" si="6334"/>
        <v>0</v>
      </c>
      <c r="BU2366" s="18">
        <f t="shared" si="6276"/>
        <v>204.5</v>
      </c>
      <c r="BV2366" s="18">
        <f t="shared" si="6277"/>
        <v>27873.351999999999</v>
      </c>
      <c r="BW2366" s="18">
        <f t="shared" si="6278"/>
        <v>0</v>
      </c>
      <c r="BX2366" s="18">
        <f t="shared" si="6334"/>
        <v>0</v>
      </c>
      <c r="BY2366" s="18">
        <f t="shared" si="6334"/>
        <v>0</v>
      </c>
      <c r="BZ2366" s="18">
        <f t="shared" si="6334"/>
        <v>0</v>
      </c>
      <c r="CA2366" s="18">
        <f t="shared" si="6229"/>
        <v>204.5</v>
      </c>
      <c r="CB2366" s="18">
        <f t="shared" si="6230"/>
        <v>27873.351999999999</v>
      </c>
      <c r="CC2366" s="18">
        <f t="shared" si="6231"/>
        <v>0</v>
      </c>
      <c r="CD2366" s="18">
        <f t="shared" si="6334"/>
        <v>0</v>
      </c>
      <c r="CE2366" s="27"/>
      <c r="CF2366" s="33"/>
    </row>
    <row r="2367" spans="1:84" ht="46.8" x14ac:dyDescent="0.3">
      <c r="A2367" s="41" t="s">
        <v>840</v>
      </c>
      <c r="B2367" s="39">
        <v>400</v>
      </c>
      <c r="C2367" s="41"/>
      <c r="D2367" s="41"/>
      <c r="E2367" s="14" t="s">
        <v>553</v>
      </c>
      <c r="F2367" s="18">
        <f t="shared" si="6332"/>
        <v>9900</v>
      </c>
      <c r="G2367" s="18">
        <f t="shared" si="6332"/>
        <v>0</v>
      </c>
      <c r="H2367" s="18">
        <f t="shared" si="6332"/>
        <v>0</v>
      </c>
      <c r="I2367" s="18">
        <f t="shared" si="6332"/>
        <v>0</v>
      </c>
      <c r="J2367" s="18">
        <f t="shared" si="6332"/>
        <v>0</v>
      </c>
      <c r="K2367" s="18">
        <f t="shared" si="6332"/>
        <v>0</v>
      </c>
      <c r="L2367" s="18">
        <f t="shared" si="6210"/>
        <v>9900</v>
      </c>
      <c r="M2367" s="18">
        <f t="shared" si="6211"/>
        <v>0</v>
      </c>
      <c r="N2367" s="18">
        <f t="shared" si="6212"/>
        <v>0</v>
      </c>
      <c r="O2367" s="18">
        <f t="shared" si="6333"/>
        <v>0</v>
      </c>
      <c r="P2367" s="18">
        <f t="shared" si="6333"/>
        <v>0</v>
      </c>
      <c r="Q2367" s="18">
        <f t="shared" si="6333"/>
        <v>0</v>
      </c>
      <c r="R2367" s="18">
        <f t="shared" si="6333"/>
        <v>0</v>
      </c>
      <c r="S2367" s="18">
        <f t="shared" si="6333"/>
        <v>0</v>
      </c>
      <c r="T2367" s="18">
        <f t="shared" si="6282"/>
        <v>9900</v>
      </c>
      <c r="U2367" s="18">
        <f t="shared" si="6283"/>
        <v>0</v>
      </c>
      <c r="V2367" s="18">
        <f t="shared" si="6284"/>
        <v>0</v>
      </c>
      <c r="W2367" s="18">
        <f t="shared" si="6334"/>
        <v>0</v>
      </c>
      <c r="X2367" s="18">
        <f t="shared" si="6334"/>
        <v>0</v>
      </c>
      <c r="Y2367" s="18">
        <f t="shared" si="6334"/>
        <v>0</v>
      </c>
      <c r="Z2367" s="18">
        <f t="shared" si="6334"/>
        <v>0</v>
      </c>
      <c r="AA2367" s="18">
        <f t="shared" si="6334"/>
        <v>0</v>
      </c>
      <c r="AB2367" s="18">
        <f t="shared" si="6334"/>
        <v>0</v>
      </c>
      <c r="AC2367" s="18">
        <f t="shared" si="6244"/>
        <v>9900</v>
      </c>
      <c r="AD2367" s="18">
        <f t="shared" si="6245"/>
        <v>0</v>
      </c>
      <c r="AE2367" s="18">
        <f t="shared" si="6246"/>
        <v>0</v>
      </c>
      <c r="AF2367" s="18">
        <f t="shared" si="6334"/>
        <v>0</v>
      </c>
      <c r="AG2367" s="18">
        <f t="shared" si="6334"/>
        <v>18177.851999999999</v>
      </c>
      <c r="AH2367" s="18">
        <f t="shared" si="6334"/>
        <v>0</v>
      </c>
      <c r="AI2367" s="18">
        <f t="shared" si="6293"/>
        <v>9900</v>
      </c>
      <c r="AJ2367" s="18">
        <f t="shared" si="6294"/>
        <v>18177.851999999999</v>
      </c>
      <c r="AK2367" s="18">
        <f t="shared" si="6295"/>
        <v>0</v>
      </c>
      <c r="AL2367" s="18">
        <f t="shared" si="6334"/>
        <v>0</v>
      </c>
      <c r="AM2367" s="18">
        <f t="shared" si="6296"/>
        <v>9900</v>
      </c>
      <c r="AN2367" s="18">
        <f t="shared" si="6334"/>
        <v>0</v>
      </c>
      <c r="AO2367" s="18">
        <f t="shared" si="6334"/>
        <v>0</v>
      </c>
      <c r="AP2367" s="18">
        <f t="shared" si="6334"/>
        <v>0</v>
      </c>
      <c r="AQ2367" s="18">
        <f t="shared" si="6222"/>
        <v>9900</v>
      </c>
      <c r="AR2367" s="18">
        <f t="shared" si="6223"/>
        <v>18177.851999999999</v>
      </c>
      <c r="AS2367" s="18">
        <f t="shared" si="6224"/>
        <v>0</v>
      </c>
      <c r="AT2367" s="18">
        <f t="shared" si="6334"/>
        <v>0</v>
      </c>
      <c r="AU2367" s="18">
        <f t="shared" si="6334"/>
        <v>0</v>
      </c>
      <c r="AV2367" s="18">
        <f t="shared" si="6334"/>
        <v>0</v>
      </c>
      <c r="AW2367" s="18">
        <f t="shared" si="6225"/>
        <v>9900</v>
      </c>
      <c r="AX2367" s="18">
        <f t="shared" si="6226"/>
        <v>18177.851999999999</v>
      </c>
      <c r="AY2367" s="18">
        <f t="shared" si="6227"/>
        <v>0</v>
      </c>
      <c r="AZ2367" s="18">
        <f t="shared" si="6334"/>
        <v>0</v>
      </c>
      <c r="BA2367" s="18">
        <f t="shared" si="6334"/>
        <v>0</v>
      </c>
      <c r="BB2367" s="18">
        <f t="shared" si="6334"/>
        <v>0</v>
      </c>
      <c r="BC2367" s="18">
        <f t="shared" si="6204"/>
        <v>9900</v>
      </c>
      <c r="BD2367" s="18">
        <f t="shared" si="6205"/>
        <v>18177.851999999999</v>
      </c>
      <c r="BE2367" s="18">
        <f t="shared" si="6206"/>
        <v>0</v>
      </c>
      <c r="BF2367" s="18">
        <f t="shared" si="6334"/>
        <v>0</v>
      </c>
      <c r="BG2367" s="18">
        <f t="shared" si="6334"/>
        <v>0</v>
      </c>
      <c r="BH2367" s="18">
        <f t="shared" si="6334"/>
        <v>0</v>
      </c>
      <c r="BI2367" s="18">
        <f t="shared" si="6201"/>
        <v>9900</v>
      </c>
      <c r="BJ2367" s="18">
        <f t="shared" si="6202"/>
        <v>18177.851999999999</v>
      </c>
      <c r="BK2367" s="18">
        <f t="shared" si="6203"/>
        <v>0</v>
      </c>
      <c r="BL2367" s="18">
        <f t="shared" si="6334"/>
        <v>-9695.5</v>
      </c>
      <c r="BM2367" s="18">
        <f t="shared" si="6334"/>
        <v>9695.5</v>
      </c>
      <c r="BN2367" s="18">
        <f t="shared" si="6334"/>
        <v>0</v>
      </c>
      <c r="BO2367" s="18">
        <f t="shared" si="6285"/>
        <v>204.5</v>
      </c>
      <c r="BP2367" s="18">
        <f t="shared" si="6286"/>
        <v>27873.351999999999</v>
      </c>
      <c r="BQ2367" s="18">
        <f t="shared" si="6287"/>
        <v>0</v>
      </c>
      <c r="BR2367" s="18">
        <f t="shared" si="6334"/>
        <v>0</v>
      </c>
      <c r="BS2367" s="18">
        <f t="shared" si="6334"/>
        <v>0</v>
      </c>
      <c r="BT2367" s="18">
        <f t="shared" si="6334"/>
        <v>0</v>
      </c>
      <c r="BU2367" s="18">
        <f t="shared" si="6276"/>
        <v>204.5</v>
      </c>
      <c r="BV2367" s="18">
        <f t="shared" si="6277"/>
        <v>27873.351999999999</v>
      </c>
      <c r="BW2367" s="18">
        <f t="shared" si="6278"/>
        <v>0</v>
      </c>
      <c r="BX2367" s="18">
        <f t="shared" si="6334"/>
        <v>0</v>
      </c>
      <c r="BY2367" s="18">
        <f t="shared" si="6334"/>
        <v>0</v>
      </c>
      <c r="BZ2367" s="18">
        <f t="shared" si="6334"/>
        <v>0</v>
      </c>
      <c r="CA2367" s="18">
        <f t="shared" si="6229"/>
        <v>204.5</v>
      </c>
      <c r="CB2367" s="18">
        <f t="shared" si="6230"/>
        <v>27873.351999999999</v>
      </c>
      <c r="CC2367" s="18">
        <f t="shared" si="6231"/>
        <v>0</v>
      </c>
      <c r="CD2367" s="18">
        <f t="shared" si="6334"/>
        <v>0</v>
      </c>
      <c r="CE2367" s="27"/>
      <c r="CF2367" s="33"/>
    </row>
    <row r="2368" spans="1:84" x14ac:dyDescent="0.3">
      <c r="A2368" s="41" t="s">
        <v>840</v>
      </c>
      <c r="B2368" s="39">
        <v>410</v>
      </c>
      <c r="C2368" s="41"/>
      <c r="D2368" s="41"/>
      <c r="E2368" s="14" t="s">
        <v>566</v>
      </c>
      <c r="F2368" s="18">
        <f t="shared" si="6332"/>
        <v>9900</v>
      </c>
      <c r="G2368" s="18">
        <f t="shared" si="6332"/>
        <v>0</v>
      </c>
      <c r="H2368" s="18">
        <f t="shared" si="6332"/>
        <v>0</v>
      </c>
      <c r="I2368" s="18">
        <f t="shared" si="6332"/>
        <v>0</v>
      </c>
      <c r="J2368" s="18">
        <f t="shared" si="6332"/>
        <v>0</v>
      </c>
      <c r="K2368" s="18">
        <f t="shared" si="6332"/>
        <v>0</v>
      </c>
      <c r="L2368" s="18">
        <f t="shared" si="6210"/>
        <v>9900</v>
      </c>
      <c r="M2368" s="18">
        <f t="shared" si="6211"/>
        <v>0</v>
      </c>
      <c r="N2368" s="18">
        <f t="shared" si="6212"/>
        <v>0</v>
      </c>
      <c r="O2368" s="18">
        <f t="shared" si="6333"/>
        <v>0</v>
      </c>
      <c r="P2368" s="18">
        <f t="shared" si="6333"/>
        <v>0</v>
      </c>
      <c r="Q2368" s="18">
        <f t="shared" si="6333"/>
        <v>0</v>
      </c>
      <c r="R2368" s="18">
        <f t="shared" si="6333"/>
        <v>0</v>
      </c>
      <c r="S2368" s="18">
        <f t="shared" si="6333"/>
        <v>0</v>
      </c>
      <c r="T2368" s="18">
        <f t="shared" si="6282"/>
        <v>9900</v>
      </c>
      <c r="U2368" s="18">
        <f t="shared" si="6283"/>
        <v>0</v>
      </c>
      <c r="V2368" s="18">
        <f t="shared" si="6284"/>
        <v>0</v>
      </c>
      <c r="W2368" s="18">
        <f t="shared" si="6334"/>
        <v>0</v>
      </c>
      <c r="X2368" s="18">
        <f t="shared" si="6334"/>
        <v>0</v>
      </c>
      <c r="Y2368" s="18">
        <f t="shared" si="6334"/>
        <v>0</v>
      </c>
      <c r="Z2368" s="18">
        <f t="shared" si="6334"/>
        <v>0</v>
      </c>
      <c r="AA2368" s="18">
        <f t="shared" si="6334"/>
        <v>0</v>
      </c>
      <c r="AB2368" s="18">
        <f t="shared" si="6334"/>
        <v>0</v>
      </c>
      <c r="AC2368" s="18">
        <f t="shared" si="6244"/>
        <v>9900</v>
      </c>
      <c r="AD2368" s="18">
        <f t="shared" si="6245"/>
        <v>0</v>
      </c>
      <c r="AE2368" s="18">
        <f t="shared" si="6246"/>
        <v>0</v>
      </c>
      <c r="AF2368" s="18">
        <f t="shared" si="6334"/>
        <v>0</v>
      </c>
      <c r="AG2368" s="18">
        <f t="shared" si="6334"/>
        <v>18177.851999999999</v>
      </c>
      <c r="AH2368" s="18">
        <f t="shared" si="6334"/>
        <v>0</v>
      </c>
      <c r="AI2368" s="18">
        <f t="shared" si="6293"/>
        <v>9900</v>
      </c>
      <c r="AJ2368" s="18">
        <f t="shared" si="6294"/>
        <v>18177.851999999999</v>
      </c>
      <c r="AK2368" s="18">
        <f t="shared" si="6295"/>
        <v>0</v>
      </c>
      <c r="AL2368" s="18">
        <f t="shared" si="6334"/>
        <v>0</v>
      </c>
      <c r="AM2368" s="18">
        <f t="shared" si="6296"/>
        <v>9900</v>
      </c>
      <c r="AN2368" s="18">
        <f t="shared" si="6334"/>
        <v>0</v>
      </c>
      <c r="AO2368" s="18">
        <f t="shared" si="6334"/>
        <v>0</v>
      </c>
      <c r="AP2368" s="18">
        <f t="shared" si="6334"/>
        <v>0</v>
      </c>
      <c r="AQ2368" s="18">
        <f t="shared" si="6222"/>
        <v>9900</v>
      </c>
      <c r="AR2368" s="18">
        <f t="shared" si="6223"/>
        <v>18177.851999999999</v>
      </c>
      <c r="AS2368" s="18">
        <f t="shared" si="6224"/>
        <v>0</v>
      </c>
      <c r="AT2368" s="18">
        <f t="shared" si="6334"/>
        <v>0</v>
      </c>
      <c r="AU2368" s="18">
        <f t="shared" si="6334"/>
        <v>0</v>
      </c>
      <c r="AV2368" s="18">
        <f t="shared" si="6334"/>
        <v>0</v>
      </c>
      <c r="AW2368" s="18">
        <f t="shared" si="6225"/>
        <v>9900</v>
      </c>
      <c r="AX2368" s="18">
        <f t="shared" si="6226"/>
        <v>18177.851999999999</v>
      </c>
      <c r="AY2368" s="18">
        <f t="shared" si="6227"/>
        <v>0</v>
      </c>
      <c r="AZ2368" s="18">
        <f t="shared" si="6334"/>
        <v>0</v>
      </c>
      <c r="BA2368" s="18">
        <f t="shared" si="6334"/>
        <v>0</v>
      </c>
      <c r="BB2368" s="18">
        <f t="shared" si="6334"/>
        <v>0</v>
      </c>
      <c r="BC2368" s="18">
        <f t="shared" si="6204"/>
        <v>9900</v>
      </c>
      <c r="BD2368" s="18">
        <f t="shared" si="6205"/>
        <v>18177.851999999999</v>
      </c>
      <c r="BE2368" s="18">
        <f t="shared" si="6206"/>
        <v>0</v>
      </c>
      <c r="BF2368" s="18">
        <f t="shared" si="6334"/>
        <v>0</v>
      </c>
      <c r="BG2368" s="18">
        <f t="shared" si="6334"/>
        <v>0</v>
      </c>
      <c r="BH2368" s="18">
        <f t="shared" si="6334"/>
        <v>0</v>
      </c>
      <c r="BI2368" s="18">
        <f t="shared" si="6201"/>
        <v>9900</v>
      </c>
      <c r="BJ2368" s="18">
        <f t="shared" si="6202"/>
        <v>18177.851999999999</v>
      </c>
      <c r="BK2368" s="18">
        <f t="shared" si="6203"/>
        <v>0</v>
      </c>
      <c r="BL2368" s="18">
        <f t="shared" si="6334"/>
        <v>-9695.5</v>
      </c>
      <c r="BM2368" s="18">
        <f t="shared" si="6334"/>
        <v>9695.5</v>
      </c>
      <c r="BN2368" s="18">
        <f t="shared" si="6334"/>
        <v>0</v>
      </c>
      <c r="BO2368" s="18">
        <f t="shared" si="6285"/>
        <v>204.5</v>
      </c>
      <c r="BP2368" s="18">
        <f t="shared" si="6286"/>
        <v>27873.351999999999</v>
      </c>
      <c r="BQ2368" s="18">
        <f t="shared" si="6287"/>
        <v>0</v>
      </c>
      <c r="BR2368" s="18">
        <f t="shared" si="6334"/>
        <v>0</v>
      </c>
      <c r="BS2368" s="18">
        <f t="shared" si="6334"/>
        <v>0</v>
      </c>
      <c r="BT2368" s="18">
        <f t="shared" si="6334"/>
        <v>0</v>
      </c>
      <c r="BU2368" s="18">
        <f t="shared" si="6276"/>
        <v>204.5</v>
      </c>
      <c r="BV2368" s="18">
        <f t="shared" si="6277"/>
        <v>27873.351999999999</v>
      </c>
      <c r="BW2368" s="18">
        <f t="shared" si="6278"/>
        <v>0</v>
      </c>
      <c r="BX2368" s="18">
        <f t="shared" si="6334"/>
        <v>0</v>
      </c>
      <c r="BY2368" s="18">
        <f t="shared" si="6334"/>
        <v>0</v>
      </c>
      <c r="BZ2368" s="18">
        <f t="shared" si="6334"/>
        <v>0</v>
      </c>
      <c r="CA2368" s="18">
        <f t="shared" si="6229"/>
        <v>204.5</v>
      </c>
      <c r="CB2368" s="18">
        <f t="shared" si="6230"/>
        <v>27873.351999999999</v>
      </c>
      <c r="CC2368" s="18">
        <f t="shared" si="6231"/>
        <v>0</v>
      </c>
      <c r="CD2368" s="18">
        <f t="shared" si="6334"/>
        <v>0</v>
      </c>
      <c r="CE2368" s="27"/>
      <c r="CF2368" s="33"/>
    </row>
    <row r="2369" spans="1:119" x14ac:dyDescent="0.3">
      <c r="A2369" s="41" t="s">
        <v>840</v>
      </c>
      <c r="B2369" s="39">
        <v>410</v>
      </c>
      <c r="C2369" s="41" t="s">
        <v>198</v>
      </c>
      <c r="D2369" s="41" t="s">
        <v>110</v>
      </c>
      <c r="E2369" s="14" t="s">
        <v>526</v>
      </c>
      <c r="F2369" s="23">
        <v>9900</v>
      </c>
      <c r="G2369" s="18"/>
      <c r="H2369" s="18"/>
      <c r="I2369" s="18"/>
      <c r="J2369" s="18"/>
      <c r="K2369" s="18"/>
      <c r="L2369" s="18">
        <f t="shared" si="6210"/>
        <v>9900</v>
      </c>
      <c r="M2369" s="18">
        <f t="shared" si="6211"/>
        <v>0</v>
      </c>
      <c r="N2369" s="18">
        <f t="shared" si="6212"/>
        <v>0</v>
      </c>
      <c r="O2369" s="18"/>
      <c r="P2369" s="18"/>
      <c r="Q2369" s="18"/>
      <c r="R2369" s="18"/>
      <c r="S2369" s="18"/>
      <c r="T2369" s="18">
        <f t="shared" si="6282"/>
        <v>9900</v>
      </c>
      <c r="U2369" s="18">
        <f t="shared" si="6283"/>
        <v>0</v>
      </c>
      <c r="V2369" s="18">
        <f t="shared" si="6284"/>
        <v>0</v>
      </c>
      <c r="W2369" s="18"/>
      <c r="X2369" s="18"/>
      <c r="Y2369" s="18"/>
      <c r="Z2369" s="18"/>
      <c r="AA2369" s="18"/>
      <c r="AB2369" s="18"/>
      <c r="AC2369" s="18">
        <f t="shared" si="6244"/>
        <v>9900</v>
      </c>
      <c r="AD2369" s="18">
        <f t="shared" si="6245"/>
        <v>0</v>
      </c>
      <c r="AE2369" s="18">
        <f t="shared" si="6246"/>
        <v>0</v>
      </c>
      <c r="AF2369" s="18"/>
      <c r="AG2369" s="18">
        <v>18177.851999999999</v>
      </c>
      <c r="AH2369" s="18"/>
      <c r="AI2369" s="18">
        <f t="shared" si="6293"/>
        <v>9900</v>
      </c>
      <c r="AJ2369" s="18">
        <f t="shared" si="6294"/>
        <v>18177.851999999999</v>
      </c>
      <c r="AK2369" s="18">
        <f t="shared" si="6295"/>
        <v>0</v>
      </c>
      <c r="AL2369" s="18"/>
      <c r="AM2369" s="18">
        <f t="shared" si="6296"/>
        <v>9900</v>
      </c>
      <c r="AN2369" s="18"/>
      <c r="AO2369" s="18"/>
      <c r="AP2369" s="18"/>
      <c r="AQ2369" s="18">
        <f t="shared" si="6222"/>
        <v>9900</v>
      </c>
      <c r="AR2369" s="18">
        <f t="shared" si="6223"/>
        <v>18177.851999999999</v>
      </c>
      <c r="AS2369" s="18">
        <f t="shared" si="6224"/>
        <v>0</v>
      </c>
      <c r="AT2369" s="18"/>
      <c r="AU2369" s="18"/>
      <c r="AV2369" s="18"/>
      <c r="AW2369" s="18">
        <f t="shared" si="6225"/>
        <v>9900</v>
      </c>
      <c r="AX2369" s="18">
        <f t="shared" si="6226"/>
        <v>18177.851999999999</v>
      </c>
      <c r="AY2369" s="18">
        <f t="shared" si="6227"/>
        <v>0</v>
      </c>
      <c r="AZ2369" s="18"/>
      <c r="BA2369" s="18"/>
      <c r="BB2369" s="18"/>
      <c r="BC2369" s="18">
        <f t="shared" si="6204"/>
        <v>9900</v>
      </c>
      <c r="BD2369" s="18">
        <f t="shared" si="6205"/>
        <v>18177.851999999999</v>
      </c>
      <c r="BE2369" s="18">
        <f t="shared" si="6206"/>
        <v>0</v>
      </c>
      <c r="BF2369" s="18"/>
      <c r="BG2369" s="18"/>
      <c r="BH2369" s="18"/>
      <c r="BI2369" s="18">
        <f t="shared" si="6201"/>
        <v>9900</v>
      </c>
      <c r="BJ2369" s="18">
        <f t="shared" si="6202"/>
        <v>18177.851999999999</v>
      </c>
      <c r="BK2369" s="18">
        <f t="shared" si="6203"/>
        <v>0</v>
      </c>
      <c r="BL2369" s="18">
        <v>-9695.5</v>
      </c>
      <c r="BM2369" s="18">
        <v>9695.5</v>
      </c>
      <c r="BN2369" s="18"/>
      <c r="BO2369" s="18">
        <f t="shared" si="6285"/>
        <v>204.5</v>
      </c>
      <c r="BP2369" s="18">
        <f t="shared" si="6286"/>
        <v>27873.351999999999</v>
      </c>
      <c r="BQ2369" s="18">
        <f t="shared" si="6287"/>
        <v>0</v>
      </c>
      <c r="BR2369" s="18"/>
      <c r="BS2369" s="18"/>
      <c r="BT2369" s="18"/>
      <c r="BU2369" s="18">
        <f t="shared" si="6276"/>
        <v>204.5</v>
      </c>
      <c r="BV2369" s="18">
        <f t="shared" si="6277"/>
        <v>27873.351999999999</v>
      </c>
      <c r="BW2369" s="18">
        <f t="shared" si="6278"/>
        <v>0</v>
      </c>
      <c r="BX2369" s="18"/>
      <c r="BY2369" s="18"/>
      <c r="BZ2369" s="18"/>
      <c r="CA2369" s="18">
        <f t="shared" si="6229"/>
        <v>204.5</v>
      </c>
      <c r="CB2369" s="18">
        <f t="shared" si="6230"/>
        <v>27873.351999999999</v>
      </c>
      <c r="CC2369" s="18">
        <f t="shared" si="6231"/>
        <v>0</v>
      </c>
      <c r="CD2369" s="18"/>
      <c r="CE2369" s="27"/>
      <c r="CF2369" s="33"/>
    </row>
    <row r="2370" spans="1:119" s="9" customFormat="1" ht="46.8" x14ac:dyDescent="0.3">
      <c r="A2370" s="8" t="s">
        <v>406</v>
      </c>
      <c r="B2370" s="13"/>
      <c r="C2370" s="8"/>
      <c r="D2370" s="8"/>
      <c r="E2370" s="38" t="s">
        <v>1136</v>
      </c>
      <c r="F2370" s="12">
        <f>F2371+F2412+F2432+F2441</f>
        <v>49161.999999999993</v>
      </c>
      <c r="G2370" s="12">
        <f>G2371+G2412+G2432+G2441</f>
        <v>51447.499999999993</v>
      </c>
      <c r="H2370" s="12">
        <f>H2371+H2412+H2432+H2441</f>
        <v>51447.5</v>
      </c>
      <c r="I2370" s="12">
        <f t="shared" ref="I2370:K2370" si="6335">I2371+I2412+I2432+I2441</f>
        <v>-2141</v>
      </c>
      <c r="J2370" s="12">
        <f t="shared" si="6335"/>
        <v>-2099.5</v>
      </c>
      <c r="K2370" s="12">
        <f t="shared" si="6335"/>
        <v>-1980.2000000000003</v>
      </c>
      <c r="L2370" s="12">
        <f t="shared" si="6210"/>
        <v>47020.999999999993</v>
      </c>
      <c r="M2370" s="12">
        <f t="shared" si="6211"/>
        <v>49347.999999999993</v>
      </c>
      <c r="N2370" s="12">
        <f t="shared" si="6212"/>
        <v>49467.3</v>
      </c>
      <c r="O2370" s="12">
        <f t="shared" ref="O2370:S2370" si="6336">O2371+O2412+O2432+O2441</f>
        <v>4116.8999999999996</v>
      </c>
      <c r="P2370" s="12">
        <f t="shared" si="6336"/>
        <v>0</v>
      </c>
      <c r="Q2370" s="12">
        <f t="shared" si="6336"/>
        <v>0</v>
      </c>
      <c r="R2370" s="12">
        <f t="shared" si="6336"/>
        <v>0</v>
      </c>
      <c r="S2370" s="12">
        <f t="shared" si="6336"/>
        <v>0</v>
      </c>
      <c r="T2370" s="12">
        <f t="shared" si="6282"/>
        <v>51137.899999999994</v>
      </c>
      <c r="U2370" s="12">
        <f t="shared" si="6283"/>
        <v>49347.999999999993</v>
      </c>
      <c r="V2370" s="12">
        <f t="shared" si="6284"/>
        <v>49467.3</v>
      </c>
      <c r="W2370" s="12">
        <f>W2371+W2412+W2432+W2441</f>
        <v>0</v>
      </c>
      <c r="X2370" s="12">
        <f t="shared" ref="X2370:AB2370" si="6337">X2371+X2412+X2432+X2441</f>
        <v>0</v>
      </c>
      <c r="Y2370" s="12">
        <f t="shared" si="6337"/>
        <v>0</v>
      </c>
      <c r="Z2370" s="12">
        <f t="shared" si="6337"/>
        <v>0</v>
      </c>
      <c r="AA2370" s="12">
        <f t="shared" si="6337"/>
        <v>0</v>
      </c>
      <c r="AB2370" s="12">
        <f t="shared" si="6337"/>
        <v>0</v>
      </c>
      <c r="AC2370" s="12">
        <f t="shared" si="6244"/>
        <v>51137.899999999994</v>
      </c>
      <c r="AD2370" s="12">
        <f t="shared" si="6245"/>
        <v>49347.999999999993</v>
      </c>
      <c r="AE2370" s="12">
        <f t="shared" si="6246"/>
        <v>49467.3</v>
      </c>
      <c r="AF2370" s="12">
        <f t="shared" ref="AF2370:AH2370" si="6338">AF2371+AF2412+AF2432+AF2441</f>
        <v>0</v>
      </c>
      <c r="AG2370" s="12">
        <f t="shared" si="6338"/>
        <v>0</v>
      </c>
      <c r="AH2370" s="12">
        <f t="shared" si="6338"/>
        <v>0</v>
      </c>
      <c r="AI2370" s="12">
        <f t="shared" si="6293"/>
        <v>51137.899999999994</v>
      </c>
      <c r="AJ2370" s="12">
        <f t="shared" si="6294"/>
        <v>49347.999999999993</v>
      </c>
      <c r="AK2370" s="12">
        <f t="shared" si="6295"/>
        <v>49467.3</v>
      </c>
      <c r="AL2370" s="12">
        <f>AL2371+AL2412+AL2432+AL2441</f>
        <v>0</v>
      </c>
      <c r="AM2370" s="12">
        <f t="shared" si="6296"/>
        <v>51137.899999999994</v>
      </c>
      <c r="AN2370" s="12">
        <f t="shared" ref="AN2370:AP2370" si="6339">AN2371+AN2412+AN2432+AN2441</f>
        <v>-101.46999999999997</v>
      </c>
      <c r="AO2370" s="12">
        <f t="shared" si="6339"/>
        <v>0</v>
      </c>
      <c r="AP2370" s="12">
        <f t="shared" si="6339"/>
        <v>0</v>
      </c>
      <c r="AQ2370" s="12">
        <f t="shared" si="6222"/>
        <v>51036.429999999993</v>
      </c>
      <c r="AR2370" s="12">
        <f t="shared" si="6223"/>
        <v>49347.999999999993</v>
      </c>
      <c r="AS2370" s="12">
        <f t="shared" si="6224"/>
        <v>49467.3</v>
      </c>
      <c r="AT2370" s="12">
        <f>AT2371+AT2412+AT2432+AT2441</f>
        <v>0</v>
      </c>
      <c r="AU2370" s="12">
        <f>AU2371+AU2412+AU2432+AU2441</f>
        <v>0</v>
      </c>
      <c r="AV2370" s="12">
        <f>AV2371+AV2412+AV2432+AV2441</f>
        <v>0</v>
      </c>
      <c r="AW2370" s="12">
        <f t="shared" si="6225"/>
        <v>51036.429999999993</v>
      </c>
      <c r="AX2370" s="12">
        <f t="shared" si="6226"/>
        <v>49347.999999999993</v>
      </c>
      <c r="AY2370" s="12">
        <f t="shared" si="6227"/>
        <v>49467.3</v>
      </c>
      <c r="AZ2370" s="12">
        <f t="shared" ref="AZ2370:BB2370" si="6340">AZ2371+AZ2412+AZ2432+AZ2441</f>
        <v>333.88400000000001</v>
      </c>
      <c r="BA2370" s="12">
        <f t="shared" si="6340"/>
        <v>0</v>
      </c>
      <c r="BB2370" s="12">
        <f t="shared" si="6340"/>
        <v>0</v>
      </c>
      <c r="BC2370" s="12">
        <f t="shared" si="6204"/>
        <v>51370.313999999991</v>
      </c>
      <c r="BD2370" s="12">
        <f t="shared" si="6205"/>
        <v>49347.999999999993</v>
      </c>
      <c r="BE2370" s="12">
        <f t="shared" si="6206"/>
        <v>49467.3</v>
      </c>
      <c r="BF2370" s="12">
        <f t="shared" ref="BF2370:BH2370" si="6341">BF2371+BF2412+BF2432+BF2441</f>
        <v>0</v>
      </c>
      <c r="BG2370" s="12">
        <f t="shared" si="6341"/>
        <v>0</v>
      </c>
      <c r="BH2370" s="12">
        <f t="shared" si="6341"/>
        <v>0</v>
      </c>
      <c r="BI2370" s="18">
        <f t="shared" si="6201"/>
        <v>51370.313999999991</v>
      </c>
      <c r="BJ2370" s="18">
        <f t="shared" si="6202"/>
        <v>49347.999999999993</v>
      </c>
      <c r="BK2370" s="18">
        <f t="shared" si="6203"/>
        <v>49467.3</v>
      </c>
      <c r="BL2370" s="12">
        <f>BL2371+BL2412+BL2432+BL2441</f>
        <v>0</v>
      </c>
      <c r="BM2370" s="12">
        <f>BM2371+BM2412+BM2432+BM2441</f>
        <v>0</v>
      </c>
      <c r="BN2370" s="12">
        <f>BN2371+BN2412+BN2432+BN2441</f>
        <v>0</v>
      </c>
      <c r="BO2370" s="12">
        <f t="shared" si="6285"/>
        <v>51370.313999999991</v>
      </c>
      <c r="BP2370" s="12">
        <f t="shared" si="6286"/>
        <v>49347.999999999993</v>
      </c>
      <c r="BQ2370" s="12">
        <f t="shared" si="6287"/>
        <v>49467.3</v>
      </c>
      <c r="BR2370" s="12">
        <f>BR2371+BR2412+BR2432+BR2441</f>
        <v>0</v>
      </c>
      <c r="BS2370" s="12">
        <f>BS2371+BS2412+BS2432+BS2441</f>
        <v>0</v>
      </c>
      <c r="BT2370" s="12">
        <f>BT2371+BT2412+BT2432+BT2441</f>
        <v>0</v>
      </c>
      <c r="BU2370" s="12">
        <f t="shared" si="6276"/>
        <v>51370.313999999991</v>
      </c>
      <c r="BV2370" s="12">
        <f t="shared" si="6277"/>
        <v>49347.999999999993</v>
      </c>
      <c r="BW2370" s="12">
        <f t="shared" si="6278"/>
        <v>49467.3</v>
      </c>
      <c r="BX2370" s="12">
        <f t="shared" ref="BX2370:BZ2370" si="6342">BX2371+BX2412+BX2432+BX2441</f>
        <v>-1435.9059999999999</v>
      </c>
      <c r="BY2370" s="12">
        <f t="shared" si="6342"/>
        <v>0</v>
      </c>
      <c r="BZ2370" s="12">
        <f t="shared" si="6342"/>
        <v>0</v>
      </c>
      <c r="CA2370" s="12">
        <f t="shared" si="6229"/>
        <v>49934.407999999989</v>
      </c>
      <c r="CB2370" s="12">
        <f t="shared" si="6230"/>
        <v>49347.999999999993</v>
      </c>
      <c r="CC2370" s="12">
        <f t="shared" si="6231"/>
        <v>49467.3</v>
      </c>
      <c r="CD2370" s="12">
        <f>CD2371+CD2412+CD2432+CD2441</f>
        <v>0</v>
      </c>
      <c r="CE2370" s="25"/>
      <c r="CF2370" s="33"/>
      <c r="CG2370" s="36"/>
      <c r="CH2370" s="36"/>
      <c r="CI2370" s="36"/>
      <c r="CJ2370" s="36"/>
      <c r="CK2370" s="36"/>
      <c r="CL2370" s="36"/>
      <c r="CM2370" s="36"/>
      <c r="CN2370" s="36"/>
      <c r="CO2370" s="36"/>
      <c r="CP2370" s="36"/>
      <c r="CQ2370" s="36"/>
      <c r="CR2370" s="36"/>
      <c r="CS2370" s="36"/>
      <c r="CT2370" s="36"/>
      <c r="CU2370" s="36"/>
      <c r="CV2370" s="36"/>
      <c r="CW2370" s="36"/>
      <c r="CX2370" s="36"/>
      <c r="CY2370" s="36"/>
      <c r="CZ2370" s="36"/>
      <c r="DA2370" s="36"/>
      <c r="DB2370" s="36"/>
      <c r="DC2370" s="36"/>
      <c r="DD2370" s="36"/>
      <c r="DE2370" s="36"/>
      <c r="DF2370" s="36"/>
      <c r="DG2370" s="36"/>
      <c r="DH2370" s="36"/>
      <c r="DI2370" s="36"/>
      <c r="DJ2370" s="36"/>
      <c r="DK2370" s="36"/>
      <c r="DL2370" s="36"/>
      <c r="DM2370" s="36"/>
      <c r="DN2370" s="36"/>
      <c r="DO2370" s="36"/>
    </row>
    <row r="2371" spans="1:119" s="11" customFormat="1" ht="62.4" x14ac:dyDescent="0.3">
      <c r="A2371" s="10" t="s">
        <v>407</v>
      </c>
      <c r="B2371" s="16"/>
      <c r="C2371" s="10"/>
      <c r="D2371" s="10"/>
      <c r="E2371" s="15" t="s">
        <v>1137</v>
      </c>
      <c r="F2371" s="17">
        <f>F2372+F2395+F2407</f>
        <v>38150.399999999994</v>
      </c>
      <c r="G2371" s="17">
        <f t="shared" ref="G2371:H2371" si="6343">G2372+G2395+G2407</f>
        <v>38150.399999999994</v>
      </c>
      <c r="H2371" s="17">
        <f t="shared" si="6343"/>
        <v>38150.400000000001</v>
      </c>
      <c r="I2371" s="17">
        <f t="shared" ref="I2371:K2371" si="6344">I2372+I2395+I2407</f>
        <v>-561.29999999999995</v>
      </c>
      <c r="J2371" s="17">
        <f t="shared" si="6344"/>
        <v>-662.8</v>
      </c>
      <c r="K2371" s="17">
        <f t="shared" si="6344"/>
        <v>-651.6</v>
      </c>
      <c r="L2371" s="17">
        <f t="shared" si="6210"/>
        <v>37589.099999999991</v>
      </c>
      <c r="M2371" s="17">
        <f t="shared" si="6211"/>
        <v>37487.599999999991</v>
      </c>
      <c r="N2371" s="17">
        <f t="shared" si="6212"/>
        <v>37498.800000000003</v>
      </c>
      <c r="O2371" s="17">
        <f>O2372+O2395+O2407+O2386</f>
        <v>3790.636</v>
      </c>
      <c r="P2371" s="17">
        <f t="shared" ref="P2371:CD2371" si="6345">P2372+P2395+P2407+P2386</f>
        <v>0</v>
      </c>
      <c r="Q2371" s="17">
        <f t="shared" si="6345"/>
        <v>0</v>
      </c>
      <c r="R2371" s="17">
        <f t="shared" ref="R2371:S2371" si="6346">R2372+R2395+R2407+R2386</f>
        <v>0</v>
      </c>
      <c r="S2371" s="17">
        <f t="shared" si="6346"/>
        <v>0</v>
      </c>
      <c r="T2371" s="17">
        <f t="shared" si="6282"/>
        <v>41379.73599999999</v>
      </c>
      <c r="U2371" s="17">
        <f t="shared" si="6283"/>
        <v>37487.599999999991</v>
      </c>
      <c r="V2371" s="17">
        <f t="shared" si="6284"/>
        <v>37498.800000000003</v>
      </c>
      <c r="W2371" s="17">
        <f t="shared" ref="W2371:AB2371" si="6347">W2372+W2395+W2407+W2386</f>
        <v>0</v>
      </c>
      <c r="X2371" s="17">
        <f t="shared" si="6347"/>
        <v>0</v>
      </c>
      <c r="Y2371" s="17">
        <f t="shared" si="6347"/>
        <v>0</v>
      </c>
      <c r="Z2371" s="17">
        <f t="shared" si="6347"/>
        <v>0</v>
      </c>
      <c r="AA2371" s="17">
        <f t="shared" si="6347"/>
        <v>0</v>
      </c>
      <c r="AB2371" s="17">
        <f t="shared" si="6347"/>
        <v>0</v>
      </c>
      <c r="AC2371" s="17">
        <f t="shared" si="6244"/>
        <v>41379.73599999999</v>
      </c>
      <c r="AD2371" s="17">
        <f t="shared" si="6245"/>
        <v>37487.599999999991</v>
      </c>
      <c r="AE2371" s="17">
        <f t="shared" si="6246"/>
        <v>37498.800000000003</v>
      </c>
      <c r="AF2371" s="17">
        <f t="shared" ref="AF2371:AH2371" si="6348">AF2372+AF2395+AF2407+AF2386</f>
        <v>0</v>
      </c>
      <c r="AG2371" s="17">
        <f t="shared" si="6348"/>
        <v>-220.1</v>
      </c>
      <c r="AH2371" s="17">
        <f t="shared" si="6348"/>
        <v>-229</v>
      </c>
      <c r="AI2371" s="17">
        <f t="shared" si="6293"/>
        <v>41379.73599999999</v>
      </c>
      <c r="AJ2371" s="17">
        <f t="shared" si="6294"/>
        <v>37267.499999999993</v>
      </c>
      <c r="AK2371" s="17">
        <f t="shared" si="6295"/>
        <v>37269.800000000003</v>
      </c>
      <c r="AL2371" s="17">
        <f t="shared" ref="AL2371" si="6349">AL2372+AL2395+AL2407+AL2386</f>
        <v>0</v>
      </c>
      <c r="AM2371" s="17">
        <f t="shared" si="6296"/>
        <v>41379.73599999999</v>
      </c>
      <c r="AN2371" s="17">
        <f t="shared" ref="AN2371:AP2371" si="6350">AN2372+AN2395+AN2407+AN2386</f>
        <v>-115.544</v>
      </c>
      <c r="AO2371" s="17">
        <f t="shared" si="6350"/>
        <v>0</v>
      </c>
      <c r="AP2371" s="17">
        <f t="shared" si="6350"/>
        <v>0</v>
      </c>
      <c r="AQ2371" s="17">
        <f t="shared" si="6222"/>
        <v>41264.191999999988</v>
      </c>
      <c r="AR2371" s="17">
        <f t="shared" si="6223"/>
        <v>37267.499999999993</v>
      </c>
      <c r="AS2371" s="17">
        <f t="shared" si="6224"/>
        <v>37269.800000000003</v>
      </c>
      <c r="AT2371" s="17">
        <f t="shared" ref="AT2371:AV2371" si="6351">AT2372+AT2395+AT2407+AT2386</f>
        <v>0</v>
      </c>
      <c r="AU2371" s="17">
        <f t="shared" si="6351"/>
        <v>0</v>
      </c>
      <c r="AV2371" s="17">
        <f t="shared" si="6351"/>
        <v>0</v>
      </c>
      <c r="AW2371" s="17">
        <f t="shared" si="6225"/>
        <v>41264.191999999988</v>
      </c>
      <c r="AX2371" s="17">
        <f t="shared" si="6226"/>
        <v>37267.499999999993</v>
      </c>
      <c r="AY2371" s="17">
        <f t="shared" si="6227"/>
        <v>37269.800000000003</v>
      </c>
      <c r="AZ2371" s="17">
        <f t="shared" ref="AZ2371:BB2371" si="6352">AZ2372+AZ2395+AZ2407+AZ2386</f>
        <v>333.88400000000001</v>
      </c>
      <c r="BA2371" s="17">
        <f t="shared" si="6352"/>
        <v>0</v>
      </c>
      <c r="BB2371" s="17">
        <f t="shared" si="6352"/>
        <v>0</v>
      </c>
      <c r="BC2371" s="17">
        <f t="shared" si="6204"/>
        <v>41598.075999999986</v>
      </c>
      <c r="BD2371" s="17">
        <f t="shared" si="6205"/>
        <v>37267.499999999993</v>
      </c>
      <c r="BE2371" s="17">
        <f t="shared" si="6206"/>
        <v>37269.800000000003</v>
      </c>
      <c r="BF2371" s="17">
        <f t="shared" ref="BF2371:BH2371" si="6353">BF2372+BF2395+BF2407+BF2386</f>
        <v>0</v>
      </c>
      <c r="BG2371" s="17">
        <f t="shared" si="6353"/>
        <v>0</v>
      </c>
      <c r="BH2371" s="17">
        <f t="shared" si="6353"/>
        <v>0</v>
      </c>
      <c r="BI2371" s="18">
        <f t="shared" ref="BI2371:BI2434" si="6354">BC2371+BF2371</f>
        <v>41598.075999999986</v>
      </c>
      <c r="BJ2371" s="18">
        <f t="shared" ref="BJ2371:BJ2434" si="6355">BD2371+BG2371</f>
        <v>37267.499999999993</v>
      </c>
      <c r="BK2371" s="18">
        <f t="shared" ref="BK2371:BK2434" si="6356">BE2371+BH2371</f>
        <v>37269.800000000003</v>
      </c>
      <c r="BL2371" s="17">
        <f t="shared" ref="BL2371:BN2371" si="6357">BL2372+BL2395+BL2407+BL2386</f>
        <v>0</v>
      </c>
      <c r="BM2371" s="17">
        <f t="shared" si="6357"/>
        <v>0</v>
      </c>
      <c r="BN2371" s="17">
        <f t="shared" si="6357"/>
        <v>0</v>
      </c>
      <c r="BO2371" s="17">
        <f t="shared" si="6285"/>
        <v>41598.075999999986</v>
      </c>
      <c r="BP2371" s="17">
        <f t="shared" si="6286"/>
        <v>37267.499999999993</v>
      </c>
      <c r="BQ2371" s="17">
        <f t="shared" si="6287"/>
        <v>37269.800000000003</v>
      </c>
      <c r="BR2371" s="17">
        <f t="shared" ref="BR2371:BT2371" si="6358">BR2372+BR2395+BR2407+BR2386</f>
        <v>0</v>
      </c>
      <c r="BS2371" s="17">
        <f t="shared" si="6358"/>
        <v>0</v>
      </c>
      <c r="BT2371" s="17">
        <f t="shared" si="6358"/>
        <v>0</v>
      </c>
      <c r="BU2371" s="17">
        <f t="shared" si="6276"/>
        <v>41598.075999999986</v>
      </c>
      <c r="BV2371" s="17">
        <f t="shared" si="6277"/>
        <v>37267.499999999993</v>
      </c>
      <c r="BW2371" s="17">
        <f t="shared" si="6278"/>
        <v>37269.800000000003</v>
      </c>
      <c r="BX2371" s="17">
        <f t="shared" ref="BX2371:BZ2371" si="6359">BX2372+BX2395+BX2407+BX2386</f>
        <v>-734.00599999999997</v>
      </c>
      <c r="BY2371" s="17">
        <f t="shared" si="6359"/>
        <v>0</v>
      </c>
      <c r="BZ2371" s="17">
        <f t="shared" si="6359"/>
        <v>0</v>
      </c>
      <c r="CA2371" s="17">
        <f t="shared" si="6229"/>
        <v>40864.069999999985</v>
      </c>
      <c r="CB2371" s="17">
        <f t="shared" si="6230"/>
        <v>37267.499999999993</v>
      </c>
      <c r="CC2371" s="17">
        <f t="shared" si="6231"/>
        <v>37269.800000000003</v>
      </c>
      <c r="CD2371" s="17">
        <f t="shared" si="6345"/>
        <v>0</v>
      </c>
      <c r="CE2371" s="26"/>
      <c r="CF2371" s="33"/>
      <c r="CG2371" s="37"/>
      <c r="CH2371" s="37"/>
      <c r="CI2371" s="37"/>
      <c r="CJ2371" s="37"/>
      <c r="CK2371" s="37"/>
      <c r="CL2371" s="37"/>
      <c r="CM2371" s="37"/>
      <c r="CN2371" s="37"/>
      <c r="CO2371" s="37"/>
      <c r="CP2371" s="37"/>
      <c r="CQ2371" s="37"/>
      <c r="CR2371" s="37"/>
      <c r="CS2371" s="37"/>
      <c r="CT2371" s="37"/>
      <c r="CU2371" s="37"/>
      <c r="CV2371" s="37"/>
      <c r="CW2371" s="37"/>
      <c r="CX2371" s="37"/>
      <c r="CY2371" s="37"/>
      <c r="CZ2371" s="37"/>
      <c r="DA2371" s="37"/>
      <c r="DB2371" s="37"/>
      <c r="DC2371" s="37"/>
      <c r="DD2371" s="37"/>
      <c r="DE2371" s="37"/>
      <c r="DF2371" s="37"/>
      <c r="DG2371" s="37"/>
      <c r="DH2371" s="37"/>
      <c r="DI2371" s="37"/>
      <c r="DJ2371" s="37"/>
      <c r="DK2371" s="37"/>
      <c r="DL2371" s="37"/>
      <c r="DM2371" s="37"/>
      <c r="DN2371" s="37"/>
      <c r="DO2371" s="37"/>
    </row>
    <row r="2372" spans="1:119" ht="31.2" x14ac:dyDescent="0.3">
      <c r="A2372" s="41" t="s">
        <v>408</v>
      </c>
      <c r="B2372" s="39"/>
      <c r="C2372" s="41"/>
      <c r="D2372" s="41"/>
      <c r="E2372" s="14" t="s">
        <v>1138</v>
      </c>
      <c r="F2372" s="18">
        <f>F2373</f>
        <v>37137.799999999996</v>
      </c>
      <c r="G2372" s="18">
        <f t="shared" ref="G2372:CD2372" si="6360">G2373</f>
        <v>37137.799999999996</v>
      </c>
      <c r="H2372" s="18">
        <f t="shared" si="6360"/>
        <v>37137.800000000003</v>
      </c>
      <c r="I2372" s="18">
        <f t="shared" si="6360"/>
        <v>-509.9</v>
      </c>
      <c r="J2372" s="18">
        <f t="shared" si="6360"/>
        <v>-620.4</v>
      </c>
      <c r="K2372" s="18">
        <f t="shared" si="6360"/>
        <v>-618.1</v>
      </c>
      <c r="L2372" s="18">
        <f t="shared" si="6210"/>
        <v>36627.899999999994</v>
      </c>
      <c r="M2372" s="18">
        <f t="shared" si="6211"/>
        <v>36517.399999999994</v>
      </c>
      <c r="N2372" s="18">
        <f t="shared" si="6212"/>
        <v>36519.700000000004</v>
      </c>
      <c r="O2372" s="18">
        <f t="shared" si="6360"/>
        <v>0</v>
      </c>
      <c r="P2372" s="18">
        <f t="shared" si="6360"/>
        <v>0</v>
      </c>
      <c r="Q2372" s="18">
        <f t="shared" si="6360"/>
        <v>0</v>
      </c>
      <c r="R2372" s="18">
        <f t="shared" si="6360"/>
        <v>0</v>
      </c>
      <c r="S2372" s="18">
        <f t="shared" si="6360"/>
        <v>0</v>
      </c>
      <c r="T2372" s="18">
        <f t="shared" si="6282"/>
        <v>36627.899999999994</v>
      </c>
      <c r="U2372" s="18">
        <f t="shared" si="6283"/>
        <v>36517.399999999994</v>
      </c>
      <c r="V2372" s="18">
        <f t="shared" si="6284"/>
        <v>36519.700000000004</v>
      </c>
      <c r="W2372" s="18">
        <f t="shared" si="6360"/>
        <v>0</v>
      </c>
      <c r="X2372" s="18">
        <f t="shared" si="6360"/>
        <v>0</v>
      </c>
      <c r="Y2372" s="18">
        <f t="shared" si="6360"/>
        <v>0</v>
      </c>
      <c r="Z2372" s="18">
        <f t="shared" si="6360"/>
        <v>0</v>
      </c>
      <c r="AA2372" s="18">
        <f t="shared" si="6360"/>
        <v>0</v>
      </c>
      <c r="AB2372" s="18">
        <f t="shared" si="6360"/>
        <v>0</v>
      </c>
      <c r="AC2372" s="18">
        <f t="shared" si="6244"/>
        <v>36627.899999999994</v>
      </c>
      <c r="AD2372" s="18">
        <f t="shared" si="6245"/>
        <v>36517.399999999994</v>
      </c>
      <c r="AE2372" s="18">
        <f t="shared" si="6246"/>
        <v>36519.700000000004</v>
      </c>
      <c r="AF2372" s="18">
        <f t="shared" si="6360"/>
        <v>0</v>
      </c>
      <c r="AG2372" s="18">
        <f t="shared" si="6360"/>
        <v>0</v>
      </c>
      <c r="AH2372" s="18">
        <f t="shared" si="6360"/>
        <v>0</v>
      </c>
      <c r="AI2372" s="18">
        <f t="shared" si="6293"/>
        <v>36627.899999999994</v>
      </c>
      <c r="AJ2372" s="18">
        <f t="shared" si="6294"/>
        <v>36517.399999999994</v>
      </c>
      <c r="AK2372" s="18">
        <f t="shared" si="6295"/>
        <v>36519.700000000004</v>
      </c>
      <c r="AL2372" s="18">
        <f t="shared" si="6360"/>
        <v>0</v>
      </c>
      <c r="AM2372" s="18">
        <f t="shared" si="6296"/>
        <v>36627.899999999994</v>
      </c>
      <c r="AN2372" s="18">
        <f t="shared" si="6360"/>
        <v>-115.544</v>
      </c>
      <c r="AO2372" s="18">
        <f t="shared" si="6360"/>
        <v>0</v>
      </c>
      <c r="AP2372" s="18">
        <f t="shared" si="6360"/>
        <v>0</v>
      </c>
      <c r="AQ2372" s="18">
        <f t="shared" si="6222"/>
        <v>36512.355999999992</v>
      </c>
      <c r="AR2372" s="18">
        <f t="shared" si="6223"/>
        <v>36517.399999999994</v>
      </c>
      <c r="AS2372" s="18">
        <f t="shared" si="6224"/>
        <v>36519.700000000004</v>
      </c>
      <c r="AT2372" s="18">
        <f t="shared" si="6360"/>
        <v>0</v>
      </c>
      <c r="AU2372" s="18">
        <f t="shared" si="6360"/>
        <v>0</v>
      </c>
      <c r="AV2372" s="18">
        <f t="shared" si="6360"/>
        <v>0</v>
      </c>
      <c r="AW2372" s="18">
        <f t="shared" si="6225"/>
        <v>36512.355999999992</v>
      </c>
      <c r="AX2372" s="18">
        <f t="shared" si="6226"/>
        <v>36517.399999999994</v>
      </c>
      <c r="AY2372" s="18">
        <f t="shared" si="6227"/>
        <v>36519.700000000004</v>
      </c>
      <c r="AZ2372" s="18">
        <f t="shared" si="6360"/>
        <v>341.6</v>
      </c>
      <c r="BA2372" s="18">
        <f t="shared" si="6360"/>
        <v>0</v>
      </c>
      <c r="BB2372" s="18">
        <f t="shared" si="6360"/>
        <v>0</v>
      </c>
      <c r="BC2372" s="18">
        <f t="shared" ref="BC2372:BC2435" si="6361">AW2372+AZ2372</f>
        <v>36853.955999999991</v>
      </c>
      <c r="BD2372" s="18">
        <f t="shared" ref="BD2372:BD2435" si="6362">AX2372+BA2372</f>
        <v>36517.399999999994</v>
      </c>
      <c r="BE2372" s="18">
        <f t="shared" ref="BE2372:BE2435" si="6363">AY2372+BB2372</f>
        <v>36519.700000000004</v>
      </c>
      <c r="BF2372" s="18">
        <f t="shared" si="6360"/>
        <v>0</v>
      </c>
      <c r="BG2372" s="18">
        <f t="shared" si="6360"/>
        <v>0</v>
      </c>
      <c r="BH2372" s="18">
        <f t="shared" si="6360"/>
        <v>0</v>
      </c>
      <c r="BI2372" s="18">
        <f t="shared" si="6354"/>
        <v>36853.955999999991</v>
      </c>
      <c r="BJ2372" s="18">
        <f t="shared" si="6355"/>
        <v>36517.399999999994</v>
      </c>
      <c r="BK2372" s="18">
        <f t="shared" si="6356"/>
        <v>36519.700000000004</v>
      </c>
      <c r="BL2372" s="18">
        <f t="shared" si="6360"/>
        <v>0</v>
      </c>
      <c r="BM2372" s="18">
        <f t="shared" si="6360"/>
        <v>0</v>
      </c>
      <c r="BN2372" s="18">
        <f t="shared" si="6360"/>
        <v>0</v>
      </c>
      <c r="BO2372" s="18">
        <f t="shared" si="6285"/>
        <v>36853.955999999991</v>
      </c>
      <c r="BP2372" s="18">
        <f t="shared" si="6286"/>
        <v>36517.399999999994</v>
      </c>
      <c r="BQ2372" s="18">
        <f t="shared" si="6287"/>
        <v>36519.700000000004</v>
      </c>
      <c r="BR2372" s="18">
        <f t="shared" si="6360"/>
        <v>0</v>
      </c>
      <c r="BS2372" s="18">
        <f t="shared" si="6360"/>
        <v>0</v>
      </c>
      <c r="BT2372" s="18">
        <f t="shared" si="6360"/>
        <v>0</v>
      </c>
      <c r="BU2372" s="18">
        <f t="shared" si="6276"/>
        <v>36853.955999999991</v>
      </c>
      <c r="BV2372" s="18">
        <f t="shared" si="6277"/>
        <v>36517.399999999994</v>
      </c>
      <c r="BW2372" s="18">
        <f t="shared" si="6278"/>
        <v>36519.700000000004</v>
      </c>
      <c r="BX2372" s="18">
        <f t="shared" si="6360"/>
        <v>0</v>
      </c>
      <c r="BY2372" s="18">
        <f t="shared" si="6360"/>
        <v>0</v>
      </c>
      <c r="BZ2372" s="18">
        <f t="shared" si="6360"/>
        <v>0</v>
      </c>
      <c r="CA2372" s="18">
        <f t="shared" si="6229"/>
        <v>36853.955999999991</v>
      </c>
      <c r="CB2372" s="18">
        <f t="shared" si="6230"/>
        <v>36517.399999999994</v>
      </c>
      <c r="CC2372" s="18">
        <f t="shared" si="6231"/>
        <v>36519.700000000004</v>
      </c>
      <c r="CD2372" s="18">
        <f t="shared" si="6360"/>
        <v>0</v>
      </c>
      <c r="CE2372" s="27"/>
      <c r="CF2372" s="33"/>
    </row>
    <row r="2373" spans="1:119" ht="46.8" x14ac:dyDescent="0.3">
      <c r="A2373" s="41" t="s">
        <v>405</v>
      </c>
      <c r="B2373" s="39"/>
      <c r="C2373" s="41"/>
      <c r="D2373" s="41"/>
      <c r="E2373" s="14" t="s">
        <v>599</v>
      </c>
      <c r="F2373" s="18">
        <f t="shared" ref="F2373:K2373" si="6364">F2374+F2377+F2383+F2380</f>
        <v>37137.799999999996</v>
      </c>
      <c r="G2373" s="18">
        <f t="shared" si="6364"/>
        <v>37137.799999999996</v>
      </c>
      <c r="H2373" s="18">
        <f t="shared" si="6364"/>
        <v>37137.800000000003</v>
      </c>
      <c r="I2373" s="18">
        <f t="shared" si="6364"/>
        <v>-509.9</v>
      </c>
      <c r="J2373" s="18">
        <f t="shared" si="6364"/>
        <v>-620.4</v>
      </c>
      <c r="K2373" s="18">
        <f t="shared" si="6364"/>
        <v>-618.1</v>
      </c>
      <c r="L2373" s="18">
        <f t="shared" si="6210"/>
        <v>36627.899999999994</v>
      </c>
      <c r="M2373" s="18">
        <f t="shared" si="6211"/>
        <v>36517.399999999994</v>
      </c>
      <c r="N2373" s="18">
        <f t="shared" si="6212"/>
        <v>36519.700000000004</v>
      </c>
      <c r="O2373" s="18">
        <f t="shared" ref="O2373:S2373" si="6365">O2374+O2377+O2383+O2380</f>
        <v>0</v>
      </c>
      <c r="P2373" s="18">
        <f t="shared" si="6365"/>
        <v>0</v>
      </c>
      <c r="Q2373" s="18">
        <f t="shared" si="6365"/>
        <v>0</v>
      </c>
      <c r="R2373" s="18">
        <f t="shared" si="6365"/>
        <v>0</v>
      </c>
      <c r="S2373" s="18">
        <f t="shared" si="6365"/>
        <v>0</v>
      </c>
      <c r="T2373" s="18">
        <f t="shared" si="6282"/>
        <v>36627.899999999994</v>
      </c>
      <c r="U2373" s="18">
        <f t="shared" si="6283"/>
        <v>36517.399999999994</v>
      </c>
      <c r="V2373" s="18">
        <f t="shared" si="6284"/>
        <v>36519.700000000004</v>
      </c>
      <c r="W2373" s="18">
        <f>W2374+W2377+W2383+W2380</f>
        <v>0</v>
      </c>
      <c r="X2373" s="18">
        <f t="shared" ref="X2373:AB2373" si="6366">X2374+X2377+X2383+X2380</f>
        <v>0</v>
      </c>
      <c r="Y2373" s="18">
        <f t="shared" si="6366"/>
        <v>0</v>
      </c>
      <c r="Z2373" s="18">
        <f t="shared" si="6366"/>
        <v>0</v>
      </c>
      <c r="AA2373" s="18">
        <f t="shared" si="6366"/>
        <v>0</v>
      </c>
      <c r="AB2373" s="18">
        <f t="shared" si="6366"/>
        <v>0</v>
      </c>
      <c r="AC2373" s="18">
        <f t="shared" si="6244"/>
        <v>36627.899999999994</v>
      </c>
      <c r="AD2373" s="18">
        <f t="shared" si="6245"/>
        <v>36517.399999999994</v>
      </c>
      <c r="AE2373" s="18">
        <f t="shared" si="6246"/>
        <v>36519.700000000004</v>
      </c>
      <c r="AF2373" s="18">
        <f t="shared" ref="AF2373:AH2373" si="6367">AF2374+AF2377+AF2383+AF2380</f>
        <v>0</v>
      </c>
      <c r="AG2373" s="18">
        <f t="shared" si="6367"/>
        <v>0</v>
      </c>
      <c r="AH2373" s="18">
        <f t="shared" si="6367"/>
        <v>0</v>
      </c>
      <c r="AI2373" s="18">
        <f t="shared" si="6293"/>
        <v>36627.899999999994</v>
      </c>
      <c r="AJ2373" s="18">
        <f t="shared" si="6294"/>
        <v>36517.399999999994</v>
      </c>
      <c r="AK2373" s="18">
        <f t="shared" si="6295"/>
        <v>36519.700000000004</v>
      </c>
      <c r="AL2373" s="18">
        <f>AL2374+AL2377+AL2383+AL2380</f>
        <v>0</v>
      </c>
      <c r="AM2373" s="18">
        <f t="shared" si="6296"/>
        <v>36627.899999999994</v>
      </c>
      <c r="AN2373" s="18">
        <f t="shared" ref="AN2373:AP2373" si="6368">AN2374+AN2377+AN2383+AN2380</f>
        <v>-115.544</v>
      </c>
      <c r="AO2373" s="18">
        <f t="shared" si="6368"/>
        <v>0</v>
      </c>
      <c r="AP2373" s="18">
        <f t="shared" si="6368"/>
        <v>0</v>
      </c>
      <c r="AQ2373" s="18">
        <f t="shared" si="6222"/>
        <v>36512.355999999992</v>
      </c>
      <c r="AR2373" s="18">
        <f t="shared" si="6223"/>
        <v>36517.399999999994</v>
      </c>
      <c r="AS2373" s="18">
        <f t="shared" si="6224"/>
        <v>36519.700000000004</v>
      </c>
      <c r="AT2373" s="18">
        <f>AT2374+AT2377+AT2383+AT2380</f>
        <v>0</v>
      </c>
      <c r="AU2373" s="18">
        <f>AU2374+AU2377+AU2383+AU2380</f>
        <v>0</v>
      </c>
      <c r="AV2373" s="18">
        <f>AV2374+AV2377+AV2383+AV2380</f>
        <v>0</v>
      </c>
      <c r="AW2373" s="18">
        <f t="shared" si="6225"/>
        <v>36512.355999999992</v>
      </c>
      <c r="AX2373" s="18">
        <f t="shared" si="6226"/>
        <v>36517.399999999994</v>
      </c>
      <c r="AY2373" s="18">
        <f t="shared" si="6227"/>
        <v>36519.700000000004</v>
      </c>
      <c r="AZ2373" s="18">
        <f t="shared" ref="AZ2373:BB2373" si="6369">AZ2374+AZ2377+AZ2383+AZ2380</f>
        <v>341.6</v>
      </c>
      <c r="BA2373" s="18">
        <f t="shared" si="6369"/>
        <v>0</v>
      </c>
      <c r="BB2373" s="18">
        <f t="shared" si="6369"/>
        <v>0</v>
      </c>
      <c r="BC2373" s="18">
        <f t="shared" si="6361"/>
        <v>36853.955999999991</v>
      </c>
      <c r="BD2373" s="18">
        <f t="shared" si="6362"/>
        <v>36517.399999999994</v>
      </c>
      <c r="BE2373" s="18">
        <f t="shared" si="6363"/>
        <v>36519.700000000004</v>
      </c>
      <c r="BF2373" s="18">
        <f t="shared" ref="BF2373:BH2373" si="6370">BF2374+BF2377+BF2383+BF2380</f>
        <v>0</v>
      </c>
      <c r="BG2373" s="18">
        <f t="shared" si="6370"/>
        <v>0</v>
      </c>
      <c r="BH2373" s="18">
        <f t="shared" si="6370"/>
        <v>0</v>
      </c>
      <c r="BI2373" s="18">
        <f t="shared" si="6354"/>
        <v>36853.955999999991</v>
      </c>
      <c r="BJ2373" s="18">
        <f t="shared" si="6355"/>
        <v>36517.399999999994</v>
      </c>
      <c r="BK2373" s="18">
        <f t="shared" si="6356"/>
        <v>36519.700000000004</v>
      </c>
      <c r="BL2373" s="18">
        <f>BL2374+BL2377+BL2383+BL2380</f>
        <v>0</v>
      </c>
      <c r="BM2373" s="18">
        <f>BM2374+BM2377+BM2383+BM2380</f>
        <v>0</v>
      </c>
      <c r="BN2373" s="18">
        <f>BN2374+BN2377+BN2383+BN2380</f>
        <v>0</v>
      </c>
      <c r="BO2373" s="18">
        <f t="shared" si="6285"/>
        <v>36853.955999999991</v>
      </c>
      <c r="BP2373" s="18">
        <f t="shared" si="6286"/>
        <v>36517.399999999994</v>
      </c>
      <c r="BQ2373" s="18">
        <f t="shared" si="6287"/>
        <v>36519.700000000004</v>
      </c>
      <c r="BR2373" s="18">
        <f>BR2374+BR2377+BR2383+BR2380</f>
        <v>0</v>
      </c>
      <c r="BS2373" s="18">
        <f>BS2374+BS2377+BS2383+BS2380</f>
        <v>0</v>
      </c>
      <c r="BT2373" s="18">
        <f>BT2374+BT2377+BT2383+BT2380</f>
        <v>0</v>
      </c>
      <c r="BU2373" s="18">
        <f t="shared" si="6276"/>
        <v>36853.955999999991</v>
      </c>
      <c r="BV2373" s="18">
        <f t="shared" si="6277"/>
        <v>36517.399999999994</v>
      </c>
      <c r="BW2373" s="18">
        <f t="shared" si="6278"/>
        <v>36519.700000000004</v>
      </c>
      <c r="BX2373" s="18">
        <f t="shared" ref="BX2373:BZ2373" si="6371">BX2374+BX2377+BX2383+BX2380</f>
        <v>0</v>
      </c>
      <c r="BY2373" s="18">
        <f t="shared" si="6371"/>
        <v>0</v>
      </c>
      <c r="BZ2373" s="18">
        <f t="shared" si="6371"/>
        <v>0</v>
      </c>
      <c r="CA2373" s="18">
        <f t="shared" si="6229"/>
        <v>36853.955999999991</v>
      </c>
      <c r="CB2373" s="18">
        <f t="shared" si="6230"/>
        <v>36517.399999999994</v>
      </c>
      <c r="CC2373" s="18">
        <f t="shared" si="6231"/>
        <v>36519.700000000004</v>
      </c>
      <c r="CD2373" s="18">
        <f>CD2374+CD2377+CD2383+CD2380</f>
        <v>0</v>
      </c>
      <c r="CE2373" s="27"/>
      <c r="CF2373" s="33"/>
    </row>
    <row r="2374" spans="1:119" ht="93.6" x14ac:dyDescent="0.3">
      <c r="A2374" s="41" t="s">
        <v>405</v>
      </c>
      <c r="B2374" s="39">
        <v>100</v>
      </c>
      <c r="C2374" s="41"/>
      <c r="D2374" s="41"/>
      <c r="E2374" s="14" t="s">
        <v>550</v>
      </c>
      <c r="F2374" s="18">
        <f t="shared" ref="F2374:K2375" si="6372">F2375</f>
        <v>32639.399999999998</v>
      </c>
      <c r="G2374" s="18">
        <f t="shared" si="6372"/>
        <v>32644.6</v>
      </c>
      <c r="H2374" s="18">
        <f t="shared" si="6372"/>
        <v>32650.6</v>
      </c>
      <c r="I2374" s="18">
        <f t="shared" si="6372"/>
        <v>0</v>
      </c>
      <c r="J2374" s="18">
        <f t="shared" si="6372"/>
        <v>0</v>
      </c>
      <c r="K2374" s="18">
        <f t="shared" si="6372"/>
        <v>0</v>
      </c>
      <c r="L2374" s="18">
        <f t="shared" ref="L2374:L2447" si="6373">F2374+I2374</f>
        <v>32639.399999999998</v>
      </c>
      <c r="M2374" s="18">
        <f t="shared" ref="M2374:M2447" si="6374">G2374+J2374</f>
        <v>32644.6</v>
      </c>
      <c r="N2374" s="18">
        <f t="shared" ref="N2374:N2447" si="6375">H2374+K2374</f>
        <v>32650.6</v>
      </c>
      <c r="O2374" s="18">
        <f t="shared" ref="O2374:S2375" si="6376">O2375</f>
        <v>0</v>
      </c>
      <c r="P2374" s="18">
        <f t="shared" si="6376"/>
        <v>0</v>
      </c>
      <c r="Q2374" s="18">
        <f t="shared" si="6376"/>
        <v>0</v>
      </c>
      <c r="R2374" s="18">
        <f t="shared" si="6376"/>
        <v>0</v>
      </c>
      <c r="S2374" s="18">
        <f t="shared" si="6376"/>
        <v>0</v>
      </c>
      <c r="T2374" s="18">
        <f t="shared" si="6282"/>
        <v>32639.399999999998</v>
      </c>
      <c r="U2374" s="18">
        <f t="shared" si="6283"/>
        <v>32644.6</v>
      </c>
      <c r="V2374" s="18">
        <f t="shared" si="6284"/>
        <v>32650.6</v>
      </c>
      <c r="W2374" s="18">
        <f t="shared" ref="W2374:CD2375" si="6377">W2375</f>
        <v>0</v>
      </c>
      <c r="X2374" s="18">
        <f t="shared" si="6377"/>
        <v>0</v>
      </c>
      <c r="Y2374" s="18">
        <f t="shared" si="6377"/>
        <v>0</v>
      </c>
      <c r="Z2374" s="18">
        <f t="shared" si="6377"/>
        <v>0</v>
      </c>
      <c r="AA2374" s="18">
        <f t="shared" si="6377"/>
        <v>0</v>
      </c>
      <c r="AB2374" s="18">
        <f t="shared" si="6377"/>
        <v>0</v>
      </c>
      <c r="AC2374" s="18">
        <f t="shared" si="6244"/>
        <v>32639.399999999998</v>
      </c>
      <c r="AD2374" s="18">
        <f t="shared" si="6245"/>
        <v>32644.6</v>
      </c>
      <c r="AE2374" s="18">
        <f t="shared" si="6246"/>
        <v>32650.6</v>
      </c>
      <c r="AF2374" s="18">
        <f t="shared" si="6377"/>
        <v>0</v>
      </c>
      <c r="AG2374" s="18">
        <f t="shared" si="6377"/>
        <v>0</v>
      </c>
      <c r="AH2374" s="18">
        <f t="shared" si="6377"/>
        <v>0</v>
      </c>
      <c r="AI2374" s="18">
        <f t="shared" si="6293"/>
        <v>32639.399999999998</v>
      </c>
      <c r="AJ2374" s="18">
        <f t="shared" si="6294"/>
        <v>32644.6</v>
      </c>
      <c r="AK2374" s="18">
        <f t="shared" si="6295"/>
        <v>32650.6</v>
      </c>
      <c r="AL2374" s="18">
        <f t="shared" si="6377"/>
        <v>0</v>
      </c>
      <c r="AM2374" s="18">
        <f t="shared" si="6296"/>
        <v>32639.399999999998</v>
      </c>
      <c r="AN2374" s="18">
        <f t="shared" si="6377"/>
        <v>0</v>
      </c>
      <c r="AO2374" s="18">
        <f t="shared" si="6377"/>
        <v>0</v>
      </c>
      <c r="AP2374" s="18">
        <f t="shared" si="6377"/>
        <v>0</v>
      </c>
      <c r="AQ2374" s="18">
        <f t="shared" si="6222"/>
        <v>32639.399999999998</v>
      </c>
      <c r="AR2374" s="18">
        <f t="shared" si="6223"/>
        <v>32644.6</v>
      </c>
      <c r="AS2374" s="18">
        <f t="shared" si="6224"/>
        <v>32650.6</v>
      </c>
      <c r="AT2374" s="18">
        <f t="shared" si="6377"/>
        <v>0</v>
      </c>
      <c r="AU2374" s="18">
        <f t="shared" si="6377"/>
        <v>0</v>
      </c>
      <c r="AV2374" s="18">
        <f t="shared" si="6377"/>
        <v>0</v>
      </c>
      <c r="AW2374" s="18">
        <f t="shared" si="6225"/>
        <v>32639.399999999998</v>
      </c>
      <c r="AX2374" s="18">
        <f t="shared" si="6226"/>
        <v>32644.6</v>
      </c>
      <c r="AY2374" s="18">
        <f t="shared" si="6227"/>
        <v>32650.6</v>
      </c>
      <c r="AZ2374" s="18">
        <f t="shared" si="6377"/>
        <v>341.6</v>
      </c>
      <c r="BA2374" s="18">
        <f t="shared" si="6377"/>
        <v>0</v>
      </c>
      <c r="BB2374" s="18">
        <f t="shared" si="6377"/>
        <v>0</v>
      </c>
      <c r="BC2374" s="18">
        <f t="shared" si="6361"/>
        <v>32981</v>
      </c>
      <c r="BD2374" s="18">
        <f t="shared" si="6362"/>
        <v>32644.6</v>
      </c>
      <c r="BE2374" s="18">
        <f t="shared" si="6363"/>
        <v>32650.6</v>
      </c>
      <c r="BF2374" s="18">
        <f t="shared" si="6377"/>
        <v>0</v>
      </c>
      <c r="BG2374" s="18">
        <f t="shared" si="6377"/>
        <v>0</v>
      </c>
      <c r="BH2374" s="18">
        <f t="shared" si="6377"/>
        <v>0</v>
      </c>
      <c r="BI2374" s="18">
        <f t="shared" si="6354"/>
        <v>32981</v>
      </c>
      <c r="BJ2374" s="18">
        <f t="shared" si="6355"/>
        <v>32644.6</v>
      </c>
      <c r="BK2374" s="18">
        <f t="shared" si="6356"/>
        <v>32650.6</v>
      </c>
      <c r="BL2374" s="18">
        <f t="shared" si="6377"/>
        <v>0</v>
      </c>
      <c r="BM2374" s="18">
        <f t="shared" si="6377"/>
        <v>0</v>
      </c>
      <c r="BN2374" s="18">
        <f t="shared" si="6377"/>
        <v>0</v>
      </c>
      <c r="BO2374" s="18">
        <f t="shared" si="6285"/>
        <v>32981</v>
      </c>
      <c r="BP2374" s="18">
        <f t="shared" si="6286"/>
        <v>32644.6</v>
      </c>
      <c r="BQ2374" s="18">
        <f t="shared" si="6287"/>
        <v>32650.6</v>
      </c>
      <c r="BR2374" s="18">
        <f t="shared" si="6377"/>
        <v>0</v>
      </c>
      <c r="BS2374" s="18">
        <f t="shared" si="6377"/>
        <v>0</v>
      </c>
      <c r="BT2374" s="18">
        <f t="shared" si="6377"/>
        <v>0</v>
      </c>
      <c r="BU2374" s="18">
        <f t="shared" si="6276"/>
        <v>32981</v>
      </c>
      <c r="BV2374" s="18">
        <f t="shared" si="6277"/>
        <v>32644.6</v>
      </c>
      <c r="BW2374" s="18">
        <f t="shared" si="6278"/>
        <v>32650.6</v>
      </c>
      <c r="BX2374" s="18">
        <f t="shared" si="6377"/>
        <v>0</v>
      </c>
      <c r="BY2374" s="18">
        <f t="shared" si="6377"/>
        <v>0</v>
      </c>
      <c r="BZ2374" s="18">
        <f t="shared" si="6377"/>
        <v>0</v>
      </c>
      <c r="CA2374" s="18">
        <f t="shared" si="6229"/>
        <v>32981</v>
      </c>
      <c r="CB2374" s="18">
        <f t="shared" si="6230"/>
        <v>32644.6</v>
      </c>
      <c r="CC2374" s="18">
        <f t="shared" si="6231"/>
        <v>32650.6</v>
      </c>
      <c r="CD2374" s="18">
        <f t="shared" si="6377"/>
        <v>0</v>
      </c>
      <c r="CE2374" s="27"/>
      <c r="CF2374" s="33"/>
    </row>
    <row r="2375" spans="1:119" ht="31.2" x14ac:dyDescent="0.3">
      <c r="A2375" s="41" t="s">
        <v>405</v>
      </c>
      <c r="B2375" s="39">
        <v>110</v>
      </c>
      <c r="C2375" s="41"/>
      <c r="D2375" s="41"/>
      <c r="E2375" s="14" t="s">
        <v>557</v>
      </c>
      <c r="F2375" s="18">
        <f t="shared" si="6372"/>
        <v>32639.399999999998</v>
      </c>
      <c r="G2375" s="18">
        <f t="shared" si="6372"/>
        <v>32644.6</v>
      </c>
      <c r="H2375" s="18">
        <f t="shared" si="6372"/>
        <v>32650.6</v>
      </c>
      <c r="I2375" s="18">
        <f t="shared" si="6372"/>
        <v>0</v>
      </c>
      <c r="J2375" s="18">
        <f t="shared" si="6372"/>
        <v>0</v>
      </c>
      <c r="K2375" s="18">
        <f t="shared" si="6372"/>
        <v>0</v>
      </c>
      <c r="L2375" s="18">
        <f t="shared" si="6373"/>
        <v>32639.399999999998</v>
      </c>
      <c r="M2375" s="18">
        <f t="shared" si="6374"/>
        <v>32644.6</v>
      </c>
      <c r="N2375" s="18">
        <f t="shared" si="6375"/>
        <v>32650.6</v>
      </c>
      <c r="O2375" s="18">
        <f t="shared" si="6376"/>
        <v>0</v>
      </c>
      <c r="P2375" s="18">
        <f t="shared" si="6376"/>
        <v>0</v>
      </c>
      <c r="Q2375" s="18">
        <f t="shared" si="6376"/>
        <v>0</v>
      </c>
      <c r="R2375" s="18">
        <f t="shared" si="6376"/>
        <v>0</v>
      </c>
      <c r="S2375" s="18">
        <f t="shared" si="6376"/>
        <v>0</v>
      </c>
      <c r="T2375" s="18">
        <f t="shared" si="6282"/>
        <v>32639.399999999998</v>
      </c>
      <c r="U2375" s="18">
        <f t="shared" si="6283"/>
        <v>32644.6</v>
      </c>
      <c r="V2375" s="18">
        <f t="shared" si="6284"/>
        <v>32650.6</v>
      </c>
      <c r="W2375" s="18">
        <f t="shared" si="6377"/>
        <v>0</v>
      </c>
      <c r="X2375" s="18">
        <f t="shared" si="6377"/>
        <v>0</v>
      </c>
      <c r="Y2375" s="18">
        <f t="shared" si="6377"/>
        <v>0</v>
      </c>
      <c r="Z2375" s="18">
        <f t="shared" si="6377"/>
        <v>0</v>
      </c>
      <c r="AA2375" s="18">
        <f t="shared" si="6377"/>
        <v>0</v>
      </c>
      <c r="AB2375" s="18">
        <f t="shared" si="6377"/>
        <v>0</v>
      </c>
      <c r="AC2375" s="18">
        <f t="shared" si="6244"/>
        <v>32639.399999999998</v>
      </c>
      <c r="AD2375" s="18">
        <f t="shared" si="6245"/>
        <v>32644.6</v>
      </c>
      <c r="AE2375" s="18">
        <f t="shared" si="6246"/>
        <v>32650.6</v>
      </c>
      <c r="AF2375" s="18">
        <f t="shared" si="6377"/>
        <v>0</v>
      </c>
      <c r="AG2375" s="18">
        <f t="shared" si="6377"/>
        <v>0</v>
      </c>
      <c r="AH2375" s="18">
        <f t="shared" si="6377"/>
        <v>0</v>
      </c>
      <c r="AI2375" s="18">
        <f t="shared" si="6293"/>
        <v>32639.399999999998</v>
      </c>
      <c r="AJ2375" s="18">
        <f t="shared" si="6294"/>
        <v>32644.6</v>
      </c>
      <c r="AK2375" s="18">
        <f t="shared" si="6295"/>
        <v>32650.6</v>
      </c>
      <c r="AL2375" s="18">
        <f t="shared" si="6377"/>
        <v>0</v>
      </c>
      <c r="AM2375" s="18">
        <f t="shared" si="6296"/>
        <v>32639.399999999998</v>
      </c>
      <c r="AN2375" s="18">
        <f t="shared" si="6377"/>
        <v>0</v>
      </c>
      <c r="AO2375" s="18">
        <f t="shared" si="6377"/>
        <v>0</v>
      </c>
      <c r="AP2375" s="18">
        <f t="shared" si="6377"/>
        <v>0</v>
      </c>
      <c r="AQ2375" s="18">
        <f t="shared" si="6222"/>
        <v>32639.399999999998</v>
      </c>
      <c r="AR2375" s="18">
        <f t="shared" si="6223"/>
        <v>32644.6</v>
      </c>
      <c r="AS2375" s="18">
        <f t="shared" si="6224"/>
        <v>32650.6</v>
      </c>
      <c r="AT2375" s="18">
        <f t="shared" si="6377"/>
        <v>0</v>
      </c>
      <c r="AU2375" s="18">
        <f t="shared" si="6377"/>
        <v>0</v>
      </c>
      <c r="AV2375" s="18">
        <f t="shared" si="6377"/>
        <v>0</v>
      </c>
      <c r="AW2375" s="18">
        <f t="shared" si="6225"/>
        <v>32639.399999999998</v>
      </c>
      <c r="AX2375" s="18">
        <f t="shared" si="6226"/>
        <v>32644.6</v>
      </c>
      <c r="AY2375" s="18">
        <f t="shared" si="6227"/>
        <v>32650.6</v>
      </c>
      <c r="AZ2375" s="18">
        <f t="shared" si="6377"/>
        <v>341.6</v>
      </c>
      <c r="BA2375" s="18">
        <f t="shared" si="6377"/>
        <v>0</v>
      </c>
      <c r="BB2375" s="18">
        <f t="shared" si="6377"/>
        <v>0</v>
      </c>
      <c r="BC2375" s="18">
        <f t="shared" si="6361"/>
        <v>32981</v>
      </c>
      <c r="BD2375" s="18">
        <f t="shared" si="6362"/>
        <v>32644.6</v>
      </c>
      <c r="BE2375" s="18">
        <f t="shared" si="6363"/>
        <v>32650.6</v>
      </c>
      <c r="BF2375" s="18">
        <f t="shared" si="6377"/>
        <v>0</v>
      </c>
      <c r="BG2375" s="18">
        <f t="shared" si="6377"/>
        <v>0</v>
      </c>
      <c r="BH2375" s="18">
        <f t="shared" si="6377"/>
        <v>0</v>
      </c>
      <c r="BI2375" s="18">
        <f t="shared" si="6354"/>
        <v>32981</v>
      </c>
      <c r="BJ2375" s="18">
        <f t="shared" si="6355"/>
        <v>32644.6</v>
      </c>
      <c r="BK2375" s="18">
        <f t="shared" si="6356"/>
        <v>32650.6</v>
      </c>
      <c r="BL2375" s="18">
        <f t="shared" si="6377"/>
        <v>0</v>
      </c>
      <c r="BM2375" s="18">
        <f t="shared" si="6377"/>
        <v>0</v>
      </c>
      <c r="BN2375" s="18">
        <f t="shared" si="6377"/>
        <v>0</v>
      </c>
      <c r="BO2375" s="18">
        <f t="shared" si="6285"/>
        <v>32981</v>
      </c>
      <c r="BP2375" s="18">
        <f t="shared" si="6286"/>
        <v>32644.6</v>
      </c>
      <c r="BQ2375" s="18">
        <f t="shared" si="6287"/>
        <v>32650.6</v>
      </c>
      <c r="BR2375" s="18">
        <f t="shared" si="6377"/>
        <v>0</v>
      </c>
      <c r="BS2375" s="18">
        <f t="shared" si="6377"/>
        <v>0</v>
      </c>
      <c r="BT2375" s="18">
        <f t="shared" si="6377"/>
        <v>0</v>
      </c>
      <c r="BU2375" s="18">
        <f t="shared" si="6276"/>
        <v>32981</v>
      </c>
      <c r="BV2375" s="18">
        <f t="shared" si="6277"/>
        <v>32644.6</v>
      </c>
      <c r="BW2375" s="18">
        <f t="shared" si="6278"/>
        <v>32650.6</v>
      </c>
      <c r="BX2375" s="18">
        <f t="shared" si="6377"/>
        <v>0</v>
      </c>
      <c r="BY2375" s="18">
        <f t="shared" si="6377"/>
        <v>0</v>
      </c>
      <c r="BZ2375" s="18">
        <f t="shared" si="6377"/>
        <v>0</v>
      </c>
      <c r="CA2375" s="18">
        <f t="shared" si="6229"/>
        <v>32981</v>
      </c>
      <c r="CB2375" s="18">
        <f t="shared" si="6230"/>
        <v>32644.6</v>
      </c>
      <c r="CC2375" s="18">
        <f t="shared" si="6231"/>
        <v>32650.6</v>
      </c>
      <c r="CD2375" s="18">
        <f t="shared" si="6377"/>
        <v>0</v>
      </c>
      <c r="CE2375" s="27"/>
      <c r="CF2375" s="33"/>
    </row>
    <row r="2376" spans="1:119" ht="31.2" x14ac:dyDescent="0.3">
      <c r="A2376" s="41" t="s">
        <v>405</v>
      </c>
      <c r="B2376" s="39">
        <v>110</v>
      </c>
      <c r="C2376" s="41" t="s">
        <v>149</v>
      </c>
      <c r="D2376" s="41" t="s">
        <v>244</v>
      </c>
      <c r="E2376" s="14" t="s">
        <v>524</v>
      </c>
      <c r="F2376" s="18">
        <v>32639.399999999998</v>
      </c>
      <c r="G2376" s="18">
        <v>32644.6</v>
      </c>
      <c r="H2376" s="18">
        <v>32650.6</v>
      </c>
      <c r="I2376" s="18"/>
      <c r="J2376" s="18"/>
      <c r="K2376" s="18"/>
      <c r="L2376" s="18">
        <f t="shared" si="6373"/>
        <v>32639.399999999998</v>
      </c>
      <c r="M2376" s="18">
        <f t="shared" si="6374"/>
        <v>32644.6</v>
      </c>
      <c r="N2376" s="18">
        <f t="shared" si="6375"/>
        <v>32650.6</v>
      </c>
      <c r="O2376" s="18"/>
      <c r="P2376" s="18"/>
      <c r="Q2376" s="18"/>
      <c r="R2376" s="18"/>
      <c r="S2376" s="18"/>
      <c r="T2376" s="18">
        <f t="shared" si="6282"/>
        <v>32639.399999999998</v>
      </c>
      <c r="U2376" s="18">
        <f t="shared" si="6283"/>
        <v>32644.6</v>
      </c>
      <c r="V2376" s="18">
        <f t="shared" si="6284"/>
        <v>32650.6</v>
      </c>
      <c r="W2376" s="18"/>
      <c r="X2376" s="18"/>
      <c r="Y2376" s="18"/>
      <c r="Z2376" s="18"/>
      <c r="AA2376" s="18"/>
      <c r="AB2376" s="18"/>
      <c r="AC2376" s="18">
        <f t="shared" si="6244"/>
        <v>32639.399999999998</v>
      </c>
      <c r="AD2376" s="18">
        <f t="shared" si="6245"/>
        <v>32644.6</v>
      </c>
      <c r="AE2376" s="18">
        <f t="shared" si="6246"/>
        <v>32650.6</v>
      </c>
      <c r="AF2376" s="18"/>
      <c r="AG2376" s="18"/>
      <c r="AH2376" s="18"/>
      <c r="AI2376" s="18">
        <f t="shared" si="6293"/>
        <v>32639.399999999998</v>
      </c>
      <c r="AJ2376" s="18">
        <f t="shared" si="6294"/>
        <v>32644.6</v>
      </c>
      <c r="AK2376" s="18">
        <f t="shared" si="6295"/>
        <v>32650.6</v>
      </c>
      <c r="AL2376" s="18"/>
      <c r="AM2376" s="18">
        <f t="shared" si="6296"/>
        <v>32639.399999999998</v>
      </c>
      <c r="AN2376" s="18"/>
      <c r="AO2376" s="18"/>
      <c r="AP2376" s="18"/>
      <c r="AQ2376" s="18">
        <f t="shared" si="6222"/>
        <v>32639.399999999998</v>
      </c>
      <c r="AR2376" s="18">
        <f t="shared" si="6223"/>
        <v>32644.6</v>
      </c>
      <c r="AS2376" s="18">
        <f t="shared" si="6224"/>
        <v>32650.6</v>
      </c>
      <c r="AT2376" s="18"/>
      <c r="AU2376" s="18"/>
      <c r="AV2376" s="18"/>
      <c r="AW2376" s="18">
        <f t="shared" si="6225"/>
        <v>32639.399999999998</v>
      </c>
      <c r="AX2376" s="18">
        <f t="shared" si="6226"/>
        <v>32644.6</v>
      </c>
      <c r="AY2376" s="18">
        <f t="shared" si="6227"/>
        <v>32650.6</v>
      </c>
      <c r="AZ2376" s="18">
        <v>341.6</v>
      </c>
      <c r="BA2376" s="18"/>
      <c r="BB2376" s="18"/>
      <c r="BC2376" s="18">
        <f t="shared" si="6361"/>
        <v>32981</v>
      </c>
      <c r="BD2376" s="18">
        <f t="shared" si="6362"/>
        <v>32644.6</v>
      </c>
      <c r="BE2376" s="18">
        <f t="shared" si="6363"/>
        <v>32650.6</v>
      </c>
      <c r="BF2376" s="18"/>
      <c r="BG2376" s="18"/>
      <c r="BH2376" s="18"/>
      <c r="BI2376" s="18">
        <f t="shared" si="6354"/>
        <v>32981</v>
      </c>
      <c r="BJ2376" s="18">
        <f t="shared" si="6355"/>
        <v>32644.6</v>
      </c>
      <c r="BK2376" s="18">
        <f t="shared" si="6356"/>
        <v>32650.6</v>
      </c>
      <c r="BL2376" s="18"/>
      <c r="BM2376" s="18"/>
      <c r="BN2376" s="18"/>
      <c r="BO2376" s="18">
        <f t="shared" si="6285"/>
        <v>32981</v>
      </c>
      <c r="BP2376" s="18">
        <f t="shared" si="6286"/>
        <v>32644.6</v>
      </c>
      <c r="BQ2376" s="18">
        <f t="shared" si="6287"/>
        <v>32650.6</v>
      </c>
      <c r="BR2376" s="18"/>
      <c r="BS2376" s="18"/>
      <c r="BT2376" s="18"/>
      <c r="BU2376" s="18">
        <f t="shared" si="6276"/>
        <v>32981</v>
      </c>
      <c r="BV2376" s="18">
        <f t="shared" si="6277"/>
        <v>32644.6</v>
      </c>
      <c r="BW2376" s="18">
        <f t="shared" si="6278"/>
        <v>32650.6</v>
      </c>
      <c r="BX2376" s="18"/>
      <c r="BY2376" s="18"/>
      <c r="BZ2376" s="18"/>
      <c r="CA2376" s="18">
        <f t="shared" si="6229"/>
        <v>32981</v>
      </c>
      <c r="CB2376" s="18">
        <f t="shared" si="6230"/>
        <v>32644.6</v>
      </c>
      <c r="CC2376" s="18">
        <f t="shared" si="6231"/>
        <v>32650.6</v>
      </c>
      <c r="CD2376" s="18"/>
      <c r="CE2376" s="27"/>
      <c r="CF2376" s="33"/>
    </row>
    <row r="2377" spans="1:119" ht="31.2" x14ac:dyDescent="0.3">
      <c r="A2377" s="41" t="s">
        <v>405</v>
      </c>
      <c r="B2377" s="39">
        <v>200</v>
      </c>
      <c r="C2377" s="41"/>
      <c r="D2377" s="41"/>
      <c r="E2377" s="14" t="s">
        <v>551</v>
      </c>
      <c r="F2377" s="18">
        <f t="shared" ref="F2377:K2378" si="6378">F2378</f>
        <v>4427.5</v>
      </c>
      <c r="G2377" s="18">
        <f t="shared" si="6378"/>
        <v>4423</v>
      </c>
      <c r="H2377" s="18">
        <f t="shared" si="6378"/>
        <v>4417.8</v>
      </c>
      <c r="I2377" s="18">
        <f t="shared" si="6378"/>
        <v>-509.9</v>
      </c>
      <c r="J2377" s="18">
        <f t="shared" si="6378"/>
        <v>-620.4</v>
      </c>
      <c r="K2377" s="18">
        <f t="shared" si="6378"/>
        <v>-618.1</v>
      </c>
      <c r="L2377" s="18">
        <f t="shared" si="6373"/>
        <v>3917.6</v>
      </c>
      <c r="M2377" s="18">
        <f t="shared" si="6374"/>
        <v>3802.6</v>
      </c>
      <c r="N2377" s="18">
        <f t="shared" si="6375"/>
        <v>3799.7000000000003</v>
      </c>
      <c r="O2377" s="18">
        <f t="shared" ref="O2377:S2378" si="6379">O2378</f>
        <v>0</v>
      </c>
      <c r="P2377" s="18">
        <f t="shared" si="6379"/>
        <v>0</v>
      </c>
      <c r="Q2377" s="18">
        <f t="shared" si="6379"/>
        <v>0</v>
      </c>
      <c r="R2377" s="18">
        <f t="shared" si="6379"/>
        <v>0</v>
      </c>
      <c r="S2377" s="18">
        <f t="shared" si="6379"/>
        <v>0</v>
      </c>
      <c r="T2377" s="18">
        <f t="shared" si="6282"/>
        <v>3917.6</v>
      </c>
      <c r="U2377" s="18">
        <f t="shared" si="6283"/>
        <v>3802.6</v>
      </c>
      <c r="V2377" s="18">
        <f t="shared" si="6284"/>
        <v>3799.7000000000003</v>
      </c>
      <c r="W2377" s="18">
        <f t="shared" ref="W2377:CD2378" si="6380">W2378</f>
        <v>0</v>
      </c>
      <c r="X2377" s="18">
        <f t="shared" si="6380"/>
        <v>0</v>
      </c>
      <c r="Y2377" s="18">
        <f t="shared" si="6380"/>
        <v>0</v>
      </c>
      <c r="Z2377" s="18">
        <f t="shared" si="6380"/>
        <v>0</v>
      </c>
      <c r="AA2377" s="18">
        <f t="shared" si="6380"/>
        <v>0</v>
      </c>
      <c r="AB2377" s="18">
        <f t="shared" si="6380"/>
        <v>0</v>
      </c>
      <c r="AC2377" s="18">
        <f t="shared" si="6244"/>
        <v>3917.6</v>
      </c>
      <c r="AD2377" s="18">
        <f t="shared" si="6245"/>
        <v>3802.6</v>
      </c>
      <c r="AE2377" s="18">
        <f t="shared" si="6246"/>
        <v>3799.7000000000003</v>
      </c>
      <c r="AF2377" s="18">
        <f t="shared" si="6380"/>
        <v>0</v>
      </c>
      <c r="AG2377" s="18">
        <f t="shared" si="6380"/>
        <v>0</v>
      </c>
      <c r="AH2377" s="18">
        <f t="shared" si="6380"/>
        <v>0</v>
      </c>
      <c r="AI2377" s="18">
        <f t="shared" si="6293"/>
        <v>3917.6</v>
      </c>
      <c r="AJ2377" s="18">
        <f t="shared" si="6294"/>
        <v>3802.6</v>
      </c>
      <c r="AK2377" s="18">
        <f t="shared" si="6295"/>
        <v>3799.7000000000003</v>
      </c>
      <c r="AL2377" s="18">
        <f t="shared" si="6380"/>
        <v>0</v>
      </c>
      <c r="AM2377" s="18">
        <f t="shared" si="6296"/>
        <v>3917.6</v>
      </c>
      <c r="AN2377" s="18">
        <f t="shared" si="6380"/>
        <v>-115.544</v>
      </c>
      <c r="AO2377" s="18">
        <f t="shared" si="6380"/>
        <v>0</v>
      </c>
      <c r="AP2377" s="18">
        <f t="shared" si="6380"/>
        <v>0</v>
      </c>
      <c r="AQ2377" s="18">
        <f t="shared" si="6222"/>
        <v>3802.056</v>
      </c>
      <c r="AR2377" s="18">
        <f t="shared" si="6223"/>
        <v>3802.6</v>
      </c>
      <c r="AS2377" s="18">
        <f t="shared" si="6224"/>
        <v>3799.7000000000003</v>
      </c>
      <c r="AT2377" s="18">
        <f t="shared" si="6380"/>
        <v>0</v>
      </c>
      <c r="AU2377" s="18">
        <f t="shared" si="6380"/>
        <v>0</v>
      </c>
      <c r="AV2377" s="18">
        <f t="shared" si="6380"/>
        <v>0</v>
      </c>
      <c r="AW2377" s="18">
        <f t="shared" si="6225"/>
        <v>3802.056</v>
      </c>
      <c r="AX2377" s="18">
        <f t="shared" si="6226"/>
        <v>3802.6</v>
      </c>
      <c r="AY2377" s="18">
        <f t="shared" si="6227"/>
        <v>3799.7000000000003</v>
      </c>
      <c r="AZ2377" s="18">
        <f t="shared" si="6380"/>
        <v>0</v>
      </c>
      <c r="BA2377" s="18">
        <f t="shared" si="6380"/>
        <v>0</v>
      </c>
      <c r="BB2377" s="18">
        <f t="shared" si="6380"/>
        <v>0</v>
      </c>
      <c r="BC2377" s="18">
        <f t="shared" si="6361"/>
        <v>3802.056</v>
      </c>
      <c r="BD2377" s="18">
        <f t="shared" si="6362"/>
        <v>3802.6</v>
      </c>
      <c r="BE2377" s="18">
        <f t="shared" si="6363"/>
        <v>3799.7000000000003</v>
      </c>
      <c r="BF2377" s="18">
        <f t="shared" si="6380"/>
        <v>0</v>
      </c>
      <c r="BG2377" s="18">
        <f t="shared" si="6380"/>
        <v>0</v>
      </c>
      <c r="BH2377" s="18">
        <f t="shared" si="6380"/>
        <v>0</v>
      </c>
      <c r="BI2377" s="18">
        <f t="shared" si="6354"/>
        <v>3802.056</v>
      </c>
      <c r="BJ2377" s="18">
        <f t="shared" si="6355"/>
        <v>3802.6</v>
      </c>
      <c r="BK2377" s="18">
        <f t="shared" si="6356"/>
        <v>3799.7000000000003</v>
      </c>
      <c r="BL2377" s="18">
        <f t="shared" si="6380"/>
        <v>0</v>
      </c>
      <c r="BM2377" s="18">
        <f t="shared" si="6380"/>
        <v>0</v>
      </c>
      <c r="BN2377" s="18">
        <f t="shared" si="6380"/>
        <v>0</v>
      </c>
      <c r="BO2377" s="18">
        <f t="shared" si="6285"/>
        <v>3802.056</v>
      </c>
      <c r="BP2377" s="18">
        <f t="shared" si="6286"/>
        <v>3802.6</v>
      </c>
      <c r="BQ2377" s="18">
        <f t="shared" si="6287"/>
        <v>3799.7000000000003</v>
      </c>
      <c r="BR2377" s="18">
        <f t="shared" si="6380"/>
        <v>0</v>
      </c>
      <c r="BS2377" s="18">
        <f t="shared" si="6380"/>
        <v>0</v>
      </c>
      <c r="BT2377" s="18">
        <f t="shared" si="6380"/>
        <v>0</v>
      </c>
      <c r="BU2377" s="18">
        <f t="shared" si="6276"/>
        <v>3802.056</v>
      </c>
      <c r="BV2377" s="18">
        <f t="shared" si="6277"/>
        <v>3802.6</v>
      </c>
      <c r="BW2377" s="18">
        <f t="shared" si="6278"/>
        <v>3799.7000000000003</v>
      </c>
      <c r="BX2377" s="18">
        <f t="shared" si="6380"/>
        <v>0</v>
      </c>
      <c r="BY2377" s="18">
        <f t="shared" si="6380"/>
        <v>0</v>
      </c>
      <c r="BZ2377" s="18">
        <f t="shared" si="6380"/>
        <v>0</v>
      </c>
      <c r="CA2377" s="18">
        <f t="shared" si="6229"/>
        <v>3802.056</v>
      </c>
      <c r="CB2377" s="18">
        <f t="shared" si="6230"/>
        <v>3802.6</v>
      </c>
      <c r="CC2377" s="18">
        <f t="shared" si="6231"/>
        <v>3799.7000000000003</v>
      </c>
      <c r="CD2377" s="18">
        <f t="shared" si="6380"/>
        <v>0</v>
      </c>
      <c r="CE2377" s="27"/>
      <c r="CF2377" s="33"/>
    </row>
    <row r="2378" spans="1:119" ht="46.8" x14ac:dyDescent="0.3">
      <c r="A2378" s="41" t="s">
        <v>405</v>
      </c>
      <c r="B2378" s="39">
        <v>240</v>
      </c>
      <c r="C2378" s="41"/>
      <c r="D2378" s="41"/>
      <c r="E2378" s="14" t="s">
        <v>559</v>
      </c>
      <c r="F2378" s="18">
        <f t="shared" si="6378"/>
        <v>4427.5</v>
      </c>
      <c r="G2378" s="18">
        <f t="shared" si="6378"/>
        <v>4423</v>
      </c>
      <c r="H2378" s="18">
        <f t="shared" si="6378"/>
        <v>4417.8</v>
      </c>
      <c r="I2378" s="18">
        <f t="shared" si="6378"/>
        <v>-509.9</v>
      </c>
      <c r="J2378" s="18">
        <f t="shared" si="6378"/>
        <v>-620.4</v>
      </c>
      <c r="K2378" s="18">
        <f t="shared" si="6378"/>
        <v>-618.1</v>
      </c>
      <c r="L2378" s="18">
        <f t="shared" si="6373"/>
        <v>3917.6</v>
      </c>
      <c r="M2378" s="18">
        <f t="shared" si="6374"/>
        <v>3802.6</v>
      </c>
      <c r="N2378" s="18">
        <f t="shared" si="6375"/>
        <v>3799.7000000000003</v>
      </c>
      <c r="O2378" s="18">
        <f t="shared" si="6379"/>
        <v>0</v>
      </c>
      <c r="P2378" s="18">
        <f t="shared" si="6379"/>
        <v>0</v>
      </c>
      <c r="Q2378" s="18">
        <f t="shared" si="6379"/>
        <v>0</v>
      </c>
      <c r="R2378" s="18">
        <f t="shared" si="6379"/>
        <v>0</v>
      </c>
      <c r="S2378" s="18">
        <f t="shared" si="6379"/>
        <v>0</v>
      </c>
      <c r="T2378" s="18">
        <f t="shared" si="6282"/>
        <v>3917.6</v>
      </c>
      <c r="U2378" s="18">
        <f t="shared" si="6283"/>
        <v>3802.6</v>
      </c>
      <c r="V2378" s="18">
        <f t="shared" si="6284"/>
        <v>3799.7000000000003</v>
      </c>
      <c r="W2378" s="18">
        <f t="shared" si="6380"/>
        <v>0</v>
      </c>
      <c r="X2378" s="18">
        <f t="shared" si="6380"/>
        <v>0</v>
      </c>
      <c r="Y2378" s="18">
        <f t="shared" si="6380"/>
        <v>0</v>
      </c>
      <c r="Z2378" s="18">
        <f t="shared" si="6380"/>
        <v>0</v>
      </c>
      <c r="AA2378" s="18">
        <f t="shared" si="6380"/>
        <v>0</v>
      </c>
      <c r="AB2378" s="18">
        <f t="shared" si="6380"/>
        <v>0</v>
      </c>
      <c r="AC2378" s="18">
        <f t="shared" si="6244"/>
        <v>3917.6</v>
      </c>
      <c r="AD2378" s="18">
        <f t="shared" si="6245"/>
        <v>3802.6</v>
      </c>
      <c r="AE2378" s="18">
        <f t="shared" si="6246"/>
        <v>3799.7000000000003</v>
      </c>
      <c r="AF2378" s="18">
        <f t="shared" si="6380"/>
        <v>0</v>
      </c>
      <c r="AG2378" s="18">
        <f t="shared" si="6380"/>
        <v>0</v>
      </c>
      <c r="AH2378" s="18">
        <f t="shared" si="6380"/>
        <v>0</v>
      </c>
      <c r="AI2378" s="18">
        <f t="shared" si="6293"/>
        <v>3917.6</v>
      </c>
      <c r="AJ2378" s="18">
        <f t="shared" si="6294"/>
        <v>3802.6</v>
      </c>
      <c r="AK2378" s="18">
        <f t="shared" si="6295"/>
        <v>3799.7000000000003</v>
      </c>
      <c r="AL2378" s="18">
        <f t="shared" si="6380"/>
        <v>0</v>
      </c>
      <c r="AM2378" s="18">
        <f t="shared" si="6296"/>
        <v>3917.6</v>
      </c>
      <c r="AN2378" s="18">
        <f t="shared" si="6380"/>
        <v>-115.544</v>
      </c>
      <c r="AO2378" s="18">
        <f t="shared" si="6380"/>
        <v>0</v>
      </c>
      <c r="AP2378" s="18">
        <f t="shared" si="6380"/>
        <v>0</v>
      </c>
      <c r="AQ2378" s="18">
        <f t="shared" si="6222"/>
        <v>3802.056</v>
      </c>
      <c r="AR2378" s="18">
        <f t="shared" si="6223"/>
        <v>3802.6</v>
      </c>
      <c r="AS2378" s="18">
        <f t="shared" si="6224"/>
        <v>3799.7000000000003</v>
      </c>
      <c r="AT2378" s="18">
        <f t="shared" si="6380"/>
        <v>0</v>
      </c>
      <c r="AU2378" s="18">
        <f t="shared" si="6380"/>
        <v>0</v>
      </c>
      <c r="AV2378" s="18">
        <f t="shared" si="6380"/>
        <v>0</v>
      </c>
      <c r="AW2378" s="18">
        <f t="shared" si="6225"/>
        <v>3802.056</v>
      </c>
      <c r="AX2378" s="18">
        <f t="shared" si="6226"/>
        <v>3802.6</v>
      </c>
      <c r="AY2378" s="18">
        <f t="shared" si="6227"/>
        <v>3799.7000000000003</v>
      </c>
      <c r="AZ2378" s="18">
        <f t="shared" si="6380"/>
        <v>0</v>
      </c>
      <c r="BA2378" s="18">
        <f t="shared" si="6380"/>
        <v>0</v>
      </c>
      <c r="BB2378" s="18">
        <f t="shared" si="6380"/>
        <v>0</v>
      </c>
      <c r="BC2378" s="18">
        <f t="shared" si="6361"/>
        <v>3802.056</v>
      </c>
      <c r="BD2378" s="18">
        <f t="shared" si="6362"/>
        <v>3802.6</v>
      </c>
      <c r="BE2378" s="18">
        <f t="shared" si="6363"/>
        <v>3799.7000000000003</v>
      </c>
      <c r="BF2378" s="18">
        <f t="shared" si="6380"/>
        <v>0</v>
      </c>
      <c r="BG2378" s="18">
        <f t="shared" si="6380"/>
        <v>0</v>
      </c>
      <c r="BH2378" s="18">
        <f t="shared" si="6380"/>
        <v>0</v>
      </c>
      <c r="BI2378" s="18">
        <f t="shared" si="6354"/>
        <v>3802.056</v>
      </c>
      <c r="BJ2378" s="18">
        <f t="shared" si="6355"/>
        <v>3802.6</v>
      </c>
      <c r="BK2378" s="18">
        <f t="shared" si="6356"/>
        <v>3799.7000000000003</v>
      </c>
      <c r="BL2378" s="18">
        <f t="shared" si="6380"/>
        <v>0</v>
      </c>
      <c r="BM2378" s="18">
        <f t="shared" si="6380"/>
        <v>0</v>
      </c>
      <c r="BN2378" s="18">
        <f t="shared" si="6380"/>
        <v>0</v>
      </c>
      <c r="BO2378" s="18">
        <f t="shared" si="6285"/>
        <v>3802.056</v>
      </c>
      <c r="BP2378" s="18">
        <f t="shared" si="6286"/>
        <v>3802.6</v>
      </c>
      <c r="BQ2378" s="18">
        <f t="shared" si="6287"/>
        <v>3799.7000000000003</v>
      </c>
      <c r="BR2378" s="18">
        <f t="shared" si="6380"/>
        <v>0</v>
      </c>
      <c r="BS2378" s="18">
        <f t="shared" si="6380"/>
        <v>0</v>
      </c>
      <c r="BT2378" s="18">
        <f t="shared" si="6380"/>
        <v>0</v>
      </c>
      <c r="BU2378" s="18">
        <f t="shared" si="6276"/>
        <v>3802.056</v>
      </c>
      <c r="BV2378" s="18">
        <f t="shared" si="6277"/>
        <v>3802.6</v>
      </c>
      <c r="BW2378" s="18">
        <f t="shared" si="6278"/>
        <v>3799.7000000000003</v>
      </c>
      <c r="BX2378" s="18">
        <f t="shared" si="6380"/>
        <v>0</v>
      </c>
      <c r="BY2378" s="18">
        <f t="shared" si="6380"/>
        <v>0</v>
      </c>
      <c r="BZ2378" s="18">
        <f t="shared" si="6380"/>
        <v>0</v>
      </c>
      <c r="CA2378" s="18">
        <f t="shared" si="6229"/>
        <v>3802.056</v>
      </c>
      <c r="CB2378" s="18">
        <f t="shared" si="6230"/>
        <v>3802.6</v>
      </c>
      <c r="CC2378" s="18">
        <f t="shared" si="6231"/>
        <v>3799.7000000000003</v>
      </c>
      <c r="CD2378" s="18">
        <f t="shared" si="6380"/>
        <v>0</v>
      </c>
      <c r="CE2378" s="27"/>
      <c r="CF2378" s="33"/>
    </row>
    <row r="2379" spans="1:119" ht="31.2" x14ac:dyDescent="0.3">
      <c r="A2379" s="41" t="s">
        <v>405</v>
      </c>
      <c r="B2379" s="39">
        <v>240</v>
      </c>
      <c r="C2379" s="41" t="s">
        <v>149</v>
      </c>
      <c r="D2379" s="41" t="s">
        <v>244</v>
      </c>
      <c r="E2379" s="14" t="s">
        <v>524</v>
      </c>
      <c r="F2379" s="18">
        <v>4427.5</v>
      </c>
      <c r="G2379" s="18">
        <v>4423</v>
      </c>
      <c r="H2379" s="18">
        <v>4417.8</v>
      </c>
      <c r="I2379" s="18">
        <v>-509.9</v>
      </c>
      <c r="J2379" s="18">
        <v>-620.4</v>
      </c>
      <c r="K2379" s="18">
        <v>-618.1</v>
      </c>
      <c r="L2379" s="18">
        <f t="shared" si="6373"/>
        <v>3917.6</v>
      </c>
      <c r="M2379" s="18">
        <f t="shared" si="6374"/>
        <v>3802.6</v>
      </c>
      <c r="N2379" s="18">
        <f t="shared" si="6375"/>
        <v>3799.7000000000003</v>
      </c>
      <c r="O2379" s="18"/>
      <c r="P2379" s="18"/>
      <c r="Q2379" s="18"/>
      <c r="R2379" s="18"/>
      <c r="S2379" s="18"/>
      <c r="T2379" s="18">
        <f t="shared" si="6282"/>
        <v>3917.6</v>
      </c>
      <c r="U2379" s="18">
        <f t="shared" si="6283"/>
        <v>3802.6</v>
      </c>
      <c r="V2379" s="18">
        <f t="shared" si="6284"/>
        <v>3799.7000000000003</v>
      </c>
      <c r="W2379" s="18"/>
      <c r="X2379" s="18"/>
      <c r="Y2379" s="18"/>
      <c r="Z2379" s="18"/>
      <c r="AA2379" s="18"/>
      <c r="AB2379" s="18"/>
      <c r="AC2379" s="18">
        <f t="shared" si="6244"/>
        <v>3917.6</v>
      </c>
      <c r="AD2379" s="18">
        <f t="shared" si="6245"/>
        <v>3802.6</v>
      </c>
      <c r="AE2379" s="18">
        <f t="shared" si="6246"/>
        <v>3799.7000000000003</v>
      </c>
      <c r="AF2379" s="18"/>
      <c r="AG2379" s="18"/>
      <c r="AH2379" s="18"/>
      <c r="AI2379" s="18">
        <f t="shared" si="6293"/>
        <v>3917.6</v>
      </c>
      <c r="AJ2379" s="18">
        <f t="shared" si="6294"/>
        <v>3802.6</v>
      </c>
      <c r="AK2379" s="18">
        <f t="shared" si="6295"/>
        <v>3799.7000000000003</v>
      </c>
      <c r="AL2379" s="18"/>
      <c r="AM2379" s="18">
        <f t="shared" si="6296"/>
        <v>3917.6</v>
      </c>
      <c r="AN2379" s="18">
        <f>-14.074-101.47</f>
        <v>-115.544</v>
      </c>
      <c r="AO2379" s="18"/>
      <c r="AP2379" s="18"/>
      <c r="AQ2379" s="18">
        <f t="shared" si="6222"/>
        <v>3802.056</v>
      </c>
      <c r="AR2379" s="18">
        <f t="shared" si="6223"/>
        <v>3802.6</v>
      </c>
      <c r="AS2379" s="18">
        <f t="shared" si="6224"/>
        <v>3799.7000000000003</v>
      </c>
      <c r="AT2379" s="18"/>
      <c r="AU2379" s="18"/>
      <c r="AV2379" s="18"/>
      <c r="AW2379" s="18">
        <f t="shared" si="6225"/>
        <v>3802.056</v>
      </c>
      <c r="AX2379" s="18">
        <f t="shared" si="6226"/>
        <v>3802.6</v>
      </c>
      <c r="AY2379" s="18">
        <f t="shared" si="6227"/>
        <v>3799.7000000000003</v>
      </c>
      <c r="AZ2379" s="18"/>
      <c r="BA2379" s="18"/>
      <c r="BB2379" s="18"/>
      <c r="BC2379" s="18">
        <f t="shared" si="6361"/>
        <v>3802.056</v>
      </c>
      <c r="BD2379" s="18">
        <f t="shared" si="6362"/>
        <v>3802.6</v>
      </c>
      <c r="BE2379" s="18">
        <f t="shared" si="6363"/>
        <v>3799.7000000000003</v>
      </c>
      <c r="BF2379" s="18"/>
      <c r="BG2379" s="18"/>
      <c r="BH2379" s="18"/>
      <c r="BI2379" s="18">
        <f t="shared" si="6354"/>
        <v>3802.056</v>
      </c>
      <c r="BJ2379" s="18">
        <f t="shared" si="6355"/>
        <v>3802.6</v>
      </c>
      <c r="BK2379" s="18">
        <f t="shared" si="6356"/>
        <v>3799.7000000000003</v>
      </c>
      <c r="BL2379" s="18"/>
      <c r="BM2379" s="18"/>
      <c r="BN2379" s="18"/>
      <c r="BO2379" s="18">
        <f t="shared" si="6285"/>
        <v>3802.056</v>
      </c>
      <c r="BP2379" s="18">
        <f t="shared" si="6286"/>
        <v>3802.6</v>
      </c>
      <c r="BQ2379" s="18">
        <f t="shared" si="6287"/>
        <v>3799.7000000000003</v>
      </c>
      <c r="BR2379" s="18"/>
      <c r="BS2379" s="18"/>
      <c r="BT2379" s="18"/>
      <c r="BU2379" s="18">
        <f t="shared" si="6276"/>
        <v>3802.056</v>
      </c>
      <c r="BV2379" s="18">
        <f t="shared" si="6277"/>
        <v>3802.6</v>
      </c>
      <c r="BW2379" s="18">
        <f t="shared" si="6278"/>
        <v>3799.7000000000003</v>
      </c>
      <c r="BX2379" s="18"/>
      <c r="BY2379" s="18"/>
      <c r="BZ2379" s="18"/>
      <c r="CA2379" s="18">
        <f t="shared" si="6229"/>
        <v>3802.056</v>
      </c>
      <c r="CB2379" s="18">
        <f t="shared" si="6230"/>
        <v>3802.6</v>
      </c>
      <c r="CC2379" s="18">
        <f t="shared" si="6231"/>
        <v>3799.7000000000003</v>
      </c>
      <c r="CD2379" s="18"/>
      <c r="CE2379" s="27"/>
      <c r="CF2379" s="33">
        <v>79</v>
      </c>
    </row>
    <row r="2380" spans="1:119" ht="46.8" hidden="1" x14ac:dyDescent="0.3">
      <c r="A2380" s="41" t="s">
        <v>405</v>
      </c>
      <c r="B2380" s="39">
        <v>600</v>
      </c>
      <c r="C2380" s="41"/>
      <c r="D2380" s="41"/>
      <c r="E2380" s="14" t="s">
        <v>554</v>
      </c>
      <c r="F2380" s="18">
        <f t="shared" ref="F2380:K2381" si="6381">F2381</f>
        <v>0</v>
      </c>
      <c r="G2380" s="18">
        <f t="shared" si="6381"/>
        <v>0</v>
      </c>
      <c r="H2380" s="18">
        <f t="shared" si="6381"/>
        <v>0</v>
      </c>
      <c r="I2380" s="18">
        <f t="shared" si="6381"/>
        <v>0</v>
      </c>
      <c r="J2380" s="18">
        <f t="shared" si="6381"/>
        <v>0</v>
      </c>
      <c r="K2380" s="18">
        <f t="shared" si="6381"/>
        <v>0</v>
      </c>
      <c r="L2380" s="18">
        <f t="shared" si="6373"/>
        <v>0</v>
      </c>
      <c r="M2380" s="18">
        <f t="shared" si="6374"/>
        <v>0</v>
      </c>
      <c r="N2380" s="18">
        <f t="shared" si="6375"/>
        <v>0</v>
      </c>
      <c r="O2380" s="18">
        <f t="shared" ref="O2380:S2381" si="6382">O2381</f>
        <v>0</v>
      </c>
      <c r="P2380" s="18">
        <f t="shared" si="6382"/>
        <v>0</v>
      </c>
      <c r="Q2380" s="18">
        <f t="shared" si="6382"/>
        <v>0</v>
      </c>
      <c r="R2380" s="18">
        <f t="shared" si="6382"/>
        <v>0</v>
      </c>
      <c r="S2380" s="18">
        <f t="shared" si="6382"/>
        <v>0</v>
      </c>
      <c r="T2380" s="18">
        <f t="shared" si="6282"/>
        <v>0</v>
      </c>
      <c r="U2380" s="18">
        <f t="shared" si="6283"/>
        <v>0</v>
      </c>
      <c r="V2380" s="18">
        <f t="shared" si="6284"/>
        <v>0</v>
      </c>
      <c r="W2380" s="18">
        <f t="shared" ref="W2380:CD2381" si="6383">W2381</f>
        <v>0</v>
      </c>
      <c r="X2380" s="18">
        <f t="shared" si="6383"/>
        <v>0</v>
      </c>
      <c r="Y2380" s="18">
        <f t="shared" si="6383"/>
        <v>0</v>
      </c>
      <c r="Z2380" s="18">
        <f t="shared" si="6383"/>
        <v>0</v>
      </c>
      <c r="AA2380" s="18">
        <f t="shared" si="6383"/>
        <v>0</v>
      </c>
      <c r="AB2380" s="18">
        <f t="shared" si="6383"/>
        <v>0</v>
      </c>
      <c r="AC2380" s="18">
        <f t="shared" si="6244"/>
        <v>0</v>
      </c>
      <c r="AD2380" s="18">
        <f t="shared" si="6245"/>
        <v>0</v>
      </c>
      <c r="AE2380" s="18">
        <f t="shared" si="6246"/>
        <v>0</v>
      </c>
      <c r="AF2380" s="18">
        <f t="shared" si="6383"/>
        <v>0</v>
      </c>
      <c r="AG2380" s="18">
        <f t="shared" si="6383"/>
        <v>0</v>
      </c>
      <c r="AH2380" s="18">
        <f t="shared" si="6383"/>
        <v>0</v>
      </c>
      <c r="AI2380" s="18">
        <f t="shared" si="6293"/>
        <v>0</v>
      </c>
      <c r="AJ2380" s="18">
        <f t="shared" si="6294"/>
        <v>0</v>
      </c>
      <c r="AK2380" s="18">
        <f t="shared" si="6295"/>
        <v>0</v>
      </c>
      <c r="AL2380" s="18">
        <f t="shared" si="6383"/>
        <v>0</v>
      </c>
      <c r="AM2380" s="18">
        <f t="shared" si="6296"/>
        <v>0</v>
      </c>
      <c r="AN2380" s="18">
        <f t="shared" si="6383"/>
        <v>0</v>
      </c>
      <c r="AO2380" s="18">
        <f t="shared" si="6383"/>
        <v>0</v>
      </c>
      <c r="AP2380" s="18">
        <f t="shared" si="6383"/>
        <v>0</v>
      </c>
      <c r="AQ2380" s="18">
        <f t="shared" si="6222"/>
        <v>0</v>
      </c>
      <c r="AR2380" s="18">
        <f t="shared" si="6223"/>
        <v>0</v>
      </c>
      <c r="AS2380" s="18">
        <f t="shared" si="6224"/>
        <v>0</v>
      </c>
      <c r="AT2380" s="18">
        <f t="shared" si="6383"/>
        <v>0</v>
      </c>
      <c r="AU2380" s="18">
        <f t="shared" si="6383"/>
        <v>0</v>
      </c>
      <c r="AV2380" s="18">
        <f t="shared" si="6383"/>
        <v>0</v>
      </c>
      <c r="AW2380" s="18">
        <f t="shared" si="6225"/>
        <v>0</v>
      </c>
      <c r="AX2380" s="18">
        <f t="shared" si="6226"/>
        <v>0</v>
      </c>
      <c r="AY2380" s="18">
        <f t="shared" si="6227"/>
        <v>0</v>
      </c>
      <c r="AZ2380" s="18">
        <f t="shared" si="6383"/>
        <v>0</v>
      </c>
      <c r="BA2380" s="18">
        <f t="shared" si="6383"/>
        <v>0</v>
      </c>
      <c r="BB2380" s="18">
        <f t="shared" si="6383"/>
        <v>0</v>
      </c>
      <c r="BC2380" s="18">
        <f t="shared" si="6361"/>
        <v>0</v>
      </c>
      <c r="BD2380" s="18">
        <f t="shared" si="6362"/>
        <v>0</v>
      </c>
      <c r="BE2380" s="18">
        <f t="shared" si="6363"/>
        <v>0</v>
      </c>
      <c r="BF2380" s="18">
        <f t="shared" si="6383"/>
        <v>0</v>
      </c>
      <c r="BG2380" s="18">
        <f t="shared" si="6383"/>
        <v>0</v>
      </c>
      <c r="BH2380" s="18">
        <f t="shared" si="6383"/>
        <v>0</v>
      </c>
      <c r="BI2380" s="18">
        <f t="shared" si="6354"/>
        <v>0</v>
      </c>
      <c r="BJ2380" s="18">
        <f t="shared" si="6355"/>
        <v>0</v>
      </c>
      <c r="BK2380" s="18">
        <f t="shared" si="6356"/>
        <v>0</v>
      </c>
      <c r="BL2380" s="18">
        <f t="shared" si="6383"/>
        <v>0</v>
      </c>
      <c r="BM2380" s="18">
        <f t="shared" si="6383"/>
        <v>0</v>
      </c>
      <c r="BN2380" s="18">
        <f t="shared" si="6383"/>
        <v>0</v>
      </c>
      <c r="BO2380" s="18">
        <f t="shared" si="6285"/>
        <v>0</v>
      </c>
      <c r="BP2380" s="18">
        <f t="shared" si="6286"/>
        <v>0</v>
      </c>
      <c r="BQ2380" s="18">
        <f t="shared" si="6287"/>
        <v>0</v>
      </c>
      <c r="BR2380" s="18">
        <f t="shared" si="6383"/>
        <v>0</v>
      </c>
      <c r="BS2380" s="18">
        <f t="shared" si="6383"/>
        <v>0</v>
      </c>
      <c r="BT2380" s="18">
        <f t="shared" si="6383"/>
        <v>0</v>
      </c>
      <c r="BU2380" s="18">
        <f t="shared" si="6276"/>
        <v>0</v>
      </c>
      <c r="BV2380" s="18">
        <f t="shared" si="6277"/>
        <v>0</v>
      </c>
      <c r="BW2380" s="18">
        <f t="shared" si="6278"/>
        <v>0</v>
      </c>
      <c r="BX2380" s="18">
        <f t="shared" si="6383"/>
        <v>0</v>
      </c>
      <c r="BY2380" s="18">
        <f t="shared" si="6383"/>
        <v>0</v>
      </c>
      <c r="BZ2380" s="18">
        <f t="shared" si="6383"/>
        <v>0</v>
      </c>
      <c r="CA2380" s="18">
        <f t="shared" si="6229"/>
        <v>0</v>
      </c>
      <c r="CB2380" s="18">
        <f t="shared" si="6230"/>
        <v>0</v>
      </c>
      <c r="CC2380" s="18">
        <f t="shared" si="6231"/>
        <v>0</v>
      </c>
      <c r="CD2380" s="18">
        <f t="shared" si="6383"/>
        <v>0</v>
      </c>
      <c r="CE2380" s="27" t="s">
        <v>1661</v>
      </c>
      <c r="CF2380" s="33"/>
    </row>
    <row r="2381" spans="1:119" hidden="1" x14ac:dyDescent="0.3">
      <c r="A2381" s="41" t="s">
        <v>405</v>
      </c>
      <c r="B2381" s="39">
        <v>610</v>
      </c>
      <c r="C2381" s="41"/>
      <c r="D2381" s="41"/>
      <c r="E2381" s="14" t="s">
        <v>568</v>
      </c>
      <c r="F2381" s="18">
        <f t="shared" si="6381"/>
        <v>0</v>
      </c>
      <c r="G2381" s="18">
        <f t="shared" si="6381"/>
        <v>0</v>
      </c>
      <c r="H2381" s="18">
        <f t="shared" si="6381"/>
        <v>0</v>
      </c>
      <c r="I2381" s="18">
        <f t="shared" si="6381"/>
        <v>0</v>
      </c>
      <c r="J2381" s="18">
        <f t="shared" si="6381"/>
        <v>0</v>
      </c>
      <c r="K2381" s="18">
        <f t="shared" si="6381"/>
        <v>0</v>
      </c>
      <c r="L2381" s="18">
        <f t="shared" si="6373"/>
        <v>0</v>
      </c>
      <c r="M2381" s="18">
        <f t="shared" si="6374"/>
        <v>0</v>
      </c>
      <c r="N2381" s="18">
        <f t="shared" si="6375"/>
        <v>0</v>
      </c>
      <c r="O2381" s="18">
        <f t="shared" si="6382"/>
        <v>0</v>
      </c>
      <c r="P2381" s="18">
        <f t="shared" si="6382"/>
        <v>0</v>
      </c>
      <c r="Q2381" s="18">
        <f t="shared" si="6382"/>
        <v>0</v>
      </c>
      <c r="R2381" s="18">
        <f t="shared" si="6382"/>
        <v>0</v>
      </c>
      <c r="S2381" s="18">
        <f t="shared" si="6382"/>
        <v>0</v>
      </c>
      <c r="T2381" s="18">
        <f t="shared" si="6282"/>
        <v>0</v>
      </c>
      <c r="U2381" s="18">
        <f t="shared" si="6283"/>
        <v>0</v>
      </c>
      <c r="V2381" s="18">
        <f t="shared" si="6284"/>
        <v>0</v>
      </c>
      <c r="W2381" s="18">
        <f t="shared" si="6383"/>
        <v>0</v>
      </c>
      <c r="X2381" s="18">
        <f t="shared" si="6383"/>
        <v>0</v>
      </c>
      <c r="Y2381" s="18">
        <f t="shared" si="6383"/>
        <v>0</v>
      </c>
      <c r="Z2381" s="18">
        <f t="shared" si="6383"/>
        <v>0</v>
      </c>
      <c r="AA2381" s="18">
        <f t="shared" si="6383"/>
        <v>0</v>
      </c>
      <c r="AB2381" s="18">
        <f t="shared" si="6383"/>
        <v>0</v>
      </c>
      <c r="AC2381" s="18">
        <f t="shared" si="6244"/>
        <v>0</v>
      </c>
      <c r="AD2381" s="18">
        <f t="shared" si="6245"/>
        <v>0</v>
      </c>
      <c r="AE2381" s="18">
        <f t="shared" si="6246"/>
        <v>0</v>
      </c>
      <c r="AF2381" s="18">
        <f t="shared" si="6383"/>
        <v>0</v>
      </c>
      <c r="AG2381" s="18">
        <f t="shared" si="6383"/>
        <v>0</v>
      </c>
      <c r="AH2381" s="18">
        <f t="shared" si="6383"/>
        <v>0</v>
      </c>
      <c r="AI2381" s="18">
        <f t="shared" si="6293"/>
        <v>0</v>
      </c>
      <c r="AJ2381" s="18">
        <f t="shared" si="6294"/>
        <v>0</v>
      </c>
      <c r="AK2381" s="18">
        <f t="shared" si="6295"/>
        <v>0</v>
      </c>
      <c r="AL2381" s="18">
        <f t="shared" si="6383"/>
        <v>0</v>
      </c>
      <c r="AM2381" s="18">
        <f t="shared" si="6296"/>
        <v>0</v>
      </c>
      <c r="AN2381" s="18">
        <f t="shared" si="6383"/>
        <v>0</v>
      </c>
      <c r="AO2381" s="18">
        <f t="shared" si="6383"/>
        <v>0</v>
      </c>
      <c r="AP2381" s="18">
        <f t="shared" si="6383"/>
        <v>0</v>
      </c>
      <c r="AQ2381" s="18">
        <f t="shared" si="6222"/>
        <v>0</v>
      </c>
      <c r="AR2381" s="18">
        <f t="shared" si="6223"/>
        <v>0</v>
      </c>
      <c r="AS2381" s="18">
        <f t="shared" si="6224"/>
        <v>0</v>
      </c>
      <c r="AT2381" s="18">
        <f t="shared" si="6383"/>
        <v>0</v>
      </c>
      <c r="AU2381" s="18">
        <f t="shared" si="6383"/>
        <v>0</v>
      </c>
      <c r="AV2381" s="18">
        <f t="shared" si="6383"/>
        <v>0</v>
      </c>
      <c r="AW2381" s="18">
        <f t="shared" si="6225"/>
        <v>0</v>
      </c>
      <c r="AX2381" s="18">
        <f t="shared" si="6226"/>
        <v>0</v>
      </c>
      <c r="AY2381" s="18">
        <f t="shared" si="6227"/>
        <v>0</v>
      </c>
      <c r="AZ2381" s="18">
        <f t="shared" si="6383"/>
        <v>0</v>
      </c>
      <c r="BA2381" s="18">
        <f t="shared" si="6383"/>
        <v>0</v>
      </c>
      <c r="BB2381" s="18">
        <f t="shared" si="6383"/>
        <v>0</v>
      </c>
      <c r="BC2381" s="18">
        <f t="shared" si="6361"/>
        <v>0</v>
      </c>
      <c r="BD2381" s="18">
        <f t="shared" si="6362"/>
        <v>0</v>
      </c>
      <c r="BE2381" s="18">
        <f t="shared" si="6363"/>
        <v>0</v>
      </c>
      <c r="BF2381" s="18">
        <f t="shared" si="6383"/>
        <v>0</v>
      </c>
      <c r="BG2381" s="18">
        <f t="shared" si="6383"/>
        <v>0</v>
      </c>
      <c r="BH2381" s="18">
        <f t="shared" si="6383"/>
        <v>0</v>
      </c>
      <c r="BI2381" s="18">
        <f t="shared" si="6354"/>
        <v>0</v>
      </c>
      <c r="BJ2381" s="18">
        <f t="shared" si="6355"/>
        <v>0</v>
      </c>
      <c r="BK2381" s="18">
        <f t="shared" si="6356"/>
        <v>0</v>
      </c>
      <c r="BL2381" s="18">
        <f t="shared" si="6383"/>
        <v>0</v>
      </c>
      <c r="BM2381" s="18">
        <f t="shared" si="6383"/>
        <v>0</v>
      </c>
      <c r="BN2381" s="18">
        <f t="shared" si="6383"/>
        <v>0</v>
      </c>
      <c r="BO2381" s="18">
        <f t="shared" si="6285"/>
        <v>0</v>
      </c>
      <c r="BP2381" s="18">
        <f t="shared" si="6286"/>
        <v>0</v>
      </c>
      <c r="BQ2381" s="18">
        <f t="shared" si="6287"/>
        <v>0</v>
      </c>
      <c r="BR2381" s="18">
        <f t="shared" si="6383"/>
        <v>0</v>
      </c>
      <c r="BS2381" s="18">
        <f t="shared" si="6383"/>
        <v>0</v>
      </c>
      <c r="BT2381" s="18">
        <f t="shared" si="6383"/>
        <v>0</v>
      </c>
      <c r="BU2381" s="18">
        <f t="shared" si="6276"/>
        <v>0</v>
      </c>
      <c r="BV2381" s="18">
        <f t="shared" si="6277"/>
        <v>0</v>
      </c>
      <c r="BW2381" s="18">
        <f t="shared" si="6278"/>
        <v>0</v>
      </c>
      <c r="BX2381" s="18">
        <f t="shared" si="6383"/>
        <v>0</v>
      </c>
      <c r="BY2381" s="18">
        <f t="shared" si="6383"/>
        <v>0</v>
      </c>
      <c r="BZ2381" s="18">
        <f t="shared" si="6383"/>
        <v>0</v>
      </c>
      <c r="CA2381" s="18">
        <f t="shared" si="6229"/>
        <v>0</v>
      </c>
      <c r="CB2381" s="18">
        <f t="shared" si="6230"/>
        <v>0</v>
      </c>
      <c r="CC2381" s="18">
        <f t="shared" si="6231"/>
        <v>0</v>
      </c>
      <c r="CD2381" s="18">
        <f t="shared" si="6383"/>
        <v>0</v>
      </c>
      <c r="CE2381" s="27" t="s">
        <v>1661</v>
      </c>
      <c r="CF2381" s="33"/>
    </row>
    <row r="2382" spans="1:119" ht="31.2" hidden="1" x14ac:dyDescent="0.3">
      <c r="A2382" s="41" t="s">
        <v>405</v>
      </c>
      <c r="B2382" s="39">
        <v>610</v>
      </c>
      <c r="C2382" s="41" t="s">
        <v>149</v>
      </c>
      <c r="D2382" s="41" t="s">
        <v>244</v>
      </c>
      <c r="E2382" s="14" t="s">
        <v>524</v>
      </c>
      <c r="F2382" s="18"/>
      <c r="G2382" s="18"/>
      <c r="H2382" s="18"/>
      <c r="I2382" s="18"/>
      <c r="J2382" s="18"/>
      <c r="K2382" s="18"/>
      <c r="L2382" s="18">
        <f t="shared" si="6373"/>
        <v>0</v>
      </c>
      <c r="M2382" s="18">
        <f t="shared" si="6374"/>
        <v>0</v>
      </c>
      <c r="N2382" s="18">
        <f t="shared" si="6375"/>
        <v>0</v>
      </c>
      <c r="O2382" s="18"/>
      <c r="P2382" s="18"/>
      <c r="Q2382" s="18"/>
      <c r="R2382" s="18"/>
      <c r="S2382" s="18"/>
      <c r="T2382" s="18">
        <f t="shared" si="6282"/>
        <v>0</v>
      </c>
      <c r="U2382" s="18">
        <f t="shared" si="6283"/>
        <v>0</v>
      </c>
      <c r="V2382" s="18">
        <f t="shared" si="6284"/>
        <v>0</v>
      </c>
      <c r="W2382" s="18"/>
      <c r="X2382" s="18"/>
      <c r="Y2382" s="18"/>
      <c r="Z2382" s="18"/>
      <c r="AA2382" s="18"/>
      <c r="AB2382" s="18"/>
      <c r="AC2382" s="18">
        <f t="shared" si="6244"/>
        <v>0</v>
      </c>
      <c r="AD2382" s="18">
        <f t="shared" si="6245"/>
        <v>0</v>
      </c>
      <c r="AE2382" s="18">
        <f t="shared" si="6246"/>
        <v>0</v>
      </c>
      <c r="AF2382" s="18"/>
      <c r="AG2382" s="18"/>
      <c r="AH2382" s="18"/>
      <c r="AI2382" s="18">
        <f t="shared" si="6293"/>
        <v>0</v>
      </c>
      <c r="AJ2382" s="18">
        <f t="shared" si="6294"/>
        <v>0</v>
      </c>
      <c r="AK2382" s="18">
        <f t="shared" si="6295"/>
        <v>0</v>
      </c>
      <c r="AL2382" s="18"/>
      <c r="AM2382" s="18">
        <f t="shared" si="6296"/>
        <v>0</v>
      </c>
      <c r="AN2382" s="18"/>
      <c r="AO2382" s="18"/>
      <c r="AP2382" s="18"/>
      <c r="AQ2382" s="18">
        <f t="shared" si="6222"/>
        <v>0</v>
      </c>
      <c r="AR2382" s="18">
        <f t="shared" si="6223"/>
        <v>0</v>
      </c>
      <c r="AS2382" s="18">
        <f t="shared" si="6224"/>
        <v>0</v>
      </c>
      <c r="AT2382" s="18"/>
      <c r="AU2382" s="18"/>
      <c r="AV2382" s="18"/>
      <c r="AW2382" s="18">
        <f t="shared" si="6225"/>
        <v>0</v>
      </c>
      <c r="AX2382" s="18">
        <f t="shared" si="6226"/>
        <v>0</v>
      </c>
      <c r="AY2382" s="18">
        <f t="shared" si="6227"/>
        <v>0</v>
      </c>
      <c r="AZ2382" s="18"/>
      <c r="BA2382" s="18"/>
      <c r="BB2382" s="18"/>
      <c r="BC2382" s="18">
        <f t="shared" si="6361"/>
        <v>0</v>
      </c>
      <c r="BD2382" s="18">
        <f t="shared" si="6362"/>
        <v>0</v>
      </c>
      <c r="BE2382" s="18">
        <f t="shared" si="6363"/>
        <v>0</v>
      </c>
      <c r="BF2382" s="18"/>
      <c r="BG2382" s="18"/>
      <c r="BH2382" s="18"/>
      <c r="BI2382" s="18">
        <f t="shared" si="6354"/>
        <v>0</v>
      </c>
      <c r="BJ2382" s="18">
        <f t="shared" si="6355"/>
        <v>0</v>
      </c>
      <c r="BK2382" s="18">
        <f t="shared" si="6356"/>
        <v>0</v>
      </c>
      <c r="BL2382" s="18"/>
      <c r="BM2382" s="18"/>
      <c r="BN2382" s="18"/>
      <c r="BO2382" s="18">
        <f t="shared" si="6285"/>
        <v>0</v>
      </c>
      <c r="BP2382" s="18">
        <f t="shared" si="6286"/>
        <v>0</v>
      </c>
      <c r="BQ2382" s="18">
        <f t="shared" si="6287"/>
        <v>0</v>
      </c>
      <c r="BR2382" s="18"/>
      <c r="BS2382" s="18"/>
      <c r="BT2382" s="18"/>
      <c r="BU2382" s="18">
        <f t="shared" si="6276"/>
        <v>0</v>
      </c>
      <c r="BV2382" s="18">
        <f t="shared" si="6277"/>
        <v>0</v>
      </c>
      <c r="BW2382" s="18">
        <f t="shared" si="6278"/>
        <v>0</v>
      </c>
      <c r="BX2382" s="18"/>
      <c r="BY2382" s="18"/>
      <c r="BZ2382" s="18"/>
      <c r="CA2382" s="18">
        <f t="shared" si="6229"/>
        <v>0</v>
      </c>
      <c r="CB2382" s="18">
        <f t="shared" si="6230"/>
        <v>0</v>
      </c>
      <c r="CC2382" s="18">
        <f t="shared" si="6231"/>
        <v>0</v>
      </c>
      <c r="CD2382" s="18"/>
      <c r="CE2382" s="27" t="s">
        <v>1661</v>
      </c>
      <c r="CF2382" s="33"/>
    </row>
    <row r="2383" spans="1:119" x14ac:dyDescent="0.3">
      <c r="A2383" s="41" t="s">
        <v>405</v>
      </c>
      <c r="B2383" s="39">
        <v>800</v>
      </c>
      <c r="C2383" s="41"/>
      <c r="D2383" s="41"/>
      <c r="E2383" s="14" t="s">
        <v>556</v>
      </c>
      <c r="F2383" s="18">
        <f t="shared" ref="F2383:K2384" si="6384">F2384</f>
        <v>70.900000000000006</v>
      </c>
      <c r="G2383" s="18">
        <f t="shared" si="6384"/>
        <v>70.2</v>
      </c>
      <c r="H2383" s="18">
        <f t="shared" si="6384"/>
        <v>69.400000000000006</v>
      </c>
      <c r="I2383" s="18">
        <f t="shared" si="6384"/>
        <v>0</v>
      </c>
      <c r="J2383" s="18">
        <f t="shared" si="6384"/>
        <v>0</v>
      </c>
      <c r="K2383" s="18">
        <f t="shared" si="6384"/>
        <v>0</v>
      </c>
      <c r="L2383" s="18">
        <f t="shared" si="6373"/>
        <v>70.900000000000006</v>
      </c>
      <c r="M2383" s="18">
        <f t="shared" si="6374"/>
        <v>70.2</v>
      </c>
      <c r="N2383" s="18">
        <f t="shared" si="6375"/>
        <v>69.400000000000006</v>
      </c>
      <c r="O2383" s="18">
        <f t="shared" ref="O2383:S2384" si="6385">O2384</f>
        <v>0</v>
      </c>
      <c r="P2383" s="18">
        <f t="shared" si="6385"/>
        <v>0</v>
      </c>
      <c r="Q2383" s="18">
        <f t="shared" si="6385"/>
        <v>0</v>
      </c>
      <c r="R2383" s="18">
        <f t="shared" si="6385"/>
        <v>0</v>
      </c>
      <c r="S2383" s="18">
        <f t="shared" si="6385"/>
        <v>0</v>
      </c>
      <c r="T2383" s="18">
        <f t="shared" si="6282"/>
        <v>70.900000000000006</v>
      </c>
      <c r="U2383" s="18">
        <f t="shared" si="6283"/>
        <v>70.2</v>
      </c>
      <c r="V2383" s="18">
        <f t="shared" si="6284"/>
        <v>69.400000000000006</v>
      </c>
      <c r="W2383" s="18">
        <f t="shared" ref="W2383:CD2384" si="6386">W2384</f>
        <v>0</v>
      </c>
      <c r="X2383" s="18">
        <f t="shared" si="6386"/>
        <v>0</v>
      </c>
      <c r="Y2383" s="18">
        <f t="shared" si="6386"/>
        <v>0</v>
      </c>
      <c r="Z2383" s="18">
        <f t="shared" si="6386"/>
        <v>0</v>
      </c>
      <c r="AA2383" s="18">
        <f t="shared" si="6386"/>
        <v>0</v>
      </c>
      <c r="AB2383" s="18">
        <f t="shared" si="6386"/>
        <v>0</v>
      </c>
      <c r="AC2383" s="18">
        <f t="shared" si="6244"/>
        <v>70.900000000000006</v>
      </c>
      <c r="AD2383" s="18">
        <f t="shared" si="6245"/>
        <v>70.2</v>
      </c>
      <c r="AE2383" s="18">
        <f t="shared" si="6246"/>
        <v>69.400000000000006</v>
      </c>
      <c r="AF2383" s="18">
        <f t="shared" si="6386"/>
        <v>0</v>
      </c>
      <c r="AG2383" s="18">
        <f t="shared" si="6386"/>
        <v>0</v>
      </c>
      <c r="AH2383" s="18">
        <f t="shared" si="6386"/>
        <v>0</v>
      </c>
      <c r="AI2383" s="18">
        <f t="shared" si="6293"/>
        <v>70.900000000000006</v>
      </c>
      <c r="AJ2383" s="18">
        <f t="shared" si="6294"/>
        <v>70.2</v>
      </c>
      <c r="AK2383" s="18">
        <f t="shared" si="6295"/>
        <v>69.400000000000006</v>
      </c>
      <c r="AL2383" s="18">
        <f t="shared" si="6386"/>
        <v>0</v>
      </c>
      <c r="AM2383" s="18">
        <f t="shared" si="6296"/>
        <v>70.900000000000006</v>
      </c>
      <c r="AN2383" s="18">
        <f t="shared" si="6386"/>
        <v>0</v>
      </c>
      <c r="AO2383" s="18">
        <f t="shared" si="6386"/>
        <v>0</v>
      </c>
      <c r="AP2383" s="18">
        <f t="shared" si="6386"/>
        <v>0</v>
      </c>
      <c r="AQ2383" s="18">
        <f t="shared" si="6222"/>
        <v>70.900000000000006</v>
      </c>
      <c r="AR2383" s="18">
        <f t="shared" si="6223"/>
        <v>70.2</v>
      </c>
      <c r="AS2383" s="18">
        <f t="shared" si="6224"/>
        <v>69.400000000000006</v>
      </c>
      <c r="AT2383" s="18">
        <f t="shared" si="6386"/>
        <v>0</v>
      </c>
      <c r="AU2383" s="18">
        <f t="shared" si="6386"/>
        <v>0</v>
      </c>
      <c r="AV2383" s="18">
        <f t="shared" si="6386"/>
        <v>0</v>
      </c>
      <c r="AW2383" s="18">
        <f t="shared" si="6225"/>
        <v>70.900000000000006</v>
      </c>
      <c r="AX2383" s="18">
        <f t="shared" si="6226"/>
        <v>70.2</v>
      </c>
      <c r="AY2383" s="18">
        <f t="shared" si="6227"/>
        <v>69.400000000000006</v>
      </c>
      <c r="AZ2383" s="18">
        <f t="shared" si="6386"/>
        <v>0</v>
      </c>
      <c r="BA2383" s="18">
        <f t="shared" si="6386"/>
        <v>0</v>
      </c>
      <c r="BB2383" s="18">
        <f t="shared" si="6386"/>
        <v>0</v>
      </c>
      <c r="BC2383" s="18">
        <f t="shared" si="6361"/>
        <v>70.900000000000006</v>
      </c>
      <c r="BD2383" s="18">
        <f t="shared" si="6362"/>
        <v>70.2</v>
      </c>
      <c r="BE2383" s="18">
        <f t="shared" si="6363"/>
        <v>69.400000000000006</v>
      </c>
      <c r="BF2383" s="18">
        <f t="shared" si="6386"/>
        <v>0</v>
      </c>
      <c r="BG2383" s="18">
        <f t="shared" si="6386"/>
        <v>0</v>
      </c>
      <c r="BH2383" s="18">
        <f t="shared" si="6386"/>
        <v>0</v>
      </c>
      <c r="BI2383" s="18">
        <f t="shared" si="6354"/>
        <v>70.900000000000006</v>
      </c>
      <c r="BJ2383" s="18">
        <f t="shared" si="6355"/>
        <v>70.2</v>
      </c>
      <c r="BK2383" s="18">
        <f t="shared" si="6356"/>
        <v>69.400000000000006</v>
      </c>
      <c r="BL2383" s="18">
        <f t="shared" si="6386"/>
        <v>0</v>
      </c>
      <c r="BM2383" s="18">
        <f t="shared" si="6386"/>
        <v>0</v>
      </c>
      <c r="BN2383" s="18">
        <f t="shared" si="6386"/>
        <v>0</v>
      </c>
      <c r="BO2383" s="18">
        <f t="shared" si="6285"/>
        <v>70.900000000000006</v>
      </c>
      <c r="BP2383" s="18">
        <f t="shared" si="6286"/>
        <v>70.2</v>
      </c>
      <c r="BQ2383" s="18">
        <f t="shared" si="6287"/>
        <v>69.400000000000006</v>
      </c>
      <c r="BR2383" s="18">
        <f t="shared" si="6386"/>
        <v>0</v>
      </c>
      <c r="BS2383" s="18">
        <f t="shared" si="6386"/>
        <v>0</v>
      </c>
      <c r="BT2383" s="18">
        <f t="shared" si="6386"/>
        <v>0</v>
      </c>
      <c r="BU2383" s="18">
        <f t="shared" si="6276"/>
        <v>70.900000000000006</v>
      </c>
      <c r="BV2383" s="18">
        <f t="shared" si="6277"/>
        <v>70.2</v>
      </c>
      <c r="BW2383" s="18">
        <f t="shared" si="6278"/>
        <v>69.400000000000006</v>
      </c>
      <c r="BX2383" s="18">
        <f t="shared" si="6386"/>
        <v>0</v>
      </c>
      <c r="BY2383" s="18">
        <f t="shared" si="6386"/>
        <v>0</v>
      </c>
      <c r="BZ2383" s="18">
        <f t="shared" si="6386"/>
        <v>0</v>
      </c>
      <c r="CA2383" s="18">
        <f t="shared" si="6229"/>
        <v>70.900000000000006</v>
      </c>
      <c r="CB2383" s="18">
        <f t="shared" si="6230"/>
        <v>70.2</v>
      </c>
      <c r="CC2383" s="18">
        <f t="shared" si="6231"/>
        <v>69.400000000000006</v>
      </c>
      <c r="CD2383" s="18">
        <f t="shared" si="6386"/>
        <v>0</v>
      </c>
      <c r="CE2383" s="27"/>
      <c r="CF2383" s="33"/>
    </row>
    <row r="2384" spans="1:119" x14ac:dyDescent="0.3">
      <c r="A2384" s="41" t="s">
        <v>405</v>
      </c>
      <c r="B2384" s="39">
        <v>850</v>
      </c>
      <c r="C2384" s="41"/>
      <c r="D2384" s="41"/>
      <c r="E2384" s="14" t="s">
        <v>573</v>
      </c>
      <c r="F2384" s="18">
        <f t="shared" si="6384"/>
        <v>70.900000000000006</v>
      </c>
      <c r="G2384" s="18">
        <f t="shared" si="6384"/>
        <v>70.2</v>
      </c>
      <c r="H2384" s="18">
        <f t="shared" si="6384"/>
        <v>69.400000000000006</v>
      </c>
      <c r="I2384" s="18">
        <f t="shared" si="6384"/>
        <v>0</v>
      </c>
      <c r="J2384" s="18">
        <f t="shared" si="6384"/>
        <v>0</v>
      </c>
      <c r="K2384" s="18">
        <f t="shared" si="6384"/>
        <v>0</v>
      </c>
      <c r="L2384" s="18">
        <f t="shared" si="6373"/>
        <v>70.900000000000006</v>
      </c>
      <c r="M2384" s="18">
        <f t="shared" si="6374"/>
        <v>70.2</v>
      </c>
      <c r="N2384" s="18">
        <f t="shared" si="6375"/>
        <v>69.400000000000006</v>
      </c>
      <c r="O2384" s="18">
        <f t="shared" si="6385"/>
        <v>0</v>
      </c>
      <c r="P2384" s="18">
        <f t="shared" si="6385"/>
        <v>0</v>
      </c>
      <c r="Q2384" s="18">
        <f t="shared" si="6385"/>
        <v>0</v>
      </c>
      <c r="R2384" s="18">
        <f t="shared" si="6385"/>
        <v>0</v>
      </c>
      <c r="S2384" s="18">
        <f t="shared" si="6385"/>
        <v>0</v>
      </c>
      <c r="T2384" s="18">
        <f t="shared" si="6282"/>
        <v>70.900000000000006</v>
      </c>
      <c r="U2384" s="18">
        <f t="shared" si="6283"/>
        <v>70.2</v>
      </c>
      <c r="V2384" s="18">
        <f t="shared" si="6284"/>
        <v>69.400000000000006</v>
      </c>
      <c r="W2384" s="18">
        <f t="shared" si="6386"/>
        <v>0</v>
      </c>
      <c r="X2384" s="18">
        <f t="shared" si="6386"/>
        <v>0</v>
      </c>
      <c r="Y2384" s="18">
        <f t="shared" si="6386"/>
        <v>0</v>
      </c>
      <c r="Z2384" s="18">
        <f t="shared" si="6386"/>
        <v>0</v>
      </c>
      <c r="AA2384" s="18">
        <f t="shared" si="6386"/>
        <v>0</v>
      </c>
      <c r="AB2384" s="18">
        <f t="shared" si="6386"/>
        <v>0</v>
      </c>
      <c r="AC2384" s="18">
        <f t="shared" si="6244"/>
        <v>70.900000000000006</v>
      </c>
      <c r="AD2384" s="18">
        <f t="shared" si="6245"/>
        <v>70.2</v>
      </c>
      <c r="AE2384" s="18">
        <f t="shared" si="6246"/>
        <v>69.400000000000006</v>
      </c>
      <c r="AF2384" s="18">
        <f t="shared" si="6386"/>
        <v>0</v>
      </c>
      <c r="AG2384" s="18">
        <f t="shared" si="6386"/>
        <v>0</v>
      </c>
      <c r="AH2384" s="18">
        <f t="shared" si="6386"/>
        <v>0</v>
      </c>
      <c r="AI2384" s="18">
        <f t="shared" si="6293"/>
        <v>70.900000000000006</v>
      </c>
      <c r="AJ2384" s="18">
        <f t="shared" si="6294"/>
        <v>70.2</v>
      </c>
      <c r="AK2384" s="18">
        <f t="shared" si="6295"/>
        <v>69.400000000000006</v>
      </c>
      <c r="AL2384" s="18">
        <f t="shared" si="6386"/>
        <v>0</v>
      </c>
      <c r="AM2384" s="18">
        <f t="shared" si="6296"/>
        <v>70.900000000000006</v>
      </c>
      <c r="AN2384" s="18">
        <f t="shared" si="6386"/>
        <v>0</v>
      </c>
      <c r="AO2384" s="18">
        <f t="shared" si="6386"/>
        <v>0</v>
      </c>
      <c r="AP2384" s="18">
        <f t="shared" si="6386"/>
        <v>0</v>
      </c>
      <c r="AQ2384" s="18">
        <f t="shared" ref="AQ2384:AQ2447" si="6387">AM2384+AN2384</f>
        <v>70.900000000000006</v>
      </c>
      <c r="AR2384" s="18">
        <f t="shared" ref="AR2384:AR2447" si="6388">AJ2384+AO2384</f>
        <v>70.2</v>
      </c>
      <c r="AS2384" s="18">
        <f t="shared" ref="AS2384:AS2447" si="6389">AK2384+AP2384</f>
        <v>69.400000000000006</v>
      </c>
      <c r="AT2384" s="18">
        <f t="shared" si="6386"/>
        <v>0</v>
      </c>
      <c r="AU2384" s="18">
        <f t="shared" si="6386"/>
        <v>0</v>
      </c>
      <c r="AV2384" s="18">
        <f t="shared" si="6386"/>
        <v>0</v>
      </c>
      <c r="AW2384" s="18">
        <f t="shared" ref="AW2384:AW2447" si="6390">AQ2384+AT2384</f>
        <v>70.900000000000006</v>
      </c>
      <c r="AX2384" s="18">
        <f t="shared" ref="AX2384:AX2447" si="6391">AR2384+AU2384</f>
        <v>70.2</v>
      </c>
      <c r="AY2384" s="18">
        <f t="shared" ref="AY2384:AY2447" si="6392">AS2384+AV2384</f>
        <v>69.400000000000006</v>
      </c>
      <c r="AZ2384" s="18">
        <f t="shared" si="6386"/>
        <v>0</v>
      </c>
      <c r="BA2384" s="18">
        <f t="shared" si="6386"/>
        <v>0</v>
      </c>
      <c r="BB2384" s="18">
        <f t="shared" si="6386"/>
        <v>0</v>
      </c>
      <c r="BC2384" s="18">
        <f t="shared" si="6361"/>
        <v>70.900000000000006</v>
      </c>
      <c r="BD2384" s="18">
        <f t="shared" si="6362"/>
        <v>70.2</v>
      </c>
      <c r="BE2384" s="18">
        <f t="shared" si="6363"/>
        <v>69.400000000000006</v>
      </c>
      <c r="BF2384" s="18">
        <f t="shared" si="6386"/>
        <v>0</v>
      </c>
      <c r="BG2384" s="18">
        <f t="shared" si="6386"/>
        <v>0</v>
      </c>
      <c r="BH2384" s="18">
        <f t="shared" si="6386"/>
        <v>0</v>
      </c>
      <c r="BI2384" s="18">
        <f t="shared" si="6354"/>
        <v>70.900000000000006</v>
      </c>
      <c r="BJ2384" s="18">
        <f t="shared" si="6355"/>
        <v>70.2</v>
      </c>
      <c r="BK2384" s="18">
        <f t="shared" si="6356"/>
        <v>69.400000000000006</v>
      </c>
      <c r="BL2384" s="18">
        <f t="shared" si="6386"/>
        <v>0</v>
      </c>
      <c r="BM2384" s="18">
        <f t="shared" si="6386"/>
        <v>0</v>
      </c>
      <c r="BN2384" s="18">
        <f t="shared" si="6386"/>
        <v>0</v>
      </c>
      <c r="BO2384" s="18">
        <f t="shared" si="6285"/>
        <v>70.900000000000006</v>
      </c>
      <c r="BP2384" s="18">
        <f t="shared" si="6286"/>
        <v>70.2</v>
      </c>
      <c r="BQ2384" s="18">
        <f t="shared" si="6287"/>
        <v>69.400000000000006</v>
      </c>
      <c r="BR2384" s="18">
        <f t="shared" si="6386"/>
        <v>0</v>
      </c>
      <c r="BS2384" s="18">
        <f t="shared" si="6386"/>
        <v>0</v>
      </c>
      <c r="BT2384" s="18">
        <f t="shared" si="6386"/>
        <v>0</v>
      </c>
      <c r="BU2384" s="18">
        <f t="shared" si="6276"/>
        <v>70.900000000000006</v>
      </c>
      <c r="BV2384" s="18">
        <f t="shared" si="6277"/>
        <v>70.2</v>
      </c>
      <c r="BW2384" s="18">
        <f t="shared" si="6278"/>
        <v>69.400000000000006</v>
      </c>
      <c r="BX2384" s="18">
        <f t="shared" si="6386"/>
        <v>0</v>
      </c>
      <c r="BY2384" s="18">
        <f t="shared" si="6386"/>
        <v>0</v>
      </c>
      <c r="BZ2384" s="18">
        <f t="shared" si="6386"/>
        <v>0</v>
      </c>
      <c r="CA2384" s="18">
        <f t="shared" ref="CA2384:CA2447" si="6393">BU2384+BX2384</f>
        <v>70.900000000000006</v>
      </c>
      <c r="CB2384" s="18">
        <f t="shared" ref="CB2384:CB2447" si="6394">BV2384+BY2384</f>
        <v>70.2</v>
      </c>
      <c r="CC2384" s="18">
        <f t="shared" ref="CC2384:CC2447" si="6395">BW2384+BZ2384</f>
        <v>69.400000000000006</v>
      </c>
      <c r="CD2384" s="18">
        <f t="shared" si="6386"/>
        <v>0</v>
      </c>
      <c r="CE2384" s="27"/>
      <c r="CF2384" s="33"/>
    </row>
    <row r="2385" spans="1:84" ht="31.2" x14ac:dyDescent="0.3">
      <c r="A2385" s="41" t="s">
        <v>405</v>
      </c>
      <c r="B2385" s="39">
        <v>850</v>
      </c>
      <c r="C2385" s="41" t="s">
        <v>149</v>
      </c>
      <c r="D2385" s="41" t="s">
        <v>244</v>
      </c>
      <c r="E2385" s="14" t="s">
        <v>524</v>
      </c>
      <c r="F2385" s="18">
        <v>70.900000000000006</v>
      </c>
      <c r="G2385" s="18">
        <v>70.2</v>
      </c>
      <c r="H2385" s="18">
        <v>69.400000000000006</v>
      </c>
      <c r="I2385" s="18"/>
      <c r="J2385" s="18"/>
      <c r="K2385" s="18"/>
      <c r="L2385" s="18">
        <f t="shared" si="6373"/>
        <v>70.900000000000006</v>
      </c>
      <c r="M2385" s="18">
        <f t="shared" si="6374"/>
        <v>70.2</v>
      </c>
      <c r="N2385" s="18">
        <f t="shared" si="6375"/>
        <v>69.400000000000006</v>
      </c>
      <c r="O2385" s="18"/>
      <c r="P2385" s="18"/>
      <c r="Q2385" s="18"/>
      <c r="R2385" s="18"/>
      <c r="S2385" s="18"/>
      <c r="T2385" s="18">
        <f t="shared" si="6282"/>
        <v>70.900000000000006</v>
      </c>
      <c r="U2385" s="18">
        <f t="shared" si="6283"/>
        <v>70.2</v>
      </c>
      <c r="V2385" s="18">
        <f t="shared" si="6284"/>
        <v>69.400000000000006</v>
      </c>
      <c r="W2385" s="18"/>
      <c r="X2385" s="18"/>
      <c r="Y2385" s="18"/>
      <c r="Z2385" s="18"/>
      <c r="AA2385" s="18"/>
      <c r="AB2385" s="18"/>
      <c r="AC2385" s="18">
        <f t="shared" si="6244"/>
        <v>70.900000000000006</v>
      </c>
      <c r="AD2385" s="18">
        <f t="shared" si="6245"/>
        <v>70.2</v>
      </c>
      <c r="AE2385" s="18">
        <f t="shared" si="6246"/>
        <v>69.400000000000006</v>
      </c>
      <c r="AF2385" s="18"/>
      <c r="AG2385" s="18"/>
      <c r="AH2385" s="18"/>
      <c r="AI2385" s="18">
        <f t="shared" si="6293"/>
        <v>70.900000000000006</v>
      </c>
      <c r="AJ2385" s="18">
        <f t="shared" si="6294"/>
        <v>70.2</v>
      </c>
      <c r="AK2385" s="18">
        <f t="shared" si="6295"/>
        <v>69.400000000000006</v>
      </c>
      <c r="AL2385" s="18"/>
      <c r="AM2385" s="18">
        <f t="shared" si="6296"/>
        <v>70.900000000000006</v>
      </c>
      <c r="AN2385" s="18"/>
      <c r="AO2385" s="18"/>
      <c r="AP2385" s="18"/>
      <c r="AQ2385" s="18">
        <f t="shared" si="6387"/>
        <v>70.900000000000006</v>
      </c>
      <c r="AR2385" s="18">
        <f t="shared" si="6388"/>
        <v>70.2</v>
      </c>
      <c r="AS2385" s="18">
        <f t="shared" si="6389"/>
        <v>69.400000000000006</v>
      </c>
      <c r="AT2385" s="18"/>
      <c r="AU2385" s="18"/>
      <c r="AV2385" s="18"/>
      <c r="AW2385" s="18">
        <f t="shared" si="6390"/>
        <v>70.900000000000006</v>
      </c>
      <c r="AX2385" s="18">
        <f t="shared" si="6391"/>
        <v>70.2</v>
      </c>
      <c r="AY2385" s="18">
        <f t="shared" si="6392"/>
        <v>69.400000000000006</v>
      </c>
      <c r="AZ2385" s="18"/>
      <c r="BA2385" s="18"/>
      <c r="BB2385" s="18"/>
      <c r="BC2385" s="18">
        <f t="shared" si="6361"/>
        <v>70.900000000000006</v>
      </c>
      <c r="BD2385" s="18">
        <f t="shared" si="6362"/>
        <v>70.2</v>
      </c>
      <c r="BE2385" s="18">
        <f t="shared" si="6363"/>
        <v>69.400000000000006</v>
      </c>
      <c r="BF2385" s="18"/>
      <c r="BG2385" s="18"/>
      <c r="BH2385" s="18"/>
      <c r="BI2385" s="18">
        <f t="shared" si="6354"/>
        <v>70.900000000000006</v>
      </c>
      <c r="BJ2385" s="18">
        <f t="shared" si="6355"/>
        <v>70.2</v>
      </c>
      <c r="BK2385" s="18">
        <f t="shared" si="6356"/>
        <v>69.400000000000006</v>
      </c>
      <c r="BL2385" s="18"/>
      <c r="BM2385" s="18"/>
      <c r="BN2385" s="18"/>
      <c r="BO2385" s="18">
        <f t="shared" si="6285"/>
        <v>70.900000000000006</v>
      </c>
      <c r="BP2385" s="18">
        <f t="shared" si="6286"/>
        <v>70.2</v>
      </c>
      <c r="BQ2385" s="18">
        <f t="shared" si="6287"/>
        <v>69.400000000000006</v>
      </c>
      <c r="BR2385" s="18"/>
      <c r="BS2385" s="18"/>
      <c r="BT2385" s="18"/>
      <c r="BU2385" s="18">
        <f t="shared" si="6276"/>
        <v>70.900000000000006</v>
      </c>
      <c r="BV2385" s="18">
        <f t="shared" si="6277"/>
        <v>70.2</v>
      </c>
      <c r="BW2385" s="18">
        <f t="shared" si="6278"/>
        <v>69.400000000000006</v>
      </c>
      <c r="BX2385" s="18"/>
      <c r="BY2385" s="18"/>
      <c r="BZ2385" s="18"/>
      <c r="CA2385" s="18">
        <f t="shared" si="6393"/>
        <v>70.900000000000006</v>
      </c>
      <c r="CB2385" s="18">
        <f t="shared" si="6394"/>
        <v>70.2</v>
      </c>
      <c r="CC2385" s="18">
        <f t="shared" si="6395"/>
        <v>69.400000000000006</v>
      </c>
      <c r="CD2385" s="18"/>
      <c r="CE2385" s="27"/>
      <c r="CF2385" s="33"/>
    </row>
    <row r="2386" spans="1:84" ht="31.2" x14ac:dyDescent="0.3">
      <c r="A2386" s="41" t="s">
        <v>1511</v>
      </c>
      <c r="B2386" s="39"/>
      <c r="C2386" s="41"/>
      <c r="D2386" s="41"/>
      <c r="E2386" s="14" t="s">
        <v>1512</v>
      </c>
      <c r="F2386" s="18"/>
      <c r="G2386" s="18"/>
      <c r="H2386" s="18"/>
      <c r="I2386" s="18"/>
      <c r="J2386" s="18"/>
      <c r="K2386" s="18"/>
      <c r="L2386" s="18"/>
      <c r="M2386" s="18"/>
      <c r="N2386" s="18"/>
      <c r="O2386" s="18">
        <f>O2391</f>
        <v>3790.636</v>
      </c>
      <c r="P2386" s="18">
        <f>P2391</f>
        <v>0</v>
      </c>
      <c r="Q2386" s="18">
        <f>Q2391</f>
        <v>0</v>
      </c>
      <c r="R2386" s="18">
        <f>R2391</f>
        <v>0</v>
      </c>
      <c r="S2386" s="18">
        <f>S2391</f>
        <v>0</v>
      </c>
      <c r="T2386" s="18">
        <f t="shared" si="6282"/>
        <v>3790.636</v>
      </c>
      <c r="U2386" s="18">
        <f t="shared" si="6283"/>
        <v>0</v>
      </c>
      <c r="V2386" s="18">
        <f t="shared" si="6284"/>
        <v>0</v>
      </c>
      <c r="W2386" s="18">
        <f t="shared" ref="W2386:AB2386" si="6396">W2391</f>
        <v>0</v>
      </c>
      <c r="X2386" s="18">
        <f t="shared" si="6396"/>
        <v>0</v>
      </c>
      <c r="Y2386" s="18">
        <f t="shared" si="6396"/>
        <v>0</v>
      </c>
      <c r="Z2386" s="18">
        <f t="shared" si="6396"/>
        <v>0</v>
      </c>
      <c r="AA2386" s="18">
        <f t="shared" si="6396"/>
        <v>0</v>
      </c>
      <c r="AB2386" s="18">
        <f t="shared" si="6396"/>
        <v>0</v>
      </c>
      <c r="AC2386" s="18">
        <f t="shared" si="6244"/>
        <v>3790.636</v>
      </c>
      <c r="AD2386" s="18">
        <f t="shared" si="6245"/>
        <v>0</v>
      </c>
      <c r="AE2386" s="18">
        <f t="shared" si="6246"/>
        <v>0</v>
      </c>
      <c r="AF2386" s="18">
        <f>AF2391</f>
        <v>0</v>
      </c>
      <c r="AG2386" s="18">
        <f>AG2391</f>
        <v>0</v>
      </c>
      <c r="AH2386" s="18">
        <f>AH2391</f>
        <v>0</v>
      </c>
      <c r="AI2386" s="18">
        <f t="shared" si="6293"/>
        <v>3790.636</v>
      </c>
      <c r="AJ2386" s="18">
        <f t="shared" si="6294"/>
        <v>0</v>
      </c>
      <c r="AK2386" s="18">
        <f t="shared" si="6295"/>
        <v>0</v>
      </c>
      <c r="AL2386" s="18">
        <f>AL2391</f>
        <v>0</v>
      </c>
      <c r="AM2386" s="18">
        <f t="shared" si="6296"/>
        <v>3790.636</v>
      </c>
      <c r="AN2386" s="18">
        <f>AN2391+AN2387</f>
        <v>0</v>
      </c>
      <c r="AO2386" s="18">
        <f t="shared" ref="AO2386:CD2386" si="6397">AO2391+AO2387</f>
        <v>0</v>
      </c>
      <c r="AP2386" s="18">
        <f t="shared" si="6397"/>
        <v>0</v>
      </c>
      <c r="AQ2386" s="18">
        <f t="shared" si="6387"/>
        <v>3790.636</v>
      </c>
      <c r="AR2386" s="18">
        <f t="shared" si="6388"/>
        <v>0</v>
      </c>
      <c r="AS2386" s="18">
        <f t="shared" si="6389"/>
        <v>0</v>
      </c>
      <c r="AT2386" s="18">
        <f t="shared" ref="AT2386:AV2386" si="6398">AT2391+AT2387</f>
        <v>0</v>
      </c>
      <c r="AU2386" s="18">
        <f t="shared" si="6398"/>
        <v>0</v>
      </c>
      <c r="AV2386" s="18">
        <f t="shared" si="6398"/>
        <v>0</v>
      </c>
      <c r="AW2386" s="18">
        <f t="shared" si="6390"/>
        <v>3790.636</v>
      </c>
      <c r="AX2386" s="18">
        <f t="shared" si="6391"/>
        <v>0</v>
      </c>
      <c r="AY2386" s="18">
        <f t="shared" si="6392"/>
        <v>0</v>
      </c>
      <c r="AZ2386" s="18">
        <f t="shared" ref="AZ2386:BB2386" si="6399">AZ2391+AZ2387</f>
        <v>-7.7160000000000002</v>
      </c>
      <c r="BA2386" s="18">
        <f t="shared" si="6399"/>
        <v>0</v>
      </c>
      <c r="BB2386" s="18">
        <f t="shared" si="6399"/>
        <v>0</v>
      </c>
      <c r="BC2386" s="18">
        <f t="shared" si="6361"/>
        <v>3782.92</v>
      </c>
      <c r="BD2386" s="18">
        <f t="shared" si="6362"/>
        <v>0</v>
      </c>
      <c r="BE2386" s="18">
        <f t="shared" si="6363"/>
        <v>0</v>
      </c>
      <c r="BF2386" s="18">
        <f t="shared" ref="BF2386:BH2386" si="6400">BF2391+BF2387</f>
        <v>0</v>
      </c>
      <c r="BG2386" s="18">
        <f t="shared" si="6400"/>
        <v>0</v>
      </c>
      <c r="BH2386" s="18">
        <f t="shared" si="6400"/>
        <v>0</v>
      </c>
      <c r="BI2386" s="18">
        <f t="shared" si="6354"/>
        <v>3782.92</v>
      </c>
      <c r="BJ2386" s="18">
        <f t="shared" si="6355"/>
        <v>0</v>
      </c>
      <c r="BK2386" s="18">
        <f t="shared" si="6356"/>
        <v>0</v>
      </c>
      <c r="BL2386" s="18">
        <f t="shared" ref="BL2386:BN2386" si="6401">BL2391+BL2387</f>
        <v>0</v>
      </c>
      <c r="BM2386" s="18">
        <f t="shared" si="6401"/>
        <v>0</v>
      </c>
      <c r="BN2386" s="18">
        <f t="shared" si="6401"/>
        <v>0</v>
      </c>
      <c r="BO2386" s="18">
        <f t="shared" si="6285"/>
        <v>3782.92</v>
      </c>
      <c r="BP2386" s="18">
        <f t="shared" si="6286"/>
        <v>0</v>
      </c>
      <c r="BQ2386" s="18">
        <f t="shared" si="6287"/>
        <v>0</v>
      </c>
      <c r="BR2386" s="18">
        <f t="shared" ref="BR2386:BT2386" si="6402">BR2391+BR2387</f>
        <v>0</v>
      </c>
      <c r="BS2386" s="18">
        <f t="shared" si="6402"/>
        <v>0</v>
      </c>
      <c r="BT2386" s="18">
        <f t="shared" si="6402"/>
        <v>0</v>
      </c>
      <c r="BU2386" s="18">
        <f t="shared" si="6276"/>
        <v>3782.92</v>
      </c>
      <c r="BV2386" s="18">
        <f t="shared" si="6277"/>
        <v>0</v>
      </c>
      <c r="BW2386" s="18">
        <f t="shared" si="6278"/>
        <v>0</v>
      </c>
      <c r="BX2386" s="18">
        <f t="shared" ref="BX2386:BZ2386" si="6403">BX2391+BX2387</f>
        <v>-342.90600000000001</v>
      </c>
      <c r="BY2386" s="18">
        <f t="shared" si="6403"/>
        <v>0</v>
      </c>
      <c r="BZ2386" s="18">
        <f t="shared" si="6403"/>
        <v>0</v>
      </c>
      <c r="CA2386" s="18">
        <f t="shared" si="6393"/>
        <v>3440.0140000000001</v>
      </c>
      <c r="CB2386" s="18">
        <f t="shared" si="6394"/>
        <v>0</v>
      </c>
      <c r="CC2386" s="18">
        <f t="shared" si="6395"/>
        <v>0</v>
      </c>
      <c r="CD2386" s="18">
        <f t="shared" si="6397"/>
        <v>0</v>
      </c>
      <c r="CE2386" s="27"/>
      <c r="CF2386" s="33"/>
    </row>
    <row r="2387" spans="1:84" ht="46.8" hidden="1" x14ac:dyDescent="0.3">
      <c r="A2387" s="19" t="s">
        <v>1589</v>
      </c>
      <c r="B2387" s="39"/>
      <c r="C2387" s="41"/>
      <c r="D2387" s="41"/>
      <c r="E2387" s="14" t="s">
        <v>1590</v>
      </c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>
        <f>AN2388</f>
        <v>258.30200000000002</v>
      </c>
      <c r="AO2387" s="18">
        <f t="shared" ref="AO2387:CD2389" si="6404">AO2388</f>
        <v>0</v>
      </c>
      <c r="AP2387" s="18">
        <f t="shared" si="6404"/>
        <v>0</v>
      </c>
      <c r="AQ2387" s="18">
        <f t="shared" si="6387"/>
        <v>258.30200000000002</v>
      </c>
      <c r="AR2387" s="18">
        <f t="shared" si="6388"/>
        <v>0</v>
      </c>
      <c r="AS2387" s="18">
        <f t="shared" si="6389"/>
        <v>0</v>
      </c>
      <c r="AT2387" s="18">
        <f t="shared" si="6404"/>
        <v>-258.30200000000002</v>
      </c>
      <c r="AU2387" s="18">
        <f t="shared" si="6404"/>
        <v>0</v>
      </c>
      <c r="AV2387" s="18">
        <f t="shared" si="6404"/>
        <v>0</v>
      </c>
      <c r="AW2387" s="18">
        <f t="shared" si="6390"/>
        <v>0</v>
      </c>
      <c r="AX2387" s="18">
        <f t="shared" si="6391"/>
        <v>0</v>
      </c>
      <c r="AY2387" s="18">
        <f t="shared" si="6392"/>
        <v>0</v>
      </c>
      <c r="AZ2387" s="18">
        <f t="shared" si="6404"/>
        <v>0</v>
      </c>
      <c r="BA2387" s="18">
        <f t="shared" si="6404"/>
        <v>0</v>
      </c>
      <c r="BB2387" s="18">
        <f t="shared" si="6404"/>
        <v>0</v>
      </c>
      <c r="BC2387" s="18">
        <f t="shared" si="6361"/>
        <v>0</v>
      </c>
      <c r="BD2387" s="18">
        <f t="shared" si="6362"/>
        <v>0</v>
      </c>
      <c r="BE2387" s="18">
        <f t="shared" si="6363"/>
        <v>0</v>
      </c>
      <c r="BF2387" s="18">
        <f t="shared" si="6404"/>
        <v>0</v>
      </c>
      <c r="BG2387" s="18">
        <f t="shared" si="6404"/>
        <v>0</v>
      </c>
      <c r="BH2387" s="18">
        <f t="shared" si="6404"/>
        <v>0</v>
      </c>
      <c r="BI2387" s="18">
        <f t="shared" si="6354"/>
        <v>0</v>
      </c>
      <c r="BJ2387" s="18">
        <f t="shared" si="6355"/>
        <v>0</v>
      </c>
      <c r="BK2387" s="18">
        <f t="shared" si="6356"/>
        <v>0</v>
      </c>
      <c r="BL2387" s="18">
        <f t="shared" si="6404"/>
        <v>0</v>
      </c>
      <c r="BM2387" s="18">
        <f t="shared" si="6404"/>
        <v>0</v>
      </c>
      <c r="BN2387" s="18">
        <f t="shared" si="6404"/>
        <v>0</v>
      </c>
      <c r="BO2387" s="18">
        <f t="shared" si="6285"/>
        <v>0</v>
      </c>
      <c r="BP2387" s="18">
        <f t="shared" si="6286"/>
        <v>0</v>
      </c>
      <c r="BQ2387" s="18">
        <f t="shared" si="6287"/>
        <v>0</v>
      </c>
      <c r="BR2387" s="18">
        <f t="shared" si="6404"/>
        <v>0</v>
      </c>
      <c r="BS2387" s="18">
        <f t="shared" si="6404"/>
        <v>0</v>
      </c>
      <c r="BT2387" s="18">
        <f t="shared" si="6404"/>
        <v>0</v>
      </c>
      <c r="BU2387" s="18">
        <f t="shared" si="6276"/>
        <v>0</v>
      </c>
      <c r="BV2387" s="18">
        <f t="shared" si="6277"/>
        <v>0</v>
      </c>
      <c r="BW2387" s="18">
        <f t="shared" si="6278"/>
        <v>0</v>
      </c>
      <c r="BX2387" s="18">
        <f t="shared" si="6404"/>
        <v>0</v>
      </c>
      <c r="BY2387" s="18">
        <f t="shared" si="6404"/>
        <v>0</v>
      </c>
      <c r="BZ2387" s="18">
        <f t="shared" si="6404"/>
        <v>0</v>
      </c>
      <c r="CA2387" s="18">
        <f t="shared" si="6393"/>
        <v>0</v>
      </c>
      <c r="CB2387" s="18">
        <f t="shared" si="6394"/>
        <v>0</v>
      </c>
      <c r="CC2387" s="18">
        <f t="shared" si="6395"/>
        <v>0</v>
      </c>
      <c r="CD2387" s="18">
        <f t="shared" si="6404"/>
        <v>0</v>
      </c>
      <c r="CE2387" s="27" t="s">
        <v>1661</v>
      </c>
      <c r="CF2387" s="33"/>
    </row>
    <row r="2388" spans="1:84" ht="31.2" hidden="1" x14ac:dyDescent="0.3">
      <c r="A2388" s="19" t="s">
        <v>1589</v>
      </c>
      <c r="B2388" s="39">
        <v>200</v>
      </c>
      <c r="C2388" s="41"/>
      <c r="D2388" s="41"/>
      <c r="E2388" s="14" t="s">
        <v>551</v>
      </c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>
        <f>AN2389</f>
        <v>258.30200000000002</v>
      </c>
      <c r="AO2388" s="18">
        <f t="shared" si="6404"/>
        <v>0</v>
      </c>
      <c r="AP2388" s="18">
        <f t="shared" si="6404"/>
        <v>0</v>
      </c>
      <c r="AQ2388" s="18">
        <f t="shared" si="6387"/>
        <v>258.30200000000002</v>
      </c>
      <c r="AR2388" s="18">
        <f t="shared" si="6388"/>
        <v>0</v>
      </c>
      <c r="AS2388" s="18">
        <f t="shared" si="6389"/>
        <v>0</v>
      </c>
      <c r="AT2388" s="18">
        <f t="shared" si="6404"/>
        <v>-258.30200000000002</v>
      </c>
      <c r="AU2388" s="18">
        <f t="shared" si="6404"/>
        <v>0</v>
      </c>
      <c r="AV2388" s="18">
        <f t="shared" si="6404"/>
        <v>0</v>
      </c>
      <c r="AW2388" s="18">
        <f t="shared" si="6390"/>
        <v>0</v>
      </c>
      <c r="AX2388" s="18">
        <f t="shared" si="6391"/>
        <v>0</v>
      </c>
      <c r="AY2388" s="18">
        <f t="shared" si="6392"/>
        <v>0</v>
      </c>
      <c r="AZ2388" s="18">
        <f t="shared" si="6404"/>
        <v>0</v>
      </c>
      <c r="BA2388" s="18">
        <f t="shared" si="6404"/>
        <v>0</v>
      </c>
      <c r="BB2388" s="18">
        <f t="shared" si="6404"/>
        <v>0</v>
      </c>
      <c r="BC2388" s="18">
        <f t="shared" si="6361"/>
        <v>0</v>
      </c>
      <c r="BD2388" s="18">
        <f t="shared" si="6362"/>
        <v>0</v>
      </c>
      <c r="BE2388" s="18">
        <f t="shared" si="6363"/>
        <v>0</v>
      </c>
      <c r="BF2388" s="18">
        <f t="shared" si="6404"/>
        <v>0</v>
      </c>
      <c r="BG2388" s="18">
        <f t="shared" si="6404"/>
        <v>0</v>
      </c>
      <c r="BH2388" s="18">
        <f t="shared" si="6404"/>
        <v>0</v>
      </c>
      <c r="BI2388" s="18">
        <f t="shared" si="6354"/>
        <v>0</v>
      </c>
      <c r="BJ2388" s="18">
        <f t="shared" si="6355"/>
        <v>0</v>
      </c>
      <c r="BK2388" s="18">
        <f t="shared" si="6356"/>
        <v>0</v>
      </c>
      <c r="BL2388" s="18">
        <f t="shared" si="6404"/>
        <v>0</v>
      </c>
      <c r="BM2388" s="18">
        <f t="shared" si="6404"/>
        <v>0</v>
      </c>
      <c r="BN2388" s="18">
        <f t="shared" si="6404"/>
        <v>0</v>
      </c>
      <c r="BO2388" s="18">
        <f t="shared" si="6285"/>
        <v>0</v>
      </c>
      <c r="BP2388" s="18">
        <f t="shared" si="6286"/>
        <v>0</v>
      </c>
      <c r="BQ2388" s="18">
        <f t="shared" si="6287"/>
        <v>0</v>
      </c>
      <c r="BR2388" s="18">
        <f t="shared" si="6404"/>
        <v>0</v>
      </c>
      <c r="BS2388" s="18">
        <f t="shared" si="6404"/>
        <v>0</v>
      </c>
      <c r="BT2388" s="18">
        <f t="shared" si="6404"/>
        <v>0</v>
      </c>
      <c r="BU2388" s="18">
        <f t="shared" si="6276"/>
        <v>0</v>
      </c>
      <c r="BV2388" s="18">
        <f t="shared" si="6277"/>
        <v>0</v>
      </c>
      <c r="BW2388" s="18">
        <f t="shared" si="6278"/>
        <v>0</v>
      </c>
      <c r="BX2388" s="18">
        <f t="shared" si="6404"/>
        <v>0</v>
      </c>
      <c r="BY2388" s="18">
        <f t="shared" si="6404"/>
        <v>0</v>
      </c>
      <c r="BZ2388" s="18">
        <f t="shared" si="6404"/>
        <v>0</v>
      </c>
      <c r="CA2388" s="18">
        <f t="shared" si="6393"/>
        <v>0</v>
      </c>
      <c r="CB2388" s="18">
        <f t="shared" si="6394"/>
        <v>0</v>
      </c>
      <c r="CC2388" s="18">
        <f t="shared" si="6395"/>
        <v>0</v>
      </c>
      <c r="CD2388" s="18">
        <f t="shared" si="6404"/>
        <v>0</v>
      </c>
      <c r="CE2388" s="27" t="s">
        <v>1661</v>
      </c>
      <c r="CF2388" s="33"/>
    </row>
    <row r="2389" spans="1:84" ht="46.8" hidden="1" x14ac:dyDescent="0.3">
      <c r="A2389" s="19" t="s">
        <v>1589</v>
      </c>
      <c r="B2389" s="39">
        <v>240</v>
      </c>
      <c r="C2389" s="41"/>
      <c r="D2389" s="41"/>
      <c r="E2389" s="14" t="s">
        <v>559</v>
      </c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>
        <f>AN2390</f>
        <v>258.30200000000002</v>
      </c>
      <c r="AO2389" s="18">
        <f t="shared" si="6404"/>
        <v>0</v>
      </c>
      <c r="AP2389" s="18">
        <f t="shared" si="6404"/>
        <v>0</v>
      </c>
      <c r="AQ2389" s="18">
        <f t="shared" si="6387"/>
        <v>258.30200000000002</v>
      </c>
      <c r="AR2389" s="18">
        <f t="shared" si="6388"/>
        <v>0</v>
      </c>
      <c r="AS2389" s="18">
        <f t="shared" si="6389"/>
        <v>0</v>
      </c>
      <c r="AT2389" s="18">
        <f t="shared" si="6404"/>
        <v>-258.30200000000002</v>
      </c>
      <c r="AU2389" s="18">
        <f t="shared" si="6404"/>
        <v>0</v>
      </c>
      <c r="AV2389" s="18">
        <f t="shared" si="6404"/>
        <v>0</v>
      </c>
      <c r="AW2389" s="18">
        <f t="shared" si="6390"/>
        <v>0</v>
      </c>
      <c r="AX2389" s="18">
        <f t="shared" si="6391"/>
        <v>0</v>
      </c>
      <c r="AY2389" s="18">
        <f t="shared" si="6392"/>
        <v>0</v>
      </c>
      <c r="AZ2389" s="18">
        <f t="shared" si="6404"/>
        <v>0</v>
      </c>
      <c r="BA2389" s="18">
        <f t="shared" si="6404"/>
        <v>0</v>
      </c>
      <c r="BB2389" s="18">
        <f t="shared" si="6404"/>
        <v>0</v>
      </c>
      <c r="BC2389" s="18">
        <f t="shared" si="6361"/>
        <v>0</v>
      </c>
      <c r="BD2389" s="18">
        <f t="shared" si="6362"/>
        <v>0</v>
      </c>
      <c r="BE2389" s="18">
        <f t="shared" si="6363"/>
        <v>0</v>
      </c>
      <c r="BF2389" s="18">
        <f t="shared" si="6404"/>
        <v>0</v>
      </c>
      <c r="BG2389" s="18">
        <f t="shared" si="6404"/>
        <v>0</v>
      </c>
      <c r="BH2389" s="18">
        <f t="shared" si="6404"/>
        <v>0</v>
      </c>
      <c r="BI2389" s="18">
        <f t="shared" si="6354"/>
        <v>0</v>
      </c>
      <c r="BJ2389" s="18">
        <f t="shared" si="6355"/>
        <v>0</v>
      </c>
      <c r="BK2389" s="18">
        <f t="shared" si="6356"/>
        <v>0</v>
      </c>
      <c r="BL2389" s="18">
        <f t="shared" si="6404"/>
        <v>0</v>
      </c>
      <c r="BM2389" s="18">
        <f t="shared" si="6404"/>
        <v>0</v>
      </c>
      <c r="BN2389" s="18">
        <f t="shared" si="6404"/>
        <v>0</v>
      </c>
      <c r="BO2389" s="18">
        <f t="shared" si="6285"/>
        <v>0</v>
      </c>
      <c r="BP2389" s="18">
        <f t="shared" si="6286"/>
        <v>0</v>
      </c>
      <c r="BQ2389" s="18">
        <f t="shared" si="6287"/>
        <v>0</v>
      </c>
      <c r="BR2389" s="18">
        <f t="shared" si="6404"/>
        <v>0</v>
      </c>
      <c r="BS2389" s="18">
        <f t="shared" si="6404"/>
        <v>0</v>
      </c>
      <c r="BT2389" s="18">
        <f t="shared" si="6404"/>
        <v>0</v>
      </c>
      <c r="BU2389" s="18">
        <f t="shared" si="6276"/>
        <v>0</v>
      </c>
      <c r="BV2389" s="18">
        <f t="shared" si="6277"/>
        <v>0</v>
      </c>
      <c r="BW2389" s="18">
        <f t="shared" si="6278"/>
        <v>0</v>
      </c>
      <c r="BX2389" s="18">
        <f t="shared" si="6404"/>
        <v>0</v>
      </c>
      <c r="BY2389" s="18">
        <f t="shared" si="6404"/>
        <v>0</v>
      </c>
      <c r="BZ2389" s="18">
        <f t="shared" si="6404"/>
        <v>0</v>
      </c>
      <c r="CA2389" s="18">
        <f t="shared" si="6393"/>
        <v>0</v>
      </c>
      <c r="CB2389" s="18">
        <f t="shared" si="6394"/>
        <v>0</v>
      </c>
      <c r="CC2389" s="18">
        <f t="shared" si="6395"/>
        <v>0</v>
      </c>
      <c r="CD2389" s="18">
        <f t="shared" si="6404"/>
        <v>0</v>
      </c>
      <c r="CE2389" s="27" t="s">
        <v>1661</v>
      </c>
      <c r="CF2389" s="33"/>
    </row>
    <row r="2390" spans="1:84" ht="31.2" hidden="1" x14ac:dyDescent="0.3">
      <c r="A2390" s="19" t="s">
        <v>1589</v>
      </c>
      <c r="B2390" s="39">
        <v>240</v>
      </c>
      <c r="C2390" s="41" t="s">
        <v>149</v>
      </c>
      <c r="D2390" s="41" t="s">
        <v>244</v>
      </c>
      <c r="E2390" s="14" t="s">
        <v>524</v>
      </c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>
        <v>258.30200000000002</v>
      </c>
      <c r="AO2390" s="18"/>
      <c r="AP2390" s="18"/>
      <c r="AQ2390" s="18">
        <f t="shared" si="6387"/>
        <v>258.30200000000002</v>
      </c>
      <c r="AR2390" s="18">
        <f t="shared" si="6388"/>
        <v>0</v>
      </c>
      <c r="AS2390" s="18">
        <f t="shared" si="6389"/>
        <v>0</v>
      </c>
      <c r="AT2390" s="18">
        <v>-258.30200000000002</v>
      </c>
      <c r="AU2390" s="18"/>
      <c r="AV2390" s="18"/>
      <c r="AW2390" s="18">
        <f t="shared" si="6390"/>
        <v>0</v>
      </c>
      <c r="AX2390" s="18">
        <f t="shared" si="6391"/>
        <v>0</v>
      </c>
      <c r="AY2390" s="18">
        <f t="shared" si="6392"/>
        <v>0</v>
      </c>
      <c r="AZ2390" s="18"/>
      <c r="BA2390" s="18"/>
      <c r="BB2390" s="18"/>
      <c r="BC2390" s="18">
        <f t="shared" si="6361"/>
        <v>0</v>
      </c>
      <c r="BD2390" s="18">
        <f t="shared" si="6362"/>
        <v>0</v>
      </c>
      <c r="BE2390" s="18">
        <f t="shared" si="6363"/>
        <v>0</v>
      </c>
      <c r="BF2390" s="18"/>
      <c r="BG2390" s="18"/>
      <c r="BH2390" s="18"/>
      <c r="BI2390" s="18">
        <f t="shared" si="6354"/>
        <v>0</v>
      </c>
      <c r="BJ2390" s="18">
        <f t="shared" si="6355"/>
        <v>0</v>
      </c>
      <c r="BK2390" s="18">
        <f t="shared" si="6356"/>
        <v>0</v>
      </c>
      <c r="BL2390" s="18"/>
      <c r="BM2390" s="18"/>
      <c r="BN2390" s="18"/>
      <c r="BO2390" s="18">
        <f t="shared" si="6285"/>
        <v>0</v>
      </c>
      <c r="BP2390" s="18">
        <f t="shared" si="6286"/>
        <v>0</v>
      </c>
      <c r="BQ2390" s="18">
        <f t="shared" si="6287"/>
        <v>0</v>
      </c>
      <c r="BR2390" s="18"/>
      <c r="BS2390" s="18"/>
      <c r="BT2390" s="18"/>
      <c r="BU2390" s="18">
        <f t="shared" si="6276"/>
        <v>0</v>
      </c>
      <c r="BV2390" s="18">
        <f t="shared" si="6277"/>
        <v>0</v>
      </c>
      <c r="BW2390" s="18">
        <f t="shared" si="6278"/>
        <v>0</v>
      </c>
      <c r="BX2390" s="18"/>
      <c r="BY2390" s="18"/>
      <c r="BZ2390" s="18"/>
      <c r="CA2390" s="18">
        <f t="shared" si="6393"/>
        <v>0</v>
      </c>
      <c r="CB2390" s="18">
        <f t="shared" si="6394"/>
        <v>0</v>
      </c>
      <c r="CC2390" s="18">
        <f t="shared" si="6395"/>
        <v>0</v>
      </c>
      <c r="CD2390" s="18"/>
      <c r="CE2390" s="27" t="s">
        <v>1661</v>
      </c>
      <c r="CF2390" s="33"/>
    </row>
    <row r="2391" spans="1:84" ht="31.2" x14ac:dyDescent="0.3">
      <c r="A2391" s="41" t="s">
        <v>1514</v>
      </c>
      <c r="B2391" s="39"/>
      <c r="C2391" s="41"/>
      <c r="D2391" s="41"/>
      <c r="E2391" s="14" t="s">
        <v>1513</v>
      </c>
      <c r="F2391" s="18"/>
      <c r="G2391" s="18"/>
      <c r="H2391" s="18"/>
      <c r="I2391" s="18"/>
      <c r="J2391" s="18"/>
      <c r="K2391" s="18"/>
      <c r="L2391" s="18"/>
      <c r="M2391" s="18"/>
      <c r="N2391" s="18"/>
      <c r="O2391" s="18">
        <f>O2392</f>
        <v>3790.636</v>
      </c>
      <c r="P2391" s="18">
        <f t="shared" ref="P2391:CD2393" si="6405">P2392</f>
        <v>0</v>
      </c>
      <c r="Q2391" s="18">
        <f t="shared" si="6405"/>
        <v>0</v>
      </c>
      <c r="R2391" s="18">
        <f t="shared" si="6405"/>
        <v>0</v>
      </c>
      <c r="S2391" s="18">
        <f t="shared" si="6405"/>
        <v>0</v>
      </c>
      <c r="T2391" s="18">
        <f t="shared" si="6282"/>
        <v>3790.636</v>
      </c>
      <c r="U2391" s="18">
        <f t="shared" si="6283"/>
        <v>0</v>
      </c>
      <c r="V2391" s="18">
        <f t="shared" si="6284"/>
        <v>0</v>
      </c>
      <c r="W2391" s="18">
        <f t="shared" si="6405"/>
        <v>0</v>
      </c>
      <c r="X2391" s="18">
        <f t="shared" si="6405"/>
        <v>0</v>
      </c>
      <c r="Y2391" s="18">
        <f t="shared" si="6405"/>
        <v>0</v>
      </c>
      <c r="Z2391" s="18">
        <f t="shared" si="6405"/>
        <v>0</v>
      </c>
      <c r="AA2391" s="18">
        <f t="shared" si="6405"/>
        <v>0</v>
      </c>
      <c r="AB2391" s="18">
        <f t="shared" si="6405"/>
        <v>0</v>
      </c>
      <c r="AC2391" s="18">
        <f t="shared" si="6244"/>
        <v>3790.636</v>
      </c>
      <c r="AD2391" s="18">
        <f t="shared" si="6245"/>
        <v>0</v>
      </c>
      <c r="AE2391" s="18">
        <f t="shared" si="6246"/>
        <v>0</v>
      </c>
      <c r="AF2391" s="18">
        <f t="shared" si="6405"/>
        <v>0</v>
      </c>
      <c r="AG2391" s="18">
        <f t="shared" si="6405"/>
        <v>0</v>
      </c>
      <c r="AH2391" s="18">
        <f t="shared" si="6405"/>
        <v>0</v>
      </c>
      <c r="AI2391" s="18">
        <f t="shared" si="6293"/>
        <v>3790.636</v>
      </c>
      <c r="AJ2391" s="18">
        <f t="shared" si="6294"/>
        <v>0</v>
      </c>
      <c r="AK2391" s="18">
        <f t="shared" si="6295"/>
        <v>0</v>
      </c>
      <c r="AL2391" s="18">
        <f t="shared" si="6405"/>
        <v>0</v>
      </c>
      <c r="AM2391" s="18">
        <f t="shared" si="6296"/>
        <v>3790.636</v>
      </c>
      <c r="AN2391" s="18">
        <f t="shared" si="6405"/>
        <v>-258.30200000000002</v>
      </c>
      <c r="AO2391" s="18">
        <f t="shared" si="6405"/>
        <v>0</v>
      </c>
      <c r="AP2391" s="18">
        <f t="shared" si="6405"/>
        <v>0</v>
      </c>
      <c r="AQ2391" s="18">
        <f t="shared" si="6387"/>
        <v>3532.3339999999998</v>
      </c>
      <c r="AR2391" s="18">
        <f t="shared" si="6388"/>
        <v>0</v>
      </c>
      <c r="AS2391" s="18">
        <f t="shared" si="6389"/>
        <v>0</v>
      </c>
      <c r="AT2391" s="18">
        <f t="shared" si="6405"/>
        <v>258.30200000000002</v>
      </c>
      <c r="AU2391" s="18">
        <f t="shared" si="6405"/>
        <v>0</v>
      </c>
      <c r="AV2391" s="18">
        <f t="shared" si="6405"/>
        <v>0</v>
      </c>
      <c r="AW2391" s="18">
        <f t="shared" si="6390"/>
        <v>3790.636</v>
      </c>
      <c r="AX2391" s="18">
        <f t="shared" si="6391"/>
        <v>0</v>
      </c>
      <c r="AY2391" s="18">
        <f t="shared" si="6392"/>
        <v>0</v>
      </c>
      <c r="AZ2391" s="18">
        <f t="shared" si="6405"/>
        <v>-7.7160000000000002</v>
      </c>
      <c r="BA2391" s="18">
        <f t="shared" si="6405"/>
        <v>0</v>
      </c>
      <c r="BB2391" s="18">
        <f t="shared" si="6405"/>
        <v>0</v>
      </c>
      <c r="BC2391" s="18">
        <f t="shared" si="6361"/>
        <v>3782.92</v>
      </c>
      <c r="BD2391" s="18">
        <f t="shared" si="6362"/>
        <v>0</v>
      </c>
      <c r="BE2391" s="18">
        <f t="shared" si="6363"/>
        <v>0</v>
      </c>
      <c r="BF2391" s="18">
        <f t="shared" si="6405"/>
        <v>0</v>
      </c>
      <c r="BG2391" s="18">
        <f t="shared" si="6405"/>
        <v>0</v>
      </c>
      <c r="BH2391" s="18">
        <f t="shared" si="6405"/>
        <v>0</v>
      </c>
      <c r="BI2391" s="18">
        <f t="shared" si="6354"/>
        <v>3782.92</v>
      </c>
      <c r="BJ2391" s="18">
        <f t="shared" si="6355"/>
        <v>0</v>
      </c>
      <c r="BK2391" s="18">
        <f t="shared" si="6356"/>
        <v>0</v>
      </c>
      <c r="BL2391" s="18">
        <f t="shared" si="6405"/>
        <v>0</v>
      </c>
      <c r="BM2391" s="18">
        <f t="shared" si="6405"/>
        <v>0</v>
      </c>
      <c r="BN2391" s="18">
        <f t="shared" si="6405"/>
        <v>0</v>
      </c>
      <c r="BO2391" s="18">
        <f t="shared" si="6285"/>
        <v>3782.92</v>
      </c>
      <c r="BP2391" s="18">
        <f t="shared" si="6286"/>
        <v>0</v>
      </c>
      <c r="BQ2391" s="18">
        <f t="shared" si="6287"/>
        <v>0</v>
      </c>
      <c r="BR2391" s="18">
        <f t="shared" si="6405"/>
        <v>0</v>
      </c>
      <c r="BS2391" s="18">
        <f t="shared" si="6405"/>
        <v>0</v>
      </c>
      <c r="BT2391" s="18">
        <f t="shared" si="6405"/>
        <v>0</v>
      </c>
      <c r="BU2391" s="18">
        <f t="shared" si="6276"/>
        <v>3782.92</v>
      </c>
      <c r="BV2391" s="18">
        <f t="shared" si="6277"/>
        <v>0</v>
      </c>
      <c r="BW2391" s="18">
        <f t="shared" si="6278"/>
        <v>0</v>
      </c>
      <c r="BX2391" s="18">
        <f t="shared" si="6405"/>
        <v>-342.90600000000001</v>
      </c>
      <c r="BY2391" s="18">
        <f t="shared" si="6405"/>
        <v>0</v>
      </c>
      <c r="BZ2391" s="18">
        <f t="shared" si="6405"/>
        <v>0</v>
      </c>
      <c r="CA2391" s="18">
        <f t="shared" si="6393"/>
        <v>3440.0140000000001</v>
      </c>
      <c r="CB2391" s="18">
        <f t="shared" si="6394"/>
        <v>0</v>
      </c>
      <c r="CC2391" s="18">
        <f t="shared" si="6395"/>
        <v>0</v>
      </c>
      <c r="CD2391" s="18">
        <f t="shared" si="6405"/>
        <v>0</v>
      </c>
      <c r="CE2391" s="27"/>
      <c r="CF2391" s="33"/>
    </row>
    <row r="2392" spans="1:84" ht="31.2" x14ac:dyDescent="0.3">
      <c r="A2392" s="41" t="s">
        <v>1514</v>
      </c>
      <c r="B2392" s="39">
        <v>200</v>
      </c>
      <c r="C2392" s="41"/>
      <c r="D2392" s="41"/>
      <c r="E2392" s="14" t="s">
        <v>551</v>
      </c>
      <c r="F2392" s="18"/>
      <c r="G2392" s="18"/>
      <c r="H2392" s="18"/>
      <c r="I2392" s="18"/>
      <c r="J2392" s="18"/>
      <c r="K2392" s="18"/>
      <c r="L2392" s="18"/>
      <c r="M2392" s="18"/>
      <c r="N2392" s="18"/>
      <c r="O2392" s="18">
        <f>O2393</f>
        <v>3790.636</v>
      </c>
      <c r="P2392" s="18">
        <f t="shared" si="6405"/>
        <v>0</v>
      </c>
      <c r="Q2392" s="18">
        <f t="shared" si="6405"/>
        <v>0</v>
      </c>
      <c r="R2392" s="18">
        <f t="shared" si="6405"/>
        <v>0</v>
      </c>
      <c r="S2392" s="18">
        <f t="shared" si="6405"/>
        <v>0</v>
      </c>
      <c r="T2392" s="18">
        <f t="shared" si="6282"/>
        <v>3790.636</v>
      </c>
      <c r="U2392" s="18">
        <f t="shared" si="6283"/>
        <v>0</v>
      </c>
      <c r="V2392" s="18">
        <f t="shared" si="6284"/>
        <v>0</v>
      </c>
      <c r="W2392" s="18">
        <f t="shared" si="6405"/>
        <v>0</v>
      </c>
      <c r="X2392" s="18">
        <f t="shared" si="6405"/>
        <v>0</v>
      </c>
      <c r="Y2392" s="18">
        <f t="shared" si="6405"/>
        <v>0</v>
      </c>
      <c r="Z2392" s="18">
        <f t="shared" si="6405"/>
        <v>0</v>
      </c>
      <c r="AA2392" s="18">
        <f t="shared" si="6405"/>
        <v>0</v>
      </c>
      <c r="AB2392" s="18">
        <f t="shared" si="6405"/>
        <v>0</v>
      </c>
      <c r="AC2392" s="18">
        <f t="shared" si="6244"/>
        <v>3790.636</v>
      </c>
      <c r="AD2392" s="18">
        <f t="shared" si="6245"/>
        <v>0</v>
      </c>
      <c r="AE2392" s="18">
        <f t="shared" si="6246"/>
        <v>0</v>
      </c>
      <c r="AF2392" s="18">
        <f t="shared" si="6405"/>
        <v>0</v>
      </c>
      <c r="AG2392" s="18">
        <f t="shared" si="6405"/>
        <v>0</v>
      </c>
      <c r="AH2392" s="18">
        <f t="shared" si="6405"/>
        <v>0</v>
      </c>
      <c r="AI2392" s="18">
        <f t="shared" si="6293"/>
        <v>3790.636</v>
      </c>
      <c r="AJ2392" s="18">
        <f t="shared" si="6294"/>
        <v>0</v>
      </c>
      <c r="AK2392" s="18">
        <f t="shared" si="6295"/>
        <v>0</v>
      </c>
      <c r="AL2392" s="18">
        <f t="shared" si="6405"/>
        <v>0</v>
      </c>
      <c r="AM2392" s="18">
        <f t="shared" si="6296"/>
        <v>3790.636</v>
      </c>
      <c r="AN2392" s="18">
        <f t="shared" si="6405"/>
        <v>-258.30200000000002</v>
      </c>
      <c r="AO2392" s="18">
        <f t="shared" si="6405"/>
        <v>0</v>
      </c>
      <c r="AP2392" s="18">
        <f t="shared" si="6405"/>
        <v>0</v>
      </c>
      <c r="AQ2392" s="18">
        <f t="shared" si="6387"/>
        <v>3532.3339999999998</v>
      </c>
      <c r="AR2392" s="18">
        <f t="shared" si="6388"/>
        <v>0</v>
      </c>
      <c r="AS2392" s="18">
        <f t="shared" si="6389"/>
        <v>0</v>
      </c>
      <c r="AT2392" s="18">
        <f t="shared" si="6405"/>
        <v>258.30200000000002</v>
      </c>
      <c r="AU2392" s="18">
        <f t="shared" si="6405"/>
        <v>0</v>
      </c>
      <c r="AV2392" s="18">
        <f t="shared" si="6405"/>
        <v>0</v>
      </c>
      <c r="AW2392" s="18">
        <f t="shared" si="6390"/>
        <v>3790.636</v>
      </c>
      <c r="AX2392" s="18">
        <f t="shared" si="6391"/>
        <v>0</v>
      </c>
      <c r="AY2392" s="18">
        <f t="shared" si="6392"/>
        <v>0</v>
      </c>
      <c r="AZ2392" s="18">
        <f t="shared" si="6405"/>
        <v>-7.7160000000000002</v>
      </c>
      <c r="BA2392" s="18">
        <f t="shared" si="6405"/>
        <v>0</v>
      </c>
      <c r="BB2392" s="18">
        <f t="shared" si="6405"/>
        <v>0</v>
      </c>
      <c r="BC2392" s="18">
        <f t="shared" si="6361"/>
        <v>3782.92</v>
      </c>
      <c r="BD2392" s="18">
        <f t="shared" si="6362"/>
        <v>0</v>
      </c>
      <c r="BE2392" s="18">
        <f t="shared" si="6363"/>
        <v>0</v>
      </c>
      <c r="BF2392" s="18">
        <f t="shared" si="6405"/>
        <v>0</v>
      </c>
      <c r="BG2392" s="18">
        <f t="shared" si="6405"/>
        <v>0</v>
      </c>
      <c r="BH2392" s="18">
        <f t="shared" si="6405"/>
        <v>0</v>
      </c>
      <c r="BI2392" s="18">
        <f t="shared" si="6354"/>
        <v>3782.92</v>
      </c>
      <c r="BJ2392" s="18">
        <f t="shared" si="6355"/>
        <v>0</v>
      </c>
      <c r="BK2392" s="18">
        <f t="shared" si="6356"/>
        <v>0</v>
      </c>
      <c r="BL2392" s="18">
        <f t="shared" si="6405"/>
        <v>0</v>
      </c>
      <c r="BM2392" s="18">
        <f t="shared" si="6405"/>
        <v>0</v>
      </c>
      <c r="BN2392" s="18">
        <f t="shared" si="6405"/>
        <v>0</v>
      </c>
      <c r="BO2392" s="18">
        <f t="shared" si="6285"/>
        <v>3782.92</v>
      </c>
      <c r="BP2392" s="18">
        <f t="shared" si="6286"/>
        <v>0</v>
      </c>
      <c r="BQ2392" s="18">
        <f t="shared" si="6287"/>
        <v>0</v>
      </c>
      <c r="BR2392" s="18">
        <f t="shared" si="6405"/>
        <v>0</v>
      </c>
      <c r="BS2392" s="18">
        <f t="shared" si="6405"/>
        <v>0</v>
      </c>
      <c r="BT2392" s="18">
        <f t="shared" si="6405"/>
        <v>0</v>
      </c>
      <c r="BU2392" s="18">
        <f t="shared" si="6276"/>
        <v>3782.92</v>
      </c>
      <c r="BV2392" s="18">
        <f t="shared" si="6277"/>
        <v>0</v>
      </c>
      <c r="BW2392" s="18">
        <f t="shared" si="6278"/>
        <v>0</v>
      </c>
      <c r="BX2392" s="18">
        <f t="shared" si="6405"/>
        <v>-342.90600000000001</v>
      </c>
      <c r="BY2392" s="18">
        <f t="shared" si="6405"/>
        <v>0</v>
      </c>
      <c r="BZ2392" s="18">
        <f t="shared" si="6405"/>
        <v>0</v>
      </c>
      <c r="CA2392" s="18">
        <f t="shared" si="6393"/>
        <v>3440.0140000000001</v>
      </c>
      <c r="CB2392" s="18">
        <f t="shared" si="6394"/>
        <v>0</v>
      </c>
      <c r="CC2392" s="18">
        <f t="shared" si="6395"/>
        <v>0</v>
      </c>
      <c r="CD2392" s="18">
        <f t="shared" si="6405"/>
        <v>0</v>
      </c>
      <c r="CE2392" s="27"/>
      <c r="CF2392" s="33"/>
    </row>
    <row r="2393" spans="1:84" ht="46.8" x14ac:dyDescent="0.3">
      <c r="A2393" s="41" t="s">
        <v>1514</v>
      </c>
      <c r="B2393" s="39">
        <v>240</v>
      </c>
      <c r="C2393" s="41"/>
      <c r="D2393" s="41"/>
      <c r="E2393" s="14" t="s">
        <v>559</v>
      </c>
      <c r="F2393" s="18"/>
      <c r="G2393" s="18"/>
      <c r="H2393" s="18"/>
      <c r="I2393" s="18"/>
      <c r="J2393" s="18"/>
      <c r="K2393" s="18"/>
      <c r="L2393" s="18"/>
      <c r="M2393" s="18"/>
      <c r="N2393" s="18"/>
      <c r="O2393" s="18">
        <f>O2394</f>
        <v>3790.636</v>
      </c>
      <c r="P2393" s="18">
        <f t="shared" si="6405"/>
        <v>0</v>
      </c>
      <c r="Q2393" s="18">
        <f t="shared" si="6405"/>
        <v>0</v>
      </c>
      <c r="R2393" s="18">
        <f t="shared" si="6405"/>
        <v>0</v>
      </c>
      <c r="S2393" s="18">
        <f t="shared" si="6405"/>
        <v>0</v>
      </c>
      <c r="T2393" s="18">
        <f t="shared" si="6282"/>
        <v>3790.636</v>
      </c>
      <c r="U2393" s="18">
        <f t="shared" si="6283"/>
        <v>0</v>
      </c>
      <c r="V2393" s="18">
        <f t="shared" si="6284"/>
        <v>0</v>
      </c>
      <c r="W2393" s="18">
        <f t="shared" si="6405"/>
        <v>0</v>
      </c>
      <c r="X2393" s="18">
        <f t="shared" si="6405"/>
        <v>0</v>
      </c>
      <c r="Y2393" s="18">
        <f t="shared" si="6405"/>
        <v>0</v>
      </c>
      <c r="Z2393" s="18">
        <f t="shared" si="6405"/>
        <v>0</v>
      </c>
      <c r="AA2393" s="18">
        <f t="shared" si="6405"/>
        <v>0</v>
      </c>
      <c r="AB2393" s="18">
        <f t="shared" si="6405"/>
        <v>0</v>
      </c>
      <c r="AC2393" s="18">
        <f t="shared" si="6244"/>
        <v>3790.636</v>
      </c>
      <c r="AD2393" s="18">
        <f t="shared" si="6245"/>
        <v>0</v>
      </c>
      <c r="AE2393" s="18">
        <f t="shared" si="6246"/>
        <v>0</v>
      </c>
      <c r="AF2393" s="18">
        <f t="shared" si="6405"/>
        <v>0</v>
      </c>
      <c r="AG2393" s="18">
        <f t="shared" si="6405"/>
        <v>0</v>
      </c>
      <c r="AH2393" s="18">
        <f t="shared" si="6405"/>
        <v>0</v>
      </c>
      <c r="AI2393" s="18">
        <f t="shared" si="6293"/>
        <v>3790.636</v>
      </c>
      <c r="AJ2393" s="18">
        <f t="shared" si="6294"/>
        <v>0</v>
      </c>
      <c r="AK2393" s="18">
        <f t="shared" si="6295"/>
        <v>0</v>
      </c>
      <c r="AL2393" s="18">
        <f t="shared" si="6405"/>
        <v>0</v>
      </c>
      <c r="AM2393" s="18">
        <f t="shared" si="6296"/>
        <v>3790.636</v>
      </c>
      <c r="AN2393" s="18">
        <f t="shared" si="6405"/>
        <v>-258.30200000000002</v>
      </c>
      <c r="AO2393" s="18">
        <f t="shared" si="6405"/>
        <v>0</v>
      </c>
      <c r="AP2393" s="18">
        <f t="shared" si="6405"/>
        <v>0</v>
      </c>
      <c r="AQ2393" s="18">
        <f t="shared" si="6387"/>
        <v>3532.3339999999998</v>
      </c>
      <c r="AR2393" s="18">
        <f t="shared" si="6388"/>
        <v>0</v>
      </c>
      <c r="AS2393" s="18">
        <f t="shared" si="6389"/>
        <v>0</v>
      </c>
      <c r="AT2393" s="18">
        <f t="shared" si="6405"/>
        <v>258.30200000000002</v>
      </c>
      <c r="AU2393" s="18">
        <f t="shared" si="6405"/>
        <v>0</v>
      </c>
      <c r="AV2393" s="18">
        <f t="shared" si="6405"/>
        <v>0</v>
      </c>
      <c r="AW2393" s="18">
        <f t="shared" si="6390"/>
        <v>3790.636</v>
      </c>
      <c r="AX2393" s="18">
        <f t="shared" si="6391"/>
        <v>0</v>
      </c>
      <c r="AY2393" s="18">
        <f t="shared" si="6392"/>
        <v>0</v>
      </c>
      <c r="AZ2393" s="18">
        <f t="shared" si="6405"/>
        <v>-7.7160000000000002</v>
      </c>
      <c r="BA2393" s="18">
        <f t="shared" si="6405"/>
        <v>0</v>
      </c>
      <c r="BB2393" s="18">
        <f t="shared" si="6405"/>
        <v>0</v>
      </c>
      <c r="BC2393" s="18">
        <f t="shared" si="6361"/>
        <v>3782.92</v>
      </c>
      <c r="BD2393" s="18">
        <f t="shared" si="6362"/>
        <v>0</v>
      </c>
      <c r="BE2393" s="18">
        <f t="shared" si="6363"/>
        <v>0</v>
      </c>
      <c r="BF2393" s="18">
        <f t="shared" si="6405"/>
        <v>0</v>
      </c>
      <c r="BG2393" s="18">
        <f t="shared" si="6405"/>
        <v>0</v>
      </c>
      <c r="BH2393" s="18">
        <f t="shared" si="6405"/>
        <v>0</v>
      </c>
      <c r="BI2393" s="18">
        <f t="shared" si="6354"/>
        <v>3782.92</v>
      </c>
      <c r="BJ2393" s="18">
        <f t="shared" si="6355"/>
        <v>0</v>
      </c>
      <c r="BK2393" s="18">
        <f t="shared" si="6356"/>
        <v>0</v>
      </c>
      <c r="BL2393" s="18">
        <f t="shared" si="6405"/>
        <v>0</v>
      </c>
      <c r="BM2393" s="18">
        <f t="shared" si="6405"/>
        <v>0</v>
      </c>
      <c r="BN2393" s="18">
        <f t="shared" si="6405"/>
        <v>0</v>
      </c>
      <c r="BO2393" s="18">
        <f t="shared" si="6285"/>
        <v>3782.92</v>
      </c>
      <c r="BP2393" s="18">
        <f t="shared" si="6286"/>
        <v>0</v>
      </c>
      <c r="BQ2393" s="18">
        <f t="shared" si="6287"/>
        <v>0</v>
      </c>
      <c r="BR2393" s="18">
        <f t="shared" si="6405"/>
        <v>0</v>
      </c>
      <c r="BS2393" s="18">
        <f t="shared" si="6405"/>
        <v>0</v>
      </c>
      <c r="BT2393" s="18">
        <f t="shared" si="6405"/>
        <v>0</v>
      </c>
      <c r="BU2393" s="18">
        <f t="shared" si="6276"/>
        <v>3782.92</v>
      </c>
      <c r="BV2393" s="18">
        <f t="shared" si="6277"/>
        <v>0</v>
      </c>
      <c r="BW2393" s="18">
        <f t="shared" si="6278"/>
        <v>0</v>
      </c>
      <c r="BX2393" s="18">
        <f t="shared" si="6405"/>
        <v>-342.90600000000001</v>
      </c>
      <c r="BY2393" s="18">
        <f t="shared" si="6405"/>
        <v>0</v>
      </c>
      <c r="BZ2393" s="18">
        <f t="shared" si="6405"/>
        <v>0</v>
      </c>
      <c r="CA2393" s="18">
        <f t="shared" si="6393"/>
        <v>3440.0140000000001</v>
      </c>
      <c r="CB2393" s="18">
        <f t="shared" si="6394"/>
        <v>0</v>
      </c>
      <c r="CC2393" s="18">
        <f t="shared" si="6395"/>
        <v>0</v>
      </c>
      <c r="CD2393" s="18">
        <f t="shared" si="6405"/>
        <v>0</v>
      </c>
      <c r="CE2393" s="27"/>
      <c r="CF2393" s="33"/>
    </row>
    <row r="2394" spans="1:84" ht="31.2" x14ac:dyDescent="0.3">
      <c r="A2394" s="41" t="s">
        <v>1514</v>
      </c>
      <c r="B2394" s="39">
        <v>240</v>
      </c>
      <c r="C2394" s="41" t="s">
        <v>149</v>
      </c>
      <c r="D2394" s="41" t="s">
        <v>244</v>
      </c>
      <c r="E2394" s="14" t="s">
        <v>524</v>
      </c>
      <c r="F2394" s="18"/>
      <c r="G2394" s="18"/>
      <c r="H2394" s="18"/>
      <c r="I2394" s="18"/>
      <c r="J2394" s="18"/>
      <c r="K2394" s="18"/>
      <c r="L2394" s="18"/>
      <c r="M2394" s="18"/>
      <c r="N2394" s="18"/>
      <c r="O2394" s="18">
        <v>3790.636</v>
      </c>
      <c r="P2394" s="18"/>
      <c r="Q2394" s="18"/>
      <c r="R2394" s="18"/>
      <c r="S2394" s="18"/>
      <c r="T2394" s="18">
        <f t="shared" si="6282"/>
        <v>3790.636</v>
      </c>
      <c r="U2394" s="18">
        <f t="shared" si="6283"/>
        <v>0</v>
      </c>
      <c r="V2394" s="18">
        <f t="shared" si="6284"/>
        <v>0</v>
      </c>
      <c r="W2394" s="18"/>
      <c r="X2394" s="18"/>
      <c r="Y2394" s="18"/>
      <c r="Z2394" s="18"/>
      <c r="AA2394" s="18"/>
      <c r="AB2394" s="18"/>
      <c r="AC2394" s="18">
        <f t="shared" si="6244"/>
        <v>3790.636</v>
      </c>
      <c r="AD2394" s="18">
        <f t="shared" si="6245"/>
        <v>0</v>
      </c>
      <c r="AE2394" s="18">
        <f t="shared" si="6246"/>
        <v>0</v>
      </c>
      <c r="AF2394" s="18"/>
      <c r="AG2394" s="18"/>
      <c r="AH2394" s="18"/>
      <c r="AI2394" s="18">
        <f t="shared" si="6293"/>
        <v>3790.636</v>
      </c>
      <c r="AJ2394" s="18">
        <f t="shared" si="6294"/>
        <v>0</v>
      </c>
      <c r="AK2394" s="18">
        <f t="shared" si="6295"/>
        <v>0</v>
      </c>
      <c r="AL2394" s="18"/>
      <c r="AM2394" s="18">
        <f t="shared" si="6296"/>
        <v>3790.636</v>
      </c>
      <c r="AN2394" s="18">
        <v>-258.30200000000002</v>
      </c>
      <c r="AO2394" s="18"/>
      <c r="AP2394" s="18"/>
      <c r="AQ2394" s="18">
        <f t="shared" si="6387"/>
        <v>3532.3339999999998</v>
      </c>
      <c r="AR2394" s="18">
        <f t="shared" si="6388"/>
        <v>0</v>
      </c>
      <c r="AS2394" s="18">
        <f t="shared" si="6389"/>
        <v>0</v>
      </c>
      <c r="AT2394" s="18">
        <v>258.30200000000002</v>
      </c>
      <c r="AU2394" s="18"/>
      <c r="AV2394" s="18"/>
      <c r="AW2394" s="18">
        <f t="shared" si="6390"/>
        <v>3790.636</v>
      </c>
      <c r="AX2394" s="18">
        <f t="shared" si="6391"/>
        <v>0</v>
      </c>
      <c r="AY2394" s="18">
        <f t="shared" si="6392"/>
        <v>0</v>
      </c>
      <c r="AZ2394" s="18">
        <v>-7.7160000000000002</v>
      </c>
      <c r="BA2394" s="18"/>
      <c r="BB2394" s="18"/>
      <c r="BC2394" s="18">
        <f t="shared" si="6361"/>
        <v>3782.92</v>
      </c>
      <c r="BD2394" s="18">
        <f t="shared" si="6362"/>
        <v>0</v>
      </c>
      <c r="BE2394" s="18">
        <f t="shared" si="6363"/>
        <v>0</v>
      </c>
      <c r="BF2394" s="18"/>
      <c r="BG2394" s="18"/>
      <c r="BH2394" s="18"/>
      <c r="BI2394" s="18">
        <f t="shared" si="6354"/>
        <v>3782.92</v>
      </c>
      <c r="BJ2394" s="18">
        <f t="shared" si="6355"/>
        <v>0</v>
      </c>
      <c r="BK2394" s="18">
        <f t="shared" si="6356"/>
        <v>0</v>
      </c>
      <c r="BL2394" s="18"/>
      <c r="BM2394" s="18"/>
      <c r="BN2394" s="18"/>
      <c r="BO2394" s="18">
        <f t="shared" si="6285"/>
        <v>3782.92</v>
      </c>
      <c r="BP2394" s="18">
        <f t="shared" si="6286"/>
        <v>0</v>
      </c>
      <c r="BQ2394" s="18">
        <f t="shared" si="6287"/>
        <v>0</v>
      </c>
      <c r="BR2394" s="18"/>
      <c r="BS2394" s="18"/>
      <c r="BT2394" s="18"/>
      <c r="BU2394" s="18">
        <f t="shared" si="6276"/>
        <v>3782.92</v>
      </c>
      <c r="BV2394" s="18">
        <f t="shared" si="6277"/>
        <v>0</v>
      </c>
      <c r="BW2394" s="18">
        <f t="shared" si="6278"/>
        <v>0</v>
      </c>
      <c r="BX2394" s="18">
        <v>-342.90600000000001</v>
      </c>
      <c r="BY2394" s="18"/>
      <c r="BZ2394" s="18"/>
      <c r="CA2394" s="18">
        <f t="shared" si="6393"/>
        <v>3440.0140000000001</v>
      </c>
      <c r="CB2394" s="18">
        <f t="shared" si="6394"/>
        <v>0</v>
      </c>
      <c r="CC2394" s="18">
        <f t="shared" si="6395"/>
        <v>0</v>
      </c>
      <c r="CD2394" s="18"/>
      <c r="CE2394" s="27"/>
      <c r="CF2394" s="33"/>
    </row>
    <row r="2395" spans="1:84" ht="62.4" x14ac:dyDescent="0.3">
      <c r="A2395" s="41" t="s">
        <v>411</v>
      </c>
      <c r="B2395" s="39"/>
      <c r="C2395" s="41"/>
      <c r="D2395" s="41"/>
      <c r="E2395" s="14" t="s">
        <v>1139</v>
      </c>
      <c r="F2395" s="18">
        <f t="shared" ref="F2395:K2395" si="6406">F2396+F2400</f>
        <v>1012.5999999999999</v>
      </c>
      <c r="G2395" s="18">
        <f t="shared" si="6406"/>
        <v>1012.5999999999999</v>
      </c>
      <c r="H2395" s="18">
        <f t="shared" si="6406"/>
        <v>1012.5999999999999</v>
      </c>
      <c r="I2395" s="18">
        <f t="shared" si="6406"/>
        <v>-51.4</v>
      </c>
      <c r="J2395" s="18">
        <f t="shared" si="6406"/>
        <v>-42.4</v>
      </c>
      <c r="K2395" s="18">
        <f t="shared" si="6406"/>
        <v>-33.5</v>
      </c>
      <c r="L2395" s="18">
        <f t="shared" si="6373"/>
        <v>961.19999999999993</v>
      </c>
      <c r="M2395" s="18">
        <f t="shared" si="6374"/>
        <v>970.19999999999993</v>
      </c>
      <c r="N2395" s="18">
        <f t="shared" si="6375"/>
        <v>979.09999999999991</v>
      </c>
      <c r="O2395" s="18">
        <f t="shared" ref="O2395:S2395" si="6407">O2396+O2400</f>
        <v>0</v>
      </c>
      <c r="P2395" s="18">
        <f t="shared" si="6407"/>
        <v>0</v>
      </c>
      <c r="Q2395" s="18">
        <f t="shared" si="6407"/>
        <v>0</v>
      </c>
      <c r="R2395" s="18">
        <f t="shared" si="6407"/>
        <v>0</v>
      </c>
      <c r="S2395" s="18">
        <f t="shared" si="6407"/>
        <v>0</v>
      </c>
      <c r="T2395" s="18">
        <f t="shared" si="6282"/>
        <v>961.19999999999993</v>
      </c>
      <c r="U2395" s="18">
        <f t="shared" si="6283"/>
        <v>970.19999999999993</v>
      </c>
      <c r="V2395" s="18">
        <f t="shared" si="6284"/>
        <v>979.09999999999991</v>
      </c>
      <c r="W2395" s="18">
        <f t="shared" ref="W2395:CD2395" si="6408">W2396+W2400</f>
        <v>0</v>
      </c>
      <c r="X2395" s="18">
        <f t="shared" ref="X2395:AB2395" si="6409">X2396+X2400</f>
        <v>0</v>
      </c>
      <c r="Y2395" s="18">
        <f t="shared" si="6409"/>
        <v>0</v>
      </c>
      <c r="Z2395" s="18">
        <f t="shared" si="6409"/>
        <v>0</v>
      </c>
      <c r="AA2395" s="18">
        <f t="shared" si="6409"/>
        <v>0</v>
      </c>
      <c r="AB2395" s="18">
        <f t="shared" si="6409"/>
        <v>0</v>
      </c>
      <c r="AC2395" s="18">
        <f t="shared" si="6244"/>
        <v>961.19999999999993</v>
      </c>
      <c r="AD2395" s="18">
        <f t="shared" si="6245"/>
        <v>970.19999999999993</v>
      </c>
      <c r="AE2395" s="18">
        <f t="shared" si="6246"/>
        <v>979.09999999999991</v>
      </c>
      <c r="AF2395" s="18">
        <f t="shared" ref="AF2395:AH2395" si="6410">AF2396+AF2400</f>
        <v>0</v>
      </c>
      <c r="AG2395" s="18">
        <f t="shared" si="6410"/>
        <v>-220.1</v>
      </c>
      <c r="AH2395" s="18">
        <f t="shared" si="6410"/>
        <v>-229</v>
      </c>
      <c r="AI2395" s="18">
        <f t="shared" si="6293"/>
        <v>961.19999999999993</v>
      </c>
      <c r="AJ2395" s="18">
        <f t="shared" si="6294"/>
        <v>750.09999999999991</v>
      </c>
      <c r="AK2395" s="18">
        <f t="shared" si="6295"/>
        <v>750.09999999999991</v>
      </c>
      <c r="AL2395" s="18">
        <f t="shared" ref="AL2395" si="6411">AL2396+AL2400</f>
        <v>0</v>
      </c>
      <c r="AM2395" s="18">
        <f t="shared" si="6296"/>
        <v>961.19999999999993</v>
      </c>
      <c r="AN2395" s="18">
        <f t="shared" ref="AN2395:AP2395" si="6412">AN2396+AN2400</f>
        <v>0</v>
      </c>
      <c r="AO2395" s="18">
        <f t="shared" si="6412"/>
        <v>0</v>
      </c>
      <c r="AP2395" s="18">
        <f t="shared" si="6412"/>
        <v>0</v>
      </c>
      <c r="AQ2395" s="18">
        <f t="shared" si="6387"/>
        <v>961.19999999999993</v>
      </c>
      <c r="AR2395" s="18">
        <f t="shared" si="6388"/>
        <v>750.09999999999991</v>
      </c>
      <c r="AS2395" s="18">
        <f t="shared" si="6389"/>
        <v>750.09999999999991</v>
      </c>
      <c r="AT2395" s="18">
        <f t="shared" ref="AT2395:AV2395" si="6413">AT2396+AT2400</f>
        <v>0</v>
      </c>
      <c r="AU2395" s="18">
        <f t="shared" si="6413"/>
        <v>0</v>
      </c>
      <c r="AV2395" s="18">
        <f t="shared" si="6413"/>
        <v>0</v>
      </c>
      <c r="AW2395" s="18">
        <f t="shared" si="6390"/>
        <v>961.19999999999993</v>
      </c>
      <c r="AX2395" s="18">
        <f t="shared" si="6391"/>
        <v>750.09999999999991</v>
      </c>
      <c r="AY2395" s="18">
        <f t="shared" si="6392"/>
        <v>750.09999999999991</v>
      </c>
      <c r="AZ2395" s="18">
        <f t="shared" ref="AZ2395:BB2395" si="6414">AZ2396+AZ2400</f>
        <v>0</v>
      </c>
      <c r="BA2395" s="18">
        <f t="shared" si="6414"/>
        <v>0</v>
      </c>
      <c r="BB2395" s="18">
        <f t="shared" si="6414"/>
        <v>0</v>
      </c>
      <c r="BC2395" s="18">
        <f t="shared" si="6361"/>
        <v>961.19999999999993</v>
      </c>
      <c r="BD2395" s="18">
        <f t="shared" si="6362"/>
        <v>750.09999999999991</v>
      </c>
      <c r="BE2395" s="18">
        <f t="shared" si="6363"/>
        <v>750.09999999999991</v>
      </c>
      <c r="BF2395" s="18">
        <f t="shared" ref="BF2395:BH2395" si="6415">BF2396+BF2400</f>
        <v>0</v>
      </c>
      <c r="BG2395" s="18">
        <f t="shared" si="6415"/>
        <v>0</v>
      </c>
      <c r="BH2395" s="18">
        <f t="shared" si="6415"/>
        <v>0</v>
      </c>
      <c r="BI2395" s="18">
        <f t="shared" si="6354"/>
        <v>961.19999999999993</v>
      </c>
      <c r="BJ2395" s="18">
        <f t="shared" si="6355"/>
        <v>750.09999999999991</v>
      </c>
      <c r="BK2395" s="18">
        <f t="shared" si="6356"/>
        <v>750.09999999999991</v>
      </c>
      <c r="BL2395" s="18">
        <f t="shared" ref="BL2395:BN2395" si="6416">BL2396+BL2400</f>
        <v>0</v>
      </c>
      <c r="BM2395" s="18">
        <f t="shared" si="6416"/>
        <v>0</v>
      </c>
      <c r="BN2395" s="18">
        <f t="shared" si="6416"/>
        <v>0</v>
      </c>
      <c r="BO2395" s="18">
        <f t="shared" si="6285"/>
        <v>961.19999999999993</v>
      </c>
      <c r="BP2395" s="18">
        <f t="shared" si="6286"/>
        <v>750.09999999999991</v>
      </c>
      <c r="BQ2395" s="18">
        <f t="shared" si="6287"/>
        <v>750.09999999999991</v>
      </c>
      <c r="BR2395" s="18">
        <f t="shared" ref="BR2395:BT2395" si="6417">BR2396+BR2400</f>
        <v>0</v>
      </c>
      <c r="BS2395" s="18">
        <f t="shared" si="6417"/>
        <v>0</v>
      </c>
      <c r="BT2395" s="18">
        <f t="shared" si="6417"/>
        <v>0</v>
      </c>
      <c r="BU2395" s="18">
        <f t="shared" si="6276"/>
        <v>961.19999999999993</v>
      </c>
      <c r="BV2395" s="18">
        <f t="shared" si="6277"/>
        <v>750.09999999999991</v>
      </c>
      <c r="BW2395" s="18">
        <f t="shared" si="6278"/>
        <v>750.09999999999991</v>
      </c>
      <c r="BX2395" s="18">
        <f t="shared" ref="BX2395:BZ2395" si="6418">BX2396+BX2400</f>
        <v>-391.09999999999997</v>
      </c>
      <c r="BY2395" s="18">
        <f t="shared" si="6418"/>
        <v>0</v>
      </c>
      <c r="BZ2395" s="18">
        <f t="shared" si="6418"/>
        <v>0</v>
      </c>
      <c r="CA2395" s="18">
        <f t="shared" si="6393"/>
        <v>570.09999999999991</v>
      </c>
      <c r="CB2395" s="18">
        <f t="shared" si="6394"/>
        <v>750.09999999999991</v>
      </c>
      <c r="CC2395" s="18">
        <f t="shared" si="6395"/>
        <v>750.09999999999991</v>
      </c>
      <c r="CD2395" s="18">
        <f t="shared" si="6408"/>
        <v>0</v>
      </c>
      <c r="CE2395" s="27"/>
      <c r="CF2395" s="33"/>
    </row>
    <row r="2396" spans="1:84" ht="31.2" x14ac:dyDescent="0.3">
      <c r="A2396" s="41" t="s">
        <v>409</v>
      </c>
      <c r="B2396" s="39"/>
      <c r="C2396" s="41"/>
      <c r="D2396" s="41"/>
      <c r="E2396" s="14" t="s">
        <v>731</v>
      </c>
      <c r="F2396" s="18">
        <f t="shared" ref="F2396:K2398" si="6419">F2397</f>
        <v>262.5</v>
      </c>
      <c r="G2396" s="18">
        <f t="shared" si="6419"/>
        <v>262.5</v>
      </c>
      <c r="H2396" s="18">
        <f t="shared" si="6419"/>
        <v>262.5</v>
      </c>
      <c r="I2396" s="18">
        <f t="shared" si="6419"/>
        <v>-51.4</v>
      </c>
      <c r="J2396" s="18">
        <f t="shared" si="6419"/>
        <v>-42.4</v>
      </c>
      <c r="K2396" s="18">
        <f t="shared" si="6419"/>
        <v>-33.5</v>
      </c>
      <c r="L2396" s="18">
        <f t="shared" si="6373"/>
        <v>211.1</v>
      </c>
      <c r="M2396" s="18">
        <f t="shared" si="6374"/>
        <v>220.1</v>
      </c>
      <c r="N2396" s="18">
        <f t="shared" si="6375"/>
        <v>229</v>
      </c>
      <c r="O2396" s="18">
        <f t="shared" ref="O2396:S2398" si="6420">O2397</f>
        <v>0</v>
      </c>
      <c r="P2396" s="18">
        <f t="shared" si="6420"/>
        <v>0</v>
      </c>
      <c r="Q2396" s="18">
        <f t="shared" si="6420"/>
        <v>0</v>
      </c>
      <c r="R2396" s="18">
        <f t="shared" si="6420"/>
        <v>0</v>
      </c>
      <c r="S2396" s="18">
        <f t="shared" si="6420"/>
        <v>0</v>
      </c>
      <c r="T2396" s="18">
        <f t="shared" si="6282"/>
        <v>211.1</v>
      </c>
      <c r="U2396" s="18">
        <f t="shared" si="6283"/>
        <v>220.1</v>
      </c>
      <c r="V2396" s="18">
        <f t="shared" si="6284"/>
        <v>229</v>
      </c>
      <c r="W2396" s="18">
        <f t="shared" ref="W2396:CD2398" si="6421">W2397</f>
        <v>0</v>
      </c>
      <c r="X2396" s="18">
        <f t="shared" si="6421"/>
        <v>0</v>
      </c>
      <c r="Y2396" s="18">
        <f t="shared" si="6421"/>
        <v>0</v>
      </c>
      <c r="Z2396" s="18">
        <f t="shared" si="6421"/>
        <v>0</v>
      </c>
      <c r="AA2396" s="18">
        <f t="shared" si="6421"/>
        <v>0</v>
      </c>
      <c r="AB2396" s="18">
        <f t="shared" si="6421"/>
        <v>0</v>
      </c>
      <c r="AC2396" s="18">
        <f t="shared" ref="AC2396:AC2460" si="6422">T2396+W2396+Z2396</f>
        <v>211.1</v>
      </c>
      <c r="AD2396" s="18">
        <f t="shared" ref="AD2396:AD2460" si="6423">U2396+X2396+AA2396</f>
        <v>220.1</v>
      </c>
      <c r="AE2396" s="18">
        <f t="shared" ref="AE2396:AE2460" si="6424">V2396+Y2396+AB2396</f>
        <v>229</v>
      </c>
      <c r="AF2396" s="18">
        <f t="shared" si="6421"/>
        <v>0</v>
      </c>
      <c r="AG2396" s="18">
        <f t="shared" si="6421"/>
        <v>-220.1</v>
      </c>
      <c r="AH2396" s="18">
        <f t="shared" si="6421"/>
        <v>-229</v>
      </c>
      <c r="AI2396" s="18">
        <f t="shared" si="6293"/>
        <v>211.1</v>
      </c>
      <c r="AJ2396" s="18">
        <f t="shared" si="6294"/>
        <v>0</v>
      </c>
      <c r="AK2396" s="18">
        <f t="shared" si="6295"/>
        <v>0</v>
      </c>
      <c r="AL2396" s="18">
        <f t="shared" si="6421"/>
        <v>0</v>
      </c>
      <c r="AM2396" s="18">
        <f t="shared" si="6296"/>
        <v>211.1</v>
      </c>
      <c r="AN2396" s="18">
        <f t="shared" si="6421"/>
        <v>0</v>
      </c>
      <c r="AO2396" s="18">
        <f t="shared" si="6421"/>
        <v>0</v>
      </c>
      <c r="AP2396" s="18">
        <f t="shared" si="6421"/>
        <v>0</v>
      </c>
      <c r="AQ2396" s="18">
        <f t="shared" si="6387"/>
        <v>211.1</v>
      </c>
      <c r="AR2396" s="18">
        <f t="shared" si="6388"/>
        <v>0</v>
      </c>
      <c r="AS2396" s="18">
        <f t="shared" si="6389"/>
        <v>0</v>
      </c>
      <c r="AT2396" s="18">
        <f t="shared" si="6421"/>
        <v>0</v>
      </c>
      <c r="AU2396" s="18">
        <f t="shared" si="6421"/>
        <v>0</v>
      </c>
      <c r="AV2396" s="18">
        <f t="shared" si="6421"/>
        <v>0</v>
      </c>
      <c r="AW2396" s="18">
        <f t="shared" si="6390"/>
        <v>211.1</v>
      </c>
      <c r="AX2396" s="18">
        <f t="shared" si="6391"/>
        <v>0</v>
      </c>
      <c r="AY2396" s="18">
        <f t="shared" si="6392"/>
        <v>0</v>
      </c>
      <c r="AZ2396" s="18">
        <f t="shared" si="6421"/>
        <v>0</v>
      </c>
      <c r="BA2396" s="18">
        <f t="shared" si="6421"/>
        <v>0</v>
      </c>
      <c r="BB2396" s="18">
        <f t="shared" si="6421"/>
        <v>0</v>
      </c>
      <c r="BC2396" s="18">
        <f t="shared" si="6361"/>
        <v>211.1</v>
      </c>
      <c r="BD2396" s="18">
        <f t="shared" si="6362"/>
        <v>0</v>
      </c>
      <c r="BE2396" s="18">
        <f t="shared" si="6363"/>
        <v>0</v>
      </c>
      <c r="BF2396" s="18">
        <f t="shared" si="6421"/>
        <v>0</v>
      </c>
      <c r="BG2396" s="18">
        <f t="shared" si="6421"/>
        <v>0</v>
      </c>
      <c r="BH2396" s="18">
        <f t="shared" si="6421"/>
        <v>0</v>
      </c>
      <c r="BI2396" s="18">
        <f t="shared" si="6354"/>
        <v>211.1</v>
      </c>
      <c r="BJ2396" s="18">
        <f t="shared" si="6355"/>
        <v>0</v>
      </c>
      <c r="BK2396" s="18">
        <f t="shared" si="6356"/>
        <v>0</v>
      </c>
      <c r="BL2396" s="18">
        <f t="shared" si="6421"/>
        <v>0</v>
      </c>
      <c r="BM2396" s="18">
        <f t="shared" si="6421"/>
        <v>0</v>
      </c>
      <c r="BN2396" s="18">
        <f t="shared" si="6421"/>
        <v>0</v>
      </c>
      <c r="BO2396" s="18">
        <f t="shared" si="6285"/>
        <v>211.1</v>
      </c>
      <c r="BP2396" s="18">
        <f t="shared" si="6286"/>
        <v>0</v>
      </c>
      <c r="BQ2396" s="18">
        <f t="shared" si="6287"/>
        <v>0</v>
      </c>
      <c r="BR2396" s="18">
        <f t="shared" si="6421"/>
        <v>0</v>
      </c>
      <c r="BS2396" s="18">
        <f t="shared" si="6421"/>
        <v>0</v>
      </c>
      <c r="BT2396" s="18">
        <f t="shared" si="6421"/>
        <v>0</v>
      </c>
      <c r="BU2396" s="18">
        <f t="shared" si="6276"/>
        <v>211.1</v>
      </c>
      <c r="BV2396" s="18">
        <f t="shared" si="6277"/>
        <v>0</v>
      </c>
      <c r="BW2396" s="18">
        <f t="shared" si="6278"/>
        <v>0</v>
      </c>
      <c r="BX2396" s="18">
        <f t="shared" si="6421"/>
        <v>0</v>
      </c>
      <c r="BY2396" s="18">
        <f t="shared" si="6421"/>
        <v>0</v>
      </c>
      <c r="BZ2396" s="18">
        <f t="shared" si="6421"/>
        <v>0</v>
      </c>
      <c r="CA2396" s="18">
        <f t="shared" si="6393"/>
        <v>211.1</v>
      </c>
      <c r="CB2396" s="18">
        <f t="shared" si="6394"/>
        <v>0</v>
      </c>
      <c r="CC2396" s="18">
        <f t="shared" si="6395"/>
        <v>0</v>
      </c>
      <c r="CD2396" s="18">
        <f t="shared" si="6421"/>
        <v>0</v>
      </c>
      <c r="CE2396" s="27"/>
      <c r="CF2396" s="33"/>
    </row>
    <row r="2397" spans="1:84" ht="31.2" x14ac:dyDescent="0.3">
      <c r="A2397" s="41" t="s">
        <v>409</v>
      </c>
      <c r="B2397" s="39">
        <v>200</v>
      </c>
      <c r="C2397" s="41"/>
      <c r="D2397" s="41"/>
      <c r="E2397" s="14" t="s">
        <v>551</v>
      </c>
      <c r="F2397" s="18">
        <f t="shared" si="6419"/>
        <v>262.5</v>
      </c>
      <c r="G2397" s="18">
        <f t="shared" si="6419"/>
        <v>262.5</v>
      </c>
      <c r="H2397" s="18">
        <f t="shared" si="6419"/>
        <v>262.5</v>
      </c>
      <c r="I2397" s="18">
        <f t="shared" si="6419"/>
        <v>-51.4</v>
      </c>
      <c r="J2397" s="18">
        <f t="shared" si="6419"/>
        <v>-42.4</v>
      </c>
      <c r="K2397" s="18">
        <f t="shared" si="6419"/>
        <v>-33.5</v>
      </c>
      <c r="L2397" s="18">
        <f t="shared" si="6373"/>
        <v>211.1</v>
      </c>
      <c r="M2397" s="18">
        <f t="shared" si="6374"/>
        <v>220.1</v>
      </c>
      <c r="N2397" s="18">
        <f t="shared" si="6375"/>
        <v>229</v>
      </c>
      <c r="O2397" s="18">
        <f t="shared" si="6420"/>
        <v>0</v>
      </c>
      <c r="P2397" s="18">
        <f t="shared" si="6420"/>
        <v>0</v>
      </c>
      <c r="Q2397" s="18">
        <f t="shared" si="6420"/>
        <v>0</v>
      </c>
      <c r="R2397" s="18">
        <f t="shared" si="6420"/>
        <v>0</v>
      </c>
      <c r="S2397" s="18">
        <f t="shared" si="6420"/>
        <v>0</v>
      </c>
      <c r="T2397" s="18">
        <f t="shared" si="6282"/>
        <v>211.1</v>
      </c>
      <c r="U2397" s="18">
        <f t="shared" si="6283"/>
        <v>220.1</v>
      </c>
      <c r="V2397" s="18">
        <f t="shared" si="6284"/>
        <v>229</v>
      </c>
      <c r="W2397" s="18">
        <f t="shared" si="6421"/>
        <v>0</v>
      </c>
      <c r="X2397" s="18">
        <f t="shared" si="6421"/>
        <v>0</v>
      </c>
      <c r="Y2397" s="18">
        <f t="shared" si="6421"/>
        <v>0</v>
      </c>
      <c r="Z2397" s="18">
        <f t="shared" si="6421"/>
        <v>0</v>
      </c>
      <c r="AA2397" s="18">
        <f t="shared" si="6421"/>
        <v>0</v>
      </c>
      <c r="AB2397" s="18">
        <f t="shared" si="6421"/>
        <v>0</v>
      </c>
      <c r="AC2397" s="18">
        <f t="shared" si="6422"/>
        <v>211.1</v>
      </c>
      <c r="AD2397" s="18">
        <f t="shared" si="6423"/>
        <v>220.1</v>
      </c>
      <c r="AE2397" s="18">
        <f t="shared" si="6424"/>
        <v>229</v>
      </c>
      <c r="AF2397" s="18">
        <f t="shared" si="6421"/>
        <v>0</v>
      </c>
      <c r="AG2397" s="18">
        <f t="shared" si="6421"/>
        <v>-220.1</v>
      </c>
      <c r="AH2397" s="18">
        <f t="shared" si="6421"/>
        <v>-229</v>
      </c>
      <c r="AI2397" s="18">
        <f t="shared" si="6293"/>
        <v>211.1</v>
      </c>
      <c r="AJ2397" s="18">
        <f t="shared" si="6294"/>
        <v>0</v>
      </c>
      <c r="AK2397" s="18">
        <f t="shared" si="6295"/>
        <v>0</v>
      </c>
      <c r="AL2397" s="18">
        <f t="shared" si="6421"/>
        <v>0</v>
      </c>
      <c r="AM2397" s="18">
        <f t="shared" si="6296"/>
        <v>211.1</v>
      </c>
      <c r="AN2397" s="18">
        <f t="shared" si="6421"/>
        <v>0</v>
      </c>
      <c r="AO2397" s="18">
        <f t="shared" si="6421"/>
        <v>0</v>
      </c>
      <c r="AP2397" s="18">
        <f t="shared" si="6421"/>
        <v>0</v>
      </c>
      <c r="AQ2397" s="18">
        <f t="shared" si="6387"/>
        <v>211.1</v>
      </c>
      <c r="AR2397" s="18">
        <f t="shared" si="6388"/>
        <v>0</v>
      </c>
      <c r="AS2397" s="18">
        <f t="shared" si="6389"/>
        <v>0</v>
      </c>
      <c r="AT2397" s="18">
        <f t="shared" si="6421"/>
        <v>0</v>
      </c>
      <c r="AU2397" s="18">
        <f t="shared" si="6421"/>
        <v>0</v>
      </c>
      <c r="AV2397" s="18">
        <f t="shared" si="6421"/>
        <v>0</v>
      </c>
      <c r="AW2397" s="18">
        <f t="shared" si="6390"/>
        <v>211.1</v>
      </c>
      <c r="AX2397" s="18">
        <f t="shared" si="6391"/>
        <v>0</v>
      </c>
      <c r="AY2397" s="18">
        <f t="shared" si="6392"/>
        <v>0</v>
      </c>
      <c r="AZ2397" s="18">
        <f t="shared" si="6421"/>
        <v>0</v>
      </c>
      <c r="BA2397" s="18">
        <f t="shared" si="6421"/>
        <v>0</v>
      </c>
      <c r="BB2397" s="18">
        <f t="shared" si="6421"/>
        <v>0</v>
      </c>
      <c r="BC2397" s="18">
        <f t="shared" si="6361"/>
        <v>211.1</v>
      </c>
      <c r="BD2397" s="18">
        <f t="shared" si="6362"/>
        <v>0</v>
      </c>
      <c r="BE2397" s="18">
        <f t="shared" si="6363"/>
        <v>0</v>
      </c>
      <c r="BF2397" s="18">
        <f t="shared" si="6421"/>
        <v>0</v>
      </c>
      <c r="BG2397" s="18">
        <f t="shared" si="6421"/>
        <v>0</v>
      </c>
      <c r="BH2397" s="18">
        <f t="shared" si="6421"/>
        <v>0</v>
      </c>
      <c r="BI2397" s="18">
        <f t="shared" si="6354"/>
        <v>211.1</v>
      </c>
      <c r="BJ2397" s="18">
        <f t="shared" si="6355"/>
        <v>0</v>
      </c>
      <c r="BK2397" s="18">
        <f t="shared" si="6356"/>
        <v>0</v>
      </c>
      <c r="BL2397" s="18">
        <f t="shared" si="6421"/>
        <v>0</v>
      </c>
      <c r="BM2397" s="18">
        <f t="shared" si="6421"/>
        <v>0</v>
      </c>
      <c r="BN2397" s="18">
        <f t="shared" si="6421"/>
        <v>0</v>
      </c>
      <c r="BO2397" s="18">
        <f t="shared" si="6285"/>
        <v>211.1</v>
      </c>
      <c r="BP2397" s="18">
        <f t="shared" si="6286"/>
        <v>0</v>
      </c>
      <c r="BQ2397" s="18">
        <f t="shared" si="6287"/>
        <v>0</v>
      </c>
      <c r="BR2397" s="18">
        <f t="shared" si="6421"/>
        <v>0</v>
      </c>
      <c r="BS2397" s="18">
        <f t="shared" si="6421"/>
        <v>0</v>
      </c>
      <c r="BT2397" s="18">
        <f t="shared" si="6421"/>
        <v>0</v>
      </c>
      <c r="BU2397" s="18">
        <f t="shared" ref="BU2397:BU2460" si="6425">BO2397+BR2397</f>
        <v>211.1</v>
      </c>
      <c r="BV2397" s="18">
        <f t="shared" ref="BV2397:BV2460" si="6426">BP2397+BS2397</f>
        <v>0</v>
      </c>
      <c r="BW2397" s="18">
        <f t="shared" ref="BW2397:BW2460" si="6427">BQ2397+BT2397</f>
        <v>0</v>
      </c>
      <c r="BX2397" s="18">
        <f t="shared" si="6421"/>
        <v>0</v>
      </c>
      <c r="BY2397" s="18">
        <f t="shared" si="6421"/>
        <v>0</v>
      </c>
      <c r="BZ2397" s="18">
        <f t="shared" si="6421"/>
        <v>0</v>
      </c>
      <c r="CA2397" s="18">
        <f t="shared" si="6393"/>
        <v>211.1</v>
      </c>
      <c r="CB2397" s="18">
        <f t="shared" si="6394"/>
        <v>0</v>
      </c>
      <c r="CC2397" s="18">
        <f t="shared" si="6395"/>
        <v>0</v>
      </c>
      <c r="CD2397" s="18">
        <f t="shared" si="6421"/>
        <v>0</v>
      </c>
      <c r="CE2397" s="27"/>
      <c r="CF2397" s="33"/>
    </row>
    <row r="2398" spans="1:84" ht="46.8" x14ac:dyDescent="0.3">
      <c r="A2398" s="41" t="s">
        <v>409</v>
      </c>
      <c r="B2398" s="39">
        <v>240</v>
      </c>
      <c r="C2398" s="41"/>
      <c r="D2398" s="41"/>
      <c r="E2398" s="14" t="s">
        <v>559</v>
      </c>
      <c r="F2398" s="18">
        <f t="shared" si="6419"/>
        <v>262.5</v>
      </c>
      <c r="G2398" s="18">
        <f t="shared" si="6419"/>
        <v>262.5</v>
      </c>
      <c r="H2398" s="18">
        <f t="shared" si="6419"/>
        <v>262.5</v>
      </c>
      <c r="I2398" s="18">
        <f t="shared" si="6419"/>
        <v>-51.4</v>
      </c>
      <c r="J2398" s="18">
        <f t="shared" si="6419"/>
        <v>-42.4</v>
      </c>
      <c r="K2398" s="18">
        <f t="shared" si="6419"/>
        <v>-33.5</v>
      </c>
      <c r="L2398" s="18">
        <f t="shared" si="6373"/>
        <v>211.1</v>
      </c>
      <c r="M2398" s="18">
        <f t="shared" si="6374"/>
        <v>220.1</v>
      </c>
      <c r="N2398" s="18">
        <f t="shared" si="6375"/>
        <v>229</v>
      </c>
      <c r="O2398" s="18">
        <f t="shared" si="6420"/>
        <v>0</v>
      </c>
      <c r="P2398" s="18">
        <f t="shared" si="6420"/>
        <v>0</v>
      </c>
      <c r="Q2398" s="18">
        <f t="shared" si="6420"/>
        <v>0</v>
      </c>
      <c r="R2398" s="18">
        <f t="shared" si="6420"/>
        <v>0</v>
      </c>
      <c r="S2398" s="18">
        <f t="shared" si="6420"/>
        <v>0</v>
      </c>
      <c r="T2398" s="18">
        <f t="shared" si="6282"/>
        <v>211.1</v>
      </c>
      <c r="U2398" s="18">
        <f t="shared" si="6283"/>
        <v>220.1</v>
      </c>
      <c r="V2398" s="18">
        <f t="shared" si="6284"/>
        <v>229</v>
      </c>
      <c r="W2398" s="18">
        <f t="shared" si="6421"/>
        <v>0</v>
      </c>
      <c r="X2398" s="18">
        <f t="shared" si="6421"/>
        <v>0</v>
      </c>
      <c r="Y2398" s="18">
        <f t="shared" si="6421"/>
        <v>0</v>
      </c>
      <c r="Z2398" s="18">
        <f t="shared" si="6421"/>
        <v>0</v>
      </c>
      <c r="AA2398" s="18">
        <f t="shared" si="6421"/>
        <v>0</v>
      </c>
      <c r="AB2398" s="18">
        <f t="shared" si="6421"/>
        <v>0</v>
      </c>
      <c r="AC2398" s="18">
        <f t="shared" si="6422"/>
        <v>211.1</v>
      </c>
      <c r="AD2398" s="18">
        <f t="shared" si="6423"/>
        <v>220.1</v>
      </c>
      <c r="AE2398" s="18">
        <f t="shared" si="6424"/>
        <v>229</v>
      </c>
      <c r="AF2398" s="18">
        <f t="shared" si="6421"/>
        <v>0</v>
      </c>
      <c r="AG2398" s="18">
        <f t="shared" si="6421"/>
        <v>-220.1</v>
      </c>
      <c r="AH2398" s="18">
        <f t="shared" si="6421"/>
        <v>-229</v>
      </c>
      <c r="AI2398" s="18">
        <f t="shared" si="6293"/>
        <v>211.1</v>
      </c>
      <c r="AJ2398" s="18">
        <f t="shared" si="6294"/>
        <v>0</v>
      </c>
      <c r="AK2398" s="18">
        <f t="shared" si="6295"/>
        <v>0</v>
      </c>
      <c r="AL2398" s="18">
        <f t="shared" si="6421"/>
        <v>0</v>
      </c>
      <c r="AM2398" s="18">
        <f t="shared" si="6296"/>
        <v>211.1</v>
      </c>
      <c r="AN2398" s="18">
        <f t="shared" si="6421"/>
        <v>0</v>
      </c>
      <c r="AO2398" s="18">
        <f t="shared" si="6421"/>
        <v>0</v>
      </c>
      <c r="AP2398" s="18">
        <f t="shared" si="6421"/>
        <v>0</v>
      </c>
      <c r="AQ2398" s="18">
        <f t="shared" si="6387"/>
        <v>211.1</v>
      </c>
      <c r="AR2398" s="18">
        <f t="shared" si="6388"/>
        <v>0</v>
      </c>
      <c r="AS2398" s="18">
        <f t="shared" si="6389"/>
        <v>0</v>
      </c>
      <c r="AT2398" s="18">
        <f t="shared" si="6421"/>
        <v>0</v>
      </c>
      <c r="AU2398" s="18">
        <f t="shared" si="6421"/>
        <v>0</v>
      </c>
      <c r="AV2398" s="18">
        <f t="shared" si="6421"/>
        <v>0</v>
      </c>
      <c r="AW2398" s="18">
        <f t="shared" si="6390"/>
        <v>211.1</v>
      </c>
      <c r="AX2398" s="18">
        <f t="shared" si="6391"/>
        <v>0</v>
      </c>
      <c r="AY2398" s="18">
        <f t="shared" si="6392"/>
        <v>0</v>
      </c>
      <c r="AZ2398" s="18">
        <f t="shared" si="6421"/>
        <v>0</v>
      </c>
      <c r="BA2398" s="18">
        <f t="shared" si="6421"/>
        <v>0</v>
      </c>
      <c r="BB2398" s="18">
        <f t="shared" si="6421"/>
        <v>0</v>
      </c>
      <c r="BC2398" s="18">
        <f t="shared" si="6361"/>
        <v>211.1</v>
      </c>
      <c r="BD2398" s="18">
        <f t="shared" si="6362"/>
        <v>0</v>
      </c>
      <c r="BE2398" s="18">
        <f t="shared" si="6363"/>
        <v>0</v>
      </c>
      <c r="BF2398" s="18">
        <f t="shared" si="6421"/>
        <v>0</v>
      </c>
      <c r="BG2398" s="18">
        <f t="shared" si="6421"/>
        <v>0</v>
      </c>
      <c r="BH2398" s="18">
        <f t="shared" si="6421"/>
        <v>0</v>
      </c>
      <c r="BI2398" s="18">
        <f t="shared" si="6354"/>
        <v>211.1</v>
      </c>
      <c r="BJ2398" s="18">
        <f t="shared" si="6355"/>
        <v>0</v>
      </c>
      <c r="BK2398" s="18">
        <f t="shared" si="6356"/>
        <v>0</v>
      </c>
      <c r="BL2398" s="18">
        <f t="shared" si="6421"/>
        <v>0</v>
      </c>
      <c r="BM2398" s="18">
        <f t="shared" si="6421"/>
        <v>0</v>
      </c>
      <c r="BN2398" s="18">
        <f t="shared" si="6421"/>
        <v>0</v>
      </c>
      <c r="BO2398" s="18">
        <f t="shared" si="6285"/>
        <v>211.1</v>
      </c>
      <c r="BP2398" s="18">
        <f t="shared" si="6286"/>
        <v>0</v>
      </c>
      <c r="BQ2398" s="18">
        <f t="shared" si="6287"/>
        <v>0</v>
      </c>
      <c r="BR2398" s="18">
        <f t="shared" si="6421"/>
        <v>0</v>
      </c>
      <c r="BS2398" s="18">
        <f t="shared" si="6421"/>
        <v>0</v>
      </c>
      <c r="BT2398" s="18">
        <f t="shared" si="6421"/>
        <v>0</v>
      </c>
      <c r="BU2398" s="18">
        <f t="shared" si="6425"/>
        <v>211.1</v>
      </c>
      <c r="BV2398" s="18">
        <f t="shared" si="6426"/>
        <v>0</v>
      </c>
      <c r="BW2398" s="18">
        <f t="shared" si="6427"/>
        <v>0</v>
      </c>
      <c r="BX2398" s="18">
        <f t="shared" si="6421"/>
        <v>0</v>
      </c>
      <c r="BY2398" s="18">
        <f t="shared" si="6421"/>
        <v>0</v>
      </c>
      <c r="BZ2398" s="18">
        <f t="shared" si="6421"/>
        <v>0</v>
      </c>
      <c r="CA2398" s="18">
        <f t="shared" si="6393"/>
        <v>211.1</v>
      </c>
      <c r="CB2398" s="18">
        <f t="shared" si="6394"/>
        <v>0</v>
      </c>
      <c r="CC2398" s="18">
        <f t="shared" si="6395"/>
        <v>0</v>
      </c>
      <c r="CD2398" s="18">
        <f t="shared" si="6421"/>
        <v>0</v>
      </c>
      <c r="CE2398" s="27"/>
      <c r="CF2398" s="33"/>
    </row>
    <row r="2399" spans="1:84" ht="31.2" x14ac:dyDescent="0.3">
      <c r="A2399" s="41" t="s">
        <v>409</v>
      </c>
      <c r="B2399" s="39">
        <v>240</v>
      </c>
      <c r="C2399" s="41" t="s">
        <v>149</v>
      </c>
      <c r="D2399" s="41" t="s">
        <v>244</v>
      </c>
      <c r="E2399" s="14" t="s">
        <v>524</v>
      </c>
      <c r="F2399" s="18">
        <v>262.5</v>
      </c>
      <c r="G2399" s="18">
        <v>262.5</v>
      </c>
      <c r="H2399" s="18">
        <v>262.5</v>
      </c>
      <c r="I2399" s="23">
        <v>-51.4</v>
      </c>
      <c r="J2399" s="23">
        <v>-42.4</v>
      </c>
      <c r="K2399" s="23">
        <v>-33.5</v>
      </c>
      <c r="L2399" s="23">
        <f t="shared" si="6373"/>
        <v>211.1</v>
      </c>
      <c r="M2399" s="23">
        <f t="shared" si="6374"/>
        <v>220.1</v>
      </c>
      <c r="N2399" s="23">
        <f t="shared" si="6375"/>
        <v>229</v>
      </c>
      <c r="O2399" s="18"/>
      <c r="P2399" s="18"/>
      <c r="Q2399" s="18"/>
      <c r="R2399" s="18"/>
      <c r="S2399" s="18"/>
      <c r="T2399" s="18">
        <f t="shared" si="6282"/>
        <v>211.1</v>
      </c>
      <c r="U2399" s="18">
        <f t="shared" si="6283"/>
        <v>220.1</v>
      </c>
      <c r="V2399" s="18">
        <f t="shared" si="6284"/>
        <v>229</v>
      </c>
      <c r="W2399" s="18"/>
      <c r="X2399" s="18"/>
      <c r="Y2399" s="18"/>
      <c r="Z2399" s="18"/>
      <c r="AA2399" s="18"/>
      <c r="AB2399" s="18"/>
      <c r="AC2399" s="18">
        <f t="shared" si="6422"/>
        <v>211.1</v>
      </c>
      <c r="AD2399" s="18">
        <f t="shared" si="6423"/>
        <v>220.1</v>
      </c>
      <c r="AE2399" s="18">
        <f t="shared" si="6424"/>
        <v>229</v>
      </c>
      <c r="AF2399" s="18"/>
      <c r="AG2399" s="18">
        <v>-220.1</v>
      </c>
      <c r="AH2399" s="18">
        <v>-229</v>
      </c>
      <c r="AI2399" s="18">
        <f t="shared" si="6293"/>
        <v>211.1</v>
      </c>
      <c r="AJ2399" s="18">
        <f t="shared" si="6294"/>
        <v>0</v>
      </c>
      <c r="AK2399" s="18">
        <f t="shared" si="6295"/>
        <v>0</v>
      </c>
      <c r="AL2399" s="18"/>
      <c r="AM2399" s="18">
        <f t="shared" si="6296"/>
        <v>211.1</v>
      </c>
      <c r="AN2399" s="18"/>
      <c r="AO2399" s="18"/>
      <c r="AP2399" s="18"/>
      <c r="AQ2399" s="18">
        <f t="shared" si="6387"/>
        <v>211.1</v>
      </c>
      <c r="AR2399" s="18">
        <f t="shared" si="6388"/>
        <v>0</v>
      </c>
      <c r="AS2399" s="18">
        <f t="shared" si="6389"/>
        <v>0</v>
      </c>
      <c r="AT2399" s="18"/>
      <c r="AU2399" s="18"/>
      <c r="AV2399" s="18"/>
      <c r="AW2399" s="18">
        <f t="shared" si="6390"/>
        <v>211.1</v>
      </c>
      <c r="AX2399" s="18">
        <f t="shared" si="6391"/>
        <v>0</v>
      </c>
      <c r="AY2399" s="18">
        <f t="shared" si="6392"/>
        <v>0</v>
      </c>
      <c r="AZ2399" s="18"/>
      <c r="BA2399" s="18"/>
      <c r="BB2399" s="18"/>
      <c r="BC2399" s="18">
        <f t="shared" si="6361"/>
        <v>211.1</v>
      </c>
      <c r="BD2399" s="18">
        <f t="shared" si="6362"/>
        <v>0</v>
      </c>
      <c r="BE2399" s="18">
        <f t="shared" si="6363"/>
        <v>0</v>
      </c>
      <c r="BF2399" s="18"/>
      <c r="BG2399" s="18"/>
      <c r="BH2399" s="18"/>
      <c r="BI2399" s="18">
        <f t="shared" si="6354"/>
        <v>211.1</v>
      </c>
      <c r="BJ2399" s="18">
        <f t="shared" si="6355"/>
        <v>0</v>
      </c>
      <c r="BK2399" s="18">
        <f t="shared" si="6356"/>
        <v>0</v>
      </c>
      <c r="BL2399" s="18"/>
      <c r="BM2399" s="18"/>
      <c r="BN2399" s="18"/>
      <c r="BO2399" s="18">
        <f t="shared" si="6285"/>
        <v>211.1</v>
      </c>
      <c r="BP2399" s="18">
        <f t="shared" si="6286"/>
        <v>0</v>
      </c>
      <c r="BQ2399" s="18">
        <f t="shared" si="6287"/>
        <v>0</v>
      </c>
      <c r="BR2399" s="18"/>
      <c r="BS2399" s="18"/>
      <c r="BT2399" s="18"/>
      <c r="BU2399" s="18">
        <f t="shared" si="6425"/>
        <v>211.1</v>
      </c>
      <c r="BV2399" s="18">
        <f t="shared" si="6426"/>
        <v>0</v>
      </c>
      <c r="BW2399" s="18">
        <f t="shared" si="6427"/>
        <v>0</v>
      </c>
      <c r="BX2399" s="18"/>
      <c r="BY2399" s="18"/>
      <c r="BZ2399" s="18"/>
      <c r="CA2399" s="18">
        <f t="shared" si="6393"/>
        <v>211.1</v>
      </c>
      <c r="CB2399" s="18">
        <f t="shared" si="6394"/>
        <v>0</v>
      </c>
      <c r="CC2399" s="18">
        <f t="shared" si="6395"/>
        <v>0</v>
      </c>
      <c r="CD2399" s="18"/>
      <c r="CE2399" s="27"/>
      <c r="CF2399" s="33">
        <v>113</v>
      </c>
    </row>
    <row r="2400" spans="1:84" ht="31.2" x14ac:dyDescent="0.3">
      <c r="A2400" s="41" t="s">
        <v>410</v>
      </c>
      <c r="B2400" s="39"/>
      <c r="C2400" s="41"/>
      <c r="D2400" s="41"/>
      <c r="E2400" s="14" t="s">
        <v>732</v>
      </c>
      <c r="F2400" s="18">
        <f t="shared" ref="F2400:K2400" si="6428">F2401+F2404</f>
        <v>750.09999999999991</v>
      </c>
      <c r="G2400" s="18">
        <f t="shared" si="6428"/>
        <v>750.09999999999991</v>
      </c>
      <c r="H2400" s="18">
        <f t="shared" si="6428"/>
        <v>750.09999999999991</v>
      </c>
      <c r="I2400" s="18">
        <f t="shared" si="6428"/>
        <v>0</v>
      </c>
      <c r="J2400" s="18">
        <f t="shared" si="6428"/>
        <v>0</v>
      </c>
      <c r="K2400" s="18">
        <f t="shared" si="6428"/>
        <v>0</v>
      </c>
      <c r="L2400" s="18">
        <f t="shared" si="6373"/>
        <v>750.09999999999991</v>
      </c>
      <c r="M2400" s="18">
        <f t="shared" si="6374"/>
        <v>750.09999999999991</v>
      </c>
      <c r="N2400" s="18">
        <f t="shared" si="6375"/>
        <v>750.09999999999991</v>
      </c>
      <c r="O2400" s="18">
        <f t="shared" ref="O2400:S2400" si="6429">O2401+O2404</f>
        <v>0</v>
      </c>
      <c r="P2400" s="18">
        <f t="shared" si="6429"/>
        <v>0</v>
      </c>
      <c r="Q2400" s="18">
        <f t="shared" si="6429"/>
        <v>0</v>
      </c>
      <c r="R2400" s="18">
        <f t="shared" si="6429"/>
        <v>0</v>
      </c>
      <c r="S2400" s="18">
        <f t="shared" si="6429"/>
        <v>0</v>
      </c>
      <c r="T2400" s="18">
        <f t="shared" si="6282"/>
        <v>750.09999999999991</v>
      </c>
      <c r="U2400" s="18">
        <f t="shared" si="6283"/>
        <v>750.09999999999991</v>
      </c>
      <c r="V2400" s="18">
        <f t="shared" si="6284"/>
        <v>750.09999999999991</v>
      </c>
      <c r="W2400" s="18">
        <f t="shared" ref="W2400:CD2400" si="6430">W2401+W2404</f>
        <v>0</v>
      </c>
      <c r="X2400" s="18">
        <f t="shared" ref="X2400:AB2400" si="6431">X2401+X2404</f>
        <v>0</v>
      </c>
      <c r="Y2400" s="18">
        <f t="shared" si="6431"/>
        <v>0</v>
      </c>
      <c r="Z2400" s="18">
        <f t="shared" si="6431"/>
        <v>0</v>
      </c>
      <c r="AA2400" s="18">
        <f t="shared" si="6431"/>
        <v>0</v>
      </c>
      <c r="AB2400" s="18">
        <f t="shared" si="6431"/>
        <v>0</v>
      </c>
      <c r="AC2400" s="18">
        <f t="shared" si="6422"/>
        <v>750.09999999999991</v>
      </c>
      <c r="AD2400" s="18">
        <f t="shared" si="6423"/>
        <v>750.09999999999991</v>
      </c>
      <c r="AE2400" s="18">
        <f t="shared" si="6424"/>
        <v>750.09999999999991</v>
      </c>
      <c r="AF2400" s="18">
        <f t="shared" ref="AF2400:AH2400" si="6432">AF2401+AF2404</f>
        <v>0</v>
      </c>
      <c r="AG2400" s="18">
        <f t="shared" si="6432"/>
        <v>0</v>
      </c>
      <c r="AH2400" s="18">
        <f t="shared" si="6432"/>
        <v>0</v>
      </c>
      <c r="AI2400" s="18">
        <f t="shared" si="6293"/>
        <v>750.09999999999991</v>
      </c>
      <c r="AJ2400" s="18">
        <f t="shared" si="6294"/>
        <v>750.09999999999991</v>
      </c>
      <c r="AK2400" s="18">
        <f t="shared" si="6295"/>
        <v>750.09999999999991</v>
      </c>
      <c r="AL2400" s="18">
        <f t="shared" ref="AL2400" si="6433">AL2401+AL2404</f>
        <v>0</v>
      </c>
      <c r="AM2400" s="18">
        <f t="shared" si="6296"/>
        <v>750.09999999999991</v>
      </c>
      <c r="AN2400" s="18">
        <f t="shared" ref="AN2400:AP2400" si="6434">AN2401+AN2404</f>
        <v>0</v>
      </c>
      <c r="AO2400" s="18">
        <f t="shared" si="6434"/>
        <v>0</v>
      </c>
      <c r="AP2400" s="18">
        <f t="shared" si="6434"/>
        <v>0</v>
      </c>
      <c r="AQ2400" s="18">
        <f t="shared" si="6387"/>
        <v>750.09999999999991</v>
      </c>
      <c r="AR2400" s="18">
        <f t="shared" si="6388"/>
        <v>750.09999999999991</v>
      </c>
      <c r="AS2400" s="18">
        <f t="shared" si="6389"/>
        <v>750.09999999999991</v>
      </c>
      <c r="AT2400" s="18">
        <f t="shared" ref="AT2400:AV2400" si="6435">AT2401+AT2404</f>
        <v>0</v>
      </c>
      <c r="AU2400" s="18">
        <f t="shared" si="6435"/>
        <v>0</v>
      </c>
      <c r="AV2400" s="18">
        <f t="shared" si="6435"/>
        <v>0</v>
      </c>
      <c r="AW2400" s="18">
        <f t="shared" si="6390"/>
        <v>750.09999999999991</v>
      </c>
      <c r="AX2400" s="18">
        <f t="shared" si="6391"/>
        <v>750.09999999999991</v>
      </c>
      <c r="AY2400" s="18">
        <f t="shared" si="6392"/>
        <v>750.09999999999991</v>
      </c>
      <c r="AZ2400" s="18">
        <f t="shared" ref="AZ2400:BB2400" si="6436">AZ2401+AZ2404</f>
        <v>0</v>
      </c>
      <c r="BA2400" s="18">
        <f t="shared" si="6436"/>
        <v>0</v>
      </c>
      <c r="BB2400" s="18">
        <f t="shared" si="6436"/>
        <v>0</v>
      </c>
      <c r="BC2400" s="18">
        <f t="shared" si="6361"/>
        <v>750.09999999999991</v>
      </c>
      <c r="BD2400" s="18">
        <f t="shared" si="6362"/>
        <v>750.09999999999991</v>
      </c>
      <c r="BE2400" s="18">
        <f t="shared" si="6363"/>
        <v>750.09999999999991</v>
      </c>
      <c r="BF2400" s="18">
        <f t="shared" ref="BF2400:BH2400" si="6437">BF2401+BF2404</f>
        <v>0</v>
      </c>
      <c r="BG2400" s="18">
        <f t="shared" si="6437"/>
        <v>0</v>
      </c>
      <c r="BH2400" s="18">
        <f t="shared" si="6437"/>
        <v>0</v>
      </c>
      <c r="BI2400" s="18">
        <f t="shared" si="6354"/>
        <v>750.09999999999991</v>
      </c>
      <c r="BJ2400" s="18">
        <f t="shared" si="6355"/>
        <v>750.09999999999991</v>
      </c>
      <c r="BK2400" s="18">
        <f t="shared" si="6356"/>
        <v>750.09999999999991</v>
      </c>
      <c r="BL2400" s="18">
        <f t="shared" ref="BL2400:BN2400" si="6438">BL2401+BL2404</f>
        <v>0</v>
      </c>
      <c r="BM2400" s="18">
        <f t="shared" si="6438"/>
        <v>0</v>
      </c>
      <c r="BN2400" s="18">
        <f t="shared" si="6438"/>
        <v>0</v>
      </c>
      <c r="BO2400" s="18">
        <f t="shared" ref="BO2400:BO2463" si="6439">BI2400+BL2400</f>
        <v>750.09999999999991</v>
      </c>
      <c r="BP2400" s="18">
        <f t="shared" ref="BP2400:BP2463" si="6440">BJ2400+BM2400</f>
        <v>750.09999999999991</v>
      </c>
      <c r="BQ2400" s="18">
        <f t="shared" ref="BQ2400:BQ2463" si="6441">BK2400+BN2400</f>
        <v>750.09999999999991</v>
      </c>
      <c r="BR2400" s="18">
        <f t="shared" ref="BR2400:BT2400" si="6442">BR2401+BR2404</f>
        <v>0</v>
      </c>
      <c r="BS2400" s="18">
        <f t="shared" si="6442"/>
        <v>0</v>
      </c>
      <c r="BT2400" s="18">
        <f t="shared" si="6442"/>
        <v>0</v>
      </c>
      <c r="BU2400" s="18">
        <f t="shared" si="6425"/>
        <v>750.09999999999991</v>
      </c>
      <c r="BV2400" s="18">
        <f t="shared" si="6426"/>
        <v>750.09999999999991</v>
      </c>
      <c r="BW2400" s="18">
        <f t="shared" si="6427"/>
        <v>750.09999999999991</v>
      </c>
      <c r="BX2400" s="18">
        <f t="shared" ref="BX2400:BZ2400" si="6443">BX2401+BX2404</f>
        <v>-391.09999999999997</v>
      </c>
      <c r="BY2400" s="18">
        <f t="shared" si="6443"/>
        <v>0</v>
      </c>
      <c r="BZ2400" s="18">
        <f t="shared" si="6443"/>
        <v>0</v>
      </c>
      <c r="CA2400" s="18">
        <f t="shared" si="6393"/>
        <v>358.99999999999994</v>
      </c>
      <c r="CB2400" s="18">
        <f t="shared" si="6394"/>
        <v>750.09999999999991</v>
      </c>
      <c r="CC2400" s="18">
        <f t="shared" si="6395"/>
        <v>750.09999999999991</v>
      </c>
      <c r="CD2400" s="18">
        <f t="shared" si="6430"/>
        <v>0</v>
      </c>
      <c r="CE2400" s="27"/>
      <c r="CF2400" s="33"/>
    </row>
    <row r="2401" spans="1:119" ht="31.2" x14ac:dyDescent="0.3">
      <c r="A2401" s="41" t="s">
        <v>410</v>
      </c>
      <c r="B2401" s="39">
        <v>200</v>
      </c>
      <c r="C2401" s="41"/>
      <c r="D2401" s="41"/>
      <c r="E2401" s="14" t="s">
        <v>551</v>
      </c>
      <c r="F2401" s="18">
        <f t="shared" ref="F2401:K2402" si="6444">F2402</f>
        <v>480.9</v>
      </c>
      <c r="G2401" s="18">
        <f t="shared" si="6444"/>
        <v>480.9</v>
      </c>
      <c r="H2401" s="18">
        <f t="shared" si="6444"/>
        <v>480.9</v>
      </c>
      <c r="I2401" s="18">
        <f t="shared" si="6444"/>
        <v>0</v>
      </c>
      <c r="J2401" s="18">
        <f t="shared" si="6444"/>
        <v>0</v>
      </c>
      <c r="K2401" s="18">
        <f t="shared" si="6444"/>
        <v>0</v>
      </c>
      <c r="L2401" s="18">
        <f t="shared" si="6373"/>
        <v>480.9</v>
      </c>
      <c r="M2401" s="18">
        <f t="shared" si="6374"/>
        <v>480.9</v>
      </c>
      <c r="N2401" s="18">
        <f t="shared" si="6375"/>
        <v>480.9</v>
      </c>
      <c r="O2401" s="18">
        <f t="shared" ref="O2401:S2402" si="6445">O2402</f>
        <v>0</v>
      </c>
      <c r="P2401" s="18">
        <f t="shared" si="6445"/>
        <v>0</v>
      </c>
      <c r="Q2401" s="18">
        <f t="shared" si="6445"/>
        <v>0</v>
      </c>
      <c r="R2401" s="18">
        <f t="shared" si="6445"/>
        <v>0</v>
      </c>
      <c r="S2401" s="18">
        <f t="shared" si="6445"/>
        <v>0</v>
      </c>
      <c r="T2401" s="18">
        <f t="shared" si="6282"/>
        <v>480.9</v>
      </c>
      <c r="U2401" s="18">
        <f t="shared" si="6283"/>
        <v>480.9</v>
      </c>
      <c r="V2401" s="18">
        <f t="shared" si="6284"/>
        <v>480.9</v>
      </c>
      <c r="W2401" s="18">
        <f t="shared" ref="W2401:CD2402" si="6446">W2402</f>
        <v>0</v>
      </c>
      <c r="X2401" s="18">
        <f t="shared" si="6446"/>
        <v>0</v>
      </c>
      <c r="Y2401" s="18">
        <f t="shared" si="6446"/>
        <v>0</v>
      </c>
      <c r="Z2401" s="18">
        <f t="shared" si="6446"/>
        <v>0</v>
      </c>
      <c r="AA2401" s="18">
        <f t="shared" si="6446"/>
        <v>0</v>
      </c>
      <c r="AB2401" s="18">
        <f t="shared" si="6446"/>
        <v>0</v>
      </c>
      <c r="AC2401" s="18">
        <f t="shared" si="6422"/>
        <v>480.9</v>
      </c>
      <c r="AD2401" s="18">
        <f t="shared" si="6423"/>
        <v>480.9</v>
      </c>
      <c r="AE2401" s="18">
        <f t="shared" si="6424"/>
        <v>480.9</v>
      </c>
      <c r="AF2401" s="18">
        <f t="shared" si="6446"/>
        <v>0</v>
      </c>
      <c r="AG2401" s="18">
        <f t="shared" si="6446"/>
        <v>0</v>
      </c>
      <c r="AH2401" s="18">
        <f t="shared" si="6446"/>
        <v>0</v>
      </c>
      <c r="AI2401" s="18">
        <f t="shared" si="6293"/>
        <v>480.9</v>
      </c>
      <c r="AJ2401" s="18">
        <f t="shared" si="6294"/>
        <v>480.9</v>
      </c>
      <c r="AK2401" s="18">
        <f t="shared" si="6295"/>
        <v>480.9</v>
      </c>
      <c r="AL2401" s="18">
        <f t="shared" si="6446"/>
        <v>0</v>
      </c>
      <c r="AM2401" s="18">
        <f t="shared" si="6296"/>
        <v>480.9</v>
      </c>
      <c r="AN2401" s="18">
        <f t="shared" si="6446"/>
        <v>0</v>
      </c>
      <c r="AO2401" s="18">
        <f t="shared" si="6446"/>
        <v>0</v>
      </c>
      <c r="AP2401" s="18">
        <f t="shared" si="6446"/>
        <v>0</v>
      </c>
      <c r="AQ2401" s="18">
        <f t="shared" si="6387"/>
        <v>480.9</v>
      </c>
      <c r="AR2401" s="18">
        <f t="shared" si="6388"/>
        <v>480.9</v>
      </c>
      <c r="AS2401" s="18">
        <f t="shared" si="6389"/>
        <v>480.9</v>
      </c>
      <c r="AT2401" s="18">
        <f t="shared" si="6446"/>
        <v>0</v>
      </c>
      <c r="AU2401" s="18">
        <f t="shared" si="6446"/>
        <v>0</v>
      </c>
      <c r="AV2401" s="18">
        <f t="shared" si="6446"/>
        <v>0</v>
      </c>
      <c r="AW2401" s="18">
        <f t="shared" si="6390"/>
        <v>480.9</v>
      </c>
      <c r="AX2401" s="18">
        <f t="shared" si="6391"/>
        <v>480.9</v>
      </c>
      <c r="AY2401" s="18">
        <f t="shared" si="6392"/>
        <v>480.9</v>
      </c>
      <c r="AZ2401" s="18">
        <f t="shared" si="6446"/>
        <v>0</v>
      </c>
      <c r="BA2401" s="18">
        <f t="shared" si="6446"/>
        <v>0</v>
      </c>
      <c r="BB2401" s="18">
        <f t="shared" si="6446"/>
        <v>0</v>
      </c>
      <c r="BC2401" s="18">
        <f t="shared" si="6361"/>
        <v>480.9</v>
      </c>
      <c r="BD2401" s="18">
        <f t="shared" si="6362"/>
        <v>480.9</v>
      </c>
      <c r="BE2401" s="18">
        <f t="shared" si="6363"/>
        <v>480.9</v>
      </c>
      <c r="BF2401" s="18">
        <f t="shared" si="6446"/>
        <v>0</v>
      </c>
      <c r="BG2401" s="18">
        <f t="shared" si="6446"/>
        <v>0</v>
      </c>
      <c r="BH2401" s="18">
        <f t="shared" si="6446"/>
        <v>0</v>
      </c>
      <c r="BI2401" s="18">
        <f t="shared" si="6354"/>
        <v>480.9</v>
      </c>
      <c r="BJ2401" s="18">
        <f t="shared" si="6355"/>
        <v>480.9</v>
      </c>
      <c r="BK2401" s="18">
        <f t="shared" si="6356"/>
        <v>480.9</v>
      </c>
      <c r="BL2401" s="18">
        <f t="shared" si="6446"/>
        <v>0</v>
      </c>
      <c r="BM2401" s="18">
        <f t="shared" si="6446"/>
        <v>0</v>
      </c>
      <c r="BN2401" s="18">
        <f t="shared" si="6446"/>
        <v>0</v>
      </c>
      <c r="BO2401" s="18">
        <f t="shared" si="6439"/>
        <v>480.9</v>
      </c>
      <c r="BP2401" s="18">
        <f t="shared" si="6440"/>
        <v>480.9</v>
      </c>
      <c r="BQ2401" s="18">
        <f t="shared" si="6441"/>
        <v>480.9</v>
      </c>
      <c r="BR2401" s="18">
        <f t="shared" si="6446"/>
        <v>0</v>
      </c>
      <c r="BS2401" s="18">
        <f t="shared" si="6446"/>
        <v>0</v>
      </c>
      <c r="BT2401" s="18">
        <f t="shared" si="6446"/>
        <v>0</v>
      </c>
      <c r="BU2401" s="18">
        <f t="shared" si="6425"/>
        <v>480.9</v>
      </c>
      <c r="BV2401" s="18">
        <f t="shared" si="6426"/>
        <v>480.9</v>
      </c>
      <c r="BW2401" s="18">
        <f t="shared" si="6427"/>
        <v>480.9</v>
      </c>
      <c r="BX2401" s="18">
        <f t="shared" si="6446"/>
        <v>-290.89999999999998</v>
      </c>
      <c r="BY2401" s="18">
        <f t="shared" si="6446"/>
        <v>0</v>
      </c>
      <c r="BZ2401" s="18">
        <f t="shared" si="6446"/>
        <v>0</v>
      </c>
      <c r="CA2401" s="18">
        <f t="shared" si="6393"/>
        <v>190</v>
      </c>
      <c r="CB2401" s="18">
        <f t="shared" si="6394"/>
        <v>480.9</v>
      </c>
      <c r="CC2401" s="18">
        <f t="shared" si="6395"/>
        <v>480.9</v>
      </c>
      <c r="CD2401" s="18">
        <f t="shared" si="6446"/>
        <v>0</v>
      </c>
      <c r="CE2401" s="27"/>
      <c r="CF2401" s="33"/>
    </row>
    <row r="2402" spans="1:119" ht="46.8" x14ac:dyDescent="0.3">
      <c r="A2402" s="41" t="s">
        <v>410</v>
      </c>
      <c r="B2402" s="39">
        <v>240</v>
      </c>
      <c r="C2402" s="41"/>
      <c r="D2402" s="41"/>
      <c r="E2402" s="14" t="s">
        <v>559</v>
      </c>
      <c r="F2402" s="18">
        <f t="shared" si="6444"/>
        <v>480.9</v>
      </c>
      <c r="G2402" s="18">
        <f t="shared" si="6444"/>
        <v>480.9</v>
      </c>
      <c r="H2402" s="18">
        <f t="shared" si="6444"/>
        <v>480.9</v>
      </c>
      <c r="I2402" s="18">
        <f t="shared" si="6444"/>
        <v>0</v>
      </c>
      <c r="J2402" s="18">
        <f t="shared" si="6444"/>
        <v>0</v>
      </c>
      <c r="K2402" s="18">
        <f t="shared" si="6444"/>
        <v>0</v>
      </c>
      <c r="L2402" s="18">
        <f t="shared" si="6373"/>
        <v>480.9</v>
      </c>
      <c r="M2402" s="18">
        <f t="shared" si="6374"/>
        <v>480.9</v>
      </c>
      <c r="N2402" s="18">
        <f t="shared" si="6375"/>
        <v>480.9</v>
      </c>
      <c r="O2402" s="18">
        <f t="shared" si="6445"/>
        <v>0</v>
      </c>
      <c r="P2402" s="18">
        <f t="shared" si="6445"/>
        <v>0</v>
      </c>
      <c r="Q2402" s="18">
        <f t="shared" si="6445"/>
        <v>0</v>
      </c>
      <c r="R2402" s="18">
        <f t="shared" si="6445"/>
        <v>0</v>
      </c>
      <c r="S2402" s="18">
        <f t="shared" si="6445"/>
        <v>0</v>
      </c>
      <c r="T2402" s="18">
        <f t="shared" si="6282"/>
        <v>480.9</v>
      </c>
      <c r="U2402" s="18">
        <f t="shared" si="6283"/>
        <v>480.9</v>
      </c>
      <c r="V2402" s="18">
        <f t="shared" si="6284"/>
        <v>480.9</v>
      </c>
      <c r="W2402" s="18">
        <f t="shared" si="6446"/>
        <v>0</v>
      </c>
      <c r="X2402" s="18">
        <f t="shared" si="6446"/>
        <v>0</v>
      </c>
      <c r="Y2402" s="18">
        <f t="shared" si="6446"/>
        <v>0</v>
      </c>
      <c r="Z2402" s="18">
        <f t="shared" si="6446"/>
        <v>0</v>
      </c>
      <c r="AA2402" s="18">
        <f t="shared" si="6446"/>
        <v>0</v>
      </c>
      <c r="AB2402" s="18">
        <f t="shared" si="6446"/>
        <v>0</v>
      </c>
      <c r="AC2402" s="18">
        <f t="shared" si="6422"/>
        <v>480.9</v>
      </c>
      <c r="AD2402" s="18">
        <f t="shared" si="6423"/>
        <v>480.9</v>
      </c>
      <c r="AE2402" s="18">
        <f t="shared" si="6424"/>
        <v>480.9</v>
      </c>
      <c r="AF2402" s="18">
        <f t="shared" si="6446"/>
        <v>0</v>
      </c>
      <c r="AG2402" s="18">
        <f t="shared" si="6446"/>
        <v>0</v>
      </c>
      <c r="AH2402" s="18">
        <f t="shared" si="6446"/>
        <v>0</v>
      </c>
      <c r="AI2402" s="18">
        <f t="shared" si="6293"/>
        <v>480.9</v>
      </c>
      <c r="AJ2402" s="18">
        <f t="shared" si="6294"/>
        <v>480.9</v>
      </c>
      <c r="AK2402" s="18">
        <f t="shared" si="6295"/>
        <v>480.9</v>
      </c>
      <c r="AL2402" s="18">
        <f t="shared" si="6446"/>
        <v>0</v>
      </c>
      <c r="AM2402" s="18">
        <f t="shared" si="6296"/>
        <v>480.9</v>
      </c>
      <c r="AN2402" s="18">
        <f t="shared" si="6446"/>
        <v>0</v>
      </c>
      <c r="AO2402" s="18">
        <f t="shared" si="6446"/>
        <v>0</v>
      </c>
      <c r="AP2402" s="18">
        <f t="shared" si="6446"/>
        <v>0</v>
      </c>
      <c r="AQ2402" s="18">
        <f t="shared" si="6387"/>
        <v>480.9</v>
      </c>
      <c r="AR2402" s="18">
        <f t="shared" si="6388"/>
        <v>480.9</v>
      </c>
      <c r="AS2402" s="18">
        <f t="shared" si="6389"/>
        <v>480.9</v>
      </c>
      <c r="AT2402" s="18">
        <f t="shared" si="6446"/>
        <v>0</v>
      </c>
      <c r="AU2402" s="18">
        <f t="shared" si="6446"/>
        <v>0</v>
      </c>
      <c r="AV2402" s="18">
        <f t="shared" si="6446"/>
        <v>0</v>
      </c>
      <c r="AW2402" s="18">
        <f t="shared" si="6390"/>
        <v>480.9</v>
      </c>
      <c r="AX2402" s="18">
        <f t="shared" si="6391"/>
        <v>480.9</v>
      </c>
      <c r="AY2402" s="18">
        <f t="shared" si="6392"/>
        <v>480.9</v>
      </c>
      <c r="AZ2402" s="18">
        <f t="shared" si="6446"/>
        <v>0</v>
      </c>
      <c r="BA2402" s="18">
        <f t="shared" si="6446"/>
        <v>0</v>
      </c>
      <c r="BB2402" s="18">
        <f t="shared" si="6446"/>
        <v>0</v>
      </c>
      <c r="BC2402" s="18">
        <f t="shared" si="6361"/>
        <v>480.9</v>
      </c>
      <c r="BD2402" s="18">
        <f t="shared" si="6362"/>
        <v>480.9</v>
      </c>
      <c r="BE2402" s="18">
        <f t="shared" si="6363"/>
        <v>480.9</v>
      </c>
      <c r="BF2402" s="18">
        <f t="shared" si="6446"/>
        <v>0</v>
      </c>
      <c r="BG2402" s="18">
        <f t="shared" si="6446"/>
        <v>0</v>
      </c>
      <c r="BH2402" s="18">
        <f t="shared" si="6446"/>
        <v>0</v>
      </c>
      <c r="BI2402" s="18">
        <f t="shared" si="6354"/>
        <v>480.9</v>
      </c>
      <c r="BJ2402" s="18">
        <f t="shared" si="6355"/>
        <v>480.9</v>
      </c>
      <c r="BK2402" s="18">
        <f t="shared" si="6356"/>
        <v>480.9</v>
      </c>
      <c r="BL2402" s="18">
        <f t="shared" si="6446"/>
        <v>0</v>
      </c>
      <c r="BM2402" s="18">
        <f t="shared" si="6446"/>
        <v>0</v>
      </c>
      <c r="BN2402" s="18">
        <f t="shared" si="6446"/>
        <v>0</v>
      </c>
      <c r="BO2402" s="18">
        <f t="shared" si="6439"/>
        <v>480.9</v>
      </c>
      <c r="BP2402" s="18">
        <f t="shared" si="6440"/>
        <v>480.9</v>
      </c>
      <c r="BQ2402" s="18">
        <f t="shared" si="6441"/>
        <v>480.9</v>
      </c>
      <c r="BR2402" s="18">
        <f t="shared" si="6446"/>
        <v>0</v>
      </c>
      <c r="BS2402" s="18">
        <f t="shared" si="6446"/>
        <v>0</v>
      </c>
      <c r="BT2402" s="18">
        <f t="shared" si="6446"/>
        <v>0</v>
      </c>
      <c r="BU2402" s="18">
        <f t="shared" si="6425"/>
        <v>480.9</v>
      </c>
      <c r="BV2402" s="18">
        <f t="shared" si="6426"/>
        <v>480.9</v>
      </c>
      <c r="BW2402" s="18">
        <f t="shared" si="6427"/>
        <v>480.9</v>
      </c>
      <c r="BX2402" s="18">
        <f t="shared" si="6446"/>
        <v>-290.89999999999998</v>
      </c>
      <c r="BY2402" s="18">
        <f t="shared" si="6446"/>
        <v>0</v>
      </c>
      <c r="BZ2402" s="18">
        <f t="shared" si="6446"/>
        <v>0</v>
      </c>
      <c r="CA2402" s="18">
        <f t="shared" si="6393"/>
        <v>190</v>
      </c>
      <c r="CB2402" s="18">
        <f t="shared" si="6394"/>
        <v>480.9</v>
      </c>
      <c r="CC2402" s="18">
        <f t="shared" si="6395"/>
        <v>480.9</v>
      </c>
      <c r="CD2402" s="18">
        <f t="shared" si="6446"/>
        <v>0</v>
      </c>
      <c r="CE2402" s="27"/>
      <c r="CF2402" s="33"/>
    </row>
    <row r="2403" spans="1:119" ht="31.2" x14ac:dyDescent="0.3">
      <c r="A2403" s="41" t="s">
        <v>410</v>
      </c>
      <c r="B2403" s="39">
        <v>240</v>
      </c>
      <c r="C2403" s="41" t="s">
        <v>149</v>
      </c>
      <c r="D2403" s="41" t="s">
        <v>244</v>
      </c>
      <c r="E2403" s="14" t="s">
        <v>524</v>
      </c>
      <c r="F2403" s="18">
        <v>480.9</v>
      </c>
      <c r="G2403" s="18">
        <v>480.9</v>
      </c>
      <c r="H2403" s="18">
        <v>480.9</v>
      </c>
      <c r="I2403" s="18"/>
      <c r="J2403" s="18"/>
      <c r="K2403" s="18"/>
      <c r="L2403" s="18">
        <f t="shared" si="6373"/>
        <v>480.9</v>
      </c>
      <c r="M2403" s="18">
        <f t="shared" si="6374"/>
        <v>480.9</v>
      </c>
      <c r="N2403" s="18">
        <f t="shared" si="6375"/>
        <v>480.9</v>
      </c>
      <c r="O2403" s="18"/>
      <c r="P2403" s="18"/>
      <c r="Q2403" s="18"/>
      <c r="R2403" s="18"/>
      <c r="S2403" s="18"/>
      <c r="T2403" s="18">
        <f t="shared" si="6282"/>
        <v>480.9</v>
      </c>
      <c r="U2403" s="18">
        <f t="shared" si="6283"/>
        <v>480.9</v>
      </c>
      <c r="V2403" s="18">
        <f t="shared" si="6284"/>
        <v>480.9</v>
      </c>
      <c r="W2403" s="18"/>
      <c r="X2403" s="18"/>
      <c r="Y2403" s="18"/>
      <c r="Z2403" s="18"/>
      <c r="AA2403" s="18"/>
      <c r="AB2403" s="18"/>
      <c r="AC2403" s="18">
        <f t="shared" si="6422"/>
        <v>480.9</v>
      </c>
      <c r="AD2403" s="18">
        <f t="shared" si="6423"/>
        <v>480.9</v>
      </c>
      <c r="AE2403" s="18">
        <f t="shared" si="6424"/>
        <v>480.9</v>
      </c>
      <c r="AF2403" s="18"/>
      <c r="AG2403" s="18"/>
      <c r="AH2403" s="18"/>
      <c r="AI2403" s="18">
        <f t="shared" si="6293"/>
        <v>480.9</v>
      </c>
      <c r="AJ2403" s="18">
        <f t="shared" si="6294"/>
        <v>480.9</v>
      </c>
      <c r="AK2403" s="18">
        <f t="shared" si="6295"/>
        <v>480.9</v>
      </c>
      <c r="AL2403" s="18"/>
      <c r="AM2403" s="18">
        <f t="shared" si="6296"/>
        <v>480.9</v>
      </c>
      <c r="AN2403" s="18"/>
      <c r="AO2403" s="18"/>
      <c r="AP2403" s="18"/>
      <c r="AQ2403" s="18">
        <f t="shared" si="6387"/>
        <v>480.9</v>
      </c>
      <c r="AR2403" s="18">
        <f t="shared" si="6388"/>
        <v>480.9</v>
      </c>
      <c r="AS2403" s="18">
        <f t="shared" si="6389"/>
        <v>480.9</v>
      </c>
      <c r="AT2403" s="18"/>
      <c r="AU2403" s="18"/>
      <c r="AV2403" s="18"/>
      <c r="AW2403" s="18">
        <f t="shared" si="6390"/>
        <v>480.9</v>
      </c>
      <c r="AX2403" s="18">
        <f t="shared" si="6391"/>
        <v>480.9</v>
      </c>
      <c r="AY2403" s="18">
        <f t="shared" si="6392"/>
        <v>480.9</v>
      </c>
      <c r="AZ2403" s="18"/>
      <c r="BA2403" s="18"/>
      <c r="BB2403" s="18"/>
      <c r="BC2403" s="18">
        <f t="shared" si="6361"/>
        <v>480.9</v>
      </c>
      <c r="BD2403" s="18">
        <f t="shared" si="6362"/>
        <v>480.9</v>
      </c>
      <c r="BE2403" s="18">
        <f t="shared" si="6363"/>
        <v>480.9</v>
      </c>
      <c r="BF2403" s="18"/>
      <c r="BG2403" s="18"/>
      <c r="BH2403" s="18"/>
      <c r="BI2403" s="18">
        <f t="shared" si="6354"/>
        <v>480.9</v>
      </c>
      <c r="BJ2403" s="18">
        <f t="shared" si="6355"/>
        <v>480.9</v>
      </c>
      <c r="BK2403" s="18">
        <f t="shared" si="6356"/>
        <v>480.9</v>
      </c>
      <c r="BL2403" s="18"/>
      <c r="BM2403" s="18"/>
      <c r="BN2403" s="18"/>
      <c r="BO2403" s="18">
        <f t="shared" si="6439"/>
        <v>480.9</v>
      </c>
      <c r="BP2403" s="18">
        <f t="shared" si="6440"/>
        <v>480.9</v>
      </c>
      <c r="BQ2403" s="18">
        <f t="shared" si="6441"/>
        <v>480.9</v>
      </c>
      <c r="BR2403" s="18"/>
      <c r="BS2403" s="18"/>
      <c r="BT2403" s="18"/>
      <c r="BU2403" s="18">
        <f t="shared" si="6425"/>
        <v>480.9</v>
      </c>
      <c r="BV2403" s="18">
        <f t="shared" si="6426"/>
        <v>480.9</v>
      </c>
      <c r="BW2403" s="18">
        <f t="shared" si="6427"/>
        <v>480.9</v>
      </c>
      <c r="BX2403" s="18">
        <v>-290.89999999999998</v>
      </c>
      <c r="BY2403" s="18"/>
      <c r="BZ2403" s="18"/>
      <c r="CA2403" s="18">
        <f t="shared" si="6393"/>
        <v>190</v>
      </c>
      <c r="CB2403" s="18">
        <f t="shared" si="6394"/>
        <v>480.9</v>
      </c>
      <c r="CC2403" s="18">
        <f t="shared" si="6395"/>
        <v>480.9</v>
      </c>
      <c r="CD2403" s="18"/>
      <c r="CE2403" s="27"/>
      <c r="CF2403" s="33"/>
    </row>
    <row r="2404" spans="1:119" x14ac:dyDescent="0.3">
      <c r="A2404" s="41" t="s">
        <v>410</v>
      </c>
      <c r="B2404" s="39">
        <v>800</v>
      </c>
      <c r="C2404" s="41"/>
      <c r="D2404" s="41"/>
      <c r="E2404" s="14" t="s">
        <v>556</v>
      </c>
      <c r="F2404" s="18">
        <f t="shared" ref="F2404:K2405" si="6447">F2405</f>
        <v>269.2</v>
      </c>
      <c r="G2404" s="18">
        <f t="shared" si="6447"/>
        <v>269.2</v>
      </c>
      <c r="H2404" s="18">
        <f t="shared" si="6447"/>
        <v>269.2</v>
      </c>
      <c r="I2404" s="18">
        <f t="shared" si="6447"/>
        <v>0</v>
      </c>
      <c r="J2404" s="18">
        <f t="shared" si="6447"/>
        <v>0</v>
      </c>
      <c r="K2404" s="18">
        <f t="shared" si="6447"/>
        <v>0</v>
      </c>
      <c r="L2404" s="18">
        <f t="shared" si="6373"/>
        <v>269.2</v>
      </c>
      <c r="M2404" s="18">
        <f t="shared" si="6374"/>
        <v>269.2</v>
      </c>
      <c r="N2404" s="18">
        <f t="shared" si="6375"/>
        <v>269.2</v>
      </c>
      <c r="O2404" s="18">
        <f t="shared" ref="O2404:S2405" si="6448">O2405</f>
        <v>0</v>
      </c>
      <c r="P2404" s="18">
        <f t="shared" si="6448"/>
        <v>0</v>
      </c>
      <c r="Q2404" s="18">
        <f t="shared" si="6448"/>
        <v>0</v>
      </c>
      <c r="R2404" s="18">
        <f t="shared" si="6448"/>
        <v>0</v>
      </c>
      <c r="S2404" s="18">
        <f t="shared" si="6448"/>
        <v>0</v>
      </c>
      <c r="T2404" s="18">
        <f t="shared" ref="T2404:T2468" si="6449">L2404+O2404+R2404</f>
        <v>269.2</v>
      </c>
      <c r="U2404" s="18">
        <f t="shared" ref="U2404:U2468" si="6450">M2404+P2404+S2404</f>
        <v>269.2</v>
      </c>
      <c r="V2404" s="18">
        <f t="shared" ref="V2404:V2468" si="6451">N2404+Q2404</f>
        <v>269.2</v>
      </c>
      <c r="W2404" s="18">
        <f t="shared" ref="W2404:CD2405" si="6452">W2405</f>
        <v>0</v>
      </c>
      <c r="X2404" s="18">
        <f t="shared" si="6452"/>
        <v>0</v>
      </c>
      <c r="Y2404" s="18">
        <f t="shared" si="6452"/>
        <v>0</v>
      </c>
      <c r="Z2404" s="18">
        <f t="shared" si="6452"/>
        <v>0</v>
      </c>
      <c r="AA2404" s="18">
        <f t="shared" si="6452"/>
        <v>0</v>
      </c>
      <c r="AB2404" s="18">
        <f t="shared" si="6452"/>
        <v>0</v>
      </c>
      <c r="AC2404" s="18">
        <f t="shared" si="6422"/>
        <v>269.2</v>
      </c>
      <c r="AD2404" s="18">
        <f t="shared" si="6423"/>
        <v>269.2</v>
      </c>
      <c r="AE2404" s="18">
        <f t="shared" si="6424"/>
        <v>269.2</v>
      </c>
      <c r="AF2404" s="18">
        <f t="shared" si="6452"/>
        <v>0</v>
      </c>
      <c r="AG2404" s="18">
        <f t="shared" si="6452"/>
        <v>0</v>
      </c>
      <c r="AH2404" s="18">
        <f t="shared" si="6452"/>
        <v>0</v>
      </c>
      <c r="AI2404" s="18">
        <f t="shared" si="6293"/>
        <v>269.2</v>
      </c>
      <c r="AJ2404" s="18">
        <f t="shared" si="6294"/>
        <v>269.2</v>
      </c>
      <c r="AK2404" s="18">
        <f t="shared" si="6295"/>
        <v>269.2</v>
      </c>
      <c r="AL2404" s="18">
        <f t="shared" si="6452"/>
        <v>0</v>
      </c>
      <c r="AM2404" s="18">
        <f t="shared" si="6296"/>
        <v>269.2</v>
      </c>
      <c r="AN2404" s="18">
        <f t="shared" si="6452"/>
        <v>0</v>
      </c>
      <c r="AO2404" s="18">
        <f t="shared" si="6452"/>
        <v>0</v>
      </c>
      <c r="AP2404" s="18">
        <f t="shared" si="6452"/>
        <v>0</v>
      </c>
      <c r="AQ2404" s="18">
        <f t="shared" si="6387"/>
        <v>269.2</v>
      </c>
      <c r="AR2404" s="18">
        <f t="shared" si="6388"/>
        <v>269.2</v>
      </c>
      <c r="AS2404" s="18">
        <f t="shared" si="6389"/>
        <v>269.2</v>
      </c>
      <c r="AT2404" s="18">
        <f t="shared" si="6452"/>
        <v>0</v>
      </c>
      <c r="AU2404" s="18">
        <f t="shared" si="6452"/>
        <v>0</v>
      </c>
      <c r="AV2404" s="18">
        <f t="shared" si="6452"/>
        <v>0</v>
      </c>
      <c r="AW2404" s="18">
        <f t="shared" si="6390"/>
        <v>269.2</v>
      </c>
      <c r="AX2404" s="18">
        <f t="shared" si="6391"/>
        <v>269.2</v>
      </c>
      <c r="AY2404" s="18">
        <f t="shared" si="6392"/>
        <v>269.2</v>
      </c>
      <c r="AZ2404" s="18">
        <f t="shared" si="6452"/>
        <v>0</v>
      </c>
      <c r="BA2404" s="18">
        <f t="shared" si="6452"/>
        <v>0</v>
      </c>
      <c r="BB2404" s="18">
        <f t="shared" si="6452"/>
        <v>0</v>
      </c>
      <c r="BC2404" s="18">
        <f t="shared" si="6361"/>
        <v>269.2</v>
      </c>
      <c r="BD2404" s="18">
        <f t="shared" si="6362"/>
        <v>269.2</v>
      </c>
      <c r="BE2404" s="18">
        <f t="shared" si="6363"/>
        <v>269.2</v>
      </c>
      <c r="BF2404" s="18">
        <f t="shared" si="6452"/>
        <v>0</v>
      </c>
      <c r="BG2404" s="18">
        <f t="shared" si="6452"/>
        <v>0</v>
      </c>
      <c r="BH2404" s="18">
        <f t="shared" si="6452"/>
        <v>0</v>
      </c>
      <c r="BI2404" s="18">
        <f t="shared" si="6354"/>
        <v>269.2</v>
      </c>
      <c r="BJ2404" s="18">
        <f t="shared" si="6355"/>
        <v>269.2</v>
      </c>
      <c r="BK2404" s="18">
        <f t="shared" si="6356"/>
        <v>269.2</v>
      </c>
      <c r="BL2404" s="18">
        <f t="shared" si="6452"/>
        <v>0</v>
      </c>
      <c r="BM2404" s="18">
        <f t="shared" si="6452"/>
        <v>0</v>
      </c>
      <c r="BN2404" s="18">
        <f t="shared" si="6452"/>
        <v>0</v>
      </c>
      <c r="BO2404" s="18">
        <f t="shared" si="6439"/>
        <v>269.2</v>
      </c>
      <c r="BP2404" s="18">
        <f t="shared" si="6440"/>
        <v>269.2</v>
      </c>
      <c r="BQ2404" s="18">
        <f t="shared" si="6441"/>
        <v>269.2</v>
      </c>
      <c r="BR2404" s="18">
        <f t="shared" si="6452"/>
        <v>0</v>
      </c>
      <c r="BS2404" s="18">
        <f t="shared" si="6452"/>
        <v>0</v>
      </c>
      <c r="BT2404" s="18">
        <f t="shared" si="6452"/>
        <v>0</v>
      </c>
      <c r="BU2404" s="18">
        <f t="shared" si="6425"/>
        <v>269.2</v>
      </c>
      <c r="BV2404" s="18">
        <f t="shared" si="6426"/>
        <v>269.2</v>
      </c>
      <c r="BW2404" s="18">
        <f t="shared" si="6427"/>
        <v>269.2</v>
      </c>
      <c r="BX2404" s="18">
        <f t="shared" si="6452"/>
        <v>-100.2</v>
      </c>
      <c r="BY2404" s="18">
        <f t="shared" si="6452"/>
        <v>0</v>
      </c>
      <c r="BZ2404" s="18">
        <f t="shared" si="6452"/>
        <v>0</v>
      </c>
      <c r="CA2404" s="18">
        <f t="shared" si="6393"/>
        <v>169</v>
      </c>
      <c r="CB2404" s="18">
        <f t="shared" si="6394"/>
        <v>269.2</v>
      </c>
      <c r="CC2404" s="18">
        <f t="shared" si="6395"/>
        <v>269.2</v>
      </c>
      <c r="CD2404" s="18">
        <f t="shared" si="6452"/>
        <v>0</v>
      </c>
      <c r="CE2404" s="27"/>
      <c r="CF2404" s="33"/>
    </row>
    <row r="2405" spans="1:119" x14ac:dyDescent="0.3">
      <c r="A2405" s="41" t="s">
        <v>410</v>
      </c>
      <c r="B2405" s="39">
        <v>830</v>
      </c>
      <c r="C2405" s="41"/>
      <c r="D2405" s="41"/>
      <c r="E2405" s="14" t="s">
        <v>572</v>
      </c>
      <c r="F2405" s="18">
        <f t="shared" si="6447"/>
        <v>269.2</v>
      </c>
      <c r="G2405" s="18">
        <f t="shared" si="6447"/>
        <v>269.2</v>
      </c>
      <c r="H2405" s="18">
        <f t="shared" si="6447"/>
        <v>269.2</v>
      </c>
      <c r="I2405" s="18">
        <f t="shared" si="6447"/>
        <v>0</v>
      </c>
      <c r="J2405" s="18">
        <f t="shared" si="6447"/>
        <v>0</v>
      </c>
      <c r="K2405" s="18">
        <f t="shared" si="6447"/>
        <v>0</v>
      </c>
      <c r="L2405" s="18">
        <f t="shared" si="6373"/>
        <v>269.2</v>
      </c>
      <c r="M2405" s="18">
        <f t="shared" si="6374"/>
        <v>269.2</v>
      </c>
      <c r="N2405" s="18">
        <f t="shared" si="6375"/>
        <v>269.2</v>
      </c>
      <c r="O2405" s="18">
        <f t="shared" si="6448"/>
        <v>0</v>
      </c>
      <c r="P2405" s="18">
        <f t="shared" si="6448"/>
        <v>0</v>
      </c>
      <c r="Q2405" s="18">
        <f t="shared" si="6448"/>
        <v>0</v>
      </c>
      <c r="R2405" s="18">
        <f t="shared" si="6448"/>
        <v>0</v>
      </c>
      <c r="S2405" s="18">
        <f t="shared" si="6448"/>
        <v>0</v>
      </c>
      <c r="T2405" s="18">
        <f t="shared" si="6449"/>
        <v>269.2</v>
      </c>
      <c r="U2405" s="18">
        <f t="shared" si="6450"/>
        <v>269.2</v>
      </c>
      <c r="V2405" s="18">
        <f t="shared" si="6451"/>
        <v>269.2</v>
      </c>
      <c r="W2405" s="18">
        <f t="shared" si="6452"/>
        <v>0</v>
      </c>
      <c r="X2405" s="18">
        <f t="shared" si="6452"/>
        <v>0</v>
      </c>
      <c r="Y2405" s="18">
        <f t="shared" si="6452"/>
        <v>0</v>
      </c>
      <c r="Z2405" s="18">
        <f t="shared" si="6452"/>
        <v>0</v>
      </c>
      <c r="AA2405" s="18">
        <f t="shared" si="6452"/>
        <v>0</v>
      </c>
      <c r="AB2405" s="18">
        <f t="shared" si="6452"/>
        <v>0</v>
      </c>
      <c r="AC2405" s="18">
        <f t="shared" si="6422"/>
        <v>269.2</v>
      </c>
      <c r="AD2405" s="18">
        <f t="shared" si="6423"/>
        <v>269.2</v>
      </c>
      <c r="AE2405" s="18">
        <f t="shared" si="6424"/>
        <v>269.2</v>
      </c>
      <c r="AF2405" s="18">
        <f t="shared" si="6452"/>
        <v>0</v>
      </c>
      <c r="AG2405" s="18">
        <f t="shared" si="6452"/>
        <v>0</v>
      </c>
      <c r="AH2405" s="18">
        <f t="shared" si="6452"/>
        <v>0</v>
      </c>
      <c r="AI2405" s="18">
        <f t="shared" si="6293"/>
        <v>269.2</v>
      </c>
      <c r="AJ2405" s="18">
        <f t="shared" si="6294"/>
        <v>269.2</v>
      </c>
      <c r="AK2405" s="18">
        <f t="shared" si="6295"/>
        <v>269.2</v>
      </c>
      <c r="AL2405" s="18">
        <f t="shared" si="6452"/>
        <v>0</v>
      </c>
      <c r="AM2405" s="18">
        <f t="shared" si="6296"/>
        <v>269.2</v>
      </c>
      <c r="AN2405" s="18">
        <f t="shared" si="6452"/>
        <v>0</v>
      </c>
      <c r="AO2405" s="18">
        <f t="shared" si="6452"/>
        <v>0</v>
      </c>
      <c r="AP2405" s="18">
        <f t="shared" si="6452"/>
        <v>0</v>
      </c>
      <c r="AQ2405" s="18">
        <f t="shared" si="6387"/>
        <v>269.2</v>
      </c>
      <c r="AR2405" s="18">
        <f t="shared" si="6388"/>
        <v>269.2</v>
      </c>
      <c r="AS2405" s="18">
        <f t="shared" si="6389"/>
        <v>269.2</v>
      </c>
      <c r="AT2405" s="18">
        <f t="shared" si="6452"/>
        <v>0</v>
      </c>
      <c r="AU2405" s="18">
        <f t="shared" si="6452"/>
        <v>0</v>
      </c>
      <c r="AV2405" s="18">
        <f t="shared" si="6452"/>
        <v>0</v>
      </c>
      <c r="AW2405" s="18">
        <f t="shared" si="6390"/>
        <v>269.2</v>
      </c>
      <c r="AX2405" s="18">
        <f t="shared" si="6391"/>
        <v>269.2</v>
      </c>
      <c r="AY2405" s="18">
        <f t="shared" si="6392"/>
        <v>269.2</v>
      </c>
      <c r="AZ2405" s="18">
        <f t="shared" si="6452"/>
        <v>0</v>
      </c>
      <c r="BA2405" s="18">
        <f t="shared" si="6452"/>
        <v>0</v>
      </c>
      <c r="BB2405" s="18">
        <f t="shared" si="6452"/>
        <v>0</v>
      </c>
      <c r="BC2405" s="18">
        <f t="shared" si="6361"/>
        <v>269.2</v>
      </c>
      <c r="BD2405" s="18">
        <f t="shared" si="6362"/>
        <v>269.2</v>
      </c>
      <c r="BE2405" s="18">
        <f t="shared" si="6363"/>
        <v>269.2</v>
      </c>
      <c r="BF2405" s="18">
        <f t="shared" si="6452"/>
        <v>0</v>
      </c>
      <c r="BG2405" s="18">
        <f t="shared" si="6452"/>
        <v>0</v>
      </c>
      <c r="BH2405" s="18">
        <f t="shared" si="6452"/>
        <v>0</v>
      </c>
      <c r="BI2405" s="18">
        <f t="shared" si="6354"/>
        <v>269.2</v>
      </c>
      <c r="BJ2405" s="18">
        <f t="shared" si="6355"/>
        <v>269.2</v>
      </c>
      <c r="BK2405" s="18">
        <f t="shared" si="6356"/>
        <v>269.2</v>
      </c>
      <c r="BL2405" s="18">
        <f t="shared" si="6452"/>
        <v>0</v>
      </c>
      <c r="BM2405" s="18">
        <f t="shared" si="6452"/>
        <v>0</v>
      </c>
      <c r="BN2405" s="18">
        <f t="shared" si="6452"/>
        <v>0</v>
      </c>
      <c r="BO2405" s="18">
        <f t="shared" si="6439"/>
        <v>269.2</v>
      </c>
      <c r="BP2405" s="18">
        <f t="shared" si="6440"/>
        <v>269.2</v>
      </c>
      <c r="BQ2405" s="18">
        <f t="shared" si="6441"/>
        <v>269.2</v>
      </c>
      <c r="BR2405" s="18">
        <f t="shared" si="6452"/>
        <v>0</v>
      </c>
      <c r="BS2405" s="18">
        <f t="shared" si="6452"/>
        <v>0</v>
      </c>
      <c r="BT2405" s="18">
        <f t="shared" si="6452"/>
        <v>0</v>
      </c>
      <c r="BU2405" s="18">
        <f t="shared" si="6425"/>
        <v>269.2</v>
      </c>
      <c r="BV2405" s="18">
        <f t="shared" si="6426"/>
        <v>269.2</v>
      </c>
      <c r="BW2405" s="18">
        <f t="shared" si="6427"/>
        <v>269.2</v>
      </c>
      <c r="BX2405" s="18">
        <f t="shared" si="6452"/>
        <v>-100.2</v>
      </c>
      <c r="BY2405" s="18">
        <f t="shared" si="6452"/>
        <v>0</v>
      </c>
      <c r="BZ2405" s="18">
        <f t="shared" si="6452"/>
        <v>0</v>
      </c>
      <c r="CA2405" s="18">
        <f t="shared" si="6393"/>
        <v>169</v>
      </c>
      <c r="CB2405" s="18">
        <f t="shared" si="6394"/>
        <v>269.2</v>
      </c>
      <c r="CC2405" s="18">
        <f t="shared" si="6395"/>
        <v>269.2</v>
      </c>
      <c r="CD2405" s="18">
        <f t="shared" si="6452"/>
        <v>0</v>
      </c>
      <c r="CE2405" s="27"/>
      <c r="CF2405" s="33"/>
    </row>
    <row r="2406" spans="1:119" ht="31.2" x14ac:dyDescent="0.3">
      <c r="A2406" s="41" t="s">
        <v>410</v>
      </c>
      <c r="B2406" s="39">
        <v>830</v>
      </c>
      <c r="C2406" s="41" t="s">
        <v>149</v>
      </c>
      <c r="D2406" s="41" t="s">
        <v>244</v>
      </c>
      <c r="E2406" s="14" t="s">
        <v>524</v>
      </c>
      <c r="F2406" s="18">
        <v>269.2</v>
      </c>
      <c r="G2406" s="18">
        <v>269.2</v>
      </c>
      <c r="H2406" s="18">
        <v>269.2</v>
      </c>
      <c r="I2406" s="18"/>
      <c r="J2406" s="18"/>
      <c r="K2406" s="18"/>
      <c r="L2406" s="18">
        <f t="shared" si="6373"/>
        <v>269.2</v>
      </c>
      <c r="M2406" s="18">
        <f t="shared" si="6374"/>
        <v>269.2</v>
      </c>
      <c r="N2406" s="18">
        <f t="shared" si="6375"/>
        <v>269.2</v>
      </c>
      <c r="O2406" s="18"/>
      <c r="P2406" s="18"/>
      <c r="Q2406" s="18"/>
      <c r="R2406" s="18"/>
      <c r="S2406" s="18"/>
      <c r="T2406" s="18">
        <f t="shared" si="6449"/>
        <v>269.2</v>
      </c>
      <c r="U2406" s="18">
        <f t="shared" si="6450"/>
        <v>269.2</v>
      </c>
      <c r="V2406" s="18">
        <f t="shared" si="6451"/>
        <v>269.2</v>
      </c>
      <c r="W2406" s="18"/>
      <c r="X2406" s="18"/>
      <c r="Y2406" s="18"/>
      <c r="Z2406" s="18"/>
      <c r="AA2406" s="18"/>
      <c r="AB2406" s="18"/>
      <c r="AC2406" s="18">
        <f t="shared" si="6422"/>
        <v>269.2</v>
      </c>
      <c r="AD2406" s="18">
        <f t="shared" si="6423"/>
        <v>269.2</v>
      </c>
      <c r="AE2406" s="18">
        <f t="shared" si="6424"/>
        <v>269.2</v>
      </c>
      <c r="AF2406" s="18"/>
      <c r="AG2406" s="18"/>
      <c r="AH2406" s="18"/>
      <c r="AI2406" s="18">
        <f t="shared" si="6293"/>
        <v>269.2</v>
      </c>
      <c r="AJ2406" s="18">
        <f t="shared" si="6294"/>
        <v>269.2</v>
      </c>
      <c r="AK2406" s="18">
        <f t="shared" si="6295"/>
        <v>269.2</v>
      </c>
      <c r="AL2406" s="18"/>
      <c r="AM2406" s="18">
        <f t="shared" si="6296"/>
        <v>269.2</v>
      </c>
      <c r="AN2406" s="18"/>
      <c r="AO2406" s="18"/>
      <c r="AP2406" s="18"/>
      <c r="AQ2406" s="18">
        <f t="shared" si="6387"/>
        <v>269.2</v>
      </c>
      <c r="AR2406" s="18">
        <f t="shared" si="6388"/>
        <v>269.2</v>
      </c>
      <c r="AS2406" s="18">
        <f t="shared" si="6389"/>
        <v>269.2</v>
      </c>
      <c r="AT2406" s="18"/>
      <c r="AU2406" s="18"/>
      <c r="AV2406" s="18"/>
      <c r="AW2406" s="18">
        <f t="shared" si="6390"/>
        <v>269.2</v>
      </c>
      <c r="AX2406" s="18">
        <f t="shared" si="6391"/>
        <v>269.2</v>
      </c>
      <c r="AY2406" s="18">
        <f t="shared" si="6392"/>
        <v>269.2</v>
      </c>
      <c r="AZ2406" s="18"/>
      <c r="BA2406" s="18"/>
      <c r="BB2406" s="18"/>
      <c r="BC2406" s="18">
        <f t="shared" si="6361"/>
        <v>269.2</v>
      </c>
      <c r="BD2406" s="18">
        <f t="shared" si="6362"/>
        <v>269.2</v>
      </c>
      <c r="BE2406" s="18">
        <f t="shared" si="6363"/>
        <v>269.2</v>
      </c>
      <c r="BF2406" s="18"/>
      <c r="BG2406" s="18"/>
      <c r="BH2406" s="18"/>
      <c r="BI2406" s="18">
        <f t="shared" si="6354"/>
        <v>269.2</v>
      </c>
      <c r="BJ2406" s="18">
        <f t="shared" si="6355"/>
        <v>269.2</v>
      </c>
      <c r="BK2406" s="18">
        <f t="shared" si="6356"/>
        <v>269.2</v>
      </c>
      <c r="BL2406" s="18"/>
      <c r="BM2406" s="18"/>
      <c r="BN2406" s="18"/>
      <c r="BO2406" s="18">
        <f t="shared" si="6439"/>
        <v>269.2</v>
      </c>
      <c r="BP2406" s="18">
        <f t="shared" si="6440"/>
        <v>269.2</v>
      </c>
      <c r="BQ2406" s="18">
        <f t="shared" si="6441"/>
        <v>269.2</v>
      </c>
      <c r="BR2406" s="18"/>
      <c r="BS2406" s="18"/>
      <c r="BT2406" s="18"/>
      <c r="BU2406" s="18">
        <f t="shared" si="6425"/>
        <v>269.2</v>
      </c>
      <c r="BV2406" s="18">
        <f t="shared" si="6426"/>
        <v>269.2</v>
      </c>
      <c r="BW2406" s="18">
        <f t="shared" si="6427"/>
        <v>269.2</v>
      </c>
      <c r="BX2406" s="18">
        <v>-100.2</v>
      </c>
      <c r="BY2406" s="18"/>
      <c r="BZ2406" s="18"/>
      <c r="CA2406" s="18">
        <f t="shared" si="6393"/>
        <v>169</v>
      </c>
      <c r="CB2406" s="18">
        <f t="shared" si="6394"/>
        <v>269.2</v>
      </c>
      <c r="CC2406" s="18">
        <f t="shared" si="6395"/>
        <v>269.2</v>
      </c>
      <c r="CD2406" s="18"/>
      <c r="CE2406" s="27"/>
      <c r="CF2406" s="33"/>
    </row>
    <row r="2407" spans="1:119" ht="62.4" hidden="1" x14ac:dyDescent="0.3">
      <c r="A2407" s="41" t="s">
        <v>1261</v>
      </c>
      <c r="B2407" s="39"/>
      <c r="C2407" s="41"/>
      <c r="D2407" s="41"/>
      <c r="E2407" s="14" t="s">
        <v>1282</v>
      </c>
      <c r="F2407" s="18">
        <f t="shared" ref="F2407:K2410" si="6453">F2408</f>
        <v>0</v>
      </c>
      <c r="G2407" s="18">
        <f t="shared" si="6453"/>
        <v>0</v>
      </c>
      <c r="H2407" s="18">
        <f t="shared" si="6453"/>
        <v>0</v>
      </c>
      <c r="I2407" s="18">
        <f t="shared" si="6453"/>
        <v>0</v>
      </c>
      <c r="J2407" s="18">
        <f t="shared" si="6453"/>
        <v>0</v>
      </c>
      <c r="K2407" s="18">
        <f t="shared" si="6453"/>
        <v>0</v>
      </c>
      <c r="L2407" s="18">
        <f t="shared" si="6373"/>
        <v>0</v>
      </c>
      <c r="M2407" s="18">
        <f t="shared" si="6374"/>
        <v>0</v>
      </c>
      <c r="N2407" s="18">
        <f t="shared" si="6375"/>
        <v>0</v>
      </c>
      <c r="O2407" s="18">
        <f t="shared" ref="O2407:S2410" si="6454">O2408</f>
        <v>0</v>
      </c>
      <c r="P2407" s="18">
        <f t="shared" si="6454"/>
        <v>0</v>
      </c>
      <c r="Q2407" s="18">
        <f t="shared" si="6454"/>
        <v>0</v>
      </c>
      <c r="R2407" s="18">
        <f t="shared" si="6454"/>
        <v>0</v>
      </c>
      <c r="S2407" s="18">
        <f t="shared" si="6454"/>
        <v>0</v>
      </c>
      <c r="T2407" s="18">
        <f t="shared" si="6449"/>
        <v>0</v>
      </c>
      <c r="U2407" s="18">
        <f t="shared" si="6450"/>
        <v>0</v>
      </c>
      <c r="V2407" s="18">
        <f t="shared" si="6451"/>
        <v>0</v>
      </c>
      <c r="W2407" s="18">
        <f t="shared" ref="W2407:CD2410" si="6455">W2408</f>
        <v>0</v>
      </c>
      <c r="X2407" s="18">
        <f t="shared" si="6455"/>
        <v>0</v>
      </c>
      <c r="Y2407" s="18">
        <f t="shared" si="6455"/>
        <v>0</v>
      </c>
      <c r="Z2407" s="18">
        <f t="shared" si="6455"/>
        <v>0</v>
      </c>
      <c r="AA2407" s="18">
        <f t="shared" si="6455"/>
        <v>0</v>
      </c>
      <c r="AB2407" s="18">
        <f t="shared" si="6455"/>
        <v>0</v>
      </c>
      <c r="AC2407" s="18">
        <f t="shared" si="6422"/>
        <v>0</v>
      </c>
      <c r="AD2407" s="18">
        <f t="shared" si="6423"/>
        <v>0</v>
      </c>
      <c r="AE2407" s="18">
        <f t="shared" si="6424"/>
        <v>0</v>
      </c>
      <c r="AF2407" s="18">
        <f t="shared" si="6455"/>
        <v>0</v>
      </c>
      <c r="AG2407" s="18">
        <f t="shared" si="6455"/>
        <v>0</v>
      </c>
      <c r="AH2407" s="18">
        <f t="shared" si="6455"/>
        <v>0</v>
      </c>
      <c r="AI2407" s="18">
        <f t="shared" si="6293"/>
        <v>0</v>
      </c>
      <c r="AJ2407" s="18">
        <f t="shared" si="6294"/>
        <v>0</v>
      </c>
      <c r="AK2407" s="18">
        <f t="shared" si="6295"/>
        <v>0</v>
      </c>
      <c r="AL2407" s="18">
        <f t="shared" si="6455"/>
        <v>0</v>
      </c>
      <c r="AM2407" s="18">
        <f t="shared" si="6296"/>
        <v>0</v>
      </c>
      <c r="AN2407" s="18">
        <f t="shared" si="6455"/>
        <v>0</v>
      </c>
      <c r="AO2407" s="18">
        <f t="shared" si="6455"/>
        <v>0</v>
      </c>
      <c r="AP2407" s="18">
        <f t="shared" si="6455"/>
        <v>0</v>
      </c>
      <c r="AQ2407" s="18">
        <f t="shared" si="6387"/>
        <v>0</v>
      </c>
      <c r="AR2407" s="18">
        <f t="shared" si="6388"/>
        <v>0</v>
      </c>
      <c r="AS2407" s="18">
        <f t="shared" si="6389"/>
        <v>0</v>
      </c>
      <c r="AT2407" s="18">
        <f t="shared" si="6455"/>
        <v>0</v>
      </c>
      <c r="AU2407" s="18">
        <f t="shared" si="6455"/>
        <v>0</v>
      </c>
      <c r="AV2407" s="18">
        <f t="shared" si="6455"/>
        <v>0</v>
      </c>
      <c r="AW2407" s="18">
        <f t="shared" si="6390"/>
        <v>0</v>
      </c>
      <c r="AX2407" s="18">
        <f t="shared" si="6391"/>
        <v>0</v>
      </c>
      <c r="AY2407" s="18">
        <f t="shared" si="6392"/>
        <v>0</v>
      </c>
      <c r="AZ2407" s="18">
        <f t="shared" si="6455"/>
        <v>0</v>
      </c>
      <c r="BA2407" s="18">
        <f t="shared" si="6455"/>
        <v>0</v>
      </c>
      <c r="BB2407" s="18">
        <f t="shared" si="6455"/>
        <v>0</v>
      </c>
      <c r="BC2407" s="18">
        <f t="shared" si="6361"/>
        <v>0</v>
      </c>
      <c r="BD2407" s="18">
        <f t="shared" si="6362"/>
        <v>0</v>
      </c>
      <c r="BE2407" s="18">
        <f t="shared" si="6363"/>
        <v>0</v>
      </c>
      <c r="BF2407" s="18">
        <f t="shared" si="6455"/>
        <v>0</v>
      </c>
      <c r="BG2407" s="18">
        <f t="shared" si="6455"/>
        <v>0</v>
      </c>
      <c r="BH2407" s="18">
        <f t="shared" si="6455"/>
        <v>0</v>
      </c>
      <c r="BI2407" s="18">
        <f t="shared" si="6354"/>
        <v>0</v>
      </c>
      <c r="BJ2407" s="18">
        <f t="shared" si="6355"/>
        <v>0</v>
      </c>
      <c r="BK2407" s="18">
        <f t="shared" si="6356"/>
        <v>0</v>
      </c>
      <c r="BL2407" s="18">
        <f t="shared" si="6455"/>
        <v>0</v>
      </c>
      <c r="BM2407" s="18">
        <f t="shared" si="6455"/>
        <v>0</v>
      </c>
      <c r="BN2407" s="18">
        <f t="shared" si="6455"/>
        <v>0</v>
      </c>
      <c r="BO2407" s="18">
        <f t="shared" si="6439"/>
        <v>0</v>
      </c>
      <c r="BP2407" s="18">
        <f t="shared" si="6440"/>
        <v>0</v>
      </c>
      <c r="BQ2407" s="18">
        <f t="shared" si="6441"/>
        <v>0</v>
      </c>
      <c r="BR2407" s="18">
        <f t="shared" si="6455"/>
        <v>0</v>
      </c>
      <c r="BS2407" s="18">
        <f t="shared" si="6455"/>
        <v>0</v>
      </c>
      <c r="BT2407" s="18">
        <f t="shared" si="6455"/>
        <v>0</v>
      </c>
      <c r="BU2407" s="18">
        <f t="shared" si="6425"/>
        <v>0</v>
      </c>
      <c r="BV2407" s="18">
        <f t="shared" si="6426"/>
        <v>0</v>
      </c>
      <c r="BW2407" s="18">
        <f t="shared" si="6427"/>
        <v>0</v>
      </c>
      <c r="BX2407" s="18">
        <f t="shared" si="6455"/>
        <v>0</v>
      </c>
      <c r="BY2407" s="18">
        <f t="shared" si="6455"/>
        <v>0</v>
      </c>
      <c r="BZ2407" s="18">
        <f t="shared" si="6455"/>
        <v>0</v>
      </c>
      <c r="CA2407" s="18">
        <f t="shared" si="6393"/>
        <v>0</v>
      </c>
      <c r="CB2407" s="18">
        <f t="shared" si="6394"/>
        <v>0</v>
      </c>
      <c r="CC2407" s="18">
        <f t="shared" si="6395"/>
        <v>0</v>
      </c>
      <c r="CD2407" s="18">
        <f t="shared" si="6455"/>
        <v>0</v>
      </c>
      <c r="CE2407" s="27" t="s">
        <v>1661</v>
      </c>
      <c r="CF2407" s="33"/>
    </row>
    <row r="2408" spans="1:119" ht="46.8" hidden="1" x14ac:dyDescent="0.3">
      <c r="A2408" s="41" t="s">
        <v>1262</v>
      </c>
      <c r="B2408" s="39"/>
      <c r="C2408" s="41"/>
      <c r="D2408" s="41"/>
      <c r="E2408" s="14" t="s">
        <v>1283</v>
      </c>
      <c r="F2408" s="18">
        <f t="shared" si="6453"/>
        <v>0</v>
      </c>
      <c r="G2408" s="18">
        <f t="shared" si="6453"/>
        <v>0</v>
      </c>
      <c r="H2408" s="18">
        <f t="shared" si="6453"/>
        <v>0</v>
      </c>
      <c r="I2408" s="18">
        <f t="shared" si="6453"/>
        <v>0</v>
      </c>
      <c r="J2408" s="18">
        <f t="shared" si="6453"/>
        <v>0</v>
      </c>
      <c r="K2408" s="18">
        <f t="shared" si="6453"/>
        <v>0</v>
      </c>
      <c r="L2408" s="18">
        <f t="shared" si="6373"/>
        <v>0</v>
      </c>
      <c r="M2408" s="18">
        <f t="shared" si="6374"/>
        <v>0</v>
      </c>
      <c r="N2408" s="18">
        <f t="shared" si="6375"/>
        <v>0</v>
      </c>
      <c r="O2408" s="18">
        <f t="shared" si="6454"/>
        <v>0</v>
      </c>
      <c r="P2408" s="18">
        <f t="shared" si="6454"/>
        <v>0</v>
      </c>
      <c r="Q2408" s="18">
        <f t="shared" si="6454"/>
        <v>0</v>
      </c>
      <c r="R2408" s="18">
        <f t="shared" si="6454"/>
        <v>0</v>
      </c>
      <c r="S2408" s="18">
        <f t="shared" si="6454"/>
        <v>0</v>
      </c>
      <c r="T2408" s="18">
        <f t="shared" si="6449"/>
        <v>0</v>
      </c>
      <c r="U2408" s="18">
        <f t="shared" si="6450"/>
        <v>0</v>
      </c>
      <c r="V2408" s="18">
        <f t="shared" si="6451"/>
        <v>0</v>
      </c>
      <c r="W2408" s="18">
        <f t="shared" si="6455"/>
        <v>0</v>
      </c>
      <c r="X2408" s="18">
        <f t="shared" si="6455"/>
        <v>0</v>
      </c>
      <c r="Y2408" s="18">
        <f t="shared" si="6455"/>
        <v>0</v>
      </c>
      <c r="Z2408" s="18">
        <f t="shared" si="6455"/>
        <v>0</v>
      </c>
      <c r="AA2408" s="18">
        <f t="shared" si="6455"/>
        <v>0</v>
      </c>
      <c r="AB2408" s="18">
        <f t="shared" si="6455"/>
        <v>0</v>
      </c>
      <c r="AC2408" s="18">
        <f t="shared" si="6422"/>
        <v>0</v>
      </c>
      <c r="AD2408" s="18">
        <f t="shared" si="6423"/>
        <v>0</v>
      </c>
      <c r="AE2408" s="18">
        <f t="shared" si="6424"/>
        <v>0</v>
      </c>
      <c r="AF2408" s="18">
        <f t="shared" si="6455"/>
        <v>0</v>
      </c>
      <c r="AG2408" s="18">
        <f t="shared" si="6455"/>
        <v>0</v>
      </c>
      <c r="AH2408" s="18">
        <f t="shared" si="6455"/>
        <v>0</v>
      </c>
      <c r="AI2408" s="18">
        <f t="shared" si="6293"/>
        <v>0</v>
      </c>
      <c r="AJ2408" s="18">
        <f t="shared" si="6294"/>
        <v>0</v>
      </c>
      <c r="AK2408" s="18">
        <f t="shared" si="6295"/>
        <v>0</v>
      </c>
      <c r="AL2408" s="18">
        <f t="shared" si="6455"/>
        <v>0</v>
      </c>
      <c r="AM2408" s="18">
        <f t="shared" si="6296"/>
        <v>0</v>
      </c>
      <c r="AN2408" s="18">
        <f t="shared" si="6455"/>
        <v>0</v>
      </c>
      <c r="AO2408" s="18">
        <f t="shared" si="6455"/>
        <v>0</v>
      </c>
      <c r="AP2408" s="18">
        <f t="shared" si="6455"/>
        <v>0</v>
      </c>
      <c r="AQ2408" s="18">
        <f t="shared" si="6387"/>
        <v>0</v>
      </c>
      <c r="AR2408" s="18">
        <f t="shared" si="6388"/>
        <v>0</v>
      </c>
      <c r="AS2408" s="18">
        <f t="shared" si="6389"/>
        <v>0</v>
      </c>
      <c r="AT2408" s="18">
        <f t="shared" si="6455"/>
        <v>0</v>
      </c>
      <c r="AU2408" s="18">
        <f t="shared" si="6455"/>
        <v>0</v>
      </c>
      <c r="AV2408" s="18">
        <f t="shared" si="6455"/>
        <v>0</v>
      </c>
      <c r="AW2408" s="18">
        <f t="shared" si="6390"/>
        <v>0</v>
      </c>
      <c r="AX2408" s="18">
        <f t="shared" si="6391"/>
        <v>0</v>
      </c>
      <c r="AY2408" s="18">
        <f t="shared" si="6392"/>
        <v>0</v>
      </c>
      <c r="AZ2408" s="18">
        <f t="shared" si="6455"/>
        <v>0</v>
      </c>
      <c r="BA2408" s="18">
        <f t="shared" si="6455"/>
        <v>0</v>
      </c>
      <c r="BB2408" s="18">
        <f t="shared" si="6455"/>
        <v>0</v>
      </c>
      <c r="BC2408" s="18">
        <f t="shared" si="6361"/>
        <v>0</v>
      </c>
      <c r="BD2408" s="18">
        <f t="shared" si="6362"/>
        <v>0</v>
      </c>
      <c r="BE2408" s="18">
        <f t="shared" si="6363"/>
        <v>0</v>
      </c>
      <c r="BF2408" s="18">
        <f t="shared" si="6455"/>
        <v>0</v>
      </c>
      <c r="BG2408" s="18">
        <f t="shared" si="6455"/>
        <v>0</v>
      </c>
      <c r="BH2408" s="18">
        <f t="shared" si="6455"/>
        <v>0</v>
      </c>
      <c r="BI2408" s="18">
        <f t="shared" si="6354"/>
        <v>0</v>
      </c>
      <c r="BJ2408" s="18">
        <f t="shared" si="6355"/>
        <v>0</v>
      </c>
      <c r="BK2408" s="18">
        <f t="shared" si="6356"/>
        <v>0</v>
      </c>
      <c r="BL2408" s="18">
        <f t="shared" si="6455"/>
        <v>0</v>
      </c>
      <c r="BM2408" s="18">
        <f t="shared" si="6455"/>
        <v>0</v>
      </c>
      <c r="BN2408" s="18">
        <f t="shared" si="6455"/>
        <v>0</v>
      </c>
      <c r="BO2408" s="18">
        <f t="shared" si="6439"/>
        <v>0</v>
      </c>
      <c r="BP2408" s="18">
        <f t="shared" si="6440"/>
        <v>0</v>
      </c>
      <c r="BQ2408" s="18">
        <f t="shared" si="6441"/>
        <v>0</v>
      </c>
      <c r="BR2408" s="18">
        <f t="shared" si="6455"/>
        <v>0</v>
      </c>
      <c r="BS2408" s="18">
        <f t="shared" si="6455"/>
        <v>0</v>
      </c>
      <c r="BT2408" s="18">
        <f t="shared" si="6455"/>
        <v>0</v>
      </c>
      <c r="BU2408" s="18">
        <f t="shared" si="6425"/>
        <v>0</v>
      </c>
      <c r="BV2408" s="18">
        <f t="shared" si="6426"/>
        <v>0</v>
      </c>
      <c r="BW2408" s="18">
        <f t="shared" si="6427"/>
        <v>0</v>
      </c>
      <c r="BX2408" s="18">
        <f t="shared" si="6455"/>
        <v>0</v>
      </c>
      <c r="BY2408" s="18">
        <f t="shared" si="6455"/>
        <v>0</v>
      </c>
      <c r="BZ2408" s="18">
        <f t="shared" si="6455"/>
        <v>0</v>
      </c>
      <c r="CA2408" s="18">
        <f t="shared" si="6393"/>
        <v>0</v>
      </c>
      <c r="CB2408" s="18">
        <f t="shared" si="6394"/>
        <v>0</v>
      </c>
      <c r="CC2408" s="18">
        <f t="shared" si="6395"/>
        <v>0</v>
      </c>
      <c r="CD2408" s="18">
        <f t="shared" si="6455"/>
        <v>0</v>
      </c>
      <c r="CE2408" s="27" t="s">
        <v>1661</v>
      </c>
      <c r="CF2408" s="33"/>
    </row>
    <row r="2409" spans="1:119" ht="31.2" hidden="1" x14ac:dyDescent="0.3">
      <c r="A2409" s="41" t="s">
        <v>1262</v>
      </c>
      <c r="B2409" s="39">
        <v>200</v>
      </c>
      <c r="C2409" s="41"/>
      <c r="D2409" s="41"/>
      <c r="E2409" s="14" t="s">
        <v>551</v>
      </c>
      <c r="F2409" s="18">
        <f t="shared" si="6453"/>
        <v>0</v>
      </c>
      <c r="G2409" s="18">
        <f t="shared" si="6453"/>
        <v>0</v>
      </c>
      <c r="H2409" s="18">
        <f t="shared" si="6453"/>
        <v>0</v>
      </c>
      <c r="I2409" s="18">
        <f t="shared" si="6453"/>
        <v>0</v>
      </c>
      <c r="J2409" s="18">
        <f t="shared" si="6453"/>
        <v>0</v>
      </c>
      <c r="K2409" s="18">
        <f t="shared" si="6453"/>
        <v>0</v>
      </c>
      <c r="L2409" s="18">
        <f t="shared" si="6373"/>
        <v>0</v>
      </c>
      <c r="M2409" s="18">
        <f t="shared" si="6374"/>
        <v>0</v>
      </c>
      <c r="N2409" s="18">
        <f t="shared" si="6375"/>
        <v>0</v>
      </c>
      <c r="O2409" s="18">
        <f t="shared" si="6454"/>
        <v>0</v>
      </c>
      <c r="P2409" s="18">
        <f t="shared" si="6454"/>
        <v>0</v>
      </c>
      <c r="Q2409" s="18">
        <f t="shared" si="6454"/>
        <v>0</v>
      </c>
      <c r="R2409" s="18">
        <f t="shared" si="6454"/>
        <v>0</v>
      </c>
      <c r="S2409" s="18">
        <f t="shared" si="6454"/>
        <v>0</v>
      </c>
      <c r="T2409" s="18">
        <f t="shared" si="6449"/>
        <v>0</v>
      </c>
      <c r="U2409" s="18">
        <f t="shared" si="6450"/>
        <v>0</v>
      </c>
      <c r="V2409" s="18">
        <f t="shared" si="6451"/>
        <v>0</v>
      </c>
      <c r="W2409" s="18">
        <f t="shared" si="6455"/>
        <v>0</v>
      </c>
      <c r="X2409" s="18">
        <f t="shared" si="6455"/>
        <v>0</v>
      </c>
      <c r="Y2409" s="18">
        <f t="shared" si="6455"/>
        <v>0</v>
      </c>
      <c r="Z2409" s="18">
        <f t="shared" si="6455"/>
        <v>0</v>
      </c>
      <c r="AA2409" s="18">
        <f t="shared" si="6455"/>
        <v>0</v>
      </c>
      <c r="AB2409" s="18">
        <f t="shared" si="6455"/>
        <v>0</v>
      </c>
      <c r="AC2409" s="18">
        <f t="shared" si="6422"/>
        <v>0</v>
      </c>
      <c r="AD2409" s="18">
        <f t="shared" si="6423"/>
        <v>0</v>
      </c>
      <c r="AE2409" s="18">
        <f t="shared" si="6424"/>
        <v>0</v>
      </c>
      <c r="AF2409" s="18">
        <f t="shared" si="6455"/>
        <v>0</v>
      </c>
      <c r="AG2409" s="18">
        <f t="shared" si="6455"/>
        <v>0</v>
      </c>
      <c r="AH2409" s="18">
        <f t="shared" si="6455"/>
        <v>0</v>
      </c>
      <c r="AI2409" s="18">
        <f t="shared" si="6293"/>
        <v>0</v>
      </c>
      <c r="AJ2409" s="18">
        <f t="shared" si="6294"/>
        <v>0</v>
      </c>
      <c r="AK2409" s="18">
        <f t="shared" si="6295"/>
        <v>0</v>
      </c>
      <c r="AL2409" s="18">
        <f t="shared" si="6455"/>
        <v>0</v>
      </c>
      <c r="AM2409" s="18">
        <f t="shared" si="6296"/>
        <v>0</v>
      </c>
      <c r="AN2409" s="18">
        <f t="shared" si="6455"/>
        <v>0</v>
      </c>
      <c r="AO2409" s="18">
        <f t="shared" si="6455"/>
        <v>0</v>
      </c>
      <c r="AP2409" s="18">
        <f t="shared" si="6455"/>
        <v>0</v>
      </c>
      <c r="AQ2409" s="18">
        <f t="shared" si="6387"/>
        <v>0</v>
      </c>
      <c r="AR2409" s="18">
        <f t="shared" si="6388"/>
        <v>0</v>
      </c>
      <c r="AS2409" s="18">
        <f t="shared" si="6389"/>
        <v>0</v>
      </c>
      <c r="AT2409" s="18">
        <f t="shared" si="6455"/>
        <v>0</v>
      </c>
      <c r="AU2409" s="18">
        <f t="shared" si="6455"/>
        <v>0</v>
      </c>
      <c r="AV2409" s="18">
        <f t="shared" si="6455"/>
        <v>0</v>
      </c>
      <c r="AW2409" s="18">
        <f t="shared" si="6390"/>
        <v>0</v>
      </c>
      <c r="AX2409" s="18">
        <f t="shared" si="6391"/>
        <v>0</v>
      </c>
      <c r="AY2409" s="18">
        <f t="shared" si="6392"/>
        <v>0</v>
      </c>
      <c r="AZ2409" s="18">
        <f t="shared" si="6455"/>
        <v>0</v>
      </c>
      <c r="BA2409" s="18">
        <f t="shared" si="6455"/>
        <v>0</v>
      </c>
      <c r="BB2409" s="18">
        <f t="shared" si="6455"/>
        <v>0</v>
      </c>
      <c r="BC2409" s="18">
        <f t="shared" si="6361"/>
        <v>0</v>
      </c>
      <c r="BD2409" s="18">
        <f t="shared" si="6362"/>
        <v>0</v>
      </c>
      <c r="BE2409" s="18">
        <f t="shared" si="6363"/>
        <v>0</v>
      </c>
      <c r="BF2409" s="18">
        <f t="shared" si="6455"/>
        <v>0</v>
      </c>
      <c r="BG2409" s="18">
        <f t="shared" si="6455"/>
        <v>0</v>
      </c>
      <c r="BH2409" s="18">
        <f t="shared" si="6455"/>
        <v>0</v>
      </c>
      <c r="BI2409" s="18">
        <f t="shared" si="6354"/>
        <v>0</v>
      </c>
      <c r="BJ2409" s="18">
        <f t="shared" si="6355"/>
        <v>0</v>
      </c>
      <c r="BK2409" s="18">
        <f t="shared" si="6356"/>
        <v>0</v>
      </c>
      <c r="BL2409" s="18">
        <f t="shared" si="6455"/>
        <v>0</v>
      </c>
      <c r="BM2409" s="18">
        <f t="shared" si="6455"/>
        <v>0</v>
      </c>
      <c r="BN2409" s="18">
        <f t="shared" si="6455"/>
        <v>0</v>
      </c>
      <c r="BO2409" s="18">
        <f t="shared" si="6439"/>
        <v>0</v>
      </c>
      <c r="BP2409" s="18">
        <f t="shared" si="6440"/>
        <v>0</v>
      </c>
      <c r="BQ2409" s="18">
        <f t="shared" si="6441"/>
        <v>0</v>
      </c>
      <c r="BR2409" s="18">
        <f t="shared" si="6455"/>
        <v>0</v>
      </c>
      <c r="BS2409" s="18">
        <f t="shared" si="6455"/>
        <v>0</v>
      </c>
      <c r="BT2409" s="18">
        <f t="shared" si="6455"/>
        <v>0</v>
      </c>
      <c r="BU2409" s="18">
        <f t="shared" si="6425"/>
        <v>0</v>
      </c>
      <c r="BV2409" s="18">
        <f t="shared" si="6426"/>
        <v>0</v>
      </c>
      <c r="BW2409" s="18">
        <f t="shared" si="6427"/>
        <v>0</v>
      </c>
      <c r="BX2409" s="18">
        <f t="shared" si="6455"/>
        <v>0</v>
      </c>
      <c r="BY2409" s="18">
        <f t="shared" si="6455"/>
        <v>0</v>
      </c>
      <c r="BZ2409" s="18">
        <f t="shared" si="6455"/>
        <v>0</v>
      </c>
      <c r="CA2409" s="18">
        <f t="shared" si="6393"/>
        <v>0</v>
      </c>
      <c r="CB2409" s="18">
        <f t="shared" si="6394"/>
        <v>0</v>
      </c>
      <c r="CC2409" s="18">
        <f t="shared" si="6395"/>
        <v>0</v>
      </c>
      <c r="CD2409" s="18">
        <f t="shared" si="6455"/>
        <v>0</v>
      </c>
      <c r="CE2409" s="27" t="s">
        <v>1661</v>
      </c>
      <c r="CF2409" s="33"/>
    </row>
    <row r="2410" spans="1:119" ht="46.8" hidden="1" x14ac:dyDescent="0.3">
      <c r="A2410" s="41" t="s">
        <v>1262</v>
      </c>
      <c r="B2410" s="39">
        <v>240</v>
      </c>
      <c r="C2410" s="41"/>
      <c r="D2410" s="41"/>
      <c r="E2410" s="14" t="s">
        <v>559</v>
      </c>
      <c r="F2410" s="18">
        <f t="shared" si="6453"/>
        <v>0</v>
      </c>
      <c r="G2410" s="18">
        <f t="shared" si="6453"/>
        <v>0</v>
      </c>
      <c r="H2410" s="18">
        <f t="shared" si="6453"/>
        <v>0</v>
      </c>
      <c r="I2410" s="18">
        <f t="shared" si="6453"/>
        <v>0</v>
      </c>
      <c r="J2410" s="18">
        <f t="shared" si="6453"/>
        <v>0</v>
      </c>
      <c r="K2410" s="18">
        <f t="shared" si="6453"/>
        <v>0</v>
      </c>
      <c r="L2410" s="18">
        <f t="shared" si="6373"/>
        <v>0</v>
      </c>
      <c r="M2410" s="18">
        <f t="shared" si="6374"/>
        <v>0</v>
      </c>
      <c r="N2410" s="18">
        <f t="shared" si="6375"/>
        <v>0</v>
      </c>
      <c r="O2410" s="18">
        <f t="shared" si="6454"/>
        <v>0</v>
      </c>
      <c r="P2410" s="18">
        <f t="shared" si="6454"/>
        <v>0</v>
      </c>
      <c r="Q2410" s="18">
        <f t="shared" si="6454"/>
        <v>0</v>
      </c>
      <c r="R2410" s="18">
        <f t="shared" si="6454"/>
        <v>0</v>
      </c>
      <c r="S2410" s="18">
        <f t="shared" si="6454"/>
        <v>0</v>
      </c>
      <c r="T2410" s="18">
        <f t="shared" si="6449"/>
        <v>0</v>
      </c>
      <c r="U2410" s="18">
        <f t="shared" si="6450"/>
        <v>0</v>
      </c>
      <c r="V2410" s="18">
        <f t="shared" si="6451"/>
        <v>0</v>
      </c>
      <c r="W2410" s="18">
        <f t="shared" si="6455"/>
        <v>0</v>
      </c>
      <c r="X2410" s="18">
        <f t="shared" si="6455"/>
        <v>0</v>
      </c>
      <c r="Y2410" s="18">
        <f t="shared" si="6455"/>
        <v>0</v>
      </c>
      <c r="Z2410" s="18">
        <f t="shared" si="6455"/>
        <v>0</v>
      </c>
      <c r="AA2410" s="18">
        <f t="shared" si="6455"/>
        <v>0</v>
      </c>
      <c r="AB2410" s="18">
        <f t="shared" si="6455"/>
        <v>0</v>
      </c>
      <c r="AC2410" s="18">
        <f t="shared" si="6422"/>
        <v>0</v>
      </c>
      <c r="AD2410" s="18">
        <f t="shared" si="6423"/>
        <v>0</v>
      </c>
      <c r="AE2410" s="18">
        <f t="shared" si="6424"/>
        <v>0</v>
      </c>
      <c r="AF2410" s="18">
        <f t="shared" si="6455"/>
        <v>0</v>
      </c>
      <c r="AG2410" s="18">
        <f t="shared" si="6455"/>
        <v>0</v>
      </c>
      <c r="AH2410" s="18">
        <f t="shared" si="6455"/>
        <v>0</v>
      </c>
      <c r="AI2410" s="18">
        <f t="shared" si="6293"/>
        <v>0</v>
      </c>
      <c r="AJ2410" s="18">
        <f t="shared" si="6294"/>
        <v>0</v>
      </c>
      <c r="AK2410" s="18">
        <f t="shared" si="6295"/>
        <v>0</v>
      </c>
      <c r="AL2410" s="18">
        <f t="shared" si="6455"/>
        <v>0</v>
      </c>
      <c r="AM2410" s="18">
        <f t="shared" si="6296"/>
        <v>0</v>
      </c>
      <c r="AN2410" s="18">
        <f t="shared" si="6455"/>
        <v>0</v>
      </c>
      <c r="AO2410" s="18">
        <f t="shared" si="6455"/>
        <v>0</v>
      </c>
      <c r="AP2410" s="18">
        <f t="shared" si="6455"/>
        <v>0</v>
      </c>
      <c r="AQ2410" s="18">
        <f t="shared" si="6387"/>
        <v>0</v>
      </c>
      <c r="AR2410" s="18">
        <f t="shared" si="6388"/>
        <v>0</v>
      </c>
      <c r="AS2410" s="18">
        <f t="shared" si="6389"/>
        <v>0</v>
      </c>
      <c r="AT2410" s="18">
        <f t="shared" si="6455"/>
        <v>0</v>
      </c>
      <c r="AU2410" s="18">
        <f t="shared" si="6455"/>
        <v>0</v>
      </c>
      <c r="AV2410" s="18">
        <f t="shared" si="6455"/>
        <v>0</v>
      </c>
      <c r="AW2410" s="18">
        <f t="shared" si="6390"/>
        <v>0</v>
      </c>
      <c r="AX2410" s="18">
        <f t="shared" si="6391"/>
        <v>0</v>
      </c>
      <c r="AY2410" s="18">
        <f t="shared" si="6392"/>
        <v>0</v>
      </c>
      <c r="AZ2410" s="18">
        <f t="shared" si="6455"/>
        <v>0</v>
      </c>
      <c r="BA2410" s="18">
        <f t="shared" si="6455"/>
        <v>0</v>
      </c>
      <c r="BB2410" s="18">
        <f t="shared" si="6455"/>
        <v>0</v>
      </c>
      <c r="BC2410" s="18">
        <f t="shared" si="6361"/>
        <v>0</v>
      </c>
      <c r="BD2410" s="18">
        <f t="shared" si="6362"/>
        <v>0</v>
      </c>
      <c r="BE2410" s="18">
        <f t="shared" si="6363"/>
        <v>0</v>
      </c>
      <c r="BF2410" s="18">
        <f t="shared" si="6455"/>
        <v>0</v>
      </c>
      <c r="BG2410" s="18">
        <f t="shared" si="6455"/>
        <v>0</v>
      </c>
      <c r="BH2410" s="18">
        <f t="shared" si="6455"/>
        <v>0</v>
      </c>
      <c r="BI2410" s="18">
        <f t="shared" si="6354"/>
        <v>0</v>
      </c>
      <c r="BJ2410" s="18">
        <f t="shared" si="6355"/>
        <v>0</v>
      </c>
      <c r="BK2410" s="18">
        <f t="shared" si="6356"/>
        <v>0</v>
      </c>
      <c r="BL2410" s="18">
        <f t="shared" si="6455"/>
        <v>0</v>
      </c>
      <c r="BM2410" s="18">
        <f t="shared" si="6455"/>
        <v>0</v>
      </c>
      <c r="BN2410" s="18">
        <f t="shared" si="6455"/>
        <v>0</v>
      </c>
      <c r="BO2410" s="18">
        <f t="shared" si="6439"/>
        <v>0</v>
      </c>
      <c r="BP2410" s="18">
        <f t="shared" si="6440"/>
        <v>0</v>
      </c>
      <c r="BQ2410" s="18">
        <f t="shared" si="6441"/>
        <v>0</v>
      </c>
      <c r="BR2410" s="18">
        <f t="shared" si="6455"/>
        <v>0</v>
      </c>
      <c r="BS2410" s="18">
        <f t="shared" si="6455"/>
        <v>0</v>
      </c>
      <c r="BT2410" s="18">
        <f t="shared" si="6455"/>
        <v>0</v>
      </c>
      <c r="BU2410" s="18">
        <f t="shared" si="6425"/>
        <v>0</v>
      </c>
      <c r="BV2410" s="18">
        <f t="shared" si="6426"/>
        <v>0</v>
      </c>
      <c r="BW2410" s="18">
        <f t="shared" si="6427"/>
        <v>0</v>
      </c>
      <c r="BX2410" s="18">
        <f t="shared" si="6455"/>
        <v>0</v>
      </c>
      <c r="BY2410" s="18">
        <f t="shared" si="6455"/>
        <v>0</v>
      </c>
      <c r="BZ2410" s="18">
        <f t="shared" si="6455"/>
        <v>0</v>
      </c>
      <c r="CA2410" s="18">
        <f t="shared" si="6393"/>
        <v>0</v>
      </c>
      <c r="CB2410" s="18">
        <f t="shared" si="6394"/>
        <v>0</v>
      </c>
      <c r="CC2410" s="18">
        <f t="shared" si="6395"/>
        <v>0</v>
      </c>
      <c r="CD2410" s="18">
        <f t="shared" si="6455"/>
        <v>0</v>
      </c>
      <c r="CE2410" s="27" t="s">
        <v>1661</v>
      </c>
      <c r="CF2410" s="33"/>
    </row>
    <row r="2411" spans="1:119" ht="31.2" hidden="1" x14ac:dyDescent="0.3">
      <c r="A2411" s="41" t="s">
        <v>1262</v>
      </c>
      <c r="B2411" s="39">
        <v>240</v>
      </c>
      <c r="C2411" s="41" t="s">
        <v>149</v>
      </c>
      <c r="D2411" s="41" t="s">
        <v>244</v>
      </c>
      <c r="E2411" s="14" t="s">
        <v>524</v>
      </c>
      <c r="F2411" s="18"/>
      <c r="G2411" s="18"/>
      <c r="H2411" s="18"/>
      <c r="I2411" s="18"/>
      <c r="J2411" s="18"/>
      <c r="K2411" s="18"/>
      <c r="L2411" s="18">
        <f t="shared" si="6373"/>
        <v>0</v>
      </c>
      <c r="M2411" s="18">
        <f t="shared" si="6374"/>
        <v>0</v>
      </c>
      <c r="N2411" s="18">
        <f t="shared" si="6375"/>
        <v>0</v>
      </c>
      <c r="O2411" s="18"/>
      <c r="P2411" s="18"/>
      <c r="Q2411" s="18"/>
      <c r="R2411" s="18"/>
      <c r="S2411" s="18"/>
      <c r="T2411" s="18">
        <f t="shared" si="6449"/>
        <v>0</v>
      </c>
      <c r="U2411" s="18">
        <f t="shared" si="6450"/>
        <v>0</v>
      </c>
      <c r="V2411" s="18">
        <f t="shared" si="6451"/>
        <v>0</v>
      </c>
      <c r="W2411" s="18"/>
      <c r="X2411" s="18"/>
      <c r="Y2411" s="18"/>
      <c r="Z2411" s="18"/>
      <c r="AA2411" s="18"/>
      <c r="AB2411" s="18"/>
      <c r="AC2411" s="18">
        <f t="shared" si="6422"/>
        <v>0</v>
      </c>
      <c r="AD2411" s="18">
        <f t="shared" si="6423"/>
        <v>0</v>
      </c>
      <c r="AE2411" s="18">
        <f t="shared" si="6424"/>
        <v>0</v>
      </c>
      <c r="AF2411" s="18"/>
      <c r="AG2411" s="18"/>
      <c r="AH2411" s="18"/>
      <c r="AI2411" s="18">
        <f t="shared" si="6293"/>
        <v>0</v>
      </c>
      <c r="AJ2411" s="18">
        <f t="shared" si="6294"/>
        <v>0</v>
      </c>
      <c r="AK2411" s="18">
        <f t="shared" si="6295"/>
        <v>0</v>
      </c>
      <c r="AL2411" s="18"/>
      <c r="AM2411" s="18">
        <f t="shared" si="6296"/>
        <v>0</v>
      </c>
      <c r="AN2411" s="18"/>
      <c r="AO2411" s="18"/>
      <c r="AP2411" s="18"/>
      <c r="AQ2411" s="18">
        <f t="shared" si="6387"/>
        <v>0</v>
      </c>
      <c r="AR2411" s="18">
        <f t="shared" si="6388"/>
        <v>0</v>
      </c>
      <c r="AS2411" s="18">
        <f t="shared" si="6389"/>
        <v>0</v>
      </c>
      <c r="AT2411" s="18"/>
      <c r="AU2411" s="18"/>
      <c r="AV2411" s="18"/>
      <c r="AW2411" s="18">
        <f t="shared" si="6390"/>
        <v>0</v>
      </c>
      <c r="AX2411" s="18">
        <f t="shared" si="6391"/>
        <v>0</v>
      </c>
      <c r="AY2411" s="18">
        <f t="shared" si="6392"/>
        <v>0</v>
      </c>
      <c r="AZ2411" s="18"/>
      <c r="BA2411" s="18"/>
      <c r="BB2411" s="18"/>
      <c r="BC2411" s="18">
        <f t="shared" si="6361"/>
        <v>0</v>
      </c>
      <c r="BD2411" s="18">
        <f t="shared" si="6362"/>
        <v>0</v>
      </c>
      <c r="BE2411" s="18">
        <f t="shared" si="6363"/>
        <v>0</v>
      </c>
      <c r="BF2411" s="18"/>
      <c r="BG2411" s="18"/>
      <c r="BH2411" s="18"/>
      <c r="BI2411" s="18">
        <f t="shared" si="6354"/>
        <v>0</v>
      </c>
      <c r="BJ2411" s="18">
        <f t="shared" si="6355"/>
        <v>0</v>
      </c>
      <c r="BK2411" s="18">
        <f t="shared" si="6356"/>
        <v>0</v>
      </c>
      <c r="BL2411" s="18"/>
      <c r="BM2411" s="18"/>
      <c r="BN2411" s="18"/>
      <c r="BO2411" s="18">
        <f t="shared" si="6439"/>
        <v>0</v>
      </c>
      <c r="BP2411" s="18">
        <f t="shared" si="6440"/>
        <v>0</v>
      </c>
      <c r="BQ2411" s="18">
        <f t="shared" si="6441"/>
        <v>0</v>
      </c>
      <c r="BR2411" s="18"/>
      <c r="BS2411" s="18"/>
      <c r="BT2411" s="18"/>
      <c r="BU2411" s="18">
        <f t="shared" si="6425"/>
        <v>0</v>
      </c>
      <c r="BV2411" s="18">
        <f t="shared" si="6426"/>
        <v>0</v>
      </c>
      <c r="BW2411" s="18">
        <f t="shared" si="6427"/>
        <v>0</v>
      </c>
      <c r="BX2411" s="18"/>
      <c r="BY2411" s="18"/>
      <c r="BZ2411" s="18"/>
      <c r="CA2411" s="18">
        <f t="shared" si="6393"/>
        <v>0</v>
      </c>
      <c r="CB2411" s="18">
        <f t="shared" si="6394"/>
        <v>0</v>
      </c>
      <c r="CC2411" s="18">
        <f t="shared" si="6395"/>
        <v>0</v>
      </c>
      <c r="CD2411" s="18"/>
      <c r="CE2411" s="27" t="s">
        <v>1661</v>
      </c>
      <c r="CF2411" s="33"/>
    </row>
    <row r="2412" spans="1:119" s="11" customFormat="1" ht="31.2" x14ac:dyDescent="0.3">
      <c r="A2412" s="10" t="s">
        <v>413</v>
      </c>
      <c r="B2412" s="16"/>
      <c r="C2412" s="10"/>
      <c r="D2412" s="10"/>
      <c r="E2412" s="15" t="s">
        <v>1140</v>
      </c>
      <c r="F2412" s="17">
        <f t="shared" ref="F2412:K2412" si="6456">F2413+F2418</f>
        <v>761.99999999999989</v>
      </c>
      <c r="G2412" s="17">
        <f t="shared" si="6456"/>
        <v>762</v>
      </c>
      <c r="H2412" s="17">
        <f t="shared" si="6456"/>
        <v>762</v>
      </c>
      <c r="I2412" s="17">
        <f t="shared" si="6456"/>
        <v>-71.799999999999841</v>
      </c>
      <c r="J2412" s="17">
        <f t="shared" si="6456"/>
        <v>-56.700000000000045</v>
      </c>
      <c r="K2412" s="17">
        <f t="shared" si="6456"/>
        <v>-71.700000000000045</v>
      </c>
      <c r="L2412" s="17">
        <f t="shared" si="6373"/>
        <v>690.2</v>
      </c>
      <c r="M2412" s="17">
        <f t="shared" si="6374"/>
        <v>705.3</v>
      </c>
      <c r="N2412" s="17">
        <f t="shared" si="6375"/>
        <v>690.3</v>
      </c>
      <c r="O2412" s="17">
        <f t="shared" ref="O2412:S2412" si="6457">O2413+O2418</f>
        <v>0</v>
      </c>
      <c r="P2412" s="17">
        <f t="shared" si="6457"/>
        <v>0</v>
      </c>
      <c r="Q2412" s="17">
        <f t="shared" si="6457"/>
        <v>0</v>
      </c>
      <c r="R2412" s="17">
        <f t="shared" si="6457"/>
        <v>0</v>
      </c>
      <c r="S2412" s="17">
        <f t="shared" si="6457"/>
        <v>0</v>
      </c>
      <c r="T2412" s="17">
        <f t="shared" si="6449"/>
        <v>690.2</v>
      </c>
      <c r="U2412" s="17">
        <f t="shared" si="6450"/>
        <v>705.3</v>
      </c>
      <c r="V2412" s="17">
        <f t="shared" si="6451"/>
        <v>690.3</v>
      </c>
      <c r="W2412" s="17">
        <f t="shared" ref="W2412:CD2412" si="6458">W2413+W2418</f>
        <v>0</v>
      </c>
      <c r="X2412" s="17">
        <f t="shared" ref="X2412:AB2412" si="6459">X2413+X2418</f>
        <v>0</v>
      </c>
      <c r="Y2412" s="17">
        <f t="shared" si="6459"/>
        <v>0</v>
      </c>
      <c r="Z2412" s="17">
        <f t="shared" si="6459"/>
        <v>0</v>
      </c>
      <c r="AA2412" s="17">
        <f t="shared" si="6459"/>
        <v>0</v>
      </c>
      <c r="AB2412" s="17">
        <f t="shared" si="6459"/>
        <v>0</v>
      </c>
      <c r="AC2412" s="17">
        <f t="shared" si="6422"/>
        <v>690.2</v>
      </c>
      <c r="AD2412" s="17">
        <f t="shared" si="6423"/>
        <v>705.3</v>
      </c>
      <c r="AE2412" s="17">
        <f t="shared" si="6424"/>
        <v>690.3</v>
      </c>
      <c r="AF2412" s="17">
        <f t="shared" ref="AF2412:AH2412" si="6460">AF2413+AF2418</f>
        <v>0</v>
      </c>
      <c r="AG2412" s="17">
        <f t="shared" si="6460"/>
        <v>220.1</v>
      </c>
      <c r="AH2412" s="17">
        <f t="shared" si="6460"/>
        <v>229</v>
      </c>
      <c r="AI2412" s="17">
        <f t="shared" si="6293"/>
        <v>690.2</v>
      </c>
      <c r="AJ2412" s="17">
        <f t="shared" si="6294"/>
        <v>925.4</v>
      </c>
      <c r="AK2412" s="17">
        <f t="shared" si="6295"/>
        <v>919.3</v>
      </c>
      <c r="AL2412" s="17">
        <f t="shared" ref="AL2412" si="6461">AL2413+AL2418</f>
        <v>0</v>
      </c>
      <c r="AM2412" s="17">
        <f t="shared" si="6296"/>
        <v>690.2</v>
      </c>
      <c r="AN2412" s="17">
        <f t="shared" ref="AN2412:AP2412" si="6462">AN2413+AN2418</f>
        <v>281.334</v>
      </c>
      <c r="AO2412" s="17">
        <f t="shared" si="6462"/>
        <v>0</v>
      </c>
      <c r="AP2412" s="17">
        <f t="shared" si="6462"/>
        <v>0</v>
      </c>
      <c r="AQ2412" s="17">
        <f t="shared" si="6387"/>
        <v>971.53400000000011</v>
      </c>
      <c r="AR2412" s="17">
        <f t="shared" si="6388"/>
        <v>925.4</v>
      </c>
      <c r="AS2412" s="17">
        <f t="shared" si="6389"/>
        <v>919.3</v>
      </c>
      <c r="AT2412" s="17">
        <f t="shared" ref="AT2412:AV2412" si="6463">AT2413+AT2418</f>
        <v>0</v>
      </c>
      <c r="AU2412" s="17">
        <f t="shared" si="6463"/>
        <v>0</v>
      </c>
      <c r="AV2412" s="17">
        <f t="shared" si="6463"/>
        <v>0</v>
      </c>
      <c r="AW2412" s="17">
        <f t="shared" si="6390"/>
        <v>971.53400000000011</v>
      </c>
      <c r="AX2412" s="17">
        <f t="shared" si="6391"/>
        <v>925.4</v>
      </c>
      <c r="AY2412" s="17">
        <f t="shared" si="6392"/>
        <v>919.3</v>
      </c>
      <c r="AZ2412" s="17">
        <f t="shared" ref="AZ2412:BB2412" si="6464">AZ2413+AZ2418</f>
        <v>0</v>
      </c>
      <c r="BA2412" s="17">
        <f t="shared" si="6464"/>
        <v>0</v>
      </c>
      <c r="BB2412" s="17">
        <f t="shared" si="6464"/>
        <v>0</v>
      </c>
      <c r="BC2412" s="17">
        <f t="shared" si="6361"/>
        <v>971.53400000000011</v>
      </c>
      <c r="BD2412" s="17">
        <f t="shared" si="6362"/>
        <v>925.4</v>
      </c>
      <c r="BE2412" s="17">
        <f t="shared" si="6363"/>
        <v>919.3</v>
      </c>
      <c r="BF2412" s="17">
        <f t="shared" ref="BF2412:BH2412" si="6465">BF2413+BF2418</f>
        <v>0</v>
      </c>
      <c r="BG2412" s="17">
        <f t="shared" si="6465"/>
        <v>0</v>
      </c>
      <c r="BH2412" s="17">
        <f t="shared" si="6465"/>
        <v>0</v>
      </c>
      <c r="BI2412" s="18">
        <f t="shared" si="6354"/>
        <v>971.53400000000011</v>
      </c>
      <c r="BJ2412" s="18">
        <f t="shared" si="6355"/>
        <v>925.4</v>
      </c>
      <c r="BK2412" s="18">
        <f t="shared" si="6356"/>
        <v>919.3</v>
      </c>
      <c r="BL2412" s="17">
        <f t="shared" ref="BL2412:BN2412" si="6466">BL2413+BL2418</f>
        <v>0</v>
      </c>
      <c r="BM2412" s="17">
        <f t="shared" si="6466"/>
        <v>0</v>
      </c>
      <c r="BN2412" s="17">
        <f t="shared" si="6466"/>
        <v>0</v>
      </c>
      <c r="BO2412" s="17">
        <f t="shared" si="6439"/>
        <v>971.53400000000011</v>
      </c>
      <c r="BP2412" s="17">
        <f t="shared" si="6440"/>
        <v>925.4</v>
      </c>
      <c r="BQ2412" s="17">
        <f t="shared" si="6441"/>
        <v>919.3</v>
      </c>
      <c r="BR2412" s="17">
        <f t="shared" ref="BR2412:BT2412" si="6467">BR2413+BR2418</f>
        <v>0</v>
      </c>
      <c r="BS2412" s="17">
        <f t="shared" si="6467"/>
        <v>0</v>
      </c>
      <c r="BT2412" s="17">
        <f t="shared" si="6467"/>
        <v>0</v>
      </c>
      <c r="BU2412" s="17">
        <f t="shared" si="6425"/>
        <v>971.53400000000011</v>
      </c>
      <c r="BV2412" s="17">
        <f t="shared" si="6426"/>
        <v>925.4</v>
      </c>
      <c r="BW2412" s="17">
        <f t="shared" si="6427"/>
        <v>919.3</v>
      </c>
      <c r="BX2412" s="17">
        <f t="shared" ref="BX2412:BZ2412" si="6468">BX2413+BX2418</f>
        <v>-520.13400000000001</v>
      </c>
      <c r="BY2412" s="17">
        <f t="shared" si="6468"/>
        <v>0</v>
      </c>
      <c r="BZ2412" s="17">
        <f t="shared" si="6468"/>
        <v>0</v>
      </c>
      <c r="CA2412" s="17">
        <f t="shared" si="6393"/>
        <v>451.40000000000009</v>
      </c>
      <c r="CB2412" s="17">
        <f t="shared" si="6394"/>
        <v>925.4</v>
      </c>
      <c r="CC2412" s="17">
        <f t="shared" si="6395"/>
        <v>919.3</v>
      </c>
      <c r="CD2412" s="17">
        <f t="shared" si="6458"/>
        <v>0</v>
      </c>
      <c r="CE2412" s="26"/>
      <c r="CF2412" s="33"/>
      <c r="CG2412" s="37"/>
      <c r="CH2412" s="37"/>
      <c r="CI2412" s="37"/>
      <c r="CJ2412" s="37"/>
      <c r="CK2412" s="37"/>
      <c r="CL2412" s="37"/>
      <c r="CM2412" s="37"/>
      <c r="CN2412" s="37"/>
      <c r="CO2412" s="37"/>
      <c r="CP2412" s="37"/>
      <c r="CQ2412" s="37"/>
      <c r="CR2412" s="37"/>
      <c r="CS2412" s="37"/>
      <c r="CT2412" s="37"/>
      <c r="CU2412" s="37"/>
      <c r="CV2412" s="37"/>
      <c r="CW2412" s="37"/>
      <c r="CX2412" s="37"/>
      <c r="CY2412" s="37"/>
      <c r="CZ2412" s="37"/>
      <c r="DA2412" s="37"/>
      <c r="DB2412" s="37"/>
      <c r="DC2412" s="37"/>
      <c r="DD2412" s="37"/>
      <c r="DE2412" s="37"/>
      <c r="DF2412" s="37"/>
      <c r="DG2412" s="37"/>
      <c r="DH2412" s="37"/>
      <c r="DI2412" s="37"/>
      <c r="DJ2412" s="37"/>
      <c r="DK2412" s="37"/>
      <c r="DL2412" s="37"/>
      <c r="DM2412" s="37"/>
      <c r="DN2412" s="37"/>
      <c r="DO2412" s="37"/>
    </row>
    <row r="2413" spans="1:119" ht="46.8" x14ac:dyDescent="0.3">
      <c r="A2413" s="41" t="s">
        <v>412</v>
      </c>
      <c r="B2413" s="39"/>
      <c r="C2413" s="41"/>
      <c r="D2413" s="41"/>
      <c r="E2413" s="14" t="s">
        <v>1141</v>
      </c>
      <c r="F2413" s="18">
        <f t="shared" ref="F2413:K2413" si="6469">F2415</f>
        <v>0</v>
      </c>
      <c r="G2413" s="18">
        <f t="shared" si="6469"/>
        <v>0</v>
      </c>
      <c r="H2413" s="18">
        <f t="shared" si="6469"/>
        <v>0</v>
      </c>
      <c r="I2413" s="18">
        <f t="shared" si="6469"/>
        <v>0</v>
      </c>
      <c r="J2413" s="18">
        <f t="shared" si="6469"/>
        <v>0</v>
      </c>
      <c r="K2413" s="18">
        <f t="shared" si="6469"/>
        <v>0</v>
      </c>
      <c r="L2413" s="18">
        <f t="shared" si="6373"/>
        <v>0</v>
      </c>
      <c r="M2413" s="18">
        <f t="shared" si="6374"/>
        <v>0</v>
      </c>
      <c r="N2413" s="18">
        <f t="shared" si="6375"/>
        <v>0</v>
      </c>
      <c r="O2413" s="18">
        <f>O2415</f>
        <v>0</v>
      </c>
      <c r="P2413" s="18">
        <f>P2415</f>
        <v>0</v>
      </c>
      <c r="Q2413" s="18">
        <f>Q2415</f>
        <v>0</v>
      </c>
      <c r="R2413" s="18">
        <f>R2415</f>
        <v>0</v>
      </c>
      <c r="S2413" s="18">
        <f>S2415</f>
        <v>0</v>
      </c>
      <c r="T2413" s="18">
        <f t="shared" si="6449"/>
        <v>0</v>
      </c>
      <c r="U2413" s="18">
        <f t="shared" si="6450"/>
        <v>0</v>
      </c>
      <c r="V2413" s="18">
        <f t="shared" si="6451"/>
        <v>0</v>
      </c>
      <c r="W2413" s="18">
        <f t="shared" ref="W2413:AB2413" si="6470">W2415</f>
        <v>0</v>
      </c>
      <c r="X2413" s="18">
        <f t="shared" si="6470"/>
        <v>0</v>
      </c>
      <c r="Y2413" s="18">
        <f t="shared" si="6470"/>
        <v>0</v>
      </c>
      <c r="Z2413" s="18">
        <f t="shared" si="6470"/>
        <v>0</v>
      </c>
      <c r="AA2413" s="18">
        <f t="shared" si="6470"/>
        <v>0</v>
      </c>
      <c r="AB2413" s="18">
        <f t="shared" si="6470"/>
        <v>0</v>
      </c>
      <c r="AC2413" s="18">
        <f t="shared" si="6422"/>
        <v>0</v>
      </c>
      <c r="AD2413" s="18">
        <f t="shared" si="6423"/>
        <v>0</v>
      </c>
      <c r="AE2413" s="18">
        <f t="shared" si="6424"/>
        <v>0</v>
      </c>
      <c r="AF2413" s="18">
        <f>AF2414</f>
        <v>0</v>
      </c>
      <c r="AG2413" s="18">
        <f t="shared" ref="AG2413:CD2414" si="6471">AG2414</f>
        <v>220.1</v>
      </c>
      <c r="AH2413" s="18">
        <f t="shared" si="6471"/>
        <v>229</v>
      </c>
      <c r="AI2413" s="18">
        <f t="shared" si="6293"/>
        <v>0</v>
      </c>
      <c r="AJ2413" s="18">
        <f t="shared" si="6294"/>
        <v>220.1</v>
      </c>
      <c r="AK2413" s="18">
        <f t="shared" si="6295"/>
        <v>229</v>
      </c>
      <c r="AL2413" s="18">
        <f t="shared" si="6471"/>
        <v>0</v>
      </c>
      <c r="AM2413" s="18">
        <f t="shared" si="6296"/>
        <v>0</v>
      </c>
      <c r="AN2413" s="18">
        <f t="shared" si="6471"/>
        <v>0</v>
      </c>
      <c r="AO2413" s="18">
        <f t="shared" si="6471"/>
        <v>0</v>
      </c>
      <c r="AP2413" s="18">
        <f t="shared" si="6471"/>
        <v>0</v>
      </c>
      <c r="AQ2413" s="18">
        <f t="shared" si="6387"/>
        <v>0</v>
      </c>
      <c r="AR2413" s="18">
        <f t="shared" si="6388"/>
        <v>220.1</v>
      </c>
      <c r="AS2413" s="18">
        <f t="shared" si="6389"/>
        <v>229</v>
      </c>
      <c r="AT2413" s="18">
        <f t="shared" si="6471"/>
        <v>0</v>
      </c>
      <c r="AU2413" s="18">
        <f t="shared" si="6471"/>
        <v>0</v>
      </c>
      <c r="AV2413" s="18">
        <f t="shared" si="6471"/>
        <v>0</v>
      </c>
      <c r="AW2413" s="18">
        <f t="shared" si="6390"/>
        <v>0</v>
      </c>
      <c r="AX2413" s="18">
        <f t="shared" si="6391"/>
        <v>220.1</v>
      </c>
      <c r="AY2413" s="18">
        <f t="shared" si="6392"/>
        <v>229</v>
      </c>
      <c r="AZ2413" s="18">
        <f t="shared" si="6471"/>
        <v>0</v>
      </c>
      <c r="BA2413" s="18">
        <f t="shared" si="6471"/>
        <v>0</v>
      </c>
      <c r="BB2413" s="18">
        <f t="shared" si="6471"/>
        <v>0</v>
      </c>
      <c r="BC2413" s="18">
        <f t="shared" si="6361"/>
        <v>0</v>
      </c>
      <c r="BD2413" s="18">
        <f t="shared" si="6362"/>
        <v>220.1</v>
      </c>
      <c r="BE2413" s="18">
        <f t="shared" si="6363"/>
        <v>229</v>
      </c>
      <c r="BF2413" s="18">
        <f t="shared" si="6471"/>
        <v>0</v>
      </c>
      <c r="BG2413" s="18">
        <f t="shared" si="6471"/>
        <v>0</v>
      </c>
      <c r="BH2413" s="18">
        <f t="shared" si="6471"/>
        <v>0</v>
      </c>
      <c r="BI2413" s="18">
        <f t="shared" si="6354"/>
        <v>0</v>
      </c>
      <c r="BJ2413" s="18">
        <f t="shared" si="6355"/>
        <v>220.1</v>
      </c>
      <c r="BK2413" s="18">
        <f t="shared" si="6356"/>
        <v>229</v>
      </c>
      <c r="BL2413" s="18">
        <f t="shared" si="6471"/>
        <v>0</v>
      </c>
      <c r="BM2413" s="18">
        <f t="shared" si="6471"/>
        <v>0</v>
      </c>
      <c r="BN2413" s="18">
        <f t="shared" si="6471"/>
        <v>0</v>
      </c>
      <c r="BO2413" s="18">
        <f t="shared" si="6439"/>
        <v>0</v>
      </c>
      <c r="BP2413" s="18">
        <f t="shared" si="6440"/>
        <v>220.1</v>
      </c>
      <c r="BQ2413" s="18">
        <f t="shared" si="6441"/>
        <v>229</v>
      </c>
      <c r="BR2413" s="18">
        <f t="shared" si="6471"/>
        <v>0</v>
      </c>
      <c r="BS2413" s="18">
        <f t="shared" si="6471"/>
        <v>0</v>
      </c>
      <c r="BT2413" s="18">
        <f t="shared" si="6471"/>
        <v>0</v>
      </c>
      <c r="BU2413" s="18">
        <f t="shared" si="6425"/>
        <v>0</v>
      </c>
      <c r="BV2413" s="18">
        <f t="shared" si="6426"/>
        <v>220.1</v>
      </c>
      <c r="BW2413" s="18">
        <f t="shared" si="6427"/>
        <v>229</v>
      </c>
      <c r="BX2413" s="18">
        <f t="shared" si="6471"/>
        <v>0</v>
      </c>
      <c r="BY2413" s="18">
        <f t="shared" si="6471"/>
        <v>0</v>
      </c>
      <c r="BZ2413" s="18">
        <f t="shared" si="6471"/>
        <v>0</v>
      </c>
      <c r="CA2413" s="18">
        <f t="shared" si="6393"/>
        <v>0</v>
      </c>
      <c r="CB2413" s="18">
        <f t="shared" si="6394"/>
        <v>220.1</v>
      </c>
      <c r="CC2413" s="18">
        <f t="shared" si="6395"/>
        <v>229</v>
      </c>
      <c r="CD2413" s="18">
        <f t="shared" si="6471"/>
        <v>0</v>
      </c>
      <c r="CE2413" s="27"/>
      <c r="CF2413" s="33"/>
    </row>
    <row r="2414" spans="1:119" ht="46.8" x14ac:dyDescent="0.3">
      <c r="A2414" s="41" t="s">
        <v>1546</v>
      </c>
      <c r="B2414" s="39"/>
      <c r="C2414" s="41"/>
      <c r="D2414" s="41"/>
      <c r="E2414" s="14" t="s">
        <v>1547</v>
      </c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>
        <f>AF2415</f>
        <v>0</v>
      </c>
      <c r="AG2414" s="18">
        <f t="shared" si="6471"/>
        <v>220.1</v>
      </c>
      <c r="AH2414" s="18">
        <f t="shared" si="6471"/>
        <v>229</v>
      </c>
      <c r="AI2414" s="18">
        <f t="shared" si="6293"/>
        <v>0</v>
      </c>
      <c r="AJ2414" s="18">
        <f t="shared" si="6294"/>
        <v>220.1</v>
      </c>
      <c r="AK2414" s="18">
        <f t="shared" si="6295"/>
        <v>229</v>
      </c>
      <c r="AL2414" s="18">
        <f t="shared" si="6471"/>
        <v>0</v>
      </c>
      <c r="AM2414" s="18">
        <f t="shared" si="6296"/>
        <v>0</v>
      </c>
      <c r="AN2414" s="18">
        <f t="shared" si="6471"/>
        <v>0</v>
      </c>
      <c r="AO2414" s="18">
        <f t="shared" si="6471"/>
        <v>0</v>
      </c>
      <c r="AP2414" s="18">
        <f t="shared" si="6471"/>
        <v>0</v>
      </c>
      <c r="AQ2414" s="18">
        <f t="shared" si="6387"/>
        <v>0</v>
      </c>
      <c r="AR2414" s="18">
        <f t="shared" si="6388"/>
        <v>220.1</v>
      </c>
      <c r="AS2414" s="18">
        <f t="shared" si="6389"/>
        <v>229</v>
      </c>
      <c r="AT2414" s="18">
        <f t="shared" si="6471"/>
        <v>0</v>
      </c>
      <c r="AU2414" s="18">
        <f t="shared" si="6471"/>
        <v>0</v>
      </c>
      <c r="AV2414" s="18">
        <f t="shared" si="6471"/>
        <v>0</v>
      </c>
      <c r="AW2414" s="18">
        <f t="shared" si="6390"/>
        <v>0</v>
      </c>
      <c r="AX2414" s="18">
        <f t="shared" si="6391"/>
        <v>220.1</v>
      </c>
      <c r="AY2414" s="18">
        <f t="shared" si="6392"/>
        <v>229</v>
      </c>
      <c r="AZ2414" s="18">
        <f t="shared" si="6471"/>
        <v>0</v>
      </c>
      <c r="BA2414" s="18">
        <f t="shared" si="6471"/>
        <v>0</v>
      </c>
      <c r="BB2414" s="18">
        <f t="shared" si="6471"/>
        <v>0</v>
      </c>
      <c r="BC2414" s="18">
        <f t="shared" si="6361"/>
        <v>0</v>
      </c>
      <c r="BD2414" s="18">
        <f t="shared" si="6362"/>
        <v>220.1</v>
      </c>
      <c r="BE2414" s="18">
        <f t="shared" si="6363"/>
        <v>229</v>
      </c>
      <c r="BF2414" s="18">
        <f t="shared" si="6471"/>
        <v>0</v>
      </c>
      <c r="BG2414" s="18">
        <f t="shared" si="6471"/>
        <v>0</v>
      </c>
      <c r="BH2414" s="18">
        <f t="shared" si="6471"/>
        <v>0</v>
      </c>
      <c r="BI2414" s="18">
        <f t="shared" si="6354"/>
        <v>0</v>
      </c>
      <c r="BJ2414" s="18">
        <f t="shared" si="6355"/>
        <v>220.1</v>
      </c>
      <c r="BK2414" s="18">
        <f t="shared" si="6356"/>
        <v>229</v>
      </c>
      <c r="BL2414" s="18">
        <f t="shared" si="6471"/>
        <v>0</v>
      </c>
      <c r="BM2414" s="18">
        <f t="shared" si="6471"/>
        <v>0</v>
      </c>
      <c r="BN2414" s="18">
        <f t="shared" si="6471"/>
        <v>0</v>
      </c>
      <c r="BO2414" s="18">
        <f t="shared" si="6439"/>
        <v>0</v>
      </c>
      <c r="BP2414" s="18">
        <f t="shared" si="6440"/>
        <v>220.1</v>
      </c>
      <c r="BQ2414" s="18">
        <f t="shared" si="6441"/>
        <v>229</v>
      </c>
      <c r="BR2414" s="18">
        <f t="shared" si="6471"/>
        <v>0</v>
      </c>
      <c r="BS2414" s="18">
        <f t="shared" si="6471"/>
        <v>0</v>
      </c>
      <c r="BT2414" s="18">
        <f t="shared" si="6471"/>
        <v>0</v>
      </c>
      <c r="BU2414" s="18">
        <f t="shared" si="6425"/>
        <v>0</v>
      </c>
      <c r="BV2414" s="18">
        <f t="shared" si="6426"/>
        <v>220.1</v>
      </c>
      <c r="BW2414" s="18">
        <f t="shared" si="6427"/>
        <v>229</v>
      </c>
      <c r="BX2414" s="18">
        <f t="shared" si="6471"/>
        <v>0</v>
      </c>
      <c r="BY2414" s="18">
        <f t="shared" si="6471"/>
        <v>0</v>
      </c>
      <c r="BZ2414" s="18">
        <f t="shared" si="6471"/>
        <v>0</v>
      </c>
      <c r="CA2414" s="18">
        <f t="shared" si="6393"/>
        <v>0</v>
      </c>
      <c r="CB2414" s="18">
        <f t="shared" si="6394"/>
        <v>220.1</v>
      </c>
      <c r="CC2414" s="18">
        <f t="shared" si="6395"/>
        <v>229</v>
      </c>
      <c r="CD2414" s="18">
        <f t="shared" si="6471"/>
        <v>0</v>
      </c>
      <c r="CE2414" s="27"/>
      <c r="CF2414" s="33"/>
    </row>
    <row r="2415" spans="1:119" ht="31.2" x14ac:dyDescent="0.3">
      <c r="A2415" s="41" t="s">
        <v>1546</v>
      </c>
      <c r="B2415" s="39">
        <v>200</v>
      </c>
      <c r="C2415" s="41"/>
      <c r="D2415" s="41"/>
      <c r="E2415" s="14" t="s">
        <v>551</v>
      </c>
      <c r="F2415" s="18">
        <f t="shared" ref="F2415:K2416" si="6472">F2416</f>
        <v>0</v>
      </c>
      <c r="G2415" s="18">
        <f t="shared" si="6472"/>
        <v>0</v>
      </c>
      <c r="H2415" s="18">
        <f t="shared" si="6472"/>
        <v>0</v>
      </c>
      <c r="I2415" s="18">
        <f t="shared" si="6472"/>
        <v>0</v>
      </c>
      <c r="J2415" s="18">
        <f t="shared" si="6472"/>
        <v>0</v>
      </c>
      <c r="K2415" s="18">
        <f t="shared" si="6472"/>
        <v>0</v>
      </c>
      <c r="L2415" s="18">
        <f t="shared" si="6373"/>
        <v>0</v>
      </c>
      <c r="M2415" s="18">
        <f t="shared" si="6374"/>
        <v>0</v>
      </c>
      <c r="N2415" s="18">
        <f t="shared" si="6375"/>
        <v>0</v>
      </c>
      <c r="O2415" s="18">
        <f t="shared" ref="O2415:S2416" si="6473">O2416</f>
        <v>0</v>
      </c>
      <c r="P2415" s="18">
        <f t="shared" si="6473"/>
        <v>0</v>
      </c>
      <c r="Q2415" s="18">
        <f t="shared" si="6473"/>
        <v>0</v>
      </c>
      <c r="R2415" s="18">
        <f t="shared" si="6473"/>
        <v>0</v>
      </c>
      <c r="S2415" s="18">
        <f t="shared" si="6473"/>
        <v>0</v>
      </c>
      <c r="T2415" s="18">
        <f t="shared" si="6449"/>
        <v>0</v>
      </c>
      <c r="U2415" s="18">
        <f t="shared" si="6450"/>
        <v>0</v>
      </c>
      <c r="V2415" s="18">
        <f t="shared" si="6451"/>
        <v>0</v>
      </c>
      <c r="W2415" s="18">
        <f t="shared" ref="W2415:CD2416" si="6474">W2416</f>
        <v>0</v>
      </c>
      <c r="X2415" s="18">
        <f t="shared" si="6474"/>
        <v>0</v>
      </c>
      <c r="Y2415" s="18">
        <f t="shared" si="6474"/>
        <v>0</v>
      </c>
      <c r="Z2415" s="18">
        <f t="shared" si="6474"/>
        <v>0</v>
      </c>
      <c r="AA2415" s="18">
        <f t="shared" si="6474"/>
        <v>0</v>
      </c>
      <c r="AB2415" s="18">
        <f t="shared" si="6474"/>
        <v>0</v>
      </c>
      <c r="AC2415" s="18">
        <f t="shared" si="6422"/>
        <v>0</v>
      </c>
      <c r="AD2415" s="18">
        <f t="shared" si="6423"/>
        <v>0</v>
      </c>
      <c r="AE2415" s="18">
        <f t="shared" si="6424"/>
        <v>0</v>
      </c>
      <c r="AF2415" s="18">
        <f t="shared" si="6474"/>
        <v>0</v>
      </c>
      <c r="AG2415" s="18">
        <f t="shared" si="6474"/>
        <v>220.1</v>
      </c>
      <c r="AH2415" s="18">
        <f t="shared" si="6474"/>
        <v>229</v>
      </c>
      <c r="AI2415" s="18">
        <f t="shared" ref="AI2415:AI2478" si="6475">AC2415+AF2415</f>
        <v>0</v>
      </c>
      <c r="AJ2415" s="18">
        <f t="shared" ref="AJ2415:AJ2478" si="6476">AD2415+AG2415</f>
        <v>220.1</v>
      </c>
      <c r="AK2415" s="18">
        <f t="shared" ref="AK2415:AK2478" si="6477">AE2415+AH2415</f>
        <v>229</v>
      </c>
      <c r="AL2415" s="18">
        <f t="shared" si="6474"/>
        <v>0</v>
      </c>
      <c r="AM2415" s="18">
        <f t="shared" ref="AM2415:AM2478" si="6478">AI2415+AL2415</f>
        <v>0</v>
      </c>
      <c r="AN2415" s="18">
        <f t="shared" si="6474"/>
        <v>0</v>
      </c>
      <c r="AO2415" s="18">
        <f t="shared" si="6474"/>
        <v>0</v>
      </c>
      <c r="AP2415" s="18">
        <f t="shared" si="6474"/>
        <v>0</v>
      </c>
      <c r="AQ2415" s="18">
        <f t="shared" si="6387"/>
        <v>0</v>
      </c>
      <c r="AR2415" s="18">
        <f t="shared" si="6388"/>
        <v>220.1</v>
      </c>
      <c r="AS2415" s="18">
        <f t="shared" si="6389"/>
        <v>229</v>
      </c>
      <c r="AT2415" s="18">
        <f t="shared" si="6474"/>
        <v>0</v>
      </c>
      <c r="AU2415" s="18">
        <f t="shared" si="6474"/>
        <v>0</v>
      </c>
      <c r="AV2415" s="18">
        <f t="shared" si="6474"/>
        <v>0</v>
      </c>
      <c r="AW2415" s="18">
        <f t="shared" si="6390"/>
        <v>0</v>
      </c>
      <c r="AX2415" s="18">
        <f t="shared" si="6391"/>
        <v>220.1</v>
      </c>
      <c r="AY2415" s="18">
        <f t="shared" si="6392"/>
        <v>229</v>
      </c>
      <c r="AZ2415" s="18">
        <f t="shared" si="6474"/>
        <v>0</v>
      </c>
      <c r="BA2415" s="18">
        <f t="shared" si="6474"/>
        <v>0</v>
      </c>
      <c r="BB2415" s="18">
        <f t="shared" si="6474"/>
        <v>0</v>
      </c>
      <c r="BC2415" s="18">
        <f t="shared" si="6361"/>
        <v>0</v>
      </c>
      <c r="BD2415" s="18">
        <f t="shared" si="6362"/>
        <v>220.1</v>
      </c>
      <c r="BE2415" s="18">
        <f t="shared" si="6363"/>
        <v>229</v>
      </c>
      <c r="BF2415" s="18">
        <f t="shared" si="6474"/>
        <v>0</v>
      </c>
      <c r="BG2415" s="18">
        <f t="shared" si="6474"/>
        <v>0</v>
      </c>
      <c r="BH2415" s="18">
        <f t="shared" si="6474"/>
        <v>0</v>
      </c>
      <c r="BI2415" s="18">
        <f t="shared" si="6354"/>
        <v>0</v>
      </c>
      <c r="BJ2415" s="18">
        <f t="shared" si="6355"/>
        <v>220.1</v>
      </c>
      <c r="BK2415" s="18">
        <f t="shared" si="6356"/>
        <v>229</v>
      </c>
      <c r="BL2415" s="18">
        <f t="shared" si="6474"/>
        <v>0</v>
      </c>
      <c r="BM2415" s="18">
        <f t="shared" si="6474"/>
        <v>0</v>
      </c>
      <c r="BN2415" s="18">
        <f t="shared" si="6474"/>
        <v>0</v>
      </c>
      <c r="BO2415" s="18">
        <f t="shared" si="6439"/>
        <v>0</v>
      </c>
      <c r="BP2415" s="18">
        <f t="shared" si="6440"/>
        <v>220.1</v>
      </c>
      <c r="BQ2415" s="18">
        <f t="shared" si="6441"/>
        <v>229</v>
      </c>
      <c r="BR2415" s="18">
        <f t="shared" si="6474"/>
        <v>0</v>
      </c>
      <c r="BS2415" s="18">
        <f t="shared" si="6474"/>
        <v>0</v>
      </c>
      <c r="BT2415" s="18">
        <f t="shared" si="6474"/>
        <v>0</v>
      </c>
      <c r="BU2415" s="18">
        <f t="shared" si="6425"/>
        <v>0</v>
      </c>
      <c r="BV2415" s="18">
        <f t="shared" si="6426"/>
        <v>220.1</v>
      </c>
      <c r="BW2415" s="18">
        <f t="shared" si="6427"/>
        <v>229</v>
      </c>
      <c r="BX2415" s="18">
        <f t="shared" si="6474"/>
        <v>0</v>
      </c>
      <c r="BY2415" s="18">
        <f t="shared" si="6474"/>
        <v>0</v>
      </c>
      <c r="BZ2415" s="18">
        <f t="shared" si="6474"/>
        <v>0</v>
      </c>
      <c r="CA2415" s="18">
        <f t="shared" si="6393"/>
        <v>0</v>
      </c>
      <c r="CB2415" s="18">
        <f t="shared" si="6394"/>
        <v>220.1</v>
      </c>
      <c r="CC2415" s="18">
        <f t="shared" si="6395"/>
        <v>229</v>
      </c>
      <c r="CD2415" s="18">
        <f t="shared" si="6474"/>
        <v>0</v>
      </c>
      <c r="CE2415" s="27"/>
      <c r="CF2415" s="33"/>
    </row>
    <row r="2416" spans="1:119" ht="46.8" x14ac:dyDescent="0.3">
      <c r="A2416" s="41" t="s">
        <v>1546</v>
      </c>
      <c r="B2416" s="39">
        <v>240</v>
      </c>
      <c r="C2416" s="41"/>
      <c r="D2416" s="41"/>
      <c r="E2416" s="14" t="s">
        <v>559</v>
      </c>
      <c r="F2416" s="18">
        <f t="shared" si="6472"/>
        <v>0</v>
      </c>
      <c r="G2416" s="18">
        <f t="shared" si="6472"/>
        <v>0</v>
      </c>
      <c r="H2416" s="18">
        <f t="shared" si="6472"/>
        <v>0</v>
      </c>
      <c r="I2416" s="18">
        <f t="shared" si="6472"/>
        <v>0</v>
      </c>
      <c r="J2416" s="18">
        <f t="shared" si="6472"/>
        <v>0</v>
      </c>
      <c r="K2416" s="18">
        <f t="shared" si="6472"/>
        <v>0</v>
      </c>
      <c r="L2416" s="18">
        <f t="shared" si="6373"/>
        <v>0</v>
      </c>
      <c r="M2416" s="18">
        <f t="shared" si="6374"/>
        <v>0</v>
      </c>
      <c r="N2416" s="18">
        <f t="shared" si="6375"/>
        <v>0</v>
      </c>
      <c r="O2416" s="18">
        <f t="shared" si="6473"/>
        <v>0</v>
      </c>
      <c r="P2416" s="18">
        <f t="shared" si="6473"/>
        <v>0</v>
      </c>
      <c r="Q2416" s="18">
        <f t="shared" si="6473"/>
        <v>0</v>
      </c>
      <c r="R2416" s="18">
        <f t="shared" si="6473"/>
        <v>0</v>
      </c>
      <c r="S2416" s="18">
        <f t="shared" si="6473"/>
        <v>0</v>
      </c>
      <c r="T2416" s="18">
        <f t="shared" si="6449"/>
        <v>0</v>
      </c>
      <c r="U2416" s="18">
        <f t="shared" si="6450"/>
        <v>0</v>
      </c>
      <c r="V2416" s="18">
        <f t="shared" si="6451"/>
        <v>0</v>
      </c>
      <c r="W2416" s="18">
        <f t="shared" si="6474"/>
        <v>0</v>
      </c>
      <c r="X2416" s="18">
        <f t="shared" si="6474"/>
        <v>0</v>
      </c>
      <c r="Y2416" s="18">
        <f t="shared" si="6474"/>
        <v>0</v>
      </c>
      <c r="Z2416" s="18">
        <f t="shared" si="6474"/>
        <v>0</v>
      </c>
      <c r="AA2416" s="18">
        <f t="shared" si="6474"/>
        <v>0</v>
      </c>
      <c r="AB2416" s="18">
        <f t="shared" si="6474"/>
        <v>0</v>
      </c>
      <c r="AC2416" s="18">
        <f t="shared" si="6422"/>
        <v>0</v>
      </c>
      <c r="AD2416" s="18">
        <f t="shared" si="6423"/>
        <v>0</v>
      </c>
      <c r="AE2416" s="18">
        <f t="shared" si="6424"/>
        <v>0</v>
      </c>
      <c r="AF2416" s="18">
        <f>AF2417</f>
        <v>0</v>
      </c>
      <c r="AG2416" s="18">
        <f t="shared" si="6474"/>
        <v>220.1</v>
      </c>
      <c r="AH2416" s="18">
        <f t="shared" si="6474"/>
        <v>229</v>
      </c>
      <c r="AI2416" s="18">
        <f t="shared" si="6475"/>
        <v>0</v>
      </c>
      <c r="AJ2416" s="18">
        <f t="shared" si="6476"/>
        <v>220.1</v>
      </c>
      <c r="AK2416" s="18">
        <f t="shared" si="6477"/>
        <v>229</v>
      </c>
      <c r="AL2416" s="18">
        <f t="shared" si="6474"/>
        <v>0</v>
      </c>
      <c r="AM2416" s="18">
        <f t="shared" si="6478"/>
        <v>0</v>
      </c>
      <c r="AN2416" s="18">
        <f t="shared" si="6474"/>
        <v>0</v>
      </c>
      <c r="AO2416" s="18">
        <f t="shared" si="6474"/>
        <v>0</v>
      </c>
      <c r="AP2416" s="18">
        <f t="shared" si="6474"/>
        <v>0</v>
      </c>
      <c r="AQ2416" s="18">
        <f t="shared" si="6387"/>
        <v>0</v>
      </c>
      <c r="AR2416" s="18">
        <f t="shared" si="6388"/>
        <v>220.1</v>
      </c>
      <c r="AS2416" s="18">
        <f t="shared" si="6389"/>
        <v>229</v>
      </c>
      <c r="AT2416" s="18">
        <f t="shared" si="6474"/>
        <v>0</v>
      </c>
      <c r="AU2416" s="18">
        <f t="shared" si="6474"/>
        <v>0</v>
      </c>
      <c r="AV2416" s="18">
        <f t="shared" si="6474"/>
        <v>0</v>
      </c>
      <c r="AW2416" s="18">
        <f t="shared" si="6390"/>
        <v>0</v>
      </c>
      <c r="AX2416" s="18">
        <f t="shared" si="6391"/>
        <v>220.1</v>
      </c>
      <c r="AY2416" s="18">
        <f t="shared" si="6392"/>
        <v>229</v>
      </c>
      <c r="AZ2416" s="18">
        <f t="shared" si="6474"/>
        <v>0</v>
      </c>
      <c r="BA2416" s="18">
        <f t="shared" si="6474"/>
        <v>0</v>
      </c>
      <c r="BB2416" s="18">
        <f t="shared" si="6474"/>
        <v>0</v>
      </c>
      <c r="BC2416" s="18">
        <f t="shared" si="6361"/>
        <v>0</v>
      </c>
      <c r="BD2416" s="18">
        <f t="shared" si="6362"/>
        <v>220.1</v>
      </c>
      <c r="BE2416" s="18">
        <f t="shared" si="6363"/>
        <v>229</v>
      </c>
      <c r="BF2416" s="18">
        <f t="shared" si="6474"/>
        <v>0</v>
      </c>
      <c r="BG2416" s="18">
        <f t="shared" si="6474"/>
        <v>0</v>
      </c>
      <c r="BH2416" s="18">
        <f t="shared" si="6474"/>
        <v>0</v>
      </c>
      <c r="BI2416" s="18">
        <f t="shared" si="6354"/>
        <v>0</v>
      </c>
      <c r="BJ2416" s="18">
        <f t="shared" si="6355"/>
        <v>220.1</v>
      </c>
      <c r="BK2416" s="18">
        <f t="shared" si="6356"/>
        <v>229</v>
      </c>
      <c r="BL2416" s="18">
        <f t="shared" si="6474"/>
        <v>0</v>
      </c>
      <c r="BM2416" s="18">
        <f t="shared" si="6474"/>
        <v>0</v>
      </c>
      <c r="BN2416" s="18">
        <f t="shared" si="6474"/>
        <v>0</v>
      </c>
      <c r="BO2416" s="18">
        <f t="shared" si="6439"/>
        <v>0</v>
      </c>
      <c r="BP2416" s="18">
        <f t="shared" si="6440"/>
        <v>220.1</v>
      </c>
      <c r="BQ2416" s="18">
        <f t="shared" si="6441"/>
        <v>229</v>
      </c>
      <c r="BR2416" s="18">
        <f t="shared" si="6474"/>
        <v>0</v>
      </c>
      <c r="BS2416" s="18">
        <f t="shared" si="6474"/>
        <v>0</v>
      </c>
      <c r="BT2416" s="18">
        <f t="shared" si="6474"/>
        <v>0</v>
      </c>
      <c r="BU2416" s="18">
        <f t="shared" si="6425"/>
        <v>0</v>
      </c>
      <c r="BV2416" s="18">
        <f t="shared" si="6426"/>
        <v>220.1</v>
      </c>
      <c r="BW2416" s="18">
        <f t="shared" si="6427"/>
        <v>229</v>
      </c>
      <c r="BX2416" s="18">
        <f t="shared" si="6474"/>
        <v>0</v>
      </c>
      <c r="BY2416" s="18">
        <f t="shared" si="6474"/>
        <v>0</v>
      </c>
      <c r="BZ2416" s="18">
        <f t="shared" si="6474"/>
        <v>0</v>
      </c>
      <c r="CA2416" s="18">
        <f t="shared" si="6393"/>
        <v>0</v>
      </c>
      <c r="CB2416" s="18">
        <f t="shared" si="6394"/>
        <v>220.1</v>
      </c>
      <c r="CC2416" s="18">
        <f t="shared" si="6395"/>
        <v>229</v>
      </c>
      <c r="CD2416" s="18">
        <f t="shared" si="6474"/>
        <v>0</v>
      </c>
      <c r="CE2416" s="27"/>
      <c r="CF2416" s="33"/>
    </row>
    <row r="2417" spans="1:119" ht="31.2" x14ac:dyDescent="0.3">
      <c r="A2417" s="41" t="s">
        <v>1546</v>
      </c>
      <c r="B2417" s="39">
        <v>240</v>
      </c>
      <c r="C2417" s="41" t="s">
        <v>149</v>
      </c>
      <c r="D2417" s="41" t="s">
        <v>244</v>
      </c>
      <c r="E2417" s="14" t="s">
        <v>524</v>
      </c>
      <c r="F2417" s="18"/>
      <c r="G2417" s="18"/>
      <c r="H2417" s="18"/>
      <c r="I2417" s="18"/>
      <c r="J2417" s="18"/>
      <c r="K2417" s="18"/>
      <c r="L2417" s="18">
        <f t="shared" si="6373"/>
        <v>0</v>
      </c>
      <c r="M2417" s="18">
        <f t="shared" si="6374"/>
        <v>0</v>
      </c>
      <c r="N2417" s="18">
        <f t="shared" si="6375"/>
        <v>0</v>
      </c>
      <c r="O2417" s="18"/>
      <c r="P2417" s="18"/>
      <c r="Q2417" s="18"/>
      <c r="R2417" s="18"/>
      <c r="S2417" s="18"/>
      <c r="T2417" s="18">
        <f t="shared" si="6449"/>
        <v>0</v>
      </c>
      <c r="U2417" s="18">
        <f t="shared" si="6450"/>
        <v>0</v>
      </c>
      <c r="V2417" s="18">
        <f t="shared" si="6451"/>
        <v>0</v>
      </c>
      <c r="W2417" s="18"/>
      <c r="X2417" s="18"/>
      <c r="Y2417" s="18"/>
      <c r="Z2417" s="18"/>
      <c r="AA2417" s="18"/>
      <c r="AB2417" s="18"/>
      <c r="AC2417" s="18">
        <f t="shared" si="6422"/>
        <v>0</v>
      </c>
      <c r="AD2417" s="18">
        <f t="shared" si="6423"/>
        <v>0</v>
      </c>
      <c r="AE2417" s="18">
        <f t="shared" si="6424"/>
        <v>0</v>
      </c>
      <c r="AF2417" s="18"/>
      <c r="AG2417" s="18">
        <v>220.1</v>
      </c>
      <c r="AH2417" s="18">
        <v>229</v>
      </c>
      <c r="AI2417" s="18">
        <f t="shared" si="6475"/>
        <v>0</v>
      </c>
      <c r="AJ2417" s="18">
        <f t="shared" si="6476"/>
        <v>220.1</v>
      </c>
      <c r="AK2417" s="18">
        <f t="shared" si="6477"/>
        <v>229</v>
      </c>
      <c r="AL2417" s="18"/>
      <c r="AM2417" s="18">
        <f t="shared" si="6478"/>
        <v>0</v>
      </c>
      <c r="AN2417" s="18"/>
      <c r="AO2417" s="18"/>
      <c r="AP2417" s="18"/>
      <c r="AQ2417" s="18">
        <f t="shared" si="6387"/>
        <v>0</v>
      </c>
      <c r="AR2417" s="18">
        <f t="shared" si="6388"/>
        <v>220.1</v>
      </c>
      <c r="AS2417" s="18">
        <f t="shared" si="6389"/>
        <v>229</v>
      </c>
      <c r="AT2417" s="18"/>
      <c r="AU2417" s="18"/>
      <c r="AV2417" s="18"/>
      <c r="AW2417" s="18">
        <f t="shared" si="6390"/>
        <v>0</v>
      </c>
      <c r="AX2417" s="18">
        <f t="shared" si="6391"/>
        <v>220.1</v>
      </c>
      <c r="AY2417" s="18">
        <f t="shared" si="6392"/>
        <v>229</v>
      </c>
      <c r="AZ2417" s="18"/>
      <c r="BA2417" s="18"/>
      <c r="BB2417" s="18"/>
      <c r="BC2417" s="18">
        <f t="shared" si="6361"/>
        <v>0</v>
      </c>
      <c r="BD2417" s="18">
        <f t="shared" si="6362"/>
        <v>220.1</v>
      </c>
      <c r="BE2417" s="18">
        <f t="shared" si="6363"/>
        <v>229</v>
      </c>
      <c r="BF2417" s="18"/>
      <c r="BG2417" s="18"/>
      <c r="BH2417" s="18"/>
      <c r="BI2417" s="18">
        <f t="shared" si="6354"/>
        <v>0</v>
      </c>
      <c r="BJ2417" s="18">
        <f t="shared" si="6355"/>
        <v>220.1</v>
      </c>
      <c r="BK2417" s="18">
        <f t="shared" si="6356"/>
        <v>229</v>
      </c>
      <c r="BL2417" s="18"/>
      <c r="BM2417" s="18"/>
      <c r="BN2417" s="18"/>
      <c r="BO2417" s="18">
        <f t="shared" si="6439"/>
        <v>0</v>
      </c>
      <c r="BP2417" s="18">
        <f t="shared" si="6440"/>
        <v>220.1</v>
      </c>
      <c r="BQ2417" s="18">
        <f t="shared" si="6441"/>
        <v>229</v>
      </c>
      <c r="BR2417" s="18"/>
      <c r="BS2417" s="18"/>
      <c r="BT2417" s="18"/>
      <c r="BU2417" s="18">
        <f t="shared" si="6425"/>
        <v>0</v>
      </c>
      <c r="BV2417" s="18">
        <f t="shared" si="6426"/>
        <v>220.1</v>
      </c>
      <c r="BW2417" s="18">
        <f t="shared" si="6427"/>
        <v>229</v>
      </c>
      <c r="BX2417" s="18"/>
      <c r="BY2417" s="18"/>
      <c r="BZ2417" s="18"/>
      <c r="CA2417" s="18">
        <f t="shared" si="6393"/>
        <v>0</v>
      </c>
      <c r="CB2417" s="18">
        <f t="shared" si="6394"/>
        <v>220.1</v>
      </c>
      <c r="CC2417" s="18">
        <f t="shared" si="6395"/>
        <v>229</v>
      </c>
      <c r="CD2417" s="18"/>
      <c r="CE2417" s="27"/>
      <c r="CF2417" s="33"/>
    </row>
    <row r="2418" spans="1:119" ht="62.4" x14ac:dyDescent="0.3">
      <c r="A2418" s="41" t="s">
        <v>414</v>
      </c>
      <c r="B2418" s="39"/>
      <c r="C2418" s="41"/>
      <c r="D2418" s="41"/>
      <c r="E2418" s="14" t="s">
        <v>1477</v>
      </c>
      <c r="F2418" s="18">
        <f t="shared" ref="F2418:H2418" si="6479">F2419+F2422</f>
        <v>761.99999999999989</v>
      </c>
      <c r="G2418" s="18">
        <f t="shared" si="6479"/>
        <v>762</v>
      </c>
      <c r="H2418" s="18">
        <f t="shared" si="6479"/>
        <v>762</v>
      </c>
      <c r="I2418" s="18">
        <f>I2419+I2422+I2425</f>
        <v>-71.799999999999841</v>
      </c>
      <c r="J2418" s="18">
        <f t="shared" ref="J2418:CD2418" si="6480">J2419+J2422+J2425</f>
        <v>-56.700000000000045</v>
      </c>
      <c r="K2418" s="18">
        <f t="shared" si="6480"/>
        <v>-71.700000000000045</v>
      </c>
      <c r="L2418" s="18">
        <f t="shared" si="6373"/>
        <v>690.2</v>
      </c>
      <c r="M2418" s="18">
        <f t="shared" si="6374"/>
        <v>705.3</v>
      </c>
      <c r="N2418" s="18">
        <f t="shared" si="6375"/>
        <v>690.3</v>
      </c>
      <c r="O2418" s="18">
        <f t="shared" ref="O2418:S2418" si="6481">O2419+O2422+O2425</f>
        <v>0</v>
      </c>
      <c r="P2418" s="18">
        <f t="shared" si="6481"/>
        <v>0</v>
      </c>
      <c r="Q2418" s="18">
        <f t="shared" si="6481"/>
        <v>0</v>
      </c>
      <c r="R2418" s="18">
        <f t="shared" si="6481"/>
        <v>0</v>
      </c>
      <c r="S2418" s="18">
        <f t="shared" si="6481"/>
        <v>0</v>
      </c>
      <c r="T2418" s="18">
        <f t="shared" si="6449"/>
        <v>690.2</v>
      </c>
      <c r="U2418" s="18">
        <f t="shared" si="6450"/>
        <v>705.3</v>
      </c>
      <c r="V2418" s="18">
        <f t="shared" si="6451"/>
        <v>690.3</v>
      </c>
      <c r="W2418" s="18">
        <f t="shared" ref="W2418:AB2418" si="6482">W2419+W2422+W2425</f>
        <v>0</v>
      </c>
      <c r="X2418" s="18">
        <f t="shared" si="6482"/>
        <v>0</v>
      </c>
      <c r="Y2418" s="18">
        <f t="shared" si="6482"/>
        <v>0</v>
      </c>
      <c r="Z2418" s="18">
        <f t="shared" si="6482"/>
        <v>0</v>
      </c>
      <c r="AA2418" s="18">
        <f t="shared" si="6482"/>
        <v>0</v>
      </c>
      <c r="AB2418" s="18">
        <f t="shared" si="6482"/>
        <v>0</v>
      </c>
      <c r="AC2418" s="18">
        <f t="shared" si="6422"/>
        <v>690.2</v>
      </c>
      <c r="AD2418" s="18">
        <f t="shared" si="6423"/>
        <v>705.3</v>
      </c>
      <c r="AE2418" s="18">
        <f t="shared" si="6424"/>
        <v>690.3</v>
      </c>
      <c r="AF2418" s="18">
        <f t="shared" ref="AF2418:AH2418" si="6483">AF2419+AF2422+AF2425</f>
        <v>0</v>
      </c>
      <c r="AG2418" s="18">
        <f t="shared" si="6483"/>
        <v>0</v>
      </c>
      <c r="AH2418" s="18">
        <f t="shared" si="6483"/>
        <v>0</v>
      </c>
      <c r="AI2418" s="18">
        <f t="shared" si="6475"/>
        <v>690.2</v>
      </c>
      <c r="AJ2418" s="18">
        <f t="shared" si="6476"/>
        <v>705.3</v>
      </c>
      <c r="AK2418" s="18">
        <f t="shared" si="6477"/>
        <v>690.3</v>
      </c>
      <c r="AL2418" s="18">
        <f t="shared" ref="AL2418" si="6484">AL2419+AL2422+AL2425</f>
        <v>0</v>
      </c>
      <c r="AM2418" s="18">
        <f t="shared" si="6478"/>
        <v>690.2</v>
      </c>
      <c r="AN2418" s="18">
        <f t="shared" ref="AN2418:AP2418" si="6485">AN2419+AN2422+AN2425</f>
        <v>281.334</v>
      </c>
      <c r="AO2418" s="18">
        <f t="shared" si="6485"/>
        <v>0</v>
      </c>
      <c r="AP2418" s="18">
        <f t="shared" si="6485"/>
        <v>0</v>
      </c>
      <c r="AQ2418" s="18">
        <f t="shared" si="6387"/>
        <v>971.53400000000011</v>
      </c>
      <c r="AR2418" s="18">
        <f t="shared" si="6388"/>
        <v>705.3</v>
      </c>
      <c r="AS2418" s="18">
        <f t="shared" si="6389"/>
        <v>690.3</v>
      </c>
      <c r="AT2418" s="18">
        <f t="shared" ref="AT2418:AV2418" si="6486">AT2419+AT2422+AT2425</f>
        <v>0</v>
      </c>
      <c r="AU2418" s="18">
        <f t="shared" si="6486"/>
        <v>0</v>
      </c>
      <c r="AV2418" s="18">
        <f t="shared" si="6486"/>
        <v>0</v>
      </c>
      <c r="AW2418" s="18">
        <f t="shared" si="6390"/>
        <v>971.53400000000011</v>
      </c>
      <c r="AX2418" s="18">
        <f t="shared" si="6391"/>
        <v>705.3</v>
      </c>
      <c r="AY2418" s="18">
        <f t="shared" si="6392"/>
        <v>690.3</v>
      </c>
      <c r="AZ2418" s="18">
        <f t="shared" ref="AZ2418:BB2418" si="6487">AZ2419+AZ2422+AZ2425</f>
        <v>0</v>
      </c>
      <c r="BA2418" s="18">
        <f t="shared" si="6487"/>
        <v>0</v>
      </c>
      <c r="BB2418" s="18">
        <f t="shared" si="6487"/>
        <v>0</v>
      </c>
      <c r="BC2418" s="18">
        <f t="shared" si="6361"/>
        <v>971.53400000000011</v>
      </c>
      <c r="BD2418" s="18">
        <f t="shared" si="6362"/>
        <v>705.3</v>
      </c>
      <c r="BE2418" s="18">
        <f t="shared" si="6363"/>
        <v>690.3</v>
      </c>
      <c r="BF2418" s="18">
        <f t="shared" ref="BF2418:BH2418" si="6488">BF2419+BF2422+BF2425</f>
        <v>0</v>
      </c>
      <c r="BG2418" s="18">
        <f t="shared" si="6488"/>
        <v>0</v>
      </c>
      <c r="BH2418" s="18">
        <f t="shared" si="6488"/>
        <v>0</v>
      </c>
      <c r="BI2418" s="18">
        <f t="shared" si="6354"/>
        <v>971.53400000000011</v>
      </c>
      <c r="BJ2418" s="18">
        <f t="shared" si="6355"/>
        <v>705.3</v>
      </c>
      <c r="BK2418" s="18">
        <f t="shared" si="6356"/>
        <v>690.3</v>
      </c>
      <c r="BL2418" s="18">
        <f t="shared" ref="BL2418:BN2418" si="6489">BL2419+BL2422+BL2425</f>
        <v>0</v>
      </c>
      <c r="BM2418" s="18">
        <f t="shared" si="6489"/>
        <v>0</v>
      </c>
      <c r="BN2418" s="18">
        <f t="shared" si="6489"/>
        <v>0</v>
      </c>
      <c r="BO2418" s="18">
        <f t="shared" si="6439"/>
        <v>971.53400000000011</v>
      </c>
      <c r="BP2418" s="18">
        <f t="shared" si="6440"/>
        <v>705.3</v>
      </c>
      <c r="BQ2418" s="18">
        <f t="shared" si="6441"/>
        <v>690.3</v>
      </c>
      <c r="BR2418" s="18">
        <f t="shared" ref="BR2418:BT2418" si="6490">BR2419+BR2422+BR2425</f>
        <v>0</v>
      </c>
      <c r="BS2418" s="18">
        <f t="shared" si="6490"/>
        <v>0</v>
      </c>
      <c r="BT2418" s="18">
        <f t="shared" si="6490"/>
        <v>0</v>
      </c>
      <c r="BU2418" s="18">
        <f t="shared" si="6425"/>
        <v>971.53400000000011</v>
      </c>
      <c r="BV2418" s="18">
        <f t="shared" si="6426"/>
        <v>705.3</v>
      </c>
      <c r="BW2418" s="18">
        <f t="shared" si="6427"/>
        <v>690.3</v>
      </c>
      <c r="BX2418" s="18">
        <f t="shared" ref="BX2418:BZ2418" si="6491">BX2419+BX2422+BX2425</f>
        <v>-520.13400000000001</v>
      </c>
      <c r="BY2418" s="18">
        <f t="shared" si="6491"/>
        <v>0</v>
      </c>
      <c r="BZ2418" s="18">
        <f t="shared" si="6491"/>
        <v>0</v>
      </c>
      <c r="CA2418" s="18">
        <f t="shared" si="6393"/>
        <v>451.40000000000009</v>
      </c>
      <c r="CB2418" s="18">
        <f t="shared" si="6394"/>
        <v>705.3</v>
      </c>
      <c r="CC2418" s="18">
        <f t="shared" si="6395"/>
        <v>690.3</v>
      </c>
      <c r="CD2418" s="18">
        <f t="shared" si="6480"/>
        <v>0</v>
      </c>
      <c r="CE2418" s="27"/>
      <c r="CF2418" s="33" t="s">
        <v>1478</v>
      </c>
    </row>
    <row r="2419" spans="1:119" ht="31.2" hidden="1" x14ac:dyDescent="0.3">
      <c r="A2419" s="41" t="s">
        <v>414</v>
      </c>
      <c r="B2419" s="39">
        <v>200</v>
      </c>
      <c r="C2419" s="41"/>
      <c r="D2419" s="41"/>
      <c r="E2419" s="14" t="s">
        <v>551</v>
      </c>
      <c r="F2419" s="18">
        <f t="shared" ref="F2419:K2420" si="6492">F2420</f>
        <v>761.99999999999989</v>
      </c>
      <c r="G2419" s="18">
        <f t="shared" si="6492"/>
        <v>762</v>
      </c>
      <c r="H2419" s="18">
        <f t="shared" si="6492"/>
        <v>762</v>
      </c>
      <c r="I2419" s="18">
        <f t="shared" si="6492"/>
        <v>-761.99999999999989</v>
      </c>
      <c r="J2419" s="18">
        <f t="shared" si="6492"/>
        <v>-762</v>
      </c>
      <c r="K2419" s="18">
        <f t="shared" si="6492"/>
        <v>-762</v>
      </c>
      <c r="L2419" s="18">
        <f t="shared" si="6373"/>
        <v>0</v>
      </c>
      <c r="M2419" s="18">
        <f t="shared" si="6374"/>
        <v>0</v>
      </c>
      <c r="N2419" s="18">
        <f t="shared" si="6375"/>
        <v>0</v>
      </c>
      <c r="O2419" s="18">
        <f t="shared" ref="O2419:S2420" si="6493">O2420</f>
        <v>0</v>
      </c>
      <c r="P2419" s="18">
        <f t="shared" si="6493"/>
        <v>0</v>
      </c>
      <c r="Q2419" s="18">
        <f t="shared" si="6493"/>
        <v>0</v>
      </c>
      <c r="R2419" s="18">
        <f t="shared" si="6493"/>
        <v>0</v>
      </c>
      <c r="S2419" s="18">
        <f t="shared" si="6493"/>
        <v>0</v>
      </c>
      <c r="T2419" s="18">
        <f t="shared" si="6449"/>
        <v>0</v>
      </c>
      <c r="U2419" s="18">
        <f t="shared" si="6450"/>
        <v>0</v>
      </c>
      <c r="V2419" s="18">
        <f t="shared" si="6451"/>
        <v>0</v>
      </c>
      <c r="W2419" s="18">
        <f t="shared" ref="W2419:CD2420" si="6494">W2420</f>
        <v>0</v>
      </c>
      <c r="X2419" s="18">
        <f t="shared" si="6494"/>
        <v>0</v>
      </c>
      <c r="Y2419" s="18">
        <f t="shared" si="6494"/>
        <v>0</v>
      </c>
      <c r="Z2419" s="18">
        <f t="shared" si="6494"/>
        <v>0</v>
      </c>
      <c r="AA2419" s="18">
        <f t="shared" si="6494"/>
        <v>0</v>
      </c>
      <c r="AB2419" s="18">
        <f t="shared" si="6494"/>
        <v>0</v>
      </c>
      <c r="AC2419" s="18">
        <f t="shared" si="6422"/>
        <v>0</v>
      </c>
      <c r="AD2419" s="18">
        <f t="shared" si="6423"/>
        <v>0</v>
      </c>
      <c r="AE2419" s="18">
        <f t="shared" si="6424"/>
        <v>0</v>
      </c>
      <c r="AF2419" s="18">
        <f t="shared" si="6494"/>
        <v>0</v>
      </c>
      <c r="AG2419" s="18">
        <f t="shared" si="6494"/>
        <v>0</v>
      </c>
      <c r="AH2419" s="18">
        <f t="shared" si="6494"/>
        <v>0</v>
      </c>
      <c r="AI2419" s="18">
        <f t="shared" si="6475"/>
        <v>0</v>
      </c>
      <c r="AJ2419" s="18">
        <f t="shared" si="6476"/>
        <v>0</v>
      </c>
      <c r="AK2419" s="18">
        <f t="shared" si="6477"/>
        <v>0</v>
      </c>
      <c r="AL2419" s="18">
        <f t="shared" si="6494"/>
        <v>0</v>
      </c>
      <c r="AM2419" s="18">
        <f t="shared" si="6478"/>
        <v>0</v>
      </c>
      <c r="AN2419" s="18">
        <f t="shared" si="6494"/>
        <v>0</v>
      </c>
      <c r="AO2419" s="18">
        <f t="shared" si="6494"/>
        <v>0</v>
      </c>
      <c r="AP2419" s="18">
        <f t="shared" si="6494"/>
        <v>0</v>
      </c>
      <c r="AQ2419" s="18">
        <f t="shared" si="6387"/>
        <v>0</v>
      </c>
      <c r="AR2419" s="18">
        <f t="shared" si="6388"/>
        <v>0</v>
      </c>
      <c r="AS2419" s="18">
        <f t="shared" si="6389"/>
        <v>0</v>
      </c>
      <c r="AT2419" s="18">
        <f t="shared" si="6494"/>
        <v>0</v>
      </c>
      <c r="AU2419" s="18">
        <f t="shared" si="6494"/>
        <v>0</v>
      </c>
      <c r="AV2419" s="18">
        <f t="shared" si="6494"/>
        <v>0</v>
      </c>
      <c r="AW2419" s="18">
        <f t="shared" si="6390"/>
        <v>0</v>
      </c>
      <c r="AX2419" s="18">
        <f t="shared" si="6391"/>
        <v>0</v>
      </c>
      <c r="AY2419" s="18">
        <f t="shared" si="6392"/>
        <v>0</v>
      </c>
      <c r="AZ2419" s="18">
        <f t="shared" si="6494"/>
        <v>0</v>
      </c>
      <c r="BA2419" s="18">
        <f t="shared" si="6494"/>
        <v>0</v>
      </c>
      <c r="BB2419" s="18">
        <f t="shared" si="6494"/>
        <v>0</v>
      </c>
      <c r="BC2419" s="18">
        <f t="shared" si="6361"/>
        <v>0</v>
      </c>
      <c r="BD2419" s="18">
        <f t="shared" si="6362"/>
        <v>0</v>
      </c>
      <c r="BE2419" s="18">
        <f t="shared" si="6363"/>
        <v>0</v>
      </c>
      <c r="BF2419" s="18">
        <f t="shared" si="6494"/>
        <v>0</v>
      </c>
      <c r="BG2419" s="18">
        <f t="shared" si="6494"/>
        <v>0</v>
      </c>
      <c r="BH2419" s="18">
        <f t="shared" si="6494"/>
        <v>0</v>
      </c>
      <c r="BI2419" s="18">
        <f t="shared" si="6354"/>
        <v>0</v>
      </c>
      <c r="BJ2419" s="18">
        <f t="shared" si="6355"/>
        <v>0</v>
      </c>
      <c r="BK2419" s="18">
        <f t="shared" si="6356"/>
        <v>0</v>
      </c>
      <c r="BL2419" s="18">
        <f t="shared" si="6494"/>
        <v>0</v>
      </c>
      <c r="BM2419" s="18">
        <f t="shared" si="6494"/>
        <v>0</v>
      </c>
      <c r="BN2419" s="18">
        <f t="shared" si="6494"/>
        <v>0</v>
      </c>
      <c r="BO2419" s="18">
        <f t="shared" si="6439"/>
        <v>0</v>
      </c>
      <c r="BP2419" s="18">
        <f t="shared" si="6440"/>
        <v>0</v>
      </c>
      <c r="BQ2419" s="18">
        <f t="shared" si="6441"/>
        <v>0</v>
      </c>
      <c r="BR2419" s="18">
        <f t="shared" si="6494"/>
        <v>0</v>
      </c>
      <c r="BS2419" s="18">
        <f t="shared" si="6494"/>
        <v>0</v>
      </c>
      <c r="BT2419" s="18">
        <f t="shared" si="6494"/>
        <v>0</v>
      </c>
      <c r="BU2419" s="18">
        <f t="shared" si="6425"/>
        <v>0</v>
      </c>
      <c r="BV2419" s="18">
        <f t="shared" si="6426"/>
        <v>0</v>
      </c>
      <c r="BW2419" s="18">
        <f t="shared" si="6427"/>
        <v>0</v>
      </c>
      <c r="BX2419" s="18">
        <f t="shared" si="6494"/>
        <v>0</v>
      </c>
      <c r="BY2419" s="18">
        <f t="shared" si="6494"/>
        <v>0</v>
      </c>
      <c r="BZ2419" s="18">
        <f t="shared" si="6494"/>
        <v>0</v>
      </c>
      <c r="CA2419" s="18">
        <f t="shared" si="6393"/>
        <v>0</v>
      </c>
      <c r="CB2419" s="18">
        <f t="shared" si="6394"/>
        <v>0</v>
      </c>
      <c r="CC2419" s="18">
        <f t="shared" si="6395"/>
        <v>0</v>
      </c>
      <c r="CD2419" s="18">
        <f t="shared" si="6494"/>
        <v>0</v>
      </c>
      <c r="CE2419" s="27" t="s">
        <v>1661</v>
      </c>
      <c r="CF2419" s="33"/>
    </row>
    <row r="2420" spans="1:119" ht="46.8" hidden="1" x14ac:dyDescent="0.3">
      <c r="A2420" s="41" t="s">
        <v>414</v>
      </c>
      <c r="B2420" s="39">
        <v>240</v>
      </c>
      <c r="C2420" s="41"/>
      <c r="D2420" s="41"/>
      <c r="E2420" s="14" t="s">
        <v>559</v>
      </c>
      <c r="F2420" s="18">
        <f t="shared" si="6492"/>
        <v>761.99999999999989</v>
      </c>
      <c r="G2420" s="18">
        <f t="shared" si="6492"/>
        <v>762</v>
      </c>
      <c r="H2420" s="18">
        <f t="shared" si="6492"/>
        <v>762</v>
      </c>
      <c r="I2420" s="18">
        <f t="shared" si="6492"/>
        <v>-761.99999999999989</v>
      </c>
      <c r="J2420" s="18">
        <f t="shared" si="6492"/>
        <v>-762</v>
      </c>
      <c r="K2420" s="18">
        <f t="shared" si="6492"/>
        <v>-762</v>
      </c>
      <c r="L2420" s="18">
        <f t="shared" si="6373"/>
        <v>0</v>
      </c>
      <c r="M2420" s="18">
        <f t="shared" si="6374"/>
        <v>0</v>
      </c>
      <c r="N2420" s="18">
        <f t="shared" si="6375"/>
        <v>0</v>
      </c>
      <c r="O2420" s="18">
        <f t="shared" si="6493"/>
        <v>0</v>
      </c>
      <c r="P2420" s="18">
        <f t="shared" si="6493"/>
        <v>0</v>
      </c>
      <c r="Q2420" s="18">
        <f t="shared" si="6493"/>
        <v>0</v>
      </c>
      <c r="R2420" s="18">
        <f t="shared" si="6493"/>
        <v>0</v>
      </c>
      <c r="S2420" s="18">
        <f t="shared" si="6493"/>
        <v>0</v>
      </c>
      <c r="T2420" s="18">
        <f t="shared" si="6449"/>
        <v>0</v>
      </c>
      <c r="U2420" s="18">
        <f t="shared" si="6450"/>
        <v>0</v>
      </c>
      <c r="V2420" s="18">
        <f t="shared" si="6451"/>
        <v>0</v>
      </c>
      <c r="W2420" s="18">
        <f t="shared" si="6494"/>
        <v>0</v>
      </c>
      <c r="X2420" s="18">
        <f t="shared" si="6494"/>
        <v>0</v>
      </c>
      <c r="Y2420" s="18">
        <f t="shared" si="6494"/>
        <v>0</v>
      </c>
      <c r="Z2420" s="18">
        <f t="shared" si="6494"/>
        <v>0</v>
      </c>
      <c r="AA2420" s="18">
        <f t="shared" si="6494"/>
        <v>0</v>
      </c>
      <c r="AB2420" s="18">
        <f t="shared" si="6494"/>
        <v>0</v>
      </c>
      <c r="AC2420" s="18">
        <f t="shared" si="6422"/>
        <v>0</v>
      </c>
      <c r="AD2420" s="18">
        <f t="shared" si="6423"/>
        <v>0</v>
      </c>
      <c r="AE2420" s="18">
        <f t="shared" si="6424"/>
        <v>0</v>
      </c>
      <c r="AF2420" s="18">
        <f t="shared" si="6494"/>
        <v>0</v>
      </c>
      <c r="AG2420" s="18">
        <f t="shared" si="6494"/>
        <v>0</v>
      </c>
      <c r="AH2420" s="18">
        <f t="shared" si="6494"/>
        <v>0</v>
      </c>
      <c r="AI2420" s="18">
        <f t="shared" si="6475"/>
        <v>0</v>
      </c>
      <c r="AJ2420" s="18">
        <f t="shared" si="6476"/>
        <v>0</v>
      </c>
      <c r="AK2420" s="18">
        <f t="shared" si="6477"/>
        <v>0</v>
      </c>
      <c r="AL2420" s="18">
        <f t="shared" si="6494"/>
        <v>0</v>
      </c>
      <c r="AM2420" s="18">
        <f t="shared" si="6478"/>
        <v>0</v>
      </c>
      <c r="AN2420" s="18">
        <f t="shared" si="6494"/>
        <v>0</v>
      </c>
      <c r="AO2420" s="18">
        <f t="shared" si="6494"/>
        <v>0</v>
      </c>
      <c r="AP2420" s="18">
        <f t="shared" si="6494"/>
        <v>0</v>
      </c>
      <c r="AQ2420" s="18">
        <f t="shared" si="6387"/>
        <v>0</v>
      </c>
      <c r="AR2420" s="18">
        <f t="shared" si="6388"/>
        <v>0</v>
      </c>
      <c r="AS2420" s="18">
        <f t="shared" si="6389"/>
        <v>0</v>
      </c>
      <c r="AT2420" s="18">
        <f t="shared" si="6494"/>
        <v>0</v>
      </c>
      <c r="AU2420" s="18">
        <f t="shared" si="6494"/>
        <v>0</v>
      </c>
      <c r="AV2420" s="18">
        <f t="shared" si="6494"/>
        <v>0</v>
      </c>
      <c r="AW2420" s="18">
        <f t="shared" si="6390"/>
        <v>0</v>
      </c>
      <c r="AX2420" s="18">
        <f t="shared" si="6391"/>
        <v>0</v>
      </c>
      <c r="AY2420" s="18">
        <f t="shared" si="6392"/>
        <v>0</v>
      </c>
      <c r="AZ2420" s="18">
        <f t="shared" si="6494"/>
        <v>0</v>
      </c>
      <c r="BA2420" s="18">
        <f t="shared" si="6494"/>
        <v>0</v>
      </c>
      <c r="BB2420" s="18">
        <f t="shared" si="6494"/>
        <v>0</v>
      </c>
      <c r="BC2420" s="18">
        <f t="shared" si="6361"/>
        <v>0</v>
      </c>
      <c r="BD2420" s="18">
        <f t="shared" si="6362"/>
        <v>0</v>
      </c>
      <c r="BE2420" s="18">
        <f t="shared" si="6363"/>
        <v>0</v>
      </c>
      <c r="BF2420" s="18">
        <f t="shared" si="6494"/>
        <v>0</v>
      </c>
      <c r="BG2420" s="18">
        <f t="shared" si="6494"/>
        <v>0</v>
      </c>
      <c r="BH2420" s="18">
        <f t="shared" si="6494"/>
        <v>0</v>
      </c>
      <c r="BI2420" s="18">
        <f t="shared" si="6354"/>
        <v>0</v>
      </c>
      <c r="BJ2420" s="18">
        <f t="shared" si="6355"/>
        <v>0</v>
      </c>
      <c r="BK2420" s="18">
        <f t="shared" si="6356"/>
        <v>0</v>
      </c>
      <c r="BL2420" s="18">
        <f t="shared" si="6494"/>
        <v>0</v>
      </c>
      <c r="BM2420" s="18">
        <f t="shared" si="6494"/>
        <v>0</v>
      </c>
      <c r="BN2420" s="18">
        <f t="shared" si="6494"/>
        <v>0</v>
      </c>
      <c r="BO2420" s="18">
        <f t="shared" si="6439"/>
        <v>0</v>
      </c>
      <c r="BP2420" s="18">
        <f t="shared" si="6440"/>
        <v>0</v>
      </c>
      <c r="BQ2420" s="18">
        <f t="shared" si="6441"/>
        <v>0</v>
      </c>
      <c r="BR2420" s="18">
        <f t="shared" si="6494"/>
        <v>0</v>
      </c>
      <c r="BS2420" s="18">
        <f t="shared" si="6494"/>
        <v>0</v>
      </c>
      <c r="BT2420" s="18">
        <f t="shared" si="6494"/>
        <v>0</v>
      </c>
      <c r="BU2420" s="18">
        <f t="shared" si="6425"/>
        <v>0</v>
      </c>
      <c r="BV2420" s="18">
        <f t="shared" si="6426"/>
        <v>0</v>
      </c>
      <c r="BW2420" s="18">
        <f t="shared" si="6427"/>
        <v>0</v>
      </c>
      <c r="BX2420" s="18">
        <f t="shared" si="6494"/>
        <v>0</v>
      </c>
      <c r="BY2420" s="18">
        <f t="shared" si="6494"/>
        <v>0</v>
      </c>
      <c r="BZ2420" s="18">
        <f t="shared" si="6494"/>
        <v>0</v>
      </c>
      <c r="CA2420" s="18">
        <f t="shared" si="6393"/>
        <v>0</v>
      </c>
      <c r="CB2420" s="18">
        <f t="shared" si="6394"/>
        <v>0</v>
      </c>
      <c r="CC2420" s="18">
        <f t="shared" si="6395"/>
        <v>0</v>
      </c>
      <c r="CD2420" s="18">
        <f t="shared" si="6494"/>
        <v>0</v>
      </c>
      <c r="CE2420" s="27" t="s">
        <v>1661</v>
      </c>
      <c r="CF2420" s="33"/>
    </row>
    <row r="2421" spans="1:119" ht="31.2" hidden="1" x14ac:dyDescent="0.3">
      <c r="A2421" s="41" t="s">
        <v>414</v>
      </c>
      <c r="B2421" s="39">
        <v>240</v>
      </c>
      <c r="C2421" s="41" t="s">
        <v>149</v>
      </c>
      <c r="D2421" s="41" t="s">
        <v>244</v>
      </c>
      <c r="E2421" s="14" t="s">
        <v>524</v>
      </c>
      <c r="F2421" s="18">
        <v>761.99999999999989</v>
      </c>
      <c r="G2421" s="18">
        <v>762</v>
      </c>
      <c r="H2421" s="18">
        <v>762</v>
      </c>
      <c r="I2421" s="23">
        <f>-17.8-18-18-6-12-201.2-150.9-150.9-50.3-36.3-100.6</f>
        <v>-761.99999999999989</v>
      </c>
      <c r="J2421" s="23">
        <f>-38.7-18-251.5-150.9-302.9</f>
        <v>-762</v>
      </c>
      <c r="K2421" s="23">
        <f>-30-18-12-11.7-251.5-150.9-100.6-151-36.3</f>
        <v>-762</v>
      </c>
      <c r="L2421" s="23">
        <f t="shared" si="6373"/>
        <v>0</v>
      </c>
      <c r="M2421" s="23">
        <f t="shared" si="6374"/>
        <v>0</v>
      </c>
      <c r="N2421" s="23">
        <f t="shared" si="6375"/>
        <v>0</v>
      </c>
      <c r="O2421" s="18"/>
      <c r="P2421" s="18"/>
      <c r="Q2421" s="18"/>
      <c r="R2421" s="18"/>
      <c r="S2421" s="18"/>
      <c r="T2421" s="18">
        <f t="shared" si="6449"/>
        <v>0</v>
      </c>
      <c r="U2421" s="18">
        <f t="shared" si="6450"/>
        <v>0</v>
      </c>
      <c r="V2421" s="18">
        <f t="shared" si="6451"/>
        <v>0</v>
      </c>
      <c r="W2421" s="18"/>
      <c r="X2421" s="18"/>
      <c r="Y2421" s="18"/>
      <c r="Z2421" s="18"/>
      <c r="AA2421" s="18"/>
      <c r="AB2421" s="18"/>
      <c r="AC2421" s="18">
        <f t="shared" si="6422"/>
        <v>0</v>
      </c>
      <c r="AD2421" s="18">
        <f t="shared" si="6423"/>
        <v>0</v>
      </c>
      <c r="AE2421" s="18">
        <f t="shared" si="6424"/>
        <v>0</v>
      </c>
      <c r="AF2421" s="18"/>
      <c r="AG2421" s="18"/>
      <c r="AH2421" s="18"/>
      <c r="AI2421" s="18">
        <f t="shared" si="6475"/>
        <v>0</v>
      </c>
      <c r="AJ2421" s="18">
        <f t="shared" si="6476"/>
        <v>0</v>
      </c>
      <c r="AK2421" s="18">
        <f t="shared" si="6477"/>
        <v>0</v>
      </c>
      <c r="AL2421" s="18"/>
      <c r="AM2421" s="18">
        <f t="shared" si="6478"/>
        <v>0</v>
      </c>
      <c r="AN2421" s="18"/>
      <c r="AO2421" s="18"/>
      <c r="AP2421" s="18"/>
      <c r="AQ2421" s="18">
        <f t="shared" si="6387"/>
        <v>0</v>
      </c>
      <c r="AR2421" s="18">
        <f t="shared" si="6388"/>
        <v>0</v>
      </c>
      <c r="AS2421" s="18">
        <f t="shared" si="6389"/>
        <v>0</v>
      </c>
      <c r="AT2421" s="18"/>
      <c r="AU2421" s="18"/>
      <c r="AV2421" s="18"/>
      <c r="AW2421" s="18">
        <f t="shared" si="6390"/>
        <v>0</v>
      </c>
      <c r="AX2421" s="18">
        <f t="shared" si="6391"/>
        <v>0</v>
      </c>
      <c r="AY2421" s="18">
        <f t="shared" si="6392"/>
        <v>0</v>
      </c>
      <c r="AZ2421" s="18"/>
      <c r="BA2421" s="18"/>
      <c r="BB2421" s="18"/>
      <c r="BC2421" s="18">
        <f t="shared" si="6361"/>
        <v>0</v>
      </c>
      <c r="BD2421" s="18">
        <f t="shared" si="6362"/>
        <v>0</v>
      </c>
      <c r="BE2421" s="18">
        <f t="shared" si="6363"/>
        <v>0</v>
      </c>
      <c r="BF2421" s="18"/>
      <c r="BG2421" s="18"/>
      <c r="BH2421" s="18"/>
      <c r="BI2421" s="18">
        <f t="shared" si="6354"/>
        <v>0</v>
      </c>
      <c r="BJ2421" s="18">
        <f t="shared" si="6355"/>
        <v>0</v>
      </c>
      <c r="BK2421" s="18">
        <f t="shared" si="6356"/>
        <v>0</v>
      </c>
      <c r="BL2421" s="18"/>
      <c r="BM2421" s="18"/>
      <c r="BN2421" s="18"/>
      <c r="BO2421" s="18">
        <f t="shared" si="6439"/>
        <v>0</v>
      </c>
      <c r="BP2421" s="18">
        <f t="shared" si="6440"/>
        <v>0</v>
      </c>
      <c r="BQ2421" s="18">
        <f t="shared" si="6441"/>
        <v>0</v>
      </c>
      <c r="BR2421" s="18"/>
      <c r="BS2421" s="18"/>
      <c r="BT2421" s="18"/>
      <c r="BU2421" s="18">
        <f t="shared" si="6425"/>
        <v>0</v>
      </c>
      <c r="BV2421" s="18">
        <f t="shared" si="6426"/>
        <v>0</v>
      </c>
      <c r="BW2421" s="18">
        <f t="shared" si="6427"/>
        <v>0</v>
      </c>
      <c r="BX2421" s="18"/>
      <c r="BY2421" s="18"/>
      <c r="BZ2421" s="18"/>
      <c r="CA2421" s="18">
        <f t="shared" si="6393"/>
        <v>0</v>
      </c>
      <c r="CB2421" s="18">
        <f t="shared" si="6394"/>
        <v>0</v>
      </c>
      <c r="CC2421" s="18">
        <f t="shared" si="6395"/>
        <v>0</v>
      </c>
      <c r="CD2421" s="18"/>
      <c r="CE2421" s="27" t="s">
        <v>1661</v>
      </c>
      <c r="CF2421" s="33" t="s">
        <v>1451</v>
      </c>
    </row>
    <row r="2422" spans="1:119" hidden="1" x14ac:dyDescent="0.3">
      <c r="A2422" s="41" t="s">
        <v>414</v>
      </c>
      <c r="B2422" s="39">
        <v>800</v>
      </c>
      <c r="C2422" s="41"/>
      <c r="D2422" s="41"/>
      <c r="E2422" s="14" t="s">
        <v>556</v>
      </c>
      <c r="F2422" s="18">
        <f t="shared" ref="F2422:K2423" si="6495">F2423</f>
        <v>0</v>
      </c>
      <c r="G2422" s="18">
        <f t="shared" si="6495"/>
        <v>0</v>
      </c>
      <c r="H2422" s="18">
        <f t="shared" si="6495"/>
        <v>0</v>
      </c>
      <c r="I2422" s="18">
        <f t="shared" si="6495"/>
        <v>0</v>
      </c>
      <c r="J2422" s="18">
        <f t="shared" si="6495"/>
        <v>0</v>
      </c>
      <c r="K2422" s="18">
        <f t="shared" si="6495"/>
        <v>0</v>
      </c>
      <c r="L2422" s="18">
        <f t="shared" si="6373"/>
        <v>0</v>
      </c>
      <c r="M2422" s="18">
        <f t="shared" si="6374"/>
        <v>0</v>
      </c>
      <c r="N2422" s="18">
        <f t="shared" si="6375"/>
        <v>0</v>
      </c>
      <c r="O2422" s="18">
        <f t="shared" ref="O2422:S2423" si="6496">O2423</f>
        <v>0</v>
      </c>
      <c r="P2422" s="18">
        <f t="shared" si="6496"/>
        <v>0</v>
      </c>
      <c r="Q2422" s="18">
        <f t="shared" si="6496"/>
        <v>0</v>
      </c>
      <c r="R2422" s="18">
        <f t="shared" si="6496"/>
        <v>0</v>
      </c>
      <c r="S2422" s="18">
        <f t="shared" si="6496"/>
        <v>0</v>
      </c>
      <c r="T2422" s="18">
        <f t="shared" si="6449"/>
        <v>0</v>
      </c>
      <c r="U2422" s="18">
        <f t="shared" si="6450"/>
        <v>0</v>
      </c>
      <c r="V2422" s="18">
        <f t="shared" si="6451"/>
        <v>0</v>
      </c>
      <c r="W2422" s="18">
        <f t="shared" ref="W2422:CD2423" si="6497">W2423</f>
        <v>0</v>
      </c>
      <c r="X2422" s="18">
        <f t="shared" si="6497"/>
        <v>0</v>
      </c>
      <c r="Y2422" s="18">
        <f t="shared" si="6497"/>
        <v>0</v>
      </c>
      <c r="Z2422" s="18">
        <f t="shared" si="6497"/>
        <v>0</v>
      </c>
      <c r="AA2422" s="18">
        <f t="shared" si="6497"/>
        <v>0</v>
      </c>
      <c r="AB2422" s="18">
        <f t="shared" si="6497"/>
        <v>0</v>
      </c>
      <c r="AC2422" s="18">
        <f t="shared" si="6422"/>
        <v>0</v>
      </c>
      <c r="AD2422" s="18">
        <f t="shared" si="6423"/>
        <v>0</v>
      </c>
      <c r="AE2422" s="18">
        <f t="shared" si="6424"/>
        <v>0</v>
      </c>
      <c r="AF2422" s="18">
        <f t="shared" si="6497"/>
        <v>0</v>
      </c>
      <c r="AG2422" s="18">
        <f t="shared" si="6497"/>
        <v>0</v>
      </c>
      <c r="AH2422" s="18">
        <f t="shared" si="6497"/>
        <v>0</v>
      </c>
      <c r="AI2422" s="18">
        <f t="shared" si="6475"/>
        <v>0</v>
      </c>
      <c r="AJ2422" s="18">
        <f t="shared" si="6476"/>
        <v>0</v>
      </c>
      <c r="AK2422" s="18">
        <f t="shared" si="6477"/>
        <v>0</v>
      </c>
      <c r="AL2422" s="18">
        <f t="shared" si="6497"/>
        <v>0</v>
      </c>
      <c r="AM2422" s="18">
        <f t="shared" si="6478"/>
        <v>0</v>
      </c>
      <c r="AN2422" s="18">
        <f t="shared" si="6497"/>
        <v>0</v>
      </c>
      <c r="AO2422" s="18">
        <f t="shared" si="6497"/>
        <v>0</v>
      </c>
      <c r="AP2422" s="18">
        <f t="shared" si="6497"/>
        <v>0</v>
      </c>
      <c r="AQ2422" s="18">
        <f t="shared" si="6387"/>
        <v>0</v>
      </c>
      <c r="AR2422" s="18">
        <f t="shared" si="6388"/>
        <v>0</v>
      </c>
      <c r="AS2422" s="18">
        <f t="shared" si="6389"/>
        <v>0</v>
      </c>
      <c r="AT2422" s="18">
        <f t="shared" si="6497"/>
        <v>0</v>
      </c>
      <c r="AU2422" s="18">
        <f t="shared" si="6497"/>
        <v>0</v>
      </c>
      <c r="AV2422" s="18">
        <f t="shared" si="6497"/>
        <v>0</v>
      </c>
      <c r="AW2422" s="18">
        <f t="shared" si="6390"/>
        <v>0</v>
      </c>
      <c r="AX2422" s="18">
        <f t="shared" si="6391"/>
        <v>0</v>
      </c>
      <c r="AY2422" s="18">
        <f t="shared" si="6392"/>
        <v>0</v>
      </c>
      <c r="AZ2422" s="18">
        <f t="shared" si="6497"/>
        <v>0</v>
      </c>
      <c r="BA2422" s="18">
        <f t="shared" si="6497"/>
        <v>0</v>
      </c>
      <c r="BB2422" s="18">
        <f t="shared" si="6497"/>
        <v>0</v>
      </c>
      <c r="BC2422" s="18">
        <f t="shared" si="6361"/>
        <v>0</v>
      </c>
      <c r="BD2422" s="18">
        <f t="shared" si="6362"/>
        <v>0</v>
      </c>
      <c r="BE2422" s="18">
        <f t="shared" si="6363"/>
        <v>0</v>
      </c>
      <c r="BF2422" s="18">
        <f t="shared" si="6497"/>
        <v>0</v>
      </c>
      <c r="BG2422" s="18">
        <f t="shared" si="6497"/>
        <v>0</v>
      </c>
      <c r="BH2422" s="18">
        <f t="shared" si="6497"/>
        <v>0</v>
      </c>
      <c r="BI2422" s="18">
        <f t="shared" si="6354"/>
        <v>0</v>
      </c>
      <c r="BJ2422" s="18">
        <f t="shared" si="6355"/>
        <v>0</v>
      </c>
      <c r="BK2422" s="18">
        <f t="shared" si="6356"/>
        <v>0</v>
      </c>
      <c r="BL2422" s="18">
        <f t="shared" si="6497"/>
        <v>0</v>
      </c>
      <c r="BM2422" s="18">
        <f t="shared" si="6497"/>
        <v>0</v>
      </c>
      <c r="BN2422" s="18">
        <f t="shared" si="6497"/>
        <v>0</v>
      </c>
      <c r="BO2422" s="18">
        <f t="shared" si="6439"/>
        <v>0</v>
      </c>
      <c r="BP2422" s="18">
        <f t="shared" si="6440"/>
        <v>0</v>
      </c>
      <c r="BQ2422" s="18">
        <f t="shared" si="6441"/>
        <v>0</v>
      </c>
      <c r="BR2422" s="18">
        <f t="shared" si="6497"/>
        <v>0</v>
      </c>
      <c r="BS2422" s="18">
        <f t="shared" si="6497"/>
        <v>0</v>
      </c>
      <c r="BT2422" s="18">
        <f t="shared" si="6497"/>
        <v>0</v>
      </c>
      <c r="BU2422" s="18">
        <f t="shared" si="6425"/>
        <v>0</v>
      </c>
      <c r="BV2422" s="18">
        <f t="shared" si="6426"/>
        <v>0</v>
      </c>
      <c r="BW2422" s="18">
        <f t="shared" si="6427"/>
        <v>0</v>
      </c>
      <c r="BX2422" s="18">
        <f t="shared" si="6497"/>
        <v>0</v>
      </c>
      <c r="BY2422" s="18">
        <f t="shared" si="6497"/>
        <v>0</v>
      </c>
      <c r="BZ2422" s="18">
        <f t="shared" si="6497"/>
        <v>0</v>
      </c>
      <c r="CA2422" s="18">
        <f t="shared" si="6393"/>
        <v>0</v>
      </c>
      <c r="CB2422" s="18">
        <f t="shared" si="6394"/>
        <v>0</v>
      </c>
      <c r="CC2422" s="18">
        <f t="shared" si="6395"/>
        <v>0</v>
      </c>
      <c r="CD2422" s="18">
        <f t="shared" si="6497"/>
        <v>0</v>
      </c>
      <c r="CE2422" s="27" t="s">
        <v>1661</v>
      </c>
      <c r="CF2422" s="33"/>
    </row>
    <row r="2423" spans="1:119" hidden="1" x14ac:dyDescent="0.3">
      <c r="A2423" s="41" t="s">
        <v>414</v>
      </c>
      <c r="B2423" s="39">
        <v>830</v>
      </c>
      <c r="C2423" s="41"/>
      <c r="D2423" s="41"/>
      <c r="E2423" s="14" t="s">
        <v>572</v>
      </c>
      <c r="F2423" s="18">
        <f t="shared" si="6495"/>
        <v>0</v>
      </c>
      <c r="G2423" s="18">
        <f t="shared" si="6495"/>
        <v>0</v>
      </c>
      <c r="H2423" s="18">
        <f t="shared" si="6495"/>
        <v>0</v>
      </c>
      <c r="I2423" s="18">
        <f t="shared" si="6495"/>
        <v>0</v>
      </c>
      <c r="J2423" s="18">
        <f t="shared" si="6495"/>
        <v>0</v>
      </c>
      <c r="K2423" s="18">
        <f t="shared" si="6495"/>
        <v>0</v>
      </c>
      <c r="L2423" s="18">
        <f t="shared" si="6373"/>
        <v>0</v>
      </c>
      <c r="M2423" s="18">
        <f t="shared" si="6374"/>
        <v>0</v>
      </c>
      <c r="N2423" s="18">
        <f t="shared" si="6375"/>
        <v>0</v>
      </c>
      <c r="O2423" s="18">
        <f t="shared" si="6496"/>
        <v>0</v>
      </c>
      <c r="P2423" s="18">
        <f t="shared" si="6496"/>
        <v>0</v>
      </c>
      <c r="Q2423" s="18">
        <f t="shared" si="6496"/>
        <v>0</v>
      </c>
      <c r="R2423" s="18">
        <f t="shared" si="6496"/>
        <v>0</v>
      </c>
      <c r="S2423" s="18">
        <f t="shared" si="6496"/>
        <v>0</v>
      </c>
      <c r="T2423" s="18">
        <f t="shared" si="6449"/>
        <v>0</v>
      </c>
      <c r="U2423" s="18">
        <f t="shared" si="6450"/>
        <v>0</v>
      </c>
      <c r="V2423" s="18">
        <f t="shared" si="6451"/>
        <v>0</v>
      </c>
      <c r="W2423" s="18">
        <f t="shared" si="6497"/>
        <v>0</v>
      </c>
      <c r="X2423" s="18">
        <f t="shared" si="6497"/>
        <v>0</v>
      </c>
      <c r="Y2423" s="18">
        <f t="shared" si="6497"/>
        <v>0</v>
      </c>
      <c r="Z2423" s="18">
        <f t="shared" si="6497"/>
        <v>0</v>
      </c>
      <c r="AA2423" s="18">
        <f t="shared" si="6497"/>
        <v>0</v>
      </c>
      <c r="AB2423" s="18">
        <f t="shared" si="6497"/>
        <v>0</v>
      </c>
      <c r="AC2423" s="18">
        <f t="shared" si="6422"/>
        <v>0</v>
      </c>
      <c r="AD2423" s="18">
        <f t="shared" si="6423"/>
        <v>0</v>
      </c>
      <c r="AE2423" s="18">
        <f t="shared" si="6424"/>
        <v>0</v>
      </c>
      <c r="AF2423" s="18">
        <f t="shared" si="6497"/>
        <v>0</v>
      </c>
      <c r="AG2423" s="18">
        <f t="shared" si="6497"/>
        <v>0</v>
      </c>
      <c r="AH2423" s="18">
        <f t="shared" si="6497"/>
        <v>0</v>
      </c>
      <c r="AI2423" s="18">
        <f t="shared" si="6475"/>
        <v>0</v>
      </c>
      <c r="AJ2423" s="18">
        <f t="shared" si="6476"/>
        <v>0</v>
      </c>
      <c r="AK2423" s="18">
        <f t="shared" si="6477"/>
        <v>0</v>
      </c>
      <c r="AL2423" s="18">
        <f t="shared" si="6497"/>
        <v>0</v>
      </c>
      <c r="AM2423" s="18">
        <f t="shared" si="6478"/>
        <v>0</v>
      </c>
      <c r="AN2423" s="18">
        <f t="shared" si="6497"/>
        <v>0</v>
      </c>
      <c r="AO2423" s="18">
        <f t="shared" si="6497"/>
        <v>0</v>
      </c>
      <c r="AP2423" s="18">
        <f t="shared" si="6497"/>
        <v>0</v>
      </c>
      <c r="AQ2423" s="18">
        <f t="shared" si="6387"/>
        <v>0</v>
      </c>
      <c r="AR2423" s="18">
        <f t="shared" si="6388"/>
        <v>0</v>
      </c>
      <c r="AS2423" s="18">
        <f t="shared" si="6389"/>
        <v>0</v>
      </c>
      <c r="AT2423" s="18">
        <f t="shared" si="6497"/>
        <v>0</v>
      </c>
      <c r="AU2423" s="18">
        <f t="shared" si="6497"/>
        <v>0</v>
      </c>
      <c r="AV2423" s="18">
        <f t="shared" si="6497"/>
        <v>0</v>
      </c>
      <c r="AW2423" s="18">
        <f t="shared" si="6390"/>
        <v>0</v>
      </c>
      <c r="AX2423" s="18">
        <f t="shared" si="6391"/>
        <v>0</v>
      </c>
      <c r="AY2423" s="18">
        <f t="shared" si="6392"/>
        <v>0</v>
      </c>
      <c r="AZ2423" s="18">
        <f t="shared" si="6497"/>
        <v>0</v>
      </c>
      <c r="BA2423" s="18">
        <f t="shared" si="6497"/>
        <v>0</v>
      </c>
      <c r="BB2423" s="18">
        <f t="shared" si="6497"/>
        <v>0</v>
      </c>
      <c r="BC2423" s="18">
        <f t="shared" si="6361"/>
        <v>0</v>
      </c>
      <c r="BD2423" s="18">
        <f t="shared" si="6362"/>
        <v>0</v>
      </c>
      <c r="BE2423" s="18">
        <f t="shared" si="6363"/>
        <v>0</v>
      </c>
      <c r="BF2423" s="18">
        <f t="shared" si="6497"/>
        <v>0</v>
      </c>
      <c r="BG2423" s="18">
        <f t="shared" si="6497"/>
        <v>0</v>
      </c>
      <c r="BH2423" s="18">
        <f t="shared" si="6497"/>
        <v>0</v>
      </c>
      <c r="BI2423" s="18">
        <f t="shared" si="6354"/>
        <v>0</v>
      </c>
      <c r="BJ2423" s="18">
        <f t="shared" si="6355"/>
        <v>0</v>
      </c>
      <c r="BK2423" s="18">
        <f t="shared" si="6356"/>
        <v>0</v>
      </c>
      <c r="BL2423" s="18">
        <f t="shared" si="6497"/>
        <v>0</v>
      </c>
      <c r="BM2423" s="18">
        <f t="shared" si="6497"/>
        <v>0</v>
      </c>
      <c r="BN2423" s="18">
        <f t="shared" si="6497"/>
        <v>0</v>
      </c>
      <c r="BO2423" s="18">
        <f t="shared" si="6439"/>
        <v>0</v>
      </c>
      <c r="BP2423" s="18">
        <f t="shared" si="6440"/>
        <v>0</v>
      </c>
      <c r="BQ2423" s="18">
        <f t="shared" si="6441"/>
        <v>0</v>
      </c>
      <c r="BR2423" s="18">
        <f t="shared" si="6497"/>
        <v>0</v>
      </c>
      <c r="BS2423" s="18">
        <f t="shared" si="6497"/>
        <v>0</v>
      </c>
      <c r="BT2423" s="18">
        <f t="shared" si="6497"/>
        <v>0</v>
      </c>
      <c r="BU2423" s="18">
        <f t="shared" si="6425"/>
        <v>0</v>
      </c>
      <c r="BV2423" s="18">
        <f t="shared" si="6426"/>
        <v>0</v>
      </c>
      <c r="BW2423" s="18">
        <f t="shared" si="6427"/>
        <v>0</v>
      </c>
      <c r="BX2423" s="18">
        <f t="shared" si="6497"/>
        <v>0</v>
      </c>
      <c r="BY2423" s="18">
        <f t="shared" si="6497"/>
        <v>0</v>
      </c>
      <c r="BZ2423" s="18">
        <f t="shared" si="6497"/>
        <v>0</v>
      </c>
      <c r="CA2423" s="18">
        <f t="shared" si="6393"/>
        <v>0</v>
      </c>
      <c r="CB2423" s="18">
        <f t="shared" si="6394"/>
        <v>0</v>
      </c>
      <c r="CC2423" s="18">
        <f t="shared" si="6395"/>
        <v>0</v>
      </c>
      <c r="CD2423" s="18">
        <f t="shared" si="6497"/>
        <v>0</v>
      </c>
      <c r="CE2423" s="27" t="s">
        <v>1661</v>
      </c>
      <c r="CF2423" s="33"/>
    </row>
    <row r="2424" spans="1:119" ht="31.2" hidden="1" x14ac:dyDescent="0.3">
      <c r="A2424" s="41" t="s">
        <v>414</v>
      </c>
      <c r="B2424" s="39">
        <v>830</v>
      </c>
      <c r="C2424" s="41" t="s">
        <v>149</v>
      </c>
      <c r="D2424" s="41" t="s">
        <v>244</v>
      </c>
      <c r="E2424" s="14" t="s">
        <v>524</v>
      </c>
      <c r="F2424" s="18"/>
      <c r="G2424" s="18"/>
      <c r="H2424" s="18"/>
      <c r="I2424" s="18"/>
      <c r="J2424" s="18"/>
      <c r="K2424" s="18"/>
      <c r="L2424" s="18">
        <f t="shared" si="6373"/>
        <v>0</v>
      </c>
      <c r="M2424" s="18">
        <f t="shared" si="6374"/>
        <v>0</v>
      </c>
      <c r="N2424" s="18">
        <f t="shared" si="6375"/>
        <v>0</v>
      </c>
      <c r="O2424" s="18"/>
      <c r="P2424" s="18"/>
      <c r="Q2424" s="18"/>
      <c r="R2424" s="18"/>
      <c r="S2424" s="18"/>
      <c r="T2424" s="18">
        <f t="shared" si="6449"/>
        <v>0</v>
      </c>
      <c r="U2424" s="18">
        <f t="shared" si="6450"/>
        <v>0</v>
      </c>
      <c r="V2424" s="18">
        <f t="shared" si="6451"/>
        <v>0</v>
      </c>
      <c r="W2424" s="18"/>
      <c r="X2424" s="18"/>
      <c r="Y2424" s="18"/>
      <c r="Z2424" s="18"/>
      <c r="AA2424" s="18"/>
      <c r="AB2424" s="18"/>
      <c r="AC2424" s="18">
        <f t="shared" si="6422"/>
        <v>0</v>
      </c>
      <c r="AD2424" s="18">
        <f t="shared" si="6423"/>
        <v>0</v>
      </c>
      <c r="AE2424" s="18">
        <f t="shared" si="6424"/>
        <v>0</v>
      </c>
      <c r="AF2424" s="18"/>
      <c r="AG2424" s="18"/>
      <c r="AH2424" s="18"/>
      <c r="AI2424" s="18">
        <f t="shared" si="6475"/>
        <v>0</v>
      </c>
      <c r="AJ2424" s="18">
        <f t="shared" si="6476"/>
        <v>0</v>
      </c>
      <c r="AK2424" s="18">
        <f t="shared" si="6477"/>
        <v>0</v>
      </c>
      <c r="AL2424" s="18"/>
      <c r="AM2424" s="18">
        <f t="shared" si="6478"/>
        <v>0</v>
      </c>
      <c r="AN2424" s="18"/>
      <c r="AO2424" s="18"/>
      <c r="AP2424" s="18"/>
      <c r="AQ2424" s="18">
        <f t="shared" si="6387"/>
        <v>0</v>
      </c>
      <c r="AR2424" s="18">
        <f t="shared" si="6388"/>
        <v>0</v>
      </c>
      <c r="AS2424" s="18">
        <f t="shared" si="6389"/>
        <v>0</v>
      </c>
      <c r="AT2424" s="18"/>
      <c r="AU2424" s="18"/>
      <c r="AV2424" s="18"/>
      <c r="AW2424" s="18">
        <f t="shared" si="6390"/>
        <v>0</v>
      </c>
      <c r="AX2424" s="18">
        <f t="shared" si="6391"/>
        <v>0</v>
      </c>
      <c r="AY2424" s="18">
        <f t="shared" si="6392"/>
        <v>0</v>
      </c>
      <c r="AZ2424" s="18"/>
      <c r="BA2424" s="18"/>
      <c r="BB2424" s="18"/>
      <c r="BC2424" s="18">
        <f t="shared" si="6361"/>
        <v>0</v>
      </c>
      <c r="BD2424" s="18">
        <f t="shared" si="6362"/>
        <v>0</v>
      </c>
      <c r="BE2424" s="18">
        <f t="shared" si="6363"/>
        <v>0</v>
      </c>
      <c r="BF2424" s="18"/>
      <c r="BG2424" s="18"/>
      <c r="BH2424" s="18"/>
      <c r="BI2424" s="18">
        <f t="shared" si="6354"/>
        <v>0</v>
      </c>
      <c r="BJ2424" s="18">
        <f t="shared" si="6355"/>
        <v>0</v>
      </c>
      <c r="BK2424" s="18">
        <f t="shared" si="6356"/>
        <v>0</v>
      </c>
      <c r="BL2424" s="18"/>
      <c r="BM2424" s="18"/>
      <c r="BN2424" s="18"/>
      <c r="BO2424" s="18">
        <f t="shared" si="6439"/>
        <v>0</v>
      </c>
      <c r="BP2424" s="18">
        <f t="shared" si="6440"/>
        <v>0</v>
      </c>
      <c r="BQ2424" s="18">
        <f t="shared" si="6441"/>
        <v>0</v>
      </c>
      <c r="BR2424" s="18"/>
      <c r="BS2424" s="18"/>
      <c r="BT2424" s="18"/>
      <c r="BU2424" s="18">
        <f t="shared" si="6425"/>
        <v>0</v>
      </c>
      <c r="BV2424" s="18">
        <f t="shared" si="6426"/>
        <v>0</v>
      </c>
      <c r="BW2424" s="18">
        <f t="shared" si="6427"/>
        <v>0</v>
      </c>
      <c r="BX2424" s="18"/>
      <c r="BY2424" s="18"/>
      <c r="BZ2424" s="18"/>
      <c r="CA2424" s="18">
        <f t="shared" si="6393"/>
        <v>0</v>
      </c>
      <c r="CB2424" s="18">
        <f t="shared" si="6394"/>
        <v>0</v>
      </c>
      <c r="CC2424" s="18">
        <f t="shared" si="6395"/>
        <v>0</v>
      </c>
      <c r="CD2424" s="18"/>
      <c r="CE2424" s="27" t="s">
        <v>1661</v>
      </c>
      <c r="CF2424" s="33"/>
    </row>
    <row r="2425" spans="1:119" ht="62.4" x14ac:dyDescent="0.3">
      <c r="A2425" s="41" t="s">
        <v>1449</v>
      </c>
      <c r="B2425" s="39"/>
      <c r="C2425" s="41"/>
      <c r="D2425" s="41"/>
      <c r="E2425" s="14" t="s">
        <v>1450</v>
      </c>
      <c r="F2425" s="18"/>
      <c r="G2425" s="18"/>
      <c r="H2425" s="18"/>
      <c r="I2425" s="18">
        <f>I2426+I2429</f>
        <v>690.2</v>
      </c>
      <c r="J2425" s="18">
        <f t="shared" ref="J2425:CD2425" si="6498">J2426+J2429</f>
        <v>705.3</v>
      </c>
      <c r="K2425" s="18">
        <f t="shared" si="6498"/>
        <v>690.3</v>
      </c>
      <c r="L2425" s="18">
        <f t="shared" si="6373"/>
        <v>690.2</v>
      </c>
      <c r="M2425" s="18">
        <f t="shared" si="6374"/>
        <v>705.3</v>
      </c>
      <c r="N2425" s="18">
        <f t="shared" si="6375"/>
        <v>690.3</v>
      </c>
      <c r="O2425" s="18">
        <f t="shared" ref="O2425:S2425" si="6499">O2426+O2429</f>
        <v>0</v>
      </c>
      <c r="P2425" s="18">
        <f t="shared" si="6499"/>
        <v>0</v>
      </c>
      <c r="Q2425" s="18">
        <f t="shared" si="6499"/>
        <v>0</v>
      </c>
      <c r="R2425" s="18">
        <f t="shared" si="6499"/>
        <v>0</v>
      </c>
      <c r="S2425" s="18">
        <f t="shared" si="6499"/>
        <v>0</v>
      </c>
      <c r="T2425" s="18">
        <f t="shared" si="6449"/>
        <v>690.2</v>
      </c>
      <c r="U2425" s="18">
        <f t="shared" si="6450"/>
        <v>705.3</v>
      </c>
      <c r="V2425" s="18">
        <f t="shared" si="6451"/>
        <v>690.3</v>
      </c>
      <c r="W2425" s="18">
        <f t="shared" ref="W2425:AB2425" si="6500">W2426+W2429</f>
        <v>0</v>
      </c>
      <c r="X2425" s="18">
        <f t="shared" si="6500"/>
        <v>0</v>
      </c>
      <c r="Y2425" s="18">
        <f t="shared" si="6500"/>
        <v>0</v>
      </c>
      <c r="Z2425" s="18">
        <f t="shared" si="6500"/>
        <v>0</v>
      </c>
      <c r="AA2425" s="18">
        <f t="shared" si="6500"/>
        <v>0</v>
      </c>
      <c r="AB2425" s="18">
        <f t="shared" si="6500"/>
        <v>0</v>
      </c>
      <c r="AC2425" s="18">
        <f t="shared" si="6422"/>
        <v>690.2</v>
      </c>
      <c r="AD2425" s="18">
        <f t="shared" si="6423"/>
        <v>705.3</v>
      </c>
      <c r="AE2425" s="18">
        <f t="shared" si="6424"/>
        <v>690.3</v>
      </c>
      <c r="AF2425" s="18">
        <f t="shared" ref="AF2425:AH2425" si="6501">AF2426+AF2429</f>
        <v>0</v>
      </c>
      <c r="AG2425" s="18">
        <f t="shared" si="6501"/>
        <v>0</v>
      </c>
      <c r="AH2425" s="18">
        <f t="shared" si="6501"/>
        <v>0</v>
      </c>
      <c r="AI2425" s="18">
        <f t="shared" si="6475"/>
        <v>690.2</v>
      </c>
      <c r="AJ2425" s="18">
        <f t="shared" si="6476"/>
        <v>705.3</v>
      </c>
      <c r="AK2425" s="18">
        <f t="shared" si="6477"/>
        <v>690.3</v>
      </c>
      <c r="AL2425" s="18">
        <f t="shared" ref="AL2425" si="6502">AL2426+AL2429</f>
        <v>0</v>
      </c>
      <c r="AM2425" s="18">
        <f t="shared" si="6478"/>
        <v>690.2</v>
      </c>
      <c r="AN2425" s="18">
        <f t="shared" ref="AN2425:AP2425" si="6503">AN2426+AN2429</f>
        <v>281.334</v>
      </c>
      <c r="AO2425" s="18">
        <f t="shared" si="6503"/>
        <v>0</v>
      </c>
      <c r="AP2425" s="18">
        <f t="shared" si="6503"/>
        <v>0</v>
      </c>
      <c r="AQ2425" s="18">
        <f t="shared" si="6387"/>
        <v>971.53400000000011</v>
      </c>
      <c r="AR2425" s="18">
        <f t="shared" si="6388"/>
        <v>705.3</v>
      </c>
      <c r="AS2425" s="18">
        <f t="shared" si="6389"/>
        <v>690.3</v>
      </c>
      <c r="AT2425" s="18">
        <f t="shared" ref="AT2425:AV2425" si="6504">AT2426+AT2429</f>
        <v>0</v>
      </c>
      <c r="AU2425" s="18">
        <f t="shared" si="6504"/>
        <v>0</v>
      </c>
      <c r="AV2425" s="18">
        <f t="shared" si="6504"/>
        <v>0</v>
      </c>
      <c r="AW2425" s="18">
        <f t="shared" si="6390"/>
        <v>971.53400000000011</v>
      </c>
      <c r="AX2425" s="18">
        <f t="shared" si="6391"/>
        <v>705.3</v>
      </c>
      <c r="AY2425" s="18">
        <f t="shared" si="6392"/>
        <v>690.3</v>
      </c>
      <c r="AZ2425" s="18">
        <f t="shared" ref="AZ2425:BB2425" si="6505">AZ2426+AZ2429</f>
        <v>0</v>
      </c>
      <c r="BA2425" s="18">
        <f t="shared" si="6505"/>
        <v>0</v>
      </c>
      <c r="BB2425" s="18">
        <f t="shared" si="6505"/>
        <v>0</v>
      </c>
      <c r="BC2425" s="18">
        <f t="shared" si="6361"/>
        <v>971.53400000000011</v>
      </c>
      <c r="BD2425" s="18">
        <f t="shared" si="6362"/>
        <v>705.3</v>
      </c>
      <c r="BE2425" s="18">
        <f t="shared" si="6363"/>
        <v>690.3</v>
      </c>
      <c r="BF2425" s="18">
        <f t="shared" ref="BF2425:BH2425" si="6506">BF2426+BF2429</f>
        <v>0</v>
      </c>
      <c r="BG2425" s="18">
        <f t="shared" si="6506"/>
        <v>0</v>
      </c>
      <c r="BH2425" s="18">
        <f t="shared" si="6506"/>
        <v>0</v>
      </c>
      <c r="BI2425" s="18">
        <f t="shared" si="6354"/>
        <v>971.53400000000011</v>
      </c>
      <c r="BJ2425" s="18">
        <f t="shared" si="6355"/>
        <v>705.3</v>
      </c>
      <c r="BK2425" s="18">
        <f t="shared" si="6356"/>
        <v>690.3</v>
      </c>
      <c r="BL2425" s="18">
        <f t="shared" ref="BL2425:BN2425" si="6507">BL2426+BL2429</f>
        <v>0</v>
      </c>
      <c r="BM2425" s="18">
        <f t="shared" si="6507"/>
        <v>0</v>
      </c>
      <c r="BN2425" s="18">
        <f t="shared" si="6507"/>
        <v>0</v>
      </c>
      <c r="BO2425" s="18">
        <f t="shared" si="6439"/>
        <v>971.53400000000011</v>
      </c>
      <c r="BP2425" s="18">
        <f t="shared" si="6440"/>
        <v>705.3</v>
      </c>
      <c r="BQ2425" s="18">
        <f t="shared" si="6441"/>
        <v>690.3</v>
      </c>
      <c r="BR2425" s="18">
        <f t="shared" ref="BR2425:BT2425" si="6508">BR2426+BR2429</f>
        <v>0</v>
      </c>
      <c r="BS2425" s="18">
        <f t="shared" si="6508"/>
        <v>0</v>
      </c>
      <c r="BT2425" s="18">
        <f t="shared" si="6508"/>
        <v>0</v>
      </c>
      <c r="BU2425" s="18">
        <f t="shared" si="6425"/>
        <v>971.53400000000011</v>
      </c>
      <c r="BV2425" s="18">
        <f t="shared" si="6426"/>
        <v>705.3</v>
      </c>
      <c r="BW2425" s="18">
        <f t="shared" si="6427"/>
        <v>690.3</v>
      </c>
      <c r="BX2425" s="18">
        <f t="shared" ref="BX2425:BZ2425" si="6509">BX2426+BX2429</f>
        <v>-520.13400000000001</v>
      </c>
      <c r="BY2425" s="18">
        <f t="shared" si="6509"/>
        <v>0</v>
      </c>
      <c r="BZ2425" s="18">
        <f t="shared" si="6509"/>
        <v>0</v>
      </c>
      <c r="CA2425" s="18">
        <f t="shared" si="6393"/>
        <v>451.40000000000009</v>
      </c>
      <c r="CB2425" s="18">
        <f t="shared" si="6394"/>
        <v>705.3</v>
      </c>
      <c r="CC2425" s="18">
        <f t="shared" si="6395"/>
        <v>690.3</v>
      </c>
      <c r="CD2425" s="18">
        <f t="shared" si="6498"/>
        <v>0</v>
      </c>
      <c r="CE2425" s="27"/>
      <c r="CF2425" s="33"/>
    </row>
    <row r="2426" spans="1:119" ht="31.2" x14ac:dyDescent="0.3">
      <c r="A2426" s="41" t="s">
        <v>1449</v>
      </c>
      <c r="B2426" s="39">
        <v>200</v>
      </c>
      <c r="C2426" s="41"/>
      <c r="D2426" s="41"/>
      <c r="E2426" s="14" t="s">
        <v>551</v>
      </c>
      <c r="F2426" s="18"/>
      <c r="G2426" s="18"/>
      <c r="H2426" s="18"/>
      <c r="I2426" s="18">
        <f>I2427</f>
        <v>237.5</v>
      </c>
      <c r="J2426" s="18">
        <f t="shared" ref="J2426:CD2427" si="6510">J2427</f>
        <v>554.4</v>
      </c>
      <c r="K2426" s="18">
        <f t="shared" si="6510"/>
        <v>287.8</v>
      </c>
      <c r="L2426" s="18">
        <f t="shared" si="6373"/>
        <v>237.5</v>
      </c>
      <c r="M2426" s="18">
        <f t="shared" si="6374"/>
        <v>554.4</v>
      </c>
      <c r="N2426" s="18">
        <f t="shared" si="6375"/>
        <v>287.8</v>
      </c>
      <c r="O2426" s="18">
        <f t="shared" si="6510"/>
        <v>0</v>
      </c>
      <c r="P2426" s="18">
        <f t="shared" si="6510"/>
        <v>0</v>
      </c>
      <c r="Q2426" s="18">
        <f t="shared" si="6510"/>
        <v>0</v>
      </c>
      <c r="R2426" s="18">
        <f t="shared" si="6510"/>
        <v>0</v>
      </c>
      <c r="S2426" s="18">
        <f t="shared" si="6510"/>
        <v>0</v>
      </c>
      <c r="T2426" s="18">
        <f t="shared" si="6449"/>
        <v>237.5</v>
      </c>
      <c r="U2426" s="18">
        <f t="shared" si="6450"/>
        <v>554.4</v>
      </c>
      <c r="V2426" s="18">
        <f t="shared" si="6451"/>
        <v>287.8</v>
      </c>
      <c r="W2426" s="18">
        <f t="shared" si="6510"/>
        <v>0</v>
      </c>
      <c r="X2426" s="18">
        <f t="shared" si="6510"/>
        <v>0</v>
      </c>
      <c r="Y2426" s="18">
        <f t="shared" si="6510"/>
        <v>0</v>
      </c>
      <c r="Z2426" s="18">
        <f t="shared" si="6510"/>
        <v>0</v>
      </c>
      <c r="AA2426" s="18">
        <f t="shared" si="6510"/>
        <v>0</v>
      </c>
      <c r="AB2426" s="18">
        <f t="shared" si="6510"/>
        <v>0</v>
      </c>
      <c r="AC2426" s="18">
        <f t="shared" si="6422"/>
        <v>237.5</v>
      </c>
      <c r="AD2426" s="18">
        <f t="shared" si="6423"/>
        <v>554.4</v>
      </c>
      <c r="AE2426" s="18">
        <f t="shared" si="6424"/>
        <v>287.8</v>
      </c>
      <c r="AF2426" s="18">
        <f t="shared" si="6510"/>
        <v>0</v>
      </c>
      <c r="AG2426" s="18">
        <f t="shared" si="6510"/>
        <v>0</v>
      </c>
      <c r="AH2426" s="18">
        <f t="shared" si="6510"/>
        <v>0</v>
      </c>
      <c r="AI2426" s="18">
        <f t="shared" si="6475"/>
        <v>237.5</v>
      </c>
      <c r="AJ2426" s="18">
        <f t="shared" si="6476"/>
        <v>554.4</v>
      </c>
      <c r="AK2426" s="18">
        <f t="shared" si="6477"/>
        <v>287.8</v>
      </c>
      <c r="AL2426" s="18">
        <f t="shared" si="6510"/>
        <v>0</v>
      </c>
      <c r="AM2426" s="18">
        <f t="shared" si="6478"/>
        <v>237.5</v>
      </c>
      <c r="AN2426" s="18">
        <f t="shared" si="6510"/>
        <v>281.334</v>
      </c>
      <c r="AO2426" s="18">
        <f t="shared" si="6510"/>
        <v>0</v>
      </c>
      <c r="AP2426" s="18">
        <f t="shared" si="6510"/>
        <v>0</v>
      </c>
      <c r="AQ2426" s="18">
        <f t="shared" si="6387"/>
        <v>518.83400000000006</v>
      </c>
      <c r="AR2426" s="18">
        <f t="shared" si="6388"/>
        <v>554.4</v>
      </c>
      <c r="AS2426" s="18">
        <f t="shared" si="6389"/>
        <v>287.8</v>
      </c>
      <c r="AT2426" s="18">
        <f t="shared" si="6510"/>
        <v>0</v>
      </c>
      <c r="AU2426" s="18">
        <f t="shared" si="6510"/>
        <v>0</v>
      </c>
      <c r="AV2426" s="18">
        <f t="shared" si="6510"/>
        <v>0</v>
      </c>
      <c r="AW2426" s="18">
        <f t="shared" si="6390"/>
        <v>518.83400000000006</v>
      </c>
      <c r="AX2426" s="18">
        <f t="shared" si="6391"/>
        <v>554.4</v>
      </c>
      <c r="AY2426" s="18">
        <f t="shared" si="6392"/>
        <v>287.8</v>
      </c>
      <c r="AZ2426" s="18">
        <f t="shared" si="6510"/>
        <v>0</v>
      </c>
      <c r="BA2426" s="18">
        <f t="shared" si="6510"/>
        <v>0</v>
      </c>
      <c r="BB2426" s="18">
        <f t="shared" si="6510"/>
        <v>0</v>
      </c>
      <c r="BC2426" s="18">
        <f t="shared" si="6361"/>
        <v>518.83400000000006</v>
      </c>
      <c r="BD2426" s="18">
        <f t="shared" si="6362"/>
        <v>554.4</v>
      </c>
      <c r="BE2426" s="18">
        <f t="shared" si="6363"/>
        <v>287.8</v>
      </c>
      <c r="BF2426" s="18">
        <f t="shared" si="6510"/>
        <v>0</v>
      </c>
      <c r="BG2426" s="18">
        <f t="shared" si="6510"/>
        <v>0</v>
      </c>
      <c r="BH2426" s="18">
        <f t="shared" si="6510"/>
        <v>0</v>
      </c>
      <c r="BI2426" s="18">
        <f t="shared" si="6354"/>
        <v>518.83400000000006</v>
      </c>
      <c r="BJ2426" s="18">
        <f t="shared" si="6355"/>
        <v>554.4</v>
      </c>
      <c r="BK2426" s="18">
        <f t="shared" si="6356"/>
        <v>287.8</v>
      </c>
      <c r="BL2426" s="18">
        <f t="shared" si="6510"/>
        <v>0</v>
      </c>
      <c r="BM2426" s="18">
        <f t="shared" si="6510"/>
        <v>0</v>
      </c>
      <c r="BN2426" s="18">
        <f t="shared" si="6510"/>
        <v>0</v>
      </c>
      <c r="BO2426" s="18">
        <f t="shared" si="6439"/>
        <v>518.83400000000006</v>
      </c>
      <c r="BP2426" s="18">
        <f t="shared" si="6440"/>
        <v>554.4</v>
      </c>
      <c r="BQ2426" s="18">
        <f t="shared" si="6441"/>
        <v>287.8</v>
      </c>
      <c r="BR2426" s="18">
        <f t="shared" si="6510"/>
        <v>0</v>
      </c>
      <c r="BS2426" s="18">
        <f t="shared" si="6510"/>
        <v>0</v>
      </c>
      <c r="BT2426" s="18">
        <f t="shared" si="6510"/>
        <v>0</v>
      </c>
      <c r="BU2426" s="18">
        <f t="shared" si="6425"/>
        <v>518.83400000000006</v>
      </c>
      <c r="BV2426" s="18">
        <f t="shared" si="6426"/>
        <v>554.4</v>
      </c>
      <c r="BW2426" s="18">
        <f t="shared" si="6427"/>
        <v>287.8</v>
      </c>
      <c r="BX2426" s="18">
        <f t="shared" si="6510"/>
        <v>-429.23400000000004</v>
      </c>
      <c r="BY2426" s="18">
        <f t="shared" si="6510"/>
        <v>0</v>
      </c>
      <c r="BZ2426" s="18">
        <f t="shared" si="6510"/>
        <v>0</v>
      </c>
      <c r="CA2426" s="18">
        <f t="shared" si="6393"/>
        <v>89.600000000000023</v>
      </c>
      <c r="CB2426" s="18">
        <f t="shared" si="6394"/>
        <v>554.4</v>
      </c>
      <c r="CC2426" s="18">
        <f t="shared" si="6395"/>
        <v>287.8</v>
      </c>
      <c r="CD2426" s="18">
        <f t="shared" si="6510"/>
        <v>0</v>
      </c>
      <c r="CE2426" s="27"/>
      <c r="CF2426" s="33"/>
    </row>
    <row r="2427" spans="1:119" ht="46.8" x14ac:dyDescent="0.3">
      <c r="A2427" s="41" t="s">
        <v>1449</v>
      </c>
      <c r="B2427" s="39">
        <v>240</v>
      </c>
      <c r="C2427" s="41"/>
      <c r="D2427" s="41"/>
      <c r="E2427" s="14" t="s">
        <v>559</v>
      </c>
      <c r="F2427" s="18"/>
      <c r="G2427" s="18"/>
      <c r="H2427" s="18"/>
      <c r="I2427" s="18">
        <f>I2428</f>
        <v>237.5</v>
      </c>
      <c r="J2427" s="18">
        <f t="shared" si="6510"/>
        <v>554.4</v>
      </c>
      <c r="K2427" s="18">
        <f t="shared" si="6510"/>
        <v>287.8</v>
      </c>
      <c r="L2427" s="18">
        <f t="shared" si="6373"/>
        <v>237.5</v>
      </c>
      <c r="M2427" s="18">
        <f t="shared" si="6374"/>
        <v>554.4</v>
      </c>
      <c r="N2427" s="18">
        <f t="shared" si="6375"/>
        <v>287.8</v>
      </c>
      <c r="O2427" s="18">
        <f t="shared" si="6510"/>
        <v>0</v>
      </c>
      <c r="P2427" s="18">
        <f t="shared" si="6510"/>
        <v>0</v>
      </c>
      <c r="Q2427" s="18">
        <f t="shared" si="6510"/>
        <v>0</v>
      </c>
      <c r="R2427" s="18">
        <f t="shared" si="6510"/>
        <v>0</v>
      </c>
      <c r="S2427" s="18">
        <f t="shared" si="6510"/>
        <v>0</v>
      </c>
      <c r="T2427" s="18">
        <f t="shared" si="6449"/>
        <v>237.5</v>
      </c>
      <c r="U2427" s="18">
        <f t="shared" si="6450"/>
        <v>554.4</v>
      </c>
      <c r="V2427" s="18">
        <f t="shared" si="6451"/>
        <v>287.8</v>
      </c>
      <c r="W2427" s="18">
        <f t="shared" si="6510"/>
        <v>0</v>
      </c>
      <c r="X2427" s="18">
        <f t="shared" si="6510"/>
        <v>0</v>
      </c>
      <c r="Y2427" s="18">
        <f t="shared" si="6510"/>
        <v>0</v>
      </c>
      <c r="Z2427" s="18">
        <f t="shared" si="6510"/>
        <v>0</v>
      </c>
      <c r="AA2427" s="18">
        <f t="shared" si="6510"/>
        <v>0</v>
      </c>
      <c r="AB2427" s="18">
        <f t="shared" si="6510"/>
        <v>0</v>
      </c>
      <c r="AC2427" s="18">
        <f t="shared" si="6422"/>
        <v>237.5</v>
      </c>
      <c r="AD2427" s="18">
        <f t="shared" si="6423"/>
        <v>554.4</v>
      </c>
      <c r="AE2427" s="18">
        <f t="shared" si="6424"/>
        <v>287.8</v>
      </c>
      <c r="AF2427" s="18">
        <f t="shared" si="6510"/>
        <v>0</v>
      </c>
      <c r="AG2427" s="18">
        <f t="shared" si="6510"/>
        <v>0</v>
      </c>
      <c r="AH2427" s="18">
        <f t="shared" si="6510"/>
        <v>0</v>
      </c>
      <c r="AI2427" s="18">
        <f t="shared" si="6475"/>
        <v>237.5</v>
      </c>
      <c r="AJ2427" s="18">
        <f t="shared" si="6476"/>
        <v>554.4</v>
      </c>
      <c r="AK2427" s="18">
        <f t="shared" si="6477"/>
        <v>287.8</v>
      </c>
      <c r="AL2427" s="18">
        <f t="shared" si="6510"/>
        <v>0</v>
      </c>
      <c r="AM2427" s="18">
        <f t="shared" si="6478"/>
        <v>237.5</v>
      </c>
      <c r="AN2427" s="18">
        <f t="shared" si="6510"/>
        <v>281.334</v>
      </c>
      <c r="AO2427" s="18">
        <f t="shared" si="6510"/>
        <v>0</v>
      </c>
      <c r="AP2427" s="18">
        <f t="shared" si="6510"/>
        <v>0</v>
      </c>
      <c r="AQ2427" s="18">
        <f t="shared" si="6387"/>
        <v>518.83400000000006</v>
      </c>
      <c r="AR2427" s="18">
        <f t="shared" si="6388"/>
        <v>554.4</v>
      </c>
      <c r="AS2427" s="18">
        <f t="shared" si="6389"/>
        <v>287.8</v>
      </c>
      <c r="AT2427" s="18">
        <f t="shared" si="6510"/>
        <v>0</v>
      </c>
      <c r="AU2427" s="18">
        <f t="shared" si="6510"/>
        <v>0</v>
      </c>
      <c r="AV2427" s="18">
        <f t="shared" si="6510"/>
        <v>0</v>
      </c>
      <c r="AW2427" s="18">
        <f t="shared" si="6390"/>
        <v>518.83400000000006</v>
      </c>
      <c r="AX2427" s="18">
        <f t="shared" si="6391"/>
        <v>554.4</v>
      </c>
      <c r="AY2427" s="18">
        <f t="shared" si="6392"/>
        <v>287.8</v>
      </c>
      <c r="AZ2427" s="18">
        <f t="shared" si="6510"/>
        <v>0</v>
      </c>
      <c r="BA2427" s="18">
        <f t="shared" si="6510"/>
        <v>0</v>
      </c>
      <c r="BB2427" s="18">
        <f t="shared" si="6510"/>
        <v>0</v>
      </c>
      <c r="BC2427" s="18">
        <f t="shared" si="6361"/>
        <v>518.83400000000006</v>
      </c>
      <c r="BD2427" s="18">
        <f t="shared" si="6362"/>
        <v>554.4</v>
      </c>
      <c r="BE2427" s="18">
        <f t="shared" si="6363"/>
        <v>287.8</v>
      </c>
      <c r="BF2427" s="18">
        <f t="shared" si="6510"/>
        <v>0</v>
      </c>
      <c r="BG2427" s="18">
        <f t="shared" si="6510"/>
        <v>0</v>
      </c>
      <c r="BH2427" s="18">
        <f t="shared" si="6510"/>
        <v>0</v>
      </c>
      <c r="BI2427" s="18">
        <f t="shared" si="6354"/>
        <v>518.83400000000006</v>
      </c>
      <c r="BJ2427" s="18">
        <f t="shared" si="6355"/>
        <v>554.4</v>
      </c>
      <c r="BK2427" s="18">
        <f t="shared" si="6356"/>
        <v>287.8</v>
      </c>
      <c r="BL2427" s="18">
        <f t="shared" si="6510"/>
        <v>0</v>
      </c>
      <c r="BM2427" s="18">
        <f t="shared" si="6510"/>
        <v>0</v>
      </c>
      <c r="BN2427" s="18">
        <f t="shared" si="6510"/>
        <v>0</v>
      </c>
      <c r="BO2427" s="18">
        <f t="shared" si="6439"/>
        <v>518.83400000000006</v>
      </c>
      <c r="BP2427" s="18">
        <f t="shared" si="6440"/>
        <v>554.4</v>
      </c>
      <c r="BQ2427" s="18">
        <f t="shared" si="6441"/>
        <v>287.8</v>
      </c>
      <c r="BR2427" s="18">
        <f t="shared" si="6510"/>
        <v>0</v>
      </c>
      <c r="BS2427" s="18">
        <f t="shared" si="6510"/>
        <v>0</v>
      </c>
      <c r="BT2427" s="18">
        <f t="shared" si="6510"/>
        <v>0</v>
      </c>
      <c r="BU2427" s="18">
        <f t="shared" si="6425"/>
        <v>518.83400000000006</v>
      </c>
      <c r="BV2427" s="18">
        <f t="shared" si="6426"/>
        <v>554.4</v>
      </c>
      <c r="BW2427" s="18">
        <f t="shared" si="6427"/>
        <v>287.8</v>
      </c>
      <c r="BX2427" s="18">
        <f t="shared" si="6510"/>
        <v>-429.23400000000004</v>
      </c>
      <c r="BY2427" s="18">
        <f t="shared" si="6510"/>
        <v>0</v>
      </c>
      <c r="BZ2427" s="18">
        <f t="shared" si="6510"/>
        <v>0</v>
      </c>
      <c r="CA2427" s="18">
        <f t="shared" si="6393"/>
        <v>89.600000000000023</v>
      </c>
      <c r="CB2427" s="18">
        <f t="shared" si="6394"/>
        <v>554.4</v>
      </c>
      <c r="CC2427" s="18">
        <f t="shared" si="6395"/>
        <v>287.8</v>
      </c>
      <c r="CD2427" s="18">
        <f t="shared" si="6510"/>
        <v>0</v>
      </c>
      <c r="CE2427" s="27"/>
      <c r="CF2427" s="33"/>
    </row>
    <row r="2428" spans="1:119" ht="31.2" x14ac:dyDescent="0.3">
      <c r="A2428" s="41" t="s">
        <v>1449</v>
      </c>
      <c r="B2428" s="39">
        <v>240</v>
      </c>
      <c r="C2428" s="41" t="s">
        <v>149</v>
      </c>
      <c r="D2428" s="41" t="s">
        <v>244</v>
      </c>
      <c r="E2428" s="14" t="s">
        <v>524</v>
      </c>
      <c r="F2428" s="18"/>
      <c r="G2428" s="18"/>
      <c r="H2428" s="18"/>
      <c r="I2428" s="18">
        <f>201.2+36.3</f>
        <v>237.5</v>
      </c>
      <c r="J2428" s="18">
        <f>251.5+302.9</f>
        <v>554.4</v>
      </c>
      <c r="K2428" s="18">
        <f>251.5+36.3</f>
        <v>287.8</v>
      </c>
      <c r="L2428" s="18">
        <f t="shared" si="6373"/>
        <v>237.5</v>
      </c>
      <c r="M2428" s="18">
        <f t="shared" si="6374"/>
        <v>554.4</v>
      </c>
      <c r="N2428" s="18">
        <f t="shared" si="6375"/>
        <v>287.8</v>
      </c>
      <c r="O2428" s="18"/>
      <c r="P2428" s="18"/>
      <c r="Q2428" s="18"/>
      <c r="R2428" s="18"/>
      <c r="S2428" s="18"/>
      <c r="T2428" s="18">
        <f t="shared" si="6449"/>
        <v>237.5</v>
      </c>
      <c r="U2428" s="18">
        <f t="shared" si="6450"/>
        <v>554.4</v>
      </c>
      <c r="V2428" s="18">
        <f t="shared" si="6451"/>
        <v>287.8</v>
      </c>
      <c r="W2428" s="18"/>
      <c r="X2428" s="18"/>
      <c r="Y2428" s="18"/>
      <c r="Z2428" s="18"/>
      <c r="AA2428" s="18"/>
      <c r="AB2428" s="18"/>
      <c r="AC2428" s="18">
        <f t="shared" si="6422"/>
        <v>237.5</v>
      </c>
      <c r="AD2428" s="18">
        <f t="shared" si="6423"/>
        <v>554.4</v>
      </c>
      <c r="AE2428" s="18">
        <f t="shared" si="6424"/>
        <v>287.8</v>
      </c>
      <c r="AF2428" s="18"/>
      <c r="AG2428" s="18"/>
      <c r="AH2428" s="18"/>
      <c r="AI2428" s="18">
        <f t="shared" si="6475"/>
        <v>237.5</v>
      </c>
      <c r="AJ2428" s="18">
        <f t="shared" si="6476"/>
        <v>554.4</v>
      </c>
      <c r="AK2428" s="18">
        <f t="shared" si="6477"/>
        <v>287.8</v>
      </c>
      <c r="AL2428" s="18"/>
      <c r="AM2428" s="18">
        <f t="shared" si="6478"/>
        <v>237.5</v>
      </c>
      <c r="AN2428" s="18">
        <v>281.334</v>
      </c>
      <c r="AO2428" s="18"/>
      <c r="AP2428" s="18"/>
      <c r="AQ2428" s="18">
        <f t="shared" si="6387"/>
        <v>518.83400000000006</v>
      </c>
      <c r="AR2428" s="18">
        <f t="shared" si="6388"/>
        <v>554.4</v>
      </c>
      <c r="AS2428" s="18">
        <f t="shared" si="6389"/>
        <v>287.8</v>
      </c>
      <c r="AT2428" s="18"/>
      <c r="AU2428" s="18"/>
      <c r="AV2428" s="18"/>
      <c r="AW2428" s="18">
        <f t="shared" si="6390"/>
        <v>518.83400000000006</v>
      </c>
      <c r="AX2428" s="18">
        <f t="shared" si="6391"/>
        <v>554.4</v>
      </c>
      <c r="AY2428" s="18">
        <f t="shared" si="6392"/>
        <v>287.8</v>
      </c>
      <c r="AZ2428" s="18"/>
      <c r="BA2428" s="18"/>
      <c r="BB2428" s="18"/>
      <c r="BC2428" s="18">
        <f t="shared" si="6361"/>
        <v>518.83400000000006</v>
      </c>
      <c r="BD2428" s="18">
        <f t="shared" si="6362"/>
        <v>554.4</v>
      </c>
      <c r="BE2428" s="18">
        <f t="shared" si="6363"/>
        <v>287.8</v>
      </c>
      <c r="BF2428" s="18"/>
      <c r="BG2428" s="18"/>
      <c r="BH2428" s="18"/>
      <c r="BI2428" s="18">
        <f t="shared" si="6354"/>
        <v>518.83400000000006</v>
      </c>
      <c r="BJ2428" s="18">
        <f t="shared" si="6355"/>
        <v>554.4</v>
      </c>
      <c r="BK2428" s="18">
        <f t="shared" si="6356"/>
        <v>287.8</v>
      </c>
      <c r="BL2428" s="18"/>
      <c r="BM2428" s="18"/>
      <c r="BN2428" s="18"/>
      <c r="BO2428" s="18">
        <f t="shared" si="6439"/>
        <v>518.83400000000006</v>
      </c>
      <c r="BP2428" s="18">
        <f t="shared" si="6440"/>
        <v>554.4</v>
      </c>
      <c r="BQ2428" s="18">
        <f t="shared" si="6441"/>
        <v>287.8</v>
      </c>
      <c r="BR2428" s="18"/>
      <c r="BS2428" s="18"/>
      <c r="BT2428" s="18"/>
      <c r="BU2428" s="18">
        <f t="shared" si="6425"/>
        <v>518.83400000000006</v>
      </c>
      <c r="BV2428" s="18">
        <f t="shared" si="6426"/>
        <v>554.4</v>
      </c>
      <c r="BW2428" s="18">
        <f t="shared" si="6427"/>
        <v>287.8</v>
      </c>
      <c r="BX2428" s="18">
        <f>-417.934-11.3</f>
        <v>-429.23400000000004</v>
      </c>
      <c r="BY2428" s="18"/>
      <c r="BZ2428" s="18"/>
      <c r="CA2428" s="18">
        <f t="shared" si="6393"/>
        <v>89.600000000000023</v>
      </c>
      <c r="CB2428" s="18">
        <f t="shared" si="6394"/>
        <v>554.4</v>
      </c>
      <c r="CC2428" s="18">
        <f t="shared" si="6395"/>
        <v>287.8</v>
      </c>
      <c r="CD2428" s="18"/>
      <c r="CE2428" s="27"/>
      <c r="CF2428" s="33">
        <v>154.15799999999999</v>
      </c>
    </row>
    <row r="2429" spans="1:119" x14ac:dyDescent="0.3">
      <c r="A2429" s="41" t="s">
        <v>1449</v>
      </c>
      <c r="B2429" s="39">
        <v>800</v>
      </c>
      <c r="C2429" s="41"/>
      <c r="D2429" s="41"/>
      <c r="E2429" s="14" t="s">
        <v>556</v>
      </c>
      <c r="F2429" s="18"/>
      <c r="G2429" s="18"/>
      <c r="H2429" s="18"/>
      <c r="I2429" s="18">
        <f>I2430</f>
        <v>452.70000000000005</v>
      </c>
      <c r="J2429" s="18">
        <f t="shared" ref="J2429:CD2430" si="6511">J2430</f>
        <v>150.9</v>
      </c>
      <c r="K2429" s="18">
        <f t="shared" si="6511"/>
        <v>402.5</v>
      </c>
      <c r="L2429" s="18">
        <f t="shared" si="6373"/>
        <v>452.70000000000005</v>
      </c>
      <c r="M2429" s="18">
        <f t="shared" si="6374"/>
        <v>150.9</v>
      </c>
      <c r="N2429" s="18">
        <f t="shared" si="6375"/>
        <v>402.5</v>
      </c>
      <c r="O2429" s="18">
        <f t="shared" si="6511"/>
        <v>0</v>
      </c>
      <c r="P2429" s="18">
        <f t="shared" si="6511"/>
        <v>0</v>
      </c>
      <c r="Q2429" s="18">
        <f t="shared" si="6511"/>
        <v>0</v>
      </c>
      <c r="R2429" s="18">
        <f t="shared" si="6511"/>
        <v>0</v>
      </c>
      <c r="S2429" s="18">
        <f t="shared" si="6511"/>
        <v>0</v>
      </c>
      <c r="T2429" s="18">
        <f t="shared" si="6449"/>
        <v>452.70000000000005</v>
      </c>
      <c r="U2429" s="18">
        <f t="shared" si="6450"/>
        <v>150.9</v>
      </c>
      <c r="V2429" s="18">
        <f t="shared" si="6451"/>
        <v>402.5</v>
      </c>
      <c r="W2429" s="18">
        <f t="shared" si="6511"/>
        <v>0</v>
      </c>
      <c r="X2429" s="18">
        <f t="shared" si="6511"/>
        <v>0</v>
      </c>
      <c r="Y2429" s="18">
        <f t="shared" si="6511"/>
        <v>0</v>
      </c>
      <c r="Z2429" s="18">
        <f t="shared" si="6511"/>
        <v>0</v>
      </c>
      <c r="AA2429" s="18">
        <f t="shared" si="6511"/>
        <v>0</v>
      </c>
      <c r="AB2429" s="18">
        <f t="shared" si="6511"/>
        <v>0</v>
      </c>
      <c r="AC2429" s="18">
        <f t="shared" si="6422"/>
        <v>452.70000000000005</v>
      </c>
      <c r="AD2429" s="18">
        <f t="shared" si="6423"/>
        <v>150.9</v>
      </c>
      <c r="AE2429" s="18">
        <f t="shared" si="6424"/>
        <v>402.5</v>
      </c>
      <c r="AF2429" s="18">
        <f t="shared" si="6511"/>
        <v>0</v>
      </c>
      <c r="AG2429" s="18">
        <f t="shared" si="6511"/>
        <v>0</v>
      </c>
      <c r="AH2429" s="18">
        <f t="shared" si="6511"/>
        <v>0</v>
      </c>
      <c r="AI2429" s="18">
        <f t="shared" si="6475"/>
        <v>452.70000000000005</v>
      </c>
      <c r="AJ2429" s="18">
        <f t="shared" si="6476"/>
        <v>150.9</v>
      </c>
      <c r="AK2429" s="18">
        <f t="shared" si="6477"/>
        <v>402.5</v>
      </c>
      <c r="AL2429" s="18">
        <f t="shared" si="6511"/>
        <v>0</v>
      </c>
      <c r="AM2429" s="18">
        <f t="shared" si="6478"/>
        <v>452.70000000000005</v>
      </c>
      <c r="AN2429" s="18">
        <f t="shared" si="6511"/>
        <v>0</v>
      </c>
      <c r="AO2429" s="18">
        <f t="shared" si="6511"/>
        <v>0</v>
      </c>
      <c r="AP2429" s="18">
        <f t="shared" si="6511"/>
        <v>0</v>
      </c>
      <c r="AQ2429" s="18">
        <f t="shared" si="6387"/>
        <v>452.70000000000005</v>
      </c>
      <c r="AR2429" s="18">
        <f t="shared" si="6388"/>
        <v>150.9</v>
      </c>
      <c r="AS2429" s="18">
        <f t="shared" si="6389"/>
        <v>402.5</v>
      </c>
      <c r="AT2429" s="18">
        <f t="shared" si="6511"/>
        <v>0</v>
      </c>
      <c r="AU2429" s="18">
        <f t="shared" si="6511"/>
        <v>0</v>
      </c>
      <c r="AV2429" s="18">
        <f t="shared" si="6511"/>
        <v>0</v>
      </c>
      <c r="AW2429" s="18">
        <f t="shared" si="6390"/>
        <v>452.70000000000005</v>
      </c>
      <c r="AX2429" s="18">
        <f t="shared" si="6391"/>
        <v>150.9</v>
      </c>
      <c r="AY2429" s="18">
        <f t="shared" si="6392"/>
        <v>402.5</v>
      </c>
      <c r="AZ2429" s="18">
        <f t="shared" si="6511"/>
        <v>0</v>
      </c>
      <c r="BA2429" s="18">
        <f t="shared" si="6511"/>
        <v>0</v>
      </c>
      <c r="BB2429" s="18">
        <f t="shared" si="6511"/>
        <v>0</v>
      </c>
      <c r="BC2429" s="18">
        <f t="shared" si="6361"/>
        <v>452.70000000000005</v>
      </c>
      <c r="BD2429" s="18">
        <f t="shared" si="6362"/>
        <v>150.9</v>
      </c>
      <c r="BE2429" s="18">
        <f t="shared" si="6363"/>
        <v>402.5</v>
      </c>
      <c r="BF2429" s="18">
        <f t="shared" si="6511"/>
        <v>0</v>
      </c>
      <c r="BG2429" s="18">
        <f t="shared" si="6511"/>
        <v>0</v>
      </c>
      <c r="BH2429" s="18">
        <f t="shared" si="6511"/>
        <v>0</v>
      </c>
      <c r="BI2429" s="18">
        <f t="shared" si="6354"/>
        <v>452.70000000000005</v>
      </c>
      <c r="BJ2429" s="18">
        <f t="shared" si="6355"/>
        <v>150.9</v>
      </c>
      <c r="BK2429" s="18">
        <f t="shared" si="6356"/>
        <v>402.5</v>
      </c>
      <c r="BL2429" s="18">
        <f t="shared" si="6511"/>
        <v>0</v>
      </c>
      <c r="BM2429" s="18">
        <f t="shared" si="6511"/>
        <v>0</v>
      </c>
      <c r="BN2429" s="18">
        <f t="shared" si="6511"/>
        <v>0</v>
      </c>
      <c r="BO2429" s="18">
        <f t="shared" si="6439"/>
        <v>452.70000000000005</v>
      </c>
      <c r="BP2429" s="18">
        <f t="shared" si="6440"/>
        <v>150.9</v>
      </c>
      <c r="BQ2429" s="18">
        <f t="shared" si="6441"/>
        <v>402.5</v>
      </c>
      <c r="BR2429" s="18">
        <f t="shared" si="6511"/>
        <v>0</v>
      </c>
      <c r="BS2429" s="18">
        <f t="shared" si="6511"/>
        <v>0</v>
      </c>
      <c r="BT2429" s="18">
        <f t="shared" si="6511"/>
        <v>0</v>
      </c>
      <c r="BU2429" s="18">
        <f t="shared" si="6425"/>
        <v>452.70000000000005</v>
      </c>
      <c r="BV2429" s="18">
        <f t="shared" si="6426"/>
        <v>150.9</v>
      </c>
      <c r="BW2429" s="18">
        <f t="shared" si="6427"/>
        <v>402.5</v>
      </c>
      <c r="BX2429" s="18">
        <f t="shared" si="6511"/>
        <v>-90.9</v>
      </c>
      <c r="BY2429" s="18">
        <f t="shared" si="6511"/>
        <v>0</v>
      </c>
      <c r="BZ2429" s="18">
        <f t="shared" si="6511"/>
        <v>0</v>
      </c>
      <c r="CA2429" s="18">
        <f t="shared" si="6393"/>
        <v>361.80000000000007</v>
      </c>
      <c r="CB2429" s="18">
        <f t="shared" si="6394"/>
        <v>150.9</v>
      </c>
      <c r="CC2429" s="18">
        <f t="shared" si="6395"/>
        <v>402.5</v>
      </c>
      <c r="CD2429" s="18">
        <f t="shared" si="6511"/>
        <v>0</v>
      </c>
      <c r="CE2429" s="27"/>
      <c r="CF2429" s="33"/>
    </row>
    <row r="2430" spans="1:119" x14ac:dyDescent="0.3">
      <c r="A2430" s="41" t="s">
        <v>1449</v>
      </c>
      <c r="B2430" s="39">
        <v>830</v>
      </c>
      <c r="C2430" s="41"/>
      <c r="D2430" s="41"/>
      <c r="E2430" s="14" t="s">
        <v>572</v>
      </c>
      <c r="F2430" s="18"/>
      <c r="G2430" s="18"/>
      <c r="H2430" s="18"/>
      <c r="I2430" s="18">
        <f>I2431</f>
        <v>452.70000000000005</v>
      </c>
      <c r="J2430" s="18">
        <f t="shared" si="6511"/>
        <v>150.9</v>
      </c>
      <c r="K2430" s="18">
        <f t="shared" si="6511"/>
        <v>402.5</v>
      </c>
      <c r="L2430" s="18">
        <f t="shared" si="6373"/>
        <v>452.70000000000005</v>
      </c>
      <c r="M2430" s="18">
        <f t="shared" si="6374"/>
        <v>150.9</v>
      </c>
      <c r="N2430" s="18">
        <f t="shared" si="6375"/>
        <v>402.5</v>
      </c>
      <c r="O2430" s="18">
        <f t="shared" si="6511"/>
        <v>0</v>
      </c>
      <c r="P2430" s="18">
        <f t="shared" si="6511"/>
        <v>0</v>
      </c>
      <c r="Q2430" s="18">
        <f t="shared" si="6511"/>
        <v>0</v>
      </c>
      <c r="R2430" s="18">
        <f t="shared" si="6511"/>
        <v>0</v>
      </c>
      <c r="S2430" s="18">
        <f t="shared" si="6511"/>
        <v>0</v>
      </c>
      <c r="T2430" s="18">
        <f t="shared" si="6449"/>
        <v>452.70000000000005</v>
      </c>
      <c r="U2430" s="18">
        <f t="shared" si="6450"/>
        <v>150.9</v>
      </c>
      <c r="V2430" s="18">
        <f t="shared" si="6451"/>
        <v>402.5</v>
      </c>
      <c r="W2430" s="18">
        <f t="shared" si="6511"/>
        <v>0</v>
      </c>
      <c r="X2430" s="18">
        <f t="shared" si="6511"/>
        <v>0</v>
      </c>
      <c r="Y2430" s="18">
        <f t="shared" si="6511"/>
        <v>0</v>
      </c>
      <c r="Z2430" s="18">
        <f t="shared" si="6511"/>
        <v>0</v>
      </c>
      <c r="AA2430" s="18">
        <f t="shared" si="6511"/>
        <v>0</v>
      </c>
      <c r="AB2430" s="18">
        <f t="shared" si="6511"/>
        <v>0</v>
      </c>
      <c r="AC2430" s="18">
        <f t="shared" si="6422"/>
        <v>452.70000000000005</v>
      </c>
      <c r="AD2430" s="18">
        <f t="shared" si="6423"/>
        <v>150.9</v>
      </c>
      <c r="AE2430" s="18">
        <f t="shared" si="6424"/>
        <v>402.5</v>
      </c>
      <c r="AF2430" s="18">
        <f t="shared" si="6511"/>
        <v>0</v>
      </c>
      <c r="AG2430" s="18">
        <f t="shared" si="6511"/>
        <v>0</v>
      </c>
      <c r="AH2430" s="18">
        <f t="shared" si="6511"/>
        <v>0</v>
      </c>
      <c r="AI2430" s="18">
        <f t="shared" si="6475"/>
        <v>452.70000000000005</v>
      </c>
      <c r="AJ2430" s="18">
        <f t="shared" si="6476"/>
        <v>150.9</v>
      </c>
      <c r="AK2430" s="18">
        <f t="shared" si="6477"/>
        <v>402.5</v>
      </c>
      <c r="AL2430" s="18">
        <f t="shared" si="6511"/>
        <v>0</v>
      </c>
      <c r="AM2430" s="18">
        <f t="shared" si="6478"/>
        <v>452.70000000000005</v>
      </c>
      <c r="AN2430" s="18">
        <f t="shared" si="6511"/>
        <v>0</v>
      </c>
      <c r="AO2430" s="18">
        <f t="shared" si="6511"/>
        <v>0</v>
      </c>
      <c r="AP2430" s="18">
        <f t="shared" si="6511"/>
        <v>0</v>
      </c>
      <c r="AQ2430" s="18">
        <f t="shared" si="6387"/>
        <v>452.70000000000005</v>
      </c>
      <c r="AR2430" s="18">
        <f t="shared" si="6388"/>
        <v>150.9</v>
      </c>
      <c r="AS2430" s="18">
        <f t="shared" si="6389"/>
        <v>402.5</v>
      </c>
      <c r="AT2430" s="18">
        <f t="shared" si="6511"/>
        <v>0</v>
      </c>
      <c r="AU2430" s="18">
        <f t="shared" si="6511"/>
        <v>0</v>
      </c>
      <c r="AV2430" s="18">
        <f t="shared" si="6511"/>
        <v>0</v>
      </c>
      <c r="AW2430" s="18">
        <f t="shared" si="6390"/>
        <v>452.70000000000005</v>
      </c>
      <c r="AX2430" s="18">
        <f t="shared" si="6391"/>
        <v>150.9</v>
      </c>
      <c r="AY2430" s="18">
        <f t="shared" si="6392"/>
        <v>402.5</v>
      </c>
      <c r="AZ2430" s="18">
        <f t="shared" si="6511"/>
        <v>0</v>
      </c>
      <c r="BA2430" s="18">
        <f t="shared" si="6511"/>
        <v>0</v>
      </c>
      <c r="BB2430" s="18">
        <f t="shared" si="6511"/>
        <v>0</v>
      </c>
      <c r="BC2430" s="18">
        <f t="shared" si="6361"/>
        <v>452.70000000000005</v>
      </c>
      <c r="BD2430" s="18">
        <f t="shared" si="6362"/>
        <v>150.9</v>
      </c>
      <c r="BE2430" s="18">
        <f t="shared" si="6363"/>
        <v>402.5</v>
      </c>
      <c r="BF2430" s="18">
        <f t="shared" si="6511"/>
        <v>0</v>
      </c>
      <c r="BG2430" s="18">
        <f t="shared" si="6511"/>
        <v>0</v>
      </c>
      <c r="BH2430" s="18">
        <f t="shared" si="6511"/>
        <v>0</v>
      </c>
      <c r="BI2430" s="18">
        <f t="shared" si="6354"/>
        <v>452.70000000000005</v>
      </c>
      <c r="BJ2430" s="18">
        <f t="shared" si="6355"/>
        <v>150.9</v>
      </c>
      <c r="BK2430" s="18">
        <f t="shared" si="6356"/>
        <v>402.5</v>
      </c>
      <c r="BL2430" s="18">
        <f t="shared" si="6511"/>
        <v>0</v>
      </c>
      <c r="BM2430" s="18">
        <f t="shared" si="6511"/>
        <v>0</v>
      </c>
      <c r="BN2430" s="18">
        <f t="shared" si="6511"/>
        <v>0</v>
      </c>
      <c r="BO2430" s="18">
        <f t="shared" si="6439"/>
        <v>452.70000000000005</v>
      </c>
      <c r="BP2430" s="18">
        <f t="shared" si="6440"/>
        <v>150.9</v>
      </c>
      <c r="BQ2430" s="18">
        <f t="shared" si="6441"/>
        <v>402.5</v>
      </c>
      <c r="BR2430" s="18">
        <f t="shared" si="6511"/>
        <v>0</v>
      </c>
      <c r="BS2430" s="18">
        <f t="shared" si="6511"/>
        <v>0</v>
      </c>
      <c r="BT2430" s="18">
        <f t="shared" si="6511"/>
        <v>0</v>
      </c>
      <c r="BU2430" s="18">
        <f t="shared" si="6425"/>
        <v>452.70000000000005</v>
      </c>
      <c r="BV2430" s="18">
        <f t="shared" si="6426"/>
        <v>150.9</v>
      </c>
      <c r="BW2430" s="18">
        <f t="shared" si="6427"/>
        <v>402.5</v>
      </c>
      <c r="BX2430" s="18">
        <f t="shared" si="6511"/>
        <v>-90.9</v>
      </c>
      <c r="BY2430" s="18">
        <f t="shared" si="6511"/>
        <v>0</v>
      </c>
      <c r="BZ2430" s="18">
        <f t="shared" si="6511"/>
        <v>0</v>
      </c>
      <c r="CA2430" s="18">
        <f t="shared" si="6393"/>
        <v>361.80000000000007</v>
      </c>
      <c r="CB2430" s="18">
        <f t="shared" si="6394"/>
        <v>150.9</v>
      </c>
      <c r="CC2430" s="18">
        <f t="shared" si="6395"/>
        <v>402.5</v>
      </c>
      <c r="CD2430" s="18">
        <f t="shared" si="6511"/>
        <v>0</v>
      </c>
      <c r="CE2430" s="27"/>
      <c r="CF2430" s="33"/>
    </row>
    <row r="2431" spans="1:119" ht="31.2" x14ac:dyDescent="0.3">
      <c r="A2431" s="41" t="s">
        <v>1449</v>
      </c>
      <c r="B2431" s="39">
        <v>830</v>
      </c>
      <c r="C2431" s="41" t="s">
        <v>149</v>
      </c>
      <c r="D2431" s="41" t="s">
        <v>244</v>
      </c>
      <c r="E2431" s="14" t="s">
        <v>524</v>
      </c>
      <c r="F2431" s="18"/>
      <c r="G2431" s="18"/>
      <c r="H2431" s="18"/>
      <c r="I2431" s="18">
        <f>150.9+150.9+50.3+100.6</f>
        <v>452.70000000000005</v>
      </c>
      <c r="J2431" s="18">
        <v>150.9</v>
      </c>
      <c r="K2431" s="18">
        <f>150.9+100.6+151</f>
        <v>402.5</v>
      </c>
      <c r="L2431" s="18">
        <f t="shared" si="6373"/>
        <v>452.70000000000005</v>
      </c>
      <c r="M2431" s="18">
        <f t="shared" si="6374"/>
        <v>150.9</v>
      </c>
      <c r="N2431" s="18">
        <f t="shared" si="6375"/>
        <v>402.5</v>
      </c>
      <c r="O2431" s="18"/>
      <c r="P2431" s="18"/>
      <c r="Q2431" s="18"/>
      <c r="R2431" s="18"/>
      <c r="S2431" s="18"/>
      <c r="T2431" s="18">
        <f t="shared" si="6449"/>
        <v>452.70000000000005</v>
      </c>
      <c r="U2431" s="18">
        <f t="shared" si="6450"/>
        <v>150.9</v>
      </c>
      <c r="V2431" s="18">
        <f t="shared" si="6451"/>
        <v>402.5</v>
      </c>
      <c r="W2431" s="18"/>
      <c r="X2431" s="18"/>
      <c r="Y2431" s="18"/>
      <c r="Z2431" s="18"/>
      <c r="AA2431" s="18"/>
      <c r="AB2431" s="18"/>
      <c r="AC2431" s="18">
        <f t="shared" si="6422"/>
        <v>452.70000000000005</v>
      </c>
      <c r="AD2431" s="18">
        <f t="shared" si="6423"/>
        <v>150.9</v>
      </c>
      <c r="AE2431" s="18">
        <f t="shared" si="6424"/>
        <v>402.5</v>
      </c>
      <c r="AF2431" s="18"/>
      <c r="AG2431" s="18"/>
      <c r="AH2431" s="18"/>
      <c r="AI2431" s="18">
        <f t="shared" si="6475"/>
        <v>452.70000000000005</v>
      </c>
      <c r="AJ2431" s="18">
        <f t="shared" si="6476"/>
        <v>150.9</v>
      </c>
      <c r="AK2431" s="18">
        <f t="shared" si="6477"/>
        <v>402.5</v>
      </c>
      <c r="AL2431" s="18"/>
      <c r="AM2431" s="18">
        <f t="shared" si="6478"/>
        <v>452.70000000000005</v>
      </c>
      <c r="AN2431" s="18"/>
      <c r="AO2431" s="18"/>
      <c r="AP2431" s="18"/>
      <c r="AQ2431" s="18">
        <f t="shared" si="6387"/>
        <v>452.70000000000005</v>
      </c>
      <c r="AR2431" s="18">
        <f t="shared" si="6388"/>
        <v>150.9</v>
      </c>
      <c r="AS2431" s="18">
        <f t="shared" si="6389"/>
        <v>402.5</v>
      </c>
      <c r="AT2431" s="18"/>
      <c r="AU2431" s="18"/>
      <c r="AV2431" s="18"/>
      <c r="AW2431" s="18">
        <f t="shared" si="6390"/>
        <v>452.70000000000005</v>
      </c>
      <c r="AX2431" s="18">
        <f t="shared" si="6391"/>
        <v>150.9</v>
      </c>
      <c r="AY2431" s="18">
        <f t="shared" si="6392"/>
        <v>402.5</v>
      </c>
      <c r="AZ2431" s="18"/>
      <c r="BA2431" s="18"/>
      <c r="BB2431" s="18"/>
      <c r="BC2431" s="18">
        <f t="shared" si="6361"/>
        <v>452.70000000000005</v>
      </c>
      <c r="BD2431" s="18">
        <f t="shared" si="6362"/>
        <v>150.9</v>
      </c>
      <c r="BE2431" s="18">
        <f t="shared" si="6363"/>
        <v>402.5</v>
      </c>
      <c r="BF2431" s="18"/>
      <c r="BG2431" s="18"/>
      <c r="BH2431" s="18"/>
      <c r="BI2431" s="18">
        <f t="shared" si="6354"/>
        <v>452.70000000000005</v>
      </c>
      <c r="BJ2431" s="18">
        <f t="shared" si="6355"/>
        <v>150.9</v>
      </c>
      <c r="BK2431" s="18">
        <f t="shared" si="6356"/>
        <v>402.5</v>
      </c>
      <c r="BL2431" s="18"/>
      <c r="BM2431" s="18"/>
      <c r="BN2431" s="18"/>
      <c r="BO2431" s="18">
        <f t="shared" si="6439"/>
        <v>452.70000000000005</v>
      </c>
      <c r="BP2431" s="18">
        <f t="shared" si="6440"/>
        <v>150.9</v>
      </c>
      <c r="BQ2431" s="18">
        <f t="shared" si="6441"/>
        <v>402.5</v>
      </c>
      <c r="BR2431" s="18"/>
      <c r="BS2431" s="18"/>
      <c r="BT2431" s="18"/>
      <c r="BU2431" s="18">
        <f t="shared" si="6425"/>
        <v>452.70000000000005</v>
      </c>
      <c r="BV2431" s="18">
        <f t="shared" si="6426"/>
        <v>150.9</v>
      </c>
      <c r="BW2431" s="18">
        <f t="shared" si="6427"/>
        <v>402.5</v>
      </c>
      <c r="BX2431" s="18">
        <v>-90.9</v>
      </c>
      <c r="BY2431" s="18"/>
      <c r="BZ2431" s="18"/>
      <c r="CA2431" s="18">
        <f t="shared" si="6393"/>
        <v>361.80000000000007</v>
      </c>
      <c r="CB2431" s="18">
        <f t="shared" si="6394"/>
        <v>150.9</v>
      </c>
      <c r="CC2431" s="18">
        <f t="shared" si="6395"/>
        <v>402.5</v>
      </c>
      <c r="CD2431" s="18"/>
      <c r="CE2431" s="27"/>
      <c r="CF2431" s="33" t="s">
        <v>1452</v>
      </c>
    </row>
    <row r="2432" spans="1:119" s="11" customFormat="1" ht="31.2" x14ac:dyDescent="0.3">
      <c r="A2432" s="10" t="s">
        <v>416</v>
      </c>
      <c r="B2432" s="16"/>
      <c r="C2432" s="10"/>
      <c r="D2432" s="10"/>
      <c r="E2432" s="15" t="s">
        <v>1142</v>
      </c>
      <c r="F2432" s="17">
        <f t="shared" ref="F2432:K2435" si="6512">F2433</f>
        <v>55</v>
      </c>
      <c r="G2432" s="17">
        <f t="shared" si="6512"/>
        <v>0</v>
      </c>
      <c r="H2432" s="17">
        <f t="shared" si="6512"/>
        <v>0</v>
      </c>
      <c r="I2432" s="17">
        <f t="shared" si="6512"/>
        <v>-12.399999999999999</v>
      </c>
      <c r="J2432" s="17">
        <f t="shared" si="6512"/>
        <v>0</v>
      </c>
      <c r="K2432" s="17">
        <f t="shared" si="6512"/>
        <v>0</v>
      </c>
      <c r="L2432" s="17">
        <f t="shared" si="6373"/>
        <v>42.6</v>
      </c>
      <c r="M2432" s="17">
        <f t="shared" si="6374"/>
        <v>0</v>
      </c>
      <c r="N2432" s="17">
        <f t="shared" si="6375"/>
        <v>0</v>
      </c>
      <c r="O2432" s="17">
        <f t="shared" ref="O2432:S2432" si="6513">O2433</f>
        <v>326.26400000000001</v>
      </c>
      <c r="P2432" s="17">
        <f t="shared" si="6513"/>
        <v>0</v>
      </c>
      <c r="Q2432" s="17">
        <f t="shared" si="6513"/>
        <v>0</v>
      </c>
      <c r="R2432" s="17">
        <f t="shared" si="6513"/>
        <v>0</v>
      </c>
      <c r="S2432" s="17">
        <f t="shared" si="6513"/>
        <v>0</v>
      </c>
      <c r="T2432" s="17">
        <f t="shared" si="6449"/>
        <v>368.86400000000003</v>
      </c>
      <c r="U2432" s="17">
        <f t="shared" si="6450"/>
        <v>0</v>
      </c>
      <c r="V2432" s="17">
        <f t="shared" si="6451"/>
        <v>0</v>
      </c>
      <c r="W2432" s="17">
        <f t="shared" ref="W2432:CD2432" si="6514">W2433</f>
        <v>0</v>
      </c>
      <c r="X2432" s="17">
        <f t="shared" si="6514"/>
        <v>0</v>
      </c>
      <c r="Y2432" s="17">
        <f t="shared" si="6514"/>
        <v>0</v>
      </c>
      <c r="Z2432" s="17">
        <f t="shared" si="6514"/>
        <v>0</v>
      </c>
      <c r="AA2432" s="17">
        <f t="shared" si="6514"/>
        <v>0</v>
      </c>
      <c r="AB2432" s="17">
        <f t="shared" si="6514"/>
        <v>0</v>
      </c>
      <c r="AC2432" s="17">
        <f t="shared" si="6422"/>
        <v>368.86400000000003</v>
      </c>
      <c r="AD2432" s="17">
        <f t="shared" si="6423"/>
        <v>0</v>
      </c>
      <c r="AE2432" s="17">
        <f t="shared" si="6424"/>
        <v>0</v>
      </c>
      <c r="AF2432" s="17">
        <f t="shared" si="6514"/>
        <v>0</v>
      </c>
      <c r="AG2432" s="17">
        <f t="shared" si="6514"/>
        <v>0</v>
      </c>
      <c r="AH2432" s="17">
        <f t="shared" si="6514"/>
        <v>0</v>
      </c>
      <c r="AI2432" s="17">
        <f t="shared" si="6475"/>
        <v>368.86400000000003</v>
      </c>
      <c r="AJ2432" s="17">
        <f t="shared" si="6476"/>
        <v>0</v>
      </c>
      <c r="AK2432" s="17">
        <f t="shared" si="6477"/>
        <v>0</v>
      </c>
      <c r="AL2432" s="17">
        <f t="shared" si="6514"/>
        <v>0</v>
      </c>
      <c r="AM2432" s="17">
        <f t="shared" si="6478"/>
        <v>368.86400000000003</v>
      </c>
      <c r="AN2432" s="17">
        <f t="shared" si="6514"/>
        <v>0</v>
      </c>
      <c r="AO2432" s="17">
        <f t="shared" si="6514"/>
        <v>0</v>
      </c>
      <c r="AP2432" s="17">
        <f t="shared" si="6514"/>
        <v>0</v>
      </c>
      <c r="AQ2432" s="17">
        <f t="shared" si="6387"/>
        <v>368.86400000000003</v>
      </c>
      <c r="AR2432" s="17">
        <f t="shared" si="6388"/>
        <v>0</v>
      </c>
      <c r="AS2432" s="17">
        <f t="shared" si="6389"/>
        <v>0</v>
      </c>
      <c r="AT2432" s="17">
        <f t="shared" si="6514"/>
        <v>0</v>
      </c>
      <c r="AU2432" s="17">
        <f t="shared" si="6514"/>
        <v>0</v>
      </c>
      <c r="AV2432" s="17">
        <f t="shared" si="6514"/>
        <v>0</v>
      </c>
      <c r="AW2432" s="17">
        <f t="shared" si="6390"/>
        <v>368.86400000000003</v>
      </c>
      <c r="AX2432" s="17">
        <f t="shared" si="6391"/>
        <v>0</v>
      </c>
      <c r="AY2432" s="17">
        <f t="shared" si="6392"/>
        <v>0</v>
      </c>
      <c r="AZ2432" s="17">
        <f t="shared" si="6514"/>
        <v>0</v>
      </c>
      <c r="BA2432" s="17">
        <f t="shared" si="6514"/>
        <v>0</v>
      </c>
      <c r="BB2432" s="17">
        <f t="shared" si="6514"/>
        <v>0</v>
      </c>
      <c r="BC2432" s="17">
        <f t="shared" si="6361"/>
        <v>368.86400000000003</v>
      </c>
      <c r="BD2432" s="17">
        <f t="shared" si="6362"/>
        <v>0</v>
      </c>
      <c r="BE2432" s="17">
        <f t="shared" si="6363"/>
        <v>0</v>
      </c>
      <c r="BF2432" s="17">
        <f t="shared" si="6514"/>
        <v>0</v>
      </c>
      <c r="BG2432" s="17">
        <f t="shared" si="6514"/>
        <v>0</v>
      </c>
      <c r="BH2432" s="17">
        <f t="shared" si="6514"/>
        <v>0</v>
      </c>
      <c r="BI2432" s="18">
        <f t="shared" si="6354"/>
        <v>368.86400000000003</v>
      </c>
      <c r="BJ2432" s="18">
        <f t="shared" si="6355"/>
        <v>0</v>
      </c>
      <c r="BK2432" s="18">
        <f t="shared" si="6356"/>
        <v>0</v>
      </c>
      <c r="BL2432" s="17">
        <f t="shared" si="6514"/>
        <v>0</v>
      </c>
      <c r="BM2432" s="17">
        <f t="shared" si="6514"/>
        <v>0</v>
      </c>
      <c r="BN2432" s="17">
        <f t="shared" si="6514"/>
        <v>0</v>
      </c>
      <c r="BO2432" s="17">
        <f t="shared" si="6439"/>
        <v>368.86400000000003</v>
      </c>
      <c r="BP2432" s="17">
        <f t="shared" si="6440"/>
        <v>0</v>
      </c>
      <c r="BQ2432" s="17">
        <f t="shared" si="6441"/>
        <v>0</v>
      </c>
      <c r="BR2432" s="17">
        <f t="shared" si="6514"/>
        <v>0</v>
      </c>
      <c r="BS2432" s="17">
        <f t="shared" si="6514"/>
        <v>0</v>
      </c>
      <c r="BT2432" s="17">
        <f t="shared" si="6514"/>
        <v>0</v>
      </c>
      <c r="BU2432" s="17">
        <f t="shared" si="6425"/>
        <v>368.86400000000003</v>
      </c>
      <c r="BV2432" s="17">
        <f t="shared" si="6426"/>
        <v>0</v>
      </c>
      <c r="BW2432" s="17">
        <f t="shared" si="6427"/>
        <v>0</v>
      </c>
      <c r="BX2432" s="17">
        <f t="shared" si="6514"/>
        <v>-181.76599999999999</v>
      </c>
      <c r="BY2432" s="17">
        <f t="shared" si="6514"/>
        <v>0</v>
      </c>
      <c r="BZ2432" s="17">
        <f t="shared" si="6514"/>
        <v>0</v>
      </c>
      <c r="CA2432" s="17">
        <f t="shared" si="6393"/>
        <v>187.09800000000004</v>
      </c>
      <c r="CB2432" s="17">
        <f t="shared" si="6394"/>
        <v>0</v>
      </c>
      <c r="CC2432" s="17">
        <f t="shared" si="6395"/>
        <v>0</v>
      </c>
      <c r="CD2432" s="17">
        <f t="shared" si="6514"/>
        <v>0</v>
      </c>
      <c r="CE2432" s="26"/>
      <c r="CF2432" s="33"/>
      <c r="CG2432" s="37"/>
      <c r="CH2432" s="37"/>
      <c r="CI2432" s="37"/>
      <c r="CJ2432" s="37"/>
      <c r="CK2432" s="37"/>
      <c r="CL2432" s="37"/>
      <c r="CM2432" s="37"/>
      <c r="CN2432" s="37"/>
      <c r="CO2432" s="37"/>
      <c r="CP2432" s="37"/>
      <c r="CQ2432" s="37"/>
      <c r="CR2432" s="37"/>
      <c r="CS2432" s="37"/>
      <c r="CT2432" s="37"/>
      <c r="CU2432" s="37"/>
      <c r="CV2432" s="37"/>
      <c r="CW2432" s="37"/>
      <c r="CX2432" s="37"/>
      <c r="CY2432" s="37"/>
      <c r="CZ2432" s="37"/>
      <c r="DA2432" s="37"/>
      <c r="DB2432" s="37"/>
      <c r="DC2432" s="37"/>
      <c r="DD2432" s="37"/>
      <c r="DE2432" s="37"/>
      <c r="DF2432" s="37"/>
      <c r="DG2432" s="37"/>
      <c r="DH2432" s="37"/>
      <c r="DI2432" s="37"/>
      <c r="DJ2432" s="37"/>
      <c r="DK2432" s="37"/>
      <c r="DL2432" s="37"/>
      <c r="DM2432" s="37"/>
      <c r="DN2432" s="37"/>
      <c r="DO2432" s="37"/>
    </row>
    <row r="2433" spans="1:119" ht="31.2" x14ac:dyDescent="0.3">
      <c r="A2433" s="41" t="s">
        <v>415</v>
      </c>
      <c r="B2433" s="39"/>
      <c r="C2433" s="41"/>
      <c r="D2433" s="41"/>
      <c r="E2433" s="14" t="s">
        <v>866</v>
      </c>
      <c r="F2433" s="18">
        <f t="shared" si="6512"/>
        <v>55</v>
      </c>
      <c r="G2433" s="18">
        <f t="shared" si="6512"/>
        <v>0</v>
      </c>
      <c r="H2433" s="18">
        <f t="shared" si="6512"/>
        <v>0</v>
      </c>
      <c r="I2433" s="18">
        <f>I2434+I2437</f>
        <v>-12.399999999999999</v>
      </c>
      <c r="J2433" s="18">
        <f t="shared" ref="J2433:CD2433" si="6515">J2434+J2437</f>
        <v>0</v>
      </c>
      <c r="K2433" s="18">
        <f t="shared" si="6515"/>
        <v>0</v>
      </c>
      <c r="L2433" s="18">
        <f t="shared" si="6373"/>
        <v>42.6</v>
      </c>
      <c r="M2433" s="18">
        <f t="shared" si="6374"/>
        <v>0</v>
      </c>
      <c r="N2433" s="18">
        <f t="shared" si="6375"/>
        <v>0</v>
      </c>
      <c r="O2433" s="18">
        <f t="shared" ref="O2433:S2433" si="6516">O2434+O2437</f>
        <v>326.26400000000001</v>
      </c>
      <c r="P2433" s="18">
        <f t="shared" si="6516"/>
        <v>0</v>
      </c>
      <c r="Q2433" s="18">
        <f t="shared" si="6516"/>
        <v>0</v>
      </c>
      <c r="R2433" s="18">
        <f t="shared" si="6516"/>
        <v>0</v>
      </c>
      <c r="S2433" s="18">
        <f t="shared" si="6516"/>
        <v>0</v>
      </c>
      <c r="T2433" s="18">
        <f t="shared" si="6449"/>
        <v>368.86400000000003</v>
      </c>
      <c r="U2433" s="18">
        <f t="shared" si="6450"/>
        <v>0</v>
      </c>
      <c r="V2433" s="18">
        <f t="shared" si="6451"/>
        <v>0</v>
      </c>
      <c r="W2433" s="18">
        <f t="shared" ref="W2433:AB2433" si="6517">W2434+W2437</f>
        <v>0</v>
      </c>
      <c r="X2433" s="18">
        <f t="shared" si="6517"/>
        <v>0</v>
      </c>
      <c r="Y2433" s="18">
        <f t="shared" si="6517"/>
        <v>0</v>
      </c>
      <c r="Z2433" s="18">
        <f t="shared" si="6517"/>
        <v>0</v>
      </c>
      <c r="AA2433" s="18">
        <f t="shared" si="6517"/>
        <v>0</v>
      </c>
      <c r="AB2433" s="18">
        <f t="shared" si="6517"/>
        <v>0</v>
      </c>
      <c r="AC2433" s="18">
        <f t="shared" si="6422"/>
        <v>368.86400000000003</v>
      </c>
      <c r="AD2433" s="18">
        <f t="shared" si="6423"/>
        <v>0</v>
      </c>
      <c r="AE2433" s="18">
        <f t="shared" si="6424"/>
        <v>0</v>
      </c>
      <c r="AF2433" s="18">
        <f t="shared" ref="AF2433:AH2433" si="6518">AF2434+AF2437</f>
        <v>0</v>
      </c>
      <c r="AG2433" s="18">
        <f t="shared" si="6518"/>
        <v>0</v>
      </c>
      <c r="AH2433" s="18">
        <f t="shared" si="6518"/>
        <v>0</v>
      </c>
      <c r="AI2433" s="18">
        <f t="shared" si="6475"/>
        <v>368.86400000000003</v>
      </c>
      <c r="AJ2433" s="18">
        <f t="shared" si="6476"/>
        <v>0</v>
      </c>
      <c r="AK2433" s="18">
        <f t="shared" si="6477"/>
        <v>0</v>
      </c>
      <c r="AL2433" s="18">
        <f t="shared" ref="AL2433" si="6519">AL2434+AL2437</f>
        <v>0</v>
      </c>
      <c r="AM2433" s="18">
        <f t="shared" si="6478"/>
        <v>368.86400000000003</v>
      </c>
      <c r="AN2433" s="18">
        <f t="shared" ref="AN2433:AP2433" si="6520">AN2434+AN2437</f>
        <v>0</v>
      </c>
      <c r="AO2433" s="18">
        <f t="shared" si="6520"/>
        <v>0</v>
      </c>
      <c r="AP2433" s="18">
        <f t="shared" si="6520"/>
        <v>0</v>
      </c>
      <c r="AQ2433" s="18">
        <f t="shared" si="6387"/>
        <v>368.86400000000003</v>
      </c>
      <c r="AR2433" s="18">
        <f t="shared" si="6388"/>
        <v>0</v>
      </c>
      <c r="AS2433" s="18">
        <f t="shared" si="6389"/>
        <v>0</v>
      </c>
      <c r="AT2433" s="18">
        <f t="shared" ref="AT2433:AV2433" si="6521">AT2434+AT2437</f>
        <v>0</v>
      </c>
      <c r="AU2433" s="18">
        <f t="shared" si="6521"/>
        <v>0</v>
      </c>
      <c r="AV2433" s="18">
        <f t="shared" si="6521"/>
        <v>0</v>
      </c>
      <c r="AW2433" s="18">
        <f t="shared" si="6390"/>
        <v>368.86400000000003</v>
      </c>
      <c r="AX2433" s="18">
        <f t="shared" si="6391"/>
        <v>0</v>
      </c>
      <c r="AY2433" s="18">
        <f t="shared" si="6392"/>
        <v>0</v>
      </c>
      <c r="AZ2433" s="18">
        <f t="shared" ref="AZ2433:BB2433" si="6522">AZ2434+AZ2437</f>
        <v>0</v>
      </c>
      <c r="BA2433" s="18">
        <f t="shared" si="6522"/>
        <v>0</v>
      </c>
      <c r="BB2433" s="18">
        <f t="shared" si="6522"/>
        <v>0</v>
      </c>
      <c r="BC2433" s="18">
        <f t="shared" si="6361"/>
        <v>368.86400000000003</v>
      </c>
      <c r="BD2433" s="18">
        <f t="shared" si="6362"/>
        <v>0</v>
      </c>
      <c r="BE2433" s="18">
        <f t="shared" si="6363"/>
        <v>0</v>
      </c>
      <c r="BF2433" s="18">
        <f t="shared" ref="BF2433:BH2433" si="6523">BF2434+BF2437</f>
        <v>0</v>
      </c>
      <c r="BG2433" s="18">
        <f t="shared" si="6523"/>
        <v>0</v>
      </c>
      <c r="BH2433" s="18">
        <f t="shared" si="6523"/>
        <v>0</v>
      </c>
      <c r="BI2433" s="18">
        <f t="shared" si="6354"/>
        <v>368.86400000000003</v>
      </c>
      <c r="BJ2433" s="18">
        <f t="shared" si="6355"/>
        <v>0</v>
      </c>
      <c r="BK2433" s="18">
        <f t="shared" si="6356"/>
        <v>0</v>
      </c>
      <c r="BL2433" s="18">
        <f t="shared" ref="BL2433:BN2433" si="6524">BL2434+BL2437</f>
        <v>0</v>
      </c>
      <c r="BM2433" s="18">
        <f t="shared" si="6524"/>
        <v>0</v>
      </c>
      <c r="BN2433" s="18">
        <f t="shared" si="6524"/>
        <v>0</v>
      </c>
      <c r="BO2433" s="18">
        <f t="shared" si="6439"/>
        <v>368.86400000000003</v>
      </c>
      <c r="BP2433" s="18">
        <f t="shared" si="6440"/>
        <v>0</v>
      </c>
      <c r="BQ2433" s="18">
        <f t="shared" si="6441"/>
        <v>0</v>
      </c>
      <c r="BR2433" s="18">
        <f t="shared" ref="BR2433:BT2433" si="6525">BR2434+BR2437</f>
        <v>0</v>
      </c>
      <c r="BS2433" s="18">
        <f t="shared" si="6525"/>
        <v>0</v>
      </c>
      <c r="BT2433" s="18">
        <f t="shared" si="6525"/>
        <v>0</v>
      </c>
      <c r="BU2433" s="18">
        <f t="shared" si="6425"/>
        <v>368.86400000000003</v>
      </c>
      <c r="BV2433" s="18">
        <f t="shared" si="6426"/>
        <v>0</v>
      </c>
      <c r="BW2433" s="18">
        <f t="shared" si="6427"/>
        <v>0</v>
      </c>
      <c r="BX2433" s="18">
        <f t="shared" ref="BX2433:BZ2433" si="6526">BX2434+BX2437</f>
        <v>-181.76599999999999</v>
      </c>
      <c r="BY2433" s="18">
        <f t="shared" si="6526"/>
        <v>0</v>
      </c>
      <c r="BZ2433" s="18">
        <f t="shared" si="6526"/>
        <v>0</v>
      </c>
      <c r="CA2433" s="18">
        <f t="shared" si="6393"/>
        <v>187.09800000000004</v>
      </c>
      <c r="CB2433" s="18">
        <f t="shared" si="6394"/>
        <v>0</v>
      </c>
      <c r="CC2433" s="18">
        <f t="shared" si="6395"/>
        <v>0</v>
      </c>
      <c r="CD2433" s="18">
        <f t="shared" si="6515"/>
        <v>0</v>
      </c>
      <c r="CE2433" s="27"/>
      <c r="CF2433" s="33"/>
    </row>
    <row r="2434" spans="1:119" ht="31.2" hidden="1" x14ac:dyDescent="0.3">
      <c r="A2434" s="41" t="s">
        <v>415</v>
      </c>
      <c r="B2434" s="39">
        <v>200</v>
      </c>
      <c r="C2434" s="41"/>
      <c r="D2434" s="41"/>
      <c r="E2434" s="14" t="s">
        <v>551</v>
      </c>
      <c r="F2434" s="18">
        <f t="shared" si="6512"/>
        <v>55</v>
      </c>
      <c r="G2434" s="18">
        <f t="shared" si="6512"/>
        <v>0</v>
      </c>
      <c r="H2434" s="18">
        <f t="shared" si="6512"/>
        <v>0</v>
      </c>
      <c r="I2434" s="18">
        <f t="shared" si="6512"/>
        <v>-55</v>
      </c>
      <c r="J2434" s="18">
        <f t="shared" si="6512"/>
        <v>0</v>
      </c>
      <c r="K2434" s="18">
        <f t="shared" si="6512"/>
        <v>0</v>
      </c>
      <c r="L2434" s="18">
        <f t="shared" si="6373"/>
        <v>0</v>
      </c>
      <c r="M2434" s="18">
        <f t="shared" si="6374"/>
        <v>0</v>
      </c>
      <c r="N2434" s="18">
        <f t="shared" si="6375"/>
        <v>0</v>
      </c>
      <c r="O2434" s="18">
        <f t="shared" ref="O2434:S2435" si="6527">O2435</f>
        <v>0</v>
      </c>
      <c r="P2434" s="18">
        <f t="shared" si="6527"/>
        <v>0</v>
      </c>
      <c r="Q2434" s="18">
        <f t="shared" si="6527"/>
        <v>0</v>
      </c>
      <c r="R2434" s="18">
        <f t="shared" si="6527"/>
        <v>0</v>
      </c>
      <c r="S2434" s="18">
        <f t="shared" si="6527"/>
        <v>0</v>
      </c>
      <c r="T2434" s="18">
        <f t="shared" si="6449"/>
        <v>0</v>
      </c>
      <c r="U2434" s="18">
        <f t="shared" si="6450"/>
        <v>0</v>
      </c>
      <c r="V2434" s="18">
        <f t="shared" si="6451"/>
        <v>0</v>
      </c>
      <c r="W2434" s="18">
        <f t="shared" ref="W2434:CD2435" si="6528">W2435</f>
        <v>0</v>
      </c>
      <c r="X2434" s="18">
        <f t="shared" si="6528"/>
        <v>0</v>
      </c>
      <c r="Y2434" s="18">
        <f t="shared" si="6528"/>
        <v>0</v>
      </c>
      <c r="Z2434" s="18">
        <f t="shared" si="6528"/>
        <v>0</v>
      </c>
      <c r="AA2434" s="18">
        <f t="shared" si="6528"/>
        <v>0</v>
      </c>
      <c r="AB2434" s="18">
        <f t="shared" si="6528"/>
        <v>0</v>
      </c>
      <c r="AC2434" s="18">
        <f t="shared" si="6422"/>
        <v>0</v>
      </c>
      <c r="AD2434" s="18">
        <f t="shared" si="6423"/>
        <v>0</v>
      </c>
      <c r="AE2434" s="18">
        <f t="shared" si="6424"/>
        <v>0</v>
      </c>
      <c r="AF2434" s="18">
        <f t="shared" si="6528"/>
        <v>0</v>
      </c>
      <c r="AG2434" s="18">
        <f t="shared" si="6528"/>
        <v>0</v>
      </c>
      <c r="AH2434" s="18">
        <f t="shared" si="6528"/>
        <v>0</v>
      </c>
      <c r="AI2434" s="18">
        <f t="shared" si="6475"/>
        <v>0</v>
      </c>
      <c r="AJ2434" s="18">
        <f t="shared" si="6476"/>
        <v>0</v>
      </c>
      <c r="AK2434" s="18">
        <f t="shared" si="6477"/>
        <v>0</v>
      </c>
      <c r="AL2434" s="18">
        <f t="shared" si="6528"/>
        <v>0</v>
      </c>
      <c r="AM2434" s="18">
        <f t="shared" si="6478"/>
        <v>0</v>
      </c>
      <c r="AN2434" s="18">
        <f t="shared" si="6528"/>
        <v>0</v>
      </c>
      <c r="AO2434" s="18">
        <f t="shared" si="6528"/>
        <v>0</v>
      </c>
      <c r="AP2434" s="18">
        <f t="shared" si="6528"/>
        <v>0</v>
      </c>
      <c r="AQ2434" s="18">
        <f t="shared" si="6387"/>
        <v>0</v>
      </c>
      <c r="AR2434" s="18">
        <f t="shared" si="6388"/>
        <v>0</v>
      </c>
      <c r="AS2434" s="18">
        <f t="shared" si="6389"/>
        <v>0</v>
      </c>
      <c r="AT2434" s="18">
        <f t="shared" si="6528"/>
        <v>0</v>
      </c>
      <c r="AU2434" s="18">
        <f t="shared" si="6528"/>
        <v>0</v>
      </c>
      <c r="AV2434" s="18">
        <f t="shared" si="6528"/>
        <v>0</v>
      </c>
      <c r="AW2434" s="18">
        <f t="shared" si="6390"/>
        <v>0</v>
      </c>
      <c r="AX2434" s="18">
        <f t="shared" si="6391"/>
        <v>0</v>
      </c>
      <c r="AY2434" s="18">
        <f t="shared" si="6392"/>
        <v>0</v>
      </c>
      <c r="AZ2434" s="18">
        <f t="shared" si="6528"/>
        <v>0</v>
      </c>
      <c r="BA2434" s="18">
        <f t="shared" si="6528"/>
        <v>0</v>
      </c>
      <c r="BB2434" s="18">
        <f t="shared" si="6528"/>
        <v>0</v>
      </c>
      <c r="BC2434" s="18">
        <f t="shared" si="6361"/>
        <v>0</v>
      </c>
      <c r="BD2434" s="18">
        <f t="shared" si="6362"/>
        <v>0</v>
      </c>
      <c r="BE2434" s="18">
        <f t="shared" si="6363"/>
        <v>0</v>
      </c>
      <c r="BF2434" s="18">
        <f t="shared" si="6528"/>
        <v>0</v>
      </c>
      <c r="BG2434" s="18">
        <f t="shared" si="6528"/>
        <v>0</v>
      </c>
      <c r="BH2434" s="18">
        <f t="shared" si="6528"/>
        <v>0</v>
      </c>
      <c r="BI2434" s="18">
        <f t="shared" si="6354"/>
        <v>0</v>
      </c>
      <c r="BJ2434" s="18">
        <f t="shared" si="6355"/>
        <v>0</v>
      </c>
      <c r="BK2434" s="18">
        <f t="shared" si="6356"/>
        <v>0</v>
      </c>
      <c r="BL2434" s="18">
        <f t="shared" si="6528"/>
        <v>0</v>
      </c>
      <c r="BM2434" s="18">
        <f t="shared" si="6528"/>
        <v>0</v>
      </c>
      <c r="BN2434" s="18">
        <f t="shared" si="6528"/>
        <v>0</v>
      </c>
      <c r="BO2434" s="18">
        <f t="shared" si="6439"/>
        <v>0</v>
      </c>
      <c r="BP2434" s="18">
        <f t="shared" si="6440"/>
        <v>0</v>
      </c>
      <c r="BQ2434" s="18">
        <f t="shared" si="6441"/>
        <v>0</v>
      </c>
      <c r="BR2434" s="18">
        <f t="shared" si="6528"/>
        <v>0</v>
      </c>
      <c r="BS2434" s="18">
        <f t="shared" si="6528"/>
        <v>0</v>
      </c>
      <c r="BT2434" s="18">
        <f t="shared" si="6528"/>
        <v>0</v>
      </c>
      <c r="BU2434" s="18">
        <f t="shared" si="6425"/>
        <v>0</v>
      </c>
      <c r="BV2434" s="18">
        <f t="shared" si="6426"/>
        <v>0</v>
      </c>
      <c r="BW2434" s="18">
        <f t="shared" si="6427"/>
        <v>0</v>
      </c>
      <c r="BX2434" s="18">
        <f t="shared" si="6528"/>
        <v>0</v>
      </c>
      <c r="BY2434" s="18">
        <f t="shared" si="6528"/>
        <v>0</v>
      </c>
      <c r="BZ2434" s="18">
        <f t="shared" si="6528"/>
        <v>0</v>
      </c>
      <c r="CA2434" s="18">
        <f t="shared" si="6393"/>
        <v>0</v>
      </c>
      <c r="CB2434" s="18">
        <f t="shared" si="6394"/>
        <v>0</v>
      </c>
      <c r="CC2434" s="18">
        <f t="shared" si="6395"/>
        <v>0</v>
      </c>
      <c r="CD2434" s="18">
        <f t="shared" si="6528"/>
        <v>0</v>
      </c>
      <c r="CE2434" s="27" t="s">
        <v>1661</v>
      </c>
      <c r="CF2434" s="33"/>
    </row>
    <row r="2435" spans="1:119" ht="46.8" hidden="1" x14ac:dyDescent="0.3">
      <c r="A2435" s="41" t="s">
        <v>415</v>
      </c>
      <c r="B2435" s="39">
        <v>240</v>
      </c>
      <c r="C2435" s="41"/>
      <c r="D2435" s="41"/>
      <c r="E2435" s="14" t="s">
        <v>559</v>
      </c>
      <c r="F2435" s="18">
        <f t="shared" si="6512"/>
        <v>55</v>
      </c>
      <c r="G2435" s="18">
        <f t="shared" si="6512"/>
        <v>0</v>
      </c>
      <c r="H2435" s="18">
        <f t="shared" si="6512"/>
        <v>0</v>
      </c>
      <c r="I2435" s="18">
        <f t="shared" si="6512"/>
        <v>-55</v>
      </c>
      <c r="J2435" s="18">
        <f t="shared" si="6512"/>
        <v>0</v>
      </c>
      <c r="K2435" s="18">
        <f t="shared" si="6512"/>
        <v>0</v>
      </c>
      <c r="L2435" s="18">
        <f t="shared" si="6373"/>
        <v>0</v>
      </c>
      <c r="M2435" s="18">
        <f t="shared" si="6374"/>
        <v>0</v>
      </c>
      <c r="N2435" s="18">
        <f t="shared" si="6375"/>
        <v>0</v>
      </c>
      <c r="O2435" s="18">
        <f t="shared" si="6527"/>
        <v>0</v>
      </c>
      <c r="P2435" s="18">
        <f t="shared" si="6527"/>
        <v>0</v>
      </c>
      <c r="Q2435" s="18">
        <f t="shared" si="6527"/>
        <v>0</v>
      </c>
      <c r="R2435" s="18">
        <f t="shared" si="6527"/>
        <v>0</v>
      </c>
      <c r="S2435" s="18">
        <f t="shared" si="6527"/>
        <v>0</v>
      </c>
      <c r="T2435" s="18">
        <f t="shared" si="6449"/>
        <v>0</v>
      </c>
      <c r="U2435" s="18">
        <f t="shared" si="6450"/>
        <v>0</v>
      </c>
      <c r="V2435" s="18">
        <f t="shared" si="6451"/>
        <v>0</v>
      </c>
      <c r="W2435" s="18">
        <f t="shared" si="6528"/>
        <v>0</v>
      </c>
      <c r="X2435" s="18">
        <f t="shared" si="6528"/>
        <v>0</v>
      </c>
      <c r="Y2435" s="18">
        <f t="shared" si="6528"/>
        <v>0</v>
      </c>
      <c r="Z2435" s="18">
        <f t="shared" si="6528"/>
        <v>0</v>
      </c>
      <c r="AA2435" s="18">
        <f t="shared" si="6528"/>
        <v>0</v>
      </c>
      <c r="AB2435" s="18">
        <f t="shared" si="6528"/>
        <v>0</v>
      </c>
      <c r="AC2435" s="18">
        <f t="shared" si="6422"/>
        <v>0</v>
      </c>
      <c r="AD2435" s="18">
        <f t="shared" si="6423"/>
        <v>0</v>
      </c>
      <c r="AE2435" s="18">
        <f t="shared" si="6424"/>
        <v>0</v>
      </c>
      <c r="AF2435" s="18">
        <f t="shared" si="6528"/>
        <v>0</v>
      </c>
      <c r="AG2435" s="18">
        <f t="shared" si="6528"/>
        <v>0</v>
      </c>
      <c r="AH2435" s="18">
        <f t="shared" si="6528"/>
        <v>0</v>
      </c>
      <c r="AI2435" s="18">
        <f t="shared" si="6475"/>
        <v>0</v>
      </c>
      <c r="AJ2435" s="18">
        <f t="shared" si="6476"/>
        <v>0</v>
      </c>
      <c r="AK2435" s="18">
        <f t="shared" si="6477"/>
        <v>0</v>
      </c>
      <c r="AL2435" s="18">
        <f t="shared" si="6528"/>
        <v>0</v>
      </c>
      <c r="AM2435" s="18">
        <f t="shared" si="6478"/>
        <v>0</v>
      </c>
      <c r="AN2435" s="18">
        <f t="shared" si="6528"/>
        <v>0</v>
      </c>
      <c r="AO2435" s="18">
        <f t="shared" si="6528"/>
        <v>0</v>
      </c>
      <c r="AP2435" s="18">
        <f t="shared" si="6528"/>
        <v>0</v>
      </c>
      <c r="AQ2435" s="18">
        <f t="shared" si="6387"/>
        <v>0</v>
      </c>
      <c r="AR2435" s="18">
        <f t="shared" si="6388"/>
        <v>0</v>
      </c>
      <c r="AS2435" s="18">
        <f t="shared" si="6389"/>
        <v>0</v>
      </c>
      <c r="AT2435" s="18">
        <f t="shared" si="6528"/>
        <v>0</v>
      </c>
      <c r="AU2435" s="18">
        <f t="shared" si="6528"/>
        <v>0</v>
      </c>
      <c r="AV2435" s="18">
        <f t="shared" si="6528"/>
        <v>0</v>
      </c>
      <c r="AW2435" s="18">
        <f t="shared" si="6390"/>
        <v>0</v>
      </c>
      <c r="AX2435" s="18">
        <f t="shared" si="6391"/>
        <v>0</v>
      </c>
      <c r="AY2435" s="18">
        <f t="shared" si="6392"/>
        <v>0</v>
      </c>
      <c r="AZ2435" s="18">
        <f t="shared" si="6528"/>
        <v>0</v>
      </c>
      <c r="BA2435" s="18">
        <f t="shared" si="6528"/>
        <v>0</v>
      </c>
      <c r="BB2435" s="18">
        <f t="shared" si="6528"/>
        <v>0</v>
      </c>
      <c r="BC2435" s="18">
        <f t="shared" si="6361"/>
        <v>0</v>
      </c>
      <c r="BD2435" s="18">
        <f t="shared" si="6362"/>
        <v>0</v>
      </c>
      <c r="BE2435" s="18">
        <f t="shared" si="6363"/>
        <v>0</v>
      </c>
      <c r="BF2435" s="18">
        <f t="shared" si="6528"/>
        <v>0</v>
      </c>
      <c r="BG2435" s="18">
        <f t="shared" si="6528"/>
        <v>0</v>
      </c>
      <c r="BH2435" s="18">
        <f t="shared" si="6528"/>
        <v>0</v>
      </c>
      <c r="BI2435" s="18">
        <f t="shared" ref="BI2435:BI2498" si="6529">BC2435+BF2435</f>
        <v>0</v>
      </c>
      <c r="BJ2435" s="18">
        <f t="shared" ref="BJ2435:BJ2498" si="6530">BD2435+BG2435</f>
        <v>0</v>
      </c>
      <c r="BK2435" s="18">
        <f t="shared" ref="BK2435:BK2498" si="6531">BE2435+BH2435</f>
        <v>0</v>
      </c>
      <c r="BL2435" s="18">
        <f t="shared" si="6528"/>
        <v>0</v>
      </c>
      <c r="BM2435" s="18">
        <f t="shared" si="6528"/>
        <v>0</v>
      </c>
      <c r="BN2435" s="18">
        <f t="shared" si="6528"/>
        <v>0</v>
      </c>
      <c r="BO2435" s="18">
        <f t="shared" si="6439"/>
        <v>0</v>
      </c>
      <c r="BP2435" s="18">
        <f t="shared" si="6440"/>
        <v>0</v>
      </c>
      <c r="BQ2435" s="18">
        <f t="shared" si="6441"/>
        <v>0</v>
      </c>
      <c r="BR2435" s="18">
        <f t="shared" si="6528"/>
        <v>0</v>
      </c>
      <c r="BS2435" s="18">
        <f t="shared" si="6528"/>
        <v>0</v>
      </c>
      <c r="BT2435" s="18">
        <f t="shared" si="6528"/>
        <v>0</v>
      </c>
      <c r="BU2435" s="18">
        <f t="shared" si="6425"/>
        <v>0</v>
      </c>
      <c r="BV2435" s="18">
        <f t="shared" si="6426"/>
        <v>0</v>
      </c>
      <c r="BW2435" s="18">
        <f t="shared" si="6427"/>
        <v>0</v>
      </c>
      <c r="BX2435" s="18">
        <f t="shared" si="6528"/>
        <v>0</v>
      </c>
      <c r="BY2435" s="18">
        <f t="shared" si="6528"/>
        <v>0</v>
      </c>
      <c r="BZ2435" s="18">
        <f t="shared" si="6528"/>
        <v>0</v>
      </c>
      <c r="CA2435" s="18">
        <f t="shared" si="6393"/>
        <v>0</v>
      </c>
      <c r="CB2435" s="18">
        <f t="shared" si="6394"/>
        <v>0</v>
      </c>
      <c r="CC2435" s="18">
        <f t="shared" si="6395"/>
        <v>0</v>
      </c>
      <c r="CD2435" s="18">
        <f t="shared" si="6528"/>
        <v>0</v>
      </c>
      <c r="CE2435" s="27" t="s">
        <v>1661</v>
      </c>
      <c r="CF2435" s="33"/>
    </row>
    <row r="2436" spans="1:119" ht="31.2" hidden="1" x14ac:dyDescent="0.3">
      <c r="A2436" s="41" t="s">
        <v>415</v>
      </c>
      <c r="B2436" s="39">
        <v>240</v>
      </c>
      <c r="C2436" s="41" t="s">
        <v>149</v>
      </c>
      <c r="D2436" s="41" t="s">
        <v>244</v>
      </c>
      <c r="E2436" s="14" t="s">
        <v>524</v>
      </c>
      <c r="F2436" s="18">
        <v>55</v>
      </c>
      <c r="G2436" s="18"/>
      <c r="H2436" s="18"/>
      <c r="I2436" s="18">
        <f>-12.4-42.6</f>
        <v>-55</v>
      </c>
      <c r="J2436" s="18"/>
      <c r="K2436" s="18"/>
      <c r="L2436" s="18">
        <f t="shared" si="6373"/>
        <v>0</v>
      </c>
      <c r="M2436" s="18">
        <f t="shared" si="6374"/>
        <v>0</v>
      </c>
      <c r="N2436" s="18">
        <f t="shared" si="6375"/>
        <v>0</v>
      </c>
      <c r="O2436" s="18"/>
      <c r="P2436" s="18"/>
      <c r="Q2436" s="18"/>
      <c r="R2436" s="18"/>
      <c r="S2436" s="18"/>
      <c r="T2436" s="18">
        <f t="shared" si="6449"/>
        <v>0</v>
      </c>
      <c r="U2436" s="18">
        <f t="shared" si="6450"/>
        <v>0</v>
      </c>
      <c r="V2436" s="18">
        <f t="shared" si="6451"/>
        <v>0</v>
      </c>
      <c r="W2436" s="18"/>
      <c r="X2436" s="18"/>
      <c r="Y2436" s="18"/>
      <c r="Z2436" s="18"/>
      <c r="AA2436" s="18"/>
      <c r="AB2436" s="18"/>
      <c r="AC2436" s="18">
        <f t="shared" si="6422"/>
        <v>0</v>
      </c>
      <c r="AD2436" s="18">
        <f t="shared" si="6423"/>
        <v>0</v>
      </c>
      <c r="AE2436" s="18">
        <f t="shared" si="6424"/>
        <v>0</v>
      </c>
      <c r="AF2436" s="18"/>
      <c r="AG2436" s="18"/>
      <c r="AH2436" s="18"/>
      <c r="AI2436" s="18">
        <f t="shared" si="6475"/>
        <v>0</v>
      </c>
      <c r="AJ2436" s="18">
        <f t="shared" si="6476"/>
        <v>0</v>
      </c>
      <c r="AK2436" s="18">
        <f t="shared" si="6477"/>
        <v>0</v>
      </c>
      <c r="AL2436" s="18"/>
      <c r="AM2436" s="18">
        <f t="shared" si="6478"/>
        <v>0</v>
      </c>
      <c r="AN2436" s="18"/>
      <c r="AO2436" s="18"/>
      <c r="AP2436" s="18"/>
      <c r="AQ2436" s="18">
        <f t="shared" si="6387"/>
        <v>0</v>
      </c>
      <c r="AR2436" s="18">
        <f t="shared" si="6388"/>
        <v>0</v>
      </c>
      <c r="AS2436" s="18">
        <f t="shared" si="6389"/>
        <v>0</v>
      </c>
      <c r="AT2436" s="18"/>
      <c r="AU2436" s="18"/>
      <c r="AV2436" s="18"/>
      <c r="AW2436" s="18">
        <f t="shared" si="6390"/>
        <v>0</v>
      </c>
      <c r="AX2436" s="18">
        <f t="shared" si="6391"/>
        <v>0</v>
      </c>
      <c r="AY2436" s="18">
        <f t="shared" si="6392"/>
        <v>0</v>
      </c>
      <c r="AZ2436" s="18"/>
      <c r="BA2436" s="18"/>
      <c r="BB2436" s="18"/>
      <c r="BC2436" s="18">
        <f t="shared" ref="BC2436:BC2499" si="6532">AW2436+AZ2436</f>
        <v>0</v>
      </c>
      <c r="BD2436" s="18">
        <f t="shared" ref="BD2436:BD2499" si="6533">AX2436+BA2436</f>
        <v>0</v>
      </c>
      <c r="BE2436" s="18">
        <f t="shared" ref="BE2436:BE2499" si="6534">AY2436+BB2436</f>
        <v>0</v>
      </c>
      <c r="BF2436" s="18"/>
      <c r="BG2436" s="18"/>
      <c r="BH2436" s="18"/>
      <c r="BI2436" s="18">
        <f t="shared" si="6529"/>
        <v>0</v>
      </c>
      <c r="BJ2436" s="18">
        <f t="shared" si="6530"/>
        <v>0</v>
      </c>
      <c r="BK2436" s="18">
        <f t="shared" si="6531"/>
        <v>0</v>
      </c>
      <c r="BL2436" s="18"/>
      <c r="BM2436" s="18"/>
      <c r="BN2436" s="18"/>
      <c r="BO2436" s="18">
        <f t="shared" si="6439"/>
        <v>0</v>
      </c>
      <c r="BP2436" s="18">
        <f t="shared" si="6440"/>
        <v>0</v>
      </c>
      <c r="BQ2436" s="18">
        <f t="shared" si="6441"/>
        <v>0</v>
      </c>
      <c r="BR2436" s="18"/>
      <c r="BS2436" s="18"/>
      <c r="BT2436" s="18"/>
      <c r="BU2436" s="18">
        <f t="shared" si="6425"/>
        <v>0</v>
      </c>
      <c r="BV2436" s="18">
        <f t="shared" si="6426"/>
        <v>0</v>
      </c>
      <c r="BW2436" s="18">
        <f t="shared" si="6427"/>
        <v>0</v>
      </c>
      <c r="BX2436" s="18"/>
      <c r="BY2436" s="18"/>
      <c r="BZ2436" s="18"/>
      <c r="CA2436" s="18">
        <f t="shared" si="6393"/>
        <v>0</v>
      </c>
      <c r="CB2436" s="18">
        <f t="shared" si="6394"/>
        <v>0</v>
      </c>
      <c r="CC2436" s="18">
        <f t="shared" si="6395"/>
        <v>0</v>
      </c>
      <c r="CD2436" s="18"/>
      <c r="CE2436" s="27" t="s">
        <v>1661</v>
      </c>
      <c r="CF2436" s="33" t="s">
        <v>1448</v>
      </c>
    </row>
    <row r="2437" spans="1:119" ht="31.2" x14ac:dyDescent="0.3">
      <c r="A2437" s="19" t="s">
        <v>1446</v>
      </c>
      <c r="B2437" s="39"/>
      <c r="C2437" s="41"/>
      <c r="D2437" s="41"/>
      <c r="E2437" s="14" t="s">
        <v>1447</v>
      </c>
      <c r="F2437" s="18"/>
      <c r="G2437" s="18"/>
      <c r="H2437" s="18"/>
      <c r="I2437" s="18">
        <f>I2438</f>
        <v>42.6</v>
      </c>
      <c r="J2437" s="18">
        <f t="shared" ref="J2437:CD2439" si="6535">J2438</f>
        <v>0</v>
      </c>
      <c r="K2437" s="18">
        <f t="shared" si="6535"/>
        <v>0</v>
      </c>
      <c r="L2437" s="18">
        <f t="shared" si="6373"/>
        <v>42.6</v>
      </c>
      <c r="M2437" s="18">
        <f t="shared" si="6374"/>
        <v>0</v>
      </c>
      <c r="N2437" s="18">
        <f t="shared" si="6375"/>
        <v>0</v>
      </c>
      <c r="O2437" s="18">
        <f t="shared" si="6535"/>
        <v>326.26400000000001</v>
      </c>
      <c r="P2437" s="18">
        <f t="shared" si="6535"/>
        <v>0</v>
      </c>
      <c r="Q2437" s="18">
        <f t="shared" si="6535"/>
        <v>0</v>
      </c>
      <c r="R2437" s="18">
        <f t="shared" si="6535"/>
        <v>0</v>
      </c>
      <c r="S2437" s="18">
        <f t="shared" si="6535"/>
        <v>0</v>
      </c>
      <c r="T2437" s="18">
        <f t="shared" si="6449"/>
        <v>368.86400000000003</v>
      </c>
      <c r="U2437" s="18">
        <f t="shared" si="6450"/>
        <v>0</v>
      </c>
      <c r="V2437" s="18">
        <f t="shared" si="6451"/>
        <v>0</v>
      </c>
      <c r="W2437" s="18">
        <f t="shared" si="6535"/>
        <v>0</v>
      </c>
      <c r="X2437" s="18">
        <f t="shared" si="6535"/>
        <v>0</v>
      </c>
      <c r="Y2437" s="18">
        <f t="shared" si="6535"/>
        <v>0</v>
      </c>
      <c r="Z2437" s="18">
        <f t="shared" si="6535"/>
        <v>0</v>
      </c>
      <c r="AA2437" s="18">
        <f t="shared" si="6535"/>
        <v>0</v>
      </c>
      <c r="AB2437" s="18">
        <f t="shared" si="6535"/>
        <v>0</v>
      </c>
      <c r="AC2437" s="18">
        <f t="shared" si="6422"/>
        <v>368.86400000000003</v>
      </c>
      <c r="AD2437" s="18">
        <f t="shared" si="6423"/>
        <v>0</v>
      </c>
      <c r="AE2437" s="18">
        <f t="shared" si="6424"/>
        <v>0</v>
      </c>
      <c r="AF2437" s="18">
        <f t="shared" si="6535"/>
        <v>0</v>
      </c>
      <c r="AG2437" s="18">
        <f t="shared" si="6535"/>
        <v>0</v>
      </c>
      <c r="AH2437" s="18">
        <f t="shared" si="6535"/>
        <v>0</v>
      </c>
      <c r="AI2437" s="18">
        <f t="shared" si="6475"/>
        <v>368.86400000000003</v>
      </c>
      <c r="AJ2437" s="18">
        <f t="shared" si="6476"/>
        <v>0</v>
      </c>
      <c r="AK2437" s="18">
        <f t="shared" si="6477"/>
        <v>0</v>
      </c>
      <c r="AL2437" s="18">
        <f t="shared" si="6535"/>
        <v>0</v>
      </c>
      <c r="AM2437" s="18">
        <f t="shared" si="6478"/>
        <v>368.86400000000003</v>
      </c>
      <c r="AN2437" s="18">
        <f t="shared" si="6535"/>
        <v>0</v>
      </c>
      <c r="AO2437" s="18">
        <f t="shared" si="6535"/>
        <v>0</v>
      </c>
      <c r="AP2437" s="18">
        <f t="shared" si="6535"/>
        <v>0</v>
      </c>
      <c r="AQ2437" s="18">
        <f t="shared" si="6387"/>
        <v>368.86400000000003</v>
      </c>
      <c r="AR2437" s="18">
        <f t="shared" si="6388"/>
        <v>0</v>
      </c>
      <c r="AS2437" s="18">
        <f t="shared" si="6389"/>
        <v>0</v>
      </c>
      <c r="AT2437" s="18">
        <f t="shared" si="6535"/>
        <v>0</v>
      </c>
      <c r="AU2437" s="18">
        <f t="shared" si="6535"/>
        <v>0</v>
      </c>
      <c r="AV2437" s="18">
        <f t="shared" si="6535"/>
        <v>0</v>
      </c>
      <c r="AW2437" s="18">
        <f t="shared" si="6390"/>
        <v>368.86400000000003</v>
      </c>
      <c r="AX2437" s="18">
        <f t="shared" si="6391"/>
        <v>0</v>
      </c>
      <c r="AY2437" s="18">
        <f t="shared" si="6392"/>
        <v>0</v>
      </c>
      <c r="AZ2437" s="18">
        <f t="shared" si="6535"/>
        <v>0</v>
      </c>
      <c r="BA2437" s="18">
        <f t="shared" si="6535"/>
        <v>0</v>
      </c>
      <c r="BB2437" s="18">
        <f t="shared" si="6535"/>
        <v>0</v>
      </c>
      <c r="BC2437" s="18">
        <f t="shared" si="6532"/>
        <v>368.86400000000003</v>
      </c>
      <c r="BD2437" s="18">
        <f t="shared" si="6533"/>
        <v>0</v>
      </c>
      <c r="BE2437" s="18">
        <f t="shared" si="6534"/>
        <v>0</v>
      </c>
      <c r="BF2437" s="18">
        <f t="shared" si="6535"/>
        <v>0</v>
      </c>
      <c r="BG2437" s="18">
        <f t="shared" si="6535"/>
        <v>0</v>
      </c>
      <c r="BH2437" s="18">
        <f t="shared" si="6535"/>
        <v>0</v>
      </c>
      <c r="BI2437" s="18">
        <f t="shared" si="6529"/>
        <v>368.86400000000003</v>
      </c>
      <c r="BJ2437" s="18">
        <f t="shared" si="6530"/>
        <v>0</v>
      </c>
      <c r="BK2437" s="18">
        <f t="shared" si="6531"/>
        <v>0</v>
      </c>
      <c r="BL2437" s="18">
        <f t="shared" si="6535"/>
        <v>0</v>
      </c>
      <c r="BM2437" s="18">
        <f t="shared" si="6535"/>
        <v>0</v>
      </c>
      <c r="BN2437" s="18">
        <f t="shared" si="6535"/>
        <v>0</v>
      </c>
      <c r="BO2437" s="18">
        <f t="shared" si="6439"/>
        <v>368.86400000000003</v>
      </c>
      <c r="BP2437" s="18">
        <f t="shared" si="6440"/>
        <v>0</v>
      </c>
      <c r="BQ2437" s="18">
        <f t="shared" si="6441"/>
        <v>0</v>
      </c>
      <c r="BR2437" s="18">
        <f t="shared" si="6535"/>
        <v>0</v>
      </c>
      <c r="BS2437" s="18">
        <f t="shared" si="6535"/>
        <v>0</v>
      </c>
      <c r="BT2437" s="18">
        <f t="shared" si="6535"/>
        <v>0</v>
      </c>
      <c r="BU2437" s="18">
        <f t="shared" si="6425"/>
        <v>368.86400000000003</v>
      </c>
      <c r="BV2437" s="18">
        <f t="shared" si="6426"/>
        <v>0</v>
      </c>
      <c r="BW2437" s="18">
        <f t="shared" si="6427"/>
        <v>0</v>
      </c>
      <c r="BX2437" s="18">
        <f t="shared" si="6535"/>
        <v>-181.76599999999999</v>
      </c>
      <c r="BY2437" s="18">
        <f t="shared" si="6535"/>
        <v>0</v>
      </c>
      <c r="BZ2437" s="18">
        <f t="shared" si="6535"/>
        <v>0</v>
      </c>
      <c r="CA2437" s="18">
        <f t="shared" si="6393"/>
        <v>187.09800000000004</v>
      </c>
      <c r="CB2437" s="18">
        <f t="shared" si="6394"/>
        <v>0</v>
      </c>
      <c r="CC2437" s="18">
        <f t="shared" si="6395"/>
        <v>0</v>
      </c>
      <c r="CD2437" s="18">
        <f t="shared" si="6535"/>
        <v>0</v>
      </c>
      <c r="CE2437" s="27"/>
      <c r="CF2437" s="33"/>
    </row>
    <row r="2438" spans="1:119" ht="31.2" x14ac:dyDescent="0.3">
      <c r="A2438" s="19" t="s">
        <v>1446</v>
      </c>
      <c r="B2438" s="39">
        <v>200</v>
      </c>
      <c r="C2438" s="41"/>
      <c r="D2438" s="41"/>
      <c r="E2438" s="14" t="s">
        <v>551</v>
      </c>
      <c r="F2438" s="18"/>
      <c r="G2438" s="18"/>
      <c r="H2438" s="18"/>
      <c r="I2438" s="18">
        <f>I2439</f>
        <v>42.6</v>
      </c>
      <c r="J2438" s="18">
        <f t="shared" si="6535"/>
        <v>0</v>
      </c>
      <c r="K2438" s="18">
        <f t="shared" si="6535"/>
        <v>0</v>
      </c>
      <c r="L2438" s="18">
        <f t="shared" si="6373"/>
        <v>42.6</v>
      </c>
      <c r="M2438" s="18">
        <f t="shared" si="6374"/>
        <v>0</v>
      </c>
      <c r="N2438" s="18">
        <f t="shared" si="6375"/>
        <v>0</v>
      </c>
      <c r="O2438" s="18">
        <f t="shared" si="6535"/>
        <v>326.26400000000001</v>
      </c>
      <c r="P2438" s="18">
        <f t="shared" si="6535"/>
        <v>0</v>
      </c>
      <c r="Q2438" s="18">
        <f t="shared" si="6535"/>
        <v>0</v>
      </c>
      <c r="R2438" s="18">
        <f t="shared" si="6535"/>
        <v>0</v>
      </c>
      <c r="S2438" s="18">
        <f t="shared" si="6535"/>
        <v>0</v>
      </c>
      <c r="T2438" s="18">
        <f t="shared" si="6449"/>
        <v>368.86400000000003</v>
      </c>
      <c r="U2438" s="18">
        <f t="shared" si="6450"/>
        <v>0</v>
      </c>
      <c r="V2438" s="18">
        <f t="shared" si="6451"/>
        <v>0</v>
      </c>
      <c r="W2438" s="18">
        <f t="shared" si="6535"/>
        <v>0</v>
      </c>
      <c r="X2438" s="18">
        <f t="shared" si="6535"/>
        <v>0</v>
      </c>
      <c r="Y2438" s="18">
        <f t="shared" si="6535"/>
        <v>0</v>
      </c>
      <c r="Z2438" s="18">
        <f t="shared" si="6535"/>
        <v>0</v>
      </c>
      <c r="AA2438" s="18">
        <f t="shared" si="6535"/>
        <v>0</v>
      </c>
      <c r="AB2438" s="18">
        <f t="shared" si="6535"/>
        <v>0</v>
      </c>
      <c r="AC2438" s="18">
        <f t="shared" si="6422"/>
        <v>368.86400000000003</v>
      </c>
      <c r="AD2438" s="18">
        <f t="shared" si="6423"/>
        <v>0</v>
      </c>
      <c r="AE2438" s="18">
        <f t="shared" si="6424"/>
        <v>0</v>
      </c>
      <c r="AF2438" s="18">
        <f t="shared" si="6535"/>
        <v>0</v>
      </c>
      <c r="AG2438" s="18">
        <f t="shared" si="6535"/>
        <v>0</v>
      </c>
      <c r="AH2438" s="18">
        <f t="shared" si="6535"/>
        <v>0</v>
      </c>
      <c r="AI2438" s="18">
        <f t="shared" si="6475"/>
        <v>368.86400000000003</v>
      </c>
      <c r="AJ2438" s="18">
        <f t="shared" si="6476"/>
        <v>0</v>
      </c>
      <c r="AK2438" s="18">
        <f t="shared" si="6477"/>
        <v>0</v>
      </c>
      <c r="AL2438" s="18">
        <f t="shared" si="6535"/>
        <v>0</v>
      </c>
      <c r="AM2438" s="18">
        <f t="shared" si="6478"/>
        <v>368.86400000000003</v>
      </c>
      <c r="AN2438" s="18">
        <f t="shared" si="6535"/>
        <v>0</v>
      </c>
      <c r="AO2438" s="18">
        <f t="shared" si="6535"/>
        <v>0</v>
      </c>
      <c r="AP2438" s="18">
        <f t="shared" si="6535"/>
        <v>0</v>
      </c>
      <c r="AQ2438" s="18">
        <f t="shared" si="6387"/>
        <v>368.86400000000003</v>
      </c>
      <c r="AR2438" s="18">
        <f t="shared" si="6388"/>
        <v>0</v>
      </c>
      <c r="AS2438" s="18">
        <f t="shared" si="6389"/>
        <v>0</v>
      </c>
      <c r="AT2438" s="18">
        <f t="shared" si="6535"/>
        <v>0</v>
      </c>
      <c r="AU2438" s="18">
        <f t="shared" si="6535"/>
        <v>0</v>
      </c>
      <c r="AV2438" s="18">
        <f t="shared" si="6535"/>
        <v>0</v>
      </c>
      <c r="AW2438" s="18">
        <f t="shared" si="6390"/>
        <v>368.86400000000003</v>
      </c>
      <c r="AX2438" s="18">
        <f t="shared" si="6391"/>
        <v>0</v>
      </c>
      <c r="AY2438" s="18">
        <f t="shared" si="6392"/>
        <v>0</v>
      </c>
      <c r="AZ2438" s="18">
        <f t="shared" si="6535"/>
        <v>0</v>
      </c>
      <c r="BA2438" s="18">
        <f t="shared" si="6535"/>
        <v>0</v>
      </c>
      <c r="BB2438" s="18">
        <f t="shared" si="6535"/>
        <v>0</v>
      </c>
      <c r="BC2438" s="18">
        <f t="shared" si="6532"/>
        <v>368.86400000000003</v>
      </c>
      <c r="BD2438" s="18">
        <f t="shared" si="6533"/>
        <v>0</v>
      </c>
      <c r="BE2438" s="18">
        <f t="shared" si="6534"/>
        <v>0</v>
      </c>
      <c r="BF2438" s="18">
        <f t="shared" si="6535"/>
        <v>0</v>
      </c>
      <c r="BG2438" s="18">
        <f t="shared" si="6535"/>
        <v>0</v>
      </c>
      <c r="BH2438" s="18">
        <f t="shared" si="6535"/>
        <v>0</v>
      </c>
      <c r="BI2438" s="18">
        <f t="shared" si="6529"/>
        <v>368.86400000000003</v>
      </c>
      <c r="BJ2438" s="18">
        <f t="shared" si="6530"/>
        <v>0</v>
      </c>
      <c r="BK2438" s="18">
        <f t="shared" si="6531"/>
        <v>0</v>
      </c>
      <c r="BL2438" s="18">
        <f t="shared" si="6535"/>
        <v>0</v>
      </c>
      <c r="BM2438" s="18">
        <f t="shared" si="6535"/>
        <v>0</v>
      </c>
      <c r="BN2438" s="18">
        <f t="shared" si="6535"/>
        <v>0</v>
      </c>
      <c r="BO2438" s="18">
        <f t="shared" si="6439"/>
        <v>368.86400000000003</v>
      </c>
      <c r="BP2438" s="18">
        <f t="shared" si="6440"/>
        <v>0</v>
      </c>
      <c r="BQ2438" s="18">
        <f t="shared" si="6441"/>
        <v>0</v>
      </c>
      <c r="BR2438" s="18">
        <f t="shared" si="6535"/>
        <v>0</v>
      </c>
      <c r="BS2438" s="18">
        <f t="shared" si="6535"/>
        <v>0</v>
      </c>
      <c r="BT2438" s="18">
        <f t="shared" si="6535"/>
        <v>0</v>
      </c>
      <c r="BU2438" s="18">
        <f t="shared" si="6425"/>
        <v>368.86400000000003</v>
      </c>
      <c r="BV2438" s="18">
        <f t="shared" si="6426"/>
        <v>0</v>
      </c>
      <c r="BW2438" s="18">
        <f t="shared" si="6427"/>
        <v>0</v>
      </c>
      <c r="BX2438" s="18">
        <f t="shared" si="6535"/>
        <v>-181.76599999999999</v>
      </c>
      <c r="BY2438" s="18">
        <f t="shared" si="6535"/>
        <v>0</v>
      </c>
      <c r="BZ2438" s="18">
        <f t="shared" si="6535"/>
        <v>0</v>
      </c>
      <c r="CA2438" s="18">
        <f t="shared" si="6393"/>
        <v>187.09800000000004</v>
      </c>
      <c r="CB2438" s="18">
        <f t="shared" si="6394"/>
        <v>0</v>
      </c>
      <c r="CC2438" s="18">
        <f t="shared" si="6395"/>
        <v>0</v>
      </c>
      <c r="CD2438" s="18">
        <f t="shared" si="6535"/>
        <v>0</v>
      </c>
      <c r="CE2438" s="27"/>
      <c r="CF2438" s="33"/>
    </row>
    <row r="2439" spans="1:119" ht="46.8" x14ac:dyDescent="0.3">
      <c r="A2439" s="19" t="s">
        <v>1446</v>
      </c>
      <c r="B2439" s="39">
        <v>240</v>
      </c>
      <c r="C2439" s="41"/>
      <c r="D2439" s="41"/>
      <c r="E2439" s="14" t="s">
        <v>559</v>
      </c>
      <c r="F2439" s="18"/>
      <c r="G2439" s="18"/>
      <c r="H2439" s="18"/>
      <c r="I2439" s="18">
        <f>I2440</f>
        <v>42.6</v>
      </c>
      <c r="J2439" s="18">
        <f t="shared" si="6535"/>
        <v>0</v>
      </c>
      <c r="K2439" s="18">
        <f t="shared" si="6535"/>
        <v>0</v>
      </c>
      <c r="L2439" s="18">
        <f t="shared" si="6373"/>
        <v>42.6</v>
      </c>
      <c r="M2439" s="18">
        <f t="shared" si="6374"/>
        <v>0</v>
      </c>
      <c r="N2439" s="18">
        <f t="shared" si="6375"/>
        <v>0</v>
      </c>
      <c r="O2439" s="18">
        <f t="shared" si="6535"/>
        <v>326.26400000000001</v>
      </c>
      <c r="P2439" s="18">
        <f t="shared" si="6535"/>
        <v>0</v>
      </c>
      <c r="Q2439" s="18">
        <f t="shared" si="6535"/>
        <v>0</v>
      </c>
      <c r="R2439" s="18">
        <f t="shared" si="6535"/>
        <v>0</v>
      </c>
      <c r="S2439" s="18">
        <f t="shared" si="6535"/>
        <v>0</v>
      </c>
      <c r="T2439" s="18">
        <f t="shared" si="6449"/>
        <v>368.86400000000003</v>
      </c>
      <c r="U2439" s="18">
        <f t="shared" si="6450"/>
        <v>0</v>
      </c>
      <c r="V2439" s="18">
        <f t="shared" si="6451"/>
        <v>0</v>
      </c>
      <c r="W2439" s="18">
        <f t="shared" si="6535"/>
        <v>0</v>
      </c>
      <c r="X2439" s="18">
        <f t="shared" si="6535"/>
        <v>0</v>
      </c>
      <c r="Y2439" s="18">
        <f t="shared" si="6535"/>
        <v>0</v>
      </c>
      <c r="Z2439" s="18">
        <f t="shared" si="6535"/>
        <v>0</v>
      </c>
      <c r="AA2439" s="18">
        <f t="shared" si="6535"/>
        <v>0</v>
      </c>
      <c r="AB2439" s="18">
        <f t="shared" si="6535"/>
        <v>0</v>
      </c>
      <c r="AC2439" s="18">
        <f t="shared" si="6422"/>
        <v>368.86400000000003</v>
      </c>
      <c r="AD2439" s="18">
        <f t="shared" si="6423"/>
        <v>0</v>
      </c>
      <c r="AE2439" s="18">
        <f t="shared" si="6424"/>
        <v>0</v>
      </c>
      <c r="AF2439" s="18">
        <f t="shared" si="6535"/>
        <v>0</v>
      </c>
      <c r="AG2439" s="18">
        <f t="shared" si="6535"/>
        <v>0</v>
      </c>
      <c r="AH2439" s="18">
        <f t="shared" si="6535"/>
        <v>0</v>
      </c>
      <c r="AI2439" s="18">
        <f t="shared" si="6475"/>
        <v>368.86400000000003</v>
      </c>
      <c r="AJ2439" s="18">
        <f t="shared" si="6476"/>
        <v>0</v>
      </c>
      <c r="AK2439" s="18">
        <f t="shared" si="6477"/>
        <v>0</v>
      </c>
      <c r="AL2439" s="18">
        <f t="shared" si="6535"/>
        <v>0</v>
      </c>
      <c r="AM2439" s="18">
        <f t="shared" si="6478"/>
        <v>368.86400000000003</v>
      </c>
      <c r="AN2439" s="18">
        <f t="shared" si="6535"/>
        <v>0</v>
      </c>
      <c r="AO2439" s="18">
        <f t="shared" si="6535"/>
        <v>0</v>
      </c>
      <c r="AP2439" s="18">
        <f t="shared" si="6535"/>
        <v>0</v>
      </c>
      <c r="AQ2439" s="18">
        <f t="shared" si="6387"/>
        <v>368.86400000000003</v>
      </c>
      <c r="AR2439" s="18">
        <f t="shared" si="6388"/>
        <v>0</v>
      </c>
      <c r="AS2439" s="18">
        <f t="shared" si="6389"/>
        <v>0</v>
      </c>
      <c r="AT2439" s="18">
        <f t="shared" si="6535"/>
        <v>0</v>
      </c>
      <c r="AU2439" s="18">
        <f t="shared" si="6535"/>
        <v>0</v>
      </c>
      <c r="AV2439" s="18">
        <f t="shared" si="6535"/>
        <v>0</v>
      </c>
      <c r="AW2439" s="18">
        <f t="shared" si="6390"/>
        <v>368.86400000000003</v>
      </c>
      <c r="AX2439" s="18">
        <f t="shared" si="6391"/>
        <v>0</v>
      </c>
      <c r="AY2439" s="18">
        <f t="shared" si="6392"/>
        <v>0</v>
      </c>
      <c r="AZ2439" s="18">
        <f t="shared" si="6535"/>
        <v>0</v>
      </c>
      <c r="BA2439" s="18">
        <f t="shared" si="6535"/>
        <v>0</v>
      </c>
      <c r="BB2439" s="18">
        <f t="shared" si="6535"/>
        <v>0</v>
      </c>
      <c r="BC2439" s="18">
        <f t="shared" si="6532"/>
        <v>368.86400000000003</v>
      </c>
      <c r="BD2439" s="18">
        <f t="shared" si="6533"/>
        <v>0</v>
      </c>
      <c r="BE2439" s="18">
        <f t="shared" si="6534"/>
        <v>0</v>
      </c>
      <c r="BF2439" s="18">
        <f t="shared" si="6535"/>
        <v>0</v>
      </c>
      <c r="BG2439" s="18">
        <f t="shared" si="6535"/>
        <v>0</v>
      </c>
      <c r="BH2439" s="18">
        <f t="shared" si="6535"/>
        <v>0</v>
      </c>
      <c r="BI2439" s="18">
        <f t="shared" si="6529"/>
        <v>368.86400000000003</v>
      </c>
      <c r="BJ2439" s="18">
        <f t="shared" si="6530"/>
        <v>0</v>
      </c>
      <c r="BK2439" s="18">
        <f t="shared" si="6531"/>
        <v>0</v>
      </c>
      <c r="BL2439" s="18">
        <f t="shared" si="6535"/>
        <v>0</v>
      </c>
      <c r="BM2439" s="18">
        <f t="shared" si="6535"/>
        <v>0</v>
      </c>
      <c r="BN2439" s="18">
        <f t="shared" si="6535"/>
        <v>0</v>
      </c>
      <c r="BO2439" s="18">
        <f t="shared" si="6439"/>
        <v>368.86400000000003</v>
      </c>
      <c r="BP2439" s="18">
        <f t="shared" si="6440"/>
        <v>0</v>
      </c>
      <c r="BQ2439" s="18">
        <f t="shared" si="6441"/>
        <v>0</v>
      </c>
      <c r="BR2439" s="18">
        <f t="shared" si="6535"/>
        <v>0</v>
      </c>
      <c r="BS2439" s="18">
        <f t="shared" si="6535"/>
        <v>0</v>
      </c>
      <c r="BT2439" s="18">
        <f t="shared" si="6535"/>
        <v>0</v>
      </c>
      <c r="BU2439" s="18">
        <f t="shared" si="6425"/>
        <v>368.86400000000003</v>
      </c>
      <c r="BV2439" s="18">
        <f t="shared" si="6426"/>
        <v>0</v>
      </c>
      <c r="BW2439" s="18">
        <f t="shared" si="6427"/>
        <v>0</v>
      </c>
      <c r="BX2439" s="18">
        <f t="shared" si="6535"/>
        <v>-181.76599999999999</v>
      </c>
      <c r="BY2439" s="18">
        <f t="shared" si="6535"/>
        <v>0</v>
      </c>
      <c r="BZ2439" s="18">
        <f t="shared" si="6535"/>
        <v>0</v>
      </c>
      <c r="CA2439" s="18">
        <f t="shared" si="6393"/>
        <v>187.09800000000004</v>
      </c>
      <c r="CB2439" s="18">
        <f t="shared" si="6394"/>
        <v>0</v>
      </c>
      <c r="CC2439" s="18">
        <f t="shared" si="6395"/>
        <v>0</v>
      </c>
      <c r="CD2439" s="18">
        <f t="shared" si="6535"/>
        <v>0</v>
      </c>
      <c r="CE2439" s="27"/>
      <c r="CF2439" s="33"/>
    </row>
    <row r="2440" spans="1:119" ht="31.2" x14ac:dyDescent="0.3">
      <c r="A2440" s="19" t="s">
        <v>1446</v>
      </c>
      <c r="B2440" s="39">
        <v>240</v>
      </c>
      <c r="C2440" s="41" t="s">
        <v>149</v>
      </c>
      <c r="D2440" s="41" t="s">
        <v>244</v>
      </c>
      <c r="E2440" s="14" t="s">
        <v>524</v>
      </c>
      <c r="F2440" s="18"/>
      <c r="G2440" s="18"/>
      <c r="H2440" s="18"/>
      <c r="I2440" s="18">
        <v>42.6</v>
      </c>
      <c r="J2440" s="18"/>
      <c r="K2440" s="18"/>
      <c r="L2440" s="18">
        <f t="shared" si="6373"/>
        <v>42.6</v>
      </c>
      <c r="M2440" s="18">
        <f t="shared" si="6374"/>
        <v>0</v>
      </c>
      <c r="N2440" s="18">
        <f t="shared" si="6375"/>
        <v>0</v>
      </c>
      <c r="O2440" s="18">
        <v>326.26400000000001</v>
      </c>
      <c r="P2440" s="18"/>
      <c r="Q2440" s="18"/>
      <c r="R2440" s="18"/>
      <c r="S2440" s="18"/>
      <c r="T2440" s="18">
        <f t="shared" si="6449"/>
        <v>368.86400000000003</v>
      </c>
      <c r="U2440" s="18">
        <f t="shared" si="6450"/>
        <v>0</v>
      </c>
      <c r="V2440" s="18">
        <f t="shared" si="6451"/>
        <v>0</v>
      </c>
      <c r="W2440" s="18"/>
      <c r="X2440" s="18"/>
      <c r="Y2440" s="18"/>
      <c r="Z2440" s="18"/>
      <c r="AA2440" s="18"/>
      <c r="AB2440" s="18"/>
      <c r="AC2440" s="18">
        <f t="shared" si="6422"/>
        <v>368.86400000000003</v>
      </c>
      <c r="AD2440" s="18">
        <f t="shared" si="6423"/>
        <v>0</v>
      </c>
      <c r="AE2440" s="18">
        <f t="shared" si="6424"/>
        <v>0</v>
      </c>
      <c r="AF2440" s="18"/>
      <c r="AG2440" s="18"/>
      <c r="AH2440" s="18"/>
      <c r="AI2440" s="18">
        <f t="shared" si="6475"/>
        <v>368.86400000000003</v>
      </c>
      <c r="AJ2440" s="18">
        <f t="shared" si="6476"/>
        <v>0</v>
      </c>
      <c r="AK2440" s="18">
        <f t="shared" si="6477"/>
        <v>0</v>
      </c>
      <c r="AL2440" s="18"/>
      <c r="AM2440" s="18">
        <f t="shared" si="6478"/>
        <v>368.86400000000003</v>
      </c>
      <c r="AN2440" s="18"/>
      <c r="AO2440" s="18"/>
      <c r="AP2440" s="18"/>
      <c r="AQ2440" s="18">
        <f t="shared" si="6387"/>
        <v>368.86400000000003</v>
      </c>
      <c r="AR2440" s="18">
        <f t="shared" si="6388"/>
        <v>0</v>
      </c>
      <c r="AS2440" s="18">
        <f t="shared" si="6389"/>
        <v>0</v>
      </c>
      <c r="AT2440" s="18"/>
      <c r="AU2440" s="18"/>
      <c r="AV2440" s="18"/>
      <c r="AW2440" s="18">
        <f t="shared" si="6390"/>
        <v>368.86400000000003</v>
      </c>
      <c r="AX2440" s="18">
        <f t="shared" si="6391"/>
        <v>0</v>
      </c>
      <c r="AY2440" s="18">
        <f t="shared" si="6392"/>
        <v>0</v>
      </c>
      <c r="AZ2440" s="18"/>
      <c r="BA2440" s="18"/>
      <c r="BB2440" s="18"/>
      <c r="BC2440" s="18">
        <f t="shared" si="6532"/>
        <v>368.86400000000003</v>
      </c>
      <c r="BD2440" s="18">
        <f t="shared" si="6533"/>
        <v>0</v>
      </c>
      <c r="BE2440" s="18">
        <f t="shared" si="6534"/>
        <v>0</v>
      </c>
      <c r="BF2440" s="18"/>
      <c r="BG2440" s="18"/>
      <c r="BH2440" s="18"/>
      <c r="BI2440" s="18">
        <f t="shared" si="6529"/>
        <v>368.86400000000003</v>
      </c>
      <c r="BJ2440" s="18">
        <f t="shared" si="6530"/>
        <v>0</v>
      </c>
      <c r="BK2440" s="18">
        <f t="shared" si="6531"/>
        <v>0</v>
      </c>
      <c r="BL2440" s="18"/>
      <c r="BM2440" s="18"/>
      <c r="BN2440" s="18"/>
      <c r="BO2440" s="18">
        <f t="shared" si="6439"/>
        <v>368.86400000000003</v>
      </c>
      <c r="BP2440" s="18">
        <f t="shared" si="6440"/>
        <v>0</v>
      </c>
      <c r="BQ2440" s="18">
        <f t="shared" si="6441"/>
        <v>0</v>
      </c>
      <c r="BR2440" s="18"/>
      <c r="BS2440" s="18"/>
      <c r="BT2440" s="18"/>
      <c r="BU2440" s="18">
        <f t="shared" si="6425"/>
        <v>368.86400000000003</v>
      </c>
      <c r="BV2440" s="18">
        <f t="shared" si="6426"/>
        <v>0</v>
      </c>
      <c r="BW2440" s="18">
        <f t="shared" si="6427"/>
        <v>0</v>
      </c>
      <c r="BX2440" s="18">
        <v>-181.76599999999999</v>
      </c>
      <c r="BY2440" s="18"/>
      <c r="BZ2440" s="18"/>
      <c r="CA2440" s="18">
        <f t="shared" si="6393"/>
        <v>187.09800000000004</v>
      </c>
      <c r="CB2440" s="18">
        <f t="shared" si="6394"/>
        <v>0</v>
      </c>
      <c r="CC2440" s="18">
        <f t="shared" si="6395"/>
        <v>0</v>
      </c>
      <c r="CD2440" s="18"/>
      <c r="CE2440" s="27"/>
      <c r="CF2440" s="33">
        <v>153</v>
      </c>
    </row>
    <row r="2441" spans="1:119" s="11" customFormat="1" ht="78" x14ac:dyDescent="0.3">
      <c r="A2441" s="10" t="s">
        <v>419</v>
      </c>
      <c r="B2441" s="16"/>
      <c r="C2441" s="10"/>
      <c r="D2441" s="10"/>
      <c r="E2441" s="15" t="s">
        <v>1143</v>
      </c>
      <c r="F2441" s="17">
        <f t="shared" ref="F2441:K2441" si="6536">F2442</f>
        <v>10194.6</v>
      </c>
      <c r="G2441" s="17">
        <f t="shared" si="6536"/>
        <v>12535.1</v>
      </c>
      <c r="H2441" s="17">
        <f t="shared" si="6536"/>
        <v>12535.1</v>
      </c>
      <c r="I2441" s="17">
        <f t="shared" si="6536"/>
        <v>-1495.5</v>
      </c>
      <c r="J2441" s="17">
        <f t="shared" si="6536"/>
        <v>-1380</v>
      </c>
      <c r="K2441" s="17">
        <f t="shared" si="6536"/>
        <v>-1256.9000000000001</v>
      </c>
      <c r="L2441" s="17">
        <f t="shared" si="6373"/>
        <v>8699.1</v>
      </c>
      <c r="M2441" s="17">
        <f t="shared" si="6374"/>
        <v>11155.1</v>
      </c>
      <c r="N2441" s="17">
        <f t="shared" si="6375"/>
        <v>11278.2</v>
      </c>
      <c r="O2441" s="17">
        <f t="shared" ref="O2441:S2441" si="6537">O2442</f>
        <v>0</v>
      </c>
      <c r="P2441" s="17">
        <f t="shared" si="6537"/>
        <v>0</v>
      </c>
      <c r="Q2441" s="17">
        <f t="shared" si="6537"/>
        <v>0</v>
      </c>
      <c r="R2441" s="17">
        <f t="shared" si="6537"/>
        <v>0</v>
      </c>
      <c r="S2441" s="17">
        <f t="shared" si="6537"/>
        <v>0</v>
      </c>
      <c r="T2441" s="17">
        <f t="shared" si="6449"/>
        <v>8699.1</v>
      </c>
      <c r="U2441" s="17">
        <f t="shared" si="6450"/>
        <v>11155.1</v>
      </c>
      <c r="V2441" s="17">
        <f t="shared" si="6451"/>
        <v>11278.2</v>
      </c>
      <c r="W2441" s="17">
        <f t="shared" ref="W2441:CD2441" si="6538">W2442</f>
        <v>0</v>
      </c>
      <c r="X2441" s="17">
        <f t="shared" si="6538"/>
        <v>0</v>
      </c>
      <c r="Y2441" s="17">
        <f t="shared" si="6538"/>
        <v>0</v>
      </c>
      <c r="Z2441" s="17">
        <f t="shared" si="6538"/>
        <v>0</v>
      </c>
      <c r="AA2441" s="17">
        <f t="shared" si="6538"/>
        <v>0</v>
      </c>
      <c r="AB2441" s="17">
        <f t="shared" si="6538"/>
        <v>0</v>
      </c>
      <c r="AC2441" s="17">
        <f t="shared" si="6422"/>
        <v>8699.1</v>
      </c>
      <c r="AD2441" s="17">
        <f t="shared" si="6423"/>
        <v>11155.1</v>
      </c>
      <c r="AE2441" s="17">
        <f t="shared" si="6424"/>
        <v>11278.2</v>
      </c>
      <c r="AF2441" s="17">
        <f t="shared" si="6538"/>
        <v>0</v>
      </c>
      <c r="AG2441" s="17">
        <f t="shared" si="6538"/>
        <v>0</v>
      </c>
      <c r="AH2441" s="17">
        <f t="shared" si="6538"/>
        <v>0</v>
      </c>
      <c r="AI2441" s="17">
        <f t="shared" si="6475"/>
        <v>8699.1</v>
      </c>
      <c r="AJ2441" s="17">
        <f t="shared" si="6476"/>
        <v>11155.1</v>
      </c>
      <c r="AK2441" s="17">
        <f t="shared" si="6477"/>
        <v>11278.2</v>
      </c>
      <c r="AL2441" s="17">
        <f t="shared" si="6538"/>
        <v>0</v>
      </c>
      <c r="AM2441" s="17">
        <f t="shared" si="6478"/>
        <v>8699.1</v>
      </c>
      <c r="AN2441" s="17">
        <f t="shared" si="6538"/>
        <v>-267.26</v>
      </c>
      <c r="AO2441" s="17">
        <f t="shared" si="6538"/>
        <v>0</v>
      </c>
      <c r="AP2441" s="17">
        <f t="shared" si="6538"/>
        <v>0</v>
      </c>
      <c r="AQ2441" s="17">
        <f t="shared" si="6387"/>
        <v>8431.84</v>
      </c>
      <c r="AR2441" s="17">
        <f t="shared" si="6388"/>
        <v>11155.1</v>
      </c>
      <c r="AS2441" s="17">
        <f t="shared" si="6389"/>
        <v>11278.2</v>
      </c>
      <c r="AT2441" s="17">
        <f t="shared" si="6538"/>
        <v>0</v>
      </c>
      <c r="AU2441" s="17">
        <f t="shared" si="6538"/>
        <v>0</v>
      </c>
      <c r="AV2441" s="17">
        <f t="shared" si="6538"/>
        <v>0</v>
      </c>
      <c r="AW2441" s="17">
        <f t="shared" si="6390"/>
        <v>8431.84</v>
      </c>
      <c r="AX2441" s="17">
        <f t="shared" si="6391"/>
        <v>11155.1</v>
      </c>
      <c r="AY2441" s="17">
        <f t="shared" si="6392"/>
        <v>11278.2</v>
      </c>
      <c r="AZ2441" s="17">
        <f t="shared" si="6538"/>
        <v>0</v>
      </c>
      <c r="BA2441" s="17">
        <f t="shared" si="6538"/>
        <v>0</v>
      </c>
      <c r="BB2441" s="17">
        <f t="shared" si="6538"/>
        <v>0</v>
      </c>
      <c r="BC2441" s="17">
        <f t="shared" si="6532"/>
        <v>8431.84</v>
      </c>
      <c r="BD2441" s="17">
        <f t="shared" si="6533"/>
        <v>11155.1</v>
      </c>
      <c r="BE2441" s="17">
        <f t="shared" si="6534"/>
        <v>11278.2</v>
      </c>
      <c r="BF2441" s="17">
        <f t="shared" si="6538"/>
        <v>0</v>
      </c>
      <c r="BG2441" s="17">
        <f t="shared" si="6538"/>
        <v>0</v>
      </c>
      <c r="BH2441" s="17">
        <f t="shared" si="6538"/>
        <v>0</v>
      </c>
      <c r="BI2441" s="18">
        <f t="shared" si="6529"/>
        <v>8431.84</v>
      </c>
      <c r="BJ2441" s="18">
        <f t="shared" si="6530"/>
        <v>11155.1</v>
      </c>
      <c r="BK2441" s="18">
        <f t="shared" si="6531"/>
        <v>11278.2</v>
      </c>
      <c r="BL2441" s="17">
        <f t="shared" si="6538"/>
        <v>0</v>
      </c>
      <c r="BM2441" s="17">
        <f t="shared" si="6538"/>
        <v>0</v>
      </c>
      <c r="BN2441" s="17">
        <f t="shared" si="6538"/>
        <v>0</v>
      </c>
      <c r="BO2441" s="17">
        <f t="shared" si="6439"/>
        <v>8431.84</v>
      </c>
      <c r="BP2441" s="17">
        <f t="shared" si="6440"/>
        <v>11155.1</v>
      </c>
      <c r="BQ2441" s="17">
        <f t="shared" si="6441"/>
        <v>11278.2</v>
      </c>
      <c r="BR2441" s="17">
        <f t="shared" si="6538"/>
        <v>0</v>
      </c>
      <c r="BS2441" s="17">
        <f t="shared" si="6538"/>
        <v>0</v>
      </c>
      <c r="BT2441" s="17">
        <f t="shared" si="6538"/>
        <v>0</v>
      </c>
      <c r="BU2441" s="17">
        <f t="shared" si="6425"/>
        <v>8431.84</v>
      </c>
      <c r="BV2441" s="17">
        <f t="shared" si="6426"/>
        <v>11155.1</v>
      </c>
      <c r="BW2441" s="17">
        <f t="shared" si="6427"/>
        <v>11278.2</v>
      </c>
      <c r="BX2441" s="17">
        <f t="shared" si="6538"/>
        <v>0</v>
      </c>
      <c r="BY2441" s="17">
        <f t="shared" si="6538"/>
        <v>0</v>
      </c>
      <c r="BZ2441" s="17">
        <f t="shared" si="6538"/>
        <v>0</v>
      </c>
      <c r="CA2441" s="17">
        <f t="shared" si="6393"/>
        <v>8431.84</v>
      </c>
      <c r="CB2441" s="17">
        <f t="shared" si="6394"/>
        <v>11155.1</v>
      </c>
      <c r="CC2441" s="17">
        <f t="shared" si="6395"/>
        <v>11278.2</v>
      </c>
      <c r="CD2441" s="17">
        <f t="shared" si="6538"/>
        <v>0</v>
      </c>
      <c r="CE2441" s="26"/>
      <c r="CF2441" s="33"/>
      <c r="CG2441" s="37"/>
      <c r="CH2441" s="37"/>
      <c r="CI2441" s="37"/>
      <c r="CJ2441" s="37"/>
      <c r="CK2441" s="37"/>
      <c r="CL2441" s="37"/>
      <c r="CM2441" s="37"/>
      <c r="CN2441" s="37"/>
      <c r="CO2441" s="37"/>
      <c r="CP2441" s="37"/>
      <c r="CQ2441" s="37"/>
      <c r="CR2441" s="37"/>
      <c r="CS2441" s="37"/>
      <c r="CT2441" s="37"/>
      <c r="CU2441" s="37"/>
      <c r="CV2441" s="37"/>
      <c r="CW2441" s="37"/>
      <c r="CX2441" s="37"/>
      <c r="CY2441" s="37"/>
      <c r="CZ2441" s="37"/>
      <c r="DA2441" s="37"/>
      <c r="DB2441" s="37"/>
      <c r="DC2441" s="37"/>
      <c r="DD2441" s="37"/>
      <c r="DE2441" s="37"/>
      <c r="DF2441" s="37"/>
      <c r="DG2441" s="37"/>
      <c r="DH2441" s="37"/>
      <c r="DI2441" s="37"/>
      <c r="DJ2441" s="37"/>
      <c r="DK2441" s="37"/>
      <c r="DL2441" s="37"/>
      <c r="DM2441" s="37"/>
      <c r="DN2441" s="37"/>
      <c r="DO2441" s="37"/>
    </row>
    <row r="2442" spans="1:119" ht="46.8" x14ac:dyDescent="0.3">
      <c r="A2442" s="41" t="s">
        <v>420</v>
      </c>
      <c r="B2442" s="39"/>
      <c r="C2442" s="41"/>
      <c r="D2442" s="41"/>
      <c r="E2442" s="14" t="s">
        <v>1144</v>
      </c>
      <c r="F2442" s="18">
        <f t="shared" ref="F2442:K2442" si="6539">F2443+F2447</f>
        <v>10194.6</v>
      </c>
      <c r="G2442" s="18">
        <f t="shared" si="6539"/>
        <v>12535.1</v>
      </c>
      <c r="H2442" s="18">
        <f t="shared" si="6539"/>
        <v>12535.1</v>
      </c>
      <c r="I2442" s="18">
        <f t="shared" si="6539"/>
        <v>-1495.5</v>
      </c>
      <c r="J2442" s="18">
        <f t="shared" si="6539"/>
        <v>-1380</v>
      </c>
      <c r="K2442" s="18">
        <f t="shared" si="6539"/>
        <v>-1256.9000000000001</v>
      </c>
      <c r="L2442" s="18">
        <f t="shared" si="6373"/>
        <v>8699.1</v>
      </c>
      <c r="M2442" s="18">
        <f t="shared" si="6374"/>
        <v>11155.1</v>
      </c>
      <c r="N2442" s="18">
        <f t="shared" si="6375"/>
        <v>11278.2</v>
      </c>
      <c r="O2442" s="18">
        <f t="shared" ref="O2442:S2442" si="6540">O2443+O2447</f>
        <v>0</v>
      </c>
      <c r="P2442" s="18">
        <f t="shared" si="6540"/>
        <v>0</v>
      </c>
      <c r="Q2442" s="18">
        <f t="shared" si="6540"/>
        <v>0</v>
      </c>
      <c r="R2442" s="18">
        <f t="shared" si="6540"/>
        <v>0</v>
      </c>
      <c r="S2442" s="18">
        <f t="shared" si="6540"/>
        <v>0</v>
      </c>
      <c r="T2442" s="18">
        <f t="shared" si="6449"/>
        <v>8699.1</v>
      </c>
      <c r="U2442" s="18">
        <f t="shared" si="6450"/>
        <v>11155.1</v>
      </c>
      <c r="V2442" s="18">
        <f t="shared" si="6451"/>
        <v>11278.2</v>
      </c>
      <c r="W2442" s="18">
        <f t="shared" ref="W2442:CD2442" si="6541">W2443+W2447</f>
        <v>0</v>
      </c>
      <c r="X2442" s="18">
        <f t="shared" ref="X2442:AB2442" si="6542">X2443+X2447</f>
        <v>0</v>
      </c>
      <c r="Y2442" s="18">
        <f t="shared" si="6542"/>
        <v>0</v>
      </c>
      <c r="Z2442" s="18">
        <f t="shared" si="6542"/>
        <v>0</v>
      </c>
      <c r="AA2442" s="18">
        <f t="shared" si="6542"/>
        <v>0</v>
      </c>
      <c r="AB2442" s="18">
        <f t="shared" si="6542"/>
        <v>0</v>
      </c>
      <c r="AC2442" s="18">
        <f t="shared" si="6422"/>
        <v>8699.1</v>
      </c>
      <c r="AD2442" s="18">
        <f t="shared" si="6423"/>
        <v>11155.1</v>
      </c>
      <c r="AE2442" s="18">
        <f t="shared" si="6424"/>
        <v>11278.2</v>
      </c>
      <c r="AF2442" s="18">
        <f t="shared" ref="AF2442:AH2442" si="6543">AF2443+AF2447</f>
        <v>0</v>
      </c>
      <c r="AG2442" s="18">
        <f t="shared" si="6543"/>
        <v>0</v>
      </c>
      <c r="AH2442" s="18">
        <f t="shared" si="6543"/>
        <v>0</v>
      </c>
      <c r="AI2442" s="18">
        <f t="shared" si="6475"/>
        <v>8699.1</v>
      </c>
      <c r="AJ2442" s="18">
        <f t="shared" si="6476"/>
        <v>11155.1</v>
      </c>
      <c r="AK2442" s="18">
        <f t="shared" si="6477"/>
        <v>11278.2</v>
      </c>
      <c r="AL2442" s="18">
        <f t="shared" ref="AL2442" si="6544">AL2443+AL2447</f>
        <v>0</v>
      </c>
      <c r="AM2442" s="18">
        <f t="shared" si="6478"/>
        <v>8699.1</v>
      </c>
      <c r="AN2442" s="18">
        <f t="shared" ref="AN2442:AP2442" si="6545">AN2443+AN2447</f>
        <v>-267.26</v>
      </c>
      <c r="AO2442" s="18">
        <f t="shared" si="6545"/>
        <v>0</v>
      </c>
      <c r="AP2442" s="18">
        <f t="shared" si="6545"/>
        <v>0</v>
      </c>
      <c r="AQ2442" s="18">
        <f t="shared" si="6387"/>
        <v>8431.84</v>
      </c>
      <c r="AR2442" s="18">
        <f t="shared" si="6388"/>
        <v>11155.1</v>
      </c>
      <c r="AS2442" s="18">
        <f t="shared" si="6389"/>
        <v>11278.2</v>
      </c>
      <c r="AT2442" s="18">
        <f t="shared" ref="AT2442:AV2442" si="6546">AT2443+AT2447</f>
        <v>0</v>
      </c>
      <c r="AU2442" s="18">
        <f t="shared" si="6546"/>
        <v>0</v>
      </c>
      <c r="AV2442" s="18">
        <f t="shared" si="6546"/>
        <v>0</v>
      </c>
      <c r="AW2442" s="18">
        <f t="shared" si="6390"/>
        <v>8431.84</v>
      </c>
      <c r="AX2442" s="18">
        <f t="shared" si="6391"/>
        <v>11155.1</v>
      </c>
      <c r="AY2442" s="18">
        <f t="shared" si="6392"/>
        <v>11278.2</v>
      </c>
      <c r="AZ2442" s="18">
        <f t="shared" ref="AZ2442:BB2442" si="6547">AZ2443+AZ2447</f>
        <v>0</v>
      </c>
      <c r="BA2442" s="18">
        <f t="shared" si="6547"/>
        <v>0</v>
      </c>
      <c r="BB2442" s="18">
        <f t="shared" si="6547"/>
        <v>0</v>
      </c>
      <c r="BC2442" s="18">
        <f t="shared" si="6532"/>
        <v>8431.84</v>
      </c>
      <c r="BD2442" s="18">
        <f t="shared" si="6533"/>
        <v>11155.1</v>
      </c>
      <c r="BE2442" s="18">
        <f t="shared" si="6534"/>
        <v>11278.2</v>
      </c>
      <c r="BF2442" s="18">
        <f t="shared" ref="BF2442:BH2442" si="6548">BF2443+BF2447</f>
        <v>0</v>
      </c>
      <c r="BG2442" s="18">
        <f t="shared" si="6548"/>
        <v>0</v>
      </c>
      <c r="BH2442" s="18">
        <f t="shared" si="6548"/>
        <v>0</v>
      </c>
      <c r="BI2442" s="18">
        <f t="shared" si="6529"/>
        <v>8431.84</v>
      </c>
      <c r="BJ2442" s="18">
        <f t="shared" si="6530"/>
        <v>11155.1</v>
      </c>
      <c r="BK2442" s="18">
        <f t="shared" si="6531"/>
        <v>11278.2</v>
      </c>
      <c r="BL2442" s="18">
        <f t="shared" ref="BL2442:BN2442" si="6549">BL2443+BL2447</f>
        <v>0</v>
      </c>
      <c r="BM2442" s="18">
        <f t="shared" si="6549"/>
        <v>0</v>
      </c>
      <c r="BN2442" s="18">
        <f t="shared" si="6549"/>
        <v>0</v>
      </c>
      <c r="BO2442" s="18">
        <f t="shared" si="6439"/>
        <v>8431.84</v>
      </c>
      <c r="BP2442" s="18">
        <f t="shared" si="6440"/>
        <v>11155.1</v>
      </c>
      <c r="BQ2442" s="18">
        <f t="shared" si="6441"/>
        <v>11278.2</v>
      </c>
      <c r="BR2442" s="18">
        <f t="shared" ref="BR2442:BT2442" si="6550">BR2443+BR2447</f>
        <v>0</v>
      </c>
      <c r="BS2442" s="18">
        <f t="shared" si="6550"/>
        <v>0</v>
      </c>
      <c r="BT2442" s="18">
        <f t="shared" si="6550"/>
        <v>0</v>
      </c>
      <c r="BU2442" s="18">
        <f t="shared" si="6425"/>
        <v>8431.84</v>
      </c>
      <c r="BV2442" s="18">
        <f t="shared" si="6426"/>
        <v>11155.1</v>
      </c>
      <c r="BW2442" s="18">
        <f t="shared" si="6427"/>
        <v>11278.2</v>
      </c>
      <c r="BX2442" s="18">
        <f t="shared" ref="BX2442:BZ2442" si="6551">BX2443+BX2447</f>
        <v>0</v>
      </c>
      <c r="BY2442" s="18">
        <f t="shared" si="6551"/>
        <v>0</v>
      </c>
      <c r="BZ2442" s="18">
        <f t="shared" si="6551"/>
        <v>0</v>
      </c>
      <c r="CA2442" s="18">
        <f t="shared" si="6393"/>
        <v>8431.84</v>
      </c>
      <c r="CB2442" s="18">
        <f t="shared" si="6394"/>
        <v>11155.1</v>
      </c>
      <c r="CC2442" s="18">
        <f t="shared" si="6395"/>
        <v>11278.2</v>
      </c>
      <c r="CD2442" s="18">
        <f t="shared" si="6541"/>
        <v>0</v>
      </c>
      <c r="CE2442" s="27"/>
      <c r="CF2442" s="33"/>
    </row>
    <row r="2443" spans="1:119" ht="46.8" x14ac:dyDescent="0.3">
      <c r="A2443" s="41" t="s">
        <v>417</v>
      </c>
      <c r="B2443" s="39"/>
      <c r="C2443" s="41"/>
      <c r="D2443" s="41"/>
      <c r="E2443" s="14" t="s">
        <v>733</v>
      </c>
      <c r="F2443" s="18">
        <f t="shared" ref="F2443:K2445" si="6552">F2444</f>
        <v>4382.6000000000004</v>
      </c>
      <c r="G2443" s="18">
        <f t="shared" si="6552"/>
        <v>4382.6000000000004</v>
      </c>
      <c r="H2443" s="18">
        <f t="shared" si="6552"/>
        <v>4382.6000000000004</v>
      </c>
      <c r="I2443" s="18">
        <f t="shared" si="6552"/>
        <v>-1495.5</v>
      </c>
      <c r="J2443" s="18">
        <f t="shared" si="6552"/>
        <v>-1380</v>
      </c>
      <c r="K2443" s="18">
        <f t="shared" si="6552"/>
        <v>-1256.9000000000001</v>
      </c>
      <c r="L2443" s="18">
        <f t="shared" si="6373"/>
        <v>2887.1000000000004</v>
      </c>
      <c r="M2443" s="18">
        <f t="shared" si="6374"/>
        <v>3002.6000000000004</v>
      </c>
      <c r="N2443" s="18">
        <f t="shared" si="6375"/>
        <v>3125.7000000000003</v>
      </c>
      <c r="O2443" s="18">
        <f t="shared" ref="O2443:S2445" si="6553">O2444</f>
        <v>0</v>
      </c>
      <c r="P2443" s="18">
        <f t="shared" si="6553"/>
        <v>0</v>
      </c>
      <c r="Q2443" s="18">
        <f t="shared" si="6553"/>
        <v>0</v>
      </c>
      <c r="R2443" s="18">
        <f t="shared" si="6553"/>
        <v>0</v>
      </c>
      <c r="S2443" s="18">
        <f t="shared" si="6553"/>
        <v>0</v>
      </c>
      <c r="T2443" s="18">
        <f t="shared" si="6449"/>
        <v>2887.1000000000004</v>
      </c>
      <c r="U2443" s="18">
        <f t="shared" si="6450"/>
        <v>3002.6000000000004</v>
      </c>
      <c r="V2443" s="18">
        <f t="shared" si="6451"/>
        <v>3125.7000000000003</v>
      </c>
      <c r="W2443" s="18">
        <f t="shared" ref="W2443:CD2445" si="6554">W2444</f>
        <v>0</v>
      </c>
      <c r="X2443" s="18">
        <f t="shared" si="6554"/>
        <v>0</v>
      </c>
      <c r="Y2443" s="18">
        <f t="shared" si="6554"/>
        <v>0</v>
      </c>
      <c r="Z2443" s="18">
        <f t="shared" si="6554"/>
        <v>0</v>
      </c>
      <c r="AA2443" s="18">
        <f t="shared" si="6554"/>
        <v>0</v>
      </c>
      <c r="AB2443" s="18">
        <f t="shared" si="6554"/>
        <v>0</v>
      </c>
      <c r="AC2443" s="18">
        <f t="shared" si="6422"/>
        <v>2887.1000000000004</v>
      </c>
      <c r="AD2443" s="18">
        <f t="shared" si="6423"/>
        <v>3002.6000000000004</v>
      </c>
      <c r="AE2443" s="18">
        <f t="shared" si="6424"/>
        <v>3125.7000000000003</v>
      </c>
      <c r="AF2443" s="18">
        <f t="shared" si="6554"/>
        <v>0</v>
      </c>
      <c r="AG2443" s="18">
        <f t="shared" si="6554"/>
        <v>0</v>
      </c>
      <c r="AH2443" s="18">
        <f t="shared" si="6554"/>
        <v>0</v>
      </c>
      <c r="AI2443" s="18">
        <f t="shared" si="6475"/>
        <v>2887.1000000000004</v>
      </c>
      <c r="AJ2443" s="18">
        <f t="shared" si="6476"/>
        <v>3002.6000000000004</v>
      </c>
      <c r="AK2443" s="18">
        <f t="shared" si="6477"/>
        <v>3125.7000000000003</v>
      </c>
      <c r="AL2443" s="18">
        <f t="shared" si="6554"/>
        <v>0</v>
      </c>
      <c r="AM2443" s="18">
        <f t="shared" si="6478"/>
        <v>2887.1000000000004</v>
      </c>
      <c r="AN2443" s="18">
        <f t="shared" si="6554"/>
        <v>-267.26</v>
      </c>
      <c r="AO2443" s="18">
        <f t="shared" si="6554"/>
        <v>0</v>
      </c>
      <c r="AP2443" s="18">
        <f t="shared" si="6554"/>
        <v>0</v>
      </c>
      <c r="AQ2443" s="18">
        <f t="shared" si="6387"/>
        <v>2619.84</v>
      </c>
      <c r="AR2443" s="18">
        <f t="shared" si="6388"/>
        <v>3002.6000000000004</v>
      </c>
      <c r="AS2443" s="18">
        <f t="shared" si="6389"/>
        <v>3125.7000000000003</v>
      </c>
      <c r="AT2443" s="18">
        <f t="shared" si="6554"/>
        <v>0</v>
      </c>
      <c r="AU2443" s="18">
        <f t="shared" si="6554"/>
        <v>0</v>
      </c>
      <c r="AV2443" s="18">
        <f t="shared" si="6554"/>
        <v>0</v>
      </c>
      <c r="AW2443" s="18">
        <f t="shared" si="6390"/>
        <v>2619.84</v>
      </c>
      <c r="AX2443" s="18">
        <f t="shared" si="6391"/>
        <v>3002.6000000000004</v>
      </c>
      <c r="AY2443" s="18">
        <f t="shared" si="6392"/>
        <v>3125.7000000000003</v>
      </c>
      <c r="AZ2443" s="18">
        <f t="shared" si="6554"/>
        <v>0</v>
      </c>
      <c r="BA2443" s="18">
        <f t="shared" si="6554"/>
        <v>0</v>
      </c>
      <c r="BB2443" s="18">
        <f t="shared" si="6554"/>
        <v>0</v>
      </c>
      <c r="BC2443" s="18">
        <f t="shared" si="6532"/>
        <v>2619.84</v>
      </c>
      <c r="BD2443" s="18">
        <f t="shared" si="6533"/>
        <v>3002.6000000000004</v>
      </c>
      <c r="BE2443" s="18">
        <f t="shared" si="6534"/>
        <v>3125.7000000000003</v>
      </c>
      <c r="BF2443" s="18">
        <f t="shared" si="6554"/>
        <v>0</v>
      </c>
      <c r="BG2443" s="18">
        <f t="shared" si="6554"/>
        <v>0</v>
      </c>
      <c r="BH2443" s="18">
        <f t="shared" si="6554"/>
        <v>0</v>
      </c>
      <c r="BI2443" s="18">
        <f t="shared" si="6529"/>
        <v>2619.84</v>
      </c>
      <c r="BJ2443" s="18">
        <f t="shared" si="6530"/>
        <v>3002.6000000000004</v>
      </c>
      <c r="BK2443" s="18">
        <f t="shared" si="6531"/>
        <v>3125.7000000000003</v>
      </c>
      <c r="BL2443" s="18">
        <f t="shared" si="6554"/>
        <v>0</v>
      </c>
      <c r="BM2443" s="18">
        <f t="shared" si="6554"/>
        <v>0</v>
      </c>
      <c r="BN2443" s="18">
        <f t="shared" si="6554"/>
        <v>0</v>
      </c>
      <c r="BO2443" s="18">
        <f t="shared" si="6439"/>
        <v>2619.84</v>
      </c>
      <c r="BP2443" s="18">
        <f t="shared" si="6440"/>
        <v>3002.6000000000004</v>
      </c>
      <c r="BQ2443" s="18">
        <f t="shared" si="6441"/>
        <v>3125.7000000000003</v>
      </c>
      <c r="BR2443" s="18">
        <f t="shared" si="6554"/>
        <v>0</v>
      </c>
      <c r="BS2443" s="18">
        <f t="shared" si="6554"/>
        <v>0</v>
      </c>
      <c r="BT2443" s="18">
        <f t="shared" si="6554"/>
        <v>0</v>
      </c>
      <c r="BU2443" s="18">
        <f t="shared" si="6425"/>
        <v>2619.84</v>
      </c>
      <c r="BV2443" s="18">
        <f t="shared" si="6426"/>
        <v>3002.6000000000004</v>
      </c>
      <c r="BW2443" s="18">
        <f t="shared" si="6427"/>
        <v>3125.7000000000003</v>
      </c>
      <c r="BX2443" s="18">
        <f t="shared" si="6554"/>
        <v>0</v>
      </c>
      <c r="BY2443" s="18">
        <f t="shared" si="6554"/>
        <v>0</v>
      </c>
      <c r="BZ2443" s="18">
        <f t="shared" si="6554"/>
        <v>0</v>
      </c>
      <c r="CA2443" s="18">
        <f t="shared" si="6393"/>
        <v>2619.84</v>
      </c>
      <c r="CB2443" s="18">
        <f t="shared" si="6394"/>
        <v>3002.6000000000004</v>
      </c>
      <c r="CC2443" s="18">
        <f t="shared" si="6395"/>
        <v>3125.7000000000003</v>
      </c>
      <c r="CD2443" s="18">
        <f t="shared" si="6554"/>
        <v>0</v>
      </c>
      <c r="CE2443" s="27"/>
      <c r="CF2443" s="33"/>
    </row>
    <row r="2444" spans="1:119" ht="31.2" x14ac:dyDescent="0.3">
      <c r="A2444" s="41" t="s">
        <v>417</v>
      </c>
      <c r="B2444" s="39">
        <v>200</v>
      </c>
      <c r="C2444" s="41"/>
      <c r="D2444" s="41"/>
      <c r="E2444" s="14" t="s">
        <v>551</v>
      </c>
      <c r="F2444" s="18">
        <f t="shared" si="6552"/>
        <v>4382.6000000000004</v>
      </c>
      <c r="G2444" s="18">
        <f t="shared" si="6552"/>
        <v>4382.6000000000004</v>
      </c>
      <c r="H2444" s="18">
        <f t="shared" si="6552"/>
        <v>4382.6000000000004</v>
      </c>
      <c r="I2444" s="18">
        <f t="shared" si="6552"/>
        <v>-1495.5</v>
      </c>
      <c r="J2444" s="18">
        <f t="shared" si="6552"/>
        <v>-1380</v>
      </c>
      <c r="K2444" s="18">
        <f t="shared" si="6552"/>
        <v>-1256.9000000000001</v>
      </c>
      <c r="L2444" s="18">
        <f t="shared" si="6373"/>
        <v>2887.1000000000004</v>
      </c>
      <c r="M2444" s="18">
        <f t="shared" si="6374"/>
        <v>3002.6000000000004</v>
      </c>
      <c r="N2444" s="18">
        <f t="shared" si="6375"/>
        <v>3125.7000000000003</v>
      </c>
      <c r="O2444" s="18">
        <f t="shared" si="6553"/>
        <v>0</v>
      </c>
      <c r="P2444" s="18">
        <f t="shared" si="6553"/>
        <v>0</v>
      </c>
      <c r="Q2444" s="18">
        <f t="shared" si="6553"/>
        <v>0</v>
      </c>
      <c r="R2444" s="18">
        <f t="shared" si="6553"/>
        <v>0</v>
      </c>
      <c r="S2444" s="18">
        <f t="shared" si="6553"/>
        <v>0</v>
      </c>
      <c r="T2444" s="18">
        <f t="shared" si="6449"/>
        <v>2887.1000000000004</v>
      </c>
      <c r="U2444" s="18">
        <f t="shared" si="6450"/>
        <v>3002.6000000000004</v>
      </c>
      <c r="V2444" s="18">
        <f t="shared" si="6451"/>
        <v>3125.7000000000003</v>
      </c>
      <c r="W2444" s="18">
        <f t="shared" si="6554"/>
        <v>0</v>
      </c>
      <c r="X2444" s="18">
        <f t="shared" si="6554"/>
        <v>0</v>
      </c>
      <c r="Y2444" s="18">
        <f t="shared" si="6554"/>
        <v>0</v>
      </c>
      <c r="Z2444" s="18">
        <f t="shared" si="6554"/>
        <v>0</v>
      </c>
      <c r="AA2444" s="18">
        <f t="shared" si="6554"/>
        <v>0</v>
      </c>
      <c r="AB2444" s="18">
        <f t="shared" si="6554"/>
        <v>0</v>
      </c>
      <c r="AC2444" s="18">
        <f t="shared" si="6422"/>
        <v>2887.1000000000004</v>
      </c>
      <c r="AD2444" s="18">
        <f t="shared" si="6423"/>
        <v>3002.6000000000004</v>
      </c>
      <c r="AE2444" s="18">
        <f t="shared" si="6424"/>
        <v>3125.7000000000003</v>
      </c>
      <c r="AF2444" s="18">
        <f t="shared" si="6554"/>
        <v>0</v>
      </c>
      <c r="AG2444" s="18">
        <f t="shared" si="6554"/>
        <v>0</v>
      </c>
      <c r="AH2444" s="18">
        <f t="shared" si="6554"/>
        <v>0</v>
      </c>
      <c r="AI2444" s="18">
        <f t="shared" si="6475"/>
        <v>2887.1000000000004</v>
      </c>
      <c r="AJ2444" s="18">
        <f t="shared" si="6476"/>
        <v>3002.6000000000004</v>
      </c>
      <c r="AK2444" s="18">
        <f t="shared" si="6477"/>
        <v>3125.7000000000003</v>
      </c>
      <c r="AL2444" s="18">
        <f t="shared" si="6554"/>
        <v>0</v>
      </c>
      <c r="AM2444" s="18">
        <f t="shared" si="6478"/>
        <v>2887.1000000000004</v>
      </c>
      <c r="AN2444" s="18">
        <f t="shared" si="6554"/>
        <v>-267.26</v>
      </c>
      <c r="AO2444" s="18">
        <f t="shared" si="6554"/>
        <v>0</v>
      </c>
      <c r="AP2444" s="18">
        <f t="shared" si="6554"/>
        <v>0</v>
      </c>
      <c r="AQ2444" s="18">
        <f t="shared" si="6387"/>
        <v>2619.84</v>
      </c>
      <c r="AR2444" s="18">
        <f t="shared" si="6388"/>
        <v>3002.6000000000004</v>
      </c>
      <c r="AS2444" s="18">
        <f t="shared" si="6389"/>
        <v>3125.7000000000003</v>
      </c>
      <c r="AT2444" s="18">
        <f t="shared" si="6554"/>
        <v>0</v>
      </c>
      <c r="AU2444" s="18">
        <f t="shared" si="6554"/>
        <v>0</v>
      </c>
      <c r="AV2444" s="18">
        <f t="shared" si="6554"/>
        <v>0</v>
      </c>
      <c r="AW2444" s="18">
        <f t="shared" si="6390"/>
        <v>2619.84</v>
      </c>
      <c r="AX2444" s="18">
        <f t="shared" si="6391"/>
        <v>3002.6000000000004</v>
      </c>
      <c r="AY2444" s="18">
        <f t="shared" si="6392"/>
        <v>3125.7000000000003</v>
      </c>
      <c r="AZ2444" s="18">
        <f t="shared" si="6554"/>
        <v>0</v>
      </c>
      <c r="BA2444" s="18">
        <f t="shared" si="6554"/>
        <v>0</v>
      </c>
      <c r="BB2444" s="18">
        <f t="shared" si="6554"/>
        <v>0</v>
      </c>
      <c r="BC2444" s="18">
        <f t="shared" si="6532"/>
        <v>2619.84</v>
      </c>
      <c r="BD2444" s="18">
        <f t="shared" si="6533"/>
        <v>3002.6000000000004</v>
      </c>
      <c r="BE2444" s="18">
        <f t="shared" si="6534"/>
        <v>3125.7000000000003</v>
      </c>
      <c r="BF2444" s="18">
        <f t="shared" si="6554"/>
        <v>0</v>
      </c>
      <c r="BG2444" s="18">
        <f t="shared" si="6554"/>
        <v>0</v>
      </c>
      <c r="BH2444" s="18">
        <f t="shared" si="6554"/>
        <v>0</v>
      </c>
      <c r="BI2444" s="18">
        <f t="shared" si="6529"/>
        <v>2619.84</v>
      </c>
      <c r="BJ2444" s="18">
        <f t="shared" si="6530"/>
        <v>3002.6000000000004</v>
      </c>
      <c r="BK2444" s="18">
        <f t="shared" si="6531"/>
        <v>3125.7000000000003</v>
      </c>
      <c r="BL2444" s="18">
        <f t="shared" si="6554"/>
        <v>0</v>
      </c>
      <c r="BM2444" s="18">
        <f t="shared" si="6554"/>
        <v>0</v>
      </c>
      <c r="BN2444" s="18">
        <f t="shared" si="6554"/>
        <v>0</v>
      </c>
      <c r="BO2444" s="18">
        <f t="shared" si="6439"/>
        <v>2619.84</v>
      </c>
      <c r="BP2444" s="18">
        <f t="shared" si="6440"/>
        <v>3002.6000000000004</v>
      </c>
      <c r="BQ2444" s="18">
        <f t="shared" si="6441"/>
        <v>3125.7000000000003</v>
      </c>
      <c r="BR2444" s="18">
        <f t="shared" si="6554"/>
        <v>0</v>
      </c>
      <c r="BS2444" s="18">
        <f t="shared" si="6554"/>
        <v>0</v>
      </c>
      <c r="BT2444" s="18">
        <f t="shared" si="6554"/>
        <v>0</v>
      </c>
      <c r="BU2444" s="18">
        <f t="shared" si="6425"/>
        <v>2619.84</v>
      </c>
      <c r="BV2444" s="18">
        <f t="shared" si="6426"/>
        <v>3002.6000000000004</v>
      </c>
      <c r="BW2444" s="18">
        <f t="shared" si="6427"/>
        <v>3125.7000000000003</v>
      </c>
      <c r="BX2444" s="18">
        <f t="shared" si="6554"/>
        <v>0</v>
      </c>
      <c r="BY2444" s="18">
        <f t="shared" si="6554"/>
        <v>0</v>
      </c>
      <c r="BZ2444" s="18">
        <f t="shared" si="6554"/>
        <v>0</v>
      </c>
      <c r="CA2444" s="18">
        <f t="shared" si="6393"/>
        <v>2619.84</v>
      </c>
      <c r="CB2444" s="18">
        <f t="shared" si="6394"/>
        <v>3002.6000000000004</v>
      </c>
      <c r="CC2444" s="18">
        <f t="shared" si="6395"/>
        <v>3125.7000000000003</v>
      </c>
      <c r="CD2444" s="18">
        <f t="shared" si="6554"/>
        <v>0</v>
      </c>
      <c r="CE2444" s="27"/>
      <c r="CF2444" s="33"/>
    </row>
    <row r="2445" spans="1:119" ht="46.8" x14ac:dyDescent="0.3">
      <c r="A2445" s="41" t="s">
        <v>417</v>
      </c>
      <c r="B2445" s="39">
        <v>240</v>
      </c>
      <c r="C2445" s="41"/>
      <c r="D2445" s="41"/>
      <c r="E2445" s="14" t="s">
        <v>559</v>
      </c>
      <c r="F2445" s="18">
        <f t="shared" si="6552"/>
        <v>4382.6000000000004</v>
      </c>
      <c r="G2445" s="18">
        <f t="shared" si="6552"/>
        <v>4382.6000000000004</v>
      </c>
      <c r="H2445" s="18">
        <f t="shared" si="6552"/>
        <v>4382.6000000000004</v>
      </c>
      <c r="I2445" s="18">
        <f t="shared" si="6552"/>
        <v>-1495.5</v>
      </c>
      <c r="J2445" s="18">
        <f t="shared" si="6552"/>
        <v>-1380</v>
      </c>
      <c r="K2445" s="18">
        <f t="shared" si="6552"/>
        <v>-1256.9000000000001</v>
      </c>
      <c r="L2445" s="18">
        <f t="shared" si="6373"/>
        <v>2887.1000000000004</v>
      </c>
      <c r="M2445" s="18">
        <f t="shared" si="6374"/>
        <v>3002.6000000000004</v>
      </c>
      <c r="N2445" s="18">
        <f t="shared" si="6375"/>
        <v>3125.7000000000003</v>
      </c>
      <c r="O2445" s="18">
        <f t="shared" si="6553"/>
        <v>0</v>
      </c>
      <c r="P2445" s="18">
        <f t="shared" si="6553"/>
        <v>0</v>
      </c>
      <c r="Q2445" s="18">
        <f t="shared" si="6553"/>
        <v>0</v>
      </c>
      <c r="R2445" s="18">
        <f t="shared" si="6553"/>
        <v>0</v>
      </c>
      <c r="S2445" s="18">
        <f t="shared" si="6553"/>
        <v>0</v>
      </c>
      <c r="T2445" s="18">
        <f t="shared" si="6449"/>
        <v>2887.1000000000004</v>
      </c>
      <c r="U2445" s="18">
        <f t="shared" si="6450"/>
        <v>3002.6000000000004</v>
      </c>
      <c r="V2445" s="18">
        <f t="shared" si="6451"/>
        <v>3125.7000000000003</v>
      </c>
      <c r="W2445" s="18">
        <f t="shared" si="6554"/>
        <v>0</v>
      </c>
      <c r="X2445" s="18">
        <f t="shared" si="6554"/>
        <v>0</v>
      </c>
      <c r="Y2445" s="18">
        <f t="shared" si="6554"/>
        <v>0</v>
      </c>
      <c r="Z2445" s="18">
        <f t="shared" si="6554"/>
        <v>0</v>
      </c>
      <c r="AA2445" s="18">
        <f t="shared" si="6554"/>
        <v>0</v>
      </c>
      <c r="AB2445" s="18">
        <f t="shared" si="6554"/>
        <v>0</v>
      </c>
      <c r="AC2445" s="18">
        <f t="shared" si="6422"/>
        <v>2887.1000000000004</v>
      </c>
      <c r="AD2445" s="18">
        <f t="shared" si="6423"/>
        <v>3002.6000000000004</v>
      </c>
      <c r="AE2445" s="18">
        <f t="shared" si="6424"/>
        <v>3125.7000000000003</v>
      </c>
      <c r="AF2445" s="18">
        <f t="shared" si="6554"/>
        <v>0</v>
      </c>
      <c r="AG2445" s="18">
        <f t="shared" si="6554"/>
        <v>0</v>
      </c>
      <c r="AH2445" s="18">
        <f t="shared" si="6554"/>
        <v>0</v>
      </c>
      <c r="AI2445" s="18">
        <f t="shared" si="6475"/>
        <v>2887.1000000000004</v>
      </c>
      <c r="AJ2445" s="18">
        <f t="shared" si="6476"/>
        <v>3002.6000000000004</v>
      </c>
      <c r="AK2445" s="18">
        <f t="shared" si="6477"/>
        <v>3125.7000000000003</v>
      </c>
      <c r="AL2445" s="18">
        <f t="shared" si="6554"/>
        <v>0</v>
      </c>
      <c r="AM2445" s="18">
        <f t="shared" si="6478"/>
        <v>2887.1000000000004</v>
      </c>
      <c r="AN2445" s="18">
        <f t="shared" si="6554"/>
        <v>-267.26</v>
      </c>
      <c r="AO2445" s="18">
        <f t="shared" si="6554"/>
        <v>0</v>
      </c>
      <c r="AP2445" s="18">
        <f t="shared" si="6554"/>
        <v>0</v>
      </c>
      <c r="AQ2445" s="18">
        <f t="shared" si="6387"/>
        <v>2619.84</v>
      </c>
      <c r="AR2445" s="18">
        <f t="shared" si="6388"/>
        <v>3002.6000000000004</v>
      </c>
      <c r="AS2445" s="18">
        <f t="shared" si="6389"/>
        <v>3125.7000000000003</v>
      </c>
      <c r="AT2445" s="18">
        <f t="shared" si="6554"/>
        <v>0</v>
      </c>
      <c r="AU2445" s="18">
        <f t="shared" si="6554"/>
        <v>0</v>
      </c>
      <c r="AV2445" s="18">
        <f t="shared" si="6554"/>
        <v>0</v>
      </c>
      <c r="AW2445" s="18">
        <f t="shared" si="6390"/>
        <v>2619.84</v>
      </c>
      <c r="AX2445" s="18">
        <f t="shared" si="6391"/>
        <v>3002.6000000000004</v>
      </c>
      <c r="AY2445" s="18">
        <f t="shared" si="6392"/>
        <v>3125.7000000000003</v>
      </c>
      <c r="AZ2445" s="18">
        <f t="shared" si="6554"/>
        <v>0</v>
      </c>
      <c r="BA2445" s="18">
        <f t="shared" si="6554"/>
        <v>0</v>
      </c>
      <c r="BB2445" s="18">
        <f t="shared" si="6554"/>
        <v>0</v>
      </c>
      <c r="BC2445" s="18">
        <f t="shared" si="6532"/>
        <v>2619.84</v>
      </c>
      <c r="BD2445" s="18">
        <f t="shared" si="6533"/>
        <v>3002.6000000000004</v>
      </c>
      <c r="BE2445" s="18">
        <f t="shared" si="6534"/>
        <v>3125.7000000000003</v>
      </c>
      <c r="BF2445" s="18">
        <f t="shared" si="6554"/>
        <v>0</v>
      </c>
      <c r="BG2445" s="18">
        <f t="shared" si="6554"/>
        <v>0</v>
      </c>
      <c r="BH2445" s="18">
        <f t="shared" si="6554"/>
        <v>0</v>
      </c>
      <c r="BI2445" s="18">
        <f t="shared" si="6529"/>
        <v>2619.84</v>
      </c>
      <c r="BJ2445" s="18">
        <f t="shared" si="6530"/>
        <v>3002.6000000000004</v>
      </c>
      <c r="BK2445" s="18">
        <f t="shared" si="6531"/>
        <v>3125.7000000000003</v>
      </c>
      <c r="BL2445" s="18">
        <f t="shared" si="6554"/>
        <v>0</v>
      </c>
      <c r="BM2445" s="18">
        <f t="shared" si="6554"/>
        <v>0</v>
      </c>
      <c r="BN2445" s="18">
        <f t="shared" si="6554"/>
        <v>0</v>
      </c>
      <c r="BO2445" s="18">
        <f t="shared" si="6439"/>
        <v>2619.84</v>
      </c>
      <c r="BP2445" s="18">
        <f t="shared" si="6440"/>
        <v>3002.6000000000004</v>
      </c>
      <c r="BQ2445" s="18">
        <f t="shared" si="6441"/>
        <v>3125.7000000000003</v>
      </c>
      <c r="BR2445" s="18">
        <f t="shared" si="6554"/>
        <v>0</v>
      </c>
      <c r="BS2445" s="18">
        <f t="shared" si="6554"/>
        <v>0</v>
      </c>
      <c r="BT2445" s="18">
        <f t="shared" si="6554"/>
        <v>0</v>
      </c>
      <c r="BU2445" s="18">
        <f t="shared" si="6425"/>
        <v>2619.84</v>
      </c>
      <c r="BV2445" s="18">
        <f t="shared" si="6426"/>
        <v>3002.6000000000004</v>
      </c>
      <c r="BW2445" s="18">
        <f t="shared" si="6427"/>
        <v>3125.7000000000003</v>
      </c>
      <c r="BX2445" s="18">
        <f t="shared" si="6554"/>
        <v>0</v>
      </c>
      <c r="BY2445" s="18">
        <f t="shared" si="6554"/>
        <v>0</v>
      </c>
      <c r="BZ2445" s="18">
        <f t="shared" si="6554"/>
        <v>0</v>
      </c>
      <c r="CA2445" s="18">
        <f t="shared" si="6393"/>
        <v>2619.84</v>
      </c>
      <c r="CB2445" s="18">
        <f t="shared" si="6394"/>
        <v>3002.6000000000004</v>
      </c>
      <c r="CC2445" s="18">
        <f t="shared" si="6395"/>
        <v>3125.7000000000003</v>
      </c>
      <c r="CD2445" s="18">
        <f t="shared" si="6554"/>
        <v>0</v>
      </c>
      <c r="CE2445" s="27"/>
      <c r="CF2445" s="33"/>
    </row>
    <row r="2446" spans="1:119" ht="31.2" x14ac:dyDescent="0.3">
      <c r="A2446" s="41" t="s">
        <v>417</v>
      </c>
      <c r="B2446" s="39">
        <v>240</v>
      </c>
      <c r="C2446" s="41" t="s">
        <v>149</v>
      </c>
      <c r="D2446" s="41" t="s">
        <v>244</v>
      </c>
      <c r="E2446" s="14" t="s">
        <v>524</v>
      </c>
      <c r="F2446" s="18">
        <v>4382.6000000000004</v>
      </c>
      <c r="G2446" s="18">
        <v>4382.6000000000004</v>
      </c>
      <c r="H2446" s="18">
        <v>4382.6000000000004</v>
      </c>
      <c r="I2446" s="18">
        <v>-1495.5</v>
      </c>
      <c r="J2446" s="18">
        <v>-1380</v>
      </c>
      <c r="K2446" s="18">
        <v>-1256.9000000000001</v>
      </c>
      <c r="L2446" s="18">
        <f t="shared" si="6373"/>
        <v>2887.1000000000004</v>
      </c>
      <c r="M2446" s="18">
        <f t="shared" si="6374"/>
        <v>3002.6000000000004</v>
      </c>
      <c r="N2446" s="18">
        <f t="shared" si="6375"/>
        <v>3125.7000000000003</v>
      </c>
      <c r="O2446" s="18"/>
      <c r="P2446" s="18"/>
      <c r="Q2446" s="18"/>
      <c r="R2446" s="18"/>
      <c r="S2446" s="18"/>
      <c r="T2446" s="18">
        <f t="shared" si="6449"/>
        <v>2887.1000000000004</v>
      </c>
      <c r="U2446" s="18">
        <f t="shared" si="6450"/>
        <v>3002.6000000000004</v>
      </c>
      <c r="V2446" s="18">
        <f t="shared" si="6451"/>
        <v>3125.7000000000003</v>
      </c>
      <c r="W2446" s="18"/>
      <c r="X2446" s="18"/>
      <c r="Y2446" s="18"/>
      <c r="Z2446" s="18"/>
      <c r="AA2446" s="18"/>
      <c r="AB2446" s="18"/>
      <c r="AC2446" s="18">
        <f t="shared" si="6422"/>
        <v>2887.1000000000004</v>
      </c>
      <c r="AD2446" s="18">
        <f t="shared" si="6423"/>
        <v>3002.6000000000004</v>
      </c>
      <c r="AE2446" s="18">
        <f t="shared" si="6424"/>
        <v>3125.7000000000003</v>
      </c>
      <c r="AF2446" s="18"/>
      <c r="AG2446" s="18"/>
      <c r="AH2446" s="18"/>
      <c r="AI2446" s="18">
        <f t="shared" si="6475"/>
        <v>2887.1000000000004</v>
      </c>
      <c r="AJ2446" s="18">
        <f t="shared" si="6476"/>
        <v>3002.6000000000004</v>
      </c>
      <c r="AK2446" s="18">
        <f t="shared" si="6477"/>
        <v>3125.7000000000003</v>
      </c>
      <c r="AL2446" s="18"/>
      <c r="AM2446" s="18">
        <f t="shared" si="6478"/>
        <v>2887.1000000000004</v>
      </c>
      <c r="AN2446" s="18">
        <v>-267.26</v>
      </c>
      <c r="AO2446" s="18"/>
      <c r="AP2446" s="18"/>
      <c r="AQ2446" s="18">
        <f t="shared" si="6387"/>
        <v>2619.84</v>
      </c>
      <c r="AR2446" s="18">
        <f t="shared" si="6388"/>
        <v>3002.6000000000004</v>
      </c>
      <c r="AS2446" s="18">
        <f t="shared" si="6389"/>
        <v>3125.7000000000003</v>
      </c>
      <c r="AT2446" s="18"/>
      <c r="AU2446" s="18"/>
      <c r="AV2446" s="18"/>
      <c r="AW2446" s="18">
        <f t="shared" si="6390"/>
        <v>2619.84</v>
      </c>
      <c r="AX2446" s="18">
        <f t="shared" si="6391"/>
        <v>3002.6000000000004</v>
      </c>
      <c r="AY2446" s="18">
        <f t="shared" si="6392"/>
        <v>3125.7000000000003</v>
      </c>
      <c r="AZ2446" s="18"/>
      <c r="BA2446" s="18"/>
      <c r="BB2446" s="18"/>
      <c r="BC2446" s="18">
        <f t="shared" si="6532"/>
        <v>2619.84</v>
      </c>
      <c r="BD2446" s="18">
        <f t="shared" si="6533"/>
        <v>3002.6000000000004</v>
      </c>
      <c r="BE2446" s="18">
        <f t="shared" si="6534"/>
        <v>3125.7000000000003</v>
      </c>
      <c r="BF2446" s="18"/>
      <c r="BG2446" s="18"/>
      <c r="BH2446" s="18"/>
      <c r="BI2446" s="18">
        <f t="shared" si="6529"/>
        <v>2619.84</v>
      </c>
      <c r="BJ2446" s="18">
        <f t="shared" si="6530"/>
        <v>3002.6000000000004</v>
      </c>
      <c r="BK2446" s="18">
        <f t="shared" si="6531"/>
        <v>3125.7000000000003</v>
      </c>
      <c r="BL2446" s="18"/>
      <c r="BM2446" s="18"/>
      <c r="BN2446" s="18"/>
      <c r="BO2446" s="18">
        <f t="shared" si="6439"/>
        <v>2619.84</v>
      </c>
      <c r="BP2446" s="18">
        <f t="shared" si="6440"/>
        <v>3002.6000000000004</v>
      </c>
      <c r="BQ2446" s="18">
        <f t="shared" si="6441"/>
        <v>3125.7000000000003</v>
      </c>
      <c r="BR2446" s="18"/>
      <c r="BS2446" s="18"/>
      <c r="BT2446" s="18"/>
      <c r="BU2446" s="18">
        <f t="shared" si="6425"/>
        <v>2619.84</v>
      </c>
      <c r="BV2446" s="18">
        <f t="shared" si="6426"/>
        <v>3002.6000000000004</v>
      </c>
      <c r="BW2446" s="18">
        <f t="shared" si="6427"/>
        <v>3125.7000000000003</v>
      </c>
      <c r="BX2446" s="18"/>
      <c r="BY2446" s="18"/>
      <c r="BZ2446" s="18"/>
      <c r="CA2446" s="18">
        <f t="shared" si="6393"/>
        <v>2619.84</v>
      </c>
      <c r="CB2446" s="18">
        <f t="shared" si="6394"/>
        <v>3002.6000000000004</v>
      </c>
      <c r="CC2446" s="18">
        <f t="shared" si="6395"/>
        <v>3125.7000000000003</v>
      </c>
      <c r="CD2446" s="18"/>
      <c r="CE2446" s="27"/>
      <c r="CF2446" s="33">
        <v>80</v>
      </c>
    </row>
    <row r="2447" spans="1:119" ht="46.8" x14ac:dyDescent="0.3">
      <c r="A2447" s="41" t="s">
        <v>418</v>
      </c>
      <c r="B2447" s="39"/>
      <c r="C2447" s="41"/>
      <c r="D2447" s="41"/>
      <c r="E2447" s="14" t="s">
        <v>734</v>
      </c>
      <c r="F2447" s="18">
        <f t="shared" ref="F2447:K2449" si="6555">F2448</f>
        <v>5812</v>
      </c>
      <c r="G2447" s="18">
        <f t="shared" si="6555"/>
        <v>8152.5</v>
      </c>
      <c r="H2447" s="18">
        <f t="shared" si="6555"/>
        <v>8152.5</v>
      </c>
      <c r="I2447" s="18">
        <f t="shared" si="6555"/>
        <v>0</v>
      </c>
      <c r="J2447" s="18">
        <f t="shared" si="6555"/>
        <v>0</v>
      </c>
      <c r="K2447" s="18">
        <f t="shared" si="6555"/>
        <v>0</v>
      </c>
      <c r="L2447" s="18">
        <f t="shared" si="6373"/>
        <v>5812</v>
      </c>
      <c r="M2447" s="18">
        <f t="shared" si="6374"/>
        <v>8152.5</v>
      </c>
      <c r="N2447" s="18">
        <f t="shared" si="6375"/>
        <v>8152.5</v>
      </c>
      <c r="O2447" s="18">
        <f t="shared" ref="O2447:S2449" si="6556">O2448</f>
        <v>0</v>
      </c>
      <c r="P2447" s="18">
        <f t="shared" si="6556"/>
        <v>0</v>
      </c>
      <c r="Q2447" s="18">
        <f t="shared" si="6556"/>
        <v>0</v>
      </c>
      <c r="R2447" s="18">
        <f t="shared" si="6556"/>
        <v>0</v>
      </c>
      <c r="S2447" s="18">
        <f t="shared" si="6556"/>
        <v>0</v>
      </c>
      <c r="T2447" s="18">
        <f t="shared" si="6449"/>
        <v>5812</v>
      </c>
      <c r="U2447" s="18">
        <f t="shared" si="6450"/>
        <v>8152.5</v>
      </c>
      <c r="V2447" s="18">
        <f t="shared" si="6451"/>
        <v>8152.5</v>
      </c>
      <c r="W2447" s="18">
        <f t="shared" ref="W2447:CD2449" si="6557">W2448</f>
        <v>0</v>
      </c>
      <c r="X2447" s="18">
        <f t="shared" si="6557"/>
        <v>0</v>
      </c>
      <c r="Y2447" s="18">
        <f t="shared" si="6557"/>
        <v>0</v>
      </c>
      <c r="Z2447" s="18">
        <f t="shared" si="6557"/>
        <v>0</v>
      </c>
      <c r="AA2447" s="18">
        <f t="shared" si="6557"/>
        <v>0</v>
      </c>
      <c r="AB2447" s="18">
        <f t="shared" si="6557"/>
        <v>0</v>
      </c>
      <c r="AC2447" s="18">
        <f t="shared" si="6422"/>
        <v>5812</v>
      </c>
      <c r="AD2447" s="18">
        <f t="shared" si="6423"/>
        <v>8152.5</v>
      </c>
      <c r="AE2447" s="18">
        <f t="shared" si="6424"/>
        <v>8152.5</v>
      </c>
      <c r="AF2447" s="18">
        <f t="shared" si="6557"/>
        <v>0</v>
      </c>
      <c r="AG2447" s="18">
        <f t="shared" si="6557"/>
        <v>0</v>
      </c>
      <c r="AH2447" s="18">
        <f t="shared" si="6557"/>
        <v>0</v>
      </c>
      <c r="AI2447" s="18">
        <f t="shared" si="6475"/>
        <v>5812</v>
      </c>
      <c r="AJ2447" s="18">
        <f t="shared" si="6476"/>
        <v>8152.5</v>
      </c>
      <c r="AK2447" s="18">
        <f t="shared" si="6477"/>
        <v>8152.5</v>
      </c>
      <c r="AL2447" s="18">
        <f t="shared" si="6557"/>
        <v>0</v>
      </c>
      <c r="AM2447" s="18">
        <f t="shared" si="6478"/>
        <v>5812</v>
      </c>
      <c r="AN2447" s="18">
        <f t="shared" si="6557"/>
        <v>0</v>
      </c>
      <c r="AO2447" s="18">
        <f t="shared" si="6557"/>
        <v>0</v>
      </c>
      <c r="AP2447" s="18">
        <f t="shared" si="6557"/>
        <v>0</v>
      </c>
      <c r="AQ2447" s="18">
        <f t="shared" si="6387"/>
        <v>5812</v>
      </c>
      <c r="AR2447" s="18">
        <f t="shared" si="6388"/>
        <v>8152.5</v>
      </c>
      <c r="AS2447" s="18">
        <f t="shared" si="6389"/>
        <v>8152.5</v>
      </c>
      <c r="AT2447" s="18">
        <f t="shared" si="6557"/>
        <v>0</v>
      </c>
      <c r="AU2447" s="18">
        <f t="shared" si="6557"/>
        <v>0</v>
      </c>
      <c r="AV2447" s="18">
        <f t="shared" si="6557"/>
        <v>0</v>
      </c>
      <c r="AW2447" s="18">
        <f t="shared" si="6390"/>
        <v>5812</v>
      </c>
      <c r="AX2447" s="18">
        <f t="shared" si="6391"/>
        <v>8152.5</v>
      </c>
      <c r="AY2447" s="18">
        <f t="shared" si="6392"/>
        <v>8152.5</v>
      </c>
      <c r="AZ2447" s="18">
        <f t="shared" si="6557"/>
        <v>0</v>
      </c>
      <c r="BA2447" s="18">
        <f t="shared" si="6557"/>
        <v>0</v>
      </c>
      <c r="BB2447" s="18">
        <f t="shared" si="6557"/>
        <v>0</v>
      </c>
      <c r="BC2447" s="18">
        <f t="shared" si="6532"/>
        <v>5812</v>
      </c>
      <c r="BD2447" s="18">
        <f t="shared" si="6533"/>
        <v>8152.5</v>
      </c>
      <c r="BE2447" s="18">
        <f t="shared" si="6534"/>
        <v>8152.5</v>
      </c>
      <c r="BF2447" s="18">
        <f t="shared" si="6557"/>
        <v>0</v>
      </c>
      <c r="BG2447" s="18">
        <f t="shared" si="6557"/>
        <v>0</v>
      </c>
      <c r="BH2447" s="18">
        <f t="shared" si="6557"/>
        <v>0</v>
      </c>
      <c r="BI2447" s="18">
        <f t="shared" si="6529"/>
        <v>5812</v>
      </c>
      <c r="BJ2447" s="18">
        <f t="shared" si="6530"/>
        <v>8152.5</v>
      </c>
      <c r="BK2447" s="18">
        <f t="shared" si="6531"/>
        <v>8152.5</v>
      </c>
      <c r="BL2447" s="18">
        <f t="shared" si="6557"/>
        <v>0</v>
      </c>
      <c r="BM2447" s="18">
        <f t="shared" si="6557"/>
        <v>0</v>
      </c>
      <c r="BN2447" s="18">
        <f t="shared" si="6557"/>
        <v>0</v>
      </c>
      <c r="BO2447" s="18">
        <f t="shared" si="6439"/>
        <v>5812</v>
      </c>
      <c r="BP2447" s="18">
        <f t="shared" si="6440"/>
        <v>8152.5</v>
      </c>
      <c r="BQ2447" s="18">
        <f t="shared" si="6441"/>
        <v>8152.5</v>
      </c>
      <c r="BR2447" s="18">
        <f t="shared" si="6557"/>
        <v>0</v>
      </c>
      <c r="BS2447" s="18">
        <f t="shared" si="6557"/>
        <v>0</v>
      </c>
      <c r="BT2447" s="18">
        <f t="shared" si="6557"/>
        <v>0</v>
      </c>
      <c r="BU2447" s="18">
        <f t="shared" si="6425"/>
        <v>5812</v>
      </c>
      <c r="BV2447" s="18">
        <f t="shared" si="6426"/>
        <v>8152.5</v>
      </c>
      <c r="BW2447" s="18">
        <f t="shared" si="6427"/>
        <v>8152.5</v>
      </c>
      <c r="BX2447" s="18">
        <f t="shared" si="6557"/>
        <v>0</v>
      </c>
      <c r="BY2447" s="18">
        <f t="shared" si="6557"/>
        <v>0</v>
      </c>
      <c r="BZ2447" s="18">
        <f t="shared" si="6557"/>
        <v>0</v>
      </c>
      <c r="CA2447" s="18">
        <f t="shared" si="6393"/>
        <v>5812</v>
      </c>
      <c r="CB2447" s="18">
        <f t="shared" si="6394"/>
        <v>8152.5</v>
      </c>
      <c r="CC2447" s="18">
        <f t="shared" si="6395"/>
        <v>8152.5</v>
      </c>
      <c r="CD2447" s="18">
        <f t="shared" si="6557"/>
        <v>0</v>
      </c>
      <c r="CE2447" s="27"/>
      <c r="CF2447" s="33"/>
    </row>
    <row r="2448" spans="1:119" ht="31.2" x14ac:dyDescent="0.3">
      <c r="A2448" s="41" t="s">
        <v>418</v>
      </c>
      <c r="B2448" s="39">
        <v>200</v>
      </c>
      <c r="C2448" s="41"/>
      <c r="D2448" s="41"/>
      <c r="E2448" s="14" t="s">
        <v>551</v>
      </c>
      <c r="F2448" s="18">
        <f t="shared" si="6555"/>
        <v>5812</v>
      </c>
      <c r="G2448" s="18">
        <f t="shared" si="6555"/>
        <v>8152.5</v>
      </c>
      <c r="H2448" s="18">
        <f t="shared" si="6555"/>
        <v>8152.5</v>
      </c>
      <c r="I2448" s="18">
        <f t="shared" si="6555"/>
        <v>0</v>
      </c>
      <c r="J2448" s="18">
        <f t="shared" si="6555"/>
        <v>0</v>
      </c>
      <c r="K2448" s="18">
        <f t="shared" si="6555"/>
        <v>0</v>
      </c>
      <c r="L2448" s="18">
        <f t="shared" ref="L2448:L2523" si="6558">F2448+I2448</f>
        <v>5812</v>
      </c>
      <c r="M2448" s="18">
        <f t="shared" ref="M2448:M2523" si="6559">G2448+J2448</f>
        <v>8152.5</v>
      </c>
      <c r="N2448" s="18">
        <f t="shared" ref="N2448:N2523" si="6560">H2448+K2448</f>
        <v>8152.5</v>
      </c>
      <c r="O2448" s="18">
        <f t="shared" si="6556"/>
        <v>0</v>
      </c>
      <c r="P2448" s="18">
        <f t="shared" si="6556"/>
        <v>0</v>
      </c>
      <c r="Q2448" s="18">
        <f t="shared" si="6556"/>
        <v>0</v>
      </c>
      <c r="R2448" s="18">
        <f t="shared" si="6556"/>
        <v>0</v>
      </c>
      <c r="S2448" s="18">
        <f t="shared" si="6556"/>
        <v>0</v>
      </c>
      <c r="T2448" s="18">
        <f t="shared" si="6449"/>
        <v>5812</v>
      </c>
      <c r="U2448" s="18">
        <f t="shared" si="6450"/>
        <v>8152.5</v>
      </c>
      <c r="V2448" s="18">
        <f t="shared" si="6451"/>
        <v>8152.5</v>
      </c>
      <c r="W2448" s="18">
        <f t="shared" si="6557"/>
        <v>0</v>
      </c>
      <c r="X2448" s="18">
        <f t="shared" si="6557"/>
        <v>0</v>
      </c>
      <c r="Y2448" s="18">
        <f t="shared" si="6557"/>
        <v>0</v>
      </c>
      <c r="Z2448" s="18">
        <f t="shared" si="6557"/>
        <v>0</v>
      </c>
      <c r="AA2448" s="18">
        <f t="shared" si="6557"/>
        <v>0</v>
      </c>
      <c r="AB2448" s="18">
        <f t="shared" si="6557"/>
        <v>0</v>
      </c>
      <c r="AC2448" s="18">
        <f t="shared" si="6422"/>
        <v>5812</v>
      </c>
      <c r="AD2448" s="18">
        <f t="shared" si="6423"/>
        <v>8152.5</v>
      </c>
      <c r="AE2448" s="18">
        <f t="shared" si="6424"/>
        <v>8152.5</v>
      </c>
      <c r="AF2448" s="18">
        <f t="shared" si="6557"/>
        <v>0</v>
      </c>
      <c r="AG2448" s="18">
        <f t="shared" si="6557"/>
        <v>0</v>
      </c>
      <c r="AH2448" s="18">
        <f t="shared" si="6557"/>
        <v>0</v>
      </c>
      <c r="AI2448" s="18">
        <f t="shared" si="6475"/>
        <v>5812</v>
      </c>
      <c r="AJ2448" s="18">
        <f t="shared" si="6476"/>
        <v>8152.5</v>
      </c>
      <c r="AK2448" s="18">
        <f t="shared" si="6477"/>
        <v>8152.5</v>
      </c>
      <c r="AL2448" s="18">
        <f t="shared" si="6557"/>
        <v>0</v>
      </c>
      <c r="AM2448" s="18">
        <f t="shared" si="6478"/>
        <v>5812</v>
      </c>
      <c r="AN2448" s="18">
        <f t="shared" si="6557"/>
        <v>0</v>
      </c>
      <c r="AO2448" s="18">
        <f t="shared" si="6557"/>
        <v>0</v>
      </c>
      <c r="AP2448" s="18">
        <f t="shared" si="6557"/>
        <v>0</v>
      </c>
      <c r="AQ2448" s="18">
        <f t="shared" ref="AQ2448:AQ2515" si="6561">AM2448+AN2448</f>
        <v>5812</v>
      </c>
      <c r="AR2448" s="18">
        <f t="shared" ref="AR2448:AR2515" si="6562">AJ2448+AO2448</f>
        <v>8152.5</v>
      </c>
      <c r="AS2448" s="18">
        <f t="shared" ref="AS2448:AS2515" si="6563">AK2448+AP2448</f>
        <v>8152.5</v>
      </c>
      <c r="AT2448" s="18">
        <f t="shared" si="6557"/>
        <v>0</v>
      </c>
      <c r="AU2448" s="18">
        <f t="shared" si="6557"/>
        <v>0</v>
      </c>
      <c r="AV2448" s="18">
        <f t="shared" si="6557"/>
        <v>0</v>
      </c>
      <c r="AW2448" s="18">
        <f t="shared" ref="AW2448:AW2515" si="6564">AQ2448+AT2448</f>
        <v>5812</v>
      </c>
      <c r="AX2448" s="18">
        <f t="shared" ref="AX2448:AX2515" si="6565">AR2448+AU2448</f>
        <v>8152.5</v>
      </c>
      <c r="AY2448" s="18">
        <f t="shared" ref="AY2448:AY2515" si="6566">AS2448+AV2448</f>
        <v>8152.5</v>
      </c>
      <c r="AZ2448" s="18">
        <f t="shared" si="6557"/>
        <v>0</v>
      </c>
      <c r="BA2448" s="18">
        <f t="shared" si="6557"/>
        <v>0</v>
      </c>
      <c r="BB2448" s="18">
        <f t="shared" si="6557"/>
        <v>0</v>
      </c>
      <c r="BC2448" s="18">
        <f t="shared" si="6532"/>
        <v>5812</v>
      </c>
      <c r="BD2448" s="18">
        <f t="shared" si="6533"/>
        <v>8152.5</v>
      </c>
      <c r="BE2448" s="18">
        <f t="shared" si="6534"/>
        <v>8152.5</v>
      </c>
      <c r="BF2448" s="18">
        <f t="shared" si="6557"/>
        <v>0</v>
      </c>
      <c r="BG2448" s="18">
        <f t="shared" si="6557"/>
        <v>0</v>
      </c>
      <c r="BH2448" s="18">
        <f t="shared" si="6557"/>
        <v>0</v>
      </c>
      <c r="BI2448" s="18">
        <f t="shared" si="6529"/>
        <v>5812</v>
      </c>
      <c r="BJ2448" s="18">
        <f t="shared" si="6530"/>
        <v>8152.5</v>
      </c>
      <c r="BK2448" s="18">
        <f t="shared" si="6531"/>
        <v>8152.5</v>
      </c>
      <c r="BL2448" s="18">
        <f t="shared" si="6557"/>
        <v>0</v>
      </c>
      <c r="BM2448" s="18">
        <f t="shared" si="6557"/>
        <v>0</v>
      </c>
      <c r="BN2448" s="18">
        <f t="shared" si="6557"/>
        <v>0</v>
      </c>
      <c r="BO2448" s="18">
        <f t="shared" si="6439"/>
        <v>5812</v>
      </c>
      <c r="BP2448" s="18">
        <f t="shared" si="6440"/>
        <v>8152.5</v>
      </c>
      <c r="BQ2448" s="18">
        <f t="shared" si="6441"/>
        <v>8152.5</v>
      </c>
      <c r="BR2448" s="18">
        <f t="shared" si="6557"/>
        <v>0</v>
      </c>
      <c r="BS2448" s="18">
        <f t="shared" si="6557"/>
        <v>0</v>
      </c>
      <c r="BT2448" s="18">
        <f t="shared" si="6557"/>
        <v>0</v>
      </c>
      <c r="BU2448" s="18">
        <f t="shared" si="6425"/>
        <v>5812</v>
      </c>
      <c r="BV2448" s="18">
        <f t="shared" si="6426"/>
        <v>8152.5</v>
      </c>
      <c r="BW2448" s="18">
        <f t="shared" si="6427"/>
        <v>8152.5</v>
      </c>
      <c r="BX2448" s="18">
        <f t="shared" si="6557"/>
        <v>0</v>
      </c>
      <c r="BY2448" s="18">
        <f t="shared" si="6557"/>
        <v>0</v>
      </c>
      <c r="BZ2448" s="18">
        <f t="shared" si="6557"/>
        <v>0</v>
      </c>
      <c r="CA2448" s="18">
        <f t="shared" ref="CA2448:CA2511" si="6567">BU2448+BX2448</f>
        <v>5812</v>
      </c>
      <c r="CB2448" s="18">
        <f t="shared" ref="CB2448:CB2511" si="6568">BV2448+BY2448</f>
        <v>8152.5</v>
      </c>
      <c r="CC2448" s="18">
        <f t="shared" ref="CC2448:CC2511" si="6569">BW2448+BZ2448</f>
        <v>8152.5</v>
      </c>
      <c r="CD2448" s="18">
        <f t="shared" si="6557"/>
        <v>0</v>
      </c>
      <c r="CE2448" s="27"/>
      <c r="CF2448" s="33"/>
    </row>
    <row r="2449" spans="1:119" ht="46.8" x14ac:dyDescent="0.3">
      <c r="A2449" s="41" t="s">
        <v>418</v>
      </c>
      <c r="B2449" s="39">
        <v>240</v>
      </c>
      <c r="C2449" s="41"/>
      <c r="D2449" s="41"/>
      <c r="E2449" s="14" t="s">
        <v>559</v>
      </c>
      <c r="F2449" s="18">
        <f t="shared" si="6555"/>
        <v>5812</v>
      </c>
      <c r="G2449" s="18">
        <f t="shared" si="6555"/>
        <v>8152.5</v>
      </c>
      <c r="H2449" s="18">
        <f t="shared" si="6555"/>
        <v>8152.5</v>
      </c>
      <c r="I2449" s="18">
        <f t="shared" si="6555"/>
        <v>0</v>
      </c>
      <c r="J2449" s="18">
        <f t="shared" si="6555"/>
        <v>0</v>
      </c>
      <c r="K2449" s="18">
        <f t="shared" si="6555"/>
        <v>0</v>
      </c>
      <c r="L2449" s="18">
        <f t="shared" si="6558"/>
        <v>5812</v>
      </c>
      <c r="M2449" s="18">
        <f t="shared" si="6559"/>
        <v>8152.5</v>
      </c>
      <c r="N2449" s="18">
        <f t="shared" si="6560"/>
        <v>8152.5</v>
      </c>
      <c r="O2449" s="18">
        <f t="shared" si="6556"/>
        <v>0</v>
      </c>
      <c r="P2449" s="18">
        <f t="shared" si="6556"/>
        <v>0</v>
      </c>
      <c r="Q2449" s="18">
        <f t="shared" si="6556"/>
        <v>0</v>
      </c>
      <c r="R2449" s="18">
        <f t="shared" si="6556"/>
        <v>0</v>
      </c>
      <c r="S2449" s="18">
        <f t="shared" si="6556"/>
        <v>0</v>
      </c>
      <c r="T2449" s="18">
        <f t="shared" si="6449"/>
        <v>5812</v>
      </c>
      <c r="U2449" s="18">
        <f t="shared" si="6450"/>
        <v>8152.5</v>
      </c>
      <c r="V2449" s="18">
        <f t="shared" si="6451"/>
        <v>8152.5</v>
      </c>
      <c r="W2449" s="18">
        <f t="shared" si="6557"/>
        <v>0</v>
      </c>
      <c r="X2449" s="18">
        <f t="shared" si="6557"/>
        <v>0</v>
      </c>
      <c r="Y2449" s="18">
        <f t="shared" si="6557"/>
        <v>0</v>
      </c>
      <c r="Z2449" s="18">
        <f t="shared" si="6557"/>
        <v>0</v>
      </c>
      <c r="AA2449" s="18">
        <f t="shared" si="6557"/>
        <v>0</v>
      </c>
      <c r="AB2449" s="18">
        <f t="shared" si="6557"/>
        <v>0</v>
      </c>
      <c r="AC2449" s="18">
        <f t="shared" si="6422"/>
        <v>5812</v>
      </c>
      <c r="AD2449" s="18">
        <f t="shared" si="6423"/>
        <v>8152.5</v>
      </c>
      <c r="AE2449" s="18">
        <f t="shared" si="6424"/>
        <v>8152.5</v>
      </c>
      <c r="AF2449" s="18">
        <f t="shared" si="6557"/>
        <v>0</v>
      </c>
      <c r="AG2449" s="18">
        <f t="shared" si="6557"/>
        <v>0</v>
      </c>
      <c r="AH2449" s="18">
        <f t="shared" si="6557"/>
        <v>0</v>
      </c>
      <c r="AI2449" s="18">
        <f t="shared" si="6475"/>
        <v>5812</v>
      </c>
      <c r="AJ2449" s="18">
        <f t="shared" si="6476"/>
        <v>8152.5</v>
      </c>
      <c r="AK2449" s="18">
        <f t="shared" si="6477"/>
        <v>8152.5</v>
      </c>
      <c r="AL2449" s="18">
        <f t="shared" si="6557"/>
        <v>0</v>
      </c>
      <c r="AM2449" s="18">
        <f t="shared" si="6478"/>
        <v>5812</v>
      </c>
      <c r="AN2449" s="18">
        <f t="shared" si="6557"/>
        <v>0</v>
      </c>
      <c r="AO2449" s="18">
        <f t="shared" si="6557"/>
        <v>0</v>
      </c>
      <c r="AP2449" s="18">
        <f t="shared" si="6557"/>
        <v>0</v>
      </c>
      <c r="AQ2449" s="18">
        <f t="shared" si="6561"/>
        <v>5812</v>
      </c>
      <c r="AR2449" s="18">
        <f t="shared" si="6562"/>
        <v>8152.5</v>
      </c>
      <c r="AS2449" s="18">
        <f t="shared" si="6563"/>
        <v>8152.5</v>
      </c>
      <c r="AT2449" s="18">
        <f t="shared" si="6557"/>
        <v>0</v>
      </c>
      <c r="AU2449" s="18">
        <f t="shared" si="6557"/>
        <v>0</v>
      </c>
      <c r="AV2449" s="18">
        <f t="shared" si="6557"/>
        <v>0</v>
      </c>
      <c r="AW2449" s="18">
        <f t="shared" si="6564"/>
        <v>5812</v>
      </c>
      <c r="AX2449" s="18">
        <f t="shared" si="6565"/>
        <v>8152.5</v>
      </c>
      <c r="AY2449" s="18">
        <f t="shared" si="6566"/>
        <v>8152.5</v>
      </c>
      <c r="AZ2449" s="18">
        <f t="shared" si="6557"/>
        <v>0</v>
      </c>
      <c r="BA2449" s="18">
        <f t="shared" si="6557"/>
        <v>0</v>
      </c>
      <c r="BB2449" s="18">
        <f t="shared" si="6557"/>
        <v>0</v>
      </c>
      <c r="BC2449" s="18">
        <f t="shared" si="6532"/>
        <v>5812</v>
      </c>
      <c r="BD2449" s="18">
        <f t="shared" si="6533"/>
        <v>8152.5</v>
      </c>
      <c r="BE2449" s="18">
        <f t="shared" si="6534"/>
        <v>8152.5</v>
      </c>
      <c r="BF2449" s="18">
        <f t="shared" si="6557"/>
        <v>0</v>
      </c>
      <c r="BG2449" s="18">
        <f t="shared" si="6557"/>
        <v>0</v>
      </c>
      <c r="BH2449" s="18">
        <f t="shared" si="6557"/>
        <v>0</v>
      </c>
      <c r="BI2449" s="18">
        <f t="shared" si="6529"/>
        <v>5812</v>
      </c>
      <c r="BJ2449" s="18">
        <f t="shared" si="6530"/>
        <v>8152.5</v>
      </c>
      <c r="BK2449" s="18">
        <f t="shared" si="6531"/>
        <v>8152.5</v>
      </c>
      <c r="BL2449" s="18">
        <f t="shared" si="6557"/>
        <v>0</v>
      </c>
      <c r="BM2449" s="18">
        <f t="shared" si="6557"/>
        <v>0</v>
      </c>
      <c r="BN2449" s="18">
        <f t="shared" si="6557"/>
        <v>0</v>
      </c>
      <c r="BO2449" s="18">
        <f t="shared" si="6439"/>
        <v>5812</v>
      </c>
      <c r="BP2449" s="18">
        <f t="shared" si="6440"/>
        <v>8152.5</v>
      </c>
      <c r="BQ2449" s="18">
        <f t="shared" si="6441"/>
        <v>8152.5</v>
      </c>
      <c r="BR2449" s="18">
        <f t="shared" si="6557"/>
        <v>0</v>
      </c>
      <c r="BS2449" s="18">
        <f t="shared" si="6557"/>
        <v>0</v>
      </c>
      <c r="BT2449" s="18">
        <f t="shared" si="6557"/>
        <v>0</v>
      </c>
      <c r="BU2449" s="18">
        <f t="shared" si="6425"/>
        <v>5812</v>
      </c>
      <c r="BV2449" s="18">
        <f t="shared" si="6426"/>
        <v>8152.5</v>
      </c>
      <c r="BW2449" s="18">
        <f t="shared" si="6427"/>
        <v>8152.5</v>
      </c>
      <c r="BX2449" s="18">
        <f t="shared" si="6557"/>
        <v>0</v>
      </c>
      <c r="BY2449" s="18">
        <f t="shared" si="6557"/>
        <v>0</v>
      </c>
      <c r="BZ2449" s="18">
        <f t="shared" si="6557"/>
        <v>0</v>
      </c>
      <c r="CA2449" s="18">
        <f t="shared" si="6567"/>
        <v>5812</v>
      </c>
      <c r="CB2449" s="18">
        <f t="shared" si="6568"/>
        <v>8152.5</v>
      </c>
      <c r="CC2449" s="18">
        <f t="shared" si="6569"/>
        <v>8152.5</v>
      </c>
      <c r="CD2449" s="18">
        <f t="shared" si="6557"/>
        <v>0</v>
      </c>
      <c r="CE2449" s="27"/>
      <c r="CF2449" s="33"/>
    </row>
    <row r="2450" spans="1:119" ht="31.2" x14ac:dyDescent="0.3">
      <c r="A2450" s="41" t="s">
        <v>418</v>
      </c>
      <c r="B2450" s="39">
        <v>240</v>
      </c>
      <c r="C2450" s="41" t="s">
        <v>149</v>
      </c>
      <c r="D2450" s="41" t="s">
        <v>244</v>
      </c>
      <c r="E2450" s="14" t="s">
        <v>524</v>
      </c>
      <c r="F2450" s="18">
        <v>5812</v>
      </c>
      <c r="G2450" s="18">
        <v>8152.5</v>
      </c>
      <c r="H2450" s="18">
        <v>8152.5</v>
      </c>
      <c r="I2450" s="18"/>
      <c r="J2450" s="18"/>
      <c r="K2450" s="18"/>
      <c r="L2450" s="18">
        <f t="shared" si="6558"/>
        <v>5812</v>
      </c>
      <c r="M2450" s="18">
        <f t="shared" si="6559"/>
        <v>8152.5</v>
      </c>
      <c r="N2450" s="18">
        <f t="shared" si="6560"/>
        <v>8152.5</v>
      </c>
      <c r="O2450" s="18"/>
      <c r="P2450" s="18"/>
      <c r="Q2450" s="18"/>
      <c r="R2450" s="18"/>
      <c r="S2450" s="18"/>
      <c r="T2450" s="18">
        <f t="shared" si="6449"/>
        <v>5812</v>
      </c>
      <c r="U2450" s="18">
        <f t="shared" si="6450"/>
        <v>8152.5</v>
      </c>
      <c r="V2450" s="18">
        <f t="shared" si="6451"/>
        <v>8152.5</v>
      </c>
      <c r="W2450" s="18"/>
      <c r="X2450" s="18"/>
      <c r="Y2450" s="18"/>
      <c r="Z2450" s="18"/>
      <c r="AA2450" s="18"/>
      <c r="AB2450" s="18"/>
      <c r="AC2450" s="18">
        <f t="shared" si="6422"/>
        <v>5812</v>
      </c>
      <c r="AD2450" s="18">
        <f t="shared" si="6423"/>
        <v>8152.5</v>
      </c>
      <c r="AE2450" s="18">
        <f t="shared" si="6424"/>
        <v>8152.5</v>
      </c>
      <c r="AF2450" s="18"/>
      <c r="AG2450" s="18"/>
      <c r="AH2450" s="18"/>
      <c r="AI2450" s="18">
        <f t="shared" si="6475"/>
        <v>5812</v>
      </c>
      <c r="AJ2450" s="18">
        <f t="shared" si="6476"/>
        <v>8152.5</v>
      </c>
      <c r="AK2450" s="18">
        <f t="shared" si="6477"/>
        <v>8152.5</v>
      </c>
      <c r="AL2450" s="18"/>
      <c r="AM2450" s="18">
        <f t="shared" si="6478"/>
        <v>5812</v>
      </c>
      <c r="AN2450" s="18"/>
      <c r="AO2450" s="18"/>
      <c r="AP2450" s="18"/>
      <c r="AQ2450" s="18">
        <f t="shared" si="6561"/>
        <v>5812</v>
      </c>
      <c r="AR2450" s="18">
        <f t="shared" si="6562"/>
        <v>8152.5</v>
      </c>
      <c r="AS2450" s="18">
        <f t="shared" si="6563"/>
        <v>8152.5</v>
      </c>
      <c r="AT2450" s="18"/>
      <c r="AU2450" s="18"/>
      <c r="AV2450" s="18"/>
      <c r="AW2450" s="18">
        <f t="shared" si="6564"/>
        <v>5812</v>
      </c>
      <c r="AX2450" s="18">
        <f t="shared" si="6565"/>
        <v>8152.5</v>
      </c>
      <c r="AY2450" s="18">
        <f t="shared" si="6566"/>
        <v>8152.5</v>
      </c>
      <c r="AZ2450" s="18"/>
      <c r="BA2450" s="18"/>
      <c r="BB2450" s="18"/>
      <c r="BC2450" s="18">
        <f t="shared" si="6532"/>
        <v>5812</v>
      </c>
      <c r="BD2450" s="18">
        <f t="shared" si="6533"/>
        <v>8152.5</v>
      </c>
      <c r="BE2450" s="18">
        <f t="shared" si="6534"/>
        <v>8152.5</v>
      </c>
      <c r="BF2450" s="18"/>
      <c r="BG2450" s="18"/>
      <c r="BH2450" s="18"/>
      <c r="BI2450" s="18">
        <f t="shared" si="6529"/>
        <v>5812</v>
      </c>
      <c r="BJ2450" s="18">
        <f t="shared" si="6530"/>
        <v>8152.5</v>
      </c>
      <c r="BK2450" s="18">
        <f t="shared" si="6531"/>
        <v>8152.5</v>
      </c>
      <c r="BL2450" s="18"/>
      <c r="BM2450" s="18"/>
      <c r="BN2450" s="18"/>
      <c r="BO2450" s="18">
        <f t="shared" si="6439"/>
        <v>5812</v>
      </c>
      <c r="BP2450" s="18">
        <f t="shared" si="6440"/>
        <v>8152.5</v>
      </c>
      <c r="BQ2450" s="18">
        <f t="shared" si="6441"/>
        <v>8152.5</v>
      </c>
      <c r="BR2450" s="18"/>
      <c r="BS2450" s="18"/>
      <c r="BT2450" s="18"/>
      <c r="BU2450" s="18">
        <f t="shared" si="6425"/>
        <v>5812</v>
      </c>
      <c r="BV2450" s="18">
        <f t="shared" si="6426"/>
        <v>8152.5</v>
      </c>
      <c r="BW2450" s="18">
        <f t="shared" si="6427"/>
        <v>8152.5</v>
      </c>
      <c r="BX2450" s="18"/>
      <c r="BY2450" s="18"/>
      <c r="BZ2450" s="18"/>
      <c r="CA2450" s="18">
        <f t="shared" si="6567"/>
        <v>5812</v>
      </c>
      <c r="CB2450" s="18">
        <f t="shared" si="6568"/>
        <v>8152.5</v>
      </c>
      <c r="CC2450" s="18">
        <f t="shared" si="6569"/>
        <v>8152.5</v>
      </c>
      <c r="CD2450" s="18"/>
      <c r="CE2450" s="27"/>
      <c r="CF2450" s="33"/>
    </row>
    <row r="2451" spans="1:119" s="9" customFormat="1" ht="31.2" x14ac:dyDescent="0.3">
      <c r="A2451" s="8" t="s">
        <v>424</v>
      </c>
      <c r="B2451" s="13"/>
      <c r="C2451" s="8"/>
      <c r="D2451" s="8"/>
      <c r="E2451" s="38" t="s">
        <v>1145</v>
      </c>
      <c r="F2451" s="12">
        <f t="shared" ref="F2451:K2451" si="6570">F2452+F2473</f>
        <v>319538.59999999998</v>
      </c>
      <c r="G2451" s="12">
        <f t="shared" si="6570"/>
        <v>17531.2</v>
      </c>
      <c r="H2451" s="12">
        <f t="shared" si="6570"/>
        <v>16819</v>
      </c>
      <c r="I2451" s="12">
        <f t="shared" si="6570"/>
        <v>0</v>
      </c>
      <c r="J2451" s="12">
        <f t="shared" si="6570"/>
        <v>0</v>
      </c>
      <c r="K2451" s="12">
        <f t="shared" si="6570"/>
        <v>0</v>
      </c>
      <c r="L2451" s="12">
        <f t="shared" si="6558"/>
        <v>319538.59999999998</v>
      </c>
      <c r="M2451" s="12">
        <f t="shared" si="6559"/>
        <v>17531.2</v>
      </c>
      <c r="N2451" s="12">
        <f t="shared" si="6560"/>
        <v>16819</v>
      </c>
      <c r="O2451" s="12">
        <f t="shared" ref="O2451:S2451" si="6571">O2452+O2473</f>
        <v>0</v>
      </c>
      <c r="P2451" s="12">
        <f t="shared" si="6571"/>
        <v>0</v>
      </c>
      <c r="Q2451" s="12">
        <f t="shared" si="6571"/>
        <v>0</v>
      </c>
      <c r="R2451" s="12">
        <f t="shared" si="6571"/>
        <v>0</v>
      </c>
      <c r="S2451" s="12">
        <f t="shared" si="6571"/>
        <v>0</v>
      </c>
      <c r="T2451" s="12">
        <f t="shared" si="6449"/>
        <v>319538.59999999998</v>
      </c>
      <c r="U2451" s="12">
        <f t="shared" si="6450"/>
        <v>17531.2</v>
      </c>
      <c r="V2451" s="12">
        <f t="shared" si="6451"/>
        <v>16819</v>
      </c>
      <c r="W2451" s="12">
        <f t="shared" ref="W2451:CD2451" si="6572">W2452+W2473</f>
        <v>0</v>
      </c>
      <c r="X2451" s="12">
        <f t="shared" ref="X2451:AB2451" si="6573">X2452+X2473</f>
        <v>0</v>
      </c>
      <c r="Y2451" s="12">
        <f t="shared" si="6573"/>
        <v>0</v>
      </c>
      <c r="Z2451" s="12">
        <f t="shared" si="6573"/>
        <v>0</v>
      </c>
      <c r="AA2451" s="12">
        <f t="shared" si="6573"/>
        <v>0</v>
      </c>
      <c r="AB2451" s="12">
        <f t="shared" si="6573"/>
        <v>0</v>
      </c>
      <c r="AC2451" s="12">
        <f t="shared" si="6422"/>
        <v>319538.59999999998</v>
      </c>
      <c r="AD2451" s="12">
        <f t="shared" si="6423"/>
        <v>17531.2</v>
      </c>
      <c r="AE2451" s="12">
        <f t="shared" si="6424"/>
        <v>16819</v>
      </c>
      <c r="AF2451" s="12">
        <f t="shared" ref="AF2451:AH2451" si="6574">AF2452+AF2473</f>
        <v>1395.01</v>
      </c>
      <c r="AG2451" s="12">
        <f t="shared" si="6574"/>
        <v>0</v>
      </c>
      <c r="AH2451" s="12">
        <f t="shared" si="6574"/>
        <v>0</v>
      </c>
      <c r="AI2451" s="12">
        <f t="shared" si="6475"/>
        <v>320933.61</v>
      </c>
      <c r="AJ2451" s="12">
        <f t="shared" si="6476"/>
        <v>17531.2</v>
      </c>
      <c r="AK2451" s="12">
        <f t="shared" si="6477"/>
        <v>16819</v>
      </c>
      <c r="AL2451" s="12">
        <f t="shared" ref="AL2451" si="6575">AL2452+AL2473</f>
        <v>0</v>
      </c>
      <c r="AM2451" s="12">
        <f t="shared" si="6478"/>
        <v>320933.61</v>
      </c>
      <c r="AN2451" s="12">
        <f t="shared" ref="AN2451:AP2451" si="6576">AN2452+AN2473</f>
        <v>0</v>
      </c>
      <c r="AO2451" s="12">
        <f t="shared" si="6576"/>
        <v>0</v>
      </c>
      <c r="AP2451" s="12">
        <f t="shared" si="6576"/>
        <v>0</v>
      </c>
      <c r="AQ2451" s="12">
        <f t="shared" si="6561"/>
        <v>320933.61</v>
      </c>
      <c r="AR2451" s="12">
        <f t="shared" si="6562"/>
        <v>17531.2</v>
      </c>
      <c r="AS2451" s="12">
        <f t="shared" si="6563"/>
        <v>16819</v>
      </c>
      <c r="AT2451" s="12">
        <f t="shared" ref="AT2451:AV2451" si="6577">AT2452+AT2473</f>
        <v>0</v>
      </c>
      <c r="AU2451" s="12">
        <f t="shared" si="6577"/>
        <v>0</v>
      </c>
      <c r="AV2451" s="12">
        <f t="shared" si="6577"/>
        <v>0</v>
      </c>
      <c r="AW2451" s="12">
        <f t="shared" si="6564"/>
        <v>320933.61</v>
      </c>
      <c r="AX2451" s="12">
        <f t="shared" si="6565"/>
        <v>17531.2</v>
      </c>
      <c r="AY2451" s="12">
        <f t="shared" si="6566"/>
        <v>16819</v>
      </c>
      <c r="AZ2451" s="12">
        <f t="shared" ref="AZ2451:BB2451" si="6578">AZ2452+AZ2473</f>
        <v>0</v>
      </c>
      <c r="BA2451" s="12">
        <f t="shared" si="6578"/>
        <v>0</v>
      </c>
      <c r="BB2451" s="12">
        <f t="shared" si="6578"/>
        <v>0</v>
      </c>
      <c r="BC2451" s="12">
        <f t="shared" si="6532"/>
        <v>320933.61</v>
      </c>
      <c r="BD2451" s="12">
        <f t="shared" si="6533"/>
        <v>17531.2</v>
      </c>
      <c r="BE2451" s="12">
        <f t="shared" si="6534"/>
        <v>16819</v>
      </c>
      <c r="BF2451" s="12">
        <f t="shared" ref="BF2451:BH2451" si="6579">BF2452+BF2473</f>
        <v>0</v>
      </c>
      <c r="BG2451" s="12">
        <f t="shared" si="6579"/>
        <v>0</v>
      </c>
      <c r="BH2451" s="12">
        <f t="shared" si="6579"/>
        <v>0</v>
      </c>
      <c r="BI2451" s="18">
        <f t="shared" si="6529"/>
        <v>320933.61</v>
      </c>
      <c r="BJ2451" s="18">
        <f t="shared" si="6530"/>
        <v>17531.2</v>
      </c>
      <c r="BK2451" s="18">
        <f t="shared" si="6531"/>
        <v>16819</v>
      </c>
      <c r="BL2451" s="12">
        <f t="shared" ref="BL2451:BN2451" si="6580">BL2452+BL2473</f>
        <v>118.7</v>
      </c>
      <c r="BM2451" s="12">
        <f t="shared" si="6580"/>
        <v>0</v>
      </c>
      <c r="BN2451" s="12">
        <f t="shared" si="6580"/>
        <v>0</v>
      </c>
      <c r="BO2451" s="12">
        <f t="shared" si="6439"/>
        <v>321052.31</v>
      </c>
      <c r="BP2451" s="12">
        <f t="shared" si="6440"/>
        <v>17531.2</v>
      </c>
      <c r="BQ2451" s="12">
        <f t="shared" si="6441"/>
        <v>16819</v>
      </c>
      <c r="BR2451" s="12">
        <f t="shared" ref="BR2451:BT2451" si="6581">BR2452+BR2473</f>
        <v>0</v>
      </c>
      <c r="BS2451" s="12">
        <f t="shared" si="6581"/>
        <v>0</v>
      </c>
      <c r="BT2451" s="12">
        <f t="shared" si="6581"/>
        <v>0</v>
      </c>
      <c r="BU2451" s="12">
        <f t="shared" si="6425"/>
        <v>321052.31</v>
      </c>
      <c r="BV2451" s="12">
        <f t="shared" si="6426"/>
        <v>17531.2</v>
      </c>
      <c r="BW2451" s="12">
        <f t="shared" si="6427"/>
        <v>16819</v>
      </c>
      <c r="BX2451" s="12">
        <f t="shared" ref="BX2451:BZ2451" si="6582">BX2452+BX2473</f>
        <v>-11213.674999999999</v>
      </c>
      <c r="BY2451" s="12">
        <f t="shared" si="6582"/>
        <v>0</v>
      </c>
      <c r="BZ2451" s="12">
        <f t="shared" si="6582"/>
        <v>0</v>
      </c>
      <c r="CA2451" s="12">
        <f t="shared" si="6567"/>
        <v>309838.63500000001</v>
      </c>
      <c r="CB2451" s="12">
        <f t="shared" si="6568"/>
        <v>17531.2</v>
      </c>
      <c r="CC2451" s="12">
        <f t="shared" si="6569"/>
        <v>16819</v>
      </c>
      <c r="CD2451" s="12">
        <f t="shared" si="6572"/>
        <v>0</v>
      </c>
      <c r="CE2451" s="25"/>
      <c r="CF2451" s="33"/>
      <c r="CG2451" s="36"/>
      <c r="CH2451" s="36"/>
      <c r="CI2451" s="36"/>
      <c r="CJ2451" s="36"/>
      <c r="CK2451" s="36"/>
      <c r="CL2451" s="36"/>
      <c r="CM2451" s="36"/>
      <c r="CN2451" s="36"/>
      <c r="CO2451" s="36"/>
      <c r="CP2451" s="36"/>
      <c r="CQ2451" s="36"/>
      <c r="CR2451" s="36"/>
      <c r="CS2451" s="36"/>
      <c r="CT2451" s="36"/>
      <c r="CU2451" s="36"/>
      <c r="CV2451" s="36"/>
      <c r="CW2451" s="36"/>
      <c r="CX2451" s="36"/>
      <c r="CY2451" s="36"/>
      <c r="CZ2451" s="36"/>
      <c r="DA2451" s="36"/>
      <c r="DB2451" s="36"/>
      <c r="DC2451" s="36"/>
      <c r="DD2451" s="36"/>
      <c r="DE2451" s="36"/>
      <c r="DF2451" s="36"/>
      <c r="DG2451" s="36"/>
      <c r="DH2451" s="36"/>
      <c r="DI2451" s="36"/>
      <c r="DJ2451" s="36"/>
      <c r="DK2451" s="36"/>
      <c r="DL2451" s="36"/>
      <c r="DM2451" s="36"/>
      <c r="DN2451" s="36"/>
      <c r="DO2451" s="36"/>
    </row>
    <row r="2452" spans="1:119" s="11" customFormat="1" ht="62.4" x14ac:dyDescent="0.3">
      <c r="A2452" s="10" t="s">
        <v>425</v>
      </c>
      <c r="B2452" s="16"/>
      <c r="C2452" s="10"/>
      <c r="D2452" s="10"/>
      <c r="E2452" s="15" t="s">
        <v>1146</v>
      </c>
      <c r="F2452" s="17">
        <f t="shared" ref="F2452:K2452" si="6583">F2453</f>
        <v>303181.3</v>
      </c>
      <c r="G2452" s="17">
        <f t="shared" si="6583"/>
        <v>2947.7000000000003</v>
      </c>
      <c r="H2452" s="17">
        <f t="shared" si="6583"/>
        <v>2947.7000000000003</v>
      </c>
      <c r="I2452" s="17">
        <f t="shared" si="6583"/>
        <v>0</v>
      </c>
      <c r="J2452" s="17">
        <f t="shared" si="6583"/>
        <v>0</v>
      </c>
      <c r="K2452" s="17">
        <f t="shared" si="6583"/>
        <v>0</v>
      </c>
      <c r="L2452" s="17">
        <f t="shared" si="6558"/>
        <v>303181.3</v>
      </c>
      <c r="M2452" s="17">
        <f t="shared" si="6559"/>
        <v>2947.7000000000003</v>
      </c>
      <c r="N2452" s="17">
        <f t="shared" si="6560"/>
        <v>2947.7000000000003</v>
      </c>
      <c r="O2452" s="17">
        <f t="shared" ref="O2452:S2452" si="6584">O2453</f>
        <v>0</v>
      </c>
      <c r="P2452" s="17">
        <f t="shared" si="6584"/>
        <v>0</v>
      </c>
      <c r="Q2452" s="17">
        <f t="shared" si="6584"/>
        <v>0</v>
      </c>
      <c r="R2452" s="17">
        <f t="shared" si="6584"/>
        <v>0</v>
      </c>
      <c r="S2452" s="17">
        <f t="shared" si="6584"/>
        <v>0</v>
      </c>
      <c r="T2452" s="17">
        <f t="shared" si="6449"/>
        <v>303181.3</v>
      </c>
      <c r="U2452" s="17">
        <f t="shared" si="6450"/>
        <v>2947.7000000000003</v>
      </c>
      <c r="V2452" s="17">
        <f t="shared" si="6451"/>
        <v>2947.7000000000003</v>
      </c>
      <c r="W2452" s="17">
        <f t="shared" ref="W2452:CD2452" si="6585">W2453</f>
        <v>0</v>
      </c>
      <c r="X2452" s="17">
        <f t="shared" si="6585"/>
        <v>0</v>
      </c>
      <c r="Y2452" s="17">
        <f t="shared" si="6585"/>
        <v>0</v>
      </c>
      <c r="Z2452" s="17">
        <f t="shared" si="6585"/>
        <v>0</v>
      </c>
      <c r="AA2452" s="17">
        <f t="shared" si="6585"/>
        <v>0</v>
      </c>
      <c r="AB2452" s="17">
        <f t="shared" si="6585"/>
        <v>0</v>
      </c>
      <c r="AC2452" s="17">
        <f t="shared" si="6422"/>
        <v>303181.3</v>
      </c>
      <c r="AD2452" s="17">
        <f t="shared" si="6423"/>
        <v>2947.7000000000003</v>
      </c>
      <c r="AE2452" s="17">
        <f t="shared" si="6424"/>
        <v>2947.7000000000003</v>
      </c>
      <c r="AF2452" s="17">
        <f t="shared" si="6585"/>
        <v>1395.01</v>
      </c>
      <c r="AG2452" s="17">
        <f t="shared" si="6585"/>
        <v>0</v>
      </c>
      <c r="AH2452" s="17">
        <f t="shared" si="6585"/>
        <v>0</v>
      </c>
      <c r="AI2452" s="17">
        <f t="shared" si="6475"/>
        <v>304576.31</v>
      </c>
      <c r="AJ2452" s="17">
        <f t="shared" si="6476"/>
        <v>2947.7000000000003</v>
      </c>
      <c r="AK2452" s="17">
        <f t="shared" si="6477"/>
        <v>2947.7000000000003</v>
      </c>
      <c r="AL2452" s="17">
        <f t="shared" si="6585"/>
        <v>0</v>
      </c>
      <c r="AM2452" s="17">
        <f t="shared" si="6478"/>
        <v>304576.31</v>
      </c>
      <c r="AN2452" s="17">
        <f t="shared" si="6585"/>
        <v>0</v>
      </c>
      <c r="AO2452" s="17">
        <f t="shared" si="6585"/>
        <v>0</v>
      </c>
      <c r="AP2452" s="17">
        <f t="shared" si="6585"/>
        <v>0</v>
      </c>
      <c r="AQ2452" s="17">
        <f t="shared" si="6561"/>
        <v>304576.31</v>
      </c>
      <c r="AR2452" s="17">
        <f t="shared" si="6562"/>
        <v>2947.7000000000003</v>
      </c>
      <c r="AS2452" s="17">
        <f t="shared" si="6563"/>
        <v>2947.7000000000003</v>
      </c>
      <c r="AT2452" s="17">
        <f t="shared" si="6585"/>
        <v>0</v>
      </c>
      <c r="AU2452" s="17">
        <f t="shared" si="6585"/>
        <v>0</v>
      </c>
      <c r="AV2452" s="17">
        <f t="shared" si="6585"/>
        <v>0</v>
      </c>
      <c r="AW2452" s="17">
        <f t="shared" si="6564"/>
        <v>304576.31</v>
      </c>
      <c r="AX2452" s="17">
        <f t="shared" si="6565"/>
        <v>2947.7000000000003</v>
      </c>
      <c r="AY2452" s="17">
        <f t="shared" si="6566"/>
        <v>2947.7000000000003</v>
      </c>
      <c r="AZ2452" s="17">
        <f t="shared" si="6585"/>
        <v>663.93799999999999</v>
      </c>
      <c r="BA2452" s="17">
        <f t="shared" si="6585"/>
        <v>0</v>
      </c>
      <c r="BB2452" s="17">
        <f t="shared" si="6585"/>
        <v>0</v>
      </c>
      <c r="BC2452" s="17">
        <f t="shared" si="6532"/>
        <v>305240.24800000002</v>
      </c>
      <c r="BD2452" s="17">
        <f t="shared" si="6533"/>
        <v>2947.7000000000003</v>
      </c>
      <c r="BE2452" s="17">
        <f t="shared" si="6534"/>
        <v>2947.7000000000003</v>
      </c>
      <c r="BF2452" s="17">
        <f t="shared" si="6585"/>
        <v>0</v>
      </c>
      <c r="BG2452" s="17">
        <f t="shared" si="6585"/>
        <v>0</v>
      </c>
      <c r="BH2452" s="17">
        <f t="shared" si="6585"/>
        <v>0</v>
      </c>
      <c r="BI2452" s="18">
        <f t="shared" si="6529"/>
        <v>305240.24800000002</v>
      </c>
      <c r="BJ2452" s="18">
        <f t="shared" si="6530"/>
        <v>2947.7000000000003</v>
      </c>
      <c r="BK2452" s="18">
        <f t="shared" si="6531"/>
        <v>2947.7000000000003</v>
      </c>
      <c r="BL2452" s="17">
        <f t="shared" si="6585"/>
        <v>0</v>
      </c>
      <c r="BM2452" s="17">
        <f t="shared" si="6585"/>
        <v>0</v>
      </c>
      <c r="BN2452" s="17">
        <f t="shared" si="6585"/>
        <v>0</v>
      </c>
      <c r="BO2452" s="17">
        <f t="shared" si="6439"/>
        <v>305240.24800000002</v>
      </c>
      <c r="BP2452" s="17">
        <f t="shared" si="6440"/>
        <v>2947.7000000000003</v>
      </c>
      <c r="BQ2452" s="17">
        <f t="shared" si="6441"/>
        <v>2947.7000000000003</v>
      </c>
      <c r="BR2452" s="17">
        <f t="shared" si="6585"/>
        <v>0</v>
      </c>
      <c r="BS2452" s="17">
        <f t="shared" si="6585"/>
        <v>0</v>
      </c>
      <c r="BT2452" s="17">
        <f t="shared" si="6585"/>
        <v>0</v>
      </c>
      <c r="BU2452" s="17">
        <f t="shared" si="6425"/>
        <v>305240.24800000002</v>
      </c>
      <c r="BV2452" s="17">
        <f t="shared" si="6426"/>
        <v>2947.7000000000003</v>
      </c>
      <c r="BW2452" s="17">
        <f t="shared" si="6427"/>
        <v>2947.7000000000003</v>
      </c>
      <c r="BX2452" s="17">
        <f t="shared" si="6585"/>
        <v>-11213.674999999999</v>
      </c>
      <c r="BY2452" s="17">
        <f t="shared" si="6585"/>
        <v>0</v>
      </c>
      <c r="BZ2452" s="17">
        <f t="shared" si="6585"/>
        <v>0</v>
      </c>
      <c r="CA2452" s="17">
        <f t="shared" si="6567"/>
        <v>294026.57300000003</v>
      </c>
      <c r="CB2452" s="17">
        <f t="shared" si="6568"/>
        <v>2947.7000000000003</v>
      </c>
      <c r="CC2452" s="17">
        <f t="shared" si="6569"/>
        <v>2947.7000000000003</v>
      </c>
      <c r="CD2452" s="17">
        <f t="shared" si="6585"/>
        <v>0</v>
      </c>
      <c r="CE2452" s="26"/>
      <c r="CF2452" s="33"/>
      <c r="CG2452" s="37"/>
      <c r="CH2452" s="37"/>
      <c r="CI2452" s="37"/>
      <c r="CJ2452" s="37"/>
      <c r="CK2452" s="37"/>
      <c r="CL2452" s="37"/>
      <c r="CM2452" s="37"/>
      <c r="CN2452" s="37"/>
      <c r="CO2452" s="37"/>
      <c r="CP2452" s="37"/>
      <c r="CQ2452" s="37"/>
      <c r="CR2452" s="37"/>
      <c r="CS2452" s="37"/>
      <c r="CT2452" s="37"/>
      <c r="CU2452" s="37"/>
      <c r="CV2452" s="37"/>
      <c r="CW2452" s="37"/>
      <c r="CX2452" s="37"/>
      <c r="CY2452" s="37"/>
      <c r="CZ2452" s="37"/>
      <c r="DA2452" s="37"/>
      <c r="DB2452" s="37"/>
      <c r="DC2452" s="37"/>
      <c r="DD2452" s="37"/>
      <c r="DE2452" s="37"/>
      <c r="DF2452" s="37"/>
      <c r="DG2452" s="37"/>
      <c r="DH2452" s="37"/>
      <c r="DI2452" s="37"/>
      <c r="DJ2452" s="37"/>
      <c r="DK2452" s="37"/>
      <c r="DL2452" s="37"/>
      <c r="DM2452" s="37"/>
      <c r="DN2452" s="37"/>
      <c r="DO2452" s="37"/>
    </row>
    <row r="2453" spans="1:119" ht="31.2" x14ac:dyDescent="0.3">
      <c r="A2453" s="41" t="s">
        <v>426</v>
      </c>
      <c r="B2453" s="39"/>
      <c r="C2453" s="41"/>
      <c r="D2453" s="41"/>
      <c r="E2453" s="14" t="s">
        <v>1147</v>
      </c>
      <c r="F2453" s="18">
        <f t="shared" ref="F2453:K2453" si="6586">F2454+F2461+F2465+F2469</f>
        <v>303181.3</v>
      </c>
      <c r="G2453" s="18">
        <f t="shared" si="6586"/>
        <v>2947.7000000000003</v>
      </c>
      <c r="H2453" s="18">
        <f t="shared" si="6586"/>
        <v>2947.7000000000003</v>
      </c>
      <c r="I2453" s="18">
        <f t="shared" si="6586"/>
        <v>0</v>
      </c>
      <c r="J2453" s="18">
        <f t="shared" si="6586"/>
        <v>0</v>
      </c>
      <c r="K2453" s="18">
        <f t="shared" si="6586"/>
        <v>0</v>
      </c>
      <c r="L2453" s="18">
        <f t="shared" si="6558"/>
        <v>303181.3</v>
      </c>
      <c r="M2453" s="18">
        <f t="shared" si="6559"/>
        <v>2947.7000000000003</v>
      </c>
      <c r="N2453" s="18">
        <f t="shared" si="6560"/>
        <v>2947.7000000000003</v>
      </c>
      <c r="O2453" s="18">
        <f t="shared" ref="O2453:S2453" si="6587">O2454+O2461+O2465+O2469</f>
        <v>0</v>
      </c>
      <c r="P2453" s="18">
        <f t="shared" si="6587"/>
        <v>0</v>
      </c>
      <c r="Q2453" s="18">
        <f t="shared" si="6587"/>
        <v>0</v>
      </c>
      <c r="R2453" s="18">
        <f t="shared" si="6587"/>
        <v>0</v>
      </c>
      <c r="S2453" s="18">
        <f t="shared" si="6587"/>
        <v>0</v>
      </c>
      <c r="T2453" s="18">
        <f t="shared" si="6449"/>
        <v>303181.3</v>
      </c>
      <c r="U2453" s="18">
        <f t="shared" si="6450"/>
        <v>2947.7000000000003</v>
      </c>
      <c r="V2453" s="18">
        <f t="shared" si="6451"/>
        <v>2947.7000000000003</v>
      </c>
      <c r="W2453" s="18">
        <f t="shared" ref="W2453:CD2453" si="6588">W2454+W2461+W2465+W2469</f>
        <v>0</v>
      </c>
      <c r="X2453" s="18">
        <f t="shared" ref="X2453:AB2453" si="6589">X2454+X2461+X2465+X2469</f>
        <v>0</v>
      </c>
      <c r="Y2453" s="18">
        <f t="shared" si="6589"/>
        <v>0</v>
      </c>
      <c r="Z2453" s="18">
        <f t="shared" si="6589"/>
        <v>0</v>
      </c>
      <c r="AA2453" s="18">
        <f t="shared" si="6589"/>
        <v>0</v>
      </c>
      <c r="AB2453" s="18">
        <f t="shared" si="6589"/>
        <v>0</v>
      </c>
      <c r="AC2453" s="18">
        <f t="shared" si="6422"/>
        <v>303181.3</v>
      </c>
      <c r="AD2453" s="18">
        <f t="shared" si="6423"/>
        <v>2947.7000000000003</v>
      </c>
      <c r="AE2453" s="18">
        <f t="shared" si="6424"/>
        <v>2947.7000000000003</v>
      </c>
      <c r="AF2453" s="18">
        <f t="shared" ref="AF2453:AH2453" si="6590">AF2454+AF2461+AF2465+AF2469</f>
        <v>1395.01</v>
      </c>
      <c r="AG2453" s="18">
        <f t="shared" si="6590"/>
        <v>0</v>
      </c>
      <c r="AH2453" s="18">
        <f t="shared" si="6590"/>
        <v>0</v>
      </c>
      <c r="AI2453" s="18">
        <f t="shared" si="6475"/>
        <v>304576.31</v>
      </c>
      <c r="AJ2453" s="18">
        <f t="shared" si="6476"/>
        <v>2947.7000000000003</v>
      </c>
      <c r="AK2453" s="18">
        <f t="shared" si="6477"/>
        <v>2947.7000000000003</v>
      </c>
      <c r="AL2453" s="18">
        <f t="shared" ref="AL2453" si="6591">AL2454+AL2461+AL2465+AL2469</f>
        <v>0</v>
      </c>
      <c r="AM2453" s="18">
        <f t="shared" si="6478"/>
        <v>304576.31</v>
      </c>
      <c r="AN2453" s="18">
        <f t="shared" ref="AN2453:AP2453" si="6592">AN2454+AN2461+AN2465+AN2469</f>
        <v>0</v>
      </c>
      <c r="AO2453" s="18">
        <f t="shared" si="6592"/>
        <v>0</v>
      </c>
      <c r="AP2453" s="18">
        <f t="shared" si="6592"/>
        <v>0</v>
      </c>
      <c r="AQ2453" s="18">
        <f t="shared" si="6561"/>
        <v>304576.31</v>
      </c>
      <c r="AR2453" s="18">
        <f t="shared" si="6562"/>
        <v>2947.7000000000003</v>
      </c>
      <c r="AS2453" s="18">
        <f t="shared" si="6563"/>
        <v>2947.7000000000003</v>
      </c>
      <c r="AT2453" s="18">
        <f t="shared" ref="AT2453:AV2453" si="6593">AT2454+AT2461+AT2465+AT2469</f>
        <v>0</v>
      </c>
      <c r="AU2453" s="18">
        <f t="shared" si="6593"/>
        <v>0</v>
      </c>
      <c r="AV2453" s="18">
        <f t="shared" si="6593"/>
        <v>0</v>
      </c>
      <c r="AW2453" s="18">
        <f t="shared" si="6564"/>
        <v>304576.31</v>
      </c>
      <c r="AX2453" s="18">
        <f t="shared" si="6565"/>
        <v>2947.7000000000003</v>
      </c>
      <c r="AY2453" s="18">
        <f t="shared" si="6566"/>
        <v>2947.7000000000003</v>
      </c>
      <c r="AZ2453" s="18">
        <f t="shared" ref="AZ2453:BB2453" si="6594">AZ2454+AZ2461+AZ2465+AZ2469</f>
        <v>663.93799999999999</v>
      </c>
      <c r="BA2453" s="18">
        <f t="shared" si="6594"/>
        <v>0</v>
      </c>
      <c r="BB2453" s="18">
        <f t="shared" si="6594"/>
        <v>0</v>
      </c>
      <c r="BC2453" s="18">
        <f t="shared" si="6532"/>
        <v>305240.24800000002</v>
      </c>
      <c r="BD2453" s="18">
        <f t="shared" si="6533"/>
        <v>2947.7000000000003</v>
      </c>
      <c r="BE2453" s="18">
        <f t="shared" si="6534"/>
        <v>2947.7000000000003</v>
      </c>
      <c r="BF2453" s="18">
        <f t="shared" ref="BF2453:BH2453" si="6595">BF2454+BF2461+BF2465+BF2469</f>
        <v>0</v>
      </c>
      <c r="BG2453" s="18">
        <f t="shared" si="6595"/>
        <v>0</v>
      </c>
      <c r="BH2453" s="18">
        <f t="shared" si="6595"/>
        <v>0</v>
      </c>
      <c r="BI2453" s="18">
        <f t="shared" si="6529"/>
        <v>305240.24800000002</v>
      </c>
      <c r="BJ2453" s="18">
        <f t="shared" si="6530"/>
        <v>2947.7000000000003</v>
      </c>
      <c r="BK2453" s="18">
        <f t="shared" si="6531"/>
        <v>2947.7000000000003</v>
      </c>
      <c r="BL2453" s="18">
        <f t="shared" ref="BL2453:BN2453" si="6596">BL2454+BL2461+BL2465+BL2469</f>
        <v>0</v>
      </c>
      <c r="BM2453" s="18">
        <f t="shared" si="6596"/>
        <v>0</v>
      </c>
      <c r="BN2453" s="18">
        <f t="shared" si="6596"/>
        <v>0</v>
      </c>
      <c r="BO2453" s="18">
        <f t="shared" si="6439"/>
        <v>305240.24800000002</v>
      </c>
      <c r="BP2453" s="18">
        <f t="shared" si="6440"/>
        <v>2947.7000000000003</v>
      </c>
      <c r="BQ2453" s="18">
        <f t="shared" si="6441"/>
        <v>2947.7000000000003</v>
      </c>
      <c r="BR2453" s="18">
        <f t="shared" ref="BR2453:BT2453" si="6597">BR2454+BR2461+BR2465+BR2469</f>
        <v>0</v>
      </c>
      <c r="BS2453" s="18">
        <f t="shared" si="6597"/>
        <v>0</v>
      </c>
      <c r="BT2453" s="18">
        <f t="shared" si="6597"/>
        <v>0</v>
      </c>
      <c r="BU2453" s="18">
        <f t="shared" si="6425"/>
        <v>305240.24800000002</v>
      </c>
      <c r="BV2453" s="18">
        <f t="shared" si="6426"/>
        <v>2947.7000000000003</v>
      </c>
      <c r="BW2453" s="18">
        <f t="shared" si="6427"/>
        <v>2947.7000000000003</v>
      </c>
      <c r="BX2453" s="18">
        <f t="shared" ref="BX2453:BZ2453" si="6598">BX2454+BX2461+BX2465+BX2469</f>
        <v>-11213.674999999999</v>
      </c>
      <c r="BY2453" s="18">
        <f t="shared" si="6598"/>
        <v>0</v>
      </c>
      <c r="BZ2453" s="18">
        <f t="shared" si="6598"/>
        <v>0</v>
      </c>
      <c r="CA2453" s="18">
        <f t="shared" si="6567"/>
        <v>294026.57300000003</v>
      </c>
      <c r="CB2453" s="18">
        <f t="shared" si="6568"/>
        <v>2947.7000000000003</v>
      </c>
      <c r="CC2453" s="18">
        <f t="shared" si="6569"/>
        <v>2947.7000000000003</v>
      </c>
      <c r="CD2453" s="18">
        <f t="shared" si="6588"/>
        <v>0</v>
      </c>
      <c r="CE2453" s="27"/>
      <c r="CF2453" s="33"/>
    </row>
    <row r="2454" spans="1:119" ht="31.2" x14ac:dyDescent="0.3">
      <c r="A2454" s="41" t="s">
        <v>421</v>
      </c>
      <c r="B2454" s="39"/>
      <c r="C2454" s="41"/>
      <c r="D2454" s="41"/>
      <c r="E2454" s="14" t="s">
        <v>735</v>
      </c>
      <c r="F2454" s="18">
        <f t="shared" ref="F2454:K2454" si="6599">F2455+F2458</f>
        <v>2825.9</v>
      </c>
      <c r="G2454" s="18">
        <f t="shared" si="6599"/>
        <v>2825.9</v>
      </c>
      <c r="H2454" s="18">
        <f t="shared" si="6599"/>
        <v>2825.9</v>
      </c>
      <c r="I2454" s="18">
        <f t="shared" si="6599"/>
        <v>0</v>
      </c>
      <c r="J2454" s="18">
        <f t="shared" si="6599"/>
        <v>0</v>
      </c>
      <c r="K2454" s="18">
        <f t="shared" si="6599"/>
        <v>0</v>
      </c>
      <c r="L2454" s="18">
        <f t="shared" si="6558"/>
        <v>2825.9</v>
      </c>
      <c r="M2454" s="18">
        <f t="shared" si="6559"/>
        <v>2825.9</v>
      </c>
      <c r="N2454" s="18">
        <f t="shared" si="6560"/>
        <v>2825.9</v>
      </c>
      <c r="O2454" s="18">
        <f t="shared" ref="O2454:S2454" si="6600">O2455+O2458</f>
        <v>0</v>
      </c>
      <c r="P2454" s="18">
        <f t="shared" si="6600"/>
        <v>0</v>
      </c>
      <c r="Q2454" s="18">
        <f t="shared" si="6600"/>
        <v>0</v>
      </c>
      <c r="R2454" s="18">
        <f t="shared" si="6600"/>
        <v>0</v>
      </c>
      <c r="S2454" s="18">
        <f t="shared" si="6600"/>
        <v>0</v>
      </c>
      <c r="T2454" s="18">
        <f t="shared" si="6449"/>
        <v>2825.9</v>
      </c>
      <c r="U2454" s="18">
        <f t="shared" si="6450"/>
        <v>2825.9</v>
      </c>
      <c r="V2454" s="18">
        <f t="shared" si="6451"/>
        <v>2825.9</v>
      </c>
      <c r="W2454" s="18">
        <f t="shared" ref="W2454:CD2454" si="6601">W2455+W2458</f>
        <v>0</v>
      </c>
      <c r="X2454" s="18">
        <f t="shared" ref="X2454:AB2454" si="6602">X2455+X2458</f>
        <v>0</v>
      </c>
      <c r="Y2454" s="18">
        <f t="shared" si="6602"/>
        <v>0</v>
      </c>
      <c r="Z2454" s="18">
        <f t="shared" si="6602"/>
        <v>0</v>
      </c>
      <c r="AA2454" s="18">
        <f t="shared" si="6602"/>
        <v>0</v>
      </c>
      <c r="AB2454" s="18">
        <f t="shared" si="6602"/>
        <v>0</v>
      </c>
      <c r="AC2454" s="18">
        <f t="shared" si="6422"/>
        <v>2825.9</v>
      </c>
      <c r="AD2454" s="18">
        <f t="shared" si="6423"/>
        <v>2825.9</v>
      </c>
      <c r="AE2454" s="18">
        <f t="shared" si="6424"/>
        <v>2825.9</v>
      </c>
      <c r="AF2454" s="18">
        <f t="shared" ref="AF2454:AH2454" si="6603">AF2455+AF2458</f>
        <v>1395.01</v>
      </c>
      <c r="AG2454" s="18">
        <f t="shared" si="6603"/>
        <v>0</v>
      </c>
      <c r="AH2454" s="18">
        <f t="shared" si="6603"/>
        <v>0</v>
      </c>
      <c r="AI2454" s="18">
        <f t="shared" si="6475"/>
        <v>4220.91</v>
      </c>
      <c r="AJ2454" s="18">
        <f t="shared" si="6476"/>
        <v>2825.9</v>
      </c>
      <c r="AK2454" s="18">
        <f t="shared" si="6477"/>
        <v>2825.9</v>
      </c>
      <c r="AL2454" s="18">
        <f t="shared" ref="AL2454" si="6604">AL2455+AL2458</f>
        <v>0</v>
      </c>
      <c r="AM2454" s="18">
        <f t="shared" si="6478"/>
        <v>4220.91</v>
      </c>
      <c r="AN2454" s="18">
        <f t="shared" ref="AN2454:AP2454" si="6605">AN2455+AN2458</f>
        <v>0</v>
      </c>
      <c r="AO2454" s="18">
        <f t="shared" si="6605"/>
        <v>0</v>
      </c>
      <c r="AP2454" s="18">
        <f t="shared" si="6605"/>
        <v>0</v>
      </c>
      <c r="AQ2454" s="18">
        <f t="shared" si="6561"/>
        <v>4220.91</v>
      </c>
      <c r="AR2454" s="18">
        <f t="shared" si="6562"/>
        <v>2825.9</v>
      </c>
      <c r="AS2454" s="18">
        <f t="shared" si="6563"/>
        <v>2825.9</v>
      </c>
      <c r="AT2454" s="18">
        <f t="shared" ref="AT2454:AV2454" si="6606">AT2455+AT2458</f>
        <v>0</v>
      </c>
      <c r="AU2454" s="18">
        <f t="shared" si="6606"/>
        <v>0</v>
      </c>
      <c r="AV2454" s="18">
        <f t="shared" si="6606"/>
        <v>0</v>
      </c>
      <c r="AW2454" s="18">
        <f t="shared" si="6564"/>
        <v>4220.91</v>
      </c>
      <c r="AX2454" s="18">
        <f t="shared" si="6565"/>
        <v>2825.9</v>
      </c>
      <c r="AY2454" s="18">
        <f t="shared" si="6566"/>
        <v>2825.9</v>
      </c>
      <c r="AZ2454" s="18">
        <f t="shared" ref="AZ2454:BB2454" si="6607">AZ2455+AZ2458</f>
        <v>607.53800000000001</v>
      </c>
      <c r="BA2454" s="18">
        <f t="shared" si="6607"/>
        <v>0</v>
      </c>
      <c r="BB2454" s="18">
        <f t="shared" si="6607"/>
        <v>0</v>
      </c>
      <c r="BC2454" s="18">
        <f t="shared" si="6532"/>
        <v>4828.4480000000003</v>
      </c>
      <c r="BD2454" s="18">
        <f t="shared" si="6533"/>
        <v>2825.9</v>
      </c>
      <c r="BE2454" s="18">
        <f t="shared" si="6534"/>
        <v>2825.9</v>
      </c>
      <c r="BF2454" s="18">
        <f t="shared" ref="BF2454:BH2454" si="6608">BF2455+BF2458</f>
        <v>0</v>
      </c>
      <c r="BG2454" s="18">
        <f t="shared" si="6608"/>
        <v>0</v>
      </c>
      <c r="BH2454" s="18">
        <f t="shared" si="6608"/>
        <v>0</v>
      </c>
      <c r="BI2454" s="18">
        <f t="shared" si="6529"/>
        <v>4828.4480000000003</v>
      </c>
      <c r="BJ2454" s="18">
        <f t="shared" si="6530"/>
        <v>2825.9</v>
      </c>
      <c r="BK2454" s="18">
        <f t="shared" si="6531"/>
        <v>2825.9</v>
      </c>
      <c r="BL2454" s="18">
        <f t="shared" ref="BL2454:BN2454" si="6609">BL2455+BL2458</f>
        <v>0</v>
      </c>
      <c r="BM2454" s="18">
        <f t="shared" si="6609"/>
        <v>0</v>
      </c>
      <c r="BN2454" s="18">
        <f t="shared" si="6609"/>
        <v>0</v>
      </c>
      <c r="BO2454" s="18">
        <f t="shared" si="6439"/>
        <v>4828.4480000000003</v>
      </c>
      <c r="BP2454" s="18">
        <f t="shared" si="6440"/>
        <v>2825.9</v>
      </c>
      <c r="BQ2454" s="18">
        <f t="shared" si="6441"/>
        <v>2825.9</v>
      </c>
      <c r="BR2454" s="18">
        <f t="shared" ref="BR2454:BT2454" si="6610">BR2455+BR2458</f>
        <v>0</v>
      </c>
      <c r="BS2454" s="18">
        <f t="shared" si="6610"/>
        <v>0</v>
      </c>
      <c r="BT2454" s="18">
        <f t="shared" si="6610"/>
        <v>0</v>
      </c>
      <c r="BU2454" s="18">
        <f t="shared" si="6425"/>
        <v>4828.4480000000003</v>
      </c>
      <c r="BV2454" s="18">
        <f t="shared" si="6426"/>
        <v>2825.9</v>
      </c>
      <c r="BW2454" s="18">
        <f t="shared" si="6427"/>
        <v>2825.9</v>
      </c>
      <c r="BX2454" s="18">
        <f t="shared" ref="BX2454:BZ2454" si="6611">BX2455+BX2458</f>
        <v>0</v>
      </c>
      <c r="BY2454" s="18">
        <f t="shared" si="6611"/>
        <v>0</v>
      </c>
      <c r="BZ2454" s="18">
        <f t="shared" si="6611"/>
        <v>0</v>
      </c>
      <c r="CA2454" s="18">
        <f t="shared" si="6567"/>
        <v>4828.4480000000003</v>
      </c>
      <c r="CB2454" s="18">
        <f t="shared" si="6568"/>
        <v>2825.9</v>
      </c>
      <c r="CC2454" s="18">
        <f t="shared" si="6569"/>
        <v>2825.9</v>
      </c>
      <c r="CD2454" s="18">
        <f t="shared" si="6601"/>
        <v>0</v>
      </c>
      <c r="CE2454" s="27"/>
      <c r="CF2454" s="33"/>
    </row>
    <row r="2455" spans="1:119" ht="31.2" x14ac:dyDescent="0.3">
      <c r="A2455" s="41" t="s">
        <v>421</v>
      </c>
      <c r="B2455" s="39">
        <v>200</v>
      </c>
      <c r="C2455" s="41"/>
      <c r="D2455" s="41"/>
      <c r="E2455" s="14" t="s">
        <v>551</v>
      </c>
      <c r="F2455" s="18">
        <f t="shared" ref="F2455:K2456" si="6612">F2456</f>
        <v>2062.9</v>
      </c>
      <c r="G2455" s="18">
        <f t="shared" si="6612"/>
        <v>2062.9</v>
      </c>
      <c r="H2455" s="18">
        <f t="shared" si="6612"/>
        <v>2062.9</v>
      </c>
      <c r="I2455" s="18">
        <f t="shared" si="6612"/>
        <v>0</v>
      </c>
      <c r="J2455" s="18">
        <f t="shared" si="6612"/>
        <v>0</v>
      </c>
      <c r="K2455" s="18">
        <f t="shared" si="6612"/>
        <v>0</v>
      </c>
      <c r="L2455" s="18">
        <f t="shared" si="6558"/>
        <v>2062.9</v>
      </c>
      <c r="M2455" s="18">
        <f t="shared" si="6559"/>
        <v>2062.9</v>
      </c>
      <c r="N2455" s="18">
        <f t="shared" si="6560"/>
        <v>2062.9</v>
      </c>
      <c r="O2455" s="18">
        <f t="shared" ref="O2455:S2456" si="6613">O2456</f>
        <v>0</v>
      </c>
      <c r="P2455" s="18">
        <f t="shared" si="6613"/>
        <v>0</v>
      </c>
      <c r="Q2455" s="18">
        <f t="shared" si="6613"/>
        <v>0</v>
      </c>
      <c r="R2455" s="18">
        <f t="shared" si="6613"/>
        <v>0</v>
      </c>
      <c r="S2455" s="18">
        <f t="shared" si="6613"/>
        <v>0</v>
      </c>
      <c r="T2455" s="18">
        <f t="shared" si="6449"/>
        <v>2062.9</v>
      </c>
      <c r="U2455" s="18">
        <f t="shared" si="6450"/>
        <v>2062.9</v>
      </c>
      <c r="V2455" s="18">
        <f t="shared" si="6451"/>
        <v>2062.9</v>
      </c>
      <c r="W2455" s="18">
        <f t="shared" ref="W2455:CD2456" si="6614">W2456</f>
        <v>0</v>
      </c>
      <c r="X2455" s="18">
        <f t="shared" si="6614"/>
        <v>0</v>
      </c>
      <c r="Y2455" s="18">
        <f t="shared" si="6614"/>
        <v>0</v>
      </c>
      <c r="Z2455" s="18">
        <f t="shared" si="6614"/>
        <v>0</v>
      </c>
      <c r="AA2455" s="18">
        <f t="shared" si="6614"/>
        <v>0</v>
      </c>
      <c r="AB2455" s="18">
        <f t="shared" si="6614"/>
        <v>0</v>
      </c>
      <c r="AC2455" s="18">
        <f t="shared" si="6422"/>
        <v>2062.9</v>
      </c>
      <c r="AD2455" s="18">
        <f t="shared" si="6423"/>
        <v>2062.9</v>
      </c>
      <c r="AE2455" s="18">
        <f t="shared" si="6424"/>
        <v>2062.9</v>
      </c>
      <c r="AF2455" s="18">
        <f t="shared" si="6614"/>
        <v>698.01</v>
      </c>
      <c r="AG2455" s="18">
        <f t="shared" si="6614"/>
        <v>0</v>
      </c>
      <c r="AH2455" s="18">
        <f t="shared" si="6614"/>
        <v>0</v>
      </c>
      <c r="AI2455" s="18">
        <f t="shared" si="6475"/>
        <v>2760.91</v>
      </c>
      <c r="AJ2455" s="18">
        <f t="shared" si="6476"/>
        <v>2062.9</v>
      </c>
      <c r="AK2455" s="18">
        <f t="shared" si="6477"/>
        <v>2062.9</v>
      </c>
      <c r="AL2455" s="18">
        <f t="shared" si="6614"/>
        <v>0</v>
      </c>
      <c r="AM2455" s="18">
        <f t="shared" si="6478"/>
        <v>2760.91</v>
      </c>
      <c r="AN2455" s="18">
        <f t="shared" si="6614"/>
        <v>0</v>
      </c>
      <c r="AO2455" s="18">
        <f t="shared" si="6614"/>
        <v>0</v>
      </c>
      <c r="AP2455" s="18">
        <f t="shared" si="6614"/>
        <v>0</v>
      </c>
      <c r="AQ2455" s="18">
        <f t="shared" si="6561"/>
        <v>2760.91</v>
      </c>
      <c r="AR2455" s="18">
        <f t="shared" si="6562"/>
        <v>2062.9</v>
      </c>
      <c r="AS2455" s="18">
        <f t="shared" si="6563"/>
        <v>2062.9</v>
      </c>
      <c r="AT2455" s="18">
        <f t="shared" si="6614"/>
        <v>0</v>
      </c>
      <c r="AU2455" s="18">
        <f t="shared" si="6614"/>
        <v>0</v>
      </c>
      <c r="AV2455" s="18">
        <f t="shared" si="6614"/>
        <v>0</v>
      </c>
      <c r="AW2455" s="18">
        <f t="shared" si="6564"/>
        <v>2760.91</v>
      </c>
      <c r="AX2455" s="18">
        <f t="shared" si="6565"/>
        <v>2062.9</v>
      </c>
      <c r="AY2455" s="18">
        <f t="shared" si="6566"/>
        <v>2062.9</v>
      </c>
      <c r="AZ2455" s="18">
        <f t="shared" si="6614"/>
        <v>607.53800000000001</v>
      </c>
      <c r="BA2455" s="18">
        <f t="shared" si="6614"/>
        <v>0</v>
      </c>
      <c r="BB2455" s="18">
        <f t="shared" si="6614"/>
        <v>0</v>
      </c>
      <c r="BC2455" s="18">
        <f t="shared" si="6532"/>
        <v>3368.4479999999999</v>
      </c>
      <c r="BD2455" s="18">
        <f t="shared" si="6533"/>
        <v>2062.9</v>
      </c>
      <c r="BE2455" s="18">
        <f t="shared" si="6534"/>
        <v>2062.9</v>
      </c>
      <c r="BF2455" s="18">
        <f t="shared" si="6614"/>
        <v>0</v>
      </c>
      <c r="BG2455" s="18">
        <f t="shared" si="6614"/>
        <v>0</v>
      </c>
      <c r="BH2455" s="18">
        <f t="shared" si="6614"/>
        <v>0</v>
      </c>
      <c r="BI2455" s="18">
        <f t="shared" si="6529"/>
        <v>3368.4479999999999</v>
      </c>
      <c r="BJ2455" s="18">
        <f t="shared" si="6530"/>
        <v>2062.9</v>
      </c>
      <c r="BK2455" s="18">
        <f t="shared" si="6531"/>
        <v>2062.9</v>
      </c>
      <c r="BL2455" s="18">
        <f t="shared" si="6614"/>
        <v>0</v>
      </c>
      <c r="BM2455" s="18">
        <f t="shared" si="6614"/>
        <v>0</v>
      </c>
      <c r="BN2455" s="18">
        <f t="shared" si="6614"/>
        <v>0</v>
      </c>
      <c r="BO2455" s="18">
        <f t="shared" si="6439"/>
        <v>3368.4479999999999</v>
      </c>
      <c r="BP2455" s="18">
        <f t="shared" si="6440"/>
        <v>2062.9</v>
      </c>
      <c r="BQ2455" s="18">
        <f t="shared" si="6441"/>
        <v>2062.9</v>
      </c>
      <c r="BR2455" s="18">
        <f t="shared" si="6614"/>
        <v>0</v>
      </c>
      <c r="BS2455" s="18">
        <f t="shared" si="6614"/>
        <v>0</v>
      </c>
      <c r="BT2455" s="18">
        <f t="shared" si="6614"/>
        <v>0</v>
      </c>
      <c r="BU2455" s="18">
        <f t="shared" si="6425"/>
        <v>3368.4479999999999</v>
      </c>
      <c r="BV2455" s="18">
        <f t="shared" si="6426"/>
        <v>2062.9</v>
      </c>
      <c r="BW2455" s="18">
        <f t="shared" si="6427"/>
        <v>2062.9</v>
      </c>
      <c r="BX2455" s="18">
        <f t="shared" si="6614"/>
        <v>0</v>
      </c>
      <c r="BY2455" s="18">
        <f t="shared" si="6614"/>
        <v>0</v>
      </c>
      <c r="BZ2455" s="18">
        <f t="shared" si="6614"/>
        <v>0</v>
      </c>
      <c r="CA2455" s="18">
        <f t="shared" si="6567"/>
        <v>3368.4479999999999</v>
      </c>
      <c r="CB2455" s="18">
        <f t="shared" si="6568"/>
        <v>2062.9</v>
      </c>
      <c r="CC2455" s="18">
        <f t="shared" si="6569"/>
        <v>2062.9</v>
      </c>
      <c r="CD2455" s="18">
        <f t="shared" si="6614"/>
        <v>0</v>
      </c>
      <c r="CE2455" s="27"/>
      <c r="CF2455" s="33"/>
    </row>
    <row r="2456" spans="1:119" ht="46.8" x14ac:dyDescent="0.3">
      <c r="A2456" s="41" t="s">
        <v>421</v>
      </c>
      <c r="B2456" s="39">
        <v>240</v>
      </c>
      <c r="C2456" s="41"/>
      <c r="D2456" s="41"/>
      <c r="E2456" s="14" t="s">
        <v>559</v>
      </c>
      <c r="F2456" s="18">
        <f t="shared" si="6612"/>
        <v>2062.9</v>
      </c>
      <c r="G2456" s="18">
        <f t="shared" si="6612"/>
        <v>2062.9</v>
      </c>
      <c r="H2456" s="18">
        <f t="shared" si="6612"/>
        <v>2062.9</v>
      </c>
      <c r="I2456" s="18">
        <f t="shared" si="6612"/>
        <v>0</v>
      </c>
      <c r="J2456" s="18">
        <f t="shared" si="6612"/>
        <v>0</v>
      </c>
      <c r="K2456" s="18">
        <f t="shared" si="6612"/>
        <v>0</v>
      </c>
      <c r="L2456" s="18">
        <f t="shared" si="6558"/>
        <v>2062.9</v>
      </c>
      <c r="M2456" s="18">
        <f t="shared" si="6559"/>
        <v>2062.9</v>
      </c>
      <c r="N2456" s="18">
        <f t="shared" si="6560"/>
        <v>2062.9</v>
      </c>
      <c r="O2456" s="18">
        <f t="shared" si="6613"/>
        <v>0</v>
      </c>
      <c r="P2456" s="18">
        <f t="shared" si="6613"/>
        <v>0</v>
      </c>
      <c r="Q2456" s="18">
        <f t="shared" si="6613"/>
        <v>0</v>
      </c>
      <c r="R2456" s="18">
        <f t="shared" si="6613"/>
        <v>0</v>
      </c>
      <c r="S2456" s="18">
        <f t="shared" si="6613"/>
        <v>0</v>
      </c>
      <c r="T2456" s="18">
        <f t="shared" si="6449"/>
        <v>2062.9</v>
      </c>
      <c r="U2456" s="18">
        <f t="shared" si="6450"/>
        <v>2062.9</v>
      </c>
      <c r="V2456" s="18">
        <f t="shared" si="6451"/>
        <v>2062.9</v>
      </c>
      <c r="W2456" s="18">
        <f t="shared" si="6614"/>
        <v>0</v>
      </c>
      <c r="X2456" s="18">
        <f t="shared" si="6614"/>
        <v>0</v>
      </c>
      <c r="Y2456" s="18">
        <f t="shared" si="6614"/>
        <v>0</v>
      </c>
      <c r="Z2456" s="18">
        <f t="shared" si="6614"/>
        <v>0</v>
      </c>
      <c r="AA2456" s="18">
        <f t="shared" si="6614"/>
        <v>0</v>
      </c>
      <c r="AB2456" s="18">
        <f t="shared" si="6614"/>
        <v>0</v>
      </c>
      <c r="AC2456" s="18">
        <f t="shared" si="6422"/>
        <v>2062.9</v>
      </c>
      <c r="AD2456" s="18">
        <f t="shared" si="6423"/>
        <v>2062.9</v>
      </c>
      <c r="AE2456" s="18">
        <f t="shared" si="6424"/>
        <v>2062.9</v>
      </c>
      <c r="AF2456" s="18">
        <f t="shared" si="6614"/>
        <v>698.01</v>
      </c>
      <c r="AG2456" s="18">
        <f t="shared" si="6614"/>
        <v>0</v>
      </c>
      <c r="AH2456" s="18">
        <f t="shared" si="6614"/>
        <v>0</v>
      </c>
      <c r="AI2456" s="18">
        <f t="shared" si="6475"/>
        <v>2760.91</v>
      </c>
      <c r="AJ2456" s="18">
        <f t="shared" si="6476"/>
        <v>2062.9</v>
      </c>
      <c r="AK2456" s="18">
        <f t="shared" si="6477"/>
        <v>2062.9</v>
      </c>
      <c r="AL2456" s="18">
        <f t="shared" si="6614"/>
        <v>0</v>
      </c>
      <c r="AM2456" s="18">
        <f t="shared" si="6478"/>
        <v>2760.91</v>
      </c>
      <c r="AN2456" s="18">
        <f t="shared" si="6614"/>
        <v>0</v>
      </c>
      <c r="AO2456" s="18">
        <f t="shared" si="6614"/>
        <v>0</v>
      </c>
      <c r="AP2456" s="18">
        <f t="shared" si="6614"/>
        <v>0</v>
      </c>
      <c r="AQ2456" s="18">
        <f t="shared" si="6561"/>
        <v>2760.91</v>
      </c>
      <c r="AR2456" s="18">
        <f t="shared" si="6562"/>
        <v>2062.9</v>
      </c>
      <c r="AS2456" s="18">
        <f t="shared" si="6563"/>
        <v>2062.9</v>
      </c>
      <c r="AT2456" s="18">
        <f t="shared" si="6614"/>
        <v>0</v>
      </c>
      <c r="AU2456" s="18">
        <f t="shared" si="6614"/>
        <v>0</v>
      </c>
      <c r="AV2456" s="18">
        <f t="shared" si="6614"/>
        <v>0</v>
      </c>
      <c r="AW2456" s="18">
        <f t="shared" si="6564"/>
        <v>2760.91</v>
      </c>
      <c r="AX2456" s="18">
        <f t="shared" si="6565"/>
        <v>2062.9</v>
      </c>
      <c r="AY2456" s="18">
        <f t="shared" si="6566"/>
        <v>2062.9</v>
      </c>
      <c r="AZ2456" s="18">
        <f t="shared" si="6614"/>
        <v>607.53800000000001</v>
      </c>
      <c r="BA2456" s="18">
        <f t="shared" si="6614"/>
        <v>0</v>
      </c>
      <c r="BB2456" s="18">
        <f t="shared" si="6614"/>
        <v>0</v>
      </c>
      <c r="BC2456" s="18">
        <f t="shared" si="6532"/>
        <v>3368.4479999999999</v>
      </c>
      <c r="BD2456" s="18">
        <f t="shared" si="6533"/>
        <v>2062.9</v>
      </c>
      <c r="BE2456" s="18">
        <f t="shared" si="6534"/>
        <v>2062.9</v>
      </c>
      <c r="BF2456" s="18">
        <f t="shared" si="6614"/>
        <v>0</v>
      </c>
      <c r="BG2456" s="18">
        <f t="shared" si="6614"/>
        <v>0</v>
      </c>
      <c r="BH2456" s="18">
        <f t="shared" si="6614"/>
        <v>0</v>
      </c>
      <c r="BI2456" s="18">
        <f t="shared" si="6529"/>
        <v>3368.4479999999999</v>
      </c>
      <c r="BJ2456" s="18">
        <f t="shared" si="6530"/>
        <v>2062.9</v>
      </c>
      <c r="BK2456" s="18">
        <f t="shared" si="6531"/>
        <v>2062.9</v>
      </c>
      <c r="BL2456" s="18">
        <f t="shared" si="6614"/>
        <v>0</v>
      </c>
      <c r="BM2456" s="18">
        <f t="shared" si="6614"/>
        <v>0</v>
      </c>
      <c r="BN2456" s="18">
        <f t="shared" si="6614"/>
        <v>0</v>
      </c>
      <c r="BO2456" s="18">
        <f t="shared" si="6439"/>
        <v>3368.4479999999999</v>
      </c>
      <c r="BP2456" s="18">
        <f t="shared" si="6440"/>
        <v>2062.9</v>
      </c>
      <c r="BQ2456" s="18">
        <f t="shared" si="6441"/>
        <v>2062.9</v>
      </c>
      <c r="BR2456" s="18">
        <f t="shared" si="6614"/>
        <v>0</v>
      </c>
      <c r="BS2456" s="18">
        <f t="shared" si="6614"/>
        <v>0</v>
      </c>
      <c r="BT2456" s="18">
        <f t="shared" si="6614"/>
        <v>0</v>
      </c>
      <c r="BU2456" s="18">
        <f t="shared" si="6425"/>
        <v>3368.4479999999999</v>
      </c>
      <c r="BV2456" s="18">
        <f t="shared" si="6426"/>
        <v>2062.9</v>
      </c>
      <c r="BW2456" s="18">
        <f t="shared" si="6427"/>
        <v>2062.9</v>
      </c>
      <c r="BX2456" s="18">
        <f t="shared" si="6614"/>
        <v>0</v>
      </c>
      <c r="BY2456" s="18">
        <f t="shared" si="6614"/>
        <v>0</v>
      </c>
      <c r="BZ2456" s="18">
        <f t="shared" si="6614"/>
        <v>0</v>
      </c>
      <c r="CA2456" s="18">
        <f t="shared" si="6567"/>
        <v>3368.4479999999999</v>
      </c>
      <c r="CB2456" s="18">
        <f t="shared" si="6568"/>
        <v>2062.9</v>
      </c>
      <c r="CC2456" s="18">
        <f t="shared" si="6569"/>
        <v>2062.9</v>
      </c>
      <c r="CD2456" s="18">
        <f t="shared" si="6614"/>
        <v>0</v>
      </c>
      <c r="CE2456" s="27"/>
      <c r="CF2456" s="33"/>
    </row>
    <row r="2457" spans="1:119" ht="31.2" x14ac:dyDescent="0.3">
      <c r="A2457" s="41" t="s">
        <v>421</v>
      </c>
      <c r="B2457" s="39">
        <v>240</v>
      </c>
      <c r="C2457" s="41" t="s">
        <v>149</v>
      </c>
      <c r="D2457" s="41" t="s">
        <v>244</v>
      </c>
      <c r="E2457" s="14" t="s">
        <v>524</v>
      </c>
      <c r="F2457" s="18">
        <v>2062.9</v>
      </c>
      <c r="G2457" s="18">
        <v>2062.9</v>
      </c>
      <c r="H2457" s="18">
        <v>2062.9</v>
      </c>
      <c r="I2457" s="18"/>
      <c r="J2457" s="18"/>
      <c r="K2457" s="18"/>
      <c r="L2457" s="18">
        <f t="shared" si="6558"/>
        <v>2062.9</v>
      </c>
      <c r="M2457" s="18">
        <f t="shared" si="6559"/>
        <v>2062.9</v>
      </c>
      <c r="N2457" s="18">
        <f t="shared" si="6560"/>
        <v>2062.9</v>
      </c>
      <c r="O2457" s="18"/>
      <c r="P2457" s="18"/>
      <c r="Q2457" s="18"/>
      <c r="R2457" s="18"/>
      <c r="S2457" s="18"/>
      <c r="T2457" s="18">
        <f t="shared" si="6449"/>
        <v>2062.9</v>
      </c>
      <c r="U2457" s="18">
        <f t="shared" si="6450"/>
        <v>2062.9</v>
      </c>
      <c r="V2457" s="18">
        <f t="shared" si="6451"/>
        <v>2062.9</v>
      </c>
      <c r="W2457" s="18"/>
      <c r="X2457" s="18"/>
      <c r="Y2457" s="18"/>
      <c r="Z2457" s="18"/>
      <c r="AA2457" s="18"/>
      <c r="AB2457" s="18"/>
      <c r="AC2457" s="18">
        <f t="shared" si="6422"/>
        <v>2062.9</v>
      </c>
      <c r="AD2457" s="18">
        <f t="shared" si="6423"/>
        <v>2062.9</v>
      </c>
      <c r="AE2457" s="18">
        <f t="shared" si="6424"/>
        <v>2062.9</v>
      </c>
      <c r="AF2457" s="18">
        <v>698.01</v>
      </c>
      <c r="AG2457" s="18"/>
      <c r="AH2457" s="18"/>
      <c r="AI2457" s="18">
        <f t="shared" si="6475"/>
        <v>2760.91</v>
      </c>
      <c r="AJ2457" s="18">
        <f t="shared" si="6476"/>
        <v>2062.9</v>
      </c>
      <c r="AK2457" s="18">
        <f t="shared" si="6477"/>
        <v>2062.9</v>
      </c>
      <c r="AL2457" s="18"/>
      <c r="AM2457" s="18">
        <f t="shared" si="6478"/>
        <v>2760.91</v>
      </c>
      <c r="AN2457" s="18"/>
      <c r="AO2457" s="18"/>
      <c r="AP2457" s="18"/>
      <c r="AQ2457" s="18">
        <f t="shared" si="6561"/>
        <v>2760.91</v>
      </c>
      <c r="AR2457" s="18">
        <f t="shared" si="6562"/>
        <v>2062.9</v>
      </c>
      <c r="AS2457" s="18">
        <f t="shared" si="6563"/>
        <v>2062.9</v>
      </c>
      <c r="AT2457" s="18"/>
      <c r="AU2457" s="18"/>
      <c r="AV2457" s="18"/>
      <c r="AW2457" s="18">
        <f t="shared" si="6564"/>
        <v>2760.91</v>
      </c>
      <c r="AX2457" s="18">
        <f t="shared" si="6565"/>
        <v>2062.9</v>
      </c>
      <c r="AY2457" s="18">
        <f t="shared" si="6566"/>
        <v>2062.9</v>
      </c>
      <c r="AZ2457" s="18">
        <v>607.53800000000001</v>
      </c>
      <c r="BA2457" s="18"/>
      <c r="BB2457" s="18"/>
      <c r="BC2457" s="18">
        <f t="shared" si="6532"/>
        <v>3368.4479999999999</v>
      </c>
      <c r="BD2457" s="18">
        <f t="shared" si="6533"/>
        <v>2062.9</v>
      </c>
      <c r="BE2457" s="18">
        <f t="shared" si="6534"/>
        <v>2062.9</v>
      </c>
      <c r="BF2457" s="18"/>
      <c r="BG2457" s="18"/>
      <c r="BH2457" s="18"/>
      <c r="BI2457" s="18">
        <f t="shared" si="6529"/>
        <v>3368.4479999999999</v>
      </c>
      <c r="BJ2457" s="18">
        <f t="shared" si="6530"/>
        <v>2062.9</v>
      </c>
      <c r="BK2457" s="18">
        <f t="shared" si="6531"/>
        <v>2062.9</v>
      </c>
      <c r="BL2457" s="18"/>
      <c r="BM2457" s="18"/>
      <c r="BN2457" s="18"/>
      <c r="BO2457" s="18">
        <f t="shared" si="6439"/>
        <v>3368.4479999999999</v>
      </c>
      <c r="BP2457" s="18">
        <f t="shared" si="6440"/>
        <v>2062.9</v>
      </c>
      <c r="BQ2457" s="18">
        <f t="shared" si="6441"/>
        <v>2062.9</v>
      </c>
      <c r="BR2457" s="18"/>
      <c r="BS2457" s="18"/>
      <c r="BT2457" s="18"/>
      <c r="BU2457" s="18">
        <f t="shared" si="6425"/>
        <v>3368.4479999999999</v>
      </c>
      <c r="BV2457" s="18">
        <f t="shared" si="6426"/>
        <v>2062.9</v>
      </c>
      <c r="BW2457" s="18">
        <f t="shared" si="6427"/>
        <v>2062.9</v>
      </c>
      <c r="BX2457" s="18"/>
      <c r="BY2457" s="18"/>
      <c r="BZ2457" s="18"/>
      <c r="CA2457" s="18">
        <f t="shared" si="6567"/>
        <v>3368.4479999999999</v>
      </c>
      <c r="CB2457" s="18">
        <f t="shared" si="6568"/>
        <v>2062.9</v>
      </c>
      <c r="CC2457" s="18">
        <f t="shared" si="6569"/>
        <v>2062.9</v>
      </c>
      <c r="CD2457" s="18"/>
      <c r="CE2457" s="27"/>
      <c r="CF2457" s="33"/>
    </row>
    <row r="2458" spans="1:119" x14ac:dyDescent="0.3">
      <c r="A2458" s="41" t="s">
        <v>421</v>
      </c>
      <c r="B2458" s="39">
        <v>800</v>
      </c>
      <c r="C2458" s="41"/>
      <c r="D2458" s="41"/>
      <c r="E2458" s="14" t="s">
        <v>556</v>
      </c>
      <c r="F2458" s="18">
        <f t="shared" ref="F2458:K2459" si="6615">F2459</f>
        <v>763</v>
      </c>
      <c r="G2458" s="18">
        <f t="shared" si="6615"/>
        <v>763</v>
      </c>
      <c r="H2458" s="18">
        <f t="shared" si="6615"/>
        <v>763</v>
      </c>
      <c r="I2458" s="18">
        <f t="shared" si="6615"/>
        <v>0</v>
      </c>
      <c r="J2458" s="18">
        <f t="shared" si="6615"/>
        <v>0</v>
      </c>
      <c r="K2458" s="18">
        <f t="shared" si="6615"/>
        <v>0</v>
      </c>
      <c r="L2458" s="18">
        <f t="shared" si="6558"/>
        <v>763</v>
      </c>
      <c r="M2458" s="18">
        <f t="shared" si="6559"/>
        <v>763</v>
      </c>
      <c r="N2458" s="18">
        <f t="shared" si="6560"/>
        <v>763</v>
      </c>
      <c r="O2458" s="18">
        <f t="shared" ref="O2458:S2459" si="6616">O2459</f>
        <v>0</v>
      </c>
      <c r="P2458" s="18">
        <f t="shared" si="6616"/>
        <v>0</v>
      </c>
      <c r="Q2458" s="18">
        <f t="shared" si="6616"/>
        <v>0</v>
      </c>
      <c r="R2458" s="18">
        <f t="shared" si="6616"/>
        <v>0</v>
      </c>
      <c r="S2458" s="18">
        <f t="shared" si="6616"/>
        <v>0</v>
      </c>
      <c r="T2458" s="18">
        <f t="shared" si="6449"/>
        <v>763</v>
      </c>
      <c r="U2458" s="18">
        <f t="shared" si="6450"/>
        <v>763</v>
      </c>
      <c r="V2458" s="18">
        <f t="shared" si="6451"/>
        <v>763</v>
      </c>
      <c r="W2458" s="18">
        <f t="shared" ref="W2458:CD2459" si="6617">W2459</f>
        <v>0</v>
      </c>
      <c r="X2458" s="18">
        <f t="shared" si="6617"/>
        <v>0</v>
      </c>
      <c r="Y2458" s="18">
        <f t="shared" si="6617"/>
        <v>0</v>
      </c>
      <c r="Z2458" s="18">
        <f t="shared" si="6617"/>
        <v>0</v>
      </c>
      <c r="AA2458" s="18">
        <f t="shared" si="6617"/>
        <v>0</v>
      </c>
      <c r="AB2458" s="18">
        <f t="shared" si="6617"/>
        <v>0</v>
      </c>
      <c r="AC2458" s="18">
        <f t="shared" si="6422"/>
        <v>763</v>
      </c>
      <c r="AD2458" s="18">
        <f t="shared" si="6423"/>
        <v>763</v>
      </c>
      <c r="AE2458" s="18">
        <f t="shared" si="6424"/>
        <v>763</v>
      </c>
      <c r="AF2458" s="18">
        <f t="shared" si="6617"/>
        <v>697</v>
      </c>
      <c r="AG2458" s="18">
        <f t="shared" si="6617"/>
        <v>0</v>
      </c>
      <c r="AH2458" s="18">
        <f t="shared" si="6617"/>
        <v>0</v>
      </c>
      <c r="AI2458" s="18">
        <f t="shared" si="6475"/>
        <v>1460</v>
      </c>
      <c r="AJ2458" s="18">
        <f t="shared" si="6476"/>
        <v>763</v>
      </c>
      <c r="AK2458" s="18">
        <f t="shared" si="6477"/>
        <v>763</v>
      </c>
      <c r="AL2458" s="18">
        <f t="shared" si="6617"/>
        <v>0</v>
      </c>
      <c r="AM2458" s="18">
        <f t="shared" si="6478"/>
        <v>1460</v>
      </c>
      <c r="AN2458" s="18">
        <f t="shared" si="6617"/>
        <v>0</v>
      </c>
      <c r="AO2458" s="18">
        <f t="shared" si="6617"/>
        <v>0</v>
      </c>
      <c r="AP2458" s="18">
        <f t="shared" si="6617"/>
        <v>0</v>
      </c>
      <c r="AQ2458" s="18">
        <f t="shared" si="6561"/>
        <v>1460</v>
      </c>
      <c r="AR2458" s="18">
        <f t="shared" si="6562"/>
        <v>763</v>
      </c>
      <c r="AS2458" s="18">
        <f t="shared" si="6563"/>
        <v>763</v>
      </c>
      <c r="AT2458" s="18">
        <f t="shared" si="6617"/>
        <v>0</v>
      </c>
      <c r="AU2458" s="18">
        <f t="shared" si="6617"/>
        <v>0</v>
      </c>
      <c r="AV2458" s="18">
        <f t="shared" si="6617"/>
        <v>0</v>
      </c>
      <c r="AW2458" s="18">
        <f t="shared" si="6564"/>
        <v>1460</v>
      </c>
      <c r="AX2458" s="18">
        <f t="shared" si="6565"/>
        <v>763</v>
      </c>
      <c r="AY2458" s="18">
        <f t="shared" si="6566"/>
        <v>763</v>
      </c>
      <c r="AZ2458" s="18">
        <f t="shared" si="6617"/>
        <v>0</v>
      </c>
      <c r="BA2458" s="18">
        <f t="shared" si="6617"/>
        <v>0</v>
      </c>
      <c r="BB2458" s="18">
        <f t="shared" si="6617"/>
        <v>0</v>
      </c>
      <c r="BC2458" s="18">
        <f t="shared" si="6532"/>
        <v>1460</v>
      </c>
      <c r="BD2458" s="18">
        <f t="shared" si="6533"/>
        <v>763</v>
      </c>
      <c r="BE2458" s="18">
        <f t="shared" si="6534"/>
        <v>763</v>
      </c>
      <c r="BF2458" s="18">
        <f t="shared" si="6617"/>
        <v>0</v>
      </c>
      <c r="BG2458" s="18">
        <f t="shared" si="6617"/>
        <v>0</v>
      </c>
      <c r="BH2458" s="18">
        <f t="shared" si="6617"/>
        <v>0</v>
      </c>
      <c r="BI2458" s="18">
        <f t="shared" si="6529"/>
        <v>1460</v>
      </c>
      <c r="BJ2458" s="18">
        <f t="shared" si="6530"/>
        <v>763</v>
      </c>
      <c r="BK2458" s="18">
        <f t="shared" si="6531"/>
        <v>763</v>
      </c>
      <c r="BL2458" s="18">
        <f t="shared" si="6617"/>
        <v>0</v>
      </c>
      <c r="BM2458" s="18">
        <f t="shared" si="6617"/>
        <v>0</v>
      </c>
      <c r="BN2458" s="18">
        <f t="shared" si="6617"/>
        <v>0</v>
      </c>
      <c r="BO2458" s="18">
        <f t="shared" si="6439"/>
        <v>1460</v>
      </c>
      <c r="BP2458" s="18">
        <f t="shared" si="6440"/>
        <v>763</v>
      </c>
      <c r="BQ2458" s="18">
        <f t="shared" si="6441"/>
        <v>763</v>
      </c>
      <c r="BR2458" s="18">
        <f t="shared" si="6617"/>
        <v>0</v>
      </c>
      <c r="BS2458" s="18">
        <f t="shared" si="6617"/>
        <v>0</v>
      </c>
      <c r="BT2458" s="18">
        <f t="shared" si="6617"/>
        <v>0</v>
      </c>
      <c r="BU2458" s="18">
        <f t="shared" si="6425"/>
        <v>1460</v>
      </c>
      <c r="BV2458" s="18">
        <f t="shared" si="6426"/>
        <v>763</v>
      </c>
      <c r="BW2458" s="18">
        <f t="shared" si="6427"/>
        <v>763</v>
      </c>
      <c r="BX2458" s="18">
        <f t="shared" si="6617"/>
        <v>0</v>
      </c>
      <c r="BY2458" s="18">
        <f t="shared" si="6617"/>
        <v>0</v>
      </c>
      <c r="BZ2458" s="18">
        <f t="shared" si="6617"/>
        <v>0</v>
      </c>
      <c r="CA2458" s="18">
        <f t="shared" si="6567"/>
        <v>1460</v>
      </c>
      <c r="CB2458" s="18">
        <f t="shared" si="6568"/>
        <v>763</v>
      </c>
      <c r="CC2458" s="18">
        <f t="shared" si="6569"/>
        <v>763</v>
      </c>
      <c r="CD2458" s="18">
        <f t="shared" si="6617"/>
        <v>0</v>
      </c>
      <c r="CE2458" s="27"/>
      <c r="CF2458" s="33"/>
    </row>
    <row r="2459" spans="1:119" x14ac:dyDescent="0.3">
      <c r="A2459" s="41" t="s">
        <v>421</v>
      </c>
      <c r="B2459" s="39">
        <v>830</v>
      </c>
      <c r="C2459" s="41"/>
      <c r="D2459" s="41"/>
      <c r="E2459" s="14" t="s">
        <v>572</v>
      </c>
      <c r="F2459" s="18">
        <f t="shared" si="6615"/>
        <v>763</v>
      </c>
      <c r="G2459" s="18">
        <f t="shared" si="6615"/>
        <v>763</v>
      </c>
      <c r="H2459" s="18">
        <f t="shared" si="6615"/>
        <v>763</v>
      </c>
      <c r="I2459" s="18">
        <f t="shared" si="6615"/>
        <v>0</v>
      </c>
      <c r="J2459" s="18">
        <f t="shared" si="6615"/>
        <v>0</v>
      </c>
      <c r="K2459" s="18">
        <f t="shared" si="6615"/>
        <v>0</v>
      </c>
      <c r="L2459" s="18">
        <f t="shared" si="6558"/>
        <v>763</v>
      </c>
      <c r="M2459" s="18">
        <f t="shared" si="6559"/>
        <v>763</v>
      </c>
      <c r="N2459" s="18">
        <f t="shared" si="6560"/>
        <v>763</v>
      </c>
      <c r="O2459" s="18">
        <f t="shared" si="6616"/>
        <v>0</v>
      </c>
      <c r="P2459" s="18">
        <f t="shared" si="6616"/>
        <v>0</v>
      </c>
      <c r="Q2459" s="18">
        <f t="shared" si="6616"/>
        <v>0</v>
      </c>
      <c r="R2459" s="18">
        <f t="shared" si="6616"/>
        <v>0</v>
      </c>
      <c r="S2459" s="18">
        <f t="shared" si="6616"/>
        <v>0</v>
      </c>
      <c r="T2459" s="18">
        <f t="shared" si="6449"/>
        <v>763</v>
      </c>
      <c r="U2459" s="18">
        <f t="shared" si="6450"/>
        <v>763</v>
      </c>
      <c r="V2459" s="18">
        <f t="shared" si="6451"/>
        <v>763</v>
      </c>
      <c r="W2459" s="18">
        <f t="shared" si="6617"/>
        <v>0</v>
      </c>
      <c r="X2459" s="18">
        <f t="shared" si="6617"/>
        <v>0</v>
      </c>
      <c r="Y2459" s="18">
        <f t="shared" si="6617"/>
        <v>0</v>
      </c>
      <c r="Z2459" s="18">
        <f t="shared" si="6617"/>
        <v>0</v>
      </c>
      <c r="AA2459" s="18">
        <f t="shared" si="6617"/>
        <v>0</v>
      </c>
      <c r="AB2459" s="18">
        <f t="shared" si="6617"/>
        <v>0</v>
      </c>
      <c r="AC2459" s="18">
        <f t="shared" si="6422"/>
        <v>763</v>
      </c>
      <c r="AD2459" s="18">
        <f t="shared" si="6423"/>
        <v>763</v>
      </c>
      <c r="AE2459" s="18">
        <f t="shared" si="6424"/>
        <v>763</v>
      </c>
      <c r="AF2459" s="18">
        <f t="shared" si="6617"/>
        <v>697</v>
      </c>
      <c r="AG2459" s="18">
        <f t="shared" si="6617"/>
        <v>0</v>
      </c>
      <c r="AH2459" s="18">
        <f t="shared" si="6617"/>
        <v>0</v>
      </c>
      <c r="AI2459" s="18">
        <f t="shared" si="6475"/>
        <v>1460</v>
      </c>
      <c r="AJ2459" s="18">
        <f t="shared" si="6476"/>
        <v>763</v>
      </c>
      <c r="AK2459" s="18">
        <f t="shared" si="6477"/>
        <v>763</v>
      </c>
      <c r="AL2459" s="18">
        <f t="shared" si="6617"/>
        <v>0</v>
      </c>
      <c r="AM2459" s="18">
        <f t="shared" si="6478"/>
        <v>1460</v>
      </c>
      <c r="AN2459" s="18">
        <f t="shared" si="6617"/>
        <v>0</v>
      </c>
      <c r="AO2459" s="18">
        <f t="shared" si="6617"/>
        <v>0</v>
      </c>
      <c r="AP2459" s="18">
        <f t="shared" si="6617"/>
        <v>0</v>
      </c>
      <c r="AQ2459" s="18">
        <f t="shared" si="6561"/>
        <v>1460</v>
      </c>
      <c r="AR2459" s="18">
        <f t="shared" si="6562"/>
        <v>763</v>
      </c>
      <c r="AS2459" s="18">
        <f t="shared" si="6563"/>
        <v>763</v>
      </c>
      <c r="AT2459" s="18">
        <f t="shared" si="6617"/>
        <v>0</v>
      </c>
      <c r="AU2459" s="18">
        <f t="shared" si="6617"/>
        <v>0</v>
      </c>
      <c r="AV2459" s="18">
        <f t="shared" si="6617"/>
        <v>0</v>
      </c>
      <c r="AW2459" s="18">
        <f t="shared" si="6564"/>
        <v>1460</v>
      </c>
      <c r="AX2459" s="18">
        <f t="shared" si="6565"/>
        <v>763</v>
      </c>
      <c r="AY2459" s="18">
        <f t="shared" si="6566"/>
        <v>763</v>
      </c>
      <c r="AZ2459" s="18">
        <f t="shared" si="6617"/>
        <v>0</v>
      </c>
      <c r="BA2459" s="18">
        <f t="shared" si="6617"/>
        <v>0</v>
      </c>
      <c r="BB2459" s="18">
        <f t="shared" si="6617"/>
        <v>0</v>
      </c>
      <c r="BC2459" s="18">
        <f t="shared" si="6532"/>
        <v>1460</v>
      </c>
      <c r="BD2459" s="18">
        <f t="shared" si="6533"/>
        <v>763</v>
      </c>
      <c r="BE2459" s="18">
        <f t="shared" si="6534"/>
        <v>763</v>
      </c>
      <c r="BF2459" s="18">
        <f t="shared" si="6617"/>
        <v>0</v>
      </c>
      <c r="BG2459" s="18">
        <f t="shared" si="6617"/>
        <v>0</v>
      </c>
      <c r="BH2459" s="18">
        <f t="shared" si="6617"/>
        <v>0</v>
      </c>
      <c r="BI2459" s="18">
        <f t="shared" si="6529"/>
        <v>1460</v>
      </c>
      <c r="BJ2459" s="18">
        <f t="shared" si="6530"/>
        <v>763</v>
      </c>
      <c r="BK2459" s="18">
        <f t="shared" si="6531"/>
        <v>763</v>
      </c>
      <c r="BL2459" s="18">
        <f t="shared" si="6617"/>
        <v>0</v>
      </c>
      <c r="BM2459" s="18">
        <f t="shared" si="6617"/>
        <v>0</v>
      </c>
      <c r="BN2459" s="18">
        <f t="shared" si="6617"/>
        <v>0</v>
      </c>
      <c r="BO2459" s="18">
        <f t="shared" si="6439"/>
        <v>1460</v>
      </c>
      <c r="BP2459" s="18">
        <f t="shared" si="6440"/>
        <v>763</v>
      </c>
      <c r="BQ2459" s="18">
        <f t="shared" si="6441"/>
        <v>763</v>
      </c>
      <c r="BR2459" s="18">
        <f t="shared" si="6617"/>
        <v>0</v>
      </c>
      <c r="BS2459" s="18">
        <f t="shared" si="6617"/>
        <v>0</v>
      </c>
      <c r="BT2459" s="18">
        <f t="shared" si="6617"/>
        <v>0</v>
      </c>
      <c r="BU2459" s="18">
        <f t="shared" si="6425"/>
        <v>1460</v>
      </c>
      <c r="BV2459" s="18">
        <f t="shared" si="6426"/>
        <v>763</v>
      </c>
      <c r="BW2459" s="18">
        <f t="shared" si="6427"/>
        <v>763</v>
      </c>
      <c r="BX2459" s="18">
        <f t="shared" si="6617"/>
        <v>0</v>
      </c>
      <c r="BY2459" s="18">
        <f t="shared" si="6617"/>
        <v>0</v>
      </c>
      <c r="BZ2459" s="18">
        <f t="shared" si="6617"/>
        <v>0</v>
      </c>
      <c r="CA2459" s="18">
        <f t="shared" si="6567"/>
        <v>1460</v>
      </c>
      <c r="CB2459" s="18">
        <f t="shared" si="6568"/>
        <v>763</v>
      </c>
      <c r="CC2459" s="18">
        <f t="shared" si="6569"/>
        <v>763</v>
      </c>
      <c r="CD2459" s="18">
        <f t="shared" si="6617"/>
        <v>0</v>
      </c>
      <c r="CE2459" s="27"/>
      <c r="CF2459" s="33"/>
    </row>
    <row r="2460" spans="1:119" ht="31.2" x14ac:dyDescent="0.3">
      <c r="A2460" s="41" t="s">
        <v>421</v>
      </c>
      <c r="B2460" s="39">
        <v>830</v>
      </c>
      <c r="C2460" s="41" t="s">
        <v>149</v>
      </c>
      <c r="D2460" s="41" t="s">
        <v>244</v>
      </c>
      <c r="E2460" s="14" t="s">
        <v>524</v>
      </c>
      <c r="F2460" s="18">
        <v>763</v>
      </c>
      <c r="G2460" s="18">
        <v>763</v>
      </c>
      <c r="H2460" s="18">
        <v>763</v>
      </c>
      <c r="I2460" s="18"/>
      <c r="J2460" s="18"/>
      <c r="K2460" s="18"/>
      <c r="L2460" s="18">
        <f t="shared" si="6558"/>
        <v>763</v>
      </c>
      <c r="M2460" s="18">
        <f t="shared" si="6559"/>
        <v>763</v>
      </c>
      <c r="N2460" s="18">
        <f t="shared" si="6560"/>
        <v>763</v>
      </c>
      <c r="O2460" s="18"/>
      <c r="P2460" s="18"/>
      <c r="Q2460" s="18"/>
      <c r="R2460" s="18"/>
      <c r="S2460" s="18"/>
      <c r="T2460" s="18">
        <f t="shared" si="6449"/>
        <v>763</v>
      </c>
      <c r="U2460" s="18">
        <f t="shared" si="6450"/>
        <v>763</v>
      </c>
      <c r="V2460" s="18">
        <f t="shared" si="6451"/>
        <v>763</v>
      </c>
      <c r="W2460" s="18"/>
      <c r="X2460" s="18"/>
      <c r="Y2460" s="18"/>
      <c r="Z2460" s="18"/>
      <c r="AA2460" s="18"/>
      <c r="AB2460" s="18"/>
      <c r="AC2460" s="18">
        <f t="shared" si="6422"/>
        <v>763</v>
      </c>
      <c r="AD2460" s="18">
        <f t="shared" si="6423"/>
        <v>763</v>
      </c>
      <c r="AE2460" s="18">
        <f t="shared" si="6424"/>
        <v>763</v>
      </c>
      <c r="AF2460" s="18">
        <v>697</v>
      </c>
      <c r="AG2460" s="18"/>
      <c r="AH2460" s="18"/>
      <c r="AI2460" s="18">
        <f t="shared" si="6475"/>
        <v>1460</v>
      </c>
      <c r="AJ2460" s="18">
        <f t="shared" si="6476"/>
        <v>763</v>
      </c>
      <c r="AK2460" s="18">
        <f t="shared" si="6477"/>
        <v>763</v>
      </c>
      <c r="AL2460" s="18"/>
      <c r="AM2460" s="18">
        <f t="shared" si="6478"/>
        <v>1460</v>
      </c>
      <c r="AN2460" s="18"/>
      <c r="AO2460" s="18"/>
      <c r="AP2460" s="18"/>
      <c r="AQ2460" s="18">
        <f t="shared" si="6561"/>
        <v>1460</v>
      </c>
      <c r="AR2460" s="18">
        <f t="shared" si="6562"/>
        <v>763</v>
      </c>
      <c r="AS2460" s="18">
        <f t="shared" si="6563"/>
        <v>763</v>
      </c>
      <c r="AT2460" s="18"/>
      <c r="AU2460" s="18"/>
      <c r="AV2460" s="18"/>
      <c r="AW2460" s="18">
        <f t="shared" si="6564"/>
        <v>1460</v>
      </c>
      <c r="AX2460" s="18">
        <f t="shared" si="6565"/>
        <v>763</v>
      </c>
      <c r="AY2460" s="18">
        <f t="shared" si="6566"/>
        <v>763</v>
      </c>
      <c r="AZ2460" s="18"/>
      <c r="BA2460" s="18"/>
      <c r="BB2460" s="18"/>
      <c r="BC2460" s="18">
        <f t="shared" si="6532"/>
        <v>1460</v>
      </c>
      <c r="BD2460" s="18">
        <f t="shared" si="6533"/>
        <v>763</v>
      </c>
      <c r="BE2460" s="18">
        <f t="shared" si="6534"/>
        <v>763</v>
      </c>
      <c r="BF2460" s="18"/>
      <c r="BG2460" s="18"/>
      <c r="BH2460" s="18"/>
      <c r="BI2460" s="18">
        <f t="shared" si="6529"/>
        <v>1460</v>
      </c>
      <c r="BJ2460" s="18">
        <f t="shared" si="6530"/>
        <v>763</v>
      </c>
      <c r="BK2460" s="18">
        <f t="shared" si="6531"/>
        <v>763</v>
      </c>
      <c r="BL2460" s="18"/>
      <c r="BM2460" s="18"/>
      <c r="BN2460" s="18"/>
      <c r="BO2460" s="18">
        <f t="shared" si="6439"/>
        <v>1460</v>
      </c>
      <c r="BP2460" s="18">
        <f t="shared" si="6440"/>
        <v>763</v>
      </c>
      <c r="BQ2460" s="18">
        <f t="shared" si="6441"/>
        <v>763</v>
      </c>
      <c r="BR2460" s="18"/>
      <c r="BS2460" s="18"/>
      <c r="BT2460" s="18"/>
      <c r="BU2460" s="18">
        <f t="shared" si="6425"/>
        <v>1460</v>
      </c>
      <c r="BV2460" s="18">
        <f t="shared" si="6426"/>
        <v>763</v>
      </c>
      <c r="BW2460" s="18">
        <f t="shared" si="6427"/>
        <v>763</v>
      </c>
      <c r="BX2460" s="18"/>
      <c r="BY2460" s="18"/>
      <c r="BZ2460" s="18"/>
      <c r="CA2460" s="18">
        <f t="shared" si="6567"/>
        <v>1460</v>
      </c>
      <c r="CB2460" s="18">
        <f t="shared" si="6568"/>
        <v>763</v>
      </c>
      <c r="CC2460" s="18">
        <f t="shared" si="6569"/>
        <v>763</v>
      </c>
      <c r="CD2460" s="18"/>
      <c r="CE2460" s="27"/>
      <c r="CF2460" s="33"/>
    </row>
    <row r="2461" spans="1:119" ht="31.2" x14ac:dyDescent="0.3">
      <c r="A2461" s="41" t="s">
        <v>422</v>
      </c>
      <c r="B2461" s="39"/>
      <c r="C2461" s="41"/>
      <c r="D2461" s="41"/>
      <c r="E2461" s="14" t="s">
        <v>736</v>
      </c>
      <c r="F2461" s="18">
        <f t="shared" ref="F2461:K2463" si="6618">F2462</f>
        <v>355.4</v>
      </c>
      <c r="G2461" s="18">
        <f t="shared" si="6618"/>
        <v>121.8</v>
      </c>
      <c r="H2461" s="18">
        <f t="shared" si="6618"/>
        <v>121.8</v>
      </c>
      <c r="I2461" s="18">
        <f t="shared" si="6618"/>
        <v>0</v>
      </c>
      <c r="J2461" s="18">
        <f t="shared" si="6618"/>
        <v>0</v>
      </c>
      <c r="K2461" s="18">
        <f t="shared" si="6618"/>
        <v>0</v>
      </c>
      <c r="L2461" s="18">
        <f t="shared" si="6558"/>
        <v>355.4</v>
      </c>
      <c r="M2461" s="18">
        <f t="shared" si="6559"/>
        <v>121.8</v>
      </c>
      <c r="N2461" s="18">
        <f t="shared" si="6560"/>
        <v>121.8</v>
      </c>
      <c r="O2461" s="18">
        <f t="shared" ref="O2461:S2463" si="6619">O2462</f>
        <v>0</v>
      </c>
      <c r="P2461" s="18">
        <f t="shared" si="6619"/>
        <v>0</v>
      </c>
      <c r="Q2461" s="18">
        <f t="shared" si="6619"/>
        <v>0</v>
      </c>
      <c r="R2461" s="18">
        <f t="shared" si="6619"/>
        <v>0</v>
      </c>
      <c r="S2461" s="18">
        <f t="shared" si="6619"/>
        <v>0</v>
      </c>
      <c r="T2461" s="18">
        <f t="shared" si="6449"/>
        <v>355.4</v>
      </c>
      <c r="U2461" s="18">
        <f t="shared" si="6450"/>
        <v>121.8</v>
      </c>
      <c r="V2461" s="18">
        <f t="shared" si="6451"/>
        <v>121.8</v>
      </c>
      <c r="W2461" s="18">
        <f t="shared" ref="W2461:CD2463" si="6620">W2462</f>
        <v>0</v>
      </c>
      <c r="X2461" s="18">
        <f t="shared" si="6620"/>
        <v>0</v>
      </c>
      <c r="Y2461" s="18">
        <f t="shared" si="6620"/>
        <v>0</v>
      </c>
      <c r="Z2461" s="18">
        <f t="shared" si="6620"/>
        <v>0</v>
      </c>
      <c r="AA2461" s="18">
        <f t="shared" si="6620"/>
        <v>0</v>
      </c>
      <c r="AB2461" s="18">
        <f t="shared" si="6620"/>
        <v>0</v>
      </c>
      <c r="AC2461" s="18">
        <f t="shared" ref="AC2461:AC2528" si="6621">T2461+W2461+Z2461</f>
        <v>355.4</v>
      </c>
      <c r="AD2461" s="18">
        <f t="shared" ref="AD2461:AD2528" si="6622">U2461+X2461+AA2461</f>
        <v>121.8</v>
      </c>
      <c r="AE2461" s="18">
        <f t="shared" ref="AE2461:AE2528" si="6623">V2461+Y2461+AB2461</f>
        <v>121.8</v>
      </c>
      <c r="AF2461" s="18">
        <f t="shared" si="6620"/>
        <v>0</v>
      </c>
      <c r="AG2461" s="18">
        <f t="shared" si="6620"/>
        <v>0</v>
      </c>
      <c r="AH2461" s="18">
        <f t="shared" si="6620"/>
        <v>0</v>
      </c>
      <c r="AI2461" s="18">
        <f t="shared" si="6475"/>
        <v>355.4</v>
      </c>
      <c r="AJ2461" s="18">
        <f t="shared" si="6476"/>
        <v>121.8</v>
      </c>
      <c r="AK2461" s="18">
        <f t="shared" si="6477"/>
        <v>121.8</v>
      </c>
      <c r="AL2461" s="18">
        <f t="shared" si="6620"/>
        <v>0</v>
      </c>
      <c r="AM2461" s="18">
        <f t="shared" si="6478"/>
        <v>355.4</v>
      </c>
      <c r="AN2461" s="18">
        <f t="shared" si="6620"/>
        <v>0</v>
      </c>
      <c r="AO2461" s="18">
        <f t="shared" si="6620"/>
        <v>0</v>
      </c>
      <c r="AP2461" s="18">
        <f t="shared" si="6620"/>
        <v>0</v>
      </c>
      <c r="AQ2461" s="18">
        <f t="shared" si="6561"/>
        <v>355.4</v>
      </c>
      <c r="AR2461" s="18">
        <f t="shared" si="6562"/>
        <v>121.8</v>
      </c>
      <c r="AS2461" s="18">
        <f t="shared" si="6563"/>
        <v>121.8</v>
      </c>
      <c r="AT2461" s="18">
        <f t="shared" si="6620"/>
        <v>0</v>
      </c>
      <c r="AU2461" s="18">
        <f t="shared" si="6620"/>
        <v>0</v>
      </c>
      <c r="AV2461" s="18">
        <f t="shared" si="6620"/>
        <v>0</v>
      </c>
      <c r="AW2461" s="18">
        <f t="shared" si="6564"/>
        <v>355.4</v>
      </c>
      <c r="AX2461" s="18">
        <f t="shared" si="6565"/>
        <v>121.8</v>
      </c>
      <c r="AY2461" s="18">
        <f t="shared" si="6566"/>
        <v>121.8</v>
      </c>
      <c r="AZ2461" s="18">
        <f t="shared" si="6620"/>
        <v>56.4</v>
      </c>
      <c r="BA2461" s="18">
        <f t="shared" si="6620"/>
        <v>0</v>
      </c>
      <c r="BB2461" s="18">
        <f t="shared" si="6620"/>
        <v>0</v>
      </c>
      <c r="BC2461" s="18">
        <f t="shared" si="6532"/>
        <v>411.79999999999995</v>
      </c>
      <c r="BD2461" s="18">
        <f t="shared" si="6533"/>
        <v>121.8</v>
      </c>
      <c r="BE2461" s="18">
        <f t="shared" si="6534"/>
        <v>121.8</v>
      </c>
      <c r="BF2461" s="18">
        <f t="shared" si="6620"/>
        <v>0</v>
      </c>
      <c r="BG2461" s="18">
        <f t="shared" si="6620"/>
        <v>0</v>
      </c>
      <c r="BH2461" s="18">
        <f t="shared" si="6620"/>
        <v>0</v>
      </c>
      <c r="BI2461" s="18">
        <f t="shared" si="6529"/>
        <v>411.79999999999995</v>
      </c>
      <c r="BJ2461" s="18">
        <f t="shared" si="6530"/>
        <v>121.8</v>
      </c>
      <c r="BK2461" s="18">
        <f t="shared" si="6531"/>
        <v>121.8</v>
      </c>
      <c r="BL2461" s="18">
        <f t="shared" si="6620"/>
        <v>0</v>
      </c>
      <c r="BM2461" s="18">
        <f t="shared" si="6620"/>
        <v>0</v>
      </c>
      <c r="BN2461" s="18">
        <f t="shared" si="6620"/>
        <v>0</v>
      </c>
      <c r="BO2461" s="18">
        <f t="shared" si="6439"/>
        <v>411.79999999999995</v>
      </c>
      <c r="BP2461" s="18">
        <f t="shared" si="6440"/>
        <v>121.8</v>
      </c>
      <c r="BQ2461" s="18">
        <f t="shared" si="6441"/>
        <v>121.8</v>
      </c>
      <c r="BR2461" s="18">
        <f t="shared" si="6620"/>
        <v>0</v>
      </c>
      <c r="BS2461" s="18">
        <f t="shared" si="6620"/>
        <v>0</v>
      </c>
      <c r="BT2461" s="18">
        <f t="shared" si="6620"/>
        <v>0</v>
      </c>
      <c r="BU2461" s="18">
        <f t="shared" ref="BU2461:BU2524" si="6624">BO2461+BR2461</f>
        <v>411.79999999999995</v>
      </c>
      <c r="BV2461" s="18">
        <f t="shared" ref="BV2461:BV2524" si="6625">BP2461+BS2461</f>
        <v>121.8</v>
      </c>
      <c r="BW2461" s="18">
        <f t="shared" ref="BW2461:BW2524" si="6626">BQ2461+BT2461</f>
        <v>121.8</v>
      </c>
      <c r="BX2461" s="18">
        <f t="shared" si="6620"/>
        <v>-1.4</v>
      </c>
      <c r="BY2461" s="18">
        <f t="shared" si="6620"/>
        <v>0</v>
      </c>
      <c r="BZ2461" s="18">
        <f t="shared" si="6620"/>
        <v>0</v>
      </c>
      <c r="CA2461" s="18">
        <f t="shared" si="6567"/>
        <v>410.4</v>
      </c>
      <c r="CB2461" s="18">
        <f t="shared" si="6568"/>
        <v>121.8</v>
      </c>
      <c r="CC2461" s="18">
        <f t="shared" si="6569"/>
        <v>121.8</v>
      </c>
      <c r="CD2461" s="18">
        <f t="shared" si="6620"/>
        <v>0</v>
      </c>
      <c r="CE2461" s="27"/>
      <c r="CF2461" s="33"/>
    </row>
    <row r="2462" spans="1:119" ht="31.2" x14ac:dyDescent="0.3">
      <c r="A2462" s="41" t="s">
        <v>422</v>
      </c>
      <c r="B2462" s="39">
        <v>200</v>
      </c>
      <c r="C2462" s="41"/>
      <c r="D2462" s="41"/>
      <c r="E2462" s="14" t="s">
        <v>551</v>
      </c>
      <c r="F2462" s="18">
        <f t="shared" si="6618"/>
        <v>355.4</v>
      </c>
      <c r="G2462" s="18">
        <f t="shared" si="6618"/>
        <v>121.8</v>
      </c>
      <c r="H2462" s="18">
        <f t="shared" si="6618"/>
        <v>121.8</v>
      </c>
      <c r="I2462" s="18">
        <f t="shared" si="6618"/>
        <v>0</v>
      </c>
      <c r="J2462" s="18">
        <f t="shared" si="6618"/>
        <v>0</v>
      </c>
      <c r="K2462" s="18">
        <f t="shared" si="6618"/>
        <v>0</v>
      </c>
      <c r="L2462" s="18">
        <f t="shared" si="6558"/>
        <v>355.4</v>
      </c>
      <c r="M2462" s="18">
        <f t="shared" si="6559"/>
        <v>121.8</v>
      </c>
      <c r="N2462" s="18">
        <f t="shared" si="6560"/>
        <v>121.8</v>
      </c>
      <c r="O2462" s="18">
        <f t="shared" si="6619"/>
        <v>0</v>
      </c>
      <c r="P2462" s="18">
        <f t="shared" si="6619"/>
        <v>0</v>
      </c>
      <c r="Q2462" s="18">
        <f t="shared" si="6619"/>
        <v>0</v>
      </c>
      <c r="R2462" s="18">
        <f t="shared" si="6619"/>
        <v>0</v>
      </c>
      <c r="S2462" s="18">
        <f t="shared" si="6619"/>
        <v>0</v>
      </c>
      <c r="T2462" s="18">
        <f t="shared" si="6449"/>
        <v>355.4</v>
      </c>
      <c r="U2462" s="18">
        <f t="shared" si="6450"/>
        <v>121.8</v>
      </c>
      <c r="V2462" s="18">
        <f t="shared" si="6451"/>
        <v>121.8</v>
      </c>
      <c r="W2462" s="18">
        <f t="shared" si="6620"/>
        <v>0</v>
      </c>
      <c r="X2462" s="18">
        <f t="shared" si="6620"/>
        <v>0</v>
      </c>
      <c r="Y2462" s="18">
        <f t="shared" si="6620"/>
        <v>0</v>
      </c>
      <c r="Z2462" s="18">
        <f t="shared" si="6620"/>
        <v>0</v>
      </c>
      <c r="AA2462" s="18">
        <f t="shared" si="6620"/>
        <v>0</v>
      </c>
      <c r="AB2462" s="18">
        <f t="shared" si="6620"/>
        <v>0</v>
      </c>
      <c r="AC2462" s="18">
        <f t="shared" si="6621"/>
        <v>355.4</v>
      </c>
      <c r="AD2462" s="18">
        <f t="shared" si="6622"/>
        <v>121.8</v>
      </c>
      <c r="AE2462" s="18">
        <f t="shared" si="6623"/>
        <v>121.8</v>
      </c>
      <c r="AF2462" s="18">
        <f t="shared" si="6620"/>
        <v>0</v>
      </c>
      <c r="AG2462" s="18">
        <f t="shared" si="6620"/>
        <v>0</v>
      </c>
      <c r="AH2462" s="18">
        <f t="shared" si="6620"/>
        <v>0</v>
      </c>
      <c r="AI2462" s="18">
        <f t="shared" si="6475"/>
        <v>355.4</v>
      </c>
      <c r="AJ2462" s="18">
        <f t="shared" si="6476"/>
        <v>121.8</v>
      </c>
      <c r="AK2462" s="18">
        <f t="shared" si="6477"/>
        <v>121.8</v>
      </c>
      <c r="AL2462" s="18">
        <f t="shared" si="6620"/>
        <v>0</v>
      </c>
      <c r="AM2462" s="18">
        <f t="shared" si="6478"/>
        <v>355.4</v>
      </c>
      <c r="AN2462" s="18">
        <f t="shared" si="6620"/>
        <v>0</v>
      </c>
      <c r="AO2462" s="18">
        <f t="shared" si="6620"/>
        <v>0</v>
      </c>
      <c r="AP2462" s="18">
        <f t="shared" si="6620"/>
        <v>0</v>
      </c>
      <c r="AQ2462" s="18">
        <f t="shared" si="6561"/>
        <v>355.4</v>
      </c>
      <c r="AR2462" s="18">
        <f t="shared" si="6562"/>
        <v>121.8</v>
      </c>
      <c r="AS2462" s="18">
        <f t="shared" si="6563"/>
        <v>121.8</v>
      </c>
      <c r="AT2462" s="18">
        <f t="shared" si="6620"/>
        <v>0</v>
      </c>
      <c r="AU2462" s="18">
        <f t="shared" si="6620"/>
        <v>0</v>
      </c>
      <c r="AV2462" s="18">
        <f t="shared" si="6620"/>
        <v>0</v>
      </c>
      <c r="AW2462" s="18">
        <f t="shared" si="6564"/>
        <v>355.4</v>
      </c>
      <c r="AX2462" s="18">
        <f t="shared" si="6565"/>
        <v>121.8</v>
      </c>
      <c r="AY2462" s="18">
        <f t="shared" si="6566"/>
        <v>121.8</v>
      </c>
      <c r="AZ2462" s="18">
        <f t="shared" si="6620"/>
        <v>56.4</v>
      </c>
      <c r="BA2462" s="18">
        <f t="shared" si="6620"/>
        <v>0</v>
      </c>
      <c r="BB2462" s="18">
        <f t="shared" si="6620"/>
        <v>0</v>
      </c>
      <c r="BC2462" s="18">
        <f t="shared" si="6532"/>
        <v>411.79999999999995</v>
      </c>
      <c r="BD2462" s="18">
        <f t="shared" si="6533"/>
        <v>121.8</v>
      </c>
      <c r="BE2462" s="18">
        <f t="shared" si="6534"/>
        <v>121.8</v>
      </c>
      <c r="BF2462" s="18">
        <f t="shared" si="6620"/>
        <v>0</v>
      </c>
      <c r="BG2462" s="18">
        <f t="shared" si="6620"/>
        <v>0</v>
      </c>
      <c r="BH2462" s="18">
        <f t="shared" si="6620"/>
        <v>0</v>
      </c>
      <c r="BI2462" s="18">
        <f t="shared" si="6529"/>
        <v>411.79999999999995</v>
      </c>
      <c r="BJ2462" s="18">
        <f t="shared" si="6530"/>
        <v>121.8</v>
      </c>
      <c r="BK2462" s="18">
        <f t="shared" si="6531"/>
        <v>121.8</v>
      </c>
      <c r="BL2462" s="18">
        <f t="shared" si="6620"/>
        <v>0</v>
      </c>
      <c r="BM2462" s="18">
        <f t="shared" si="6620"/>
        <v>0</v>
      </c>
      <c r="BN2462" s="18">
        <f t="shared" si="6620"/>
        <v>0</v>
      </c>
      <c r="BO2462" s="18">
        <f t="shared" si="6439"/>
        <v>411.79999999999995</v>
      </c>
      <c r="BP2462" s="18">
        <f t="shared" si="6440"/>
        <v>121.8</v>
      </c>
      <c r="BQ2462" s="18">
        <f t="shared" si="6441"/>
        <v>121.8</v>
      </c>
      <c r="BR2462" s="18">
        <f t="shared" si="6620"/>
        <v>0</v>
      </c>
      <c r="BS2462" s="18">
        <f t="shared" si="6620"/>
        <v>0</v>
      </c>
      <c r="BT2462" s="18">
        <f t="shared" si="6620"/>
        <v>0</v>
      </c>
      <c r="BU2462" s="18">
        <f t="shared" si="6624"/>
        <v>411.79999999999995</v>
      </c>
      <c r="BV2462" s="18">
        <f t="shared" si="6625"/>
        <v>121.8</v>
      </c>
      <c r="BW2462" s="18">
        <f t="shared" si="6626"/>
        <v>121.8</v>
      </c>
      <c r="BX2462" s="18">
        <f t="shared" si="6620"/>
        <v>-1.4</v>
      </c>
      <c r="BY2462" s="18">
        <f t="shared" si="6620"/>
        <v>0</v>
      </c>
      <c r="BZ2462" s="18">
        <f t="shared" si="6620"/>
        <v>0</v>
      </c>
      <c r="CA2462" s="18">
        <f t="shared" si="6567"/>
        <v>410.4</v>
      </c>
      <c r="CB2462" s="18">
        <f t="shared" si="6568"/>
        <v>121.8</v>
      </c>
      <c r="CC2462" s="18">
        <f t="shared" si="6569"/>
        <v>121.8</v>
      </c>
      <c r="CD2462" s="18">
        <f t="shared" si="6620"/>
        <v>0</v>
      </c>
      <c r="CE2462" s="27"/>
      <c r="CF2462" s="33"/>
    </row>
    <row r="2463" spans="1:119" ht="46.8" x14ac:dyDescent="0.3">
      <c r="A2463" s="41" t="s">
        <v>422</v>
      </c>
      <c r="B2463" s="39">
        <v>240</v>
      </c>
      <c r="C2463" s="41"/>
      <c r="D2463" s="41"/>
      <c r="E2463" s="14" t="s">
        <v>559</v>
      </c>
      <c r="F2463" s="18">
        <f t="shared" si="6618"/>
        <v>355.4</v>
      </c>
      <c r="G2463" s="18">
        <f t="shared" si="6618"/>
        <v>121.8</v>
      </c>
      <c r="H2463" s="18">
        <f t="shared" si="6618"/>
        <v>121.8</v>
      </c>
      <c r="I2463" s="18">
        <f t="shared" si="6618"/>
        <v>0</v>
      </c>
      <c r="J2463" s="18">
        <f t="shared" si="6618"/>
        <v>0</v>
      </c>
      <c r="K2463" s="18">
        <f t="shared" si="6618"/>
        <v>0</v>
      </c>
      <c r="L2463" s="18">
        <f t="shared" si="6558"/>
        <v>355.4</v>
      </c>
      <c r="M2463" s="18">
        <f t="shared" si="6559"/>
        <v>121.8</v>
      </c>
      <c r="N2463" s="18">
        <f t="shared" si="6560"/>
        <v>121.8</v>
      </c>
      <c r="O2463" s="18">
        <f t="shared" si="6619"/>
        <v>0</v>
      </c>
      <c r="P2463" s="18">
        <f t="shared" si="6619"/>
        <v>0</v>
      </c>
      <c r="Q2463" s="18">
        <f t="shared" si="6619"/>
        <v>0</v>
      </c>
      <c r="R2463" s="18">
        <f t="shared" si="6619"/>
        <v>0</v>
      </c>
      <c r="S2463" s="18">
        <f t="shared" si="6619"/>
        <v>0</v>
      </c>
      <c r="T2463" s="18">
        <f t="shared" si="6449"/>
        <v>355.4</v>
      </c>
      <c r="U2463" s="18">
        <f t="shared" si="6450"/>
        <v>121.8</v>
      </c>
      <c r="V2463" s="18">
        <f t="shared" si="6451"/>
        <v>121.8</v>
      </c>
      <c r="W2463" s="18">
        <f t="shared" si="6620"/>
        <v>0</v>
      </c>
      <c r="X2463" s="18">
        <f t="shared" si="6620"/>
        <v>0</v>
      </c>
      <c r="Y2463" s="18">
        <f t="shared" si="6620"/>
        <v>0</v>
      </c>
      <c r="Z2463" s="18">
        <f t="shared" si="6620"/>
        <v>0</v>
      </c>
      <c r="AA2463" s="18">
        <f t="shared" si="6620"/>
        <v>0</v>
      </c>
      <c r="AB2463" s="18">
        <f t="shared" si="6620"/>
        <v>0</v>
      </c>
      <c r="AC2463" s="18">
        <f t="shared" si="6621"/>
        <v>355.4</v>
      </c>
      <c r="AD2463" s="18">
        <f t="shared" si="6622"/>
        <v>121.8</v>
      </c>
      <c r="AE2463" s="18">
        <f t="shared" si="6623"/>
        <v>121.8</v>
      </c>
      <c r="AF2463" s="18">
        <f t="shared" si="6620"/>
        <v>0</v>
      </c>
      <c r="AG2463" s="18">
        <f t="shared" si="6620"/>
        <v>0</v>
      </c>
      <c r="AH2463" s="18">
        <f t="shared" si="6620"/>
        <v>0</v>
      </c>
      <c r="AI2463" s="18">
        <f t="shared" si="6475"/>
        <v>355.4</v>
      </c>
      <c r="AJ2463" s="18">
        <f t="shared" si="6476"/>
        <v>121.8</v>
      </c>
      <c r="AK2463" s="18">
        <f t="shared" si="6477"/>
        <v>121.8</v>
      </c>
      <c r="AL2463" s="18">
        <f t="shared" si="6620"/>
        <v>0</v>
      </c>
      <c r="AM2463" s="18">
        <f t="shared" si="6478"/>
        <v>355.4</v>
      </c>
      <c r="AN2463" s="18">
        <f t="shared" si="6620"/>
        <v>0</v>
      </c>
      <c r="AO2463" s="18">
        <f t="shared" si="6620"/>
        <v>0</v>
      </c>
      <c r="AP2463" s="18">
        <f t="shared" si="6620"/>
        <v>0</v>
      </c>
      <c r="AQ2463" s="18">
        <f t="shared" si="6561"/>
        <v>355.4</v>
      </c>
      <c r="AR2463" s="18">
        <f t="shared" si="6562"/>
        <v>121.8</v>
      </c>
      <c r="AS2463" s="18">
        <f t="shared" si="6563"/>
        <v>121.8</v>
      </c>
      <c r="AT2463" s="18">
        <f t="shared" si="6620"/>
        <v>0</v>
      </c>
      <c r="AU2463" s="18">
        <f t="shared" si="6620"/>
        <v>0</v>
      </c>
      <c r="AV2463" s="18">
        <f t="shared" si="6620"/>
        <v>0</v>
      </c>
      <c r="AW2463" s="18">
        <f t="shared" si="6564"/>
        <v>355.4</v>
      </c>
      <c r="AX2463" s="18">
        <f t="shared" si="6565"/>
        <v>121.8</v>
      </c>
      <c r="AY2463" s="18">
        <f t="shared" si="6566"/>
        <v>121.8</v>
      </c>
      <c r="AZ2463" s="18">
        <f t="shared" si="6620"/>
        <v>56.4</v>
      </c>
      <c r="BA2463" s="18">
        <f t="shared" si="6620"/>
        <v>0</v>
      </c>
      <c r="BB2463" s="18">
        <f t="shared" si="6620"/>
        <v>0</v>
      </c>
      <c r="BC2463" s="18">
        <f t="shared" si="6532"/>
        <v>411.79999999999995</v>
      </c>
      <c r="BD2463" s="18">
        <f t="shared" si="6533"/>
        <v>121.8</v>
      </c>
      <c r="BE2463" s="18">
        <f t="shared" si="6534"/>
        <v>121.8</v>
      </c>
      <c r="BF2463" s="18">
        <f t="shared" si="6620"/>
        <v>0</v>
      </c>
      <c r="BG2463" s="18">
        <f t="shared" si="6620"/>
        <v>0</v>
      </c>
      <c r="BH2463" s="18">
        <f t="shared" si="6620"/>
        <v>0</v>
      </c>
      <c r="BI2463" s="18">
        <f t="shared" si="6529"/>
        <v>411.79999999999995</v>
      </c>
      <c r="BJ2463" s="18">
        <f t="shared" si="6530"/>
        <v>121.8</v>
      </c>
      <c r="BK2463" s="18">
        <f t="shared" si="6531"/>
        <v>121.8</v>
      </c>
      <c r="BL2463" s="18">
        <f t="shared" si="6620"/>
        <v>0</v>
      </c>
      <c r="BM2463" s="18">
        <f t="shared" si="6620"/>
        <v>0</v>
      </c>
      <c r="BN2463" s="18">
        <f t="shared" si="6620"/>
        <v>0</v>
      </c>
      <c r="BO2463" s="18">
        <f t="shared" si="6439"/>
        <v>411.79999999999995</v>
      </c>
      <c r="BP2463" s="18">
        <f t="shared" si="6440"/>
        <v>121.8</v>
      </c>
      <c r="BQ2463" s="18">
        <f t="shared" si="6441"/>
        <v>121.8</v>
      </c>
      <c r="BR2463" s="18">
        <f t="shared" si="6620"/>
        <v>0</v>
      </c>
      <c r="BS2463" s="18">
        <f t="shared" si="6620"/>
        <v>0</v>
      </c>
      <c r="BT2463" s="18">
        <f t="shared" si="6620"/>
        <v>0</v>
      </c>
      <c r="BU2463" s="18">
        <f t="shared" si="6624"/>
        <v>411.79999999999995</v>
      </c>
      <c r="BV2463" s="18">
        <f t="shared" si="6625"/>
        <v>121.8</v>
      </c>
      <c r="BW2463" s="18">
        <f t="shared" si="6626"/>
        <v>121.8</v>
      </c>
      <c r="BX2463" s="18">
        <f t="shared" si="6620"/>
        <v>-1.4</v>
      </c>
      <c r="BY2463" s="18">
        <f t="shared" si="6620"/>
        <v>0</v>
      </c>
      <c r="BZ2463" s="18">
        <f t="shared" si="6620"/>
        <v>0</v>
      </c>
      <c r="CA2463" s="18">
        <f t="shared" si="6567"/>
        <v>410.4</v>
      </c>
      <c r="CB2463" s="18">
        <f t="shared" si="6568"/>
        <v>121.8</v>
      </c>
      <c r="CC2463" s="18">
        <f t="shared" si="6569"/>
        <v>121.8</v>
      </c>
      <c r="CD2463" s="18">
        <f t="shared" si="6620"/>
        <v>0</v>
      </c>
      <c r="CE2463" s="27"/>
      <c r="CF2463" s="33"/>
    </row>
    <row r="2464" spans="1:119" ht="31.2" x14ac:dyDescent="0.3">
      <c r="A2464" s="41" t="s">
        <v>422</v>
      </c>
      <c r="B2464" s="39">
        <v>240</v>
      </c>
      <c r="C2464" s="41" t="s">
        <v>149</v>
      </c>
      <c r="D2464" s="41" t="s">
        <v>244</v>
      </c>
      <c r="E2464" s="14" t="s">
        <v>524</v>
      </c>
      <c r="F2464" s="18">
        <v>355.4</v>
      </c>
      <c r="G2464" s="18">
        <v>121.8</v>
      </c>
      <c r="H2464" s="18">
        <v>121.8</v>
      </c>
      <c r="I2464" s="18"/>
      <c r="J2464" s="18"/>
      <c r="K2464" s="18"/>
      <c r="L2464" s="18">
        <f t="shared" si="6558"/>
        <v>355.4</v>
      </c>
      <c r="M2464" s="18">
        <f t="shared" si="6559"/>
        <v>121.8</v>
      </c>
      <c r="N2464" s="18">
        <f t="shared" si="6560"/>
        <v>121.8</v>
      </c>
      <c r="O2464" s="18"/>
      <c r="P2464" s="18"/>
      <c r="Q2464" s="18"/>
      <c r="R2464" s="18"/>
      <c r="S2464" s="18"/>
      <c r="T2464" s="18">
        <f t="shared" si="6449"/>
        <v>355.4</v>
      </c>
      <c r="U2464" s="18">
        <f t="shared" si="6450"/>
        <v>121.8</v>
      </c>
      <c r="V2464" s="18">
        <f t="shared" si="6451"/>
        <v>121.8</v>
      </c>
      <c r="W2464" s="18"/>
      <c r="X2464" s="18"/>
      <c r="Y2464" s="18"/>
      <c r="Z2464" s="18"/>
      <c r="AA2464" s="18"/>
      <c r="AB2464" s="18"/>
      <c r="AC2464" s="18">
        <f t="shared" si="6621"/>
        <v>355.4</v>
      </c>
      <c r="AD2464" s="18">
        <f t="shared" si="6622"/>
        <v>121.8</v>
      </c>
      <c r="AE2464" s="18">
        <f t="shared" si="6623"/>
        <v>121.8</v>
      </c>
      <c r="AF2464" s="18"/>
      <c r="AG2464" s="18"/>
      <c r="AH2464" s="18"/>
      <c r="AI2464" s="18">
        <f t="shared" si="6475"/>
        <v>355.4</v>
      </c>
      <c r="AJ2464" s="18">
        <f t="shared" si="6476"/>
        <v>121.8</v>
      </c>
      <c r="AK2464" s="18">
        <f t="shared" si="6477"/>
        <v>121.8</v>
      </c>
      <c r="AL2464" s="18"/>
      <c r="AM2464" s="18">
        <f t="shared" si="6478"/>
        <v>355.4</v>
      </c>
      <c r="AN2464" s="18"/>
      <c r="AO2464" s="18"/>
      <c r="AP2464" s="18"/>
      <c r="AQ2464" s="18">
        <f t="shared" si="6561"/>
        <v>355.4</v>
      </c>
      <c r="AR2464" s="18">
        <f t="shared" si="6562"/>
        <v>121.8</v>
      </c>
      <c r="AS2464" s="18">
        <f t="shared" si="6563"/>
        <v>121.8</v>
      </c>
      <c r="AT2464" s="18"/>
      <c r="AU2464" s="18"/>
      <c r="AV2464" s="18"/>
      <c r="AW2464" s="18">
        <f t="shared" si="6564"/>
        <v>355.4</v>
      </c>
      <c r="AX2464" s="18">
        <f t="shared" si="6565"/>
        <v>121.8</v>
      </c>
      <c r="AY2464" s="18">
        <f t="shared" si="6566"/>
        <v>121.8</v>
      </c>
      <c r="AZ2464" s="18">
        <v>56.4</v>
      </c>
      <c r="BA2464" s="18"/>
      <c r="BB2464" s="18"/>
      <c r="BC2464" s="18">
        <f t="shared" si="6532"/>
        <v>411.79999999999995</v>
      </c>
      <c r="BD2464" s="18">
        <f t="shared" si="6533"/>
        <v>121.8</v>
      </c>
      <c r="BE2464" s="18">
        <f t="shared" si="6534"/>
        <v>121.8</v>
      </c>
      <c r="BF2464" s="18"/>
      <c r="BG2464" s="18"/>
      <c r="BH2464" s="18"/>
      <c r="BI2464" s="18">
        <f t="shared" si="6529"/>
        <v>411.79999999999995</v>
      </c>
      <c r="BJ2464" s="18">
        <f t="shared" si="6530"/>
        <v>121.8</v>
      </c>
      <c r="BK2464" s="18">
        <f t="shared" si="6531"/>
        <v>121.8</v>
      </c>
      <c r="BL2464" s="18"/>
      <c r="BM2464" s="18"/>
      <c r="BN2464" s="18"/>
      <c r="BO2464" s="18">
        <f t="shared" ref="BO2464:BO2527" si="6627">BI2464+BL2464</f>
        <v>411.79999999999995</v>
      </c>
      <c r="BP2464" s="18">
        <f t="shared" ref="BP2464:BP2527" si="6628">BJ2464+BM2464</f>
        <v>121.8</v>
      </c>
      <c r="BQ2464" s="18">
        <f t="shared" ref="BQ2464:BQ2527" si="6629">BK2464+BN2464</f>
        <v>121.8</v>
      </c>
      <c r="BR2464" s="18"/>
      <c r="BS2464" s="18"/>
      <c r="BT2464" s="18"/>
      <c r="BU2464" s="18">
        <f t="shared" si="6624"/>
        <v>411.79999999999995</v>
      </c>
      <c r="BV2464" s="18">
        <f t="shared" si="6625"/>
        <v>121.8</v>
      </c>
      <c r="BW2464" s="18">
        <f t="shared" si="6626"/>
        <v>121.8</v>
      </c>
      <c r="BX2464" s="18">
        <v>-1.4</v>
      </c>
      <c r="BY2464" s="18"/>
      <c r="BZ2464" s="18"/>
      <c r="CA2464" s="18">
        <f t="shared" si="6567"/>
        <v>410.4</v>
      </c>
      <c r="CB2464" s="18">
        <f t="shared" si="6568"/>
        <v>121.8</v>
      </c>
      <c r="CC2464" s="18">
        <f t="shared" si="6569"/>
        <v>121.8</v>
      </c>
      <c r="CD2464" s="18"/>
      <c r="CE2464" s="27"/>
      <c r="CF2464" s="33"/>
    </row>
    <row r="2465" spans="1:119" ht="78" hidden="1" x14ac:dyDescent="0.3">
      <c r="A2465" s="41" t="s">
        <v>423</v>
      </c>
      <c r="B2465" s="39"/>
      <c r="C2465" s="41"/>
      <c r="D2465" s="41"/>
      <c r="E2465" s="14" t="s">
        <v>1148</v>
      </c>
      <c r="F2465" s="18">
        <f t="shared" ref="F2465:K2467" si="6630">F2466</f>
        <v>0</v>
      </c>
      <c r="G2465" s="18">
        <f t="shared" si="6630"/>
        <v>0</v>
      </c>
      <c r="H2465" s="18">
        <f t="shared" si="6630"/>
        <v>0</v>
      </c>
      <c r="I2465" s="18">
        <f t="shared" si="6630"/>
        <v>0</v>
      </c>
      <c r="J2465" s="18">
        <f t="shared" si="6630"/>
        <v>0</v>
      </c>
      <c r="K2465" s="18">
        <f t="shared" si="6630"/>
        <v>0</v>
      </c>
      <c r="L2465" s="18">
        <f t="shared" si="6558"/>
        <v>0</v>
      </c>
      <c r="M2465" s="18">
        <f t="shared" si="6559"/>
        <v>0</v>
      </c>
      <c r="N2465" s="18">
        <f t="shared" si="6560"/>
        <v>0</v>
      </c>
      <c r="O2465" s="18">
        <f t="shared" ref="O2465:S2467" si="6631">O2466</f>
        <v>0</v>
      </c>
      <c r="P2465" s="18">
        <f t="shared" si="6631"/>
        <v>0</v>
      </c>
      <c r="Q2465" s="18">
        <f t="shared" si="6631"/>
        <v>0</v>
      </c>
      <c r="R2465" s="18">
        <f t="shared" si="6631"/>
        <v>0</v>
      </c>
      <c r="S2465" s="18">
        <f t="shared" si="6631"/>
        <v>0</v>
      </c>
      <c r="T2465" s="18">
        <f t="shared" si="6449"/>
        <v>0</v>
      </c>
      <c r="U2465" s="18">
        <f t="shared" si="6450"/>
        <v>0</v>
      </c>
      <c r="V2465" s="18">
        <f t="shared" si="6451"/>
        <v>0</v>
      </c>
      <c r="W2465" s="18">
        <f t="shared" ref="W2465:CD2467" si="6632">W2466</f>
        <v>0</v>
      </c>
      <c r="X2465" s="18">
        <f t="shared" si="6632"/>
        <v>0</v>
      </c>
      <c r="Y2465" s="18">
        <f t="shared" si="6632"/>
        <v>0</v>
      </c>
      <c r="Z2465" s="18">
        <f t="shared" si="6632"/>
        <v>0</v>
      </c>
      <c r="AA2465" s="18">
        <f t="shared" si="6632"/>
        <v>0</v>
      </c>
      <c r="AB2465" s="18">
        <f t="shared" si="6632"/>
        <v>0</v>
      </c>
      <c r="AC2465" s="18">
        <f t="shared" si="6621"/>
        <v>0</v>
      </c>
      <c r="AD2465" s="18">
        <f t="shared" si="6622"/>
        <v>0</v>
      </c>
      <c r="AE2465" s="18">
        <f t="shared" si="6623"/>
        <v>0</v>
      </c>
      <c r="AF2465" s="18">
        <f t="shared" si="6632"/>
        <v>0</v>
      </c>
      <c r="AG2465" s="18">
        <f t="shared" si="6632"/>
        <v>0</v>
      </c>
      <c r="AH2465" s="18">
        <f t="shared" si="6632"/>
        <v>0</v>
      </c>
      <c r="AI2465" s="18">
        <f t="shared" si="6475"/>
        <v>0</v>
      </c>
      <c r="AJ2465" s="18">
        <f t="shared" si="6476"/>
        <v>0</v>
      </c>
      <c r="AK2465" s="18">
        <f t="shared" si="6477"/>
        <v>0</v>
      </c>
      <c r="AL2465" s="18">
        <f t="shared" si="6632"/>
        <v>0</v>
      </c>
      <c r="AM2465" s="18">
        <f t="shared" si="6478"/>
        <v>0</v>
      </c>
      <c r="AN2465" s="18">
        <f t="shared" si="6632"/>
        <v>0</v>
      </c>
      <c r="AO2465" s="18">
        <f t="shared" si="6632"/>
        <v>0</v>
      </c>
      <c r="AP2465" s="18">
        <f t="shared" si="6632"/>
        <v>0</v>
      </c>
      <c r="AQ2465" s="18">
        <f t="shared" si="6561"/>
        <v>0</v>
      </c>
      <c r="AR2465" s="18">
        <f t="shared" si="6562"/>
        <v>0</v>
      </c>
      <c r="AS2465" s="18">
        <f t="shared" si="6563"/>
        <v>0</v>
      </c>
      <c r="AT2465" s="18">
        <f t="shared" si="6632"/>
        <v>0</v>
      </c>
      <c r="AU2465" s="18">
        <f t="shared" si="6632"/>
        <v>0</v>
      </c>
      <c r="AV2465" s="18">
        <f t="shared" si="6632"/>
        <v>0</v>
      </c>
      <c r="AW2465" s="18">
        <f t="shared" si="6564"/>
        <v>0</v>
      </c>
      <c r="AX2465" s="18">
        <f t="shared" si="6565"/>
        <v>0</v>
      </c>
      <c r="AY2465" s="18">
        <f t="shared" si="6566"/>
        <v>0</v>
      </c>
      <c r="AZ2465" s="18">
        <f t="shared" si="6632"/>
        <v>0</v>
      </c>
      <c r="BA2465" s="18">
        <f t="shared" si="6632"/>
        <v>0</v>
      </c>
      <c r="BB2465" s="18">
        <f t="shared" si="6632"/>
        <v>0</v>
      </c>
      <c r="BC2465" s="18">
        <f t="shared" si="6532"/>
        <v>0</v>
      </c>
      <c r="BD2465" s="18">
        <f t="shared" si="6533"/>
        <v>0</v>
      </c>
      <c r="BE2465" s="18">
        <f t="shared" si="6534"/>
        <v>0</v>
      </c>
      <c r="BF2465" s="18">
        <f t="shared" si="6632"/>
        <v>0</v>
      </c>
      <c r="BG2465" s="18">
        <f t="shared" si="6632"/>
        <v>0</v>
      </c>
      <c r="BH2465" s="18">
        <f t="shared" si="6632"/>
        <v>0</v>
      </c>
      <c r="BI2465" s="18">
        <f t="shared" si="6529"/>
        <v>0</v>
      </c>
      <c r="BJ2465" s="18">
        <f t="shared" si="6530"/>
        <v>0</v>
      </c>
      <c r="BK2465" s="18">
        <f t="shared" si="6531"/>
        <v>0</v>
      </c>
      <c r="BL2465" s="18">
        <f t="shared" si="6632"/>
        <v>0</v>
      </c>
      <c r="BM2465" s="18">
        <f t="shared" si="6632"/>
        <v>0</v>
      </c>
      <c r="BN2465" s="18">
        <f t="shared" si="6632"/>
        <v>0</v>
      </c>
      <c r="BO2465" s="18">
        <f t="shared" si="6627"/>
        <v>0</v>
      </c>
      <c r="BP2465" s="18">
        <f t="shared" si="6628"/>
        <v>0</v>
      </c>
      <c r="BQ2465" s="18">
        <f t="shared" si="6629"/>
        <v>0</v>
      </c>
      <c r="BR2465" s="18">
        <f t="shared" si="6632"/>
        <v>0</v>
      </c>
      <c r="BS2465" s="18">
        <f t="shared" si="6632"/>
        <v>0</v>
      </c>
      <c r="BT2465" s="18">
        <f t="shared" si="6632"/>
        <v>0</v>
      </c>
      <c r="BU2465" s="18">
        <f t="shared" si="6624"/>
        <v>0</v>
      </c>
      <c r="BV2465" s="18">
        <f t="shared" si="6625"/>
        <v>0</v>
      </c>
      <c r="BW2465" s="18">
        <f t="shared" si="6626"/>
        <v>0</v>
      </c>
      <c r="BX2465" s="18">
        <f t="shared" si="6632"/>
        <v>0</v>
      </c>
      <c r="BY2465" s="18">
        <f t="shared" si="6632"/>
        <v>0</v>
      </c>
      <c r="BZ2465" s="18">
        <f t="shared" si="6632"/>
        <v>0</v>
      </c>
      <c r="CA2465" s="18">
        <f t="shared" si="6567"/>
        <v>0</v>
      </c>
      <c r="CB2465" s="18">
        <f t="shared" si="6568"/>
        <v>0</v>
      </c>
      <c r="CC2465" s="18">
        <f t="shared" si="6569"/>
        <v>0</v>
      </c>
      <c r="CD2465" s="18">
        <f t="shared" si="6632"/>
        <v>0</v>
      </c>
      <c r="CE2465" s="27" t="s">
        <v>1661</v>
      </c>
      <c r="CF2465" s="33"/>
    </row>
    <row r="2466" spans="1:119" ht="31.2" hidden="1" x14ac:dyDescent="0.3">
      <c r="A2466" s="41" t="s">
        <v>423</v>
      </c>
      <c r="B2466" s="39">
        <v>200</v>
      </c>
      <c r="C2466" s="41"/>
      <c r="D2466" s="41"/>
      <c r="E2466" s="14" t="s">
        <v>551</v>
      </c>
      <c r="F2466" s="18">
        <f t="shared" si="6630"/>
        <v>0</v>
      </c>
      <c r="G2466" s="18">
        <f t="shared" si="6630"/>
        <v>0</v>
      </c>
      <c r="H2466" s="18">
        <f t="shared" si="6630"/>
        <v>0</v>
      </c>
      <c r="I2466" s="18">
        <f t="shared" si="6630"/>
        <v>0</v>
      </c>
      <c r="J2466" s="18">
        <f t="shared" si="6630"/>
        <v>0</v>
      </c>
      <c r="K2466" s="18">
        <f t="shared" si="6630"/>
        <v>0</v>
      </c>
      <c r="L2466" s="18">
        <f t="shared" si="6558"/>
        <v>0</v>
      </c>
      <c r="M2466" s="18">
        <f t="shared" si="6559"/>
        <v>0</v>
      </c>
      <c r="N2466" s="18">
        <f t="shared" si="6560"/>
        <v>0</v>
      </c>
      <c r="O2466" s="18">
        <f t="shared" si="6631"/>
        <v>0</v>
      </c>
      <c r="P2466" s="18">
        <f t="shared" si="6631"/>
        <v>0</v>
      </c>
      <c r="Q2466" s="18">
        <f t="shared" si="6631"/>
        <v>0</v>
      </c>
      <c r="R2466" s="18">
        <f t="shared" si="6631"/>
        <v>0</v>
      </c>
      <c r="S2466" s="18">
        <f t="shared" si="6631"/>
        <v>0</v>
      </c>
      <c r="T2466" s="18">
        <f t="shared" si="6449"/>
        <v>0</v>
      </c>
      <c r="U2466" s="18">
        <f t="shared" si="6450"/>
        <v>0</v>
      </c>
      <c r="V2466" s="18">
        <f t="shared" si="6451"/>
        <v>0</v>
      </c>
      <c r="W2466" s="18">
        <f t="shared" si="6632"/>
        <v>0</v>
      </c>
      <c r="X2466" s="18">
        <f t="shared" si="6632"/>
        <v>0</v>
      </c>
      <c r="Y2466" s="18">
        <f t="shared" si="6632"/>
        <v>0</v>
      </c>
      <c r="Z2466" s="18">
        <f t="shared" si="6632"/>
        <v>0</v>
      </c>
      <c r="AA2466" s="18">
        <f t="shared" si="6632"/>
        <v>0</v>
      </c>
      <c r="AB2466" s="18">
        <f t="shared" si="6632"/>
        <v>0</v>
      </c>
      <c r="AC2466" s="18">
        <f t="shared" si="6621"/>
        <v>0</v>
      </c>
      <c r="AD2466" s="18">
        <f t="shared" si="6622"/>
        <v>0</v>
      </c>
      <c r="AE2466" s="18">
        <f t="shared" si="6623"/>
        <v>0</v>
      </c>
      <c r="AF2466" s="18">
        <f t="shared" si="6632"/>
        <v>0</v>
      </c>
      <c r="AG2466" s="18">
        <f t="shared" si="6632"/>
        <v>0</v>
      </c>
      <c r="AH2466" s="18">
        <f t="shared" si="6632"/>
        <v>0</v>
      </c>
      <c r="AI2466" s="18">
        <f t="shared" si="6475"/>
        <v>0</v>
      </c>
      <c r="AJ2466" s="18">
        <f t="shared" si="6476"/>
        <v>0</v>
      </c>
      <c r="AK2466" s="18">
        <f t="shared" si="6477"/>
        <v>0</v>
      </c>
      <c r="AL2466" s="18">
        <f t="shared" si="6632"/>
        <v>0</v>
      </c>
      <c r="AM2466" s="18">
        <f t="shared" si="6478"/>
        <v>0</v>
      </c>
      <c r="AN2466" s="18">
        <f t="shared" si="6632"/>
        <v>0</v>
      </c>
      <c r="AO2466" s="18">
        <f t="shared" si="6632"/>
        <v>0</v>
      </c>
      <c r="AP2466" s="18">
        <f t="shared" si="6632"/>
        <v>0</v>
      </c>
      <c r="AQ2466" s="18">
        <f t="shared" si="6561"/>
        <v>0</v>
      </c>
      <c r="AR2466" s="18">
        <f t="shared" si="6562"/>
        <v>0</v>
      </c>
      <c r="AS2466" s="18">
        <f t="shared" si="6563"/>
        <v>0</v>
      </c>
      <c r="AT2466" s="18">
        <f t="shared" si="6632"/>
        <v>0</v>
      </c>
      <c r="AU2466" s="18">
        <f t="shared" si="6632"/>
        <v>0</v>
      </c>
      <c r="AV2466" s="18">
        <f t="shared" si="6632"/>
        <v>0</v>
      </c>
      <c r="AW2466" s="18">
        <f t="shared" si="6564"/>
        <v>0</v>
      </c>
      <c r="AX2466" s="18">
        <f t="shared" si="6565"/>
        <v>0</v>
      </c>
      <c r="AY2466" s="18">
        <f t="shared" si="6566"/>
        <v>0</v>
      </c>
      <c r="AZ2466" s="18">
        <f t="shared" si="6632"/>
        <v>0</v>
      </c>
      <c r="BA2466" s="18">
        <f t="shared" si="6632"/>
        <v>0</v>
      </c>
      <c r="BB2466" s="18">
        <f t="shared" si="6632"/>
        <v>0</v>
      </c>
      <c r="BC2466" s="18">
        <f t="shared" si="6532"/>
        <v>0</v>
      </c>
      <c r="BD2466" s="18">
        <f t="shared" si="6533"/>
        <v>0</v>
      </c>
      <c r="BE2466" s="18">
        <f t="shared" si="6534"/>
        <v>0</v>
      </c>
      <c r="BF2466" s="18">
        <f t="shared" si="6632"/>
        <v>0</v>
      </c>
      <c r="BG2466" s="18">
        <f t="shared" si="6632"/>
        <v>0</v>
      </c>
      <c r="BH2466" s="18">
        <f t="shared" si="6632"/>
        <v>0</v>
      </c>
      <c r="BI2466" s="18">
        <f t="shared" si="6529"/>
        <v>0</v>
      </c>
      <c r="BJ2466" s="18">
        <f t="shared" si="6530"/>
        <v>0</v>
      </c>
      <c r="BK2466" s="18">
        <f t="shared" si="6531"/>
        <v>0</v>
      </c>
      <c r="BL2466" s="18">
        <f t="shared" si="6632"/>
        <v>0</v>
      </c>
      <c r="BM2466" s="18">
        <f t="shared" si="6632"/>
        <v>0</v>
      </c>
      <c r="BN2466" s="18">
        <f t="shared" si="6632"/>
        <v>0</v>
      </c>
      <c r="BO2466" s="18">
        <f t="shared" si="6627"/>
        <v>0</v>
      </c>
      <c r="BP2466" s="18">
        <f t="shared" si="6628"/>
        <v>0</v>
      </c>
      <c r="BQ2466" s="18">
        <f t="shared" si="6629"/>
        <v>0</v>
      </c>
      <c r="BR2466" s="18">
        <f t="shared" si="6632"/>
        <v>0</v>
      </c>
      <c r="BS2466" s="18">
        <f t="shared" si="6632"/>
        <v>0</v>
      </c>
      <c r="BT2466" s="18">
        <f t="shared" si="6632"/>
        <v>0</v>
      </c>
      <c r="BU2466" s="18">
        <f t="shared" si="6624"/>
        <v>0</v>
      </c>
      <c r="BV2466" s="18">
        <f t="shared" si="6625"/>
        <v>0</v>
      </c>
      <c r="BW2466" s="18">
        <f t="shared" si="6626"/>
        <v>0</v>
      </c>
      <c r="BX2466" s="18">
        <f t="shared" si="6632"/>
        <v>0</v>
      </c>
      <c r="BY2466" s="18">
        <f t="shared" si="6632"/>
        <v>0</v>
      </c>
      <c r="BZ2466" s="18">
        <f t="shared" si="6632"/>
        <v>0</v>
      </c>
      <c r="CA2466" s="18">
        <f t="shared" si="6567"/>
        <v>0</v>
      </c>
      <c r="CB2466" s="18">
        <f t="shared" si="6568"/>
        <v>0</v>
      </c>
      <c r="CC2466" s="18">
        <f t="shared" si="6569"/>
        <v>0</v>
      </c>
      <c r="CD2466" s="18">
        <f t="shared" si="6632"/>
        <v>0</v>
      </c>
      <c r="CE2466" s="27" t="s">
        <v>1661</v>
      </c>
      <c r="CF2466" s="33"/>
    </row>
    <row r="2467" spans="1:119" ht="46.8" hidden="1" x14ac:dyDescent="0.3">
      <c r="A2467" s="41" t="s">
        <v>423</v>
      </c>
      <c r="B2467" s="39">
        <v>240</v>
      </c>
      <c r="C2467" s="41"/>
      <c r="D2467" s="41"/>
      <c r="E2467" s="14" t="s">
        <v>559</v>
      </c>
      <c r="F2467" s="18">
        <f t="shared" si="6630"/>
        <v>0</v>
      </c>
      <c r="G2467" s="18">
        <f t="shared" si="6630"/>
        <v>0</v>
      </c>
      <c r="H2467" s="18">
        <f t="shared" si="6630"/>
        <v>0</v>
      </c>
      <c r="I2467" s="18">
        <f t="shared" si="6630"/>
        <v>0</v>
      </c>
      <c r="J2467" s="18">
        <f t="shared" si="6630"/>
        <v>0</v>
      </c>
      <c r="K2467" s="18">
        <f t="shared" si="6630"/>
        <v>0</v>
      </c>
      <c r="L2467" s="18">
        <f t="shared" si="6558"/>
        <v>0</v>
      </c>
      <c r="M2467" s="18">
        <f t="shared" si="6559"/>
        <v>0</v>
      </c>
      <c r="N2467" s="18">
        <f t="shared" si="6560"/>
        <v>0</v>
      </c>
      <c r="O2467" s="18">
        <f t="shared" si="6631"/>
        <v>0</v>
      </c>
      <c r="P2467" s="18">
        <f t="shared" si="6631"/>
        <v>0</v>
      </c>
      <c r="Q2467" s="18">
        <f t="shared" si="6631"/>
        <v>0</v>
      </c>
      <c r="R2467" s="18">
        <f t="shared" si="6631"/>
        <v>0</v>
      </c>
      <c r="S2467" s="18">
        <f t="shared" si="6631"/>
        <v>0</v>
      </c>
      <c r="T2467" s="18">
        <f t="shared" si="6449"/>
        <v>0</v>
      </c>
      <c r="U2467" s="18">
        <f t="shared" si="6450"/>
        <v>0</v>
      </c>
      <c r="V2467" s="18">
        <f t="shared" si="6451"/>
        <v>0</v>
      </c>
      <c r="W2467" s="18">
        <f t="shared" si="6632"/>
        <v>0</v>
      </c>
      <c r="X2467" s="18">
        <f t="shared" si="6632"/>
        <v>0</v>
      </c>
      <c r="Y2467" s="18">
        <f t="shared" si="6632"/>
        <v>0</v>
      </c>
      <c r="Z2467" s="18">
        <f t="shared" si="6632"/>
        <v>0</v>
      </c>
      <c r="AA2467" s="18">
        <f t="shared" si="6632"/>
        <v>0</v>
      </c>
      <c r="AB2467" s="18">
        <f t="shared" si="6632"/>
        <v>0</v>
      </c>
      <c r="AC2467" s="18">
        <f t="shared" si="6621"/>
        <v>0</v>
      </c>
      <c r="AD2467" s="18">
        <f t="shared" si="6622"/>
        <v>0</v>
      </c>
      <c r="AE2467" s="18">
        <f t="shared" si="6623"/>
        <v>0</v>
      </c>
      <c r="AF2467" s="18">
        <f t="shared" si="6632"/>
        <v>0</v>
      </c>
      <c r="AG2467" s="18">
        <f t="shared" si="6632"/>
        <v>0</v>
      </c>
      <c r="AH2467" s="18">
        <f t="shared" si="6632"/>
        <v>0</v>
      </c>
      <c r="AI2467" s="18">
        <f t="shared" si="6475"/>
        <v>0</v>
      </c>
      <c r="AJ2467" s="18">
        <f t="shared" si="6476"/>
        <v>0</v>
      </c>
      <c r="AK2467" s="18">
        <f t="shared" si="6477"/>
        <v>0</v>
      </c>
      <c r="AL2467" s="18">
        <f t="shared" si="6632"/>
        <v>0</v>
      </c>
      <c r="AM2467" s="18">
        <f t="shared" si="6478"/>
        <v>0</v>
      </c>
      <c r="AN2467" s="18">
        <f t="shared" si="6632"/>
        <v>0</v>
      </c>
      <c r="AO2467" s="18">
        <f t="shared" si="6632"/>
        <v>0</v>
      </c>
      <c r="AP2467" s="18">
        <f t="shared" si="6632"/>
        <v>0</v>
      </c>
      <c r="AQ2467" s="18">
        <f t="shared" si="6561"/>
        <v>0</v>
      </c>
      <c r="AR2467" s="18">
        <f t="shared" si="6562"/>
        <v>0</v>
      </c>
      <c r="AS2467" s="18">
        <f t="shared" si="6563"/>
        <v>0</v>
      </c>
      <c r="AT2467" s="18">
        <f t="shared" si="6632"/>
        <v>0</v>
      </c>
      <c r="AU2467" s="18">
        <f t="shared" si="6632"/>
        <v>0</v>
      </c>
      <c r="AV2467" s="18">
        <f t="shared" si="6632"/>
        <v>0</v>
      </c>
      <c r="AW2467" s="18">
        <f t="shared" si="6564"/>
        <v>0</v>
      </c>
      <c r="AX2467" s="18">
        <f t="shared" si="6565"/>
        <v>0</v>
      </c>
      <c r="AY2467" s="18">
        <f t="shared" si="6566"/>
        <v>0</v>
      </c>
      <c r="AZ2467" s="18">
        <f t="shared" si="6632"/>
        <v>0</v>
      </c>
      <c r="BA2467" s="18">
        <f t="shared" si="6632"/>
        <v>0</v>
      </c>
      <c r="BB2467" s="18">
        <f t="shared" si="6632"/>
        <v>0</v>
      </c>
      <c r="BC2467" s="18">
        <f t="shared" si="6532"/>
        <v>0</v>
      </c>
      <c r="BD2467" s="18">
        <f t="shared" si="6533"/>
        <v>0</v>
      </c>
      <c r="BE2467" s="18">
        <f t="shared" si="6534"/>
        <v>0</v>
      </c>
      <c r="BF2467" s="18">
        <f t="shared" si="6632"/>
        <v>0</v>
      </c>
      <c r="BG2467" s="18">
        <f t="shared" si="6632"/>
        <v>0</v>
      </c>
      <c r="BH2467" s="18">
        <f t="shared" si="6632"/>
        <v>0</v>
      </c>
      <c r="BI2467" s="18">
        <f t="shared" si="6529"/>
        <v>0</v>
      </c>
      <c r="BJ2467" s="18">
        <f t="shared" si="6530"/>
        <v>0</v>
      </c>
      <c r="BK2467" s="18">
        <f t="shared" si="6531"/>
        <v>0</v>
      </c>
      <c r="BL2467" s="18">
        <f t="shared" si="6632"/>
        <v>0</v>
      </c>
      <c r="BM2467" s="18">
        <f t="shared" si="6632"/>
        <v>0</v>
      </c>
      <c r="BN2467" s="18">
        <f t="shared" si="6632"/>
        <v>0</v>
      </c>
      <c r="BO2467" s="18">
        <f t="shared" si="6627"/>
        <v>0</v>
      </c>
      <c r="BP2467" s="18">
        <f t="shared" si="6628"/>
        <v>0</v>
      </c>
      <c r="BQ2467" s="18">
        <f t="shared" si="6629"/>
        <v>0</v>
      </c>
      <c r="BR2467" s="18">
        <f t="shared" si="6632"/>
        <v>0</v>
      </c>
      <c r="BS2467" s="18">
        <f t="shared" si="6632"/>
        <v>0</v>
      </c>
      <c r="BT2467" s="18">
        <f t="shared" si="6632"/>
        <v>0</v>
      </c>
      <c r="BU2467" s="18">
        <f t="shared" si="6624"/>
        <v>0</v>
      </c>
      <c r="BV2467" s="18">
        <f t="shared" si="6625"/>
        <v>0</v>
      </c>
      <c r="BW2467" s="18">
        <f t="shared" si="6626"/>
        <v>0</v>
      </c>
      <c r="BX2467" s="18">
        <f t="shared" si="6632"/>
        <v>0</v>
      </c>
      <c r="BY2467" s="18">
        <f t="shared" si="6632"/>
        <v>0</v>
      </c>
      <c r="BZ2467" s="18">
        <f t="shared" si="6632"/>
        <v>0</v>
      </c>
      <c r="CA2467" s="18">
        <f t="shared" si="6567"/>
        <v>0</v>
      </c>
      <c r="CB2467" s="18">
        <f t="shared" si="6568"/>
        <v>0</v>
      </c>
      <c r="CC2467" s="18">
        <f t="shared" si="6569"/>
        <v>0</v>
      </c>
      <c r="CD2467" s="18">
        <f t="shared" si="6632"/>
        <v>0</v>
      </c>
      <c r="CE2467" s="27" t="s">
        <v>1661</v>
      </c>
      <c r="CF2467" s="33"/>
    </row>
    <row r="2468" spans="1:119" ht="31.2" hidden="1" x14ac:dyDescent="0.3">
      <c r="A2468" s="41" t="s">
        <v>423</v>
      </c>
      <c r="B2468" s="39">
        <v>240</v>
      </c>
      <c r="C2468" s="41" t="s">
        <v>149</v>
      </c>
      <c r="D2468" s="41" t="s">
        <v>244</v>
      </c>
      <c r="E2468" s="14" t="s">
        <v>524</v>
      </c>
      <c r="F2468" s="18"/>
      <c r="G2468" s="18"/>
      <c r="H2468" s="18"/>
      <c r="I2468" s="18"/>
      <c r="J2468" s="18"/>
      <c r="K2468" s="18"/>
      <c r="L2468" s="18">
        <f t="shared" si="6558"/>
        <v>0</v>
      </c>
      <c r="M2468" s="18">
        <f t="shared" si="6559"/>
        <v>0</v>
      </c>
      <c r="N2468" s="18">
        <f t="shared" si="6560"/>
        <v>0</v>
      </c>
      <c r="O2468" s="18"/>
      <c r="P2468" s="18"/>
      <c r="Q2468" s="18"/>
      <c r="R2468" s="18"/>
      <c r="S2468" s="18"/>
      <c r="T2468" s="18">
        <f t="shared" si="6449"/>
        <v>0</v>
      </c>
      <c r="U2468" s="18">
        <f t="shared" si="6450"/>
        <v>0</v>
      </c>
      <c r="V2468" s="18">
        <f t="shared" si="6451"/>
        <v>0</v>
      </c>
      <c r="W2468" s="18"/>
      <c r="X2468" s="18"/>
      <c r="Y2468" s="18"/>
      <c r="Z2468" s="18"/>
      <c r="AA2468" s="18"/>
      <c r="AB2468" s="18"/>
      <c r="AC2468" s="18">
        <f t="shared" si="6621"/>
        <v>0</v>
      </c>
      <c r="AD2468" s="18">
        <f t="shared" si="6622"/>
        <v>0</v>
      </c>
      <c r="AE2468" s="18">
        <f t="shared" si="6623"/>
        <v>0</v>
      </c>
      <c r="AF2468" s="18"/>
      <c r="AG2468" s="18"/>
      <c r="AH2468" s="18"/>
      <c r="AI2468" s="18">
        <f t="shared" si="6475"/>
        <v>0</v>
      </c>
      <c r="AJ2468" s="18">
        <f t="shared" si="6476"/>
        <v>0</v>
      </c>
      <c r="AK2468" s="18">
        <f t="shared" si="6477"/>
        <v>0</v>
      </c>
      <c r="AL2468" s="18"/>
      <c r="AM2468" s="18">
        <f t="shared" si="6478"/>
        <v>0</v>
      </c>
      <c r="AN2468" s="18"/>
      <c r="AO2468" s="18"/>
      <c r="AP2468" s="18"/>
      <c r="AQ2468" s="18">
        <f t="shared" si="6561"/>
        <v>0</v>
      </c>
      <c r="AR2468" s="18">
        <f t="shared" si="6562"/>
        <v>0</v>
      </c>
      <c r="AS2468" s="18">
        <f t="shared" si="6563"/>
        <v>0</v>
      </c>
      <c r="AT2468" s="18"/>
      <c r="AU2468" s="18"/>
      <c r="AV2468" s="18"/>
      <c r="AW2468" s="18">
        <f t="shared" si="6564"/>
        <v>0</v>
      </c>
      <c r="AX2468" s="18">
        <f t="shared" si="6565"/>
        <v>0</v>
      </c>
      <c r="AY2468" s="18">
        <f t="shared" si="6566"/>
        <v>0</v>
      </c>
      <c r="AZ2468" s="18"/>
      <c r="BA2468" s="18"/>
      <c r="BB2468" s="18"/>
      <c r="BC2468" s="18">
        <f t="shared" si="6532"/>
        <v>0</v>
      </c>
      <c r="BD2468" s="18">
        <f t="shared" si="6533"/>
        <v>0</v>
      </c>
      <c r="BE2468" s="18">
        <f t="shared" si="6534"/>
        <v>0</v>
      </c>
      <c r="BF2468" s="18"/>
      <c r="BG2468" s="18"/>
      <c r="BH2468" s="18"/>
      <c r="BI2468" s="18">
        <f t="shared" si="6529"/>
        <v>0</v>
      </c>
      <c r="BJ2468" s="18">
        <f t="shared" si="6530"/>
        <v>0</v>
      </c>
      <c r="BK2468" s="18">
        <f t="shared" si="6531"/>
        <v>0</v>
      </c>
      <c r="BL2468" s="18"/>
      <c r="BM2468" s="18"/>
      <c r="BN2468" s="18"/>
      <c r="BO2468" s="18">
        <f t="shared" si="6627"/>
        <v>0</v>
      </c>
      <c r="BP2468" s="18">
        <f t="shared" si="6628"/>
        <v>0</v>
      </c>
      <c r="BQ2468" s="18">
        <f t="shared" si="6629"/>
        <v>0</v>
      </c>
      <c r="BR2468" s="18"/>
      <c r="BS2468" s="18"/>
      <c r="BT2468" s="18"/>
      <c r="BU2468" s="18">
        <f t="shared" si="6624"/>
        <v>0</v>
      </c>
      <c r="BV2468" s="18">
        <f t="shared" si="6625"/>
        <v>0</v>
      </c>
      <c r="BW2468" s="18">
        <f t="shared" si="6626"/>
        <v>0</v>
      </c>
      <c r="BX2468" s="18"/>
      <c r="BY2468" s="18"/>
      <c r="BZ2468" s="18"/>
      <c r="CA2468" s="18">
        <f t="shared" si="6567"/>
        <v>0</v>
      </c>
      <c r="CB2468" s="18">
        <f t="shared" si="6568"/>
        <v>0</v>
      </c>
      <c r="CC2468" s="18">
        <f t="shared" si="6569"/>
        <v>0</v>
      </c>
      <c r="CD2468" s="18"/>
      <c r="CE2468" s="27" t="s">
        <v>1661</v>
      </c>
      <c r="CF2468" s="33"/>
    </row>
    <row r="2469" spans="1:119" ht="78" x14ac:dyDescent="0.3">
      <c r="A2469" s="19" t="s">
        <v>1301</v>
      </c>
      <c r="B2469" s="39"/>
      <c r="C2469" s="41"/>
      <c r="D2469" s="41"/>
      <c r="E2469" s="14" t="s">
        <v>1423</v>
      </c>
      <c r="F2469" s="18">
        <f t="shared" ref="F2469:K2471" si="6633">F2470</f>
        <v>300000</v>
      </c>
      <c r="G2469" s="18">
        <f t="shared" si="6633"/>
        <v>0</v>
      </c>
      <c r="H2469" s="18">
        <f t="shared" si="6633"/>
        <v>0</v>
      </c>
      <c r="I2469" s="18">
        <f t="shared" si="6633"/>
        <v>0</v>
      </c>
      <c r="J2469" s="18">
        <f t="shared" si="6633"/>
        <v>0</v>
      </c>
      <c r="K2469" s="18">
        <f t="shared" si="6633"/>
        <v>0</v>
      </c>
      <c r="L2469" s="18">
        <f t="shared" si="6558"/>
        <v>300000</v>
      </c>
      <c r="M2469" s="18">
        <f t="shared" si="6559"/>
        <v>0</v>
      </c>
      <c r="N2469" s="18">
        <f t="shared" si="6560"/>
        <v>0</v>
      </c>
      <c r="O2469" s="18">
        <f t="shared" ref="O2469:S2471" si="6634">O2470</f>
        <v>0</v>
      </c>
      <c r="P2469" s="18">
        <f t="shared" si="6634"/>
        <v>0</v>
      </c>
      <c r="Q2469" s="18">
        <f t="shared" si="6634"/>
        <v>0</v>
      </c>
      <c r="R2469" s="18">
        <f t="shared" si="6634"/>
        <v>0</v>
      </c>
      <c r="S2469" s="18">
        <f t="shared" si="6634"/>
        <v>0</v>
      </c>
      <c r="T2469" s="18">
        <f t="shared" ref="T2469:T2536" si="6635">L2469+O2469+R2469</f>
        <v>300000</v>
      </c>
      <c r="U2469" s="18">
        <f t="shared" ref="U2469:U2536" si="6636">M2469+P2469+S2469</f>
        <v>0</v>
      </c>
      <c r="V2469" s="18">
        <f t="shared" ref="V2469:V2536" si="6637">N2469+Q2469</f>
        <v>0</v>
      </c>
      <c r="W2469" s="18">
        <f t="shared" ref="W2469:CD2471" si="6638">W2470</f>
        <v>0</v>
      </c>
      <c r="X2469" s="18">
        <f t="shared" si="6638"/>
        <v>0</v>
      </c>
      <c r="Y2469" s="18">
        <f t="shared" si="6638"/>
        <v>0</v>
      </c>
      <c r="Z2469" s="18">
        <f t="shared" si="6638"/>
        <v>0</v>
      </c>
      <c r="AA2469" s="18">
        <f t="shared" si="6638"/>
        <v>0</v>
      </c>
      <c r="AB2469" s="18">
        <f t="shared" si="6638"/>
        <v>0</v>
      </c>
      <c r="AC2469" s="18">
        <f t="shared" si="6621"/>
        <v>300000</v>
      </c>
      <c r="AD2469" s="18">
        <f t="shared" si="6622"/>
        <v>0</v>
      </c>
      <c r="AE2469" s="18">
        <f t="shared" si="6623"/>
        <v>0</v>
      </c>
      <c r="AF2469" s="18">
        <f t="shared" si="6638"/>
        <v>0</v>
      </c>
      <c r="AG2469" s="18">
        <f t="shared" si="6638"/>
        <v>0</v>
      </c>
      <c r="AH2469" s="18">
        <f t="shared" si="6638"/>
        <v>0</v>
      </c>
      <c r="AI2469" s="18">
        <f t="shared" si="6475"/>
        <v>300000</v>
      </c>
      <c r="AJ2469" s="18">
        <f t="shared" si="6476"/>
        <v>0</v>
      </c>
      <c r="AK2469" s="18">
        <f t="shared" si="6477"/>
        <v>0</v>
      </c>
      <c r="AL2469" s="18">
        <f t="shared" si="6638"/>
        <v>0</v>
      </c>
      <c r="AM2469" s="18">
        <f t="shared" si="6478"/>
        <v>300000</v>
      </c>
      <c r="AN2469" s="18">
        <f t="shared" si="6638"/>
        <v>0</v>
      </c>
      <c r="AO2469" s="18">
        <f t="shared" si="6638"/>
        <v>0</v>
      </c>
      <c r="AP2469" s="18">
        <f t="shared" si="6638"/>
        <v>0</v>
      </c>
      <c r="AQ2469" s="18">
        <f t="shared" si="6561"/>
        <v>300000</v>
      </c>
      <c r="AR2469" s="18">
        <f t="shared" si="6562"/>
        <v>0</v>
      </c>
      <c r="AS2469" s="18">
        <f t="shared" si="6563"/>
        <v>0</v>
      </c>
      <c r="AT2469" s="18">
        <f t="shared" si="6638"/>
        <v>0</v>
      </c>
      <c r="AU2469" s="18">
        <f t="shared" si="6638"/>
        <v>0</v>
      </c>
      <c r="AV2469" s="18">
        <f t="shared" si="6638"/>
        <v>0</v>
      </c>
      <c r="AW2469" s="18">
        <f t="shared" si="6564"/>
        <v>300000</v>
      </c>
      <c r="AX2469" s="18">
        <f t="shared" si="6565"/>
        <v>0</v>
      </c>
      <c r="AY2469" s="18">
        <f t="shared" si="6566"/>
        <v>0</v>
      </c>
      <c r="AZ2469" s="18">
        <f t="shared" si="6638"/>
        <v>0</v>
      </c>
      <c r="BA2469" s="18">
        <f t="shared" si="6638"/>
        <v>0</v>
      </c>
      <c r="BB2469" s="18">
        <f t="shared" si="6638"/>
        <v>0</v>
      </c>
      <c r="BC2469" s="18">
        <f t="shared" si="6532"/>
        <v>300000</v>
      </c>
      <c r="BD2469" s="18">
        <f t="shared" si="6533"/>
        <v>0</v>
      </c>
      <c r="BE2469" s="18">
        <f t="shared" si="6534"/>
        <v>0</v>
      </c>
      <c r="BF2469" s="18">
        <f t="shared" si="6638"/>
        <v>0</v>
      </c>
      <c r="BG2469" s="18">
        <f t="shared" si="6638"/>
        <v>0</v>
      </c>
      <c r="BH2469" s="18">
        <f t="shared" si="6638"/>
        <v>0</v>
      </c>
      <c r="BI2469" s="18">
        <f t="shared" si="6529"/>
        <v>300000</v>
      </c>
      <c r="BJ2469" s="18">
        <f t="shared" si="6530"/>
        <v>0</v>
      </c>
      <c r="BK2469" s="18">
        <f t="shared" si="6531"/>
        <v>0</v>
      </c>
      <c r="BL2469" s="18">
        <f t="shared" si="6638"/>
        <v>0</v>
      </c>
      <c r="BM2469" s="18">
        <f t="shared" si="6638"/>
        <v>0</v>
      </c>
      <c r="BN2469" s="18">
        <f t="shared" si="6638"/>
        <v>0</v>
      </c>
      <c r="BO2469" s="18">
        <f t="shared" si="6627"/>
        <v>300000</v>
      </c>
      <c r="BP2469" s="18">
        <f t="shared" si="6628"/>
        <v>0</v>
      </c>
      <c r="BQ2469" s="18">
        <f t="shared" si="6629"/>
        <v>0</v>
      </c>
      <c r="BR2469" s="18">
        <f t="shared" si="6638"/>
        <v>0</v>
      </c>
      <c r="BS2469" s="18">
        <f t="shared" si="6638"/>
        <v>0</v>
      </c>
      <c r="BT2469" s="18">
        <f t="shared" si="6638"/>
        <v>0</v>
      </c>
      <c r="BU2469" s="18">
        <f t="shared" si="6624"/>
        <v>300000</v>
      </c>
      <c r="BV2469" s="18">
        <f t="shared" si="6625"/>
        <v>0</v>
      </c>
      <c r="BW2469" s="18">
        <f t="shared" si="6626"/>
        <v>0</v>
      </c>
      <c r="BX2469" s="18">
        <f t="shared" si="6638"/>
        <v>-11212.275</v>
      </c>
      <c r="BY2469" s="18">
        <f t="shared" si="6638"/>
        <v>0</v>
      </c>
      <c r="BZ2469" s="18">
        <f t="shared" si="6638"/>
        <v>0</v>
      </c>
      <c r="CA2469" s="18">
        <f t="shared" si="6567"/>
        <v>288787.72499999998</v>
      </c>
      <c r="CB2469" s="18">
        <f t="shared" si="6568"/>
        <v>0</v>
      </c>
      <c r="CC2469" s="18">
        <f t="shared" si="6569"/>
        <v>0</v>
      </c>
      <c r="CD2469" s="18">
        <f t="shared" si="6638"/>
        <v>0</v>
      </c>
      <c r="CE2469" s="27"/>
      <c r="CF2469" s="33"/>
    </row>
    <row r="2470" spans="1:119" ht="46.8" x14ac:dyDescent="0.3">
      <c r="A2470" s="19" t="s">
        <v>1301</v>
      </c>
      <c r="B2470" s="39">
        <v>400</v>
      </c>
      <c r="C2470" s="41"/>
      <c r="D2470" s="41"/>
      <c r="E2470" s="14" t="s">
        <v>553</v>
      </c>
      <c r="F2470" s="18">
        <f t="shared" si="6633"/>
        <v>300000</v>
      </c>
      <c r="G2470" s="18">
        <f t="shared" si="6633"/>
        <v>0</v>
      </c>
      <c r="H2470" s="18">
        <f t="shared" si="6633"/>
        <v>0</v>
      </c>
      <c r="I2470" s="18">
        <f t="shared" si="6633"/>
        <v>0</v>
      </c>
      <c r="J2470" s="18">
        <f t="shared" si="6633"/>
        <v>0</v>
      </c>
      <c r="K2470" s="18">
        <f t="shared" si="6633"/>
        <v>0</v>
      </c>
      <c r="L2470" s="18">
        <f t="shared" si="6558"/>
        <v>300000</v>
      </c>
      <c r="M2470" s="18">
        <f t="shared" si="6559"/>
        <v>0</v>
      </c>
      <c r="N2470" s="18">
        <f t="shared" si="6560"/>
        <v>0</v>
      </c>
      <c r="O2470" s="18">
        <f t="shared" si="6634"/>
        <v>0</v>
      </c>
      <c r="P2470" s="18">
        <f t="shared" si="6634"/>
        <v>0</v>
      </c>
      <c r="Q2470" s="18">
        <f t="shared" si="6634"/>
        <v>0</v>
      </c>
      <c r="R2470" s="18">
        <f t="shared" si="6634"/>
        <v>0</v>
      </c>
      <c r="S2470" s="18">
        <f t="shared" si="6634"/>
        <v>0</v>
      </c>
      <c r="T2470" s="18">
        <f t="shared" si="6635"/>
        <v>300000</v>
      </c>
      <c r="U2470" s="18">
        <f t="shared" si="6636"/>
        <v>0</v>
      </c>
      <c r="V2470" s="18">
        <f t="shared" si="6637"/>
        <v>0</v>
      </c>
      <c r="W2470" s="18">
        <f t="shared" si="6638"/>
        <v>0</v>
      </c>
      <c r="X2470" s="18">
        <f t="shared" si="6638"/>
        <v>0</v>
      </c>
      <c r="Y2470" s="18">
        <f t="shared" si="6638"/>
        <v>0</v>
      </c>
      <c r="Z2470" s="18">
        <f t="shared" si="6638"/>
        <v>0</v>
      </c>
      <c r="AA2470" s="18">
        <f t="shared" si="6638"/>
        <v>0</v>
      </c>
      <c r="AB2470" s="18">
        <f t="shared" si="6638"/>
        <v>0</v>
      </c>
      <c r="AC2470" s="18">
        <f t="shared" si="6621"/>
        <v>300000</v>
      </c>
      <c r="AD2470" s="18">
        <f t="shared" si="6622"/>
        <v>0</v>
      </c>
      <c r="AE2470" s="18">
        <f t="shared" si="6623"/>
        <v>0</v>
      </c>
      <c r="AF2470" s="18">
        <f t="shared" si="6638"/>
        <v>0</v>
      </c>
      <c r="AG2470" s="18">
        <f t="shared" si="6638"/>
        <v>0</v>
      </c>
      <c r="AH2470" s="18">
        <f t="shared" si="6638"/>
        <v>0</v>
      </c>
      <c r="AI2470" s="18">
        <f t="shared" si="6475"/>
        <v>300000</v>
      </c>
      <c r="AJ2470" s="18">
        <f t="shared" si="6476"/>
        <v>0</v>
      </c>
      <c r="AK2470" s="18">
        <f t="shared" si="6477"/>
        <v>0</v>
      </c>
      <c r="AL2470" s="18">
        <f t="shared" si="6638"/>
        <v>0</v>
      </c>
      <c r="AM2470" s="18">
        <f t="shared" si="6478"/>
        <v>300000</v>
      </c>
      <c r="AN2470" s="18">
        <f t="shared" si="6638"/>
        <v>0</v>
      </c>
      <c r="AO2470" s="18">
        <f t="shared" si="6638"/>
        <v>0</v>
      </c>
      <c r="AP2470" s="18">
        <f t="shared" si="6638"/>
        <v>0</v>
      </c>
      <c r="AQ2470" s="18">
        <f t="shared" si="6561"/>
        <v>300000</v>
      </c>
      <c r="AR2470" s="18">
        <f t="shared" si="6562"/>
        <v>0</v>
      </c>
      <c r="AS2470" s="18">
        <f t="shared" si="6563"/>
        <v>0</v>
      </c>
      <c r="AT2470" s="18">
        <f t="shared" si="6638"/>
        <v>0</v>
      </c>
      <c r="AU2470" s="18">
        <f t="shared" si="6638"/>
        <v>0</v>
      </c>
      <c r="AV2470" s="18">
        <f t="shared" si="6638"/>
        <v>0</v>
      </c>
      <c r="AW2470" s="18">
        <f t="shared" si="6564"/>
        <v>300000</v>
      </c>
      <c r="AX2470" s="18">
        <f t="shared" si="6565"/>
        <v>0</v>
      </c>
      <c r="AY2470" s="18">
        <f t="shared" si="6566"/>
        <v>0</v>
      </c>
      <c r="AZ2470" s="18">
        <f t="shared" si="6638"/>
        <v>0</v>
      </c>
      <c r="BA2470" s="18">
        <f t="shared" si="6638"/>
        <v>0</v>
      </c>
      <c r="BB2470" s="18">
        <f t="shared" si="6638"/>
        <v>0</v>
      </c>
      <c r="BC2470" s="18">
        <f t="shared" si="6532"/>
        <v>300000</v>
      </c>
      <c r="BD2470" s="18">
        <f t="shared" si="6533"/>
        <v>0</v>
      </c>
      <c r="BE2470" s="18">
        <f t="shared" si="6534"/>
        <v>0</v>
      </c>
      <c r="BF2470" s="18">
        <f t="shared" si="6638"/>
        <v>0</v>
      </c>
      <c r="BG2470" s="18">
        <f t="shared" si="6638"/>
        <v>0</v>
      </c>
      <c r="BH2470" s="18">
        <f t="shared" si="6638"/>
        <v>0</v>
      </c>
      <c r="BI2470" s="18">
        <f t="shared" si="6529"/>
        <v>300000</v>
      </c>
      <c r="BJ2470" s="18">
        <f t="shared" si="6530"/>
        <v>0</v>
      </c>
      <c r="BK2470" s="18">
        <f t="shared" si="6531"/>
        <v>0</v>
      </c>
      <c r="BL2470" s="18">
        <f t="shared" si="6638"/>
        <v>0</v>
      </c>
      <c r="BM2470" s="18">
        <f t="shared" si="6638"/>
        <v>0</v>
      </c>
      <c r="BN2470" s="18">
        <f t="shared" si="6638"/>
        <v>0</v>
      </c>
      <c r="BO2470" s="18">
        <f t="shared" si="6627"/>
        <v>300000</v>
      </c>
      <c r="BP2470" s="18">
        <f t="shared" si="6628"/>
        <v>0</v>
      </c>
      <c r="BQ2470" s="18">
        <f t="shared" si="6629"/>
        <v>0</v>
      </c>
      <c r="BR2470" s="18">
        <f t="shared" si="6638"/>
        <v>0</v>
      </c>
      <c r="BS2470" s="18">
        <f t="shared" si="6638"/>
        <v>0</v>
      </c>
      <c r="BT2470" s="18">
        <f t="shared" si="6638"/>
        <v>0</v>
      </c>
      <c r="BU2470" s="18">
        <f t="shared" si="6624"/>
        <v>300000</v>
      </c>
      <c r="BV2470" s="18">
        <f t="shared" si="6625"/>
        <v>0</v>
      </c>
      <c r="BW2470" s="18">
        <f t="shared" si="6626"/>
        <v>0</v>
      </c>
      <c r="BX2470" s="18">
        <f t="shared" si="6638"/>
        <v>-11212.275</v>
      </c>
      <c r="BY2470" s="18">
        <f t="shared" si="6638"/>
        <v>0</v>
      </c>
      <c r="BZ2470" s="18">
        <f t="shared" si="6638"/>
        <v>0</v>
      </c>
      <c r="CA2470" s="18">
        <f t="shared" si="6567"/>
        <v>288787.72499999998</v>
      </c>
      <c r="CB2470" s="18">
        <f t="shared" si="6568"/>
        <v>0</v>
      </c>
      <c r="CC2470" s="18">
        <f t="shared" si="6569"/>
        <v>0</v>
      </c>
      <c r="CD2470" s="18">
        <f t="shared" si="6638"/>
        <v>0</v>
      </c>
      <c r="CE2470" s="27"/>
      <c r="CF2470" s="33"/>
    </row>
    <row r="2471" spans="1:119" x14ac:dyDescent="0.3">
      <c r="A2471" s="19" t="s">
        <v>1301</v>
      </c>
      <c r="B2471" s="39">
        <v>410</v>
      </c>
      <c r="C2471" s="41"/>
      <c r="D2471" s="41"/>
      <c r="E2471" s="14" t="s">
        <v>566</v>
      </c>
      <c r="F2471" s="18">
        <f t="shared" si="6633"/>
        <v>300000</v>
      </c>
      <c r="G2471" s="18">
        <f t="shared" si="6633"/>
        <v>0</v>
      </c>
      <c r="H2471" s="18">
        <f t="shared" si="6633"/>
        <v>0</v>
      </c>
      <c r="I2471" s="18">
        <f t="shared" si="6633"/>
        <v>0</v>
      </c>
      <c r="J2471" s="18">
        <f t="shared" si="6633"/>
        <v>0</v>
      </c>
      <c r="K2471" s="18">
        <f t="shared" si="6633"/>
        <v>0</v>
      </c>
      <c r="L2471" s="18">
        <f t="shared" si="6558"/>
        <v>300000</v>
      </c>
      <c r="M2471" s="18">
        <f t="shared" si="6559"/>
        <v>0</v>
      </c>
      <c r="N2471" s="18">
        <f t="shared" si="6560"/>
        <v>0</v>
      </c>
      <c r="O2471" s="18">
        <f t="shared" si="6634"/>
        <v>0</v>
      </c>
      <c r="P2471" s="18">
        <f t="shared" si="6634"/>
        <v>0</v>
      </c>
      <c r="Q2471" s="18">
        <f t="shared" si="6634"/>
        <v>0</v>
      </c>
      <c r="R2471" s="18">
        <f t="shared" si="6634"/>
        <v>0</v>
      </c>
      <c r="S2471" s="18">
        <f t="shared" si="6634"/>
        <v>0</v>
      </c>
      <c r="T2471" s="18">
        <f t="shared" si="6635"/>
        <v>300000</v>
      </c>
      <c r="U2471" s="18">
        <f t="shared" si="6636"/>
        <v>0</v>
      </c>
      <c r="V2471" s="18">
        <f t="shared" si="6637"/>
        <v>0</v>
      </c>
      <c r="W2471" s="18">
        <f t="shared" si="6638"/>
        <v>0</v>
      </c>
      <c r="X2471" s="18">
        <f t="shared" si="6638"/>
        <v>0</v>
      </c>
      <c r="Y2471" s="18">
        <f t="shared" si="6638"/>
        <v>0</v>
      </c>
      <c r="Z2471" s="18">
        <f t="shared" si="6638"/>
        <v>0</v>
      </c>
      <c r="AA2471" s="18">
        <f t="shared" si="6638"/>
        <v>0</v>
      </c>
      <c r="AB2471" s="18">
        <f t="shared" si="6638"/>
        <v>0</v>
      </c>
      <c r="AC2471" s="18">
        <f t="shared" si="6621"/>
        <v>300000</v>
      </c>
      <c r="AD2471" s="18">
        <f t="shared" si="6622"/>
        <v>0</v>
      </c>
      <c r="AE2471" s="18">
        <f t="shared" si="6623"/>
        <v>0</v>
      </c>
      <c r="AF2471" s="18">
        <f t="shared" si="6638"/>
        <v>0</v>
      </c>
      <c r="AG2471" s="18">
        <f t="shared" si="6638"/>
        <v>0</v>
      </c>
      <c r="AH2471" s="18">
        <f t="shared" si="6638"/>
        <v>0</v>
      </c>
      <c r="AI2471" s="18">
        <f t="shared" si="6475"/>
        <v>300000</v>
      </c>
      <c r="AJ2471" s="18">
        <f t="shared" si="6476"/>
        <v>0</v>
      </c>
      <c r="AK2471" s="18">
        <f t="shared" si="6477"/>
        <v>0</v>
      </c>
      <c r="AL2471" s="18">
        <f t="shared" si="6638"/>
        <v>0</v>
      </c>
      <c r="AM2471" s="18">
        <f t="shared" si="6478"/>
        <v>300000</v>
      </c>
      <c r="AN2471" s="18">
        <f t="shared" si="6638"/>
        <v>0</v>
      </c>
      <c r="AO2471" s="18">
        <f t="shared" si="6638"/>
        <v>0</v>
      </c>
      <c r="AP2471" s="18">
        <f t="shared" si="6638"/>
        <v>0</v>
      </c>
      <c r="AQ2471" s="18">
        <f t="shared" si="6561"/>
        <v>300000</v>
      </c>
      <c r="AR2471" s="18">
        <f t="shared" si="6562"/>
        <v>0</v>
      </c>
      <c r="AS2471" s="18">
        <f t="shared" si="6563"/>
        <v>0</v>
      </c>
      <c r="AT2471" s="18">
        <f t="shared" si="6638"/>
        <v>0</v>
      </c>
      <c r="AU2471" s="18">
        <f t="shared" si="6638"/>
        <v>0</v>
      </c>
      <c r="AV2471" s="18">
        <f t="shared" si="6638"/>
        <v>0</v>
      </c>
      <c r="AW2471" s="18">
        <f t="shared" si="6564"/>
        <v>300000</v>
      </c>
      <c r="AX2471" s="18">
        <f t="shared" si="6565"/>
        <v>0</v>
      </c>
      <c r="AY2471" s="18">
        <f t="shared" si="6566"/>
        <v>0</v>
      </c>
      <c r="AZ2471" s="18">
        <f t="shared" si="6638"/>
        <v>0</v>
      </c>
      <c r="BA2471" s="18">
        <f t="shared" si="6638"/>
        <v>0</v>
      </c>
      <c r="BB2471" s="18">
        <f t="shared" si="6638"/>
        <v>0</v>
      </c>
      <c r="BC2471" s="18">
        <f t="shared" si="6532"/>
        <v>300000</v>
      </c>
      <c r="BD2471" s="18">
        <f t="shared" si="6533"/>
        <v>0</v>
      </c>
      <c r="BE2471" s="18">
        <f t="shared" si="6534"/>
        <v>0</v>
      </c>
      <c r="BF2471" s="18">
        <f t="shared" si="6638"/>
        <v>0</v>
      </c>
      <c r="BG2471" s="18">
        <f t="shared" si="6638"/>
        <v>0</v>
      </c>
      <c r="BH2471" s="18">
        <f t="shared" si="6638"/>
        <v>0</v>
      </c>
      <c r="BI2471" s="18">
        <f t="shared" si="6529"/>
        <v>300000</v>
      </c>
      <c r="BJ2471" s="18">
        <f t="shared" si="6530"/>
        <v>0</v>
      </c>
      <c r="BK2471" s="18">
        <f t="shared" si="6531"/>
        <v>0</v>
      </c>
      <c r="BL2471" s="18">
        <f t="shared" si="6638"/>
        <v>0</v>
      </c>
      <c r="BM2471" s="18">
        <f t="shared" si="6638"/>
        <v>0</v>
      </c>
      <c r="BN2471" s="18">
        <f t="shared" si="6638"/>
        <v>0</v>
      </c>
      <c r="BO2471" s="18">
        <f t="shared" si="6627"/>
        <v>300000</v>
      </c>
      <c r="BP2471" s="18">
        <f t="shared" si="6628"/>
        <v>0</v>
      </c>
      <c r="BQ2471" s="18">
        <f t="shared" si="6629"/>
        <v>0</v>
      </c>
      <c r="BR2471" s="18">
        <f t="shared" si="6638"/>
        <v>0</v>
      </c>
      <c r="BS2471" s="18">
        <f t="shared" si="6638"/>
        <v>0</v>
      </c>
      <c r="BT2471" s="18">
        <f t="shared" si="6638"/>
        <v>0</v>
      </c>
      <c r="BU2471" s="18">
        <f t="shared" si="6624"/>
        <v>300000</v>
      </c>
      <c r="BV2471" s="18">
        <f t="shared" si="6625"/>
        <v>0</v>
      </c>
      <c r="BW2471" s="18">
        <f t="shared" si="6626"/>
        <v>0</v>
      </c>
      <c r="BX2471" s="18">
        <f t="shared" si="6638"/>
        <v>-11212.275</v>
      </c>
      <c r="BY2471" s="18">
        <f t="shared" si="6638"/>
        <v>0</v>
      </c>
      <c r="BZ2471" s="18">
        <f t="shared" si="6638"/>
        <v>0</v>
      </c>
      <c r="CA2471" s="18">
        <f t="shared" si="6567"/>
        <v>288787.72499999998</v>
      </c>
      <c r="CB2471" s="18">
        <f t="shared" si="6568"/>
        <v>0</v>
      </c>
      <c r="CC2471" s="18">
        <f t="shared" si="6569"/>
        <v>0</v>
      </c>
      <c r="CD2471" s="18">
        <f t="shared" si="6638"/>
        <v>0</v>
      </c>
      <c r="CE2471" s="27"/>
      <c r="CF2471" s="33"/>
    </row>
    <row r="2472" spans="1:119" x14ac:dyDescent="0.3">
      <c r="A2472" s="19" t="s">
        <v>1301</v>
      </c>
      <c r="B2472" s="39">
        <v>410</v>
      </c>
      <c r="C2472" s="41" t="s">
        <v>5</v>
      </c>
      <c r="D2472" s="41" t="s">
        <v>6</v>
      </c>
      <c r="E2472" s="14" t="s">
        <v>518</v>
      </c>
      <c r="F2472" s="18">
        <v>300000</v>
      </c>
      <c r="G2472" s="18"/>
      <c r="H2472" s="18"/>
      <c r="I2472" s="18"/>
      <c r="J2472" s="18"/>
      <c r="K2472" s="18"/>
      <c r="L2472" s="18">
        <f t="shared" si="6558"/>
        <v>300000</v>
      </c>
      <c r="M2472" s="18">
        <f t="shared" si="6559"/>
        <v>0</v>
      </c>
      <c r="N2472" s="18">
        <f t="shared" si="6560"/>
        <v>0</v>
      </c>
      <c r="O2472" s="18"/>
      <c r="P2472" s="18"/>
      <c r="Q2472" s="18"/>
      <c r="R2472" s="18"/>
      <c r="S2472" s="18"/>
      <c r="T2472" s="18">
        <f t="shared" si="6635"/>
        <v>300000</v>
      </c>
      <c r="U2472" s="18">
        <f t="shared" si="6636"/>
        <v>0</v>
      </c>
      <c r="V2472" s="18">
        <f t="shared" si="6637"/>
        <v>0</v>
      </c>
      <c r="W2472" s="18"/>
      <c r="X2472" s="18"/>
      <c r="Y2472" s="18"/>
      <c r="Z2472" s="18"/>
      <c r="AA2472" s="18"/>
      <c r="AB2472" s="18"/>
      <c r="AC2472" s="18">
        <f t="shared" si="6621"/>
        <v>300000</v>
      </c>
      <c r="AD2472" s="18">
        <f t="shared" si="6622"/>
        <v>0</v>
      </c>
      <c r="AE2472" s="18">
        <f t="shared" si="6623"/>
        <v>0</v>
      </c>
      <c r="AF2472" s="18"/>
      <c r="AG2472" s="18"/>
      <c r="AH2472" s="18"/>
      <c r="AI2472" s="18">
        <f t="shared" si="6475"/>
        <v>300000</v>
      </c>
      <c r="AJ2472" s="18">
        <f t="shared" si="6476"/>
        <v>0</v>
      </c>
      <c r="AK2472" s="18">
        <f t="shared" si="6477"/>
        <v>0</v>
      </c>
      <c r="AL2472" s="18"/>
      <c r="AM2472" s="18">
        <f t="shared" si="6478"/>
        <v>300000</v>
      </c>
      <c r="AN2472" s="18"/>
      <c r="AO2472" s="18"/>
      <c r="AP2472" s="18"/>
      <c r="AQ2472" s="18">
        <f t="shared" si="6561"/>
        <v>300000</v>
      </c>
      <c r="AR2472" s="18">
        <f t="shared" si="6562"/>
        <v>0</v>
      </c>
      <c r="AS2472" s="18">
        <f t="shared" si="6563"/>
        <v>0</v>
      </c>
      <c r="AT2472" s="18"/>
      <c r="AU2472" s="18"/>
      <c r="AV2472" s="18"/>
      <c r="AW2472" s="18">
        <f t="shared" si="6564"/>
        <v>300000</v>
      </c>
      <c r="AX2472" s="18">
        <f t="shared" si="6565"/>
        <v>0</v>
      </c>
      <c r="AY2472" s="18">
        <f t="shared" si="6566"/>
        <v>0</v>
      </c>
      <c r="AZ2472" s="18"/>
      <c r="BA2472" s="18"/>
      <c r="BB2472" s="18"/>
      <c r="BC2472" s="18">
        <f t="shared" si="6532"/>
        <v>300000</v>
      </c>
      <c r="BD2472" s="18">
        <f t="shared" si="6533"/>
        <v>0</v>
      </c>
      <c r="BE2472" s="18">
        <f t="shared" si="6534"/>
        <v>0</v>
      </c>
      <c r="BF2472" s="18"/>
      <c r="BG2472" s="18"/>
      <c r="BH2472" s="18"/>
      <c r="BI2472" s="18">
        <f t="shared" si="6529"/>
        <v>300000</v>
      </c>
      <c r="BJ2472" s="18">
        <f t="shared" si="6530"/>
        <v>0</v>
      </c>
      <c r="BK2472" s="18">
        <f t="shared" si="6531"/>
        <v>0</v>
      </c>
      <c r="BL2472" s="18"/>
      <c r="BM2472" s="18"/>
      <c r="BN2472" s="18"/>
      <c r="BO2472" s="18">
        <f t="shared" si="6627"/>
        <v>300000</v>
      </c>
      <c r="BP2472" s="18">
        <f t="shared" si="6628"/>
        <v>0</v>
      </c>
      <c r="BQ2472" s="18">
        <f t="shared" si="6629"/>
        <v>0</v>
      </c>
      <c r="BR2472" s="18"/>
      <c r="BS2472" s="18"/>
      <c r="BT2472" s="18"/>
      <c r="BU2472" s="18">
        <f t="shared" si="6624"/>
        <v>300000</v>
      </c>
      <c r="BV2472" s="18">
        <f t="shared" si="6625"/>
        <v>0</v>
      </c>
      <c r="BW2472" s="18">
        <f t="shared" si="6626"/>
        <v>0</v>
      </c>
      <c r="BX2472" s="18">
        <f>-3792.695-7419.58</f>
        <v>-11212.275</v>
      </c>
      <c r="BY2472" s="18"/>
      <c r="BZ2472" s="18"/>
      <c r="CA2472" s="18">
        <f t="shared" si="6567"/>
        <v>288787.72499999998</v>
      </c>
      <c r="CB2472" s="18">
        <f t="shared" si="6568"/>
        <v>0</v>
      </c>
      <c r="CC2472" s="18">
        <f t="shared" si="6569"/>
        <v>0</v>
      </c>
      <c r="CD2472" s="18"/>
      <c r="CE2472" s="27"/>
      <c r="CF2472" s="33"/>
    </row>
    <row r="2473" spans="1:119" s="11" customFormat="1" ht="62.4" x14ac:dyDescent="0.3">
      <c r="A2473" s="10" t="s">
        <v>429</v>
      </c>
      <c r="B2473" s="16"/>
      <c r="C2473" s="10"/>
      <c r="D2473" s="10"/>
      <c r="E2473" s="15" t="s">
        <v>1149</v>
      </c>
      <c r="F2473" s="17">
        <f t="shared" ref="F2473:K2473" si="6639">F2474</f>
        <v>16357.3</v>
      </c>
      <c r="G2473" s="17">
        <f t="shared" si="6639"/>
        <v>14583.5</v>
      </c>
      <c r="H2473" s="17">
        <f t="shared" si="6639"/>
        <v>13871.300000000001</v>
      </c>
      <c r="I2473" s="17">
        <f t="shared" si="6639"/>
        <v>0</v>
      </c>
      <c r="J2473" s="17">
        <f t="shared" si="6639"/>
        <v>0</v>
      </c>
      <c r="K2473" s="17">
        <f t="shared" si="6639"/>
        <v>0</v>
      </c>
      <c r="L2473" s="17">
        <f t="shared" si="6558"/>
        <v>16357.3</v>
      </c>
      <c r="M2473" s="17">
        <f t="shared" si="6559"/>
        <v>14583.5</v>
      </c>
      <c r="N2473" s="17">
        <f t="shared" si="6560"/>
        <v>13871.300000000001</v>
      </c>
      <c r="O2473" s="17">
        <f t="shared" ref="O2473:S2473" si="6640">O2474</f>
        <v>0</v>
      </c>
      <c r="P2473" s="17">
        <f t="shared" si="6640"/>
        <v>0</v>
      </c>
      <c r="Q2473" s="17">
        <f t="shared" si="6640"/>
        <v>0</v>
      </c>
      <c r="R2473" s="17">
        <f t="shared" si="6640"/>
        <v>0</v>
      </c>
      <c r="S2473" s="17">
        <f t="shared" si="6640"/>
        <v>0</v>
      </c>
      <c r="T2473" s="17">
        <f t="shared" si="6635"/>
        <v>16357.3</v>
      </c>
      <c r="U2473" s="17">
        <f t="shared" si="6636"/>
        <v>14583.5</v>
      </c>
      <c r="V2473" s="17">
        <f t="shared" si="6637"/>
        <v>13871.300000000001</v>
      </c>
      <c r="W2473" s="17">
        <f t="shared" ref="W2473:CD2473" si="6641">W2474</f>
        <v>0</v>
      </c>
      <c r="X2473" s="17">
        <f t="shared" si="6641"/>
        <v>0</v>
      </c>
      <c r="Y2473" s="17">
        <f t="shared" si="6641"/>
        <v>0</v>
      </c>
      <c r="Z2473" s="17">
        <f t="shared" si="6641"/>
        <v>0</v>
      </c>
      <c r="AA2473" s="17">
        <f t="shared" si="6641"/>
        <v>0</v>
      </c>
      <c r="AB2473" s="17">
        <f t="shared" si="6641"/>
        <v>0</v>
      </c>
      <c r="AC2473" s="17">
        <f t="shared" si="6621"/>
        <v>16357.3</v>
      </c>
      <c r="AD2473" s="17">
        <f t="shared" si="6622"/>
        <v>14583.5</v>
      </c>
      <c r="AE2473" s="17">
        <f t="shared" si="6623"/>
        <v>13871.300000000001</v>
      </c>
      <c r="AF2473" s="17">
        <f t="shared" si="6641"/>
        <v>0</v>
      </c>
      <c r="AG2473" s="17">
        <f t="shared" si="6641"/>
        <v>0</v>
      </c>
      <c r="AH2473" s="17">
        <f t="shared" si="6641"/>
        <v>0</v>
      </c>
      <c r="AI2473" s="17">
        <f t="shared" si="6475"/>
        <v>16357.3</v>
      </c>
      <c r="AJ2473" s="17">
        <f t="shared" si="6476"/>
        <v>14583.5</v>
      </c>
      <c r="AK2473" s="17">
        <f t="shared" si="6477"/>
        <v>13871.300000000001</v>
      </c>
      <c r="AL2473" s="17">
        <f t="shared" si="6641"/>
        <v>0</v>
      </c>
      <c r="AM2473" s="17">
        <f t="shared" si="6478"/>
        <v>16357.3</v>
      </c>
      <c r="AN2473" s="17">
        <f t="shared" si="6641"/>
        <v>0</v>
      </c>
      <c r="AO2473" s="17">
        <f t="shared" si="6641"/>
        <v>0</v>
      </c>
      <c r="AP2473" s="17">
        <f t="shared" si="6641"/>
        <v>0</v>
      </c>
      <c r="AQ2473" s="17">
        <f t="shared" si="6561"/>
        <v>16357.3</v>
      </c>
      <c r="AR2473" s="17">
        <f t="shared" si="6562"/>
        <v>14583.5</v>
      </c>
      <c r="AS2473" s="17">
        <f t="shared" si="6563"/>
        <v>13871.300000000001</v>
      </c>
      <c r="AT2473" s="17">
        <f t="shared" si="6641"/>
        <v>0</v>
      </c>
      <c r="AU2473" s="17">
        <f t="shared" si="6641"/>
        <v>0</v>
      </c>
      <c r="AV2473" s="17">
        <f t="shared" si="6641"/>
        <v>0</v>
      </c>
      <c r="AW2473" s="17">
        <f t="shared" si="6564"/>
        <v>16357.3</v>
      </c>
      <c r="AX2473" s="17">
        <f t="shared" si="6565"/>
        <v>14583.5</v>
      </c>
      <c r="AY2473" s="17">
        <f t="shared" si="6566"/>
        <v>13871.300000000001</v>
      </c>
      <c r="AZ2473" s="17">
        <f t="shared" si="6641"/>
        <v>-663.93799999999999</v>
      </c>
      <c r="BA2473" s="17">
        <f t="shared" si="6641"/>
        <v>0</v>
      </c>
      <c r="BB2473" s="17">
        <f t="shared" si="6641"/>
        <v>0</v>
      </c>
      <c r="BC2473" s="17">
        <f t="shared" si="6532"/>
        <v>15693.361999999999</v>
      </c>
      <c r="BD2473" s="17">
        <f t="shared" si="6533"/>
        <v>14583.5</v>
      </c>
      <c r="BE2473" s="17">
        <f t="shared" si="6534"/>
        <v>13871.300000000001</v>
      </c>
      <c r="BF2473" s="17">
        <f t="shared" si="6641"/>
        <v>0</v>
      </c>
      <c r="BG2473" s="17">
        <f t="shared" si="6641"/>
        <v>0</v>
      </c>
      <c r="BH2473" s="17">
        <f t="shared" si="6641"/>
        <v>0</v>
      </c>
      <c r="BI2473" s="18">
        <f t="shared" si="6529"/>
        <v>15693.361999999999</v>
      </c>
      <c r="BJ2473" s="18">
        <f t="shared" si="6530"/>
        <v>14583.5</v>
      </c>
      <c r="BK2473" s="18">
        <f t="shared" si="6531"/>
        <v>13871.300000000001</v>
      </c>
      <c r="BL2473" s="17">
        <f t="shared" si="6641"/>
        <v>118.7</v>
      </c>
      <c r="BM2473" s="17">
        <f t="shared" si="6641"/>
        <v>0</v>
      </c>
      <c r="BN2473" s="17">
        <f t="shared" si="6641"/>
        <v>0</v>
      </c>
      <c r="BO2473" s="17">
        <f t="shared" si="6627"/>
        <v>15812.062</v>
      </c>
      <c r="BP2473" s="17">
        <f t="shared" si="6628"/>
        <v>14583.5</v>
      </c>
      <c r="BQ2473" s="17">
        <f t="shared" si="6629"/>
        <v>13871.300000000001</v>
      </c>
      <c r="BR2473" s="17">
        <f t="shared" si="6641"/>
        <v>0</v>
      </c>
      <c r="BS2473" s="17">
        <f t="shared" si="6641"/>
        <v>0</v>
      </c>
      <c r="BT2473" s="17">
        <f t="shared" si="6641"/>
        <v>0</v>
      </c>
      <c r="BU2473" s="17">
        <f t="shared" si="6624"/>
        <v>15812.062</v>
      </c>
      <c r="BV2473" s="17">
        <f t="shared" si="6625"/>
        <v>14583.5</v>
      </c>
      <c r="BW2473" s="17">
        <f t="shared" si="6626"/>
        <v>13871.300000000001</v>
      </c>
      <c r="BX2473" s="17">
        <f t="shared" si="6641"/>
        <v>0</v>
      </c>
      <c r="BY2473" s="17">
        <f t="shared" si="6641"/>
        <v>0</v>
      </c>
      <c r="BZ2473" s="17">
        <f t="shared" si="6641"/>
        <v>0</v>
      </c>
      <c r="CA2473" s="17">
        <f t="shared" si="6567"/>
        <v>15812.062</v>
      </c>
      <c r="CB2473" s="17">
        <f t="shared" si="6568"/>
        <v>14583.5</v>
      </c>
      <c r="CC2473" s="17">
        <f t="shared" si="6569"/>
        <v>13871.300000000001</v>
      </c>
      <c r="CD2473" s="17">
        <f t="shared" si="6641"/>
        <v>0</v>
      </c>
      <c r="CE2473" s="26"/>
      <c r="CF2473" s="33"/>
      <c r="CG2473" s="37"/>
      <c r="CH2473" s="37"/>
      <c r="CI2473" s="37"/>
      <c r="CJ2473" s="37"/>
      <c r="CK2473" s="37"/>
      <c r="CL2473" s="37"/>
      <c r="CM2473" s="37"/>
      <c r="CN2473" s="37"/>
      <c r="CO2473" s="37"/>
      <c r="CP2473" s="37"/>
      <c r="CQ2473" s="37"/>
      <c r="CR2473" s="37"/>
      <c r="CS2473" s="37"/>
      <c r="CT2473" s="37"/>
      <c r="CU2473" s="37"/>
      <c r="CV2473" s="37"/>
      <c r="CW2473" s="37"/>
      <c r="CX2473" s="37"/>
      <c r="CY2473" s="37"/>
      <c r="CZ2473" s="37"/>
      <c r="DA2473" s="37"/>
      <c r="DB2473" s="37"/>
      <c r="DC2473" s="37"/>
      <c r="DD2473" s="37"/>
      <c r="DE2473" s="37"/>
      <c r="DF2473" s="37"/>
      <c r="DG2473" s="37"/>
      <c r="DH2473" s="37"/>
      <c r="DI2473" s="37"/>
      <c r="DJ2473" s="37"/>
      <c r="DK2473" s="37"/>
      <c r="DL2473" s="37"/>
      <c r="DM2473" s="37"/>
      <c r="DN2473" s="37"/>
      <c r="DO2473" s="37"/>
    </row>
    <row r="2474" spans="1:119" ht="31.2" x14ac:dyDescent="0.3">
      <c r="A2474" s="41" t="s">
        <v>430</v>
      </c>
      <c r="B2474" s="39"/>
      <c r="C2474" s="41"/>
      <c r="D2474" s="41"/>
      <c r="E2474" s="14" t="s">
        <v>1150</v>
      </c>
      <c r="F2474" s="18">
        <f t="shared" ref="F2474:K2474" si="6642">F2475+F2479</f>
        <v>16357.3</v>
      </c>
      <c r="G2474" s="18">
        <f t="shared" si="6642"/>
        <v>14583.5</v>
      </c>
      <c r="H2474" s="18">
        <f t="shared" si="6642"/>
        <v>13871.300000000001</v>
      </c>
      <c r="I2474" s="18">
        <f t="shared" si="6642"/>
        <v>0</v>
      </c>
      <c r="J2474" s="18">
        <f t="shared" si="6642"/>
        <v>0</v>
      </c>
      <c r="K2474" s="18">
        <f t="shared" si="6642"/>
        <v>0</v>
      </c>
      <c r="L2474" s="18">
        <f t="shared" si="6558"/>
        <v>16357.3</v>
      </c>
      <c r="M2474" s="18">
        <f t="shared" si="6559"/>
        <v>14583.5</v>
      </c>
      <c r="N2474" s="18">
        <f t="shared" si="6560"/>
        <v>13871.300000000001</v>
      </c>
      <c r="O2474" s="18">
        <f t="shared" ref="O2474:S2474" si="6643">O2475+O2479</f>
        <v>0</v>
      </c>
      <c r="P2474" s="18">
        <f t="shared" si="6643"/>
        <v>0</v>
      </c>
      <c r="Q2474" s="18">
        <f t="shared" si="6643"/>
        <v>0</v>
      </c>
      <c r="R2474" s="18">
        <f t="shared" si="6643"/>
        <v>0</v>
      </c>
      <c r="S2474" s="18">
        <f t="shared" si="6643"/>
        <v>0</v>
      </c>
      <c r="T2474" s="18">
        <f t="shared" si="6635"/>
        <v>16357.3</v>
      </c>
      <c r="U2474" s="18">
        <f t="shared" si="6636"/>
        <v>14583.5</v>
      </c>
      <c r="V2474" s="18">
        <f t="shared" si="6637"/>
        <v>13871.300000000001</v>
      </c>
      <c r="W2474" s="18">
        <f t="shared" ref="W2474:CD2474" si="6644">W2475+W2479</f>
        <v>0</v>
      </c>
      <c r="X2474" s="18">
        <f t="shared" ref="X2474:AB2474" si="6645">X2475+X2479</f>
        <v>0</v>
      </c>
      <c r="Y2474" s="18">
        <f t="shared" si="6645"/>
        <v>0</v>
      </c>
      <c r="Z2474" s="18">
        <f t="shared" si="6645"/>
        <v>0</v>
      </c>
      <c r="AA2474" s="18">
        <f t="shared" si="6645"/>
        <v>0</v>
      </c>
      <c r="AB2474" s="18">
        <f t="shared" si="6645"/>
        <v>0</v>
      </c>
      <c r="AC2474" s="18">
        <f t="shared" si="6621"/>
        <v>16357.3</v>
      </c>
      <c r="AD2474" s="18">
        <f t="shared" si="6622"/>
        <v>14583.5</v>
      </c>
      <c r="AE2474" s="18">
        <f t="shared" si="6623"/>
        <v>13871.300000000001</v>
      </c>
      <c r="AF2474" s="18">
        <f t="shared" ref="AF2474:AH2474" si="6646">AF2475+AF2479</f>
        <v>0</v>
      </c>
      <c r="AG2474" s="18">
        <f t="shared" si="6646"/>
        <v>0</v>
      </c>
      <c r="AH2474" s="18">
        <f t="shared" si="6646"/>
        <v>0</v>
      </c>
      <c r="AI2474" s="18">
        <f t="shared" si="6475"/>
        <v>16357.3</v>
      </c>
      <c r="AJ2474" s="18">
        <f t="shared" si="6476"/>
        <v>14583.5</v>
      </c>
      <c r="AK2474" s="18">
        <f t="shared" si="6477"/>
        <v>13871.300000000001</v>
      </c>
      <c r="AL2474" s="18">
        <f t="shared" ref="AL2474" si="6647">AL2475+AL2479</f>
        <v>0</v>
      </c>
      <c r="AM2474" s="18">
        <f t="shared" si="6478"/>
        <v>16357.3</v>
      </c>
      <c r="AN2474" s="18">
        <f t="shared" ref="AN2474:AP2474" si="6648">AN2475+AN2479</f>
        <v>0</v>
      </c>
      <c r="AO2474" s="18">
        <f t="shared" si="6648"/>
        <v>0</v>
      </c>
      <c r="AP2474" s="18">
        <f t="shared" si="6648"/>
        <v>0</v>
      </c>
      <c r="AQ2474" s="18">
        <f t="shared" si="6561"/>
        <v>16357.3</v>
      </c>
      <c r="AR2474" s="18">
        <f t="shared" si="6562"/>
        <v>14583.5</v>
      </c>
      <c r="AS2474" s="18">
        <f t="shared" si="6563"/>
        <v>13871.300000000001</v>
      </c>
      <c r="AT2474" s="18">
        <f t="shared" ref="AT2474:AV2474" si="6649">AT2475+AT2479</f>
        <v>0</v>
      </c>
      <c r="AU2474" s="18">
        <f t="shared" si="6649"/>
        <v>0</v>
      </c>
      <c r="AV2474" s="18">
        <f t="shared" si="6649"/>
        <v>0</v>
      </c>
      <c r="AW2474" s="18">
        <f t="shared" si="6564"/>
        <v>16357.3</v>
      </c>
      <c r="AX2474" s="18">
        <f t="shared" si="6565"/>
        <v>14583.5</v>
      </c>
      <c r="AY2474" s="18">
        <f t="shared" si="6566"/>
        <v>13871.300000000001</v>
      </c>
      <c r="AZ2474" s="18">
        <f t="shared" ref="AZ2474:BB2474" si="6650">AZ2475+AZ2479</f>
        <v>-663.93799999999999</v>
      </c>
      <c r="BA2474" s="18">
        <f t="shared" si="6650"/>
        <v>0</v>
      </c>
      <c r="BB2474" s="18">
        <f t="shared" si="6650"/>
        <v>0</v>
      </c>
      <c r="BC2474" s="18">
        <f t="shared" si="6532"/>
        <v>15693.361999999999</v>
      </c>
      <c r="BD2474" s="18">
        <f t="shared" si="6533"/>
        <v>14583.5</v>
      </c>
      <c r="BE2474" s="18">
        <f t="shared" si="6534"/>
        <v>13871.300000000001</v>
      </c>
      <c r="BF2474" s="18">
        <f t="shared" ref="BF2474:BH2474" si="6651">BF2475+BF2479</f>
        <v>0</v>
      </c>
      <c r="BG2474" s="18">
        <f t="shared" si="6651"/>
        <v>0</v>
      </c>
      <c r="BH2474" s="18">
        <f t="shared" si="6651"/>
        <v>0</v>
      </c>
      <c r="BI2474" s="18">
        <f t="shared" si="6529"/>
        <v>15693.361999999999</v>
      </c>
      <c r="BJ2474" s="18">
        <f t="shared" si="6530"/>
        <v>14583.5</v>
      </c>
      <c r="BK2474" s="18">
        <f t="shared" si="6531"/>
        <v>13871.300000000001</v>
      </c>
      <c r="BL2474" s="18">
        <f t="shared" ref="BL2474:BN2474" si="6652">BL2475+BL2479</f>
        <v>118.7</v>
      </c>
      <c r="BM2474" s="18">
        <f t="shared" si="6652"/>
        <v>0</v>
      </c>
      <c r="BN2474" s="18">
        <f t="shared" si="6652"/>
        <v>0</v>
      </c>
      <c r="BO2474" s="18">
        <f t="shared" si="6627"/>
        <v>15812.062</v>
      </c>
      <c r="BP2474" s="18">
        <f t="shared" si="6628"/>
        <v>14583.5</v>
      </c>
      <c r="BQ2474" s="18">
        <f t="shared" si="6629"/>
        <v>13871.300000000001</v>
      </c>
      <c r="BR2474" s="18">
        <f t="shared" ref="BR2474:BT2474" si="6653">BR2475+BR2479</f>
        <v>0</v>
      </c>
      <c r="BS2474" s="18">
        <f t="shared" si="6653"/>
        <v>0</v>
      </c>
      <c r="BT2474" s="18">
        <f t="shared" si="6653"/>
        <v>0</v>
      </c>
      <c r="BU2474" s="18">
        <f t="shared" si="6624"/>
        <v>15812.062</v>
      </c>
      <c r="BV2474" s="18">
        <f t="shared" si="6625"/>
        <v>14583.5</v>
      </c>
      <c r="BW2474" s="18">
        <f t="shared" si="6626"/>
        <v>13871.300000000001</v>
      </c>
      <c r="BX2474" s="18">
        <f t="shared" ref="BX2474:BZ2474" si="6654">BX2475+BX2479</f>
        <v>0</v>
      </c>
      <c r="BY2474" s="18">
        <f t="shared" si="6654"/>
        <v>0</v>
      </c>
      <c r="BZ2474" s="18">
        <f t="shared" si="6654"/>
        <v>0</v>
      </c>
      <c r="CA2474" s="18">
        <f t="shared" si="6567"/>
        <v>15812.062</v>
      </c>
      <c r="CB2474" s="18">
        <f t="shared" si="6568"/>
        <v>14583.5</v>
      </c>
      <c r="CC2474" s="18">
        <f t="shared" si="6569"/>
        <v>13871.300000000001</v>
      </c>
      <c r="CD2474" s="18">
        <f t="shared" si="6644"/>
        <v>0</v>
      </c>
      <c r="CE2474" s="27"/>
      <c r="CF2474" s="33"/>
    </row>
    <row r="2475" spans="1:119" ht="31.2" x14ac:dyDescent="0.3">
      <c r="A2475" s="41" t="s">
        <v>427</v>
      </c>
      <c r="B2475" s="39"/>
      <c r="C2475" s="41"/>
      <c r="D2475" s="41"/>
      <c r="E2475" s="14" t="s">
        <v>737</v>
      </c>
      <c r="F2475" s="18">
        <f t="shared" ref="F2475:K2477" si="6655">F2476</f>
        <v>15782</v>
      </c>
      <c r="G2475" s="18">
        <f t="shared" si="6655"/>
        <v>14009.2</v>
      </c>
      <c r="H2475" s="18">
        <f t="shared" si="6655"/>
        <v>13297.6</v>
      </c>
      <c r="I2475" s="18">
        <f t="shared" si="6655"/>
        <v>0</v>
      </c>
      <c r="J2475" s="18">
        <f t="shared" si="6655"/>
        <v>0</v>
      </c>
      <c r="K2475" s="18">
        <f t="shared" si="6655"/>
        <v>0</v>
      </c>
      <c r="L2475" s="18">
        <f t="shared" si="6558"/>
        <v>15782</v>
      </c>
      <c r="M2475" s="18">
        <f t="shared" si="6559"/>
        <v>14009.2</v>
      </c>
      <c r="N2475" s="18">
        <f t="shared" si="6560"/>
        <v>13297.6</v>
      </c>
      <c r="O2475" s="18">
        <f t="shared" ref="O2475:S2477" si="6656">O2476</f>
        <v>0</v>
      </c>
      <c r="P2475" s="18">
        <f t="shared" si="6656"/>
        <v>0</v>
      </c>
      <c r="Q2475" s="18">
        <f t="shared" si="6656"/>
        <v>0</v>
      </c>
      <c r="R2475" s="18">
        <f t="shared" si="6656"/>
        <v>0</v>
      </c>
      <c r="S2475" s="18">
        <f t="shared" si="6656"/>
        <v>0</v>
      </c>
      <c r="T2475" s="18">
        <f t="shared" si="6635"/>
        <v>15782</v>
      </c>
      <c r="U2475" s="18">
        <f t="shared" si="6636"/>
        <v>14009.2</v>
      </c>
      <c r="V2475" s="18">
        <f t="shared" si="6637"/>
        <v>13297.6</v>
      </c>
      <c r="W2475" s="18">
        <f t="shared" ref="W2475:CD2477" si="6657">W2476</f>
        <v>0</v>
      </c>
      <c r="X2475" s="18">
        <f t="shared" si="6657"/>
        <v>0</v>
      </c>
      <c r="Y2475" s="18">
        <f t="shared" si="6657"/>
        <v>0</v>
      </c>
      <c r="Z2475" s="18">
        <f t="shared" si="6657"/>
        <v>0</v>
      </c>
      <c r="AA2475" s="18">
        <f t="shared" si="6657"/>
        <v>0</v>
      </c>
      <c r="AB2475" s="18">
        <f t="shared" si="6657"/>
        <v>0</v>
      </c>
      <c r="AC2475" s="18">
        <f t="shared" si="6621"/>
        <v>15782</v>
      </c>
      <c r="AD2475" s="18">
        <f t="shared" si="6622"/>
        <v>14009.2</v>
      </c>
      <c r="AE2475" s="18">
        <f t="shared" si="6623"/>
        <v>13297.6</v>
      </c>
      <c r="AF2475" s="18">
        <f t="shared" si="6657"/>
        <v>0</v>
      </c>
      <c r="AG2475" s="18">
        <f t="shared" si="6657"/>
        <v>0</v>
      </c>
      <c r="AH2475" s="18">
        <f t="shared" si="6657"/>
        <v>0</v>
      </c>
      <c r="AI2475" s="18">
        <f t="shared" si="6475"/>
        <v>15782</v>
      </c>
      <c r="AJ2475" s="18">
        <f t="shared" si="6476"/>
        <v>14009.2</v>
      </c>
      <c r="AK2475" s="18">
        <f t="shared" si="6477"/>
        <v>13297.6</v>
      </c>
      <c r="AL2475" s="18">
        <f t="shared" si="6657"/>
        <v>0</v>
      </c>
      <c r="AM2475" s="18">
        <f t="shared" si="6478"/>
        <v>15782</v>
      </c>
      <c r="AN2475" s="18">
        <f t="shared" si="6657"/>
        <v>0</v>
      </c>
      <c r="AO2475" s="18">
        <f t="shared" si="6657"/>
        <v>0</v>
      </c>
      <c r="AP2475" s="18">
        <f t="shared" si="6657"/>
        <v>0</v>
      </c>
      <c r="AQ2475" s="18">
        <f t="shared" si="6561"/>
        <v>15782</v>
      </c>
      <c r="AR2475" s="18">
        <f t="shared" si="6562"/>
        <v>14009.2</v>
      </c>
      <c r="AS2475" s="18">
        <f t="shared" si="6563"/>
        <v>13297.6</v>
      </c>
      <c r="AT2475" s="18">
        <f t="shared" si="6657"/>
        <v>0</v>
      </c>
      <c r="AU2475" s="18">
        <f t="shared" si="6657"/>
        <v>0</v>
      </c>
      <c r="AV2475" s="18">
        <f t="shared" si="6657"/>
        <v>0</v>
      </c>
      <c r="AW2475" s="18">
        <f t="shared" si="6564"/>
        <v>15782</v>
      </c>
      <c r="AX2475" s="18">
        <f t="shared" si="6565"/>
        <v>14009.2</v>
      </c>
      <c r="AY2475" s="18">
        <f t="shared" si="6566"/>
        <v>13297.6</v>
      </c>
      <c r="AZ2475" s="18">
        <f t="shared" si="6657"/>
        <v>-663.93799999999999</v>
      </c>
      <c r="BA2475" s="18">
        <f t="shared" si="6657"/>
        <v>0</v>
      </c>
      <c r="BB2475" s="18">
        <f t="shared" si="6657"/>
        <v>0</v>
      </c>
      <c r="BC2475" s="18">
        <f t="shared" si="6532"/>
        <v>15118.062</v>
      </c>
      <c r="BD2475" s="18">
        <f t="shared" si="6533"/>
        <v>14009.2</v>
      </c>
      <c r="BE2475" s="18">
        <f t="shared" si="6534"/>
        <v>13297.6</v>
      </c>
      <c r="BF2475" s="18">
        <f t="shared" si="6657"/>
        <v>0</v>
      </c>
      <c r="BG2475" s="18">
        <f t="shared" si="6657"/>
        <v>0</v>
      </c>
      <c r="BH2475" s="18">
        <f t="shared" si="6657"/>
        <v>0</v>
      </c>
      <c r="BI2475" s="18">
        <f t="shared" si="6529"/>
        <v>15118.062</v>
      </c>
      <c r="BJ2475" s="18">
        <f t="shared" si="6530"/>
        <v>14009.2</v>
      </c>
      <c r="BK2475" s="18">
        <f t="shared" si="6531"/>
        <v>13297.6</v>
      </c>
      <c r="BL2475" s="18">
        <f t="shared" si="6657"/>
        <v>0</v>
      </c>
      <c r="BM2475" s="18">
        <f t="shared" si="6657"/>
        <v>0</v>
      </c>
      <c r="BN2475" s="18">
        <f t="shared" si="6657"/>
        <v>0</v>
      </c>
      <c r="BO2475" s="18">
        <f t="shared" si="6627"/>
        <v>15118.062</v>
      </c>
      <c r="BP2475" s="18">
        <f t="shared" si="6628"/>
        <v>14009.2</v>
      </c>
      <c r="BQ2475" s="18">
        <f t="shared" si="6629"/>
        <v>13297.6</v>
      </c>
      <c r="BR2475" s="18">
        <f t="shared" si="6657"/>
        <v>0</v>
      </c>
      <c r="BS2475" s="18">
        <f t="shared" si="6657"/>
        <v>0</v>
      </c>
      <c r="BT2475" s="18">
        <f t="shared" si="6657"/>
        <v>0</v>
      </c>
      <c r="BU2475" s="18">
        <f t="shared" si="6624"/>
        <v>15118.062</v>
      </c>
      <c r="BV2475" s="18">
        <f t="shared" si="6625"/>
        <v>14009.2</v>
      </c>
      <c r="BW2475" s="18">
        <f t="shared" si="6626"/>
        <v>13297.6</v>
      </c>
      <c r="BX2475" s="18">
        <f t="shared" si="6657"/>
        <v>0</v>
      </c>
      <c r="BY2475" s="18">
        <f t="shared" si="6657"/>
        <v>0</v>
      </c>
      <c r="BZ2475" s="18">
        <f t="shared" si="6657"/>
        <v>0</v>
      </c>
      <c r="CA2475" s="18">
        <f t="shared" si="6567"/>
        <v>15118.062</v>
      </c>
      <c r="CB2475" s="18">
        <f t="shared" si="6568"/>
        <v>14009.2</v>
      </c>
      <c r="CC2475" s="18">
        <f t="shared" si="6569"/>
        <v>13297.6</v>
      </c>
      <c r="CD2475" s="18">
        <f t="shared" si="6657"/>
        <v>0</v>
      </c>
      <c r="CE2475" s="27"/>
      <c r="CF2475" s="33"/>
    </row>
    <row r="2476" spans="1:119" ht="31.2" x14ac:dyDescent="0.3">
      <c r="A2476" s="41" t="s">
        <v>427</v>
      </c>
      <c r="B2476" s="39">
        <v>200</v>
      </c>
      <c r="C2476" s="41"/>
      <c r="D2476" s="41"/>
      <c r="E2476" s="14" t="s">
        <v>551</v>
      </c>
      <c r="F2476" s="18">
        <f t="shared" si="6655"/>
        <v>15782</v>
      </c>
      <c r="G2476" s="18">
        <f t="shared" si="6655"/>
        <v>14009.2</v>
      </c>
      <c r="H2476" s="18">
        <f t="shared" si="6655"/>
        <v>13297.6</v>
      </c>
      <c r="I2476" s="18">
        <f t="shared" si="6655"/>
        <v>0</v>
      </c>
      <c r="J2476" s="18">
        <f t="shared" si="6655"/>
        <v>0</v>
      </c>
      <c r="K2476" s="18">
        <f t="shared" si="6655"/>
        <v>0</v>
      </c>
      <c r="L2476" s="18">
        <f t="shared" si="6558"/>
        <v>15782</v>
      </c>
      <c r="M2476" s="18">
        <f t="shared" si="6559"/>
        <v>14009.2</v>
      </c>
      <c r="N2476" s="18">
        <f t="shared" si="6560"/>
        <v>13297.6</v>
      </c>
      <c r="O2476" s="18">
        <f t="shared" si="6656"/>
        <v>0</v>
      </c>
      <c r="P2476" s="18">
        <f t="shared" si="6656"/>
        <v>0</v>
      </c>
      <c r="Q2476" s="18">
        <f t="shared" si="6656"/>
        <v>0</v>
      </c>
      <c r="R2476" s="18">
        <f t="shared" si="6656"/>
        <v>0</v>
      </c>
      <c r="S2476" s="18">
        <f t="shared" si="6656"/>
        <v>0</v>
      </c>
      <c r="T2476" s="18">
        <f t="shared" si="6635"/>
        <v>15782</v>
      </c>
      <c r="U2476" s="18">
        <f t="shared" si="6636"/>
        <v>14009.2</v>
      </c>
      <c r="V2476" s="18">
        <f t="shared" si="6637"/>
        <v>13297.6</v>
      </c>
      <c r="W2476" s="18">
        <f t="shared" si="6657"/>
        <v>0</v>
      </c>
      <c r="X2476" s="18">
        <f t="shared" si="6657"/>
        <v>0</v>
      </c>
      <c r="Y2476" s="18">
        <f t="shared" si="6657"/>
        <v>0</v>
      </c>
      <c r="Z2476" s="18">
        <f t="shared" si="6657"/>
        <v>0</v>
      </c>
      <c r="AA2476" s="18">
        <f t="shared" si="6657"/>
        <v>0</v>
      </c>
      <c r="AB2476" s="18">
        <f t="shared" si="6657"/>
        <v>0</v>
      </c>
      <c r="AC2476" s="18">
        <f t="shared" si="6621"/>
        <v>15782</v>
      </c>
      <c r="AD2476" s="18">
        <f t="shared" si="6622"/>
        <v>14009.2</v>
      </c>
      <c r="AE2476" s="18">
        <f t="shared" si="6623"/>
        <v>13297.6</v>
      </c>
      <c r="AF2476" s="18">
        <f t="shared" si="6657"/>
        <v>0</v>
      </c>
      <c r="AG2476" s="18">
        <f t="shared" si="6657"/>
        <v>0</v>
      </c>
      <c r="AH2476" s="18">
        <f t="shared" si="6657"/>
        <v>0</v>
      </c>
      <c r="AI2476" s="18">
        <f t="shared" si="6475"/>
        <v>15782</v>
      </c>
      <c r="AJ2476" s="18">
        <f t="shared" si="6476"/>
        <v>14009.2</v>
      </c>
      <c r="AK2476" s="18">
        <f t="shared" si="6477"/>
        <v>13297.6</v>
      </c>
      <c r="AL2476" s="18">
        <f t="shared" si="6657"/>
        <v>0</v>
      </c>
      <c r="AM2476" s="18">
        <f t="shared" si="6478"/>
        <v>15782</v>
      </c>
      <c r="AN2476" s="18">
        <f t="shared" si="6657"/>
        <v>0</v>
      </c>
      <c r="AO2476" s="18">
        <f t="shared" si="6657"/>
        <v>0</v>
      </c>
      <c r="AP2476" s="18">
        <f t="shared" si="6657"/>
        <v>0</v>
      </c>
      <c r="AQ2476" s="18">
        <f t="shared" si="6561"/>
        <v>15782</v>
      </c>
      <c r="AR2476" s="18">
        <f t="shared" si="6562"/>
        <v>14009.2</v>
      </c>
      <c r="AS2476" s="18">
        <f t="shared" si="6563"/>
        <v>13297.6</v>
      </c>
      <c r="AT2476" s="18">
        <f t="shared" si="6657"/>
        <v>0</v>
      </c>
      <c r="AU2476" s="18">
        <f t="shared" si="6657"/>
        <v>0</v>
      </c>
      <c r="AV2476" s="18">
        <f t="shared" si="6657"/>
        <v>0</v>
      </c>
      <c r="AW2476" s="18">
        <f t="shared" si="6564"/>
        <v>15782</v>
      </c>
      <c r="AX2476" s="18">
        <f t="shared" si="6565"/>
        <v>14009.2</v>
      </c>
      <c r="AY2476" s="18">
        <f t="shared" si="6566"/>
        <v>13297.6</v>
      </c>
      <c r="AZ2476" s="18">
        <f t="shared" si="6657"/>
        <v>-663.93799999999999</v>
      </c>
      <c r="BA2476" s="18">
        <f t="shared" si="6657"/>
        <v>0</v>
      </c>
      <c r="BB2476" s="18">
        <f t="shared" si="6657"/>
        <v>0</v>
      </c>
      <c r="BC2476" s="18">
        <f t="shared" si="6532"/>
        <v>15118.062</v>
      </c>
      <c r="BD2476" s="18">
        <f t="shared" si="6533"/>
        <v>14009.2</v>
      </c>
      <c r="BE2476" s="18">
        <f t="shared" si="6534"/>
        <v>13297.6</v>
      </c>
      <c r="BF2476" s="18">
        <f t="shared" si="6657"/>
        <v>0</v>
      </c>
      <c r="BG2476" s="18">
        <f t="shared" si="6657"/>
        <v>0</v>
      </c>
      <c r="BH2476" s="18">
        <f t="shared" si="6657"/>
        <v>0</v>
      </c>
      <c r="BI2476" s="18">
        <f t="shared" si="6529"/>
        <v>15118.062</v>
      </c>
      <c r="BJ2476" s="18">
        <f t="shared" si="6530"/>
        <v>14009.2</v>
      </c>
      <c r="BK2476" s="18">
        <f t="shared" si="6531"/>
        <v>13297.6</v>
      </c>
      <c r="BL2476" s="18">
        <f t="shared" si="6657"/>
        <v>0</v>
      </c>
      <c r="BM2476" s="18">
        <f t="shared" si="6657"/>
        <v>0</v>
      </c>
      <c r="BN2476" s="18">
        <f t="shared" si="6657"/>
        <v>0</v>
      </c>
      <c r="BO2476" s="18">
        <f t="shared" si="6627"/>
        <v>15118.062</v>
      </c>
      <c r="BP2476" s="18">
        <f t="shared" si="6628"/>
        <v>14009.2</v>
      </c>
      <c r="BQ2476" s="18">
        <f t="shared" si="6629"/>
        <v>13297.6</v>
      </c>
      <c r="BR2476" s="18">
        <f t="shared" si="6657"/>
        <v>0</v>
      </c>
      <c r="BS2476" s="18">
        <f t="shared" si="6657"/>
        <v>0</v>
      </c>
      <c r="BT2476" s="18">
        <f t="shared" si="6657"/>
        <v>0</v>
      </c>
      <c r="BU2476" s="18">
        <f t="shared" si="6624"/>
        <v>15118.062</v>
      </c>
      <c r="BV2476" s="18">
        <f t="shared" si="6625"/>
        <v>14009.2</v>
      </c>
      <c r="BW2476" s="18">
        <f t="shared" si="6626"/>
        <v>13297.6</v>
      </c>
      <c r="BX2476" s="18">
        <f t="shared" si="6657"/>
        <v>0</v>
      </c>
      <c r="BY2476" s="18">
        <f t="shared" si="6657"/>
        <v>0</v>
      </c>
      <c r="BZ2476" s="18">
        <f t="shared" si="6657"/>
        <v>0</v>
      </c>
      <c r="CA2476" s="18">
        <f t="shared" si="6567"/>
        <v>15118.062</v>
      </c>
      <c r="CB2476" s="18">
        <f t="shared" si="6568"/>
        <v>14009.2</v>
      </c>
      <c r="CC2476" s="18">
        <f t="shared" si="6569"/>
        <v>13297.6</v>
      </c>
      <c r="CD2476" s="18">
        <f t="shared" si="6657"/>
        <v>0</v>
      </c>
      <c r="CE2476" s="27"/>
      <c r="CF2476" s="33"/>
    </row>
    <row r="2477" spans="1:119" ht="46.8" x14ac:dyDescent="0.3">
      <c r="A2477" s="41" t="s">
        <v>427</v>
      </c>
      <c r="B2477" s="39">
        <v>240</v>
      </c>
      <c r="C2477" s="41"/>
      <c r="D2477" s="41"/>
      <c r="E2477" s="14" t="s">
        <v>559</v>
      </c>
      <c r="F2477" s="18">
        <f t="shared" si="6655"/>
        <v>15782</v>
      </c>
      <c r="G2477" s="18">
        <f t="shared" si="6655"/>
        <v>14009.2</v>
      </c>
      <c r="H2477" s="18">
        <f t="shared" si="6655"/>
        <v>13297.6</v>
      </c>
      <c r="I2477" s="18">
        <f t="shared" si="6655"/>
        <v>0</v>
      </c>
      <c r="J2477" s="18">
        <f t="shared" si="6655"/>
        <v>0</v>
      </c>
      <c r="K2477" s="18">
        <f t="shared" si="6655"/>
        <v>0</v>
      </c>
      <c r="L2477" s="18">
        <f t="shared" si="6558"/>
        <v>15782</v>
      </c>
      <c r="M2477" s="18">
        <f t="shared" si="6559"/>
        <v>14009.2</v>
      </c>
      <c r="N2477" s="18">
        <f t="shared" si="6560"/>
        <v>13297.6</v>
      </c>
      <c r="O2477" s="18">
        <f t="shared" si="6656"/>
        <v>0</v>
      </c>
      <c r="P2477" s="18">
        <f t="shared" si="6656"/>
        <v>0</v>
      </c>
      <c r="Q2477" s="18">
        <f t="shared" si="6656"/>
        <v>0</v>
      </c>
      <c r="R2477" s="18">
        <f t="shared" si="6656"/>
        <v>0</v>
      </c>
      <c r="S2477" s="18">
        <f t="shared" si="6656"/>
        <v>0</v>
      </c>
      <c r="T2477" s="18">
        <f t="shared" si="6635"/>
        <v>15782</v>
      </c>
      <c r="U2477" s="18">
        <f t="shared" si="6636"/>
        <v>14009.2</v>
      </c>
      <c r="V2477" s="18">
        <f t="shared" si="6637"/>
        <v>13297.6</v>
      </c>
      <c r="W2477" s="18">
        <f t="shared" si="6657"/>
        <v>0</v>
      </c>
      <c r="X2477" s="18">
        <f t="shared" si="6657"/>
        <v>0</v>
      </c>
      <c r="Y2477" s="18">
        <f t="shared" si="6657"/>
        <v>0</v>
      </c>
      <c r="Z2477" s="18">
        <f t="shared" si="6657"/>
        <v>0</v>
      </c>
      <c r="AA2477" s="18">
        <f t="shared" si="6657"/>
        <v>0</v>
      </c>
      <c r="AB2477" s="18">
        <f t="shared" si="6657"/>
        <v>0</v>
      </c>
      <c r="AC2477" s="18">
        <f t="shared" si="6621"/>
        <v>15782</v>
      </c>
      <c r="AD2477" s="18">
        <f t="shared" si="6622"/>
        <v>14009.2</v>
      </c>
      <c r="AE2477" s="18">
        <f t="shared" si="6623"/>
        <v>13297.6</v>
      </c>
      <c r="AF2477" s="18">
        <f t="shared" si="6657"/>
        <v>0</v>
      </c>
      <c r="AG2477" s="18">
        <f t="shared" si="6657"/>
        <v>0</v>
      </c>
      <c r="AH2477" s="18">
        <f t="shared" si="6657"/>
        <v>0</v>
      </c>
      <c r="AI2477" s="18">
        <f t="shared" si="6475"/>
        <v>15782</v>
      </c>
      <c r="AJ2477" s="18">
        <f t="shared" si="6476"/>
        <v>14009.2</v>
      </c>
      <c r="AK2477" s="18">
        <f t="shared" si="6477"/>
        <v>13297.6</v>
      </c>
      <c r="AL2477" s="18">
        <f t="shared" si="6657"/>
        <v>0</v>
      </c>
      <c r="AM2477" s="18">
        <f t="shared" si="6478"/>
        <v>15782</v>
      </c>
      <c r="AN2477" s="18">
        <f t="shared" si="6657"/>
        <v>0</v>
      </c>
      <c r="AO2477" s="18">
        <f t="shared" si="6657"/>
        <v>0</v>
      </c>
      <c r="AP2477" s="18">
        <f t="shared" si="6657"/>
        <v>0</v>
      </c>
      <c r="AQ2477" s="18">
        <f t="shared" si="6561"/>
        <v>15782</v>
      </c>
      <c r="AR2477" s="18">
        <f t="shared" si="6562"/>
        <v>14009.2</v>
      </c>
      <c r="AS2477" s="18">
        <f t="shared" si="6563"/>
        <v>13297.6</v>
      </c>
      <c r="AT2477" s="18">
        <f t="shared" si="6657"/>
        <v>0</v>
      </c>
      <c r="AU2477" s="18">
        <f t="shared" si="6657"/>
        <v>0</v>
      </c>
      <c r="AV2477" s="18">
        <f t="shared" si="6657"/>
        <v>0</v>
      </c>
      <c r="AW2477" s="18">
        <f t="shared" si="6564"/>
        <v>15782</v>
      </c>
      <c r="AX2477" s="18">
        <f t="shared" si="6565"/>
        <v>14009.2</v>
      </c>
      <c r="AY2477" s="18">
        <f t="shared" si="6566"/>
        <v>13297.6</v>
      </c>
      <c r="AZ2477" s="18">
        <f t="shared" si="6657"/>
        <v>-663.93799999999999</v>
      </c>
      <c r="BA2477" s="18">
        <f t="shared" si="6657"/>
        <v>0</v>
      </c>
      <c r="BB2477" s="18">
        <f t="shared" si="6657"/>
        <v>0</v>
      </c>
      <c r="BC2477" s="18">
        <f t="shared" si="6532"/>
        <v>15118.062</v>
      </c>
      <c r="BD2477" s="18">
        <f t="shared" si="6533"/>
        <v>14009.2</v>
      </c>
      <c r="BE2477" s="18">
        <f t="shared" si="6534"/>
        <v>13297.6</v>
      </c>
      <c r="BF2477" s="18">
        <f t="shared" si="6657"/>
        <v>0</v>
      </c>
      <c r="BG2477" s="18">
        <f t="shared" si="6657"/>
        <v>0</v>
      </c>
      <c r="BH2477" s="18">
        <f t="shared" si="6657"/>
        <v>0</v>
      </c>
      <c r="BI2477" s="18">
        <f t="shared" si="6529"/>
        <v>15118.062</v>
      </c>
      <c r="BJ2477" s="18">
        <f t="shared" si="6530"/>
        <v>14009.2</v>
      </c>
      <c r="BK2477" s="18">
        <f t="shared" si="6531"/>
        <v>13297.6</v>
      </c>
      <c r="BL2477" s="18">
        <f t="shared" si="6657"/>
        <v>0</v>
      </c>
      <c r="BM2477" s="18">
        <f t="shared" si="6657"/>
        <v>0</v>
      </c>
      <c r="BN2477" s="18">
        <f t="shared" si="6657"/>
        <v>0</v>
      </c>
      <c r="BO2477" s="18">
        <f t="shared" si="6627"/>
        <v>15118.062</v>
      </c>
      <c r="BP2477" s="18">
        <f t="shared" si="6628"/>
        <v>14009.2</v>
      </c>
      <c r="BQ2477" s="18">
        <f t="shared" si="6629"/>
        <v>13297.6</v>
      </c>
      <c r="BR2477" s="18">
        <f t="shared" si="6657"/>
        <v>0</v>
      </c>
      <c r="BS2477" s="18">
        <f t="shared" si="6657"/>
        <v>0</v>
      </c>
      <c r="BT2477" s="18">
        <f t="shared" si="6657"/>
        <v>0</v>
      </c>
      <c r="BU2477" s="18">
        <f t="shared" si="6624"/>
        <v>15118.062</v>
      </c>
      <c r="BV2477" s="18">
        <f t="shared" si="6625"/>
        <v>14009.2</v>
      </c>
      <c r="BW2477" s="18">
        <f t="shared" si="6626"/>
        <v>13297.6</v>
      </c>
      <c r="BX2477" s="18">
        <f t="shared" si="6657"/>
        <v>0</v>
      </c>
      <c r="BY2477" s="18">
        <f t="shared" si="6657"/>
        <v>0</v>
      </c>
      <c r="BZ2477" s="18">
        <f t="shared" si="6657"/>
        <v>0</v>
      </c>
      <c r="CA2477" s="18">
        <f t="shared" si="6567"/>
        <v>15118.062</v>
      </c>
      <c r="CB2477" s="18">
        <f t="shared" si="6568"/>
        <v>14009.2</v>
      </c>
      <c r="CC2477" s="18">
        <f t="shared" si="6569"/>
        <v>13297.6</v>
      </c>
      <c r="CD2477" s="18">
        <f t="shared" si="6657"/>
        <v>0</v>
      </c>
      <c r="CE2477" s="27"/>
      <c r="CF2477" s="33"/>
    </row>
    <row r="2478" spans="1:119" ht="31.2" x14ac:dyDescent="0.3">
      <c r="A2478" s="41" t="s">
        <v>427</v>
      </c>
      <c r="B2478" s="39">
        <v>240</v>
      </c>
      <c r="C2478" s="41" t="s">
        <v>149</v>
      </c>
      <c r="D2478" s="41" t="s">
        <v>244</v>
      </c>
      <c r="E2478" s="14" t="s">
        <v>524</v>
      </c>
      <c r="F2478" s="18">
        <v>15782</v>
      </c>
      <c r="G2478" s="18">
        <v>14009.2</v>
      </c>
      <c r="H2478" s="18">
        <v>13297.6</v>
      </c>
      <c r="I2478" s="18"/>
      <c r="J2478" s="18"/>
      <c r="K2478" s="18"/>
      <c r="L2478" s="18">
        <f t="shared" si="6558"/>
        <v>15782</v>
      </c>
      <c r="M2478" s="18">
        <f t="shared" si="6559"/>
        <v>14009.2</v>
      </c>
      <c r="N2478" s="18">
        <f t="shared" si="6560"/>
        <v>13297.6</v>
      </c>
      <c r="O2478" s="18"/>
      <c r="P2478" s="18"/>
      <c r="Q2478" s="18"/>
      <c r="R2478" s="18"/>
      <c r="S2478" s="18"/>
      <c r="T2478" s="18">
        <f t="shared" si="6635"/>
        <v>15782</v>
      </c>
      <c r="U2478" s="18">
        <f t="shared" si="6636"/>
        <v>14009.2</v>
      </c>
      <c r="V2478" s="18">
        <f t="shared" si="6637"/>
        <v>13297.6</v>
      </c>
      <c r="W2478" s="18"/>
      <c r="X2478" s="18"/>
      <c r="Y2478" s="18"/>
      <c r="Z2478" s="18"/>
      <c r="AA2478" s="18"/>
      <c r="AB2478" s="18"/>
      <c r="AC2478" s="18">
        <f t="shared" si="6621"/>
        <v>15782</v>
      </c>
      <c r="AD2478" s="18">
        <f t="shared" si="6622"/>
        <v>14009.2</v>
      </c>
      <c r="AE2478" s="18">
        <f t="shared" si="6623"/>
        <v>13297.6</v>
      </c>
      <c r="AF2478" s="18"/>
      <c r="AG2478" s="18"/>
      <c r="AH2478" s="18"/>
      <c r="AI2478" s="18">
        <f t="shared" si="6475"/>
        <v>15782</v>
      </c>
      <c r="AJ2478" s="18">
        <f t="shared" si="6476"/>
        <v>14009.2</v>
      </c>
      <c r="AK2478" s="18">
        <f t="shared" si="6477"/>
        <v>13297.6</v>
      </c>
      <c r="AL2478" s="18"/>
      <c r="AM2478" s="18">
        <f t="shared" si="6478"/>
        <v>15782</v>
      </c>
      <c r="AN2478" s="18"/>
      <c r="AO2478" s="18"/>
      <c r="AP2478" s="18"/>
      <c r="AQ2478" s="18">
        <f t="shared" si="6561"/>
        <v>15782</v>
      </c>
      <c r="AR2478" s="18">
        <f t="shared" si="6562"/>
        <v>14009.2</v>
      </c>
      <c r="AS2478" s="18">
        <f t="shared" si="6563"/>
        <v>13297.6</v>
      </c>
      <c r="AT2478" s="18"/>
      <c r="AU2478" s="18"/>
      <c r="AV2478" s="18"/>
      <c r="AW2478" s="18">
        <f t="shared" si="6564"/>
        <v>15782</v>
      </c>
      <c r="AX2478" s="18">
        <f t="shared" si="6565"/>
        <v>14009.2</v>
      </c>
      <c r="AY2478" s="18">
        <f t="shared" si="6566"/>
        <v>13297.6</v>
      </c>
      <c r="AZ2478" s="18">
        <v>-663.93799999999999</v>
      </c>
      <c r="BA2478" s="18"/>
      <c r="BB2478" s="18"/>
      <c r="BC2478" s="18">
        <f t="shared" si="6532"/>
        <v>15118.062</v>
      </c>
      <c r="BD2478" s="18">
        <f t="shared" si="6533"/>
        <v>14009.2</v>
      </c>
      <c r="BE2478" s="18">
        <f t="shared" si="6534"/>
        <v>13297.6</v>
      </c>
      <c r="BF2478" s="18"/>
      <c r="BG2478" s="18"/>
      <c r="BH2478" s="18"/>
      <c r="BI2478" s="18">
        <f t="shared" si="6529"/>
        <v>15118.062</v>
      </c>
      <c r="BJ2478" s="18">
        <f t="shared" si="6530"/>
        <v>14009.2</v>
      </c>
      <c r="BK2478" s="18">
        <f t="shared" si="6531"/>
        <v>13297.6</v>
      </c>
      <c r="BL2478" s="18"/>
      <c r="BM2478" s="18"/>
      <c r="BN2478" s="18"/>
      <c r="BO2478" s="18">
        <f t="shared" si="6627"/>
        <v>15118.062</v>
      </c>
      <c r="BP2478" s="18">
        <f t="shared" si="6628"/>
        <v>14009.2</v>
      </c>
      <c r="BQ2478" s="18">
        <f t="shared" si="6629"/>
        <v>13297.6</v>
      </c>
      <c r="BR2478" s="18"/>
      <c r="BS2478" s="18"/>
      <c r="BT2478" s="18"/>
      <c r="BU2478" s="18">
        <f t="shared" si="6624"/>
        <v>15118.062</v>
      </c>
      <c r="BV2478" s="18">
        <f t="shared" si="6625"/>
        <v>14009.2</v>
      </c>
      <c r="BW2478" s="18">
        <f t="shared" si="6626"/>
        <v>13297.6</v>
      </c>
      <c r="BX2478" s="18"/>
      <c r="BY2478" s="18"/>
      <c r="BZ2478" s="18"/>
      <c r="CA2478" s="18">
        <f t="shared" si="6567"/>
        <v>15118.062</v>
      </c>
      <c r="CB2478" s="18">
        <f t="shared" si="6568"/>
        <v>14009.2</v>
      </c>
      <c r="CC2478" s="18">
        <f t="shared" si="6569"/>
        <v>13297.6</v>
      </c>
      <c r="CD2478" s="18"/>
      <c r="CE2478" s="27"/>
      <c r="CF2478" s="33"/>
    </row>
    <row r="2479" spans="1:119" x14ac:dyDescent="0.3">
      <c r="A2479" s="41" t="s">
        <v>428</v>
      </c>
      <c r="B2479" s="39"/>
      <c r="C2479" s="41"/>
      <c r="D2479" s="41"/>
      <c r="E2479" s="14" t="s">
        <v>738</v>
      </c>
      <c r="F2479" s="18">
        <f t="shared" ref="F2479:K2481" si="6658">F2480</f>
        <v>575.29999999999995</v>
      </c>
      <c r="G2479" s="18">
        <f t="shared" si="6658"/>
        <v>574.29999999999995</v>
      </c>
      <c r="H2479" s="18">
        <f t="shared" si="6658"/>
        <v>573.70000000000005</v>
      </c>
      <c r="I2479" s="18">
        <f t="shared" si="6658"/>
        <v>0</v>
      </c>
      <c r="J2479" s="18">
        <f t="shared" si="6658"/>
        <v>0</v>
      </c>
      <c r="K2479" s="18">
        <f t="shared" si="6658"/>
        <v>0</v>
      </c>
      <c r="L2479" s="18">
        <f t="shared" si="6558"/>
        <v>575.29999999999995</v>
      </c>
      <c r="M2479" s="18">
        <f t="shared" si="6559"/>
        <v>574.29999999999995</v>
      </c>
      <c r="N2479" s="18">
        <f t="shared" si="6560"/>
        <v>573.70000000000005</v>
      </c>
      <c r="O2479" s="18">
        <f t="shared" ref="O2479:S2481" si="6659">O2480</f>
        <v>0</v>
      </c>
      <c r="P2479" s="18">
        <f t="shared" si="6659"/>
        <v>0</v>
      </c>
      <c r="Q2479" s="18">
        <f t="shared" si="6659"/>
        <v>0</v>
      </c>
      <c r="R2479" s="18">
        <f t="shared" si="6659"/>
        <v>0</v>
      </c>
      <c r="S2479" s="18">
        <f t="shared" si="6659"/>
        <v>0</v>
      </c>
      <c r="T2479" s="18">
        <f t="shared" si="6635"/>
        <v>575.29999999999995</v>
      </c>
      <c r="U2479" s="18">
        <f t="shared" si="6636"/>
        <v>574.29999999999995</v>
      </c>
      <c r="V2479" s="18">
        <f t="shared" si="6637"/>
        <v>573.70000000000005</v>
      </c>
      <c r="W2479" s="18">
        <f t="shared" ref="W2479:CD2481" si="6660">W2480</f>
        <v>0</v>
      </c>
      <c r="X2479" s="18">
        <f t="shared" si="6660"/>
        <v>0</v>
      </c>
      <c r="Y2479" s="18">
        <f t="shared" si="6660"/>
        <v>0</v>
      </c>
      <c r="Z2479" s="18">
        <f t="shared" si="6660"/>
        <v>0</v>
      </c>
      <c r="AA2479" s="18">
        <f t="shared" si="6660"/>
        <v>0</v>
      </c>
      <c r="AB2479" s="18">
        <f t="shared" si="6660"/>
        <v>0</v>
      </c>
      <c r="AC2479" s="18">
        <f t="shared" si="6621"/>
        <v>575.29999999999995</v>
      </c>
      <c r="AD2479" s="18">
        <f t="shared" si="6622"/>
        <v>574.29999999999995</v>
      </c>
      <c r="AE2479" s="18">
        <f t="shared" si="6623"/>
        <v>573.70000000000005</v>
      </c>
      <c r="AF2479" s="18">
        <f t="shared" si="6660"/>
        <v>0</v>
      </c>
      <c r="AG2479" s="18">
        <f t="shared" si="6660"/>
        <v>0</v>
      </c>
      <c r="AH2479" s="18">
        <f t="shared" si="6660"/>
        <v>0</v>
      </c>
      <c r="AI2479" s="18">
        <f t="shared" ref="AI2479:AI2549" si="6661">AC2479+AF2479</f>
        <v>575.29999999999995</v>
      </c>
      <c r="AJ2479" s="18">
        <f t="shared" ref="AJ2479:AJ2549" si="6662">AD2479+AG2479</f>
        <v>574.29999999999995</v>
      </c>
      <c r="AK2479" s="18">
        <f t="shared" ref="AK2479:AK2549" si="6663">AE2479+AH2479</f>
        <v>573.70000000000005</v>
      </c>
      <c r="AL2479" s="18">
        <f t="shared" si="6660"/>
        <v>0</v>
      </c>
      <c r="AM2479" s="18">
        <f t="shared" ref="AM2479:AM2549" si="6664">AI2479+AL2479</f>
        <v>575.29999999999995</v>
      </c>
      <c r="AN2479" s="18">
        <f t="shared" si="6660"/>
        <v>0</v>
      </c>
      <c r="AO2479" s="18">
        <f t="shared" si="6660"/>
        <v>0</v>
      </c>
      <c r="AP2479" s="18">
        <f t="shared" si="6660"/>
        <v>0</v>
      </c>
      <c r="AQ2479" s="18">
        <f t="shared" si="6561"/>
        <v>575.29999999999995</v>
      </c>
      <c r="AR2479" s="18">
        <f t="shared" si="6562"/>
        <v>574.29999999999995</v>
      </c>
      <c r="AS2479" s="18">
        <f t="shared" si="6563"/>
        <v>573.70000000000005</v>
      </c>
      <c r="AT2479" s="18">
        <f t="shared" si="6660"/>
        <v>0</v>
      </c>
      <c r="AU2479" s="18">
        <f t="shared" si="6660"/>
        <v>0</v>
      </c>
      <c r="AV2479" s="18">
        <f t="shared" si="6660"/>
        <v>0</v>
      </c>
      <c r="AW2479" s="18">
        <f t="shared" si="6564"/>
        <v>575.29999999999995</v>
      </c>
      <c r="AX2479" s="18">
        <f t="shared" si="6565"/>
        <v>574.29999999999995</v>
      </c>
      <c r="AY2479" s="18">
        <f t="shared" si="6566"/>
        <v>573.70000000000005</v>
      </c>
      <c r="AZ2479" s="18">
        <f t="shared" si="6660"/>
        <v>0</v>
      </c>
      <c r="BA2479" s="18">
        <f t="shared" si="6660"/>
        <v>0</v>
      </c>
      <c r="BB2479" s="18">
        <f t="shared" si="6660"/>
        <v>0</v>
      </c>
      <c r="BC2479" s="18">
        <f t="shared" si="6532"/>
        <v>575.29999999999995</v>
      </c>
      <c r="BD2479" s="18">
        <f t="shared" si="6533"/>
        <v>574.29999999999995</v>
      </c>
      <c r="BE2479" s="18">
        <f t="shared" si="6534"/>
        <v>573.70000000000005</v>
      </c>
      <c r="BF2479" s="18">
        <f t="shared" si="6660"/>
        <v>0</v>
      </c>
      <c r="BG2479" s="18">
        <f t="shared" si="6660"/>
        <v>0</v>
      </c>
      <c r="BH2479" s="18">
        <f t="shared" si="6660"/>
        <v>0</v>
      </c>
      <c r="BI2479" s="18">
        <f t="shared" si="6529"/>
        <v>575.29999999999995</v>
      </c>
      <c r="BJ2479" s="18">
        <f t="shared" si="6530"/>
        <v>574.29999999999995</v>
      </c>
      <c r="BK2479" s="18">
        <f t="shared" si="6531"/>
        <v>573.70000000000005</v>
      </c>
      <c r="BL2479" s="18">
        <f t="shared" si="6660"/>
        <v>118.7</v>
      </c>
      <c r="BM2479" s="18">
        <f t="shared" si="6660"/>
        <v>0</v>
      </c>
      <c r="BN2479" s="18">
        <f t="shared" si="6660"/>
        <v>0</v>
      </c>
      <c r="BO2479" s="18">
        <f t="shared" si="6627"/>
        <v>694</v>
      </c>
      <c r="BP2479" s="18">
        <f t="shared" si="6628"/>
        <v>574.29999999999995</v>
      </c>
      <c r="BQ2479" s="18">
        <f t="shared" si="6629"/>
        <v>573.70000000000005</v>
      </c>
      <c r="BR2479" s="18">
        <f t="shared" si="6660"/>
        <v>0</v>
      </c>
      <c r="BS2479" s="18">
        <f t="shared" si="6660"/>
        <v>0</v>
      </c>
      <c r="BT2479" s="18">
        <f t="shared" si="6660"/>
        <v>0</v>
      </c>
      <c r="BU2479" s="18">
        <f t="shared" si="6624"/>
        <v>694</v>
      </c>
      <c r="BV2479" s="18">
        <f t="shared" si="6625"/>
        <v>574.29999999999995</v>
      </c>
      <c r="BW2479" s="18">
        <f t="shared" si="6626"/>
        <v>573.70000000000005</v>
      </c>
      <c r="BX2479" s="18">
        <f t="shared" si="6660"/>
        <v>0</v>
      </c>
      <c r="BY2479" s="18">
        <f t="shared" si="6660"/>
        <v>0</v>
      </c>
      <c r="BZ2479" s="18">
        <f t="shared" si="6660"/>
        <v>0</v>
      </c>
      <c r="CA2479" s="18">
        <f t="shared" si="6567"/>
        <v>694</v>
      </c>
      <c r="CB2479" s="18">
        <f t="shared" si="6568"/>
        <v>574.29999999999995</v>
      </c>
      <c r="CC2479" s="18">
        <f t="shared" si="6569"/>
        <v>573.70000000000005</v>
      </c>
      <c r="CD2479" s="18">
        <f t="shared" si="6660"/>
        <v>0</v>
      </c>
      <c r="CE2479" s="27"/>
      <c r="CF2479" s="33"/>
    </row>
    <row r="2480" spans="1:119" ht="31.2" x14ac:dyDescent="0.3">
      <c r="A2480" s="41" t="s">
        <v>428</v>
      </c>
      <c r="B2480" s="39">
        <v>200</v>
      </c>
      <c r="C2480" s="41"/>
      <c r="D2480" s="41"/>
      <c r="E2480" s="14" t="s">
        <v>551</v>
      </c>
      <c r="F2480" s="18">
        <f t="shared" si="6658"/>
        <v>575.29999999999995</v>
      </c>
      <c r="G2480" s="18">
        <f t="shared" si="6658"/>
        <v>574.29999999999995</v>
      </c>
      <c r="H2480" s="18">
        <f t="shared" si="6658"/>
        <v>573.70000000000005</v>
      </c>
      <c r="I2480" s="18">
        <f t="shared" si="6658"/>
        <v>0</v>
      </c>
      <c r="J2480" s="18">
        <f t="shared" si="6658"/>
        <v>0</v>
      </c>
      <c r="K2480" s="18">
        <f t="shared" si="6658"/>
        <v>0</v>
      </c>
      <c r="L2480" s="18">
        <f t="shared" si="6558"/>
        <v>575.29999999999995</v>
      </c>
      <c r="M2480" s="18">
        <f t="shared" si="6559"/>
        <v>574.29999999999995</v>
      </c>
      <c r="N2480" s="18">
        <f t="shared" si="6560"/>
        <v>573.70000000000005</v>
      </c>
      <c r="O2480" s="18">
        <f t="shared" si="6659"/>
        <v>0</v>
      </c>
      <c r="P2480" s="18">
        <f t="shared" si="6659"/>
        <v>0</v>
      </c>
      <c r="Q2480" s="18">
        <f t="shared" si="6659"/>
        <v>0</v>
      </c>
      <c r="R2480" s="18">
        <f t="shared" si="6659"/>
        <v>0</v>
      </c>
      <c r="S2480" s="18">
        <f t="shared" si="6659"/>
        <v>0</v>
      </c>
      <c r="T2480" s="18">
        <f t="shared" si="6635"/>
        <v>575.29999999999995</v>
      </c>
      <c r="U2480" s="18">
        <f t="shared" si="6636"/>
        <v>574.29999999999995</v>
      </c>
      <c r="V2480" s="18">
        <f t="shared" si="6637"/>
        <v>573.70000000000005</v>
      </c>
      <c r="W2480" s="18">
        <f t="shared" si="6660"/>
        <v>0</v>
      </c>
      <c r="X2480" s="18">
        <f t="shared" si="6660"/>
        <v>0</v>
      </c>
      <c r="Y2480" s="18">
        <f t="shared" si="6660"/>
        <v>0</v>
      </c>
      <c r="Z2480" s="18">
        <f t="shared" si="6660"/>
        <v>0</v>
      </c>
      <c r="AA2480" s="18">
        <f t="shared" si="6660"/>
        <v>0</v>
      </c>
      <c r="AB2480" s="18">
        <f t="shared" si="6660"/>
        <v>0</v>
      </c>
      <c r="AC2480" s="18">
        <f t="shared" si="6621"/>
        <v>575.29999999999995</v>
      </c>
      <c r="AD2480" s="18">
        <f t="shared" si="6622"/>
        <v>574.29999999999995</v>
      </c>
      <c r="AE2480" s="18">
        <f t="shared" si="6623"/>
        <v>573.70000000000005</v>
      </c>
      <c r="AF2480" s="18">
        <f t="shared" si="6660"/>
        <v>0</v>
      </c>
      <c r="AG2480" s="18">
        <f t="shared" si="6660"/>
        <v>0</v>
      </c>
      <c r="AH2480" s="18">
        <f t="shared" si="6660"/>
        <v>0</v>
      </c>
      <c r="AI2480" s="18">
        <f t="shared" si="6661"/>
        <v>575.29999999999995</v>
      </c>
      <c r="AJ2480" s="18">
        <f t="shared" si="6662"/>
        <v>574.29999999999995</v>
      </c>
      <c r="AK2480" s="18">
        <f t="shared" si="6663"/>
        <v>573.70000000000005</v>
      </c>
      <c r="AL2480" s="18">
        <f t="shared" si="6660"/>
        <v>0</v>
      </c>
      <c r="AM2480" s="18">
        <f t="shared" si="6664"/>
        <v>575.29999999999995</v>
      </c>
      <c r="AN2480" s="18">
        <f t="shared" si="6660"/>
        <v>0</v>
      </c>
      <c r="AO2480" s="18">
        <f t="shared" si="6660"/>
        <v>0</v>
      </c>
      <c r="AP2480" s="18">
        <f t="shared" si="6660"/>
        <v>0</v>
      </c>
      <c r="AQ2480" s="18">
        <f t="shared" si="6561"/>
        <v>575.29999999999995</v>
      </c>
      <c r="AR2480" s="18">
        <f t="shared" si="6562"/>
        <v>574.29999999999995</v>
      </c>
      <c r="AS2480" s="18">
        <f t="shared" si="6563"/>
        <v>573.70000000000005</v>
      </c>
      <c r="AT2480" s="18">
        <f t="shared" si="6660"/>
        <v>0</v>
      </c>
      <c r="AU2480" s="18">
        <f t="shared" si="6660"/>
        <v>0</v>
      </c>
      <c r="AV2480" s="18">
        <f t="shared" si="6660"/>
        <v>0</v>
      </c>
      <c r="AW2480" s="18">
        <f t="shared" si="6564"/>
        <v>575.29999999999995</v>
      </c>
      <c r="AX2480" s="18">
        <f t="shared" si="6565"/>
        <v>574.29999999999995</v>
      </c>
      <c r="AY2480" s="18">
        <f t="shared" si="6566"/>
        <v>573.70000000000005</v>
      </c>
      <c r="AZ2480" s="18">
        <f t="shared" si="6660"/>
        <v>0</v>
      </c>
      <c r="BA2480" s="18">
        <f t="shared" si="6660"/>
        <v>0</v>
      </c>
      <c r="BB2480" s="18">
        <f t="shared" si="6660"/>
        <v>0</v>
      </c>
      <c r="BC2480" s="18">
        <f t="shared" si="6532"/>
        <v>575.29999999999995</v>
      </c>
      <c r="BD2480" s="18">
        <f t="shared" si="6533"/>
        <v>574.29999999999995</v>
      </c>
      <c r="BE2480" s="18">
        <f t="shared" si="6534"/>
        <v>573.70000000000005</v>
      </c>
      <c r="BF2480" s="18">
        <f t="shared" si="6660"/>
        <v>0</v>
      </c>
      <c r="BG2480" s="18">
        <f t="shared" si="6660"/>
        <v>0</v>
      </c>
      <c r="BH2480" s="18">
        <f t="shared" si="6660"/>
        <v>0</v>
      </c>
      <c r="BI2480" s="18">
        <f t="shared" si="6529"/>
        <v>575.29999999999995</v>
      </c>
      <c r="BJ2480" s="18">
        <f t="shared" si="6530"/>
        <v>574.29999999999995</v>
      </c>
      <c r="BK2480" s="18">
        <f t="shared" si="6531"/>
        <v>573.70000000000005</v>
      </c>
      <c r="BL2480" s="18">
        <f t="shared" si="6660"/>
        <v>118.7</v>
      </c>
      <c r="BM2480" s="18">
        <f t="shared" si="6660"/>
        <v>0</v>
      </c>
      <c r="BN2480" s="18">
        <f t="shared" si="6660"/>
        <v>0</v>
      </c>
      <c r="BO2480" s="18">
        <f t="shared" si="6627"/>
        <v>694</v>
      </c>
      <c r="BP2480" s="18">
        <f t="shared" si="6628"/>
        <v>574.29999999999995</v>
      </c>
      <c r="BQ2480" s="18">
        <f t="shared" si="6629"/>
        <v>573.70000000000005</v>
      </c>
      <c r="BR2480" s="18">
        <f t="shared" si="6660"/>
        <v>0</v>
      </c>
      <c r="BS2480" s="18">
        <f t="shared" si="6660"/>
        <v>0</v>
      </c>
      <c r="BT2480" s="18">
        <f t="shared" si="6660"/>
        <v>0</v>
      </c>
      <c r="BU2480" s="18">
        <f t="shared" si="6624"/>
        <v>694</v>
      </c>
      <c r="BV2480" s="18">
        <f t="shared" si="6625"/>
        <v>574.29999999999995</v>
      </c>
      <c r="BW2480" s="18">
        <f t="shared" si="6626"/>
        <v>573.70000000000005</v>
      </c>
      <c r="BX2480" s="18">
        <f t="shared" si="6660"/>
        <v>0</v>
      </c>
      <c r="BY2480" s="18">
        <f t="shared" si="6660"/>
        <v>0</v>
      </c>
      <c r="BZ2480" s="18">
        <f t="shared" si="6660"/>
        <v>0</v>
      </c>
      <c r="CA2480" s="18">
        <f t="shared" si="6567"/>
        <v>694</v>
      </c>
      <c r="CB2480" s="18">
        <f t="shared" si="6568"/>
        <v>574.29999999999995</v>
      </c>
      <c r="CC2480" s="18">
        <f t="shared" si="6569"/>
        <v>573.70000000000005</v>
      </c>
      <c r="CD2480" s="18">
        <f t="shared" si="6660"/>
        <v>0</v>
      </c>
      <c r="CE2480" s="27"/>
      <c r="CF2480" s="33"/>
    </row>
    <row r="2481" spans="1:119" ht="46.8" x14ac:dyDescent="0.3">
      <c r="A2481" s="41" t="s">
        <v>428</v>
      </c>
      <c r="B2481" s="39">
        <v>240</v>
      </c>
      <c r="C2481" s="41"/>
      <c r="D2481" s="41"/>
      <c r="E2481" s="14" t="s">
        <v>559</v>
      </c>
      <c r="F2481" s="18">
        <f t="shared" si="6658"/>
        <v>575.29999999999995</v>
      </c>
      <c r="G2481" s="18">
        <f t="shared" si="6658"/>
        <v>574.29999999999995</v>
      </c>
      <c r="H2481" s="18">
        <f t="shared" si="6658"/>
        <v>573.70000000000005</v>
      </c>
      <c r="I2481" s="18">
        <f t="shared" si="6658"/>
        <v>0</v>
      </c>
      <c r="J2481" s="18">
        <f t="shared" si="6658"/>
        <v>0</v>
      </c>
      <c r="K2481" s="18">
        <f t="shared" si="6658"/>
        <v>0</v>
      </c>
      <c r="L2481" s="18">
        <f t="shared" si="6558"/>
        <v>575.29999999999995</v>
      </c>
      <c r="M2481" s="18">
        <f t="shared" si="6559"/>
        <v>574.29999999999995</v>
      </c>
      <c r="N2481" s="18">
        <f t="shared" si="6560"/>
        <v>573.70000000000005</v>
      </c>
      <c r="O2481" s="18">
        <f t="shared" si="6659"/>
        <v>0</v>
      </c>
      <c r="P2481" s="18">
        <f t="shared" si="6659"/>
        <v>0</v>
      </c>
      <c r="Q2481" s="18">
        <f t="shared" si="6659"/>
        <v>0</v>
      </c>
      <c r="R2481" s="18">
        <f t="shared" si="6659"/>
        <v>0</v>
      </c>
      <c r="S2481" s="18">
        <f t="shared" si="6659"/>
        <v>0</v>
      </c>
      <c r="T2481" s="18">
        <f t="shared" si="6635"/>
        <v>575.29999999999995</v>
      </c>
      <c r="U2481" s="18">
        <f t="shared" si="6636"/>
        <v>574.29999999999995</v>
      </c>
      <c r="V2481" s="18">
        <f t="shared" si="6637"/>
        <v>573.70000000000005</v>
      </c>
      <c r="W2481" s="18">
        <f t="shared" si="6660"/>
        <v>0</v>
      </c>
      <c r="X2481" s="18">
        <f t="shared" si="6660"/>
        <v>0</v>
      </c>
      <c r="Y2481" s="18">
        <f t="shared" si="6660"/>
        <v>0</v>
      </c>
      <c r="Z2481" s="18">
        <f t="shared" si="6660"/>
        <v>0</v>
      </c>
      <c r="AA2481" s="18">
        <f t="shared" si="6660"/>
        <v>0</v>
      </c>
      <c r="AB2481" s="18">
        <f t="shared" si="6660"/>
        <v>0</v>
      </c>
      <c r="AC2481" s="18">
        <f t="shared" si="6621"/>
        <v>575.29999999999995</v>
      </c>
      <c r="AD2481" s="18">
        <f t="shared" si="6622"/>
        <v>574.29999999999995</v>
      </c>
      <c r="AE2481" s="18">
        <f t="shared" si="6623"/>
        <v>573.70000000000005</v>
      </c>
      <c r="AF2481" s="18">
        <f t="shared" si="6660"/>
        <v>0</v>
      </c>
      <c r="AG2481" s="18">
        <f t="shared" si="6660"/>
        <v>0</v>
      </c>
      <c r="AH2481" s="18">
        <f t="shared" si="6660"/>
        <v>0</v>
      </c>
      <c r="AI2481" s="18">
        <f t="shared" si="6661"/>
        <v>575.29999999999995</v>
      </c>
      <c r="AJ2481" s="18">
        <f t="shared" si="6662"/>
        <v>574.29999999999995</v>
      </c>
      <c r="AK2481" s="18">
        <f t="shared" si="6663"/>
        <v>573.70000000000005</v>
      </c>
      <c r="AL2481" s="18">
        <f t="shared" si="6660"/>
        <v>0</v>
      </c>
      <c r="AM2481" s="18">
        <f t="shared" si="6664"/>
        <v>575.29999999999995</v>
      </c>
      <c r="AN2481" s="18">
        <f t="shared" si="6660"/>
        <v>0</v>
      </c>
      <c r="AO2481" s="18">
        <f t="shared" si="6660"/>
        <v>0</v>
      </c>
      <c r="AP2481" s="18">
        <f t="shared" si="6660"/>
        <v>0</v>
      </c>
      <c r="AQ2481" s="18">
        <f t="shared" si="6561"/>
        <v>575.29999999999995</v>
      </c>
      <c r="AR2481" s="18">
        <f t="shared" si="6562"/>
        <v>574.29999999999995</v>
      </c>
      <c r="AS2481" s="18">
        <f t="shared" si="6563"/>
        <v>573.70000000000005</v>
      </c>
      <c r="AT2481" s="18">
        <f t="shared" si="6660"/>
        <v>0</v>
      </c>
      <c r="AU2481" s="18">
        <f t="shared" si="6660"/>
        <v>0</v>
      </c>
      <c r="AV2481" s="18">
        <f t="shared" si="6660"/>
        <v>0</v>
      </c>
      <c r="AW2481" s="18">
        <f t="shared" si="6564"/>
        <v>575.29999999999995</v>
      </c>
      <c r="AX2481" s="18">
        <f t="shared" si="6565"/>
        <v>574.29999999999995</v>
      </c>
      <c r="AY2481" s="18">
        <f t="shared" si="6566"/>
        <v>573.70000000000005</v>
      </c>
      <c r="AZ2481" s="18">
        <f t="shared" si="6660"/>
        <v>0</v>
      </c>
      <c r="BA2481" s="18">
        <f t="shared" si="6660"/>
        <v>0</v>
      </c>
      <c r="BB2481" s="18">
        <f t="shared" si="6660"/>
        <v>0</v>
      </c>
      <c r="BC2481" s="18">
        <f t="shared" si="6532"/>
        <v>575.29999999999995</v>
      </c>
      <c r="BD2481" s="18">
        <f t="shared" si="6533"/>
        <v>574.29999999999995</v>
      </c>
      <c r="BE2481" s="18">
        <f t="shared" si="6534"/>
        <v>573.70000000000005</v>
      </c>
      <c r="BF2481" s="18">
        <f t="shared" si="6660"/>
        <v>0</v>
      </c>
      <c r="BG2481" s="18">
        <f t="shared" si="6660"/>
        <v>0</v>
      </c>
      <c r="BH2481" s="18">
        <f t="shared" si="6660"/>
        <v>0</v>
      </c>
      <c r="BI2481" s="18">
        <f t="shared" si="6529"/>
        <v>575.29999999999995</v>
      </c>
      <c r="BJ2481" s="18">
        <f t="shared" si="6530"/>
        <v>574.29999999999995</v>
      </c>
      <c r="BK2481" s="18">
        <f t="shared" si="6531"/>
        <v>573.70000000000005</v>
      </c>
      <c r="BL2481" s="18">
        <f t="shared" si="6660"/>
        <v>118.7</v>
      </c>
      <c r="BM2481" s="18">
        <f t="shared" si="6660"/>
        <v>0</v>
      </c>
      <c r="BN2481" s="18">
        <f t="shared" si="6660"/>
        <v>0</v>
      </c>
      <c r="BO2481" s="18">
        <f t="shared" si="6627"/>
        <v>694</v>
      </c>
      <c r="BP2481" s="18">
        <f t="shared" si="6628"/>
        <v>574.29999999999995</v>
      </c>
      <c r="BQ2481" s="18">
        <f t="shared" si="6629"/>
        <v>573.70000000000005</v>
      </c>
      <c r="BR2481" s="18">
        <f t="shared" si="6660"/>
        <v>0</v>
      </c>
      <c r="BS2481" s="18">
        <f t="shared" si="6660"/>
        <v>0</v>
      </c>
      <c r="BT2481" s="18">
        <f t="shared" si="6660"/>
        <v>0</v>
      </c>
      <c r="BU2481" s="18">
        <f t="shared" si="6624"/>
        <v>694</v>
      </c>
      <c r="BV2481" s="18">
        <f t="shared" si="6625"/>
        <v>574.29999999999995</v>
      </c>
      <c r="BW2481" s="18">
        <f t="shared" si="6626"/>
        <v>573.70000000000005</v>
      </c>
      <c r="BX2481" s="18">
        <f t="shared" si="6660"/>
        <v>0</v>
      </c>
      <c r="BY2481" s="18">
        <f t="shared" si="6660"/>
        <v>0</v>
      </c>
      <c r="BZ2481" s="18">
        <f t="shared" si="6660"/>
        <v>0</v>
      </c>
      <c r="CA2481" s="18">
        <f t="shared" si="6567"/>
        <v>694</v>
      </c>
      <c r="CB2481" s="18">
        <f t="shared" si="6568"/>
        <v>574.29999999999995</v>
      </c>
      <c r="CC2481" s="18">
        <f t="shared" si="6569"/>
        <v>573.70000000000005</v>
      </c>
      <c r="CD2481" s="18">
        <f t="shared" si="6660"/>
        <v>0</v>
      </c>
      <c r="CE2481" s="27"/>
      <c r="CF2481" s="33"/>
    </row>
    <row r="2482" spans="1:119" ht="31.2" x14ac:dyDescent="0.3">
      <c r="A2482" s="41" t="s">
        <v>428</v>
      </c>
      <c r="B2482" s="39">
        <v>240</v>
      </c>
      <c r="C2482" s="41" t="s">
        <v>149</v>
      </c>
      <c r="D2482" s="41" t="s">
        <v>244</v>
      </c>
      <c r="E2482" s="14" t="s">
        <v>524</v>
      </c>
      <c r="F2482" s="18">
        <v>575.29999999999995</v>
      </c>
      <c r="G2482" s="18">
        <v>574.29999999999995</v>
      </c>
      <c r="H2482" s="18">
        <v>573.70000000000005</v>
      </c>
      <c r="I2482" s="18"/>
      <c r="J2482" s="18"/>
      <c r="K2482" s="18"/>
      <c r="L2482" s="18">
        <f t="shared" si="6558"/>
        <v>575.29999999999995</v>
      </c>
      <c r="M2482" s="18">
        <f t="shared" si="6559"/>
        <v>574.29999999999995</v>
      </c>
      <c r="N2482" s="18">
        <f t="shared" si="6560"/>
        <v>573.70000000000005</v>
      </c>
      <c r="O2482" s="18"/>
      <c r="P2482" s="18"/>
      <c r="Q2482" s="18"/>
      <c r="R2482" s="18"/>
      <c r="S2482" s="18"/>
      <c r="T2482" s="18">
        <f t="shared" si="6635"/>
        <v>575.29999999999995</v>
      </c>
      <c r="U2482" s="18">
        <f t="shared" si="6636"/>
        <v>574.29999999999995</v>
      </c>
      <c r="V2482" s="18">
        <f t="shared" si="6637"/>
        <v>573.70000000000005</v>
      </c>
      <c r="W2482" s="18"/>
      <c r="X2482" s="18"/>
      <c r="Y2482" s="18"/>
      <c r="Z2482" s="18"/>
      <c r="AA2482" s="18"/>
      <c r="AB2482" s="18"/>
      <c r="AC2482" s="18">
        <f t="shared" si="6621"/>
        <v>575.29999999999995</v>
      </c>
      <c r="AD2482" s="18">
        <f t="shared" si="6622"/>
        <v>574.29999999999995</v>
      </c>
      <c r="AE2482" s="18">
        <f t="shared" si="6623"/>
        <v>573.70000000000005</v>
      </c>
      <c r="AF2482" s="18"/>
      <c r="AG2482" s="18"/>
      <c r="AH2482" s="18"/>
      <c r="AI2482" s="18">
        <f t="shared" si="6661"/>
        <v>575.29999999999995</v>
      </c>
      <c r="AJ2482" s="18">
        <f t="shared" si="6662"/>
        <v>574.29999999999995</v>
      </c>
      <c r="AK2482" s="18">
        <f t="shared" si="6663"/>
        <v>573.70000000000005</v>
      </c>
      <c r="AL2482" s="18"/>
      <c r="AM2482" s="18">
        <f t="shared" si="6664"/>
        <v>575.29999999999995</v>
      </c>
      <c r="AN2482" s="18"/>
      <c r="AO2482" s="18"/>
      <c r="AP2482" s="18"/>
      <c r="AQ2482" s="18">
        <f t="shared" si="6561"/>
        <v>575.29999999999995</v>
      </c>
      <c r="AR2482" s="18">
        <f t="shared" si="6562"/>
        <v>574.29999999999995</v>
      </c>
      <c r="AS2482" s="18">
        <f t="shared" si="6563"/>
        <v>573.70000000000005</v>
      </c>
      <c r="AT2482" s="18"/>
      <c r="AU2482" s="18"/>
      <c r="AV2482" s="18"/>
      <c r="AW2482" s="18">
        <f t="shared" si="6564"/>
        <v>575.29999999999995</v>
      </c>
      <c r="AX2482" s="18">
        <f t="shared" si="6565"/>
        <v>574.29999999999995</v>
      </c>
      <c r="AY2482" s="18">
        <f t="shared" si="6566"/>
        <v>573.70000000000005</v>
      </c>
      <c r="AZ2482" s="18"/>
      <c r="BA2482" s="18"/>
      <c r="BB2482" s="18"/>
      <c r="BC2482" s="18">
        <f t="shared" si="6532"/>
        <v>575.29999999999995</v>
      </c>
      <c r="BD2482" s="18">
        <f t="shared" si="6533"/>
        <v>574.29999999999995</v>
      </c>
      <c r="BE2482" s="18">
        <f t="shared" si="6534"/>
        <v>573.70000000000005</v>
      </c>
      <c r="BF2482" s="18"/>
      <c r="BG2482" s="18"/>
      <c r="BH2482" s="18"/>
      <c r="BI2482" s="18">
        <f t="shared" si="6529"/>
        <v>575.29999999999995</v>
      </c>
      <c r="BJ2482" s="18">
        <f t="shared" si="6530"/>
        <v>574.29999999999995</v>
      </c>
      <c r="BK2482" s="18">
        <f t="shared" si="6531"/>
        <v>573.70000000000005</v>
      </c>
      <c r="BL2482" s="18">
        <v>118.7</v>
      </c>
      <c r="BM2482" s="18"/>
      <c r="BN2482" s="18"/>
      <c r="BO2482" s="18">
        <f t="shared" si="6627"/>
        <v>694</v>
      </c>
      <c r="BP2482" s="18">
        <f t="shared" si="6628"/>
        <v>574.29999999999995</v>
      </c>
      <c r="BQ2482" s="18">
        <f t="shared" si="6629"/>
        <v>573.70000000000005</v>
      </c>
      <c r="BR2482" s="18"/>
      <c r="BS2482" s="18"/>
      <c r="BT2482" s="18"/>
      <c r="BU2482" s="18">
        <f t="shared" si="6624"/>
        <v>694</v>
      </c>
      <c r="BV2482" s="18">
        <f t="shared" si="6625"/>
        <v>574.29999999999995</v>
      </c>
      <c r="BW2482" s="18">
        <f t="shared" si="6626"/>
        <v>573.70000000000005</v>
      </c>
      <c r="BX2482" s="18"/>
      <c r="BY2482" s="18"/>
      <c r="BZ2482" s="18"/>
      <c r="CA2482" s="18">
        <f t="shared" si="6567"/>
        <v>694</v>
      </c>
      <c r="CB2482" s="18">
        <f t="shared" si="6568"/>
        <v>574.29999999999995</v>
      </c>
      <c r="CC2482" s="18">
        <f t="shared" si="6569"/>
        <v>573.70000000000005</v>
      </c>
      <c r="CD2482" s="18"/>
      <c r="CE2482" s="27"/>
      <c r="CF2482" s="33"/>
    </row>
    <row r="2483" spans="1:119" s="9" customFormat="1" ht="46.8" x14ac:dyDescent="0.3">
      <c r="A2483" s="8" t="s">
        <v>1378</v>
      </c>
      <c r="B2483" s="13"/>
      <c r="C2483" s="8"/>
      <c r="D2483" s="8"/>
      <c r="E2483" s="38" t="s">
        <v>1379</v>
      </c>
      <c r="F2483" s="12">
        <f>F2484+F2615</f>
        <v>6706942.6000000006</v>
      </c>
      <c r="G2483" s="12">
        <f t="shared" ref="G2483:CD2483" si="6665">G2484+G2615</f>
        <v>5442028.8999999994</v>
      </c>
      <c r="H2483" s="12">
        <f t="shared" si="6665"/>
        <v>4477264</v>
      </c>
      <c r="I2483" s="12">
        <f t="shared" ref="I2483:K2483" si="6666">I2484+I2615</f>
        <v>-312213.81500000006</v>
      </c>
      <c r="J2483" s="12">
        <f t="shared" si="6666"/>
        <v>-406541.9</v>
      </c>
      <c r="K2483" s="12">
        <f t="shared" si="6666"/>
        <v>-377151.9</v>
      </c>
      <c r="L2483" s="12">
        <f t="shared" si="6558"/>
        <v>6394728.7850000001</v>
      </c>
      <c r="M2483" s="12">
        <f t="shared" si="6559"/>
        <v>5035486.9999999991</v>
      </c>
      <c r="N2483" s="12">
        <f t="shared" si="6560"/>
        <v>4100112.1</v>
      </c>
      <c r="O2483" s="12">
        <f t="shared" ref="O2483:S2483" si="6667">O2484+O2615</f>
        <v>462284.375</v>
      </c>
      <c r="P2483" s="12">
        <f t="shared" si="6667"/>
        <v>-32677.599999999999</v>
      </c>
      <c r="Q2483" s="12">
        <f t="shared" si="6667"/>
        <v>-120000</v>
      </c>
      <c r="R2483" s="12">
        <f t="shared" si="6667"/>
        <v>0</v>
      </c>
      <c r="S2483" s="12">
        <f t="shared" si="6667"/>
        <v>0</v>
      </c>
      <c r="T2483" s="12">
        <f t="shared" si="6635"/>
        <v>6857013.1600000001</v>
      </c>
      <c r="U2483" s="12">
        <f t="shared" si="6636"/>
        <v>5002809.3999999994</v>
      </c>
      <c r="V2483" s="12">
        <f t="shared" si="6637"/>
        <v>3980112.1</v>
      </c>
      <c r="W2483" s="12">
        <f t="shared" ref="W2483:AB2483" si="6668">W2484+W2615</f>
        <v>0</v>
      </c>
      <c r="X2483" s="12">
        <f t="shared" si="6668"/>
        <v>0</v>
      </c>
      <c r="Y2483" s="12">
        <f t="shared" si="6668"/>
        <v>0</v>
      </c>
      <c r="Z2483" s="12">
        <f t="shared" si="6668"/>
        <v>0</v>
      </c>
      <c r="AA2483" s="12">
        <f t="shared" si="6668"/>
        <v>0</v>
      </c>
      <c r="AB2483" s="12">
        <f t="shared" si="6668"/>
        <v>0</v>
      </c>
      <c r="AC2483" s="12">
        <f t="shared" si="6621"/>
        <v>6857013.1600000001</v>
      </c>
      <c r="AD2483" s="12">
        <f t="shared" si="6622"/>
        <v>5002809.3999999994</v>
      </c>
      <c r="AE2483" s="12">
        <f t="shared" si="6623"/>
        <v>3980112.1</v>
      </c>
      <c r="AF2483" s="12">
        <f t="shared" ref="AF2483:AH2483" si="6669">AF2484+AF2615</f>
        <v>-564431.83900000004</v>
      </c>
      <c r="AG2483" s="12">
        <f t="shared" si="6669"/>
        <v>582888.77899999998</v>
      </c>
      <c r="AH2483" s="12">
        <f t="shared" si="6669"/>
        <v>0</v>
      </c>
      <c r="AI2483" s="12">
        <f t="shared" si="6661"/>
        <v>6292581.3210000005</v>
      </c>
      <c r="AJ2483" s="12">
        <f t="shared" si="6662"/>
        <v>5585698.1789999995</v>
      </c>
      <c r="AK2483" s="12">
        <f t="shared" si="6663"/>
        <v>3980112.1</v>
      </c>
      <c r="AL2483" s="12">
        <f t="shared" ref="AL2483" si="6670">AL2484+AL2615</f>
        <v>0</v>
      </c>
      <c r="AM2483" s="12">
        <f t="shared" si="6664"/>
        <v>6292581.3210000005</v>
      </c>
      <c r="AN2483" s="12">
        <f t="shared" ref="AN2483:AP2483" si="6671">AN2484+AN2615</f>
        <v>-41398.400000000001</v>
      </c>
      <c r="AO2483" s="12">
        <f t="shared" si="6671"/>
        <v>45559.853000000003</v>
      </c>
      <c r="AP2483" s="12">
        <f t="shared" si="6671"/>
        <v>0</v>
      </c>
      <c r="AQ2483" s="12">
        <f t="shared" si="6561"/>
        <v>6251182.9210000001</v>
      </c>
      <c r="AR2483" s="12">
        <f t="shared" si="6562"/>
        <v>5631258.0319999997</v>
      </c>
      <c r="AS2483" s="12">
        <f t="shared" si="6563"/>
        <v>3980112.1</v>
      </c>
      <c r="AT2483" s="12">
        <f t="shared" ref="AT2483:AV2483" si="6672">AT2484+AT2615</f>
        <v>0</v>
      </c>
      <c r="AU2483" s="12">
        <f t="shared" si="6672"/>
        <v>0</v>
      </c>
      <c r="AV2483" s="12">
        <f t="shared" si="6672"/>
        <v>0</v>
      </c>
      <c r="AW2483" s="12">
        <f t="shared" si="6564"/>
        <v>6251182.9210000001</v>
      </c>
      <c r="AX2483" s="12">
        <f t="shared" si="6565"/>
        <v>5631258.0319999997</v>
      </c>
      <c r="AY2483" s="12">
        <f t="shared" si="6566"/>
        <v>3980112.1</v>
      </c>
      <c r="AZ2483" s="12">
        <f t="shared" ref="AZ2483:BB2483" si="6673">AZ2484+AZ2615</f>
        <v>15</v>
      </c>
      <c r="BA2483" s="12">
        <f t="shared" si="6673"/>
        <v>48820.498999999996</v>
      </c>
      <c r="BB2483" s="12">
        <f t="shared" si="6673"/>
        <v>30079.5</v>
      </c>
      <c r="BC2483" s="12">
        <f t="shared" si="6532"/>
        <v>6251197.9210000001</v>
      </c>
      <c r="BD2483" s="12">
        <f t="shared" si="6533"/>
        <v>5680078.5309999995</v>
      </c>
      <c r="BE2483" s="12">
        <f t="shared" si="6534"/>
        <v>4010191.6</v>
      </c>
      <c r="BF2483" s="12">
        <f t="shared" ref="BF2483:BH2483" si="6674">BF2484+BF2615</f>
        <v>0</v>
      </c>
      <c r="BG2483" s="12">
        <f t="shared" si="6674"/>
        <v>0</v>
      </c>
      <c r="BH2483" s="12">
        <f t="shared" si="6674"/>
        <v>0</v>
      </c>
      <c r="BI2483" s="18">
        <f t="shared" si="6529"/>
        <v>6251197.9210000001</v>
      </c>
      <c r="BJ2483" s="18">
        <f t="shared" si="6530"/>
        <v>5680078.5309999995</v>
      </c>
      <c r="BK2483" s="18">
        <f t="shared" si="6531"/>
        <v>4010191.6</v>
      </c>
      <c r="BL2483" s="12">
        <f t="shared" ref="BL2483:BN2483" si="6675">BL2484+BL2615</f>
        <v>-689490.88899999997</v>
      </c>
      <c r="BM2483" s="12">
        <f t="shared" si="6675"/>
        <v>-1590385.875</v>
      </c>
      <c r="BN2483" s="12">
        <f t="shared" si="6675"/>
        <v>-2402309.2000000002</v>
      </c>
      <c r="BO2483" s="12">
        <f t="shared" si="6627"/>
        <v>5561707.0319999997</v>
      </c>
      <c r="BP2483" s="12">
        <f t="shared" si="6628"/>
        <v>4089692.6559999995</v>
      </c>
      <c r="BQ2483" s="12">
        <f t="shared" si="6629"/>
        <v>1607882.4</v>
      </c>
      <c r="BR2483" s="12">
        <f t="shared" ref="BR2483:BT2483" si="6676">BR2484+BR2615</f>
        <v>0</v>
      </c>
      <c r="BS2483" s="12">
        <f t="shared" si="6676"/>
        <v>0</v>
      </c>
      <c r="BT2483" s="12">
        <f t="shared" si="6676"/>
        <v>0</v>
      </c>
      <c r="BU2483" s="12">
        <f t="shared" si="6624"/>
        <v>5561707.0319999997</v>
      </c>
      <c r="BV2483" s="12">
        <f t="shared" si="6625"/>
        <v>4089692.6559999995</v>
      </c>
      <c r="BW2483" s="12">
        <f t="shared" si="6626"/>
        <v>1607882.4</v>
      </c>
      <c r="BX2483" s="12">
        <f t="shared" ref="BX2483:BZ2483" si="6677">BX2484+BX2615</f>
        <v>-5376.0529999999999</v>
      </c>
      <c r="BY2483" s="12">
        <f t="shared" si="6677"/>
        <v>0</v>
      </c>
      <c r="BZ2483" s="12">
        <f t="shared" si="6677"/>
        <v>0</v>
      </c>
      <c r="CA2483" s="12">
        <f t="shared" si="6567"/>
        <v>5556330.9789999994</v>
      </c>
      <c r="CB2483" s="12">
        <f t="shared" si="6568"/>
        <v>4089692.6559999995</v>
      </c>
      <c r="CC2483" s="12">
        <f t="shared" si="6569"/>
        <v>1607882.4</v>
      </c>
      <c r="CD2483" s="12">
        <f t="shared" si="6665"/>
        <v>0</v>
      </c>
      <c r="CE2483" s="25"/>
      <c r="CF2483" s="33"/>
      <c r="CG2483" s="36"/>
      <c r="CH2483" s="36"/>
      <c r="CI2483" s="36"/>
      <c r="CJ2483" s="36"/>
      <c r="CK2483" s="36"/>
      <c r="CL2483" s="36"/>
      <c r="CM2483" s="36"/>
      <c r="CN2483" s="36"/>
      <c r="CO2483" s="36"/>
      <c r="CP2483" s="36"/>
      <c r="CQ2483" s="36"/>
      <c r="CR2483" s="36"/>
      <c r="CS2483" s="36"/>
      <c r="CT2483" s="36"/>
      <c r="CU2483" s="36"/>
      <c r="CV2483" s="36"/>
      <c r="CW2483" s="36"/>
      <c r="CX2483" s="36"/>
      <c r="CY2483" s="36"/>
      <c r="CZ2483" s="36"/>
      <c r="DA2483" s="36"/>
      <c r="DB2483" s="36"/>
      <c r="DC2483" s="36"/>
      <c r="DD2483" s="36"/>
      <c r="DE2483" s="36"/>
      <c r="DF2483" s="36"/>
      <c r="DG2483" s="36"/>
      <c r="DH2483" s="36"/>
      <c r="DI2483" s="36"/>
      <c r="DJ2483" s="36"/>
      <c r="DK2483" s="36"/>
      <c r="DL2483" s="36"/>
      <c r="DM2483" s="36"/>
      <c r="DN2483" s="36"/>
      <c r="DO2483" s="36"/>
    </row>
    <row r="2484" spans="1:119" s="11" customFormat="1" ht="46.8" x14ac:dyDescent="0.3">
      <c r="A2484" s="10" t="s">
        <v>1380</v>
      </c>
      <c r="B2484" s="16"/>
      <c r="C2484" s="10"/>
      <c r="D2484" s="10"/>
      <c r="E2484" s="15" t="s">
        <v>1381</v>
      </c>
      <c r="F2484" s="17">
        <f>F2485+F2580+F2596+F2606</f>
        <v>5304407.1000000006</v>
      </c>
      <c r="G2484" s="17">
        <f t="shared" ref="G2484:H2484" si="6678">G2485+G2580+G2596+G2606</f>
        <v>3820695.0999999996</v>
      </c>
      <c r="H2484" s="17">
        <f t="shared" si="6678"/>
        <v>3771293.7</v>
      </c>
      <c r="I2484" s="17">
        <f t="shared" ref="I2484:K2484" si="6679">I2485+I2580+I2596+I2606</f>
        <v>53782.622999999992</v>
      </c>
      <c r="J2484" s="17">
        <f t="shared" si="6679"/>
        <v>0</v>
      </c>
      <c r="K2484" s="17">
        <f t="shared" si="6679"/>
        <v>0</v>
      </c>
      <c r="L2484" s="17">
        <f t="shared" si="6558"/>
        <v>5358189.7230000002</v>
      </c>
      <c r="M2484" s="17">
        <f t="shared" si="6559"/>
        <v>3820695.0999999996</v>
      </c>
      <c r="N2484" s="17">
        <f t="shared" si="6560"/>
        <v>3771293.7</v>
      </c>
      <c r="O2484" s="17">
        <f t="shared" ref="O2484:S2484" si="6680">O2485+O2580+O2596+O2606</f>
        <v>304719.45299999998</v>
      </c>
      <c r="P2484" s="17">
        <f t="shared" si="6680"/>
        <v>-32677.599999999999</v>
      </c>
      <c r="Q2484" s="17">
        <f t="shared" si="6680"/>
        <v>-120000</v>
      </c>
      <c r="R2484" s="17">
        <f t="shared" si="6680"/>
        <v>0</v>
      </c>
      <c r="S2484" s="17">
        <f t="shared" si="6680"/>
        <v>0</v>
      </c>
      <c r="T2484" s="17">
        <f t="shared" si="6635"/>
        <v>5662909.176</v>
      </c>
      <c r="U2484" s="17">
        <f t="shared" si="6636"/>
        <v>3788017.4999999995</v>
      </c>
      <c r="V2484" s="17">
        <f t="shared" si="6637"/>
        <v>3651293.7</v>
      </c>
      <c r="W2484" s="17">
        <f t="shared" ref="W2484:AB2484" si="6681">W2485+W2580+W2596+W2606</f>
        <v>0</v>
      </c>
      <c r="X2484" s="17">
        <f t="shared" si="6681"/>
        <v>0</v>
      </c>
      <c r="Y2484" s="17">
        <f t="shared" si="6681"/>
        <v>0</v>
      </c>
      <c r="Z2484" s="17">
        <f t="shared" si="6681"/>
        <v>0</v>
      </c>
      <c r="AA2484" s="17">
        <f t="shared" si="6681"/>
        <v>0</v>
      </c>
      <c r="AB2484" s="17">
        <f t="shared" si="6681"/>
        <v>0</v>
      </c>
      <c r="AC2484" s="17">
        <f t="shared" si="6621"/>
        <v>5662909.176</v>
      </c>
      <c r="AD2484" s="17">
        <f t="shared" si="6622"/>
        <v>3788017.4999999995</v>
      </c>
      <c r="AE2484" s="17">
        <f t="shared" si="6623"/>
        <v>3651293.7</v>
      </c>
      <c r="AF2484" s="17">
        <f t="shared" ref="AF2484:AH2484" si="6682">AF2485+AF2580+AF2596+AF2606</f>
        <v>-454356.76</v>
      </c>
      <c r="AG2484" s="17">
        <f t="shared" si="6682"/>
        <v>486128.06</v>
      </c>
      <c r="AH2484" s="17">
        <f t="shared" si="6682"/>
        <v>0</v>
      </c>
      <c r="AI2484" s="17">
        <f t="shared" si="6661"/>
        <v>5208552.4160000002</v>
      </c>
      <c r="AJ2484" s="17">
        <f t="shared" si="6662"/>
        <v>4274145.5599999996</v>
      </c>
      <c r="AK2484" s="17">
        <f t="shared" si="6663"/>
        <v>3651293.7</v>
      </c>
      <c r="AL2484" s="17">
        <f t="shared" ref="AL2484" si="6683">AL2485+AL2580+AL2596+AL2606</f>
        <v>0</v>
      </c>
      <c r="AM2484" s="17">
        <f t="shared" si="6664"/>
        <v>5208552.4160000002</v>
      </c>
      <c r="AN2484" s="17">
        <f>AN2485+AN2580+AN2596+AN2606+AN2601</f>
        <v>-21398.400000000001</v>
      </c>
      <c r="AO2484" s="17">
        <f t="shared" ref="AO2484:CD2484" si="6684">AO2485+AO2580+AO2596+AO2606+AO2601</f>
        <v>25559.853000000003</v>
      </c>
      <c r="AP2484" s="17">
        <f t="shared" si="6684"/>
        <v>0</v>
      </c>
      <c r="AQ2484" s="17">
        <f t="shared" si="6561"/>
        <v>5187154.0159999998</v>
      </c>
      <c r="AR2484" s="17">
        <f t="shared" si="6562"/>
        <v>4299705.4129999997</v>
      </c>
      <c r="AS2484" s="17">
        <f t="shared" si="6563"/>
        <v>3651293.7</v>
      </c>
      <c r="AT2484" s="17">
        <f t="shared" ref="AT2484:AV2484" si="6685">AT2485+AT2580+AT2596+AT2606+AT2601</f>
        <v>0</v>
      </c>
      <c r="AU2484" s="17">
        <f t="shared" si="6685"/>
        <v>0</v>
      </c>
      <c r="AV2484" s="17">
        <f t="shared" si="6685"/>
        <v>0</v>
      </c>
      <c r="AW2484" s="17">
        <f t="shared" si="6564"/>
        <v>5187154.0159999998</v>
      </c>
      <c r="AX2484" s="17">
        <f t="shared" si="6565"/>
        <v>4299705.4129999997</v>
      </c>
      <c r="AY2484" s="17">
        <f t="shared" si="6566"/>
        <v>3651293.7</v>
      </c>
      <c r="AZ2484" s="17">
        <f t="shared" ref="AZ2484:BB2484" si="6686">AZ2485+AZ2580+AZ2596+AZ2606+AZ2601</f>
        <v>0</v>
      </c>
      <c r="BA2484" s="17">
        <f t="shared" si="6686"/>
        <v>48820.498999999996</v>
      </c>
      <c r="BB2484" s="17">
        <f t="shared" si="6686"/>
        <v>30079.5</v>
      </c>
      <c r="BC2484" s="17">
        <f t="shared" si="6532"/>
        <v>5187154.0159999998</v>
      </c>
      <c r="BD2484" s="17">
        <f t="shared" si="6533"/>
        <v>4348525.9119999995</v>
      </c>
      <c r="BE2484" s="17">
        <f t="shared" si="6534"/>
        <v>3681373.2</v>
      </c>
      <c r="BF2484" s="17">
        <f t="shared" ref="BF2484:BH2484" si="6687">BF2485+BF2580+BF2596+BF2606+BF2601</f>
        <v>0</v>
      </c>
      <c r="BG2484" s="17">
        <f t="shared" si="6687"/>
        <v>0</v>
      </c>
      <c r="BH2484" s="17">
        <f t="shared" si="6687"/>
        <v>0</v>
      </c>
      <c r="BI2484" s="18">
        <f t="shared" si="6529"/>
        <v>5187154.0159999998</v>
      </c>
      <c r="BJ2484" s="18">
        <f t="shared" si="6530"/>
        <v>4348525.9119999995</v>
      </c>
      <c r="BK2484" s="18">
        <f t="shared" si="6531"/>
        <v>3681373.2</v>
      </c>
      <c r="BL2484" s="17">
        <f t="shared" ref="BL2484:BN2484" si="6688">BL2485+BL2580+BL2596+BL2606+BL2601</f>
        <v>-816072.46399999992</v>
      </c>
      <c r="BM2484" s="17">
        <f t="shared" si="6688"/>
        <v>-1475299.3</v>
      </c>
      <c r="BN2484" s="17">
        <f t="shared" si="6688"/>
        <v>-2402309.2000000002</v>
      </c>
      <c r="BO2484" s="17">
        <f t="shared" si="6627"/>
        <v>4371081.5520000001</v>
      </c>
      <c r="BP2484" s="17">
        <f t="shared" si="6628"/>
        <v>2873226.6119999997</v>
      </c>
      <c r="BQ2484" s="17">
        <f t="shared" si="6629"/>
        <v>1279064</v>
      </c>
      <c r="BR2484" s="17">
        <f t="shared" ref="BR2484:BT2484" si="6689">BR2485+BR2580+BR2596+BR2606+BR2601</f>
        <v>0</v>
      </c>
      <c r="BS2484" s="17">
        <f t="shared" si="6689"/>
        <v>0</v>
      </c>
      <c r="BT2484" s="17">
        <f t="shared" si="6689"/>
        <v>0</v>
      </c>
      <c r="BU2484" s="17">
        <f t="shared" si="6624"/>
        <v>4371081.5520000001</v>
      </c>
      <c r="BV2484" s="17">
        <f t="shared" si="6625"/>
        <v>2873226.6119999997</v>
      </c>
      <c r="BW2484" s="17">
        <f t="shared" si="6626"/>
        <v>1279064</v>
      </c>
      <c r="BX2484" s="17">
        <f t="shared" ref="BX2484:BZ2484" si="6690">BX2485+BX2580+BX2596+BX2606+BX2601</f>
        <v>0</v>
      </c>
      <c r="BY2484" s="17">
        <f t="shared" si="6690"/>
        <v>0</v>
      </c>
      <c r="BZ2484" s="17">
        <f t="shared" si="6690"/>
        <v>0</v>
      </c>
      <c r="CA2484" s="17">
        <f t="shared" si="6567"/>
        <v>4371081.5520000001</v>
      </c>
      <c r="CB2484" s="17">
        <f t="shared" si="6568"/>
        <v>2873226.6119999997</v>
      </c>
      <c r="CC2484" s="17">
        <f t="shared" si="6569"/>
        <v>1279064</v>
      </c>
      <c r="CD2484" s="17">
        <f t="shared" si="6684"/>
        <v>0</v>
      </c>
      <c r="CE2484" s="26"/>
      <c r="CF2484" s="33"/>
      <c r="CG2484" s="37"/>
      <c r="CH2484" s="37"/>
      <c r="CI2484" s="37"/>
      <c r="CJ2484" s="37"/>
      <c r="CK2484" s="37"/>
      <c r="CL2484" s="37"/>
      <c r="CM2484" s="37"/>
      <c r="CN2484" s="37"/>
      <c r="CO2484" s="37"/>
      <c r="CP2484" s="37"/>
      <c r="CQ2484" s="37"/>
      <c r="CR2484" s="37"/>
      <c r="CS2484" s="37"/>
      <c r="CT2484" s="37"/>
      <c r="CU2484" s="37"/>
      <c r="CV2484" s="37"/>
      <c r="CW2484" s="37"/>
      <c r="CX2484" s="37"/>
      <c r="CY2484" s="37"/>
      <c r="CZ2484" s="37"/>
      <c r="DA2484" s="37"/>
      <c r="DB2484" s="37"/>
      <c r="DC2484" s="37"/>
      <c r="DD2484" s="37"/>
      <c r="DE2484" s="37"/>
      <c r="DF2484" s="37"/>
      <c r="DG2484" s="37"/>
      <c r="DH2484" s="37"/>
      <c r="DI2484" s="37"/>
      <c r="DJ2484" s="37"/>
      <c r="DK2484" s="37"/>
      <c r="DL2484" s="37"/>
      <c r="DM2484" s="37"/>
      <c r="DN2484" s="37"/>
      <c r="DO2484" s="37"/>
    </row>
    <row r="2485" spans="1:119" ht="46.8" x14ac:dyDescent="0.3">
      <c r="A2485" s="19" t="s">
        <v>1382</v>
      </c>
      <c r="B2485" s="19"/>
      <c r="C2485" s="19"/>
      <c r="D2485" s="19"/>
      <c r="E2485" s="14" t="s">
        <v>1050</v>
      </c>
      <c r="F2485" s="18">
        <f>F2486+F2494+F2502+F2514+F2518+F2522+F2526+F2530+F2534+F2538+F2545+F2549+F2553+F2561+F2565+F2569</f>
        <v>4926618.5</v>
      </c>
      <c r="G2485" s="18">
        <f t="shared" ref="G2485:H2485" si="6691">G2486+G2494+G2502+G2514+G2518+G2522+G2526+G2530+G2534+G2538+G2545+G2549+G2553+G2561+G2565+G2569</f>
        <v>3643856.3</v>
      </c>
      <c r="H2485" s="18">
        <f t="shared" si="6691"/>
        <v>3590793.7</v>
      </c>
      <c r="I2485" s="18">
        <f>I2486+I2494+I2502+I2514+I2518+I2522+I2526+I2530+I2534+I2538+I2545+I2549+I2553+I2561+I2565+I2569+I2498</f>
        <v>12363.3</v>
      </c>
      <c r="J2485" s="18">
        <f>J2486+J2494+J2502+J2514+J2518+J2522+J2526+J2530+J2534+J2538+J2545+J2549+J2553+J2561+J2565+J2569+J2498</f>
        <v>0</v>
      </c>
      <c r="K2485" s="18">
        <f>K2486+K2494+K2502+K2514+K2518+K2522+K2526+K2530+K2534+K2538+K2545+K2549+K2553+K2561+K2565+K2569+K2498</f>
        <v>0</v>
      </c>
      <c r="L2485" s="18">
        <f t="shared" si="6558"/>
        <v>4938981.8</v>
      </c>
      <c r="M2485" s="18">
        <f t="shared" si="6559"/>
        <v>3643856.3</v>
      </c>
      <c r="N2485" s="18">
        <f t="shared" si="6560"/>
        <v>3590793.7</v>
      </c>
      <c r="O2485" s="18">
        <f>O2486+O2494+O2502+O2514+O2518+O2522+O2526+O2530+O2534+O2538+O2545+O2549+O2553+O2561+O2565+O2569+O2498+O2490+O2510+O2557+O2573</f>
        <v>284356.26199999999</v>
      </c>
      <c r="P2485" s="18">
        <f t="shared" ref="P2485:Q2485" si="6692">P2486+P2494+P2502+P2514+P2518+P2522+P2526+P2530+P2534+P2538+P2545+P2549+P2553+P2561+P2565+P2569+P2498+P2490+P2510+P2557+P2573</f>
        <v>0</v>
      </c>
      <c r="Q2485" s="18">
        <f t="shared" si="6692"/>
        <v>0</v>
      </c>
      <c r="R2485" s="18">
        <f t="shared" ref="R2485:S2485" si="6693">R2486+R2494+R2502+R2514+R2518+R2522+R2526+R2530+R2534+R2538+R2545+R2549+R2553+R2561+R2565+R2569+R2498+R2490+R2510+R2557+R2573</f>
        <v>0</v>
      </c>
      <c r="S2485" s="18">
        <f t="shared" si="6693"/>
        <v>0</v>
      </c>
      <c r="T2485" s="18">
        <f t="shared" si="6635"/>
        <v>5223338.0619999999</v>
      </c>
      <c r="U2485" s="18">
        <f t="shared" si="6636"/>
        <v>3643856.3</v>
      </c>
      <c r="V2485" s="18">
        <f t="shared" si="6637"/>
        <v>3590793.7</v>
      </c>
      <c r="W2485" s="18">
        <f t="shared" ref="W2485:AB2485" si="6694">W2486+W2494+W2502+W2514+W2518+W2522+W2526+W2530+W2534+W2538+W2545+W2549+W2553+W2561+W2565+W2569+W2498+W2490+W2510+W2557+W2573</f>
        <v>0</v>
      </c>
      <c r="X2485" s="18">
        <f t="shared" si="6694"/>
        <v>0</v>
      </c>
      <c r="Y2485" s="18">
        <f t="shared" si="6694"/>
        <v>0</v>
      </c>
      <c r="Z2485" s="18">
        <f t="shared" si="6694"/>
        <v>0</v>
      </c>
      <c r="AA2485" s="18">
        <f t="shared" si="6694"/>
        <v>0</v>
      </c>
      <c r="AB2485" s="18">
        <f t="shared" si="6694"/>
        <v>0</v>
      </c>
      <c r="AC2485" s="18">
        <f t="shared" si="6621"/>
        <v>5223338.0619999999</v>
      </c>
      <c r="AD2485" s="18">
        <f t="shared" si="6622"/>
        <v>3643856.3</v>
      </c>
      <c r="AE2485" s="18">
        <f t="shared" si="6623"/>
        <v>3590793.7</v>
      </c>
      <c r="AF2485" s="18">
        <f t="shared" ref="AF2485:AH2485" si="6695">AF2486+AF2494+AF2502+AF2514+AF2518+AF2522+AF2526+AF2530+AF2534+AF2538+AF2545+AF2549+AF2553+AF2561+AF2565+AF2569+AF2498+AF2490+AF2510+AF2557+AF2573</f>
        <v>-437380.86</v>
      </c>
      <c r="AG2485" s="18">
        <f t="shared" si="6695"/>
        <v>469152.16</v>
      </c>
      <c r="AH2485" s="18">
        <f t="shared" si="6695"/>
        <v>0</v>
      </c>
      <c r="AI2485" s="18">
        <f t="shared" si="6661"/>
        <v>4785957.2019999996</v>
      </c>
      <c r="AJ2485" s="18">
        <f t="shared" si="6662"/>
        <v>4113008.46</v>
      </c>
      <c r="AK2485" s="18">
        <f t="shared" si="6663"/>
        <v>3590793.7</v>
      </c>
      <c r="AL2485" s="18">
        <f t="shared" ref="AL2485" si="6696">AL2486+AL2494+AL2502+AL2514+AL2518+AL2522+AL2526+AL2530+AL2534+AL2538+AL2545+AL2549+AL2553+AL2561+AL2565+AL2569+AL2498+AL2490+AL2510+AL2557+AL2573</f>
        <v>0</v>
      </c>
      <c r="AM2485" s="18">
        <f t="shared" si="6664"/>
        <v>4785957.2019999996</v>
      </c>
      <c r="AN2485" s="18">
        <f t="shared" ref="AN2485:AP2485" si="6697">AN2486+AN2494+AN2502+AN2514+AN2518+AN2522+AN2526+AN2530+AN2534+AN2538+AN2545+AN2549+AN2553+AN2561+AN2565+AN2569+AN2498+AN2490+AN2510+AN2557+AN2573</f>
        <v>-21398.400000000001</v>
      </c>
      <c r="AO2485" s="18">
        <f t="shared" si="6697"/>
        <v>21398.400000000001</v>
      </c>
      <c r="AP2485" s="18">
        <f t="shared" si="6697"/>
        <v>0</v>
      </c>
      <c r="AQ2485" s="18">
        <f t="shared" si="6561"/>
        <v>4764558.8019999992</v>
      </c>
      <c r="AR2485" s="18">
        <f t="shared" si="6562"/>
        <v>4134406.86</v>
      </c>
      <c r="AS2485" s="18">
        <f t="shared" si="6563"/>
        <v>3590793.7</v>
      </c>
      <c r="AT2485" s="18">
        <f t="shared" ref="AT2485:AV2485" si="6698">AT2486+AT2494+AT2502+AT2514+AT2518+AT2522+AT2526+AT2530+AT2534+AT2538+AT2545+AT2549+AT2553+AT2561+AT2565+AT2569+AT2498+AT2490+AT2510+AT2557+AT2573</f>
        <v>0</v>
      </c>
      <c r="AU2485" s="18">
        <f t="shared" si="6698"/>
        <v>0</v>
      </c>
      <c r="AV2485" s="18">
        <f t="shared" si="6698"/>
        <v>0</v>
      </c>
      <c r="AW2485" s="18">
        <f t="shared" si="6564"/>
        <v>4764558.8019999992</v>
      </c>
      <c r="AX2485" s="18">
        <f t="shared" si="6565"/>
        <v>4134406.86</v>
      </c>
      <c r="AY2485" s="18">
        <f t="shared" si="6566"/>
        <v>3590793.7</v>
      </c>
      <c r="AZ2485" s="18">
        <f>AZ2486+AZ2494+AZ2502+AZ2514+AZ2518+AZ2522+AZ2526+AZ2530+AZ2534+AZ2538+AZ2545+AZ2549+AZ2553+AZ2561+AZ2565+AZ2569+AZ2498+AZ2490+AZ2510+AZ2557+AZ2573+AZ2506</f>
        <v>0</v>
      </c>
      <c r="BA2485" s="18">
        <f t="shared" ref="BA2485:CD2485" si="6699">BA2486+BA2494+BA2502+BA2514+BA2518+BA2522+BA2526+BA2530+BA2534+BA2538+BA2545+BA2549+BA2553+BA2561+BA2565+BA2569+BA2498+BA2490+BA2510+BA2557+BA2573+BA2506</f>
        <v>5820.4989999999998</v>
      </c>
      <c r="BB2485" s="18">
        <f t="shared" si="6699"/>
        <v>0</v>
      </c>
      <c r="BC2485" s="18">
        <f t="shared" si="6532"/>
        <v>4764558.8019999992</v>
      </c>
      <c r="BD2485" s="18">
        <f t="shared" si="6533"/>
        <v>4140227.3589999997</v>
      </c>
      <c r="BE2485" s="18">
        <f t="shared" si="6534"/>
        <v>3590793.7</v>
      </c>
      <c r="BF2485" s="18">
        <f t="shared" ref="BF2485:BH2485" si="6700">BF2486+BF2494+BF2502+BF2514+BF2518+BF2522+BF2526+BF2530+BF2534+BF2538+BF2545+BF2549+BF2553+BF2561+BF2565+BF2569+BF2498+BF2490+BF2510+BF2557+BF2573+BF2506</f>
        <v>0</v>
      </c>
      <c r="BG2485" s="18">
        <f t="shared" si="6700"/>
        <v>0</v>
      </c>
      <c r="BH2485" s="18">
        <f t="shared" si="6700"/>
        <v>0</v>
      </c>
      <c r="BI2485" s="18">
        <f t="shared" si="6529"/>
        <v>4764558.8019999992</v>
      </c>
      <c r="BJ2485" s="18">
        <f t="shared" si="6530"/>
        <v>4140227.3589999997</v>
      </c>
      <c r="BK2485" s="18">
        <f t="shared" si="6531"/>
        <v>3590793.7</v>
      </c>
      <c r="BL2485" s="18">
        <f t="shared" ref="BL2485:BN2485" si="6701">BL2486+BL2494+BL2502+BL2514+BL2518+BL2522+BL2526+BL2530+BL2534+BL2538+BL2545+BL2549+BL2553+BL2561+BL2565+BL2569+BL2498+BL2490+BL2510+BL2557+BL2573+BL2506</f>
        <v>-816072.46399999992</v>
      </c>
      <c r="BM2485" s="18">
        <f t="shared" si="6701"/>
        <v>-1475299.3</v>
      </c>
      <c r="BN2485" s="18">
        <f t="shared" si="6701"/>
        <v>-2402309.2000000002</v>
      </c>
      <c r="BO2485" s="18">
        <f t="shared" si="6627"/>
        <v>3948486.3379999995</v>
      </c>
      <c r="BP2485" s="18">
        <f t="shared" si="6628"/>
        <v>2664928.0589999994</v>
      </c>
      <c r="BQ2485" s="18">
        <f t="shared" si="6629"/>
        <v>1188484.5</v>
      </c>
      <c r="BR2485" s="18">
        <f t="shared" ref="BR2485:BT2485" si="6702">BR2486+BR2494+BR2502+BR2514+BR2518+BR2522+BR2526+BR2530+BR2534+BR2538+BR2545+BR2549+BR2553+BR2561+BR2565+BR2569+BR2498+BR2490+BR2510+BR2557+BR2573+BR2506</f>
        <v>0</v>
      </c>
      <c r="BS2485" s="18">
        <f t="shared" si="6702"/>
        <v>0</v>
      </c>
      <c r="BT2485" s="18">
        <f t="shared" si="6702"/>
        <v>0</v>
      </c>
      <c r="BU2485" s="18">
        <f t="shared" si="6624"/>
        <v>3948486.3379999995</v>
      </c>
      <c r="BV2485" s="18">
        <f t="shared" si="6625"/>
        <v>2664928.0589999994</v>
      </c>
      <c r="BW2485" s="18">
        <f t="shared" si="6626"/>
        <v>1188484.5</v>
      </c>
      <c r="BX2485" s="18">
        <f t="shared" ref="BX2485:BZ2485" si="6703">BX2486+BX2494+BX2502+BX2514+BX2518+BX2522+BX2526+BX2530+BX2534+BX2538+BX2545+BX2549+BX2553+BX2561+BX2565+BX2569+BX2498+BX2490+BX2510+BX2557+BX2573+BX2506</f>
        <v>0</v>
      </c>
      <c r="BY2485" s="18">
        <f t="shared" si="6703"/>
        <v>0</v>
      </c>
      <c r="BZ2485" s="18">
        <f t="shared" si="6703"/>
        <v>0</v>
      </c>
      <c r="CA2485" s="18">
        <f t="shared" si="6567"/>
        <v>3948486.3379999995</v>
      </c>
      <c r="CB2485" s="18">
        <f t="shared" si="6568"/>
        <v>2664928.0589999994</v>
      </c>
      <c r="CC2485" s="18">
        <f t="shared" si="6569"/>
        <v>1188484.5</v>
      </c>
      <c r="CD2485" s="18">
        <f t="shared" si="6699"/>
        <v>0</v>
      </c>
      <c r="CE2485" s="27"/>
      <c r="CF2485" s="33"/>
    </row>
    <row r="2486" spans="1:119" ht="124.8" x14ac:dyDescent="0.3">
      <c r="A2486" s="19" t="s">
        <v>1383</v>
      </c>
      <c r="B2486" s="19"/>
      <c r="C2486" s="19"/>
      <c r="D2486" s="19"/>
      <c r="E2486" s="14" t="s">
        <v>1267</v>
      </c>
      <c r="F2486" s="18">
        <f>F2487</f>
        <v>2462496.4</v>
      </c>
      <c r="G2486" s="18">
        <f t="shared" ref="G2486:CD2488" si="6704">G2487</f>
        <v>700000</v>
      </c>
      <c r="H2486" s="18">
        <f t="shared" si="6704"/>
        <v>0</v>
      </c>
      <c r="I2486" s="18">
        <f t="shared" si="6704"/>
        <v>0</v>
      </c>
      <c r="J2486" s="18">
        <f t="shared" si="6704"/>
        <v>0</v>
      </c>
      <c r="K2486" s="18">
        <f t="shared" si="6704"/>
        <v>0</v>
      </c>
      <c r="L2486" s="18">
        <f t="shared" si="6558"/>
        <v>2462496.4</v>
      </c>
      <c r="M2486" s="18">
        <f t="shared" si="6559"/>
        <v>700000</v>
      </c>
      <c r="N2486" s="18">
        <f t="shared" si="6560"/>
        <v>0</v>
      </c>
      <c r="O2486" s="18">
        <f t="shared" si="6704"/>
        <v>0</v>
      </c>
      <c r="P2486" s="18">
        <f t="shared" si="6704"/>
        <v>0</v>
      </c>
      <c r="Q2486" s="18">
        <f t="shared" si="6704"/>
        <v>0</v>
      </c>
      <c r="R2486" s="18">
        <f t="shared" si="6704"/>
        <v>0</v>
      </c>
      <c r="S2486" s="18">
        <f t="shared" si="6704"/>
        <v>0</v>
      </c>
      <c r="T2486" s="18">
        <f t="shared" si="6635"/>
        <v>2462496.4</v>
      </c>
      <c r="U2486" s="18">
        <f t="shared" si="6636"/>
        <v>700000</v>
      </c>
      <c r="V2486" s="18">
        <f t="shared" si="6637"/>
        <v>0</v>
      </c>
      <c r="W2486" s="18">
        <f t="shared" si="6704"/>
        <v>0</v>
      </c>
      <c r="X2486" s="18">
        <f t="shared" si="6704"/>
        <v>0</v>
      </c>
      <c r="Y2486" s="18">
        <f t="shared" si="6704"/>
        <v>0</v>
      </c>
      <c r="Z2486" s="18">
        <f t="shared" si="6704"/>
        <v>0</v>
      </c>
      <c r="AA2486" s="18">
        <f t="shared" si="6704"/>
        <v>0</v>
      </c>
      <c r="AB2486" s="18">
        <f t="shared" si="6704"/>
        <v>0</v>
      </c>
      <c r="AC2486" s="18">
        <f t="shared" si="6621"/>
        <v>2462496.4</v>
      </c>
      <c r="AD2486" s="18">
        <f t="shared" si="6622"/>
        <v>700000</v>
      </c>
      <c r="AE2486" s="18">
        <f t="shared" si="6623"/>
        <v>0</v>
      </c>
      <c r="AF2486" s="18">
        <f t="shared" si="6704"/>
        <v>0</v>
      </c>
      <c r="AG2486" s="18">
        <f t="shared" si="6704"/>
        <v>0</v>
      </c>
      <c r="AH2486" s="18">
        <f t="shared" si="6704"/>
        <v>0</v>
      </c>
      <c r="AI2486" s="18">
        <f t="shared" si="6661"/>
        <v>2462496.4</v>
      </c>
      <c r="AJ2486" s="18">
        <f t="shared" si="6662"/>
        <v>700000</v>
      </c>
      <c r="AK2486" s="18">
        <f t="shared" si="6663"/>
        <v>0</v>
      </c>
      <c r="AL2486" s="18">
        <f t="shared" si="6704"/>
        <v>0</v>
      </c>
      <c r="AM2486" s="18">
        <f t="shared" si="6664"/>
        <v>2462496.4</v>
      </c>
      <c r="AN2486" s="18">
        <f t="shared" si="6704"/>
        <v>0</v>
      </c>
      <c r="AO2486" s="18">
        <f t="shared" si="6704"/>
        <v>0</v>
      </c>
      <c r="AP2486" s="18">
        <f t="shared" si="6704"/>
        <v>0</v>
      </c>
      <c r="AQ2486" s="18">
        <f t="shared" si="6561"/>
        <v>2462496.4</v>
      </c>
      <c r="AR2486" s="18">
        <f t="shared" si="6562"/>
        <v>700000</v>
      </c>
      <c r="AS2486" s="18">
        <f t="shared" si="6563"/>
        <v>0</v>
      </c>
      <c r="AT2486" s="18">
        <f t="shared" si="6704"/>
        <v>0</v>
      </c>
      <c r="AU2486" s="18">
        <f t="shared" si="6704"/>
        <v>0</v>
      </c>
      <c r="AV2486" s="18">
        <f t="shared" si="6704"/>
        <v>0</v>
      </c>
      <c r="AW2486" s="18">
        <f t="shared" si="6564"/>
        <v>2462496.4</v>
      </c>
      <c r="AX2486" s="18">
        <f t="shared" si="6565"/>
        <v>700000</v>
      </c>
      <c r="AY2486" s="18">
        <f t="shared" si="6566"/>
        <v>0</v>
      </c>
      <c r="AZ2486" s="18">
        <f t="shared" si="6704"/>
        <v>0</v>
      </c>
      <c r="BA2486" s="18">
        <f t="shared" si="6704"/>
        <v>0</v>
      </c>
      <c r="BB2486" s="18">
        <f t="shared" si="6704"/>
        <v>0</v>
      </c>
      <c r="BC2486" s="18">
        <f t="shared" si="6532"/>
        <v>2462496.4</v>
      </c>
      <c r="BD2486" s="18">
        <f t="shared" si="6533"/>
        <v>700000</v>
      </c>
      <c r="BE2486" s="18">
        <f t="shared" si="6534"/>
        <v>0</v>
      </c>
      <c r="BF2486" s="18">
        <f t="shared" si="6704"/>
        <v>0</v>
      </c>
      <c r="BG2486" s="18">
        <f t="shared" si="6704"/>
        <v>0</v>
      </c>
      <c r="BH2486" s="18">
        <f t="shared" si="6704"/>
        <v>0</v>
      </c>
      <c r="BI2486" s="18">
        <f t="shared" si="6529"/>
        <v>2462496.4</v>
      </c>
      <c r="BJ2486" s="18">
        <f t="shared" si="6530"/>
        <v>700000</v>
      </c>
      <c r="BK2486" s="18">
        <f t="shared" si="6531"/>
        <v>0</v>
      </c>
      <c r="BL2486" s="18">
        <f t="shared" si="6704"/>
        <v>0</v>
      </c>
      <c r="BM2486" s="18">
        <f t="shared" si="6704"/>
        <v>0</v>
      </c>
      <c r="BN2486" s="18">
        <f t="shared" si="6704"/>
        <v>0</v>
      </c>
      <c r="BO2486" s="18">
        <f t="shared" si="6627"/>
        <v>2462496.4</v>
      </c>
      <c r="BP2486" s="18">
        <f t="shared" si="6628"/>
        <v>700000</v>
      </c>
      <c r="BQ2486" s="18">
        <f t="shared" si="6629"/>
        <v>0</v>
      </c>
      <c r="BR2486" s="18">
        <f t="shared" si="6704"/>
        <v>0</v>
      </c>
      <c r="BS2486" s="18">
        <f t="shared" si="6704"/>
        <v>0</v>
      </c>
      <c r="BT2486" s="18">
        <f t="shared" si="6704"/>
        <v>0</v>
      </c>
      <c r="BU2486" s="18">
        <f t="shared" si="6624"/>
        <v>2462496.4</v>
      </c>
      <c r="BV2486" s="18">
        <f t="shared" si="6625"/>
        <v>700000</v>
      </c>
      <c r="BW2486" s="18">
        <f t="shared" si="6626"/>
        <v>0</v>
      </c>
      <c r="BX2486" s="18">
        <f t="shared" si="6704"/>
        <v>0</v>
      </c>
      <c r="BY2486" s="18">
        <f t="shared" si="6704"/>
        <v>0</v>
      </c>
      <c r="BZ2486" s="18">
        <f t="shared" si="6704"/>
        <v>0</v>
      </c>
      <c r="CA2486" s="18">
        <f t="shared" si="6567"/>
        <v>2462496.4</v>
      </c>
      <c r="CB2486" s="18">
        <f t="shared" si="6568"/>
        <v>700000</v>
      </c>
      <c r="CC2486" s="18">
        <f t="shared" si="6569"/>
        <v>0</v>
      </c>
      <c r="CD2486" s="18">
        <f t="shared" si="6704"/>
        <v>0</v>
      </c>
      <c r="CE2486" s="27"/>
      <c r="CF2486" s="33"/>
    </row>
    <row r="2487" spans="1:119" ht="46.8" x14ac:dyDescent="0.3">
      <c r="A2487" s="19" t="s">
        <v>1383</v>
      </c>
      <c r="B2487" s="39">
        <v>400</v>
      </c>
      <c r="C2487" s="41"/>
      <c r="D2487" s="41"/>
      <c r="E2487" s="14" t="s">
        <v>553</v>
      </c>
      <c r="F2487" s="18">
        <f>F2488</f>
        <v>2462496.4</v>
      </c>
      <c r="G2487" s="18">
        <f t="shared" si="6704"/>
        <v>700000</v>
      </c>
      <c r="H2487" s="18">
        <f t="shared" si="6704"/>
        <v>0</v>
      </c>
      <c r="I2487" s="18">
        <f t="shared" si="6704"/>
        <v>0</v>
      </c>
      <c r="J2487" s="18">
        <f t="shared" si="6704"/>
        <v>0</v>
      </c>
      <c r="K2487" s="18">
        <f t="shared" si="6704"/>
        <v>0</v>
      </c>
      <c r="L2487" s="18">
        <f t="shared" si="6558"/>
        <v>2462496.4</v>
      </c>
      <c r="M2487" s="18">
        <f t="shared" si="6559"/>
        <v>700000</v>
      </c>
      <c r="N2487" s="18">
        <f t="shared" si="6560"/>
        <v>0</v>
      </c>
      <c r="O2487" s="18">
        <f t="shared" si="6704"/>
        <v>0</v>
      </c>
      <c r="P2487" s="18">
        <f t="shared" si="6704"/>
        <v>0</v>
      </c>
      <c r="Q2487" s="18">
        <f t="shared" si="6704"/>
        <v>0</v>
      </c>
      <c r="R2487" s="18">
        <f t="shared" si="6704"/>
        <v>0</v>
      </c>
      <c r="S2487" s="18">
        <f t="shared" si="6704"/>
        <v>0</v>
      </c>
      <c r="T2487" s="18">
        <f t="shared" si="6635"/>
        <v>2462496.4</v>
      </c>
      <c r="U2487" s="18">
        <f t="shared" si="6636"/>
        <v>700000</v>
      </c>
      <c r="V2487" s="18">
        <f t="shared" si="6637"/>
        <v>0</v>
      </c>
      <c r="W2487" s="18">
        <f t="shared" si="6704"/>
        <v>0</v>
      </c>
      <c r="X2487" s="18">
        <f t="shared" si="6704"/>
        <v>0</v>
      </c>
      <c r="Y2487" s="18">
        <f t="shared" si="6704"/>
        <v>0</v>
      </c>
      <c r="Z2487" s="18">
        <f t="shared" si="6704"/>
        <v>0</v>
      </c>
      <c r="AA2487" s="18">
        <f t="shared" si="6704"/>
        <v>0</v>
      </c>
      <c r="AB2487" s="18">
        <f t="shared" si="6704"/>
        <v>0</v>
      </c>
      <c r="AC2487" s="18">
        <f t="shared" si="6621"/>
        <v>2462496.4</v>
      </c>
      <c r="AD2487" s="18">
        <f t="shared" si="6622"/>
        <v>700000</v>
      </c>
      <c r="AE2487" s="18">
        <f t="shared" si="6623"/>
        <v>0</v>
      </c>
      <c r="AF2487" s="18">
        <f t="shared" si="6704"/>
        <v>0</v>
      </c>
      <c r="AG2487" s="18">
        <f t="shared" si="6704"/>
        <v>0</v>
      </c>
      <c r="AH2487" s="18">
        <f t="shared" si="6704"/>
        <v>0</v>
      </c>
      <c r="AI2487" s="18">
        <f t="shared" si="6661"/>
        <v>2462496.4</v>
      </c>
      <c r="AJ2487" s="18">
        <f t="shared" si="6662"/>
        <v>700000</v>
      </c>
      <c r="AK2487" s="18">
        <f t="shared" si="6663"/>
        <v>0</v>
      </c>
      <c r="AL2487" s="18">
        <f t="shared" si="6704"/>
        <v>0</v>
      </c>
      <c r="AM2487" s="18">
        <f t="shared" si="6664"/>
        <v>2462496.4</v>
      </c>
      <c r="AN2487" s="18">
        <f t="shared" si="6704"/>
        <v>0</v>
      </c>
      <c r="AO2487" s="18">
        <f t="shared" si="6704"/>
        <v>0</v>
      </c>
      <c r="AP2487" s="18">
        <f t="shared" si="6704"/>
        <v>0</v>
      </c>
      <c r="AQ2487" s="18">
        <f t="shared" si="6561"/>
        <v>2462496.4</v>
      </c>
      <c r="AR2487" s="18">
        <f t="shared" si="6562"/>
        <v>700000</v>
      </c>
      <c r="AS2487" s="18">
        <f t="shared" si="6563"/>
        <v>0</v>
      </c>
      <c r="AT2487" s="18">
        <f t="shared" si="6704"/>
        <v>0</v>
      </c>
      <c r="AU2487" s="18">
        <f t="shared" si="6704"/>
        <v>0</v>
      </c>
      <c r="AV2487" s="18">
        <f t="shared" si="6704"/>
        <v>0</v>
      </c>
      <c r="AW2487" s="18">
        <f t="shared" si="6564"/>
        <v>2462496.4</v>
      </c>
      <c r="AX2487" s="18">
        <f t="shared" si="6565"/>
        <v>700000</v>
      </c>
      <c r="AY2487" s="18">
        <f t="shared" si="6566"/>
        <v>0</v>
      </c>
      <c r="AZ2487" s="18">
        <f t="shared" si="6704"/>
        <v>0</v>
      </c>
      <c r="BA2487" s="18">
        <f t="shared" si="6704"/>
        <v>0</v>
      </c>
      <c r="BB2487" s="18">
        <f t="shared" si="6704"/>
        <v>0</v>
      </c>
      <c r="BC2487" s="18">
        <f t="shared" si="6532"/>
        <v>2462496.4</v>
      </c>
      <c r="BD2487" s="18">
        <f t="shared" si="6533"/>
        <v>700000</v>
      </c>
      <c r="BE2487" s="18">
        <f t="shared" si="6534"/>
        <v>0</v>
      </c>
      <c r="BF2487" s="18">
        <f t="shared" si="6704"/>
        <v>0</v>
      </c>
      <c r="BG2487" s="18">
        <f t="shared" si="6704"/>
        <v>0</v>
      </c>
      <c r="BH2487" s="18">
        <f t="shared" si="6704"/>
        <v>0</v>
      </c>
      <c r="BI2487" s="18">
        <f t="shared" si="6529"/>
        <v>2462496.4</v>
      </c>
      <c r="BJ2487" s="18">
        <f t="shared" si="6530"/>
        <v>700000</v>
      </c>
      <c r="BK2487" s="18">
        <f t="shared" si="6531"/>
        <v>0</v>
      </c>
      <c r="BL2487" s="18">
        <f t="shared" si="6704"/>
        <v>0</v>
      </c>
      <c r="BM2487" s="18">
        <f t="shared" si="6704"/>
        <v>0</v>
      </c>
      <c r="BN2487" s="18">
        <f t="shared" si="6704"/>
        <v>0</v>
      </c>
      <c r="BO2487" s="18">
        <f t="shared" si="6627"/>
        <v>2462496.4</v>
      </c>
      <c r="BP2487" s="18">
        <f t="shared" si="6628"/>
        <v>700000</v>
      </c>
      <c r="BQ2487" s="18">
        <f t="shared" si="6629"/>
        <v>0</v>
      </c>
      <c r="BR2487" s="18">
        <f t="shared" si="6704"/>
        <v>0</v>
      </c>
      <c r="BS2487" s="18">
        <f t="shared" si="6704"/>
        <v>0</v>
      </c>
      <c r="BT2487" s="18">
        <f t="shared" si="6704"/>
        <v>0</v>
      </c>
      <c r="BU2487" s="18">
        <f t="shared" si="6624"/>
        <v>2462496.4</v>
      </c>
      <c r="BV2487" s="18">
        <f t="shared" si="6625"/>
        <v>700000</v>
      </c>
      <c r="BW2487" s="18">
        <f t="shared" si="6626"/>
        <v>0</v>
      </c>
      <c r="BX2487" s="18">
        <f t="shared" si="6704"/>
        <v>0</v>
      </c>
      <c r="BY2487" s="18">
        <f t="shared" si="6704"/>
        <v>0</v>
      </c>
      <c r="BZ2487" s="18">
        <f t="shared" si="6704"/>
        <v>0</v>
      </c>
      <c r="CA2487" s="18">
        <f t="shared" si="6567"/>
        <v>2462496.4</v>
      </c>
      <c r="CB2487" s="18">
        <f t="shared" si="6568"/>
        <v>700000</v>
      </c>
      <c r="CC2487" s="18">
        <f t="shared" si="6569"/>
        <v>0</v>
      </c>
      <c r="CD2487" s="18">
        <f t="shared" si="6704"/>
        <v>0</v>
      </c>
      <c r="CE2487" s="27"/>
      <c r="CF2487" s="33"/>
    </row>
    <row r="2488" spans="1:119" x14ac:dyDescent="0.3">
      <c r="A2488" s="19" t="s">
        <v>1383</v>
      </c>
      <c r="B2488" s="39">
        <v>410</v>
      </c>
      <c r="C2488" s="41"/>
      <c r="D2488" s="41"/>
      <c r="E2488" s="14" t="s">
        <v>566</v>
      </c>
      <c r="F2488" s="18">
        <f>F2489</f>
        <v>2462496.4</v>
      </c>
      <c r="G2488" s="18">
        <f t="shared" si="6704"/>
        <v>700000</v>
      </c>
      <c r="H2488" s="18">
        <f t="shared" si="6704"/>
        <v>0</v>
      </c>
      <c r="I2488" s="18">
        <f t="shared" si="6704"/>
        <v>0</v>
      </c>
      <c r="J2488" s="18">
        <f t="shared" si="6704"/>
        <v>0</v>
      </c>
      <c r="K2488" s="18">
        <f t="shared" si="6704"/>
        <v>0</v>
      </c>
      <c r="L2488" s="18">
        <f t="shared" si="6558"/>
        <v>2462496.4</v>
      </c>
      <c r="M2488" s="18">
        <f t="shared" si="6559"/>
        <v>700000</v>
      </c>
      <c r="N2488" s="18">
        <f t="shared" si="6560"/>
        <v>0</v>
      </c>
      <c r="O2488" s="18">
        <f t="shared" si="6704"/>
        <v>0</v>
      </c>
      <c r="P2488" s="18">
        <f t="shared" si="6704"/>
        <v>0</v>
      </c>
      <c r="Q2488" s="18">
        <f t="shared" si="6704"/>
        <v>0</v>
      </c>
      <c r="R2488" s="18">
        <f t="shared" si="6704"/>
        <v>0</v>
      </c>
      <c r="S2488" s="18">
        <f t="shared" si="6704"/>
        <v>0</v>
      </c>
      <c r="T2488" s="18">
        <f t="shared" si="6635"/>
        <v>2462496.4</v>
      </c>
      <c r="U2488" s="18">
        <f t="shared" si="6636"/>
        <v>700000</v>
      </c>
      <c r="V2488" s="18">
        <f t="shared" si="6637"/>
        <v>0</v>
      </c>
      <c r="W2488" s="18">
        <f t="shared" si="6704"/>
        <v>0</v>
      </c>
      <c r="X2488" s="18">
        <f t="shared" si="6704"/>
        <v>0</v>
      </c>
      <c r="Y2488" s="18">
        <f t="shared" si="6704"/>
        <v>0</v>
      </c>
      <c r="Z2488" s="18">
        <f t="shared" si="6704"/>
        <v>0</v>
      </c>
      <c r="AA2488" s="18">
        <f t="shared" si="6704"/>
        <v>0</v>
      </c>
      <c r="AB2488" s="18">
        <f t="shared" si="6704"/>
        <v>0</v>
      </c>
      <c r="AC2488" s="18">
        <f t="shared" si="6621"/>
        <v>2462496.4</v>
      </c>
      <c r="AD2488" s="18">
        <f t="shared" si="6622"/>
        <v>700000</v>
      </c>
      <c r="AE2488" s="18">
        <f t="shared" si="6623"/>
        <v>0</v>
      </c>
      <c r="AF2488" s="18">
        <f t="shared" si="6704"/>
        <v>0</v>
      </c>
      <c r="AG2488" s="18">
        <f t="shared" si="6704"/>
        <v>0</v>
      </c>
      <c r="AH2488" s="18">
        <f t="shared" si="6704"/>
        <v>0</v>
      </c>
      <c r="AI2488" s="18">
        <f t="shared" si="6661"/>
        <v>2462496.4</v>
      </c>
      <c r="AJ2488" s="18">
        <f t="shared" si="6662"/>
        <v>700000</v>
      </c>
      <c r="AK2488" s="18">
        <f t="shared" si="6663"/>
        <v>0</v>
      </c>
      <c r="AL2488" s="18">
        <f t="shared" si="6704"/>
        <v>0</v>
      </c>
      <c r="AM2488" s="18">
        <f t="shared" si="6664"/>
        <v>2462496.4</v>
      </c>
      <c r="AN2488" s="18">
        <f t="shared" si="6704"/>
        <v>0</v>
      </c>
      <c r="AO2488" s="18">
        <f t="shared" si="6704"/>
        <v>0</v>
      </c>
      <c r="AP2488" s="18">
        <f t="shared" si="6704"/>
        <v>0</v>
      </c>
      <c r="AQ2488" s="18">
        <f t="shared" si="6561"/>
        <v>2462496.4</v>
      </c>
      <c r="AR2488" s="18">
        <f t="shared" si="6562"/>
        <v>700000</v>
      </c>
      <c r="AS2488" s="18">
        <f t="shared" si="6563"/>
        <v>0</v>
      </c>
      <c r="AT2488" s="18">
        <f t="shared" si="6704"/>
        <v>0</v>
      </c>
      <c r="AU2488" s="18">
        <f t="shared" si="6704"/>
        <v>0</v>
      </c>
      <c r="AV2488" s="18">
        <f t="shared" si="6704"/>
        <v>0</v>
      </c>
      <c r="AW2488" s="18">
        <f t="shared" si="6564"/>
        <v>2462496.4</v>
      </c>
      <c r="AX2488" s="18">
        <f t="shared" si="6565"/>
        <v>700000</v>
      </c>
      <c r="AY2488" s="18">
        <f t="shared" si="6566"/>
        <v>0</v>
      </c>
      <c r="AZ2488" s="18">
        <f t="shared" si="6704"/>
        <v>0</v>
      </c>
      <c r="BA2488" s="18">
        <f t="shared" si="6704"/>
        <v>0</v>
      </c>
      <c r="BB2488" s="18">
        <f t="shared" si="6704"/>
        <v>0</v>
      </c>
      <c r="BC2488" s="18">
        <f t="shared" si="6532"/>
        <v>2462496.4</v>
      </c>
      <c r="BD2488" s="18">
        <f t="shared" si="6533"/>
        <v>700000</v>
      </c>
      <c r="BE2488" s="18">
        <f t="shared" si="6534"/>
        <v>0</v>
      </c>
      <c r="BF2488" s="18">
        <f t="shared" si="6704"/>
        <v>0</v>
      </c>
      <c r="BG2488" s="18">
        <f t="shared" si="6704"/>
        <v>0</v>
      </c>
      <c r="BH2488" s="18">
        <f t="shared" si="6704"/>
        <v>0</v>
      </c>
      <c r="BI2488" s="18">
        <f t="shared" si="6529"/>
        <v>2462496.4</v>
      </c>
      <c r="BJ2488" s="18">
        <f t="shared" si="6530"/>
        <v>700000</v>
      </c>
      <c r="BK2488" s="18">
        <f t="shared" si="6531"/>
        <v>0</v>
      </c>
      <c r="BL2488" s="18">
        <f t="shared" si="6704"/>
        <v>0</v>
      </c>
      <c r="BM2488" s="18">
        <f t="shared" si="6704"/>
        <v>0</v>
      </c>
      <c r="BN2488" s="18">
        <f t="shared" si="6704"/>
        <v>0</v>
      </c>
      <c r="BO2488" s="18">
        <f t="shared" si="6627"/>
        <v>2462496.4</v>
      </c>
      <c r="BP2488" s="18">
        <f t="shared" si="6628"/>
        <v>700000</v>
      </c>
      <c r="BQ2488" s="18">
        <f t="shared" si="6629"/>
        <v>0</v>
      </c>
      <c r="BR2488" s="18">
        <f t="shared" si="6704"/>
        <v>0</v>
      </c>
      <c r="BS2488" s="18">
        <f t="shared" si="6704"/>
        <v>0</v>
      </c>
      <c r="BT2488" s="18">
        <f t="shared" si="6704"/>
        <v>0</v>
      </c>
      <c r="BU2488" s="18">
        <f t="shared" si="6624"/>
        <v>2462496.4</v>
      </c>
      <c r="BV2488" s="18">
        <f t="shared" si="6625"/>
        <v>700000</v>
      </c>
      <c r="BW2488" s="18">
        <f t="shared" si="6626"/>
        <v>0</v>
      </c>
      <c r="BX2488" s="18">
        <f t="shared" si="6704"/>
        <v>0</v>
      </c>
      <c r="BY2488" s="18">
        <f t="shared" si="6704"/>
        <v>0</v>
      </c>
      <c r="BZ2488" s="18">
        <f t="shared" si="6704"/>
        <v>0</v>
      </c>
      <c r="CA2488" s="18">
        <f t="shared" si="6567"/>
        <v>2462496.4</v>
      </c>
      <c r="CB2488" s="18">
        <f t="shared" si="6568"/>
        <v>700000</v>
      </c>
      <c r="CC2488" s="18">
        <f t="shared" si="6569"/>
        <v>0</v>
      </c>
      <c r="CD2488" s="18">
        <f t="shared" si="6704"/>
        <v>0</v>
      </c>
      <c r="CE2488" s="27"/>
      <c r="CF2488" s="33"/>
    </row>
    <row r="2489" spans="1:119" x14ac:dyDescent="0.3">
      <c r="A2489" s="19" t="s">
        <v>1383</v>
      </c>
      <c r="B2489" s="39">
        <v>410</v>
      </c>
      <c r="C2489" s="41" t="s">
        <v>149</v>
      </c>
      <c r="D2489" s="41" t="s">
        <v>23</v>
      </c>
      <c r="E2489" s="14" t="s">
        <v>522</v>
      </c>
      <c r="F2489" s="23">
        <v>2462496.4</v>
      </c>
      <c r="G2489" s="23">
        <v>700000</v>
      </c>
      <c r="H2489" s="18"/>
      <c r="I2489" s="18"/>
      <c r="J2489" s="18"/>
      <c r="K2489" s="18"/>
      <c r="L2489" s="18">
        <f t="shared" si="6558"/>
        <v>2462496.4</v>
      </c>
      <c r="M2489" s="18">
        <f t="shared" si="6559"/>
        <v>700000</v>
      </c>
      <c r="N2489" s="18">
        <f t="shared" si="6560"/>
        <v>0</v>
      </c>
      <c r="O2489" s="18"/>
      <c r="P2489" s="18"/>
      <c r="Q2489" s="18"/>
      <c r="R2489" s="18"/>
      <c r="S2489" s="18"/>
      <c r="T2489" s="18">
        <f t="shared" si="6635"/>
        <v>2462496.4</v>
      </c>
      <c r="U2489" s="18">
        <f t="shared" si="6636"/>
        <v>700000</v>
      </c>
      <c r="V2489" s="18">
        <f t="shared" si="6637"/>
        <v>0</v>
      </c>
      <c r="W2489" s="18"/>
      <c r="X2489" s="18"/>
      <c r="Y2489" s="18"/>
      <c r="Z2489" s="18"/>
      <c r="AA2489" s="18"/>
      <c r="AB2489" s="18"/>
      <c r="AC2489" s="18">
        <f t="shared" si="6621"/>
        <v>2462496.4</v>
      </c>
      <c r="AD2489" s="18">
        <f t="shared" si="6622"/>
        <v>700000</v>
      </c>
      <c r="AE2489" s="18">
        <f t="shared" si="6623"/>
        <v>0</v>
      </c>
      <c r="AF2489" s="18"/>
      <c r="AG2489" s="18"/>
      <c r="AH2489" s="18"/>
      <c r="AI2489" s="18">
        <f t="shared" si="6661"/>
        <v>2462496.4</v>
      </c>
      <c r="AJ2489" s="18">
        <f t="shared" si="6662"/>
        <v>700000</v>
      </c>
      <c r="AK2489" s="18">
        <f t="shared" si="6663"/>
        <v>0</v>
      </c>
      <c r="AL2489" s="18"/>
      <c r="AM2489" s="18">
        <f t="shared" si="6664"/>
        <v>2462496.4</v>
      </c>
      <c r="AN2489" s="18"/>
      <c r="AO2489" s="18"/>
      <c r="AP2489" s="18"/>
      <c r="AQ2489" s="18">
        <f t="shared" si="6561"/>
        <v>2462496.4</v>
      </c>
      <c r="AR2489" s="18">
        <f t="shared" si="6562"/>
        <v>700000</v>
      </c>
      <c r="AS2489" s="18">
        <f t="shared" si="6563"/>
        <v>0</v>
      </c>
      <c r="AT2489" s="18"/>
      <c r="AU2489" s="18"/>
      <c r="AV2489" s="18"/>
      <c r="AW2489" s="18">
        <f t="shared" si="6564"/>
        <v>2462496.4</v>
      </c>
      <c r="AX2489" s="18">
        <f t="shared" si="6565"/>
        <v>700000</v>
      </c>
      <c r="AY2489" s="18">
        <f t="shared" si="6566"/>
        <v>0</v>
      </c>
      <c r="AZ2489" s="18"/>
      <c r="BA2489" s="18"/>
      <c r="BB2489" s="18"/>
      <c r="BC2489" s="18">
        <f t="shared" si="6532"/>
        <v>2462496.4</v>
      </c>
      <c r="BD2489" s="18">
        <f t="shared" si="6533"/>
        <v>700000</v>
      </c>
      <c r="BE2489" s="18">
        <f t="shared" si="6534"/>
        <v>0</v>
      </c>
      <c r="BF2489" s="18"/>
      <c r="BG2489" s="18"/>
      <c r="BH2489" s="18"/>
      <c r="BI2489" s="18">
        <f t="shared" si="6529"/>
        <v>2462496.4</v>
      </c>
      <c r="BJ2489" s="18">
        <f t="shared" si="6530"/>
        <v>700000</v>
      </c>
      <c r="BK2489" s="18">
        <f t="shared" si="6531"/>
        <v>0</v>
      </c>
      <c r="BL2489" s="18"/>
      <c r="BM2489" s="18"/>
      <c r="BN2489" s="18"/>
      <c r="BO2489" s="18">
        <f t="shared" si="6627"/>
        <v>2462496.4</v>
      </c>
      <c r="BP2489" s="18">
        <f t="shared" si="6628"/>
        <v>700000</v>
      </c>
      <c r="BQ2489" s="18">
        <f t="shared" si="6629"/>
        <v>0</v>
      </c>
      <c r="BR2489" s="18"/>
      <c r="BS2489" s="18"/>
      <c r="BT2489" s="18"/>
      <c r="BU2489" s="18">
        <f t="shared" si="6624"/>
        <v>2462496.4</v>
      </c>
      <c r="BV2489" s="18">
        <f t="shared" si="6625"/>
        <v>700000</v>
      </c>
      <c r="BW2489" s="18">
        <f t="shared" si="6626"/>
        <v>0</v>
      </c>
      <c r="BX2489" s="18"/>
      <c r="BY2489" s="18"/>
      <c r="BZ2489" s="18"/>
      <c r="CA2489" s="18">
        <f t="shared" si="6567"/>
        <v>2462496.4</v>
      </c>
      <c r="CB2489" s="18">
        <f t="shared" si="6568"/>
        <v>700000</v>
      </c>
      <c r="CC2489" s="18">
        <f t="shared" si="6569"/>
        <v>0</v>
      </c>
      <c r="CD2489" s="18"/>
      <c r="CE2489" s="27"/>
      <c r="CF2489" s="33"/>
    </row>
    <row r="2490" spans="1:119" ht="46.8" x14ac:dyDescent="0.3">
      <c r="A2490" s="19" t="s">
        <v>1500</v>
      </c>
      <c r="B2490" s="39"/>
      <c r="C2490" s="41"/>
      <c r="D2490" s="41"/>
      <c r="E2490" s="14" t="s">
        <v>1501</v>
      </c>
      <c r="F2490" s="23"/>
      <c r="G2490" s="23"/>
      <c r="H2490" s="18"/>
      <c r="I2490" s="18"/>
      <c r="J2490" s="18"/>
      <c r="K2490" s="18"/>
      <c r="L2490" s="18"/>
      <c r="M2490" s="18"/>
      <c r="N2490" s="18"/>
      <c r="O2490" s="18">
        <f>O2491</f>
        <v>6716.1379999999999</v>
      </c>
      <c r="P2490" s="18">
        <f t="shared" ref="P2490:CD2492" si="6705">P2491</f>
        <v>0</v>
      </c>
      <c r="Q2490" s="18">
        <f t="shared" si="6705"/>
        <v>0</v>
      </c>
      <c r="R2490" s="18">
        <f t="shared" si="6705"/>
        <v>0</v>
      </c>
      <c r="S2490" s="18">
        <f t="shared" si="6705"/>
        <v>0</v>
      </c>
      <c r="T2490" s="18">
        <f t="shared" si="6635"/>
        <v>6716.1379999999999</v>
      </c>
      <c r="U2490" s="18">
        <f t="shared" si="6636"/>
        <v>0</v>
      </c>
      <c r="V2490" s="18">
        <f t="shared" si="6637"/>
        <v>0</v>
      </c>
      <c r="W2490" s="18">
        <f t="shared" si="6705"/>
        <v>0</v>
      </c>
      <c r="X2490" s="18">
        <f t="shared" si="6705"/>
        <v>0</v>
      </c>
      <c r="Y2490" s="18">
        <f t="shared" si="6705"/>
        <v>0</v>
      </c>
      <c r="Z2490" s="18">
        <f t="shared" si="6705"/>
        <v>0</v>
      </c>
      <c r="AA2490" s="18">
        <f t="shared" si="6705"/>
        <v>0</v>
      </c>
      <c r="AB2490" s="18">
        <f t="shared" si="6705"/>
        <v>0</v>
      </c>
      <c r="AC2490" s="18">
        <f t="shared" si="6621"/>
        <v>6716.1379999999999</v>
      </c>
      <c r="AD2490" s="18">
        <f t="shared" si="6622"/>
        <v>0</v>
      </c>
      <c r="AE2490" s="18">
        <f t="shared" si="6623"/>
        <v>0</v>
      </c>
      <c r="AF2490" s="18">
        <f t="shared" si="6705"/>
        <v>0</v>
      </c>
      <c r="AG2490" s="18">
        <f t="shared" si="6705"/>
        <v>0</v>
      </c>
      <c r="AH2490" s="18">
        <f t="shared" si="6705"/>
        <v>0</v>
      </c>
      <c r="AI2490" s="18">
        <f t="shared" si="6661"/>
        <v>6716.1379999999999</v>
      </c>
      <c r="AJ2490" s="18">
        <f t="shared" si="6662"/>
        <v>0</v>
      </c>
      <c r="AK2490" s="18">
        <f t="shared" si="6663"/>
        <v>0</v>
      </c>
      <c r="AL2490" s="18">
        <f t="shared" si="6705"/>
        <v>0</v>
      </c>
      <c r="AM2490" s="18">
        <f t="shared" si="6664"/>
        <v>6716.1379999999999</v>
      </c>
      <c r="AN2490" s="18">
        <f t="shared" si="6705"/>
        <v>0</v>
      </c>
      <c r="AO2490" s="18">
        <f t="shared" si="6705"/>
        <v>0</v>
      </c>
      <c r="AP2490" s="18">
        <f t="shared" si="6705"/>
        <v>0</v>
      </c>
      <c r="AQ2490" s="18">
        <f t="shared" si="6561"/>
        <v>6716.1379999999999</v>
      </c>
      <c r="AR2490" s="18">
        <f t="shared" si="6562"/>
        <v>0</v>
      </c>
      <c r="AS2490" s="18">
        <f t="shared" si="6563"/>
        <v>0</v>
      </c>
      <c r="AT2490" s="18">
        <f t="shared" si="6705"/>
        <v>0</v>
      </c>
      <c r="AU2490" s="18">
        <f t="shared" si="6705"/>
        <v>0</v>
      </c>
      <c r="AV2490" s="18">
        <f t="shared" si="6705"/>
        <v>0</v>
      </c>
      <c r="AW2490" s="18">
        <f t="shared" si="6564"/>
        <v>6716.1379999999999</v>
      </c>
      <c r="AX2490" s="18">
        <f t="shared" si="6565"/>
        <v>0</v>
      </c>
      <c r="AY2490" s="18">
        <f t="shared" si="6566"/>
        <v>0</v>
      </c>
      <c r="AZ2490" s="18">
        <f t="shared" si="6705"/>
        <v>0</v>
      </c>
      <c r="BA2490" s="18">
        <f t="shared" si="6705"/>
        <v>0</v>
      </c>
      <c r="BB2490" s="18">
        <f t="shared" si="6705"/>
        <v>0</v>
      </c>
      <c r="BC2490" s="18">
        <f t="shared" si="6532"/>
        <v>6716.1379999999999</v>
      </c>
      <c r="BD2490" s="18">
        <f t="shared" si="6533"/>
        <v>0</v>
      </c>
      <c r="BE2490" s="18">
        <f t="shared" si="6534"/>
        <v>0</v>
      </c>
      <c r="BF2490" s="18">
        <f t="shared" si="6705"/>
        <v>0</v>
      </c>
      <c r="BG2490" s="18">
        <f t="shared" si="6705"/>
        <v>0</v>
      </c>
      <c r="BH2490" s="18">
        <f t="shared" si="6705"/>
        <v>0</v>
      </c>
      <c r="BI2490" s="18">
        <f t="shared" si="6529"/>
        <v>6716.1379999999999</v>
      </c>
      <c r="BJ2490" s="18">
        <f t="shared" si="6530"/>
        <v>0</v>
      </c>
      <c r="BK2490" s="18">
        <f t="shared" si="6531"/>
        <v>0</v>
      </c>
      <c r="BL2490" s="18">
        <f t="shared" si="6705"/>
        <v>0</v>
      </c>
      <c r="BM2490" s="18">
        <f t="shared" si="6705"/>
        <v>0</v>
      </c>
      <c r="BN2490" s="18">
        <f t="shared" si="6705"/>
        <v>0</v>
      </c>
      <c r="BO2490" s="18">
        <f t="shared" si="6627"/>
        <v>6716.1379999999999</v>
      </c>
      <c r="BP2490" s="18">
        <f t="shared" si="6628"/>
        <v>0</v>
      </c>
      <c r="BQ2490" s="18">
        <f t="shared" si="6629"/>
        <v>0</v>
      </c>
      <c r="BR2490" s="18">
        <f t="shared" si="6705"/>
        <v>0</v>
      </c>
      <c r="BS2490" s="18">
        <f t="shared" si="6705"/>
        <v>0</v>
      </c>
      <c r="BT2490" s="18">
        <f t="shared" si="6705"/>
        <v>0</v>
      </c>
      <c r="BU2490" s="18">
        <f t="shared" si="6624"/>
        <v>6716.1379999999999</v>
      </c>
      <c r="BV2490" s="18">
        <f t="shared" si="6625"/>
        <v>0</v>
      </c>
      <c r="BW2490" s="18">
        <f t="shared" si="6626"/>
        <v>0</v>
      </c>
      <c r="BX2490" s="18">
        <f t="shared" si="6705"/>
        <v>0</v>
      </c>
      <c r="BY2490" s="18">
        <f t="shared" si="6705"/>
        <v>0</v>
      </c>
      <c r="BZ2490" s="18">
        <f t="shared" si="6705"/>
        <v>0</v>
      </c>
      <c r="CA2490" s="18">
        <f t="shared" si="6567"/>
        <v>6716.1379999999999</v>
      </c>
      <c r="CB2490" s="18">
        <f t="shared" si="6568"/>
        <v>0</v>
      </c>
      <c r="CC2490" s="18">
        <f t="shared" si="6569"/>
        <v>0</v>
      </c>
      <c r="CD2490" s="18">
        <f t="shared" si="6705"/>
        <v>0</v>
      </c>
      <c r="CE2490" s="27"/>
      <c r="CF2490" s="33"/>
    </row>
    <row r="2491" spans="1:119" ht="46.8" x14ac:dyDescent="0.3">
      <c r="A2491" s="19" t="s">
        <v>1500</v>
      </c>
      <c r="B2491" s="39">
        <v>400</v>
      </c>
      <c r="C2491" s="41"/>
      <c r="D2491" s="41"/>
      <c r="E2491" s="14" t="s">
        <v>553</v>
      </c>
      <c r="F2491" s="23"/>
      <c r="G2491" s="23"/>
      <c r="H2491" s="18"/>
      <c r="I2491" s="18"/>
      <c r="J2491" s="18"/>
      <c r="K2491" s="18"/>
      <c r="L2491" s="18"/>
      <c r="M2491" s="18"/>
      <c r="N2491" s="18"/>
      <c r="O2491" s="18">
        <f>O2492</f>
        <v>6716.1379999999999</v>
      </c>
      <c r="P2491" s="18">
        <f t="shared" si="6705"/>
        <v>0</v>
      </c>
      <c r="Q2491" s="18">
        <f t="shared" si="6705"/>
        <v>0</v>
      </c>
      <c r="R2491" s="18">
        <f t="shared" si="6705"/>
        <v>0</v>
      </c>
      <c r="S2491" s="18">
        <f t="shared" si="6705"/>
        <v>0</v>
      </c>
      <c r="T2491" s="18">
        <f t="shared" si="6635"/>
        <v>6716.1379999999999</v>
      </c>
      <c r="U2491" s="18">
        <f t="shared" si="6636"/>
        <v>0</v>
      </c>
      <c r="V2491" s="18">
        <f t="shared" si="6637"/>
        <v>0</v>
      </c>
      <c r="W2491" s="18">
        <f t="shared" si="6705"/>
        <v>0</v>
      </c>
      <c r="X2491" s="18">
        <f t="shared" si="6705"/>
        <v>0</v>
      </c>
      <c r="Y2491" s="18">
        <f t="shared" si="6705"/>
        <v>0</v>
      </c>
      <c r="Z2491" s="18">
        <f t="shared" si="6705"/>
        <v>0</v>
      </c>
      <c r="AA2491" s="18">
        <f t="shared" si="6705"/>
        <v>0</v>
      </c>
      <c r="AB2491" s="18">
        <f t="shared" si="6705"/>
        <v>0</v>
      </c>
      <c r="AC2491" s="18">
        <f t="shared" si="6621"/>
        <v>6716.1379999999999</v>
      </c>
      <c r="AD2491" s="18">
        <f t="shared" si="6622"/>
        <v>0</v>
      </c>
      <c r="AE2491" s="18">
        <f t="shared" si="6623"/>
        <v>0</v>
      </c>
      <c r="AF2491" s="18">
        <f t="shared" si="6705"/>
        <v>0</v>
      </c>
      <c r="AG2491" s="18">
        <f t="shared" si="6705"/>
        <v>0</v>
      </c>
      <c r="AH2491" s="18">
        <f t="shared" si="6705"/>
        <v>0</v>
      </c>
      <c r="AI2491" s="18">
        <f t="shared" si="6661"/>
        <v>6716.1379999999999</v>
      </c>
      <c r="AJ2491" s="18">
        <f t="shared" si="6662"/>
        <v>0</v>
      </c>
      <c r="AK2491" s="18">
        <f t="shared" si="6663"/>
        <v>0</v>
      </c>
      <c r="AL2491" s="18">
        <f t="shared" si="6705"/>
        <v>0</v>
      </c>
      <c r="AM2491" s="18">
        <f t="shared" si="6664"/>
        <v>6716.1379999999999</v>
      </c>
      <c r="AN2491" s="18">
        <f t="shared" si="6705"/>
        <v>0</v>
      </c>
      <c r="AO2491" s="18">
        <f t="shared" si="6705"/>
        <v>0</v>
      </c>
      <c r="AP2491" s="18">
        <f t="shared" si="6705"/>
        <v>0</v>
      </c>
      <c r="AQ2491" s="18">
        <f t="shared" si="6561"/>
        <v>6716.1379999999999</v>
      </c>
      <c r="AR2491" s="18">
        <f t="shared" si="6562"/>
        <v>0</v>
      </c>
      <c r="AS2491" s="18">
        <f t="shared" si="6563"/>
        <v>0</v>
      </c>
      <c r="AT2491" s="18">
        <f t="shared" si="6705"/>
        <v>0</v>
      </c>
      <c r="AU2491" s="18">
        <f t="shared" si="6705"/>
        <v>0</v>
      </c>
      <c r="AV2491" s="18">
        <f t="shared" si="6705"/>
        <v>0</v>
      </c>
      <c r="AW2491" s="18">
        <f t="shared" si="6564"/>
        <v>6716.1379999999999</v>
      </c>
      <c r="AX2491" s="18">
        <f t="shared" si="6565"/>
        <v>0</v>
      </c>
      <c r="AY2491" s="18">
        <f t="shared" si="6566"/>
        <v>0</v>
      </c>
      <c r="AZ2491" s="18">
        <f t="shared" si="6705"/>
        <v>0</v>
      </c>
      <c r="BA2491" s="18">
        <f t="shared" si="6705"/>
        <v>0</v>
      </c>
      <c r="BB2491" s="18">
        <f t="shared" si="6705"/>
        <v>0</v>
      </c>
      <c r="BC2491" s="18">
        <f t="shared" si="6532"/>
        <v>6716.1379999999999</v>
      </c>
      <c r="BD2491" s="18">
        <f t="shared" si="6533"/>
        <v>0</v>
      </c>
      <c r="BE2491" s="18">
        <f t="shared" si="6534"/>
        <v>0</v>
      </c>
      <c r="BF2491" s="18">
        <f t="shared" si="6705"/>
        <v>0</v>
      </c>
      <c r="BG2491" s="18">
        <f t="shared" si="6705"/>
        <v>0</v>
      </c>
      <c r="BH2491" s="18">
        <f t="shared" si="6705"/>
        <v>0</v>
      </c>
      <c r="BI2491" s="18">
        <f t="shared" si="6529"/>
        <v>6716.1379999999999</v>
      </c>
      <c r="BJ2491" s="18">
        <f t="shared" si="6530"/>
        <v>0</v>
      </c>
      <c r="BK2491" s="18">
        <f t="shared" si="6531"/>
        <v>0</v>
      </c>
      <c r="BL2491" s="18">
        <f t="shared" si="6705"/>
        <v>0</v>
      </c>
      <c r="BM2491" s="18">
        <f t="shared" si="6705"/>
        <v>0</v>
      </c>
      <c r="BN2491" s="18">
        <f t="shared" si="6705"/>
        <v>0</v>
      </c>
      <c r="BO2491" s="18">
        <f t="shared" si="6627"/>
        <v>6716.1379999999999</v>
      </c>
      <c r="BP2491" s="18">
        <f t="shared" si="6628"/>
        <v>0</v>
      </c>
      <c r="BQ2491" s="18">
        <f t="shared" si="6629"/>
        <v>0</v>
      </c>
      <c r="BR2491" s="18">
        <f t="shared" si="6705"/>
        <v>0</v>
      </c>
      <c r="BS2491" s="18">
        <f t="shared" si="6705"/>
        <v>0</v>
      </c>
      <c r="BT2491" s="18">
        <f t="shared" si="6705"/>
        <v>0</v>
      </c>
      <c r="BU2491" s="18">
        <f t="shared" si="6624"/>
        <v>6716.1379999999999</v>
      </c>
      <c r="BV2491" s="18">
        <f t="shared" si="6625"/>
        <v>0</v>
      </c>
      <c r="BW2491" s="18">
        <f t="shared" si="6626"/>
        <v>0</v>
      </c>
      <c r="BX2491" s="18">
        <f t="shared" si="6705"/>
        <v>0</v>
      </c>
      <c r="BY2491" s="18">
        <f t="shared" si="6705"/>
        <v>0</v>
      </c>
      <c r="BZ2491" s="18">
        <f t="shared" si="6705"/>
        <v>0</v>
      </c>
      <c r="CA2491" s="18">
        <f t="shared" si="6567"/>
        <v>6716.1379999999999</v>
      </c>
      <c r="CB2491" s="18">
        <f t="shared" si="6568"/>
        <v>0</v>
      </c>
      <c r="CC2491" s="18">
        <f t="shared" si="6569"/>
        <v>0</v>
      </c>
      <c r="CD2491" s="18">
        <f t="shared" si="6705"/>
        <v>0</v>
      </c>
      <c r="CE2491" s="27"/>
      <c r="CF2491" s="33"/>
    </row>
    <row r="2492" spans="1:119" x14ac:dyDescent="0.3">
      <c r="A2492" s="19" t="s">
        <v>1500</v>
      </c>
      <c r="B2492" s="39">
        <v>410</v>
      </c>
      <c r="C2492" s="41"/>
      <c r="D2492" s="41"/>
      <c r="E2492" s="14" t="s">
        <v>566</v>
      </c>
      <c r="F2492" s="23"/>
      <c r="G2492" s="23"/>
      <c r="H2492" s="18"/>
      <c r="I2492" s="18"/>
      <c r="J2492" s="18"/>
      <c r="K2492" s="18"/>
      <c r="L2492" s="18"/>
      <c r="M2492" s="18"/>
      <c r="N2492" s="18"/>
      <c r="O2492" s="18">
        <f>O2493</f>
        <v>6716.1379999999999</v>
      </c>
      <c r="P2492" s="18">
        <f t="shared" si="6705"/>
        <v>0</v>
      </c>
      <c r="Q2492" s="18">
        <f t="shared" si="6705"/>
        <v>0</v>
      </c>
      <c r="R2492" s="18">
        <f t="shared" si="6705"/>
        <v>0</v>
      </c>
      <c r="S2492" s="18">
        <f t="shared" si="6705"/>
        <v>0</v>
      </c>
      <c r="T2492" s="18">
        <f t="shared" si="6635"/>
        <v>6716.1379999999999</v>
      </c>
      <c r="U2492" s="18">
        <f t="shared" si="6636"/>
        <v>0</v>
      </c>
      <c r="V2492" s="18">
        <f t="shared" si="6637"/>
        <v>0</v>
      </c>
      <c r="W2492" s="18">
        <f t="shared" si="6705"/>
        <v>0</v>
      </c>
      <c r="X2492" s="18">
        <f t="shared" si="6705"/>
        <v>0</v>
      </c>
      <c r="Y2492" s="18">
        <f t="shared" si="6705"/>
        <v>0</v>
      </c>
      <c r="Z2492" s="18">
        <f t="shared" si="6705"/>
        <v>0</v>
      </c>
      <c r="AA2492" s="18">
        <f t="shared" si="6705"/>
        <v>0</v>
      </c>
      <c r="AB2492" s="18">
        <f t="shared" si="6705"/>
        <v>0</v>
      </c>
      <c r="AC2492" s="18">
        <f t="shared" si="6621"/>
        <v>6716.1379999999999</v>
      </c>
      <c r="AD2492" s="18">
        <f t="shared" si="6622"/>
        <v>0</v>
      </c>
      <c r="AE2492" s="18">
        <f t="shared" si="6623"/>
        <v>0</v>
      </c>
      <c r="AF2492" s="18">
        <f t="shared" si="6705"/>
        <v>0</v>
      </c>
      <c r="AG2492" s="18">
        <f t="shared" si="6705"/>
        <v>0</v>
      </c>
      <c r="AH2492" s="18">
        <f t="shared" si="6705"/>
        <v>0</v>
      </c>
      <c r="AI2492" s="18">
        <f t="shared" si="6661"/>
        <v>6716.1379999999999</v>
      </c>
      <c r="AJ2492" s="18">
        <f t="shared" si="6662"/>
        <v>0</v>
      </c>
      <c r="AK2492" s="18">
        <f t="shared" si="6663"/>
        <v>0</v>
      </c>
      <c r="AL2492" s="18">
        <f t="shared" si="6705"/>
        <v>0</v>
      </c>
      <c r="AM2492" s="18">
        <f t="shared" si="6664"/>
        <v>6716.1379999999999</v>
      </c>
      <c r="AN2492" s="18">
        <f t="shared" si="6705"/>
        <v>0</v>
      </c>
      <c r="AO2492" s="18">
        <f t="shared" si="6705"/>
        <v>0</v>
      </c>
      <c r="AP2492" s="18">
        <f t="shared" si="6705"/>
        <v>0</v>
      </c>
      <c r="AQ2492" s="18">
        <f t="shared" si="6561"/>
        <v>6716.1379999999999</v>
      </c>
      <c r="AR2492" s="18">
        <f t="shared" si="6562"/>
        <v>0</v>
      </c>
      <c r="AS2492" s="18">
        <f t="shared" si="6563"/>
        <v>0</v>
      </c>
      <c r="AT2492" s="18">
        <f t="shared" si="6705"/>
        <v>0</v>
      </c>
      <c r="AU2492" s="18">
        <f t="shared" si="6705"/>
        <v>0</v>
      </c>
      <c r="AV2492" s="18">
        <f t="shared" si="6705"/>
        <v>0</v>
      </c>
      <c r="AW2492" s="18">
        <f t="shared" si="6564"/>
        <v>6716.1379999999999</v>
      </c>
      <c r="AX2492" s="18">
        <f t="shared" si="6565"/>
        <v>0</v>
      </c>
      <c r="AY2492" s="18">
        <f t="shared" si="6566"/>
        <v>0</v>
      </c>
      <c r="AZ2492" s="18">
        <f t="shared" si="6705"/>
        <v>0</v>
      </c>
      <c r="BA2492" s="18">
        <f t="shared" si="6705"/>
        <v>0</v>
      </c>
      <c r="BB2492" s="18">
        <f t="shared" si="6705"/>
        <v>0</v>
      </c>
      <c r="BC2492" s="18">
        <f t="shared" si="6532"/>
        <v>6716.1379999999999</v>
      </c>
      <c r="BD2492" s="18">
        <f t="shared" si="6533"/>
        <v>0</v>
      </c>
      <c r="BE2492" s="18">
        <f t="shared" si="6534"/>
        <v>0</v>
      </c>
      <c r="BF2492" s="18">
        <f t="shared" si="6705"/>
        <v>0</v>
      </c>
      <c r="BG2492" s="18">
        <f t="shared" si="6705"/>
        <v>0</v>
      </c>
      <c r="BH2492" s="18">
        <f t="shared" si="6705"/>
        <v>0</v>
      </c>
      <c r="BI2492" s="18">
        <f t="shared" si="6529"/>
        <v>6716.1379999999999</v>
      </c>
      <c r="BJ2492" s="18">
        <f t="shared" si="6530"/>
        <v>0</v>
      </c>
      <c r="BK2492" s="18">
        <f t="shared" si="6531"/>
        <v>0</v>
      </c>
      <c r="BL2492" s="18">
        <f t="shared" si="6705"/>
        <v>0</v>
      </c>
      <c r="BM2492" s="18">
        <f t="shared" si="6705"/>
        <v>0</v>
      </c>
      <c r="BN2492" s="18">
        <f t="shared" si="6705"/>
        <v>0</v>
      </c>
      <c r="BO2492" s="18">
        <f t="shared" si="6627"/>
        <v>6716.1379999999999</v>
      </c>
      <c r="BP2492" s="18">
        <f t="shared" si="6628"/>
        <v>0</v>
      </c>
      <c r="BQ2492" s="18">
        <f t="shared" si="6629"/>
        <v>0</v>
      </c>
      <c r="BR2492" s="18">
        <f t="shared" si="6705"/>
        <v>0</v>
      </c>
      <c r="BS2492" s="18">
        <f t="shared" si="6705"/>
        <v>0</v>
      </c>
      <c r="BT2492" s="18">
        <f t="shared" si="6705"/>
        <v>0</v>
      </c>
      <c r="BU2492" s="18">
        <f t="shared" si="6624"/>
        <v>6716.1379999999999</v>
      </c>
      <c r="BV2492" s="18">
        <f t="shared" si="6625"/>
        <v>0</v>
      </c>
      <c r="BW2492" s="18">
        <f t="shared" si="6626"/>
        <v>0</v>
      </c>
      <c r="BX2492" s="18">
        <f t="shared" si="6705"/>
        <v>0</v>
      </c>
      <c r="BY2492" s="18">
        <f t="shared" si="6705"/>
        <v>0</v>
      </c>
      <c r="BZ2492" s="18">
        <f t="shared" si="6705"/>
        <v>0</v>
      </c>
      <c r="CA2492" s="18">
        <f t="shared" si="6567"/>
        <v>6716.1379999999999</v>
      </c>
      <c r="CB2492" s="18">
        <f t="shared" si="6568"/>
        <v>0</v>
      </c>
      <c r="CC2492" s="18">
        <f t="shared" si="6569"/>
        <v>0</v>
      </c>
      <c r="CD2492" s="18">
        <f t="shared" si="6705"/>
        <v>0</v>
      </c>
      <c r="CE2492" s="27"/>
      <c r="CF2492" s="33"/>
    </row>
    <row r="2493" spans="1:119" x14ac:dyDescent="0.3">
      <c r="A2493" s="19" t="s">
        <v>1500</v>
      </c>
      <c r="B2493" s="39">
        <v>410</v>
      </c>
      <c r="C2493" s="41" t="s">
        <v>149</v>
      </c>
      <c r="D2493" s="41" t="s">
        <v>29</v>
      </c>
      <c r="E2493" s="14" t="s">
        <v>523</v>
      </c>
      <c r="F2493" s="23"/>
      <c r="G2493" s="23"/>
      <c r="H2493" s="18"/>
      <c r="I2493" s="18"/>
      <c r="J2493" s="18"/>
      <c r="K2493" s="18"/>
      <c r="L2493" s="18"/>
      <c r="M2493" s="18"/>
      <c r="N2493" s="18"/>
      <c r="O2493" s="18">
        <v>6716.1379999999999</v>
      </c>
      <c r="P2493" s="18"/>
      <c r="Q2493" s="18"/>
      <c r="R2493" s="18"/>
      <c r="S2493" s="18"/>
      <c r="T2493" s="18">
        <f t="shared" si="6635"/>
        <v>6716.1379999999999</v>
      </c>
      <c r="U2493" s="18">
        <f t="shared" si="6636"/>
        <v>0</v>
      </c>
      <c r="V2493" s="18">
        <f t="shared" si="6637"/>
        <v>0</v>
      </c>
      <c r="W2493" s="18"/>
      <c r="X2493" s="18"/>
      <c r="Y2493" s="18"/>
      <c r="Z2493" s="18"/>
      <c r="AA2493" s="18"/>
      <c r="AB2493" s="18"/>
      <c r="AC2493" s="18">
        <f t="shared" si="6621"/>
        <v>6716.1379999999999</v>
      </c>
      <c r="AD2493" s="18">
        <f t="shared" si="6622"/>
        <v>0</v>
      </c>
      <c r="AE2493" s="18">
        <f t="shared" si="6623"/>
        <v>0</v>
      </c>
      <c r="AF2493" s="18"/>
      <c r="AG2493" s="18"/>
      <c r="AH2493" s="18"/>
      <c r="AI2493" s="18">
        <f t="shared" si="6661"/>
        <v>6716.1379999999999</v>
      </c>
      <c r="AJ2493" s="18">
        <f t="shared" si="6662"/>
        <v>0</v>
      </c>
      <c r="AK2493" s="18">
        <f t="shared" si="6663"/>
        <v>0</v>
      </c>
      <c r="AL2493" s="18"/>
      <c r="AM2493" s="18">
        <f t="shared" si="6664"/>
        <v>6716.1379999999999</v>
      </c>
      <c r="AN2493" s="18"/>
      <c r="AO2493" s="18"/>
      <c r="AP2493" s="18"/>
      <c r="AQ2493" s="18">
        <f t="shared" si="6561"/>
        <v>6716.1379999999999</v>
      </c>
      <c r="AR2493" s="18">
        <f t="shared" si="6562"/>
        <v>0</v>
      </c>
      <c r="AS2493" s="18">
        <f t="shared" si="6563"/>
        <v>0</v>
      </c>
      <c r="AT2493" s="18"/>
      <c r="AU2493" s="18"/>
      <c r="AV2493" s="18"/>
      <c r="AW2493" s="18">
        <f t="shared" si="6564"/>
        <v>6716.1379999999999</v>
      </c>
      <c r="AX2493" s="18">
        <f t="shared" si="6565"/>
        <v>0</v>
      </c>
      <c r="AY2493" s="18">
        <f t="shared" si="6566"/>
        <v>0</v>
      </c>
      <c r="AZ2493" s="18"/>
      <c r="BA2493" s="18"/>
      <c r="BB2493" s="18"/>
      <c r="BC2493" s="18">
        <f t="shared" si="6532"/>
        <v>6716.1379999999999</v>
      </c>
      <c r="BD2493" s="18">
        <f t="shared" si="6533"/>
        <v>0</v>
      </c>
      <c r="BE2493" s="18">
        <f t="shared" si="6534"/>
        <v>0</v>
      </c>
      <c r="BF2493" s="18"/>
      <c r="BG2493" s="18"/>
      <c r="BH2493" s="18"/>
      <c r="BI2493" s="18">
        <f t="shared" si="6529"/>
        <v>6716.1379999999999</v>
      </c>
      <c r="BJ2493" s="18">
        <f t="shared" si="6530"/>
        <v>0</v>
      </c>
      <c r="BK2493" s="18">
        <f t="shared" si="6531"/>
        <v>0</v>
      </c>
      <c r="BL2493" s="18"/>
      <c r="BM2493" s="18"/>
      <c r="BN2493" s="18"/>
      <c r="BO2493" s="18">
        <f t="shared" si="6627"/>
        <v>6716.1379999999999</v>
      </c>
      <c r="BP2493" s="18">
        <f t="shared" si="6628"/>
        <v>0</v>
      </c>
      <c r="BQ2493" s="18">
        <f t="shared" si="6629"/>
        <v>0</v>
      </c>
      <c r="BR2493" s="18"/>
      <c r="BS2493" s="18"/>
      <c r="BT2493" s="18"/>
      <c r="BU2493" s="18">
        <f t="shared" si="6624"/>
        <v>6716.1379999999999</v>
      </c>
      <c r="BV2493" s="18">
        <f t="shared" si="6625"/>
        <v>0</v>
      </c>
      <c r="BW2493" s="18">
        <f t="shared" si="6626"/>
        <v>0</v>
      </c>
      <c r="BX2493" s="18"/>
      <c r="BY2493" s="18"/>
      <c r="BZ2493" s="18"/>
      <c r="CA2493" s="18">
        <f t="shared" si="6567"/>
        <v>6716.1379999999999</v>
      </c>
      <c r="CB2493" s="18">
        <f t="shared" si="6568"/>
        <v>0</v>
      </c>
      <c r="CC2493" s="18">
        <f t="shared" si="6569"/>
        <v>0</v>
      </c>
      <c r="CD2493" s="18"/>
      <c r="CE2493" s="27"/>
      <c r="CF2493" s="33"/>
    </row>
    <row r="2494" spans="1:119" ht="31.2" x14ac:dyDescent="0.3">
      <c r="A2494" s="19" t="s">
        <v>1384</v>
      </c>
      <c r="B2494" s="19"/>
      <c r="C2494" s="19"/>
      <c r="D2494" s="19"/>
      <c r="E2494" s="14" t="s">
        <v>842</v>
      </c>
      <c r="F2494" s="18">
        <f>F2495</f>
        <v>21398.400000000001</v>
      </c>
      <c r="G2494" s="18">
        <f t="shared" ref="G2494:CD2496" si="6706">G2495</f>
        <v>0</v>
      </c>
      <c r="H2494" s="18">
        <f t="shared" si="6706"/>
        <v>0</v>
      </c>
      <c r="I2494" s="18">
        <f t="shared" si="6706"/>
        <v>0</v>
      </c>
      <c r="J2494" s="18">
        <f t="shared" si="6706"/>
        <v>0</v>
      </c>
      <c r="K2494" s="18">
        <f t="shared" si="6706"/>
        <v>0</v>
      </c>
      <c r="L2494" s="18">
        <f t="shared" si="6558"/>
        <v>21398.400000000001</v>
      </c>
      <c r="M2494" s="18">
        <f t="shared" si="6559"/>
        <v>0</v>
      </c>
      <c r="N2494" s="18">
        <f t="shared" si="6560"/>
        <v>0</v>
      </c>
      <c r="O2494" s="18">
        <f t="shared" si="6706"/>
        <v>0</v>
      </c>
      <c r="P2494" s="18">
        <f t="shared" si="6706"/>
        <v>0</v>
      </c>
      <c r="Q2494" s="18">
        <f t="shared" si="6706"/>
        <v>0</v>
      </c>
      <c r="R2494" s="18">
        <f t="shared" si="6706"/>
        <v>0</v>
      </c>
      <c r="S2494" s="18">
        <f t="shared" si="6706"/>
        <v>0</v>
      </c>
      <c r="T2494" s="18">
        <f t="shared" si="6635"/>
        <v>21398.400000000001</v>
      </c>
      <c r="U2494" s="18">
        <f t="shared" si="6636"/>
        <v>0</v>
      </c>
      <c r="V2494" s="18">
        <f t="shared" si="6637"/>
        <v>0</v>
      </c>
      <c r="W2494" s="18">
        <f t="shared" si="6706"/>
        <v>0</v>
      </c>
      <c r="X2494" s="18">
        <f t="shared" si="6706"/>
        <v>0</v>
      </c>
      <c r="Y2494" s="18">
        <f t="shared" si="6706"/>
        <v>0</v>
      </c>
      <c r="Z2494" s="18">
        <f t="shared" si="6706"/>
        <v>0</v>
      </c>
      <c r="AA2494" s="18">
        <f t="shared" si="6706"/>
        <v>0</v>
      </c>
      <c r="AB2494" s="18">
        <f t="shared" si="6706"/>
        <v>0</v>
      </c>
      <c r="AC2494" s="18">
        <f t="shared" si="6621"/>
        <v>21398.400000000001</v>
      </c>
      <c r="AD2494" s="18">
        <f t="shared" si="6622"/>
        <v>0</v>
      </c>
      <c r="AE2494" s="18">
        <f t="shared" si="6623"/>
        <v>0</v>
      </c>
      <c r="AF2494" s="18">
        <f t="shared" si="6706"/>
        <v>0</v>
      </c>
      <c r="AG2494" s="18">
        <f t="shared" si="6706"/>
        <v>0</v>
      </c>
      <c r="AH2494" s="18">
        <f t="shared" si="6706"/>
        <v>0</v>
      </c>
      <c r="AI2494" s="18">
        <f t="shared" si="6661"/>
        <v>21398.400000000001</v>
      </c>
      <c r="AJ2494" s="18">
        <f t="shared" si="6662"/>
        <v>0</v>
      </c>
      <c r="AK2494" s="18">
        <f t="shared" si="6663"/>
        <v>0</v>
      </c>
      <c r="AL2494" s="18">
        <f t="shared" si="6706"/>
        <v>0</v>
      </c>
      <c r="AM2494" s="18">
        <f t="shared" si="6664"/>
        <v>21398.400000000001</v>
      </c>
      <c r="AN2494" s="18">
        <f t="shared" si="6706"/>
        <v>-21398.400000000001</v>
      </c>
      <c r="AO2494" s="18">
        <f t="shared" si="6706"/>
        <v>21398.400000000001</v>
      </c>
      <c r="AP2494" s="18">
        <f t="shared" si="6706"/>
        <v>0</v>
      </c>
      <c r="AQ2494" s="18">
        <f t="shared" si="6561"/>
        <v>0</v>
      </c>
      <c r="AR2494" s="18">
        <f t="shared" si="6562"/>
        <v>21398.400000000001</v>
      </c>
      <c r="AS2494" s="18">
        <f t="shared" si="6563"/>
        <v>0</v>
      </c>
      <c r="AT2494" s="18">
        <f t="shared" si="6706"/>
        <v>0</v>
      </c>
      <c r="AU2494" s="18">
        <f t="shared" si="6706"/>
        <v>0</v>
      </c>
      <c r="AV2494" s="18">
        <f t="shared" si="6706"/>
        <v>0</v>
      </c>
      <c r="AW2494" s="18">
        <f t="shared" si="6564"/>
        <v>0</v>
      </c>
      <c r="AX2494" s="18">
        <f t="shared" si="6565"/>
        <v>21398.400000000001</v>
      </c>
      <c r="AY2494" s="18">
        <f t="shared" si="6566"/>
        <v>0</v>
      </c>
      <c r="AZ2494" s="18">
        <f t="shared" si="6706"/>
        <v>0</v>
      </c>
      <c r="BA2494" s="18">
        <f t="shared" si="6706"/>
        <v>0</v>
      </c>
      <c r="BB2494" s="18">
        <f t="shared" si="6706"/>
        <v>0</v>
      </c>
      <c r="BC2494" s="18">
        <f t="shared" si="6532"/>
        <v>0</v>
      </c>
      <c r="BD2494" s="18">
        <f t="shared" si="6533"/>
        <v>21398.400000000001</v>
      </c>
      <c r="BE2494" s="18">
        <f t="shared" si="6534"/>
        <v>0</v>
      </c>
      <c r="BF2494" s="18">
        <f t="shared" si="6706"/>
        <v>0</v>
      </c>
      <c r="BG2494" s="18">
        <f t="shared" si="6706"/>
        <v>0</v>
      </c>
      <c r="BH2494" s="18">
        <f t="shared" si="6706"/>
        <v>0</v>
      </c>
      <c r="BI2494" s="18">
        <f t="shared" si="6529"/>
        <v>0</v>
      </c>
      <c r="BJ2494" s="18">
        <f t="shared" si="6530"/>
        <v>21398.400000000001</v>
      </c>
      <c r="BK2494" s="18">
        <f t="shared" si="6531"/>
        <v>0</v>
      </c>
      <c r="BL2494" s="18">
        <f t="shared" si="6706"/>
        <v>0</v>
      </c>
      <c r="BM2494" s="18">
        <f t="shared" si="6706"/>
        <v>0</v>
      </c>
      <c r="BN2494" s="18">
        <f t="shared" si="6706"/>
        <v>0</v>
      </c>
      <c r="BO2494" s="18">
        <f t="shared" si="6627"/>
        <v>0</v>
      </c>
      <c r="BP2494" s="18">
        <f t="shared" si="6628"/>
        <v>21398.400000000001</v>
      </c>
      <c r="BQ2494" s="18">
        <f t="shared" si="6629"/>
        <v>0</v>
      </c>
      <c r="BR2494" s="18">
        <f t="shared" si="6706"/>
        <v>0</v>
      </c>
      <c r="BS2494" s="18">
        <f t="shared" si="6706"/>
        <v>0</v>
      </c>
      <c r="BT2494" s="18">
        <f t="shared" si="6706"/>
        <v>0</v>
      </c>
      <c r="BU2494" s="18">
        <f t="shared" si="6624"/>
        <v>0</v>
      </c>
      <c r="BV2494" s="18">
        <f t="shared" si="6625"/>
        <v>21398.400000000001</v>
      </c>
      <c r="BW2494" s="18">
        <f t="shared" si="6626"/>
        <v>0</v>
      </c>
      <c r="BX2494" s="18">
        <f t="shared" si="6706"/>
        <v>0</v>
      </c>
      <c r="BY2494" s="18">
        <f t="shared" si="6706"/>
        <v>0</v>
      </c>
      <c r="BZ2494" s="18">
        <f t="shared" si="6706"/>
        <v>0</v>
      </c>
      <c r="CA2494" s="18">
        <f t="shared" si="6567"/>
        <v>0</v>
      </c>
      <c r="CB2494" s="18">
        <f t="shared" si="6568"/>
        <v>21398.400000000001</v>
      </c>
      <c r="CC2494" s="18">
        <f t="shared" si="6569"/>
        <v>0</v>
      </c>
      <c r="CD2494" s="18">
        <f t="shared" si="6706"/>
        <v>0</v>
      </c>
      <c r="CE2494" s="27"/>
      <c r="CF2494" s="33"/>
    </row>
    <row r="2495" spans="1:119" ht="46.8" x14ac:dyDescent="0.3">
      <c r="A2495" s="19" t="s">
        <v>1384</v>
      </c>
      <c r="B2495" s="39">
        <v>400</v>
      </c>
      <c r="C2495" s="41"/>
      <c r="D2495" s="41"/>
      <c r="E2495" s="14" t="s">
        <v>553</v>
      </c>
      <c r="F2495" s="18">
        <f>F2496</f>
        <v>21398.400000000001</v>
      </c>
      <c r="G2495" s="18">
        <f t="shared" si="6706"/>
        <v>0</v>
      </c>
      <c r="H2495" s="18">
        <f t="shared" si="6706"/>
        <v>0</v>
      </c>
      <c r="I2495" s="18">
        <f t="shared" si="6706"/>
        <v>0</v>
      </c>
      <c r="J2495" s="18">
        <f t="shared" si="6706"/>
        <v>0</v>
      </c>
      <c r="K2495" s="18">
        <f t="shared" si="6706"/>
        <v>0</v>
      </c>
      <c r="L2495" s="18">
        <f t="shared" si="6558"/>
        <v>21398.400000000001</v>
      </c>
      <c r="M2495" s="18">
        <f t="shared" si="6559"/>
        <v>0</v>
      </c>
      <c r="N2495" s="18">
        <f t="shared" si="6560"/>
        <v>0</v>
      </c>
      <c r="O2495" s="18">
        <f t="shared" si="6706"/>
        <v>0</v>
      </c>
      <c r="P2495" s="18">
        <f t="shared" si="6706"/>
        <v>0</v>
      </c>
      <c r="Q2495" s="18">
        <f t="shared" si="6706"/>
        <v>0</v>
      </c>
      <c r="R2495" s="18">
        <f t="shared" si="6706"/>
        <v>0</v>
      </c>
      <c r="S2495" s="18">
        <f t="shared" si="6706"/>
        <v>0</v>
      </c>
      <c r="T2495" s="18">
        <f t="shared" si="6635"/>
        <v>21398.400000000001</v>
      </c>
      <c r="U2495" s="18">
        <f t="shared" si="6636"/>
        <v>0</v>
      </c>
      <c r="V2495" s="18">
        <f t="shared" si="6637"/>
        <v>0</v>
      </c>
      <c r="W2495" s="18">
        <f t="shared" si="6706"/>
        <v>0</v>
      </c>
      <c r="X2495" s="18">
        <f t="shared" si="6706"/>
        <v>0</v>
      </c>
      <c r="Y2495" s="18">
        <f t="shared" si="6706"/>
        <v>0</v>
      </c>
      <c r="Z2495" s="18">
        <f t="shared" si="6706"/>
        <v>0</v>
      </c>
      <c r="AA2495" s="18">
        <f t="shared" si="6706"/>
        <v>0</v>
      </c>
      <c r="AB2495" s="18">
        <f t="shared" si="6706"/>
        <v>0</v>
      </c>
      <c r="AC2495" s="18">
        <f t="shared" si="6621"/>
        <v>21398.400000000001</v>
      </c>
      <c r="AD2495" s="18">
        <f t="shared" si="6622"/>
        <v>0</v>
      </c>
      <c r="AE2495" s="18">
        <f t="shared" si="6623"/>
        <v>0</v>
      </c>
      <c r="AF2495" s="18">
        <f t="shared" si="6706"/>
        <v>0</v>
      </c>
      <c r="AG2495" s="18">
        <f t="shared" si="6706"/>
        <v>0</v>
      </c>
      <c r="AH2495" s="18">
        <f t="shared" si="6706"/>
        <v>0</v>
      </c>
      <c r="AI2495" s="18">
        <f t="shared" si="6661"/>
        <v>21398.400000000001</v>
      </c>
      <c r="AJ2495" s="18">
        <f t="shared" si="6662"/>
        <v>0</v>
      </c>
      <c r="AK2495" s="18">
        <f t="shared" si="6663"/>
        <v>0</v>
      </c>
      <c r="AL2495" s="18">
        <f t="shared" si="6706"/>
        <v>0</v>
      </c>
      <c r="AM2495" s="18">
        <f t="shared" si="6664"/>
        <v>21398.400000000001</v>
      </c>
      <c r="AN2495" s="18">
        <f t="shared" si="6706"/>
        <v>-21398.400000000001</v>
      </c>
      <c r="AO2495" s="18">
        <f t="shared" si="6706"/>
        <v>21398.400000000001</v>
      </c>
      <c r="AP2495" s="18">
        <f t="shared" si="6706"/>
        <v>0</v>
      </c>
      <c r="AQ2495" s="18">
        <f t="shared" si="6561"/>
        <v>0</v>
      </c>
      <c r="AR2495" s="18">
        <f t="shared" si="6562"/>
        <v>21398.400000000001</v>
      </c>
      <c r="AS2495" s="18">
        <f t="shared" si="6563"/>
        <v>0</v>
      </c>
      <c r="AT2495" s="18">
        <f t="shared" si="6706"/>
        <v>0</v>
      </c>
      <c r="AU2495" s="18">
        <f t="shared" si="6706"/>
        <v>0</v>
      </c>
      <c r="AV2495" s="18">
        <f t="shared" si="6706"/>
        <v>0</v>
      </c>
      <c r="AW2495" s="18">
        <f t="shared" si="6564"/>
        <v>0</v>
      </c>
      <c r="AX2495" s="18">
        <f t="shared" si="6565"/>
        <v>21398.400000000001</v>
      </c>
      <c r="AY2495" s="18">
        <f t="shared" si="6566"/>
        <v>0</v>
      </c>
      <c r="AZ2495" s="18">
        <f t="shared" si="6706"/>
        <v>0</v>
      </c>
      <c r="BA2495" s="18">
        <f t="shared" si="6706"/>
        <v>0</v>
      </c>
      <c r="BB2495" s="18">
        <f t="shared" si="6706"/>
        <v>0</v>
      </c>
      <c r="BC2495" s="18">
        <f t="shared" si="6532"/>
        <v>0</v>
      </c>
      <c r="BD2495" s="18">
        <f t="shared" si="6533"/>
        <v>21398.400000000001</v>
      </c>
      <c r="BE2495" s="18">
        <f t="shared" si="6534"/>
        <v>0</v>
      </c>
      <c r="BF2495" s="18">
        <f t="shared" si="6706"/>
        <v>0</v>
      </c>
      <c r="BG2495" s="18">
        <f t="shared" si="6706"/>
        <v>0</v>
      </c>
      <c r="BH2495" s="18">
        <f t="shared" si="6706"/>
        <v>0</v>
      </c>
      <c r="BI2495" s="18">
        <f t="shared" si="6529"/>
        <v>0</v>
      </c>
      <c r="BJ2495" s="18">
        <f t="shared" si="6530"/>
        <v>21398.400000000001</v>
      </c>
      <c r="BK2495" s="18">
        <f t="shared" si="6531"/>
        <v>0</v>
      </c>
      <c r="BL2495" s="18">
        <f t="shared" si="6706"/>
        <v>0</v>
      </c>
      <c r="BM2495" s="18">
        <f t="shared" si="6706"/>
        <v>0</v>
      </c>
      <c r="BN2495" s="18">
        <f t="shared" si="6706"/>
        <v>0</v>
      </c>
      <c r="BO2495" s="18">
        <f t="shared" si="6627"/>
        <v>0</v>
      </c>
      <c r="BP2495" s="18">
        <f t="shared" si="6628"/>
        <v>21398.400000000001</v>
      </c>
      <c r="BQ2495" s="18">
        <f t="shared" si="6629"/>
        <v>0</v>
      </c>
      <c r="BR2495" s="18">
        <f t="shared" si="6706"/>
        <v>0</v>
      </c>
      <c r="BS2495" s="18">
        <f t="shared" si="6706"/>
        <v>0</v>
      </c>
      <c r="BT2495" s="18">
        <f t="shared" si="6706"/>
        <v>0</v>
      </c>
      <c r="BU2495" s="18">
        <f t="shared" si="6624"/>
        <v>0</v>
      </c>
      <c r="BV2495" s="18">
        <f t="shared" si="6625"/>
        <v>21398.400000000001</v>
      </c>
      <c r="BW2495" s="18">
        <f t="shared" si="6626"/>
        <v>0</v>
      </c>
      <c r="BX2495" s="18">
        <f t="shared" si="6706"/>
        <v>0</v>
      </c>
      <c r="BY2495" s="18">
        <f t="shared" si="6706"/>
        <v>0</v>
      </c>
      <c r="BZ2495" s="18">
        <f t="shared" si="6706"/>
        <v>0</v>
      </c>
      <c r="CA2495" s="18">
        <f t="shared" si="6567"/>
        <v>0</v>
      </c>
      <c r="CB2495" s="18">
        <f t="shared" si="6568"/>
        <v>21398.400000000001</v>
      </c>
      <c r="CC2495" s="18">
        <f t="shared" si="6569"/>
        <v>0</v>
      </c>
      <c r="CD2495" s="18">
        <f t="shared" si="6706"/>
        <v>0</v>
      </c>
      <c r="CE2495" s="27"/>
      <c r="CF2495" s="33"/>
    </row>
    <row r="2496" spans="1:119" x14ac:dyDescent="0.3">
      <c r="A2496" s="19" t="s">
        <v>1384</v>
      </c>
      <c r="B2496" s="39">
        <v>410</v>
      </c>
      <c r="C2496" s="41"/>
      <c r="D2496" s="41"/>
      <c r="E2496" s="14" t="s">
        <v>566</v>
      </c>
      <c r="F2496" s="18">
        <f>F2497</f>
        <v>21398.400000000001</v>
      </c>
      <c r="G2496" s="18">
        <f t="shared" si="6706"/>
        <v>0</v>
      </c>
      <c r="H2496" s="18">
        <f t="shared" si="6706"/>
        <v>0</v>
      </c>
      <c r="I2496" s="18">
        <f t="shared" si="6706"/>
        <v>0</v>
      </c>
      <c r="J2496" s="18">
        <f t="shared" si="6706"/>
        <v>0</v>
      </c>
      <c r="K2496" s="18">
        <f t="shared" si="6706"/>
        <v>0</v>
      </c>
      <c r="L2496" s="18">
        <f t="shared" si="6558"/>
        <v>21398.400000000001</v>
      </c>
      <c r="M2496" s="18">
        <f t="shared" si="6559"/>
        <v>0</v>
      </c>
      <c r="N2496" s="18">
        <f t="shared" si="6560"/>
        <v>0</v>
      </c>
      <c r="O2496" s="18">
        <f t="shared" si="6706"/>
        <v>0</v>
      </c>
      <c r="P2496" s="18">
        <f t="shared" si="6706"/>
        <v>0</v>
      </c>
      <c r="Q2496" s="18">
        <f t="shared" si="6706"/>
        <v>0</v>
      </c>
      <c r="R2496" s="18">
        <f t="shared" si="6706"/>
        <v>0</v>
      </c>
      <c r="S2496" s="18">
        <f t="shared" si="6706"/>
        <v>0</v>
      </c>
      <c r="T2496" s="18">
        <f t="shared" si="6635"/>
        <v>21398.400000000001</v>
      </c>
      <c r="U2496" s="18">
        <f t="shared" si="6636"/>
        <v>0</v>
      </c>
      <c r="V2496" s="18">
        <f t="shared" si="6637"/>
        <v>0</v>
      </c>
      <c r="W2496" s="18">
        <f t="shared" si="6706"/>
        <v>0</v>
      </c>
      <c r="X2496" s="18">
        <f t="shared" si="6706"/>
        <v>0</v>
      </c>
      <c r="Y2496" s="18">
        <f t="shared" si="6706"/>
        <v>0</v>
      </c>
      <c r="Z2496" s="18">
        <f t="shared" si="6706"/>
        <v>0</v>
      </c>
      <c r="AA2496" s="18">
        <f t="shared" si="6706"/>
        <v>0</v>
      </c>
      <c r="AB2496" s="18">
        <f t="shared" si="6706"/>
        <v>0</v>
      </c>
      <c r="AC2496" s="18">
        <f t="shared" si="6621"/>
        <v>21398.400000000001</v>
      </c>
      <c r="AD2496" s="18">
        <f t="shared" si="6622"/>
        <v>0</v>
      </c>
      <c r="AE2496" s="18">
        <f t="shared" si="6623"/>
        <v>0</v>
      </c>
      <c r="AF2496" s="18">
        <f t="shared" si="6706"/>
        <v>0</v>
      </c>
      <c r="AG2496" s="18">
        <f t="shared" si="6706"/>
        <v>0</v>
      </c>
      <c r="AH2496" s="18">
        <f t="shared" si="6706"/>
        <v>0</v>
      </c>
      <c r="AI2496" s="18">
        <f t="shared" si="6661"/>
        <v>21398.400000000001</v>
      </c>
      <c r="AJ2496" s="18">
        <f t="shared" si="6662"/>
        <v>0</v>
      </c>
      <c r="AK2496" s="18">
        <f t="shared" si="6663"/>
        <v>0</v>
      </c>
      <c r="AL2496" s="18">
        <f t="shared" si="6706"/>
        <v>0</v>
      </c>
      <c r="AM2496" s="18">
        <f t="shared" si="6664"/>
        <v>21398.400000000001</v>
      </c>
      <c r="AN2496" s="18">
        <f t="shared" si="6706"/>
        <v>-21398.400000000001</v>
      </c>
      <c r="AO2496" s="18">
        <f t="shared" si="6706"/>
        <v>21398.400000000001</v>
      </c>
      <c r="AP2496" s="18">
        <f t="shared" si="6706"/>
        <v>0</v>
      </c>
      <c r="AQ2496" s="18">
        <f t="shared" si="6561"/>
        <v>0</v>
      </c>
      <c r="AR2496" s="18">
        <f t="shared" si="6562"/>
        <v>21398.400000000001</v>
      </c>
      <c r="AS2496" s="18">
        <f t="shared" si="6563"/>
        <v>0</v>
      </c>
      <c r="AT2496" s="18">
        <f t="shared" si="6706"/>
        <v>0</v>
      </c>
      <c r="AU2496" s="18">
        <f t="shared" si="6706"/>
        <v>0</v>
      </c>
      <c r="AV2496" s="18">
        <f t="shared" si="6706"/>
        <v>0</v>
      </c>
      <c r="AW2496" s="18">
        <f t="shared" si="6564"/>
        <v>0</v>
      </c>
      <c r="AX2496" s="18">
        <f t="shared" si="6565"/>
        <v>21398.400000000001</v>
      </c>
      <c r="AY2496" s="18">
        <f t="shared" si="6566"/>
        <v>0</v>
      </c>
      <c r="AZ2496" s="18">
        <f t="shared" si="6706"/>
        <v>0</v>
      </c>
      <c r="BA2496" s="18">
        <f t="shared" si="6706"/>
        <v>0</v>
      </c>
      <c r="BB2496" s="18">
        <f t="shared" si="6706"/>
        <v>0</v>
      </c>
      <c r="BC2496" s="18">
        <f t="shared" si="6532"/>
        <v>0</v>
      </c>
      <c r="BD2496" s="18">
        <f t="shared" si="6533"/>
        <v>21398.400000000001</v>
      </c>
      <c r="BE2496" s="18">
        <f t="shared" si="6534"/>
        <v>0</v>
      </c>
      <c r="BF2496" s="18">
        <f t="shared" si="6706"/>
        <v>0</v>
      </c>
      <c r="BG2496" s="18">
        <f t="shared" si="6706"/>
        <v>0</v>
      </c>
      <c r="BH2496" s="18">
        <f t="shared" si="6706"/>
        <v>0</v>
      </c>
      <c r="BI2496" s="18">
        <f t="shared" si="6529"/>
        <v>0</v>
      </c>
      <c r="BJ2496" s="18">
        <f t="shared" si="6530"/>
        <v>21398.400000000001</v>
      </c>
      <c r="BK2496" s="18">
        <f t="shared" si="6531"/>
        <v>0</v>
      </c>
      <c r="BL2496" s="18">
        <f t="shared" si="6706"/>
        <v>0</v>
      </c>
      <c r="BM2496" s="18">
        <f t="shared" si="6706"/>
        <v>0</v>
      </c>
      <c r="BN2496" s="18">
        <f t="shared" si="6706"/>
        <v>0</v>
      </c>
      <c r="BO2496" s="18">
        <f t="shared" si="6627"/>
        <v>0</v>
      </c>
      <c r="BP2496" s="18">
        <f t="shared" si="6628"/>
        <v>21398.400000000001</v>
      </c>
      <c r="BQ2496" s="18">
        <f t="shared" si="6629"/>
        <v>0</v>
      </c>
      <c r="BR2496" s="18">
        <f t="shared" si="6706"/>
        <v>0</v>
      </c>
      <c r="BS2496" s="18">
        <f t="shared" si="6706"/>
        <v>0</v>
      </c>
      <c r="BT2496" s="18">
        <f t="shared" si="6706"/>
        <v>0</v>
      </c>
      <c r="BU2496" s="18">
        <f t="shared" si="6624"/>
        <v>0</v>
      </c>
      <c r="BV2496" s="18">
        <f t="shared" si="6625"/>
        <v>21398.400000000001</v>
      </c>
      <c r="BW2496" s="18">
        <f t="shared" si="6626"/>
        <v>0</v>
      </c>
      <c r="BX2496" s="18">
        <f t="shared" si="6706"/>
        <v>0</v>
      </c>
      <c r="BY2496" s="18">
        <f t="shared" si="6706"/>
        <v>0</v>
      </c>
      <c r="BZ2496" s="18">
        <f t="shared" si="6706"/>
        <v>0</v>
      </c>
      <c r="CA2496" s="18">
        <f t="shared" si="6567"/>
        <v>0</v>
      </c>
      <c r="CB2496" s="18">
        <f t="shared" si="6568"/>
        <v>21398.400000000001</v>
      </c>
      <c r="CC2496" s="18">
        <f t="shared" si="6569"/>
        <v>0</v>
      </c>
      <c r="CD2496" s="18">
        <f t="shared" si="6706"/>
        <v>0</v>
      </c>
      <c r="CE2496" s="27"/>
      <c r="CF2496" s="33"/>
    </row>
    <row r="2497" spans="1:84" x14ac:dyDescent="0.3">
      <c r="A2497" s="19" t="s">
        <v>1384</v>
      </c>
      <c r="B2497" s="39">
        <v>410</v>
      </c>
      <c r="C2497" s="41" t="s">
        <v>149</v>
      </c>
      <c r="D2497" s="41" t="s">
        <v>29</v>
      </c>
      <c r="E2497" s="14" t="s">
        <v>523</v>
      </c>
      <c r="F2497" s="23">
        <v>21398.400000000001</v>
      </c>
      <c r="G2497" s="18"/>
      <c r="H2497" s="18"/>
      <c r="I2497" s="18"/>
      <c r="J2497" s="18"/>
      <c r="K2497" s="18"/>
      <c r="L2497" s="18">
        <f t="shared" si="6558"/>
        <v>21398.400000000001</v>
      </c>
      <c r="M2497" s="18">
        <f t="shared" si="6559"/>
        <v>0</v>
      </c>
      <c r="N2497" s="18">
        <f t="shared" si="6560"/>
        <v>0</v>
      </c>
      <c r="O2497" s="18"/>
      <c r="P2497" s="18"/>
      <c r="Q2497" s="18"/>
      <c r="R2497" s="18"/>
      <c r="S2497" s="18"/>
      <c r="T2497" s="18">
        <f t="shared" si="6635"/>
        <v>21398.400000000001</v>
      </c>
      <c r="U2497" s="18">
        <f t="shared" si="6636"/>
        <v>0</v>
      </c>
      <c r="V2497" s="18">
        <f t="shared" si="6637"/>
        <v>0</v>
      </c>
      <c r="W2497" s="18"/>
      <c r="X2497" s="18"/>
      <c r="Y2497" s="18"/>
      <c r="Z2497" s="18"/>
      <c r="AA2497" s="18"/>
      <c r="AB2497" s="18"/>
      <c r="AC2497" s="18">
        <f t="shared" si="6621"/>
        <v>21398.400000000001</v>
      </c>
      <c r="AD2497" s="18">
        <f t="shared" si="6622"/>
        <v>0</v>
      </c>
      <c r="AE2497" s="18">
        <f t="shared" si="6623"/>
        <v>0</v>
      </c>
      <c r="AF2497" s="18"/>
      <c r="AG2497" s="18"/>
      <c r="AH2497" s="18"/>
      <c r="AI2497" s="18">
        <f t="shared" si="6661"/>
        <v>21398.400000000001</v>
      </c>
      <c r="AJ2497" s="18">
        <f t="shared" si="6662"/>
        <v>0</v>
      </c>
      <c r="AK2497" s="18">
        <f t="shared" si="6663"/>
        <v>0</v>
      </c>
      <c r="AL2497" s="18"/>
      <c r="AM2497" s="18">
        <f t="shared" si="6664"/>
        <v>21398.400000000001</v>
      </c>
      <c r="AN2497" s="18">
        <v>-21398.400000000001</v>
      </c>
      <c r="AO2497" s="18">
        <v>21398.400000000001</v>
      </c>
      <c r="AP2497" s="18"/>
      <c r="AQ2497" s="18">
        <f t="shared" si="6561"/>
        <v>0</v>
      </c>
      <c r="AR2497" s="18">
        <f t="shared" si="6562"/>
        <v>21398.400000000001</v>
      </c>
      <c r="AS2497" s="18">
        <f t="shared" si="6563"/>
        <v>0</v>
      </c>
      <c r="AT2497" s="18"/>
      <c r="AU2497" s="18"/>
      <c r="AV2497" s="18"/>
      <c r="AW2497" s="18">
        <f t="shared" si="6564"/>
        <v>0</v>
      </c>
      <c r="AX2497" s="18">
        <f t="shared" si="6565"/>
        <v>21398.400000000001</v>
      </c>
      <c r="AY2497" s="18">
        <f t="shared" si="6566"/>
        <v>0</v>
      </c>
      <c r="AZ2497" s="18"/>
      <c r="BA2497" s="18"/>
      <c r="BB2497" s="18"/>
      <c r="BC2497" s="18">
        <f t="shared" si="6532"/>
        <v>0</v>
      </c>
      <c r="BD2497" s="18">
        <f t="shared" si="6533"/>
        <v>21398.400000000001</v>
      </c>
      <c r="BE2497" s="18">
        <f t="shared" si="6534"/>
        <v>0</v>
      </c>
      <c r="BF2497" s="18"/>
      <c r="BG2497" s="18"/>
      <c r="BH2497" s="18"/>
      <c r="BI2497" s="18">
        <f t="shared" si="6529"/>
        <v>0</v>
      </c>
      <c r="BJ2497" s="18">
        <f t="shared" si="6530"/>
        <v>21398.400000000001</v>
      </c>
      <c r="BK2497" s="18">
        <f t="shared" si="6531"/>
        <v>0</v>
      </c>
      <c r="BL2497" s="18"/>
      <c r="BM2497" s="18"/>
      <c r="BN2497" s="18"/>
      <c r="BO2497" s="18">
        <f t="shared" si="6627"/>
        <v>0</v>
      </c>
      <c r="BP2497" s="18">
        <f t="shared" si="6628"/>
        <v>21398.400000000001</v>
      </c>
      <c r="BQ2497" s="18">
        <f t="shared" si="6629"/>
        <v>0</v>
      </c>
      <c r="BR2497" s="18"/>
      <c r="BS2497" s="18"/>
      <c r="BT2497" s="18"/>
      <c r="BU2497" s="18">
        <f t="shared" si="6624"/>
        <v>0</v>
      </c>
      <c r="BV2497" s="18">
        <f t="shared" si="6625"/>
        <v>21398.400000000001</v>
      </c>
      <c r="BW2497" s="18">
        <f t="shared" si="6626"/>
        <v>0</v>
      </c>
      <c r="BX2497" s="18"/>
      <c r="BY2497" s="18"/>
      <c r="BZ2497" s="18"/>
      <c r="CA2497" s="18">
        <f t="shared" si="6567"/>
        <v>0</v>
      </c>
      <c r="CB2497" s="18">
        <f t="shared" si="6568"/>
        <v>21398.400000000001</v>
      </c>
      <c r="CC2497" s="18">
        <f t="shared" si="6569"/>
        <v>0</v>
      </c>
      <c r="CD2497" s="18"/>
      <c r="CE2497" s="27"/>
      <c r="CF2497" s="33"/>
    </row>
    <row r="2498" spans="1:84" ht="31.2" x14ac:dyDescent="0.3">
      <c r="A2498" s="19" t="s">
        <v>1442</v>
      </c>
      <c r="B2498" s="39"/>
      <c r="C2498" s="41"/>
      <c r="D2498" s="41"/>
      <c r="E2498" s="14" t="s">
        <v>1443</v>
      </c>
      <c r="F2498" s="23"/>
      <c r="G2498" s="18"/>
      <c r="H2498" s="18"/>
      <c r="I2498" s="18">
        <f>I2499</f>
        <v>12363.3</v>
      </c>
      <c r="J2498" s="18">
        <f t="shared" ref="J2498:CD2500" si="6707">J2499</f>
        <v>0</v>
      </c>
      <c r="K2498" s="18">
        <f t="shared" si="6707"/>
        <v>0</v>
      </c>
      <c r="L2498" s="18">
        <f t="shared" si="6558"/>
        <v>12363.3</v>
      </c>
      <c r="M2498" s="18">
        <f t="shared" si="6559"/>
        <v>0</v>
      </c>
      <c r="N2498" s="18">
        <f t="shared" si="6560"/>
        <v>0</v>
      </c>
      <c r="O2498" s="18">
        <f t="shared" si="6707"/>
        <v>0</v>
      </c>
      <c r="P2498" s="18">
        <f t="shared" si="6707"/>
        <v>0</v>
      </c>
      <c r="Q2498" s="18">
        <f t="shared" si="6707"/>
        <v>0</v>
      </c>
      <c r="R2498" s="18">
        <f t="shared" si="6707"/>
        <v>0</v>
      </c>
      <c r="S2498" s="18">
        <f t="shared" si="6707"/>
        <v>0</v>
      </c>
      <c r="T2498" s="18">
        <f t="shared" si="6635"/>
        <v>12363.3</v>
      </c>
      <c r="U2498" s="18">
        <f t="shared" si="6636"/>
        <v>0</v>
      </c>
      <c r="V2498" s="18">
        <f t="shared" si="6637"/>
        <v>0</v>
      </c>
      <c r="W2498" s="18">
        <f t="shared" si="6707"/>
        <v>0</v>
      </c>
      <c r="X2498" s="18">
        <f t="shared" si="6707"/>
        <v>0</v>
      </c>
      <c r="Y2498" s="18">
        <f t="shared" si="6707"/>
        <v>0</v>
      </c>
      <c r="Z2498" s="18">
        <f t="shared" si="6707"/>
        <v>0</v>
      </c>
      <c r="AA2498" s="18">
        <f t="shared" si="6707"/>
        <v>0</v>
      </c>
      <c r="AB2498" s="18">
        <f t="shared" si="6707"/>
        <v>0</v>
      </c>
      <c r="AC2498" s="18">
        <f t="shared" si="6621"/>
        <v>12363.3</v>
      </c>
      <c r="AD2498" s="18">
        <f t="shared" si="6622"/>
        <v>0</v>
      </c>
      <c r="AE2498" s="18">
        <f t="shared" si="6623"/>
        <v>0</v>
      </c>
      <c r="AF2498" s="18">
        <f t="shared" si="6707"/>
        <v>0</v>
      </c>
      <c r="AG2498" s="18">
        <f t="shared" si="6707"/>
        <v>0</v>
      </c>
      <c r="AH2498" s="18">
        <f t="shared" si="6707"/>
        <v>0</v>
      </c>
      <c r="AI2498" s="18">
        <f t="shared" si="6661"/>
        <v>12363.3</v>
      </c>
      <c r="AJ2498" s="18">
        <f t="shared" si="6662"/>
        <v>0</v>
      </c>
      <c r="AK2498" s="18">
        <f t="shared" si="6663"/>
        <v>0</v>
      </c>
      <c r="AL2498" s="18">
        <f t="shared" si="6707"/>
        <v>0</v>
      </c>
      <c r="AM2498" s="18">
        <f t="shared" si="6664"/>
        <v>12363.3</v>
      </c>
      <c r="AN2498" s="18">
        <f t="shared" si="6707"/>
        <v>0</v>
      </c>
      <c r="AO2498" s="18">
        <f t="shared" si="6707"/>
        <v>0</v>
      </c>
      <c r="AP2498" s="18">
        <f t="shared" si="6707"/>
        <v>0</v>
      </c>
      <c r="AQ2498" s="18">
        <f t="shared" si="6561"/>
        <v>12363.3</v>
      </c>
      <c r="AR2498" s="18">
        <f t="shared" si="6562"/>
        <v>0</v>
      </c>
      <c r="AS2498" s="18">
        <f t="shared" si="6563"/>
        <v>0</v>
      </c>
      <c r="AT2498" s="18">
        <f t="shared" si="6707"/>
        <v>0</v>
      </c>
      <c r="AU2498" s="18">
        <f t="shared" si="6707"/>
        <v>0</v>
      </c>
      <c r="AV2498" s="18">
        <f t="shared" si="6707"/>
        <v>0</v>
      </c>
      <c r="AW2498" s="18">
        <f t="shared" si="6564"/>
        <v>12363.3</v>
      </c>
      <c r="AX2498" s="18">
        <f t="shared" si="6565"/>
        <v>0</v>
      </c>
      <c r="AY2498" s="18">
        <f t="shared" si="6566"/>
        <v>0</v>
      </c>
      <c r="AZ2498" s="18">
        <f t="shared" si="6707"/>
        <v>0</v>
      </c>
      <c r="BA2498" s="18">
        <f t="shared" si="6707"/>
        <v>0</v>
      </c>
      <c r="BB2498" s="18">
        <f t="shared" si="6707"/>
        <v>0</v>
      </c>
      <c r="BC2498" s="18">
        <f t="shared" si="6532"/>
        <v>12363.3</v>
      </c>
      <c r="BD2498" s="18">
        <f t="shared" si="6533"/>
        <v>0</v>
      </c>
      <c r="BE2498" s="18">
        <f t="shared" si="6534"/>
        <v>0</v>
      </c>
      <c r="BF2498" s="18">
        <f t="shared" si="6707"/>
        <v>0</v>
      </c>
      <c r="BG2498" s="18">
        <f t="shared" si="6707"/>
        <v>0</v>
      </c>
      <c r="BH2498" s="18">
        <f t="shared" si="6707"/>
        <v>0</v>
      </c>
      <c r="BI2498" s="18">
        <f t="shared" si="6529"/>
        <v>12363.3</v>
      </c>
      <c r="BJ2498" s="18">
        <f t="shared" si="6530"/>
        <v>0</v>
      </c>
      <c r="BK2498" s="18">
        <f t="shared" si="6531"/>
        <v>0</v>
      </c>
      <c r="BL2498" s="18">
        <f t="shared" si="6707"/>
        <v>0</v>
      </c>
      <c r="BM2498" s="18">
        <f t="shared" si="6707"/>
        <v>0</v>
      </c>
      <c r="BN2498" s="18">
        <f t="shared" si="6707"/>
        <v>0</v>
      </c>
      <c r="BO2498" s="18">
        <f t="shared" si="6627"/>
        <v>12363.3</v>
      </c>
      <c r="BP2498" s="18">
        <f t="shared" si="6628"/>
        <v>0</v>
      </c>
      <c r="BQ2498" s="18">
        <f t="shared" si="6629"/>
        <v>0</v>
      </c>
      <c r="BR2498" s="18">
        <f t="shared" si="6707"/>
        <v>0</v>
      </c>
      <c r="BS2498" s="18">
        <f t="shared" si="6707"/>
        <v>0</v>
      </c>
      <c r="BT2498" s="18">
        <f t="shared" si="6707"/>
        <v>0</v>
      </c>
      <c r="BU2498" s="18">
        <f t="shared" si="6624"/>
        <v>12363.3</v>
      </c>
      <c r="BV2498" s="18">
        <f t="shared" si="6625"/>
        <v>0</v>
      </c>
      <c r="BW2498" s="18">
        <f t="shared" si="6626"/>
        <v>0</v>
      </c>
      <c r="BX2498" s="18">
        <f t="shared" si="6707"/>
        <v>0</v>
      </c>
      <c r="BY2498" s="18">
        <f t="shared" si="6707"/>
        <v>0</v>
      </c>
      <c r="BZ2498" s="18">
        <f t="shared" si="6707"/>
        <v>0</v>
      </c>
      <c r="CA2498" s="18">
        <f t="shared" si="6567"/>
        <v>12363.3</v>
      </c>
      <c r="CB2498" s="18">
        <f t="shared" si="6568"/>
        <v>0</v>
      </c>
      <c r="CC2498" s="18">
        <f t="shared" si="6569"/>
        <v>0</v>
      </c>
      <c r="CD2498" s="18">
        <f t="shared" si="6707"/>
        <v>0</v>
      </c>
      <c r="CE2498" s="27"/>
      <c r="CF2498" s="33"/>
    </row>
    <row r="2499" spans="1:84" ht="46.8" x14ac:dyDescent="0.3">
      <c r="A2499" s="19" t="s">
        <v>1442</v>
      </c>
      <c r="B2499" s="39">
        <v>400</v>
      </c>
      <c r="C2499" s="41"/>
      <c r="D2499" s="41"/>
      <c r="E2499" s="14" t="s">
        <v>553</v>
      </c>
      <c r="F2499" s="23"/>
      <c r="G2499" s="18"/>
      <c r="H2499" s="18"/>
      <c r="I2499" s="18">
        <f>I2500</f>
        <v>12363.3</v>
      </c>
      <c r="J2499" s="18">
        <f t="shared" si="6707"/>
        <v>0</v>
      </c>
      <c r="K2499" s="18">
        <f t="shared" si="6707"/>
        <v>0</v>
      </c>
      <c r="L2499" s="18">
        <f t="shared" si="6558"/>
        <v>12363.3</v>
      </c>
      <c r="M2499" s="18">
        <f t="shared" si="6559"/>
        <v>0</v>
      </c>
      <c r="N2499" s="18">
        <f t="shared" si="6560"/>
        <v>0</v>
      </c>
      <c r="O2499" s="18">
        <f t="shared" si="6707"/>
        <v>0</v>
      </c>
      <c r="P2499" s="18">
        <f t="shared" si="6707"/>
        <v>0</v>
      </c>
      <c r="Q2499" s="18">
        <f t="shared" si="6707"/>
        <v>0</v>
      </c>
      <c r="R2499" s="18">
        <f t="shared" si="6707"/>
        <v>0</v>
      </c>
      <c r="S2499" s="18">
        <f t="shared" si="6707"/>
        <v>0</v>
      </c>
      <c r="T2499" s="18">
        <f t="shared" si="6635"/>
        <v>12363.3</v>
      </c>
      <c r="U2499" s="18">
        <f t="shared" si="6636"/>
        <v>0</v>
      </c>
      <c r="V2499" s="18">
        <f t="shared" si="6637"/>
        <v>0</v>
      </c>
      <c r="W2499" s="18">
        <f t="shared" si="6707"/>
        <v>0</v>
      </c>
      <c r="X2499" s="18">
        <f t="shared" si="6707"/>
        <v>0</v>
      </c>
      <c r="Y2499" s="18">
        <f t="shared" si="6707"/>
        <v>0</v>
      </c>
      <c r="Z2499" s="18">
        <f t="shared" si="6707"/>
        <v>0</v>
      </c>
      <c r="AA2499" s="18">
        <f t="shared" si="6707"/>
        <v>0</v>
      </c>
      <c r="AB2499" s="18">
        <f t="shared" si="6707"/>
        <v>0</v>
      </c>
      <c r="AC2499" s="18">
        <f t="shared" si="6621"/>
        <v>12363.3</v>
      </c>
      <c r="AD2499" s="18">
        <f t="shared" si="6622"/>
        <v>0</v>
      </c>
      <c r="AE2499" s="18">
        <f t="shared" si="6623"/>
        <v>0</v>
      </c>
      <c r="AF2499" s="18">
        <f t="shared" si="6707"/>
        <v>0</v>
      </c>
      <c r="AG2499" s="18">
        <f t="shared" si="6707"/>
        <v>0</v>
      </c>
      <c r="AH2499" s="18">
        <f t="shared" si="6707"/>
        <v>0</v>
      </c>
      <c r="AI2499" s="18">
        <f t="shared" si="6661"/>
        <v>12363.3</v>
      </c>
      <c r="AJ2499" s="18">
        <f t="shared" si="6662"/>
        <v>0</v>
      </c>
      <c r="AK2499" s="18">
        <f t="shared" si="6663"/>
        <v>0</v>
      </c>
      <c r="AL2499" s="18">
        <f t="shared" si="6707"/>
        <v>0</v>
      </c>
      <c r="AM2499" s="18">
        <f t="shared" si="6664"/>
        <v>12363.3</v>
      </c>
      <c r="AN2499" s="18">
        <f t="shared" si="6707"/>
        <v>0</v>
      </c>
      <c r="AO2499" s="18">
        <f t="shared" si="6707"/>
        <v>0</v>
      </c>
      <c r="AP2499" s="18">
        <f t="shared" si="6707"/>
        <v>0</v>
      </c>
      <c r="AQ2499" s="18">
        <f t="shared" si="6561"/>
        <v>12363.3</v>
      </c>
      <c r="AR2499" s="18">
        <f t="shared" si="6562"/>
        <v>0</v>
      </c>
      <c r="AS2499" s="18">
        <f t="shared" si="6563"/>
        <v>0</v>
      </c>
      <c r="AT2499" s="18">
        <f t="shared" si="6707"/>
        <v>0</v>
      </c>
      <c r="AU2499" s="18">
        <f t="shared" si="6707"/>
        <v>0</v>
      </c>
      <c r="AV2499" s="18">
        <f t="shared" si="6707"/>
        <v>0</v>
      </c>
      <c r="AW2499" s="18">
        <f t="shared" si="6564"/>
        <v>12363.3</v>
      </c>
      <c r="AX2499" s="18">
        <f t="shared" si="6565"/>
        <v>0</v>
      </c>
      <c r="AY2499" s="18">
        <f t="shared" si="6566"/>
        <v>0</v>
      </c>
      <c r="AZ2499" s="18">
        <f t="shared" si="6707"/>
        <v>0</v>
      </c>
      <c r="BA2499" s="18">
        <f t="shared" si="6707"/>
        <v>0</v>
      </c>
      <c r="BB2499" s="18">
        <f t="shared" si="6707"/>
        <v>0</v>
      </c>
      <c r="BC2499" s="18">
        <f t="shared" si="6532"/>
        <v>12363.3</v>
      </c>
      <c r="BD2499" s="18">
        <f t="shared" si="6533"/>
        <v>0</v>
      </c>
      <c r="BE2499" s="18">
        <f t="shared" si="6534"/>
        <v>0</v>
      </c>
      <c r="BF2499" s="18">
        <f t="shared" si="6707"/>
        <v>0</v>
      </c>
      <c r="BG2499" s="18">
        <f t="shared" si="6707"/>
        <v>0</v>
      </c>
      <c r="BH2499" s="18">
        <f t="shared" si="6707"/>
        <v>0</v>
      </c>
      <c r="BI2499" s="18">
        <f t="shared" ref="BI2499:BI2562" si="6708">BC2499+BF2499</f>
        <v>12363.3</v>
      </c>
      <c r="BJ2499" s="18">
        <f t="shared" ref="BJ2499:BJ2562" si="6709">BD2499+BG2499</f>
        <v>0</v>
      </c>
      <c r="BK2499" s="18">
        <f t="shared" ref="BK2499:BK2562" si="6710">BE2499+BH2499</f>
        <v>0</v>
      </c>
      <c r="BL2499" s="18">
        <f t="shared" si="6707"/>
        <v>0</v>
      </c>
      <c r="BM2499" s="18">
        <f t="shared" si="6707"/>
        <v>0</v>
      </c>
      <c r="BN2499" s="18">
        <f t="shared" si="6707"/>
        <v>0</v>
      </c>
      <c r="BO2499" s="18">
        <f t="shared" si="6627"/>
        <v>12363.3</v>
      </c>
      <c r="BP2499" s="18">
        <f t="shared" si="6628"/>
        <v>0</v>
      </c>
      <c r="BQ2499" s="18">
        <f t="shared" si="6629"/>
        <v>0</v>
      </c>
      <c r="BR2499" s="18">
        <f t="shared" si="6707"/>
        <v>0</v>
      </c>
      <c r="BS2499" s="18">
        <f t="shared" si="6707"/>
        <v>0</v>
      </c>
      <c r="BT2499" s="18">
        <f t="shared" si="6707"/>
        <v>0</v>
      </c>
      <c r="BU2499" s="18">
        <f t="shared" si="6624"/>
        <v>12363.3</v>
      </c>
      <c r="BV2499" s="18">
        <f t="shared" si="6625"/>
        <v>0</v>
      </c>
      <c r="BW2499" s="18">
        <f t="shared" si="6626"/>
        <v>0</v>
      </c>
      <c r="BX2499" s="18">
        <f t="shared" si="6707"/>
        <v>0</v>
      </c>
      <c r="BY2499" s="18">
        <f t="shared" si="6707"/>
        <v>0</v>
      </c>
      <c r="BZ2499" s="18">
        <f t="shared" si="6707"/>
        <v>0</v>
      </c>
      <c r="CA2499" s="18">
        <f t="shared" si="6567"/>
        <v>12363.3</v>
      </c>
      <c r="CB2499" s="18">
        <f t="shared" si="6568"/>
        <v>0</v>
      </c>
      <c r="CC2499" s="18">
        <f t="shared" si="6569"/>
        <v>0</v>
      </c>
      <c r="CD2499" s="18">
        <f t="shared" si="6707"/>
        <v>0</v>
      </c>
      <c r="CE2499" s="27"/>
      <c r="CF2499" s="33"/>
    </row>
    <row r="2500" spans="1:84" x14ac:dyDescent="0.3">
      <c r="A2500" s="19" t="s">
        <v>1442</v>
      </c>
      <c r="B2500" s="39">
        <v>410</v>
      </c>
      <c r="C2500" s="41"/>
      <c r="D2500" s="41"/>
      <c r="E2500" s="14" t="s">
        <v>566</v>
      </c>
      <c r="F2500" s="23"/>
      <c r="G2500" s="18"/>
      <c r="H2500" s="18"/>
      <c r="I2500" s="18">
        <f>I2501</f>
        <v>12363.3</v>
      </c>
      <c r="J2500" s="18">
        <f t="shared" si="6707"/>
        <v>0</v>
      </c>
      <c r="K2500" s="18">
        <f t="shared" si="6707"/>
        <v>0</v>
      </c>
      <c r="L2500" s="18">
        <f t="shared" si="6558"/>
        <v>12363.3</v>
      </c>
      <c r="M2500" s="18">
        <f t="shared" si="6559"/>
        <v>0</v>
      </c>
      <c r="N2500" s="18">
        <f t="shared" si="6560"/>
        <v>0</v>
      </c>
      <c r="O2500" s="18">
        <f t="shared" si="6707"/>
        <v>0</v>
      </c>
      <c r="P2500" s="18">
        <f t="shared" si="6707"/>
        <v>0</v>
      </c>
      <c r="Q2500" s="18">
        <f t="shared" si="6707"/>
        <v>0</v>
      </c>
      <c r="R2500" s="18">
        <f t="shared" si="6707"/>
        <v>0</v>
      </c>
      <c r="S2500" s="18">
        <f t="shared" si="6707"/>
        <v>0</v>
      </c>
      <c r="T2500" s="18">
        <f t="shared" si="6635"/>
        <v>12363.3</v>
      </c>
      <c r="U2500" s="18">
        <f t="shared" si="6636"/>
        <v>0</v>
      </c>
      <c r="V2500" s="18">
        <f t="shared" si="6637"/>
        <v>0</v>
      </c>
      <c r="W2500" s="18">
        <f t="shared" si="6707"/>
        <v>0</v>
      </c>
      <c r="X2500" s="18">
        <f t="shared" si="6707"/>
        <v>0</v>
      </c>
      <c r="Y2500" s="18">
        <f t="shared" si="6707"/>
        <v>0</v>
      </c>
      <c r="Z2500" s="18">
        <f t="shared" si="6707"/>
        <v>0</v>
      </c>
      <c r="AA2500" s="18">
        <f t="shared" si="6707"/>
        <v>0</v>
      </c>
      <c r="AB2500" s="18">
        <f t="shared" si="6707"/>
        <v>0</v>
      </c>
      <c r="AC2500" s="18">
        <f t="shared" si="6621"/>
        <v>12363.3</v>
      </c>
      <c r="AD2500" s="18">
        <f t="shared" si="6622"/>
        <v>0</v>
      </c>
      <c r="AE2500" s="18">
        <f t="shared" si="6623"/>
        <v>0</v>
      </c>
      <c r="AF2500" s="18">
        <f t="shared" si="6707"/>
        <v>0</v>
      </c>
      <c r="AG2500" s="18">
        <f t="shared" si="6707"/>
        <v>0</v>
      </c>
      <c r="AH2500" s="18">
        <f t="shared" si="6707"/>
        <v>0</v>
      </c>
      <c r="AI2500" s="18">
        <f t="shared" si="6661"/>
        <v>12363.3</v>
      </c>
      <c r="AJ2500" s="18">
        <f t="shared" si="6662"/>
        <v>0</v>
      </c>
      <c r="AK2500" s="18">
        <f t="shared" si="6663"/>
        <v>0</v>
      </c>
      <c r="AL2500" s="18">
        <f t="shared" si="6707"/>
        <v>0</v>
      </c>
      <c r="AM2500" s="18">
        <f t="shared" si="6664"/>
        <v>12363.3</v>
      </c>
      <c r="AN2500" s="18">
        <f t="shared" si="6707"/>
        <v>0</v>
      </c>
      <c r="AO2500" s="18">
        <f t="shared" si="6707"/>
        <v>0</v>
      </c>
      <c r="AP2500" s="18">
        <f t="shared" si="6707"/>
        <v>0</v>
      </c>
      <c r="AQ2500" s="18">
        <f t="shared" si="6561"/>
        <v>12363.3</v>
      </c>
      <c r="AR2500" s="18">
        <f t="shared" si="6562"/>
        <v>0</v>
      </c>
      <c r="AS2500" s="18">
        <f t="shared" si="6563"/>
        <v>0</v>
      </c>
      <c r="AT2500" s="18">
        <f t="shared" si="6707"/>
        <v>0</v>
      </c>
      <c r="AU2500" s="18">
        <f t="shared" si="6707"/>
        <v>0</v>
      </c>
      <c r="AV2500" s="18">
        <f t="shared" si="6707"/>
        <v>0</v>
      </c>
      <c r="AW2500" s="18">
        <f t="shared" si="6564"/>
        <v>12363.3</v>
      </c>
      <c r="AX2500" s="18">
        <f t="shared" si="6565"/>
        <v>0</v>
      </c>
      <c r="AY2500" s="18">
        <f t="shared" si="6566"/>
        <v>0</v>
      </c>
      <c r="AZ2500" s="18">
        <f t="shared" si="6707"/>
        <v>0</v>
      </c>
      <c r="BA2500" s="18">
        <f t="shared" si="6707"/>
        <v>0</v>
      </c>
      <c r="BB2500" s="18">
        <f t="shared" si="6707"/>
        <v>0</v>
      </c>
      <c r="BC2500" s="18">
        <f t="shared" ref="BC2500:BC2563" si="6711">AW2500+AZ2500</f>
        <v>12363.3</v>
      </c>
      <c r="BD2500" s="18">
        <f t="shared" ref="BD2500:BD2563" si="6712">AX2500+BA2500</f>
        <v>0</v>
      </c>
      <c r="BE2500" s="18">
        <f t="shared" ref="BE2500:BE2563" si="6713">AY2500+BB2500</f>
        <v>0</v>
      </c>
      <c r="BF2500" s="18">
        <f t="shared" si="6707"/>
        <v>0</v>
      </c>
      <c r="BG2500" s="18">
        <f t="shared" si="6707"/>
        <v>0</v>
      </c>
      <c r="BH2500" s="18">
        <f t="shared" si="6707"/>
        <v>0</v>
      </c>
      <c r="BI2500" s="18">
        <f t="shared" si="6708"/>
        <v>12363.3</v>
      </c>
      <c r="BJ2500" s="18">
        <f t="shared" si="6709"/>
        <v>0</v>
      </c>
      <c r="BK2500" s="18">
        <f t="shared" si="6710"/>
        <v>0</v>
      </c>
      <c r="BL2500" s="18">
        <f t="shared" si="6707"/>
        <v>0</v>
      </c>
      <c r="BM2500" s="18">
        <f t="shared" si="6707"/>
        <v>0</v>
      </c>
      <c r="BN2500" s="18">
        <f t="shared" si="6707"/>
        <v>0</v>
      </c>
      <c r="BO2500" s="18">
        <f t="shared" si="6627"/>
        <v>12363.3</v>
      </c>
      <c r="BP2500" s="18">
        <f t="shared" si="6628"/>
        <v>0</v>
      </c>
      <c r="BQ2500" s="18">
        <f t="shared" si="6629"/>
        <v>0</v>
      </c>
      <c r="BR2500" s="18">
        <f t="shared" si="6707"/>
        <v>0</v>
      </c>
      <c r="BS2500" s="18">
        <f t="shared" si="6707"/>
        <v>0</v>
      </c>
      <c r="BT2500" s="18">
        <f t="shared" si="6707"/>
        <v>0</v>
      </c>
      <c r="BU2500" s="18">
        <f t="shared" si="6624"/>
        <v>12363.3</v>
      </c>
      <c r="BV2500" s="18">
        <f t="shared" si="6625"/>
        <v>0</v>
      </c>
      <c r="BW2500" s="18">
        <f t="shared" si="6626"/>
        <v>0</v>
      </c>
      <c r="BX2500" s="18">
        <f t="shared" si="6707"/>
        <v>0</v>
      </c>
      <c r="BY2500" s="18">
        <f t="shared" si="6707"/>
        <v>0</v>
      </c>
      <c r="BZ2500" s="18">
        <f t="shared" si="6707"/>
        <v>0</v>
      </c>
      <c r="CA2500" s="18">
        <f t="shared" si="6567"/>
        <v>12363.3</v>
      </c>
      <c r="CB2500" s="18">
        <f t="shared" si="6568"/>
        <v>0</v>
      </c>
      <c r="CC2500" s="18">
        <f t="shared" si="6569"/>
        <v>0</v>
      </c>
      <c r="CD2500" s="18">
        <f t="shared" si="6707"/>
        <v>0</v>
      </c>
      <c r="CE2500" s="27"/>
      <c r="CF2500" s="33"/>
    </row>
    <row r="2501" spans="1:84" x14ac:dyDescent="0.3">
      <c r="A2501" s="19" t="s">
        <v>1442</v>
      </c>
      <c r="B2501" s="39">
        <v>410</v>
      </c>
      <c r="C2501" s="41" t="s">
        <v>149</v>
      </c>
      <c r="D2501" s="41" t="s">
        <v>29</v>
      </c>
      <c r="E2501" s="14" t="s">
        <v>523</v>
      </c>
      <c r="F2501" s="23"/>
      <c r="G2501" s="18"/>
      <c r="H2501" s="18"/>
      <c r="I2501" s="18">
        <v>12363.3</v>
      </c>
      <c r="J2501" s="18"/>
      <c r="K2501" s="18"/>
      <c r="L2501" s="18">
        <f t="shared" si="6558"/>
        <v>12363.3</v>
      </c>
      <c r="M2501" s="18">
        <f t="shared" si="6559"/>
        <v>0</v>
      </c>
      <c r="N2501" s="18">
        <f t="shared" si="6560"/>
        <v>0</v>
      </c>
      <c r="O2501" s="18"/>
      <c r="P2501" s="18"/>
      <c r="Q2501" s="18"/>
      <c r="R2501" s="18"/>
      <c r="S2501" s="18"/>
      <c r="T2501" s="18">
        <f t="shared" si="6635"/>
        <v>12363.3</v>
      </c>
      <c r="U2501" s="18">
        <f t="shared" si="6636"/>
        <v>0</v>
      </c>
      <c r="V2501" s="18">
        <f t="shared" si="6637"/>
        <v>0</v>
      </c>
      <c r="W2501" s="18"/>
      <c r="X2501" s="18"/>
      <c r="Y2501" s="18"/>
      <c r="Z2501" s="18"/>
      <c r="AA2501" s="18"/>
      <c r="AB2501" s="18"/>
      <c r="AC2501" s="18">
        <f t="shared" si="6621"/>
        <v>12363.3</v>
      </c>
      <c r="AD2501" s="18">
        <f t="shared" si="6622"/>
        <v>0</v>
      </c>
      <c r="AE2501" s="18">
        <f t="shared" si="6623"/>
        <v>0</v>
      </c>
      <c r="AF2501" s="18"/>
      <c r="AG2501" s="18"/>
      <c r="AH2501" s="18"/>
      <c r="AI2501" s="18">
        <f t="shared" si="6661"/>
        <v>12363.3</v>
      </c>
      <c r="AJ2501" s="18">
        <f t="shared" si="6662"/>
        <v>0</v>
      </c>
      <c r="AK2501" s="18">
        <f t="shared" si="6663"/>
        <v>0</v>
      </c>
      <c r="AL2501" s="18"/>
      <c r="AM2501" s="18">
        <f t="shared" si="6664"/>
        <v>12363.3</v>
      </c>
      <c r="AN2501" s="18"/>
      <c r="AO2501" s="18"/>
      <c r="AP2501" s="18"/>
      <c r="AQ2501" s="18">
        <f t="shared" si="6561"/>
        <v>12363.3</v>
      </c>
      <c r="AR2501" s="18">
        <f t="shared" si="6562"/>
        <v>0</v>
      </c>
      <c r="AS2501" s="18">
        <f t="shared" si="6563"/>
        <v>0</v>
      </c>
      <c r="AT2501" s="18"/>
      <c r="AU2501" s="18"/>
      <c r="AV2501" s="18"/>
      <c r="AW2501" s="18">
        <f t="shared" si="6564"/>
        <v>12363.3</v>
      </c>
      <c r="AX2501" s="18">
        <f t="shared" si="6565"/>
        <v>0</v>
      </c>
      <c r="AY2501" s="18">
        <f t="shared" si="6566"/>
        <v>0</v>
      </c>
      <c r="AZ2501" s="18"/>
      <c r="BA2501" s="18"/>
      <c r="BB2501" s="18"/>
      <c r="BC2501" s="18">
        <f t="shared" si="6711"/>
        <v>12363.3</v>
      </c>
      <c r="BD2501" s="18">
        <f t="shared" si="6712"/>
        <v>0</v>
      </c>
      <c r="BE2501" s="18">
        <f t="shared" si="6713"/>
        <v>0</v>
      </c>
      <c r="BF2501" s="18"/>
      <c r="BG2501" s="18"/>
      <c r="BH2501" s="18"/>
      <c r="BI2501" s="18">
        <f t="shared" si="6708"/>
        <v>12363.3</v>
      </c>
      <c r="BJ2501" s="18">
        <f t="shared" si="6709"/>
        <v>0</v>
      </c>
      <c r="BK2501" s="18">
        <f t="shared" si="6710"/>
        <v>0</v>
      </c>
      <c r="BL2501" s="18"/>
      <c r="BM2501" s="18"/>
      <c r="BN2501" s="18"/>
      <c r="BO2501" s="18">
        <f t="shared" si="6627"/>
        <v>12363.3</v>
      </c>
      <c r="BP2501" s="18">
        <f t="shared" si="6628"/>
        <v>0</v>
      </c>
      <c r="BQ2501" s="18">
        <f t="shared" si="6629"/>
        <v>0</v>
      </c>
      <c r="BR2501" s="18"/>
      <c r="BS2501" s="18"/>
      <c r="BT2501" s="18"/>
      <c r="BU2501" s="18">
        <f t="shared" si="6624"/>
        <v>12363.3</v>
      </c>
      <c r="BV2501" s="18">
        <f t="shared" si="6625"/>
        <v>0</v>
      </c>
      <c r="BW2501" s="18">
        <f t="shared" si="6626"/>
        <v>0</v>
      </c>
      <c r="BX2501" s="18"/>
      <c r="BY2501" s="18"/>
      <c r="BZ2501" s="18"/>
      <c r="CA2501" s="18">
        <f t="shared" si="6567"/>
        <v>12363.3</v>
      </c>
      <c r="CB2501" s="18">
        <f t="shared" si="6568"/>
        <v>0</v>
      </c>
      <c r="CC2501" s="18">
        <f t="shared" si="6569"/>
        <v>0</v>
      </c>
      <c r="CD2501" s="18"/>
      <c r="CE2501" s="27"/>
      <c r="CF2501" s="33">
        <v>147</v>
      </c>
    </row>
    <row r="2502" spans="1:84" ht="62.4" hidden="1" x14ac:dyDescent="0.3">
      <c r="A2502" s="41" t="s">
        <v>1385</v>
      </c>
      <c r="B2502" s="39"/>
      <c r="C2502" s="41"/>
      <c r="D2502" s="41"/>
      <c r="E2502" s="14" t="s">
        <v>831</v>
      </c>
      <c r="F2502" s="18">
        <f>F2503</f>
        <v>9666.2000000000007</v>
      </c>
      <c r="G2502" s="18">
        <f t="shared" ref="G2502:CD2504" si="6714">G2503</f>
        <v>0</v>
      </c>
      <c r="H2502" s="18">
        <f t="shared" si="6714"/>
        <v>0</v>
      </c>
      <c r="I2502" s="18">
        <f t="shared" si="6714"/>
        <v>0</v>
      </c>
      <c r="J2502" s="18">
        <f t="shared" si="6714"/>
        <v>0</v>
      </c>
      <c r="K2502" s="18">
        <f t="shared" si="6714"/>
        <v>0</v>
      </c>
      <c r="L2502" s="18">
        <f t="shared" si="6558"/>
        <v>9666.2000000000007</v>
      </c>
      <c r="M2502" s="18">
        <f t="shared" si="6559"/>
        <v>0</v>
      </c>
      <c r="N2502" s="18">
        <f t="shared" si="6560"/>
        <v>0</v>
      </c>
      <c r="O2502" s="18">
        <f t="shared" si="6714"/>
        <v>0</v>
      </c>
      <c r="P2502" s="18">
        <f t="shared" si="6714"/>
        <v>0</v>
      </c>
      <c r="Q2502" s="18">
        <f t="shared" si="6714"/>
        <v>0</v>
      </c>
      <c r="R2502" s="18">
        <f t="shared" si="6714"/>
        <v>0</v>
      </c>
      <c r="S2502" s="18">
        <f t="shared" si="6714"/>
        <v>0</v>
      </c>
      <c r="T2502" s="18">
        <f t="shared" si="6635"/>
        <v>9666.2000000000007</v>
      </c>
      <c r="U2502" s="18">
        <f t="shared" si="6636"/>
        <v>0</v>
      </c>
      <c r="V2502" s="18">
        <f t="shared" si="6637"/>
        <v>0</v>
      </c>
      <c r="W2502" s="18">
        <f t="shared" si="6714"/>
        <v>0</v>
      </c>
      <c r="X2502" s="18">
        <f t="shared" si="6714"/>
        <v>0</v>
      </c>
      <c r="Y2502" s="18">
        <f t="shared" si="6714"/>
        <v>0</v>
      </c>
      <c r="Z2502" s="18">
        <f t="shared" si="6714"/>
        <v>0</v>
      </c>
      <c r="AA2502" s="18">
        <f t="shared" si="6714"/>
        <v>0</v>
      </c>
      <c r="AB2502" s="18">
        <f t="shared" si="6714"/>
        <v>0</v>
      </c>
      <c r="AC2502" s="18">
        <f t="shared" si="6621"/>
        <v>9666.2000000000007</v>
      </c>
      <c r="AD2502" s="18">
        <f t="shared" si="6622"/>
        <v>0</v>
      </c>
      <c r="AE2502" s="18">
        <f t="shared" si="6623"/>
        <v>0</v>
      </c>
      <c r="AF2502" s="18">
        <f t="shared" si="6714"/>
        <v>-9666.2000000000007</v>
      </c>
      <c r="AG2502" s="18">
        <f t="shared" si="6714"/>
        <v>0</v>
      </c>
      <c r="AH2502" s="18">
        <f t="shared" si="6714"/>
        <v>0</v>
      </c>
      <c r="AI2502" s="18">
        <f t="shared" si="6661"/>
        <v>0</v>
      </c>
      <c r="AJ2502" s="18">
        <f t="shared" si="6662"/>
        <v>0</v>
      </c>
      <c r="AK2502" s="18">
        <f t="shared" si="6663"/>
        <v>0</v>
      </c>
      <c r="AL2502" s="18">
        <f t="shared" si="6714"/>
        <v>0</v>
      </c>
      <c r="AM2502" s="18">
        <f t="shared" si="6664"/>
        <v>0</v>
      </c>
      <c r="AN2502" s="18">
        <f t="shared" si="6714"/>
        <v>0</v>
      </c>
      <c r="AO2502" s="18">
        <f t="shared" si="6714"/>
        <v>0</v>
      </c>
      <c r="AP2502" s="18">
        <f t="shared" si="6714"/>
        <v>0</v>
      </c>
      <c r="AQ2502" s="18">
        <f t="shared" si="6561"/>
        <v>0</v>
      </c>
      <c r="AR2502" s="18">
        <f t="shared" si="6562"/>
        <v>0</v>
      </c>
      <c r="AS2502" s="18">
        <f t="shared" si="6563"/>
        <v>0</v>
      </c>
      <c r="AT2502" s="18">
        <f t="shared" si="6714"/>
        <v>0</v>
      </c>
      <c r="AU2502" s="18">
        <f t="shared" si="6714"/>
        <v>0</v>
      </c>
      <c r="AV2502" s="18">
        <f t="shared" si="6714"/>
        <v>0</v>
      </c>
      <c r="AW2502" s="18">
        <f t="shared" si="6564"/>
        <v>0</v>
      </c>
      <c r="AX2502" s="18">
        <f t="shared" si="6565"/>
        <v>0</v>
      </c>
      <c r="AY2502" s="18">
        <f t="shared" si="6566"/>
        <v>0</v>
      </c>
      <c r="AZ2502" s="18">
        <f t="shared" si="6714"/>
        <v>0</v>
      </c>
      <c r="BA2502" s="18">
        <f t="shared" si="6714"/>
        <v>0</v>
      </c>
      <c r="BB2502" s="18">
        <f t="shared" si="6714"/>
        <v>0</v>
      </c>
      <c r="BC2502" s="18">
        <f t="shared" si="6711"/>
        <v>0</v>
      </c>
      <c r="BD2502" s="18">
        <f t="shared" si="6712"/>
        <v>0</v>
      </c>
      <c r="BE2502" s="18">
        <f t="shared" si="6713"/>
        <v>0</v>
      </c>
      <c r="BF2502" s="18">
        <f t="shared" si="6714"/>
        <v>0</v>
      </c>
      <c r="BG2502" s="18">
        <f t="shared" si="6714"/>
        <v>0</v>
      </c>
      <c r="BH2502" s="18">
        <f t="shared" si="6714"/>
        <v>0</v>
      </c>
      <c r="BI2502" s="18">
        <f t="shared" si="6708"/>
        <v>0</v>
      </c>
      <c r="BJ2502" s="18">
        <f t="shared" si="6709"/>
        <v>0</v>
      </c>
      <c r="BK2502" s="18">
        <f t="shared" si="6710"/>
        <v>0</v>
      </c>
      <c r="BL2502" s="18">
        <f t="shared" si="6714"/>
        <v>0</v>
      </c>
      <c r="BM2502" s="18">
        <f t="shared" si="6714"/>
        <v>0</v>
      </c>
      <c r="BN2502" s="18">
        <f t="shared" si="6714"/>
        <v>0</v>
      </c>
      <c r="BO2502" s="18">
        <f t="shared" si="6627"/>
        <v>0</v>
      </c>
      <c r="BP2502" s="18">
        <f t="shared" si="6628"/>
        <v>0</v>
      </c>
      <c r="BQ2502" s="18">
        <f t="shared" si="6629"/>
        <v>0</v>
      </c>
      <c r="BR2502" s="18">
        <f t="shared" si="6714"/>
        <v>0</v>
      </c>
      <c r="BS2502" s="18">
        <f t="shared" si="6714"/>
        <v>0</v>
      </c>
      <c r="BT2502" s="18">
        <f t="shared" si="6714"/>
        <v>0</v>
      </c>
      <c r="BU2502" s="18">
        <f t="shared" si="6624"/>
        <v>0</v>
      </c>
      <c r="BV2502" s="18">
        <f t="shared" si="6625"/>
        <v>0</v>
      </c>
      <c r="BW2502" s="18">
        <f t="shared" si="6626"/>
        <v>0</v>
      </c>
      <c r="BX2502" s="18">
        <f t="shared" si="6714"/>
        <v>0</v>
      </c>
      <c r="BY2502" s="18">
        <f t="shared" si="6714"/>
        <v>0</v>
      </c>
      <c r="BZ2502" s="18">
        <f t="shared" si="6714"/>
        <v>0</v>
      </c>
      <c r="CA2502" s="18">
        <f t="shared" si="6567"/>
        <v>0</v>
      </c>
      <c r="CB2502" s="18">
        <f t="shared" si="6568"/>
        <v>0</v>
      </c>
      <c r="CC2502" s="18">
        <f t="shared" si="6569"/>
        <v>0</v>
      </c>
      <c r="CD2502" s="18">
        <f t="shared" si="6714"/>
        <v>0</v>
      </c>
      <c r="CE2502" s="27" t="s">
        <v>1661</v>
      </c>
      <c r="CF2502" s="33"/>
    </row>
    <row r="2503" spans="1:84" ht="46.8" hidden="1" x14ac:dyDescent="0.3">
      <c r="A2503" s="41" t="s">
        <v>1385</v>
      </c>
      <c r="B2503" s="39">
        <v>400</v>
      </c>
      <c r="C2503" s="41"/>
      <c r="D2503" s="41"/>
      <c r="E2503" s="14" t="s">
        <v>553</v>
      </c>
      <c r="F2503" s="18">
        <f>F2504</f>
        <v>9666.2000000000007</v>
      </c>
      <c r="G2503" s="18">
        <f t="shared" si="6714"/>
        <v>0</v>
      </c>
      <c r="H2503" s="18">
        <f t="shared" si="6714"/>
        <v>0</v>
      </c>
      <c r="I2503" s="18">
        <f t="shared" si="6714"/>
        <v>0</v>
      </c>
      <c r="J2503" s="18">
        <f t="shared" si="6714"/>
        <v>0</v>
      </c>
      <c r="K2503" s="18">
        <f t="shared" si="6714"/>
        <v>0</v>
      </c>
      <c r="L2503" s="18">
        <f t="shared" si="6558"/>
        <v>9666.2000000000007</v>
      </c>
      <c r="M2503" s="18">
        <f t="shared" si="6559"/>
        <v>0</v>
      </c>
      <c r="N2503" s="18">
        <f t="shared" si="6560"/>
        <v>0</v>
      </c>
      <c r="O2503" s="18">
        <f t="shared" si="6714"/>
        <v>0</v>
      </c>
      <c r="P2503" s="18">
        <f t="shared" si="6714"/>
        <v>0</v>
      </c>
      <c r="Q2503" s="18">
        <f t="shared" si="6714"/>
        <v>0</v>
      </c>
      <c r="R2503" s="18">
        <f t="shared" si="6714"/>
        <v>0</v>
      </c>
      <c r="S2503" s="18">
        <f t="shared" si="6714"/>
        <v>0</v>
      </c>
      <c r="T2503" s="18">
        <f t="shared" si="6635"/>
        <v>9666.2000000000007</v>
      </c>
      <c r="U2503" s="18">
        <f t="shared" si="6636"/>
        <v>0</v>
      </c>
      <c r="V2503" s="18">
        <f t="shared" si="6637"/>
        <v>0</v>
      </c>
      <c r="W2503" s="18">
        <f t="shared" si="6714"/>
        <v>0</v>
      </c>
      <c r="X2503" s="18">
        <f t="shared" si="6714"/>
        <v>0</v>
      </c>
      <c r="Y2503" s="18">
        <f t="shared" si="6714"/>
        <v>0</v>
      </c>
      <c r="Z2503" s="18">
        <f t="shared" si="6714"/>
        <v>0</v>
      </c>
      <c r="AA2503" s="18">
        <f t="shared" si="6714"/>
        <v>0</v>
      </c>
      <c r="AB2503" s="18">
        <f t="shared" si="6714"/>
        <v>0</v>
      </c>
      <c r="AC2503" s="18">
        <f t="shared" si="6621"/>
        <v>9666.2000000000007</v>
      </c>
      <c r="AD2503" s="18">
        <f t="shared" si="6622"/>
        <v>0</v>
      </c>
      <c r="AE2503" s="18">
        <f t="shared" si="6623"/>
        <v>0</v>
      </c>
      <c r="AF2503" s="18">
        <f t="shared" si="6714"/>
        <v>-9666.2000000000007</v>
      </c>
      <c r="AG2503" s="18">
        <f t="shared" si="6714"/>
        <v>0</v>
      </c>
      <c r="AH2503" s="18">
        <f t="shared" si="6714"/>
        <v>0</v>
      </c>
      <c r="AI2503" s="18">
        <f t="shared" si="6661"/>
        <v>0</v>
      </c>
      <c r="AJ2503" s="18">
        <f t="shared" si="6662"/>
        <v>0</v>
      </c>
      <c r="AK2503" s="18">
        <f t="shared" si="6663"/>
        <v>0</v>
      </c>
      <c r="AL2503" s="18">
        <f t="shared" si="6714"/>
        <v>0</v>
      </c>
      <c r="AM2503" s="18">
        <f t="shared" si="6664"/>
        <v>0</v>
      </c>
      <c r="AN2503" s="18">
        <f t="shared" si="6714"/>
        <v>0</v>
      </c>
      <c r="AO2503" s="18">
        <f t="shared" si="6714"/>
        <v>0</v>
      </c>
      <c r="AP2503" s="18">
        <f t="shared" si="6714"/>
        <v>0</v>
      </c>
      <c r="AQ2503" s="18">
        <f t="shared" si="6561"/>
        <v>0</v>
      </c>
      <c r="AR2503" s="18">
        <f t="shared" si="6562"/>
        <v>0</v>
      </c>
      <c r="AS2503" s="18">
        <f t="shared" si="6563"/>
        <v>0</v>
      </c>
      <c r="AT2503" s="18">
        <f t="shared" si="6714"/>
        <v>0</v>
      </c>
      <c r="AU2503" s="18">
        <f t="shared" si="6714"/>
        <v>0</v>
      </c>
      <c r="AV2503" s="18">
        <f t="shared" si="6714"/>
        <v>0</v>
      </c>
      <c r="AW2503" s="18">
        <f t="shared" si="6564"/>
        <v>0</v>
      </c>
      <c r="AX2503" s="18">
        <f t="shared" si="6565"/>
        <v>0</v>
      </c>
      <c r="AY2503" s="18">
        <f t="shared" si="6566"/>
        <v>0</v>
      </c>
      <c r="AZ2503" s="18">
        <f t="shared" si="6714"/>
        <v>0</v>
      </c>
      <c r="BA2503" s="18">
        <f t="shared" si="6714"/>
        <v>0</v>
      </c>
      <c r="BB2503" s="18">
        <f t="shared" si="6714"/>
        <v>0</v>
      </c>
      <c r="BC2503" s="18">
        <f t="shared" si="6711"/>
        <v>0</v>
      </c>
      <c r="BD2503" s="18">
        <f t="shared" si="6712"/>
        <v>0</v>
      </c>
      <c r="BE2503" s="18">
        <f t="shared" si="6713"/>
        <v>0</v>
      </c>
      <c r="BF2503" s="18">
        <f t="shared" si="6714"/>
        <v>0</v>
      </c>
      <c r="BG2503" s="18">
        <f t="shared" si="6714"/>
        <v>0</v>
      </c>
      <c r="BH2503" s="18">
        <f t="shared" si="6714"/>
        <v>0</v>
      </c>
      <c r="BI2503" s="18">
        <f t="shared" si="6708"/>
        <v>0</v>
      </c>
      <c r="BJ2503" s="18">
        <f t="shared" si="6709"/>
        <v>0</v>
      </c>
      <c r="BK2503" s="18">
        <f t="shared" si="6710"/>
        <v>0</v>
      </c>
      <c r="BL2503" s="18">
        <f t="shared" si="6714"/>
        <v>0</v>
      </c>
      <c r="BM2503" s="18">
        <f t="shared" si="6714"/>
        <v>0</v>
      </c>
      <c r="BN2503" s="18">
        <f t="shared" si="6714"/>
        <v>0</v>
      </c>
      <c r="BO2503" s="18">
        <f t="shared" si="6627"/>
        <v>0</v>
      </c>
      <c r="BP2503" s="18">
        <f t="shared" si="6628"/>
        <v>0</v>
      </c>
      <c r="BQ2503" s="18">
        <f t="shared" si="6629"/>
        <v>0</v>
      </c>
      <c r="BR2503" s="18">
        <f t="shared" si="6714"/>
        <v>0</v>
      </c>
      <c r="BS2503" s="18">
        <f t="shared" si="6714"/>
        <v>0</v>
      </c>
      <c r="BT2503" s="18">
        <f t="shared" si="6714"/>
        <v>0</v>
      </c>
      <c r="BU2503" s="18">
        <f t="shared" si="6624"/>
        <v>0</v>
      </c>
      <c r="BV2503" s="18">
        <f t="shared" si="6625"/>
        <v>0</v>
      </c>
      <c r="BW2503" s="18">
        <f t="shared" si="6626"/>
        <v>0</v>
      </c>
      <c r="BX2503" s="18">
        <f t="shared" si="6714"/>
        <v>0</v>
      </c>
      <c r="BY2503" s="18">
        <f t="shared" si="6714"/>
        <v>0</v>
      </c>
      <c r="BZ2503" s="18">
        <f t="shared" si="6714"/>
        <v>0</v>
      </c>
      <c r="CA2503" s="18">
        <f t="shared" si="6567"/>
        <v>0</v>
      </c>
      <c r="CB2503" s="18">
        <f t="shared" si="6568"/>
        <v>0</v>
      </c>
      <c r="CC2503" s="18">
        <f t="shared" si="6569"/>
        <v>0</v>
      </c>
      <c r="CD2503" s="18">
        <f t="shared" si="6714"/>
        <v>0</v>
      </c>
      <c r="CE2503" s="27" t="s">
        <v>1661</v>
      </c>
      <c r="CF2503" s="33"/>
    </row>
    <row r="2504" spans="1:84" hidden="1" x14ac:dyDescent="0.3">
      <c r="A2504" s="41" t="s">
        <v>1385</v>
      </c>
      <c r="B2504" s="39">
        <v>410</v>
      </c>
      <c r="C2504" s="41"/>
      <c r="D2504" s="41"/>
      <c r="E2504" s="14" t="s">
        <v>566</v>
      </c>
      <c r="F2504" s="18">
        <f>F2505</f>
        <v>9666.2000000000007</v>
      </c>
      <c r="G2504" s="18">
        <f t="shared" si="6714"/>
        <v>0</v>
      </c>
      <c r="H2504" s="18">
        <f t="shared" si="6714"/>
        <v>0</v>
      </c>
      <c r="I2504" s="18">
        <f t="shared" si="6714"/>
        <v>0</v>
      </c>
      <c r="J2504" s="18">
        <f t="shared" si="6714"/>
        <v>0</v>
      </c>
      <c r="K2504" s="18">
        <f t="shared" si="6714"/>
        <v>0</v>
      </c>
      <c r="L2504" s="18">
        <f t="shared" si="6558"/>
        <v>9666.2000000000007</v>
      </c>
      <c r="M2504" s="18">
        <f t="shared" si="6559"/>
        <v>0</v>
      </c>
      <c r="N2504" s="18">
        <f t="shared" si="6560"/>
        <v>0</v>
      </c>
      <c r="O2504" s="18">
        <f t="shared" si="6714"/>
        <v>0</v>
      </c>
      <c r="P2504" s="18">
        <f t="shared" si="6714"/>
        <v>0</v>
      </c>
      <c r="Q2504" s="18">
        <f t="shared" si="6714"/>
        <v>0</v>
      </c>
      <c r="R2504" s="18">
        <f t="shared" si="6714"/>
        <v>0</v>
      </c>
      <c r="S2504" s="18">
        <f t="shared" si="6714"/>
        <v>0</v>
      </c>
      <c r="T2504" s="18">
        <f t="shared" si="6635"/>
        <v>9666.2000000000007</v>
      </c>
      <c r="U2504" s="18">
        <f t="shared" si="6636"/>
        <v>0</v>
      </c>
      <c r="V2504" s="18">
        <f t="shared" si="6637"/>
        <v>0</v>
      </c>
      <c r="W2504" s="18">
        <f t="shared" si="6714"/>
        <v>0</v>
      </c>
      <c r="X2504" s="18">
        <f t="shared" si="6714"/>
        <v>0</v>
      </c>
      <c r="Y2504" s="18">
        <f t="shared" si="6714"/>
        <v>0</v>
      </c>
      <c r="Z2504" s="18">
        <f t="shared" si="6714"/>
        <v>0</v>
      </c>
      <c r="AA2504" s="18">
        <f t="shared" si="6714"/>
        <v>0</v>
      </c>
      <c r="AB2504" s="18">
        <f t="shared" si="6714"/>
        <v>0</v>
      </c>
      <c r="AC2504" s="18">
        <f t="shared" si="6621"/>
        <v>9666.2000000000007</v>
      </c>
      <c r="AD2504" s="18">
        <f t="shared" si="6622"/>
        <v>0</v>
      </c>
      <c r="AE2504" s="18">
        <f t="shared" si="6623"/>
        <v>0</v>
      </c>
      <c r="AF2504" s="18">
        <f t="shared" si="6714"/>
        <v>-9666.2000000000007</v>
      </c>
      <c r="AG2504" s="18">
        <f t="shared" si="6714"/>
        <v>0</v>
      </c>
      <c r="AH2504" s="18">
        <f t="shared" si="6714"/>
        <v>0</v>
      </c>
      <c r="AI2504" s="18">
        <f t="shared" si="6661"/>
        <v>0</v>
      </c>
      <c r="AJ2504" s="18">
        <f t="shared" si="6662"/>
        <v>0</v>
      </c>
      <c r="AK2504" s="18">
        <f t="shared" si="6663"/>
        <v>0</v>
      </c>
      <c r="AL2504" s="18">
        <f t="shared" si="6714"/>
        <v>0</v>
      </c>
      <c r="AM2504" s="18">
        <f t="shared" si="6664"/>
        <v>0</v>
      </c>
      <c r="AN2504" s="18">
        <f t="shared" si="6714"/>
        <v>0</v>
      </c>
      <c r="AO2504" s="18">
        <f t="shared" si="6714"/>
        <v>0</v>
      </c>
      <c r="AP2504" s="18">
        <f t="shared" si="6714"/>
        <v>0</v>
      </c>
      <c r="AQ2504" s="18">
        <f t="shared" si="6561"/>
        <v>0</v>
      </c>
      <c r="AR2504" s="18">
        <f t="shared" si="6562"/>
        <v>0</v>
      </c>
      <c r="AS2504" s="18">
        <f t="shared" si="6563"/>
        <v>0</v>
      </c>
      <c r="AT2504" s="18">
        <f t="shared" si="6714"/>
        <v>0</v>
      </c>
      <c r="AU2504" s="18">
        <f t="shared" si="6714"/>
        <v>0</v>
      </c>
      <c r="AV2504" s="18">
        <f t="shared" si="6714"/>
        <v>0</v>
      </c>
      <c r="AW2504" s="18">
        <f t="shared" si="6564"/>
        <v>0</v>
      </c>
      <c r="AX2504" s="18">
        <f t="shared" si="6565"/>
        <v>0</v>
      </c>
      <c r="AY2504" s="18">
        <f t="shared" si="6566"/>
        <v>0</v>
      </c>
      <c r="AZ2504" s="18">
        <f t="shared" si="6714"/>
        <v>0</v>
      </c>
      <c r="BA2504" s="18">
        <f t="shared" si="6714"/>
        <v>0</v>
      </c>
      <c r="BB2504" s="18">
        <f t="shared" si="6714"/>
        <v>0</v>
      </c>
      <c r="BC2504" s="18">
        <f t="shared" si="6711"/>
        <v>0</v>
      </c>
      <c r="BD2504" s="18">
        <f t="shared" si="6712"/>
        <v>0</v>
      </c>
      <c r="BE2504" s="18">
        <f t="shared" si="6713"/>
        <v>0</v>
      </c>
      <c r="BF2504" s="18">
        <f t="shared" si="6714"/>
        <v>0</v>
      </c>
      <c r="BG2504" s="18">
        <f t="shared" si="6714"/>
        <v>0</v>
      </c>
      <c r="BH2504" s="18">
        <f t="shared" si="6714"/>
        <v>0</v>
      </c>
      <c r="BI2504" s="18">
        <f t="shared" si="6708"/>
        <v>0</v>
      </c>
      <c r="BJ2504" s="18">
        <f t="shared" si="6709"/>
        <v>0</v>
      </c>
      <c r="BK2504" s="18">
        <f t="shared" si="6710"/>
        <v>0</v>
      </c>
      <c r="BL2504" s="18">
        <f t="shared" si="6714"/>
        <v>0</v>
      </c>
      <c r="BM2504" s="18">
        <f t="shared" si="6714"/>
        <v>0</v>
      </c>
      <c r="BN2504" s="18">
        <f t="shared" si="6714"/>
        <v>0</v>
      </c>
      <c r="BO2504" s="18">
        <f t="shared" si="6627"/>
        <v>0</v>
      </c>
      <c r="BP2504" s="18">
        <f t="shared" si="6628"/>
        <v>0</v>
      </c>
      <c r="BQ2504" s="18">
        <f t="shared" si="6629"/>
        <v>0</v>
      </c>
      <c r="BR2504" s="18">
        <f t="shared" si="6714"/>
        <v>0</v>
      </c>
      <c r="BS2504" s="18">
        <f t="shared" si="6714"/>
        <v>0</v>
      </c>
      <c r="BT2504" s="18">
        <f t="shared" si="6714"/>
        <v>0</v>
      </c>
      <c r="BU2504" s="18">
        <f t="shared" si="6624"/>
        <v>0</v>
      </c>
      <c r="BV2504" s="18">
        <f t="shared" si="6625"/>
        <v>0</v>
      </c>
      <c r="BW2504" s="18">
        <f t="shared" si="6626"/>
        <v>0</v>
      </c>
      <c r="BX2504" s="18">
        <f t="shared" si="6714"/>
        <v>0</v>
      </c>
      <c r="BY2504" s="18">
        <f t="shared" si="6714"/>
        <v>0</v>
      </c>
      <c r="BZ2504" s="18">
        <f t="shared" si="6714"/>
        <v>0</v>
      </c>
      <c r="CA2504" s="18">
        <f t="shared" si="6567"/>
        <v>0</v>
      </c>
      <c r="CB2504" s="18">
        <f t="shared" si="6568"/>
        <v>0</v>
      </c>
      <c r="CC2504" s="18">
        <f t="shared" si="6569"/>
        <v>0</v>
      </c>
      <c r="CD2504" s="18">
        <f t="shared" si="6714"/>
        <v>0</v>
      </c>
      <c r="CE2504" s="27" t="s">
        <v>1661</v>
      </c>
      <c r="CF2504" s="33"/>
    </row>
    <row r="2505" spans="1:84" hidden="1" x14ac:dyDescent="0.3">
      <c r="A2505" s="41" t="s">
        <v>1385</v>
      </c>
      <c r="B2505" s="39">
        <v>410</v>
      </c>
      <c r="C2505" s="41" t="s">
        <v>149</v>
      </c>
      <c r="D2505" s="41" t="s">
        <v>29</v>
      </c>
      <c r="E2505" s="14" t="s">
        <v>523</v>
      </c>
      <c r="F2505" s="18">
        <v>9666.2000000000007</v>
      </c>
      <c r="G2505" s="18"/>
      <c r="H2505" s="18"/>
      <c r="I2505" s="18"/>
      <c r="J2505" s="18"/>
      <c r="K2505" s="18"/>
      <c r="L2505" s="18">
        <f t="shared" si="6558"/>
        <v>9666.2000000000007</v>
      </c>
      <c r="M2505" s="18">
        <f t="shared" si="6559"/>
        <v>0</v>
      </c>
      <c r="N2505" s="18">
        <f t="shared" si="6560"/>
        <v>0</v>
      </c>
      <c r="O2505" s="18"/>
      <c r="P2505" s="18"/>
      <c r="Q2505" s="18"/>
      <c r="R2505" s="18"/>
      <c r="S2505" s="18"/>
      <c r="T2505" s="18">
        <f t="shared" si="6635"/>
        <v>9666.2000000000007</v>
      </c>
      <c r="U2505" s="18">
        <f t="shared" si="6636"/>
        <v>0</v>
      </c>
      <c r="V2505" s="18">
        <f t="shared" si="6637"/>
        <v>0</v>
      </c>
      <c r="W2505" s="18"/>
      <c r="X2505" s="18"/>
      <c r="Y2505" s="18"/>
      <c r="Z2505" s="18"/>
      <c r="AA2505" s="18"/>
      <c r="AB2505" s="18"/>
      <c r="AC2505" s="18">
        <f t="shared" si="6621"/>
        <v>9666.2000000000007</v>
      </c>
      <c r="AD2505" s="18">
        <f t="shared" si="6622"/>
        <v>0</v>
      </c>
      <c r="AE2505" s="18">
        <f t="shared" si="6623"/>
        <v>0</v>
      </c>
      <c r="AF2505" s="18">
        <v>-9666.2000000000007</v>
      </c>
      <c r="AG2505" s="18"/>
      <c r="AH2505" s="18"/>
      <c r="AI2505" s="18">
        <f t="shared" si="6661"/>
        <v>0</v>
      </c>
      <c r="AJ2505" s="18">
        <f t="shared" si="6662"/>
        <v>0</v>
      </c>
      <c r="AK2505" s="18">
        <f t="shared" si="6663"/>
        <v>0</v>
      </c>
      <c r="AL2505" s="18"/>
      <c r="AM2505" s="18">
        <f t="shared" si="6664"/>
        <v>0</v>
      </c>
      <c r="AN2505" s="18"/>
      <c r="AO2505" s="18"/>
      <c r="AP2505" s="18"/>
      <c r="AQ2505" s="18">
        <f t="shared" si="6561"/>
        <v>0</v>
      </c>
      <c r="AR2505" s="18">
        <f t="shared" si="6562"/>
        <v>0</v>
      </c>
      <c r="AS2505" s="18">
        <f t="shared" si="6563"/>
        <v>0</v>
      </c>
      <c r="AT2505" s="18"/>
      <c r="AU2505" s="18"/>
      <c r="AV2505" s="18"/>
      <c r="AW2505" s="18">
        <f t="shared" si="6564"/>
        <v>0</v>
      </c>
      <c r="AX2505" s="18">
        <f t="shared" si="6565"/>
        <v>0</v>
      </c>
      <c r="AY2505" s="18">
        <f t="shared" si="6566"/>
        <v>0</v>
      </c>
      <c r="AZ2505" s="18"/>
      <c r="BA2505" s="18"/>
      <c r="BB2505" s="18"/>
      <c r="BC2505" s="18">
        <f t="shared" si="6711"/>
        <v>0</v>
      </c>
      <c r="BD2505" s="18">
        <f t="shared" si="6712"/>
        <v>0</v>
      </c>
      <c r="BE2505" s="18">
        <f t="shared" si="6713"/>
        <v>0</v>
      </c>
      <c r="BF2505" s="18"/>
      <c r="BG2505" s="18"/>
      <c r="BH2505" s="18"/>
      <c r="BI2505" s="18">
        <f t="shared" si="6708"/>
        <v>0</v>
      </c>
      <c r="BJ2505" s="18">
        <f t="shared" si="6709"/>
        <v>0</v>
      </c>
      <c r="BK2505" s="18">
        <f t="shared" si="6710"/>
        <v>0</v>
      </c>
      <c r="BL2505" s="18"/>
      <c r="BM2505" s="18"/>
      <c r="BN2505" s="18"/>
      <c r="BO2505" s="18">
        <f t="shared" si="6627"/>
        <v>0</v>
      </c>
      <c r="BP2505" s="18">
        <f t="shared" si="6628"/>
        <v>0</v>
      </c>
      <c r="BQ2505" s="18">
        <f t="shared" si="6629"/>
        <v>0</v>
      </c>
      <c r="BR2505" s="18"/>
      <c r="BS2505" s="18"/>
      <c r="BT2505" s="18"/>
      <c r="BU2505" s="18">
        <f t="shared" si="6624"/>
        <v>0</v>
      </c>
      <c r="BV2505" s="18">
        <f t="shared" si="6625"/>
        <v>0</v>
      </c>
      <c r="BW2505" s="18">
        <f t="shared" si="6626"/>
        <v>0</v>
      </c>
      <c r="BX2505" s="18"/>
      <c r="BY2505" s="18"/>
      <c r="BZ2505" s="18"/>
      <c r="CA2505" s="18">
        <f t="shared" si="6567"/>
        <v>0</v>
      </c>
      <c r="CB2505" s="18">
        <f t="shared" si="6568"/>
        <v>0</v>
      </c>
      <c r="CC2505" s="18">
        <f t="shared" si="6569"/>
        <v>0</v>
      </c>
      <c r="CD2505" s="18"/>
      <c r="CE2505" s="27" t="s">
        <v>1661</v>
      </c>
      <c r="CF2505" s="33"/>
    </row>
    <row r="2506" spans="1:84" ht="62.4" x14ac:dyDescent="0.3">
      <c r="A2506" s="41" t="s">
        <v>1598</v>
      </c>
      <c r="B2506" s="39"/>
      <c r="C2506" s="41"/>
      <c r="D2506" s="41"/>
      <c r="E2506" s="14" t="s">
        <v>1599</v>
      </c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>
        <f>AZ2507</f>
        <v>0</v>
      </c>
      <c r="BA2506" s="18">
        <f t="shared" ref="BA2506:CD2508" si="6715">BA2507</f>
        <v>5820.4989999999998</v>
      </c>
      <c r="BB2506" s="18">
        <f t="shared" si="6715"/>
        <v>0</v>
      </c>
      <c r="BC2506" s="18">
        <f t="shared" si="6711"/>
        <v>0</v>
      </c>
      <c r="BD2506" s="18">
        <f t="shared" si="6712"/>
        <v>5820.4989999999998</v>
      </c>
      <c r="BE2506" s="18">
        <f t="shared" si="6713"/>
        <v>0</v>
      </c>
      <c r="BF2506" s="18">
        <f t="shared" si="6715"/>
        <v>0</v>
      </c>
      <c r="BG2506" s="18">
        <f t="shared" si="6715"/>
        <v>0</v>
      </c>
      <c r="BH2506" s="18">
        <f t="shared" si="6715"/>
        <v>0</v>
      </c>
      <c r="BI2506" s="18">
        <f t="shared" si="6708"/>
        <v>0</v>
      </c>
      <c r="BJ2506" s="18">
        <f t="shared" si="6709"/>
        <v>5820.4989999999998</v>
      </c>
      <c r="BK2506" s="18">
        <f t="shared" si="6710"/>
        <v>0</v>
      </c>
      <c r="BL2506" s="18">
        <f t="shared" si="6715"/>
        <v>0</v>
      </c>
      <c r="BM2506" s="18">
        <f t="shared" si="6715"/>
        <v>0</v>
      </c>
      <c r="BN2506" s="18">
        <f t="shared" si="6715"/>
        <v>0</v>
      </c>
      <c r="BO2506" s="18">
        <f t="shared" si="6627"/>
        <v>0</v>
      </c>
      <c r="BP2506" s="18">
        <f t="shared" si="6628"/>
        <v>5820.4989999999998</v>
      </c>
      <c r="BQ2506" s="18">
        <f t="shared" si="6629"/>
        <v>0</v>
      </c>
      <c r="BR2506" s="18">
        <f t="shared" si="6715"/>
        <v>0</v>
      </c>
      <c r="BS2506" s="18">
        <f t="shared" si="6715"/>
        <v>0</v>
      </c>
      <c r="BT2506" s="18">
        <f t="shared" si="6715"/>
        <v>0</v>
      </c>
      <c r="BU2506" s="18">
        <f t="shared" si="6624"/>
        <v>0</v>
      </c>
      <c r="BV2506" s="18">
        <f t="shared" si="6625"/>
        <v>5820.4989999999998</v>
      </c>
      <c r="BW2506" s="18">
        <f t="shared" si="6626"/>
        <v>0</v>
      </c>
      <c r="BX2506" s="18">
        <f t="shared" si="6715"/>
        <v>0</v>
      </c>
      <c r="BY2506" s="18">
        <f t="shared" si="6715"/>
        <v>0</v>
      </c>
      <c r="BZ2506" s="18">
        <f t="shared" si="6715"/>
        <v>0</v>
      </c>
      <c r="CA2506" s="18">
        <f t="shared" si="6567"/>
        <v>0</v>
      </c>
      <c r="CB2506" s="18">
        <f t="shared" si="6568"/>
        <v>5820.4989999999998</v>
      </c>
      <c r="CC2506" s="18">
        <f t="shared" si="6569"/>
        <v>0</v>
      </c>
      <c r="CD2506" s="18">
        <f t="shared" si="6715"/>
        <v>0</v>
      </c>
      <c r="CE2506" s="27"/>
      <c r="CF2506" s="33"/>
    </row>
    <row r="2507" spans="1:84" ht="46.8" x14ac:dyDescent="0.3">
      <c r="A2507" s="41" t="s">
        <v>1598</v>
      </c>
      <c r="B2507" s="39">
        <v>400</v>
      </c>
      <c r="C2507" s="41"/>
      <c r="D2507" s="41"/>
      <c r="E2507" s="14" t="s">
        <v>553</v>
      </c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>
        <f>AZ2508</f>
        <v>0</v>
      </c>
      <c r="BA2507" s="18">
        <f t="shared" si="6715"/>
        <v>5820.4989999999998</v>
      </c>
      <c r="BB2507" s="18">
        <f t="shared" si="6715"/>
        <v>0</v>
      </c>
      <c r="BC2507" s="18">
        <f t="shared" si="6711"/>
        <v>0</v>
      </c>
      <c r="BD2507" s="18">
        <f t="shared" si="6712"/>
        <v>5820.4989999999998</v>
      </c>
      <c r="BE2507" s="18">
        <f t="shared" si="6713"/>
        <v>0</v>
      </c>
      <c r="BF2507" s="18">
        <f t="shared" si="6715"/>
        <v>0</v>
      </c>
      <c r="BG2507" s="18">
        <f t="shared" si="6715"/>
        <v>0</v>
      </c>
      <c r="BH2507" s="18">
        <f t="shared" si="6715"/>
        <v>0</v>
      </c>
      <c r="BI2507" s="18">
        <f t="shared" si="6708"/>
        <v>0</v>
      </c>
      <c r="BJ2507" s="18">
        <f t="shared" si="6709"/>
        <v>5820.4989999999998</v>
      </c>
      <c r="BK2507" s="18">
        <f t="shared" si="6710"/>
        <v>0</v>
      </c>
      <c r="BL2507" s="18">
        <f t="shared" si="6715"/>
        <v>0</v>
      </c>
      <c r="BM2507" s="18">
        <f t="shared" si="6715"/>
        <v>0</v>
      </c>
      <c r="BN2507" s="18">
        <f t="shared" si="6715"/>
        <v>0</v>
      </c>
      <c r="BO2507" s="18">
        <f t="shared" si="6627"/>
        <v>0</v>
      </c>
      <c r="BP2507" s="18">
        <f t="shared" si="6628"/>
        <v>5820.4989999999998</v>
      </c>
      <c r="BQ2507" s="18">
        <f t="shared" si="6629"/>
        <v>0</v>
      </c>
      <c r="BR2507" s="18">
        <f t="shared" si="6715"/>
        <v>0</v>
      </c>
      <c r="BS2507" s="18">
        <f t="shared" si="6715"/>
        <v>0</v>
      </c>
      <c r="BT2507" s="18">
        <f t="shared" si="6715"/>
        <v>0</v>
      </c>
      <c r="BU2507" s="18">
        <f t="shared" si="6624"/>
        <v>0</v>
      </c>
      <c r="BV2507" s="18">
        <f t="shared" si="6625"/>
        <v>5820.4989999999998</v>
      </c>
      <c r="BW2507" s="18">
        <f t="shared" si="6626"/>
        <v>0</v>
      </c>
      <c r="BX2507" s="18">
        <f t="shared" si="6715"/>
        <v>0</v>
      </c>
      <c r="BY2507" s="18">
        <f t="shared" si="6715"/>
        <v>0</v>
      </c>
      <c r="BZ2507" s="18">
        <f t="shared" si="6715"/>
        <v>0</v>
      </c>
      <c r="CA2507" s="18">
        <f t="shared" si="6567"/>
        <v>0</v>
      </c>
      <c r="CB2507" s="18">
        <f t="shared" si="6568"/>
        <v>5820.4989999999998</v>
      </c>
      <c r="CC2507" s="18">
        <f t="shared" si="6569"/>
        <v>0</v>
      </c>
      <c r="CD2507" s="18">
        <f t="shared" si="6715"/>
        <v>0</v>
      </c>
      <c r="CE2507" s="27"/>
      <c r="CF2507" s="33"/>
    </row>
    <row r="2508" spans="1:84" x14ac:dyDescent="0.3">
      <c r="A2508" s="41" t="s">
        <v>1598</v>
      </c>
      <c r="B2508" s="39">
        <v>410</v>
      </c>
      <c r="C2508" s="41"/>
      <c r="D2508" s="41"/>
      <c r="E2508" s="14" t="s">
        <v>566</v>
      </c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>
        <f>AZ2509</f>
        <v>0</v>
      </c>
      <c r="BA2508" s="18">
        <f t="shared" si="6715"/>
        <v>5820.4989999999998</v>
      </c>
      <c r="BB2508" s="18">
        <f t="shared" si="6715"/>
        <v>0</v>
      </c>
      <c r="BC2508" s="18">
        <f t="shared" si="6711"/>
        <v>0</v>
      </c>
      <c r="BD2508" s="18">
        <f t="shared" si="6712"/>
        <v>5820.4989999999998</v>
      </c>
      <c r="BE2508" s="18">
        <f t="shared" si="6713"/>
        <v>0</v>
      </c>
      <c r="BF2508" s="18">
        <f t="shared" si="6715"/>
        <v>0</v>
      </c>
      <c r="BG2508" s="18">
        <f t="shared" si="6715"/>
        <v>0</v>
      </c>
      <c r="BH2508" s="18">
        <f t="shared" si="6715"/>
        <v>0</v>
      </c>
      <c r="BI2508" s="18">
        <f t="shared" si="6708"/>
        <v>0</v>
      </c>
      <c r="BJ2508" s="18">
        <f t="shared" si="6709"/>
        <v>5820.4989999999998</v>
      </c>
      <c r="BK2508" s="18">
        <f t="shared" si="6710"/>
        <v>0</v>
      </c>
      <c r="BL2508" s="18">
        <f t="shared" si="6715"/>
        <v>0</v>
      </c>
      <c r="BM2508" s="18">
        <f t="shared" si="6715"/>
        <v>0</v>
      </c>
      <c r="BN2508" s="18">
        <f t="shared" si="6715"/>
        <v>0</v>
      </c>
      <c r="BO2508" s="18">
        <f t="shared" si="6627"/>
        <v>0</v>
      </c>
      <c r="BP2508" s="18">
        <f t="shared" si="6628"/>
        <v>5820.4989999999998</v>
      </c>
      <c r="BQ2508" s="18">
        <f t="shared" si="6629"/>
        <v>0</v>
      </c>
      <c r="BR2508" s="18">
        <f t="shared" si="6715"/>
        <v>0</v>
      </c>
      <c r="BS2508" s="18">
        <f t="shared" si="6715"/>
        <v>0</v>
      </c>
      <c r="BT2508" s="18">
        <f t="shared" si="6715"/>
        <v>0</v>
      </c>
      <c r="BU2508" s="18">
        <f t="shared" si="6624"/>
        <v>0</v>
      </c>
      <c r="BV2508" s="18">
        <f t="shared" si="6625"/>
        <v>5820.4989999999998</v>
      </c>
      <c r="BW2508" s="18">
        <f t="shared" si="6626"/>
        <v>0</v>
      </c>
      <c r="BX2508" s="18">
        <f t="shared" si="6715"/>
        <v>0</v>
      </c>
      <c r="BY2508" s="18">
        <f t="shared" si="6715"/>
        <v>0</v>
      </c>
      <c r="BZ2508" s="18">
        <f t="shared" si="6715"/>
        <v>0</v>
      </c>
      <c r="CA2508" s="18">
        <f t="shared" si="6567"/>
        <v>0</v>
      </c>
      <c r="CB2508" s="18">
        <f t="shared" si="6568"/>
        <v>5820.4989999999998</v>
      </c>
      <c r="CC2508" s="18">
        <f t="shared" si="6569"/>
        <v>0</v>
      </c>
      <c r="CD2508" s="18">
        <f t="shared" si="6715"/>
        <v>0</v>
      </c>
      <c r="CE2508" s="27"/>
      <c r="CF2508" s="33"/>
    </row>
    <row r="2509" spans="1:84" x14ac:dyDescent="0.3">
      <c r="A2509" s="41" t="s">
        <v>1598</v>
      </c>
      <c r="B2509" s="39">
        <v>410</v>
      </c>
      <c r="C2509" s="41" t="s">
        <v>149</v>
      </c>
      <c r="D2509" s="41" t="s">
        <v>29</v>
      </c>
      <c r="E2509" s="14" t="s">
        <v>523</v>
      </c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>
        <v>5820.4989999999998</v>
      </c>
      <c r="BB2509" s="18"/>
      <c r="BC2509" s="18">
        <f t="shared" si="6711"/>
        <v>0</v>
      </c>
      <c r="BD2509" s="18">
        <f t="shared" si="6712"/>
        <v>5820.4989999999998</v>
      </c>
      <c r="BE2509" s="18">
        <f t="shared" si="6713"/>
        <v>0</v>
      </c>
      <c r="BF2509" s="18"/>
      <c r="BG2509" s="18"/>
      <c r="BH2509" s="18"/>
      <c r="BI2509" s="18">
        <f t="shared" si="6708"/>
        <v>0</v>
      </c>
      <c r="BJ2509" s="18">
        <f t="shared" si="6709"/>
        <v>5820.4989999999998</v>
      </c>
      <c r="BK2509" s="18">
        <f t="shared" si="6710"/>
        <v>0</v>
      </c>
      <c r="BL2509" s="18"/>
      <c r="BM2509" s="18"/>
      <c r="BN2509" s="18"/>
      <c r="BO2509" s="18">
        <f t="shared" si="6627"/>
        <v>0</v>
      </c>
      <c r="BP2509" s="18">
        <f t="shared" si="6628"/>
        <v>5820.4989999999998</v>
      </c>
      <c r="BQ2509" s="18">
        <f t="shared" si="6629"/>
        <v>0</v>
      </c>
      <c r="BR2509" s="18"/>
      <c r="BS2509" s="18"/>
      <c r="BT2509" s="18"/>
      <c r="BU2509" s="18">
        <f t="shared" si="6624"/>
        <v>0</v>
      </c>
      <c r="BV2509" s="18">
        <f t="shared" si="6625"/>
        <v>5820.4989999999998</v>
      </c>
      <c r="BW2509" s="18">
        <f t="shared" si="6626"/>
        <v>0</v>
      </c>
      <c r="BX2509" s="18"/>
      <c r="BY2509" s="18"/>
      <c r="BZ2509" s="18"/>
      <c r="CA2509" s="18">
        <f t="shared" si="6567"/>
        <v>0</v>
      </c>
      <c r="CB2509" s="18">
        <f t="shared" si="6568"/>
        <v>5820.4989999999998</v>
      </c>
      <c r="CC2509" s="18">
        <f t="shared" si="6569"/>
        <v>0</v>
      </c>
      <c r="CD2509" s="18"/>
      <c r="CE2509" s="27"/>
      <c r="CF2509" s="33"/>
    </row>
    <row r="2510" spans="1:84" ht="31.2" x14ac:dyDescent="0.3">
      <c r="A2510" s="19" t="s">
        <v>1502</v>
      </c>
      <c r="B2510" s="39"/>
      <c r="C2510" s="41"/>
      <c r="D2510" s="41"/>
      <c r="E2510" s="14" t="s">
        <v>1503</v>
      </c>
      <c r="F2510" s="18"/>
      <c r="G2510" s="18"/>
      <c r="H2510" s="18"/>
      <c r="I2510" s="18"/>
      <c r="J2510" s="18"/>
      <c r="K2510" s="18"/>
      <c r="L2510" s="18"/>
      <c r="M2510" s="18"/>
      <c r="N2510" s="18"/>
      <c r="O2510" s="18">
        <f>O2511</f>
        <v>23294.348999999998</v>
      </c>
      <c r="P2510" s="18">
        <f t="shared" ref="P2510:CD2512" si="6716">P2511</f>
        <v>0</v>
      </c>
      <c r="Q2510" s="18">
        <f t="shared" si="6716"/>
        <v>0</v>
      </c>
      <c r="R2510" s="18">
        <f t="shared" si="6716"/>
        <v>0</v>
      </c>
      <c r="S2510" s="18">
        <f t="shared" si="6716"/>
        <v>0</v>
      </c>
      <c r="T2510" s="18">
        <f t="shared" si="6635"/>
        <v>23294.348999999998</v>
      </c>
      <c r="U2510" s="18">
        <f t="shared" si="6636"/>
        <v>0</v>
      </c>
      <c r="V2510" s="18">
        <f t="shared" si="6637"/>
        <v>0</v>
      </c>
      <c r="W2510" s="18">
        <f t="shared" si="6716"/>
        <v>0</v>
      </c>
      <c r="X2510" s="18">
        <f t="shared" si="6716"/>
        <v>0</v>
      </c>
      <c r="Y2510" s="18">
        <f t="shared" si="6716"/>
        <v>0</v>
      </c>
      <c r="Z2510" s="18">
        <f t="shared" si="6716"/>
        <v>0</v>
      </c>
      <c r="AA2510" s="18">
        <f t="shared" si="6716"/>
        <v>0</v>
      </c>
      <c r="AB2510" s="18">
        <f t="shared" si="6716"/>
        <v>0</v>
      </c>
      <c r="AC2510" s="18">
        <f t="shared" si="6621"/>
        <v>23294.348999999998</v>
      </c>
      <c r="AD2510" s="18">
        <f t="shared" si="6622"/>
        <v>0</v>
      </c>
      <c r="AE2510" s="18">
        <f t="shared" si="6623"/>
        <v>0</v>
      </c>
      <c r="AF2510" s="18">
        <f t="shared" si="6716"/>
        <v>0</v>
      </c>
      <c r="AG2510" s="18">
        <f t="shared" si="6716"/>
        <v>0</v>
      </c>
      <c r="AH2510" s="18">
        <f t="shared" si="6716"/>
        <v>0</v>
      </c>
      <c r="AI2510" s="18">
        <f t="shared" si="6661"/>
        <v>23294.348999999998</v>
      </c>
      <c r="AJ2510" s="18">
        <f t="shared" si="6662"/>
        <v>0</v>
      </c>
      <c r="AK2510" s="18">
        <f t="shared" si="6663"/>
        <v>0</v>
      </c>
      <c r="AL2510" s="18">
        <f t="shared" si="6716"/>
        <v>0</v>
      </c>
      <c r="AM2510" s="18">
        <f t="shared" si="6664"/>
        <v>23294.348999999998</v>
      </c>
      <c r="AN2510" s="18">
        <f t="shared" si="6716"/>
        <v>0</v>
      </c>
      <c r="AO2510" s="18">
        <f t="shared" si="6716"/>
        <v>0</v>
      </c>
      <c r="AP2510" s="18">
        <f t="shared" si="6716"/>
        <v>0</v>
      </c>
      <c r="AQ2510" s="18">
        <f t="shared" si="6561"/>
        <v>23294.348999999998</v>
      </c>
      <c r="AR2510" s="18">
        <f t="shared" si="6562"/>
        <v>0</v>
      </c>
      <c r="AS2510" s="18">
        <f t="shared" si="6563"/>
        <v>0</v>
      </c>
      <c r="AT2510" s="18">
        <f t="shared" si="6716"/>
        <v>0</v>
      </c>
      <c r="AU2510" s="18">
        <f t="shared" si="6716"/>
        <v>0</v>
      </c>
      <c r="AV2510" s="18">
        <f t="shared" si="6716"/>
        <v>0</v>
      </c>
      <c r="AW2510" s="18">
        <f t="shared" si="6564"/>
        <v>23294.348999999998</v>
      </c>
      <c r="AX2510" s="18">
        <f t="shared" si="6565"/>
        <v>0</v>
      </c>
      <c r="AY2510" s="18">
        <f t="shared" si="6566"/>
        <v>0</v>
      </c>
      <c r="AZ2510" s="18">
        <f t="shared" si="6716"/>
        <v>0</v>
      </c>
      <c r="BA2510" s="18">
        <f t="shared" si="6716"/>
        <v>0</v>
      </c>
      <c r="BB2510" s="18">
        <f t="shared" si="6716"/>
        <v>0</v>
      </c>
      <c r="BC2510" s="18">
        <f t="shared" si="6711"/>
        <v>23294.348999999998</v>
      </c>
      <c r="BD2510" s="18">
        <f t="shared" si="6712"/>
        <v>0</v>
      </c>
      <c r="BE2510" s="18">
        <f t="shared" si="6713"/>
        <v>0</v>
      </c>
      <c r="BF2510" s="18">
        <f t="shared" si="6716"/>
        <v>0</v>
      </c>
      <c r="BG2510" s="18">
        <f t="shared" si="6716"/>
        <v>0</v>
      </c>
      <c r="BH2510" s="18">
        <f t="shared" si="6716"/>
        <v>0</v>
      </c>
      <c r="BI2510" s="18">
        <f t="shared" si="6708"/>
        <v>23294.348999999998</v>
      </c>
      <c r="BJ2510" s="18">
        <f t="shared" si="6709"/>
        <v>0</v>
      </c>
      <c r="BK2510" s="18">
        <f t="shared" si="6710"/>
        <v>0</v>
      </c>
      <c r="BL2510" s="18">
        <f t="shared" si="6716"/>
        <v>0</v>
      </c>
      <c r="BM2510" s="18">
        <f t="shared" si="6716"/>
        <v>0</v>
      </c>
      <c r="BN2510" s="18">
        <f t="shared" si="6716"/>
        <v>0</v>
      </c>
      <c r="BO2510" s="18">
        <f t="shared" si="6627"/>
        <v>23294.348999999998</v>
      </c>
      <c r="BP2510" s="18">
        <f t="shared" si="6628"/>
        <v>0</v>
      </c>
      <c r="BQ2510" s="18">
        <f t="shared" si="6629"/>
        <v>0</v>
      </c>
      <c r="BR2510" s="18">
        <f t="shared" si="6716"/>
        <v>0</v>
      </c>
      <c r="BS2510" s="18">
        <f t="shared" si="6716"/>
        <v>0</v>
      </c>
      <c r="BT2510" s="18">
        <f t="shared" si="6716"/>
        <v>0</v>
      </c>
      <c r="BU2510" s="18">
        <f t="shared" si="6624"/>
        <v>23294.348999999998</v>
      </c>
      <c r="BV2510" s="18">
        <f t="shared" si="6625"/>
        <v>0</v>
      </c>
      <c r="BW2510" s="18">
        <f t="shared" si="6626"/>
        <v>0</v>
      </c>
      <c r="BX2510" s="18">
        <f t="shared" si="6716"/>
        <v>0</v>
      </c>
      <c r="BY2510" s="18">
        <f t="shared" si="6716"/>
        <v>0</v>
      </c>
      <c r="BZ2510" s="18">
        <f t="shared" si="6716"/>
        <v>0</v>
      </c>
      <c r="CA2510" s="18">
        <f t="shared" si="6567"/>
        <v>23294.348999999998</v>
      </c>
      <c r="CB2510" s="18">
        <f t="shared" si="6568"/>
        <v>0</v>
      </c>
      <c r="CC2510" s="18">
        <f t="shared" si="6569"/>
        <v>0</v>
      </c>
      <c r="CD2510" s="18">
        <f t="shared" si="6716"/>
        <v>0</v>
      </c>
      <c r="CE2510" s="27"/>
      <c r="CF2510" s="33"/>
    </row>
    <row r="2511" spans="1:84" ht="46.8" x14ac:dyDescent="0.3">
      <c r="A2511" s="19" t="s">
        <v>1502</v>
      </c>
      <c r="B2511" s="39">
        <v>400</v>
      </c>
      <c r="C2511" s="41"/>
      <c r="D2511" s="41"/>
      <c r="E2511" s="14" t="s">
        <v>553</v>
      </c>
      <c r="F2511" s="18"/>
      <c r="G2511" s="18"/>
      <c r="H2511" s="18"/>
      <c r="I2511" s="18"/>
      <c r="J2511" s="18"/>
      <c r="K2511" s="18"/>
      <c r="L2511" s="18"/>
      <c r="M2511" s="18"/>
      <c r="N2511" s="18"/>
      <c r="O2511" s="18">
        <f>O2512</f>
        <v>23294.348999999998</v>
      </c>
      <c r="P2511" s="18">
        <f t="shared" si="6716"/>
        <v>0</v>
      </c>
      <c r="Q2511" s="18">
        <f t="shared" si="6716"/>
        <v>0</v>
      </c>
      <c r="R2511" s="18">
        <f t="shared" si="6716"/>
        <v>0</v>
      </c>
      <c r="S2511" s="18">
        <f t="shared" si="6716"/>
        <v>0</v>
      </c>
      <c r="T2511" s="18">
        <f t="shared" si="6635"/>
        <v>23294.348999999998</v>
      </c>
      <c r="U2511" s="18">
        <f t="shared" si="6636"/>
        <v>0</v>
      </c>
      <c r="V2511" s="18">
        <f t="shared" si="6637"/>
        <v>0</v>
      </c>
      <c r="W2511" s="18">
        <f t="shared" si="6716"/>
        <v>0</v>
      </c>
      <c r="X2511" s="18">
        <f t="shared" si="6716"/>
        <v>0</v>
      </c>
      <c r="Y2511" s="18">
        <f t="shared" si="6716"/>
        <v>0</v>
      </c>
      <c r="Z2511" s="18">
        <f t="shared" si="6716"/>
        <v>0</v>
      </c>
      <c r="AA2511" s="18">
        <f t="shared" si="6716"/>
        <v>0</v>
      </c>
      <c r="AB2511" s="18">
        <f t="shared" si="6716"/>
        <v>0</v>
      </c>
      <c r="AC2511" s="18">
        <f t="shared" si="6621"/>
        <v>23294.348999999998</v>
      </c>
      <c r="AD2511" s="18">
        <f t="shared" si="6622"/>
        <v>0</v>
      </c>
      <c r="AE2511" s="18">
        <f t="shared" si="6623"/>
        <v>0</v>
      </c>
      <c r="AF2511" s="18">
        <f t="shared" si="6716"/>
        <v>0</v>
      </c>
      <c r="AG2511" s="18">
        <f t="shared" si="6716"/>
        <v>0</v>
      </c>
      <c r="AH2511" s="18">
        <f t="shared" si="6716"/>
        <v>0</v>
      </c>
      <c r="AI2511" s="18">
        <f t="shared" si="6661"/>
        <v>23294.348999999998</v>
      </c>
      <c r="AJ2511" s="18">
        <f t="shared" si="6662"/>
        <v>0</v>
      </c>
      <c r="AK2511" s="18">
        <f t="shared" si="6663"/>
        <v>0</v>
      </c>
      <c r="AL2511" s="18">
        <f t="shared" si="6716"/>
        <v>0</v>
      </c>
      <c r="AM2511" s="18">
        <f t="shared" si="6664"/>
        <v>23294.348999999998</v>
      </c>
      <c r="AN2511" s="18">
        <f t="shared" si="6716"/>
        <v>0</v>
      </c>
      <c r="AO2511" s="18">
        <f t="shared" si="6716"/>
        <v>0</v>
      </c>
      <c r="AP2511" s="18">
        <f t="shared" si="6716"/>
        <v>0</v>
      </c>
      <c r="AQ2511" s="18">
        <f t="shared" si="6561"/>
        <v>23294.348999999998</v>
      </c>
      <c r="AR2511" s="18">
        <f t="shared" si="6562"/>
        <v>0</v>
      </c>
      <c r="AS2511" s="18">
        <f t="shared" si="6563"/>
        <v>0</v>
      </c>
      <c r="AT2511" s="18">
        <f t="shared" si="6716"/>
        <v>0</v>
      </c>
      <c r="AU2511" s="18">
        <f t="shared" si="6716"/>
        <v>0</v>
      </c>
      <c r="AV2511" s="18">
        <f t="shared" si="6716"/>
        <v>0</v>
      </c>
      <c r="AW2511" s="18">
        <f t="shared" si="6564"/>
        <v>23294.348999999998</v>
      </c>
      <c r="AX2511" s="18">
        <f t="shared" si="6565"/>
        <v>0</v>
      </c>
      <c r="AY2511" s="18">
        <f t="shared" si="6566"/>
        <v>0</v>
      </c>
      <c r="AZ2511" s="18">
        <f t="shared" si="6716"/>
        <v>0</v>
      </c>
      <c r="BA2511" s="18">
        <f t="shared" si="6716"/>
        <v>0</v>
      </c>
      <c r="BB2511" s="18">
        <f t="shared" si="6716"/>
        <v>0</v>
      </c>
      <c r="BC2511" s="18">
        <f t="shared" si="6711"/>
        <v>23294.348999999998</v>
      </c>
      <c r="BD2511" s="18">
        <f t="shared" si="6712"/>
        <v>0</v>
      </c>
      <c r="BE2511" s="18">
        <f t="shared" si="6713"/>
        <v>0</v>
      </c>
      <c r="BF2511" s="18">
        <f t="shared" si="6716"/>
        <v>0</v>
      </c>
      <c r="BG2511" s="18">
        <f t="shared" si="6716"/>
        <v>0</v>
      </c>
      <c r="BH2511" s="18">
        <f t="shared" si="6716"/>
        <v>0</v>
      </c>
      <c r="BI2511" s="18">
        <f t="shared" si="6708"/>
        <v>23294.348999999998</v>
      </c>
      <c r="BJ2511" s="18">
        <f t="shared" si="6709"/>
        <v>0</v>
      </c>
      <c r="BK2511" s="18">
        <f t="shared" si="6710"/>
        <v>0</v>
      </c>
      <c r="BL2511" s="18">
        <f t="shared" si="6716"/>
        <v>0</v>
      </c>
      <c r="BM2511" s="18">
        <f t="shared" si="6716"/>
        <v>0</v>
      </c>
      <c r="BN2511" s="18">
        <f t="shared" si="6716"/>
        <v>0</v>
      </c>
      <c r="BO2511" s="18">
        <f t="shared" si="6627"/>
        <v>23294.348999999998</v>
      </c>
      <c r="BP2511" s="18">
        <f t="shared" si="6628"/>
        <v>0</v>
      </c>
      <c r="BQ2511" s="18">
        <f t="shared" si="6629"/>
        <v>0</v>
      </c>
      <c r="BR2511" s="18">
        <f t="shared" si="6716"/>
        <v>0</v>
      </c>
      <c r="BS2511" s="18">
        <f t="shared" si="6716"/>
        <v>0</v>
      </c>
      <c r="BT2511" s="18">
        <f t="shared" si="6716"/>
        <v>0</v>
      </c>
      <c r="BU2511" s="18">
        <f t="shared" si="6624"/>
        <v>23294.348999999998</v>
      </c>
      <c r="BV2511" s="18">
        <f t="shared" si="6625"/>
        <v>0</v>
      </c>
      <c r="BW2511" s="18">
        <f t="shared" si="6626"/>
        <v>0</v>
      </c>
      <c r="BX2511" s="18">
        <f t="shared" si="6716"/>
        <v>0</v>
      </c>
      <c r="BY2511" s="18">
        <f t="shared" si="6716"/>
        <v>0</v>
      </c>
      <c r="BZ2511" s="18">
        <f t="shared" si="6716"/>
        <v>0</v>
      </c>
      <c r="CA2511" s="18">
        <f t="shared" si="6567"/>
        <v>23294.348999999998</v>
      </c>
      <c r="CB2511" s="18">
        <f t="shared" si="6568"/>
        <v>0</v>
      </c>
      <c r="CC2511" s="18">
        <f t="shared" si="6569"/>
        <v>0</v>
      </c>
      <c r="CD2511" s="18">
        <f t="shared" si="6716"/>
        <v>0</v>
      </c>
      <c r="CE2511" s="27"/>
      <c r="CF2511" s="33"/>
    </row>
    <row r="2512" spans="1:84" x14ac:dyDescent="0.3">
      <c r="A2512" s="19" t="s">
        <v>1502</v>
      </c>
      <c r="B2512" s="39">
        <v>410</v>
      </c>
      <c r="C2512" s="41"/>
      <c r="D2512" s="41"/>
      <c r="E2512" s="14" t="s">
        <v>566</v>
      </c>
      <c r="F2512" s="18"/>
      <c r="G2512" s="18"/>
      <c r="H2512" s="18"/>
      <c r="I2512" s="18"/>
      <c r="J2512" s="18"/>
      <c r="K2512" s="18"/>
      <c r="L2512" s="18"/>
      <c r="M2512" s="18"/>
      <c r="N2512" s="18"/>
      <c r="O2512" s="18">
        <f>O2513</f>
        <v>23294.348999999998</v>
      </c>
      <c r="P2512" s="18">
        <f t="shared" si="6716"/>
        <v>0</v>
      </c>
      <c r="Q2512" s="18">
        <f t="shared" si="6716"/>
        <v>0</v>
      </c>
      <c r="R2512" s="18">
        <f t="shared" si="6716"/>
        <v>0</v>
      </c>
      <c r="S2512" s="18">
        <f t="shared" si="6716"/>
        <v>0</v>
      </c>
      <c r="T2512" s="18">
        <f t="shared" si="6635"/>
        <v>23294.348999999998</v>
      </c>
      <c r="U2512" s="18">
        <f t="shared" si="6636"/>
        <v>0</v>
      </c>
      <c r="V2512" s="18">
        <f t="shared" si="6637"/>
        <v>0</v>
      </c>
      <c r="W2512" s="18">
        <f t="shared" si="6716"/>
        <v>0</v>
      </c>
      <c r="X2512" s="18">
        <f t="shared" si="6716"/>
        <v>0</v>
      </c>
      <c r="Y2512" s="18">
        <f t="shared" si="6716"/>
        <v>0</v>
      </c>
      <c r="Z2512" s="18">
        <f t="shared" si="6716"/>
        <v>0</v>
      </c>
      <c r="AA2512" s="18">
        <f t="shared" si="6716"/>
        <v>0</v>
      </c>
      <c r="AB2512" s="18">
        <f t="shared" si="6716"/>
        <v>0</v>
      </c>
      <c r="AC2512" s="18">
        <f t="shared" si="6621"/>
        <v>23294.348999999998</v>
      </c>
      <c r="AD2512" s="18">
        <f t="shared" si="6622"/>
        <v>0</v>
      </c>
      <c r="AE2512" s="18">
        <f t="shared" si="6623"/>
        <v>0</v>
      </c>
      <c r="AF2512" s="18">
        <f t="shared" si="6716"/>
        <v>0</v>
      </c>
      <c r="AG2512" s="18">
        <f t="shared" si="6716"/>
        <v>0</v>
      </c>
      <c r="AH2512" s="18">
        <f t="shared" si="6716"/>
        <v>0</v>
      </c>
      <c r="AI2512" s="18">
        <f t="shared" si="6661"/>
        <v>23294.348999999998</v>
      </c>
      <c r="AJ2512" s="18">
        <f t="shared" si="6662"/>
        <v>0</v>
      </c>
      <c r="AK2512" s="18">
        <f t="shared" si="6663"/>
        <v>0</v>
      </c>
      <c r="AL2512" s="18">
        <f t="shared" si="6716"/>
        <v>0</v>
      </c>
      <c r="AM2512" s="18">
        <f t="shared" si="6664"/>
        <v>23294.348999999998</v>
      </c>
      <c r="AN2512" s="18">
        <f t="shared" si="6716"/>
        <v>0</v>
      </c>
      <c r="AO2512" s="18">
        <f t="shared" si="6716"/>
        <v>0</v>
      </c>
      <c r="AP2512" s="18">
        <f t="shared" si="6716"/>
        <v>0</v>
      </c>
      <c r="AQ2512" s="18">
        <f t="shared" si="6561"/>
        <v>23294.348999999998</v>
      </c>
      <c r="AR2512" s="18">
        <f t="shared" si="6562"/>
        <v>0</v>
      </c>
      <c r="AS2512" s="18">
        <f t="shared" si="6563"/>
        <v>0</v>
      </c>
      <c r="AT2512" s="18">
        <f t="shared" si="6716"/>
        <v>0</v>
      </c>
      <c r="AU2512" s="18">
        <f t="shared" si="6716"/>
        <v>0</v>
      </c>
      <c r="AV2512" s="18">
        <f t="shared" si="6716"/>
        <v>0</v>
      </c>
      <c r="AW2512" s="18">
        <f t="shared" si="6564"/>
        <v>23294.348999999998</v>
      </c>
      <c r="AX2512" s="18">
        <f t="shared" si="6565"/>
        <v>0</v>
      </c>
      <c r="AY2512" s="18">
        <f t="shared" si="6566"/>
        <v>0</v>
      </c>
      <c r="AZ2512" s="18">
        <f t="shared" si="6716"/>
        <v>0</v>
      </c>
      <c r="BA2512" s="18">
        <f t="shared" si="6716"/>
        <v>0</v>
      </c>
      <c r="BB2512" s="18">
        <f t="shared" si="6716"/>
        <v>0</v>
      </c>
      <c r="BC2512" s="18">
        <f t="shared" si="6711"/>
        <v>23294.348999999998</v>
      </c>
      <c r="BD2512" s="18">
        <f t="shared" si="6712"/>
        <v>0</v>
      </c>
      <c r="BE2512" s="18">
        <f t="shared" si="6713"/>
        <v>0</v>
      </c>
      <c r="BF2512" s="18">
        <f t="shared" si="6716"/>
        <v>0</v>
      </c>
      <c r="BG2512" s="18">
        <f t="shared" si="6716"/>
        <v>0</v>
      </c>
      <c r="BH2512" s="18">
        <f t="shared" si="6716"/>
        <v>0</v>
      </c>
      <c r="BI2512" s="18">
        <f t="shared" si="6708"/>
        <v>23294.348999999998</v>
      </c>
      <c r="BJ2512" s="18">
        <f t="shared" si="6709"/>
        <v>0</v>
      </c>
      <c r="BK2512" s="18">
        <f t="shared" si="6710"/>
        <v>0</v>
      </c>
      <c r="BL2512" s="18">
        <f t="shared" si="6716"/>
        <v>0</v>
      </c>
      <c r="BM2512" s="18">
        <f t="shared" si="6716"/>
        <v>0</v>
      </c>
      <c r="BN2512" s="18">
        <f t="shared" si="6716"/>
        <v>0</v>
      </c>
      <c r="BO2512" s="18">
        <f t="shared" si="6627"/>
        <v>23294.348999999998</v>
      </c>
      <c r="BP2512" s="18">
        <f t="shared" si="6628"/>
        <v>0</v>
      </c>
      <c r="BQ2512" s="18">
        <f t="shared" si="6629"/>
        <v>0</v>
      </c>
      <c r="BR2512" s="18">
        <f t="shared" si="6716"/>
        <v>0</v>
      </c>
      <c r="BS2512" s="18">
        <f t="shared" si="6716"/>
        <v>0</v>
      </c>
      <c r="BT2512" s="18">
        <f t="shared" si="6716"/>
        <v>0</v>
      </c>
      <c r="BU2512" s="18">
        <f t="shared" si="6624"/>
        <v>23294.348999999998</v>
      </c>
      <c r="BV2512" s="18">
        <f t="shared" si="6625"/>
        <v>0</v>
      </c>
      <c r="BW2512" s="18">
        <f t="shared" si="6626"/>
        <v>0</v>
      </c>
      <c r="BX2512" s="18">
        <f t="shared" si="6716"/>
        <v>0</v>
      </c>
      <c r="BY2512" s="18">
        <f t="shared" si="6716"/>
        <v>0</v>
      </c>
      <c r="BZ2512" s="18">
        <f t="shared" si="6716"/>
        <v>0</v>
      </c>
      <c r="CA2512" s="18">
        <f t="shared" ref="CA2512:CA2575" si="6717">BU2512+BX2512</f>
        <v>23294.348999999998</v>
      </c>
      <c r="CB2512" s="18">
        <f t="shared" ref="CB2512:CB2575" si="6718">BV2512+BY2512</f>
        <v>0</v>
      </c>
      <c r="CC2512" s="18">
        <f t="shared" ref="CC2512:CC2575" si="6719">BW2512+BZ2512</f>
        <v>0</v>
      </c>
      <c r="CD2512" s="18">
        <f t="shared" si="6716"/>
        <v>0</v>
      </c>
      <c r="CE2512" s="27"/>
      <c r="CF2512" s="33"/>
    </row>
    <row r="2513" spans="1:84" x14ac:dyDescent="0.3">
      <c r="A2513" s="19" t="s">
        <v>1502</v>
      </c>
      <c r="B2513" s="39">
        <v>410</v>
      </c>
      <c r="C2513" s="41" t="s">
        <v>149</v>
      </c>
      <c r="D2513" s="41" t="s">
        <v>29</v>
      </c>
      <c r="E2513" s="14" t="s">
        <v>523</v>
      </c>
      <c r="F2513" s="18"/>
      <c r="G2513" s="18"/>
      <c r="H2513" s="18"/>
      <c r="I2513" s="18"/>
      <c r="J2513" s="18"/>
      <c r="K2513" s="18"/>
      <c r="L2513" s="18"/>
      <c r="M2513" s="18"/>
      <c r="N2513" s="18"/>
      <c r="O2513" s="18">
        <v>23294.348999999998</v>
      </c>
      <c r="P2513" s="18"/>
      <c r="Q2513" s="18"/>
      <c r="R2513" s="18"/>
      <c r="S2513" s="18"/>
      <c r="T2513" s="18">
        <f t="shared" si="6635"/>
        <v>23294.348999999998</v>
      </c>
      <c r="U2513" s="18">
        <f t="shared" si="6636"/>
        <v>0</v>
      </c>
      <c r="V2513" s="18">
        <f t="shared" si="6637"/>
        <v>0</v>
      </c>
      <c r="W2513" s="18"/>
      <c r="X2513" s="18"/>
      <c r="Y2513" s="18"/>
      <c r="Z2513" s="18"/>
      <c r="AA2513" s="18"/>
      <c r="AB2513" s="18"/>
      <c r="AC2513" s="18">
        <f t="shared" si="6621"/>
        <v>23294.348999999998</v>
      </c>
      <c r="AD2513" s="18">
        <f t="shared" si="6622"/>
        <v>0</v>
      </c>
      <c r="AE2513" s="18">
        <f t="shared" si="6623"/>
        <v>0</v>
      </c>
      <c r="AF2513" s="18"/>
      <c r="AG2513" s="18"/>
      <c r="AH2513" s="18"/>
      <c r="AI2513" s="18">
        <f t="shared" si="6661"/>
        <v>23294.348999999998</v>
      </c>
      <c r="AJ2513" s="18">
        <f t="shared" si="6662"/>
        <v>0</v>
      </c>
      <c r="AK2513" s="18">
        <f t="shared" si="6663"/>
        <v>0</v>
      </c>
      <c r="AL2513" s="18"/>
      <c r="AM2513" s="18">
        <f t="shared" si="6664"/>
        <v>23294.348999999998</v>
      </c>
      <c r="AN2513" s="18"/>
      <c r="AO2513" s="18"/>
      <c r="AP2513" s="18"/>
      <c r="AQ2513" s="18">
        <f t="shared" si="6561"/>
        <v>23294.348999999998</v>
      </c>
      <c r="AR2513" s="18">
        <f t="shared" si="6562"/>
        <v>0</v>
      </c>
      <c r="AS2513" s="18">
        <f t="shared" si="6563"/>
        <v>0</v>
      </c>
      <c r="AT2513" s="18"/>
      <c r="AU2513" s="18"/>
      <c r="AV2513" s="18"/>
      <c r="AW2513" s="18">
        <f t="shared" si="6564"/>
        <v>23294.348999999998</v>
      </c>
      <c r="AX2513" s="18">
        <f t="shared" si="6565"/>
        <v>0</v>
      </c>
      <c r="AY2513" s="18">
        <f t="shared" si="6566"/>
        <v>0</v>
      </c>
      <c r="AZ2513" s="18"/>
      <c r="BA2513" s="18"/>
      <c r="BB2513" s="18"/>
      <c r="BC2513" s="18">
        <f t="shared" si="6711"/>
        <v>23294.348999999998</v>
      </c>
      <c r="BD2513" s="18">
        <f t="shared" si="6712"/>
        <v>0</v>
      </c>
      <c r="BE2513" s="18">
        <f t="shared" si="6713"/>
        <v>0</v>
      </c>
      <c r="BF2513" s="18"/>
      <c r="BG2513" s="18"/>
      <c r="BH2513" s="18"/>
      <c r="BI2513" s="18">
        <f t="shared" si="6708"/>
        <v>23294.348999999998</v>
      </c>
      <c r="BJ2513" s="18">
        <f t="shared" si="6709"/>
        <v>0</v>
      </c>
      <c r="BK2513" s="18">
        <f t="shared" si="6710"/>
        <v>0</v>
      </c>
      <c r="BL2513" s="18"/>
      <c r="BM2513" s="18"/>
      <c r="BN2513" s="18"/>
      <c r="BO2513" s="18">
        <f t="shared" si="6627"/>
        <v>23294.348999999998</v>
      </c>
      <c r="BP2513" s="18">
        <f t="shared" si="6628"/>
        <v>0</v>
      </c>
      <c r="BQ2513" s="18">
        <f t="shared" si="6629"/>
        <v>0</v>
      </c>
      <c r="BR2513" s="18"/>
      <c r="BS2513" s="18"/>
      <c r="BT2513" s="18"/>
      <c r="BU2513" s="18">
        <f t="shared" si="6624"/>
        <v>23294.348999999998</v>
      </c>
      <c r="BV2513" s="18">
        <f t="shared" si="6625"/>
        <v>0</v>
      </c>
      <c r="BW2513" s="18">
        <f t="shared" si="6626"/>
        <v>0</v>
      </c>
      <c r="BX2513" s="18"/>
      <c r="BY2513" s="18"/>
      <c r="BZ2513" s="18"/>
      <c r="CA2513" s="18">
        <f t="shared" si="6717"/>
        <v>23294.348999999998</v>
      </c>
      <c r="CB2513" s="18">
        <f t="shared" si="6718"/>
        <v>0</v>
      </c>
      <c r="CC2513" s="18">
        <f t="shared" si="6719"/>
        <v>0</v>
      </c>
      <c r="CD2513" s="18"/>
      <c r="CE2513" s="27"/>
      <c r="CF2513" s="33"/>
    </row>
    <row r="2514" spans="1:84" ht="78" x14ac:dyDescent="0.3">
      <c r="A2514" s="19" t="s">
        <v>1399</v>
      </c>
      <c r="B2514" s="19"/>
      <c r="C2514" s="19"/>
      <c r="D2514" s="19"/>
      <c r="E2514" s="14" t="s">
        <v>685</v>
      </c>
      <c r="F2514" s="18">
        <f>F2515</f>
        <v>1931497.4</v>
      </c>
      <c r="G2514" s="18">
        <f t="shared" ref="G2514:CD2516" si="6720">G2515</f>
        <v>1860675.0000000005</v>
      </c>
      <c r="H2514" s="18">
        <f t="shared" si="6720"/>
        <v>2257104.5</v>
      </c>
      <c r="I2514" s="18">
        <f t="shared" si="6720"/>
        <v>0</v>
      </c>
      <c r="J2514" s="18">
        <f t="shared" si="6720"/>
        <v>0</v>
      </c>
      <c r="K2514" s="18">
        <f t="shared" si="6720"/>
        <v>0</v>
      </c>
      <c r="L2514" s="18">
        <f t="shared" si="6558"/>
        <v>1931497.4</v>
      </c>
      <c r="M2514" s="18">
        <f t="shared" si="6559"/>
        <v>1860675.0000000005</v>
      </c>
      <c r="N2514" s="18">
        <f t="shared" si="6560"/>
        <v>2257104.5</v>
      </c>
      <c r="O2514" s="18">
        <f t="shared" si="6720"/>
        <v>0</v>
      </c>
      <c r="P2514" s="18">
        <f t="shared" si="6720"/>
        <v>0</v>
      </c>
      <c r="Q2514" s="18">
        <f t="shared" si="6720"/>
        <v>0</v>
      </c>
      <c r="R2514" s="18">
        <f t="shared" si="6720"/>
        <v>0</v>
      </c>
      <c r="S2514" s="18">
        <f t="shared" si="6720"/>
        <v>0</v>
      </c>
      <c r="T2514" s="18">
        <f t="shared" si="6635"/>
        <v>1931497.4</v>
      </c>
      <c r="U2514" s="18">
        <f t="shared" si="6636"/>
        <v>1860675.0000000005</v>
      </c>
      <c r="V2514" s="18">
        <f t="shared" si="6637"/>
        <v>2257104.5</v>
      </c>
      <c r="W2514" s="18">
        <f t="shared" si="6720"/>
        <v>0</v>
      </c>
      <c r="X2514" s="18">
        <f t="shared" si="6720"/>
        <v>0</v>
      </c>
      <c r="Y2514" s="18">
        <f t="shared" si="6720"/>
        <v>0</v>
      </c>
      <c r="Z2514" s="18">
        <f t="shared" si="6720"/>
        <v>0</v>
      </c>
      <c r="AA2514" s="18">
        <f t="shared" si="6720"/>
        <v>0</v>
      </c>
      <c r="AB2514" s="18">
        <f t="shared" si="6720"/>
        <v>0</v>
      </c>
      <c r="AC2514" s="18">
        <f t="shared" si="6621"/>
        <v>1931497.4</v>
      </c>
      <c r="AD2514" s="18">
        <f t="shared" si="6622"/>
        <v>1860675.0000000005</v>
      </c>
      <c r="AE2514" s="18">
        <f t="shared" si="6623"/>
        <v>2257104.5</v>
      </c>
      <c r="AF2514" s="18">
        <f t="shared" si="6720"/>
        <v>-337893.6</v>
      </c>
      <c r="AG2514" s="18">
        <f t="shared" si="6720"/>
        <v>379331.1</v>
      </c>
      <c r="AH2514" s="18">
        <f t="shared" si="6720"/>
        <v>0</v>
      </c>
      <c r="AI2514" s="18">
        <f t="shared" si="6661"/>
        <v>1593603.7999999998</v>
      </c>
      <c r="AJ2514" s="18">
        <f t="shared" si="6662"/>
        <v>2240006.1000000006</v>
      </c>
      <c r="AK2514" s="18">
        <f t="shared" si="6663"/>
        <v>2257104.5</v>
      </c>
      <c r="AL2514" s="18">
        <f t="shared" si="6720"/>
        <v>0</v>
      </c>
      <c r="AM2514" s="18">
        <f t="shared" si="6664"/>
        <v>1593603.7999999998</v>
      </c>
      <c r="AN2514" s="18">
        <f t="shared" si="6720"/>
        <v>0</v>
      </c>
      <c r="AO2514" s="18">
        <f t="shared" si="6720"/>
        <v>0</v>
      </c>
      <c r="AP2514" s="18">
        <f t="shared" si="6720"/>
        <v>0</v>
      </c>
      <c r="AQ2514" s="18">
        <f t="shared" si="6561"/>
        <v>1593603.7999999998</v>
      </c>
      <c r="AR2514" s="18">
        <f t="shared" si="6562"/>
        <v>2240006.1000000006</v>
      </c>
      <c r="AS2514" s="18">
        <f t="shared" si="6563"/>
        <v>2257104.5</v>
      </c>
      <c r="AT2514" s="18">
        <f t="shared" si="6720"/>
        <v>0</v>
      </c>
      <c r="AU2514" s="18">
        <f t="shared" si="6720"/>
        <v>0</v>
      </c>
      <c r="AV2514" s="18">
        <f t="shared" si="6720"/>
        <v>0</v>
      </c>
      <c r="AW2514" s="18">
        <f t="shared" si="6564"/>
        <v>1593603.7999999998</v>
      </c>
      <c r="AX2514" s="18">
        <f t="shared" si="6565"/>
        <v>2240006.1000000006</v>
      </c>
      <c r="AY2514" s="18">
        <f t="shared" si="6566"/>
        <v>2257104.5</v>
      </c>
      <c r="AZ2514" s="18">
        <f t="shared" si="6720"/>
        <v>0</v>
      </c>
      <c r="BA2514" s="18">
        <f t="shared" si="6720"/>
        <v>0</v>
      </c>
      <c r="BB2514" s="18">
        <f t="shared" si="6720"/>
        <v>0</v>
      </c>
      <c r="BC2514" s="18">
        <f t="shared" si="6711"/>
        <v>1593603.7999999998</v>
      </c>
      <c r="BD2514" s="18">
        <f t="shared" si="6712"/>
        <v>2240006.1000000006</v>
      </c>
      <c r="BE2514" s="18">
        <f t="shared" si="6713"/>
        <v>2257104.5</v>
      </c>
      <c r="BF2514" s="18">
        <f t="shared" si="6720"/>
        <v>0</v>
      </c>
      <c r="BG2514" s="18">
        <f t="shared" si="6720"/>
        <v>0</v>
      </c>
      <c r="BH2514" s="18">
        <f t="shared" si="6720"/>
        <v>0</v>
      </c>
      <c r="BI2514" s="18">
        <f t="shared" si="6708"/>
        <v>1593603.7999999998</v>
      </c>
      <c r="BJ2514" s="18">
        <f t="shared" si="6709"/>
        <v>2240006.1000000006</v>
      </c>
      <c r="BK2514" s="18">
        <f t="shared" si="6710"/>
        <v>2257104.5</v>
      </c>
      <c r="BL2514" s="18">
        <f t="shared" si="6720"/>
        <v>-682987.7</v>
      </c>
      <c r="BM2514" s="18">
        <f t="shared" si="6720"/>
        <v>-1040731.8</v>
      </c>
      <c r="BN2514" s="18">
        <f t="shared" si="6720"/>
        <v>-1432104.5</v>
      </c>
      <c r="BO2514" s="18">
        <f t="shared" si="6627"/>
        <v>910616.09999999986</v>
      </c>
      <c r="BP2514" s="18">
        <f t="shared" si="6628"/>
        <v>1199274.3000000005</v>
      </c>
      <c r="BQ2514" s="18">
        <f t="shared" si="6629"/>
        <v>825000</v>
      </c>
      <c r="BR2514" s="18">
        <f t="shared" si="6720"/>
        <v>0</v>
      </c>
      <c r="BS2514" s="18">
        <f t="shared" si="6720"/>
        <v>0</v>
      </c>
      <c r="BT2514" s="18">
        <f t="shared" si="6720"/>
        <v>0</v>
      </c>
      <c r="BU2514" s="18">
        <f t="shared" si="6624"/>
        <v>910616.09999999986</v>
      </c>
      <c r="BV2514" s="18">
        <f t="shared" si="6625"/>
        <v>1199274.3000000005</v>
      </c>
      <c r="BW2514" s="18">
        <f t="shared" si="6626"/>
        <v>825000</v>
      </c>
      <c r="BX2514" s="18">
        <f t="shared" si="6720"/>
        <v>0</v>
      </c>
      <c r="BY2514" s="18">
        <f t="shared" si="6720"/>
        <v>0</v>
      </c>
      <c r="BZ2514" s="18">
        <f t="shared" si="6720"/>
        <v>0</v>
      </c>
      <c r="CA2514" s="18">
        <f t="shared" si="6717"/>
        <v>910616.09999999986</v>
      </c>
      <c r="CB2514" s="18">
        <f t="shared" si="6718"/>
        <v>1199274.3000000005</v>
      </c>
      <c r="CC2514" s="18">
        <f t="shared" si="6719"/>
        <v>825000</v>
      </c>
      <c r="CD2514" s="18">
        <f t="shared" si="6720"/>
        <v>0</v>
      </c>
      <c r="CE2514" s="27"/>
      <c r="CF2514" s="33"/>
    </row>
    <row r="2515" spans="1:84" ht="46.8" x14ac:dyDescent="0.3">
      <c r="A2515" s="19" t="s">
        <v>1399</v>
      </c>
      <c r="B2515" s="39">
        <v>400</v>
      </c>
      <c r="C2515" s="41"/>
      <c r="D2515" s="41"/>
      <c r="E2515" s="14" t="s">
        <v>553</v>
      </c>
      <c r="F2515" s="18">
        <f>F2516</f>
        <v>1931497.4</v>
      </c>
      <c r="G2515" s="18">
        <f t="shared" si="6720"/>
        <v>1860675.0000000005</v>
      </c>
      <c r="H2515" s="18">
        <f t="shared" si="6720"/>
        <v>2257104.5</v>
      </c>
      <c r="I2515" s="18">
        <f t="shared" si="6720"/>
        <v>0</v>
      </c>
      <c r="J2515" s="18">
        <f t="shared" si="6720"/>
        <v>0</v>
      </c>
      <c r="K2515" s="18">
        <f t="shared" si="6720"/>
        <v>0</v>
      </c>
      <c r="L2515" s="18">
        <f t="shared" si="6558"/>
        <v>1931497.4</v>
      </c>
      <c r="M2515" s="18">
        <f t="shared" si="6559"/>
        <v>1860675.0000000005</v>
      </c>
      <c r="N2515" s="18">
        <f t="shared" si="6560"/>
        <v>2257104.5</v>
      </c>
      <c r="O2515" s="18">
        <f t="shared" si="6720"/>
        <v>0</v>
      </c>
      <c r="P2515" s="18">
        <f t="shared" si="6720"/>
        <v>0</v>
      </c>
      <c r="Q2515" s="18">
        <f t="shared" si="6720"/>
        <v>0</v>
      </c>
      <c r="R2515" s="18">
        <f t="shared" si="6720"/>
        <v>0</v>
      </c>
      <c r="S2515" s="18">
        <f t="shared" si="6720"/>
        <v>0</v>
      </c>
      <c r="T2515" s="18">
        <f t="shared" si="6635"/>
        <v>1931497.4</v>
      </c>
      <c r="U2515" s="18">
        <f t="shared" si="6636"/>
        <v>1860675.0000000005</v>
      </c>
      <c r="V2515" s="18">
        <f t="shared" si="6637"/>
        <v>2257104.5</v>
      </c>
      <c r="W2515" s="18">
        <f t="shared" si="6720"/>
        <v>0</v>
      </c>
      <c r="X2515" s="18">
        <f t="shared" si="6720"/>
        <v>0</v>
      </c>
      <c r="Y2515" s="18">
        <f t="shared" si="6720"/>
        <v>0</v>
      </c>
      <c r="Z2515" s="18">
        <f t="shared" si="6720"/>
        <v>0</v>
      </c>
      <c r="AA2515" s="18">
        <f t="shared" si="6720"/>
        <v>0</v>
      </c>
      <c r="AB2515" s="18">
        <f t="shared" si="6720"/>
        <v>0</v>
      </c>
      <c r="AC2515" s="18">
        <f t="shared" si="6621"/>
        <v>1931497.4</v>
      </c>
      <c r="AD2515" s="18">
        <f t="shared" si="6622"/>
        <v>1860675.0000000005</v>
      </c>
      <c r="AE2515" s="18">
        <f t="shared" si="6623"/>
        <v>2257104.5</v>
      </c>
      <c r="AF2515" s="18">
        <f t="shared" si="6720"/>
        <v>-337893.6</v>
      </c>
      <c r="AG2515" s="18">
        <f t="shared" si="6720"/>
        <v>379331.1</v>
      </c>
      <c r="AH2515" s="18">
        <f t="shared" si="6720"/>
        <v>0</v>
      </c>
      <c r="AI2515" s="18">
        <f t="shared" si="6661"/>
        <v>1593603.7999999998</v>
      </c>
      <c r="AJ2515" s="18">
        <f t="shared" si="6662"/>
        <v>2240006.1000000006</v>
      </c>
      <c r="AK2515" s="18">
        <f t="shared" si="6663"/>
        <v>2257104.5</v>
      </c>
      <c r="AL2515" s="18">
        <f t="shared" si="6720"/>
        <v>0</v>
      </c>
      <c r="AM2515" s="18">
        <f t="shared" si="6664"/>
        <v>1593603.7999999998</v>
      </c>
      <c r="AN2515" s="18">
        <f t="shared" si="6720"/>
        <v>0</v>
      </c>
      <c r="AO2515" s="18">
        <f t="shared" si="6720"/>
        <v>0</v>
      </c>
      <c r="AP2515" s="18">
        <f t="shared" si="6720"/>
        <v>0</v>
      </c>
      <c r="AQ2515" s="18">
        <f t="shared" si="6561"/>
        <v>1593603.7999999998</v>
      </c>
      <c r="AR2515" s="18">
        <f t="shared" si="6562"/>
        <v>2240006.1000000006</v>
      </c>
      <c r="AS2515" s="18">
        <f t="shared" si="6563"/>
        <v>2257104.5</v>
      </c>
      <c r="AT2515" s="18">
        <f t="shared" si="6720"/>
        <v>0</v>
      </c>
      <c r="AU2515" s="18">
        <f t="shared" si="6720"/>
        <v>0</v>
      </c>
      <c r="AV2515" s="18">
        <f t="shared" si="6720"/>
        <v>0</v>
      </c>
      <c r="AW2515" s="18">
        <f t="shared" si="6564"/>
        <v>1593603.7999999998</v>
      </c>
      <c r="AX2515" s="18">
        <f t="shared" si="6565"/>
        <v>2240006.1000000006</v>
      </c>
      <c r="AY2515" s="18">
        <f t="shared" si="6566"/>
        <v>2257104.5</v>
      </c>
      <c r="AZ2515" s="18">
        <f t="shared" si="6720"/>
        <v>0</v>
      </c>
      <c r="BA2515" s="18">
        <f t="shared" si="6720"/>
        <v>0</v>
      </c>
      <c r="BB2515" s="18">
        <f t="shared" si="6720"/>
        <v>0</v>
      </c>
      <c r="BC2515" s="18">
        <f t="shared" si="6711"/>
        <v>1593603.7999999998</v>
      </c>
      <c r="BD2515" s="18">
        <f t="shared" si="6712"/>
        <v>2240006.1000000006</v>
      </c>
      <c r="BE2515" s="18">
        <f t="shared" si="6713"/>
        <v>2257104.5</v>
      </c>
      <c r="BF2515" s="18">
        <f t="shared" si="6720"/>
        <v>0</v>
      </c>
      <c r="BG2515" s="18">
        <f t="shared" si="6720"/>
        <v>0</v>
      </c>
      <c r="BH2515" s="18">
        <f t="shared" si="6720"/>
        <v>0</v>
      </c>
      <c r="BI2515" s="18">
        <f t="shared" si="6708"/>
        <v>1593603.7999999998</v>
      </c>
      <c r="BJ2515" s="18">
        <f t="shared" si="6709"/>
        <v>2240006.1000000006</v>
      </c>
      <c r="BK2515" s="18">
        <f t="shared" si="6710"/>
        <v>2257104.5</v>
      </c>
      <c r="BL2515" s="18">
        <f t="shared" si="6720"/>
        <v>-682987.7</v>
      </c>
      <c r="BM2515" s="18">
        <f t="shared" si="6720"/>
        <v>-1040731.8</v>
      </c>
      <c r="BN2515" s="18">
        <f t="shared" si="6720"/>
        <v>-1432104.5</v>
      </c>
      <c r="BO2515" s="18">
        <f t="shared" si="6627"/>
        <v>910616.09999999986</v>
      </c>
      <c r="BP2515" s="18">
        <f t="shared" si="6628"/>
        <v>1199274.3000000005</v>
      </c>
      <c r="BQ2515" s="18">
        <f t="shared" si="6629"/>
        <v>825000</v>
      </c>
      <c r="BR2515" s="18">
        <f t="shared" si="6720"/>
        <v>0</v>
      </c>
      <c r="BS2515" s="18">
        <f t="shared" si="6720"/>
        <v>0</v>
      </c>
      <c r="BT2515" s="18">
        <f t="shared" si="6720"/>
        <v>0</v>
      </c>
      <c r="BU2515" s="18">
        <f t="shared" si="6624"/>
        <v>910616.09999999986</v>
      </c>
      <c r="BV2515" s="18">
        <f t="shared" si="6625"/>
        <v>1199274.3000000005</v>
      </c>
      <c r="BW2515" s="18">
        <f t="shared" si="6626"/>
        <v>825000</v>
      </c>
      <c r="BX2515" s="18">
        <f t="shared" si="6720"/>
        <v>0</v>
      </c>
      <c r="BY2515" s="18">
        <f t="shared" si="6720"/>
        <v>0</v>
      </c>
      <c r="BZ2515" s="18">
        <f t="shared" si="6720"/>
        <v>0</v>
      </c>
      <c r="CA2515" s="18">
        <f t="shared" si="6717"/>
        <v>910616.09999999986</v>
      </c>
      <c r="CB2515" s="18">
        <f t="shared" si="6718"/>
        <v>1199274.3000000005</v>
      </c>
      <c r="CC2515" s="18">
        <f t="shared" si="6719"/>
        <v>825000</v>
      </c>
      <c r="CD2515" s="18">
        <f t="shared" si="6720"/>
        <v>0</v>
      </c>
      <c r="CE2515" s="27"/>
      <c r="CF2515" s="33"/>
    </row>
    <row r="2516" spans="1:84" x14ac:dyDescent="0.3">
      <c r="A2516" s="19" t="s">
        <v>1399</v>
      </c>
      <c r="B2516" s="39">
        <v>410</v>
      </c>
      <c r="C2516" s="41"/>
      <c r="D2516" s="41"/>
      <c r="E2516" s="14" t="s">
        <v>566</v>
      </c>
      <c r="F2516" s="18">
        <f>F2517</f>
        <v>1931497.4</v>
      </c>
      <c r="G2516" s="18">
        <f t="shared" si="6720"/>
        <v>1860675.0000000005</v>
      </c>
      <c r="H2516" s="18">
        <f t="shared" si="6720"/>
        <v>2257104.5</v>
      </c>
      <c r="I2516" s="18">
        <f t="shared" si="6720"/>
        <v>0</v>
      </c>
      <c r="J2516" s="18">
        <f t="shared" si="6720"/>
        <v>0</v>
      </c>
      <c r="K2516" s="18">
        <f t="shared" si="6720"/>
        <v>0</v>
      </c>
      <c r="L2516" s="18">
        <f t="shared" si="6558"/>
        <v>1931497.4</v>
      </c>
      <c r="M2516" s="18">
        <f t="shared" si="6559"/>
        <v>1860675.0000000005</v>
      </c>
      <c r="N2516" s="18">
        <f t="shared" si="6560"/>
        <v>2257104.5</v>
      </c>
      <c r="O2516" s="18">
        <f t="shared" si="6720"/>
        <v>0</v>
      </c>
      <c r="P2516" s="18">
        <f t="shared" si="6720"/>
        <v>0</v>
      </c>
      <c r="Q2516" s="18">
        <f t="shared" si="6720"/>
        <v>0</v>
      </c>
      <c r="R2516" s="18">
        <f t="shared" si="6720"/>
        <v>0</v>
      </c>
      <c r="S2516" s="18">
        <f t="shared" si="6720"/>
        <v>0</v>
      </c>
      <c r="T2516" s="18">
        <f t="shared" si="6635"/>
        <v>1931497.4</v>
      </c>
      <c r="U2516" s="18">
        <f t="shared" si="6636"/>
        <v>1860675.0000000005</v>
      </c>
      <c r="V2516" s="18">
        <f t="shared" si="6637"/>
        <v>2257104.5</v>
      </c>
      <c r="W2516" s="18">
        <f t="shared" si="6720"/>
        <v>0</v>
      </c>
      <c r="X2516" s="18">
        <f t="shared" si="6720"/>
        <v>0</v>
      </c>
      <c r="Y2516" s="18">
        <f t="shared" si="6720"/>
        <v>0</v>
      </c>
      <c r="Z2516" s="18">
        <f t="shared" si="6720"/>
        <v>0</v>
      </c>
      <c r="AA2516" s="18">
        <f t="shared" si="6720"/>
        <v>0</v>
      </c>
      <c r="AB2516" s="18">
        <f t="shared" si="6720"/>
        <v>0</v>
      </c>
      <c r="AC2516" s="18">
        <f t="shared" si="6621"/>
        <v>1931497.4</v>
      </c>
      <c r="AD2516" s="18">
        <f t="shared" si="6622"/>
        <v>1860675.0000000005</v>
      </c>
      <c r="AE2516" s="18">
        <f t="shared" si="6623"/>
        <v>2257104.5</v>
      </c>
      <c r="AF2516" s="18">
        <f t="shared" si="6720"/>
        <v>-337893.6</v>
      </c>
      <c r="AG2516" s="18">
        <f t="shared" si="6720"/>
        <v>379331.1</v>
      </c>
      <c r="AH2516" s="18">
        <f t="shared" si="6720"/>
        <v>0</v>
      </c>
      <c r="AI2516" s="18">
        <f t="shared" si="6661"/>
        <v>1593603.7999999998</v>
      </c>
      <c r="AJ2516" s="18">
        <f t="shared" si="6662"/>
        <v>2240006.1000000006</v>
      </c>
      <c r="AK2516" s="18">
        <f t="shared" si="6663"/>
        <v>2257104.5</v>
      </c>
      <c r="AL2516" s="18">
        <f t="shared" si="6720"/>
        <v>0</v>
      </c>
      <c r="AM2516" s="18">
        <f t="shared" si="6664"/>
        <v>1593603.7999999998</v>
      </c>
      <c r="AN2516" s="18">
        <f t="shared" si="6720"/>
        <v>0</v>
      </c>
      <c r="AO2516" s="18">
        <f t="shared" si="6720"/>
        <v>0</v>
      </c>
      <c r="AP2516" s="18">
        <f t="shared" si="6720"/>
        <v>0</v>
      </c>
      <c r="AQ2516" s="18">
        <f t="shared" ref="AQ2516:AQ2589" si="6721">AM2516+AN2516</f>
        <v>1593603.7999999998</v>
      </c>
      <c r="AR2516" s="18">
        <f t="shared" ref="AR2516:AR2589" si="6722">AJ2516+AO2516</f>
        <v>2240006.1000000006</v>
      </c>
      <c r="AS2516" s="18">
        <f t="shared" ref="AS2516:AS2589" si="6723">AK2516+AP2516</f>
        <v>2257104.5</v>
      </c>
      <c r="AT2516" s="18">
        <f t="shared" si="6720"/>
        <v>0</v>
      </c>
      <c r="AU2516" s="18">
        <f t="shared" si="6720"/>
        <v>0</v>
      </c>
      <c r="AV2516" s="18">
        <f t="shared" si="6720"/>
        <v>0</v>
      </c>
      <c r="AW2516" s="18">
        <f t="shared" ref="AW2516:AW2589" si="6724">AQ2516+AT2516</f>
        <v>1593603.7999999998</v>
      </c>
      <c r="AX2516" s="18">
        <f t="shared" ref="AX2516:AX2589" si="6725">AR2516+AU2516</f>
        <v>2240006.1000000006</v>
      </c>
      <c r="AY2516" s="18">
        <f t="shared" ref="AY2516:AY2589" si="6726">AS2516+AV2516</f>
        <v>2257104.5</v>
      </c>
      <c r="AZ2516" s="18">
        <f t="shared" si="6720"/>
        <v>0</v>
      </c>
      <c r="BA2516" s="18">
        <f t="shared" si="6720"/>
        <v>0</v>
      </c>
      <c r="BB2516" s="18">
        <f t="shared" si="6720"/>
        <v>0</v>
      </c>
      <c r="BC2516" s="18">
        <f t="shared" si="6711"/>
        <v>1593603.7999999998</v>
      </c>
      <c r="BD2516" s="18">
        <f t="shared" si="6712"/>
        <v>2240006.1000000006</v>
      </c>
      <c r="BE2516" s="18">
        <f t="shared" si="6713"/>
        <v>2257104.5</v>
      </c>
      <c r="BF2516" s="18">
        <f t="shared" si="6720"/>
        <v>0</v>
      </c>
      <c r="BG2516" s="18">
        <f t="shared" si="6720"/>
        <v>0</v>
      </c>
      <c r="BH2516" s="18">
        <f t="shared" si="6720"/>
        <v>0</v>
      </c>
      <c r="BI2516" s="18">
        <f t="shared" si="6708"/>
        <v>1593603.7999999998</v>
      </c>
      <c r="BJ2516" s="18">
        <f t="shared" si="6709"/>
        <v>2240006.1000000006</v>
      </c>
      <c r="BK2516" s="18">
        <f t="shared" si="6710"/>
        <v>2257104.5</v>
      </c>
      <c r="BL2516" s="18">
        <f t="shared" si="6720"/>
        <v>-682987.7</v>
      </c>
      <c r="BM2516" s="18">
        <f t="shared" si="6720"/>
        <v>-1040731.8</v>
      </c>
      <c r="BN2516" s="18">
        <f t="shared" si="6720"/>
        <v>-1432104.5</v>
      </c>
      <c r="BO2516" s="18">
        <f t="shared" si="6627"/>
        <v>910616.09999999986</v>
      </c>
      <c r="BP2516" s="18">
        <f t="shared" si="6628"/>
        <v>1199274.3000000005</v>
      </c>
      <c r="BQ2516" s="18">
        <f t="shared" si="6629"/>
        <v>825000</v>
      </c>
      <c r="BR2516" s="18">
        <f t="shared" si="6720"/>
        <v>0</v>
      </c>
      <c r="BS2516" s="18">
        <f t="shared" si="6720"/>
        <v>0</v>
      </c>
      <c r="BT2516" s="18">
        <f t="shared" si="6720"/>
        <v>0</v>
      </c>
      <c r="BU2516" s="18">
        <f t="shared" si="6624"/>
        <v>910616.09999999986</v>
      </c>
      <c r="BV2516" s="18">
        <f t="shared" si="6625"/>
        <v>1199274.3000000005</v>
      </c>
      <c r="BW2516" s="18">
        <f t="shared" si="6626"/>
        <v>825000</v>
      </c>
      <c r="BX2516" s="18">
        <f t="shared" si="6720"/>
        <v>0</v>
      </c>
      <c r="BY2516" s="18">
        <f t="shared" si="6720"/>
        <v>0</v>
      </c>
      <c r="BZ2516" s="18">
        <f t="shared" si="6720"/>
        <v>0</v>
      </c>
      <c r="CA2516" s="18">
        <f t="shared" si="6717"/>
        <v>910616.09999999986</v>
      </c>
      <c r="CB2516" s="18">
        <f t="shared" si="6718"/>
        <v>1199274.3000000005</v>
      </c>
      <c r="CC2516" s="18">
        <f t="shared" si="6719"/>
        <v>825000</v>
      </c>
      <c r="CD2516" s="18">
        <f t="shared" si="6720"/>
        <v>0</v>
      </c>
      <c r="CE2516" s="27"/>
      <c r="CF2516" s="33"/>
    </row>
    <row r="2517" spans="1:84" x14ac:dyDescent="0.3">
      <c r="A2517" s="19" t="s">
        <v>1399</v>
      </c>
      <c r="B2517" s="39">
        <v>410</v>
      </c>
      <c r="C2517" s="41" t="s">
        <v>149</v>
      </c>
      <c r="D2517" s="41" t="s">
        <v>29</v>
      </c>
      <c r="E2517" s="14" t="s">
        <v>523</v>
      </c>
      <c r="F2517" s="18">
        <v>1931497.4</v>
      </c>
      <c r="G2517" s="18">
        <v>1860675.0000000005</v>
      </c>
      <c r="H2517" s="18">
        <v>2257104.5</v>
      </c>
      <c r="I2517" s="18"/>
      <c r="J2517" s="18"/>
      <c r="K2517" s="18"/>
      <c r="L2517" s="18">
        <f t="shared" si="6558"/>
        <v>1931497.4</v>
      </c>
      <c r="M2517" s="18">
        <f t="shared" si="6559"/>
        <v>1860675.0000000005</v>
      </c>
      <c r="N2517" s="18">
        <f t="shared" si="6560"/>
        <v>2257104.5</v>
      </c>
      <c r="O2517" s="18"/>
      <c r="P2517" s="18"/>
      <c r="Q2517" s="18"/>
      <c r="R2517" s="18"/>
      <c r="S2517" s="18"/>
      <c r="T2517" s="18">
        <f t="shared" si="6635"/>
        <v>1931497.4</v>
      </c>
      <c r="U2517" s="18">
        <f t="shared" si="6636"/>
        <v>1860675.0000000005</v>
      </c>
      <c r="V2517" s="18">
        <f t="shared" si="6637"/>
        <v>2257104.5</v>
      </c>
      <c r="W2517" s="18"/>
      <c r="X2517" s="18"/>
      <c r="Y2517" s="18"/>
      <c r="Z2517" s="18"/>
      <c r="AA2517" s="18"/>
      <c r="AB2517" s="18"/>
      <c r="AC2517" s="18">
        <f t="shared" si="6621"/>
        <v>1931497.4</v>
      </c>
      <c r="AD2517" s="18">
        <f t="shared" si="6622"/>
        <v>1860675.0000000005</v>
      </c>
      <c r="AE2517" s="18">
        <f t="shared" si="6623"/>
        <v>2257104.5</v>
      </c>
      <c r="AF2517" s="18">
        <v>-337893.6</v>
      </c>
      <c r="AG2517" s="18">
        <v>379331.1</v>
      </c>
      <c r="AH2517" s="18"/>
      <c r="AI2517" s="18">
        <f t="shared" si="6661"/>
        <v>1593603.7999999998</v>
      </c>
      <c r="AJ2517" s="18">
        <f t="shared" si="6662"/>
        <v>2240006.1000000006</v>
      </c>
      <c r="AK2517" s="18">
        <f t="shared" si="6663"/>
        <v>2257104.5</v>
      </c>
      <c r="AL2517" s="18"/>
      <c r="AM2517" s="18">
        <f t="shared" si="6664"/>
        <v>1593603.7999999998</v>
      </c>
      <c r="AN2517" s="18"/>
      <c r="AO2517" s="18"/>
      <c r="AP2517" s="18"/>
      <c r="AQ2517" s="18">
        <f t="shared" si="6721"/>
        <v>1593603.7999999998</v>
      </c>
      <c r="AR2517" s="18">
        <f t="shared" si="6722"/>
        <v>2240006.1000000006</v>
      </c>
      <c r="AS2517" s="18">
        <f t="shared" si="6723"/>
        <v>2257104.5</v>
      </c>
      <c r="AT2517" s="18"/>
      <c r="AU2517" s="18"/>
      <c r="AV2517" s="18"/>
      <c r="AW2517" s="18">
        <f t="shared" si="6724"/>
        <v>1593603.7999999998</v>
      </c>
      <c r="AX2517" s="18">
        <f t="shared" si="6725"/>
        <v>2240006.1000000006</v>
      </c>
      <c r="AY2517" s="18">
        <f t="shared" si="6726"/>
        <v>2257104.5</v>
      </c>
      <c r="AZ2517" s="18"/>
      <c r="BA2517" s="18"/>
      <c r="BB2517" s="18"/>
      <c r="BC2517" s="18">
        <f t="shared" si="6711"/>
        <v>1593603.7999999998</v>
      </c>
      <c r="BD2517" s="18">
        <f t="shared" si="6712"/>
        <v>2240006.1000000006</v>
      </c>
      <c r="BE2517" s="18">
        <f t="shared" si="6713"/>
        <v>2257104.5</v>
      </c>
      <c r="BF2517" s="18"/>
      <c r="BG2517" s="18"/>
      <c r="BH2517" s="18"/>
      <c r="BI2517" s="18">
        <f t="shared" si="6708"/>
        <v>1593603.7999999998</v>
      </c>
      <c r="BJ2517" s="18">
        <f t="shared" si="6709"/>
        <v>2240006.1000000006</v>
      </c>
      <c r="BK2517" s="18">
        <f t="shared" si="6710"/>
        <v>2257104.5</v>
      </c>
      <c r="BL2517" s="18">
        <v>-682987.7</v>
      </c>
      <c r="BM2517" s="18">
        <v>-1040731.8</v>
      </c>
      <c r="BN2517" s="18">
        <v>-1432104.5</v>
      </c>
      <c r="BO2517" s="18">
        <f t="shared" si="6627"/>
        <v>910616.09999999986</v>
      </c>
      <c r="BP2517" s="18">
        <f t="shared" si="6628"/>
        <v>1199274.3000000005</v>
      </c>
      <c r="BQ2517" s="18">
        <f t="shared" si="6629"/>
        <v>825000</v>
      </c>
      <c r="BR2517" s="18"/>
      <c r="BS2517" s="18"/>
      <c r="BT2517" s="18"/>
      <c r="BU2517" s="18">
        <f t="shared" si="6624"/>
        <v>910616.09999999986</v>
      </c>
      <c r="BV2517" s="18">
        <f t="shared" si="6625"/>
        <v>1199274.3000000005</v>
      </c>
      <c r="BW2517" s="18">
        <f t="shared" si="6626"/>
        <v>825000</v>
      </c>
      <c r="BX2517" s="18"/>
      <c r="BY2517" s="18"/>
      <c r="BZ2517" s="18"/>
      <c r="CA2517" s="18">
        <f t="shared" si="6717"/>
        <v>910616.09999999986</v>
      </c>
      <c r="CB2517" s="18">
        <f t="shared" si="6718"/>
        <v>1199274.3000000005</v>
      </c>
      <c r="CC2517" s="18">
        <f t="shared" si="6719"/>
        <v>825000</v>
      </c>
      <c r="CD2517" s="18"/>
      <c r="CE2517" s="27"/>
      <c r="CF2517" s="33"/>
    </row>
    <row r="2518" spans="1:84" ht="109.2" x14ac:dyDescent="0.3">
      <c r="A2518" s="19" t="s">
        <v>1386</v>
      </c>
      <c r="B2518" s="19"/>
      <c r="C2518" s="19"/>
      <c r="D2518" s="19"/>
      <c r="E2518" s="14" t="s">
        <v>689</v>
      </c>
      <c r="F2518" s="18">
        <f>F2519</f>
        <v>18512</v>
      </c>
      <c r="G2518" s="18">
        <f t="shared" ref="G2518:CD2520" si="6727">G2519</f>
        <v>0</v>
      </c>
      <c r="H2518" s="18">
        <f t="shared" si="6727"/>
        <v>0</v>
      </c>
      <c r="I2518" s="18">
        <f t="shared" si="6727"/>
        <v>0</v>
      </c>
      <c r="J2518" s="18">
        <f t="shared" si="6727"/>
        <v>0</v>
      </c>
      <c r="K2518" s="18">
        <f t="shared" si="6727"/>
        <v>0</v>
      </c>
      <c r="L2518" s="18">
        <f t="shared" si="6558"/>
        <v>18512</v>
      </c>
      <c r="M2518" s="18">
        <f t="shared" si="6559"/>
        <v>0</v>
      </c>
      <c r="N2518" s="18">
        <f t="shared" si="6560"/>
        <v>0</v>
      </c>
      <c r="O2518" s="18">
        <f t="shared" si="6727"/>
        <v>90690.504000000001</v>
      </c>
      <c r="P2518" s="18">
        <f t="shared" si="6727"/>
        <v>0</v>
      </c>
      <c r="Q2518" s="18">
        <f t="shared" si="6727"/>
        <v>0</v>
      </c>
      <c r="R2518" s="18">
        <f t="shared" si="6727"/>
        <v>0</v>
      </c>
      <c r="S2518" s="18">
        <f t="shared" si="6727"/>
        <v>0</v>
      </c>
      <c r="T2518" s="18">
        <f t="shared" si="6635"/>
        <v>109202.504</v>
      </c>
      <c r="U2518" s="18">
        <f t="shared" si="6636"/>
        <v>0</v>
      </c>
      <c r="V2518" s="18">
        <f t="shared" si="6637"/>
        <v>0</v>
      </c>
      <c r="W2518" s="18">
        <f t="shared" si="6727"/>
        <v>0</v>
      </c>
      <c r="X2518" s="18">
        <f t="shared" si="6727"/>
        <v>0</v>
      </c>
      <c r="Y2518" s="18">
        <f t="shared" si="6727"/>
        <v>0</v>
      </c>
      <c r="Z2518" s="18">
        <f t="shared" si="6727"/>
        <v>0</v>
      </c>
      <c r="AA2518" s="18">
        <f t="shared" si="6727"/>
        <v>0</v>
      </c>
      <c r="AB2518" s="18">
        <f t="shared" si="6727"/>
        <v>0</v>
      </c>
      <c r="AC2518" s="18">
        <f t="shared" si="6621"/>
        <v>109202.504</v>
      </c>
      <c r="AD2518" s="18">
        <f t="shared" si="6622"/>
        <v>0</v>
      </c>
      <c r="AE2518" s="18">
        <f t="shared" si="6623"/>
        <v>0</v>
      </c>
      <c r="AF2518" s="18">
        <f t="shared" si="6727"/>
        <v>0</v>
      </c>
      <c r="AG2518" s="18">
        <f t="shared" si="6727"/>
        <v>0</v>
      </c>
      <c r="AH2518" s="18">
        <f t="shared" si="6727"/>
        <v>0</v>
      </c>
      <c r="AI2518" s="18">
        <f t="shared" si="6661"/>
        <v>109202.504</v>
      </c>
      <c r="AJ2518" s="18">
        <f t="shared" si="6662"/>
        <v>0</v>
      </c>
      <c r="AK2518" s="18">
        <f t="shared" si="6663"/>
        <v>0</v>
      </c>
      <c r="AL2518" s="18">
        <f t="shared" si="6727"/>
        <v>0</v>
      </c>
      <c r="AM2518" s="18">
        <f t="shared" si="6664"/>
        <v>109202.504</v>
      </c>
      <c r="AN2518" s="18">
        <f t="shared" si="6727"/>
        <v>0</v>
      </c>
      <c r="AO2518" s="18">
        <f t="shared" si="6727"/>
        <v>0</v>
      </c>
      <c r="AP2518" s="18">
        <f t="shared" si="6727"/>
        <v>0</v>
      </c>
      <c r="AQ2518" s="18">
        <f t="shared" si="6721"/>
        <v>109202.504</v>
      </c>
      <c r="AR2518" s="18">
        <f t="shared" si="6722"/>
        <v>0</v>
      </c>
      <c r="AS2518" s="18">
        <f t="shared" si="6723"/>
        <v>0</v>
      </c>
      <c r="AT2518" s="18">
        <f t="shared" si="6727"/>
        <v>0</v>
      </c>
      <c r="AU2518" s="18">
        <f t="shared" si="6727"/>
        <v>0</v>
      </c>
      <c r="AV2518" s="18">
        <f t="shared" si="6727"/>
        <v>0</v>
      </c>
      <c r="AW2518" s="18">
        <f t="shared" si="6724"/>
        <v>109202.504</v>
      </c>
      <c r="AX2518" s="18">
        <f t="shared" si="6725"/>
        <v>0</v>
      </c>
      <c r="AY2518" s="18">
        <f t="shared" si="6726"/>
        <v>0</v>
      </c>
      <c r="AZ2518" s="18">
        <f t="shared" si="6727"/>
        <v>-13500</v>
      </c>
      <c r="BA2518" s="18">
        <f t="shared" si="6727"/>
        <v>0</v>
      </c>
      <c r="BB2518" s="18">
        <f t="shared" si="6727"/>
        <v>0</v>
      </c>
      <c r="BC2518" s="18">
        <f t="shared" si="6711"/>
        <v>95702.504000000001</v>
      </c>
      <c r="BD2518" s="18">
        <f t="shared" si="6712"/>
        <v>0</v>
      </c>
      <c r="BE2518" s="18">
        <f t="shared" si="6713"/>
        <v>0</v>
      </c>
      <c r="BF2518" s="18">
        <f t="shared" si="6727"/>
        <v>0</v>
      </c>
      <c r="BG2518" s="18">
        <f t="shared" si="6727"/>
        <v>0</v>
      </c>
      <c r="BH2518" s="18">
        <f t="shared" si="6727"/>
        <v>0</v>
      </c>
      <c r="BI2518" s="18">
        <f t="shared" si="6708"/>
        <v>95702.504000000001</v>
      </c>
      <c r="BJ2518" s="18">
        <f t="shared" si="6709"/>
        <v>0</v>
      </c>
      <c r="BK2518" s="18">
        <f t="shared" si="6710"/>
        <v>0</v>
      </c>
      <c r="BL2518" s="18">
        <f t="shared" si="6727"/>
        <v>0</v>
      </c>
      <c r="BM2518" s="18">
        <f t="shared" si="6727"/>
        <v>0</v>
      </c>
      <c r="BN2518" s="18">
        <f t="shared" si="6727"/>
        <v>0</v>
      </c>
      <c r="BO2518" s="18">
        <f t="shared" si="6627"/>
        <v>95702.504000000001</v>
      </c>
      <c r="BP2518" s="18">
        <f t="shared" si="6628"/>
        <v>0</v>
      </c>
      <c r="BQ2518" s="18">
        <f t="shared" si="6629"/>
        <v>0</v>
      </c>
      <c r="BR2518" s="18">
        <f t="shared" si="6727"/>
        <v>0</v>
      </c>
      <c r="BS2518" s="18">
        <f t="shared" si="6727"/>
        <v>0</v>
      </c>
      <c r="BT2518" s="18">
        <f t="shared" si="6727"/>
        <v>0</v>
      </c>
      <c r="BU2518" s="18">
        <f t="shared" si="6624"/>
        <v>95702.504000000001</v>
      </c>
      <c r="BV2518" s="18">
        <f t="shared" si="6625"/>
        <v>0</v>
      </c>
      <c r="BW2518" s="18">
        <f t="shared" si="6626"/>
        <v>0</v>
      </c>
      <c r="BX2518" s="18">
        <f t="shared" si="6727"/>
        <v>0</v>
      </c>
      <c r="BY2518" s="18">
        <f t="shared" si="6727"/>
        <v>0</v>
      </c>
      <c r="BZ2518" s="18">
        <f t="shared" si="6727"/>
        <v>0</v>
      </c>
      <c r="CA2518" s="18">
        <f t="shared" si="6717"/>
        <v>95702.504000000001</v>
      </c>
      <c r="CB2518" s="18">
        <f t="shared" si="6718"/>
        <v>0</v>
      </c>
      <c r="CC2518" s="18">
        <f t="shared" si="6719"/>
        <v>0</v>
      </c>
      <c r="CD2518" s="18">
        <f t="shared" si="6727"/>
        <v>0</v>
      </c>
      <c r="CE2518" s="27"/>
      <c r="CF2518" s="33"/>
    </row>
    <row r="2519" spans="1:84" ht="46.8" x14ac:dyDescent="0.3">
      <c r="A2519" s="19" t="s">
        <v>1386</v>
      </c>
      <c r="B2519" s="39">
        <v>400</v>
      </c>
      <c r="C2519" s="41"/>
      <c r="D2519" s="41"/>
      <c r="E2519" s="14" t="s">
        <v>553</v>
      </c>
      <c r="F2519" s="18">
        <f>F2520</f>
        <v>18512</v>
      </c>
      <c r="G2519" s="18">
        <f t="shared" si="6727"/>
        <v>0</v>
      </c>
      <c r="H2519" s="18">
        <f t="shared" si="6727"/>
        <v>0</v>
      </c>
      <c r="I2519" s="18">
        <f t="shared" si="6727"/>
        <v>0</v>
      </c>
      <c r="J2519" s="18">
        <f t="shared" si="6727"/>
        <v>0</v>
      </c>
      <c r="K2519" s="18">
        <f t="shared" si="6727"/>
        <v>0</v>
      </c>
      <c r="L2519" s="18">
        <f t="shared" si="6558"/>
        <v>18512</v>
      </c>
      <c r="M2519" s="18">
        <f t="shared" si="6559"/>
        <v>0</v>
      </c>
      <c r="N2519" s="18">
        <f t="shared" si="6560"/>
        <v>0</v>
      </c>
      <c r="O2519" s="18">
        <f t="shared" si="6727"/>
        <v>90690.504000000001</v>
      </c>
      <c r="P2519" s="18">
        <f t="shared" si="6727"/>
        <v>0</v>
      </c>
      <c r="Q2519" s="18">
        <f t="shared" si="6727"/>
        <v>0</v>
      </c>
      <c r="R2519" s="18">
        <f t="shared" si="6727"/>
        <v>0</v>
      </c>
      <c r="S2519" s="18">
        <f t="shared" si="6727"/>
        <v>0</v>
      </c>
      <c r="T2519" s="18">
        <f t="shared" si="6635"/>
        <v>109202.504</v>
      </c>
      <c r="U2519" s="18">
        <f t="shared" si="6636"/>
        <v>0</v>
      </c>
      <c r="V2519" s="18">
        <f t="shared" si="6637"/>
        <v>0</v>
      </c>
      <c r="W2519" s="18">
        <f t="shared" si="6727"/>
        <v>0</v>
      </c>
      <c r="X2519" s="18">
        <f t="shared" si="6727"/>
        <v>0</v>
      </c>
      <c r="Y2519" s="18">
        <f t="shared" si="6727"/>
        <v>0</v>
      </c>
      <c r="Z2519" s="18">
        <f t="shared" si="6727"/>
        <v>0</v>
      </c>
      <c r="AA2519" s="18">
        <f t="shared" si="6727"/>
        <v>0</v>
      </c>
      <c r="AB2519" s="18">
        <f t="shared" si="6727"/>
        <v>0</v>
      </c>
      <c r="AC2519" s="18">
        <f t="shared" si="6621"/>
        <v>109202.504</v>
      </c>
      <c r="AD2519" s="18">
        <f t="shared" si="6622"/>
        <v>0</v>
      </c>
      <c r="AE2519" s="18">
        <f t="shared" si="6623"/>
        <v>0</v>
      </c>
      <c r="AF2519" s="18">
        <f t="shared" si="6727"/>
        <v>0</v>
      </c>
      <c r="AG2519" s="18">
        <f t="shared" si="6727"/>
        <v>0</v>
      </c>
      <c r="AH2519" s="18">
        <f t="shared" si="6727"/>
        <v>0</v>
      </c>
      <c r="AI2519" s="18">
        <f t="shared" si="6661"/>
        <v>109202.504</v>
      </c>
      <c r="AJ2519" s="18">
        <f t="shared" si="6662"/>
        <v>0</v>
      </c>
      <c r="AK2519" s="18">
        <f t="shared" si="6663"/>
        <v>0</v>
      </c>
      <c r="AL2519" s="18">
        <f t="shared" si="6727"/>
        <v>0</v>
      </c>
      <c r="AM2519" s="18">
        <f t="shared" si="6664"/>
        <v>109202.504</v>
      </c>
      <c r="AN2519" s="18">
        <f t="shared" si="6727"/>
        <v>0</v>
      </c>
      <c r="AO2519" s="18">
        <f t="shared" si="6727"/>
        <v>0</v>
      </c>
      <c r="AP2519" s="18">
        <f t="shared" si="6727"/>
        <v>0</v>
      </c>
      <c r="AQ2519" s="18">
        <f t="shared" si="6721"/>
        <v>109202.504</v>
      </c>
      <c r="AR2519" s="18">
        <f t="shared" si="6722"/>
        <v>0</v>
      </c>
      <c r="AS2519" s="18">
        <f t="shared" si="6723"/>
        <v>0</v>
      </c>
      <c r="AT2519" s="18">
        <f t="shared" si="6727"/>
        <v>0</v>
      </c>
      <c r="AU2519" s="18">
        <f t="shared" si="6727"/>
        <v>0</v>
      </c>
      <c r="AV2519" s="18">
        <f t="shared" si="6727"/>
        <v>0</v>
      </c>
      <c r="AW2519" s="18">
        <f t="shared" si="6724"/>
        <v>109202.504</v>
      </c>
      <c r="AX2519" s="18">
        <f t="shared" si="6725"/>
        <v>0</v>
      </c>
      <c r="AY2519" s="18">
        <f t="shared" si="6726"/>
        <v>0</v>
      </c>
      <c r="AZ2519" s="18">
        <f t="shared" si="6727"/>
        <v>-13500</v>
      </c>
      <c r="BA2519" s="18">
        <f t="shared" si="6727"/>
        <v>0</v>
      </c>
      <c r="BB2519" s="18">
        <f t="shared" si="6727"/>
        <v>0</v>
      </c>
      <c r="BC2519" s="18">
        <f t="shared" si="6711"/>
        <v>95702.504000000001</v>
      </c>
      <c r="BD2519" s="18">
        <f t="shared" si="6712"/>
        <v>0</v>
      </c>
      <c r="BE2519" s="18">
        <f t="shared" si="6713"/>
        <v>0</v>
      </c>
      <c r="BF2519" s="18">
        <f t="shared" si="6727"/>
        <v>0</v>
      </c>
      <c r="BG2519" s="18">
        <f t="shared" si="6727"/>
        <v>0</v>
      </c>
      <c r="BH2519" s="18">
        <f t="shared" si="6727"/>
        <v>0</v>
      </c>
      <c r="BI2519" s="18">
        <f t="shared" si="6708"/>
        <v>95702.504000000001</v>
      </c>
      <c r="BJ2519" s="18">
        <f t="shared" si="6709"/>
        <v>0</v>
      </c>
      <c r="BK2519" s="18">
        <f t="shared" si="6710"/>
        <v>0</v>
      </c>
      <c r="BL2519" s="18">
        <f t="shared" si="6727"/>
        <v>0</v>
      </c>
      <c r="BM2519" s="18">
        <f t="shared" si="6727"/>
        <v>0</v>
      </c>
      <c r="BN2519" s="18">
        <f t="shared" si="6727"/>
        <v>0</v>
      </c>
      <c r="BO2519" s="18">
        <f t="shared" si="6627"/>
        <v>95702.504000000001</v>
      </c>
      <c r="BP2519" s="18">
        <f t="shared" si="6628"/>
        <v>0</v>
      </c>
      <c r="BQ2519" s="18">
        <f t="shared" si="6629"/>
        <v>0</v>
      </c>
      <c r="BR2519" s="18">
        <f t="shared" si="6727"/>
        <v>0</v>
      </c>
      <c r="BS2519" s="18">
        <f t="shared" si="6727"/>
        <v>0</v>
      </c>
      <c r="BT2519" s="18">
        <f t="shared" si="6727"/>
        <v>0</v>
      </c>
      <c r="BU2519" s="18">
        <f t="shared" si="6624"/>
        <v>95702.504000000001</v>
      </c>
      <c r="BV2519" s="18">
        <f t="shared" si="6625"/>
        <v>0</v>
      </c>
      <c r="BW2519" s="18">
        <f t="shared" si="6626"/>
        <v>0</v>
      </c>
      <c r="BX2519" s="18">
        <f t="shared" si="6727"/>
        <v>0</v>
      </c>
      <c r="BY2519" s="18">
        <f t="shared" si="6727"/>
        <v>0</v>
      </c>
      <c r="BZ2519" s="18">
        <f t="shared" si="6727"/>
        <v>0</v>
      </c>
      <c r="CA2519" s="18">
        <f t="shared" si="6717"/>
        <v>95702.504000000001</v>
      </c>
      <c r="CB2519" s="18">
        <f t="shared" si="6718"/>
        <v>0</v>
      </c>
      <c r="CC2519" s="18">
        <f t="shared" si="6719"/>
        <v>0</v>
      </c>
      <c r="CD2519" s="18">
        <f t="shared" si="6727"/>
        <v>0</v>
      </c>
      <c r="CE2519" s="27"/>
      <c r="CF2519" s="33"/>
    </row>
    <row r="2520" spans="1:84" x14ac:dyDescent="0.3">
      <c r="A2520" s="19" t="s">
        <v>1386</v>
      </c>
      <c r="B2520" s="39">
        <v>410</v>
      </c>
      <c r="C2520" s="41"/>
      <c r="D2520" s="41"/>
      <c r="E2520" s="14" t="s">
        <v>566</v>
      </c>
      <c r="F2520" s="18">
        <f>F2521</f>
        <v>18512</v>
      </c>
      <c r="G2520" s="18">
        <f t="shared" si="6727"/>
        <v>0</v>
      </c>
      <c r="H2520" s="18">
        <f t="shared" si="6727"/>
        <v>0</v>
      </c>
      <c r="I2520" s="18">
        <f t="shared" si="6727"/>
        <v>0</v>
      </c>
      <c r="J2520" s="18">
        <f t="shared" si="6727"/>
        <v>0</v>
      </c>
      <c r="K2520" s="18">
        <f t="shared" si="6727"/>
        <v>0</v>
      </c>
      <c r="L2520" s="18">
        <f t="shared" si="6558"/>
        <v>18512</v>
      </c>
      <c r="M2520" s="18">
        <f t="shared" si="6559"/>
        <v>0</v>
      </c>
      <c r="N2520" s="18">
        <f t="shared" si="6560"/>
        <v>0</v>
      </c>
      <c r="O2520" s="18">
        <f t="shared" si="6727"/>
        <v>90690.504000000001</v>
      </c>
      <c r="P2520" s="18">
        <f t="shared" si="6727"/>
        <v>0</v>
      </c>
      <c r="Q2520" s="18">
        <f t="shared" si="6727"/>
        <v>0</v>
      </c>
      <c r="R2520" s="18">
        <f t="shared" si="6727"/>
        <v>0</v>
      </c>
      <c r="S2520" s="18">
        <f t="shared" si="6727"/>
        <v>0</v>
      </c>
      <c r="T2520" s="18">
        <f t="shared" si="6635"/>
        <v>109202.504</v>
      </c>
      <c r="U2520" s="18">
        <f t="shared" si="6636"/>
        <v>0</v>
      </c>
      <c r="V2520" s="18">
        <f t="shared" si="6637"/>
        <v>0</v>
      </c>
      <c r="W2520" s="18">
        <f t="shared" si="6727"/>
        <v>0</v>
      </c>
      <c r="X2520" s="18">
        <f t="shared" si="6727"/>
        <v>0</v>
      </c>
      <c r="Y2520" s="18">
        <f t="shared" si="6727"/>
        <v>0</v>
      </c>
      <c r="Z2520" s="18">
        <f t="shared" si="6727"/>
        <v>0</v>
      </c>
      <c r="AA2520" s="18">
        <f t="shared" si="6727"/>
        <v>0</v>
      </c>
      <c r="AB2520" s="18">
        <f t="shared" si="6727"/>
        <v>0</v>
      </c>
      <c r="AC2520" s="18">
        <f t="shared" si="6621"/>
        <v>109202.504</v>
      </c>
      <c r="AD2520" s="18">
        <f t="shared" si="6622"/>
        <v>0</v>
      </c>
      <c r="AE2520" s="18">
        <f t="shared" si="6623"/>
        <v>0</v>
      </c>
      <c r="AF2520" s="18">
        <f t="shared" si="6727"/>
        <v>0</v>
      </c>
      <c r="AG2520" s="18">
        <f t="shared" si="6727"/>
        <v>0</v>
      </c>
      <c r="AH2520" s="18">
        <f t="shared" si="6727"/>
        <v>0</v>
      </c>
      <c r="AI2520" s="18">
        <f t="shared" si="6661"/>
        <v>109202.504</v>
      </c>
      <c r="AJ2520" s="18">
        <f t="shared" si="6662"/>
        <v>0</v>
      </c>
      <c r="AK2520" s="18">
        <f t="shared" si="6663"/>
        <v>0</v>
      </c>
      <c r="AL2520" s="18">
        <f t="shared" si="6727"/>
        <v>0</v>
      </c>
      <c r="AM2520" s="18">
        <f t="shared" si="6664"/>
        <v>109202.504</v>
      </c>
      <c r="AN2520" s="18">
        <f t="shared" si="6727"/>
        <v>0</v>
      </c>
      <c r="AO2520" s="18">
        <f t="shared" si="6727"/>
        <v>0</v>
      </c>
      <c r="AP2520" s="18">
        <f t="shared" si="6727"/>
        <v>0</v>
      </c>
      <c r="AQ2520" s="18">
        <f t="shared" si="6721"/>
        <v>109202.504</v>
      </c>
      <c r="AR2520" s="18">
        <f t="shared" si="6722"/>
        <v>0</v>
      </c>
      <c r="AS2520" s="18">
        <f t="shared" si="6723"/>
        <v>0</v>
      </c>
      <c r="AT2520" s="18">
        <f t="shared" si="6727"/>
        <v>0</v>
      </c>
      <c r="AU2520" s="18">
        <f t="shared" si="6727"/>
        <v>0</v>
      </c>
      <c r="AV2520" s="18">
        <f t="shared" si="6727"/>
        <v>0</v>
      </c>
      <c r="AW2520" s="18">
        <f t="shared" si="6724"/>
        <v>109202.504</v>
      </c>
      <c r="AX2520" s="18">
        <f t="shared" si="6725"/>
        <v>0</v>
      </c>
      <c r="AY2520" s="18">
        <f t="shared" si="6726"/>
        <v>0</v>
      </c>
      <c r="AZ2520" s="18">
        <f t="shared" si="6727"/>
        <v>-13500</v>
      </c>
      <c r="BA2520" s="18">
        <f t="shared" si="6727"/>
        <v>0</v>
      </c>
      <c r="BB2520" s="18">
        <f t="shared" si="6727"/>
        <v>0</v>
      </c>
      <c r="BC2520" s="18">
        <f t="shared" si="6711"/>
        <v>95702.504000000001</v>
      </c>
      <c r="BD2520" s="18">
        <f t="shared" si="6712"/>
        <v>0</v>
      </c>
      <c r="BE2520" s="18">
        <f t="shared" si="6713"/>
        <v>0</v>
      </c>
      <c r="BF2520" s="18">
        <f t="shared" si="6727"/>
        <v>0</v>
      </c>
      <c r="BG2520" s="18">
        <f t="shared" si="6727"/>
        <v>0</v>
      </c>
      <c r="BH2520" s="18">
        <f t="shared" si="6727"/>
        <v>0</v>
      </c>
      <c r="BI2520" s="18">
        <f t="shared" si="6708"/>
        <v>95702.504000000001</v>
      </c>
      <c r="BJ2520" s="18">
        <f t="shared" si="6709"/>
        <v>0</v>
      </c>
      <c r="BK2520" s="18">
        <f t="shared" si="6710"/>
        <v>0</v>
      </c>
      <c r="BL2520" s="18">
        <f t="shared" si="6727"/>
        <v>0</v>
      </c>
      <c r="BM2520" s="18">
        <f t="shared" si="6727"/>
        <v>0</v>
      </c>
      <c r="BN2520" s="18">
        <f t="shared" si="6727"/>
        <v>0</v>
      </c>
      <c r="BO2520" s="18">
        <f t="shared" si="6627"/>
        <v>95702.504000000001</v>
      </c>
      <c r="BP2520" s="18">
        <f t="shared" si="6628"/>
        <v>0</v>
      </c>
      <c r="BQ2520" s="18">
        <f t="shared" si="6629"/>
        <v>0</v>
      </c>
      <c r="BR2520" s="18">
        <f t="shared" si="6727"/>
        <v>0</v>
      </c>
      <c r="BS2520" s="18">
        <f t="shared" si="6727"/>
        <v>0</v>
      </c>
      <c r="BT2520" s="18">
        <f t="shared" si="6727"/>
        <v>0</v>
      </c>
      <c r="BU2520" s="18">
        <f t="shared" si="6624"/>
        <v>95702.504000000001</v>
      </c>
      <c r="BV2520" s="18">
        <f t="shared" si="6625"/>
        <v>0</v>
      </c>
      <c r="BW2520" s="18">
        <f t="shared" si="6626"/>
        <v>0</v>
      </c>
      <c r="BX2520" s="18">
        <f t="shared" si="6727"/>
        <v>0</v>
      </c>
      <c r="BY2520" s="18">
        <f t="shared" si="6727"/>
        <v>0</v>
      </c>
      <c r="BZ2520" s="18">
        <f t="shared" si="6727"/>
        <v>0</v>
      </c>
      <c r="CA2520" s="18">
        <f t="shared" si="6717"/>
        <v>95702.504000000001</v>
      </c>
      <c r="CB2520" s="18">
        <f t="shared" si="6718"/>
        <v>0</v>
      </c>
      <c r="CC2520" s="18">
        <f t="shared" si="6719"/>
        <v>0</v>
      </c>
      <c r="CD2520" s="18">
        <f t="shared" si="6727"/>
        <v>0</v>
      </c>
      <c r="CE2520" s="27"/>
      <c r="CF2520" s="33"/>
    </row>
    <row r="2521" spans="1:84" x14ac:dyDescent="0.3">
      <c r="A2521" s="19" t="s">
        <v>1386</v>
      </c>
      <c r="B2521" s="39">
        <v>410</v>
      </c>
      <c r="C2521" s="41" t="s">
        <v>149</v>
      </c>
      <c r="D2521" s="41" t="s">
        <v>29</v>
      </c>
      <c r="E2521" s="14" t="s">
        <v>523</v>
      </c>
      <c r="F2521" s="18">
        <v>18512</v>
      </c>
      <c r="G2521" s="18"/>
      <c r="H2521" s="18"/>
      <c r="I2521" s="18"/>
      <c r="J2521" s="18"/>
      <c r="K2521" s="18"/>
      <c r="L2521" s="18">
        <f t="shared" si="6558"/>
        <v>18512</v>
      </c>
      <c r="M2521" s="18">
        <f t="shared" si="6559"/>
        <v>0</v>
      </c>
      <c r="N2521" s="18">
        <f t="shared" si="6560"/>
        <v>0</v>
      </c>
      <c r="O2521" s="18">
        <f>90650.448+40.056</f>
        <v>90690.504000000001</v>
      </c>
      <c r="P2521" s="18"/>
      <c r="Q2521" s="18"/>
      <c r="R2521" s="18"/>
      <c r="S2521" s="18"/>
      <c r="T2521" s="18">
        <f t="shared" si="6635"/>
        <v>109202.504</v>
      </c>
      <c r="U2521" s="18">
        <f t="shared" si="6636"/>
        <v>0</v>
      </c>
      <c r="V2521" s="18">
        <f t="shared" si="6637"/>
        <v>0</v>
      </c>
      <c r="W2521" s="18"/>
      <c r="X2521" s="18"/>
      <c r="Y2521" s="18"/>
      <c r="Z2521" s="18"/>
      <c r="AA2521" s="18"/>
      <c r="AB2521" s="18"/>
      <c r="AC2521" s="18">
        <f t="shared" si="6621"/>
        <v>109202.504</v>
      </c>
      <c r="AD2521" s="18">
        <f t="shared" si="6622"/>
        <v>0</v>
      </c>
      <c r="AE2521" s="18">
        <f t="shared" si="6623"/>
        <v>0</v>
      </c>
      <c r="AF2521" s="18"/>
      <c r="AG2521" s="18"/>
      <c r="AH2521" s="18"/>
      <c r="AI2521" s="18">
        <f t="shared" si="6661"/>
        <v>109202.504</v>
      </c>
      <c r="AJ2521" s="18">
        <f t="shared" si="6662"/>
        <v>0</v>
      </c>
      <c r="AK2521" s="18">
        <f t="shared" si="6663"/>
        <v>0</v>
      </c>
      <c r="AL2521" s="18"/>
      <c r="AM2521" s="18">
        <f t="shared" si="6664"/>
        <v>109202.504</v>
      </c>
      <c r="AN2521" s="18"/>
      <c r="AO2521" s="18"/>
      <c r="AP2521" s="18"/>
      <c r="AQ2521" s="18">
        <f t="shared" si="6721"/>
        <v>109202.504</v>
      </c>
      <c r="AR2521" s="18">
        <f t="shared" si="6722"/>
        <v>0</v>
      </c>
      <c r="AS2521" s="18">
        <f t="shared" si="6723"/>
        <v>0</v>
      </c>
      <c r="AT2521" s="18"/>
      <c r="AU2521" s="18"/>
      <c r="AV2521" s="18"/>
      <c r="AW2521" s="18">
        <f t="shared" si="6724"/>
        <v>109202.504</v>
      </c>
      <c r="AX2521" s="18">
        <f t="shared" si="6725"/>
        <v>0</v>
      </c>
      <c r="AY2521" s="18">
        <f t="shared" si="6726"/>
        <v>0</v>
      </c>
      <c r="AZ2521" s="18">
        <v>-13500</v>
      </c>
      <c r="BA2521" s="18"/>
      <c r="BB2521" s="18"/>
      <c r="BC2521" s="18">
        <f t="shared" si="6711"/>
        <v>95702.504000000001</v>
      </c>
      <c r="BD2521" s="18">
        <f t="shared" si="6712"/>
        <v>0</v>
      </c>
      <c r="BE2521" s="18">
        <f t="shared" si="6713"/>
        <v>0</v>
      </c>
      <c r="BF2521" s="18"/>
      <c r="BG2521" s="18"/>
      <c r="BH2521" s="18"/>
      <c r="BI2521" s="18">
        <f t="shared" si="6708"/>
        <v>95702.504000000001</v>
      </c>
      <c r="BJ2521" s="18">
        <f t="shared" si="6709"/>
        <v>0</v>
      </c>
      <c r="BK2521" s="18">
        <f t="shared" si="6710"/>
        <v>0</v>
      </c>
      <c r="BL2521" s="18"/>
      <c r="BM2521" s="18"/>
      <c r="BN2521" s="18"/>
      <c r="BO2521" s="18">
        <f t="shared" si="6627"/>
        <v>95702.504000000001</v>
      </c>
      <c r="BP2521" s="18">
        <f t="shared" si="6628"/>
        <v>0</v>
      </c>
      <c r="BQ2521" s="18">
        <f t="shared" si="6629"/>
        <v>0</v>
      </c>
      <c r="BR2521" s="18"/>
      <c r="BS2521" s="18"/>
      <c r="BT2521" s="18"/>
      <c r="BU2521" s="18">
        <f t="shared" si="6624"/>
        <v>95702.504000000001</v>
      </c>
      <c r="BV2521" s="18">
        <f t="shared" si="6625"/>
        <v>0</v>
      </c>
      <c r="BW2521" s="18">
        <f t="shared" si="6626"/>
        <v>0</v>
      </c>
      <c r="BX2521" s="18"/>
      <c r="BY2521" s="18"/>
      <c r="BZ2521" s="18"/>
      <c r="CA2521" s="18">
        <f t="shared" si="6717"/>
        <v>95702.504000000001</v>
      </c>
      <c r="CB2521" s="18">
        <f t="shared" si="6718"/>
        <v>0</v>
      </c>
      <c r="CC2521" s="18">
        <f t="shared" si="6719"/>
        <v>0</v>
      </c>
      <c r="CD2521" s="18"/>
      <c r="CE2521" s="27"/>
      <c r="CF2521" s="33"/>
    </row>
    <row r="2522" spans="1:84" ht="124.8" x14ac:dyDescent="0.3">
      <c r="A2522" s="19" t="s">
        <v>1387</v>
      </c>
      <c r="B2522" s="19"/>
      <c r="C2522" s="19"/>
      <c r="D2522" s="19"/>
      <c r="E2522" s="14" t="s">
        <v>1388</v>
      </c>
      <c r="F2522" s="18">
        <f>F2523</f>
        <v>26250</v>
      </c>
      <c r="G2522" s="18">
        <f t="shared" ref="G2522:CD2524" si="6728">G2523</f>
        <v>0</v>
      </c>
      <c r="H2522" s="18">
        <f t="shared" si="6728"/>
        <v>0</v>
      </c>
      <c r="I2522" s="18">
        <f t="shared" si="6728"/>
        <v>0</v>
      </c>
      <c r="J2522" s="18">
        <f t="shared" si="6728"/>
        <v>0</v>
      </c>
      <c r="K2522" s="18">
        <f t="shared" si="6728"/>
        <v>0</v>
      </c>
      <c r="L2522" s="18">
        <f t="shared" si="6558"/>
        <v>26250</v>
      </c>
      <c r="M2522" s="18">
        <f t="shared" si="6559"/>
        <v>0</v>
      </c>
      <c r="N2522" s="18">
        <f t="shared" si="6560"/>
        <v>0</v>
      </c>
      <c r="O2522" s="18">
        <f t="shared" si="6728"/>
        <v>0</v>
      </c>
      <c r="P2522" s="18">
        <f t="shared" si="6728"/>
        <v>0</v>
      </c>
      <c r="Q2522" s="18">
        <f t="shared" si="6728"/>
        <v>0</v>
      </c>
      <c r="R2522" s="18">
        <f t="shared" si="6728"/>
        <v>0</v>
      </c>
      <c r="S2522" s="18">
        <f t="shared" si="6728"/>
        <v>0</v>
      </c>
      <c r="T2522" s="18">
        <f t="shared" si="6635"/>
        <v>26250</v>
      </c>
      <c r="U2522" s="18">
        <f t="shared" si="6636"/>
        <v>0</v>
      </c>
      <c r="V2522" s="18">
        <f t="shared" si="6637"/>
        <v>0</v>
      </c>
      <c r="W2522" s="18">
        <f t="shared" si="6728"/>
        <v>0</v>
      </c>
      <c r="X2522" s="18">
        <f t="shared" si="6728"/>
        <v>0</v>
      </c>
      <c r="Y2522" s="18">
        <f t="shared" si="6728"/>
        <v>0</v>
      </c>
      <c r="Z2522" s="18">
        <f t="shared" si="6728"/>
        <v>0</v>
      </c>
      <c r="AA2522" s="18">
        <f t="shared" si="6728"/>
        <v>0</v>
      </c>
      <c r="AB2522" s="18">
        <f t="shared" si="6728"/>
        <v>0</v>
      </c>
      <c r="AC2522" s="18">
        <f t="shared" si="6621"/>
        <v>26250</v>
      </c>
      <c r="AD2522" s="18">
        <f t="shared" si="6622"/>
        <v>0</v>
      </c>
      <c r="AE2522" s="18">
        <f t="shared" si="6623"/>
        <v>0</v>
      </c>
      <c r="AF2522" s="18">
        <f t="shared" si="6728"/>
        <v>-26250</v>
      </c>
      <c r="AG2522" s="18">
        <f t="shared" si="6728"/>
        <v>26250</v>
      </c>
      <c r="AH2522" s="18">
        <f t="shared" si="6728"/>
        <v>0</v>
      </c>
      <c r="AI2522" s="18">
        <f t="shared" si="6661"/>
        <v>0</v>
      </c>
      <c r="AJ2522" s="18">
        <f t="shared" si="6662"/>
        <v>26250</v>
      </c>
      <c r="AK2522" s="18">
        <f t="shared" si="6663"/>
        <v>0</v>
      </c>
      <c r="AL2522" s="18">
        <f t="shared" si="6728"/>
        <v>0</v>
      </c>
      <c r="AM2522" s="18">
        <f t="shared" si="6664"/>
        <v>0</v>
      </c>
      <c r="AN2522" s="18">
        <f t="shared" si="6728"/>
        <v>0</v>
      </c>
      <c r="AO2522" s="18">
        <f t="shared" si="6728"/>
        <v>0</v>
      </c>
      <c r="AP2522" s="18">
        <f t="shared" si="6728"/>
        <v>0</v>
      </c>
      <c r="AQ2522" s="18">
        <f t="shared" si="6721"/>
        <v>0</v>
      </c>
      <c r="AR2522" s="18">
        <f t="shared" si="6722"/>
        <v>26250</v>
      </c>
      <c r="AS2522" s="18">
        <f t="shared" si="6723"/>
        <v>0</v>
      </c>
      <c r="AT2522" s="18">
        <f t="shared" si="6728"/>
        <v>0</v>
      </c>
      <c r="AU2522" s="18">
        <f t="shared" si="6728"/>
        <v>0</v>
      </c>
      <c r="AV2522" s="18">
        <f t="shared" si="6728"/>
        <v>0</v>
      </c>
      <c r="AW2522" s="18">
        <f t="shared" si="6724"/>
        <v>0</v>
      </c>
      <c r="AX2522" s="18">
        <f t="shared" si="6725"/>
        <v>26250</v>
      </c>
      <c r="AY2522" s="18">
        <f t="shared" si="6726"/>
        <v>0</v>
      </c>
      <c r="AZ2522" s="18">
        <f t="shared" si="6728"/>
        <v>0</v>
      </c>
      <c r="BA2522" s="18">
        <f t="shared" si="6728"/>
        <v>0</v>
      </c>
      <c r="BB2522" s="18">
        <f t="shared" si="6728"/>
        <v>0</v>
      </c>
      <c r="BC2522" s="18">
        <f t="shared" si="6711"/>
        <v>0</v>
      </c>
      <c r="BD2522" s="18">
        <f t="shared" si="6712"/>
        <v>26250</v>
      </c>
      <c r="BE2522" s="18">
        <f t="shared" si="6713"/>
        <v>0</v>
      </c>
      <c r="BF2522" s="18">
        <f t="shared" si="6728"/>
        <v>0</v>
      </c>
      <c r="BG2522" s="18">
        <f t="shared" si="6728"/>
        <v>0</v>
      </c>
      <c r="BH2522" s="18">
        <f t="shared" si="6728"/>
        <v>0</v>
      </c>
      <c r="BI2522" s="18">
        <f t="shared" si="6708"/>
        <v>0</v>
      </c>
      <c r="BJ2522" s="18">
        <f t="shared" si="6709"/>
        <v>26250</v>
      </c>
      <c r="BK2522" s="18">
        <f t="shared" si="6710"/>
        <v>0</v>
      </c>
      <c r="BL2522" s="18">
        <f t="shared" si="6728"/>
        <v>0</v>
      </c>
      <c r="BM2522" s="18">
        <f t="shared" si="6728"/>
        <v>0</v>
      </c>
      <c r="BN2522" s="18">
        <f t="shared" si="6728"/>
        <v>0</v>
      </c>
      <c r="BO2522" s="18">
        <f t="shared" si="6627"/>
        <v>0</v>
      </c>
      <c r="BP2522" s="18">
        <f t="shared" si="6628"/>
        <v>26250</v>
      </c>
      <c r="BQ2522" s="18">
        <f t="shared" si="6629"/>
        <v>0</v>
      </c>
      <c r="BR2522" s="18">
        <f t="shared" si="6728"/>
        <v>0</v>
      </c>
      <c r="BS2522" s="18">
        <f t="shared" si="6728"/>
        <v>0</v>
      </c>
      <c r="BT2522" s="18">
        <f t="shared" si="6728"/>
        <v>0</v>
      </c>
      <c r="BU2522" s="18">
        <f t="shared" si="6624"/>
        <v>0</v>
      </c>
      <c r="BV2522" s="18">
        <f t="shared" si="6625"/>
        <v>26250</v>
      </c>
      <c r="BW2522" s="18">
        <f t="shared" si="6626"/>
        <v>0</v>
      </c>
      <c r="BX2522" s="18">
        <f t="shared" si="6728"/>
        <v>0</v>
      </c>
      <c r="BY2522" s="18">
        <f t="shared" si="6728"/>
        <v>0</v>
      </c>
      <c r="BZ2522" s="18">
        <f t="shared" si="6728"/>
        <v>0</v>
      </c>
      <c r="CA2522" s="18">
        <f t="shared" si="6717"/>
        <v>0</v>
      </c>
      <c r="CB2522" s="18">
        <f t="shared" si="6718"/>
        <v>26250</v>
      </c>
      <c r="CC2522" s="18">
        <f t="shared" si="6719"/>
        <v>0</v>
      </c>
      <c r="CD2522" s="18">
        <f t="shared" si="6728"/>
        <v>0</v>
      </c>
      <c r="CE2522" s="27"/>
      <c r="CF2522" s="33"/>
    </row>
    <row r="2523" spans="1:84" ht="46.8" x14ac:dyDescent="0.3">
      <c r="A2523" s="19" t="s">
        <v>1387</v>
      </c>
      <c r="B2523" s="39">
        <v>400</v>
      </c>
      <c r="C2523" s="41"/>
      <c r="D2523" s="41"/>
      <c r="E2523" s="14" t="s">
        <v>553</v>
      </c>
      <c r="F2523" s="18">
        <f>F2524</f>
        <v>26250</v>
      </c>
      <c r="G2523" s="18">
        <f t="shared" si="6728"/>
        <v>0</v>
      </c>
      <c r="H2523" s="18">
        <f t="shared" si="6728"/>
        <v>0</v>
      </c>
      <c r="I2523" s="18">
        <f t="shared" si="6728"/>
        <v>0</v>
      </c>
      <c r="J2523" s="18">
        <f t="shared" si="6728"/>
        <v>0</v>
      </c>
      <c r="K2523" s="18">
        <f t="shared" si="6728"/>
        <v>0</v>
      </c>
      <c r="L2523" s="18">
        <f t="shared" si="6558"/>
        <v>26250</v>
      </c>
      <c r="M2523" s="18">
        <f t="shared" si="6559"/>
        <v>0</v>
      </c>
      <c r="N2523" s="18">
        <f t="shared" si="6560"/>
        <v>0</v>
      </c>
      <c r="O2523" s="18">
        <f t="shared" si="6728"/>
        <v>0</v>
      </c>
      <c r="P2523" s="18">
        <f t="shared" si="6728"/>
        <v>0</v>
      </c>
      <c r="Q2523" s="18">
        <f t="shared" si="6728"/>
        <v>0</v>
      </c>
      <c r="R2523" s="18">
        <f t="shared" si="6728"/>
        <v>0</v>
      </c>
      <c r="S2523" s="18">
        <f t="shared" si="6728"/>
        <v>0</v>
      </c>
      <c r="T2523" s="18">
        <f t="shared" si="6635"/>
        <v>26250</v>
      </c>
      <c r="U2523" s="18">
        <f t="shared" si="6636"/>
        <v>0</v>
      </c>
      <c r="V2523" s="18">
        <f t="shared" si="6637"/>
        <v>0</v>
      </c>
      <c r="W2523" s="18">
        <f t="shared" si="6728"/>
        <v>0</v>
      </c>
      <c r="X2523" s="18">
        <f t="shared" si="6728"/>
        <v>0</v>
      </c>
      <c r="Y2523" s="18">
        <f t="shared" si="6728"/>
        <v>0</v>
      </c>
      <c r="Z2523" s="18">
        <f t="shared" si="6728"/>
        <v>0</v>
      </c>
      <c r="AA2523" s="18">
        <f t="shared" si="6728"/>
        <v>0</v>
      </c>
      <c r="AB2523" s="18">
        <f t="shared" si="6728"/>
        <v>0</v>
      </c>
      <c r="AC2523" s="18">
        <f t="shared" si="6621"/>
        <v>26250</v>
      </c>
      <c r="AD2523" s="18">
        <f t="shared" si="6622"/>
        <v>0</v>
      </c>
      <c r="AE2523" s="18">
        <f t="shared" si="6623"/>
        <v>0</v>
      </c>
      <c r="AF2523" s="18">
        <f t="shared" si="6728"/>
        <v>-26250</v>
      </c>
      <c r="AG2523" s="18">
        <f t="shared" si="6728"/>
        <v>26250</v>
      </c>
      <c r="AH2523" s="18">
        <f t="shared" si="6728"/>
        <v>0</v>
      </c>
      <c r="AI2523" s="18">
        <f t="shared" si="6661"/>
        <v>0</v>
      </c>
      <c r="AJ2523" s="18">
        <f t="shared" si="6662"/>
        <v>26250</v>
      </c>
      <c r="AK2523" s="18">
        <f t="shared" si="6663"/>
        <v>0</v>
      </c>
      <c r="AL2523" s="18">
        <f t="shared" si="6728"/>
        <v>0</v>
      </c>
      <c r="AM2523" s="18">
        <f t="shared" si="6664"/>
        <v>0</v>
      </c>
      <c r="AN2523" s="18">
        <f t="shared" si="6728"/>
        <v>0</v>
      </c>
      <c r="AO2523" s="18">
        <f t="shared" si="6728"/>
        <v>0</v>
      </c>
      <c r="AP2523" s="18">
        <f t="shared" si="6728"/>
        <v>0</v>
      </c>
      <c r="AQ2523" s="18">
        <f t="shared" si="6721"/>
        <v>0</v>
      </c>
      <c r="AR2523" s="18">
        <f t="shared" si="6722"/>
        <v>26250</v>
      </c>
      <c r="AS2523" s="18">
        <f t="shared" si="6723"/>
        <v>0</v>
      </c>
      <c r="AT2523" s="18">
        <f t="shared" si="6728"/>
        <v>0</v>
      </c>
      <c r="AU2523" s="18">
        <f t="shared" si="6728"/>
        <v>0</v>
      </c>
      <c r="AV2523" s="18">
        <f t="shared" si="6728"/>
        <v>0</v>
      </c>
      <c r="AW2523" s="18">
        <f t="shared" si="6724"/>
        <v>0</v>
      </c>
      <c r="AX2523" s="18">
        <f t="shared" si="6725"/>
        <v>26250</v>
      </c>
      <c r="AY2523" s="18">
        <f t="shared" si="6726"/>
        <v>0</v>
      </c>
      <c r="AZ2523" s="18">
        <f t="shared" si="6728"/>
        <v>0</v>
      </c>
      <c r="BA2523" s="18">
        <f t="shared" si="6728"/>
        <v>0</v>
      </c>
      <c r="BB2523" s="18">
        <f t="shared" si="6728"/>
        <v>0</v>
      </c>
      <c r="BC2523" s="18">
        <f t="shared" si="6711"/>
        <v>0</v>
      </c>
      <c r="BD2523" s="18">
        <f t="shared" si="6712"/>
        <v>26250</v>
      </c>
      <c r="BE2523" s="18">
        <f t="shared" si="6713"/>
        <v>0</v>
      </c>
      <c r="BF2523" s="18">
        <f t="shared" si="6728"/>
        <v>0</v>
      </c>
      <c r="BG2523" s="18">
        <f t="shared" si="6728"/>
        <v>0</v>
      </c>
      <c r="BH2523" s="18">
        <f t="shared" si="6728"/>
        <v>0</v>
      </c>
      <c r="BI2523" s="18">
        <f t="shared" si="6708"/>
        <v>0</v>
      </c>
      <c r="BJ2523" s="18">
        <f t="shared" si="6709"/>
        <v>26250</v>
      </c>
      <c r="BK2523" s="18">
        <f t="shared" si="6710"/>
        <v>0</v>
      </c>
      <c r="BL2523" s="18">
        <f t="shared" si="6728"/>
        <v>0</v>
      </c>
      <c r="BM2523" s="18">
        <f t="shared" si="6728"/>
        <v>0</v>
      </c>
      <c r="BN2523" s="18">
        <f t="shared" si="6728"/>
        <v>0</v>
      </c>
      <c r="BO2523" s="18">
        <f t="shared" si="6627"/>
        <v>0</v>
      </c>
      <c r="BP2523" s="18">
        <f t="shared" si="6628"/>
        <v>26250</v>
      </c>
      <c r="BQ2523" s="18">
        <f t="shared" si="6629"/>
        <v>0</v>
      </c>
      <c r="BR2523" s="18">
        <f t="shared" si="6728"/>
        <v>0</v>
      </c>
      <c r="BS2523" s="18">
        <f t="shared" si="6728"/>
        <v>0</v>
      </c>
      <c r="BT2523" s="18">
        <f t="shared" si="6728"/>
        <v>0</v>
      </c>
      <c r="BU2523" s="18">
        <f t="shared" si="6624"/>
        <v>0</v>
      </c>
      <c r="BV2523" s="18">
        <f t="shared" si="6625"/>
        <v>26250</v>
      </c>
      <c r="BW2523" s="18">
        <f t="shared" si="6626"/>
        <v>0</v>
      </c>
      <c r="BX2523" s="18">
        <f t="shared" si="6728"/>
        <v>0</v>
      </c>
      <c r="BY2523" s="18">
        <f t="shared" si="6728"/>
        <v>0</v>
      </c>
      <c r="BZ2523" s="18">
        <f t="shared" si="6728"/>
        <v>0</v>
      </c>
      <c r="CA2523" s="18">
        <f t="shared" si="6717"/>
        <v>0</v>
      </c>
      <c r="CB2523" s="18">
        <f t="shared" si="6718"/>
        <v>26250</v>
      </c>
      <c r="CC2523" s="18">
        <f t="shared" si="6719"/>
        <v>0</v>
      </c>
      <c r="CD2523" s="18">
        <f t="shared" si="6728"/>
        <v>0</v>
      </c>
      <c r="CE2523" s="27"/>
      <c r="CF2523" s="33"/>
    </row>
    <row r="2524" spans="1:84" x14ac:dyDescent="0.3">
      <c r="A2524" s="19" t="s">
        <v>1387</v>
      </c>
      <c r="B2524" s="39">
        <v>410</v>
      </c>
      <c r="C2524" s="41"/>
      <c r="D2524" s="41"/>
      <c r="E2524" s="14" t="s">
        <v>566</v>
      </c>
      <c r="F2524" s="18">
        <f>F2525</f>
        <v>26250</v>
      </c>
      <c r="G2524" s="18">
        <f t="shared" si="6728"/>
        <v>0</v>
      </c>
      <c r="H2524" s="18">
        <f t="shared" si="6728"/>
        <v>0</v>
      </c>
      <c r="I2524" s="18">
        <f t="shared" si="6728"/>
        <v>0</v>
      </c>
      <c r="J2524" s="18">
        <f t="shared" si="6728"/>
        <v>0</v>
      </c>
      <c r="K2524" s="18">
        <f t="shared" si="6728"/>
        <v>0</v>
      </c>
      <c r="L2524" s="18">
        <f t="shared" ref="L2524:L2613" si="6729">F2524+I2524</f>
        <v>26250</v>
      </c>
      <c r="M2524" s="18">
        <f t="shared" ref="M2524:M2613" si="6730">G2524+J2524</f>
        <v>0</v>
      </c>
      <c r="N2524" s="18">
        <f t="shared" ref="N2524:N2613" si="6731">H2524+K2524</f>
        <v>0</v>
      </c>
      <c r="O2524" s="18">
        <f t="shared" si="6728"/>
        <v>0</v>
      </c>
      <c r="P2524" s="18">
        <f t="shared" si="6728"/>
        <v>0</v>
      </c>
      <c r="Q2524" s="18">
        <f t="shared" si="6728"/>
        <v>0</v>
      </c>
      <c r="R2524" s="18">
        <f t="shared" si="6728"/>
        <v>0</v>
      </c>
      <c r="S2524" s="18">
        <f t="shared" si="6728"/>
        <v>0</v>
      </c>
      <c r="T2524" s="18">
        <f t="shared" si="6635"/>
        <v>26250</v>
      </c>
      <c r="U2524" s="18">
        <f t="shared" si="6636"/>
        <v>0</v>
      </c>
      <c r="V2524" s="18">
        <f t="shared" si="6637"/>
        <v>0</v>
      </c>
      <c r="W2524" s="18">
        <f t="shared" si="6728"/>
        <v>0</v>
      </c>
      <c r="X2524" s="18">
        <f t="shared" si="6728"/>
        <v>0</v>
      </c>
      <c r="Y2524" s="18">
        <f t="shared" si="6728"/>
        <v>0</v>
      </c>
      <c r="Z2524" s="18">
        <f t="shared" si="6728"/>
        <v>0</v>
      </c>
      <c r="AA2524" s="18">
        <f t="shared" si="6728"/>
        <v>0</v>
      </c>
      <c r="AB2524" s="18">
        <f t="shared" si="6728"/>
        <v>0</v>
      </c>
      <c r="AC2524" s="18">
        <f t="shared" si="6621"/>
        <v>26250</v>
      </c>
      <c r="AD2524" s="18">
        <f t="shared" si="6622"/>
        <v>0</v>
      </c>
      <c r="AE2524" s="18">
        <f t="shared" si="6623"/>
        <v>0</v>
      </c>
      <c r="AF2524" s="18">
        <f t="shared" si="6728"/>
        <v>-26250</v>
      </c>
      <c r="AG2524" s="18">
        <f t="shared" si="6728"/>
        <v>26250</v>
      </c>
      <c r="AH2524" s="18">
        <f t="shared" si="6728"/>
        <v>0</v>
      </c>
      <c r="AI2524" s="18">
        <f t="shared" si="6661"/>
        <v>0</v>
      </c>
      <c r="AJ2524" s="18">
        <f t="shared" si="6662"/>
        <v>26250</v>
      </c>
      <c r="AK2524" s="18">
        <f t="shared" si="6663"/>
        <v>0</v>
      </c>
      <c r="AL2524" s="18">
        <f t="shared" si="6728"/>
        <v>0</v>
      </c>
      <c r="AM2524" s="18">
        <f t="shared" si="6664"/>
        <v>0</v>
      </c>
      <c r="AN2524" s="18">
        <f t="shared" si="6728"/>
        <v>0</v>
      </c>
      <c r="AO2524" s="18">
        <f t="shared" si="6728"/>
        <v>0</v>
      </c>
      <c r="AP2524" s="18">
        <f t="shared" si="6728"/>
        <v>0</v>
      </c>
      <c r="AQ2524" s="18">
        <f t="shared" si="6721"/>
        <v>0</v>
      </c>
      <c r="AR2524" s="18">
        <f t="shared" si="6722"/>
        <v>26250</v>
      </c>
      <c r="AS2524" s="18">
        <f t="shared" si="6723"/>
        <v>0</v>
      </c>
      <c r="AT2524" s="18">
        <f t="shared" si="6728"/>
        <v>0</v>
      </c>
      <c r="AU2524" s="18">
        <f t="shared" si="6728"/>
        <v>0</v>
      </c>
      <c r="AV2524" s="18">
        <f t="shared" si="6728"/>
        <v>0</v>
      </c>
      <c r="AW2524" s="18">
        <f t="shared" si="6724"/>
        <v>0</v>
      </c>
      <c r="AX2524" s="18">
        <f t="shared" si="6725"/>
        <v>26250</v>
      </c>
      <c r="AY2524" s="18">
        <f t="shared" si="6726"/>
        <v>0</v>
      </c>
      <c r="AZ2524" s="18">
        <f t="shared" si="6728"/>
        <v>0</v>
      </c>
      <c r="BA2524" s="18">
        <f t="shared" si="6728"/>
        <v>0</v>
      </c>
      <c r="BB2524" s="18">
        <f t="shared" si="6728"/>
        <v>0</v>
      </c>
      <c r="BC2524" s="18">
        <f t="shared" si="6711"/>
        <v>0</v>
      </c>
      <c r="BD2524" s="18">
        <f t="shared" si="6712"/>
        <v>26250</v>
      </c>
      <c r="BE2524" s="18">
        <f t="shared" si="6713"/>
        <v>0</v>
      </c>
      <c r="BF2524" s="18">
        <f t="shared" si="6728"/>
        <v>0</v>
      </c>
      <c r="BG2524" s="18">
        <f t="shared" si="6728"/>
        <v>0</v>
      </c>
      <c r="BH2524" s="18">
        <f t="shared" si="6728"/>
        <v>0</v>
      </c>
      <c r="BI2524" s="18">
        <f t="shared" si="6708"/>
        <v>0</v>
      </c>
      <c r="BJ2524" s="18">
        <f t="shared" si="6709"/>
        <v>26250</v>
      </c>
      <c r="BK2524" s="18">
        <f t="shared" si="6710"/>
        <v>0</v>
      </c>
      <c r="BL2524" s="18">
        <f t="shared" si="6728"/>
        <v>0</v>
      </c>
      <c r="BM2524" s="18">
        <f t="shared" si="6728"/>
        <v>0</v>
      </c>
      <c r="BN2524" s="18">
        <f t="shared" si="6728"/>
        <v>0</v>
      </c>
      <c r="BO2524" s="18">
        <f t="shared" si="6627"/>
        <v>0</v>
      </c>
      <c r="BP2524" s="18">
        <f t="shared" si="6628"/>
        <v>26250</v>
      </c>
      <c r="BQ2524" s="18">
        <f t="shared" si="6629"/>
        <v>0</v>
      </c>
      <c r="BR2524" s="18">
        <f t="shared" si="6728"/>
        <v>0</v>
      </c>
      <c r="BS2524" s="18">
        <f t="shared" si="6728"/>
        <v>0</v>
      </c>
      <c r="BT2524" s="18">
        <f t="shared" si="6728"/>
        <v>0</v>
      </c>
      <c r="BU2524" s="18">
        <f t="shared" si="6624"/>
        <v>0</v>
      </c>
      <c r="BV2524" s="18">
        <f t="shared" si="6625"/>
        <v>26250</v>
      </c>
      <c r="BW2524" s="18">
        <f t="shared" si="6626"/>
        <v>0</v>
      </c>
      <c r="BX2524" s="18">
        <f t="shared" si="6728"/>
        <v>0</v>
      </c>
      <c r="BY2524" s="18">
        <f t="shared" si="6728"/>
        <v>0</v>
      </c>
      <c r="BZ2524" s="18">
        <f t="shared" si="6728"/>
        <v>0</v>
      </c>
      <c r="CA2524" s="18">
        <f t="shared" si="6717"/>
        <v>0</v>
      </c>
      <c r="CB2524" s="18">
        <f t="shared" si="6718"/>
        <v>26250</v>
      </c>
      <c r="CC2524" s="18">
        <f t="shared" si="6719"/>
        <v>0</v>
      </c>
      <c r="CD2524" s="18">
        <f t="shared" si="6728"/>
        <v>0</v>
      </c>
      <c r="CE2524" s="27"/>
      <c r="CF2524" s="33"/>
    </row>
    <row r="2525" spans="1:84" x14ac:dyDescent="0.3">
      <c r="A2525" s="19" t="s">
        <v>1387</v>
      </c>
      <c r="B2525" s="39">
        <v>410</v>
      </c>
      <c r="C2525" s="41" t="s">
        <v>149</v>
      </c>
      <c r="D2525" s="41" t="s">
        <v>29</v>
      </c>
      <c r="E2525" s="14" t="s">
        <v>523</v>
      </c>
      <c r="F2525" s="18">
        <v>26250</v>
      </c>
      <c r="G2525" s="18"/>
      <c r="H2525" s="18"/>
      <c r="I2525" s="18"/>
      <c r="J2525" s="18"/>
      <c r="K2525" s="18"/>
      <c r="L2525" s="18">
        <f t="shared" si="6729"/>
        <v>26250</v>
      </c>
      <c r="M2525" s="18">
        <f t="shared" si="6730"/>
        <v>0</v>
      </c>
      <c r="N2525" s="18">
        <f t="shared" si="6731"/>
        <v>0</v>
      </c>
      <c r="O2525" s="18"/>
      <c r="P2525" s="18"/>
      <c r="Q2525" s="18"/>
      <c r="R2525" s="18"/>
      <c r="S2525" s="18"/>
      <c r="T2525" s="18">
        <f t="shared" si="6635"/>
        <v>26250</v>
      </c>
      <c r="U2525" s="18">
        <f t="shared" si="6636"/>
        <v>0</v>
      </c>
      <c r="V2525" s="18">
        <f t="shared" si="6637"/>
        <v>0</v>
      </c>
      <c r="W2525" s="18"/>
      <c r="X2525" s="18"/>
      <c r="Y2525" s="18"/>
      <c r="Z2525" s="18"/>
      <c r="AA2525" s="18"/>
      <c r="AB2525" s="18"/>
      <c r="AC2525" s="18">
        <f t="shared" si="6621"/>
        <v>26250</v>
      </c>
      <c r="AD2525" s="18">
        <f t="shared" si="6622"/>
        <v>0</v>
      </c>
      <c r="AE2525" s="18">
        <f t="shared" si="6623"/>
        <v>0</v>
      </c>
      <c r="AF2525" s="18">
        <v>-26250</v>
      </c>
      <c r="AG2525" s="18">
        <v>26250</v>
      </c>
      <c r="AH2525" s="18"/>
      <c r="AI2525" s="18">
        <f t="shared" si="6661"/>
        <v>0</v>
      </c>
      <c r="AJ2525" s="18">
        <f t="shared" si="6662"/>
        <v>26250</v>
      </c>
      <c r="AK2525" s="18">
        <f t="shared" si="6663"/>
        <v>0</v>
      </c>
      <c r="AL2525" s="18"/>
      <c r="AM2525" s="18">
        <f t="shared" si="6664"/>
        <v>0</v>
      </c>
      <c r="AN2525" s="18"/>
      <c r="AO2525" s="18"/>
      <c r="AP2525" s="18"/>
      <c r="AQ2525" s="18">
        <f t="shared" si="6721"/>
        <v>0</v>
      </c>
      <c r="AR2525" s="18">
        <f t="shared" si="6722"/>
        <v>26250</v>
      </c>
      <c r="AS2525" s="18">
        <f t="shared" si="6723"/>
        <v>0</v>
      </c>
      <c r="AT2525" s="18"/>
      <c r="AU2525" s="18"/>
      <c r="AV2525" s="18"/>
      <c r="AW2525" s="18">
        <f t="shared" si="6724"/>
        <v>0</v>
      </c>
      <c r="AX2525" s="18">
        <f t="shared" si="6725"/>
        <v>26250</v>
      </c>
      <c r="AY2525" s="18">
        <f t="shared" si="6726"/>
        <v>0</v>
      </c>
      <c r="AZ2525" s="18"/>
      <c r="BA2525" s="18"/>
      <c r="BB2525" s="18"/>
      <c r="BC2525" s="18">
        <f t="shared" si="6711"/>
        <v>0</v>
      </c>
      <c r="BD2525" s="18">
        <f t="shared" si="6712"/>
        <v>26250</v>
      </c>
      <c r="BE2525" s="18">
        <f t="shared" si="6713"/>
        <v>0</v>
      </c>
      <c r="BF2525" s="18"/>
      <c r="BG2525" s="18"/>
      <c r="BH2525" s="18"/>
      <c r="BI2525" s="18">
        <f t="shared" si="6708"/>
        <v>0</v>
      </c>
      <c r="BJ2525" s="18">
        <f t="shared" si="6709"/>
        <v>26250</v>
      </c>
      <c r="BK2525" s="18">
        <f t="shared" si="6710"/>
        <v>0</v>
      </c>
      <c r="BL2525" s="18"/>
      <c r="BM2525" s="18"/>
      <c r="BN2525" s="18"/>
      <c r="BO2525" s="18">
        <f t="shared" si="6627"/>
        <v>0</v>
      </c>
      <c r="BP2525" s="18">
        <f t="shared" si="6628"/>
        <v>26250</v>
      </c>
      <c r="BQ2525" s="18">
        <f t="shared" si="6629"/>
        <v>0</v>
      </c>
      <c r="BR2525" s="18"/>
      <c r="BS2525" s="18"/>
      <c r="BT2525" s="18"/>
      <c r="BU2525" s="18">
        <f t="shared" ref="BU2525:BU2588" si="6732">BO2525+BR2525</f>
        <v>0</v>
      </c>
      <c r="BV2525" s="18">
        <f t="shared" ref="BV2525:BV2588" si="6733">BP2525+BS2525</f>
        <v>26250</v>
      </c>
      <c r="BW2525" s="18">
        <f t="shared" ref="BW2525:BW2588" si="6734">BQ2525+BT2525</f>
        <v>0</v>
      </c>
      <c r="BX2525" s="18"/>
      <c r="BY2525" s="18"/>
      <c r="BZ2525" s="18"/>
      <c r="CA2525" s="18">
        <f t="shared" si="6717"/>
        <v>0</v>
      </c>
      <c r="CB2525" s="18">
        <f t="shared" si="6718"/>
        <v>26250</v>
      </c>
      <c r="CC2525" s="18">
        <f t="shared" si="6719"/>
        <v>0</v>
      </c>
      <c r="CD2525" s="18"/>
      <c r="CE2525" s="27"/>
      <c r="CF2525" s="33"/>
    </row>
    <row r="2526" spans="1:84" ht="93.6" x14ac:dyDescent="0.3">
      <c r="A2526" s="19" t="s">
        <v>1389</v>
      </c>
      <c r="B2526" s="19"/>
      <c r="C2526" s="19"/>
      <c r="D2526" s="19"/>
      <c r="E2526" s="14" t="s">
        <v>851</v>
      </c>
      <c r="F2526" s="18">
        <f>F2527</f>
        <v>0</v>
      </c>
      <c r="G2526" s="18">
        <f t="shared" ref="G2526:CD2528" si="6735">G2527</f>
        <v>8257.7999999999993</v>
      </c>
      <c r="H2526" s="18">
        <f t="shared" si="6735"/>
        <v>0</v>
      </c>
      <c r="I2526" s="18">
        <f t="shared" si="6735"/>
        <v>0</v>
      </c>
      <c r="J2526" s="18">
        <f t="shared" si="6735"/>
        <v>0</v>
      </c>
      <c r="K2526" s="18">
        <f t="shared" si="6735"/>
        <v>0</v>
      </c>
      <c r="L2526" s="18">
        <f t="shared" si="6729"/>
        <v>0</v>
      </c>
      <c r="M2526" s="18">
        <f t="shared" si="6730"/>
        <v>8257.7999999999993</v>
      </c>
      <c r="N2526" s="18">
        <f t="shared" si="6731"/>
        <v>0</v>
      </c>
      <c r="O2526" s="18">
        <f t="shared" si="6735"/>
        <v>0</v>
      </c>
      <c r="P2526" s="18">
        <f t="shared" si="6735"/>
        <v>0</v>
      </c>
      <c r="Q2526" s="18">
        <f t="shared" si="6735"/>
        <v>0</v>
      </c>
      <c r="R2526" s="18">
        <f t="shared" si="6735"/>
        <v>0</v>
      </c>
      <c r="S2526" s="18">
        <f t="shared" si="6735"/>
        <v>0</v>
      </c>
      <c r="T2526" s="18">
        <f t="shared" si="6635"/>
        <v>0</v>
      </c>
      <c r="U2526" s="18">
        <f t="shared" si="6636"/>
        <v>8257.7999999999993</v>
      </c>
      <c r="V2526" s="18">
        <f t="shared" si="6637"/>
        <v>0</v>
      </c>
      <c r="W2526" s="18">
        <f t="shared" si="6735"/>
        <v>0</v>
      </c>
      <c r="X2526" s="18">
        <f t="shared" si="6735"/>
        <v>0</v>
      </c>
      <c r="Y2526" s="18">
        <f t="shared" si="6735"/>
        <v>0</v>
      </c>
      <c r="Z2526" s="18">
        <f t="shared" si="6735"/>
        <v>0</v>
      </c>
      <c r="AA2526" s="18">
        <f t="shared" si="6735"/>
        <v>0</v>
      </c>
      <c r="AB2526" s="18">
        <f t="shared" si="6735"/>
        <v>0</v>
      </c>
      <c r="AC2526" s="18">
        <f t="shared" si="6621"/>
        <v>0</v>
      </c>
      <c r="AD2526" s="18">
        <f t="shared" si="6622"/>
        <v>8257.7999999999993</v>
      </c>
      <c r="AE2526" s="18">
        <f t="shared" si="6623"/>
        <v>0</v>
      </c>
      <c r="AF2526" s="18">
        <f t="shared" si="6735"/>
        <v>0</v>
      </c>
      <c r="AG2526" s="18">
        <f t="shared" si="6735"/>
        <v>0</v>
      </c>
      <c r="AH2526" s="18">
        <f t="shared" si="6735"/>
        <v>0</v>
      </c>
      <c r="AI2526" s="18">
        <f t="shared" si="6661"/>
        <v>0</v>
      </c>
      <c r="AJ2526" s="18">
        <f t="shared" si="6662"/>
        <v>8257.7999999999993</v>
      </c>
      <c r="AK2526" s="18">
        <f t="shared" si="6663"/>
        <v>0</v>
      </c>
      <c r="AL2526" s="18">
        <f t="shared" si="6735"/>
        <v>0</v>
      </c>
      <c r="AM2526" s="18">
        <f t="shared" si="6664"/>
        <v>0</v>
      </c>
      <c r="AN2526" s="18">
        <f t="shared" si="6735"/>
        <v>0</v>
      </c>
      <c r="AO2526" s="18">
        <f t="shared" si="6735"/>
        <v>0</v>
      </c>
      <c r="AP2526" s="18">
        <f t="shared" si="6735"/>
        <v>0</v>
      </c>
      <c r="AQ2526" s="18">
        <f t="shared" si="6721"/>
        <v>0</v>
      </c>
      <c r="AR2526" s="18">
        <f t="shared" si="6722"/>
        <v>8257.7999999999993</v>
      </c>
      <c r="AS2526" s="18">
        <f t="shared" si="6723"/>
        <v>0</v>
      </c>
      <c r="AT2526" s="18">
        <f t="shared" si="6735"/>
        <v>0</v>
      </c>
      <c r="AU2526" s="18">
        <f t="shared" si="6735"/>
        <v>0</v>
      </c>
      <c r="AV2526" s="18">
        <f t="shared" si="6735"/>
        <v>0</v>
      </c>
      <c r="AW2526" s="18">
        <f t="shared" si="6724"/>
        <v>0</v>
      </c>
      <c r="AX2526" s="18">
        <f t="shared" si="6725"/>
        <v>8257.7999999999993</v>
      </c>
      <c r="AY2526" s="18">
        <f t="shared" si="6726"/>
        <v>0</v>
      </c>
      <c r="AZ2526" s="18">
        <f t="shared" si="6735"/>
        <v>0</v>
      </c>
      <c r="BA2526" s="18">
        <f t="shared" si="6735"/>
        <v>0</v>
      </c>
      <c r="BB2526" s="18">
        <f t="shared" si="6735"/>
        <v>0</v>
      </c>
      <c r="BC2526" s="18">
        <f t="shared" si="6711"/>
        <v>0</v>
      </c>
      <c r="BD2526" s="18">
        <f t="shared" si="6712"/>
        <v>8257.7999999999993</v>
      </c>
      <c r="BE2526" s="18">
        <f t="shared" si="6713"/>
        <v>0</v>
      </c>
      <c r="BF2526" s="18">
        <f t="shared" si="6735"/>
        <v>0</v>
      </c>
      <c r="BG2526" s="18">
        <f t="shared" si="6735"/>
        <v>0</v>
      </c>
      <c r="BH2526" s="18">
        <f t="shared" si="6735"/>
        <v>0</v>
      </c>
      <c r="BI2526" s="18">
        <f t="shared" si="6708"/>
        <v>0</v>
      </c>
      <c r="BJ2526" s="18">
        <f t="shared" si="6709"/>
        <v>8257.7999999999993</v>
      </c>
      <c r="BK2526" s="18">
        <f t="shared" si="6710"/>
        <v>0</v>
      </c>
      <c r="BL2526" s="18">
        <f t="shared" si="6735"/>
        <v>0</v>
      </c>
      <c r="BM2526" s="18">
        <f t="shared" si="6735"/>
        <v>0</v>
      </c>
      <c r="BN2526" s="18">
        <f t="shared" si="6735"/>
        <v>0</v>
      </c>
      <c r="BO2526" s="18">
        <f t="shared" si="6627"/>
        <v>0</v>
      </c>
      <c r="BP2526" s="18">
        <f t="shared" si="6628"/>
        <v>8257.7999999999993</v>
      </c>
      <c r="BQ2526" s="18">
        <f t="shared" si="6629"/>
        <v>0</v>
      </c>
      <c r="BR2526" s="18">
        <f t="shared" si="6735"/>
        <v>0</v>
      </c>
      <c r="BS2526" s="18">
        <f t="shared" si="6735"/>
        <v>0</v>
      </c>
      <c r="BT2526" s="18">
        <f t="shared" si="6735"/>
        <v>0</v>
      </c>
      <c r="BU2526" s="18">
        <f t="shared" si="6732"/>
        <v>0</v>
      </c>
      <c r="BV2526" s="18">
        <f t="shared" si="6733"/>
        <v>8257.7999999999993</v>
      </c>
      <c r="BW2526" s="18">
        <f t="shared" si="6734"/>
        <v>0</v>
      </c>
      <c r="BX2526" s="18">
        <f t="shared" si="6735"/>
        <v>0</v>
      </c>
      <c r="BY2526" s="18">
        <f t="shared" si="6735"/>
        <v>0</v>
      </c>
      <c r="BZ2526" s="18">
        <f t="shared" si="6735"/>
        <v>0</v>
      </c>
      <c r="CA2526" s="18">
        <f t="shared" si="6717"/>
        <v>0</v>
      </c>
      <c r="CB2526" s="18">
        <f t="shared" si="6718"/>
        <v>8257.7999999999993</v>
      </c>
      <c r="CC2526" s="18">
        <f t="shared" si="6719"/>
        <v>0</v>
      </c>
      <c r="CD2526" s="18">
        <f t="shared" si="6735"/>
        <v>0</v>
      </c>
      <c r="CE2526" s="27"/>
      <c r="CF2526" s="33"/>
    </row>
    <row r="2527" spans="1:84" ht="46.8" x14ac:dyDescent="0.3">
      <c r="A2527" s="19" t="s">
        <v>1389</v>
      </c>
      <c r="B2527" s="39">
        <v>400</v>
      </c>
      <c r="C2527" s="41"/>
      <c r="D2527" s="41"/>
      <c r="E2527" s="14" t="s">
        <v>553</v>
      </c>
      <c r="F2527" s="18">
        <f>F2528</f>
        <v>0</v>
      </c>
      <c r="G2527" s="18">
        <f t="shared" si="6735"/>
        <v>8257.7999999999993</v>
      </c>
      <c r="H2527" s="18">
        <f t="shared" si="6735"/>
        <v>0</v>
      </c>
      <c r="I2527" s="18">
        <f t="shared" si="6735"/>
        <v>0</v>
      </c>
      <c r="J2527" s="18">
        <f t="shared" si="6735"/>
        <v>0</v>
      </c>
      <c r="K2527" s="18">
        <f t="shared" si="6735"/>
        <v>0</v>
      </c>
      <c r="L2527" s="18">
        <f t="shared" si="6729"/>
        <v>0</v>
      </c>
      <c r="M2527" s="18">
        <f t="shared" si="6730"/>
        <v>8257.7999999999993</v>
      </c>
      <c r="N2527" s="18">
        <f t="shared" si="6731"/>
        <v>0</v>
      </c>
      <c r="O2527" s="18">
        <f t="shared" si="6735"/>
        <v>0</v>
      </c>
      <c r="P2527" s="18">
        <f t="shared" si="6735"/>
        <v>0</v>
      </c>
      <c r="Q2527" s="18">
        <f t="shared" si="6735"/>
        <v>0</v>
      </c>
      <c r="R2527" s="18">
        <f t="shared" si="6735"/>
        <v>0</v>
      </c>
      <c r="S2527" s="18">
        <f t="shared" si="6735"/>
        <v>0</v>
      </c>
      <c r="T2527" s="18">
        <f t="shared" si="6635"/>
        <v>0</v>
      </c>
      <c r="U2527" s="18">
        <f t="shared" si="6636"/>
        <v>8257.7999999999993</v>
      </c>
      <c r="V2527" s="18">
        <f t="shared" si="6637"/>
        <v>0</v>
      </c>
      <c r="W2527" s="18">
        <f t="shared" si="6735"/>
        <v>0</v>
      </c>
      <c r="X2527" s="18">
        <f t="shared" si="6735"/>
        <v>0</v>
      </c>
      <c r="Y2527" s="18">
        <f t="shared" si="6735"/>
        <v>0</v>
      </c>
      <c r="Z2527" s="18">
        <f t="shared" si="6735"/>
        <v>0</v>
      </c>
      <c r="AA2527" s="18">
        <f t="shared" si="6735"/>
        <v>0</v>
      </c>
      <c r="AB2527" s="18">
        <f t="shared" si="6735"/>
        <v>0</v>
      </c>
      <c r="AC2527" s="18">
        <f t="shared" si="6621"/>
        <v>0</v>
      </c>
      <c r="AD2527" s="18">
        <f t="shared" si="6622"/>
        <v>8257.7999999999993</v>
      </c>
      <c r="AE2527" s="18">
        <f t="shared" si="6623"/>
        <v>0</v>
      </c>
      <c r="AF2527" s="18">
        <f t="shared" si="6735"/>
        <v>0</v>
      </c>
      <c r="AG2527" s="18">
        <f t="shared" si="6735"/>
        <v>0</v>
      </c>
      <c r="AH2527" s="18">
        <f t="shared" si="6735"/>
        <v>0</v>
      </c>
      <c r="AI2527" s="18">
        <f t="shared" si="6661"/>
        <v>0</v>
      </c>
      <c r="AJ2527" s="18">
        <f t="shared" si="6662"/>
        <v>8257.7999999999993</v>
      </c>
      <c r="AK2527" s="18">
        <f t="shared" si="6663"/>
        <v>0</v>
      </c>
      <c r="AL2527" s="18">
        <f t="shared" si="6735"/>
        <v>0</v>
      </c>
      <c r="AM2527" s="18">
        <f t="shared" si="6664"/>
        <v>0</v>
      </c>
      <c r="AN2527" s="18">
        <f t="shared" si="6735"/>
        <v>0</v>
      </c>
      <c r="AO2527" s="18">
        <f t="shared" si="6735"/>
        <v>0</v>
      </c>
      <c r="AP2527" s="18">
        <f t="shared" si="6735"/>
        <v>0</v>
      </c>
      <c r="AQ2527" s="18">
        <f t="shared" si="6721"/>
        <v>0</v>
      </c>
      <c r="AR2527" s="18">
        <f t="shared" si="6722"/>
        <v>8257.7999999999993</v>
      </c>
      <c r="AS2527" s="18">
        <f t="shared" si="6723"/>
        <v>0</v>
      </c>
      <c r="AT2527" s="18">
        <f t="shared" si="6735"/>
        <v>0</v>
      </c>
      <c r="AU2527" s="18">
        <f t="shared" si="6735"/>
        <v>0</v>
      </c>
      <c r="AV2527" s="18">
        <f t="shared" si="6735"/>
        <v>0</v>
      </c>
      <c r="AW2527" s="18">
        <f t="shared" si="6724"/>
        <v>0</v>
      </c>
      <c r="AX2527" s="18">
        <f t="shared" si="6725"/>
        <v>8257.7999999999993</v>
      </c>
      <c r="AY2527" s="18">
        <f t="shared" si="6726"/>
        <v>0</v>
      </c>
      <c r="AZ2527" s="18">
        <f t="shared" si="6735"/>
        <v>0</v>
      </c>
      <c r="BA2527" s="18">
        <f t="shared" si="6735"/>
        <v>0</v>
      </c>
      <c r="BB2527" s="18">
        <f t="shared" si="6735"/>
        <v>0</v>
      </c>
      <c r="BC2527" s="18">
        <f t="shared" si="6711"/>
        <v>0</v>
      </c>
      <c r="BD2527" s="18">
        <f t="shared" si="6712"/>
        <v>8257.7999999999993</v>
      </c>
      <c r="BE2527" s="18">
        <f t="shared" si="6713"/>
        <v>0</v>
      </c>
      <c r="BF2527" s="18">
        <f t="shared" si="6735"/>
        <v>0</v>
      </c>
      <c r="BG2527" s="18">
        <f t="shared" si="6735"/>
        <v>0</v>
      </c>
      <c r="BH2527" s="18">
        <f t="shared" si="6735"/>
        <v>0</v>
      </c>
      <c r="BI2527" s="18">
        <f t="shared" si="6708"/>
        <v>0</v>
      </c>
      <c r="BJ2527" s="18">
        <f t="shared" si="6709"/>
        <v>8257.7999999999993</v>
      </c>
      <c r="BK2527" s="18">
        <f t="shared" si="6710"/>
        <v>0</v>
      </c>
      <c r="BL2527" s="18">
        <f t="shared" si="6735"/>
        <v>0</v>
      </c>
      <c r="BM2527" s="18">
        <f t="shared" si="6735"/>
        <v>0</v>
      </c>
      <c r="BN2527" s="18">
        <f t="shared" si="6735"/>
        <v>0</v>
      </c>
      <c r="BO2527" s="18">
        <f t="shared" si="6627"/>
        <v>0</v>
      </c>
      <c r="BP2527" s="18">
        <f t="shared" si="6628"/>
        <v>8257.7999999999993</v>
      </c>
      <c r="BQ2527" s="18">
        <f t="shared" si="6629"/>
        <v>0</v>
      </c>
      <c r="BR2527" s="18">
        <f t="shared" si="6735"/>
        <v>0</v>
      </c>
      <c r="BS2527" s="18">
        <f t="shared" si="6735"/>
        <v>0</v>
      </c>
      <c r="BT2527" s="18">
        <f t="shared" si="6735"/>
        <v>0</v>
      </c>
      <c r="BU2527" s="18">
        <f t="shared" si="6732"/>
        <v>0</v>
      </c>
      <c r="BV2527" s="18">
        <f t="shared" si="6733"/>
        <v>8257.7999999999993</v>
      </c>
      <c r="BW2527" s="18">
        <f t="shared" si="6734"/>
        <v>0</v>
      </c>
      <c r="BX2527" s="18">
        <f t="shared" si="6735"/>
        <v>0</v>
      </c>
      <c r="BY2527" s="18">
        <f t="shared" si="6735"/>
        <v>0</v>
      </c>
      <c r="BZ2527" s="18">
        <f t="shared" si="6735"/>
        <v>0</v>
      </c>
      <c r="CA2527" s="18">
        <f t="shared" si="6717"/>
        <v>0</v>
      </c>
      <c r="CB2527" s="18">
        <f t="shared" si="6718"/>
        <v>8257.7999999999993</v>
      </c>
      <c r="CC2527" s="18">
        <f t="shared" si="6719"/>
        <v>0</v>
      </c>
      <c r="CD2527" s="18">
        <f t="shared" si="6735"/>
        <v>0</v>
      </c>
      <c r="CE2527" s="27"/>
      <c r="CF2527" s="33"/>
    </row>
    <row r="2528" spans="1:84" x14ac:dyDescent="0.3">
      <c r="A2528" s="19" t="s">
        <v>1389</v>
      </c>
      <c r="B2528" s="39">
        <v>410</v>
      </c>
      <c r="C2528" s="41"/>
      <c r="D2528" s="41"/>
      <c r="E2528" s="14" t="s">
        <v>566</v>
      </c>
      <c r="F2528" s="18">
        <f>F2529</f>
        <v>0</v>
      </c>
      <c r="G2528" s="18">
        <f t="shared" si="6735"/>
        <v>8257.7999999999993</v>
      </c>
      <c r="H2528" s="18">
        <f t="shared" si="6735"/>
        <v>0</v>
      </c>
      <c r="I2528" s="18">
        <f t="shared" si="6735"/>
        <v>0</v>
      </c>
      <c r="J2528" s="18">
        <f t="shared" si="6735"/>
        <v>0</v>
      </c>
      <c r="K2528" s="18">
        <f t="shared" si="6735"/>
        <v>0</v>
      </c>
      <c r="L2528" s="18">
        <f t="shared" si="6729"/>
        <v>0</v>
      </c>
      <c r="M2528" s="18">
        <f t="shared" si="6730"/>
        <v>8257.7999999999993</v>
      </c>
      <c r="N2528" s="18">
        <f t="shared" si="6731"/>
        <v>0</v>
      </c>
      <c r="O2528" s="18">
        <f t="shared" si="6735"/>
        <v>0</v>
      </c>
      <c r="P2528" s="18">
        <f t="shared" si="6735"/>
        <v>0</v>
      </c>
      <c r="Q2528" s="18">
        <f t="shared" si="6735"/>
        <v>0</v>
      </c>
      <c r="R2528" s="18">
        <f t="shared" si="6735"/>
        <v>0</v>
      </c>
      <c r="S2528" s="18">
        <f t="shared" si="6735"/>
        <v>0</v>
      </c>
      <c r="T2528" s="18">
        <f t="shared" si="6635"/>
        <v>0</v>
      </c>
      <c r="U2528" s="18">
        <f t="shared" si="6636"/>
        <v>8257.7999999999993</v>
      </c>
      <c r="V2528" s="18">
        <f t="shared" si="6637"/>
        <v>0</v>
      </c>
      <c r="W2528" s="18">
        <f t="shared" si="6735"/>
        <v>0</v>
      </c>
      <c r="X2528" s="18">
        <f t="shared" si="6735"/>
        <v>0</v>
      </c>
      <c r="Y2528" s="18">
        <f t="shared" si="6735"/>
        <v>0</v>
      </c>
      <c r="Z2528" s="18">
        <f t="shared" si="6735"/>
        <v>0</v>
      </c>
      <c r="AA2528" s="18">
        <f t="shared" si="6735"/>
        <v>0</v>
      </c>
      <c r="AB2528" s="18">
        <f t="shared" si="6735"/>
        <v>0</v>
      </c>
      <c r="AC2528" s="18">
        <f t="shared" si="6621"/>
        <v>0</v>
      </c>
      <c r="AD2528" s="18">
        <f t="shared" si="6622"/>
        <v>8257.7999999999993</v>
      </c>
      <c r="AE2528" s="18">
        <f t="shared" si="6623"/>
        <v>0</v>
      </c>
      <c r="AF2528" s="18">
        <f t="shared" si="6735"/>
        <v>0</v>
      </c>
      <c r="AG2528" s="18">
        <f t="shared" si="6735"/>
        <v>0</v>
      </c>
      <c r="AH2528" s="18">
        <f t="shared" si="6735"/>
        <v>0</v>
      </c>
      <c r="AI2528" s="18">
        <f t="shared" si="6661"/>
        <v>0</v>
      </c>
      <c r="AJ2528" s="18">
        <f t="shared" si="6662"/>
        <v>8257.7999999999993</v>
      </c>
      <c r="AK2528" s="18">
        <f t="shared" si="6663"/>
        <v>0</v>
      </c>
      <c r="AL2528" s="18">
        <f t="shared" si="6735"/>
        <v>0</v>
      </c>
      <c r="AM2528" s="18">
        <f t="shared" si="6664"/>
        <v>0</v>
      </c>
      <c r="AN2528" s="18">
        <f t="shared" si="6735"/>
        <v>0</v>
      </c>
      <c r="AO2528" s="18">
        <f t="shared" si="6735"/>
        <v>0</v>
      </c>
      <c r="AP2528" s="18">
        <f t="shared" si="6735"/>
        <v>0</v>
      </c>
      <c r="AQ2528" s="18">
        <f t="shared" si="6721"/>
        <v>0</v>
      </c>
      <c r="AR2528" s="18">
        <f t="shared" si="6722"/>
        <v>8257.7999999999993</v>
      </c>
      <c r="AS2528" s="18">
        <f t="shared" si="6723"/>
        <v>0</v>
      </c>
      <c r="AT2528" s="18">
        <f t="shared" si="6735"/>
        <v>0</v>
      </c>
      <c r="AU2528" s="18">
        <f t="shared" si="6735"/>
        <v>0</v>
      </c>
      <c r="AV2528" s="18">
        <f t="shared" si="6735"/>
        <v>0</v>
      </c>
      <c r="AW2528" s="18">
        <f t="shared" si="6724"/>
        <v>0</v>
      </c>
      <c r="AX2528" s="18">
        <f t="shared" si="6725"/>
        <v>8257.7999999999993</v>
      </c>
      <c r="AY2528" s="18">
        <f t="shared" si="6726"/>
        <v>0</v>
      </c>
      <c r="AZ2528" s="18">
        <f t="shared" si="6735"/>
        <v>0</v>
      </c>
      <c r="BA2528" s="18">
        <f t="shared" si="6735"/>
        <v>0</v>
      </c>
      <c r="BB2528" s="18">
        <f t="shared" si="6735"/>
        <v>0</v>
      </c>
      <c r="BC2528" s="18">
        <f t="shared" si="6711"/>
        <v>0</v>
      </c>
      <c r="BD2528" s="18">
        <f t="shared" si="6712"/>
        <v>8257.7999999999993</v>
      </c>
      <c r="BE2528" s="18">
        <f t="shared" si="6713"/>
        <v>0</v>
      </c>
      <c r="BF2528" s="18">
        <f t="shared" si="6735"/>
        <v>0</v>
      </c>
      <c r="BG2528" s="18">
        <f t="shared" si="6735"/>
        <v>0</v>
      </c>
      <c r="BH2528" s="18">
        <f t="shared" si="6735"/>
        <v>0</v>
      </c>
      <c r="BI2528" s="18">
        <f t="shared" si="6708"/>
        <v>0</v>
      </c>
      <c r="BJ2528" s="18">
        <f t="shared" si="6709"/>
        <v>8257.7999999999993</v>
      </c>
      <c r="BK2528" s="18">
        <f t="shared" si="6710"/>
        <v>0</v>
      </c>
      <c r="BL2528" s="18">
        <f t="shared" si="6735"/>
        <v>0</v>
      </c>
      <c r="BM2528" s="18">
        <f t="shared" si="6735"/>
        <v>0</v>
      </c>
      <c r="BN2528" s="18">
        <f t="shared" si="6735"/>
        <v>0</v>
      </c>
      <c r="BO2528" s="18">
        <f t="shared" ref="BO2528:BO2591" si="6736">BI2528+BL2528</f>
        <v>0</v>
      </c>
      <c r="BP2528" s="18">
        <f t="shared" ref="BP2528:BP2591" si="6737">BJ2528+BM2528</f>
        <v>8257.7999999999993</v>
      </c>
      <c r="BQ2528" s="18">
        <f t="shared" ref="BQ2528:BQ2591" si="6738">BK2528+BN2528</f>
        <v>0</v>
      </c>
      <c r="BR2528" s="18">
        <f t="shared" si="6735"/>
        <v>0</v>
      </c>
      <c r="BS2528" s="18">
        <f t="shared" si="6735"/>
        <v>0</v>
      </c>
      <c r="BT2528" s="18">
        <f t="shared" si="6735"/>
        <v>0</v>
      </c>
      <c r="BU2528" s="18">
        <f t="shared" si="6732"/>
        <v>0</v>
      </c>
      <c r="BV2528" s="18">
        <f t="shared" si="6733"/>
        <v>8257.7999999999993</v>
      </c>
      <c r="BW2528" s="18">
        <f t="shared" si="6734"/>
        <v>0</v>
      </c>
      <c r="BX2528" s="18">
        <f t="shared" si="6735"/>
        <v>0</v>
      </c>
      <c r="BY2528" s="18">
        <f t="shared" si="6735"/>
        <v>0</v>
      </c>
      <c r="BZ2528" s="18">
        <f t="shared" si="6735"/>
        <v>0</v>
      </c>
      <c r="CA2528" s="18">
        <f t="shared" si="6717"/>
        <v>0</v>
      </c>
      <c r="CB2528" s="18">
        <f t="shared" si="6718"/>
        <v>8257.7999999999993</v>
      </c>
      <c r="CC2528" s="18">
        <f t="shared" si="6719"/>
        <v>0</v>
      </c>
      <c r="CD2528" s="18">
        <f t="shared" si="6735"/>
        <v>0</v>
      </c>
      <c r="CE2528" s="27"/>
      <c r="CF2528" s="33"/>
    </row>
    <row r="2529" spans="1:84 16355:16364" x14ac:dyDescent="0.3">
      <c r="A2529" s="19" t="s">
        <v>1389</v>
      </c>
      <c r="B2529" s="39">
        <v>410</v>
      </c>
      <c r="C2529" s="41" t="s">
        <v>149</v>
      </c>
      <c r="D2529" s="41" t="s">
        <v>29</v>
      </c>
      <c r="E2529" s="14" t="s">
        <v>523</v>
      </c>
      <c r="F2529" s="18"/>
      <c r="G2529" s="18">
        <v>8257.7999999999993</v>
      </c>
      <c r="H2529" s="18"/>
      <c r="I2529" s="18"/>
      <c r="J2529" s="18"/>
      <c r="K2529" s="18"/>
      <c r="L2529" s="18">
        <f t="shared" si="6729"/>
        <v>0</v>
      </c>
      <c r="M2529" s="18">
        <f t="shared" si="6730"/>
        <v>8257.7999999999993</v>
      </c>
      <c r="N2529" s="18">
        <f t="shared" si="6731"/>
        <v>0</v>
      </c>
      <c r="O2529" s="18"/>
      <c r="P2529" s="18"/>
      <c r="Q2529" s="18"/>
      <c r="R2529" s="18"/>
      <c r="S2529" s="18"/>
      <c r="T2529" s="18">
        <f t="shared" si="6635"/>
        <v>0</v>
      </c>
      <c r="U2529" s="18">
        <f t="shared" si="6636"/>
        <v>8257.7999999999993</v>
      </c>
      <c r="V2529" s="18">
        <f t="shared" si="6637"/>
        <v>0</v>
      </c>
      <c r="W2529" s="18"/>
      <c r="X2529" s="18"/>
      <c r="Y2529" s="18"/>
      <c r="Z2529" s="18"/>
      <c r="AA2529" s="18"/>
      <c r="AB2529" s="18"/>
      <c r="AC2529" s="18">
        <f t="shared" ref="AC2529:AC2610" si="6739">T2529+W2529+Z2529</f>
        <v>0</v>
      </c>
      <c r="AD2529" s="18">
        <f t="shared" ref="AD2529:AD2610" si="6740">U2529+X2529+AA2529</f>
        <v>8257.7999999999993</v>
      </c>
      <c r="AE2529" s="18">
        <f t="shared" ref="AE2529:AE2610" si="6741">V2529+Y2529+AB2529</f>
        <v>0</v>
      </c>
      <c r="AF2529" s="18"/>
      <c r="AG2529" s="18"/>
      <c r="AH2529" s="18"/>
      <c r="AI2529" s="18">
        <f t="shared" si="6661"/>
        <v>0</v>
      </c>
      <c r="AJ2529" s="18">
        <f t="shared" si="6662"/>
        <v>8257.7999999999993</v>
      </c>
      <c r="AK2529" s="18">
        <f t="shared" si="6663"/>
        <v>0</v>
      </c>
      <c r="AL2529" s="18"/>
      <c r="AM2529" s="18">
        <f t="shared" si="6664"/>
        <v>0</v>
      </c>
      <c r="AN2529" s="18"/>
      <c r="AO2529" s="18"/>
      <c r="AP2529" s="18"/>
      <c r="AQ2529" s="18">
        <f t="shared" si="6721"/>
        <v>0</v>
      </c>
      <c r="AR2529" s="18">
        <f t="shared" si="6722"/>
        <v>8257.7999999999993</v>
      </c>
      <c r="AS2529" s="18">
        <f t="shared" si="6723"/>
        <v>0</v>
      </c>
      <c r="AT2529" s="18"/>
      <c r="AU2529" s="18"/>
      <c r="AV2529" s="18"/>
      <c r="AW2529" s="18">
        <f t="shared" si="6724"/>
        <v>0</v>
      </c>
      <c r="AX2529" s="18">
        <f t="shared" si="6725"/>
        <v>8257.7999999999993</v>
      </c>
      <c r="AY2529" s="18">
        <f t="shared" si="6726"/>
        <v>0</v>
      </c>
      <c r="AZ2529" s="18"/>
      <c r="BA2529" s="18"/>
      <c r="BB2529" s="18"/>
      <c r="BC2529" s="18">
        <f t="shared" si="6711"/>
        <v>0</v>
      </c>
      <c r="BD2529" s="18">
        <f t="shared" si="6712"/>
        <v>8257.7999999999993</v>
      </c>
      <c r="BE2529" s="18">
        <f t="shared" si="6713"/>
        <v>0</v>
      </c>
      <c r="BF2529" s="18"/>
      <c r="BG2529" s="18"/>
      <c r="BH2529" s="18"/>
      <c r="BI2529" s="18">
        <f t="shared" si="6708"/>
        <v>0</v>
      </c>
      <c r="BJ2529" s="18">
        <f t="shared" si="6709"/>
        <v>8257.7999999999993</v>
      </c>
      <c r="BK2529" s="18">
        <f t="shared" si="6710"/>
        <v>0</v>
      </c>
      <c r="BL2529" s="18"/>
      <c r="BM2529" s="18"/>
      <c r="BN2529" s="18"/>
      <c r="BO2529" s="18">
        <f t="shared" si="6736"/>
        <v>0</v>
      </c>
      <c r="BP2529" s="18">
        <f t="shared" si="6737"/>
        <v>8257.7999999999993</v>
      </c>
      <c r="BQ2529" s="18">
        <f t="shared" si="6738"/>
        <v>0</v>
      </c>
      <c r="BR2529" s="18"/>
      <c r="BS2529" s="18"/>
      <c r="BT2529" s="18"/>
      <c r="BU2529" s="18">
        <f t="shared" si="6732"/>
        <v>0</v>
      </c>
      <c r="BV2529" s="18">
        <f t="shared" si="6733"/>
        <v>8257.7999999999993</v>
      </c>
      <c r="BW2529" s="18">
        <f t="shared" si="6734"/>
        <v>0</v>
      </c>
      <c r="BX2529" s="18"/>
      <c r="BY2529" s="18"/>
      <c r="BZ2529" s="18"/>
      <c r="CA2529" s="18">
        <f t="shared" si="6717"/>
        <v>0</v>
      </c>
      <c r="CB2529" s="18">
        <f t="shared" si="6718"/>
        <v>8257.7999999999993</v>
      </c>
      <c r="CC2529" s="18">
        <f t="shared" si="6719"/>
        <v>0</v>
      </c>
      <c r="CD2529" s="18"/>
      <c r="CE2529" s="27"/>
      <c r="CF2529" s="33"/>
    </row>
    <row r="2530" spans="1:84 16355:16364" ht="93.6" x14ac:dyDescent="0.3">
      <c r="A2530" s="19" t="s">
        <v>1390</v>
      </c>
      <c r="B2530" s="19"/>
      <c r="C2530" s="19"/>
      <c r="D2530" s="19"/>
      <c r="E2530" s="14" t="s">
        <v>1424</v>
      </c>
      <c r="F2530" s="18">
        <f>F2531</f>
        <v>48527.1</v>
      </c>
      <c r="G2530" s="18">
        <f t="shared" ref="G2530:CD2532" si="6742">G2531</f>
        <v>50000</v>
      </c>
      <c r="H2530" s="18">
        <f t="shared" si="6742"/>
        <v>0</v>
      </c>
      <c r="I2530" s="18">
        <f t="shared" si="6742"/>
        <v>0</v>
      </c>
      <c r="J2530" s="18">
        <f t="shared" si="6742"/>
        <v>0</v>
      </c>
      <c r="K2530" s="18">
        <f t="shared" si="6742"/>
        <v>0</v>
      </c>
      <c r="L2530" s="18">
        <f t="shared" si="6729"/>
        <v>48527.1</v>
      </c>
      <c r="M2530" s="18">
        <f t="shared" si="6730"/>
        <v>50000</v>
      </c>
      <c r="N2530" s="18">
        <f t="shared" si="6731"/>
        <v>0</v>
      </c>
      <c r="O2530" s="18">
        <f t="shared" si="6742"/>
        <v>13812.6</v>
      </c>
      <c r="P2530" s="18">
        <f t="shared" si="6742"/>
        <v>0</v>
      </c>
      <c r="Q2530" s="18">
        <f t="shared" si="6742"/>
        <v>0</v>
      </c>
      <c r="R2530" s="18">
        <f t="shared" si="6742"/>
        <v>0</v>
      </c>
      <c r="S2530" s="18">
        <f t="shared" si="6742"/>
        <v>0</v>
      </c>
      <c r="T2530" s="18">
        <f t="shared" si="6635"/>
        <v>62339.7</v>
      </c>
      <c r="U2530" s="18">
        <f t="shared" si="6636"/>
        <v>50000</v>
      </c>
      <c r="V2530" s="18">
        <f t="shared" si="6637"/>
        <v>0</v>
      </c>
      <c r="W2530" s="18">
        <f t="shared" si="6742"/>
        <v>0</v>
      </c>
      <c r="X2530" s="18">
        <f t="shared" si="6742"/>
        <v>0</v>
      </c>
      <c r="Y2530" s="18">
        <f t="shared" si="6742"/>
        <v>0</v>
      </c>
      <c r="Z2530" s="18">
        <f t="shared" si="6742"/>
        <v>0</v>
      </c>
      <c r="AA2530" s="18">
        <f t="shared" si="6742"/>
        <v>0</v>
      </c>
      <c r="AB2530" s="18">
        <f t="shared" si="6742"/>
        <v>0</v>
      </c>
      <c r="AC2530" s="18">
        <f t="shared" si="6739"/>
        <v>62339.7</v>
      </c>
      <c r="AD2530" s="18">
        <f t="shared" si="6740"/>
        <v>50000</v>
      </c>
      <c r="AE2530" s="18">
        <f t="shared" si="6741"/>
        <v>0</v>
      </c>
      <c r="AF2530" s="18">
        <f t="shared" si="6742"/>
        <v>-38571.06</v>
      </c>
      <c r="AG2530" s="18">
        <f t="shared" si="6742"/>
        <v>38571.06</v>
      </c>
      <c r="AH2530" s="18">
        <f t="shared" si="6742"/>
        <v>0</v>
      </c>
      <c r="AI2530" s="18">
        <f t="shared" si="6661"/>
        <v>23768.639999999999</v>
      </c>
      <c r="AJ2530" s="18">
        <f t="shared" si="6662"/>
        <v>88571.06</v>
      </c>
      <c r="AK2530" s="18">
        <f t="shared" si="6663"/>
        <v>0</v>
      </c>
      <c r="AL2530" s="18">
        <f t="shared" si="6742"/>
        <v>0</v>
      </c>
      <c r="AM2530" s="18">
        <f t="shared" si="6664"/>
        <v>23768.639999999999</v>
      </c>
      <c r="AN2530" s="18">
        <f t="shared" si="6742"/>
        <v>0</v>
      </c>
      <c r="AO2530" s="18">
        <f t="shared" si="6742"/>
        <v>0</v>
      </c>
      <c r="AP2530" s="18">
        <f t="shared" si="6742"/>
        <v>0</v>
      </c>
      <c r="AQ2530" s="18">
        <f t="shared" si="6721"/>
        <v>23768.639999999999</v>
      </c>
      <c r="AR2530" s="18">
        <f t="shared" si="6722"/>
        <v>88571.06</v>
      </c>
      <c r="AS2530" s="18">
        <f t="shared" si="6723"/>
        <v>0</v>
      </c>
      <c r="AT2530" s="18">
        <f t="shared" si="6742"/>
        <v>0</v>
      </c>
      <c r="AU2530" s="18">
        <f t="shared" si="6742"/>
        <v>0</v>
      </c>
      <c r="AV2530" s="18">
        <f t="shared" si="6742"/>
        <v>0</v>
      </c>
      <c r="AW2530" s="18">
        <f t="shared" si="6724"/>
        <v>23768.639999999999</v>
      </c>
      <c r="AX2530" s="18">
        <f t="shared" si="6725"/>
        <v>88571.06</v>
      </c>
      <c r="AY2530" s="18">
        <f t="shared" si="6726"/>
        <v>0</v>
      </c>
      <c r="AZ2530" s="18">
        <f t="shared" si="6742"/>
        <v>0</v>
      </c>
      <c r="BA2530" s="18">
        <f t="shared" si="6742"/>
        <v>0</v>
      </c>
      <c r="BB2530" s="18">
        <f t="shared" si="6742"/>
        <v>0</v>
      </c>
      <c r="BC2530" s="18">
        <f t="shared" si="6711"/>
        <v>23768.639999999999</v>
      </c>
      <c r="BD2530" s="18">
        <f t="shared" si="6712"/>
        <v>88571.06</v>
      </c>
      <c r="BE2530" s="18">
        <f t="shared" si="6713"/>
        <v>0</v>
      </c>
      <c r="BF2530" s="18">
        <f t="shared" si="6742"/>
        <v>0</v>
      </c>
      <c r="BG2530" s="18">
        <f t="shared" si="6742"/>
        <v>0</v>
      </c>
      <c r="BH2530" s="18">
        <f t="shared" si="6742"/>
        <v>0</v>
      </c>
      <c r="BI2530" s="18">
        <f t="shared" si="6708"/>
        <v>23768.639999999999</v>
      </c>
      <c r="BJ2530" s="18">
        <f t="shared" si="6709"/>
        <v>88571.06</v>
      </c>
      <c r="BK2530" s="18">
        <f t="shared" si="6710"/>
        <v>0</v>
      </c>
      <c r="BL2530" s="18">
        <f t="shared" si="6742"/>
        <v>0</v>
      </c>
      <c r="BM2530" s="18">
        <f t="shared" si="6742"/>
        <v>0</v>
      </c>
      <c r="BN2530" s="18">
        <f t="shared" si="6742"/>
        <v>0</v>
      </c>
      <c r="BO2530" s="18">
        <f t="shared" si="6736"/>
        <v>23768.639999999999</v>
      </c>
      <c r="BP2530" s="18">
        <f t="shared" si="6737"/>
        <v>88571.06</v>
      </c>
      <c r="BQ2530" s="18">
        <f t="shared" si="6738"/>
        <v>0</v>
      </c>
      <c r="BR2530" s="18">
        <f t="shared" si="6742"/>
        <v>0</v>
      </c>
      <c r="BS2530" s="18">
        <f t="shared" si="6742"/>
        <v>0</v>
      </c>
      <c r="BT2530" s="18">
        <f t="shared" si="6742"/>
        <v>0</v>
      </c>
      <c r="BU2530" s="18">
        <f t="shared" si="6732"/>
        <v>23768.639999999999</v>
      </c>
      <c r="BV2530" s="18">
        <f t="shared" si="6733"/>
        <v>88571.06</v>
      </c>
      <c r="BW2530" s="18">
        <f t="shared" si="6734"/>
        <v>0</v>
      </c>
      <c r="BX2530" s="18">
        <f t="shared" si="6742"/>
        <v>0</v>
      </c>
      <c r="BY2530" s="18">
        <f t="shared" si="6742"/>
        <v>0</v>
      </c>
      <c r="BZ2530" s="18">
        <f t="shared" si="6742"/>
        <v>0</v>
      </c>
      <c r="CA2530" s="18">
        <f t="shared" si="6717"/>
        <v>23768.639999999999</v>
      </c>
      <c r="CB2530" s="18">
        <f t="shared" si="6718"/>
        <v>88571.06</v>
      </c>
      <c r="CC2530" s="18">
        <f t="shared" si="6719"/>
        <v>0</v>
      </c>
      <c r="CD2530" s="18">
        <f t="shared" si="6742"/>
        <v>0</v>
      </c>
      <c r="CE2530" s="27"/>
      <c r="CF2530" s="33"/>
    </row>
    <row r="2531" spans="1:84 16355:16364" ht="46.8" x14ac:dyDescent="0.3">
      <c r="A2531" s="19" t="s">
        <v>1390</v>
      </c>
      <c r="B2531" s="39">
        <v>400</v>
      </c>
      <c r="C2531" s="41"/>
      <c r="D2531" s="41"/>
      <c r="E2531" s="14" t="s">
        <v>553</v>
      </c>
      <c r="F2531" s="18">
        <f>F2532</f>
        <v>48527.1</v>
      </c>
      <c r="G2531" s="18">
        <f t="shared" si="6742"/>
        <v>50000</v>
      </c>
      <c r="H2531" s="18">
        <f t="shared" si="6742"/>
        <v>0</v>
      </c>
      <c r="I2531" s="18">
        <f t="shared" si="6742"/>
        <v>0</v>
      </c>
      <c r="J2531" s="18">
        <f t="shared" si="6742"/>
        <v>0</v>
      </c>
      <c r="K2531" s="18">
        <f t="shared" si="6742"/>
        <v>0</v>
      </c>
      <c r="L2531" s="18">
        <f t="shared" si="6729"/>
        <v>48527.1</v>
      </c>
      <c r="M2531" s="18">
        <f t="shared" si="6730"/>
        <v>50000</v>
      </c>
      <c r="N2531" s="18">
        <f t="shared" si="6731"/>
        <v>0</v>
      </c>
      <c r="O2531" s="18">
        <f t="shared" si="6742"/>
        <v>13812.6</v>
      </c>
      <c r="P2531" s="18">
        <f t="shared" si="6742"/>
        <v>0</v>
      </c>
      <c r="Q2531" s="18">
        <f t="shared" si="6742"/>
        <v>0</v>
      </c>
      <c r="R2531" s="18">
        <f t="shared" si="6742"/>
        <v>0</v>
      </c>
      <c r="S2531" s="18">
        <f t="shared" si="6742"/>
        <v>0</v>
      </c>
      <c r="T2531" s="18">
        <f t="shared" si="6635"/>
        <v>62339.7</v>
      </c>
      <c r="U2531" s="18">
        <f t="shared" si="6636"/>
        <v>50000</v>
      </c>
      <c r="V2531" s="18">
        <f t="shared" si="6637"/>
        <v>0</v>
      </c>
      <c r="W2531" s="18">
        <f t="shared" si="6742"/>
        <v>0</v>
      </c>
      <c r="X2531" s="18">
        <f t="shared" si="6742"/>
        <v>0</v>
      </c>
      <c r="Y2531" s="18">
        <f t="shared" si="6742"/>
        <v>0</v>
      </c>
      <c r="Z2531" s="18">
        <f t="shared" si="6742"/>
        <v>0</v>
      </c>
      <c r="AA2531" s="18">
        <f t="shared" si="6742"/>
        <v>0</v>
      </c>
      <c r="AB2531" s="18">
        <f t="shared" si="6742"/>
        <v>0</v>
      </c>
      <c r="AC2531" s="18">
        <f t="shared" si="6739"/>
        <v>62339.7</v>
      </c>
      <c r="AD2531" s="18">
        <f t="shared" si="6740"/>
        <v>50000</v>
      </c>
      <c r="AE2531" s="18">
        <f t="shared" si="6741"/>
        <v>0</v>
      </c>
      <c r="AF2531" s="18">
        <f t="shared" si="6742"/>
        <v>-38571.06</v>
      </c>
      <c r="AG2531" s="18">
        <f t="shared" si="6742"/>
        <v>38571.06</v>
      </c>
      <c r="AH2531" s="18">
        <f t="shared" si="6742"/>
        <v>0</v>
      </c>
      <c r="AI2531" s="18">
        <f t="shared" si="6661"/>
        <v>23768.639999999999</v>
      </c>
      <c r="AJ2531" s="18">
        <f t="shared" si="6662"/>
        <v>88571.06</v>
      </c>
      <c r="AK2531" s="18">
        <f t="shared" si="6663"/>
        <v>0</v>
      </c>
      <c r="AL2531" s="18">
        <f t="shared" si="6742"/>
        <v>0</v>
      </c>
      <c r="AM2531" s="18">
        <f t="shared" si="6664"/>
        <v>23768.639999999999</v>
      </c>
      <c r="AN2531" s="18">
        <f t="shared" si="6742"/>
        <v>0</v>
      </c>
      <c r="AO2531" s="18">
        <f t="shared" si="6742"/>
        <v>0</v>
      </c>
      <c r="AP2531" s="18">
        <f t="shared" si="6742"/>
        <v>0</v>
      </c>
      <c r="AQ2531" s="18">
        <f t="shared" si="6721"/>
        <v>23768.639999999999</v>
      </c>
      <c r="AR2531" s="18">
        <f t="shared" si="6722"/>
        <v>88571.06</v>
      </c>
      <c r="AS2531" s="18">
        <f t="shared" si="6723"/>
        <v>0</v>
      </c>
      <c r="AT2531" s="18">
        <f t="shared" si="6742"/>
        <v>0</v>
      </c>
      <c r="AU2531" s="18">
        <f t="shared" si="6742"/>
        <v>0</v>
      </c>
      <c r="AV2531" s="18">
        <f t="shared" si="6742"/>
        <v>0</v>
      </c>
      <c r="AW2531" s="18">
        <f t="shared" si="6724"/>
        <v>23768.639999999999</v>
      </c>
      <c r="AX2531" s="18">
        <f t="shared" si="6725"/>
        <v>88571.06</v>
      </c>
      <c r="AY2531" s="18">
        <f t="shared" si="6726"/>
        <v>0</v>
      </c>
      <c r="AZ2531" s="18">
        <f t="shared" si="6742"/>
        <v>0</v>
      </c>
      <c r="BA2531" s="18">
        <f t="shared" si="6742"/>
        <v>0</v>
      </c>
      <c r="BB2531" s="18">
        <f t="shared" si="6742"/>
        <v>0</v>
      </c>
      <c r="BC2531" s="18">
        <f t="shared" si="6711"/>
        <v>23768.639999999999</v>
      </c>
      <c r="BD2531" s="18">
        <f t="shared" si="6712"/>
        <v>88571.06</v>
      </c>
      <c r="BE2531" s="18">
        <f t="shared" si="6713"/>
        <v>0</v>
      </c>
      <c r="BF2531" s="18">
        <f t="shared" si="6742"/>
        <v>0</v>
      </c>
      <c r="BG2531" s="18">
        <f t="shared" si="6742"/>
        <v>0</v>
      </c>
      <c r="BH2531" s="18">
        <f t="shared" si="6742"/>
        <v>0</v>
      </c>
      <c r="BI2531" s="18">
        <f t="shared" si="6708"/>
        <v>23768.639999999999</v>
      </c>
      <c r="BJ2531" s="18">
        <f t="shared" si="6709"/>
        <v>88571.06</v>
      </c>
      <c r="BK2531" s="18">
        <f t="shared" si="6710"/>
        <v>0</v>
      </c>
      <c r="BL2531" s="18">
        <f t="shared" si="6742"/>
        <v>0</v>
      </c>
      <c r="BM2531" s="18">
        <f t="shared" si="6742"/>
        <v>0</v>
      </c>
      <c r="BN2531" s="18">
        <f t="shared" si="6742"/>
        <v>0</v>
      </c>
      <c r="BO2531" s="18">
        <f t="shared" si="6736"/>
        <v>23768.639999999999</v>
      </c>
      <c r="BP2531" s="18">
        <f t="shared" si="6737"/>
        <v>88571.06</v>
      </c>
      <c r="BQ2531" s="18">
        <f t="shared" si="6738"/>
        <v>0</v>
      </c>
      <c r="BR2531" s="18">
        <f t="shared" si="6742"/>
        <v>0</v>
      </c>
      <c r="BS2531" s="18">
        <f t="shared" si="6742"/>
        <v>0</v>
      </c>
      <c r="BT2531" s="18">
        <f t="shared" si="6742"/>
        <v>0</v>
      </c>
      <c r="BU2531" s="18">
        <f t="shared" si="6732"/>
        <v>23768.639999999999</v>
      </c>
      <c r="BV2531" s="18">
        <f t="shared" si="6733"/>
        <v>88571.06</v>
      </c>
      <c r="BW2531" s="18">
        <f t="shared" si="6734"/>
        <v>0</v>
      </c>
      <c r="BX2531" s="18">
        <f t="shared" si="6742"/>
        <v>0</v>
      </c>
      <c r="BY2531" s="18">
        <f t="shared" si="6742"/>
        <v>0</v>
      </c>
      <c r="BZ2531" s="18">
        <f t="shared" si="6742"/>
        <v>0</v>
      </c>
      <c r="CA2531" s="18">
        <f t="shared" si="6717"/>
        <v>23768.639999999999</v>
      </c>
      <c r="CB2531" s="18">
        <f t="shared" si="6718"/>
        <v>88571.06</v>
      </c>
      <c r="CC2531" s="18">
        <f t="shared" si="6719"/>
        <v>0</v>
      </c>
      <c r="CD2531" s="18">
        <f t="shared" si="6742"/>
        <v>0</v>
      </c>
      <c r="CE2531" s="27"/>
      <c r="CF2531" s="33"/>
    </row>
    <row r="2532" spans="1:84 16355:16364" x14ac:dyDescent="0.3">
      <c r="A2532" s="19" t="s">
        <v>1390</v>
      </c>
      <c r="B2532" s="39">
        <v>410</v>
      </c>
      <c r="C2532" s="41"/>
      <c r="D2532" s="41"/>
      <c r="E2532" s="14" t="s">
        <v>566</v>
      </c>
      <c r="F2532" s="18">
        <f>F2533</f>
        <v>48527.1</v>
      </c>
      <c r="G2532" s="18">
        <f t="shared" si="6742"/>
        <v>50000</v>
      </c>
      <c r="H2532" s="18">
        <f t="shared" si="6742"/>
        <v>0</v>
      </c>
      <c r="I2532" s="18">
        <f t="shared" si="6742"/>
        <v>0</v>
      </c>
      <c r="J2532" s="18">
        <f t="shared" si="6742"/>
        <v>0</v>
      </c>
      <c r="K2532" s="18">
        <f t="shared" si="6742"/>
        <v>0</v>
      </c>
      <c r="L2532" s="18">
        <f t="shared" si="6729"/>
        <v>48527.1</v>
      </c>
      <c r="M2532" s="18">
        <f t="shared" si="6730"/>
        <v>50000</v>
      </c>
      <c r="N2532" s="18">
        <f t="shared" si="6731"/>
        <v>0</v>
      </c>
      <c r="O2532" s="18">
        <f t="shared" si="6742"/>
        <v>13812.6</v>
      </c>
      <c r="P2532" s="18">
        <f t="shared" si="6742"/>
        <v>0</v>
      </c>
      <c r="Q2532" s="18">
        <f t="shared" si="6742"/>
        <v>0</v>
      </c>
      <c r="R2532" s="18">
        <f t="shared" si="6742"/>
        <v>0</v>
      </c>
      <c r="S2532" s="18">
        <f t="shared" si="6742"/>
        <v>0</v>
      </c>
      <c r="T2532" s="18">
        <f t="shared" si="6635"/>
        <v>62339.7</v>
      </c>
      <c r="U2532" s="18">
        <f t="shared" si="6636"/>
        <v>50000</v>
      </c>
      <c r="V2532" s="18">
        <f t="shared" si="6637"/>
        <v>0</v>
      </c>
      <c r="W2532" s="18">
        <f t="shared" si="6742"/>
        <v>0</v>
      </c>
      <c r="X2532" s="18">
        <f t="shared" si="6742"/>
        <v>0</v>
      </c>
      <c r="Y2532" s="18">
        <f t="shared" si="6742"/>
        <v>0</v>
      </c>
      <c r="Z2532" s="18">
        <f t="shared" si="6742"/>
        <v>0</v>
      </c>
      <c r="AA2532" s="18">
        <f t="shared" si="6742"/>
        <v>0</v>
      </c>
      <c r="AB2532" s="18">
        <f t="shared" si="6742"/>
        <v>0</v>
      </c>
      <c r="AC2532" s="18">
        <f t="shared" si="6739"/>
        <v>62339.7</v>
      </c>
      <c r="AD2532" s="18">
        <f t="shared" si="6740"/>
        <v>50000</v>
      </c>
      <c r="AE2532" s="18">
        <f t="shared" si="6741"/>
        <v>0</v>
      </c>
      <c r="AF2532" s="18">
        <f t="shared" si="6742"/>
        <v>-38571.06</v>
      </c>
      <c r="AG2532" s="18">
        <f t="shared" si="6742"/>
        <v>38571.06</v>
      </c>
      <c r="AH2532" s="18">
        <f t="shared" si="6742"/>
        <v>0</v>
      </c>
      <c r="AI2532" s="18">
        <f t="shared" si="6661"/>
        <v>23768.639999999999</v>
      </c>
      <c r="AJ2532" s="18">
        <f t="shared" si="6662"/>
        <v>88571.06</v>
      </c>
      <c r="AK2532" s="18">
        <f t="shared" si="6663"/>
        <v>0</v>
      </c>
      <c r="AL2532" s="18">
        <f t="shared" si="6742"/>
        <v>0</v>
      </c>
      <c r="AM2532" s="18">
        <f t="shared" si="6664"/>
        <v>23768.639999999999</v>
      </c>
      <c r="AN2532" s="18">
        <f t="shared" si="6742"/>
        <v>0</v>
      </c>
      <c r="AO2532" s="18">
        <f t="shared" si="6742"/>
        <v>0</v>
      </c>
      <c r="AP2532" s="18">
        <f t="shared" si="6742"/>
        <v>0</v>
      </c>
      <c r="AQ2532" s="18">
        <f t="shared" si="6721"/>
        <v>23768.639999999999</v>
      </c>
      <c r="AR2532" s="18">
        <f t="shared" si="6722"/>
        <v>88571.06</v>
      </c>
      <c r="AS2532" s="18">
        <f t="shared" si="6723"/>
        <v>0</v>
      </c>
      <c r="AT2532" s="18">
        <f t="shared" si="6742"/>
        <v>0</v>
      </c>
      <c r="AU2532" s="18">
        <f t="shared" si="6742"/>
        <v>0</v>
      </c>
      <c r="AV2532" s="18">
        <f t="shared" si="6742"/>
        <v>0</v>
      </c>
      <c r="AW2532" s="18">
        <f t="shared" si="6724"/>
        <v>23768.639999999999</v>
      </c>
      <c r="AX2532" s="18">
        <f t="shared" si="6725"/>
        <v>88571.06</v>
      </c>
      <c r="AY2532" s="18">
        <f t="shared" si="6726"/>
        <v>0</v>
      </c>
      <c r="AZ2532" s="18">
        <f t="shared" si="6742"/>
        <v>0</v>
      </c>
      <c r="BA2532" s="18">
        <f t="shared" si="6742"/>
        <v>0</v>
      </c>
      <c r="BB2532" s="18">
        <f t="shared" si="6742"/>
        <v>0</v>
      </c>
      <c r="BC2532" s="18">
        <f t="shared" si="6711"/>
        <v>23768.639999999999</v>
      </c>
      <c r="BD2532" s="18">
        <f t="shared" si="6712"/>
        <v>88571.06</v>
      </c>
      <c r="BE2532" s="18">
        <f t="shared" si="6713"/>
        <v>0</v>
      </c>
      <c r="BF2532" s="18">
        <f t="shared" si="6742"/>
        <v>0</v>
      </c>
      <c r="BG2532" s="18">
        <f t="shared" si="6742"/>
        <v>0</v>
      </c>
      <c r="BH2532" s="18">
        <f t="shared" si="6742"/>
        <v>0</v>
      </c>
      <c r="BI2532" s="18">
        <f t="shared" si="6708"/>
        <v>23768.639999999999</v>
      </c>
      <c r="BJ2532" s="18">
        <f t="shared" si="6709"/>
        <v>88571.06</v>
      </c>
      <c r="BK2532" s="18">
        <f t="shared" si="6710"/>
        <v>0</v>
      </c>
      <c r="BL2532" s="18">
        <f t="shared" si="6742"/>
        <v>0</v>
      </c>
      <c r="BM2532" s="18">
        <f t="shared" si="6742"/>
        <v>0</v>
      </c>
      <c r="BN2532" s="18">
        <f t="shared" si="6742"/>
        <v>0</v>
      </c>
      <c r="BO2532" s="18">
        <f t="shared" si="6736"/>
        <v>23768.639999999999</v>
      </c>
      <c r="BP2532" s="18">
        <f t="shared" si="6737"/>
        <v>88571.06</v>
      </c>
      <c r="BQ2532" s="18">
        <f t="shared" si="6738"/>
        <v>0</v>
      </c>
      <c r="BR2532" s="18">
        <f t="shared" si="6742"/>
        <v>0</v>
      </c>
      <c r="BS2532" s="18">
        <f t="shared" si="6742"/>
        <v>0</v>
      </c>
      <c r="BT2532" s="18">
        <f t="shared" si="6742"/>
        <v>0</v>
      </c>
      <c r="BU2532" s="18">
        <f t="shared" si="6732"/>
        <v>23768.639999999999</v>
      </c>
      <c r="BV2532" s="18">
        <f t="shared" si="6733"/>
        <v>88571.06</v>
      </c>
      <c r="BW2532" s="18">
        <f t="shared" si="6734"/>
        <v>0</v>
      </c>
      <c r="BX2532" s="18">
        <f t="shared" si="6742"/>
        <v>0</v>
      </c>
      <c r="BY2532" s="18">
        <f t="shared" si="6742"/>
        <v>0</v>
      </c>
      <c r="BZ2532" s="18">
        <f t="shared" si="6742"/>
        <v>0</v>
      </c>
      <c r="CA2532" s="18">
        <f t="shared" si="6717"/>
        <v>23768.639999999999</v>
      </c>
      <c r="CB2532" s="18">
        <f t="shared" si="6718"/>
        <v>88571.06</v>
      </c>
      <c r="CC2532" s="18">
        <f t="shared" si="6719"/>
        <v>0</v>
      </c>
      <c r="CD2532" s="18">
        <f t="shared" si="6742"/>
        <v>0</v>
      </c>
      <c r="CE2532" s="27"/>
      <c r="CF2532" s="33"/>
    </row>
    <row r="2533" spans="1:84 16355:16364" x14ac:dyDescent="0.3">
      <c r="A2533" s="19" t="s">
        <v>1390</v>
      </c>
      <c r="B2533" s="39">
        <v>410</v>
      </c>
      <c r="C2533" s="41" t="s">
        <v>149</v>
      </c>
      <c r="D2533" s="41" t="s">
        <v>29</v>
      </c>
      <c r="E2533" s="14" t="s">
        <v>523</v>
      </c>
      <c r="F2533" s="18">
        <v>48527.1</v>
      </c>
      <c r="G2533" s="18">
        <v>50000</v>
      </c>
      <c r="H2533" s="18"/>
      <c r="I2533" s="18"/>
      <c r="J2533" s="18"/>
      <c r="K2533" s="18"/>
      <c r="L2533" s="18">
        <f t="shared" si="6729"/>
        <v>48527.1</v>
      </c>
      <c r="M2533" s="18">
        <f t="shared" si="6730"/>
        <v>50000</v>
      </c>
      <c r="N2533" s="18">
        <f t="shared" si="6731"/>
        <v>0</v>
      </c>
      <c r="O2533" s="18">
        <v>13812.6</v>
      </c>
      <c r="P2533" s="18"/>
      <c r="Q2533" s="18"/>
      <c r="R2533" s="18"/>
      <c r="S2533" s="18"/>
      <c r="T2533" s="18">
        <f t="shared" si="6635"/>
        <v>62339.7</v>
      </c>
      <c r="U2533" s="18">
        <f t="shared" si="6636"/>
        <v>50000</v>
      </c>
      <c r="V2533" s="18">
        <f t="shared" si="6637"/>
        <v>0</v>
      </c>
      <c r="W2533" s="18"/>
      <c r="X2533" s="18"/>
      <c r="Y2533" s="18"/>
      <c r="Z2533" s="18"/>
      <c r="AA2533" s="18"/>
      <c r="AB2533" s="18"/>
      <c r="AC2533" s="18">
        <f t="shared" si="6739"/>
        <v>62339.7</v>
      </c>
      <c r="AD2533" s="18">
        <f t="shared" si="6740"/>
        <v>50000</v>
      </c>
      <c r="AE2533" s="18">
        <f t="shared" si="6741"/>
        <v>0</v>
      </c>
      <c r="AF2533" s="18">
        <v>-38571.06</v>
      </c>
      <c r="AG2533" s="18">
        <v>38571.06</v>
      </c>
      <c r="AH2533" s="18"/>
      <c r="AI2533" s="18">
        <f t="shared" si="6661"/>
        <v>23768.639999999999</v>
      </c>
      <c r="AJ2533" s="18">
        <f t="shared" si="6662"/>
        <v>88571.06</v>
      </c>
      <c r="AK2533" s="18">
        <f t="shared" si="6663"/>
        <v>0</v>
      </c>
      <c r="AL2533" s="18"/>
      <c r="AM2533" s="18">
        <f t="shared" si="6664"/>
        <v>23768.639999999999</v>
      </c>
      <c r="AN2533" s="18"/>
      <c r="AO2533" s="18"/>
      <c r="AP2533" s="18"/>
      <c r="AQ2533" s="18">
        <f t="shared" si="6721"/>
        <v>23768.639999999999</v>
      </c>
      <c r="AR2533" s="18">
        <f t="shared" si="6722"/>
        <v>88571.06</v>
      </c>
      <c r="AS2533" s="18">
        <f t="shared" si="6723"/>
        <v>0</v>
      </c>
      <c r="AT2533" s="18"/>
      <c r="AU2533" s="18"/>
      <c r="AV2533" s="18"/>
      <c r="AW2533" s="18">
        <f t="shared" si="6724"/>
        <v>23768.639999999999</v>
      </c>
      <c r="AX2533" s="18">
        <f t="shared" si="6725"/>
        <v>88571.06</v>
      </c>
      <c r="AY2533" s="18">
        <f t="shared" si="6726"/>
        <v>0</v>
      </c>
      <c r="AZ2533" s="18"/>
      <c r="BA2533" s="18"/>
      <c r="BB2533" s="18"/>
      <c r="BC2533" s="18">
        <f t="shared" si="6711"/>
        <v>23768.639999999999</v>
      </c>
      <c r="BD2533" s="18">
        <f t="shared" si="6712"/>
        <v>88571.06</v>
      </c>
      <c r="BE2533" s="18">
        <f t="shared" si="6713"/>
        <v>0</v>
      </c>
      <c r="BF2533" s="18"/>
      <c r="BG2533" s="18"/>
      <c r="BH2533" s="18"/>
      <c r="BI2533" s="18">
        <f t="shared" si="6708"/>
        <v>23768.639999999999</v>
      </c>
      <c r="BJ2533" s="18">
        <f t="shared" si="6709"/>
        <v>88571.06</v>
      </c>
      <c r="BK2533" s="18">
        <f t="shared" si="6710"/>
        <v>0</v>
      </c>
      <c r="BL2533" s="18"/>
      <c r="BM2533" s="18"/>
      <c r="BN2533" s="18"/>
      <c r="BO2533" s="18">
        <f t="shared" si="6736"/>
        <v>23768.639999999999</v>
      </c>
      <c r="BP2533" s="18">
        <f t="shared" si="6737"/>
        <v>88571.06</v>
      </c>
      <c r="BQ2533" s="18">
        <f t="shared" si="6738"/>
        <v>0</v>
      </c>
      <c r="BR2533" s="18"/>
      <c r="BS2533" s="18"/>
      <c r="BT2533" s="18"/>
      <c r="BU2533" s="18">
        <f t="shared" si="6732"/>
        <v>23768.639999999999</v>
      </c>
      <c r="BV2533" s="18">
        <f t="shared" si="6733"/>
        <v>88571.06</v>
      </c>
      <c r="BW2533" s="18">
        <f t="shared" si="6734"/>
        <v>0</v>
      </c>
      <c r="BX2533" s="18"/>
      <c r="BY2533" s="18"/>
      <c r="BZ2533" s="18"/>
      <c r="CA2533" s="18">
        <f t="shared" si="6717"/>
        <v>23768.639999999999</v>
      </c>
      <c r="CB2533" s="18">
        <f t="shared" si="6718"/>
        <v>88571.06</v>
      </c>
      <c r="CC2533" s="18">
        <f t="shared" si="6719"/>
        <v>0</v>
      </c>
      <c r="CD2533" s="18"/>
      <c r="CE2533" s="27"/>
      <c r="CF2533" s="33"/>
    </row>
    <row r="2534" spans="1:84 16355:16364" ht="109.2" x14ac:dyDescent="0.3">
      <c r="A2534" s="19" t="s">
        <v>1391</v>
      </c>
      <c r="B2534" s="19"/>
      <c r="C2534" s="19"/>
      <c r="D2534" s="19"/>
      <c r="E2534" s="14" t="s">
        <v>688</v>
      </c>
      <c r="F2534" s="18">
        <f>F2535</f>
        <v>117285.5</v>
      </c>
      <c r="G2534" s="18">
        <f t="shared" ref="G2534:CD2536" si="6743">G2535</f>
        <v>0</v>
      </c>
      <c r="H2534" s="18">
        <f t="shared" si="6743"/>
        <v>0</v>
      </c>
      <c r="I2534" s="18">
        <f t="shared" si="6743"/>
        <v>0</v>
      </c>
      <c r="J2534" s="18">
        <f t="shared" si="6743"/>
        <v>0</v>
      </c>
      <c r="K2534" s="18">
        <f t="shared" si="6743"/>
        <v>0</v>
      </c>
      <c r="L2534" s="18">
        <f t="shared" si="6729"/>
        <v>117285.5</v>
      </c>
      <c r="M2534" s="18">
        <f t="shared" si="6730"/>
        <v>0</v>
      </c>
      <c r="N2534" s="18">
        <f t="shared" si="6731"/>
        <v>0</v>
      </c>
      <c r="O2534" s="18">
        <f t="shared" si="6743"/>
        <v>0</v>
      </c>
      <c r="P2534" s="18">
        <f t="shared" si="6743"/>
        <v>0</v>
      </c>
      <c r="Q2534" s="18">
        <f t="shared" si="6743"/>
        <v>0</v>
      </c>
      <c r="R2534" s="18">
        <f t="shared" si="6743"/>
        <v>0</v>
      </c>
      <c r="S2534" s="18">
        <f t="shared" si="6743"/>
        <v>0</v>
      </c>
      <c r="T2534" s="18">
        <f t="shared" si="6635"/>
        <v>117285.5</v>
      </c>
      <c r="U2534" s="18">
        <f t="shared" si="6636"/>
        <v>0</v>
      </c>
      <c r="V2534" s="18">
        <f t="shared" si="6637"/>
        <v>0</v>
      </c>
      <c r="W2534" s="18">
        <f t="shared" si="6743"/>
        <v>0</v>
      </c>
      <c r="X2534" s="18">
        <f t="shared" si="6743"/>
        <v>0</v>
      </c>
      <c r="Y2534" s="18">
        <f t="shared" si="6743"/>
        <v>0</v>
      </c>
      <c r="Z2534" s="18">
        <f t="shared" si="6743"/>
        <v>0</v>
      </c>
      <c r="AA2534" s="18">
        <f t="shared" si="6743"/>
        <v>0</v>
      </c>
      <c r="AB2534" s="18">
        <f t="shared" si="6743"/>
        <v>0</v>
      </c>
      <c r="AC2534" s="18">
        <f t="shared" si="6739"/>
        <v>117285.5</v>
      </c>
      <c r="AD2534" s="18">
        <f t="shared" si="6740"/>
        <v>0</v>
      </c>
      <c r="AE2534" s="18">
        <f t="shared" si="6741"/>
        <v>0</v>
      </c>
      <c r="AF2534" s="18">
        <f t="shared" si="6743"/>
        <v>0</v>
      </c>
      <c r="AG2534" s="18">
        <f t="shared" si="6743"/>
        <v>0</v>
      </c>
      <c r="AH2534" s="18">
        <f t="shared" si="6743"/>
        <v>0</v>
      </c>
      <c r="AI2534" s="18">
        <f t="shared" si="6661"/>
        <v>117285.5</v>
      </c>
      <c r="AJ2534" s="18">
        <f t="shared" si="6662"/>
        <v>0</v>
      </c>
      <c r="AK2534" s="18">
        <f t="shared" si="6663"/>
        <v>0</v>
      </c>
      <c r="AL2534" s="18">
        <f t="shared" si="6743"/>
        <v>0</v>
      </c>
      <c r="AM2534" s="18">
        <f t="shared" si="6664"/>
        <v>117285.5</v>
      </c>
      <c r="AN2534" s="18">
        <f t="shared" si="6743"/>
        <v>0</v>
      </c>
      <c r="AO2534" s="18">
        <f t="shared" si="6743"/>
        <v>0</v>
      </c>
      <c r="AP2534" s="18">
        <f t="shared" si="6743"/>
        <v>0</v>
      </c>
      <c r="AQ2534" s="18">
        <f t="shared" si="6721"/>
        <v>117285.5</v>
      </c>
      <c r="AR2534" s="18">
        <f t="shared" si="6722"/>
        <v>0</v>
      </c>
      <c r="AS2534" s="18">
        <f t="shared" si="6723"/>
        <v>0</v>
      </c>
      <c r="AT2534" s="18">
        <f t="shared" si="6743"/>
        <v>0</v>
      </c>
      <c r="AU2534" s="18">
        <f t="shared" si="6743"/>
        <v>0</v>
      </c>
      <c r="AV2534" s="18">
        <f t="shared" si="6743"/>
        <v>0</v>
      </c>
      <c r="AW2534" s="18">
        <f t="shared" si="6724"/>
        <v>117285.5</v>
      </c>
      <c r="AX2534" s="18">
        <f t="shared" si="6725"/>
        <v>0</v>
      </c>
      <c r="AY2534" s="18">
        <f t="shared" si="6726"/>
        <v>0</v>
      </c>
      <c r="AZ2534" s="18">
        <f t="shared" si="6743"/>
        <v>3000</v>
      </c>
      <c r="BA2534" s="18">
        <f t="shared" si="6743"/>
        <v>0</v>
      </c>
      <c r="BB2534" s="18">
        <f t="shared" si="6743"/>
        <v>0</v>
      </c>
      <c r="BC2534" s="18">
        <f t="shared" si="6711"/>
        <v>120285.5</v>
      </c>
      <c r="BD2534" s="18">
        <f t="shared" si="6712"/>
        <v>0</v>
      </c>
      <c r="BE2534" s="18">
        <f t="shared" si="6713"/>
        <v>0</v>
      </c>
      <c r="BF2534" s="18">
        <f t="shared" si="6743"/>
        <v>0</v>
      </c>
      <c r="BG2534" s="18">
        <f t="shared" si="6743"/>
        <v>0</v>
      </c>
      <c r="BH2534" s="18">
        <f t="shared" si="6743"/>
        <v>0</v>
      </c>
      <c r="BI2534" s="18">
        <f t="shared" si="6708"/>
        <v>120285.5</v>
      </c>
      <c r="BJ2534" s="18">
        <f t="shared" si="6709"/>
        <v>0</v>
      </c>
      <c r="BK2534" s="18">
        <f t="shared" si="6710"/>
        <v>0</v>
      </c>
      <c r="BL2534" s="18">
        <f t="shared" si="6743"/>
        <v>0</v>
      </c>
      <c r="BM2534" s="18">
        <f t="shared" si="6743"/>
        <v>0</v>
      </c>
      <c r="BN2534" s="18">
        <f t="shared" si="6743"/>
        <v>0</v>
      </c>
      <c r="BO2534" s="18">
        <f t="shared" si="6736"/>
        <v>120285.5</v>
      </c>
      <c r="BP2534" s="18">
        <f t="shared" si="6737"/>
        <v>0</v>
      </c>
      <c r="BQ2534" s="18">
        <f t="shared" si="6738"/>
        <v>0</v>
      </c>
      <c r="BR2534" s="18">
        <f t="shared" si="6743"/>
        <v>0</v>
      </c>
      <c r="BS2534" s="18">
        <f t="shared" si="6743"/>
        <v>0</v>
      </c>
      <c r="BT2534" s="18">
        <f t="shared" si="6743"/>
        <v>0</v>
      </c>
      <c r="BU2534" s="18">
        <f t="shared" si="6732"/>
        <v>120285.5</v>
      </c>
      <c r="BV2534" s="18">
        <f t="shared" si="6733"/>
        <v>0</v>
      </c>
      <c r="BW2534" s="18">
        <f t="shared" si="6734"/>
        <v>0</v>
      </c>
      <c r="BX2534" s="18">
        <f t="shared" si="6743"/>
        <v>0</v>
      </c>
      <c r="BY2534" s="18">
        <f t="shared" si="6743"/>
        <v>0</v>
      </c>
      <c r="BZ2534" s="18">
        <f t="shared" si="6743"/>
        <v>0</v>
      </c>
      <c r="CA2534" s="18">
        <f t="shared" si="6717"/>
        <v>120285.5</v>
      </c>
      <c r="CB2534" s="18">
        <f t="shared" si="6718"/>
        <v>0</v>
      </c>
      <c r="CC2534" s="18">
        <f t="shared" si="6719"/>
        <v>0</v>
      </c>
      <c r="CD2534" s="18">
        <f t="shared" si="6743"/>
        <v>0</v>
      </c>
      <c r="CE2534" s="27"/>
      <c r="CF2534" s="33"/>
    </row>
    <row r="2535" spans="1:84 16355:16364" ht="46.8" x14ac:dyDescent="0.3">
      <c r="A2535" s="19" t="s">
        <v>1391</v>
      </c>
      <c r="B2535" s="39">
        <v>400</v>
      </c>
      <c r="C2535" s="41"/>
      <c r="D2535" s="41"/>
      <c r="E2535" s="14" t="s">
        <v>553</v>
      </c>
      <c r="F2535" s="18">
        <f>F2536</f>
        <v>117285.5</v>
      </c>
      <c r="G2535" s="18">
        <f t="shared" si="6743"/>
        <v>0</v>
      </c>
      <c r="H2535" s="18">
        <f t="shared" si="6743"/>
        <v>0</v>
      </c>
      <c r="I2535" s="18">
        <f t="shared" si="6743"/>
        <v>0</v>
      </c>
      <c r="J2535" s="18">
        <f t="shared" si="6743"/>
        <v>0</v>
      </c>
      <c r="K2535" s="18">
        <f t="shared" si="6743"/>
        <v>0</v>
      </c>
      <c r="L2535" s="18">
        <f t="shared" si="6729"/>
        <v>117285.5</v>
      </c>
      <c r="M2535" s="18">
        <f t="shared" si="6730"/>
        <v>0</v>
      </c>
      <c r="N2535" s="18">
        <f t="shared" si="6731"/>
        <v>0</v>
      </c>
      <c r="O2535" s="18">
        <f t="shared" si="6743"/>
        <v>0</v>
      </c>
      <c r="P2535" s="18">
        <f t="shared" si="6743"/>
        <v>0</v>
      </c>
      <c r="Q2535" s="18">
        <f t="shared" si="6743"/>
        <v>0</v>
      </c>
      <c r="R2535" s="18">
        <f t="shared" si="6743"/>
        <v>0</v>
      </c>
      <c r="S2535" s="18">
        <f t="shared" si="6743"/>
        <v>0</v>
      </c>
      <c r="T2535" s="18">
        <f t="shared" si="6635"/>
        <v>117285.5</v>
      </c>
      <c r="U2535" s="18">
        <f t="shared" si="6636"/>
        <v>0</v>
      </c>
      <c r="V2535" s="18">
        <f t="shared" si="6637"/>
        <v>0</v>
      </c>
      <c r="W2535" s="18">
        <f t="shared" si="6743"/>
        <v>0</v>
      </c>
      <c r="X2535" s="18">
        <f t="shared" si="6743"/>
        <v>0</v>
      </c>
      <c r="Y2535" s="18">
        <f t="shared" si="6743"/>
        <v>0</v>
      </c>
      <c r="Z2535" s="18">
        <f t="shared" si="6743"/>
        <v>0</v>
      </c>
      <c r="AA2535" s="18">
        <f t="shared" si="6743"/>
        <v>0</v>
      </c>
      <c r="AB2535" s="18">
        <f t="shared" si="6743"/>
        <v>0</v>
      </c>
      <c r="AC2535" s="18">
        <f t="shared" si="6739"/>
        <v>117285.5</v>
      </c>
      <c r="AD2535" s="18">
        <f t="shared" si="6740"/>
        <v>0</v>
      </c>
      <c r="AE2535" s="18">
        <f t="shared" si="6741"/>
        <v>0</v>
      </c>
      <c r="AF2535" s="18">
        <f t="shared" si="6743"/>
        <v>0</v>
      </c>
      <c r="AG2535" s="18">
        <f t="shared" si="6743"/>
        <v>0</v>
      </c>
      <c r="AH2535" s="18">
        <f t="shared" si="6743"/>
        <v>0</v>
      </c>
      <c r="AI2535" s="18">
        <f t="shared" si="6661"/>
        <v>117285.5</v>
      </c>
      <c r="AJ2535" s="18">
        <f t="shared" si="6662"/>
        <v>0</v>
      </c>
      <c r="AK2535" s="18">
        <f t="shared" si="6663"/>
        <v>0</v>
      </c>
      <c r="AL2535" s="18">
        <f t="shared" si="6743"/>
        <v>0</v>
      </c>
      <c r="AM2535" s="18">
        <f t="shared" si="6664"/>
        <v>117285.5</v>
      </c>
      <c r="AN2535" s="18">
        <f t="shared" si="6743"/>
        <v>0</v>
      </c>
      <c r="AO2535" s="18">
        <f t="shared" si="6743"/>
        <v>0</v>
      </c>
      <c r="AP2535" s="18">
        <f t="shared" si="6743"/>
        <v>0</v>
      </c>
      <c r="AQ2535" s="18">
        <f t="shared" si="6721"/>
        <v>117285.5</v>
      </c>
      <c r="AR2535" s="18">
        <f t="shared" si="6722"/>
        <v>0</v>
      </c>
      <c r="AS2535" s="18">
        <f t="shared" si="6723"/>
        <v>0</v>
      </c>
      <c r="AT2535" s="18">
        <f t="shared" si="6743"/>
        <v>0</v>
      </c>
      <c r="AU2535" s="18">
        <f t="shared" si="6743"/>
        <v>0</v>
      </c>
      <c r="AV2535" s="18">
        <f t="shared" si="6743"/>
        <v>0</v>
      </c>
      <c r="AW2535" s="18">
        <f t="shared" si="6724"/>
        <v>117285.5</v>
      </c>
      <c r="AX2535" s="18">
        <f t="shared" si="6725"/>
        <v>0</v>
      </c>
      <c r="AY2535" s="18">
        <f t="shared" si="6726"/>
        <v>0</v>
      </c>
      <c r="AZ2535" s="18">
        <f t="shared" si="6743"/>
        <v>3000</v>
      </c>
      <c r="BA2535" s="18">
        <f t="shared" si="6743"/>
        <v>0</v>
      </c>
      <c r="BB2535" s="18">
        <f t="shared" si="6743"/>
        <v>0</v>
      </c>
      <c r="BC2535" s="18">
        <f t="shared" si="6711"/>
        <v>120285.5</v>
      </c>
      <c r="BD2535" s="18">
        <f t="shared" si="6712"/>
        <v>0</v>
      </c>
      <c r="BE2535" s="18">
        <f t="shared" si="6713"/>
        <v>0</v>
      </c>
      <c r="BF2535" s="18">
        <f t="shared" si="6743"/>
        <v>0</v>
      </c>
      <c r="BG2535" s="18">
        <f t="shared" si="6743"/>
        <v>0</v>
      </c>
      <c r="BH2535" s="18">
        <f t="shared" si="6743"/>
        <v>0</v>
      </c>
      <c r="BI2535" s="18">
        <f t="shared" si="6708"/>
        <v>120285.5</v>
      </c>
      <c r="BJ2535" s="18">
        <f t="shared" si="6709"/>
        <v>0</v>
      </c>
      <c r="BK2535" s="18">
        <f t="shared" si="6710"/>
        <v>0</v>
      </c>
      <c r="BL2535" s="18">
        <f t="shared" si="6743"/>
        <v>0</v>
      </c>
      <c r="BM2535" s="18">
        <f t="shared" si="6743"/>
        <v>0</v>
      </c>
      <c r="BN2535" s="18">
        <f t="shared" si="6743"/>
        <v>0</v>
      </c>
      <c r="BO2535" s="18">
        <f t="shared" si="6736"/>
        <v>120285.5</v>
      </c>
      <c r="BP2535" s="18">
        <f t="shared" si="6737"/>
        <v>0</v>
      </c>
      <c r="BQ2535" s="18">
        <f t="shared" si="6738"/>
        <v>0</v>
      </c>
      <c r="BR2535" s="18">
        <f t="shared" si="6743"/>
        <v>0</v>
      </c>
      <c r="BS2535" s="18">
        <f t="shared" si="6743"/>
        <v>0</v>
      </c>
      <c r="BT2535" s="18">
        <f t="shared" si="6743"/>
        <v>0</v>
      </c>
      <c r="BU2535" s="18">
        <f t="shared" si="6732"/>
        <v>120285.5</v>
      </c>
      <c r="BV2535" s="18">
        <f t="shared" si="6733"/>
        <v>0</v>
      </c>
      <c r="BW2535" s="18">
        <f t="shared" si="6734"/>
        <v>0</v>
      </c>
      <c r="BX2535" s="18">
        <f t="shared" si="6743"/>
        <v>0</v>
      </c>
      <c r="BY2535" s="18">
        <f t="shared" si="6743"/>
        <v>0</v>
      </c>
      <c r="BZ2535" s="18">
        <f t="shared" si="6743"/>
        <v>0</v>
      </c>
      <c r="CA2535" s="18">
        <f t="shared" si="6717"/>
        <v>120285.5</v>
      </c>
      <c r="CB2535" s="18">
        <f t="shared" si="6718"/>
        <v>0</v>
      </c>
      <c r="CC2535" s="18">
        <f t="shared" si="6719"/>
        <v>0</v>
      </c>
      <c r="CD2535" s="18">
        <f t="shared" si="6743"/>
        <v>0</v>
      </c>
      <c r="CE2535" s="27"/>
      <c r="CF2535" s="33"/>
    </row>
    <row r="2536" spans="1:84 16355:16364" x14ac:dyDescent="0.3">
      <c r="A2536" s="19" t="s">
        <v>1391</v>
      </c>
      <c r="B2536" s="39">
        <v>410</v>
      </c>
      <c r="C2536" s="41"/>
      <c r="D2536" s="41"/>
      <c r="E2536" s="14" t="s">
        <v>566</v>
      </c>
      <c r="F2536" s="18">
        <f>F2537</f>
        <v>117285.5</v>
      </c>
      <c r="G2536" s="18">
        <f t="shared" si="6743"/>
        <v>0</v>
      </c>
      <c r="H2536" s="18">
        <f t="shared" si="6743"/>
        <v>0</v>
      </c>
      <c r="I2536" s="18">
        <f t="shared" si="6743"/>
        <v>0</v>
      </c>
      <c r="J2536" s="18">
        <f t="shared" si="6743"/>
        <v>0</v>
      </c>
      <c r="K2536" s="18">
        <f t="shared" si="6743"/>
        <v>0</v>
      </c>
      <c r="L2536" s="18">
        <f t="shared" si="6729"/>
        <v>117285.5</v>
      </c>
      <c r="M2536" s="18">
        <f t="shared" si="6730"/>
        <v>0</v>
      </c>
      <c r="N2536" s="18">
        <f t="shared" si="6731"/>
        <v>0</v>
      </c>
      <c r="O2536" s="18">
        <f t="shared" si="6743"/>
        <v>0</v>
      </c>
      <c r="P2536" s="18">
        <f t="shared" si="6743"/>
        <v>0</v>
      </c>
      <c r="Q2536" s="18">
        <f t="shared" si="6743"/>
        <v>0</v>
      </c>
      <c r="R2536" s="18">
        <f t="shared" si="6743"/>
        <v>0</v>
      </c>
      <c r="S2536" s="18">
        <f t="shared" si="6743"/>
        <v>0</v>
      </c>
      <c r="T2536" s="18">
        <f t="shared" si="6635"/>
        <v>117285.5</v>
      </c>
      <c r="U2536" s="18">
        <f t="shared" si="6636"/>
        <v>0</v>
      </c>
      <c r="V2536" s="18">
        <f t="shared" si="6637"/>
        <v>0</v>
      </c>
      <c r="W2536" s="18">
        <f t="shared" si="6743"/>
        <v>0</v>
      </c>
      <c r="X2536" s="18">
        <f t="shared" si="6743"/>
        <v>0</v>
      </c>
      <c r="Y2536" s="18">
        <f t="shared" si="6743"/>
        <v>0</v>
      </c>
      <c r="Z2536" s="18">
        <f t="shared" si="6743"/>
        <v>0</v>
      </c>
      <c r="AA2536" s="18">
        <f t="shared" si="6743"/>
        <v>0</v>
      </c>
      <c r="AB2536" s="18">
        <f t="shared" si="6743"/>
        <v>0</v>
      </c>
      <c r="AC2536" s="18">
        <f t="shared" si="6739"/>
        <v>117285.5</v>
      </c>
      <c r="AD2536" s="18">
        <f t="shared" si="6740"/>
        <v>0</v>
      </c>
      <c r="AE2536" s="18">
        <f t="shared" si="6741"/>
        <v>0</v>
      </c>
      <c r="AF2536" s="18">
        <f t="shared" si="6743"/>
        <v>0</v>
      </c>
      <c r="AG2536" s="18">
        <f t="shared" si="6743"/>
        <v>0</v>
      </c>
      <c r="AH2536" s="18">
        <f t="shared" si="6743"/>
        <v>0</v>
      </c>
      <c r="AI2536" s="18">
        <f t="shared" si="6661"/>
        <v>117285.5</v>
      </c>
      <c r="AJ2536" s="18">
        <f t="shared" si="6662"/>
        <v>0</v>
      </c>
      <c r="AK2536" s="18">
        <f t="shared" si="6663"/>
        <v>0</v>
      </c>
      <c r="AL2536" s="18">
        <f t="shared" si="6743"/>
        <v>0</v>
      </c>
      <c r="AM2536" s="18">
        <f t="shared" si="6664"/>
        <v>117285.5</v>
      </c>
      <c r="AN2536" s="18">
        <f t="shared" si="6743"/>
        <v>0</v>
      </c>
      <c r="AO2536" s="18">
        <f t="shared" si="6743"/>
        <v>0</v>
      </c>
      <c r="AP2536" s="18">
        <f t="shared" si="6743"/>
        <v>0</v>
      </c>
      <c r="AQ2536" s="18">
        <f t="shared" si="6721"/>
        <v>117285.5</v>
      </c>
      <c r="AR2536" s="18">
        <f t="shared" si="6722"/>
        <v>0</v>
      </c>
      <c r="AS2536" s="18">
        <f t="shared" si="6723"/>
        <v>0</v>
      </c>
      <c r="AT2536" s="18">
        <f t="shared" si="6743"/>
        <v>0</v>
      </c>
      <c r="AU2536" s="18">
        <f t="shared" si="6743"/>
        <v>0</v>
      </c>
      <c r="AV2536" s="18">
        <f t="shared" si="6743"/>
        <v>0</v>
      </c>
      <c r="AW2536" s="18">
        <f t="shared" si="6724"/>
        <v>117285.5</v>
      </c>
      <c r="AX2536" s="18">
        <f t="shared" si="6725"/>
        <v>0</v>
      </c>
      <c r="AY2536" s="18">
        <f t="shared" si="6726"/>
        <v>0</v>
      </c>
      <c r="AZ2536" s="18">
        <f t="shared" si="6743"/>
        <v>3000</v>
      </c>
      <c r="BA2536" s="18">
        <f t="shared" si="6743"/>
        <v>0</v>
      </c>
      <c r="BB2536" s="18">
        <f t="shared" si="6743"/>
        <v>0</v>
      </c>
      <c r="BC2536" s="18">
        <f t="shared" si="6711"/>
        <v>120285.5</v>
      </c>
      <c r="BD2536" s="18">
        <f t="shared" si="6712"/>
        <v>0</v>
      </c>
      <c r="BE2536" s="18">
        <f t="shared" si="6713"/>
        <v>0</v>
      </c>
      <c r="BF2536" s="18">
        <f t="shared" si="6743"/>
        <v>0</v>
      </c>
      <c r="BG2536" s="18">
        <f t="shared" si="6743"/>
        <v>0</v>
      </c>
      <c r="BH2536" s="18">
        <f t="shared" si="6743"/>
        <v>0</v>
      </c>
      <c r="BI2536" s="18">
        <f t="shared" si="6708"/>
        <v>120285.5</v>
      </c>
      <c r="BJ2536" s="18">
        <f t="shared" si="6709"/>
        <v>0</v>
      </c>
      <c r="BK2536" s="18">
        <f t="shared" si="6710"/>
        <v>0</v>
      </c>
      <c r="BL2536" s="18">
        <f t="shared" si="6743"/>
        <v>0</v>
      </c>
      <c r="BM2536" s="18">
        <f t="shared" si="6743"/>
        <v>0</v>
      </c>
      <c r="BN2536" s="18">
        <f t="shared" si="6743"/>
        <v>0</v>
      </c>
      <c r="BO2536" s="18">
        <f t="shared" si="6736"/>
        <v>120285.5</v>
      </c>
      <c r="BP2536" s="18">
        <f t="shared" si="6737"/>
        <v>0</v>
      </c>
      <c r="BQ2536" s="18">
        <f t="shared" si="6738"/>
        <v>0</v>
      </c>
      <c r="BR2536" s="18">
        <f t="shared" si="6743"/>
        <v>0</v>
      </c>
      <c r="BS2536" s="18">
        <f t="shared" si="6743"/>
        <v>0</v>
      </c>
      <c r="BT2536" s="18">
        <f t="shared" si="6743"/>
        <v>0</v>
      </c>
      <c r="BU2536" s="18">
        <f t="shared" si="6732"/>
        <v>120285.5</v>
      </c>
      <c r="BV2536" s="18">
        <f t="shared" si="6733"/>
        <v>0</v>
      </c>
      <c r="BW2536" s="18">
        <f t="shared" si="6734"/>
        <v>0</v>
      </c>
      <c r="BX2536" s="18">
        <f t="shared" si="6743"/>
        <v>0</v>
      </c>
      <c r="BY2536" s="18">
        <f t="shared" si="6743"/>
        <v>0</v>
      </c>
      <c r="BZ2536" s="18">
        <f t="shared" si="6743"/>
        <v>0</v>
      </c>
      <c r="CA2536" s="18">
        <f t="shared" si="6717"/>
        <v>120285.5</v>
      </c>
      <c r="CB2536" s="18">
        <f t="shared" si="6718"/>
        <v>0</v>
      </c>
      <c r="CC2536" s="18">
        <f t="shared" si="6719"/>
        <v>0</v>
      </c>
      <c r="CD2536" s="18">
        <f t="shared" si="6743"/>
        <v>0</v>
      </c>
      <c r="CE2536" s="27"/>
      <c r="CF2536" s="33"/>
    </row>
    <row r="2537" spans="1:84 16355:16364" x14ac:dyDescent="0.3">
      <c r="A2537" s="19" t="s">
        <v>1391</v>
      </c>
      <c r="B2537" s="39">
        <v>410</v>
      </c>
      <c r="C2537" s="41" t="s">
        <v>149</v>
      </c>
      <c r="D2537" s="41" t="s">
        <v>29</v>
      </c>
      <c r="E2537" s="14" t="s">
        <v>523</v>
      </c>
      <c r="F2537" s="18">
        <v>117285.5</v>
      </c>
      <c r="G2537" s="18"/>
      <c r="H2537" s="18"/>
      <c r="I2537" s="18"/>
      <c r="J2537" s="18"/>
      <c r="K2537" s="18"/>
      <c r="L2537" s="18">
        <f t="shared" si="6729"/>
        <v>117285.5</v>
      </c>
      <c r="M2537" s="18">
        <f t="shared" si="6730"/>
        <v>0</v>
      </c>
      <c r="N2537" s="18">
        <f t="shared" si="6731"/>
        <v>0</v>
      </c>
      <c r="O2537" s="18"/>
      <c r="P2537" s="18"/>
      <c r="Q2537" s="18"/>
      <c r="R2537" s="18"/>
      <c r="S2537" s="18"/>
      <c r="T2537" s="18">
        <f t="shared" ref="T2537:T2618" si="6744">L2537+O2537+R2537</f>
        <v>117285.5</v>
      </c>
      <c r="U2537" s="18">
        <f t="shared" ref="U2537:U2618" si="6745">M2537+P2537+S2537</f>
        <v>0</v>
      </c>
      <c r="V2537" s="18">
        <f t="shared" ref="V2537:V2618" si="6746">N2537+Q2537</f>
        <v>0</v>
      </c>
      <c r="W2537" s="18"/>
      <c r="X2537" s="18"/>
      <c r="Y2537" s="18"/>
      <c r="Z2537" s="18"/>
      <c r="AA2537" s="18"/>
      <c r="AB2537" s="18"/>
      <c r="AC2537" s="18">
        <f t="shared" si="6739"/>
        <v>117285.5</v>
      </c>
      <c r="AD2537" s="18">
        <f t="shared" si="6740"/>
        <v>0</v>
      </c>
      <c r="AE2537" s="18">
        <f t="shared" si="6741"/>
        <v>0</v>
      </c>
      <c r="AF2537" s="18"/>
      <c r="AG2537" s="18"/>
      <c r="AH2537" s="18"/>
      <c r="AI2537" s="18">
        <f t="shared" si="6661"/>
        <v>117285.5</v>
      </c>
      <c r="AJ2537" s="18">
        <f t="shared" si="6662"/>
        <v>0</v>
      </c>
      <c r="AK2537" s="18">
        <f t="shared" si="6663"/>
        <v>0</v>
      </c>
      <c r="AL2537" s="18"/>
      <c r="AM2537" s="18">
        <f t="shared" si="6664"/>
        <v>117285.5</v>
      </c>
      <c r="AN2537" s="18"/>
      <c r="AO2537" s="18"/>
      <c r="AP2537" s="18"/>
      <c r="AQ2537" s="18">
        <f t="shared" si="6721"/>
        <v>117285.5</v>
      </c>
      <c r="AR2537" s="18">
        <f t="shared" si="6722"/>
        <v>0</v>
      </c>
      <c r="AS2537" s="18">
        <f t="shared" si="6723"/>
        <v>0</v>
      </c>
      <c r="AT2537" s="18"/>
      <c r="AU2537" s="18"/>
      <c r="AV2537" s="18"/>
      <c r="AW2537" s="18">
        <f t="shared" si="6724"/>
        <v>117285.5</v>
      </c>
      <c r="AX2537" s="18">
        <f t="shared" si="6725"/>
        <v>0</v>
      </c>
      <c r="AY2537" s="18">
        <f t="shared" si="6726"/>
        <v>0</v>
      </c>
      <c r="AZ2537" s="18">
        <v>3000</v>
      </c>
      <c r="BA2537" s="18"/>
      <c r="BB2537" s="18"/>
      <c r="BC2537" s="18">
        <f t="shared" si="6711"/>
        <v>120285.5</v>
      </c>
      <c r="BD2537" s="18">
        <f t="shared" si="6712"/>
        <v>0</v>
      </c>
      <c r="BE2537" s="18">
        <f t="shared" si="6713"/>
        <v>0</v>
      </c>
      <c r="BF2537" s="18"/>
      <c r="BG2537" s="18"/>
      <c r="BH2537" s="18"/>
      <c r="BI2537" s="18">
        <f t="shared" si="6708"/>
        <v>120285.5</v>
      </c>
      <c r="BJ2537" s="18">
        <f t="shared" si="6709"/>
        <v>0</v>
      </c>
      <c r="BK2537" s="18">
        <f t="shared" si="6710"/>
        <v>0</v>
      </c>
      <c r="BL2537" s="18"/>
      <c r="BM2537" s="18"/>
      <c r="BN2537" s="18"/>
      <c r="BO2537" s="18">
        <f t="shared" si="6736"/>
        <v>120285.5</v>
      </c>
      <c r="BP2537" s="18">
        <f t="shared" si="6737"/>
        <v>0</v>
      </c>
      <c r="BQ2537" s="18">
        <f t="shared" si="6738"/>
        <v>0</v>
      </c>
      <c r="BR2537" s="18"/>
      <c r="BS2537" s="18"/>
      <c r="BT2537" s="18"/>
      <c r="BU2537" s="18">
        <f t="shared" si="6732"/>
        <v>120285.5</v>
      </c>
      <c r="BV2537" s="18">
        <f t="shared" si="6733"/>
        <v>0</v>
      </c>
      <c r="BW2537" s="18">
        <f t="shared" si="6734"/>
        <v>0</v>
      </c>
      <c r="BX2537" s="18"/>
      <c r="BY2537" s="18"/>
      <c r="BZ2537" s="18"/>
      <c r="CA2537" s="18">
        <f t="shared" si="6717"/>
        <v>120285.5</v>
      </c>
      <c r="CB2537" s="18">
        <f t="shared" si="6718"/>
        <v>0</v>
      </c>
      <c r="CC2537" s="18">
        <f t="shared" si="6719"/>
        <v>0</v>
      </c>
      <c r="CD2537" s="18"/>
      <c r="CE2537" s="27"/>
      <c r="CF2537" s="33"/>
    </row>
    <row r="2538" spans="1:84 16355:16364" ht="109.2" x14ac:dyDescent="0.3">
      <c r="A2538" s="19" t="s">
        <v>1392</v>
      </c>
      <c r="B2538" s="19"/>
      <c r="C2538" s="19"/>
      <c r="D2538" s="19"/>
      <c r="E2538" s="14" t="s">
        <v>786</v>
      </c>
      <c r="F2538" s="18">
        <f t="shared" ref="F2538:K2538" si="6747">F2542</f>
        <v>156098.9</v>
      </c>
      <c r="G2538" s="18">
        <f t="shared" si="6747"/>
        <v>434567.5</v>
      </c>
      <c r="H2538" s="18">
        <f t="shared" si="6747"/>
        <v>970204.7</v>
      </c>
      <c r="I2538" s="18">
        <f t="shared" si="6747"/>
        <v>0</v>
      </c>
      <c r="J2538" s="18">
        <f t="shared" si="6747"/>
        <v>0</v>
      </c>
      <c r="K2538" s="18">
        <f t="shared" si="6747"/>
        <v>0</v>
      </c>
      <c r="L2538" s="18">
        <f t="shared" si="6729"/>
        <v>156098.9</v>
      </c>
      <c r="M2538" s="18">
        <f t="shared" si="6730"/>
        <v>434567.5</v>
      </c>
      <c r="N2538" s="18">
        <f t="shared" si="6731"/>
        <v>970204.7</v>
      </c>
      <c r="O2538" s="18">
        <f>O2542</f>
        <v>48155.483999999997</v>
      </c>
      <c r="P2538" s="18">
        <f>P2542</f>
        <v>0</v>
      </c>
      <c r="Q2538" s="18">
        <f>Q2542</f>
        <v>0</v>
      </c>
      <c r="R2538" s="18">
        <f>R2542</f>
        <v>0</v>
      </c>
      <c r="S2538" s="18">
        <f>S2542</f>
        <v>0</v>
      </c>
      <c r="T2538" s="18">
        <f t="shared" si="6744"/>
        <v>204254.38399999999</v>
      </c>
      <c r="U2538" s="18">
        <f t="shared" si="6745"/>
        <v>434567.5</v>
      </c>
      <c r="V2538" s="18">
        <f t="shared" si="6746"/>
        <v>970204.7</v>
      </c>
      <c r="W2538" s="18">
        <f t="shared" ref="W2538:AB2538" si="6748">W2542</f>
        <v>0</v>
      </c>
      <c r="X2538" s="18">
        <f t="shared" si="6748"/>
        <v>0</v>
      </c>
      <c r="Y2538" s="18">
        <f t="shared" si="6748"/>
        <v>0</v>
      </c>
      <c r="Z2538" s="18">
        <f t="shared" si="6748"/>
        <v>0</v>
      </c>
      <c r="AA2538" s="18">
        <f t="shared" si="6748"/>
        <v>0</v>
      </c>
      <c r="AB2538" s="18">
        <f t="shared" si="6748"/>
        <v>0</v>
      </c>
      <c r="AC2538" s="18">
        <f t="shared" si="6739"/>
        <v>204254.38399999999</v>
      </c>
      <c r="AD2538" s="18">
        <f t="shared" si="6740"/>
        <v>434567.5</v>
      </c>
      <c r="AE2538" s="18">
        <f t="shared" si="6741"/>
        <v>970204.7</v>
      </c>
      <c r="AF2538" s="18">
        <f>AF2542</f>
        <v>0</v>
      </c>
      <c r="AG2538" s="18">
        <f>AG2542</f>
        <v>0</v>
      </c>
      <c r="AH2538" s="18">
        <f>AH2542</f>
        <v>0</v>
      </c>
      <c r="AI2538" s="18">
        <f t="shared" si="6661"/>
        <v>204254.38399999999</v>
      </c>
      <c r="AJ2538" s="18">
        <f t="shared" si="6662"/>
        <v>434567.5</v>
      </c>
      <c r="AK2538" s="18">
        <f t="shared" si="6663"/>
        <v>970204.7</v>
      </c>
      <c r="AL2538" s="18">
        <f>AL2542</f>
        <v>0</v>
      </c>
      <c r="AM2538" s="18">
        <f t="shared" si="6664"/>
        <v>204254.38399999999</v>
      </c>
      <c r="AN2538" s="18">
        <f>AN2542</f>
        <v>0</v>
      </c>
      <c r="AO2538" s="18">
        <f>AO2542</f>
        <v>0</v>
      </c>
      <c r="AP2538" s="18">
        <f>AP2542</f>
        <v>0</v>
      </c>
      <c r="AQ2538" s="18">
        <f t="shared" si="6721"/>
        <v>204254.38399999999</v>
      </c>
      <c r="AR2538" s="18">
        <f t="shared" si="6722"/>
        <v>434567.5</v>
      </c>
      <c r="AS2538" s="18">
        <f t="shared" si="6723"/>
        <v>970204.7</v>
      </c>
      <c r="AT2538" s="18">
        <f>AT2542</f>
        <v>0</v>
      </c>
      <c r="AU2538" s="18">
        <f>AU2542</f>
        <v>0</v>
      </c>
      <c r="AV2538" s="18">
        <f>AV2542</f>
        <v>0</v>
      </c>
      <c r="AW2538" s="18">
        <f t="shared" si="6724"/>
        <v>204254.38399999999</v>
      </c>
      <c r="AX2538" s="18">
        <f t="shared" si="6725"/>
        <v>434567.5</v>
      </c>
      <c r="AY2538" s="18">
        <f t="shared" si="6726"/>
        <v>970204.7</v>
      </c>
      <c r="AZ2538" s="18">
        <f>AZ2542+AZ2539</f>
        <v>0</v>
      </c>
      <c r="BA2538" s="18">
        <f>BA2542+BA2539</f>
        <v>0</v>
      </c>
      <c r="BB2538" s="18">
        <f t="shared" ref="BB2538:CD2538" si="6749">BB2542+BB2539</f>
        <v>0</v>
      </c>
      <c r="BC2538" s="18">
        <f t="shared" si="6711"/>
        <v>204254.38399999999</v>
      </c>
      <c r="BD2538" s="18">
        <f t="shared" si="6712"/>
        <v>434567.5</v>
      </c>
      <c r="BE2538" s="18">
        <f t="shared" si="6713"/>
        <v>970204.7</v>
      </c>
      <c r="BF2538" s="18">
        <f t="shared" ref="BF2538:BH2538" si="6750">BF2542+BF2539</f>
        <v>0</v>
      </c>
      <c r="BG2538" s="18">
        <f t="shared" si="6750"/>
        <v>0</v>
      </c>
      <c r="BH2538" s="18">
        <f t="shared" si="6750"/>
        <v>0</v>
      </c>
      <c r="BI2538" s="18">
        <f t="shared" si="6708"/>
        <v>204254.38399999999</v>
      </c>
      <c r="BJ2538" s="18">
        <f t="shared" si="6709"/>
        <v>434567.5</v>
      </c>
      <c r="BK2538" s="18">
        <f t="shared" si="6710"/>
        <v>970204.7</v>
      </c>
      <c r="BL2538" s="18">
        <f t="shared" ref="BL2538:BN2538" si="6751">BL2542+BL2539</f>
        <v>-133084.764</v>
      </c>
      <c r="BM2538" s="18">
        <f t="shared" si="6751"/>
        <v>-434567.5</v>
      </c>
      <c r="BN2538" s="18">
        <f t="shared" si="6751"/>
        <v>-970204.7</v>
      </c>
      <c r="BO2538" s="18">
        <f t="shared" si="6736"/>
        <v>71169.62</v>
      </c>
      <c r="BP2538" s="18">
        <f t="shared" si="6737"/>
        <v>0</v>
      </c>
      <c r="BQ2538" s="18">
        <f t="shared" si="6738"/>
        <v>0</v>
      </c>
      <c r="BR2538" s="18">
        <f t="shared" ref="BR2538:BT2538" si="6752">BR2542+BR2539</f>
        <v>0</v>
      </c>
      <c r="BS2538" s="18">
        <f t="shared" si="6752"/>
        <v>0</v>
      </c>
      <c r="BT2538" s="18">
        <f t="shared" si="6752"/>
        <v>0</v>
      </c>
      <c r="BU2538" s="18">
        <f t="shared" si="6732"/>
        <v>71169.62</v>
      </c>
      <c r="BV2538" s="18">
        <f t="shared" si="6733"/>
        <v>0</v>
      </c>
      <c r="BW2538" s="18">
        <f t="shared" si="6734"/>
        <v>0</v>
      </c>
      <c r="BX2538" s="18">
        <f t="shared" ref="BX2538:BZ2538" si="6753">BX2542+BX2539</f>
        <v>0</v>
      </c>
      <c r="BY2538" s="18">
        <f t="shared" si="6753"/>
        <v>0</v>
      </c>
      <c r="BZ2538" s="18">
        <f t="shared" si="6753"/>
        <v>0</v>
      </c>
      <c r="CA2538" s="18">
        <f t="shared" si="6717"/>
        <v>71169.62</v>
      </c>
      <c r="CB2538" s="18">
        <f t="shared" si="6718"/>
        <v>0</v>
      </c>
      <c r="CC2538" s="18">
        <f t="shared" si="6719"/>
        <v>0</v>
      </c>
      <c r="CD2538" s="18">
        <f t="shared" si="6749"/>
        <v>0</v>
      </c>
      <c r="CE2538" s="27"/>
      <c r="CF2538" s="33"/>
    </row>
    <row r="2539" spans="1:84 16355:16364" ht="31.2" x14ac:dyDescent="0.3">
      <c r="A2539" s="19" t="s">
        <v>1392</v>
      </c>
      <c r="B2539" s="39">
        <v>200</v>
      </c>
      <c r="C2539" s="41"/>
      <c r="D2539" s="41"/>
      <c r="E2539" s="14" t="s">
        <v>551</v>
      </c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>
        <f>AZ2540</f>
        <v>600</v>
      </c>
      <c r="BA2539" s="18">
        <f t="shared" ref="BA2539:CD2540" si="6754">BA2540</f>
        <v>0</v>
      </c>
      <c r="BB2539" s="18">
        <f t="shared" si="6754"/>
        <v>0</v>
      </c>
      <c r="BC2539" s="18">
        <f t="shared" si="6711"/>
        <v>600</v>
      </c>
      <c r="BD2539" s="18">
        <f t="shared" si="6712"/>
        <v>0</v>
      </c>
      <c r="BE2539" s="18">
        <f t="shared" si="6713"/>
        <v>0</v>
      </c>
      <c r="BF2539" s="18">
        <f t="shared" si="6754"/>
        <v>0</v>
      </c>
      <c r="BG2539" s="18">
        <f t="shared" si="6754"/>
        <v>0</v>
      </c>
      <c r="BH2539" s="18">
        <f t="shared" si="6754"/>
        <v>0</v>
      </c>
      <c r="BI2539" s="18">
        <f t="shared" si="6708"/>
        <v>600</v>
      </c>
      <c r="BJ2539" s="18">
        <f t="shared" si="6709"/>
        <v>0</v>
      </c>
      <c r="BK2539" s="18">
        <f t="shared" si="6710"/>
        <v>0</v>
      </c>
      <c r="BL2539" s="18">
        <f t="shared" si="6754"/>
        <v>0</v>
      </c>
      <c r="BM2539" s="18">
        <f t="shared" si="6754"/>
        <v>0</v>
      </c>
      <c r="BN2539" s="18">
        <f t="shared" si="6754"/>
        <v>0</v>
      </c>
      <c r="BO2539" s="18">
        <f t="shared" si="6736"/>
        <v>600</v>
      </c>
      <c r="BP2539" s="18">
        <f t="shared" si="6737"/>
        <v>0</v>
      </c>
      <c r="BQ2539" s="18">
        <f t="shared" si="6738"/>
        <v>0</v>
      </c>
      <c r="BR2539" s="18">
        <f t="shared" si="6754"/>
        <v>0</v>
      </c>
      <c r="BS2539" s="18">
        <f t="shared" si="6754"/>
        <v>0</v>
      </c>
      <c r="BT2539" s="18">
        <f t="shared" si="6754"/>
        <v>0</v>
      </c>
      <c r="BU2539" s="18">
        <f t="shared" si="6732"/>
        <v>600</v>
      </c>
      <c r="BV2539" s="18">
        <f t="shared" si="6733"/>
        <v>0</v>
      </c>
      <c r="BW2539" s="18">
        <f t="shared" si="6734"/>
        <v>0</v>
      </c>
      <c r="BX2539" s="18">
        <f t="shared" si="6754"/>
        <v>0</v>
      </c>
      <c r="BY2539" s="18">
        <f t="shared" si="6754"/>
        <v>0</v>
      </c>
      <c r="BZ2539" s="18">
        <f t="shared" si="6754"/>
        <v>0</v>
      </c>
      <c r="CA2539" s="18">
        <f t="shared" si="6717"/>
        <v>600</v>
      </c>
      <c r="CB2539" s="18">
        <f t="shared" si="6718"/>
        <v>0</v>
      </c>
      <c r="CC2539" s="18">
        <f t="shared" si="6719"/>
        <v>0</v>
      </c>
      <c r="CD2539" s="18">
        <f t="shared" si="6754"/>
        <v>0</v>
      </c>
      <c r="CE2539" s="27"/>
      <c r="CF2539" s="33"/>
    </row>
    <row r="2540" spans="1:84 16355:16364" ht="46.8" x14ac:dyDescent="0.3">
      <c r="A2540" s="19" t="s">
        <v>1392</v>
      </c>
      <c r="B2540" s="39">
        <v>240</v>
      </c>
      <c r="C2540" s="41"/>
      <c r="D2540" s="41"/>
      <c r="E2540" s="14" t="s">
        <v>559</v>
      </c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>
        <f>AZ2541</f>
        <v>600</v>
      </c>
      <c r="BA2540" s="18">
        <f t="shared" si="6754"/>
        <v>0</v>
      </c>
      <c r="BB2540" s="18">
        <f t="shared" si="6754"/>
        <v>0</v>
      </c>
      <c r="BC2540" s="18">
        <f t="shared" si="6711"/>
        <v>600</v>
      </c>
      <c r="BD2540" s="18">
        <f t="shared" si="6712"/>
        <v>0</v>
      </c>
      <c r="BE2540" s="18">
        <f t="shared" si="6713"/>
        <v>0</v>
      </c>
      <c r="BF2540" s="18">
        <f t="shared" si="6754"/>
        <v>0</v>
      </c>
      <c r="BG2540" s="18">
        <f t="shared" si="6754"/>
        <v>0</v>
      </c>
      <c r="BH2540" s="18">
        <f t="shared" si="6754"/>
        <v>0</v>
      </c>
      <c r="BI2540" s="18">
        <f t="shared" si="6708"/>
        <v>600</v>
      </c>
      <c r="BJ2540" s="18">
        <f t="shared" si="6709"/>
        <v>0</v>
      </c>
      <c r="BK2540" s="18">
        <f t="shared" si="6710"/>
        <v>0</v>
      </c>
      <c r="BL2540" s="18">
        <f t="shared" si="6754"/>
        <v>0</v>
      </c>
      <c r="BM2540" s="18">
        <f t="shared" si="6754"/>
        <v>0</v>
      </c>
      <c r="BN2540" s="18">
        <f t="shared" si="6754"/>
        <v>0</v>
      </c>
      <c r="BO2540" s="18">
        <f t="shared" si="6736"/>
        <v>600</v>
      </c>
      <c r="BP2540" s="18">
        <f t="shared" si="6737"/>
        <v>0</v>
      </c>
      <c r="BQ2540" s="18">
        <f t="shared" si="6738"/>
        <v>0</v>
      </c>
      <c r="BR2540" s="18">
        <f t="shared" si="6754"/>
        <v>0</v>
      </c>
      <c r="BS2540" s="18">
        <f t="shared" si="6754"/>
        <v>0</v>
      </c>
      <c r="BT2540" s="18">
        <f t="shared" si="6754"/>
        <v>0</v>
      </c>
      <c r="BU2540" s="18">
        <f t="shared" si="6732"/>
        <v>600</v>
      </c>
      <c r="BV2540" s="18">
        <f t="shared" si="6733"/>
        <v>0</v>
      </c>
      <c r="BW2540" s="18">
        <f t="shared" si="6734"/>
        <v>0</v>
      </c>
      <c r="BX2540" s="18">
        <f t="shared" si="6754"/>
        <v>0</v>
      </c>
      <c r="BY2540" s="18">
        <f t="shared" si="6754"/>
        <v>0</v>
      </c>
      <c r="BZ2540" s="18">
        <f t="shared" si="6754"/>
        <v>0</v>
      </c>
      <c r="CA2540" s="18">
        <f t="shared" si="6717"/>
        <v>600</v>
      </c>
      <c r="CB2540" s="18">
        <f t="shared" si="6718"/>
        <v>0</v>
      </c>
      <c r="CC2540" s="18">
        <f t="shared" si="6719"/>
        <v>0</v>
      </c>
      <c r="CD2540" s="18">
        <f t="shared" si="6754"/>
        <v>0</v>
      </c>
      <c r="CE2540" s="27"/>
      <c r="CF2540" s="33"/>
    </row>
    <row r="2541" spans="1:84 16355:16364" x14ac:dyDescent="0.3">
      <c r="A2541" s="19" t="s">
        <v>1392</v>
      </c>
      <c r="B2541" s="39">
        <v>240</v>
      </c>
      <c r="C2541" s="41" t="s">
        <v>149</v>
      </c>
      <c r="D2541" s="41" t="s">
        <v>29</v>
      </c>
      <c r="E2541" s="14" t="s">
        <v>523</v>
      </c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>
        <v>600</v>
      </c>
      <c r="BA2541" s="18"/>
      <c r="BB2541" s="18"/>
      <c r="BC2541" s="18">
        <f t="shared" si="6711"/>
        <v>600</v>
      </c>
      <c r="BD2541" s="18">
        <f t="shared" si="6712"/>
        <v>0</v>
      </c>
      <c r="BE2541" s="18">
        <f t="shared" si="6713"/>
        <v>0</v>
      </c>
      <c r="BF2541" s="18"/>
      <c r="BG2541" s="18"/>
      <c r="BH2541" s="18"/>
      <c r="BI2541" s="18">
        <f t="shared" si="6708"/>
        <v>600</v>
      </c>
      <c r="BJ2541" s="18">
        <f t="shared" si="6709"/>
        <v>0</v>
      </c>
      <c r="BK2541" s="18">
        <f t="shared" si="6710"/>
        <v>0</v>
      </c>
      <c r="BL2541" s="18"/>
      <c r="BM2541" s="18"/>
      <c r="BN2541" s="18"/>
      <c r="BO2541" s="18">
        <f t="shared" si="6736"/>
        <v>600</v>
      </c>
      <c r="BP2541" s="18">
        <f t="shared" si="6737"/>
        <v>0</v>
      </c>
      <c r="BQ2541" s="18">
        <f t="shared" si="6738"/>
        <v>0</v>
      </c>
      <c r="BR2541" s="18"/>
      <c r="BS2541" s="18"/>
      <c r="BT2541" s="18"/>
      <c r="BU2541" s="18">
        <f t="shared" si="6732"/>
        <v>600</v>
      </c>
      <c r="BV2541" s="18">
        <f t="shared" si="6733"/>
        <v>0</v>
      </c>
      <c r="BW2541" s="18">
        <f t="shared" si="6734"/>
        <v>0</v>
      </c>
      <c r="BX2541" s="18"/>
      <c r="BY2541" s="18"/>
      <c r="BZ2541" s="18"/>
      <c r="CA2541" s="18">
        <f t="shared" si="6717"/>
        <v>600</v>
      </c>
      <c r="CB2541" s="18">
        <f t="shared" si="6718"/>
        <v>0</v>
      </c>
      <c r="CC2541" s="18">
        <f t="shared" si="6719"/>
        <v>0</v>
      </c>
      <c r="CD2541" s="18"/>
      <c r="CE2541" s="27"/>
      <c r="CF2541" s="33"/>
    </row>
    <row r="2542" spans="1:84 16355:16364" ht="46.8" x14ac:dyDescent="0.3">
      <c r="A2542" s="19" t="s">
        <v>1392</v>
      </c>
      <c r="B2542" s="39">
        <v>400</v>
      </c>
      <c r="C2542" s="41"/>
      <c r="D2542" s="41"/>
      <c r="E2542" s="14" t="s">
        <v>553</v>
      </c>
      <c r="F2542" s="18">
        <f>F2543</f>
        <v>156098.9</v>
      </c>
      <c r="G2542" s="18">
        <f t="shared" ref="G2542:CD2543" si="6755">G2543</f>
        <v>434567.5</v>
      </c>
      <c r="H2542" s="18">
        <f t="shared" si="6755"/>
        <v>970204.7</v>
      </c>
      <c r="I2542" s="18">
        <f t="shared" si="6755"/>
        <v>0</v>
      </c>
      <c r="J2542" s="27">
        <f t="shared" si="6755"/>
        <v>0</v>
      </c>
      <c r="K2542" s="27">
        <f t="shared" si="6755"/>
        <v>0</v>
      </c>
      <c r="L2542" s="29">
        <f t="shared" si="6729"/>
        <v>156098.9</v>
      </c>
      <c r="M2542" s="29">
        <f t="shared" si="6730"/>
        <v>434567.5</v>
      </c>
      <c r="N2542" s="2">
        <f t="shared" si="6731"/>
        <v>970204.7</v>
      </c>
      <c r="O2542" s="2">
        <f t="shared" si="6755"/>
        <v>48155.483999999997</v>
      </c>
      <c r="P2542" s="2">
        <f t="shared" si="6755"/>
        <v>0</v>
      </c>
      <c r="Q2542" s="2">
        <f t="shared" si="6755"/>
        <v>0</v>
      </c>
      <c r="R2542" s="2">
        <f t="shared" si="6755"/>
        <v>0</v>
      </c>
      <c r="S2542" s="2">
        <f t="shared" si="6755"/>
        <v>0</v>
      </c>
      <c r="T2542" s="2">
        <f t="shared" si="6744"/>
        <v>204254.38399999999</v>
      </c>
      <c r="U2542" s="2">
        <f t="shared" si="6745"/>
        <v>434567.5</v>
      </c>
      <c r="V2542" s="2">
        <f t="shared" si="6746"/>
        <v>970204.7</v>
      </c>
      <c r="W2542" s="2">
        <f t="shared" si="6755"/>
        <v>0</v>
      </c>
      <c r="X2542" s="2">
        <f t="shared" si="6755"/>
        <v>0</v>
      </c>
      <c r="Y2542" s="2">
        <f t="shared" si="6755"/>
        <v>0</v>
      </c>
      <c r="Z2542" s="2">
        <f t="shared" si="6755"/>
        <v>0</v>
      </c>
      <c r="AA2542" s="2">
        <f t="shared" si="6755"/>
        <v>0</v>
      </c>
      <c r="AB2542" s="2">
        <f t="shared" si="6755"/>
        <v>0</v>
      </c>
      <c r="AC2542" s="2">
        <f t="shared" si="6739"/>
        <v>204254.38399999999</v>
      </c>
      <c r="AD2542" s="2">
        <f t="shared" si="6740"/>
        <v>434567.5</v>
      </c>
      <c r="AE2542" s="2">
        <f t="shared" si="6741"/>
        <v>970204.7</v>
      </c>
      <c r="AF2542" s="2">
        <f t="shared" si="6755"/>
        <v>0</v>
      </c>
      <c r="AG2542" s="2">
        <f t="shared" si="6755"/>
        <v>0</v>
      </c>
      <c r="AH2542" s="2">
        <f t="shared" si="6755"/>
        <v>0</v>
      </c>
      <c r="AI2542" s="2">
        <f t="shared" si="6661"/>
        <v>204254.38399999999</v>
      </c>
      <c r="AJ2542" s="2">
        <f t="shared" si="6662"/>
        <v>434567.5</v>
      </c>
      <c r="AK2542" s="2">
        <f t="shared" si="6663"/>
        <v>970204.7</v>
      </c>
      <c r="AL2542" s="2">
        <f t="shared" si="6755"/>
        <v>0</v>
      </c>
      <c r="AM2542" s="2">
        <f t="shared" si="6664"/>
        <v>204254.38399999999</v>
      </c>
      <c r="AN2542" s="2">
        <f t="shared" si="6755"/>
        <v>0</v>
      </c>
      <c r="AO2542" s="2">
        <f t="shared" si="6755"/>
        <v>0</v>
      </c>
      <c r="AP2542" s="2">
        <f t="shared" si="6755"/>
        <v>0</v>
      </c>
      <c r="AQ2542" s="2">
        <f t="shared" si="6721"/>
        <v>204254.38399999999</v>
      </c>
      <c r="AR2542" s="2">
        <f t="shared" si="6722"/>
        <v>434567.5</v>
      </c>
      <c r="AS2542" s="2">
        <f t="shared" si="6723"/>
        <v>970204.7</v>
      </c>
      <c r="AT2542" s="2">
        <f t="shared" si="6755"/>
        <v>0</v>
      </c>
      <c r="AU2542" s="2">
        <f t="shared" si="6755"/>
        <v>0</v>
      </c>
      <c r="AV2542" s="2">
        <f t="shared" si="6755"/>
        <v>0</v>
      </c>
      <c r="AW2542" s="2">
        <f t="shared" si="6724"/>
        <v>204254.38399999999</v>
      </c>
      <c r="AX2542" s="2">
        <f t="shared" si="6725"/>
        <v>434567.5</v>
      </c>
      <c r="AY2542" s="2">
        <f t="shared" si="6726"/>
        <v>970204.7</v>
      </c>
      <c r="AZ2542" s="2">
        <f t="shared" si="6755"/>
        <v>-600</v>
      </c>
      <c r="BA2542" s="2">
        <f t="shared" si="6755"/>
        <v>0</v>
      </c>
      <c r="BB2542" s="2">
        <f t="shared" si="6755"/>
        <v>0</v>
      </c>
      <c r="BC2542" s="2">
        <f t="shared" si="6711"/>
        <v>203654.38399999999</v>
      </c>
      <c r="BD2542" s="2">
        <f t="shared" si="6712"/>
        <v>434567.5</v>
      </c>
      <c r="BE2542" s="2">
        <f t="shared" si="6713"/>
        <v>970204.7</v>
      </c>
      <c r="BF2542" s="2">
        <f t="shared" si="6755"/>
        <v>0</v>
      </c>
      <c r="BG2542" s="2">
        <f t="shared" si="6755"/>
        <v>0</v>
      </c>
      <c r="BH2542" s="2">
        <f t="shared" si="6755"/>
        <v>0</v>
      </c>
      <c r="BI2542" s="18">
        <f t="shared" si="6708"/>
        <v>203654.38399999999</v>
      </c>
      <c r="BJ2542" s="18">
        <f t="shared" si="6709"/>
        <v>434567.5</v>
      </c>
      <c r="BK2542" s="18">
        <f t="shared" si="6710"/>
        <v>970204.7</v>
      </c>
      <c r="BL2542" s="18">
        <f>BL2543</f>
        <v>-133084.764</v>
      </c>
      <c r="BM2542" s="18">
        <f t="shared" si="6755"/>
        <v>-434567.5</v>
      </c>
      <c r="BN2542" s="18">
        <f t="shared" si="6755"/>
        <v>-970204.7</v>
      </c>
      <c r="BO2542" s="18">
        <f t="shared" si="6736"/>
        <v>70569.62</v>
      </c>
      <c r="BP2542" s="18">
        <f t="shared" si="6737"/>
        <v>0</v>
      </c>
      <c r="BQ2542" s="18">
        <f t="shared" si="6738"/>
        <v>0</v>
      </c>
      <c r="BR2542" s="18">
        <f t="shared" si="6755"/>
        <v>0</v>
      </c>
      <c r="BS2542" s="18">
        <f t="shared" si="6755"/>
        <v>0</v>
      </c>
      <c r="BT2542" s="18">
        <f t="shared" si="6755"/>
        <v>0</v>
      </c>
      <c r="BU2542" s="18">
        <f t="shared" si="6732"/>
        <v>70569.62</v>
      </c>
      <c r="BV2542" s="18">
        <f t="shared" si="6733"/>
        <v>0</v>
      </c>
      <c r="BW2542" s="18">
        <f t="shared" si="6734"/>
        <v>0</v>
      </c>
      <c r="BX2542" s="18">
        <f t="shared" si="6755"/>
        <v>0</v>
      </c>
      <c r="BY2542" s="18">
        <f t="shared" si="6755"/>
        <v>0</v>
      </c>
      <c r="BZ2542" s="18">
        <f t="shared" si="6755"/>
        <v>0</v>
      </c>
      <c r="CA2542" s="18">
        <f t="shared" si="6717"/>
        <v>70569.62</v>
      </c>
      <c r="CB2542" s="18">
        <f t="shared" si="6718"/>
        <v>0</v>
      </c>
      <c r="CC2542" s="18">
        <f t="shared" si="6719"/>
        <v>0</v>
      </c>
      <c r="CD2542" s="18">
        <f t="shared" si="6755"/>
        <v>0</v>
      </c>
      <c r="CE2542" s="2"/>
      <c r="CF2542" s="2"/>
      <c r="XEA2542" s="19"/>
      <c r="XEB2542" s="19"/>
      <c r="XEC2542" s="19"/>
      <c r="XED2542" s="19"/>
      <c r="XEE2542" s="14"/>
      <c r="XEF2542" s="18"/>
      <c r="XEG2542" s="18"/>
      <c r="XEH2542" s="18"/>
      <c r="XEI2542" s="18"/>
      <c r="XEJ2542" s="27"/>
    </row>
    <row r="2543" spans="1:84 16355:16364" x14ac:dyDescent="0.3">
      <c r="A2543" s="19" t="s">
        <v>1392</v>
      </c>
      <c r="B2543" s="39">
        <v>410</v>
      </c>
      <c r="C2543" s="41"/>
      <c r="D2543" s="41"/>
      <c r="E2543" s="14" t="s">
        <v>566</v>
      </c>
      <c r="F2543" s="18">
        <f>F2544</f>
        <v>156098.9</v>
      </c>
      <c r="G2543" s="18">
        <f t="shared" si="6755"/>
        <v>434567.5</v>
      </c>
      <c r="H2543" s="18">
        <f t="shared" si="6755"/>
        <v>970204.7</v>
      </c>
      <c r="I2543" s="18">
        <f t="shared" si="6755"/>
        <v>0</v>
      </c>
      <c r="J2543" s="18">
        <f t="shared" si="6755"/>
        <v>0</v>
      </c>
      <c r="K2543" s="18">
        <f t="shared" si="6755"/>
        <v>0</v>
      </c>
      <c r="L2543" s="18">
        <f t="shared" si="6729"/>
        <v>156098.9</v>
      </c>
      <c r="M2543" s="18">
        <f t="shared" si="6730"/>
        <v>434567.5</v>
      </c>
      <c r="N2543" s="18">
        <f t="shared" si="6731"/>
        <v>970204.7</v>
      </c>
      <c r="O2543" s="18">
        <f t="shared" si="6755"/>
        <v>48155.483999999997</v>
      </c>
      <c r="P2543" s="18">
        <f t="shared" si="6755"/>
        <v>0</v>
      </c>
      <c r="Q2543" s="18">
        <f t="shared" si="6755"/>
        <v>0</v>
      </c>
      <c r="R2543" s="18">
        <f t="shared" si="6755"/>
        <v>0</v>
      </c>
      <c r="S2543" s="18">
        <f t="shared" si="6755"/>
        <v>0</v>
      </c>
      <c r="T2543" s="18">
        <f t="shared" si="6744"/>
        <v>204254.38399999999</v>
      </c>
      <c r="U2543" s="18">
        <f t="shared" si="6745"/>
        <v>434567.5</v>
      </c>
      <c r="V2543" s="18">
        <f t="shared" si="6746"/>
        <v>970204.7</v>
      </c>
      <c r="W2543" s="18">
        <f t="shared" si="6755"/>
        <v>0</v>
      </c>
      <c r="X2543" s="18">
        <f t="shared" si="6755"/>
        <v>0</v>
      </c>
      <c r="Y2543" s="18">
        <f t="shared" si="6755"/>
        <v>0</v>
      </c>
      <c r="Z2543" s="18">
        <f t="shared" si="6755"/>
        <v>0</v>
      </c>
      <c r="AA2543" s="18">
        <f t="shared" si="6755"/>
        <v>0</v>
      </c>
      <c r="AB2543" s="18">
        <f t="shared" si="6755"/>
        <v>0</v>
      </c>
      <c r="AC2543" s="18">
        <f t="shared" si="6739"/>
        <v>204254.38399999999</v>
      </c>
      <c r="AD2543" s="18">
        <f t="shared" si="6740"/>
        <v>434567.5</v>
      </c>
      <c r="AE2543" s="18">
        <f t="shared" si="6741"/>
        <v>970204.7</v>
      </c>
      <c r="AF2543" s="18">
        <f t="shared" si="6755"/>
        <v>0</v>
      </c>
      <c r="AG2543" s="18">
        <f t="shared" si="6755"/>
        <v>0</v>
      </c>
      <c r="AH2543" s="18">
        <f t="shared" si="6755"/>
        <v>0</v>
      </c>
      <c r="AI2543" s="18">
        <f t="shared" si="6661"/>
        <v>204254.38399999999</v>
      </c>
      <c r="AJ2543" s="18">
        <f t="shared" si="6662"/>
        <v>434567.5</v>
      </c>
      <c r="AK2543" s="18">
        <f t="shared" si="6663"/>
        <v>970204.7</v>
      </c>
      <c r="AL2543" s="18">
        <f t="shared" si="6755"/>
        <v>0</v>
      </c>
      <c r="AM2543" s="18">
        <f t="shared" si="6664"/>
        <v>204254.38399999999</v>
      </c>
      <c r="AN2543" s="18">
        <f t="shared" si="6755"/>
        <v>0</v>
      </c>
      <c r="AO2543" s="18">
        <f t="shared" si="6755"/>
        <v>0</v>
      </c>
      <c r="AP2543" s="18">
        <f t="shared" si="6755"/>
        <v>0</v>
      </c>
      <c r="AQ2543" s="18">
        <f t="shared" si="6721"/>
        <v>204254.38399999999</v>
      </c>
      <c r="AR2543" s="18">
        <f t="shared" si="6722"/>
        <v>434567.5</v>
      </c>
      <c r="AS2543" s="18">
        <f t="shared" si="6723"/>
        <v>970204.7</v>
      </c>
      <c r="AT2543" s="18">
        <f t="shared" si="6755"/>
        <v>0</v>
      </c>
      <c r="AU2543" s="18">
        <f t="shared" si="6755"/>
        <v>0</v>
      </c>
      <c r="AV2543" s="18">
        <f t="shared" si="6755"/>
        <v>0</v>
      </c>
      <c r="AW2543" s="18">
        <f t="shared" si="6724"/>
        <v>204254.38399999999</v>
      </c>
      <c r="AX2543" s="18">
        <f t="shared" si="6725"/>
        <v>434567.5</v>
      </c>
      <c r="AY2543" s="18">
        <f t="shared" si="6726"/>
        <v>970204.7</v>
      </c>
      <c r="AZ2543" s="18">
        <f t="shared" si="6755"/>
        <v>-600</v>
      </c>
      <c r="BA2543" s="18">
        <f t="shared" si="6755"/>
        <v>0</v>
      </c>
      <c r="BB2543" s="18">
        <f t="shared" si="6755"/>
        <v>0</v>
      </c>
      <c r="BC2543" s="18">
        <f t="shared" si="6711"/>
        <v>203654.38399999999</v>
      </c>
      <c r="BD2543" s="18">
        <f t="shared" si="6712"/>
        <v>434567.5</v>
      </c>
      <c r="BE2543" s="18">
        <f t="shared" si="6713"/>
        <v>970204.7</v>
      </c>
      <c r="BF2543" s="18">
        <f t="shared" si="6755"/>
        <v>0</v>
      </c>
      <c r="BG2543" s="18">
        <f t="shared" si="6755"/>
        <v>0</v>
      </c>
      <c r="BH2543" s="18">
        <f t="shared" si="6755"/>
        <v>0</v>
      </c>
      <c r="BI2543" s="18">
        <f t="shared" si="6708"/>
        <v>203654.38399999999</v>
      </c>
      <c r="BJ2543" s="18">
        <f t="shared" si="6709"/>
        <v>434567.5</v>
      </c>
      <c r="BK2543" s="18">
        <f t="shared" si="6710"/>
        <v>970204.7</v>
      </c>
      <c r="BL2543" s="18">
        <f>BL2544</f>
        <v>-133084.764</v>
      </c>
      <c r="BM2543" s="18">
        <f t="shared" si="6755"/>
        <v>-434567.5</v>
      </c>
      <c r="BN2543" s="18">
        <f t="shared" si="6755"/>
        <v>-970204.7</v>
      </c>
      <c r="BO2543" s="18">
        <f t="shared" si="6736"/>
        <v>70569.62</v>
      </c>
      <c r="BP2543" s="18">
        <f t="shared" si="6737"/>
        <v>0</v>
      </c>
      <c r="BQ2543" s="18">
        <f t="shared" si="6738"/>
        <v>0</v>
      </c>
      <c r="BR2543" s="18">
        <f t="shared" si="6755"/>
        <v>0</v>
      </c>
      <c r="BS2543" s="18">
        <f t="shared" si="6755"/>
        <v>0</v>
      </c>
      <c r="BT2543" s="18">
        <f t="shared" si="6755"/>
        <v>0</v>
      </c>
      <c r="BU2543" s="18">
        <f t="shared" si="6732"/>
        <v>70569.62</v>
      </c>
      <c r="BV2543" s="18">
        <f t="shared" si="6733"/>
        <v>0</v>
      </c>
      <c r="BW2543" s="18">
        <f t="shared" si="6734"/>
        <v>0</v>
      </c>
      <c r="BX2543" s="18">
        <f t="shared" si="6755"/>
        <v>0</v>
      </c>
      <c r="BY2543" s="18">
        <f t="shared" si="6755"/>
        <v>0</v>
      </c>
      <c r="BZ2543" s="18">
        <f t="shared" si="6755"/>
        <v>0</v>
      </c>
      <c r="CA2543" s="18">
        <f t="shared" si="6717"/>
        <v>70569.62</v>
      </c>
      <c r="CB2543" s="18">
        <f t="shared" si="6718"/>
        <v>0</v>
      </c>
      <c r="CC2543" s="18">
        <f t="shared" si="6719"/>
        <v>0</v>
      </c>
      <c r="CD2543" s="18">
        <f t="shared" si="6755"/>
        <v>0</v>
      </c>
      <c r="CE2543" s="27"/>
      <c r="CF2543" s="33"/>
    </row>
    <row r="2544" spans="1:84 16355:16364" x14ac:dyDescent="0.3">
      <c r="A2544" s="19" t="s">
        <v>1392</v>
      </c>
      <c r="B2544" s="39">
        <v>410</v>
      </c>
      <c r="C2544" s="41" t="s">
        <v>149</v>
      </c>
      <c r="D2544" s="41" t="s">
        <v>29</v>
      </c>
      <c r="E2544" s="14" t="s">
        <v>523</v>
      </c>
      <c r="F2544" s="18">
        <v>156098.9</v>
      </c>
      <c r="G2544" s="18">
        <v>434567.5</v>
      </c>
      <c r="H2544" s="18">
        <v>970204.7</v>
      </c>
      <c r="I2544" s="18"/>
      <c r="J2544" s="18"/>
      <c r="K2544" s="18"/>
      <c r="L2544" s="18">
        <f t="shared" si="6729"/>
        <v>156098.9</v>
      </c>
      <c r="M2544" s="18">
        <f t="shared" si="6730"/>
        <v>434567.5</v>
      </c>
      <c r="N2544" s="18">
        <f t="shared" si="6731"/>
        <v>970204.7</v>
      </c>
      <c r="O2544" s="18">
        <v>48155.483999999997</v>
      </c>
      <c r="P2544" s="18"/>
      <c r="Q2544" s="18"/>
      <c r="R2544" s="18"/>
      <c r="S2544" s="18"/>
      <c r="T2544" s="18">
        <f t="shared" si="6744"/>
        <v>204254.38399999999</v>
      </c>
      <c r="U2544" s="18">
        <f t="shared" si="6745"/>
        <v>434567.5</v>
      </c>
      <c r="V2544" s="18">
        <f t="shared" si="6746"/>
        <v>970204.7</v>
      </c>
      <c r="W2544" s="18"/>
      <c r="X2544" s="18"/>
      <c r="Y2544" s="18"/>
      <c r="Z2544" s="18"/>
      <c r="AA2544" s="18"/>
      <c r="AB2544" s="18"/>
      <c r="AC2544" s="18">
        <f t="shared" si="6739"/>
        <v>204254.38399999999</v>
      </c>
      <c r="AD2544" s="18">
        <f t="shared" si="6740"/>
        <v>434567.5</v>
      </c>
      <c r="AE2544" s="18">
        <f t="shared" si="6741"/>
        <v>970204.7</v>
      </c>
      <c r="AF2544" s="18"/>
      <c r="AG2544" s="18"/>
      <c r="AH2544" s="18"/>
      <c r="AI2544" s="18">
        <f t="shared" si="6661"/>
        <v>204254.38399999999</v>
      </c>
      <c r="AJ2544" s="18">
        <f t="shared" si="6662"/>
        <v>434567.5</v>
      </c>
      <c r="AK2544" s="18">
        <f t="shared" si="6663"/>
        <v>970204.7</v>
      </c>
      <c r="AL2544" s="18"/>
      <c r="AM2544" s="18">
        <f t="shared" si="6664"/>
        <v>204254.38399999999</v>
      </c>
      <c r="AN2544" s="18"/>
      <c r="AO2544" s="18"/>
      <c r="AP2544" s="18"/>
      <c r="AQ2544" s="18">
        <f t="shared" si="6721"/>
        <v>204254.38399999999</v>
      </c>
      <c r="AR2544" s="18">
        <f t="shared" si="6722"/>
        <v>434567.5</v>
      </c>
      <c r="AS2544" s="18">
        <f t="shared" si="6723"/>
        <v>970204.7</v>
      </c>
      <c r="AT2544" s="18"/>
      <c r="AU2544" s="18"/>
      <c r="AV2544" s="18"/>
      <c r="AW2544" s="18">
        <f t="shared" si="6724"/>
        <v>204254.38399999999</v>
      </c>
      <c r="AX2544" s="18">
        <f t="shared" si="6725"/>
        <v>434567.5</v>
      </c>
      <c r="AY2544" s="18">
        <f t="shared" si="6726"/>
        <v>970204.7</v>
      </c>
      <c r="AZ2544" s="18">
        <f>-600</f>
        <v>-600</v>
      </c>
      <c r="BA2544" s="18"/>
      <c r="BB2544" s="18"/>
      <c r="BC2544" s="18">
        <f t="shared" si="6711"/>
        <v>203654.38399999999</v>
      </c>
      <c r="BD2544" s="18">
        <f t="shared" si="6712"/>
        <v>434567.5</v>
      </c>
      <c r="BE2544" s="18">
        <f t="shared" si="6713"/>
        <v>970204.7</v>
      </c>
      <c r="BF2544" s="18"/>
      <c r="BG2544" s="18"/>
      <c r="BH2544" s="18"/>
      <c r="BI2544" s="18">
        <f t="shared" si="6708"/>
        <v>203654.38399999999</v>
      </c>
      <c r="BJ2544" s="18">
        <f t="shared" si="6709"/>
        <v>434567.5</v>
      </c>
      <c r="BK2544" s="18">
        <f t="shared" si="6710"/>
        <v>970204.7</v>
      </c>
      <c r="BL2544" s="18">
        <f>-26930.143-106154.621</f>
        <v>-133084.764</v>
      </c>
      <c r="BM2544" s="18">
        <v>-434567.5</v>
      </c>
      <c r="BN2544" s="18">
        <v>-970204.7</v>
      </c>
      <c r="BO2544" s="18">
        <f t="shared" si="6736"/>
        <v>70569.62</v>
      </c>
      <c r="BP2544" s="18">
        <f t="shared" si="6737"/>
        <v>0</v>
      </c>
      <c r="BQ2544" s="18">
        <f t="shared" si="6738"/>
        <v>0</v>
      </c>
      <c r="BR2544" s="18"/>
      <c r="BS2544" s="18"/>
      <c r="BT2544" s="18"/>
      <c r="BU2544" s="18">
        <f t="shared" si="6732"/>
        <v>70569.62</v>
      </c>
      <c r="BV2544" s="18">
        <f t="shared" si="6733"/>
        <v>0</v>
      </c>
      <c r="BW2544" s="18">
        <f t="shared" si="6734"/>
        <v>0</v>
      </c>
      <c r="BX2544" s="18"/>
      <c r="BY2544" s="18"/>
      <c r="BZ2544" s="18"/>
      <c r="CA2544" s="18">
        <f t="shared" si="6717"/>
        <v>70569.62</v>
      </c>
      <c r="CB2544" s="18">
        <f t="shared" si="6718"/>
        <v>0</v>
      </c>
      <c r="CC2544" s="18">
        <f t="shared" si="6719"/>
        <v>0</v>
      </c>
      <c r="CD2544" s="18"/>
      <c r="CE2544" s="27"/>
      <c r="CF2544" s="33"/>
    </row>
    <row r="2545" spans="1:84" ht="109.2" x14ac:dyDescent="0.3">
      <c r="A2545" s="19" t="s">
        <v>1393</v>
      </c>
      <c r="B2545" s="19"/>
      <c r="C2545" s="19"/>
      <c r="D2545" s="19"/>
      <c r="E2545" s="14" t="s">
        <v>772</v>
      </c>
      <c r="F2545" s="18">
        <f>F2546</f>
        <v>11580.6</v>
      </c>
      <c r="G2545" s="18">
        <f t="shared" ref="G2545:CD2547" si="6756">G2546</f>
        <v>279089.3</v>
      </c>
      <c r="H2545" s="18">
        <f t="shared" si="6756"/>
        <v>338484.5</v>
      </c>
      <c r="I2545" s="18">
        <f t="shared" si="6756"/>
        <v>0</v>
      </c>
      <c r="J2545" s="18">
        <f t="shared" si="6756"/>
        <v>0</v>
      </c>
      <c r="K2545" s="18">
        <f t="shared" si="6756"/>
        <v>0</v>
      </c>
      <c r="L2545" s="18">
        <f t="shared" si="6729"/>
        <v>11580.6</v>
      </c>
      <c r="M2545" s="18">
        <f t="shared" si="6730"/>
        <v>279089.3</v>
      </c>
      <c r="N2545" s="18">
        <f t="shared" si="6731"/>
        <v>338484.5</v>
      </c>
      <c r="O2545" s="18">
        <f t="shared" si="6756"/>
        <v>5305</v>
      </c>
      <c r="P2545" s="18">
        <f t="shared" si="6756"/>
        <v>0</v>
      </c>
      <c r="Q2545" s="18">
        <f t="shared" si="6756"/>
        <v>0</v>
      </c>
      <c r="R2545" s="18">
        <f t="shared" si="6756"/>
        <v>0</v>
      </c>
      <c r="S2545" s="18">
        <f t="shared" si="6756"/>
        <v>0</v>
      </c>
      <c r="T2545" s="18">
        <f t="shared" si="6744"/>
        <v>16885.599999999999</v>
      </c>
      <c r="U2545" s="18">
        <f t="shared" si="6745"/>
        <v>279089.3</v>
      </c>
      <c r="V2545" s="18">
        <f t="shared" si="6746"/>
        <v>338484.5</v>
      </c>
      <c r="W2545" s="18">
        <f t="shared" si="6756"/>
        <v>0</v>
      </c>
      <c r="X2545" s="18">
        <f t="shared" si="6756"/>
        <v>0</v>
      </c>
      <c r="Y2545" s="18">
        <f t="shared" si="6756"/>
        <v>0</v>
      </c>
      <c r="Z2545" s="18">
        <f t="shared" si="6756"/>
        <v>0</v>
      </c>
      <c r="AA2545" s="18">
        <f t="shared" si="6756"/>
        <v>0</v>
      </c>
      <c r="AB2545" s="18">
        <f t="shared" si="6756"/>
        <v>0</v>
      </c>
      <c r="AC2545" s="18">
        <f t="shared" si="6739"/>
        <v>16885.599999999999</v>
      </c>
      <c r="AD2545" s="18">
        <f t="shared" si="6740"/>
        <v>279089.3</v>
      </c>
      <c r="AE2545" s="18">
        <f t="shared" si="6741"/>
        <v>338484.5</v>
      </c>
      <c r="AF2545" s="18">
        <f t="shared" si="6756"/>
        <v>0</v>
      </c>
      <c r="AG2545" s="18">
        <f t="shared" si="6756"/>
        <v>0</v>
      </c>
      <c r="AH2545" s="18">
        <f t="shared" si="6756"/>
        <v>0</v>
      </c>
      <c r="AI2545" s="18">
        <f t="shared" si="6661"/>
        <v>16885.599999999999</v>
      </c>
      <c r="AJ2545" s="18">
        <f t="shared" si="6662"/>
        <v>279089.3</v>
      </c>
      <c r="AK2545" s="18">
        <f t="shared" si="6663"/>
        <v>338484.5</v>
      </c>
      <c r="AL2545" s="18">
        <f t="shared" si="6756"/>
        <v>0</v>
      </c>
      <c r="AM2545" s="18">
        <f t="shared" si="6664"/>
        <v>16885.599999999999</v>
      </c>
      <c r="AN2545" s="18">
        <f t="shared" si="6756"/>
        <v>0</v>
      </c>
      <c r="AO2545" s="18">
        <f t="shared" si="6756"/>
        <v>0</v>
      </c>
      <c r="AP2545" s="18">
        <f t="shared" si="6756"/>
        <v>0</v>
      </c>
      <c r="AQ2545" s="18">
        <f t="shared" si="6721"/>
        <v>16885.599999999999</v>
      </c>
      <c r="AR2545" s="18">
        <f t="shared" si="6722"/>
        <v>279089.3</v>
      </c>
      <c r="AS2545" s="18">
        <f t="shared" si="6723"/>
        <v>338484.5</v>
      </c>
      <c r="AT2545" s="18">
        <f t="shared" si="6756"/>
        <v>0</v>
      </c>
      <c r="AU2545" s="18">
        <f t="shared" si="6756"/>
        <v>0</v>
      </c>
      <c r="AV2545" s="18">
        <f t="shared" si="6756"/>
        <v>0</v>
      </c>
      <c r="AW2545" s="18">
        <f t="shared" si="6724"/>
        <v>16885.599999999999</v>
      </c>
      <c r="AX2545" s="18">
        <f t="shared" si="6725"/>
        <v>279089.3</v>
      </c>
      <c r="AY2545" s="18">
        <f t="shared" si="6726"/>
        <v>338484.5</v>
      </c>
      <c r="AZ2545" s="18">
        <f t="shared" si="6756"/>
        <v>0</v>
      </c>
      <c r="BA2545" s="18">
        <f t="shared" si="6756"/>
        <v>0</v>
      </c>
      <c r="BB2545" s="18">
        <f t="shared" si="6756"/>
        <v>0</v>
      </c>
      <c r="BC2545" s="18">
        <f t="shared" si="6711"/>
        <v>16885.599999999999</v>
      </c>
      <c r="BD2545" s="18">
        <f t="shared" si="6712"/>
        <v>279089.3</v>
      </c>
      <c r="BE2545" s="18">
        <f t="shared" si="6713"/>
        <v>338484.5</v>
      </c>
      <c r="BF2545" s="18">
        <f t="shared" si="6756"/>
        <v>0</v>
      </c>
      <c r="BG2545" s="18">
        <f t="shared" si="6756"/>
        <v>0</v>
      </c>
      <c r="BH2545" s="18">
        <f t="shared" si="6756"/>
        <v>0</v>
      </c>
      <c r="BI2545" s="18">
        <f t="shared" si="6708"/>
        <v>16885.599999999999</v>
      </c>
      <c r="BJ2545" s="18">
        <f t="shared" si="6709"/>
        <v>279089.3</v>
      </c>
      <c r="BK2545" s="18">
        <f t="shared" si="6710"/>
        <v>338484.5</v>
      </c>
      <c r="BL2545" s="18">
        <f t="shared" si="6756"/>
        <v>0</v>
      </c>
      <c r="BM2545" s="18">
        <f t="shared" si="6756"/>
        <v>0</v>
      </c>
      <c r="BN2545" s="18">
        <f t="shared" si="6756"/>
        <v>0</v>
      </c>
      <c r="BO2545" s="18">
        <f t="shared" si="6736"/>
        <v>16885.599999999999</v>
      </c>
      <c r="BP2545" s="18">
        <f t="shared" si="6737"/>
        <v>279089.3</v>
      </c>
      <c r="BQ2545" s="18">
        <f t="shared" si="6738"/>
        <v>338484.5</v>
      </c>
      <c r="BR2545" s="18">
        <f t="shared" si="6756"/>
        <v>0</v>
      </c>
      <c r="BS2545" s="18">
        <f t="shared" si="6756"/>
        <v>0</v>
      </c>
      <c r="BT2545" s="18">
        <f t="shared" si="6756"/>
        <v>0</v>
      </c>
      <c r="BU2545" s="18">
        <f t="shared" si="6732"/>
        <v>16885.599999999999</v>
      </c>
      <c r="BV2545" s="18">
        <f t="shared" si="6733"/>
        <v>279089.3</v>
      </c>
      <c r="BW2545" s="18">
        <f t="shared" si="6734"/>
        <v>338484.5</v>
      </c>
      <c r="BX2545" s="18">
        <f t="shared" si="6756"/>
        <v>0</v>
      </c>
      <c r="BY2545" s="18">
        <f t="shared" si="6756"/>
        <v>0</v>
      </c>
      <c r="BZ2545" s="18">
        <f t="shared" si="6756"/>
        <v>0</v>
      </c>
      <c r="CA2545" s="18">
        <f t="shared" si="6717"/>
        <v>16885.599999999999</v>
      </c>
      <c r="CB2545" s="18">
        <f t="shared" si="6718"/>
        <v>279089.3</v>
      </c>
      <c r="CC2545" s="18">
        <f t="shared" si="6719"/>
        <v>338484.5</v>
      </c>
      <c r="CD2545" s="18">
        <f t="shared" si="6756"/>
        <v>0</v>
      </c>
      <c r="CE2545" s="27"/>
      <c r="CF2545" s="33"/>
    </row>
    <row r="2546" spans="1:84" ht="46.8" x14ac:dyDescent="0.3">
      <c r="A2546" s="19" t="s">
        <v>1393</v>
      </c>
      <c r="B2546" s="39">
        <v>400</v>
      </c>
      <c r="C2546" s="41"/>
      <c r="D2546" s="41"/>
      <c r="E2546" s="14" t="s">
        <v>553</v>
      </c>
      <c r="F2546" s="18">
        <f>F2547</f>
        <v>11580.6</v>
      </c>
      <c r="G2546" s="18">
        <f t="shared" si="6756"/>
        <v>279089.3</v>
      </c>
      <c r="H2546" s="18">
        <f t="shared" si="6756"/>
        <v>338484.5</v>
      </c>
      <c r="I2546" s="18">
        <f t="shared" si="6756"/>
        <v>0</v>
      </c>
      <c r="J2546" s="18">
        <f t="shared" si="6756"/>
        <v>0</v>
      </c>
      <c r="K2546" s="18">
        <f t="shared" si="6756"/>
        <v>0</v>
      </c>
      <c r="L2546" s="18">
        <f t="shared" si="6729"/>
        <v>11580.6</v>
      </c>
      <c r="M2546" s="18">
        <f t="shared" si="6730"/>
        <v>279089.3</v>
      </c>
      <c r="N2546" s="18">
        <f t="shared" si="6731"/>
        <v>338484.5</v>
      </c>
      <c r="O2546" s="18">
        <f t="shared" si="6756"/>
        <v>5305</v>
      </c>
      <c r="P2546" s="18">
        <f t="shared" si="6756"/>
        <v>0</v>
      </c>
      <c r="Q2546" s="18">
        <f t="shared" si="6756"/>
        <v>0</v>
      </c>
      <c r="R2546" s="18">
        <f t="shared" si="6756"/>
        <v>0</v>
      </c>
      <c r="S2546" s="18">
        <f t="shared" si="6756"/>
        <v>0</v>
      </c>
      <c r="T2546" s="18">
        <f t="shared" si="6744"/>
        <v>16885.599999999999</v>
      </c>
      <c r="U2546" s="18">
        <f t="shared" si="6745"/>
        <v>279089.3</v>
      </c>
      <c r="V2546" s="18">
        <f t="shared" si="6746"/>
        <v>338484.5</v>
      </c>
      <c r="W2546" s="18">
        <f t="shared" si="6756"/>
        <v>0</v>
      </c>
      <c r="X2546" s="18">
        <f t="shared" si="6756"/>
        <v>0</v>
      </c>
      <c r="Y2546" s="18">
        <f t="shared" si="6756"/>
        <v>0</v>
      </c>
      <c r="Z2546" s="18">
        <f t="shared" si="6756"/>
        <v>0</v>
      </c>
      <c r="AA2546" s="18">
        <f t="shared" si="6756"/>
        <v>0</v>
      </c>
      <c r="AB2546" s="18">
        <f t="shared" si="6756"/>
        <v>0</v>
      </c>
      <c r="AC2546" s="18">
        <f t="shared" si="6739"/>
        <v>16885.599999999999</v>
      </c>
      <c r="AD2546" s="18">
        <f t="shared" si="6740"/>
        <v>279089.3</v>
      </c>
      <c r="AE2546" s="18">
        <f t="shared" si="6741"/>
        <v>338484.5</v>
      </c>
      <c r="AF2546" s="18">
        <f t="shared" si="6756"/>
        <v>0</v>
      </c>
      <c r="AG2546" s="18">
        <f t="shared" si="6756"/>
        <v>0</v>
      </c>
      <c r="AH2546" s="18">
        <f t="shared" si="6756"/>
        <v>0</v>
      </c>
      <c r="AI2546" s="18">
        <f t="shared" si="6661"/>
        <v>16885.599999999999</v>
      </c>
      <c r="AJ2546" s="18">
        <f t="shared" si="6662"/>
        <v>279089.3</v>
      </c>
      <c r="AK2546" s="18">
        <f t="shared" si="6663"/>
        <v>338484.5</v>
      </c>
      <c r="AL2546" s="18">
        <f t="shared" si="6756"/>
        <v>0</v>
      </c>
      <c r="AM2546" s="18">
        <f t="shared" si="6664"/>
        <v>16885.599999999999</v>
      </c>
      <c r="AN2546" s="18">
        <f t="shared" si="6756"/>
        <v>0</v>
      </c>
      <c r="AO2546" s="18">
        <f t="shared" si="6756"/>
        <v>0</v>
      </c>
      <c r="AP2546" s="18">
        <f t="shared" si="6756"/>
        <v>0</v>
      </c>
      <c r="AQ2546" s="18">
        <f t="shared" si="6721"/>
        <v>16885.599999999999</v>
      </c>
      <c r="AR2546" s="18">
        <f t="shared" si="6722"/>
        <v>279089.3</v>
      </c>
      <c r="AS2546" s="18">
        <f t="shared" si="6723"/>
        <v>338484.5</v>
      </c>
      <c r="AT2546" s="18">
        <f t="shared" si="6756"/>
        <v>0</v>
      </c>
      <c r="AU2546" s="18">
        <f t="shared" si="6756"/>
        <v>0</v>
      </c>
      <c r="AV2546" s="18">
        <f t="shared" si="6756"/>
        <v>0</v>
      </c>
      <c r="AW2546" s="18">
        <f t="shared" si="6724"/>
        <v>16885.599999999999</v>
      </c>
      <c r="AX2546" s="18">
        <f t="shared" si="6725"/>
        <v>279089.3</v>
      </c>
      <c r="AY2546" s="18">
        <f t="shared" si="6726"/>
        <v>338484.5</v>
      </c>
      <c r="AZ2546" s="18">
        <f t="shared" si="6756"/>
        <v>0</v>
      </c>
      <c r="BA2546" s="18">
        <f t="shared" si="6756"/>
        <v>0</v>
      </c>
      <c r="BB2546" s="18">
        <f t="shared" si="6756"/>
        <v>0</v>
      </c>
      <c r="BC2546" s="18">
        <f t="shared" si="6711"/>
        <v>16885.599999999999</v>
      </c>
      <c r="BD2546" s="18">
        <f t="shared" si="6712"/>
        <v>279089.3</v>
      </c>
      <c r="BE2546" s="18">
        <f t="shared" si="6713"/>
        <v>338484.5</v>
      </c>
      <c r="BF2546" s="18">
        <f t="shared" si="6756"/>
        <v>0</v>
      </c>
      <c r="BG2546" s="18">
        <f t="shared" si="6756"/>
        <v>0</v>
      </c>
      <c r="BH2546" s="18">
        <f t="shared" si="6756"/>
        <v>0</v>
      </c>
      <c r="BI2546" s="18">
        <f t="shared" si="6708"/>
        <v>16885.599999999999</v>
      </c>
      <c r="BJ2546" s="18">
        <f t="shared" si="6709"/>
        <v>279089.3</v>
      </c>
      <c r="BK2546" s="18">
        <f t="shared" si="6710"/>
        <v>338484.5</v>
      </c>
      <c r="BL2546" s="18">
        <f t="shared" si="6756"/>
        <v>0</v>
      </c>
      <c r="BM2546" s="18">
        <f t="shared" si="6756"/>
        <v>0</v>
      </c>
      <c r="BN2546" s="18">
        <f t="shared" si="6756"/>
        <v>0</v>
      </c>
      <c r="BO2546" s="18">
        <f t="shared" si="6736"/>
        <v>16885.599999999999</v>
      </c>
      <c r="BP2546" s="18">
        <f t="shared" si="6737"/>
        <v>279089.3</v>
      </c>
      <c r="BQ2546" s="18">
        <f t="shared" si="6738"/>
        <v>338484.5</v>
      </c>
      <c r="BR2546" s="18">
        <f t="shared" si="6756"/>
        <v>0</v>
      </c>
      <c r="BS2546" s="18">
        <f t="shared" si="6756"/>
        <v>0</v>
      </c>
      <c r="BT2546" s="18">
        <f t="shared" si="6756"/>
        <v>0</v>
      </c>
      <c r="BU2546" s="18">
        <f t="shared" si="6732"/>
        <v>16885.599999999999</v>
      </c>
      <c r="BV2546" s="18">
        <f t="shared" si="6733"/>
        <v>279089.3</v>
      </c>
      <c r="BW2546" s="18">
        <f t="shared" si="6734"/>
        <v>338484.5</v>
      </c>
      <c r="BX2546" s="18">
        <f t="shared" si="6756"/>
        <v>0</v>
      </c>
      <c r="BY2546" s="18">
        <f t="shared" si="6756"/>
        <v>0</v>
      </c>
      <c r="BZ2546" s="18">
        <f t="shared" si="6756"/>
        <v>0</v>
      </c>
      <c r="CA2546" s="18">
        <f t="shared" si="6717"/>
        <v>16885.599999999999</v>
      </c>
      <c r="CB2546" s="18">
        <f t="shared" si="6718"/>
        <v>279089.3</v>
      </c>
      <c r="CC2546" s="18">
        <f t="shared" si="6719"/>
        <v>338484.5</v>
      </c>
      <c r="CD2546" s="18">
        <f t="shared" si="6756"/>
        <v>0</v>
      </c>
      <c r="CE2546" s="27"/>
      <c r="CF2546" s="33"/>
    </row>
    <row r="2547" spans="1:84" x14ac:dyDescent="0.3">
      <c r="A2547" s="19" t="s">
        <v>1393</v>
      </c>
      <c r="B2547" s="39">
        <v>410</v>
      </c>
      <c r="C2547" s="41"/>
      <c r="D2547" s="41"/>
      <c r="E2547" s="14" t="s">
        <v>566</v>
      </c>
      <c r="F2547" s="18">
        <f>F2548</f>
        <v>11580.6</v>
      </c>
      <c r="G2547" s="18">
        <f t="shared" si="6756"/>
        <v>279089.3</v>
      </c>
      <c r="H2547" s="18">
        <f t="shared" si="6756"/>
        <v>338484.5</v>
      </c>
      <c r="I2547" s="18">
        <f t="shared" si="6756"/>
        <v>0</v>
      </c>
      <c r="J2547" s="18">
        <f t="shared" si="6756"/>
        <v>0</v>
      </c>
      <c r="K2547" s="18">
        <f t="shared" si="6756"/>
        <v>0</v>
      </c>
      <c r="L2547" s="18">
        <f t="shared" si="6729"/>
        <v>11580.6</v>
      </c>
      <c r="M2547" s="18">
        <f t="shared" si="6730"/>
        <v>279089.3</v>
      </c>
      <c r="N2547" s="18">
        <f t="shared" si="6731"/>
        <v>338484.5</v>
      </c>
      <c r="O2547" s="18">
        <f t="shared" si="6756"/>
        <v>5305</v>
      </c>
      <c r="P2547" s="18">
        <f t="shared" si="6756"/>
        <v>0</v>
      </c>
      <c r="Q2547" s="18">
        <f t="shared" si="6756"/>
        <v>0</v>
      </c>
      <c r="R2547" s="18">
        <f t="shared" si="6756"/>
        <v>0</v>
      </c>
      <c r="S2547" s="18">
        <f t="shared" si="6756"/>
        <v>0</v>
      </c>
      <c r="T2547" s="18">
        <f t="shared" si="6744"/>
        <v>16885.599999999999</v>
      </c>
      <c r="U2547" s="18">
        <f t="shared" si="6745"/>
        <v>279089.3</v>
      </c>
      <c r="V2547" s="18">
        <f t="shared" si="6746"/>
        <v>338484.5</v>
      </c>
      <c r="W2547" s="18">
        <f t="shared" si="6756"/>
        <v>0</v>
      </c>
      <c r="X2547" s="18">
        <f t="shared" si="6756"/>
        <v>0</v>
      </c>
      <c r="Y2547" s="18">
        <f t="shared" si="6756"/>
        <v>0</v>
      </c>
      <c r="Z2547" s="18">
        <f t="shared" si="6756"/>
        <v>0</v>
      </c>
      <c r="AA2547" s="18">
        <f t="shared" si="6756"/>
        <v>0</v>
      </c>
      <c r="AB2547" s="18">
        <f t="shared" si="6756"/>
        <v>0</v>
      </c>
      <c r="AC2547" s="18">
        <f t="shared" si="6739"/>
        <v>16885.599999999999</v>
      </c>
      <c r="AD2547" s="18">
        <f t="shared" si="6740"/>
        <v>279089.3</v>
      </c>
      <c r="AE2547" s="18">
        <f t="shared" si="6741"/>
        <v>338484.5</v>
      </c>
      <c r="AF2547" s="18">
        <f t="shared" si="6756"/>
        <v>0</v>
      </c>
      <c r="AG2547" s="18">
        <f t="shared" si="6756"/>
        <v>0</v>
      </c>
      <c r="AH2547" s="18">
        <f t="shared" si="6756"/>
        <v>0</v>
      </c>
      <c r="AI2547" s="18">
        <f t="shared" si="6661"/>
        <v>16885.599999999999</v>
      </c>
      <c r="AJ2547" s="18">
        <f t="shared" si="6662"/>
        <v>279089.3</v>
      </c>
      <c r="AK2547" s="18">
        <f t="shared" si="6663"/>
        <v>338484.5</v>
      </c>
      <c r="AL2547" s="18">
        <f t="shared" si="6756"/>
        <v>0</v>
      </c>
      <c r="AM2547" s="18">
        <f t="shared" si="6664"/>
        <v>16885.599999999999</v>
      </c>
      <c r="AN2547" s="18">
        <f t="shared" si="6756"/>
        <v>0</v>
      </c>
      <c r="AO2547" s="18">
        <f t="shared" si="6756"/>
        <v>0</v>
      </c>
      <c r="AP2547" s="18">
        <f t="shared" si="6756"/>
        <v>0</v>
      </c>
      <c r="AQ2547" s="18">
        <f t="shared" si="6721"/>
        <v>16885.599999999999</v>
      </c>
      <c r="AR2547" s="18">
        <f t="shared" si="6722"/>
        <v>279089.3</v>
      </c>
      <c r="AS2547" s="18">
        <f t="shared" si="6723"/>
        <v>338484.5</v>
      </c>
      <c r="AT2547" s="18">
        <f t="shared" si="6756"/>
        <v>0</v>
      </c>
      <c r="AU2547" s="18">
        <f t="shared" si="6756"/>
        <v>0</v>
      </c>
      <c r="AV2547" s="18">
        <f t="shared" si="6756"/>
        <v>0</v>
      </c>
      <c r="AW2547" s="18">
        <f t="shared" si="6724"/>
        <v>16885.599999999999</v>
      </c>
      <c r="AX2547" s="18">
        <f t="shared" si="6725"/>
        <v>279089.3</v>
      </c>
      <c r="AY2547" s="18">
        <f t="shared" si="6726"/>
        <v>338484.5</v>
      </c>
      <c r="AZ2547" s="18">
        <f t="shared" si="6756"/>
        <v>0</v>
      </c>
      <c r="BA2547" s="18">
        <f t="shared" si="6756"/>
        <v>0</v>
      </c>
      <c r="BB2547" s="18">
        <f t="shared" si="6756"/>
        <v>0</v>
      </c>
      <c r="BC2547" s="18">
        <f t="shared" si="6711"/>
        <v>16885.599999999999</v>
      </c>
      <c r="BD2547" s="18">
        <f t="shared" si="6712"/>
        <v>279089.3</v>
      </c>
      <c r="BE2547" s="18">
        <f t="shared" si="6713"/>
        <v>338484.5</v>
      </c>
      <c r="BF2547" s="18">
        <f t="shared" si="6756"/>
        <v>0</v>
      </c>
      <c r="BG2547" s="18">
        <f t="shared" si="6756"/>
        <v>0</v>
      </c>
      <c r="BH2547" s="18">
        <f t="shared" si="6756"/>
        <v>0</v>
      </c>
      <c r="BI2547" s="18">
        <f t="shared" si="6708"/>
        <v>16885.599999999999</v>
      </c>
      <c r="BJ2547" s="18">
        <f t="shared" si="6709"/>
        <v>279089.3</v>
      </c>
      <c r="BK2547" s="18">
        <f t="shared" si="6710"/>
        <v>338484.5</v>
      </c>
      <c r="BL2547" s="18">
        <f t="shared" si="6756"/>
        <v>0</v>
      </c>
      <c r="BM2547" s="18">
        <f t="shared" si="6756"/>
        <v>0</v>
      </c>
      <c r="BN2547" s="18">
        <f t="shared" si="6756"/>
        <v>0</v>
      </c>
      <c r="BO2547" s="18">
        <f t="shared" si="6736"/>
        <v>16885.599999999999</v>
      </c>
      <c r="BP2547" s="18">
        <f t="shared" si="6737"/>
        <v>279089.3</v>
      </c>
      <c r="BQ2547" s="18">
        <f t="shared" si="6738"/>
        <v>338484.5</v>
      </c>
      <c r="BR2547" s="18">
        <f t="shared" si="6756"/>
        <v>0</v>
      </c>
      <c r="BS2547" s="18">
        <f t="shared" si="6756"/>
        <v>0</v>
      </c>
      <c r="BT2547" s="18">
        <f t="shared" si="6756"/>
        <v>0</v>
      </c>
      <c r="BU2547" s="18">
        <f t="shared" si="6732"/>
        <v>16885.599999999999</v>
      </c>
      <c r="BV2547" s="18">
        <f t="shared" si="6733"/>
        <v>279089.3</v>
      </c>
      <c r="BW2547" s="18">
        <f t="shared" si="6734"/>
        <v>338484.5</v>
      </c>
      <c r="BX2547" s="18">
        <f t="shared" si="6756"/>
        <v>0</v>
      </c>
      <c r="BY2547" s="18">
        <f t="shared" si="6756"/>
        <v>0</v>
      </c>
      <c r="BZ2547" s="18">
        <f t="shared" si="6756"/>
        <v>0</v>
      </c>
      <c r="CA2547" s="18">
        <f t="shared" si="6717"/>
        <v>16885.599999999999</v>
      </c>
      <c r="CB2547" s="18">
        <f t="shared" si="6718"/>
        <v>279089.3</v>
      </c>
      <c r="CC2547" s="18">
        <f t="shared" si="6719"/>
        <v>338484.5</v>
      </c>
      <c r="CD2547" s="18">
        <f t="shared" si="6756"/>
        <v>0</v>
      </c>
      <c r="CE2547" s="27"/>
      <c r="CF2547" s="33"/>
    </row>
    <row r="2548" spans="1:84" x14ac:dyDescent="0.3">
      <c r="A2548" s="19" t="s">
        <v>1393</v>
      </c>
      <c r="B2548" s="39">
        <v>410</v>
      </c>
      <c r="C2548" s="41" t="s">
        <v>149</v>
      </c>
      <c r="D2548" s="41" t="s">
        <v>29</v>
      </c>
      <c r="E2548" s="14" t="s">
        <v>523</v>
      </c>
      <c r="F2548" s="18">
        <v>11580.6</v>
      </c>
      <c r="G2548" s="18">
        <v>279089.3</v>
      </c>
      <c r="H2548" s="18">
        <v>338484.5</v>
      </c>
      <c r="I2548" s="18"/>
      <c r="J2548" s="18"/>
      <c r="K2548" s="18"/>
      <c r="L2548" s="18">
        <f t="shared" si="6729"/>
        <v>11580.6</v>
      </c>
      <c r="M2548" s="18">
        <f t="shared" si="6730"/>
        <v>279089.3</v>
      </c>
      <c r="N2548" s="18">
        <f t="shared" si="6731"/>
        <v>338484.5</v>
      </c>
      <c r="O2548" s="18">
        <v>5305</v>
      </c>
      <c r="P2548" s="18"/>
      <c r="Q2548" s="18"/>
      <c r="R2548" s="18"/>
      <c r="S2548" s="18"/>
      <c r="T2548" s="18">
        <f t="shared" si="6744"/>
        <v>16885.599999999999</v>
      </c>
      <c r="U2548" s="18">
        <f t="shared" si="6745"/>
        <v>279089.3</v>
      </c>
      <c r="V2548" s="18">
        <f t="shared" si="6746"/>
        <v>338484.5</v>
      </c>
      <c r="W2548" s="18"/>
      <c r="X2548" s="18"/>
      <c r="Y2548" s="18"/>
      <c r="Z2548" s="18"/>
      <c r="AA2548" s="18"/>
      <c r="AB2548" s="18"/>
      <c r="AC2548" s="18">
        <f t="shared" si="6739"/>
        <v>16885.599999999999</v>
      </c>
      <c r="AD2548" s="18">
        <f t="shared" si="6740"/>
        <v>279089.3</v>
      </c>
      <c r="AE2548" s="18">
        <f t="shared" si="6741"/>
        <v>338484.5</v>
      </c>
      <c r="AF2548" s="18"/>
      <c r="AG2548" s="18"/>
      <c r="AH2548" s="18"/>
      <c r="AI2548" s="18">
        <f t="shared" si="6661"/>
        <v>16885.599999999999</v>
      </c>
      <c r="AJ2548" s="18">
        <f t="shared" si="6662"/>
        <v>279089.3</v>
      </c>
      <c r="AK2548" s="18">
        <f t="shared" si="6663"/>
        <v>338484.5</v>
      </c>
      <c r="AL2548" s="18"/>
      <c r="AM2548" s="18">
        <f t="shared" si="6664"/>
        <v>16885.599999999999</v>
      </c>
      <c r="AN2548" s="18"/>
      <c r="AO2548" s="18"/>
      <c r="AP2548" s="18"/>
      <c r="AQ2548" s="18">
        <f t="shared" si="6721"/>
        <v>16885.599999999999</v>
      </c>
      <c r="AR2548" s="18">
        <f t="shared" si="6722"/>
        <v>279089.3</v>
      </c>
      <c r="AS2548" s="18">
        <f t="shared" si="6723"/>
        <v>338484.5</v>
      </c>
      <c r="AT2548" s="18"/>
      <c r="AU2548" s="18"/>
      <c r="AV2548" s="18"/>
      <c r="AW2548" s="18">
        <f t="shared" si="6724"/>
        <v>16885.599999999999</v>
      </c>
      <c r="AX2548" s="18">
        <f t="shared" si="6725"/>
        <v>279089.3</v>
      </c>
      <c r="AY2548" s="18">
        <f t="shared" si="6726"/>
        <v>338484.5</v>
      </c>
      <c r="AZ2548" s="18"/>
      <c r="BA2548" s="18"/>
      <c r="BB2548" s="18"/>
      <c r="BC2548" s="18">
        <f t="shared" si="6711"/>
        <v>16885.599999999999</v>
      </c>
      <c r="BD2548" s="18">
        <f t="shared" si="6712"/>
        <v>279089.3</v>
      </c>
      <c r="BE2548" s="18">
        <f t="shared" si="6713"/>
        <v>338484.5</v>
      </c>
      <c r="BF2548" s="18"/>
      <c r="BG2548" s="18"/>
      <c r="BH2548" s="18"/>
      <c r="BI2548" s="18">
        <f t="shared" si="6708"/>
        <v>16885.599999999999</v>
      </c>
      <c r="BJ2548" s="18">
        <f t="shared" si="6709"/>
        <v>279089.3</v>
      </c>
      <c r="BK2548" s="18">
        <f t="shared" si="6710"/>
        <v>338484.5</v>
      </c>
      <c r="BL2548" s="18"/>
      <c r="BM2548" s="18"/>
      <c r="BN2548" s="18"/>
      <c r="BO2548" s="18">
        <f t="shared" si="6736"/>
        <v>16885.599999999999</v>
      </c>
      <c r="BP2548" s="18">
        <f t="shared" si="6737"/>
        <v>279089.3</v>
      </c>
      <c r="BQ2548" s="18">
        <f t="shared" si="6738"/>
        <v>338484.5</v>
      </c>
      <c r="BR2548" s="18"/>
      <c r="BS2548" s="18"/>
      <c r="BT2548" s="18"/>
      <c r="BU2548" s="18">
        <f t="shared" si="6732"/>
        <v>16885.599999999999</v>
      </c>
      <c r="BV2548" s="18">
        <f t="shared" si="6733"/>
        <v>279089.3</v>
      </c>
      <c r="BW2548" s="18">
        <f t="shared" si="6734"/>
        <v>338484.5</v>
      </c>
      <c r="BX2548" s="18"/>
      <c r="BY2548" s="18"/>
      <c r="BZ2548" s="18"/>
      <c r="CA2548" s="18">
        <f t="shared" si="6717"/>
        <v>16885.599999999999</v>
      </c>
      <c r="CB2548" s="18">
        <f t="shared" si="6718"/>
        <v>279089.3</v>
      </c>
      <c r="CC2548" s="18">
        <f t="shared" si="6719"/>
        <v>338484.5</v>
      </c>
      <c r="CD2548" s="18"/>
      <c r="CE2548" s="27"/>
      <c r="CF2548" s="33"/>
    </row>
    <row r="2549" spans="1:84" ht="78" x14ac:dyDescent="0.3">
      <c r="A2549" s="19" t="s">
        <v>1394</v>
      </c>
      <c r="B2549" s="19"/>
      <c r="C2549" s="19"/>
      <c r="D2549" s="19"/>
      <c r="E2549" s="14" t="s">
        <v>852</v>
      </c>
      <c r="F2549" s="18">
        <f>F2550</f>
        <v>0</v>
      </c>
      <c r="G2549" s="18">
        <f t="shared" ref="G2549:CD2551" si="6757">G2550</f>
        <v>4854</v>
      </c>
      <c r="H2549" s="18">
        <f t="shared" si="6757"/>
        <v>0</v>
      </c>
      <c r="I2549" s="18">
        <f t="shared" si="6757"/>
        <v>0</v>
      </c>
      <c r="J2549" s="18">
        <f t="shared" si="6757"/>
        <v>0</v>
      </c>
      <c r="K2549" s="18">
        <f t="shared" si="6757"/>
        <v>0</v>
      </c>
      <c r="L2549" s="18">
        <f t="shared" si="6729"/>
        <v>0</v>
      </c>
      <c r="M2549" s="18">
        <f t="shared" si="6730"/>
        <v>4854</v>
      </c>
      <c r="N2549" s="18">
        <f t="shared" si="6731"/>
        <v>0</v>
      </c>
      <c r="O2549" s="18">
        <f t="shared" si="6757"/>
        <v>0</v>
      </c>
      <c r="P2549" s="18">
        <f t="shared" si="6757"/>
        <v>0</v>
      </c>
      <c r="Q2549" s="18">
        <f t="shared" si="6757"/>
        <v>0</v>
      </c>
      <c r="R2549" s="18">
        <f t="shared" si="6757"/>
        <v>0</v>
      </c>
      <c r="S2549" s="18">
        <f t="shared" si="6757"/>
        <v>0</v>
      </c>
      <c r="T2549" s="18">
        <f t="shared" si="6744"/>
        <v>0</v>
      </c>
      <c r="U2549" s="18">
        <f t="shared" si="6745"/>
        <v>4854</v>
      </c>
      <c r="V2549" s="18">
        <f t="shared" si="6746"/>
        <v>0</v>
      </c>
      <c r="W2549" s="18">
        <f t="shared" si="6757"/>
        <v>0</v>
      </c>
      <c r="X2549" s="18">
        <f t="shared" si="6757"/>
        <v>0</v>
      </c>
      <c r="Y2549" s="18">
        <f t="shared" si="6757"/>
        <v>0</v>
      </c>
      <c r="Z2549" s="18">
        <f t="shared" si="6757"/>
        <v>0</v>
      </c>
      <c r="AA2549" s="18">
        <f t="shared" si="6757"/>
        <v>0</v>
      </c>
      <c r="AB2549" s="18">
        <f t="shared" si="6757"/>
        <v>0</v>
      </c>
      <c r="AC2549" s="18">
        <f t="shared" si="6739"/>
        <v>0</v>
      </c>
      <c r="AD2549" s="18">
        <f t="shared" si="6740"/>
        <v>4854</v>
      </c>
      <c r="AE2549" s="18">
        <f t="shared" si="6741"/>
        <v>0</v>
      </c>
      <c r="AF2549" s="18">
        <f t="shared" si="6757"/>
        <v>0</v>
      </c>
      <c r="AG2549" s="18">
        <f t="shared" si="6757"/>
        <v>0</v>
      </c>
      <c r="AH2549" s="18">
        <f t="shared" si="6757"/>
        <v>0</v>
      </c>
      <c r="AI2549" s="18">
        <f t="shared" si="6661"/>
        <v>0</v>
      </c>
      <c r="AJ2549" s="18">
        <f t="shared" si="6662"/>
        <v>4854</v>
      </c>
      <c r="AK2549" s="18">
        <f t="shared" si="6663"/>
        <v>0</v>
      </c>
      <c r="AL2549" s="18">
        <f t="shared" si="6757"/>
        <v>0</v>
      </c>
      <c r="AM2549" s="18">
        <f t="shared" si="6664"/>
        <v>0</v>
      </c>
      <c r="AN2549" s="18">
        <f t="shared" si="6757"/>
        <v>0</v>
      </c>
      <c r="AO2549" s="18">
        <f t="shared" si="6757"/>
        <v>0</v>
      </c>
      <c r="AP2549" s="18">
        <f t="shared" si="6757"/>
        <v>0</v>
      </c>
      <c r="AQ2549" s="18">
        <f t="shared" si="6721"/>
        <v>0</v>
      </c>
      <c r="AR2549" s="18">
        <f t="shared" si="6722"/>
        <v>4854</v>
      </c>
      <c r="AS2549" s="18">
        <f t="shared" si="6723"/>
        <v>0</v>
      </c>
      <c r="AT2549" s="18">
        <f t="shared" si="6757"/>
        <v>0</v>
      </c>
      <c r="AU2549" s="18">
        <f t="shared" si="6757"/>
        <v>0</v>
      </c>
      <c r="AV2549" s="18">
        <f t="shared" si="6757"/>
        <v>0</v>
      </c>
      <c r="AW2549" s="18">
        <f t="shared" si="6724"/>
        <v>0</v>
      </c>
      <c r="AX2549" s="18">
        <f t="shared" si="6725"/>
        <v>4854</v>
      </c>
      <c r="AY2549" s="18">
        <f t="shared" si="6726"/>
        <v>0</v>
      </c>
      <c r="AZ2549" s="18">
        <f t="shared" si="6757"/>
        <v>0</v>
      </c>
      <c r="BA2549" s="18">
        <f t="shared" si="6757"/>
        <v>0</v>
      </c>
      <c r="BB2549" s="18">
        <f t="shared" si="6757"/>
        <v>0</v>
      </c>
      <c r="BC2549" s="18">
        <f t="shared" si="6711"/>
        <v>0</v>
      </c>
      <c r="BD2549" s="18">
        <f t="shared" si="6712"/>
        <v>4854</v>
      </c>
      <c r="BE2549" s="18">
        <f t="shared" si="6713"/>
        <v>0</v>
      </c>
      <c r="BF2549" s="18">
        <f t="shared" si="6757"/>
        <v>0</v>
      </c>
      <c r="BG2549" s="18">
        <f t="shared" si="6757"/>
        <v>0</v>
      </c>
      <c r="BH2549" s="18">
        <f t="shared" si="6757"/>
        <v>0</v>
      </c>
      <c r="BI2549" s="18">
        <f t="shared" si="6708"/>
        <v>0</v>
      </c>
      <c r="BJ2549" s="18">
        <f t="shared" si="6709"/>
        <v>4854</v>
      </c>
      <c r="BK2549" s="18">
        <f t="shared" si="6710"/>
        <v>0</v>
      </c>
      <c r="BL2549" s="18">
        <f t="shared" si="6757"/>
        <v>0</v>
      </c>
      <c r="BM2549" s="18">
        <f t="shared" si="6757"/>
        <v>0</v>
      </c>
      <c r="BN2549" s="18">
        <f t="shared" si="6757"/>
        <v>0</v>
      </c>
      <c r="BO2549" s="18">
        <f t="shared" si="6736"/>
        <v>0</v>
      </c>
      <c r="BP2549" s="18">
        <f t="shared" si="6737"/>
        <v>4854</v>
      </c>
      <c r="BQ2549" s="18">
        <f t="shared" si="6738"/>
        <v>0</v>
      </c>
      <c r="BR2549" s="18">
        <f t="shared" si="6757"/>
        <v>0</v>
      </c>
      <c r="BS2549" s="18">
        <f t="shared" si="6757"/>
        <v>0</v>
      </c>
      <c r="BT2549" s="18">
        <f t="shared" si="6757"/>
        <v>0</v>
      </c>
      <c r="BU2549" s="18">
        <f t="shared" si="6732"/>
        <v>0</v>
      </c>
      <c r="BV2549" s="18">
        <f t="shared" si="6733"/>
        <v>4854</v>
      </c>
      <c r="BW2549" s="18">
        <f t="shared" si="6734"/>
        <v>0</v>
      </c>
      <c r="BX2549" s="18">
        <f t="shared" si="6757"/>
        <v>0</v>
      </c>
      <c r="BY2549" s="18">
        <f t="shared" si="6757"/>
        <v>0</v>
      </c>
      <c r="BZ2549" s="18">
        <f t="shared" si="6757"/>
        <v>0</v>
      </c>
      <c r="CA2549" s="18">
        <f t="shared" si="6717"/>
        <v>0</v>
      </c>
      <c r="CB2549" s="18">
        <f t="shared" si="6718"/>
        <v>4854</v>
      </c>
      <c r="CC2549" s="18">
        <f t="shared" si="6719"/>
        <v>0</v>
      </c>
      <c r="CD2549" s="18">
        <f t="shared" si="6757"/>
        <v>0</v>
      </c>
      <c r="CE2549" s="27"/>
      <c r="CF2549" s="33"/>
    </row>
    <row r="2550" spans="1:84" ht="46.8" x14ac:dyDescent="0.3">
      <c r="A2550" s="19" t="s">
        <v>1394</v>
      </c>
      <c r="B2550" s="39">
        <v>400</v>
      </c>
      <c r="C2550" s="41"/>
      <c r="D2550" s="41"/>
      <c r="E2550" s="14" t="s">
        <v>553</v>
      </c>
      <c r="F2550" s="18">
        <f>F2551</f>
        <v>0</v>
      </c>
      <c r="G2550" s="18">
        <f t="shared" si="6757"/>
        <v>4854</v>
      </c>
      <c r="H2550" s="18">
        <f t="shared" si="6757"/>
        <v>0</v>
      </c>
      <c r="I2550" s="18">
        <f t="shared" si="6757"/>
        <v>0</v>
      </c>
      <c r="J2550" s="18">
        <f t="shared" si="6757"/>
        <v>0</v>
      </c>
      <c r="K2550" s="18">
        <f t="shared" si="6757"/>
        <v>0</v>
      </c>
      <c r="L2550" s="18">
        <f t="shared" si="6729"/>
        <v>0</v>
      </c>
      <c r="M2550" s="18">
        <f t="shared" si="6730"/>
        <v>4854</v>
      </c>
      <c r="N2550" s="18">
        <f t="shared" si="6731"/>
        <v>0</v>
      </c>
      <c r="O2550" s="18">
        <f t="shared" si="6757"/>
        <v>0</v>
      </c>
      <c r="P2550" s="18">
        <f t="shared" si="6757"/>
        <v>0</v>
      </c>
      <c r="Q2550" s="18">
        <f t="shared" si="6757"/>
        <v>0</v>
      </c>
      <c r="R2550" s="18">
        <f t="shared" si="6757"/>
        <v>0</v>
      </c>
      <c r="S2550" s="18">
        <f t="shared" si="6757"/>
        <v>0</v>
      </c>
      <c r="T2550" s="18">
        <f t="shared" si="6744"/>
        <v>0</v>
      </c>
      <c r="U2550" s="18">
        <f t="shared" si="6745"/>
        <v>4854</v>
      </c>
      <c r="V2550" s="18">
        <f t="shared" si="6746"/>
        <v>0</v>
      </c>
      <c r="W2550" s="18">
        <f t="shared" si="6757"/>
        <v>0</v>
      </c>
      <c r="X2550" s="18">
        <f t="shared" si="6757"/>
        <v>0</v>
      </c>
      <c r="Y2550" s="18">
        <f t="shared" si="6757"/>
        <v>0</v>
      </c>
      <c r="Z2550" s="18">
        <f t="shared" si="6757"/>
        <v>0</v>
      </c>
      <c r="AA2550" s="18">
        <f t="shared" si="6757"/>
        <v>0</v>
      </c>
      <c r="AB2550" s="18">
        <f t="shared" si="6757"/>
        <v>0</v>
      </c>
      <c r="AC2550" s="18">
        <f t="shared" si="6739"/>
        <v>0</v>
      </c>
      <c r="AD2550" s="18">
        <f t="shared" si="6740"/>
        <v>4854</v>
      </c>
      <c r="AE2550" s="18">
        <f t="shared" si="6741"/>
        <v>0</v>
      </c>
      <c r="AF2550" s="18">
        <f t="shared" si="6757"/>
        <v>0</v>
      </c>
      <c r="AG2550" s="18">
        <f t="shared" si="6757"/>
        <v>0</v>
      </c>
      <c r="AH2550" s="18">
        <f t="shared" si="6757"/>
        <v>0</v>
      </c>
      <c r="AI2550" s="18">
        <f t="shared" ref="AI2550:AI2631" si="6758">AC2550+AF2550</f>
        <v>0</v>
      </c>
      <c r="AJ2550" s="18">
        <f t="shared" ref="AJ2550:AJ2631" si="6759">AD2550+AG2550</f>
        <v>4854</v>
      </c>
      <c r="AK2550" s="18">
        <f t="shared" ref="AK2550:AK2631" si="6760">AE2550+AH2550</f>
        <v>0</v>
      </c>
      <c r="AL2550" s="18">
        <f t="shared" si="6757"/>
        <v>0</v>
      </c>
      <c r="AM2550" s="18">
        <f t="shared" ref="AM2550:AM2631" si="6761">AI2550+AL2550</f>
        <v>0</v>
      </c>
      <c r="AN2550" s="18">
        <f t="shared" si="6757"/>
        <v>0</v>
      </c>
      <c r="AO2550" s="18">
        <f t="shared" si="6757"/>
        <v>0</v>
      </c>
      <c r="AP2550" s="18">
        <f t="shared" si="6757"/>
        <v>0</v>
      </c>
      <c r="AQ2550" s="18">
        <f t="shared" si="6721"/>
        <v>0</v>
      </c>
      <c r="AR2550" s="18">
        <f t="shared" si="6722"/>
        <v>4854</v>
      </c>
      <c r="AS2550" s="18">
        <f t="shared" si="6723"/>
        <v>0</v>
      </c>
      <c r="AT2550" s="18">
        <f t="shared" si="6757"/>
        <v>0</v>
      </c>
      <c r="AU2550" s="18">
        <f t="shared" si="6757"/>
        <v>0</v>
      </c>
      <c r="AV2550" s="18">
        <f t="shared" si="6757"/>
        <v>0</v>
      </c>
      <c r="AW2550" s="18">
        <f t="shared" si="6724"/>
        <v>0</v>
      </c>
      <c r="AX2550" s="18">
        <f t="shared" si="6725"/>
        <v>4854</v>
      </c>
      <c r="AY2550" s="18">
        <f t="shared" si="6726"/>
        <v>0</v>
      </c>
      <c r="AZ2550" s="18">
        <f t="shared" si="6757"/>
        <v>0</v>
      </c>
      <c r="BA2550" s="18">
        <f t="shared" si="6757"/>
        <v>0</v>
      </c>
      <c r="BB2550" s="18">
        <f t="shared" si="6757"/>
        <v>0</v>
      </c>
      <c r="BC2550" s="18">
        <f t="shared" si="6711"/>
        <v>0</v>
      </c>
      <c r="BD2550" s="18">
        <f t="shared" si="6712"/>
        <v>4854</v>
      </c>
      <c r="BE2550" s="18">
        <f t="shared" si="6713"/>
        <v>0</v>
      </c>
      <c r="BF2550" s="18">
        <f t="shared" si="6757"/>
        <v>0</v>
      </c>
      <c r="BG2550" s="18">
        <f t="shared" si="6757"/>
        <v>0</v>
      </c>
      <c r="BH2550" s="18">
        <f t="shared" si="6757"/>
        <v>0</v>
      </c>
      <c r="BI2550" s="18">
        <f t="shared" si="6708"/>
        <v>0</v>
      </c>
      <c r="BJ2550" s="18">
        <f t="shared" si="6709"/>
        <v>4854</v>
      </c>
      <c r="BK2550" s="18">
        <f t="shared" si="6710"/>
        <v>0</v>
      </c>
      <c r="BL2550" s="18">
        <f t="shared" si="6757"/>
        <v>0</v>
      </c>
      <c r="BM2550" s="18">
        <f t="shared" si="6757"/>
        <v>0</v>
      </c>
      <c r="BN2550" s="18">
        <f t="shared" si="6757"/>
        <v>0</v>
      </c>
      <c r="BO2550" s="18">
        <f t="shared" si="6736"/>
        <v>0</v>
      </c>
      <c r="BP2550" s="18">
        <f t="shared" si="6737"/>
        <v>4854</v>
      </c>
      <c r="BQ2550" s="18">
        <f t="shared" si="6738"/>
        <v>0</v>
      </c>
      <c r="BR2550" s="18">
        <f t="shared" si="6757"/>
        <v>0</v>
      </c>
      <c r="BS2550" s="18">
        <f t="shared" si="6757"/>
        <v>0</v>
      </c>
      <c r="BT2550" s="18">
        <f t="shared" si="6757"/>
        <v>0</v>
      </c>
      <c r="BU2550" s="18">
        <f t="shared" si="6732"/>
        <v>0</v>
      </c>
      <c r="BV2550" s="18">
        <f t="shared" si="6733"/>
        <v>4854</v>
      </c>
      <c r="BW2550" s="18">
        <f t="shared" si="6734"/>
        <v>0</v>
      </c>
      <c r="BX2550" s="18">
        <f t="shared" si="6757"/>
        <v>0</v>
      </c>
      <c r="BY2550" s="18">
        <f t="shared" si="6757"/>
        <v>0</v>
      </c>
      <c r="BZ2550" s="18">
        <f t="shared" si="6757"/>
        <v>0</v>
      </c>
      <c r="CA2550" s="18">
        <f t="shared" si="6717"/>
        <v>0</v>
      </c>
      <c r="CB2550" s="18">
        <f t="shared" si="6718"/>
        <v>4854</v>
      </c>
      <c r="CC2550" s="18">
        <f t="shared" si="6719"/>
        <v>0</v>
      </c>
      <c r="CD2550" s="18">
        <f t="shared" si="6757"/>
        <v>0</v>
      </c>
      <c r="CE2550" s="27"/>
      <c r="CF2550" s="33"/>
    </row>
    <row r="2551" spans="1:84" x14ac:dyDescent="0.3">
      <c r="A2551" s="19" t="s">
        <v>1394</v>
      </c>
      <c r="B2551" s="39">
        <v>410</v>
      </c>
      <c r="C2551" s="41"/>
      <c r="D2551" s="41"/>
      <c r="E2551" s="14" t="s">
        <v>566</v>
      </c>
      <c r="F2551" s="18">
        <f>F2552</f>
        <v>0</v>
      </c>
      <c r="G2551" s="18">
        <f t="shared" si="6757"/>
        <v>4854</v>
      </c>
      <c r="H2551" s="18">
        <f t="shared" si="6757"/>
        <v>0</v>
      </c>
      <c r="I2551" s="18">
        <f t="shared" si="6757"/>
        <v>0</v>
      </c>
      <c r="J2551" s="18">
        <f t="shared" si="6757"/>
        <v>0</v>
      </c>
      <c r="K2551" s="18">
        <f t="shared" si="6757"/>
        <v>0</v>
      </c>
      <c r="L2551" s="18">
        <f t="shared" si="6729"/>
        <v>0</v>
      </c>
      <c r="M2551" s="18">
        <f t="shared" si="6730"/>
        <v>4854</v>
      </c>
      <c r="N2551" s="18">
        <f t="shared" si="6731"/>
        <v>0</v>
      </c>
      <c r="O2551" s="18">
        <f t="shared" si="6757"/>
        <v>0</v>
      </c>
      <c r="P2551" s="18">
        <f t="shared" si="6757"/>
        <v>0</v>
      </c>
      <c r="Q2551" s="18">
        <f t="shared" si="6757"/>
        <v>0</v>
      </c>
      <c r="R2551" s="18">
        <f t="shared" si="6757"/>
        <v>0</v>
      </c>
      <c r="S2551" s="18">
        <f t="shared" si="6757"/>
        <v>0</v>
      </c>
      <c r="T2551" s="18">
        <f t="shared" si="6744"/>
        <v>0</v>
      </c>
      <c r="U2551" s="18">
        <f t="shared" si="6745"/>
        <v>4854</v>
      </c>
      <c r="V2551" s="18">
        <f t="shared" si="6746"/>
        <v>0</v>
      </c>
      <c r="W2551" s="18">
        <f t="shared" si="6757"/>
        <v>0</v>
      </c>
      <c r="X2551" s="18">
        <f t="shared" si="6757"/>
        <v>0</v>
      </c>
      <c r="Y2551" s="18">
        <f t="shared" si="6757"/>
        <v>0</v>
      </c>
      <c r="Z2551" s="18">
        <f t="shared" si="6757"/>
        <v>0</v>
      </c>
      <c r="AA2551" s="18">
        <f t="shared" si="6757"/>
        <v>0</v>
      </c>
      <c r="AB2551" s="18">
        <f t="shared" si="6757"/>
        <v>0</v>
      </c>
      <c r="AC2551" s="18">
        <f t="shared" si="6739"/>
        <v>0</v>
      </c>
      <c r="AD2551" s="18">
        <f t="shared" si="6740"/>
        <v>4854</v>
      </c>
      <c r="AE2551" s="18">
        <f t="shared" si="6741"/>
        <v>0</v>
      </c>
      <c r="AF2551" s="18">
        <f t="shared" si="6757"/>
        <v>0</v>
      </c>
      <c r="AG2551" s="18">
        <f t="shared" si="6757"/>
        <v>0</v>
      </c>
      <c r="AH2551" s="18">
        <f t="shared" si="6757"/>
        <v>0</v>
      </c>
      <c r="AI2551" s="18">
        <f t="shared" si="6758"/>
        <v>0</v>
      </c>
      <c r="AJ2551" s="18">
        <f t="shared" si="6759"/>
        <v>4854</v>
      </c>
      <c r="AK2551" s="18">
        <f t="shared" si="6760"/>
        <v>0</v>
      </c>
      <c r="AL2551" s="18">
        <f t="shared" si="6757"/>
        <v>0</v>
      </c>
      <c r="AM2551" s="18">
        <f t="shared" si="6761"/>
        <v>0</v>
      </c>
      <c r="AN2551" s="18">
        <f t="shared" si="6757"/>
        <v>0</v>
      </c>
      <c r="AO2551" s="18">
        <f t="shared" si="6757"/>
        <v>0</v>
      </c>
      <c r="AP2551" s="18">
        <f t="shared" si="6757"/>
        <v>0</v>
      </c>
      <c r="AQ2551" s="18">
        <f t="shared" si="6721"/>
        <v>0</v>
      </c>
      <c r="AR2551" s="18">
        <f t="shared" si="6722"/>
        <v>4854</v>
      </c>
      <c r="AS2551" s="18">
        <f t="shared" si="6723"/>
        <v>0</v>
      </c>
      <c r="AT2551" s="18">
        <f t="shared" si="6757"/>
        <v>0</v>
      </c>
      <c r="AU2551" s="18">
        <f t="shared" si="6757"/>
        <v>0</v>
      </c>
      <c r="AV2551" s="18">
        <f t="shared" si="6757"/>
        <v>0</v>
      </c>
      <c r="AW2551" s="18">
        <f t="shared" si="6724"/>
        <v>0</v>
      </c>
      <c r="AX2551" s="18">
        <f t="shared" si="6725"/>
        <v>4854</v>
      </c>
      <c r="AY2551" s="18">
        <f t="shared" si="6726"/>
        <v>0</v>
      </c>
      <c r="AZ2551" s="18">
        <f t="shared" si="6757"/>
        <v>0</v>
      </c>
      <c r="BA2551" s="18">
        <f t="shared" si="6757"/>
        <v>0</v>
      </c>
      <c r="BB2551" s="18">
        <f t="shared" si="6757"/>
        <v>0</v>
      </c>
      <c r="BC2551" s="18">
        <f t="shared" si="6711"/>
        <v>0</v>
      </c>
      <c r="BD2551" s="18">
        <f t="shared" si="6712"/>
        <v>4854</v>
      </c>
      <c r="BE2551" s="18">
        <f t="shared" si="6713"/>
        <v>0</v>
      </c>
      <c r="BF2551" s="18">
        <f t="shared" si="6757"/>
        <v>0</v>
      </c>
      <c r="BG2551" s="18">
        <f t="shared" si="6757"/>
        <v>0</v>
      </c>
      <c r="BH2551" s="18">
        <f t="shared" si="6757"/>
        <v>0</v>
      </c>
      <c r="BI2551" s="18">
        <f t="shared" si="6708"/>
        <v>0</v>
      </c>
      <c r="BJ2551" s="18">
        <f t="shared" si="6709"/>
        <v>4854</v>
      </c>
      <c r="BK2551" s="18">
        <f t="shared" si="6710"/>
        <v>0</v>
      </c>
      <c r="BL2551" s="18">
        <f t="shared" si="6757"/>
        <v>0</v>
      </c>
      <c r="BM2551" s="18">
        <f t="shared" si="6757"/>
        <v>0</v>
      </c>
      <c r="BN2551" s="18">
        <f t="shared" si="6757"/>
        <v>0</v>
      </c>
      <c r="BO2551" s="18">
        <f t="shared" si="6736"/>
        <v>0</v>
      </c>
      <c r="BP2551" s="18">
        <f t="shared" si="6737"/>
        <v>4854</v>
      </c>
      <c r="BQ2551" s="18">
        <f t="shared" si="6738"/>
        <v>0</v>
      </c>
      <c r="BR2551" s="18">
        <f t="shared" si="6757"/>
        <v>0</v>
      </c>
      <c r="BS2551" s="18">
        <f t="shared" si="6757"/>
        <v>0</v>
      </c>
      <c r="BT2551" s="18">
        <f t="shared" si="6757"/>
        <v>0</v>
      </c>
      <c r="BU2551" s="18">
        <f t="shared" si="6732"/>
        <v>0</v>
      </c>
      <c r="BV2551" s="18">
        <f t="shared" si="6733"/>
        <v>4854</v>
      </c>
      <c r="BW2551" s="18">
        <f t="shared" si="6734"/>
        <v>0</v>
      </c>
      <c r="BX2551" s="18">
        <f t="shared" si="6757"/>
        <v>0</v>
      </c>
      <c r="BY2551" s="18">
        <f t="shared" si="6757"/>
        <v>0</v>
      </c>
      <c r="BZ2551" s="18">
        <f t="shared" si="6757"/>
        <v>0</v>
      </c>
      <c r="CA2551" s="18">
        <f t="shared" si="6717"/>
        <v>0</v>
      </c>
      <c r="CB2551" s="18">
        <f t="shared" si="6718"/>
        <v>4854</v>
      </c>
      <c r="CC2551" s="18">
        <f t="shared" si="6719"/>
        <v>0</v>
      </c>
      <c r="CD2551" s="18">
        <f t="shared" si="6757"/>
        <v>0</v>
      </c>
      <c r="CE2551" s="27"/>
      <c r="CF2551" s="33"/>
    </row>
    <row r="2552" spans="1:84" x14ac:dyDescent="0.3">
      <c r="A2552" s="19" t="s">
        <v>1394</v>
      </c>
      <c r="B2552" s="39">
        <v>410</v>
      </c>
      <c r="C2552" s="41" t="s">
        <v>149</v>
      </c>
      <c r="D2552" s="41" t="s">
        <v>29</v>
      </c>
      <c r="E2552" s="14" t="s">
        <v>523</v>
      </c>
      <c r="F2552" s="18"/>
      <c r="G2552" s="18">
        <v>4854</v>
      </c>
      <c r="H2552" s="18"/>
      <c r="I2552" s="18"/>
      <c r="J2552" s="18"/>
      <c r="K2552" s="18"/>
      <c r="L2552" s="18">
        <f t="shared" si="6729"/>
        <v>0</v>
      </c>
      <c r="M2552" s="18">
        <f t="shared" si="6730"/>
        <v>4854</v>
      </c>
      <c r="N2552" s="18">
        <f t="shared" si="6731"/>
        <v>0</v>
      </c>
      <c r="O2552" s="18"/>
      <c r="P2552" s="18"/>
      <c r="Q2552" s="18"/>
      <c r="R2552" s="18"/>
      <c r="S2552" s="18"/>
      <c r="T2552" s="18">
        <f t="shared" si="6744"/>
        <v>0</v>
      </c>
      <c r="U2552" s="18">
        <f t="shared" si="6745"/>
        <v>4854</v>
      </c>
      <c r="V2552" s="18">
        <f t="shared" si="6746"/>
        <v>0</v>
      </c>
      <c r="W2552" s="18"/>
      <c r="X2552" s="18"/>
      <c r="Y2552" s="18"/>
      <c r="Z2552" s="18"/>
      <c r="AA2552" s="18"/>
      <c r="AB2552" s="18"/>
      <c r="AC2552" s="18">
        <f t="shared" si="6739"/>
        <v>0</v>
      </c>
      <c r="AD2552" s="18">
        <f t="shared" si="6740"/>
        <v>4854</v>
      </c>
      <c r="AE2552" s="18">
        <f t="shared" si="6741"/>
        <v>0</v>
      </c>
      <c r="AF2552" s="18"/>
      <c r="AG2552" s="18"/>
      <c r="AH2552" s="18"/>
      <c r="AI2552" s="18">
        <f t="shared" si="6758"/>
        <v>0</v>
      </c>
      <c r="AJ2552" s="18">
        <f t="shared" si="6759"/>
        <v>4854</v>
      </c>
      <c r="AK2552" s="18">
        <f t="shared" si="6760"/>
        <v>0</v>
      </c>
      <c r="AL2552" s="18"/>
      <c r="AM2552" s="18">
        <f t="shared" si="6761"/>
        <v>0</v>
      </c>
      <c r="AN2552" s="18"/>
      <c r="AO2552" s="18"/>
      <c r="AP2552" s="18"/>
      <c r="AQ2552" s="18">
        <f t="shared" si="6721"/>
        <v>0</v>
      </c>
      <c r="AR2552" s="18">
        <f t="shared" si="6722"/>
        <v>4854</v>
      </c>
      <c r="AS2552" s="18">
        <f t="shared" si="6723"/>
        <v>0</v>
      </c>
      <c r="AT2552" s="18"/>
      <c r="AU2552" s="18"/>
      <c r="AV2552" s="18"/>
      <c r="AW2552" s="18">
        <f t="shared" si="6724"/>
        <v>0</v>
      </c>
      <c r="AX2552" s="18">
        <f t="shared" si="6725"/>
        <v>4854</v>
      </c>
      <c r="AY2552" s="18">
        <f t="shared" si="6726"/>
        <v>0</v>
      </c>
      <c r="AZ2552" s="18"/>
      <c r="BA2552" s="18"/>
      <c r="BB2552" s="18"/>
      <c r="BC2552" s="18">
        <f t="shared" si="6711"/>
        <v>0</v>
      </c>
      <c r="BD2552" s="18">
        <f t="shared" si="6712"/>
        <v>4854</v>
      </c>
      <c r="BE2552" s="18">
        <f t="shared" si="6713"/>
        <v>0</v>
      </c>
      <c r="BF2552" s="18"/>
      <c r="BG2552" s="18"/>
      <c r="BH2552" s="18"/>
      <c r="BI2552" s="18">
        <f t="shared" si="6708"/>
        <v>0</v>
      </c>
      <c r="BJ2552" s="18">
        <f t="shared" si="6709"/>
        <v>4854</v>
      </c>
      <c r="BK2552" s="18">
        <f t="shared" si="6710"/>
        <v>0</v>
      </c>
      <c r="BL2552" s="18"/>
      <c r="BM2552" s="18"/>
      <c r="BN2552" s="18"/>
      <c r="BO2552" s="18">
        <f t="shared" si="6736"/>
        <v>0</v>
      </c>
      <c r="BP2552" s="18">
        <f t="shared" si="6737"/>
        <v>4854</v>
      </c>
      <c r="BQ2552" s="18">
        <f t="shared" si="6738"/>
        <v>0</v>
      </c>
      <c r="BR2552" s="18"/>
      <c r="BS2552" s="18"/>
      <c r="BT2552" s="18"/>
      <c r="BU2552" s="18">
        <f t="shared" si="6732"/>
        <v>0</v>
      </c>
      <c r="BV2552" s="18">
        <f t="shared" si="6733"/>
        <v>4854</v>
      </c>
      <c r="BW2552" s="18">
        <f t="shared" si="6734"/>
        <v>0</v>
      </c>
      <c r="BX2552" s="18"/>
      <c r="BY2552" s="18"/>
      <c r="BZ2552" s="18"/>
      <c r="CA2552" s="18">
        <f t="shared" si="6717"/>
        <v>0</v>
      </c>
      <c r="CB2552" s="18">
        <f t="shared" si="6718"/>
        <v>4854</v>
      </c>
      <c r="CC2552" s="18">
        <f t="shared" si="6719"/>
        <v>0</v>
      </c>
      <c r="CD2552" s="18"/>
      <c r="CE2552" s="27"/>
      <c r="CF2552" s="33"/>
    </row>
    <row r="2553" spans="1:84" ht="93.6" x14ac:dyDescent="0.3">
      <c r="A2553" s="19" t="s">
        <v>1395</v>
      </c>
      <c r="B2553" s="19"/>
      <c r="C2553" s="19"/>
      <c r="D2553" s="19"/>
      <c r="E2553" s="14" t="s">
        <v>773</v>
      </c>
      <c r="F2553" s="18">
        <f>F2554</f>
        <v>98306</v>
      </c>
      <c r="G2553" s="18">
        <f t="shared" ref="G2553:CD2555" si="6762">G2554</f>
        <v>0</v>
      </c>
      <c r="H2553" s="18">
        <f t="shared" si="6762"/>
        <v>0</v>
      </c>
      <c r="I2553" s="18">
        <f t="shared" si="6762"/>
        <v>0</v>
      </c>
      <c r="J2553" s="18">
        <f t="shared" si="6762"/>
        <v>0</v>
      </c>
      <c r="K2553" s="18">
        <f t="shared" si="6762"/>
        <v>0</v>
      </c>
      <c r="L2553" s="18">
        <f t="shared" si="6729"/>
        <v>98306</v>
      </c>
      <c r="M2553" s="18">
        <f t="shared" si="6730"/>
        <v>0</v>
      </c>
      <c r="N2553" s="18">
        <f t="shared" si="6731"/>
        <v>0</v>
      </c>
      <c r="O2553" s="18">
        <f t="shared" si="6762"/>
        <v>0</v>
      </c>
      <c r="P2553" s="18">
        <f t="shared" si="6762"/>
        <v>0</v>
      </c>
      <c r="Q2553" s="18">
        <f t="shared" si="6762"/>
        <v>0</v>
      </c>
      <c r="R2553" s="18">
        <f t="shared" si="6762"/>
        <v>0</v>
      </c>
      <c r="S2553" s="18">
        <f t="shared" si="6762"/>
        <v>0</v>
      </c>
      <c r="T2553" s="18">
        <f t="shared" si="6744"/>
        <v>98306</v>
      </c>
      <c r="U2553" s="18">
        <f t="shared" si="6745"/>
        <v>0</v>
      </c>
      <c r="V2553" s="18">
        <f t="shared" si="6746"/>
        <v>0</v>
      </c>
      <c r="W2553" s="18">
        <f t="shared" si="6762"/>
        <v>0</v>
      </c>
      <c r="X2553" s="18">
        <f t="shared" si="6762"/>
        <v>0</v>
      </c>
      <c r="Y2553" s="18">
        <f t="shared" si="6762"/>
        <v>0</v>
      </c>
      <c r="Z2553" s="18">
        <f t="shared" si="6762"/>
        <v>0</v>
      </c>
      <c r="AA2553" s="18">
        <f t="shared" si="6762"/>
        <v>0</v>
      </c>
      <c r="AB2553" s="18">
        <f t="shared" si="6762"/>
        <v>0</v>
      </c>
      <c r="AC2553" s="18">
        <f t="shared" si="6739"/>
        <v>98306</v>
      </c>
      <c r="AD2553" s="18">
        <f t="shared" si="6740"/>
        <v>0</v>
      </c>
      <c r="AE2553" s="18">
        <f t="shared" si="6741"/>
        <v>0</v>
      </c>
      <c r="AF2553" s="18">
        <f t="shared" si="6762"/>
        <v>0</v>
      </c>
      <c r="AG2553" s="18">
        <f t="shared" si="6762"/>
        <v>0</v>
      </c>
      <c r="AH2553" s="18">
        <f t="shared" si="6762"/>
        <v>0</v>
      </c>
      <c r="AI2553" s="18">
        <f t="shared" si="6758"/>
        <v>98306</v>
      </c>
      <c r="AJ2553" s="18">
        <f t="shared" si="6759"/>
        <v>0</v>
      </c>
      <c r="AK2553" s="18">
        <f t="shared" si="6760"/>
        <v>0</v>
      </c>
      <c r="AL2553" s="18">
        <f t="shared" si="6762"/>
        <v>0</v>
      </c>
      <c r="AM2553" s="18">
        <f t="shared" si="6761"/>
        <v>98306</v>
      </c>
      <c r="AN2553" s="18">
        <f t="shared" si="6762"/>
        <v>0</v>
      </c>
      <c r="AO2553" s="18">
        <f t="shared" si="6762"/>
        <v>0</v>
      </c>
      <c r="AP2553" s="18">
        <f t="shared" si="6762"/>
        <v>0</v>
      </c>
      <c r="AQ2553" s="18">
        <f t="shared" si="6721"/>
        <v>98306</v>
      </c>
      <c r="AR2553" s="18">
        <f t="shared" si="6722"/>
        <v>0</v>
      </c>
      <c r="AS2553" s="18">
        <f t="shared" si="6723"/>
        <v>0</v>
      </c>
      <c r="AT2553" s="18">
        <f t="shared" si="6762"/>
        <v>0</v>
      </c>
      <c r="AU2553" s="18">
        <f t="shared" si="6762"/>
        <v>0</v>
      </c>
      <c r="AV2553" s="18">
        <f t="shared" si="6762"/>
        <v>0</v>
      </c>
      <c r="AW2553" s="18">
        <f t="shared" si="6724"/>
        <v>98306</v>
      </c>
      <c r="AX2553" s="18">
        <f t="shared" si="6725"/>
        <v>0</v>
      </c>
      <c r="AY2553" s="18">
        <f t="shared" si="6726"/>
        <v>0</v>
      </c>
      <c r="AZ2553" s="18">
        <f t="shared" si="6762"/>
        <v>10500</v>
      </c>
      <c r="BA2553" s="18">
        <f t="shared" si="6762"/>
        <v>0</v>
      </c>
      <c r="BB2553" s="18">
        <f t="shared" si="6762"/>
        <v>0</v>
      </c>
      <c r="BC2553" s="18">
        <f t="shared" si="6711"/>
        <v>108806</v>
      </c>
      <c r="BD2553" s="18">
        <f t="shared" si="6712"/>
        <v>0</v>
      </c>
      <c r="BE2553" s="18">
        <f t="shared" si="6713"/>
        <v>0</v>
      </c>
      <c r="BF2553" s="18">
        <f t="shared" si="6762"/>
        <v>0</v>
      </c>
      <c r="BG2553" s="18">
        <f t="shared" si="6762"/>
        <v>0</v>
      </c>
      <c r="BH2553" s="18">
        <f t="shared" si="6762"/>
        <v>0</v>
      </c>
      <c r="BI2553" s="18">
        <f t="shared" si="6708"/>
        <v>108806</v>
      </c>
      <c r="BJ2553" s="18">
        <f t="shared" si="6709"/>
        <v>0</v>
      </c>
      <c r="BK2553" s="18">
        <f t="shared" si="6710"/>
        <v>0</v>
      </c>
      <c r="BL2553" s="18">
        <f t="shared" si="6762"/>
        <v>0</v>
      </c>
      <c r="BM2553" s="18">
        <f t="shared" si="6762"/>
        <v>0</v>
      </c>
      <c r="BN2553" s="18">
        <f t="shared" si="6762"/>
        <v>0</v>
      </c>
      <c r="BO2553" s="18">
        <f t="shared" si="6736"/>
        <v>108806</v>
      </c>
      <c r="BP2553" s="18">
        <f t="shared" si="6737"/>
        <v>0</v>
      </c>
      <c r="BQ2553" s="18">
        <f t="shared" si="6738"/>
        <v>0</v>
      </c>
      <c r="BR2553" s="18">
        <f t="shared" si="6762"/>
        <v>0</v>
      </c>
      <c r="BS2553" s="18">
        <f t="shared" si="6762"/>
        <v>0</v>
      </c>
      <c r="BT2553" s="18">
        <f t="shared" si="6762"/>
        <v>0</v>
      </c>
      <c r="BU2553" s="18">
        <f t="shared" si="6732"/>
        <v>108806</v>
      </c>
      <c r="BV2553" s="18">
        <f t="shared" si="6733"/>
        <v>0</v>
      </c>
      <c r="BW2553" s="18">
        <f t="shared" si="6734"/>
        <v>0</v>
      </c>
      <c r="BX2553" s="18">
        <f t="shared" si="6762"/>
        <v>0</v>
      </c>
      <c r="BY2553" s="18">
        <f t="shared" si="6762"/>
        <v>0</v>
      </c>
      <c r="BZ2553" s="18">
        <f t="shared" si="6762"/>
        <v>0</v>
      </c>
      <c r="CA2553" s="18">
        <f t="shared" si="6717"/>
        <v>108806</v>
      </c>
      <c r="CB2553" s="18">
        <f t="shared" si="6718"/>
        <v>0</v>
      </c>
      <c r="CC2553" s="18">
        <f t="shared" si="6719"/>
        <v>0</v>
      </c>
      <c r="CD2553" s="18">
        <f t="shared" si="6762"/>
        <v>0</v>
      </c>
      <c r="CE2553" s="27"/>
      <c r="CF2553" s="33"/>
    </row>
    <row r="2554" spans="1:84" ht="46.8" x14ac:dyDescent="0.3">
      <c r="A2554" s="19" t="s">
        <v>1395</v>
      </c>
      <c r="B2554" s="39">
        <v>400</v>
      </c>
      <c r="C2554" s="41"/>
      <c r="D2554" s="41"/>
      <c r="E2554" s="14" t="s">
        <v>553</v>
      </c>
      <c r="F2554" s="18">
        <f>F2555</f>
        <v>98306</v>
      </c>
      <c r="G2554" s="18">
        <f t="shared" si="6762"/>
        <v>0</v>
      </c>
      <c r="H2554" s="18">
        <f t="shared" si="6762"/>
        <v>0</v>
      </c>
      <c r="I2554" s="18">
        <f t="shared" si="6762"/>
        <v>0</v>
      </c>
      <c r="J2554" s="18">
        <f t="shared" si="6762"/>
        <v>0</v>
      </c>
      <c r="K2554" s="18">
        <f t="shared" si="6762"/>
        <v>0</v>
      </c>
      <c r="L2554" s="18">
        <f t="shared" si="6729"/>
        <v>98306</v>
      </c>
      <c r="M2554" s="18">
        <f t="shared" si="6730"/>
        <v>0</v>
      </c>
      <c r="N2554" s="18">
        <f t="shared" si="6731"/>
        <v>0</v>
      </c>
      <c r="O2554" s="18">
        <f t="shared" si="6762"/>
        <v>0</v>
      </c>
      <c r="P2554" s="18">
        <f t="shared" si="6762"/>
        <v>0</v>
      </c>
      <c r="Q2554" s="18">
        <f t="shared" si="6762"/>
        <v>0</v>
      </c>
      <c r="R2554" s="18">
        <f t="shared" si="6762"/>
        <v>0</v>
      </c>
      <c r="S2554" s="18">
        <f t="shared" si="6762"/>
        <v>0</v>
      </c>
      <c r="T2554" s="18">
        <f t="shared" si="6744"/>
        <v>98306</v>
      </c>
      <c r="U2554" s="18">
        <f t="shared" si="6745"/>
        <v>0</v>
      </c>
      <c r="V2554" s="18">
        <f t="shared" si="6746"/>
        <v>0</v>
      </c>
      <c r="W2554" s="18">
        <f t="shared" si="6762"/>
        <v>0</v>
      </c>
      <c r="X2554" s="18">
        <f t="shared" si="6762"/>
        <v>0</v>
      </c>
      <c r="Y2554" s="18">
        <f t="shared" si="6762"/>
        <v>0</v>
      </c>
      <c r="Z2554" s="18">
        <f t="shared" si="6762"/>
        <v>0</v>
      </c>
      <c r="AA2554" s="18">
        <f t="shared" si="6762"/>
        <v>0</v>
      </c>
      <c r="AB2554" s="18">
        <f t="shared" si="6762"/>
        <v>0</v>
      </c>
      <c r="AC2554" s="18">
        <f t="shared" si="6739"/>
        <v>98306</v>
      </c>
      <c r="AD2554" s="18">
        <f t="shared" si="6740"/>
        <v>0</v>
      </c>
      <c r="AE2554" s="18">
        <f t="shared" si="6741"/>
        <v>0</v>
      </c>
      <c r="AF2554" s="18">
        <f t="shared" si="6762"/>
        <v>0</v>
      </c>
      <c r="AG2554" s="18">
        <f t="shared" si="6762"/>
        <v>0</v>
      </c>
      <c r="AH2554" s="18">
        <f t="shared" si="6762"/>
        <v>0</v>
      </c>
      <c r="AI2554" s="18">
        <f t="shared" si="6758"/>
        <v>98306</v>
      </c>
      <c r="AJ2554" s="18">
        <f t="shared" si="6759"/>
        <v>0</v>
      </c>
      <c r="AK2554" s="18">
        <f t="shared" si="6760"/>
        <v>0</v>
      </c>
      <c r="AL2554" s="18">
        <f t="shared" si="6762"/>
        <v>0</v>
      </c>
      <c r="AM2554" s="18">
        <f t="shared" si="6761"/>
        <v>98306</v>
      </c>
      <c r="AN2554" s="18">
        <f t="shared" si="6762"/>
        <v>0</v>
      </c>
      <c r="AO2554" s="18">
        <f t="shared" si="6762"/>
        <v>0</v>
      </c>
      <c r="AP2554" s="18">
        <f t="shared" si="6762"/>
        <v>0</v>
      </c>
      <c r="AQ2554" s="18">
        <f t="shared" si="6721"/>
        <v>98306</v>
      </c>
      <c r="AR2554" s="18">
        <f t="shared" si="6722"/>
        <v>0</v>
      </c>
      <c r="AS2554" s="18">
        <f t="shared" si="6723"/>
        <v>0</v>
      </c>
      <c r="AT2554" s="18">
        <f t="shared" si="6762"/>
        <v>0</v>
      </c>
      <c r="AU2554" s="18">
        <f t="shared" si="6762"/>
        <v>0</v>
      </c>
      <c r="AV2554" s="18">
        <f t="shared" si="6762"/>
        <v>0</v>
      </c>
      <c r="AW2554" s="18">
        <f t="shared" si="6724"/>
        <v>98306</v>
      </c>
      <c r="AX2554" s="18">
        <f t="shared" si="6725"/>
        <v>0</v>
      </c>
      <c r="AY2554" s="18">
        <f t="shared" si="6726"/>
        <v>0</v>
      </c>
      <c r="AZ2554" s="18">
        <f t="shared" si="6762"/>
        <v>10500</v>
      </c>
      <c r="BA2554" s="18">
        <f t="shared" si="6762"/>
        <v>0</v>
      </c>
      <c r="BB2554" s="18">
        <f t="shared" si="6762"/>
        <v>0</v>
      </c>
      <c r="BC2554" s="18">
        <f t="shared" si="6711"/>
        <v>108806</v>
      </c>
      <c r="BD2554" s="18">
        <f t="shared" si="6712"/>
        <v>0</v>
      </c>
      <c r="BE2554" s="18">
        <f t="shared" si="6713"/>
        <v>0</v>
      </c>
      <c r="BF2554" s="18">
        <f t="shared" si="6762"/>
        <v>0</v>
      </c>
      <c r="BG2554" s="18">
        <f t="shared" si="6762"/>
        <v>0</v>
      </c>
      <c r="BH2554" s="18">
        <f t="shared" si="6762"/>
        <v>0</v>
      </c>
      <c r="BI2554" s="18">
        <f t="shared" si="6708"/>
        <v>108806</v>
      </c>
      <c r="BJ2554" s="18">
        <f t="shared" si="6709"/>
        <v>0</v>
      </c>
      <c r="BK2554" s="18">
        <f t="shared" si="6710"/>
        <v>0</v>
      </c>
      <c r="BL2554" s="18">
        <f t="shared" si="6762"/>
        <v>0</v>
      </c>
      <c r="BM2554" s="18">
        <f t="shared" si="6762"/>
        <v>0</v>
      </c>
      <c r="BN2554" s="18">
        <f t="shared" si="6762"/>
        <v>0</v>
      </c>
      <c r="BO2554" s="18">
        <f t="shared" si="6736"/>
        <v>108806</v>
      </c>
      <c r="BP2554" s="18">
        <f t="shared" si="6737"/>
        <v>0</v>
      </c>
      <c r="BQ2554" s="18">
        <f t="shared" si="6738"/>
        <v>0</v>
      </c>
      <c r="BR2554" s="18">
        <f t="shared" si="6762"/>
        <v>0</v>
      </c>
      <c r="BS2554" s="18">
        <f t="shared" si="6762"/>
        <v>0</v>
      </c>
      <c r="BT2554" s="18">
        <f t="shared" si="6762"/>
        <v>0</v>
      </c>
      <c r="BU2554" s="18">
        <f t="shared" si="6732"/>
        <v>108806</v>
      </c>
      <c r="BV2554" s="18">
        <f t="shared" si="6733"/>
        <v>0</v>
      </c>
      <c r="BW2554" s="18">
        <f t="shared" si="6734"/>
        <v>0</v>
      </c>
      <c r="BX2554" s="18">
        <f t="shared" si="6762"/>
        <v>0</v>
      </c>
      <c r="BY2554" s="18">
        <f t="shared" si="6762"/>
        <v>0</v>
      </c>
      <c r="BZ2554" s="18">
        <f t="shared" si="6762"/>
        <v>0</v>
      </c>
      <c r="CA2554" s="18">
        <f t="shared" si="6717"/>
        <v>108806</v>
      </c>
      <c r="CB2554" s="18">
        <f t="shared" si="6718"/>
        <v>0</v>
      </c>
      <c r="CC2554" s="18">
        <f t="shared" si="6719"/>
        <v>0</v>
      </c>
      <c r="CD2554" s="18">
        <f t="shared" si="6762"/>
        <v>0</v>
      </c>
      <c r="CE2554" s="27"/>
      <c r="CF2554" s="33"/>
    </row>
    <row r="2555" spans="1:84" x14ac:dyDescent="0.3">
      <c r="A2555" s="19" t="s">
        <v>1395</v>
      </c>
      <c r="B2555" s="39">
        <v>410</v>
      </c>
      <c r="C2555" s="41"/>
      <c r="D2555" s="41"/>
      <c r="E2555" s="14" t="s">
        <v>566</v>
      </c>
      <c r="F2555" s="18">
        <f>F2556</f>
        <v>98306</v>
      </c>
      <c r="G2555" s="18">
        <f t="shared" si="6762"/>
        <v>0</v>
      </c>
      <c r="H2555" s="18">
        <f t="shared" si="6762"/>
        <v>0</v>
      </c>
      <c r="I2555" s="18">
        <f t="shared" si="6762"/>
        <v>0</v>
      </c>
      <c r="J2555" s="18">
        <f t="shared" si="6762"/>
        <v>0</v>
      </c>
      <c r="K2555" s="18">
        <f t="shared" si="6762"/>
        <v>0</v>
      </c>
      <c r="L2555" s="18">
        <f t="shared" si="6729"/>
        <v>98306</v>
      </c>
      <c r="M2555" s="18">
        <f t="shared" si="6730"/>
        <v>0</v>
      </c>
      <c r="N2555" s="18">
        <f t="shared" si="6731"/>
        <v>0</v>
      </c>
      <c r="O2555" s="18">
        <f t="shared" si="6762"/>
        <v>0</v>
      </c>
      <c r="P2555" s="18">
        <f t="shared" si="6762"/>
        <v>0</v>
      </c>
      <c r="Q2555" s="18">
        <f t="shared" si="6762"/>
        <v>0</v>
      </c>
      <c r="R2555" s="18">
        <f t="shared" si="6762"/>
        <v>0</v>
      </c>
      <c r="S2555" s="18">
        <f t="shared" si="6762"/>
        <v>0</v>
      </c>
      <c r="T2555" s="18">
        <f t="shared" si="6744"/>
        <v>98306</v>
      </c>
      <c r="U2555" s="18">
        <f t="shared" si="6745"/>
        <v>0</v>
      </c>
      <c r="V2555" s="18">
        <f t="shared" si="6746"/>
        <v>0</v>
      </c>
      <c r="W2555" s="18">
        <f t="shared" si="6762"/>
        <v>0</v>
      </c>
      <c r="X2555" s="18">
        <f t="shared" si="6762"/>
        <v>0</v>
      </c>
      <c r="Y2555" s="18">
        <f t="shared" si="6762"/>
        <v>0</v>
      </c>
      <c r="Z2555" s="18">
        <f t="shared" si="6762"/>
        <v>0</v>
      </c>
      <c r="AA2555" s="18">
        <f t="shared" si="6762"/>
        <v>0</v>
      </c>
      <c r="AB2555" s="18">
        <f t="shared" si="6762"/>
        <v>0</v>
      </c>
      <c r="AC2555" s="18">
        <f t="shared" si="6739"/>
        <v>98306</v>
      </c>
      <c r="AD2555" s="18">
        <f t="shared" si="6740"/>
        <v>0</v>
      </c>
      <c r="AE2555" s="18">
        <f t="shared" si="6741"/>
        <v>0</v>
      </c>
      <c r="AF2555" s="18">
        <f t="shared" si="6762"/>
        <v>0</v>
      </c>
      <c r="AG2555" s="18">
        <f t="shared" si="6762"/>
        <v>0</v>
      </c>
      <c r="AH2555" s="18">
        <f t="shared" si="6762"/>
        <v>0</v>
      </c>
      <c r="AI2555" s="18">
        <f t="shared" si="6758"/>
        <v>98306</v>
      </c>
      <c r="AJ2555" s="18">
        <f t="shared" si="6759"/>
        <v>0</v>
      </c>
      <c r="AK2555" s="18">
        <f t="shared" si="6760"/>
        <v>0</v>
      </c>
      <c r="AL2555" s="18">
        <f t="shared" si="6762"/>
        <v>0</v>
      </c>
      <c r="AM2555" s="18">
        <f t="shared" si="6761"/>
        <v>98306</v>
      </c>
      <c r="AN2555" s="18">
        <f t="shared" si="6762"/>
        <v>0</v>
      </c>
      <c r="AO2555" s="18">
        <f t="shared" si="6762"/>
        <v>0</v>
      </c>
      <c r="AP2555" s="18">
        <f t="shared" si="6762"/>
        <v>0</v>
      </c>
      <c r="AQ2555" s="18">
        <f t="shared" si="6721"/>
        <v>98306</v>
      </c>
      <c r="AR2555" s="18">
        <f t="shared" si="6722"/>
        <v>0</v>
      </c>
      <c r="AS2555" s="18">
        <f t="shared" si="6723"/>
        <v>0</v>
      </c>
      <c r="AT2555" s="18">
        <f t="shared" si="6762"/>
        <v>0</v>
      </c>
      <c r="AU2555" s="18">
        <f t="shared" si="6762"/>
        <v>0</v>
      </c>
      <c r="AV2555" s="18">
        <f t="shared" si="6762"/>
        <v>0</v>
      </c>
      <c r="AW2555" s="18">
        <f t="shared" si="6724"/>
        <v>98306</v>
      </c>
      <c r="AX2555" s="18">
        <f t="shared" si="6725"/>
        <v>0</v>
      </c>
      <c r="AY2555" s="18">
        <f t="shared" si="6726"/>
        <v>0</v>
      </c>
      <c r="AZ2555" s="18">
        <f t="shared" si="6762"/>
        <v>10500</v>
      </c>
      <c r="BA2555" s="18">
        <f t="shared" si="6762"/>
        <v>0</v>
      </c>
      <c r="BB2555" s="18">
        <f t="shared" si="6762"/>
        <v>0</v>
      </c>
      <c r="BC2555" s="18">
        <f t="shared" si="6711"/>
        <v>108806</v>
      </c>
      <c r="BD2555" s="18">
        <f t="shared" si="6712"/>
        <v>0</v>
      </c>
      <c r="BE2555" s="18">
        <f t="shared" si="6713"/>
        <v>0</v>
      </c>
      <c r="BF2555" s="18">
        <f t="shared" si="6762"/>
        <v>0</v>
      </c>
      <c r="BG2555" s="18">
        <f t="shared" si="6762"/>
        <v>0</v>
      </c>
      <c r="BH2555" s="18">
        <f t="shared" si="6762"/>
        <v>0</v>
      </c>
      <c r="BI2555" s="18">
        <f t="shared" si="6708"/>
        <v>108806</v>
      </c>
      <c r="BJ2555" s="18">
        <f t="shared" si="6709"/>
        <v>0</v>
      </c>
      <c r="BK2555" s="18">
        <f t="shared" si="6710"/>
        <v>0</v>
      </c>
      <c r="BL2555" s="18">
        <f t="shared" si="6762"/>
        <v>0</v>
      </c>
      <c r="BM2555" s="18">
        <f t="shared" si="6762"/>
        <v>0</v>
      </c>
      <c r="BN2555" s="18">
        <f t="shared" si="6762"/>
        <v>0</v>
      </c>
      <c r="BO2555" s="18">
        <f t="shared" si="6736"/>
        <v>108806</v>
      </c>
      <c r="BP2555" s="18">
        <f t="shared" si="6737"/>
        <v>0</v>
      </c>
      <c r="BQ2555" s="18">
        <f t="shared" si="6738"/>
        <v>0</v>
      </c>
      <c r="BR2555" s="18">
        <f t="shared" si="6762"/>
        <v>0</v>
      </c>
      <c r="BS2555" s="18">
        <f t="shared" si="6762"/>
        <v>0</v>
      </c>
      <c r="BT2555" s="18">
        <f t="shared" si="6762"/>
        <v>0</v>
      </c>
      <c r="BU2555" s="18">
        <f t="shared" si="6732"/>
        <v>108806</v>
      </c>
      <c r="BV2555" s="18">
        <f t="shared" si="6733"/>
        <v>0</v>
      </c>
      <c r="BW2555" s="18">
        <f t="shared" si="6734"/>
        <v>0</v>
      </c>
      <c r="BX2555" s="18">
        <f t="shared" si="6762"/>
        <v>0</v>
      </c>
      <c r="BY2555" s="18">
        <f t="shared" si="6762"/>
        <v>0</v>
      </c>
      <c r="BZ2555" s="18">
        <f t="shared" si="6762"/>
        <v>0</v>
      </c>
      <c r="CA2555" s="18">
        <f t="shared" si="6717"/>
        <v>108806</v>
      </c>
      <c r="CB2555" s="18">
        <f t="shared" si="6718"/>
        <v>0</v>
      </c>
      <c r="CC2555" s="18">
        <f t="shared" si="6719"/>
        <v>0</v>
      </c>
      <c r="CD2555" s="18">
        <f t="shared" si="6762"/>
        <v>0</v>
      </c>
      <c r="CE2555" s="27"/>
      <c r="CF2555" s="33"/>
    </row>
    <row r="2556" spans="1:84" x14ac:dyDescent="0.3">
      <c r="A2556" s="19" t="s">
        <v>1395</v>
      </c>
      <c r="B2556" s="39">
        <v>410</v>
      </c>
      <c r="C2556" s="41" t="s">
        <v>149</v>
      </c>
      <c r="D2556" s="41" t="s">
        <v>29</v>
      </c>
      <c r="E2556" s="14" t="s">
        <v>523</v>
      </c>
      <c r="F2556" s="18">
        <v>98306</v>
      </c>
      <c r="G2556" s="18"/>
      <c r="H2556" s="18"/>
      <c r="I2556" s="18"/>
      <c r="J2556" s="18"/>
      <c r="K2556" s="18"/>
      <c r="L2556" s="18">
        <f t="shared" si="6729"/>
        <v>98306</v>
      </c>
      <c r="M2556" s="18">
        <f t="shared" si="6730"/>
        <v>0</v>
      </c>
      <c r="N2556" s="18">
        <f t="shared" si="6731"/>
        <v>0</v>
      </c>
      <c r="O2556" s="18"/>
      <c r="P2556" s="18"/>
      <c r="Q2556" s="18"/>
      <c r="R2556" s="18"/>
      <c r="S2556" s="18"/>
      <c r="T2556" s="18">
        <f t="shared" si="6744"/>
        <v>98306</v>
      </c>
      <c r="U2556" s="18">
        <f t="shared" si="6745"/>
        <v>0</v>
      </c>
      <c r="V2556" s="18">
        <f t="shared" si="6746"/>
        <v>0</v>
      </c>
      <c r="W2556" s="18"/>
      <c r="X2556" s="18"/>
      <c r="Y2556" s="18"/>
      <c r="Z2556" s="18"/>
      <c r="AA2556" s="18"/>
      <c r="AB2556" s="18"/>
      <c r="AC2556" s="18">
        <f t="shared" si="6739"/>
        <v>98306</v>
      </c>
      <c r="AD2556" s="18">
        <f t="shared" si="6740"/>
        <v>0</v>
      </c>
      <c r="AE2556" s="18">
        <f t="shared" si="6741"/>
        <v>0</v>
      </c>
      <c r="AF2556" s="18"/>
      <c r="AG2556" s="18"/>
      <c r="AH2556" s="18"/>
      <c r="AI2556" s="18">
        <f t="shared" si="6758"/>
        <v>98306</v>
      </c>
      <c r="AJ2556" s="18">
        <f t="shared" si="6759"/>
        <v>0</v>
      </c>
      <c r="AK2556" s="18">
        <f t="shared" si="6760"/>
        <v>0</v>
      </c>
      <c r="AL2556" s="18"/>
      <c r="AM2556" s="18">
        <f t="shared" si="6761"/>
        <v>98306</v>
      </c>
      <c r="AN2556" s="18"/>
      <c r="AO2556" s="18"/>
      <c r="AP2556" s="18"/>
      <c r="AQ2556" s="18">
        <f t="shared" si="6721"/>
        <v>98306</v>
      </c>
      <c r="AR2556" s="18">
        <f t="shared" si="6722"/>
        <v>0</v>
      </c>
      <c r="AS2556" s="18">
        <f t="shared" si="6723"/>
        <v>0</v>
      </c>
      <c r="AT2556" s="18"/>
      <c r="AU2556" s="18"/>
      <c r="AV2556" s="18"/>
      <c r="AW2556" s="18">
        <f t="shared" si="6724"/>
        <v>98306</v>
      </c>
      <c r="AX2556" s="18">
        <f t="shared" si="6725"/>
        <v>0</v>
      </c>
      <c r="AY2556" s="18">
        <f t="shared" si="6726"/>
        <v>0</v>
      </c>
      <c r="AZ2556" s="18">
        <v>10500</v>
      </c>
      <c r="BA2556" s="18"/>
      <c r="BB2556" s="18"/>
      <c r="BC2556" s="18">
        <f t="shared" si="6711"/>
        <v>108806</v>
      </c>
      <c r="BD2556" s="18">
        <f t="shared" si="6712"/>
        <v>0</v>
      </c>
      <c r="BE2556" s="18">
        <f t="shared" si="6713"/>
        <v>0</v>
      </c>
      <c r="BF2556" s="18"/>
      <c r="BG2556" s="18"/>
      <c r="BH2556" s="18"/>
      <c r="BI2556" s="18">
        <f t="shared" si="6708"/>
        <v>108806</v>
      </c>
      <c r="BJ2556" s="18">
        <f t="shared" si="6709"/>
        <v>0</v>
      </c>
      <c r="BK2556" s="18">
        <f t="shared" si="6710"/>
        <v>0</v>
      </c>
      <c r="BL2556" s="18"/>
      <c r="BM2556" s="18"/>
      <c r="BN2556" s="18"/>
      <c r="BO2556" s="18">
        <f t="shared" si="6736"/>
        <v>108806</v>
      </c>
      <c r="BP2556" s="18">
        <f t="shared" si="6737"/>
        <v>0</v>
      </c>
      <c r="BQ2556" s="18">
        <f t="shared" si="6738"/>
        <v>0</v>
      </c>
      <c r="BR2556" s="18"/>
      <c r="BS2556" s="18"/>
      <c r="BT2556" s="18"/>
      <c r="BU2556" s="18">
        <f t="shared" si="6732"/>
        <v>108806</v>
      </c>
      <c r="BV2556" s="18">
        <f t="shared" si="6733"/>
        <v>0</v>
      </c>
      <c r="BW2556" s="18">
        <f t="shared" si="6734"/>
        <v>0</v>
      </c>
      <c r="BX2556" s="18"/>
      <c r="BY2556" s="18"/>
      <c r="BZ2556" s="18"/>
      <c r="CA2556" s="18">
        <f t="shared" si="6717"/>
        <v>108806</v>
      </c>
      <c r="CB2556" s="18">
        <f t="shared" si="6718"/>
        <v>0</v>
      </c>
      <c r="CC2556" s="18">
        <f t="shared" si="6719"/>
        <v>0</v>
      </c>
      <c r="CD2556" s="18"/>
      <c r="CE2556" s="27"/>
      <c r="CF2556" s="33"/>
    </row>
    <row r="2557" spans="1:84" ht="93.6" x14ac:dyDescent="0.3">
      <c r="A2557" s="19" t="s">
        <v>1504</v>
      </c>
      <c r="B2557" s="39"/>
      <c r="C2557" s="41"/>
      <c r="D2557" s="41"/>
      <c r="E2557" s="14" t="s">
        <v>1505</v>
      </c>
      <c r="F2557" s="18"/>
      <c r="G2557" s="18"/>
      <c r="H2557" s="18"/>
      <c r="I2557" s="18"/>
      <c r="J2557" s="18"/>
      <c r="K2557" s="18"/>
      <c r="L2557" s="18"/>
      <c r="M2557" s="18"/>
      <c r="N2557" s="18"/>
      <c r="O2557" s="18">
        <f>O2558</f>
        <v>4659.0010000000002</v>
      </c>
      <c r="P2557" s="18">
        <f t="shared" ref="P2557:CD2559" si="6763">P2558</f>
        <v>0</v>
      </c>
      <c r="Q2557" s="18">
        <f t="shared" si="6763"/>
        <v>0</v>
      </c>
      <c r="R2557" s="18">
        <f t="shared" si="6763"/>
        <v>0</v>
      </c>
      <c r="S2557" s="18">
        <f t="shared" si="6763"/>
        <v>0</v>
      </c>
      <c r="T2557" s="18">
        <f t="shared" si="6744"/>
        <v>4659.0010000000002</v>
      </c>
      <c r="U2557" s="18">
        <f t="shared" si="6745"/>
        <v>0</v>
      </c>
      <c r="V2557" s="18">
        <f t="shared" si="6746"/>
        <v>0</v>
      </c>
      <c r="W2557" s="18">
        <f t="shared" si="6763"/>
        <v>0</v>
      </c>
      <c r="X2557" s="18">
        <f t="shared" si="6763"/>
        <v>0</v>
      </c>
      <c r="Y2557" s="18">
        <f t="shared" si="6763"/>
        <v>0</v>
      </c>
      <c r="Z2557" s="18">
        <f t="shared" si="6763"/>
        <v>0</v>
      </c>
      <c r="AA2557" s="18">
        <f t="shared" si="6763"/>
        <v>0</v>
      </c>
      <c r="AB2557" s="18">
        <f t="shared" si="6763"/>
        <v>0</v>
      </c>
      <c r="AC2557" s="18">
        <f t="shared" si="6739"/>
        <v>4659.0010000000002</v>
      </c>
      <c r="AD2557" s="18">
        <f t="shared" si="6740"/>
        <v>0</v>
      </c>
      <c r="AE2557" s="18">
        <f t="shared" si="6741"/>
        <v>0</v>
      </c>
      <c r="AF2557" s="18">
        <f t="shared" si="6763"/>
        <v>0</v>
      </c>
      <c r="AG2557" s="18">
        <f t="shared" si="6763"/>
        <v>0</v>
      </c>
      <c r="AH2557" s="18">
        <f t="shared" si="6763"/>
        <v>0</v>
      </c>
      <c r="AI2557" s="18">
        <f t="shared" si="6758"/>
        <v>4659.0010000000002</v>
      </c>
      <c r="AJ2557" s="18">
        <f t="shared" si="6759"/>
        <v>0</v>
      </c>
      <c r="AK2557" s="18">
        <f t="shared" si="6760"/>
        <v>0</v>
      </c>
      <c r="AL2557" s="18">
        <f t="shared" si="6763"/>
        <v>0</v>
      </c>
      <c r="AM2557" s="18">
        <f t="shared" si="6761"/>
        <v>4659.0010000000002</v>
      </c>
      <c r="AN2557" s="18">
        <f t="shared" si="6763"/>
        <v>0</v>
      </c>
      <c r="AO2557" s="18">
        <f t="shared" si="6763"/>
        <v>0</v>
      </c>
      <c r="AP2557" s="18">
        <f t="shared" si="6763"/>
        <v>0</v>
      </c>
      <c r="AQ2557" s="18">
        <f t="shared" si="6721"/>
        <v>4659.0010000000002</v>
      </c>
      <c r="AR2557" s="18">
        <f t="shared" si="6722"/>
        <v>0</v>
      </c>
      <c r="AS2557" s="18">
        <f t="shared" si="6723"/>
        <v>0</v>
      </c>
      <c r="AT2557" s="18">
        <f t="shared" si="6763"/>
        <v>0</v>
      </c>
      <c r="AU2557" s="18">
        <f t="shared" si="6763"/>
        <v>0</v>
      </c>
      <c r="AV2557" s="18">
        <f t="shared" si="6763"/>
        <v>0</v>
      </c>
      <c r="AW2557" s="18">
        <f t="shared" si="6724"/>
        <v>4659.0010000000002</v>
      </c>
      <c r="AX2557" s="18">
        <f t="shared" si="6725"/>
        <v>0</v>
      </c>
      <c r="AY2557" s="18">
        <f t="shared" si="6726"/>
        <v>0</v>
      </c>
      <c r="AZ2557" s="18">
        <f t="shared" si="6763"/>
        <v>0</v>
      </c>
      <c r="BA2557" s="18">
        <f t="shared" si="6763"/>
        <v>0</v>
      </c>
      <c r="BB2557" s="18">
        <f t="shared" si="6763"/>
        <v>0</v>
      </c>
      <c r="BC2557" s="18">
        <f t="shared" si="6711"/>
        <v>4659.0010000000002</v>
      </c>
      <c r="BD2557" s="18">
        <f t="shared" si="6712"/>
        <v>0</v>
      </c>
      <c r="BE2557" s="18">
        <f t="shared" si="6713"/>
        <v>0</v>
      </c>
      <c r="BF2557" s="18">
        <f t="shared" si="6763"/>
        <v>0</v>
      </c>
      <c r="BG2557" s="18">
        <f t="shared" si="6763"/>
        <v>0</v>
      </c>
      <c r="BH2557" s="18">
        <f t="shared" si="6763"/>
        <v>0</v>
      </c>
      <c r="BI2557" s="18">
        <f t="shared" si="6708"/>
        <v>4659.0010000000002</v>
      </c>
      <c r="BJ2557" s="18">
        <f t="shared" si="6709"/>
        <v>0</v>
      </c>
      <c r="BK2557" s="18">
        <f t="shared" si="6710"/>
        <v>0</v>
      </c>
      <c r="BL2557" s="18">
        <f t="shared" si="6763"/>
        <v>0</v>
      </c>
      <c r="BM2557" s="18">
        <f t="shared" si="6763"/>
        <v>0</v>
      </c>
      <c r="BN2557" s="18">
        <f t="shared" si="6763"/>
        <v>0</v>
      </c>
      <c r="BO2557" s="18">
        <f t="shared" si="6736"/>
        <v>4659.0010000000002</v>
      </c>
      <c r="BP2557" s="18">
        <f t="shared" si="6737"/>
        <v>0</v>
      </c>
      <c r="BQ2557" s="18">
        <f t="shared" si="6738"/>
        <v>0</v>
      </c>
      <c r="BR2557" s="18">
        <f t="shared" si="6763"/>
        <v>0</v>
      </c>
      <c r="BS2557" s="18">
        <f t="shared" si="6763"/>
        <v>0</v>
      </c>
      <c r="BT2557" s="18">
        <f t="shared" si="6763"/>
        <v>0</v>
      </c>
      <c r="BU2557" s="18">
        <f t="shared" si="6732"/>
        <v>4659.0010000000002</v>
      </c>
      <c r="BV2557" s="18">
        <f t="shared" si="6733"/>
        <v>0</v>
      </c>
      <c r="BW2557" s="18">
        <f t="shared" si="6734"/>
        <v>0</v>
      </c>
      <c r="BX2557" s="18">
        <f t="shared" si="6763"/>
        <v>0</v>
      </c>
      <c r="BY2557" s="18">
        <f t="shared" si="6763"/>
        <v>0</v>
      </c>
      <c r="BZ2557" s="18">
        <f t="shared" si="6763"/>
        <v>0</v>
      </c>
      <c r="CA2557" s="18">
        <f t="shared" si="6717"/>
        <v>4659.0010000000002</v>
      </c>
      <c r="CB2557" s="18">
        <f t="shared" si="6718"/>
        <v>0</v>
      </c>
      <c r="CC2557" s="18">
        <f t="shared" si="6719"/>
        <v>0</v>
      </c>
      <c r="CD2557" s="18">
        <f t="shared" si="6763"/>
        <v>0</v>
      </c>
      <c r="CE2557" s="27"/>
      <c r="CF2557" s="33"/>
    </row>
    <row r="2558" spans="1:84" ht="46.8" x14ac:dyDescent="0.3">
      <c r="A2558" s="19" t="s">
        <v>1504</v>
      </c>
      <c r="B2558" s="39">
        <v>400</v>
      </c>
      <c r="C2558" s="41"/>
      <c r="D2558" s="41"/>
      <c r="E2558" s="14" t="s">
        <v>553</v>
      </c>
      <c r="F2558" s="18"/>
      <c r="G2558" s="18"/>
      <c r="H2558" s="18"/>
      <c r="I2558" s="18"/>
      <c r="J2558" s="18"/>
      <c r="K2558" s="18"/>
      <c r="L2558" s="18"/>
      <c r="M2558" s="18"/>
      <c r="N2558" s="18"/>
      <c r="O2558" s="18">
        <f>O2559</f>
        <v>4659.0010000000002</v>
      </c>
      <c r="P2558" s="18">
        <f t="shared" si="6763"/>
        <v>0</v>
      </c>
      <c r="Q2558" s="18">
        <f t="shared" si="6763"/>
        <v>0</v>
      </c>
      <c r="R2558" s="18">
        <f t="shared" si="6763"/>
        <v>0</v>
      </c>
      <c r="S2558" s="18">
        <f t="shared" si="6763"/>
        <v>0</v>
      </c>
      <c r="T2558" s="18">
        <f t="shared" si="6744"/>
        <v>4659.0010000000002</v>
      </c>
      <c r="U2558" s="18">
        <f t="shared" si="6745"/>
        <v>0</v>
      </c>
      <c r="V2558" s="18">
        <f t="shared" si="6746"/>
        <v>0</v>
      </c>
      <c r="W2558" s="18">
        <f t="shared" si="6763"/>
        <v>0</v>
      </c>
      <c r="X2558" s="18">
        <f t="shared" si="6763"/>
        <v>0</v>
      </c>
      <c r="Y2558" s="18">
        <f t="shared" si="6763"/>
        <v>0</v>
      </c>
      <c r="Z2558" s="18">
        <f t="shared" si="6763"/>
        <v>0</v>
      </c>
      <c r="AA2558" s="18">
        <f t="shared" si="6763"/>
        <v>0</v>
      </c>
      <c r="AB2558" s="18">
        <f t="shared" si="6763"/>
        <v>0</v>
      </c>
      <c r="AC2558" s="18">
        <f t="shared" si="6739"/>
        <v>4659.0010000000002</v>
      </c>
      <c r="AD2558" s="18">
        <f t="shared" si="6740"/>
        <v>0</v>
      </c>
      <c r="AE2558" s="18">
        <f t="shared" si="6741"/>
        <v>0</v>
      </c>
      <c r="AF2558" s="18">
        <f t="shared" si="6763"/>
        <v>0</v>
      </c>
      <c r="AG2558" s="18">
        <f t="shared" si="6763"/>
        <v>0</v>
      </c>
      <c r="AH2558" s="18">
        <f t="shared" si="6763"/>
        <v>0</v>
      </c>
      <c r="AI2558" s="18">
        <f t="shared" si="6758"/>
        <v>4659.0010000000002</v>
      </c>
      <c r="AJ2558" s="18">
        <f t="shared" si="6759"/>
        <v>0</v>
      </c>
      <c r="AK2558" s="18">
        <f t="shared" si="6760"/>
        <v>0</v>
      </c>
      <c r="AL2558" s="18">
        <f t="shared" si="6763"/>
        <v>0</v>
      </c>
      <c r="AM2558" s="18">
        <f t="shared" si="6761"/>
        <v>4659.0010000000002</v>
      </c>
      <c r="AN2558" s="18">
        <f t="shared" si="6763"/>
        <v>0</v>
      </c>
      <c r="AO2558" s="18">
        <f t="shared" si="6763"/>
        <v>0</v>
      </c>
      <c r="AP2558" s="18">
        <f t="shared" si="6763"/>
        <v>0</v>
      </c>
      <c r="AQ2558" s="18">
        <f t="shared" si="6721"/>
        <v>4659.0010000000002</v>
      </c>
      <c r="AR2558" s="18">
        <f t="shared" si="6722"/>
        <v>0</v>
      </c>
      <c r="AS2558" s="18">
        <f t="shared" si="6723"/>
        <v>0</v>
      </c>
      <c r="AT2558" s="18">
        <f t="shared" si="6763"/>
        <v>0</v>
      </c>
      <c r="AU2558" s="18">
        <f t="shared" si="6763"/>
        <v>0</v>
      </c>
      <c r="AV2558" s="18">
        <f t="shared" si="6763"/>
        <v>0</v>
      </c>
      <c r="AW2558" s="18">
        <f t="shared" si="6724"/>
        <v>4659.0010000000002</v>
      </c>
      <c r="AX2558" s="18">
        <f t="shared" si="6725"/>
        <v>0</v>
      </c>
      <c r="AY2558" s="18">
        <f t="shared" si="6726"/>
        <v>0</v>
      </c>
      <c r="AZ2558" s="18">
        <f t="shared" si="6763"/>
        <v>0</v>
      </c>
      <c r="BA2558" s="18">
        <f t="shared" si="6763"/>
        <v>0</v>
      </c>
      <c r="BB2558" s="18">
        <f t="shared" si="6763"/>
        <v>0</v>
      </c>
      <c r="BC2558" s="18">
        <f t="shared" si="6711"/>
        <v>4659.0010000000002</v>
      </c>
      <c r="BD2558" s="18">
        <f t="shared" si="6712"/>
        <v>0</v>
      </c>
      <c r="BE2558" s="18">
        <f t="shared" si="6713"/>
        <v>0</v>
      </c>
      <c r="BF2558" s="18">
        <f t="shared" si="6763"/>
        <v>0</v>
      </c>
      <c r="BG2558" s="18">
        <f t="shared" si="6763"/>
        <v>0</v>
      </c>
      <c r="BH2558" s="18">
        <f t="shared" si="6763"/>
        <v>0</v>
      </c>
      <c r="BI2558" s="18">
        <f t="shared" si="6708"/>
        <v>4659.0010000000002</v>
      </c>
      <c r="BJ2558" s="18">
        <f t="shared" si="6709"/>
        <v>0</v>
      </c>
      <c r="BK2558" s="18">
        <f t="shared" si="6710"/>
        <v>0</v>
      </c>
      <c r="BL2558" s="18">
        <f t="shared" si="6763"/>
        <v>0</v>
      </c>
      <c r="BM2558" s="18">
        <f t="shared" si="6763"/>
        <v>0</v>
      </c>
      <c r="BN2558" s="18">
        <f t="shared" si="6763"/>
        <v>0</v>
      </c>
      <c r="BO2558" s="18">
        <f t="shared" si="6736"/>
        <v>4659.0010000000002</v>
      </c>
      <c r="BP2558" s="18">
        <f t="shared" si="6737"/>
        <v>0</v>
      </c>
      <c r="BQ2558" s="18">
        <f t="shared" si="6738"/>
        <v>0</v>
      </c>
      <c r="BR2558" s="18">
        <f t="shared" si="6763"/>
        <v>0</v>
      </c>
      <c r="BS2558" s="18">
        <f t="shared" si="6763"/>
        <v>0</v>
      </c>
      <c r="BT2558" s="18">
        <f t="shared" si="6763"/>
        <v>0</v>
      </c>
      <c r="BU2558" s="18">
        <f t="shared" si="6732"/>
        <v>4659.0010000000002</v>
      </c>
      <c r="BV2558" s="18">
        <f t="shared" si="6733"/>
        <v>0</v>
      </c>
      <c r="BW2558" s="18">
        <f t="shared" si="6734"/>
        <v>0</v>
      </c>
      <c r="BX2558" s="18">
        <f t="shared" si="6763"/>
        <v>0</v>
      </c>
      <c r="BY2558" s="18">
        <f t="shared" si="6763"/>
        <v>0</v>
      </c>
      <c r="BZ2558" s="18">
        <f t="shared" si="6763"/>
        <v>0</v>
      </c>
      <c r="CA2558" s="18">
        <f t="shared" si="6717"/>
        <v>4659.0010000000002</v>
      </c>
      <c r="CB2558" s="18">
        <f t="shared" si="6718"/>
        <v>0</v>
      </c>
      <c r="CC2558" s="18">
        <f t="shared" si="6719"/>
        <v>0</v>
      </c>
      <c r="CD2558" s="18">
        <f t="shared" si="6763"/>
        <v>0</v>
      </c>
      <c r="CE2558" s="27"/>
      <c r="CF2558" s="33"/>
    </row>
    <row r="2559" spans="1:84" x14ac:dyDescent="0.3">
      <c r="A2559" s="19" t="s">
        <v>1504</v>
      </c>
      <c r="B2559" s="39">
        <v>410</v>
      </c>
      <c r="C2559" s="41"/>
      <c r="D2559" s="41"/>
      <c r="E2559" s="14" t="s">
        <v>566</v>
      </c>
      <c r="F2559" s="18"/>
      <c r="G2559" s="18"/>
      <c r="H2559" s="18"/>
      <c r="I2559" s="18"/>
      <c r="J2559" s="18"/>
      <c r="K2559" s="18"/>
      <c r="L2559" s="18"/>
      <c r="M2559" s="18"/>
      <c r="N2559" s="18"/>
      <c r="O2559" s="18">
        <f>O2560</f>
        <v>4659.0010000000002</v>
      </c>
      <c r="P2559" s="18">
        <f t="shared" si="6763"/>
        <v>0</v>
      </c>
      <c r="Q2559" s="18">
        <f t="shared" si="6763"/>
        <v>0</v>
      </c>
      <c r="R2559" s="18">
        <f t="shared" si="6763"/>
        <v>0</v>
      </c>
      <c r="S2559" s="18">
        <f t="shared" si="6763"/>
        <v>0</v>
      </c>
      <c r="T2559" s="18">
        <f t="shared" si="6744"/>
        <v>4659.0010000000002</v>
      </c>
      <c r="U2559" s="18">
        <f t="shared" si="6745"/>
        <v>0</v>
      </c>
      <c r="V2559" s="18">
        <f t="shared" si="6746"/>
        <v>0</v>
      </c>
      <c r="W2559" s="18">
        <f t="shared" si="6763"/>
        <v>0</v>
      </c>
      <c r="X2559" s="18">
        <f t="shared" si="6763"/>
        <v>0</v>
      </c>
      <c r="Y2559" s="18">
        <f t="shared" si="6763"/>
        <v>0</v>
      </c>
      <c r="Z2559" s="18">
        <f t="shared" si="6763"/>
        <v>0</v>
      </c>
      <c r="AA2559" s="18">
        <f t="shared" si="6763"/>
        <v>0</v>
      </c>
      <c r="AB2559" s="18">
        <f t="shared" si="6763"/>
        <v>0</v>
      </c>
      <c r="AC2559" s="18">
        <f t="shared" si="6739"/>
        <v>4659.0010000000002</v>
      </c>
      <c r="AD2559" s="18">
        <f t="shared" si="6740"/>
        <v>0</v>
      </c>
      <c r="AE2559" s="18">
        <f t="shared" si="6741"/>
        <v>0</v>
      </c>
      <c r="AF2559" s="18">
        <f t="shared" si="6763"/>
        <v>0</v>
      </c>
      <c r="AG2559" s="18">
        <f t="shared" si="6763"/>
        <v>0</v>
      </c>
      <c r="AH2559" s="18">
        <f t="shared" si="6763"/>
        <v>0</v>
      </c>
      <c r="AI2559" s="18">
        <f t="shared" si="6758"/>
        <v>4659.0010000000002</v>
      </c>
      <c r="AJ2559" s="18">
        <f t="shared" si="6759"/>
        <v>0</v>
      </c>
      <c r="AK2559" s="18">
        <f t="shared" si="6760"/>
        <v>0</v>
      </c>
      <c r="AL2559" s="18">
        <f t="shared" si="6763"/>
        <v>0</v>
      </c>
      <c r="AM2559" s="18">
        <f t="shared" si="6761"/>
        <v>4659.0010000000002</v>
      </c>
      <c r="AN2559" s="18">
        <f t="shared" si="6763"/>
        <v>0</v>
      </c>
      <c r="AO2559" s="18">
        <f t="shared" si="6763"/>
        <v>0</v>
      </c>
      <c r="AP2559" s="18">
        <f t="shared" si="6763"/>
        <v>0</v>
      </c>
      <c r="AQ2559" s="18">
        <f t="shared" si="6721"/>
        <v>4659.0010000000002</v>
      </c>
      <c r="AR2559" s="18">
        <f t="shared" si="6722"/>
        <v>0</v>
      </c>
      <c r="AS2559" s="18">
        <f t="shared" si="6723"/>
        <v>0</v>
      </c>
      <c r="AT2559" s="18">
        <f t="shared" si="6763"/>
        <v>0</v>
      </c>
      <c r="AU2559" s="18">
        <f t="shared" si="6763"/>
        <v>0</v>
      </c>
      <c r="AV2559" s="18">
        <f t="shared" si="6763"/>
        <v>0</v>
      </c>
      <c r="AW2559" s="18">
        <f t="shared" si="6724"/>
        <v>4659.0010000000002</v>
      </c>
      <c r="AX2559" s="18">
        <f t="shared" si="6725"/>
        <v>0</v>
      </c>
      <c r="AY2559" s="18">
        <f t="shared" si="6726"/>
        <v>0</v>
      </c>
      <c r="AZ2559" s="18">
        <f t="shared" si="6763"/>
        <v>0</v>
      </c>
      <c r="BA2559" s="18">
        <f t="shared" si="6763"/>
        <v>0</v>
      </c>
      <c r="BB2559" s="18">
        <f t="shared" si="6763"/>
        <v>0</v>
      </c>
      <c r="BC2559" s="18">
        <f t="shared" si="6711"/>
        <v>4659.0010000000002</v>
      </c>
      <c r="BD2559" s="18">
        <f t="shared" si="6712"/>
        <v>0</v>
      </c>
      <c r="BE2559" s="18">
        <f t="shared" si="6713"/>
        <v>0</v>
      </c>
      <c r="BF2559" s="18">
        <f t="shared" si="6763"/>
        <v>0</v>
      </c>
      <c r="BG2559" s="18">
        <f t="shared" si="6763"/>
        <v>0</v>
      </c>
      <c r="BH2559" s="18">
        <f t="shared" si="6763"/>
        <v>0</v>
      </c>
      <c r="BI2559" s="18">
        <f t="shared" si="6708"/>
        <v>4659.0010000000002</v>
      </c>
      <c r="BJ2559" s="18">
        <f t="shared" si="6709"/>
        <v>0</v>
      </c>
      <c r="BK2559" s="18">
        <f t="shared" si="6710"/>
        <v>0</v>
      </c>
      <c r="BL2559" s="18">
        <f t="shared" si="6763"/>
        <v>0</v>
      </c>
      <c r="BM2559" s="18">
        <f t="shared" si="6763"/>
        <v>0</v>
      </c>
      <c r="BN2559" s="18">
        <f t="shared" si="6763"/>
        <v>0</v>
      </c>
      <c r="BO2559" s="18">
        <f t="shared" si="6736"/>
        <v>4659.0010000000002</v>
      </c>
      <c r="BP2559" s="18">
        <f t="shared" si="6737"/>
        <v>0</v>
      </c>
      <c r="BQ2559" s="18">
        <f t="shared" si="6738"/>
        <v>0</v>
      </c>
      <c r="BR2559" s="18">
        <f t="shared" si="6763"/>
        <v>0</v>
      </c>
      <c r="BS2559" s="18">
        <f t="shared" si="6763"/>
        <v>0</v>
      </c>
      <c r="BT2559" s="18">
        <f t="shared" si="6763"/>
        <v>0</v>
      </c>
      <c r="BU2559" s="18">
        <f t="shared" si="6732"/>
        <v>4659.0010000000002</v>
      </c>
      <c r="BV2559" s="18">
        <f t="shared" si="6733"/>
        <v>0</v>
      </c>
      <c r="BW2559" s="18">
        <f t="shared" si="6734"/>
        <v>0</v>
      </c>
      <c r="BX2559" s="18">
        <f t="shared" si="6763"/>
        <v>0</v>
      </c>
      <c r="BY2559" s="18">
        <f t="shared" si="6763"/>
        <v>0</v>
      </c>
      <c r="BZ2559" s="18">
        <f t="shared" si="6763"/>
        <v>0</v>
      </c>
      <c r="CA2559" s="18">
        <f t="shared" si="6717"/>
        <v>4659.0010000000002</v>
      </c>
      <c r="CB2559" s="18">
        <f t="shared" si="6718"/>
        <v>0</v>
      </c>
      <c r="CC2559" s="18">
        <f t="shared" si="6719"/>
        <v>0</v>
      </c>
      <c r="CD2559" s="18">
        <f t="shared" si="6763"/>
        <v>0</v>
      </c>
      <c r="CE2559" s="27"/>
      <c r="CF2559" s="33"/>
    </row>
    <row r="2560" spans="1:84" x14ac:dyDescent="0.3">
      <c r="A2560" s="19" t="s">
        <v>1504</v>
      </c>
      <c r="B2560" s="39">
        <v>410</v>
      </c>
      <c r="C2560" s="41" t="s">
        <v>149</v>
      </c>
      <c r="D2560" s="41" t="s">
        <v>29</v>
      </c>
      <c r="E2560" s="14" t="s">
        <v>523</v>
      </c>
      <c r="F2560" s="18"/>
      <c r="G2560" s="18"/>
      <c r="H2560" s="18"/>
      <c r="I2560" s="18"/>
      <c r="J2560" s="18"/>
      <c r="K2560" s="18"/>
      <c r="L2560" s="18"/>
      <c r="M2560" s="18"/>
      <c r="N2560" s="18"/>
      <c r="O2560" s="18">
        <f>4658.938+0.063</f>
        <v>4659.0010000000002</v>
      </c>
      <c r="P2560" s="18"/>
      <c r="Q2560" s="18"/>
      <c r="R2560" s="18"/>
      <c r="S2560" s="18"/>
      <c r="T2560" s="18">
        <f t="shared" si="6744"/>
        <v>4659.0010000000002</v>
      </c>
      <c r="U2560" s="18">
        <f t="shared" si="6745"/>
        <v>0</v>
      </c>
      <c r="V2560" s="18">
        <f t="shared" si="6746"/>
        <v>0</v>
      </c>
      <c r="W2560" s="18"/>
      <c r="X2560" s="18"/>
      <c r="Y2560" s="18"/>
      <c r="Z2560" s="18"/>
      <c r="AA2560" s="18"/>
      <c r="AB2560" s="18"/>
      <c r="AC2560" s="18">
        <f t="shared" si="6739"/>
        <v>4659.0010000000002</v>
      </c>
      <c r="AD2560" s="18">
        <f t="shared" si="6740"/>
        <v>0</v>
      </c>
      <c r="AE2560" s="18">
        <f t="shared" si="6741"/>
        <v>0</v>
      </c>
      <c r="AF2560" s="18"/>
      <c r="AG2560" s="18"/>
      <c r="AH2560" s="18"/>
      <c r="AI2560" s="18">
        <f t="shared" si="6758"/>
        <v>4659.0010000000002</v>
      </c>
      <c r="AJ2560" s="18">
        <f t="shared" si="6759"/>
        <v>0</v>
      </c>
      <c r="AK2560" s="18">
        <f t="shared" si="6760"/>
        <v>0</v>
      </c>
      <c r="AL2560" s="18"/>
      <c r="AM2560" s="18">
        <f t="shared" si="6761"/>
        <v>4659.0010000000002</v>
      </c>
      <c r="AN2560" s="18"/>
      <c r="AO2560" s="18"/>
      <c r="AP2560" s="18"/>
      <c r="AQ2560" s="18">
        <f t="shared" si="6721"/>
        <v>4659.0010000000002</v>
      </c>
      <c r="AR2560" s="18">
        <f t="shared" si="6722"/>
        <v>0</v>
      </c>
      <c r="AS2560" s="18">
        <f t="shared" si="6723"/>
        <v>0</v>
      </c>
      <c r="AT2560" s="18"/>
      <c r="AU2560" s="18"/>
      <c r="AV2560" s="18"/>
      <c r="AW2560" s="18">
        <f t="shared" si="6724"/>
        <v>4659.0010000000002</v>
      </c>
      <c r="AX2560" s="18">
        <f t="shared" si="6725"/>
        <v>0</v>
      </c>
      <c r="AY2560" s="18">
        <f t="shared" si="6726"/>
        <v>0</v>
      </c>
      <c r="AZ2560" s="18"/>
      <c r="BA2560" s="18"/>
      <c r="BB2560" s="18"/>
      <c r="BC2560" s="18">
        <f t="shared" si="6711"/>
        <v>4659.0010000000002</v>
      </c>
      <c r="BD2560" s="18">
        <f t="shared" si="6712"/>
        <v>0</v>
      </c>
      <c r="BE2560" s="18">
        <f t="shared" si="6713"/>
        <v>0</v>
      </c>
      <c r="BF2560" s="18"/>
      <c r="BG2560" s="18"/>
      <c r="BH2560" s="18"/>
      <c r="BI2560" s="18">
        <f t="shared" si="6708"/>
        <v>4659.0010000000002</v>
      </c>
      <c r="BJ2560" s="18">
        <f t="shared" si="6709"/>
        <v>0</v>
      </c>
      <c r="BK2560" s="18">
        <f t="shared" si="6710"/>
        <v>0</v>
      </c>
      <c r="BL2560" s="18"/>
      <c r="BM2560" s="18"/>
      <c r="BN2560" s="18"/>
      <c r="BO2560" s="18">
        <f t="shared" si="6736"/>
        <v>4659.0010000000002</v>
      </c>
      <c r="BP2560" s="18">
        <f t="shared" si="6737"/>
        <v>0</v>
      </c>
      <c r="BQ2560" s="18">
        <f t="shared" si="6738"/>
        <v>0</v>
      </c>
      <c r="BR2560" s="18"/>
      <c r="BS2560" s="18"/>
      <c r="BT2560" s="18"/>
      <c r="BU2560" s="18">
        <f t="shared" si="6732"/>
        <v>4659.0010000000002</v>
      </c>
      <c r="BV2560" s="18">
        <f t="shared" si="6733"/>
        <v>0</v>
      </c>
      <c r="BW2560" s="18">
        <f t="shared" si="6734"/>
        <v>0</v>
      </c>
      <c r="BX2560" s="18"/>
      <c r="BY2560" s="18"/>
      <c r="BZ2560" s="18"/>
      <c r="CA2560" s="18">
        <f t="shared" si="6717"/>
        <v>4659.0010000000002</v>
      </c>
      <c r="CB2560" s="18">
        <f t="shared" si="6718"/>
        <v>0</v>
      </c>
      <c r="CC2560" s="18">
        <f t="shared" si="6719"/>
        <v>0</v>
      </c>
      <c r="CD2560" s="18"/>
      <c r="CE2560" s="27"/>
      <c r="CF2560" s="33"/>
    </row>
    <row r="2561" spans="1:84" ht="93.6" x14ac:dyDescent="0.3">
      <c r="A2561" s="19" t="s">
        <v>1396</v>
      </c>
      <c r="B2561" s="19"/>
      <c r="C2561" s="19"/>
      <c r="D2561" s="19"/>
      <c r="E2561" s="14" t="s">
        <v>854</v>
      </c>
      <c r="F2561" s="18">
        <f>F2562</f>
        <v>0</v>
      </c>
      <c r="G2561" s="18">
        <f t="shared" ref="G2561:CD2563" si="6764">G2562</f>
        <v>10376.9</v>
      </c>
      <c r="H2561" s="18">
        <f t="shared" si="6764"/>
        <v>0</v>
      </c>
      <c r="I2561" s="18">
        <f t="shared" si="6764"/>
        <v>0</v>
      </c>
      <c r="J2561" s="18">
        <f t="shared" si="6764"/>
        <v>0</v>
      </c>
      <c r="K2561" s="18">
        <f t="shared" si="6764"/>
        <v>0</v>
      </c>
      <c r="L2561" s="18">
        <f t="shared" si="6729"/>
        <v>0</v>
      </c>
      <c r="M2561" s="18">
        <f t="shared" si="6730"/>
        <v>10376.9</v>
      </c>
      <c r="N2561" s="18">
        <f t="shared" si="6731"/>
        <v>0</v>
      </c>
      <c r="O2561" s="18">
        <f t="shared" si="6764"/>
        <v>0</v>
      </c>
      <c r="P2561" s="18">
        <f t="shared" si="6764"/>
        <v>0</v>
      </c>
      <c r="Q2561" s="18">
        <f t="shared" si="6764"/>
        <v>0</v>
      </c>
      <c r="R2561" s="18">
        <f t="shared" si="6764"/>
        <v>0</v>
      </c>
      <c r="S2561" s="18">
        <f t="shared" si="6764"/>
        <v>0</v>
      </c>
      <c r="T2561" s="18">
        <f t="shared" si="6744"/>
        <v>0</v>
      </c>
      <c r="U2561" s="18">
        <f t="shared" si="6745"/>
        <v>10376.9</v>
      </c>
      <c r="V2561" s="18">
        <f t="shared" si="6746"/>
        <v>0</v>
      </c>
      <c r="W2561" s="18">
        <f t="shared" si="6764"/>
        <v>0</v>
      </c>
      <c r="X2561" s="18">
        <f t="shared" si="6764"/>
        <v>0</v>
      </c>
      <c r="Y2561" s="18">
        <f t="shared" si="6764"/>
        <v>0</v>
      </c>
      <c r="Z2561" s="18">
        <f t="shared" si="6764"/>
        <v>0</v>
      </c>
      <c r="AA2561" s="18">
        <f t="shared" si="6764"/>
        <v>0</v>
      </c>
      <c r="AB2561" s="18">
        <f t="shared" si="6764"/>
        <v>0</v>
      </c>
      <c r="AC2561" s="18">
        <f t="shared" si="6739"/>
        <v>0</v>
      </c>
      <c r="AD2561" s="18">
        <f t="shared" si="6740"/>
        <v>10376.9</v>
      </c>
      <c r="AE2561" s="18">
        <f t="shared" si="6741"/>
        <v>0</v>
      </c>
      <c r="AF2561" s="18">
        <f t="shared" si="6764"/>
        <v>0</v>
      </c>
      <c r="AG2561" s="18">
        <f t="shared" si="6764"/>
        <v>0</v>
      </c>
      <c r="AH2561" s="18">
        <f t="shared" si="6764"/>
        <v>0</v>
      </c>
      <c r="AI2561" s="18">
        <f t="shared" si="6758"/>
        <v>0</v>
      </c>
      <c r="AJ2561" s="18">
        <f t="shared" si="6759"/>
        <v>10376.9</v>
      </c>
      <c r="AK2561" s="18">
        <f t="shared" si="6760"/>
        <v>0</v>
      </c>
      <c r="AL2561" s="18">
        <f t="shared" si="6764"/>
        <v>0</v>
      </c>
      <c r="AM2561" s="18">
        <f t="shared" si="6761"/>
        <v>0</v>
      </c>
      <c r="AN2561" s="18">
        <f t="shared" si="6764"/>
        <v>0</v>
      </c>
      <c r="AO2561" s="18">
        <f t="shared" si="6764"/>
        <v>0</v>
      </c>
      <c r="AP2561" s="18">
        <f t="shared" si="6764"/>
        <v>0</v>
      </c>
      <c r="AQ2561" s="18">
        <f t="shared" si="6721"/>
        <v>0</v>
      </c>
      <c r="AR2561" s="18">
        <f t="shared" si="6722"/>
        <v>10376.9</v>
      </c>
      <c r="AS2561" s="18">
        <f t="shared" si="6723"/>
        <v>0</v>
      </c>
      <c r="AT2561" s="18">
        <f t="shared" si="6764"/>
        <v>0</v>
      </c>
      <c r="AU2561" s="18">
        <f t="shared" si="6764"/>
        <v>0</v>
      </c>
      <c r="AV2561" s="18">
        <f t="shared" si="6764"/>
        <v>0</v>
      </c>
      <c r="AW2561" s="18">
        <f t="shared" si="6724"/>
        <v>0</v>
      </c>
      <c r="AX2561" s="18">
        <f t="shared" si="6725"/>
        <v>10376.9</v>
      </c>
      <c r="AY2561" s="18">
        <f t="shared" si="6726"/>
        <v>0</v>
      </c>
      <c r="AZ2561" s="18">
        <f t="shared" si="6764"/>
        <v>0</v>
      </c>
      <c r="BA2561" s="18">
        <f t="shared" si="6764"/>
        <v>0</v>
      </c>
      <c r="BB2561" s="18">
        <f t="shared" si="6764"/>
        <v>0</v>
      </c>
      <c r="BC2561" s="18">
        <f t="shared" si="6711"/>
        <v>0</v>
      </c>
      <c r="BD2561" s="18">
        <f t="shared" si="6712"/>
        <v>10376.9</v>
      </c>
      <c r="BE2561" s="18">
        <f t="shared" si="6713"/>
        <v>0</v>
      </c>
      <c r="BF2561" s="18">
        <f t="shared" si="6764"/>
        <v>0</v>
      </c>
      <c r="BG2561" s="18">
        <f t="shared" si="6764"/>
        <v>0</v>
      </c>
      <c r="BH2561" s="18">
        <f t="shared" si="6764"/>
        <v>0</v>
      </c>
      <c r="BI2561" s="18">
        <f t="shared" si="6708"/>
        <v>0</v>
      </c>
      <c r="BJ2561" s="18">
        <f t="shared" si="6709"/>
        <v>10376.9</v>
      </c>
      <c r="BK2561" s="18">
        <f t="shared" si="6710"/>
        <v>0</v>
      </c>
      <c r="BL2561" s="18">
        <f t="shared" si="6764"/>
        <v>0</v>
      </c>
      <c r="BM2561" s="18">
        <f t="shared" si="6764"/>
        <v>0</v>
      </c>
      <c r="BN2561" s="18">
        <f t="shared" si="6764"/>
        <v>0</v>
      </c>
      <c r="BO2561" s="18">
        <f t="shared" si="6736"/>
        <v>0</v>
      </c>
      <c r="BP2561" s="18">
        <f t="shared" si="6737"/>
        <v>10376.9</v>
      </c>
      <c r="BQ2561" s="18">
        <f t="shared" si="6738"/>
        <v>0</v>
      </c>
      <c r="BR2561" s="18">
        <f t="shared" si="6764"/>
        <v>0</v>
      </c>
      <c r="BS2561" s="18">
        <f t="shared" si="6764"/>
        <v>0</v>
      </c>
      <c r="BT2561" s="18">
        <f t="shared" si="6764"/>
        <v>0</v>
      </c>
      <c r="BU2561" s="18">
        <f t="shared" si="6732"/>
        <v>0</v>
      </c>
      <c r="BV2561" s="18">
        <f t="shared" si="6733"/>
        <v>10376.9</v>
      </c>
      <c r="BW2561" s="18">
        <f t="shared" si="6734"/>
        <v>0</v>
      </c>
      <c r="BX2561" s="18">
        <f t="shared" si="6764"/>
        <v>0</v>
      </c>
      <c r="BY2561" s="18">
        <f t="shared" si="6764"/>
        <v>0</v>
      </c>
      <c r="BZ2561" s="18">
        <f t="shared" si="6764"/>
        <v>0</v>
      </c>
      <c r="CA2561" s="18">
        <f t="shared" si="6717"/>
        <v>0</v>
      </c>
      <c r="CB2561" s="18">
        <f t="shared" si="6718"/>
        <v>10376.9</v>
      </c>
      <c r="CC2561" s="18">
        <f t="shared" si="6719"/>
        <v>0</v>
      </c>
      <c r="CD2561" s="18">
        <f t="shared" si="6764"/>
        <v>0</v>
      </c>
      <c r="CE2561" s="27"/>
      <c r="CF2561" s="33"/>
    </row>
    <row r="2562" spans="1:84" ht="46.8" x14ac:dyDescent="0.3">
      <c r="A2562" s="19" t="s">
        <v>1396</v>
      </c>
      <c r="B2562" s="39">
        <v>400</v>
      </c>
      <c r="C2562" s="41"/>
      <c r="D2562" s="41"/>
      <c r="E2562" s="14" t="s">
        <v>553</v>
      </c>
      <c r="F2562" s="18">
        <f>F2563</f>
        <v>0</v>
      </c>
      <c r="G2562" s="18">
        <f t="shared" si="6764"/>
        <v>10376.9</v>
      </c>
      <c r="H2562" s="18">
        <f t="shared" si="6764"/>
        <v>0</v>
      </c>
      <c r="I2562" s="18">
        <f t="shared" si="6764"/>
        <v>0</v>
      </c>
      <c r="J2562" s="18">
        <f t="shared" si="6764"/>
        <v>0</v>
      </c>
      <c r="K2562" s="18">
        <f t="shared" si="6764"/>
        <v>0</v>
      </c>
      <c r="L2562" s="18">
        <f t="shared" si="6729"/>
        <v>0</v>
      </c>
      <c r="M2562" s="18">
        <f t="shared" si="6730"/>
        <v>10376.9</v>
      </c>
      <c r="N2562" s="18">
        <f t="shared" si="6731"/>
        <v>0</v>
      </c>
      <c r="O2562" s="18">
        <f t="shared" si="6764"/>
        <v>0</v>
      </c>
      <c r="P2562" s="18">
        <f t="shared" si="6764"/>
        <v>0</v>
      </c>
      <c r="Q2562" s="18">
        <f t="shared" si="6764"/>
        <v>0</v>
      </c>
      <c r="R2562" s="18">
        <f t="shared" si="6764"/>
        <v>0</v>
      </c>
      <c r="S2562" s="18">
        <f t="shared" si="6764"/>
        <v>0</v>
      </c>
      <c r="T2562" s="18">
        <f t="shared" si="6744"/>
        <v>0</v>
      </c>
      <c r="U2562" s="18">
        <f t="shared" si="6745"/>
        <v>10376.9</v>
      </c>
      <c r="V2562" s="18">
        <f t="shared" si="6746"/>
        <v>0</v>
      </c>
      <c r="W2562" s="18">
        <f t="shared" si="6764"/>
        <v>0</v>
      </c>
      <c r="X2562" s="18">
        <f t="shared" si="6764"/>
        <v>0</v>
      </c>
      <c r="Y2562" s="18">
        <f t="shared" si="6764"/>
        <v>0</v>
      </c>
      <c r="Z2562" s="18">
        <f t="shared" si="6764"/>
        <v>0</v>
      </c>
      <c r="AA2562" s="18">
        <f t="shared" si="6764"/>
        <v>0</v>
      </c>
      <c r="AB2562" s="18">
        <f t="shared" si="6764"/>
        <v>0</v>
      </c>
      <c r="AC2562" s="18">
        <f t="shared" si="6739"/>
        <v>0</v>
      </c>
      <c r="AD2562" s="18">
        <f t="shared" si="6740"/>
        <v>10376.9</v>
      </c>
      <c r="AE2562" s="18">
        <f t="shared" si="6741"/>
        <v>0</v>
      </c>
      <c r="AF2562" s="18">
        <f t="shared" si="6764"/>
        <v>0</v>
      </c>
      <c r="AG2562" s="18">
        <f t="shared" si="6764"/>
        <v>0</v>
      </c>
      <c r="AH2562" s="18">
        <f t="shared" si="6764"/>
        <v>0</v>
      </c>
      <c r="AI2562" s="18">
        <f t="shared" si="6758"/>
        <v>0</v>
      </c>
      <c r="AJ2562" s="18">
        <f t="shared" si="6759"/>
        <v>10376.9</v>
      </c>
      <c r="AK2562" s="18">
        <f t="shared" si="6760"/>
        <v>0</v>
      </c>
      <c r="AL2562" s="18">
        <f t="shared" si="6764"/>
        <v>0</v>
      </c>
      <c r="AM2562" s="18">
        <f t="shared" si="6761"/>
        <v>0</v>
      </c>
      <c r="AN2562" s="18">
        <f t="shared" si="6764"/>
        <v>0</v>
      </c>
      <c r="AO2562" s="18">
        <f t="shared" si="6764"/>
        <v>0</v>
      </c>
      <c r="AP2562" s="18">
        <f t="shared" si="6764"/>
        <v>0</v>
      </c>
      <c r="AQ2562" s="18">
        <f t="shared" si="6721"/>
        <v>0</v>
      </c>
      <c r="AR2562" s="18">
        <f t="shared" si="6722"/>
        <v>10376.9</v>
      </c>
      <c r="AS2562" s="18">
        <f t="shared" si="6723"/>
        <v>0</v>
      </c>
      <c r="AT2562" s="18">
        <f t="shared" si="6764"/>
        <v>0</v>
      </c>
      <c r="AU2562" s="18">
        <f t="shared" si="6764"/>
        <v>0</v>
      </c>
      <c r="AV2562" s="18">
        <f t="shared" si="6764"/>
        <v>0</v>
      </c>
      <c r="AW2562" s="18">
        <f t="shared" si="6724"/>
        <v>0</v>
      </c>
      <c r="AX2562" s="18">
        <f t="shared" si="6725"/>
        <v>10376.9</v>
      </c>
      <c r="AY2562" s="18">
        <f t="shared" si="6726"/>
        <v>0</v>
      </c>
      <c r="AZ2562" s="18">
        <f t="shared" si="6764"/>
        <v>0</v>
      </c>
      <c r="BA2562" s="18">
        <f t="shared" si="6764"/>
        <v>0</v>
      </c>
      <c r="BB2562" s="18">
        <f t="shared" si="6764"/>
        <v>0</v>
      </c>
      <c r="BC2562" s="18">
        <f t="shared" si="6711"/>
        <v>0</v>
      </c>
      <c r="BD2562" s="18">
        <f t="shared" si="6712"/>
        <v>10376.9</v>
      </c>
      <c r="BE2562" s="18">
        <f t="shared" si="6713"/>
        <v>0</v>
      </c>
      <c r="BF2562" s="18">
        <f t="shared" si="6764"/>
        <v>0</v>
      </c>
      <c r="BG2562" s="18">
        <f t="shared" si="6764"/>
        <v>0</v>
      </c>
      <c r="BH2562" s="18">
        <f t="shared" si="6764"/>
        <v>0</v>
      </c>
      <c r="BI2562" s="18">
        <f t="shared" si="6708"/>
        <v>0</v>
      </c>
      <c r="BJ2562" s="18">
        <f t="shared" si="6709"/>
        <v>10376.9</v>
      </c>
      <c r="BK2562" s="18">
        <f t="shared" si="6710"/>
        <v>0</v>
      </c>
      <c r="BL2562" s="18">
        <f t="shared" si="6764"/>
        <v>0</v>
      </c>
      <c r="BM2562" s="18">
        <f t="shared" si="6764"/>
        <v>0</v>
      </c>
      <c r="BN2562" s="18">
        <f t="shared" si="6764"/>
        <v>0</v>
      </c>
      <c r="BO2562" s="18">
        <f t="shared" si="6736"/>
        <v>0</v>
      </c>
      <c r="BP2562" s="18">
        <f t="shared" si="6737"/>
        <v>10376.9</v>
      </c>
      <c r="BQ2562" s="18">
        <f t="shared" si="6738"/>
        <v>0</v>
      </c>
      <c r="BR2562" s="18">
        <f t="shared" si="6764"/>
        <v>0</v>
      </c>
      <c r="BS2562" s="18">
        <f t="shared" si="6764"/>
        <v>0</v>
      </c>
      <c r="BT2562" s="18">
        <f t="shared" si="6764"/>
        <v>0</v>
      </c>
      <c r="BU2562" s="18">
        <f t="shared" si="6732"/>
        <v>0</v>
      </c>
      <c r="BV2562" s="18">
        <f t="shared" si="6733"/>
        <v>10376.9</v>
      </c>
      <c r="BW2562" s="18">
        <f t="shared" si="6734"/>
        <v>0</v>
      </c>
      <c r="BX2562" s="18">
        <f t="shared" si="6764"/>
        <v>0</v>
      </c>
      <c r="BY2562" s="18">
        <f t="shared" si="6764"/>
        <v>0</v>
      </c>
      <c r="BZ2562" s="18">
        <f t="shared" si="6764"/>
        <v>0</v>
      </c>
      <c r="CA2562" s="18">
        <f t="shared" si="6717"/>
        <v>0</v>
      </c>
      <c r="CB2562" s="18">
        <f t="shared" si="6718"/>
        <v>10376.9</v>
      </c>
      <c r="CC2562" s="18">
        <f t="shared" si="6719"/>
        <v>0</v>
      </c>
      <c r="CD2562" s="18">
        <f t="shared" si="6764"/>
        <v>0</v>
      </c>
      <c r="CE2562" s="27"/>
      <c r="CF2562" s="33"/>
    </row>
    <row r="2563" spans="1:84" x14ac:dyDescent="0.3">
      <c r="A2563" s="19" t="s">
        <v>1396</v>
      </c>
      <c r="B2563" s="39">
        <v>410</v>
      </c>
      <c r="C2563" s="41"/>
      <c r="D2563" s="41"/>
      <c r="E2563" s="14" t="s">
        <v>566</v>
      </c>
      <c r="F2563" s="18">
        <f>F2564</f>
        <v>0</v>
      </c>
      <c r="G2563" s="18">
        <f t="shared" si="6764"/>
        <v>10376.9</v>
      </c>
      <c r="H2563" s="18">
        <f t="shared" si="6764"/>
        <v>0</v>
      </c>
      <c r="I2563" s="18">
        <f t="shared" si="6764"/>
        <v>0</v>
      </c>
      <c r="J2563" s="18">
        <f t="shared" si="6764"/>
        <v>0</v>
      </c>
      <c r="K2563" s="18">
        <f t="shared" si="6764"/>
        <v>0</v>
      </c>
      <c r="L2563" s="18">
        <f t="shared" si="6729"/>
        <v>0</v>
      </c>
      <c r="M2563" s="18">
        <f t="shared" si="6730"/>
        <v>10376.9</v>
      </c>
      <c r="N2563" s="18">
        <f t="shared" si="6731"/>
        <v>0</v>
      </c>
      <c r="O2563" s="18">
        <f t="shared" si="6764"/>
        <v>0</v>
      </c>
      <c r="P2563" s="18">
        <f t="shared" si="6764"/>
        <v>0</v>
      </c>
      <c r="Q2563" s="18">
        <f t="shared" si="6764"/>
        <v>0</v>
      </c>
      <c r="R2563" s="18">
        <f t="shared" si="6764"/>
        <v>0</v>
      </c>
      <c r="S2563" s="18">
        <f t="shared" si="6764"/>
        <v>0</v>
      </c>
      <c r="T2563" s="18">
        <f t="shared" si="6744"/>
        <v>0</v>
      </c>
      <c r="U2563" s="18">
        <f t="shared" si="6745"/>
        <v>10376.9</v>
      </c>
      <c r="V2563" s="18">
        <f t="shared" si="6746"/>
        <v>0</v>
      </c>
      <c r="W2563" s="18">
        <f t="shared" si="6764"/>
        <v>0</v>
      </c>
      <c r="X2563" s="18">
        <f t="shared" si="6764"/>
        <v>0</v>
      </c>
      <c r="Y2563" s="18">
        <f t="shared" si="6764"/>
        <v>0</v>
      </c>
      <c r="Z2563" s="18">
        <f t="shared" si="6764"/>
        <v>0</v>
      </c>
      <c r="AA2563" s="18">
        <f t="shared" si="6764"/>
        <v>0</v>
      </c>
      <c r="AB2563" s="18">
        <f t="shared" si="6764"/>
        <v>0</v>
      </c>
      <c r="AC2563" s="18">
        <f t="shared" si="6739"/>
        <v>0</v>
      </c>
      <c r="AD2563" s="18">
        <f t="shared" si="6740"/>
        <v>10376.9</v>
      </c>
      <c r="AE2563" s="18">
        <f t="shared" si="6741"/>
        <v>0</v>
      </c>
      <c r="AF2563" s="18">
        <f t="shared" si="6764"/>
        <v>0</v>
      </c>
      <c r="AG2563" s="18">
        <f t="shared" si="6764"/>
        <v>0</v>
      </c>
      <c r="AH2563" s="18">
        <f t="shared" si="6764"/>
        <v>0</v>
      </c>
      <c r="AI2563" s="18">
        <f t="shared" si="6758"/>
        <v>0</v>
      </c>
      <c r="AJ2563" s="18">
        <f t="shared" si="6759"/>
        <v>10376.9</v>
      </c>
      <c r="AK2563" s="18">
        <f t="shared" si="6760"/>
        <v>0</v>
      </c>
      <c r="AL2563" s="18">
        <f t="shared" si="6764"/>
        <v>0</v>
      </c>
      <c r="AM2563" s="18">
        <f t="shared" si="6761"/>
        <v>0</v>
      </c>
      <c r="AN2563" s="18">
        <f t="shared" si="6764"/>
        <v>0</v>
      </c>
      <c r="AO2563" s="18">
        <f t="shared" si="6764"/>
        <v>0</v>
      </c>
      <c r="AP2563" s="18">
        <f t="shared" si="6764"/>
        <v>0</v>
      </c>
      <c r="AQ2563" s="18">
        <f t="shared" si="6721"/>
        <v>0</v>
      </c>
      <c r="AR2563" s="18">
        <f t="shared" si="6722"/>
        <v>10376.9</v>
      </c>
      <c r="AS2563" s="18">
        <f t="shared" si="6723"/>
        <v>0</v>
      </c>
      <c r="AT2563" s="18">
        <f t="shared" si="6764"/>
        <v>0</v>
      </c>
      <c r="AU2563" s="18">
        <f t="shared" si="6764"/>
        <v>0</v>
      </c>
      <c r="AV2563" s="18">
        <f t="shared" si="6764"/>
        <v>0</v>
      </c>
      <c r="AW2563" s="18">
        <f t="shared" si="6724"/>
        <v>0</v>
      </c>
      <c r="AX2563" s="18">
        <f t="shared" si="6725"/>
        <v>10376.9</v>
      </c>
      <c r="AY2563" s="18">
        <f t="shared" si="6726"/>
        <v>0</v>
      </c>
      <c r="AZ2563" s="18">
        <f t="shared" si="6764"/>
        <v>0</v>
      </c>
      <c r="BA2563" s="18">
        <f t="shared" si="6764"/>
        <v>0</v>
      </c>
      <c r="BB2563" s="18">
        <f t="shared" si="6764"/>
        <v>0</v>
      </c>
      <c r="BC2563" s="18">
        <f t="shared" si="6711"/>
        <v>0</v>
      </c>
      <c r="BD2563" s="18">
        <f t="shared" si="6712"/>
        <v>10376.9</v>
      </c>
      <c r="BE2563" s="18">
        <f t="shared" si="6713"/>
        <v>0</v>
      </c>
      <c r="BF2563" s="18">
        <f t="shared" si="6764"/>
        <v>0</v>
      </c>
      <c r="BG2563" s="18">
        <f t="shared" si="6764"/>
        <v>0</v>
      </c>
      <c r="BH2563" s="18">
        <f t="shared" si="6764"/>
        <v>0</v>
      </c>
      <c r="BI2563" s="18">
        <f t="shared" ref="BI2563:BI2626" si="6765">BC2563+BF2563</f>
        <v>0</v>
      </c>
      <c r="BJ2563" s="18">
        <f t="shared" ref="BJ2563:BJ2626" si="6766">BD2563+BG2563</f>
        <v>10376.9</v>
      </c>
      <c r="BK2563" s="18">
        <f t="shared" ref="BK2563:BK2626" si="6767">BE2563+BH2563</f>
        <v>0</v>
      </c>
      <c r="BL2563" s="18">
        <f t="shared" si="6764"/>
        <v>0</v>
      </c>
      <c r="BM2563" s="18">
        <f t="shared" si="6764"/>
        <v>0</v>
      </c>
      <c r="BN2563" s="18">
        <f t="shared" si="6764"/>
        <v>0</v>
      </c>
      <c r="BO2563" s="18">
        <f t="shared" si="6736"/>
        <v>0</v>
      </c>
      <c r="BP2563" s="18">
        <f t="shared" si="6737"/>
        <v>10376.9</v>
      </c>
      <c r="BQ2563" s="18">
        <f t="shared" si="6738"/>
        <v>0</v>
      </c>
      <c r="BR2563" s="18">
        <f t="shared" si="6764"/>
        <v>0</v>
      </c>
      <c r="BS2563" s="18">
        <f t="shared" si="6764"/>
        <v>0</v>
      </c>
      <c r="BT2563" s="18">
        <f t="shared" si="6764"/>
        <v>0</v>
      </c>
      <c r="BU2563" s="18">
        <f t="shared" si="6732"/>
        <v>0</v>
      </c>
      <c r="BV2563" s="18">
        <f t="shared" si="6733"/>
        <v>10376.9</v>
      </c>
      <c r="BW2563" s="18">
        <f t="shared" si="6734"/>
        <v>0</v>
      </c>
      <c r="BX2563" s="18">
        <f t="shared" si="6764"/>
        <v>0</v>
      </c>
      <c r="BY2563" s="18">
        <f t="shared" si="6764"/>
        <v>0</v>
      </c>
      <c r="BZ2563" s="18">
        <f t="shared" si="6764"/>
        <v>0</v>
      </c>
      <c r="CA2563" s="18">
        <f t="shared" si="6717"/>
        <v>0</v>
      </c>
      <c r="CB2563" s="18">
        <f t="shared" si="6718"/>
        <v>10376.9</v>
      </c>
      <c r="CC2563" s="18">
        <f t="shared" si="6719"/>
        <v>0</v>
      </c>
      <c r="CD2563" s="18">
        <f t="shared" si="6764"/>
        <v>0</v>
      </c>
      <c r="CE2563" s="27"/>
      <c r="CF2563" s="33"/>
    </row>
    <row r="2564" spans="1:84" x14ac:dyDescent="0.3">
      <c r="A2564" s="19" t="s">
        <v>1396</v>
      </c>
      <c r="B2564" s="39">
        <v>410</v>
      </c>
      <c r="C2564" s="41" t="s">
        <v>149</v>
      </c>
      <c r="D2564" s="41" t="s">
        <v>29</v>
      </c>
      <c r="E2564" s="14" t="s">
        <v>523</v>
      </c>
      <c r="F2564" s="18"/>
      <c r="G2564" s="18">
        <v>10376.9</v>
      </c>
      <c r="H2564" s="18"/>
      <c r="I2564" s="18"/>
      <c r="J2564" s="18"/>
      <c r="K2564" s="18"/>
      <c r="L2564" s="18">
        <f t="shared" si="6729"/>
        <v>0</v>
      </c>
      <c r="M2564" s="18">
        <f t="shared" si="6730"/>
        <v>10376.9</v>
      </c>
      <c r="N2564" s="18">
        <f t="shared" si="6731"/>
        <v>0</v>
      </c>
      <c r="O2564" s="18"/>
      <c r="P2564" s="18"/>
      <c r="Q2564" s="18"/>
      <c r="R2564" s="18"/>
      <c r="S2564" s="18"/>
      <c r="T2564" s="18">
        <f t="shared" si="6744"/>
        <v>0</v>
      </c>
      <c r="U2564" s="18">
        <f t="shared" si="6745"/>
        <v>10376.9</v>
      </c>
      <c r="V2564" s="18">
        <f t="shared" si="6746"/>
        <v>0</v>
      </c>
      <c r="W2564" s="18"/>
      <c r="X2564" s="18"/>
      <c r="Y2564" s="18"/>
      <c r="Z2564" s="18"/>
      <c r="AA2564" s="18"/>
      <c r="AB2564" s="18"/>
      <c r="AC2564" s="18">
        <f t="shared" si="6739"/>
        <v>0</v>
      </c>
      <c r="AD2564" s="18">
        <f t="shared" si="6740"/>
        <v>10376.9</v>
      </c>
      <c r="AE2564" s="18">
        <f t="shared" si="6741"/>
        <v>0</v>
      </c>
      <c r="AF2564" s="18"/>
      <c r="AG2564" s="18"/>
      <c r="AH2564" s="18"/>
      <c r="AI2564" s="18">
        <f t="shared" si="6758"/>
        <v>0</v>
      </c>
      <c r="AJ2564" s="18">
        <f t="shared" si="6759"/>
        <v>10376.9</v>
      </c>
      <c r="AK2564" s="18">
        <f t="shared" si="6760"/>
        <v>0</v>
      </c>
      <c r="AL2564" s="18"/>
      <c r="AM2564" s="18">
        <f t="shared" si="6761"/>
        <v>0</v>
      </c>
      <c r="AN2564" s="18"/>
      <c r="AO2564" s="18"/>
      <c r="AP2564" s="18"/>
      <c r="AQ2564" s="18">
        <f t="shared" si="6721"/>
        <v>0</v>
      </c>
      <c r="AR2564" s="18">
        <f t="shared" si="6722"/>
        <v>10376.9</v>
      </c>
      <c r="AS2564" s="18">
        <f t="shared" si="6723"/>
        <v>0</v>
      </c>
      <c r="AT2564" s="18"/>
      <c r="AU2564" s="18"/>
      <c r="AV2564" s="18"/>
      <c r="AW2564" s="18">
        <f t="shared" si="6724"/>
        <v>0</v>
      </c>
      <c r="AX2564" s="18">
        <f t="shared" si="6725"/>
        <v>10376.9</v>
      </c>
      <c r="AY2564" s="18">
        <f t="shared" si="6726"/>
        <v>0</v>
      </c>
      <c r="AZ2564" s="18"/>
      <c r="BA2564" s="18"/>
      <c r="BB2564" s="18"/>
      <c r="BC2564" s="18">
        <f t="shared" ref="BC2564:BC2627" si="6768">AW2564+AZ2564</f>
        <v>0</v>
      </c>
      <c r="BD2564" s="18">
        <f t="shared" ref="BD2564:BD2627" si="6769">AX2564+BA2564</f>
        <v>10376.9</v>
      </c>
      <c r="BE2564" s="18">
        <f t="shared" ref="BE2564:BE2627" si="6770">AY2564+BB2564</f>
        <v>0</v>
      </c>
      <c r="BF2564" s="18"/>
      <c r="BG2564" s="18"/>
      <c r="BH2564" s="18"/>
      <c r="BI2564" s="18">
        <f t="shared" si="6765"/>
        <v>0</v>
      </c>
      <c r="BJ2564" s="18">
        <f t="shared" si="6766"/>
        <v>10376.9</v>
      </c>
      <c r="BK2564" s="18">
        <f t="shared" si="6767"/>
        <v>0</v>
      </c>
      <c r="BL2564" s="18"/>
      <c r="BM2564" s="18"/>
      <c r="BN2564" s="18"/>
      <c r="BO2564" s="18">
        <f t="shared" si="6736"/>
        <v>0</v>
      </c>
      <c r="BP2564" s="18">
        <f t="shared" si="6737"/>
        <v>10376.9</v>
      </c>
      <c r="BQ2564" s="18">
        <f t="shared" si="6738"/>
        <v>0</v>
      </c>
      <c r="BR2564" s="18"/>
      <c r="BS2564" s="18"/>
      <c r="BT2564" s="18"/>
      <c r="BU2564" s="18">
        <f t="shared" si="6732"/>
        <v>0</v>
      </c>
      <c r="BV2564" s="18">
        <f t="shared" si="6733"/>
        <v>10376.9</v>
      </c>
      <c r="BW2564" s="18">
        <f t="shared" si="6734"/>
        <v>0</v>
      </c>
      <c r="BX2564" s="18"/>
      <c r="BY2564" s="18"/>
      <c r="BZ2564" s="18"/>
      <c r="CA2564" s="18">
        <f t="shared" si="6717"/>
        <v>0</v>
      </c>
      <c r="CB2564" s="18">
        <f t="shared" si="6718"/>
        <v>10376.9</v>
      </c>
      <c r="CC2564" s="18">
        <f t="shared" si="6719"/>
        <v>0</v>
      </c>
      <c r="CD2564" s="18"/>
      <c r="CE2564" s="27"/>
      <c r="CF2564" s="33"/>
    </row>
    <row r="2565" spans="1:84" ht="156" x14ac:dyDescent="0.3">
      <c r="A2565" s="19" t="s">
        <v>1397</v>
      </c>
      <c r="B2565" s="19"/>
      <c r="C2565" s="19"/>
      <c r="D2565" s="19"/>
      <c r="E2565" s="14" t="s">
        <v>774</v>
      </c>
      <c r="F2565" s="18">
        <f>F2566</f>
        <v>0</v>
      </c>
      <c r="G2565" s="18">
        <f t="shared" ref="G2565:CD2567" si="6771">G2566</f>
        <v>11538.9</v>
      </c>
      <c r="H2565" s="18">
        <f t="shared" si="6771"/>
        <v>0</v>
      </c>
      <c r="I2565" s="18">
        <f t="shared" si="6771"/>
        <v>0</v>
      </c>
      <c r="J2565" s="18">
        <f t="shared" si="6771"/>
        <v>0</v>
      </c>
      <c r="K2565" s="18">
        <f t="shared" si="6771"/>
        <v>0</v>
      </c>
      <c r="L2565" s="18">
        <f t="shared" si="6729"/>
        <v>0</v>
      </c>
      <c r="M2565" s="18">
        <f t="shared" si="6730"/>
        <v>11538.9</v>
      </c>
      <c r="N2565" s="18">
        <f t="shared" si="6731"/>
        <v>0</v>
      </c>
      <c r="O2565" s="18">
        <f t="shared" si="6771"/>
        <v>0</v>
      </c>
      <c r="P2565" s="18">
        <f t="shared" si="6771"/>
        <v>0</v>
      </c>
      <c r="Q2565" s="18">
        <f t="shared" si="6771"/>
        <v>0</v>
      </c>
      <c r="R2565" s="18">
        <f t="shared" si="6771"/>
        <v>0</v>
      </c>
      <c r="S2565" s="18">
        <f t="shared" si="6771"/>
        <v>0</v>
      </c>
      <c r="T2565" s="18">
        <f t="shared" si="6744"/>
        <v>0</v>
      </c>
      <c r="U2565" s="18">
        <f t="shared" si="6745"/>
        <v>11538.9</v>
      </c>
      <c r="V2565" s="18">
        <f t="shared" si="6746"/>
        <v>0</v>
      </c>
      <c r="W2565" s="18">
        <f t="shared" si="6771"/>
        <v>0</v>
      </c>
      <c r="X2565" s="18">
        <f t="shared" si="6771"/>
        <v>0</v>
      </c>
      <c r="Y2565" s="18">
        <f t="shared" si="6771"/>
        <v>0</v>
      </c>
      <c r="Z2565" s="18">
        <f t="shared" si="6771"/>
        <v>0</v>
      </c>
      <c r="AA2565" s="18">
        <f t="shared" si="6771"/>
        <v>0</v>
      </c>
      <c r="AB2565" s="18">
        <f t="shared" si="6771"/>
        <v>0</v>
      </c>
      <c r="AC2565" s="18">
        <f t="shared" si="6739"/>
        <v>0</v>
      </c>
      <c r="AD2565" s="18">
        <f t="shared" si="6740"/>
        <v>11538.9</v>
      </c>
      <c r="AE2565" s="18">
        <f t="shared" si="6741"/>
        <v>0</v>
      </c>
      <c r="AF2565" s="18">
        <f t="shared" si="6771"/>
        <v>0</v>
      </c>
      <c r="AG2565" s="18">
        <f t="shared" si="6771"/>
        <v>0</v>
      </c>
      <c r="AH2565" s="18">
        <f t="shared" si="6771"/>
        <v>0</v>
      </c>
      <c r="AI2565" s="18">
        <f t="shared" si="6758"/>
        <v>0</v>
      </c>
      <c r="AJ2565" s="18">
        <f t="shared" si="6759"/>
        <v>11538.9</v>
      </c>
      <c r="AK2565" s="18">
        <f t="shared" si="6760"/>
        <v>0</v>
      </c>
      <c r="AL2565" s="18">
        <f t="shared" si="6771"/>
        <v>0</v>
      </c>
      <c r="AM2565" s="18">
        <f t="shared" si="6761"/>
        <v>0</v>
      </c>
      <c r="AN2565" s="18">
        <f t="shared" si="6771"/>
        <v>0</v>
      </c>
      <c r="AO2565" s="18">
        <f t="shared" si="6771"/>
        <v>0</v>
      </c>
      <c r="AP2565" s="18">
        <f t="shared" si="6771"/>
        <v>0</v>
      </c>
      <c r="AQ2565" s="18">
        <f t="shared" si="6721"/>
        <v>0</v>
      </c>
      <c r="AR2565" s="18">
        <f t="shared" si="6722"/>
        <v>11538.9</v>
      </c>
      <c r="AS2565" s="18">
        <f t="shared" si="6723"/>
        <v>0</v>
      </c>
      <c r="AT2565" s="18">
        <f t="shared" si="6771"/>
        <v>0</v>
      </c>
      <c r="AU2565" s="18">
        <f t="shared" si="6771"/>
        <v>0</v>
      </c>
      <c r="AV2565" s="18">
        <f t="shared" si="6771"/>
        <v>0</v>
      </c>
      <c r="AW2565" s="18">
        <f t="shared" si="6724"/>
        <v>0</v>
      </c>
      <c r="AX2565" s="18">
        <f t="shared" si="6725"/>
        <v>11538.9</v>
      </c>
      <c r="AY2565" s="18">
        <f t="shared" si="6726"/>
        <v>0</v>
      </c>
      <c r="AZ2565" s="18">
        <f t="shared" si="6771"/>
        <v>0</v>
      </c>
      <c r="BA2565" s="18">
        <f t="shared" si="6771"/>
        <v>0</v>
      </c>
      <c r="BB2565" s="18">
        <f t="shared" si="6771"/>
        <v>0</v>
      </c>
      <c r="BC2565" s="18">
        <f t="shared" si="6768"/>
        <v>0</v>
      </c>
      <c r="BD2565" s="18">
        <f t="shared" si="6769"/>
        <v>11538.9</v>
      </c>
      <c r="BE2565" s="18">
        <f t="shared" si="6770"/>
        <v>0</v>
      </c>
      <c r="BF2565" s="18">
        <f t="shared" si="6771"/>
        <v>0</v>
      </c>
      <c r="BG2565" s="18">
        <f t="shared" si="6771"/>
        <v>0</v>
      </c>
      <c r="BH2565" s="18">
        <f t="shared" si="6771"/>
        <v>0</v>
      </c>
      <c r="BI2565" s="18">
        <f t="shared" si="6765"/>
        <v>0</v>
      </c>
      <c r="BJ2565" s="18">
        <f t="shared" si="6766"/>
        <v>11538.9</v>
      </c>
      <c r="BK2565" s="18">
        <f t="shared" si="6767"/>
        <v>0</v>
      </c>
      <c r="BL2565" s="18">
        <f t="shared" si="6771"/>
        <v>0</v>
      </c>
      <c r="BM2565" s="18">
        <f t="shared" si="6771"/>
        <v>0</v>
      </c>
      <c r="BN2565" s="18">
        <f t="shared" si="6771"/>
        <v>0</v>
      </c>
      <c r="BO2565" s="18">
        <f t="shared" si="6736"/>
        <v>0</v>
      </c>
      <c r="BP2565" s="18">
        <f t="shared" si="6737"/>
        <v>11538.9</v>
      </c>
      <c r="BQ2565" s="18">
        <f t="shared" si="6738"/>
        <v>0</v>
      </c>
      <c r="BR2565" s="18">
        <f t="shared" si="6771"/>
        <v>0</v>
      </c>
      <c r="BS2565" s="18">
        <f t="shared" si="6771"/>
        <v>0</v>
      </c>
      <c r="BT2565" s="18">
        <f t="shared" si="6771"/>
        <v>0</v>
      </c>
      <c r="BU2565" s="18">
        <f t="shared" si="6732"/>
        <v>0</v>
      </c>
      <c r="BV2565" s="18">
        <f t="shared" si="6733"/>
        <v>11538.9</v>
      </c>
      <c r="BW2565" s="18">
        <f t="shared" si="6734"/>
        <v>0</v>
      </c>
      <c r="BX2565" s="18">
        <f t="shared" si="6771"/>
        <v>0</v>
      </c>
      <c r="BY2565" s="18">
        <f t="shared" si="6771"/>
        <v>0</v>
      </c>
      <c r="BZ2565" s="18">
        <f t="shared" si="6771"/>
        <v>0</v>
      </c>
      <c r="CA2565" s="18">
        <f t="shared" si="6717"/>
        <v>0</v>
      </c>
      <c r="CB2565" s="18">
        <f t="shared" si="6718"/>
        <v>11538.9</v>
      </c>
      <c r="CC2565" s="18">
        <f t="shared" si="6719"/>
        <v>0</v>
      </c>
      <c r="CD2565" s="18">
        <f t="shared" si="6771"/>
        <v>0</v>
      </c>
      <c r="CE2565" s="27"/>
      <c r="CF2565" s="33"/>
    </row>
    <row r="2566" spans="1:84" ht="46.8" x14ac:dyDescent="0.3">
      <c r="A2566" s="19" t="s">
        <v>1397</v>
      </c>
      <c r="B2566" s="39">
        <v>400</v>
      </c>
      <c r="C2566" s="41"/>
      <c r="D2566" s="41"/>
      <c r="E2566" s="14" t="s">
        <v>553</v>
      </c>
      <c r="F2566" s="18">
        <f>F2567</f>
        <v>0</v>
      </c>
      <c r="G2566" s="18">
        <f t="shared" si="6771"/>
        <v>11538.9</v>
      </c>
      <c r="H2566" s="18">
        <f t="shared" si="6771"/>
        <v>0</v>
      </c>
      <c r="I2566" s="18">
        <f t="shared" si="6771"/>
        <v>0</v>
      </c>
      <c r="J2566" s="18">
        <f t="shared" si="6771"/>
        <v>0</v>
      </c>
      <c r="K2566" s="18">
        <f t="shared" si="6771"/>
        <v>0</v>
      </c>
      <c r="L2566" s="18">
        <f t="shared" si="6729"/>
        <v>0</v>
      </c>
      <c r="M2566" s="18">
        <f t="shared" si="6730"/>
        <v>11538.9</v>
      </c>
      <c r="N2566" s="18">
        <f t="shared" si="6731"/>
        <v>0</v>
      </c>
      <c r="O2566" s="18">
        <f t="shared" si="6771"/>
        <v>0</v>
      </c>
      <c r="P2566" s="18">
        <f t="shared" si="6771"/>
        <v>0</v>
      </c>
      <c r="Q2566" s="18">
        <f t="shared" si="6771"/>
        <v>0</v>
      </c>
      <c r="R2566" s="18">
        <f t="shared" si="6771"/>
        <v>0</v>
      </c>
      <c r="S2566" s="18">
        <f t="shared" si="6771"/>
        <v>0</v>
      </c>
      <c r="T2566" s="18">
        <f t="shared" si="6744"/>
        <v>0</v>
      </c>
      <c r="U2566" s="18">
        <f t="shared" si="6745"/>
        <v>11538.9</v>
      </c>
      <c r="V2566" s="18">
        <f t="shared" si="6746"/>
        <v>0</v>
      </c>
      <c r="W2566" s="18">
        <f t="shared" si="6771"/>
        <v>0</v>
      </c>
      <c r="X2566" s="18">
        <f t="shared" si="6771"/>
        <v>0</v>
      </c>
      <c r="Y2566" s="18">
        <f t="shared" si="6771"/>
        <v>0</v>
      </c>
      <c r="Z2566" s="18">
        <f t="shared" si="6771"/>
        <v>0</v>
      </c>
      <c r="AA2566" s="18">
        <f t="shared" si="6771"/>
        <v>0</v>
      </c>
      <c r="AB2566" s="18">
        <f t="shared" si="6771"/>
        <v>0</v>
      </c>
      <c r="AC2566" s="18">
        <f t="shared" si="6739"/>
        <v>0</v>
      </c>
      <c r="AD2566" s="18">
        <f t="shared" si="6740"/>
        <v>11538.9</v>
      </c>
      <c r="AE2566" s="18">
        <f t="shared" si="6741"/>
        <v>0</v>
      </c>
      <c r="AF2566" s="18">
        <f t="shared" si="6771"/>
        <v>0</v>
      </c>
      <c r="AG2566" s="18">
        <f t="shared" si="6771"/>
        <v>0</v>
      </c>
      <c r="AH2566" s="18">
        <f t="shared" si="6771"/>
        <v>0</v>
      </c>
      <c r="AI2566" s="18">
        <f t="shared" si="6758"/>
        <v>0</v>
      </c>
      <c r="AJ2566" s="18">
        <f t="shared" si="6759"/>
        <v>11538.9</v>
      </c>
      <c r="AK2566" s="18">
        <f t="shared" si="6760"/>
        <v>0</v>
      </c>
      <c r="AL2566" s="18">
        <f t="shared" si="6771"/>
        <v>0</v>
      </c>
      <c r="AM2566" s="18">
        <f t="shared" si="6761"/>
        <v>0</v>
      </c>
      <c r="AN2566" s="18">
        <f t="shared" si="6771"/>
        <v>0</v>
      </c>
      <c r="AO2566" s="18">
        <f t="shared" si="6771"/>
        <v>0</v>
      </c>
      <c r="AP2566" s="18">
        <f t="shared" si="6771"/>
        <v>0</v>
      </c>
      <c r="AQ2566" s="18">
        <f t="shared" si="6721"/>
        <v>0</v>
      </c>
      <c r="AR2566" s="18">
        <f t="shared" si="6722"/>
        <v>11538.9</v>
      </c>
      <c r="AS2566" s="18">
        <f t="shared" si="6723"/>
        <v>0</v>
      </c>
      <c r="AT2566" s="18">
        <f t="shared" si="6771"/>
        <v>0</v>
      </c>
      <c r="AU2566" s="18">
        <f t="shared" si="6771"/>
        <v>0</v>
      </c>
      <c r="AV2566" s="18">
        <f t="shared" si="6771"/>
        <v>0</v>
      </c>
      <c r="AW2566" s="18">
        <f t="shared" si="6724"/>
        <v>0</v>
      </c>
      <c r="AX2566" s="18">
        <f t="shared" si="6725"/>
        <v>11538.9</v>
      </c>
      <c r="AY2566" s="18">
        <f t="shared" si="6726"/>
        <v>0</v>
      </c>
      <c r="AZ2566" s="18">
        <f t="shared" si="6771"/>
        <v>0</v>
      </c>
      <c r="BA2566" s="18">
        <f t="shared" si="6771"/>
        <v>0</v>
      </c>
      <c r="BB2566" s="18">
        <f t="shared" si="6771"/>
        <v>0</v>
      </c>
      <c r="BC2566" s="18">
        <f t="shared" si="6768"/>
        <v>0</v>
      </c>
      <c r="BD2566" s="18">
        <f t="shared" si="6769"/>
        <v>11538.9</v>
      </c>
      <c r="BE2566" s="18">
        <f t="shared" si="6770"/>
        <v>0</v>
      </c>
      <c r="BF2566" s="18">
        <f t="shared" si="6771"/>
        <v>0</v>
      </c>
      <c r="BG2566" s="18">
        <f t="shared" si="6771"/>
        <v>0</v>
      </c>
      <c r="BH2566" s="18">
        <f t="shared" si="6771"/>
        <v>0</v>
      </c>
      <c r="BI2566" s="18">
        <f t="shared" si="6765"/>
        <v>0</v>
      </c>
      <c r="BJ2566" s="18">
        <f t="shared" si="6766"/>
        <v>11538.9</v>
      </c>
      <c r="BK2566" s="18">
        <f t="shared" si="6767"/>
        <v>0</v>
      </c>
      <c r="BL2566" s="18">
        <f t="shared" si="6771"/>
        <v>0</v>
      </c>
      <c r="BM2566" s="18">
        <f t="shared" si="6771"/>
        <v>0</v>
      </c>
      <c r="BN2566" s="18">
        <f t="shared" si="6771"/>
        <v>0</v>
      </c>
      <c r="BO2566" s="18">
        <f t="shared" si="6736"/>
        <v>0</v>
      </c>
      <c r="BP2566" s="18">
        <f t="shared" si="6737"/>
        <v>11538.9</v>
      </c>
      <c r="BQ2566" s="18">
        <f t="shared" si="6738"/>
        <v>0</v>
      </c>
      <c r="BR2566" s="18">
        <f t="shared" si="6771"/>
        <v>0</v>
      </c>
      <c r="BS2566" s="18">
        <f t="shared" si="6771"/>
        <v>0</v>
      </c>
      <c r="BT2566" s="18">
        <f t="shared" si="6771"/>
        <v>0</v>
      </c>
      <c r="BU2566" s="18">
        <f t="shared" si="6732"/>
        <v>0</v>
      </c>
      <c r="BV2566" s="18">
        <f t="shared" si="6733"/>
        <v>11538.9</v>
      </c>
      <c r="BW2566" s="18">
        <f t="shared" si="6734"/>
        <v>0</v>
      </c>
      <c r="BX2566" s="18">
        <f t="shared" si="6771"/>
        <v>0</v>
      </c>
      <c r="BY2566" s="18">
        <f t="shared" si="6771"/>
        <v>0</v>
      </c>
      <c r="BZ2566" s="18">
        <f t="shared" si="6771"/>
        <v>0</v>
      </c>
      <c r="CA2566" s="18">
        <f t="shared" si="6717"/>
        <v>0</v>
      </c>
      <c r="CB2566" s="18">
        <f t="shared" si="6718"/>
        <v>11538.9</v>
      </c>
      <c r="CC2566" s="18">
        <f t="shared" si="6719"/>
        <v>0</v>
      </c>
      <c r="CD2566" s="18">
        <f t="shared" si="6771"/>
        <v>0</v>
      </c>
      <c r="CE2566" s="27"/>
      <c r="CF2566" s="33"/>
    </row>
    <row r="2567" spans="1:84" x14ac:dyDescent="0.3">
      <c r="A2567" s="19" t="s">
        <v>1397</v>
      </c>
      <c r="B2567" s="39">
        <v>410</v>
      </c>
      <c r="C2567" s="41"/>
      <c r="D2567" s="41"/>
      <c r="E2567" s="14" t="s">
        <v>566</v>
      </c>
      <c r="F2567" s="18">
        <f>F2568</f>
        <v>0</v>
      </c>
      <c r="G2567" s="18">
        <f t="shared" si="6771"/>
        <v>11538.9</v>
      </c>
      <c r="H2567" s="18">
        <f t="shared" si="6771"/>
        <v>0</v>
      </c>
      <c r="I2567" s="18">
        <f t="shared" si="6771"/>
        <v>0</v>
      </c>
      <c r="J2567" s="18">
        <f t="shared" si="6771"/>
        <v>0</v>
      </c>
      <c r="K2567" s="18">
        <f t="shared" si="6771"/>
        <v>0</v>
      </c>
      <c r="L2567" s="18">
        <f t="shared" si="6729"/>
        <v>0</v>
      </c>
      <c r="M2567" s="18">
        <f t="shared" si="6730"/>
        <v>11538.9</v>
      </c>
      <c r="N2567" s="18">
        <f t="shared" si="6731"/>
        <v>0</v>
      </c>
      <c r="O2567" s="18">
        <f t="shared" si="6771"/>
        <v>0</v>
      </c>
      <c r="P2567" s="18">
        <f t="shared" si="6771"/>
        <v>0</v>
      </c>
      <c r="Q2567" s="18">
        <f t="shared" si="6771"/>
        <v>0</v>
      </c>
      <c r="R2567" s="18">
        <f t="shared" si="6771"/>
        <v>0</v>
      </c>
      <c r="S2567" s="18">
        <f t="shared" si="6771"/>
        <v>0</v>
      </c>
      <c r="T2567" s="18">
        <f t="shared" si="6744"/>
        <v>0</v>
      </c>
      <c r="U2567" s="18">
        <f t="shared" si="6745"/>
        <v>11538.9</v>
      </c>
      <c r="V2567" s="18">
        <f t="shared" si="6746"/>
        <v>0</v>
      </c>
      <c r="W2567" s="18">
        <f t="shared" si="6771"/>
        <v>0</v>
      </c>
      <c r="X2567" s="18">
        <f t="shared" si="6771"/>
        <v>0</v>
      </c>
      <c r="Y2567" s="18">
        <f t="shared" si="6771"/>
        <v>0</v>
      </c>
      <c r="Z2567" s="18">
        <f t="shared" si="6771"/>
        <v>0</v>
      </c>
      <c r="AA2567" s="18">
        <f t="shared" si="6771"/>
        <v>0</v>
      </c>
      <c r="AB2567" s="18">
        <f t="shared" si="6771"/>
        <v>0</v>
      </c>
      <c r="AC2567" s="18">
        <f t="shared" si="6739"/>
        <v>0</v>
      </c>
      <c r="AD2567" s="18">
        <f t="shared" si="6740"/>
        <v>11538.9</v>
      </c>
      <c r="AE2567" s="18">
        <f t="shared" si="6741"/>
        <v>0</v>
      </c>
      <c r="AF2567" s="18">
        <f t="shared" si="6771"/>
        <v>0</v>
      </c>
      <c r="AG2567" s="18">
        <f t="shared" si="6771"/>
        <v>0</v>
      </c>
      <c r="AH2567" s="18">
        <f t="shared" si="6771"/>
        <v>0</v>
      </c>
      <c r="AI2567" s="18">
        <f t="shared" si="6758"/>
        <v>0</v>
      </c>
      <c r="AJ2567" s="18">
        <f t="shared" si="6759"/>
        <v>11538.9</v>
      </c>
      <c r="AK2567" s="18">
        <f t="shared" si="6760"/>
        <v>0</v>
      </c>
      <c r="AL2567" s="18">
        <f t="shared" si="6771"/>
        <v>0</v>
      </c>
      <c r="AM2567" s="18">
        <f t="shared" si="6761"/>
        <v>0</v>
      </c>
      <c r="AN2567" s="18">
        <f t="shared" si="6771"/>
        <v>0</v>
      </c>
      <c r="AO2567" s="18">
        <f t="shared" si="6771"/>
        <v>0</v>
      </c>
      <c r="AP2567" s="18">
        <f t="shared" si="6771"/>
        <v>0</v>
      </c>
      <c r="AQ2567" s="18">
        <f t="shared" si="6721"/>
        <v>0</v>
      </c>
      <c r="AR2567" s="18">
        <f t="shared" si="6722"/>
        <v>11538.9</v>
      </c>
      <c r="AS2567" s="18">
        <f t="shared" si="6723"/>
        <v>0</v>
      </c>
      <c r="AT2567" s="18">
        <f t="shared" si="6771"/>
        <v>0</v>
      </c>
      <c r="AU2567" s="18">
        <f t="shared" si="6771"/>
        <v>0</v>
      </c>
      <c r="AV2567" s="18">
        <f t="shared" si="6771"/>
        <v>0</v>
      </c>
      <c r="AW2567" s="18">
        <f t="shared" si="6724"/>
        <v>0</v>
      </c>
      <c r="AX2567" s="18">
        <f t="shared" si="6725"/>
        <v>11538.9</v>
      </c>
      <c r="AY2567" s="18">
        <f t="shared" si="6726"/>
        <v>0</v>
      </c>
      <c r="AZ2567" s="18">
        <f t="shared" si="6771"/>
        <v>0</v>
      </c>
      <c r="BA2567" s="18">
        <f t="shared" si="6771"/>
        <v>0</v>
      </c>
      <c r="BB2567" s="18">
        <f t="shared" si="6771"/>
        <v>0</v>
      </c>
      <c r="BC2567" s="18">
        <f t="shared" si="6768"/>
        <v>0</v>
      </c>
      <c r="BD2567" s="18">
        <f t="shared" si="6769"/>
        <v>11538.9</v>
      </c>
      <c r="BE2567" s="18">
        <f t="shared" si="6770"/>
        <v>0</v>
      </c>
      <c r="BF2567" s="18">
        <f t="shared" si="6771"/>
        <v>0</v>
      </c>
      <c r="BG2567" s="18">
        <f t="shared" si="6771"/>
        <v>0</v>
      </c>
      <c r="BH2567" s="18">
        <f t="shared" si="6771"/>
        <v>0</v>
      </c>
      <c r="BI2567" s="18">
        <f t="shared" si="6765"/>
        <v>0</v>
      </c>
      <c r="BJ2567" s="18">
        <f t="shared" si="6766"/>
        <v>11538.9</v>
      </c>
      <c r="BK2567" s="18">
        <f t="shared" si="6767"/>
        <v>0</v>
      </c>
      <c r="BL2567" s="18">
        <f t="shared" si="6771"/>
        <v>0</v>
      </c>
      <c r="BM2567" s="18">
        <f t="shared" si="6771"/>
        <v>0</v>
      </c>
      <c r="BN2567" s="18">
        <f t="shared" si="6771"/>
        <v>0</v>
      </c>
      <c r="BO2567" s="18">
        <f t="shared" si="6736"/>
        <v>0</v>
      </c>
      <c r="BP2567" s="18">
        <f t="shared" si="6737"/>
        <v>11538.9</v>
      </c>
      <c r="BQ2567" s="18">
        <f t="shared" si="6738"/>
        <v>0</v>
      </c>
      <c r="BR2567" s="18">
        <f t="shared" si="6771"/>
        <v>0</v>
      </c>
      <c r="BS2567" s="18">
        <f t="shared" si="6771"/>
        <v>0</v>
      </c>
      <c r="BT2567" s="18">
        <f t="shared" si="6771"/>
        <v>0</v>
      </c>
      <c r="BU2567" s="18">
        <f t="shared" si="6732"/>
        <v>0</v>
      </c>
      <c r="BV2567" s="18">
        <f t="shared" si="6733"/>
        <v>11538.9</v>
      </c>
      <c r="BW2567" s="18">
        <f t="shared" si="6734"/>
        <v>0</v>
      </c>
      <c r="BX2567" s="18">
        <f t="shared" si="6771"/>
        <v>0</v>
      </c>
      <c r="BY2567" s="18">
        <f t="shared" si="6771"/>
        <v>0</v>
      </c>
      <c r="BZ2567" s="18">
        <f t="shared" si="6771"/>
        <v>0</v>
      </c>
      <c r="CA2567" s="18">
        <f t="shared" si="6717"/>
        <v>0</v>
      </c>
      <c r="CB2567" s="18">
        <f t="shared" si="6718"/>
        <v>11538.9</v>
      </c>
      <c r="CC2567" s="18">
        <f t="shared" si="6719"/>
        <v>0</v>
      </c>
      <c r="CD2567" s="18">
        <f t="shared" si="6771"/>
        <v>0</v>
      </c>
      <c r="CE2567" s="27"/>
      <c r="CF2567" s="33"/>
    </row>
    <row r="2568" spans="1:84" x14ac:dyDescent="0.3">
      <c r="A2568" s="19" t="s">
        <v>1397</v>
      </c>
      <c r="B2568" s="39">
        <v>410</v>
      </c>
      <c r="C2568" s="41" t="s">
        <v>149</v>
      </c>
      <c r="D2568" s="41" t="s">
        <v>29</v>
      </c>
      <c r="E2568" s="14" t="s">
        <v>523</v>
      </c>
      <c r="F2568" s="18"/>
      <c r="G2568" s="18">
        <v>11538.9</v>
      </c>
      <c r="H2568" s="18"/>
      <c r="I2568" s="18"/>
      <c r="J2568" s="18"/>
      <c r="K2568" s="18"/>
      <c r="L2568" s="18">
        <f t="shared" si="6729"/>
        <v>0</v>
      </c>
      <c r="M2568" s="18">
        <f t="shared" si="6730"/>
        <v>11538.9</v>
      </c>
      <c r="N2568" s="18">
        <f t="shared" si="6731"/>
        <v>0</v>
      </c>
      <c r="O2568" s="18"/>
      <c r="P2568" s="18"/>
      <c r="Q2568" s="18"/>
      <c r="R2568" s="18"/>
      <c r="S2568" s="18"/>
      <c r="T2568" s="18">
        <f t="shared" si="6744"/>
        <v>0</v>
      </c>
      <c r="U2568" s="18">
        <f t="shared" si="6745"/>
        <v>11538.9</v>
      </c>
      <c r="V2568" s="18">
        <f t="shared" si="6746"/>
        <v>0</v>
      </c>
      <c r="W2568" s="18"/>
      <c r="X2568" s="18"/>
      <c r="Y2568" s="18"/>
      <c r="Z2568" s="18"/>
      <c r="AA2568" s="18"/>
      <c r="AB2568" s="18"/>
      <c r="AC2568" s="18">
        <f t="shared" si="6739"/>
        <v>0</v>
      </c>
      <c r="AD2568" s="18">
        <f t="shared" si="6740"/>
        <v>11538.9</v>
      </c>
      <c r="AE2568" s="18">
        <f t="shared" si="6741"/>
        <v>0</v>
      </c>
      <c r="AF2568" s="18"/>
      <c r="AG2568" s="18"/>
      <c r="AH2568" s="18"/>
      <c r="AI2568" s="18">
        <f t="shared" si="6758"/>
        <v>0</v>
      </c>
      <c r="AJ2568" s="18">
        <f t="shared" si="6759"/>
        <v>11538.9</v>
      </c>
      <c r="AK2568" s="18">
        <f t="shared" si="6760"/>
        <v>0</v>
      </c>
      <c r="AL2568" s="18"/>
      <c r="AM2568" s="18">
        <f t="shared" si="6761"/>
        <v>0</v>
      </c>
      <c r="AN2568" s="18"/>
      <c r="AO2568" s="18"/>
      <c r="AP2568" s="18"/>
      <c r="AQ2568" s="18">
        <f t="shared" si="6721"/>
        <v>0</v>
      </c>
      <c r="AR2568" s="18">
        <f t="shared" si="6722"/>
        <v>11538.9</v>
      </c>
      <c r="AS2568" s="18">
        <f t="shared" si="6723"/>
        <v>0</v>
      </c>
      <c r="AT2568" s="18"/>
      <c r="AU2568" s="18"/>
      <c r="AV2568" s="18"/>
      <c r="AW2568" s="18">
        <f t="shared" si="6724"/>
        <v>0</v>
      </c>
      <c r="AX2568" s="18">
        <f t="shared" si="6725"/>
        <v>11538.9</v>
      </c>
      <c r="AY2568" s="18">
        <f t="shared" si="6726"/>
        <v>0</v>
      </c>
      <c r="AZ2568" s="18"/>
      <c r="BA2568" s="18"/>
      <c r="BB2568" s="18"/>
      <c r="BC2568" s="18">
        <f t="shared" si="6768"/>
        <v>0</v>
      </c>
      <c r="BD2568" s="18">
        <f t="shared" si="6769"/>
        <v>11538.9</v>
      </c>
      <c r="BE2568" s="18">
        <f t="shared" si="6770"/>
        <v>0</v>
      </c>
      <c r="BF2568" s="18"/>
      <c r="BG2568" s="18"/>
      <c r="BH2568" s="18"/>
      <c r="BI2568" s="18">
        <f t="shared" si="6765"/>
        <v>0</v>
      </c>
      <c r="BJ2568" s="18">
        <f t="shared" si="6766"/>
        <v>11538.9</v>
      </c>
      <c r="BK2568" s="18">
        <f t="shared" si="6767"/>
        <v>0</v>
      </c>
      <c r="BL2568" s="18"/>
      <c r="BM2568" s="18"/>
      <c r="BN2568" s="18"/>
      <c r="BO2568" s="18">
        <f t="shared" si="6736"/>
        <v>0</v>
      </c>
      <c r="BP2568" s="18">
        <f t="shared" si="6737"/>
        <v>11538.9</v>
      </c>
      <c r="BQ2568" s="18">
        <f t="shared" si="6738"/>
        <v>0</v>
      </c>
      <c r="BR2568" s="18"/>
      <c r="BS2568" s="18"/>
      <c r="BT2568" s="18"/>
      <c r="BU2568" s="18">
        <f t="shared" si="6732"/>
        <v>0</v>
      </c>
      <c r="BV2568" s="18">
        <f t="shared" si="6733"/>
        <v>11538.9</v>
      </c>
      <c r="BW2568" s="18">
        <f t="shared" si="6734"/>
        <v>0</v>
      </c>
      <c r="BX2568" s="18"/>
      <c r="BY2568" s="18"/>
      <c r="BZ2568" s="18"/>
      <c r="CA2568" s="18">
        <f t="shared" si="6717"/>
        <v>0</v>
      </c>
      <c r="CB2568" s="18">
        <f t="shared" si="6718"/>
        <v>11538.9</v>
      </c>
      <c r="CC2568" s="18">
        <f t="shared" si="6719"/>
        <v>0</v>
      </c>
      <c r="CD2568" s="18"/>
      <c r="CE2568" s="27"/>
      <c r="CF2568" s="33"/>
    </row>
    <row r="2569" spans="1:84" ht="93.6" x14ac:dyDescent="0.3">
      <c r="A2569" s="19" t="s">
        <v>1398</v>
      </c>
      <c r="B2569" s="19"/>
      <c r="C2569" s="19"/>
      <c r="D2569" s="19"/>
      <c r="E2569" s="14" t="s">
        <v>775</v>
      </c>
      <c r="F2569" s="18">
        <f>F2570</f>
        <v>25000</v>
      </c>
      <c r="G2569" s="18">
        <f t="shared" ref="G2569:CD2571" si="6772">G2570</f>
        <v>284496.90000000002</v>
      </c>
      <c r="H2569" s="18">
        <f t="shared" si="6772"/>
        <v>25000</v>
      </c>
      <c r="I2569" s="18">
        <f t="shared" si="6772"/>
        <v>0</v>
      </c>
      <c r="J2569" s="18">
        <f t="shared" si="6772"/>
        <v>0</v>
      </c>
      <c r="K2569" s="18">
        <f t="shared" si="6772"/>
        <v>0</v>
      </c>
      <c r="L2569" s="18">
        <f t="shared" si="6729"/>
        <v>25000</v>
      </c>
      <c r="M2569" s="18">
        <f t="shared" si="6730"/>
        <v>284496.90000000002</v>
      </c>
      <c r="N2569" s="18">
        <f t="shared" si="6731"/>
        <v>25000</v>
      </c>
      <c r="O2569" s="18">
        <f t="shared" si="6772"/>
        <v>0</v>
      </c>
      <c r="P2569" s="18">
        <f t="shared" si="6772"/>
        <v>0</v>
      </c>
      <c r="Q2569" s="18">
        <f t="shared" si="6772"/>
        <v>0</v>
      </c>
      <c r="R2569" s="18">
        <f t="shared" si="6772"/>
        <v>0</v>
      </c>
      <c r="S2569" s="18">
        <f t="shared" si="6772"/>
        <v>0</v>
      </c>
      <c r="T2569" s="18">
        <f t="shared" si="6744"/>
        <v>25000</v>
      </c>
      <c r="U2569" s="18">
        <f t="shared" si="6745"/>
        <v>284496.90000000002</v>
      </c>
      <c r="V2569" s="18">
        <f t="shared" si="6746"/>
        <v>25000</v>
      </c>
      <c r="W2569" s="18">
        <f t="shared" si="6772"/>
        <v>0</v>
      </c>
      <c r="X2569" s="18">
        <f t="shared" si="6772"/>
        <v>0</v>
      </c>
      <c r="Y2569" s="18">
        <f t="shared" si="6772"/>
        <v>0</v>
      </c>
      <c r="Z2569" s="18">
        <f t="shared" si="6772"/>
        <v>0</v>
      </c>
      <c r="AA2569" s="18">
        <f t="shared" si="6772"/>
        <v>0</v>
      </c>
      <c r="AB2569" s="18">
        <f t="shared" si="6772"/>
        <v>0</v>
      </c>
      <c r="AC2569" s="18">
        <f t="shared" si="6739"/>
        <v>25000</v>
      </c>
      <c r="AD2569" s="18">
        <f t="shared" si="6740"/>
        <v>284496.90000000002</v>
      </c>
      <c r="AE2569" s="18">
        <f t="shared" si="6741"/>
        <v>25000</v>
      </c>
      <c r="AF2569" s="18">
        <f t="shared" si="6772"/>
        <v>-25000</v>
      </c>
      <c r="AG2569" s="18">
        <f t="shared" si="6772"/>
        <v>25000</v>
      </c>
      <c r="AH2569" s="18">
        <f t="shared" si="6772"/>
        <v>0</v>
      </c>
      <c r="AI2569" s="18">
        <f t="shared" si="6758"/>
        <v>0</v>
      </c>
      <c r="AJ2569" s="18">
        <f t="shared" si="6759"/>
        <v>309496.90000000002</v>
      </c>
      <c r="AK2569" s="18">
        <f t="shared" si="6760"/>
        <v>25000</v>
      </c>
      <c r="AL2569" s="18">
        <f t="shared" si="6772"/>
        <v>0</v>
      </c>
      <c r="AM2569" s="18">
        <f t="shared" si="6761"/>
        <v>0</v>
      </c>
      <c r="AN2569" s="18">
        <f t="shared" si="6772"/>
        <v>0</v>
      </c>
      <c r="AO2569" s="18">
        <f t="shared" si="6772"/>
        <v>0</v>
      </c>
      <c r="AP2569" s="18">
        <f t="shared" si="6772"/>
        <v>0</v>
      </c>
      <c r="AQ2569" s="18">
        <f t="shared" si="6721"/>
        <v>0</v>
      </c>
      <c r="AR2569" s="18">
        <f t="shared" si="6722"/>
        <v>309496.90000000002</v>
      </c>
      <c r="AS2569" s="18">
        <f t="shared" si="6723"/>
        <v>25000</v>
      </c>
      <c r="AT2569" s="18">
        <f t="shared" si="6772"/>
        <v>0</v>
      </c>
      <c r="AU2569" s="18">
        <f t="shared" si="6772"/>
        <v>0</v>
      </c>
      <c r="AV2569" s="18">
        <f t="shared" si="6772"/>
        <v>0</v>
      </c>
      <c r="AW2569" s="18">
        <f t="shared" si="6724"/>
        <v>0</v>
      </c>
      <c r="AX2569" s="18">
        <f t="shared" si="6725"/>
        <v>309496.90000000002</v>
      </c>
      <c r="AY2569" s="18">
        <f t="shared" si="6726"/>
        <v>25000</v>
      </c>
      <c r="AZ2569" s="18">
        <f t="shared" si="6772"/>
        <v>0</v>
      </c>
      <c r="BA2569" s="18">
        <f t="shared" si="6772"/>
        <v>0</v>
      </c>
      <c r="BB2569" s="18">
        <f t="shared" si="6772"/>
        <v>0</v>
      </c>
      <c r="BC2569" s="18">
        <f t="shared" si="6768"/>
        <v>0</v>
      </c>
      <c r="BD2569" s="18">
        <f t="shared" si="6769"/>
        <v>309496.90000000002</v>
      </c>
      <c r="BE2569" s="18">
        <f t="shared" si="6770"/>
        <v>25000</v>
      </c>
      <c r="BF2569" s="18">
        <f t="shared" si="6772"/>
        <v>0</v>
      </c>
      <c r="BG2569" s="18">
        <f t="shared" si="6772"/>
        <v>0</v>
      </c>
      <c r="BH2569" s="18">
        <f t="shared" si="6772"/>
        <v>0</v>
      </c>
      <c r="BI2569" s="18">
        <f t="shared" si="6765"/>
        <v>0</v>
      </c>
      <c r="BJ2569" s="18">
        <f t="shared" si="6766"/>
        <v>309496.90000000002</v>
      </c>
      <c r="BK2569" s="18">
        <f t="shared" si="6767"/>
        <v>25000</v>
      </c>
      <c r="BL2569" s="18">
        <f t="shared" si="6772"/>
        <v>0</v>
      </c>
      <c r="BM2569" s="18">
        <f t="shared" si="6772"/>
        <v>0</v>
      </c>
      <c r="BN2569" s="18">
        <f t="shared" si="6772"/>
        <v>0</v>
      </c>
      <c r="BO2569" s="18">
        <f t="shared" si="6736"/>
        <v>0</v>
      </c>
      <c r="BP2569" s="18">
        <f t="shared" si="6737"/>
        <v>309496.90000000002</v>
      </c>
      <c r="BQ2569" s="18">
        <f t="shared" si="6738"/>
        <v>25000</v>
      </c>
      <c r="BR2569" s="18">
        <f t="shared" si="6772"/>
        <v>0</v>
      </c>
      <c r="BS2569" s="18">
        <f t="shared" si="6772"/>
        <v>0</v>
      </c>
      <c r="BT2569" s="18">
        <f t="shared" si="6772"/>
        <v>0</v>
      </c>
      <c r="BU2569" s="18">
        <f t="shared" si="6732"/>
        <v>0</v>
      </c>
      <c r="BV2569" s="18">
        <f t="shared" si="6733"/>
        <v>309496.90000000002</v>
      </c>
      <c r="BW2569" s="18">
        <f t="shared" si="6734"/>
        <v>25000</v>
      </c>
      <c r="BX2569" s="18">
        <f t="shared" si="6772"/>
        <v>0</v>
      </c>
      <c r="BY2569" s="18">
        <f t="shared" si="6772"/>
        <v>0</v>
      </c>
      <c r="BZ2569" s="18">
        <f t="shared" si="6772"/>
        <v>0</v>
      </c>
      <c r="CA2569" s="18">
        <f t="shared" si="6717"/>
        <v>0</v>
      </c>
      <c r="CB2569" s="18">
        <f t="shared" si="6718"/>
        <v>309496.90000000002</v>
      </c>
      <c r="CC2569" s="18">
        <f t="shared" si="6719"/>
        <v>25000</v>
      </c>
      <c r="CD2569" s="18">
        <f t="shared" si="6772"/>
        <v>0</v>
      </c>
      <c r="CE2569" s="27"/>
      <c r="CF2569" s="33"/>
    </row>
    <row r="2570" spans="1:84" ht="46.8" x14ac:dyDescent="0.3">
      <c r="A2570" s="19" t="s">
        <v>1398</v>
      </c>
      <c r="B2570" s="39">
        <v>400</v>
      </c>
      <c r="C2570" s="41"/>
      <c r="D2570" s="41"/>
      <c r="E2570" s="14" t="s">
        <v>553</v>
      </c>
      <c r="F2570" s="18">
        <f>F2571</f>
        <v>25000</v>
      </c>
      <c r="G2570" s="18">
        <f t="shared" si="6772"/>
        <v>284496.90000000002</v>
      </c>
      <c r="H2570" s="18">
        <f t="shared" si="6772"/>
        <v>25000</v>
      </c>
      <c r="I2570" s="18">
        <f t="shared" si="6772"/>
        <v>0</v>
      </c>
      <c r="J2570" s="18">
        <f t="shared" si="6772"/>
        <v>0</v>
      </c>
      <c r="K2570" s="18">
        <f t="shared" si="6772"/>
        <v>0</v>
      </c>
      <c r="L2570" s="18">
        <f t="shared" si="6729"/>
        <v>25000</v>
      </c>
      <c r="M2570" s="18">
        <f t="shared" si="6730"/>
        <v>284496.90000000002</v>
      </c>
      <c r="N2570" s="18">
        <f t="shared" si="6731"/>
        <v>25000</v>
      </c>
      <c r="O2570" s="18">
        <f t="shared" si="6772"/>
        <v>0</v>
      </c>
      <c r="P2570" s="18">
        <f t="shared" si="6772"/>
        <v>0</v>
      </c>
      <c r="Q2570" s="18">
        <f t="shared" si="6772"/>
        <v>0</v>
      </c>
      <c r="R2570" s="18">
        <f t="shared" si="6772"/>
        <v>0</v>
      </c>
      <c r="S2570" s="18">
        <f t="shared" si="6772"/>
        <v>0</v>
      </c>
      <c r="T2570" s="18">
        <f t="shared" si="6744"/>
        <v>25000</v>
      </c>
      <c r="U2570" s="18">
        <f t="shared" si="6745"/>
        <v>284496.90000000002</v>
      </c>
      <c r="V2570" s="18">
        <f t="shared" si="6746"/>
        <v>25000</v>
      </c>
      <c r="W2570" s="18">
        <f t="shared" si="6772"/>
        <v>0</v>
      </c>
      <c r="X2570" s="18">
        <f t="shared" si="6772"/>
        <v>0</v>
      </c>
      <c r="Y2570" s="18">
        <f t="shared" si="6772"/>
        <v>0</v>
      </c>
      <c r="Z2570" s="18">
        <f t="shared" si="6772"/>
        <v>0</v>
      </c>
      <c r="AA2570" s="18">
        <f t="shared" si="6772"/>
        <v>0</v>
      </c>
      <c r="AB2570" s="18">
        <f t="shared" si="6772"/>
        <v>0</v>
      </c>
      <c r="AC2570" s="18">
        <f t="shared" si="6739"/>
        <v>25000</v>
      </c>
      <c r="AD2570" s="18">
        <f t="shared" si="6740"/>
        <v>284496.90000000002</v>
      </c>
      <c r="AE2570" s="18">
        <f t="shared" si="6741"/>
        <v>25000</v>
      </c>
      <c r="AF2570" s="18">
        <f t="shared" si="6772"/>
        <v>-25000</v>
      </c>
      <c r="AG2570" s="18">
        <f t="shared" si="6772"/>
        <v>25000</v>
      </c>
      <c r="AH2570" s="18">
        <f t="shared" si="6772"/>
        <v>0</v>
      </c>
      <c r="AI2570" s="18">
        <f t="shared" si="6758"/>
        <v>0</v>
      </c>
      <c r="AJ2570" s="18">
        <f t="shared" si="6759"/>
        <v>309496.90000000002</v>
      </c>
      <c r="AK2570" s="18">
        <f t="shared" si="6760"/>
        <v>25000</v>
      </c>
      <c r="AL2570" s="18">
        <f t="shared" si="6772"/>
        <v>0</v>
      </c>
      <c r="AM2570" s="18">
        <f t="shared" si="6761"/>
        <v>0</v>
      </c>
      <c r="AN2570" s="18">
        <f t="shared" si="6772"/>
        <v>0</v>
      </c>
      <c r="AO2570" s="18">
        <f t="shared" si="6772"/>
        <v>0</v>
      </c>
      <c r="AP2570" s="18">
        <f t="shared" si="6772"/>
        <v>0</v>
      </c>
      <c r="AQ2570" s="18">
        <f t="shared" si="6721"/>
        <v>0</v>
      </c>
      <c r="AR2570" s="18">
        <f t="shared" si="6722"/>
        <v>309496.90000000002</v>
      </c>
      <c r="AS2570" s="18">
        <f t="shared" si="6723"/>
        <v>25000</v>
      </c>
      <c r="AT2570" s="18">
        <f t="shared" si="6772"/>
        <v>0</v>
      </c>
      <c r="AU2570" s="18">
        <f t="shared" si="6772"/>
        <v>0</v>
      </c>
      <c r="AV2570" s="18">
        <f t="shared" si="6772"/>
        <v>0</v>
      </c>
      <c r="AW2570" s="18">
        <f t="shared" si="6724"/>
        <v>0</v>
      </c>
      <c r="AX2570" s="18">
        <f t="shared" si="6725"/>
        <v>309496.90000000002</v>
      </c>
      <c r="AY2570" s="18">
        <f t="shared" si="6726"/>
        <v>25000</v>
      </c>
      <c r="AZ2570" s="18">
        <f t="shared" si="6772"/>
        <v>0</v>
      </c>
      <c r="BA2570" s="18">
        <f t="shared" si="6772"/>
        <v>0</v>
      </c>
      <c r="BB2570" s="18">
        <f t="shared" si="6772"/>
        <v>0</v>
      </c>
      <c r="BC2570" s="18">
        <f t="shared" si="6768"/>
        <v>0</v>
      </c>
      <c r="BD2570" s="18">
        <f t="shared" si="6769"/>
        <v>309496.90000000002</v>
      </c>
      <c r="BE2570" s="18">
        <f t="shared" si="6770"/>
        <v>25000</v>
      </c>
      <c r="BF2570" s="18">
        <f t="shared" si="6772"/>
        <v>0</v>
      </c>
      <c r="BG2570" s="18">
        <f t="shared" si="6772"/>
        <v>0</v>
      </c>
      <c r="BH2570" s="18">
        <f t="shared" si="6772"/>
        <v>0</v>
      </c>
      <c r="BI2570" s="18">
        <f t="shared" si="6765"/>
        <v>0</v>
      </c>
      <c r="BJ2570" s="18">
        <f t="shared" si="6766"/>
        <v>309496.90000000002</v>
      </c>
      <c r="BK2570" s="18">
        <f t="shared" si="6767"/>
        <v>25000</v>
      </c>
      <c r="BL2570" s="18">
        <f t="shared" si="6772"/>
        <v>0</v>
      </c>
      <c r="BM2570" s="18">
        <f t="shared" si="6772"/>
        <v>0</v>
      </c>
      <c r="BN2570" s="18">
        <f t="shared" si="6772"/>
        <v>0</v>
      </c>
      <c r="BO2570" s="18">
        <f t="shared" si="6736"/>
        <v>0</v>
      </c>
      <c r="BP2570" s="18">
        <f t="shared" si="6737"/>
        <v>309496.90000000002</v>
      </c>
      <c r="BQ2570" s="18">
        <f t="shared" si="6738"/>
        <v>25000</v>
      </c>
      <c r="BR2570" s="18">
        <f t="shared" si="6772"/>
        <v>0</v>
      </c>
      <c r="BS2570" s="18">
        <f t="shared" si="6772"/>
        <v>0</v>
      </c>
      <c r="BT2570" s="18">
        <f t="shared" si="6772"/>
        <v>0</v>
      </c>
      <c r="BU2570" s="18">
        <f t="shared" si="6732"/>
        <v>0</v>
      </c>
      <c r="BV2570" s="18">
        <f t="shared" si="6733"/>
        <v>309496.90000000002</v>
      </c>
      <c r="BW2570" s="18">
        <f t="shared" si="6734"/>
        <v>25000</v>
      </c>
      <c r="BX2570" s="18">
        <f t="shared" si="6772"/>
        <v>0</v>
      </c>
      <c r="BY2570" s="18">
        <f t="shared" si="6772"/>
        <v>0</v>
      </c>
      <c r="BZ2570" s="18">
        <f t="shared" si="6772"/>
        <v>0</v>
      </c>
      <c r="CA2570" s="18">
        <f t="shared" si="6717"/>
        <v>0</v>
      </c>
      <c r="CB2570" s="18">
        <f t="shared" si="6718"/>
        <v>309496.90000000002</v>
      </c>
      <c r="CC2570" s="18">
        <f t="shared" si="6719"/>
        <v>25000</v>
      </c>
      <c r="CD2570" s="18">
        <f t="shared" si="6772"/>
        <v>0</v>
      </c>
      <c r="CE2570" s="27"/>
      <c r="CF2570" s="33"/>
    </row>
    <row r="2571" spans="1:84" x14ac:dyDescent="0.3">
      <c r="A2571" s="19" t="s">
        <v>1398</v>
      </c>
      <c r="B2571" s="39">
        <v>410</v>
      </c>
      <c r="C2571" s="41"/>
      <c r="D2571" s="41"/>
      <c r="E2571" s="14" t="s">
        <v>566</v>
      </c>
      <c r="F2571" s="18">
        <f>F2572</f>
        <v>25000</v>
      </c>
      <c r="G2571" s="18">
        <f t="shared" si="6772"/>
        <v>284496.90000000002</v>
      </c>
      <c r="H2571" s="18">
        <f t="shared" si="6772"/>
        <v>25000</v>
      </c>
      <c r="I2571" s="18">
        <f t="shared" si="6772"/>
        <v>0</v>
      </c>
      <c r="J2571" s="18">
        <f t="shared" si="6772"/>
        <v>0</v>
      </c>
      <c r="K2571" s="18">
        <f t="shared" si="6772"/>
        <v>0</v>
      </c>
      <c r="L2571" s="18">
        <f t="shared" si="6729"/>
        <v>25000</v>
      </c>
      <c r="M2571" s="18">
        <f t="shared" si="6730"/>
        <v>284496.90000000002</v>
      </c>
      <c r="N2571" s="18">
        <f t="shared" si="6731"/>
        <v>25000</v>
      </c>
      <c r="O2571" s="18">
        <f t="shared" si="6772"/>
        <v>0</v>
      </c>
      <c r="P2571" s="18">
        <f t="shared" si="6772"/>
        <v>0</v>
      </c>
      <c r="Q2571" s="18">
        <f t="shared" si="6772"/>
        <v>0</v>
      </c>
      <c r="R2571" s="18">
        <f t="shared" si="6772"/>
        <v>0</v>
      </c>
      <c r="S2571" s="18">
        <f t="shared" si="6772"/>
        <v>0</v>
      </c>
      <c r="T2571" s="18">
        <f t="shared" si="6744"/>
        <v>25000</v>
      </c>
      <c r="U2571" s="18">
        <f t="shared" si="6745"/>
        <v>284496.90000000002</v>
      </c>
      <c r="V2571" s="18">
        <f t="shared" si="6746"/>
        <v>25000</v>
      </c>
      <c r="W2571" s="18">
        <f t="shared" si="6772"/>
        <v>0</v>
      </c>
      <c r="X2571" s="18">
        <f t="shared" si="6772"/>
        <v>0</v>
      </c>
      <c r="Y2571" s="18">
        <f t="shared" si="6772"/>
        <v>0</v>
      </c>
      <c r="Z2571" s="18">
        <f t="shared" si="6772"/>
        <v>0</v>
      </c>
      <c r="AA2571" s="18">
        <f t="shared" si="6772"/>
        <v>0</v>
      </c>
      <c r="AB2571" s="18">
        <f t="shared" si="6772"/>
        <v>0</v>
      </c>
      <c r="AC2571" s="18">
        <f t="shared" si="6739"/>
        <v>25000</v>
      </c>
      <c r="AD2571" s="18">
        <f t="shared" si="6740"/>
        <v>284496.90000000002</v>
      </c>
      <c r="AE2571" s="18">
        <f t="shared" si="6741"/>
        <v>25000</v>
      </c>
      <c r="AF2571" s="18">
        <f t="shared" si="6772"/>
        <v>-25000</v>
      </c>
      <c r="AG2571" s="18">
        <f t="shared" si="6772"/>
        <v>25000</v>
      </c>
      <c r="AH2571" s="18">
        <f t="shared" si="6772"/>
        <v>0</v>
      </c>
      <c r="AI2571" s="18">
        <f t="shared" si="6758"/>
        <v>0</v>
      </c>
      <c r="AJ2571" s="18">
        <f t="shared" si="6759"/>
        <v>309496.90000000002</v>
      </c>
      <c r="AK2571" s="18">
        <f t="shared" si="6760"/>
        <v>25000</v>
      </c>
      <c r="AL2571" s="18">
        <f t="shared" si="6772"/>
        <v>0</v>
      </c>
      <c r="AM2571" s="18">
        <f t="shared" si="6761"/>
        <v>0</v>
      </c>
      <c r="AN2571" s="18">
        <f t="shared" si="6772"/>
        <v>0</v>
      </c>
      <c r="AO2571" s="18">
        <f t="shared" si="6772"/>
        <v>0</v>
      </c>
      <c r="AP2571" s="18">
        <f t="shared" si="6772"/>
        <v>0</v>
      </c>
      <c r="AQ2571" s="18">
        <f t="shared" si="6721"/>
        <v>0</v>
      </c>
      <c r="AR2571" s="18">
        <f t="shared" si="6722"/>
        <v>309496.90000000002</v>
      </c>
      <c r="AS2571" s="18">
        <f t="shared" si="6723"/>
        <v>25000</v>
      </c>
      <c r="AT2571" s="18">
        <f t="shared" si="6772"/>
        <v>0</v>
      </c>
      <c r="AU2571" s="18">
        <f t="shared" si="6772"/>
        <v>0</v>
      </c>
      <c r="AV2571" s="18">
        <f t="shared" si="6772"/>
        <v>0</v>
      </c>
      <c r="AW2571" s="18">
        <f t="shared" si="6724"/>
        <v>0</v>
      </c>
      <c r="AX2571" s="18">
        <f t="shared" si="6725"/>
        <v>309496.90000000002</v>
      </c>
      <c r="AY2571" s="18">
        <f t="shared" si="6726"/>
        <v>25000</v>
      </c>
      <c r="AZ2571" s="18">
        <f t="shared" si="6772"/>
        <v>0</v>
      </c>
      <c r="BA2571" s="18">
        <f t="shared" si="6772"/>
        <v>0</v>
      </c>
      <c r="BB2571" s="18">
        <f t="shared" si="6772"/>
        <v>0</v>
      </c>
      <c r="BC2571" s="18">
        <f t="shared" si="6768"/>
        <v>0</v>
      </c>
      <c r="BD2571" s="18">
        <f t="shared" si="6769"/>
        <v>309496.90000000002</v>
      </c>
      <c r="BE2571" s="18">
        <f t="shared" si="6770"/>
        <v>25000</v>
      </c>
      <c r="BF2571" s="18">
        <f t="shared" si="6772"/>
        <v>0</v>
      </c>
      <c r="BG2571" s="18">
        <f t="shared" si="6772"/>
        <v>0</v>
      </c>
      <c r="BH2571" s="18">
        <f t="shared" si="6772"/>
        <v>0</v>
      </c>
      <c r="BI2571" s="18">
        <f t="shared" si="6765"/>
        <v>0</v>
      </c>
      <c r="BJ2571" s="18">
        <f t="shared" si="6766"/>
        <v>309496.90000000002</v>
      </c>
      <c r="BK2571" s="18">
        <f t="shared" si="6767"/>
        <v>25000</v>
      </c>
      <c r="BL2571" s="18">
        <f t="shared" si="6772"/>
        <v>0</v>
      </c>
      <c r="BM2571" s="18">
        <f t="shared" si="6772"/>
        <v>0</v>
      </c>
      <c r="BN2571" s="18">
        <f t="shared" si="6772"/>
        <v>0</v>
      </c>
      <c r="BO2571" s="18">
        <f t="shared" si="6736"/>
        <v>0</v>
      </c>
      <c r="BP2571" s="18">
        <f t="shared" si="6737"/>
        <v>309496.90000000002</v>
      </c>
      <c r="BQ2571" s="18">
        <f t="shared" si="6738"/>
        <v>25000</v>
      </c>
      <c r="BR2571" s="18">
        <f t="shared" si="6772"/>
        <v>0</v>
      </c>
      <c r="BS2571" s="18">
        <f t="shared" si="6772"/>
        <v>0</v>
      </c>
      <c r="BT2571" s="18">
        <f t="shared" si="6772"/>
        <v>0</v>
      </c>
      <c r="BU2571" s="18">
        <f t="shared" si="6732"/>
        <v>0</v>
      </c>
      <c r="BV2571" s="18">
        <f t="shared" si="6733"/>
        <v>309496.90000000002</v>
      </c>
      <c r="BW2571" s="18">
        <f t="shared" si="6734"/>
        <v>25000</v>
      </c>
      <c r="BX2571" s="18">
        <f t="shared" si="6772"/>
        <v>0</v>
      </c>
      <c r="BY2571" s="18">
        <f t="shared" si="6772"/>
        <v>0</v>
      </c>
      <c r="BZ2571" s="18">
        <f t="shared" si="6772"/>
        <v>0</v>
      </c>
      <c r="CA2571" s="18">
        <f t="shared" si="6717"/>
        <v>0</v>
      </c>
      <c r="CB2571" s="18">
        <f t="shared" si="6718"/>
        <v>309496.90000000002</v>
      </c>
      <c r="CC2571" s="18">
        <f t="shared" si="6719"/>
        <v>25000</v>
      </c>
      <c r="CD2571" s="18">
        <f t="shared" si="6772"/>
        <v>0</v>
      </c>
      <c r="CE2571" s="27"/>
      <c r="CF2571" s="33"/>
    </row>
    <row r="2572" spans="1:84" x14ac:dyDescent="0.3">
      <c r="A2572" s="19" t="s">
        <v>1398</v>
      </c>
      <c r="B2572" s="39">
        <v>410</v>
      </c>
      <c r="C2572" s="41" t="s">
        <v>149</v>
      </c>
      <c r="D2572" s="41" t="s">
        <v>29</v>
      </c>
      <c r="E2572" s="14" t="s">
        <v>523</v>
      </c>
      <c r="F2572" s="18">
        <v>25000</v>
      </c>
      <c r="G2572" s="18">
        <v>284496.90000000002</v>
      </c>
      <c r="H2572" s="18">
        <v>25000</v>
      </c>
      <c r="I2572" s="18"/>
      <c r="J2572" s="18"/>
      <c r="K2572" s="18"/>
      <c r="L2572" s="18">
        <f t="shared" si="6729"/>
        <v>25000</v>
      </c>
      <c r="M2572" s="18">
        <f t="shared" si="6730"/>
        <v>284496.90000000002</v>
      </c>
      <c r="N2572" s="18">
        <f t="shared" si="6731"/>
        <v>25000</v>
      </c>
      <c r="O2572" s="18"/>
      <c r="P2572" s="18"/>
      <c r="Q2572" s="18"/>
      <c r="R2572" s="18"/>
      <c r="S2572" s="18"/>
      <c r="T2572" s="18">
        <f t="shared" si="6744"/>
        <v>25000</v>
      </c>
      <c r="U2572" s="18">
        <f t="shared" si="6745"/>
        <v>284496.90000000002</v>
      </c>
      <c r="V2572" s="18">
        <f t="shared" si="6746"/>
        <v>25000</v>
      </c>
      <c r="W2572" s="18"/>
      <c r="X2572" s="18"/>
      <c r="Y2572" s="18"/>
      <c r="Z2572" s="18"/>
      <c r="AA2572" s="18"/>
      <c r="AB2572" s="18"/>
      <c r="AC2572" s="18">
        <f t="shared" si="6739"/>
        <v>25000</v>
      </c>
      <c r="AD2572" s="18">
        <f t="shared" si="6740"/>
        <v>284496.90000000002</v>
      </c>
      <c r="AE2572" s="18">
        <f t="shared" si="6741"/>
        <v>25000</v>
      </c>
      <c r="AF2572" s="18">
        <v>-25000</v>
      </c>
      <c r="AG2572" s="18">
        <v>25000</v>
      </c>
      <c r="AH2572" s="18"/>
      <c r="AI2572" s="18">
        <f t="shared" si="6758"/>
        <v>0</v>
      </c>
      <c r="AJ2572" s="18">
        <f t="shared" si="6759"/>
        <v>309496.90000000002</v>
      </c>
      <c r="AK2572" s="18">
        <f t="shared" si="6760"/>
        <v>25000</v>
      </c>
      <c r="AL2572" s="18"/>
      <c r="AM2572" s="18">
        <f t="shared" si="6761"/>
        <v>0</v>
      </c>
      <c r="AN2572" s="18"/>
      <c r="AO2572" s="18"/>
      <c r="AP2572" s="18"/>
      <c r="AQ2572" s="18">
        <f t="shared" si="6721"/>
        <v>0</v>
      </c>
      <c r="AR2572" s="18">
        <f t="shared" si="6722"/>
        <v>309496.90000000002</v>
      </c>
      <c r="AS2572" s="18">
        <f t="shared" si="6723"/>
        <v>25000</v>
      </c>
      <c r="AT2572" s="18"/>
      <c r="AU2572" s="18"/>
      <c r="AV2572" s="18"/>
      <c r="AW2572" s="18">
        <f t="shared" si="6724"/>
        <v>0</v>
      </c>
      <c r="AX2572" s="18">
        <f t="shared" si="6725"/>
        <v>309496.90000000002</v>
      </c>
      <c r="AY2572" s="18">
        <f t="shared" si="6726"/>
        <v>25000</v>
      </c>
      <c r="AZ2572" s="18"/>
      <c r="BA2572" s="18"/>
      <c r="BB2572" s="18"/>
      <c r="BC2572" s="18">
        <f t="shared" si="6768"/>
        <v>0</v>
      </c>
      <c r="BD2572" s="18">
        <f t="shared" si="6769"/>
        <v>309496.90000000002</v>
      </c>
      <c r="BE2572" s="18">
        <f t="shared" si="6770"/>
        <v>25000</v>
      </c>
      <c r="BF2572" s="18"/>
      <c r="BG2572" s="18"/>
      <c r="BH2572" s="18"/>
      <c r="BI2572" s="18">
        <f t="shared" si="6765"/>
        <v>0</v>
      </c>
      <c r="BJ2572" s="18">
        <f t="shared" si="6766"/>
        <v>309496.90000000002</v>
      </c>
      <c r="BK2572" s="18">
        <f t="shared" si="6767"/>
        <v>25000</v>
      </c>
      <c r="BL2572" s="18"/>
      <c r="BM2572" s="18"/>
      <c r="BN2572" s="18"/>
      <c r="BO2572" s="18">
        <f t="shared" si="6736"/>
        <v>0</v>
      </c>
      <c r="BP2572" s="18">
        <f t="shared" si="6737"/>
        <v>309496.90000000002</v>
      </c>
      <c r="BQ2572" s="18">
        <f t="shared" si="6738"/>
        <v>25000</v>
      </c>
      <c r="BR2572" s="18"/>
      <c r="BS2572" s="18"/>
      <c r="BT2572" s="18"/>
      <c r="BU2572" s="18">
        <f t="shared" si="6732"/>
        <v>0</v>
      </c>
      <c r="BV2572" s="18">
        <f t="shared" si="6733"/>
        <v>309496.90000000002</v>
      </c>
      <c r="BW2572" s="18">
        <f t="shared" si="6734"/>
        <v>25000</v>
      </c>
      <c r="BX2572" s="18"/>
      <c r="BY2572" s="18"/>
      <c r="BZ2572" s="18"/>
      <c r="CA2572" s="18">
        <f t="shared" si="6717"/>
        <v>0</v>
      </c>
      <c r="CB2572" s="18">
        <f t="shared" si="6718"/>
        <v>309496.90000000002</v>
      </c>
      <c r="CC2572" s="18">
        <f t="shared" si="6719"/>
        <v>25000</v>
      </c>
      <c r="CD2572" s="18"/>
      <c r="CE2572" s="27"/>
      <c r="CF2572" s="33"/>
    </row>
    <row r="2573" spans="1:84" ht="62.4" x14ac:dyDescent="0.3">
      <c r="A2573" s="19" t="s">
        <v>1509</v>
      </c>
      <c r="B2573" s="39"/>
      <c r="C2573" s="41"/>
      <c r="D2573" s="41"/>
      <c r="E2573" s="14" t="s">
        <v>1510</v>
      </c>
      <c r="F2573" s="18"/>
      <c r="G2573" s="18"/>
      <c r="H2573" s="18"/>
      <c r="I2573" s="18"/>
      <c r="J2573" s="18"/>
      <c r="K2573" s="18"/>
      <c r="L2573" s="18"/>
      <c r="M2573" s="18"/>
      <c r="N2573" s="18"/>
      <c r="O2573" s="18">
        <f>O2574</f>
        <v>91723.186000000002</v>
      </c>
      <c r="P2573" s="18">
        <f t="shared" ref="P2573:CD2575" si="6773">P2574</f>
        <v>0</v>
      </c>
      <c r="Q2573" s="18">
        <f t="shared" si="6773"/>
        <v>0</v>
      </c>
      <c r="R2573" s="18">
        <f t="shared" si="6773"/>
        <v>0</v>
      </c>
      <c r="S2573" s="18">
        <f t="shared" si="6773"/>
        <v>0</v>
      </c>
      <c r="T2573" s="18">
        <f t="shared" si="6744"/>
        <v>91723.186000000002</v>
      </c>
      <c r="U2573" s="18">
        <f t="shared" si="6745"/>
        <v>0</v>
      </c>
      <c r="V2573" s="18">
        <f t="shared" si="6746"/>
        <v>0</v>
      </c>
      <c r="W2573" s="18">
        <f t="shared" si="6773"/>
        <v>0</v>
      </c>
      <c r="X2573" s="18">
        <f t="shared" si="6773"/>
        <v>0</v>
      </c>
      <c r="Y2573" s="18">
        <f t="shared" si="6773"/>
        <v>0</v>
      </c>
      <c r="Z2573" s="18">
        <f t="shared" si="6773"/>
        <v>0</v>
      </c>
      <c r="AA2573" s="18">
        <f t="shared" si="6773"/>
        <v>0</v>
      </c>
      <c r="AB2573" s="18">
        <f t="shared" si="6773"/>
        <v>0</v>
      </c>
      <c r="AC2573" s="18">
        <f t="shared" si="6739"/>
        <v>91723.186000000002</v>
      </c>
      <c r="AD2573" s="18">
        <f t="shared" si="6740"/>
        <v>0</v>
      </c>
      <c r="AE2573" s="18">
        <f t="shared" si="6741"/>
        <v>0</v>
      </c>
      <c r="AF2573" s="18">
        <f t="shared" si="6773"/>
        <v>0</v>
      </c>
      <c r="AG2573" s="18">
        <f t="shared" si="6773"/>
        <v>0</v>
      </c>
      <c r="AH2573" s="18">
        <f t="shared" si="6773"/>
        <v>0</v>
      </c>
      <c r="AI2573" s="18">
        <f t="shared" si="6758"/>
        <v>91723.186000000002</v>
      </c>
      <c r="AJ2573" s="18">
        <f t="shared" si="6759"/>
        <v>0</v>
      </c>
      <c r="AK2573" s="18">
        <f t="shared" si="6760"/>
        <v>0</v>
      </c>
      <c r="AL2573" s="18">
        <f t="shared" si="6773"/>
        <v>0</v>
      </c>
      <c r="AM2573" s="18">
        <f t="shared" si="6761"/>
        <v>91723.186000000002</v>
      </c>
      <c r="AN2573" s="18">
        <f>AN2574+AN2577</f>
        <v>0</v>
      </c>
      <c r="AO2573" s="18">
        <f t="shared" ref="AO2573:CD2573" si="6774">AO2574+AO2577</f>
        <v>0</v>
      </c>
      <c r="AP2573" s="18">
        <f t="shared" si="6774"/>
        <v>0</v>
      </c>
      <c r="AQ2573" s="18">
        <f t="shared" si="6721"/>
        <v>91723.186000000002</v>
      </c>
      <c r="AR2573" s="18">
        <f t="shared" si="6722"/>
        <v>0</v>
      </c>
      <c r="AS2573" s="18">
        <f t="shared" si="6723"/>
        <v>0</v>
      </c>
      <c r="AT2573" s="18">
        <f t="shared" ref="AT2573:AV2573" si="6775">AT2574+AT2577</f>
        <v>0</v>
      </c>
      <c r="AU2573" s="18">
        <f t="shared" si="6775"/>
        <v>0</v>
      </c>
      <c r="AV2573" s="18">
        <f t="shared" si="6775"/>
        <v>0</v>
      </c>
      <c r="AW2573" s="18">
        <f t="shared" si="6724"/>
        <v>91723.186000000002</v>
      </c>
      <c r="AX2573" s="18">
        <f t="shared" si="6725"/>
        <v>0</v>
      </c>
      <c r="AY2573" s="18">
        <f t="shared" si="6726"/>
        <v>0</v>
      </c>
      <c r="AZ2573" s="18">
        <f t="shared" ref="AZ2573:BB2573" si="6776">AZ2574+AZ2577</f>
        <v>0</v>
      </c>
      <c r="BA2573" s="18">
        <f t="shared" si="6776"/>
        <v>0</v>
      </c>
      <c r="BB2573" s="18">
        <f t="shared" si="6776"/>
        <v>0</v>
      </c>
      <c r="BC2573" s="18">
        <f t="shared" si="6768"/>
        <v>91723.186000000002</v>
      </c>
      <c r="BD2573" s="18">
        <f t="shared" si="6769"/>
        <v>0</v>
      </c>
      <c r="BE2573" s="18">
        <f t="shared" si="6770"/>
        <v>0</v>
      </c>
      <c r="BF2573" s="18">
        <f t="shared" ref="BF2573:BH2573" si="6777">BF2574+BF2577</f>
        <v>0</v>
      </c>
      <c r="BG2573" s="18">
        <f t="shared" si="6777"/>
        <v>0</v>
      </c>
      <c r="BH2573" s="18">
        <f t="shared" si="6777"/>
        <v>0</v>
      </c>
      <c r="BI2573" s="18">
        <f t="shared" si="6765"/>
        <v>91723.186000000002</v>
      </c>
      <c r="BJ2573" s="18">
        <f t="shared" si="6766"/>
        <v>0</v>
      </c>
      <c r="BK2573" s="18">
        <f t="shared" si="6767"/>
        <v>0</v>
      </c>
      <c r="BL2573" s="18">
        <f t="shared" ref="BL2573:BN2573" si="6778">BL2574+BL2577</f>
        <v>0</v>
      </c>
      <c r="BM2573" s="18">
        <f t="shared" si="6778"/>
        <v>0</v>
      </c>
      <c r="BN2573" s="18">
        <f t="shared" si="6778"/>
        <v>0</v>
      </c>
      <c r="BO2573" s="18">
        <f t="shared" si="6736"/>
        <v>91723.186000000002</v>
      </c>
      <c r="BP2573" s="18">
        <f t="shared" si="6737"/>
        <v>0</v>
      </c>
      <c r="BQ2573" s="18">
        <f t="shared" si="6738"/>
        <v>0</v>
      </c>
      <c r="BR2573" s="18">
        <f t="shared" ref="BR2573:BT2573" si="6779">BR2574+BR2577</f>
        <v>0</v>
      </c>
      <c r="BS2573" s="18">
        <f t="shared" si="6779"/>
        <v>0</v>
      </c>
      <c r="BT2573" s="18">
        <f t="shared" si="6779"/>
        <v>0</v>
      </c>
      <c r="BU2573" s="18">
        <f t="shared" si="6732"/>
        <v>91723.186000000002</v>
      </c>
      <c r="BV2573" s="18">
        <f t="shared" si="6733"/>
        <v>0</v>
      </c>
      <c r="BW2573" s="18">
        <f t="shared" si="6734"/>
        <v>0</v>
      </c>
      <c r="BX2573" s="18">
        <f t="shared" ref="BX2573:BZ2573" si="6780">BX2574+BX2577</f>
        <v>0</v>
      </c>
      <c r="BY2573" s="18">
        <f t="shared" si="6780"/>
        <v>0</v>
      </c>
      <c r="BZ2573" s="18">
        <f t="shared" si="6780"/>
        <v>0</v>
      </c>
      <c r="CA2573" s="18">
        <f t="shared" si="6717"/>
        <v>91723.186000000002</v>
      </c>
      <c r="CB2573" s="18">
        <f t="shared" si="6718"/>
        <v>0</v>
      </c>
      <c r="CC2573" s="18">
        <f t="shared" si="6719"/>
        <v>0</v>
      </c>
      <c r="CD2573" s="18">
        <f t="shared" si="6774"/>
        <v>0</v>
      </c>
      <c r="CE2573" s="27"/>
      <c r="CF2573" s="33"/>
    </row>
    <row r="2574" spans="1:84" ht="46.8" hidden="1" x14ac:dyDescent="0.3">
      <c r="A2574" s="19" t="s">
        <v>1509</v>
      </c>
      <c r="B2574" s="39">
        <v>400</v>
      </c>
      <c r="C2574" s="41"/>
      <c r="D2574" s="41"/>
      <c r="E2574" s="14" t="s">
        <v>553</v>
      </c>
      <c r="F2574" s="18"/>
      <c r="G2574" s="18"/>
      <c r="H2574" s="18"/>
      <c r="I2574" s="18"/>
      <c r="J2574" s="18"/>
      <c r="K2574" s="18"/>
      <c r="L2574" s="18"/>
      <c r="M2574" s="18"/>
      <c r="N2574" s="18"/>
      <c r="O2574" s="18">
        <f>O2575</f>
        <v>91723.186000000002</v>
      </c>
      <c r="P2574" s="18">
        <f t="shared" si="6773"/>
        <v>0</v>
      </c>
      <c r="Q2574" s="18">
        <f t="shared" si="6773"/>
        <v>0</v>
      </c>
      <c r="R2574" s="18">
        <f t="shared" si="6773"/>
        <v>0</v>
      </c>
      <c r="S2574" s="18">
        <f t="shared" si="6773"/>
        <v>0</v>
      </c>
      <c r="T2574" s="18">
        <f t="shared" si="6744"/>
        <v>91723.186000000002</v>
      </c>
      <c r="U2574" s="18">
        <f t="shared" si="6745"/>
        <v>0</v>
      </c>
      <c r="V2574" s="18">
        <f t="shared" si="6746"/>
        <v>0</v>
      </c>
      <c r="W2574" s="18">
        <f t="shared" si="6773"/>
        <v>0</v>
      </c>
      <c r="X2574" s="18">
        <f t="shared" si="6773"/>
        <v>0</v>
      </c>
      <c r="Y2574" s="18">
        <f t="shared" si="6773"/>
        <v>0</v>
      </c>
      <c r="Z2574" s="18">
        <f t="shared" si="6773"/>
        <v>0</v>
      </c>
      <c r="AA2574" s="18">
        <f t="shared" si="6773"/>
        <v>0</v>
      </c>
      <c r="AB2574" s="18">
        <f t="shared" si="6773"/>
        <v>0</v>
      </c>
      <c r="AC2574" s="18">
        <f t="shared" si="6739"/>
        <v>91723.186000000002</v>
      </c>
      <c r="AD2574" s="18">
        <f t="shared" si="6740"/>
        <v>0</v>
      </c>
      <c r="AE2574" s="18">
        <f t="shared" si="6741"/>
        <v>0</v>
      </c>
      <c r="AF2574" s="18">
        <f t="shared" si="6773"/>
        <v>0</v>
      </c>
      <c r="AG2574" s="18">
        <f t="shared" si="6773"/>
        <v>0</v>
      </c>
      <c r="AH2574" s="18">
        <f t="shared" si="6773"/>
        <v>0</v>
      </c>
      <c r="AI2574" s="18">
        <f t="shared" si="6758"/>
        <v>91723.186000000002</v>
      </c>
      <c r="AJ2574" s="18">
        <f t="shared" si="6759"/>
        <v>0</v>
      </c>
      <c r="AK2574" s="18">
        <f t="shared" si="6760"/>
        <v>0</v>
      </c>
      <c r="AL2574" s="18">
        <f t="shared" si="6773"/>
        <v>0</v>
      </c>
      <c r="AM2574" s="18">
        <f t="shared" si="6761"/>
        <v>91723.186000000002</v>
      </c>
      <c r="AN2574" s="18">
        <f t="shared" si="6773"/>
        <v>-91723.186000000002</v>
      </c>
      <c r="AO2574" s="18">
        <f t="shared" si="6773"/>
        <v>0</v>
      </c>
      <c r="AP2574" s="18">
        <f t="shared" si="6773"/>
        <v>0</v>
      </c>
      <c r="AQ2574" s="18">
        <f t="shared" si="6721"/>
        <v>0</v>
      </c>
      <c r="AR2574" s="18">
        <f t="shared" si="6722"/>
        <v>0</v>
      </c>
      <c r="AS2574" s="18">
        <f t="shared" si="6723"/>
        <v>0</v>
      </c>
      <c r="AT2574" s="18">
        <f t="shared" si="6773"/>
        <v>0</v>
      </c>
      <c r="AU2574" s="18">
        <f t="shared" si="6773"/>
        <v>0</v>
      </c>
      <c r="AV2574" s="18">
        <f t="shared" si="6773"/>
        <v>0</v>
      </c>
      <c r="AW2574" s="18">
        <f t="shared" si="6724"/>
        <v>0</v>
      </c>
      <c r="AX2574" s="18">
        <f t="shared" si="6725"/>
        <v>0</v>
      </c>
      <c r="AY2574" s="18">
        <f t="shared" si="6726"/>
        <v>0</v>
      </c>
      <c r="AZ2574" s="18">
        <f t="shared" si="6773"/>
        <v>0</v>
      </c>
      <c r="BA2574" s="18">
        <f t="shared" si="6773"/>
        <v>0</v>
      </c>
      <c r="BB2574" s="18">
        <f t="shared" si="6773"/>
        <v>0</v>
      </c>
      <c r="BC2574" s="18">
        <f t="shared" si="6768"/>
        <v>0</v>
      </c>
      <c r="BD2574" s="18">
        <f t="shared" si="6769"/>
        <v>0</v>
      </c>
      <c r="BE2574" s="18">
        <f t="shared" si="6770"/>
        <v>0</v>
      </c>
      <c r="BF2574" s="18">
        <f t="shared" si="6773"/>
        <v>0</v>
      </c>
      <c r="BG2574" s="18">
        <f t="shared" si="6773"/>
        <v>0</v>
      </c>
      <c r="BH2574" s="18">
        <f t="shared" si="6773"/>
        <v>0</v>
      </c>
      <c r="BI2574" s="18">
        <f t="shared" si="6765"/>
        <v>0</v>
      </c>
      <c r="BJ2574" s="18">
        <f t="shared" si="6766"/>
        <v>0</v>
      </c>
      <c r="BK2574" s="18">
        <f t="shared" si="6767"/>
        <v>0</v>
      </c>
      <c r="BL2574" s="18">
        <f t="shared" si="6773"/>
        <v>0</v>
      </c>
      <c r="BM2574" s="18">
        <f t="shared" si="6773"/>
        <v>0</v>
      </c>
      <c r="BN2574" s="18">
        <f t="shared" si="6773"/>
        <v>0</v>
      </c>
      <c r="BO2574" s="18">
        <f t="shared" si="6736"/>
        <v>0</v>
      </c>
      <c r="BP2574" s="18">
        <f t="shared" si="6737"/>
        <v>0</v>
      </c>
      <c r="BQ2574" s="18">
        <f t="shared" si="6738"/>
        <v>0</v>
      </c>
      <c r="BR2574" s="18">
        <f t="shared" si="6773"/>
        <v>0</v>
      </c>
      <c r="BS2574" s="18">
        <f t="shared" si="6773"/>
        <v>0</v>
      </c>
      <c r="BT2574" s="18">
        <f t="shared" si="6773"/>
        <v>0</v>
      </c>
      <c r="BU2574" s="18">
        <f t="shared" si="6732"/>
        <v>0</v>
      </c>
      <c r="BV2574" s="18">
        <f t="shared" si="6733"/>
        <v>0</v>
      </c>
      <c r="BW2574" s="18">
        <f t="shared" si="6734"/>
        <v>0</v>
      </c>
      <c r="BX2574" s="18">
        <f t="shared" si="6773"/>
        <v>0</v>
      </c>
      <c r="BY2574" s="18">
        <f t="shared" si="6773"/>
        <v>0</v>
      </c>
      <c r="BZ2574" s="18">
        <f t="shared" si="6773"/>
        <v>0</v>
      </c>
      <c r="CA2574" s="18">
        <f t="shared" si="6717"/>
        <v>0</v>
      </c>
      <c r="CB2574" s="18">
        <f t="shared" si="6718"/>
        <v>0</v>
      </c>
      <c r="CC2574" s="18">
        <f t="shared" si="6719"/>
        <v>0</v>
      </c>
      <c r="CD2574" s="18">
        <f t="shared" si="6773"/>
        <v>0</v>
      </c>
      <c r="CE2574" s="27" t="s">
        <v>1661</v>
      </c>
      <c r="CF2574" s="33"/>
    </row>
    <row r="2575" spans="1:84" hidden="1" x14ac:dyDescent="0.3">
      <c r="A2575" s="19" t="s">
        <v>1509</v>
      </c>
      <c r="B2575" s="39">
        <v>410</v>
      </c>
      <c r="C2575" s="41"/>
      <c r="D2575" s="41"/>
      <c r="E2575" s="14" t="s">
        <v>566</v>
      </c>
      <c r="F2575" s="18"/>
      <c r="G2575" s="18"/>
      <c r="H2575" s="18"/>
      <c r="I2575" s="18"/>
      <c r="J2575" s="18"/>
      <c r="K2575" s="18"/>
      <c r="L2575" s="18"/>
      <c r="M2575" s="18"/>
      <c r="N2575" s="18"/>
      <c r="O2575" s="18">
        <f>O2576</f>
        <v>91723.186000000002</v>
      </c>
      <c r="P2575" s="18">
        <f t="shared" si="6773"/>
        <v>0</v>
      </c>
      <c r="Q2575" s="18">
        <f t="shared" si="6773"/>
        <v>0</v>
      </c>
      <c r="R2575" s="18">
        <f t="shared" si="6773"/>
        <v>0</v>
      </c>
      <c r="S2575" s="18">
        <f t="shared" si="6773"/>
        <v>0</v>
      </c>
      <c r="T2575" s="18">
        <f t="shared" si="6744"/>
        <v>91723.186000000002</v>
      </c>
      <c r="U2575" s="18">
        <f t="shared" si="6745"/>
        <v>0</v>
      </c>
      <c r="V2575" s="18">
        <f t="shared" si="6746"/>
        <v>0</v>
      </c>
      <c r="W2575" s="18">
        <f t="shared" si="6773"/>
        <v>0</v>
      </c>
      <c r="X2575" s="18">
        <f t="shared" si="6773"/>
        <v>0</v>
      </c>
      <c r="Y2575" s="18">
        <f t="shared" si="6773"/>
        <v>0</v>
      </c>
      <c r="Z2575" s="18">
        <f t="shared" si="6773"/>
        <v>0</v>
      </c>
      <c r="AA2575" s="18">
        <f t="shared" si="6773"/>
        <v>0</v>
      </c>
      <c r="AB2575" s="18">
        <f t="shared" si="6773"/>
        <v>0</v>
      </c>
      <c r="AC2575" s="18">
        <f t="shared" si="6739"/>
        <v>91723.186000000002</v>
      </c>
      <c r="AD2575" s="18">
        <f t="shared" si="6740"/>
        <v>0</v>
      </c>
      <c r="AE2575" s="18">
        <f t="shared" si="6741"/>
        <v>0</v>
      </c>
      <c r="AF2575" s="18">
        <f t="shared" si="6773"/>
        <v>0</v>
      </c>
      <c r="AG2575" s="18">
        <f t="shared" si="6773"/>
        <v>0</v>
      </c>
      <c r="AH2575" s="18">
        <f t="shared" si="6773"/>
        <v>0</v>
      </c>
      <c r="AI2575" s="18">
        <f t="shared" si="6758"/>
        <v>91723.186000000002</v>
      </c>
      <c r="AJ2575" s="18">
        <f t="shared" si="6759"/>
        <v>0</v>
      </c>
      <c r="AK2575" s="18">
        <f t="shared" si="6760"/>
        <v>0</v>
      </c>
      <c r="AL2575" s="18">
        <f t="shared" si="6773"/>
        <v>0</v>
      </c>
      <c r="AM2575" s="18">
        <f t="shared" si="6761"/>
        <v>91723.186000000002</v>
      </c>
      <c r="AN2575" s="18">
        <f t="shared" si="6773"/>
        <v>-91723.186000000002</v>
      </c>
      <c r="AO2575" s="18">
        <f t="shared" si="6773"/>
        <v>0</v>
      </c>
      <c r="AP2575" s="18">
        <f t="shared" si="6773"/>
        <v>0</v>
      </c>
      <c r="AQ2575" s="18">
        <f t="shared" si="6721"/>
        <v>0</v>
      </c>
      <c r="AR2575" s="18">
        <f t="shared" si="6722"/>
        <v>0</v>
      </c>
      <c r="AS2575" s="18">
        <f t="shared" si="6723"/>
        <v>0</v>
      </c>
      <c r="AT2575" s="18">
        <f t="shared" si="6773"/>
        <v>0</v>
      </c>
      <c r="AU2575" s="18">
        <f t="shared" si="6773"/>
        <v>0</v>
      </c>
      <c r="AV2575" s="18">
        <f t="shared" si="6773"/>
        <v>0</v>
      </c>
      <c r="AW2575" s="18">
        <f t="shared" si="6724"/>
        <v>0</v>
      </c>
      <c r="AX2575" s="18">
        <f t="shared" si="6725"/>
        <v>0</v>
      </c>
      <c r="AY2575" s="18">
        <f t="shared" si="6726"/>
        <v>0</v>
      </c>
      <c r="AZ2575" s="18">
        <f t="shared" si="6773"/>
        <v>0</v>
      </c>
      <c r="BA2575" s="18">
        <f t="shared" si="6773"/>
        <v>0</v>
      </c>
      <c r="BB2575" s="18">
        <f t="shared" si="6773"/>
        <v>0</v>
      </c>
      <c r="BC2575" s="18">
        <f t="shared" si="6768"/>
        <v>0</v>
      </c>
      <c r="BD2575" s="18">
        <f t="shared" si="6769"/>
        <v>0</v>
      </c>
      <c r="BE2575" s="18">
        <f t="shared" si="6770"/>
        <v>0</v>
      </c>
      <c r="BF2575" s="18">
        <f t="shared" si="6773"/>
        <v>0</v>
      </c>
      <c r="BG2575" s="18">
        <f t="shared" si="6773"/>
        <v>0</v>
      </c>
      <c r="BH2575" s="18">
        <f t="shared" si="6773"/>
        <v>0</v>
      </c>
      <c r="BI2575" s="18">
        <f t="shared" si="6765"/>
        <v>0</v>
      </c>
      <c r="BJ2575" s="18">
        <f t="shared" si="6766"/>
        <v>0</v>
      </c>
      <c r="BK2575" s="18">
        <f t="shared" si="6767"/>
        <v>0</v>
      </c>
      <c r="BL2575" s="18">
        <f t="shared" si="6773"/>
        <v>0</v>
      </c>
      <c r="BM2575" s="18">
        <f t="shared" si="6773"/>
        <v>0</v>
      </c>
      <c r="BN2575" s="18">
        <f t="shared" si="6773"/>
        <v>0</v>
      </c>
      <c r="BO2575" s="18">
        <f t="shared" si="6736"/>
        <v>0</v>
      </c>
      <c r="BP2575" s="18">
        <f t="shared" si="6737"/>
        <v>0</v>
      </c>
      <c r="BQ2575" s="18">
        <f t="shared" si="6738"/>
        <v>0</v>
      </c>
      <c r="BR2575" s="18">
        <f t="shared" si="6773"/>
        <v>0</v>
      </c>
      <c r="BS2575" s="18">
        <f t="shared" si="6773"/>
        <v>0</v>
      </c>
      <c r="BT2575" s="18">
        <f t="shared" si="6773"/>
        <v>0</v>
      </c>
      <c r="BU2575" s="18">
        <f t="shared" si="6732"/>
        <v>0</v>
      </c>
      <c r="BV2575" s="18">
        <f t="shared" si="6733"/>
        <v>0</v>
      </c>
      <c r="BW2575" s="18">
        <f t="shared" si="6734"/>
        <v>0</v>
      </c>
      <c r="BX2575" s="18">
        <f t="shared" si="6773"/>
        <v>0</v>
      </c>
      <c r="BY2575" s="18">
        <f t="shared" si="6773"/>
        <v>0</v>
      </c>
      <c r="BZ2575" s="18">
        <f t="shared" si="6773"/>
        <v>0</v>
      </c>
      <c r="CA2575" s="18">
        <f t="shared" si="6717"/>
        <v>0</v>
      </c>
      <c r="CB2575" s="18">
        <f t="shared" si="6718"/>
        <v>0</v>
      </c>
      <c r="CC2575" s="18">
        <f t="shared" si="6719"/>
        <v>0</v>
      </c>
      <c r="CD2575" s="18">
        <f t="shared" si="6773"/>
        <v>0</v>
      </c>
      <c r="CE2575" s="27" t="s">
        <v>1661</v>
      </c>
      <c r="CF2575" s="33"/>
    </row>
    <row r="2576" spans="1:84" hidden="1" x14ac:dyDescent="0.3">
      <c r="A2576" s="19" t="s">
        <v>1509</v>
      </c>
      <c r="B2576" s="39">
        <v>410</v>
      </c>
      <c r="C2576" s="41" t="s">
        <v>149</v>
      </c>
      <c r="D2576" s="41" t="s">
        <v>29</v>
      </c>
      <c r="E2576" s="14" t="s">
        <v>523</v>
      </c>
      <c r="F2576" s="18"/>
      <c r="G2576" s="18"/>
      <c r="H2576" s="18"/>
      <c r="I2576" s="18"/>
      <c r="J2576" s="18"/>
      <c r="K2576" s="18"/>
      <c r="L2576" s="18"/>
      <c r="M2576" s="18"/>
      <c r="N2576" s="18"/>
      <c r="O2576" s="18">
        <v>91723.186000000002</v>
      </c>
      <c r="P2576" s="18"/>
      <c r="Q2576" s="18"/>
      <c r="R2576" s="18"/>
      <c r="S2576" s="18"/>
      <c r="T2576" s="18">
        <f t="shared" si="6744"/>
        <v>91723.186000000002</v>
      </c>
      <c r="U2576" s="18">
        <f t="shared" si="6745"/>
        <v>0</v>
      </c>
      <c r="V2576" s="18">
        <f t="shared" si="6746"/>
        <v>0</v>
      </c>
      <c r="W2576" s="18"/>
      <c r="X2576" s="18"/>
      <c r="Y2576" s="18"/>
      <c r="Z2576" s="18"/>
      <c r="AA2576" s="18"/>
      <c r="AB2576" s="18"/>
      <c r="AC2576" s="18">
        <f t="shared" si="6739"/>
        <v>91723.186000000002</v>
      </c>
      <c r="AD2576" s="18">
        <f t="shared" si="6740"/>
        <v>0</v>
      </c>
      <c r="AE2576" s="18">
        <f t="shared" si="6741"/>
        <v>0</v>
      </c>
      <c r="AF2576" s="18"/>
      <c r="AG2576" s="18"/>
      <c r="AH2576" s="18"/>
      <c r="AI2576" s="18">
        <f t="shared" si="6758"/>
        <v>91723.186000000002</v>
      </c>
      <c r="AJ2576" s="18">
        <f t="shared" si="6759"/>
        <v>0</v>
      </c>
      <c r="AK2576" s="18">
        <f t="shared" si="6760"/>
        <v>0</v>
      </c>
      <c r="AL2576" s="18"/>
      <c r="AM2576" s="18">
        <f t="shared" si="6761"/>
        <v>91723.186000000002</v>
      </c>
      <c r="AN2576" s="18">
        <v>-91723.186000000002</v>
      </c>
      <c r="AO2576" s="18"/>
      <c r="AP2576" s="18"/>
      <c r="AQ2576" s="18">
        <f t="shared" si="6721"/>
        <v>0</v>
      </c>
      <c r="AR2576" s="18">
        <f t="shared" si="6722"/>
        <v>0</v>
      </c>
      <c r="AS2576" s="18">
        <f t="shared" si="6723"/>
        <v>0</v>
      </c>
      <c r="AT2576" s="18"/>
      <c r="AU2576" s="18"/>
      <c r="AV2576" s="18"/>
      <c r="AW2576" s="18">
        <f t="shared" si="6724"/>
        <v>0</v>
      </c>
      <c r="AX2576" s="18">
        <f t="shared" si="6725"/>
        <v>0</v>
      </c>
      <c r="AY2576" s="18">
        <f t="shared" si="6726"/>
        <v>0</v>
      </c>
      <c r="AZ2576" s="18"/>
      <c r="BA2576" s="18"/>
      <c r="BB2576" s="18"/>
      <c r="BC2576" s="18">
        <f t="shared" si="6768"/>
        <v>0</v>
      </c>
      <c r="BD2576" s="18">
        <f t="shared" si="6769"/>
        <v>0</v>
      </c>
      <c r="BE2576" s="18">
        <f t="shared" si="6770"/>
        <v>0</v>
      </c>
      <c r="BF2576" s="18"/>
      <c r="BG2576" s="18"/>
      <c r="BH2576" s="18"/>
      <c r="BI2576" s="18">
        <f t="shared" si="6765"/>
        <v>0</v>
      </c>
      <c r="BJ2576" s="18">
        <f t="shared" si="6766"/>
        <v>0</v>
      </c>
      <c r="BK2576" s="18">
        <f t="shared" si="6767"/>
        <v>0</v>
      </c>
      <c r="BL2576" s="18"/>
      <c r="BM2576" s="18"/>
      <c r="BN2576" s="18"/>
      <c r="BO2576" s="18">
        <f t="shared" si="6736"/>
        <v>0</v>
      </c>
      <c r="BP2576" s="18">
        <f t="shared" si="6737"/>
        <v>0</v>
      </c>
      <c r="BQ2576" s="18">
        <f t="shared" si="6738"/>
        <v>0</v>
      </c>
      <c r="BR2576" s="18"/>
      <c r="BS2576" s="18"/>
      <c r="BT2576" s="18"/>
      <c r="BU2576" s="18">
        <f t="shared" si="6732"/>
        <v>0</v>
      </c>
      <c r="BV2576" s="18">
        <f t="shared" si="6733"/>
        <v>0</v>
      </c>
      <c r="BW2576" s="18">
        <f t="shared" si="6734"/>
        <v>0</v>
      </c>
      <c r="BX2576" s="18"/>
      <c r="BY2576" s="18"/>
      <c r="BZ2576" s="18"/>
      <c r="CA2576" s="18">
        <f t="shared" ref="CA2576:CA2639" si="6781">BU2576+BX2576</f>
        <v>0</v>
      </c>
      <c r="CB2576" s="18">
        <f t="shared" ref="CB2576:CB2639" si="6782">BV2576+BY2576</f>
        <v>0</v>
      </c>
      <c r="CC2576" s="18">
        <f t="shared" ref="CC2576:CC2639" si="6783">BW2576+BZ2576</f>
        <v>0</v>
      </c>
      <c r="CD2576" s="18"/>
      <c r="CE2576" s="27" t="s">
        <v>1661</v>
      </c>
      <c r="CF2576" s="33"/>
    </row>
    <row r="2577" spans="1:84" x14ac:dyDescent="0.3">
      <c r="A2577" s="19" t="s">
        <v>1509</v>
      </c>
      <c r="B2577" s="39">
        <v>800</v>
      </c>
      <c r="C2577" s="41"/>
      <c r="D2577" s="41"/>
      <c r="E2577" s="14" t="s">
        <v>556</v>
      </c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>
        <f>AN2578</f>
        <v>91723.186000000002</v>
      </c>
      <c r="AO2577" s="18">
        <f t="shared" ref="AO2577:CD2578" si="6784">AO2578</f>
        <v>0</v>
      </c>
      <c r="AP2577" s="18">
        <f t="shared" si="6784"/>
        <v>0</v>
      </c>
      <c r="AQ2577" s="18">
        <f t="shared" si="6721"/>
        <v>91723.186000000002</v>
      </c>
      <c r="AR2577" s="18">
        <f t="shared" si="6722"/>
        <v>0</v>
      </c>
      <c r="AS2577" s="18">
        <f t="shared" si="6723"/>
        <v>0</v>
      </c>
      <c r="AT2577" s="18">
        <f t="shared" si="6784"/>
        <v>0</v>
      </c>
      <c r="AU2577" s="18">
        <f t="shared" si="6784"/>
        <v>0</v>
      </c>
      <c r="AV2577" s="18">
        <f t="shared" si="6784"/>
        <v>0</v>
      </c>
      <c r="AW2577" s="18">
        <f t="shared" si="6724"/>
        <v>91723.186000000002</v>
      </c>
      <c r="AX2577" s="18">
        <f t="shared" si="6725"/>
        <v>0</v>
      </c>
      <c r="AY2577" s="18">
        <f t="shared" si="6726"/>
        <v>0</v>
      </c>
      <c r="AZ2577" s="18">
        <f t="shared" si="6784"/>
        <v>0</v>
      </c>
      <c r="BA2577" s="18">
        <f t="shared" si="6784"/>
        <v>0</v>
      </c>
      <c r="BB2577" s="18">
        <f t="shared" si="6784"/>
        <v>0</v>
      </c>
      <c r="BC2577" s="18">
        <f t="shared" si="6768"/>
        <v>91723.186000000002</v>
      </c>
      <c r="BD2577" s="18">
        <f t="shared" si="6769"/>
        <v>0</v>
      </c>
      <c r="BE2577" s="18">
        <f t="shared" si="6770"/>
        <v>0</v>
      </c>
      <c r="BF2577" s="18">
        <f t="shared" si="6784"/>
        <v>0</v>
      </c>
      <c r="BG2577" s="18">
        <f t="shared" si="6784"/>
        <v>0</v>
      </c>
      <c r="BH2577" s="18">
        <f t="shared" si="6784"/>
        <v>0</v>
      </c>
      <c r="BI2577" s="18">
        <f t="shared" si="6765"/>
        <v>91723.186000000002</v>
      </c>
      <c r="BJ2577" s="18">
        <f t="shared" si="6766"/>
        <v>0</v>
      </c>
      <c r="BK2577" s="18">
        <f t="shared" si="6767"/>
        <v>0</v>
      </c>
      <c r="BL2577" s="18">
        <f t="shared" si="6784"/>
        <v>0</v>
      </c>
      <c r="BM2577" s="18">
        <f t="shared" si="6784"/>
        <v>0</v>
      </c>
      <c r="BN2577" s="18">
        <f t="shared" si="6784"/>
        <v>0</v>
      </c>
      <c r="BO2577" s="18">
        <f t="shared" si="6736"/>
        <v>91723.186000000002</v>
      </c>
      <c r="BP2577" s="18">
        <f t="shared" si="6737"/>
        <v>0</v>
      </c>
      <c r="BQ2577" s="18">
        <f t="shared" si="6738"/>
        <v>0</v>
      </c>
      <c r="BR2577" s="18">
        <f t="shared" si="6784"/>
        <v>0</v>
      </c>
      <c r="BS2577" s="18">
        <f t="shared" si="6784"/>
        <v>0</v>
      </c>
      <c r="BT2577" s="18">
        <f t="shared" si="6784"/>
        <v>0</v>
      </c>
      <c r="BU2577" s="18">
        <f t="shared" si="6732"/>
        <v>91723.186000000002</v>
      </c>
      <c r="BV2577" s="18">
        <f t="shared" si="6733"/>
        <v>0</v>
      </c>
      <c r="BW2577" s="18">
        <f t="shared" si="6734"/>
        <v>0</v>
      </c>
      <c r="BX2577" s="18">
        <f t="shared" si="6784"/>
        <v>0</v>
      </c>
      <c r="BY2577" s="18">
        <f t="shared" si="6784"/>
        <v>0</v>
      </c>
      <c r="BZ2577" s="18">
        <f t="shared" si="6784"/>
        <v>0</v>
      </c>
      <c r="CA2577" s="18">
        <f t="shared" si="6781"/>
        <v>91723.186000000002</v>
      </c>
      <c r="CB2577" s="18">
        <f t="shared" si="6782"/>
        <v>0</v>
      </c>
      <c r="CC2577" s="18">
        <f t="shared" si="6783"/>
        <v>0</v>
      </c>
      <c r="CD2577" s="18">
        <f t="shared" si="6784"/>
        <v>0</v>
      </c>
      <c r="CE2577" s="27"/>
      <c r="CF2577" s="33"/>
    </row>
    <row r="2578" spans="1:84" x14ac:dyDescent="0.3">
      <c r="A2578" s="19" t="s">
        <v>1509</v>
      </c>
      <c r="B2578" s="39">
        <v>850</v>
      </c>
      <c r="C2578" s="41"/>
      <c r="D2578" s="41"/>
      <c r="E2578" s="14" t="s">
        <v>573</v>
      </c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>
        <f>AN2579</f>
        <v>91723.186000000002</v>
      </c>
      <c r="AO2578" s="18">
        <f t="shared" si="6784"/>
        <v>0</v>
      </c>
      <c r="AP2578" s="18">
        <f t="shared" si="6784"/>
        <v>0</v>
      </c>
      <c r="AQ2578" s="18">
        <f t="shared" si="6721"/>
        <v>91723.186000000002</v>
      </c>
      <c r="AR2578" s="18">
        <f t="shared" si="6722"/>
        <v>0</v>
      </c>
      <c r="AS2578" s="18">
        <f t="shared" si="6723"/>
        <v>0</v>
      </c>
      <c r="AT2578" s="18">
        <f t="shared" si="6784"/>
        <v>0</v>
      </c>
      <c r="AU2578" s="18">
        <f t="shared" si="6784"/>
        <v>0</v>
      </c>
      <c r="AV2578" s="18">
        <f t="shared" si="6784"/>
        <v>0</v>
      </c>
      <c r="AW2578" s="18">
        <f t="shared" si="6724"/>
        <v>91723.186000000002</v>
      </c>
      <c r="AX2578" s="18">
        <f t="shared" si="6725"/>
        <v>0</v>
      </c>
      <c r="AY2578" s="18">
        <f t="shared" si="6726"/>
        <v>0</v>
      </c>
      <c r="AZ2578" s="18">
        <f t="shared" si="6784"/>
        <v>0</v>
      </c>
      <c r="BA2578" s="18">
        <f t="shared" si="6784"/>
        <v>0</v>
      </c>
      <c r="BB2578" s="18">
        <f t="shared" si="6784"/>
        <v>0</v>
      </c>
      <c r="BC2578" s="18">
        <f t="shared" si="6768"/>
        <v>91723.186000000002</v>
      </c>
      <c r="BD2578" s="18">
        <f t="shared" si="6769"/>
        <v>0</v>
      </c>
      <c r="BE2578" s="18">
        <f t="shared" si="6770"/>
        <v>0</v>
      </c>
      <c r="BF2578" s="18">
        <f t="shared" si="6784"/>
        <v>0</v>
      </c>
      <c r="BG2578" s="18">
        <f t="shared" si="6784"/>
        <v>0</v>
      </c>
      <c r="BH2578" s="18">
        <f t="shared" si="6784"/>
        <v>0</v>
      </c>
      <c r="BI2578" s="18">
        <f t="shared" si="6765"/>
        <v>91723.186000000002</v>
      </c>
      <c r="BJ2578" s="18">
        <f t="shared" si="6766"/>
        <v>0</v>
      </c>
      <c r="BK2578" s="18">
        <f t="shared" si="6767"/>
        <v>0</v>
      </c>
      <c r="BL2578" s="18">
        <f t="shared" si="6784"/>
        <v>0</v>
      </c>
      <c r="BM2578" s="18">
        <f t="shared" si="6784"/>
        <v>0</v>
      </c>
      <c r="BN2578" s="18">
        <f t="shared" si="6784"/>
        <v>0</v>
      </c>
      <c r="BO2578" s="18">
        <f t="shared" si="6736"/>
        <v>91723.186000000002</v>
      </c>
      <c r="BP2578" s="18">
        <f t="shared" si="6737"/>
        <v>0</v>
      </c>
      <c r="BQ2578" s="18">
        <f t="shared" si="6738"/>
        <v>0</v>
      </c>
      <c r="BR2578" s="18">
        <f t="shared" si="6784"/>
        <v>0</v>
      </c>
      <c r="BS2578" s="18">
        <f t="shared" si="6784"/>
        <v>0</v>
      </c>
      <c r="BT2578" s="18">
        <f t="shared" si="6784"/>
        <v>0</v>
      </c>
      <c r="BU2578" s="18">
        <f t="shared" si="6732"/>
        <v>91723.186000000002</v>
      </c>
      <c r="BV2578" s="18">
        <f t="shared" si="6733"/>
        <v>0</v>
      </c>
      <c r="BW2578" s="18">
        <f t="shared" si="6734"/>
        <v>0</v>
      </c>
      <c r="BX2578" s="18">
        <f t="shared" si="6784"/>
        <v>0</v>
      </c>
      <c r="BY2578" s="18">
        <f t="shared" si="6784"/>
        <v>0</v>
      </c>
      <c r="BZ2578" s="18">
        <f t="shared" si="6784"/>
        <v>0</v>
      </c>
      <c r="CA2578" s="18">
        <f t="shared" si="6781"/>
        <v>91723.186000000002</v>
      </c>
      <c r="CB2578" s="18">
        <f t="shared" si="6782"/>
        <v>0</v>
      </c>
      <c r="CC2578" s="18">
        <f t="shared" si="6783"/>
        <v>0</v>
      </c>
      <c r="CD2578" s="18">
        <f t="shared" si="6784"/>
        <v>0</v>
      </c>
      <c r="CE2578" s="27"/>
      <c r="CF2578" s="33"/>
    </row>
    <row r="2579" spans="1:84" x14ac:dyDescent="0.3">
      <c r="A2579" s="19" t="s">
        <v>1509</v>
      </c>
      <c r="B2579" s="39">
        <v>850</v>
      </c>
      <c r="C2579" s="41" t="s">
        <v>149</v>
      </c>
      <c r="D2579" s="41" t="s">
        <v>29</v>
      </c>
      <c r="E2579" s="14" t="s">
        <v>523</v>
      </c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>
        <v>91723.186000000002</v>
      </c>
      <c r="AO2579" s="18"/>
      <c r="AP2579" s="18"/>
      <c r="AQ2579" s="18">
        <f t="shared" si="6721"/>
        <v>91723.186000000002</v>
      </c>
      <c r="AR2579" s="18">
        <f t="shared" si="6722"/>
        <v>0</v>
      </c>
      <c r="AS2579" s="18">
        <f t="shared" si="6723"/>
        <v>0</v>
      </c>
      <c r="AT2579" s="18"/>
      <c r="AU2579" s="18"/>
      <c r="AV2579" s="18"/>
      <c r="AW2579" s="18">
        <f t="shared" si="6724"/>
        <v>91723.186000000002</v>
      </c>
      <c r="AX2579" s="18">
        <f t="shared" si="6725"/>
        <v>0</v>
      </c>
      <c r="AY2579" s="18">
        <f t="shared" si="6726"/>
        <v>0</v>
      </c>
      <c r="AZ2579" s="18"/>
      <c r="BA2579" s="18"/>
      <c r="BB2579" s="18"/>
      <c r="BC2579" s="18">
        <f t="shared" si="6768"/>
        <v>91723.186000000002</v>
      </c>
      <c r="BD2579" s="18">
        <f t="shared" si="6769"/>
        <v>0</v>
      </c>
      <c r="BE2579" s="18">
        <f t="shared" si="6770"/>
        <v>0</v>
      </c>
      <c r="BF2579" s="18"/>
      <c r="BG2579" s="18"/>
      <c r="BH2579" s="18"/>
      <c r="BI2579" s="18">
        <f t="shared" si="6765"/>
        <v>91723.186000000002</v>
      </c>
      <c r="BJ2579" s="18">
        <f t="shared" si="6766"/>
        <v>0</v>
      </c>
      <c r="BK2579" s="18">
        <f t="shared" si="6767"/>
        <v>0</v>
      </c>
      <c r="BL2579" s="18"/>
      <c r="BM2579" s="18"/>
      <c r="BN2579" s="18"/>
      <c r="BO2579" s="18">
        <f t="shared" si="6736"/>
        <v>91723.186000000002</v>
      </c>
      <c r="BP2579" s="18">
        <f t="shared" si="6737"/>
        <v>0</v>
      </c>
      <c r="BQ2579" s="18">
        <f t="shared" si="6738"/>
        <v>0</v>
      </c>
      <c r="BR2579" s="18"/>
      <c r="BS2579" s="18"/>
      <c r="BT2579" s="18"/>
      <c r="BU2579" s="18">
        <f t="shared" si="6732"/>
        <v>91723.186000000002</v>
      </c>
      <c r="BV2579" s="18">
        <f t="shared" si="6733"/>
        <v>0</v>
      </c>
      <c r="BW2579" s="18">
        <f t="shared" si="6734"/>
        <v>0</v>
      </c>
      <c r="BX2579" s="18"/>
      <c r="BY2579" s="18"/>
      <c r="BZ2579" s="18"/>
      <c r="CA2579" s="18">
        <f t="shared" si="6781"/>
        <v>91723.186000000002</v>
      </c>
      <c r="CB2579" s="18">
        <f t="shared" si="6782"/>
        <v>0</v>
      </c>
      <c r="CC2579" s="18">
        <f t="shared" si="6783"/>
        <v>0</v>
      </c>
      <c r="CD2579" s="18"/>
      <c r="CE2579" s="27"/>
      <c r="CF2579" s="33"/>
    </row>
    <row r="2580" spans="1:84" ht="46.8" x14ac:dyDescent="0.3">
      <c r="A2580" s="19" t="s">
        <v>1400</v>
      </c>
      <c r="B2580" s="19"/>
      <c r="C2580" s="19"/>
      <c r="D2580" s="19"/>
      <c r="E2580" s="14" t="s">
        <v>1051</v>
      </c>
      <c r="F2580" s="18">
        <f>F2588+F2592</f>
        <v>122861.8</v>
      </c>
      <c r="G2580" s="18">
        <f>G2588+G2592</f>
        <v>176838.8</v>
      </c>
      <c r="H2580" s="18">
        <f>H2588+H2592</f>
        <v>180500</v>
      </c>
      <c r="I2580" s="18">
        <f t="shared" ref="I2580:K2580" si="6785">I2588+I2592</f>
        <v>41419.322999999997</v>
      </c>
      <c r="J2580" s="18">
        <f t="shared" si="6785"/>
        <v>0</v>
      </c>
      <c r="K2580" s="18">
        <f t="shared" si="6785"/>
        <v>0</v>
      </c>
      <c r="L2580" s="18">
        <f t="shared" si="6729"/>
        <v>164281.12299999999</v>
      </c>
      <c r="M2580" s="18">
        <f t="shared" si="6730"/>
        <v>176838.8</v>
      </c>
      <c r="N2580" s="18">
        <f t="shared" si="6731"/>
        <v>180500</v>
      </c>
      <c r="O2580" s="18">
        <f t="shared" ref="O2580:S2580" si="6786">O2588+O2592</f>
        <v>20363.190999999999</v>
      </c>
      <c r="P2580" s="18">
        <f t="shared" si="6786"/>
        <v>-32677.599999999999</v>
      </c>
      <c r="Q2580" s="18">
        <f t="shared" si="6786"/>
        <v>-120000</v>
      </c>
      <c r="R2580" s="18">
        <f t="shared" si="6786"/>
        <v>0</v>
      </c>
      <c r="S2580" s="18">
        <f t="shared" si="6786"/>
        <v>0</v>
      </c>
      <c r="T2580" s="18">
        <f t="shared" si="6744"/>
        <v>184644.31399999998</v>
      </c>
      <c r="U2580" s="18">
        <f t="shared" si="6745"/>
        <v>144161.19999999998</v>
      </c>
      <c r="V2580" s="18">
        <f t="shared" si="6746"/>
        <v>60500</v>
      </c>
      <c r="W2580" s="18">
        <f t="shared" ref="W2580:AB2580" si="6787">W2588+W2592</f>
        <v>0</v>
      </c>
      <c r="X2580" s="18">
        <f t="shared" si="6787"/>
        <v>0</v>
      </c>
      <c r="Y2580" s="18">
        <f t="shared" si="6787"/>
        <v>0</v>
      </c>
      <c r="Z2580" s="18">
        <f t="shared" si="6787"/>
        <v>0</v>
      </c>
      <c r="AA2580" s="18">
        <f t="shared" si="6787"/>
        <v>0</v>
      </c>
      <c r="AB2580" s="18">
        <f t="shared" si="6787"/>
        <v>0</v>
      </c>
      <c r="AC2580" s="18">
        <f t="shared" si="6739"/>
        <v>184644.31399999998</v>
      </c>
      <c r="AD2580" s="18">
        <f t="shared" si="6740"/>
        <v>144161.19999999998</v>
      </c>
      <c r="AE2580" s="18">
        <f t="shared" si="6741"/>
        <v>60500</v>
      </c>
      <c r="AF2580" s="18">
        <f t="shared" ref="AF2580:AH2580" si="6788">AF2588+AF2592</f>
        <v>0</v>
      </c>
      <c r="AG2580" s="18">
        <f t="shared" si="6788"/>
        <v>0</v>
      </c>
      <c r="AH2580" s="18">
        <f t="shared" si="6788"/>
        <v>0</v>
      </c>
      <c r="AI2580" s="18">
        <f t="shared" si="6758"/>
        <v>184644.31399999998</v>
      </c>
      <c r="AJ2580" s="18">
        <f t="shared" si="6759"/>
        <v>144161.19999999998</v>
      </c>
      <c r="AK2580" s="18">
        <f t="shared" si="6760"/>
        <v>60500</v>
      </c>
      <c r="AL2580" s="18">
        <f t="shared" ref="AL2580" si="6789">AL2588+AL2592</f>
        <v>0</v>
      </c>
      <c r="AM2580" s="18">
        <f t="shared" si="6761"/>
        <v>184644.31399999998</v>
      </c>
      <c r="AN2580" s="18">
        <f t="shared" ref="AN2580:AP2580" si="6790">AN2588+AN2592</f>
        <v>0</v>
      </c>
      <c r="AO2580" s="18">
        <f t="shared" si="6790"/>
        <v>0</v>
      </c>
      <c r="AP2580" s="18">
        <f t="shared" si="6790"/>
        <v>0</v>
      </c>
      <c r="AQ2580" s="18">
        <f t="shared" si="6721"/>
        <v>184644.31399999998</v>
      </c>
      <c r="AR2580" s="18">
        <f t="shared" si="6722"/>
        <v>144161.19999999998</v>
      </c>
      <c r="AS2580" s="18">
        <f t="shared" si="6723"/>
        <v>60500</v>
      </c>
      <c r="AT2580" s="18">
        <f t="shared" ref="AT2580:AV2580" si="6791">AT2588+AT2592</f>
        <v>0</v>
      </c>
      <c r="AU2580" s="18">
        <f t="shared" si="6791"/>
        <v>0</v>
      </c>
      <c r="AV2580" s="18">
        <f t="shared" si="6791"/>
        <v>0</v>
      </c>
      <c r="AW2580" s="18">
        <f t="shared" si="6724"/>
        <v>184644.31399999998</v>
      </c>
      <c r="AX2580" s="18">
        <f t="shared" si="6725"/>
        <v>144161.19999999998</v>
      </c>
      <c r="AY2580" s="18">
        <f t="shared" si="6726"/>
        <v>60500</v>
      </c>
      <c r="AZ2580" s="18">
        <f>AZ2588+AZ2592+AZ2581</f>
        <v>0</v>
      </c>
      <c r="BA2580" s="18">
        <f t="shared" ref="BA2580:CD2580" si="6792">BA2588+BA2592+BA2581</f>
        <v>43000</v>
      </c>
      <c r="BB2580" s="18">
        <f t="shared" si="6792"/>
        <v>30079.5</v>
      </c>
      <c r="BC2580" s="18">
        <f t="shared" si="6768"/>
        <v>184644.31399999998</v>
      </c>
      <c r="BD2580" s="18">
        <f t="shared" si="6769"/>
        <v>187161.19999999998</v>
      </c>
      <c r="BE2580" s="18">
        <f t="shared" si="6770"/>
        <v>90579.5</v>
      </c>
      <c r="BF2580" s="18">
        <f t="shared" ref="BF2580:BH2580" si="6793">BF2588+BF2592+BF2581</f>
        <v>0</v>
      </c>
      <c r="BG2580" s="18">
        <f t="shared" si="6793"/>
        <v>0</v>
      </c>
      <c r="BH2580" s="18">
        <f t="shared" si="6793"/>
        <v>0</v>
      </c>
      <c r="BI2580" s="18">
        <f t="shared" si="6765"/>
        <v>184644.31399999998</v>
      </c>
      <c r="BJ2580" s="18">
        <f t="shared" si="6766"/>
        <v>187161.19999999998</v>
      </c>
      <c r="BK2580" s="18">
        <f t="shared" si="6767"/>
        <v>90579.5</v>
      </c>
      <c r="BL2580" s="18">
        <f t="shared" ref="BL2580:BN2580" si="6794">BL2588+BL2592+BL2581</f>
        <v>0</v>
      </c>
      <c r="BM2580" s="18">
        <f t="shared" si="6794"/>
        <v>0</v>
      </c>
      <c r="BN2580" s="18">
        <f t="shared" si="6794"/>
        <v>0</v>
      </c>
      <c r="BO2580" s="18">
        <f t="shared" si="6736"/>
        <v>184644.31399999998</v>
      </c>
      <c r="BP2580" s="18">
        <f t="shared" si="6737"/>
        <v>187161.19999999998</v>
      </c>
      <c r="BQ2580" s="18">
        <f t="shared" si="6738"/>
        <v>90579.5</v>
      </c>
      <c r="BR2580" s="18">
        <f t="shared" ref="BR2580:BT2580" si="6795">BR2588+BR2592+BR2581</f>
        <v>0</v>
      </c>
      <c r="BS2580" s="18">
        <f t="shared" si="6795"/>
        <v>0</v>
      </c>
      <c r="BT2580" s="18">
        <f t="shared" si="6795"/>
        <v>0</v>
      </c>
      <c r="BU2580" s="18">
        <f t="shared" si="6732"/>
        <v>184644.31399999998</v>
      </c>
      <c r="BV2580" s="18">
        <f t="shared" si="6733"/>
        <v>187161.19999999998</v>
      </c>
      <c r="BW2580" s="18">
        <f t="shared" si="6734"/>
        <v>90579.5</v>
      </c>
      <c r="BX2580" s="18">
        <f t="shared" ref="BX2580:BZ2580" si="6796">BX2588+BX2592+BX2581</f>
        <v>0</v>
      </c>
      <c r="BY2580" s="18">
        <f t="shared" si="6796"/>
        <v>0</v>
      </c>
      <c r="BZ2580" s="18">
        <f t="shared" si="6796"/>
        <v>0</v>
      </c>
      <c r="CA2580" s="18">
        <f t="shared" si="6781"/>
        <v>184644.31399999998</v>
      </c>
      <c r="CB2580" s="18">
        <f t="shared" si="6782"/>
        <v>187161.19999999998</v>
      </c>
      <c r="CC2580" s="18">
        <f t="shared" si="6783"/>
        <v>90579.5</v>
      </c>
      <c r="CD2580" s="18">
        <f t="shared" si="6792"/>
        <v>0</v>
      </c>
      <c r="CE2580" s="27"/>
      <c r="CF2580" s="33"/>
    </row>
    <row r="2581" spans="1:84" ht="46.8" x14ac:dyDescent="0.3">
      <c r="A2581" s="19" t="s">
        <v>1600</v>
      </c>
      <c r="B2581" s="19"/>
      <c r="C2581" s="19"/>
      <c r="D2581" s="19"/>
      <c r="E2581" s="14" t="s">
        <v>1630</v>
      </c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>
        <f>AZ2582+AZ2585</f>
        <v>0</v>
      </c>
      <c r="BA2581" s="18">
        <f t="shared" ref="BA2581:CD2581" si="6797">BA2582+BA2585</f>
        <v>43000</v>
      </c>
      <c r="BB2581" s="18">
        <f t="shared" si="6797"/>
        <v>30079.5</v>
      </c>
      <c r="BC2581" s="18">
        <f t="shared" si="6768"/>
        <v>0</v>
      </c>
      <c r="BD2581" s="18">
        <f t="shared" si="6769"/>
        <v>43000</v>
      </c>
      <c r="BE2581" s="18">
        <f t="shared" si="6770"/>
        <v>30079.5</v>
      </c>
      <c r="BF2581" s="18">
        <f t="shared" ref="BF2581:BH2581" si="6798">BF2582+BF2585</f>
        <v>0</v>
      </c>
      <c r="BG2581" s="18">
        <f t="shared" si="6798"/>
        <v>0</v>
      </c>
      <c r="BH2581" s="18">
        <f t="shared" si="6798"/>
        <v>0</v>
      </c>
      <c r="BI2581" s="18">
        <f t="shared" si="6765"/>
        <v>0</v>
      </c>
      <c r="BJ2581" s="18">
        <f t="shared" si="6766"/>
        <v>43000</v>
      </c>
      <c r="BK2581" s="18">
        <f t="shared" si="6767"/>
        <v>30079.5</v>
      </c>
      <c r="BL2581" s="18">
        <f t="shared" ref="BL2581:BN2581" si="6799">BL2582+BL2585</f>
        <v>0</v>
      </c>
      <c r="BM2581" s="18">
        <f t="shared" si="6799"/>
        <v>0</v>
      </c>
      <c r="BN2581" s="18">
        <f t="shared" si="6799"/>
        <v>0</v>
      </c>
      <c r="BO2581" s="18">
        <f t="shared" si="6736"/>
        <v>0</v>
      </c>
      <c r="BP2581" s="18">
        <f t="shared" si="6737"/>
        <v>43000</v>
      </c>
      <c r="BQ2581" s="18">
        <f t="shared" si="6738"/>
        <v>30079.5</v>
      </c>
      <c r="BR2581" s="18">
        <f t="shared" ref="BR2581:BT2581" si="6800">BR2582+BR2585</f>
        <v>0</v>
      </c>
      <c r="BS2581" s="18">
        <f t="shared" si="6800"/>
        <v>0</v>
      </c>
      <c r="BT2581" s="18">
        <f t="shared" si="6800"/>
        <v>0</v>
      </c>
      <c r="BU2581" s="18">
        <f t="shared" si="6732"/>
        <v>0</v>
      </c>
      <c r="BV2581" s="18">
        <f t="shared" si="6733"/>
        <v>43000</v>
      </c>
      <c r="BW2581" s="18">
        <f t="shared" si="6734"/>
        <v>30079.5</v>
      </c>
      <c r="BX2581" s="18">
        <f t="shared" ref="BX2581:BZ2581" si="6801">BX2582+BX2585</f>
        <v>0</v>
      </c>
      <c r="BY2581" s="18">
        <f t="shared" si="6801"/>
        <v>0</v>
      </c>
      <c r="BZ2581" s="18">
        <f t="shared" si="6801"/>
        <v>0</v>
      </c>
      <c r="CA2581" s="18">
        <f t="shared" si="6781"/>
        <v>0</v>
      </c>
      <c r="CB2581" s="18">
        <f t="shared" si="6782"/>
        <v>43000</v>
      </c>
      <c r="CC2581" s="18">
        <f t="shared" si="6783"/>
        <v>30079.5</v>
      </c>
      <c r="CD2581" s="18">
        <f t="shared" si="6797"/>
        <v>0</v>
      </c>
      <c r="CE2581" s="27"/>
      <c r="CF2581" s="33"/>
    </row>
    <row r="2582" spans="1:84" ht="31.2" hidden="1" x14ac:dyDescent="0.3">
      <c r="A2582" s="19" t="s">
        <v>1600</v>
      </c>
      <c r="B2582" s="39">
        <v>200</v>
      </c>
      <c r="C2582" s="41"/>
      <c r="D2582" s="41"/>
      <c r="E2582" s="14" t="s">
        <v>551</v>
      </c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>
        <f>AZ2583</f>
        <v>0</v>
      </c>
      <c r="BA2582" s="18">
        <f t="shared" ref="BA2582:CD2583" si="6802">BA2583</f>
        <v>0</v>
      </c>
      <c r="BB2582" s="18">
        <f t="shared" si="6802"/>
        <v>0</v>
      </c>
      <c r="BC2582" s="18">
        <f t="shared" si="6768"/>
        <v>0</v>
      </c>
      <c r="BD2582" s="18">
        <f t="shared" si="6769"/>
        <v>0</v>
      </c>
      <c r="BE2582" s="18">
        <f t="shared" si="6770"/>
        <v>0</v>
      </c>
      <c r="BF2582" s="18">
        <f t="shared" si="6802"/>
        <v>0</v>
      </c>
      <c r="BG2582" s="18">
        <f t="shared" si="6802"/>
        <v>0</v>
      </c>
      <c r="BH2582" s="18">
        <f t="shared" si="6802"/>
        <v>0</v>
      </c>
      <c r="BI2582" s="18">
        <f t="shared" si="6765"/>
        <v>0</v>
      </c>
      <c r="BJ2582" s="18">
        <f t="shared" si="6766"/>
        <v>0</v>
      </c>
      <c r="BK2582" s="18">
        <f t="shared" si="6767"/>
        <v>0</v>
      </c>
      <c r="BL2582" s="18">
        <f t="shared" si="6802"/>
        <v>0</v>
      </c>
      <c r="BM2582" s="18">
        <f t="shared" si="6802"/>
        <v>0</v>
      </c>
      <c r="BN2582" s="18">
        <f t="shared" si="6802"/>
        <v>0</v>
      </c>
      <c r="BO2582" s="18">
        <f t="shared" si="6736"/>
        <v>0</v>
      </c>
      <c r="BP2582" s="18">
        <f t="shared" si="6737"/>
        <v>0</v>
      </c>
      <c r="BQ2582" s="18">
        <f t="shared" si="6738"/>
        <v>0</v>
      </c>
      <c r="BR2582" s="18">
        <f t="shared" si="6802"/>
        <v>0</v>
      </c>
      <c r="BS2582" s="18">
        <f t="shared" si="6802"/>
        <v>0</v>
      </c>
      <c r="BT2582" s="18">
        <f t="shared" si="6802"/>
        <v>0</v>
      </c>
      <c r="BU2582" s="18">
        <f t="shared" si="6732"/>
        <v>0</v>
      </c>
      <c r="BV2582" s="18">
        <f t="shared" si="6733"/>
        <v>0</v>
      </c>
      <c r="BW2582" s="18">
        <f t="shared" si="6734"/>
        <v>0</v>
      </c>
      <c r="BX2582" s="18">
        <f t="shared" si="6802"/>
        <v>0</v>
      </c>
      <c r="BY2582" s="18">
        <f t="shared" si="6802"/>
        <v>0</v>
      </c>
      <c r="BZ2582" s="18">
        <f t="shared" si="6802"/>
        <v>0</v>
      </c>
      <c r="CA2582" s="18">
        <f t="shared" si="6781"/>
        <v>0</v>
      </c>
      <c r="CB2582" s="18">
        <f t="shared" si="6782"/>
        <v>0</v>
      </c>
      <c r="CC2582" s="18">
        <f t="shared" si="6783"/>
        <v>0</v>
      </c>
      <c r="CD2582" s="18">
        <f t="shared" si="6802"/>
        <v>0</v>
      </c>
      <c r="CE2582" s="27" t="s">
        <v>1661</v>
      </c>
      <c r="CF2582" s="33"/>
    </row>
    <row r="2583" spans="1:84" ht="46.8" hidden="1" x14ac:dyDescent="0.3">
      <c r="A2583" s="19" t="s">
        <v>1600</v>
      </c>
      <c r="B2583" s="39">
        <v>240</v>
      </c>
      <c r="C2583" s="41"/>
      <c r="D2583" s="41"/>
      <c r="E2583" s="14" t="s">
        <v>559</v>
      </c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>
        <f>AZ2584</f>
        <v>0</v>
      </c>
      <c r="BA2583" s="18">
        <f t="shared" si="6802"/>
        <v>0</v>
      </c>
      <c r="BB2583" s="18">
        <f t="shared" si="6802"/>
        <v>0</v>
      </c>
      <c r="BC2583" s="18">
        <f t="shared" si="6768"/>
        <v>0</v>
      </c>
      <c r="BD2583" s="18">
        <f t="shared" si="6769"/>
        <v>0</v>
      </c>
      <c r="BE2583" s="18">
        <f t="shared" si="6770"/>
        <v>0</v>
      </c>
      <c r="BF2583" s="18">
        <f t="shared" si="6802"/>
        <v>0</v>
      </c>
      <c r="BG2583" s="18">
        <f t="shared" si="6802"/>
        <v>0</v>
      </c>
      <c r="BH2583" s="18">
        <f t="shared" si="6802"/>
        <v>0</v>
      </c>
      <c r="BI2583" s="18">
        <f t="shared" si="6765"/>
        <v>0</v>
      </c>
      <c r="BJ2583" s="18">
        <f t="shared" si="6766"/>
        <v>0</v>
      </c>
      <c r="BK2583" s="18">
        <f t="shared" si="6767"/>
        <v>0</v>
      </c>
      <c r="BL2583" s="18">
        <f t="shared" si="6802"/>
        <v>0</v>
      </c>
      <c r="BM2583" s="18">
        <f t="shared" si="6802"/>
        <v>0</v>
      </c>
      <c r="BN2583" s="18">
        <f t="shared" si="6802"/>
        <v>0</v>
      </c>
      <c r="BO2583" s="18">
        <f t="shared" si="6736"/>
        <v>0</v>
      </c>
      <c r="BP2583" s="18">
        <f t="shared" si="6737"/>
        <v>0</v>
      </c>
      <c r="BQ2583" s="18">
        <f t="shared" si="6738"/>
        <v>0</v>
      </c>
      <c r="BR2583" s="18">
        <f t="shared" si="6802"/>
        <v>0</v>
      </c>
      <c r="BS2583" s="18">
        <f t="shared" si="6802"/>
        <v>0</v>
      </c>
      <c r="BT2583" s="18">
        <f t="shared" si="6802"/>
        <v>0</v>
      </c>
      <c r="BU2583" s="18">
        <f t="shared" si="6732"/>
        <v>0</v>
      </c>
      <c r="BV2583" s="18">
        <f t="shared" si="6733"/>
        <v>0</v>
      </c>
      <c r="BW2583" s="18">
        <f t="shared" si="6734"/>
        <v>0</v>
      </c>
      <c r="BX2583" s="18">
        <f t="shared" si="6802"/>
        <v>0</v>
      </c>
      <c r="BY2583" s="18">
        <f t="shared" si="6802"/>
        <v>0</v>
      </c>
      <c r="BZ2583" s="18">
        <f t="shared" si="6802"/>
        <v>0</v>
      </c>
      <c r="CA2583" s="18">
        <f t="shared" si="6781"/>
        <v>0</v>
      </c>
      <c r="CB2583" s="18">
        <f t="shared" si="6782"/>
        <v>0</v>
      </c>
      <c r="CC2583" s="18">
        <f t="shared" si="6783"/>
        <v>0</v>
      </c>
      <c r="CD2583" s="18">
        <f t="shared" si="6802"/>
        <v>0</v>
      </c>
      <c r="CE2583" s="27" t="s">
        <v>1661</v>
      </c>
      <c r="CF2583" s="33"/>
    </row>
    <row r="2584" spans="1:84" hidden="1" x14ac:dyDescent="0.3">
      <c r="A2584" s="19" t="s">
        <v>1600</v>
      </c>
      <c r="B2584" s="39">
        <v>240</v>
      </c>
      <c r="C2584" s="19" t="s">
        <v>198</v>
      </c>
      <c r="D2584" s="19" t="s">
        <v>19</v>
      </c>
      <c r="E2584" s="14" t="s">
        <v>527</v>
      </c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>
        <f t="shared" si="6768"/>
        <v>0</v>
      </c>
      <c r="BD2584" s="18">
        <f t="shared" si="6769"/>
        <v>0</v>
      </c>
      <c r="BE2584" s="18">
        <f t="shared" si="6770"/>
        <v>0</v>
      </c>
      <c r="BF2584" s="18"/>
      <c r="BG2584" s="18"/>
      <c r="BH2584" s="18"/>
      <c r="BI2584" s="18">
        <f t="shared" si="6765"/>
        <v>0</v>
      </c>
      <c r="BJ2584" s="18">
        <f t="shared" si="6766"/>
        <v>0</v>
      </c>
      <c r="BK2584" s="18">
        <f t="shared" si="6767"/>
        <v>0</v>
      </c>
      <c r="BL2584" s="18"/>
      <c r="BM2584" s="18"/>
      <c r="BN2584" s="18"/>
      <c r="BO2584" s="18">
        <f t="shared" si="6736"/>
        <v>0</v>
      </c>
      <c r="BP2584" s="18">
        <f t="shared" si="6737"/>
        <v>0</v>
      </c>
      <c r="BQ2584" s="18">
        <f t="shared" si="6738"/>
        <v>0</v>
      </c>
      <c r="BR2584" s="18"/>
      <c r="BS2584" s="18"/>
      <c r="BT2584" s="18"/>
      <c r="BU2584" s="18">
        <f t="shared" si="6732"/>
        <v>0</v>
      </c>
      <c r="BV2584" s="18">
        <f t="shared" si="6733"/>
        <v>0</v>
      </c>
      <c r="BW2584" s="18">
        <f t="shared" si="6734"/>
        <v>0</v>
      </c>
      <c r="BX2584" s="18"/>
      <c r="BY2584" s="18"/>
      <c r="BZ2584" s="18"/>
      <c r="CA2584" s="18">
        <f t="shared" si="6781"/>
        <v>0</v>
      </c>
      <c r="CB2584" s="18">
        <f t="shared" si="6782"/>
        <v>0</v>
      </c>
      <c r="CC2584" s="18">
        <f t="shared" si="6783"/>
        <v>0</v>
      </c>
      <c r="CD2584" s="18"/>
      <c r="CE2584" s="27" t="s">
        <v>1661</v>
      </c>
      <c r="CF2584" s="33"/>
    </row>
    <row r="2585" spans="1:84" ht="46.8" x14ac:dyDescent="0.3">
      <c r="A2585" s="19" t="s">
        <v>1600</v>
      </c>
      <c r="B2585" s="39">
        <v>400</v>
      </c>
      <c r="C2585" s="41"/>
      <c r="D2585" s="41"/>
      <c r="E2585" s="14" t="s">
        <v>553</v>
      </c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>
        <f>AZ2586</f>
        <v>0</v>
      </c>
      <c r="BA2585" s="18">
        <f t="shared" ref="BA2585:CD2586" si="6803">BA2586</f>
        <v>43000</v>
      </c>
      <c r="BB2585" s="18">
        <f t="shared" si="6803"/>
        <v>30079.5</v>
      </c>
      <c r="BC2585" s="18">
        <f t="shared" si="6768"/>
        <v>0</v>
      </c>
      <c r="BD2585" s="18">
        <f t="shared" si="6769"/>
        <v>43000</v>
      </c>
      <c r="BE2585" s="18">
        <f t="shared" si="6770"/>
        <v>30079.5</v>
      </c>
      <c r="BF2585" s="18">
        <f t="shared" si="6803"/>
        <v>0</v>
      </c>
      <c r="BG2585" s="18">
        <f t="shared" si="6803"/>
        <v>0</v>
      </c>
      <c r="BH2585" s="18">
        <f t="shared" si="6803"/>
        <v>0</v>
      </c>
      <c r="BI2585" s="18">
        <f t="shared" si="6765"/>
        <v>0</v>
      </c>
      <c r="BJ2585" s="18">
        <f t="shared" si="6766"/>
        <v>43000</v>
      </c>
      <c r="BK2585" s="18">
        <f t="shared" si="6767"/>
        <v>30079.5</v>
      </c>
      <c r="BL2585" s="18">
        <f t="shared" si="6803"/>
        <v>0</v>
      </c>
      <c r="BM2585" s="18">
        <f t="shared" si="6803"/>
        <v>0</v>
      </c>
      <c r="BN2585" s="18">
        <f t="shared" si="6803"/>
        <v>0</v>
      </c>
      <c r="BO2585" s="18">
        <f t="shared" si="6736"/>
        <v>0</v>
      </c>
      <c r="BP2585" s="18">
        <f t="shared" si="6737"/>
        <v>43000</v>
      </c>
      <c r="BQ2585" s="18">
        <f t="shared" si="6738"/>
        <v>30079.5</v>
      </c>
      <c r="BR2585" s="18">
        <f t="shared" si="6803"/>
        <v>0</v>
      </c>
      <c r="BS2585" s="18">
        <f t="shared" si="6803"/>
        <v>0</v>
      </c>
      <c r="BT2585" s="18">
        <f t="shared" si="6803"/>
        <v>0</v>
      </c>
      <c r="BU2585" s="18">
        <f t="shared" si="6732"/>
        <v>0</v>
      </c>
      <c r="BV2585" s="18">
        <f t="shared" si="6733"/>
        <v>43000</v>
      </c>
      <c r="BW2585" s="18">
        <f t="shared" si="6734"/>
        <v>30079.5</v>
      </c>
      <c r="BX2585" s="18">
        <f t="shared" si="6803"/>
        <v>0</v>
      </c>
      <c r="BY2585" s="18">
        <f t="shared" si="6803"/>
        <v>0</v>
      </c>
      <c r="BZ2585" s="18">
        <f t="shared" si="6803"/>
        <v>0</v>
      </c>
      <c r="CA2585" s="18">
        <f t="shared" si="6781"/>
        <v>0</v>
      </c>
      <c r="CB2585" s="18">
        <f t="shared" si="6782"/>
        <v>43000</v>
      </c>
      <c r="CC2585" s="18">
        <f t="shared" si="6783"/>
        <v>30079.5</v>
      </c>
      <c r="CD2585" s="18">
        <f t="shared" si="6803"/>
        <v>0</v>
      </c>
      <c r="CE2585" s="27"/>
      <c r="CF2585" s="33"/>
    </row>
    <row r="2586" spans="1:84" x14ac:dyDescent="0.3">
      <c r="A2586" s="19" t="s">
        <v>1600</v>
      </c>
      <c r="B2586" s="39">
        <v>410</v>
      </c>
      <c r="C2586" s="41"/>
      <c r="D2586" s="41"/>
      <c r="E2586" s="14" t="s">
        <v>566</v>
      </c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>
        <f>AZ2587</f>
        <v>0</v>
      </c>
      <c r="BA2586" s="18">
        <f t="shared" si="6803"/>
        <v>43000</v>
      </c>
      <c r="BB2586" s="18">
        <f t="shared" si="6803"/>
        <v>30079.5</v>
      </c>
      <c r="BC2586" s="18">
        <f t="shared" si="6768"/>
        <v>0</v>
      </c>
      <c r="BD2586" s="18">
        <f t="shared" si="6769"/>
        <v>43000</v>
      </c>
      <c r="BE2586" s="18">
        <f t="shared" si="6770"/>
        <v>30079.5</v>
      </c>
      <c r="BF2586" s="18">
        <f t="shared" si="6803"/>
        <v>0</v>
      </c>
      <c r="BG2586" s="18">
        <f t="shared" si="6803"/>
        <v>0</v>
      </c>
      <c r="BH2586" s="18">
        <f t="shared" si="6803"/>
        <v>0</v>
      </c>
      <c r="BI2586" s="18">
        <f t="shared" si="6765"/>
        <v>0</v>
      </c>
      <c r="BJ2586" s="18">
        <f t="shared" si="6766"/>
        <v>43000</v>
      </c>
      <c r="BK2586" s="18">
        <f t="shared" si="6767"/>
        <v>30079.5</v>
      </c>
      <c r="BL2586" s="18">
        <f t="shared" si="6803"/>
        <v>0</v>
      </c>
      <c r="BM2586" s="18">
        <f t="shared" si="6803"/>
        <v>0</v>
      </c>
      <c r="BN2586" s="18">
        <f t="shared" si="6803"/>
        <v>0</v>
      </c>
      <c r="BO2586" s="18">
        <f t="shared" si="6736"/>
        <v>0</v>
      </c>
      <c r="BP2586" s="18">
        <f t="shared" si="6737"/>
        <v>43000</v>
      </c>
      <c r="BQ2586" s="18">
        <f t="shared" si="6738"/>
        <v>30079.5</v>
      </c>
      <c r="BR2586" s="18">
        <f t="shared" si="6803"/>
        <v>0</v>
      </c>
      <c r="BS2586" s="18">
        <f t="shared" si="6803"/>
        <v>0</v>
      </c>
      <c r="BT2586" s="18">
        <f t="shared" si="6803"/>
        <v>0</v>
      </c>
      <c r="BU2586" s="18">
        <f t="shared" si="6732"/>
        <v>0</v>
      </c>
      <c r="BV2586" s="18">
        <f t="shared" si="6733"/>
        <v>43000</v>
      </c>
      <c r="BW2586" s="18">
        <f t="shared" si="6734"/>
        <v>30079.5</v>
      </c>
      <c r="BX2586" s="18">
        <f t="shared" si="6803"/>
        <v>0</v>
      </c>
      <c r="BY2586" s="18">
        <f t="shared" si="6803"/>
        <v>0</v>
      </c>
      <c r="BZ2586" s="18">
        <f t="shared" si="6803"/>
        <v>0</v>
      </c>
      <c r="CA2586" s="18">
        <f t="shared" si="6781"/>
        <v>0</v>
      </c>
      <c r="CB2586" s="18">
        <f t="shared" si="6782"/>
        <v>43000</v>
      </c>
      <c r="CC2586" s="18">
        <f t="shared" si="6783"/>
        <v>30079.5</v>
      </c>
      <c r="CD2586" s="18">
        <f t="shared" si="6803"/>
        <v>0</v>
      </c>
      <c r="CE2586" s="27"/>
      <c r="CF2586" s="33"/>
    </row>
    <row r="2587" spans="1:84" x14ac:dyDescent="0.3">
      <c r="A2587" s="19" t="s">
        <v>1600</v>
      </c>
      <c r="B2587" s="19" t="s">
        <v>1403</v>
      </c>
      <c r="C2587" s="19" t="s">
        <v>198</v>
      </c>
      <c r="D2587" s="19" t="s">
        <v>19</v>
      </c>
      <c r="E2587" s="14" t="s">
        <v>527</v>
      </c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>
        <v>43000</v>
      </c>
      <c r="BB2587" s="18">
        <v>30079.5</v>
      </c>
      <c r="BC2587" s="18">
        <f t="shared" si="6768"/>
        <v>0</v>
      </c>
      <c r="BD2587" s="18">
        <f t="shared" si="6769"/>
        <v>43000</v>
      </c>
      <c r="BE2587" s="18">
        <f t="shared" si="6770"/>
        <v>30079.5</v>
      </c>
      <c r="BF2587" s="18"/>
      <c r="BG2587" s="18"/>
      <c r="BH2587" s="18"/>
      <c r="BI2587" s="18">
        <f t="shared" si="6765"/>
        <v>0</v>
      </c>
      <c r="BJ2587" s="18">
        <f t="shared" si="6766"/>
        <v>43000</v>
      </c>
      <c r="BK2587" s="18">
        <f t="shared" si="6767"/>
        <v>30079.5</v>
      </c>
      <c r="BL2587" s="18"/>
      <c r="BM2587" s="18"/>
      <c r="BN2587" s="18"/>
      <c r="BO2587" s="18">
        <f t="shared" si="6736"/>
        <v>0</v>
      </c>
      <c r="BP2587" s="18">
        <f t="shared" si="6737"/>
        <v>43000</v>
      </c>
      <c r="BQ2587" s="18">
        <f t="shared" si="6738"/>
        <v>30079.5</v>
      </c>
      <c r="BR2587" s="18"/>
      <c r="BS2587" s="18"/>
      <c r="BT2587" s="18"/>
      <c r="BU2587" s="18">
        <f t="shared" si="6732"/>
        <v>0</v>
      </c>
      <c r="BV2587" s="18">
        <f t="shared" si="6733"/>
        <v>43000</v>
      </c>
      <c r="BW2587" s="18">
        <f t="shared" si="6734"/>
        <v>30079.5</v>
      </c>
      <c r="BX2587" s="18"/>
      <c r="BY2587" s="18"/>
      <c r="BZ2587" s="18"/>
      <c r="CA2587" s="18">
        <f t="shared" si="6781"/>
        <v>0</v>
      </c>
      <c r="CB2587" s="18">
        <f t="shared" si="6782"/>
        <v>43000</v>
      </c>
      <c r="CC2587" s="18">
        <f t="shared" si="6783"/>
        <v>30079.5</v>
      </c>
      <c r="CD2587" s="18"/>
      <c r="CE2587" s="27"/>
      <c r="CF2587" s="33"/>
    </row>
    <row r="2588" spans="1:84" ht="31.2" x14ac:dyDescent="0.3">
      <c r="A2588" s="19" t="s">
        <v>1401</v>
      </c>
      <c r="B2588" s="19"/>
      <c r="C2588" s="19"/>
      <c r="D2588" s="19"/>
      <c r="E2588" s="14" t="s">
        <v>907</v>
      </c>
      <c r="F2588" s="18">
        <f>F2589</f>
        <v>60500</v>
      </c>
      <c r="G2588" s="18">
        <f t="shared" ref="G2588:CD2590" si="6804">G2589</f>
        <v>60500</v>
      </c>
      <c r="H2588" s="18">
        <f t="shared" si="6804"/>
        <v>60500</v>
      </c>
      <c r="I2588" s="18">
        <f t="shared" si="6804"/>
        <v>41419.322999999997</v>
      </c>
      <c r="J2588" s="18">
        <f t="shared" si="6804"/>
        <v>0</v>
      </c>
      <c r="K2588" s="18">
        <f t="shared" si="6804"/>
        <v>0</v>
      </c>
      <c r="L2588" s="18">
        <f t="shared" si="6729"/>
        <v>101919.323</v>
      </c>
      <c r="M2588" s="18">
        <f t="shared" si="6730"/>
        <v>60500</v>
      </c>
      <c r="N2588" s="18">
        <f t="shared" si="6731"/>
        <v>60500</v>
      </c>
      <c r="O2588" s="18">
        <f t="shared" si="6804"/>
        <v>20363.190999999999</v>
      </c>
      <c r="P2588" s="18">
        <f t="shared" si="6804"/>
        <v>0</v>
      </c>
      <c r="Q2588" s="18">
        <f t="shared" si="6804"/>
        <v>0</v>
      </c>
      <c r="R2588" s="18">
        <f t="shared" si="6804"/>
        <v>0</v>
      </c>
      <c r="S2588" s="18">
        <f t="shared" si="6804"/>
        <v>0</v>
      </c>
      <c r="T2588" s="18">
        <f t="shared" si="6744"/>
        <v>122282.514</v>
      </c>
      <c r="U2588" s="18">
        <f t="shared" si="6745"/>
        <v>60500</v>
      </c>
      <c r="V2588" s="18">
        <f t="shared" si="6746"/>
        <v>60500</v>
      </c>
      <c r="W2588" s="18">
        <f t="shared" si="6804"/>
        <v>0</v>
      </c>
      <c r="X2588" s="18">
        <f t="shared" si="6804"/>
        <v>0</v>
      </c>
      <c r="Y2588" s="18">
        <f t="shared" si="6804"/>
        <v>0</v>
      </c>
      <c r="Z2588" s="18">
        <f t="shared" si="6804"/>
        <v>0</v>
      </c>
      <c r="AA2588" s="18">
        <f t="shared" si="6804"/>
        <v>0</v>
      </c>
      <c r="AB2588" s="18">
        <f t="shared" si="6804"/>
        <v>0</v>
      </c>
      <c r="AC2588" s="18">
        <f t="shared" si="6739"/>
        <v>122282.514</v>
      </c>
      <c r="AD2588" s="18">
        <f t="shared" si="6740"/>
        <v>60500</v>
      </c>
      <c r="AE2588" s="18">
        <f t="shared" si="6741"/>
        <v>60500</v>
      </c>
      <c r="AF2588" s="18">
        <f t="shared" si="6804"/>
        <v>0</v>
      </c>
      <c r="AG2588" s="18">
        <f t="shared" si="6804"/>
        <v>0</v>
      </c>
      <c r="AH2588" s="18">
        <f t="shared" si="6804"/>
        <v>0</v>
      </c>
      <c r="AI2588" s="18">
        <f t="shared" si="6758"/>
        <v>122282.514</v>
      </c>
      <c r="AJ2588" s="18">
        <f t="shared" si="6759"/>
        <v>60500</v>
      </c>
      <c r="AK2588" s="18">
        <f t="shared" si="6760"/>
        <v>60500</v>
      </c>
      <c r="AL2588" s="18">
        <f t="shared" si="6804"/>
        <v>0</v>
      </c>
      <c r="AM2588" s="18">
        <f t="shared" si="6761"/>
        <v>122282.514</v>
      </c>
      <c r="AN2588" s="18">
        <f t="shared" si="6804"/>
        <v>0</v>
      </c>
      <c r="AO2588" s="18">
        <f t="shared" si="6804"/>
        <v>0</v>
      </c>
      <c r="AP2588" s="18">
        <f t="shared" si="6804"/>
        <v>0</v>
      </c>
      <c r="AQ2588" s="18">
        <f t="shared" si="6721"/>
        <v>122282.514</v>
      </c>
      <c r="AR2588" s="18">
        <f t="shared" si="6722"/>
        <v>60500</v>
      </c>
      <c r="AS2588" s="18">
        <f t="shared" si="6723"/>
        <v>60500</v>
      </c>
      <c r="AT2588" s="18">
        <f t="shared" si="6804"/>
        <v>0</v>
      </c>
      <c r="AU2588" s="18">
        <f t="shared" si="6804"/>
        <v>0</v>
      </c>
      <c r="AV2588" s="18">
        <f t="shared" si="6804"/>
        <v>0</v>
      </c>
      <c r="AW2588" s="18">
        <f t="shared" si="6724"/>
        <v>122282.514</v>
      </c>
      <c r="AX2588" s="18">
        <f t="shared" si="6725"/>
        <v>60500</v>
      </c>
      <c r="AY2588" s="18">
        <f t="shared" si="6726"/>
        <v>60500</v>
      </c>
      <c r="AZ2588" s="18">
        <f t="shared" si="6804"/>
        <v>0</v>
      </c>
      <c r="BA2588" s="18">
        <f t="shared" si="6804"/>
        <v>0</v>
      </c>
      <c r="BB2588" s="18">
        <f t="shared" si="6804"/>
        <v>0</v>
      </c>
      <c r="BC2588" s="18">
        <f t="shared" si="6768"/>
        <v>122282.514</v>
      </c>
      <c r="BD2588" s="18">
        <f t="shared" si="6769"/>
        <v>60500</v>
      </c>
      <c r="BE2588" s="18">
        <f t="shared" si="6770"/>
        <v>60500</v>
      </c>
      <c r="BF2588" s="18">
        <f t="shared" si="6804"/>
        <v>0</v>
      </c>
      <c r="BG2588" s="18">
        <f t="shared" si="6804"/>
        <v>0</v>
      </c>
      <c r="BH2588" s="18">
        <f t="shared" si="6804"/>
        <v>0</v>
      </c>
      <c r="BI2588" s="18">
        <f t="shared" si="6765"/>
        <v>122282.514</v>
      </c>
      <c r="BJ2588" s="18">
        <f t="shared" si="6766"/>
        <v>60500</v>
      </c>
      <c r="BK2588" s="18">
        <f t="shared" si="6767"/>
        <v>60500</v>
      </c>
      <c r="BL2588" s="18">
        <f t="shared" si="6804"/>
        <v>0</v>
      </c>
      <c r="BM2588" s="18">
        <f t="shared" si="6804"/>
        <v>0</v>
      </c>
      <c r="BN2588" s="18">
        <f t="shared" si="6804"/>
        <v>0</v>
      </c>
      <c r="BO2588" s="18">
        <f t="shared" si="6736"/>
        <v>122282.514</v>
      </c>
      <c r="BP2588" s="18">
        <f t="shared" si="6737"/>
        <v>60500</v>
      </c>
      <c r="BQ2588" s="18">
        <f t="shared" si="6738"/>
        <v>60500</v>
      </c>
      <c r="BR2588" s="18">
        <f t="shared" si="6804"/>
        <v>0</v>
      </c>
      <c r="BS2588" s="18">
        <f t="shared" si="6804"/>
        <v>0</v>
      </c>
      <c r="BT2588" s="18">
        <f t="shared" si="6804"/>
        <v>0</v>
      </c>
      <c r="BU2588" s="18">
        <f t="shared" si="6732"/>
        <v>122282.514</v>
      </c>
      <c r="BV2588" s="18">
        <f t="shared" si="6733"/>
        <v>60500</v>
      </c>
      <c r="BW2588" s="18">
        <f t="shared" si="6734"/>
        <v>60500</v>
      </c>
      <c r="BX2588" s="18">
        <f t="shared" si="6804"/>
        <v>0</v>
      </c>
      <c r="BY2588" s="18">
        <f t="shared" si="6804"/>
        <v>0</v>
      </c>
      <c r="BZ2588" s="18">
        <f t="shared" si="6804"/>
        <v>0</v>
      </c>
      <c r="CA2588" s="18">
        <f t="shared" si="6781"/>
        <v>122282.514</v>
      </c>
      <c r="CB2588" s="18">
        <f t="shared" si="6782"/>
        <v>60500</v>
      </c>
      <c r="CC2588" s="18">
        <f t="shared" si="6783"/>
        <v>60500</v>
      </c>
      <c r="CD2588" s="18">
        <f t="shared" si="6804"/>
        <v>0</v>
      </c>
      <c r="CE2588" s="27"/>
      <c r="CF2588" s="33"/>
    </row>
    <row r="2589" spans="1:84" ht="46.8" x14ac:dyDescent="0.3">
      <c r="A2589" s="19" t="s">
        <v>1401</v>
      </c>
      <c r="B2589" s="39">
        <v>400</v>
      </c>
      <c r="C2589" s="41"/>
      <c r="D2589" s="41"/>
      <c r="E2589" s="14" t="s">
        <v>553</v>
      </c>
      <c r="F2589" s="18">
        <f>F2590</f>
        <v>60500</v>
      </c>
      <c r="G2589" s="18">
        <f t="shared" si="6804"/>
        <v>60500</v>
      </c>
      <c r="H2589" s="18">
        <f t="shared" si="6804"/>
        <v>60500</v>
      </c>
      <c r="I2589" s="18">
        <f t="shared" si="6804"/>
        <v>41419.322999999997</v>
      </c>
      <c r="J2589" s="18">
        <f t="shared" si="6804"/>
        <v>0</v>
      </c>
      <c r="K2589" s="18">
        <f t="shared" si="6804"/>
        <v>0</v>
      </c>
      <c r="L2589" s="18">
        <f t="shared" si="6729"/>
        <v>101919.323</v>
      </c>
      <c r="M2589" s="18">
        <f t="shared" si="6730"/>
        <v>60500</v>
      </c>
      <c r="N2589" s="18">
        <f t="shared" si="6731"/>
        <v>60500</v>
      </c>
      <c r="O2589" s="18">
        <f t="shared" si="6804"/>
        <v>20363.190999999999</v>
      </c>
      <c r="P2589" s="18">
        <f t="shared" si="6804"/>
        <v>0</v>
      </c>
      <c r="Q2589" s="18">
        <f t="shared" si="6804"/>
        <v>0</v>
      </c>
      <c r="R2589" s="18">
        <f t="shared" si="6804"/>
        <v>0</v>
      </c>
      <c r="S2589" s="18">
        <f t="shared" si="6804"/>
        <v>0</v>
      </c>
      <c r="T2589" s="18">
        <f t="shared" si="6744"/>
        <v>122282.514</v>
      </c>
      <c r="U2589" s="18">
        <f t="shared" si="6745"/>
        <v>60500</v>
      </c>
      <c r="V2589" s="18">
        <f t="shared" si="6746"/>
        <v>60500</v>
      </c>
      <c r="W2589" s="18">
        <f t="shared" si="6804"/>
        <v>0</v>
      </c>
      <c r="X2589" s="18">
        <f t="shared" si="6804"/>
        <v>0</v>
      </c>
      <c r="Y2589" s="18">
        <f t="shared" si="6804"/>
        <v>0</v>
      </c>
      <c r="Z2589" s="18">
        <f t="shared" si="6804"/>
        <v>0</v>
      </c>
      <c r="AA2589" s="18">
        <f t="shared" si="6804"/>
        <v>0</v>
      </c>
      <c r="AB2589" s="18">
        <f t="shared" si="6804"/>
        <v>0</v>
      </c>
      <c r="AC2589" s="18">
        <f t="shared" si="6739"/>
        <v>122282.514</v>
      </c>
      <c r="AD2589" s="18">
        <f t="shared" si="6740"/>
        <v>60500</v>
      </c>
      <c r="AE2589" s="18">
        <f t="shared" si="6741"/>
        <v>60500</v>
      </c>
      <c r="AF2589" s="18">
        <f t="shared" si="6804"/>
        <v>0</v>
      </c>
      <c r="AG2589" s="18">
        <f t="shared" si="6804"/>
        <v>0</v>
      </c>
      <c r="AH2589" s="18">
        <f t="shared" si="6804"/>
        <v>0</v>
      </c>
      <c r="AI2589" s="18">
        <f t="shared" si="6758"/>
        <v>122282.514</v>
      </c>
      <c r="AJ2589" s="18">
        <f t="shared" si="6759"/>
        <v>60500</v>
      </c>
      <c r="AK2589" s="18">
        <f t="shared" si="6760"/>
        <v>60500</v>
      </c>
      <c r="AL2589" s="18">
        <f t="shared" si="6804"/>
        <v>0</v>
      </c>
      <c r="AM2589" s="18">
        <f t="shared" si="6761"/>
        <v>122282.514</v>
      </c>
      <c r="AN2589" s="18">
        <f t="shared" si="6804"/>
        <v>0</v>
      </c>
      <c r="AO2589" s="18">
        <f t="shared" si="6804"/>
        <v>0</v>
      </c>
      <c r="AP2589" s="18">
        <f t="shared" si="6804"/>
        <v>0</v>
      </c>
      <c r="AQ2589" s="18">
        <f t="shared" si="6721"/>
        <v>122282.514</v>
      </c>
      <c r="AR2589" s="18">
        <f t="shared" si="6722"/>
        <v>60500</v>
      </c>
      <c r="AS2589" s="18">
        <f t="shared" si="6723"/>
        <v>60500</v>
      </c>
      <c r="AT2589" s="18">
        <f t="shared" si="6804"/>
        <v>0</v>
      </c>
      <c r="AU2589" s="18">
        <f t="shared" si="6804"/>
        <v>0</v>
      </c>
      <c r="AV2589" s="18">
        <f t="shared" si="6804"/>
        <v>0</v>
      </c>
      <c r="AW2589" s="18">
        <f t="shared" si="6724"/>
        <v>122282.514</v>
      </c>
      <c r="AX2589" s="18">
        <f t="shared" si="6725"/>
        <v>60500</v>
      </c>
      <c r="AY2589" s="18">
        <f t="shared" si="6726"/>
        <v>60500</v>
      </c>
      <c r="AZ2589" s="18">
        <f t="shared" si="6804"/>
        <v>0</v>
      </c>
      <c r="BA2589" s="18">
        <f t="shared" si="6804"/>
        <v>0</v>
      </c>
      <c r="BB2589" s="18">
        <f t="shared" si="6804"/>
        <v>0</v>
      </c>
      <c r="BC2589" s="18">
        <f t="shared" si="6768"/>
        <v>122282.514</v>
      </c>
      <c r="BD2589" s="18">
        <f t="shared" si="6769"/>
        <v>60500</v>
      </c>
      <c r="BE2589" s="18">
        <f t="shared" si="6770"/>
        <v>60500</v>
      </c>
      <c r="BF2589" s="18">
        <f t="shared" si="6804"/>
        <v>0</v>
      </c>
      <c r="BG2589" s="18">
        <f t="shared" si="6804"/>
        <v>0</v>
      </c>
      <c r="BH2589" s="18">
        <f t="shared" si="6804"/>
        <v>0</v>
      </c>
      <c r="BI2589" s="18">
        <f t="shared" si="6765"/>
        <v>122282.514</v>
      </c>
      <c r="BJ2589" s="18">
        <f t="shared" si="6766"/>
        <v>60500</v>
      </c>
      <c r="BK2589" s="18">
        <f t="shared" si="6767"/>
        <v>60500</v>
      </c>
      <c r="BL2589" s="18">
        <f t="shared" si="6804"/>
        <v>0</v>
      </c>
      <c r="BM2589" s="18">
        <f t="shared" si="6804"/>
        <v>0</v>
      </c>
      <c r="BN2589" s="18">
        <f t="shared" si="6804"/>
        <v>0</v>
      </c>
      <c r="BO2589" s="18">
        <f t="shared" si="6736"/>
        <v>122282.514</v>
      </c>
      <c r="BP2589" s="18">
        <f t="shared" si="6737"/>
        <v>60500</v>
      </c>
      <c r="BQ2589" s="18">
        <f t="shared" si="6738"/>
        <v>60500</v>
      </c>
      <c r="BR2589" s="18">
        <f t="shared" si="6804"/>
        <v>0</v>
      </c>
      <c r="BS2589" s="18">
        <f t="shared" si="6804"/>
        <v>0</v>
      </c>
      <c r="BT2589" s="18">
        <f t="shared" si="6804"/>
        <v>0</v>
      </c>
      <c r="BU2589" s="18">
        <f t="shared" ref="BU2589:BU2652" si="6805">BO2589+BR2589</f>
        <v>122282.514</v>
      </c>
      <c r="BV2589" s="18">
        <f t="shared" ref="BV2589:BV2652" si="6806">BP2589+BS2589</f>
        <v>60500</v>
      </c>
      <c r="BW2589" s="18">
        <f t="shared" ref="BW2589:BW2652" si="6807">BQ2589+BT2589</f>
        <v>60500</v>
      </c>
      <c r="BX2589" s="18">
        <f t="shared" si="6804"/>
        <v>0</v>
      </c>
      <c r="BY2589" s="18">
        <f t="shared" si="6804"/>
        <v>0</v>
      </c>
      <c r="BZ2589" s="18">
        <f t="shared" si="6804"/>
        <v>0</v>
      </c>
      <c r="CA2589" s="18">
        <f t="shared" si="6781"/>
        <v>122282.514</v>
      </c>
      <c r="CB2589" s="18">
        <f t="shared" si="6782"/>
        <v>60500</v>
      </c>
      <c r="CC2589" s="18">
        <f t="shared" si="6783"/>
        <v>60500</v>
      </c>
      <c r="CD2589" s="18">
        <f t="shared" si="6804"/>
        <v>0</v>
      </c>
      <c r="CE2589" s="27"/>
      <c r="CF2589" s="33"/>
    </row>
    <row r="2590" spans="1:84" x14ac:dyDescent="0.3">
      <c r="A2590" s="19" t="s">
        <v>1401</v>
      </c>
      <c r="B2590" s="39">
        <v>410</v>
      </c>
      <c r="C2590" s="41"/>
      <c r="D2590" s="41"/>
      <c r="E2590" s="14" t="s">
        <v>566</v>
      </c>
      <c r="F2590" s="18">
        <f>F2591</f>
        <v>60500</v>
      </c>
      <c r="G2590" s="18">
        <f t="shared" si="6804"/>
        <v>60500</v>
      </c>
      <c r="H2590" s="18">
        <f t="shared" si="6804"/>
        <v>60500</v>
      </c>
      <c r="I2590" s="18">
        <f t="shared" si="6804"/>
        <v>41419.322999999997</v>
      </c>
      <c r="J2590" s="18">
        <f t="shared" si="6804"/>
        <v>0</v>
      </c>
      <c r="K2590" s="18">
        <f t="shared" si="6804"/>
        <v>0</v>
      </c>
      <c r="L2590" s="18">
        <f t="shared" si="6729"/>
        <v>101919.323</v>
      </c>
      <c r="M2590" s="18">
        <f t="shared" si="6730"/>
        <v>60500</v>
      </c>
      <c r="N2590" s="18">
        <f t="shared" si="6731"/>
        <v>60500</v>
      </c>
      <c r="O2590" s="18">
        <f t="shared" si="6804"/>
        <v>20363.190999999999</v>
      </c>
      <c r="P2590" s="18">
        <f t="shared" si="6804"/>
        <v>0</v>
      </c>
      <c r="Q2590" s="18">
        <f t="shared" si="6804"/>
        <v>0</v>
      </c>
      <c r="R2590" s="18">
        <f t="shared" si="6804"/>
        <v>0</v>
      </c>
      <c r="S2590" s="18">
        <f t="shared" si="6804"/>
        <v>0</v>
      </c>
      <c r="T2590" s="18">
        <f t="shared" si="6744"/>
        <v>122282.514</v>
      </c>
      <c r="U2590" s="18">
        <f t="shared" si="6745"/>
        <v>60500</v>
      </c>
      <c r="V2590" s="18">
        <f t="shared" si="6746"/>
        <v>60500</v>
      </c>
      <c r="W2590" s="18">
        <f t="shared" si="6804"/>
        <v>0</v>
      </c>
      <c r="X2590" s="18">
        <f t="shared" si="6804"/>
        <v>0</v>
      </c>
      <c r="Y2590" s="18">
        <f t="shared" si="6804"/>
        <v>0</v>
      </c>
      <c r="Z2590" s="18">
        <f t="shared" si="6804"/>
        <v>0</v>
      </c>
      <c r="AA2590" s="18">
        <f t="shared" si="6804"/>
        <v>0</v>
      </c>
      <c r="AB2590" s="18">
        <f t="shared" si="6804"/>
        <v>0</v>
      </c>
      <c r="AC2590" s="18">
        <f t="shared" si="6739"/>
        <v>122282.514</v>
      </c>
      <c r="AD2590" s="18">
        <f t="shared" si="6740"/>
        <v>60500</v>
      </c>
      <c r="AE2590" s="18">
        <f t="shared" si="6741"/>
        <v>60500</v>
      </c>
      <c r="AF2590" s="18">
        <f t="shared" si="6804"/>
        <v>0</v>
      </c>
      <c r="AG2590" s="18">
        <f t="shared" si="6804"/>
        <v>0</v>
      </c>
      <c r="AH2590" s="18">
        <f t="shared" si="6804"/>
        <v>0</v>
      </c>
      <c r="AI2590" s="18">
        <f t="shared" si="6758"/>
        <v>122282.514</v>
      </c>
      <c r="AJ2590" s="18">
        <f t="shared" si="6759"/>
        <v>60500</v>
      </c>
      <c r="AK2590" s="18">
        <f t="shared" si="6760"/>
        <v>60500</v>
      </c>
      <c r="AL2590" s="18">
        <f t="shared" si="6804"/>
        <v>0</v>
      </c>
      <c r="AM2590" s="18">
        <f t="shared" si="6761"/>
        <v>122282.514</v>
      </c>
      <c r="AN2590" s="18">
        <f t="shared" si="6804"/>
        <v>0</v>
      </c>
      <c r="AO2590" s="18">
        <f t="shared" si="6804"/>
        <v>0</v>
      </c>
      <c r="AP2590" s="18">
        <f t="shared" si="6804"/>
        <v>0</v>
      </c>
      <c r="AQ2590" s="18">
        <f t="shared" ref="AQ2590:AQ2656" si="6808">AM2590+AN2590</f>
        <v>122282.514</v>
      </c>
      <c r="AR2590" s="18">
        <f t="shared" ref="AR2590:AR2656" si="6809">AJ2590+AO2590</f>
        <v>60500</v>
      </c>
      <c r="AS2590" s="18">
        <f t="shared" ref="AS2590:AS2656" si="6810">AK2590+AP2590</f>
        <v>60500</v>
      </c>
      <c r="AT2590" s="18">
        <f t="shared" si="6804"/>
        <v>0</v>
      </c>
      <c r="AU2590" s="18">
        <f t="shared" si="6804"/>
        <v>0</v>
      </c>
      <c r="AV2590" s="18">
        <f t="shared" si="6804"/>
        <v>0</v>
      </c>
      <c r="AW2590" s="18">
        <f t="shared" ref="AW2590:AW2656" si="6811">AQ2590+AT2590</f>
        <v>122282.514</v>
      </c>
      <c r="AX2590" s="18">
        <f t="shared" ref="AX2590:AX2656" si="6812">AR2590+AU2590</f>
        <v>60500</v>
      </c>
      <c r="AY2590" s="18">
        <f t="shared" ref="AY2590:AY2656" si="6813">AS2590+AV2590</f>
        <v>60500</v>
      </c>
      <c r="AZ2590" s="18">
        <f t="shared" si="6804"/>
        <v>0</v>
      </c>
      <c r="BA2590" s="18">
        <f t="shared" si="6804"/>
        <v>0</v>
      </c>
      <c r="BB2590" s="18">
        <f t="shared" si="6804"/>
        <v>0</v>
      </c>
      <c r="BC2590" s="18">
        <f t="shared" si="6768"/>
        <v>122282.514</v>
      </c>
      <c r="BD2590" s="18">
        <f t="shared" si="6769"/>
        <v>60500</v>
      </c>
      <c r="BE2590" s="18">
        <f t="shared" si="6770"/>
        <v>60500</v>
      </c>
      <c r="BF2590" s="18">
        <f t="shared" si="6804"/>
        <v>0</v>
      </c>
      <c r="BG2590" s="18">
        <f t="shared" si="6804"/>
        <v>0</v>
      </c>
      <c r="BH2590" s="18">
        <f t="shared" si="6804"/>
        <v>0</v>
      </c>
      <c r="BI2590" s="18">
        <f t="shared" si="6765"/>
        <v>122282.514</v>
      </c>
      <c r="BJ2590" s="18">
        <f t="shared" si="6766"/>
        <v>60500</v>
      </c>
      <c r="BK2590" s="18">
        <f t="shared" si="6767"/>
        <v>60500</v>
      </c>
      <c r="BL2590" s="18">
        <f t="shared" si="6804"/>
        <v>0</v>
      </c>
      <c r="BM2590" s="18">
        <f t="shared" si="6804"/>
        <v>0</v>
      </c>
      <c r="BN2590" s="18">
        <f t="shared" si="6804"/>
        <v>0</v>
      </c>
      <c r="BO2590" s="18">
        <f t="shared" si="6736"/>
        <v>122282.514</v>
      </c>
      <c r="BP2590" s="18">
        <f t="shared" si="6737"/>
        <v>60500</v>
      </c>
      <c r="BQ2590" s="18">
        <f t="shared" si="6738"/>
        <v>60500</v>
      </c>
      <c r="BR2590" s="18">
        <f t="shared" si="6804"/>
        <v>0</v>
      </c>
      <c r="BS2590" s="18">
        <f t="shared" si="6804"/>
        <v>0</v>
      </c>
      <c r="BT2590" s="18">
        <f t="shared" si="6804"/>
        <v>0</v>
      </c>
      <c r="BU2590" s="18">
        <f t="shared" si="6805"/>
        <v>122282.514</v>
      </c>
      <c r="BV2590" s="18">
        <f t="shared" si="6806"/>
        <v>60500</v>
      </c>
      <c r="BW2590" s="18">
        <f t="shared" si="6807"/>
        <v>60500</v>
      </c>
      <c r="BX2590" s="18">
        <f t="shared" si="6804"/>
        <v>0</v>
      </c>
      <c r="BY2590" s="18">
        <f t="shared" si="6804"/>
        <v>0</v>
      </c>
      <c r="BZ2590" s="18">
        <f t="shared" si="6804"/>
        <v>0</v>
      </c>
      <c r="CA2590" s="18">
        <f t="shared" si="6781"/>
        <v>122282.514</v>
      </c>
      <c r="CB2590" s="18">
        <f t="shared" si="6782"/>
        <v>60500</v>
      </c>
      <c r="CC2590" s="18">
        <f t="shared" si="6783"/>
        <v>60500</v>
      </c>
      <c r="CD2590" s="18">
        <f t="shared" si="6804"/>
        <v>0</v>
      </c>
      <c r="CE2590" s="27"/>
      <c r="CF2590" s="33"/>
    </row>
    <row r="2591" spans="1:84" x14ac:dyDescent="0.3">
      <c r="A2591" s="19" t="s">
        <v>1401</v>
      </c>
      <c r="B2591" s="19" t="s">
        <v>1403</v>
      </c>
      <c r="C2591" s="19" t="s">
        <v>198</v>
      </c>
      <c r="D2591" s="19" t="s">
        <v>19</v>
      </c>
      <c r="E2591" s="14" t="s">
        <v>527</v>
      </c>
      <c r="F2591" s="18">
        <v>60500</v>
      </c>
      <c r="G2591" s="18">
        <v>60500</v>
      </c>
      <c r="H2591" s="18">
        <v>60500</v>
      </c>
      <c r="I2591" s="18">
        <v>41419.322999999997</v>
      </c>
      <c r="J2591" s="18"/>
      <c r="K2591" s="18"/>
      <c r="L2591" s="18">
        <f t="shared" si="6729"/>
        <v>101919.323</v>
      </c>
      <c r="M2591" s="18">
        <f t="shared" si="6730"/>
        <v>60500</v>
      </c>
      <c r="N2591" s="18">
        <f t="shared" si="6731"/>
        <v>60500</v>
      </c>
      <c r="O2591" s="18">
        <v>20363.190999999999</v>
      </c>
      <c r="P2591" s="18"/>
      <c r="Q2591" s="18"/>
      <c r="R2591" s="18"/>
      <c r="S2591" s="18"/>
      <c r="T2591" s="18">
        <f t="shared" si="6744"/>
        <v>122282.514</v>
      </c>
      <c r="U2591" s="18">
        <f t="shared" si="6745"/>
        <v>60500</v>
      </c>
      <c r="V2591" s="18">
        <f t="shared" si="6746"/>
        <v>60500</v>
      </c>
      <c r="W2591" s="18"/>
      <c r="X2591" s="18"/>
      <c r="Y2591" s="18"/>
      <c r="Z2591" s="18"/>
      <c r="AA2591" s="18"/>
      <c r="AB2591" s="18"/>
      <c r="AC2591" s="18">
        <f t="shared" si="6739"/>
        <v>122282.514</v>
      </c>
      <c r="AD2591" s="18">
        <f t="shared" si="6740"/>
        <v>60500</v>
      </c>
      <c r="AE2591" s="18">
        <f t="shared" si="6741"/>
        <v>60500</v>
      </c>
      <c r="AF2591" s="18"/>
      <c r="AG2591" s="18"/>
      <c r="AH2591" s="18"/>
      <c r="AI2591" s="18">
        <f t="shared" si="6758"/>
        <v>122282.514</v>
      </c>
      <c r="AJ2591" s="18">
        <f t="shared" si="6759"/>
        <v>60500</v>
      </c>
      <c r="AK2591" s="18">
        <f t="shared" si="6760"/>
        <v>60500</v>
      </c>
      <c r="AL2591" s="18"/>
      <c r="AM2591" s="18">
        <f t="shared" si="6761"/>
        <v>122282.514</v>
      </c>
      <c r="AN2591" s="18"/>
      <c r="AO2591" s="18"/>
      <c r="AP2591" s="18"/>
      <c r="AQ2591" s="18">
        <f t="shared" si="6808"/>
        <v>122282.514</v>
      </c>
      <c r="AR2591" s="18">
        <f t="shared" si="6809"/>
        <v>60500</v>
      </c>
      <c r="AS2591" s="18">
        <f t="shared" si="6810"/>
        <v>60500</v>
      </c>
      <c r="AT2591" s="18"/>
      <c r="AU2591" s="18"/>
      <c r="AV2591" s="18"/>
      <c r="AW2591" s="18">
        <f t="shared" si="6811"/>
        <v>122282.514</v>
      </c>
      <c r="AX2591" s="18">
        <f t="shared" si="6812"/>
        <v>60500</v>
      </c>
      <c r="AY2591" s="18">
        <f t="shared" si="6813"/>
        <v>60500</v>
      </c>
      <c r="AZ2591" s="18"/>
      <c r="BA2591" s="18"/>
      <c r="BB2591" s="18"/>
      <c r="BC2591" s="18">
        <f t="shared" si="6768"/>
        <v>122282.514</v>
      </c>
      <c r="BD2591" s="18">
        <f t="shared" si="6769"/>
        <v>60500</v>
      </c>
      <c r="BE2591" s="18">
        <f t="shared" si="6770"/>
        <v>60500</v>
      </c>
      <c r="BF2591" s="18"/>
      <c r="BG2591" s="18"/>
      <c r="BH2591" s="18"/>
      <c r="BI2591" s="18">
        <f t="shared" si="6765"/>
        <v>122282.514</v>
      </c>
      <c r="BJ2591" s="18">
        <f t="shared" si="6766"/>
        <v>60500</v>
      </c>
      <c r="BK2591" s="18">
        <f t="shared" si="6767"/>
        <v>60500</v>
      </c>
      <c r="BL2591" s="18"/>
      <c r="BM2591" s="18"/>
      <c r="BN2591" s="18"/>
      <c r="BO2591" s="18">
        <f t="shared" si="6736"/>
        <v>122282.514</v>
      </c>
      <c r="BP2591" s="18">
        <f t="shared" si="6737"/>
        <v>60500</v>
      </c>
      <c r="BQ2591" s="18">
        <f t="shared" si="6738"/>
        <v>60500</v>
      </c>
      <c r="BR2591" s="18"/>
      <c r="BS2591" s="18"/>
      <c r="BT2591" s="18"/>
      <c r="BU2591" s="18">
        <f t="shared" si="6805"/>
        <v>122282.514</v>
      </c>
      <c r="BV2591" s="18">
        <f t="shared" si="6806"/>
        <v>60500</v>
      </c>
      <c r="BW2591" s="18">
        <f t="shared" si="6807"/>
        <v>60500</v>
      </c>
      <c r="BX2591" s="18"/>
      <c r="BY2591" s="18"/>
      <c r="BZ2591" s="18"/>
      <c r="CA2591" s="18">
        <f t="shared" si="6781"/>
        <v>122282.514</v>
      </c>
      <c r="CB2591" s="18">
        <f t="shared" si="6782"/>
        <v>60500</v>
      </c>
      <c r="CC2591" s="18">
        <f t="shared" si="6783"/>
        <v>60500</v>
      </c>
      <c r="CD2591" s="18"/>
      <c r="CE2591" s="27"/>
      <c r="CF2591" s="33">
        <v>149</v>
      </c>
    </row>
    <row r="2592" spans="1:84" x14ac:dyDescent="0.3">
      <c r="A2592" s="19" t="s">
        <v>1402</v>
      </c>
      <c r="B2592" s="19"/>
      <c r="C2592" s="19"/>
      <c r="D2592" s="19"/>
      <c r="E2592" s="14" t="s">
        <v>900</v>
      </c>
      <c r="F2592" s="18">
        <f>F2593</f>
        <v>62361.8</v>
      </c>
      <c r="G2592" s="18">
        <f t="shared" ref="G2592:CD2594" si="6814">G2593</f>
        <v>116338.8</v>
      </c>
      <c r="H2592" s="18">
        <f t="shared" si="6814"/>
        <v>120000</v>
      </c>
      <c r="I2592" s="18">
        <f t="shared" si="6814"/>
        <v>0</v>
      </c>
      <c r="J2592" s="18">
        <f t="shared" si="6814"/>
        <v>0</v>
      </c>
      <c r="K2592" s="18">
        <f t="shared" si="6814"/>
        <v>0</v>
      </c>
      <c r="L2592" s="18">
        <f t="shared" si="6729"/>
        <v>62361.8</v>
      </c>
      <c r="M2592" s="18">
        <f t="shared" si="6730"/>
        <v>116338.8</v>
      </c>
      <c r="N2592" s="18">
        <f t="shared" si="6731"/>
        <v>120000</v>
      </c>
      <c r="O2592" s="18">
        <f t="shared" si="6814"/>
        <v>0</v>
      </c>
      <c r="P2592" s="18">
        <f t="shared" si="6814"/>
        <v>-32677.599999999999</v>
      </c>
      <c r="Q2592" s="18">
        <f t="shared" si="6814"/>
        <v>-120000</v>
      </c>
      <c r="R2592" s="18">
        <f t="shared" si="6814"/>
        <v>0</v>
      </c>
      <c r="S2592" s="18">
        <f t="shared" si="6814"/>
        <v>0</v>
      </c>
      <c r="T2592" s="18">
        <f t="shared" si="6744"/>
        <v>62361.8</v>
      </c>
      <c r="U2592" s="18">
        <f t="shared" si="6745"/>
        <v>83661.200000000012</v>
      </c>
      <c r="V2592" s="18">
        <f t="shared" si="6746"/>
        <v>0</v>
      </c>
      <c r="W2592" s="18">
        <f t="shared" si="6814"/>
        <v>0</v>
      </c>
      <c r="X2592" s="18">
        <f t="shared" si="6814"/>
        <v>0</v>
      </c>
      <c r="Y2592" s="18">
        <f t="shared" si="6814"/>
        <v>0</v>
      </c>
      <c r="Z2592" s="18">
        <f t="shared" si="6814"/>
        <v>0</v>
      </c>
      <c r="AA2592" s="18">
        <f t="shared" si="6814"/>
        <v>0</v>
      </c>
      <c r="AB2592" s="18">
        <f t="shared" si="6814"/>
        <v>0</v>
      </c>
      <c r="AC2592" s="18">
        <f t="shared" si="6739"/>
        <v>62361.8</v>
      </c>
      <c r="AD2592" s="18">
        <f t="shared" si="6740"/>
        <v>83661.200000000012</v>
      </c>
      <c r="AE2592" s="18">
        <f t="shared" si="6741"/>
        <v>0</v>
      </c>
      <c r="AF2592" s="18">
        <f t="shared" si="6814"/>
        <v>0</v>
      </c>
      <c r="AG2592" s="18">
        <f t="shared" si="6814"/>
        <v>0</v>
      </c>
      <c r="AH2592" s="18">
        <f t="shared" si="6814"/>
        <v>0</v>
      </c>
      <c r="AI2592" s="18">
        <f t="shared" si="6758"/>
        <v>62361.8</v>
      </c>
      <c r="AJ2592" s="18">
        <f t="shared" si="6759"/>
        <v>83661.200000000012</v>
      </c>
      <c r="AK2592" s="18">
        <f t="shared" si="6760"/>
        <v>0</v>
      </c>
      <c r="AL2592" s="18">
        <f t="shared" si="6814"/>
        <v>0</v>
      </c>
      <c r="AM2592" s="18">
        <f t="shared" si="6761"/>
        <v>62361.8</v>
      </c>
      <c r="AN2592" s="18">
        <f t="shared" si="6814"/>
        <v>0</v>
      </c>
      <c r="AO2592" s="18">
        <f t="shared" si="6814"/>
        <v>0</v>
      </c>
      <c r="AP2592" s="18">
        <f t="shared" si="6814"/>
        <v>0</v>
      </c>
      <c r="AQ2592" s="18">
        <f t="shared" si="6808"/>
        <v>62361.8</v>
      </c>
      <c r="AR2592" s="18">
        <f t="shared" si="6809"/>
        <v>83661.200000000012</v>
      </c>
      <c r="AS2592" s="18">
        <f t="shared" si="6810"/>
        <v>0</v>
      </c>
      <c r="AT2592" s="18">
        <f t="shared" si="6814"/>
        <v>0</v>
      </c>
      <c r="AU2592" s="18">
        <f t="shared" si="6814"/>
        <v>0</v>
      </c>
      <c r="AV2592" s="18">
        <f t="shared" si="6814"/>
        <v>0</v>
      </c>
      <c r="AW2592" s="18">
        <f t="shared" si="6811"/>
        <v>62361.8</v>
      </c>
      <c r="AX2592" s="18">
        <f t="shared" si="6812"/>
        <v>83661.200000000012</v>
      </c>
      <c r="AY2592" s="18">
        <f t="shared" si="6813"/>
        <v>0</v>
      </c>
      <c r="AZ2592" s="18">
        <f t="shared" si="6814"/>
        <v>0</v>
      </c>
      <c r="BA2592" s="18">
        <f t="shared" si="6814"/>
        <v>0</v>
      </c>
      <c r="BB2592" s="18">
        <f t="shared" si="6814"/>
        <v>0</v>
      </c>
      <c r="BC2592" s="18">
        <f t="shared" si="6768"/>
        <v>62361.8</v>
      </c>
      <c r="BD2592" s="18">
        <f t="shared" si="6769"/>
        <v>83661.200000000012</v>
      </c>
      <c r="BE2592" s="18">
        <f t="shared" si="6770"/>
        <v>0</v>
      </c>
      <c r="BF2592" s="18">
        <f t="shared" si="6814"/>
        <v>0</v>
      </c>
      <c r="BG2592" s="18">
        <f t="shared" si="6814"/>
        <v>0</v>
      </c>
      <c r="BH2592" s="18">
        <f t="shared" si="6814"/>
        <v>0</v>
      </c>
      <c r="BI2592" s="18">
        <f t="shared" si="6765"/>
        <v>62361.8</v>
      </c>
      <c r="BJ2592" s="18">
        <f t="shared" si="6766"/>
        <v>83661.200000000012</v>
      </c>
      <c r="BK2592" s="18">
        <f t="shared" si="6767"/>
        <v>0</v>
      </c>
      <c r="BL2592" s="18">
        <f t="shared" si="6814"/>
        <v>0</v>
      </c>
      <c r="BM2592" s="18">
        <f t="shared" si="6814"/>
        <v>0</v>
      </c>
      <c r="BN2592" s="18">
        <f t="shared" si="6814"/>
        <v>0</v>
      </c>
      <c r="BO2592" s="18">
        <f t="shared" ref="BO2592:BO2655" si="6815">BI2592+BL2592</f>
        <v>62361.8</v>
      </c>
      <c r="BP2592" s="18">
        <f t="shared" ref="BP2592:BP2655" si="6816">BJ2592+BM2592</f>
        <v>83661.200000000012</v>
      </c>
      <c r="BQ2592" s="18">
        <f t="shared" ref="BQ2592:BQ2655" si="6817">BK2592+BN2592</f>
        <v>0</v>
      </c>
      <c r="BR2592" s="18">
        <f t="shared" si="6814"/>
        <v>0</v>
      </c>
      <c r="BS2592" s="18">
        <f t="shared" si="6814"/>
        <v>0</v>
      </c>
      <c r="BT2592" s="18">
        <f t="shared" si="6814"/>
        <v>0</v>
      </c>
      <c r="BU2592" s="18">
        <f t="shared" si="6805"/>
        <v>62361.8</v>
      </c>
      <c r="BV2592" s="18">
        <f t="shared" si="6806"/>
        <v>83661.200000000012</v>
      </c>
      <c r="BW2592" s="18">
        <f t="shared" si="6807"/>
        <v>0</v>
      </c>
      <c r="BX2592" s="18">
        <f t="shared" si="6814"/>
        <v>0</v>
      </c>
      <c r="BY2592" s="18">
        <f t="shared" si="6814"/>
        <v>0</v>
      </c>
      <c r="BZ2592" s="18">
        <f t="shared" si="6814"/>
        <v>0</v>
      </c>
      <c r="CA2592" s="18">
        <f t="shared" si="6781"/>
        <v>62361.8</v>
      </c>
      <c r="CB2592" s="18">
        <f t="shared" si="6782"/>
        <v>83661.200000000012</v>
      </c>
      <c r="CC2592" s="18">
        <f t="shared" si="6783"/>
        <v>0</v>
      </c>
      <c r="CD2592" s="18">
        <f t="shared" si="6814"/>
        <v>0</v>
      </c>
      <c r="CE2592" s="27"/>
      <c r="CF2592" s="33"/>
    </row>
    <row r="2593" spans="1:84" ht="46.8" x14ac:dyDescent="0.3">
      <c r="A2593" s="19" t="s">
        <v>1402</v>
      </c>
      <c r="B2593" s="39">
        <v>400</v>
      </c>
      <c r="C2593" s="41"/>
      <c r="D2593" s="41"/>
      <c r="E2593" s="14" t="s">
        <v>553</v>
      </c>
      <c r="F2593" s="18">
        <f>F2594</f>
        <v>62361.8</v>
      </c>
      <c r="G2593" s="18">
        <f t="shared" si="6814"/>
        <v>116338.8</v>
      </c>
      <c r="H2593" s="18">
        <f t="shared" si="6814"/>
        <v>120000</v>
      </c>
      <c r="I2593" s="18">
        <f t="shared" si="6814"/>
        <v>0</v>
      </c>
      <c r="J2593" s="18">
        <f t="shared" si="6814"/>
        <v>0</v>
      </c>
      <c r="K2593" s="18">
        <f t="shared" si="6814"/>
        <v>0</v>
      </c>
      <c r="L2593" s="18">
        <f t="shared" si="6729"/>
        <v>62361.8</v>
      </c>
      <c r="M2593" s="18">
        <f t="shared" si="6730"/>
        <v>116338.8</v>
      </c>
      <c r="N2593" s="18">
        <f t="shared" si="6731"/>
        <v>120000</v>
      </c>
      <c r="O2593" s="18">
        <f t="shared" si="6814"/>
        <v>0</v>
      </c>
      <c r="P2593" s="18">
        <f t="shared" si="6814"/>
        <v>-32677.599999999999</v>
      </c>
      <c r="Q2593" s="18">
        <f t="shared" si="6814"/>
        <v>-120000</v>
      </c>
      <c r="R2593" s="18">
        <f t="shared" si="6814"/>
        <v>0</v>
      </c>
      <c r="S2593" s="18">
        <f t="shared" si="6814"/>
        <v>0</v>
      </c>
      <c r="T2593" s="18">
        <f t="shared" si="6744"/>
        <v>62361.8</v>
      </c>
      <c r="U2593" s="18">
        <f t="shared" si="6745"/>
        <v>83661.200000000012</v>
      </c>
      <c r="V2593" s="18">
        <f t="shared" si="6746"/>
        <v>0</v>
      </c>
      <c r="W2593" s="18">
        <f t="shared" si="6814"/>
        <v>0</v>
      </c>
      <c r="X2593" s="18">
        <f t="shared" si="6814"/>
        <v>0</v>
      </c>
      <c r="Y2593" s="18">
        <f t="shared" si="6814"/>
        <v>0</v>
      </c>
      <c r="Z2593" s="18">
        <f t="shared" si="6814"/>
        <v>0</v>
      </c>
      <c r="AA2593" s="18">
        <f t="shared" si="6814"/>
        <v>0</v>
      </c>
      <c r="AB2593" s="18">
        <f t="shared" si="6814"/>
        <v>0</v>
      </c>
      <c r="AC2593" s="18">
        <f t="shared" si="6739"/>
        <v>62361.8</v>
      </c>
      <c r="AD2593" s="18">
        <f t="shared" si="6740"/>
        <v>83661.200000000012</v>
      </c>
      <c r="AE2593" s="18">
        <f t="shared" si="6741"/>
        <v>0</v>
      </c>
      <c r="AF2593" s="18">
        <f t="shared" si="6814"/>
        <v>0</v>
      </c>
      <c r="AG2593" s="18">
        <f t="shared" si="6814"/>
        <v>0</v>
      </c>
      <c r="AH2593" s="18">
        <f t="shared" si="6814"/>
        <v>0</v>
      </c>
      <c r="AI2593" s="18">
        <f t="shared" si="6758"/>
        <v>62361.8</v>
      </c>
      <c r="AJ2593" s="18">
        <f t="shared" si="6759"/>
        <v>83661.200000000012</v>
      </c>
      <c r="AK2593" s="18">
        <f t="shared" si="6760"/>
        <v>0</v>
      </c>
      <c r="AL2593" s="18">
        <f t="shared" si="6814"/>
        <v>0</v>
      </c>
      <c r="AM2593" s="18">
        <f t="shared" si="6761"/>
        <v>62361.8</v>
      </c>
      <c r="AN2593" s="18">
        <f t="shared" si="6814"/>
        <v>0</v>
      </c>
      <c r="AO2593" s="18">
        <f t="shared" si="6814"/>
        <v>0</v>
      </c>
      <c r="AP2593" s="18">
        <f t="shared" si="6814"/>
        <v>0</v>
      </c>
      <c r="AQ2593" s="18">
        <f t="shared" si="6808"/>
        <v>62361.8</v>
      </c>
      <c r="AR2593" s="18">
        <f t="shared" si="6809"/>
        <v>83661.200000000012</v>
      </c>
      <c r="AS2593" s="18">
        <f t="shared" si="6810"/>
        <v>0</v>
      </c>
      <c r="AT2593" s="18">
        <f t="shared" si="6814"/>
        <v>0</v>
      </c>
      <c r="AU2593" s="18">
        <f t="shared" si="6814"/>
        <v>0</v>
      </c>
      <c r="AV2593" s="18">
        <f t="shared" si="6814"/>
        <v>0</v>
      </c>
      <c r="AW2593" s="18">
        <f t="shared" si="6811"/>
        <v>62361.8</v>
      </c>
      <c r="AX2593" s="18">
        <f t="shared" si="6812"/>
        <v>83661.200000000012</v>
      </c>
      <c r="AY2593" s="18">
        <f t="shared" si="6813"/>
        <v>0</v>
      </c>
      <c r="AZ2593" s="18">
        <f t="shared" si="6814"/>
        <v>0</v>
      </c>
      <c r="BA2593" s="18">
        <f t="shared" si="6814"/>
        <v>0</v>
      </c>
      <c r="BB2593" s="18">
        <f t="shared" si="6814"/>
        <v>0</v>
      </c>
      <c r="BC2593" s="18">
        <f t="shared" si="6768"/>
        <v>62361.8</v>
      </c>
      <c r="BD2593" s="18">
        <f t="shared" si="6769"/>
        <v>83661.200000000012</v>
      </c>
      <c r="BE2593" s="18">
        <f t="shared" si="6770"/>
        <v>0</v>
      </c>
      <c r="BF2593" s="18">
        <f t="shared" si="6814"/>
        <v>0</v>
      </c>
      <c r="BG2593" s="18">
        <f t="shared" si="6814"/>
        <v>0</v>
      </c>
      <c r="BH2593" s="18">
        <f t="shared" si="6814"/>
        <v>0</v>
      </c>
      <c r="BI2593" s="18">
        <f t="shared" si="6765"/>
        <v>62361.8</v>
      </c>
      <c r="BJ2593" s="18">
        <f t="shared" si="6766"/>
        <v>83661.200000000012</v>
      </c>
      <c r="BK2593" s="18">
        <f t="shared" si="6767"/>
        <v>0</v>
      </c>
      <c r="BL2593" s="18">
        <f t="shared" si="6814"/>
        <v>0</v>
      </c>
      <c r="BM2593" s="18">
        <f t="shared" si="6814"/>
        <v>0</v>
      </c>
      <c r="BN2593" s="18">
        <f t="shared" si="6814"/>
        <v>0</v>
      </c>
      <c r="BO2593" s="18">
        <f t="shared" si="6815"/>
        <v>62361.8</v>
      </c>
      <c r="BP2593" s="18">
        <f t="shared" si="6816"/>
        <v>83661.200000000012</v>
      </c>
      <c r="BQ2593" s="18">
        <f t="shared" si="6817"/>
        <v>0</v>
      </c>
      <c r="BR2593" s="18">
        <f t="shared" si="6814"/>
        <v>0</v>
      </c>
      <c r="BS2593" s="18">
        <f t="shared" si="6814"/>
        <v>0</v>
      </c>
      <c r="BT2593" s="18">
        <f t="shared" si="6814"/>
        <v>0</v>
      </c>
      <c r="BU2593" s="18">
        <f t="shared" si="6805"/>
        <v>62361.8</v>
      </c>
      <c r="BV2593" s="18">
        <f t="shared" si="6806"/>
        <v>83661.200000000012</v>
      </c>
      <c r="BW2593" s="18">
        <f t="shared" si="6807"/>
        <v>0</v>
      </c>
      <c r="BX2593" s="18">
        <f t="shared" si="6814"/>
        <v>0</v>
      </c>
      <c r="BY2593" s="18">
        <f t="shared" si="6814"/>
        <v>0</v>
      </c>
      <c r="BZ2593" s="18">
        <f t="shared" si="6814"/>
        <v>0</v>
      </c>
      <c r="CA2593" s="18">
        <f t="shared" si="6781"/>
        <v>62361.8</v>
      </c>
      <c r="CB2593" s="18">
        <f t="shared" si="6782"/>
        <v>83661.200000000012</v>
      </c>
      <c r="CC2593" s="18">
        <f t="shared" si="6783"/>
        <v>0</v>
      </c>
      <c r="CD2593" s="18">
        <f t="shared" si="6814"/>
        <v>0</v>
      </c>
      <c r="CE2593" s="27"/>
      <c r="CF2593" s="33"/>
    </row>
    <row r="2594" spans="1:84" x14ac:dyDescent="0.3">
      <c r="A2594" s="19" t="s">
        <v>1402</v>
      </c>
      <c r="B2594" s="39">
        <v>410</v>
      </c>
      <c r="C2594" s="41"/>
      <c r="D2594" s="41"/>
      <c r="E2594" s="14" t="s">
        <v>566</v>
      </c>
      <c r="F2594" s="18">
        <f>F2595</f>
        <v>62361.8</v>
      </c>
      <c r="G2594" s="18">
        <f t="shared" si="6814"/>
        <v>116338.8</v>
      </c>
      <c r="H2594" s="18">
        <f t="shared" si="6814"/>
        <v>120000</v>
      </c>
      <c r="I2594" s="18">
        <f t="shared" si="6814"/>
        <v>0</v>
      </c>
      <c r="J2594" s="18">
        <f t="shared" si="6814"/>
        <v>0</v>
      </c>
      <c r="K2594" s="18">
        <f t="shared" si="6814"/>
        <v>0</v>
      </c>
      <c r="L2594" s="18">
        <f t="shared" si="6729"/>
        <v>62361.8</v>
      </c>
      <c r="M2594" s="18">
        <f t="shared" si="6730"/>
        <v>116338.8</v>
      </c>
      <c r="N2594" s="18">
        <f t="shared" si="6731"/>
        <v>120000</v>
      </c>
      <c r="O2594" s="18">
        <f t="shared" si="6814"/>
        <v>0</v>
      </c>
      <c r="P2594" s="18">
        <f t="shared" si="6814"/>
        <v>-32677.599999999999</v>
      </c>
      <c r="Q2594" s="18">
        <f t="shared" si="6814"/>
        <v>-120000</v>
      </c>
      <c r="R2594" s="18">
        <f t="shared" si="6814"/>
        <v>0</v>
      </c>
      <c r="S2594" s="18">
        <f t="shared" si="6814"/>
        <v>0</v>
      </c>
      <c r="T2594" s="18">
        <f t="shared" si="6744"/>
        <v>62361.8</v>
      </c>
      <c r="U2594" s="18">
        <f t="shared" si="6745"/>
        <v>83661.200000000012</v>
      </c>
      <c r="V2594" s="18">
        <f t="shared" si="6746"/>
        <v>0</v>
      </c>
      <c r="W2594" s="18">
        <f t="shared" si="6814"/>
        <v>0</v>
      </c>
      <c r="X2594" s="18">
        <f t="shared" si="6814"/>
        <v>0</v>
      </c>
      <c r="Y2594" s="18">
        <f t="shared" si="6814"/>
        <v>0</v>
      </c>
      <c r="Z2594" s="18">
        <f t="shared" si="6814"/>
        <v>0</v>
      </c>
      <c r="AA2594" s="18">
        <f t="shared" si="6814"/>
        <v>0</v>
      </c>
      <c r="AB2594" s="18">
        <f t="shared" si="6814"/>
        <v>0</v>
      </c>
      <c r="AC2594" s="18">
        <f t="shared" si="6739"/>
        <v>62361.8</v>
      </c>
      <c r="AD2594" s="18">
        <f t="shared" si="6740"/>
        <v>83661.200000000012</v>
      </c>
      <c r="AE2594" s="18">
        <f t="shared" si="6741"/>
        <v>0</v>
      </c>
      <c r="AF2594" s="18">
        <f t="shared" si="6814"/>
        <v>0</v>
      </c>
      <c r="AG2594" s="18">
        <f t="shared" si="6814"/>
        <v>0</v>
      </c>
      <c r="AH2594" s="18">
        <f t="shared" si="6814"/>
        <v>0</v>
      </c>
      <c r="AI2594" s="18">
        <f t="shared" si="6758"/>
        <v>62361.8</v>
      </c>
      <c r="AJ2594" s="18">
        <f t="shared" si="6759"/>
        <v>83661.200000000012</v>
      </c>
      <c r="AK2594" s="18">
        <f t="shared" si="6760"/>
        <v>0</v>
      </c>
      <c r="AL2594" s="18">
        <f t="shared" si="6814"/>
        <v>0</v>
      </c>
      <c r="AM2594" s="18">
        <f t="shared" si="6761"/>
        <v>62361.8</v>
      </c>
      <c r="AN2594" s="18">
        <f t="shared" si="6814"/>
        <v>0</v>
      </c>
      <c r="AO2594" s="18">
        <f t="shared" si="6814"/>
        <v>0</v>
      </c>
      <c r="AP2594" s="18">
        <f t="shared" si="6814"/>
        <v>0</v>
      </c>
      <c r="AQ2594" s="18">
        <f t="shared" si="6808"/>
        <v>62361.8</v>
      </c>
      <c r="AR2594" s="18">
        <f t="shared" si="6809"/>
        <v>83661.200000000012</v>
      </c>
      <c r="AS2594" s="18">
        <f t="shared" si="6810"/>
        <v>0</v>
      </c>
      <c r="AT2594" s="18">
        <f t="shared" si="6814"/>
        <v>0</v>
      </c>
      <c r="AU2594" s="18">
        <f t="shared" si="6814"/>
        <v>0</v>
      </c>
      <c r="AV2594" s="18">
        <f t="shared" si="6814"/>
        <v>0</v>
      </c>
      <c r="AW2594" s="18">
        <f t="shared" si="6811"/>
        <v>62361.8</v>
      </c>
      <c r="AX2594" s="18">
        <f t="shared" si="6812"/>
        <v>83661.200000000012</v>
      </c>
      <c r="AY2594" s="18">
        <f t="shared" si="6813"/>
        <v>0</v>
      </c>
      <c r="AZ2594" s="18">
        <f t="shared" si="6814"/>
        <v>0</v>
      </c>
      <c r="BA2594" s="18">
        <f t="shared" si="6814"/>
        <v>0</v>
      </c>
      <c r="BB2594" s="18">
        <f t="shared" si="6814"/>
        <v>0</v>
      </c>
      <c r="BC2594" s="18">
        <f t="shared" si="6768"/>
        <v>62361.8</v>
      </c>
      <c r="BD2594" s="18">
        <f t="shared" si="6769"/>
        <v>83661.200000000012</v>
      </c>
      <c r="BE2594" s="18">
        <f t="shared" si="6770"/>
        <v>0</v>
      </c>
      <c r="BF2594" s="18">
        <f t="shared" si="6814"/>
        <v>0</v>
      </c>
      <c r="BG2594" s="18">
        <f t="shared" si="6814"/>
        <v>0</v>
      </c>
      <c r="BH2594" s="18">
        <f t="shared" si="6814"/>
        <v>0</v>
      </c>
      <c r="BI2594" s="18">
        <f t="shared" si="6765"/>
        <v>62361.8</v>
      </c>
      <c r="BJ2594" s="18">
        <f t="shared" si="6766"/>
        <v>83661.200000000012</v>
      </c>
      <c r="BK2594" s="18">
        <f t="shared" si="6767"/>
        <v>0</v>
      </c>
      <c r="BL2594" s="18">
        <f t="shared" si="6814"/>
        <v>0</v>
      </c>
      <c r="BM2594" s="18">
        <f t="shared" si="6814"/>
        <v>0</v>
      </c>
      <c r="BN2594" s="18">
        <f t="shared" si="6814"/>
        <v>0</v>
      </c>
      <c r="BO2594" s="18">
        <f t="shared" si="6815"/>
        <v>62361.8</v>
      </c>
      <c r="BP2594" s="18">
        <f t="shared" si="6816"/>
        <v>83661.200000000012</v>
      </c>
      <c r="BQ2594" s="18">
        <f t="shared" si="6817"/>
        <v>0</v>
      </c>
      <c r="BR2594" s="18">
        <f t="shared" si="6814"/>
        <v>0</v>
      </c>
      <c r="BS2594" s="18">
        <f t="shared" si="6814"/>
        <v>0</v>
      </c>
      <c r="BT2594" s="18">
        <f t="shared" si="6814"/>
        <v>0</v>
      </c>
      <c r="BU2594" s="18">
        <f t="shared" si="6805"/>
        <v>62361.8</v>
      </c>
      <c r="BV2594" s="18">
        <f t="shared" si="6806"/>
        <v>83661.200000000012</v>
      </c>
      <c r="BW2594" s="18">
        <f t="shared" si="6807"/>
        <v>0</v>
      </c>
      <c r="BX2594" s="18">
        <f t="shared" si="6814"/>
        <v>0</v>
      </c>
      <c r="BY2594" s="18">
        <f t="shared" si="6814"/>
        <v>0</v>
      </c>
      <c r="BZ2594" s="18">
        <f t="shared" si="6814"/>
        <v>0</v>
      </c>
      <c r="CA2594" s="18">
        <f t="shared" si="6781"/>
        <v>62361.8</v>
      </c>
      <c r="CB2594" s="18">
        <f t="shared" si="6782"/>
        <v>83661.200000000012</v>
      </c>
      <c r="CC2594" s="18">
        <f t="shared" si="6783"/>
        <v>0</v>
      </c>
      <c r="CD2594" s="18">
        <f t="shared" si="6814"/>
        <v>0</v>
      </c>
      <c r="CE2594" s="27"/>
      <c r="CF2594" s="33"/>
    </row>
    <row r="2595" spans="1:84" x14ac:dyDescent="0.3">
      <c r="A2595" s="19" t="s">
        <v>1402</v>
      </c>
      <c r="B2595" s="19" t="s">
        <v>1403</v>
      </c>
      <c r="C2595" s="19" t="s">
        <v>198</v>
      </c>
      <c r="D2595" s="19" t="s">
        <v>19</v>
      </c>
      <c r="E2595" s="14" t="s">
        <v>527</v>
      </c>
      <c r="F2595" s="18">
        <v>62361.8</v>
      </c>
      <c r="G2595" s="18">
        <v>116338.8</v>
      </c>
      <c r="H2595" s="18">
        <v>120000</v>
      </c>
      <c r="I2595" s="18"/>
      <c r="J2595" s="18"/>
      <c r="K2595" s="18"/>
      <c r="L2595" s="18">
        <f t="shared" si="6729"/>
        <v>62361.8</v>
      </c>
      <c r="M2595" s="18">
        <f t="shared" si="6730"/>
        <v>116338.8</v>
      </c>
      <c r="N2595" s="18">
        <f t="shared" si="6731"/>
        <v>120000</v>
      </c>
      <c r="O2595" s="18"/>
      <c r="P2595" s="18">
        <v>-32677.599999999999</v>
      </c>
      <c r="Q2595" s="18">
        <v>-120000</v>
      </c>
      <c r="R2595" s="18"/>
      <c r="S2595" s="18"/>
      <c r="T2595" s="18">
        <f t="shared" si="6744"/>
        <v>62361.8</v>
      </c>
      <c r="U2595" s="18">
        <f t="shared" si="6745"/>
        <v>83661.200000000012</v>
      </c>
      <c r="V2595" s="18">
        <f t="shared" si="6746"/>
        <v>0</v>
      </c>
      <c r="W2595" s="18"/>
      <c r="X2595" s="18"/>
      <c r="Y2595" s="18"/>
      <c r="Z2595" s="18"/>
      <c r="AA2595" s="18"/>
      <c r="AB2595" s="18"/>
      <c r="AC2595" s="18">
        <f t="shared" si="6739"/>
        <v>62361.8</v>
      </c>
      <c r="AD2595" s="18">
        <f t="shared" si="6740"/>
        <v>83661.200000000012</v>
      </c>
      <c r="AE2595" s="18">
        <f t="shared" si="6741"/>
        <v>0</v>
      </c>
      <c r="AF2595" s="18"/>
      <c r="AG2595" s="18"/>
      <c r="AH2595" s="18"/>
      <c r="AI2595" s="18">
        <f t="shared" si="6758"/>
        <v>62361.8</v>
      </c>
      <c r="AJ2595" s="18">
        <f t="shared" si="6759"/>
        <v>83661.200000000012</v>
      </c>
      <c r="AK2595" s="18">
        <f t="shared" si="6760"/>
        <v>0</v>
      </c>
      <c r="AL2595" s="18"/>
      <c r="AM2595" s="18">
        <f t="shared" si="6761"/>
        <v>62361.8</v>
      </c>
      <c r="AN2595" s="18"/>
      <c r="AO2595" s="18"/>
      <c r="AP2595" s="18"/>
      <c r="AQ2595" s="18">
        <f t="shared" si="6808"/>
        <v>62361.8</v>
      </c>
      <c r="AR2595" s="18">
        <f t="shared" si="6809"/>
        <v>83661.200000000012</v>
      </c>
      <c r="AS2595" s="18">
        <f t="shared" si="6810"/>
        <v>0</v>
      </c>
      <c r="AT2595" s="18"/>
      <c r="AU2595" s="18"/>
      <c r="AV2595" s="18"/>
      <c r="AW2595" s="18">
        <f t="shared" si="6811"/>
        <v>62361.8</v>
      </c>
      <c r="AX2595" s="18">
        <f t="shared" si="6812"/>
        <v>83661.200000000012</v>
      </c>
      <c r="AY2595" s="18">
        <f t="shared" si="6813"/>
        <v>0</v>
      </c>
      <c r="AZ2595" s="18"/>
      <c r="BA2595" s="18"/>
      <c r="BB2595" s="18"/>
      <c r="BC2595" s="18">
        <f t="shared" si="6768"/>
        <v>62361.8</v>
      </c>
      <c r="BD2595" s="18">
        <f t="shared" si="6769"/>
        <v>83661.200000000012</v>
      </c>
      <c r="BE2595" s="18">
        <f t="shared" si="6770"/>
        <v>0</v>
      </c>
      <c r="BF2595" s="18"/>
      <c r="BG2595" s="18"/>
      <c r="BH2595" s="18"/>
      <c r="BI2595" s="18">
        <f t="shared" si="6765"/>
        <v>62361.8</v>
      </c>
      <c r="BJ2595" s="18">
        <f t="shared" si="6766"/>
        <v>83661.200000000012</v>
      </c>
      <c r="BK2595" s="18">
        <f t="shared" si="6767"/>
        <v>0</v>
      </c>
      <c r="BL2595" s="18"/>
      <c r="BM2595" s="18"/>
      <c r="BN2595" s="18"/>
      <c r="BO2595" s="18">
        <f t="shared" si="6815"/>
        <v>62361.8</v>
      </c>
      <c r="BP2595" s="18">
        <f t="shared" si="6816"/>
        <v>83661.200000000012</v>
      </c>
      <c r="BQ2595" s="18">
        <f t="shared" si="6817"/>
        <v>0</v>
      </c>
      <c r="BR2595" s="18"/>
      <c r="BS2595" s="18"/>
      <c r="BT2595" s="18"/>
      <c r="BU2595" s="18">
        <f t="shared" si="6805"/>
        <v>62361.8</v>
      </c>
      <c r="BV2595" s="18">
        <f t="shared" si="6806"/>
        <v>83661.200000000012</v>
      </c>
      <c r="BW2595" s="18">
        <f t="shared" si="6807"/>
        <v>0</v>
      </c>
      <c r="BX2595" s="18"/>
      <c r="BY2595" s="18"/>
      <c r="BZ2595" s="18"/>
      <c r="CA2595" s="18">
        <f t="shared" si="6781"/>
        <v>62361.8</v>
      </c>
      <c r="CB2595" s="18">
        <f t="shared" si="6782"/>
        <v>83661.200000000012</v>
      </c>
      <c r="CC2595" s="18">
        <f t="shared" si="6783"/>
        <v>0</v>
      </c>
      <c r="CD2595" s="18"/>
      <c r="CE2595" s="27"/>
      <c r="CF2595" s="33"/>
    </row>
    <row r="2596" spans="1:84" ht="46.8" x14ac:dyDescent="0.3">
      <c r="A2596" s="19" t="s">
        <v>1404</v>
      </c>
      <c r="B2596" s="19"/>
      <c r="C2596" s="19"/>
      <c r="D2596" s="19"/>
      <c r="E2596" s="14" t="s">
        <v>1052</v>
      </c>
      <c r="F2596" s="18">
        <f>F2597</f>
        <v>16975.900000000001</v>
      </c>
      <c r="G2596" s="18">
        <f t="shared" ref="G2596:CD2599" si="6818">G2597</f>
        <v>0</v>
      </c>
      <c r="H2596" s="18">
        <f t="shared" si="6818"/>
        <v>0</v>
      </c>
      <c r="I2596" s="18">
        <f t="shared" si="6818"/>
        <v>0</v>
      </c>
      <c r="J2596" s="18">
        <f t="shared" si="6818"/>
        <v>0</v>
      </c>
      <c r="K2596" s="18">
        <f t="shared" si="6818"/>
        <v>0</v>
      </c>
      <c r="L2596" s="18">
        <f t="shared" si="6729"/>
        <v>16975.900000000001</v>
      </c>
      <c r="M2596" s="18">
        <f t="shared" si="6730"/>
        <v>0</v>
      </c>
      <c r="N2596" s="18">
        <f t="shared" si="6731"/>
        <v>0</v>
      </c>
      <c r="O2596" s="18">
        <f t="shared" si="6818"/>
        <v>0</v>
      </c>
      <c r="P2596" s="18">
        <f t="shared" si="6818"/>
        <v>0</v>
      </c>
      <c r="Q2596" s="18">
        <f t="shared" si="6818"/>
        <v>0</v>
      </c>
      <c r="R2596" s="18">
        <f t="shared" si="6818"/>
        <v>0</v>
      </c>
      <c r="S2596" s="18">
        <f t="shared" si="6818"/>
        <v>0</v>
      </c>
      <c r="T2596" s="18">
        <f t="shared" si="6744"/>
        <v>16975.900000000001</v>
      </c>
      <c r="U2596" s="18">
        <f t="shared" si="6745"/>
        <v>0</v>
      </c>
      <c r="V2596" s="18">
        <f t="shared" si="6746"/>
        <v>0</v>
      </c>
      <c r="W2596" s="18">
        <f t="shared" si="6818"/>
        <v>0</v>
      </c>
      <c r="X2596" s="18">
        <f t="shared" si="6818"/>
        <v>0</v>
      </c>
      <c r="Y2596" s="18">
        <f t="shared" si="6818"/>
        <v>0</v>
      </c>
      <c r="Z2596" s="18">
        <f t="shared" si="6818"/>
        <v>0</v>
      </c>
      <c r="AA2596" s="18">
        <f t="shared" si="6818"/>
        <v>0</v>
      </c>
      <c r="AB2596" s="18">
        <f t="shared" si="6818"/>
        <v>0</v>
      </c>
      <c r="AC2596" s="18">
        <f t="shared" si="6739"/>
        <v>16975.900000000001</v>
      </c>
      <c r="AD2596" s="18">
        <f t="shared" si="6740"/>
        <v>0</v>
      </c>
      <c r="AE2596" s="18">
        <f t="shared" si="6741"/>
        <v>0</v>
      </c>
      <c r="AF2596" s="18">
        <f t="shared" si="6818"/>
        <v>-16975.900000000001</v>
      </c>
      <c r="AG2596" s="18">
        <f t="shared" si="6818"/>
        <v>16975.900000000001</v>
      </c>
      <c r="AH2596" s="18">
        <f t="shared" si="6818"/>
        <v>0</v>
      </c>
      <c r="AI2596" s="18">
        <f t="shared" si="6758"/>
        <v>0</v>
      </c>
      <c r="AJ2596" s="18">
        <f t="shared" si="6759"/>
        <v>16975.900000000001</v>
      </c>
      <c r="AK2596" s="18">
        <f t="shared" si="6760"/>
        <v>0</v>
      </c>
      <c r="AL2596" s="18">
        <f t="shared" si="6818"/>
        <v>0</v>
      </c>
      <c r="AM2596" s="18">
        <f t="shared" si="6761"/>
        <v>0</v>
      </c>
      <c r="AN2596" s="18">
        <f t="shared" si="6818"/>
        <v>0</v>
      </c>
      <c r="AO2596" s="18">
        <f t="shared" si="6818"/>
        <v>0</v>
      </c>
      <c r="AP2596" s="18">
        <f t="shared" si="6818"/>
        <v>0</v>
      </c>
      <c r="AQ2596" s="18">
        <f t="shared" si="6808"/>
        <v>0</v>
      </c>
      <c r="AR2596" s="18">
        <f t="shared" si="6809"/>
        <v>16975.900000000001</v>
      </c>
      <c r="AS2596" s="18">
        <f t="shared" si="6810"/>
        <v>0</v>
      </c>
      <c r="AT2596" s="18">
        <f t="shared" si="6818"/>
        <v>0</v>
      </c>
      <c r="AU2596" s="18">
        <f t="shared" si="6818"/>
        <v>0</v>
      </c>
      <c r="AV2596" s="18">
        <f t="shared" si="6818"/>
        <v>0</v>
      </c>
      <c r="AW2596" s="18">
        <f t="shared" si="6811"/>
        <v>0</v>
      </c>
      <c r="AX2596" s="18">
        <f t="shared" si="6812"/>
        <v>16975.900000000001</v>
      </c>
      <c r="AY2596" s="18">
        <f t="shared" si="6813"/>
        <v>0</v>
      </c>
      <c r="AZ2596" s="18">
        <f t="shared" si="6818"/>
        <v>0</v>
      </c>
      <c r="BA2596" s="18">
        <f t="shared" si="6818"/>
        <v>0</v>
      </c>
      <c r="BB2596" s="18">
        <f t="shared" si="6818"/>
        <v>0</v>
      </c>
      <c r="BC2596" s="18">
        <f t="shared" si="6768"/>
        <v>0</v>
      </c>
      <c r="BD2596" s="18">
        <f t="shared" si="6769"/>
        <v>16975.900000000001</v>
      </c>
      <c r="BE2596" s="18">
        <f t="shared" si="6770"/>
        <v>0</v>
      </c>
      <c r="BF2596" s="18">
        <f t="shared" si="6818"/>
        <v>0</v>
      </c>
      <c r="BG2596" s="18">
        <f t="shared" si="6818"/>
        <v>0</v>
      </c>
      <c r="BH2596" s="18">
        <f t="shared" si="6818"/>
        <v>0</v>
      </c>
      <c r="BI2596" s="18">
        <f t="shared" si="6765"/>
        <v>0</v>
      </c>
      <c r="BJ2596" s="18">
        <f t="shared" si="6766"/>
        <v>16975.900000000001</v>
      </c>
      <c r="BK2596" s="18">
        <f t="shared" si="6767"/>
        <v>0</v>
      </c>
      <c r="BL2596" s="18">
        <f t="shared" si="6818"/>
        <v>0</v>
      </c>
      <c r="BM2596" s="18">
        <f t="shared" si="6818"/>
        <v>0</v>
      </c>
      <c r="BN2596" s="18">
        <f t="shared" si="6818"/>
        <v>0</v>
      </c>
      <c r="BO2596" s="18">
        <f t="shared" si="6815"/>
        <v>0</v>
      </c>
      <c r="BP2596" s="18">
        <f t="shared" si="6816"/>
        <v>16975.900000000001</v>
      </c>
      <c r="BQ2596" s="18">
        <f t="shared" si="6817"/>
        <v>0</v>
      </c>
      <c r="BR2596" s="18">
        <f t="shared" si="6818"/>
        <v>0</v>
      </c>
      <c r="BS2596" s="18">
        <f t="shared" si="6818"/>
        <v>0</v>
      </c>
      <c r="BT2596" s="18">
        <f t="shared" si="6818"/>
        <v>0</v>
      </c>
      <c r="BU2596" s="18">
        <f t="shared" si="6805"/>
        <v>0</v>
      </c>
      <c r="BV2596" s="18">
        <f t="shared" si="6806"/>
        <v>16975.900000000001</v>
      </c>
      <c r="BW2596" s="18">
        <f t="shared" si="6807"/>
        <v>0</v>
      </c>
      <c r="BX2596" s="18">
        <f t="shared" si="6818"/>
        <v>0</v>
      </c>
      <c r="BY2596" s="18">
        <f t="shared" si="6818"/>
        <v>0</v>
      </c>
      <c r="BZ2596" s="18">
        <f t="shared" si="6818"/>
        <v>0</v>
      </c>
      <c r="CA2596" s="18">
        <f t="shared" si="6781"/>
        <v>0</v>
      </c>
      <c r="CB2596" s="18">
        <f t="shared" si="6782"/>
        <v>16975.900000000001</v>
      </c>
      <c r="CC2596" s="18">
        <f t="shared" si="6783"/>
        <v>0</v>
      </c>
      <c r="CD2596" s="18">
        <f t="shared" si="6818"/>
        <v>0</v>
      </c>
      <c r="CE2596" s="27"/>
      <c r="CF2596" s="33"/>
    </row>
    <row r="2597" spans="1:84" x14ac:dyDescent="0.3">
      <c r="A2597" s="19" t="s">
        <v>1405</v>
      </c>
      <c r="B2597" s="19"/>
      <c r="C2597" s="19"/>
      <c r="D2597" s="19"/>
      <c r="E2597" s="14" t="s">
        <v>1053</v>
      </c>
      <c r="F2597" s="18">
        <f>F2598</f>
        <v>16975.900000000001</v>
      </c>
      <c r="G2597" s="18">
        <f t="shared" si="6818"/>
        <v>0</v>
      </c>
      <c r="H2597" s="18">
        <f t="shared" si="6818"/>
        <v>0</v>
      </c>
      <c r="I2597" s="18">
        <f t="shared" si="6818"/>
        <v>0</v>
      </c>
      <c r="J2597" s="18">
        <f t="shared" si="6818"/>
        <v>0</v>
      </c>
      <c r="K2597" s="18">
        <f t="shared" si="6818"/>
        <v>0</v>
      </c>
      <c r="L2597" s="18">
        <f t="shared" si="6729"/>
        <v>16975.900000000001</v>
      </c>
      <c r="M2597" s="18">
        <f t="shared" si="6730"/>
        <v>0</v>
      </c>
      <c r="N2597" s="18">
        <f t="shared" si="6731"/>
        <v>0</v>
      </c>
      <c r="O2597" s="18">
        <f t="shared" si="6818"/>
        <v>0</v>
      </c>
      <c r="P2597" s="18">
        <f t="shared" si="6818"/>
        <v>0</v>
      </c>
      <c r="Q2597" s="18">
        <f t="shared" si="6818"/>
        <v>0</v>
      </c>
      <c r="R2597" s="18">
        <f t="shared" si="6818"/>
        <v>0</v>
      </c>
      <c r="S2597" s="18">
        <f t="shared" si="6818"/>
        <v>0</v>
      </c>
      <c r="T2597" s="18">
        <f t="shared" si="6744"/>
        <v>16975.900000000001</v>
      </c>
      <c r="U2597" s="18">
        <f t="shared" si="6745"/>
        <v>0</v>
      </c>
      <c r="V2597" s="18">
        <f t="shared" si="6746"/>
        <v>0</v>
      </c>
      <c r="W2597" s="18">
        <f t="shared" si="6818"/>
        <v>0</v>
      </c>
      <c r="X2597" s="18">
        <f t="shared" si="6818"/>
        <v>0</v>
      </c>
      <c r="Y2597" s="18">
        <f t="shared" si="6818"/>
        <v>0</v>
      </c>
      <c r="Z2597" s="18">
        <f t="shared" si="6818"/>
        <v>0</v>
      </c>
      <c r="AA2597" s="18">
        <f t="shared" si="6818"/>
        <v>0</v>
      </c>
      <c r="AB2597" s="18">
        <f t="shared" si="6818"/>
        <v>0</v>
      </c>
      <c r="AC2597" s="18">
        <f t="shared" si="6739"/>
        <v>16975.900000000001</v>
      </c>
      <c r="AD2597" s="18">
        <f t="shared" si="6740"/>
        <v>0</v>
      </c>
      <c r="AE2597" s="18">
        <f t="shared" si="6741"/>
        <v>0</v>
      </c>
      <c r="AF2597" s="18">
        <f t="shared" si="6818"/>
        <v>-16975.900000000001</v>
      </c>
      <c r="AG2597" s="18">
        <f t="shared" si="6818"/>
        <v>16975.900000000001</v>
      </c>
      <c r="AH2597" s="18">
        <f t="shared" si="6818"/>
        <v>0</v>
      </c>
      <c r="AI2597" s="18">
        <f t="shared" si="6758"/>
        <v>0</v>
      </c>
      <c r="AJ2597" s="18">
        <f t="shared" si="6759"/>
        <v>16975.900000000001</v>
      </c>
      <c r="AK2597" s="18">
        <f t="shared" si="6760"/>
        <v>0</v>
      </c>
      <c r="AL2597" s="18">
        <f t="shared" si="6818"/>
        <v>0</v>
      </c>
      <c r="AM2597" s="18">
        <f t="shared" si="6761"/>
        <v>0</v>
      </c>
      <c r="AN2597" s="18">
        <f t="shared" si="6818"/>
        <v>0</v>
      </c>
      <c r="AO2597" s="18">
        <f t="shared" si="6818"/>
        <v>0</v>
      </c>
      <c r="AP2597" s="18">
        <f t="shared" si="6818"/>
        <v>0</v>
      </c>
      <c r="AQ2597" s="18">
        <f t="shared" si="6808"/>
        <v>0</v>
      </c>
      <c r="AR2597" s="18">
        <f t="shared" si="6809"/>
        <v>16975.900000000001</v>
      </c>
      <c r="AS2597" s="18">
        <f t="shared" si="6810"/>
        <v>0</v>
      </c>
      <c r="AT2597" s="18">
        <f t="shared" si="6818"/>
        <v>0</v>
      </c>
      <c r="AU2597" s="18">
        <f t="shared" si="6818"/>
        <v>0</v>
      </c>
      <c r="AV2597" s="18">
        <f t="shared" si="6818"/>
        <v>0</v>
      </c>
      <c r="AW2597" s="18">
        <f t="shared" si="6811"/>
        <v>0</v>
      </c>
      <c r="AX2597" s="18">
        <f t="shared" si="6812"/>
        <v>16975.900000000001</v>
      </c>
      <c r="AY2597" s="18">
        <f t="shared" si="6813"/>
        <v>0</v>
      </c>
      <c r="AZ2597" s="18">
        <f t="shared" si="6818"/>
        <v>0</v>
      </c>
      <c r="BA2597" s="18">
        <f t="shared" si="6818"/>
        <v>0</v>
      </c>
      <c r="BB2597" s="18">
        <f t="shared" si="6818"/>
        <v>0</v>
      </c>
      <c r="BC2597" s="18">
        <f t="shared" si="6768"/>
        <v>0</v>
      </c>
      <c r="BD2597" s="18">
        <f t="shared" si="6769"/>
        <v>16975.900000000001</v>
      </c>
      <c r="BE2597" s="18">
        <f t="shared" si="6770"/>
        <v>0</v>
      </c>
      <c r="BF2597" s="18">
        <f t="shared" si="6818"/>
        <v>0</v>
      </c>
      <c r="BG2597" s="18">
        <f t="shared" si="6818"/>
        <v>0</v>
      </c>
      <c r="BH2597" s="18">
        <f t="shared" si="6818"/>
        <v>0</v>
      </c>
      <c r="BI2597" s="18">
        <f t="shared" si="6765"/>
        <v>0</v>
      </c>
      <c r="BJ2597" s="18">
        <f t="shared" si="6766"/>
        <v>16975.900000000001</v>
      </c>
      <c r="BK2597" s="18">
        <f t="shared" si="6767"/>
        <v>0</v>
      </c>
      <c r="BL2597" s="18">
        <f t="shared" si="6818"/>
        <v>0</v>
      </c>
      <c r="BM2597" s="18">
        <f t="shared" si="6818"/>
        <v>0</v>
      </c>
      <c r="BN2597" s="18">
        <f t="shared" si="6818"/>
        <v>0</v>
      </c>
      <c r="BO2597" s="18">
        <f t="shared" si="6815"/>
        <v>0</v>
      </c>
      <c r="BP2597" s="18">
        <f t="shared" si="6816"/>
        <v>16975.900000000001</v>
      </c>
      <c r="BQ2597" s="18">
        <f t="shared" si="6817"/>
        <v>0</v>
      </c>
      <c r="BR2597" s="18">
        <f t="shared" si="6818"/>
        <v>0</v>
      </c>
      <c r="BS2597" s="18">
        <f t="shared" si="6818"/>
        <v>0</v>
      </c>
      <c r="BT2597" s="18">
        <f t="shared" si="6818"/>
        <v>0</v>
      </c>
      <c r="BU2597" s="18">
        <f t="shared" si="6805"/>
        <v>0</v>
      </c>
      <c r="BV2597" s="18">
        <f t="shared" si="6806"/>
        <v>16975.900000000001</v>
      </c>
      <c r="BW2597" s="18">
        <f t="shared" si="6807"/>
        <v>0</v>
      </c>
      <c r="BX2597" s="18">
        <f t="shared" si="6818"/>
        <v>0</v>
      </c>
      <c r="BY2597" s="18">
        <f t="shared" si="6818"/>
        <v>0</v>
      </c>
      <c r="BZ2597" s="18">
        <f t="shared" si="6818"/>
        <v>0</v>
      </c>
      <c r="CA2597" s="18">
        <f t="shared" si="6781"/>
        <v>0</v>
      </c>
      <c r="CB2597" s="18">
        <f t="shared" si="6782"/>
        <v>16975.900000000001</v>
      </c>
      <c r="CC2597" s="18">
        <f t="shared" si="6783"/>
        <v>0</v>
      </c>
      <c r="CD2597" s="18">
        <f t="shared" si="6818"/>
        <v>0</v>
      </c>
      <c r="CE2597" s="27"/>
      <c r="CF2597" s="33"/>
    </row>
    <row r="2598" spans="1:84" ht="46.8" x14ac:dyDescent="0.3">
      <c r="A2598" s="19" t="s">
        <v>1405</v>
      </c>
      <c r="B2598" s="39">
        <v>400</v>
      </c>
      <c r="C2598" s="41"/>
      <c r="D2598" s="41"/>
      <c r="E2598" s="14" t="s">
        <v>553</v>
      </c>
      <c r="F2598" s="18">
        <f>F2599</f>
        <v>16975.900000000001</v>
      </c>
      <c r="G2598" s="18">
        <f t="shared" si="6818"/>
        <v>0</v>
      </c>
      <c r="H2598" s="18">
        <f t="shared" si="6818"/>
        <v>0</v>
      </c>
      <c r="I2598" s="18">
        <f t="shared" si="6818"/>
        <v>0</v>
      </c>
      <c r="J2598" s="18">
        <f t="shared" si="6818"/>
        <v>0</v>
      </c>
      <c r="K2598" s="18">
        <f t="shared" si="6818"/>
        <v>0</v>
      </c>
      <c r="L2598" s="18">
        <f t="shared" si="6729"/>
        <v>16975.900000000001</v>
      </c>
      <c r="M2598" s="18">
        <f t="shared" si="6730"/>
        <v>0</v>
      </c>
      <c r="N2598" s="18">
        <f t="shared" si="6731"/>
        <v>0</v>
      </c>
      <c r="O2598" s="18">
        <f t="shared" si="6818"/>
        <v>0</v>
      </c>
      <c r="P2598" s="18">
        <f t="shared" si="6818"/>
        <v>0</v>
      </c>
      <c r="Q2598" s="18">
        <f t="shared" si="6818"/>
        <v>0</v>
      </c>
      <c r="R2598" s="18">
        <f t="shared" si="6818"/>
        <v>0</v>
      </c>
      <c r="S2598" s="18">
        <f t="shared" si="6818"/>
        <v>0</v>
      </c>
      <c r="T2598" s="18">
        <f t="shared" si="6744"/>
        <v>16975.900000000001</v>
      </c>
      <c r="U2598" s="18">
        <f t="shared" si="6745"/>
        <v>0</v>
      </c>
      <c r="V2598" s="18">
        <f t="shared" si="6746"/>
        <v>0</v>
      </c>
      <c r="W2598" s="18">
        <f t="shared" si="6818"/>
        <v>0</v>
      </c>
      <c r="X2598" s="18">
        <f t="shared" si="6818"/>
        <v>0</v>
      </c>
      <c r="Y2598" s="18">
        <f t="shared" si="6818"/>
        <v>0</v>
      </c>
      <c r="Z2598" s="18">
        <f t="shared" si="6818"/>
        <v>0</v>
      </c>
      <c r="AA2598" s="18">
        <f t="shared" si="6818"/>
        <v>0</v>
      </c>
      <c r="AB2598" s="18">
        <f t="shared" si="6818"/>
        <v>0</v>
      </c>
      <c r="AC2598" s="18">
        <f t="shared" si="6739"/>
        <v>16975.900000000001</v>
      </c>
      <c r="AD2598" s="18">
        <f t="shared" si="6740"/>
        <v>0</v>
      </c>
      <c r="AE2598" s="18">
        <f t="shared" si="6741"/>
        <v>0</v>
      </c>
      <c r="AF2598" s="18">
        <f t="shared" si="6818"/>
        <v>-16975.900000000001</v>
      </c>
      <c r="AG2598" s="18">
        <f t="shared" si="6818"/>
        <v>16975.900000000001</v>
      </c>
      <c r="AH2598" s="18">
        <f t="shared" si="6818"/>
        <v>0</v>
      </c>
      <c r="AI2598" s="18">
        <f t="shared" si="6758"/>
        <v>0</v>
      </c>
      <c r="AJ2598" s="18">
        <f t="shared" si="6759"/>
        <v>16975.900000000001</v>
      </c>
      <c r="AK2598" s="18">
        <f t="shared" si="6760"/>
        <v>0</v>
      </c>
      <c r="AL2598" s="18">
        <f t="shared" si="6818"/>
        <v>0</v>
      </c>
      <c r="AM2598" s="18">
        <f t="shared" si="6761"/>
        <v>0</v>
      </c>
      <c r="AN2598" s="18">
        <f t="shared" si="6818"/>
        <v>0</v>
      </c>
      <c r="AO2598" s="18">
        <f t="shared" si="6818"/>
        <v>0</v>
      </c>
      <c r="AP2598" s="18">
        <f t="shared" si="6818"/>
        <v>0</v>
      </c>
      <c r="AQ2598" s="18">
        <f t="shared" si="6808"/>
        <v>0</v>
      </c>
      <c r="AR2598" s="18">
        <f t="shared" si="6809"/>
        <v>16975.900000000001</v>
      </c>
      <c r="AS2598" s="18">
        <f t="shared" si="6810"/>
        <v>0</v>
      </c>
      <c r="AT2598" s="18">
        <f t="shared" si="6818"/>
        <v>0</v>
      </c>
      <c r="AU2598" s="18">
        <f t="shared" si="6818"/>
        <v>0</v>
      </c>
      <c r="AV2598" s="18">
        <f t="shared" si="6818"/>
        <v>0</v>
      </c>
      <c r="AW2598" s="18">
        <f t="shared" si="6811"/>
        <v>0</v>
      </c>
      <c r="AX2598" s="18">
        <f t="shared" si="6812"/>
        <v>16975.900000000001</v>
      </c>
      <c r="AY2598" s="18">
        <f t="shared" si="6813"/>
        <v>0</v>
      </c>
      <c r="AZ2598" s="18">
        <f t="shared" si="6818"/>
        <v>0</v>
      </c>
      <c r="BA2598" s="18">
        <f t="shared" si="6818"/>
        <v>0</v>
      </c>
      <c r="BB2598" s="18">
        <f t="shared" si="6818"/>
        <v>0</v>
      </c>
      <c r="BC2598" s="18">
        <f t="shared" si="6768"/>
        <v>0</v>
      </c>
      <c r="BD2598" s="18">
        <f t="shared" si="6769"/>
        <v>16975.900000000001</v>
      </c>
      <c r="BE2598" s="18">
        <f t="shared" si="6770"/>
        <v>0</v>
      </c>
      <c r="BF2598" s="18">
        <f t="shared" si="6818"/>
        <v>0</v>
      </c>
      <c r="BG2598" s="18">
        <f t="shared" si="6818"/>
        <v>0</v>
      </c>
      <c r="BH2598" s="18">
        <f t="shared" si="6818"/>
        <v>0</v>
      </c>
      <c r="BI2598" s="18">
        <f t="shared" si="6765"/>
        <v>0</v>
      </c>
      <c r="BJ2598" s="18">
        <f t="shared" si="6766"/>
        <v>16975.900000000001</v>
      </c>
      <c r="BK2598" s="18">
        <f t="shared" si="6767"/>
        <v>0</v>
      </c>
      <c r="BL2598" s="18">
        <f t="shared" si="6818"/>
        <v>0</v>
      </c>
      <c r="BM2598" s="18">
        <f t="shared" si="6818"/>
        <v>0</v>
      </c>
      <c r="BN2598" s="18">
        <f t="shared" si="6818"/>
        <v>0</v>
      </c>
      <c r="BO2598" s="18">
        <f t="shared" si="6815"/>
        <v>0</v>
      </c>
      <c r="BP2598" s="18">
        <f t="shared" si="6816"/>
        <v>16975.900000000001</v>
      </c>
      <c r="BQ2598" s="18">
        <f t="shared" si="6817"/>
        <v>0</v>
      </c>
      <c r="BR2598" s="18">
        <f t="shared" si="6818"/>
        <v>0</v>
      </c>
      <c r="BS2598" s="18">
        <f t="shared" si="6818"/>
        <v>0</v>
      </c>
      <c r="BT2598" s="18">
        <f t="shared" si="6818"/>
        <v>0</v>
      </c>
      <c r="BU2598" s="18">
        <f t="shared" si="6805"/>
        <v>0</v>
      </c>
      <c r="BV2598" s="18">
        <f t="shared" si="6806"/>
        <v>16975.900000000001</v>
      </c>
      <c r="BW2598" s="18">
        <f t="shared" si="6807"/>
        <v>0</v>
      </c>
      <c r="BX2598" s="18">
        <f t="shared" si="6818"/>
        <v>0</v>
      </c>
      <c r="BY2598" s="18">
        <f t="shared" si="6818"/>
        <v>0</v>
      </c>
      <c r="BZ2598" s="18">
        <f t="shared" si="6818"/>
        <v>0</v>
      </c>
      <c r="CA2598" s="18">
        <f t="shared" si="6781"/>
        <v>0</v>
      </c>
      <c r="CB2598" s="18">
        <f t="shared" si="6782"/>
        <v>16975.900000000001</v>
      </c>
      <c r="CC2598" s="18">
        <f t="shared" si="6783"/>
        <v>0</v>
      </c>
      <c r="CD2598" s="18">
        <f t="shared" si="6818"/>
        <v>0</v>
      </c>
      <c r="CE2598" s="27"/>
      <c r="CF2598" s="33"/>
    </row>
    <row r="2599" spans="1:84" x14ac:dyDescent="0.3">
      <c r="A2599" s="19" t="s">
        <v>1405</v>
      </c>
      <c r="B2599" s="39">
        <v>410</v>
      </c>
      <c r="C2599" s="41"/>
      <c r="D2599" s="41"/>
      <c r="E2599" s="14" t="s">
        <v>566</v>
      </c>
      <c r="F2599" s="18">
        <f>F2600</f>
        <v>16975.900000000001</v>
      </c>
      <c r="G2599" s="18">
        <f t="shared" si="6818"/>
        <v>0</v>
      </c>
      <c r="H2599" s="18">
        <f t="shared" si="6818"/>
        <v>0</v>
      </c>
      <c r="I2599" s="18">
        <f t="shared" si="6818"/>
        <v>0</v>
      </c>
      <c r="J2599" s="18">
        <f t="shared" si="6818"/>
        <v>0</v>
      </c>
      <c r="K2599" s="18">
        <f t="shared" si="6818"/>
        <v>0</v>
      </c>
      <c r="L2599" s="18">
        <f t="shared" si="6729"/>
        <v>16975.900000000001</v>
      </c>
      <c r="M2599" s="18">
        <f t="shared" si="6730"/>
        <v>0</v>
      </c>
      <c r="N2599" s="18">
        <f t="shared" si="6731"/>
        <v>0</v>
      </c>
      <c r="O2599" s="18">
        <f t="shared" si="6818"/>
        <v>0</v>
      </c>
      <c r="P2599" s="18">
        <f t="shared" si="6818"/>
        <v>0</v>
      </c>
      <c r="Q2599" s="18">
        <f t="shared" si="6818"/>
        <v>0</v>
      </c>
      <c r="R2599" s="18">
        <f t="shared" si="6818"/>
        <v>0</v>
      </c>
      <c r="S2599" s="18">
        <f t="shared" si="6818"/>
        <v>0</v>
      </c>
      <c r="T2599" s="18">
        <f t="shared" si="6744"/>
        <v>16975.900000000001</v>
      </c>
      <c r="U2599" s="18">
        <f t="shared" si="6745"/>
        <v>0</v>
      </c>
      <c r="V2599" s="18">
        <f t="shared" si="6746"/>
        <v>0</v>
      </c>
      <c r="W2599" s="18">
        <f t="shared" si="6818"/>
        <v>0</v>
      </c>
      <c r="X2599" s="18">
        <f t="shared" si="6818"/>
        <v>0</v>
      </c>
      <c r="Y2599" s="18">
        <f t="shared" si="6818"/>
        <v>0</v>
      </c>
      <c r="Z2599" s="18">
        <f t="shared" si="6818"/>
        <v>0</v>
      </c>
      <c r="AA2599" s="18">
        <f t="shared" si="6818"/>
        <v>0</v>
      </c>
      <c r="AB2599" s="18">
        <f t="shared" si="6818"/>
        <v>0</v>
      </c>
      <c r="AC2599" s="18">
        <f t="shared" si="6739"/>
        <v>16975.900000000001</v>
      </c>
      <c r="AD2599" s="18">
        <f t="shared" si="6740"/>
        <v>0</v>
      </c>
      <c r="AE2599" s="18">
        <f t="shared" si="6741"/>
        <v>0</v>
      </c>
      <c r="AF2599" s="18">
        <f t="shared" si="6818"/>
        <v>-16975.900000000001</v>
      </c>
      <c r="AG2599" s="18">
        <f t="shared" si="6818"/>
        <v>16975.900000000001</v>
      </c>
      <c r="AH2599" s="18">
        <f t="shared" si="6818"/>
        <v>0</v>
      </c>
      <c r="AI2599" s="18">
        <f t="shared" si="6758"/>
        <v>0</v>
      </c>
      <c r="AJ2599" s="18">
        <f t="shared" si="6759"/>
        <v>16975.900000000001</v>
      </c>
      <c r="AK2599" s="18">
        <f t="shared" si="6760"/>
        <v>0</v>
      </c>
      <c r="AL2599" s="18">
        <f t="shared" si="6818"/>
        <v>0</v>
      </c>
      <c r="AM2599" s="18">
        <f t="shared" si="6761"/>
        <v>0</v>
      </c>
      <c r="AN2599" s="18">
        <f t="shared" si="6818"/>
        <v>0</v>
      </c>
      <c r="AO2599" s="18">
        <f t="shared" si="6818"/>
        <v>0</v>
      </c>
      <c r="AP2599" s="18">
        <f t="shared" si="6818"/>
        <v>0</v>
      </c>
      <c r="AQ2599" s="18">
        <f t="shared" si="6808"/>
        <v>0</v>
      </c>
      <c r="AR2599" s="18">
        <f t="shared" si="6809"/>
        <v>16975.900000000001</v>
      </c>
      <c r="AS2599" s="18">
        <f t="shared" si="6810"/>
        <v>0</v>
      </c>
      <c r="AT2599" s="18">
        <f t="shared" si="6818"/>
        <v>0</v>
      </c>
      <c r="AU2599" s="18">
        <f t="shared" si="6818"/>
        <v>0</v>
      </c>
      <c r="AV2599" s="18">
        <f t="shared" si="6818"/>
        <v>0</v>
      </c>
      <c r="AW2599" s="18">
        <f t="shared" si="6811"/>
        <v>0</v>
      </c>
      <c r="AX2599" s="18">
        <f t="shared" si="6812"/>
        <v>16975.900000000001</v>
      </c>
      <c r="AY2599" s="18">
        <f t="shared" si="6813"/>
        <v>0</v>
      </c>
      <c r="AZ2599" s="18">
        <f t="shared" si="6818"/>
        <v>0</v>
      </c>
      <c r="BA2599" s="18">
        <f t="shared" si="6818"/>
        <v>0</v>
      </c>
      <c r="BB2599" s="18">
        <f t="shared" si="6818"/>
        <v>0</v>
      </c>
      <c r="BC2599" s="18">
        <f t="shared" si="6768"/>
        <v>0</v>
      </c>
      <c r="BD2599" s="18">
        <f t="shared" si="6769"/>
        <v>16975.900000000001</v>
      </c>
      <c r="BE2599" s="18">
        <f t="shared" si="6770"/>
        <v>0</v>
      </c>
      <c r="BF2599" s="18">
        <f t="shared" si="6818"/>
        <v>0</v>
      </c>
      <c r="BG2599" s="18">
        <f t="shared" si="6818"/>
        <v>0</v>
      </c>
      <c r="BH2599" s="18">
        <f t="shared" si="6818"/>
        <v>0</v>
      </c>
      <c r="BI2599" s="18">
        <f t="shared" si="6765"/>
        <v>0</v>
      </c>
      <c r="BJ2599" s="18">
        <f t="shared" si="6766"/>
        <v>16975.900000000001</v>
      </c>
      <c r="BK2599" s="18">
        <f t="shared" si="6767"/>
        <v>0</v>
      </c>
      <c r="BL2599" s="18">
        <f t="shared" si="6818"/>
        <v>0</v>
      </c>
      <c r="BM2599" s="18">
        <f t="shared" si="6818"/>
        <v>0</v>
      </c>
      <c r="BN2599" s="18">
        <f t="shared" si="6818"/>
        <v>0</v>
      </c>
      <c r="BO2599" s="18">
        <f t="shared" si="6815"/>
        <v>0</v>
      </c>
      <c r="BP2599" s="18">
        <f t="shared" si="6816"/>
        <v>16975.900000000001</v>
      </c>
      <c r="BQ2599" s="18">
        <f t="shared" si="6817"/>
        <v>0</v>
      </c>
      <c r="BR2599" s="18">
        <f t="shared" si="6818"/>
        <v>0</v>
      </c>
      <c r="BS2599" s="18">
        <f t="shared" si="6818"/>
        <v>0</v>
      </c>
      <c r="BT2599" s="18">
        <f t="shared" si="6818"/>
        <v>0</v>
      </c>
      <c r="BU2599" s="18">
        <f t="shared" si="6805"/>
        <v>0</v>
      </c>
      <c r="BV2599" s="18">
        <f t="shared" si="6806"/>
        <v>16975.900000000001</v>
      </c>
      <c r="BW2599" s="18">
        <f t="shared" si="6807"/>
        <v>0</v>
      </c>
      <c r="BX2599" s="18">
        <f t="shared" si="6818"/>
        <v>0</v>
      </c>
      <c r="BY2599" s="18">
        <f t="shared" si="6818"/>
        <v>0</v>
      </c>
      <c r="BZ2599" s="18">
        <f t="shared" si="6818"/>
        <v>0</v>
      </c>
      <c r="CA2599" s="18">
        <f t="shared" si="6781"/>
        <v>0</v>
      </c>
      <c r="CB2599" s="18">
        <f t="shared" si="6782"/>
        <v>16975.900000000001</v>
      </c>
      <c r="CC2599" s="18">
        <f t="shared" si="6783"/>
        <v>0</v>
      </c>
      <c r="CD2599" s="18">
        <f t="shared" si="6818"/>
        <v>0</v>
      </c>
      <c r="CE2599" s="27"/>
      <c r="CF2599" s="33"/>
    </row>
    <row r="2600" spans="1:84" x14ac:dyDescent="0.3">
      <c r="A2600" s="19" t="s">
        <v>1405</v>
      </c>
      <c r="B2600" s="19" t="s">
        <v>1403</v>
      </c>
      <c r="C2600" s="19" t="s">
        <v>198</v>
      </c>
      <c r="D2600" s="19" t="s">
        <v>19</v>
      </c>
      <c r="E2600" s="14" t="s">
        <v>527</v>
      </c>
      <c r="F2600" s="18">
        <v>16975.900000000001</v>
      </c>
      <c r="G2600" s="18"/>
      <c r="H2600" s="18"/>
      <c r="I2600" s="18"/>
      <c r="J2600" s="18"/>
      <c r="K2600" s="18"/>
      <c r="L2600" s="18">
        <f t="shared" si="6729"/>
        <v>16975.900000000001</v>
      </c>
      <c r="M2600" s="18">
        <f t="shared" si="6730"/>
        <v>0</v>
      </c>
      <c r="N2600" s="18">
        <f t="shared" si="6731"/>
        <v>0</v>
      </c>
      <c r="O2600" s="18"/>
      <c r="P2600" s="18"/>
      <c r="Q2600" s="18"/>
      <c r="R2600" s="18"/>
      <c r="S2600" s="18"/>
      <c r="T2600" s="18">
        <f t="shared" si="6744"/>
        <v>16975.900000000001</v>
      </c>
      <c r="U2600" s="18">
        <f t="shared" si="6745"/>
        <v>0</v>
      </c>
      <c r="V2600" s="18">
        <f t="shared" si="6746"/>
        <v>0</v>
      </c>
      <c r="W2600" s="18"/>
      <c r="X2600" s="18"/>
      <c r="Y2600" s="18"/>
      <c r="Z2600" s="18"/>
      <c r="AA2600" s="18"/>
      <c r="AB2600" s="18"/>
      <c r="AC2600" s="18">
        <f t="shared" si="6739"/>
        <v>16975.900000000001</v>
      </c>
      <c r="AD2600" s="18">
        <f t="shared" si="6740"/>
        <v>0</v>
      </c>
      <c r="AE2600" s="18">
        <f t="shared" si="6741"/>
        <v>0</v>
      </c>
      <c r="AF2600" s="18">
        <v>-16975.900000000001</v>
      </c>
      <c r="AG2600" s="18">
        <v>16975.900000000001</v>
      </c>
      <c r="AH2600" s="18"/>
      <c r="AI2600" s="18">
        <f t="shared" si="6758"/>
        <v>0</v>
      </c>
      <c r="AJ2600" s="18">
        <f t="shared" si="6759"/>
        <v>16975.900000000001</v>
      </c>
      <c r="AK2600" s="18">
        <f t="shared" si="6760"/>
        <v>0</v>
      </c>
      <c r="AL2600" s="18"/>
      <c r="AM2600" s="18">
        <f t="shared" si="6761"/>
        <v>0</v>
      </c>
      <c r="AN2600" s="18"/>
      <c r="AO2600" s="18"/>
      <c r="AP2600" s="18"/>
      <c r="AQ2600" s="18">
        <f t="shared" si="6808"/>
        <v>0</v>
      </c>
      <c r="AR2600" s="18">
        <f t="shared" si="6809"/>
        <v>16975.900000000001</v>
      </c>
      <c r="AS2600" s="18">
        <f t="shared" si="6810"/>
        <v>0</v>
      </c>
      <c r="AT2600" s="18"/>
      <c r="AU2600" s="18"/>
      <c r="AV2600" s="18"/>
      <c r="AW2600" s="18">
        <f t="shared" si="6811"/>
        <v>0</v>
      </c>
      <c r="AX2600" s="18">
        <f t="shared" si="6812"/>
        <v>16975.900000000001</v>
      </c>
      <c r="AY2600" s="18">
        <f t="shared" si="6813"/>
        <v>0</v>
      </c>
      <c r="AZ2600" s="18"/>
      <c r="BA2600" s="18"/>
      <c r="BB2600" s="18"/>
      <c r="BC2600" s="18">
        <f t="shared" si="6768"/>
        <v>0</v>
      </c>
      <c r="BD2600" s="18">
        <f t="shared" si="6769"/>
        <v>16975.900000000001</v>
      </c>
      <c r="BE2600" s="18">
        <f t="shared" si="6770"/>
        <v>0</v>
      </c>
      <c r="BF2600" s="18"/>
      <c r="BG2600" s="18"/>
      <c r="BH2600" s="18"/>
      <c r="BI2600" s="18">
        <f t="shared" si="6765"/>
        <v>0</v>
      </c>
      <c r="BJ2600" s="18">
        <f t="shared" si="6766"/>
        <v>16975.900000000001</v>
      </c>
      <c r="BK2600" s="18">
        <f t="shared" si="6767"/>
        <v>0</v>
      </c>
      <c r="BL2600" s="18"/>
      <c r="BM2600" s="18"/>
      <c r="BN2600" s="18"/>
      <c r="BO2600" s="18">
        <f t="shared" si="6815"/>
        <v>0</v>
      </c>
      <c r="BP2600" s="18">
        <f t="shared" si="6816"/>
        <v>16975.900000000001</v>
      </c>
      <c r="BQ2600" s="18">
        <f t="shared" si="6817"/>
        <v>0</v>
      </c>
      <c r="BR2600" s="18"/>
      <c r="BS2600" s="18"/>
      <c r="BT2600" s="18"/>
      <c r="BU2600" s="18">
        <f t="shared" si="6805"/>
        <v>0</v>
      </c>
      <c r="BV2600" s="18">
        <f t="shared" si="6806"/>
        <v>16975.900000000001</v>
      </c>
      <c r="BW2600" s="18">
        <f t="shared" si="6807"/>
        <v>0</v>
      </c>
      <c r="BX2600" s="18"/>
      <c r="BY2600" s="18"/>
      <c r="BZ2600" s="18"/>
      <c r="CA2600" s="18">
        <f t="shared" si="6781"/>
        <v>0</v>
      </c>
      <c r="CB2600" s="18">
        <f t="shared" si="6782"/>
        <v>16975.900000000001</v>
      </c>
      <c r="CC2600" s="18">
        <f t="shared" si="6783"/>
        <v>0</v>
      </c>
      <c r="CD2600" s="18"/>
      <c r="CE2600" s="27"/>
      <c r="CF2600" s="33"/>
    </row>
    <row r="2601" spans="1:84" ht="46.8" x14ac:dyDescent="0.3">
      <c r="A2601" s="19" t="s">
        <v>1583</v>
      </c>
      <c r="B2601" s="19"/>
      <c r="C2601" s="19"/>
      <c r="D2601" s="19"/>
      <c r="E2601" s="14" t="s">
        <v>1584</v>
      </c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>
        <f>AN2602</f>
        <v>0</v>
      </c>
      <c r="AO2601" s="18">
        <f t="shared" ref="AO2601:CD2604" si="6819">AO2602</f>
        <v>4161.4530000000004</v>
      </c>
      <c r="AP2601" s="18">
        <f t="shared" si="6819"/>
        <v>0</v>
      </c>
      <c r="AQ2601" s="18">
        <f t="shared" si="6808"/>
        <v>0</v>
      </c>
      <c r="AR2601" s="18">
        <f t="shared" si="6809"/>
        <v>4161.4530000000004</v>
      </c>
      <c r="AS2601" s="18">
        <f t="shared" si="6810"/>
        <v>0</v>
      </c>
      <c r="AT2601" s="18">
        <f t="shared" si="6819"/>
        <v>0</v>
      </c>
      <c r="AU2601" s="18">
        <f t="shared" si="6819"/>
        <v>0</v>
      </c>
      <c r="AV2601" s="18">
        <f t="shared" si="6819"/>
        <v>0</v>
      </c>
      <c r="AW2601" s="18">
        <f t="shared" si="6811"/>
        <v>0</v>
      </c>
      <c r="AX2601" s="18">
        <f t="shared" si="6812"/>
        <v>4161.4530000000004</v>
      </c>
      <c r="AY2601" s="18">
        <f t="shared" si="6813"/>
        <v>0</v>
      </c>
      <c r="AZ2601" s="18">
        <f t="shared" si="6819"/>
        <v>0</v>
      </c>
      <c r="BA2601" s="18">
        <f t="shared" si="6819"/>
        <v>0</v>
      </c>
      <c r="BB2601" s="18">
        <f t="shared" si="6819"/>
        <v>0</v>
      </c>
      <c r="BC2601" s="18">
        <f t="shared" si="6768"/>
        <v>0</v>
      </c>
      <c r="BD2601" s="18">
        <f t="shared" si="6769"/>
        <v>4161.4530000000004</v>
      </c>
      <c r="BE2601" s="18">
        <f t="shared" si="6770"/>
        <v>0</v>
      </c>
      <c r="BF2601" s="18">
        <f t="shared" si="6819"/>
        <v>0</v>
      </c>
      <c r="BG2601" s="18">
        <f t="shared" si="6819"/>
        <v>0</v>
      </c>
      <c r="BH2601" s="18">
        <f t="shared" si="6819"/>
        <v>0</v>
      </c>
      <c r="BI2601" s="18">
        <f t="shared" si="6765"/>
        <v>0</v>
      </c>
      <c r="BJ2601" s="18">
        <f t="shared" si="6766"/>
        <v>4161.4530000000004</v>
      </c>
      <c r="BK2601" s="18">
        <f t="shared" si="6767"/>
        <v>0</v>
      </c>
      <c r="BL2601" s="18">
        <f t="shared" si="6819"/>
        <v>0</v>
      </c>
      <c r="BM2601" s="18">
        <f t="shared" si="6819"/>
        <v>0</v>
      </c>
      <c r="BN2601" s="18">
        <f t="shared" si="6819"/>
        <v>0</v>
      </c>
      <c r="BO2601" s="18">
        <f t="shared" si="6815"/>
        <v>0</v>
      </c>
      <c r="BP2601" s="18">
        <f t="shared" si="6816"/>
        <v>4161.4530000000004</v>
      </c>
      <c r="BQ2601" s="18">
        <f t="shared" si="6817"/>
        <v>0</v>
      </c>
      <c r="BR2601" s="18">
        <f t="shared" si="6819"/>
        <v>0</v>
      </c>
      <c r="BS2601" s="18">
        <f t="shared" si="6819"/>
        <v>0</v>
      </c>
      <c r="BT2601" s="18">
        <f t="shared" si="6819"/>
        <v>0</v>
      </c>
      <c r="BU2601" s="18">
        <f t="shared" si="6805"/>
        <v>0</v>
      </c>
      <c r="BV2601" s="18">
        <f t="shared" si="6806"/>
        <v>4161.4530000000004</v>
      </c>
      <c r="BW2601" s="18">
        <f t="shared" si="6807"/>
        <v>0</v>
      </c>
      <c r="BX2601" s="18">
        <f t="shared" si="6819"/>
        <v>0</v>
      </c>
      <c r="BY2601" s="18">
        <f t="shared" si="6819"/>
        <v>0</v>
      </c>
      <c r="BZ2601" s="18">
        <f t="shared" si="6819"/>
        <v>0</v>
      </c>
      <c r="CA2601" s="18">
        <f t="shared" si="6781"/>
        <v>0</v>
      </c>
      <c r="CB2601" s="18">
        <f t="shared" si="6782"/>
        <v>4161.4530000000004</v>
      </c>
      <c r="CC2601" s="18">
        <f t="shared" si="6783"/>
        <v>0</v>
      </c>
      <c r="CD2601" s="18">
        <f t="shared" si="6819"/>
        <v>0</v>
      </c>
      <c r="CE2601" s="27"/>
      <c r="CF2601" s="33"/>
    </row>
    <row r="2602" spans="1:84" ht="46.8" x14ac:dyDescent="0.3">
      <c r="A2602" s="19" t="s">
        <v>1586</v>
      </c>
      <c r="B2602" s="19"/>
      <c r="C2602" s="19"/>
      <c r="D2602" s="19"/>
      <c r="E2602" s="14" t="s">
        <v>1585</v>
      </c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>
        <f>AN2603</f>
        <v>0</v>
      </c>
      <c r="AO2602" s="18">
        <f t="shared" si="6819"/>
        <v>4161.4530000000004</v>
      </c>
      <c r="AP2602" s="18">
        <f t="shared" si="6819"/>
        <v>0</v>
      </c>
      <c r="AQ2602" s="18">
        <f t="shared" si="6808"/>
        <v>0</v>
      </c>
      <c r="AR2602" s="18">
        <f t="shared" si="6809"/>
        <v>4161.4530000000004</v>
      </c>
      <c r="AS2602" s="18">
        <f t="shared" si="6810"/>
        <v>0</v>
      </c>
      <c r="AT2602" s="18">
        <f t="shared" si="6819"/>
        <v>0</v>
      </c>
      <c r="AU2602" s="18">
        <f t="shared" si="6819"/>
        <v>0</v>
      </c>
      <c r="AV2602" s="18">
        <f t="shared" si="6819"/>
        <v>0</v>
      </c>
      <c r="AW2602" s="18">
        <f t="shared" si="6811"/>
        <v>0</v>
      </c>
      <c r="AX2602" s="18">
        <f t="shared" si="6812"/>
        <v>4161.4530000000004</v>
      </c>
      <c r="AY2602" s="18">
        <f t="shared" si="6813"/>
        <v>0</v>
      </c>
      <c r="AZ2602" s="18">
        <f t="shared" si="6819"/>
        <v>0</v>
      </c>
      <c r="BA2602" s="18">
        <f t="shared" si="6819"/>
        <v>0</v>
      </c>
      <c r="BB2602" s="18">
        <f t="shared" si="6819"/>
        <v>0</v>
      </c>
      <c r="BC2602" s="18">
        <f t="shared" si="6768"/>
        <v>0</v>
      </c>
      <c r="BD2602" s="18">
        <f t="shared" si="6769"/>
        <v>4161.4530000000004</v>
      </c>
      <c r="BE2602" s="18">
        <f t="shared" si="6770"/>
        <v>0</v>
      </c>
      <c r="BF2602" s="18">
        <f t="shared" si="6819"/>
        <v>0</v>
      </c>
      <c r="BG2602" s="18">
        <f t="shared" si="6819"/>
        <v>0</v>
      </c>
      <c r="BH2602" s="18">
        <f t="shared" si="6819"/>
        <v>0</v>
      </c>
      <c r="BI2602" s="18">
        <f t="shared" si="6765"/>
        <v>0</v>
      </c>
      <c r="BJ2602" s="18">
        <f t="shared" si="6766"/>
        <v>4161.4530000000004</v>
      </c>
      <c r="BK2602" s="18">
        <f t="shared" si="6767"/>
        <v>0</v>
      </c>
      <c r="BL2602" s="18">
        <f t="shared" si="6819"/>
        <v>0</v>
      </c>
      <c r="BM2602" s="18">
        <f t="shared" si="6819"/>
        <v>0</v>
      </c>
      <c r="BN2602" s="18">
        <f t="shared" si="6819"/>
        <v>0</v>
      </c>
      <c r="BO2602" s="18">
        <f t="shared" si="6815"/>
        <v>0</v>
      </c>
      <c r="BP2602" s="18">
        <f t="shared" si="6816"/>
        <v>4161.4530000000004</v>
      </c>
      <c r="BQ2602" s="18">
        <f t="shared" si="6817"/>
        <v>0</v>
      </c>
      <c r="BR2602" s="18">
        <f t="shared" si="6819"/>
        <v>0</v>
      </c>
      <c r="BS2602" s="18">
        <f t="shared" si="6819"/>
        <v>0</v>
      </c>
      <c r="BT2602" s="18">
        <f t="shared" si="6819"/>
        <v>0</v>
      </c>
      <c r="BU2602" s="18">
        <f t="shared" si="6805"/>
        <v>0</v>
      </c>
      <c r="BV2602" s="18">
        <f t="shared" si="6806"/>
        <v>4161.4530000000004</v>
      </c>
      <c r="BW2602" s="18">
        <f t="shared" si="6807"/>
        <v>0</v>
      </c>
      <c r="BX2602" s="18">
        <f t="shared" si="6819"/>
        <v>0</v>
      </c>
      <c r="BY2602" s="18">
        <f t="shared" si="6819"/>
        <v>0</v>
      </c>
      <c r="BZ2602" s="18">
        <f t="shared" si="6819"/>
        <v>0</v>
      </c>
      <c r="CA2602" s="18">
        <f t="shared" si="6781"/>
        <v>0</v>
      </c>
      <c r="CB2602" s="18">
        <f t="shared" si="6782"/>
        <v>4161.4530000000004</v>
      </c>
      <c r="CC2602" s="18">
        <f t="shared" si="6783"/>
        <v>0</v>
      </c>
      <c r="CD2602" s="18">
        <f t="shared" si="6819"/>
        <v>0</v>
      </c>
      <c r="CE2602" s="27"/>
      <c r="CF2602" s="33"/>
    </row>
    <row r="2603" spans="1:84" ht="46.8" x14ac:dyDescent="0.3">
      <c r="A2603" s="19" t="s">
        <v>1586</v>
      </c>
      <c r="B2603" s="39">
        <v>400</v>
      </c>
      <c r="C2603" s="41"/>
      <c r="D2603" s="41"/>
      <c r="E2603" s="14" t="s">
        <v>553</v>
      </c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>
        <f>AN2604</f>
        <v>0</v>
      </c>
      <c r="AO2603" s="18">
        <f t="shared" si="6819"/>
        <v>4161.4530000000004</v>
      </c>
      <c r="AP2603" s="18">
        <f t="shared" si="6819"/>
        <v>0</v>
      </c>
      <c r="AQ2603" s="18">
        <f t="shared" si="6808"/>
        <v>0</v>
      </c>
      <c r="AR2603" s="18">
        <f t="shared" si="6809"/>
        <v>4161.4530000000004</v>
      </c>
      <c r="AS2603" s="18">
        <f t="shared" si="6810"/>
        <v>0</v>
      </c>
      <c r="AT2603" s="18">
        <f t="shared" si="6819"/>
        <v>0</v>
      </c>
      <c r="AU2603" s="18">
        <f t="shared" si="6819"/>
        <v>0</v>
      </c>
      <c r="AV2603" s="18">
        <f t="shared" si="6819"/>
        <v>0</v>
      </c>
      <c r="AW2603" s="18">
        <f t="shared" si="6811"/>
        <v>0</v>
      </c>
      <c r="AX2603" s="18">
        <f t="shared" si="6812"/>
        <v>4161.4530000000004</v>
      </c>
      <c r="AY2603" s="18">
        <f t="shared" si="6813"/>
        <v>0</v>
      </c>
      <c r="AZ2603" s="18">
        <f t="shared" si="6819"/>
        <v>0</v>
      </c>
      <c r="BA2603" s="18">
        <f t="shared" si="6819"/>
        <v>0</v>
      </c>
      <c r="BB2603" s="18">
        <f t="shared" si="6819"/>
        <v>0</v>
      </c>
      <c r="BC2603" s="18">
        <f t="shared" si="6768"/>
        <v>0</v>
      </c>
      <c r="BD2603" s="18">
        <f t="shared" si="6769"/>
        <v>4161.4530000000004</v>
      </c>
      <c r="BE2603" s="18">
        <f t="shared" si="6770"/>
        <v>0</v>
      </c>
      <c r="BF2603" s="18">
        <f t="shared" si="6819"/>
        <v>0</v>
      </c>
      <c r="BG2603" s="18">
        <f t="shared" si="6819"/>
        <v>0</v>
      </c>
      <c r="BH2603" s="18">
        <f t="shared" si="6819"/>
        <v>0</v>
      </c>
      <c r="BI2603" s="18">
        <f t="shared" si="6765"/>
        <v>0</v>
      </c>
      <c r="BJ2603" s="18">
        <f t="shared" si="6766"/>
        <v>4161.4530000000004</v>
      </c>
      <c r="BK2603" s="18">
        <f t="shared" si="6767"/>
        <v>0</v>
      </c>
      <c r="BL2603" s="18">
        <f t="shared" si="6819"/>
        <v>0</v>
      </c>
      <c r="BM2603" s="18">
        <f t="shared" si="6819"/>
        <v>0</v>
      </c>
      <c r="BN2603" s="18">
        <f t="shared" si="6819"/>
        <v>0</v>
      </c>
      <c r="BO2603" s="18">
        <f t="shared" si="6815"/>
        <v>0</v>
      </c>
      <c r="BP2603" s="18">
        <f t="shared" si="6816"/>
        <v>4161.4530000000004</v>
      </c>
      <c r="BQ2603" s="18">
        <f t="shared" si="6817"/>
        <v>0</v>
      </c>
      <c r="BR2603" s="18">
        <f t="shared" si="6819"/>
        <v>0</v>
      </c>
      <c r="BS2603" s="18">
        <f t="shared" si="6819"/>
        <v>0</v>
      </c>
      <c r="BT2603" s="18">
        <f t="shared" si="6819"/>
        <v>0</v>
      </c>
      <c r="BU2603" s="18">
        <f t="shared" si="6805"/>
        <v>0</v>
      </c>
      <c r="BV2603" s="18">
        <f t="shared" si="6806"/>
        <v>4161.4530000000004</v>
      </c>
      <c r="BW2603" s="18">
        <f t="shared" si="6807"/>
        <v>0</v>
      </c>
      <c r="BX2603" s="18">
        <f t="shared" si="6819"/>
        <v>0</v>
      </c>
      <c r="BY2603" s="18">
        <f t="shared" si="6819"/>
        <v>0</v>
      </c>
      <c r="BZ2603" s="18">
        <f t="shared" si="6819"/>
        <v>0</v>
      </c>
      <c r="CA2603" s="18">
        <f t="shared" si="6781"/>
        <v>0</v>
      </c>
      <c r="CB2603" s="18">
        <f t="shared" si="6782"/>
        <v>4161.4530000000004</v>
      </c>
      <c r="CC2603" s="18">
        <f t="shared" si="6783"/>
        <v>0</v>
      </c>
      <c r="CD2603" s="18">
        <f t="shared" si="6819"/>
        <v>0</v>
      </c>
      <c r="CE2603" s="27"/>
      <c r="CF2603" s="33"/>
    </row>
    <row r="2604" spans="1:84" x14ac:dyDescent="0.3">
      <c r="A2604" s="19" t="s">
        <v>1586</v>
      </c>
      <c r="B2604" s="39">
        <v>410</v>
      </c>
      <c r="C2604" s="41"/>
      <c r="D2604" s="41"/>
      <c r="E2604" s="14" t="s">
        <v>566</v>
      </c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>
        <f>AN2605</f>
        <v>0</v>
      </c>
      <c r="AO2604" s="18">
        <f t="shared" si="6819"/>
        <v>4161.4530000000004</v>
      </c>
      <c r="AP2604" s="18">
        <f t="shared" si="6819"/>
        <v>0</v>
      </c>
      <c r="AQ2604" s="18">
        <f t="shared" si="6808"/>
        <v>0</v>
      </c>
      <c r="AR2604" s="18">
        <f t="shared" si="6809"/>
        <v>4161.4530000000004</v>
      </c>
      <c r="AS2604" s="18">
        <f t="shared" si="6810"/>
        <v>0</v>
      </c>
      <c r="AT2604" s="18">
        <f t="shared" si="6819"/>
        <v>0</v>
      </c>
      <c r="AU2604" s="18">
        <f t="shared" si="6819"/>
        <v>0</v>
      </c>
      <c r="AV2604" s="18">
        <f t="shared" si="6819"/>
        <v>0</v>
      </c>
      <c r="AW2604" s="18">
        <f t="shared" si="6811"/>
        <v>0</v>
      </c>
      <c r="AX2604" s="18">
        <f t="shared" si="6812"/>
        <v>4161.4530000000004</v>
      </c>
      <c r="AY2604" s="18">
        <f t="shared" si="6813"/>
        <v>0</v>
      </c>
      <c r="AZ2604" s="18">
        <f t="shared" si="6819"/>
        <v>0</v>
      </c>
      <c r="BA2604" s="18">
        <f t="shared" si="6819"/>
        <v>0</v>
      </c>
      <c r="BB2604" s="18">
        <f t="shared" si="6819"/>
        <v>0</v>
      </c>
      <c r="BC2604" s="18">
        <f t="shared" si="6768"/>
        <v>0</v>
      </c>
      <c r="BD2604" s="18">
        <f t="shared" si="6769"/>
        <v>4161.4530000000004</v>
      </c>
      <c r="BE2604" s="18">
        <f t="shared" si="6770"/>
        <v>0</v>
      </c>
      <c r="BF2604" s="18">
        <f t="shared" si="6819"/>
        <v>0</v>
      </c>
      <c r="BG2604" s="18">
        <f t="shared" si="6819"/>
        <v>0</v>
      </c>
      <c r="BH2604" s="18">
        <f t="shared" si="6819"/>
        <v>0</v>
      </c>
      <c r="BI2604" s="18">
        <f t="shared" si="6765"/>
        <v>0</v>
      </c>
      <c r="BJ2604" s="18">
        <f t="shared" si="6766"/>
        <v>4161.4530000000004</v>
      </c>
      <c r="BK2604" s="18">
        <f t="shared" si="6767"/>
        <v>0</v>
      </c>
      <c r="BL2604" s="18">
        <f t="shared" si="6819"/>
        <v>0</v>
      </c>
      <c r="BM2604" s="18">
        <f t="shared" si="6819"/>
        <v>0</v>
      </c>
      <c r="BN2604" s="18">
        <f t="shared" si="6819"/>
        <v>0</v>
      </c>
      <c r="BO2604" s="18">
        <f t="shared" si="6815"/>
        <v>0</v>
      </c>
      <c r="BP2604" s="18">
        <f t="shared" si="6816"/>
        <v>4161.4530000000004</v>
      </c>
      <c r="BQ2604" s="18">
        <f t="shared" si="6817"/>
        <v>0</v>
      </c>
      <c r="BR2604" s="18">
        <f t="shared" si="6819"/>
        <v>0</v>
      </c>
      <c r="BS2604" s="18">
        <f t="shared" si="6819"/>
        <v>0</v>
      </c>
      <c r="BT2604" s="18">
        <f t="shared" si="6819"/>
        <v>0</v>
      </c>
      <c r="BU2604" s="18">
        <f t="shared" si="6805"/>
        <v>0</v>
      </c>
      <c r="BV2604" s="18">
        <f t="shared" si="6806"/>
        <v>4161.4530000000004</v>
      </c>
      <c r="BW2604" s="18">
        <f t="shared" si="6807"/>
        <v>0</v>
      </c>
      <c r="BX2604" s="18">
        <f t="shared" si="6819"/>
        <v>0</v>
      </c>
      <c r="BY2604" s="18">
        <f t="shared" si="6819"/>
        <v>0</v>
      </c>
      <c r="BZ2604" s="18">
        <f t="shared" si="6819"/>
        <v>0</v>
      </c>
      <c r="CA2604" s="18">
        <f t="shared" si="6781"/>
        <v>0</v>
      </c>
      <c r="CB2604" s="18">
        <f t="shared" si="6782"/>
        <v>4161.4530000000004</v>
      </c>
      <c r="CC2604" s="18">
        <f t="shared" si="6783"/>
        <v>0</v>
      </c>
      <c r="CD2604" s="18">
        <f t="shared" si="6819"/>
        <v>0</v>
      </c>
      <c r="CE2604" s="27"/>
      <c r="CF2604" s="33"/>
    </row>
    <row r="2605" spans="1:84" x14ac:dyDescent="0.3">
      <c r="A2605" s="19" t="s">
        <v>1586</v>
      </c>
      <c r="B2605" s="19" t="s">
        <v>1403</v>
      </c>
      <c r="C2605" s="19" t="s">
        <v>198</v>
      </c>
      <c r="D2605" s="19" t="s">
        <v>19</v>
      </c>
      <c r="E2605" s="14" t="s">
        <v>527</v>
      </c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>
        <v>4161.4530000000004</v>
      </c>
      <c r="AP2605" s="18"/>
      <c r="AQ2605" s="18">
        <f t="shared" si="6808"/>
        <v>0</v>
      </c>
      <c r="AR2605" s="18">
        <f t="shared" si="6809"/>
        <v>4161.4530000000004</v>
      </c>
      <c r="AS2605" s="18">
        <f t="shared" si="6810"/>
        <v>0</v>
      </c>
      <c r="AT2605" s="18"/>
      <c r="AU2605" s="18"/>
      <c r="AV2605" s="18"/>
      <c r="AW2605" s="18">
        <f t="shared" si="6811"/>
        <v>0</v>
      </c>
      <c r="AX2605" s="18">
        <f t="shared" si="6812"/>
        <v>4161.4530000000004</v>
      </c>
      <c r="AY2605" s="18">
        <f t="shared" si="6813"/>
        <v>0</v>
      </c>
      <c r="AZ2605" s="18"/>
      <c r="BA2605" s="18"/>
      <c r="BB2605" s="18"/>
      <c r="BC2605" s="18">
        <f t="shared" si="6768"/>
        <v>0</v>
      </c>
      <c r="BD2605" s="18">
        <f t="shared" si="6769"/>
        <v>4161.4530000000004</v>
      </c>
      <c r="BE2605" s="18">
        <f t="shared" si="6770"/>
        <v>0</v>
      </c>
      <c r="BF2605" s="18"/>
      <c r="BG2605" s="18"/>
      <c r="BH2605" s="18"/>
      <c r="BI2605" s="18">
        <f t="shared" si="6765"/>
        <v>0</v>
      </c>
      <c r="BJ2605" s="18">
        <f t="shared" si="6766"/>
        <v>4161.4530000000004</v>
      </c>
      <c r="BK2605" s="18">
        <f t="shared" si="6767"/>
        <v>0</v>
      </c>
      <c r="BL2605" s="18"/>
      <c r="BM2605" s="18"/>
      <c r="BN2605" s="18"/>
      <c r="BO2605" s="18">
        <f t="shared" si="6815"/>
        <v>0</v>
      </c>
      <c r="BP2605" s="18">
        <f t="shared" si="6816"/>
        <v>4161.4530000000004</v>
      </c>
      <c r="BQ2605" s="18">
        <f t="shared" si="6817"/>
        <v>0</v>
      </c>
      <c r="BR2605" s="18"/>
      <c r="BS2605" s="18"/>
      <c r="BT2605" s="18"/>
      <c r="BU2605" s="18">
        <f t="shared" si="6805"/>
        <v>0</v>
      </c>
      <c r="BV2605" s="18">
        <f t="shared" si="6806"/>
        <v>4161.4530000000004</v>
      </c>
      <c r="BW2605" s="18">
        <f t="shared" si="6807"/>
        <v>0</v>
      </c>
      <c r="BX2605" s="18"/>
      <c r="BY2605" s="18"/>
      <c r="BZ2605" s="18"/>
      <c r="CA2605" s="18">
        <f t="shared" si="6781"/>
        <v>0</v>
      </c>
      <c r="CB2605" s="18">
        <f t="shared" si="6782"/>
        <v>4161.4530000000004</v>
      </c>
      <c r="CC2605" s="18">
        <f t="shared" si="6783"/>
        <v>0</v>
      </c>
      <c r="CD2605" s="18"/>
      <c r="CE2605" s="27"/>
      <c r="CF2605" s="33"/>
    </row>
    <row r="2606" spans="1:84" ht="62.4" x14ac:dyDescent="0.3">
      <c r="A2606" s="19" t="s">
        <v>1406</v>
      </c>
      <c r="B2606" s="19"/>
      <c r="C2606" s="19"/>
      <c r="D2606" s="19"/>
      <c r="E2606" s="14" t="s">
        <v>1290</v>
      </c>
      <c r="F2606" s="18">
        <f>F2607+F2611</f>
        <v>237950.90000000002</v>
      </c>
      <c r="G2606" s="18">
        <f t="shared" ref="G2606:CD2606" si="6820">G2607+G2611</f>
        <v>0</v>
      </c>
      <c r="H2606" s="18">
        <f t="shared" si="6820"/>
        <v>0</v>
      </c>
      <c r="I2606" s="18">
        <f t="shared" ref="I2606:K2606" si="6821">I2607+I2611</f>
        <v>0</v>
      </c>
      <c r="J2606" s="18">
        <f t="shared" si="6821"/>
        <v>0</v>
      </c>
      <c r="K2606" s="18">
        <f t="shared" si="6821"/>
        <v>0</v>
      </c>
      <c r="L2606" s="18">
        <f t="shared" si="6729"/>
        <v>237950.90000000002</v>
      </c>
      <c r="M2606" s="18">
        <f t="shared" si="6730"/>
        <v>0</v>
      </c>
      <c r="N2606" s="18">
        <f t="shared" si="6731"/>
        <v>0</v>
      </c>
      <c r="O2606" s="18">
        <f t="shared" ref="O2606:S2606" si="6822">O2607+O2611</f>
        <v>0</v>
      </c>
      <c r="P2606" s="18">
        <f t="shared" si="6822"/>
        <v>0</v>
      </c>
      <c r="Q2606" s="18">
        <f t="shared" si="6822"/>
        <v>0</v>
      </c>
      <c r="R2606" s="18">
        <f t="shared" si="6822"/>
        <v>0</v>
      </c>
      <c r="S2606" s="18">
        <f t="shared" si="6822"/>
        <v>0</v>
      </c>
      <c r="T2606" s="18">
        <f t="shared" si="6744"/>
        <v>237950.90000000002</v>
      </c>
      <c r="U2606" s="18">
        <f t="shared" si="6745"/>
        <v>0</v>
      </c>
      <c r="V2606" s="18">
        <f t="shared" si="6746"/>
        <v>0</v>
      </c>
      <c r="W2606" s="18">
        <f t="shared" ref="W2606:AB2606" si="6823">W2607+W2611</f>
        <v>0</v>
      </c>
      <c r="X2606" s="18">
        <f t="shared" si="6823"/>
        <v>0</v>
      </c>
      <c r="Y2606" s="18">
        <f t="shared" si="6823"/>
        <v>0</v>
      </c>
      <c r="Z2606" s="18">
        <f t="shared" si="6823"/>
        <v>0</v>
      </c>
      <c r="AA2606" s="18">
        <f t="shared" si="6823"/>
        <v>0</v>
      </c>
      <c r="AB2606" s="18">
        <f t="shared" si="6823"/>
        <v>0</v>
      </c>
      <c r="AC2606" s="18">
        <f t="shared" si="6739"/>
        <v>237950.90000000002</v>
      </c>
      <c r="AD2606" s="18">
        <f t="shared" si="6740"/>
        <v>0</v>
      </c>
      <c r="AE2606" s="18">
        <f t="shared" si="6741"/>
        <v>0</v>
      </c>
      <c r="AF2606" s="18">
        <f t="shared" ref="AF2606:AH2606" si="6824">AF2607+AF2611</f>
        <v>0</v>
      </c>
      <c r="AG2606" s="18">
        <f t="shared" si="6824"/>
        <v>0</v>
      </c>
      <c r="AH2606" s="18">
        <f t="shared" si="6824"/>
        <v>0</v>
      </c>
      <c r="AI2606" s="18">
        <f t="shared" si="6758"/>
        <v>237950.90000000002</v>
      </c>
      <c r="AJ2606" s="18">
        <f t="shared" si="6759"/>
        <v>0</v>
      </c>
      <c r="AK2606" s="18">
        <f t="shared" si="6760"/>
        <v>0</v>
      </c>
      <c r="AL2606" s="18">
        <f t="shared" ref="AL2606" si="6825">AL2607+AL2611</f>
        <v>0</v>
      </c>
      <c r="AM2606" s="18">
        <f t="shared" si="6761"/>
        <v>237950.90000000002</v>
      </c>
      <c r="AN2606" s="18">
        <f t="shared" ref="AN2606:AP2606" si="6826">AN2607+AN2611</f>
        <v>0</v>
      </c>
      <c r="AO2606" s="18">
        <f t="shared" si="6826"/>
        <v>0</v>
      </c>
      <c r="AP2606" s="18">
        <f t="shared" si="6826"/>
        <v>0</v>
      </c>
      <c r="AQ2606" s="18">
        <f t="shared" si="6808"/>
        <v>237950.90000000002</v>
      </c>
      <c r="AR2606" s="18">
        <f t="shared" si="6809"/>
        <v>0</v>
      </c>
      <c r="AS2606" s="18">
        <f t="shared" si="6810"/>
        <v>0</v>
      </c>
      <c r="AT2606" s="18">
        <f t="shared" ref="AT2606:AV2606" si="6827">AT2607+AT2611</f>
        <v>0</v>
      </c>
      <c r="AU2606" s="18">
        <f t="shared" si="6827"/>
        <v>0</v>
      </c>
      <c r="AV2606" s="18">
        <f t="shared" si="6827"/>
        <v>0</v>
      </c>
      <c r="AW2606" s="18">
        <f t="shared" si="6811"/>
        <v>237950.90000000002</v>
      </c>
      <c r="AX2606" s="18">
        <f t="shared" si="6812"/>
        <v>0</v>
      </c>
      <c r="AY2606" s="18">
        <f t="shared" si="6813"/>
        <v>0</v>
      </c>
      <c r="AZ2606" s="18">
        <f t="shared" ref="AZ2606:BB2606" si="6828">AZ2607+AZ2611</f>
        <v>0</v>
      </c>
      <c r="BA2606" s="18">
        <f t="shared" si="6828"/>
        <v>0</v>
      </c>
      <c r="BB2606" s="18">
        <f t="shared" si="6828"/>
        <v>0</v>
      </c>
      <c r="BC2606" s="18">
        <f t="shared" si="6768"/>
        <v>237950.90000000002</v>
      </c>
      <c r="BD2606" s="18">
        <f t="shared" si="6769"/>
        <v>0</v>
      </c>
      <c r="BE2606" s="18">
        <f t="shared" si="6770"/>
        <v>0</v>
      </c>
      <c r="BF2606" s="18">
        <f t="shared" ref="BF2606:BH2606" si="6829">BF2607+BF2611</f>
        <v>0</v>
      </c>
      <c r="BG2606" s="18">
        <f t="shared" si="6829"/>
        <v>0</v>
      </c>
      <c r="BH2606" s="18">
        <f t="shared" si="6829"/>
        <v>0</v>
      </c>
      <c r="BI2606" s="18">
        <f t="shared" si="6765"/>
        <v>237950.90000000002</v>
      </c>
      <c r="BJ2606" s="18">
        <f t="shared" si="6766"/>
        <v>0</v>
      </c>
      <c r="BK2606" s="18">
        <f t="shared" si="6767"/>
        <v>0</v>
      </c>
      <c r="BL2606" s="18">
        <f t="shared" ref="BL2606:BN2606" si="6830">BL2607+BL2611</f>
        <v>0</v>
      </c>
      <c r="BM2606" s="18">
        <f t="shared" si="6830"/>
        <v>0</v>
      </c>
      <c r="BN2606" s="18">
        <f t="shared" si="6830"/>
        <v>0</v>
      </c>
      <c r="BO2606" s="18">
        <f t="shared" si="6815"/>
        <v>237950.90000000002</v>
      </c>
      <c r="BP2606" s="18">
        <f t="shared" si="6816"/>
        <v>0</v>
      </c>
      <c r="BQ2606" s="18">
        <f t="shared" si="6817"/>
        <v>0</v>
      </c>
      <c r="BR2606" s="18">
        <f t="shared" ref="BR2606:BT2606" si="6831">BR2607+BR2611</f>
        <v>0</v>
      </c>
      <c r="BS2606" s="18">
        <f t="shared" si="6831"/>
        <v>0</v>
      </c>
      <c r="BT2606" s="18">
        <f t="shared" si="6831"/>
        <v>0</v>
      </c>
      <c r="BU2606" s="18">
        <f t="shared" si="6805"/>
        <v>237950.90000000002</v>
      </c>
      <c r="BV2606" s="18">
        <f t="shared" si="6806"/>
        <v>0</v>
      </c>
      <c r="BW2606" s="18">
        <f t="shared" si="6807"/>
        <v>0</v>
      </c>
      <c r="BX2606" s="18">
        <f t="shared" ref="BX2606:BZ2606" si="6832">BX2607+BX2611</f>
        <v>0</v>
      </c>
      <c r="BY2606" s="18">
        <f t="shared" si="6832"/>
        <v>0</v>
      </c>
      <c r="BZ2606" s="18">
        <f t="shared" si="6832"/>
        <v>0</v>
      </c>
      <c r="CA2606" s="18">
        <f t="shared" si="6781"/>
        <v>237950.90000000002</v>
      </c>
      <c r="CB2606" s="18">
        <f t="shared" si="6782"/>
        <v>0</v>
      </c>
      <c r="CC2606" s="18">
        <f t="shared" si="6783"/>
        <v>0</v>
      </c>
      <c r="CD2606" s="18">
        <f t="shared" si="6820"/>
        <v>0</v>
      </c>
      <c r="CE2606" s="27"/>
      <c r="CF2606" s="33"/>
    </row>
    <row r="2607" spans="1:84" ht="124.8" x14ac:dyDescent="0.3">
      <c r="A2607" s="19" t="s">
        <v>1407</v>
      </c>
      <c r="B2607" s="19"/>
      <c r="C2607" s="19"/>
      <c r="D2607" s="19"/>
      <c r="E2607" s="14" t="s">
        <v>1291</v>
      </c>
      <c r="F2607" s="18">
        <f>F2608</f>
        <v>171457.6</v>
      </c>
      <c r="G2607" s="18">
        <f t="shared" ref="G2607:CD2609" si="6833">G2608</f>
        <v>0</v>
      </c>
      <c r="H2607" s="18">
        <f t="shared" si="6833"/>
        <v>0</v>
      </c>
      <c r="I2607" s="18">
        <f t="shared" si="6833"/>
        <v>0</v>
      </c>
      <c r="J2607" s="18">
        <f t="shared" si="6833"/>
        <v>0</v>
      </c>
      <c r="K2607" s="18">
        <f t="shared" si="6833"/>
        <v>0</v>
      </c>
      <c r="L2607" s="18">
        <f t="shared" si="6729"/>
        <v>171457.6</v>
      </c>
      <c r="M2607" s="18">
        <f t="shared" si="6730"/>
        <v>0</v>
      </c>
      <c r="N2607" s="18">
        <f t="shared" si="6731"/>
        <v>0</v>
      </c>
      <c r="O2607" s="18">
        <f t="shared" si="6833"/>
        <v>0</v>
      </c>
      <c r="P2607" s="18">
        <f t="shared" si="6833"/>
        <v>0</v>
      </c>
      <c r="Q2607" s="18">
        <f t="shared" si="6833"/>
        <v>0</v>
      </c>
      <c r="R2607" s="18">
        <f t="shared" si="6833"/>
        <v>0</v>
      </c>
      <c r="S2607" s="18">
        <f t="shared" si="6833"/>
        <v>0</v>
      </c>
      <c r="T2607" s="18">
        <f t="shared" si="6744"/>
        <v>171457.6</v>
      </c>
      <c r="U2607" s="18">
        <f t="shared" si="6745"/>
        <v>0</v>
      </c>
      <c r="V2607" s="18">
        <f t="shared" si="6746"/>
        <v>0</v>
      </c>
      <c r="W2607" s="18">
        <f t="shared" si="6833"/>
        <v>0</v>
      </c>
      <c r="X2607" s="18">
        <f t="shared" si="6833"/>
        <v>0</v>
      </c>
      <c r="Y2607" s="18">
        <f t="shared" si="6833"/>
        <v>0</v>
      </c>
      <c r="Z2607" s="18">
        <f t="shared" si="6833"/>
        <v>0</v>
      </c>
      <c r="AA2607" s="18">
        <f t="shared" si="6833"/>
        <v>0</v>
      </c>
      <c r="AB2607" s="18">
        <f t="shared" si="6833"/>
        <v>0</v>
      </c>
      <c r="AC2607" s="18">
        <f t="shared" si="6739"/>
        <v>171457.6</v>
      </c>
      <c r="AD2607" s="18">
        <f t="shared" si="6740"/>
        <v>0</v>
      </c>
      <c r="AE2607" s="18">
        <f t="shared" si="6741"/>
        <v>0</v>
      </c>
      <c r="AF2607" s="18">
        <f t="shared" si="6833"/>
        <v>0</v>
      </c>
      <c r="AG2607" s="18">
        <f t="shared" si="6833"/>
        <v>0</v>
      </c>
      <c r="AH2607" s="18">
        <f t="shared" si="6833"/>
        <v>0</v>
      </c>
      <c r="AI2607" s="18">
        <f t="shared" si="6758"/>
        <v>171457.6</v>
      </c>
      <c r="AJ2607" s="18">
        <f t="shared" si="6759"/>
        <v>0</v>
      </c>
      <c r="AK2607" s="18">
        <f t="shared" si="6760"/>
        <v>0</v>
      </c>
      <c r="AL2607" s="18">
        <f t="shared" si="6833"/>
        <v>0</v>
      </c>
      <c r="AM2607" s="18">
        <f t="shared" si="6761"/>
        <v>171457.6</v>
      </c>
      <c r="AN2607" s="18">
        <f t="shared" si="6833"/>
        <v>0</v>
      </c>
      <c r="AO2607" s="18">
        <f t="shared" si="6833"/>
        <v>0</v>
      </c>
      <c r="AP2607" s="18">
        <f t="shared" si="6833"/>
        <v>0</v>
      </c>
      <c r="AQ2607" s="18">
        <f t="shared" si="6808"/>
        <v>171457.6</v>
      </c>
      <c r="AR2607" s="18">
        <f t="shared" si="6809"/>
        <v>0</v>
      </c>
      <c r="AS2607" s="18">
        <f t="shared" si="6810"/>
        <v>0</v>
      </c>
      <c r="AT2607" s="18">
        <f t="shared" si="6833"/>
        <v>0</v>
      </c>
      <c r="AU2607" s="18">
        <f t="shared" si="6833"/>
        <v>0</v>
      </c>
      <c r="AV2607" s="18">
        <f t="shared" si="6833"/>
        <v>0</v>
      </c>
      <c r="AW2607" s="18">
        <f t="shared" si="6811"/>
        <v>171457.6</v>
      </c>
      <c r="AX2607" s="18">
        <f t="shared" si="6812"/>
        <v>0</v>
      </c>
      <c r="AY2607" s="18">
        <f t="shared" si="6813"/>
        <v>0</v>
      </c>
      <c r="AZ2607" s="18">
        <f t="shared" si="6833"/>
        <v>0</v>
      </c>
      <c r="BA2607" s="18">
        <f t="shared" si="6833"/>
        <v>0</v>
      </c>
      <c r="BB2607" s="18">
        <f t="shared" si="6833"/>
        <v>0</v>
      </c>
      <c r="BC2607" s="18">
        <f t="shared" si="6768"/>
        <v>171457.6</v>
      </c>
      <c r="BD2607" s="18">
        <f t="shared" si="6769"/>
        <v>0</v>
      </c>
      <c r="BE2607" s="18">
        <f t="shared" si="6770"/>
        <v>0</v>
      </c>
      <c r="BF2607" s="18">
        <f t="shared" si="6833"/>
        <v>0</v>
      </c>
      <c r="BG2607" s="18">
        <f t="shared" si="6833"/>
        <v>0</v>
      </c>
      <c r="BH2607" s="18">
        <f t="shared" si="6833"/>
        <v>0</v>
      </c>
      <c r="BI2607" s="18">
        <f t="shared" si="6765"/>
        <v>171457.6</v>
      </c>
      <c r="BJ2607" s="18">
        <f t="shared" si="6766"/>
        <v>0</v>
      </c>
      <c r="BK2607" s="18">
        <f t="shared" si="6767"/>
        <v>0</v>
      </c>
      <c r="BL2607" s="18">
        <f t="shared" si="6833"/>
        <v>0</v>
      </c>
      <c r="BM2607" s="18">
        <f t="shared" si="6833"/>
        <v>0</v>
      </c>
      <c r="BN2607" s="18">
        <f t="shared" si="6833"/>
        <v>0</v>
      </c>
      <c r="BO2607" s="18">
        <f t="shared" si="6815"/>
        <v>171457.6</v>
      </c>
      <c r="BP2607" s="18">
        <f t="shared" si="6816"/>
        <v>0</v>
      </c>
      <c r="BQ2607" s="18">
        <f t="shared" si="6817"/>
        <v>0</v>
      </c>
      <c r="BR2607" s="18">
        <f t="shared" si="6833"/>
        <v>0</v>
      </c>
      <c r="BS2607" s="18">
        <f t="shared" si="6833"/>
        <v>0</v>
      </c>
      <c r="BT2607" s="18">
        <f t="shared" si="6833"/>
        <v>0</v>
      </c>
      <c r="BU2607" s="18">
        <f t="shared" si="6805"/>
        <v>171457.6</v>
      </c>
      <c r="BV2607" s="18">
        <f t="shared" si="6806"/>
        <v>0</v>
      </c>
      <c r="BW2607" s="18">
        <f t="shared" si="6807"/>
        <v>0</v>
      </c>
      <c r="BX2607" s="18">
        <f t="shared" si="6833"/>
        <v>0</v>
      </c>
      <c r="BY2607" s="18">
        <f t="shared" si="6833"/>
        <v>0</v>
      </c>
      <c r="BZ2607" s="18">
        <f t="shared" si="6833"/>
        <v>0</v>
      </c>
      <c r="CA2607" s="18">
        <f t="shared" si="6781"/>
        <v>171457.6</v>
      </c>
      <c r="CB2607" s="18">
        <f t="shared" si="6782"/>
        <v>0</v>
      </c>
      <c r="CC2607" s="18">
        <f t="shared" si="6783"/>
        <v>0</v>
      </c>
      <c r="CD2607" s="18">
        <f t="shared" si="6833"/>
        <v>0</v>
      </c>
      <c r="CE2607" s="27"/>
      <c r="CF2607" s="33"/>
    </row>
    <row r="2608" spans="1:84" ht="46.8" x14ac:dyDescent="0.3">
      <c r="A2608" s="19" t="s">
        <v>1407</v>
      </c>
      <c r="B2608" s="39">
        <v>400</v>
      </c>
      <c r="C2608" s="41"/>
      <c r="D2608" s="41"/>
      <c r="E2608" s="14" t="s">
        <v>553</v>
      </c>
      <c r="F2608" s="18">
        <f>F2609</f>
        <v>171457.6</v>
      </c>
      <c r="G2608" s="18">
        <f t="shared" si="6833"/>
        <v>0</v>
      </c>
      <c r="H2608" s="18">
        <f t="shared" si="6833"/>
        <v>0</v>
      </c>
      <c r="I2608" s="18">
        <f t="shared" si="6833"/>
        <v>0</v>
      </c>
      <c r="J2608" s="18">
        <f t="shared" si="6833"/>
        <v>0</v>
      </c>
      <c r="K2608" s="18">
        <f t="shared" si="6833"/>
        <v>0</v>
      </c>
      <c r="L2608" s="18">
        <f t="shared" si="6729"/>
        <v>171457.6</v>
      </c>
      <c r="M2608" s="18">
        <f t="shared" si="6730"/>
        <v>0</v>
      </c>
      <c r="N2608" s="18">
        <f t="shared" si="6731"/>
        <v>0</v>
      </c>
      <c r="O2608" s="18">
        <f t="shared" si="6833"/>
        <v>0</v>
      </c>
      <c r="P2608" s="18">
        <f t="shared" si="6833"/>
        <v>0</v>
      </c>
      <c r="Q2608" s="18">
        <f t="shared" si="6833"/>
        <v>0</v>
      </c>
      <c r="R2608" s="18">
        <f t="shared" si="6833"/>
        <v>0</v>
      </c>
      <c r="S2608" s="18">
        <f t="shared" si="6833"/>
        <v>0</v>
      </c>
      <c r="T2608" s="18">
        <f t="shared" si="6744"/>
        <v>171457.6</v>
      </c>
      <c r="U2608" s="18">
        <f t="shared" si="6745"/>
        <v>0</v>
      </c>
      <c r="V2608" s="18">
        <f t="shared" si="6746"/>
        <v>0</v>
      </c>
      <c r="W2608" s="18">
        <f t="shared" si="6833"/>
        <v>0</v>
      </c>
      <c r="X2608" s="18">
        <f t="shared" si="6833"/>
        <v>0</v>
      </c>
      <c r="Y2608" s="18">
        <f t="shared" si="6833"/>
        <v>0</v>
      </c>
      <c r="Z2608" s="18">
        <f t="shared" si="6833"/>
        <v>0</v>
      </c>
      <c r="AA2608" s="18">
        <f t="shared" si="6833"/>
        <v>0</v>
      </c>
      <c r="AB2608" s="18">
        <f t="shared" si="6833"/>
        <v>0</v>
      </c>
      <c r="AC2608" s="18">
        <f t="shared" si="6739"/>
        <v>171457.6</v>
      </c>
      <c r="AD2608" s="18">
        <f t="shared" si="6740"/>
        <v>0</v>
      </c>
      <c r="AE2608" s="18">
        <f t="shared" si="6741"/>
        <v>0</v>
      </c>
      <c r="AF2608" s="18">
        <f t="shared" si="6833"/>
        <v>0</v>
      </c>
      <c r="AG2608" s="18">
        <f t="shared" si="6833"/>
        <v>0</v>
      </c>
      <c r="AH2608" s="18">
        <f t="shared" si="6833"/>
        <v>0</v>
      </c>
      <c r="AI2608" s="18">
        <f t="shared" si="6758"/>
        <v>171457.6</v>
      </c>
      <c r="AJ2608" s="18">
        <f t="shared" si="6759"/>
        <v>0</v>
      </c>
      <c r="AK2608" s="18">
        <f t="shared" si="6760"/>
        <v>0</v>
      </c>
      <c r="AL2608" s="18">
        <f t="shared" si="6833"/>
        <v>0</v>
      </c>
      <c r="AM2608" s="18">
        <f t="shared" si="6761"/>
        <v>171457.6</v>
      </c>
      <c r="AN2608" s="18">
        <f t="shared" si="6833"/>
        <v>0</v>
      </c>
      <c r="AO2608" s="18">
        <f t="shared" si="6833"/>
        <v>0</v>
      </c>
      <c r="AP2608" s="18">
        <f t="shared" si="6833"/>
        <v>0</v>
      </c>
      <c r="AQ2608" s="18">
        <f t="shared" si="6808"/>
        <v>171457.6</v>
      </c>
      <c r="AR2608" s="18">
        <f t="shared" si="6809"/>
        <v>0</v>
      </c>
      <c r="AS2608" s="18">
        <f t="shared" si="6810"/>
        <v>0</v>
      </c>
      <c r="AT2608" s="18">
        <f t="shared" si="6833"/>
        <v>0</v>
      </c>
      <c r="AU2608" s="18">
        <f t="shared" si="6833"/>
        <v>0</v>
      </c>
      <c r="AV2608" s="18">
        <f t="shared" si="6833"/>
        <v>0</v>
      </c>
      <c r="AW2608" s="18">
        <f t="shared" si="6811"/>
        <v>171457.6</v>
      </c>
      <c r="AX2608" s="18">
        <f t="shared" si="6812"/>
        <v>0</v>
      </c>
      <c r="AY2608" s="18">
        <f t="shared" si="6813"/>
        <v>0</v>
      </c>
      <c r="AZ2608" s="18">
        <f t="shared" si="6833"/>
        <v>0</v>
      </c>
      <c r="BA2608" s="18">
        <f t="shared" si="6833"/>
        <v>0</v>
      </c>
      <c r="BB2608" s="18">
        <f t="shared" si="6833"/>
        <v>0</v>
      </c>
      <c r="BC2608" s="18">
        <f t="shared" si="6768"/>
        <v>171457.6</v>
      </c>
      <c r="BD2608" s="18">
        <f t="shared" si="6769"/>
        <v>0</v>
      </c>
      <c r="BE2608" s="18">
        <f t="shared" si="6770"/>
        <v>0</v>
      </c>
      <c r="BF2608" s="18">
        <f t="shared" si="6833"/>
        <v>0</v>
      </c>
      <c r="BG2608" s="18">
        <f t="shared" si="6833"/>
        <v>0</v>
      </c>
      <c r="BH2608" s="18">
        <f t="shared" si="6833"/>
        <v>0</v>
      </c>
      <c r="BI2608" s="18">
        <f t="shared" si="6765"/>
        <v>171457.6</v>
      </c>
      <c r="BJ2608" s="18">
        <f t="shared" si="6766"/>
        <v>0</v>
      </c>
      <c r="BK2608" s="18">
        <f t="shared" si="6767"/>
        <v>0</v>
      </c>
      <c r="BL2608" s="18">
        <f t="shared" si="6833"/>
        <v>0</v>
      </c>
      <c r="BM2608" s="18">
        <f t="shared" si="6833"/>
        <v>0</v>
      </c>
      <c r="BN2608" s="18">
        <f t="shared" si="6833"/>
        <v>0</v>
      </c>
      <c r="BO2608" s="18">
        <f t="shared" si="6815"/>
        <v>171457.6</v>
      </c>
      <c r="BP2608" s="18">
        <f t="shared" si="6816"/>
        <v>0</v>
      </c>
      <c r="BQ2608" s="18">
        <f t="shared" si="6817"/>
        <v>0</v>
      </c>
      <c r="BR2608" s="18">
        <f t="shared" si="6833"/>
        <v>0</v>
      </c>
      <c r="BS2608" s="18">
        <f t="shared" si="6833"/>
        <v>0</v>
      </c>
      <c r="BT2608" s="18">
        <f t="shared" si="6833"/>
        <v>0</v>
      </c>
      <c r="BU2608" s="18">
        <f t="shared" si="6805"/>
        <v>171457.6</v>
      </c>
      <c r="BV2608" s="18">
        <f t="shared" si="6806"/>
        <v>0</v>
      </c>
      <c r="BW2608" s="18">
        <f t="shared" si="6807"/>
        <v>0</v>
      </c>
      <c r="BX2608" s="18">
        <f t="shared" si="6833"/>
        <v>0</v>
      </c>
      <c r="BY2608" s="18">
        <f t="shared" si="6833"/>
        <v>0</v>
      </c>
      <c r="BZ2608" s="18">
        <f t="shared" si="6833"/>
        <v>0</v>
      </c>
      <c r="CA2608" s="18">
        <f t="shared" si="6781"/>
        <v>171457.6</v>
      </c>
      <c r="CB2608" s="18">
        <f t="shared" si="6782"/>
        <v>0</v>
      </c>
      <c r="CC2608" s="18">
        <f t="shared" si="6783"/>
        <v>0</v>
      </c>
      <c r="CD2608" s="18">
        <f t="shared" si="6833"/>
        <v>0</v>
      </c>
      <c r="CE2608" s="27"/>
      <c r="CF2608" s="33"/>
    </row>
    <row r="2609" spans="1:119" x14ac:dyDescent="0.3">
      <c r="A2609" s="19" t="s">
        <v>1407</v>
      </c>
      <c r="B2609" s="39">
        <v>410</v>
      </c>
      <c r="C2609" s="41"/>
      <c r="D2609" s="41"/>
      <c r="E2609" s="14" t="s">
        <v>566</v>
      </c>
      <c r="F2609" s="18">
        <f>F2610</f>
        <v>171457.6</v>
      </c>
      <c r="G2609" s="18">
        <f t="shared" si="6833"/>
        <v>0</v>
      </c>
      <c r="H2609" s="18">
        <f t="shared" si="6833"/>
        <v>0</v>
      </c>
      <c r="I2609" s="18">
        <f t="shared" si="6833"/>
        <v>0</v>
      </c>
      <c r="J2609" s="18">
        <f t="shared" si="6833"/>
        <v>0</v>
      </c>
      <c r="K2609" s="18">
        <f t="shared" si="6833"/>
        <v>0</v>
      </c>
      <c r="L2609" s="18">
        <f t="shared" si="6729"/>
        <v>171457.6</v>
      </c>
      <c r="M2609" s="18">
        <f t="shared" si="6730"/>
        <v>0</v>
      </c>
      <c r="N2609" s="18">
        <f t="shared" si="6731"/>
        <v>0</v>
      </c>
      <c r="O2609" s="18">
        <f t="shared" si="6833"/>
        <v>0</v>
      </c>
      <c r="P2609" s="18">
        <f t="shared" si="6833"/>
        <v>0</v>
      </c>
      <c r="Q2609" s="18">
        <f t="shared" si="6833"/>
        <v>0</v>
      </c>
      <c r="R2609" s="18">
        <f t="shared" si="6833"/>
        <v>0</v>
      </c>
      <c r="S2609" s="18">
        <f t="shared" si="6833"/>
        <v>0</v>
      </c>
      <c r="T2609" s="18">
        <f t="shared" si="6744"/>
        <v>171457.6</v>
      </c>
      <c r="U2609" s="18">
        <f t="shared" si="6745"/>
        <v>0</v>
      </c>
      <c r="V2609" s="18">
        <f t="shared" si="6746"/>
        <v>0</v>
      </c>
      <c r="W2609" s="18">
        <f t="shared" si="6833"/>
        <v>0</v>
      </c>
      <c r="X2609" s="18">
        <f t="shared" si="6833"/>
        <v>0</v>
      </c>
      <c r="Y2609" s="18">
        <f t="shared" si="6833"/>
        <v>0</v>
      </c>
      <c r="Z2609" s="18">
        <f t="shared" si="6833"/>
        <v>0</v>
      </c>
      <c r="AA2609" s="18">
        <f t="shared" si="6833"/>
        <v>0</v>
      </c>
      <c r="AB2609" s="18">
        <f t="shared" si="6833"/>
        <v>0</v>
      </c>
      <c r="AC2609" s="18">
        <f t="shared" si="6739"/>
        <v>171457.6</v>
      </c>
      <c r="AD2609" s="18">
        <f t="shared" si="6740"/>
        <v>0</v>
      </c>
      <c r="AE2609" s="18">
        <f t="shared" si="6741"/>
        <v>0</v>
      </c>
      <c r="AF2609" s="18">
        <f t="shared" si="6833"/>
        <v>0</v>
      </c>
      <c r="AG2609" s="18">
        <f t="shared" si="6833"/>
        <v>0</v>
      </c>
      <c r="AH2609" s="18">
        <f t="shared" si="6833"/>
        <v>0</v>
      </c>
      <c r="AI2609" s="18">
        <f t="shared" si="6758"/>
        <v>171457.6</v>
      </c>
      <c r="AJ2609" s="18">
        <f t="shared" si="6759"/>
        <v>0</v>
      </c>
      <c r="AK2609" s="18">
        <f t="shared" si="6760"/>
        <v>0</v>
      </c>
      <c r="AL2609" s="18">
        <f t="shared" si="6833"/>
        <v>0</v>
      </c>
      <c r="AM2609" s="18">
        <f t="shared" si="6761"/>
        <v>171457.6</v>
      </c>
      <c r="AN2609" s="18">
        <f t="shared" si="6833"/>
        <v>0</v>
      </c>
      <c r="AO2609" s="18">
        <f t="shared" si="6833"/>
        <v>0</v>
      </c>
      <c r="AP2609" s="18">
        <f t="shared" si="6833"/>
        <v>0</v>
      </c>
      <c r="AQ2609" s="18">
        <f t="shared" si="6808"/>
        <v>171457.6</v>
      </c>
      <c r="AR2609" s="18">
        <f t="shared" si="6809"/>
        <v>0</v>
      </c>
      <c r="AS2609" s="18">
        <f t="shared" si="6810"/>
        <v>0</v>
      </c>
      <c r="AT2609" s="18">
        <f t="shared" si="6833"/>
        <v>0</v>
      </c>
      <c r="AU2609" s="18">
        <f t="shared" si="6833"/>
        <v>0</v>
      </c>
      <c r="AV2609" s="18">
        <f t="shared" si="6833"/>
        <v>0</v>
      </c>
      <c r="AW2609" s="18">
        <f t="shared" si="6811"/>
        <v>171457.6</v>
      </c>
      <c r="AX2609" s="18">
        <f t="shared" si="6812"/>
        <v>0</v>
      </c>
      <c r="AY2609" s="18">
        <f t="shared" si="6813"/>
        <v>0</v>
      </c>
      <c r="AZ2609" s="18">
        <f t="shared" si="6833"/>
        <v>0</v>
      </c>
      <c r="BA2609" s="18">
        <f t="shared" si="6833"/>
        <v>0</v>
      </c>
      <c r="BB2609" s="18">
        <f t="shared" si="6833"/>
        <v>0</v>
      </c>
      <c r="BC2609" s="18">
        <f t="shared" si="6768"/>
        <v>171457.6</v>
      </c>
      <c r="BD2609" s="18">
        <f t="shared" si="6769"/>
        <v>0</v>
      </c>
      <c r="BE2609" s="18">
        <f t="shared" si="6770"/>
        <v>0</v>
      </c>
      <c r="BF2609" s="18">
        <f t="shared" si="6833"/>
        <v>0</v>
      </c>
      <c r="BG2609" s="18">
        <f t="shared" si="6833"/>
        <v>0</v>
      </c>
      <c r="BH2609" s="18">
        <f t="shared" si="6833"/>
        <v>0</v>
      </c>
      <c r="BI2609" s="18">
        <f t="shared" si="6765"/>
        <v>171457.6</v>
      </c>
      <c r="BJ2609" s="18">
        <f t="shared" si="6766"/>
        <v>0</v>
      </c>
      <c r="BK2609" s="18">
        <f t="shared" si="6767"/>
        <v>0</v>
      </c>
      <c r="BL2609" s="18">
        <f t="shared" si="6833"/>
        <v>0</v>
      </c>
      <c r="BM2609" s="18">
        <f t="shared" si="6833"/>
        <v>0</v>
      </c>
      <c r="BN2609" s="18">
        <f t="shared" si="6833"/>
        <v>0</v>
      </c>
      <c r="BO2609" s="18">
        <f t="shared" si="6815"/>
        <v>171457.6</v>
      </c>
      <c r="BP2609" s="18">
        <f t="shared" si="6816"/>
        <v>0</v>
      </c>
      <c r="BQ2609" s="18">
        <f t="shared" si="6817"/>
        <v>0</v>
      </c>
      <c r="BR2609" s="18">
        <f t="shared" si="6833"/>
        <v>0</v>
      </c>
      <c r="BS2609" s="18">
        <f t="shared" si="6833"/>
        <v>0</v>
      </c>
      <c r="BT2609" s="18">
        <f t="shared" si="6833"/>
        <v>0</v>
      </c>
      <c r="BU2609" s="18">
        <f t="shared" si="6805"/>
        <v>171457.6</v>
      </c>
      <c r="BV2609" s="18">
        <f t="shared" si="6806"/>
        <v>0</v>
      </c>
      <c r="BW2609" s="18">
        <f t="shared" si="6807"/>
        <v>0</v>
      </c>
      <c r="BX2609" s="18">
        <f t="shared" si="6833"/>
        <v>0</v>
      </c>
      <c r="BY2609" s="18">
        <f t="shared" si="6833"/>
        <v>0</v>
      </c>
      <c r="BZ2609" s="18">
        <f t="shared" si="6833"/>
        <v>0</v>
      </c>
      <c r="CA2609" s="18">
        <f t="shared" si="6781"/>
        <v>171457.6</v>
      </c>
      <c r="CB2609" s="18">
        <f t="shared" si="6782"/>
        <v>0</v>
      </c>
      <c r="CC2609" s="18">
        <f t="shared" si="6783"/>
        <v>0</v>
      </c>
      <c r="CD2609" s="18">
        <f t="shared" si="6833"/>
        <v>0</v>
      </c>
      <c r="CE2609" s="27"/>
      <c r="CF2609" s="33"/>
    </row>
    <row r="2610" spans="1:119" x14ac:dyDescent="0.3">
      <c r="A2610" s="19" t="s">
        <v>1407</v>
      </c>
      <c r="B2610" s="39">
        <v>410</v>
      </c>
      <c r="C2610" s="41" t="s">
        <v>149</v>
      </c>
      <c r="D2610" s="41" t="s">
        <v>29</v>
      </c>
      <c r="E2610" s="14" t="s">
        <v>523</v>
      </c>
      <c r="F2610" s="18">
        <v>171457.6</v>
      </c>
      <c r="G2610" s="18"/>
      <c r="H2610" s="18"/>
      <c r="I2610" s="18"/>
      <c r="J2610" s="18"/>
      <c r="K2610" s="18"/>
      <c r="L2610" s="18">
        <f t="shared" si="6729"/>
        <v>171457.6</v>
      </c>
      <c r="M2610" s="18">
        <f t="shared" si="6730"/>
        <v>0</v>
      </c>
      <c r="N2610" s="18">
        <f t="shared" si="6731"/>
        <v>0</v>
      </c>
      <c r="O2610" s="18"/>
      <c r="P2610" s="18"/>
      <c r="Q2610" s="18"/>
      <c r="R2610" s="18"/>
      <c r="S2610" s="18"/>
      <c r="T2610" s="18">
        <f t="shared" si="6744"/>
        <v>171457.6</v>
      </c>
      <c r="U2610" s="18">
        <f t="shared" si="6745"/>
        <v>0</v>
      </c>
      <c r="V2610" s="18">
        <f t="shared" si="6746"/>
        <v>0</v>
      </c>
      <c r="W2610" s="18"/>
      <c r="X2610" s="18"/>
      <c r="Y2610" s="18"/>
      <c r="Z2610" s="18"/>
      <c r="AA2610" s="18"/>
      <c r="AB2610" s="18"/>
      <c r="AC2610" s="18">
        <f t="shared" si="6739"/>
        <v>171457.6</v>
      </c>
      <c r="AD2610" s="18">
        <f t="shared" si="6740"/>
        <v>0</v>
      </c>
      <c r="AE2610" s="18">
        <f t="shared" si="6741"/>
        <v>0</v>
      </c>
      <c r="AF2610" s="18"/>
      <c r="AG2610" s="18"/>
      <c r="AH2610" s="18"/>
      <c r="AI2610" s="18">
        <f t="shared" si="6758"/>
        <v>171457.6</v>
      </c>
      <c r="AJ2610" s="18">
        <f t="shared" si="6759"/>
        <v>0</v>
      </c>
      <c r="AK2610" s="18">
        <f t="shared" si="6760"/>
        <v>0</v>
      </c>
      <c r="AL2610" s="18"/>
      <c r="AM2610" s="18">
        <f t="shared" si="6761"/>
        <v>171457.6</v>
      </c>
      <c r="AN2610" s="18"/>
      <c r="AO2610" s="18"/>
      <c r="AP2610" s="18"/>
      <c r="AQ2610" s="18">
        <f t="shared" si="6808"/>
        <v>171457.6</v>
      </c>
      <c r="AR2610" s="18">
        <f t="shared" si="6809"/>
        <v>0</v>
      </c>
      <c r="AS2610" s="18">
        <f t="shared" si="6810"/>
        <v>0</v>
      </c>
      <c r="AT2610" s="18"/>
      <c r="AU2610" s="18"/>
      <c r="AV2610" s="18"/>
      <c r="AW2610" s="18">
        <f t="shared" si="6811"/>
        <v>171457.6</v>
      </c>
      <c r="AX2610" s="18">
        <f t="shared" si="6812"/>
        <v>0</v>
      </c>
      <c r="AY2610" s="18">
        <f t="shared" si="6813"/>
        <v>0</v>
      </c>
      <c r="AZ2610" s="18"/>
      <c r="BA2610" s="18"/>
      <c r="BB2610" s="18"/>
      <c r="BC2610" s="18">
        <f t="shared" si="6768"/>
        <v>171457.6</v>
      </c>
      <c r="BD2610" s="18">
        <f t="shared" si="6769"/>
        <v>0</v>
      </c>
      <c r="BE2610" s="18">
        <f t="shared" si="6770"/>
        <v>0</v>
      </c>
      <c r="BF2610" s="18"/>
      <c r="BG2610" s="18"/>
      <c r="BH2610" s="18"/>
      <c r="BI2610" s="18">
        <f t="shared" si="6765"/>
        <v>171457.6</v>
      </c>
      <c r="BJ2610" s="18">
        <f t="shared" si="6766"/>
        <v>0</v>
      </c>
      <c r="BK2610" s="18">
        <f t="shared" si="6767"/>
        <v>0</v>
      </c>
      <c r="BL2610" s="18"/>
      <c r="BM2610" s="18"/>
      <c r="BN2610" s="18"/>
      <c r="BO2610" s="18">
        <f t="shared" si="6815"/>
        <v>171457.6</v>
      </c>
      <c r="BP2610" s="18">
        <f t="shared" si="6816"/>
        <v>0</v>
      </c>
      <c r="BQ2610" s="18">
        <f t="shared" si="6817"/>
        <v>0</v>
      </c>
      <c r="BR2610" s="18"/>
      <c r="BS2610" s="18"/>
      <c r="BT2610" s="18"/>
      <c r="BU2610" s="18">
        <f t="shared" si="6805"/>
        <v>171457.6</v>
      </c>
      <c r="BV2610" s="18">
        <f t="shared" si="6806"/>
        <v>0</v>
      </c>
      <c r="BW2610" s="18">
        <f t="shared" si="6807"/>
        <v>0</v>
      </c>
      <c r="BX2610" s="18"/>
      <c r="BY2610" s="18"/>
      <c r="BZ2610" s="18"/>
      <c r="CA2610" s="18">
        <f t="shared" si="6781"/>
        <v>171457.6</v>
      </c>
      <c r="CB2610" s="18">
        <f t="shared" si="6782"/>
        <v>0</v>
      </c>
      <c r="CC2610" s="18">
        <f t="shared" si="6783"/>
        <v>0</v>
      </c>
      <c r="CD2610" s="18"/>
      <c r="CE2610" s="27"/>
      <c r="CF2610" s="33"/>
    </row>
    <row r="2611" spans="1:119" ht="156" x14ac:dyDescent="0.3">
      <c r="A2611" s="19" t="s">
        <v>1408</v>
      </c>
      <c r="B2611" s="19"/>
      <c r="C2611" s="19"/>
      <c r="D2611" s="19"/>
      <c r="E2611" s="14" t="s">
        <v>1311</v>
      </c>
      <c r="F2611" s="18">
        <f>F2612</f>
        <v>66493.3</v>
      </c>
      <c r="G2611" s="18">
        <f t="shared" ref="G2611:CD2613" si="6834">G2612</f>
        <v>0</v>
      </c>
      <c r="H2611" s="18">
        <f t="shared" si="6834"/>
        <v>0</v>
      </c>
      <c r="I2611" s="18">
        <f t="shared" si="6834"/>
        <v>0</v>
      </c>
      <c r="J2611" s="18">
        <f t="shared" si="6834"/>
        <v>0</v>
      </c>
      <c r="K2611" s="18">
        <f t="shared" si="6834"/>
        <v>0</v>
      </c>
      <c r="L2611" s="18">
        <f t="shared" si="6729"/>
        <v>66493.3</v>
      </c>
      <c r="M2611" s="18">
        <f t="shared" si="6730"/>
        <v>0</v>
      </c>
      <c r="N2611" s="18">
        <f t="shared" si="6731"/>
        <v>0</v>
      </c>
      <c r="O2611" s="18">
        <f t="shared" si="6834"/>
        <v>0</v>
      </c>
      <c r="P2611" s="18">
        <f t="shared" si="6834"/>
        <v>0</v>
      </c>
      <c r="Q2611" s="18">
        <f t="shared" si="6834"/>
        <v>0</v>
      </c>
      <c r="R2611" s="18">
        <f t="shared" si="6834"/>
        <v>0</v>
      </c>
      <c r="S2611" s="18">
        <f t="shared" si="6834"/>
        <v>0</v>
      </c>
      <c r="T2611" s="18">
        <f t="shared" si="6744"/>
        <v>66493.3</v>
      </c>
      <c r="U2611" s="18">
        <f t="shared" si="6745"/>
        <v>0</v>
      </c>
      <c r="V2611" s="18">
        <f t="shared" si="6746"/>
        <v>0</v>
      </c>
      <c r="W2611" s="18">
        <f t="shared" si="6834"/>
        <v>0</v>
      </c>
      <c r="X2611" s="18">
        <f t="shared" si="6834"/>
        <v>0</v>
      </c>
      <c r="Y2611" s="18">
        <f t="shared" si="6834"/>
        <v>0</v>
      </c>
      <c r="Z2611" s="18">
        <f t="shared" si="6834"/>
        <v>0</v>
      </c>
      <c r="AA2611" s="18">
        <f t="shared" si="6834"/>
        <v>0</v>
      </c>
      <c r="AB2611" s="18">
        <f t="shared" si="6834"/>
        <v>0</v>
      </c>
      <c r="AC2611" s="18">
        <f t="shared" ref="AC2611:AC2681" si="6835">T2611+W2611+Z2611</f>
        <v>66493.3</v>
      </c>
      <c r="AD2611" s="18">
        <f t="shared" ref="AD2611:AD2681" si="6836">U2611+X2611+AA2611</f>
        <v>0</v>
      </c>
      <c r="AE2611" s="18">
        <f t="shared" ref="AE2611:AE2681" si="6837">V2611+Y2611+AB2611</f>
        <v>0</v>
      </c>
      <c r="AF2611" s="18">
        <f t="shared" si="6834"/>
        <v>0</v>
      </c>
      <c r="AG2611" s="18">
        <f t="shared" si="6834"/>
        <v>0</v>
      </c>
      <c r="AH2611" s="18">
        <f t="shared" si="6834"/>
        <v>0</v>
      </c>
      <c r="AI2611" s="18">
        <f t="shared" si="6758"/>
        <v>66493.3</v>
      </c>
      <c r="AJ2611" s="18">
        <f t="shared" si="6759"/>
        <v>0</v>
      </c>
      <c r="AK2611" s="18">
        <f t="shared" si="6760"/>
        <v>0</v>
      </c>
      <c r="AL2611" s="18">
        <f t="shared" si="6834"/>
        <v>0</v>
      </c>
      <c r="AM2611" s="18">
        <f t="shared" si="6761"/>
        <v>66493.3</v>
      </c>
      <c r="AN2611" s="18">
        <f t="shared" si="6834"/>
        <v>0</v>
      </c>
      <c r="AO2611" s="18">
        <f t="shared" si="6834"/>
        <v>0</v>
      </c>
      <c r="AP2611" s="18">
        <f t="shared" si="6834"/>
        <v>0</v>
      </c>
      <c r="AQ2611" s="18">
        <f t="shared" si="6808"/>
        <v>66493.3</v>
      </c>
      <c r="AR2611" s="18">
        <f t="shared" si="6809"/>
        <v>0</v>
      </c>
      <c r="AS2611" s="18">
        <f t="shared" si="6810"/>
        <v>0</v>
      </c>
      <c r="AT2611" s="18">
        <f t="shared" si="6834"/>
        <v>0</v>
      </c>
      <c r="AU2611" s="18">
        <f t="shared" si="6834"/>
        <v>0</v>
      </c>
      <c r="AV2611" s="18">
        <f t="shared" si="6834"/>
        <v>0</v>
      </c>
      <c r="AW2611" s="18">
        <f t="shared" si="6811"/>
        <v>66493.3</v>
      </c>
      <c r="AX2611" s="18">
        <f t="shared" si="6812"/>
        <v>0</v>
      </c>
      <c r="AY2611" s="18">
        <f t="shared" si="6813"/>
        <v>0</v>
      </c>
      <c r="AZ2611" s="18">
        <f t="shared" si="6834"/>
        <v>0</v>
      </c>
      <c r="BA2611" s="18">
        <f t="shared" si="6834"/>
        <v>0</v>
      </c>
      <c r="BB2611" s="18">
        <f t="shared" si="6834"/>
        <v>0</v>
      </c>
      <c r="BC2611" s="18">
        <f t="shared" si="6768"/>
        <v>66493.3</v>
      </c>
      <c r="BD2611" s="18">
        <f t="shared" si="6769"/>
        <v>0</v>
      </c>
      <c r="BE2611" s="18">
        <f t="shared" si="6770"/>
        <v>0</v>
      </c>
      <c r="BF2611" s="18">
        <f t="shared" si="6834"/>
        <v>0</v>
      </c>
      <c r="BG2611" s="18">
        <f t="shared" si="6834"/>
        <v>0</v>
      </c>
      <c r="BH2611" s="18">
        <f t="shared" si="6834"/>
        <v>0</v>
      </c>
      <c r="BI2611" s="18">
        <f t="shared" si="6765"/>
        <v>66493.3</v>
      </c>
      <c r="BJ2611" s="18">
        <f t="shared" si="6766"/>
        <v>0</v>
      </c>
      <c r="BK2611" s="18">
        <f t="shared" si="6767"/>
        <v>0</v>
      </c>
      <c r="BL2611" s="18">
        <f t="shared" si="6834"/>
        <v>0</v>
      </c>
      <c r="BM2611" s="18">
        <f t="shared" si="6834"/>
        <v>0</v>
      </c>
      <c r="BN2611" s="18">
        <f t="shared" si="6834"/>
        <v>0</v>
      </c>
      <c r="BO2611" s="18">
        <f t="shared" si="6815"/>
        <v>66493.3</v>
      </c>
      <c r="BP2611" s="18">
        <f t="shared" si="6816"/>
        <v>0</v>
      </c>
      <c r="BQ2611" s="18">
        <f t="shared" si="6817"/>
        <v>0</v>
      </c>
      <c r="BR2611" s="18">
        <f t="shared" si="6834"/>
        <v>0</v>
      </c>
      <c r="BS2611" s="18">
        <f t="shared" si="6834"/>
        <v>0</v>
      </c>
      <c r="BT2611" s="18">
        <f t="shared" si="6834"/>
        <v>0</v>
      </c>
      <c r="BU2611" s="18">
        <f t="shared" si="6805"/>
        <v>66493.3</v>
      </c>
      <c r="BV2611" s="18">
        <f t="shared" si="6806"/>
        <v>0</v>
      </c>
      <c r="BW2611" s="18">
        <f t="shared" si="6807"/>
        <v>0</v>
      </c>
      <c r="BX2611" s="18">
        <f t="shared" si="6834"/>
        <v>0</v>
      </c>
      <c r="BY2611" s="18">
        <f t="shared" si="6834"/>
        <v>0</v>
      </c>
      <c r="BZ2611" s="18">
        <f t="shared" si="6834"/>
        <v>0</v>
      </c>
      <c r="CA2611" s="18">
        <f t="shared" si="6781"/>
        <v>66493.3</v>
      </c>
      <c r="CB2611" s="18">
        <f t="shared" si="6782"/>
        <v>0</v>
      </c>
      <c r="CC2611" s="18">
        <f t="shared" si="6783"/>
        <v>0</v>
      </c>
      <c r="CD2611" s="18">
        <f t="shared" si="6834"/>
        <v>0</v>
      </c>
      <c r="CE2611" s="27"/>
      <c r="CF2611" s="33"/>
    </row>
    <row r="2612" spans="1:119" ht="46.8" x14ac:dyDescent="0.3">
      <c r="A2612" s="19" t="s">
        <v>1408</v>
      </c>
      <c r="B2612" s="39">
        <v>400</v>
      </c>
      <c r="C2612" s="41"/>
      <c r="D2612" s="41"/>
      <c r="E2612" s="14" t="s">
        <v>553</v>
      </c>
      <c r="F2612" s="18">
        <f>F2613</f>
        <v>66493.3</v>
      </c>
      <c r="G2612" s="18">
        <f t="shared" si="6834"/>
        <v>0</v>
      </c>
      <c r="H2612" s="18">
        <f t="shared" si="6834"/>
        <v>0</v>
      </c>
      <c r="I2612" s="18">
        <f t="shared" si="6834"/>
        <v>0</v>
      </c>
      <c r="J2612" s="18">
        <f t="shared" si="6834"/>
        <v>0</v>
      </c>
      <c r="K2612" s="18">
        <f t="shared" si="6834"/>
        <v>0</v>
      </c>
      <c r="L2612" s="18">
        <f t="shared" si="6729"/>
        <v>66493.3</v>
      </c>
      <c r="M2612" s="18">
        <f t="shared" si="6730"/>
        <v>0</v>
      </c>
      <c r="N2612" s="18">
        <f t="shared" si="6731"/>
        <v>0</v>
      </c>
      <c r="O2612" s="18">
        <f t="shared" si="6834"/>
        <v>0</v>
      </c>
      <c r="P2612" s="18">
        <f t="shared" si="6834"/>
        <v>0</v>
      </c>
      <c r="Q2612" s="18">
        <f t="shared" si="6834"/>
        <v>0</v>
      </c>
      <c r="R2612" s="18">
        <f t="shared" si="6834"/>
        <v>0</v>
      </c>
      <c r="S2612" s="18">
        <f t="shared" si="6834"/>
        <v>0</v>
      </c>
      <c r="T2612" s="18">
        <f t="shared" si="6744"/>
        <v>66493.3</v>
      </c>
      <c r="U2612" s="18">
        <f t="shared" si="6745"/>
        <v>0</v>
      </c>
      <c r="V2612" s="18">
        <f t="shared" si="6746"/>
        <v>0</v>
      </c>
      <c r="W2612" s="18">
        <f t="shared" si="6834"/>
        <v>0</v>
      </c>
      <c r="X2612" s="18">
        <f t="shared" si="6834"/>
        <v>0</v>
      </c>
      <c r="Y2612" s="18">
        <f t="shared" si="6834"/>
        <v>0</v>
      </c>
      <c r="Z2612" s="18">
        <f t="shared" si="6834"/>
        <v>0</v>
      </c>
      <c r="AA2612" s="18">
        <f t="shared" si="6834"/>
        <v>0</v>
      </c>
      <c r="AB2612" s="18">
        <f t="shared" si="6834"/>
        <v>0</v>
      </c>
      <c r="AC2612" s="18">
        <f t="shared" si="6835"/>
        <v>66493.3</v>
      </c>
      <c r="AD2612" s="18">
        <f t="shared" si="6836"/>
        <v>0</v>
      </c>
      <c r="AE2612" s="18">
        <f t="shared" si="6837"/>
        <v>0</v>
      </c>
      <c r="AF2612" s="18">
        <f t="shared" si="6834"/>
        <v>0</v>
      </c>
      <c r="AG2612" s="18">
        <f t="shared" si="6834"/>
        <v>0</v>
      </c>
      <c r="AH2612" s="18">
        <f t="shared" si="6834"/>
        <v>0</v>
      </c>
      <c r="AI2612" s="18">
        <f t="shared" si="6758"/>
        <v>66493.3</v>
      </c>
      <c r="AJ2612" s="18">
        <f t="shared" si="6759"/>
        <v>0</v>
      </c>
      <c r="AK2612" s="18">
        <f t="shared" si="6760"/>
        <v>0</v>
      </c>
      <c r="AL2612" s="18">
        <f t="shared" si="6834"/>
        <v>0</v>
      </c>
      <c r="AM2612" s="18">
        <f t="shared" si="6761"/>
        <v>66493.3</v>
      </c>
      <c r="AN2612" s="18">
        <f t="shared" si="6834"/>
        <v>0</v>
      </c>
      <c r="AO2612" s="18">
        <f t="shared" si="6834"/>
        <v>0</v>
      </c>
      <c r="AP2612" s="18">
        <f t="shared" si="6834"/>
        <v>0</v>
      </c>
      <c r="AQ2612" s="18">
        <f t="shared" si="6808"/>
        <v>66493.3</v>
      </c>
      <c r="AR2612" s="18">
        <f t="shared" si="6809"/>
        <v>0</v>
      </c>
      <c r="AS2612" s="18">
        <f t="shared" si="6810"/>
        <v>0</v>
      </c>
      <c r="AT2612" s="18">
        <f t="shared" si="6834"/>
        <v>0</v>
      </c>
      <c r="AU2612" s="18">
        <f t="shared" si="6834"/>
        <v>0</v>
      </c>
      <c r="AV2612" s="18">
        <f t="shared" si="6834"/>
        <v>0</v>
      </c>
      <c r="AW2612" s="18">
        <f t="shared" si="6811"/>
        <v>66493.3</v>
      </c>
      <c r="AX2612" s="18">
        <f t="shared" si="6812"/>
        <v>0</v>
      </c>
      <c r="AY2612" s="18">
        <f t="shared" si="6813"/>
        <v>0</v>
      </c>
      <c r="AZ2612" s="18">
        <f t="shared" si="6834"/>
        <v>0</v>
      </c>
      <c r="BA2612" s="18">
        <f t="shared" si="6834"/>
        <v>0</v>
      </c>
      <c r="BB2612" s="18">
        <f t="shared" si="6834"/>
        <v>0</v>
      </c>
      <c r="BC2612" s="18">
        <f t="shared" si="6768"/>
        <v>66493.3</v>
      </c>
      <c r="BD2612" s="18">
        <f t="shared" si="6769"/>
        <v>0</v>
      </c>
      <c r="BE2612" s="18">
        <f t="shared" si="6770"/>
        <v>0</v>
      </c>
      <c r="BF2612" s="18">
        <f t="shared" si="6834"/>
        <v>0</v>
      </c>
      <c r="BG2612" s="18">
        <f t="shared" si="6834"/>
        <v>0</v>
      </c>
      <c r="BH2612" s="18">
        <f t="shared" si="6834"/>
        <v>0</v>
      </c>
      <c r="BI2612" s="18">
        <f t="shared" si="6765"/>
        <v>66493.3</v>
      </c>
      <c r="BJ2612" s="18">
        <f t="shared" si="6766"/>
        <v>0</v>
      </c>
      <c r="BK2612" s="18">
        <f t="shared" si="6767"/>
        <v>0</v>
      </c>
      <c r="BL2612" s="18">
        <f t="shared" si="6834"/>
        <v>0</v>
      </c>
      <c r="BM2612" s="18">
        <f t="shared" si="6834"/>
        <v>0</v>
      </c>
      <c r="BN2612" s="18">
        <f t="shared" si="6834"/>
        <v>0</v>
      </c>
      <c r="BO2612" s="18">
        <f t="shared" si="6815"/>
        <v>66493.3</v>
      </c>
      <c r="BP2612" s="18">
        <f t="shared" si="6816"/>
        <v>0</v>
      </c>
      <c r="BQ2612" s="18">
        <f t="shared" si="6817"/>
        <v>0</v>
      </c>
      <c r="BR2612" s="18">
        <f t="shared" si="6834"/>
        <v>0</v>
      </c>
      <c r="BS2612" s="18">
        <f t="shared" si="6834"/>
        <v>0</v>
      </c>
      <c r="BT2612" s="18">
        <f t="shared" si="6834"/>
        <v>0</v>
      </c>
      <c r="BU2612" s="18">
        <f t="shared" si="6805"/>
        <v>66493.3</v>
      </c>
      <c r="BV2612" s="18">
        <f t="shared" si="6806"/>
        <v>0</v>
      </c>
      <c r="BW2612" s="18">
        <f t="shared" si="6807"/>
        <v>0</v>
      </c>
      <c r="BX2612" s="18">
        <f t="shared" si="6834"/>
        <v>0</v>
      </c>
      <c r="BY2612" s="18">
        <f t="shared" si="6834"/>
        <v>0</v>
      </c>
      <c r="BZ2612" s="18">
        <f t="shared" si="6834"/>
        <v>0</v>
      </c>
      <c r="CA2612" s="18">
        <f t="shared" si="6781"/>
        <v>66493.3</v>
      </c>
      <c r="CB2612" s="18">
        <f t="shared" si="6782"/>
        <v>0</v>
      </c>
      <c r="CC2612" s="18">
        <f t="shared" si="6783"/>
        <v>0</v>
      </c>
      <c r="CD2612" s="18">
        <f t="shared" si="6834"/>
        <v>0</v>
      </c>
      <c r="CE2612" s="27"/>
      <c r="CF2612" s="33"/>
    </row>
    <row r="2613" spans="1:119" x14ac:dyDescent="0.3">
      <c r="A2613" s="19" t="s">
        <v>1408</v>
      </c>
      <c r="B2613" s="39">
        <v>410</v>
      </c>
      <c r="C2613" s="41"/>
      <c r="D2613" s="41"/>
      <c r="E2613" s="14" t="s">
        <v>566</v>
      </c>
      <c r="F2613" s="18">
        <f>F2614</f>
        <v>66493.3</v>
      </c>
      <c r="G2613" s="18">
        <f t="shared" si="6834"/>
        <v>0</v>
      </c>
      <c r="H2613" s="18">
        <f t="shared" si="6834"/>
        <v>0</v>
      </c>
      <c r="I2613" s="18">
        <f t="shared" si="6834"/>
        <v>0</v>
      </c>
      <c r="J2613" s="18">
        <f t="shared" si="6834"/>
        <v>0</v>
      </c>
      <c r="K2613" s="18">
        <f t="shared" si="6834"/>
        <v>0</v>
      </c>
      <c r="L2613" s="18">
        <f t="shared" si="6729"/>
        <v>66493.3</v>
      </c>
      <c r="M2613" s="18">
        <f t="shared" si="6730"/>
        <v>0</v>
      </c>
      <c r="N2613" s="18">
        <f t="shared" si="6731"/>
        <v>0</v>
      </c>
      <c r="O2613" s="18">
        <f t="shared" si="6834"/>
        <v>0</v>
      </c>
      <c r="P2613" s="18">
        <f t="shared" si="6834"/>
        <v>0</v>
      </c>
      <c r="Q2613" s="18">
        <f t="shared" si="6834"/>
        <v>0</v>
      </c>
      <c r="R2613" s="18">
        <f t="shared" si="6834"/>
        <v>0</v>
      </c>
      <c r="S2613" s="18">
        <f t="shared" si="6834"/>
        <v>0</v>
      </c>
      <c r="T2613" s="18">
        <f t="shared" si="6744"/>
        <v>66493.3</v>
      </c>
      <c r="U2613" s="18">
        <f t="shared" si="6745"/>
        <v>0</v>
      </c>
      <c r="V2613" s="18">
        <f t="shared" si="6746"/>
        <v>0</v>
      </c>
      <c r="W2613" s="18">
        <f t="shared" si="6834"/>
        <v>0</v>
      </c>
      <c r="X2613" s="18">
        <f t="shared" si="6834"/>
        <v>0</v>
      </c>
      <c r="Y2613" s="18">
        <f t="shared" si="6834"/>
        <v>0</v>
      </c>
      <c r="Z2613" s="18">
        <f t="shared" si="6834"/>
        <v>0</v>
      </c>
      <c r="AA2613" s="18">
        <f t="shared" si="6834"/>
        <v>0</v>
      </c>
      <c r="AB2613" s="18">
        <f t="shared" si="6834"/>
        <v>0</v>
      </c>
      <c r="AC2613" s="18">
        <f t="shared" si="6835"/>
        <v>66493.3</v>
      </c>
      <c r="AD2613" s="18">
        <f t="shared" si="6836"/>
        <v>0</v>
      </c>
      <c r="AE2613" s="18">
        <f t="shared" si="6837"/>
        <v>0</v>
      </c>
      <c r="AF2613" s="18">
        <f t="shared" si="6834"/>
        <v>0</v>
      </c>
      <c r="AG2613" s="18">
        <f t="shared" si="6834"/>
        <v>0</v>
      </c>
      <c r="AH2613" s="18">
        <f t="shared" si="6834"/>
        <v>0</v>
      </c>
      <c r="AI2613" s="18">
        <f t="shared" si="6758"/>
        <v>66493.3</v>
      </c>
      <c r="AJ2613" s="18">
        <f t="shared" si="6759"/>
        <v>0</v>
      </c>
      <c r="AK2613" s="18">
        <f t="shared" si="6760"/>
        <v>0</v>
      </c>
      <c r="AL2613" s="18">
        <f t="shared" si="6834"/>
        <v>0</v>
      </c>
      <c r="AM2613" s="18">
        <f t="shared" si="6761"/>
        <v>66493.3</v>
      </c>
      <c r="AN2613" s="18">
        <f t="shared" si="6834"/>
        <v>0</v>
      </c>
      <c r="AO2613" s="18">
        <f t="shared" si="6834"/>
        <v>0</v>
      </c>
      <c r="AP2613" s="18">
        <f t="shared" si="6834"/>
        <v>0</v>
      </c>
      <c r="AQ2613" s="18">
        <f t="shared" si="6808"/>
        <v>66493.3</v>
      </c>
      <c r="AR2613" s="18">
        <f t="shared" si="6809"/>
        <v>0</v>
      </c>
      <c r="AS2613" s="18">
        <f t="shared" si="6810"/>
        <v>0</v>
      </c>
      <c r="AT2613" s="18">
        <f t="shared" si="6834"/>
        <v>0</v>
      </c>
      <c r="AU2613" s="18">
        <f t="shared" si="6834"/>
        <v>0</v>
      </c>
      <c r="AV2613" s="18">
        <f t="shared" si="6834"/>
        <v>0</v>
      </c>
      <c r="AW2613" s="18">
        <f t="shared" si="6811"/>
        <v>66493.3</v>
      </c>
      <c r="AX2613" s="18">
        <f t="shared" si="6812"/>
        <v>0</v>
      </c>
      <c r="AY2613" s="18">
        <f t="shared" si="6813"/>
        <v>0</v>
      </c>
      <c r="AZ2613" s="18">
        <f t="shared" si="6834"/>
        <v>0</v>
      </c>
      <c r="BA2613" s="18">
        <f t="shared" si="6834"/>
        <v>0</v>
      </c>
      <c r="BB2613" s="18">
        <f t="shared" si="6834"/>
        <v>0</v>
      </c>
      <c r="BC2613" s="18">
        <f t="shared" si="6768"/>
        <v>66493.3</v>
      </c>
      <c r="BD2613" s="18">
        <f t="shared" si="6769"/>
        <v>0</v>
      </c>
      <c r="BE2613" s="18">
        <f t="shared" si="6770"/>
        <v>0</v>
      </c>
      <c r="BF2613" s="18">
        <f t="shared" si="6834"/>
        <v>0</v>
      </c>
      <c r="BG2613" s="18">
        <f t="shared" si="6834"/>
        <v>0</v>
      </c>
      <c r="BH2613" s="18">
        <f t="shared" si="6834"/>
        <v>0</v>
      </c>
      <c r="BI2613" s="18">
        <f t="shared" si="6765"/>
        <v>66493.3</v>
      </c>
      <c r="BJ2613" s="18">
        <f t="shared" si="6766"/>
        <v>0</v>
      </c>
      <c r="BK2613" s="18">
        <f t="shared" si="6767"/>
        <v>0</v>
      </c>
      <c r="BL2613" s="18">
        <f t="shared" si="6834"/>
        <v>0</v>
      </c>
      <c r="BM2613" s="18">
        <f t="shared" si="6834"/>
        <v>0</v>
      </c>
      <c r="BN2613" s="18">
        <f t="shared" si="6834"/>
        <v>0</v>
      </c>
      <c r="BO2613" s="18">
        <f t="shared" si="6815"/>
        <v>66493.3</v>
      </c>
      <c r="BP2613" s="18">
        <f t="shared" si="6816"/>
        <v>0</v>
      </c>
      <c r="BQ2613" s="18">
        <f t="shared" si="6817"/>
        <v>0</v>
      </c>
      <c r="BR2613" s="18">
        <f t="shared" si="6834"/>
        <v>0</v>
      </c>
      <c r="BS2613" s="18">
        <f t="shared" si="6834"/>
        <v>0</v>
      </c>
      <c r="BT2613" s="18">
        <f t="shared" si="6834"/>
        <v>0</v>
      </c>
      <c r="BU2613" s="18">
        <f t="shared" si="6805"/>
        <v>66493.3</v>
      </c>
      <c r="BV2613" s="18">
        <f t="shared" si="6806"/>
        <v>0</v>
      </c>
      <c r="BW2613" s="18">
        <f t="shared" si="6807"/>
        <v>0</v>
      </c>
      <c r="BX2613" s="18">
        <f t="shared" si="6834"/>
        <v>0</v>
      </c>
      <c r="BY2613" s="18">
        <f t="shared" si="6834"/>
        <v>0</v>
      </c>
      <c r="BZ2613" s="18">
        <f t="shared" si="6834"/>
        <v>0</v>
      </c>
      <c r="CA2613" s="18">
        <f t="shared" si="6781"/>
        <v>66493.3</v>
      </c>
      <c r="CB2613" s="18">
        <f t="shared" si="6782"/>
        <v>0</v>
      </c>
      <c r="CC2613" s="18">
        <f t="shared" si="6783"/>
        <v>0</v>
      </c>
      <c r="CD2613" s="18">
        <f t="shared" si="6834"/>
        <v>0</v>
      </c>
      <c r="CE2613" s="27"/>
      <c r="CF2613" s="33"/>
    </row>
    <row r="2614" spans="1:119" x14ac:dyDescent="0.3">
      <c r="A2614" s="19" t="s">
        <v>1408</v>
      </c>
      <c r="B2614" s="39">
        <v>410</v>
      </c>
      <c r="C2614" s="41" t="s">
        <v>149</v>
      </c>
      <c r="D2614" s="41" t="s">
        <v>29</v>
      </c>
      <c r="E2614" s="14" t="s">
        <v>523</v>
      </c>
      <c r="F2614" s="18">
        <v>66493.3</v>
      </c>
      <c r="G2614" s="18"/>
      <c r="H2614" s="18"/>
      <c r="I2614" s="18"/>
      <c r="J2614" s="18"/>
      <c r="K2614" s="18"/>
      <c r="L2614" s="18">
        <f t="shared" ref="L2614:L2688" si="6838">F2614+I2614</f>
        <v>66493.3</v>
      </c>
      <c r="M2614" s="18">
        <f t="shared" ref="M2614:M2688" si="6839">G2614+J2614</f>
        <v>0</v>
      </c>
      <c r="N2614" s="18">
        <f t="shared" ref="N2614:N2688" si="6840">H2614+K2614</f>
        <v>0</v>
      </c>
      <c r="O2614" s="18"/>
      <c r="P2614" s="18"/>
      <c r="Q2614" s="18"/>
      <c r="R2614" s="18"/>
      <c r="S2614" s="18"/>
      <c r="T2614" s="18">
        <f t="shared" si="6744"/>
        <v>66493.3</v>
      </c>
      <c r="U2614" s="18">
        <f t="shared" si="6745"/>
        <v>0</v>
      </c>
      <c r="V2614" s="18">
        <f t="shared" si="6746"/>
        <v>0</v>
      </c>
      <c r="W2614" s="18"/>
      <c r="X2614" s="18"/>
      <c r="Y2614" s="18"/>
      <c r="Z2614" s="18"/>
      <c r="AA2614" s="18"/>
      <c r="AB2614" s="18"/>
      <c r="AC2614" s="18">
        <f t="shared" si="6835"/>
        <v>66493.3</v>
      </c>
      <c r="AD2614" s="18">
        <f t="shared" si="6836"/>
        <v>0</v>
      </c>
      <c r="AE2614" s="18">
        <f t="shared" si="6837"/>
        <v>0</v>
      </c>
      <c r="AF2614" s="18"/>
      <c r="AG2614" s="18"/>
      <c r="AH2614" s="18"/>
      <c r="AI2614" s="18">
        <f t="shared" si="6758"/>
        <v>66493.3</v>
      </c>
      <c r="AJ2614" s="18">
        <f t="shared" si="6759"/>
        <v>0</v>
      </c>
      <c r="AK2614" s="18">
        <f t="shared" si="6760"/>
        <v>0</v>
      </c>
      <c r="AL2614" s="18"/>
      <c r="AM2614" s="18">
        <f t="shared" si="6761"/>
        <v>66493.3</v>
      </c>
      <c r="AN2614" s="18"/>
      <c r="AO2614" s="18"/>
      <c r="AP2614" s="18"/>
      <c r="AQ2614" s="18">
        <f t="shared" si="6808"/>
        <v>66493.3</v>
      </c>
      <c r="AR2614" s="18">
        <f t="shared" si="6809"/>
        <v>0</v>
      </c>
      <c r="AS2614" s="18">
        <f t="shared" si="6810"/>
        <v>0</v>
      </c>
      <c r="AT2614" s="18"/>
      <c r="AU2614" s="18"/>
      <c r="AV2614" s="18"/>
      <c r="AW2614" s="18">
        <f t="shared" si="6811"/>
        <v>66493.3</v>
      </c>
      <c r="AX2614" s="18">
        <f t="shared" si="6812"/>
        <v>0</v>
      </c>
      <c r="AY2614" s="18">
        <f t="shared" si="6813"/>
        <v>0</v>
      </c>
      <c r="AZ2614" s="18"/>
      <c r="BA2614" s="18"/>
      <c r="BB2614" s="18"/>
      <c r="BC2614" s="18">
        <f t="shared" si="6768"/>
        <v>66493.3</v>
      </c>
      <c r="BD2614" s="18">
        <f t="shared" si="6769"/>
        <v>0</v>
      </c>
      <c r="BE2614" s="18">
        <f t="shared" si="6770"/>
        <v>0</v>
      </c>
      <c r="BF2614" s="18"/>
      <c r="BG2614" s="18"/>
      <c r="BH2614" s="18"/>
      <c r="BI2614" s="18">
        <f t="shared" si="6765"/>
        <v>66493.3</v>
      </c>
      <c r="BJ2614" s="18">
        <f t="shared" si="6766"/>
        <v>0</v>
      </c>
      <c r="BK2614" s="18">
        <f t="shared" si="6767"/>
        <v>0</v>
      </c>
      <c r="BL2614" s="18"/>
      <c r="BM2614" s="18"/>
      <c r="BN2614" s="18"/>
      <c r="BO2614" s="18">
        <f t="shared" si="6815"/>
        <v>66493.3</v>
      </c>
      <c r="BP2614" s="18">
        <f t="shared" si="6816"/>
        <v>0</v>
      </c>
      <c r="BQ2614" s="18">
        <f t="shared" si="6817"/>
        <v>0</v>
      </c>
      <c r="BR2614" s="18"/>
      <c r="BS2614" s="18"/>
      <c r="BT2614" s="18"/>
      <c r="BU2614" s="18">
        <f t="shared" si="6805"/>
        <v>66493.3</v>
      </c>
      <c r="BV2614" s="18">
        <f t="shared" si="6806"/>
        <v>0</v>
      </c>
      <c r="BW2614" s="18">
        <f t="shared" si="6807"/>
        <v>0</v>
      </c>
      <c r="BX2614" s="18"/>
      <c r="BY2614" s="18"/>
      <c r="BZ2614" s="18"/>
      <c r="CA2614" s="18">
        <f t="shared" si="6781"/>
        <v>66493.3</v>
      </c>
      <c r="CB2614" s="18">
        <f t="shared" si="6782"/>
        <v>0</v>
      </c>
      <c r="CC2614" s="18">
        <f t="shared" si="6783"/>
        <v>0</v>
      </c>
      <c r="CD2614" s="18"/>
      <c r="CE2614" s="27"/>
      <c r="CF2614" s="33"/>
    </row>
    <row r="2615" spans="1:119" s="11" customFormat="1" ht="46.8" x14ac:dyDescent="0.3">
      <c r="A2615" s="10" t="s">
        <v>1409</v>
      </c>
      <c r="B2615" s="16"/>
      <c r="C2615" s="10"/>
      <c r="D2615" s="10"/>
      <c r="E2615" s="15" t="s">
        <v>1410</v>
      </c>
      <c r="F2615" s="17">
        <f>F2616</f>
        <v>1402535.5</v>
      </c>
      <c r="G2615" s="17">
        <f t="shared" ref="G2615:CD2615" si="6841">G2616</f>
        <v>1621333.8</v>
      </c>
      <c r="H2615" s="17">
        <f t="shared" si="6841"/>
        <v>705970.3</v>
      </c>
      <c r="I2615" s="17">
        <f t="shared" si="6841"/>
        <v>-365996.43800000002</v>
      </c>
      <c r="J2615" s="17">
        <f t="shared" si="6841"/>
        <v>-406541.9</v>
      </c>
      <c r="K2615" s="17">
        <f t="shared" si="6841"/>
        <v>-377151.9</v>
      </c>
      <c r="L2615" s="17">
        <f t="shared" si="6838"/>
        <v>1036539.0619999999</v>
      </c>
      <c r="M2615" s="17">
        <f t="shared" si="6839"/>
        <v>1214791.8999999999</v>
      </c>
      <c r="N2615" s="17">
        <f t="shared" si="6840"/>
        <v>328818.40000000002</v>
      </c>
      <c r="O2615" s="17">
        <f t="shared" si="6841"/>
        <v>157564.92199999999</v>
      </c>
      <c r="P2615" s="17">
        <f t="shared" si="6841"/>
        <v>0</v>
      </c>
      <c r="Q2615" s="17">
        <f t="shared" si="6841"/>
        <v>0</v>
      </c>
      <c r="R2615" s="17">
        <f t="shared" si="6841"/>
        <v>0</v>
      </c>
      <c r="S2615" s="17">
        <f t="shared" si="6841"/>
        <v>0</v>
      </c>
      <c r="T2615" s="17">
        <f t="shared" si="6744"/>
        <v>1194103.9839999999</v>
      </c>
      <c r="U2615" s="17">
        <f t="shared" si="6745"/>
        <v>1214791.8999999999</v>
      </c>
      <c r="V2615" s="17">
        <f t="shared" si="6746"/>
        <v>328818.40000000002</v>
      </c>
      <c r="W2615" s="17">
        <f t="shared" si="6841"/>
        <v>0</v>
      </c>
      <c r="X2615" s="17">
        <f t="shared" si="6841"/>
        <v>0</v>
      </c>
      <c r="Y2615" s="17">
        <f t="shared" si="6841"/>
        <v>0</v>
      </c>
      <c r="Z2615" s="17">
        <f t="shared" si="6841"/>
        <v>0</v>
      </c>
      <c r="AA2615" s="17">
        <f t="shared" si="6841"/>
        <v>0</v>
      </c>
      <c r="AB2615" s="17">
        <f t="shared" si="6841"/>
        <v>0</v>
      </c>
      <c r="AC2615" s="17">
        <f t="shared" si="6835"/>
        <v>1194103.9839999999</v>
      </c>
      <c r="AD2615" s="17">
        <f t="shared" si="6836"/>
        <v>1214791.8999999999</v>
      </c>
      <c r="AE2615" s="17">
        <f t="shared" si="6837"/>
        <v>328818.40000000002</v>
      </c>
      <c r="AF2615" s="17">
        <f t="shared" si="6841"/>
        <v>-110075.079</v>
      </c>
      <c r="AG2615" s="17">
        <f t="shared" si="6841"/>
        <v>96760.718999999997</v>
      </c>
      <c r="AH2615" s="17">
        <f t="shared" si="6841"/>
        <v>0</v>
      </c>
      <c r="AI2615" s="17">
        <f t="shared" si="6758"/>
        <v>1084028.905</v>
      </c>
      <c r="AJ2615" s="17">
        <f t="shared" si="6759"/>
        <v>1311552.6189999999</v>
      </c>
      <c r="AK2615" s="17">
        <f t="shared" si="6760"/>
        <v>328818.40000000002</v>
      </c>
      <c r="AL2615" s="17">
        <f t="shared" si="6841"/>
        <v>0</v>
      </c>
      <c r="AM2615" s="17">
        <f t="shared" si="6761"/>
        <v>1084028.905</v>
      </c>
      <c r="AN2615" s="17">
        <f t="shared" si="6841"/>
        <v>-20000</v>
      </c>
      <c r="AO2615" s="17">
        <f t="shared" si="6841"/>
        <v>20000</v>
      </c>
      <c r="AP2615" s="17">
        <f t="shared" si="6841"/>
        <v>0</v>
      </c>
      <c r="AQ2615" s="17">
        <f t="shared" si="6808"/>
        <v>1064028.905</v>
      </c>
      <c r="AR2615" s="17">
        <f t="shared" si="6809"/>
        <v>1331552.6189999999</v>
      </c>
      <c r="AS2615" s="17">
        <f t="shared" si="6810"/>
        <v>328818.40000000002</v>
      </c>
      <c r="AT2615" s="17">
        <f t="shared" si="6841"/>
        <v>0</v>
      </c>
      <c r="AU2615" s="17">
        <f t="shared" si="6841"/>
        <v>0</v>
      </c>
      <c r="AV2615" s="17">
        <f t="shared" si="6841"/>
        <v>0</v>
      </c>
      <c r="AW2615" s="17">
        <f t="shared" si="6811"/>
        <v>1064028.905</v>
      </c>
      <c r="AX2615" s="17">
        <f t="shared" si="6812"/>
        <v>1331552.6189999999</v>
      </c>
      <c r="AY2615" s="17">
        <f t="shared" si="6813"/>
        <v>328818.40000000002</v>
      </c>
      <c r="AZ2615" s="17">
        <f t="shared" si="6841"/>
        <v>15</v>
      </c>
      <c r="BA2615" s="17">
        <f t="shared" si="6841"/>
        <v>0</v>
      </c>
      <c r="BB2615" s="17">
        <f t="shared" si="6841"/>
        <v>0</v>
      </c>
      <c r="BC2615" s="17">
        <f t="shared" si="6768"/>
        <v>1064043.905</v>
      </c>
      <c r="BD2615" s="17">
        <f t="shared" si="6769"/>
        <v>1331552.6189999999</v>
      </c>
      <c r="BE2615" s="17">
        <f t="shared" si="6770"/>
        <v>328818.40000000002</v>
      </c>
      <c r="BF2615" s="17">
        <f t="shared" si="6841"/>
        <v>0</v>
      </c>
      <c r="BG2615" s="17">
        <f t="shared" si="6841"/>
        <v>0</v>
      </c>
      <c r="BH2615" s="17">
        <f t="shared" si="6841"/>
        <v>0</v>
      </c>
      <c r="BI2615" s="18">
        <f t="shared" si="6765"/>
        <v>1064043.905</v>
      </c>
      <c r="BJ2615" s="18">
        <f t="shared" si="6766"/>
        <v>1331552.6189999999</v>
      </c>
      <c r="BK2615" s="18">
        <f t="shared" si="6767"/>
        <v>328818.40000000002</v>
      </c>
      <c r="BL2615" s="17">
        <f t="shared" si="6841"/>
        <v>126581.575</v>
      </c>
      <c r="BM2615" s="17">
        <f t="shared" si="6841"/>
        <v>-115086.575</v>
      </c>
      <c r="BN2615" s="17">
        <f t="shared" si="6841"/>
        <v>0</v>
      </c>
      <c r="BO2615" s="17">
        <f t="shared" si="6815"/>
        <v>1190625.48</v>
      </c>
      <c r="BP2615" s="17">
        <f t="shared" si="6816"/>
        <v>1216466.044</v>
      </c>
      <c r="BQ2615" s="17">
        <f t="shared" si="6817"/>
        <v>328818.40000000002</v>
      </c>
      <c r="BR2615" s="17">
        <f t="shared" si="6841"/>
        <v>0</v>
      </c>
      <c r="BS2615" s="17">
        <f t="shared" si="6841"/>
        <v>0</v>
      </c>
      <c r="BT2615" s="17">
        <f t="shared" si="6841"/>
        <v>0</v>
      </c>
      <c r="BU2615" s="17">
        <f t="shared" si="6805"/>
        <v>1190625.48</v>
      </c>
      <c r="BV2615" s="17">
        <f t="shared" si="6806"/>
        <v>1216466.044</v>
      </c>
      <c r="BW2615" s="17">
        <f t="shared" si="6807"/>
        <v>328818.40000000002</v>
      </c>
      <c r="BX2615" s="17">
        <f t="shared" si="6841"/>
        <v>-5376.0529999999999</v>
      </c>
      <c r="BY2615" s="17">
        <f t="shared" si="6841"/>
        <v>0</v>
      </c>
      <c r="BZ2615" s="17">
        <f t="shared" si="6841"/>
        <v>0</v>
      </c>
      <c r="CA2615" s="17">
        <f t="shared" si="6781"/>
        <v>1185249.4269999999</v>
      </c>
      <c r="CB2615" s="17">
        <f t="shared" si="6782"/>
        <v>1216466.044</v>
      </c>
      <c r="CC2615" s="17">
        <f t="shared" si="6783"/>
        <v>328818.40000000002</v>
      </c>
      <c r="CD2615" s="17">
        <f t="shared" si="6841"/>
        <v>0</v>
      </c>
      <c r="CE2615" s="26"/>
      <c r="CF2615" s="33"/>
      <c r="CG2615" s="37"/>
      <c r="CH2615" s="37"/>
      <c r="CI2615" s="37"/>
      <c r="CJ2615" s="37"/>
      <c r="CK2615" s="37"/>
      <c r="CL2615" s="37"/>
      <c r="CM2615" s="37"/>
      <c r="CN2615" s="37"/>
      <c r="CO2615" s="37"/>
      <c r="CP2615" s="37"/>
      <c r="CQ2615" s="37"/>
      <c r="CR2615" s="37"/>
      <c r="CS2615" s="37"/>
      <c r="CT2615" s="37"/>
      <c r="CU2615" s="37"/>
      <c r="CV2615" s="37"/>
      <c r="CW2615" s="37"/>
      <c r="CX2615" s="37"/>
      <c r="CY2615" s="37"/>
      <c r="CZ2615" s="37"/>
      <c r="DA2615" s="37"/>
      <c r="DB2615" s="37"/>
      <c r="DC2615" s="37"/>
      <c r="DD2615" s="37"/>
      <c r="DE2615" s="37"/>
      <c r="DF2615" s="37"/>
      <c r="DG2615" s="37"/>
      <c r="DH2615" s="37"/>
      <c r="DI2615" s="37"/>
      <c r="DJ2615" s="37"/>
      <c r="DK2615" s="37"/>
      <c r="DL2615" s="37"/>
      <c r="DM2615" s="37"/>
      <c r="DN2615" s="37"/>
      <c r="DO2615" s="37"/>
    </row>
    <row r="2616" spans="1:119" ht="62.4" x14ac:dyDescent="0.3">
      <c r="A2616" s="19" t="s">
        <v>1411</v>
      </c>
      <c r="B2616" s="19"/>
      <c r="C2616" s="19"/>
      <c r="D2616" s="19"/>
      <c r="E2616" s="14" t="s">
        <v>864</v>
      </c>
      <c r="F2616" s="18">
        <f>F2617+F2632+F2636</f>
        <v>1402535.5</v>
      </c>
      <c r="G2616" s="18">
        <f t="shared" ref="G2616:H2616" si="6842">G2617+G2632+G2636</f>
        <v>1621333.8</v>
      </c>
      <c r="H2616" s="18">
        <f t="shared" si="6842"/>
        <v>705970.3</v>
      </c>
      <c r="I2616" s="18">
        <f t="shared" ref="I2616:K2616" si="6843">I2617+I2632+I2636</f>
        <v>-365996.43800000002</v>
      </c>
      <c r="J2616" s="18">
        <f t="shared" si="6843"/>
        <v>-406541.9</v>
      </c>
      <c r="K2616" s="18">
        <f t="shared" si="6843"/>
        <v>-377151.9</v>
      </c>
      <c r="L2616" s="18">
        <f t="shared" si="6838"/>
        <v>1036539.0619999999</v>
      </c>
      <c r="M2616" s="18">
        <f t="shared" si="6839"/>
        <v>1214791.8999999999</v>
      </c>
      <c r="N2616" s="18">
        <f t="shared" si="6840"/>
        <v>328818.40000000002</v>
      </c>
      <c r="O2616" s="18">
        <f>O2617+O2632+O2636+O2621</f>
        <v>157564.92199999999</v>
      </c>
      <c r="P2616" s="18">
        <f t="shared" ref="P2616:Q2616" si="6844">P2617+P2632+P2636+P2621</f>
        <v>0</v>
      </c>
      <c r="Q2616" s="18">
        <f t="shared" si="6844"/>
        <v>0</v>
      </c>
      <c r="R2616" s="18">
        <f t="shared" ref="R2616:S2616" si="6845">R2617+R2632+R2636+R2621</f>
        <v>0</v>
      </c>
      <c r="S2616" s="18">
        <f t="shared" si="6845"/>
        <v>0</v>
      </c>
      <c r="T2616" s="18">
        <f t="shared" si="6744"/>
        <v>1194103.9839999999</v>
      </c>
      <c r="U2616" s="18">
        <f t="shared" si="6745"/>
        <v>1214791.8999999999</v>
      </c>
      <c r="V2616" s="18">
        <f t="shared" si="6746"/>
        <v>328818.40000000002</v>
      </c>
      <c r="W2616" s="18">
        <f t="shared" ref="W2616:AB2616" si="6846">W2617+W2632+W2636+W2621</f>
        <v>0</v>
      </c>
      <c r="X2616" s="18">
        <f t="shared" si="6846"/>
        <v>0</v>
      </c>
      <c r="Y2616" s="18">
        <f t="shared" si="6846"/>
        <v>0</v>
      </c>
      <c r="Z2616" s="18">
        <f t="shared" si="6846"/>
        <v>0</v>
      </c>
      <c r="AA2616" s="18">
        <f t="shared" si="6846"/>
        <v>0</v>
      </c>
      <c r="AB2616" s="18">
        <f t="shared" si="6846"/>
        <v>0</v>
      </c>
      <c r="AC2616" s="18">
        <f t="shared" si="6835"/>
        <v>1194103.9839999999</v>
      </c>
      <c r="AD2616" s="18">
        <f t="shared" si="6836"/>
        <v>1214791.8999999999</v>
      </c>
      <c r="AE2616" s="18">
        <f t="shared" si="6837"/>
        <v>328818.40000000002</v>
      </c>
      <c r="AF2616" s="18">
        <f>AF2617+AF2632+AF2636+AF2621+AF2625</f>
        <v>-110075.079</v>
      </c>
      <c r="AG2616" s="18">
        <f t="shared" ref="AG2616:CD2616" si="6847">AG2617+AG2632+AG2636+AG2621+AG2625</f>
        <v>96760.718999999997</v>
      </c>
      <c r="AH2616" s="18">
        <f t="shared" si="6847"/>
        <v>0</v>
      </c>
      <c r="AI2616" s="18">
        <f t="shared" si="6758"/>
        <v>1084028.905</v>
      </c>
      <c r="AJ2616" s="18">
        <f t="shared" si="6759"/>
        <v>1311552.6189999999</v>
      </c>
      <c r="AK2616" s="18">
        <f t="shared" si="6760"/>
        <v>328818.40000000002</v>
      </c>
      <c r="AL2616" s="18">
        <f t="shared" ref="AL2616" si="6848">AL2617+AL2632+AL2636+AL2621+AL2625</f>
        <v>0</v>
      </c>
      <c r="AM2616" s="18">
        <f t="shared" si="6761"/>
        <v>1084028.905</v>
      </c>
      <c r="AN2616" s="18">
        <f t="shared" ref="AN2616:AP2616" si="6849">AN2617+AN2632+AN2636+AN2621+AN2625</f>
        <v>-20000</v>
      </c>
      <c r="AO2616" s="18">
        <f t="shared" si="6849"/>
        <v>20000</v>
      </c>
      <c r="AP2616" s="18">
        <f t="shared" si="6849"/>
        <v>0</v>
      </c>
      <c r="AQ2616" s="18">
        <f t="shared" si="6808"/>
        <v>1064028.905</v>
      </c>
      <c r="AR2616" s="18">
        <f t="shared" si="6809"/>
        <v>1331552.6189999999</v>
      </c>
      <c r="AS2616" s="18">
        <f t="shared" si="6810"/>
        <v>328818.40000000002</v>
      </c>
      <c r="AT2616" s="18">
        <f t="shared" ref="AT2616:AV2616" si="6850">AT2617+AT2632+AT2636+AT2621+AT2625</f>
        <v>0</v>
      </c>
      <c r="AU2616" s="18">
        <f t="shared" si="6850"/>
        <v>0</v>
      </c>
      <c r="AV2616" s="18">
        <f t="shared" si="6850"/>
        <v>0</v>
      </c>
      <c r="AW2616" s="18">
        <f t="shared" si="6811"/>
        <v>1064028.905</v>
      </c>
      <c r="AX2616" s="18">
        <f t="shared" si="6812"/>
        <v>1331552.6189999999</v>
      </c>
      <c r="AY2616" s="18">
        <f t="shared" si="6813"/>
        <v>328818.40000000002</v>
      </c>
      <c r="AZ2616" s="18">
        <f t="shared" ref="AZ2616:BB2616" si="6851">AZ2617+AZ2632+AZ2636+AZ2621+AZ2625</f>
        <v>15</v>
      </c>
      <c r="BA2616" s="18">
        <f t="shared" si="6851"/>
        <v>0</v>
      </c>
      <c r="BB2616" s="18">
        <f t="shared" si="6851"/>
        <v>0</v>
      </c>
      <c r="BC2616" s="18">
        <f t="shared" si="6768"/>
        <v>1064043.905</v>
      </c>
      <c r="BD2616" s="18">
        <f t="shared" si="6769"/>
        <v>1331552.6189999999</v>
      </c>
      <c r="BE2616" s="18">
        <f t="shared" si="6770"/>
        <v>328818.40000000002</v>
      </c>
      <c r="BF2616" s="18">
        <f t="shared" ref="BF2616:BH2616" si="6852">BF2617+BF2632+BF2636+BF2621+BF2625</f>
        <v>0</v>
      </c>
      <c r="BG2616" s="18">
        <f t="shared" si="6852"/>
        <v>0</v>
      </c>
      <c r="BH2616" s="18">
        <f t="shared" si="6852"/>
        <v>0</v>
      </c>
      <c r="BI2616" s="18">
        <f t="shared" si="6765"/>
        <v>1064043.905</v>
      </c>
      <c r="BJ2616" s="18">
        <f t="shared" si="6766"/>
        <v>1331552.6189999999</v>
      </c>
      <c r="BK2616" s="18">
        <f t="shared" si="6767"/>
        <v>328818.40000000002</v>
      </c>
      <c r="BL2616" s="18">
        <f t="shared" ref="BL2616:BN2616" si="6853">BL2617+BL2632+BL2636+BL2621+BL2625</f>
        <v>126581.575</v>
      </c>
      <c r="BM2616" s="18">
        <f t="shared" si="6853"/>
        <v>-115086.575</v>
      </c>
      <c r="BN2616" s="18">
        <f t="shared" si="6853"/>
        <v>0</v>
      </c>
      <c r="BO2616" s="18">
        <f t="shared" si="6815"/>
        <v>1190625.48</v>
      </c>
      <c r="BP2616" s="18">
        <f t="shared" si="6816"/>
        <v>1216466.044</v>
      </c>
      <c r="BQ2616" s="18">
        <f t="shared" si="6817"/>
        <v>328818.40000000002</v>
      </c>
      <c r="BR2616" s="18">
        <f t="shared" ref="BR2616:BT2616" si="6854">BR2617+BR2632+BR2636+BR2621+BR2625</f>
        <v>0</v>
      </c>
      <c r="BS2616" s="18">
        <f t="shared" si="6854"/>
        <v>0</v>
      </c>
      <c r="BT2616" s="18">
        <f t="shared" si="6854"/>
        <v>0</v>
      </c>
      <c r="BU2616" s="18">
        <f t="shared" si="6805"/>
        <v>1190625.48</v>
      </c>
      <c r="BV2616" s="18">
        <f t="shared" si="6806"/>
        <v>1216466.044</v>
      </c>
      <c r="BW2616" s="18">
        <f t="shared" si="6807"/>
        <v>328818.40000000002</v>
      </c>
      <c r="BX2616" s="18">
        <f t="shared" ref="BX2616:BZ2616" si="6855">BX2617+BX2632+BX2636+BX2621+BX2625</f>
        <v>-5376.0529999999999</v>
      </c>
      <c r="BY2616" s="18">
        <f t="shared" si="6855"/>
        <v>0</v>
      </c>
      <c r="BZ2616" s="18">
        <f t="shared" si="6855"/>
        <v>0</v>
      </c>
      <c r="CA2616" s="18">
        <f t="shared" si="6781"/>
        <v>1185249.4269999999</v>
      </c>
      <c r="CB2616" s="18">
        <f t="shared" si="6782"/>
        <v>1216466.044</v>
      </c>
      <c r="CC2616" s="18">
        <f t="shared" si="6783"/>
        <v>328818.40000000002</v>
      </c>
      <c r="CD2616" s="18">
        <f t="shared" si="6847"/>
        <v>0</v>
      </c>
      <c r="CE2616" s="27"/>
      <c r="CF2616" s="33"/>
    </row>
    <row r="2617" spans="1:119" ht="31.2" x14ac:dyDescent="0.3">
      <c r="A2617" s="19" t="s">
        <v>1412</v>
      </c>
      <c r="B2617" s="19"/>
      <c r="C2617" s="19"/>
      <c r="D2617" s="19"/>
      <c r="E2617" s="14" t="s">
        <v>686</v>
      </c>
      <c r="F2617" s="18">
        <f>F2618</f>
        <v>751530.1</v>
      </c>
      <c r="G2617" s="18">
        <f t="shared" ref="G2617:CD2619" si="6856">G2618</f>
        <v>1007956.6000000001</v>
      </c>
      <c r="H2617" s="18">
        <f t="shared" si="6856"/>
        <v>705970.3</v>
      </c>
      <c r="I2617" s="18">
        <f t="shared" si="6856"/>
        <v>-365996.43800000002</v>
      </c>
      <c r="J2617" s="18">
        <f t="shared" si="6856"/>
        <v>-406541.9</v>
      </c>
      <c r="K2617" s="18">
        <f t="shared" si="6856"/>
        <v>-377151.9</v>
      </c>
      <c r="L2617" s="18">
        <f t="shared" si="6838"/>
        <v>385533.66199999995</v>
      </c>
      <c r="M2617" s="18">
        <f t="shared" si="6839"/>
        <v>601414.70000000007</v>
      </c>
      <c r="N2617" s="18">
        <f t="shared" si="6840"/>
        <v>328818.40000000002</v>
      </c>
      <c r="O2617" s="18">
        <f t="shared" si="6856"/>
        <v>57329.431000000004</v>
      </c>
      <c r="P2617" s="18">
        <f t="shared" si="6856"/>
        <v>0</v>
      </c>
      <c r="Q2617" s="18">
        <f t="shared" si="6856"/>
        <v>0</v>
      </c>
      <c r="R2617" s="18">
        <f t="shared" si="6856"/>
        <v>0</v>
      </c>
      <c r="S2617" s="18">
        <f t="shared" si="6856"/>
        <v>0</v>
      </c>
      <c r="T2617" s="18">
        <f t="shared" si="6744"/>
        <v>442863.09299999994</v>
      </c>
      <c r="U2617" s="18">
        <f t="shared" si="6745"/>
        <v>601414.70000000007</v>
      </c>
      <c r="V2617" s="18">
        <f t="shared" si="6746"/>
        <v>328818.40000000002</v>
      </c>
      <c r="W2617" s="18">
        <f t="shared" si="6856"/>
        <v>0</v>
      </c>
      <c r="X2617" s="18">
        <f t="shared" si="6856"/>
        <v>0</v>
      </c>
      <c r="Y2617" s="18">
        <f t="shared" si="6856"/>
        <v>0</v>
      </c>
      <c r="Z2617" s="18">
        <f t="shared" si="6856"/>
        <v>0</v>
      </c>
      <c r="AA2617" s="18">
        <f t="shared" si="6856"/>
        <v>0</v>
      </c>
      <c r="AB2617" s="18">
        <f t="shared" si="6856"/>
        <v>0</v>
      </c>
      <c r="AC2617" s="18">
        <f t="shared" si="6835"/>
        <v>442863.09299999994</v>
      </c>
      <c r="AD2617" s="18">
        <f t="shared" si="6836"/>
        <v>601414.70000000007</v>
      </c>
      <c r="AE2617" s="18">
        <f t="shared" si="6837"/>
        <v>328818.40000000002</v>
      </c>
      <c r="AF2617" s="18">
        <f t="shared" si="6856"/>
        <v>-110095.079</v>
      </c>
      <c r="AG2617" s="18">
        <f t="shared" si="6856"/>
        <v>96760.718999999997</v>
      </c>
      <c r="AH2617" s="18">
        <f t="shared" si="6856"/>
        <v>0</v>
      </c>
      <c r="AI2617" s="18">
        <f t="shared" si="6758"/>
        <v>332768.01399999997</v>
      </c>
      <c r="AJ2617" s="18">
        <f t="shared" si="6759"/>
        <v>698175.41900000011</v>
      </c>
      <c r="AK2617" s="18">
        <f t="shared" si="6760"/>
        <v>328818.40000000002</v>
      </c>
      <c r="AL2617" s="18">
        <f t="shared" si="6856"/>
        <v>0</v>
      </c>
      <c r="AM2617" s="18">
        <f t="shared" si="6761"/>
        <v>332768.01399999997</v>
      </c>
      <c r="AN2617" s="18">
        <f t="shared" si="6856"/>
        <v>-20000</v>
      </c>
      <c r="AO2617" s="18">
        <f t="shared" si="6856"/>
        <v>20000</v>
      </c>
      <c r="AP2617" s="18">
        <f t="shared" si="6856"/>
        <v>0</v>
      </c>
      <c r="AQ2617" s="18">
        <f t="shared" si="6808"/>
        <v>312768.01399999997</v>
      </c>
      <c r="AR2617" s="18">
        <f t="shared" si="6809"/>
        <v>718175.41900000011</v>
      </c>
      <c r="AS2617" s="18">
        <f t="shared" si="6810"/>
        <v>328818.40000000002</v>
      </c>
      <c r="AT2617" s="18">
        <f t="shared" si="6856"/>
        <v>0</v>
      </c>
      <c r="AU2617" s="18">
        <f t="shared" si="6856"/>
        <v>0</v>
      </c>
      <c r="AV2617" s="18">
        <f t="shared" si="6856"/>
        <v>0</v>
      </c>
      <c r="AW2617" s="18">
        <f t="shared" si="6811"/>
        <v>312768.01399999997</v>
      </c>
      <c r="AX2617" s="18">
        <f t="shared" si="6812"/>
        <v>718175.41900000011</v>
      </c>
      <c r="AY2617" s="18">
        <f t="shared" si="6813"/>
        <v>328818.40000000002</v>
      </c>
      <c r="AZ2617" s="18">
        <f t="shared" si="6856"/>
        <v>0</v>
      </c>
      <c r="BA2617" s="18">
        <f t="shared" si="6856"/>
        <v>0</v>
      </c>
      <c r="BB2617" s="18">
        <f t="shared" si="6856"/>
        <v>0</v>
      </c>
      <c r="BC2617" s="18">
        <f t="shared" si="6768"/>
        <v>312768.01399999997</v>
      </c>
      <c r="BD2617" s="18">
        <f t="shared" si="6769"/>
        <v>718175.41900000011</v>
      </c>
      <c r="BE2617" s="18">
        <f t="shared" si="6770"/>
        <v>328818.40000000002</v>
      </c>
      <c r="BF2617" s="18">
        <f t="shared" si="6856"/>
        <v>0</v>
      </c>
      <c r="BG2617" s="18">
        <f t="shared" si="6856"/>
        <v>0</v>
      </c>
      <c r="BH2617" s="18">
        <f t="shared" si="6856"/>
        <v>0</v>
      </c>
      <c r="BI2617" s="18">
        <f t="shared" si="6765"/>
        <v>312768.01399999997</v>
      </c>
      <c r="BJ2617" s="18">
        <f t="shared" si="6766"/>
        <v>718175.41900000011</v>
      </c>
      <c r="BK2617" s="18">
        <f t="shared" si="6767"/>
        <v>328818.40000000002</v>
      </c>
      <c r="BL2617" s="18">
        <f t="shared" si="6856"/>
        <v>126581.575</v>
      </c>
      <c r="BM2617" s="18">
        <f t="shared" si="6856"/>
        <v>-126581.575</v>
      </c>
      <c r="BN2617" s="18">
        <f t="shared" si="6856"/>
        <v>0</v>
      </c>
      <c r="BO2617" s="18">
        <f t="shared" si="6815"/>
        <v>439349.58899999998</v>
      </c>
      <c r="BP2617" s="18">
        <f t="shared" si="6816"/>
        <v>591593.84400000016</v>
      </c>
      <c r="BQ2617" s="18">
        <f t="shared" si="6817"/>
        <v>328818.40000000002</v>
      </c>
      <c r="BR2617" s="18">
        <f t="shared" si="6856"/>
        <v>0</v>
      </c>
      <c r="BS2617" s="18">
        <f t="shared" si="6856"/>
        <v>0</v>
      </c>
      <c r="BT2617" s="18">
        <f t="shared" si="6856"/>
        <v>0</v>
      </c>
      <c r="BU2617" s="18">
        <f t="shared" si="6805"/>
        <v>439349.58899999998</v>
      </c>
      <c r="BV2617" s="18">
        <f t="shared" si="6806"/>
        <v>591593.84400000016</v>
      </c>
      <c r="BW2617" s="18">
        <f t="shared" si="6807"/>
        <v>328818.40000000002</v>
      </c>
      <c r="BX2617" s="18">
        <f t="shared" si="6856"/>
        <v>-5376.0529999999999</v>
      </c>
      <c r="BY2617" s="18">
        <f t="shared" si="6856"/>
        <v>0</v>
      </c>
      <c r="BZ2617" s="18">
        <f t="shared" si="6856"/>
        <v>0</v>
      </c>
      <c r="CA2617" s="18">
        <f t="shared" si="6781"/>
        <v>433973.53599999996</v>
      </c>
      <c r="CB2617" s="18">
        <f t="shared" si="6782"/>
        <v>591593.84400000016</v>
      </c>
      <c r="CC2617" s="18">
        <f t="shared" si="6783"/>
        <v>328818.40000000002</v>
      </c>
      <c r="CD2617" s="18">
        <f t="shared" si="6856"/>
        <v>0</v>
      </c>
      <c r="CE2617" s="27"/>
      <c r="CF2617" s="33"/>
    </row>
    <row r="2618" spans="1:119" ht="31.2" x14ac:dyDescent="0.3">
      <c r="A2618" s="19" t="s">
        <v>1412</v>
      </c>
      <c r="B2618" s="39">
        <v>200</v>
      </c>
      <c r="C2618" s="41"/>
      <c r="D2618" s="41"/>
      <c r="E2618" s="14" t="s">
        <v>551</v>
      </c>
      <c r="F2618" s="18">
        <f>F2619</f>
        <v>751530.1</v>
      </c>
      <c r="G2618" s="18">
        <f t="shared" si="6856"/>
        <v>1007956.6000000001</v>
      </c>
      <c r="H2618" s="18">
        <f t="shared" si="6856"/>
        <v>705970.3</v>
      </c>
      <c r="I2618" s="18">
        <f t="shared" si="6856"/>
        <v>-365996.43800000002</v>
      </c>
      <c r="J2618" s="18">
        <f t="shared" si="6856"/>
        <v>-406541.9</v>
      </c>
      <c r="K2618" s="18">
        <f t="shared" si="6856"/>
        <v>-377151.9</v>
      </c>
      <c r="L2618" s="18">
        <f t="shared" si="6838"/>
        <v>385533.66199999995</v>
      </c>
      <c r="M2618" s="18">
        <f t="shared" si="6839"/>
        <v>601414.70000000007</v>
      </c>
      <c r="N2618" s="18">
        <f t="shared" si="6840"/>
        <v>328818.40000000002</v>
      </c>
      <c r="O2618" s="18">
        <f t="shared" si="6856"/>
        <v>57329.431000000004</v>
      </c>
      <c r="P2618" s="18">
        <f t="shared" si="6856"/>
        <v>0</v>
      </c>
      <c r="Q2618" s="18">
        <f t="shared" si="6856"/>
        <v>0</v>
      </c>
      <c r="R2618" s="18">
        <f t="shared" si="6856"/>
        <v>0</v>
      </c>
      <c r="S2618" s="18">
        <f t="shared" si="6856"/>
        <v>0</v>
      </c>
      <c r="T2618" s="18">
        <f t="shared" si="6744"/>
        <v>442863.09299999994</v>
      </c>
      <c r="U2618" s="18">
        <f t="shared" si="6745"/>
        <v>601414.70000000007</v>
      </c>
      <c r="V2618" s="18">
        <f t="shared" si="6746"/>
        <v>328818.40000000002</v>
      </c>
      <c r="W2618" s="18">
        <f t="shared" si="6856"/>
        <v>0</v>
      </c>
      <c r="X2618" s="18">
        <f t="shared" si="6856"/>
        <v>0</v>
      </c>
      <c r="Y2618" s="18">
        <f t="shared" si="6856"/>
        <v>0</v>
      </c>
      <c r="Z2618" s="18">
        <f t="shared" si="6856"/>
        <v>0</v>
      </c>
      <c r="AA2618" s="18">
        <f t="shared" si="6856"/>
        <v>0</v>
      </c>
      <c r="AB2618" s="18">
        <f t="shared" si="6856"/>
        <v>0</v>
      </c>
      <c r="AC2618" s="18">
        <f t="shared" si="6835"/>
        <v>442863.09299999994</v>
      </c>
      <c r="AD2618" s="18">
        <f t="shared" si="6836"/>
        <v>601414.70000000007</v>
      </c>
      <c r="AE2618" s="18">
        <f t="shared" si="6837"/>
        <v>328818.40000000002</v>
      </c>
      <c r="AF2618" s="18">
        <f t="shared" si="6856"/>
        <v>-110095.079</v>
      </c>
      <c r="AG2618" s="18">
        <f t="shared" si="6856"/>
        <v>96760.718999999997</v>
      </c>
      <c r="AH2618" s="18">
        <f t="shared" si="6856"/>
        <v>0</v>
      </c>
      <c r="AI2618" s="18">
        <f t="shared" si="6758"/>
        <v>332768.01399999997</v>
      </c>
      <c r="AJ2618" s="18">
        <f t="shared" si="6759"/>
        <v>698175.41900000011</v>
      </c>
      <c r="AK2618" s="18">
        <f t="shared" si="6760"/>
        <v>328818.40000000002</v>
      </c>
      <c r="AL2618" s="18">
        <f t="shared" si="6856"/>
        <v>0</v>
      </c>
      <c r="AM2618" s="18">
        <f t="shared" si="6761"/>
        <v>332768.01399999997</v>
      </c>
      <c r="AN2618" s="18">
        <f t="shared" si="6856"/>
        <v>-20000</v>
      </c>
      <c r="AO2618" s="18">
        <f t="shared" si="6856"/>
        <v>20000</v>
      </c>
      <c r="AP2618" s="18">
        <f t="shared" si="6856"/>
        <v>0</v>
      </c>
      <c r="AQ2618" s="18">
        <f t="shared" si="6808"/>
        <v>312768.01399999997</v>
      </c>
      <c r="AR2618" s="18">
        <f t="shared" si="6809"/>
        <v>718175.41900000011</v>
      </c>
      <c r="AS2618" s="18">
        <f t="shared" si="6810"/>
        <v>328818.40000000002</v>
      </c>
      <c r="AT2618" s="18">
        <f t="shared" si="6856"/>
        <v>0</v>
      </c>
      <c r="AU2618" s="18">
        <f t="shared" si="6856"/>
        <v>0</v>
      </c>
      <c r="AV2618" s="18">
        <f t="shared" si="6856"/>
        <v>0</v>
      </c>
      <c r="AW2618" s="18">
        <f t="shared" si="6811"/>
        <v>312768.01399999997</v>
      </c>
      <c r="AX2618" s="18">
        <f t="shared" si="6812"/>
        <v>718175.41900000011</v>
      </c>
      <c r="AY2618" s="18">
        <f t="shared" si="6813"/>
        <v>328818.40000000002</v>
      </c>
      <c r="AZ2618" s="18">
        <f t="shared" si="6856"/>
        <v>0</v>
      </c>
      <c r="BA2618" s="18">
        <f t="shared" si="6856"/>
        <v>0</v>
      </c>
      <c r="BB2618" s="18">
        <f t="shared" si="6856"/>
        <v>0</v>
      </c>
      <c r="BC2618" s="18">
        <f t="shared" si="6768"/>
        <v>312768.01399999997</v>
      </c>
      <c r="BD2618" s="18">
        <f t="shared" si="6769"/>
        <v>718175.41900000011</v>
      </c>
      <c r="BE2618" s="18">
        <f t="shared" si="6770"/>
        <v>328818.40000000002</v>
      </c>
      <c r="BF2618" s="18">
        <f t="shared" si="6856"/>
        <v>0</v>
      </c>
      <c r="BG2618" s="18">
        <f t="shared" si="6856"/>
        <v>0</v>
      </c>
      <c r="BH2618" s="18">
        <f t="shared" si="6856"/>
        <v>0</v>
      </c>
      <c r="BI2618" s="18">
        <f t="shared" si="6765"/>
        <v>312768.01399999997</v>
      </c>
      <c r="BJ2618" s="18">
        <f t="shared" si="6766"/>
        <v>718175.41900000011</v>
      </c>
      <c r="BK2618" s="18">
        <f t="shared" si="6767"/>
        <v>328818.40000000002</v>
      </c>
      <c r="BL2618" s="18">
        <f t="shared" si="6856"/>
        <v>126581.575</v>
      </c>
      <c r="BM2618" s="18">
        <f t="shared" si="6856"/>
        <v>-126581.575</v>
      </c>
      <c r="BN2618" s="18">
        <f t="shared" si="6856"/>
        <v>0</v>
      </c>
      <c r="BO2618" s="18">
        <f t="shared" si="6815"/>
        <v>439349.58899999998</v>
      </c>
      <c r="BP2618" s="18">
        <f t="shared" si="6816"/>
        <v>591593.84400000016</v>
      </c>
      <c r="BQ2618" s="18">
        <f t="shared" si="6817"/>
        <v>328818.40000000002</v>
      </c>
      <c r="BR2618" s="18">
        <f t="shared" si="6856"/>
        <v>0</v>
      </c>
      <c r="BS2618" s="18">
        <f t="shared" si="6856"/>
        <v>0</v>
      </c>
      <c r="BT2618" s="18">
        <f t="shared" si="6856"/>
        <v>0</v>
      </c>
      <c r="BU2618" s="18">
        <f t="shared" si="6805"/>
        <v>439349.58899999998</v>
      </c>
      <c r="BV2618" s="18">
        <f t="shared" si="6806"/>
        <v>591593.84400000016</v>
      </c>
      <c r="BW2618" s="18">
        <f t="shared" si="6807"/>
        <v>328818.40000000002</v>
      </c>
      <c r="BX2618" s="18">
        <f t="shared" si="6856"/>
        <v>-5376.0529999999999</v>
      </c>
      <c r="BY2618" s="18">
        <f t="shared" si="6856"/>
        <v>0</v>
      </c>
      <c r="BZ2618" s="18">
        <f t="shared" si="6856"/>
        <v>0</v>
      </c>
      <c r="CA2618" s="18">
        <f t="shared" si="6781"/>
        <v>433973.53599999996</v>
      </c>
      <c r="CB2618" s="18">
        <f t="shared" si="6782"/>
        <v>591593.84400000016</v>
      </c>
      <c r="CC2618" s="18">
        <f t="shared" si="6783"/>
        <v>328818.40000000002</v>
      </c>
      <c r="CD2618" s="18">
        <f t="shared" si="6856"/>
        <v>0</v>
      </c>
      <c r="CE2618" s="27"/>
      <c r="CF2618" s="33"/>
    </row>
    <row r="2619" spans="1:119" ht="46.8" x14ac:dyDescent="0.3">
      <c r="A2619" s="19" t="s">
        <v>1412</v>
      </c>
      <c r="B2619" s="39">
        <v>240</v>
      </c>
      <c r="C2619" s="41"/>
      <c r="D2619" s="41"/>
      <c r="E2619" s="14" t="s">
        <v>559</v>
      </c>
      <c r="F2619" s="18">
        <f>F2620</f>
        <v>751530.1</v>
      </c>
      <c r="G2619" s="18">
        <f t="shared" si="6856"/>
        <v>1007956.6000000001</v>
      </c>
      <c r="H2619" s="18">
        <f t="shared" si="6856"/>
        <v>705970.3</v>
      </c>
      <c r="I2619" s="18">
        <f t="shared" si="6856"/>
        <v>-365996.43800000002</v>
      </c>
      <c r="J2619" s="18">
        <f t="shared" si="6856"/>
        <v>-406541.9</v>
      </c>
      <c r="K2619" s="18">
        <f t="shared" si="6856"/>
        <v>-377151.9</v>
      </c>
      <c r="L2619" s="18">
        <f t="shared" si="6838"/>
        <v>385533.66199999995</v>
      </c>
      <c r="M2619" s="18">
        <f t="shared" si="6839"/>
        <v>601414.70000000007</v>
      </c>
      <c r="N2619" s="18">
        <f t="shared" si="6840"/>
        <v>328818.40000000002</v>
      </c>
      <c r="O2619" s="18">
        <f t="shared" si="6856"/>
        <v>57329.431000000004</v>
      </c>
      <c r="P2619" s="18">
        <f t="shared" si="6856"/>
        <v>0</v>
      </c>
      <c r="Q2619" s="18">
        <f t="shared" si="6856"/>
        <v>0</v>
      </c>
      <c r="R2619" s="18">
        <f t="shared" si="6856"/>
        <v>0</v>
      </c>
      <c r="S2619" s="18">
        <f t="shared" si="6856"/>
        <v>0</v>
      </c>
      <c r="T2619" s="18">
        <f t="shared" ref="T2619:T2689" si="6857">L2619+O2619+R2619</f>
        <v>442863.09299999994</v>
      </c>
      <c r="U2619" s="18">
        <f t="shared" ref="U2619:U2689" si="6858">M2619+P2619+S2619</f>
        <v>601414.70000000007</v>
      </c>
      <c r="V2619" s="18">
        <f t="shared" ref="V2619:V2689" si="6859">N2619+Q2619</f>
        <v>328818.40000000002</v>
      </c>
      <c r="W2619" s="18">
        <f t="shared" si="6856"/>
        <v>0</v>
      </c>
      <c r="X2619" s="18">
        <f t="shared" si="6856"/>
        <v>0</v>
      </c>
      <c r="Y2619" s="18">
        <f t="shared" si="6856"/>
        <v>0</v>
      </c>
      <c r="Z2619" s="18">
        <f t="shared" si="6856"/>
        <v>0</v>
      </c>
      <c r="AA2619" s="18">
        <f t="shared" si="6856"/>
        <v>0</v>
      </c>
      <c r="AB2619" s="18">
        <f t="shared" si="6856"/>
        <v>0</v>
      </c>
      <c r="AC2619" s="18">
        <f t="shared" si="6835"/>
        <v>442863.09299999994</v>
      </c>
      <c r="AD2619" s="18">
        <f t="shared" si="6836"/>
        <v>601414.70000000007</v>
      </c>
      <c r="AE2619" s="18">
        <f t="shared" si="6837"/>
        <v>328818.40000000002</v>
      </c>
      <c r="AF2619" s="18">
        <f t="shared" si="6856"/>
        <v>-110095.079</v>
      </c>
      <c r="AG2619" s="18">
        <f t="shared" si="6856"/>
        <v>96760.718999999997</v>
      </c>
      <c r="AH2619" s="18">
        <f t="shared" si="6856"/>
        <v>0</v>
      </c>
      <c r="AI2619" s="18">
        <f t="shared" si="6758"/>
        <v>332768.01399999997</v>
      </c>
      <c r="AJ2619" s="18">
        <f t="shared" si="6759"/>
        <v>698175.41900000011</v>
      </c>
      <c r="AK2619" s="18">
        <f t="shared" si="6760"/>
        <v>328818.40000000002</v>
      </c>
      <c r="AL2619" s="18">
        <f t="shared" si="6856"/>
        <v>0</v>
      </c>
      <c r="AM2619" s="18">
        <f t="shared" si="6761"/>
        <v>332768.01399999997</v>
      </c>
      <c r="AN2619" s="18">
        <f t="shared" si="6856"/>
        <v>-20000</v>
      </c>
      <c r="AO2619" s="18">
        <f t="shared" si="6856"/>
        <v>20000</v>
      </c>
      <c r="AP2619" s="18">
        <f t="shared" si="6856"/>
        <v>0</v>
      </c>
      <c r="AQ2619" s="18">
        <f t="shared" si="6808"/>
        <v>312768.01399999997</v>
      </c>
      <c r="AR2619" s="18">
        <f t="shared" si="6809"/>
        <v>718175.41900000011</v>
      </c>
      <c r="AS2619" s="18">
        <f t="shared" si="6810"/>
        <v>328818.40000000002</v>
      </c>
      <c r="AT2619" s="18">
        <f t="shared" si="6856"/>
        <v>0</v>
      </c>
      <c r="AU2619" s="18">
        <f t="shared" si="6856"/>
        <v>0</v>
      </c>
      <c r="AV2619" s="18">
        <f t="shared" si="6856"/>
        <v>0</v>
      </c>
      <c r="AW2619" s="18">
        <f t="shared" si="6811"/>
        <v>312768.01399999997</v>
      </c>
      <c r="AX2619" s="18">
        <f t="shared" si="6812"/>
        <v>718175.41900000011</v>
      </c>
      <c r="AY2619" s="18">
        <f t="shared" si="6813"/>
        <v>328818.40000000002</v>
      </c>
      <c r="AZ2619" s="18">
        <f t="shared" si="6856"/>
        <v>0</v>
      </c>
      <c r="BA2619" s="18">
        <f t="shared" si="6856"/>
        <v>0</v>
      </c>
      <c r="BB2619" s="18">
        <f t="shared" si="6856"/>
        <v>0</v>
      </c>
      <c r="BC2619" s="18">
        <f t="shared" si="6768"/>
        <v>312768.01399999997</v>
      </c>
      <c r="BD2619" s="18">
        <f t="shared" si="6769"/>
        <v>718175.41900000011</v>
      </c>
      <c r="BE2619" s="18">
        <f t="shared" si="6770"/>
        <v>328818.40000000002</v>
      </c>
      <c r="BF2619" s="18">
        <f t="shared" si="6856"/>
        <v>0</v>
      </c>
      <c r="BG2619" s="18">
        <f t="shared" si="6856"/>
        <v>0</v>
      </c>
      <c r="BH2619" s="18">
        <f t="shared" si="6856"/>
        <v>0</v>
      </c>
      <c r="BI2619" s="18">
        <f t="shared" si="6765"/>
        <v>312768.01399999997</v>
      </c>
      <c r="BJ2619" s="18">
        <f t="shared" si="6766"/>
        <v>718175.41900000011</v>
      </c>
      <c r="BK2619" s="18">
        <f t="shared" si="6767"/>
        <v>328818.40000000002</v>
      </c>
      <c r="BL2619" s="18">
        <f t="shared" si="6856"/>
        <v>126581.575</v>
      </c>
      <c r="BM2619" s="18">
        <f t="shared" si="6856"/>
        <v>-126581.575</v>
      </c>
      <c r="BN2619" s="18">
        <f t="shared" si="6856"/>
        <v>0</v>
      </c>
      <c r="BO2619" s="18">
        <f t="shared" si="6815"/>
        <v>439349.58899999998</v>
      </c>
      <c r="BP2619" s="18">
        <f t="shared" si="6816"/>
        <v>591593.84400000016</v>
      </c>
      <c r="BQ2619" s="18">
        <f t="shared" si="6817"/>
        <v>328818.40000000002</v>
      </c>
      <c r="BR2619" s="18">
        <f t="shared" si="6856"/>
        <v>0</v>
      </c>
      <c r="BS2619" s="18">
        <f t="shared" si="6856"/>
        <v>0</v>
      </c>
      <c r="BT2619" s="18">
        <f t="shared" si="6856"/>
        <v>0</v>
      </c>
      <c r="BU2619" s="18">
        <f t="shared" si="6805"/>
        <v>439349.58899999998</v>
      </c>
      <c r="BV2619" s="18">
        <f t="shared" si="6806"/>
        <v>591593.84400000016</v>
      </c>
      <c r="BW2619" s="18">
        <f t="shared" si="6807"/>
        <v>328818.40000000002</v>
      </c>
      <c r="BX2619" s="18">
        <f t="shared" si="6856"/>
        <v>-5376.0529999999999</v>
      </c>
      <c r="BY2619" s="18">
        <f t="shared" si="6856"/>
        <v>0</v>
      </c>
      <c r="BZ2619" s="18">
        <f t="shared" si="6856"/>
        <v>0</v>
      </c>
      <c r="CA2619" s="18">
        <f t="shared" si="6781"/>
        <v>433973.53599999996</v>
      </c>
      <c r="CB2619" s="18">
        <f t="shared" si="6782"/>
        <v>591593.84400000016</v>
      </c>
      <c r="CC2619" s="18">
        <f t="shared" si="6783"/>
        <v>328818.40000000002</v>
      </c>
      <c r="CD2619" s="18">
        <f t="shared" si="6856"/>
        <v>0</v>
      </c>
      <c r="CE2619" s="27"/>
      <c r="CF2619" s="33"/>
    </row>
    <row r="2620" spans="1:119" x14ac:dyDescent="0.3">
      <c r="A2620" s="19" t="s">
        <v>1412</v>
      </c>
      <c r="B2620" s="39">
        <v>240</v>
      </c>
      <c r="C2620" s="41" t="s">
        <v>149</v>
      </c>
      <c r="D2620" s="41" t="s">
        <v>29</v>
      </c>
      <c r="E2620" s="14" t="s">
        <v>523</v>
      </c>
      <c r="F2620" s="18">
        <v>751530.1</v>
      </c>
      <c r="G2620" s="18">
        <v>1007956.6000000001</v>
      </c>
      <c r="H2620" s="18">
        <v>705970.3</v>
      </c>
      <c r="I2620" s="18">
        <f>-306984.2-59012.238</f>
        <v>-365996.43800000002</v>
      </c>
      <c r="J2620" s="18">
        <v>-406541.9</v>
      </c>
      <c r="K2620" s="18">
        <v>-377151.9</v>
      </c>
      <c r="L2620" s="18">
        <f t="shared" si="6838"/>
        <v>385533.66199999995</v>
      </c>
      <c r="M2620" s="18">
        <f t="shared" si="6839"/>
        <v>601414.70000000007</v>
      </c>
      <c r="N2620" s="18">
        <f t="shared" si="6840"/>
        <v>328818.40000000002</v>
      </c>
      <c r="O2620" s="18">
        <f>44015.071+13314.36</f>
        <v>57329.431000000004</v>
      </c>
      <c r="P2620" s="18"/>
      <c r="Q2620" s="18"/>
      <c r="R2620" s="18"/>
      <c r="S2620" s="18"/>
      <c r="T2620" s="18">
        <f t="shared" si="6857"/>
        <v>442863.09299999994</v>
      </c>
      <c r="U2620" s="18">
        <f t="shared" si="6858"/>
        <v>601414.70000000007</v>
      </c>
      <c r="V2620" s="18">
        <f t="shared" si="6859"/>
        <v>328818.40000000002</v>
      </c>
      <c r="W2620" s="18"/>
      <c r="X2620" s="18"/>
      <c r="Y2620" s="18"/>
      <c r="Z2620" s="18"/>
      <c r="AA2620" s="18"/>
      <c r="AB2620" s="18"/>
      <c r="AC2620" s="18">
        <f t="shared" si="6835"/>
        <v>442863.09299999994</v>
      </c>
      <c r="AD2620" s="18">
        <f t="shared" si="6836"/>
        <v>601414.70000000007</v>
      </c>
      <c r="AE2620" s="18">
        <f t="shared" si="6837"/>
        <v>328818.40000000002</v>
      </c>
      <c r="AF2620" s="18">
        <f>-20-21734.5-75026.219-13314.36</f>
        <v>-110095.079</v>
      </c>
      <c r="AG2620" s="18">
        <f>21734.5+75026.219</f>
        <v>96760.718999999997</v>
      </c>
      <c r="AH2620" s="18"/>
      <c r="AI2620" s="18">
        <f t="shared" si="6758"/>
        <v>332768.01399999997</v>
      </c>
      <c r="AJ2620" s="18">
        <f t="shared" si="6759"/>
        <v>698175.41900000011</v>
      </c>
      <c r="AK2620" s="18">
        <f t="shared" si="6760"/>
        <v>328818.40000000002</v>
      </c>
      <c r="AL2620" s="18"/>
      <c r="AM2620" s="18">
        <f t="shared" si="6761"/>
        <v>332768.01399999997</v>
      </c>
      <c r="AN2620" s="18">
        <v>-20000</v>
      </c>
      <c r="AO2620" s="18">
        <v>20000</v>
      </c>
      <c r="AP2620" s="18"/>
      <c r="AQ2620" s="18">
        <f t="shared" si="6808"/>
        <v>312768.01399999997</v>
      </c>
      <c r="AR2620" s="18">
        <f t="shared" si="6809"/>
        <v>718175.41900000011</v>
      </c>
      <c r="AS2620" s="18">
        <f t="shared" si="6810"/>
        <v>328818.40000000002</v>
      </c>
      <c r="AT2620" s="18"/>
      <c r="AU2620" s="18"/>
      <c r="AV2620" s="18"/>
      <c r="AW2620" s="18">
        <f t="shared" si="6811"/>
        <v>312768.01399999997</v>
      </c>
      <c r="AX2620" s="18">
        <f t="shared" si="6812"/>
        <v>718175.41900000011</v>
      </c>
      <c r="AY2620" s="18">
        <f t="shared" si="6813"/>
        <v>328818.40000000002</v>
      </c>
      <c r="AZ2620" s="18"/>
      <c r="BA2620" s="18"/>
      <c r="BB2620" s="18"/>
      <c r="BC2620" s="18">
        <f t="shared" si="6768"/>
        <v>312768.01399999997</v>
      </c>
      <c r="BD2620" s="18">
        <f t="shared" si="6769"/>
        <v>718175.41900000011</v>
      </c>
      <c r="BE2620" s="18">
        <f t="shared" si="6770"/>
        <v>328818.40000000002</v>
      </c>
      <c r="BF2620" s="18"/>
      <c r="BG2620" s="18"/>
      <c r="BH2620" s="18"/>
      <c r="BI2620" s="18">
        <f t="shared" si="6765"/>
        <v>312768.01399999997</v>
      </c>
      <c r="BJ2620" s="18">
        <f t="shared" si="6766"/>
        <v>718175.41900000011</v>
      </c>
      <c r="BK2620" s="18">
        <f t="shared" si="6767"/>
        <v>328818.40000000002</v>
      </c>
      <c r="BL2620" s="18">
        <v>126581.575</v>
      </c>
      <c r="BM2620" s="18">
        <v>-126581.575</v>
      </c>
      <c r="BN2620" s="18"/>
      <c r="BO2620" s="18">
        <f t="shared" si="6815"/>
        <v>439349.58899999998</v>
      </c>
      <c r="BP2620" s="18">
        <f t="shared" si="6816"/>
        <v>591593.84400000016</v>
      </c>
      <c r="BQ2620" s="18">
        <f t="shared" si="6817"/>
        <v>328818.40000000002</v>
      </c>
      <c r="BR2620" s="18"/>
      <c r="BS2620" s="18"/>
      <c r="BT2620" s="18"/>
      <c r="BU2620" s="18">
        <f t="shared" si="6805"/>
        <v>439349.58899999998</v>
      </c>
      <c r="BV2620" s="18">
        <f t="shared" si="6806"/>
        <v>591593.84400000016</v>
      </c>
      <c r="BW2620" s="18">
        <f t="shared" si="6807"/>
        <v>328818.40000000002</v>
      </c>
      <c r="BX2620" s="18">
        <v>-5376.0529999999999</v>
      </c>
      <c r="BY2620" s="18"/>
      <c r="BZ2620" s="18"/>
      <c r="CA2620" s="18">
        <f t="shared" si="6781"/>
        <v>433973.53599999996</v>
      </c>
      <c r="CB2620" s="18">
        <f t="shared" si="6782"/>
        <v>591593.84400000016</v>
      </c>
      <c r="CC2620" s="18">
        <f t="shared" si="6783"/>
        <v>328818.40000000002</v>
      </c>
      <c r="CD2620" s="18"/>
      <c r="CE2620" s="27"/>
      <c r="CF2620" s="33">
        <v>143.14500000000001</v>
      </c>
    </row>
    <row r="2621" spans="1:119" ht="46.8" x14ac:dyDescent="0.3">
      <c r="A2621" s="19" t="s">
        <v>1499</v>
      </c>
      <c r="B2621" s="39"/>
      <c r="C2621" s="41"/>
      <c r="D2621" s="41"/>
      <c r="E2621" s="14" t="s">
        <v>696</v>
      </c>
      <c r="F2621" s="18"/>
      <c r="G2621" s="18"/>
      <c r="H2621" s="18"/>
      <c r="I2621" s="18"/>
      <c r="J2621" s="18"/>
      <c r="K2621" s="18"/>
      <c r="L2621" s="18"/>
      <c r="M2621" s="18"/>
      <c r="N2621" s="18"/>
      <c r="O2621" s="18">
        <f>O2622</f>
        <v>17434.032999999999</v>
      </c>
      <c r="P2621" s="18">
        <f t="shared" ref="P2621:CD2623" si="6860">P2622</f>
        <v>0</v>
      </c>
      <c r="Q2621" s="18">
        <f t="shared" si="6860"/>
        <v>0</v>
      </c>
      <c r="R2621" s="18">
        <f t="shared" si="6860"/>
        <v>0</v>
      </c>
      <c r="S2621" s="18">
        <f t="shared" si="6860"/>
        <v>0</v>
      </c>
      <c r="T2621" s="18">
        <f t="shared" si="6857"/>
        <v>17434.032999999999</v>
      </c>
      <c r="U2621" s="18">
        <f t="shared" si="6858"/>
        <v>0</v>
      </c>
      <c r="V2621" s="18">
        <f t="shared" si="6859"/>
        <v>0</v>
      </c>
      <c r="W2621" s="18">
        <f t="shared" si="6860"/>
        <v>0</v>
      </c>
      <c r="X2621" s="18">
        <f t="shared" si="6860"/>
        <v>0</v>
      </c>
      <c r="Y2621" s="18">
        <f t="shared" si="6860"/>
        <v>0</v>
      </c>
      <c r="Z2621" s="18">
        <f t="shared" si="6860"/>
        <v>0</v>
      </c>
      <c r="AA2621" s="18">
        <f t="shared" si="6860"/>
        <v>0</v>
      </c>
      <c r="AB2621" s="18">
        <f t="shared" si="6860"/>
        <v>0</v>
      </c>
      <c r="AC2621" s="18">
        <f t="shared" si="6835"/>
        <v>17434.032999999999</v>
      </c>
      <c r="AD2621" s="18">
        <f t="shared" si="6836"/>
        <v>0</v>
      </c>
      <c r="AE2621" s="18">
        <f t="shared" si="6837"/>
        <v>0</v>
      </c>
      <c r="AF2621" s="18">
        <f t="shared" si="6860"/>
        <v>0</v>
      </c>
      <c r="AG2621" s="18">
        <f t="shared" si="6860"/>
        <v>0</v>
      </c>
      <c r="AH2621" s="18">
        <f t="shared" si="6860"/>
        <v>0</v>
      </c>
      <c r="AI2621" s="18">
        <f t="shared" si="6758"/>
        <v>17434.032999999999</v>
      </c>
      <c r="AJ2621" s="18">
        <f t="shared" si="6759"/>
        <v>0</v>
      </c>
      <c r="AK2621" s="18">
        <f t="shared" si="6760"/>
        <v>0</v>
      </c>
      <c r="AL2621" s="18">
        <f t="shared" si="6860"/>
        <v>0</v>
      </c>
      <c r="AM2621" s="18">
        <f t="shared" si="6761"/>
        <v>17434.032999999999</v>
      </c>
      <c r="AN2621" s="18">
        <f t="shared" si="6860"/>
        <v>0</v>
      </c>
      <c r="AO2621" s="18">
        <f t="shared" si="6860"/>
        <v>0</v>
      </c>
      <c r="AP2621" s="18">
        <f t="shared" si="6860"/>
        <v>0</v>
      </c>
      <c r="AQ2621" s="18">
        <f t="shared" si="6808"/>
        <v>17434.032999999999</v>
      </c>
      <c r="AR2621" s="18">
        <f t="shared" si="6809"/>
        <v>0</v>
      </c>
      <c r="AS2621" s="18">
        <f t="shared" si="6810"/>
        <v>0</v>
      </c>
      <c r="AT2621" s="18">
        <f t="shared" si="6860"/>
        <v>0</v>
      </c>
      <c r="AU2621" s="18">
        <f t="shared" si="6860"/>
        <v>0</v>
      </c>
      <c r="AV2621" s="18">
        <f t="shared" si="6860"/>
        <v>0</v>
      </c>
      <c r="AW2621" s="18">
        <f t="shared" si="6811"/>
        <v>17434.032999999999</v>
      </c>
      <c r="AX2621" s="18">
        <f t="shared" si="6812"/>
        <v>0</v>
      </c>
      <c r="AY2621" s="18">
        <f t="shared" si="6813"/>
        <v>0</v>
      </c>
      <c r="AZ2621" s="18">
        <f t="shared" si="6860"/>
        <v>0</v>
      </c>
      <c r="BA2621" s="18">
        <f t="shared" si="6860"/>
        <v>0</v>
      </c>
      <c r="BB2621" s="18">
        <f t="shared" si="6860"/>
        <v>0</v>
      </c>
      <c r="BC2621" s="18">
        <f t="shared" si="6768"/>
        <v>17434.032999999999</v>
      </c>
      <c r="BD2621" s="18">
        <f t="shared" si="6769"/>
        <v>0</v>
      </c>
      <c r="BE2621" s="18">
        <f t="shared" si="6770"/>
        <v>0</v>
      </c>
      <c r="BF2621" s="18">
        <f t="shared" si="6860"/>
        <v>0</v>
      </c>
      <c r="BG2621" s="18">
        <f t="shared" si="6860"/>
        <v>0</v>
      </c>
      <c r="BH2621" s="18">
        <f t="shared" si="6860"/>
        <v>0</v>
      </c>
      <c r="BI2621" s="18">
        <f t="shared" si="6765"/>
        <v>17434.032999999999</v>
      </c>
      <c r="BJ2621" s="18">
        <f t="shared" si="6766"/>
        <v>0</v>
      </c>
      <c r="BK2621" s="18">
        <f t="shared" si="6767"/>
        <v>0</v>
      </c>
      <c r="BL2621" s="18">
        <f t="shared" si="6860"/>
        <v>0</v>
      </c>
      <c r="BM2621" s="18">
        <f t="shared" si="6860"/>
        <v>0</v>
      </c>
      <c r="BN2621" s="18">
        <f t="shared" si="6860"/>
        <v>0</v>
      </c>
      <c r="BO2621" s="18">
        <f t="shared" si="6815"/>
        <v>17434.032999999999</v>
      </c>
      <c r="BP2621" s="18">
        <f t="shared" si="6816"/>
        <v>0</v>
      </c>
      <c r="BQ2621" s="18">
        <f t="shared" si="6817"/>
        <v>0</v>
      </c>
      <c r="BR2621" s="18">
        <f t="shared" si="6860"/>
        <v>0</v>
      </c>
      <c r="BS2621" s="18">
        <f t="shared" si="6860"/>
        <v>0</v>
      </c>
      <c r="BT2621" s="18">
        <f t="shared" si="6860"/>
        <v>0</v>
      </c>
      <c r="BU2621" s="18">
        <f t="shared" si="6805"/>
        <v>17434.032999999999</v>
      </c>
      <c r="BV2621" s="18">
        <f t="shared" si="6806"/>
        <v>0</v>
      </c>
      <c r="BW2621" s="18">
        <f t="shared" si="6807"/>
        <v>0</v>
      </c>
      <c r="BX2621" s="18">
        <f t="shared" si="6860"/>
        <v>0</v>
      </c>
      <c r="BY2621" s="18">
        <f t="shared" si="6860"/>
        <v>0</v>
      </c>
      <c r="BZ2621" s="18">
        <f t="shared" si="6860"/>
        <v>0</v>
      </c>
      <c r="CA2621" s="18">
        <f t="shared" si="6781"/>
        <v>17434.032999999999</v>
      </c>
      <c r="CB2621" s="18">
        <f t="shared" si="6782"/>
        <v>0</v>
      </c>
      <c r="CC2621" s="18">
        <f t="shared" si="6783"/>
        <v>0</v>
      </c>
      <c r="CD2621" s="18">
        <f t="shared" si="6860"/>
        <v>0</v>
      </c>
      <c r="CE2621" s="27"/>
      <c r="CF2621" s="33"/>
    </row>
    <row r="2622" spans="1:119" ht="31.2" x14ac:dyDescent="0.3">
      <c r="A2622" s="19" t="s">
        <v>1499</v>
      </c>
      <c r="B2622" s="39">
        <v>200</v>
      </c>
      <c r="C2622" s="41"/>
      <c r="D2622" s="41"/>
      <c r="E2622" s="14" t="s">
        <v>551</v>
      </c>
      <c r="F2622" s="18"/>
      <c r="G2622" s="18"/>
      <c r="H2622" s="18"/>
      <c r="I2622" s="18"/>
      <c r="J2622" s="18"/>
      <c r="K2622" s="18"/>
      <c r="L2622" s="18"/>
      <c r="M2622" s="18"/>
      <c r="N2622" s="18"/>
      <c r="O2622" s="18">
        <f>O2623</f>
        <v>17434.032999999999</v>
      </c>
      <c r="P2622" s="18">
        <f t="shared" si="6860"/>
        <v>0</v>
      </c>
      <c r="Q2622" s="18">
        <f t="shared" si="6860"/>
        <v>0</v>
      </c>
      <c r="R2622" s="18">
        <f t="shared" si="6860"/>
        <v>0</v>
      </c>
      <c r="S2622" s="18">
        <f t="shared" si="6860"/>
        <v>0</v>
      </c>
      <c r="T2622" s="18">
        <f t="shared" si="6857"/>
        <v>17434.032999999999</v>
      </c>
      <c r="U2622" s="18">
        <f t="shared" si="6858"/>
        <v>0</v>
      </c>
      <c r="V2622" s="18">
        <f t="shared" si="6859"/>
        <v>0</v>
      </c>
      <c r="W2622" s="18">
        <f t="shared" si="6860"/>
        <v>0</v>
      </c>
      <c r="X2622" s="18">
        <f t="shared" si="6860"/>
        <v>0</v>
      </c>
      <c r="Y2622" s="18">
        <f t="shared" si="6860"/>
        <v>0</v>
      </c>
      <c r="Z2622" s="18">
        <f t="shared" si="6860"/>
        <v>0</v>
      </c>
      <c r="AA2622" s="18">
        <f t="shared" si="6860"/>
        <v>0</v>
      </c>
      <c r="AB2622" s="18">
        <f t="shared" si="6860"/>
        <v>0</v>
      </c>
      <c r="AC2622" s="18">
        <f t="shared" si="6835"/>
        <v>17434.032999999999</v>
      </c>
      <c r="AD2622" s="18">
        <f t="shared" si="6836"/>
        <v>0</v>
      </c>
      <c r="AE2622" s="18">
        <f t="shared" si="6837"/>
        <v>0</v>
      </c>
      <c r="AF2622" s="18">
        <f t="shared" si="6860"/>
        <v>0</v>
      </c>
      <c r="AG2622" s="18">
        <f t="shared" si="6860"/>
        <v>0</v>
      </c>
      <c r="AH2622" s="18">
        <f t="shared" si="6860"/>
        <v>0</v>
      </c>
      <c r="AI2622" s="18">
        <f t="shared" si="6758"/>
        <v>17434.032999999999</v>
      </c>
      <c r="AJ2622" s="18">
        <f t="shared" si="6759"/>
        <v>0</v>
      </c>
      <c r="AK2622" s="18">
        <f t="shared" si="6760"/>
        <v>0</v>
      </c>
      <c r="AL2622" s="18">
        <f t="shared" si="6860"/>
        <v>0</v>
      </c>
      <c r="AM2622" s="18">
        <f t="shared" si="6761"/>
        <v>17434.032999999999</v>
      </c>
      <c r="AN2622" s="18">
        <f t="shared" si="6860"/>
        <v>0</v>
      </c>
      <c r="AO2622" s="18">
        <f t="shared" si="6860"/>
        <v>0</v>
      </c>
      <c r="AP2622" s="18">
        <f t="shared" si="6860"/>
        <v>0</v>
      </c>
      <c r="AQ2622" s="18">
        <f t="shared" si="6808"/>
        <v>17434.032999999999</v>
      </c>
      <c r="AR2622" s="18">
        <f t="shared" si="6809"/>
        <v>0</v>
      </c>
      <c r="AS2622" s="18">
        <f t="shared" si="6810"/>
        <v>0</v>
      </c>
      <c r="AT2622" s="18">
        <f t="shared" si="6860"/>
        <v>0</v>
      </c>
      <c r="AU2622" s="18">
        <f t="shared" si="6860"/>
        <v>0</v>
      </c>
      <c r="AV2622" s="18">
        <f t="shared" si="6860"/>
        <v>0</v>
      </c>
      <c r="AW2622" s="18">
        <f t="shared" si="6811"/>
        <v>17434.032999999999</v>
      </c>
      <c r="AX2622" s="18">
        <f t="shared" si="6812"/>
        <v>0</v>
      </c>
      <c r="AY2622" s="18">
        <f t="shared" si="6813"/>
        <v>0</v>
      </c>
      <c r="AZ2622" s="18">
        <f t="shared" si="6860"/>
        <v>0</v>
      </c>
      <c r="BA2622" s="18">
        <f t="shared" si="6860"/>
        <v>0</v>
      </c>
      <c r="BB2622" s="18">
        <f t="shared" si="6860"/>
        <v>0</v>
      </c>
      <c r="BC2622" s="18">
        <f t="shared" si="6768"/>
        <v>17434.032999999999</v>
      </c>
      <c r="BD2622" s="18">
        <f t="shared" si="6769"/>
        <v>0</v>
      </c>
      <c r="BE2622" s="18">
        <f t="shared" si="6770"/>
        <v>0</v>
      </c>
      <c r="BF2622" s="18">
        <f t="shared" si="6860"/>
        <v>0</v>
      </c>
      <c r="BG2622" s="18">
        <f t="shared" si="6860"/>
        <v>0</v>
      </c>
      <c r="BH2622" s="18">
        <f t="shared" si="6860"/>
        <v>0</v>
      </c>
      <c r="BI2622" s="18">
        <f t="shared" si="6765"/>
        <v>17434.032999999999</v>
      </c>
      <c r="BJ2622" s="18">
        <f t="shared" si="6766"/>
        <v>0</v>
      </c>
      <c r="BK2622" s="18">
        <f t="shared" si="6767"/>
        <v>0</v>
      </c>
      <c r="BL2622" s="18">
        <f t="shared" si="6860"/>
        <v>0</v>
      </c>
      <c r="BM2622" s="18">
        <f t="shared" si="6860"/>
        <v>0</v>
      </c>
      <c r="BN2622" s="18">
        <f t="shared" si="6860"/>
        <v>0</v>
      </c>
      <c r="BO2622" s="18">
        <f t="shared" si="6815"/>
        <v>17434.032999999999</v>
      </c>
      <c r="BP2622" s="18">
        <f t="shared" si="6816"/>
        <v>0</v>
      </c>
      <c r="BQ2622" s="18">
        <f t="shared" si="6817"/>
        <v>0</v>
      </c>
      <c r="BR2622" s="18">
        <f t="shared" si="6860"/>
        <v>0</v>
      </c>
      <c r="BS2622" s="18">
        <f t="shared" si="6860"/>
        <v>0</v>
      </c>
      <c r="BT2622" s="18">
        <f t="shared" si="6860"/>
        <v>0</v>
      </c>
      <c r="BU2622" s="18">
        <f t="shared" si="6805"/>
        <v>17434.032999999999</v>
      </c>
      <c r="BV2622" s="18">
        <f t="shared" si="6806"/>
        <v>0</v>
      </c>
      <c r="BW2622" s="18">
        <f t="shared" si="6807"/>
        <v>0</v>
      </c>
      <c r="BX2622" s="18">
        <f t="shared" si="6860"/>
        <v>0</v>
      </c>
      <c r="BY2622" s="18">
        <f t="shared" si="6860"/>
        <v>0</v>
      </c>
      <c r="BZ2622" s="18">
        <f t="shared" si="6860"/>
        <v>0</v>
      </c>
      <c r="CA2622" s="18">
        <f t="shared" si="6781"/>
        <v>17434.032999999999</v>
      </c>
      <c r="CB2622" s="18">
        <f t="shared" si="6782"/>
        <v>0</v>
      </c>
      <c r="CC2622" s="18">
        <f t="shared" si="6783"/>
        <v>0</v>
      </c>
      <c r="CD2622" s="18">
        <f t="shared" si="6860"/>
        <v>0</v>
      </c>
      <c r="CE2622" s="27"/>
      <c r="CF2622" s="33"/>
    </row>
    <row r="2623" spans="1:119" ht="46.8" x14ac:dyDescent="0.3">
      <c r="A2623" s="19" t="s">
        <v>1499</v>
      </c>
      <c r="B2623" s="39">
        <v>240</v>
      </c>
      <c r="C2623" s="41"/>
      <c r="D2623" s="41"/>
      <c r="E2623" s="14" t="s">
        <v>559</v>
      </c>
      <c r="F2623" s="18"/>
      <c r="G2623" s="18"/>
      <c r="H2623" s="18"/>
      <c r="I2623" s="18"/>
      <c r="J2623" s="18"/>
      <c r="K2623" s="18"/>
      <c r="L2623" s="18"/>
      <c r="M2623" s="18"/>
      <c r="N2623" s="18"/>
      <c r="O2623" s="18">
        <f>O2624</f>
        <v>17434.032999999999</v>
      </c>
      <c r="P2623" s="18">
        <f t="shared" si="6860"/>
        <v>0</v>
      </c>
      <c r="Q2623" s="18">
        <f t="shared" si="6860"/>
        <v>0</v>
      </c>
      <c r="R2623" s="18">
        <f t="shared" si="6860"/>
        <v>0</v>
      </c>
      <c r="S2623" s="18">
        <f t="shared" si="6860"/>
        <v>0</v>
      </c>
      <c r="T2623" s="18">
        <f t="shared" si="6857"/>
        <v>17434.032999999999</v>
      </c>
      <c r="U2623" s="18">
        <f t="shared" si="6858"/>
        <v>0</v>
      </c>
      <c r="V2623" s="18">
        <f t="shared" si="6859"/>
        <v>0</v>
      </c>
      <c r="W2623" s="18">
        <f t="shared" si="6860"/>
        <v>0</v>
      </c>
      <c r="X2623" s="18">
        <f t="shared" si="6860"/>
        <v>0</v>
      </c>
      <c r="Y2623" s="18">
        <f t="shared" si="6860"/>
        <v>0</v>
      </c>
      <c r="Z2623" s="18">
        <f t="shared" si="6860"/>
        <v>0</v>
      </c>
      <c r="AA2623" s="18">
        <f t="shared" si="6860"/>
        <v>0</v>
      </c>
      <c r="AB2623" s="18">
        <f t="shared" si="6860"/>
        <v>0</v>
      </c>
      <c r="AC2623" s="18">
        <f t="shared" si="6835"/>
        <v>17434.032999999999</v>
      </c>
      <c r="AD2623" s="18">
        <f t="shared" si="6836"/>
        <v>0</v>
      </c>
      <c r="AE2623" s="18">
        <f t="shared" si="6837"/>
        <v>0</v>
      </c>
      <c r="AF2623" s="18">
        <f t="shared" si="6860"/>
        <v>0</v>
      </c>
      <c r="AG2623" s="18">
        <f t="shared" si="6860"/>
        <v>0</v>
      </c>
      <c r="AH2623" s="18">
        <f t="shared" si="6860"/>
        <v>0</v>
      </c>
      <c r="AI2623" s="18">
        <f t="shared" si="6758"/>
        <v>17434.032999999999</v>
      </c>
      <c r="AJ2623" s="18">
        <f t="shared" si="6759"/>
        <v>0</v>
      </c>
      <c r="AK2623" s="18">
        <f t="shared" si="6760"/>
        <v>0</v>
      </c>
      <c r="AL2623" s="18">
        <f t="shared" si="6860"/>
        <v>0</v>
      </c>
      <c r="AM2623" s="18">
        <f t="shared" si="6761"/>
        <v>17434.032999999999</v>
      </c>
      <c r="AN2623" s="18">
        <f t="shared" si="6860"/>
        <v>0</v>
      </c>
      <c r="AO2623" s="18">
        <f t="shared" si="6860"/>
        <v>0</v>
      </c>
      <c r="AP2623" s="18">
        <f t="shared" si="6860"/>
        <v>0</v>
      </c>
      <c r="AQ2623" s="18">
        <f t="shared" si="6808"/>
        <v>17434.032999999999</v>
      </c>
      <c r="AR2623" s="18">
        <f t="shared" si="6809"/>
        <v>0</v>
      </c>
      <c r="AS2623" s="18">
        <f t="shared" si="6810"/>
        <v>0</v>
      </c>
      <c r="AT2623" s="18">
        <f t="shared" si="6860"/>
        <v>0</v>
      </c>
      <c r="AU2623" s="18">
        <f t="shared" si="6860"/>
        <v>0</v>
      </c>
      <c r="AV2623" s="18">
        <f t="shared" si="6860"/>
        <v>0</v>
      </c>
      <c r="AW2623" s="18">
        <f t="shared" si="6811"/>
        <v>17434.032999999999</v>
      </c>
      <c r="AX2623" s="18">
        <f t="shared" si="6812"/>
        <v>0</v>
      </c>
      <c r="AY2623" s="18">
        <f t="shared" si="6813"/>
        <v>0</v>
      </c>
      <c r="AZ2623" s="18">
        <f t="shared" si="6860"/>
        <v>0</v>
      </c>
      <c r="BA2623" s="18">
        <f t="shared" si="6860"/>
        <v>0</v>
      </c>
      <c r="BB2623" s="18">
        <f t="shared" si="6860"/>
        <v>0</v>
      </c>
      <c r="BC2623" s="18">
        <f t="shared" si="6768"/>
        <v>17434.032999999999</v>
      </c>
      <c r="BD2623" s="18">
        <f t="shared" si="6769"/>
        <v>0</v>
      </c>
      <c r="BE2623" s="18">
        <f t="shared" si="6770"/>
        <v>0</v>
      </c>
      <c r="BF2623" s="18">
        <f t="shared" si="6860"/>
        <v>0</v>
      </c>
      <c r="BG2623" s="18">
        <f t="shared" si="6860"/>
        <v>0</v>
      </c>
      <c r="BH2623" s="18">
        <f t="shared" si="6860"/>
        <v>0</v>
      </c>
      <c r="BI2623" s="18">
        <f t="shared" si="6765"/>
        <v>17434.032999999999</v>
      </c>
      <c r="BJ2623" s="18">
        <f t="shared" si="6766"/>
        <v>0</v>
      </c>
      <c r="BK2623" s="18">
        <f t="shared" si="6767"/>
        <v>0</v>
      </c>
      <c r="BL2623" s="18">
        <f t="shared" si="6860"/>
        <v>0</v>
      </c>
      <c r="BM2623" s="18">
        <f t="shared" si="6860"/>
        <v>0</v>
      </c>
      <c r="BN2623" s="18">
        <f t="shared" si="6860"/>
        <v>0</v>
      </c>
      <c r="BO2623" s="18">
        <f t="shared" si="6815"/>
        <v>17434.032999999999</v>
      </c>
      <c r="BP2623" s="18">
        <f t="shared" si="6816"/>
        <v>0</v>
      </c>
      <c r="BQ2623" s="18">
        <f t="shared" si="6817"/>
        <v>0</v>
      </c>
      <c r="BR2623" s="18">
        <f t="shared" si="6860"/>
        <v>0</v>
      </c>
      <c r="BS2623" s="18">
        <f t="shared" si="6860"/>
        <v>0</v>
      </c>
      <c r="BT2623" s="18">
        <f t="shared" si="6860"/>
        <v>0</v>
      </c>
      <c r="BU2623" s="18">
        <f t="shared" si="6805"/>
        <v>17434.032999999999</v>
      </c>
      <c r="BV2623" s="18">
        <f t="shared" si="6806"/>
        <v>0</v>
      </c>
      <c r="BW2623" s="18">
        <f t="shared" si="6807"/>
        <v>0</v>
      </c>
      <c r="BX2623" s="18">
        <f t="shared" si="6860"/>
        <v>0</v>
      </c>
      <c r="BY2623" s="18">
        <f t="shared" si="6860"/>
        <v>0</v>
      </c>
      <c r="BZ2623" s="18">
        <f t="shared" si="6860"/>
        <v>0</v>
      </c>
      <c r="CA2623" s="18">
        <f t="shared" si="6781"/>
        <v>17434.032999999999</v>
      </c>
      <c r="CB2623" s="18">
        <f t="shared" si="6782"/>
        <v>0</v>
      </c>
      <c r="CC2623" s="18">
        <f t="shared" si="6783"/>
        <v>0</v>
      </c>
      <c r="CD2623" s="18">
        <f t="shared" si="6860"/>
        <v>0</v>
      </c>
      <c r="CE2623" s="27"/>
      <c r="CF2623" s="33"/>
    </row>
    <row r="2624" spans="1:119" x14ac:dyDescent="0.3">
      <c r="A2624" s="19" t="s">
        <v>1499</v>
      </c>
      <c r="B2624" s="39">
        <v>240</v>
      </c>
      <c r="C2624" s="41" t="s">
        <v>149</v>
      </c>
      <c r="D2624" s="41" t="s">
        <v>23</v>
      </c>
      <c r="E2624" s="14" t="s">
        <v>522</v>
      </c>
      <c r="F2624" s="18"/>
      <c r="G2624" s="18"/>
      <c r="H2624" s="18"/>
      <c r="I2624" s="18"/>
      <c r="J2624" s="18"/>
      <c r="K2624" s="18"/>
      <c r="L2624" s="18"/>
      <c r="M2624" s="18"/>
      <c r="N2624" s="18"/>
      <c r="O2624" s="18">
        <v>17434.032999999999</v>
      </c>
      <c r="P2624" s="18"/>
      <c r="Q2624" s="18"/>
      <c r="R2624" s="18"/>
      <c r="S2624" s="18"/>
      <c r="T2624" s="18">
        <f t="shared" si="6857"/>
        <v>17434.032999999999</v>
      </c>
      <c r="U2624" s="18">
        <f t="shared" si="6858"/>
        <v>0</v>
      </c>
      <c r="V2624" s="18">
        <f t="shared" si="6859"/>
        <v>0</v>
      </c>
      <c r="W2624" s="18"/>
      <c r="X2624" s="18"/>
      <c r="Y2624" s="18"/>
      <c r="Z2624" s="18"/>
      <c r="AA2624" s="18"/>
      <c r="AB2624" s="18"/>
      <c r="AC2624" s="18">
        <f t="shared" si="6835"/>
        <v>17434.032999999999</v>
      </c>
      <c r="AD2624" s="18">
        <f t="shared" si="6836"/>
        <v>0</v>
      </c>
      <c r="AE2624" s="18">
        <f t="shared" si="6837"/>
        <v>0</v>
      </c>
      <c r="AF2624" s="18"/>
      <c r="AG2624" s="18"/>
      <c r="AH2624" s="18"/>
      <c r="AI2624" s="18">
        <f t="shared" si="6758"/>
        <v>17434.032999999999</v>
      </c>
      <c r="AJ2624" s="18">
        <f t="shared" si="6759"/>
        <v>0</v>
      </c>
      <c r="AK2624" s="18">
        <f t="shared" si="6760"/>
        <v>0</v>
      </c>
      <c r="AL2624" s="18"/>
      <c r="AM2624" s="18">
        <f t="shared" si="6761"/>
        <v>17434.032999999999</v>
      </c>
      <c r="AN2624" s="18"/>
      <c r="AO2624" s="18"/>
      <c r="AP2624" s="18"/>
      <c r="AQ2624" s="18">
        <f t="shared" si="6808"/>
        <v>17434.032999999999</v>
      </c>
      <c r="AR2624" s="18">
        <f t="shared" si="6809"/>
        <v>0</v>
      </c>
      <c r="AS2624" s="18">
        <f t="shared" si="6810"/>
        <v>0</v>
      </c>
      <c r="AT2624" s="18"/>
      <c r="AU2624" s="18"/>
      <c r="AV2624" s="18"/>
      <c r="AW2624" s="18">
        <f t="shared" si="6811"/>
        <v>17434.032999999999</v>
      </c>
      <c r="AX2624" s="18">
        <f t="shared" si="6812"/>
        <v>0</v>
      </c>
      <c r="AY2624" s="18">
        <f t="shared" si="6813"/>
        <v>0</v>
      </c>
      <c r="AZ2624" s="18"/>
      <c r="BA2624" s="18"/>
      <c r="BB2624" s="18"/>
      <c r="BC2624" s="18">
        <f t="shared" si="6768"/>
        <v>17434.032999999999</v>
      </c>
      <c r="BD2624" s="18">
        <f t="shared" si="6769"/>
        <v>0</v>
      </c>
      <c r="BE2624" s="18">
        <f t="shared" si="6770"/>
        <v>0</v>
      </c>
      <c r="BF2624" s="18"/>
      <c r="BG2624" s="18"/>
      <c r="BH2624" s="18"/>
      <c r="BI2624" s="18">
        <f t="shared" si="6765"/>
        <v>17434.032999999999</v>
      </c>
      <c r="BJ2624" s="18">
        <f t="shared" si="6766"/>
        <v>0</v>
      </c>
      <c r="BK2624" s="18">
        <f t="shared" si="6767"/>
        <v>0</v>
      </c>
      <c r="BL2624" s="18"/>
      <c r="BM2624" s="18"/>
      <c r="BN2624" s="18"/>
      <c r="BO2624" s="18">
        <f t="shared" si="6815"/>
        <v>17434.032999999999</v>
      </c>
      <c r="BP2624" s="18">
        <f t="shared" si="6816"/>
        <v>0</v>
      </c>
      <c r="BQ2624" s="18">
        <f t="shared" si="6817"/>
        <v>0</v>
      </c>
      <c r="BR2624" s="18"/>
      <c r="BS2624" s="18"/>
      <c r="BT2624" s="18"/>
      <c r="BU2624" s="18">
        <f t="shared" si="6805"/>
        <v>17434.032999999999</v>
      </c>
      <c r="BV2624" s="18">
        <f t="shared" si="6806"/>
        <v>0</v>
      </c>
      <c r="BW2624" s="18">
        <f t="shared" si="6807"/>
        <v>0</v>
      </c>
      <c r="BX2624" s="18"/>
      <c r="BY2624" s="18"/>
      <c r="BZ2624" s="18"/>
      <c r="CA2624" s="18">
        <f t="shared" si="6781"/>
        <v>17434.032999999999</v>
      </c>
      <c r="CB2624" s="18">
        <f t="shared" si="6782"/>
        <v>0</v>
      </c>
      <c r="CC2624" s="18">
        <f t="shared" si="6783"/>
        <v>0</v>
      </c>
      <c r="CD2624" s="18"/>
      <c r="CE2624" s="27"/>
      <c r="CF2624" s="33"/>
    </row>
    <row r="2625" spans="1:119" ht="31.2" x14ac:dyDescent="0.3">
      <c r="A2625" s="19" t="s">
        <v>1555</v>
      </c>
      <c r="B2625" s="39"/>
      <c r="C2625" s="41"/>
      <c r="D2625" s="41"/>
      <c r="E2625" s="14" t="s">
        <v>1556</v>
      </c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>
        <f>AF2629</f>
        <v>20</v>
      </c>
      <c r="AG2625" s="18">
        <f>AG2629</f>
        <v>0</v>
      </c>
      <c r="AH2625" s="18">
        <f>AH2629</f>
        <v>0</v>
      </c>
      <c r="AI2625" s="18">
        <f t="shared" si="6758"/>
        <v>20</v>
      </c>
      <c r="AJ2625" s="18">
        <f t="shared" si="6759"/>
        <v>0</v>
      </c>
      <c r="AK2625" s="18">
        <f t="shared" si="6760"/>
        <v>0</v>
      </c>
      <c r="AL2625" s="18">
        <f>AL2629</f>
        <v>0</v>
      </c>
      <c r="AM2625" s="18">
        <f t="shared" si="6761"/>
        <v>20</v>
      </c>
      <c r="AN2625" s="18">
        <f>AN2629</f>
        <v>0</v>
      </c>
      <c r="AO2625" s="18">
        <f>AO2629</f>
        <v>0</v>
      </c>
      <c r="AP2625" s="18">
        <f>AP2629</f>
        <v>0</v>
      </c>
      <c r="AQ2625" s="18">
        <f t="shared" si="6808"/>
        <v>20</v>
      </c>
      <c r="AR2625" s="18">
        <f t="shared" si="6809"/>
        <v>0</v>
      </c>
      <c r="AS2625" s="18">
        <f t="shared" si="6810"/>
        <v>0</v>
      </c>
      <c r="AT2625" s="18">
        <f>AT2629</f>
        <v>0</v>
      </c>
      <c r="AU2625" s="18">
        <f>AU2629</f>
        <v>0</v>
      </c>
      <c r="AV2625" s="18">
        <f>AV2629</f>
        <v>0</v>
      </c>
      <c r="AW2625" s="18">
        <f t="shared" si="6811"/>
        <v>20</v>
      </c>
      <c r="AX2625" s="18">
        <f t="shared" si="6812"/>
        <v>0</v>
      </c>
      <c r="AY2625" s="18">
        <f t="shared" si="6813"/>
        <v>0</v>
      </c>
      <c r="AZ2625" s="18">
        <f>AZ2629+AZ2626</f>
        <v>15</v>
      </c>
      <c r="BA2625" s="18">
        <f t="shared" ref="BA2625:CD2625" si="6861">BA2629+BA2626</f>
        <v>0</v>
      </c>
      <c r="BB2625" s="18">
        <f t="shared" si="6861"/>
        <v>0</v>
      </c>
      <c r="BC2625" s="18">
        <f t="shared" si="6768"/>
        <v>35</v>
      </c>
      <c r="BD2625" s="18">
        <f t="shared" si="6769"/>
        <v>0</v>
      </c>
      <c r="BE2625" s="18">
        <f t="shared" si="6770"/>
        <v>0</v>
      </c>
      <c r="BF2625" s="18">
        <f t="shared" ref="BF2625:BH2625" si="6862">BF2629+BF2626</f>
        <v>0</v>
      </c>
      <c r="BG2625" s="18">
        <f t="shared" si="6862"/>
        <v>0</v>
      </c>
      <c r="BH2625" s="18">
        <f t="shared" si="6862"/>
        <v>0</v>
      </c>
      <c r="BI2625" s="18">
        <f t="shared" si="6765"/>
        <v>35</v>
      </c>
      <c r="BJ2625" s="18">
        <f t="shared" si="6766"/>
        <v>0</v>
      </c>
      <c r="BK2625" s="18">
        <f t="shared" si="6767"/>
        <v>0</v>
      </c>
      <c r="BL2625" s="18">
        <f t="shared" ref="BL2625:BN2625" si="6863">BL2629+BL2626</f>
        <v>0</v>
      </c>
      <c r="BM2625" s="18">
        <f t="shared" si="6863"/>
        <v>11495</v>
      </c>
      <c r="BN2625" s="18">
        <f t="shared" si="6863"/>
        <v>0</v>
      </c>
      <c r="BO2625" s="18">
        <f t="shared" si="6815"/>
        <v>35</v>
      </c>
      <c r="BP2625" s="18">
        <f t="shared" si="6816"/>
        <v>11495</v>
      </c>
      <c r="BQ2625" s="18">
        <f t="shared" si="6817"/>
        <v>0</v>
      </c>
      <c r="BR2625" s="18">
        <f t="shared" ref="BR2625:BT2625" si="6864">BR2629+BR2626</f>
        <v>0</v>
      </c>
      <c r="BS2625" s="18">
        <f t="shared" si="6864"/>
        <v>0</v>
      </c>
      <c r="BT2625" s="18">
        <f t="shared" si="6864"/>
        <v>0</v>
      </c>
      <c r="BU2625" s="18">
        <f t="shared" si="6805"/>
        <v>35</v>
      </c>
      <c r="BV2625" s="18">
        <f t="shared" si="6806"/>
        <v>11495</v>
      </c>
      <c r="BW2625" s="18">
        <f t="shared" si="6807"/>
        <v>0</v>
      </c>
      <c r="BX2625" s="18">
        <f t="shared" ref="BX2625:BZ2625" si="6865">BX2629+BX2626</f>
        <v>0</v>
      </c>
      <c r="BY2625" s="18">
        <f t="shared" si="6865"/>
        <v>0</v>
      </c>
      <c r="BZ2625" s="18">
        <f t="shared" si="6865"/>
        <v>0</v>
      </c>
      <c r="CA2625" s="18">
        <f t="shared" si="6781"/>
        <v>35</v>
      </c>
      <c r="CB2625" s="18">
        <f t="shared" si="6782"/>
        <v>11495</v>
      </c>
      <c r="CC2625" s="18">
        <f t="shared" si="6783"/>
        <v>0</v>
      </c>
      <c r="CD2625" s="18">
        <f t="shared" si="6861"/>
        <v>0</v>
      </c>
      <c r="CE2625" s="27"/>
      <c r="CF2625" s="33"/>
    </row>
    <row r="2626" spans="1:119" ht="31.2" x14ac:dyDescent="0.3">
      <c r="A2626" s="19" t="s">
        <v>1555</v>
      </c>
      <c r="B2626" s="39">
        <v>200</v>
      </c>
      <c r="C2626" s="41"/>
      <c r="D2626" s="41"/>
      <c r="E2626" s="14" t="s">
        <v>551</v>
      </c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/>
      <c r="AB2626" s="18"/>
      <c r="AC2626" s="18"/>
      <c r="AD2626" s="18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>
        <f>AZ2627</f>
        <v>35</v>
      </c>
      <c r="BA2626" s="18">
        <f t="shared" ref="BA2626:CD2627" si="6866">BA2627</f>
        <v>0</v>
      </c>
      <c r="BB2626" s="18">
        <f t="shared" si="6866"/>
        <v>0</v>
      </c>
      <c r="BC2626" s="18">
        <f t="shared" si="6768"/>
        <v>35</v>
      </c>
      <c r="BD2626" s="18">
        <f t="shared" si="6769"/>
        <v>0</v>
      </c>
      <c r="BE2626" s="18">
        <f t="shared" si="6770"/>
        <v>0</v>
      </c>
      <c r="BF2626" s="18">
        <f t="shared" si="6866"/>
        <v>0</v>
      </c>
      <c r="BG2626" s="18">
        <f t="shared" si="6866"/>
        <v>0</v>
      </c>
      <c r="BH2626" s="18">
        <f t="shared" si="6866"/>
        <v>0</v>
      </c>
      <c r="BI2626" s="18">
        <f t="shared" si="6765"/>
        <v>35</v>
      </c>
      <c r="BJ2626" s="18">
        <f t="shared" si="6766"/>
        <v>0</v>
      </c>
      <c r="BK2626" s="18">
        <f t="shared" si="6767"/>
        <v>0</v>
      </c>
      <c r="BL2626" s="18">
        <f t="shared" si="6866"/>
        <v>0</v>
      </c>
      <c r="BM2626" s="18">
        <f t="shared" si="6866"/>
        <v>0</v>
      </c>
      <c r="BN2626" s="18">
        <f t="shared" si="6866"/>
        <v>0</v>
      </c>
      <c r="BO2626" s="18">
        <f t="shared" si="6815"/>
        <v>35</v>
      </c>
      <c r="BP2626" s="18">
        <f t="shared" si="6816"/>
        <v>0</v>
      </c>
      <c r="BQ2626" s="18">
        <f t="shared" si="6817"/>
        <v>0</v>
      </c>
      <c r="BR2626" s="18">
        <f t="shared" si="6866"/>
        <v>0</v>
      </c>
      <c r="BS2626" s="18">
        <f t="shared" si="6866"/>
        <v>0</v>
      </c>
      <c r="BT2626" s="18">
        <f t="shared" si="6866"/>
        <v>0</v>
      </c>
      <c r="BU2626" s="18">
        <f t="shared" si="6805"/>
        <v>35</v>
      </c>
      <c r="BV2626" s="18">
        <f t="shared" si="6806"/>
        <v>0</v>
      </c>
      <c r="BW2626" s="18">
        <f t="shared" si="6807"/>
        <v>0</v>
      </c>
      <c r="BX2626" s="18">
        <f t="shared" si="6866"/>
        <v>0</v>
      </c>
      <c r="BY2626" s="18">
        <f t="shared" si="6866"/>
        <v>0</v>
      </c>
      <c r="BZ2626" s="18">
        <f t="shared" si="6866"/>
        <v>0</v>
      </c>
      <c r="CA2626" s="18">
        <f t="shared" si="6781"/>
        <v>35</v>
      </c>
      <c r="CB2626" s="18">
        <f t="shared" si="6782"/>
        <v>0</v>
      </c>
      <c r="CC2626" s="18">
        <f t="shared" si="6783"/>
        <v>0</v>
      </c>
      <c r="CD2626" s="18">
        <f t="shared" si="6866"/>
        <v>0</v>
      </c>
      <c r="CE2626" s="27"/>
      <c r="CF2626" s="33"/>
    </row>
    <row r="2627" spans="1:119" ht="46.8" x14ac:dyDescent="0.3">
      <c r="A2627" s="19" t="s">
        <v>1555</v>
      </c>
      <c r="B2627" s="39">
        <v>240</v>
      </c>
      <c r="C2627" s="41"/>
      <c r="D2627" s="41"/>
      <c r="E2627" s="14" t="s">
        <v>559</v>
      </c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>
        <f>AZ2628</f>
        <v>35</v>
      </c>
      <c r="BA2627" s="18">
        <f t="shared" si="6866"/>
        <v>0</v>
      </c>
      <c r="BB2627" s="18">
        <f t="shared" si="6866"/>
        <v>0</v>
      </c>
      <c r="BC2627" s="18">
        <f t="shared" si="6768"/>
        <v>35</v>
      </c>
      <c r="BD2627" s="18">
        <f t="shared" si="6769"/>
        <v>0</v>
      </c>
      <c r="BE2627" s="18">
        <f t="shared" si="6770"/>
        <v>0</v>
      </c>
      <c r="BF2627" s="18">
        <f t="shared" si="6866"/>
        <v>0</v>
      </c>
      <c r="BG2627" s="18">
        <f t="shared" si="6866"/>
        <v>0</v>
      </c>
      <c r="BH2627" s="18">
        <f t="shared" si="6866"/>
        <v>0</v>
      </c>
      <c r="BI2627" s="18">
        <f t="shared" ref="BI2627:BI2690" si="6867">BC2627+BF2627</f>
        <v>35</v>
      </c>
      <c r="BJ2627" s="18">
        <f t="shared" ref="BJ2627:BJ2690" si="6868">BD2627+BG2627</f>
        <v>0</v>
      </c>
      <c r="BK2627" s="18">
        <f t="shared" ref="BK2627:BK2690" si="6869">BE2627+BH2627</f>
        <v>0</v>
      </c>
      <c r="BL2627" s="18">
        <f t="shared" si="6866"/>
        <v>0</v>
      </c>
      <c r="BM2627" s="18">
        <f t="shared" si="6866"/>
        <v>0</v>
      </c>
      <c r="BN2627" s="18">
        <f t="shared" si="6866"/>
        <v>0</v>
      </c>
      <c r="BO2627" s="18">
        <f t="shared" si="6815"/>
        <v>35</v>
      </c>
      <c r="BP2627" s="18">
        <f t="shared" si="6816"/>
        <v>0</v>
      </c>
      <c r="BQ2627" s="18">
        <f t="shared" si="6817"/>
        <v>0</v>
      </c>
      <c r="BR2627" s="18">
        <f t="shared" si="6866"/>
        <v>0</v>
      </c>
      <c r="BS2627" s="18">
        <f t="shared" si="6866"/>
        <v>0</v>
      </c>
      <c r="BT2627" s="18">
        <f t="shared" si="6866"/>
        <v>0</v>
      </c>
      <c r="BU2627" s="18">
        <f t="shared" si="6805"/>
        <v>35</v>
      </c>
      <c r="BV2627" s="18">
        <f t="shared" si="6806"/>
        <v>0</v>
      </c>
      <c r="BW2627" s="18">
        <f t="shared" si="6807"/>
        <v>0</v>
      </c>
      <c r="BX2627" s="18">
        <f t="shared" si="6866"/>
        <v>0</v>
      </c>
      <c r="BY2627" s="18">
        <f t="shared" si="6866"/>
        <v>0</v>
      </c>
      <c r="BZ2627" s="18">
        <f t="shared" si="6866"/>
        <v>0</v>
      </c>
      <c r="CA2627" s="18">
        <f t="shared" si="6781"/>
        <v>35</v>
      </c>
      <c r="CB2627" s="18">
        <f t="shared" si="6782"/>
        <v>0</v>
      </c>
      <c r="CC2627" s="18">
        <f t="shared" si="6783"/>
        <v>0</v>
      </c>
      <c r="CD2627" s="18">
        <f t="shared" si="6866"/>
        <v>0</v>
      </c>
      <c r="CE2627" s="27"/>
      <c r="CF2627" s="33"/>
    </row>
    <row r="2628" spans="1:119" x14ac:dyDescent="0.3">
      <c r="A2628" s="19" t="s">
        <v>1555</v>
      </c>
      <c r="B2628" s="39">
        <v>240</v>
      </c>
      <c r="C2628" s="41" t="s">
        <v>149</v>
      </c>
      <c r="D2628" s="41" t="s">
        <v>29</v>
      </c>
      <c r="E2628" s="14" t="s">
        <v>523</v>
      </c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>
        <v>35</v>
      </c>
      <c r="BA2628" s="18"/>
      <c r="BB2628" s="18"/>
      <c r="BC2628" s="18">
        <f t="shared" ref="BC2628:BC2691" si="6870">AW2628+AZ2628</f>
        <v>35</v>
      </c>
      <c r="BD2628" s="18">
        <f t="shared" ref="BD2628:BD2691" si="6871">AX2628+BA2628</f>
        <v>0</v>
      </c>
      <c r="BE2628" s="18">
        <f t="shared" ref="BE2628:BE2691" si="6872">AY2628+BB2628</f>
        <v>0</v>
      </c>
      <c r="BF2628" s="18"/>
      <c r="BG2628" s="18"/>
      <c r="BH2628" s="18"/>
      <c r="BI2628" s="18">
        <f t="shared" si="6867"/>
        <v>35</v>
      </c>
      <c r="BJ2628" s="18">
        <f t="shared" si="6868"/>
        <v>0</v>
      </c>
      <c r="BK2628" s="18">
        <f t="shared" si="6869"/>
        <v>0</v>
      </c>
      <c r="BL2628" s="18"/>
      <c r="BM2628" s="18"/>
      <c r="BN2628" s="18"/>
      <c r="BO2628" s="18">
        <f t="shared" si="6815"/>
        <v>35</v>
      </c>
      <c r="BP2628" s="18">
        <f t="shared" si="6816"/>
        <v>0</v>
      </c>
      <c r="BQ2628" s="18">
        <f t="shared" si="6817"/>
        <v>0</v>
      </c>
      <c r="BR2628" s="18"/>
      <c r="BS2628" s="18"/>
      <c r="BT2628" s="18"/>
      <c r="BU2628" s="18">
        <f t="shared" si="6805"/>
        <v>35</v>
      </c>
      <c r="BV2628" s="18">
        <f t="shared" si="6806"/>
        <v>0</v>
      </c>
      <c r="BW2628" s="18">
        <f t="shared" si="6807"/>
        <v>0</v>
      </c>
      <c r="BX2628" s="18"/>
      <c r="BY2628" s="18"/>
      <c r="BZ2628" s="18"/>
      <c r="CA2628" s="18">
        <f t="shared" si="6781"/>
        <v>35</v>
      </c>
      <c r="CB2628" s="18">
        <f t="shared" si="6782"/>
        <v>0</v>
      </c>
      <c r="CC2628" s="18">
        <f t="shared" si="6783"/>
        <v>0</v>
      </c>
      <c r="CD2628" s="18"/>
      <c r="CE2628" s="27"/>
      <c r="CF2628" s="33"/>
    </row>
    <row r="2629" spans="1:119" ht="46.8" x14ac:dyDescent="0.3">
      <c r="A2629" s="19" t="s">
        <v>1555</v>
      </c>
      <c r="B2629" s="39">
        <v>400</v>
      </c>
      <c r="C2629" s="41"/>
      <c r="D2629" s="41"/>
      <c r="E2629" s="14" t="s">
        <v>553</v>
      </c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>
        <f>AF2630</f>
        <v>20</v>
      </c>
      <c r="AG2629" s="18">
        <f t="shared" ref="AG2629:CD2630" si="6873">AG2630</f>
        <v>0</v>
      </c>
      <c r="AH2629" s="18">
        <f t="shared" si="6873"/>
        <v>0</v>
      </c>
      <c r="AI2629" s="18">
        <f t="shared" si="6758"/>
        <v>20</v>
      </c>
      <c r="AJ2629" s="18">
        <f t="shared" si="6759"/>
        <v>0</v>
      </c>
      <c r="AK2629" s="18">
        <f t="shared" si="6760"/>
        <v>0</v>
      </c>
      <c r="AL2629" s="18">
        <f t="shared" si="6873"/>
        <v>0</v>
      </c>
      <c r="AM2629" s="18">
        <f t="shared" si="6761"/>
        <v>20</v>
      </c>
      <c r="AN2629" s="18">
        <f t="shared" si="6873"/>
        <v>0</v>
      </c>
      <c r="AO2629" s="18">
        <f t="shared" si="6873"/>
        <v>0</v>
      </c>
      <c r="AP2629" s="18">
        <f t="shared" si="6873"/>
        <v>0</v>
      </c>
      <c r="AQ2629" s="18">
        <f t="shared" si="6808"/>
        <v>20</v>
      </c>
      <c r="AR2629" s="18">
        <f t="shared" si="6809"/>
        <v>0</v>
      </c>
      <c r="AS2629" s="18">
        <f t="shared" si="6810"/>
        <v>0</v>
      </c>
      <c r="AT2629" s="18">
        <f t="shared" si="6873"/>
        <v>0</v>
      </c>
      <c r="AU2629" s="18">
        <f t="shared" si="6873"/>
        <v>0</v>
      </c>
      <c r="AV2629" s="18">
        <f t="shared" si="6873"/>
        <v>0</v>
      </c>
      <c r="AW2629" s="18">
        <f t="shared" si="6811"/>
        <v>20</v>
      </c>
      <c r="AX2629" s="18">
        <f t="shared" si="6812"/>
        <v>0</v>
      </c>
      <c r="AY2629" s="18">
        <f t="shared" si="6813"/>
        <v>0</v>
      </c>
      <c r="AZ2629" s="18">
        <f t="shared" si="6873"/>
        <v>-20</v>
      </c>
      <c r="BA2629" s="18">
        <f t="shared" si="6873"/>
        <v>0</v>
      </c>
      <c r="BB2629" s="18">
        <f t="shared" si="6873"/>
        <v>0</v>
      </c>
      <c r="BC2629" s="18">
        <f t="shared" si="6870"/>
        <v>0</v>
      </c>
      <c r="BD2629" s="18">
        <f t="shared" si="6871"/>
        <v>0</v>
      </c>
      <c r="BE2629" s="18">
        <f t="shared" si="6872"/>
        <v>0</v>
      </c>
      <c r="BF2629" s="18">
        <f t="shared" si="6873"/>
        <v>0</v>
      </c>
      <c r="BG2629" s="18">
        <f t="shared" si="6873"/>
        <v>0</v>
      </c>
      <c r="BH2629" s="18">
        <f t="shared" si="6873"/>
        <v>0</v>
      </c>
      <c r="BI2629" s="18">
        <f t="shared" si="6867"/>
        <v>0</v>
      </c>
      <c r="BJ2629" s="18">
        <f t="shared" si="6868"/>
        <v>0</v>
      </c>
      <c r="BK2629" s="18">
        <f t="shared" si="6869"/>
        <v>0</v>
      </c>
      <c r="BL2629" s="18">
        <f t="shared" si="6873"/>
        <v>0</v>
      </c>
      <c r="BM2629" s="18">
        <f t="shared" si="6873"/>
        <v>11495</v>
      </c>
      <c r="BN2629" s="18">
        <f t="shared" si="6873"/>
        <v>0</v>
      </c>
      <c r="BO2629" s="18">
        <f t="shared" si="6815"/>
        <v>0</v>
      </c>
      <c r="BP2629" s="18">
        <f t="shared" si="6816"/>
        <v>11495</v>
      </c>
      <c r="BQ2629" s="18">
        <f t="shared" si="6817"/>
        <v>0</v>
      </c>
      <c r="BR2629" s="18">
        <f t="shared" si="6873"/>
        <v>0</v>
      </c>
      <c r="BS2629" s="18">
        <f t="shared" si="6873"/>
        <v>0</v>
      </c>
      <c r="BT2629" s="18">
        <f t="shared" si="6873"/>
        <v>0</v>
      </c>
      <c r="BU2629" s="18">
        <f t="shared" si="6805"/>
        <v>0</v>
      </c>
      <c r="BV2629" s="18">
        <f t="shared" si="6806"/>
        <v>11495</v>
      </c>
      <c r="BW2629" s="18">
        <f t="shared" si="6807"/>
        <v>0</v>
      </c>
      <c r="BX2629" s="18">
        <f t="shared" si="6873"/>
        <v>0</v>
      </c>
      <c r="BY2629" s="18">
        <f t="shared" si="6873"/>
        <v>0</v>
      </c>
      <c r="BZ2629" s="18">
        <f t="shared" si="6873"/>
        <v>0</v>
      </c>
      <c r="CA2629" s="18">
        <f t="shared" si="6781"/>
        <v>0</v>
      </c>
      <c r="CB2629" s="18">
        <f t="shared" si="6782"/>
        <v>11495</v>
      </c>
      <c r="CC2629" s="18">
        <f t="shared" si="6783"/>
        <v>0</v>
      </c>
      <c r="CD2629" s="18">
        <f t="shared" si="6873"/>
        <v>0</v>
      </c>
      <c r="CE2629" s="27"/>
      <c r="CF2629" s="33"/>
    </row>
    <row r="2630" spans="1:119" x14ac:dyDescent="0.3">
      <c r="A2630" s="19" t="s">
        <v>1555</v>
      </c>
      <c r="B2630" s="39">
        <v>410</v>
      </c>
      <c r="C2630" s="41"/>
      <c r="D2630" s="41"/>
      <c r="E2630" s="14" t="s">
        <v>566</v>
      </c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>
        <f>AF2631</f>
        <v>20</v>
      </c>
      <c r="AG2630" s="18">
        <f t="shared" si="6873"/>
        <v>0</v>
      </c>
      <c r="AH2630" s="18">
        <f t="shared" si="6873"/>
        <v>0</v>
      </c>
      <c r="AI2630" s="18">
        <f t="shared" si="6758"/>
        <v>20</v>
      </c>
      <c r="AJ2630" s="18">
        <f t="shared" si="6759"/>
        <v>0</v>
      </c>
      <c r="AK2630" s="18">
        <f t="shared" si="6760"/>
        <v>0</v>
      </c>
      <c r="AL2630" s="18">
        <f t="shared" si="6873"/>
        <v>0</v>
      </c>
      <c r="AM2630" s="18">
        <f t="shared" si="6761"/>
        <v>20</v>
      </c>
      <c r="AN2630" s="18">
        <f t="shared" si="6873"/>
        <v>0</v>
      </c>
      <c r="AO2630" s="18">
        <f t="shared" si="6873"/>
        <v>0</v>
      </c>
      <c r="AP2630" s="18">
        <f t="shared" si="6873"/>
        <v>0</v>
      </c>
      <c r="AQ2630" s="18">
        <f t="shared" si="6808"/>
        <v>20</v>
      </c>
      <c r="AR2630" s="18">
        <f t="shared" si="6809"/>
        <v>0</v>
      </c>
      <c r="AS2630" s="18">
        <f t="shared" si="6810"/>
        <v>0</v>
      </c>
      <c r="AT2630" s="18">
        <f t="shared" si="6873"/>
        <v>0</v>
      </c>
      <c r="AU2630" s="18">
        <f t="shared" si="6873"/>
        <v>0</v>
      </c>
      <c r="AV2630" s="18">
        <f t="shared" si="6873"/>
        <v>0</v>
      </c>
      <c r="AW2630" s="18">
        <f t="shared" si="6811"/>
        <v>20</v>
      </c>
      <c r="AX2630" s="18">
        <f t="shared" si="6812"/>
        <v>0</v>
      </c>
      <c r="AY2630" s="18">
        <f t="shared" si="6813"/>
        <v>0</v>
      </c>
      <c r="AZ2630" s="18">
        <f t="shared" si="6873"/>
        <v>-20</v>
      </c>
      <c r="BA2630" s="18">
        <f t="shared" si="6873"/>
        <v>0</v>
      </c>
      <c r="BB2630" s="18">
        <f t="shared" si="6873"/>
        <v>0</v>
      </c>
      <c r="BC2630" s="18">
        <f t="shared" si="6870"/>
        <v>0</v>
      </c>
      <c r="BD2630" s="18">
        <f t="shared" si="6871"/>
        <v>0</v>
      </c>
      <c r="BE2630" s="18">
        <f t="shared" si="6872"/>
        <v>0</v>
      </c>
      <c r="BF2630" s="18">
        <f t="shared" si="6873"/>
        <v>0</v>
      </c>
      <c r="BG2630" s="18">
        <f t="shared" si="6873"/>
        <v>0</v>
      </c>
      <c r="BH2630" s="18">
        <f t="shared" si="6873"/>
        <v>0</v>
      </c>
      <c r="BI2630" s="18">
        <f t="shared" si="6867"/>
        <v>0</v>
      </c>
      <c r="BJ2630" s="18">
        <f t="shared" si="6868"/>
        <v>0</v>
      </c>
      <c r="BK2630" s="18">
        <f t="shared" si="6869"/>
        <v>0</v>
      </c>
      <c r="BL2630" s="18">
        <f t="shared" si="6873"/>
        <v>0</v>
      </c>
      <c r="BM2630" s="18">
        <f t="shared" si="6873"/>
        <v>11495</v>
      </c>
      <c r="BN2630" s="18">
        <f t="shared" si="6873"/>
        <v>0</v>
      </c>
      <c r="BO2630" s="18">
        <f t="shared" si="6815"/>
        <v>0</v>
      </c>
      <c r="BP2630" s="18">
        <f t="shared" si="6816"/>
        <v>11495</v>
      </c>
      <c r="BQ2630" s="18">
        <f t="shared" si="6817"/>
        <v>0</v>
      </c>
      <c r="BR2630" s="18">
        <f t="shared" si="6873"/>
        <v>0</v>
      </c>
      <c r="BS2630" s="18">
        <f t="shared" si="6873"/>
        <v>0</v>
      </c>
      <c r="BT2630" s="18">
        <f t="shared" si="6873"/>
        <v>0</v>
      </c>
      <c r="BU2630" s="18">
        <f t="shared" si="6805"/>
        <v>0</v>
      </c>
      <c r="BV2630" s="18">
        <f t="shared" si="6806"/>
        <v>11495</v>
      </c>
      <c r="BW2630" s="18">
        <f t="shared" si="6807"/>
        <v>0</v>
      </c>
      <c r="BX2630" s="18">
        <f t="shared" si="6873"/>
        <v>0</v>
      </c>
      <c r="BY2630" s="18">
        <f t="shared" si="6873"/>
        <v>0</v>
      </c>
      <c r="BZ2630" s="18">
        <f t="shared" si="6873"/>
        <v>0</v>
      </c>
      <c r="CA2630" s="18">
        <f t="shared" si="6781"/>
        <v>0</v>
      </c>
      <c r="CB2630" s="18">
        <f t="shared" si="6782"/>
        <v>11495</v>
      </c>
      <c r="CC2630" s="18">
        <f t="shared" si="6783"/>
        <v>0</v>
      </c>
      <c r="CD2630" s="18">
        <f t="shared" si="6873"/>
        <v>0</v>
      </c>
      <c r="CE2630" s="27"/>
      <c r="CF2630" s="33"/>
    </row>
    <row r="2631" spans="1:119" x14ac:dyDescent="0.3">
      <c r="A2631" s="19" t="s">
        <v>1555</v>
      </c>
      <c r="B2631" s="39">
        <v>410</v>
      </c>
      <c r="C2631" s="41" t="s">
        <v>149</v>
      </c>
      <c r="D2631" s="41" t="s">
        <v>29</v>
      </c>
      <c r="E2631" s="14" t="s">
        <v>523</v>
      </c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>
        <v>20</v>
      </c>
      <c r="AG2631" s="18"/>
      <c r="AH2631" s="18"/>
      <c r="AI2631" s="18">
        <f t="shared" si="6758"/>
        <v>20</v>
      </c>
      <c r="AJ2631" s="18">
        <f t="shared" si="6759"/>
        <v>0</v>
      </c>
      <c r="AK2631" s="18">
        <f t="shared" si="6760"/>
        <v>0</v>
      </c>
      <c r="AL2631" s="18"/>
      <c r="AM2631" s="18">
        <f t="shared" si="6761"/>
        <v>20</v>
      </c>
      <c r="AN2631" s="18"/>
      <c r="AO2631" s="18"/>
      <c r="AP2631" s="18"/>
      <c r="AQ2631" s="18">
        <f t="shared" si="6808"/>
        <v>20</v>
      </c>
      <c r="AR2631" s="18">
        <f t="shared" si="6809"/>
        <v>0</v>
      </c>
      <c r="AS2631" s="18">
        <f t="shared" si="6810"/>
        <v>0</v>
      </c>
      <c r="AT2631" s="18"/>
      <c r="AU2631" s="18"/>
      <c r="AV2631" s="18"/>
      <c r="AW2631" s="18">
        <f t="shared" si="6811"/>
        <v>20</v>
      </c>
      <c r="AX2631" s="18">
        <f t="shared" si="6812"/>
        <v>0</v>
      </c>
      <c r="AY2631" s="18">
        <f t="shared" si="6813"/>
        <v>0</v>
      </c>
      <c r="AZ2631" s="18">
        <v>-20</v>
      </c>
      <c r="BA2631" s="18"/>
      <c r="BB2631" s="18"/>
      <c r="BC2631" s="18">
        <f t="shared" si="6870"/>
        <v>0</v>
      </c>
      <c r="BD2631" s="18">
        <f t="shared" si="6871"/>
        <v>0</v>
      </c>
      <c r="BE2631" s="18">
        <f t="shared" si="6872"/>
        <v>0</v>
      </c>
      <c r="BF2631" s="18"/>
      <c r="BG2631" s="18"/>
      <c r="BH2631" s="18"/>
      <c r="BI2631" s="18">
        <f t="shared" si="6867"/>
        <v>0</v>
      </c>
      <c r="BJ2631" s="18">
        <f t="shared" si="6868"/>
        <v>0</v>
      </c>
      <c r="BK2631" s="18">
        <f t="shared" si="6869"/>
        <v>0</v>
      </c>
      <c r="BL2631" s="18"/>
      <c r="BM2631" s="18">
        <v>11495</v>
      </c>
      <c r="BN2631" s="18"/>
      <c r="BO2631" s="18">
        <f t="shared" si="6815"/>
        <v>0</v>
      </c>
      <c r="BP2631" s="18">
        <f t="shared" si="6816"/>
        <v>11495</v>
      </c>
      <c r="BQ2631" s="18">
        <f t="shared" si="6817"/>
        <v>0</v>
      </c>
      <c r="BR2631" s="18"/>
      <c r="BS2631" s="18"/>
      <c r="BT2631" s="18"/>
      <c r="BU2631" s="18">
        <f t="shared" si="6805"/>
        <v>0</v>
      </c>
      <c r="BV2631" s="18">
        <f t="shared" si="6806"/>
        <v>11495</v>
      </c>
      <c r="BW2631" s="18">
        <f t="shared" si="6807"/>
        <v>0</v>
      </c>
      <c r="BX2631" s="18"/>
      <c r="BY2631" s="18"/>
      <c r="BZ2631" s="18"/>
      <c r="CA2631" s="18">
        <f t="shared" si="6781"/>
        <v>0</v>
      </c>
      <c r="CB2631" s="18">
        <f t="shared" si="6782"/>
        <v>11495</v>
      </c>
      <c r="CC2631" s="18">
        <f t="shared" si="6783"/>
        <v>0</v>
      </c>
      <c r="CD2631" s="18"/>
      <c r="CE2631" s="27"/>
      <c r="CF2631" s="33"/>
    </row>
    <row r="2632" spans="1:119" ht="78" x14ac:dyDescent="0.3">
      <c r="A2632" s="41" t="s">
        <v>1414</v>
      </c>
      <c r="B2632" s="39"/>
      <c r="C2632" s="41"/>
      <c r="D2632" s="41"/>
      <c r="E2632" s="14" t="s">
        <v>685</v>
      </c>
      <c r="F2632" s="18">
        <f>F2633</f>
        <v>418005.4</v>
      </c>
      <c r="G2632" s="18">
        <f t="shared" ref="G2632:CD2634" si="6874">G2633</f>
        <v>380377.2</v>
      </c>
      <c r="H2632" s="18">
        <f t="shared" si="6874"/>
        <v>0</v>
      </c>
      <c r="I2632" s="18">
        <f t="shared" si="6874"/>
        <v>0</v>
      </c>
      <c r="J2632" s="18">
        <f t="shared" si="6874"/>
        <v>0</v>
      </c>
      <c r="K2632" s="18">
        <f t="shared" si="6874"/>
        <v>0</v>
      </c>
      <c r="L2632" s="18">
        <f t="shared" si="6838"/>
        <v>418005.4</v>
      </c>
      <c r="M2632" s="18">
        <f t="shared" si="6839"/>
        <v>380377.2</v>
      </c>
      <c r="N2632" s="18">
        <f t="shared" si="6840"/>
        <v>0</v>
      </c>
      <c r="O2632" s="18">
        <f t="shared" si="6874"/>
        <v>0</v>
      </c>
      <c r="P2632" s="18">
        <f t="shared" si="6874"/>
        <v>0</v>
      </c>
      <c r="Q2632" s="18">
        <f t="shared" si="6874"/>
        <v>0</v>
      </c>
      <c r="R2632" s="18">
        <f t="shared" si="6874"/>
        <v>0</v>
      </c>
      <c r="S2632" s="18">
        <f t="shared" si="6874"/>
        <v>0</v>
      </c>
      <c r="T2632" s="18">
        <f t="shared" si="6857"/>
        <v>418005.4</v>
      </c>
      <c r="U2632" s="18">
        <f t="shared" si="6858"/>
        <v>380377.2</v>
      </c>
      <c r="V2632" s="18">
        <f t="shared" si="6859"/>
        <v>0</v>
      </c>
      <c r="W2632" s="18">
        <f t="shared" si="6874"/>
        <v>0</v>
      </c>
      <c r="X2632" s="18">
        <f t="shared" si="6874"/>
        <v>0</v>
      </c>
      <c r="Y2632" s="18">
        <f t="shared" si="6874"/>
        <v>0</v>
      </c>
      <c r="Z2632" s="18">
        <f t="shared" si="6874"/>
        <v>0</v>
      </c>
      <c r="AA2632" s="18">
        <f t="shared" si="6874"/>
        <v>0</v>
      </c>
      <c r="AB2632" s="18">
        <f t="shared" si="6874"/>
        <v>0</v>
      </c>
      <c r="AC2632" s="18">
        <f t="shared" si="6835"/>
        <v>418005.4</v>
      </c>
      <c r="AD2632" s="18">
        <f t="shared" si="6836"/>
        <v>380377.2</v>
      </c>
      <c r="AE2632" s="18">
        <f t="shared" si="6837"/>
        <v>0</v>
      </c>
      <c r="AF2632" s="18">
        <f t="shared" si="6874"/>
        <v>0</v>
      </c>
      <c r="AG2632" s="18">
        <f t="shared" si="6874"/>
        <v>0</v>
      </c>
      <c r="AH2632" s="18">
        <f t="shared" si="6874"/>
        <v>0</v>
      </c>
      <c r="AI2632" s="18">
        <f t="shared" ref="AI2632:AI2695" si="6875">AC2632+AF2632</f>
        <v>418005.4</v>
      </c>
      <c r="AJ2632" s="18">
        <f t="shared" ref="AJ2632:AJ2695" si="6876">AD2632+AG2632</f>
        <v>380377.2</v>
      </c>
      <c r="AK2632" s="18">
        <f t="shared" ref="AK2632:AK2695" si="6877">AE2632+AH2632</f>
        <v>0</v>
      </c>
      <c r="AL2632" s="18">
        <f t="shared" si="6874"/>
        <v>0</v>
      </c>
      <c r="AM2632" s="18">
        <f t="shared" ref="AM2632:AM2695" si="6878">AI2632+AL2632</f>
        <v>418005.4</v>
      </c>
      <c r="AN2632" s="18">
        <f t="shared" si="6874"/>
        <v>0</v>
      </c>
      <c r="AO2632" s="18">
        <f t="shared" si="6874"/>
        <v>0</v>
      </c>
      <c r="AP2632" s="18">
        <f t="shared" si="6874"/>
        <v>0</v>
      </c>
      <c r="AQ2632" s="18">
        <f t="shared" si="6808"/>
        <v>418005.4</v>
      </c>
      <c r="AR2632" s="18">
        <f t="shared" si="6809"/>
        <v>380377.2</v>
      </c>
      <c r="AS2632" s="18">
        <f t="shared" si="6810"/>
        <v>0</v>
      </c>
      <c r="AT2632" s="18">
        <f t="shared" si="6874"/>
        <v>0</v>
      </c>
      <c r="AU2632" s="18">
        <f t="shared" si="6874"/>
        <v>0</v>
      </c>
      <c r="AV2632" s="18">
        <f t="shared" si="6874"/>
        <v>0</v>
      </c>
      <c r="AW2632" s="18">
        <f t="shared" si="6811"/>
        <v>418005.4</v>
      </c>
      <c r="AX2632" s="18">
        <f t="shared" si="6812"/>
        <v>380377.2</v>
      </c>
      <c r="AY2632" s="18">
        <f t="shared" si="6813"/>
        <v>0</v>
      </c>
      <c r="AZ2632" s="18">
        <f t="shared" si="6874"/>
        <v>0</v>
      </c>
      <c r="BA2632" s="18">
        <f t="shared" si="6874"/>
        <v>0</v>
      </c>
      <c r="BB2632" s="18">
        <f t="shared" si="6874"/>
        <v>0</v>
      </c>
      <c r="BC2632" s="18">
        <f t="shared" si="6870"/>
        <v>418005.4</v>
      </c>
      <c r="BD2632" s="18">
        <f t="shared" si="6871"/>
        <v>380377.2</v>
      </c>
      <c r="BE2632" s="18">
        <f t="shared" si="6872"/>
        <v>0</v>
      </c>
      <c r="BF2632" s="18">
        <f t="shared" si="6874"/>
        <v>0</v>
      </c>
      <c r="BG2632" s="18">
        <f t="shared" si="6874"/>
        <v>0</v>
      </c>
      <c r="BH2632" s="18">
        <f t="shared" si="6874"/>
        <v>0</v>
      </c>
      <c r="BI2632" s="18">
        <f t="shared" si="6867"/>
        <v>418005.4</v>
      </c>
      <c r="BJ2632" s="18">
        <f t="shared" si="6868"/>
        <v>380377.2</v>
      </c>
      <c r="BK2632" s="18">
        <f t="shared" si="6869"/>
        <v>0</v>
      </c>
      <c r="BL2632" s="18">
        <f t="shared" si="6874"/>
        <v>0</v>
      </c>
      <c r="BM2632" s="18">
        <f t="shared" si="6874"/>
        <v>0</v>
      </c>
      <c r="BN2632" s="18">
        <f t="shared" si="6874"/>
        <v>0</v>
      </c>
      <c r="BO2632" s="18">
        <f t="shared" si="6815"/>
        <v>418005.4</v>
      </c>
      <c r="BP2632" s="18">
        <f t="shared" si="6816"/>
        <v>380377.2</v>
      </c>
      <c r="BQ2632" s="18">
        <f t="shared" si="6817"/>
        <v>0</v>
      </c>
      <c r="BR2632" s="18">
        <f t="shared" si="6874"/>
        <v>0</v>
      </c>
      <c r="BS2632" s="18">
        <f t="shared" si="6874"/>
        <v>0</v>
      </c>
      <c r="BT2632" s="18">
        <f t="shared" si="6874"/>
        <v>0</v>
      </c>
      <c r="BU2632" s="18">
        <f t="shared" si="6805"/>
        <v>418005.4</v>
      </c>
      <c r="BV2632" s="18">
        <f t="shared" si="6806"/>
        <v>380377.2</v>
      </c>
      <c r="BW2632" s="18">
        <f t="shared" si="6807"/>
        <v>0</v>
      </c>
      <c r="BX2632" s="18">
        <f t="shared" si="6874"/>
        <v>0</v>
      </c>
      <c r="BY2632" s="18">
        <f t="shared" si="6874"/>
        <v>0</v>
      </c>
      <c r="BZ2632" s="18">
        <f t="shared" si="6874"/>
        <v>0</v>
      </c>
      <c r="CA2632" s="18">
        <f t="shared" si="6781"/>
        <v>418005.4</v>
      </c>
      <c r="CB2632" s="18">
        <f t="shared" si="6782"/>
        <v>380377.2</v>
      </c>
      <c r="CC2632" s="18">
        <f t="shared" si="6783"/>
        <v>0</v>
      </c>
      <c r="CD2632" s="18">
        <f t="shared" si="6874"/>
        <v>0</v>
      </c>
      <c r="CE2632" s="27"/>
      <c r="CF2632" s="33"/>
    </row>
    <row r="2633" spans="1:119" ht="31.2" x14ac:dyDescent="0.3">
      <c r="A2633" s="41" t="s">
        <v>1414</v>
      </c>
      <c r="B2633" s="39">
        <v>200</v>
      </c>
      <c r="C2633" s="41"/>
      <c r="D2633" s="41"/>
      <c r="E2633" s="14" t="s">
        <v>551</v>
      </c>
      <c r="F2633" s="18">
        <f>F2634</f>
        <v>418005.4</v>
      </c>
      <c r="G2633" s="18">
        <f t="shared" si="6874"/>
        <v>380377.2</v>
      </c>
      <c r="H2633" s="18">
        <f t="shared" si="6874"/>
        <v>0</v>
      </c>
      <c r="I2633" s="18">
        <f t="shared" si="6874"/>
        <v>0</v>
      </c>
      <c r="J2633" s="18">
        <f t="shared" si="6874"/>
        <v>0</v>
      </c>
      <c r="K2633" s="18">
        <f t="shared" si="6874"/>
        <v>0</v>
      </c>
      <c r="L2633" s="18">
        <f t="shared" si="6838"/>
        <v>418005.4</v>
      </c>
      <c r="M2633" s="18">
        <f t="shared" si="6839"/>
        <v>380377.2</v>
      </c>
      <c r="N2633" s="18">
        <f t="shared" si="6840"/>
        <v>0</v>
      </c>
      <c r="O2633" s="18">
        <f t="shared" si="6874"/>
        <v>0</v>
      </c>
      <c r="P2633" s="18">
        <f t="shared" si="6874"/>
        <v>0</v>
      </c>
      <c r="Q2633" s="18">
        <f t="shared" si="6874"/>
        <v>0</v>
      </c>
      <c r="R2633" s="18">
        <f t="shared" si="6874"/>
        <v>0</v>
      </c>
      <c r="S2633" s="18">
        <f t="shared" si="6874"/>
        <v>0</v>
      </c>
      <c r="T2633" s="18">
        <f t="shared" si="6857"/>
        <v>418005.4</v>
      </c>
      <c r="U2633" s="18">
        <f t="shared" si="6858"/>
        <v>380377.2</v>
      </c>
      <c r="V2633" s="18">
        <f t="shared" si="6859"/>
        <v>0</v>
      </c>
      <c r="W2633" s="18">
        <f t="shared" si="6874"/>
        <v>0</v>
      </c>
      <c r="X2633" s="18">
        <f t="shared" si="6874"/>
        <v>0</v>
      </c>
      <c r="Y2633" s="18">
        <f t="shared" si="6874"/>
        <v>0</v>
      </c>
      <c r="Z2633" s="18">
        <f t="shared" si="6874"/>
        <v>0</v>
      </c>
      <c r="AA2633" s="18">
        <f t="shared" si="6874"/>
        <v>0</v>
      </c>
      <c r="AB2633" s="18">
        <f t="shared" si="6874"/>
        <v>0</v>
      </c>
      <c r="AC2633" s="18">
        <f t="shared" si="6835"/>
        <v>418005.4</v>
      </c>
      <c r="AD2633" s="18">
        <f t="shared" si="6836"/>
        <v>380377.2</v>
      </c>
      <c r="AE2633" s="18">
        <f t="shared" si="6837"/>
        <v>0</v>
      </c>
      <c r="AF2633" s="18">
        <f t="shared" si="6874"/>
        <v>0</v>
      </c>
      <c r="AG2633" s="18">
        <f t="shared" si="6874"/>
        <v>0</v>
      </c>
      <c r="AH2633" s="18">
        <f t="shared" si="6874"/>
        <v>0</v>
      </c>
      <c r="AI2633" s="18">
        <f t="shared" si="6875"/>
        <v>418005.4</v>
      </c>
      <c r="AJ2633" s="18">
        <f t="shared" si="6876"/>
        <v>380377.2</v>
      </c>
      <c r="AK2633" s="18">
        <f t="shared" si="6877"/>
        <v>0</v>
      </c>
      <c r="AL2633" s="18">
        <f t="shared" si="6874"/>
        <v>0</v>
      </c>
      <c r="AM2633" s="18">
        <f t="shared" si="6878"/>
        <v>418005.4</v>
      </c>
      <c r="AN2633" s="18">
        <f t="shared" si="6874"/>
        <v>0</v>
      </c>
      <c r="AO2633" s="18">
        <f t="shared" si="6874"/>
        <v>0</v>
      </c>
      <c r="AP2633" s="18">
        <f t="shared" si="6874"/>
        <v>0</v>
      </c>
      <c r="AQ2633" s="18">
        <f t="shared" si="6808"/>
        <v>418005.4</v>
      </c>
      <c r="AR2633" s="18">
        <f t="shared" si="6809"/>
        <v>380377.2</v>
      </c>
      <c r="AS2633" s="18">
        <f t="shared" si="6810"/>
        <v>0</v>
      </c>
      <c r="AT2633" s="18">
        <f t="shared" si="6874"/>
        <v>0</v>
      </c>
      <c r="AU2633" s="18">
        <f t="shared" si="6874"/>
        <v>0</v>
      </c>
      <c r="AV2633" s="18">
        <f t="shared" si="6874"/>
        <v>0</v>
      </c>
      <c r="AW2633" s="18">
        <f t="shared" si="6811"/>
        <v>418005.4</v>
      </c>
      <c r="AX2633" s="18">
        <f t="shared" si="6812"/>
        <v>380377.2</v>
      </c>
      <c r="AY2633" s="18">
        <f t="shared" si="6813"/>
        <v>0</v>
      </c>
      <c r="AZ2633" s="18">
        <f t="shared" si="6874"/>
        <v>0</v>
      </c>
      <c r="BA2633" s="18">
        <f t="shared" si="6874"/>
        <v>0</v>
      </c>
      <c r="BB2633" s="18">
        <f t="shared" si="6874"/>
        <v>0</v>
      </c>
      <c r="BC2633" s="18">
        <f t="shared" si="6870"/>
        <v>418005.4</v>
      </c>
      <c r="BD2633" s="18">
        <f t="shared" si="6871"/>
        <v>380377.2</v>
      </c>
      <c r="BE2633" s="18">
        <f t="shared" si="6872"/>
        <v>0</v>
      </c>
      <c r="BF2633" s="18">
        <f t="shared" si="6874"/>
        <v>0</v>
      </c>
      <c r="BG2633" s="18">
        <f t="shared" si="6874"/>
        <v>0</v>
      </c>
      <c r="BH2633" s="18">
        <f t="shared" si="6874"/>
        <v>0</v>
      </c>
      <c r="BI2633" s="18">
        <f t="shared" si="6867"/>
        <v>418005.4</v>
      </c>
      <c r="BJ2633" s="18">
        <f t="shared" si="6868"/>
        <v>380377.2</v>
      </c>
      <c r="BK2633" s="18">
        <f t="shared" si="6869"/>
        <v>0</v>
      </c>
      <c r="BL2633" s="18">
        <f t="shared" si="6874"/>
        <v>0</v>
      </c>
      <c r="BM2633" s="18">
        <f t="shared" si="6874"/>
        <v>0</v>
      </c>
      <c r="BN2633" s="18">
        <f t="shared" si="6874"/>
        <v>0</v>
      </c>
      <c r="BO2633" s="18">
        <f t="shared" si="6815"/>
        <v>418005.4</v>
      </c>
      <c r="BP2633" s="18">
        <f t="shared" si="6816"/>
        <v>380377.2</v>
      </c>
      <c r="BQ2633" s="18">
        <f t="shared" si="6817"/>
        <v>0</v>
      </c>
      <c r="BR2633" s="18">
        <f t="shared" si="6874"/>
        <v>0</v>
      </c>
      <c r="BS2633" s="18">
        <f t="shared" si="6874"/>
        <v>0</v>
      </c>
      <c r="BT2633" s="18">
        <f t="shared" si="6874"/>
        <v>0</v>
      </c>
      <c r="BU2633" s="18">
        <f t="shared" si="6805"/>
        <v>418005.4</v>
      </c>
      <c r="BV2633" s="18">
        <f t="shared" si="6806"/>
        <v>380377.2</v>
      </c>
      <c r="BW2633" s="18">
        <f t="shared" si="6807"/>
        <v>0</v>
      </c>
      <c r="BX2633" s="18">
        <f t="shared" si="6874"/>
        <v>0</v>
      </c>
      <c r="BY2633" s="18">
        <f t="shared" si="6874"/>
        <v>0</v>
      </c>
      <c r="BZ2633" s="18">
        <f t="shared" si="6874"/>
        <v>0</v>
      </c>
      <c r="CA2633" s="18">
        <f t="shared" si="6781"/>
        <v>418005.4</v>
      </c>
      <c r="CB2633" s="18">
        <f t="shared" si="6782"/>
        <v>380377.2</v>
      </c>
      <c r="CC2633" s="18">
        <f t="shared" si="6783"/>
        <v>0</v>
      </c>
      <c r="CD2633" s="18">
        <f t="shared" si="6874"/>
        <v>0</v>
      </c>
      <c r="CE2633" s="27"/>
      <c r="CF2633" s="33"/>
    </row>
    <row r="2634" spans="1:119" ht="46.8" x14ac:dyDescent="0.3">
      <c r="A2634" s="41" t="s">
        <v>1414</v>
      </c>
      <c r="B2634" s="39">
        <v>240</v>
      </c>
      <c r="C2634" s="41"/>
      <c r="D2634" s="41"/>
      <c r="E2634" s="14" t="s">
        <v>559</v>
      </c>
      <c r="F2634" s="18">
        <f>F2635</f>
        <v>418005.4</v>
      </c>
      <c r="G2634" s="18">
        <f t="shared" si="6874"/>
        <v>380377.2</v>
      </c>
      <c r="H2634" s="18">
        <f t="shared" si="6874"/>
        <v>0</v>
      </c>
      <c r="I2634" s="18">
        <f t="shared" si="6874"/>
        <v>0</v>
      </c>
      <c r="J2634" s="18">
        <f t="shared" si="6874"/>
        <v>0</v>
      </c>
      <c r="K2634" s="18">
        <f t="shared" si="6874"/>
        <v>0</v>
      </c>
      <c r="L2634" s="18">
        <f t="shared" si="6838"/>
        <v>418005.4</v>
      </c>
      <c r="M2634" s="18">
        <f t="shared" si="6839"/>
        <v>380377.2</v>
      </c>
      <c r="N2634" s="18">
        <f t="shared" si="6840"/>
        <v>0</v>
      </c>
      <c r="O2634" s="18">
        <f t="shared" si="6874"/>
        <v>0</v>
      </c>
      <c r="P2634" s="18">
        <f t="shared" si="6874"/>
        <v>0</v>
      </c>
      <c r="Q2634" s="18">
        <f t="shared" si="6874"/>
        <v>0</v>
      </c>
      <c r="R2634" s="18">
        <f t="shared" si="6874"/>
        <v>0</v>
      </c>
      <c r="S2634" s="18">
        <f t="shared" si="6874"/>
        <v>0</v>
      </c>
      <c r="T2634" s="18">
        <f t="shared" si="6857"/>
        <v>418005.4</v>
      </c>
      <c r="U2634" s="18">
        <f t="shared" si="6858"/>
        <v>380377.2</v>
      </c>
      <c r="V2634" s="18">
        <f t="shared" si="6859"/>
        <v>0</v>
      </c>
      <c r="W2634" s="18">
        <f t="shared" si="6874"/>
        <v>0</v>
      </c>
      <c r="X2634" s="18">
        <f t="shared" si="6874"/>
        <v>0</v>
      </c>
      <c r="Y2634" s="18">
        <f t="shared" si="6874"/>
        <v>0</v>
      </c>
      <c r="Z2634" s="18">
        <f t="shared" si="6874"/>
        <v>0</v>
      </c>
      <c r="AA2634" s="18">
        <f t="shared" si="6874"/>
        <v>0</v>
      </c>
      <c r="AB2634" s="18">
        <f t="shared" si="6874"/>
        <v>0</v>
      </c>
      <c r="AC2634" s="18">
        <f t="shared" si="6835"/>
        <v>418005.4</v>
      </c>
      <c r="AD2634" s="18">
        <f t="shared" si="6836"/>
        <v>380377.2</v>
      </c>
      <c r="AE2634" s="18">
        <f t="shared" si="6837"/>
        <v>0</v>
      </c>
      <c r="AF2634" s="18">
        <f t="shared" si="6874"/>
        <v>0</v>
      </c>
      <c r="AG2634" s="18">
        <f t="shared" si="6874"/>
        <v>0</v>
      </c>
      <c r="AH2634" s="18">
        <f t="shared" si="6874"/>
        <v>0</v>
      </c>
      <c r="AI2634" s="18">
        <f t="shared" si="6875"/>
        <v>418005.4</v>
      </c>
      <c r="AJ2634" s="18">
        <f t="shared" si="6876"/>
        <v>380377.2</v>
      </c>
      <c r="AK2634" s="18">
        <f t="shared" si="6877"/>
        <v>0</v>
      </c>
      <c r="AL2634" s="18">
        <f t="shared" si="6874"/>
        <v>0</v>
      </c>
      <c r="AM2634" s="18">
        <f t="shared" si="6878"/>
        <v>418005.4</v>
      </c>
      <c r="AN2634" s="18">
        <f t="shared" si="6874"/>
        <v>0</v>
      </c>
      <c r="AO2634" s="18">
        <f t="shared" si="6874"/>
        <v>0</v>
      </c>
      <c r="AP2634" s="18">
        <f t="shared" si="6874"/>
        <v>0</v>
      </c>
      <c r="AQ2634" s="18">
        <f t="shared" si="6808"/>
        <v>418005.4</v>
      </c>
      <c r="AR2634" s="18">
        <f t="shared" si="6809"/>
        <v>380377.2</v>
      </c>
      <c r="AS2634" s="18">
        <f t="shared" si="6810"/>
        <v>0</v>
      </c>
      <c r="AT2634" s="18">
        <f t="shared" si="6874"/>
        <v>0</v>
      </c>
      <c r="AU2634" s="18">
        <f t="shared" si="6874"/>
        <v>0</v>
      </c>
      <c r="AV2634" s="18">
        <f t="shared" si="6874"/>
        <v>0</v>
      </c>
      <c r="AW2634" s="18">
        <f t="shared" si="6811"/>
        <v>418005.4</v>
      </c>
      <c r="AX2634" s="18">
        <f t="shared" si="6812"/>
        <v>380377.2</v>
      </c>
      <c r="AY2634" s="18">
        <f t="shared" si="6813"/>
        <v>0</v>
      </c>
      <c r="AZ2634" s="18">
        <f t="shared" si="6874"/>
        <v>0</v>
      </c>
      <c r="BA2634" s="18">
        <f t="shared" si="6874"/>
        <v>0</v>
      </c>
      <c r="BB2634" s="18">
        <f t="shared" si="6874"/>
        <v>0</v>
      </c>
      <c r="BC2634" s="18">
        <f t="shared" si="6870"/>
        <v>418005.4</v>
      </c>
      <c r="BD2634" s="18">
        <f t="shared" si="6871"/>
        <v>380377.2</v>
      </c>
      <c r="BE2634" s="18">
        <f t="shared" si="6872"/>
        <v>0</v>
      </c>
      <c r="BF2634" s="18">
        <f t="shared" si="6874"/>
        <v>0</v>
      </c>
      <c r="BG2634" s="18">
        <f t="shared" si="6874"/>
        <v>0</v>
      </c>
      <c r="BH2634" s="18">
        <f t="shared" si="6874"/>
        <v>0</v>
      </c>
      <c r="BI2634" s="18">
        <f t="shared" si="6867"/>
        <v>418005.4</v>
      </c>
      <c r="BJ2634" s="18">
        <f t="shared" si="6868"/>
        <v>380377.2</v>
      </c>
      <c r="BK2634" s="18">
        <f t="shared" si="6869"/>
        <v>0</v>
      </c>
      <c r="BL2634" s="18">
        <f t="shared" si="6874"/>
        <v>0</v>
      </c>
      <c r="BM2634" s="18">
        <f t="shared" si="6874"/>
        <v>0</v>
      </c>
      <c r="BN2634" s="18">
        <f t="shared" si="6874"/>
        <v>0</v>
      </c>
      <c r="BO2634" s="18">
        <f t="shared" si="6815"/>
        <v>418005.4</v>
      </c>
      <c r="BP2634" s="18">
        <f t="shared" si="6816"/>
        <v>380377.2</v>
      </c>
      <c r="BQ2634" s="18">
        <f t="shared" si="6817"/>
        <v>0</v>
      </c>
      <c r="BR2634" s="18">
        <f t="shared" si="6874"/>
        <v>0</v>
      </c>
      <c r="BS2634" s="18">
        <f t="shared" si="6874"/>
        <v>0</v>
      </c>
      <c r="BT2634" s="18">
        <f t="shared" si="6874"/>
        <v>0</v>
      </c>
      <c r="BU2634" s="18">
        <f t="shared" si="6805"/>
        <v>418005.4</v>
      </c>
      <c r="BV2634" s="18">
        <f t="shared" si="6806"/>
        <v>380377.2</v>
      </c>
      <c r="BW2634" s="18">
        <f t="shared" si="6807"/>
        <v>0</v>
      </c>
      <c r="BX2634" s="18">
        <f t="shared" si="6874"/>
        <v>0</v>
      </c>
      <c r="BY2634" s="18">
        <f t="shared" si="6874"/>
        <v>0</v>
      </c>
      <c r="BZ2634" s="18">
        <f t="shared" si="6874"/>
        <v>0</v>
      </c>
      <c r="CA2634" s="18">
        <f t="shared" si="6781"/>
        <v>418005.4</v>
      </c>
      <c r="CB2634" s="18">
        <f t="shared" si="6782"/>
        <v>380377.2</v>
      </c>
      <c r="CC2634" s="18">
        <f t="shared" si="6783"/>
        <v>0</v>
      </c>
      <c r="CD2634" s="18">
        <f t="shared" si="6874"/>
        <v>0</v>
      </c>
      <c r="CE2634" s="27"/>
      <c r="CF2634" s="33"/>
    </row>
    <row r="2635" spans="1:119" x14ac:dyDescent="0.3">
      <c r="A2635" s="41" t="s">
        <v>1414</v>
      </c>
      <c r="B2635" s="39">
        <v>240</v>
      </c>
      <c r="C2635" s="41" t="s">
        <v>149</v>
      </c>
      <c r="D2635" s="41" t="s">
        <v>29</v>
      </c>
      <c r="E2635" s="14" t="s">
        <v>523</v>
      </c>
      <c r="F2635" s="18">
        <v>418005.4</v>
      </c>
      <c r="G2635" s="18">
        <v>380377.2</v>
      </c>
      <c r="H2635" s="18"/>
      <c r="I2635" s="18"/>
      <c r="J2635" s="18"/>
      <c r="K2635" s="18"/>
      <c r="L2635" s="18">
        <f t="shared" si="6838"/>
        <v>418005.4</v>
      </c>
      <c r="M2635" s="18">
        <f t="shared" si="6839"/>
        <v>380377.2</v>
      </c>
      <c r="N2635" s="18">
        <f t="shared" si="6840"/>
        <v>0</v>
      </c>
      <c r="O2635" s="18"/>
      <c r="P2635" s="18"/>
      <c r="Q2635" s="18"/>
      <c r="R2635" s="18"/>
      <c r="S2635" s="18"/>
      <c r="T2635" s="18">
        <f t="shared" si="6857"/>
        <v>418005.4</v>
      </c>
      <c r="U2635" s="18">
        <f t="shared" si="6858"/>
        <v>380377.2</v>
      </c>
      <c r="V2635" s="18">
        <f t="shared" si="6859"/>
        <v>0</v>
      </c>
      <c r="W2635" s="18"/>
      <c r="X2635" s="18"/>
      <c r="Y2635" s="18"/>
      <c r="Z2635" s="18"/>
      <c r="AA2635" s="18"/>
      <c r="AB2635" s="18"/>
      <c r="AC2635" s="18">
        <f t="shared" si="6835"/>
        <v>418005.4</v>
      </c>
      <c r="AD2635" s="18">
        <f t="shared" si="6836"/>
        <v>380377.2</v>
      </c>
      <c r="AE2635" s="18">
        <f t="shared" si="6837"/>
        <v>0</v>
      </c>
      <c r="AF2635" s="18"/>
      <c r="AG2635" s="18"/>
      <c r="AH2635" s="18"/>
      <c r="AI2635" s="18">
        <f t="shared" si="6875"/>
        <v>418005.4</v>
      </c>
      <c r="AJ2635" s="18">
        <f t="shared" si="6876"/>
        <v>380377.2</v>
      </c>
      <c r="AK2635" s="18">
        <f t="shared" si="6877"/>
        <v>0</v>
      </c>
      <c r="AL2635" s="18"/>
      <c r="AM2635" s="18">
        <f t="shared" si="6878"/>
        <v>418005.4</v>
      </c>
      <c r="AN2635" s="18"/>
      <c r="AO2635" s="18"/>
      <c r="AP2635" s="18"/>
      <c r="AQ2635" s="18">
        <f t="shared" si="6808"/>
        <v>418005.4</v>
      </c>
      <c r="AR2635" s="18">
        <f t="shared" si="6809"/>
        <v>380377.2</v>
      </c>
      <c r="AS2635" s="18">
        <f t="shared" si="6810"/>
        <v>0</v>
      </c>
      <c r="AT2635" s="18"/>
      <c r="AU2635" s="18"/>
      <c r="AV2635" s="18"/>
      <c r="AW2635" s="18">
        <f t="shared" si="6811"/>
        <v>418005.4</v>
      </c>
      <c r="AX2635" s="18">
        <f t="shared" si="6812"/>
        <v>380377.2</v>
      </c>
      <c r="AY2635" s="18">
        <f t="shared" si="6813"/>
        <v>0</v>
      </c>
      <c r="AZ2635" s="18"/>
      <c r="BA2635" s="18"/>
      <c r="BB2635" s="18"/>
      <c r="BC2635" s="18">
        <f t="shared" si="6870"/>
        <v>418005.4</v>
      </c>
      <c r="BD2635" s="18">
        <f t="shared" si="6871"/>
        <v>380377.2</v>
      </c>
      <c r="BE2635" s="18">
        <f t="shared" si="6872"/>
        <v>0</v>
      </c>
      <c r="BF2635" s="18"/>
      <c r="BG2635" s="18"/>
      <c r="BH2635" s="18"/>
      <c r="BI2635" s="18">
        <f t="shared" si="6867"/>
        <v>418005.4</v>
      </c>
      <c r="BJ2635" s="18">
        <f t="shared" si="6868"/>
        <v>380377.2</v>
      </c>
      <c r="BK2635" s="18">
        <f t="shared" si="6869"/>
        <v>0</v>
      </c>
      <c r="BL2635" s="18"/>
      <c r="BM2635" s="18"/>
      <c r="BN2635" s="18"/>
      <c r="BO2635" s="18">
        <f t="shared" si="6815"/>
        <v>418005.4</v>
      </c>
      <c r="BP2635" s="18">
        <f t="shared" si="6816"/>
        <v>380377.2</v>
      </c>
      <c r="BQ2635" s="18">
        <f t="shared" si="6817"/>
        <v>0</v>
      </c>
      <c r="BR2635" s="18"/>
      <c r="BS2635" s="18"/>
      <c r="BT2635" s="18"/>
      <c r="BU2635" s="18">
        <f t="shared" si="6805"/>
        <v>418005.4</v>
      </c>
      <c r="BV2635" s="18">
        <f t="shared" si="6806"/>
        <v>380377.2</v>
      </c>
      <c r="BW2635" s="18">
        <f t="shared" si="6807"/>
        <v>0</v>
      </c>
      <c r="BX2635" s="18"/>
      <c r="BY2635" s="18"/>
      <c r="BZ2635" s="18"/>
      <c r="CA2635" s="18">
        <f t="shared" si="6781"/>
        <v>418005.4</v>
      </c>
      <c r="CB2635" s="18">
        <f t="shared" si="6782"/>
        <v>380377.2</v>
      </c>
      <c r="CC2635" s="18">
        <f t="shared" si="6783"/>
        <v>0</v>
      </c>
      <c r="CD2635" s="18"/>
      <c r="CE2635" s="27"/>
      <c r="CF2635" s="33"/>
    </row>
    <row r="2636" spans="1:119" ht="140.4" x14ac:dyDescent="0.3">
      <c r="A2636" s="19" t="s">
        <v>1413</v>
      </c>
      <c r="B2636" s="19"/>
      <c r="C2636" s="19"/>
      <c r="D2636" s="19"/>
      <c r="E2636" s="14" t="s">
        <v>1266</v>
      </c>
      <c r="F2636" s="18">
        <f>F2637</f>
        <v>233000</v>
      </c>
      <c r="G2636" s="18">
        <f t="shared" ref="G2636:CD2638" si="6879">G2637</f>
        <v>233000</v>
      </c>
      <c r="H2636" s="18">
        <f t="shared" si="6879"/>
        <v>0</v>
      </c>
      <c r="I2636" s="18">
        <f t="shared" si="6879"/>
        <v>0</v>
      </c>
      <c r="J2636" s="18">
        <f t="shared" si="6879"/>
        <v>0</v>
      </c>
      <c r="K2636" s="18">
        <f t="shared" si="6879"/>
        <v>0</v>
      </c>
      <c r="L2636" s="18">
        <f t="shared" si="6838"/>
        <v>233000</v>
      </c>
      <c r="M2636" s="18">
        <f t="shared" si="6839"/>
        <v>233000</v>
      </c>
      <c r="N2636" s="18">
        <f t="shared" si="6840"/>
        <v>0</v>
      </c>
      <c r="O2636" s="18">
        <f t="shared" si="6879"/>
        <v>82801.457999999999</v>
      </c>
      <c r="P2636" s="18">
        <f t="shared" si="6879"/>
        <v>0</v>
      </c>
      <c r="Q2636" s="18">
        <f t="shared" si="6879"/>
        <v>0</v>
      </c>
      <c r="R2636" s="18">
        <f t="shared" si="6879"/>
        <v>0</v>
      </c>
      <c r="S2636" s="18">
        <f t="shared" si="6879"/>
        <v>0</v>
      </c>
      <c r="T2636" s="18">
        <f t="shared" si="6857"/>
        <v>315801.45799999998</v>
      </c>
      <c r="U2636" s="18">
        <f t="shared" si="6858"/>
        <v>233000</v>
      </c>
      <c r="V2636" s="18">
        <f t="shared" si="6859"/>
        <v>0</v>
      </c>
      <c r="W2636" s="18">
        <f t="shared" si="6879"/>
        <v>0</v>
      </c>
      <c r="X2636" s="18">
        <f t="shared" si="6879"/>
        <v>0</v>
      </c>
      <c r="Y2636" s="18">
        <f t="shared" si="6879"/>
        <v>0</v>
      </c>
      <c r="Z2636" s="18">
        <f t="shared" si="6879"/>
        <v>0</v>
      </c>
      <c r="AA2636" s="18">
        <f t="shared" si="6879"/>
        <v>0</v>
      </c>
      <c r="AB2636" s="18">
        <f t="shared" si="6879"/>
        <v>0</v>
      </c>
      <c r="AC2636" s="18">
        <f t="shared" si="6835"/>
        <v>315801.45799999998</v>
      </c>
      <c r="AD2636" s="18">
        <f t="shared" si="6836"/>
        <v>233000</v>
      </c>
      <c r="AE2636" s="18">
        <f t="shared" si="6837"/>
        <v>0</v>
      </c>
      <c r="AF2636" s="18">
        <f t="shared" si="6879"/>
        <v>0</v>
      </c>
      <c r="AG2636" s="18">
        <f t="shared" si="6879"/>
        <v>0</v>
      </c>
      <c r="AH2636" s="18">
        <f t="shared" si="6879"/>
        <v>0</v>
      </c>
      <c r="AI2636" s="18">
        <f t="shared" si="6875"/>
        <v>315801.45799999998</v>
      </c>
      <c r="AJ2636" s="18">
        <f t="shared" si="6876"/>
        <v>233000</v>
      </c>
      <c r="AK2636" s="18">
        <f t="shared" si="6877"/>
        <v>0</v>
      </c>
      <c r="AL2636" s="18">
        <f t="shared" si="6879"/>
        <v>0</v>
      </c>
      <c r="AM2636" s="18">
        <f t="shared" si="6878"/>
        <v>315801.45799999998</v>
      </c>
      <c r="AN2636" s="18">
        <f t="shared" si="6879"/>
        <v>0</v>
      </c>
      <c r="AO2636" s="18">
        <f t="shared" si="6879"/>
        <v>0</v>
      </c>
      <c r="AP2636" s="18">
        <f t="shared" si="6879"/>
        <v>0</v>
      </c>
      <c r="AQ2636" s="18">
        <f t="shared" si="6808"/>
        <v>315801.45799999998</v>
      </c>
      <c r="AR2636" s="18">
        <f t="shared" si="6809"/>
        <v>233000</v>
      </c>
      <c r="AS2636" s="18">
        <f t="shared" si="6810"/>
        <v>0</v>
      </c>
      <c r="AT2636" s="18">
        <f t="shared" si="6879"/>
        <v>0</v>
      </c>
      <c r="AU2636" s="18">
        <f t="shared" si="6879"/>
        <v>0</v>
      </c>
      <c r="AV2636" s="18">
        <f t="shared" si="6879"/>
        <v>0</v>
      </c>
      <c r="AW2636" s="18">
        <f t="shared" si="6811"/>
        <v>315801.45799999998</v>
      </c>
      <c r="AX2636" s="18">
        <f t="shared" si="6812"/>
        <v>233000</v>
      </c>
      <c r="AY2636" s="18">
        <f t="shared" si="6813"/>
        <v>0</v>
      </c>
      <c r="AZ2636" s="18">
        <f t="shared" si="6879"/>
        <v>0</v>
      </c>
      <c r="BA2636" s="18">
        <f t="shared" si="6879"/>
        <v>0</v>
      </c>
      <c r="BB2636" s="18">
        <f t="shared" si="6879"/>
        <v>0</v>
      </c>
      <c r="BC2636" s="18">
        <f t="shared" si="6870"/>
        <v>315801.45799999998</v>
      </c>
      <c r="BD2636" s="18">
        <f t="shared" si="6871"/>
        <v>233000</v>
      </c>
      <c r="BE2636" s="18">
        <f t="shared" si="6872"/>
        <v>0</v>
      </c>
      <c r="BF2636" s="18">
        <f t="shared" si="6879"/>
        <v>0</v>
      </c>
      <c r="BG2636" s="18">
        <f t="shared" si="6879"/>
        <v>0</v>
      </c>
      <c r="BH2636" s="18">
        <f t="shared" si="6879"/>
        <v>0</v>
      </c>
      <c r="BI2636" s="18">
        <f t="shared" si="6867"/>
        <v>315801.45799999998</v>
      </c>
      <c r="BJ2636" s="18">
        <f t="shared" si="6868"/>
        <v>233000</v>
      </c>
      <c r="BK2636" s="18">
        <f t="shared" si="6869"/>
        <v>0</v>
      </c>
      <c r="BL2636" s="18">
        <f t="shared" si="6879"/>
        <v>0</v>
      </c>
      <c r="BM2636" s="18">
        <f t="shared" si="6879"/>
        <v>0</v>
      </c>
      <c r="BN2636" s="18">
        <f t="shared" si="6879"/>
        <v>0</v>
      </c>
      <c r="BO2636" s="18">
        <f t="shared" si="6815"/>
        <v>315801.45799999998</v>
      </c>
      <c r="BP2636" s="18">
        <f t="shared" si="6816"/>
        <v>233000</v>
      </c>
      <c r="BQ2636" s="18">
        <f t="shared" si="6817"/>
        <v>0</v>
      </c>
      <c r="BR2636" s="18">
        <f t="shared" si="6879"/>
        <v>0</v>
      </c>
      <c r="BS2636" s="18">
        <f t="shared" si="6879"/>
        <v>0</v>
      </c>
      <c r="BT2636" s="18">
        <f t="shared" si="6879"/>
        <v>0</v>
      </c>
      <c r="BU2636" s="18">
        <f t="shared" si="6805"/>
        <v>315801.45799999998</v>
      </c>
      <c r="BV2636" s="18">
        <f t="shared" si="6806"/>
        <v>233000</v>
      </c>
      <c r="BW2636" s="18">
        <f t="shared" si="6807"/>
        <v>0</v>
      </c>
      <c r="BX2636" s="18">
        <f t="shared" si="6879"/>
        <v>0</v>
      </c>
      <c r="BY2636" s="18">
        <f t="shared" si="6879"/>
        <v>0</v>
      </c>
      <c r="BZ2636" s="18">
        <f t="shared" si="6879"/>
        <v>0</v>
      </c>
      <c r="CA2636" s="18">
        <f t="shared" si="6781"/>
        <v>315801.45799999998</v>
      </c>
      <c r="CB2636" s="18">
        <f t="shared" si="6782"/>
        <v>233000</v>
      </c>
      <c r="CC2636" s="18">
        <f t="shared" si="6783"/>
        <v>0</v>
      </c>
      <c r="CD2636" s="18">
        <f t="shared" si="6879"/>
        <v>0</v>
      </c>
      <c r="CE2636" s="27"/>
      <c r="CF2636" s="33"/>
    </row>
    <row r="2637" spans="1:119" ht="31.2" x14ac:dyDescent="0.3">
      <c r="A2637" s="19" t="s">
        <v>1413</v>
      </c>
      <c r="B2637" s="39">
        <v>200</v>
      </c>
      <c r="C2637" s="41"/>
      <c r="D2637" s="41"/>
      <c r="E2637" s="14" t="s">
        <v>551</v>
      </c>
      <c r="F2637" s="18">
        <f>F2638</f>
        <v>233000</v>
      </c>
      <c r="G2637" s="18">
        <f t="shared" si="6879"/>
        <v>233000</v>
      </c>
      <c r="H2637" s="18">
        <f t="shared" si="6879"/>
        <v>0</v>
      </c>
      <c r="I2637" s="18">
        <f t="shared" si="6879"/>
        <v>0</v>
      </c>
      <c r="J2637" s="18">
        <f t="shared" si="6879"/>
        <v>0</v>
      </c>
      <c r="K2637" s="18">
        <f t="shared" si="6879"/>
        <v>0</v>
      </c>
      <c r="L2637" s="18">
        <f t="shared" si="6838"/>
        <v>233000</v>
      </c>
      <c r="M2637" s="18">
        <f t="shared" si="6839"/>
        <v>233000</v>
      </c>
      <c r="N2637" s="18">
        <f t="shared" si="6840"/>
        <v>0</v>
      </c>
      <c r="O2637" s="18">
        <f t="shared" si="6879"/>
        <v>82801.457999999999</v>
      </c>
      <c r="P2637" s="18">
        <f t="shared" si="6879"/>
        <v>0</v>
      </c>
      <c r="Q2637" s="18">
        <f t="shared" si="6879"/>
        <v>0</v>
      </c>
      <c r="R2637" s="18">
        <f t="shared" si="6879"/>
        <v>0</v>
      </c>
      <c r="S2637" s="18">
        <f t="shared" si="6879"/>
        <v>0</v>
      </c>
      <c r="T2637" s="18">
        <f t="shared" si="6857"/>
        <v>315801.45799999998</v>
      </c>
      <c r="U2637" s="18">
        <f t="shared" si="6858"/>
        <v>233000</v>
      </c>
      <c r="V2637" s="18">
        <f t="shared" si="6859"/>
        <v>0</v>
      </c>
      <c r="W2637" s="18">
        <f t="shared" si="6879"/>
        <v>0</v>
      </c>
      <c r="X2637" s="18">
        <f t="shared" si="6879"/>
        <v>0</v>
      </c>
      <c r="Y2637" s="18">
        <f t="shared" si="6879"/>
        <v>0</v>
      </c>
      <c r="Z2637" s="18">
        <f t="shared" si="6879"/>
        <v>0</v>
      </c>
      <c r="AA2637" s="18">
        <f t="shared" si="6879"/>
        <v>0</v>
      </c>
      <c r="AB2637" s="18">
        <f t="shared" si="6879"/>
        <v>0</v>
      </c>
      <c r="AC2637" s="18">
        <f t="shared" si="6835"/>
        <v>315801.45799999998</v>
      </c>
      <c r="AD2637" s="18">
        <f t="shared" si="6836"/>
        <v>233000</v>
      </c>
      <c r="AE2637" s="18">
        <f t="shared" si="6837"/>
        <v>0</v>
      </c>
      <c r="AF2637" s="18">
        <f t="shared" si="6879"/>
        <v>0</v>
      </c>
      <c r="AG2637" s="18">
        <f t="shared" si="6879"/>
        <v>0</v>
      </c>
      <c r="AH2637" s="18">
        <f t="shared" si="6879"/>
        <v>0</v>
      </c>
      <c r="AI2637" s="18">
        <f t="shared" si="6875"/>
        <v>315801.45799999998</v>
      </c>
      <c r="AJ2637" s="18">
        <f t="shared" si="6876"/>
        <v>233000</v>
      </c>
      <c r="AK2637" s="18">
        <f t="shared" si="6877"/>
        <v>0</v>
      </c>
      <c r="AL2637" s="18">
        <f t="shared" si="6879"/>
        <v>0</v>
      </c>
      <c r="AM2637" s="18">
        <f t="shared" si="6878"/>
        <v>315801.45799999998</v>
      </c>
      <c r="AN2637" s="18">
        <f t="shared" si="6879"/>
        <v>0</v>
      </c>
      <c r="AO2637" s="18">
        <f t="shared" si="6879"/>
        <v>0</v>
      </c>
      <c r="AP2637" s="18">
        <f t="shared" si="6879"/>
        <v>0</v>
      </c>
      <c r="AQ2637" s="18">
        <f t="shared" si="6808"/>
        <v>315801.45799999998</v>
      </c>
      <c r="AR2637" s="18">
        <f t="shared" si="6809"/>
        <v>233000</v>
      </c>
      <c r="AS2637" s="18">
        <f t="shared" si="6810"/>
        <v>0</v>
      </c>
      <c r="AT2637" s="18">
        <f t="shared" si="6879"/>
        <v>0</v>
      </c>
      <c r="AU2637" s="18">
        <f t="shared" si="6879"/>
        <v>0</v>
      </c>
      <c r="AV2637" s="18">
        <f t="shared" si="6879"/>
        <v>0</v>
      </c>
      <c r="AW2637" s="18">
        <f t="shared" si="6811"/>
        <v>315801.45799999998</v>
      </c>
      <c r="AX2637" s="18">
        <f t="shared" si="6812"/>
        <v>233000</v>
      </c>
      <c r="AY2637" s="18">
        <f t="shared" si="6813"/>
        <v>0</v>
      </c>
      <c r="AZ2637" s="18">
        <f t="shared" si="6879"/>
        <v>0</v>
      </c>
      <c r="BA2637" s="18">
        <f t="shared" si="6879"/>
        <v>0</v>
      </c>
      <c r="BB2637" s="18">
        <f t="shared" si="6879"/>
        <v>0</v>
      </c>
      <c r="BC2637" s="18">
        <f t="shared" si="6870"/>
        <v>315801.45799999998</v>
      </c>
      <c r="BD2637" s="18">
        <f t="shared" si="6871"/>
        <v>233000</v>
      </c>
      <c r="BE2637" s="18">
        <f t="shared" si="6872"/>
        <v>0</v>
      </c>
      <c r="BF2637" s="18">
        <f t="shared" si="6879"/>
        <v>0</v>
      </c>
      <c r="BG2637" s="18">
        <f t="shared" si="6879"/>
        <v>0</v>
      </c>
      <c r="BH2637" s="18">
        <f t="shared" si="6879"/>
        <v>0</v>
      </c>
      <c r="BI2637" s="18">
        <f t="shared" si="6867"/>
        <v>315801.45799999998</v>
      </c>
      <c r="BJ2637" s="18">
        <f t="shared" si="6868"/>
        <v>233000</v>
      </c>
      <c r="BK2637" s="18">
        <f t="shared" si="6869"/>
        <v>0</v>
      </c>
      <c r="BL2637" s="18">
        <f t="shared" si="6879"/>
        <v>0</v>
      </c>
      <c r="BM2637" s="18">
        <f t="shared" si="6879"/>
        <v>0</v>
      </c>
      <c r="BN2637" s="18">
        <f t="shared" si="6879"/>
        <v>0</v>
      </c>
      <c r="BO2637" s="18">
        <f t="shared" si="6815"/>
        <v>315801.45799999998</v>
      </c>
      <c r="BP2637" s="18">
        <f t="shared" si="6816"/>
        <v>233000</v>
      </c>
      <c r="BQ2637" s="18">
        <f t="shared" si="6817"/>
        <v>0</v>
      </c>
      <c r="BR2637" s="18">
        <f t="shared" si="6879"/>
        <v>0</v>
      </c>
      <c r="BS2637" s="18">
        <f t="shared" si="6879"/>
        <v>0</v>
      </c>
      <c r="BT2637" s="18">
        <f t="shared" si="6879"/>
        <v>0</v>
      </c>
      <c r="BU2637" s="18">
        <f t="shared" si="6805"/>
        <v>315801.45799999998</v>
      </c>
      <c r="BV2637" s="18">
        <f t="shared" si="6806"/>
        <v>233000</v>
      </c>
      <c r="BW2637" s="18">
        <f t="shared" si="6807"/>
        <v>0</v>
      </c>
      <c r="BX2637" s="18">
        <f t="shared" si="6879"/>
        <v>0</v>
      </c>
      <c r="BY2637" s="18">
        <f t="shared" si="6879"/>
        <v>0</v>
      </c>
      <c r="BZ2637" s="18">
        <f t="shared" si="6879"/>
        <v>0</v>
      </c>
      <c r="CA2637" s="18">
        <f t="shared" si="6781"/>
        <v>315801.45799999998</v>
      </c>
      <c r="CB2637" s="18">
        <f t="shared" si="6782"/>
        <v>233000</v>
      </c>
      <c r="CC2637" s="18">
        <f t="shared" si="6783"/>
        <v>0</v>
      </c>
      <c r="CD2637" s="18">
        <f t="shared" si="6879"/>
        <v>0</v>
      </c>
      <c r="CE2637" s="27"/>
      <c r="CF2637" s="33"/>
    </row>
    <row r="2638" spans="1:119" ht="46.8" x14ac:dyDescent="0.3">
      <c r="A2638" s="19" t="s">
        <v>1413</v>
      </c>
      <c r="B2638" s="39">
        <v>240</v>
      </c>
      <c r="C2638" s="41"/>
      <c r="D2638" s="41"/>
      <c r="E2638" s="14" t="s">
        <v>559</v>
      </c>
      <c r="F2638" s="18">
        <f>F2639</f>
        <v>233000</v>
      </c>
      <c r="G2638" s="18">
        <f t="shared" si="6879"/>
        <v>233000</v>
      </c>
      <c r="H2638" s="18">
        <f t="shared" si="6879"/>
        <v>0</v>
      </c>
      <c r="I2638" s="18">
        <f t="shared" si="6879"/>
        <v>0</v>
      </c>
      <c r="J2638" s="18">
        <f t="shared" si="6879"/>
        <v>0</v>
      </c>
      <c r="K2638" s="18">
        <f t="shared" si="6879"/>
        <v>0</v>
      </c>
      <c r="L2638" s="18">
        <f t="shared" si="6838"/>
        <v>233000</v>
      </c>
      <c r="M2638" s="18">
        <f t="shared" si="6839"/>
        <v>233000</v>
      </c>
      <c r="N2638" s="18">
        <f t="shared" si="6840"/>
        <v>0</v>
      </c>
      <c r="O2638" s="18">
        <f t="shared" si="6879"/>
        <v>82801.457999999999</v>
      </c>
      <c r="P2638" s="18">
        <f t="shared" si="6879"/>
        <v>0</v>
      </c>
      <c r="Q2638" s="18">
        <f t="shared" si="6879"/>
        <v>0</v>
      </c>
      <c r="R2638" s="18">
        <f t="shared" si="6879"/>
        <v>0</v>
      </c>
      <c r="S2638" s="18">
        <f t="shared" si="6879"/>
        <v>0</v>
      </c>
      <c r="T2638" s="18">
        <f t="shared" si="6857"/>
        <v>315801.45799999998</v>
      </c>
      <c r="U2638" s="18">
        <f t="shared" si="6858"/>
        <v>233000</v>
      </c>
      <c r="V2638" s="18">
        <f t="shared" si="6859"/>
        <v>0</v>
      </c>
      <c r="W2638" s="18">
        <f t="shared" si="6879"/>
        <v>0</v>
      </c>
      <c r="X2638" s="18">
        <f t="shared" si="6879"/>
        <v>0</v>
      </c>
      <c r="Y2638" s="18">
        <f t="shared" si="6879"/>
        <v>0</v>
      </c>
      <c r="Z2638" s="18">
        <f t="shared" si="6879"/>
        <v>0</v>
      </c>
      <c r="AA2638" s="18">
        <f t="shared" si="6879"/>
        <v>0</v>
      </c>
      <c r="AB2638" s="18">
        <f t="shared" si="6879"/>
        <v>0</v>
      </c>
      <c r="AC2638" s="18">
        <f t="shared" si="6835"/>
        <v>315801.45799999998</v>
      </c>
      <c r="AD2638" s="18">
        <f t="shared" si="6836"/>
        <v>233000</v>
      </c>
      <c r="AE2638" s="18">
        <f t="shared" si="6837"/>
        <v>0</v>
      </c>
      <c r="AF2638" s="18">
        <f t="shared" si="6879"/>
        <v>0</v>
      </c>
      <c r="AG2638" s="18">
        <f t="shared" si="6879"/>
        <v>0</v>
      </c>
      <c r="AH2638" s="18">
        <f t="shared" si="6879"/>
        <v>0</v>
      </c>
      <c r="AI2638" s="18">
        <f t="shared" si="6875"/>
        <v>315801.45799999998</v>
      </c>
      <c r="AJ2638" s="18">
        <f t="shared" si="6876"/>
        <v>233000</v>
      </c>
      <c r="AK2638" s="18">
        <f t="shared" si="6877"/>
        <v>0</v>
      </c>
      <c r="AL2638" s="18">
        <f t="shared" si="6879"/>
        <v>0</v>
      </c>
      <c r="AM2638" s="18">
        <f t="shared" si="6878"/>
        <v>315801.45799999998</v>
      </c>
      <c r="AN2638" s="18">
        <f t="shared" si="6879"/>
        <v>0</v>
      </c>
      <c r="AO2638" s="18">
        <f t="shared" si="6879"/>
        <v>0</v>
      </c>
      <c r="AP2638" s="18">
        <f t="shared" si="6879"/>
        <v>0</v>
      </c>
      <c r="AQ2638" s="18">
        <f t="shared" si="6808"/>
        <v>315801.45799999998</v>
      </c>
      <c r="AR2638" s="18">
        <f t="shared" si="6809"/>
        <v>233000</v>
      </c>
      <c r="AS2638" s="18">
        <f t="shared" si="6810"/>
        <v>0</v>
      </c>
      <c r="AT2638" s="18">
        <f t="shared" si="6879"/>
        <v>0</v>
      </c>
      <c r="AU2638" s="18">
        <f t="shared" si="6879"/>
        <v>0</v>
      </c>
      <c r="AV2638" s="18">
        <f t="shared" si="6879"/>
        <v>0</v>
      </c>
      <c r="AW2638" s="18">
        <f t="shared" si="6811"/>
        <v>315801.45799999998</v>
      </c>
      <c r="AX2638" s="18">
        <f t="shared" si="6812"/>
        <v>233000</v>
      </c>
      <c r="AY2638" s="18">
        <f t="shared" si="6813"/>
        <v>0</v>
      </c>
      <c r="AZ2638" s="18">
        <f t="shared" si="6879"/>
        <v>0</v>
      </c>
      <c r="BA2638" s="18">
        <f t="shared" si="6879"/>
        <v>0</v>
      </c>
      <c r="BB2638" s="18">
        <f t="shared" si="6879"/>
        <v>0</v>
      </c>
      <c r="BC2638" s="18">
        <f t="shared" si="6870"/>
        <v>315801.45799999998</v>
      </c>
      <c r="BD2638" s="18">
        <f t="shared" si="6871"/>
        <v>233000</v>
      </c>
      <c r="BE2638" s="18">
        <f t="shared" si="6872"/>
        <v>0</v>
      </c>
      <c r="BF2638" s="18">
        <f t="shared" si="6879"/>
        <v>0</v>
      </c>
      <c r="BG2638" s="18">
        <f t="shared" si="6879"/>
        <v>0</v>
      </c>
      <c r="BH2638" s="18">
        <f t="shared" si="6879"/>
        <v>0</v>
      </c>
      <c r="BI2638" s="18">
        <f t="shared" si="6867"/>
        <v>315801.45799999998</v>
      </c>
      <c r="BJ2638" s="18">
        <f t="shared" si="6868"/>
        <v>233000</v>
      </c>
      <c r="BK2638" s="18">
        <f t="shared" si="6869"/>
        <v>0</v>
      </c>
      <c r="BL2638" s="18">
        <f t="shared" si="6879"/>
        <v>0</v>
      </c>
      <c r="BM2638" s="18">
        <f t="shared" si="6879"/>
        <v>0</v>
      </c>
      <c r="BN2638" s="18">
        <f t="shared" si="6879"/>
        <v>0</v>
      </c>
      <c r="BO2638" s="18">
        <f t="shared" si="6815"/>
        <v>315801.45799999998</v>
      </c>
      <c r="BP2638" s="18">
        <f t="shared" si="6816"/>
        <v>233000</v>
      </c>
      <c r="BQ2638" s="18">
        <f t="shared" si="6817"/>
        <v>0</v>
      </c>
      <c r="BR2638" s="18">
        <f t="shared" si="6879"/>
        <v>0</v>
      </c>
      <c r="BS2638" s="18">
        <f t="shared" si="6879"/>
        <v>0</v>
      </c>
      <c r="BT2638" s="18">
        <f t="shared" si="6879"/>
        <v>0</v>
      </c>
      <c r="BU2638" s="18">
        <f t="shared" si="6805"/>
        <v>315801.45799999998</v>
      </c>
      <c r="BV2638" s="18">
        <f t="shared" si="6806"/>
        <v>233000</v>
      </c>
      <c r="BW2638" s="18">
        <f t="shared" si="6807"/>
        <v>0</v>
      </c>
      <c r="BX2638" s="18">
        <f t="shared" si="6879"/>
        <v>0</v>
      </c>
      <c r="BY2638" s="18">
        <f t="shared" si="6879"/>
        <v>0</v>
      </c>
      <c r="BZ2638" s="18">
        <f t="shared" si="6879"/>
        <v>0</v>
      </c>
      <c r="CA2638" s="18">
        <f t="shared" si="6781"/>
        <v>315801.45799999998</v>
      </c>
      <c r="CB2638" s="18">
        <f t="shared" si="6782"/>
        <v>233000</v>
      </c>
      <c r="CC2638" s="18">
        <f t="shared" si="6783"/>
        <v>0</v>
      </c>
      <c r="CD2638" s="18">
        <f t="shared" si="6879"/>
        <v>0</v>
      </c>
      <c r="CE2638" s="27"/>
      <c r="CF2638" s="33"/>
    </row>
    <row r="2639" spans="1:119" x14ac:dyDescent="0.3">
      <c r="A2639" s="19" t="s">
        <v>1413</v>
      </c>
      <c r="B2639" s="39">
        <v>240</v>
      </c>
      <c r="C2639" s="41" t="s">
        <v>149</v>
      </c>
      <c r="D2639" s="41" t="s">
        <v>23</v>
      </c>
      <c r="E2639" s="14" t="s">
        <v>522</v>
      </c>
      <c r="F2639" s="18">
        <v>233000</v>
      </c>
      <c r="G2639" s="18">
        <v>233000</v>
      </c>
      <c r="H2639" s="18"/>
      <c r="I2639" s="18"/>
      <c r="J2639" s="18"/>
      <c r="K2639" s="18"/>
      <c r="L2639" s="18">
        <f t="shared" si="6838"/>
        <v>233000</v>
      </c>
      <c r="M2639" s="18">
        <f t="shared" si="6839"/>
        <v>233000</v>
      </c>
      <c r="N2639" s="18">
        <f t="shared" si="6840"/>
        <v>0</v>
      </c>
      <c r="O2639" s="18">
        <f>82800.382+1.076</f>
        <v>82801.457999999999</v>
      </c>
      <c r="P2639" s="18"/>
      <c r="Q2639" s="18"/>
      <c r="R2639" s="18"/>
      <c r="S2639" s="18"/>
      <c r="T2639" s="18">
        <f t="shared" si="6857"/>
        <v>315801.45799999998</v>
      </c>
      <c r="U2639" s="18">
        <f t="shared" si="6858"/>
        <v>233000</v>
      </c>
      <c r="V2639" s="18">
        <f t="shared" si="6859"/>
        <v>0</v>
      </c>
      <c r="W2639" s="18"/>
      <c r="X2639" s="18"/>
      <c r="Y2639" s="18"/>
      <c r="Z2639" s="18"/>
      <c r="AA2639" s="18"/>
      <c r="AB2639" s="18"/>
      <c r="AC2639" s="18">
        <f t="shared" si="6835"/>
        <v>315801.45799999998</v>
      </c>
      <c r="AD2639" s="18">
        <f t="shared" si="6836"/>
        <v>233000</v>
      </c>
      <c r="AE2639" s="18">
        <f t="shared" si="6837"/>
        <v>0</v>
      </c>
      <c r="AF2639" s="18"/>
      <c r="AG2639" s="18"/>
      <c r="AH2639" s="18"/>
      <c r="AI2639" s="18">
        <f t="shared" si="6875"/>
        <v>315801.45799999998</v>
      </c>
      <c r="AJ2639" s="18">
        <f t="shared" si="6876"/>
        <v>233000</v>
      </c>
      <c r="AK2639" s="18">
        <f t="shared" si="6877"/>
        <v>0</v>
      </c>
      <c r="AL2639" s="18"/>
      <c r="AM2639" s="18">
        <f t="shared" si="6878"/>
        <v>315801.45799999998</v>
      </c>
      <c r="AN2639" s="18"/>
      <c r="AO2639" s="18"/>
      <c r="AP2639" s="18"/>
      <c r="AQ2639" s="18">
        <f t="shared" si="6808"/>
        <v>315801.45799999998</v>
      </c>
      <c r="AR2639" s="18">
        <f t="shared" si="6809"/>
        <v>233000</v>
      </c>
      <c r="AS2639" s="18">
        <f t="shared" si="6810"/>
        <v>0</v>
      </c>
      <c r="AT2639" s="18"/>
      <c r="AU2639" s="18"/>
      <c r="AV2639" s="18"/>
      <c r="AW2639" s="18">
        <f t="shared" si="6811"/>
        <v>315801.45799999998</v>
      </c>
      <c r="AX2639" s="18">
        <f t="shared" si="6812"/>
        <v>233000</v>
      </c>
      <c r="AY2639" s="18">
        <f t="shared" si="6813"/>
        <v>0</v>
      </c>
      <c r="AZ2639" s="18"/>
      <c r="BA2639" s="18"/>
      <c r="BB2639" s="18"/>
      <c r="BC2639" s="18">
        <f t="shared" si="6870"/>
        <v>315801.45799999998</v>
      </c>
      <c r="BD2639" s="18">
        <f t="shared" si="6871"/>
        <v>233000</v>
      </c>
      <c r="BE2639" s="18">
        <f t="shared" si="6872"/>
        <v>0</v>
      </c>
      <c r="BF2639" s="18"/>
      <c r="BG2639" s="18"/>
      <c r="BH2639" s="18"/>
      <c r="BI2639" s="18">
        <f t="shared" si="6867"/>
        <v>315801.45799999998</v>
      </c>
      <c r="BJ2639" s="18">
        <f t="shared" si="6868"/>
        <v>233000</v>
      </c>
      <c r="BK2639" s="18">
        <f t="shared" si="6869"/>
        <v>0</v>
      </c>
      <c r="BL2639" s="18"/>
      <c r="BM2639" s="18"/>
      <c r="BN2639" s="18"/>
      <c r="BO2639" s="18">
        <f t="shared" si="6815"/>
        <v>315801.45799999998</v>
      </c>
      <c r="BP2639" s="18">
        <f t="shared" si="6816"/>
        <v>233000</v>
      </c>
      <c r="BQ2639" s="18">
        <f t="shared" si="6817"/>
        <v>0</v>
      </c>
      <c r="BR2639" s="18"/>
      <c r="BS2639" s="18"/>
      <c r="BT2639" s="18"/>
      <c r="BU2639" s="18">
        <f t="shared" si="6805"/>
        <v>315801.45799999998</v>
      </c>
      <c r="BV2639" s="18">
        <f t="shared" si="6806"/>
        <v>233000</v>
      </c>
      <c r="BW2639" s="18">
        <f t="shared" si="6807"/>
        <v>0</v>
      </c>
      <c r="BX2639" s="18"/>
      <c r="BY2639" s="18"/>
      <c r="BZ2639" s="18"/>
      <c r="CA2639" s="18">
        <f t="shared" si="6781"/>
        <v>315801.45799999998</v>
      </c>
      <c r="CB2639" s="18">
        <f t="shared" si="6782"/>
        <v>233000</v>
      </c>
      <c r="CC2639" s="18">
        <f t="shared" si="6783"/>
        <v>0</v>
      </c>
      <c r="CD2639" s="18"/>
      <c r="CE2639" s="27"/>
      <c r="CF2639" s="33"/>
    </row>
    <row r="2640" spans="1:119" s="9" customFormat="1" ht="31.2" x14ac:dyDescent="0.3">
      <c r="A2640" s="8" t="s">
        <v>432</v>
      </c>
      <c r="B2640" s="13"/>
      <c r="C2640" s="8"/>
      <c r="D2640" s="8"/>
      <c r="E2640" s="38" t="s">
        <v>576</v>
      </c>
      <c r="F2640" s="12">
        <f>F2641+F2673+F2695+F2708+F2738+F2752+F2662</f>
        <v>1440465.7999999998</v>
      </c>
      <c r="G2640" s="12">
        <f>G2641+G2673+G2695+G2708+G2738+G2752+G2662</f>
        <v>1533457.5</v>
      </c>
      <c r="H2640" s="12">
        <f>H2641+H2673+H2695+H2708+H2738+H2752+H2662</f>
        <v>1625133.9</v>
      </c>
      <c r="I2640" s="12">
        <f t="shared" ref="I2640:K2640" si="6880">I2641+I2673+I2695+I2708+I2738+I2752+I2662</f>
        <v>0</v>
      </c>
      <c r="J2640" s="12">
        <f t="shared" si="6880"/>
        <v>0</v>
      </c>
      <c r="K2640" s="12">
        <f t="shared" si="6880"/>
        <v>0</v>
      </c>
      <c r="L2640" s="12">
        <f t="shared" si="6838"/>
        <v>1440465.7999999998</v>
      </c>
      <c r="M2640" s="12">
        <f t="shared" si="6839"/>
        <v>1533457.5</v>
      </c>
      <c r="N2640" s="12">
        <f t="shared" si="6840"/>
        <v>1625133.9</v>
      </c>
      <c r="O2640" s="12">
        <f t="shared" ref="O2640:S2640" si="6881">O2641+O2673+O2695+O2708+O2738+O2752+O2662</f>
        <v>288572.34400000004</v>
      </c>
      <c r="P2640" s="12">
        <f t="shared" si="6881"/>
        <v>252911.53800000003</v>
      </c>
      <c r="Q2640" s="12">
        <f t="shared" si="6881"/>
        <v>-11668.7</v>
      </c>
      <c r="R2640" s="12">
        <f t="shared" si="6881"/>
        <v>367.16699999999997</v>
      </c>
      <c r="S2640" s="12">
        <f t="shared" si="6881"/>
        <v>0</v>
      </c>
      <c r="T2640" s="12">
        <f t="shared" si="6857"/>
        <v>1729405.3109999998</v>
      </c>
      <c r="U2640" s="12">
        <f t="shared" si="6858"/>
        <v>1786369.0379999999</v>
      </c>
      <c r="V2640" s="12">
        <f t="shared" si="6859"/>
        <v>1613465.2</v>
      </c>
      <c r="W2640" s="12">
        <f>W2641+W2673+W2695+W2708+W2738+W2752+W2662</f>
        <v>9670.9619999999995</v>
      </c>
      <c r="X2640" s="12">
        <f t="shared" ref="X2640:AB2640" si="6882">X2641+X2673+X2695+X2708+X2738+X2752+X2662</f>
        <v>0</v>
      </c>
      <c r="Y2640" s="12">
        <f t="shared" si="6882"/>
        <v>0</v>
      </c>
      <c r="Z2640" s="12">
        <f t="shared" si="6882"/>
        <v>-234.49699999999999</v>
      </c>
      <c r="AA2640" s="12">
        <f t="shared" si="6882"/>
        <v>0</v>
      </c>
      <c r="AB2640" s="12">
        <f t="shared" si="6882"/>
        <v>0</v>
      </c>
      <c r="AC2640" s="12">
        <f t="shared" si="6835"/>
        <v>1738841.7759999998</v>
      </c>
      <c r="AD2640" s="12">
        <f t="shared" si="6836"/>
        <v>1786369.0379999999</v>
      </c>
      <c r="AE2640" s="12">
        <f t="shared" si="6837"/>
        <v>1613465.2</v>
      </c>
      <c r="AF2640" s="12">
        <f t="shared" ref="AF2640:AH2640" si="6883">AF2641+AF2673+AF2695+AF2708+AF2738+AF2752+AF2662</f>
        <v>5286.0550000000003</v>
      </c>
      <c r="AG2640" s="12">
        <f t="shared" si="6883"/>
        <v>0</v>
      </c>
      <c r="AH2640" s="12">
        <f t="shared" si="6883"/>
        <v>0</v>
      </c>
      <c r="AI2640" s="12">
        <f t="shared" si="6875"/>
        <v>1744127.8309999998</v>
      </c>
      <c r="AJ2640" s="12">
        <f t="shared" si="6876"/>
        <v>1786369.0379999999</v>
      </c>
      <c r="AK2640" s="12">
        <f t="shared" si="6877"/>
        <v>1613465.2</v>
      </c>
      <c r="AL2640" s="12">
        <f>AL2641+AL2673+AL2695+AL2708+AL2738+AL2752+AL2662</f>
        <v>0</v>
      </c>
      <c r="AM2640" s="12">
        <f t="shared" si="6878"/>
        <v>1744127.8309999998</v>
      </c>
      <c r="AN2640" s="12">
        <f t="shared" ref="AN2640:AP2640" si="6884">AN2641+AN2673+AN2695+AN2708+AN2738+AN2752+AN2662</f>
        <v>-11.439</v>
      </c>
      <c r="AO2640" s="12">
        <f t="shared" si="6884"/>
        <v>0</v>
      </c>
      <c r="AP2640" s="12">
        <f t="shared" si="6884"/>
        <v>0</v>
      </c>
      <c r="AQ2640" s="12">
        <f t="shared" si="6808"/>
        <v>1744116.3919999998</v>
      </c>
      <c r="AR2640" s="12">
        <f t="shared" si="6809"/>
        <v>1786369.0379999999</v>
      </c>
      <c r="AS2640" s="12">
        <f t="shared" si="6810"/>
        <v>1613465.2</v>
      </c>
      <c r="AT2640" s="12">
        <f>AT2641+AT2673+AT2695+AT2708+AT2738+AT2752+AT2662</f>
        <v>0</v>
      </c>
      <c r="AU2640" s="12">
        <f>AU2641+AU2673+AU2695+AU2708+AU2738+AU2752+AU2662</f>
        <v>0</v>
      </c>
      <c r="AV2640" s="12">
        <f>AV2641+AV2673+AV2695+AV2708+AV2738+AV2752+AV2662</f>
        <v>0</v>
      </c>
      <c r="AW2640" s="12">
        <f t="shared" si="6811"/>
        <v>1744116.3919999998</v>
      </c>
      <c r="AX2640" s="12">
        <f t="shared" si="6812"/>
        <v>1786369.0379999999</v>
      </c>
      <c r="AY2640" s="12">
        <f t="shared" si="6813"/>
        <v>1613465.2</v>
      </c>
      <c r="AZ2640" s="12">
        <f t="shared" ref="AZ2640:BB2640" si="6885">AZ2641+AZ2673+AZ2695+AZ2708+AZ2738+AZ2752+AZ2662</f>
        <v>10794.909999999998</v>
      </c>
      <c r="BA2640" s="12">
        <f t="shared" si="6885"/>
        <v>0</v>
      </c>
      <c r="BB2640" s="12">
        <f t="shared" si="6885"/>
        <v>0</v>
      </c>
      <c r="BC2640" s="12">
        <f t="shared" si="6870"/>
        <v>1754911.3019999997</v>
      </c>
      <c r="BD2640" s="12">
        <f t="shared" si="6871"/>
        <v>1786369.0379999999</v>
      </c>
      <c r="BE2640" s="12">
        <f t="shared" si="6872"/>
        <v>1613465.2</v>
      </c>
      <c r="BF2640" s="12">
        <f t="shared" ref="BF2640:BH2640" si="6886">BF2641+BF2673+BF2695+BF2708+BF2738+BF2752+BF2662</f>
        <v>0</v>
      </c>
      <c r="BG2640" s="12">
        <f t="shared" si="6886"/>
        <v>0</v>
      </c>
      <c r="BH2640" s="12">
        <f t="shared" si="6886"/>
        <v>0</v>
      </c>
      <c r="BI2640" s="18">
        <f t="shared" si="6867"/>
        <v>1754911.3019999997</v>
      </c>
      <c r="BJ2640" s="18">
        <f t="shared" si="6868"/>
        <v>1786369.0379999999</v>
      </c>
      <c r="BK2640" s="18">
        <f t="shared" si="6869"/>
        <v>1613465.2</v>
      </c>
      <c r="BL2640" s="12">
        <f>BL2641+BL2673+BL2695+BL2708+BL2738+BL2752+BL2662</f>
        <v>-2042.0410000000002</v>
      </c>
      <c r="BM2640" s="12">
        <f>BM2641+BM2673+BM2695+BM2708+BM2738+BM2752+BM2662</f>
        <v>0</v>
      </c>
      <c r="BN2640" s="12">
        <f>BN2641+BN2673+BN2695+BN2708+BN2738+BN2752+BN2662</f>
        <v>0</v>
      </c>
      <c r="BO2640" s="12">
        <f t="shared" si="6815"/>
        <v>1752869.2609999997</v>
      </c>
      <c r="BP2640" s="12">
        <f t="shared" si="6816"/>
        <v>1786369.0379999999</v>
      </c>
      <c r="BQ2640" s="12">
        <f t="shared" si="6817"/>
        <v>1613465.2</v>
      </c>
      <c r="BR2640" s="12">
        <f>BR2641+BR2673+BR2695+BR2708+BR2738+BR2752+BR2662</f>
        <v>0</v>
      </c>
      <c r="BS2640" s="12">
        <f>BS2641+BS2673+BS2695+BS2708+BS2738+BS2752+BS2662</f>
        <v>0</v>
      </c>
      <c r="BT2640" s="12">
        <f>BT2641+BT2673+BT2695+BT2708+BT2738+BT2752+BT2662</f>
        <v>0</v>
      </c>
      <c r="BU2640" s="12">
        <f t="shared" si="6805"/>
        <v>1752869.2609999997</v>
      </c>
      <c r="BV2640" s="12">
        <f t="shared" si="6806"/>
        <v>1786369.0379999999</v>
      </c>
      <c r="BW2640" s="12">
        <f t="shared" si="6807"/>
        <v>1613465.2</v>
      </c>
      <c r="BX2640" s="12">
        <f t="shared" ref="BX2640:BZ2640" si="6887">BX2641+BX2673+BX2695+BX2708+BX2738+BX2752+BX2662</f>
        <v>-5185.8029999999999</v>
      </c>
      <c r="BY2640" s="12">
        <f t="shared" si="6887"/>
        <v>0</v>
      </c>
      <c r="BZ2640" s="12">
        <f t="shared" si="6887"/>
        <v>0</v>
      </c>
      <c r="CA2640" s="12">
        <f t="shared" ref="CA2640:CA2703" si="6888">BU2640+BX2640</f>
        <v>1747683.4579999996</v>
      </c>
      <c r="CB2640" s="12">
        <f t="shared" ref="CB2640:CB2703" si="6889">BV2640+BY2640</f>
        <v>1786369.0379999999</v>
      </c>
      <c r="CC2640" s="12">
        <f t="shared" ref="CC2640:CC2703" si="6890">BW2640+BZ2640</f>
        <v>1613465.2</v>
      </c>
      <c r="CD2640" s="12">
        <f>CD2641+CD2673+CD2695+CD2708+CD2738+CD2752+CD2662</f>
        <v>0</v>
      </c>
      <c r="CE2640" s="25"/>
      <c r="CF2640" s="33"/>
      <c r="CG2640" s="36"/>
      <c r="CH2640" s="36"/>
      <c r="CI2640" s="36"/>
      <c r="CJ2640" s="36"/>
      <c r="CK2640" s="36"/>
      <c r="CL2640" s="36"/>
      <c r="CM2640" s="36"/>
      <c r="CN2640" s="36"/>
      <c r="CO2640" s="36"/>
      <c r="CP2640" s="36"/>
      <c r="CQ2640" s="36"/>
      <c r="CR2640" s="36"/>
      <c r="CS2640" s="36"/>
      <c r="CT2640" s="36"/>
      <c r="CU2640" s="36"/>
      <c r="CV2640" s="36"/>
      <c r="CW2640" s="36"/>
      <c r="CX2640" s="36"/>
      <c r="CY2640" s="36"/>
      <c r="CZ2640" s="36"/>
      <c r="DA2640" s="36"/>
      <c r="DB2640" s="36"/>
      <c r="DC2640" s="36"/>
      <c r="DD2640" s="36"/>
      <c r="DE2640" s="36"/>
      <c r="DF2640" s="36"/>
      <c r="DG2640" s="36"/>
      <c r="DH2640" s="36"/>
      <c r="DI2640" s="36"/>
      <c r="DJ2640" s="36"/>
      <c r="DK2640" s="36"/>
      <c r="DL2640" s="36"/>
      <c r="DM2640" s="36"/>
      <c r="DN2640" s="36"/>
      <c r="DO2640" s="36"/>
    </row>
    <row r="2641" spans="1:119" s="11" customFormat="1" x14ac:dyDescent="0.3">
      <c r="A2641" s="10" t="s">
        <v>433</v>
      </c>
      <c r="B2641" s="16"/>
      <c r="C2641" s="10"/>
      <c r="D2641" s="10"/>
      <c r="E2641" s="15" t="s">
        <v>778</v>
      </c>
      <c r="F2641" s="17">
        <f t="shared" ref="F2641:K2641" si="6891">F2642+F2655</f>
        <v>603954.1</v>
      </c>
      <c r="G2641" s="17">
        <f t="shared" si="6891"/>
        <v>608541.19999999995</v>
      </c>
      <c r="H2641" s="17">
        <f t="shared" si="6891"/>
        <v>613194.09999999986</v>
      </c>
      <c r="I2641" s="17">
        <f t="shared" si="6891"/>
        <v>0</v>
      </c>
      <c r="J2641" s="17">
        <f t="shared" si="6891"/>
        <v>0</v>
      </c>
      <c r="K2641" s="17">
        <f t="shared" si="6891"/>
        <v>0</v>
      </c>
      <c r="L2641" s="17">
        <f t="shared" si="6838"/>
        <v>603954.1</v>
      </c>
      <c r="M2641" s="17">
        <f t="shared" si="6839"/>
        <v>608541.19999999995</v>
      </c>
      <c r="N2641" s="17">
        <f t="shared" si="6840"/>
        <v>613194.09999999986</v>
      </c>
      <c r="O2641" s="17">
        <f t="shared" ref="O2641:S2641" si="6892">O2642+O2655</f>
        <v>0.1</v>
      </c>
      <c r="P2641" s="17">
        <f t="shared" si="6892"/>
        <v>0</v>
      </c>
      <c r="Q2641" s="17">
        <f t="shared" si="6892"/>
        <v>0</v>
      </c>
      <c r="R2641" s="17">
        <f t="shared" si="6892"/>
        <v>0</v>
      </c>
      <c r="S2641" s="17">
        <f t="shared" si="6892"/>
        <v>0</v>
      </c>
      <c r="T2641" s="17">
        <f t="shared" si="6857"/>
        <v>603954.19999999995</v>
      </c>
      <c r="U2641" s="17">
        <f t="shared" si="6858"/>
        <v>608541.19999999995</v>
      </c>
      <c r="V2641" s="17">
        <f t="shared" si="6859"/>
        <v>613194.09999999986</v>
      </c>
      <c r="W2641" s="17">
        <f t="shared" ref="W2641:CD2641" si="6893">W2642+W2655</f>
        <v>0</v>
      </c>
      <c r="X2641" s="17">
        <f t="shared" ref="X2641:AB2641" si="6894">X2642+X2655</f>
        <v>0</v>
      </c>
      <c r="Y2641" s="17">
        <f t="shared" si="6894"/>
        <v>0</v>
      </c>
      <c r="Z2641" s="17">
        <f t="shared" si="6894"/>
        <v>0</v>
      </c>
      <c r="AA2641" s="17">
        <f t="shared" si="6894"/>
        <v>0</v>
      </c>
      <c r="AB2641" s="17">
        <f t="shared" si="6894"/>
        <v>0</v>
      </c>
      <c r="AC2641" s="17">
        <f t="shared" si="6835"/>
        <v>603954.19999999995</v>
      </c>
      <c r="AD2641" s="17">
        <f t="shared" si="6836"/>
        <v>608541.19999999995</v>
      </c>
      <c r="AE2641" s="17">
        <f t="shared" si="6837"/>
        <v>613194.09999999986</v>
      </c>
      <c r="AF2641" s="17">
        <f t="shared" ref="AF2641:AH2641" si="6895">AF2642+AF2655</f>
        <v>0</v>
      </c>
      <c r="AG2641" s="17">
        <f t="shared" si="6895"/>
        <v>0</v>
      </c>
      <c r="AH2641" s="17">
        <f t="shared" si="6895"/>
        <v>0</v>
      </c>
      <c r="AI2641" s="17">
        <f t="shared" si="6875"/>
        <v>603954.19999999995</v>
      </c>
      <c r="AJ2641" s="17">
        <f t="shared" si="6876"/>
        <v>608541.19999999995</v>
      </c>
      <c r="AK2641" s="17">
        <f t="shared" si="6877"/>
        <v>613194.09999999986</v>
      </c>
      <c r="AL2641" s="17">
        <f t="shared" ref="AL2641" si="6896">AL2642+AL2655</f>
        <v>0</v>
      </c>
      <c r="AM2641" s="17">
        <f t="shared" si="6878"/>
        <v>603954.19999999995</v>
      </c>
      <c r="AN2641" s="17">
        <f t="shared" ref="AN2641:AP2641" si="6897">AN2642+AN2655</f>
        <v>0</v>
      </c>
      <c r="AO2641" s="17">
        <f t="shared" si="6897"/>
        <v>0</v>
      </c>
      <c r="AP2641" s="17">
        <f t="shared" si="6897"/>
        <v>0</v>
      </c>
      <c r="AQ2641" s="17">
        <f t="shared" si="6808"/>
        <v>603954.19999999995</v>
      </c>
      <c r="AR2641" s="17">
        <f t="shared" si="6809"/>
        <v>608541.19999999995</v>
      </c>
      <c r="AS2641" s="17">
        <f t="shared" si="6810"/>
        <v>613194.09999999986</v>
      </c>
      <c r="AT2641" s="17">
        <f t="shared" ref="AT2641:AV2641" si="6898">AT2642+AT2655</f>
        <v>0</v>
      </c>
      <c r="AU2641" s="17">
        <f t="shared" si="6898"/>
        <v>0</v>
      </c>
      <c r="AV2641" s="17">
        <f t="shared" si="6898"/>
        <v>0</v>
      </c>
      <c r="AW2641" s="17">
        <f t="shared" si="6811"/>
        <v>603954.19999999995</v>
      </c>
      <c r="AX2641" s="17">
        <f t="shared" si="6812"/>
        <v>608541.19999999995</v>
      </c>
      <c r="AY2641" s="17">
        <f t="shared" si="6813"/>
        <v>613194.09999999986</v>
      </c>
      <c r="AZ2641" s="17">
        <f t="shared" ref="AZ2641:BB2641" si="6899">AZ2642+AZ2655</f>
        <v>2522.4960000000001</v>
      </c>
      <c r="BA2641" s="17">
        <f t="shared" si="6899"/>
        <v>0</v>
      </c>
      <c r="BB2641" s="17">
        <f t="shared" si="6899"/>
        <v>0</v>
      </c>
      <c r="BC2641" s="17">
        <f t="shared" si="6870"/>
        <v>606476.696</v>
      </c>
      <c r="BD2641" s="17">
        <f t="shared" si="6871"/>
        <v>608541.19999999995</v>
      </c>
      <c r="BE2641" s="17">
        <f t="shared" si="6872"/>
        <v>613194.09999999986</v>
      </c>
      <c r="BF2641" s="17">
        <f t="shared" ref="BF2641:BH2641" si="6900">BF2642+BF2655</f>
        <v>0</v>
      </c>
      <c r="BG2641" s="17">
        <f t="shared" si="6900"/>
        <v>0</v>
      </c>
      <c r="BH2641" s="17">
        <f t="shared" si="6900"/>
        <v>0</v>
      </c>
      <c r="BI2641" s="18">
        <f t="shared" si="6867"/>
        <v>606476.696</v>
      </c>
      <c r="BJ2641" s="18">
        <f t="shared" si="6868"/>
        <v>608541.19999999995</v>
      </c>
      <c r="BK2641" s="18">
        <f t="shared" si="6869"/>
        <v>613194.09999999986</v>
      </c>
      <c r="BL2641" s="17">
        <f t="shared" ref="BL2641:BN2641" si="6901">BL2642+BL2655</f>
        <v>-1548.6210000000001</v>
      </c>
      <c r="BM2641" s="17">
        <f t="shared" si="6901"/>
        <v>0</v>
      </c>
      <c r="BN2641" s="17">
        <f t="shared" si="6901"/>
        <v>0</v>
      </c>
      <c r="BO2641" s="17">
        <f t="shared" si="6815"/>
        <v>604928.07499999995</v>
      </c>
      <c r="BP2641" s="17">
        <f t="shared" si="6816"/>
        <v>608541.19999999995</v>
      </c>
      <c r="BQ2641" s="17">
        <f t="shared" si="6817"/>
        <v>613194.09999999986</v>
      </c>
      <c r="BR2641" s="17">
        <f t="shared" ref="BR2641:BT2641" si="6902">BR2642+BR2655</f>
        <v>0</v>
      </c>
      <c r="BS2641" s="17">
        <f t="shared" si="6902"/>
        <v>0</v>
      </c>
      <c r="BT2641" s="17">
        <f t="shared" si="6902"/>
        <v>0</v>
      </c>
      <c r="BU2641" s="17">
        <f t="shared" si="6805"/>
        <v>604928.07499999995</v>
      </c>
      <c r="BV2641" s="17">
        <f t="shared" si="6806"/>
        <v>608541.19999999995</v>
      </c>
      <c r="BW2641" s="17">
        <f t="shared" si="6807"/>
        <v>613194.09999999986</v>
      </c>
      <c r="BX2641" s="17">
        <f t="shared" ref="BX2641:BZ2641" si="6903">BX2642+BX2655</f>
        <v>-555.70600000000002</v>
      </c>
      <c r="BY2641" s="17">
        <f t="shared" si="6903"/>
        <v>0</v>
      </c>
      <c r="BZ2641" s="17">
        <f t="shared" si="6903"/>
        <v>0</v>
      </c>
      <c r="CA2641" s="17">
        <f t="shared" si="6888"/>
        <v>604372.36899999995</v>
      </c>
      <c r="CB2641" s="17">
        <f t="shared" si="6889"/>
        <v>608541.19999999995</v>
      </c>
      <c r="CC2641" s="17">
        <f t="shared" si="6890"/>
        <v>613194.09999999986</v>
      </c>
      <c r="CD2641" s="17">
        <f t="shared" si="6893"/>
        <v>0</v>
      </c>
      <c r="CE2641" s="26"/>
      <c r="CF2641" s="33"/>
      <c r="CG2641" s="37"/>
      <c r="CH2641" s="37"/>
      <c r="CI2641" s="37"/>
      <c r="CJ2641" s="37"/>
      <c r="CK2641" s="37"/>
      <c r="CL2641" s="37"/>
      <c r="CM2641" s="37"/>
      <c r="CN2641" s="37"/>
      <c r="CO2641" s="37"/>
      <c r="CP2641" s="37"/>
      <c r="CQ2641" s="37"/>
      <c r="CR2641" s="37"/>
      <c r="CS2641" s="37"/>
      <c r="CT2641" s="37"/>
      <c r="CU2641" s="37"/>
      <c r="CV2641" s="37"/>
      <c r="CW2641" s="37"/>
      <c r="CX2641" s="37"/>
      <c r="CY2641" s="37"/>
      <c r="CZ2641" s="37"/>
      <c r="DA2641" s="37"/>
      <c r="DB2641" s="37"/>
      <c r="DC2641" s="37"/>
      <c r="DD2641" s="37"/>
      <c r="DE2641" s="37"/>
      <c r="DF2641" s="37"/>
      <c r="DG2641" s="37"/>
      <c r="DH2641" s="37"/>
      <c r="DI2641" s="37"/>
      <c r="DJ2641" s="37"/>
      <c r="DK2641" s="37"/>
      <c r="DL2641" s="37"/>
      <c r="DM2641" s="37"/>
      <c r="DN2641" s="37"/>
      <c r="DO2641" s="37"/>
    </row>
    <row r="2642" spans="1:119" ht="46.8" x14ac:dyDescent="0.3">
      <c r="A2642" s="41" t="s">
        <v>431</v>
      </c>
      <c r="B2642" s="39"/>
      <c r="C2642" s="41"/>
      <c r="D2642" s="41"/>
      <c r="E2642" s="14" t="s">
        <v>599</v>
      </c>
      <c r="F2642" s="18">
        <f t="shared" ref="F2642:K2642" si="6904">F2643+F2649</f>
        <v>299938</v>
      </c>
      <c r="G2642" s="18">
        <f t="shared" si="6904"/>
        <v>299940.99999999994</v>
      </c>
      <c r="H2642" s="18">
        <f t="shared" si="6904"/>
        <v>299994.49999999994</v>
      </c>
      <c r="I2642" s="18">
        <f t="shared" si="6904"/>
        <v>0</v>
      </c>
      <c r="J2642" s="18">
        <f t="shared" si="6904"/>
        <v>0</v>
      </c>
      <c r="K2642" s="18">
        <f t="shared" si="6904"/>
        <v>0</v>
      </c>
      <c r="L2642" s="18">
        <f t="shared" si="6838"/>
        <v>299938</v>
      </c>
      <c r="M2642" s="18">
        <f t="shared" si="6839"/>
        <v>299940.99999999994</v>
      </c>
      <c r="N2642" s="18">
        <f t="shared" si="6840"/>
        <v>299994.49999999994</v>
      </c>
      <c r="O2642" s="18">
        <f t="shared" ref="O2642:S2642" si="6905">O2643+O2649</f>
        <v>0</v>
      </c>
      <c r="P2642" s="18">
        <f t="shared" si="6905"/>
        <v>0</v>
      </c>
      <c r="Q2642" s="18">
        <f t="shared" si="6905"/>
        <v>0</v>
      </c>
      <c r="R2642" s="18">
        <f t="shared" si="6905"/>
        <v>0</v>
      </c>
      <c r="S2642" s="18">
        <f t="shared" si="6905"/>
        <v>0</v>
      </c>
      <c r="T2642" s="18">
        <f t="shared" si="6857"/>
        <v>299938</v>
      </c>
      <c r="U2642" s="18">
        <f t="shared" si="6858"/>
        <v>299940.99999999994</v>
      </c>
      <c r="V2642" s="18">
        <f t="shared" si="6859"/>
        <v>299994.49999999994</v>
      </c>
      <c r="W2642" s="18">
        <f t="shared" ref="W2642:CD2642" si="6906">W2643+W2649</f>
        <v>0</v>
      </c>
      <c r="X2642" s="18">
        <f t="shared" ref="X2642:AB2642" si="6907">X2643+X2649</f>
        <v>0</v>
      </c>
      <c r="Y2642" s="18">
        <f t="shared" si="6907"/>
        <v>0</v>
      </c>
      <c r="Z2642" s="18">
        <f t="shared" si="6907"/>
        <v>0</v>
      </c>
      <c r="AA2642" s="18">
        <f t="shared" si="6907"/>
        <v>0</v>
      </c>
      <c r="AB2642" s="18">
        <f t="shared" si="6907"/>
        <v>0</v>
      </c>
      <c r="AC2642" s="18">
        <f t="shared" si="6835"/>
        <v>299938</v>
      </c>
      <c r="AD2642" s="18">
        <f t="shared" si="6836"/>
        <v>299940.99999999994</v>
      </c>
      <c r="AE2642" s="18">
        <f t="shared" si="6837"/>
        <v>299994.49999999994</v>
      </c>
      <c r="AF2642" s="18">
        <f t="shared" ref="AF2642:AH2642" si="6908">AF2643+AF2649</f>
        <v>0</v>
      </c>
      <c r="AG2642" s="18">
        <f t="shared" si="6908"/>
        <v>0</v>
      </c>
      <c r="AH2642" s="18">
        <f t="shared" si="6908"/>
        <v>0</v>
      </c>
      <c r="AI2642" s="18">
        <f t="shared" si="6875"/>
        <v>299938</v>
      </c>
      <c r="AJ2642" s="18">
        <f t="shared" si="6876"/>
        <v>299940.99999999994</v>
      </c>
      <c r="AK2642" s="18">
        <f t="shared" si="6877"/>
        <v>299994.49999999994</v>
      </c>
      <c r="AL2642" s="18">
        <f t="shared" ref="AL2642" si="6909">AL2643+AL2649</f>
        <v>0</v>
      </c>
      <c r="AM2642" s="18">
        <f t="shared" si="6878"/>
        <v>299938</v>
      </c>
      <c r="AN2642" s="18">
        <f t="shared" ref="AN2642:AP2642" si="6910">AN2643+AN2649</f>
        <v>0</v>
      </c>
      <c r="AO2642" s="18">
        <f t="shared" si="6910"/>
        <v>0</v>
      </c>
      <c r="AP2642" s="18">
        <f t="shared" si="6910"/>
        <v>0</v>
      </c>
      <c r="AQ2642" s="18">
        <f t="shared" si="6808"/>
        <v>299938</v>
      </c>
      <c r="AR2642" s="18">
        <f t="shared" si="6809"/>
        <v>299940.99999999994</v>
      </c>
      <c r="AS2642" s="18">
        <f t="shared" si="6810"/>
        <v>299994.49999999994</v>
      </c>
      <c r="AT2642" s="18">
        <f t="shared" ref="AT2642:AV2642" si="6911">AT2643+AT2649</f>
        <v>0</v>
      </c>
      <c r="AU2642" s="18">
        <f t="shared" si="6911"/>
        <v>0</v>
      </c>
      <c r="AV2642" s="18">
        <f t="shared" si="6911"/>
        <v>0</v>
      </c>
      <c r="AW2642" s="18">
        <f t="shared" si="6811"/>
        <v>299938</v>
      </c>
      <c r="AX2642" s="18">
        <f t="shared" si="6812"/>
        <v>299940.99999999994</v>
      </c>
      <c r="AY2642" s="18">
        <f t="shared" si="6813"/>
        <v>299994.49999999994</v>
      </c>
      <c r="AZ2642" s="18">
        <f t="shared" ref="AZ2642:BB2642" si="6912">AZ2643+AZ2649</f>
        <v>2522.4960000000001</v>
      </c>
      <c r="BA2642" s="18">
        <f t="shared" si="6912"/>
        <v>0</v>
      </c>
      <c r="BB2642" s="18">
        <f t="shared" si="6912"/>
        <v>0</v>
      </c>
      <c r="BC2642" s="18">
        <f t="shared" si="6870"/>
        <v>302460.49599999998</v>
      </c>
      <c r="BD2642" s="18">
        <f t="shared" si="6871"/>
        <v>299940.99999999994</v>
      </c>
      <c r="BE2642" s="18">
        <f t="shared" si="6872"/>
        <v>299994.49999999994</v>
      </c>
      <c r="BF2642" s="18">
        <f t="shared" ref="BF2642:BH2642" si="6913">BF2643+BF2649</f>
        <v>0</v>
      </c>
      <c r="BG2642" s="18">
        <f t="shared" si="6913"/>
        <v>0</v>
      </c>
      <c r="BH2642" s="18">
        <f t="shared" si="6913"/>
        <v>0</v>
      </c>
      <c r="BI2642" s="18">
        <f t="shared" si="6867"/>
        <v>302460.49599999998</v>
      </c>
      <c r="BJ2642" s="18">
        <f t="shared" si="6868"/>
        <v>299940.99999999994</v>
      </c>
      <c r="BK2642" s="18">
        <f t="shared" si="6869"/>
        <v>299994.49999999994</v>
      </c>
      <c r="BL2642" s="18">
        <f t="shared" ref="BL2642:BN2642" si="6914">BL2643+BL2649</f>
        <v>-1548.6210000000001</v>
      </c>
      <c r="BM2642" s="18">
        <f t="shared" si="6914"/>
        <v>0</v>
      </c>
      <c r="BN2642" s="18">
        <f t="shared" si="6914"/>
        <v>0</v>
      </c>
      <c r="BO2642" s="18">
        <f t="shared" si="6815"/>
        <v>300911.875</v>
      </c>
      <c r="BP2642" s="18">
        <f t="shared" si="6816"/>
        <v>299940.99999999994</v>
      </c>
      <c r="BQ2642" s="18">
        <f t="shared" si="6817"/>
        <v>299994.49999999994</v>
      </c>
      <c r="BR2642" s="18">
        <f t="shared" ref="BR2642:BT2642" si="6915">BR2643+BR2649</f>
        <v>0</v>
      </c>
      <c r="BS2642" s="18">
        <f t="shared" si="6915"/>
        <v>0</v>
      </c>
      <c r="BT2642" s="18">
        <f t="shared" si="6915"/>
        <v>0</v>
      </c>
      <c r="BU2642" s="18">
        <f t="shared" si="6805"/>
        <v>300911.875</v>
      </c>
      <c r="BV2642" s="18">
        <f t="shared" si="6806"/>
        <v>299940.99999999994</v>
      </c>
      <c r="BW2642" s="18">
        <f t="shared" si="6807"/>
        <v>299994.49999999994</v>
      </c>
      <c r="BX2642" s="18">
        <f t="shared" ref="BX2642:BZ2642" si="6916">BX2643+BX2649</f>
        <v>-555.70600000000002</v>
      </c>
      <c r="BY2642" s="18">
        <f t="shared" si="6916"/>
        <v>0</v>
      </c>
      <c r="BZ2642" s="18">
        <f t="shared" si="6916"/>
        <v>0</v>
      </c>
      <c r="CA2642" s="18">
        <f t="shared" si="6888"/>
        <v>300356.16899999999</v>
      </c>
      <c r="CB2642" s="18">
        <f t="shared" si="6889"/>
        <v>299940.99999999994</v>
      </c>
      <c r="CC2642" s="18">
        <f t="shared" si="6890"/>
        <v>299994.49999999994</v>
      </c>
      <c r="CD2642" s="18">
        <f t="shared" si="6906"/>
        <v>0</v>
      </c>
      <c r="CE2642" s="27"/>
      <c r="CF2642" s="33"/>
    </row>
    <row r="2643" spans="1:119" ht="93.6" x14ac:dyDescent="0.3">
      <c r="A2643" s="41" t="s">
        <v>431</v>
      </c>
      <c r="B2643" s="39">
        <v>100</v>
      </c>
      <c r="C2643" s="41"/>
      <c r="D2643" s="41"/>
      <c r="E2643" s="14" t="s">
        <v>550</v>
      </c>
      <c r="F2643" s="18">
        <f t="shared" ref="F2643:K2643" si="6917">F2644</f>
        <v>240267.59999999998</v>
      </c>
      <c r="G2643" s="18">
        <f t="shared" si="6917"/>
        <v>240270.39999999997</v>
      </c>
      <c r="H2643" s="18">
        <f t="shared" si="6917"/>
        <v>240269.89999999997</v>
      </c>
      <c r="I2643" s="18">
        <f t="shared" si="6917"/>
        <v>0</v>
      </c>
      <c r="J2643" s="18">
        <f t="shared" si="6917"/>
        <v>0</v>
      </c>
      <c r="K2643" s="18">
        <f t="shared" si="6917"/>
        <v>0</v>
      </c>
      <c r="L2643" s="18">
        <f t="shared" si="6838"/>
        <v>240267.59999999998</v>
      </c>
      <c r="M2643" s="18">
        <f t="shared" si="6839"/>
        <v>240270.39999999997</v>
      </c>
      <c r="N2643" s="18">
        <f t="shared" si="6840"/>
        <v>240269.89999999997</v>
      </c>
      <c r="O2643" s="18">
        <f t="shared" ref="O2643:S2643" si="6918">O2644</f>
        <v>0</v>
      </c>
      <c r="P2643" s="18">
        <f t="shared" si="6918"/>
        <v>0</v>
      </c>
      <c r="Q2643" s="18">
        <f t="shared" si="6918"/>
        <v>0</v>
      </c>
      <c r="R2643" s="18">
        <f t="shared" si="6918"/>
        <v>0</v>
      </c>
      <c r="S2643" s="18">
        <f t="shared" si="6918"/>
        <v>0</v>
      </c>
      <c r="T2643" s="18">
        <f t="shared" si="6857"/>
        <v>240267.59999999998</v>
      </c>
      <c r="U2643" s="18">
        <f t="shared" si="6858"/>
        <v>240270.39999999997</v>
      </c>
      <c r="V2643" s="18">
        <f t="shared" si="6859"/>
        <v>240269.89999999997</v>
      </c>
      <c r="W2643" s="18">
        <f t="shared" ref="W2643:CD2643" si="6919">W2644</f>
        <v>0</v>
      </c>
      <c r="X2643" s="18">
        <f t="shared" si="6919"/>
        <v>0</v>
      </c>
      <c r="Y2643" s="18">
        <f t="shared" si="6919"/>
        <v>0</v>
      </c>
      <c r="Z2643" s="18">
        <f t="shared" si="6919"/>
        <v>0</v>
      </c>
      <c r="AA2643" s="18">
        <f t="shared" si="6919"/>
        <v>0</v>
      </c>
      <c r="AB2643" s="18">
        <f t="shared" si="6919"/>
        <v>0</v>
      </c>
      <c r="AC2643" s="18">
        <f t="shared" si="6835"/>
        <v>240267.59999999998</v>
      </c>
      <c r="AD2643" s="18">
        <f t="shared" si="6836"/>
        <v>240270.39999999997</v>
      </c>
      <c r="AE2643" s="18">
        <f t="shared" si="6837"/>
        <v>240269.89999999997</v>
      </c>
      <c r="AF2643" s="18">
        <f t="shared" si="6919"/>
        <v>0</v>
      </c>
      <c r="AG2643" s="18">
        <f t="shared" si="6919"/>
        <v>0</v>
      </c>
      <c r="AH2643" s="18">
        <f t="shared" si="6919"/>
        <v>0</v>
      </c>
      <c r="AI2643" s="18">
        <f t="shared" si="6875"/>
        <v>240267.59999999998</v>
      </c>
      <c r="AJ2643" s="18">
        <f t="shared" si="6876"/>
        <v>240270.39999999997</v>
      </c>
      <c r="AK2643" s="18">
        <f t="shared" si="6877"/>
        <v>240269.89999999997</v>
      </c>
      <c r="AL2643" s="18">
        <f t="shared" si="6919"/>
        <v>0</v>
      </c>
      <c r="AM2643" s="18">
        <f t="shared" si="6878"/>
        <v>240267.59999999998</v>
      </c>
      <c r="AN2643" s="18">
        <f t="shared" si="6919"/>
        <v>0</v>
      </c>
      <c r="AO2643" s="18">
        <f t="shared" si="6919"/>
        <v>0</v>
      </c>
      <c r="AP2643" s="18">
        <f t="shared" si="6919"/>
        <v>0</v>
      </c>
      <c r="AQ2643" s="18">
        <f t="shared" si="6808"/>
        <v>240267.59999999998</v>
      </c>
      <c r="AR2643" s="18">
        <f t="shared" si="6809"/>
        <v>240270.39999999997</v>
      </c>
      <c r="AS2643" s="18">
        <f t="shared" si="6810"/>
        <v>240269.89999999997</v>
      </c>
      <c r="AT2643" s="18">
        <f t="shared" si="6919"/>
        <v>0</v>
      </c>
      <c r="AU2643" s="18">
        <f t="shared" si="6919"/>
        <v>0</v>
      </c>
      <c r="AV2643" s="18">
        <f t="shared" si="6919"/>
        <v>0</v>
      </c>
      <c r="AW2643" s="18">
        <f t="shared" si="6811"/>
        <v>240267.59999999998</v>
      </c>
      <c r="AX2643" s="18">
        <f t="shared" si="6812"/>
        <v>240270.39999999997</v>
      </c>
      <c r="AY2643" s="18">
        <f t="shared" si="6813"/>
        <v>240269.89999999997</v>
      </c>
      <c r="AZ2643" s="18">
        <f t="shared" si="6919"/>
        <v>2522.4960000000001</v>
      </c>
      <c r="BA2643" s="18">
        <f t="shared" si="6919"/>
        <v>0</v>
      </c>
      <c r="BB2643" s="18">
        <f t="shared" si="6919"/>
        <v>0</v>
      </c>
      <c r="BC2643" s="18">
        <f t="shared" si="6870"/>
        <v>242790.09599999999</v>
      </c>
      <c r="BD2643" s="18">
        <f t="shared" si="6871"/>
        <v>240270.39999999997</v>
      </c>
      <c r="BE2643" s="18">
        <f t="shared" si="6872"/>
        <v>240269.89999999997</v>
      </c>
      <c r="BF2643" s="18">
        <f t="shared" si="6919"/>
        <v>0</v>
      </c>
      <c r="BG2643" s="18">
        <f t="shared" si="6919"/>
        <v>0</v>
      </c>
      <c r="BH2643" s="18">
        <f t="shared" si="6919"/>
        <v>0</v>
      </c>
      <c r="BI2643" s="18">
        <f t="shared" si="6867"/>
        <v>242790.09599999999</v>
      </c>
      <c r="BJ2643" s="18">
        <f t="shared" si="6868"/>
        <v>240270.39999999997</v>
      </c>
      <c r="BK2643" s="18">
        <f t="shared" si="6869"/>
        <v>240269.89999999997</v>
      </c>
      <c r="BL2643" s="18">
        <f t="shared" si="6919"/>
        <v>0</v>
      </c>
      <c r="BM2643" s="18">
        <f t="shared" si="6919"/>
        <v>0</v>
      </c>
      <c r="BN2643" s="18">
        <f t="shared" si="6919"/>
        <v>0</v>
      </c>
      <c r="BO2643" s="18">
        <f t="shared" si="6815"/>
        <v>242790.09599999999</v>
      </c>
      <c r="BP2643" s="18">
        <f t="shared" si="6816"/>
        <v>240270.39999999997</v>
      </c>
      <c r="BQ2643" s="18">
        <f t="shared" si="6817"/>
        <v>240269.89999999997</v>
      </c>
      <c r="BR2643" s="18">
        <f t="shared" si="6919"/>
        <v>0</v>
      </c>
      <c r="BS2643" s="18">
        <f t="shared" si="6919"/>
        <v>0</v>
      </c>
      <c r="BT2643" s="18">
        <f t="shared" si="6919"/>
        <v>0</v>
      </c>
      <c r="BU2643" s="18">
        <f t="shared" si="6805"/>
        <v>242790.09599999999</v>
      </c>
      <c r="BV2643" s="18">
        <f t="shared" si="6806"/>
        <v>240270.39999999997</v>
      </c>
      <c r="BW2643" s="18">
        <f t="shared" si="6807"/>
        <v>240269.89999999997</v>
      </c>
      <c r="BX2643" s="18">
        <f t="shared" si="6919"/>
        <v>0</v>
      </c>
      <c r="BY2643" s="18">
        <f t="shared" si="6919"/>
        <v>0</v>
      </c>
      <c r="BZ2643" s="18">
        <f t="shared" si="6919"/>
        <v>0</v>
      </c>
      <c r="CA2643" s="18">
        <f t="shared" si="6888"/>
        <v>242790.09599999999</v>
      </c>
      <c r="CB2643" s="18">
        <f t="shared" si="6889"/>
        <v>240270.39999999997</v>
      </c>
      <c r="CC2643" s="18">
        <f t="shared" si="6890"/>
        <v>240269.89999999997</v>
      </c>
      <c r="CD2643" s="18">
        <f t="shared" si="6919"/>
        <v>0</v>
      </c>
      <c r="CE2643" s="27"/>
      <c r="CF2643" s="33"/>
    </row>
    <row r="2644" spans="1:119" ht="31.2" x14ac:dyDescent="0.3">
      <c r="A2644" s="41" t="s">
        <v>431</v>
      </c>
      <c r="B2644" s="39">
        <v>110</v>
      </c>
      <c r="C2644" s="41"/>
      <c r="D2644" s="41"/>
      <c r="E2644" s="14" t="s">
        <v>557</v>
      </c>
      <c r="F2644" s="18">
        <f t="shared" ref="F2644:K2644" si="6920">F2645+F2646+F2647+F2648</f>
        <v>240267.59999999998</v>
      </c>
      <c r="G2644" s="18">
        <f t="shared" si="6920"/>
        <v>240270.39999999997</v>
      </c>
      <c r="H2644" s="18">
        <f t="shared" si="6920"/>
        <v>240269.89999999997</v>
      </c>
      <c r="I2644" s="18">
        <f t="shared" si="6920"/>
        <v>0</v>
      </c>
      <c r="J2644" s="18">
        <f t="shared" si="6920"/>
        <v>0</v>
      </c>
      <c r="K2644" s="18">
        <f t="shared" si="6920"/>
        <v>0</v>
      </c>
      <c r="L2644" s="18">
        <f t="shared" si="6838"/>
        <v>240267.59999999998</v>
      </c>
      <c r="M2644" s="18">
        <f t="shared" si="6839"/>
        <v>240270.39999999997</v>
      </c>
      <c r="N2644" s="18">
        <f t="shared" si="6840"/>
        <v>240269.89999999997</v>
      </c>
      <c r="O2644" s="18">
        <f t="shared" ref="O2644:S2644" si="6921">O2645+O2646+O2647+O2648</f>
        <v>0</v>
      </c>
      <c r="P2644" s="18">
        <f t="shared" si="6921"/>
        <v>0</v>
      </c>
      <c r="Q2644" s="18">
        <f t="shared" si="6921"/>
        <v>0</v>
      </c>
      <c r="R2644" s="18">
        <f t="shared" si="6921"/>
        <v>0</v>
      </c>
      <c r="S2644" s="18">
        <f t="shared" si="6921"/>
        <v>0</v>
      </c>
      <c r="T2644" s="18">
        <f t="shared" si="6857"/>
        <v>240267.59999999998</v>
      </c>
      <c r="U2644" s="18">
        <f t="shared" si="6858"/>
        <v>240270.39999999997</v>
      </c>
      <c r="V2644" s="18">
        <f t="shared" si="6859"/>
        <v>240269.89999999997</v>
      </c>
      <c r="W2644" s="18">
        <f t="shared" ref="W2644:CD2644" si="6922">W2645+W2646+W2647+W2648</f>
        <v>0</v>
      </c>
      <c r="X2644" s="18">
        <f t="shared" ref="X2644:AB2644" si="6923">X2645+X2646+X2647+X2648</f>
        <v>0</v>
      </c>
      <c r="Y2644" s="18">
        <f t="shared" si="6923"/>
        <v>0</v>
      </c>
      <c r="Z2644" s="18">
        <f t="shared" si="6923"/>
        <v>0</v>
      </c>
      <c r="AA2644" s="18">
        <f t="shared" si="6923"/>
        <v>0</v>
      </c>
      <c r="AB2644" s="18">
        <f t="shared" si="6923"/>
        <v>0</v>
      </c>
      <c r="AC2644" s="18">
        <f t="shared" si="6835"/>
        <v>240267.59999999998</v>
      </c>
      <c r="AD2644" s="18">
        <f t="shared" si="6836"/>
        <v>240270.39999999997</v>
      </c>
      <c r="AE2644" s="18">
        <f t="shared" si="6837"/>
        <v>240269.89999999997</v>
      </c>
      <c r="AF2644" s="18">
        <f t="shared" ref="AF2644:AH2644" si="6924">AF2645+AF2646+AF2647+AF2648</f>
        <v>0</v>
      </c>
      <c r="AG2644" s="18">
        <f t="shared" si="6924"/>
        <v>0</v>
      </c>
      <c r="AH2644" s="18">
        <f t="shared" si="6924"/>
        <v>0</v>
      </c>
      <c r="AI2644" s="18">
        <f t="shared" si="6875"/>
        <v>240267.59999999998</v>
      </c>
      <c r="AJ2644" s="18">
        <f t="shared" si="6876"/>
        <v>240270.39999999997</v>
      </c>
      <c r="AK2644" s="18">
        <f t="shared" si="6877"/>
        <v>240269.89999999997</v>
      </c>
      <c r="AL2644" s="18">
        <f t="shared" ref="AL2644" si="6925">AL2645+AL2646+AL2647+AL2648</f>
        <v>0</v>
      </c>
      <c r="AM2644" s="18">
        <f t="shared" si="6878"/>
        <v>240267.59999999998</v>
      </c>
      <c r="AN2644" s="18">
        <f t="shared" ref="AN2644:AP2644" si="6926">AN2645+AN2646+AN2647+AN2648</f>
        <v>0</v>
      </c>
      <c r="AO2644" s="18">
        <f t="shared" si="6926"/>
        <v>0</v>
      </c>
      <c r="AP2644" s="18">
        <f t="shared" si="6926"/>
        <v>0</v>
      </c>
      <c r="AQ2644" s="18">
        <f t="shared" si="6808"/>
        <v>240267.59999999998</v>
      </c>
      <c r="AR2644" s="18">
        <f t="shared" si="6809"/>
        <v>240270.39999999997</v>
      </c>
      <c r="AS2644" s="18">
        <f t="shared" si="6810"/>
        <v>240269.89999999997</v>
      </c>
      <c r="AT2644" s="18">
        <f t="shared" ref="AT2644:AV2644" si="6927">AT2645+AT2646+AT2647+AT2648</f>
        <v>0</v>
      </c>
      <c r="AU2644" s="18">
        <f t="shared" si="6927"/>
        <v>0</v>
      </c>
      <c r="AV2644" s="18">
        <f t="shared" si="6927"/>
        <v>0</v>
      </c>
      <c r="AW2644" s="18">
        <f t="shared" si="6811"/>
        <v>240267.59999999998</v>
      </c>
      <c r="AX2644" s="18">
        <f t="shared" si="6812"/>
        <v>240270.39999999997</v>
      </c>
      <c r="AY2644" s="18">
        <f t="shared" si="6813"/>
        <v>240269.89999999997</v>
      </c>
      <c r="AZ2644" s="18">
        <f t="shared" ref="AZ2644:BB2644" si="6928">AZ2645+AZ2646+AZ2647+AZ2648</f>
        <v>2522.4960000000001</v>
      </c>
      <c r="BA2644" s="18">
        <f t="shared" si="6928"/>
        <v>0</v>
      </c>
      <c r="BB2644" s="18">
        <f t="shared" si="6928"/>
        <v>0</v>
      </c>
      <c r="BC2644" s="18">
        <f t="shared" si="6870"/>
        <v>242790.09599999999</v>
      </c>
      <c r="BD2644" s="18">
        <f t="shared" si="6871"/>
        <v>240270.39999999997</v>
      </c>
      <c r="BE2644" s="18">
        <f t="shared" si="6872"/>
        <v>240269.89999999997</v>
      </c>
      <c r="BF2644" s="18">
        <f t="shared" ref="BF2644:BH2644" si="6929">BF2645+BF2646+BF2647+BF2648</f>
        <v>0</v>
      </c>
      <c r="BG2644" s="18">
        <f t="shared" si="6929"/>
        <v>0</v>
      </c>
      <c r="BH2644" s="18">
        <f t="shared" si="6929"/>
        <v>0</v>
      </c>
      <c r="BI2644" s="18">
        <f t="shared" si="6867"/>
        <v>242790.09599999999</v>
      </c>
      <c r="BJ2644" s="18">
        <f t="shared" si="6868"/>
        <v>240270.39999999997</v>
      </c>
      <c r="BK2644" s="18">
        <f t="shared" si="6869"/>
        <v>240269.89999999997</v>
      </c>
      <c r="BL2644" s="18">
        <f t="shared" ref="BL2644:BN2644" si="6930">BL2645+BL2646+BL2647+BL2648</f>
        <v>0</v>
      </c>
      <c r="BM2644" s="18">
        <f t="shared" si="6930"/>
        <v>0</v>
      </c>
      <c r="BN2644" s="18">
        <f t="shared" si="6930"/>
        <v>0</v>
      </c>
      <c r="BO2644" s="18">
        <f t="shared" si="6815"/>
        <v>242790.09599999999</v>
      </c>
      <c r="BP2644" s="18">
        <f t="shared" si="6816"/>
        <v>240270.39999999997</v>
      </c>
      <c r="BQ2644" s="18">
        <f t="shared" si="6817"/>
        <v>240269.89999999997</v>
      </c>
      <c r="BR2644" s="18">
        <f t="shared" ref="BR2644:BT2644" si="6931">BR2645+BR2646+BR2647+BR2648</f>
        <v>0</v>
      </c>
      <c r="BS2644" s="18">
        <f t="shared" si="6931"/>
        <v>0</v>
      </c>
      <c r="BT2644" s="18">
        <f t="shared" si="6931"/>
        <v>0</v>
      </c>
      <c r="BU2644" s="18">
        <f t="shared" si="6805"/>
        <v>242790.09599999999</v>
      </c>
      <c r="BV2644" s="18">
        <f t="shared" si="6806"/>
        <v>240270.39999999997</v>
      </c>
      <c r="BW2644" s="18">
        <f t="shared" si="6807"/>
        <v>240269.89999999997</v>
      </c>
      <c r="BX2644" s="18">
        <f t="shared" ref="BX2644:BZ2644" si="6932">BX2645+BX2646+BX2647+BX2648</f>
        <v>0</v>
      </c>
      <c r="BY2644" s="18">
        <f t="shared" si="6932"/>
        <v>0</v>
      </c>
      <c r="BZ2644" s="18">
        <f t="shared" si="6932"/>
        <v>0</v>
      </c>
      <c r="CA2644" s="18">
        <f t="shared" si="6888"/>
        <v>242790.09599999999</v>
      </c>
      <c r="CB2644" s="18">
        <f t="shared" si="6889"/>
        <v>240270.39999999997</v>
      </c>
      <c r="CC2644" s="18">
        <f t="shared" si="6890"/>
        <v>240269.89999999997</v>
      </c>
      <c r="CD2644" s="18">
        <f t="shared" si="6922"/>
        <v>0</v>
      </c>
      <c r="CE2644" s="27"/>
      <c r="CF2644" s="33"/>
    </row>
    <row r="2645" spans="1:119" x14ac:dyDescent="0.3">
      <c r="A2645" s="41" t="s">
        <v>431</v>
      </c>
      <c r="B2645" s="39">
        <v>110</v>
      </c>
      <c r="C2645" s="41" t="s">
        <v>5</v>
      </c>
      <c r="D2645" s="41" t="s">
        <v>6</v>
      </c>
      <c r="E2645" s="14" t="s">
        <v>518</v>
      </c>
      <c r="F2645" s="18">
        <v>91147.5</v>
      </c>
      <c r="G2645" s="18">
        <v>91147.299999999988</v>
      </c>
      <c r="H2645" s="18">
        <v>91146.799999999988</v>
      </c>
      <c r="I2645" s="18"/>
      <c r="J2645" s="18"/>
      <c r="K2645" s="18"/>
      <c r="L2645" s="18">
        <f t="shared" si="6838"/>
        <v>91147.5</v>
      </c>
      <c r="M2645" s="18">
        <f t="shared" si="6839"/>
        <v>91147.299999999988</v>
      </c>
      <c r="N2645" s="18">
        <f t="shared" si="6840"/>
        <v>91146.799999999988</v>
      </c>
      <c r="O2645" s="18"/>
      <c r="P2645" s="18"/>
      <c r="Q2645" s="18"/>
      <c r="R2645" s="18"/>
      <c r="S2645" s="18"/>
      <c r="T2645" s="18">
        <f t="shared" si="6857"/>
        <v>91147.5</v>
      </c>
      <c r="U2645" s="18">
        <f t="shared" si="6858"/>
        <v>91147.299999999988</v>
      </c>
      <c r="V2645" s="18">
        <f t="shared" si="6859"/>
        <v>91146.799999999988</v>
      </c>
      <c r="W2645" s="18"/>
      <c r="X2645" s="18"/>
      <c r="Y2645" s="18"/>
      <c r="Z2645" s="18"/>
      <c r="AA2645" s="18"/>
      <c r="AB2645" s="18"/>
      <c r="AC2645" s="18">
        <f t="shared" si="6835"/>
        <v>91147.5</v>
      </c>
      <c r="AD2645" s="18">
        <f t="shared" si="6836"/>
        <v>91147.299999999988</v>
      </c>
      <c r="AE2645" s="18">
        <f t="shared" si="6837"/>
        <v>91146.799999999988</v>
      </c>
      <c r="AF2645" s="18"/>
      <c r="AG2645" s="18"/>
      <c r="AH2645" s="18"/>
      <c r="AI2645" s="18">
        <f t="shared" si="6875"/>
        <v>91147.5</v>
      </c>
      <c r="AJ2645" s="18">
        <f t="shared" si="6876"/>
        <v>91147.299999999988</v>
      </c>
      <c r="AK2645" s="18">
        <f t="shared" si="6877"/>
        <v>91146.799999999988</v>
      </c>
      <c r="AL2645" s="18"/>
      <c r="AM2645" s="18">
        <f t="shared" si="6878"/>
        <v>91147.5</v>
      </c>
      <c r="AN2645" s="18"/>
      <c r="AO2645" s="18"/>
      <c r="AP2645" s="18"/>
      <c r="AQ2645" s="18">
        <f t="shared" si="6808"/>
        <v>91147.5</v>
      </c>
      <c r="AR2645" s="18">
        <f t="shared" si="6809"/>
        <v>91147.299999999988</v>
      </c>
      <c r="AS2645" s="18">
        <f t="shared" si="6810"/>
        <v>91146.799999999988</v>
      </c>
      <c r="AT2645" s="18"/>
      <c r="AU2645" s="18"/>
      <c r="AV2645" s="18"/>
      <c r="AW2645" s="18">
        <f t="shared" si="6811"/>
        <v>91147.5</v>
      </c>
      <c r="AX2645" s="18">
        <f t="shared" si="6812"/>
        <v>91147.299999999988</v>
      </c>
      <c r="AY2645" s="18">
        <f t="shared" si="6813"/>
        <v>91146.799999999988</v>
      </c>
      <c r="AZ2645" s="18">
        <v>957</v>
      </c>
      <c r="BA2645" s="18"/>
      <c r="BB2645" s="18"/>
      <c r="BC2645" s="18">
        <f t="shared" si="6870"/>
        <v>92104.5</v>
      </c>
      <c r="BD2645" s="18">
        <f t="shared" si="6871"/>
        <v>91147.299999999988</v>
      </c>
      <c r="BE2645" s="18">
        <f t="shared" si="6872"/>
        <v>91146.799999999988</v>
      </c>
      <c r="BF2645" s="18"/>
      <c r="BG2645" s="18"/>
      <c r="BH2645" s="18"/>
      <c r="BI2645" s="18">
        <f t="shared" si="6867"/>
        <v>92104.5</v>
      </c>
      <c r="BJ2645" s="18">
        <f t="shared" si="6868"/>
        <v>91147.299999999988</v>
      </c>
      <c r="BK2645" s="18">
        <f t="shared" si="6869"/>
        <v>91146.799999999988</v>
      </c>
      <c r="BL2645" s="18"/>
      <c r="BM2645" s="18"/>
      <c r="BN2645" s="18"/>
      <c r="BO2645" s="18">
        <f t="shared" si="6815"/>
        <v>92104.5</v>
      </c>
      <c r="BP2645" s="18">
        <f t="shared" si="6816"/>
        <v>91147.299999999988</v>
      </c>
      <c r="BQ2645" s="18">
        <f t="shared" si="6817"/>
        <v>91146.799999999988</v>
      </c>
      <c r="BR2645" s="18"/>
      <c r="BS2645" s="18"/>
      <c r="BT2645" s="18"/>
      <c r="BU2645" s="18">
        <f t="shared" si="6805"/>
        <v>92104.5</v>
      </c>
      <c r="BV2645" s="18">
        <f t="shared" si="6806"/>
        <v>91147.299999999988</v>
      </c>
      <c r="BW2645" s="18">
        <f t="shared" si="6807"/>
        <v>91146.799999999988</v>
      </c>
      <c r="BX2645" s="18"/>
      <c r="BY2645" s="18"/>
      <c r="BZ2645" s="18"/>
      <c r="CA2645" s="18">
        <f t="shared" si="6888"/>
        <v>92104.5</v>
      </c>
      <c r="CB2645" s="18">
        <f t="shared" si="6889"/>
        <v>91147.299999999988</v>
      </c>
      <c r="CC2645" s="18">
        <f t="shared" si="6890"/>
        <v>91146.799999999988</v>
      </c>
      <c r="CD2645" s="18"/>
      <c r="CE2645" s="27"/>
      <c r="CF2645" s="33"/>
    </row>
    <row r="2646" spans="1:119" x14ac:dyDescent="0.3">
      <c r="A2646" s="41" t="s">
        <v>431</v>
      </c>
      <c r="B2646" s="39">
        <v>110</v>
      </c>
      <c r="C2646" s="41" t="s">
        <v>27</v>
      </c>
      <c r="D2646" s="41" t="s">
        <v>29</v>
      </c>
      <c r="E2646" s="14" t="s">
        <v>536</v>
      </c>
      <c r="F2646" s="18">
        <v>41135.4</v>
      </c>
      <c r="G2646" s="18">
        <v>41135.4</v>
      </c>
      <c r="H2646" s="18">
        <v>41135.4</v>
      </c>
      <c r="I2646" s="18"/>
      <c r="J2646" s="18"/>
      <c r="K2646" s="18"/>
      <c r="L2646" s="18">
        <f t="shared" si="6838"/>
        <v>41135.4</v>
      </c>
      <c r="M2646" s="18">
        <f t="shared" si="6839"/>
        <v>41135.4</v>
      </c>
      <c r="N2646" s="18">
        <f t="shared" si="6840"/>
        <v>41135.4</v>
      </c>
      <c r="O2646" s="18"/>
      <c r="P2646" s="18"/>
      <c r="Q2646" s="18"/>
      <c r="R2646" s="18"/>
      <c r="S2646" s="18"/>
      <c r="T2646" s="18">
        <f t="shared" si="6857"/>
        <v>41135.4</v>
      </c>
      <c r="U2646" s="18">
        <f t="shared" si="6858"/>
        <v>41135.4</v>
      </c>
      <c r="V2646" s="18">
        <f t="shared" si="6859"/>
        <v>41135.4</v>
      </c>
      <c r="W2646" s="18"/>
      <c r="X2646" s="18"/>
      <c r="Y2646" s="18"/>
      <c r="Z2646" s="18"/>
      <c r="AA2646" s="18"/>
      <c r="AB2646" s="18"/>
      <c r="AC2646" s="18">
        <f t="shared" si="6835"/>
        <v>41135.4</v>
      </c>
      <c r="AD2646" s="18">
        <f t="shared" si="6836"/>
        <v>41135.4</v>
      </c>
      <c r="AE2646" s="18">
        <f t="shared" si="6837"/>
        <v>41135.4</v>
      </c>
      <c r="AF2646" s="18"/>
      <c r="AG2646" s="18"/>
      <c r="AH2646" s="18"/>
      <c r="AI2646" s="18">
        <f t="shared" si="6875"/>
        <v>41135.4</v>
      </c>
      <c r="AJ2646" s="18">
        <f t="shared" si="6876"/>
        <v>41135.4</v>
      </c>
      <c r="AK2646" s="18">
        <f t="shared" si="6877"/>
        <v>41135.4</v>
      </c>
      <c r="AL2646" s="18"/>
      <c r="AM2646" s="18">
        <f t="shared" si="6878"/>
        <v>41135.4</v>
      </c>
      <c r="AN2646" s="18"/>
      <c r="AO2646" s="18"/>
      <c r="AP2646" s="18"/>
      <c r="AQ2646" s="18">
        <f t="shared" si="6808"/>
        <v>41135.4</v>
      </c>
      <c r="AR2646" s="18">
        <f t="shared" si="6809"/>
        <v>41135.4</v>
      </c>
      <c r="AS2646" s="18">
        <f t="shared" si="6810"/>
        <v>41135.4</v>
      </c>
      <c r="AT2646" s="18"/>
      <c r="AU2646" s="18"/>
      <c r="AV2646" s="18"/>
      <c r="AW2646" s="18">
        <f t="shared" si="6811"/>
        <v>41135.4</v>
      </c>
      <c r="AX2646" s="18">
        <f t="shared" si="6812"/>
        <v>41135.4</v>
      </c>
      <c r="AY2646" s="18">
        <f t="shared" si="6813"/>
        <v>41135.4</v>
      </c>
      <c r="AZ2646" s="18">
        <v>431.92200000000003</v>
      </c>
      <c r="BA2646" s="18"/>
      <c r="BB2646" s="18"/>
      <c r="BC2646" s="18">
        <f t="shared" si="6870"/>
        <v>41567.322</v>
      </c>
      <c r="BD2646" s="18">
        <f t="shared" si="6871"/>
        <v>41135.4</v>
      </c>
      <c r="BE2646" s="18">
        <f t="shared" si="6872"/>
        <v>41135.4</v>
      </c>
      <c r="BF2646" s="18"/>
      <c r="BG2646" s="18"/>
      <c r="BH2646" s="18"/>
      <c r="BI2646" s="18">
        <f t="shared" si="6867"/>
        <v>41567.322</v>
      </c>
      <c r="BJ2646" s="18">
        <f t="shared" si="6868"/>
        <v>41135.4</v>
      </c>
      <c r="BK2646" s="18">
        <f t="shared" si="6869"/>
        <v>41135.4</v>
      </c>
      <c r="BL2646" s="18"/>
      <c r="BM2646" s="18"/>
      <c r="BN2646" s="18"/>
      <c r="BO2646" s="18">
        <f t="shared" si="6815"/>
        <v>41567.322</v>
      </c>
      <c r="BP2646" s="18">
        <f t="shared" si="6816"/>
        <v>41135.4</v>
      </c>
      <c r="BQ2646" s="18">
        <f t="shared" si="6817"/>
        <v>41135.4</v>
      </c>
      <c r="BR2646" s="18"/>
      <c r="BS2646" s="18"/>
      <c r="BT2646" s="18"/>
      <c r="BU2646" s="18">
        <f t="shared" si="6805"/>
        <v>41567.322</v>
      </c>
      <c r="BV2646" s="18">
        <f t="shared" si="6806"/>
        <v>41135.4</v>
      </c>
      <c r="BW2646" s="18">
        <f t="shared" si="6807"/>
        <v>41135.4</v>
      </c>
      <c r="BX2646" s="18"/>
      <c r="BY2646" s="18"/>
      <c r="BZ2646" s="18"/>
      <c r="CA2646" s="18">
        <f t="shared" si="6888"/>
        <v>41567.322</v>
      </c>
      <c r="CB2646" s="18">
        <f t="shared" si="6889"/>
        <v>41135.4</v>
      </c>
      <c r="CC2646" s="18">
        <f t="shared" si="6890"/>
        <v>41135.4</v>
      </c>
      <c r="CD2646" s="18"/>
      <c r="CE2646" s="27"/>
      <c r="CF2646" s="33"/>
    </row>
    <row r="2647" spans="1:119" ht="31.2" x14ac:dyDescent="0.3">
      <c r="A2647" s="41" t="s">
        <v>431</v>
      </c>
      <c r="B2647" s="39">
        <v>110</v>
      </c>
      <c r="C2647" s="41" t="s">
        <v>23</v>
      </c>
      <c r="D2647" s="41" t="s">
        <v>149</v>
      </c>
      <c r="E2647" s="14" t="s">
        <v>538</v>
      </c>
      <c r="F2647" s="18">
        <v>65398.5</v>
      </c>
      <c r="G2647" s="18">
        <v>65401.5</v>
      </c>
      <c r="H2647" s="18">
        <v>65401.5</v>
      </c>
      <c r="I2647" s="18"/>
      <c r="J2647" s="18"/>
      <c r="K2647" s="18"/>
      <c r="L2647" s="18">
        <f t="shared" si="6838"/>
        <v>65398.5</v>
      </c>
      <c r="M2647" s="18">
        <f t="shared" si="6839"/>
        <v>65401.5</v>
      </c>
      <c r="N2647" s="18">
        <f t="shared" si="6840"/>
        <v>65401.5</v>
      </c>
      <c r="O2647" s="18"/>
      <c r="P2647" s="18"/>
      <c r="Q2647" s="18"/>
      <c r="R2647" s="18"/>
      <c r="S2647" s="18"/>
      <c r="T2647" s="18">
        <f t="shared" si="6857"/>
        <v>65398.5</v>
      </c>
      <c r="U2647" s="18">
        <f t="shared" si="6858"/>
        <v>65401.5</v>
      </c>
      <c r="V2647" s="18">
        <f t="shared" si="6859"/>
        <v>65401.5</v>
      </c>
      <c r="W2647" s="18"/>
      <c r="X2647" s="18"/>
      <c r="Y2647" s="18"/>
      <c r="Z2647" s="18"/>
      <c r="AA2647" s="18"/>
      <c r="AB2647" s="18"/>
      <c r="AC2647" s="18">
        <f t="shared" si="6835"/>
        <v>65398.5</v>
      </c>
      <c r="AD2647" s="18">
        <f t="shared" si="6836"/>
        <v>65401.5</v>
      </c>
      <c r="AE2647" s="18">
        <f t="shared" si="6837"/>
        <v>65401.5</v>
      </c>
      <c r="AF2647" s="18"/>
      <c r="AG2647" s="18"/>
      <c r="AH2647" s="18"/>
      <c r="AI2647" s="18">
        <f t="shared" si="6875"/>
        <v>65398.5</v>
      </c>
      <c r="AJ2647" s="18">
        <f t="shared" si="6876"/>
        <v>65401.5</v>
      </c>
      <c r="AK2647" s="18">
        <f t="shared" si="6877"/>
        <v>65401.5</v>
      </c>
      <c r="AL2647" s="18"/>
      <c r="AM2647" s="18">
        <f t="shared" si="6878"/>
        <v>65398.5</v>
      </c>
      <c r="AN2647" s="18"/>
      <c r="AO2647" s="18"/>
      <c r="AP2647" s="18"/>
      <c r="AQ2647" s="18">
        <f t="shared" si="6808"/>
        <v>65398.5</v>
      </c>
      <c r="AR2647" s="18">
        <f t="shared" si="6809"/>
        <v>65401.5</v>
      </c>
      <c r="AS2647" s="18">
        <f t="shared" si="6810"/>
        <v>65401.5</v>
      </c>
      <c r="AT2647" s="18"/>
      <c r="AU2647" s="18"/>
      <c r="AV2647" s="18"/>
      <c r="AW2647" s="18">
        <f t="shared" si="6811"/>
        <v>65398.5</v>
      </c>
      <c r="AX2647" s="18">
        <f t="shared" si="6812"/>
        <v>65401.5</v>
      </c>
      <c r="AY2647" s="18">
        <f t="shared" si="6813"/>
        <v>65401.5</v>
      </c>
      <c r="AZ2647" s="18">
        <v>686.41899999999998</v>
      </c>
      <c r="BA2647" s="18"/>
      <c r="BB2647" s="18"/>
      <c r="BC2647" s="18">
        <f t="shared" si="6870"/>
        <v>66084.918999999994</v>
      </c>
      <c r="BD2647" s="18">
        <f t="shared" si="6871"/>
        <v>65401.5</v>
      </c>
      <c r="BE2647" s="18">
        <f t="shared" si="6872"/>
        <v>65401.5</v>
      </c>
      <c r="BF2647" s="18"/>
      <c r="BG2647" s="18"/>
      <c r="BH2647" s="18"/>
      <c r="BI2647" s="18">
        <f t="shared" si="6867"/>
        <v>66084.918999999994</v>
      </c>
      <c r="BJ2647" s="18">
        <f t="shared" si="6868"/>
        <v>65401.5</v>
      </c>
      <c r="BK2647" s="18">
        <f t="shared" si="6869"/>
        <v>65401.5</v>
      </c>
      <c r="BL2647" s="18"/>
      <c r="BM2647" s="18"/>
      <c r="BN2647" s="18"/>
      <c r="BO2647" s="18">
        <f t="shared" si="6815"/>
        <v>66084.918999999994</v>
      </c>
      <c r="BP2647" s="18">
        <f t="shared" si="6816"/>
        <v>65401.5</v>
      </c>
      <c r="BQ2647" s="18">
        <f t="shared" si="6817"/>
        <v>65401.5</v>
      </c>
      <c r="BR2647" s="18"/>
      <c r="BS2647" s="18"/>
      <c r="BT2647" s="18"/>
      <c r="BU2647" s="18">
        <f t="shared" si="6805"/>
        <v>66084.918999999994</v>
      </c>
      <c r="BV2647" s="18">
        <f t="shared" si="6806"/>
        <v>65401.5</v>
      </c>
      <c r="BW2647" s="18">
        <f t="shared" si="6807"/>
        <v>65401.5</v>
      </c>
      <c r="BX2647" s="18"/>
      <c r="BY2647" s="18"/>
      <c r="BZ2647" s="18"/>
      <c r="CA2647" s="18">
        <f t="shared" si="6888"/>
        <v>66084.918999999994</v>
      </c>
      <c r="CB2647" s="18">
        <f t="shared" si="6889"/>
        <v>65401.5</v>
      </c>
      <c r="CC2647" s="18">
        <f t="shared" si="6890"/>
        <v>65401.5</v>
      </c>
      <c r="CD2647" s="18"/>
      <c r="CE2647" s="27"/>
      <c r="CF2647" s="33"/>
    </row>
    <row r="2648" spans="1:119" ht="31.2" x14ac:dyDescent="0.3">
      <c r="A2648" s="41" t="s">
        <v>431</v>
      </c>
      <c r="B2648" s="39">
        <v>110</v>
      </c>
      <c r="C2648" s="41" t="s">
        <v>103</v>
      </c>
      <c r="D2648" s="41" t="s">
        <v>198</v>
      </c>
      <c r="E2648" s="14" t="s">
        <v>547</v>
      </c>
      <c r="F2648" s="18">
        <v>42586.2</v>
      </c>
      <c r="G2648" s="18">
        <v>42586.2</v>
      </c>
      <c r="H2648" s="18">
        <v>42586.2</v>
      </c>
      <c r="I2648" s="18"/>
      <c r="J2648" s="18"/>
      <c r="K2648" s="18"/>
      <c r="L2648" s="18">
        <f t="shared" si="6838"/>
        <v>42586.2</v>
      </c>
      <c r="M2648" s="18">
        <f t="shared" si="6839"/>
        <v>42586.2</v>
      </c>
      <c r="N2648" s="18">
        <f t="shared" si="6840"/>
        <v>42586.2</v>
      </c>
      <c r="O2648" s="18"/>
      <c r="P2648" s="18"/>
      <c r="Q2648" s="18"/>
      <c r="R2648" s="18"/>
      <c r="S2648" s="18"/>
      <c r="T2648" s="18">
        <f t="shared" si="6857"/>
        <v>42586.2</v>
      </c>
      <c r="U2648" s="18">
        <f t="shared" si="6858"/>
        <v>42586.2</v>
      </c>
      <c r="V2648" s="18">
        <f t="shared" si="6859"/>
        <v>42586.2</v>
      </c>
      <c r="W2648" s="18"/>
      <c r="X2648" s="18"/>
      <c r="Y2648" s="18"/>
      <c r="Z2648" s="18"/>
      <c r="AA2648" s="18"/>
      <c r="AB2648" s="18"/>
      <c r="AC2648" s="18">
        <f t="shared" si="6835"/>
        <v>42586.2</v>
      </c>
      <c r="AD2648" s="18">
        <f t="shared" si="6836"/>
        <v>42586.2</v>
      </c>
      <c r="AE2648" s="18">
        <f t="shared" si="6837"/>
        <v>42586.2</v>
      </c>
      <c r="AF2648" s="18"/>
      <c r="AG2648" s="18"/>
      <c r="AH2648" s="18"/>
      <c r="AI2648" s="18">
        <f t="shared" si="6875"/>
        <v>42586.2</v>
      </c>
      <c r="AJ2648" s="18">
        <f t="shared" si="6876"/>
        <v>42586.2</v>
      </c>
      <c r="AK2648" s="18">
        <f t="shared" si="6877"/>
        <v>42586.2</v>
      </c>
      <c r="AL2648" s="18"/>
      <c r="AM2648" s="18">
        <f t="shared" si="6878"/>
        <v>42586.2</v>
      </c>
      <c r="AN2648" s="18"/>
      <c r="AO2648" s="18"/>
      <c r="AP2648" s="18"/>
      <c r="AQ2648" s="18">
        <f t="shared" si="6808"/>
        <v>42586.2</v>
      </c>
      <c r="AR2648" s="18">
        <f t="shared" si="6809"/>
        <v>42586.2</v>
      </c>
      <c r="AS2648" s="18">
        <f t="shared" si="6810"/>
        <v>42586.2</v>
      </c>
      <c r="AT2648" s="18"/>
      <c r="AU2648" s="18"/>
      <c r="AV2648" s="18"/>
      <c r="AW2648" s="18">
        <f t="shared" si="6811"/>
        <v>42586.2</v>
      </c>
      <c r="AX2648" s="18">
        <f t="shared" si="6812"/>
        <v>42586.2</v>
      </c>
      <c r="AY2648" s="18">
        <f t="shared" si="6813"/>
        <v>42586.2</v>
      </c>
      <c r="AZ2648" s="18">
        <v>447.15499999999997</v>
      </c>
      <c r="BA2648" s="18"/>
      <c r="BB2648" s="18"/>
      <c r="BC2648" s="18">
        <f t="shared" si="6870"/>
        <v>43033.354999999996</v>
      </c>
      <c r="BD2648" s="18">
        <f t="shared" si="6871"/>
        <v>42586.2</v>
      </c>
      <c r="BE2648" s="18">
        <f t="shared" si="6872"/>
        <v>42586.2</v>
      </c>
      <c r="BF2648" s="18"/>
      <c r="BG2648" s="18"/>
      <c r="BH2648" s="18"/>
      <c r="BI2648" s="18">
        <f t="shared" si="6867"/>
        <v>43033.354999999996</v>
      </c>
      <c r="BJ2648" s="18">
        <f t="shared" si="6868"/>
        <v>42586.2</v>
      </c>
      <c r="BK2648" s="18">
        <f t="shared" si="6869"/>
        <v>42586.2</v>
      </c>
      <c r="BL2648" s="18"/>
      <c r="BM2648" s="18"/>
      <c r="BN2648" s="18"/>
      <c r="BO2648" s="18">
        <f t="shared" si="6815"/>
        <v>43033.354999999996</v>
      </c>
      <c r="BP2648" s="18">
        <f t="shared" si="6816"/>
        <v>42586.2</v>
      </c>
      <c r="BQ2648" s="18">
        <f t="shared" si="6817"/>
        <v>42586.2</v>
      </c>
      <c r="BR2648" s="18"/>
      <c r="BS2648" s="18"/>
      <c r="BT2648" s="18"/>
      <c r="BU2648" s="18">
        <f t="shared" si="6805"/>
        <v>43033.354999999996</v>
      </c>
      <c r="BV2648" s="18">
        <f t="shared" si="6806"/>
        <v>42586.2</v>
      </c>
      <c r="BW2648" s="18">
        <f t="shared" si="6807"/>
        <v>42586.2</v>
      </c>
      <c r="BX2648" s="18"/>
      <c r="BY2648" s="18"/>
      <c r="BZ2648" s="18"/>
      <c r="CA2648" s="18">
        <f t="shared" si="6888"/>
        <v>43033.354999999996</v>
      </c>
      <c r="CB2648" s="18">
        <f t="shared" si="6889"/>
        <v>42586.2</v>
      </c>
      <c r="CC2648" s="18">
        <f t="shared" si="6890"/>
        <v>42586.2</v>
      </c>
      <c r="CD2648" s="18"/>
      <c r="CE2648" s="27"/>
      <c r="CF2648" s="33"/>
    </row>
    <row r="2649" spans="1:119" ht="31.2" x14ac:dyDescent="0.3">
      <c r="A2649" s="41" t="s">
        <v>431</v>
      </c>
      <c r="B2649" s="39">
        <v>200</v>
      </c>
      <c r="C2649" s="41"/>
      <c r="D2649" s="41"/>
      <c r="E2649" s="14" t="s">
        <v>551</v>
      </c>
      <c r="F2649" s="18">
        <f t="shared" ref="F2649:K2649" si="6933">F2650</f>
        <v>59670.399999999994</v>
      </c>
      <c r="G2649" s="18">
        <f t="shared" si="6933"/>
        <v>59670.599999999991</v>
      </c>
      <c r="H2649" s="18">
        <f t="shared" si="6933"/>
        <v>59724.599999999991</v>
      </c>
      <c r="I2649" s="18">
        <f t="shared" si="6933"/>
        <v>0</v>
      </c>
      <c r="J2649" s="18">
        <f t="shared" si="6933"/>
        <v>0</v>
      </c>
      <c r="K2649" s="18">
        <f t="shared" si="6933"/>
        <v>0</v>
      </c>
      <c r="L2649" s="18">
        <f t="shared" si="6838"/>
        <v>59670.399999999994</v>
      </c>
      <c r="M2649" s="18">
        <f t="shared" si="6839"/>
        <v>59670.599999999991</v>
      </c>
      <c r="N2649" s="18">
        <f t="shared" si="6840"/>
        <v>59724.599999999991</v>
      </c>
      <c r="O2649" s="18">
        <f t="shared" ref="O2649:S2649" si="6934">O2650</f>
        <v>0</v>
      </c>
      <c r="P2649" s="18">
        <f t="shared" si="6934"/>
        <v>0</v>
      </c>
      <c r="Q2649" s="18">
        <f t="shared" si="6934"/>
        <v>0</v>
      </c>
      <c r="R2649" s="18">
        <f t="shared" si="6934"/>
        <v>0</v>
      </c>
      <c r="S2649" s="18">
        <f t="shared" si="6934"/>
        <v>0</v>
      </c>
      <c r="T2649" s="18">
        <f t="shared" si="6857"/>
        <v>59670.399999999994</v>
      </c>
      <c r="U2649" s="18">
        <f t="shared" si="6858"/>
        <v>59670.599999999991</v>
      </c>
      <c r="V2649" s="18">
        <f t="shared" si="6859"/>
        <v>59724.599999999991</v>
      </c>
      <c r="W2649" s="18">
        <f t="shared" ref="W2649:CD2649" si="6935">W2650</f>
        <v>0</v>
      </c>
      <c r="X2649" s="18">
        <f t="shared" si="6935"/>
        <v>0</v>
      </c>
      <c r="Y2649" s="18">
        <f t="shared" si="6935"/>
        <v>0</v>
      </c>
      <c r="Z2649" s="18">
        <f t="shared" si="6935"/>
        <v>0</v>
      </c>
      <c r="AA2649" s="18">
        <f t="shared" si="6935"/>
        <v>0</v>
      </c>
      <c r="AB2649" s="18">
        <f t="shared" si="6935"/>
        <v>0</v>
      </c>
      <c r="AC2649" s="18">
        <f t="shared" si="6835"/>
        <v>59670.399999999994</v>
      </c>
      <c r="AD2649" s="18">
        <f t="shared" si="6836"/>
        <v>59670.599999999991</v>
      </c>
      <c r="AE2649" s="18">
        <f t="shared" si="6837"/>
        <v>59724.599999999991</v>
      </c>
      <c r="AF2649" s="18">
        <f t="shared" si="6935"/>
        <v>0</v>
      </c>
      <c r="AG2649" s="18">
        <f t="shared" si="6935"/>
        <v>0</v>
      </c>
      <c r="AH2649" s="18">
        <f t="shared" si="6935"/>
        <v>0</v>
      </c>
      <c r="AI2649" s="18">
        <f t="shared" si="6875"/>
        <v>59670.399999999994</v>
      </c>
      <c r="AJ2649" s="18">
        <f t="shared" si="6876"/>
        <v>59670.599999999991</v>
      </c>
      <c r="AK2649" s="18">
        <f t="shared" si="6877"/>
        <v>59724.599999999991</v>
      </c>
      <c r="AL2649" s="18">
        <f t="shared" si="6935"/>
        <v>0</v>
      </c>
      <c r="AM2649" s="18">
        <f t="shared" si="6878"/>
        <v>59670.399999999994</v>
      </c>
      <c r="AN2649" s="18">
        <f t="shared" si="6935"/>
        <v>0</v>
      </c>
      <c r="AO2649" s="18">
        <f t="shared" si="6935"/>
        <v>0</v>
      </c>
      <c r="AP2649" s="18">
        <f t="shared" si="6935"/>
        <v>0</v>
      </c>
      <c r="AQ2649" s="18">
        <f t="shared" si="6808"/>
        <v>59670.399999999994</v>
      </c>
      <c r="AR2649" s="18">
        <f t="shared" si="6809"/>
        <v>59670.599999999991</v>
      </c>
      <c r="AS2649" s="18">
        <f t="shared" si="6810"/>
        <v>59724.599999999991</v>
      </c>
      <c r="AT2649" s="18">
        <f t="shared" si="6935"/>
        <v>0</v>
      </c>
      <c r="AU2649" s="18">
        <f t="shared" si="6935"/>
        <v>0</v>
      </c>
      <c r="AV2649" s="18">
        <f t="shared" si="6935"/>
        <v>0</v>
      </c>
      <c r="AW2649" s="18">
        <f t="shared" si="6811"/>
        <v>59670.399999999994</v>
      </c>
      <c r="AX2649" s="18">
        <f t="shared" si="6812"/>
        <v>59670.599999999991</v>
      </c>
      <c r="AY2649" s="18">
        <f t="shared" si="6813"/>
        <v>59724.599999999991</v>
      </c>
      <c r="AZ2649" s="18">
        <f t="shared" si="6935"/>
        <v>0</v>
      </c>
      <c r="BA2649" s="18">
        <f t="shared" si="6935"/>
        <v>0</v>
      </c>
      <c r="BB2649" s="18">
        <f t="shared" si="6935"/>
        <v>0</v>
      </c>
      <c r="BC2649" s="18">
        <f t="shared" si="6870"/>
        <v>59670.399999999994</v>
      </c>
      <c r="BD2649" s="18">
        <f t="shared" si="6871"/>
        <v>59670.599999999991</v>
      </c>
      <c r="BE2649" s="18">
        <f t="shared" si="6872"/>
        <v>59724.599999999991</v>
      </c>
      <c r="BF2649" s="18">
        <f t="shared" si="6935"/>
        <v>0</v>
      </c>
      <c r="BG2649" s="18">
        <f t="shared" si="6935"/>
        <v>0</v>
      </c>
      <c r="BH2649" s="18">
        <f t="shared" si="6935"/>
        <v>0</v>
      </c>
      <c r="BI2649" s="18">
        <f t="shared" si="6867"/>
        <v>59670.399999999994</v>
      </c>
      <c r="BJ2649" s="18">
        <f t="shared" si="6868"/>
        <v>59670.599999999991</v>
      </c>
      <c r="BK2649" s="18">
        <f t="shared" si="6869"/>
        <v>59724.599999999991</v>
      </c>
      <c r="BL2649" s="18">
        <f t="shared" si="6935"/>
        <v>-1548.6210000000001</v>
      </c>
      <c r="BM2649" s="18">
        <f t="shared" si="6935"/>
        <v>0</v>
      </c>
      <c r="BN2649" s="18">
        <f t="shared" si="6935"/>
        <v>0</v>
      </c>
      <c r="BO2649" s="18">
        <f t="shared" si="6815"/>
        <v>58121.778999999995</v>
      </c>
      <c r="BP2649" s="18">
        <f t="shared" si="6816"/>
        <v>59670.599999999991</v>
      </c>
      <c r="BQ2649" s="18">
        <f t="shared" si="6817"/>
        <v>59724.599999999991</v>
      </c>
      <c r="BR2649" s="18">
        <f t="shared" si="6935"/>
        <v>0</v>
      </c>
      <c r="BS2649" s="18">
        <f t="shared" si="6935"/>
        <v>0</v>
      </c>
      <c r="BT2649" s="18">
        <f t="shared" si="6935"/>
        <v>0</v>
      </c>
      <c r="BU2649" s="18">
        <f t="shared" si="6805"/>
        <v>58121.778999999995</v>
      </c>
      <c r="BV2649" s="18">
        <f t="shared" si="6806"/>
        <v>59670.599999999991</v>
      </c>
      <c r="BW2649" s="18">
        <f t="shared" si="6807"/>
        <v>59724.599999999991</v>
      </c>
      <c r="BX2649" s="18">
        <f t="shared" si="6935"/>
        <v>-555.70600000000002</v>
      </c>
      <c r="BY2649" s="18">
        <f t="shared" si="6935"/>
        <v>0</v>
      </c>
      <c r="BZ2649" s="18">
        <f t="shared" si="6935"/>
        <v>0</v>
      </c>
      <c r="CA2649" s="18">
        <f t="shared" si="6888"/>
        <v>57566.072999999997</v>
      </c>
      <c r="CB2649" s="18">
        <f t="shared" si="6889"/>
        <v>59670.599999999991</v>
      </c>
      <c r="CC2649" s="18">
        <f t="shared" si="6890"/>
        <v>59724.599999999991</v>
      </c>
      <c r="CD2649" s="18">
        <f t="shared" si="6935"/>
        <v>0</v>
      </c>
      <c r="CE2649" s="27"/>
      <c r="CF2649" s="33"/>
    </row>
    <row r="2650" spans="1:119" ht="46.8" x14ac:dyDescent="0.3">
      <c r="A2650" s="41" t="s">
        <v>431</v>
      </c>
      <c r="B2650" s="39">
        <v>240</v>
      </c>
      <c r="C2650" s="41"/>
      <c r="D2650" s="41"/>
      <c r="E2650" s="14" t="s">
        <v>559</v>
      </c>
      <c r="F2650" s="18">
        <f t="shared" ref="F2650:K2650" si="6936">F2651+F2652+F2653+F2654</f>
        <v>59670.399999999994</v>
      </c>
      <c r="G2650" s="18">
        <f t="shared" si="6936"/>
        <v>59670.599999999991</v>
      </c>
      <c r="H2650" s="18">
        <f t="shared" si="6936"/>
        <v>59724.599999999991</v>
      </c>
      <c r="I2650" s="18">
        <f t="shared" si="6936"/>
        <v>0</v>
      </c>
      <c r="J2650" s="18">
        <f t="shared" si="6936"/>
        <v>0</v>
      </c>
      <c r="K2650" s="18">
        <f t="shared" si="6936"/>
        <v>0</v>
      </c>
      <c r="L2650" s="18">
        <f t="shared" si="6838"/>
        <v>59670.399999999994</v>
      </c>
      <c r="M2650" s="18">
        <f t="shared" si="6839"/>
        <v>59670.599999999991</v>
      </c>
      <c r="N2650" s="18">
        <f t="shared" si="6840"/>
        <v>59724.599999999991</v>
      </c>
      <c r="O2650" s="18">
        <f t="shared" ref="O2650:S2650" si="6937">O2651+O2652+O2653+O2654</f>
        <v>0</v>
      </c>
      <c r="P2650" s="18">
        <f t="shared" si="6937"/>
        <v>0</v>
      </c>
      <c r="Q2650" s="18">
        <f t="shared" si="6937"/>
        <v>0</v>
      </c>
      <c r="R2650" s="18">
        <f t="shared" si="6937"/>
        <v>0</v>
      </c>
      <c r="S2650" s="18">
        <f t="shared" si="6937"/>
        <v>0</v>
      </c>
      <c r="T2650" s="18">
        <f t="shared" si="6857"/>
        <v>59670.399999999994</v>
      </c>
      <c r="U2650" s="18">
        <f t="shared" si="6858"/>
        <v>59670.599999999991</v>
      </c>
      <c r="V2650" s="18">
        <f t="shared" si="6859"/>
        <v>59724.599999999991</v>
      </c>
      <c r="W2650" s="18">
        <f t="shared" ref="W2650:CD2650" si="6938">W2651+W2652+W2653+W2654</f>
        <v>0</v>
      </c>
      <c r="X2650" s="18">
        <f t="shared" ref="X2650:AB2650" si="6939">X2651+X2652+X2653+X2654</f>
        <v>0</v>
      </c>
      <c r="Y2650" s="18">
        <f t="shared" si="6939"/>
        <v>0</v>
      </c>
      <c r="Z2650" s="18">
        <f t="shared" si="6939"/>
        <v>0</v>
      </c>
      <c r="AA2650" s="18">
        <f t="shared" si="6939"/>
        <v>0</v>
      </c>
      <c r="AB2650" s="18">
        <f t="shared" si="6939"/>
        <v>0</v>
      </c>
      <c r="AC2650" s="18">
        <f t="shared" si="6835"/>
        <v>59670.399999999994</v>
      </c>
      <c r="AD2650" s="18">
        <f t="shared" si="6836"/>
        <v>59670.599999999991</v>
      </c>
      <c r="AE2650" s="18">
        <f t="shared" si="6837"/>
        <v>59724.599999999991</v>
      </c>
      <c r="AF2650" s="18">
        <f t="shared" ref="AF2650:AH2650" si="6940">AF2651+AF2652+AF2653+AF2654</f>
        <v>0</v>
      </c>
      <c r="AG2650" s="18">
        <f t="shared" si="6940"/>
        <v>0</v>
      </c>
      <c r="AH2650" s="18">
        <f t="shared" si="6940"/>
        <v>0</v>
      </c>
      <c r="AI2650" s="18">
        <f t="shared" si="6875"/>
        <v>59670.399999999994</v>
      </c>
      <c r="AJ2650" s="18">
        <f t="shared" si="6876"/>
        <v>59670.599999999991</v>
      </c>
      <c r="AK2650" s="18">
        <f t="shared" si="6877"/>
        <v>59724.599999999991</v>
      </c>
      <c r="AL2650" s="18">
        <f t="shared" ref="AL2650" si="6941">AL2651+AL2652+AL2653+AL2654</f>
        <v>0</v>
      </c>
      <c r="AM2650" s="18">
        <f t="shared" si="6878"/>
        <v>59670.399999999994</v>
      </c>
      <c r="AN2650" s="18">
        <f t="shared" ref="AN2650:AP2650" si="6942">AN2651+AN2652+AN2653+AN2654</f>
        <v>0</v>
      </c>
      <c r="AO2650" s="18">
        <f t="shared" si="6942"/>
        <v>0</v>
      </c>
      <c r="AP2650" s="18">
        <f t="shared" si="6942"/>
        <v>0</v>
      </c>
      <c r="AQ2650" s="18">
        <f t="shared" si="6808"/>
        <v>59670.399999999994</v>
      </c>
      <c r="AR2650" s="18">
        <f t="shared" si="6809"/>
        <v>59670.599999999991</v>
      </c>
      <c r="AS2650" s="18">
        <f t="shared" si="6810"/>
        <v>59724.599999999991</v>
      </c>
      <c r="AT2650" s="18">
        <f t="shared" ref="AT2650:AV2650" si="6943">AT2651+AT2652+AT2653+AT2654</f>
        <v>0</v>
      </c>
      <c r="AU2650" s="18">
        <f t="shared" si="6943"/>
        <v>0</v>
      </c>
      <c r="AV2650" s="18">
        <f t="shared" si="6943"/>
        <v>0</v>
      </c>
      <c r="AW2650" s="18">
        <f t="shared" si="6811"/>
        <v>59670.399999999994</v>
      </c>
      <c r="AX2650" s="18">
        <f t="shared" si="6812"/>
        <v>59670.599999999991</v>
      </c>
      <c r="AY2650" s="18">
        <f t="shared" si="6813"/>
        <v>59724.599999999991</v>
      </c>
      <c r="AZ2650" s="18">
        <f t="shared" ref="AZ2650:BB2650" si="6944">AZ2651+AZ2652+AZ2653+AZ2654</f>
        <v>0</v>
      </c>
      <c r="BA2650" s="18">
        <f t="shared" si="6944"/>
        <v>0</v>
      </c>
      <c r="BB2650" s="18">
        <f t="shared" si="6944"/>
        <v>0</v>
      </c>
      <c r="BC2650" s="18">
        <f t="shared" si="6870"/>
        <v>59670.399999999994</v>
      </c>
      <c r="BD2650" s="18">
        <f t="shared" si="6871"/>
        <v>59670.599999999991</v>
      </c>
      <c r="BE2650" s="18">
        <f t="shared" si="6872"/>
        <v>59724.599999999991</v>
      </c>
      <c r="BF2650" s="18">
        <f t="shared" ref="BF2650:BH2650" si="6945">BF2651+BF2652+BF2653+BF2654</f>
        <v>0</v>
      </c>
      <c r="BG2650" s="18">
        <f t="shared" si="6945"/>
        <v>0</v>
      </c>
      <c r="BH2650" s="18">
        <f t="shared" si="6945"/>
        <v>0</v>
      </c>
      <c r="BI2650" s="18">
        <f t="shared" si="6867"/>
        <v>59670.399999999994</v>
      </c>
      <c r="BJ2650" s="18">
        <f t="shared" si="6868"/>
        <v>59670.599999999991</v>
      </c>
      <c r="BK2650" s="18">
        <f t="shared" si="6869"/>
        <v>59724.599999999991</v>
      </c>
      <c r="BL2650" s="18">
        <f t="shared" ref="BL2650:BN2650" si="6946">BL2651+BL2652+BL2653+BL2654</f>
        <v>-1548.6210000000001</v>
      </c>
      <c r="BM2650" s="18">
        <f t="shared" si="6946"/>
        <v>0</v>
      </c>
      <c r="BN2650" s="18">
        <f t="shared" si="6946"/>
        <v>0</v>
      </c>
      <c r="BO2650" s="18">
        <f t="shared" si="6815"/>
        <v>58121.778999999995</v>
      </c>
      <c r="BP2650" s="18">
        <f t="shared" si="6816"/>
        <v>59670.599999999991</v>
      </c>
      <c r="BQ2650" s="18">
        <f t="shared" si="6817"/>
        <v>59724.599999999991</v>
      </c>
      <c r="BR2650" s="18">
        <f t="shared" ref="BR2650:BT2650" si="6947">BR2651+BR2652+BR2653+BR2654</f>
        <v>0</v>
      </c>
      <c r="BS2650" s="18">
        <f t="shared" si="6947"/>
        <v>0</v>
      </c>
      <c r="BT2650" s="18">
        <f t="shared" si="6947"/>
        <v>0</v>
      </c>
      <c r="BU2650" s="18">
        <f t="shared" si="6805"/>
        <v>58121.778999999995</v>
      </c>
      <c r="BV2650" s="18">
        <f t="shared" si="6806"/>
        <v>59670.599999999991</v>
      </c>
      <c r="BW2650" s="18">
        <f t="shared" si="6807"/>
        <v>59724.599999999991</v>
      </c>
      <c r="BX2650" s="18">
        <f t="shared" ref="BX2650:BZ2650" si="6948">BX2651+BX2652+BX2653+BX2654</f>
        <v>-555.70600000000002</v>
      </c>
      <c r="BY2650" s="18">
        <f t="shared" si="6948"/>
        <v>0</v>
      </c>
      <c r="BZ2650" s="18">
        <f t="shared" si="6948"/>
        <v>0</v>
      </c>
      <c r="CA2650" s="18">
        <f t="shared" si="6888"/>
        <v>57566.072999999997</v>
      </c>
      <c r="CB2650" s="18">
        <f t="shared" si="6889"/>
        <v>59670.599999999991</v>
      </c>
      <c r="CC2650" s="18">
        <f t="shared" si="6890"/>
        <v>59724.599999999991</v>
      </c>
      <c r="CD2650" s="18">
        <f t="shared" si="6938"/>
        <v>0</v>
      </c>
      <c r="CE2650" s="27"/>
      <c r="CF2650" s="33"/>
    </row>
    <row r="2651" spans="1:119" x14ac:dyDescent="0.3">
      <c r="A2651" s="41" t="s">
        <v>431</v>
      </c>
      <c r="B2651" s="39">
        <v>240</v>
      </c>
      <c r="C2651" s="41" t="s">
        <v>5</v>
      </c>
      <c r="D2651" s="41" t="s">
        <v>6</v>
      </c>
      <c r="E2651" s="14" t="s">
        <v>518</v>
      </c>
      <c r="F2651" s="18">
        <v>14760.3</v>
      </c>
      <c r="G2651" s="18">
        <v>14760.5</v>
      </c>
      <c r="H2651" s="18">
        <v>14814.5</v>
      </c>
      <c r="I2651" s="18"/>
      <c r="J2651" s="18"/>
      <c r="K2651" s="18"/>
      <c r="L2651" s="18">
        <f t="shared" si="6838"/>
        <v>14760.3</v>
      </c>
      <c r="M2651" s="18">
        <f t="shared" si="6839"/>
        <v>14760.5</v>
      </c>
      <c r="N2651" s="18">
        <f t="shared" si="6840"/>
        <v>14814.5</v>
      </c>
      <c r="O2651" s="18"/>
      <c r="P2651" s="18"/>
      <c r="Q2651" s="18"/>
      <c r="R2651" s="18"/>
      <c r="S2651" s="18"/>
      <c r="T2651" s="18">
        <f t="shared" si="6857"/>
        <v>14760.3</v>
      </c>
      <c r="U2651" s="18">
        <f t="shared" si="6858"/>
        <v>14760.5</v>
      </c>
      <c r="V2651" s="18">
        <f t="shared" si="6859"/>
        <v>14814.5</v>
      </c>
      <c r="W2651" s="18"/>
      <c r="X2651" s="18"/>
      <c r="Y2651" s="18"/>
      <c r="Z2651" s="18"/>
      <c r="AA2651" s="18"/>
      <c r="AB2651" s="18"/>
      <c r="AC2651" s="18">
        <f t="shared" si="6835"/>
        <v>14760.3</v>
      </c>
      <c r="AD2651" s="18">
        <f t="shared" si="6836"/>
        <v>14760.5</v>
      </c>
      <c r="AE2651" s="18">
        <f t="shared" si="6837"/>
        <v>14814.5</v>
      </c>
      <c r="AF2651" s="18"/>
      <c r="AG2651" s="18"/>
      <c r="AH2651" s="18"/>
      <c r="AI2651" s="18">
        <f t="shared" si="6875"/>
        <v>14760.3</v>
      </c>
      <c r="AJ2651" s="18">
        <f t="shared" si="6876"/>
        <v>14760.5</v>
      </c>
      <c r="AK2651" s="18">
        <f t="shared" si="6877"/>
        <v>14814.5</v>
      </c>
      <c r="AL2651" s="18"/>
      <c r="AM2651" s="18">
        <f t="shared" si="6878"/>
        <v>14760.3</v>
      </c>
      <c r="AN2651" s="18"/>
      <c r="AO2651" s="18"/>
      <c r="AP2651" s="18"/>
      <c r="AQ2651" s="18">
        <f t="shared" si="6808"/>
        <v>14760.3</v>
      </c>
      <c r="AR2651" s="18">
        <f t="shared" si="6809"/>
        <v>14760.5</v>
      </c>
      <c r="AS2651" s="18">
        <f t="shared" si="6810"/>
        <v>14814.5</v>
      </c>
      <c r="AT2651" s="18"/>
      <c r="AU2651" s="18"/>
      <c r="AV2651" s="18"/>
      <c r="AW2651" s="18">
        <f t="shared" si="6811"/>
        <v>14760.3</v>
      </c>
      <c r="AX2651" s="18">
        <f t="shared" si="6812"/>
        <v>14760.5</v>
      </c>
      <c r="AY2651" s="18">
        <f t="shared" si="6813"/>
        <v>14814.5</v>
      </c>
      <c r="AZ2651" s="18"/>
      <c r="BA2651" s="18"/>
      <c r="BB2651" s="18"/>
      <c r="BC2651" s="18">
        <f t="shared" si="6870"/>
        <v>14760.3</v>
      </c>
      <c r="BD2651" s="18">
        <f t="shared" si="6871"/>
        <v>14760.5</v>
      </c>
      <c r="BE2651" s="18">
        <f t="shared" si="6872"/>
        <v>14814.5</v>
      </c>
      <c r="BF2651" s="18"/>
      <c r="BG2651" s="18"/>
      <c r="BH2651" s="18"/>
      <c r="BI2651" s="18">
        <f t="shared" si="6867"/>
        <v>14760.3</v>
      </c>
      <c r="BJ2651" s="18">
        <f t="shared" si="6868"/>
        <v>14760.5</v>
      </c>
      <c r="BK2651" s="18">
        <f t="shared" si="6869"/>
        <v>14814.5</v>
      </c>
      <c r="BL2651" s="18">
        <v>-1538.13</v>
      </c>
      <c r="BM2651" s="18"/>
      <c r="BN2651" s="18"/>
      <c r="BO2651" s="18">
        <f t="shared" si="6815"/>
        <v>13222.169999999998</v>
      </c>
      <c r="BP2651" s="18">
        <f t="shared" si="6816"/>
        <v>14760.5</v>
      </c>
      <c r="BQ2651" s="18">
        <f t="shared" si="6817"/>
        <v>14814.5</v>
      </c>
      <c r="BR2651" s="18"/>
      <c r="BS2651" s="18"/>
      <c r="BT2651" s="18"/>
      <c r="BU2651" s="18">
        <f t="shared" si="6805"/>
        <v>13222.169999999998</v>
      </c>
      <c r="BV2651" s="18">
        <f t="shared" si="6806"/>
        <v>14760.5</v>
      </c>
      <c r="BW2651" s="18">
        <f t="shared" si="6807"/>
        <v>14814.5</v>
      </c>
      <c r="BX2651" s="18"/>
      <c r="BY2651" s="18"/>
      <c r="BZ2651" s="18"/>
      <c r="CA2651" s="18">
        <f t="shared" si="6888"/>
        <v>13222.169999999998</v>
      </c>
      <c r="CB2651" s="18">
        <f t="shared" si="6889"/>
        <v>14760.5</v>
      </c>
      <c r="CC2651" s="18">
        <f t="shared" si="6890"/>
        <v>14814.5</v>
      </c>
      <c r="CD2651" s="18"/>
      <c r="CE2651" s="27"/>
      <c r="CF2651" s="33"/>
    </row>
    <row r="2652" spans="1:119" x14ac:dyDescent="0.3">
      <c r="A2652" s="41" t="s">
        <v>431</v>
      </c>
      <c r="B2652" s="39">
        <v>240</v>
      </c>
      <c r="C2652" s="41" t="s">
        <v>27</v>
      </c>
      <c r="D2652" s="41" t="s">
        <v>29</v>
      </c>
      <c r="E2652" s="14" t="s">
        <v>536</v>
      </c>
      <c r="F2652" s="18">
        <v>25503.7</v>
      </c>
      <c r="G2652" s="18">
        <v>25503.7</v>
      </c>
      <c r="H2652" s="18">
        <v>25503.7</v>
      </c>
      <c r="I2652" s="18"/>
      <c r="J2652" s="18"/>
      <c r="K2652" s="18"/>
      <c r="L2652" s="18">
        <f t="shared" si="6838"/>
        <v>25503.7</v>
      </c>
      <c r="M2652" s="18">
        <f t="shared" si="6839"/>
        <v>25503.7</v>
      </c>
      <c r="N2652" s="18">
        <f t="shared" si="6840"/>
        <v>25503.7</v>
      </c>
      <c r="O2652" s="18"/>
      <c r="P2652" s="18"/>
      <c r="Q2652" s="18"/>
      <c r="R2652" s="18"/>
      <c r="S2652" s="18"/>
      <c r="T2652" s="18">
        <f t="shared" si="6857"/>
        <v>25503.7</v>
      </c>
      <c r="U2652" s="18">
        <f t="shared" si="6858"/>
        <v>25503.7</v>
      </c>
      <c r="V2652" s="18">
        <f t="shared" si="6859"/>
        <v>25503.7</v>
      </c>
      <c r="W2652" s="18"/>
      <c r="X2652" s="18"/>
      <c r="Y2652" s="18"/>
      <c r="Z2652" s="18"/>
      <c r="AA2652" s="18"/>
      <c r="AB2652" s="18"/>
      <c r="AC2652" s="18">
        <f t="shared" si="6835"/>
        <v>25503.7</v>
      </c>
      <c r="AD2652" s="18">
        <f t="shared" si="6836"/>
        <v>25503.7</v>
      </c>
      <c r="AE2652" s="18">
        <f t="shared" si="6837"/>
        <v>25503.7</v>
      </c>
      <c r="AF2652" s="18"/>
      <c r="AG2652" s="18"/>
      <c r="AH2652" s="18"/>
      <c r="AI2652" s="18">
        <f t="shared" si="6875"/>
        <v>25503.7</v>
      </c>
      <c r="AJ2652" s="18">
        <f t="shared" si="6876"/>
        <v>25503.7</v>
      </c>
      <c r="AK2652" s="18">
        <f t="shared" si="6877"/>
        <v>25503.7</v>
      </c>
      <c r="AL2652" s="18"/>
      <c r="AM2652" s="18">
        <f t="shared" si="6878"/>
        <v>25503.7</v>
      </c>
      <c r="AN2652" s="18"/>
      <c r="AO2652" s="18"/>
      <c r="AP2652" s="18"/>
      <c r="AQ2652" s="18">
        <f t="shared" si="6808"/>
        <v>25503.7</v>
      </c>
      <c r="AR2652" s="18">
        <f t="shared" si="6809"/>
        <v>25503.7</v>
      </c>
      <c r="AS2652" s="18">
        <f t="shared" si="6810"/>
        <v>25503.7</v>
      </c>
      <c r="AT2652" s="18"/>
      <c r="AU2652" s="18"/>
      <c r="AV2652" s="18"/>
      <c r="AW2652" s="18">
        <f t="shared" si="6811"/>
        <v>25503.7</v>
      </c>
      <c r="AX2652" s="18">
        <f t="shared" si="6812"/>
        <v>25503.7</v>
      </c>
      <c r="AY2652" s="18">
        <f t="shared" si="6813"/>
        <v>25503.7</v>
      </c>
      <c r="AZ2652" s="18"/>
      <c r="BA2652" s="18"/>
      <c r="BB2652" s="18"/>
      <c r="BC2652" s="18">
        <f t="shared" si="6870"/>
        <v>25503.7</v>
      </c>
      <c r="BD2652" s="18">
        <f t="shared" si="6871"/>
        <v>25503.7</v>
      </c>
      <c r="BE2652" s="18">
        <f t="shared" si="6872"/>
        <v>25503.7</v>
      </c>
      <c r="BF2652" s="18"/>
      <c r="BG2652" s="18"/>
      <c r="BH2652" s="18"/>
      <c r="BI2652" s="18">
        <f t="shared" si="6867"/>
        <v>25503.7</v>
      </c>
      <c r="BJ2652" s="18">
        <f t="shared" si="6868"/>
        <v>25503.7</v>
      </c>
      <c r="BK2652" s="18">
        <f t="shared" si="6869"/>
        <v>25503.7</v>
      </c>
      <c r="BL2652" s="18"/>
      <c r="BM2652" s="18"/>
      <c r="BN2652" s="18"/>
      <c r="BO2652" s="18">
        <f t="shared" si="6815"/>
        <v>25503.7</v>
      </c>
      <c r="BP2652" s="18">
        <f t="shared" si="6816"/>
        <v>25503.7</v>
      </c>
      <c r="BQ2652" s="18">
        <f t="shared" si="6817"/>
        <v>25503.7</v>
      </c>
      <c r="BR2652" s="18"/>
      <c r="BS2652" s="18"/>
      <c r="BT2652" s="18"/>
      <c r="BU2652" s="18">
        <f t="shared" si="6805"/>
        <v>25503.7</v>
      </c>
      <c r="BV2652" s="18">
        <f t="shared" si="6806"/>
        <v>25503.7</v>
      </c>
      <c r="BW2652" s="18">
        <f t="shared" si="6807"/>
        <v>25503.7</v>
      </c>
      <c r="BX2652" s="18"/>
      <c r="BY2652" s="18"/>
      <c r="BZ2652" s="18"/>
      <c r="CA2652" s="18">
        <f t="shared" si="6888"/>
        <v>25503.7</v>
      </c>
      <c r="CB2652" s="18">
        <f t="shared" si="6889"/>
        <v>25503.7</v>
      </c>
      <c r="CC2652" s="18">
        <f t="shared" si="6890"/>
        <v>25503.7</v>
      </c>
      <c r="CD2652" s="18"/>
      <c r="CE2652" s="27"/>
      <c r="CF2652" s="33"/>
    </row>
    <row r="2653" spans="1:119" ht="31.2" x14ac:dyDescent="0.3">
      <c r="A2653" s="41" t="s">
        <v>431</v>
      </c>
      <c r="B2653" s="39">
        <v>240</v>
      </c>
      <c r="C2653" s="41" t="s">
        <v>23</v>
      </c>
      <c r="D2653" s="41" t="s">
        <v>149</v>
      </c>
      <c r="E2653" s="14" t="s">
        <v>538</v>
      </c>
      <c r="F2653" s="18">
        <v>11988.2</v>
      </c>
      <c r="G2653" s="18">
        <v>11988.2</v>
      </c>
      <c r="H2653" s="18">
        <v>11988.2</v>
      </c>
      <c r="I2653" s="18"/>
      <c r="J2653" s="18"/>
      <c r="K2653" s="18"/>
      <c r="L2653" s="18">
        <f t="shared" si="6838"/>
        <v>11988.2</v>
      </c>
      <c r="M2653" s="18">
        <f t="shared" si="6839"/>
        <v>11988.2</v>
      </c>
      <c r="N2653" s="18">
        <f t="shared" si="6840"/>
        <v>11988.2</v>
      </c>
      <c r="O2653" s="18"/>
      <c r="P2653" s="18"/>
      <c r="Q2653" s="18"/>
      <c r="R2653" s="18"/>
      <c r="S2653" s="18"/>
      <c r="T2653" s="18">
        <f t="shared" si="6857"/>
        <v>11988.2</v>
      </c>
      <c r="U2653" s="18">
        <f t="shared" si="6858"/>
        <v>11988.2</v>
      </c>
      <c r="V2653" s="18">
        <f t="shared" si="6859"/>
        <v>11988.2</v>
      </c>
      <c r="W2653" s="18"/>
      <c r="X2653" s="18"/>
      <c r="Y2653" s="18"/>
      <c r="Z2653" s="18"/>
      <c r="AA2653" s="18"/>
      <c r="AB2653" s="18"/>
      <c r="AC2653" s="18">
        <f t="shared" si="6835"/>
        <v>11988.2</v>
      </c>
      <c r="AD2653" s="18">
        <f t="shared" si="6836"/>
        <v>11988.2</v>
      </c>
      <c r="AE2653" s="18">
        <f t="shared" si="6837"/>
        <v>11988.2</v>
      </c>
      <c r="AF2653" s="18"/>
      <c r="AG2653" s="18"/>
      <c r="AH2653" s="18"/>
      <c r="AI2653" s="18">
        <f t="shared" si="6875"/>
        <v>11988.2</v>
      </c>
      <c r="AJ2653" s="18">
        <f t="shared" si="6876"/>
        <v>11988.2</v>
      </c>
      <c r="AK2653" s="18">
        <f t="shared" si="6877"/>
        <v>11988.2</v>
      </c>
      <c r="AL2653" s="18"/>
      <c r="AM2653" s="18">
        <f t="shared" si="6878"/>
        <v>11988.2</v>
      </c>
      <c r="AN2653" s="18"/>
      <c r="AO2653" s="18"/>
      <c r="AP2653" s="18"/>
      <c r="AQ2653" s="18">
        <f t="shared" si="6808"/>
        <v>11988.2</v>
      </c>
      <c r="AR2653" s="18">
        <f t="shared" si="6809"/>
        <v>11988.2</v>
      </c>
      <c r="AS2653" s="18">
        <f t="shared" si="6810"/>
        <v>11988.2</v>
      </c>
      <c r="AT2653" s="18"/>
      <c r="AU2653" s="18"/>
      <c r="AV2653" s="18"/>
      <c r="AW2653" s="18">
        <f t="shared" si="6811"/>
        <v>11988.2</v>
      </c>
      <c r="AX2653" s="18">
        <f t="shared" si="6812"/>
        <v>11988.2</v>
      </c>
      <c r="AY2653" s="18">
        <f t="shared" si="6813"/>
        <v>11988.2</v>
      </c>
      <c r="AZ2653" s="18"/>
      <c r="BA2653" s="18"/>
      <c r="BB2653" s="18"/>
      <c r="BC2653" s="18">
        <f t="shared" si="6870"/>
        <v>11988.2</v>
      </c>
      <c r="BD2653" s="18">
        <f t="shared" si="6871"/>
        <v>11988.2</v>
      </c>
      <c r="BE2653" s="18">
        <f t="shared" si="6872"/>
        <v>11988.2</v>
      </c>
      <c r="BF2653" s="18"/>
      <c r="BG2653" s="18"/>
      <c r="BH2653" s="18"/>
      <c r="BI2653" s="18">
        <f t="shared" si="6867"/>
        <v>11988.2</v>
      </c>
      <c r="BJ2653" s="18">
        <f t="shared" si="6868"/>
        <v>11988.2</v>
      </c>
      <c r="BK2653" s="18">
        <f t="shared" si="6869"/>
        <v>11988.2</v>
      </c>
      <c r="BL2653" s="18">
        <v>-10.491</v>
      </c>
      <c r="BM2653" s="18"/>
      <c r="BN2653" s="18"/>
      <c r="BO2653" s="18">
        <f t="shared" si="6815"/>
        <v>11977.709000000001</v>
      </c>
      <c r="BP2653" s="18">
        <f t="shared" si="6816"/>
        <v>11988.2</v>
      </c>
      <c r="BQ2653" s="18">
        <f t="shared" si="6817"/>
        <v>11988.2</v>
      </c>
      <c r="BR2653" s="18"/>
      <c r="BS2653" s="18"/>
      <c r="BT2653" s="18"/>
      <c r="BU2653" s="18">
        <f t="shared" ref="BU2653:BU2716" si="6949">BO2653+BR2653</f>
        <v>11977.709000000001</v>
      </c>
      <c r="BV2653" s="18">
        <f t="shared" ref="BV2653:BV2716" si="6950">BP2653+BS2653</f>
        <v>11988.2</v>
      </c>
      <c r="BW2653" s="18">
        <f t="shared" ref="BW2653:BW2716" si="6951">BQ2653+BT2653</f>
        <v>11988.2</v>
      </c>
      <c r="BX2653" s="18">
        <f>-84.528-82.292</f>
        <v>-166.82</v>
      </c>
      <c r="BY2653" s="18"/>
      <c r="BZ2653" s="18"/>
      <c r="CA2653" s="18">
        <f t="shared" si="6888"/>
        <v>11810.889000000001</v>
      </c>
      <c r="CB2653" s="18">
        <f t="shared" si="6889"/>
        <v>11988.2</v>
      </c>
      <c r="CC2653" s="18">
        <f t="shared" si="6890"/>
        <v>11988.2</v>
      </c>
      <c r="CD2653" s="18"/>
      <c r="CE2653" s="27"/>
      <c r="CF2653" s="33"/>
    </row>
    <row r="2654" spans="1:119" ht="31.2" x14ac:dyDescent="0.3">
      <c r="A2654" s="41" t="s">
        <v>431</v>
      </c>
      <c r="B2654" s="39">
        <v>240</v>
      </c>
      <c r="C2654" s="41" t="s">
        <v>103</v>
      </c>
      <c r="D2654" s="41" t="s">
        <v>198</v>
      </c>
      <c r="E2654" s="14" t="s">
        <v>547</v>
      </c>
      <c r="F2654" s="18">
        <v>7418.2</v>
      </c>
      <c r="G2654" s="18">
        <v>7418.2</v>
      </c>
      <c r="H2654" s="18">
        <v>7418.2</v>
      </c>
      <c r="I2654" s="18"/>
      <c r="J2654" s="18"/>
      <c r="K2654" s="18"/>
      <c r="L2654" s="18">
        <f t="shared" si="6838"/>
        <v>7418.2</v>
      </c>
      <c r="M2654" s="18">
        <f t="shared" si="6839"/>
        <v>7418.2</v>
      </c>
      <c r="N2654" s="18">
        <f t="shared" si="6840"/>
        <v>7418.2</v>
      </c>
      <c r="O2654" s="18"/>
      <c r="P2654" s="18"/>
      <c r="Q2654" s="18"/>
      <c r="R2654" s="18"/>
      <c r="S2654" s="18"/>
      <c r="T2654" s="18">
        <f t="shared" si="6857"/>
        <v>7418.2</v>
      </c>
      <c r="U2654" s="18">
        <f t="shared" si="6858"/>
        <v>7418.2</v>
      </c>
      <c r="V2654" s="18">
        <f t="shared" si="6859"/>
        <v>7418.2</v>
      </c>
      <c r="W2654" s="18"/>
      <c r="X2654" s="18"/>
      <c r="Y2654" s="18"/>
      <c r="Z2654" s="18"/>
      <c r="AA2654" s="18"/>
      <c r="AB2654" s="18"/>
      <c r="AC2654" s="18">
        <f t="shared" si="6835"/>
        <v>7418.2</v>
      </c>
      <c r="AD2654" s="18">
        <f t="shared" si="6836"/>
        <v>7418.2</v>
      </c>
      <c r="AE2654" s="18">
        <f t="shared" si="6837"/>
        <v>7418.2</v>
      </c>
      <c r="AF2654" s="18"/>
      <c r="AG2654" s="18"/>
      <c r="AH2654" s="18"/>
      <c r="AI2654" s="18">
        <f t="shared" si="6875"/>
        <v>7418.2</v>
      </c>
      <c r="AJ2654" s="18">
        <f t="shared" si="6876"/>
        <v>7418.2</v>
      </c>
      <c r="AK2654" s="18">
        <f t="shared" si="6877"/>
        <v>7418.2</v>
      </c>
      <c r="AL2654" s="18"/>
      <c r="AM2654" s="18">
        <f t="shared" si="6878"/>
        <v>7418.2</v>
      </c>
      <c r="AN2654" s="18"/>
      <c r="AO2654" s="18"/>
      <c r="AP2654" s="18"/>
      <c r="AQ2654" s="18">
        <f t="shared" si="6808"/>
        <v>7418.2</v>
      </c>
      <c r="AR2654" s="18">
        <f t="shared" si="6809"/>
        <v>7418.2</v>
      </c>
      <c r="AS2654" s="18">
        <f t="shared" si="6810"/>
        <v>7418.2</v>
      </c>
      <c r="AT2654" s="18"/>
      <c r="AU2654" s="18"/>
      <c r="AV2654" s="18"/>
      <c r="AW2654" s="18">
        <f t="shared" si="6811"/>
        <v>7418.2</v>
      </c>
      <c r="AX2654" s="18">
        <f t="shared" si="6812"/>
        <v>7418.2</v>
      </c>
      <c r="AY2654" s="18">
        <f t="shared" si="6813"/>
        <v>7418.2</v>
      </c>
      <c r="AZ2654" s="18"/>
      <c r="BA2654" s="18"/>
      <c r="BB2654" s="18"/>
      <c r="BC2654" s="18">
        <f t="shared" si="6870"/>
        <v>7418.2</v>
      </c>
      <c r="BD2654" s="18">
        <f t="shared" si="6871"/>
        <v>7418.2</v>
      </c>
      <c r="BE2654" s="18">
        <f t="shared" si="6872"/>
        <v>7418.2</v>
      </c>
      <c r="BF2654" s="18"/>
      <c r="BG2654" s="18"/>
      <c r="BH2654" s="18"/>
      <c r="BI2654" s="18">
        <f t="shared" si="6867"/>
        <v>7418.2</v>
      </c>
      <c r="BJ2654" s="18">
        <f t="shared" si="6868"/>
        <v>7418.2</v>
      </c>
      <c r="BK2654" s="18">
        <f t="shared" si="6869"/>
        <v>7418.2</v>
      </c>
      <c r="BL2654" s="18"/>
      <c r="BM2654" s="18"/>
      <c r="BN2654" s="18"/>
      <c r="BO2654" s="18">
        <f t="shared" si="6815"/>
        <v>7418.2</v>
      </c>
      <c r="BP2654" s="18">
        <f t="shared" si="6816"/>
        <v>7418.2</v>
      </c>
      <c r="BQ2654" s="18">
        <f t="shared" si="6817"/>
        <v>7418.2</v>
      </c>
      <c r="BR2654" s="18"/>
      <c r="BS2654" s="18"/>
      <c r="BT2654" s="18"/>
      <c r="BU2654" s="18">
        <f t="shared" si="6949"/>
        <v>7418.2</v>
      </c>
      <c r="BV2654" s="18">
        <f t="shared" si="6950"/>
        <v>7418.2</v>
      </c>
      <c r="BW2654" s="18">
        <f t="shared" si="6951"/>
        <v>7418.2</v>
      </c>
      <c r="BX2654" s="18">
        <f>-357.964-30.922</f>
        <v>-388.88600000000002</v>
      </c>
      <c r="BY2654" s="18"/>
      <c r="BZ2654" s="18"/>
      <c r="CA2654" s="18">
        <f t="shared" si="6888"/>
        <v>7029.3139999999994</v>
      </c>
      <c r="CB2654" s="18">
        <f t="shared" si="6889"/>
        <v>7418.2</v>
      </c>
      <c r="CC2654" s="18">
        <f t="shared" si="6890"/>
        <v>7418.2</v>
      </c>
      <c r="CD2654" s="18"/>
      <c r="CE2654" s="27"/>
      <c r="CF2654" s="33"/>
    </row>
    <row r="2655" spans="1:119" ht="46.8" x14ac:dyDescent="0.3">
      <c r="A2655" s="41" t="s">
        <v>628</v>
      </c>
      <c r="B2655" s="39"/>
      <c r="C2655" s="41"/>
      <c r="D2655" s="41"/>
      <c r="E2655" s="14" t="s">
        <v>662</v>
      </c>
      <c r="F2655" s="18">
        <f t="shared" ref="F2655:K2655" si="6952">F2656+F2659</f>
        <v>304016.09999999998</v>
      </c>
      <c r="G2655" s="18">
        <f t="shared" si="6952"/>
        <v>308600.19999999995</v>
      </c>
      <c r="H2655" s="18">
        <f t="shared" si="6952"/>
        <v>313199.59999999998</v>
      </c>
      <c r="I2655" s="18">
        <f t="shared" si="6952"/>
        <v>0</v>
      </c>
      <c r="J2655" s="18">
        <f t="shared" si="6952"/>
        <v>0</v>
      </c>
      <c r="K2655" s="18">
        <f t="shared" si="6952"/>
        <v>0</v>
      </c>
      <c r="L2655" s="18">
        <f t="shared" si="6838"/>
        <v>304016.09999999998</v>
      </c>
      <c r="M2655" s="18">
        <f t="shared" si="6839"/>
        <v>308600.19999999995</v>
      </c>
      <c r="N2655" s="18">
        <f t="shared" si="6840"/>
        <v>313199.59999999998</v>
      </c>
      <c r="O2655" s="18">
        <f t="shared" ref="O2655:S2655" si="6953">O2656+O2659</f>
        <v>0.1</v>
      </c>
      <c r="P2655" s="18">
        <f t="shared" si="6953"/>
        <v>0</v>
      </c>
      <c r="Q2655" s="18">
        <f t="shared" si="6953"/>
        <v>0</v>
      </c>
      <c r="R2655" s="18">
        <f t="shared" si="6953"/>
        <v>0</v>
      </c>
      <c r="S2655" s="18">
        <f t="shared" si="6953"/>
        <v>0</v>
      </c>
      <c r="T2655" s="18">
        <f t="shared" si="6857"/>
        <v>304016.19999999995</v>
      </c>
      <c r="U2655" s="18">
        <f t="shared" si="6858"/>
        <v>308600.19999999995</v>
      </c>
      <c r="V2655" s="18">
        <f t="shared" si="6859"/>
        <v>313199.59999999998</v>
      </c>
      <c r="W2655" s="18">
        <f t="shared" ref="W2655:CD2655" si="6954">W2656+W2659</f>
        <v>0</v>
      </c>
      <c r="X2655" s="18">
        <f t="shared" ref="X2655:AB2655" si="6955">X2656+X2659</f>
        <v>0</v>
      </c>
      <c r="Y2655" s="18">
        <f t="shared" si="6955"/>
        <v>0</v>
      </c>
      <c r="Z2655" s="18">
        <f t="shared" si="6955"/>
        <v>0</v>
      </c>
      <c r="AA2655" s="18">
        <f t="shared" si="6955"/>
        <v>0</v>
      </c>
      <c r="AB2655" s="18">
        <f t="shared" si="6955"/>
        <v>0</v>
      </c>
      <c r="AC2655" s="18">
        <f t="shared" si="6835"/>
        <v>304016.19999999995</v>
      </c>
      <c r="AD2655" s="18">
        <f t="shared" si="6836"/>
        <v>308600.19999999995</v>
      </c>
      <c r="AE2655" s="18">
        <f t="shared" si="6837"/>
        <v>313199.59999999998</v>
      </c>
      <c r="AF2655" s="18">
        <f t="shared" ref="AF2655:AH2655" si="6956">AF2656+AF2659</f>
        <v>0</v>
      </c>
      <c r="AG2655" s="18">
        <f t="shared" si="6956"/>
        <v>0</v>
      </c>
      <c r="AH2655" s="18">
        <f t="shared" si="6956"/>
        <v>0</v>
      </c>
      <c r="AI2655" s="18">
        <f t="shared" si="6875"/>
        <v>304016.19999999995</v>
      </c>
      <c r="AJ2655" s="18">
        <f t="shared" si="6876"/>
        <v>308600.19999999995</v>
      </c>
      <c r="AK2655" s="18">
        <f t="shared" si="6877"/>
        <v>313199.59999999998</v>
      </c>
      <c r="AL2655" s="18">
        <f t="shared" ref="AL2655" si="6957">AL2656+AL2659</f>
        <v>0</v>
      </c>
      <c r="AM2655" s="18">
        <f t="shared" si="6878"/>
        <v>304016.19999999995</v>
      </c>
      <c r="AN2655" s="18">
        <f t="shared" ref="AN2655:AP2655" si="6958">AN2656+AN2659</f>
        <v>0</v>
      </c>
      <c r="AO2655" s="18">
        <f t="shared" si="6958"/>
        <v>0</v>
      </c>
      <c r="AP2655" s="18">
        <f t="shared" si="6958"/>
        <v>0</v>
      </c>
      <c r="AQ2655" s="18">
        <f t="shared" si="6808"/>
        <v>304016.19999999995</v>
      </c>
      <c r="AR2655" s="18">
        <f t="shared" si="6809"/>
        <v>308600.19999999995</v>
      </c>
      <c r="AS2655" s="18">
        <f t="shared" si="6810"/>
        <v>313199.59999999998</v>
      </c>
      <c r="AT2655" s="18">
        <f t="shared" ref="AT2655:AV2655" si="6959">AT2656+AT2659</f>
        <v>0</v>
      </c>
      <c r="AU2655" s="18">
        <f t="shared" si="6959"/>
        <v>0</v>
      </c>
      <c r="AV2655" s="18">
        <f t="shared" si="6959"/>
        <v>0</v>
      </c>
      <c r="AW2655" s="18">
        <f t="shared" si="6811"/>
        <v>304016.19999999995</v>
      </c>
      <c r="AX2655" s="18">
        <f t="shared" si="6812"/>
        <v>308600.19999999995</v>
      </c>
      <c r="AY2655" s="18">
        <f t="shared" si="6813"/>
        <v>313199.59999999998</v>
      </c>
      <c r="AZ2655" s="18">
        <f t="shared" ref="AZ2655:BB2655" si="6960">AZ2656+AZ2659</f>
        <v>0</v>
      </c>
      <c r="BA2655" s="18">
        <f t="shared" si="6960"/>
        <v>0</v>
      </c>
      <c r="BB2655" s="18">
        <f t="shared" si="6960"/>
        <v>0</v>
      </c>
      <c r="BC2655" s="18">
        <f t="shared" si="6870"/>
        <v>304016.19999999995</v>
      </c>
      <c r="BD2655" s="18">
        <f t="shared" si="6871"/>
        <v>308600.19999999995</v>
      </c>
      <c r="BE2655" s="18">
        <f t="shared" si="6872"/>
        <v>313199.59999999998</v>
      </c>
      <c r="BF2655" s="18">
        <f t="shared" ref="BF2655:BH2655" si="6961">BF2656+BF2659</f>
        <v>0</v>
      </c>
      <c r="BG2655" s="18">
        <f t="shared" si="6961"/>
        <v>0</v>
      </c>
      <c r="BH2655" s="18">
        <f t="shared" si="6961"/>
        <v>0</v>
      </c>
      <c r="BI2655" s="18">
        <f t="shared" si="6867"/>
        <v>304016.19999999995</v>
      </c>
      <c r="BJ2655" s="18">
        <f t="shared" si="6868"/>
        <v>308600.19999999995</v>
      </c>
      <c r="BK2655" s="18">
        <f t="shared" si="6869"/>
        <v>313199.59999999998</v>
      </c>
      <c r="BL2655" s="18">
        <f t="shared" ref="BL2655:BN2655" si="6962">BL2656+BL2659</f>
        <v>0</v>
      </c>
      <c r="BM2655" s="18">
        <f t="shared" si="6962"/>
        <v>0</v>
      </c>
      <c r="BN2655" s="18">
        <f t="shared" si="6962"/>
        <v>0</v>
      </c>
      <c r="BO2655" s="18">
        <f t="shared" si="6815"/>
        <v>304016.19999999995</v>
      </c>
      <c r="BP2655" s="18">
        <f t="shared" si="6816"/>
        <v>308600.19999999995</v>
      </c>
      <c r="BQ2655" s="18">
        <f t="shared" si="6817"/>
        <v>313199.59999999998</v>
      </c>
      <c r="BR2655" s="18">
        <f t="shared" ref="BR2655:BT2655" si="6963">BR2656+BR2659</f>
        <v>0</v>
      </c>
      <c r="BS2655" s="18">
        <f t="shared" si="6963"/>
        <v>0</v>
      </c>
      <c r="BT2655" s="18">
        <f t="shared" si="6963"/>
        <v>0</v>
      </c>
      <c r="BU2655" s="18">
        <f t="shared" si="6949"/>
        <v>304016.19999999995</v>
      </c>
      <c r="BV2655" s="18">
        <f t="shared" si="6950"/>
        <v>308600.19999999995</v>
      </c>
      <c r="BW2655" s="18">
        <f t="shared" si="6951"/>
        <v>313199.59999999998</v>
      </c>
      <c r="BX2655" s="18">
        <f t="shared" ref="BX2655:BZ2655" si="6964">BX2656+BX2659</f>
        <v>0</v>
      </c>
      <c r="BY2655" s="18">
        <f t="shared" si="6964"/>
        <v>0</v>
      </c>
      <c r="BZ2655" s="18">
        <f t="shared" si="6964"/>
        <v>0</v>
      </c>
      <c r="CA2655" s="18">
        <f t="shared" si="6888"/>
        <v>304016.19999999995</v>
      </c>
      <c r="CB2655" s="18">
        <f t="shared" si="6889"/>
        <v>308600.19999999995</v>
      </c>
      <c r="CC2655" s="18">
        <f t="shared" si="6890"/>
        <v>313199.59999999998</v>
      </c>
      <c r="CD2655" s="18">
        <f t="shared" si="6954"/>
        <v>0</v>
      </c>
      <c r="CE2655" s="27"/>
      <c r="CF2655" s="33"/>
    </row>
    <row r="2656" spans="1:119" ht="93.6" x14ac:dyDescent="0.3">
      <c r="A2656" s="41" t="s">
        <v>628</v>
      </c>
      <c r="B2656" s="39">
        <v>100</v>
      </c>
      <c r="C2656" s="41"/>
      <c r="D2656" s="41"/>
      <c r="E2656" s="14" t="s">
        <v>550</v>
      </c>
      <c r="F2656" s="18">
        <f t="shared" ref="F2656:K2657" si="6965">F2657</f>
        <v>300165</v>
      </c>
      <c r="G2656" s="18">
        <f t="shared" si="6965"/>
        <v>308600.19999999995</v>
      </c>
      <c r="H2656" s="18">
        <f t="shared" si="6965"/>
        <v>313199.59999999998</v>
      </c>
      <c r="I2656" s="18">
        <f t="shared" si="6965"/>
        <v>0</v>
      </c>
      <c r="J2656" s="18">
        <f t="shared" si="6965"/>
        <v>0</v>
      </c>
      <c r="K2656" s="18">
        <f t="shared" si="6965"/>
        <v>0</v>
      </c>
      <c r="L2656" s="18">
        <f t="shared" si="6838"/>
        <v>300165</v>
      </c>
      <c r="M2656" s="18">
        <f t="shared" si="6839"/>
        <v>308600.19999999995</v>
      </c>
      <c r="N2656" s="18">
        <f t="shared" si="6840"/>
        <v>313199.59999999998</v>
      </c>
      <c r="O2656" s="18">
        <f t="shared" ref="O2656:S2657" si="6966">O2657</f>
        <v>0</v>
      </c>
      <c r="P2656" s="18">
        <f t="shared" si="6966"/>
        <v>0</v>
      </c>
      <c r="Q2656" s="18">
        <f t="shared" si="6966"/>
        <v>0</v>
      </c>
      <c r="R2656" s="18">
        <f t="shared" si="6966"/>
        <v>0</v>
      </c>
      <c r="S2656" s="18">
        <f t="shared" si="6966"/>
        <v>0</v>
      </c>
      <c r="T2656" s="18">
        <f t="shared" si="6857"/>
        <v>300165</v>
      </c>
      <c r="U2656" s="18">
        <f t="shared" si="6858"/>
        <v>308600.19999999995</v>
      </c>
      <c r="V2656" s="18">
        <f t="shared" si="6859"/>
        <v>313199.59999999998</v>
      </c>
      <c r="W2656" s="18">
        <f t="shared" ref="W2656:CD2657" si="6967">W2657</f>
        <v>0</v>
      </c>
      <c r="X2656" s="18">
        <f t="shared" si="6967"/>
        <v>0</v>
      </c>
      <c r="Y2656" s="18">
        <f t="shared" si="6967"/>
        <v>0</v>
      </c>
      <c r="Z2656" s="18">
        <f t="shared" si="6967"/>
        <v>0</v>
      </c>
      <c r="AA2656" s="18">
        <f t="shared" si="6967"/>
        <v>0</v>
      </c>
      <c r="AB2656" s="18">
        <f t="shared" si="6967"/>
        <v>0</v>
      </c>
      <c r="AC2656" s="18">
        <f t="shared" si="6835"/>
        <v>300165</v>
      </c>
      <c r="AD2656" s="18">
        <f t="shared" si="6836"/>
        <v>308600.19999999995</v>
      </c>
      <c r="AE2656" s="18">
        <f t="shared" si="6837"/>
        <v>313199.59999999998</v>
      </c>
      <c r="AF2656" s="18">
        <f t="shared" si="6967"/>
        <v>0</v>
      </c>
      <c r="AG2656" s="18">
        <f t="shared" si="6967"/>
        <v>0</v>
      </c>
      <c r="AH2656" s="18">
        <f t="shared" si="6967"/>
        <v>0</v>
      </c>
      <c r="AI2656" s="18">
        <f t="shared" si="6875"/>
        <v>300165</v>
      </c>
      <c r="AJ2656" s="18">
        <f t="shared" si="6876"/>
        <v>308600.19999999995</v>
      </c>
      <c r="AK2656" s="18">
        <f t="shared" si="6877"/>
        <v>313199.59999999998</v>
      </c>
      <c r="AL2656" s="18">
        <f t="shared" si="6967"/>
        <v>0</v>
      </c>
      <c r="AM2656" s="18">
        <f t="shared" si="6878"/>
        <v>300165</v>
      </c>
      <c r="AN2656" s="18">
        <f t="shared" si="6967"/>
        <v>0</v>
      </c>
      <c r="AO2656" s="18">
        <f t="shared" si="6967"/>
        <v>0</v>
      </c>
      <c r="AP2656" s="18">
        <f t="shared" si="6967"/>
        <v>0</v>
      </c>
      <c r="AQ2656" s="18">
        <f t="shared" si="6808"/>
        <v>300165</v>
      </c>
      <c r="AR2656" s="18">
        <f t="shared" si="6809"/>
        <v>308600.19999999995</v>
      </c>
      <c r="AS2656" s="18">
        <f t="shared" si="6810"/>
        <v>313199.59999999998</v>
      </c>
      <c r="AT2656" s="18">
        <f t="shared" si="6967"/>
        <v>0</v>
      </c>
      <c r="AU2656" s="18">
        <f t="shared" si="6967"/>
        <v>0</v>
      </c>
      <c r="AV2656" s="18">
        <f t="shared" si="6967"/>
        <v>0</v>
      </c>
      <c r="AW2656" s="18">
        <f t="shared" si="6811"/>
        <v>300165</v>
      </c>
      <c r="AX2656" s="18">
        <f t="shared" si="6812"/>
        <v>308600.19999999995</v>
      </c>
      <c r="AY2656" s="18">
        <f t="shared" si="6813"/>
        <v>313199.59999999998</v>
      </c>
      <c r="AZ2656" s="18">
        <f t="shared" si="6967"/>
        <v>0</v>
      </c>
      <c r="BA2656" s="18">
        <f t="shared" si="6967"/>
        <v>0</v>
      </c>
      <c r="BB2656" s="18">
        <f t="shared" si="6967"/>
        <v>0</v>
      </c>
      <c r="BC2656" s="18">
        <f t="shared" si="6870"/>
        <v>300165</v>
      </c>
      <c r="BD2656" s="18">
        <f t="shared" si="6871"/>
        <v>308600.19999999995</v>
      </c>
      <c r="BE2656" s="18">
        <f t="shared" si="6872"/>
        <v>313199.59999999998</v>
      </c>
      <c r="BF2656" s="18">
        <f t="shared" si="6967"/>
        <v>0</v>
      </c>
      <c r="BG2656" s="18">
        <f t="shared" si="6967"/>
        <v>0</v>
      </c>
      <c r="BH2656" s="18">
        <f t="shared" si="6967"/>
        <v>0</v>
      </c>
      <c r="BI2656" s="18">
        <f t="shared" si="6867"/>
        <v>300165</v>
      </c>
      <c r="BJ2656" s="18">
        <f t="shared" si="6868"/>
        <v>308600.19999999995</v>
      </c>
      <c r="BK2656" s="18">
        <f t="shared" si="6869"/>
        <v>313199.59999999998</v>
      </c>
      <c r="BL2656" s="18">
        <f t="shared" si="6967"/>
        <v>0</v>
      </c>
      <c r="BM2656" s="18">
        <f t="shared" si="6967"/>
        <v>0</v>
      </c>
      <c r="BN2656" s="18">
        <f t="shared" si="6967"/>
        <v>0</v>
      </c>
      <c r="BO2656" s="18">
        <f t="shared" ref="BO2656:BO2719" si="6968">BI2656+BL2656</f>
        <v>300165</v>
      </c>
      <c r="BP2656" s="18">
        <f t="shared" ref="BP2656:BP2719" si="6969">BJ2656+BM2656</f>
        <v>308600.19999999995</v>
      </c>
      <c r="BQ2656" s="18">
        <f t="shared" ref="BQ2656:BQ2719" si="6970">BK2656+BN2656</f>
        <v>313199.59999999998</v>
      </c>
      <c r="BR2656" s="18">
        <f t="shared" si="6967"/>
        <v>0</v>
      </c>
      <c r="BS2656" s="18">
        <f t="shared" si="6967"/>
        <v>0</v>
      </c>
      <c r="BT2656" s="18">
        <f t="shared" si="6967"/>
        <v>0</v>
      </c>
      <c r="BU2656" s="18">
        <f t="shared" si="6949"/>
        <v>300165</v>
      </c>
      <c r="BV2656" s="18">
        <f t="shared" si="6950"/>
        <v>308600.19999999995</v>
      </c>
      <c r="BW2656" s="18">
        <f t="shared" si="6951"/>
        <v>313199.59999999998</v>
      </c>
      <c r="BX2656" s="18">
        <f t="shared" si="6967"/>
        <v>0</v>
      </c>
      <c r="BY2656" s="18">
        <f t="shared" si="6967"/>
        <v>0</v>
      </c>
      <c r="BZ2656" s="18">
        <f t="shared" si="6967"/>
        <v>0</v>
      </c>
      <c r="CA2656" s="18">
        <f t="shared" si="6888"/>
        <v>300165</v>
      </c>
      <c r="CB2656" s="18">
        <f t="shared" si="6889"/>
        <v>308600.19999999995</v>
      </c>
      <c r="CC2656" s="18">
        <f t="shared" si="6890"/>
        <v>313199.59999999998</v>
      </c>
      <c r="CD2656" s="18">
        <f t="shared" si="6967"/>
        <v>0</v>
      </c>
      <c r="CE2656" s="27"/>
      <c r="CF2656" s="33"/>
    </row>
    <row r="2657" spans="1:119" ht="31.2" x14ac:dyDescent="0.3">
      <c r="A2657" s="41" t="s">
        <v>628</v>
      </c>
      <c r="B2657" s="39">
        <v>110</v>
      </c>
      <c r="C2657" s="41"/>
      <c r="D2657" s="41"/>
      <c r="E2657" s="14" t="s">
        <v>557</v>
      </c>
      <c r="F2657" s="18">
        <f t="shared" si="6965"/>
        <v>300165</v>
      </c>
      <c r="G2657" s="18">
        <f t="shared" si="6965"/>
        <v>308600.19999999995</v>
      </c>
      <c r="H2657" s="18">
        <f t="shared" si="6965"/>
        <v>313199.59999999998</v>
      </c>
      <c r="I2657" s="18">
        <f t="shared" si="6965"/>
        <v>0</v>
      </c>
      <c r="J2657" s="18">
        <f t="shared" si="6965"/>
        <v>0</v>
      </c>
      <c r="K2657" s="18">
        <f t="shared" si="6965"/>
        <v>0</v>
      </c>
      <c r="L2657" s="18">
        <f t="shared" si="6838"/>
        <v>300165</v>
      </c>
      <c r="M2657" s="18">
        <f t="shared" si="6839"/>
        <v>308600.19999999995</v>
      </c>
      <c r="N2657" s="18">
        <f t="shared" si="6840"/>
        <v>313199.59999999998</v>
      </c>
      <c r="O2657" s="18">
        <f t="shared" si="6966"/>
        <v>0</v>
      </c>
      <c r="P2657" s="18">
        <f t="shared" si="6966"/>
        <v>0</v>
      </c>
      <c r="Q2657" s="18">
        <f t="shared" si="6966"/>
        <v>0</v>
      </c>
      <c r="R2657" s="18">
        <f t="shared" si="6966"/>
        <v>0</v>
      </c>
      <c r="S2657" s="18">
        <f t="shared" si="6966"/>
        <v>0</v>
      </c>
      <c r="T2657" s="18">
        <f t="shared" si="6857"/>
        <v>300165</v>
      </c>
      <c r="U2657" s="18">
        <f t="shared" si="6858"/>
        <v>308600.19999999995</v>
      </c>
      <c r="V2657" s="18">
        <f t="shared" si="6859"/>
        <v>313199.59999999998</v>
      </c>
      <c r="W2657" s="18">
        <f t="shared" si="6967"/>
        <v>0</v>
      </c>
      <c r="X2657" s="18">
        <f t="shared" si="6967"/>
        <v>0</v>
      </c>
      <c r="Y2657" s="18">
        <f t="shared" si="6967"/>
        <v>0</v>
      </c>
      <c r="Z2657" s="18">
        <f t="shared" si="6967"/>
        <v>0</v>
      </c>
      <c r="AA2657" s="18">
        <f t="shared" si="6967"/>
        <v>0</v>
      </c>
      <c r="AB2657" s="18">
        <f t="shared" si="6967"/>
        <v>0</v>
      </c>
      <c r="AC2657" s="18">
        <f t="shared" si="6835"/>
        <v>300165</v>
      </c>
      <c r="AD2657" s="18">
        <f t="shared" si="6836"/>
        <v>308600.19999999995</v>
      </c>
      <c r="AE2657" s="18">
        <f t="shared" si="6837"/>
        <v>313199.59999999998</v>
      </c>
      <c r="AF2657" s="18">
        <f t="shared" si="6967"/>
        <v>0</v>
      </c>
      <c r="AG2657" s="18">
        <f t="shared" si="6967"/>
        <v>0</v>
      </c>
      <c r="AH2657" s="18">
        <f t="shared" si="6967"/>
        <v>0</v>
      </c>
      <c r="AI2657" s="18">
        <f t="shared" si="6875"/>
        <v>300165</v>
      </c>
      <c r="AJ2657" s="18">
        <f t="shared" si="6876"/>
        <v>308600.19999999995</v>
      </c>
      <c r="AK2657" s="18">
        <f t="shared" si="6877"/>
        <v>313199.59999999998</v>
      </c>
      <c r="AL2657" s="18">
        <f t="shared" si="6967"/>
        <v>0</v>
      </c>
      <c r="AM2657" s="18">
        <f t="shared" si="6878"/>
        <v>300165</v>
      </c>
      <c r="AN2657" s="18">
        <f t="shared" si="6967"/>
        <v>0</v>
      </c>
      <c r="AO2657" s="18">
        <f t="shared" si="6967"/>
        <v>0</v>
      </c>
      <c r="AP2657" s="18">
        <f t="shared" si="6967"/>
        <v>0</v>
      </c>
      <c r="AQ2657" s="18">
        <f t="shared" ref="AQ2657:AQ2724" si="6971">AM2657+AN2657</f>
        <v>300165</v>
      </c>
      <c r="AR2657" s="18">
        <f t="shared" ref="AR2657:AR2724" si="6972">AJ2657+AO2657</f>
        <v>308600.19999999995</v>
      </c>
      <c r="AS2657" s="18">
        <f t="shared" ref="AS2657:AS2724" si="6973">AK2657+AP2657</f>
        <v>313199.59999999998</v>
      </c>
      <c r="AT2657" s="18">
        <f t="shared" si="6967"/>
        <v>0</v>
      </c>
      <c r="AU2657" s="18">
        <f t="shared" si="6967"/>
        <v>0</v>
      </c>
      <c r="AV2657" s="18">
        <f t="shared" si="6967"/>
        <v>0</v>
      </c>
      <c r="AW2657" s="18">
        <f t="shared" ref="AW2657:AW2724" si="6974">AQ2657+AT2657</f>
        <v>300165</v>
      </c>
      <c r="AX2657" s="18">
        <f t="shared" ref="AX2657:AX2724" si="6975">AR2657+AU2657</f>
        <v>308600.19999999995</v>
      </c>
      <c r="AY2657" s="18">
        <f t="shared" ref="AY2657:AY2724" si="6976">AS2657+AV2657</f>
        <v>313199.59999999998</v>
      </c>
      <c r="AZ2657" s="18">
        <f t="shared" si="6967"/>
        <v>0</v>
      </c>
      <c r="BA2657" s="18">
        <f t="shared" si="6967"/>
        <v>0</v>
      </c>
      <c r="BB2657" s="18">
        <f t="shared" si="6967"/>
        <v>0</v>
      </c>
      <c r="BC2657" s="18">
        <f t="shared" si="6870"/>
        <v>300165</v>
      </c>
      <c r="BD2657" s="18">
        <f t="shared" si="6871"/>
        <v>308600.19999999995</v>
      </c>
      <c r="BE2657" s="18">
        <f t="shared" si="6872"/>
        <v>313199.59999999998</v>
      </c>
      <c r="BF2657" s="18">
        <f t="shared" si="6967"/>
        <v>0</v>
      </c>
      <c r="BG2657" s="18">
        <f t="shared" si="6967"/>
        <v>0</v>
      </c>
      <c r="BH2657" s="18">
        <f t="shared" si="6967"/>
        <v>0</v>
      </c>
      <c r="BI2657" s="18">
        <f t="shared" si="6867"/>
        <v>300165</v>
      </c>
      <c r="BJ2657" s="18">
        <f t="shared" si="6868"/>
        <v>308600.19999999995</v>
      </c>
      <c r="BK2657" s="18">
        <f t="shared" si="6869"/>
        <v>313199.59999999998</v>
      </c>
      <c r="BL2657" s="18">
        <f t="shared" si="6967"/>
        <v>0</v>
      </c>
      <c r="BM2657" s="18">
        <f t="shared" si="6967"/>
        <v>0</v>
      </c>
      <c r="BN2657" s="18">
        <f t="shared" si="6967"/>
        <v>0</v>
      </c>
      <c r="BO2657" s="18">
        <f t="shared" si="6968"/>
        <v>300165</v>
      </c>
      <c r="BP2657" s="18">
        <f t="shared" si="6969"/>
        <v>308600.19999999995</v>
      </c>
      <c r="BQ2657" s="18">
        <f t="shared" si="6970"/>
        <v>313199.59999999998</v>
      </c>
      <c r="BR2657" s="18">
        <f t="shared" si="6967"/>
        <v>0</v>
      </c>
      <c r="BS2657" s="18">
        <f t="shared" si="6967"/>
        <v>0</v>
      </c>
      <c r="BT2657" s="18">
        <f t="shared" si="6967"/>
        <v>0</v>
      </c>
      <c r="BU2657" s="18">
        <f t="shared" si="6949"/>
        <v>300165</v>
      </c>
      <c r="BV2657" s="18">
        <f t="shared" si="6950"/>
        <v>308600.19999999995</v>
      </c>
      <c r="BW2657" s="18">
        <f t="shared" si="6951"/>
        <v>313199.59999999998</v>
      </c>
      <c r="BX2657" s="18">
        <f t="shared" si="6967"/>
        <v>0</v>
      </c>
      <c r="BY2657" s="18">
        <f t="shared" si="6967"/>
        <v>0</v>
      </c>
      <c r="BZ2657" s="18">
        <f t="shared" si="6967"/>
        <v>0</v>
      </c>
      <c r="CA2657" s="18">
        <f t="shared" si="6888"/>
        <v>300165</v>
      </c>
      <c r="CB2657" s="18">
        <f t="shared" si="6889"/>
        <v>308600.19999999995</v>
      </c>
      <c r="CC2657" s="18">
        <f t="shared" si="6890"/>
        <v>313199.59999999998</v>
      </c>
      <c r="CD2657" s="18">
        <f t="shared" si="6967"/>
        <v>0</v>
      </c>
      <c r="CE2657" s="27"/>
      <c r="CF2657" s="33"/>
    </row>
    <row r="2658" spans="1:119" x14ac:dyDescent="0.3">
      <c r="A2658" s="41" t="s">
        <v>628</v>
      </c>
      <c r="B2658" s="39">
        <v>110</v>
      </c>
      <c r="C2658" s="41" t="s">
        <v>27</v>
      </c>
      <c r="D2658" s="41" t="s">
        <v>29</v>
      </c>
      <c r="E2658" s="14" t="s">
        <v>536</v>
      </c>
      <c r="F2658" s="18">
        <v>300165</v>
      </c>
      <c r="G2658" s="18">
        <v>308600.19999999995</v>
      </c>
      <c r="H2658" s="18">
        <v>313199.59999999998</v>
      </c>
      <c r="I2658" s="18"/>
      <c r="J2658" s="18"/>
      <c r="K2658" s="18"/>
      <c r="L2658" s="18">
        <f t="shared" si="6838"/>
        <v>300165</v>
      </c>
      <c r="M2658" s="18">
        <f t="shared" si="6839"/>
        <v>308600.19999999995</v>
      </c>
      <c r="N2658" s="18">
        <f t="shared" si="6840"/>
        <v>313199.59999999998</v>
      </c>
      <c r="O2658" s="18"/>
      <c r="P2658" s="18"/>
      <c r="Q2658" s="18"/>
      <c r="R2658" s="18"/>
      <c r="S2658" s="18"/>
      <c r="T2658" s="18">
        <f t="shared" si="6857"/>
        <v>300165</v>
      </c>
      <c r="U2658" s="18">
        <f t="shared" si="6858"/>
        <v>308600.19999999995</v>
      </c>
      <c r="V2658" s="18">
        <f t="shared" si="6859"/>
        <v>313199.59999999998</v>
      </c>
      <c r="W2658" s="18"/>
      <c r="X2658" s="18"/>
      <c r="Y2658" s="18"/>
      <c r="Z2658" s="18"/>
      <c r="AA2658" s="18"/>
      <c r="AB2658" s="18"/>
      <c r="AC2658" s="18">
        <f t="shared" si="6835"/>
        <v>300165</v>
      </c>
      <c r="AD2658" s="18">
        <f t="shared" si="6836"/>
        <v>308600.19999999995</v>
      </c>
      <c r="AE2658" s="18">
        <f t="shared" si="6837"/>
        <v>313199.59999999998</v>
      </c>
      <c r="AF2658" s="18"/>
      <c r="AG2658" s="18"/>
      <c r="AH2658" s="18"/>
      <c r="AI2658" s="18">
        <f t="shared" si="6875"/>
        <v>300165</v>
      </c>
      <c r="AJ2658" s="18">
        <f t="shared" si="6876"/>
        <v>308600.19999999995</v>
      </c>
      <c r="AK2658" s="18">
        <f t="shared" si="6877"/>
        <v>313199.59999999998</v>
      </c>
      <c r="AL2658" s="18"/>
      <c r="AM2658" s="18">
        <f t="shared" si="6878"/>
        <v>300165</v>
      </c>
      <c r="AN2658" s="18"/>
      <c r="AO2658" s="18"/>
      <c r="AP2658" s="18"/>
      <c r="AQ2658" s="18">
        <f t="shared" si="6971"/>
        <v>300165</v>
      </c>
      <c r="AR2658" s="18">
        <f t="shared" si="6972"/>
        <v>308600.19999999995</v>
      </c>
      <c r="AS2658" s="18">
        <f t="shared" si="6973"/>
        <v>313199.59999999998</v>
      </c>
      <c r="AT2658" s="18"/>
      <c r="AU2658" s="18"/>
      <c r="AV2658" s="18"/>
      <c r="AW2658" s="18">
        <f t="shared" si="6974"/>
        <v>300165</v>
      </c>
      <c r="AX2658" s="18">
        <f t="shared" si="6975"/>
        <v>308600.19999999995</v>
      </c>
      <c r="AY2658" s="18">
        <f t="shared" si="6976"/>
        <v>313199.59999999998</v>
      </c>
      <c r="AZ2658" s="18"/>
      <c r="BA2658" s="18"/>
      <c r="BB2658" s="18"/>
      <c r="BC2658" s="18">
        <f t="shared" si="6870"/>
        <v>300165</v>
      </c>
      <c r="BD2658" s="18">
        <f t="shared" si="6871"/>
        <v>308600.19999999995</v>
      </c>
      <c r="BE2658" s="18">
        <f t="shared" si="6872"/>
        <v>313199.59999999998</v>
      </c>
      <c r="BF2658" s="18"/>
      <c r="BG2658" s="18"/>
      <c r="BH2658" s="18"/>
      <c r="BI2658" s="18">
        <f t="shared" si="6867"/>
        <v>300165</v>
      </c>
      <c r="BJ2658" s="18">
        <f t="shared" si="6868"/>
        <v>308600.19999999995</v>
      </c>
      <c r="BK2658" s="18">
        <f t="shared" si="6869"/>
        <v>313199.59999999998</v>
      </c>
      <c r="BL2658" s="18"/>
      <c r="BM2658" s="18"/>
      <c r="BN2658" s="18"/>
      <c r="BO2658" s="18">
        <f t="shared" si="6968"/>
        <v>300165</v>
      </c>
      <c r="BP2658" s="18">
        <f t="shared" si="6969"/>
        <v>308600.19999999995</v>
      </c>
      <c r="BQ2658" s="18">
        <f t="shared" si="6970"/>
        <v>313199.59999999998</v>
      </c>
      <c r="BR2658" s="18"/>
      <c r="BS2658" s="18"/>
      <c r="BT2658" s="18"/>
      <c r="BU2658" s="18">
        <f t="shared" si="6949"/>
        <v>300165</v>
      </c>
      <c r="BV2658" s="18">
        <f t="shared" si="6950"/>
        <v>308600.19999999995</v>
      </c>
      <c r="BW2658" s="18">
        <f t="shared" si="6951"/>
        <v>313199.59999999998</v>
      </c>
      <c r="BX2658" s="18"/>
      <c r="BY2658" s="18"/>
      <c r="BZ2658" s="18"/>
      <c r="CA2658" s="18">
        <f t="shared" si="6888"/>
        <v>300165</v>
      </c>
      <c r="CB2658" s="18">
        <f t="shared" si="6889"/>
        <v>308600.19999999995</v>
      </c>
      <c r="CC2658" s="18">
        <f t="shared" si="6890"/>
        <v>313199.59999999998</v>
      </c>
      <c r="CD2658" s="18"/>
      <c r="CE2658" s="27"/>
      <c r="CF2658" s="33"/>
    </row>
    <row r="2659" spans="1:119" ht="31.2" x14ac:dyDescent="0.3">
      <c r="A2659" s="41" t="s">
        <v>628</v>
      </c>
      <c r="B2659" s="39">
        <v>200</v>
      </c>
      <c r="C2659" s="41"/>
      <c r="D2659" s="41"/>
      <c r="E2659" s="14" t="s">
        <v>551</v>
      </c>
      <c r="F2659" s="18">
        <f t="shared" ref="F2659:K2660" si="6977">F2660</f>
        <v>3851.1</v>
      </c>
      <c r="G2659" s="18">
        <f t="shared" si="6977"/>
        <v>0</v>
      </c>
      <c r="H2659" s="18">
        <f t="shared" si="6977"/>
        <v>0</v>
      </c>
      <c r="I2659" s="18">
        <f t="shared" si="6977"/>
        <v>0</v>
      </c>
      <c r="J2659" s="18">
        <f t="shared" si="6977"/>
        <v>0</v>
      </c>
      <c r="K2659" s="18">
        <f t="shared" si="6977"/>
        <v>0</v>
      </c>
      <c r="L2659" s="18">
        <f t="shared" si="6838"/>
        <v>3851.1</v>
      </c>
      <c r="M2659" s="18">
        <f t="shared" si="6839"/>
        <v>0</v>
      </c>
      <c r="N2659" s="18">
        <f t="shared" si="6840"/>
        <v>0</v>
      </c>
      <c r="O2659" s="18">
        <f t="shared" ref="O2659:S2660" si="6978">O2660</f>
        <v>0.1</v>
      </c>
      <c r="P2659" s="18">
        <f t="shared" si="6978"/>
        <v>0</v>
      </c>
      <c r="Q2659" s="18">
        <f t="shared" si="6978"/>
        <v>0</v>
      </c>
      <c r="R2659" s="18">
        <f t="shared" si="6978"/>
        <v>0</v>
      </c>
      <c r="S2659" s="18">
        <f t="shared" si="6978"/>
        <v>0</v>
      </c>
      <c r="T2659" s="18">
        <f t="shared" si="6857"/>
        <v>3851.2</v>
      </c>
      <c r="U2659" s="18">
        <f t="shared" si="6858"/>
        <v>0</v>
      </c>
      <c r="V2659" s="18">
        <f t="shared" si="6859"/>
        <v>0</v>
      </c>
      <c r="W2659" s="18">
        <f t="shared" ref="W2659:CD2660" si="6979">W2660</f>
        <v>0</v>
      </c>
      <c r="X2659" s="18">
        <f t="shared" si="6979"/>
        <v>0</v>
      </c>
      <c r="Y2659" s="18">
        <f t="shared" si="6979"/>
        <v>0</v>
      </c>
      <c r="Z2659" s="18">
        <f t="shared" si="6979"/>
        <v>0</v>
      </c>
      <c r="AA2659" s="18">
        <f t="shared" si="6979"/>
        <v>0</v>
      </c>
      <c r="AB2659" s="18">
        <f t="shared" si="6979"/>
        <v>0</v>
      </c>
      <c r="AC2659" s="18">
        <f t="shared" si="6835"/>
        <v>3851.2</v>
      </c>
      <c r="AD2659" s="18">
        <f t="shared" si="6836"/>
        <v>0</v>
      </c>
      <c r="AE2659" s="18">
        <f t="shared" si="6837"/>
        <v>0</v>
      </c>
      <c r="AF2659" s="18">
        <f t="shared" si="6979"/>
        <v>0</v>
      </c>
      <c r="AG2659" s="18">
        <f t="shared" si="6979"/>
        <v>0</v>
      </c>
      <c r="AH2659" s="18">
        <f t="shared" si="6979"/>
        <v>0</v>
      </c>
      <c r="AI2659" s="18">
        <f t="shared" si="6875"/>
        <v>3851.2</v>
      </c>
      <c r="AJ2659" s="18">
        <f t="shared" si="6876"/>
        <v>0</v>
      </c>
      <c r="AK2659" s="18">
        <f t="shared" si="6877"/>
        <v>0</v>
      </c>
      <c r="AL2659" s="18">
        <f t="shared" si="6979"/>
        <v>0</v>
      </c>
      <c r="AM2659" s="18">
        <f t="shared" si="6878"/>
        <v>3851.2</v>
      </c>
      <c r="AN2659" s="18">
        <f t="shared" si="6979"/>
        <v>0</v>
      </c>
      <c r="AO2659" s="18">
        <f t="shared" si="6979"/>
        <v>0</v>
      </c>
      <c r="AP2659" s="18">
        <f t="shared" si="6979"/>
        <v>0</v>
      </c>
      <c r="AQ2659" s="18">
        <f t="shared" si="6971"/>
        <v>3851.2</v>
      </c>
      <c r="AR2659" s="18">
        <f t="shared" si="6972"/>
        <v>0</v>
      </c>
      <c r="AS2659" s="18">
        <f t="shared" si="6973"/>
        <v>0</v>
      </c>
      <c r="AT2659" s="18">
        <f t="shared" si="6979"/>
        <v>0</v>
      </c>
      <c r="AU2659" s="18">
        <f t="shared" si="6979"/>
        <v>0</v>
      </c>
      <c r="AV2659" s="18">
        <f t="shared" si="6979"/>
        <v>0</v>
      </c>
      <c r="AW2659" s="18">
        <f t="shared" si="6974"/>
        <v>3851.2</v>
      </c>
      <c r="AX2659" s="18">
        <f t="shared" si="6975"/>
        <v>0</v>
      </c>
      <c r="AY2659" s="18">
        <f t="shared" si="6976"/>
        <v>0</v>
      </c>
      <c r="AZ2659" s="18">
        <f t="shared" si="6979"/>
        <v>0</v>
      </c>
      <c r="BA2659" s="18">
        <f t="shared" si="6979"/>
        <v>0</v>
      </c>
      <c r="BB2659" s="18">
        <f t="shared" si="6979"/>
        <v>0</v>
      </c>
      <c r="BC2659" s="18">
        <f t="shared" si="6870"/>
        <v>3851.2</v>
      </c>
      <c r="BD2659" s="18">
        <f t="shared" si="6871"/>
        <v>0</v>
      </c>
      <c r="BE2659" s="18">
        <f t="shared" si="6872"/>
        <v>0</v>
      </c>
      <c r="BF2659" s="18">
        <f t="shared" si="6979"/>
        <v>0</v>
      </c>
      <c r="BG2659" s="18">
        <f t="shared" si="6979"/>
        <v>0</v>
      </c>
      <c r="BH2659" s="18">
        <f t="shared" si="6979"/>
        <v>0</v>
      </c>
      <c r="BI2659" s="18">
        <f t="shared" si="6867"/>
        <v>3851.2</v>
      </c>
      <c r="BJ2659" s="18">
        <f t="shared" si="6868"/>
        <v>0</v>
      </c>
      <c r="BK2659" s="18">
        <f t="shared" si="6869"/>
        <v>0</v>
      </c>
      <c r="BL2659" s="18">
        <f t="shared" si="6979"/>
        <v>0</v>
      </c>
      <c r="BM2659" s="18">
        <f t="shared" si="6979"/>
        <v>0</v>
      </c>
      <c r="BN2659" s="18">
        <f t="shared" si="6979"/>
        <v>0</v>
      </c>
      <c r="BO2659" s="18">
        <f t="shared" si="6968"/>
        <v>3851.2</v>
      </c>
      <c r="BP2659" s="18">
        <f t="shared" si="6969"/>
        <v>0</v>
      </c>
      <c r="BQ2659" s="18">
        <f t="shared" si="6970"/>
        <v>0</v>
      </c>
      <c r="BR2659" s="18">
        <f t="shared" si="6979"/>
        <v>0</v>
      </c>
      <c r="BS2659" s="18">
        <f t="shared" si="6979"/>
        <v>0</v>
      </c>
      <c r="BT2659" s="18">
        <f t="shared" si="6979"/>
        <v>0</v>
      </c>
      <c r="BU2659" s="18">
        <f t="shared" si="6949"/>
        <v>3851.2</v>
      </c>
      <c r="BV2659" s="18">
        <f t="shared" si="6950"/>
        <v>0</v>
      </c>
      <c r="BW2659" s="18">
        <f t="shared" si="6951"/>
        <v>0</v>
      </c>
      <c r="BX2659" s="18">
        <f t="shared" si="6979"/>
        <v>0</v>
      </c>
      <c r="BY2659" s="18">
        <f t="shared" si="6979"/>
        <v>0</v>
      </c>
      <c r="BZ2659" s="18">
        <f t="shared" si="6979"/>
        <v>0</v>
      </c>
      <c r="CA2659" s="18">
        <f t="shared" si="6888"/>
        <v>3851.2</v>
      </c>
      <c r="CB2659" s="18">
        <f t="shared" si="6889"/>
        <v>0</v>
      </c>
      <c r="CC2659" s="18">
        <f t="shared" si="6890"/>
        <v>0</v>
      </c>
      <c r="CD2659" s="18">
        <f t="shared" si="6979"/>
        <v>0</v>
      </c>
      <c r="CE2659" s="27"/>
      <c r="CF2659" s="33"/>
    </row>
    <row r="2660" spans="1:119" ht="46.8" x14ac:dyDescent="0.3">
      <c r="A2660" s="41" t="s">
        <v>628</v>
      </c>
      <c r="B2660" s="39">
        <v>240</v>
      </c>
      <c r="C2660" s="41"/>
      <c r="D2660" s="41"/>
      <c r="E2660" s="14" t="s">
        <v>559</v>
      </c>
      <c r="F2660" s="18">
        <f t="shared" si="6977"/>
        <v>3851.1</v>
      </c>
      <c r="G2660" s="18">
        <f t="shared" si="6977"/>
        <v>0</v>
      </c>
      <c r="H2660" s="18">
        <f t="shared" si="6977"/>
        <v>0</v>
      </c>
      <c r="I2660" s="18">
        <f t="shared" si="6977"/>
        <v>0</v>
      </c>
      <c r="J2660" s="18">
        <f t="shared" si="6977"/>
        <v>0</v>
      </c>
      <c r="K2660" s="18">
        <f t="shared" si="6977"/>
        <v>0</v>
      </c>
      <c r="L2660" s="18">
        <f t="shared" si="6838"/>
        <v>3851.1</v>
      </c>
      <c r="M2660" s="18">
        <f t="shared" si="6839"/>
        <v>0</v>
      </c>
      <c r="N2660" s="18">
        <f t="shared" si="6840"/>
        <v>0</v>
      </c>
      <c r="O2660" s="18">
        <f t="shared" si="6978"/>
        <v>0.1</v>
      </c>
      <c r="P2660" s="18">
        <f t="shared" si="6978"/>
        <v>0</v>
      </c>
      <c r="Q2660" s="18">
        <f t="shared" si="6978"/>
        <v>0</v>
      </c>
      <c r="R2660" s="18">
        <f t="shared" si="6978"/>
        <v>0</v>
      </c>
      <c r="S2660" s="18">
        <f t="shared" si="6978"/>
        <v>0</v>
      </c>
      <c r="T2660" s="18">
        <f t="shared" si="6857"/>
        <v>3851.2</v>
      </c>
      <c r="U2660" s="18">
        <f t="shared" si="6858"/>
        <v>0</v>
      </c>
      <c r="V2660" s="18">
        <f t="shared" si="6859"/>
        <v>0</v>
      </c>
      <c r="W2660" s="18">
        <f t="shared" si="6979"/>
        <v>0</v>
      </c>
      <c r="X2660" s="18">
        <f t="shared" si="6979"/>
        <v>0</v>
      </c>
      <c r="Y2660" s="18">
        <f t="shared" si="6979"/>
        <v>0</v>
      </c>
      <c r="Z2660" s="18">
        <f t="shared" si="6979"/>
        <v>0</v>
      </c>
      <c r="AA2660" s="18">
        <f t="shared" si="6979"/>
        <v>0</v>
      </c>
      <c r="AB2660" s="18">
        <f t="shared" si="6979"/>
        <v>0</v>
      </c>
      <c r="AC2660" s="18">
        <f t="shared" si="6835"/>
        <v>3851.2</v>
      </c>
      <c r="AD2660" s="18">
        <f t="shared" si="6836"/>
        <v>0</v>
      </c>
      <c r="AE2660" s="18">
        <f t="shared" si="6837"/>
        <v>0</v>
      </c>
      <c r="AF2660" s="18">
        <f t="shared" si="6979"/>
        <v>0</v>
      </c>
      <c r="AG2660" s="18">
        <f t="shared" si="6979"/>
        <v>0</v>
      </c>
      <c r="AH2660" s="18">
        <f t="shared" si="6979"/>
        <v>0</v>
      </c>
      <c r="AI2660" s="18">
        <f t="shared" si="6875"/>
        <v>3851.2</v>
      </c>
      <c r="AJ2660" s="18">
        <f t="shared" si="6876"/>
        <v>0</v>
      </c>
      <c r="AK2660" s="18">
        <f t="shared" si="6877"/>
        <v>0</v>
      </c>
      <c r="AL2660" s="18">
        <f t="shared" si="6979"/>
        <v>0</v>
      </c>
      <c r="AM2660" s="18">
        <f t="shared" si="6878"/>
        <v>3851.2</v>
      </c>
      <c r="AN2660" s="18">
        <f t="shared" si="6979"/>
        <v>0</v>
      </c>
      <c r="AO2660" s="18">
        <f t="shared" si="6979"/>
        <v>0</v>
      </c>
      <c r="AP2660" s="18">
        <f t="shared" si="6979"/>
        <v>0</v>
      </c>
      <c r="AQ2660" s="18">
        <f t="shared" si="6971"/>
        <v>3851.2</v>
      </c>
      <c r="AR2660" s="18">
        <f t="shared" si="6972"/>
        <v>0</v>
      </c>
      <c r="AS2660" s="18">
        <f t="shared" si="6973"/>
        <v>0</v>
      </c>
      <c r="AT2660" s="18">
        <f t="shared" si="6979"/>
        <v>0</v>
      </c>
      <c r="AU2660" s="18">
        <f t="shared" si="6979"/>
        <v>0</v>
      </c>
      <c r="AV2660" s="18">
        <f t="shared" si="6979"/>
        <v>0</v>
      </c>
      <c r="AW2660" s="18">
        <f t="shared" si="6974"/>
        <v>3851.2</v>
      </c>
      <c r="AX2660" s="18">
        <f t="shared" si="6975"/>
        <v>0</v>
      </c>
      <c r="AY2660" s="18">
        <f t="shared" si="6976"/>
        <v>0</v>
      </c>
      <c r="AZ2660" s="18">
        <f t="shared" si="6979"/>
        <v>0</v>
      </c>
      <c r="BA2660" s="18">
        <f t="shared" si="6979"/>
        <v>0</v>
      </c>
      <c r="BB2660" s="18">
        <f t="shared" si="6979"/>
        <v>0</v>
      </c>
      <c r="BC2660" s="18">
        <f t="shared" si="6870"/>
        <v>3851.2</v>
      </c>
      <c r="BD2660" s="18">
        <f t="shared" si="6871"/>
        <v>0</v>
      </c>
      <c r="BE2660" s="18">
        <f t="shared" si="6872"/>
        <v>0</v>
      </c>
      <c r="BF2660" s="18">
        <f t="shared" si="6979"/>
        <v>0</v>
      </c>
      <c r="BG2660" s="18">
        <f t="shared" si="6979"/>
        <v>0</v>
      </c>
      <c r="BH2660" s="18">
        <f t="shared" si="6979"/>
        <v>0</v>
      </c>
      <c r="BI2660" s="18">
        <f t="shared" si="6867"/>
        <v>3851.2</v>
      </c>
      <c r="BJ2660" s="18">
        <f t="shared" si="6868"/>
        <v>0</v>
      </c>
      <c r="BK2660" s="18">
        <f t="shared" si="6869"/>
        <v>0</v>
      </c>
      <c r="BL2660" s="18">
        <f t="shared" si="6979"/>
        <v>0</v>
      </c>
      <c r="BM2660" s="18">
        <f t="shared" si="6979"/>
        <v>0</v>
      </c>
      <c r="BN2660" s="18">
        <f t="shared" si="6979"/>
        <v>0</v>
      </c>
      <c r="BO2660" s="18">
        <f t="shared" si="6968"/>
        <v>3851.2</v>
      </c>
      <c r="BP2660" s="18">
        <f t="shared" si="6969"/>
        <v>0</v>
      </c>
      <c r="BQ2660" s="18">
        <f t="shared" si="6970"/>
        <v>0</v>
      </c>
      <c r="BR2660" s="18">
        <f t="shared" si="6979"/>
        <v>0</v>
      </c>
      <c r="BS2660" s="18">
        <f t="shared" si="6979"/>
        <v>0</v>
      </c>
      <c r="BT2660" s="18">
        <f t="shared" si="6979"/>
        <v>0</v>
      </c>
      <c r="BU2660" s="18">
        <f t="shared" si="6949"/>
        <v>3851.2</v>
      </c>
      <c r="BV2660" s="18">
        <f t="shared" si="6950"/>
        <v>0</v>
      </c>
      <c r="BW2660" s="18">
        <f t="shared" si="6951"/>
        <v>0</v>
      </c>
      <c r="BX2660" s="18">
        <f t="shared" si="6979"/>
        <v>0</v>
      </c>
      <c r="BY2660" s="18">
        <f t="shared" si="6979"/>
        <v>0</v>
      </c>
      <c r="BZ2660" s="18">
        <f t="shared" si="6979"/>
        <v>0</v>
      </c>
      <c r="CA2660" s="18">
        <f t="shared" si="6888"/>
        <v>3851.2</v>
      </c>
      <c r="CB2660" s="18">
        <f t="shared" si="6889"/>
        <v>0</v>
      </c>
      <c r="CC2660" s="18">
        <f t="shared" si="6890"/>
        <v>0</v>
      </c>
      <c r="CD2660" s="18">
        <f t="shared" si="6979"/>
        <v>0</v>
      </c>
      <c r="CE2660" s="27"/>
      <c r="CF2660" s="33"/>
    </row>
    <row r="2661" spans="1:119" x14ac:dyDescent="0.3">
      <c r="A2661" s="41" t="s">
        <v>628</v>
      </c>
      <c r="B2661" s="39">
        <v>240</v>
      </c>
      <c r="C2661" s="41" t="s">
        <v>27</v>
      </c>
      <c r="D2661" s="41" t="s">
        <v>29</v>
      </c>
      <c r="E2661" s="14" t="s">
        <v>536</v>
      </c>
      <c r="F2661" s="18">
        <v>3851.1</v>
      </c>
      <c r="G2661" s="18"/>
      <c r="H2661" s="18"/>
      <c r="I2661" s="18"/>
      <c r="J2661" s="18"/>
      <c r="K2661" s="18"/>
      <c r="L2661" s="18">
        <f t="shared" si="6838"/>
        <v>3851.1</v>
      </c>
      <c r="M2661" s="18">
        <f t="shared" si="6839"/>
        <v>0</v>
      </c>
      <c r="N2661" s="18">
        <f t="shared" si="6840"/>
        <v>0</v>
      </c>
      <c r="O2661" s="18">
        <v>0.1</v>
      </c>
      <c r="P2661" s="18"/>
      <c r="Q2661" s="18"/>
      <c r="R2661" s="18"/>
      <c r="S2661" s="18"/>
      <c r="T2661" s="18">
        <f t="shared" si="6857"/>
        <v>3851.2</v>
      </c>
      <c r="U2661" s="18">
        <f t="shared" si="6858"/>
        <v>0</v>
      </c>
      <c r="V2661" s="18">
        <f t="shared" si="6859"/>
        <v>0</v>
      </c>
      <c r="W2661" s="18"/>
      <c r="X2661" s="18"/>
      <c r="Y2661" s="18"/>
      <c r="Z2661" s="18"/>
      <c r="AA2661" s="18"/>
      <c r="AB2661" s="18"/>
      <c r="AC2661" s="18">
        <f t="shared" si="6835"/>
        <v>3851.2</v>
      </c>
      <c r="AD2661" s="18">
        <f t="shared" si="6836"/>
        <v>0</v>
      </c>
      <c r="AE2661" s="18">
        <f t="shared" si="6837"/>
        <v>0</v>
      </c>
      <c r="AF2661" s="18"/>
      <c r="AG2661" s="18"/>
      <c r="AH2661" s="18"/>
      <c r="AI2661" s="18">
        <f t="shared" si="6875"/>
        <v>3851.2</v>
      </c>
      <c r="AJ2661" s="18">
        <f t="shared" si="6876"/>
        <v>0</v>
      </c>
      <c r="AK2661" s="18">
        <f t="shared" si="6877"/>
        <v>0</v>
      </c>
      <c r="AL2661" s="18"/>
      <c r="AM2661" s="18">
        <f t="shared" si="6878"/>
        <v>3851.2</v>
      </c>
      <c r="AN2661" s="18"/>
      <c r="AO2661" s="18"/>
      <c r="AP2661" s="18"/>
      <c r="AQ2661" s="18">
        <f t="shared" si="6971"/>
        <v>3851.2</v>
      </c>
      <c r="AR2661" s="18">
        <f t="shared" si="6972"/>
        <v>0</v>
      </c>
      <c r="AS2661" s="18">
        <f t="shared" si="6973"/>
        <v>0</v>
      </c>
      <c r="AT2661" s="18"/>
      <c r="AU2661" s="18"/>
      <c r="AV2661" s="18"/>
      <c r="AW2661" s="18">
        <f t="shared" si="6974"/>
        <v>3851.2</v>
      </c>
      <c r="AX2661" s="18">
        <f t="shared" si="6975"/>
        <v>0</v>
      </c>
      <c r="AY2661" s="18">
        <f t="shared" si="6976"/>
        <v>0</v>
      </c>
      <c r="AZ2661" s="18"/>
      <c r="BA2661" s="18"/>
      <c r="BB2661" s="18"/>
      <c r="BC2661" s="18">
        <f t="shared" si="6870"/>
        <v>3851.2</v>
      </c>
      <c r="BD2661" s="18">
        <f t="shared" si="6871"/>
        <v>0</v>
      </c>
      <c r="BE2661" s="18">
        <f t="shared" si="6872"/>
        <v>0</v>
      </c>
      <c r="BF2661" s="18"/>
      <c r="BG2661" s="18"/>
      <c r="BH2661" s="18"/>
      <c r="BI2661" s="18">
        <f t="shared" si="6867"/>
        <v>3851.2</v>
      </c>
      <c r="BJ2661" s="18">
        <f t="shared" si="6868"/>
        <v>0</v>
      </c>
      <c r="BK2661" s="18">
        <f t="shared" si="6869"/>
        <v>0</v>
      </c>
      <c r="BL2661" s="18"/>
      <c r="BM2661" s="18"/>
      <c r="BN2661" s="18"/>
      <c r="BO2661" s="18">
        <f t="shared" si="6968"/>
        <v>3851.2</v>
      </c>
      <c r="BP2661" s="18">
        <f t="shared" si="6969"/>
        <v>0</v>
      </c>
      <c r="BQ2661" s="18">
        <f t="shared" si="6970"/>
        <v>0</v>
      </c>
      <c r="BR2661" s="18"/>
      <c r="BS2661" s="18"/>
      <c r="BT2661" s="18"/>
      <c r="BU2661" s="18">
        <f t="shared" si="6949"/>
        <v>3851.2</v>
      </c>
      <c r="BV2661" s="18">
        <f t="shared" si="6950"/>
        <v>0</v>
      </c>
      <c r="BW2661" s="18">
        <f t="shared" si="6951"/>
        <v>0</v>
      </c>
      <c r="BX2661" s="18"/>
      <c r="BY2661" s="18"/>
      <c r="BZ2661" s="18"/>
      <c r="CA2661" s="18">
        <f t="shared" si="6888"/>
        <v>3851.2</v>
      </c>
      <c r="CB2661" s="18">
        <f t="shared" si="6889"/>
        <v>0</v>
      </c>
      <c r="CC2661" s="18">
        <f t="shared" si="6890"/>
        <v>0</v>
      </c>
      <c r="CD2661" s="18"/>
      <c r="CE2661" s="27"/>
      <c r="CF2661" s="33"/>
    </row>
    <row r="2662" spans="1:119" s="11" customFormat="1" ht="31.2" x14ac:dyDescent="0.3">
      <c r="A2662" s="10" t="s">
        <v>829</v>
      </c>
      <c r="B2662" s="16"/>
      <c r="C2662" s="10"/>
      <c r="D2662" s="10"/>
      <c r="E2662" s="14" t="s">
        <v>832</v>
      </c>
      <c r="F2662" s="17">
        <f t="shared" ref="F2662:K2662" si="6980">F2663</f>
        <v>85838</v>
      </c>
      <c r="G2662" s="17">
        <f t="shared" si="6980"/>
        <v>85838</v>
      </c>
      <c r="H2662" s="17">
        <f t="shared" si="6980"/>
        <v>85797</v>
      </c>
      <c r="I2662" s="17">
        <f t="shared" si="6980"/>
        <v>0</v>
      </c>
      <c r="J2662" s="17">
        <f t="shared" si="6980"/>
        <v>0</v>
      </c>
      <c r="K2662" s="17">
        <f t="shared" si="6980"/>
        <v>0</v>
      </c>
      <c r="L2662" s="17">
        <f t="shared" si="6838"/>
        <v>85838</v>
      </c>
      <c r="M2662" s="17">
        <f t="shared" si="6839"/>
        <v>85838</v>
      </c>
      <c r="N2662" s="17">
        <f t="shared" si="6840"/>
        <v>85797</v>
      </c>
      <c r="O2662" s="17">
        <f t="shared" ref="O2662:S2662" si="6981">O2663</f>
        <v>0</v>
      </c>
      <c r="P2662" s="17">
        <f t="shared" si="6981"/>
        <v>0</v>
      </c>
      <c r="Q2662" s="17">
        <f t="shared" si="6981"/>
        <v>0</v>
      </c>
      <c r="R2662" s="17">
        <f t="shared" si="6981"/>
        <v>0</v>
      </c>
      <c r="S2662" s="17">
        <f t="shared" si="6981"/>
        <v>0</v>
      </c>
      <c r="T2662" s="17">
        <f t="shared" si="6857"/>
        <v>85838</v>
      </c>
      <c r="U2662" s="17">
        <f t="shared" si="6858"/>
        <v>85838</v>
      </c>
      <c r="V2662" s="17">
        <f t="shared" si="6859"/>
        <v>85797</v>
      </c>
      <c r="W2662" s="17">
        <f t="shared" ref="W2662:CD2662" si="6982">W2663</f>
        <v>0</v>
      </c>
      <c r="X2662" s="17">
        <f t="shared" si="6982"/>
        <v>0</v>
      </c>
      <c r="Y2662" s="17">
        <f t="shared" si="6982"/>
        <v>0</v>
      </c>
      <c r="Z2662" s="17">
        <f t="shared" si="6982"/>
        <v>0</v>
      </c>
      <c r="AA2662" s="17">
        <f t="shared" si="6982"/>
        <v>0</v>
      </c>
      <c r="AB2662" s="17">
        <f t="shared" si="6982"/>
        <v>0</v>
      </c>
      <c r="AC2662" s="17">
        <f t="shared" si="6835"/>
        <v>85838</v>
      </c>
      <c r="AD2662" s="17">
        <f t="shared" si="6836"/>
        <v>85838</v>
      </c>
      <c r="AE2662" s="17">
        <f t="shared" si="6837"/>
        <v>85797</v>
      </c>
      <c r="AF2662" s="17">
        <f t="shared" si="6982"/>
        <v>0</v>
      </c>
      <c r="AG2662" s="17">
        <f t="shared" si="6982"/>
        <v>0</v>
      </c>
      <c r="AH2662" s="17">
        <f t="shared" si="6982"/>
        <v>0</v>
      </c>
      <c r="AI2662" s="17">
        <f t="shared" si="6875"/>
        <v>85838</v>
      </c>
      <c r="AJ2662" s="17">
        <f t="shared" si="6876"/>
        <v>85838</v>
      </c>
      <c r="AK2662" s="17">
        <f t="shared" si="6877"/>
        <v>85797</v>
      </c>
      <c r="AL2662" s="17">
        <f t="shared" si="6982"/>
        <v>0</v>
      </c>
      <c r="AM2662" s="17">
        <f t="shared" si="6878"/>
        <v>85838</v>
      </c>
      <c r="AN2662" s="17">
        <f t="shared" si="6982"/>
        <v>0</v>
      </c>
      <c r="AO2662" s="17">
        <f t="shared" si="6982"/>
        <v>0</v>
      </c>
      <c r="AP2662" s="17">
        <f t="shared" si="6982"/>
        <v>0</v>
      </c>
      <c r="AQ2662" s="17">
        <f t="shared" si="6971"/>
        <v>85838</v>
      </c>
      <c r="AR2662" s="17">
        <f t="shared" si="6972"/>
        <v>85838</v>
      </c>
      <c r="AS2662" s="17">
        <f t="shared" si="6973"/>
        <v>85797</v>
      </c>
      <c r="AT2662" s="17">
        <f t="shared" si="6982"/>
        <v>0</v>
      </c>
      <c r="AU2662" s="17">
        <f t="shared" si="6982"/>
        <v>0</v>
      </c>
      <c r="AV2662" s="17">
        <f t="shared" si="6982"/>
        <v>0</v>
      </c>
      <c r="AW2662" s="17">
        <f t="shared" si="6974"/>
        <v>85838</v>
      </c>
      <c r="AX2662" s="17">
        <f t="shared" si="6975"/>
        <v>85838</v>
      </c>
      <c r="AY2662" s="17">
        <f t="shared" si="6976"/>
        <v>85797</v>
      </c>
      <c r="AZ2662" s="17">
        <f t="shared" si="6982"/>
        <v>782.2</v>
      </c>
      <c r="BA2662" s="17">
        <f t="shared" si="6982"/>
        <v>0</v>
      </c>
      <c r="BB2662" s="17">
        <f t="shared" si="6982"/>
        <v>0</v>
      </c>
      <c r="BC2662" s="17">
        <f t="shared" si="6870"/>
        <v>86620.2</v>
      </c>
      <c r="BD2662" s="17">
        <f t="shared" si="6871"/>
        <v>85838</v>
      </c>
      <c r="BE2662" s="17">
        <f t="shared" si="6872"/>
        <v>85797</v>
      </c>
      <c r="BF2662" s="17">
        <f t="shared" si="6982"/>
        <v>0</v>
      </c>
      <c r="BG2662" s="17">
        <f t="shared" si="6982"/>
        <v>0</v>
      </c>
      <c r="BH2662" s="17">
        <f t="shared" si="6982"/>
        <v>0</v>
      </c>
      <c r="BI2662" s="18">
        <f t="shared" si="6867"/>
        <v>86620.2</v>
      </c>
      <c r="BJ2662" s="18">
        <f t="shared" si="6868"/>
        <v>85838</v>
      </c>
      <c r="BK2662" s="18">
        <f t="shared" si="6869"/>
        <v>85797</v>
      </c>
      <c r="BL2662" s="17">
        <f t="shared" si="6982"/>
        <v>0</v>
      </c>
      <c r="BM2662" s="17">
        <f t="shared" si="6982"/>
        <v>0</v>
      </c>
      <c r="BN2662" s="17">
        <f t="shared" si="6982"/>
        <v>0</v>
      </c>
      <c r="BO2662" s="17">
        <f t="shared" si="6968"/>
        <v>86620.2</v>
      </c>
      <c r="BP2662" s="17">
        <f t="shared" si="6969"/>
        <v>85838</v>
      </c>
      <c r="BQ2662" s="17">
        <f t="shared" si="6970"/>
        <v>85797</v>
      </c>
      <c r="BR2662" s="17">
        <f t="shared" si="6982"/>
        <v>0</v>
      </c>
      <c r="BS2662" s="17">
        <f t="shared" si="6982"/>
        <v>0</v>
      </c>
      <c r="BT2662" s="17">
        <f t="shared" si="6982"/>
        <v>0</v>
      </c>
      <c r="BU2662" s="17">
        <f t="shared" si="6949"/>
        <v>86620.2</v>
      </c>
      <c r="BV2662" s="17">
        <f t="shared" si="6950"/>
        <v>85838</v>
      </c>
      <c r="BW2662" s="17">
        <f t="shared" si="6951"/>
        <v>85797</v>
      </c>
      <c r="BX2662" s="17">
        <f t="shared" si="6982"/>
        <v>-49.718000000000004</v>
      </c>
      <c r="BY2662" s="17">
        <f t="shared" si="6982"/>
        <v>0</v>
      </c>
      <c r="BZ2662" s="17">
        <f t="shared" si="6982"/>
        <v>0</v>
      </c>
      <c r="CA2662" s="17">
        <f t="shared" si="6888"/>
        <v>86570.482000000004</v>
      </c>
      <c r="CB2662" s="17">
        <f t="shared" si="6889"/>
        <v>85838</v>
      </c>
      <c r="CC2662" s="17">
        <f t="shared" si="6890"/>
        <v>85797</v>
      </c>
      <c r="CD2662" s="17">
        <f t="shared" si="6982"/>
        <v>0</v>
      </c>
      <c r="CE2662" s="26"/>
      <c r="CF2662" s="33"/>
      <c r="CG2662" s="37"/>
      <c r="CH2662" s="37"/>
      <c r="CI2662" s="37"/>
      <c r="CJ2662" s="37"/>
      <c r="CK2662" s="37"/>
      <c r="CL2662" s="37"/>
      <c r="CM2662" s="37"/>
      <c r="CN2662" s="37"/>
      <c r="CO2662" s="37"/>
      <c r="CP2662" s="37"/>
      <c r="CQ2662" s="37"/>
      <c r="CR2662" s="37"/>
      <c r="CS2662" s="37"/>
      <c r="CT2662" s="37"/>
      <c r="CU2662" s="37"/>
      <c r="CV2662" s="37"/>
      <c r="CW2662" s="37"/>
      <c r="CX2662" s="37"/>
      <c r="CY2662" s="37"/>
      <c r="CZ2662" s="37"/>
      <c r="DA2662" s="37"/>
      <c r="DB2662" s="37"/>
      <c r="DC2662" s="37"/>
      <c r="DD2662" s="37"/>
      <c r="DE2662" s="37"/>
      <c r="DF2662" s="37"/>
      <c r="DG2662" s="37"/>
      <c r="DH2662" s="37"/>
      <c r="DI2662" s="37"/>
      <c r="DJ2662" s="37"/>
      <c r="DK2662" s="37"/>
      <c r="DL2662" s="37"/>
      <c r="DM2662" s="37"/>
      <c r="DN2662" s="37"/>
      <c r="DO2662" s="37"/>
    </row>
    <row r="2663" spans="1:119" ht="46.8" x14ac:dyDescent="0.3">
      <c r="A2663" s="41" t="s">
        <v>830</v>
      </c>
      <c r="B2663" s="39"/>
      <c r="C2663" s="41"/>
      <c r="D2663" s="41"/>
      <c r="E2663" s="14" t="s">
        <v>599</v>
      </c>
      <c r="F2663" s="18">
        <f t="shared" ref="F2663:K2663" si="6983">F2664+F2667+F2670</f>
        <v>85838</v>
      </c>
      <c r="G2663" s="18">
        <f t="shared" si="6983"/>
        <v>85838</v>
      </c>
      <c r="H2663" s="18">
        <f t="shared" si="6983"/>
        <v>85797</v>
      </c>
      <c r="I2663" s="18">
        <f t="shared" si="6983"/>
        <v>0</v>
      </c>
      <c r="J2663" s="18">
        <f t="shared" si="6983"/>
        <v>0</v>
      </c>
      <c r="K2663" s="18">
        <f t="shared" si="6983"/>
        <v>0</v>
      </c>
      <c r="L2663" s="18">
        <f t="shared" si="6838"/>
        <v>85838</v>
      </c>
      <c r="M2663" s="18">
        <f t="shared" si="6839"/>
        <v>85838</v>
      </c>
      <c r="N2663" s="18">
        <f t="shared" si="6840"/>
        <v>85797</v>
      </c>
      <c r="O2663" s="18">
        <f t="shared" ref="O2663:S2663" si="6984">O2664+O2667+O2670</f>
        <v>0</v>
      </c>
      <c r="P2663" s="18">
        <f t="shared" si="6984"/>
        <v>0</v>
      </c>
      <c r="Q2663" s="18">
        <f t="shared" si="6984"/>
        <v>0</v>
      </c>
      <c r="R2663" s="18">
        <f t="shared" si="6984"/>
        <v>0</v>
      </c>
      <c r="S2663" s="18">
        <f t="shared" si="6984"/>
        <v>0</v>
      </c>
      <c r="T2663" s="18">
        <f t="shared" si="6857"/>
        <v>85838</v>
      </c>
      <c r="U2663" s="18">
        <f t="shared" si="6858"/>
        <v>85838</v>
      </c>
      <c r="V2663" s="18">
        <f t="shared" si="6859"/>
        <v>85797</v>
      </c>
      <c r="W2663" s="18">
        <f t="shared" ref="W2663:CD2663" si="6985">W2664+W2667+W2670</f>
        <v>0</v>
      </c>
      <c r="X2663" s="18">
        <f t="shared" ref="X2663:AB2663" si="6986">X2664+X2667+X2670</f>
        <v>0</v>
      </c>
      <c r="Y2663" s="18">
        <f t="shared" si="6986"/>
        <v>0</v>
      </c>
      <c r="Z2663" s="18">
        <f t="shared" si="6986"/>
        <v>0</v>
      </c>
      <c r="AA2663" s="18">
        <f t="shared" si="6986"/>
        <v>0</v>
      </c>
      <c r="AB2663" s="18">
        <f t="shared" si="6986"/>
        <v>0</v>
      </c>
      <c r="AC2663" s="18">
        <f t="shared" si="6835"/>
        <v>85838</v>
      </c>
      <c r="AD2663" s="18">
        <f t="shared" si="6836"/>
        <v>85838</v>
      </c>
      <c r="AE2663" s="18">
        <f t="shared" si="6837"/>
        <v>85797</v>
      </c>
      <c r="AF2663" s="18">
        <f t="shared" ref="AF2663:AH2663" si="6987">AF2664+AF2667+AF2670</f>
        <v>0</v>
      </c>
      <c r="AG2663" s="18">
        <f t="shared" si="6987"/>
        <v>0</v>
      </c>
      <c r="AH2663" s="18">
        <f t="shared" si="6987"/>
        <v>0</v>
      </c>
      <c r="AI2663" s="18">
        <f t="shared" si="6875"/>
        <v>85838</v>
      </c>
      <c r="AJ2663" s="18">
        <f t="shared" si="6876"/>
        <v>85838</v>
      </c>
      <c r="AK2663" s="18">
        <f t="shared" si="6877"/>
        <v>85797</v>
      </c>
      <c r="AL2663" s="18">
        <f t="shared" ref="AL2663" si="6988">AL2664+AL2667+AL2670</f>
        <v>0</v>
      </c>
      <c r="AM2663" s="18">
        <f t="shared" si="6878"/>
        <v>85838</v>
      </c>
      <c r="AN2663" s="18">
        <f t="shared" ref="AN2663:AP2663" si="6989">AN2664+AN2667+AN2670</f>
        <v>0</v>
      </c>
      <c r="AO2663" s="18">
        <f t="shared" si="6989"/>
        <v>0</v>
      </c>
      <c r="AP2663" s="18">
        <f t="shared" si="6989"/>
        <v>0</v>
      </c>
      <c r="AQ2663" s="18">
        <f t="shared" si="6971"/>
        <v>85838</v>
      </c>
      <c r="AR2663" s="18">
        <f t="shared" si="6972"/>
        <v>85838</v>
      </c>
      <c r="AS2663" s="18">
        <f t="shared" si="6973"/>
        <v>85797</v>
      </c>
      <c r="AT2663" s="18">
        <f t="shared" ref="AT2663:AV2663" si="6990">AT2664+AT2667+AT2670</f>
        <v>0</v>
      </c>
      <c r="AU2663" s="18">
        <f t="shared" si="6990"/>
        <v>0</v>
      </c>
      <c r="AV2663" s="18">
        <f t="shared" si="6990"/>
        <v>0</v>
      </c>
      <c r="AW2663" s="18">
        <f t="shared" si="6974"/>
        <v>85838</v>
      </c>
      <c r="AX2663" s="18">
        <f t="shared" si="6975"/>
        <v>85838</v>
      </c>
      <c r="AY2663" s="18">
        <f t="shared" si="6976"/>
        <v>85797</v>
      </c>
      <c r="AZ2663" s="18">
        <f t="shared" ref="AZ2663:BB2663" si="6991">AZ2664+AZ2667+AZ2670</f>
        <v>782.2</v>
      </c>
      <c r="BA2663" s="18">
        <f t="shared" si="6991"/>
        <v>0</v>
      </c>
      <c r="BB2663" s="18">
        <f t="shared" si="6991"/>
        <v>0</v>
      </c>
      <c r="BC2663" s="18">
        <f t="shared" si="6870"/>
        <v>86620.2</v>
      </c>
      <c r="BD2663" s="18">
        <f t="shared" si="6871"/>
        <v>85838</v>
      </c>
      <c r="BE2663" s="18">
        <f t="shared" si="6872"/>
        <v>85797</v>
      </c>
      <c r="BF2663" s="18">
        <f t="shared" ref="BF2663:BH2663" si="6992">BF2664+BF2667+BF2670</f>
        <v>0</v>
      </c>
      <c r="BG2663" s="18">
        <f t="shared" si="6992"/>
        <v>0</v>
      </c>
      <c r="BH2663" s="18">
        <f t="shared" si="6992"/>
        <v>0</v>
      </c>
      <c r="BI2663" s="18">
        <f t="shared" si="6867"/>
        <v>86620.2</v>
      </c>
      <c r="BJ2663" s="18">
        <f t="shared" si="6868"/>
        <v>85838</v>
      </c>
      <c r="BK2663" s="18">
        <f t="shared" si="6869"/>
        <v>85797</v>
      </c>
      <c r="BL2663" s="18">
        <f t="shared" ref="BL2663:BN2663" si="6993">BL2664+BL2667+BL2670</f>
        <v>0</v>
      </c>
      <c r="BM2663" s="18">
        <f t="shared" si="6993"/>
        <v>0</v>
      </c>
      <c r="BN2663" s="18">
        <f t="shared" si="6993"/>
        <v>0</v>
      </c>
      <c r="BO2663" s="18">
        <f t="shared" si="6968"/>
        <v>86620.2</v>
      </c>
      <c r="BP2663" s="18">
        <f t="shared" si="6969"/>
        <v>85838</v>
      </c>
      <c r="BQ2663" s="18">
        <f t="shared" si="6970"/>
        <v>85797</v>
      </c>
      <c r="BR2663" s="18">
        <f t="shared" ref="BR2663:BT2663" si="6994">BR2664+BR2667+BR2670</f>
        <v>0</v>
      </c>
      <c r="BS2663" s="18">
        <f t="shared" si="6994"/>
        <v>0</v>
      </c>
      <c r="BT2663" s="18">
        <f t="shared" si="6994"/>
        <v>0</v>
      </c>
      <c r="BU2663" s="18">
        <f t="shared" si="6949"/>
        <v>86620.2</v>
      </c>
      <c r="BV2663" s="18">
        <f t="shared" si="6950"/>
        <v>85838</v>
      </c>
      <c r="BW2663" s="18">
        <f t="shared" si="6951"/>
        <v>85797</v>
      </c>
      <c r="BX2663" s="18">
        <f t="shared" ref="BX2663:BZ2663" si="6995">BX2664+BX2667+BX2670</f>
        <v>-49.718000000000004</v>
      </c>
      <c r="BY2663" s="18">
        <f t="shared" si="6995"/>
        <v>0</v>
      </c>
      <c r="BZ2663" s="18">
        <f t="shared" si="6995"/>
        <v>0</v>
      </c>
      <c r="CA2663" s="18">
        <f t="shared" si="6888"/>
        <v>86570.482000000004</v>
      </c>
      <c r="CB2663" s="18">
        <f t="shared" si="6889"/>
        <v>85838</v>
      </c>
      <c r="CC2663" s="18">
        <f t="shared" si="6890"/>
        <v>85797</v>
      </c>
      <c r="CD2663" s="18">
        <f t="shared" si="6985"/>
        <v>0</v>
      </c>
      <c r="CE2663" s="27"/>
      <c r="CF2663" s="33"/>
    </row>
    <row r="2664" spans="1:119" ht="93.6" x14ac:dyDescent="0.3">
      <c r="A2664" s="41" t="s">
        <v>830</v>
      </c>
      <c r="B2664" s="39">
        <v>100</v>
      </c>
      <c r="C2664" s="41"/>
      <c r="D2664" s="41"/>
      <c r="E2664" s="14" t="s">
        <v>550</v>
      </c>
      <c r="F2664" s="18">
        <f t="shared" ref="F2664:K2665" si="6996">F2665</f>
        <v>74998.899999999994</v>
      </c>
      <c r="G2664" s="18">
        <f t="shared" si="6996"/>
        <v>74998.899999999994</v>
      </c>
      <c r="H2664" s="18">
        <f t="shared" si="6996"/>
        <v>74998.899999999994</v>
      </c>
      <c r="I2664" s="18">
        <f t="shared" si="6996"/>
        <v>0</v>
      </c>
      <c r="J2664" s="18">
        <f t="shared" si="6996"/>
        <v>0</v>
      </c>
      <c r="K2664" s="18">
        <f t="shared" si="6996"/>
        <v>0</v>
      </c>
      <c r="L2664" s="18">
        <f t="shared" si="6838"/>
        <v>74998.899999999994</v>
      </c>
      <c r="M2664" s="18">
        <f t="shared" si="6839"/>
        <v>74998.899999999994</v>
      </c>
      <c r="N2664" s="18">
        <f t="shared" si="6840"/>
        <v>74998.899999999994</v>
      </c>
      <c r="O2664" s="18">
        <f t="shared" ref="O2664:S2665" si="6997">O2665</f>
        <v>0</v>
      </c>
      <c r="P2664" s="18">
        <f t="shared" si="6997"/>
        <v>0</v>
      </c>
      <c r="Q2664" s="18">
        <f t="shared" si="6997"/>
        <v>0</v>
      </c>
      <c r="R2664" s="18">
        <f t="shared" si="6997"/>
        <v>0</v>
      </c>
      <c r="S2664" s="18">
        <f t="shared" si="6997"/>
        <v>0</v>
      </c>
      <c r="T2664" s="18">
        <f t="shared" si="6857"/>
        <v>74998.899999999994</v>
      </c>
      <c r="U2664" s="18">
        <f t="shared" si="6858"/>
        <v>74998.899999999994</v>
      </c>
      <c r="V2664" s="18">
        <f t="shared" si="6859"/>
        <v>74998.899999999994</v>
      </c>
      <c r="W2664" s="18">
        <f t="shared" ref="W2664:CD2665" si="6998">W2665</f>
        <v>0</v>
      </c>
      <c r="X2664" s="18">
        <f t="shared" si="6998"/>
        <v>0</v>
      </c>
      <c r="Y2664" s="18">
        <f t="shared" si="6998"/>
        <v>0</v>
      </c>
      <c r="Z2664" s="18">
        <f t="shared" si="6998"/>
        <v>0</v>
      </c>
      <c r="AA2664" s="18">
        <f t="shared" si="6998"/>
        <v>0</v>
      </c>
      <c r="AB2664" s="18">
        <f t="shared" si="6998"/>
        <v>0</v>
      </c>
      <c r="AC2664" s="18">
        <f t="shared" si="6835"/>
        <v>74998.899999999994</v>
      </c>
      <c r="AD2664" s="18">
        <f t="shared" si="6836"/>
        <v>74998.899999999994</v>
      </c>
      <c r="AE2664" s="18">
        <f t="shared" si="6837"/>
        <v>74998.899999999994</v>
      </c>
      <c r="AF2664" s="18">
        <f t="shared" si="6998"/>
        <v>0</v>
      </c>
      <c r="AG2664" s="18">
        <f t="shared" si="6998"/>
        <v>0</v>
      </c>
      <c r="AH2664" s="18">
        <f t="shared" si="6998"/>
        <v>0</v>
      </c>
      <c r="AI2664" s="18">
        <f t="shared" si="6875"/>
        <v>74998.899999999994</v>
      </c>
      <c r="AJ2664" s="18">
        <f t="shared" si="6876"/>
        <v>74998.899999999994</v>
      </c>
      <c r="AK2664" s="18">
        <f t="shared" si="6877"/>
        <v>74998.899999999994</v>
      </c>
      <c r="AL2664" s="18">
        <f t="shared" si="6998"/>
        <v>0</v>
      </c>
      <c r="AM2664" s="18">
        <f t="shared" si="6878"/>
        <v>74998.899999999994</v>
      </c>
      <c r="AN2664" s="18">
        <f t="shared" si="6998"/>
        <v>0</v>
      </c>
      <c r="AO2664" s="18">
        <f t="shared" si="6998"/>
        <v>0</v>
      </c>
      <c r="AP2664" s="18">
        <f t="shared" si="6998"/>
        <v>0</v>
      </c>
      <c r="AQ2664" s="18">
        <f t="shared" si="6971"/>
        <v>74998.899999999994</v>
      </c>
      <c r="AR2664" s="18">
        <f t="shared" si="6972"/>
        <v>74998.899999999994</v>
      </c>
      <c r="AS2664" s="18">
        <f t="shared" si="6973"/>
        <v>74998.899999999994</v>
      </c>
      <c r="AT2664" s="18">
        <f t="shared" si="6998"/>
        <v>0</v>
      </c>
      <c r="AU2664" s="18">
        <f t="shared" si="6998"/>
        <v>0</v>
      </c>
      <c r="AV2664" s="18">
        <f t="shared" si="6998"/>
        <v>0</v>
      </c>
      <c r="AW2664" s="18">
        <f t="shared" si="6974"/>
        <v>74998.899999999994</v>
      </c>
      <c r="AX2664" s="18">
        <f t="shared" si="6975"/>
        <v>74998.899999999994</v>
      </c>
      <c r="AY2664" s="18">
        <f t="shared" si="6976"/>
        <v>74998.899999999994</v>
      </c>
      <c r="AZ2664" s="18">
        <f t="shared" si="6998"/>
        <v>782.2</v>
      </c>
      <c r="BA2664" s="18">
        <f t="shared" si="6998"/>
        <v>0</v>
      </c>
      <c r="BB2664" s="18">
        <f t="shared" si="6998"/>
        <v>0</v>
      </c>
      <c r="BC2664" s="18">
        <f t="shared" si="6870"/>
        <v>75781.099999999991</v>
      </c>
      <c r="BD2664" s="18">
        <f t="shared" si="6871"/>
        <v>74998.899999999994</v>
      </c>
      <c r="BE2664" s="18">
        <f t="shared" si="6872"/>
        <v>74998.899999999994</v>
      </c>
      <c r="BF2664" s="18">
        <f t="shared" si="6998"/>
        <v>0</v>
      </c>
      <c r="BG2664" s="18">
        <f t="shared" si="6998"/>
        <v>0</v>
      </c>
      <c r="BH2664" s="18">
        <f t="shared" si="6998"/>
        <v>0</v>
      </c>
      <c r="BI2664" s="18">
        <f t="shared" si="6867"/>
        <v>75781.099999999991</v>
      </c>
      <c r="BJ2664" s="18">
        <f t="shared" si="6868"/>
        <v>74998.899999999994</v>
      </c>
      <c r="BK2664" s="18">
        <f t="shared" si="6869"/>
        <v>74998.899999999994</v>
      </c>
      <c r="BL2664" s="18">
        <f t="shared" si="6998"/>
        <v>0</v>
      </c>
      <c r="BM2664" s="18">
        <f t="shared" si="6998"/>
        <v>0</v>
      </c>
      <c r="BN2664" s="18">
        <f t="shared" si="6998"/>
        <v>0</v>
      </c>
      <c r="BO2664" s="18">
        <f t="shared" si="6968"/>
        <v>75781.099999999991</v>
      </c>
      <c r="BP2664" s="18">
        <f t="shared" si="6969"/>
        <v>74998.899999999994</v>
      </c>
      <c r="BQ2664" s="18">
        <f t="shared" si="6970"/>
        <v>74998.899999999994</v>
      </c>
      <c r="BR2664" s="18">
        <f t="shared" si="6998"/>
        <v>0</v>
      </c>
      <c r="BS2664" s="18">
        <f t="shared" si="6998"/>
        <v>0</v>
      </c>
      <c r="BT2664" s="18">
        <f t="shared" si="6998"/>
        <v>0</v>
      </c>
      <c r="BU2664" s="18">
        <f t="shared" si="6949"/>
        <v>75781.099999999991</v>
      </c>
      <c r="BV2664" s="18">
        <f t="shared" si="6950"/>
        <v>74998.899999999994</v>
      </c>
      <c r="BW2664" s="18">
        <f t="shared" si="6951"/>
        <v>74998.899999999994</v>
      </c>
      <c r="BX2664" s="18">
        <f t="shared" si="6998"/>
        <v>0</v>
      </c>
      <c r="BY2664" s="18">
        <f t="shared" si="6998"/>
        <v>0</v>
      </c>
      <c r="BZ2664" s="18">
        <f t="shared" si="6998"/>
        <v>0</v>
      </c>
      <c r="CA2664" s="18">
        <f t="shared" si="6888"/>
        <v>75781.099999999991</v>
      </c>
      <c r="CB2664" s="18">
        <f t="shared" si="6889"/>
        <v>74998.899999999994</v>
      </c>
      <c r="CC2664" s="18">
        <f t="shared" si="6890"/>
        <v>74998.899999999994</v>
      </c>
      <c r="CD2664" s="18">
        <f t="shared" si="6998"/>
        <v>0</v>
      </c>
      <c r="CE2664" s="27"/>
      <c r="CF2664" s="33"/>
    </row>
    <row r="2665" spans="1:119" ht="31.2" x14ac:dyDescent="0.3">
      <c r="A2665" s="41" t="s">
        <v>830</v>
      </c>
      <c r="B2665" s="39">
        <v>110</v>
      </c>
      <c r="C2665" s="41"/>
      <c r="D2665" s="41"/>
      <c r="E2665" s="14" t="s">
        <v>557</v>
      </c>
      <c r="F2665" s="18">
        <f t="shared" si="6996"/>
        <v>74998.899999999994</v>
      </c>
      <c r="G2665" s="18">
        <f t="shared" si="6996"/>
        <v>74998.899999999994</v>
      </c>
      <c r="H2665" s="18">
        <f t="shared" si="6996"/>
        <v>74998.899999999994</v>
      </c>
      <c r="I2665" s="18">
        <f t="shared" si="6996"/>
        <v>0</v>
      </c>
      <c r="J2665" s="18">
        <f t="shared" si="6996"/>
        <v>0</v>
      </c>
      <c r="K2665" s="18">
        <f t="shared" si="6996"/>
        <v>0</v>
      </c>
      <c r="L2665" s="18">
        <f t="shared" si="6838"/>
        <v>74998.899999999994</v>
      </c>
      <c r="M2665" s="18">
        <f t="shared" si="6839"/>
        <v>74998.899999999994</v>
      </c>
      <c r="N2665" s="18">
        <f t="shared" si="6840"/>
        <v>74998.899999999994</v>
      </c>
      <c r="O2665" s="18">
        <f t="shared" si="6997"/>
        <v>0</v>
      </c>
      <c r="P2665" s="18">
        <f t="shared" si="6997"/>
        <v>0</v>
      </c>
      <c r="Q2665" s="18">
        <f t="shared" si="6997"/>
        <v>0</v>
      </c>
      <c r="R2665" s="18">
        <f t="shared" si="6997"/>
        <v>0</v>
      </c>
      <c r="S2665" s="18">
        <f t="shared" si="6997"/>
        <v>0</v>
      </c>
      <c r="T2665" s="18">
        <f t="shared" si="6857"/>
        <v>74998.899999999994</v>
      </c>
      <c r="U2665" s="18">
        <f t="shared" si="6858"/>
        <v>74998.899999999994</v>
      </c>
      <c r="V2665" s="18">
        <f t="shared" si="6859"/>
        <v>74998.899999999994</v>
      </c>
      <c r="W2665" s="18">
        <f t="shared" si="6998"/>
        <v>0</v>
      </c>
      <c r="X2665" s="18">
        <f t="shared" si="6998"/>
        <v>0</v>
      </c>
      <c r="Y2665" s="18">
        <f t="shared" si="6998"/>
        <v>0</v>
      </c>
      <c r="Z2665" s="18">
        <f t="shared" si="6998"/>
        <v>0</v>
      </c>
      <c r="AA2665" s="18">
        <f t="shared" si="6998"/>
        <v>0</v>
      </c>
      <c r="AB2665" s="18">
        <f t="shared" si="6998"/>
        <v>0</v>
      </c>
      <c r="AC2665" s="18">
        <f t="shared" si="6835"/>
        <v>74998.899999999994</v>
      </c>
      <c r="AD2665" s="18">
        <f t="shared" si="6836"/>
        <v>74998.899999999994</v>
      </c>
      <c r="AE2665" s="18">
        <f t="shared" si="6837"/>
        <v>74998.899999999994</v>
      </c>
      <c r="AF2665" s="18">
        <f t="shared" si="6998"/>
        <v>0</v>
      </c>
      <c r="AG2665" s="18">
        <f t="shared" si="6998"/>
        <v>0</v>
      </c>
      <c r="AH2665" s="18">
        <f t="shared" si="6998"/>
        <v>0</v>
      </c>
      <c r="AI2665" s="18">
        <f t="shared" si="6875"/>
        <v>74998.899999999994</v>
      </c>
      <c r="AJ2665" s="18">
        <f t="shared" si="6876"/>
        <v>74998.899999999994</v>
      </c>
      <c r="AK2665" s="18">
        <f t="shared" si="6877"/>
        <v>74998.899999999994</v>
      </c>
      <c r="AL2665" s="18">
        <f t="shared" si="6998"/>
        <v>0</v>
      </c>
      <c r="AM2665" s="18">
        <f t="shared" si="6878"/>
        <v>74998.899999999994</v>
      </c>
      <c r="AN2665" s="18">
        <f t="shared" si="6998"/>
        <v>0</v>
      </c>
      <c r="AO2665" s="18">
        <f t="shared" si="6998"/>
        <v>0</v>
      </c>
      <c r="AP2665" s="18">
        <f t="shared" si="6998"/>
        <v>0</v>
      </c>
      <c r="AQ2665" s="18">
        <f t="shared" si="6971"/>
        <v>74998.899999999994</v>
      </c>
      <c r="AR2665" s="18">
        <f t="shared" si="6972"/>
        <v>74998.899999999994</v>
      </c>
      <c r="AS2665" s="18">
        <f t="shared" si="6973"/>
        <v>74998.899999999994</v>
      </c>
      <c r="AT2665" s="18">
        <f t="shared" si="6998"/>
        <v>0</v>
      </c>
      <c r="AU2665" s="18">
        <f t="shared" si="6998"/>
        <v>0</v>
      </c>
      <c r="AV2665" s="18">
        <f t="shared" si="6998"/>
        <v>0</v>
      </c>
      <c r="AW2665" s="18">
        <f t="shared" si="6974"/>
        <v>74998.899999999994</v>
      </c>
      <c r="AX2665" s="18">
        <f t="shared" si="6975"/>
        <v>74998.899999999994</v>
      </c>
      <c r="AY2665" s="18">
        <f t="shared" si="6976"/>
        <v>74998.899999999994</v>
      </c>
      <c r="AZ2665" s="18">
        <f t="shared" si="6998"/>
        <v>782.2</v>
      </c>
      <c r="BA2665" s="18">
        <f t="shared" si="6998"/>
        <v>0</v>
      </c>
      <c r="BB2665" s="18">
        <f t="shared" si="6998"/>
        <v>0</v>
      </c>
      <c r="BC2665" s="18">
        <f t="shared" si="6870"/>
        <v>75781.099999999991</v>
      </c>
      <c r="BD2665" s="18">
        <f t="shared" si="6871"/>
        <v>74998.899999999994</v>
      </c>
      <c r="BE2665" s="18">
        <f t="shared" si="6872"/>
        <v>74998.899999999994</v>
      </c>
      <c r="BF2665" s="18">
        <f t="shared" si="6998"/>
        <v>0</v>
      </c>
      <c r="BG2665" s="18">
        <f t="shared" si="6998"/>
        <v>0</v>
      </c>
      <c r="BH2665" s="18">
        <f t="shared" si="6998"/>
        <v>0</v>
      </c>
      <c r="BI2665" s="18">
        <f t="shared" si="6867"/>
        <v>75781.099999999991</v>
      </c>
      <c r="BJ2665" s="18">
        <f t="shared" si="6868"/>
        <v>74998.899999999994</v>
      </c>
      <c r="BK2665" s="18">
        <f t="shared" si="6869"/>
        <v>74998.899999999994</v>
      </c>
      <c r="BL2665" s="18">
        <f t="shared" si="6998"/>
        <v>0</v>
      </c>
      <c r="BM2665" s="18">
        <f t="shared" si="6998"/>
        <v>0</v>
      </c>
      <c r="BN2665" s="18">
        <f t="shared" si="6998"/>
        <v>0</v>
      </c>
      <c r="BO2665" s="18">
        <f t="shared" si="6968"/>
        <v>75781.099999999991</v>
      </c>
      <c r="BP2665" s="18">
        <f t="shared" si="6969"/>
        <v>74998.899999999994</v>
      </c>
      <c r="BQ2665" s="18">
        <f t="shared" si="6970"/>
        <v>74998.899999999994</v>
      </c>
      <c r="BR2665" s="18">
        <f t="shared" si="6998"/>
        <v>0</v>
      </c>
      <c r="BS2665" s="18">
        <f t="shared" si="6998"/>
        <v>0</v>
      </c>
      <c r="BT2665" s="18">
        <f t="shared" si="6998"/>
        <v>0</v>
      </c>
      <c r="BU2665" s="18">
        <f t="shared" si="6949"/>
        <v>75781.099999999991</v>
      </c>
      <c r="BV2665" s="18">
        <f t="shared" si="6950"/>
        <v>74998.899999999994</v>
      </c>
      <c r="BW2665" s="18">
        <f t="shared" si="6951"/>
        <v>74998.899999999994</v>
      </c>
      <c r="BX2665" s="18">
        <f t="shared" si="6998"/>
        <v>0</v>
      </c>
      <c r="BY2665" s="18">
        <f t="shared" si="6998"/>
        <v>0</v>
      </c>
      <c r="BZ2665" s="18">
        <f t="shared" si="6998"/>
        <v>0</v>
      </c>
      <c r="CA2665" s="18">
        <f t="shared" si="6888"/>
        <v>75781.099999999991</v>
      </c>
      <c r="CB2665" s="18">
        <f t="shared" si="6889"/>
        <v>74998.899999999994</v>
      </c>
      <c r="CC2665" s="18">
        <f t="shared" si="6890"/>
        <v>74998.899999999994</v>
      </c>
      <c r="CD2665" s="18">
        <f t="shared" si="6998"/>
        <v>0</v>
      </c>
      <c r="CE2665" s="27"/>
      <c r="CF2665" s="33"/>
    </row>
    <row r="2666" spans="1:119" x14ac:dyDescent="0.3">
      <c r="A2666" s="41" t="s">
        <v>830</v>
      </c>
      <c r="B2666" s="39">
        <v>110</v>
      </c>
      <c r="C2666" s="41" t="s">
        <v>5</v>
      </c>
      <c r="D2666" s="41" t="s">
        <v>6</v>
      </c>
      <c r="E2666" s="14" t="s">
        <v>518</v>
      </c>
      <c r="F2666" s="18">
        <v>74998.899999999994</v>
      </c>
      <c r="G2666" s="18">
        <v>74998.899999999994</v>
      </c>
      <c r="H2666" s="18">
        <v>74998.899999999994</v>
      </c>
      <c r="I2666" s="18"/>
      <c r="J2666" s="18"/>
      <c r="K2666" s="18"/>
      <c r="L2666" s="18">
        <f t="shared" si="6838"/>
        <v>74998.899999999994</v>
      </c>
      <c r="M2666" s="18">
        <f t="shared" si="6839"/>
        <v>74998.899999999994</v>
      </c>
      <c r="N2666" s="18">
        <f t="shared" si="6840"/>
        <v>74998.899999999994</v>
      </c>
      <c r="O2666" s="18"/>
      <c r="P2666" s="18"/>
      <c r="Q2666" s="18"/>
      <c r="R2666" s="18"/>
      <c r="S2666" s="18"/>
      <c r="T2666" s="18">
        <f t="shared" si="6857"/>
        <v>74998.899999999994</v>
      </c>
      <c r="U2666" s="18">
        <f t="shared" si="6858"/>
        <v>74998.899999999994</v>
      </c>
      <c r="V2666" s="18">
        <f t="shared" si="6859"/>
        <v>74998.899999999994</v>
      </c>
      <c r="W2666" s="18"/>
      <c r="X2666" s="18"/>
      <c r="Y2666" s="18"/>
      <c r="Z2666" s="18"/>
      <c r="AA2666" s="18"/>
      <c r="AB2666" s="18"/>
      <c r="AC2666" s="18">
        <f t="shared" si="6835"/>
        <v>74998.899999999994</v>
      </c>
      <c r="AD2666" s="18">
        <f t="shared" si="6836"/>
        <v>74998.899999999994</v>
      </c>
      <c r="AE2666" s="18">
        <f t="shared" si="6837"/>
        <v>74998.899999999994</v>
      </c>
      <c r="AF2666" s="18"/>
      <c r="AG2666" s="18"/>
      <c r="AH2666" s="18"/>
      <c r="AI2666" s="18">
        <f t="shared" si="6875"/>
        <v>74998.899999999994</v>
      </c>
      <c r="AJ2666" s="18">
        <f t="shared" si="6876"/>
        <v>74998.899999999994</v>
      </c>
      <c r="AK2666" s="18">
        <f t="shared" si="6877"/>
        <v>74998.899999999994</v>
      </c>
      <c r="AL2666" s="18"/>
      <c r="AM2666" s="18">
        <f t="shared" si="6878"/>
        <v>74998.899999999994</v>
      </c>
      <c r="AN2666" s="18"/>
      <c r="AO2666" s="18"/>
      <c r="AP2666" s="18"/>
      <c r="AQ2666" s="18">
        <f t="shared" si="6971"/>
        <v>74998.899999999994</v>
      </c>
      <c r="AR2666" s="18">
        <f t="shared" si="6972"/>
        <v>74998.899999999994</v>
      </c>
      <c r="AS2666" s="18">
        <f t="shared" si="6973"/>
        <v>74998.899999999994</v>
      </c>
      <c r="AT2666" s="18"/>
      <c r="AU2666" s="18"/>
      <c r="AV2666" s="18"/>
      <c r="AW2666" s="18">
        <f t="shared" si="6974"/>
        <v>74998.899999999994</v>
      </c>
      <c r="AX2666" s="18">
        <f t="shared" si="6975"/>
        <v>74998.899999999994</v>
      </c>
      <c r="AY2666" s="18">
        <f t="shared" si="6976"/>
        <v>74998.899999999994</v>
      </c>
      <c r="AZ2666" s="18">
        <v>782.2</v>
      </c>
      <c r="BA2666" s="18"/>
      <c r="BB2666" s="18"/>
      <c r="BC2666" s="18">
        <f t="shared" si="6870"/>
        <v>75781.099999999991</v>
      </c>
      <c r="BD2666" s="18">
        <f t="shared" si="6871"/>
        <v>74998.899999999994</v>
      </c>
      <c r="BE2666" s="18">
        <f t="shared" si="6872"/>
        <v>74998.899999999994</v>
      </c>
      <c r="BF2666" s="18"/>
      <c r="BG2666" s="18"/>
      <c r="BH2666" s="18"/>
      <c r="BI2666" s="18">
        <f t="shared" si="6867"/>
        <v>75781.099999999991</v>
      </c>
      <c r="BJ2666" s="18">
        <f t="shared" si="6868"/>
        <v>74998.899999999994</v>
      </c>
      <c r="BK2666" s="18">
        <f t="shared" si="6869"/>
        <v>74998.899999999994</v>
      </c>
      <c r="BL2666" s="18"/>
      <c r="BM2666" s="18"/>
      <c r="BN2666" s="18"/>
      <c r="BO2666" s="18">
        <f t="shared" si="6968"/>
        <v>75781.099999999991</v>
      </c>
      <c r="BP2666" s="18">
        <f t="shared" si="6969"/>
        <v>74998.899999999994</v>
      </c>
      <c r="BQ2666" s="18">
        <f t="shared" si="6970"/>
        <v>74998.899999999994</v>
      </c>
      <c r="BR2666" s="18"/>
      <c r="BS2666" s="18"/>
      <c r="BT2666" s="18"/>
      <c r="BU2666" s="18">
        <f t="shared" si="6949"/>
        <v>75781.099999999991</v>
      </c>
      <c r="BV2666" s="18">
        <f t="shared" si="6950"/>
        <v>74998.899999999994</v>
      </c>
      <c r="BW2666" s="18">
        <f t="shared" si="6951"/>
        <v>74998.899999999994</v>
      </c>
      <c r="BX2666" s="18"/>
      <c r="BY2666" s="18"/>
      <c r="BZ2666" s="18"/>
      <c r="CA2666" s="18">
        <f t="shared" si="6888"/>
        <v>75781.099999999991</v>
      </c>
      <c r="CB2666" s="18">
        <f t="shared" si="6889"/>
        <v>74998.899999999994</v>
      </c>
      <c r="CC2666" s="18">
        <f t="shared" si="6890"/>
        <v>74998.899999999994</v>
      </c>
      <c r="CD2666" s="18"/>
      <c r="CE2666" s="27"/>
      <c r="CF2666" s="33"/>
    </row>
    <row r="2667" spans="1:119" ht="31.2" x14ac:dyDescent="0.3">
      <c r="A2667" s="41" t="s">
        <v>830</v>
      </c>
      <c r="B2667" s="39">
        <v>200</v>
      </c>
      <c r="C2667" s="41"/>
      <c r="D2667" s="41"/>
      <c r="E2667" s="14" t="s">
        <v>551</v>
      </c>
      <c r="F2667" s="18">
        <f t="shared" ref="F2667:K2668" si="6999">F2668</f>
        <v>10817.1</v>
      </c>
      <c r="G2667" s="18">
        <f t="shared" si="6999"/>
        <v>10817.1</v>
      </c>
      <c r="H2667" s="18">
        <f t="shared" si="6999"/>
        <v>10776.1</v>
      </c>
      <c r="I2667" s="18">
        <f t="shared" si="6999"/>
        <v>0</v>
      </c>
      <c r="J2667" s="18">
        <f t="shared" si="6999"/>
        <v>0</v>
      </c>
      <c r="K2667" s="18">
        <f t="shared" si="6999"/>
        <v>0</v>
      </c>
      <c r="L2667" s="18">
        <f t="shared" si="6838"/>
        <v>10817.1</v>
      </c>
      <c r="M2667" s="18">
        <f t="shared" si="6839"/>
        <v>10817.1</v>
      </c>
      <c r="N2667" s="18">
        <f t="shared" si="6840"/>
        <v>10776.1</v>
      </c>
      <c r="O2667" s="18">
        <f t="shared" ref="O2667:S2668" si="7000">O2668</f>
        <v>0</v>
      </c>
      <c r="P2667" s="18">
        <f t="shared" si="7000"/>
        <v>0</v>
      </c>
      <c r="Q2667" s="18">
        <f t="shared" si="7000"/>
        <v>0</v>
      </c>
      <c r="R2667" s="18">
        <f t="shared" si="7000"/>
        <v>0</v>
      </c>
      <c r="S2667" s="18">
        <f t="shared" si="7000"/>
        <v>0</v>
      </c>
      <c r="T2667" s="18">
        <f t="shared" si="6857"/>
        <v>10817.1</v>
      </c>
      <c r="U2667" s="18">
        <f t="shared" si="6858"/>
        <v>10817.1</v>
      </c>
      <c r="V2667" s="18">
        <f t="shared" si="6859"/>
        <v>10776.1</v>
      </c>
      <c r="W2667" s="18">
        <f t="shared" ref="W2667:CD2668" si="7001">W2668</f>
        <v>0</v>
      </c>
      <c r="X2667" s="18">
        <f t="shared" si="7001"/>
        <v>0</v>
      </c>
      <c r="Y2667" s="18">
        <f t="shared" si="7001"/>
        <v>0</v>
      </c>
      <c r="Z2667" s="18">
        <f t="shared" si="7001"/>
        <v>0</v>
      </c>
      <c r="AA2667" s="18">
        <f t="shared" si="7001"/>
        <v>0</v>
      </c>
      <c r="AB2667" s="18">
        <f t="shared" si="7001"/>
        <v>0</v>
      </c>
      <c r="AC2667" s="18">
        <f t="shared" si="6835"/>
        <v>10817.1</v>
      </c>
      <c r="AD2667" s="18">
        <f t="shared" si="6836"/>
        <v>10817.1</v>
      </c>
      <c r="AE2667" s="18">
        <f t="shared" si="6837"/>
        <v>10776.1</v>
      </c>
      <c r="AF2667" s="18">
        <f t="shared" si="7001"/>
        <v>0</v>
      </c>
      <c r="AG2667" s="18">
        <f t="shared" si="7001"/>
        <v>0</v>
      </c>
      <c r="AH2667" s="18">
        <f t="shared" si="7001"/>
        <v>0</v>
      </c>
      <c r="AI2667" s="18">
        <f t="shared" si="6875"/>
        <v>10817.1</v>
      </c>
      <c r="AJ2667" s="18">
        <f t="shared" si="6876"/>
        <v>10817.1</v>
      </c>
      <c r="AK2667" s="18">
        <f t="shared" si="6877"/>
        <v>10776.1</v>
      </c>
      <c r="AL2667" s="18">
        <f t="shared" si="7001"/>
        <v>0</v>
      </c>
      <c r="AM2667" s="18">
        <f t="shared" si="6878"/>
        <v>10817.1</v>
      </c>
      <c r="AN2667" s="18">
        <f t="shared" si="7001"/>
        <v>0</v>
      </c>
      <c r="AO2667" s="18">
        <f t="shared" si="7001"/>
        <v>0</v>
      </c>
      <c r="AP2667" s="18">
        <f t="shared" si="7001"/>
        <v>0</v>
      </c>
      <c r="AQ2667" s="18">
        <f t="shared" si="6971"/>
        <v>10817.1</v>
      </c>
      <c r="AR2667" s="18">
        <f t="shared" si="6972"/>
        <v>10817.1</v>
      </c>
      <c r="AS2667" s="18">
        <f t="shared" si="6973"/>
        <v>10776.1</v>
      </c>
      <c r="AT2667" s="18">
        <f t="shared" si="7001"/>
        <v>0</v>
      </c>
      <c r="AU2667" s="18">
        <f t="shared" si="7001"/>
        <v>0</v>
      </c>
      <c r="AV2667" s="18">
        <f t="shared" si="7001"/>
        <v>0</v>
      </c>
      <c r="AW2667" s="18">
        <f t="shared" si="6974"/>
        <v>10817.1</v>
      </c>
      <c r="AX2667" s="18">
        <f t="shared" si="6975"/>
        <v>10817.1</v>
      </c>
      <c r="AY2667" s="18">
        <f t="shared" si="6976"/>
        <v>10776.1</v>
      </c>
      <c r="AZ2667" s="18">
        <f t="shared" si="7001"/>
        <v>0</v>
      </c>
      <c r="BA2667" s="18">
        <f t="shared" si="7001"/>
        <v>0</v>
      </c>
      <c r="BB2667" s="18">
        <f t="shared" si="7001"/>
        <v>0</v>
      </c>
      <c r="BC2667" s="18">
        <f t="shared" si="6870"/>
        <v>10817.1</v>
      </c>
      <c r="BD2667" s="18">
        <f t="shared" si="6871"/>
        <v>10817.1</v>
      </c>
      <c r="BE2667" s="18">
        <f t="shared" si="6872"/>
        <v>10776.1</v>
      </c>
      <c r="BF2667" s="18">
        <f t="shared" si="7001"/>
        <v>0</v>
      </c>
      <c r="BG2667" s="18">
        <f t="shared" si="7001"/>
        <v>0</v>
      </c>
      <c r="BH2667" s="18">
        <f t="shared" si="7001"/>
        <v>0</v>
      </c>
      <c r="BI2667" s="18">
        <f t="shared" si="6867"/>
        <v>10817.1</v>
      </c>
      <c r="BJ2667" s="18">
        <f t="shared" si="6868"/>
        <v>10817.1</v>
      </c>
      <c r="BK2667" s="18">
        <f t="shared" si="6869"/>
        <v>10776.1</v>
      </c>
      <c r="BL2667" s="18">
        <f t="shared" si="7001"/>
        <v>0</v>
      </c>
      <c r="BM2667" s="18">
        <f t="shared" si="7001"/>
        <v>0</v>
      </c>
      <c r="BN2667" s="18">
        <f t="shared" si="7001"/>
        <v>0</v>
      </c>
      <c r="BO2667" s="18">
        <f t="shared" si="6968"/>
        <v>10817.1</v>
      </c>
      <c r="BP2667" s="18">
        <f t="shared" si="6969"/>
        <v>10817.1</v>
      </c>
      <c r="BQ2667" s="18">
        <f t="shared" si="6970"/>
        <v>10776.1</v>
      </c>
      <c r="BR2667" s="18">
        <f t="shared" si="7001"/>
        <v>0</v>
      </c>
      <c r="BS2667" s="18">
        <f t="shared" si="7001"/>
        <v>0</v>
      </c>
      <c r="BT2667" s="18">
        <f t="shared" si="7001"/>
        <v>0</v>
      </c>
      <c r="BU2667" s="18">
        <f t="shared" si="6949"/>
        <v>10817.1</v>
      </c>
      <c r="BV2667" s="18">
        <f t="shared" si="6950"/>
        <v>10817.1</v>
      </c>
      <c r="BW2667" s="18">
        <f t="shared" si="6951"/>
        <v>10776.1</v>
      </c>
      <c r="BX2667" s="18">
        <f t="shared" si="7001"/>
        <v>-49.718000000000004</v>
      </c>
      <c r="BY2667" s="18">
        <f t="shared" si="7001"/>
        <v>0</v>
      </c>
      <c r="BZ2667" s="18">
        <f t="shared" si="7001"/>
        <v>0</v>
      </c>
      <c r="CA2667" s="18">
        <f t="shared" si="6888"/>
        <v>10767.382</v>
      </c>
      <c r="CB2667" s="18">
        <f t="shared" si="6889"/>
        <v>10817.1</v>
      </c>
      <c r="CC2667" s="18">
        <f t="shared" si="6890"/>
        <v>10776.1</v>
      </c>
      <c r="CD2667" s="18">
        <f t="shared" si="7001"/>
        <v>0</v>
      </c>
      <c r="CE2667" s="27"/>
      <c r="CF2667" s="33"/>
    </row>
    <row r="2668" spans="1:119" ht="46.8" x14ac:dyDescent="0.3">
      <c r="A2668" s="41" t="s">
        <v>830</v>
      </c>
      <c r="B2668" s="39">
        <v>240</v>
      </c>
      <c r="C2668" s="41"/>
      <c r="D2668" s="41"/>
      <c r="E2668" s="14" t="s">
        <v>559</v>
      </c>
      <c r="F2668" s="18">
        <f t="shared" si="6999"/>
        <v>10817.1</v>
      </c>
      <c r="G2668" s="18">
        <f t="shared" si="6999"/>
        <v>10817.1</v>
      </c>
      <c r="H2668" s="18">
        <f t="shared" si="6999"/>
        <v>10776.1</v>
      </c>
      <c r="I2668" s="18">
        <f t="shared" si="6999"/>
        <v>0</v>
      </c>
      <c r="J2668" s="18">
        <f t="shared" si="6999"/>
        <v>0</v>
      </c>
      <c r="K2668" s="18">
        <f t="shared" si="6999"/>
        <v>0</v>
      </c>
      <c r="L2668" s="18">
        <f t="shared" si="6838"/>
        <v>10817.1</v>
      </c>
      <c r="M2668" s="18">
        <f t="shared" si="6839"/>
        <v>10817.1</v>
      </c>
      <c r="N2668" s="18">
        <f t="shared" si="6840"/>
        <v>10776.1</v>
      </c>
      <c r="O2668" s="18">
        <f t="shared" si="7000"/>
        <v>0</v>
      </c>
      <c r="P2668" s="18">
        <f t="shared" si="7000"/>
        <v>0</v>
      </c>
      <c r="Q2668" s="18">
        <f t="shared" si="7000"/>
        <v>0</v>
      </c>
      <c r="R2668" s="18">
        <f t="shared" si="7000"/>
        <v>0</v>
      </c>
      <c r="S2668" s="18">
        <f t="shared" si="7000"/>
        <v>0</v>
      </c>
      <c r="T2668" s="18">
        <f t="shared" si="6857"/>
        <v>10817.1</v>
      </c>
      <c r="U2668" s="18">
        <f t="shared" si="6858"/>
        <v>10817.1</v>
      </c>
      <c r="V2668" s="18">
        <f t="shared" si="6859"/>
        <v>10776.1</v>
      </c>
      <c r="W2668" s="18">
        <f t="shared" si="7001"/>
        <v>0</v>
      </c>
      <c r="X2668" s="18">
        <f t="shared" si="7001"/>
        <v>0</v>
      </c>
      <c r="Y2668" s="18">
        <f t="shared" si="7001"/>
        <v>0</v>
      </c>
      <c r="Z2668" s="18">
        <f t="shared" si="7001"/>
        <v>0</v>
      </c>
      <c r="AA2668" s="18">
        <f t="shared" si="7001"/>
        <v>0</v>
      </c>
      <c r="AB2668" s="18">
        <f t="shared" si="7001"/>
        <v>0</v>
      </c>
      <c r="AC2668" s="18">
        <f t="shared" si="6835"/>
        <v>10817.1</v>
      </c>
      <c r="AD2668" s="18">
        <f t="shared" si="6836"/>
        <v>10817.1</v>
      </c>
      <c r="AE2668" s="18">
        <f t="shared" si="6837"/>
        <v>10776.1</v>
      </c>
      <c r="AF2668" s="18">
        <f t="shared" si="7001"/>
        <v>0</v>
      </c>
      <c r="AG2668" s="18">
        <f t="shared" si="7001"/>
        <v>0</v>
      </c>
      <c r="AH2668" s="18">
        <f t="shared" si="7001"/>
        <v>0</v>
      </c>
      <c r="AI2668" s="18">
        <f t="shared" si="6875"/>
        <v>10817.1</v>
      </c>
      <c r="AJ2668" s="18">
        <f t="shared" si="6876"/>
        <v>10817.1</v>
      </c>
      <c r="AK2668" s="18">
        <f t="shared" si="6877"/>
        <v>10776.1</v>
      </c>
      <c r="AL2668" s="18">
        <f t="shared" si="7001"/>
        <v>0</v>
      </c>
      <c r="AM2668" s="18">
        <f t="shared" si="6878"/>
        <v>10817.1</v>
      </c>
      <c r="AN2668" s="18">
        <f t="shared" si="7001"/>
        <v>0</v>
      </c>
      <c r="AO2668" s="18">
        <f t="shared" si="7001"/>
        <v>0</v>
      </c>
      <c r="AP2668" s="18">
        <f t="shared" si="7001"/>
        <v>0</v>
      </c>
      <c r="AQ2668" s="18">
        <f t="shared" si="6971"/>
        <v>10817.1</v>
      </c>
      <c r="AR2668" s="18">
        <f t="shared" si="6972"/>
        <v>10817.1</v>
      </c>
      <c r="AS2668" s="18">
        <f t="shared" si="6973"/>
        <v>10776.1</v>
      </c>
      <c r="AT2668" s="18">
        <f t="shared" si="7001"/>
        <v>0</v>
      </c>
      <c r="AU2668" s="18">
        <f t="shared" si="7001"/>
        <v>0</v>
      </c>
      <c r="AV2668" s="18">
        <f t="shared" si="7001"/>
        <v>0</v>
      </c>
      <c r="AW2668" s="18">
        <f t="shared" si="6974"/>
        <v>10817.1</v>
      </c>
      <c r="AX2668" s="18">
        <f t="shared" si="6975"/>
        <v>10817.1</v>
      </c>
      <c r="AY2668" s="18">
        <f t="shared" si="6976"/>
        <v>10776.1</v>
      </c>
      <c r="AZ2668" s="18">
        <f t="shared" si="7001"/>
        <v>0</v>
      </c>
      <c r="BA2668" s="18">
        <f t="shared" si="7001"/>
        <v>0</v>
      </c>
      <c r="BB2668" s="18">
        <f t="shared" si="7001"/>
        <v>0</v>
      </c>
      <c r="BC2668" s="18">
        <f t="shared" si="6870"/>
        <v>10817.1</v>
      </c>
      <c r="BD2668" s="18">
        <f t="shared" si="6871"/>
        <v>10817.1</v>
      </c>
      <c r="BE2668" s="18">
        <f t="shared" si="6872"/>
        <v>10776.1</v>
      </c>
      <c r="BF2668" s="18">
        <f t="shared" si="7001"/>
        <v>0</v>
      </c>
      <c r="BG2668" s="18">
        <f t="shared" si="7001"/>
        <v>0</v>
      </c>
      <c r="BH2668" s="18">
        <f t="shared" si="7001"/>
        <v>0</v>
      </c>
      <c r="BI2668" s="18">
        <f t="shared" si="6867"/>
        <v>10817.1</v>
      </c>
      <c r="BJ2668" s="18">
        <f t="shared" si="6868"/>
        <v>10817.1</v>
      </c>
      <c r="BK2668" s="18">
        <f t="shared" si="6869"/>
        <v>10776.1</v>
      </c>
      <c r="BL2668" s="18">
        <f t="shared" si="7001"/>
        <v>0</v>
      </c>
      <c r="BM2668" s="18">
        <f t="shared" si="7001"/>
        <v>0</v>
      </c>
      <c r="BN2668" s="18">
        <f t="shared" si="7001"/>
        <v>0</v>
      </c>
      <c r="BO2668" s="18">
        <f t="shared" si="6968"/>
        <v>10817.1</v>
      </c>
      <c r="BP2668" s="18">
        <f t="shared" si="6969"/>
        <v>10817.1</v>
      </c>
      <c r="BQ2668" s="18">
        <f t="shared" si="6970"/>
        <v>10776.1</v>
      </c>
      <c r="BR2668" s="18">
        <f t="shared" si="7001"/>
        <v>0</v>
      </c>
      <c r="BS2668" s="18">
        <f t="shared" si="7001"/>
        <v>0</v>
      </c>
      <c r="BT2668" s="18">
        <f t="shared" si="7001"/>
        <v>0</v>
      </c>
      <c r="BU2668" s="18">
        <f t="shared" si="6949"/>
        <v>10817.1</v>
      </c>
      <c r="BV2668" s="18">
        <f t="shared" si="6950"/>
        <v>10817.1</v>
      </c>
      <c r="BW2668" s="18">
        <f t="shared" si="6951"/>
        <v>10776.1</v>
      </c>
      <c r="BX2668" s="18">
        <f t="shared" si="7001"/>
        <v>-49.718000000000004</v>
      </c>
      <c r="BY2668" s="18">
        <f t="shared" si="7001"/>
        <v>0</v>
      </c>
      <c r="BZ2668" s="18">
        <f t="shared" si="7001"/>
        <v>0</v>
      </c>
      <c r="CA2668" s="18">
        <f t="shared" si="6888"/>
        <v>10767.382</v>
      </c>
      <c r="CB2668" s="18">
        <f t="shared" si="6889"/>
        <v>10817.1</v>
      </c>
      <c r="CC2668" s="18">
        <f t="shared" si="6890"/>
        <v>10776.1</v>
      </c>
      <c r="CD2668" s="18">
        <f t="shared" si="7001"/>
        <v>0</v>
      </c>
      <c r="CE2668" s="27"/>
      <c r="CF2668" s="33"/>
    </row>
    <row r="2669" spans="1:119" x14ac:dyDescent="0.3">
      <c r="A2669" s="41" t="s">
        <v>830</v>
      </c>
      <c r="B2669" s="39">
        <v>240</v>
      </c>
      <c r="C2669" s="41" t="s">
        <v>5</v>
      </c>
      <c r="D2669" s="41" t="s">
        <v>6</v>
      </c>
      <c r="E2669" s="14" t="s">
        <v>518</v>
      </c>
      <c r="F2669" s="18">
        <v>10817.1</v>
      </c>
      <c r="G2669" s="18">
        <v>10817.1</v>
      </c>
      <c r="H2669" s="18">
        <v>10776.1</v>
      </c>
      <c r="I2669" s="18"/>
      <c r="J2669" s="18"/>
      <c r="K2669" s="18"/>
      <c r="L2669" s="18">
        <f t="shared" si="6838"/>
        <v>10817.1</v>
      </c>
      <c r="M2669" s="18">
        <f t="shared" si="6839"/>
        <v>10817.1</v>
      </c>
      <c r="N2669" s="18">
        <f t="shared" si="6840"/>
        <v>10776.1</v>
      </c>
      <c r="O2669" s="18"/>
      <c r="P2669" s="18"/>
      <c r="Q2669" s="18"/>
      <c r="R2669" s="18"/>
      <c r="S2669" s="18"/>
      <c r="T2669" s="18">
        <f t="shared" si="6857"/>
        <v>10817.1</v>
      </c>
      <c r="U2669" s="18">
        <f t="shared" si="6858"/>
        <v>10817.1</v>
      </c>
      <c r="V2669" s="18">
        <f t="shared" si="6859"/>
        <v>10776.1</v>
      </c>
      <c r="W2669" s="18"/>
      <c r="X2669" s="18"/>
      <c r="Y2669" s="18"/>
      <c r="Z2669" s="18"/>
      <c r="AA2669" s="18"/>
      <c r="AB2669" s="18"/>
      <c r="AC2669" s="18">
        <f t="shared" si="6835"/>
        <v>10817.1</v>
      </c>
      <c r="AD2669" s="18">
        <f t="shared" si="6836"/>
        <v>10817.1</v>
      </c>
      <c r="AE2669" s="18">
        <f t="shared" si="6837"/>
        <v>10776.1</v>
      </c>
      <c r="AF2669" s="18"/>
      <c r="AG2669" s="18"/>
      <c r="AH2669" s="18"/>
      <c r="AI2669" s="18">
        <f t="shared" si="6875"/>
        <v>10817.1</v>
      </c>
      <c r="AJ2669" s="18">
        <f t="shared" si="6876"/>
        <v>10817.1</v>
      </c>
      <c r="AK2669" s="18">
        <f t="shared" si="6877"/>
        <v>10776.1</v>
      </c>
      <c r="AL2669" s="18"/>
      <c r="AM2669" s="18">
        <f t="shared" si="6878"/>
        <v>10817.1</v>
      </c>
      <c r="AN2669" s="18"/>
      <c r="AO2669" s="18"/>
      <c r="AP2669" s="18"/>
      <c r="AQ2669" s="18">
        <f t="shared" si="6971"/>
        <v>10817.1</v>
      </c>
      <c r="AR2669" s="18">
        <f t="shared" si="6972"/>
        <v>10817.1</v>
      </c>
      <c r="AS2669" s="18">
        <f t="shared" si="6973"/>
        <v>10776.1</v>
      </c>
      <c r="AT2669" s="18"/>
      <c r="AU2669" s="18"/>
      <c r="AV2669" s="18"/>
      <c r="AW2669" s="18">
        <f t="shared" si="6974"/>
        <v>10817.1</v>
      </c>
      <c r="AX2669" s="18">
        <f t="shared" si="6975"/>
        <v>10817.1</v>
      </c>
      <c r="AY2669" s="18">
        <f t="shared" si="6976"/>
        <v>10776.1</v>
      </c>
      <c r="AZ2669" s="18"/>
      <c r="BA2669" s="18"/>
      <c r="BB2669" s="18"/>
      <c r="BC2669" s="18">
        <f t="shared" si="6870"/>
        <v>10817.1</v>
      </c>
      <c r="BD2669" s="18">
        <f t="shared" si="6871"/>
        <v>10817.1</v>
      </c>
      <c r="BE2669" s="18">
        <f t="shared" si="6872"/>
        <v>10776.1</v>
      </c>
      <c r="BF2669" s="18"/>
      <c r="BG2669" s="18"/>
      <c r="BH2669" s="18"/>
      <c r="BI2669" s="18">
        <f t="shared" si="6867"/>
        <v>10817.1</v>
      </c>
      <c r="BJ2669" s="18">
        <f t="shared" si="6868"/>
        <v>10817.1</v>
      </c>
      <c r="BK2669" s="18">
        <f t="shared" si="6869"/>
        <v>10776.1</v>
      </c>
      <c r="BL2669" s="18"/>
      <c r="BM2669" s="18"/>
      <c r="BN2669" s="18"/>
      <c r="BO2669" s="18">
        <f t="shared" si="6968"/>
        <v>10817.1</v>
      </c>
      <c r="BP2669" s="18">
        <f t="shared" si="6969"/>
        <v>10817.1</v>
      </c>
      <c r="BQ2669" s="18">
        <f t="shared" si="6970"/>
        <v>10776.1</v>
      </c>
      <c r="BR2669" s="18"/>
      <c r="BS2669" s="18"/>
      <c r="BT2669" s="18"/>
      <c r="BU2669" s="18">
        <f t="shared" si="6949"/>
        <v>10817.1</v>
      </c>
      <c r="BV2669" s="18">
        <f t="shared" si="6950"/>
        <v>10817.1</v>
      </c>
      <c r="BW2669" s="18">
        <f t="shared" si="6951"/>
        <v>10776.1</v>
      </c>
      <c r="BX2669" s="18">
        <v>-49.718000000000004</v>
      </c>
      <c r="BY2669" s="18"/>
      <c r="BZ2669" s="18"/>
      <c r="CA2669" s="18">
        <f t="shared" si="6888"/>
        <v>10767.382</v>
      </c>
      <c r="CB2669" s="18">
        <f t="shared" si="6889"/>
        <v>10817.1</v>
      </c>
      <c r="CC2669" s="18">
        <f t="shared" si="6890"/>
        <v>10776.1</v>
      </c>
      <c r="CD2669" s="18"/>
      <c r="CE2669" s="27"/>
      <c r="CF2669" s="33"/>
    </row>
    <row r="2670" spans="1:119" x14ac:dyDescent="0.3">
      <c r="A2670" s="41" t="s">
        <v>830</v>
      </c>
      <c r="B2670" s="39">
        <v>800</v>
      </c>
      <c r="C2670" s="41"/>
      <c r="D2670" s="41"/>
      <c r="E2670" s="14" t="s">
        <v>556</v>
      </c>
      <c r="F2670" s="18">
        <f t="shared" ref="F2670:K2671" si="7002">F2671</f>
        <v>22</v>
      </c>
      <c r="G2670" s="18">
        <f t="shared" si="7002"/>
        <v>22</v>
      </c>
      <c r="H2670" s="18">
        <f t="shared" si="7002"/>
        <v>22</v>
      </c>
      <c r="I2670" s="18">
        <f t="shared" si="7002"/>
        <v>0</v>
      </c>
      <c r="J2670" s="18">
        <f t="shared" si="7002"/>
        <v>0</v>
      </c>
      <c r="K2670" s="18">
        <f t="shared" si="7002"/>
        <v>0</v>
      </c>
      <c r="L2670" s="18">
        <f t="shared" si="6838"/>
        <v>22</v>
      </c>
      <c r="M2670" s="18">
        <f t="shared" si="6839"/>
        <v>22</v>
      </c>
      <c r="N2670" s="18">
        <f t="shared" si="6840"/>
        <v>22</v>
      </c>
      <c r="O2670" s="18">
        <f t="shared" ref="O2670:S2671" si="7003">O2671</f>
        <v>0</v>
      </c>
      <c r="P2670" s="18">
        <f t="shared" si="7003"/>
        <v>0</v>
      </c>
      <c r="Q2670" s="18">
        <f t="shared" si="7003"/>
        <v>0</v>
      </c>
      <c r="R2670" s="18">
        <f t="shared" si="7003"/>
        <v>0</v>
      </c>
      <c r="S2670" s="18">
        <f t="shared" si="7003"/>
        <v>0</v>
      </c>
      <c r="T2670" s="18">
        <f t="shared" si="6857"/>
        <v>22</v>
      </c>
      <c r="U2670" s="18">
        <f t="shared" si="6858"/>
        <v>22</v>
      </c>
      <c r="V2670" s="18">
        <f t="shared" si="6859"/>
        <v>22</v>
      </c>
      <c r="W2670" s="18">
        <f t="shared" ref="W2670:CD2671" si="7004">W2671</f>
        <v>0</v>
      </c>
      <c r="X2670" s="18">
        <f t="shared" si="7004"/>
        <v>0</v>
      </c>
      <c r="Y2670" s="18">
        <f t="shared" si="7004"/>
        <v>0</v>
      </c>
      <c r="Z2670" s="18">
        <f t="shared" si="7004"/>
        <v>0</v>
      </c>
      <c r="AA2670" s="18">
        <f t="shared" si="7004"/>
        <v>0</v>
      </c>
      <c r="AB2670" s="18">
        <f t="shared" si="7004"/>
        <v>0</v>
      </c>
      <c r="AC2670" s="18">
        <f t="shared" si="6835"/>
        <v>22</v>
      </c>
      <c r="AD2670" s="18">
        <f t="shared" si="6836"/>
        <v>22</v>
      </c>
      <c r="AE2670" s="18">
        <f t="shared" si="6837"/>
        <v>22</v>
      </c>
      <c r="AF2670" s="18">
        <f t="shared" si="7004"/>
        <v>0</v>
      </c>
      <c r="AG2670" s="18">
        <f t="shared" si="7004"/>
        <v>0</v>
      </c>
      <c r="AH2670" s="18">
        <f t="shared" si="7004"/>
        <v>0</v>
      </c>
      <c r="AI2670" s="18">
        <f t="shared" si="6875"/>
        <v>22</v>
      </c>
      <c r="AJ2670" s="18">
        <f t="shared" si="6876"/>
        <v>22</v>
      </c>
      <c r="AK2670" s="18">
        <f t="shared" si="6877"/>
        <v>22</v>
      </c>
      <c r="AL2670" s="18">
        <f t="shared" si="7004"/>
        <v>0</v>
      </c>
      <c r="AM2670" s="18">
        <f t="shared" si="6878"/>
        <v>22</v>
      </c>
      <c r="AN2670" s="18">
        <f t="shared" si="7004"/>
        <v>0</v>
      </c>
      <c r="AO2670" s="18">
        <f t="shared" si="7004"/>
        <v>0</v>
      </c>
      <c r="AP2670" s="18">
        <f t="shared" si="7004"/>
        <v>0</v>
      </c>
      <c r="AQ2670" s="18">
        <f t="shared" si="6971"/>
        <v>22</v>
      </c>
      <c r="AR2670" s="18">
        <f t="shared" si="6972"/>
        <v>22</v>
      </c>
      <c r="AS2670" s="18">
        <f t="shared" si="6973"/>
        <v>22</v>
      </c>
      <c r="AT2670" s="18">
        <f t="shared" si="7004"/>
        <v>0</v>
      </c>
      <c r="AU2670" s="18">
        <f t="shared" si="7004"/>
        <v>0</v>
      </c>
      <c r="AV2670" s="18">
        <f t="shared" si="7004"/>
        <v>0</v>
      </c>
      <c r="AW2670" s="18">
        <f t="shared" si="6974"/>
        <v>22</v>
      </c>
      <c r="AX2670" s="18">
        <f t="shared" si="6975"/>
        <v>22</v>
      </c>
      <c r="AY2670" s="18">
        <f t="shared" si="6976"/>
        <v>22</v>
      </c>
      <c r="AZ2670" s="18">
        <f t="shared" si="7004"/>
        <v>0</v>
      </c>
      <c r="BA2670" s="18">
        <f t="shared" si="7004"/>
        <v>0</v>
      </c>
      <c r="BB2670" s="18">
        <f t="shared" si="7004"/>
        <v>0</v>
      </c>
      <c r="BC2670" s="18">
        <f t="shared" si="6870"/>
        <v>22</v>
      </c>
      <c r="BD2670" s="18">
        <f t="shared" si="6871"/>
        <v>22</v>
      </c>
      <c r="BE2670" s="18">
        <f t="shared" si="6872"/>
        <v>22</v>
      </c>
      <c r="BF2670" s="18">
        <f t="shared" si="7004"/>
        <v>0</v>
      </c>
      <c r="BG2670" s="18">
        <f t="shared" si="7004"/>
        <v>0</v>
      </c>
      <c r="BH2670" s="18">
        <f t="shared" si="7004"/>
        <v>0</v>
      </c>
      <c r="BI2670" s="18">
        <f t="shared" si="6867"/>
        <v>22</v>
      </c>
      <c r="BJ2670" s="18">
        <f t="shared" si="6868"/>
        <v>22</v>
      </c>
      <c r="BK2670" s="18">
        <f t="shared" si="6869"/>
        <v>22</v>
      </c>
      <c r="BL2670" s="18">
        <f t="shared" si="7004"/>
        <v>0</v>
      </c>
      <c r="BM2670" s="18">
        <f t="shared" si="7004"/>
        <v>0</v>
      </c>
      <c r="BN2670" s="18">
        <f t="shared" si="7004"/>
        <v>0</v>
      </c>
      <c r="BO2670" s="18">
        <f t="shared" si="6968"/>
        <v>22</v>
      </c>
      <c r="BP2670" s="18">
        <f t="shared" si="6969"/>
        <v>22</v>
      </c>
      <c r="BQ2670" s="18">
        <f t="shared" si="6970"/>
        <v>22</v>
      </c>
      <c r="BR2670" s="18">
        <f t="shared" si="7004"/>
        <v>0</v>
      </c>
      <c r="BS2670" s="18">
        <f t="shared" si="7004"/>
        <v>0</v>
      </c>
      <c r="BT2670" s="18">
        <f t="shared" si="7004"/>
        <v>0</v>
      </c>
      <c r="BU2670" s="18">
        <f t="shared" si="6949"/>
        <v>22</v>
      </c>
      <c r="BV2670" s="18">
        <f t="shared" si="6950"/>
        <v>22</v>
      </c>
      <c r="BW2670" s="18">
        <f t="shared" si="6951"/>
        <v>22</v>
      </c>
      <c r="BX2670" s="18">
        <f t="shared" si="7004"/>
        <v>0</v>
      </c>
      <c r="BY2670" s="18">
        <f t="shared" si="7004"/>
        <v>0</v>
      </c>
      <c r="BZ2670" s="18">
        <f t="shared" si="7004"/>
        <v>0</v>
      </c>
      <c r="CA2670" s="18">
        <f t="shared" si="6888"/>
        <v>22</v>
      </c>
      <c r="CB2670" s="18">
        <f t="shared" si="6889"/>
        <v>22</v>
      </c>
      <c r="CC2670" s="18">
        <f t="shared" si="6890"/>
        <v>22</v>
      </c>
      <c r="CD2670" s="18">
        <f t="shared" si="7004"/>
        <v>0</v>
      </c>
      <c r="CE2670" s="27"/>
      <c r="CF2670" s="33"/>
    </row>
    <row r="2671" spans="1:119" x14ac:dyDescent="0.3">
      <c r="A2671" s="41" t="s">
        <v>830</v>
      </c>
      <c r="B2671" s="39">
        <v>850</v>
      </c>
      <c r="C2671" s="41"/>
      <c r="D2671" s="41"/>
      <c r="E2671" s="14" t="s">
        <v>573</v>
      </c>
      <c r="F2671" s="18">
        <f t="shared" si="7002"/>
        <v>22</v>
      </c>
      <c r="G2671" s="18">
        <f t="shared" si="7002"/>
        <v>22</v>
      </c>
      <c r="H2671" s="18">
        <f t="shared" si="7002"/>
        <v>22</v>
      </c>
      <c r="I2671" s="18">
        <f t="shared" si="7002"/>
        <v>0</v>
      </c>
      <c r="J2671" s="18">
        <f t="shared" si="7002"/>
        <v>0</v>
      </c>
      <c r="K2671" s="18">
        <f t="shared" si="7002"/>
        <v>0</v>
      </c>
      <c r="L2671" s="18">
        <f t="shared" si="6838"/>
        <v>22</v>
      </c>
      <c r="M2671" s="18">
        <f t="shared" si="6839"/>
        <v>22</v>
      </c>
      <c r="N2671" s="18">
        <f t="shared" si="6840"/>
        <v>22</v>
      </c>
      <c r="O2671" s="18">
        <f t="shared" si="7003"/>
        <v>0</v>
      </c>
      <c r="P2671" s="18">
        <f t="shared" si="7003"/>
        <v>0</v>
      </c>
      <c r="Q2671" s="18">
        <f t="shared" si="7003"/>
        <v>0</v>
      </c>
      <c r="R2671" s="18">
        <f t="shared" si="7003"/>
        <v>0</v>
      </c>
      <c r="S2671" s="18">
        <f t="shared" si="7003"/>
        <v>0</v>
      </c>
      <c r="T2671" s="18">
        <f t="shared" si="6857"/>
        <v>22</v>
      </c>
      <c r="U2671" s="18">
        <f t="shared" si="6858"/>
        <v>22</v>
      </c>
      <c r="V2671" s="18">
        <f t="shared" si="6859"/>
        <v>22</v>
      </c>
      <c r="W2671" s="18">
        <f t="shared" si="7004"/>
        <v>0</v>
      </c>
      <c r="X2671" s="18">
        <f t="shared" si="7004"/>
        <v>0</v>
      </c>
      <c r="Y2671" s="18">
        <f t="shared" si="7004"/>
        <v>0</v>
      </c>
      <c r="Z2671" s="18">
        <f t="shared" si="7004"/>
        <v>0</v>
      </c>
      <c r="AA2671" s="18">
        <f t="shared" si="7004"/>
        <v>0</v>
      </c>
      <c r="AB2671" s="18">
        <f t="shared" si="7004"/>
        <v>0</v>
      </c>
      <c r="AC2671" s="18">
        <f t="shared" si="6835"/>
        <v>22</v>
      </c>
      <c r="AD2671" s="18">
        <f t="shared" si="6836"/>
        <v>22</v>
      </c>
      <c r="AE2671" s="18">
        <f t="shared" si="6837"/>
        <v>22</v>
      </c>
      <c r="AF2671" s="18">
        <f t="shared" si="7004"/>
        <v>0</v>
      </c>
      <c r="AG2671" s="18">
        <f t="shared" si="7004"/>
        <v>0</v>
      </c>
      <c r="AH2671" s="18">
        <f t="shared" si="7004"/>
        <v>0</v>
      </c>
      <c r="AI2671" s="18">
        <f t="shared" si="6875"/>
        <v>22</v>
      </c>
      <c r="AJ2671" s="18">
        <f t="shared" si="6876"/>
        <v>22</v>
      </c>
      <c r="AK2671" s="18">
        <f t="shared" si="6877"/>
        <v>22</v>
      </c>
      <c r="AL2671" s="18">
        <f t="shared" si="7004"/>
        <v>0</v>
      </c>
      <c r="AM2671" s="18">
        <f t="shared" si="6878"/>
        <v>22</v>
      </c>
      <c r="AN2671" s="18">
        <f t="shared" si="7004"/>
        <v>0</v>
      </c>
      <c r="AO2671" s="18">
        <f t="shared" si="7004"/>
        <v>0</v>
      </c>
      <c r="AP2671" s="18">
        <f t="shared" si="7004"/>
        <v>0</v>
      </c>
      <c r="AQ2671" s="18">
        <f t="shared" si="6971"/>
        <v>22</v>
      </c>
      <c r="AR2671" s="18">
        <f t="shared" si="6972"/>
        <v>22</v>
      </c>
      <c r="AS2671" s="18">
        <f t="shared" si="6973"/>
        <v>22</v>
      </c>
      <c r="AT2671" s="18">
        <f t="shared" si="7004"/>
        <v>0</v>
      </c>
      <c r="AU2671" s="18">
        <f t="shared" si="7004"/>
        <v>0</v>
      </c>
      <c r="AV2671" s="18">
        <f t="shared" si="7004"/>
        <v>0</v>
      </c>
      <c r="AW2671" s="18">
        <f t="shared" si="6974"/>
        <v>22</v>
      </c>
      <c r="AX2671" s="18">
        <f t="shared" si="6975"/>
        <v>22</v>
      </c>
      <c r="AY2671" s="18">
        <f t="shared" si="6976"/>
        <v>22</v>
      </c>
      <c r="AZ2671" s="18">
        <f t="shared" si="7004"/>
        <v>0</v>
      </c>
      <c r="BA2671" s="18">
        <f t="shared" si="7004"/>
        <v>0</v>
      </c>
      <c r="BB2671" s="18">
        <f t="shared" si="7004"/>
        <v>0</v>
      </c>
      <c r="BC2671" s="18">
        <f t="shared" si="6870"/>
        <v>22</v>
      </c>
      <c r="BD2671" s="18">
        <f t="shared" si="6871"/>
        <v>22</v>
      </c>
      <c r="BE2671" s="18">
        <f t="shared" si="6872"/>
        <v>22</v>
      </c>
      <c r="BF2671" s="18">
        <f t="shared" si="7004"/>
        <v>0</v>
      </c>
      <c r="BG2671" s="18">
        <f t="shared" si="7004"/>
        <v>0</v>
      </c>
      <c r="BH2671" s="18">
        <f t="shared" si="7004"/>
        <v>0</v>
      </c>
      <c r="BI2671" s="18">
        <f t="shared" si="6867"/>
        <v>22</v>
      </c>
      <c r="BJ2671" s="18">
        <f t="shared" si="6868"/>
        <v>22</v>
      </c>
      <c r="BK2671" s="18">
        <f t="shared" si="6869"/>
        <v>22</v>
      </c>
      <c r="BL2671" s="18">
        <f t="shared" si="7004"/>
        <v>0</v>
      </c>
      <c r="BM2671" s="18">
        <f t="shared" si="7004"/>
        <v>0</v>
      </c>
      <c r="BN2671" s="18">
        <f t="shared" si="7004"/>
        <v>0</v>
      </c>
      <c r="BO2671" s="18">
        <f t="shared" si="6968"/>
        <v>22</v>
      </c>
      <c r="BP2671" s="18">
        <f t="shared" si="6969"/>
        <v>22</v>
      </c>
      <c r="BQ2671" s="18">
        <f t="shared" si="6970"/>
        <v>22</v>
      </c>
      <c r="BR2671" s="18">
        <f t="shared" si="7004"/>
        <v>0</v>
      </c>
      <c r="BS2671" s="18">
        <f t="shared" si="7004"/>
        <v>0</v>
      </c>
      <c r="BT2671" s="18">
        <f t="shared" si="7004"/>
        <v>0</v>
      </c>
      <c r="BU2671" s="18">
        <f t="shared" si="6949"/>
        <v>22</v>
      </c>
      <c r="BV2671" s="18">
        <f t="shared" si="6950"/>
        <v>22</v>
      </c>
      <c r="BW2671" s="18">
        <f t="shared" si="6951"/>
        <v>22</v>
      </c>
      <c r="BX2671" s="18">
        <f t="shared" si="7004"/>
        <v>0</v>
      </c>
      <c r="BY2671" s="18">
        <f t="shared" si="7004"/>
        <v>0</v>
      </c>
      <c r="BZ2671" s="18">
        <f t="shared" si="7004"/>
        <v>0</v>
      </c>
      <c r="CA2671" s="18">
        <f t="shared" si="6888"/>
        <v>22</v>
      </c>
      <c r="CB2671" s="18">
        <f t="shared" si="6889"/>
        <v>22</v>
      </c>
      <c r="CC2671" s="18">
        <f t="shared" si="6890"/>
        <v>22</v>
      </c>
      <c r="CD2671" s="18">
        <f t="shared" si="7004"/>
        <v>0</v>
      </c>
      <c r="CE2671" s="27"/>
      <c r="CF2671" s="33"/>
    </row>
    <row r="2672" spans="1:119" x14ac:dyDescent="0.3">
      <c r="A2672" s="41" t="s">
        <v>830</v>
      </c>
      <c r="B2672" s="39">
        <v>850</v>
      </c>
      <c r="C2672" s="41" t="s">
        <v>5</v>
      </c>
      <c r="D2672" s="41" t="s">
        <v>6</v>
      </c>
      <c r="E2672" s="14" t="s">
        <v>518</v>
      </c>
      <c r="F2672" s="18">
        <v>22</v>
      </c>
      <c r="G2672" s="18">
        <v>22</v>
      </c>
      <c r="H2672" s="18">
        <v>22</v>
      </c>
      <c r="I2672" s="18"/>
      <c r="J2672" s="18"/>
      <c r="K2672" s="18"/>
      <c r="L2672" s="18">
        <f t="shared" si="6838"/>
        <v>22</v>
      </c>
      <c r="M2672" s="18">
        <f t="shared" si="6839"/>
        <v>22</v>
      </c>
      <c r="N2672" s="18">
        <f t="shared" si="6840"/>
        <v>22</v>
      </c>
      <c r="O2672" s="18"/>
      <c r="P2672" s="18"/>
      <c r="Q2672" s="18"/>
      <c r="R2672" s="18"/>
      <c r="S2672" s="18"/>
      <c r="T2672" s="18">
        <f t="shared" si="6857"/>
        <v>22</v>
      </c>
      <c r="U2672" s="18">
        <f t="shared" si="6858"/>
        <v>22</v>
      </c>
      <c r="V2672" s="18">
        <f t="shared" si="6859"/>
        <v>22</v>
      </c>
      <c r="W2672" s="18"/>
      <c r="X2672" s="18"/>
      <c r="Y2672" s="18"/>
      <c r="Z2672" s="18"/>
      <c r="AA2672" s="18"/>
      <c r="AB2672" s="18"/>
      <c r="AC2672" s="18">
        <f t="shared" si="6835"/>
        <v>22</v>
      </c>
      <c r="AD2672" s="18">
        <f t="shared" si="6836"/>
        <v>22</v>
      </c>
      <c r="AE2672" s="18">
        <f t="shared" si="6837"/>
        <v>22</v>
      </c>
      <c r="AF2672" s="18"/>
      <c r="AG2672" s="18"/>
      <c r="AH2672" s="18"/>
      <c r="AI2672" s="18">
        <f t="shared" si="6875"/>
        <v>22</v>
      </c>
      <c r="AJ2672" s="18">
        <f t="shared" si="6876"/>
        <v>22</v>
      </c>
      <c r="AK2672" s="18">
        <f t="shared" si="6877"/>
        <v>22</v>
      </c>
      <c r="AL2672" s="18"/>
      <c r="AM2672" s="18">
        <f t="shared" si="6878"/>
        <v>22</v>
      </c>
      <c r="AN2672" s="18"/>
      <c r="AO2672" s="18"/>
      <c r="AP2672" s="18"/>
      <c r="AQ2672" s="18">
        <f t="shared" si="6971"/>
        <v>22</v>
      </c>
      <c r="AR2672" s="18">
        <f t="shared" si="6972"/>
        <v>22</v>
      </c>
      <c r="AS2672" s="18">
        <f t="shared" si="6973"/>
        <v>22</v>
      </c>
      <c r="AT2672" s="18"/>
      <c r="AU2672" s="18"/>
      <c r="AV2672" s="18"/>
      <c r="AW2672" s="18">
        <f t="shared" si="6974"/>
        <v>22</v>
      </c>
      <c r="AX2672" s="18">
        <f t="shared" si="6975"/>
        <v>22</v>
      </c>
      <c r="AY2672" s="18">
        <f t="shared" si="6976"/>
        <v>22</v>
      </c>
      <c r="AZ2672" s="18"/>
      <c r="BA2672" s="18"/>
      <c r="BB2672" s="18"/>
      <c r="BC2672" s="18">
        <f t="shared" si="6870"/>
        <v>22</v>
      </c>
      <c r="BD2672" s="18">
        <f t="shared" si="6871"/>
        <v>22</v>
      </c>
      <c r="BE2672" s="18">
        <f t="shared" si="6872"/>
        <v>22</v>
      </c>
      <c r="BF2672" s="18"/>
      <c r="BG2672" s="18"/>
      <c r="BH2672" s="18"/>
      <c r="BI2672" s="18">
        <f t="shared" si="6867"/>
        <v>22</v>
      </c>
      <c r="BJ2672" s="18">
        <f t="shared" si="6868"/>
        <v>22</v>
      </c>
      <c r="BK2672" s="18">
        <f t="shared" si="6869"/>
        <v>22</v>
      </c>
      <c r="BL2672" s="18"/>
      <c r="BM2672" s="18"/>
      <c r="BN2672" s="18"/>
      <c r="BO2672" s="18">
        <f t="shared" si="6968"/>
        <v>22</v>
      </c>
      <c r="BP2672" s="18">
        <f t="shared" si="6969"/>
        <v>22</v>
      </c>
      <c r="BQ2672" s="18">
        <f t="shared" si="6970"/>
        <v>22</v>
      </c>
      <c r="BR2672" s="18"/>
      <c r="BS2672" s="18"/>
      <c r="BT2672" s="18"/>
      <c r="BU2672" s="18">
        <f t="shared" si="6949"/>
        <v>22</v>
      </c>
      <c r="BV2672" s="18">
        <f t="shared" si="6950"/>
        <v>22</v>
      </c>
      <c r="BW2672" s="18">
        <f t="shared" si="6951"/>
        <v>22</v>
      </c>
      <c r="BX2672" s="18"/>
      <c r="BY2672" s="18"/>
      <c r="BZ2672" s="18"/>
      <c r="CA2672" s="18">
        <f t="shared" si="6888"/>
        <v>22</v>
      </c>
      <c r="CB2672" s="18">
        <f t="shared" si="6889"/>
        <v>22</v>
      </c>
      <c r="CC2672" s="18">
        <f t="shared" si="6890"/>
        <v>22</v>
      </c>
      <c r="CD2672" s="18"/>
      <c r="CE2672" s="27"/>
      <c r="CF2672" s="33"/>
    </row>
    <row r="2673" spans="1:119" s="11" customFormat="1" ht="62.4" x14ac:dyDescent="0.3">
      <c r="A2673" s="10" t="s">
        <v>437</v>
      </c>
      <c r="B2673" s="16"/>
      <c r="C2673" s="10"/>
      <c r="D2673" s="10"/>
      <c r="E2673" s="15" t="s">
        <v>583</v>
      </c>
      <c r="F2673" s="17">
        <f t="shared" ref="F2673:K2673" si="7005">F2674+F2684+F2691</f>
        <v>177287.10000000003</v>
      </c>
      <c r="G2673" s="17">
        <f t="shared" si="7005"/>
        <v>184779.40000000002</v>
      </c>
      <c r="H2673" s="17">
        <f t="shared" si="7005"/>
        <v>174981</v>
      </c>
      <c r="I2673" s="17">
        <f t="shared" si="7005"/>
        <v>0</v>
      </c>
      <c r="J2673" s="17">
        <f t="shared" si="7005"/>
        <v>0</v>
      </c>
      <c r="K2673" s="17">
        <f t="shared" si="7005"/>
        <v>0</v>
      </c>
      <c r="L2673" s="17">
        <f t="shared" si="6838"/>
        <v>177287.10000000003</v>
      </c>
      <c r="M2673" s="17">
        <f t="shared" si="6839"/>
        <v>184779.40000000002</v>
      </c>
      <c r="N2673" s="17">
        <f t="shared" si="6840"/>
        <v>174981</v>
      </c>
      <c r="O2673" s="17">
        <f t="shared" ref="O2673:S2673" si="7006">O2674+O2684+O2691</f>
        <v>7410.5150000000003</v>
      </c>
      <c r="P2673" s="17">
        <f t="shared" si="7006"/>
        <v>0</v>
      </c>
      <c r="Q2673" s="17">
        <f t="shared" si="7006"/>
        <v>0</v>
      </c>
      <c r="R2673" s="17">
        <f t="shared" si="7006"/>
        <v>0</v>
      </c>
      <c r="S2673" s="17">
        <f t="shared" si="7006"/>
        <v>0</v>
      </c>
      <c r="T2673" s="17">
        <f t="shared" si="6857"/>
        <v>184697.61500000005</v>
      </c>
      <c r="U2673" s="17">
        <f t="shared" si="6858"/>
        <v>184779.40000000002</v>
      </c>
      <c r="V2673" s="17">
        <f t="shared" si="6859"/>
        <v>174981</v>
      </c>
      <c r="W2673" s="17">
        <f t="shared" ref="W2673:CD2673" si="7007">W2674+W2684+W2691</f>
        <v>-284.98399999999998</v>
      </c>
      <c r="X2673" s="17">
        <f t="shared" ref="X2673:AB2673" si="7008">X2674+X2684+X2691</f>
        <v>0</v>
      </c>
      <c r="Y2673" s="17">
        <f t="shared" si="7008"/>
        <v>0</v>
      </c>
      <c r="Z2673" s="17">
        <f t="shared" si="7008"/>
        <v>0</v>
      </c>
      <c r="AA2673" s="17">
        <f t="shared" si="7008"/>
        <v>0</v>
      </c>
      <c r="AB2673" s="17">
        <f t="shared" si="7008"/>
        <v>0</v>
      </c>
      <c r="AC2673" s="17">
        <f t="shared" si="6835"/>
        <v>184412.63100000005</v>
      </c>
      <c r="AD2673" s="17">
        <f t="shared" si="6836"/>
        <v>184779.40000000002</v>
      </c>
      <c r="AE2673" s="17">
        <f t="shared" si="6837"/>
        <v>174981</v>
      </c>
      <c r="AF2673" s="17">
        <f t="shared" ref="AF2673:AH2673" si="7009">AF2674+AF2684+AF2691</f>
        <v>2061.1790000000001</v>
      </c>
      <c r="AG2673" s="17">
        <f t="shared" si="7009"/>
        <v>0</v>
      </c>
      <c r="AH2673" s="17">
        <f t="shared" si="7009"/>
        <v>0</v>
      </c>
      <c r="AI2673" s="17">
        <f t="shared" si="6875"/>
        <v>186473.81000000006</v>
      </c>
      <c r="AJ2673" s="17">
        <f t="shared" si="6876"/>
        <v>184779.40000000002</v>
      </c>
      <c r="AK2673" s="17">
        <f t="shared" si="6877"/>
        <v>174981</v>
      </c>
      <c r="AL2673" s="17">
        <f t="shared" ref="AL2673" si="7010">AL2674+AL2684+AL2691</f>
        <v>0</v>
      </c>
      <c r="AM2673" s="17">
        <f t="shared" si="6878"/>
        <v>186473.81000000006</v>
      </c>
      <c r="AN2673" s="17">
        <f t="shared" ref="AN2673:AP2673" si="7011">AN2674+AN2684+AN2691</f>
        <v>0</v>
      </c>
      <c r="AO2673" s="17">
        <f t="shared" si="7011"/>
        <v>0</v>
      </c>
      <c r="AP2673" s="17">
        <f t="shared" si="7011"/>
        <v>0</v>
      </c>
      <c r="AQ2673" s="17">
        <f t="shared" si="6971"/>
        <v>186473.81000000006</v>
      </c>
      <c r="AR2673" s="17">
        <f t="shared" si="6972"/>
        <v>184779.40000000002</v>
      </c>
      <c r="AS2673" s="17">
        <f t="shared" si="6973"/>
        <v>174981</v>
      </c>
      <c r="AT2673" s="17">
        <f t="shared" ref="AT2673:AV2673" si="7012">AT2674+AT2684+AT2691</f>
        <v>0</v>
      </c>
      <c r="AU2673" s="17">
        <f t="shared" si="7012"/>
        <v>0</v>
      </c>
      <c r="AV2673" s="17">
        <f t="shared" si="7012"/>
        <v>0</v>
      </c>
      <c r="AW2673" s="17">
        <f t="shared" si="6974"/>
        <v>186473.81000000006</v>
      </c>
      <c r="AX2673" s="17">
        <f t="shared" si="6975"/>
        <v>184779.40000000002</v>
      </c>
      <c r="AY2673" s="17">
        <f t="shared" si="6976"/>
        <v>174981</v>
      </c>
      <c r="AZ2673" s="17">
        <f t="shared" ref="AZ2673:BB2673" si="7013">AZ2674+AZ2684+AZ2691</f>
        <v>6576.4239999999991</v>
      </c>
      <c r="BA2673" s="17">
        <f t="shared" si="7013"/>
        <v>0</v>
      </c>
      <c r="BB2673" s="17">
        <f t="shared" si="7013"/>
        <v>0</v>
      </c>
      <c r="BC2673" s="17">
        <f t="shared" si="6870"/>
        <v>193050.23400000005</v>
      </c>
      <c r="BD2673" s="17">
        <f t="shared" si="6871"/>
        <v>184779.40000000002</v>
      </c>
      <c r="BE2673" s="17">
        <f t="shared" si="6872"/>
        <v>174981</v>
      </c>
      <c r="BF2673" s="17">
        <f t="shared" ref="BF2673:BH2673" si="7014">BF2674+BF2684+BF2691</f>
        <v>0</v>
      </c>
      <c r="BG2673" s="17">
        <f t="shared" si="7014"/>
        <v>0</v>
      </c>
      <c r="BH2673" s="17">
        <f t="shared" si="7014"/>
        <v>0</v>
      </c>
      <c r="BI2673" s="18">
        <f t="shared" si="6867"/>
        <v>193050.23400000005</v>
      </c>
      <c r="BJ2673" s="18">
        <f t="shared" si="6868"/>
        <v>184779.40000000002</v>
      </c>
      <c r="BK2673" s="18">
        <f t="shared" si="6869"/>
        <v>174981</v>
      </c>
      <c r="BL2673" s="17">
        <f t="shared" ref="BL2673:BN2673" si="7015">BL2674+BL2684+BL2691</f>
        <v>0</v>
      </c>
      <c r="BM2673" s="17">
        <f t="shared" si="7015"/>
        <v>0</v>
      </c>
      <c r="BN2673" s="17">
        <f t="shared" si="7015"/>
        <v>0</v>
      </c>
      <c r="BO2673" s="17">
        <f t="shared" si="6968"/>
        <v>193050.23400000005</v>
      </c>
      <c r="BP2673" s="17">
        <f t="shared" si="6969"/>
        <v>184779.40000000002</v>
      </c>
      <c r="BQ2673" s="17">
        <f t="shared" si="6970"/>
        <v>174981</v>
      </c>
      <c r="BR2673" s="17">
        <f t="shared" ref="BR2673:BT2673" si="7016">BR2674+BR2684+BR2691</f>
        <v>0</v>
      </c>
      <c r="BS2673" s="17">
        <f t="shared" si="7016"/>
        <v>0</v>
      </c>
      <c r="BT2673" s="17">
        <f t="shared" si="7016"/>
        <v>0</v>
      </c>
      <c r="BU2673" s="17">
        <f t="shared" si="6949"/>
        <v>193050.23400000005</v>
      </c>
      <c r="BV2673" s="17">
        <f t="shared" si="6950"/>
        <v>184779.40000000002</v>
      </c>
      <c r="BW2673" s="17">
        <f t="shared" si="6951"/>
        <v>174981</v>
      </c>
      <c r="BX2673" s="17">
        <f t="shared" ref="BX2673:BZ2673" si="7017">BX2674+BX2684+BX2691</f>
        <v>0</v>
      </c>
      <c r="BY2673" s="17">
        <f t="shared" si="7017"/>
        <v>0</v>
      </c>
      <c r="BZ2673" s="17">
        <f t="shared" si="7017"/>
        <v>0</v>
      </c>
      <c r="CA2673" s="17">
        <f t="shared" si="6888"/>
        <v>193050.23400000005</v>
      </c>
      <c r="CB2673" s="17">
        <f t="shared" si="6889"/>
        <v>184779.40000000002</v>
      </c>
      <c r="CC2673" s="17">
        <f t="shared" si="6890"/>
        <v>174981</v>
      </c>
      <c r="CD2673" s="17">
        <f t="shared" si="7007"/>
        <v>0</v>
      </c>
      <c r="CE2673" s="26"/>
      <c r="CF2673" s="33"/>
      <c r="CG2673" s="37"/>
      <c r="CH2673" s="37"/>
      <c r="CI2673" s="37"/>
      <c r="CJ2673" s="37"/>
      <c r="CK2673" s="37"/>
      <c r="CL2673" s="37"/>
      <c r="CM2673" s="37"/>
      <c r="CN2673" s="37"/>
      <c r="CO2673" s="37"/>
      <c r="CP2673" s="37"/>
      <c r="CQ2673" s="37"/>
      <c r="CR2673" s="37"/>
      <c r="CS2673" s="37"/>
      <c r="CT2673" s="37"/>
      <c r="CU2673" s="37"/>
      <c r="CV2673" s="37"/>
      <c r="CW2673" s="37"/>
      <c r="CX2673" s="37"/>
      <c r="CY2673" s="37"/>
      <c r="CZ2673" s="37"/>
      <c r="DA2673" s="37"/>
      <c r="DB2673" s="37"/>
      <c r="DC2673" s="37"/>
      <c r="DD2673" s="37"/>
      <c r="DE2673" s="37"/>
      <c r="DF2673" s="37"/>
      <c r="DG2673" s="37"/>
      <c r="DH2673" s="37"/>
      <c r="DI2673" s="37"/>
      <c r="DJ2673" s="37"/>
      <c r="DK2673" s="37"/>
      <c r="DL2673" s="37"/>
      <c r="DM2673" s="37"/>
      <c r="DN2673" s="37"/>
      <c r="DO2673" s="37"/>
    </row>
    <row r="2674" spans="1:119" ht="46.8" x14ac:dyDescent="0.3">
      <c r="A2674" s="41" t="s">
        <v>434</v>
      </c>
      <c r="B2674" s="39"/>
      <c r="C2674" s="41"/>
      <c r="D2674" s="41"/>
      <c r="E2674" s="14" t="s">
        <v>599</v>
      </c>
      <c r="F2674" s="18">
        <f t="shared" ref="F2674:K2674" si="7018">F2675+F2678+F2681</f>
        <v>65736</v>
      </c>
      <c r="G2674" s="18">
        <f t="shared" si="7018"/>
        <v>65736</v>
      </c>
      <c r="H2674" s="18">
        <f t="shared" si="7018"/>
        <v>65736</v>
      </c>
      <c r="I2674" s="18">
        <f t="shared" si="7018"/>
        <v>0</v>
      </c>
      <c r="J2674" s="18">
        <f t="shared" si="7018"/>
        <v>0</v>
      </c>
      <c r="K2674" s="18">
        <f t="shared" si="7018"/>
        <v>0</v>
      </c>
      <c r="L2674" s="18">
        <f t="shared" si="6838"/>
        <v>65736</v>
      </c>
      <c r="M2674" s="18">
        <f t="shared" si="6839"/>
        <v>65736</v>
      </c>
      <c r="N2674" s="18">
        <f t="shared" si="6840"/>
        <v>65736</v>
      </c>
      <c r="O2674" s="18">
        <f t="shared" ref="O2674:S2674" si="7019">O2675+O2678+O2681</f>
        <v>0</v>
      </c>
      <c r="P2674" s="18">
        <f t="shared" si="7019"/>
        <v>0</v>
      </c>
      <c r="Q2674" s="18">
        <f t="shared" si="7019"/>
        <v>0</v>
      </c>
      <c r="R2674" s="18">
        <f t="shared" si="7019"/>
        <v>0</v>
      </c>
      <c r="S2674" s="18">
        <f t="shared" si="7019"/>
        <v>0</v>
      </c>
      <c r="T2674" s="18">
        <f t="shared" si="6857"/>
        <v>65736</v>
      </c>
      <c r="U2674" s="18">
        <f t="shared" si="6858"/>
        <v>65736</v>
      </c>
      <c r="V2674" s="18">
        <f t="shared" si="6859"/>
        <v>65736</v>
      </c>
      <c r="W2674" s="18">
        <f t="shared" ref="W2674:CD2674" si="7020">W2675+W2678+W2681</f>
        <v>0</v>
      </c>
      <c r="X2674" s="18">
        <f t="shared" ref="X2674:AB2674" si="7021">X2675+X2678+X2681</f>
        <v>0</v>
      </c>
      <c r="Y2674" s="18">
        <f t="shared" si="7021"/>
        <v>0</v>
      </c>
      <c r="Z2674" s="18">
        <f t="shared" si="7021"/>
        <v>0</v>
      </c>
      <c r="AA2674" s="18">
        <f t="shared" si="7021"/>
        <v>0</v>
      </c>
      <c r="AB2674" s="18">
        <f t="shared" si="7021"/>
        <v>0</v>
      </c>
      <c r="AC2674" s="18">
        <f t="shared" si="6835"/>
        <v>65736</v>
      </c>
      <c r="AD2674" s="18">
        <f t="shared" si="6836"/>
        <v>65736</v>
      </c>
      <c r="AE2674" s="18">
        <f t="shared" si="6837"/>
        <v>65736</v>
      </c>
      <c r="AF2674" s="18">
        <f t="shared" ref="AF2674:AH2674" si="7022">AF2675+AF2678+AF2681</f>
        <v>0</v>
      </c>
      <c r="AG2674" s="18">
        <f t="shared" si="7022"/>
        <v>0</v>
      </c>
      <c r="AH2674" s="18">
        <f t="shared" si="7022"/>
        <v>0</v>
      </c>
      <c r="AI2674" s="18">
        <f t="shared" si="6875"/>
        <v>65736</v>
      </c>
      <c r="AJ2674" s="18">
        <f t="shared" si="6876"/>
        <v>65736</v>
      </c>
      <c r="AK2674" s="18">
        <f t="shared" si="6877"/>
        <v>65736</v>
      </c>
      <c r="AL2674" s="18">
        <f t="shared" ref="AL2674" si="7023">AL2675+AL2678+AL2681</f>
        <v>0</v>
      </c>
      <c r="AM2674" s="18">
        <f t="shared" si="6878"/>
        <v>65736</v>
      </c>
      <c r="AN2674" s="18">
        <f t="shared" ref="AN2674:AP2674" si="7024">AN2675+AN2678+AN2681</f>
        <v>0</v>
      </c>
      <c r="AO2674" s="18">
        <f t="shared" si="7024"/>
        <v>0</v>
      </c>
      <c r="AP2674" s="18">
        <f t="shared" si="7024"/>
        <v>0</v>
      </c>
      <c r="AQ2674" s="18">
        <f t="shared" si="6971"/>
        <v>65736</v>
      </c>
      <c r="AR2674" s="18">
        <f t="shared" si="6972"/>
        <v>65736</v>
      </c>
      <c r="AS2674" s="18">
        <f t="shared" si="6973"/>
        <v>65736</v>
      </c>
      <c r="AT2674" s="18">
        <f t="shared" ref="AT2674:AV2674" si="7025">AT2675+AT2678+AT2681</f>
        <v>0</v>
      </c>
      <c r="AU2674" s="18">
        <f t="shared" si="7025"/>
        <v>0</v>
      </c>
      <c r="AV2674" s="18">
        <f t="shared" si="7025"/>
        <v>0</v>
      </c>
      <c r="AW2674" s="18">
        <f t="shared" si="6974"/>
        <v>65736</v>
      </c>
      <c r="AX2674" s="18">
        <f t="shared" si="6975"/>
        <v>65736</v>
      </c>
      <c r="AY2674" s="18">
        <f t="shared" si="6976"/>
        <v>65736</v>
      </c>
      <c r="AZ2674" s="18">
        <f t="shared" ref="AZ2674:BB2674" si="7026">AZ2675+AZ2678+AZ2681</f>
        <v>623.4</v>
      </c>
      <c r="BA2674" s="18">
        <f t="shared" si="7026"/>
        <v>0</v>
      </c>
      <c r="BB2674" s="18">
        <f t="shared" si="7026"/>
        <v>0</v>
      </c>
      <c r="BC2674" s="18">
        <f t="shared" si="6870"/>
        <v>66359.399999999994</v>
      </c>
      <c r="BD2674" s="18">
        <f t="shared" si="6871"/>
        <v>65736</v>
      </c>
      <c r="BE2674" s="18">
        <f t="shared" si="6872"/>
        <v>65736</v>
      </c>
      <c r="BF2674" s="18">
        <f t="shared" ref="BF2674:BH2674" si="7027">BF2675+BF2678+BF2681</f>
        <v>0</v>
      </c>
      <c r="BG2674" s="18">
        <f t="shared" si="7027"/>
        <v>0</v>
      </c>
      <c r="BH2674" s="18">
        <f t="shared" si="7027"/>
        <v>0</v>
      </c>
      <c r="BI2674" s="18">
        <f t="shared" si="6867"/>
        <v>66359.399999999994</v>
      </c>
      <c r="BJ2674" s="18">
        <f t="shared" si="6868"/>
        <v>65736</v>
      </c>
      <c r="BK2674" s="18">
        <f t="shared" si="6869"/>
        <v>65736</v>
      </c>
      <c r="BL2674" s="18">
        <f t="shared" ref="BL2674:BN2674" si="7028">BL2675+BL2678+BL2681</f>
        <v>0</v>
      </c>
      <c r="BM2674" s="18">
        <f t="shared" si="7028"/>
        <v>0</v>
      </c>
      <c r="BN2674" s="18">
        <f t="shared" si="7028"/>
        <v>0</v>
      </c>
      <c r="BO2674" s="18">
        <f t="shared" si="6968"/>
        <v>66359.399999999994</v>
      </c>
      <c r="BP2674" s="18">
        <f t="shared" si="6969"/>
        <v>65736</v>
      </c>
      <c r="BQ2674" s="18">
        <f t="shared" si="6970"/>
        <v>65736</v>
      </c>
      <c r="BR2674" s="18">
        <f t="shared" ref="BR2674:BT2674" si="7029">BR2675+BR2678+BR2681</f>
        <v>0</v>
      </c>
      <c r="BS2674" s="18">
        <f t="shared" si="7029"/>
        <v>0</v>
      </c>
      <c r="BT2674" s="18">
        <f t="shared" si="7029"/>
        <v>0</v>
      </c>
      <c r="BU2674" s="18">
        <f t="shared" si="6949"/>
        <v>66359.399999999994</v>
      </c>
      <c r="BV2674" s="18">
        <f t="shared" si="6950"/>
        <v>65736</v>
      </c>
      <c r="BW2674" s="18">
        <f t="shared" si="6951"/>
        <v>65736</v>
      </c>
      <c r="BX2674" s="18">
        <f t="shared" ref="BX2674:BZ2674" si="7030">BX2675+BX2678+BX2681</f>
        <v>0</v>
      </c>
      <c r="BY2674" s="18">
        <f t="shared" si="7030"/>
        <v>0</v>
      </c>
      <c r="BZ2674" s="18">
        <f t="shared" si="7030"/>
        <v>0</v>
      </c>
      <c r="CA2674" s="18">
        <f t="shared" si="6888"/>
        <v>66359.399999999994</v>
      </c>
      <c r="CB2674" s="18">
        <f t="shared" si="6889"/>
        <v>65736</v>
      </c>
      <c r="CC2674" s="18">
        <f t="shared" si="6890"/>
        <v>65736</v>
      </c>
      <c r="CD2674" s="18">
        <f t="shared" si="7020"/>
        <v>0</v>
      </c>
      <c r="CE2674" s="27"/>
      <c r="CF2674" s="33"/>
    </row>
    <row r="2675" spans="1:119" ht="93.6" x14ac:dyDescent="0.3">
      <c r="A2675" s="41" t="s">
        <v>434</v>
      </c>
      <c r="B2675" s="39">
        <v>100</v>
      </c>
      <c r="C2675" s="41"/>
      <c r="D2675" s="41"/>
      <c r="E2675" s="14" t="s">
        <v>550</v>
      </c>
      <c r="F2675" s="18">
        <f t="shared" ref="F2675:K2676" si="7031">F2676</f>
        <v>59413.8</v>
      </c>
      <c r="G2675" s="18">
        <f t="shared" si="7031"/>
        <v>59413.8</v>
      </c>
      <c r="H2675" s="18">
        <f t="shared" si="7031"/>
        <v>59413.8</v>
      </c>
      <c r="I2675" s="18">
        <f t="shared" si="7031"/>
        <v>0</v>
      </c>
      <c r="J2675" s="18">
        <f t="shared" si="7031"/>
        <v>0</v>
      </c>
      <c r="K2675" s="18">
        <f t="shared" si="7031"/>
        <v>0</v>
      </c>
      <c r="L2675" s="18">
        <f t="shared" si="6838"/>
        <v>59413.8</v>
      </c>
      <c r="M2675" s="18">
        <f t="shared" si="6839"/>
        <v>59413.8</v>
      </c>
      <c r="N2675" s="18">
        <f t="shared" si="6840"/>
        <v>59413.8</v>
      </c>
      <c r="O2675" s="18">
        <f t="shared" ref="O2675:S2676" si="7032">O2676</f>
        <v>0</v>
      </c>
      <c r="P2675" s="18">
        <f t="shared" si="7032"/>
        <v>0</v>
      </c>
      <c r="Q2675" s="18">
        <f t="shared" si="7032"/>
        <v>0</v>
      </c>
      <c r="R2675" s="18">
        <f t="shared" si="7032"/>
        <v>0</v>
      </c>
      <c r="S2675" s="18">
        <f t="shared" si="7032"/>
        <v>0</v>
      </c>
      <c r="T2675" s="18">
        <f t="shared" si="6857"/>
        <v>59413.8</v>
      </c>
      <c r="U2675" s="18">
        <f t="shared" si="6858"/>
        <v>59413.8</v>
      </c>
      <c r="V2675" s="18">
        <f t="shared" si="6859"/>
        <v>59413.8</v>
      </c>
      <c r="W2675" s="18">
        <f t="shared" ref="W2675:CD2676" si="7033">W2676</f>
        <v>0</v>
      </c>
      <c r="X2675" s="18">
        <f t="shared" si="7033"/>
        <v>0</v>
      </c>
      <c r="Y2675" s="18">
        <f t="shared" si="7033"/>
        <v>0</v>
      </c>
      <c r="Z2675" s="18">
        <f t="shared" si="7033"/>
        <v>0</v>
      </c>
      <c r="AA2675" s="18">
        <f t="shared" si="7033"/>
        <v>0</v>
      </c>
      <c r="AB2675" s="18">
        <f t="shared" si="7033"/>
        <v>0</v>
      </c>
      <c r="AC2675" s="18">
        <f t="shared" si="6835"/>
        <v>59413.8</v>
      </c>
      <c r="AD2675" s="18">
        <f t="shared" si="6836"/>
        <v>59413.8</v>
      </c>
      <c r="AE2675" s="18">
        <f t="shared" si="6837"/>
        <v>59413.8</v>
      </c>
      <c r="AF2675" s="18">
        <f t="shared" si="7033"/>
        <v>0</v>
      </c>
      <c r="AG2675" s="18">
        <f t="shared" si="7033"/>
        <v>0</v>
      </c>
      <c r="AH2675" s="18">
        <f t="shared" si="7033"/>
        <v>0</v>
      </c>
      <c r="AI2675" s="18">
        <f t="shared" si="6875"/>
        <v>59413.8</v>
      </c>
      <c r="AJ2675" s="18">
        <f t="shared" si="6876"/>
        <v>59413.8</v>
      </c>
      <c r="AK2675" s="18">
        <f t="shared" si="6877"/>
        <v>59413.8</v>
      </c>
      <c r="AL2675" s="18">
        <f t="shared" si="7033"/>
        <v>0</v>
      </c>
      <c r="AM2675" s="18">
        <f t="shared" si="6878"/>
        <v>59413.8</v>
      </c>
      <c r="AN2675" s="18">
        <f t="shared" si="7033"/>
        <v>0</v>
      </c>
      <c r="AO2675" s="18">
        <f t="shared" si="7033"/>
        <v>0</v>
      </c>
      <c r="AP2675" s="18">
        <f t="shared" si="7033"/>
        <v>0</v>
      </c>
      <c r="AQ2675" s="18">
        <f t="shared" si="6971"/>
        <v>59413.8</v>
      </c>
      <c r="AR2675" s="18">
        <f t="shared" si="6972"/>
        <v>59413.8</v>
      </c>
      <c r="AS2675" s="18">
        <f t="shared" si="6973"/>
        <v>59413.8</v>
      </c>
      <c r="AT2675" s="18">
        <f t="shared" si="7033"/>
        <v>0</v>
      </c>
      <c r="AU2675" s="18">
        <f t="shared" si="7033"/>
        <v>0</v>
      </c>
      <c r="AV2675" s="18">
        <f t="shared" si="7033"/>
        <v>0</v>
      </c>
      <c r="AW2675" s="18">
        <f t="shared" si="6974"/>
        <v>59413.8</v>
      </c>
      <c r="AX2675" s="18">
        <f t="shared" si="6975"/>
        <v>59413.8</v>
      </c>
      <c r="AY2675" s="18">
        <f t="shared" si="6976"/>
        <v>59413.8</v>
      </c>
      <c r="AZ2675" s="18">
        <f t="shared" si="7033"/>
        <v>623.4</v>
      </c>
      <c r="BA2675" s="18">
        <f t="shared" si="7033"/>
        <v>0</v>
      </c>
      <c r="BB2675" s="18">
        <f t="shared" si="7033"/>
        <v>0</v>
      </c>
      <c r="BC2675" s="18">
        <f t="shared" si="6870"/>
        <v>60037.200000000004</v>
      </c>
      <c r="BD2675" s="18">
        <f t="shared" si="6871"/>
        <v>59413.8</v>
      </c>
      <c r="BE2675" s="18">
        <f t="shared" si="6872"/>
        <v>59413.8</v>
      </c>
      <c r="BF2675" s="18">
        <f t="shared" si="7033"/>
        <v>0</v>
      </c>
      <c r="BG2675" s="18">
        <f t="shared" si="7033"/>
        <v>0</v>
      </c>
      <c r="BH2675" s="18">
        <f t="shared" si="7033"/>
        <v>0</v>
      </c>
      <c r="BI2675" s="18">
        <f t="shared" si="6867"/>
        <v>60037.200000000004</v>
      </c>
      <c r="BJ2675" s="18">
        <f t="shared" si="6868"/>
        <v>59413.8</v>
      </c>
      <c r="BK2675" s="18">
        <f t="shared" si="6869"/>
        <v>59413.8</v>
      </c>
      <c r="BL2675" s="18">
        <f t="shared" si="7033"/>
        <v>0</v>
      </c>
      <c r="BM2675" s="18">
        <f t="shared" si="7033"/>
        <v>0</v>
      </c>
      <c r="BN2675" s="18">
        <f t="shared" si="7033"/>
        <v>0</v>
      </c>
      <c r="BO2675" s="18">
        <f t="shared" si="6968"/>
        <v>60037.200000000004</v>
      </c>
      <c r="BP2675" s="18">
        <f t="shared" si="6969"/>
        <v>59413.8</v>
      </c>
      <c r="BQ2675" s="18">
        <f t="shared" si="6970"/>
        <v>59413.8</v>
      </c>
      <c r="BR2675" s="18">
        <f t="shared" si="7033"/>
        <v>0</v>
      </c>
      <c r="BS2675" s="18">
        <f t="shared" si="7033"/>
        <v>0</v>
      </c>
      <c r="BT2675" s="18">
        <f t="shared" si="7033"/>
        <v>0</v>
      </c>
      <c r="BU2675" s="18">
        <f t="shared" si="6949"/>
        <v>60037.200000000004</v>
      </c>
      <c r="BV2675" s="18">
        <f t="shared" si="6950"/>
        <v>59413.8</v>
      </c>
      <c r="BW2675" s="18">
        <f t="shared" si="6951"/>
        <v>59413.8</v>
      </c>
      <c r="BX2675" s="18">
        <f t="shared" si="7033"/>
        <v>0</v>
      </c>
      <c r="BY2675" s="18">
        <f t="shared" si="7033"/>
        <v>0</v>
      </c>
      <c r="BZ2675" s="18">
        <f t="shared" si="7033"/>
        <v>0</v>
      </c>
      <c r="CA2675" s="18">
        <f t="shared" si="6888"/>
        <v>60037.200000000004</v>
      </c>
      <c r="CB2675" s="18">
        <f t="shared" si="6889"/>
        <v>59413.8</v>
      </c>
      <c r="CC2675" s="18">
        <f t="shared" si="6890"/>
        <v>59413.8</v>
      </c>
      <c r="CD2675" s="18">
        <f t="shared" si="7033"/>
        <v>0</v>
      </c>
      <c r="CE2675" s="27"/>
      <c r="CF2675" s="33"/>
    </row>
    <row r="2676" spans="1:119" ht="31.2" x14ac:dyDescent="0.3">
      <c r="A2676" s="41" t="s">
        <v>434</v>
      </c>
      <c r="B2676" s="39">
        <v>110</v>
      </c>
      <c r="C2676" s="41"/>
      <c r="D2676" s="41"/>
      <c r="E2676" s="14" t="s">
        <v>557</v>
      </c>
      <c r="F2676" s="18">
        <f t="shared" si="7031"/>
        <v>59413.8</v>
      </c>
      <c r="G2676" s="18">
        <f t="shared" si="7031"/>
        <v>59413.8</v>
      </c>
      <c r="H2676" s="18">
        <f t="shared" si="7031"/>
        <v>59413.8</v>
      </c>
      <c r="I2676" s="18">
        <f t="shared" si="7031"/>
        <v>0</v>
      </c>
      <c r="J2676" s="18">
        <f t="shared" si="7031"/>
        <v>0</v>
      </c>
      <c r="K2676" s="18">
        <f t="shared" si="7031"/>
        <v>0</v>
      </c>
      <c r="L2676" s="18">
        <f t="shared" si="6838"/>
        <v>59413.8</v>
      </c>
      <c r="M2676" s="18">
        <f t="shared" si="6839"/>
        <v>59413.8</v>
      </c>
      <c r="N2676" s="18">
        <f t="shared" si="6840"/>
        <v>59413.8</v>
      </c>
      <c r="O2676" s="18">
        <f t="shared" si="7032"/>
        <v>0</v>
      </c>
      <c r="P2676" s="18">
        <f t="shared" si="7032"/>
        <v>0</v>
      </c>
      <c r="Q2676" s="18">
        <f t="shared" si="7032"/>
        <v>0</v>
      </c>
      <c r="R2676" s="18">
        <f t="shared" si="7032"/>
        <v>0</v>
      </c>
      <c r="S2676" s="18">
        <f t="shared" si="7032"/>
        <v>0</v>
      </c>
      <c r="T2676" s="18">
        <f t="shared" si="6857"/>
        <v>59413.8</v>
      </c>
      <c r="U2676" s="18">
        <f t="shared" si="6858"/>
        <v>59413.8</v>
      </c>
      <c r="V2676" s="18">
        <f t="shared" si="6859"/>
        <v>59413.8</v>
      </c>
      <c r="W2676" s="18">
        <f t="shared" si="7033"/>
        <v>0</v>
      </c>
      <c r="X2676" s="18">
        <f t="shared" si="7033"/>
        <v>0</v>
      </c>
      <c r="Y2676" s="18">
        <f t="shared" si="7033"/>
        <v>0</v>
      </c>
      <c r="Z2676" s="18">
        <f t="shared" si="7033"/>
        <v>0</v>
      </c>
      <c r="AA2676" s="18">
        <f t="shared" si="7033"/>
        <v>0</v>
      </c>
      <c r="AB2676" s="18">
        <f t="shared" si="7033"/>
        <v>0</v>
      </c>
      <c r="AC2676" s="18">
        <f t="shared" si="6835"/>
        <v>59413.8</v>
      </c>
      <c r="AD2676" s="18">
        <f t="shared" si="6836"/>
        <v>59413.8</v>
      </c>
      <c r="AE2676" s="18">
        <f t="shared" si="6837"/>
        <v>59413.8</v>
      </c>
      <c r="AF2676" s="18">
        <f t="shared" si="7033"/>
        <v>0</v>
      </c>
      <c r="AG2676" s="18">
        <f t="shared" si="7033"/>
        <v>0</v>
      </c>
      <c r="AH2676" s="18">
        <f t="shared" si="7033"/>
        <v>0</v>
      </c>
      <c r="AI2676" s="18">
        <f t="shared" si="6875"/>
        <v>59413.8</v>
      </c>
      <c r="AJ2676" s="18">
        <f t="shared" si="6876"/>
        <v>59413.8</v>
      </c>
      <c r="AK2676" s="18">
        <f t="shared" si="6877"/>
        <v>59413.8</v>
      </c>
      <c r="AL2676" s="18">
        <f t="shared" si="7033"/>
        <v>0</v>
      </c>
      <c r="AM2676" s="18">
        <f t="shared" si="6878"/>
        <v>59413.8</v>
      </c>
      <c r="AN2676" s="18">
        <f t="shared" si="7033"/>
        <v>0</v>
      </c>
      <c r="AO2676" s="18">
        <f t="shared" si="7033"/>
        <v>0</v>
      </c>
      <c r="AP2676" s="18">
        <f t="shared" si="7033"/>
        <v>0</v>
      </c>
      <c r="AQ2676" s="18">
        <f t="shared" si="6971"/>
        <v>59413.8</v>
      </c>
      <c r="AR2676" s="18">
        <f t="shared" si="6972"/>
        <v>59413.8</v>
      </c>
      <c r="AS2676" s="18">
        <f t="shared" si="6973"/>
        <v>59413.8</v>
      </c>
      <c r="AT2676" s="18">
        <f t="shared" si="7033"/>
        <v>0</v>
      </c>
      <c r="AU2676" s="18">
        <f t="shared" si="7033"/>
        <v>0</v>
      </c>
      <c r="AV2676" s="18">
        <f t="shared" si="7033"/>
        <v>0</v>
      </c>
      <c r="AW2676" s="18">
        <f t="shared" si="6974"/>
        <v>59413.8</v>
      </c>
      <c r="AX2676" s="18">
        <f t="shared" si="6975"/>
        <v>59413.8</v>
      </c>
      <c r="AY2676" s="18">
        <f t="shared" si="6976"/>
        <v>59413.8</v>
      </c>
      <c r="AZ2676" s="18">
        <f t="shared" si="7033"/>
        <v>623.4</v>
      </c>
      <c r="BA2676" s="18">
        <f t="shared" si="7033"/>
        <v>0</v>
      </c>
      <c r="BB2676" s="18">
        <f t="shared" si="7033"/>
        <v>0</v>
      </c>
      <c r="BC2676" s="18">
        <f t="shared" si="6870"/>
        <v>60037.200000000004</v>
      </c>
      <c r="BD2676" s="18">
        <f t="shared" si="6871"/>
        <v>59413.8</v>
      </c>
      <c r="BE2676" s="18">
        <f t="shared" si="6872"/>
        <v>59413.8</v>
      </c>
      <c r="BF2676" s="18">
        <f t="shared" si="7033"/>
        <v>0</v>
      </c>
      <c r="BG2676" s="18">
        <f t="shared" si="7033"/>
        <v>0</v>
      </c>
      <c r="BH2676" s="18">
        <f t="shared" si="7033"/>
        <v>0</v>
      </c>
      <c r="BI2676" s="18">
        <f t="shared" si="6867"/>
        <v>60037.200000000004</v>
      </c>
      <c r="BJ2676" s="18">
        <f t="shared" si="6868"/>
        <v>59413.8</v>
      </c>
      <c r="BK2676" s="18">
        <f t="shared" si="6869"/>
        <v>59413.8</v>
      </c>
      <c r="BL2676" s="18">
        <f t="shared" si="7033"/>
        <v>0</v>
      </c>
      <c r="BM2676" s="18">
        <f t="shared" si="7033"/>
        <v>0</v>
      </c>
      <c r="BN2676" s="18">
        <f t="shared" si="7033"/>
        <v>0</v>
      </c>
      <c r="BO2676" s="18">
        <f t="shared" si="6968"/>
        <v>60037.200000000004</v>
      </c>
      <c r="BP2676" s="18">
        <f t="shared" si="6969"/>
        <v>59413.8</v>
      </c>
      <c r="BQ2676" s="18">
        <f t="shared" si="6970"/>
        <v>59413.8</v>
      </c>
      <c r="BR2676" s="18">
        <f t="shared" si="7033"/>
        <v>0</v>
      </c>
      <c r="BS2676" s="18">
        <f t="shared" si="7033"/>
        <v>0</v>
      </c>
      <c r="BT2676" s="18">
        <f t="shared" si="7033"/>
        <v>0</v>
      </c>
      <c r="BU2676" s="18">
        <f t="shared" si="6949"/>
        <v>60037.200000000004</v>
      </c>
      <c r="BV2676" s="18">
        <f t="shared" si="6950"/>
        <v>59413.8</v>
      </c>
      <c r="BW2676" s="18">
        <f t="shared" si="6951"/>
        <v>59413.8</v>
      </c>
      <c r="BX2676" s="18">
        <f t="shared" si="7033"/>
        <v>0</v>
      </c>
      <c r="BY2676" s="18">
        <f t="shared" si="7033"/>
        <v>0</v>
      </c>
      <c r="BZ2676" s="18">
        <f t="shared" si="7033"/>
        <v>0</v>
      </c>
      <c r="CA2676" s="18">
        <f t="shared" si="6888"/>
        <v>60037.200000000004</v>
      </c>
      <c r="CB2676" s="18">
        <f t="shared" si="6889"/>
        <v>59413.8</v>
      </c>
      <c r="CC2676" s="18">
        <f t="shared" si="6890"/>
        <v>59413.8</v>
      </c>
      <c r="CD2676" s="18">
        <f t="shared" si="7033"/>
        <v>0</v>
      </c>
      <c r="CE2676" s="27"/>
      <c r="CF2676" s="33"/>
    </row>
    <row r="2677" spans="1:119" x14ac:dyDescent="0.3">
      <c r="A2677" s="41" t="s">
        <v>434</v>
      </c>
      <c r="B2677" s="39">
        <v>110</v>
      </c>
      <c r="C2677" s="41" t="s">
        <v>5</v>
      </c>
      <c r="D2677" s="41" t="s">
        <v>6</v>
      </c>
      <c r="E2677" s="14" t="s">
        <v>518</v>
      </c>
      <c r="F2677" s="18">
        <v>59413.8</v>
      </c>
      <c r="G2677" s="18">
        <v>59413.8</v>
      </c>
      <c r="H2677" s="18">
        <v>59413.8</v>
      </c>
      <c r="I2677" s="18"/>
      <c r="J2677" s="18"/>
      <c r="K2677" s="18"/>
      <c r="L2677" s="18">
        <f t="shared" si="6838"/>
        <v>59413.8</v>
      </c>
      <c r="M2677" s="18">
        <f t="shared" si="6839"/>
        <v>59413.8</v>
      </c>
      <c r="N2677" s="18">
        <f t="shared" si="6840"/>
        <v>59413.8</v>
      </c>
      <c r="O2677" s="18"/>
      <c r="P2677" s="18"/>
      <c r="Q2677" s="18"/>
      <c r="R2677" s="18"/>
      <c r="S2677" s="18"/>
      <c r="T2677" s="18">
        <f t="shared" si="6857"/>
        <v>59413.8</v>
      </c>
      <c r="U2677" s="18">
        <f t="shared" si="6858"/>
        <v>59413.8</v>
      </c>
      <c r="V2677" s="18">
        <f t="shared" si="6859"/>
        <v>59413.8</v>
      </c>
      <c r="W2677" s="18"/>
      <c r="X2677" s="18"/>
      <c r="Y2677" s="18"/>
      <c r="Z2677" s="18"/>
      <c r="AA2677" s="18"/>
      <c r="AB2677" s="18"/>
      <c r="AC2677" s="18">
        <f t="shared" si="6835"/>
        <v>59413.8</v>
      </c>
      <c r="AD2677" s="18">
        <f t="shared" si="6836"/>
        <v>59413.8</v>
      </c>
      <c r="AE2677" s="18">
        <f t="shared" si="6837"/>
        <v>59413.8</v>
      </c>
      <c r="AF2677" s="18"/>
      <c r="AG2677" s="18"/>
      <c r="AH2677" s="18"/>
      <c r="AI2677" s="18">
        <f t="shared" si="6875"/>
        <v>59413.8</v>
      </c>
      <c r="AJ2677" s="18">
        <f t="shared" si="6876"/>
        <v>59413.8</v>
      </c>
      <c r="AK2677" s="18">
        <f t="shared" si="6877"/>
        <v>59413.8</v>
      </c>
      <c r="AL2677" s="18"/>
      <c r="AM2677" s="18">
        <f t="shared" si="6878"/>
        <v>59413.8</v>
      </c>
      <c r="AN2677" s="18"/>
      <c r="AO2677" s="18"/>
      <c r="AP2677" s="18"/>
      <c r="AQ2677" s="18">
        <f t="shared" si="6971"/>
        <v>59413.8</v>
      </c>
      <c r="AR2677" s="18">
        <f t="shared" si="6972"/>
        <v>59413.8</v>
      </c>
      <c r="AS2677" s="18">
        <f t="shared" si="6973"/>
        <v>59413.8</v>
      </c>
      <c r="AT2677" s="18"/>
      <c r="AU2677" s="18"/>
      <c r="AV2677" s="18"/>
      <c r="AW2677" s="18">
        <f t="shared" si="6974"/>
        <v>59413.8</v>
      </c>
      <c r="AX2677" s="18">
        <f t="shared" si="6975"/>
        <v>59413.8</v>
      </c>
      <c r="AY2677" s="18">
        <f t="shared" si="6976"/>
        <v>59413.8</v>
      </c>
      <c r="AZ2677" s="18">
        <v>623.4</v>
      </c>
      <c r="BA2677" s="18"/>
      <c r="BB2677" s="18"/>
      <c r="BC2677" s="18">
        <f t="shared" si="6870"/>
        <v>60037.200000000004</v>
      </c>
      <c r="BD2677" s="18">
        <f t="shared" si="6871"/>
        <v>59413.8</v>
      </c>
      <c r="BE2677" s="18">
        <f t="shared" si="6872"/>
        <v>59413.8</v>
      </c>
      <c r="BF2677" s="18"/>
      <c r="BG2677" s="18"/>
      <c r="BH2677" s="18"/>
      <c r="BI2677" s="18">
        <f t="shared" si="6867"/>
        <v>60037.200000000004</v>
      </c>
      <c r="BJ2677" s="18">
        <f t="shared" si="6868"/>
        <v>59413.8</v>
      </c>
      <c r="BK2677" s="18">
        <f t="shared" si="6869"/>
        <v>59413.8</v>
      </c>
      <c r="BL2677" s="18"/>
      <c r="BM2677" s="18"/>
      <c r="BN2677" s="18"/>
      <c r="BO2677" s="18">
        <f t="shared" si="6968"/>
        <v>60037.200000000004</v>
      </c>
      <c r="BP2677" s="18">
        <f t="shared" si="6969"/>
        <v>59413.8</v>
      </c>
      <c r="BQ2677" s="18">
        <f t="shared" si="6970"/>
        <v>59413.8</v>
      </c>
      <c r="BR2677" s="18"/>
      <c r="BS2677" s="18"/>
      <c r="BT2677" s="18"/>
      <c r="BU2677" s="18">
        <f t="shared" si="6949"/>
        <v>60037.200000000004</v>
      </c>
      <c r="BV2677" s="18">
        <f t="shared" si="6950"/>
        <v>59413.8</v>
      </c>
      <c r="BW2677" s="18">
        <f t="shared" si="6951"/>
        <v>59413.8</v>
      </c>
      <c r="BX2677" s="18"/>
      <c r="BY2677" s="18"/>
      <c r="BZ2677" s="18"/>
      <c r="CA2677" s="18">
        <f t="shared" si="6888"/>
        <v>60037.200000000004</v>
      </c>
      <c r="CB2677" s="18">
        <f t="shared" si="6889"/>
        <v>59413.8</v>
      </c>
      <c r="CC2677" s="18">
        <f t="shared" si="6890"/>
        <v>59413.8</v>
      </c>
      <c r="CD2677" s="18"/>
      <c r="CE2677" s="27"/>
      <c r="CF2677" s="33"/>
    </row>
    <row r="2678" spans="1:119" ht="31.2" x14ac:dyDescent="0.3">
      <c r="A2678" s="41" t="s">
        <v>434</v>
      </c>
      <c r="B2678" s="39">
        <v>200</v>
      </c>
      <c r="C2678" s="41"/>
      <c r="D2678" s="41"/>
      <c r="E2678" s="14" t="s">
        <v>551</v>
      </c>
      <c r="F2678" s="18">
        <f t="shared" ref="F2678:K2679" si="7034">F2679</f>
        <v>6211.2</v>
      </c>
      <c r="G2678" s="18">
        <f t="shared" si="7034"/>
        <v>6211.2</v>
      </c>
      <c r="H2678" s="18">
        <f t="shared" si="7034"/>
        <v>6211.2</v>
      </c>
      <c r="I2678" s="18">
        <f t="shared" si="7034"/>
        <v>0</v>
      </c>
      <c r="J2678" s="18">
        <f t="shared" si="7034"/>
        <v>0</v>
      </c>
      <c r="K2678" s="18">
        <f t="shared" si="7034"/>
        <v>0</v>
      </c>
      <c r="L2678" s="18">
        <f t="shared" si="6838"/>
        <v>6211.2</v>
      </c>
      <c r="M2678" s="18">
        <f t="shared" si="6839"/>
        <v>6211.2</v>
      </c>
      <c r="N2678" s="18">
        <f t="shared" si="6840"/>
        <v>6211.2</v>
      </c>
      <c r="O2678" s="18">
        <f t="shared" ref="O2678:S2679" si="7035">O2679</f>
        <v>0</v>
      </c>
      <c r="P2678" s="18">
        <f t="shared" si="7035"/>
        <v>0</v>
      </c>
      <c r="Q2678" s="18">
        <f t="shared" si="7035"/>
        <v>0</v>
      </c>
      <c r="R2678" s="18">
        <f t="shared" si="7035"/>
        <v>0</v>
      </c>
      <c r="S2678" s="18">
        <f t="shared" si="7035"/>
        <v>0</v>
      </c>
      <c r="T2678" s="18">
        <f t="shared" si="6857"/>
        <v>6211.2</v>
      </c>
      <c r="U2678" s="18">
        <f t="shared" si="6858"/>
        <v>6211.2</v>
      </c>
      <c r="V2678" s="18">
        <f t="shared" si="6859"/>
        <v>6211.2</v>
      </c>
      <c r="W2678" s="18">
        <f t="shared" ref="W2678:CD2679" si="7036">W2679</f>
        <v>0</v>
      </c>
      <c r="X2678" s="18">
        <f t="shared" si="7036"/>
        <v>0</v>
      </c>
      <c r="Y2678" s="18">
        <f t="shared" si="7036"/>
        <v>0</v>
      </c>
      <c r="Z2678" s="18">
        <f t="shared" si="7036"/>
        <v>0</v>
      </c>
      <c r="AA2678" s="18">
        <f t="shared" si="7036"/>
        <v>0</v>
      </c>
      <c r="AB2678" s="18">
        <f t="shared" si="7036"/>
        <v>0</v>
      </c>
      <c r="AC2678" s="18">
        <f t="shared" si="6835"/>
        <v>6211.2</v>
      </c>
      <c r="AD2678" s="18">
        <f t="shared" si="6836"/>
        <v>6211.2</v>
      </c>
      <c r="AE2678" s="18">
        <f t="shared" si="6837"/>
        <v>6211.2</v>
      </c>
      <c r="AF2678" s="18">
        <f t="shared" si="7036"/>
        <v>0</v>
      </c>
      <c r="AG2678" s="18">
        <f t="shared" si="7036"/>
        <v>0</v>
      </c>
      <c r="AH2678" s="18">
        <f t="shared" si="7036"/>
        <v>0</v>
      </c>
      <c r="AI2678" s="18">
        <f t="shared" si="6875"/>
        <v>6211.2</v>
      </c>
      <c r="AJ2678" s="18">
        <f t="shared" si="6876"/>
        <v>6211.2</v>
      </c>
      <c r="AK2678" s="18">
        <f t="shared" si="6877"/>
        <v>6211.2</v>
      </c>
      <c r="AL2678" s="18">
        <f t="shared" si="7036"/>
        <v>0</v>
      </c>
      <c r="AM2678" s="18">
        <f t="shared" si="6878"/>
        <v>6211.2</v>
      </c>
      <c r="AN2678" s="18">
        <f t="shared" si="7036"/>
        <v>0</v>
      </c>
      <c r="AO2678" s="18">
        <f t="shared" si="7036"/>
        <v>0</v>
      </c>
      <c r="AP2678" s="18">
        <f t="shared" si="7036"/>
        <v>0</v>
      </c>
      <c r="AQ2678" s="18">
        <f t="shared" si="6971"/>
        <v>6211.2</v>
      </c>
      <c r="AR2678" s="18">
        <f t="shared" si="6972"/>
        <v>6211.2</v>
      </c>
      <c r="AS2678" s="18">
        <f t="shared" si="6973"/>
        <v>6211.2</v>
      </c>
      <c r="AT2678" s="18">
        <f t="shared" si="7036"/>
        <v>0</v>
      </c>
      <c r="AU2678" s="18">
        <f t="shared" si="7036"/>
        <v>0</v>
      </c>
      <c r="AV2678" s="18">
        <f t="shared" si="7036"/>
        <v>0</v>
      </c>
      <c r="AW2678" s="18">
        <f t="shared" si="6974"/>
        <v>6211.2</v>
      </c>
      <c r="AX2678" s="18">
        <f t="shared" si="6975"/>
        <v>6211.2</v>
      </c>
      <c r="AY2678" s="18">
        <f t="shared" si="6976"/>
        <v>6211.2</v>
      </c>
      <c r="AZ2678" s="18">
        <f t="shared" si="7036"/>
        <v>0</v>
      </c>
      <c r="BA2678" s="18">
        <f t="shared" si="7036"/>
        <v>0</v>
      </c>
      <c r="BB2678" s="18">
        <f t="shared" si="7036"/>
        <v>0</v>
      </c>
      <c r="BC2678" s="18">
        <f t="shared" si="6870"/>
        <v>6211.2</v>
      </c>
      <c r="BD2678" s="18">
        <f t="shared" si="6871"/>
        <v>6211.2</v>
      </c>
      <c r="BE2678" s="18">
        <f t="shared" si="6872"/>
        <v>6211.2</v>
      </c>
      <c r="BF2678" s="18">
        <f t="shared" si="7036"/>
        <v>0</v>
      </c>
      <c r="BG2678" s="18">
        <f t="shared" si="7036"/>
        <v>0</v>
      </c>
      <c r="BH2678" s="18">
        <f t="shared" si="7036"/>
        <v>0</v>
      </c>
      <c r="BI2678" s="18">
        <f t="shared" si="6867"/>
        <v>6211.2</v>
      </c>
      <c r="BJ2678" s="18">
        <f t="shared" si="6868"/>
        <v>6211.2</v>
      </c>
      <c r="BK2678" s="18">
        <f t="shared" si="6869"/>
        <v>6211.2</v>
      </c>
      <c r="BL2678" s="18">
        <f t="shared" si="7036"/>
        <v>0</v>
      </c>
      <c r="BM2678" s="18">
        <f t="shared" si="7036"/>
        <v>0</v>
      </c>
      <c r="BN2678" s="18">
        <f t="shared" si="7036"/>
        <v>0</v>
      </c>
      <c r="BO2678" s="18">
        <f t="shared" si="6968"/>
        <v>6211.2</v>
      </c>
      <c r="BP2678" s="18">
        <f t="shared" si="6969"/>
        <v>6211.2</v>
      </c>
      <c r="BQ2678" s="18">
        <f t="shared" si="6970"/>
        <v>6211.2</v>
      </c>
      <c r="BR2678" s="18">
        <f t="shared" si="7036"/>
        <v>0</v>
      </c>
      <c r="BS2678" s="18">
        <f t="shared" si="7036"/>
        <v>0</v>
      </c>
      <c r="BT2678" s="18">
        <f t="shared" si="7036"/>
        <v>0</v>
      </c>
      <c r="BU2678" s="18">
        <f t="shared" si="6949"/>
        <v>6211.2</v>
      </c>
      <c r="BV2678" s="18">
        <f t="shared" si="6950"/>
        <v>6211.2</v>
      </c>
      <c r="BW2678" s="18">
        <f t="shared" si="6951"/>
        <v>6211.2</v>
      </c>
      <c r="BX2678" s="18">
        <f t="shared" si="7036"/>
        <v>0</v>
      </c>
      <c r="BY2678" s="18">
        <f t="shared" si="7036"/>
        <v>0</v>
      </c>
      <c r="BZ2678" s="18">
        <f t="shared" si="7036"/>
        <v>0</v>
      </c>
      <c r="CA2678" s="18">
        <f t="shared" si="6888"/>
        <v>6211.2</v>
      </c>
      <c r="CB2678" s="18">
        <f t="shared" si="6889"/>
        <v>6211.2</v>
      </c>
      <c r="CC2678" s="18">
        <f t="shared" si="6890"/>
        <v>6211.2</v>
      </c>
      <c r="CD2678" s="18">
        <f t="shared" si="7036"/>
        <v>0</v>
      </c>
      <c r="CE2678" s="27"/>
      <c r="CF2678" s="33"/>
    </row>
    <row r="2679" spans="1:119" ht="46.8" x14ac:dyDescent="0.3">
      <c r="A2679" s="41" t="s">
        <v>434</v>
      </c>
      <c r="B2679" s="39">
        <v>240</v>
      </c>
      <c r="C2679" s="41"/>
      <c r="D2679" s="41"/>
      <c r="E2679" s="14" t="s">
        <v>559</v>
      </c>
      <c r="F2679" s="18">
        <f t="shared" si="7034"/>
        <v>6211.2</v>
      </c>
      <c r="G2679" s="18">
        <f t="shared" si="7034"/>
        <v>6211.2</v>
      </c>
      <c r="H2679" s="18">
        <f t="shared" si="7034"/>
        <v>6211.2</v>
      </c>
      <c r="I2679" s="18">
        <f t="shared" si="7034"/>
        <v>0</v>
      </c>
      <c r="J2679" s="18">
        <f t="shared" si="7034"/>
        <v>0</v>
      </c>
      <c r="K2679" s="18">
        <f t="shared" si="7034"/>
        <v>0</v>
      </c>
      <c r="L2679" s="18">
        <f t="shared" si="6838"/>
        <v>6211.2</v>
      </c>
      <c r="M2679" s="18">
        <f t="shared" si="6839"/>
        <v>6211.2</v>
      </c>
      <c r="N2679" s="18">
        <f t="shared" si="6840"/>
        <v>6211.2</v>
      </c>
      <c r="O2679" s="18">
        <f t="shared" si="7035"/>
        <v>0</v>
      </c>
      <c r="P2679" s="18">
        <f t="shared" si="7035"/>
        <v>0</v>
      </c>
      <c r="Q2679" s="18">
        <f t="shared" si="7035"/>
        <v>0</v>
      </c>
      <c r="R2679" s="18">
        <f t="shared" si="7035"/>
        <v>0</v>
      </c>
      <c r="S2679" s="18">
        <f t="shared" si="7035"/>
        <v>0</v>
      </c>
      <c r="T2679" s="18">
        <f t="shared" si="6857"/>
        <v>6211.2</v>
      </c>
      <c r="U2679" s="18">
        <f t="shared" si="6858"/>
        <v>6211.2</v>
      </c>
      <c r="V2679" s="18">
        <f t="shared" si="6859"/>
        <v>6211.2</v>
      </c>
      <c r="W2679" s="18">
        <f t="shared" si="7036"/>
        <v>0</v>
      </c>
      <c r="X2679" s="18">
        <f t="shared" si="7036"/>
        <v>0</v>
      </c>
      <c r="Y2679" s="18">
        <f t="shared" si="7036"/>
        <v>0</v>
      </c>
      <c r="Z2679" s="18">
        <f t="shared" si="7036"/>
        <v>0</v>
      </c>
      <c r="AA2679" s="18">
        <f t="shared" si="7036"/>
        <v>0</v>
      </c>
      <c r="AB2679" s="18">
        <f t="shared" si="7036"/>
        <v>0</v>
      </c>
      <c r="AC2679" s="18">
        <f t="shared" si="6835"/>
        <v>6211.2</v>
      </c>
      <c r="AD2679" s="18">
        <f t="shared" si="6836"/>
        <v>6211.2</v>
      </c>
      <c r="AE2679" s="18">
        <f t="shared" si="6837"/>
        <v>6211.2</v>
      </c>
      <c r="AF2679" s="18">
        <f t="shared" si="7036"/>
        <v>0</v>
      </c>
      <c r="AG2679" s="18">
        <f t="shared" si="7036"/>
        <v>0</v>
      </c>
      <c r="AH2679" s="18">
        <f t="shared" si="7036"/>
        <v>0</v>
      </c>
      <c r="AI2679" s="18">
        <f t="shared" si="6875"/>
        <v>6211.2</v>
      </c>
      <c r="AJ2679" s="18">
        <f t="shared" si="6876"/>
        <v>6211.2</v>
      </c>
      <c r="AK2679" s="18">
        <f t="shared" si="6877"/>
        <v>6211.2</v>
      </c>
      <c r="AL2679" s="18">
        <f t="shared" si="7036"/>
        <v>0</v>
      </c>
      <c r="AM2679" s="18">
        <f t="shared" si="6878"/>
        <v>6211.2</v>
      </c>
      <c r="AN2679" s="18">
        <f t="shared" si="7036"/>
        <v>0</v>
      </c>
      <c r="AO2679" s="18">
        <f t="shared" si="7036"/>
        <v>0</v>
      </c>
      <c r="AP2679" s="18">
        <f t="shared" si="7036"/>
        <v>0</v>
      </c>
      <c r="AQ2679" s="18">
        <f t="shared" si="6971"/>
        <v>6211.2</v>
      </c>
      <c r="AR2679" s="18">
        <f t="shared" si="6972"/>
        <v>6211.2</v>
      </c>
      <c r="AS2679" s="18">
        <f t="shared" si="6973"/>
        <v>6211.2</v>
      </c>
      <c r="AT2679" s="18">
        <f t="shared" si="7036"/>
        <v>0</v>
      </c>
      <c r="AU2679" s="18">
        <f t="shared" si="7036"/>
        <v>0</v>
      </c>
      <c r="AV2679" s="18">
        <f t="shared" si="7036"/>
        <v>0</v>
      </c>
      <c r="AW2679" s="18">
        <f t="shared" si="6974"/>
        <v>6211.2</v>
      </c>
      <c r="AX2679" s="18">
        <f t="shared" si="6975"/>
        <v>6211.2</v>
      </c>
      <c r="AY2679" s="18">
        <f t="shared" si="6976"/>
        <v>6211.2</v>
      </c>
      <c r="AZ2679" s="18">
        <f t="shared" si="7036"/>
        <v>0</v>
      </c>
      <c r="BA2679" s="18">
        <f t="shared" si="7036"/>
        <v>0</v>
      </c>
      <c r="BB2679" s="18">
        <f t="shared" si="7036"/>
        <v>0</v>
      </c>
      <c r="BC2679" s="18">
        <f t="shared" si="6870"/>
        <v>6211.2</v>
      </c>
      <c r="BD2679" s="18">
        <f t="shared" si="6871"/>
        <v>6211.2</v>
      </c>
      <c r="BE2679" s="18">
        <f t="shared" si="6872"/>
        <v>6211.2</v>
      </c>
      <c r="BF2679" s="18">
        <f t="shared" si="7036"/>
        <v>0</v>
      </c>
      <c r="BG2679" s="18">
        <f t="shared" si="7036"/>
        <v>0</v>
      </c>
      <c r="BH2679" s="18">
        <f t="shared" si="7036"/>
        <v>0</v>
      </c>
      <c r="BI2679" s="18">
        <f t="shared" si="6867"/>
        <v>6211.2</v>
      </c>
      <c r="BJ2679" s="18">
        <f t="shared" si="6868"/>
        <v>6211.2</v>
      </c>
      <c r="BK2679" s="18">
        <f t="shared" si="6869"/>
        <v>6211.2</v>
      </c>
      <c r="BL2679" s="18">
        <f t="shared" si="7036"/>
        <v>0</v>
      </c>
      <c r="BM2679" s="18">
        <f t="shared" si="7036"/>
        <v>0</v>
      </c>
      <c r="BN2679" s="18">
        <f t="shared" si="7036"/>
        <v>0</v>
      </c>
      <c r="BO2679" s="18">
        <f t="shared" si="6968"/>
        <v>6211.2</v>
      </c>
      <c r="BP2679" s="18">
        <f t="shared" si="6969"/>
        <v>6211.2</v>
      </c>
      <c r="BQ2679" s="18">
        <f t="shared" si="6970"/>
        <v>6211.2</v>
      </c>
      <c r="BR2679" s="18">
        <f t="shared" si="7036"/>
        <v>0</v>
      </c>
      <c r="BS2679" s="18">
        <f t="shared" si="7036"/>
        <v>0</v>
      </c>
      <c r="BT2679" s="18">
        <f t="shared" si="7036"/>
        <v>0</v>
      </c>
      <c r="BU2679" s="18">
        <f t="shared" si="6949"/>
        <v>6211.2</v>
      </c>
      <c r="BV2679" s="18">
        <f t="shared" si="6950"/>
        <v>6211.2</v>
      </c>
      <c r="BW2679" s="18">
        <f t="shared" si="6951"/>
        <v>6211.2</v>
      </c>
      <c r="BX2679" s="18">
        <f t="shared" si="7036"/>
        <v>0</v>
      </c>
      <c r="BY2679" s="18">
        <f t="shared" si="7036"/>
        <v>0</v>
      </c>
      <c r="BZ2679" s="18">
        <f t="shared" si="7036"/>
        <v>0</v>
      </c>
      <c r="CA2679" s="18">
        <f t="shared" si="6888"/>
        <v>6211.2</v>
      </c>
      <c r="CB2679" s="18">
        <f t="shared" si="6889"/>
        <v>6211.2</v>
      </c>
      <c r="CC2679" s="18">
        <f t="shared" si="6890"/>
        <v>6211.2</v>
      </c>
      <c r="CD2679" s="18">
        <f t="shared" si="7036"/>
        <v>0</v>
      </c>
      <c r="CE2679" s="27"/>
      <c r="CF2679" s="33"/>
    </row>
    <row r="2680" spans="1:119" x14ac:dyDescent="0.3">
      <c r="A2680" s="41" t="s">
        <v>434</v>
      </c>
      <c r="B2680" s="39">
        <v>240</v>
      </c>
      <c r="C2680" s="41" t="s">
        <v>5</v>
      </c>
      <c r="D2680" s="41" t="s">
        <v>6</v>
      </c>
      <c r="E2680" s="14" t="s">
        <v>518</v>
      </c>
      <c r="F2680" s="18">
        <v>6211.2</v>
      </c>
      <c r="G2680" s="18">
        <v>6211.2</v>
      </c>
      <c r="H2680" s="18">
        <v>6211.2</v>
      </c>
      <c r="I2680" s="18"/>
      <c r="J2680" s="18"/>
      <c r="K2680" s="18"/>
      <c r="L2680" s="18">
        <f t="shared" si="6838"/>
        <v>6211.2</v>
      </c>
      <c r="M2680" s="18">
        <f t="shared" si="6839"/>
        <v>6211.2</v>
      </c>
      <c r="N2680" s="18">
        <f t="shared" si="6840"/>
        <v>6211.2</v>
      </c>
      <c r="O2680" s="18"/>
      <c r="P2680" s="18"/>
      <c r="Q2680" s="18"/>
      <c r="R2680" s="18"/>
      <c r="S2680" s="18"/>
      <c r="T2680" s="18">
        <f t="shared" si="6857"/>
        <v>6211.2</v>
      </c>
      <c r="U2680" s="18">
        <f t="shared" si="6858"/>
        <v>6211.2</v>
      </c>
      <c r="V2680" s="18">
        <f t="shared" si="6859"/>
        <v>6211.2</v>
      </c>
      <c r="W2680" s="18"/>
      <c r="X2680" s="18"/>
      <c r="Y2680" s="18"/>
      <c r="Z2680" s="18"/>
      <c r="AA2680" s="18"/>
      <c r="AB2680" s="18"/>
      <c r="AC2680" s="18">
        <f t="shared" si="6835"/>
        <v>6211.2</v>
      </c>
      <c r="AD2680" s="18">
        <f t="shared" si="6836"/>
        <v>6211.2</v>
      </c>
      <c r="AE2680" s="18">
        <f t="shared" si="6837"/>
        <v>6211.2</v>
      </c>
      <c r="AF2680" s="18"/>
      <c r="AG2680" s="18"/>
      <c r="AH2680" s="18"/>
      <c r="AI2680" s="18">
        <f t="shared" si="6875"/>
        <v>6211.2</v>
      </c>
      <c r="AJ2680" s="18">
        <f t="shared" si="6876"/>
        <v>6211.2</v>
      </c>
      <c r="AK2680" s="18">
        <f t="shared" si="6877"/>
        <v>6211.2</v>
      </c>
      <c r="AL2680" s="18"/>
      <c r="AM2680" s="18">
        <f t="shared" si="6878"/>
        <v>6211.2</v>
      </c>
      <c r="AN2680" s="18"/>
      <c r="AO2680" s="18"/>
      <c r="AP2680" s="18"/>
      <c r="AQ2680" s="18">
        <f t="shared" si="6971"/>
        <v>6211.2</v>
      </c>
      <c r="AR2680" s="18">
        <f t="shared" si="6972"/>
        <v>6211.2</v>
      </c>
      <c r="AS2680" s="18">
        <f t="shared" si="6973"/>
        <v>6211.2</v>
      </c>
      <c r="AT2680" s="18"/>
      <c r="AU2680" s="18"/>
      <c r="AV2680" s="18"/>
      <c r="AW2680" s="18">
        <f t="shared" si="6974"/>
        <v>6211.2</v>
      </c>
      <c r="AX2680" s="18">
        <f t="shared" si="6975"/>
        <v>6211.2</v>
      </c>
      <c r="AY2680" s="18">
        <f t="shared" si="6976"/>
        <v>6211.2</v>
      </c>
      <c r="AZ2680" s="18"/>
      <c r="BA2680" s="18"/>
      <c r="BB2680" s="18"/>
      <c r="BC2680" s="18">
        <f t="shared" si="6870"/>
        <v>6211.2</v>
      </c>
      <c r="BD2680" s="18">
        <f t="shared" si="6871"/>
        <v>6211.2</v>
      </c>
      <c r="BE2680" s="18">
        <f t="shared" si="6872"/>
        <v>6211.2</v>
      </c>
      <c r="BF2680" s="18"/>
      <c r="BG2680" s="18"/>
      <c r="BH2680" s="18"/>
      <c r="BI2680" s="18">
        <f t="shared" si="6867"/>
        <v>6211.2</v>
      </c>
      <c r="BJ2680" s="18">
        <f t="shared" si="6868"/>
        <v>6211.2</v>
      </c>
      <c r="BK2680" s="18">
        <f t="shared" si="6869"/>
        <v>6211.2</v>
      </c>
      <c r="BL2680" s="18"/>
      <c r="BM2680" s="18"/>
      <c r="BN2680" s="18"/>
      <c r="BO2680" s="18">
        <f t="shared" si="6968"/>
        <v>6211.2</v>
      </c>
      <c r="BP2680" s="18">
        <f t="shared" si="6969"/>
        <v>6211.2</v>
      </c>
      <c r="BQ2680" s="18">
        <f t="shared" si="6970"/>
        <v>6211.2</v>
      </c>
      <c r="BR2680" s="18"/>
      <c r="BS2680" s="18"/>
      <c r="BT2680" s="18"/>
      <c r="BU2680" s="18">
        <f t="shared" si="6949"/>
        <v>6211.2</v>
      </c>
      <c r="BV2680" s="18">
        <f t="shared" si="6950"/>
        <v>6211.2</v>
      </c>
      <c r="BW2680" s="18">
        <f t="shared" si="6951"/>
        <v>6211.2</v>
      </c>
      <c r="BX2680" s="18"/>
      <c r="BY2680" s="18"/>
      <c r="BZ2680" s="18"/>
      <c r="CA2680" s="18">
        <f t="shared" si="6888"/>
        <v>6211.2</v>
      </c>
      <c r="CB2680" s="18">
        <f t="shared" si="6889"/>
        <v>6211.2</v>
      </c>
      <c r="CC2680" s="18">
        <f t="shared" si="6890"/>
        <v>6211.2</v>
      </c>
      <c r="CD2680" s="18"/>
      <c r="CE2680" s="27"/>
      <c r="CF2680" s="33"/>
    </row>
    <row r="2681" spans="1:119" x14ac:dyDescent="0.3">
      <c r="A2681" s="41" t="s">
        <v>434</v>
      </c>
      <c r="B2681" s="39">
        <v>800</v>
      </c>
      <c r="C2681" s="41"/>
      <c r="D2681" s="41"/>
      <c r="E2681" s="14" t="s">
        <v>556</v>
      </c>
      <c r="F2681" s="18">
        <f t="shared" ref="F2681:K2682" si="7037">F2682</f>
        <v>111</v>
      </c>
      <c r="G2681" s="18">
        <f t="shared" si="7037"/>
        <v>111</v>
      </c>
      <c r="H2681" s="18">
        <f t="shared" si="7037"/>
        <v>111</v>
      </c>
      <c r="I2681" s="18">
        <f t="shared" si="7037"/>
        <v>0</v>
      </c>
      <c r="J2681" s="18">
        <f t="shared" si="7037"/>
        <v>0</v>
      </c>
      <c r="K2681" s="18">
        <f t="shared" si="7037"/>
        <v>0</v>
      </c>
      <c r="L2681" s="18">
        <f t="shared" si="6838"/>
        <v>111</v>
      </c>
      <c r="M2681" s="18">
        <f t="shared" si="6839"/>
        <v>111</v>
      </c>
      <c r="N2681" s="18">
        <f t="shared" si="6840"/>
        <v>111</v>
      </c>
      <c r="O2681" s="18">
        <f t="shared" ref="O2681:S2682" si="7038">O2682</f>
        <v>0</v>
      </c>
      <c r="P2681" s="18">
        <f t="shared" si="7038"/>
        <v>0</v>
      </c>
      <c r="Q2681" s="18">
        <f t="shared" si="7038"/>
        <v>0</v>
      </c>
      <c r="R2681" s="18">
        <f t="shared" si="7038"/>
        <v>0</v>
      </c>
      <c r="S2681" s="18">
        <f t="shared" si="7038"/>
        <v>0</v>
      </c>
      <c r="T2681" s="18">
        <f t="shared" si="6857"/>
        <v>111</v>
      </c>
      <c r="U2681" s="18">
        <f t="shared" si="6858"/>
        <v>111</v>
      </c>
      <c r="V2681" s="18">
        <f t="shared" si="6859"/>
        <v>111</v>
      </c>
      <c r="W2681" s="18">
        <f t="shared" ref="W2681:CD2682" si="7039">W2682</f>
        <v>0</v>
      </c>
      <c r="X2681" s="18">
        <f t="shared" si="7039"/>
        <v>0</v>
      </c>
      <c r="Y2681" s="18">
        <f t="shared" si="7039"/>
        <v>0</v>
      </c>
      <c r="Z2681" s="18">
        <f t="shared" si="7039"/>
        <v>0</v>
      </c>
      <c r="AA2681" s="18">
        <f t="shared" si="7039"/>
        <v>0</v>
      </c>
      <c r="AB2681" s="18">
        <f t="shared" si="7039"/>
        <v>0</v>
      </c>
      <c r="AC2681" s="18">
        <f t="shared" si="6835"/>
        <v>111</v>
      </c>
      <c r="AD2681" s="18">
        <f t="shared" si="6836"/>
        <v>111</v>
      </c>
      <c r="AE2681" s="18">
        <f t="shared" si="6837"/>
        <v>111</v>
      </c>
      <c r="AF2681" s="18">
        <f t="shared" si="7039"/>
        <v>0</v>
      </c>
      <c r="AG2681" s="18">
        <f t="shared" si="7039"/>
        <v>0</v>
      </c>
      <c r="AH2681" s="18">
        <f t="shared" si="7039"/>
        <v>0</v>
      </c>
      <c r="AI2681" s="18">
        <f t="shared" si="6875"/>
        <v>111</v>
      </c>
      <c r="AJ2681" s="18">
        <f t="shared" si="6876"/>
        <v>111</v>
      </c>
      <c r="AK2681" s="18">
        <f t="shared" si="6877"/>
        <v>111</v>
      </c>
      <c r="AL2681" s="18">
        <f t="shared" si="7039"/>
        <v>0</v>
      </c>
      <c r="AM2681" s="18">
        <f t="shared" si="6878"/>
        <v>111</v>
      </c>
      <c r="AN2681" s="18">
        <f t="shared" si="7039"/>
        <v>0</v>
      </c>
      <c r="AO2681" s="18">
        <f t="shared" si="7039"/>
        <v>0</v>
      </c>
      <c r="AP2681" s="18">
        <f t="shared" si="7039"/>
        <v>0</v>
      </c>
      <c r="AQ2681" s="18">
        <f t="shared" si="6971"/>
        <v>111</v>
      </c>
      <c r="AR2681" s="18">
        <f t="shared" si="6972"/>
        <v>111</v>
      </c>
      <c r="AS2681" s="18">
        <f t="shared" si="6973"/>
        <v>111</v>
      </c>
      <c r="AT2681" s="18">
        <f t="shared" si="7039"/>
        <v>0</v>
      </c>
      <c r="AU2681" s="18">
        <f t="shared" si="7039"/>
        <v>0</v>
      </c>
      <c r="AV2681" s="18">
        <f t="shared" si="7039"/>
        <v>0</v>
      </c>
      <c r="AW2681" s="18">
        <f t="shared" si="6974"/>
        <v>111</v>
      </c>
      <c r="AX2681" s="18">
        <f t="shared" si="6975"/>
        <v>111</v>
      </c>
      <c r="AY2681" s="18">
        <f t="shared" si="6976"/>
        <v>111</v>
      </c>
      <c r="AZ2681" s="18">
        <f t="shared" si="7039"/>
        <v>0</v>
      </c>
      <c r="BA2681" s="18">
        <f t="shared" si="7039"/>
        <v>0</v>
      </c>
      <c r="BB2681" s="18">
        <f t="shared" si="7039"/>
        <v>0</v>
      </c>
      <c r="BC2681" s="18">
        <f t="shared" si="6870"/>
        <v>111</v>
      </c>
      <c r="BD2681" s="18">
        <f t="shared" si="6871"/>
        <v>111</v>
      </c>
      <c r="BE2681" s="18">
        <f t="shared" si="6872"/>
        <v>111</v>
      </c>
      <c r="BF2681" s="18">
        <f t="shared" si="7039"/>
        <v>0</v>
      </c>
      <c r="BG2681" s="18">
        <f t="shared" si="7039"/>
        <v>0</v>
      </c>
      <c r="BH2681" s="18">
        <f t="shared" si="7039"/>
        <v>0</v>
      </c>
      <c r="BI2681" s="18">
        <f t="shared" si="6867"/>
        <v>111</v>
      </c>
      <c r="BJ2681" s="18">
        <f t="shared" si="6868"/>
        <v>111</v>
      </c>
      <c r="BK2681" s="18">
        <f t="shared" si="6869"/>
        <v>111</v>
      </c>
      <c r="BL2681" s="18">
        <f t="shared" si="7039"/>
        <v>0</v>
      </c>
      <c r="BM2681" s="18">
        <f t="shared" si="7039"/>
        <v>0</v>
      </c>
      <c r="BN2681" s="18">
        <f t="shared" si="7039"/>
        <v>0</v>
      </c>
      <c r="BO2681" s="18">
        <f t="shared" si="6968"/>
        <v>111</v>
      </c>
      <c r="BP2681" s="18">
        <f t="shared" si="6969"/>
        <v>111</v>
      </c>
      <c r="BQ2681" s="18">
        <f t="shared" si="6970"/>
        <v>111</v>
      </c>
      <c r="BR2681" s="18">
        <f t="shared" si="7039"/>
        <v>0</v>
      </c>
      <c r="BS2681" s="18">
        <f t="shared" si="7039"/>
        <v>0</v>
      </c>
      <c r="BT2681" s="18">
        <f t="shared" si="7039"/>
        <v>0</v>
      </c>
      <c r="BU2681" s="18">
        <f t="shared" si="6949"/>
        <v>111</v>
      </c>
      <c r="BV2681" s="18">
        <f t="shared" si="6950"/>
        <v>111</v>
      </c>
      <c r="BW2681" s="18">
        <f t="shared" si="6951"/>
        <v>111</v>
      </c>
      <c r="BX2681" s="18">
        <f t="shared" si="7039"/>
        <v>0</v>
      </c>
      <c r="BY2681" s="18">
        <f t="shared" si="7039"/>
        <v>0</v>
      </c>
      <c r="BZ2681" s="18">
        <f t="shared" si="7039"/>
        <v>0</v>
      </c>
      <c r="CA2681" s="18">
        <f t="shared" si="6888"/>
        <v>111</v>
      </c>
      <c r="CB2681" s="18">
        <f t="shared" si="6889"/>
        <v>111</v>
      </c>
      <c r="CC2681" s="18">
        <f t="shared" si="6890"/>
        <v>111</v>
      </c>
      <c r="CD2681" s="18">
        <f t="shared" si="7039"/>
        <v>0</v>
      </c>
      <c r="CE2681" s="27"/>
      <c r="CF2681" s="33"/>
    </row>
    <row r="2682" spans="1:119" x14ac:dyDescent="0.3">
      <c r="A2682" s="41" t="s">
        <v>434</v>
      </c>
      <c r="B2682" s="39">
        <v>850</v>
      </c>
      <c r="C2682" s="41"/>
      <c r="D2682" s="41"/>
      <c r="E2682" s="14" t="s">
        <v>573</v>
      </c>
      <c r="F2682" s="18">
        <f t="shared" si="7037"/>
        <v>111</v>
      </c>
      <c r="G2682" s="18">
        <f t="shared" si="7037"/>
        <v>111</v>
      </c>
      <c r="H2682" s="18">
        <f t="shared" si="7037"/>
        <v>111</v>
      </c>
      <c r="I2682" s="18">
        <f t="shared" si="7037"/>
        <v>0</v>
      </c>
      <c r="J2682" s="18">
        <f t="shared" si="7037"/>
        <v>0</v>
      </c>
      <c r="K2682" s="18">
        <f t="shared" si="7037"/>
        <v>0</v>
      </c>
      <c r="L2682" s="18">
        <f t="shared" si="6838"/>
        <v>111</v>
      </c>
      <c r="M2682" s="18">
        <f t="shared" si="6839"/>
        <v>111</v>
      </c>
      <c r="N2682" s="18">
        <f t="shared" si="6840"/>
        <v>111</v>
      </c>
      <c r="O2682" s="18">
        <f t="shared" si="7038"/>
        <v>0</v>
      </c>
      <c r="P2682" s="18">
        <f t="shared" si="7038"/>
        <v>0</v>
      </c>
      <c r="Q2682" s="18">
        <f t="shared" si="7038"/>
        <v>0</v>
      </c>
      <c r="R2682" s="18">
        <f t="shared" si="7038"/>
        <v>0</v>
      </c>
      <c r="S2682" s="18">
        <f t="shared" si="7038"/>
        <v>0</v>
      </c>
      <c r="T2682" s="18">
        <f t="shared" si="6857"/>
        <v>111</v>
      </c>
      <c r="U2682" s="18">
        <f t="shared" si="6858"/>
        <v>111</v>
      </c>
      <c r="V2682" s="18">
        <f t="shared" si="6859"/>
        <v>111</v>
      </c>
      <c r="W2682" s="18">
        <f t="shared" si="7039"/>
        <v>0</v>
      </c>
      <c r="X2682" s="18">
        <f t="shared" si="7039"/>
        <v>0</v>
      </c>
      <c r="Y2682" s="18">
        <f t="shared" si="7039"/>
        <v>0</v>
      </c>
      <c r="Z2682" s="18">
        <f t="shared" si="7039"/>
        <v>0</v>
      </c>
      <c r="AA2682" s="18">
        <f t="shared" si="7039"/>
        <v>0</v>
      </c>
      <c r="AB2682" s="18">
        <f t="shared" si="7039"/>
        <v>0</v>
      </c>
      <c r="AC2682" s="18">
        <f t="shared" ref="AC2682:AC2749" si="7040">T2682+W2682+Z2682</f>
        <v>111</v>
      </c>
      <c r="AD2682" s="18">
        <f t="shared" ref="AD2682:AD2749" si="7041">U2682+X2682+AA2682</f>
        <v>111</v>
      </c>
      <c r="AE2682" s="18">
        <f t="shared" ref="AE2682:AE2749" si="7042">V2682+Y2682+AB2682</f>
        <v>111</v>
      </c>
      <c r="AF2682" s="18">
        <f t="shared" si="7039"/>
        <v>0</v>
      </c>
      <c r="AG2682" s="18">
        <f t="shared" si="7039"/>
        <v>0</v>
      </c>
      <c r="AH2682" s="18">
        <f t="shared" si="7039"/>
        <v>0</v>
      </c>
      <c r="AI2682" s="18">
        <f t="shared" si="6875"/>
        <v>111</v>
      </c>
      <c r="AJ2682" s="18">
        <f t="shared" si="6876"/>
        <v>111</v>
      </c>
      <c r="AK2682" s="18">
        <f t="shared" si="6877"/>
        <v>111</v>
      </c>
      <c r="AL2682" s="18">
        <f t="shared" si="7039"/>
        <v>0</v>
      </c>
      <c r="AM2682" s="18">
        <f t="shared" si="6878"/>
        <v>111</v>
      </c>
      <c r="AN2682" s="18">
        <f t="shared" si="7039"/>
        <v>0</v>
      </c>
      <c r="AO2682" s="18">
        <f t="shared" si="7039"/>
        <v>0</v>
      </c>
      <c r="AP2682" s="18">
        <f t="shared" si="7039"/>
        <v>0</v>
      </c>
      <c r="AQ2682" s="18">
        <f t="shared" si="6971"/>
        <v>111</v>
      </c>
      <c r="AR2682" s="18">
        <f t="shared" si="6972"/>
        <v>111</v>
      </c>
      <c r="AS2682" s="18">
        <f t="shared" si="6973"/>
        <v>111</v>
      </c>
      <c r="AT2682" s="18">
        <f t="shared" si="7039"/>
        <v>0</v>
      </c>
      <c r="AU2682" s="18">
        <f t="shared" si="7039"/>
        <v>0</v>
      </c>
      <c r="AV2682" s="18">
        <f t="shared" si="7039"/>
        <v>0</v>
      </c>
      <c r="AW2682" s="18">
        <f t="shared" si="6974"/>
        <v>111</v>
      </c>
      <c r="AX2682" s="18">
        <f t="shared" si="6975"/>
        <v>111</v>
      </c>
      <c r="AY2682" s="18">
        <f t="shared" si="6976"/>
        <v>111</v>
      </c>
      <c r="AZ2682" s="18">
        <f t="shared" si="7039"/>
        <v>0</v>
      </c>
      <c r="BA2682" s="18">
        <f t="shared" si="7039"/>
        <v>0</v>
      </c>
      <c r="BB2682" s="18">
        <f t="shared" si="7039"/>
        <v>0</v>
      </c>
      <c r="BC2682" s="18">
        <f t="shared" si="6870"/>
        <v>111</v>
      </c>
      <c r="BD2682" s="18">
        <f t="shared" si="6871"/>
        <v>111</v>
      </c>
      <c r="BE2682" s="18">
        <f t="shared" si="6872"/>
        <v>111</v>
      </c>
      <c r="BF2682" s="18">
        <f t="shared" si="7039"/>
        <v>0</v>
      </c>
      <c r="BG2682" s="18">
        <f t="shared" si="7039"/>
        <v>0</v>
      </c>
      <c r="BH2682" s="18">
        <f t="shared" si="7039"/>
        <v>0</v>
      </c>
      <c r="BI2682" s="18">
        <f t="shared" si="6867"/>
        <v>111</v>
      </c>
      <c r="BJ2682" s="18">
        <f t="shared" si="6868"/>
        <v>111</v>
      </c>
      <c r="BK2682" s="18">
        <f t="shared" si="6869"/>
        <v>111</v>
      </c>
      <c r="BL2682" s="18">
        <f t="shared" si="7039"/>
        <v>0</v>
      </c>
      <c r="BM2682" s="18">
        <f t="shared" si="7039"/>
        <v>0</v>
      </c>
      <c r="BN2682" s="18">
        <f t="shared" si="7039"/>
        <v>0</v>
      </c>
      <c r="BO2682" s="18">
        <f t="shared" si="6968"/>
        <v>111</v>
      </c>
      <c r="BP2682" s="18">
        <f t="shared" si="6969"/>
        <v>111</v>
      </c>
      <c r="BQ2682" s="18">
        <f t="shared" si="6970"/>
        <v>111</v>
      </c>
      <c r="BR2682" s="18">
        <f t="shared" si="7039"/>
        <v>0</v>
      </c>
      <c r="BS2682" s="18">
        <f t="shared" si="7039"/>
        <v>0</v>
      </c>
      <c r="BT2682" s="18">
        <f t="shared" si="7039"/>
        <v>0</v>
      </c>
      <c r="BU2682" s="18">
        <f t="shared" si="6949"/>
        <v>111</v>
      </c>
      <c r="BV2682" s="18">
        <f t="shared" si="6950"/>
        <v>111</v>
      </c>
      <c r="BW2682" s="18">
        <f t="shared" si="6951"/>
        <v>111</v>
      </c>
      <c r="BX2682" s="18">
        <f t="shared" si="7039"/>
        <v>0</v>
      </c>
      <c r="BY2682" s="18">
        <f t="shared" si="7039"/>
        <v>0</v>
      </c>
      <c r="BZ2682" s="18">
        <f t="shared" si="7039"/>
        <v>0</v>
      </c>
      <c r="CA2682" s="18">
        <f t="shared" si="6888"/>
        <v>111</v>
      </c>
      <c r="CB2682" s="18">
        <f t="shared" si="6889"/>
        <v>111</v>
      </c>
      <c r="CC2682" s="18">
        <f t="shared" si="6890"/>
        <v>111</v>
      </c>
      <c r="CD2682" s="18">
        <f t="shared" si="7039"/>
        <v>0</v>
      </c>
      <c r="CE2682" s="27"/>
      <c r="CF2682" s="33"/>
    </row>
    <row r="2683" spans="1:119" x14ac:dyDescent="0.3">
      <c r="A2683" s="41" t="s">
        <v>434</v>
      </c>
      <c r="B2683" s="39">
        <v>850</v>
      </c>
      <c r="C2683" s="41" t="s">
        <v>5</v>
      </c>
      <c r="D2683" s="41" t="s">
        <v>6</v>
      </c>
      <c r="E2683" s="14" t="s">
        <v>518</v>
      </c>
      <c r="F2683" s="18">
        <v>111</v>
      </c>
      <c r="G2683" s="18">
        <v>111</v>
      </c>
      <c r="H2683" s="18">
        <v>111</v>
      </c>
      <c r="I2683" s="18"/>
      <c r="J2683" s="18"/>
      <c r="K2683" s="18"/>
      <c r="L2683" s="18">
        <f t="shared" si="6838"/>
        <v>111</v>
      </c>
      <c r="M2683" s="18">
        <f t="shared" si="6839"/>
        <v>111</v>
      </c>
      <c r="N2683" s="18">
        <f t="shared" si="6840"/>
        <v>111</v>
      </c>
      <c r="O2683" s="18"/>
      <c r="P2683" s="18"/>
      <c r="Q2683" s="18"/>
      <c r="R2683" s="18"/>
      <c r="S2683" s="18"/>
      <c r="T2683" s="18">
        <f t="shared" si="6857"/>
        <v>111</v>
      </c>
      <c r="U2683" s="18">
        <f t="shared" si="6858"/>
        <v>111</v>
      </c>
      <c r="V2683" s="18">
        <f t="shared" si="6859"/>
        <v>111</v>
      </c>
      <c r="W2683" s="18"/>
      <c r="X2683" s="18"/>
      <c r="Y2683" s="18"/>
      <c r="Z2683" s="18"/>
      <c r="AA2683" s="18"/>
      <c r="AB2683" s="18"/>
      <c r="AC2683" s="18">
        <f t="shared" si="7040"/>
        <v>111</v>
      </c>
      <c r="AD2683" s="18">
        <f t="shared" si="7041"/>
        <v>111</v>
      </c>
      <c r="AE2683" s="18">
        <f t="shared" si="7042"/>
        <v>111</v>
      </c>
      <c r="AF2683" s="18"/>
      <c r="AG2683" s="18"/>
      <c r="AH2683" s="18"/>
      <c r="AI2683" s="18">
        <f t="shared" si="6875"/>
        <v>111</v>
      </c>
      <c r="AJ2683" s="18">
        <f t="shared" si="6876"/>
        <v>111</v>
      </c>
      <c r="AK2683" s="18">
        <f t="shared" si="6877"/>
        <v>111</v>
      </c>
      <c r="AL2683" s="18"/>
      <c r="AM2683" s="18">
        <f t="shared" si="6878"/>
        <v>111</v>
      </c>
      <c r="AN2683" s="18"/>
      <c r="AO2683" s="18"/>
      <c r="AP2683" s="18"/>
      <c r="AQ2683" s="18">
        <f t="shared" si="6971"/>
        <v>111</v>
      </c>
      <c r="AR2683" s="18">
        <f t="shared" si="6972"/>
        <v>111</v>
      </c>
      <c r="AS2683" s="18">
        <f t="shared" si="6973"/>
        <v>111</v>
      </c>
      <c r="AT2683" s="18"/>
      <c r="AU2683" s="18"/>
      <c r="AV2683" s="18"/>
      <c r="AW2683" s="18">
        <f t="shared" si="6974"/>
        <v>111</v>
      </c>
      <c r="AX2683" s="18">
        <f t="shared" si="6975"/>
        <v>111</v>
      </c>
      <c r="AY2683" s="18">
        <f t="shared" si="6976"/>
        <v>111</v>
      </c>
      <c r="AZ2683" s="18"/>
      <c r="BA2683" s="18"/>
      <c r="BB2683" s="18"/>
      <c r="BC2683" s="18">
        <f t="shared" si="6870"/>
        <v>111</v>
      </c>
      <c r="BD2683" s="18">
        <f t="shared" si="6871"/>
        <v>111</v>
      </c>
      <c r="BE2683" s="18">
        <f t="shared" si="6872"/>
        <v>111</v>
      </c>
      <c r="BF2683" s="18"/>
      <c r="BG2683" s="18"/>
      <c r="BH2683" s="18"/>
      <c r="BI2683" s="18">
        <f t="shared" si="6867"/>
        <v>111</v>
      </c>
      <c r="BJ2683" s="18">
        <f t="shared" si="6868"/>
        <v>111</v>
      </c>
      <c r="BK2683" s="18">
        <f t="shared" si="6869"/>
        <v>111</v>
      </c>
      <c r="BL2683" s="18"/>
      <c r="BM2683" s="18"/>
      <c r="BN2683" s="18"/>
      <c r="BO2683" s="18">
        <f t="shared" si="6968"/>
        <v>111</v>
      </c>
      <c r="BP2683" s="18">
        <f t="shared" si="6969"/>
        <v>111</v>
      </c>
      <c r="BQ2683" s="18">
        <f t="shared" si="6970"/>
        <v>111</v>
      </c>
      <c r="BR2683" s="18"/>
      <c r="BS2683" s="18"/>
      <c r="BT2683" s="18"/>
      <c r="BU2683" s="18">
        <f t="shared" si="6949"/>
        <v>111</v>
      </c>
      <c r="BV2683" s="18">
        <f t="shared" si="6950"/>
        <v>111</v>
      </c>
      <c r="BW2683" s="18">
        <f t="shared" si="6951"/>
        <v>111</v>
      </c>
      <c r="BX2683" s="18"/>
      <c r="BY2683" s="18"/>
      <c r="BZ2683" s="18"/>
      <c r="CA2683" s="18">
        <f t="shared" si="6888"/>
        <v>111</v>
      </c>
      <c r="CB2683" s="18">
        <f t="shared" si="6889"/>
        <v>111</v>
      </c>
      <c r="CC2683" s="18">
        <f t="shared" si="6890"/>
        <v>111</v>
      </c>
      <c r="CD2683" s="18"/>
      <c r="CE2683" s="27"/>
      <c r="CF2683" s="33"/>
    </row>
    <row r="2684" spans="1:119" ht="31.2" x14ac:dyDescent="0.3">
      <c r="A2684" s="41" t="s">
        <v>435</v>
      </c>
      <c r="B2684" s="39"/>
      <c r="C2684" s="41"/>
      <c r="D2684" s="41"/>
      <c r="E2684" s="14" t="s">
        <v>739</v>
      </c>
      <c r="F2684" s="18">
        <f t="shared" ref="F2684:K2684" si="7043">F2685+F2688</f>
        <v>90567.900000000009</v>
      </c>
      <c r="G2684" s="18">
        <f t="shared" si="7043"/>
        <v>90570.700000000012</v>
      </c>
      <c r="H2684" s="18">
        <f t="shared" si="7043"/>
        <v>88261.799999999988</v>
      </c>
      <c r="I2684" s="18">
        <f t="shared" si="7043"/>
        <v>0</v>
      </c>
      <c r="J2684" s="18">
        <f t="shared" si="7043"/>
        <v>0</v>
      </c>
      <c r="K2684" s="18">
        <f t="shared" si="7043"/>
        <v>0</v>
      </c>
      <c r="L2684" s="18">
        <f t="shared" si="6838"/>
        <v>90567.900000000009</v>
      </c>
      <c r="M2684" s="18">
        <f t="shared" si="6839"/>
        <v>90570.700000000012</v>
      </c>
      <c r="N2684" s="18">
        <f t="shared" si="6840"/>
        <v>88261.799999999988</v>
      </c>
      <c r="O2684" s="18">
        <f t="shared" ref="O2684:S2684" si="7044">O2685+O2688</f>
        <v>0</v>
      </c>
      <c r="P2684" s="18">
        <f t="shared" si="7044"/>
        <v>0</v>
      </c>
      <c r="Q2684" s="18">
        <f t="shared" si="7044"/>
        <v>0</v>
      </c>
      <c r="R2684" s="18">
        <f t="shared" si="7044"/>
        <v>0</v>
      </c>
      <c r="S2684" s="18">
        <f t="shared" si="7044"/>
        <v>0</v>
      </c>
      <c r="T2684" s="18">
        <f t="shared" si="6857"/>
        <v>90567.900000000009</v>
      </c>
      <c r="U2684" s="18">
        <f t="shared" si="6858"/>
        <v>90570.700000000012</v>
      </c>
      <c r="V2684" s="18">
        <f t="shared" si="6859"/>
        <v>88261.799999999988</v>
      </c>
      <c r="W2684" s="18">
        <f t="shared" ref="W2684:CD2684" si="7045">W2685+W2688</f>
        <v>-284.98399999999998</v>
      </c>
      <c r="X2684" s="18">
        <f t="shared" ref="X2684:AB2684" si="7046">X2685+X2688</f>
        <v>0</v>
      </c>
      <c r="Y2684" s="18">
        <f t="shared" si="7046"/>
        <v>0</v>
      </c>
      <c r="Z2684" s="18">
        <f t="shared" si="7046"/>
        <v>0</v>
      </c>
      <c r="AA2684" s="18">
        <f t="shared" si="7046"/>
        <v>0</v>
      </c>
      <c r="AB2684" s="18">
        <f t="shared" si="7046"/>
        <v>0</v>
      </c>
      <c r="AC2684" s="18">
        <f t="shared" si="7040"/>
        <v>90282.916000000012</v>
      </c>
      <c r="AD2684" s="18">
        <f t="shared" si="7041"/>
        <v>90570.700000000012</v>
      </c>
      <c r="AE2684" s="18">
        <f t="shared" si="7042"/>
        <v>88261.799999999988</v>
      </c>
      <c r="AF2684" s="18">
        <f t="shared" ref="AF2684:AH2684" si="7047">AF2685+AF2688</f>
        <v>2061.1790000000001</v>
      </c>
      <c r="AG2684" s="18">
        <f t="shared" si="7047"/>
        <v>0</v>
      </c>
      <c r="AH2684" s="18">
        <f t="shared" si="7047"/>
        <v>0</v>
      </c>
      <c r="AI2684" s="18">
        <f t="shared" si="6875"/>
        <v>92344.095000000016</v>
      </c>
      <c r="AJ2684" s="18">
        <f t="shared" si="6876"/>
        <v>90570.700000000012</v>
      </c>
      <c r="AK2684" s="18">
        <f t="shared" si="6877"/>
        <v>88261.799999999988</v>
      </c>
      <c r="AL2684" s="18">
        <f t="shared" ref="AL2684" si="7048">AL2685+AL2688</f>
        <v>0</v>
      </c>
      <c r="AM2684" s="18">
        <f t="shared" si="6878"/>
        <v>92344.095000000016</v>
      </c>
      <c r="AN2684" s="18">
        <f t="shared" ref="AN2684:AP2684" si="7049">AN2685+AN2688</f>
        <v>0</v>
      </c>
      <c r="AO2684" s="18">
        <f t="shared" si="7049"/>
        <v>0</v>
      </c>
      <c r="AP2684" s="18">
        <f t="shared" si="7049"/>
        <v>0</v>
      </c>
      <c r="AQ2684" s="18">
        <f t="shared" si="6971"/>
        <v>92344.095000000016</v>
      </c>
      <c r="AR2684" s="18">
        <f t="shared" si="6972"/>
        <v>90570.700000000012</v>
      </c>
      <c r="AS2684" s="18">
        <f t="shared" si="6973"/>
        <v>88261.799999999988</v>
      </c>
      <c r="AT2684" s="18">
        <f t="shared" ref="AT2684:AV2684" si="7050">AT2685+AT2688</f>
        <v>0</v>
      </c>
      <c r="AU2684" s="18">
        <f t="shared" si="7050"/>
        <v>0</v>
      </c>
      <c r="AV2684" s="18">
        <f t="shared" si="7050"/>
        <v>0</v>
      </c>
      <c r="AW2684" s="18">
        <f t="shared" si="6974"/>
        <v>92344.095000000016</v>
      </c>
      <c r="AX2684" s="18">
        <f t="shared" si="6975"/>
        <v>90570.700000000012</v>
      </c>
      <c r="AY2684" s="18">
        <f t="shared" si="6976"/>
        <v>88261.799999999988</v>
      </c>
      <c r="AZ2684" s="18">
        <f t="shared" ref="AZ2684:BB2684" si="7051">AZ2685+AZ2688</f>
        <v>5953.0239999999994</v>
      </c>
      <c r="BA2684" s="18">
        <f t="shared" si="7051"/>
        <v>0</v>
      </c>
      <c r="BB2684" s="18">
        <f t="shared" si="7051"/>
        <v>0</v>
      </c>
      <c r="BC2684" s="18">
        <f t="shared" si="6870"/>
        <v>98297.119000000021</v>
      </c>
      <c r="BD2684" s="18">
        <f t="shared" si="6871"/>
        <v>90570.700000000012</v>
      </c>
      <c r="BE2684" s="18">
        <f t="shared" si="6872"/>
        <v>88261.799999999988</v>
      </c>
      <c r="BF2684" s="18">
        <f t="shared" ref="BF2684:BH2684" si="7052">BF2685+BF2688</f>
        <v>0</v>
      </c>
      <c r="BG2684" s="18">
        <f t="shared" si="7052"/>
        <v>0</v>
      </c>
      <c r="BH2684" s="18">
        <f t="shared" si="7052"/>
        <v>0</v>
      </c>
      <c r="BI2684" s="18">
        <f t="shared" si="6867"/>
        <v>98297.119000000021</v>
      </c>
      <c r="BJ2684" s="18">
        <f t="shared" si="6868"/>
        <v>90570.700000000012</v>
      </c>
      <c r="BK2684" s="18">
        <f t="shared" si="6869"/>
        <v>88261.799999999988</v>
      </c>
      <c r="BL2684" s="18">
        <f t="shared" ref="BL2684:BN2684" si="7053">BL2685+BL2688</f>
        <v>0</v>
      </c>
      <c r="BM2684" s="18">
        <f t="shared" si="7053"/>
        <v>0</v>
      </c>
      <c r="BN2684" s="18">
        <f t="shared" si="7053"/>
        <v>0</v>
      </c>
      <c r="BO2684" s="18">
        <f t="shared" si="6968"/>
        <v>98297.119000000021</v>
      </c>
      <c r="BP2684" s="18">
        <f t="shared" si="6969"/>
        <v>90570.700000000012</v>
      </c>
      <c r="BQ2684" s="18">
        <f t="shared" si="6970"/>
        <v>88261.799999999988</v>
      </c>
      <c r="BR2684" s="18">
        <f t="shared" ref="BR2684:BT2684" si="7054">BR2685+BR2688</f>
        <v>0</v>
      </c>
      <c r="BS2684" s="18">
        <f t="shared" si="7054"/>
        <v>0</v>
      </c>
      <c r="BT2684" s="18">
        <f t="shared" si="7054"/>
        <v>0</v>
      </c>
      <c r="BU2684" s="18">
        <f t="shared" si="6949"/>
        <v>98297.119000000021</v>
      </c>
      <c r="BV2684" s="18">
        <f t="shared" si="6950"/>
        <v>90570.700000000012</v>
      </c>
      <c r="BW2684" s="18">
        <f t="shared" si="6951"/>
        <v>88261.799999999988</v>
      </c>
      <c r="BX2684" s="18">
        <f t="shared" ref="BX2684:BZ2684" si="7055">BX2685+BX2688</f>
        <v>0</v>
      </c>
      <c r="BY2684" s="18">
        <f t="shared" si="7055"/>
        <v>0</v>
      </c>
      <c r="BZ2684" s="18">
        <f t="shared" si="7055"/>
        <v>0</v>
      </c>
      <c r="CA2684" s="18">
        <f t="shared" si="6888"/>
        <v>98297.119000000021</v>
      </c>
      <c r="CB2684" s="18">
        <f t="shared" si="6889"/>
        <v>90570.700000000012</v>
      </c>
      <c r="CC2684" s="18">
        <f t="shared" si="6890"/>
        <v>88261.799999999988</v>
      </c>
      <c r="CD2684" s="18">
        <f t="shared" si="7045"/>
        <v>0</v>
      </c>
      <c r="CE2684" s="27"/>
      <c r="CF2684" s="33"/>
    </row>
    <row r="2685" spans="1:119" ht="31.2" x14ac:dyDescent="0.3">
      <c r="A2685" s="41" t="s">
        <v>435</v>
      </c>
      <c r="B2685" s="39">
        <v>200</v>
      </c>
      <c r="C2685" s="41"/>
      <c r="D2685" s="41"/>
      <c r="E2685" s="14" t="s">
        <v>551</v>
      </c>
      <c r="F2685" s="18">
        <f t="shared" ref="F2685:K2686" si="7056">F2686</f>
        <v>86233.600000000006</v>
      </c>
      <c r="G2685" s="18">
        <f t="shared" si="7056"/>
        <v>86312.1</v>
      </c>
      <c r="H2685" s="18">
        <f t="shared" si="7056"/>
        <v>84078.9</v>
      </c>
      <c r="I2685" s="18">
        <f t="shared" si="7056"/>
        <v>0</v>
      </c>
      <c r="J2685" s="18">
        <f t="shared" si="7056"/>
        <v>0</v>
      </c>
      <c r="K2685" s="18">
        <f t="shared" si="7056"/>
        <v>0</v>
      </c>
      <c r="L2685" s="18">
        <f t="shared" si="6838"/>
        <v>86233.600000000006</v>
      </c>
      <c r="M2685" s="18">
        <f t="shared" si="6839"/>
        <v>86312.1</v>
      </c>
      <c r="N2685" s="18">
        <f t="shared" si="6840"/>
        <v>84078.9</v>
      </c>
      <c r="O2685" s="18">
        <f t="shared" ref="O2685:S2686" si="7057">O2686</f>
        <v>0</v>
      </c>
      <c r="P2685" s="18">
        <f t="shared" si="7057"/>
        <v>0</v>
      </c>
      <c r="Q2685" s="18">
        <f t="shared" si="7057"/>
        <v>0</v>
      </c>
      <c r="R2685" s="18">
        <f t="shared" si="7057"/>
        <v>0</v>
      </c>
      <c r="S2685" s="18">
        <f t="shared" si="7057"/>
        <v>0</v>
      </c>
      <c r="T2685" s="18">
        <f t="shared" si="6857"/>
        <v>86233.600000000006</v>
      </c>
      <c r="U2685" s="18">
        <f t="shared" si="6858"/>
        <v>86312.1</v>
      </c>
      <c r="V2685" s="18">
        <f t="shared" si="6859"/>
        <v>84078.9</v>
      </c>
      <c r="W2685" s="18">
        <f t="shared" ref="W2685:CD2686" si="7058">W2686</f>
        <v>-284.98399999999998</v>
      </c>
      <c r="X2685" s="18">
        <f t="shared" si="7058"/>
        <v>0</v>
      </c>
      <c r="Y2685" s="18">
        <f t="shared" si="7058"/>
        <v>0</v>
      </c>
      <c r="Z2685" s="18">
        <f t="shared" si="7058"/>
        <v>0</v>
      </c>
      <c r="AA2685" s="18">
        <f t="shared" si="7058"/>
        <v>0</v>
      </c>
      <c r="AB2685" s="18">
        <f t="shared" si="7058"/>
        <v>0</v>
      </c>
      <c r="AC2685" s="18">
        <f t="shared" si="7040"/>
        <v>85948.616000000009</v>
      </c>
      <c r="AD2685" s="18">
        <f t="shared" si="7041"/>
        <v>86312.1</v>
      </c>
      <c r="AE2685" s="18">
        <f t="shared" si="7042"/>
        <v>84078.9</v>
      </c>
      <c r="AF2685" s="18">
        <f t="shared" si="7058"/>
        <v>2061.1790000000001</v>
      </c>
      <c r="AG2685" s="18">
        <f t="shared" si="7058"/>
        <v>0</v>
      </c>
      <c r="AH2685" s="18">
        <f t="shared" si="7058"/>
        <v>0</v>
      </c>
      <c r="AI2685" s="18">
        <f t="shared" si="6875"/>
        <v>88009.795000000013</v>
      </c>
      <c r="AJ2685" s="18">
        <f t="shared" si="6876"/>
        <v>86312.1</v>
      </c>
      <c r="AK2685" s="18">
        <f t="shared" si="6877"/>
        <v>84078.9</v>
      </c>
      <c r="AL2685" s="18">
        <f t="shared" si="7058"/>
        <v>0</v>
      </c>
      <c r="AM2685" s="18">
        <f t="shared" si="6878"/>
        <v>88009.795000000013</v>
      </c>
      <c r="AN2685" s="18">
        <f t="shared" si="7058"/>
        <v>0</v>
      </c>
      <c r="AO2685" s="18">
        <f t="shared" si="7058"/>
        <v>0</v>
      </c>
      <c r="AP2685" s="18">
        <f t="shared" si="7058"/>
        <v>0</v>
      </c>
      <c r="AQ2685" s="18">
        <f t="shared" si="6971"/>
        <v>88009.795000000013</v>
      </c>
      <c r="AR2685" s="18">
        <f t="shared" si="6972"/>
        <v>86312.1</v>
      </c>
      <c r="AS2685" s="18">
        <f t="shared" si="6973"/>
        <v>84078.9</v>
      </c>
      <c r="AT2685" s="18">
        <f t="shared" si="7058"/>
        <v>0</v>
      </c>
      <c r="AU2685" s="18">
        <f t="shared" si="7058"/>
        <v>0</v>
      </c>
      <c r="AV2685" s="18">
        <f t="shared" si="7058"/>
        <v>0</v>
      </c>
      <c r="AW2685" s="18">
        <f t="shared" si="6974"/>
        <v>88009.795000000013</v>
      </c>
      <c r="AX2685" s="18">
        <f t="shared" si="6975"/>
        <v>86312.1</v>
      </c>
      <c r="AY2685" s="18">
        <f t="shared" si="6976"/>
        <v>84078.9</v>
      </c>
      <c r="AZ2685" s="18">
        <f t="shared" si="7058"/>
        <v>5953.0239999999994</v>
      </c>
      <c r="BA2685" s="18">
        <f t="shared" si="7058"/>
        <v>0</v>
      </c>
      <c r="BB2685" s="18">
        <f t="shared" si="7058"/>
        <v>0</v>
      </c>
      <c r="BC2685" s="18">
        <f t="shared" si="6870"/>
        <v>93962.819000000018</v>
      </c>
      <c r="BD2685" s="18">
        <f t="shared" si="6871"/>
        <v>86312.1</v>
      </c>
      <c r="BE2685" s="18">
        <f t="shared" si="6872"/>
        <v>84078.9</v>
      </c>
      <c r="BF2685" s="18">
        <f t="shared" si="7058"/>
        <v>0</v>
      </c>
      <c r="BG2685" s="18">
        <f t="shared" si="7058"/>
        <v>0</v>
      </c>
      <c r="BH2685" s="18">
        <f t="shared" si="7058"/>
        <v>0</v>
      </c>
      <c r="BI2685" s="18">
        <f t="shared" si="6867"/>
        <v>93962.819000000018</v>
      </c>
      <c r="BJ2685" s="18">
        <f t="shared" si="6868"/>
        <v>86312.1</v>
      </c>
      <c r="BK2685" s="18">
        <f t="shared" si="6869"/>
        <v>84078.9</v>
      </c>
      <c r="BL2685" s="18">
        <f t="shared" si="7058"/>
        <v>0</v>
      </c>
      <c r="BM2685" s="18">
        <f t="shared" si="7058"/>
        <v>0</v>
      </c>
      <c r="BN2685" s="18">
        <f t="shared" si="7058"/>
        <v>0</v>
      </c>
      <c r="BO2685" s="18">
        <f t="shared" si="6968"/>
        <v>93962.819000000018</v>
      </c>
      <c r="BP2685" s="18">
        <f t="shared" si="6969"/>
        <v>86312.1</v>
      </c>
      <c r="BQ2685" s="18">
        <f t="shared" si="6970"/>
        <v>84078.9</v>
      </c>
      <c r="BR2685" s="18">
        <f t="shared" si="7058"/>
        <v>0</v>
      </c>
      <c r="BS2685" s="18">
        <f t="shared" si="7058"/>
        <v>0</v>
      </c>
      <c r="BT2685" s="18">
        <f t="shared" si="7058"/>
        <v>0</v>
      </c>
      <c r="BU2685" s="18">
        <f t="shared" si="6949"/>
        <v>93962.819000000018</v>
      </c>
      <c r="BV2685" s="18">
        <f t="shared" si="6950"/>
        <v>86312.1</v>
      </c>
      <c r="BW2685" s="18">
        <f t="shared" si="6951"/>
        <v>84078.9</v>
      </c>
      <c r="BX2685" s="18">
        <f t="shared" si="7058"/>
        <v>0</v>
      </c>
      <c r="BY2685" s="18">
        <f t="shared" si="7058"/>
        <v>0</v>
      </c>
      <c r="BZ2685" s="18">
        <f t="shared" si="7058"/>
        <v>0</v>
      </c>
      <c r="CA2685" s="18">
        <f t="shared" si="6888"/>
        <v>93962.819000000018</v>
      </c>
      <c r="CB2685" s="18">
        <f t="shared" si="6889"/>
        <v>86312.1</v>
      </c>
      <c r="CC2685" s="18">
        <f t="shared" si="6890"/>
        <v>84078.9</v>
      </c>
      <c r="CD2685" s="18">
        <f t="shared" si="7058"/>
        <v>0</v>
      </c>
      <c r="CE2685" s="27"/>
      <c r="CF2685" s="33"/>
    </row>
    <row r="2686" spans="1:119" ht="46.8" x14ac:dyDescent="0.3">
      <c r="A2686" s="41" t="s">
        <v>435</v>
      </c>
      <c r="B2686" s="39">
        <v>240</v>
      </c>
      <c r="C2686" s="41"/>
      <c r="D2686" s="41"/>
      <c r="E2686" s="14" t="s">
        <v>559</v>
      </c>
      <c r="F2686" s="18">
        <f t="shared" si="7056"/>
        <v>86233.600000000006</v>
      </c>
      <c r="G2686" s="18">
        <f t="shared" si="7056"/>
        <v>86312.1</v>
      </c>
      <c r="H2686" s="18">
        <f t="shared" si="7056"/>
        <v>84078.9</v>
      </c>
      <c r="I2686" s="18">
        <f t="shared" si="7056"/>
        <v>0</v>
      </c>
      <c r="J2686" s="18">
        <f t="shared" si="7056"/>
        <v>0</v>
      </c>
      <c r="K2686" s="18">
        <f t="shared" si="7056"/>
        <v>0</v>
      </c>
      <c r="L2686" s="18">
        <f t="shared" si="6838"/>
        <v>86233.600000000006</v>
      </c>
      <c r="M2686" s="18">
        <f t="shared" si="6839"/>
        <v>86312.1</v>
      </c>
      <c r="N2686" s="18">
        <f t="shared" si="6840"/>
        <v>84078.9</v>
      </c>
      <c r="O2686" s="18">
        <f t="shared" si="7057"/>
        <v>0</v>
      </c>
      <c r="P2686" s="18">
        <f t="shared" si="7057"/>
        <v>0</v>
      </c>
      <c r="Q2686" s="18">
        <f t="shared" si="7057"/>
        <v>0</v>
      </c>
      <c r="R2686" s="18">
        <f t="shared" si="7057"/>
        <v>0</v>
      </c>
      <c r="S2686" s="18">
        <f t="shared" si="7057"/>
        <v>0</v>
      </c>
      <c r="T2686" s="18">
        <f t="shared" si="6857"/>
        <v>86233.600000000006</v>
      </c>
      <c r="U2686" s="18">
        <f t="shared" si="6858"/>
        <v>86312.1</v>
      </c>
      <c r="V2686" s="18">
        <f t="shared" si="6859"/>
        <v>84078.9</v>
      </c>
      <c r="W2686" s="18">
        <f t="shared" si="7058"/>
        <v>-284.98399999999998</v>
      </c>
      <c r="X2686" s="18">
        <f t="shared" si="7058"/>
        <v>0</v>
      </c>
      <c r="Y2686" s="18">
        <f t="shared" si="7058"/>
        <v>0</v>
      </c>
      <c r="Z2686" s="18">
        <f t="shared" si="7058"/>
        <v>0</v>
      </c>
      <c r="AA2686" s="18">
        <f t="shared" si="7058"/>
        <v>0</v>
      </c>
      <c r="AB2686" s="18">
        <f t="shared" si="7058"/>
        <v>0</v>
      </c>
      <c r="AC2686" s="18">
        <f t="shared" si="7040"/>
        <v>85948.616000000009</v>
      </c>
      <c r="AD2686" s="18">
        <f t="shared" si="7041"/>
        <v>86312.1</v>
      </c>
      <c r="AE2686" s="18">
        <f t="shared" si="7042"/>
        <v>84078.9</v>
      </c>
      <c r="AF2686" s="18">
        <f t="shared" si="7058"/>
        <v>2061.1790000000001</v>
      </c>
      <c r="AG2686" s="18">
        <f t="shared" si="7058"/>
        <v>0</v>
      </c>
      <c r="AH2686" s="18">
        <f t="shared" si="7058"/>
        <v>0</v>
      </c>
      <c r="AI2686" s="18">
        <f t="shared" si="6875"/>
        <v>88009.795000000013</v>
      </c>
      <c r="AJ2686" s="18">
        <f t="shared" si="6876"/>
        <v>86312.1</v>
      </c>
      <c r="AK2686" s="18">
        <f t="shared" si="6877"/>
        <v>84078.9</v>
      </c>
      <c r="AL2686" s="18">
        <f t="shared" si="7058"/>
        <v>0</v>
      </c>
      <c r="AM2686" s="18">
        <f t="shared" si="6878"/>
        <v>88009.795000000013</v>
      </c>
      <c r="AN2686" s="18">
        <f t="shared" si="7058"/>
        <v>0</v>
      </c>
      <c r="AO2686" s="18">
        <f t="shared" si="7058"/>
        <v>0</v>
      </c>
      <c r="AP2686" s="18">
        <f t="shared" si="7058"/>
        <v>0</v>
      </c>
      <c r="AQ2686" s="18">
        <f t="shared" si="6971"/>
        <v>88009.795000000013</v>
      </c>
      <c r="AR2686" s="18">
        <f t="shared" si="6972"/>
        <v>86312.1</v>
      </c>
      <c r="AS2686" s="18">
        <f t="shared" si="6973"/>
        <v>84078.9</v>
      </c>
      <c r="AT2686" s="18">
        <f t="shared" si="7058"/>
        <v>0</v>
      </c>
      <c r="AU2686" s="18">
        <f t="shared" si="7058"/>
        <v>0</v>
      </c>
      <c r="AV2686" s="18">
        <f t="shared" si="7058"/>
        <v>0</v>
      </c>
      <c r="AW2686" s="18">
        <f t="shared" si="6974"/>
        <v>88009.795000000013</v>
      </c>
      <c r="AX2686" s="18">
        <f t="shared" si="6975"/>
        <v>86312.1</v>
      </c>
      <c r="AY2686" s="18">
        <f t="shared" si="6976"/>
        <v>84078.9</v>
      </c>
      <c r="AZ2686" s="18">
        <f t="shared" si="7058"/>
        <v>5953.0239999999994</v>
      </c>
      <c r="BA2686" s="18">
        <f t="shared" si="7058"/>
        <v>0</v>
      </c>
      <c r="BB2686" s="18">
        <f t="shared" si="7058"/>
        <v>0</v>
      </c>
      <c r="BC2686" s="18">
        <f t="shared" si="6870"/>
        <v>93962.819000000018</v>
      </c>
      <c r="BD2686" s="18">
        <f t="shared" si="6871"/>
        <v>86312.1</v>
      </c>
      <c r="BE2686" s="18">
        <f t="shared" si="6872"/>
        <v>84078.9</v>
      </c>
      <c r="BF2686" s="18">
        <f t="shared" si="7058"/>
        <v>0</v>
      </c>
      <c r="BG2686" s="18">
        <f t="shared" si="7058"/>
        <v>0</v>
      </c>
      <c r="BH2686" s="18">
        <f t="shared" si="7058"/>
        <v>0</v>
      </c>
      <c r="BI2686" s="18">
        <f t="shared" si="6867"/>
        <v>93962.819000000018</v>
      </c>
      <c r="BJ2686" s="18">
        <f t="shared" si="6868"/>
        <v>86312.1</v>
      </c>
      <c r="BK2686" s="18">
        <f t="shared" si="6869"/>
        <v>84078.9</v>
      </c>
      <c r="BL2686" s="18">
        <f t="shared" si="7058"/>
        <v>0</v>
      </c>
      <c r="BM2686" s="18">
        <f t="shared" si="7058"/>
        <v>0</v>
      </c>
      <c r="BN2686" s="18">
        <f t="shared" si="7058"/>
        <v>0</v>
      </c>
      <c r="BO2686" s="18">
        <f t="shared" si="6968"/>
        <v>93962.819000000018</v>
      </c>
      <c r="BP2686" s="18">
        <f t="shared" si="6969"/>
        <v>86312.1</v>
      </c>
      <c r="BQ2686" s="18">
        <f t="shared" si="6970"/>
        <v>84078.9</v>
      </c>
      <c r="BR2686" s="18">
        <f t="shared" si="7058"/>
        <v>0</v>
      </c>
      <c r="BS2686" s="18">
        <f t="shared" si="7058"/>
        <v>0</v>
      </c>
      <c r="BT2686" s="18">
        <f t="shared" si="7058"/>
        <v>0</v>
      </c>
      <c r="BU2686" s="18">
        <f t="shared" si="6949"/>
        <v>93962.819000000018</v>
      </c>
      <c r="BV2686" s="18">
        <f t="shared" si="6950"/>
        <v>86312.1</v>
      </c>
      <c r="BW2686" s="18">
        <f t="shared" si="6951"/>
        <v>84078.9</v>
      </c>
      <c r="BX2686" s="18">
        <f t="shared" si="7058"/>
        <v>0</v>
      </c>
      <c r="BY2686" s="18">
        <f t="shared" si="7058"/>
        <v>0</v>
      </c>
      <c r="BZ2686" s="18">
        <f t="shared" si="7058"/>
        <v>0</v>
      </c>
      <c r="CA2686" s="18">
        <f t="shared" si="6888"/>
        <v>93962.819000000018</v>
      </c>
      <c r="CB2686" s="18">
        <f t="shared" si="6889"/>
        <v>86312.1</v>
      </c>
      <c r="CC2686" s="18">
        <f t="shared" si="6890"/>
        <v>84078.9</v>
      </c>
      <c r="CD2686" s="18">
        <f t="shared" si="7058"/>
        <v>0</v>
      </c>
      <c r="CE2686" s="27"/>
      <c r="CF2686" s="33"/>
    </row>
    <row r="2687" spans="1:119" x14ac:dyDescent="0.3">
      <c r="A2687" s="41" t="s">
        <v>435</v>
      </c>
      <c r="B2687" s="39">
        <v>240</v>
      </c>
      <c r="C2687" s="41" t="s">
        <v>5</v>
      </c>
      <c r="D2687" s="41" t="s">
        <v>6</v>
      </c>
      <c r="E2687" s="14" t="s">
        <v>518</v>
      </c>
      <c r="F2687" s="18">
        <v>86233.600000000006</v>
      </c>
      <c r="G2687" s="18">
        <v>86312.1</v>
      </c>
      <c r="H2687" s="18">
        <v>84078.9</v>
      </c>
      <c r="I2687" s="18"/>
      <c r="J2687" s="18"/>
      <c r="K2687" s="18"/>
      <c r="L2687" s="18">
        <f t="shared" si="6838"/>
        <v>86233.600000000006</v>
      </c>
      <c r="M2687" s="18">
        <f t="shared" si="6839"/>
        <v>86312.1</v>
      </c>
      <c r="N2687" s="18">
        <f t="shared" si="6840"/>
        <v>84078.9</v>
      </c>
      <c r="O2687" s="18"/>
      <c r="P2687" s="18"/>
      <c r="Q2687" s="18"/>
      <c r="R2687" s="18"/>
      <c r="S2687" s="18"/>
      <c r="T2687" s="18">
        <f t="shared" si="6857"/>
        <v>86233.600000000006</v>
      </c>
      <c r="U2687" s="18">
        <f t="shared" si="6858"/>
        <v>86312.1</v>
      </c>
      <c r="V2687" s="18">
        <f t="shared" si="6859"/>
        <v>84078.9</v>
      </c>
      <c r="W2687" s="18">
        <v>-284.98399999999998</v>
      </c>
      <c r="X2687" s="18"/>
      <c r="Y2687" s="18"/>
      <c r="Z2687" s="18"/>
      <c r="AA2687" s="18"/>
      <c r="AB2687" s="18"/>
      <c r="AC2687" s="18">
        <f t="shared" si="7040"/>
        <v>85948.616000000009</v>
      </c>
      <c r="AD2687" s="18">
        <f t="shared" si="7041"/>
        <v>86312.1</v>
      </c>
      <c r="AE2687" s="18">
        <f t="shared" si="7042"/>
        <v>84078.9</v>
      </c>
      <c r="AF2687" s="18">
        <f>2.606+2058.573</f>
        <v>2061.1790000000001</v>
      </c>
      <c r="AG2687" s="18"/>
      <c r="AH2687" s="18"/>
      <c r="AI2687" s="18">
        <f t="shared" si="6875"/>
        <v>88009.795000000013</v>
      </c>
      <c r="AJ2687" s="18">
        <f t="shared" si="6876"/>
        <v>86312.1</v>
      </c>
      <c r="AK2687" s="18">
        <f t="shared" si="6877"/>
        <v>84078.9</v>
      </c>
      <c r="AL2687" s="18"/>
      <c r="AM2687" s="18">
        <f t="shared" si="6878"/>
        <v>88009.795000000013</v>
      </c>
      <c r="AN2687" s="18"/>
      <c r="AO2687" s="18"/>
      <c r="AP2687" s="18"/>
      <c r="AQ2687" s="18">
        <f t="shared" si="6971"/>
        <v>88009.795000000013</v>
      </c>
      <c r="AR2687" s="18">
        <f t="shared" si="6972"/>
        <v>86312.1</v>
      </c>
      <c r="AS2687" s="18">
        <f t="shared" si="6973"/>
        <v>84078.9</v>
      </c>
      <c r="AT2687" s="18"/>
      <c r="AU2687" s="18"/>
      <c r="AV2687" s="18"/>
      <c r="AW2687" s="18">
        <f t="shared" si="6974"/>
        <v>88009.795000000013</v>
      </c>
      <c r="AX2687" s="18">
        <f t="shared" si="6975"/>
        <v>86312.1</v>
      </c>
      <c r="AY2687" s="18">
        <f t="shared" si="6976"/>
        <v>84078.9</v>
      </c>
      <c r="AZ2687" s="18">
        <f>544.824+5408.2</f>
        <v>5953.0239999999994</v>
      </c>
      <c r="BA2687" s="18"/>
      <c r="BB2687" s="18"/>
      <c r="BC2687" s="18">
        <f t="shared" si="6870"/>
        <v>93962.819000000018</v>
      </c>
      <c r="BD2687" s="18">
        <f t="shared" si="6871"/>
        <v>86312.1</v>
      </c>
      <c r="BE2687" s="18">
        <f t="shared" si="6872"/>
        <v>84078.9</v>
      </c>
      <c r="BF2687" s="18"/>
      <c r="BG2687" s="18"/>
      <c r="BH2687" s="18"/>
      <c r="BI2687" s="18">
        <f t="shared" si="6867"/>
        <v>93962.819000000018</v>
      </c>
      <c r="BJ2687" s="18">
        <f t="shared" si="6868"/>
        <v>86312.1</v>
      </c>
      <c r="BK2687" s="18">
        <f t="shared" si="6869"/>
        <v>84078.9</v>
      </c>
      <c r="BL2687" s="18"/>
      <c r="BM2687" s="18"/>
      <c r="BN2687" s="18"/>
      <c r="BO2687" s="18">
        <f t="shared" si="6968"/>
        <v>93962.819000000018</v>
      </c>
      <c r="BP2687" s="18">
        <f t="shared" si="6969"/>
        <v>86312.1</v>
      </c>
      <c r="BQ2687" s="18">
        <f t="shared" si="6970"/>
        <v>84078.9</v>
      </c>
      <c r="BR2687" s="18"/>
      <c r="BS2687" s="18"/>
      <c r="BT2687" s="18"/>
      <c r="BU2687" s="18">
        <f t="shared" si="6949"/>
        <v>93962.819000000018</v>
      </c>
      <c r="BV2687" s="18">
        <f t="shared" si="6950"/>
        <v>86312.1</v>
      </c>
      <c r="BW2687" s="18">
        <f t="shared" si="6951"/>
        <v>84078.9</v>
      </c>
      <c r="BX2687" s="18"/>
      <c r="BY2687" s="18"/>
      <c r="BZ2687" s="18"/>
      <c r="CA2687" s="18">
        <f t="shared" si="6888"/>
        <v>93962.819000000018</v>
      </c>
      <c r="CB2687" s="18">
        <f t="shared" si="6889"/>
        <v>86312.1</v>
      </c>
      <c r="CC2687" s="18">
        <f t="shared" si="6890"/>
        <v>84078.9</v>
      </c>
      <c r="CD2687" s="18"/>
      <c r="CE2687" s="27"/>
      <c r="CF2687" s="33"/>
    </row>
    <row r="2688" spans="1:119" x14ac:dyDescent="0.3">
      <c r="A2688" s="41" t="s">
        <v>435</v>
      </c>
      <c r="B2688" s="39">
        <v>800</v>
      </c>
      <c r="C2688" s="41"/>
      <c r="D2688" s="41"/>
      <c r="E2688" s="14" t="s">
        <v>556</v>
      </c>
      <c r="F2688" s="18">
        <f t="shared" ref="F2688:K2689" si="7059">F2689</f>
        <v>4334.3</v>
      </c>
      <c r="G2688" s="18">
        <f t="shared" si="7059"/>
        <v>4258.6000000000004</v>
      </c>
      <c r="H2688" s="18">
        <f t="shared" si="7059"/>
        <v>4182.9000000000005</v>
      </c>
      <c r="I2688" s="18">
        <f t="shared" si="7059"/>
        <v>0</v>
      </c>
      <c r="J2688" s="18">
        <f t="shared" si="7059"/>
        <v>0</v>
      </c>
      <c r="K2688" s="18">
        <f t="shared" si="7059"/>
        <v>0</v>
      </c>
      <c r="L2688" s="18">
        <f t="shared" si="6838"/>
        <v>4334.3</v>
      </c>
      <c r="M2688" s="18">
        <f t="shared" si="6839"/>
        <v>4258.6000000000004</v>
      </c>
      <c r="N2688" s="18">
        <f t="shared" si="6840"/>
        <v>4182.9000000000005</v>
      </c>
      <c r="O2688" s="18">
        <f t="shared" ref="O2688:S2689" si="7060">O2689</f>
        <v>0</v>
      </c>
      <c r="P2688" s="18">
        <f t="shared" si="7060"/>
        <v>0</v>
      </c>
      <c r="Q2688" s="18">
        <f t="shared" si="7060"/>
        <v>0</v>
      </c>
      <c r="R2688" s="18">
        <f t="shared" si="7060"/>
        <v>0</v>
      </c>
      <c r="S2688" s="18">
        <f t="shared" si="7060"/>
        <v>0</v>
      </c>
      <c r="T2688" s="18">
        <f t="shared" si="6857"/>
        <v>4334.3</v>
      </c>
      <c r="U2688" s="18">
        <f t="shared" si="6858"/>
        <v>4258.6000000000004</v>
      </c>
      <c r="V2688" s="18">
        <f t="shared" si="6859"/>
        <v>4182.9000000000005</v>
      </c>
      <c r="W2688" s="18">
        <f t="shared" ref="W2688:CD2689" si="7061">W2689</f>
        <v>0</v>
      </c>
      <c r="X2688" s="18">
        <f t="shared" si="7061"/>
        <v>0</v>
      </c>
      <c r="Y2688" s="18">
        <f t="shared" si="7061"/>
        <v>0</v>
      </c>
      <c r="Z2688" s="18">
        <f t="shared" si="7061"/>
        <v>0</v>
      </c>
      <c r="AA2688" s="18">
        <f t="shared" si="7061"/>
        <v>0</v>
      </c>
      <c r="AB2688" s="18">
        <f t="shared" si="7061"/>
        <v>0</v>
      </c>
      <c r="AC2688" s="18">
        <f t="shared" si="7040"/>
        <v>4334.3</v>
      </c>
      <c r="AD2688" s="18">
        <f t="shared" si="7041"/>
        <v>4258.6000000000004</v>
      </c>
      <c r="AE2688" s="18">
        <f t="shared" si="7042"/>
        <v>4182.9000000000005</v>
      </c>
      <c r="AF2688" s="18">
        <f t="shared" si="7061"/>
        <v>0</v>
      </c>
      <c r="AG2688" s="18">
        <f t="shared" si="7061"/>
        <v>0</v>
      </c>
      <c r="AH2688" s="18">
        <f t="shared" si="7061"/>
        <v>0</v>
      </c>
      <c r="AI2688" s="18">
        <f t="shared" si="6875"/>
        <v>4334.3</v>
      </c>
      <c r="AJ2688" s="18">
        <f t="shared" si="6876"/>
        <v>4258.6000000000004</v>
      </c>
      <c r="AK2688" s="18">
        <f t="shared" si="6877"/>
        <v>4182.9000000000005</v>
      </c>
      <c r="AL2688" s="18">
        <f t="shared" si="7061"/>
        <v>0</v>
      </c>
      <c r="AM2688" s="18">
        <f t="shared" si="6878"/>
        <v>4334.3</v>
      </c>
      <c r="AN2688" s="18">
        <f t="shared" si="7061"/>
        <v>0</v>
      </c>
      <c r="AO2688" s="18">
        <f t="shared" si="7061"/>
        <v>0</v>
      </c>
      <c r="AP2688" s="18">
        <f t="shared" si="7061"/>
        <v>0</v>
      </c>
      <c r="AQ2688" s="18">
        <f t="shared" si="6971"/>
        <v>4334.3</v>
      </c>
      <c r="AR2688" s="18">
        <f t="shared" si="6972"/>
        <v>4258.6000000000004</v>
      </c>
      <c r="AS2688" s="18">
        <f t="shared" si="6973"/>
        <v>4182.9000000000005</v>
      </c>
      <c r="AT2688" s="18">
        <f t="shared" si="7061"/>
        <v>0</v>
      </c>
      <c r="AU2688" s="18">
        <f t="shared" si="7061"/>
        <v>0</v>
      </c>
      <c r="AV2688" s="18">
        <f t="shared" si="7061"/>
        <v>0</v>
      </c>
      <c r="AW2688" s="18">
        <f t="shared" si="6974"/>
        <v>4334.3</v>
      </c>
      <c r="AX2688" s="18">
        <f t="shared" si="6975"/>
        <v>4258.6000000000004</v>
      </c>
      <c r="AY2688" s="18">
        <f t="shared" si="6976"/>
        <v>4182.9000000000005</v>
      </c>
      <c r="AZ2688" s="18">
        <f t="shared" si="7061"/>
        <v>0</v>
      </c>
      <c r="BA2688" s="18">
        <f t="shared" si="7061"/>
        <v>0</v>
      </c>
      <c r="BB2688" s="18">
        <f t="shared" si="7061"/>
        <v>0</v>
      </c>
      <c r="BC2688" s="18">
        <f t="shared" si="6870"/>
        <v>4334.3</v>
      </c>
      <c r="BD2688" s="18">
        <f t="shared" si="6871"/>
        <v>4258.6000000000004</v>
      </c>
      <c r="BE2688" s="18">
        <f t="shared" si="6872"/>
        <v>4182.9000000000005</v>
      </c>
      <c r="BF2688" s="18">
        <f t="shared" si="7061"/>
        <v>0</v>
      </c>
      <c r="BG2688" s="18">
        <f t="shared" si="7061"/>
        <v>0</v>
      </c>
      <c r="BH2688" s="18">
        <f t="shared" si="7061"/>
        <v>0</v>
      </c>
      <c r="BI2688" s="18">
        <f t="shared" si="6867"/>
        <v>4334.3</v>
      </c>
      <c r="BJ2688" s="18">
        <f t="shared" si="6868"/>
        <v>4258.6000000000004</v>
      </c>
      <c r="BK2688" s="18">
        <f t="shared" si="6869"/>
        <v>4182.9000000000005</v>
      </c>
      <c r="BL2688" s="18">
        <f t="shared" si="7061"/>
        <v>0</v>
      </c>
      <c r="BM2688" s="18">
        <f t="shared" si="7061"/>
        <v>0</v>
      </c>
      <c r="BN2688" s="18">
        <f t="shared" si="7061"/>
        <v>0</v>
      </c>
      <c r="BO2688" s="18">
        <f t="shared" si="6968"/>
        <v>4334.3</v>
      </c>
      <c r="BP2688" s="18">
        <f t="shared" si="6969"/>
        <v>4258.6000000000004</v>
      </c>
      <c r="BQ2688" s="18">
        <f t="shared" si="6970"/>
        <v>4182.9000000000005</v>
      </c>
      <c r="BR2688" s="18">
        <f t="shared" si="7061"/>
        <v>0</v>
      </c>
      <c r="BS2688" s="18">
        <f t="shared" si="7061"/>
        <v>0</v>
      </c>
      <c r="BT2688" s="18">
        <f t="shared" si="7061"/>
        <v>0</v>
      </c>
      <c r="BU2688" s="18">
        <f t="shared" si="6949"/>
        <v>4334.3</v>
      </c>
      <c r="BV2688" s="18">
        <f t="shared" si="6950"/>
        <v>4258.6000000000004</v>
      </c>
      <c r="BW2688" s="18">
        <f t="shared" si="6951"/>
        <v>4182.9000000000005</v>
      </c>
      <c r="BX2688" s="18">
        <f t="shared" si="7061"/>
        <v>0</v>
      </c>
      <c r="BY2688" s="18">
        <f t="shared" si="7061"/>
        <v>0</v>
      </c>
      <c r="BZ2688" s="18">
        <f t="shared" si="7061"/>
        <v>0</v>
      </c>
      <c r="CA2688" s="18">
        <f t="shared" si="6888"/>
        <v>4334.3</v>
      </c>
      <c r="CB2688" s="18">
        <f t="shared" si="6889"/>
        <v>4258.6000000000004</v>
      </c>
      <c r="CC2688" s="18">
        <f t="shared" si="6890"/>
        <v>4182.9000000000005</v>
      </c>
      <c r="CD2688" s="18">
        <f t="shared" si="7061"/>
        <v>0</v>
      </c>
      <c r="CE2688" s="27"/>
      <c r="CF2688" s="33"/>
    </row>
    <row r="2689" spans="1:119" x14ac:dyDescent="0.3">
      <c r="A2689" s="41" t="s">
        <v>435</v>
      </c>
      <c r="B2689" s="39">
        <v>850</v>
      </c>
      <c r="C2689" s="41"/>
      <c r="D2689" s="41"/>
      <c r="E2689" s="14" t="s">
        <v>573</v>
      </c>
      <c r="F2689" s="18">
        <f t="shared" si="7059"/>
        <v>4334.3</v>
      </c>
      <c r="G2689" s="18">
        <f t="shared" si="7059"/>
        <v>4258.6000000000004</v>
      </c>
      <c r="H2689" s="18">
        <f t="shared" si="7059"/>
        <v>4182.9000000000005</v>
      </c>
      <c r="I2689" s="18">
        <f t="shared" si="7059"/>
        <v>0</v>
      </c>
      <c r="J2689" s="18">
        <f t="shared" si="7059"/>
        <v>0</v>
      </c>
      <c r="K2689" s="18">
        <f t="shared" si="7059"/>
        <v>0</v>
      </c>
      <c r="L2689" s="18">
        <f t="shared" ref="L2689:L2760" si="7062">F2689+I2689</f>
        <v>4334.3</v>
      </c>
      <c r="M2689" s="18">
        <f t="shared" ref="M2689:M2760" si="7063">G2689+J2689</f>
        <v>4258.6000000000004</v>
      </c>
      <c r="N2689" s="18">
        <f t="shared" ref="N2689:N2760" si="7064">H2689+K2689</f>
        <v>4182.9000000000005</v>
      </c>
      <c r="O2689" s="18">
        <f t="shared" si="7060"/>
        <v>0</v>
      </c>
      <c r="P2689" s="18">
        <f t="shared" si="7060"/>
        <v>0</v>
      </c>
      <c r="Q2689" s="18">
        <f t="shared" si="7060"/>
        <v>0</v>
      </c>
      <c r="R2689" s="18">
        <f t="shared" si="7060"/>
        <v>0</v>
      </c>
      <c r="S2689" s="18">
        <f t="shared" si="7060"/>
        <v>0</v>
      </c>
      <c r="T2689" s="18">
        <f t="shared" si="6857"/>
        <v>4334.3</v>
      </c>
      <c r="U2689" s="18">
        <f t="shared" si="6858"/>
        <v>4258.6000000000004</v>
      </c>
      <c r="V2689" s="18">
        <f t="shared" si="6859"/>
        <v>4182.9000000000005</v>
      </c>
      <c r="W2689" s="18">
        <f t="shared" si="7061"/>
        <v>0</v>
      </c>
      <c r="X2689" s="18">
        <f t="shared" si="7061"/>
        <v>0</v>
      </c>
      <c r="Y2689" s="18">
        <f t="shared" si="7061"/>
        <v>0</v>
      </c>
      <c r="Z2689" s="18">
        <f t="shared" si="7061"/>
        <v>0</v>
      </c>
      <c r="AA2689" s="18">
        <f t="shared" si="7061"/>
        <v>0</v>
      </c>
      <c r="AB2689" s="18">
        <f t="shared" si="7061"/>
        <v>0</v>
      </c>
      <c r="AC2689" s="18">
        <f t="shared" si="7040"/>
        <v>4334.3</v>
      </c>
      <c r="AD2689" s="18">
        <f t="shared" si="7041"/>
        <v>4258.6000000000004</v>
      </c>
      <c r="AE2689" s="18">
        <f t="shared" si="7042"/>
        <v>4182.9000000000005</v>
      </c>
      <c r="AF2689" s="18">
        <f t="shared" si="7061"/>
        <v>0</v>
      </c>
      <c r="AG2689" s="18">
        <f t="shared" si="7061"/>
        <v>0</v>
      </c>
      <c r="AH2689" s="18">
        <f t="shared" si="7061"/>
        <v>0</v>
      </c>
      <c r="AI2689" s="18">
        <f t="shared" si="6875"/>
        <v>4334.3</v>
      </c>
      <c r="AJ2689" s="18">
        <f t="shared" si="6876"/>
        <v>4258.6000000000004</v>
      </c>
      <c r="AK2689" s="18">
        <f t="shared" si="6877"/>
        <v>4182.9000000000005</v>
      </c>
      <c r="AL2689" s="18">
        <f t="shared" si="7061"/>
        <v>0</v>
      </c>
      <c r="AM2689" s="18">
        <f t="shared" si="6878"/>
        <v>4334.3</v>
      </c>
      <c r="AN2689" s="18">
        <f t="shared" si="7061"/>
        <v>0</v>
      </c>
      <c r="AO2689" s="18">
        <f t="shared" si="7061"/>
        <v>0</v>
      </c>
      <c r="AP2689" s="18">
        <f t="shared" si="7061"/>
        <v>0</v>
      </c>
      <c r="AQ2689" s="18">
        <f t="shared" si="6971"/>
        <v>4334.3</v>
      </c>
      <c r="AR2689" s="18">
        <f t="shared" si="6972"/>
        <v>4258.6000000000004</v>
      </c>
      <c r="AS2689" s="18">
        <f t="shared" si="6973"/>
        <v>4182.9000000000005</v>
      </c>
      <c r="AT2689" s="18">
        <f t="shared" si="7061"/>
        <v>0</v>
      </c>
      <c r="AU2689" s="18">
        <f t="shared" si="7061"/>
        <v>0</v>
      </c>
      <c r="AV2689" s="18">
        <f t="shared" si="7061"/>
        <v>0</v>
      </c>
      <c r="AW2689" s="18">
        <f t="shared" si="6974"/>
        <v>4334.3</v>
      </c>
      <c r="AX2689" s="18">
        <f t="shared" si="6975"/>
        <v>4258.6000000000004</v>
      </c>
      <c r="AY2689" s="18">
        <f t="shared" si="6976"/>
        <v>4182.9000000000005</v>
      </c>
      <c r="AZ2689" s="18">
        <f t="shared" si="7061"/>
        <v>0</v>
      </c>
      <c r="BA2689" s="18">
        <f t="shared" si="7061"/>
        <v>0</v>
      </c>
      <c r="BB2689" s="18">
        <f t="shared" si="7061"/>
        <v>0</v>
      </c>
      <c r="BC2689" s="18">
        <f t="shared" si="6870"/>
        <v>4334.3</v>
      </c>
      <c r="BD2689" s="18">
        <f t="shared" si="6871"/>
        <v>4258.6000000000004</v>
      </c>
      <c r="BE2689" s="18">
        <f t="shared" si="6872"/>
        <v>4182.9000000000005</v>
      </c>
      <c r="BF2689" s="18">
        <f t="shared" si="7061"/>
        <v>0</v>
      </c>
      <c r="BG2689" s="18">
        <f t="shared" si="7061"/>
        <v>0</v>
      </c>
      <c r="BH2689" s="18">
        <f t="shared" si="7061"/>
        <v>0</v>
      </c>
      <c r="BI2689" s="18">
        <f t="shared" si="6867"/>
        <v>4334.3</v>
      </c>
      <c r="BJ2689" s="18">
        <f t="shared" si="6868"/>
        <v>4258.6000000000004</v>
      </c>
      <c r="BK2689" s="18">
        <f t="shared" si="6869"/>
        <v>4182.9000000000005</v>
      </c>
      <c r="BL2689" s="18">
        <f t="shared" si="7061"/>
        <v>0</v>
      </c>
      <c r="BM2689" s="18">
        <f t="shared" si="7061"/>
        <v>0</v>
      </c>
      <c r="BN2689" s="18">
        <f t="shared" si="7061"/>
        <v>0</v>
      </c>
      <c r="BO2689" s="18">
        <f t="shared" si="6968"/>
        <v>4334.3</v>
      </c>
      <c r="BP2689" s="18">
        <f t="shared" si="6969"/>
        <v>4258.6000000000004</v>
      </c>
      <c r="BQ2689" s="18">
        <f t="shared" si="6970"/>
        <v>4182.9000000000005</v>
      </c>
      <c r="BR2689" s="18">
        <f t="shared" si="7061"/>
        <v>0</v>
      </c>
      <c r="BS2689" s="18">
        <f t="shared" si="7061"/>
        <v>0</v>
      </c>
      <c r="BT2689" s="18">
        <f t="shared" si="7061"/>
        <v>0</v>
      </c>
      <c r="BU2689" s="18">
        <f t="shared" si="6949"/>
        <v>4334.3</v>
      </c>
      <c r="BV2689" s="18">
        <f t="shared" si="6950"/>
        <v>4258.6000000000004</v>
      </c>
      <c r="BW2689" s="18">
        <f t="shared" si="6951"/>
        <v>4182.9000000000005</v>
      </c>
      <c r="BX2689" s="18">
        <f t="shared" si="7061"/>
        <v>0</v>
      </c>
      <c r="BY2689" s="18">
        <f t="shared" si="7061"/>
        <v>0</v>
      </c>
      <c r="BZ2689" s="18">
        <f t="shared" si="7061"/>
        <v>0</v>
      </c>
      <c r="CA2689" s="18">
        <f t="shared" si="6888"/>
        <v>4334.3</v>
      </c>
      <c r="CB2689" s="18">
        <f t="shared" si="6889"/>
        <v>4258.6000000000004</v>
      </c>
      <c r="CC2689" s="18">
        <f t="shared" si="6890"/>
        <v>4182.9000000000005</v>
      </c>
      <c r="CD2689" s="18">
        <f t="shared" si="7061"/>
        <v>0</v>
      </c>
      <c r="CE2689" s="27"/>
      <c r="CF2689" s="33"/>
    </row>
    <row r="2690" spans="1:119" x14ac:dyDescent="0.3">
      <c r="A2690" s="41" t="s">
        <v>435</v>
      </c>
      <c r="B2690" s="39">
        <v>850</v>
      </c>
      <c r="C2690" s="41" t="s">
        <v>5</v>
      </c>
      <c r="D2690" s="41" t="s">
        <v>6</v>
      </c>
      <c r="E2690" s="14" t="s">
        <v>518</v>
      </c>
      <c r="F2690" s="18">
        <v>4334.3</v>
      </c>
      <c r="G2690" s="18">
        <v>4258.6000000000004</v>
      </c>
      <c r="H2690" s="18">
        <v>4182.9000000000005</v>
      </c>
      <c r="I2690" s="18"/>
      <c r="J2690" s="18"/>
      <c r="K2690" s="18"/>
      <c r="L2690" s="18">
        <f t="shared" si="7062"/>
        <v>4334.3</v>
      </c>
      <c r="M2690" s="18">
        <f t="shared" si="7063"/>
        <v>4258.6000000000004</v>
      </c>
      <c r="N2690" s="18">
        <f t="shared" si="7064"/>
        <v>4182.9000000000005</v>
      </c>
      <c r="O2690" s="18"/>
      <c r="P2690" s="18"/>
      <c r="Q2690" s="18"/>
      <c r="R2690" s="18"/>
      <c r="S2690" s="18"/>
      <c r="T2690" s="18">
        <f t="shared" ref="T2690:T2758" si="7065">L2690+O2690+R2690</f>
        <v>4334.3</v>
      </c>
      <c r="U2690" s="18">
        <f t="shared" ref="U2690:U2758" si="7066">M2690+P2690+S2690</f>
        <v>4258.6000000000004</v>
      </c>
      <c r="V2690" s="18">
        <f t="shared" ref="V2690:V2758" si="7067">N2690+Q2690</f>
        <v>4182.9000000000005</v>
      </c>
      <c r="W2690" s="18"/>
      <c r="X2690" s="18"/>
      <c r="Y2690" s="18"/>
      <c r="Z2690" s="18"/>
      <c r="AA2690" s="18"/>
      <c r="AB2690" s="18"/>
      <c r="AC2690" s="18">
        <f t="shared" si="7040"/>
        <v>4334.3</v>
      </c>
      <c r="AD2690" s="18">
        <f t="shared" si="7041"/>
        <v>4258.6000000000004</v>
      </c>
      <c r="AE2690" s="18">
        <f t="shared" si="7042"/>
        <v>4182.9000000000005</v>
      </c>
      <c r="AF2690" s="18"/>
      <c r="AG2690" s="18"/>
      <c r="AH2690" s="18"/>
      <c r="AI2690" s="18">
        <f t="shared" si="6875"/>
        <v>4334.3</v>
      </c>
      <c r="AJ2690" s="18">
        <f t="shared" si="6876"/>
        <v>4258.6000000000004</v>
      </c>
      <c r="AK2690" s="18">
        <f t="shared" si="6877"/>
        <v>4182.9000000000005</v>
      </c>
      <c r="AL2690" s="18"/>
      <c r="AM2690" s="18">
        <f t="shared" si="6878"/>
        <v>4334.3</v>
      </c>
      <c r="AN2690" s="18"/>
      <c r="AO2690" s="18"/>
      <c r="AP2690" s="18"/>
      <c r="AQ2690" s="18">
        <f t="shared" si="6971"/>
        <v>4334.3</v>
      </c>
      <c r="AR2690" s="18">
        <f t="shared" si="6972"/>
        <v>4258.6000000000004</v>
      </c>
      <c r="AS2690" s="18">
        <f t="shared" si="6973"/>
        <v>4182.9000000000005</v>
      </c>
      <c r="AT2690" s="18"/>
      <c r="AU2690" s="18"/>
      <c r="AV2690" s="18"/>
      <c r="AW2690" s="18">
        <f t="shared" si="6974"/>
        <v>4334.3</v>
      </c>
      <c r="AX2690" s="18">
        <f t="shared" si="6975"/>
        <v>4258.6000000000004</v>
      </c>
      <c r="AY2690" s="18">
        <f t="shared" si="6976"/>
        <v>4182.9000000000005</v>
      </c>
      <c r="AZ2690" s="18"/>
      <c r="BA2690" s="18"/>
      <c r="BB2690" s="18"/>
      <c r="BC2690" s="18">
        <f t="shared" si="6870"/>
        <v>4334.3</v>
      </c>
      <c r="BD2690" s="18">
        <f t="shared" si="6871"/>
        <v>4258.6000000000004</v>
      </c>
      <c r="BE2690" s="18">
        <f t="shared" si="6872"/>
        <v>4182.9000000000005</v>
      </c>
      <c r="BF2690" s="18"/>
      <c r="BG2690" s="18"/>
      <c r="BH2690" s="18"/>
      <c r="BI2690" s="18">
        <f t="shared" si="6867"/>
        <v>4334.3</v>
      </c>
      <c r="BJ2690" s="18">
        <f t="shared" si="6868"/>
        <v>4258.6000000000004</v>
      </c>
      <c r="BK2690" s="18">
        <f t="shared" si="6869"/>
        <v>4182.9000000000005</v>
      </c>
      <c r="BL2690" s="18"/>
      <c r="BM2690" s="18"/>
      <c r="BN2690" s="18"/>
      <c r="BO2690" s="18">
        <f t="shared" si="6968"/>
        <v>4334.3</v>
      </c>
      <c r="BP2690" s="18">
        <f t="shared" si="6969"/>
        <v>4258.6000000000004</v>
      </c>
      <c r="BQ2690" s="18">
        <f t="shared" si="6970"/>
        <v>4182.9000000000005</v>
      </c>
      <c r="BR2690" s="18"/>
      <c r="BS2690" s="18"/>
      <c r="BT2690" s="18"/>
      <c r="BU2690" s="18">
        <f t="shared" si="6949"/>
        <v>4334.3</v>
      </c>
      <c r="BV2690" s="18">
        <f t="shared" si="6950"/>
        <v>4258.6000000000004</v>
      </c>
      <c r="BW2690" s="18">
        <f t="shared" si="6951"/>
        <v>4182.9000000000005</v>
      </c>
      <c r="BX2690" s="18"/>
      <c r="BY2690" s="18"/>
      <c r="BZ2690" s="18"/>
      <c r="CA2690" s="18">
        <f t="shared" si="6888"/>
        <v>4334.3</v>
      </c>
      <c r="CB2690" s="18">
        <f t="shared" si="6889"/>
        <v>4258.6000000000004</v>
      </c>
      <c r="CC2690" s="18">
        <f t="shared" si="6890"/>
        <v>4182.9000000000005</v>
      </c>
      <c r="CD2690" s="18"/>
      <c r="CE2690" s="27"/>
      <c r="CF2690" s="33"/>
    </row>
    <row r="2691" spans="1:119" ht="31.2" x14ac:dyDescent="0.3">
      <c r="A2691" s="41" t="s">
        <v>436</v>
      </c>
      <c r="B2691" s="39"/>
      <c r="C2691" s="41"/>
      <c r="D2691" s="41"/>
      <c r="E2691" s="14" t="s">
        <v>740</v>
      </c>
      <c r="F2691" s="18">
        <f t="shared" ref="F2691:K2693" si="7068">F2692</f>
        <v>20983.200000000001</v>
      </c>
      <c r="G2691" s="18">
        <f t="shared" si="7068"/>
        <v>28472.7</v>
      </c>
      <c r="H2691" s="18">
        <f t="shared" si="7068"/>
        <v>20983.200000000001</v>
      </c>
      <c r="I2691" s="18">
        <f t="shared" si="7068"/>
        <v>0</v>
      </c>
      <c r="J2691" s="18">
        <f t="shared" si="7068"/>
        <v>0</v>
      </c>
      <c r="K2691" s="18">
        <f t="shared" si="7068"/>
        <v>0</v>
      </c>
      <c r="L2691" s="18">
        <f t="shared" si="7062"/>
        <v>20983.200000000001</v>
      </c>
      <c r="M2691" s="18">
        <f t="shared" si="7063"/>
        <v>28472.7</v>
      </c>
      <c r="N2691" s="18">
        <f t="shared" si="7064"/>
        <v>20983.200000000001</v>
      </c>
      <c r="O2691" s="18">
        <f t="shared" ref="O2691:S2693" si="7069">O2692</f>
        <v>7410.5150000000003</v>
      </c>
      <c r="P2691" s="18">
        <f t="shared" si="7069"/>
        <v>0</v>
      </c>
      <c r="Q2691" s="18">
        <f t="shared" si="7069"/>
        <v>0</v>
      </c>
      <c r="R2691" s="18">
        <f t="shared" si="7069"/>
        <v>0</v>
      </c>
      <c r="S2691" s="18">
        <f t="shared" si="7069"/>
        <v>0</v>
      </c>
      <c r="T2691" s="18">
        <f t="shared" si="7065"/>
        <v>28393.715</v>
      </c>
      <c r="U2691" s="18">
        <f t="shared" si="7066"/>
        <v>28472.7</v>
      </c>
      <c r="V2691" s="18">
        <f t="shared" si="7067"/>
        <v>20983.200000000001</v>
      </c>
      <c r="W2691" s="18">
        <f t="shared" ref="W2691:CD2693" si="7070">W2692</f>
        <v>0</v>
      </c>
      <c r="X2691" s="18">
        <f t="shared" si="7070"/>
        <v>0</v>
      </c>
      <c r="Y2691" s="18">
        <f t="shared" si="7070"/>
        <v>0</v>
      </c>
      <c r="Z2691" s="18">
        <f t="shared" si="7070"/>
        <v>0</v>
      </c>
      <c r="AA2691" s="18">
        <f t="shared" si="7070"/>
        <v>0</v>
      </c>
      <c r="AB2691" s="18">
        <f t="shared" si="7070"/>
        <v>0</v>
      </c>
      <c r="AC2691" s="18">
        <f t="shared" si="7040"/>
        <v>28393.715</v>
      </c>
      <c r="AD2691" s="18">
        <f t="shared" si="7041"/>
        <v>28472.7</v>
      </c>
      <c r="AE2691" s="18">
        <f t="shared" si="7042"/>
        <v>20983.200000000001</v>
      </c>
      <c r="AF2691" s="18">
        <f t="shared" si="7070"/>
        <v>0</v>
      </c>
      <c r="AG2691" s="18">
        <f t="shared" si="7070"/>
        <v>0</v>
      </c>
      <c r="AH2691" s="18">
        <f t="shared" si="7070"/>
        <v>0</v>
      </c>
      <c r="AI2691" s="18">
        <f t="shared" si="6875"/>
        <v>28393.715</v>
      </c>
      <c r="AJ2691" s="18">
        <f t="shared" si="6876"/>
        <v>28472.7</v>
      </c>
      <c r="AK2691" s="18">
        <f t="shared" si="6877"/>
        <v>20983.200000000001</v>
      </c>
      <c r="AL2691" s="18">
        <f t="shared" si="7070"/>
        <v>0</v>
      </c>
      <c r="AM2691" s="18">
        <f t="shared" si="6878"/>
        <v>28393.715</v>
      </c>
      <c r="AN2691" s="18">
        <f t="shared" si="7070"/>
        <v>0</v>
      </c>
      <c r="AO2691" s="18">
        <f t="shared" si="7070"/>
        <v>0</v>
      </c>
      <c r="AP2691" s="18">
        <f t="shared" si="7070"/>
        <v>0</v>
      </c>
      <c r="AQ2691" s="18">
        <f t="shared" si="6971"/>
        <v>28393.715</v>
      </c>
      <c r="AR2691" s="18">
        <f t="shared" si="6972"/>
        <v>28472.7</v>
      </c>
      <c r="AS2691" s="18">
        <f t="shared" si="6973"/>
        <v>20983.200000000001</v>
      </c>
      <c r="AT2691" s="18">
        <f t="shared" si="7070"/>
        <v>0</v>
      </c>
      <c r="AU2691" s="18">
        <f t="shared" si="7070"/>
        <v>0</v>
      </c>
      <c r="AV2691" s="18">
        <f t="shared" si="7070"/>
        <v>0</v>
      </c>
      <c r="AW2691" s="18">
        <f t="shared" si="6974"/>
        <v>28393.715</v>
      </c>
      <c r="AX2691" s="18">
        <f t="shared" si="6975"/>
        <v>28472.7</v>
      </c>
      <c r="AY2691" s="18">
        <f t="shared" si="6976"/>
        <v>20983.200000000001</v>
      </c>
      <c r="AZ2691" s="18">
        <f t="shared" si="7070"/>
        <v>0</v>
      </c>
      <c r="BA2691" s="18">
        <f t="shared" si="7070"/>
        <v>0</v>
      </c>
      <c r="BB2691" s="18">
        <f t="shared" si="7070"/>
        <v>0</v>
      </c>
      <c r="BC2691" s="18">
        <f t="shared" si="6870"/>
        <v>28393.715</v>
      </c>
      <c r="BD2691" s="18">
        <f t="shared" si="6871"/>
        <v>28472.7</v>
      </c>
      <c r="BE2691" s="18">
        <f t="shared" si="6872"/>
        <v>20983.200000000001</v>
      </c>
      <c r="BF2691" s="18">
        <f t="shared" si="7070"/>
        <v>0</v>
      </c>
      <c r="BG2691" s="18">
        <f t="shared" si="7070"/>
        <v>0</v>
      </c>
      <c r="BH2691" s="18">
        <f t="shared" si="7070"/>
        <v>0</v>
      </c>
      <c r="BI2691" s="18">
        <f t="shared" ref="BI2691:BI2754" si="7071">BC2691+BF2691</f>
        <v>28393.715</v>
      </c>
      <c r="BJ2691" s="18">
        <f t="shared" ref="BJ2691:BJ2754" si="7072">BD2691+BG2691</f>
        <v>28472.7</v>
      </c>
      <c r="BK2691" s="18">
        <f t="shared" ref="BK2691:BK2754" si="7073">BE2691+BH2691</f>
        <v>20983.200000000001</v>
      </c>
      <c r="BL2691" s="18">
        <f t="shared" si="7070"/>
        <v>0</v>
      </c>
      <c r="BM2691" s="18">
        <f t="shared" si="7070"/>
        <v>0</v>
      </c>
      <c r="BN2691" s="18">
        <f t="shared" si="7070"/>
        <v>0</v>
      </c>
      <c r="BO2691" s="18">
        <f t="shared" si="6968"/>
        <v>28393.715</v>
      </c>
      <c r="BP2691" s="18">
        <f t="shared" si="6969"/>
        <v>28472.7</v>
      </c>
      <c r="BQ2691" s="18">
        <f t="shared" si="6970"/>
        <v>20983.200000000001</v>
      </c>
      <c r="BR2691" s="18">
        <f t="shared" si="7070"/>
        <v>0</v>
      </c>
      <c r="BS2691" s="18">
        <f t="shared" si="7070"/>
        <v>0</v>
      </c>
      <c r="BT2691" s="18">
        <f t="shared" si="7070"/>
        <v>0</v>
      </c>
      <c r="BU2691" s="18">
        <f t="shared" si="6949"/>
        <v>28393.715</v>
      </c>
      <c r="BV2691" s="18">
        <f t="shared" si="6950"/>
        <v>28472.7</v>
      </c>
      <c r="BW2691" s="18">
        <f t="shared" si="6951"/>
        <v>20983.200000000001</v>
      </c>
      <c r="BX2691" s="18">
        <f t="shared" si="7070"/>
        <v>0</v>
      </c>
      <c r="BY2691" s="18">
        <f t="shared" si="7070"/>
        <v>0</v>
      </c>
      <c r="BZ2691" s="18">
        <f t="shared" si="7070"/>
        <v>0</v>
      </c>
      <c r="CA2691" s="18">
        <f t="shared" si="6888"/>
        <v>28393.715</v>
      </c>
      <c r="CB2691" s="18">
        <f t="shared" si="6889"/>
        <v>28472.7</v>
      </c>
      <c r="CC2691" s="18">
        <f t="shared" si="6890"/>
        <v>20983.200000000001</v>
      </c>
      <c r="CD2691" s="18">
        <f t="shared" si="7070"/>
        <v>0</v>
      </c>
      <c r="CE2691" s="27"/>
      <c r="CF2691" s="33"/>
    </row>
    <row r="2692" spans="1:119" ht="31.2" x14ac:dyDescent="0.3">
      <c r="A2692" s="41" t="s">
        <v>436</v>
      </c>
      <c r="B2692" s="39">
        <v>200</v>
      </c>
      <c r="C2692" s="41"/>
      <c r="D2692" s="41"/>
      <c r="E2692" s="14" t="s">
        <v>551</v>
      </c>
      <c r="F2692" s="18">
        <f t="shared" si="7068"/>
        <v>20983.200000000001</v>
      </c>
      <c r="G2692" s="18">
        <f t="shared" si="7068"/>
        <v>28472.7</v>
      </c>
      <c r="H2692" s="18">
        <f t="shared" si="7068"/>
        <v>20983.200000000001</v>
      </c>
      <c r="I2692" s="18">
        <f t="shared" si="7068"/>
        <v>0</v>
      </c>
      <c r="J2692" s="18">
        <f t="shared" si="7068"/>
        <v>0</v>
      </c>
      <c r="K2692" s="18">
        <f t="shared" si="7068"/>
        <v>0</v>
      </c>
      <c r="L2692" s="18">
        <f t="shared" si="7062"/>
        <v>20983.200000000001</v>
      </c>
      <c r="M2692" s="18">
        <f t="shared" si="7063"/>
        <v>28472.7</v>
      </c>
      <c r="N2692" s="18">
        <f t="shared" si="7064"/>
        <v>20983.200000000001</v>
      </c>
      <c r="O2692" s="18">
        <f t="shared" si="7069"/>
        <v>7410.5150000000003</v>
      </c>
      <c r="P2692" s="18">
        <f t="shared" si="7069"/>
        <v>0</v>
      </c>
      <c r="Q2692" s="18">
        <f t="shared" si="7069"/>
        <v>0</v>
      </c>
      <c r="R2692" s="18">
        <f t="shared" si="7069"/>
        <v>0</v>
      </c>
      <c r="S2692" s="18">
        <f t="shared" si="7069"/>
        <v>0</v>
      </c>
      <c r="T2692" s="18">
        <f t="shared" si="7065"/>
        <v>28393.715</v>
      </c>
      <c r="U2692" s="18">
        <f t="shared" si="7066"/>
        <v>28472.7</v>
      </c>
      <c r="V2692" s="18">
        <f t="shared" si="7067"/>
        <v>20983.200000000001</v>
      </c>
      <c r="W2692" s="18">
        <f t="shared" si="7070"/>
        <v>0</v>
      </c>
      <c r="X2692" s="18">
        <f t="shared" si="7070"/>
        <v>0</v>
      </c>
      <c r="Y2692" s="18">
        <f t="shared" si="7070"/>
        <v>0</v>
      </c>
      <c r="Z2692" s="18">
        <f t="shared" si="7070"/>
        <v>0</v>
      </c>
      <c r="AA2692" s="18">
        <f t="shared" si="7070"/>
        <v>0</v>
      </c>
      <c r="AB2692" s="18">
        <f t="shared" si="7070"/>
        <v>0</v>
      </c>
      <c r="AC2692" s="18">
        <f t="shared" si="7040"/>
        <v>28393.715</v>
      </c>
      <c r="AD2692" s="18">
        <f t="shared" si="7041"/>
        <v>28472.7</v>
      </c>
      <c r="AE2692" s="18">
        <f t="shared" si="7042"/>
        <v>20983.200000000001</v>
      </c>
      <c r="AF2692" s="18">
        <f t="shared" si="7070"/>
        <v>0</v>
      </c>
      <c r="AG2692" s="18">
        <f t="shared" si="7070"/>
        <v>0</v>
      </c>
      <c r="AH2692" s="18">
        <f t="shared" si="7070"/>
        <v>0</v>
      </c>
      <c r="AI2692" s="18">
        <f t="shared" si="6875"/>
        <v>28393.715</v>
      </c>
      <c r="AJ2692" s="18">
        <f t="shared" si="6876"/>
        <v>28472.7</v>
      </c>
      <c r="AK2692" s="18">
        <f t="shared" si="6877"/>
        <v>20983.200000000001</v>
      </c>
      <c r="AL2692" s="18">
        <f t="shared" si="7070"/>
        <v>0</v>
      </c>
      <c r="AM2692" s="18">
        <f t="shared" si="6878"/>
        <v>28393.715</v>
      </c>
      <c r="AN2692" s="18">
        <f t="shared" si="7070"/>
        <v>0</v>
      </c>
      <c r="AO2692" s="18">
        <f t="shared" si="7070"/>
        <v>0</v>
      </c>
      <c r="AP2692" s="18">
        <f t="shared" si="7070"/>
        <v>0</v>
      </c>
      <c r="AQ2692" s="18">
        <f t="shared" si="6971"/>
        <v>28393.715</v>
      </c>
      <c r="AR2692" s="18">
        <f t="shared" si="6972"/>
        <v>28472.7</v>
      </c>
      <c r="AS2692" s="18">
        <f t="shared" si="6973"/>
        <v>20983.200000000001</v>
      </c>
      <c r="AT2692" s="18">
        <f t="shared" si="7070"/>
        <v>0</v>
      </c>
      <c r="AU2692" s="18">
        <f t="shared" si="7070"/>
        <v>0</v>
      </c>
      <c r="AV2692" s="18">
        <f t="shared" si="7070"/>
        <v>0</v>
      </c>
      <c r="AW2692" s="18">
        <f t="shared" si="6974"/>
        <v>28393.715</v>
      </c>
      <c r="AX2692" s="18">
        <f t="shared" si="6975"/>
        <v>28472.7</v>
      </c>
      <c r="AY2692" s="18">
        <f t="shared" si="6976"/>
        <v>20983.200000000001</v>
      </c>
      <c r="AZ2692" s="18">
        <f t="shared" si="7070"/>
        <v>0</v>
      </c>
      <c r="BA2692" s="18">
        <f t="shared" si="7070"/>
        <v>0</v>
      </c>
      <c r="BB2692" s="18">
        <f t="shared" si="7070"/>
        <v>0</v>
      </c>
      <c r="BC2692" s="18">
        <f t="shared" ref="BC2692:BC2755" si="7074">AW2692+AZ2692</f>
        <v>28393.715</v>
      </c>
      <c r="BD2692" s="18">
        <f t="shared" ref="BD2692:BD2755" si="7075">AX2692+BA2692</f>
        <v>28472.7</v>
      </c>
      <c r="BE2692" s="18">
        <f t="shared" ref="BE2692:BE2755" si="7076">AY2692+BB2692</f>
        <v>20983.200000000001</v>
      </c>
      <c r="BF2692" s="18">
        <f t="shared" si="7070"/>
        <v>0</v>
      </c>
      <c r="BG2692" s="18">
        <f t="shared" si="7070"/>
        <v>0</v>
      </c>
      <c r="BH2692" s="18">
        <f t="shared" si="7070"/>
        <v>0</v>
      </c>
      <c r="BI2692" s="18">
        <f t="shared" si="7071"/>
        <v>28393.715</v>
      </c>
      <c r="BJ2692" s="18">
        <f t="shared" si="7072"/>
        <v>28472.7</v>
      </c>
      <c r="BK2692" s="18">
        <f t="shared" si="7073"/>
        <v>20983.200000000001</v>
      </c>
      <c r="BL2692" s="18">
        <f t="shared" si="7070"/>
        <v>0</v>
      </c>
      <c r="BM2692" s="18">
        <f t="shared" si="7070"/>
        <v>0</v>
      </c>
      <c r="BN2692" s="18">
        <f t="shared" si="7070"/>
        <v>0</v>
      </c>
      <c r="BO2692" s="18">
        <f t="shared" si="6968"/>
        <v>28393.715</v>
      </c>
      <c r="BP2692" s="18">
        <f t="shared" si="6969"/>
        <v>28472.7</v>
      </c>
      <c r="BQ2692" s="18">
        <f t="shared" si="6970"/>
        <v>20983.200000000001</v>
      </c>
      <c r="BR2692" s="18">
        <f t="shared" si="7070"/>
        <v>0</v>
      </c>
      <c r="BS2692" s="18">
        <f t="shared" si="7070"/>
        <v>0</v>
      </c>
      <c r="BT2692" s="18">
        <f t="shared" si="7070"/>
        <v>0</v>
      </c>
      <c r="BU2692" s="18">
        <f t="shared" si="6949"/>
        <v>28393.715</v>
      </c>
      <c r="BV2692" s="18">
        <f t="shared" si="6950"/>
        <v>28472.7</v>
      </c>
      <c r="BW2692" s="18">
        <f t="shared" si="6951"/>
        <v>20983.200000000001</v>
      </c>
      <c r="BX2692" s="18">
        <f t="shared" si="7070"/>
        <v>0</v>
      </c>
      <c r="BY2692" s="18">
        <f t="shared" si="7070"/>
        <v>0</v>
      </c>
      <c r="BZ2692" s="18">
        <f t="shared" si="7070"/>
        <v>0</v>
      </c>
      <c r="CA2692" s="18">
        <f t="shared" si="6888"/>
        <v>28393.715</v>
      </c>
      <c r="CB2692" s="18">
        <f t="shared" si="6889"/>
        <v>28472.7</v>
      </c>
      <c r="CC2692" s="18">
        <f t="shared" si="6890"/>
        <v>20983.200000000001</v>
      </c>
      <c r="CD2692" s="18">
        <f t="shared" si="7070"/>
        <v>0</v>
      </c>
      <c r="CE2692" s="27"/>
      <c r="CF2692" s="33"/>
    </row>
    <row r="2693" spans="1:119" ht="46.8" x14ac:dyDescent="0.3">
      <c r="A2693" s="41" t="s">
        <v>436</v>
      </c>
      <c r="B2693" s="39">
        <v>240</v>
      </c>
      <c r="C2693" s="41"/>
      <c r="D2693" s="41"/>
      <c r="E2693" s="14" t="s">
        <v>559</v>
      </c>
      <c r="F2693" s="18">
        <f t="shared" si="7068"/>
        <v>20983.200000000001</v>
      </c>
      <c r="G2693" s="18">
        <f t="shared" si="7068"/>
        <v>28472.7</v>
      </c>
      <c r="H2693" s="18">
        <f t="shared" si="7068"/>
        <v>20983.200000000001</v>
      </c>
      <c r="I2693" s="18">
        <f t="shared" si="7068"/>
        <v>0</v>
      </c>
      <c r="J2693" s="18">
        <f t="shared" si="7068"/>
        <v>0</v>
      </c>
      <c r="K2693" s="18">
        <f t="shared" si="7068"/>
        <v>0</v>
      </c>
      <c r="L2693" s="18">
        <f t="shared" si="7062"/>
        <v>20983.200000000001</v>
      </c>
      <c r="M2693" s="18">
        <f t="shared" si="7063"/>
        <v>28472.7</v>
      </c>
      <c r="N2693" s="18">
        <f t="shared" si="7064"/>
        <v>20983.200000000001</v>
      </c>
      <c r="O2693" s="18">
        <f t="shared" si="7069"/>
        <v>7410.5150000000003</v>
      </c>
      <c r="P2693" s="18">
        <f t="shared" si="7069"/>
        <v>0</v>
      </c>
      <c r="Q2693" s="18">
        <f t="shared" si="7069"/>
        <v>0</v>
      </c>
      <c r="R2693" s="18">
        <f t="shared" si="7069"/>
        <v>0</v>
      </c>
      <c r="S2693" s="18">
        <f t="shared" si="7069"/>
        <v>0</v>
      </c>
      <c r="T2693" s="18">
        <f t="shared" si="7065"/>
        <v>28393.715</v>
      </c>
      <c r="U2693" s="18">
        <f t="shared" si="7066"/>
        <v>28472.7</v>
      </c>
      <c r="V2693" s="18">
        <f t="shared" si="7067"/>
        <v>20983.200000000001</v>
      </c>
      <c r="W2693" s="18">
        <f t="shared" si="7070"/>
        <v>0</v>
      </c>
      <c r="X2693" s="18">
        <f t="shared" si="7070"/>
        <v>0</v>
      </c>
      <c r="Y2693" s="18">
        <f t="shared" si="7070"/>
        <v>0</v>
      </c>
      <c r="Z2693" s="18">
        <f t="shared" si="7070"/>
        <v>0</v>
      </c>
      <c r="AA2693" s="18">
        <f t="shared" si="7070"/>
        <v>0</v>
      </c>
      <c r="AB2693" s="18">
        <f t="shared" si="7070"/>
        <v>0</v>
      </c>
      <c r="AC2693" s="18">
        <f t="shared" si="7040"/>
        <v>28393.715</v>
      </c>
      <c r="AD2693" s="18">
        <f t="shared" si="7041"/>
        <v>28472.7</v>
      </c>
      <c r="AE2693" s="18">
        <f t="shared" si="7042"/>
        <v>20983.200000000001</v>
      </c>
      <c r="AF2693" s="18">
        <f t="shared" si="7070"/>
        <v>0</v>
      </c>
      <c r="AG2693" s="18">
        <f t="shared" si="7070"/>
        <v>0</v>
      </c>
      <c r="AH2693" s="18">
        <f t="shared" si="7070"/>
        <v>0</v>
      </c>
      <c r="AI2693" s="18">
        <f t="shared" si="6875"/>
        <v>28393.715</v>
      </c>
      <c r="AJ2693" s="18">
        <f t="shared" si="6876"/>
        <v>28472.7</v>
      </c>
      <c r="AK2693" s="18">
        <f t="shared" si="6877"/>
        <v>20983.200000000001</v>
      </c>
      <c r="AL2693" s="18">
        <f t="shared" si="7070"/>
        <v>0</v>
      </c>
      <c r="AM2693" s="18">
        <f t="shared" si="6878"/>
        <v>28393.715</v>
      </c>
      <c r="AN2693" s="18">
        <f t="shared" si="7070"/>
        <v>0</v>
      </c>
      <c r="AO2693" s="18">
        <f t="shared" si="7070"/>
        <v>0</v>
      </c>
      <c r="AP2693" s="18">
        <f t="shared" si="7070"/>
        <v>0</v>
      </c>
      <c r="AQ2693" s="18">
        <f t="shared" si="6971"/>
        <v>28393.715</v>
      </c>
      <c r="AR2693" s="18">
        <f t="shared" si="6972"/>
        <v>28472.7</v>
      </c>
      <c r="AS2693" s="18">
        <f t="shared" si="6973"/>
        <v>20983.200000000001</v>
      </c>
      <c r="AT2693" s="18">
        <f t="shared" si="7070"/>
        <v>0</v>
      </c>
      <c r="AU2693" s="18">
        <f t="shared" si="7070"/>
        <v>0</v>
      </c>
      <c r="AV2693" s="18">
        <f t="shared" si="7070"/>
        <v>0</v>
      </c>
      <c r="AW2693" s="18">
        <f t="shared" si="6974"/>
        <v>28393.715</v>
      </c>
      <c r="AX2693" s="18">
        <f t="shared" si="6975"/>
        <v>28472.7</v>
      </c>
      <c r="AY2693" s="18">
        <f t="shared" si="6976"/>
        <v>20983.200000000001</v>
      </c>
      <c r="AZ2693" s="18">
        <f t="shared" si="7070"/>
        <v>0</v>
      </c>
      <c r="BA2693" s="18">
        <f t="shared" si="7070"/>
        <v>0</v>
      </c>
      <c r="BB2693" s="18">
        <f t="shared" si="7070"/>
        <v>0</v>
      </c>
      <c r="BC2693" s="18">
        <f t="shared" si="7074"/>
        <v>28393.715</v>
      </c>
      <c r="BD2693" s="18">
        <f t="shared" si="7075"/>
        <v>28472.7</v>
      </c>
      <c r="BE2693" s="18">
        <f t="shared" si="7076"/>
        <v>20983.200000000001</v>
      </c>
      <c r="BF2693" s="18">
        <f t="shared" si="7070"/>
        <v>0</v>
      </c>
      <c r="BG2693" s="18">
        <f t="shared" si="7070"/>
        <v>0</v>
      </c>
      <c r="BH2693" s="18">
        <f t="shared" si="7070"/>
        <v>0</v>
      </c>
      <c r="BI2693" s="18">
        <f t="shared" si="7071"/>
        <v>28393.715</v>
      </c>
      <c r="BJ2693" s="18">
        <f t="shared" si="7072"/>
        <v>28472.7</v>
      </c>
      <c r="BK2693" s="18">
        <f t="shared" si="7073"/>
        <v>20983.200000000001</v>
      </c>
      <c r="BL2693" s="18">
        <f t="shared" si="7070"/>
        <v>0</v>
      </c>
      <c r="BM2693" s="18">
        <f t="shared" si="7070"/>
        <v>0</v>
      </c>
      <c r="BN2693" s="18">
        <f t="shared" si="7070"/>
        <v>0</v>
      </c>
      <c r="BO2693" s="18">
        <f t="shared" si="6968"/>
        <v>28393.715</v>
      </c>
      <c r="BP2693" s="18">
        <f t="shared" si="6969"/>
        <v>28472.7</v>
      </c>
      <c r="BQ2693" s="18">
        <f t="shared" si="6970"/>
        <v>20983.200000000001</v>
      </c>
      <c r="BR2693" s="18">
        <f t="shared" si="7070"/>
        <v>0</v>
      </c>
      <c r="BS2693" s="18">
        <f t="shared" si="7070"/>
        <v>0</v>
      </c>
      <c r="BT2693" s="18">
        <f t="shared" si="7070"/>
        <v>0</v>
      </c>
      <c r="BU2693" s="18">
        <f t="shared" si="6949"/>
        <v>28393.715</v>
      </c>
      <c r="BV2693" s="18">
        <f t="shared" si="6950"/>
        <v>28472.7</v>
      </c>
      <c r="BW2693" s="18">
        <f t="shared" si="6951"/>
        <v>20983.200000000001</v>
      </c>
      <c r="BX2693" s="18">
        <f t="shared" si="7070"/>
        <v>0</v>
      </c>
      <c r="BY2693" s="18">
        <f t="shared" si="7070"/>
        <v>0</v>
      </c>
      <c r="BZ2693" s="18">
        <f t="shared" si="7070"/>
        <v>0</v>
      </c>
      <c r="CA2693" s="18">
        <f t="shared" si="6888"/>
        <v>28393.715</v>
      </c>
      <c r="CB2693" s="18">
        <f t="shared" si="6889"/>
        <v>28472.7</v>
      </c>
      <c r="CC2693" s="18">
        <f t="shared" si="6890"/>
        <v>20983.200000000001</v>
      </c>
      <c r="CD2693" s="18">
        <f t="shared" si="7070"/>
        <v>0</v>
      </c>
      <c r="CE2693" s="27"/>
      <c r="CF2693" s="33"/>
    </row>
    <row r="2694" spans="1:119" x14ac:dyDescent="0.3">
      <c r="A2694" s="41" t="s">
        <v>436</v>
      </c>
      <c r="B2694" s="39">
        <v>240</v>
      </c>
      <c r="C2694" s="41" t="s">
        <v>5</v>
      </c>
      <c r="D2694" s="41" t="s">
        <v>6</v>
      </c>
      <c r="E2694" s="14" t="s">
        <v>518</v>
      </c>
      <c r="F2694" s="18">
        <v>20983.200000000001</v>
      </c>
      <c r="G2694" s="18">
        <v>28472.7</v>
      </c>
      <c r="H2694" s="18">
        <v>20983.200000000001</v>
      </c>
      <c r="I2694" s="18"/>
      <c r="J2694" s="18"/>
      <c r="K2694" s="18"/>
      <c r="L2694" s="18">
        <f t="shared" si="7062"/>
        <v>20983.200000000001</v>
      </c>
      <c r="M2694" s="18">
        <f t="shared" si="7063"/>
        <v>28472.7</v>
      </c>
      <c r="N2694" s="18">
        <f t="shared" si="7064"/>
        <v>20983.200000000001</v>
      </c>
      <c r="O2694" s="18">
        <v>7410.5150000000003</v>
      </c>
      <c r="P2694" s="18"/>
      <c r="Q2694" s="18"/>
      <c r="R2694" s="18"/>
      <c r="S2694" s="18"/>
      <c r="T2694" s="18">
        <f t="shared" si="7065"/>
        <v>28393.715</v>
      </c>
      <c r="U2694" s="18">
        <f t="shared" si="7066"/>
        <v>28472.7</v>
      </c>
      <c r="V2694" s="18">
        <f t="shared" si="7067"/>
        <v>20983.200000000001</v>
      </c>
      <c r="W2694" s="18"/>
      <c r="X2694" s="18"/>
      <c r="Y2694" s="18"/>
      <c r="Z2694" s="18"/>
      <c r="AA2694" s="18"/>
      <c r="AB2694" s="18"/>
      <c r="AC2694" s="18">
        <f t="shared" si="7040"/>
        <v>28393.715</v>
      </c>
      <c r="AD2694" s="18">
        <f t="shared" si="7041"/>
        <v>28472.7</v>
      </c>
      <c r="AE2694" s="18">
        <f t="shared" si="7042"/>
        <v>20983.200000000001</v>
      </c>
      <c r="AF2694" s="18"/>
      <c r="AG2694" s="18"/>
      <c r="AH2694" s="18"/>
      <c r="AI2694" s="18">
        <f t="shared" si="6875"/>
        <v>28393.715</v>
      </c>
      <c r="AJ2694" s="18">
        <f t="shared" si="6876"/>
        <v>28472.7</v>
      </c>
      <c r="AK2694" s="18">
        <f t="shared" si="6877"/>
        <v>20983.200000000001</v>
      </c>
      <c r="AL2694" s="18"/>
      <c r="AM2694" s="18">
        <f t="shared" si="6878"/>
        <v>28393.715</v>
      </c>
      <c r="AN2694" s="18"/>
      <c r="AO2694" s="18"/>
      <c r="AP2694" s="18"/>
      <c r="AQ2694" s="18">
        <f t="shared" si="6971"/>
        <v>28393.715</v>
      </c>
      <c r="AR2694" s="18">
        <f t="shared" si="6972"/>
        <v>28472.7</v>
      </c>
      <c r="AS2694" s="18">
        <f t="shared" si="6973"/>
        <v>20983.200000000001</v>
      </c>
      <c r="AT2694" s="18"/>
      <c r="AU2694" s="18"/>
      <c r="AV2694" s="18"/>
      <c r="AW2694" s="18">
        <f t="shared" si="6974"/>
        <v>28393.715</v>
      </c>
      <c r="AX2694" s="18">
        <f t="shared" si="6975"/>
        <v>28472.7</v>
      </c>
      <c r="AY2694" s="18">
        <f t="shared" si="6976"/>
        <v>20983.200000000001</v>
      </c>
      <c r="AZ2694" s="18"/>
      <c r="BA2694" s="18"/>
      <c r="BB2694" s="18"/>
      <c r="BC2694" s="18">
        <f t="shared" si="7074"/>
        <v>28393.715</v>
      </c>
      <c r="BD2694" s="18">
        <f t="shared" si="7075"/>
        <v>28472.7</v>
      </c>
      <c r="BE2694" s="18">
        <f t="shared" si="7076"/>
        <v>20983.200000000001</v>
      </c>
      <c r="BF2694" s="18"/>
      <c r="BG2694" s="18"/>
      <c r="BH2694" s="18"/>
      <c r="BI2694" s="18">
        <f t="shared" si="7071"/>
        <v>28393.715</v>
      </c>
      <c r="BJ2694" s="18">
        <f t="shared" si="7072"/>
        <v>28472.7</v>
      </c>
      <c r="BK2694" s="18">
        <f t="shared" si="7073"/>
        <v>20983.200000000001</v>
      </c>
      <c r="BL2694" s="18"/>
      <c r="BM2694" s="18"/>
      <c r="BN2694" s="18"/>
      <c r="BO2694" s="18">
        <f t="shared" si="6968"/>
        <v>28393.715</v>
      </c>
      <c r="BP2694" s="18">
        <f t="shared" si="6969"/>
        <v>28472.7</v>
      </c>
      <c r="BQ2694" s="18">
        <f t="shared" si="6970"/>
        <v>20983.200000000001</v>
      </c>
      <c r="BR2694" s="18"/>
      <c r="BS2694" s="18"/>
      <c r="BT2694" s="18"/>
      <c r="BU2694" s="18">
        <f t="shared" si="6949"/>
        <v>28393.715</v>
      </c>
      <c r="BV2694" s="18">
        <f t="shared" si="6950"/>
        <v>28472.7</v>
      </c>
      <c r="BW2694" s="18">
        <f t="shared" si="6951"/>
        <v>20983.200000000001</v>
      </c>
      <c r="BX2694" s="18"/>
      <c r="BY2694" s="18"/>
      <c r="BZ2694" s="18"/>
      <c r="CA2694" s="18">
        <f t="shared" si="6888"/>
        <v>28393.715</v>
      </c>
      <c r="CB2694" s="18">
        <f t="shared" si="6889"/>
        <v>28472.7</v>
      </c>
      <c r="CC2694" s="18">
        <f t="shared" si="6890"/>
        <v>20983.200000000001</v>
      </c>
      <c r="CD2694" s="18"/>
      <c r="CE2694" s="27"/>
      <c r="CF2694" s="33"/>
    </row>
    <row r="2695" spans="1:119" s="11" customFormat="1" x14ac:dyDescent="0.3">
      <c r="A2695" s="10" t="s">
        <v>440</v>
      </c>
      <c r="B2695" s="16"/>
      <c r="C2695" s="10"/>
      <c r="D2695" s="10"/>
      <c r="E2695" s="15" t="s">
        <v>584</v>
      </c>
      <c r="F2695" s="17">
        <f t="shared" ref="F2695:K2695" si="7077">F2696+F2704</f>
        <v>38227.300000000003</v>
      </c>
      <c r="G2695" s="17">
        <f t="shared" si="7077"/>
        <v>14175.3</v>
      </c>
      <c r="H2695" s="17">
        <f t="shared" si="7077"/>
        <v>13385.8</v>
      </c>
      <c r="I2695" s="17">
        <f t="shared" si="7077"/>
        <v>0</v>
      </c>
      <c r="J2695" s="17">
        <f t="shared" si="7077"/>
        <v>0</v>
      </c>
      <c r="K2695" s="17">
        <f t="shared" si="7077"/>
        <v>0</v>
      </c>
      <c r="L2695" s="17">
        <f t="shared" si="7062"/>
        <v>38227.300000000003</v>
      </c>
      <c r="M2695" s="17">
        <f t="shared" si="7063"/>
        <v>14175.3</v>
      </c>
      <c r="N2695" s="17">
        <f t="shared" si="7064"/>
        <v>13385.8</v>
      </c>
      <c r="O2695" s="17">
        <f t="shared" ref="O2695:S2695" si="7078">O2696+O2704</f>
        <v>0</v>
      </c>
      <c r="P2695" s="17">
        <f t="shared" si="7078"/>
        <v>0</v>
      </c>
      <c r="Q2695" s="17">
        <f t="shared" si="7078"/>
        <v>0</v>
      </c>
      <c r="R2695" s="17">
        <f t="shared" si="7078"/>
        <v>0</v>
      </c>
      <c r="S2695" s="17">
        <f t="shared" si="7078"/>
        <v>0</v>
      </c>
      <c r="T2695" s="17">
        <f t="shared" si="7065"/>
        <v>38227.300000000003</v>
      </c>
      <c r="U2695" s="17">
        <f t="shared" si="7066"/>
        <v>14175.3</v>
      </c>
      <c r="V2695" s="17">
        <f t="shared" si="7067"/>
        <v>13385.8</v>
      </c>
      <c r="W2695" s="17">
        <f t="shared" ref="W2695" si="7079">W2696+W2704</f>
        <v>0</v>
      </c>
      <c r="X2695" s="17">
        <f t="shared" ref="X2695:AB2695" si="7080">X2696+X2704</f>
        <v>0</v>
      </c>
      <c r="Y2695" s="17">
        <f t="shared" si="7080"/>
        <v>0</v>
      </c>
      <c r="Z2695" s="17">
        <f t="shared" si="7080"/>
        <v>0</v>
      </c>
      <c r="AA2695" s="17">
        <f t="shared" si="7080"/>
        <v>0</v>
      </c>
      <c r="AB2695" s="17">
        <f t="shared" si="7080"/>
        <v>0</v>
      </c>
      <c r="AC2695" s="17">
        <f t="shared" si="7040"/>
        <v>38227.300000000003</v>
      </c>
      <c r="AD2695" s="17">
        <f t="shared" si="7041"/>
        <v>14175.3</v>
      </c>
      <c r="AE2695" s="17">
        <f t="shared" si="7042"/>
        <v>13385.8</v>
      </c>
      <c r="AF2695" s="17">
        <f t="shared" ref="AF2695:AH2695" si="7081">AF2696+AF2704</f>
        <v>0</v>
      </c>
      <c r="AG2695" s="17">
        <f t="shared" si="7081"/>
        <v>0</v>
      </c>
      <c r="AH2695" s="17">
        <f t="shared" si="7081"/>
        <v>0</v>
      </c>
      <c r="AI2695" s="17">
        <f t="shared" si="6875"/>
        <v>38227.300000000003</v>
      </c>
      <c r="AJ2695" s="17">
        <f t="shared" si="6876"/>
        <v>14175.3</v>
      </c>
      <c r="AK2695" s="17">
        <f t="shared" si="6877"/>
        <v>13385.8</v>
      </c>
      <c r="AL2695" s="17">
        <f t="shared" ref="AL2695" si="7082">AL2696+AL2704</f>
        <v>0</v>
      </c>
      <c r="AM2695" s="17">
        <f t="shared" si="6878"/>
        <v>38227.300000000003</v>
      </c>
      <c r="AN2695" s="17">
        <f t="shared" ref="AN2695:AP2695" si="7083">AN2696+AN2704</f>
        <v>0</v>
      </c>
      <c r="AO2695" s="17">
        <f t="shared" si="7083"/>
        <v>0</v>
      </c>
      <c r="AP2695" s="17">
        <f t="shared" si="7083"/>
        <v>0</v>
      </c>
      <c r="AQ2695" s="17">
        <f t="shared" si="6971"/>
        <v>38227.300000000003</v>
      </c>
      <c r="AR2695" s="17">
        <f t="shared" si="6972"/>
        <v>14175.3</v>
      </c>
      <c r="AS2695" s="17">
        <f t="shared" si="6973"/>
        <v>13385.8</v>
      </c>
      <c r="AT2695" s="17">
        <f t="shared" ref="AT2695:AV2695" si="7084">AT2696+AT2704</f>
        <v>0</v>
      </c>
      <c r="AU2695" s="17">
        <f t="shared" si="7084"/>
        <v>0</v>
      </c>
      <c r="AV2695" s="17">
        <f t="shared" si="7084"/>
        <v>0</v>
      </c>
      <c r="AW2695" s="17">
        <f t="shared" si="6974"/>
        <v>38227.300000000003</v>
      </c>
      <c r="AX2695" s="17">
        <f t="shared" si="6975"/>
        <v>14175.3</v>
      </c>
      <c r="AY2695" s="17">
        <f t="shared" si="6976"/>
        <v>13385.8</v>
      </c>
      <c r="AZ2695" s="17">
        <f>AZ2696+AZ2704+AZ2700</f>
        <v>128.9</v>
      </c>
      <c r="BA2695" s="17">
        <f t="shared" ref="BA2695:CD2695" si="7085">BA2696+BA2704+BA2700</f>
        <v>0</v>
      </c>
      <c r="BB2695" s="17">
        <f t="shared" si="7085"/>
        <v>0</v>
      </c>
      <c r="BC2695" s="17">
        <f t="shared" si="7074"/>
        <v>38356.200000000004</v>
      </c>
      <c r="BD2695" s="17">
        <f t="shared" si="7075"/>
        <v>14175.3</v>
      </c>
      <c r="BE2695" s="17">
        <f t="shared" si="7076"/>
        <v>13385.8</v>
      </c>
      <c r="BF2695" s="17">
        <f t="shared" ref="BF2695:BH2695" si="7086">BF2696+BF2704+BF2700</f>
        <v>0</v>
      </c>
      <c r="BG2695" s="17">
        <f t="shared" si="7086"/>
        <v>0</v>
      </c>
      <c r="BH2695" s="17">
        <f t="shared" si="7086"/>
        <v>0</v>
      </c>
      <c r="BI2695" s="18">
        <f t="shared" si="7071"/>
        <v>38356.200000000004</v>
      </c>
      <c r="BJ2695" s="18">
        <f t="shared" si="7072"/>
        <v>14175.3</v>
      </c>
      <c r="BK2695" s="18">
        <f t="shared" si="7073"/>
        <v>13385.8</v>
      </c>
      <c r="BL2695" s="17">
        <f t="shared" ref="BL2695:BN2695" si="7087">BL2696+BL2704+BL2700</f>
        <v>0</v>
      </c>
      <c r="BM2695" s="17">
        <f t="shared" si="7087"/>
        <v>0</v>
      </c>
      <c r="BN2695" s="17">
        <f t="shared" si="7087"/>
        <v>0</v>
      </c>
      <c r="BO2695" s="17">
        <f t="shared" si="6968"/>
        <v>38356.200000000004</v>
      </c>
      <c r="BP2695" s="17">
        <f t="shared" si="6969"/>
        <v>14175.3</v>
      </c>
      <c r="BQ2695" s="17">
        <f t="shared" si="6970"/>
        <v>13385.8</v>
      </c>
      <c r="BR2695" s="17">
        <f t="shared" ref="BR2695:BT2695" si="7088">BR2696+BR2704+BR2700</f>
        <v>0</v>
      </c>
      <c r="BS2695" s="17">
        <f t="shared" si="7088"/>
        <v>0</v>
      </c>
      <c r="BT2695" s="17">
        <f t="shared" si="7088"/>
        <v>0</v>
      </c>
      <c r="BU2695" s="17">
        <f t="shared" si="6949"/>
        <v>38356.200000000004</v>
      </c>
      <c r="BV2695" s="17">
        <f t="shared" si="6950"/>
        <v>14175.3</v>
      </c>
      <c r="BW2695" s="17">
        <f t="shared" si="6951"/>
        <v>13385.8</v>
      </c>
      <c r="BX2695" s="17">
        <f t="shared" ref="BX2695:BZ2695" si="7089">BX2696+BX2704+BX2700</f>
        <v>0</v>
      </c>
      <c r="BY2695" s="17">
        <f t="shared" si="7089"/>
        <v>0</v>
      </c>
      <c r="BZ2695" s="17">
        <f t="shared" si="7089"/>
        <v>0</v>
      </c>
      <c r="CA2695" s="17">
        <f t="shared" si="6888"/>
        <v>38356.200000000004</v>
      </c>
      <c r="CB2695" s="17">
        <f t="shared" si="6889"/>
        <v>14175.3</v>
      </c>
      <c r="CC2695" s="17">
        <f t="shared" si="6890"/>
        <v>13385.8</v>
      </c>
      <c r="CD2695" s="17">
        <f t="shared" si="7085"/>
        <v>0</v>
      </c>
      <c r="CE2695" s="26"/>
      <c r="CF2695" s="33"/>
      <c r="CG2695" s="37"/>
      <c r="CH2695" s="37"/>
      <c r="CI2695" s="37"/>
      <c r="CJ2695" s="37"/>
      <c r="CK2695" s="37"/>
      <c r="CL2695" s="37"/>
      <c r="CM2695" s="37"/>
      <c r="CN2695" s="37"/>
      <c r="CO2695" s="37"/>
      <c r="CP2695" s="37"/>
      <c r="CQ2695" s="37"/>
      <c r="CR2695" s="37"/>
      <c r="CS2695" s="37"/>
      <c r="CT2695" s="37"/>
      <c r="CU2695" s="37"/>
      <c r="CV2695" s="37"/>
      <c r="CW2695" s="37"/>
      <c r="CX2695" s="37"/>
      <c r="CY2695" s="37"/>
      <c r="CZ2695" s="37"/>
      <c r="DA2695" s="37"/>
      <c r="DB2695" s="37"/>
      <c r="DC2695" s="37"/>
      <c r="DD2695" s="37"/>
      <c r="DE2695" s="37"/>
      <c r="DF2695" s="37"/>
      <c r="DG2695" s="37"/>
      <c r="DH2695" s="37"/>
      <c r="DI2695" s="37"/>
      <c r="DJ2695" s="37"/>
      <c r="DK2695" s="37"/>
      <c r="DL2695" s="37"/>
      <c r="DM2695" s="37"/>
      <c r="DN2695" s="37"/>
      <c r="DO2695" s="37"/>
    </row>
    <row r="2696" spans="1:119" ht="46.8" x14ac:dyDescent="0.3">
      <c r="A2696" s="41" t="s">
        <v>438</v>
      </c>
      <c r="B2696" s="39"/>
      <c r="C2696" s="41"/>
      <c r="D2696" s="41"/>
      <c r="E2696" s="14" t="s">
        <v>599</v>
      </c>
      <c r="F2696" s="18">
        <f t="shared" ref="F2696:K2698" si="7090">F2697</f>
        <v>13385.8</v>
      </c>
      <c r="G2696" s="18">
        <f t="shared" si="7090"/>
        <v>14175.3</v>
      </c>
      <c r="H2696" s="18">
        <f t="shared" si="7090"/>
        <v>13385.8</v>
      </c>
      <c r="I2696" s="18">
        <f t="shared" si="7090"/>
        <v>0</v>
      </c>
      <c r="J2696" s="18">
        <f t="shared" si="7090"/>
        <v>0</v>
      </c>
      <c r="K2696" s="18">
        <f t="shared" si="7090"/>
        <v>0</v>
      </c>
      <c r="L2696" s="18">
        <f t="shared" si="7062"/>
        <v>13385.8</v>
      </c>
      <c r="M2696" s="18">
        <f t="shared" si="7063"/>
        <v>14175.3</v>
      </c>
      <c r="N2696" s="18">
        <f t="shared" si="7064"/>
        <v>13385.8</v>
      </c>
      <c r="O2696" s="18">
        <f t="shared" ref="O2696:S2698" si="7091">O2697</f>
        <v>0</v>
      </c>
      <c r="P2696" s="18">
        <f t="shared" si="7091"/>
        <v>0</v>
      </c>
      <c r="Q2696" s="18">
        <f t="shared" si="7091"/>
        <v>0</v>
      </c>
      <c r="R2696" s="18">
        <f t="shared" si="7091"/>
        <v>0</v>
      </c>
      <c r="S2696" s="18">
        <f t="shared" si="7091"/>
        <v>0</v>
      </c>
      <c r="T2696" s="18">
        <f t="shared" si="7065"/>
        <v>13385.8</v>
      </c>
      <c r="U2696" s="18">
        <f t="shared" si="7066"/>
        <v>14175.3</v>
      </c>
      <c r="V2696" s="18">
        <f t="shared" si="7067"/>
        <v>13385.8</v>
      </c>
      <c r="W2696" s="18">
        <f t="shared" ref="W2696:CD2698" si="7092">W2697</f>
        <v>0</v>
      </c>
      <c r="X2696" s="18">
        <f t="shared" si="7092"/>
        <v>0</v>
      </c>
      <c r="Y2696" s="18">
        <f t="shared" si="7092"/>
        <v>0</v>
      </c>
      <c r="Z2696" s="18">
        <f t="shared" si="7092"/>
        <v>0</v>
      </c>
      <c r="AA2696" s="18">
        <f t="shared" si="7092"/>
        <v>0</v>
      </c>
      <c r="AB2696" s="18">
        <f t="shared" si="7092"/>
        <v>0</v>
      </c>
      <c r="AC2696" s="18">
        <f t="shared" si="7040"/>
        <v>13385.8</v>
      </c>
      <c r="AD2696" s="18">
        <f t="shared" si="7041"/>
        <v>14175.3</v>
      </c>
      <c r="AE2696" s="18">
        <f t="shared" si="7042"/>
        <v>13385.8</v>
      </c>
      <c r="AF2696" s="18">
        <f t="shared" si="7092"/>
        <v>0</v>
      </c>
      <c r="AG2696" s="18">
        <f t="shared" si="7092"/>
        <v>0</v>
      </c>
      <c r="AH2696" s="18">
        <f t="shared" si="7092"/>
        <v>0</v>
      </c>
      <c r="AI2696" s="18">
        <f t="shared" ref="AI2696:AI2763" si="7093">AC2696+AF2696</f>
        <v>13385.8</v>
      </c>
      <c r="AJ2696" s="18">
        <f t="shared" ref="AJ2696:AJ2763" si="7094">AD2696+AG2696</f>
        <v>14175.3</v>
      </c>
      <c r="AK2696" s="18">
        <f t="shared" ref="AK2696:AK2763" si="7095">AE2696+AH2696</f>
        <v>13385.8</v>
      </c>
      <c r="AL2696" s="18">
        <f t="shared" si="7092"/>
        <v>0</v>
      </c>
      <c r="AM2696" s="18">
        <f t="shared" ref="AM2696:AM2763" si="7096">AI2696+AL2696</f>
        <v>13385.8</v>
      </c>
      <c r="AN2696" s="18">
        <f t="shared" si="7092"/>
        <v>0</v>
      </c>
      <c r="AO2696" s="18">
        <f t="shared" si="7092"/>
        <v>0</v>
      </c>
      <c r="AP2696" s="18">
        <f t="shared" si="7092"/>
        <v>0</v>
      </c>
      <c r="AQ2696" s="18">
        <f t="shared" si="6971"/>
        <v>13385.8</v>
      </c>
      <c r="AR2696" s="18">
        <f t="shared" si="6972"/>
        <v>14175.3</v>
      </c>
      <c r="AS2696" s="18">
        <f t="shared" si="6973"/>
        <v>13385.8</v>
      </c>
      <c r="AT2696" s="18">
        <f t="shared" si="7092"/>
        <v>0</v>
      </c>
      <c r="AU2696" s="18">
        <f t="shared" si="7092"/>
        <v>0</v>
      </c>
      <c r="AV2696" s="18">
        <f t="shared" si="7092"/>
        <v>0</v>
      </c>
      <c r="AW2696" s="18">
        <f t="shared" si="6974"/>
        <v>13385.8</v>
      </c>
      <c r="AX2696" s="18">
        <f t="shared" si="6975"/>
        <v>14175.3</v>
      </c>
      <c r="AY2696" s="18">
        <f t="shared" si="6976"/>
        <v>13385.8</v>
      </c>
      <c r="AZ2696" s="18">
        <f t="shared" si="7092"/>
        <v>0</v>
      </c>
      <c r="BA2696" s="18">
        <f t="shared" si="7092"/>
        <v>0</v>
      </c>
      <c r="BB2696" s="18">
        <f t="shared" si="7092"/>
        <v>0</v>
      </c>
      <c r="BC2696" s="18">
        <f t="shared" si="7074"/>
        <v>13385.8</v>
      </c>
      <c r="BD2696" s="18">
        <f t="shared" si="7075"/>
        <v>14175.3</v>
      </c>
      <c r="BE2696" s="18">
        <f t="shared" si="7076"/>
        <v>13385.8</v>
      </c>
      <c r="BF2696" s="18">
        <f t="shared" si="7092"/>
        <v>0</v>
      </c>
      <c r="BG2696" s="18">
        <f t="shared" si="7092"/>
        <v>0</v>
      </c>
      <c r="BH2696" s="18">
        <f t="shared" si="7092"/>
        <v>0</v>
      </c>
      <c r="BI2696" s="18">
        <f t="shared" si="7071"/>
        <v>13385.8</v>
      </c>
      <c r="BJ2696" s="18">
        <f t="shared" si="7072"/>
        <v>14175.3</v>
      </c>
      <c r="BK2696" s="18">
        <f t="shared" si="7073"/>
        <v>13385.8</v>
      </c>
      <c r="BL2696" s="18">
        <f t="shared" si="7092"/>
        <v>0</v>
      </c>
      <c r="BM2696" s="18">
        <f t="shared" si="7092"/>
        <v>0</v>
      </c>
      <c r="BN2696" s="18">
        <f t="shared" si="7092"/>
        <v>0</v>
      </c>
      <c r="BO2696" s="18">
        <f t="shared" si="6968"/>
        <v>13385.8</v>
      </c>
      <c r="BP2696" s="18">
        <f t="shared" si="6969"/>
        <v>14175.3</v>
      </c>
      <c r="BQ2696" s="18">
        <f t="shared" si="6970"/>
        <v>13385.8</v>
      </c>
      <c r="BR2696" s="18">
        <f t="shared" si="7092"/>
        <v>0</v>
      </c>
      <c r="BS2696" s="18">
        <f t="shared" si="7092"/>
        <v>0</v>
      </c>
      <c r="BT2696" s="18">
        <f t="shared" si="7092"/>
        <v>0</v>
      </c>
      <c r="BU2696" s="18">
        <f t="shared" si="6949"/>
        <v>13385.8</v>
      </c>
      <c r="BV2696" s="18">
        <f t="shared" si="6950"/>
        <v>14175.3</v>
      </c>
      <c r="BW2696" s="18">
        <f t="shared" si="6951"/>
        <v>13385.8</v>
      </c>
      <c r="BX2696" s="18">
        <f t="shared" si="7092"/>
        <v>0</v>
      </c>
      <c r="BY2696" s="18">
        <f t="shared" si="7092"/>
        <v>0</v>
      </c>
      <c r="BZ2696" s="18">
        <f t="shared" si="7092"/>
        <v>0</v>
      </c>
      <c r="CA2696" s="18">
        <f t="shared" si="6888"/>
        <v>13385.8</v>
      </c>
      <c r="CB2696" s="18">
        <f t="shared" si="6889"/>
        <v>14175.3</v>
      </c>
      <c r="CC2696" s="18">
        <f t="shared" si="6890"/>
        <v>13385.8</v>
      </c>
      <c r="CD2696" s="18">
        <f t="shared" si="7092"/>
        <v>0</v>
      </c>
      <c r="CE2696" s="27"/>
      <c r="CF2696" s="33"/>
    </row>
    <row r="2697" spans="1:119" ht="46.8" x14ac:dyDescent="0.3">
      <c r="A2697" s="41" t="s">
        <v>438</v>
      </c>
      <c r="B2697" s="39">
        <v>600</v>
      </c>
      <c r="C2697" s="41"/>
      <c r="D2697" s="41"/>
      <c r="E2697" s="14" t="s">
        <v>554</v>
      </c>
      <c r="F2697" s="18">
        <f t="shared" si="7090"/>
        <v>13385.8</v>
      </c>
      <c r="G2697" s="18">
        <f t="shared" si="7090"/>
        <v>14175.3</v>
      </c>
      <c r="H2697" s="18">
        <f t="shared" si="7090"/>
        <v>13385.8</v>
      </c>
      <c r="I2697" s="18">
        <f t="shared" si="7090"/>
        <v>0</v>
      </c>
      <c r="J2697" s="18">
        <f t="shared" si="7090"/>
        <v>0</v>
      </c>
      <c r="K2697" s="18">
        <f t="shared" si="7090"/>
        <v>0</v>
      </c>
      <c r="L2697" s="18">
        <f t="shared" si="7062"/>
        <v>13385.8</v>
      </c>
      <c r="M2697" s="18">
        <f t="shared" si="7063"/>
        <v>14175.3</v>
      </c>
      <c r="N2697" s="18">
        <f t="shared" si="7064"/>
        <v>13385.8</v>
      </c>
      <c r="O2697" s="18">
        <f t="shared" si="7091"/>
        <v>0</v>
      </c>
      <c r="P2697" s="18">
        <f t="shared" si="7091"/>
        <v>0</v>
      </c>
      <c r="Q2697" s="18">
        <f t="shared" si="7091"/>
        <v>0</v>
      </c>
      <c r="R2697" s="18">
        <f t="shared" si="7091"/>
        <v>0</v>
      </c>
      <c r="S2697" s="18">
        <f t="shared" si="7091"/>
        <v>0</v>
      </c>
      <c r="T2697" s="18">
        <f t="shared" si="7065"/>
        <v>13385.8</v>
      </c>
      <c r="U2697" s="18">
        <f t="shared" si="7066"/>
        <v>14175.3</v>
      </c>
      <c r="V2697" s="18">
        <f t="shared" si="7067"/>
        <v>13385.8</v>
      </c>
      <c r="W2697" s="18">
        <f t="shared" si="7092"/>
        <v>0</v>
      </c>
      <c r="X2697" s="18">
        <f t="shared" si="7092"/>
        <v>0</v>
      </c>
      <c r="Y2697" s="18">
        <f t="shared" si="7092"/>
        <v>0</v>
      </c>
      <c r="Z2697" s="18">
        <f t="shared" si="7092"/>
        <v>0</v>
      </c>
      <c r="AA2697" s="18">
        <f t="shared" si="7092"/>
        <v>0</v>
      </c>
      <c r="AB2697" s="18">
        <f t="shared" si="7092"/>
        <v>0</v>
      </c>
      <c r="AC2697" s="18">
        <f t="shared" si="7040"/>
        <v>13385.8</v>
      </c>
      <c r="AD2697" s="18">
        <f t="shared" si="7041"/>
        <v>14175.3</v>
      </c>
      <c r="AE2697" s="18">
        <f t="shared" si="7042"/>
        <v>13385.8</v>
      </c>
      <c r="AF2697" s="18">
        <f t="shared" si="7092"/>
        <v>0</v>
      </c>
      <c r="AG2697" s="18">
        <f t="shared" si="7092"/>
        <v>0</v>
      </c>
      <c r="AH2697" s="18">
        <f t="shared" si="7092"/>
        <v>0</v>
      </c>
      <c r="AI2697" s="18">
        <f t="shared" si="7093"/>
        <v>13385.8</v>
      </c>
      <c r="AJ2697" s="18">
        <f t="shared" si="7094"/>
        <v>14175.3</v>
      </c>
      <c r="AK2697" s="18">
        <f t="shared" si="7095"/>
        <v>13385.8</v>
      </c>
      <c r="AL2697" s="18">
        <f t="shared" si="7092"/>
        <v>0</v>
      </c>
      <c r="AM2697" s="18">
        <f t="shared" si="7096"/>
        <v>13385.8</v>
      </c>
      <c r="AN2697" s="18">
        <f t="shared" si="7092"/>
        <v>0</v>
      </c>
      <c r="AO2697" s="18">
        <f t="shared" si="7092"/>
        <v>0</v>
      </c>
      <c r="AP2697" s="18">
        <f t="shared" si="7092"/>
        <v>0</v>
      </c>
      <c r="AQ2697" s="18">
        <f t="shared" si="6971"/>
        <v>13385.8</v>
      </c>
      <c r="AR2697" s="18">
        <f t="shared" si="6972"/>
        <v>14175.3</v>
      </c>
      <c r="AS2697" s="18">
        <f t="shared" si="6973"/>
        <v>13385.8</v>
      </c>
      <c r="AT2697" s="18">
        <f t="shared" si="7092"/>
        <v>0</v>
      </c>
      <c r="AU2697" s="18">
        <f t="shared" si="7092"/>
        <v>0</v>
      </c>
      <c r="AV2697" s="18">
        <f t="shared" si="7092"/>
        <v>0</v>
      </c>
      <c r="AW2697" s="18">
        <f t="shared" si="6974"/>
        <v>13385.8</v>
      </c>
      <c r="AX2697" s="18">
        <f t="shared" si="6975"/>
        <v>14175.3</v>
      </c>
      <c r="AY2697" s="18">
        <f t="shared" si="6976"/>
        <v>13385.8</v>
      </c>
      <c r="AZ2697" s="18">
        <f t="shared" si="7092"/>
        <v>0</v>
      </c>
      <c r="BA2697" s="18">
        <f t="shared" si="7092"/>
        <v>0</v>
      </c>
      <c r="BB2697" s="18">
        <f t="shared" si="7092"/>
        <v>0</v>
      </c>
      <c r="BC2697" s="18">
        <f t="shared" si="7074"/>
        <v>13385.8</v>
      </c>
      <c r="BD2697" s="18">
        <f t="shared" si="7075"/>
        <v>14175.3</v>
      </c>
      <c r="BE2697" s="18">
        <f t="shared" si="7076"/>
        <v>13385.8</v>
      </c>
      <c r="BF2697" s="18">
        <f t="shared" si="7092"/>
        <v>0</v>
      </c>
      <c r="BG2697" s="18">
        <f t="shared" si="7092"/>
        <v>0</v>
      </c>
      <c r="BH2697" s="18">
        <f t="shared" si="7092"/>
        <v>0</v>
      </c>
      <c r="BI2697" s="18">
        <f t="shared" si="7071"/>
        <v>13385.8</v>
      </c>
      <c r="BJ2697" s="18">
        <f t="shared" si="7072"/>
        <v>14175.3</v>
      </c>
      <c r="BK2697" s="18">
        <f t="shared" si="7073"/>
        <v>13385.8</v>
      </c>
      <c r="BL2697" s="18">
        <f t="shared" si="7092"/>
        <v>0</v>
      </c>
      <c r="BM2697" s="18">
        <f t="shared" si="7092"/>
        <v>0</v>
      </c>
      <c r="BN2697" s="18">
        <f t="shared" si="7092"/>
        <v>0</v>
      </c>
      <c r="BO2697" s="18">
        <f t="shared" si="6968"/>
        <v>13385.8</v>
      </c>
      <c r="BP2697" s="18">
        <f t="shared" si="6969"/>
        <v>14175.3</v>
      </c>
      <c r="BQ2697" s="18">
        <f t="shared" si="6970"/>
        <v>13385.8</v>
      </c>
      <c r="BR2697" s="18">
        <f t="shared" si="7092"/>
        <v>0</v>
      </c>
      <c r="BS2697" s="18">
        <f t="shared" si="7092"/>
        <v>0</v>
      </c>
      <c r="BT2697" s="18">
        <f t="shared" si="7092"/>
        <v>0</v>
      </c>
      <c r="BU2697" s="18">
        <f t="shared" si="6949"/>
        <v>13385.8</v>
      </c>
      <c r="BV2697" s="18">
        <f t="shared" si="6950"/>
        <v>14175.3</v>
      </c>
      <c r="BW2697" s="18">
        <f t="shared" si="6951"/>
        <v>13385.8</v>
      </c>
      <c r="BX2697" s="18">
        <f t="shared" si="7092"/>
        <v>0</v>
      </c>
      <c r="BY2697" s="18">
        <f t="shared" si="7092"/>
        <v>0</v>
      </c>
      <c r="BZ2697" s="18">
        <f t="shared" si="7092"/>
        <v>0</v>
      </c>
      <c r="CA2697" s="18">
        <f t="shared" si="6888"/>
        <v>13385.8</v>
      </c>
      <c r="CB2697" s="18">
        <f t="shared" si="6889"/>
        <v>14175.3</v>
      </c>
      <c r="CC2697" s="18">
        <f t="shared" si="6890"/>
        <v>13385.8</v>
      </c>
      <c r="CD2697" s="18">
        <f t="shared" si="7092"/>
        <v>0</v>
      </c>
      <c r="CE2697" s="27"/>
      <c r="CF2697" s="33"/>
    </row>
    <row r="2698" spans="1:119" x14ac:dyDescent="0.3">
      <c r="A2698" s="41" t="s">
        <v>438</v>
      </c>
      <c r="B2698" s="39">
        <v>610</v>
      </c>
      <c r="C2698" s="41"/>
      <c r="D2698" s="41"/>
      <c r="E2698" s="14" t="s">
        <v>568</v>
      </c>
      <c r="F2698" s="18">
        <f t="shared" si="7090"/>
        <v>13385.8</v>
      </c>
      <c r="G2698" s="18">
        <f t="shared" si="7090"/>
        <v>14175.3</v>
      </c>
      <c r="H2698" s="18">
        <f t="shared" si="7090"/>
        <v>13385.8</v>
      </c>
      <c r="I2698" s="18">
        <f t="shared" si="7090"/>
        <v>0</v>
      </c>
      <c r="J2698" s="18">
        <f t="shared" si="7090"/>
        <v>0</v>
      </c>
      <c r="K2698" s="18">
        <f t="shared" si="7090"/>
        <v>0</v>
      </c>
      <c r="L2698" s="18">
        <f t="shared" si="7062"/>
        <v>13385.8</v>
      </c>
      <c r="M2698" s="18">
        <f t="shared" si="7063"/>
        <v>14175.3</v>
      </c>
      <c r="N2698" s="18">
        <f t="shared" si="7064"/>
        <v>13385.8</v>
      </c>
      <c r="O2698" s="18">
        <f t="shared" si="7091"/>
        <v>0</v>
      </c>
      <c r="P2698" s="18">
        <f t="shared" si="7091"/>
        <v>0</v>
      </c>
      <c r="Q2698" s="18">
        <f t="shared" si="7091"/>
        <v>0</v>
      </c>
      <c r="R2698" s="18">
        <f t="shared" si="7091"/>
        <v>0</v>
      </c>
      <c r="S2698" s="18">
        <f t="shared" si="7091"/>
        <v>0</v>
      </c>
      <c r="T2698" s="18">
        <f t="shared" si="7065"/>
        <v>13385.8</v>
      </c>
      <c r="U2698" s="18">
        <f t="shared" si="7066"/>
        <v>14175.3</v>
      </c>
      <c r="V2698" s="18">
        <f t="shared" si="7067"/>
        <v>13385.8</v>
      </c>
      <c r="W2698" s="18">
        <f t="shared" si="7092"/>
        <v>0</v>
      </c>
      <c r="X2698" s="18">
        <f t="shared" si="7092"/>
        <v>0</v>
      </c>
      <c r="Y2698" s="18">
        <f t="shared" si="7092"/>
        <v>0</v>
      </c>
      <c r="Z2698" s="18">
        <f t="shared" si="7092"/>
        <v>0</v>
      </c>
      <c r="AA2698" s="18">
        <f t="shared" si="7092"/>
        <v>0</v>
      </c>
      <c r="AB2698" s="18">
        <f t="shared" si="7092"/>
        <v>0</v>
      </c>
      <c r="AC2698" s="18">
        <f t="shared" si="7040"/>
        <v>13385.8</v>
      </c>
      <c r="AD2698" s="18">
        <f t="shared" si="7041"/>
        <v>14175.3</v>
      </c>
      <c r="AE2698" s="18">
        <f t="shared" si="7042"/>
        <v>13385.8</v>
      </c>
      <c r="AF2698" s="18">
        <f t="shared" si="7092"/>
        <v>0</v>
      </c>
      <c r="AG2698" s="18">
        <f t="shared" si="7092"/>
        <v>0</v>
      </c>
      <c r="AH2698" s="18">
        <f t="shared" si="7092"/>
        <v>0</v>
      </c>
      <c r="AI2698" s="18">
        <f t="shared" si="7093"/>
        <v>13385.8</v>
      </c>
      <c r="AJ2698" s="18">
        <f t="shared" si="7094"/>
        <v>14175.3</v>
      </c>
      <c r="AK2698" s="18">
        <f t="shared" si="7095"/>
        <v>13385.8</v>
      </c>
      <c r="AL2698" s="18">
        <f t="shared" si="7092"/>
        <v>0</v>
      </c>
      <c r="AM2698" s="18">
        <f t="shared" si="7096"/>
        <v>13385.8</v>
      </c>
      <c r="AN2698" s="18">
        <f t="shared" si="7092"/>
        <v>0</v>
      </c>
      <c r="AO2698" s="18">
        <f t="shared" si="7092"/>
        <v>0</v>
      </c>
      <c r="AP2698" s="18">
        <f t="shared" si="7092"/>
        <v>0</v>
      </c>
      <c r="AQ2698" s="18">
        <f t="shared" si="6971"/>
        <v>13385.8</v>
      </c>
      <c r="AR2698" s="18">
        <f t="shared" si="6972"/>
        <v>14175.3</v>
      </c>
      <c r="AS2698" s="18">
        <f t="shared" si="6973"/>
        <v>13385.8</v>
      </c>
      <c r="AT2698" s="18">
        <f t="shared" si="7092"/>
        <v>0</v>
      </c>
      <c r="AU2698" s="18">
        <f t="shared" si="7092"/>
        <v>0</v>
      </c>
      <c r="AV2698" s="18">
        <f t="shared" si="7092"/>
        <v>0</v>
      </c>
      <c r="AW2698" s="18">
        <f t="shared" si="6974"/>
        <v>13385.8</v>
      </c>
      <c r="AX2698" s="18">
        <f t="shared" si="6975"/>
        <v>14175.3</v>
      </c>
      <c r="AY2698" s="18">
        <f t="shared" si="6976"/>
        <v>13385.8</v>
      </c>
      <c r="AZ2698" s="18">
        <f t="shared" si="7092"/>
        <v>0</v>
      </c>
      <c r="BA2698" s="18">
        <f t="shared" si="7092"/>
        <v>0</v>
      </c>
      <c r="BB2698" s="18">
        <f t="shared" si="7092"/>
        <v>0</v>
      </c>
      <c r="BC2698" s="18">
        <f t="shared" si="7074"/>
        <v>13385.8</v>
      </c>
      <c r="BD2698" s="18">
        <f t="shared" si="7075"/>
        <v>14175.3</v>
      </c>
      <c r="BE2698" s="18">
        <f t="shared" si="7076"/>
        <v>13385.8</v>
      </c>
      <c r="BF2698" s="18">
        <f t="shared" si="7092"/>
        <v>0</v>
      </c>
      <c r="BG2698" s="18">
        <f t="shared" si="7092"/>
        <v>0</v>
      </c>
      <c r="BH2698" s="18">
        <f t="shared" si="7092"/>
        <v>0</v>
      </c>
      <c r="BI2698" s="18">
        <f t="shared" si="7071"/>
        <v>13385.8</v>
      </c>
      <c r="BJ2698" s="18">
        <f t="shared" si="7072"/>
        <v>14175.3</v>
      </c>
      <c r="BK2698" s="18">
        <f t="shared" si="7073"/>
        <v>13385.8</v>
      </c>
      <c r="BL2698" s="18">
        <f t="shared" si="7092"/>
        <v>0</v>
      </c>
      <c r="BM2698" s="18">
        <f t="shared" si="7092"/>
        <v>0</v>
      </c>
      <c r="BN2698" s="18">
        <f t="shared" si="7092"/>
        <v>0</v>
      </c>
      <c r="BO2698" s="18">
        <f t="shared" si="6968"/>
        <v>13385.8</v>
      </c>
      <c r="BP2698" s="18">
        <f t="shared" si="6969"/>
        <v>14175.3</v>
      </c>
      <c r="BQ2698" s="18">
        <f t="shared" si="6970"/>
        <v>13385.8</v>
      </c>
      <c r="BR2698" s="18">
        <f t="shared" si="7092"/>
        <v>0</v>
      </c>
      <c r="BS2698" s="18">
        <f t="shared" si="7092"/>
        <v>0</v>
      </c>
      <c r="BT2698" s="18">
        <f t="shared" si="7092"/>
        <v>0</v>
      </c>
      <c r="BU2698" s="18">
        <f t="shared" si="6949"/>
        <v>13385.8</v>
      </c>
      <c r="BV2698" s="18">
        <f t="shared" si="6950"/>
        <v>14175.3</v>
      </c>
      <c r="BW2698" s="18">
        <f t="shared" si="6951"/>
        <v>13385.8</v>
      </c>
      <c r="BX2698" s="18">
        <f t="shared" si="7092"/>
        <v>0</v>
      </c>
      <c r="BY2698" s="18">
        <f t="shared" si="7092"/>
        <v>0</v>
      </c>
      <c r="BZ2698" s="18">
        <f t="shared" si="7092"/>
        <v>0</v>
      </c>
      <c r="CA2698" s="18">
        <f t="shared" si="6888"/>
        <v>13385.8</v>
      </c>
      <c r="CB2698" s="18">
        <f t="shared" si="6889"/>
        <v>14175.3</v>
      </c>
      <c r="CC2698" s="18">
        <f t="shared" si="6890"/>
        <v>13385.8</v>
      </c>
      <c r="CD2698" s="18">
        <f t="shared" si="7092"/>
        <v>0</v>
      </c>
      <c r="CE2698" s="27"/>
      <c r="CF2698" s="33"/>
    </row>
    <row r="2699" spans="1:119" x14ac:dyDescent="0.3">
      <c r="A2699" s="41" t="s">
        <v>438</v>
      </c>
      <c r="B2699" s="39">
        <v>610</v>
      </c>
      <c r="C2699" s="41" t="s">
        <v>5</v>
      </c>
      <c r="D2699" s="41" t="s">
        <v>6</v>
      </c>
      <c r="E2699" s="14" t="s">
        <v>518</v>
      </c>
      <c r="F2699" s="18">
        <v>13385.8</v>
      </c>
      <c r="G2699" s="18">
        <v>14175.3</v>
      </c>
      <c r="H2699" s="18">
        <v>13385.8</v>
      </c>
      <c r="I2699" s="18"/>
      <c r="J2699" s="18"/>
      <c r="K2699" s="18"/>
      <c r="L2699" s="18">
        <f t="shared" si="7062"/>
        <v>13385.8</v>
      </c>
      <c r="M2699" s="18">
        <f t="shared" si="7063"/>
        <v>14175.3</v>
      </c>
      <c r="N2699" s="18">
        <f t="shared" si="7064"/>
        <v>13385.8</v>
      </c>
      <c r="O2699" s="18"/>
      <c r="P2699" s="18"/>
      <c r="Q2699" s="18"/>
      <c r="R2699" s="18"/>
      <c r="S2699" s="18"/>
      <c r="T2699" s="18">
        <f t="shared" si="7065"/>
        <v>13385.8</v>
      </c>
      <c r="U2699" s="18">
        <f t="shared" si="7066"/>
        <v>14175.3</v>
      </c>
      <c r="V2699" s="18">
        <f t="shared" si="7067"/>
        <v>13385.8</v>
      </c>
      <c r="W2699" s="18"/>
      <c r="X2699" s="18"/>
      <c r="Y2699" s="18"/>
      <c r="Z2699" s="18"/>
      <c r="AA2699" s="18"/>
      <c r="AB2699" s="18"/>
      <c r="AC2699" s="18">
        <f t="shared" si="7040"/>
        <v>13385.8</v>
      </c>
      <c r="AD2699" s="18">
        <f t="shared" si="7041"/>
        <v>14175.3</v>
      </c>
      <c r="AE2699" s="18">
        <f t="shared" si="7042"/>
        <v>13385.8</v>
      </c>
      <c r="AF2699" s="18"/>
      <c r="AG2699" s="18"/>
      <c r="AH2699" s="18"/>
      <c r="AI2699" s="18">
        <f t="shared" si="7093"/>
        <v>13385.8</v>
      </c>
      <c r="AJ2699" s="18">
        <f t="shared" si="7094"/>
        <v>14175.3</v>
      </c>
      <c r="AK2699" s="18">
        <f t="shared" si="7095"/>
        <v>13385.8</v>
      </c>
      <c r="AL2699" s="18"/>
      <c r="AM2699" s="18">
        <f t="shared" si="7096"/>
        <v>13385.8</v>
      </c>
      <c r="AN2699" s="18"/>
      <c r="AO2699" s="18"/>
      <c r="AP2699" s="18"/>
      <c r="AQ2699" s="18">
        <f t="shared" si="6971"/>
        <v>13385.8</v>
      </c>
      <c r="AR2699" s="18">
        <f t="shared" si="6972"/>
        <v>14175.3</v>
      </c>
      <c r="AS2699" s="18">
        <f t="shared" si="6973"/>
        <v>13385.8</v>
      </c>
      <c r="AT2699" s="18"/>
      <c r="AU2699" s="18"/>
      <c r="AV2699" s="18"/>
      <c r="AW2699" s="18">
        <f t="shared" si="6974"/>
        <v>13385.8</v>
      </c>
      <c r="AX2699" s="18">
        <f t="shared" si="6975"/>
        <v>14175.3</v>
      </c>
      <c r="AY2699" s="18">
        <f t="shared" si="6976"/>
        <v>13385.8</v>
      </c>
      <c r="AZ2699" s="18"/>
      <c r="BA2699" s="18"/>
      <c r="BB2699" s="18"/>
      <c r="BC2699" s="18">
        <f t="shared" si="7074"/>
        <v>13385.8</v>
      </c>
      <c r="BD2699" s="18">
        <f t="shared" si="7075"/>
        <v>14175.3</v>
      </c>
      <c r="BE2699" s="18">
        <f t="shared" si="7076"/>
        <v>13385.8</v>
      </c>
      <c r="BF2699" s="18"/>
      <c r="BG2699" s="18"/>
      <c r="BH2699" s="18"/>
      <c r="BI2699" s="18">
        <f t="shared" si="7071"/>
        <v>13385.8</v>
      </c>
      <c r="BJ2699" s="18">
        <f t="shared" si="7072"/>
        <v>14175.3</v>
      </c>
      <c r="BK2699" s="18">
        <f t="shared" si="7073"/>
        <v>13385.8</v>
      </c>
      <c r="BL2699" s="18"/>
      <c r="BM2699" s="18"/>
      <c r="BN2699" s="18"/>
      <c r="BO2699" s="18">
        <f t="shared" si="6968"/>
        <v>13385.8</v>
      </c>
      <c r="BP2699" s="18">
        <f t="shared" si="6969"/>
        <v>14175.3</v>
      </c>
      <c r="BQ2699" s="18">
        <f t="shared" si="6970"/>
        <v>13385.8</v>
      </c>
      <c r="BR2699" s="18"/>
      <c r="BS2699" s="18"/>
      <c r="BT2699" s="18"/>
      <c r="BU2699" s="18">
        <f t="shared" si="6949"/>
        <v>13385.8</v>
      </c>
      <c r="BV2699" s="18">
        <f t="shared" si="6950"/>
        <v>14175.3</v>
      </c>
      <c r="BW2699" s="18">
        <f t="shared" si="6951"/>
        <v>13385.8</v>
      </c>
      <c r="BX2699" s="18"/>
      <c r="BY2699" s="18"/>
      <c r="BZ2699" s="18"/>
      <c r="CA2699" s="18">
        <f t="shared" si="6888"/>
        <v>13385.8</v>
      </c>
      <c r="CB2699" s="18">
        <f t="shared" si="6889"/>
        <v>14175.3</v>
      </c>
      <c r="CC2699" s="18">
        <f t="shared" si="6890"/>
        <v>13385.8</v>
      </c>
      <c r="CD2699" s="18"/>
      <c r="CE2699" s="27"/>
      <c r="CF2699" s="33"/>
    </row>
    <row r="2700" spans="1:119" ht="31.2" x14ac:dyDescent="0.3">
      <c r="A2700" s="19" t="s">
        <v>1612</v>
      </c>
      <c r="B2700" s="39"/>
      <c r="C2700" s="41"/>
      <c r="D2700" s="41"/>
      <c r="E2700" s="14" t="s">
        <v>1613</v>
      </c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>
        <f>AZ2701</f>
        <v>128.9</v>
      </c>
      <c r="BA2700" s="18">
        <f t="shared" ref="BA2700:CD2702" si="7097">BA2701</f>
        <v>0</v>
      </c>
      <c r="BB2700" s="18">
        <f t="shared" si="7097"/>
        <v>0</v>
      </c>
      <c r="BC2700" s="18">
        <f t="shared" si="7074"/>
        <v>128.9</v>
      </c>
      <c r="BD2700" s="18">
        <f t="shared" si="7075"/>
        <v>0</v>
      </c>
      <c r="BE2700" s="18">
        <f t="shared" si="7076"/>
        <v>0</v>
      </c>
      <c r="BF2700" s="18">
        <f t="shared" si="7097"/>
        <v>0</v>
      </c>
      <c r="BG2700" s="18">
        <f t="shared" si="7097"/>
        <v>0</v>
      </c>
      <c r="BH2700" s="18">
        <f t="shared" si="7097"/>
        <v>0</v>
      </c>
      <c r="BI2700" s="18">
        <f t="shared" si="7071"/>
        <v>128.9</v>
      </c>
      <c r="BJ2700" s="18">
        <f t="shared" si="7072"/>
        <v>0</v>
      </c>
      <c r="BK2700" s="18">
        <f t="shared" si="7073"/>
        <v>0</v>
      </c>
      <c r="BL2700" s="18">
        <f t="shared" si="7097"/>
        <v>0</v>
      </c>
      <c r="BM2700" s="18">
        <f t="shared" si="7097"/>
        <v>0</v>
      </c>
      <c r="BN2700" s="18">
        <f t="shared" si="7097"/>
        <v>0</v>
      </c>
      <c r="BO2700" s="18">
        <f t="shared" si="6968"/>
        <v>128.9</v>
      </c>
      <c r="BP2700" s="18">
        <f t="shared" si="6969"/>
        <v>0</v>
      </c>
      <c r="BQ2700" s="18">
        <f t="shared" si="6970"/>
        <v>0</v>
      </c>
      <c r="BR2700" s="18">
        <f t="shared" si="7097"/>
        <v>0</v>
      </c>
      <c r="BS2700" s="18">
        <f t="shared" si="7097"/>
        <v>0</v>
      </c>
      <c r="BT2700" s="18">
        <f t="shared" si="7097"/>
        <v>0</v>
      </c>
      <c r="BU2700" s="18">
        <f t="shared" si="6949"/>
        <v>128.9</v>
      </c>
      <c r="BV2700" s="18">
        <f t="shared" si="6950"/>
        <v>0</v>
      </c>
      <c r="BW2700" s="18">
        <f t="shared" si="6951"/>
        <v>0</v>
      </c>
      <c r="BX2700" s="18">
        <f t="shared" si="7097"/>
        <v>0</v>
      </c>
      <c r="BY2700" s="18">
        <f t="shared" si="7097"/>
        <v>0</v>
      </c>
      <c r="BZ2700" s="18">
        <f t="shared" si="7097"/>
        <v>0</v>
      </c>
      <c r="CA2700" s="18">
        <f t="shared" si="6888"/>
        <v>128.9</v>
      </c>
      <c r="CB2700" s="18">
        <f t="shared" si="6889"/>
        <v>0</v>
      </c>
      <c r="CC2700" s="18">
        <f t="shared" si="6890"/>
        <v>0</v>
      </c>
      <c r="CD2700" s="18">
        <f t="shared" si="7097"/>
        <v>0</v>
      </c>
      <c r="CE2700" s="27"/>
      <c r="CF2700" s="33"/>
    </row>
    <row r="2701" spans="1:119" ht="46.8" x14ac:dyDescent="0.3">
      <c r="A2701" s="19" t="s">
        <v>1612</v>
      </c>
      <c r="B2701" s="39">
        <v>600</v>
      </c>
      <c r="C2701" s="41"/>
      <c r="D2701" s="41"/>
      <c r="E2701" s="14" t="s">
        <v>554</v>
      </c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>
        <f>AZ2702</f>
        <v>128.9</v>
      </c>
      <c r="BA2701" s="18">
        <f t="shared" si="7097"/>
        <v>0</v>
      </c>
      <c r="BB2701" s="18">
        <f t="shared" si="7097"/>
        <v>0</v>
      </c>
      <c r="BC2701" s="18">
        <f t="shared" si="7074"/>
        <v>128.9</v>
      </c>
      <c r="BD2701" s="18">
        <f t="shared" si="7075"/>
        <v>0</v>
      </c>
      <c r="BE2701" s="18">
        <f t="shared" si="7076"/>
        <v>0</v>
      </c>
      <c r="BF2701" s="18">
        <f t="shared" si="7097"/>
        <v>0</v>
      </c>
      <c r="BG2701" s="18">
        <f t="shared" si="7097"/>
        <v>0</v>
      </c>
      <c r="BH2701" s="18">
        <f t="shared" si="7097"/>
        <v>0</v>
      </c>
      <c r="BI2701" s="18">
        <f t="shared" si="7071"/>
        <v>128.9</v>
      </c>
      <c r="BJ2701" s="18">
        <f t="shared" si="7072"/>
        <v>0</v>
      </c>
      <c r="BK2701" s="18">
        <f t="shared" si="7073"/>
        <v>0</v>
      </c>
      <c r="BL2701" s="18">
        <f t="shared" si="7097"/>
        <v>0</v>
      </c>
      <c r="BM2701" s="18">
        <f t="shared" si="7097"/>
        <v>0</v>
      </c>
      <c r="BN2701" s="18">
        <f t="shared" si="7097"/>
        <v>0</v>
      </c>
      <c r="BO2701" s="18">
        <f t="shared" si="6968"/>
        <v>128.9</v>
      </c>
      <c r="BP2701" s="18">
        <f t="shared" si="6969"/>
        <v>0</v>
      </c>
      <c r="BQ2701" s="18">
        <f t="shared" si="6970"/>
        <v>0</v>
      </c>
      <c r="BR2701" s="18">
        <f t="shared" si="7097"/>
        <v>0</v>
      </c>
      <c r="BS2701" s="18">
        <f t="shared" si="7097"/>
        <v>0</v>
      </c>
      <c r="BT2701" s="18">
        <f t="shared" si="7097"/>
        <v>0</v>
      </c>
      <c r="BU2701" s="18">
        <f t="shared" si="6949"/>
        <v>128.9</v>
      </c>
      <c r="BV2701" s="18">
        <f t="shared" si="6950"/>
        <v>0</v>
      </c>
      <c r="BW2701" s="18">
        <f t="shared" si="6951"/>
        <v>0</v>
      </c>
      <c r="BX2701" s="18">
        <f t="shared" si="7097"/>
        <v>0</v>
      </c>
      <c r="BY2701" s="18">
        <f t="shared" si="7097"/>
        <v>0</v>
      </c>
      <c r="BZ2701" s="18">
        <f t="shared" si="7097"/>
        <v>0</v>
      </c>
      <c r="CA2701" s="18">
        <f t="shared" si="6888"/>
        <v>128.9</v>
      </c>
      <c r="CB2701" s="18">
        <f t="shared" si="6889"/>
        <v>0</v>
      </c>
      <c r="CC2701" s="18">
        <f t="shared" si="6890"/>
        <v>0</v>
      </c>
      <c r="CD2701" s="18">
        <f t="shared" si="7097"/>
        <v>0</v>
      </c>
      <c r="CE2701" s="27"/>
      <c r="CF2701" s="33"/>
    </row>
    <row r="2702" spans="1:119" x14ac:dyDescent="0.3">
      <c r="A2702" s="19" t="s">
        <v>1612</v>
      </c>
      <c r="B2702" s="39">
        <v>610</v>
      </c>
      <c r="C2702" s="41"/>
      <c r="D2702" s="41"/>
      <c r="E2702" s="14" t="s">
        <v>568</v>
      </c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>
        <f>AZ2703</f>
        <v>128.9</v>
      </c>
      <c r="BA2702" s="18">
        <f t="shared" si="7097"/>
        <v>0</v>
      </c>
      <c r="BB2702" s="18">
        <f t="shared" si="7097"/>
        <v>0</v>
      </c>
      <c r="BC2702" s="18">
        <f t="shared" si="7074"/>
        <v>128.9</v>
      </c>
      <c r="BD2702" s="18">
        <f t="shared" si="7075"/>
        <v>0</v>
      </c>
      <c r="BE2702" s="18">
        <f t="shared" si="7076"/>
        <v>0</v>
      </c>
      <c r="BF2702" s="18">
        <f t="shared" si="7097"/>
        <v>0</v>
      </c>
      <c r="BG2702" s="18">
        <f t="shared" si="7097"/>
        <v>0</v>
      </c>
      <c r="BH2702" s="18">
        <f t="shared" si="7097"/>
        <v>0</v>
      </c>
      <c r="BI2702" s="18">
        <f t="shared" si="7071"/>
        <v>128.9</v>
      </c>
      <c r="BJ2702" s="18">
        <f t="shared" si="7072"/>
        <v>0</v>
      </c>
      <c r="BK2702" s="18">
        <f t="shared" si="7073"/>
        <v>0</v>
      </c>
      <c r="BL2702" s="18">
        <f t="shared" si="7097"/>
        <v>0</v>
      </c>
      <c r="BM2702" s="18">
        <f t="shared" si="7097"/>
        <v>0</v>
      </c>
      <c r="BN2702" s="18">
        <f t="shared" si="7097"/>
        <v>0</v>
      </c>
      <c r="BO2702" s="18">
        <f t="shared" si="6968"/>
        <v>128.9</v>
      </c>
      <c r="BP2702" s="18">
        <f t="shared" si="6969"/>
        <v>0</v>
      </c>
      <c r="BQ2702" s="18">
        <f t="shared" si="6970"/>
        <v>0</v>
      </c>
      <c r="BR2702" s="18">
        <f t="shared" si="7097"/>
        <v>0</v>
      </c>
      <c r="BS2702" s="18">
        <f t="shared" si="7097"/>
        <v>0</v>
      </c>
      <c r="BT2702" s="18">
        <f t="shared" si="7097"/>
        <v>0</v>
      </c>
      <c r="BU2702" s="18">
        <f t="shared" si="6949"/>
        <v>128.9</v>
      </c>
      <c r="BV2702" s="18">
        <f t="shared" si="6950"/>
        <v>0</v>
      </c>
      <c r="BW2702" s="18">
        <f t="shared" si="6951"/>
        <v>0</v>
      </c>
      <c r="BX2702" s="18">
        <f t="shared" si="7097"/>
        <v>0</v>
      </c>
      <c r="BY2702" s="18">
        <f t="shared" si="7097"/>
        <v>0</v>
      </c>
      <c r="BZ2702" s="18">
        <f t="shared" si="7097"/>
        <v>0</v>
      </c>
      <c r="CA2702" s="18">
        <f t="shared" si="6888"/>
        <v>128.9</v>
      </c>
      <c r="CB2702" s="18">
        <f t="shared" si="6889"/>
        <v>0</v>
      </c>
      <c r="CC2702" s="18">
        <f t="shared" si="6890"/>
        <v>0</v>
      </c>
      <c r="CD2702" s="18">
        <f t="shared" si="7097"/>
        <v>0</v>
      </c>
      <c r="CE2702" s="27"/>
      <c r="CF2702" s="33"/>
    </row>
    <row r="2703" spans="1:119" x14ac:dyDescent="0.3">
      <c r="A2703" s="19" t="s">
        <v>1612</v>
      </c>
      <c r="B2703" s="39">
        <v>610</v>
      </c>
      <c r="C2703" s="41" t="s">
        <v>5</v>
      </c>
      <c r="D2703" s="41" t="s">
        <v>6</v>
      </c>
      <c r="E2703" s="14" t="s">
        <v>518</v>
      </c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>
        <v>128.9</v>
      </c>
      <c r="BA2703" s="18"/>
      <c r="BB2703" s="18"/>
      <c r="BC2703" s="18">
        <f t="shared" si="7074"/>
        <v>128.9</v>
      </c>
      <c r="BD2703" s="18">
        <f t="shared" si="7075"/>
        <v>0</v>
      </c>
      <c r="BE2703" s="18">
        <f t="shared" si="7076"/>
        <v>0</v>
      </c>
      <c r="BF2703" s="18"/>
      <c r="BG2703" s="18"/>
      <c r="BH2703" s="18"/>
      <c r="BI2703" s="18">
        <f t="shared" si="7071"/>
        <v>128.9</v>
      </c>
      <c r="BJ2703" s="18">
        <f t="shared" si="7072"/>
        <v>0</v>
      </c>
      <c r="BK2703" s="18">
        <f t="shared" si="7073"/>
        <v>0</v>
      </c>
      <c r="BL2703" s="18"/>
      <c r="BM2703" s="18"/>
      <c r="BN2703" s="18"/>
      <c r="BO2703" s="18">
        <f t="shared" si="6968"/>
        <v>128.9</v>
      </c>
      <c r="BP2703" s="18">
        <f t="shared" si="6969"/>
        <v>0</v>
      </c>
      <c r="BQ2703" s="18">
        <f t="shared" si="6970"/>
        <v>0</v>
      </c>
      <c r="BR2703" s="18"/>
      <c r="BS2703" s="18"/>
      <c r="BT2703" s="18"/>
      <c r="BU2703" s="18">
        <f t="shared" si="6949"/>
        <v>128.9</v>
      </c>
      <c r="BV2703" s="18">
        <f t="shared" si="6950"/>
        <v>0</v>
      </c>
      <c r="BW2703" s="18">
        <f t="shared" si="6951"/>
        <v>0</v>
      </c>
      <c r="BX2703" s="18"/>
      <c r="BY2703" s="18"/>
      <c r="BZ2703" s="18"/>
      <c r="CA2703" s="18">
        <f t="shared" si="6888"/>
        <v>128.9</v>
      </c>
      <c r="CB2703" s="18">
        <f t="shared" si="6889"/>
        <v>0</v>
      </c>
      <c r="CC2703" s="18">
        <f t="shared" si="6890"/>
        <v>0</v>
      </c>
      <c r="CD2703" s="18"/>
      <c r="CE2703" s="27"/>
      <c r="CF2703" s="33"/>
    </row>
    <row r="2704" spans="1:119" ht="31.2" x14ac:dyDescent="0.3">
      <c r="A2704" s="41" t="s">
        <v>439</v>
      </c>
      <c r="B2704" s="39"/>
      <c r="C2704" s="41"/>
      <c r="D2704" s="41"/>
      <c r="E2704" s="14" t="s">
        <v>741</v>
      </c>
      <c r="F2704" s="18">
        <f t="shared" ref="F2704:K2706" si="7098">F2705</f>
        <v>24841.5</v>
      </c>
      <c r="G2704" s="18">
        <f t="shared" si="7098"/>
        <v>0</v>
      </c>
      <c r="H2704" s="18">
        <f t="shared" si="7098"/>
        <v>0</v>
      </c>
      <c r="I2704" s="18">
        <f t="shared" si="7098"/>
        <v>0</v>
      </c>
      <c r="J2704" s="18">
        <f t="shared" si="7098"/>
        <v>0</v>
      </c>
      <c r="K2704" s="18">
        <f t="shared" si="7098"/>
        <v>0</v>
      </c>
      <c r="L2704" s="18">
        <f t="shared" si="7062"/>
        <v>24841.5</v>
      </c>
      <c r="M2704" s="18">
        <f t="shared" si="7063"/>
        <v>0</v>
      </c>
      <c r="N2704" s="18">
        <f t="shared" si="7064"/>
        <v>0</v>
      </c>
      <c r="O2704" s="18">
        <f t="shared" ref="O2704:S2706" si="7099">O2705</f>
        <v>0</v>
      </c>
      <c r="P2704" s="18">
        <f t="shared" si="7099"/>
        <v>0</v>
      </c>
      <c r="Q2704" s="18">
        <f t="shared" si="7099"/>
        <v>0</v>
      </c>
      <c r="R2704" s="18">
        <f t="shared" si="7099"/>
        <v>0</v>
      </c>
      <c r="S2704" s="18">
        <f t="shared" si="7099"/>
        <v>0</v>
      </c>
      <c r="T2704" s="18">
        <f t="shared" si="7065"/>
        <v>24841.5</v>
      </c>
      <c r="U2704" s="18">
        <f t="shared" si="7066"/>
        <v>0</v>
      </c>
      <c r="V2704" s="18">
        <f t="shared" si="7067"/>
        <v>0</v>
      </c>
      <c r="W2704" s="18">
        <f t="shared" ref="W2704:CD2706" si="7100">W2705</f>
        <v>0</v>
      </c>
      <c r="X2704" s="18">
        <f t="shared" si="7100"/>
        <v>0</v>
      </c>
      <c r="Y2704" s="18">
        <f t="shared" si="7100"/>
        <v>0</v>
      </c>
      <c r="Z2704" s="18">
        <f t="shared" si="7100"/>
        <v>0</v>
      </c>
      <c r="AA2704" s="18">
        <f t="shared" si="7100"/>
        <v>0</v>
      </c>
      <c r="AB2704" s="18">
        <f t="shared" si="7100"/>
        <v>0</v>
      </c>
      <c r="AC2704" s="18">
        <f t="shared" si="7040"/>
        <v>24841.5</v>
      </c>
      <c r="AD2704" s="18">
        <f t="shared" si="7041"/>
        <v>0</v>
      </c>
      <c r="AE2704" s="18">
        <f t="shared" si="7042"/>
        <v>0</v>
      </c>
      <c r="AF2704" s="18">
        <f t="shared" si="7100"/>
        <v>0</v>
      </c>
      <c r="AG2704" s="18">
        <f t="shared" si="7100"/>
        <v>0</v>
      </c>
      <c r="AH2704" s="18">
        <f t="shared" si="7100"/>
        <v>0</v>
      </c>
      <c r="AI2704" s="18">
        <f t="shared" si="7093"/>
        <v>24841.5</v>
      </c>
      <c r="AJ2704" s="18">
        <f t="shared" si="7094"/>
        <v>0</v>
      </c>
      <c r="AK2704" s="18">
        <f t="shared" si="7095"/>
        <v>0</v>
      </c>
      <c r="AL2704" s="18">
        <f t="shared" si="7100"/>
        <v>0</v>
      </c>
      <c r="AM2704" s="18">
        <f t="shared" si="7096"/>
        <v>24841.5</v>
      </c>
      <c r="AN2704" s="18">
        <f t="shared" si="7100"/>
        <v>0</v>
      </c>
      <c r="AO2704" s="18">
        <f t="shared" si="7100"/>
        <v>0</v>
      </c>
      <c r="AP2704" s="18">
        <f t="shared" si="7100"/>
        <v>0</v>
      </c>
      <c r="AQ2704" s="18">
        <f t="shared" si="6971"/>
        <v>24841.5</v>
      </c>
      <c r="AR2704" s="18">
        <f t="shared" si="6972"/>
        <v>0</v>
      </c>
      <c r="AS2704" s="18">
        <f t="shared" si="6973"/>
        <v>0</v>
      </c>
      <c r="AT2704" s="18">
        <f t="shared" si="7100"/>
        <v>0</v>
      </c>
      <c r="AU2704" s="18">
        <f t="shared" si="7100"/>
        <v>0</v>
      </c>
      <c r="AV2704" s="18">
        <f t="shared" si="7100"/>
        <v>0</v>
      </c>
      <c r="AW2704" s="18">
        <f t="shared" si="6974"/>
        <v>24841.5</v>
      </c>
      <c r="AX2704" s="18">
        <f t="shared" si="6975"/>
        <v>0</v>
      </c>
      <c r="AY2704" s="18">
        <f t="shared" si="6976"/>
        <v>0</v>
      </c>
      <c r="AZ2704" s="18">
        <f t="shared" si="7100"/>
        <v>0</v>
      </c>
      <c r="BA2704" s="18">
        <f t="shared" si="7100"/>
        <v>0</v>
      </c>
      <c r="BB2704" s="18">
        <f t="shared" si="7100"/>
        <v>0</v>
      </c>
      <c r="BC2704" s="18">
        <f t="shared" si="7074"/>
        <v>24841.5</v>
      </c>
      <c r="BD2704" s="18">
        <f t="shared" si="7075"/>
        <v>0</v>
      </c>
      <c r="BE2704" s="18">
        <f t="shared" si="7076"/>
        <v>0</v>
      </c>
      <c r="BF2704" s="18">
        <f t="shared" si="7100"/>
        <v>0</v>
      </c>
      <c r="BG2704" s="18">
        <f t="shared" si="7100"/>
        <v>0</v>
      </c>
      <c r="BH2704" s="18">
        <f t="shared" si="7100"/>
        <v>0</v>
      </c>
      <c r="BI2704" s="18">
        <f t="shared" si="7071"/>
        <v>24841.5</v>
      </c>
      <c r="BJ2704" s="18">
        <f t="shared" si="7072"/>
        <v>0</v>
      </c>
      <c r="BK2704" s="18">
        <f t="shared" si="7073"/>
        <v>0</v>
      </c>
      <c r="BL2704" s="18">
        <f t="shared" si="7100"/>
        <v>0</v>
      </c>
      <c r="BM2704" s="18">
        <f t="shared" si="7100"/>
        <v>0</v>
      </c>
      <c r="BN2704" s="18">
        <f t="shared" si="7100"/>
        <v>0</v>
      </c>
      <c r="BO2704" s="18">
        <f t="shared" si="6968"/>
        <v>24841.5</v>
      </c>
      <c r="BP2704" s="18">
        <f t="shared" si="6969"/>
        <v>0</v>
      </c>
      <c r="BQ2704" s="18">
        <f t="shared" si="6970"/>
        <v>0</v>
      </c>
      <c r="BR2704" s="18">
        <f t="shared" si="7100"/>
        <v>0</v>
      </c>
      <c r="BS2704" s="18">
        <f t="shared" si="7100"/>
        <v>0</v>
      </c>
      <c r="BT2704" s="18">
        <f t="shared" si="7100"/>
        <v>0</v>
      </c>
      <c r="BU2704" s="18">
        <f t="shared" si="6949"/>
        <v>24841.5</v>
      </c>
      <c r="BV2704" s="18">
        <f t="shared" si="6950"/>
        <v>0</v>
      </c>
      <c r="BW2704" s="18">
        <f t="shared" si="6951"/>
        <v>0</v>
      </c>
      <c r="BX2704" s="18">
        <f t="shared" si="7100"/>
        <v>0</v>
      </c>
      <c r="BY2704" s="18">
        <f t="shared" si="7100"/>
        <v>0</v>
      </c>
      <c r="BZ2704" s="18">
        <f t="shared" si="7100"/>
        <v>0</v>
      </c>
      <c r="CA2704" s="18">
        <f t="shared" ref="CA2704:CA2767" si="7101">BU2704+BX2704</f>
        <v>24841.5</v>
      </c>
      <c r="CB2704" s="18">
        <f t="shared" ref="CB2704:CB2767" si="7102">BV2704+BY2704</f>
        <v>0</v>
      </c>
      <c r="CC2704" s="18">
        <f t="shared" ref="CC2704:CC2767" si="7103">BW2704+BZ2704</f>
        <v>0</v>
      </c>
      <c r="CD2704" s="18">
        <f t="shared" si="7100"/>
        <v>0</v>
      </c>
      <c r="CE2704" s="27"/>
      <c r="CF2704" s="33"/>
    </row>
    <row r="2705" spans="1:119" ht="46.8" x14ac:dyDescent="0.3">
      <c r="A2705" s="41" t="s">
        <v>439</v>
      </c>
      <c r="B2705" s="39">
        <v>600</v>
      </c>
      <c r="C2705" s="41"/>
      <c r="D2705" s="41"/>
      <c r="E2705" s="14" t="s">
        <v>554</v>
      </c>
      <c r="F2705" s="18">
        <f t="shared" si="7098"/>
        <v>24841.5</v>
      </c>
      <c r="G2705" s="18">
        <f t="shared" si="7098"/>
        <v>0</v>
      </c>
      <c r="H2705" s="18">
        <f t="shared" si="7098"/>
        <v>0</v>
      </c>
      <c r="I2705" s="18">
        <f t="shared" si="7098"/>
        <v>0</v>
      </c>
      <c r="J2705" s="18">
        <f t="shared" si="7098"/>
        <v>0</v>
      </c>
      <c r="K2705" s="18">
        <f t="shared" si="7098"/>
        <v>0</v>
      </c>
      <c r="L2705" s="18">
        <f t="shared" si="7062"/>
        <v>24841.5</v>
      </c>
      <c r="M2705" s="18">
        <f t="shared" si="7063"/>
        <v>0</v>
      </c>
      <c r="N2705" s="18">
        <f t="shared" si="7064"/>
        <v>0</v>
      </c>
      <c r="O2705" s="18">
        <f t="shared" si="7099"/>
        <v>0</v>
      </c>
      <c r="P2705" s="18">
        <f t="shared" si="7099"/>
        <v>0</v>
      </c>
      <c r="Q2705" s="18">
        <f t="shared" si="7099"/>
        <v>0</v>
      </c>
      <c r="R2705" s="18">
        <f t="shared" si="7099"/>
        <v>0</v>
      </c>
      <c r="S2705" s="18">
        <f t="shared" si="7099"/>
        <v>0</v>
      </c>
      <c r="T2705" s="18">
        <f t="shared" si="7065"/>
        <v>24841.5</v>
      </c>
      <c r="U2705" s="18">
        <f t="shared" si="7066"/>
        <v>0</v>
      </c>
      <c r="V2705" s="18">
        <f t="shared" si="7067"/>
        <v>0</v>
      </c>
      <c r="W2705" s="18">
        <f t="shared" si="7100"/>
        <v>0</v>
      </c>
      <c r="X2705" s="18">
        <f t="shared" si="7100"/>
        <v>0</v>
      </c>
      <c r="Y2705" s="18">
        <f t="shared" si="7100"/>
        <v>0</v>
      </c>
      <c r="Z2705" s="18">
        <f t="shared" si="7100"/>
        <v>0</v>
      </c>
      <c r="AA2705" s="18">
        <f t="shared" si="7100"/>
        <v>0</v>
      </c>
      <c r="AB2705" s="18">
        <f t="shared" si="7100"/>
        <v>0</v>
      </c>
      <c r="AC2705" s="18">
        <f t="shared" si="7040"/>
        <v>24841.5</v>
      </c>
      <c r="AD2705" s="18">
        <f t="shared" si="7041"/>
        <v>0</v>
      </c>
      <c r="AE2705" s="18">
        <f t="shared" si="7042"/>
        <v>0</v>
      </c>
      <c r="AF2705" s="18">
        <f t="shared" si="7100"/>
        <v>0</v>
      </c>
      <c r="AG2705" s="18">
        <f t="shared" si="7100"/>
        <v>0</v>
      </c>
      <c r="AH2705" s="18">
        <f t="shared" si="7100"/>
        <v>0</v>
      </c>
      <c r="AI2705" s="18">
        <f t="shared" si="7093"/>
        <v>24841.5</v>
      </c>
      <c r="AJ2705" s="18">
        <f t="shared" si="7094"/>
        <v>0</v>
      </c>
      <c r="AK2705" s="18">
        <f t="shared" si="7095"/>
        <v>0</v>
      </c>
      <c r="AL2705" s="18">
        <f t="shared" si="7100"/>
        <v>0</v>
      </c>
      <c r="AM2705" s="18">
        <f t="shared" si="7096"/>
        <v>24841.5</v>
      </c>
      <c r="AN2705" s="18">
        <f t="shared" si="7100"/>
        <v>0</v>
      </c>
      <c r="AO2705" s="18">
        <f t="shared" si="7100"/>
        <v>0</v>
      </c>
      <c r="AP2705" s="18">
        <f t="shared" si="7100"/>
        <v>0</v>
      </c>
      <c r="AQ2705" s="18">
        <f t="shared" si="6971"/>
        <v>24841.5</v>
      </c>
      <c r="AR2705" s="18">
        <f t="shared" si="6972"/>
        <v>0</v>
      </c>
      <c r="AS2705" s="18">
        <f t="shared" si="6973"/>
        <v>0</v>
      </c>
      <c r="AT2705" s="18">
        <f t="shared" si="7100"/>
        <v>0</v>
      </c>
      <c r="AU2705" s="18">
        <f t="shared" si="7100"/>
        <v>0</v>
      </c>
      <c r="AV2705" s="18">
        <f t="shared" si="7100"/>
        <v>0</v>
      </c>
      <c r="AW2705" s="18">
        <f t="shared" si="6974"/>
        <v>24841.5</v>
      </c>
      <c r="AX2705" s="18">
        <f t="shared" si="6975"/>
        <v>0</v>
      </c>
      <c r="AY2705" s="18">
        <f t="shared" si="6976"/>
        <v>0</v>
      </c>
      <c r="AZ2705" s="18">
        <f t="shared" si="7100"/>
        <v>0</v>
      </c>
      <c r="BA2705" s="18">
        <f t="shared" si="7100"/>
        <v>0</v>
      </c>
      <c r="BB2705" s="18">
        <f t="shared" si="7100"/>
        <v>0</v>
      </c>
      <c r="BC2705" s="18">
        <f t="shared" si="7074"/>
        <v>24841.5</v>
      </c>
      <c r="BD2705" s="18">
        <f t="shared" si="7075"/>
        <v>0</v>
      </c>
      <c r="BE2705" s="18">
        <f t="shared" si="7076"/>
        <v>0</v>
      </c>
      <c r="BF2705" s="18">
        <f t="shared" si="7100"/>
        <v>0</v>
      </c>
      <c r="BG2705" s="18">
        <f t="shared" si="7100"/>
        <v>0</v>
      </c>
      <c r="BH2705" s="18">
        <f t="shared" si="7100"/>
        <v>0</v>
      </c>
      <c r="BI2705" s="18">
        <f t="shared" si="7071"/>
        <v>24841.5</v>
      </c>
      <c r="BJ2705" s="18">
        <f t="shared" si="7072"/>
        <v>0</v>
      </c>
      <c r="BK2705" s="18">
        <f t="shared" si="7073"/>
        <v>0</v>
      </c>
      <c r="BL2705" s="18">
        <f t="shared" si="7100"/>
        <v>0</v>
      </c>
      <c r="BM2705" s="18">
        <f t="shared" si="7100"/>
        <v>0</v>
      </c>
      <c r="BN2705" s="18">
        <f t="shared" si="7100"/>
        <v>0</v>
      </c>
      <c r="BO2705" s="18">
        <f t="shared" si="6968"/>
        <v>24841.5</v>
      </c>
      <c r="BP2705" s="18">
        <f t="shared" si="6969"/>
        <v>0</v>
      </c>
      <c r="BQ2705" s="18">
        <f t="shared" si="6970"/>
        <v>0</v>
      </c>
      <c r="BR2705" s="18">
        <f t="shared" si="7100"/>
        <v>0</v>
      </c>
      <c r="BS2705" s="18">
        <f t="shared" si="7100"/>
        <v>0</v>
      </c>
      <c r="BT2705" s="18">
        <f t="shared" si="7100"/>
        <v>0</v>
      </c>
      <c r="BU2705" s="18">
        <f t="shared" si="6949"/>
        <v>24841.5</v>
      </c>
      <c r="BV2705" s="18">
        <f t="shared" si="6950"/>
        <v>0</v>
      </c>
      <c r="BW2705" s="18">
        <f t="shared" si="6951"/>
        <v>0</v>
      </c>
      <c r="BX2705" s="18">
        <f t="shared" si="7100"/>
        <v>0</v>
      </c>
      <c r="BY2705" s="18">
        <f t="shared" si="7100"/>
        <v>0</v>
      </c>
      <c r="BZ2705" s="18">
        <f t="shared" si="7100"/>
        <v>0</v>
      </c>
      <c r="CA2705" s="18">
        <f t="shared" si="7101"/>
        <v>24841.5</v>
      </c>
      <c r="CB2705" s="18">
        <f t="shared" si="7102"/>
        <v>0</v>
      </c>
      <c r="CC2705" s="18">
        <f t="shared" si="7103"/>
        <v>0</v>
      </c>
      <c r="CD2705" s="18">
        <f t="shared" si="7100"/>
        <v>0</v>
      </c>
      <c r="CE2705" s="27"/>
      <c r="CF2705" s="33"/>
    </row>
    <row r="2706" spans="1:119" x14ac:dyDescent="0.3">
      <c r="A2706" s="41" t="s">
        <v>439</v>
      </c>
      <c r="B2706" s="39">
        <v>610</v>
      </c>
      <c r="C2706" s="41"/>
      <c r="D2706" s="41"/>
      <c r="E2706" s="14" t="s">
        <v>568</v>
      </c>
      <c r="F2706" s="18">
        <f t="shared" si="7098"/>
        <v>24841.5</v>
      </c>
      <c r="G2706" s="18">
        <f t="shared" si="7098"/>
        <v>0</v>
      </c>
      <c r="H2706" s="18">
        <f t="shared" si="7098"/>
        <v>0</v>
      </c>
      <c r="I2706" s="18">
        <f t="shared" si="7098"/>
        <v>0</v>
      </c>
      <c r="J2706" s="18">
        <f t="shared" si="7098"/>
        <v>0</v>
      </c>
      <c r="K2706" s="18">
        <f t="shared" si="7098"/>
        <v>0</v>
      </c>
      <c r="L2706" s="18">
        <f t="shared" si="7062"/>
        <v>24841.5</v>
      </c>
      <c r="M2706" s="18">
        <f t="shared" si="7063"/>
        <v>0</v>
      </c>
      <c r="N2706" s="18">
        <f t="shared" si="7064"/>
        <v>0</v>
      </c>
      <c r="O2706" s="18">
        <f t="shared" si="7099"/>
        <v>0</v>
      </c>
      <c r="P2706" s="18">
        <f t="shared" si="7099"/>
        <v>0</v>
      </c>
      <c r="Q2706" s="18">
        <f t="shared" si="7099"/>
        <v>0</v>
      </c>
      <c r="R2706" s="18">
        <f t="shared" si="7099"/>
        <v>0</v>
      </c>
      <c r="S2706" s="18">
        <f t="shared" si="7099"/>
        <v>0</v>
      </c>
      <c r="T2706" s="18">
        <f t="shared" si="7065"/>
        <v>24841.5</v>
      </c>
      <c r="U2706" s="18">
        <f t="shared" si="7066"/>
        <v>0</v>
      </c>
      <c r="V2706" s="18">
        <f t="shared" si="7067"/>
        <v>0</v>
      </c>
      <c r="W2706" s="18">
        <f t="shared" si="7100"/>
        <v>0</v>
      </c>
      <c r="X2706" s="18">
        <f t="shared" si="7100"/>
        <v>0</v>
      </c>
      <c r="Y2706" s="18">
        <f t="shared" si="7100"/>
        <v>0</v>
      </c>
      <c r="Z2706" s="18">
        <f t="shared" si="7100"/>
        <v>0</v>
      </c>
      <c r="AA2706" s="18">
        <f t="shared" si="7100"/>
        <v>0</v>
      </c>
      <c r="AB2706" s="18">
        <f t="shared" si="7100"/>
        <v>0</v>
      </c>
      <c r="AC2706" s="18">
        <f t="shared" si="7040"/>
        <v>24841.5</v>
      </c>
      <c r="AD2706" s="18">
        <f t="shared" si="7041"/>
        <v>0</v>
      </c>
      <c r="AE2706" s="18">
        <f t="shared" si="7042"/>
        <v>0</v>
      </c>
      <c r="AF2706" s="18">
        <f t="shared" si="7100"/>
        <v>0</v>
      </c>
      <c r="AG2706" s="18">
        <f t="shared" si="7100"/>
        <v>0</v>
      </c>
      <c r="AH2706" s="18">
        <f t="shared" si="7100"/>
        <v>0</v>
      </c>
      <c r="AI2706" s="18">
        <f t="shared" si="7093"/>
        <v>24841.5</v>
      </c>
      <c r="AJ2706" s="18">
        <f t="shared" si="7094"/>
        <v>0</v>
      </c>
      <c r="AK2706" s="18">
        <f t="shared" si="7095"/>
        <v>0</v>
      </c>
      <c r="AL2706" s="18">
        <f t="shared" si="7100"/>
        <v>0</v>
      </c>
      <c r="AM2706" s="18">
        <f t="shared" si="7096"/>
        <v>24841.5</v>
      </c>
      <c r="AN2706" s="18">
        <f t="shared" si="7100"/>
        <v>0</v>
      </c>
      <c r="AO2706" s="18">
        <f t="shared" si="7100"/>
        <v>0</v>
      </c>
      <c r="AP2706" s="18">
        <f t="shared" si="7100"/>
        <v>0</v>
      </c>
      <c r="AQ2706" s="18">
        <f t="shared" si="6971"/>
        <v>24841.5</v>
      </c>
      <c r="AR2706" s="18">
        <f t="shared" si="6972"/>
        <v>0</v>
      </c>
      <c r="AS2706" s="18">
        <f t="shared" si="6973"/>
        <v>0</v>
      </c>
      <c r="AT2706" s="18">
        <f t="shared" si="7100"/>
        <v>0</v>
      </c>
      <c r="AU2706" s="18">
        <f t="shared" si="7100"/>
        <v>0</v>
      </c>
      <c r="AV2706" s="18">
        <f t="shared" si="7100"/>
        <v>0</v>
      </c>
      <c r="AW2706" s="18">
        <f t="shared" si="6974"/>
        <v>24841.5</v>
      </c>
      <c r="AX2706" s="18">
        <f t="shared" si="6975"/>
        <v>0</v>
      </c>
      <c r="AY2706" s="18">
        <f t="shared" si="6976"/>
        <v>0</v>
      </c>
      <c r="AZ2706" s="18">
        <f t="shared" si="7100"/>
        <v>0</v>
      </c>
      <c r="BA2706" s="18">
        <f t="shared" si="7100"/>
        <v>0</v>
      </c>
      <c r="BB2706" s="18">
        <f t="shared" si="7100"/>
        <v>0</v>
      </c>
      <c r="BC2706" s="18">
        <f t="shared" si="7074"/>
        <v>24841.5</v>
      </c>
      <c r="BD2706" s="18">
        <f t="shared" si="7075"/>
        <v>0</v>
      </c>
      <c r="BE2706" s="18">
        <f t="shared" si="7076"/>
        <v>0</v>
      </c>
      <c r="BF2706" s="18">
        <f t="shared" si="7100"/>
        <v>0</v>
      </c>
      <c r="BG2706" s="18">
        <f t="shared" si="7100"/>
        <v>0</v>
      </c>
      <c r="BH2706" s="18">
        <f t="shared" si="7100"/>
        <v>0</v>
      </c>
      <c r="BI2706" s="18">
        <f t="shared" si="7071"/>
        <v>24841.5</v>
      </c>
      <c r="BJ2706" s="18">
        <f t="shared" si="7072"/>
        <v>0</v>
      </c>
      <c r="BK2706" s="18">
        <f t="shared" si="7073"/>
        <v>0</v>
      </c>
      <c r="BL2706" s="18">
        <f t="shared" si="7100"/>
        <v>0</v>
      </c>
      <c r="BM2706" s="18">
        <f t="shared" si="7100"/>
        <v>0</v>
      </c>
      <c r="BN2706" s="18">
        <f t="shared" si="7100"/>
        <v>0</v>
      </c>
      <c r="BO2706" s="18">
        <f t="shared" si="6968"/>
        <v>24841.5</v>
      </c>
      <c r="BP2706" s="18">
        <f t="shared" si="6969"/>
        <v>0</v>
      </c>
      <c r="BQ2706" s="18">
        <f t="shared" si="6970"/>
        <v>0</v>
      </c>
      <c r="BR2706" s="18">
        <f t="shared" si="7100"/>
        <v>0</v>
      </c>
      <c r="BS2706" s="18">
        <f t="shared" si="7100"/>
        <v>0</v>
      </c>
      <c r="BT2706" s="18">
        <f t="shared" si="7100"/>
        <v>0</v>
      </c>
      <c r="BU2706" s="18">
        <f t="shared" si="6949"/>
        <v>24841.5</v>
      </c>
      <c r="BV2706" s="18">
        <f t="shared" si="6950"/>
        <v>0</v>
      </c>
      <c r="BW2706" s="18">
        <f t="shared" si="6951"/>
        <v>0</v>
      </c>
      <c r="BX2706" s="18">
        <f t="shared" si="7100"/>
        <v>0</v>
      </c>
      <c r="BY2706" s="18">
        <f t="shared" si="7100"/>
        <v>0</v>
      </c>
      <c r="BZ2706" s="18">
        <f t="shared" si="7100"/>
        <v>0</v>
      </c>
      <c r="CA2706" s="18">
        <f t="shared" si="7101"/>
        <v>24841.5</v>
      </c>
      <c r="CB2706" s="18">
        <f t="shared" si="7102"/>
        <v>0</v>
      </c>
      <c r="CC2706" s="18">
        <f t="shared" si="7103"/>
        <v>0</v>
      </c>
      <c r="CD2706" s="18">
        <f t="shared" si="7100"/>
        <v>0</v>
      </c>
      <c r="CE2706" s="27"/>
      <c r="CF2706" s="33"/>
    </row>
    <row r="2707" spans="1:119" x14ac:dyDescent="0.3">
      <c r="A2707" s="41" t="s">
        <v>439</v>
      </c>
      <c r="B2707" s="39">
        <v>610</v>
      </c>
      <c r="C2707" s="41" t="s">
        <v>5</v>
      </c>
      <c r="D2707" s="41" t="s">
        <v>6</v>
      </c>
      <c r="E2707" s="14" t="s">
        <v>518</v>
      </c>
      <c r="F2707" s="18">
        <v>24841.5</v>
      </c>
      <c r="G2707" s="18"/>
      <c r="H2707" s="18"/>
      <c r="I2707" s="18"/>
      <c r="J2707" s="18"/>
      <c r="K2707" s="18"/>
      <c r="L2707" s="18">
        <f t="shared" si="7062"/>
        <v>24841.5</v>
      </c>
      <c r="M2707" s="18">
        <f t="shared" si="7063"/>
        <v>0</v>
      </c>
      <c r="N2707" s="18">
        <f t="shared" si="7064"/>
        <v>0</v>
      </c>
      <c r="O2707" s="18"/>
      <c r="P2707" s="18"/>
      <c r="Q2707" s="18"/>
      <c r="R2707" s="18"/>
      <c r="S2707" s="18"/>
      <c r="T2707" s="18">
        <f t="shared" si="7065"/>
        <v>24841.5</v>
      </c>
      <c r="U2707" s="18">
        <f t="shared" si="7066"/>
        <v>0</v>
      </c>
      <c r="V2707" s="18">
        <f t="shared" si="7067"/>
        <v>0</v>
      </c>
      <c r="W2707" s="18"/>
      <c r="X2707" s="18"/>
      <c r="Y2707" s="18"/>
      <c r="Z2707" s="18"/>
      <c r="AA2707" s="18"/>
      <c r="AB2707" s="18"/>
      <c r="AC2707" s="18">
        <f t="shared" si="7040"/>
        <v>24841.5</v>
      </c>
      <c r="AD2707" s="18">
        <f t="shared" si="7041"/>
        <v>0</v>
      </c>
      <c r="AE2707" s="18">
        <f t="shared" si="7042"/>
        <v>0</v>
      </c>
      <c r="AF2707" s="18"/>
      <c r="AG2707" s="18"/>
      <c r="AH2707" s="18"/>
      <c r="AI2707" s="18">
        <f t="shared" si="7093"/>
        <v>24841.5</v>
      </c>
      <c r="AJ2707" s="18">
        <f t="shared" si="7094"/>
        <v>0</v>
      </c>
      <c r="AK2707" s="18">
        <f t="shared" si="7095"/>
        <v>0</v>
      </c>
      <c r="AL2707" s="18"/>
      <c r="AM2707" s="18">
        <f t="shared" si="7096"/>
        <v>24841.5</v>
      </c>
      <c r="AN2707" s="18"/>
      <c r="AO2707" s="18"/>
      <c r="AP2707" s="18"/>
      <c r="AQ2707" s="18">
        <f t="shared" si="6971"/>
        <v>24841.5</v>
      </c>
      <c r="AR2707" s="18">
        <f t="shared" si="6972"/>
        <v>0</v>
      </c>
      <c r="AS2707" s="18">
        <f t="shared" si="6973"/>
        <v>0</v>
      </c>
      <c r="AT2707" s="18"/>
      <c r="AU2707" s="18"/>
      <c r="AV2707" s="18"/>
      <c r="AW2707" s="18">
        <f t="shared" si="6974"/>
        <v>24841.5</v>
      </c>
      <c r="AX2707" s="18">
        <f t="shared" si="6975"/>
        <v>0</v>
      </c>
      <c r="AY2707" s="18">
        <f t="shared" si="6976"/>
        <v>0</v>
      </c>
      <c r="AZ2707" s="18"/>
      <c r="BA2707" s="18"/>
      <c r="BB2707" s="18"/>
      <c r="BC2707" s="18">
        <f t="shared" si="7074"/>
        <v>24841.5</v>
      </c>
      <c r="BD2707" s="18">
        <f t="shared" si="7075"/>
        <v>0</v>
      </c>
      <c r="BE2707" s="18">
        <f t="shared" si="7076"/>
        <v>0</v>
      </c>
      <c r="BF2707" s="18"/>
      <c r="BG2707" s="18"/>
      <c r="BH2707" s="18"/>
      <c r="BI2707" s="18">
        <f t="shared" si="7071"/>
        <v>24841.5</v>
      </c>
      <c r="BJ2707" s="18">
        <f t="shared" si="7072"/>
        <v>0</v>
      </c>
      <c r="BK2707" s="18">
        <f t="shared" si="7073"/>
        <v>0</v>
      </c>
      <c r="BL2707" s="18"/>
      <c r="BM2707" s="18"/>
      <c r="BN2707" s="18"/>
      <c r="BO2707" s="18">
        <f t="shared" si="6968"/>
        <v>24841.5</v>
      </c>
      <c r="BP2707" s="18">
        <f t="shared" si="6969"/>
        <v>0</v>
      </c>
      <c r="BQ2707" s="18">
        <f t="shared" si="6970"/>
        <v>0</v>
      </c>
      <c r="BR2707" s="18"/>
      <c r="BS2707" s="18"/>
      <c r="BT2707" s="18"/>
      <c r="BU2707" s="18">
        <f t="shared" si="6949"/>
        <v>24841.5</v>
      </c>
      <c r="BV2707" s="18">
        <f t="shared" si="6950"/>
        <v>0</v>
      </c>
      <c r="BW2707" s="18">
        <f t="shared" si="6951"/>
        <v>0</v>
      </c>
      <c r="BX2707" s="18"/>
      <c r="BY2707" s="18"/>
      <c r="BZ2707" s="18"/>
      <c r="CA2707" s="18">
        <f t="shared" si="7101"/>
        <v>24841.5</v>
      </c>
      <c r="CB2707" s="18">
        <f t="shared" si="7102"/>
        <v>0</v>
      </c>
      <c r="CC2707" s="18">
        <f t="shared" si="7103"/>
        <v>0</v>
      </c>
      <c r="CD2707" s="18"/>
      <c r="CE2707" s="27"/>
      <c r="CF2707" s="33"/>
    </row>
    <row r="2708" spans="1:119" s="11" customFormat="1" ht="46.8" x14ac:dyDescent="0.3">
      <c r="A2708" s="10" t="s">
        <v>444</v>
      </c>
      <c r="B2708" s="16"/>
      <c r="C2708" s="10"/>
      <c r="D2708" s="10"/>
      <c r="E2708" s="15" t="s">
        <v>929</v>
      </c>
      <c r="F2708" s="17">
        <f>F2709+F2724+F2731+F2719</f>
        <v>49020.2</v>
      </c>
      <c r="G2708" s="17">
        <f>G2709+G2724+G2731+G2719</f>
        <v>49020.2</v>
      </c>
      <c r="H2708" s="17">
        <f>H2709+H2724+H2731+H2719</f>
        <v>49020.2</v>
      </c>
      <c r="I2708" s="17">
        <f t="shared" ref="I2708:K2708" si="7104">I2709+I2724+I2731+I2719</f>
        <v>0</v>
      </c>
      <c r="J2708" s="17">
        <f t="shared" si="7104"/>
        <v>0</v>
      </c>
      <c r="K2708" s="17">
        <f t="shared" si="7104"/>
        <v>0</v>
      </c>
      <c r="L2708" s="17">
        <f t="shared" si="7062"/>
        <v>49020.2</v>
      </c>
      <c r="M2708" s="17">
        <f t="shared" si="7063"/>
        <v>49020.2</v>
      </c>
      <c r="N2708" s="17">
        <f t="shared" si="7064"/>
        <v>49020.2</v>
      </c>
      <c r="O2708" s="17">
        <f t="shared" ref="O2708:S2708" si="7105">O2709+O2724+O2731+O2719</f>
        <v>0</v>
      </c>
      <c r="P2708" s="17">
        <f t="shared" si="7105"/>
        <v>0</v>
      </c>
      <c r="Q2708" s="17">
        <f t="shared" si="7105"/>
        <v>0</v>
      </c>
      <c r="R2708" s="17">
        <f t="shared" si="7105"/>
        <v>0</v>
      </c>
      <c r="S2708" s="17">
        <f t="shared" si="7105"/>
        <v>0</v>
      </c>
      <c r="T2708" s="17">
        <f t="shared" si="7065"/>
        <v>49020.2</v>
      </c>
      <c r="U2708" s="17">
        <f t="shared" si="7066"/>
        <v>49020.2</v>
      </c>
      <c r="V2708" s="17">
        <f t="shared" si="7067"/>
        <v>49020.2</v>
      </c>
      <c r="W2708" s="17">
        <f>W2709+W2724+W2731+W2719</f>
        <v>2993.0460000000003</v>
      </c>
      <c r="X2708" s="17">
        <f t="shared" ref="X2708:AB2708" si="7106">X2709+X2724+X2731+X2719</f>
        <v>0</v>
      </c>
      <c r="Y2708" s="17">
        <f t="shared" si="7106"/>
        <v>0</v>
      </c>
      <c r="Z2708" s="17">
        <f t="shared" si="7106"/>
        <v>-234.49699999999999</v>
      </c>
      <c r="AA2708" s="17">
        <f t="shared" si="7106"/>
        <v>0</v>
      </c>
      <c r="AB2708" s="17">
        <f t="shared" si="7106"/>
        <v>0</v>
      </c>
      <c r="AC2708" s="17">
        <f t="shared" si="7040"/>
        <v>51778.748999999996</v>
      </c>
      <c r="AD2708" s="17">
        <f t="shared" si="7041"/>
        <v>49020.2</v>
      </c>
      <c r="AE2708" s="17">
        <f t="shared" si="7042"/>
        <v>49020.2</v>
      </c>
      <c r="AF2708" s="17">
        <f t="shared" ref="AF2708:AH2708" si="7107">AF2709+AF2724+AF2731+AF2719</f>
        <v>0</v>
      </c>
      <c r="AG2708" s="17">
        <f t="shared" si="7107"/>
        <v>0</v>
      </c>
      <c r="AH2708" s="17">
        <f t="shared" si="7107"/>
        <v>0</v>
      </c>
      <c r="AI2708" s="17">
        <f t="shared" si="7093"/>
        <v>51778.748999999996</v>
      </c>
      <c r="AJ2708" s="17">
        <f t="shared" si="7094"/>
        <v>49020.2</v>
      </c>
      <c r="AK2708" s="17">
        <f t="shared" si="7095"/>
        <v>49020.2</v>
      </c>
      <c r="AL2708" s="17">
        <f>AL2709+AL2724+AL2731+AL2719</f>
        <v>0</v>
      </c>
      <c r="AM2708" s="17">
        <f t="shared" si="7096"/>
        <v>51778.748999999996</v>
      </c>
      <c r="AN2708" s="17">
        <f t="shared" ref="AN2708:AP2708" si="7108">AN2709+AN2724+AN2731+AN2719</f>
        <v>0</v>
      </c>
      <c r="AO2708" s="17">
        <f t="shared" si="7108"/>
        <v>0</v>
      </c>
      <c r="AP2708" s="17">
        <f t="shared" si="7108"/>
        <v>0</v>
      </c>
      <c r="AQ2708" s="17">
        <f t="shared" si="6971"/>
        <v>51778.748999999996</v>
      </c>
      <c r="AR2708" s="17">
        <f t="shared" si="6972"/>
        <v>49020.2</v>
      </c>
      <c r="AS2708" s="17">
        <f t="shared" si="6973"/>
        <v>49020.2</v>
      </c>
      <c r="AT2708" s="17">
        <f>AT2709+AT2724+AT2731+AT2719</f>
        <v>0</v>
      </c>
      <c r="AU2708" s="17">
        <f>AU2709+AU2724+AU2731+AU2719</f>
        <v>0</v>
      </c>
      <c r="AV2708" s="17">
        <f>AV2709+AV2724+AV2731+AV2719</f>
        <v>0</v>
      </c>
      <c r="AW2708" s="17">
        <f t="shared" si="6974"/>
        <v>51778.748999999996</v>
      </c>
      <c r="AX2708" s="17">
        <f t="shared" si="6975"/>
        <v>49020.2</v>
      </c>
      <c r="AY2708" s="17">
        <f t="shared" si="6976"/>
        <v>49020.2</v>
      </c>
      <c r="AZ2708" s="17">
        <f t="shared" ref="AZ2708:BB2708" si="7109">AZ2709+AZ2724+AZ2731+AZ2719</f>
        <v>185.13200000000001</v>
      </c>
      <c r="BA2708" s="17">
        <f t="shared" si="7109"/>
        <v>0</v>
      </c>
      <c r="BB2708" s="17">
        <f t="shared" si="7109"/>
        <v>0</v>
      </c>
      <c r="BC2708" s="17">
        <f t="shared" si="7074"/>
        <v>51963.880999999994</v>
      </c>
      <c r="BD2708" s="17">
        <f t="shared" si="7075"/>
        <v>49020.2</v>
      </c>
      <c r="BE2708" s="17">
        <f t="shared" si="7076"/>
        <v>49020.2</v>
      </c>
      <c r="BF2708" s="17">
        <f t="shared" ref="BF2708:BH2708" si="7110">BF2709+BF2724+BF2731+BF2719</f>
        <v>0</v>
      </c>
      <c r="BG2708" s="17">
        <f t="shared" si="7110"/>
        <v>0</v>
      </c>
      <c r="BH2708" s="17">
        <f t="shared" si="7110"/>
        <v>0</v>
      </c>
      <c r="BI2708" s="18">
        <f t="shared" si="7071"/>
        <v>51963.880999999994</v>
      </c>
      <c r="BJ2708" s="18">
        <f t="shared" si="7072"/>
        <v>49020.2</v>
      </c>
      <c r="BK2708" s="18">
        <f t="shared" si="7073"/>
        <v>49020.2</v>
      </c>
      <c r="BL2708" s="17">
        <f>BL2709+BL2724+BL2731+BL2719</f>
        <v>0</v>
      </c>
      <c r="BM2708" s="17">
        <f>BM2709+BM2724+BM2731+BM2719</f>
        <v>0</v>
      </c>
      <c r="BN2708" s="17">
        <f>BN2709+BN2724+BN2731+BN2719</f>
        <v>0</v>
      </c>
      <c r="BO2708" s="17">
        <f t="shared" si="6968"/>
        <v>51963.880999999994</v>
      </c>
      <c r="BP2708" s="17">
        <f t="shared" si="6969"/>
        <v>49020.2</v>
      </c>
      <c r="BQ2708" s="17">
        <f t="shared" si="6970"/>
        <v>49020.2</v>
      </c>
      <c r="BR2708" s="17">
        <f>BR2709+BR2724+BR2731+BR2719</f>
        <v>0</v>
      </c>
      <c r="BS2708" s="17">
        <f>BS2709+BS2724+BS2731+BS2719</f>
        <v>0</v>
      </c>
      <c r="BT2708" s="17">
        <f>BT2709+BT2724+BT2731+BT2719</f>
        <v>0</v>
      </c>
      <c r="BU2708" s="17">
        <f t="shared" si="6949"/>
        <v>51963.880999999994</v>
      </c>
      <c r="BV2708" s="17">
        <f t="shared" si="6950"/>
        <v>49020.2</v>
      </c>
      <c r="BW2708" s="17">
        <f t="shared" si="6951"/>
        <v>49020.2</v>
      </c>
      <c r="BX2708" s="17">
        <f t="shared" ref="BX2708:BZ2708" si="7111">BX2709+BX2724+BX2731+BX2719</f>
        <v>-330.017</v>
      </c>
      <c r="BY2708" s="17">
        <f t="shared" si="7111"/>
        <v>0</v>
      </c>
      <c r="BZ2708" s="17">
        <f t="shared" si="7111"/>
        <v>0</v>
      </c>
      <c r="CA2708" s="17">
        <f t="shared" si="7101"/>
        <v>51633.863999999994</v>
      </c>
      <c r="CB2708" s="17">
        <f t="shared" si="7102"/>
        <v>49020.2</v>
      </c>
      <c r="CC2708" s="17">
        <f t="shared" si="7103"/>
        <v>49020.2</v>
      </c>
      <c r="CD2708" s="17">
        <f>CD2709+CD2724+CD2731+CD2719</f>
        <v>0</v>
      </c>
      <c r="CE2708" s="26"/>
      <c r="CF2708" s="33"/>
      <c r="CG2708" s="37"/>
      <c r="CH2708" s="37"/>
      <c r="CI2708" s="37"/>
      <c r="CJ2708" s="37"/>
      <c r="CK2708" s="37"/>
      <c r="CL2708" s="37"/>
      <c r="CM2708" s="37"/>
      <c r="CN2708" s="37"/>
      <c r="CO2708" s="37"/>
      <c r="CP2708" s="37"/>
      <c r="CQ2708" s="37"/>
      <c r="CR2708" s="37"/>
      <c r="CS2708" s="37"/>
      <c r="CT2708" s="37"/>
      <c r="CU2708" s="37"/>
      <c r="CV2708" s="37"/>
      <c r="CW2708" s="37"/>
      <c r="CX2708" s="37"/>
      <c r="CY2708" s="37"/>
      <c r="CZ2708" s="37"/>
      <c r="DA2708" s="37"/>
      <c r="DB2708" s="37"/>
      <c r="DC2708" s="37"/>
      <c r="DD2708" s="37"/>
      <c r="DE2708" s="37"/>
      <c r="DF2708" s="37"/>
      <c r="DG2708" s="37"/>
      <c r="DH2708" s="37"/>
      <c r="DI2708" s="37"/>
      <c r="DJ2708" s="37"/>
      <c r="DK2708" s="37"/>
      <c r="DL2708" s="37"/>
      <c r="DM2708" s="37"/>
      <c r="DN2708" s="37"/>
      <c r="DO2708" s="37"/>
    </row>
    <row r="2709" spans="1:119" ht="46.8" x14ac:dyDescent="0.3">
      <c r="A2709" s="41" t="s">
        <v>441</v>
      </c>
      <c r="B2709" s="39"/>
      <c r="C2709" s="41"/>
      <c r="D2709" s="41"/>
      <c r="E2709" s="14" t="s">
        <v>599</v>
      </c>
      <c r="F2709" s="18">
        <f>F2710+F2713+F2716</f>
        <v>25777.100000000002</v>
      </c>
      <c r="G2709" s="18">
        <f>G2710+G2713+G2716</f>
        <v>25777.100000000002</v>
      </c>
      <c r="H2709" s="18">
        <f>H2710+H2713+H2716</f>
        <v>25777.100000000002</v>
      </c>
      <c r="I2709" s="18">
        <f t="shared" ref="I2709:K2709" si="7112">I2710+I2713+I2716</f>
        <v>0</v>
      </c>
      <c r="J2709" s="18">
        <f t="shared" si="7112"/>
        <v>0</v>
      </c>
      <c r="K2709" s="18">
        <f t="shared" si="7112"/>
        <v>0</v>
      </c>
      <c r="L2709" s="18">
        <f t="shared" si="7062"/>
        <v>25777.100000000002</v>
      </c>
      <c r="M2709" s="18">
        <f t="shared" si="7063"/>
        <v>25777.100000000002</v>
      </c>
      <c r="N2709" s="18">
        <f t="shared" si="7064"/>
        <v>25777.100000000002</v>
      </c>
      <c r="O2709" s="18">
        <f t="shared" ref="O2709:S2709" si="7113">O2710+O2713+O2716</f>
        <v>0</v>
      </c>
      <c r="P2709" s="18">
        <f t="shared" si="7113"/>
        <v>0</v>
      </c>
      <c r="Q2709" s="18">
        <f t="shared" si="7113"/>
        <v>0</v>
      </c>
      <c r="R2709" s="18">
        <f t="shared" si="7113"/>
        <v>0</v>
      </c>
      <c r="S2709" s="18">
        <f t="shared" si="7113"/>
        <v>0</v>
      </c>
      <c r="T2709" s="18">
        <f t="shared" si="7065"/>
        <v>25777.100000000002</v>
      </c>
      <c r="U2709" s="18">
        <f t="shared" si="7066"/>
        <v>25777.100000000002</v>
      </c>
      <c r="V2709" s="18">
        <f t="shared" si="7067"/>
        <v>25777.100000000002</v>
      </c>
      <c r="W2709" s="18">
        <f>W2710+W2713+W2716</f>
        <v>0</v>
      </c>
      <c r="X2709" s="18">
        <f t="shared" ref="X2709:AB2709" si="7114">X2710+X2713+X2716</f>
        <v>0</v>
      </c>
      <c r="Y2709" s="18">
        <f t="shared" si="7114"/>
        <v>0</v>
      </c>
      <c r="Z2709" s="18">
        <f t="shared" si="7114"/>
        <v>0</v>
      </c>
      <c r="AA2709" s="18">
        <f t="shared" si="7114"/>
        <v>0</v>
      </c>
      <c r="AB2709" s="18">
        <f t="shared" si="7114"/>
        <v>0</v>
      </c>
      <c r="AC2709" s="18">
        <f t="shared" si="7040"/>
        <v>25777.100000000002</v>
      </c>
      <c r="AD2709" s="18">
        <f t="shared" si="7041"/>
        <v>25777.100000000002</v>
      </c>
      <c r="AE2709" s="18">
        <f t="shared" si="7042"/>
        <v>25777.100000000002</v>
      </c>
      <c r="AF2709" s="18">
        <f t="shared" ref="AF2709:AH2709" si="7115">AF2710+AF2713+AF2716</f>
        <v>0</v>
      </c>
      <c r="AG2709" s="18">
        <f t="shared" si="7115"/>
        <v>0</v>
      </c>
      <c r="AH2709" s="18">
        <f t="shared" si="7115"/>
        <v>0</v>
      </c>
      <c r="AI2709" s="18">
        <f t="shared" si="7093"/>
        <v>25777.100000000002</v>
      </c>
      <c r="AJ2709" s="18">
        <f t="shared" si="7094"/>
        <v>25777.100000000002</v>
      </c>
      <c r="AK2709" s="18">
        <f t="shared" si="7095"/>
        <v>25777.100000000002</v>
      </c>
      <c r="AL2709" s="18">
        <f>AL2710+AL2713+AL2716</f>
        <v>0</v>
      </c>
      <c r="AM2709" s="18">
        <f t="shared" si="7096"/>
        <v>25777.100000000002</v>
      </c>
      <c r="AN2709" s="18">
        <f t="shared" ref="AN2709:AP2709" si="7116">AN2710+AN2713+AN2716</f>
        <v>0</v>
      </c>
      <c r="AO2709" s="18">
        <f t="shared" si="7116"/>
        <v>0</v>
      </c>
      <c r="AP2709" s="18">
        <f t="shared" si="7116"/>
        <v>0</v>
      </c>
      <c r="AQ2709" s="18">
        <f t="shared" si="6971"/>
        <v>25777.100000000002</v>
      </c>
      <c r="AR2709" s="18">
        <f t="shared" si="6972"/>
        <v>25777.100000000002</v>
      </c>
      <c r="AS2709" s="18">
        <f t="shared" si="6973"/>
        <v>25777.100000000002</v>
      </c>
      <c r="AT2709" s="18">
        <f>AT2710+AT2713+AT2716</f>
        <v>0</v>
      </c>
      <c r="AU2709" s="18">
        <f>AU2710+AU2713+AU2716</f>
        <v>0</v>
      </c>
      <c r="AV2709" s="18">
        <f>AV2710+AV2713+AV2716</f>
        <v>0</v>
      </c>
      <c r="AW2709" s="18">
        <f t="shared" si="6974"/>
        <v>25777.100000000002</v>
      </c>
      <c r="AX2709" s="18">
        <f t="shared" si="6975"/>
        <v>25777.100000000002</v>
      </c>
      <c r="AY2709" s="18">
        <f t="shared" si="6976"/>
        <v>25777.100000000002</v>
      </c>
      <c r="AZ2709" s="18">
        <f t="shared" ref="AZ2709:BB2709" si="7117">AZ2710+AZ2713+AZ2716</f>
        <v>185.13200000000001</v>
      </c>
      <c r="BA2709" s="18">
        <f t="shared" si="7117"/>
        <v>0</v>
      </c>
      <c r="BB2709" s="18">
        <f t="shared" si="7117"/>
        <v>0</v>
      </c>
      <c r="BC2709" s="18">
        <f t="shared" si="7074"/>
        <v>25962.232000000004</v>
      </c>
      <c r="BD2709" s="18">
        <f t="shared" si="7075"/>
        <v>25777.100000000002</v>
      </c>
      <c r="BE2709" s="18">
        <f t="shared" si="7076"/>
        <v>25777.100000000002</v>
      </c>
      <c r="BF2709" s="18">
        <f t="shared" ref="BF2709:BH2709" si="7118">BF2710+BF2713+BF2716</f>
        <v>0</v>
      </c>
      <c r="BG2709" s="18">
        <f t="shared" si="7118"/>
        <v>0</v>
      </c>
      <c r="BH2709" s="18">
        <f t="shared" si="7118"/>
        <v>0</v>
      </c>
      <c r="BI2709" s="18">
        <f t="shared" si="7071"/>
        <v>25962.232000000004</v>
      </c>
      <c r="BJ2709" s="18">
        <f t="shared" si="7072"/>
        <v>25777.100000000002</v>
      </c>
      <c r="BK2709" s="18">
        <f t="shared" si="7073"/>
        <v>25777.100000000002</v>
      </c>
      <c r="BL2709" s="18">
        <f>BL2710+BL2713+BL2716</f>
        <v>0</v>
      </c>
      <c r="BM2709" s="18">
        <f>BM2710+BM2713+BM2716</f>
        <v>0</v>
      </c>
      <c r="BN2709" s="18">
        <f>BN2710+BN2713+BN2716</f>
        <v>0</v>
      </c>
      <c r="BO2709" s="18">
        <f t="shared" si="6968"/>
        <v>25962.232000000004</v>
      </c>
      <c r="BP2709" s="18">
        <f t="shared" si="6969"/>
        <v>25777.100000000002</v>
      </c>
      <c r="BQ2709" s="18">
        <f t="shared" si="6970"/>
        <v>25777.100000000002</v>
      </c>
      <c r="BR2709" s="18">
        <f>BR2710+BR2713+BR2716</f>
        <v>0</v>
      </c>
      <c r="BS2709" s="18">
        <f>BS2710+BS2713+BS2716</f>
        <v>0</v>
      </c>
      <c r="BT2709" s="18">
        <f>BT2710+BT2713+BT2716</f>
        <v>0</v>
      </c>
      <c r="BU2709" s="18">
        <f t="shared" si="6949"/>
        <v>25962.232000000004</v>
      </c>
      <c r="BV2709" s="18">
        <f t="shared" si="6950"/>
        <v>25777.100000000002</v>
      </c>
      <c r="BW2709" s="18">
        <f t="shared" si="6951"/>
        <v>25777.100000000002</v>
      </c>
      <c r="BX2709" s="18">
        <f t="shared" ref="BX2709:BZ2709" si="7119">BX2710+BX2713+BX2716</f>
        <v>0</v>
      </c>
      <c r="BY2709" s="18">
        <f t="shared" si="7119"/>
        <v>0</v>
      </c>
      <c r="BZ2709" s="18">
        <f t="shared" si="7119"/>
        <v>0</v>
      </c>
      <c r="CA2709" s="18">
        <f t="shared" si="7101"/>
        <v>25962.232000000004</v>
      </c>
      <c r="CB2709" s="18">
        <f t="shared" si="7102"/>
        <v>25777.100000000002</v>
      </c>
      <c r="CC2709" s="18">
        <f t="shared" si="7103"/>
        <v>25777.100000000002</v>
      </c>
      <c r="CD2709" s="18">
        <f>CD2710+CD2713+CD2716</f>
        <v>0</v>
      </c>
      <c r="CE2709" s="27"/>
      <c r="CF2709" s="33"/>
    </row>
    <row r="2710" spans="1:119" ht="93.6" x14ac:dyDescent="0.3">
      <c r="A2710" s="41" t="s">
        <v>441</v>
      </c>
      <c r="B2710" s="39">
        <v>100</v>
      </c>
      <c r="C2710" s="41"/>
      <c r="D2710" s="41"/>
      <c r="E2710" s="14" t="s">
        <v>550</v>
      </c>
      <c r="F2710" s="18">
        <f t="shared" ref="F2710:K2711" si="7120">F2711</f>
        <v>18140.2</v>
      </c>
      <c r="G2710" s="18">
        <f t="shared" si="7120"/>
        <v>18140.2</v>
      </c>
      <c r="H2710" s="18">
        <f t="shared" si="7120"/>
        <v>18140.2</v>
      </c>
      <c r="I2710" s="18">
        <f t="shared" si="7120"/>
        <v>0</v>
      </c>
      <c r="J2710" s="18">
        <f t="shared" si="7120"/>
        <v>0</v>
      </c>
      <c r="K2710" s="18">
        <f t="shared" si="7120"/>
        <v>0</v>
      </c>
      <c r="L2710" s="18">
        <f t="shared" si="7062"/>
        <v>18140.2</v>
      </c>
      <c r="M2710" s="18">
        <f t="shared" si="7063"/>
        <v>18140.2</v>
      </c>
      <c r="N2710" s="18">
        <f t="shared" si="7064"/>
        <v>18140.2</v>
      </c>
      <c r="O2710" s="18">
        <f t="shared" ref="O2710:S2711" si="7121">O2711</f>
        <v>0</v>
      </c>
      <c r="P2710" s="18">
        <f t="shared" si="7121"/>
        <v>0</v>
      </c>
      <c r="Q2710" s="18">
        <f t="shared" si="7121"/>
        <v>0</v>
      </c>
      <c r="R2710" s="18">
        <f t="shared" si="7121"/>
        <v>0</v>
      </c>
      <c r="S2710" s="18">
        <f t="shared" si="7121"/>
        <v>0</v>
      </c>
      <c r="T2710" s="18">
        <f t="shared" si="7065"/>
        <v>18140.2</v>
      </c>
      <c r="U2710" s="18">
        <f t="shared" si="7066"/>
        <v>18140.2</v>
      </c>
      <c r="V2710" s="18">
        <f t="shared" si="7067"/>
        <v>18140.2</v>
      </c>
      <c r="W2710" s="18">
        <f t="shared" ref="W2710:CD2711" si="7122">W2711</f>
        <v>0</v>
      </c>
      <c r="X2710" s="18">
        <f t="shared" si="7122"/>
        <v>0</v>
      </c>
      <c r="Y2710" s="18">
        <f t="shared" si="7122"/>
        <v>0</v>
      </c>
      <c r="Z2710" s="18">
        <f t="shared" si="7122"/>
        <v>0</v>
      </c>
      <c r="AA2710" s="18">
        <f t="shared" si="7122"/>
        <v>0</v>
      </c>
      <c r="AB2710" s="18">
        <f t="shared" si="7122"/>
        <v>0</v>
      </c>
      <c r="AC2710" s="18">
        <f t="shared" si="7040"/>
        <v>18140.2</v>
      </c>
      <c r="AD2710" s="18">
        <f t="shared" si="7041"/>
        <v>18140.2</v>
      </c>
      <c r="AE2710" s="18">
        <f t="shared" si="7042"/>
        <v>18140.2</v>
      </c>
      <c r="AF2710" s="18">
        <f t="shared" si="7122"/>
        <v>0</v>
      </c>
      <c r="AG2710" s="18">
        <f t="shared" si="7122"/>
        <v>0</v>
      </c>
      <c r="AH2710" s="18">
        <f t="shared" si="7122"/>
        <v>0</v>
      </c>
      <c r="AI2710" s="18">
        <f t="shared" si="7093"/>
        <v>18140.2</v>
      </c>
      <c r="AJ2710" s="18">
        <f t="shared" si="7094"/>
        <v>18140.2</v>
      </c>
      <c r="AK2710" s="18">
        <f t="shared" si="7095"/>
        <v>18140.2</v>
      </c>
      <c r="AL2710" s="18">
        <f t="shared" si="7122"/>
        <v>0</v>
      </c>
      <c r="AM2710" s="18">
        <f t="shared" si="7096"/>
        <v>18140.2</v>
      </c>
      <c r="AN2710" s="18">
        <f t="shared" si="7122"/>
        <v>0</v>
      </c>
      <c r="AO2710" s="18">
        <f t="shared" si="7122"/>
        <v>0</v>
      </c>
      <c r="AP2710" s="18">
        <f t="shared" si="7122"/>
        <v>0</v>
      </c>
      <c r="AQ2710" s="18">
        <f t="shared" si="6971"/>
        <v>18140.2</v>
      </c>
      <c r="AR2710" s="18">
        <f t="shared" si="6972"/>
        <v>18140.2</v>
      </c>
      <c r="AS2710" s="18">
        <f t="shared" si="6973"/>
        <v>18140.2</v>
      </c>
      <c r="AT2710" s="18">
        <f t="shared" si="7122"/>
        <v>0</v>
      </c>
      <c r="AU2710" s="18">
        <f t="shared" si="7122"/>
        <v>0</v>
      </c>
      <c r="AV2710" s="18">
        <f t="shared" si="7122"/>
        <v>0</v>
      </c>
      <c r="AW2710" s="18">
        <f t="shared" si="6974"/>
        <v>18140.2</v>
      </c>
      <c r="AX2710" s="18">
        <f t="shared" si="6975"/>
        <v>18140.2</v>
      </c>
      <c r="AY2710" s="18">
        <f t="shared" si="6976"/>
        <v>18140.2</v>
      </c>
      <c r="AZ2710" s="18">
        <f t="shared" si="7122"/>
        <v>190.5</v>
      </c>
      <c r="BA2710" s="18">
        <f t="shared" si="7122"/>
        <v>0</v>
      </c>
      <c r="BB2710" s="18">
        <f t="shared" si="7122"/>
        <v>0</v>
      </c>
      <c r="BC2710" s="18">
        <f t="shared" si="7074"/>
        <v>18330.7</v>
      </c>
      <c r="BD2710" s="18">
        <f t="shared" si="7075"/>
        <v>18140.2</v>
      </c>
      <c r="BE2710" s="18">
        <f t="shared" si="7076"/>
        <v>18140.2</v>
      </c>
      <c r="BF2710" s="18">
        <f t="shared" si="7122"/>
        <v>0</v>
      </c>
      <c r="BG2710" s="18">
        <f t="shared" si="7122"/>
        <v>0</v>
      </c>
      <c r="BH2710" s="18">
        <f t="shared" si="7122"/>
        <v>0</v>
      </c>
      <c r="BI2710" s="18">
        <f t="shared" si="7071"/>
        <v>18330.7</v>
      </c>
      <c r="BJ2710" s="18">
        <f t="shared" si="7072"/>
        <v>18140.2</v>
      </c>
      <c r="BK2710" s="18">
        <f t="shared" si="7073"/>
        <v>18140.2</v>
      </c>
      <c r="BL2710" s="18">
        <f t="shared" si="7122"/>
        <v>0</v>
      </c>
      <c r="BM2710" s="18">
        <f t="shared" si="7122"/>
        <v>0</v>
      </c>
      <c r="BN2710" s="18">
        <f t="shared" si="7122"/>
        <v>0</v>
      </c>
      <c r="BO2710" s="18">
        <f t="shared" si="6968"/>
        <v>18330.7</v>
      </c>
      <c r="BP2710" s="18">
        <f t="shared" si="6969"/>
        <v>18140.2</v>
      </c>
      <c r="BQ2710" s="18">
        <f t="shared" si="6970"/>
        <v>18140.2</v>
      </c>
      <c r="BR2710" s="18">
        <f t="shared" si="7122"/>
        <v>0</v>
      </c>
      <c r="BS2710" s="18">
        <f t="shared" si="7122"/>
        <v>0</v>
      </c>
      <c r="BT2710" s="18">
        <f t="shared" si="7122"/>
        <v>0</v>
      </c>
      <c r="BU2710" s="18">
        <f t="shared" si="6949"/>
        <v>18330.7</v>
      </c>
      <c r="BV2710" s="18">
        <f t="shared" si="6950"/>
        <v>18140.2</v>
      </c>
      <c r="BW2710" s="18">
        <f t="shared" si="6951"/>
        <v>18140.2</v>
      </c>
      <c r="BX2710" s="18">
        <f t="shared" si="7122"/>
        <v>0</v>
      </c>
      <c r="BY2710" s="18">
        <f t="shared" si="7122"/>
        <v>0</v>
      </c>
      <c r="BZ2710" s="18">
        <f t="shared" si="7122"/>
        <v>0</v>
      </c>
      <c r="CA2710" s="18">
        <f t="shared" si="7101"/>
        <v>18330.7</v>
      </c>
      <c r="CB2710" s="18">
        <f t="shared" si="7102"/>
        <v>18140.2</v>
      </c>
      <c r="CC2710" s="18">
        <f t="shared" si="7103"/>
        <v>18140.2</v>
      </c>
      <c r="CD2710" s="18">
        <f t="shared" si="7122"/>
        <v>0</v>
      </c>
      <c r="CE2710" s="27"/>
      <c r="CF2710" s="33"/>
    </row>
    <row r="2711" spans="1:119" ht="31.2" x14ac:dyDescent="0.3">
      <c r="A2711" s="41" t="s">
        <v>441</v>
      </c>
      <c r="B2711" s="39">
        <v>110</v>
      </c>
      <c r="C2711" s="41"/>
      <c r="D2711" s="41"/>
      <c r="E2711" s="14" t="s">
        <v>557</v>
      </c>
      <c r="F2711" s="18">
        <f>F2712</f>
        <v>18140.2</v>
      </c>
      <c r="G2711" s="18">
        <f t="shared" si="7120"/>
        <v>18140.2</v>
      </c>
      <c r="H2711" s="18">
        <f t="shared" si="7120"/>
        <v>18140.2</v>
      </c>
      <c r="I2711" s="18">
        <f t="shared" si="7120"/>
        <v>0</v>
      </c>
      <c r="J2711" s="18">
        <f t="shared" si="7120"/>
        <v>0</v>
      </c>
      <c r="K2711" s="18">
        <f t="shared" si="7120"/>
        <v>0</v>
      </c>
      <c r="L2711" s="18">
        <f t="shared" si="7062"/>
        <v>18140.2</v>
      </c>
      <c r="M2711" s="18">
        <f t="shared" si="7063"/>
        <v>18140.2</v>
      </c>
      <c r="N2711" s="18">
        <f t="shared" si="7064"/>
        <v>18140.2</v>
      </c>
      <c r="O2711" s="18">
        <f t="shared" si="7121"/>
        <v>0</v>
      </c>
      <c r="P2711" s="18">
        <f t="shared" si="7121"/>
        <v>0</v>
      </c>
      <c r="Q2711" s="18">
        <f t="shared" si="7121"/>
        <v>0</v>
      </c>
      <c r="R2711" s="18">
        <f t="shared" si="7121"/>
        <v>0</v>
      </c>
      <c r="S2711" s="18">
        <f t="shared" si="7121"/>
        <v>0</v>
      </c>
      <c r="T2711" s="18">
        <f t="shared" si="7065"/>
        <v>18140.2</v>
      </c>
      <c r="U2711" s="18">
        <f t="shared" si="7066"/>
        <v>18140.2</v>
      </c>
      <c r="V2711" s="18">
        <f t="shared" si="7067"/>
        <v>18140.2</v>
      </c>
      <c r="W2711" s="18">
        <f t="shared" si="7122"/>
        <v>0</v>
      </c>
      <c r="X2711" s="18">
        <f t="shared" si="7122"/>
        <v>0</v>
      </c>
      <c r="Y2711" s="18">
        <f t="shared" si="7122"/>
        <v>0</v>
      </c>
      <c r="Z2711" s="18">
        <f t="shared" si="7122"/>
        <v>0</v>
      </c>
      <c r="AA2711" s="18">
        <f t="shared" si="7122"/>
        <v>0</v>
      </c>
      <c r="AB2711" s="18">
        <f t="shared" si="7122"/>
        <v>0</v>
      </c>
      <c r="AC2711" s="18">
        <f t="shared" si="7040"/>
        <v>18140.2</v>
      </c>
      <c r="AD2711" s="18">
        <f t="shared" si="7041"/>
        <v>18140.2</v>
      </c>
      <c r="AE2711" s="18">
        <f t="shared" si="7042"/>
        <v>18140.2</v>
      </c>
      <c r="AF2711" s="18">
        <f t="shared" si="7122"/>
        <v>0</v>
      </c>
      <c r="AG2711" s="18">
        <f t="shared" si="7122"/>
        <v>0</v>
      </c>
      <c r="AH2711" s="18">
        <f t="shared" si="7122"/>
        <v>0</v>
      </c>
      <c r="AI2711" s="18">
        <f t="shared" si="7093"/>
        <v>18140.2</v>
      </c>
      <c r="AJ2711" s="18">
        <f t="shared" si="7094"/>
        <v>18140.2</v>
      </c>
      <c r="AK2711" s="18">
        <f t="shared" si="7095"/>
        <v>18140.2</v>
      </c>
      <c r="AL2711" s="18">
        <f t="shared" si="7122"/>
        <v>0</v>
      </c>
      <c r="AM2711" s="18">
        <f t="shared" si="7096"/>
        <v>18140.2</v>
      </c>
      <c r="AN2711" s="18">
        <f t="shared" si="7122"/>
        <v>0</v>
      </c>
      <c r="AO2711" s="18">
        <f t="shared" si="7122"/>
        <v>0</v>
      </c>
      <c r="AP2711" s="18">
        <f t="shared" si="7122"/>
        <v>0</v>
      </c>
      <c r="AQ2711" s="18">
        <f t="shared" si="6971"/>
        <v>18140.2</v>
      </c>
      <c r="AR2711" s="18">
        <f t="shared" si="6972"/>
        <v>18140.2</v>
      </c>
      <c r="AS2711" s="18">
        <f t="shared" si="6973"/>
        <v>18140.2</v>
      </c>
      <c r="AT2711" s="18">
        <f t="shared" si="7122"/>
        <v>0</v>
      </c>
      <c r="AU2711" s="18">
        <f t="shared" si="7122"/>
        <v>0</v>
      </c>
      <c r="AV2711" s="18">
        <f t="shared" si="7122"/>
        <v>0</v>
      </c>
      <c r="AW2711" s="18">
        <f t="shared" si="6974"/>
        <v>18140.2</v>
      </c>
      <c r="AX2711" s="18">
        <f t="shared" si="6975"/>
        <v>18140.2</v>
      </c>
      <c r="AY2711" s="18">
        <f t="shared" si="6976"/>
        <v>18140.2</v>
      </c>
      <c r="AZ2711" s="18">
        <f t="shared" si="7122"/>
        <v>190.5</v>
      </c>
      <c r="BA2711" s="18">
        <f t="shared" si="7122"/>
        <v>0</v>
      </c>
      <c r="BB2711" s="18">
        <f t="shared" si="7122"/>
        <v>0</v>
      </c>
      <c r="BC2711" s="18">
        <f t="shared" si="7074"/>
        <v>18330.7</v>
      </c>
      <c r="BD2711" s="18">
        <f t="shared" si="7075"/>
        <v>18140.2</v>
      </c>
      <c r="BE2711" s="18">
        <f t="shared" si="7076"/>
        <v>18140.2</v>
      </c>
      <c r="BF2711" s="18">
        <f t="shared" si="7122"/>
        <v>0</v>
      </c>
      <c r="BG2711" s="18">
        <f t="shared" si="7122"/>
        <v>0</v>
      </c>
      <c r="BH2711" s="18">
        <f t="shared" si="7122"/>
        <v>0</v>
      </c>
      <c r="BI2711" s="18">
        <f t="shared" si="7071"/>
        <v>18330.7</v>
      </c>
      <c r="BJ2711" s="18">
        <f t="shared" si="7072"/>
        <v>18140.2</v>
      </c>
      <c r="BK2711" s="18">
        <f t="shared" si="7073"/>
        <v>18140.2</v>
      </c>
      <c r="BL2711" s="18">
        <f t="shared" si="7122"/>
        <v>0</v>
      </c>
      <c r="BM2711" s="18">
        <f t="shared" si="7122"/>
        <v>0</v>
      </c>
      <c r="BN2711" s="18">
        <f t="shared" si="7122"/>
        <v>0</v>
      </c>
      <c r="BO2711" s="18">
        <f t="shared" si="6968"/>
        <v>18330.7</v>
      </c>
      <c r="BP2711" s="18">
        <f t="shared" si="6969"/>
        <v>18140.2</v>
      </c>
      <c r="BQ2711" s="18">
        <f t="shared" si="6970"/>
        <v>18140.2</v>
      </c>
      <c r="BR2711" s="18">
        <f t="shared" si="7122"/>
        <v>0</v>
      </c>
      <c r="BS2711" s="18">
        <f t="shared" si="7122"/>
        <v>0</v>
      </c>
      <c r="BT2711" s="18">
        <f t="shared" si="7122"/>
        <v>0</v>
      </c>
      <c r="BU2711" s="18">
        <f t="shared" si="6949"/>
        <v>18330.7</v>
      </c>
      <c r="BV2711" s="18">
        <f t="shared" si="6950"/>
        <v>18140.2</v>
      </c>
      <c r="BW2711" s="18">
        <f t="shared" si="6951"/>
        <v>18140.2</v>
      </c>
      <c r="BX2711" s="18">
        <f t="shared" si="7122"/>
        <v>0</v>
      </c>
      <c r="BY2711" s="18">
        <f t="shared" si="7122"/>
        <v>0</v>
      </c>
      <c r="BZ2711" s="18">
        <f t="shared" si="7122"/>
        <v>0</v>
      </c>
      <c r="CA2711" s="18">
        <f t="shared" si="7101"/>
        <v>18330.7</v>
      </c>
      <c r="CB2711" s="18">
        <f t="shared" si="7102"/>
        <v>18140.2</v>
      </c>
      <c r="CC2711" s="18">
        <f t="shared" si="7103"/>
        <v>18140.2</v>
      </c>
      <c r="CD2711" s="18">
        <f t="shared" si="7122"/>
        <v>0</v>
      </c>
      <c r="CE2711" s="27"/>
      <c r="CF2711" s="33"/>
    </row>
    <row r="2712" spans="1:119" x14ac:dyDescent="0.3">
      <c r="A2712" s="41" t="s">
        <v>441</v>
      </c>
      <c r="B2712" s="39">
        <v>110</v>
      </c>
      <c r="C2712" s="41" t="s">
        <v>149</v>
      </c>
      <c r="D2712" s="41" t="s">
        <v>198</v>
      </c>
      <c r="E2712" s="14" t="s">
        <v>1415</v>
      </c>
      <c r="F2712" s="18">
        <v>18140.2</v>
      </c>
      <c r="G2712" s="18">
        <v>18140.2</v>
      </c>
      <c r="H2712" s="18">
        <v>18140.2</v>
      </c>
      <c r="I2712" s="18"/>
      <c r="J2712" s="18"/>
      <c r="K2712" s="18"/>
      <c r="L2712" s="18">
        <f t="shared" si="7062"/>
        <v>18140.2</v>
      </c>
      <c r="M2712" s="18">
        <f t="shared" si="7063"/>
        <v>18140.2</v>
      </c>
      <c r="N2712" s="18">
        <f t="shared" si="7064"/>
        <v>18140.2</v>
      </c>
      <c r="O2712" s="18"/>
      <c r="P2712" s="18"/>
      <c r="Q2712" s="18"/>
      <c r="R2712" s="18"/>
      <c r="S2712" s="18"/>
      <c r="T2712" s="18">
        <f t="shared" si="7065"/>
        <v>18140.2</v>
      </c>
      <c r="U2712" s="18">
        <f t="shared" si="7066"/>
        <v>18140.2</v>
      </c>
      <c r="V2712" s="18">
        <f t="shared" si="7067"/>
        <v>18140.2</v>
      </c>
      <c r="W2712" s="18"/>
      <c r="X2712" s="18"/>
      <c r="Y2712" s="18"/>
      <c r="Z2712" s="18"/>
      <c r="AA2712" s="18"/>
      <c r="AB2712" s="18"/>
      <c r="AC2712" s="18">
        <f t="shared" si="7040"/>
        <v>18140.2</v>
      </c>
      <c r="AD2712" s="18">
        <f t="shared" si="7041"/>
        <v>18140.2</v>
      </c>
      <c r="AE2712" s="18">
        <f t="shared" si="7042"/>
        <v>18140.2</v>
      </c>
      <c r="AF2712" s="18"/>
      <c r="AG2712" s="18"/>
      <c r="AH2712" s="18"/>
      <c r="AI2712" s="18">
        <f t="shared" si="7093"/>
        <v>18140.2</v>
      </c>
      <c r="AJ2712" s="18">
        <f t="shared" si="7094"/>
        <v>18140.2</v>
      </c>
      <c r="AK2712" s="18">
        <f t="shared" si="7095"/>
        <v>18140.2</v>
      </c>
      <c r="AL2712" s="18"/>
      <c r="AM2712" s="18">
        <f t="shared" si="7096"/>
        <v>18140.2</v>
      </c>
      <c r="AN2712" s="18"/>
      <c r="AO2712" s="18"/>
      <c r="AP2712" s="18"/>
      <c r="AQ2712" s="18">
        <f t="shared" si="6971"/>
        <v>18140.2</v>
      </c>
      <c r="AR2712" s="18">
        <f t="shared" si="6972"/>
        <v>18140.2</v>
      </c>
      <c r="AS2712" s="18">
        <f t="shared" si="6973"/>
        <v>18140.2</v>
      </c>
      <c r="AT2712" s="18"/>
      <c r="AU2712" s="18"/>
      <c r="AV2712" s="18"/>
      <c r="AW2712" s="18">
        <f t="shared" si="6974"/>
        <v>18140.2</v>
      </c>
      <c r="AX2712" s="18">
        <f t="shared" si="6975"/>
        <v>18140.2</v>
      </c>
      <c r="AY2712" s="18">
        <f t="shared" si="6976"/>
        <v>18140.2</v>
      </c>
      <c r="AZ2712" s="18">
        <v>190.5</v>
      </c>
      <c r="BA2712" s="18"/>
      <c r="BB2712" s="18"/>
      <c r="BC2712" s="18">
        <f t="shared" si="7074"/>
        <v>18330.7</v>
      </c>
      <c r="BD2712" s="18">
        <f t="shared" si="7075"/>
        <v>18140.2</v>
      </c>
      <c r="BE2712" s="18">
        <f t="shared" si="7076"/>
        <v>18140.2</v>
      </c>
      <c r="BF2712" s="18"/>
      <c r="BG2712" s="18"/>
      <c r="BH2712" s="18"/>
      <c r="BI2712" s="18">
        <f t="shared" si="7071"/>
        <v>18330.7</v>
      </c>
      <c r="BJ2712" s="18">
        <f t="shared" si="7072"/>
        <v>18140.2</v>
      </c>
      <c r="BK2712" s="18">
        <f t="shared" si="7073"/>
        <v>18140.2</v>
      </c>
      <c r="BL2712" s="18"/>
      <c r="BM2712" s="18"/>
      <c r="BN2712" s="18"/>
      <c r="BO2712" s="18">
        <f t="shared" si="6968"/>
        <v>18330.7</v>
      </c>
      <c r="BP2712" s="18">
        <f t="shared" si="6969"/>
        <v>18140.2</v>
      </c>
      <c r="BQ2712" s="18">
        <f t="shared" si="6970"/>
        <v>18140.2</v>
      </c>
      <c r="BR2712" s="18"/>
      <c r="BS2712" s="18"/>
      <c r="BT2712" s="18"/>
      <c r="BU2712" s="18">
        <f t="shared" si="6949"/>
        <v>18330.7</v>
      </c>
      <c r="BV2712" s="18">
        <f t="shared" si="6950"/>
        <v>18140.2</v>
      </c>
      <c r="BW2712" s="18">
        <f t="shared" si="6951"/>
        <v>18140.2</v>
      </c>
      <c r="BX2712" s="18"/>
      <c r="BY2712" s="18"/>
      <c r="BZ2712" s="18"/>
      <c r="CA2712" s="18">
        <f t="shared" si="7101"/>
        <v>18330.7</v>
      </c>
      <c r="CB2712" s="18">
        <f t="shared" si="7102"/>
        <v>18140.2</v>
      </c>
      <c r="CC2712" s="18">
        <f t="shared" si="7103"/>
        <v>18140.2</v>
      </c>
      <c r="CD2712" s="18"/>
      <c r="CE2712" s="27"/>
      <c r="CF2712" s="33"/>
    </row>
    <row r="2713" spans="1:119" ht="31.2" x14ac:dyDescent="0.3">
      <c r="A2713" s="41" t="s">
        <v>441</v>
      </c>
      <c r="B2713" s="39">
        <v>200</v>
      </c>
      <c r="C2713" s="41"/>
      <c r="D2713" s="41"/>
      <c r="E2713" s="14" t="s">
        <v>551</v>
      </c>
      <c r="F2713" s="18">
        <f t="shared" ref="F2713:K2714" si="7123">F2714</f>
        <v>6669.5</v>
      </c>
      <c r="G2713" s="18">
        <f t="shared" si="7123"/>
        <v>6669.5</v>
      </c>
      <c r="H2713" s="18">
        <f t="shared" si="7123"/>
        <v>6669.5</v>
      </c>
      <c r="I2713" s="18">
        <f t="shared" si="7123"/>
        <v>0</v>
      </c>
      <c r="J2713" s="18">
        <f t="shared" si="7123"/>
        <v>0</v>
      </c>
      <c r="K2713" s="18">
        <f t="shared" si="7123"/>
        <v>0</v>
      </c>
      <c r="L2713" s="18">
        <f t="shared" si="7062"/>
        <v>6669.5</v>
      </c>
      <c r="M2713" s="18">
        <f t="shared" si="7063"/>
        <v>6669.5</v>
      </c>
      <c r="N2713" s="18">
        <f t="shared" si="7064"/>
        <v>6669.5</v>
      </c>
      <c r="O2713" s="18">
        <f t="shared" ref="O2713:S2714" si="7124">O2714</f>
        <v>0</v>
      </c>
      <c r="P2713" s="18">
        <f t="shared" si="7124"/>
        <v>0</v>
      </c>
      <c r="Q2713" s="18">
        <f t="shared" si="7124"/>
        <v>0</v>
      </c>
      <c r="R2713" s="18">
        <f t="shared" si="7124"/>
        <v>0</v>
      </c>
      <c r="S2713" s="18">
        <f t="shared" si="7124"/>
        <v>0</v>
      </c>
      <c r="T2713" s="18">
        <f t="shared" si="7065"/>
        <v>6669.5</v>
      </c>
      <c r="U2713" s="18">
        <f t="shared" si="7066"/>
        <v>6669.5</v>
      </c>
      <c r="V2713" s="18">
        <f t="shared" si="7067"/>
        <v>6669.5</v>
      </c>
      <c r="W2713" s="18">
        <f t="shared" ref="W2713:CD2714" si="7125">W2714</f>
        <v>0</v>
      </c>
      <c r="X2713" s="18">
        <f t="shared" si="7125"/>
        <v>0</v>
      </c>
      <c r="Y2713" s="18">
        <f t="shared" si="7125"/>
        <v>0</v>
      </c>
      <c r="Z2713" s="18">
        <f t="shared" si="7125"/>
        <v>0</v>
      </c>
      <c r="AA2713" s="18">
        <f t="shared" si="7125"/>
        <v>0</v>
      </c>
      <c r="AB2713" s="18">
        <f t="shared" si="7125"/>
        <v>0</v>
      </c>
      <c r="AC2713" s="18">
        <f t="shared" si="7040"/>
        <v>6669.5</v>
      </c>
      <c r="AD2713" s="18">
        <f t="shared" si="7041"/>
        <v>6669.5</v>
      </c>
      <c r="AE2713" s="18">
        <f t="shared" si="7042"/>
        <v>6669.5</v>
      </c>
      <c r="AF2713" s="18">
        <f t="shared" si="7125"/>
        <v>0</v>
      </c>
      <c r="AG2713" s="18">
        <f t="shared" si="7125"/>
        <v>0</v>
      </c>
      <c r="AH2713" s="18">
        <f t="shared" si="7125"/>
        <v>0</v>
      </c>
      <c r="AI2713" s="18">
        <f t="shared" si="7093"/>
        <v>6669.5</v>
      </c>
      <c r="AJ2713" s="18">
        <f t="shared" si="7094"/>
        <v>6669.5</v>
      </c>
      <c r="AK2713" s="18">
        <f t="shared" si="7095"/>
        <v>6669.5</v>
      </c>
      <c r="AL2713" s="18">
        <f t="shared" si="7125"/>
        <v>0</v>
      </c>
      <c r="AM2713" s="18">
        <f t="shared" si="7096"/>
        <v>6669.5</v>
      </c>
      <c r="AN2713" s="18">
        <f t="shared" si="7125"/>
        <v>0</v>
      </c>
      <c r="AO2713" s="18">
        <f t="shared" si="7125"/>
        <v>0</v>
      </c>
      <c r="AP2713" s="18">
        <f t="shared" si="7125"/>
        <v>0</v>
      </c>
      <c r="AQ2713" s="18">
        <f t="shared" si="6971"/>
        <v>6669.5</v>
      </c>
      <c r="AR2713" s="18">
        <f t="shared" si="6972"/>
        <v>6669.5</v>
      </c>
      <c r="AS2713" s="18">
        <f t="shared" si="6973"/>
        <v>6669.5</v>
      </c>
      <c r="AT2713" s="18">
        <f t="shared" si="7125"/>
        <v>0</v>
      </c>
      <c r="AU2713" s="18">
        <f t="shared" si="7125"/>
        <v>0</v>
      </c>
      <c r="AV2713" s="18">
        <f t="shared" si="7125"/>
        <v>0</v>
      </c>
      <c r="AW2713" s="18">
        <f t="shared" si="6974"/>
        <v>6669.5</v>
      </c>
      <c r="AX2713" s="18">
        <f t="shared" si="6975"/>
        <v>6669.5</v>
      </c>
      <c r="AY2713" s="18">
        <f t="shared" si="6976"/>
        <v>6669.5</v>
      </c>
      <c r="AZ2713" s="18">
        <f t="shared" si="7125"/>
        <v>-5.3680000000000003</v>
      </c>
      <c r="BA2713" s="18">
        <f t="shared" si="7125"/>
        <v>0</v>
      </c>
      <c r="BB2713" s="18">
        <f t="shared" si="7125"/>
        <v>0</v>
      </c>
      <c r="BC2713" s="18">
        <f t="shared" si="7074"/>
        <v>6664.1319999999996</v>
      </c>
      <c r="BD2713" s="18">
        <f t="shared" si="7075"/>
        <v>6669.5</v>
      </c>
      <c r="BE2713" s="18">
        <f t="shared" si="7076"/>
        <v>6669.5</v>
      </c>
      <c r="BF2713" s="18">
        <f t="shared" si="7125"/>
        <v>0</v>
      </c>
      <c r="BG2713" s="18">
        <f t="shared" si="7125"/>
        <v>0</v>
      </c>
      <c r="BH2713" s="18">
        <f t="shared" si="7125"/>
        <v>0</v>
      </c>
      <c r="BI2713" s="18">
        <f t="shared" si="7071"/>
        <v>6664.1319999999996</v>
      </c>
      <c r="BJ2713" s="18">
        <f t="shared" si="7072"/>
        <v>6669.5</v>
      </c>
      <c r="BK2713" s="18">
        <f t="shared" si="7073"/>
        <v>6669.5</v>
      </c>
      <c r="BL2713" s="18">
        <f t="shared" si="7125"/>
        <v>0</v>
      </c>
      <c r="BM2713" s="18">
        <f t="shared" si="7125"/>
        <v>0</v>
      </c>
      <c r="BN2713" s="18">
        <f t="shared" si="7125"/>
        <v>0</v>
      </c>
      <c r="BO2713" s="18">
        <f t="shared" si="6968"/>
        <v>6664.1319999999996</v>
      </c>
      <c r="BP2713" s="18">
        <f t="shared" si="6969"/>
        <v>6669.5</v>
      </c>
      <c r="BQ2713" s="18">
        <f t="shared" si="6970"/>
        <v>6669.5</v>
      </c>
      <c r="BR2713" s="18">
        <f t="shared" si="7125"/>
        <v>0</v>
      </c>
      <c r="BS2713" s="18">
        <f t="shared" si="7125"/>
        <v>0</v>
      </c>
      <c r="BT2713" s="18">
        <f t="shared" si="7125"/>
        <v>0</v>
      </c>
      <c r="BU2713" s="18">
        <f t="shared" si="6949"/>
        <v>6664.1319999999996</v>
      </c>
      <c r="BV2713" s="18">
        <f t="shared" si="6950"/>
        <v>6669.5</v>
      </c>
      <c r="BW2713" s="18">
        <f t="shared" si="6951"/>
        <v>6669.5</v>
      </c>
      <c r="BX2713" s="18">
        <f t="shared" si="7125"/>
        <v>0</v>
      </c>
      <c r="BY2713" s="18">
        <f t="shared" si="7125"/>
        <v>0</v>
      </c>
      <c r="BZ2713" s="18">
        <f t="shared" si="7125"/>
        <v>0</v>
      </c>
      <c r="CA2713" s="18">
        <f t="shared" si="7101"/>
        <v>6664.1319999999996</v>
      </c>
      <c r="CB2713" s="18">
        <f t="shared" si="7102"/>
        <v>6669.5</v>
      </c>
      <c r="CC2713" s="18">
        <f t="shared" si="7103"/>
        <v>6669.5</v>
      </c>
      <c r="CD2713" s="18">
        <f t="shared" si="7125"/>
        <v>0</v>
      </c>
      <c r="CE2713" s="27"/>
      <c r="CF2713" s="33"/>
    </row>
    <row r="2714" spans="1:119" ht="46.8" x14ac:dyDescent="0.3">
      <c r="A2714" s="41" t="s">
        <v>441</v>
      </c>
      <c r="B2714" s="39">
        <v>240</v>
      </c>
      <c r="C2714" s="41"/>
      <c r="D2714" s="41"/>
      <c r="E2714" s="14" t="s">
        <v>559</v>
      </c>
      <c r="F2714" s="18">
        <f t="shared" si="7123"/>
        <v>6669.5</v>
      </c>
      <c r="G2714" s="18">
        <f t="shared" si="7123"/>
        <v>6669.5</v>
      </c>
      <c r="H2714" s="18">
        <f t="shared" si="7123"/>
        <v>6669.5</v>
      </c>
      <c r="I2714" s="18">
        <f t="shared" si="7123"/>
        <v>0</v>
      </c>
      <c r="J2714" s="18">
        <f t="shared" si="7123"/>
        <v>0</v>
      </c>
      <c r="K2714" s="18">
        <f t="shared" si="7123"/>
        <v>0</v>
      </c>
      <c r="L2714" s="18">
        <f t="shared" si="7062"/>
        <v>6669.5</v>
      </c>
      <c r="M2714" s="18">
        <f t="shared" si="7063"/>
        <v>6669.5</v>
      </c>
      <c r="N2714" s="18">
        <f t="shared" si="7064"/>
        <v>6669.5</v>
      </c>
      <c r="O2714" s="18">
        <f t="shared" si="7124"/>
        <v>0</v>
      </c>
      <c r="P2714" s="18">
        <f t="shared" si="7124"/>
        <v>0</v>
      </c>
      <c r="Q2714" s="18">
        <f t="shared" si="7124"/>
        <v>0</v>
      </c>
      <c r="R2714" s="18">
        <f t="shared" si="7124"/>
        <v>0</v>
      </c>
      <c r="S2714" s="18">
        <f t="shared" si="7124"/>
        <v>0</v>
      </c>
      <c r="T2714" s="18">
        <f t="shared" si="7065"/>
        <v>6669.5</v>
      </c>
      <c r="U2714" s="18">
        <f t="shared" si="7066"/>
        <v>6669.5</v>
      </c>
      <c r="V2714" s="18">
        <f t="shared" si="7067"/>
        <v>6669.5</v>
      </c>
      <c r="W2714" s="18">
        <f t="shared" si="7125"/>
        <v>0</v>
      </c>
      <c r="X2714" s="18">
        <f t="shared" si="7125"/>
        <v>0</v>
      </c>
      <c r="Y2714" s="18">
        <f t="shared" si="7125"/>
        <v>0</v>
      </c>
      <c r="Z2714" s="18">
        <f t="shared" si="7125"/>
        <v>0</v>
      </c>
      <c r="AA2714" s="18">
        <f t="shared" si="7125"/>
        <v>0</v>
      </c>
      <c r="AB2714" s="18">
        <f t="shared" si="7125"/>
        <v>0</v>
      </c>
      <c r="AC2714" s="18">
        <f t="shared" si="7040"/>
        <v>6669.5</v>
      </c>
      <c r="AD2714" s="18">
        <f t="shared" si="7041"/>
        <v>6669.5</v>
      </c>
      <c r="AE2714" s="18">
        <f t="shared" si="7042"/>
        <v>6669.5</v>
      </c>
      <c r="AF2714" s="18">
        <f t="shared" si="7125"/>
        <v>0</v>
      </c>
      <c r="AG2714" s="18">
        <f t="shared" si="7125"/>
        <v>0</v>
      </c>
      <c r="AH2714" s="18">
        <f t="shared" si="7125"/>
        <v>0</v>
      </c>
      <c r="AI2714" s="18">
        <f t="shared" si="7093"/>
        <v>6669.5</v>
      </c>
      <c r="AJ2714" s="18">
        <f t="shared" si="7094"/>
        <v>6669.5</v>
      </c>
      <c r="AK2714" s="18">
        <f t="shared" si="7095"/>
        <v>6669.5</v>
      </c>
      <c r="AL2714" s="18">
        <f t="shared" si="7125"/>
        <v>0</v>
      </c>
      <c r="AM2714" s="18">
        <f t="shared" si="7096"/>
        <v>6669.5</v>
      </c>
      <c r="AN2714" s="18">
        <f t="shared" si="7125"/>
        <v>0</v>
      </c>
      <c r="AO2714" s="18">
        <f t="shared" si="7125"/>
        <v>0</v>
      </c>
      <c r="AP2714" s="18">
        <f t="shared" si="7125"/>
        <v>0</v>
      </c>
      <c r="AQ2714" s="18">
        <f t="shared" si="6971"/>
        <v>6669.5</v>
      </c>
      <c r="AR2714" s="18">
        <f t="shared" si="6972"/>
        <v>6669.5</v>
      </c>
      <c r="AS2714" s="18">
        <f t="shared" si="6973"/>
        <v>6669.5</v>
      </c>
      <c r="AT2714" s="18">
        <f t="shared" si="7125"/>
        <v>0</v>
      </c>
      <c r="AU2714" s="18">
        <f t="shared" si="7125"/>
        <v>0</v>
      </c>
      <c r="AV2714" s="18">
        <f t="shared" si="7125"/>
        <v>0</v>
      </c>
      <c r="AW2714" s="18">
        <f t="shared" si="6974"/>
        <v>6669.5</v>
      </c>
      <c r="AX2714" s="18">
        <f t="shared" si="6975"/>
        <v>6669.5</v>
      </c>
      <c r="AY2714" s="18">
        <f t="shared" si="6976"/>
        <v>6669.5</v>
      </c>
      <c r="AZ2714" s="18">
        <f t="shared" si="7125"/>
        <v>-5.3680000000000003</v>
      </c>
      <c r="BA2714" s="18">
        <f t="shared" si="7125"/>
        <v>0</v>
      </c>
      <c r="BB2714" s="18">
        <f t="shared" si="7125"/>
        <v>0</v>
      </c>
      <c r="BC2714" s="18">
        <f t="shared" si="7074"/>
        <v>6664.1319999999996</v>
      </c>
      <c r="BD2714" s="18">
        <f t="shared" si="7075"/>
        <v>6669.5</v>
      </c>
      <c r="BE2714" s="18">
        <f t="shared" si="7076"/>
        <v>6669.5</v>
      </c>
      <c r="BF2714" s="18">
        <f t="shared" si="7125"/>
        <v>0</v>
      </c>
      <c r="BG2714" s="18">
        <f t="shared" si="7125"/>
        <v>0</v>
      </c>
      <c r="BH2714" s="18">
        <f t="shared" si="7125"/>
        <v>0</v>
      </c>
      <c r="BI2714" s="18">
        <f t="shared" si="7071"/>
        <v>6664.1319999999996</v>
      </c>
      <c r="BJ2714" s="18">
        <f t="shared" si="7072"/>
        <v>6669.5</v>
      </c>
      <c r="BK2714" s="18">
        <f t="shared" si="7073"/>
        <v>6669.5</v>
      </c>
      <c r="BL2714" s="18">
        <f t="shared" si="7125"/>
        <v>0</v>
      </c>
      <c r="BM2714" s="18">
        <f t="shared" si="7125"/>
        <v>0</v>
      </c>
      <c r="BN2714" s="18">
        <f t="shared" si="7125"/>
        <v>0</v>
      </c>
      <c r="BO2714" s="18">
        <f t="shared" si="6968"/>
        <v>6664.1319999999996</v>
      </c>
      <c r="BP2714" s="18">
        <f t="shared" si="6969"/>
        <v>6669.5</v>
      </c>
      <c r="BQ2714" s="18">
        <f t="shared" si="6970"/>
        <v>6669.5</v>
      </c>
      <c r="BR2714" s="18">
        <f t="shared" si="7125"/>
        <v>0</v>
      </c>
      <c r="BS2714" s="18">
        <f t="shared" si="7125"/>
        <v>0</v>
      </c>
      <c r="BT2714" s="18">
        <f t="shared" si="7125"/>
        <v>0</v>
      </c>
      <c r="BU2714" s="18">
        <f t="shared" si="6949"/>
        <v>6664.1319999999996</v>
      </c>
      <c r="BV2714" s="18">
        <f t="shared" si="6950"/>
        <v>6669.5</v>
      </c>
      <c r="BW2714" s="18">
        <f t="shared" si="6951"/>
        <v>6669.5</v>
      </c>
      <c r="BX2714" s="18">
        <f t="shared" si="7125"/>
        <v>0</v>
      </c>
      <c r="BY2714" s="18">
        <f t="shared" si="7125"/>
        <v>0</v>
      </c>
      <c r="BZ2714" s="18">
        <f t="shared" si="7125"/>
        <v>0</v>
      </c>
      <c r="CA2714" s="18">
        <f t="shared" si="7101"/>
        <v>6664.1319999999996</v>
      </c>
      <c r="CB2714" s="18">
        <f t="shared" si="7102"/>
        <v>6669.5</v>
      </c>
      <c r="CC2714" s="18">
        <f t="shared" si="7103"/>
        <v>6669.5</v>
      </c>
      <c r="CD2714" s="18">
        <f t="shared" si="7125"/>
        <v>0</v>
      </c>
      <c r="CE2714" s="27"/>
      <c r="CF2714" s="33"/>
    </row>
    <row r="2715" spans="1:119" x14ac:dyDescent="0.3">
      <c r="A2715" s="41" t="s">
        <v>441</v>
      </c>
      <c r="B2715" s="39">
        <v>240</v>
      </c>
      <c r="C2715" s="41" t="s">
        <v>149</v>
      </c>
      <c r="D2715" s="41" t="s">
        <v>198</v>
      </c>
      <c r="E2715" s="14" t="s">
        <v>1415</v>
      </c>
      <c r="F2715" s="18">
        <v>6669.5</v>
      </c>
      <c r="G2715" s="18">
        <v>6669.5</v>
      </c>
      <c r="H2715" s="18">
        <v>6669.5</v>
      </c>
      <c r="I2715" s="18"/>
      <c r="J2715" s="18"/>
      <c r="K2715" s="18"/>
      <c r="L2715" s="18">
        <f t="shared" si="7062"/>
        <v>6669.5</v>
      </c>
      <c r="M2715" s="18">
        <f t="shared" si="7063"/>
        <v>6669.5</v>
      </c>
      <c r="N2715" s="18">
        <f t="shared" si="7064"/>
        <v>6669.5</v>
      </c>
      <c r="O2715" s="18"/>
      <c r="P2715" s="18"/>
      <c r="Q2715" s="18"/>
      <c r="R2715" s="18"/>
      <c r="S2715" s="18"/>
      <c r="T2715" s="18">
        <f t="shared" si="7065"/>
        <v>6669.5</v>
      </c>
      <c r="U2715" s="18">
        <f t="shared" si="7066"/>
        <v>6669.5</v>
      </c>
      <c r="V2715" s="18">
        <f t="shared" si="7067"/>
        <v>6669.5</v>
      </c>
      <c r="W2715" s="18"/>
      <c r="X2715" s="18"/>
      <c r="Y2715" s="18"/>
      <c r="Z2715" s="18"/>
      <c r="AA2715" s="18"/>
      <c r="AB2715" s="18"/>
      <c r="AC2715" s="18">
        <f t="shared" si="7040"/>
        <v>6669.5</v>
      </c>
      <c r="AD2715" s="18">
        <f t="shared" si="7041"/>
        <v>6669.5</v>
      </c>
      <c r="AE2715" s="18">
        <f t="shared" si="7042"/>
        <v>6669.5</v>
      </c>
      <c r="AF2715" s="18"/>
      <c r="AG2715" s="18"/>
      <c r="AH2715" s="18"/>
      <c r="AI2715" s="18">
        <f t="shared" si="7093"/>
        <v>6669.5</v>
      </c>
      <c r="AJ2715" s="18">
        <f t="shared" si="7094"/>
        <v>6669.5</v>
      </c>
      <c r="AK2715" s="18">
        <f t="shared" si="7095"/>
        <v>6669.5</v>
      </c>
      <c r="AL2715" s="18"/>
      <c r="AM2715" s="18">
        <f t="shared" si="7096"/>
        <v>6669.5</v>
      </c>
      <c r="AN2715" s="18"/>
      <c r="AO2715" s="18"/>
      <c r="AP2715" s="18"/>
      <c r="AQ2715" s="18">
        <f t="shared" si="6971"/>
        <v>6669.5</v>
      </c>
      <c r="AR2715" s="18">
        <f t="shared" si="6972"/>
        <v>6669.5</v>
      </c>
      <c r="AS2715" s="18">
        <f t="shared" si="6973"/>
        <v>6669.5</v>
      </c>
      <c r="AT2715" s="18"/>
      <c r="AU2715" s="18"/>
      <c r="AV2715" s="18"/>
      <c r="AW2715" s="18">
        <f t="shared" si="6974"/>
        <v>6669.5</v>
      </c>
      <c r="AX2715" s="18">
        <f t="shared" si="6975"/>
        <v>6669.5</v>
      </c>
      <c r="AY2715" s="18">
        <f t="shared" si="6976"/>
        <v>6669.5</v>
      </c>
      <c r="AZ2715" s="18">
        <v>-5.3680000000000003</v>
      </c>
      <c r="BA2715" s="18"/>
      <c r="BB2715" s="18"/>
      <c r="BC2715" s="18">
        <f t="shared" si="7074"/>
        <v>6664.1319999999996</v>
      </c>
      <c r="BD2715" s="18">
        <f t="shared" si="7075"/>
        <v>6669.5</v>
      </c>
      <c r="BE2715" s="18">
        <f t="shared" si="7076"/>
        <v>6669.5</v>
      </c>
      <c r="BF2715" s="18"/>
      <c r="BG2715" s="18"/>
      <c r="BH2715" s="18"/>
      <c r="BI2715" s="18">
        <f t="shared" si="7071"/>
        <v>6664.1319999999996</v>
      </c>
      <c r="BJ2715" s="18">
        <f t="shared" si="7072"/>
        <v>6669.5</v>
      </c>
      <c r="BK2715" s="18">
        <f t="shared" si="7073"/>
        <v>6669.5</v>
      </c>
      <c r="BL2715" s="18"/>
      <c r="BM2715" s="18"/>
      <c r="BN2715" s="18"/>
      <c r="BO2715" s="18">
        <f t="shared" si="6968"/>
        <v>6664.1319999999996</v>
      </c>
      <c r="BP2715" s="18">
        <f t="shared" si="6969"/>
        <v>6669.5</v>
      </c>
      <c r="BQ2715" s="18">
        <f t="shared" si="6970"/>
        <v>6669.5</v>
      </c>
      <c r="BR2715" s="18"/>
      <c r="BS2715" s="18"/>
      <c r="BT2715" s="18"/>
      <c r="BU2715" s="18">
        <f t="shared" si="6949"/>
        <v>6664.1319999999996</v>
      </c>
      <c r="BV2715" s="18">
        <f t="shared" si="6950"/>
        <v>6669.5</v>
      </c>
      <c r="BW2715" s="18">
        <f t="shared" si="6951"/>
        <v>6669.5</v>
      </c>
      <c r="BX2715" s="18"/>
      <c r="BY2715" s="18"/>
      <c r="BZ2715" s="18"/>
      <c r="CA2715" s="18">
        <f t="shared" si="7101"/>
        <v>6664.1319999999996</v>
      </c>
      <c r="CB2715" s="18">
        <f t="shared" si="7102"/>
        <v>6669.5</v>
      </c>
      <c r="CC2715" s="18">
        <f t="shared" si="7103"/>
        <v>6669.5</v>
      </c>
      <c r="CD2715" s="18"/>
      <c r="CE2715" s="27"/>
      <c r="CF2715" s="33"/>
    </row>
    <row r="2716" spans="1:119" x14ac:dyDescent="0.3">
      <c r="A2716" s="41" t="s">
        <v>441</v>
      </c>
      <c r="B2716" s="39">
        <v>800</v>
      </c>
      <c r="C2716" s="41"/>
      <c r="D2716" s="41"/>
      <c r="E2716" s="14" t="s">
        <v>556</v>
      </c>
      <c r="F2716" s="18">
        <f t="shared" ref="F2716:K2717" si="7126">F2717</f>
        <v>967.4</v>
      </c>
      <c r="G2716" s="18">
        <f t="shared" si="7126"/>
        <v>967.4</v>
      </c>
      <c r="H2716" s="18">
        <f t="shared" si="7126"/>
        <v>967.4</v>
      </c>
      <c r="I2716" s="18">
        <f t="shared" si="7126"/>
        <v>0</v>
      </c>
      <c r="J2716" s="18">
        <f t="shared" si="7126"/>
        <v>0</v>
      </c>
      <c r="K2716" s="18">
        <f t="shared" si="7126"/>
        <v>0</v>
      </c>
      <c r="L2716" s="18">
        <f t="shared" si="7062"/>
        <v>967.4</v>
      </c>
      <c r="M2716" s="18">
        <f t="shared" si="7063"/>
        <v>967.4</v>
      </c>
      <c r="N2716" s="18">
        <f t="shared" si="7064"/>
        <v>967.4</v>
      </c>
      <c r="O2716" s="18">
        <f t="shared" ref="O2716:S2717" si="7127">O2717</f>
        <v>0</v>
      </c>
      <c r="P2716" s="18">
        <f t="shared" si="7127"/>
        <v>0</v>
      </c>
      <c r="Q2716" s="18">
        <f t="shared" si="7127"/>
        <v>0</v>
      </c>
      <c r="R2716" s="18">
        <f t="shared" si="7127"/>
        <v>0</v>
      </c>
      <c r="S2716" s="18">
        <f t="shared" si="7127"/>
        <v>0</v>
      </c>
      <c r="T2716" s="18">
        <f t="shared" si="7065"/>
        <v>967.4</v>
      </c>
      <c r="U2716" s="18">
        <f t="shared" si="7066"/>
        <v>967.4</v>
      </c>
      <c r="V2716" s="18">
        <f t="shared" si="7067"/>
        <v>967.4</v>
      </c>
      <c r="W2716" s="18">
        <f t="shared" ref="W2716:CD2717" si="7128">W2717</f>
        <v>0</v>
      </c>
      <c r="X2716" s="18">
        <f t="shared" si="7128"/>
        <v>0</v>
      </c>
      <c r="Y2716" s="18">
        <f t="shared" si="7128"/>
        <v>0</v>
      </c>
      <c r="Z2716" s="18">
        <f t="shared" si="7128"/>
        <v>0</v>
      </c>
      <c r="AA2716" s="18">
        <f t="shared" si="7128"/>
        <v>0</v>
      </c>
      <c r="AB2716" s="18">
        <f t="shared" si="7128"/>
        <v>0</v>
      </c>
      <c r="AC2716" s="18">
        <f t="shared" si="7040"/>
        <v>967.4</v>
      </c>
      <c r="AD2716" s="18">
        <f t="shared" si="7041"/>
        <v>967.4</v>
      </c>
      <c r="AE2716" s="18">
        <f t="shared" si="7042"/>
        <v>967.4</v>
      </c>
      <c r="AF2716" s="18">
        <f t="shared" si="7128"/>
        <v>0</v>
      </c>
      <c r="AG2716" s="18">
        <f t="shared" si="7128"/>
        <v>0</v>
      </c>
      <c r="AH2716" s="18">
        <f t="shared" si="7128"/>
        <v>0</v>
      </c>
      <c r="AI2716" s="18">
        <f t="shared" si="7093"/>
        <v>967.4</v>
      </c>
      <c r="AJ2716" s="18">
        <f t="shared" si="7094"/>
        <v>967.4</v>
      </c>
      <c r="AK2716" s="18">
        <f t="shared" si="7095"/>
        <v>967.4</v>
      </c>
      <c r="AL2716" s="18">
        <f t="shared" si="7128"/>
        <v>0</v>
      </c>
      <c r="AM2716" s="18">
        <f t="shared" si="7096"/>
        <v>967.4</v>
      </c>
      <c r="AN2716" s="18">
        <f t="shared" si="7128"/>
        <v>0</v>
      </c>
      <c r="AO2716" s="18">
        <f t="shared" si="7128"/>
        <v>0</v>
      </c>
      <c r="AP2716" s="18">
        <f t="shared" si="7128"/>
        <v>0</v>
      </c>
      <c r="AQ2716" s="18">
        <f t="shared" si="6971"/>
        <v>967.4</v>
      </c>
      <c r="AR2716" s="18">
        <f t="shared" si="6972"/>
        <v>967.4</v>
      </c>
      <c r="AS2716" s="18">
        <f t="shared" si="6973"/>
        <v>967.4</v>
      </c>
      <c r="AT2716" s="18">
        <f t="shared" si="7128"/>
        <v>0</v>
      </c>
      <c r="AU2716" s="18">
        <f t="shared" si="7128"/>
        <v>0</v>
      </c>
      <c r="AV2716" s="18">
        <f t="shared" si="7128"/>
        <v>0</v>
      </c>
      <c r="AW2716" s="18">
        <f t="shared" si="6974"/>
        <v>967.4</v>
      </c>
      <c r="AX2716" s="18">
        <f t="shared" si="6975"/>
        <v>967.4</v>
      </c>
      <c r="AY2716" s="18">
        <f t="shared" si="6976"/>
        <v>967.4</v>
      </c>
      <c r="AZ2716" s="18">
        <f t="shared" si="7128"/>
        <v>0</v>
      </c>
      <c r="BA2716" s="18">
        <f t="shared" si="7128"/>
        <v>0</v>
      </c>
      <c r="BB2716" s="18">
        <f t="shared" si="7128"/>
        <v>0</v>
      </c>
      <c r="BC2716" s="18">
        <f t="shared" si="7074"/>
        <v>967.4</v>
      </c>
      <c r="BD2716" s="18">
        <f t="shared" si="7075"/>
        <v>967.4</v>
      </c>
      <c r="BE2716" s="18">
        <f t="shared" si="7076"/>
        <v>967.4</v>
      </c>
      <c r="BF2716" s="18">
        <f t="shared" si="7128"/>
        <v>0</v>
      </c>
      <c r="BG2716" s="18">
        <f t="shared" si="7128"/>
        <v>0</v>
      </c>
      <c r="BH2716" s="18">
        <f t="shared" si="7128"/>
        <v>0</v>
      </c>
      <c r="BI2716" s="18">
        <f t="shared" si="7071"/>
        <v>967.4</v>
      </c>
      <c r="BJ2716" s="18">
        <f t="shared" si="7072"/>
        <v>967.4</v>
      </c>
      <c r="BK2716" s="18">
        <f t="shared" si="7073"/>
        <v>967.4</v>
      </c>
      <c r="BL2716" s="18">
        <f t="shared" si="7128"/>
        <v>0</v>
      </c>
      <c r="BM2716" s="18">
        <f t="shared" si="7128"/>
        <v>0</v>
      </c>
      <c r="BN2716" s="18">
        <f t="shared" si="7128"/>
        <v>0</v>
      </c>
      <c r="BO2716" s="18">
        <f t="shared" si="6968"/>
        <v>967.4</v>
      </c>
      <c r="BP2716" s="18">
        <f t="shared" si="6969"/>
        <v>967.4</v>
      </c>
      <c r="BQ2716" s="18">
        <f t="shared" si="6970"/>
        <v>967.4</v>
      </c>
      <c r="BR2716" s="18">
        <f t="shared" si="7128"/>
        <v>0</v>
      </c>
      <c r="BS2716" s="18">
        <f t="shared" si="7128"/>
        <v>0</v>
      </c>
      <c r="BT2716" s="18">
        <f t="shared" si="7128"/>
        <v>0</v>
      </c>
      <c r="BU2716" s="18">
        <f t="shared" si="6949"/>
        <v>967.4</v>
      </c>
      <c r="BV2716" s="18">
        <f t="shared" si="6950"/>
        <v>967.4</v>
      </c>
      <c r="BW2716" s="18">
        <f t="shared" si="6951"/>
        <v>967.4</v>
      </c>
      <c r="BX2716" s="18">
        <f t="shared" si="7128"/>
        <v>0</v>
      </c>
      <c r="BY2716" s="18">
        <f t="shared" si="7128"/>
        <v>0</v>
      </c>
      <c r="BZ2716" s="18">
        <f t="shared" si="7128"/>
        <v>0</v>
      </c>
      <c r="CA2716" s="18">
        <f t="shared" si="7101"/>
        <v>967.4</v>
      </c>
      <c r="CB2716" s="18">
        <f t="shared" si="7102"/>
        <v>967.4</v>
      </c>
      <c r="CC2716" s="18">
        <f t="shared" si="7103"/>
        <v>967.4</v>
      </c>
      <c r="CD2716" s="18">
        <f t="shared" si="7128"/>
        <v>0</v>
      </c>
      <c r="CE2716" s="27"/>
      <c r="CF2716" s="33"/>
    </row>
    <row r="2717" spans="1:119" x14ac:dyDescent="0.3">
      <c r="A2717" s="41" t="s">
        <v>441</v>
      </c>
      <c r="B2717" s="39">
        <v>850</v>
      </c>
      <c r="C2717" s="41"/>
      <c r="D2717" s="41"/>
      <c r="E2717" s="14" t="s">
        <v>573</v>
      </c>
      <c r="F2717" s="18">
        <f t="shared" si="7126"/>
        <v>967.4</v>
      </c>
      <c r="G2717" s="18">
        <f t="shared" si="7126"/>
        <v>967.4</v>
      </c>
      <c r="H2717" s="18">
        <f t="shared" si="7126"/>
        <v>967.4</v>
      </c>
      <c r="I2717" s="18">
        <f t="shared" si="7126"/>
        <v>0</v>
      </c>
      <c r="J2717" s="18">
        <f t="shared" si="7126"/>
        <v>0</v>
      </c>
      <c r="K2717" s="18">
        <f t="shared" si="7126"/>
        <v>0</v>
      </c>
      <c r="L2717" s="18">
        <f t="shared" si="7062"/>
        <v>967.4</v>
      </c>
      <c r="M2717" s="18">
        <f t="shared" si="7063"/>
        <v>967.4</v>
      </c>
      <c r="N2717" s="18">
        <f t="shared" si="7064"/>
        <v>967.4</v>
      </c>
      <c r="O2717" s="18">
        <f t="shared" si="7127"/>
        <v>0</v>
      </c>
      <c r="P2717" s="18">
        <f t="shared" si="7127"/>
        <v>0</v>
      </c>
      <c r="Q2717" s="18">
        <f t="shared" si="7127"/>
        <v>0</v>
      </c>
      <c r="R2717" s="18">
        <f t="shared" si="7127"/>
        <v>0</v>
      </c>
      <c r="S2717" s="18">
        <f t="shared" si="7127"/>
        <v>0</v>
      </c>
      <c r="T2717" s="18">
        <f t="shared" si="7065"/>
        <v>967.4</v>
      </c>
      <c r="U2717" s="18">
        <f t="shared" si="7066"/>
        <v>967.4</v>
      </c>
      <c r="V2717" s="18">
        <f t="shared" si="7067"/>
        <v>967.4</v>
      </c>
      <c r="W2717" s="18">
        <f t="shared" si="7128"/>
        <v>0</v>
      </c>
      <c r="X2717" s="18">
        <f t="shared" si="7128"/>
        <v>0</v>
      </c>
      <c r="Y2717" s="18">
        <f t="shared" si="7128"/>
        <v>0</v>
      </c>
      <c r="Z2717" s="18">
        <f t="shared" si="7128"/>
        <v>0</v>
      </c>
      <c r="AA2717" s="18">
        <f t="shared" si="7128"/>
        <v>0</v>
      </c>
      <c r="AB2717" s="18">
        <f t="shared" si="7128"/>
        <v>0</v>
      </c>
      <c r="AC2717" s="18">
        <f t="shared" si="7040"/>
        <v>967.4</v>
      </c>
      <c r="AD2717" s="18">
        <f t="shared" si="7041"/>
        <v>967.4</v>
      </c>
      <c r="AE2717" s="18">
        <f t="shared" si="7042"/>
        <v>967.4</v>
      </c>
      <c r="AF2717" s="18">
        <f t="shared" si="7128"/>
        <v>0</v>
      </c>
      <c r="AG2717" s="18">
        <f t="shared" si="7128"/>
        <v>0</v>
      </c>
      <c r="AH2717" s="18">
        <f t="shared" si="7128"/>
        <v>0</v>
      </c>
      <c r="AI2717" s="18">
        <f t="shared" si="7093"/>
        <v>967.4</v>
      </c>
      <c r="AJ2717" s="18">
        <f t="shared" si="7094"/>
        <v>967.4</v>
      </c>
      <c r="AK2717" s="18">
        <f t="shared" si="7095"/>
        <v>967.4</v>
      </c>
      <c r="AL2717" s="18">
        <f t="shared" si="7128"/>
        <v>0</v>
      </c>
      <c r="AM2717" s="18">
        <f t="shared" si="7096"/>
        <v>967.4</v>
      </c>
      <c r="AN2717" s="18">
        <f t="shared" si="7128"/>
        <v>0</v>
      </c>
      <c r="AO2717" s="18">
        <f t="shared" si="7128"/>
        <v>0</v>
      </c>
      <c r="AP2717" s="18">
        <f t="shared" si="7128"/>
        <v>0</v>
      </c>
      <c r="AQ2717" s="18">
        <f t="shared" si="6971"/>
        <v>967.4</v>
      </c>
      <c r="AR2717" s="18">
        <f t="shared" si="6972"/>
        <v>967.4</v>
      </c>
      <c r="AS2717" s="18">
        <f t="shared" si="6973"/>
        <v>967.4</v>
      </c>
      <c r="AT2717" s="18">
        <f t="shared" si="7128"/>
        <v>0</v>
      </c>
      <c r="AU2717" s="18">
        <f t="shared" si="7128"/>
        <v>0</v>
      </c>
      <c r="AV2717" s="18">
        <f t="shared" si="7128"/>
        <v>0</v>
      </c>
      <c r="AW2717" s="18">
        <f t="shared" si="6974"/>
        <v>967.4</v>
      </c>
      <c r="AX2717" s="18">
        <f t="shared" si="6975"/>
        <v>967.4</v>
      </c>
      <c r="AY2717" s="18">
        <f t="shared" si="6976"/>
        <v>967.4</v>
      </c>
      <c r="AZ2717" s="18">
        <f t="shared" si="7128"/>
        <v>0</v>
      </c>
      <c r="BA2717" s="18">
        <f t="shared" si="7128"/>
        <v>0</v>
      </c>
      <c r="BB2717" s="18">
        <f t="shared" si="7128"/>
        <v>0</v>
      </c>
      <c r="BC2717" s="18">
        <f t="shared" si="7074"/>
        <v>967.4</v>
      </c>
      <c r="BD2717" s="18">
        <f t="shared" si="7075"/>
        <v>967.4</v>
      </c>
      <c r="BE2717" s="18">
        <f t="shared" si="7076"/>
        <v>967.4</v>
      </c>
      <c r="BF2717" s="18">
        <f t="shared" si="7128"/>
        <v>0</v>
      </c>
      <c r="BG2717" s="18">
        <f t="shared" si="7128"/>
        <v>0</v>
      </c>
      <c r="BH2717" s="18">
        <f t="shared" si="7128"/>
        <v>0</v>
      </c>
      <c r="BI2717" s="18">
        <f t="shared" si="7071"/>
        <v>967.4</v>
      </c>
      <c r="BJ2717" s="18">
        <f t="shared" si="7072"/>
        <v>967.4</v>
      </c>
      <c r="BK2717" s="18">
        <f t="shared" si="7073"/>
        <v>967.4</v>
      </c>
      <c r="BL2717" s="18">
        <f t="shared" si="7128"/>
        <v>0</v>
      </c>
      <c r="BM2717" s="18">
        <f t="shared" si="7128"/>
        <v>0</v>
      </c>
      <c r="BN2717" s="18">
        <f t="shared" si="7128"/>
        <v>0</v>
      </c>
      <c r="BO2717" s="18">
        <f t="shared" si="6968"/>
        <v>967.4</v>
      </c>
      <c r="BP2717" s="18">
        <f t="shared" si="6969"/>
        <v>967.4</v>
      </c>
      <c r="BQ2717" s="18">
        <f t="shared" si="6970"/>
        <v>967.4</v>
      </c>
      <c r="BR2717" s="18">
        <f t="shared" si="7128"/>
        <v>0</v>
      </c>
      <c r="BS2717" s="18">
        <f t="shared" si="7128"/>
        <v>0</v>
      </c>
      <c r="BT2717" s="18">
        <f t="shared" si="7128"/>
        <v>0</v>
      </c>
      <c r="BU2717" s="18">
        <f t="shared" ref="BU2717:BU2780" si="7129">BO2717+BR2717</f>
        <v>967.4</v>
      </c>
      <c r="BV2717" s="18">
        <f t="shared" ref="BV2717:BV2780" si="7130">BP2717+BS2717</f>
        <v>967.4</v>
      </c>
      <c r="BW2717" s="18">
        <f t="shared" ref="BW2717:BW2780" si="7131">BQ2717+BT2717</f>
        <v>967.4</v>
      </c>
      <c r="BX2717" s="18">
        <f t="shared" si="7128"/>
        <v>0</v>
      </c>
      <c r="BY2717" s="18">
        <f t="shared" si="7128"/>
        <v>0</v>
      </c>
      <c r="BZ2717" s="18">
        <f t="shared" si="7128"/>
        <v>0</v>
      </c>
      <c r="CA2717" s="18">
        <f t="shared" si="7101"/>
        <v>967.4</v>
      </c>
      <c r="CB2717" s="18">
        <f t="shared" si="7102"/>
        <v>967.4</v>
      </c>
      <c r="CC2717" s="18">
        <f t="shared" si="7103"/>
        <v>967.4</v>
      </c>
      <c r="CD2717" s="18">
        <f t="shared" si="7128"/>
        <v>0</v>
      </c>
      <c r="CE2717" s="27"/>
      <c r="CF2717" s="33"/>
    </row>
    <row r="2718" spans="1:119" x14ac:dyDescent="0.3">
      <c r="A2718" s="41" t="s">
        <v>441</v>
      </c>
      <c r="B2718" s="39">
        <v>850</v>
      </c>
      <c r="C2718" s="41" t="s">
        <v>149</v>
      </c>
      <c r="D2718" s="41" t="s">
        <v>198</v>
      </c>
      <c r="E2718" s="14" t="s">
        <v>1415</v>
      </c>
      <c r="F2718" s="18">
        <v>967.4</v>
      </c>
      <c r="G2718" s="18">
        <v>967.4</v>
      </c>
      <c r="H2718" s="18">
        <v>967.4</v>
      </c>
      <c r="I2718" s="18"/>
      <c r="J2718" s="18"/>
      <c r="K2718" s="18"/>
      <c r="L2718" s="18">
        <f t="shared" si="7062"/>
        <v>967.4</v>
      </c>
      <c r="M2718" s="18">
        <f t="shared" si="7063"/>
        <v>967.4</v>
      </c>
      <c r="N2718" s="18">
        <f t="shared" si="7064"/>
        <v>967.4</v>
      </c>
      <c r="O2718" s="18"/>
      <c r="P2718" s="18"/>
      <c r="Q2718" s="18"/>
      <c r="R2718" s="18"/>
      <c r="S2718" s="18"/>
      <c r="T2718" s="18">
        <f t="shared" si="7065"/>
        <v>967.4</v>
      </c>
      <c r="U2718" s="18">
        <f t="shared" si="7066"/>
        <v>967.4</v>
      </c>
      <c r="V2718" s="18">
        <f t="shared" si="7067"/>
        <v>967.4</v>
      </c>
      <c r="W2718" s="18"/>
      <c r="X2718" s="18"/>
      <c r="Y2718" s="18"/>
      <c r="Z2718" s="18"/>
      <c r="AA2718" s="18"/>
      <c r="AB2718" s="18"/>
      <c r="AC2718" s="18">
        <f t="shared" si="7040"/>
        <v>967.4</v>
      </c>
      <c r="AD2718" s="18">
        <f t="shared" si="7041"/>
        <v>967.4</v>
      </c>
      <c r="AE2718" s="18">
        <f t="shared" si="7042"/>
        <v>967.4</v>
      </c>
      <c r="AF2718" s="18"/>
      <c r="AG2718" s="18"/>
      <c r="AH2718" s="18"/>
      <c r="AI2718" s="18">
        <f t="shared" si="7093"/>
        <v>967.4</v>
      </c>
      <c r="AJ2718" s="18">
        <f t="shared" si="7094"/>
        <v>967.4</v>
      </c>
      <c r="AK2718" s="18">
        <f t="shared" si="7095"/>
        <v>967.4</v>
      </c>
      <c r="AL2718" s="18"/>
      <c r="AM2718" s="18">
        <f t="shared" si="7096"/>
        <v>967.4</v>
      </c>
      <c r="AN2718" s="18"/>
      <c r="AO2718" s="18"/>
      <c r="AP2718" s="18"/>
      <c r="AQ2718" s="18">
        <f t="shared" si="6971"/>
        <v>967.4</v>
      </c>
      <c r="AR2718" s="18">
        <f t="shared" si="6972"/>
        <v>967.4</v>
      </c>
      <c r="AS2718" s="18">
        <f t="shared" si="6973"/>
        <v>967.4</v>
      </c>
      <c r="AT2718" s="18"/>
      <c r="AU2718" s="18"/>
      <c r="AV2718" s="18"/>
      <c r="AW2718" s="18">
        <f t="shared" si="6974"/>
        <v>967.4</v>
      </c>
      <c r="AX2718" s="18">
        <f t="shared" si="6975"/>
        <v>967.4</v>
      </c>
      <c r="AY2718" s="18">
        <f t="shared" si="6976"/>
        <v>967.4</v>
      </c>
      <c r="AZ2718" s="18"/>
      <c r="BA2718" s="18"/>
      <c r="BB2718" s="18"/>
      <c r="BC2718" s="18">
        <f t="shared" si="7074"/>
        <v>967.4</v>
      </c>
      <c r="BD2718" s="18">
        <f t="shared" si="7075"/>
        <v>967.4</v>
      </c>
      <c r="BE2718" s="18">
        <f t="shared" si="7076"/>
        <v>967.4</v>
      </c>
      <c r="BF2718" s="18"/>
      <c r="BG2718" s="18"/>
      <c r="BH2718" s="18"/>
      <c r="BI2718" s="18">
        <f t="shared" si="7071"/>
        <v>967.4</v>
      </c>
      <c r="BJ2718" s="18">
        <f t="shared" si="7072"/>
        <v>967.4</v>
      </c>
      <c r="BK2718" s="18">
        <f t="shared" si="7073"/>
        <v>967.4</v>
      </c>
      <c r="BL2718" s="18"/>
      <c r="BM2718" s="18"/>
      <c r="BN2718" s="18"/>
      <c r="BO2718" s="18">
        <f t="shared" si="6968"/>
        <v>967.4</v>
      </c>
      <c r="BP2718" s="18">
        <f t="shared" si="6969"/>
        <v>967.4</v>
      </c>
      <c r="BQ2718" s="18">
        <f t="shared" si="6970"/>
        <v>967.4</v>
      </c>
      <c r="BR2718" s="18"/>
      <c r="BS2718" s="18"/>
      <c r="BT2718" s="18"/>
      <c r="BU2718" s="18">
        <f t="shared" si="7129"/>
        <v>967.4</v>
      </c>
      <c r="BV2718" s="18">
        <f t="shared" si="7130"/>
        <v>967.4</v>
      </c>
      <c r="BW2718" s="18">
        <f t="shared" si="7131"/>
        <v>967.4</v>
      </c>
      <c r="BX2718" s="18"/>
      <c r="BY2718" s="18"/>
      <c r="BZ2718" s="18"/>
      <c r="CA2718" s="18">
        <f t="shared" si="7101"/>
        <v>967.4</v>
      </c>
      <c r="CB2718" s="18">
        <f t="shared" si="7102"/>
        <v>967.4</v>
      </c>
      <c r="CC2718" s="18">
        <f t="shared" si="7103"/>
        <v>967.4</v>
      </c>
      <c r="CD2718" s="18"/>
      <c r="CE2718" s="27"/>
      <c r="CF2718" s="33"/>
    </row>
    <row r="2719" spans="1:119" ht="31.2" x14ac:dyDescent="0.3">
      <c r="A2719" s="41" t="s">
        <v>1165</v>
      </c>
      <c r="B2719" s="39"/>
      <c r="C2719" s="41"/>
      <c r="D2719" s="41"/>
      <c r="E2719" s="14" t="s">
        <v>1537</v>
      </c>
      <c r="F2719" s="18">
        <f t="shared" ref="F2719:K2720" si="7132">F2720</f>
        <v>0</v>
      </c>
      <c r="G2719" s="18">
        <f t="shared" si="7132"/>
        <v>0</v>
      </c>
      <c r="H2719" s="18">
        <f t="shared" si="7132"/>
        <v>0</v>
      </c>
      <c r="I2719" s="18">
        <f t="shared" si="7132"/>
        <v>0</v>
      </c>
      <c r="J2719" s="18">
        <f t="shared" si="7132"/>
        <v>0</v>
      </c>
      <c r="K2719" s="18">
        <f t="shared" si="7132"/>
        <v>0</v>
      </c>
      <c r="L2719" s="18">
        <f t="shared" si="7062"/>
        <v>0</v>
      </c>
      <c r="M2719" s="18">
        <f t="shared" si="7063"/>
        <v>0</v>
      </c>
      <c r="N2719" s="18">
        <f t="shared" si="7064"/>
        <v>0</v>
      </c>
      <c r="O2719" s="18">
        <f t="shared" ref="O2719:S2720" si="7133">O2720</f>
        <v>0</v>
      </c>
      <c r="P2719" s="18">
        <f t="shared" si="7133"/>
        <v>0</v>
      </c>
      <c r="Q2719" s="18">
        <f t="shared" si="7133"/>
        <v>0</v>
      </c>
      <c r="R2719" s="18">
        <f t="shared" si="7133"/>
        <v>0</v>
      </c>
      <c r="S2719" s="18">
        <f t="shared" si="7133"/>
        <v>0</v>
      </c>
      <c r="T2719" s="18">
        <f t="shared" si="7065"/>
        <v>0</v>
      </c>
      <c r="U2719" s="18">
        <f t="shared" si="7066"/>
        <v>0</v>
      </c>
      <c r="V2719" s="18">
        <f t="shared" si="7067"/>
        <v>0</v>
      </c>
      <c r="W2719" s="18">
        <f t="shared" ref="W2719:CD2720" si="7134">W2720</f>
        <v>2993.0460000000003</v>
      </c>
      <c r="X2719" s="18">
        <f t="shared" si="7134"/>
        <v>0</v>
      </c>
      <c r="Y2719" s="18">
        <f t="shared" si="7134"/>
        <v>0</v>
      </c>
      <c r="Z2719" s="18">
        <f t="shared" si="7134"/>
        <v>-234.49699999999999</v>
      </c>
      <c r="AA2719" s="18">
        <f t="shared" si="7134"/>
        <v>0</v>
      </c>
      <c r="AB2719" s="18">
        <f t="shared" si="7134"/>
        <v>0</v>
      </c>
      <c r="AC2719" s="18">
        <f t="shared" si="7040"/>
        <v>2758.5490000000004</v>
      </c>
      <c r="AD2719" s="18">
        <f t="shared" si="7041"/>
        <v>0</v>
      </c>
      <c r="AE2719" s="18">
        <f t="shared" si="7042"/>
        <v>0</v>
      </c>
      <c r="AF2719" s="18">
        <f t="shared" si="7134"/>
        <v>0</v>
      </c>
      <c r="AG2719" s="18">
        <f t="shared" si="7134"/>
        <v>0</v>
      </c>
      <c r="AH2719" s="18">
        <f t="shared" si="7134"/>
        <v>0</v>
      </c>
      <c r="AI2719" s="18">
        <f t="shared" si="7093"/>
        <v>2758.5490000000004</v>
      </c>
      <c r="AJ2719" s="18">
        <f t="shared" si="7094"/>
        <v>0</v>
      </c>
      <c r="AK2719" s="18">
        <f t="shared" si="7095"/>
        <v>0</v>
      </c>
      <c r="AL2719" s="18">
        <f t="shared" si="7134"/>
        <v>0</v>
      </c>
      <c r="AM2719" s="18">
        <f t="shared" si="7096"/>
        <v>2758.5490000000004</v>
      </c>
      <c r="AN2719" s="18">
        <f t="shared" si="7134"/>
        <v>0</v>
      </c>
      <c r="AO2719" s="18">
        <f t="shared" si="7134"/>
        <v>0</v>
      </c>
      <c r="AP2719" s="18">
        <f t="shared" si="7134"/>
        <v>0</v>
      </c>
      <c r="AQ2719" s="18">
        <f t="shared" si="6971"/>
        <v>2758.5490000000004</v>
      </c>
      <c r="AR2719" s="18">
        <f t="shared" si="6972"/>
        <v>0</v>
      </c>
      <c r="AS2719" s="18">
        <f t="shared" si="6973"/>
        <v>0</v>
      </c>
      <c r="AT2719" s="18">
        <f t="shared" si="7134"/>
        <v>0</v>
      </c>
      <c r="AU2719" s="18">
        <f t="shared" si="7134"/>
        <v>0</v>
      </c>
      <c r="AV2719" s="18">
        <f t="shared" si="7134"/>
        <v>0</v>
      </c>
      <c r="AW2719" s="18">
        <f t="shared" si="6974"/>
        <v>2758.5490000000004</v>
      </c>
      <c r="AX2719" s="18">
        <f t="shared" si="6975"/>
        <v>0</v>
      </c>
      <c r="AY2719" s="18">
        <f t="shared" si="6976"/>
        <v>0</v>
      </c>
      <c r="AZ2719" s="18">
        <f t="shared" si="7134"/>
        <v>0</v>
      </c>
      <c r="BA2719" s="18">
        <f t="shared" si="7134"/>
        <v>0</v>
      </c>
      <c r="BB2719" s="18">
        <f t="shared" si="7134"/>
        <v>0</v>
      </c>
      <c r="BC2719" s="18">
        <f t="shared" si="7074"/>
        <v>2758.5490000000004</v>
      </c>
      <c r="BD2719" s="18">
        <f t="shared" si="7075"/>
        <v>0</v>
      </c>
      <c r="BE2719" s="18">
        <f t="shared" si="7076"/>
        <v>0</v>
      </c>
      <c r="BF2719" s="18">
        <f t="shared" si="7134"/>
        <v>0</v>
      </c>
      <c r="BG2719" s="18">
        <f t="shared" si="7134"/>
        <v>0</v>
      </c>
      <c r="BH2719" s="18">
        <f t="shared" si="7134"/>
        <v>0</v>
      </c>
      <c r="BI2719" s="18">
        <f t="shared" si="7071"/>
        <v>2758.5490000000004</v>
      </c>
      <c r="BJ2719" s="18">
        <f t="shared" si="7072"/>
        <v>0</v>
      </c>
      <c r="BK2719" s="18">
        <f t="shared" si="7073"/>
        <v>0</v>
      </c>
      <c r="BL2719" s="18">
        <f t="shared" si="7134"/>
        <v>0</v>
      </c>
      <c r="BM2719" s="18">
        <f t="shared" si="7134"/>
        <v>0</v>
      </c>
      <c r="BN2719" s="18">
        <f t="shared" si="7134"/>
        <v>0</v>
      </c>
      <c r="BO2719" s="18">
        <f t="shared" si="6968"/>
        <v>2758.5490000000004</v>
      </c>
      <c r="BP2719" s="18">
        <f t="shared" si="6969"/>
        <v>0</v>
      </c>
      <c r="BQ2719" s="18">
        <f t="shared" si="6970"/>
        <v>0</v>
      </c>
      <c r="BR2719" s="18">
        <f t="shared" si="7134"/>
        <v>0</v>
      </c>
      <c r="BS2719" s="18">
        <f t="shared" si="7134"/>
        <v>0</v>
      </c>
      <c r="BT2719" s="18">
        <f t="shared" si="7134"/>
        <v>0</v>
      </c>
      <c r="BU2719" s="18">
        <f t="shared" si="7129"/>
        <v>2758.5490000000004</v>
      </c>
      <c r="BV2719" s="18">
        <f t="shared" si="7130"/>
        <v>0</v>
      </c>
      <c r="BW2719" s="18">
        <f t="shared" si="7131"/>
        <v>0</v>
      </c>
      <c r="BX2719" s="18">
        <f t="shared" si="7134"/>
        <v>-330.017</v>
      </c>
      <c r="BY2719" s="18">
        <f t="shared" si="7134"/>
        <v>0</v>
      </c>
      <c r="BZ2719" s="18">
        <f t="shared" si="7134"/>
        <v>0</v>
      </c>
      <c r="CA2719" s="18">
        <f t="shared" si="7101"/>
        <v>2428.5320000000006</v>
      </c>
      <c r="CB2719" s="18">
        <f t="shared" si="7102"/>
        <v>0</v>
      </c>
      <c r="CC2719" s="18">
        <f t="shared" si="7103"/>
        <v>0</v>
      </c>
      <c r="CD2719" s="18">
        <f t="shared" si="7134"/>
        <v>0</v>
      </c>
      <c r="CE2719" s="27"/>
      <c r="CF2719" s="33"/>
    </row>
    <row r="2720" spans="1:119" ht="31.2" x14ac:dyDescent="0.3">
      <c r="A2720" s="41" t="s">
        <v>1165</v>
      </c>
      <c r="B2720" s="39">
        <v>200</v>
      </c>
      <c r="C2720" s="41"/>
      <c r="D2720" s="41"/>
      <c r="E2720" s="14" t="s">
        <v>551</v>
      </c>
      <c r="F2720" s="18">
        <f t="shared" si="7132"/>
        <v>0</v>
      </c>
      <c r="G2720" s="18">
        <f t="shared" si="7132"/>
        <v>0</v>
      </c>
      <c r="H2720" s="18">
        <f t="shared" si="7132"/>
        <v>0</v>
      </c>
      <c r="I2720" s="18">
        <f t="shared" si="7132"/>
        <v>0</v>
      </c>
      <c r="J2720" s="18">
        <f t="shared" si="7132"/>
        <v>0</v>
      </c>
      <c r="K2720" s="18">
        <f t="shared" si="7132"/>
        <v>0</v>
      </c>
      <c r="L2720" s="18">
        <f t="shared" si="7062"/>
        <v>0</v>
      </c>
      <c r="M2720" s="18">
        <f t="shared" si="7063"/>
        <v>0</v>
      </c>
      <c r="N2720" s="18">
        <f t="shared" si="7064"/>
        <v>0</v>
      </c>
      <c r="O2720" s="18">
        <f t="shared" si="7133"/>
        <v>0</v>
      </c>
      <c r="P2720" s="18">
        <f t="shared" si="7133"/>
        <v>0</v>
      </c>
      <c r="Q2720" s="18">
        <f t="shared" si="7133"/>
        <v>0</v>
      </c>
      <c r="R2720" s="18">
        <f t="shared" si="7133"/>
        <v>0</v>
      </c>
      <c r="S2720" s="18">
        <f t="shared" si="7133"/>
        <v>0</v>
      </c>
      <c r="T2720" s="18">
        <f t="shared" si="7065"/>
        <v>0</v>
      </c>
      <c r="U2720" s="18">
        <f t="shared" si="7066"/>
        <v>0</v>
      </c>
      <c r="V2720" s="18">
        <f t="shared" si="7067"/>
        <v>0</v>
      </c>
      <c r="W2720" s="18">
        <f t="shared" si="7134"/>
        <v>2993.0460000000003</v>
      </c>
      <c r="X2720" s="18">
        <f t="shared" si="7134"/>
        <v>0</v>
      </c>
      <c r="Y2720" s="18">
        <f t="shared" si="7134"/>
        <v>0</v>
      </c>
      <c r="Z2720" s="18">
        <f t="shared" si="7134"/>
        <v>-234.49699999999999</v>
      </c>
      <c r="AA2720" s="18">
        <f t="shared" si="7134"/>
        <v>0</v>
      </c>
      <c r="AB2720" s="18">
        <f t="shared" si="7134"/>
        <v>0</v>
      </c>
      <c r="AC2720" s="18">
        <f t="shared" si="7040"/>
        <v>2758.5490000000004</v>
      </c>
      <c r="AD2720" s="18">
        <f t="shared" si="7041"/>
        <v>0</v>
      </c>
      <c r="AE2720" s="18">
        <f t="shared" si="7042"/>
        <v>0</v>
      </c>
      <c r="AF2720" s="18">
        <f t="shared" si="7134"/>
        <v>0</v>
      </c>
      <c r="AG2720" s="18">
        <f t="shared" si="7134"/>
        <v>0</v>
      </c>
      <c r="AH2720" s="18">
        <f t="shared" si="7134"/>
        <v>0</v>
      </c>
      <c r="AI2720" s="18">
        <f t="shared" si="7093"/>
        <v>2758.5490000000004</v>
      </c>
      <c r="AJ2720" s="18">
        <f t="shared" si="7094"/>
        <v>0</v>
      </c>
      <c r="AK2720" s="18">
        <f t="shared" si="7095"/>
        <v>0</v>
      </c>
      <c r="AL2720" s="18">
        <f t="shared" si="7134"/>
        <v>0</v>
      </c>
      <c r="AM2720" s="18">
        <f t="shared" si="7096"/>
        <v>2758.5490000000004</v>
      </c>
      <c r="AN2720" s="18">
        <f t="shared" si="7134"/>
        <v>0</v>
      </c>
      <c r="AO2720" s="18">
        <f t="shared" si="7134"/>
        <v>0</v>
      </c>
      <c r="AP2720" s="18">
        <f t="shared" si="7134"/>
        <v>0</v>
      </c>
      <c r="AQ2720" s="18">
        <f t="shared" si="6971"/>
        <v>2758.5490000000004</v>
      </c>
      <c r="AR2720" s="18">
        <f t="shared" si="6972"/>
        <v>0</v>
      </c>
      <c r="AS2720" s="18">
        <f t="shared" si="6973"/>
        <v>0</v>
      </c>
      <c r="AT2720" s="18">
        <f t="shared" si="7134"/>
        <v>0</v>
      </c>
      <c r="AU2720" s="18">
        <f t="shared" si="7134"/>
        <v>0</v>
      </c>
      <c r="AV2720" s="18">
        <f t="shared" si="7134"/>
        <v>0</v>
      </c>
      <c r="AW2720" s="18">
        <f t="shared" si="6974"/>
        <v>2758.5490000000004</v>
      </c>
      <c r="AX2720" s="18">
        <f t="shared" si="6975"/>
        <v>0</v>
      </c>
      <c r="AY2720" s="18">
        <f t="shared" si="6976"/>
        <v>0</v>
      </c>
      <c r="AZ2720" s="18">
        <f t="shared" si="7134"/>
        <v>0</v>
      </c>
      <c r="BA2720" s="18">
        <f t="shared" si="7134"/>
        <v>0</v>
      </c>
      <c r="BB2720" s="18">
        <f t="shared" si="7134"/>
        <v>0</v>
      </c>
      <c r="BC2720" s="18">
        <f t="shared" si="7074"/>
        <v>2758.5490000000004</v>
      </c>
      <c r="BD2720" s="18">
        <f t="shared" si="7075"/>
        <v>0</v>
      </c>
      <c r="BE2720" s="18">
        <f t="shared" si="7076"/>
        <v>0</v>
      </c>
      <c r="BF2720" s="18">
        <f t="shared" si="7134"/>
        <v>0</v>
      </c>
      <c r="BG2720" s="18">
        <f t="shared" si="7134"/>
        <v>0</v>
      </c>
      <c r="BH2720" s="18">
        <f t="shared" si="7134"/>
        <v>0</v>
      </c>
      <c r="BI2720" s="18">
        <f t="shared" si="7071"/>
        <v>2758.5490000000004</v>
      </c>
      <c r="BJ2720" s="18">
        <f t="shared" si="7072"/>
        <v>0</v>
      </c>
      <c r="BK2720" s="18">
        <f t="shared" si="7073"/>
        <v>0</v>
      </c>
      <c r="BL2720" s="18">
        <f t="shared" si="7134"/>
        <v>0</v>
      </c>
      <c r="BM2720" s="18">
        <f t="shared" si="7134"/>
        <v>0</v>
      </c>
      <c r="BN2720" s="18">
        <f t="shared" si="7134"/>
        <v>0</v>
      </c>
      <c r="BO2720" s="18">
        <f t="shared" ref="BO2720:BO2783" si="7135">BI2720+BL2720</f>
        <v>2758.5490000000004</v>
      </c>
      <c r="BP2720" s="18">
        <f t="shared" ref="BP2720:BP2783" si="7136">BJ2720+BM2720</f>
        <v>0</v>
      </c>
      <c r="BQ2720" s="18">
        <f t="shared" ref="BQ2720:BQ2783" si="7137">BK2720+BN2720</f>
        <v>0</v>
      </c>
      <c r="BR2720" s="18">
        <f t="shared" si="7134"/>
        <v>0</v>
      </c>
      <c r="BS2720" s="18">
        <f t="shared" si="7134"/>
        <v>0</v>
      </c>
      <c r="BT2720" s="18">
        <f t="shared" si="7134"/>
        <v>0</v>
      </c>
      <c r="BU2720" s="18">
        <f t="shared" si="7129"/>
        <v>2758.5490000000004</v>
      </c>
      <c r="BV2720" s="18">
        <f t="shared" si="7130"/>
        <v>0</v>
      </c>
      <c r="BW2720" s="18">
        <f t="shared" si="7131"/>
        <v>0</v>
      </c>
      <c r="BX2720" s="18">
        <f t="shared" si="7134"/>
        <v>-330.017</v>
      </c>
      <c r="BY2720" s="18">
        <f t="shared" si="7134"/>
        <v>0</v>
      </c>
      <c r="BZ2720" s="18">
        <f t="shared" si="7134"/>
        <v>0</v>
      </c>
      <c r="CA2720" s="18">
        <f t="shared" si="7101"/>
        <v>2428.5320000000006</v>
      </c>
      <c r="CB2720" s="18">
        <f t="shared" si="7102"/>
        <v>0</v>
      </c>
      <c r="CC2720" s="18">
        <f t="shared" si="7103"/>
        <v>0</v>
      </c>
      <c r="CD2720" s="18">
        <f t="shared" si="7134"/>
        <v>0</v>
      </c>
      <c r="CE2720" s="27"/>
      <c r="CF2720" s="33"/>
    </row>
    <row r="2721" spans="1:84" ht="46.8" x14ac:dyDescent="0.3">
      <c r="A2721" s="41" t="s">
        <v>1165</v>
      </c>
      <c r="B2721" s="39">
        <v>240</v>
      </c>
      <c r="C2721" s="41"/>
      <c r="D2721" s="41"/>
      <c r="E2721" s="14" t="s">
        <v>559</v>
      </c>
      <c r="F2721" s="18">
        <f t="shared" ref="F2721:K2721" si="7138">F2723</f>
        <v>0</v>
      </c>
      <c r="G2721" s="18">
        <f t="shared" si="7138"/>
        <v>0</v>
      </c>
      <c r="H2721" s="18">
        <f t="shared" si="7138"/>
        <v>0</v>
      </c>
      <c r="I2721" s="18">
        <f t="shared" si="7138"/>
        <v>0</v>
      </c>
      <c r="J2721" s="18">
        <f t="shared" si="7138"/>
        <v>0</v>
      </c>
      <c r="K2721" s="18">
        <f t="shared" si="7138"/>
        <v>0</v>
      </c>
      <c r="L2721" s="18">
        <f t="shared" si="7062"/>
        <v>0</v>
      </c>
      <c r="M2721" s="18">
        <f t="shared" si="7063"/>
        <v>0</v>
      </c>
      <c r="N2721" s="18">
        <f t="shared" si="7064"/>
        <v>0</v>
      </c>
      <c r="O2721" s="18">
        <f>O2723</f>
        <v>0</v>
      </c>
      <c r="P2721" s="18">
        <f>P2723</f>
        <v>0</v>
      </c>
      <c r="Q2721" s="18">
        <f>Q2723</f>
        <v>0</v>
      </c>
      <c r="R2721" s="18">
        <f>R2723</f>
        <v>0</v>
      </c>
      <c r="S2721" s="18">
        <f>S2723</f>
        <v>0</v>
      </c>
      <c r="T2721" s="18">
        <f t="shared" si="7065"/>
        <v>0</v>
      </c>
      <c r="U2721" s="18">
        <f t="shared" si="7066"/>
        <v>0</v>
      </c>
      <c r="V2721" s="18">
        <f t="shared" si="7067"/>
        <v>0</v>
      </c>
      <c r="W2721" s="18">
        <f>W2723+W2722</f>
        <v>2993.0460000000003</v>
      </c>
      <c r="X2721" s="18">
        <f t="shared" ref="X2721:CD2721" si="7139">X2723+X2722</f>
        <v>0</v>
      </c>
      <c r="Y2721" s="18">
        <f t="shared" si="7139"/>
        <v>0</v>
      </c>
      <c r="Z2721" s="18">
        <f t="shared" ref="Z2721:AB2721" si="7140">Z2723+Z2722</f>
        <v>-234.49699999999999</v>
      </c>
      <c r="AA2721" s="18">
        <f t="shared" si="7140"/>
        <v>0</v>
      </c>
      <c r="AB2721" s="18">
        <f t="shared" si="7140"/>
        <v>0</v>
      </c>
      <c r="AC2721" s="18">
        <f t="shared" si="7040"/>
        <v>2758.5490000000004</v>
      </c>
      <c r="AD2721" s="18">
        <f t="shared" si="7041"/>
        <v>0</v>
      </c>
      <c r="AE2721" s="18">
        <f t="shared" si="7042"/>
        <v>0</v>
      </c>
      <c r="AF2721" s="18">
        <f t="shared" ref="AF2721:AH2721" si="7141">AF2723+AF2722</f>
        <v>0</v>
      </c>
      <c r="AG2721" s="18">
        <f t="shared" si="7141"/>
        <v>0</v>
      </c>
      <c r="AH2721" s="18">
        <f t="shared" si="7141"/>
        <v>0</v>
      </c>
      <c r="AI2721" s="18">
        <f t="shared" si="7093"/>
        <v>2758.5490000000004</v>
      </c>
      <c r="AJ2721" s="18">
        <f t="shared" si="7094"/>
        <v>0</v>
      </c>
      <c r="AK2721" s="18">
        <f t="shared" si="7095"/>
        <v>0</v>
      </c>
      <c r="AL2721" s="18">
        <f t="shared" ref="AL2721" si="7142">AL2723+AL2722</f>
        <v>0</v>
      </c>
      <c r="AM2721" s="18">
        <f t="shared" si="7096"/>
        <v>2758.5490000000004</v>
      </c>
      <c r="AN2721" s="18">
        <f t="shared" ref="AN2721:AP2721" si="7143">AN2723+AN2722</f>
        <v>0</v>
      </c>
      <c r="AO2721" s="18">
        <f t="shared" si="7143"/>
        <v>0</v>
      </c>
      <c r="AP2721" s="18">
        <f t="shared" si="7143"/>
        <v>0</v>
      </c>
      <c r="AQ2721" s="18">
        <f t="shared" si="6971"/>
        <v>2758.5490000000004</v>
      </c>
      <c r="AR2721" s="18">
        <f t="shared" si="6972"/>
        <v>0</v>
      </c>
      <c r="AS2721" s="18">
        <f t="shared" si="6973"/>
        <v>0</v>
      </c>
      <c r="AT2721" s="18">
        <f t="shared" ref="AT2721:AV2721" si="7144">AT2723+AT2722</f>
        <v>0</v>
      </c>
      <c r="AU2721" s="18">
        <f t="shared" si="7144"/>
        <v>0</v>
      </c>
      <c r="AV2721" s="18">
        <f t="shared" si="7144"/>
        <v>0</v>
      </c>
      <c r="AW2721" s="18">
        <f t="shared" si="6974"/>
        <v>2758.5490000000004</v>
      </c>
      <c r="AX2721" s="18">
        <f t="shared" si="6975"/>
        <v>0</v>
      </c>
      <c r="AY2721" s="18">
        <f t="shared" si="6976"/>
        <v>0</v>
      </c>
      <c r="AZ2721" s="18">
        <f t="shared" ref="AZ2721:BB2721" si="7145">AZ2723+AZ2722</f>
        <v>0</v>
      </c>
      <c r="BA2721" s="18">
        <f t="shared" si="7145"/>
        <v>0</v>
      </c>
      <c r="BB2721" s="18">
        <f t="shared" si="7145"/>
        <v>0</v>
      </c>
      <c r="BC2721" s="18">
        <f t="shared" si="7074"/>
        <v>2758.5490000000004</v>
      </c>
      <c r="BD2721" s="18">
        <f t="shared" si="7075"/>
        <v>0</v>
      </c>
      <c r="BE2721" s="18">
        <f t="shared" si="7076"/>
        <v>0</v>
      </c>
      <c r="BF2721" s="18">
        <f t="shared" ref="BF2721:BH2721" si="7146">BF2723+BF2722</f>
        <v>0</v>
      </c>
      <c r="BG2721" s="18">
        <f t="shared" si="7146"/>
        <v>0</v>
      </c>
      <c r="BH2721" s="18">
        <f t="shared" si="7146"/>
        <v>0</v>
      </c>
      <c r="BI2721" s="18">
        <f t="shared" si="7071"/>
        <v>2758.5490000000004</v>
      </c>
      <c r="BJ2721" s="18">
        <f t="shared" si="7072"/>
        <v>0</v>
      </c>
      <c r="BK2721" s="18">
        <f t="shared" si="7073"/>
        <v>0</v>
      </c>
      <c r="BL2721" s="18">
        <f t="shared" ref="BL2721:BN2721" si="7147">BL2723+BL2722</f>
        <v>0</v>
      </c>
      <c r="BM2721" s="18">
        <f t="shared" si="7147"/>
        <v>0</v>
      </c>
      <c r="BN2721" s="18">
        <f t="shared" si="7147"/>
        <v>0</v>
      </c>
      <c r="BO2721" s="18">
        <f t="shared" si="7135"/>
        <v>2758.5490000000004</v>
      </c>
      <c r="BP2721" s="18">
        <f t="shared" si="7136"/>
        <v>0</v>
      </c>
      <c r="BQ2721" s="18">
        <f t="shared" si="7137"/>
        <v>0</v>
      </c>
      <c r="BR2721" s="18">
        <f t="shared" ref="BR2721:BT2721" si="7148">BR2723+BR2722</f>
        <v>0</v>
      </c>
      <c r="BS2721" s="18">
        <f t="shared" si="7148"/>
        <v>0</v>
      </c>
      <c r="BT2721" s="18">
        <f t="shared" si="7148"/>
        <v>0</v>
      </c>
      <c r="BU2721" s="18">
        <f t="shared" si="7129"/>
        <v>2758.5490000000004</v>
      </c>
      <c r="BV2721" s="18">
        <f t="shared" si="7130"/>
        <v>0</v>
      </c>
      <c r="BW2721" s="18">
        <f t="shared" si="7131"/>
        <v>0</v>
      </c>
      <c r="BX2721" s="18">
        <f t="shared" ref="BX2721:BZ2721" si="7149">BX2723+BX2722</f>
        <v>-330.017</v>
      </c>
      <c r="BY2721" s="18">
        <f t="shared" si="7149"/>
        <v>0</v>
      </c>
      <c r="BZ2721" s="18">
        <f t="shared" si="7149"/>
        <v>0</v>
      </c>
      <c r="CA2721" s="18">
        <f t="shared" si="7101"/>
        <v>2428.5320000000006</v>
      </c>
      <c r="CB2721" s="18">
        <f t="shared" si="7102"/>
        <v>0</v>
      </c>
      <c r="CC2721" s="18">
        <f t="shared" si="7103"/>
        <v>0</v>
      </c>
      <c r="CD2721" s="18">
        <f t="shared" si="7139"/>
        <v>0</v>
      </c>
      <c r="CE2721" s="27"/>
      <c r="CF2721" s="33"/>
    </row>
    <row r="2722" spans="1:84" x14ac:dyDescent="0.3">
      <c r="A2722" s="41" t="s">
        <v>1165</v>
      </c>
      <c r="B2722" s="39">
        <v>240</v>
      </c>
      <c r="C2722" s="41" t="s">
        <v>149</v>
      </c>
      <c r="D2722" s="41" t="s">
        <v>198</v>
      </c>
      <c r="E2722" s="14" t="s">
        <v>1415</v>
      </c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  <c r="U2722" s="18"/>
      <c r="V2722" s="18"/>
      <c r="W2722" s="18">
        <f>551.609+231.468+543.605+362.715+453.828+391.724+458.097</f>
        <v>2993.0460000000003</v>
      </c>
      <c r="X2722" s="18"/>
      <c r="Y2722" s="18"/>
      <c r="Z2722" s="18">
        <f>-59.042-83.754-91.701</f>
        <v>-234.49699999999999</v>
      </c>
      <c r="AA2722" s="18"/>
      <c r="AB2722" s="18"/>
      <c r="AC2722" s="18">
        <f t="shared" si="7040"/>
        <v>2758.5490000000004</v>
      </c>
      <c r="AD2722" s="18">
        <f t="shared" si="7041"/>
        <v>0</v>
      </c>
      <c r="AE2722" s="18">
        <f t="shared" si="7042"/>
        <v>0</v>
      </c>
      <c r="AF2722" s="18"/>
      <c r="AG2722" s="18"/>
      <c r="AH2722" s="18"/>
      <c r="AI2722" s="18">
        <f t="shared" si="7093"/>
        <v>2758.5490000000004</v>
      </c>
      <c r="AJ2722" s="18">
        <f t="shared" si="7094"/>
        <v>0</v>
      </c>
      <c r="AK2722" s="18">
        <f t="shared" si="7095"/>
        <v>0</v>
      </c>
      <c r="AL2722" s="18"/>
      <c r="AM2722" s="18">
        <f t="shared" si="7096"/>
        <v>2758.5490000000004</v>
      </c>
      <c r="AN2722" s="18"/>
      <c r="AO2722" s="18"/>
      <c r="AP2722" s="18"/>
      <c r="AQ2722" s="18">
        <f t="shared" si="6971"/>
        <v>2758.5490000000004</v>
      </c>
      <c r="AR2722" s="18">
        <f t="shared" si="6972"/>
        <v>0</v>
      </c>
      <c r="AS2722" s="18">
        <f t="shared" si="6973"/>
        <v>0</v>
      </c>
      <c r="AT2722" s="18"/>
      <c r="AU2722" s="18"/>
      <c r="AV2722" s="18"/>
      <c r="AW2722" s="18">
        <f t="shared" si="6974"/>
        <v>2758.5490000000004</v>
      </c>
      <c r="AX2722" s="18">
        <f t="shared" si="6975"/>
        <v>0</v>
      </c>
      <c r="AY2722" s="18">
        <f t="shared" si="6976"/>
        <v>0</v>
      </c>
      <c r="AZ2722" s="18"/>
      <c r="BA2722" s="18"/>
      <c r="BB2722" s="18"/>
      <c r="BC2722" s="18">
        <f t="shared" si="7074"/>
        <v>2758.5490000000004</v>
      </c>
      <c r="BD2722" s="18">
        <f t="shared" si="7075"/>
        <v>0</v>
      </c>
      <c r="BE2722" s="18">
        <f t="shared" si="7076"/>
        <v>0</v>
      </c>
      <c r="BF2722" s="18"/>
      <c r="BG2722" s="18"/>
      <c r="BH2722" s="18"/>
      <c r="BI2722" s="18">
        <f t="shared" si="7071"/>
        <v>2758.5490000000004</v>
      </c>
      <c r="BJ2722" s="18">
        <f t="shared" si="7072"/>
        <v>0</v>
      </c>
      <c r="BK2722" s="18">
        <f t="shared" si="7073"/>
        <v>0</v>
      </c>
      <c r="BL2722" s="18"/>
      <c r="BM2722" s="18"/>
      <c r="BN2722" s="18"/>
      <c r="BO2722" s="18">
        <f t="shared" si="7135"/>
        <v>2758.5490000000004</v>
      </c>
      <c r="BP2722" s="18">
        <f t="shared" si="7136"/>
        <v>0</v>
      </c>
      <c r="BQ2722" s="18">
        <f t="shared" si="7137"/>
        <v>0</v>
      </c>
      <c r="BR2722" s="18"/>
      <c r="BS2722" s="18"/>
      <c r="BT2722" s="18"/>
      <c r="BU2722" s="18">
        <f t="shared" si="7129"/>
        <v>2758.5490000000004</v>
      </c>
      <c r="BV2722" s="18">
        <f t="shared" si="7130"/>
        <v>0</v>
      </c>
      <c r="BW2722" s="18">
        <f t="shared" si="7131"/>
        <v>0</v>
      </c>
      <c r="BX2722" s="18">
        <f>-68.738-205.786-55.493</f>
        <v>-330.017</v>
      </c>
      <c r="BY2722" s="18"/>
      <c r="BZ2722" s="18"/>
      <c r="CA2722" s="18">
        <f t="shared" si="7101"/>
        <v>2428.5320000000006</v>
      </c>
      <c r="CB2722" s="18">
        <f t="shared" si="7102"/>
        <v>0</v>
      </c>
      <c r="CC2722" s="18">
        <f t="shared" si="7103"/>
        <v>0</v>
      </c>
      <c r="CD2722" s="18"/>
      <c r="CE2722" s="27"/>
      <c r="CF2722" s="33"/>
    </row>
    <row r="2723" spans="1:84" hidden="1" x14ac:dyDescent="0.3">
      <c r="A2723" s="41" t="s">
        <v>1165</v>
      </c>
      <c r="B2723" s="39">
        <v>240</v>
      </c>
      <c r="C2723" s="41" t="s">
        <v>29</v>
      </c>
      <c r="D2723" s="41" t="s">
        <v>27</v>
      </c>
      <c r="E2723" s="14" t="s">
        <v>539</v>
      </c>
      <c r="F2723" s="18"/>
      <c r="G2723" s="18"/>
      <c r="H2723" s="18"/>
      <c r="I2723" s="18"/>
      <c r="J2723" s="18"/>
      <c r="K2723" s="18"/>
      <c r="L2723" s="18">
        <f t="shared" si="7062"/>
        <v>0</v>
      </c>
      <c r="M2723" s="18">
        <f t="shared" si="7063"/>
        <v>0</v>
      </c>
      <c r="N2723" s="18">
        <f t="shared" si="7064"/>
        <v>0</v>
      </c>
      <c r="O2723" s="18"/>
      <c r="P2723" s="18"/>
      <c r="Q2723" s="18"/>
      <c r="R2723" s="18"/>
      <c r="S2723" s="18"/>
      <c r="T2723" s="18">
        <f t="shared" si="7065"/>
        <v>0</v>
      </c>
      <c r="U2723" s="18">
        <f t="shared" si="7066"/>
        <v>0</v>
      </c>
      <c r="V2723" s="18">
        <f t="shared" si="7067"/>
        <v>0</v>
      </c>
      <c r="W2723" s="18"/>
      <c r="X2723" s="18"/>
      <c r="Y2723" s="18"/>
      <c r="Z2723" s="18"/>
      <c r="AA2723" s="18"/>
      <c r="AB2723" s="18"/>
      <c r="AC2723" s="18">
        <f t="shared" si="7040"/>
        <v>0</v>
      </c>
      <c r="AD2723" s="18">
        <f t="shared" si="7041"/>
        <v>0</v>
      </c>
      <c r="AE2723" s="18">
        <f t="shared" si="7042"/>
        <v>0</v>
      </c>
      <c r="AF2723" s="18"/>
      <c r="AG2723" s="18"/>
      <c r="AH2723" s="18"/>
      <c r="AI2723" s="18">
        <f t="shared" si="7093"/>
        <v>0</v>
      </c>
      <c r="AJ2723" s="18">
        <f t="shared" si="7094"/>
        <v>0</v>
      </c>
      <c r="AK2723" s="18">
        <f t="shared" si="7095"/>
        <v>0</v>
      </c>
      <c r="AL2723" s="18"/>
      <c r="AM2723" s="18">
        <f t="shared" si="7096"/>
        <v>0</v>
      </c>
      <c r="AN2723" s="18"/>
      <c r="AO2723" s="18"/>
      <c r="AP2723" s="18"/>
      <c r="AQ2723" s="18">
        <f t="shared" si="6971"/>
        <v>0</v>
      </c>
      <c r="AR2723" s="18">
        <f t="shared" si="6972"/>
        <v>0</v>
      </c>
      <c r="AS2723" s="18">
        <f t="shared" si="6973"/>
        <v>0</v>
      </c>
      <c r="AT2723" s="18"/>
      <c r="AU2723" s="18"/>
      <c r="AV2723" s="18"/>
      <c r="AW2723" s="18">
        <f t="shared" si="6974"/>
        <v>0</v>
      </c>
      <c r="AX2723" s="18">
        <f t="shared" si="6975"/>
        <v>0</v>
      </c>
      <c r="AY2723" s="18">
        <f t="shared" si="6976"/>
        <v>0</v>
      </c>
      <c r="AZ2723" s="18"/>
      <c r="BA2723" s="18"/>
      <c r="BB2723" s="18"/>
      <c r="BC2723" s="18">
        <f t="shared" si="7074"/>
        <v>0</v>
      </c>
      <c r="BD2723" s="18">
        <f t="shared" si="7075"/>
        <v>0</v>
      </c>
      <c r="BE2723" s="18">
        <f t="shared" si="7076"/>
        <v>0</v>
      </c>
      <c r="BF2723" s="18"/>
      <c r="BG2723" s="18"/>
      <c r="BH2723" s="18"/>
      <c r="BI2723" s="18">
        <f t="shared" si="7071"/>
        <v>0</v>
      </c>
      <c r="BJ2723" s="18">
        <f t="shared" si="7072"/>
        <v>0</v>
      </c>
      <c r="BK2723" s="18">
        <f t="shared" si="7073"/>
        <v>0</v>
      </c>
      <c r="BL2723" s="18"/>
      <c r="BM2723" s="18"/>
      <c r="BN2723" s="18"/>
      <c r="BO2723" s="18">
        <f t="shared" si="7135"/>
        <v>0</v>
      </c>
      <c r="BP2723" s="18">
        <f t="shared" si="7136"/>
        <v>0</v>
      </c>
      <c r="BQ2723" s="18">
        <f t="shared" si="7137"/>
        <v>0</v>
      </c>
      <c r="BR2723" s="18"/>
      <c r="BS2723" s="18"/>
      <c r="BT2723" s="18"/>
      <c r="BU2723" s="18">
        <f t="shared" si="7129"/>
        <v>0</v>
      </c>
      <c r="BV2723" s="18">
        <f t="shared" si="7130"/>
        <v>0</v>
      </c>
      <c r="BW2723" s="18">
        <f t="shared" si="7131"/>
        <v>0</v>
      </c>
      <c r="BX2723" s="18"/>
      <c r="BY2723" s="18"/>
      <c r="BZ2723" s="18"/>
      <c r="CA2723" s="18">
        <f t="shared" si="7101"/>
        <v>0</v>
      </c>
      <c r="CB2723" s="18">
        <f t="shared" si="7102"/>
        <v>0</v>
      </c>
      <c r="CC2723" s="18">
        <f t="shared" si="7103"/>
        <v>0</v>
      </c>
      <c r="CD2723" s="18"/>
      <c r="CE2723" s="27" t="s">
        <v>1661</v>
      </c>
      <c r="CF2723" s="33"/>
    </row>
    <row r="2724" spans="1:84" ht="46.8" x14ac:dyDescent="0.3">
      <c r="A2724" s="41" t="s">
        <v>442</v>
      </c>
      <c r="B2724" s="39"/>
      <c r="C2724" s="41"/>
      <c r="D2724" s="41"/>
      <c r="E2724" s="14" t="s">
        <v>1237</v>
      </c>
      <c r="F2724" s="18">
        <f>F2728+F2725</f>
        <v>22213.1</v>
      </c>
      <c r="G2724" s="18">
        <f t="shared" ref="G2724:CD2724" si="7150">G2728+G2725</f>
        <v>22213.1</v>
      </c>
      <c r="H2724" s="18">
        <f t="shared" si="7150"/>
        <v>22213.1</v>
      </c>
      <c r="I2724" s="18">
        <f t="shared" ref="I2724:K2724" si="7151">I2728+I2725</f>
        <v>0</v>
      </c>
      <c r="J2724" s="18">
        <f t="shared" si="7151"/>
        <v>0</v>
      </c>
      <c r="K2724" s="18">
        <f t="shared" si="7151"/>
        <v>0</v>
      </c>
      <c r="L2724" s="18">
        <f t="shared" si="7062"/>
        <v>22213.1</v>
      </c>
      <c r="M2724" s="18">
        <f t="shared" si="7063"/>
        <v>22213.1</v>
      </c>
      <c r="N2724" s="18">
        <f t="shared" si="7064"/>
        <v>22213.1</v>
      </c>
      <c r="O2724" s="18">
        <f t="shared" ref="O2724:S2724" si="7152">O2728+O2725</f>
        <v>0</v>
      </c>
      <c r="P2724" s="18">
        <f t="shared" si="7152"/>
        <v>0</v>
      </c>
      <c r="Q2724" s="18">
        <f t="shared" si="7152"/>
        <v>0</v>
      </c>
      <c r="R2724" s="18">
        <f t="shared" si="7152"/>
        <v>0</v>
      </c>
      <c r="S2724" s="18">
        <f t="shared" si="7152"/>
        <v>0</v>
      </c>
      <c r="T2724" s="18">
        <f t="shared" si="7065"/>
        <v>22213.1</v>
      </c>
      <c r="U2724" s="18">
        <f t="shared" si="7066"/>
        <v>22213.1</v>
      </c>
      <c r="V2724" s="18">
        <f t="shared" si="7067"/>
        <v>22213.1</v>
      </c>
      <c r="W2724" s="18">
        <f t="shared" ref="W2724:AB2724" si="7153">W2728+W2725</f>
        <v>0</v>
      </c>
      <c r="X2724" s="18">
        <f t="shared" si="7153"/>
        <v>0</v>
      </c>
      <c r="Y2724" s="18">
        <f t="shared" si="7153"/>
        <v>0</v>
      </c>
      <c r="Z2724" s="18">
        <f t="shared" si="7153"/>
        <v>0</v>
      </c>
      <c r="AA2724" s="18">
        <f t="shared" si="7153"/>
        <v>0</v>
      </c>
      <c r="AB2724" s="18">
        <f t="shared" si="7153"/>
        <v>0</v>
      </c>
      <c r="AC2724" s="18">
        <f t="shared" si="7040"/>
        <v>22213.1</v>
      </c>
      <c r="AD2724" s="18">
        <f t="shared" si="7041"/>
        <v>22213.1</v>
      </c>
      <c r="AE2724" s="18">
        <f t="shared" si="7042"/>
        <v>22213.1</v>
      </c>
      <c r="AF2724" s="18">
        <f t="shared" ref="AF2724:AH2724" si="7154">AF2728+AF2725</f>
        <v>0</v>
      </c>
      <c r="AG2724" s="18">
        <f t="shared" si="7154"/>
        <v>0</v>
      </c>
      <c r="AH2724" s="18">
        <f t="shared" si="7154"/>
        <v>0</v>
      </c>
      <c r="AI2724" s="18">
        <f t="shared" si="7093"/>
        <v>22213.1</v>
      </c>
      <c r="AJ2724" s="18">
        <f t="shared" si="7094"/>
        <v>22213.1</v>
      </c>
      <c r="AK2724" s="18">
        <f t="shared" si="7095"/>
        <v>22213.1</v>
      </c>
      <c r="AL2724" s="18">
        <f t="shared" ref="AL2724" si="7155">AL2728+AL2725</f>
        <v>0</v>
      </c>
      <c r="AM2724" s="18">
        <f t="shared" si="7096"/>
        <v>22213.1</v>
      </c>
      <c r="AN2724" s="18">
        <f t="shared" ref="AN2724:AP2724" si="7156">AN2728+AN2725</f>
        <v>0</v>
      </c>
      <c r="AO2724" s="18">
        <f t="shared" si="7156"/>
        <v>0</v>
      </c>
      <c r="AP2724" s="18">
        <f t="shared" si="7156"/>
        <v>0</v>
      </c>
      <c r="AQ2724" s="18">
        <f t="shared" si="6971"/>
        <v>22213.1</v>
      </c>
      <c r="AR2724" s="18">
        <f t="shared" si="6972"/>
        <v>22213.1</v>
      </c>
      <c r="AS2724" s="18">
        <f t="shared" si="6973"/>
        <v>22213.1</v>
      </c>
      <c r="AT2724" s="18">
        <f t="shared" ref="AT2724:AV2724" si="7157">AT2728+AT2725</f>
        <v>0</v>
      </c>
      <c r="AU2724" s="18">
        <f t="shared" si="7157"/>
        <v>0</v>
      </c>
      <c r="AV2724" s="18">
        <f t="shared" si="7157"/>
        <v>0</v>
      </c>
      <c r="AW2724" s="18">
        <f t="shared" si="6974"/>
        <v>22213.1</v>
      </c>
      <c r="AX2724" s="18">
        <f t="shared" si="6975"/>
        <v>22213.1</v>
      </c>
      <c r="AY2724" s="18">
        <f t="shared" si="6976"/>
        <v>22213.1</v>
      </c>
      <c r="AZ2724" s="18">
        <f t="shared" ref="AZ2724:BB2724" si="7158">AZ2728+AZ2725</f>
        <v>0</v>
      </c>
      <c r="BA2724" s="18">
        <f t="shared" si="7158"/>
        <v>0</v>
      </c>
      <c r="BB2724" s="18">
        <f t="shared" si="7158"/>
        <v>0</v>
      </c>
      <c r="BC2724" s="18">
        <f t="shared" si="7074"/>
        <v>22213.1</v>
      </c>
      <c r="BD2724" s="18">
        <f t="shared" si="7075"/>
        <v>22213.1</v>
      </c>
      <c r="BE2724" s="18">
        <f t="shared" si="7076"/>
        <v>22213.1</v>
      </c>
      <c r="BF2724" s="18">
        <f t="shared" ref="BF2724:BH2724" si="7159">BF2728+BF2725</f>
        <v>0</v>
      </c>
      <c r="BG2724" s="18">
        <f t="shared" si="7159"/>
        <v>0</v>
      </c>
      <c r="BH2724" s="18">
        <f t="shared" si="7159"/>
        <v>0</v>
      </c>
      <c r="BI2724" s="18">
        <f t="shared" si="7071"/>
        <v>22213.1</v>
      </c>
      <c r="BJ2724" s="18">
        <f t="shared" si="7072"/>
        <v>22213.1</v>
      </c>
      <c r="BK2724" s="18">
        <f t="shared" si="7073"/>
        <v>22213.1</v>
      </c>
      <c r="BL2724" s="18">
        <f t="shared" ref="BL2724:BN2724" si="7160">BL2728+BL2725</f>
        <v>0</v>
      </c>
      <c r="BM2724" s="18">
        <f t="shared" si="7160"/>
        <v>0</v>
      </c>
      <c r="BN2724" s="18">
        <f t="shared" si="7160"/>
        <v>0</v>
      </c>
      <c r="BO2724" s="18">
        <f t="shared" si="7135"/>
        <v>22213.1</v>
      </c>
      <c r="BP2724" s="18">
        <f t="shared" si="7136"/>
        <v>22213.1</v>
      </c>
      <c r="BQ2724" s="18">
        <f t="shared" si="7137"/>
        <v>22213.1</v>
      </c>
      <c r="BR2724" s="18">
        <f t="shared" ref="BR2724:BT2724" si="7161">BR2728+BR2725</f>
        <v>0</v>
      </c>
      <c r="BS2724" s="18">
        <f t="shared" si="7161"/>
        <v>0</v>
      </c>
      <c r="BT2724" s="18">
        <f t="shared" si="7161"/>
        <v>0</v>
      </c>
      <c r="BU2724" s="18">
        <f t="shared" si="7129"/>
        <v>22213.1</v>
      </c>
      <c r="BV2724" s="18">
        <f t="shared" si="7130"/>
        <v>22213.1</v>
      </c>
      <c r="BW2724" s="18">
        <f t="shared" si="7131"/>
        <v>22213.1</v>
      </c>
      <c r="BX2724" s="18">
        <f t="shared" ref="BX2724:BZ2724" si="7162">BX2728+BX2725</f>
        <v>0</v>
      </c>
      <c r="BY2724" s="18">
        <f t="shared" si="7162"/>
        <v>0</v>
      </c>
      <c r="BZ2724" s="18">
        <f t="shared" si="7162"/>
        <v>0</v>
      </c>
      <c r="CA2724" s="18">
        <f t="shared" si="7101"/>
        <v>22213.1</v>
      </c>
      <c r="CB2724" s="18">
        <f t="shared" si="7102"/>
        <v>22213.1</v>
      </c>
      <c r="CC2724" s="18">
        <f t="shared" si="7103"/>
        <v>22213.1</v>
      </c>
      <c r="CD2724" s="18">
        <f t="shared" si="7150"/>
        <v>0</v>
      </c>
      <c r="CE2724" s="27"/>
      <c r="CF2724" s="33"/>
    </row>
    <row r="2725" spans="1:84" ht="93.6" x14ac:dyDescent="0.3">
      <c r="A2725" s="41" t="s">
        <v>442</v>
      </c>
      <c r="B2725" s="39">
        <v>100</v>
      </c>
      <c r="C2725" s="41"/>
      <c r="D2725" s="41"/>
      <c r="E2725" s="14" t="s">
        <v>550</v>
      </c>
      <c r="F2725" s="18">
        <f>F2726</f>
        <v>3477.8999999999996</v>
      </c>
      <c r="G2725" s="18">
        <f t="shared" ref="G2725:CD2726" si="7163">G2726</f>
        <v>3477.8999999999996</v>
      </c>
      <c r="H2725" s="18">
        <f t="shared" si="7163"/>
        <v>3477.8999999999996</v>
      </c>
      <c r="I2725" s="18">
        <f t="shared" si="7163"/>
        <v>0</v>
      </c>
      <c r="J2725" s="18">
        <f t="shared" si="7163"/>
        <v>0</v>
      </c>
      <c r="K2725" s="18">
        <f t="shared" si="7163"/>
        <v>0</v>
      </c>
      <c r="L2725" s="18">
        <f t="shared" si="7062"/>
        <v>3477.8999999999996</v>
      </c>
      <c r="M2725" s="18">
        <f t="shared" si="7063"/>
        <v>3477.8999999999996</v>
      </c>
      <c r="N2725" s="18">
        <f t="shared" si="7064"/>
        <v>3477.8999999999996</v>
      </c>
      <c r="O2725" s="18">
        <f t="shared" si="7163"/>
        <v>0</v>
      </c>
      <c r="P2725" s="18">
        <f t="shared" si="7163"/>
        <v>0</v>
      </c>
      <c r="Q2725" s="18">
        <f t="shared" si="7163"/>
        <v>0</v>
      </c>
      <c r="R2725" s="18">
        <f t="shared" si="7163"/>
        <v>0</v>
      </c>
      <c r="S2725" s="18">
        <f t="shared" si="7163"/>
        <v>0</v>
      </c>
      <c r="T2725" s="18">
        <f t="shared" si="7065"/>
        <v>3477.8999999999996</v>
      </c>
      <c r="U2725" s="18">
        <f t="shared" si="7066"/>
        <v>3477.8999999999996</v>
      </c>
      <c r="V2725" s="18">
        <f t="shared" si="7067"/>
        <v>3477.8999999999996</v>
      </c>
      <c r="W2725" s="18">
        <f t="shared" si="7163"/>
        <v>0</v>
      </c>
      <c r="X2725" s="18">
        <f t="shared" si="7163"/>
        <v>0</v>
      </c>
      <c r="Y2725" s="18">
        <f t="shared" si="7163"/>
        <v>0</v>
      </c>
      <c r="Z2725" s="18">
        <f t="shared" si="7163"/>
        <v>0</v>
      </c>
      <c r="AA2725" s="18">
        <f t="shared" si="7163"/>
        <v>0</v>
      </c>
      <c r="AB2725" s="18">
        <f t="shared" si="7163"/>
        <v>0</v>
      </c>
      <c r="AC2725" s="18">
        <f t="shared" si="7040"/>
        <v>3477.8999999999996</v>
      </c>
      <c r="AD2725" s="18">
        <f t="shared" si="7041"/>
        <v>3477.8999999999996</v>
      </c>
      <c r="AE2725" s="18">
        <f t="shared" si="7042"/>
        <v>3477.8999999999996</v>
      </c>
      <c r="AF2725" s="18">
        <f t="shared" si="7163"/>
        <v>0</v>
      </c>
      <c r="AG2725" s="18">
        <f t="shared" si="7163"/>
        <v>0</v>
      </c>
      <c r="AH2725" s="18">
        <f t="shared" si="7163"/>
        <v>0</v>
      </c>
      <c r="AI2725" s="18">
        <f t="shared" si="7093"/>
        <v>3477.8999999999996</v>
      </c>
      <c r="AJ2725" s="18">
        <f t="shared" si="7094"/>
        <v>3477.8999999999996</v>
      </c>
      <c r="AK2725" s="18">
        <f t="shared" si="7095"/>
        <v>3477.8999999999996</v>
      </c>
      <c r="AL2725" s="18">
        <f t="shared" si="7163"/>
        <v>0</v>
      </c>
      <c r="AM2725" s="18">
        <f t="shared" si="7096"/>
        <v>3477.8999999999996</v>
      </c>
      <c r="AN2725" s="18">
        <f t="shared" si="7163"/>
        <v>0</v>
      </c>
      <c r="AO2725" s="18">
        <f t="shared" si="7163"/>
        <v>0</v>
      </c>
      <c r="AP2725" s="18">
        <f t="shared" si="7163"/>
        <v>0</v>
      </c>
      <c r="AQ2725" s="18">
        <f t="shared" ref="AQ2725:AQ2788" si="7164">AM2725+AN2725</f>
        <v>3477.8999999999996</v>
      </c>
      <c r="AR2725" s="18">
        <f t="shared" ref="AR2725:AR2788" si="7165">AJ2725+AO2725</f>
        <v>3477.8999999999996</v>
      </c>
      <c r="AS2725" s="18">
        <f t="shared" ref="AS2725:AS2788" si="7166">AK2725+AP2725</f>
        <v>3477.8999999999996</v>
      </c>
      <c r="AT2725" s="18">
        <f t="shared" si="7163"/>
        <v>0</v>
      </c>
      <c r="AU2725" s="18">
        <f t="shared" si="7163"/>
        <v>0</v>
      </c>
      <c r="AV2725" s="18">
        <f t="shared" si="7163"/>
        <v>0</v>
      </c>
      <c r="AW2725" s="18">
        <f t="shared" ref="AW2725:AW2788" si="7167">AQ2725+AT2725</f>
        <v>3477.8999999999996</v>
      </c>
      <c r="AX2725" s="18">
        <f t="shared" ref="AX2725:AX2788" si="7168">AR2725+AU2725</f>
        <v>3477.8999999999996</v>
      </c>
      <c r="AY2725" s="18">
        <f t="shared" ref="AY2725:AY2788" si="7169">AS2725+AV2725</f>
        <v>3477.8999999999996</v>
      </c>
      <c r="AZ2725" s="18">
        <f t="shared" si="7163"/>
        <v>0</v>
      </c>
      <c r="BA2725" s="18">
        <f t="shared" si="7163"/>
        <v>0</v>
      </c>
      <c r="BB2725" s="18">
        <f t="shared" si="7163"/>
        <v>0</v>
      </c>
      <c r="BC2725" s="18">
        <f t="shared" si="7074"/>
        <v>3477.8999999999996</v>
      </c>
      <c r="BD2725" s="18">
        <f t="shared" si="7075"/>
        <v>3477.8999999999996</v>
      </c>
      <c r="BE2725" s="18">
        <f t="shared" si="7076"/>
        <v>3477.8999999999996</v>
      </c>
      <c r="BF2725" s="18">
        <f t="shared" si="7163"/>
        <v>0</v>
      </c>
      <c r="BG2725" s="18">
        <f t="shared" si="7163"/>
        <v>0</v>
      </c>
      <c r="BH2725" s="18">
        <f t="shared" si="7163"/>
        <v>0</v>
      </c>
      <c r="BI2725" s="18">
        <f t="shared" si="7071"/>
        <v>3477.8999999999996</v>
      </c>
      <c r="BJ2725" s="18">
        <f t="shared" si="7072"/>
        <v>3477.8999999999996</v>
      </c>
      <c r="BK2725" s="18">
        <f t="shared" si="7073"/>
        <v>3477.8999999999996</v>
      </c>
      <c r="BL2725" s="18">
        <f t="shared" si="7163"/>
        <v>0</v>
      </c>
      <c r="BM2725" s="18">
        <f t="shared" si="7163"/>
        <v>0</v>
      </c>
      <c r="BN2725" s="18">
        <f t="shared" si="7163"/>
        <v>0</v>
      </c>
      <c r="BO2725" s="18">
        <f t="shared" si="7135"/>
        <v>3477.8999999999996</v>
      </c>
      <c r="BP2725" s="18">
        <f t="shared" si="7136"/>
        <v>3477.8999999999996</v>
      </c>
      <c r="BQ2725" s="18">
        <f t="shared" si="7137"/>
        <v>3477.8999999999996</v>
      </c>
      <c r="BR2725" s="18">
        <f t="shared" si="7163"/>
        <v>0</v>
      </c>
      <c r="BS2725" s="18">
        <f t="shared" si="7163"/>
        <v>0</v>
      </c>
      <c r="BT2725" s="18">
        <f t="shared" si="7163"/>
        <v>0</v>
      </c>
      <c r="BU2725" s="18">
        <f t="shared" si="7129"/>
        <v>3477.8999999999996</v>
      </c>
      <c r="BV2725" s="18">
        <f t="shared" si="7130"/>
        <v>3477.8999999999996</v>
      </c>
      <c r="BW2725" s="18">
        <f t="shared" si="7131"/>
        <v>3477.8999999999996</v>
      </c>
      <c r="BX2725" s="18">
        <f t="shared" si="7163"/>
        <v>0</v>
      </c>
      <c r="BY2725" s="18">
        <f t="shared" si="7163"/>
        <v>0</v>
      </c>
      <c r="BZ2725" s="18">
        <f t="shared" si="7163"/>
        <v>0</v>
      </c>
      <c r="CA2725" s="18">
        <f t="shared" si="7101"/>
        <v>3477.8999999999996</v>
      </c>
      <c r="CB2725" s="18">
        <f t="shared" si="7102"/>
        <v>3477.8999999999996</v>
      </c>
      <c r="CC2725" s="18">
        <f t="shared" si="7103"/>
        <v>3477.8999999999996</v>
      </c>
      <c r="CD2725" s="18">
        <f t="shared" si="7163"/>
        <v>0</v>
      </c>
      <c r="CE2725" s="27"/>
      <c r="CF2725" s="33"/>
    </row>
    <row r="2726" spans="1:84" ht="31.2" x14ac:dyDescent="0.3">
      <c r="A2726" s="41" t="s">
        <v>442</v>
      </c>
      <c r="B2726" s="39">
        <v>110</v>
      </c>
      <c r="C2726" s="41"/>
      <c r="D2726" s="41"/>
      <c r="E2726" s="14" t="s">
        <v>557</v>
      </c>
      <c r="F2726" s="18">
        <f>F2727</f>
        <v>3477.8999999999996</v>
      </c>
      <c r="G2726" s="18">
        <f t="shared" si="7163"/>
        <v>3477.8999999999996</v>
      </c>
      <c r="H2726" s="18">
        <f t="shared" si="7163"/>
        <v>3477.8999999999996</v>
      </c>
      <c r="I2726" s="18">
        <f t="shared" si="7163"/>
        <v>0</v>
      </c>
      <c r="J2726" s="18">
        <f t="shared" si="7163"/>
        <v>0</v>
      </c>
      <c r="K2726" s="18">
        <f t="shared" si="7163"/>
        <v>0</v>
      </c>
      <c r="L2726" s="18">
        <f t="shared" si="7062"/>
        <v>3477.8999999999996</v>
      </c>
      <c r="M2726" s="18">
        <f t="shared" si="7063"/>
        <v>3477.8999999999996</v>
      </c>
      <c r="N2726" s="18">
        <f t="shared" si="7064"/>
        <v>3477.8999999999996</v>
      </c>
      <c r="O2726" s="18">
        <f t="shared" si="7163"/>
        <v>0</v>
      </c>
      <c r="P2726" s="18">
        <f t="shared" si="7163"/>
        <v>0</v>
      </c>
      <c r="Q2726" s="18">
        <f t="shared" si="7163"/>
        <v>0</v>
      </c>
      <c r="R2726" s="18">
        <f t="shared" si="7163"/>
        <v>0</v>
      </c>
      <c r="S2726" s="18">
        <f t="shared" si="7163"/>
        <v>0</v>
      </c>
      <c r="T2726" s="18">
        <f t="shared" si="7065"/>
        <v>3477.8999999999996</v>
      </c>
      <c r="U2726" s="18">
        <f t="shared" si="7066"/>
        <v>3477.8999999999996</v>
      </c>
      <c r="V2726" s="18">
        <f t="shared" si="7067"/>
        <v>3477.8999999999996</v>
      </c>
      <c r="W2726" s="18">
        <f t="shared" si="7163"/>
        <v>0</v>
      </c>
      <c r="X2726" s="18">
        <f t="shared" si="7163"/>
        <v>0</v>
      </c>
      <c r="Y2726" s="18">
        <f t="shared" si="7163"/>
        <v>0</v>
      </c>
      <c r="Z2726" s="18">
        <f t="shared" si="7163"/>
        <v>0</v>
      </c>
      <c r="AA2726" s="18">
        <f t="shared" si="7163"/>
        <v>0</v>
      </c>
      <c r="AB2726" s="18">
        <f t="shared" si="7163"/>
        <v>0</v>
      </c>
      <c r="AC2726" s="18">
        <f t="shared" si="7040"/>
        <v>3477.8999999999996</v>
      </c>
      <c r="AD2726" s="18">
        <f t="shared" si="7041"/>
        <v>3477.8999999999996</v>
      </c>
      <c r="AE2726" s="18">
        <f t="shared" si="7042"/>
        <v>3477.8999999999996</v>
      </c>
      <c r="AF2726" s="18">
        <f t="shared" si="7163"/>
        <v>0</v>
      </c>
      <c r="AG2726" s="18">
        <f t="shared" si="7163"/>
        <v>0</v>
      </c>
      <c r="AH2726" s="18">
        <f t="shared" si="7163"/>
        <v>0</v>
      </c>
      <c r="AI2726" s="18">
        <f t="shared" si="7093"/>
        <v>3477.8999999999996</v>
      </c>
      <c r="AJ2726" s="18">
        <f t="shared" si="7094"/>
        <v>3477.8999999999996</v>
      </c>
      <c r="AK2726" s="18">
        <f t="shared" si="7095"/>
        <v>3477.8999999999996</v>
      </c>
      <c r="AL2726" s="18">
        <f t="shared" si="7163"/>
        <v>0</v>
      </c>
      <c r="AM2726" s="18">
        <f t="shared" si="7096"/>
        <v>3477.8999999999996</v>
      </c>
      <c r="AN2726" s="18">
        <f t="shared" si="7163"/>
        <v>0</v>
      </c>
      <c r="AO2726" s="18">
        <f t="shared" si="7163"/>
        <v>0</v>
      </c>
      <c r="AP2726" s="18">
        <f t="shared" si="7163"/>
        <v>0</v>
      </c>
      <c r="AQ2726" s="18">
        <f t="shared" si="7164"/>
        <v>3477.8999999999996</v>
      </c>
      <c r="AR2726" s="18">
        <f t="shared" si="7165"/>
        <v>3477.8999999999996</v>
      </c>
      <c r="AS2726" s="18">
        <f t="shared" si="7166"/>
        <v>3477.8999999999996</v>
      </c>
      <c r="AT2726" s="18">
        <f t="shared" si="7163"/>
        <v>0</v>
      </c>
      <c r="AU2726" s="18">
        <f t="shared" si="7163"/>
        <v>0</v>
      </c>
      <c r="AV2726" s="18">
        <f t="shared" si="7163"/>
        <v>0</v>
      </c>
      <c r="AW2726" s="18">
        <f t="shared" si="7167"/>
        <v>3477.8999999999996</v>
      </c>
      <c r="AX2726" s="18">
        <f t="shared" si="7168"/>
        <v>3477.8999999999996</v>
      </c>
      <c r="AY2726" s="18">
        <f t="shared" si="7169"/>
        <v>3477.8999999999996</v>
      </c>
      <c r="AZ2726" s="18">
        <f t="shared" si="7163"/>
        <v>0</v>
      </c>
      <c r="BA2726" s="18">
        <f t="shared" si="7163"/>
        <v>0</v>
      </c>
      <c r="BB2726" s="18">
        <f t="shared" si="7163"/>
        <v>0</v>
      </c>
      <c r="BC2726" s="18">
        <f t="shared" si="7074"/>
        <v>3477.8999999999996</v>
      </c>
      <c r="BD2726" s="18">
        <f t="shared" si="7075"/>
        <v>3477.8999999999996</v>
      </c>
      <c r="BE2726" s="18">
        <f t="shared" si="7076"/>
        <v>3477.8999999999996</v>
      </c>
      <c r="BF2726" s="18">
        <f t="shared" si="7163"/>
        <v>0</v>
      </c>
      <c r="BG2726" s="18">
        <f t="shared" si="7163"/>
        <v>0</v>
      </c>
      <c r="BH2726" s="18">
        <f t="shared" si="7163"/>
        <v>0</v>
      </c>
      <c r="BI2726" s="18">
        <f t="shared" si="7071"/>
        <v>3477.8999999999996</v>
      </c>
      <c r="BJ2726" s="18">
        <f t="shared" si="7072"/>
        <v>3477.8999999999996</v>
      </c>
      <c r="BK2726" s="18">
        <f t="shared" si="7073"/>
        <v>3477.8999999999996</v>
      </c>
      <c r="BL2726" s="18">
        <f t="shared" si="7163"/>
        <v>0</v>
      </c>
      <c r="BM2726" s="18">
        <f t="shared" si="7163"/>
        <v>0</v>
      </c>
      <c r="BN2726" s="18">
        <f t="shared" si="7163"/>
        <v>0</v>
      </c>
      <c r="BO2726" s="18">
        <f t="shared" si="7135"/>
        <v>3477.8999999999996</v>
      </c>
      <c r="BP2726" s="18">
        <f t="shared" si="7136"/>
        <v>3477.8999999999996</v>
      </c>
      <c r="BQ2726" s="18">
        <f t="shared" si="7137"/>
        <v>3477.8999999999996</v>
      </c>
      <c r="BR2726" s="18">
        <f t="shared" si="7163"/>
        <v>0</v>
      </c>
      <c r="BS2726" s="18">
        <f t="shared" si="7163"/>
        <v>0</v>
      </c>
      <c r="BT2726" s="18">
        <f t="shared" si="7163"/>
        <v>0</v>
      </c>
      <c r="BU2726" s="18">
        <f t="shared" si="7129"/>
        <v>3477.8999999999996</v>
      </c>
      <c r="BV2726" s="18">
        <f t="shared" si="7130"/>
        <v>3477.8999999999996</v>
      </c>
      <c r="BW2726" s="18">
        <f t="shared" si="7131"/>
        <v>3477.8999999999996</v>
      </c>
      <c r="BX2726" s="18">
        <f t="shared" si="7163"/>
        <v>0</v>
      </c>
      <c r="BY2726" s="18">
        <f t="shared" si="7163"/>
        <v>0</v>
      </c>
      <c r="BZ2726" s="18">
        <f t="shared" si="7163"/>
        <v>0</v>
      </c>
      <c r="CA2726" s="18">
        <f t="shared" si="7101"/>
        <v>3477.8999999999996</v>
      </c>
      <c r="CB2726" s="18">
        <f t="shared" si="7102"/>
        <v>3477.8999999999996</v>
      </c>
      <c r="CC2726" s="18">
        <f t="shared" si="7103"/>
        <v>3477.8999999999996</v>
      </c>
      <c r="CD2726" s="18">
        <f t="shared" si="7163"/>
        <v>0</v>
      </c>
      <c r="CE2726" s="27"/>
      <c r="CF2726" s="33"/>
    </row>
    <row r="2727" spans="1:84" x14ac:dyDescent="0.3">
      <c r="A2727" s="41" t="s">
        <v>442</v>
      </c>
      <c r="B2727" s="39">
        <v>110</v>
      </c>
      <c r="C2727" s="41" t="s">
        <v>149</v>
      </c>
      <c r="D2727" s="41" t="s">
        <v>198</v>
      </c>
      <c r="E2727" s="14" t="s">
        <v>1415</v>
      </c>
      <c r="F2727" s="18">
        <v>3477.8999999999996</v>
      </c>
      <c r="G2727" s="18">
        <v>3477.8999999999996</v>
      </c>
      <c r="H2727" s="18">
        <v>3477.8999999999996</v>
      </c>
      <c r="I2727" s="18"/>
      <c r="J2727" s="18"/>
      <c r="K2727" s="18"/>
      <c r="L2727" s="18">
        <f t="shared" si="7062"/>
        <v>3477.8999999999996</v>
      </c>
      <c r="M2727" s="18">
        <f t="shared" si="7063"/>
        <v>3477.8999999999996</v>
      </c>
      <c r="N2727" s="18">
        <f t="shared" si="7064"/>
        <v>3477.8999999999996</v>
      </c>
      <c r="O2727" s="18"/>
      <c r="P2727" s="18"/>
      <c r="Q2727" s="18"/>
      <c r="R2727" s="18"/>
      <c r="S2727" s="18"/>
      <c r="T2727" s="18">
        <f t="shared" si="7065"/>
        <v>3477.8999999999996</v>
      </c>
      <c r="U2727" s="18">
        <f t="shared" si="7066"/>
        <v>3477.8999999999996</v>
      </c>
      <c r="V2727" s="18">
        <f t="shared" si="7067"/>
        <v>3477.8999999999996</v>
      </c>
      <c r="W2727" s="18"/>
      <c r="X2727" s="18"/>
      <c r="Y2727" s="18"/>
      <c r="Z2727" s="18"/>
      <c r="AA2727" s="18"/>
      <c r="AB2727" s="18"/>
      <c r="AC2727" s="18">
        <f t="shared" si="7040"/>
        <v>3477.8999999999996</v>
      </c>
      <c r="AD2727" s="18">
        <f t="shared" si="7041"/>
        <v>3477.8999999999996</v>
      </c>
      <c r="AE2727" s="18">
        <f t="shared" si="7042"/>
        <v>3477.8999999999996</v>
      </c>
      <c r="AF2727" s="18"/>
      <c r="AG2727" s="18"/>
      <c r="AH2727" s="18"/>
      <c r="AI2727" s="18">
        <f t="shared" si="7093"/>
        <v>3477.8999999999996</v>
      </c>
      <c r="AJ2727" s="18">
        <f t="shared" si="7094"/>
        <v>3477.8999999999996</v>
      </c>
      <c r="AK2727" s="18">
        <f t="shared" si="7095"/>
        <v>3477.8999999999996</v>
      </c>
      <c r="AL2727" s="18"/>
      <c r="AM2727" s="18">
        <f t="shared" si="7096"/>
        <v>3477.8999999999996</v>
      </c>
      <c r="AN2727" s="18"/>
      <c r="AO2727" s="18"/>
      <c r="AP2727" s="18"/>
      <c r="AQ2727" s="18">
        <f t="shared" si="7164"/>
        <v>3477.8999999999996</v>
      </c>
      <c r="AR2727" s="18">
        <f t="shared" si="7165"/>
        <v>3477.8999999999996</v>
      </c>
      <c r="AS2727" s="18">
        <f t="shared" si="7166"/>
        <v>3477.8999999999996</v>
      </c>
      <c r="AT2727" s="18"/>
      <c r="AU2727" s="18"/>
      <c r="AV2727" s="18"/>
      <c r="AW2727" s="18">
        <f t="shared" si="7167"/>
        <v>3477.8999999999996</v>
      </c>
      <c r="AX2727" s="18">
        <f t="shared" si="7168"/>
        <v>3477.8999999999996</v>
      </c>
      <c r="AY2727" s="18">
        <f t="shared" si="7169"/>
        <v>3477.8999999999996</v>
      </c>
      <c r="AZ2727" s="18"/>
      <c r="BA2727" s="18"/>
      <c r="BB2727" s="18"/>
      <c r="BC2727" s="18">
        <f t="shared" si="7074"/>
        <v>3477.8999999999996</v>
      </c>
      <c r="BD2727" s="18">
        <f t="shared" si="7075"/>
        <v>3477.8999999999996</v>
      </c>
      <c r="BE2727" s="18">
        <f t="shared" si="7076"/>
        <v>3477.8999999999996</v>
      </c>
      <c r="BF2727" s="18"/>
      <c r="BG2727" s="18"/>
      <c r="BH2727" s="18"/>
      <c r="BI2727" s="18">
        <f t="shared" si="7071"/>
        <v>3477.8999999999996</v>
      </c>
      <c r="BJ2727" s="18">
        <f t="shared" si="7072"/>
        <v>3477.8999999999996</v>
      </c>
      <c r="BK2727" s="18">
        <f t="shared" si="7073"/>
        <v>3477.8999999999996</v>
      </c>
      <c r="BL2727" s="18"/>
      <c r="BM2727" s="18"/>
      <c r="BN2727" s="18"/>
      <c r="BO2727" s="18">
        <f t="shared" si="7135"/>
        <v>3477.8999999999996</v>
      </c>
      <c r="BP2727" s="18">
        <f t="shared" si="7136"/>
        <v>3477.8999999999996</v>
      </c>
      <c r="BQ2727" s="18">
        <f t="shared" si="7137"/>
        <v>3477.8999999999996</v>
      </c>
      <c r="BR2727" s="18"/>
      <c r="BS2727" s="18"/>
      <c r="BT2727" s="18"/>
      <c r="BU2727" s="18">
        <f t="shared" si="7129"/>
        <v>3477.8999999999996</v>
      </c>
      <c r="BV2727" s="18">
        <f t="shared" si="7130"/>
        <v>3477.8999999999996</v>
      </c>
      <c r="BW2727" s="18">
        <f t="shared" si="7131"/>
        <v>3477.8999999999996</v>
      </c>
      <c r="BX2727" s="18"/>
      <c r="BY2727" s="18"/>
      <c r="BZ2727" s="18"/>
      <c r="CA2727" s="18">
        <f t="shared" si="7101"/>
        <v>3477.8999999999996</v>
      </c>
      <c r="CB2727" s="18">
        <f t="shared" si="7102"/>
        <v>3477.8999999999996</v>
      </c>
      <c r="CC2727" s="18">
        <f t="shared" si="7103"/>
        <v>3477.8999999999996</v>
      </c>
      <c r="CD2727" s="18"/>
      <c r="CE2727" s="27"/>
      <c r="CF2727" s="33"/>
    </row>
    <row r="2728" spans="1:84" ht="31.2" x14ac:dyDescent="0.3">
      <c r="A2728" s="41" t="s">
        <v>442</v>
      </c>
      <c r="B2728" s="39">
        <v>200</v>
      </c>
      <c r="C2728" s="41"/>
      <c r="D2728" s="41"/>
      <c r="E2728" s="14" t="s">
        <v>551</v>
      </c>
      <c r="F2728" s="18">
        <f t="shared" ref="F2728:K2729" si="7170">F2729</f>
        <v>18735.2</v>
      </c>
      <c r="G2728" s="18">
        <f t="shared" si="7170"/>
        <v>18735.2</v>
      </c>
      <c r="H2728" s="18">
        <f t="shared" si="7170"/>
        <v>18735.2</v>
      </c>
      <c r="I2728" s="18">
        <f t="shared" si="7170"/>
        <v>0</v>
      </c>
      <c r="J2728" s="18">
        <f t="shared" si="7170"/>
        <v>0</v>
      </c>
      <c r="K2728" s="18">
        <f t="shared" si="7170"/>
        <v>0</v>
      </c>
      <c r="L2728" s="18">
        <f t="shared" si="7062"/>
        <v>18735.2</v>
      </c>
      <c r="M2728" s="18">
        <f t="shared" si="7063"/>
        <v>18735.2</v>
      </c>
      <c r="N2728" s="18">
        <f t="shared" si="7064"/>
        <v>18735.2</v>
      </c>
      <c r="O2728" s="18">
        <f t="shared" ref="O2728:S2729" si="7171">O2729</f>
        <v>0</v>
      </c>
      <c r="P2728" s="18">
        <f t="shared" si="7171"/>
        <v>0</v>
      </c>
      <c r="Q2728" s="18">
        <f t="shared" si="7171"/>
        <v>0</v>
      </c>
      <c r="R2728" s="18">
        <f t="shared" si="7171"/>
        <v>0</v>
      </c>
      <c r="S2728" s="18">
        <f t="shared" si="7171"/>
        <v>0</v>
      </c>
      <c r="T2728" s="18">
        <f t="shared" si="7065"/>
        <v>18735.2</v>
      </c>
      <c r="U2728" s="18">
        <f t="shared" si="7066"/>
        <v>18735.2</v>
      </c>
      <c r="V2728" s="18">
        <f t="shared" si="7067"/>
        <v>18735.2</v>
      </c>
      <c r="W2728" s="18">
        <f t="shared" ref="W2728:CD2729" si="7172">W2729</f>
        <v>0</v>
      </c>
      <c r="X2728" s="18">
        <f t="shared" si="7172"/>
        <v>0</v>
      </c>
      <c r="Y2728" s="18">
        <f t="shared" si="7172"/>
        <v>0</v>
      </c>
      <c r="Z2728" s="18">
        <f t="shared" si="7172"/>
        <v>0</v>
      </c>
      <c r="AA2728" s="18">
        <f t="shared" si="7172"/>
        <v>0</v>
      </c>
      <c r="AB2728" s="18">
        <f t="shared" si="7172"/>
        <v>0</v>
      </c>
      <c r="AC2728" s="18">
        <f t="shared" si="7040"/>
        <v>18735.2</v>
      </c>
      <c r="AD2728" s="18">
        <f t="shared" si="7041"/>
        <v>18735.2</v>
      </c>
      <c r="AE2728" s="18">
        <f t="shared" si="7042"/>
        <v>18735.2</v>
      </c>
      <c r="AF2728" s="18">
        <f t="shared" si="7172"/>
        <v>0</v>
      </c>
      <c r="AG2728" s="18">
        <f t="shared" si="7172"/>
        <v>0</v>
      </c>
      <c r="AH2728" s="18">
        <f t="shared" si="7172"/>
        <v>0</v>
      </c>
      <c r="AI2728" s="18">
        <f t="shared" si="7093"/>
        <v>18735.2</v>
      </c>
      <c r="AJ2728" s="18">
        <f t="shared" si="7094"/>
        <v>18735.2</v>
      </c>
      <c r="AK2728" s="18">
        <f t="shared" si="7095"/>
        <v>18735.2</v>
      </c>
      <c r="AL2728" s="18">
        <f t="shared" si="7172"/>
        <v>0</v>
      </c>
      <c r="AM2728" s="18">
        <f t="shared" si="7096"/>
        <v>18735.2</v>
      </c>
      <c r="AN2728" s="18">
        <f t="shared" si="7172"/>
        <v>0</v>
      </c>
      <c r="AO2728" s="18">
        <f t="shared" si="7172"/>
        <v>0</v>
      </c>
      <c r="AP2728" s="18">
        <f t="shared" si="7172"/>
        <v>0</v>
      </c>
      <c r="AQ2728" s="18">
        <f t="shared" si="7164"/>
        <v>18735.2</v>
      </c>
      <c r="AR2728" s="18">
        <f t="shared" si="7165"/>
        <v>18735.2</v>
      </c>
      <c r="AS2728" s="18">
        <f t="shared" si="7166"/>
        <v>18735.2</v>
      </c>
      <c r="AT2728" s="18">
        <f t="shared" si="7172"/>
        <v>0</v>
      </c>
      <c r="AU2728" s="18">
        <f t="shared" si="7172"/>
        <v>0</v>
      </c>
      <c r="AV2728" s="18">
        <f t="shared" si="7172"/>
        <v>0</v>
      </c>
      <c r="AW2728" s="18">
        <f t="shared" si="7167"/>
        <v>18735.2</v>
      </c>
      <c r="AX2728" s="18">
        <f t="shared" si="7168"/>
        <v>18735.2</v>
      </c>
      <c r="AY2728" s="18">
        <f t="shared" si="7169"/>
        <v>18735.2</v>
      </c>
      <c r="AZ2728" s="18">
        <f t="shared" si="7172"/>
        <v>0</v>
      </c>
      <c r="BA2728" s="18">
        <f t="shared" si="7172"/>
        <v>0</v>
      </c>
      <c r="BB2728" s="18">
        <f t="shared" si="7172"/>
        <v>0</v>
      </c>
      <c r="BC2728" s="18">
        <f t="shared" si="7074"/>
        <v>18735.2</v>
      </c>
      <c r="BD2728" s="18">
        <f t="shared" si="7075"/>
        <v>18735.2</v>
      </c>
      <c r="BE2728" s="18">
        <f t="shared" si="7076"/>
        <v>18735.2</v>
      </c>
      <c r="BF2728" s="18">
        <f t="shared" si="7172"/>
        <v>0</v>
      </c>
      <c r="BG2728" s="18">
        <f t="shared" si="7172"/>
        <v>0</v>
      </c>
      <c r="BH2728" s="18">
        <f t="shared" si="7172"/>
        <v>0</v>
      </c>
      <c r="BI2728" s="18">
        <f t="shared" si="7071"/>
        <v>18735.2</v>
      </c>
      <c r="BJ2728" s="18">
        <f t="shared" si="7072"/>
        <v>18735.2</v>
      </c>
      <c r="BK2728" s="18">
        <f t="shared" si="7073"/>
        <v>18735.2</v>
      </c>
      <c r="BL2728" s="18">
        <f t="shared" si="7172"/>
        <v>0</v>
      </c>
      <c r="BM2728" s="18">
        <f t="shared" si="7172"/>
        <v>0</v>
      </c>
      <c r="BN2728" s="18">
        <f t="shared" si="7172"/>
        <v>0</v>
      </c>
      <c r="BO2728" s="18">
        <f t="shared" si="7135"/>
        <v>18735.2</v>
      </c>
      <c r="BP2728" s="18">
        <f t="shared" si="7136"/>
        <v>18735.2</v>
      </c>
      <c r="BQ2728" s="18">
        <f t="shared" si="7137"/>
        <v>18735.2</v>
      </c>
      <c r="BR2728" s="18">
        <f t="shared" si="7172"/>
        <v>0</v>
      </c>
      <c r="BS2728" s="18">
        <f t="shared" si="7172"/>
        <v>0</v>
      </c>
      <c r="BT2728" s="18">
        <f t="shared" si="7172"/>
        <v>0</v>
      </c>
      <c r="BU2728" s="18">
        <f t="shared" si="7129"/>
        <v>18735.2</v>
      </c>
      <c r="BV2728" s="18">
        <f t="shared" si="7130"/>
        <v>18735.2</v>
      </c>
      <c r="BW2728" s="18">
        <f t="shared" si="7131"/>
        <v>18735.2</v>
      </c>
      <c r="BX2728" s="18">
        <f t="shared" si="7172"/>
        <v>0</v>
      </c>
      <c r="BY2728" s="18">
        <f t="shared" si="7172"/>
        <v>0</v>
      </c>
      <c r="BZ2728" s="18">
        <f t="shared" si="7172"/>
        <v>0</v>
      </c>
      <c r="CA2728" s="18">
        <f t="shared" si="7101"/>
        <v>18735.2</v>
      </c>
      <c r="CB2728" s="18">
        <f t="shared" si="7102"/>
        <v>18735.2</v>
      </c>
      <c r="CC2728" s="18">
        <f t="shared" si="7103"/>
        <v>18735.2</v>
      </c>
      <c r="CD2728" s="18">
        <f t="shared" si="7172"/>
        <v>0</v>
      </c>
      <c r="CE2728" s="27"/>
      <c r="CF2728" s="33"/>
    </row>
    <row r="2729" spans="1:84" ht="46.8" x14ac:dyDescent="0.3">
      <c r="A2729" s="41" t="s">
        <v>442</v>
      </c>
      <c r="B2729" s="39">
        <v>240</v>
      </c>
      <c r="C2729" s="41"/>
      <c r="D2729" s="41"/>
      <c r="E2729" s="14" t="s">
        <v>559</v>
      </c>
      <c r="F2729" s="18">
        <f t="shared" si="7170"/>
        <v>18735.2</v>
      </c>
      <c r="G2729" s="18">
        <f t="shared" si="7170"/>
        <v>18735.2</v>
      </c>
      <c r="H2729" s="18">
        <f t="shared" si="7170"/>
        <v>18735.2</v>
      </c>
      <c r="I2729" s="18">
        <f t="shared" si="7170"/>
        <v>0</v>
      </c>
      <c r="J2729" s="18">
        <f t="shared" si="7170"/>
        <v>0</v>
      </c>
      <c r="K2729" s="18">
        <f t="shared" si="7170"/>
        <v>0</v>
      </c>
      <c r="L2729" s="18">
        <f t="shared" si="7062"/>
        <v>18735.2</v>
      </c>
      <c r="M2729" s="18">
        <f t="shared" si="7063"/>
        <v>18735.2</v>
      </c>
      <c r="N2729" s="18">
        <f t="shared" si="7064"/>
        <v>18735.2</v>
      </c>
      <c r="O2729" s="18">
        <f t="shared" si="7171"/>
        <v>0</v>
      </c>
      <c r="P2729" s="18">
        <f t="shared" si="7171"/>
        <v>0</v>
      </c>
      <c r="Q2729" s="18">
        <f t="shared" si="7171"/>
        <v>0</v>
      </c>
      <c r="R2729" s="18">
        <f t="shared" si="7171"/>
        <v>0</v>
      </c>
      <c r="S2729" s="18">
        <f t="shared" si="7171"/>
        <v>0</v>
      </c>
      <c r="T2729" s="18">
        <f t="shared" si="7065"/>
        <v>18735.2</v>
      </c>
      <c r="U2729" s="18">
        <f t="shared" si="7066"/>
        <v>18735.2</v>
      </c>
      <c r="V2729" s="18">
        <f t="shared" si="7067"/>
        <v>18735.2</v>
      </c>
      <c r="W2729" s="18">
        <f t="shared" si="7172"/>
        <v>0</v>
      </c>
      <c r="X2729" s="18">
        <f t="shared" si="7172"/>
        <v>0</v>
      </c>
      <c r="Y2729" s="18">
        <f t="shared" si="7172"/>
        <v>0</v>
      </c>
      <c r="Z2729" s="18">
        <f t="shared" si="7172"/>
        <v>0</v>
      </c>
      <c r="AA2729" s="18">
        <f t="shared" si="7172"/>
        <v>0</v>
      </c>
      <c r="AB2729" s="18">
        <f t="shared" si="7172"/>
        <v>0</v>
      </c>
      <c r="AC2729" s="18">
        <f t="shared" si="7040"/>
        <v>18735.2</v>
      </c>
      <c r="AD2729" s="18">
        <f t="shared" si="7041"/>
        <v>18735.2</v>
      </c>
      <c r="AE2729" s="18">
        <f t="shared" si="7042"/>
        <v>18735.2</v>
      </c>
      <c r="AF2729" s="18">
        <f t="shared" si="7172"/>
        <v>0</v>
      </c>
      <c r="AG2729" s="18">
        <f t="shared" si="7172"/>
        <v>0</v>
      </c>
      <c r="AH2729" s="18">
        <f t="shared" si="7172"/>
        <v>0</v>
      </c>
      <c r="AI2729" s="18">
        <f t="shared" si="7093"/>
        <v>18735.2</v>
      </c>
      <c r="AJ2729" s="18">
        <f t="shared" si="7094"/>
        <v>18735.2</v>
      </c>
      <c r="AK2729" s="18">
        <f t="shared" si="7095"/>
        <v>18735.2</v>
      </c>
      <c r="AL2729" s="18">
        <f t="shared" si="7172"/>
        <v>0</v>
      </c>
      <c r="AM2729" s="18">
        <f t="shared" si="7096"/>
        <v>18735.2</v>
      </c>
      <c r="AN2729" s="18">
        <f t="shared" si="7172"/>
        <v>0</v>
      </c>
      <c r="AO2729" s="18">
        <f t="shared" si="7172"/>
        <v>0</v>
      </c>
      <c r="AP2729" s="18">
        <f t="shared" si="7172"/>
        <v>0</v>
      </c>
      <c r="AQ2729" s="18">
        <f t="shared" si="7164"/>
        <v>18735.2</v>
      </c>
      <c r="AR2729" s="18">
        <f t="shared" si="7165"/>
        <v>18735.2</v>
      </c>
      <c r="AS2729" s="18">
        <f t="shared" si="7166"/>
        <v>18735.2</v>
      </c>
      <c r="AT2729" s="18">
        <f t="shared" si="7172"/>
        <v>0</v>
      </c>
      <c r="AU2729" s="18">
        <f t="shared" si="7172"/>
        <v>0</v>
      </c>
      <c r="AV2729" s="18">
        <f t="shared" si="7172"/>
        <v>0</v>
      </c>
      <c r="AW2729" s="18">
        <f t="shared" si="7167"/>
        <v>18735.2</v>
      </c>
      <c r="AX2729" s="18">
        <f t="shared" si="7168"/>
        <v>18735.2</v>
      </c>
      <c r="AY2729" s="18">
        <f t="shared" si="7169"/>
        <v>18735.2</v>
      </c>
      <c r="AZ2729" s="18">
        <f t="shared" si="7172"/>
        <v>0</v>
      </c>
      <c r="BA2729" s="18">
        <f t="shared" si="7172"/>
        <v>0</v>
      </c>
      <c r="BB2729" s="18">
        <f t="shared" si="7172"/>
        <v>0</v>
      </c>
      <c r="BC2729" s="18">
        <f t="shared" si="7074"/>
        <v>18735.2</v>
      </c>
      <c r="BD2729" s="18">
        <f t="shared" si="7075"/>
        <v>18735.2</v>
      </c>
      <c r="BE2729" s="18">
        <f t="shared" si="7076"/>
        <v>18735.2</v>
      </c>
      <c r="BF2729" s="18">
        <f t="shared" si="7172"/>
        <v>0</v>
      </c>
      <c r="BG2729" s="18">
        <f t="shared" si="7172"/>
        <v>0</v>
      </c>
      <c r="BH2729" s="18">
        <f t="shared" si="7172"/>
        <v>0</v>
      </c>
      <c r="BI2729" s="18">
        <f t="shared" si="7071"/>
        <v>18735.2</v>
      </c>
      <c r="BJ2729" s="18">
        <f t="shared" si="7072"/>
        <v>18735.2</v>
      </c>
      <c r="BK2729" s="18">
        <f t="shared" si="7073"/>
        <v>18735.2</v>
      </c>
      <c r="BL2729" s="18">
        <f t="shared" si="7172"/>
        <v>0</v>
      </c>
      <c r="BM2729" s="18">
        <f t="shared" si="7172"/>
        <v>0</v>
      </c>
      <c r="BN2729" s="18">
        <f t="shared" si="7172"/>
        <v>0</v>
      </c>
      <c r="BO2729" s="18">
        <f t="shared" si="7135"/>
        <v>18735.2</v>
      </c>
      <c r="BP2729" s="18">
        <f t="shared" si="7136"/>
        <v>18735.2</v>
      </c>
      <c r="BQ2729" s="18">
        <f t="shared" si="7137"/>
        <v>18735.2</v>
      </c>
      <c r="BR2729" s="18">
        <f t="shared" si="7172"/>
        <v>0</v>
      </c>
      <c r="BS2729" s="18">
        <f t="shared" si="7172"/>
        <v>0</v>
      </c>
      <c r="BT2729" s="18">
        <f t="shared" si="7172"/>
        <v>0</v>
      </c>
      <c r="BU2729" s="18">
        <f t="shared" si="7129"/>
        <v>18735.2</v>
      </c>
      <c r="BV2729" s="18">
        <f t="shared" si="7130"/>
        <v>18735.2</v>
      </c>
      <c r="BW2729" s="18">
        <f t="shared" si="7131"/>
        <v>18735.2</v>
      </c>
      <c r="BX2729" s="18">
        <f t="shared" si="7172"/>
        <v>0</v>
      </c>
      <c r="BY2729" s="18">
        <f t="shared" si="7172"/>
        <v>0</v>
      </c>
      <c r="BZ2729" s="18">
        <f t="shared" si="7172"/>
        <v>0</v>
      </c>
      <c r="CA2729" s="18">
        <f t="shared" si="7101"/>
        <v>18735.2</v>
      </c>
      <c r="CB2729" s="18">
        <f t="shared" si="7102"/>
        <v>18735.2</v>
      </c>
      <c r="CC2729" s="18">
        <f t="shared" si="7103"/>
        <v>18735.2</v>
      </c>
      <c r="CD2729" s="18">
        <f t="shared" si="7172"/>
        <v>0</v>
      </c>
      <c r="CE2729" s="27"/>
      <c r="CF2729" s="33"/>
    </row>
    <row r="2730" spans="1:84" x14ac:dyDescent="0.3">
      <c r="A2730" s="41" t="s">
        <v>442</v>
      </c>
      <c r="B2730" s="39">
        <v>240</v>
      </c>
      <c r="C2730" s="41" t="s">
        <v>149</v>
      </c>
      <c r="D2730" s="41" t="s">
        <v>198</v>
      </c>
      <c r="E2730" s="14" t="s">
        <v>1415</v>
      </c>
      <c r="F2730" s="18">
        <v>18735.2</v>
      </c>
      <c r="G2730" s="18">
        <v>18735.2</v>
      </c>
      <c r="H2730" s="18">
        <v>18735.2</v>
      </c>
      <c r="I2730" s="18"/>
      <c r="J2730" s="18"/>
      <c r="K2730" s="18"/>
      <c r="L2730" s="18">
        <f t="shared" si="7062"/>
        <v>18735.2</v>
      </c>
      <c r="M2730" s="18">
        <f t="shared" si="7063"/>
        <v>18735.2</v>
      </c>
      <c r="N2730" s="18">
        <f t="shared" si="7064"/>
        <v>18735.2</v>
      </c>
      <c r="O2730" s="18"/>
      <c r="P2730" s="18"/>
      <c r="Q2730" s="18"/>
      <c r="R2730" s="18"/>
      <c r="S2730" s="18"/>
      <c r="T2730" s="18">
        <f t="shared" si="7065"/>
        <v>18735.2</v>
      </c>
      <c r="U2730" s="18">
        <f t="shared" si="7066"/>
        <v>18735.2</v>
      </c>
      <c r="V2730" s="18">
        <f t="shared" si="7067"/>
        <v>18735.2</v>
      </c>
      <c r="W2730" s="18"/>
      <c r="X2730" s="18"/>
      <c r="Y2730" s="18"/>
      <c r="Z2730" s="18"/>
      <c r="AA2730" s="18"/>
      <c r="AB2730" s="18"/>
      <c r="AC2730" s="18">
        <f t="shared" si="7040"/>
        <v>18735.2</v>
      </c>
      <c r="AD2730" s="18">
        <f t="shared" si="7041"/>
        <v>18735.2</v>
      </c>
      <c r="AE2730" s="18">
        <f t="shared" si="7042"/>
        <v>18735.2</v>
      </c>
      <c r="AF2730" s="18"/>
      <c r="AG2730" s="18"/>
      <c r="AH2730" s="18"/>
      <c r="AI2730" s="18">
        <f t="shared" si="7093"/>
        <v>18735.2</v>
      </c>
      <c r="AJ2730" s="18">
        <f t="shared" si="7094"/>
        <v>18735.2</v>
      </c>
      <c r="AK2730" s="18">
        <f t="shared" si="7095"/>
        <v>18735.2</v>
      </c>
      <c r="AL2730" s="18"/>
      <c r="AM2730" s="18">
        <f t="shared" si="7096"/>
        <v>18735.2</v>
      </c>
      <c r="AN2730" s="18"/>
      <c r="AO2730" s="18"/>
      <c r="AP2730" s="18"/>
      <c r="AQ2730" s="18">
        <f t="shared" si="7164"/>
        <v>18735.2</v>
      </c>
      <c r="AR2730" s="18">
        <f t="shared" si="7165"/>
        <v>18735.2</v>
      </c>
      <c r="AS2730" s="18">
        <f t="shared" si="7166"/>
        <v>18735.2</v>
      </c>
      <c r="AT2730" s="18"/>
      <c r="AU2730" s="18"/>
      <c r="AV2730" s="18"/>
      <c r="AW2730" s="18">
        <f t="shared" si="7167"/>
        <v>18735.2</v>
      </c>
      <c r="AX2730" s="18">
        <f t="shared" si="7168"/>
        <v>18735.2</v>
      </c>
      <c r="AY2730" s="18">
        <f t="shared" si="7169"/>
        <v>18735.2</v>
      </c>
      <c r="AZ2730" s="18"/>
      <c r="BA2730" s="18"/>
      <c r="BB2730" s="18"/>
      <c r="BC2730" s="18">
        <f t="shared" si="7074"/>
        <v>18735.2</v>
      </c>
      <c r="BD2730" s="18">
        <f t="shared" si="7075"/>
        <v>18735.2</v>
      </c>
      <c r="BE2730" s="18">
        <f t="shared" si="7076"/>
        <v>18735.2</v>
      </c>
      <c r="BF2730" s="18"/>
      <c r="BG2730" s="18"/>
      <c r="BH2730" s="18"/>
      <c r="BI2730" s="18">
        <f t="shared" si="7071"/>
        <v>18735.2</v>
      </c>
      <c r="BJ2730" s="18">
        <f t="shared" si="7072"/>
        <v>18735.2</v>
      </c>
      <c r="BK2730" s="18">
        <f t="shared" si="7073"/>
        <v>18735.2</v>
      </c>
      <c r="BL2730" s="18"/>
      <c r="BM2730" s="18"/>
      <c r="BN2730" s="18"/>
      <c r="BO2730" s="18">
        <f t="shared" si="7135"/>
        <v>18735.2</v>
      </c>
      <c r="BP2730" s="18">
        <f t="shared" si="7136"/>
        <v>18735.2</v>
      </c>
      <c r="BQ2730" s="18">
        <f t="shared" si="7137"/>
        <v>18735.2</v>
      </c>
      <c r="BR2730" s="18"/>
      <c r="BS2730" s="18"/>
      <c r="BT2730" s="18"/>
      <c r="BU2730" s="18">
        <f t="shared" si="7129"/>
        <v>18735.2</v>
      </c>
      <c r="BV2730" s="18">
        <f t="shared" si="7130"/>
        <v>18735.2</v>
      </c>
      <c r="BW2730" s="18">
        <f t="shared" si="7131"/>
        <v>18735.2</v>
      </c>
      <c r="BX2730" s="18"/>
      <c r="BY2730" s="18"/>
      <c r="BZ2730" s="18"/>
      <c r="CA2730" s="18">
        <f t="shared" si="7101"/>
        <v>18735.2</v>
      </c>
      <c r="CB2730" s="18">
        <f t="shared" si="7102"/>
        <v>18735.2</v>
      </c>
      <c r="CC2730" s="18">
        <f t="shared" si="7103"/>
        <v>18735.2</v>
      </c>
      <c r="CD2730" s="18"/>
      <c r="CE2730" s="27"/>
      <c r="CF2730" s="33"/>
    </row>
    <row r="2731" spans="1:84" ht="62.4" x14ac:dyDescent="0.3">
      <c r="A2731" s="41" t="s">
        <v>443</v>
      </c>
      <c r="B2731" s="39"/>
      <c r="C2731" s="41"/>
      <c r="D2731" s="41"/>
      <c r="E2731" s="14" t="s">
        <v>1265</v>
      </c>
      <c r="F2731" s="18">
        <f t="shared" ref="F2731:K2731" si="7173">F2732+F2735</f>
        <v>1030</v>
      </c>
      <c r="G2731" s="18">
        <f t="shared" si="7173"/>
        <v>1030</v>
      </c>
      <c r="H2731" s="18">
        <f t="shared" si="7173"/>
        <v>1030</v>
      </c>
      <c r="I2731" s="18">
        <f t="shared" si="7173"/>
        <v>0</v>
      </c>
      <c r="J2731" s="18">
        <f t="shared" si="7173"/>
        <v>0</v>
      </c>
      <c r="K2731" s="18">
        <f t="shared" si="7173"/>
        <v>0</v>
      </c>
      <c r="L2731" s="18">
        <f t="shared" si="7062"/>
        <v>1030</v>
      </c>
      <c r="M2731" s="18">
        <f t="shared" si="7063"/>
        <v>1030</v>
      </c>
      <c r="N2731" s="18">
        <f t="shared" si="7064"/>
        <v>1030</v>
      </c>
      <c r="O2731" s="18">
        <f t="shared" ref="O2731:S2731" si="7174">O2732+O2735</f>
        <v>0</v>
      </c>
      <c r="P2731" s="18">
        <f t="shared" si="7174"/>
        <v>0</v>
      </c>
      <c r="Q2731" s="18">
        <f t="shared" si="7174"/>
        <v>0</v>
      </c>
      <c r="R2731" s="18">
        <f t="shared" si="7174"/>
        <v>0</v>
      </c>
      <c r="S2731" s="18">
        <f t="shared" si="7174"/>
        <v>0</v>
      </c>
      <c r="T2731" s="18">
        <f t="shared" si="7065"/>
        <v>1030</v>
      </c>
      <c r="U2731" s="18">
        <f t="shared" si="7066"/>
        <v>1030</v>
      </c>
      <c r="V2731" s="18">
        <f t="shared" si="7067"/>
        <v>1030</v>
      </c>
      <c r="W2731" s="18">
        <f t="shared" ref="W2731:CD2731" si="7175">W2732+W2735</f>
        <v>0</v>
      </c>
      <c r="X2731" s="18">
        <f t="shared" ref="X2731:AB2731" si="7176">X2732+X2735</f>
        <v>0</v>
      </c>
      <c r="Y2731" s="18">
        <f t="shared" si="7176"/>
        <v>0</v>
      </c>
      <c r="Z2731" s="18">
        <f t="shared" si="7176"/>
        <v>0</v>
      </c>
      <c r="AA2731" s="18">
        <f t="shared" si="7176"/>
        <v>0</v>
      </c>
      <c r="AB2731" s="18">
        <f t="shared" si="7176"/>
        <v>0</v>
      </c>
      <c r="AC2731" s="18">
        <f t="shared" si="7040"/>
        <v>1030</v>
      </c>
      <c r="AD2731" s="18">
        <f t="shared" si="7041"/>
        <v>1030</v>
      </c>
      <c r="AE2731" s="18">
        <f t="shared" si="7042"/>
        <v>1030</v>
      </c>
      <c r="AF2731" s="18">
        <f t="shared" ref="AF2731:AH2731" si="7177">AF2732+AF2735</f>
        <v>0</v>
      </c>
      <c r="AG2731" s="18">
        <f t="shared" si="7177"/>
        <v>0</v>
      </c>
      <c r="AH2731" s="18">
        <f t="shared" si="7177"/>
        <v>0</v>
      </c>
      <c r="AI2731" s="18">
        <f t="shared" si="7093"/>
        <v>1030</v>
      </c>
      <c r="AJ2731" s="18">
        <f t="shared" si="7094"/>
        <v>1030</v>
      </c>
      <c r="AK2731" s="18">
        <f t="shared" si="7095"/>
        <v>1030</v>
      </c>
      <c r="AL2731" s="18">
        <f t="shared" ref="AL2731" si="7178">AL2732+AL2735</f>
        <v>0</v>
      </c>
      <c r="AM2731" s="18">
        <f t="shared" si="7096"/>
        <v>1030</v>
      </c>
      <c r="AN2731" s="18">
        <f t="shared" ref="AN2731:AP2731" si="7179">AN2732+AN2735</f>
        <v>0</v>
      </c>
      <c r="AO2731" s="18">
        <f t="shared" si="7179"/>
        <v>0</v>
      </c>
      <c r="AP2731" s="18">
        <f t="shared" si="7179"/>
        <v>0</v>
      </c>
      <c r="AQ2731" s="18">
        <f t="shared" si="7164"/>
        <v>1030</v>
      </c>
      <c r="AR2731" s="18">
        <f t="shared" si="7165"/>
        <v>1030</v>
      </c>
      <c r="AS2731" s="18">
        <f t="shared" si="7166"/>
        <v>1030</v>
      </c>
      <c r="AT2731" s="18">
        <f t="shared" ref="AT2731:AV2731" si="7180">AT2732+AT2735</f>
        <v>0</v>
      </c>
      <c r="AU2731" s="18">
        <f t="shared" si="7180"/>
        <v>0</v>
      </c>
      <c r="AV2731" s="18">
        <f t="shared" si="7180"/>
        <v>0</v>
      </c>
      <c r="AW2731" s="18">
        <f t="shared" si="7167"/>
        <v>1030</v>
      </c>
      <c r="AX2731" s="18">
        <f t="shared" si="7168"/>
        <v>1030</v>
      </c>
      <c r="AY2731" s="18">
        <f t="shared" si="7169"/>
        <v>1030</v>
      </c>
      <c r="AZ2731" s="18">
        <f t="shared" ref="AZ2731:BB2731" si="7181">AZ2732+AZ2735</f>
        <v>0</v>
      </c>
      <c r="BA2731" s="18">
        <f t="shared" si="7181"/>
        <v>0</v>
      </c>
      <c r="BB2731" s="18">
        <f t="shared" si="7181"/>
        <v>0</v>
      </c>
      <c r="BC2731" s="18">
        <f t="shared" si="7074"/>
        <v>1030</v>
      </c>
      <c r="BD2731" s="18">
        <f t="shared" si="7075"/>
        <v>1030</v>
      </c>
      <c r="BE2731" s="18">
        <f t="shared" si="7076"/>
        <v>1030</v>
      </c>
      <c r="BF2731" s="18">
        <f t="shared" ref="BF2731:BH2731" si="7182">BF2732+BF2735</f>
        <v>0</v>
      </c>
      <c r="BG2731" s="18">
        <f t="shared" si="7182"/>
        <v>0</v>
      </c>
      <c r="BH2731" s="18">
        <f t="shared" si="7182"/>
        <v>0</v>
      </c>
      <c r="BI2731" s="18">
        <f t="shared" si="7071"/>
        <v>1030</v>
      </c>
      <c r="BJ2731" s="18">
        <f t="shared" si="7072"/>
        <v>1030</v>
      </c>
      <c r="BK2731" s="18">
        <f t="shared" si="7073"/>
        <v>1030</v>
      </c>
      <c r="BL2731" s="18">
        <f t="shared" ref="BL2731:BN2731" si="7183">BL2732+BL2735</f>
        <v>0</v>
      </c>
      <c r="BM2731" s="18">
        <f t="shared" si="7183"/>
        <v>0</v>
      </c>
      <c r="BN2731" s="18">
        <f t="shared" si="7183"/>
        <v>0</v>
      </c>
      <c r="BO2731" s="18">
        <f t="shared" si="7135"/>
        <v>1030</v>
      </c>
      <c r="BP2731" s="18">
        <f t="shared" si="7136"/>
        <v>1030</v>
      </c>
      <c r="BQ2731" s="18">
        <f t="shared" si="7137"/>
        <v>1030</v>
      </c>
      <c r="BR2731" s="18">
        <f t="shared" ref="BR2731:BT2731" si="7184">BR2732+BR2735</f>
        <v>0</v>
      </c>
      <c r="BS2731" s="18">
        <f t="shared" si="7184"/>
        <v>0</v>
      </c>
      <c r="BT2731" s="18">
        <f t="shared" si="7184"/>
        <v>0</v>
      </c>
      <c r="BU2731" s="18">
        <f t="shared" si="7129"/>
        <v>1030</v>
      </c>
      <c r="BV2731" s="18">
        <f t="shared" si="7130"/>
        <v>1030</v>
      </c>
      <c r="BW2731" s="18">
        <f t="shared" si="7131"/>
        <v>1030</v>
      </c>
      <c r="BX2731" s="18">
        <f t="shared" ref="BX2731:BZ2731" si="7185">BX2732+BX2735</f>
        <v>0</v>
      </c>
      <c r="BY2731" s="18">
        <f t="shared" si="7185"/>
        <v>0</v>
      </c>
      <c r="BZ2731" s="18">
        <f t="shared" si="7185"/>
        <v>0</v>
      </c>
      <c r="CA2731" s="18">
        <f t="shared" si="7101"/>
        <v>1030</v>
      </c>
      <c r="CB2731" s="18">
        <f t="shared" si="7102"/>
        <v>1030</v>
      </c>
      <c r="CC2731" s="18">
        <f t="shared" si="7103"/>
        <v>1030</v>
      </c>
      <c r="CD2731" s="18">
        <f t="shared" si="7175"/>
        <v>0</v>
      </c>
      <c r="CE2731" s="27"/>
      <c r="CF2731" s="33"/>
    </row>
    <row r="2732" spans="1:84" ht="93.6" x14ac:dyDescent="0.3">
      <c r="A2732" s="41" t="s">
        <v>443</v>
      </c>
      <c r="B2732" s="39">
        <v>100</v>
      </c>
      <c r="C2732" s="41"/>
      <c r="D2732" s="41"/>
      <c r="E2732" s="14" t="s">
        <v>550</v>
      </c>
      <c r="F2732" s="18">
        <f t="shared" ref="F2732:K2733" si="7186">F2733</f>
        <v>1016.3</v>
      </c>
      <c r="G2732" s="18">
        <f t="shared" si="7186"/>
        <v>1016.3</v>
      </c>
      <c r="H2732" s="18">
        <f t="shared" si="7186"/>
        <v>1016.3</v>
      </c>
      <c r="I2732" s="18">
        <f t="shared" si="7186"/>
        <v>0</v>
      </c>
      <c r="J2732" s="18">
        <f t="shared" si="7186"/>
        <v>0</v>
      </c>
      <c r="K2732" s="18">
        <f t="shared" si="7186"/>
        <v>0</v>
      </c>
      <c r="L2732" s="18">
        <f t="shared" si="7062"/>
        <v>1016.3</v>
      </c>
      <c r="M2732" s="18">
        <f t="shared" si="7063"/>
        <v>1016.3</v>
      </c>
      <c r="N2732" s="18">
        <f t="shared" si="7064"/>
        <v>1016.3</v>
      </c>
      <c r="O2732" s="18">
        <f t="shared" ref="O2732:S2733" si="7187">O2733</f>
        <v>0</v>
      </c>
      <c r="P2732" s="18">
        <f t="shared" si="7187"/>
        <v>0</v>
      </c>
      <c r="Q2732" s="18">
        <f t="shared" si="7187"/>
        <v>0</v>
      </c>
      <c r="R2732" s="18">
        <f t="shared" si="7187"/>
        <v>0</v>
      </c>
      <c r="S2732" s="18">
        <f t="shared" si="7187"/>
        <v>0</v>
      </c>
      <c r="T2732" s="18">
        <f t="shared" si="7065"/>
        <v>1016.3</v>
      </c>
      <c r="U2732" s="18">
        <f t="shared" si="7066"/>
        <v>1016.3</v>
      </c>
      <c r="V2732" s="18">
        <f t="shared" si="7067"/>
        <v>1016.3</v>
      </c>
      <c r="W2732" s="18">
        <f t="shared" ref="W2732:CD2733" si="7188">W2733</f>
        <v>0</v>
      </c>
      <c r="X2732" s="18">
        <f t="shared" si="7188"/>
        <v>0</v>
      </c>
      <c r="Y2732" s="18">
        <f t="shared" si="7188"/>
        <v>0</v>
      </c>
      <c r="Z2732" s="18">
        <f t="shared" si="7188"/>
        <v>0</v>
      </c>
      <c r="AA2732" s="18">
        <f t="shared" si="7188"/>
        <v>0</v>
      </c>
      <c r="AB2732" s="18">
        <f t="shared" si="7188"/>
        <v>0</v>
      </c>
      <c r="AC2732" s="18">
        <f t="shared" si="7040"/>
        <v>1016.3</v>
      </c>
      <c r="AD2732" s="18">
        <f t="shared" si="7041"/>
        <v>1016.3</v>
      </c>
      <c r="AE2732" s="18">
        <f t="shared" si="7042"/>
        <v>1016.3</v>
      </c>
      <c r="AF2732" s="18">
        <f t="shared" si="7188"/>
        <v>0</v>
      </c>
      <c r="AG2732" s="18">
        <f t="shared" si="7188"/>
        <v>0</v>
      </c>
      <c r="AH2732" s="18">
        <f t="shared" si="7188"/>
        <v>0</v>
      </c>
      <c r="AI2732" s="18">
        <f t="shared" si="7093"/>
        <v>1016.3</v>
      </c>
      <c r="AJ2732" s="18">
        <f t="shared" si="7094"/>
        <v>1016.3</v>
      </c>
      <c r="AK2732" s="18">
        <f t="shared" si="7095"/>
        <v>1016.3</v>
      </c>
      <c r="AL2732" s="18">
        <f t="shared" si="7188"/>
        <v>0</v>
      </c>
      <c r="AM2732" s="18">
        <f t="shared" si="7096"/>
        <v>1016.3</v>
      </c>
      <c r="AN2732" s="18">
        <f t="shared" si="7188"/>
        <v>0</v>
      </c>
      <c r="AO2732" s="18">
        <f t="shared" si="7188"/>
        <v>0</v>
      </c>
      <c r="AP2732" s="18">
        <f t="shared" si="7188"/>
        <v>0</v>
      </c>
      <c r="AQ2732" s="18">
        <f t="shared" si="7164"/>
        <v>1016.3</v>
      </c>
      <c r="AR2732" s="18">
        <f t="shared" si="7165"/>
        <v>1016.3</v>
      </c>
      <c r="AS2732" s="18">
        <f t="shared" si="7166"/>
        <v>1016.3</v>
      </c>
      <c r="AT2732" s="18">
        <f t="shared" si="7188"/>
        <v>0</v>
      </c>
      <c r="AU2732" s="18">
        <f t="shared" si="7188"/>
        <v>0</v>
      </c>
      <c r="AV2732" s="18">
        <f t="shared" si="7188"/>
        <v>0</v>
      </c>
      <c r="AW2732" s="18">
        <f t="shared" si="7167"/>
        <v>1016.3</v>
      </c>
      <c r="AX2732" s="18">
        <f t="shared" si="7168"/>
        <v>1016.3</v>
      </c>
      <c r="AY2732" s="18">
        <f t="shared" si="7169"/>
        <v>1016.3</v>
      </c>
      <c r="AZ2732" s="18">
        <f t="shared" si="7188"/>
        <v>0</v>
      </c>
      <c r="BA2732" s="18">
        <f t="shared" si="7188"/>
        <v>0</v>
      </c>
      <c r="BB2732" s="18">
        <f t="shared" si="7188"/>
        <v>0</v>
      </c>
      <c r="BC2732" s="18">
        <f t="shared" si="7074"/>
        <v>1016.3</v>
      </c>
      <c r="BD2732" s="18">
        <f t="shared" si="7075"/>
        <v>1016.3</v>
      </c>
      <c r="BE2732" s="18">
        <f t="shared" si="7076"/>
        <v>1016.3</v>
      </c>
      <c r="BF2732" s="18">
        <f t="shared" si="7188"/>
        <v>0</v>
      </c>
      <c r="BG2732" s="18">
        <f t="shared" si="7188"/>
        <v>0</v>
      </c>
      <c r="BH2732" s="18">
        <f t="shared" si="7188"/>
        <v>0</v>
      </c>
      <c r="BI2732" s="18">
        <f t="shared" si="7071"/>
        <v>1016.3</v>
      </c>
      <c r="BJ2732" s="18">
        <f t="shared" si="7072"/>
        <v>1016.3</v>
      </c>
      <c r="BK2732" s="18">
        <f t="shared" si="7073"/>
        <v>1016.3</v>
      </c>
      <c r="BL2732" s="18">
        <f t="shared" si="7188"/>
        <v>0</v>
      </c>
      <c r="BM2732" s="18">
        <f t="shared" si="7188"/>
        <v>0</v>
      </c>
      <c r="BN2732" s="18">
        <f t="shared" si="7188"/>
        <v>0</v>
      </c>
      <c r="BO2732" s="18">
        <f t="shared" si="7135"/>
        <v>1016.3</v>
      </c>
      <c r="BP2732" s="18">
        <f t="shared" si="7136"/>
        <v>1016.3</v>
      </c>
      <c r="BQ2732" s="18">
        <f t="shared" si="7137"/>
        <v>1016.3</v>
      </c>
      <c r="BR2732" s="18">
        <f t="shared" si="7188"/>
        <v>0</v>
      </c>
      <c r="BS2732" s="18">
        <f t="shared" si="7188"/>
        <v>0</v>
      </c>
      <c r="BT2732" s="18">
        <f t="shared" si="7188"/>
        <v>0</v>
      </c>
      <c r="BU2732" s="18">
        <f t="shared" si="7129"/>
        <v>1016.3</v>
      </c>
      <c r="BV2732" s="18">
        <f t="shared" si="7130"/>
        <v>1016.3</v>
      </c>
      <c r="BW2732" s="18">
        <f t="shared" si="7131"/>
        <v>1016.3</v>
      </c>
      <c r="BX2732" s="18">
        <f t="shared" si="7188"/>
        <v>0</v>
      </c>
      <c r="BY2732" s="18">
        <f t="shared" si="7188"/>
        <v>0</v>
      </c>
      <c r="BZ2732" s="18">
        <f t="shared" si="7188"/>
        <v>0</v>
      </c>
      <c r="CA2732" s="18">
        <f t="shared" si="7101"/>
        <v>1016.3</v>
      </c>
      <c r="CB2732" s="18">
        <f t="shared" si="7102"/>
        <v>1016.3</v>
      </c>
      <c r="CC2732" s="18">
        <f t="shared" si="7103"/>
        <v>1016.3</v>
      </c>
      <c r="CD2732" s="18">
        <f t="shared" si="7188"/>
        <v>0</v>
      </c>
      <c r="CE2732" s="27"/>
      <c r="CF2732" s="33"/>
    </row>
    <row r="2733" spans="1:84" ht="31.2" x14ac:dyDescent="0.3">
      <c r="A2733" s="41" t="s">
        <v>443</v>
      </c>
      <c r="B2733" s="39">
        <v>110</v>
      </c>
      <c r="C2733" s="41"/>
      <c r="D2733" s="41"/>
      <c r="E2733" s="14" t="s">
        <v>557</v>
      </c>
      <c r="F2733" s="18">
        <f t="shared" si="7186"/>
        <v>1016.3</v>
      </c>
      <c r="G2733" s="18">
        <f t="shared" si="7186"/>
        <v>1016.3</v>
      </c>
      <c r="H2733" s="18">
        <f t="shared" si="7186"/>
        <v>1016.3</v>
      </c>
      <c r="I2733" s="18">
        <f t="shared" si="7186"/>
        <v>0</v>
      </c>
      <c r="J2733" s="18">
        <f t="shared" si="7186"/>
        <v>0</v>
      </c>
      <c r="K2733" s="18">
        <f t="shared" si="7186"/>
        <v>0</v>
      </c>
      <c r="L2733" s="18">
        <f t="shared" si="7062"/>
        <v>1016.3</v>
      </c>
      <c r="M2733" s="18">
        <f t="shared" si="7063"/>
        <v>1016.3</v>
      </c>
      <c r="N2733" s="18">
        <f t="shared" si="7064"/>
        <v>1016.3</v>
      </c>
      <c r="O2733" s="18">
        <f t="shared" si="7187"/>
        <v>0</v>
      </c>
      <c r="P2733" s="18">
        <f t="shared" si="7187"/>
        <v>0</v>
      </c>
      <c r="Q2733" s="18">
        <f t="shared" si="7187"/>
        <v>0</v>
      </c>
      <c r="R2733" s="18">
        <f t="shared" si="7187"/>
        <v>0</v>
      </c>
      <c r="S2733" s="18">
        <f t="shared" si="7187"/>
        <v>0</v>
      </c>
      <c r="T2733" s="18">
        <f t="shared" si="7065"/>
        <v>1016.3</v>
      </c>
      <c r="U2733" s="18">
        <f t="shared" si="7066"/>
        <v>1016.3</v>
      </c>
      <c r="V2733" s="18">
        <f t="shared" si="7067"/>
        <v>1016.3</v>
      </c>
      <c r="W2733" s="18">
        <f t="shared" si="7188"/>
        <v>0</v>
      </c>
      <c r="X2733" s="18">
        <f t="shared" si="7188"/>
        <v>0</v>
      </c>
      <c r="Y2733" s="18">
        <f t="shared" si="7188"/>
        <v>0</v>
      </c>
      <c r="Z2733" s="18">
        <f t="shared" si="7188"/>
        <v>0</v>
      </c>
      <c r="AA2733" s="18">
        <f t="shared" si="7188"/>
        <v>0</v>
      </c>
      <c r="AB2733" s="18">
        <f t="shared" si="7188"/>
        <v>0</v>
      </c>
      <c r="AC2733" s="18">
        <f t="shared" si="7040"/>
        <v>1016.3</v>
      </c>
      <c r="AD2733" s="18">
        <f t="shared" si="7041"/>
        <v>1016.3</v>
      </c>
      <c r="AE2733" s="18">
        <f t="shared" si="7042"/>
        <v>1016.3</v>
      </c>
      <c r="AF2733" s="18">
        <f t="shared" si="7188"/>
        <v>0</v>
      </c>
      <c r="AG2733" s="18">
        <f t="shared" si="7188"/>
        <v>0</v>
      </c>
      <c r="AH2733" s="18">
        <f t="shared" si="7188"/>
        <v>0</v>
      </c>
      <c r="AI2733" s="18">
        <f t="shared" si="7093"/>
        <v>1016.3</v>
      </c>
      <c r="AJ2733" s="18">
        <f t="shared" si="7094"/>
        <v>1016.3</v>
      </c>
      <c r="AK2733" s="18">
        <f t="shared" si="7095"/>
        <v>1016.3</v>
      </c>
      <c r="AL2733" s="18">
        <f t="shared" si="7188"/>
        <v>0</v>
      </c>
      <c r="AM2733" s="18">
        <f t="shared" si="7096"/>
        <v>1016.3</v>
      </c>
      <c r="AN2733" s="18">
        <f t="shared" si="7188"/>
        <v>0</v>
      </c>
      <c r="AO2733" s="18">
        <f t="shared" si="7188"/>
        <v>0</v>
      </c>
      <c r="AP2733" s="18">
        <f t="shared" si="7188"/>
        <v>0</v>
      </c>
      <c r="AQ2733" s="18">
        <f t="shared" si="7164"/>
        <v>1016.3</v>
      </c>
      <c r="AR2733" s="18">
        <f t="shared" si="7165"/>
        <v>1016.3</v>
      </c>
      <c r="AS2733" s="18">
        <f t="shared" si="7166"/>
        <v>1016.3</v>
      </c>
      <c r="AT2733" s="18">
        <f t="shared" si="7188"/>
        <v>0</v>
      </c>
      <c r="AU2733" s="18">
        <f t="shared" si="7188"/>
        <v>0</v>
      </c>
      <c r="AV2733" s="18">
        <f t="shared" si="7188"/>
        <v>0</v>
      </c>
      <c r="AW2733" s="18">
        <f t="shared" si="7167"/>
        <v>1016.3</v>
      </c>
      <c r="AX2733" s="18">
        <f t="shared" si="7168"/>
        <v>1016.3</v>
      </c>
      <c r="AY2733" s="18">
        <f t="shared" si="7169"/>
        <v>1016.3</v>
      </c>
      <c r="AZ2733" s="18">
        <f t="shared" si="7188"/>
        <v>0</v>
      </c>
      <c r="BA2733" s="18">
        <f t="shared" si="7188"/>
        <v>0</v>
      </c>
      <c r="BB2733" s="18">
        <f t="shared" si="7188"/>
        <v>0</v>
      </c>
      <c r="BC2733" s="18">
        <f t="shared" si="7074"/>
        <v>1016.3</v>
      </c>
      <c r="BD2733" s="18">
        <f t="shared" si="7075"/>
        <v>1016.3</v>
      </c>
      <c r="BE2733" s="18">
        <f t="shared" si="7076"/>
        <v>1016.3</v>
      </c>
      <c r="BF2733" s="18">
        <f t="shared" si="7188"/>
        <v>0</v>
      </c>
      <c r="BG2733" s="18">
        <f t="shared" si="7188"/>
        <v>0</v>
      </c>
      <c r="BH2733" s="18">
        <f t="shared" si="7188"/>
        <v>0</v>
      </c>
      <c r="BI2733" s="18">
        <f t="shared" si="7071"/>
        <v>1016.3</v>
      </c>
      <c r="BJ2733" s="18">
        <f t="shared" si="7072"/>
        <v>1016.3</v>
      </c>
      <c r="BK2733" s="18">
        <f t="shared" si="7073"/>
        <v>1016.3</v>
      </c>
      <c r="BL2733" s="18">
        <f t="shared" si="7188"/>
        <v>0</v>
      </c>
      <c r="BM2733" s="18">
        <f t="shared" si="7188"/>
        <v>0</v>
      </c>
      <c r="BN2733" s="18">
        <f t="shared" si="7188"/>
        <v>0</v>
      </c>
      <c r="BO2733" s="18">
        <f t="shared" si="7135"/>
        <v>1016.3</v>
      </c>
      <c r="BP2733" s="18">
        <f t="shared" si="7136"/>
        <v>1016.3</v>
      </c>
      <c r="BQ2733" s="18">
        <f t="shared" si="7137"/>
        <v>1016.3</v>
      </c>
      <c r="BR2733" s="18">
        <f t="shared" si="7188"/>
        <v>0</v>
      </c>
      <c r="BS2733" s="18">
        <f t="shared" si="7188"/>
        <v>0</v>
      </c>
      <c r="BT2733" s="18">
        <f t="shared" si="7188"/>
        <v>0</v>
      </c>
      <c r="BU2733" s="18">
        <f t="shared" si="7129"/>
        <v>1016.3</v>
      </c>
      <c r="BV2733" s="18">
        <f t="shared" si="7130"/>
        <v>1016.3</v>
      </c>
      <c r="BW2733" s="18">
        <f t="shared" si="7131"/>
        <v>1016.3</v>
      </c>
      <c r="BX2733" s="18">
        <f t="shared" si="7188"/>
        <v>0</v>
      </c>
      <c r="BY2733" s="18">
        <f t="shared" si="7188"/>
        <v>0</v>
      </c>
      <c r="BZ2733" s="18">
        <f t="shared" si="7188"/>
        <v>0</v>
      </c>
      <c r="CA2733" s="18">
        <f t="shared" si="7101"/>
        <v>1016.3</v>
      </c>
      <c r="CB2733" s="18">
        <f t="shared" si="7102"/>
        <v>1016.3</v>
      </c>
      <c r="CC2733" s="18">
        <f t="shared" si="7103"/>
        <v>1016.3</v>
      </c>
      <c r="CD2733" s="18">
        <f t="shared" si="7188"/>
        <v>0</v>
      </c>
      <c r="CE2733" s="27"/>
      <c r="CF2733" s="33"/>
    </row>
    <row r="2734" spans="1:84" x14ac:dyDescent="0.3">
      <c r="A2734" s="41" t="s">
        <v>443</v>
      </c>
      <c r="B2734" s="39">
        <v>110</v>
      </c>
      <c r="C2734" s="41" t="s">
        <v>149</v>
      </c>
      <c r="D2734" s="41" t="s">
        <v>198</v>
      </c>
      <c r="E2734" s="14" t="s">
        <v>1415</v>
      </c>
      <c r="F2734" s="18">
        <v>1016.3</v>
      </c>
      <c r="G2734" s="18">
        <v>1016.3</v>
      </c>
      <c r="H2734" s="18">
        <v>1016.3</v>
      </c>
      <c r="I2734" s="18"/>
      <c r="J2734" s="18"/>
      <c r="K2734" s="18"/>
      <c r="L2734" s="18">
        <f t="shared" si="7062"/>
        <v>1016.3</v>
      </c>
      <c r="M2734" s="18">
        <f t="shared" si="7063"/>
        <v>1016.3</v>
      </c>
      <c r="N2734" s="18">
        <f t="shared" si="7064"/>
        <v>1016.3</v>
      </c>
      <c r="O2734" s="18"/>
      <c r="P2734" s="18"/>
      <c r="Q2734" s="18"/>
      <c r="R2734" s="18"/>
      <c r="S2734" s="18"/>
      <c r="T2734" s="18">
        <f t="shared" si="7065"/>
        <v>1016.3</v>
      </c>
      <c r="U2734" s="18">
        <f t="shared" si="7066"/>
        <v>1016.3</v>
      </c>
      <c r="V2734" s="18">
        <f t="shared" si="7067"/>
        <v>1016.3</v>
      </c>
      <c r="W2734" s="18"/>
      <c r="X2734" s="18"/>
      <c r="Y2734" s="18"/>
      <c r="Z2734" s="18"/>
      <c r="AA2734" s="18"/>
      <c r="AB2734" s="18"/>
      <c r="AC2734" s="18">
        <f t="shared" si="7040"/>
        <v>1016.3</v>
      </c>
      <c r="AD2734" s="18">
        <f t="shared" si="7041"/>
        <v>1016.3</v>
      </c>
      <c r="AE2734" s="18">
        <f t="shared" si="7042"/>
        <v>1016.3</v>
      </c>
      <c r="AF2734" s="18"/>
      <c r="AG2734" s="18"/>
      <c r="AH2734" s="18"/>
      <c r="AI2734" s="18">
        <f t="shared" si="7093"/>
        <v>1016.3</v>
      </c>
      <c r="AJ2734" s="18">
        <f t="shared" si="7094"/>
        <v>1016.3</v>
      </c>
      <c r="AK2734" s="18">
        <f t="shared" si="7095"/>
        <v>1016.3</v>
      </c>
      <c r="AL2734" s="18"/>
      <c r="AM2734" s="18">
        <f t="shared" si="7096"/>
        <v>1016.3</v>
      </c>
      <c r="AN2734" s="18"/>
      <c r="AO2734" s="18"/>
      <c r="AP2734" s="18"/>
      <c r="AQ2734" s="18">
        <f t="shared" si="7164"/>
        <v>1016.3</v>
      </c>
      <c r="AR2734" s="18">
        <f t="shared" si="7165"/>
        <v>1016.3</v>
      </c>
      <c r="AS2734" s="18">
        <f t="shared" si="7166"/>
        <v>1016.3</v>
      </c>
      <c r="AT2734" s="18"/>
      <c r="AU2734" s="18"/>
      <c r="AV2734" s="18"/>
      <c r="AW2734" s="18">
        <f t="shared" si="7167"/>
        <v>1016.3</v>
      </c>
      <c r="AX2734" s="18">
        <f t="shared" si="7168"/>
        <v>1016.3</v>
      </c>
      <c r="AY2734" s="18">
        <f t="shared" si="7169"/>
        <v>1016.3</v>
      </c>
      <c r="AZ2734" s="18"/>
      <c r="BA2734" s="18"/>
      <c r="BB2734" s="18"/>
      <c r="BC2734" s="18">
        <f t="shared" si="7074"/>
        <v>1016.3</v>
      </c>
      <c r="BD2734" s="18">
        <f t="shared" si="7075"/>
        <v>1016.3</v>
      </c>
      <c r="BE2734" s="18">
        <f t="shared" si="7076"/>
        <v>1016.3</v>
      </c>
      <c r="BF2734" s="18"/>
      <c r="BG2734" s="18"/>
      <c r="BH2734" s="18"/>
      <c r="BI2734" s="18">
        <f t="shared" si="7071"/>
        <v>1016.3</v>
      </c>
      <c r="BJ2734" s="18">
        <f t="shared" si="7072"/>
        <v>1016.3</v>
      </c>
      <c r="BK2734" s="18">
        <f t="shared" si="7073"/>
        <v>1016.3</v>
      </c>
      <c r="BL2734" s="18"/>
      <c r="BM2734" s="18"/>
      <c r="BN2734" s="18"/>
      <c r="BO2734" s="18">
        <f t="shared" si="7135"/>
        <v>1016.3</v>
      </c>
      <c r="BP2734" s="18">
        <f t="shared" si="7136"/>
        <v>1016.3</v>
      </c>
      <c r="BQ2734" s="18">
        <f t="shared" si="7137"/>
        <v>1016.3</v>
      </c>
      <c r="BR2734" s="18"/>
      <c r="BS2734" s="18"/>
      <c r="BT2734" s="18"/>
      <c r="BU2734" s="18">
        <f t="shared" si="7129"/>
        <v>1016.3</v>
      </c>
      <c r="BV2734" s="18">
        <f t="shared" si="7130"/>
        <v>1016.3</v>
      </c>
      <c r="BW2734" s="18">
        <f t="shared" si="7131"/>
        <v>1016.3</v>
      </c>
      <c r="BX2734" s="18"/>
      <c r="BY2734" s="18"/>
      <c r="BZ2734" s="18"/>
      <c r="CA2734" s="18">
        <f t="shared" si="7101"/>
        <v>1016.3</v>
      </c>
      <c r="CB2734" s="18">
        <f t="shared" si="7102"/>
        <v>1016.3</v>
      </c>
      <c r="CC2734" s="18">
        <f t="shared" si="7103"/>
        <v>1016.3</v>
      </c>
      <c r="CD2734" s="18"/>
      <c r="CE2734" s="27"/>
      <c r="CF2734" s="33"/>
    </row>
    <row r="2735" spans="1:84" ht="31.2" x14ac:dyDescent="0.3">
      <c r="A2735" s="41" t="s">
        <v>443</v>
      </c>
      <c r="B2735" s="39">
        <v>200</v>
      </c>
      <c r="C2735" s="41"/>
      <c r="D2735" s="41"/>
      <c r="E2735" s="14" t="s">
        <v>551</v>
      </c>
      <c r="F2735" s="18">
        <f t="shared" ref="F2735:K2736" si="7189">F2736</f>
        <v>13.7</v>
      </c>
      <c r="G2735" s="18">
        <f t="shared" si="7189"/>
        <v>13.7</v>
      </c>
      <c r="H2735" s="18">
        <f t="shared" si="7189"/>
        <v>13.7</v>
      </c>
      <c r="I2735" s="18">
        <f t="shared" si="7189"/>
        <v>0</v>
      </c>
      <c r="J2735" s="18">
        <f t="shared" si="7189"/>
        <v>0</v>
      </c>
      <c r="K2735" s="18">
        <f t="shared" si="7189"/>
        <v>0</v>
      </c>
      <c r="L2735" s="18">
        <f t="shared" si="7062"/>
        <v>13.7</v>
      </c>
      <c r="M2735" s="18">
        <f t="shared" si="7063"/>
        <v>13.7</v>
      </c>
      <c r="N2735" s="18">
        <f t="shared" si="7064"/>
        <v>13.7</v>
      </c>
      <c r="O2735" s="18">
        <f t="shared" ref="O2735:S2736" si="7190">O2736</f>
        <v>0</v>
      </c>
      <c r="P2735" s="18">
        <f t="shared" si="7190"/>
        <v>0</v>
      </c>
      <c r="Q2735" s="18">
        <f t="shared" si="7190"/>
        <v>0</v>
      </c>
      <c r="R2735" s="18">
        <f t="shared" si="7190"/>
        <v>0</v>
      </c>
      <c r="S2735" s="18">
        <f t="shared" si="7190"/>
        <v>0</v>
      </c>
      <c r="T2735" s="18">
        <f t="shared" si="7065"/>
        <v>13.7</v>
      </c>
      <c r="U2735" s="18">
        <f t="shared" si="7066"/>
        <v>13.7</v>
      </c>
      <c r="V2735" s="18">
        <f t="shared" si="7067"/>
        <v>13.7</v>
      </c>
      <c r="W2735" s="18">
        <f t="shared" ref="W2735:CD2736" si="7191">W2736</f>
        <v>0</v>
      </c>
      <c r="X2735" s="18">
        <f t="shared" si="7191"/>
        <v>0</v>
      </c>
      <c r="Y2735" s="18">
        <f t="shared" si="7191"/>
        <v>0</v>
      </c>
      <c r="Z2735" s="18">
        <f t="shared" si="7191"/>
        <v>0</v>
      </c>
      <c r="AA2735" s="18">
        <f t="shared" si="7191"/>
        <v>0</v>
      </c>
      <c r="AB2735" s="18">
        <f t="shared" si="7191"/>
        <v>0</v>
      </c>
      <c r="AC2735" s="18">
        <f t="shared" si="7040"/>
        <v>13.7</v>
      </c>
      <c r="AD2735" s="18">
        <f t="shared" si="7041"/>
        <v>13.7</v>
      </c>
      <c r="AE2735" s="18">
        <f t="shared" si="7042"/>
        <v>13.7</v>
      </c>
      <c r="AF2735" s="18">
        <f t="shared" si="7191"/>
        <v>0</v>
      </c>
      <c r="AG2735" s="18">
        <f t="shared" si="7191"/>
        <v>0</v>
      </c>
      <c r="AH2735" s="18">
        <f t="shared" si="7191"/>
        <v>0</v>
      </c>
      <c r="AI2735" s="18">
        <f t="shared" si="7093"/>
        <v>13.7</v>
      </c>
      <c r="AJ2735" s="18">
        <f t="shared" si="7094"/>
        <v>13.7</v>
      </c>
      <c r="AK2735" s="18">
        <f t="shared" si="7095"/>
        <v>13.7</v>
      </c>
      <c r="AL2735" s="18">
        <f t="shared" si="7191"/>
        <v>0</v>
      </c>
      <c r="AM2735" s="18">
        <f t="shared" si="7096"/>
        <v>13.7</v>
      </c>
      <c r="AN2735" s="18">
        <f t="shared" si="7191"/>
        <v>0</v>
      </c>
      <c r="AO2735" s="18">
        <f t="shared" si="7191"/>
        <v>0</v>
      </c>
      <c r="AP2735" s="18">
        <f t="shared" si="7191"/>
        <v>0</v>
      </c>
      <c r="AQ2735" s="18">
        <f t="shared" si="7164"/>
        <v>13.7</v>
      </c>
      <c r="AR2735" s="18">
        <f t="shared" si="7165"/>
        <v>13.7</v>
      </c>
      <c r="AS2735" s="18">
        <f t="shared" si="7166"/>
        <v>13.7</v>
      </c>
      <c r="AT2735" s="18">
        <f t="shared" si="7191"/>
        <v>0</v>
      </c>
      <c r="AU2735" s="18">
        <f t="shared" si="7191"/>
        <v>0</v>
      </c>
      <c r="AV2735" s="18">
        <f t="shared" si="7191"/>
        <v>0</v>
      </c>
      <c r="AW2735" s="18">
        <f t="shared" si="7167"/>
        <v>13.7</v>
      </c>
      <c r="AX2735" s="18">
        <f t="shared" si="7168"/>
        <v>13.7</v>
      </c>
      <c r="AY2735" s="18">
        <f t="shared" si="7169"/>
        <v>13.7</v>
      </c>
      <c r="AZ2735" s="18">
        <f t="shared" si="7191"/>
        <v>0</v>
      </c>
      <c r="BA2735" s="18">
        <f t="shared" si="7191"/>
        <v>0</v>
      </c>
      <c r="BB2735" s="18">
        <f t="shared" si="7191"/>
        <v>0</v>
      </c>
      <c r="BC2735" s="18">
        <f t="shared" si="7074"/>
        <v>13.7</v>
      </c>
      <c r="BD2735" s="18">
        <f t="shared" si="7075"/>
        <v>13.7</v>
      </c>
      <c r="BE2735" s="18">
        <f t="shared" si="7076"/>
        <v>13.7</v>
      </c>
      <c r="BF2735" s="18">
        <f t="shared" si="7191"/>
        <v>0</v>
      </c>
      <c r="BG2735" s="18">
        <f t="shared" si="7191"/>
        <v>0</v>
      </c>
      <c r="BH2735" s="18">
        <f t="shared" si="7191"/>
        <v>0</v>
      </c>
      <c r="BI2735" s="18">
        <f t="shared" si="7071"/>
        <v>13.7</v>
      </c>
      <c r="BJ2735" s="18">
        <f t="shared" si="7072"/>
        <v>13.7</v>
      </c>
      <c r="BK2735" s="18">
        <f t="shared" si="7073"/>
        <v>13.7</v>
      </c>
      <c r="BL2735" s="18">
        <f t="shared" si="7191"/>
        <v>0</v>
      </c>
      <c r="BM2735" s="18">
        <f t="shared" si="7191"/>
        <v>0</v>
      </c>
      <c r="BN2735" s="18">
        <f t="shared" si="7191"/>
        <v>0</v>
      </c>
      <c r="BO2735" s="18">
        <f t="shared" si="7135"/>
        <v>13.7</v>
      </c>
      <c r="BP2735" s="18">
        <f t="shared" si="7136"/>
        <v>13.7</v>
      </c>
      <c r="BQ2735" s="18">
        <f t="shared" si="7137"/>
        <v>13.7</v>
      </c>
      <c r="BR2735" s="18">
        <f t="shared" si="7191"/>
        <v>0</v>
      </c>
      <c r="BS2735" s="18">
        <f t="shared" si="7191"/>
        <v>0</v>
      </c>
      <c r="BT2735" s="18">
        <f t="shared" si="7191"/>
        <v>0</v>
      </c>
      <c r="BU2735" s="18">
        <f t="shared" si="7129"/>
        <v>13.7</v>
      </c>
      <c r="BV2735" s="18">
        <f t="shared" si="7130"/>
        <v>13.7</v>
      </c>
      <c r="BW2735" s="18">
        <f t="shared" si="7131"/>
        <v>13.7</v>
      </c>
      <c r="BX2735" s="18">
        <f t="shared" si="7191"/>
        <v>0</v>
      </c>
      <c r="BY2735" s="18">
        <f t="shared" si="7191"/>
        <v>0</v>
      </c>
      <c r="BZ2735" s="18">
        <f t="shared" si="7191"/>
        <v>0</v>
      </c>
      <c r="CA2735" s="18">
        <f t="shared" si="7101"/>
        <v>13.7</v>
      </c>
      <c r="CB2735" s="18">
        <f t="shared" si="7102"/>
        <v>13.7</v>
      </c>
      <c r="CC2735" s="18">
        <f t="shared" si="7103"/>
        <v>13.7</v>
      </c>
      <c r="CD2735" s="18">
        <f t="shared" si="7191"/>
        <v>0</v>
      </c>
      <c r="CE2735" s="27"/>
      <c r="CF2735" s="33"/>
    </row>
    <row r="2736" spans="1:84" ht="46.8" x14ac:dyDescent="0.3">
      <c r="A2736" s="41" t="s">
        <v>443</v>
      </c>
      <c r="B2736" s="39">
        <v>240</v>
      </c>
      <c r="C2736" s="41"/>
      <c r="D2736" s="41"/>
      <c r="E2736" s="14" t="s">
        <v>559</v>
      </c>
      <c r="F2736" s="18">
        <f t="shared" si="7189"/>
        <v>13.7</v>
      </c>
      <c r="G2736" s="18">
        <f t="shared" si="7189"/>
        <v>13.7</v>
      </c>
      <c r="H2736" s="18">
        <f t="shared" si="7189"/>
        <v>13.7</v>
      </c>
      <c r="I2736" s="18">
        <f t="shared" si="7189"/>
        <v>0</v>
      </c>
      <c r="J2736" s="18">
        <f t="shared" si="7189"/>
        <v>0</v>
      </c>
      <c r="K2736" s="18">
        <f t="shared" si="7189"/>
        <v>0</v>
      </c>
      <c r="L2736" s="18">
        <f t="shared" si="7062"/>
        <v>13.7</v>
      </c>
      <c r="M2736" s="18">
        <f t="shared" si="7063"/>
        <v>13.7</v>
      </c>
      <c r="N2736" s="18">
        <f t="shared" si="7064"/>
        <v>13.7</v>
      </c>
      <c r="O2736" s="18">
        <f t="shared" si="7190"/>
        <v>0</v>
      </c>
      <c r="P2736" s="18">
        <f t="shared" si="7190"/>
        <v>0</v>
      </c>
      <c r="Q2736" s="18">
        <f t="shared" si="7190"/>
        <v>0</v>
      </c>
      <c r="R2736" s="18">
        <f t="shared" si="7190"/>
        <v>0</v>
      </c>
      <c r="S2736" s="18">
        <f t="shared" si="7190"/>
        <v>0</v>
      </c>
      <c r="T2736" s="18">
        <f t="shared" si="7065"/>
        <v>13.7</v>
      </c>
      <c r="U2736" s="18">
        <f t="shared" si="7066"/>
        <v>13.7</v>
      </c>
      <c r="V2736" s="18">
        <f t="shared" si="7067"/>
        <v>13.7</v>
      </c>
      <c r="W2736" s="18">
        <f t="shared" si="7191"/>
        <v>0</v>
      </c>
      <c r="X2736" s="18">
        <f t="shared" si="7191"/>
        <v>0</v>
      </c>
      <c r="Y2736" s="18">
        <f t="shared" si="7191"/>
        <v>0</v>
      </c>
      <c r="Z2736" s="18">
        <f t="shared" si="7191"/>
        <v>0</v>
      </c>
      <c r="AA2736" s="18">
        <f t="shared" si="7191"/>
        <v>0</v>
      </c>
      <c r="AB2736" s="18">
        <f t="shared" si="7191"/>
        <v>0</v>
      </c>
      <c r="AC2736" s="18">
        <f t="shared" si="7040"/>
        <v>13.7</v>
      </c>
      <c r="AD2736" s="18">
        <f t="shared" si="7041"/>
        <v>13.7</v>
      </c>
      <c r="AE2736" s="18">
        <f t="shared" si="7042"/>
        <v>13.7</v>
      </c>
      <c r="AF2736" s="18">
        <f t="shared" si="7191"/>
        <v>0</v>
      </c>
      <c r="AG2736" s="18">
        <f t="shared" si="7191"/>
        <v>0</v>
      </c>
      <c r="AH2736" s="18">
        <f t="shared" si="7191"/>
        <v>0</v>
      </c>
      <c r="AI2736" s="18">
        <f t="shared" si="7093"/>
        <v>13.7</v>
      </c>
      <c r="AJ2736" s="18">
        <f t="shared" si="7094"/>
        <v>13.7</v>
      </c>
      <c r="AK2736" s="18">
        <f t="shared" si="7095"/>
        <v>13.7</v>
      </c>
      <c r="AL2736" s="18">
        <f t="shared" si="7191"/>
        <v>0</v>
      </c>
      <c r="AM2736" s="18">
        <f t="shared" si="7096"/>
        <v>13.7</v>
      </c>
      <c r="AN2736" s="18">
        <f t="shared" si="7191"/>
        <v>0</v>
      </c>
      <c r="AO2736" s="18">
        <f t="shared" si="7191"/>
        <v>0</v>
      </c>
      <c r="AP2736" s="18">
        <f t="shared" si="7191"/>
        <v>0</v>
      </c>
      <c r="AQ2736" s="18">
        <f t="shared" si="7164"/>
        <v>13.7</v>
      </c>
      <c r="AR2736" s="18">
        <f t="shared" si="7165"/>
        <v>13.7</v>
      </c>
      <c r="AS2736" s="18">
        <f t="shared" si="7166"/>
        <v>13.7</v>
      </c>
      <c r="AT2736" s="18">
        <f t="shared" si="7191"/>
        <v>0</v>
      </c>
      <c r="AU2736" s="18">
        <f t="shared" si="7191"/>
        <v>0</v>
      </c>
      <c r="AV2736" s="18">
        <f t="shared" si="7191"/>
        <v>0</v>
      </c>
      <c r="AW2736" s="18">
        <f t="shared" si="7167"/>
        <v>13.7</v>
      </c>
      <c r="AX2736" s="18">
        <f t="shared" si="7168"/>
        <v>13.7</v>
      </c>
      <c r="AY2736" s="18">
        <f t="shared" si="7169"/>
        <v>13.7</v>
      </c>
      <c r="AZ2736" s="18">
        <f t="shared" si="7191"/>
        <v>0</v>
      </c>
      <c r="BA2736" s="18">
        <f t="shared" si="7191"/>
        <v>0</v>
      </c>
      <c r="BB2736" s="18">
        <f t="shared" si="7191"/>
        <v>0</v>
      </c>
      <c r="BC2736" s="18">
        <f t="shared" si="7074"/>
        <v>13.7</v>
      </c>
      <c r="BD2736" s="18">
        <f t="shared" si="7075"/>
        <v>13.7</v>
      </c>
      <c r="BE2736" s="18">
        <f t="shared" si="7076"/>
        <v>13.7</v>
      </c>
      <c r="BF2736" s="18">
        <f t="shared" si="7191"/>
        <v>0</v>
      </c>
      <c r="BG2736" s="18">
        <f t="shared" si="7191"/>
        <v>0</v>
      </c>
      <c r="BH2736" s="18">
        <f t="shared" si="7191"/>
        <v>0</v>
      </c>
      <c r="BI2736" s="18">
        <f t="shared" si="7071"/>
        <v>13.7</v>
      </c>
      <c r="BJ2736" s="18">
        <f t="shared" si="7072"/>
        <v>13.7</v>
      </c>
      <c r="BK2736" s="18">
        <f t="shared" si="7073"/>
        <v>13.7</v>
      </c>
      <c r="BL2736" s="18">
        <f t="shared" si="7191"/>
        <v>0</v>
      </c>
      <c r="BM2736" s="18">
        <f t="shared" si="7191"/>
        <v>0</v>
      </c>
      <c r="BN2736" s="18">
        <f t="shared" si="7191"/>
        <v>0</v>
      </c>
      <c r="BO2736" s="18">
        <f t="shared" si="7135"/>
        <v>13.7</v>
      </c>
      <c r="BP2736" s="18">
        <f t="shared" si="7136"/>
        <v>13.7</v>
      </c>
      <c r="BQ2736" s="18">
        <f t="shared" si="7137"/>
        <v>13.7</v>
      </c>
      <c r="BR2736" s="18">
        <f t="shared" si="7191"/>
        <v>0</v>
      </c>
      <c r="BS2736" s="18">
        <f t="shared" si="7191"/>
        <v>0</v>
      </c>
      <c r="BT2736" s="18">
        <f t="shared" si="7191"/>
        <v>0</v>
      </c>
      <c r="BU2736" s="18">
        <f t="shared" si="7129"/>
        <v>13.7</v>
      </c>
      <c r="BV2736" s="18">
        <f t="shared" si="7130"/>
        <v>13.7</v>
      </c>
      <c r="BW2736" s="18">
        <f t="shared" si="7131"/>
        <v>13.7</v>
      </c>
      <c r="BX2736" s="18">
        <f t="shared" si="7191"/>
        <v>0</v>
      </c>
      <c r="BY2736" s="18">
        <f t="shared" si="7191"/>
        <v>0</v>
      </c>
      <c r="BZ2736" s="18">
        <f t="shared" si="7191"/>
        <v>0</v>
      </c>
      <c r="CA2736" s="18">
        <f t="shared" si="7101"/>
        <v>13.7</v>
      </c>
      <c r="CB2736" s="18">
        <f t="shared" si="7102"/>
        <v>13.7</v>
      </c>
      <c r="CC2736" s="18">
        <f t="shared" si="7103"/>
        <v>13.7</v>
      </c>
      <c r="CD2736" s="18">
        <f t="shared" si="7191"/>
        <v>0</v>
      </c>
      <c r="CE2736" s="27"/>
      <c r="CF2736" s="33"/>
    </row>
    <row r="2737" spans="1:119" x14ac:dyDescent="0.3">
      <c r="A2737" s="41" t="s">
        <v>443</v>
      </c>
      <c r="B2737" s="39">
        <v>240</v>
      </c>
      <c r="C2737" s="41" t="s">
        <v>149</v>
      </c>
      <c r="D2737" s="41" t="s">
        <v>198</v>
      </c>
      <c r="E2737" s="14" t="s">
        <v>1415</v>
      </c>
      <c r="F2737" s="18">
        <v>13.7</v>
      </c>
      <c r="G2737" s="18">
        <v>13.7</v>
      </c>
      <c r="H2737" s="18">
        <v>13.7</v>
      </c>
      <c r="I2737" s="18"/>
      <c r="J2737" s="18"/>
      <c r="K2737" s="18"/>
      <c r="L2737" s="18">
        <f t="shared" si="7062"/>
        <v>13.7</v>
      </c>
      <c r="M2737" s="18">
        <f t="shared" si="7063"/>
        <v>13.7</v>
      </c>
      <c r="N2737" s="18">
        <f t="shared" si="7064"/>
        <v>13.7</v>
      </c>
      <c r="O2737" s="18"/>
      <c r="P2737" s="18"/>
      <c r="Q2737" s="18"/>
      <c r="R2737" s="18"/>
      <c r="S2737" s="18"/>
      <c r="T2737" s="18">
        <f t="shared" si="7065"/>
        <v>13.7</v>
      </c>
      <c r="U2737" s="18">
        <f t="shared" si="7066"/>
        <v>13.7</v>
      </c>
      <c r="V2737" s="18">
        <f t="shared" si="7067"/>
        <v>13.7</v>
      </c>
      <c r="W2737" s="18"/>
      <c r="X2737" s="18"/>
      <c r="Y2737" s="18"/>
      <c r="Z2737" s="18"/>
      <c r="AA2737" s="18"/>
      <c r="AB2737" s="18"/>
      <c r="AC2737" s="18">
        <f t="shared" si="7040"/>
        <v>13.7</v>
      </c>
      <c r="AD2737" s="18">
        <f t="shared" si="7041"/>
        <v>13.7</v>
      </c>
      <c r="AE2737" s="18">
        <f t="shared" si="7042"/>
        <v>13.7</v>
      </c>
      <c r="AF2737" s="18"/>
      <c r="AG2737" s="18"/>
      <c r="AH2737" s="18"/>
      <c r="AI2737" s="18">
        <f t="shared" si="7093"/>
        <v>13.7</v>
      </c>
      <c r="AJ2737" s="18">
        <f t="shared" si="7094"/>
        <v>13.7</v>
      </c>
      <c r="AK2737" s="18">
        <f t="shared" si="7095"/>
        <v>13.7</v>
      </c>
      <c r="AL2737" s="18"/>
      <c r="AM2737" s="18">
        <f t="shared" si="7096"/>
        <v>13.7</v>
      </c>
      <c r="AN2737" s="18"/>
      <c r="AO2737" s="18"/>
      <c r="AP2737" s="18"/>
      <c r="AQ2737" s="18">
        <f t="shared" si="7164"/>
        <v>13.7</v>
      </c>
      <c r="AR2737" s="18">
        <f t="shared" si="7165"/>
        <v>13.7</v>
      </c>
      <c r="AS2737" s="18">
        <f t="shared" si="7166"/>
        <v>13.7</v>
      </c>
      <c r="AT2737" s="18"/>
      <c r="AU2737" s="18"/>
      <c r="AV2737" s="18"/>
      <c r="AW2737" s="18">
        <f t="shared" si="7167"/>
        <v>13.7</v>
      </c>
      <c r="AX2737" s="18">
        <f t="shared" si="7168"/>
        <v>13.7</v>
      </c>
      <c r="AY2737" s="18">
        <f t="shared" si="7169"/>
        <v>13.7</v>
      </c>
      <c r="AZ2737" s="18"/>
      <c r="BA2737" s="18"/>
      <c r="BB2737" s="18"/>
      <c r="BC2737" s="18">
        <f t="shared" si="7074"/>
        <v>13.7</v>
      </c>
      <c r="BD2737" s="18">
        <f t="shared" si="7075"/>
        <v>13.7</v>
      </c>
      <c r="BE2737" s="18">
        <f t="shared" si="7076"/>
        <v>13.7</v>
      </c>
      <c r="BF2737" s="18"/>
      <c r="BG2737" s="18"/>
      <c r="BH2737" s="18"/>
      <c r="BI2737" s="18">
        <f t="shared" si="7071"/>
        <v>13.7</v>
      </c>
      <c r="BJ2737" s="18">
        <f t="shared" si="7072"/>
        <v>13.7</v>
      </c>
      <c r="BK2737" s="18">
        <f t="shared" si="7073"/>
        <v>13.7</v>
      </c>
      <c r="BL2737" s="18"/>
      <c r="BM2737" s="18"/>
      <c r="BN2737" s="18"/>
      <c r="BO2737" s="18">
        <f t="shared" si="7135"/>
        <v>13.7</v>
      </c>
      <c r="BP2737" s="18">
        <f t="shared" si="7136"/>
        <v>13.7</v>
      </c>
      <c r="BQ2737" s="18">
        <f t="shared" si="7137"/>
        <v>13.7</v>
      </c>
      <c r="BR2737" s="18"/>
      <c r="BS2737" s="18"/>
      <c r="BT2737" s="18"/>
      <c r="BU2737" s="18">
        <f t="shared" si="7129"/>
        <v>13.7</v>
      </c>
      <c r="BV2737" s="18">
        <f t="shared" si="7130"/>
        <v>13.7</v>
      </c>
      <c r="BW2737" s="18">
        <f t="shared" si="7131"/>
        <v>13.7</v>
      </c>
      <c r="BX2737" s="18"/>
      <c r="BY2737" s="18"/>
      <c r="BZ2737" s="18"/>
      <c r="CA2737" s="18">
        <f t="shared" si="7101"/>
        <v>13.7</v>
      </c>
      <c r="CB2737" s="18">
        <f t="shared" si="7102"/>
        <v>13.7</v>
      </c>
      <c r="CC2737" s="18">
        <f t="shared" si="7103"/>
        <v>13.7</v>
      </c>
      <c r="CD2737" s="18"/>
      <c r="CE2737" s="27"/>
      <c r="CF2737" s="33"/>
    </row>
    <row r="2738" spans="1:119" s="11" customFormat="1" ht="46.8" x14ac:dyDescent="0.3">
      <c r="A2738" s="10" t="s">
        <v>445</v>
      </c>
      <c r="B2738" s="16"/>
      <c r="C2738" s="10"/>
      <c r="D2738" s="10"/>
      <c r="E2738" s="15" t="s">
        <v>585</v>
      </c>
      <c r="F2738" s="17">
        <f t="shared" ref="F2738:K2738" si="7192">F2739+F2748</f>
        <v>141000</v>
      </c>
      <c r="G2738" s="17">
        <f t="shared" si="7192"/>
        <v>141000</v>
      </c>
      <c r="H2738" s="17">
        <f t="shared" si="7192"/>
        <v>141000</v>
      </c>
      <c r="I2738" s="17">
        <f t="shared" si="7192"/>
        <v>0</v>
      </c>
      <c r="J2738" s="17">
        <f t="shared" si="7192"/>
        <v>0</v>
      </c>
      <c r="K2738" s="17">
        <f t="shared" si="7192"/>
        <v>0</v>
      </c>
      <c r="L2738" s="17">
        <f t="shared" si="7062"/>
        <v>141000</v>
      </c>
      <c r="M2738" s="17">
        <f t="shared" si="7063"/>
        <v>141000</v>
      </c>
      <c r="N2738" s="17">
        <f t="shared" si="7064"/>
        <v>141000</v>
      </c>
      <c r="O2738" s="17">
        <f>O2739+O2748+O2745</f>
        <v>10201.209999999999</v>
      </c>
      <c r="P2738" s="17">
        <f t="shared" ref="P2738:CD2738" si="7193">P2739+P2748+P2745</f>
        <v>0</v>
      </c>
      <c r="Q2738" s="17">
        <f t="shared" si="7193"/>
        <v>0</v>
      </c>
      <c r="R2738" s="17">
        <f t="shared" ref="R2738:S2738" si="7194">R2739+R2748+R2745</f>
        <v>0</v>
      </c>
      <c r="S2738" s="17">
        <f t="shared" si="7194"/>
        <v>0</v>
      </c>
      <c r="T2738" s="17">
        <f t="shared" si="7065"/>
        <v>151201.21</v>
      </c>
      <c r="U2738" s="17">
        <f t="shared" si="7066"/>
        <v>141000</v>
      </c>
      <c r="V2738" s="17">
        <f t="shared" si="7067"/>
        <v>141000</v>
      </c>
      <c r="W2738" s="17">
        <f t="shared" ref="W2738:AB2738" si="7195">W2739+W2748+W2745</f>
        <v>0</v>
      </c>
      <c r="X2738" s="17">
        <f t="shared" si="7195"/>
        <v>0</v>
      </c>
      <c r="Y2738" s="17">
        <f t="shared" si="7195"/>
        <v>0</v>
      </c>
      <c r="Z2738" s="17">
        <f t="shared" si="7195"/>
        <v>0</v>
      </c>
      <c r="AA2738" s="17">
        <f t="shared" si="7195"/>
        <v>0</v>
      </c>
      <c r="AB2738" s="17">
        <f t="shared" si="7195"/>
        <v>0</v>
      </c>
      <c r="AC2738" s="17">
        <f t="shared" si="7040"/>
        <v>151201.21</v>
      </c>
      <c r="AD2738" s="17">
        <f t="shared" si="7041"/>
        <v>141000</v>
      </c>
      <c r="AE2738" s="17">
        <f t="shared" si="7042"/>
        <v>141000</v>
      </c>
      <c r="AF2738" s="17">
        <f t="shared" ref="AF2738:AH2738" si="7196">AF2739+AF2748+AF2745</f>
        <v>0</v>
      </c>
      <c r="AG2738" s="17">
        <f t="shared" si="7196"/>
        <v>0</v>
      </c>
      <c r="AH2738" s="17">
        <f t="shared" si="7196"/>
        <v>0</v>
      </c>
      <c r="AI2738" s="17">
        <f t="shared" si="7093"/>
        <v>151201.21</v>
      </c>
      <c r="AJ2738" s="17">
        <f t="shared" si="7094"/>
        <v>141000</v>
      </c>
      <c r="AK2738" s="17">
        <f t="shared" si="7095"/>
        <v>141000</v>
      </c>
      <c r="AL2738" s="17">
        <f t="shared" ref="AL2738" si="7197">AL2739+AL2748+AL2745</f>
        <v>0</v>
      </c>
      <c r="AM2738" s="17">
        <f t="shared" si="7096"/>
        <v>151201.21</v>
      </c>
      <c r="AN2738" s="17">
        <f t="shared" ref="AN2738:AP2738" si="7198">AN2739+AN2748+AN2745</f>
        <v>0</v>
      </c>
      <c r="AO2738" s="17">
        <f t="shared" si="7198"/>
        <v>0</v>
      </c>
      <c r="AP2738" s="17">
        <f t="shared" si="7198"/>
        <v>0</v>
      </c>
      <c r="AQ2738" s="17">
        <f t="shared" si="7164"/>
        <v>151201.21</v>
      </c>
      <c r="AR2738" s="17">
        <f t="shared" si="7165"/>
        <v>141000</v>
      </c>
      <c r="AS2738" s="17">
        <f t="shared" si="7166"/>
        <v>141000</v>
      </c>
      <c r="AT2738" s="17">
        <f t="shared" ref="AT2738:AV2738" si="7199">AT2739+AT2748+AT2745</f>
        <v>0</v>
      </c>
      <c r="AU2738" s="17">
        <f t="shared" si="7199"/>
        <v>0</v>
      </c>
      <c r="AV2738" s="17">
        <f t="shared" si="7199"/>
        <v>0</v>
      </c>
      <c r="AW2738" s="17">
        <f t="shared" si="7167"/>
        <v>151201.21</v>
      </c>
      <c r="AX2738" s="17">
        <f t="shared" si="7168"/>
        <v>141000</v>
      </c>
      <c r="AY2738" s="17">
        <f t="shared" si="7169"/>
        <v>141000</v>
      </c>
      <c r="AZ2738" s="17">
        <f t="shared" ref="AZ2738:BB2738" si="7200">AZ2739+AZ2748+AZ2745</f>
        <v>0</v>
      </c>
      <c r="BA2738" s="17">
        <f t="shared" si="7200"/>
        <v>0</v>
      </c>
      <c r="BB2738" s="17">
        <f t="shared" si="7200"/>
        <v>0</v>
      </c>
      <c r="BC2738" s="17">
        <f t="shared" si="7074"/>
        <v>151201.21</v>
      </c>
      <c r="BD2738" s="17">
        <f t="shared" si="7075"/>
        <v>141000</v>
      </c>
      <c r="BE2738" s="17">
        <f t="shared" si="7076"/>
        <v>141000</v>
      </c>
      <c r="BF2738" s="17">
        <f t="shared" ref="BF2738:BH2738" si="7201">BF2739+BF2748+BF2745</f>
        <v>0</v>
      </c>
      <c r="BG2738" s="17">
        <f t="shared" si="7201"/>
        <v>0</v>
      </c>
      <c r="BH2738" s="17">
        <f t="shared" si="7201"/>
        <v>0</v>
      </c>
      <c r="BI2738" s="18">
        <f t="shared" si="7071"/>
        <v>151201.21</v>
      </c>
      <c r="BJ2738" s="18">
        <f t="shared" si="7072"/>
        <v>141000</v>
      </c>
      <c r="BK2738" s="18">
        <f t="shared" si="7073"/>
        <v>141000</v>
      </c>
      <c r="BL2738" s="17">
        <f t="shared" ref="BL2738:BN2738" si="7202">BL2739+BL2748+BL2745</f>
        <v>0</v>
      </c>
      <c r="BM2738" s="17">
        <f t="shared" si="7202"/>
        <v>0</v>
      </c>
      <c r="BN2738" s="17">
        <f t="shared" si="7202"/>
        <v>0</v>
      </c>
      <c r="BO2738" s="17">
        <f t="shared" si="7135"/>
        <v>151201.21</v>
      </c>
      <c r="BP2738" s="17">
        <f t="shared" si="7136"/>
        <v>141000</v>
      </c>
      <c r="BQ2738" s="17">
        <f t="shared" si="7137"/>
        <v>141000</v>
      </c>
      <c r="BR2738" s="17">
        <f t="shared" ref="BR2738:BT2738" si="7203">BR2739+BR2748+BR2745</f>
        <v>0</v>
      </c>
      <c r="BS2738" s="17">
        <f t="shared" si="7203"/>
        <v>0</v>
      </c>
      <c r="BT2738" s="17">
        <f t="shared" si="7203"/>
        <v>0</v>
      </c>
      <c r="BU2738" s="17">
        <f t="shared" si="7129"/>
        <v>151201.21</v>
      </c>
      <c r="BV2738" s="17">
        <f t="shared" si="7130"/>
        <v>141000</v>
      </c>
      <c r="BW2738" s="17">
        <f t="shared" si="7131"/>
        <v>141000</v>
      </c>
      <c r="BX2738" s="17">
        <f t="shared" ref="BX2738:BZ2738" si="7204">BX2739+BX2748+BX2745</f>
        <v>0</v>
      </c>
      <c r="BY2738" s="17">
        <f t="shared" si="7204"/>
        <v>0</v>
      </c>
      <c r="BZ2738" s="17">
        <f t="shared" si="7204"/>
        <v>0</v>
      </c>
      <c r="CA2738" s="17">
        <f t="shared" si="7101"/>
        <v>151201.21</v>
      </c>
      <c r="CB2738" s="17">
        <f t="shared" si="7102"/>
        <v>141000</v>
      </c>
      <c r="CC2738" s="17">
        <f t="shared" si="7103"/>
        <v>141000</v>
      </c>
      <c r="CD2738" s="17">
        <f t="shared" si="7193"/>
        <v>0</v>
      </c>
      <c r="CE2738" s="26"/>
      <c r="CF2738" s="33"/>
      <c r="CG2738" s="37"/>
      <c r="CH2738" s="37"/>
      <c r="CI2738" s="37"/>
      <c r="CJ2738" s="37"/>
      <c r="CK2738" s="37"/>
      <c r="CL2738" s="37"/>
      <c r="CM2738" s="37"/>
      <c r="CN2738" s="37"/>
      <c r="CO2738" s="37"/>
      <c r="CP2738" s="37"/>
      <c r="CQ2738" s="37"/>
      <c r="CR2738" s="37"/>
      <c r="CS2738" s="37"/>
      <c r="CT2738" s="37"/>
      <c r="CU2738" s="37"/>
      <c r="CV2738" s="37"/>
      <c r="CW2738" s="37"/>
      <c r="CX2738" s="37"/>
      <c r="CY2738" s="37"/>
      <c r="CZ2738" s="37"/>
      <c r="DA2738" s="37"/>
      <c r="DB2738" s="37"/>
      <c r="DC2738" s="37"/>
      <c r="DD2738" s="37"/>
      <c r="DE2738" s="37"/>
      <c r="DF2738" s="37"/>
      <c r="DG2738" s="37"/>
      <c r="DH2738" s="37"/>
      <c r="DI2738" s="37"/>
      <c r="DJ2738" s="37"/>
      <c r="DK2738" s="37"/>
      <c r="DL2738" s="37"/>
      <c r="DM2738" s="37"/>
      <c r="DN2738" s="37"/>
      <c r="DO2738" s="37"/>
    </row>
    <row r="2739" spans="1:119" s="11" customFormat="1" ht="31.2" x14ac:dyDescent="0.3">
      <c r="A2739" s="41" t="s">
        <v>445</v>
      </c>
      <c r="B2739" s="39">
        <v>200</v>
      </c>
      <c r="C2739" s="41"/>
      <c r="D2739" s="41"/>
      <c r="E2739" s="14" t="s">
        <v>551</v>
      </c>
      <c r="F2739" s="17">
        <f t="shared" ref="F2739:K2739" si="7205">F2740</f>
        <v>141000</v>
      </c>
      <c r="G2739" s="17">
        <f t="shared" si="7205"/>
        <v>141000</v>
      </c>
      <c r="H2739" s="17">
        <f t="shared" si="7205"/>
        <v>141000</v>
      </c>
      <c r="I2739" s="17">
        <f t="shared" si="7205"/>
        <v>0</v>
      </c>
      <c r="J2739" s="17">
        <f t="shared" si="7205"/>
        <v>0</v>
      </c>
      <c r="K2739" s="17">
        <f t="shared" si="7205"/>
        <v>0</v>
      </c>
      <c r="L2739" s="17">
        <f t="shared" si="7062"/>
        <v>141000</v>
      </c>
      <c r="M2739" s="17">
        <f t="shared" si="7063"/>
        <v>141000</v>
      </c>
      <c r="N2739" s="17">
        <f t="shared" si="7064"/>
        <v>141000</v>
      </c>
      <c r="O2739" s="18">
        <f t="shared" ref="O2739:S2739" si="7206">O2740</f>
        <v>7889.4789999999994</v>
      </c>
      <c r="P2739" s="18">
        <f t="shared" si="7206"/>
        <v>0</v>
      </c>
      <c r="Q2739" s="18">
        <f t="shared" si="7206"/>
        <v>0</v>
      </c>
      <c r="R2739" s="18">
        <f t="shared" si="7206"/>
        <v>0</v>
      </c>
      <c r="S2739" s="18">
        <f t="shared" si="7206"/>
        <v>0</v>
      </c>
      <c r="T2739" s="18">
        <f t="shared" si="7065"/>
        <v>148889.47899999999</v>
      </c>
      <c r="U2739" s="18">
        <f t="shared" si="7066"/>
        <v>141000</v>
      </c>
      <c r="V2739" s="18">
        <f t="shared" si="7067"/>
        <v>141000</v>
      </c>
      <c r="W2739" s="18">
        <f t="shared" ref="W2739:CD2739" si="7207">W2740</f>
        <v>0</v>
      </c>
      <c r="X2739" s="18">
        <f t="shared" si="7207"/>
        <v>0</v>
      </c>
      <c r="Y2739" s="18">
        <f t="shared" si="7207"/>
        <v>0</v>
      </c>
      <c r="Z2739" s="18">
        <f t="shared" si="7207"/>
        <v>0</v>
      </c>
      <c r="AA2739" s="18">
        <f t="shared" si="7207"/>
        <v>0</v>
      </c>
      <c r="AB2739" s="18">
        <f t="shared" si="7207"/>
        <v>0</v>
      </c>
      <c r="AC2739" s="18">
        <f t="shared" si="7040"/>
        <v>148889.47899999999</v>
      </c>
      <c r="AD2739" s="18">
        <f t="shared" si="7041"/>
        <v>141000</v>
      </c>
      <c r="AE2739" s="18">
        <f t="shared" si="7042"/>
        <v>141000</v>
      </c>
      <c r="AF2739" s="18">
        <f t="shared" si="7207"/>
        <v>0</v>
      </c>
      <c r="AG2739" s="18">
        <f t="shared" si="7207"/>
        <v>0</v>
      </c>
      <c r="AH2739" s="18">
        <f t="shared" si="7207"/>
        <v>0</v>
      </c>
      <c r="AI2739" s="18">
        <f t="shared" si="7093"/>
        <v>148889.47899999999</v>
      </c>
      <c r="AJ2739" s="18">
        <f t="shared" si="7094"/>
        <v>141000</v>
      </c>
      <c r="AK2739" s="18">
        <f t="shared" si="7095"/>
        <v>141000</v>
      </c>
      <c r="AL2739" s="18">
        <f t="shared" si="7207"/>
        <v>0</v>
      </c>
      <c r="AM2739" s="18">
        <f t="shared" si="7096"/>
        <v>148889.47899999999</v>
      </c>
      <c r="AN2739" s="18">
        <f t="shared" si="7207"/>
        <v>0</v>
      </c>
      <c r="AO2739" s="18">
        <f t="shared" si="7207"/>
        <v>0</v>
      </c>
      <c r="AP2739" s="18">
        <f t="shared" si="7207"/>
        <v>0</v>
      </c>
      <c r="AQ2739" s="18">
        <f t="shared" si="7164"/>
        <v>148889.47899999999</v>
      </c>
      <c r="AR2739" s="18">
        <f t="shared" si="7165"/>
        <v>141000</v>
      </c>
      <c r="AS2739" s="18">
        <f t="shared" si="7166"/>
        <v>141000</v>
      </c>
      <c r="AT2739" s="18">
        <f t="shared" si="7207"/>
        <v>0</v>
      </c>
      <c r="AU2739" s="18">
        <f t="shared" si="7207"/>
        <v>0</v>
      </c>
      <c r="AV2739" s="18">
        <f t="shared" si="7207"/>
        <v>0</v>
      </c>
      <c r="AW2739" s="18">
        <f t="shared" si="7167"/>
        <v>148889.47899999999</v>
      </c>
      <c r="AX2739" s="18">
        <f t="shared" si="7168"/>
        <v>141000</v>
      </c>
      <c r="AY2739" s="18">
        <f t="shared" si="7169"/>
        <v>141000</v>
      </c>
      <c r="AZ2739" s="18">
        <f t="shared" si="7207"/>
        <v>0</v>
      </c>
      <c r="BA2739" s="18">
        <f t="shared" si="7207"/>
        <v>0</v>
      </c>
      <c r="BB2739" s="18">
        <f t="shared" si="7207"/>
        <v>0</v>
      </c>
      <c r="BC2739" s="18">
        <f t="shared" si="7074"/>
        <v>148889.47899999999</v>
      </c>
      <c r="BD2739" s="18">
        <f t="shared" si="7075"/>
        <v>141000</v>
      </c>
      <c r="BE2739" s="18">
        <f t="shared" si="7076"/>
        <v>141000</v>
      </c>
      <c r="BF2739" s="18">
        <f t="shared" si="7207"/>
        <v>0</v>
      </c>
      <c r="BG2739" s="18">
        <f t="shared" si="7207"/>
        <v>0</v>
      </c>
      <c r="BH2739" s="18">
        <f t="shared" si="7207"/>
        <v>0</v>
      </c>
      <c r="BI2739" s="18">
        <f t="shared" si="7071"/>
        <v>148889.47899999999</v>
      </c>
      <c r="BJ2739" s="18">
        <f t="shared" si="7072"/>
        <v>141000</v>
      </c>
      <c r="BK2739" s="18">
        <f t="shared" si="7073"/>
        <v>141000</v>
      </c>
      <c r="BL2739" s="18">
        <f t="shared" si="7207"/>
        <v>0</v>
      </c>
      <c r="BM2739" s="18">
        <f t="shared" si="7207"/>
        <v>0</v>
      </c>
      <c r="BN2739" s="18">
        <f t="shared" si="7207"/>
        <v>0</v>
      </c>
      <c r="BO2739" s="18">
        <f t="shared" si="7135"/>
        <v>148889.47899999999</v>
      </c>
      <c r="BP2739" s="18">
        <f t="shared" si="7136"/>
        <v>141000</v>
      </c>
      <c r="BQ2739" s="18">
        <f t="shared" si="7137"/>
        <v>141000</v>
      </c>
      <c r="BR2739" s="18">
        <f t="shared" si="7207"/>
        <v>0</v>
      </c>
      <c r="BS2739" s="18">
        <f t="shared" si="7207"/>
        <v>0</v>
      </c>
      <c r="BT2739" s="18">
        <f t="shared" si="7207"/>
        <v>0</v>
      </c>
      <c r="BU2739" s="18">
        <f t="shared" si="7129"/>
        <v>148889.47899999999</v>
      </c>
      <c r="BV2739" s="18">
        <f t="shared" si="7130"/>
        <v>141000</v>
      </c>
      <c r="BW2739" s="18">
        <f t="shared" si="7131"/>
        <v>141000</v>
      </c>
      <c r="BX2739" s="18">
        <f t="shared" si="7207"/>
        <v>0</v>
      </c>
      <c r="BY2739" s="18">
        <f t="shared" si="7207"/>
        <v>0</v>
      </c>
      <c r="BZ2739" s="18">
        <f t="shared" si="7207"/>
        <v>0</v>
      </c>
      <c r="CA2739" s="18">
        <f t="shared" si="7101"/>
        <v>148889.47899999999</v>
      </c>
      <c r="CB2739" s="18">
        <f t="shared" si="7102"/>
        <v>141000</v>
      </c>
      <c r="CC2739" s="18">
        <f t="shared" si="7103"/>
        <v>141000</v>
      </c>
      <c r="CD2739" s="18">
        <f t="shared" si="7207"/>
        <v>0</v>
      </c>
      <c r="CE2739" s="26"/>
      <c r="CF2739" s="33"/>
      <c r="CG2739" s="37"/>
      <c r="CH2739" s="37"/>
      <c r="CI2739" s="37"/>
      <c r="CJ2739" s="37"/>
      <c r="CK2739" s="37"/>
      <c r="CL2739" s="37"/>
      <c r="CM2739" s="37"/>
      <c r="CN2739" s="37"/>
      <c r="CO2739" s="37"/>
      <c r="CP2739" s="37"/>
      <c r="CQ2739" s="37"/>
      <c r="CR2739" s="37"/>
      <c r="CS2739" s="37"/>
      <c r="CT2739" s="37"/>
      <c r="CU2739" s="37"/>
      <c r="CV2739" s="37"/>
      <c r="CW2739" s="37"/>
      <c r="CX2739" s="37"/>
      <c r="CY2739" s="37"/>
      <c r="CZ2739" s="37"/>
      <c r="DA2739" s="37"/>
      <c r="DB2739" s="37"/>
      <c r="DC2739" s="37"/>
      <c r="DD2739" s="37"/>
      <c r="DE2739" s="37"/>
      <c r="DF2739" s="37"/>
      <c r="DG2739" s="37"/>
      <c r="DH2739" s="37"/>
      <c r="DI2739" s="37"/>
      <c r="DJ2739" s="37"/>
      <c r="DK2739" s="37"/>
      <c r="DL2739" s="37"/>
      <c r="DM2739" s="37"/>
      <c r="DN2739" s="37"/>
      <c r="DO2739" s="37"/>
    </row>
    <row r="2740" spans="1:119" s="11" customFormat="1" ht="46.8" x14ac:dyDescent="0.3">
      <c r="A2740" s="41" t="s">
        <v>445</v>
      </c>
      <c r="B2740" s="39">
        <v>240</v>
      </c>
      <c r="C2740" s="41"/>
      <c r="D2740" s="41"/>
      <c r="E2740" s="14" t="s">
        <v>559</v>
      </c>
      <c r="F2740" s="17">
        <f t="shared" ref="F2740:K2740" si="7208">F2741+F2742+F2743+F2744</f>
        <v>141000</v>
      </c>
      <c r="G2740" s="17">
        <f t="shared" si="7208"/>
        <v>141000</v>
      </c>
      <c r="H2740" s="17">
        <f t="shared" si="7208"/>
        <v>141000</v>
      </c>
      <c r="I2740" s="17">
        <f t="shared" si="7208"/>
        <v>0</v>
      </c>
      <c r="J2740" s="17">
        <f t="shared" si="7208"/>
        <v>0</v>
      </c>
      <c r="K2740" s="17">
        <f t="shared" si="7208"/>
        <v>0</v>
      </c>
      <c r="L2740" s="17">
        <f t="shared" si="7062"/>
        <v>141000</v>
      </c>
      <c r="M2740" s="17">
        <f t="shared" si="7063"/>
        <v>141000</v>
      </c>
      <c r="N2740" s="17">
        <f t="shared" si="7064"/>
        <v>141000</v>
      </c>
      <c r="O2740" s="18">
        <f t="shared" ref="O2740:S2740" si="7209">O2741+O2742+O2743+O2744</f>
        <v>7889.4789999999994</v>
      </c>
      <c r="P2740" s="18">
        <f t="shared" si="7209"/>
        <v>0</v>
      </c>
      <c r="Q2740" s="18">
        <f t="shared" si="7209"/>
        <v>0</v>
      </c>
      <c r="R2740" s="18">
        <f t="shared" si="7209"/>
        <v>0</v>
      </c>
      <c r="S2740" s="18">
        <f t="shared" si="7209"/>
        <v>0</v>
      </c>
      <c r="T2740" s="18">
        <f t="shared" si="7065"/>
        <v>148889.47899999999</v>
      </c>
      <c r="U2740" s="18">
        <f t="shared" si="7066"/>
        <v>141000</v>
      </c>
      <c r="V2740" s="18">
        <f t="shared" si="7067"/>
        <v>141000</v>
      </c>
      <c r="W2740" s="18">
        <f t="shared" ref="W2740:CD2740" si="7210">W2741+W2742+W2743+W2744</f>
        <v>0</v>
      </c>
      <c r="X2740" s="18">
        <f t="shared" ref="X2740:AB2740" si="7211">X2741+X2742+X2743+X2744</f>
        <v>0</v>
      </c>
      <c r="Y2740" s="18">
        <f t="shared" si="7211"/>
        <v>0</v>
      </c>
      <c r="Z2740" s="18">
        <f t="shared" si="7211"/>
        <v>0</v>
      </c>
      <c r="AA2740" s="18">
        <f t="shared" si="7211"/>
        <v>0</v>
      </c>
      <c r="AB2740" s="18">
        <f t="shared" si="7211"/>
        <v>0</v>
      </c>
      <c r="AC2740" s="18">
        <f t="shared" si="7040"/>
        <v>148889.47899999999</v>
      </c>
      <c r="AD2740" s="18">
        <f t="shared" si="7041"/>
        <v>141000</v>
      </c>
      <c r="AE2740" s="18">
        <f t="shared" si="7042"/>
        <v>141000</v>
      </c>
      <c r="AF2740" s="18">
        <f t="shared" ref="AF2740:AH2740" si="7212">AF2741+AF2742+AF2743+AF2744</f>
        <v>0</v>
      </c>
      <c r="AG2740" s="18">
        <f t="shared" si="7212"/>
        <v>0</v>
      </c>
      <c r="AH2740" s="18">
        <f t="shared" si="7212"/>
        <v>0</v>
      </c>
      <c r="AI2740" s="18">
        <f t="shared" si="7093"/>
        <v>148889.47899999999</v>
      </c>
      <c r="AJ2740" s="18">
        <f t="shared" si="7094"/>
        <v>141000</v>
      </c>
      <c r="AK2740" s="18">
        <f t="shared" si="7095"/>
        <v>141000</v>
      </c>
      <c r="AL2740" s="18">
        <f t="shared" ref="AL2740" si="7213">AL2741+AL2742+AL2743+AL2744</f>
        <v>0</v>
      </c>
      <c r="AM2740" s="18">
        <f t="shared" si="7096"/>
        <v>148889.47899999999</v>
      </c>
      <c r="AN2740" s="18">
        <f t="shared" ref="AN2740:AP2740" si="7214">AN2741+AN2742+AN2743+AN2744</f>
        <v>0</v>
      </c>
      <c r="AO2740" s="18">
        <f t="shared" si="7214"/>
        <v>0</v>
      </c>
      <c r="AP2740" s="18">
        <f t="shared" si="7214"/>
        <v>0</v>
      </c>
      <c r="AQ2740" s="18">
        <f t="shared" si="7164"/>
        <v>148889.47899999999</v>
      </c>
      <c r="AR2740" s="18">
        <f t="shared" si="7165"/>
        <v>141000</v>
      </c>
      <c r="AS2740" s="18">
        <f t="shared" si="7166"/>
        <v>141000</v>
      </c>
      <c r="AT2740" s="18">
        <f t="shared" ref="AT2740:AV2740" si="7215">AT2741+AT2742+AT2743+AT2744</f>
        <v>0</v>
      </c>
      <c r="AU2740" s="18">
        <f t="shared" si="7215"/>
        <v>0</v>
      </c>
      <c r="AV2740" s="18">
        <f t="shared" si="7215"/>
        <v>0</v>
      </c>
      <c r="AW2740" s="18">
        <f t="shared" si="7167"/>
        <v>148889.47899999999</v>
      </c>
      <c r="AX2740" s="18">
        <f t="shared" si="7168"/>
        <v>141000</v>
      </c>
      <c r="AY2740" s="18">
        <f t="shared" si="7169"/>
        <v>141000</v>
      </c>
      <c r="AZ2740" s="18">
        <f t="shared" ref="AZ2740:BB2740" si="7216">AZ2741+AZ2742+AZ2743+AZ2744</f>
        <v>0</v>
      </c>
      <c r="BA2740" s="18">
        <f t="shared" si="7216"/>
        <v>0</v>
      </c>
      <c r="BB2740" s="18">
        <f t="shared" si="7216"/>
        <v>0</v>
      </c>
      <c r="BC2740" s="18">
        <f t="shared" si="7074"/>
        <v>148889.47899999999</v>
      </c>
      <c r="BD2740" s="18">
        <f t="shared" si="7075"/>
        <v>141000</v>
      </c>
      <c r="BE2740" s="18">
        <f t="shared" si="7076"/>
        <v>141000</v>
      </c>
      <c r="BF2740" s="18">
        <f t="shared" ref="BF2740:BH2740" si="7217">BF2741+BF2742+BF2743+BF2744</f>
        <v>0</v>
      </c>
      <c r="BG2740" s="18">
        <f t="shared" si="7217"/>
        <v>0</v>
      </c>
      <c r="BH2740" s="18">
        <f t="shared" si="7217"/>
        <v>0</v>
      </c>
      <c r="BI2740" s="18">
        <f t="shared" si="7071"/>
        <v>148889.47899999999</v>
      </c>
      <c r="BJ2740" s="18">
        <f t="shared" si="7072"/>
        <v>141000</v>
      </c>
      <c r="BK2740" s="18">
        <f t="shared" si="7073"/>
        <v>141000</v>
      </c>
      <c r="BL2740" s="18">
        <f t="shared" ref="BL2740:BN2740" si="7218">BL2741+BL2742+BL2743+BL2744</f>
        <v>0</v>
      </c>
      <c r="BM2740" s="18">
        <f t="shared" si="7218"/>
        <v>0</v>
      </c>
      <c r="BN2740" s="18">
        <f t="shared" si="7218"/>
        <v>0</v>
      </c>
      <c r="BO2740" s="18">
        <f t="shared" si="7135"/>
        <v>148889.47899999999</v>
      </c>
      <c r="BP2740" s="18">
        <f t="shared" si="7136"/>
        <v>141000</v>
      </c>
      <c r="BQ2740" s="18">
        <f t="shared" si="7137"/>
        <v>141000</v>
      </c>
      <c r="BR2740" s="18">
        <f t="shared" ref="BR2740:BT2740" si="7219">BR2741+BR2742+BR2743+BR2744</f>
        <v>0</v>
      </c>
      <c r="BS2740" s="18">
        <f t="shared" si="7219"/>
        <v>0</v>
      </c>
      <c r="BT2740" s="18">
        <f t="shared" si="7219"/>
        <v>0</v>
      </c>
      <c r="BU2740" s="18">
        <f t="shared" si="7129"/>
        <v>148889.47899999999</v>
      </c>
      <c r="BV2740" s="18">
        <f t="shared" si="7130"/>
        <v>141000</v>
      </c>
      <c r="BW2740" s="18">
        <f t="shared" si="7131"/>
        <v>141000</v>
      </c>
      <c r="BX2740" s="18">
        <f t="shared" ref="BX2740:BZ2740" si="7220">BX2741+BX2742+BX2743+BX2744</f>
        <v>0</v>
      </c>
      <c r="BY2740" s="18">
        <f t="shared" si="7220"/>
        <v>0</v>
      </c>
      <c r="BZ2740" s="18">
        <f t="shared" si="7220"/>
        <v>0</v>
      </c>
      <c r="CA2740" s="18">
        <f t="shared" si="7101"/>
        <v>148889.47899999999</v>
      </c>
      <c r="CB2740" s="18">
        <f t="shared" si="7102"/>
        <v>141000</v>
      </c>
      <c r="CC2740" s="18">
        <f t="shared" si="7103"/>
        <v>141000</v>
      </c>
      <c r="CD2740" s="18">
        <f t="shared" si="7210"/>
        <v>0</v>
      </c>
      <c r="CE2740" s="26"/>
      <c r="CF2740" s="33"/>
      <c r="CG2740" s="37"/>
      <c r="CH2740" s="37"/>
      <c r="CI2740" s="37"/>
      <c r="CJ2740" s="37"/>
      <c r="CK2740" s="37"/>
      <c r="CL2740" s="37"/>
      <c r="CM2740" s="37"/>
      <c r="CN2740" s="37"/>
      <c r="CO2740" s="37"/>
      <c r="CP2740" s="37"/>
      <c r="CQ2740" s="37"/>
      <c r="CR2740" s="37"/>
      <c r="CS2740" s="37"/>
      <c r="CT2740" s="37"/>
      <c r="CU2740" s="37"/>
      <c r="CV2740" s="37"/>
      <c r="CW2740" s="37"/>
      <c r="CX2740" s="37"/>
      <c r="CY2740" s="37"/>
      <c r="CZ2740" s="37"/>
      <c r="DA2740" s="37"/>
      <c r="DB2740" s="37"/>
      <c r="DC2740" s="37"/>
      <c r="DD2740" s="37"/>
      <c r="DE2740" s="37"/>
      <c r="DF2740" s="37"/>
      <c r="DG2740" s="37"/>
      <c r="DH2740" s="37"/>
      <c r="DI2740" s="37"/>
      <c r="DJ2740" s="37"/>
      <c r="DK2740" s="37"/>
      <c r="DL2740" s="37"/>
      <c r="DM2740" s="37"/>
      <c r="DN2740" s="37"/>
      <c r="DO2740" s="37"/>
    </row>
    <row r="2741" spans="1:119" s="11" customFormat="1" x14ac:dyDescent="0.3">
      <c r="A2741" s="41" t="s">
        <v>445</v>
      </c>
      <c r="B2741" s="39">
        <v>240</v>
      </c>
      <c r="C2741" s="41" t="s">
        <v>5</v>
      </c>
      <c r="D2741" s="41" t="s">
        <v>6</v>
      </c>
      <c r="E2741" s="14" t="s">
        <v>518</v>
      </c>
      <c r="F2741" s="17">
        <v>141000</v>
      </c>
      <c r="G2741" s="17">
        <v>141000</v>
      </c>
      <c r="H2741" s="17">
        <v>141000</v>
      </c>
      <c r="I2741" s="17"/>
      <c r="J2741" s="17"/>
      <c r="K2741" s="17"/>
      <c r="L2741" s="17">
        <f t="shared" si="7062"/>
        <v>141000</v>
      </c>
      <c r="M2741" s="17">
        <f t="shared" si="7063"/>
        <v>141000</v>
      </c>
      <c r="N2741" s="17">
        <f t="shared" si="7064"/>
        <v>141000</v>
      </c>
      <c r="O2741" s="18">
        <f>23.4+206.71</f>
        <v>230.11</v>
      </c>
      <c r="P2741" s="18"/>
      <c r="Q2741" s="18"/>
      <c r="R2741" s="18"/>
      <c r="S2741" s="18"/>
      <c r="T2741" s="18">
        <f t="shared" si="7065"/>
        <v>141230.10999999999</v>
      </c>
      <c r="U2741" s="18">
        <f t="shared" si="7066"/>
        <v>141000</v>
      </c>
      <c r="V2741" s="18">
        <f t="shared" si="7067"/>
        <v>141000</v>
      </c>
      <c r="W2741" s="18"/>
      <c r="X2741" s="18"/>
      <c r="Y2741" s="18"/>
      <c r="Z2741" s="18"/>
      <c r="AA2741" s="18"/>
      <c r="AB2741" s="18"/>
      <c r="AC2741" s="18">
        <f t="shared" si="7040"/>
        <v>141230.10999999999</v>
      </c>
      <c r="AD2741" s="18">
        <f t="shared" si="7041"/>
        <v>141000</v>
      </c>
      <c r="AE2741" s="18">
        <f t="shared" si="7042"/>
        <v>141000</v>
      </c>
      <c r="AF2741" s="18"/>
      <c r="AG2741" s="18"/>
      <c r="AH2741" s="18"/>
      <c r="AI2741" s="18">
        <f t="shared" si="7093"/>
        <v>141230.10999999999</v>
      </c>
      <c r="AJ2741" s="18">
        <f t="shared" si="7094"/>
        <v>141000</v>
      </c>
      <c r="AK2741" s="18">
        <f t="shared" si="7095"/>
        <v>141000</v>
      </c>
      <c r="AL2741" s="18"/>
      <c r="AM2741" s="18">
        <f t="shared" si="7096"/>
        <v>141230.10999999999</v>
      </c>
      <c r="AN2741" s="18"/>
      <c r="AO2741" s="18"/>
      <c r="AP2741" s="18"/>
      <c r="AQ2741" s="18">
        <f t="shared" si="7164"/>
        <v>141230.10999999999</v>
      </c>
      <c r="AR2741" s="18">
        <f t="shared" si="7165"/>
        <v>141000</v>
      </c>
      <c r="AS2741" s="18">
        <f t="shared" si="7166"/>
        <v>141000</v>
      </c>
      <c r="AT2741" s="18"/>
      <c r="AU2741" s="18"/>
      <c r="AV2741" s="18"/>
      <c r="AW2741" s="18">
        <f t="shared" si="7167"/>
        <v>141230.10999999999</v>
      </c>
      <c r="AX2741" s="18">
        <f t="shared" si="7168"/>
        <v>141000</v>
      </c>
      <c r="AY2741" s="18">
        <f t="shared" si="7169"/>
        <v>141000</v>
      </c>
      <c r="AZ2741" s="18"/>
      <c r="BA2741" s="18"/>
      <c r="BB2741" s="18"/>
      <c r="BC2741" s="18">
        <f t="shared" si="7074"/>
        <v>141230.10999999999</v>
      </c>
      <c r="BD2741" s="18">
        <f t="shared" si="7075"/>
        <v>141000</v>
      </c>
      <c r="BE2741" s="18">
        <f t="shared" si="7076"/>
        <v>141000</v>
      </c>
      <c r="BF2741" s="18"/>
      <c r="BG2741" s="18"/>
      <c r="BH2741" s="18"/>
      <c r="BI2741" s="18">
        <f t="shared" si="7071"/>
        <v>141230.10999999999</v>
      </c>
      <c r="BJ2741" s="18">
        <f t="shared" si="7072"/>
        <v>141000</v>
      </c>
      <c r="BK2741" s="18">
        <f t="shared" si="7073"/>
        <v>141000</v>
      </c>
      <c r="BL2741" s="18"/>
      <c r="BM2741" s="18"/>
      <c r="BN2741" s="18"/>
      <c r="BO2741" s="18">
        <f t="shared" si="7135"/>
        <v>141230.10999999999</v>
      </c>
      <c r="BP2741" s="18">
        <f t="shared" si="7136"/>
        <v>141000</v>
      </c>
      <c r="BQ2741" s="18">
        <f t="shared" si="7137"/>
        <v>141000</v>
      </c>
      <c r="BR2741" s="18"/>
      <c r="BS2741" s="18"/>
      <c r="BT2741" s="18"/>
      <c r="BU2741" s="18">
        <f t="shared" si="7129"/>
        <v>141230.10999999999</v>
      </c>
      <c r="BV2741" s="18">
        <f t="shared" si="7130"/>
        <v>141000</v>
      </c>
      <c r="BW2741" s="18">
        <f t="shared" si="7131"/>
        <v>141000</v>
      </c>
      <c r="BX2741" s="18"/>
      <c r="BY2741" s="18"/>
      <c r="BZ2741" s="18"/>
      <c r="CA2741" s="18">
        <f t="shared" si="7101"/>
        <v>141230.10999999999</v>
      </c>
      <c r="CB2741" s="18">
        <f t="shared" si="7102"/>
        <v>141000</v>
      </c>
      <c r="CC2741" s="18">
        <f t="shared" si="7103"/>
        <v>141000</v>
      </c>
      <c r="CD2741" s="18"/>
      <c r="CE2741" s="26"/>
      <c r="CF2741" s="33"/>
      <c r="CG2741" s="37"/>
      <c r="CH2741" s="37"/>
      <c r="CI2741" s="37"/>
      <c r="CJ2741" s="37"/>
      <c r="CK2741" s="37"/>
      <c r="CL2741" s="37"/>
      <c r="CM2741" s="37"/>
      <c r="CN2741" s="37"/>
      <c r="CO2741" s="37"/>
      <c r="CP2741" s="37"/>
      <c r="CQ2741" s="37"/>
      <c r="CR2741" s="37"/>
      <c r="CS2741" s="37"/>
      <c r="CT2741" s="37"/>
      <c r="CU2741" s="37"/>
      <c r="CV2741" s="37"/>
      <c r="CW2741" s="37"/>
      <c r="CX2741" s="37"/>
      <c r="CY2741" s="37"/>
      <c r="CZ2741" s="37"/>
      <c r="DA2741" s="37"/>
      <c r="DB2741" s="37"/>
      <c r="DC2741" s="37"/>
      <c r="DD2741" s="37"/>
      <c r="DE2741" s="37"/>
      <c r="DF2741" s="37"/>
      <c r="DG2741" s="37"/>
      <c r="DH2741" s="37"/>
      <c r="DI2741" s="37"/>
      <c r="DJ2741" s="37"/>
      <c r="DK2741" s="37"/>
      <c r="DL2741" s="37"/>
      <c r="DM2741" s="37"/>
      <c r="DN2741" s="37"/>
      <c r="DO2741" s="37"/>
    </row>
    <row r="2742" spans="1:119" s="11" customFormat="1" x14ac:dyDescent="0.3">
      <c r="A2742" s="41" t="s">
        <v>445</v>
      </c>
      <c r="B2742" s="39">
        <v>240</v>
      </c>
      <c r="C2742" s="41" t="s">
        <v>149</v>
      </c>
      <c r="D2742" s="41" t="s">
        <v>29</v>
      </c>
      <c r="E2742" s="14" t="s">
        <v>523</v>
      </c>
      <c r="F2742" s="17"/>
      <c r="G2742" s="17"/>
      <c r="H2742" s="17"/>
      <c r="I2742" s="17"/>
      <c r="J2742" s="17"/>
      <c r="K2742" s="17"/>
      <c r="L2742" s="17">
        <f t="shared" si="7062"/>
        <v>0</v>
      </c>
      <c r="M2742" s="17">
        <f t="shared" si="7063"/>
        <v>0</v>
      </c>
      <c r="N2742" s="17">
        <f t="shared" si="7064"/>
        <v>0</v>
      </c>
      <c r="O2742" s="18">
        <f>1903.399+2317.076+567.859+1474.965+0.879+42.007</f>
        <v>6306.1850000000004</v>
      </c>
      <c r="P2742" s="18"/>
      <c r="Q2742" s="18"/>
      <c r="R2742" s="18"/>
      <c r="S2742" s="18"/>
      <c r="T2742" s="18">
        <f t="shared" si="7065"/>
        <v>6306.1850000000004</v>
      </c>
      <c r="U2742" s="18">
        <f t="shared" si="7066"/>
        <v>0</v>
      </c>
      <c r="V2742" s="18">
        <f t="shared" si="7067"/>
        <v>0</v>
      </c>
      <c r="W2742" s="18"/>
      <c r="X2742" s="18"/>
      <c r="Y2742" s="18"/>
      <c r="Z2742" s="18"/>
      <c r="AA2742" s="18"/>
      <c r="AB2742" s="18"/>
      <c r="AC2742" s="18">
        <f t="shared" si="7040"/>
        <v>6306.1850000000004</v>
      </c>
      <c r="AD2742" s="18">
        <f t="shared" si="7041"/>
        <v>0</v>
      </c>
      <c r="AE2742" s="18">
        <f t="shared" si="7042"/>
        <v>0</v>
      </c>
      <c r="AF2742" s="18"/>
      <c r="AG2742" s="18"/>
      <c r="AH2742" s="18"/>
      <c r="AI2742" s="18">
        <f t="shared" si="7093"/>
        <v>6306.1850000000004</v>
      </c>
      <c r="AJ2742" s="18">
        <f t="shared" si="7094"/>
        <v>0</v>
      </c>
      <c r="AK2742" s="18">
        <f t="shared" si="7095"/>
        <v>0</v>
      </c>
      <c r="AL2742" s="18"/>
      <c r="AM2742" s="18">
        <f t="shared" si="7096"/>
        <v>6306.1850000000004</v>
      </c>
      <c r="AN2742" s="18"/>
      <c r="AO2742" s="18"/>
      <c r="AP2742" s="18"/>
      <c r="AQ2742" s="18">
        <f t="shared" si="7164"/>
        <v>6306.1850000000004</v>
      </c>
      <c r="AR2742" s="18">
        <f t="shared" si="7165"/>
        <v>0</v>
      </c>
      <c r="AS2742" s="18">
        <f t="shared" si="7166"/>
        <v>0</v>
      </c>
      <c r="AT2742" s="18"/>
      <c r="AU2742" s="18"/>
      <c r="AV2742" s="18"/>
      <c r="AW2742" s="18">
        <f t="shared" si="7167"/>
        <v>6306.1850000000004</v>
      </c>
      <c r="AX2742" s="18">
        <f t="shared" si="7168"/>
        <v>0</v>
      </c>
      <c r="AY2742" s="18">
        <f t="shared" si="7169"/>
        <v>0</v>
      </c>
      <c r="AZ2742" s="18"/>
      <c r="BA2742" s="18"/>
      <c r="BB2742" s="18"/>
      <c r="BC2742" s="18">
        <f t="shared" si="7074"/>
        <v>6306.1850000000004</v>
      </c>
      <c r="BD2742" s="18">
        <f t="shared" si="7075"/>
        <v>0</v>
      </c>
      <c r="BE2742" s="18">
        <f t="shared" si="7076"/>
        <v>0</v>
      </c>
      <c r="BF2742" s="18"/>
      <c r="BG2742" s="18"/>
      <c r="BH2742" s="18"/>
      <c r="BI2742" s="18">
        <f t="shared" si="7071"/>
        <v>6306.1850000000004</v>
      </c>
      <c r="BJ2742" s="18">
        <f t="shared" si="7072"/>
        <v>0</v>
      </c>
      <c r="BK2742" s="18">
        <f t="shared" si="7073"/>
        <v>0</v>
      </c>
      <c r="BL2742" s="18"/>
      <c r="BM2742" s="18"/>
      <c r="BN2742" s="18"/>
      <c r="BO2742" s="18">
        <f t="shared" si="7135"/>
        <v>6306.1850000000004</v>
      </c>
      <c r="BP2742" s="18">
        <f t="shared" si="7136"/>
        <v>0</v>
      </c>
      <c r="BQ2742" s="18">
        <f t="shared" si="7137"/>
        <v>0</v>
      </c>
      <c r="BR2742" s="18"/>
      <c r="BS2742" s="18"/>
      <c r="BT2742" s="18"/>
      <c r="BU2742" s="18">
        <f t="shared" si="7129"/>
        <v>6306.1850000000004</v>
      </c>
      <c r="BV2742" s="18">
        <f t="shared" si="7130"/>
        <v>0</v>
      </c>
      <c r="BW2742" s="18">
        <f t="shared" si="7131"/>
        <v>0</v>
      </c>
      <c r="BX2742" s="18"/>
      <c r="BY2742" s="18"/>
      <c r="BZ2742" s="18"/>
      <c r="CA2742" s="18">
        <f t="shared" si="7101"/>
        <v>6306.1850000000004</v>
      </c>
      <c r="CB2742" s="18">
        <f t="shared" si="7102"/>
        <v>0</v>
      </c>
      <c r="CC2742" s="18">
        <f t="shared" si="7103"/>
        <v>0</v>
      </c>
      <c r="CD2742" s="18"/>
      <c r="CE2742" s="26"/>
      <c r="CF2742" s="33"/>
      <c r="CG2742" s="37"/>
      <c r="CH2742" s="37"/>
      <c r="CI2742" s="37"/>
      <c r="CJ2742" s="37"/>
      <c r="CK2742" s="37"/>
      <c r="CL2742" s="37"/>
      <c r="CM2742" s="37"/>
      <c r="CN2742" s="37"/>
      <c r="CO2742" s="37"/>
      <c r="CP2742" s="37"/>
      <c r="CQ2742" s="37"/>
      <c r="CR2742" s="37"/>
      <c r="CS2742" s="37"/>
      <c r="CT2742" s="37"/>
      <c r="CU2742" s="37"/>
      <c r="CV2742" s="37"/>
      <c r="CW2742" s="37"/>
      <c r="CX2742" s="37"/>
      <c r="CY2742" s="37"/>
      <c r="CZ2742" s="37"/>
      <c r="DA2742" s="37"/>
      <c r="DB2742" s="37"/>
      <c r="DC2742" s="37"/>
      <c r="DD2742" s="37"/>
      <c r="DE2742" s="37"/>
      <c r="DF2742" s="37"/>
      <c r="DG2742" s="37"/>
      <c r="DH2742" s="37"/>
      <c r="DI2742" s="37"/>
      <c r="DJ2742" s="37"/>
      <c r="DK2742" s="37"/>
      <c r="DL2742" s="37"/>
      <c r="DM2742" s="37"/>
      <c r="DN2742" s="37"/>
      <c r="DO2742" s="37"/>
    </row>
    <row r="2743" spans="1:119" s="11" customFormat="1" x14ac:dyDescent="0.3">
      <c r="A2743" s="41" t="s">
        <v>445</v>
      </c>
      <c r="B2743" s="39">
        <v>240</v>
      </c>
      <c r="C2743" s="41" t="s">
        <v>198</v>
      </c>
      <c r="D2743" s="41" t="s">
        <v>19</v>
      </c>
      <c r="E2743" s="14" t="s">
        <v>527</v>
      </c>
      <c r="F2743" s="17"/>
      <c r="G2743" s="17"/>
      <c r="H2743" s="17"/>
      <c r="I2743" s="17"/>
      <c r="J2743" s="17"/>
      <c r="K2743" s="17"/>
      <c r="L2743" s="17">
        <f t="shared" si="7062"/>
        <v>0</v>
      </c>
      <c r="M2743" s="17">
        <f t="shared" si="7063"/>
        <v>0</v>
      </c>
      <c r="N2743" s="17">
        <f t="shared" si="7064"/>
        <v>0</v>
      </c>
      <c r="O2743" s="18">
        <f>230.001+108.148+30.635+34.781</f>
        <v>403.565</v>
      </c>
      <c r="P2743" s="18"/>
      <c r="Q2743" s="18"/>
      <c r="R2743" s="18"/>
      <c r="S2743" s="18"/>
      <c r="T2743" s="18">
        <f t="shared" si="7065"/>
        <v>403.565</v>
      </c>
      <c r="U2743" s="18">
        <f t="shared" si="7066"/>
        <v>0</v>
      </c>
      <c r="V2743" s="18">
        <f t="shared" si="7067"/>
        <v>0</v>
      </c>
      <c r="W2743" s="18"/>
      <c r="X2743" s="18"/>
      <c r="Y2743" s="18"/>
      <c r="Z2743" s="18"/>
      <c r="AA2743" s="18"/>
      <c r="AB2743" s="18"/>
      <c r="AC2743" s="18">
        <f t="shared" si="7040"/>
        <v>403.565</v>
      </c>
      <c r="AD2743" s="18">
        <f t="shared" si="7041"/>
        <v>0</v>
      </c>
      <c r="AE2743" s="18">
        <f t="shared" si="7042"/>
        <v>0</v>
      </c>
      <c r="AF2743" s="18"/>
      <c r="AG2743" s="18"/>
      <c r="AH2743" s="18"/>
      <c r="AI2743" s="18">
        <f t="shared" si="7093"/>
        <v>403.565</v>
      </c>
      <c r="AJ2743" s="18">
        <f t="shared" si="7094"/>
        <v>0</v>
      </c>
      <c r="AK2743" s="18">
        <f t="shared" si="7095"/>
        <v>0</v>
      </c>
      <c r="AL2743" s="18"/>
      <c r="AM2743" s="18">
        <f t="shared" si="7096"/>
        <v>403.565</v>
      </c>
      <c r="AN2743" s="18"/>
      <c r="AO2743" s="18"/>
      <c r="AP2743" s="18"/>
      <c r="AQ2743" s="18">
        <f t="shared" si="7164"/>
        <v>403.565</v>
      </c>
      <c r="AR2743" s="18">
        <f t="shared" si="7165"/>
        <v>0</v>
      </c>
      <c r="AS2743" s="18">
        <f t="shared" si="7166"/>
        <v>0</v>
      </c>
      <c r="AT2743" s="18"/>
      <c r="AU2743" s="18"/>
      <c r="AV2743" s="18"/>
      <c r="AW2743" s="18">
        <f t="shared" si="7167"/>
        <v>403.565</v>
      </c>
      <c r="AX2743" s="18">
        <f t="shared" si="7168"/>
        <v>0</v>
      </c>
      <c r="AY2743" s="18">
        <f t="shared" si="7169"/>
        <v>0</v>
      </c>
      <c r="AZ2743" s="18"/>
      <c r="BA2743" s="18"/>
      <c r="BB2743" s="18"/>
      <c r="BC2743" s="18">
        <f t="shared" si="7074"/>
        <v>403.565</v>
      </c>
      <c r="BD2743" s="18">
        <f t="shared" si="7075"/>
        <v>0</v>
      </c>
      <c r="BE2743" s="18">
        <f t="shared" si="7076"/>
        <v>0</v>
      </c>
      <c r="BF2743" s="18"/>
      <c r="BG2743" s="18"/>
      <c r="BH2743" s="18"/>
      <c r="BI2743" s="18">
        <f t="shared" si="7071"/>
        <v>403.565</v>
      </c>
      <c r="BJ2743" s="18">
        <f t="shared" si="7072"/>
        <v>0</v>
      </c>
      <c r="BK2743" s="18">
        <f t="shared" si="7073"/>
        <v>0</v>
      </c>
      <c r="BL2743" s="18"/>
      <c r="BM2743" s="18"/>
      <c r="BN2743" s="18"/>
      <c r="BO2743" s="18">
        <f t="shared" si="7135"/>
        <v>403.565</v>
      </c>
      <c r="BP2743" s="18">
        <f t="shared" si="7136"/>
        <v>0</v>
      </c>
      <c r="BQ2743" s="18">
        <f t="shared" si="7137"/>
        <v>0</v>
      </c>
      <c r="BR2743" s="18"/>
      <c r="BS2743" s="18"/>
      <c r="BT2743" s="18"/>
      <c r="BU2743" s="18">
        <f t="shared" si="7129"/>
        <v>403.565</v>
      </c>
      <c r="BV2743" s="18">
        <f t="shared" si="7130"/>
        <v>0</v>
      </c>
      <c r="BW2743" s="18">
        <f t="shared" si="7131"/>
        <v>0</v>
      </c>
      <c r="BX2743" s="18"/>
      <c r="BY2743" s="18"/>
      <c r="BZ2743" s="18"/>
      <c r="CA2743" s="18">
        <f t="shared" si="7101"/>
        <v>403.565</v>
      </c>
      <c r="CB2743" s="18">
        <f t="shared" si="7102"/>
        <v>0</v>
      </c>
      <c r="CC2743" s="18">
        <f t="shared" si="7103"/>
        <v>0</v>
      </c>
      <c r="CD2743" s="18"/>
      <c r="CE2743" s="26"/>
      <c r="CF2743" s="33"/>
      <c r="CG2743" s="37"/>
      <c r="CH2743" s="37"/>
      <c r="CI2743" s="37"/>
      <c r="CJ2743" s="37"/>
      <c r="CK2743" s="37"/>
      <c r="CL2743" s="37"/>
      <c r="CM2743" s="37"/>
      <c r="CN2743" s="37"/>
      <c r="CO2743" s="37"/>
      <c r="CP2743" s="37"/>
      <c r="CQ2743" s="37"/>
      <c r="CR2743" s="37"/>
      <c r="CS2743" s="37"/>
      <c r="CT2743" s="37"/>
      <c r="CU2743" s="37"/>
      <c r="CV2743" s="37"/>
      <c r="CW2743" s="37"/>
      <c r="CX2743" s="37"/>
      <c r="CY2743" s="37"/>
      <c r="CZ2743" s="37"/>
      <c r="DA2743" s="37"/>
      <c r="DB2743" s="37"/>
      <c r="DC2743" s="37"/>
      <c r="DD2743" s="37"/>
      <c r="DE2743" s="37"/>
      <c r="DF2743" s="37"/>
      <c r="DG2743" s="37"/>
      <c r="DH2743" s="37"/>
      <c r="DI2743" s="37"/>
      <c r="DJ2743" s="37"/>
      <c r="DK2743" s="37"/>
      <c r="DL2743" s="37"/>
      <c r="DM2743" s="37"/>
      <c r="DN2743" s="37"/>
      <c r="DO2743" s="37"/>
    </row>
    <row r="2744" spans="1:119" s="11" customFormat="1" x14ac:dyDescent="0.3">
      <c r="A2744" s="41" t="s">
        <v>445</v>
      </c>
      <c r="B2744" s="39">
        <v>240</v>
      </c>
      <c r="C2744" s="41" t="s">
        <v>23</v>
      </c>
      <c r="D2744" s="41" t="s">
        <v>5</v>
      </c>
      <c r="E2744" s="14" t="s">
        <v>537</v>
      </c>
      <c r="F2744" s="17"/>
      <c r="G2744" s="17"/>
      <c r="H2744" s="17"/>
      <c r="I2744" s="17"/>
      <c r="J2744" s="17"/>
      <c r="K2744" s="17"/>
      <c r="L2744" s="17">
        <f t="shared" si="7062"/>
        <v>0</v>
      </c>
      <c r="M2744" s="17">
        <f t="shared" si="7063"/>
        <v>0</v>
      </c>
      <c r="N2744" s="17">
        <f t="shared" si="7064"/>
        <v>0</v>
      </c>
      <c r="O2744" s="18">
        <f>70+782.919+96.7</f>
        <v>949.61900000000003</v>
      </c>
      <c r="P2744" s="18"/>
      <c r="Q2744" s="18"/>
      <c r="R2744" s="18"/>
      <c r="S2744" s="18"/>
      <c r="T2744" s="18">
        <f t="shared" si="7065"/>
        <v>949.61900000000003</v>
      </c>
      <c r="U2744" s="18">
        <f t="shared" si="7066"/>
        <v>0</v>
      </c>
      <c r="V2744" s="18">
        <f t="shared" si="7067"/>
        <v>0</v>
      </c>
      <c r="W2744" s="18"/>
      <c r="X2744" s="18"/>
      <c r="Y2744" s="18"/>
      <c r="Z2744" s="18"/>
      <c r="AA2744" s="18"/>
      <c r="AB2744" s="18"/>
      <c r="AC2744" s="18">
        <f t="shared" si="7040"/>
        <v>949.61900000000003</v>
      </c>
      <c r="AD2744" s="18">
        <f t="shared" si="7041"/>
        <v>0</v>
      </c>
      <c r="AE2744" s="18">
        <f t="shared" si="7042"/>
        <v>0</v>
      </c>
      <c r="AF2744" s="18"/>
      <c r="AG2744" s="18"/>
      <c r="AH2744" s="18"/>
      <c r="AI2744" s="18">
        <f t="shared" si="7093"/>
        <v>949.61900000000003</v>
      </c>
      <c r="AJ2744" s="18">
        <f t="shared" si="7094"/>
        <v>0</v>
      </c>
      <c r="AK2744" s="18">
        <f t="shared" si="7095"/>
        <v>0</v>
      </c>
      <c r="AL2744" s="18"/>
      <c r="AM2744" s="18">
        <f t="shared" si="7096"/>
        <v>949.61900000000003</v>
      </c>
      <c r="AN2744" s="18"/>
      <c r="AO2744" s="18"/>
      <c r="AP2744" s="18"/>
      <c r="AQ2744" s="18">
        <f t="shared" si="7164"/>
        <v>949.61900000000003</v>
      </c>
      <c r="AR2744" s="18">
        <f t="shared" si="7165"/>
        <v>0</v>
      </c>
      <c r="AS2744" s="18">
        <f t="shared" si="7166"/>
        <v>0</v>
      </c>
      <c r="AT2744" s="18"/>
      <c r="AU2744" s="18"/>
      <c r="AV2744" s="18"/>
      <c r="AW2744" s="18">
        <f t="shared" si="7167"/>
        <v>949.61900000000003</v>
      </c>
      <c r="AX2744" s="18">
        <f t="shared" si="7168"/>
        <v>0</v>
      </c>
      <c r="AY2744" s="18">
        <f t="shared" si="7169"/>
        <v>0</v>
      </c>
      <c r="AZ2744" s="18"/>
      <c r="BA2744" s="18"/>
      <c r="BB2744" s="18"/>
      <c r="BC2744" s="18">
        <f t="shared" si="7074"/>
        <v>949.61900000000003</v>
      </c>
      <c r="BD2744" s="18">
        <f t="shared" si="7075"/>
        <v>0</v>
      </c>
      <c r="BE2744" s="18">
        <f t="shared" si="7076"/>
        <v>0</v>
      </c>
      <c r="BF2744" s="18"/>
      <c r="BG2744" s="18"/>
      <c r="BH2744" s="18"/>
      <c r="BI2744" s="18">
        <f t="shared" si="7071"/>
        <v>949.61900000000003</v>
      </c>
      <c r="BJ2744" s="18">
        <f t="shared" si="7072"/>
        <v>0</v>
      </c>
      <c r="BK2744" s="18">
        <f t="shared" si="7073"/>
        <v>0</v>
      </c>
      <c r="BL2744" s="18"/>
      <c r="BM2744" s="18"/>
      <c r="BN2744" s="18"/>
      <c r="BO2744" s="18">
        <f t="shared" si="7135"/>
        <v>949.61900000000003</v>
      </c>
      <c r="BP2744" s="18">
        <f t="shared" si="7136"/>
        <v>0</v>
      </c>
      <c r="BQ2744" s="18">
        <f t="shared" si="7137"/>
        <v>0</v>
      </c>
      <c r="BR2744" s="18"/>
      <c r="BS2744" s="18"/>
      <c r="BT2744" s="18"/>
      <c r="BU2744" s="18">
        <f t="shared" si="7129"/>
        <v>949.61900000000003</v>
      </c>
      <c r="BV2744" s="18">
        <f t="shared" si="7130"/>
        <v>0</v>
      </c>
      <c r="BW2744" s="18">
        <f t="shared" si="7131"/>
        <v>0</v>
      </c>
      <c r="BX2744" s="18"/>
      <c r="BY2744" s="18"/>
      <c r="BZ2744" s="18"/>
      <c r="CA2744" s="18">
        <f t="shared" si="7101"/>
        <v>949.61900000000003</v>
      </c>
      <c r="CB2744" s="18">
        <f t="shared" si="7102"/>
        <v>0</v>
      </c>
      <c r="CC2744" s="18">
        <f t="shared" si="7103"/>
        <v>0</v>
      </c>
      <c r="CD2744" s="18"/>
      <c r="CE2744" s="26"/>
      <c r="CF2744" s="33"/>
      <c r="CG2744" s="37"/>
      <c r="CH2744" s="37"/>
      <c r="CI2744" s="37"/>
      <c r="CJ2744" s="37"/>
      <c r="CK2744" s="37"/>
      <c r="CL2744" s="37"/>
      <c r="CM2744" s="37"/>
      <c r="CN2744" s="37"/>
      <c r="CO2744" s="37"/>
      <c r="CP2744" s="37"/>
      <c r="CQ2744" s="37"/>
      <c r="CR2744" s="37"/>
      <c r="CS2744" s="37"/>
      <c r="CT2744" s="37"/>
      <c r="CU2744" s="37"/>
      <c r="CV2744" s="37"/>
      <c r="CW2744" s="37"/>
      <c r="CX2744" s="37"/>
      <c r="CY2744" s="37"/>
      <c r="CZ2744" s="37"/>
      <c r="DA2744" s="37"/>
      <c r="DB2744" s="37"/>
      <c r="DC2744" s="37"/>
      <c r="DD2744" s="37"/>
      <c r="DE2744" s="37"/>
      <c r="DF2744" s="37"/>
      <c r="DG2744" s="37"/>
      <c r="DH2744" s="37"/>
      <c r="DI2744" s="37"/>
      <c r="DJ2744" s="37"/>
      <c r="DK2744" s="37"/>
      <c r="DL2744" s="37"/>
      <c r="DM2744" s="37"/>
      <c r="DN2744" s="37"/>
      <c r="DO2744" s="37"/>
    </row>
    <row r="2745" spans="1:119" s="11" customFormat="1" ht="46.8" x14ac:dyDescent="0.3">
      <c r="A2745" s="41" t="s">
        <v>445</v>
      </c>
      <c r="B2745" s="39">
        <v>600</v>
      </c>
      <c r="C2745" s="41"/>
      <c r="D2745" s="41"/>
      <c r="E2745" s="14" t="s">
        <v>554</v>
      </c>
      <c r="F2745" s="17"/>
      <c r="G2745" s="17"/>
      <c r="H2745" s="17"/>
      <c r="I2745" s="17"/>
      <c r="J2745" s="17"/>
      <c r="K2745" s="17"/>
      <c r="L2745" s="17"/>
      <c r="M2745" s="17"/>
      <c r="N2745" s="17"/>
      <c r="O2745" s="18">
        <f>O2746</f>
        <v>656.69599999999991</v>
      </c>
      <c r="P2745" s="18">
        <f t="shared" ref="P2745:CD2746" si="7221">P2746</f>
        <v>0</v>
      </c>
      <c r="Q2745" s="18">
        <f t="shared" si="7221"/>
        <v>0</v>
      </c>
      <c r="R2745" s="18">
        <f t="shared" si="7221"/>
        <v>0</v>
      </c>
      <c r="S2745" s="18">
        <f t="shared" si="7221"/>
        <v>0</v>
      </c>
      <c r="T2745" s="18">
        <f t="shared" si="7065"/>
        <v>656.69599999999991</v>
      </c>
      <c r="U2745" s="18">
        <f t="shared" si="7066"/>
        <v>0</v>
      </c>
      <c r="V2745" s="18">
        <f t="shared" si="7067"/>
        <v>0</v>
      </c>
      <c r="W2745" s="18">
        <f t="shared" si="7221"/>
        <v>0</v>
      </c>
      <c r="X2745" s="18">
        <f t="shared" si="7221"/>
        <v>0</v>
      </c>
      <c r="Y2745" s="18">
        <f t="shared" si="7221"/>
        <v>0</v>
      </c>
      <c r="Z2745" s="18">
        <f t="shared" si="7221"/>
        <v>0</v>
      </c>
      <c r="AA2745" s="18">
        <f t="shared" si="7221"/>
        <v>0</v>
      </c>
      <c r="AB2745" s="18">
        <f t="shared" si="7221"/>
        <v>0</v>
      </c>
      <c r="AC2745" s="18">
        <f t="shared" si="7040"/>
        <v>656.69599999999991</v>
      </c>
      <c r="AD2745" s="18">
        <f t="shared" si="7041"/>
        <v>0</v>
      </c>
      <c r="AE2745" s="18">
        <f t="shared" si="7042"/>
        <v>0</v>
      </c>
      <c r="AF2745" s="18">
        <f t="shared" si="7221"/>
        <v>0</v>
      </c>
      <c r="AG2745" s="18">
        <f t="shared" si="7221"/>
        <v>0</v>
      </c>
      <c r="AH2745" s="18">
        <f t="shared" si="7221"/>
        <v>0</v>
      </c>
      <c r="AI2745" s="18">
        <f t="shared" si="7093"/>
        <v>656.69599999999991</v>
      </c>
      <c r="AJ2745" s="18">
        <f t="shared" si="7094"/>
        <v>0</v>
      </c>
      <c r="AK2745" s="18">
        <f t="shared" si="7095"/>
        <v>0</v>
      </c>
      <c r="AL2745" s="18">
        <f t="shared" si="7221"/>
        <v>0</v>
      </c>
      <c r="AM2745" s="18">
        <f t="shared" si="7096"/>
        <v>656.69599999999991</v>
      </c>
      <c r="AN2745" s="18">
        <f t="shared" si="7221"/>
        <v>0</v>
      </c>
      <c r="AO2745" s="18">
        <f t="shared" si="7221"/>
        <v>0</v>
      </c>
      <c r="AP2745" s="18">
        <f t="shared" si="7221"/>
        <v>0</v>
      </c>
      <c r="AQ2745" s="18">
        <f t="shared" si="7164"/>
        <v>656.69599999999991</v>
      </c>
      <c r="AR2745" s="18">
        <f t="shared" si="7165"/>
        <v>0</v>
      </c>
      <c r="AS2745" s="18">
        <f t="shared" si="7166"/>
        <v>0</v>
      </c>
      <c r="AT2745" s="18">
        <f t="shared" si="7221"/>
        <v>0</v>
      </c>
      <c r="AU2745" s="18">
        <f t="shared" si="7221"/>
        <v>0</v>
      </c>
      <c r="AV2745" s="18">
        <f t="shared" si="7221"/>
        <v>0</v>
      </c>
      <c r="AW2745" s="18">
        <f t="shared" si="7167"/>
        <v>656.69599999999991</v>
      </c>
      <c r="AX2745" s="18">
        <f t="shared" si="7168"/>
        <v>0</v>
      </c>
      <c r="AY2745" s="18">
        <f t="shared" si="7169"/>
        <v>0</v>
      </c>
      <c r="AZ2745" s="18">
        <f t="shared" si="7221"/>
        <v>0</v>
      </c>
      <c r="BA2745" s="18">
        <f t="shared" si="7221"/>
        <v>0</v>
      </c>
      <c r="BB2745" s="18">
        <f t="shared" si="7221"/>
        <v>0</v>
      </c>
      <c r="BC2745" s="18">
        <f t="shared" si="7074"/>
        <v>656.69599999999991</v>
      </c>
      <c r="BD2745" s="18">
        <f t="shared" si="7075"/>
        <v>0</v>
      </c>
      <c r="BE2745" s="18">
        <f t="shared" si="7076"/>
        <v>0</v>
      </c>
      <c r="BF2745" s="18">
        <f t="shared" si="7221"/>
        <v>0</v>
      </c>
      <c r="BG2745" s="18">
        <f t="shared" si="7221"/>
        <v>0</v>
      </c>
      <c r="BH2745" s="18">
        <f t="shared" si="7221"/>
        <v>0</v>
      </c>
      <c r="BI2745" s="18">
        <f t="shared" si="7071"/>
        <v>656.69599999999991</v>
      </c>
      <c r="BJ2745" s="18">
        <f t="shared" si="7072"/>
        <v>0</v>
      </c>
      <c r="BK2745" s="18">
        <f t="shared" si="7073"/>
        <v>0</v>
      </c>
      <c r="BL2745" s="18">
        <f t="shared" si="7221"/>
        <v>0</v>
      </c>
      <c r="BM2745" s="18">
        <f t="shared" si="7221"/>
        <v>0</v>
      </c>
      <c r="BN2745" s="18">
        <f t="shared" si="7221"/>
        <v>0</v>
      </c>
      <c r="BO2745" s="18">
        <f t="shared" si="7135"/>
        <v>656.69599999999991</v>
      </c>
      <c r="BP2745" s="18">
        <f t="shared" si="7136"/>
        <v>0</v>
      </c>
      <c r="BQ2745" s="18">
        <f t="shared" si="7137"/>
        <v>0</v>
      </c>
      <c r="BR2745" s="18">
        <f t="shared" si="7221"/>
        <v>0</v>
      </c>
      <c r="BS2745" s="18">
        <f t="shared" si="7221"/>
        <v>0</v>
      </c>
      <c r="BT2745" s="18">
        <f t="shared" si="7221"/>
        <v>0</v>
      </c>
      <c r="BU2745" s="18">
        <f t="shared" si="7129"/>
        <v>656.69599999999991</v>
      </c>
      <c r="BV2745" s="18">
        <f t="shared" si="7130"/>
        <v>0</v>
      </c>
      <c r="BW2745" s="18">
        <f t="shared" si="7131"/>
        <v>0</v>
      </c>
      <c r="BX2745" s="18">
        <f t="shared" si="7221"/>
        <v>0</v>
      </c>
      <c r="BY2745" s="18">
        <f t="shared" si="7221"/>
        <v>0</v>
      </c>
      <c r="BZ2745" s="18">
        <f t="shared" si="7221"/>
        <v>0</v>
      </c>
      <c r="CA2745" s="18">
        <f t="shared" si="7101"/>
        <v>656.69599999999991</v>
      </c>
      <c r="CB2745" s="18">
        <f t="shared" si="7102"/>
        <v>0</v>
      </c>
      <c r="CC2745" s="18">
        <f t="shared" si="7103"/>
        <v>0</v>
      </c>
      <c r="CD2745" s="18">
        <f t="shared" si="7221"/>
        <v>0</v>
      </c>
      <c r="CE2745" s="26"/>
      <c r="CF2745" s="33"/>
      <c r="CG2745" s="37"/>
      <c r="CH2745" s="37"/>
      <c r="CI2745" s="37"/>
      <c r="CJ2745" s="37"/>
      <c r="CK2745" s="37"/>
      <c r="CL2745" s="37"/>
      <c r="CM2745" s="37"/>
      <c r="CN2745" s="37"/>
      <c r="CO2745" s="37"/>
      <c r="CP2745" s="37"/>
      <c r="CQ2745" s="37"/>
      <c r="CR2745" s="37"/>
      <c r="CS2745" s="37"/>
      <c r="CT2745" s="37"/>
      <c r="CU2745" s="37"/>
      <c r="CV2745" s="37"/>
      <c r="CW2745" s="37"/>
      <c r="CX2745" s="37"/>
      <c r="CY2745" s="37"/>
      <c r="CZ2745" s="37"/>
      <c r="DA2745" s="37"/>
      <c r="DB2745" s="37"/>
      <c r="DC2745" s="37"/>
      <c r="DD2745" s="37"/>
      <c r="DE2745" s="37"/>
      <c r="DF2745" s="37"/>
      <c r="DG2745" s="37"/>
      <c r="DH2745" s="37"/>
      <c r="DI2745" s="37"/>
      <c r="DJ2745" s="37"/>
      <c r="DK2745" s="37"/>
      <c r="DL2745" s="37"/>
      <c r="DM2745" s="37"/>
      <c r="DN2745" s="37"/>
      <c r="DO2745" s="37"/>
    </row>
    <row r="2746" spans="1:119" s="11" customFormat="1" ht="78" x14ac:dyDescent="0.3">
      <c r="A2746" s="41" t="s">
        <v>445</v>
      </c>
      <c r="B2746" s="39">
        <v>630</v>
      </c>
      <c r="C2746" s="41"/>
      <c r="D2746" s="41"/>
      <c r="E2746" s="14" t="s">
        <v>1427</v>
      </c>
      <c r="F2746" s="17"/>
      <c r="G2746" s="17"/>
      <c r="H2746" s="17"/>
      <c r="I2746" s="17"/>
      <c r="J2746" s="17"/>
      <c r="K2746" s="17"/>
      <c r="L2746" s="17"/>
      <c r="M2746" s="17"/>
      <c r="N2746" s="17"/>
      <c r="O2746" s="18">
        <f>O2747</f>
        <v>656.69599999999991</v>
      </c>
      <c r="P2746" s="18">
        <f t="shared" si="7221"/>
        <v>0</v>
      </c>
      <c r="Q2746" s="18">
        <f t="shared" si="7221"/>
        <v>0</v>
      </c>
      <c r="R2746" s="18">
        <f t="shared" si="7221"/>
        <v>0</v>
      </c>
      <c r="S2746" s="18">
        <f t="shared" si="7221"/>
        <v>0</v>
      </c>
      <c r="T2746" s="18">
        <f t="shared" si="7065"/>
        <v>656.69599999999991</v>
      </c>
      <c r="U2746" s="18">
        <f t="shared" si="7066"/>
        <v>0</v>
      </c>
      <c r="V2746" s="18">
        <f t="shared" si="7067"/>
        <v>0</v>
      </c>
      <c r="W2746" s="18">
        <f t="shared" si="7221"/>
        <v>0</v>
      </c>
      <c r="X2746" s="18">
        <f t="shared" si="7221"/>
        <v>0</v>
      </c>
      <c r="Y2746" s="18">
        <f t="shared" si="7221"/>
        <v>0</v>
      </c>
      <c r="Z2746" s="18">
        <f t="shared" si="7221"/>
        <v>0</v>
      </c>
      <c r="AA2746" s="18">
        <f t="shared" si="7221"/>
        <v>0</v>
      </c>
      <c r="AB2746" s="18">
        <f t="shared" si="7221"/>
        <v>0</v>
      </c>
      <c r="AC2746" s="18">
        <f t="shared" si="7040"/>
        <v>656.69599999999991</v>
      </c>
      <c r="AD2746" s="18">
        <f t="shared" si="7041"/>
        <v>0</v>
      </c>
      <c r="AE2746" s="18">
        <f t="shared" si="7042"/>
        <v>0</v>
      </c>
      <c r="AF2746" s="18">
        <f t="shared" si="7221"/>
        <v>0</v>
      </c>
      <c r="AG2746" s="18">
        <f t="shared" si="7221"/>
        <v>0</v>
      </c>
      <c r="AH2746" s="18">
        <f t="shared" si="7221"/>
        <v>0</v>
      </c>
      <c r="AI2746" s="18">
        <f t="shared" si="7093"/>
        <v>656.69599999999991</v>
      </c>
      <c r="AJ2746" s="18">
        <f t="shared" si="7094"/>
        <v>0</v>
      </c>
      <c r="AK2746" s="18">
        <f t="shared" si="7095"/>
        <v>0</v>
      </c>
      <c r="AL2746" s="18">
        <f t="shared" si="7221"/>
        <v>0</v>
      </c>
      <c r="AM2746" s="18">
        <f t="shared" si="7096"/>
        <v>656.69599999999991</v>
      </c>
      <c r="AN2746" s="18">
        <f t="shared" si="7221"/>
        <v>0</v>
      </c>
      <c r="AO2746" s="18">
        <f t="shared" si="7221"/>
        <v>0</v>
      </c>
      <c r="AP2746" s="18">
        <f t="shared" si="7221"/>
        <v>0</v>
      </c>
      <c r="AQ2746" s="18">
        <f t="shared" si="7164"/>
        <v>656.69599999999991</v>
      </c>
      <c r="AR2746" s="18">
        <f t="shared" si="7165"/>
        <v>0</v>
      </c>
      <c r="AS2746" s="18">
        <f t="shared" si="7166"/>
        <v>0</v>
      </c>
      <c r="AT2746" s="18">
        <f t="shared" si="7221"/>
        <v>0</v>
      </c>
      <c r="AU2746" s="18">
        <f t="shared" si="7221"/>
        <v>0</v>
      </c>
      <c r="AV2746" s="18">
        <f t="shared" si="7221"/>
        <v>0</v>
      </c>
      <c r="AW2746" s="18">
        <f t="shared" si="7167"/>
        <v>656.69599999999991</v>
      </c>
      <c r="AX2746" s="18">
        <f t="shared" si="7168"/>
        <v>0</v>
      </c>
      <c r="AY2746" s="18">
        <f t="shared" si="7169"/>
        <v>0</v>
      </c>
      <c r="AZ2746" s="18">
        <f t="shared" si="7221"/>
        <v>0</v>
      </c>
      <c r="BA2746" s="18">
        <f t="shared" si="7221"/>
        <v>0</v>
      </c>
      <c r="BB2746" s="18">
        <f t="shared" si="7221"/>
        <v>0</v>
      </c>
      <c r="BC2746" s="18">
        <f t="shared" si="7074"/>
        <v>656.69599999999991</v>
      </c>
      <c r="BD2746" s="18">
        <f t="shared" si="7075"/>
        <v>0</v>
      </c>
      <c r="BE2746" s="18">
        <f t="shared" si="7076"/>
        <v>0</v>
      </c>
      <c r="BF2746" s="18">
        <f t="shared" si="7221"/>
        <v>0</v>
      </c>
      <c r="BG2746" s="18">
        <f t="shared" si="7221"/>
        <v>0</v>
      </c>
      <c r="BH2746" s="18">
        <f t="shared" si="7221"/>
        <v>0</v>
      </c>
      <c r="BI2746" s="18">
        <f t="shared" si="7071"/>
        <v>656.69599999999991</v>
      </c>
      <c r="BJ2746" s="18">
        <f t="shared" si="7072"/>
        <v>0</v>
      </c>
      <c r="BK2746" s="18">
        <f t="shared" si="7073"/>
        <v>0</v>
      </c>
      <c r="BL2746" s="18">
        <f t="shared" si="7221"/>
        <v>0</v>
      </c>
      <c r="BM2746" s="18">
        <f t="shared" si="7221"/>
        <v>0</v>
      </c>
      <c r="BN2746" s="18">
        <f t="shared" si="7221"/>
        <v>0</v>
      </c>
      <c r="BO2746" s="18">
        <f t="shared" si="7135"/>
        <v>656.69599999999991</v>
      </c>
      <c r="BP2746" s="18">
        <f t="shared" si="7136"/>
        <v>0</v>
      </c>
      <c r="BQ2746" s="18">
        <f t="shared" si="7137"/>
        <v>0</v>
      </c>
      <c r="BR2746" s="18">
        <f t="shared" si="7221"/>
        <v>0</v>
      </c>
      <c r="BS2746" s="18">
        <f t="shared" si="7221"/>
        <v>0</v>
      </c>
      <c r="BT2746" s="18">
        <f t="shared" si="7221"/>
        <v>0</v>
      </c>
      <c r="BU2746" s="18">
        <f t="shared" si="7129"/>
        <v>656.69599999999991</v>
      </c>
      <c r="BV2746" s="18">
        <f t="shared" si="7130"/>
        <v>0</v>
      </c>
      <c r="BW2746" s="18">
        <f t="shared" si="7131"/>
        <v>0</v>
      </c>
      <c r="BX2746" s="18">
        <f t="shared" si="7221"/>
        <v>0</v>
      </c>
      <c r="BY2746" s="18">
        <f t="shared" si="7221"/>
        <v>0</v>
      </c>
      <c r="BZ2746" s="18">
        <f t="shared" si="7221"/>
        <v>0</v>
      </c>
      <c r="CA2746" s="18">
        <f t="shared" si="7101"/>
        <v>656.69599999999991</v>
      </c>
      <c r="CB2746" s="18">
        <f t="shared" si="7102"/>
        <v>0</v>
      </c>
      <c r="CC2746" s="18">
        <f t="shared" si="7103"/>
        <v>0</v>
      </c>
      <c r="CD2746" s="18">
        <f t="shared" si="7221"/>
        <v>0</v>
      </c>
      <c r="CE2746" s="26"/>
      <c r="CF2746" s="33"/>
      <c r="CG2746" s="37"/>
      <c r="CH2746" s="37"/>
      <c r="CI2746" s="37"/>
      <c r="CJ2746" s="37"/>
      <c r="CK2746" s="37"/>
      <c r="CL2746" s="37"/>
      <c r="CM2746" s="37"/>
      <c r="CN2746" s="37"/>
      <c r="CO2746" s="37"/>
      <c r="CP2746" s="37"/>
      <c r="CQ2746" s="37"/>
      <c r="CR2746" s="37"/>
      <c r="CS2746" s="37"/>
      <c r="CT2746" s="37"/>
      <c r="CU2746" s="37"/>
      <c r="CV2746" s="37"/>
      <c r="CW2746" s="37"/>
      <c r="CX2746" s="37"/>
      <c r="CY2746" s="37"/>
      <c r="CZ2746" s="37"/>
      <c r="DA2746" s="37"/>
      <c r="DB2746" s="37"/>
      <c r="DC2746" s="37"/>
      <c r="DD2746" s="37"/>
      <c r="DE2746" s="37"/>
      <c r="DF2746" s="37"/>
      <c r="DG2746" s="37"/>
      <c r="DH2746" s="37"/>
      <c r="DI2746" s="37"/>
      <c r="DJ2746" s="37"/>
      <c r="DK2746" s="37"/>
      <c r="DL2746" s="37"/>
      <c r="DM2746" s="37"/>
      <c r="DN2746" s="37"/>
      <c r="DO2746" s="37"/>
    </row>
    <row r="2747" spans="1:119" s="11" customFormat="1" x14ac:dyDescent="0.3">
      <c r="A2747" s="41" t="s">
        <v>445</v>
      </c>
      <c r="B2747" s="39">
        <v>630</v>
      </c>
      <c r="C2747" s="41" t="s">
        <v>23</v>
      </c>
      <c r="D2747" s="41" t="s">
        <v>5</v>
      </c>
      <c r="E2747" s="14" t="s">
        <v>537</v>
      </c>
      <c r="F2747" s="17"/>
      <c r="G2747" s="17"/>
      <c r="H2747" s="17"/>
      <c r="I2747" s="17"/>
      <c r="J2747" s="17"/>
      <c r="K2747" s="17"/>
      <c r="L2747" s="17"/>
      <c r="M2747" s="17"/>
      <c r="N2747" s="17"/>
      <c r="O2747" s="18">
        <f>0.027+256+110+290.669</f>
        <v>656.69599999999991</v>
      </c>
      <c r="P2747" s="18"/>
      <c r="Q2747" s="18"/>
      <c r="R2747" s="18"/>
      <c r="S2747" s="18"/>
      <c r="T2747" s="18">
        <f t="shared" si="7065"/>
        <v>656.69599999999991</v>
      </c>
      <c r="U2747" s="18">
        <f t="shared" si="7066"/>
        <v>0</v>
      </c>
      <c r="V2747" s="18">
        <f t="shared" si="7067"/>
        <v>0</v>
      </c>
      <c r="W2747" s="18"/>
      <c r="X2747" s="18"/>
      <c r="Y2747" s="18"/>
      <c r="Z2747" s="18"/>
      <c r="AA2747" s="18"/>
      <c r="AB2747" s="18"/>
      <c r="AC2747" s="18">
        <f t="shared" si="7040"/>
        <v>656.69599999999991</v>
      </c>
      <c r="AD2747" s="18">
        <f t="shared" si="7041"/>
        <v>0</v>
      </c>
      <c r="AE2747" s="18">
        <f t="shared" si="7042"/>
        <v>0</v>
      </c>
      <c r="AF2747" s="18"/>
      <c r="AG2747" s="18"/>
      <c r="AH2747" s="18"/>
      <c r="AI2747" s="18">
        <f t="shared" si="7093"/>
        <v>656.69599999999991</v>
      </c>
      <c r="AJ2747" s="18">
        <f t="shared" si="7094"/>
        <v>0</v>
      </c>
      <c r="AK2747" s="18">
        <f t="shared" si="7095"/>
        <v>0</v>
      </c>
      <c r="AL2747" s="18"/>
      <c r="AM2747" s="18">
        <f t="shared" si="7096"/>
        <v>656.69599999999991</v>
      </c>
      <c r="AN2747" s="18"/>
      <c r="AO2747" s="18"/>
      <c r="AP2747" s="18"/>
      <c r="AQ2747" s="18">
        <f t="shared" si="7164"/>
        <v>656.69599999999991</v>
      </c>
      <c r="AR2747" s="18">
        <f t="shared" si="7165"/>
        <v>0</v>
      </c>
      <c r="AS2747" s="18">
        <f t="shared" si="7166"/>
        <v>0</v>
      </c>
      <c r="AT2747" s="18"/>
      <c r="AU2747" s="18"/>
      <c r="AV2747" s="18"/>
      <c r="AW2747" s="18">
        <f t="shared" si="7167"/>
        <v>656.69599999999991</v>
      </c>
      <c r="AX2747" s="18">
        <f t="shared" si="7168"/>
        <v>0</v>
      </c>
      <c r="AY2747" s="18">
        <f t="shared" si="7169"/>
        <v>0</v>
      </c>
      <c r="AZ2747" s="18"/>
      <c r="BA2747" s="18"/>
      <c r="BB2747" s="18"/>
      <c r="BC2747" s="18">
        <f t="shared" si="7074"/>
        <v>656.69599999999991</v>
      </c>
      <c r="BD2747" s="18">
        <f t="shared" si="7075"/>
        <v>0</v>
      </c>
      <c r="BE2747" s="18">
        <f t="shared" si="7076"/>
        <v>0</v>
      </c>
      <c r="BF2747" s="18"/>
      <c r="BG2747" s="18"/>
      <c r="BH2747" s="18"/>
      <c r="BI2747" s="18">
        <f t="shared" si="7071"/>
        <v>656.69599999999991</v>
      </c>
      <c r="BJ2747" s="18">
        <f t="shared" si="7072"/>
        <v>0</v>
      </c>
      <c r="BK2747" s="18">
        <f t="shared" si="7073"/>
        <v>0</v>
      </c>
      <c r="BL2747" s="18"/>
      <c r="BM2747" s="18"/>
      <c r="BN2747" s="18"/>
      <c r="BO2747" s="18">
        <f t="shared" si="7135"/>
        <v>656.69599999999991</v>
      </c>
      <c r="BP2747" s="18">
        <f t="shared" si="7136"/>
        <v>0</v>
      </c>
      <c r="BQ2747" s="18">
        <f t="shared" si="7137"/>
        <v>0</v>
      </c>
      <c r="BR2747" s="18"/>
      <c r="BS2747" s="18"/>
      <c r="BT2747" s="18"/>
      <c r="BU2747" s="18">
        <f t="shared" si="7129"/>
        <v>656.69599999999991</v>
      </c>
      <c r="BV2747" s="18">
        <f t="shared" si="7130"/>
        <v>0</v>
      </c>
      <c r="BW2747" s="18">
        <f t="shared" si="7131"/>
        <v>0</v>
      </c>
      <c r="BX2747" s="18"/>
      <c r="BY2747" s="18"/>
      <c r="BZ2747" s="18"/>
      <c r="CA2747" s="18">
        <f t="shared" si="7101"/>
        <v>656.69599999999991</v>
      </c>
      <c r="CB2747" s="18">
        <f t="shared" si="7102"/>
        <v>0</v>
      </c>
      <c r="CC2747" s="18">
        <f t="shared" si="7103"/>
        <v>0</v>
      </c>
      <c r="CD2747" s="18"/>
      <c r="CE2747" s="26"/>
      <c r="CF2747" s="33"/>
      <c r="CG2747" s="37"/>
      <c r="CH2747" s="37"/>
      <c r="CI2747" s="37"/>
      <c r="CJ2747" s="37"/>
      <c r="CK2747" s="37"/>
      <c r="CL2747" s="37"/>
      <c r="CM2747" s="37"/>
      <c r="CN2747" s="37"/>
      <c r="CO2747" s="37"/>
      <c r="CP2747" s="37"/>
      <c r="CQ2747" s="37"/>
      <c r="CR2747" s="37"/>
      <c r="CS2747" s="37"/>
      <c r="CT2747" s="37"/>
      <c r="CU2747" s="37"/>
      <c r="CV2747" s="37"/>
      <c r="CW2747" s="37"/>
      <c r="CX2747" s="37"/>
      <c r="CY2747" s="37"/>
      <c r="CZ2747" s="37"/>
      <c r="DA2747" s="37"/>
      <c r="DB2747" s="37"/>
      <c r="DC2747" s="37"/>
      <c r="DD2747" s="37"/>
      <c r="DE2747" s="37"/>
      <c r="DF2747" s="37"/>
      <c r="DG2747" s="37"/>
      <c r="DH2747" s="37"/>
      <c r="DI2747" s="37"/>
      <c r="DJ2747" s="37"/>
      <c r="DK2747" s="37"/>
      <c r="DL2747" s="37"/>
      <c r="DM2747" s="37"/>
      <c r="DN2747" s="37"/>
      <c r="DO2747" s="37"/>
    </row>
    <row r="2748" spans="1:119" s="11" customFormat="1" x14ac:dyDescent="0.3">
      <c r="A2748" s="41" t="s">
        <v>445</v>
      </c>
      <c r="B2748" s="39">
        <v>800</v>
      </c>
      <c r="C2748" s="41"/>
      <c r="D2748" s="41"/>
      <c r="E2748" s="14" t="s">
        <v>556</v>
      </c>
      <c r="F2748" s="17">
        <f t="shared" ref="F2748:K2748" si="7222">F2749</f>
        <v>0</v>
      </c>
      <c r="G2748" s="17">
        <f t="shared" si="7222"/>
        <v>0</v>
      </c>
      <c r="H2748" s="17">
        <f t="shared" si="7222"/>
        <v>0</v>
      </c>
      <c r="I2748" s="17">
        <f t="shared" si="7222"/>
        <v>0</v>
      </c>
      <c r="J2748" s="17">
        <f t="shared" si="7222"/>
        <v>0</v>
      </c>
      <c r="K2748" s="17">
        <f t="shared" si="7222"/>
        <v>0</v>
      </c>
      <c r="L2748" s="17">
        <f t="shared" si="7062"/>
        <v>0</v>
      </c>
      <c r="M2748" s="17">
        <f t="shared" si="7063"/>
        <v>0</v>
      </c>
      <c r="N2748" s="17">
        <f t="shared" si="7064"/>
        <v>0</v>
      </c>
      <c r="O2748" s="18">
        <f t="shared" ref="O2748:S2748" si="7223">O2749</f>
        <v>1655.0349999999999</v>
      </c>
      <c r="P2748" s="18">
        <f t="shared" si="7223"/>
        <v>0</v>
      </c>
      <c r="Q2748" s="18">
        <f t="shared" si="7223"/>
        <v>0</v>
      </c>
      <c r="R2748" s="18">
        <f t="shared" si="7223"/>
        <v>0</v>
      </c>
      <c r="S2748" s="18">
        <f t="shared" si="7223"/>
        <v>0</v>
      </c>
      <c r="T2748" s="18">
        <f t="shared" si="7065"/>
        <v>1655.0349999999999</v>
      </c>
      <c r="U2748" s="18">
        <f t="shared" si="7066"/>
        <v>0</v>
      </c>
      <c r="V2748" s="18">
        <f t="shared" si="7067"/>
        <v>0</v>
      </c>
      <c r="W2748" s="18">
        <f t="shared" ref="W2748:CD2748" si="7224">W2749</f>
        <v>0</v>
      </c>
      <c r="X2748" s="18">
        <f t="shared" si="7224"/>
        <v>0</v>
      </c>
      <c r="Y2748" s="18">
        <f t="shared" si="7224"/>
        <v>0</v>
      </c>
      <c r="Z2748" s="18">
        <f t="shared" si="7224"/>
        <v>0</v>
      </c>
      <c r="AA2748" s="18">
        <f t="shared" si="7224"/>
        <v>0</v>
      </c>
      <c r="AB2748" s="18">
        <f t="shared" si="7224"/>
        <v>0</v>
      </c>
      <c r="AC2748" s="18">
        <f t="shared" si="7040"/>
        <v>1655.0349999999999</v>
      </c>
      <c r="AD2748" s="18">
        <f t="shared" si="7041"/>
        <v>0</v>
      </c>
      <c r="AE2748" s="18">
        <f t="shared" si="7042"/>
        <v>0</v>
      </c>
      <c r="AF2748" s="18">
        <f t="shared" si="7224"/>
        <v>0</v>
      </c>
      <c r="AG2748" s="18">
        <f t="shared" si="7224"/>
        <v>0</v>
      </c>
      <c r="AH2748" s="18">
        <f t="shared" si="7224"/>
        <v>0</v>
      </c>
      <c r="AI2748" s="18">
        <f t="shared" si="7093"/>
        <v>1655.0349999999999</v>
      </c>
      <c r="AJ2748" s="18">
        <f t="shared" si="7094"/>
        <v>0</v>
      </c>
      <c r="AK2748" s="18">
        <f t="shared" si="7095"/>
        <v>0</v>
      </c>
      <c r="AL2748" s="18">
        <f t="shared" si="7224"/>
        <v>0</v>
      </c>
      <c r="AM2748" s="18">
        <f t="shared" si="7096"/>
        <v>1655.0349999999999</v>
      </c>
      <c r="AN2748" s="18">
        <f t="shared" si="7224"/>
        <v>0</v>
      </c>
      <c r="AO2748" s="18">
        <f t="shared" si="7224"/>
        <v>0</v>
      </c>
      <c r="AP2748" s="18">
        <f t="shared" si="7224"/>
        <v>0</v>
      </c>
      <c r="AQ2748" s="18">
        <f t="shared" si="7164"/>
        <v>1655.0349999999999</v>
      </c>
      <c r="AR2748" s="18">
        <f t="shared" si="7165"/>
        <v>0</v>
      </c>
      <c r="AS2748" s="18">
        <f t="shared" si="7166"/>
        <v>0</v>
      </c>
      <c r="AT2748" s="18">
        <f t="shared" si="7224"/>
        <v>0</v>
      </c>
      <c r="AU2748" s="18">
        <f t="shared" si="7224"/>
        <v>0</v>
      </c>
      <c r="AV2748" s="18">
        <f t="shared" si="7224"/>
        <v>0</v>
      </c>
      <c r="AW2748" s="18">
        <f t="shared" si="7167"/>
        <v>1655.0349999999999</v>
      </c>
      <c r="AX2748" s="18">
        <f t="shared" si="7168"/>
        <v>0</v>
      </c>
      <c r="AY2748" s="18">
        <f t="shared" si="7169"/>
        <v>0</v>
      </c>
      <c r="AZ2748" s="18">
        <f t="shared" si="7224"/>
        <v>0</v>
      </c>
      <c r="BA2748" s="18">
        <f t="shared" si="7224"/>
        <v>0</v>
      </c>
      <c r="BB2748" s="18">
        <f t="shared" si="7224"/>
        <v>0</v>
      </c>
      <c r="BC2748" s="18">
        <f t="shared" si="7074"/>
        <v>1655.0349999999999</v>
      </c>
      <c r="BD2748" s="18">
        <f t="shared" si="7075"/>
        <v>0</v>
      </c>
      <c r="BE2748" s="18">
        <f t="shared" si="7076"/>
        <v>0</v>
      </c>
      <c r="BF2748" s="18">
        <f t="shared" si="7224"/>
        <v>0</v>
      </c>
      <c r="BG2748" s="18">
        <f t="shared" si="7224"/>
        <v>0</v>
      </c>
      <c r="BH2748" s="18">
        <f t="shared" si="7224"/>
        <v>0</v>
      </c>
      <c r="BI2748" s="18">
        <f t="shared" si="7071"/>
        <v>1655.0349999999999</v>
      </c>
      <c r="BJ2748" s="18">
        <f t="shared" si="7072"/>
        <v>0</v>
      </c>
      <c r="BK2748" s="18">
        <f t="shared" si="7073"/>
        <v>0</v>
      </c>
      <c r="BL2748" s="18">
        <f t="shared" si="7224"/>
        <v>0</v>
      </c>
      <c r="BM2748" s="18">
        <f t="shared" si="7224"/>
        <v>0</v>
      </c>
      <c r="BN2748" s="18">
        <f t="shared" si="7224"/>
        <v>0</v>
      </c>
      <c r="BO2748" s="18">
        <f t="shared" si="7135"/>
        <v>1655.0349999999999</v>
      </c>
      <c r="BP2748" s="18">
        <f t="shared" si="7136"/>
        <v>0</v>
      </c>
      <c r="BQ2748" s="18">
        <f t="shared" si="7137"/>
        <v>0</v>
      </c>
      <c r="BR2748" s="18">
        <f t="shared" si="7224"/>
        <v>0</v>
      </c>
      <c r="BS2748" s="18">
        <f t="shared" si="7224"/>
        <v>0</v>
      </c>
      <c r="BT2748" s="18">
        <f t="shared" si="7224"/>
        <v>0</v>
      </c>
      <c r="BU2748" s="18">
        <f t="shared" si="7129"/>
        <v>1655.0349999999999</v>
      </c>
      <c r="BV2748" s="18">
        <f t="shared" si="7130"/>
        <v>0</v>
      </c>
      <c r="BW2748" s="18">
        <f t="shared" si="7131"/>
        <v>0</v>
      </c>
      <c r="BX2748" s="18">
        <f t="shared" si="7224"/>
        <v>0</v>
      </c>
      <c r="BY2748" s="18">
        <f t="shared" si="7224"/>
        <v>0</v>
      </c>
      <c r="BZ2748" s="18">
        <f t="shared" si="7224"/>
        <v>0</v>
      </c>
      <c r="CA2748" s="18">
        <f t="shared" si="7101"/>
        <v>1655.0349999999999</v>
      </c>
      <c r="CB2748" s="18">
        <f t="shared" si="7102"/>
        <v>0</v>
      </c>
      <c r="CC2748" s="18">
        <f t="shared" si="7103"/>
        <v>0</v>
      </c>
      <c r="CD2748" s="18">
        <f t="shared" si="7224"/>
        <v>0</v>
      </c>
      <c r="CE2748" s="26"/>
      <c r="CF2748" s="33"/>
      <c r="CG2748" s="37"/>
      <c r="CH2748" s="37"/>
      <c r="CI2748" s="37"/>
      <c r="CJ2748" s="37"/>
      <c r="CK2748" s="37"/>
      <c r="CL2748" s="37"/>
      <c r="CM2748" s="37"/>
      <c r="CN2748" s="37"/>
      <c r="CO2748" s="37"/>
      <c r="CP2748" s="37"/>
      <c r="CQ2748" s="37"/>
      <c r="CR2748" s="37"/>
      <c r="CS2748" s="37"/>
      <c r="CT2748" s="37"/>
      <c r="CU2748" s="37"/>
      <c r="CV2748" s="37"/>
      <c r="CW2748" s="37"/>
      <c r="CX2748" s="37"/>
      <c r="CY2748" s="37"/>
      <c r="CZ2748" s="37"/>
      <c r="DA2748" s="37"/>
      <c r="DB2748" s="37"/>
      <c r="DC2748" s="37"/>
      <c r="DD2748" s="37"/>
      <c r="DE2748" s="37"/>
      <c r="DF2748" s="37"/>
      <c r="DG2748" s="37"/>
      <c r="DH2748" s="37"/>
      <c r="DI2748" s="37"/>
      <c r="DJ2748" s="37"/>
      <c r="DK2748" s="37"/>
      <c r="DL2748" s="37"/>
      <c r="DM2748" s="37"/>
      <c r="DN2748" s="37"/>
      <c r="DO2748" s="37"/>
    </row>
    <row r="2749" spans="1:119" s="11" customFormat="1" ht="78" x14ac:dyDescent="0.3">
      <c r="A2749" s="41" t="s">
        <v>445</v>
      </c>
      <c r="B2749" s="39">
        <v>810</v>
      </c>
      <c r="C2749" s="41"/>
      <c r="D2749" s="41"/>
      <c r="E2749" s="14" t="s">
        <v>571</v>
      </c>
      <c r="F2749" s="17">
        <f t="shared" ref="F2749:K2749" si="7225">F2751+F2750</f>
        <v>0</v>
      </c>
      <c r="G2749" s="17">
        <f t="shared" si="7225"/>
        <v>0</v>
      </c>
      <c r="H2749" s="17">
        <f t="shared" si="7225"/>
        <v>0</v>
      </c>
      <c r="I2749" s="17">
        <f t="shared" si="7225"/>
        <v>0</v>
      </c>
      <c r="J2749" s="17">
        <f t="shared" si="7225"/>
        <v>0</v>
      </c>
      <c r="K2749" s="17">
        <f t="shared" si="7225"/>
        <v>0</v>
      </c>
      <c r="L2749" s="17">
        <f t="shared" si="7062"/>
        <v>0</v>
      </c>
      <c r="M2749" s="17">
        <f t="shared" si="7063"/>
        <v>0</v>
      </c>
      <c r="N2749" s="17">
        <f t="shared" si="7064"/>
        <v>0</v>
      </c>
      <c r="O2749" s="18">
        <f t="shared" ref="O2749:S2749" si="7226">O2751+O2750</f>
        <v>1655.0349999999999</v>
      </c>
      <c r="P2749" s="18">
        <f t="shared" si="7226"/>
        <v>0</v>
      </c>
      <c r="Q2749" s="18">
        <f t="shared" si="7226"/>
        <v>0</v>
      </c>
      <c r="R2749" s="18">
        <f t="shared" si="7226"/>
        <v>0</v>
      </c>
      <c r="S2749" s="18">
        <f t="shared" si="7226"/>
        <v>0</v>
      </c>
      <c r="T2749" s="18">
        <f t="shared" si="7065"/>
        <v>1655.0349999999999</v>
      </c>
      <c r="U2749" s="18">
        <f t="shared" si="7066"/>
        <v>0</v>
      </c>
      <c r="V2749" s="18">
        <f t="shared" si="7067"/>
        <v>0</v>
      </c>
      <c r="W2749" s="18">
        <f t="shared" ref="W2749:CD2749" si="7227">W2751+W2750</f>
        <v>0</v>
      </c>
      <c r="X2749" s="18">
        <f t="shared" ref="X2749:AB2749" si="7228">X2751+X2750</f>
        <v>0</v>
      </c>
      <c r="Y2749" s="18">
        <f t="shared" si="7228"/>
        <v>0</v>
      </c>
      <c r="Z2749" s="18">
        <f t="shared" si="7228"/>
        <v>0</v>
      </c>
      <c r="AA2749" s="18">
        <f t="shared" si="7228"/>
        <v>0</v>
      </c>
      <c r="AB2749" s="18">
        <f t="shared" si="7228"/>
        <v>0</v>
      </c>
      <c r="AC2749" s="18">
        <f t="shared" si="7040"/>
        <v>1655.0349999999999</v>
      </c>
      <c r="AD2749" s="18">
        <f t="shared" si="7041"/>
        <v>0</v>
      </c>
      <c r="AE2749" s="18">
        <f t="shared" si="7042"/>
        <v>0</v>
      </c>
      <c r="AF2749" s="18">
        <f t="shared" ref="AF2749:AH2749" si="7229">AF2751+AF2750</f>
        <v>0</v>
      </c>
      <c r="AG2749" s="18">
        <f t="shared" si="7229"/>
        <v>0</v>
      </c>
      <c r="AH2749" s="18">
        <f t="shared" si="7229"/>
        <v>0</v>
      </c>
      <c r="AI2749" s="18">
        <f t="shared" si="7093"/>
        <v>1655.0349999999999</v>
      </c>
      <c r="AJ2749" s="18">
        <f t="shared" si="7094"/>
        <v>0</v>
      </c>
      <c r="AK2749" s="18">
        <f t="shared" si="7095"/>
        <v>0</v>
      </c>
      <c r="AL2749" s="18">
        <f t="shared" ref="AL2749" si="7230">AL2751+AL2750</f>
        <v>0</v>
      </c>
      <c r="AM2749" s="18">
        <f t="shared" si="7096"/>
        <v>1655.0349999999999</v>
      </c>
      <c r="AN2749" s="18">
        <f t="shared" ref="AN2749:AP2749" si="7231">AN2751+AN2750</f>
        <v>0</v>
      </c>
      <c r="AO2749" s="18">
        <f t="shared" si="7231"/>
        <v>0</v>
      </c>
      <c r="AP2749" s="18">
        <f t="shared" si="7231"/>
        <v>0</v>
      </c>
      <c r="AQ2749" s="18">
        <f t="shared" si="7164"/>
        <v>1655.0349999999999</v>
      </c>
      <c r="AR2749" s="18">
        <f t="shared" si="7165"/>
        <v>0</v>
      </c>
      <c r="AS2749" s="18">
        <f t="shared" si="7166"/>
        <v>0</v>
      </c>
      <c r="AT2749" s="18">
        <f t="shared" ref="AT2749:AV2749" si="7232">AT2751+AT2750</f>
        <v>0</v>
      </c>
      <c r="AU2749" s="18">
        <f t="shared" si="7232"/>
        <v>0</v>
      </c>
      <c r="AV2749" s="18">
        <f t="shared" si="7232"/>
        <v>0</v>
      </c>
      <c r="AW2749" s="18">
        <f t="shared" si="7167"/>
        <v>1655.0349999999999</v>
      </c>
      <c r="AX2749" s="18">
        <f t="shared" si="7168"/>
        <v>0</v>
      </c>
      <c r="AY2749" s="18">
        <f t="shared" si="7169"/>
        <v>0</v>
      </c>
      <c r="AZ2749" s="18">
        <f t="shared" ref="AZ2749:BB2749" si="7233">AZ2751+AZ2750</f>
        <v>0</v>
      </c>
      <c r="BA2749" s="18">
        <f t="shared" si="7233"/>
        <v>0</v>
      </c>
      <c r="BB2749" s="18">
        <f t="shared" si="7233"/>
        <v>0</v>
      </c>
      <c r="BC2749" s="18">
        <f t="shared" si="7074"/>
        <v>1655.0349999999999</v>
      </c>
      <c r="BD2749" s="18">
        <f t="shared" si="7075"/>
        <v>0</v>
      </c>
      <c r="BE2749" s="18">
        <f t="shared" si="7076"/>
        <v>0</v>
      </c>
      <c r="BF2749" s="18">
        <f t="shared" ref="BF2749:BH2749" si="7234">BF2751+BF2750</f>
        <v>0</v>
      </c>
      <c r="BG2749" s="18">
        <f t="shared" si="7234"/>
        <v>0</v>
      </c>
      <c r="BH2749" s="18">
        <f t="shared" si="7234"/>
        <v>0</v>
      </c>
      <c r="BI2749" s="18">
        <f t="shared" si="7071"/>
        <v>1655.0349999999999</v>
      </c>
      <c r="BJ2749" s="18">
        <f t="shared" si="7072"/>
        <v>0</v>
      </c>
      <c r="BK2749" s="18">
        <f t="shared" si="7073"/>
        <v>0</v>
      </c>
      <c r="BL2749" s="18">
        <f t="shared" ref="BL2749:BN2749" si="7235">BL2751+BL2750</f>
        <v>0</v>
      </c>
      <c r="BM2749" s="18">
        <f t="shared" si="7235"/>
        <v>0</v>
      </c>
      <c r="BN2749" s="18">
        <f t="shared" si="7235"/>
        <v>0</v>
      </c>
      <c r="BO2749" s="18">
        <f t="shared" si="7135"/>
        <v>1655.0349999999999</v>
      </c>
      <c r="BP2749" s="18">
        <f t="shared" si="7136"/>
        <v>0</v>
      </c>
      <c r="BQ2749" s="18">
        <f t="shared" si="7137"/>
        <v>0</v>
      </c>
      <c r="BR2749" s="18">
        <f t="shared" ref="BR2749:BT2749" si="7236">BR2751+BR2750</f>
        <v>0</v>
      </c>
      <c r="BS2749" s="18">
        <f t="shared" si="7236"/>
        <v>0</v>
      </c>
      <c r="BT2749" s="18">
        <f t="shared" si="7236"/>
        <v>0</v>
      </c>
      <c r="BU2749" s="18">
        <f t="shared" si="7129"/>
        <v>1655.0349999999999</v>
      </c>
      <c r="BV2749" s="18">
        <f t="shared" si="7130"/>
        <v>0</v>
      </c>
      <c r="BW2749" s="18">
        <f t="shared" si="7131"/>
        <v>0</v>
      </c>
      <c r="BX2749" s="18">
        <f t="shared" ref="BX2749:BZ2749" si="7237">BX2751+BX2750</f>
        <v>0</v>
      </c>
      <c r="BY2749" s="18">
        <f t="shared" si="7237"/>
        <v>0</v>
      </c>
      <c r="BZ2749" s="18">
        <f t="shared" si="7237"/>
        <v>0</v>
      </c>
      <c r="CA2749" s="18">
        <f t="shared" si="7101"/>
        <v>1655.0349999999999</v>
      </c>
      <c r="CB2749" s="18">
        <f t="shared" si="7102"/>
        <v>0</v>
      </c>
      <c r="CC2749" s="18">
        <f t="shared" si="7103"/>
        <v>0</v>
      </c>
      <c r="CD2749" s="18">
        <f t="shared" si="7227"/>
        <v>0</v>
      </c>
      <c r="CE2749" s="26"/>
      <c r="CF2749" s="33"/>
      <c r="CG2749" s="37"/>
      <c r="CH2749" s="37"/>
      <c r="CI2749" s="37"/>
      <c r="CJ2749" s="37"/>
      <c r="CK2749" s="37"/>
      <c r="CL2749" s="37"/>
      <c r="CM2749" s="37"/>
      <c r="CN2749" s="37"/>
      <c r="CO2749" s="37"/>
      <c r="CP2749" s="37"/>
      <c r="CQ2749" s="37"/>
      <c r="CR2749" s="37"/>
      <c r="CS2749" s="37"/>
      <c r="CT2749" s="37"/>
      <c r="CU2749" s="37"/>
      <c r="CV2749" s="37"/>
      <c r="CW2749" s="37"/>
      <c r="CX2749" s="37"/>
      <c r="CY2749" s="37"/>
      <c r="CZ2749" s="37"/>
      <c r="DA2749" s="37"/>
      <c r="DB2749" s="37"/>
      <c r="DC2749" s="37"/>
      <c r="DD2749" s="37"/>
      <c r="DE2749" s="37"/>
      <c r="DF2749" s="37"/>
      <c r="DG2749" s="37"/>
      <c r="DH2749" s="37"/>
      <c r="DI2749" s="37"/>
      <c r="DJ2749" s="37"/>
      <c r="DK2749" s="37"/>
      <c r="DL2749" s="37"/>
      <c r="DM2749" s="37"/>
      <c r="DN2749" s="37"/>
      <c r="DO2749" s="37"/>
    </row>
    <row r="2750" spans="1:119" s="11" customFormat="1" x14ac:dyDescent="0.3">
      <c r="A2750" s="41" t="s">
        <v>445</v>
      </c>
      <c r="B2750" s="39">
        <v>810</v>
      </c>
      <c r="C2750" s="41" t="s">
        <v>149</v>
      </c>
      <c r="D2750" s="41" t="s">
        <v>29</v>
      </c>
      <c r="E2750" s="14" t="s">
        <v>523</v>
      </c>
      <c r="F2750" s="17"/>
      <c r="G2750" s="17"/>
      <c r="H2750" s="17"/>
      <c r="I2750" s="17"/>
      <c r="J2750" s="17"/>
      <c r="K2750" s="17"/>
      <c r="L2750" s="17">
        <f t="shared" si="7062"/>
        <v>0</v>
      </c>
      <c r="M2750" s="17">
        <f t="shared" si="7063"/>
        <v>0</v>
      </c>
      <c r="N2750" s="17">
        <f t="shared" si="7064"/>
        <v>0</v>
      </c>
      <c r="O2750" s="18">
        <f>350+568.697</f>
        <v>918.697</v>
      </c>
      <c r="P2750" s="18"/>
      <c r="Q2750" s="18"/>
      <c r="R2750" s="18"/>
      <c r="S2750" s="18"/>
      <c r="T2750" s="18">
        <f t="shared" si="7065"/>
        <v>918.697</v>
      </c>
      <c r="U2750" s="18">
        <f t="shared" si="7066"/>
        <v>0</v>
      </c>
      <c r="V2750" s="18">
        <f t="shared" si="7067"/>
        <v>0</v>
      </c>
      <c r="W2750" s="18"/>
      <c r="X2750" s="18"/>
      <c r="Y2750" s="18"/>
      <c r="Z2750" s="18"/>
      <c r="AA2750" s="18"/>
      <c r="AB2750" s="18"/>
      <c r="AC2750" s="18">
        <f t="shared" ref="AC2750:AC2813" si="7238">T2750+W2750+Z2750</f>
        <v>918.697</v>
      </c>
      <c r="AD2750" s="18">
        <f t="shared" ref="AD2750:AD2813" si="7239">U2750+X2750+AA2750</f>
        <v>0</v>
      </c>
      <c r="AE2750" s="18">
        <f t="shared" ref="AE2750:AE2813" si="7240">V2750+Y2750+AB2750</f>
        <v>0</v>
      </c>
      <c r="AF2750" s="18"/>
      <c r="AG2750" s="18"/>
      <c r="AH2750" s="18"/>
      <c r="AI2750" s="18">
        <f t="shared" si="7093"/>
        <v>918.697</v>
      </c>
      <c r="AJ2750" s="18">
        <f t="shared" si="7094"/>
        <v>0</v>
      </c>
      <c r="AK2750" s="18">
        <f t="shared" si="7095"/>
        <v>0</v>
      </c>
      <c r="AL2750" s="18"/>
      <c r="AM2750" s="18">
        <f t="shared" si="7096"/>
        <v>918.697</v>
      </c>
      <c r="AN2750" s="18"/>
      <c r="AO2750" s="18"/>
      <c r="AP2750" s="18"/>
      <c r="AQ2750" s="18">
        <f t="shared" si="7164"/>
        <v>918.697</v>
      </c>
      <c r="AR2750" s="18">
        <f t="shared" si="7165"/>
        <v>0</v>
      </c>
      <c r="AS2750" s="18">
        <f t="shared" si="7166"/>
        <v>0</v>
      </c>
      <c r="AT2750" s="18"/>
      <c r="AU2750" s="18"/>
      <c r="AV2750" s="18"/>
      <c r="AW2750" s="18">
        <f t="shared" si="7167"/>
        <v>918.697</v>
      </c>
      <c r="AX2750" s="18">
        <f t="shared" si="7168"/>
        <v>0</v>
      </c>
      <c r="AY2750" s="18">
        <f t="shared" si="7169"/>
        <v>0</v>
      </c>
      <c r="AZ2750" s="18"/>
      <c r="BA2750" s="18"/>
      <c r="BB2750" s="18"/>
      <c r="BC2750" s="18">
        <f t="shared" si="7074"/>
        <v>918.697</v>
      </c>
      <c r="BD2750" s="18">
        <f t="shared" si="7075"/>
        <v>0</v>
      </c>
      <c r="BE2750" s="18">
        <f t="shared" si="7076"/>
        <v>0</v>
      </c>
      <c r="BF2750" s="18"/>
      <c r="BG2750" s="18"/>
      <c r="BH2750" s="18"/>
      <c r="BI2750" s="18">
        <f t="shared" si="7071"/>
        <v>918.697</v>
      </c>
      <c r="BJ2750" s="18">
        <f t="shared" si="7072"/>
        <v>0</v>
      </c>
      <c r="BK2750" s="18">
        <f t="shared" si="7073"/>
        <v>0</v>
      </c>
      <c r="BL2750" s="18"/>
      <c r="BM2750" s="18"/>
      <c r="BN2750" s="18"/>
      <c r="BO2750" s="18">
        <f t="shared" si="7135"/>
        <v>918.697</v>
      </c>
      <c r="BP2750" s="18">
        <f t="shared" si="7136"/>
        <v>0</v>
      </c>
      <c r="BQ2750" s="18">
        <f t="shared" si="7137"/>
        <v>0</v>
      </c>
      <c r="BR2750" s="18"/>
      <c r="BS2750" s="18"/>
      <c r="BT2750" s="18"/>
      <c r="BU2750" s="18">
        <f t="shared" si="7129"/>
        <v>918.697</v>
      </c>
      <c r="BV2750" s="18">
        <f t="shared" si="7130"/>
        <v>0</v>
      </c>
      <c r="BW2750" s="18">
        <f t="shared" si="7131"/>
        <v>0</v>
      </c>
      <c r="BX2750" s="18"/>
      <c r="BY2750" s="18"/>
      <c r="BZ2750" s="18"/>
      <c r="CA2750" s="18">
        <f t="shared" si="7101"/>
        <v>918.697</v>
      </c>
      <c r="CB2750" s="18">
        <f t="shared" si="7102"/>
        <v>0</v>
      </c>
      <c r="CC2750" s="18">
        <f t="shared" si="7103"/>
        <v>0</v>
      </c>
      <c r="CD2750" s="18"/>
      <c r="CE2750" s="26"/>
      <c r="CF2750" s="33"/>
      <c r="CG2750" s="37"/>
      <c r="CH2750" s="37"/>
      <c r="CI2750" s="37"/>
      <c r="CJ2750" s="37"/>
      <c r="CK2750" s="37"/>
      <c r="CL2750" s="37"/>
      <c r="CM2750" s="37"/>
      <c r="CN2750" s="37"/>
      <c r="CO2750" s="37"/>
      <c r="CP2750" s="37"/>
      <c r="CQ2750" s="37"/>
      <c r="CR2750" s="37"/>
      <c r="CS2750" s="37"/>
      <c r="CT2750" s="37"/>
      <c r="CU2750" s="37"/>
      <c r="CV2750" s="37"/>
      <c r="CW2750" s="37"/>
      <c r="CX2750" s="37"/>
      <c r="CY2750" s="37"/>
      <c r="CZ2750" s="37"/>
      <c r="DA2750" s="37"/>
      <c r="DB2750" s="37"/>
      <c r="DC2750" s="37"/>
      <c r="DD2750" s="37"/>
      <c r="DE2750" s="37"/>
      <c r="DF2750" s="37"/>
      <c r="DG2750" s="37"/>
      <c r="DH2750" s="37"/>
      <c r="DI2750" s="37"/>
      <c r="DJ2750" s="37"/>
      <c r="DK2750" s="37"/>
      <c r="DL2750" s="37"/>
      <c r="DM2750" s="37"/>
      <c r="DN2750" s="37"/>
      <c r="DO2750" s="37"/>
    </row>
    <row r="2751" spans="1:119" s="11" customFormat="1" x14ac:dyDescent="0.3">
      <c r="A2751" s="41" t="s">
        <v>445</v>
      </c>
      <c r="B2751" s="39">
        <v>810</v>
      </c>
      <c r="C2751" s="41" t="s">
        <v>198</v>
      </c>
      <c r="D2751" s="41" t="s">
        <v>19</v>
      </c>
      <c r="E2751" s="14" t="s">
        <v>527</v>
      </c>
      <c r="F2751" s="17"/>
      <c r="G2751" s="17"/>
      <c r="H2751" s="17"/>
      <c r="I2751" s="17"/>
      <c r="J2751" s="17"/>
      <c r="K2751" s="17"/>
      <c r="L2751" s="17">
        <f t="shared" si="7062"/>
        <v>0</v>
      </c>
      <c r="M2751" s="17">
        <f t="shared" si="7063"/>
        <v>0</v>
      </c>
      <c r="N2751" s="17">
        <f t="shared" si="7064"/>
        <v>0</v>
      </c>
      <c r="O2751" s="18">
        <f>584.655+101.683+50</f>
        <v>736.33799999999997</v>
      </c>
      <c r="P2751" s="18"/>
      <c r="Q2751" s="18"/>
      <c r="R2751" s="18"/>
      <c r="S2751" s="18"/>
      <c r="T2751" s="18">
        <f t="shared" si="7065"/>
        <v>736.33799999999997</v>
      </c>
      <c r="U2751" s="18">
        <f t="shared" si="7066"/>
        <v>0</v>
      </c>
      <c r="V2751" s="18">
        <f t="shared" si="7067"/>
        <v>0</v>
      </c>
      <c r="W2751" s="18"/>
      <c r="X2751" s="18"/>
      <c r="Y2751" s="18"/>
      <c r="Z2751" s="18"/>
      <c r="AA2751" s="18"/>
      <c r="AB2751" s="18"/>
      <c r="AC2751" s="18">
        <f t="shared" si="7238"/>
        <v>736.33799999999997</v>
      </c>
      <c r="AD2751" s="18">
        <f t="shared" si="7239"/>
        <v>0</v>
      </c>
      <c r="AE2751" s="18">
        <f t="shared" si="7240"/>
        <v>0</v>
      </c>
      <c r="AF2751" s="18"/>
      <c r="AG2751" s="18"/>
      <c r="AH2751" s="18"/>
      <c r="AI2751" s="18">
        <f t="shared" si="7093"/>
        <v>736.33799999999997</v>
      </c>
      <c r="AJ2751" s="18">
        <f t="shared" si="7094"/>
        <v>0</v>
      </c>
      <c r="AK2751" s="18">
        <f t="shared" si="7095"/>
        <v>0</v>
      </c>
      <c r="AL2751" s="18"/>
      <c r="AM2751" s="18">
        <f t="shared" si="7096"/>
        <v>736.33799999999997</v>
      </c>
      <c r="AN2751" s="18"/>
      <c r="AO2751" s="18"/>
      <c r="AP2751" s="18"/>
      <c r="AQ2751" s="18">
        <f t="shared" si="7164"/>
        <v>736.33799999999997</v>
      </c>
      <c r="AR2751" s="18">
        <f t="shared" si="7165"/>
        <v>0</v>
      </c>
      <c r="AS2751" s="18">
        <f t="shared" si="7166"/>
        <v>0</v>
      </c>
      <c r="AT2751" s="18"/>
      <c r="AU2751" s="18"/>
      <c r="AV2751" s="18"/>
      <c r="AW2751" s="18">
        <f t="shared" si="7167"/>
        <v>736.33799999999997</v>
      </c>
      <c r="AX2751" s="18">
        <f t="shared" si="7168"/>
        <v>0</v>
      </c>
      <c r="AY2751" s="18">
        <f t="shared" si="7169"/>
        <v>0</v>
      </c>
      <c r="AZ2751" s="18"/>
      <c r="BA2751" s="18"/>
      <c r="BB2751" s="18"/>
      <c r="BC2751" s="18">
        <f t="shared" si="7074"/>
        <v>736.33799999999997</v>
      </c>
      <c r="BD2751" s="18">
        <f t="shared" si="7075"/>
        <v>0</v>
      </c>
      <c r="BE2751" s="18">
        <f t="shared" si="7076"/>
        <v>0</v>
      </c>
      <c r="BF2751" s="18"/>
      <c r="BG2751" s="18"/>
      <c r="BH2751" s="18"/>
      <c r="BI2751" s="18">
        <f t="shared" si="7071"/>
        <v>736.33799999999997</v>
      </c>
      <c r="BJ2751" s="18">
        <f t="shared" si="7072"/>
        <v>0</v>
      </c>
      <c r="BK2751" s="18">
        <f t="shared" si="7073"/>
        <v>0</v>
      </c>
      <c r="BL2751" s="18"/>
      <c r="BM2751" s="18"/>
      <c r="BN2751" s="18"/>
      <c r="BO2751" s="18">
        <f t="shared" si="7135"/>
        <v>736.33799999999997</v>
      </c>
      <c r="BP2751" s="18">
        <f t="shared" si="7136"/>
        <v>0</v>
      </c>
      <c r="BQ2751" s="18">
        <f t="shared" si="7137"/>
        <v>0</v>
      </c>
      <c r="BR2751" s="18"/>
      <c r="BS2751" s="18"/>
      <c r="BT2751" s="18"/>
      <c r="BU2751" s="18">
        <f t="shared" si="7129"/>
        <v>736.33799999999997</v>
      </c>
      <c r="BV2751" s="18">
        <f t="shared" si="7130"/>
        <v>0</v>
      </c>
      <c r="BW2751" s="18">
        <f t="shared" si="7131"/>
        <v>0</v>
      </c>
      <c r="BX2751" s="18"/>
      <c r="BY2751" s="18"/>
      <c r="BZ2751" s="18"/>
      <c r="CA2751" s="18">
        <f t="shared" si="7101"/>
        <v>736.33799999999997</v>
      </c>
      <c r="CB2751" s="18">
        <f t="shared" si="7102"/>
        <v>0</v>
      </c>
      <c r="CC2751" s="18">
        <f t="shared" si="7103"/>
        <v>0</v>
      </c>
      <c r="CD2751" s="18"/>
      <c r="CE2751" s="26"/>
      <c r="CF2751" s="33"/>
      <c r="CG2751" s="37"/>
      <c r="CH2751" s="37"/>
      <c r="CI2751" s="37"/>
      <c r="CJ2751" s="37"/>
      <c r="CK2751" s="37"/>
      <c r="CL2751" s="37"/>
      <c r="CM2751" s="37"/>
      <c r="CN2751" s="37"/>
      <c r="CO2751" s="37"/>
      <c r="CP2751" s="37"/>
      <c r="CQ2751" s="37"/>
      <c r="CR2751" s="37"/>
      <c r="CS2751" s="37"/>
      <c r="CT2751" s="37"/>
      <c r="CU2751" s="37"/>
      <c r="CV2751" s="37"/>
      <c r="CW2751" s="37"/>
      <c r="CX2751" s="37"/>
      <c r="CY2751" s="37"/>
      <c r="CZ2751" s="37"/>
      <c r="DA2751" s="37"/>
      <c r="DB2751" s="37"/>
      <c r="DC2751" s="37"/>
      <c r="DD2751" s="37"/>
      <c r="DE2751" s="37"/>
      <c r="DF2751" s="37"/>
      <c r="DG2751" s="37"/>
      <c r="DH2751" s="37"/>
      <c r="DI2751" s="37"/>
      <c r="DJ2751" s="37"/>
      <c r="DK2751" s="37"/>
      <c r="DL2751" s="37"/>
      <c r="DM2751" s="37"/>
      <c r="DN2751" s="37"/>
      <c r="DO2751" s="37"/>
    </row>
    <row r="2752" spans="1:119" s="11" customFormat="1" x14ac:dyDescent="0.3">
      <c r="A2752" s="10" t="s">
        <v>466</v>
      </c>
      <c r="B2752" s="16"/>
      <c r="C2752" s="10"/>
      <c r="D2752" s="10"/>
      <c r="E2752" s="15" t="s">
        <v>586</v>
      </c>
      <c r="F2752" s="17">
        <f t="shared" ref="F2752:K2752" si="7241">F2753+F2765+F2769+F2777+F2781+F2788+F2798+F2802+F2806+F2812+F2816+F2828+F2832+F2841+F2850+F2858+F2862+F2897+F2905+F2909+F2913+F2875+F2883+F2887+F2820+F2901+F2773+F2757+F2824+F2920+F2761</f>
        <v>345139.1</v>
      </c>
      <c r="G2752" s="17">
        <f t="shared" si="7241"/>
        <v>450103.39999999991</v>
      </c>
      <c r="H2752" s="17">
        <f t="shared" si="7241"/>
        <v>547755.80000000005</v>
      </c>
      <c r="I2752" s="17">
        <f t="shared" si="7241"/>
        <v>0</v>
      </c>
      <c r="J2752" s="17">
        <f t="shared" si="7241"/>
        <v>0</v>
      </c>
      <c r="K2752" s="17">
        <f t="shared" si="7241"/>
        <v>0</v>
      </c>
      <c r="L2752" s="17">
        <f t="shared" si="7062"/>
        <v>345139.1</v>
      </c>
      <c r="M2752" s="17">
        <f t="shared" si="7063"/>
        <v>450103.39999999991</v>
      </c>
      <c r="N2752" s="17">
        <f t="shared" si="7064"/>
        <v>547755.80000000005</v>
      </c>
      <c r="O2752" s="17">
        <f>O2753+O2765+O2769+O2777+O2781+O2788+O2798+O2802+O2806+O2812+O2816+O2828+O2832+O2841+O2850+O2858+O2862+O2897+O2905+O2909+O2913+O2875+O2883+O2887+O2820+O2901+O2773+O2757+O2824+O2920+O2761+O2854+O2869</f>
        <v>270960.51900000003</v>
      </c>
      <c r="P2752" s="17">
        <f t="shared" ref="P2752:Q2752" si="7242">P2753+P2765+P2769+P2777+P2781+P2788+P2798+P2802+P2806+P2812+P2816+P2828+P2832+P2841+P2850+P2858+P2862+P2897+P2905+P2909+P2913+P2875+P2883+P2887+P2820+P2901+P2773+P2757+P2824+P2920+P2761+P2854+P2869</f>
        <v>252911.53800000003</v>
      </c>
      <c r="Q2752" s="17">
        <f t="shared" si="7242"/>
        <v>-11668.7</v>
      </c>
      <c r="R2752" s="17">
        <f t="shared" ref="R2752:S2752" si="7243">R2753+R2765+R2769+R2777+R2781+R2788+R2798+R2802+R2806+R2812+R2816+R2828+R2832+R2841+R2850+R2858+R2862+R2897+R2905+R2909+R2913+R2875+R2883+R2887+R2820+R2901+R2773+R2757+R2824+R2920+R2761+R2854+R2869</f>
        <v>367.16699999999997</v>
      </c>
      <c r="S2752" s="17">
        <f t="shared" si="7243"/>
        <v>0</v>
      </c>
      <c r="T2752" s="17">
        <f t="shared" si="7065"/>
        <v>616466.78599999996</v>
      </c>
      <c r="U2752" s="17">
        <f t="shared" si="7066"/>
        <v>703014.93799999997</v>
      </c>
      <c r="V2752" s="17">
        <f t="shared" si="7067"/>
        <v>536087.10000000009</v>
      </c>
      <c r="W2752" s="17">
        <f t="shared" ref="W2752:AB2752" si="7244">W2753+W2765+W2769+W2777+W2781+W2788+W2798+W2802+W2806+W2812+W2816+W2828+W2832+W2841+W2850+W2858+W2862+W2897+W2905+W2909+W2913+W2875+W2883+W2887+W2820+W2901+W2773+W2757+W2824+W2920+W2761+W2854+W2869</f>
        <v>6962.9</v>
      </c>
      <c r="X2752" s="17">
        <f t="shared" si="7244"/>
        <v>0</v>
      </c>
      <c r="Y2752" s="17">
        <f t="shared" si="7244"/>
        <v>0</v>
      </c>
      <c r="Z2752" s="17">
        <f t="shared" si="7244"/>
        <v>0</v>
      </c>
      <c r="AA2752" s="17">
        <f t="shared" si="7244"/>
        <v>0</v>
      </c>
      <c r="AB2752" s="17">
        <f t="shared" si="7244"/>
        <v>0</v>
      </c>
      <c r="AC2752" s="17">
        <f t="shared" si="7238"/>
        <v>623429.68599999999</v>
      </c>
      <c r="AD2752" s="17">
        <f t="shared" si="7239"/>
        <v>703014.93799999997</v>
      </c>
      <c r="AE2752" s="17">
        <f t="shared" si="7240"/>
        <v>536087.10000000009</v>
      </c>
      <c r="AF2752" s="17">
        <f>AF2753+AF2765+AF2769+AF2777+AF2781+AF2788+AF2798+AF2802+AF2806+AF2812+AF2816+AF2828+AF2832+AF2841+AF2850+AF2858+AF2862+AF2897+AF2905+AF2909+AF2913+AF2875+AF2883+AF2887+AF2820+AF2901+AF2773+AF2757+AF2824+AF2920+AF2761+AF2854+AF2869+AF2879</f>
        <v>3224.8760000000002</v>
      </c>
      <c r="AG2752" s="17">
        <f t="shared" ref="AG2752:CD2752" si="7245">AG2753+AG2765+AG2769+AG2777+AG2781+AG2788+AG2798+AG2802+AG2806+AG2812+AG2816+AG2828+AG2832+AG2841+AG2850+AG2858+AG2862+AG2897+AG2905+AG2909+AG2913+AG2875+AG2883+AG2887+AG2820+AG2901+AG2773+AG2757+AG2824+AG2920+AG2761+AG2854+AG2869+AG2879</f>
        <v>0</v>
      </c>
      <c r="AH2752" s="17">
        <f t="shared" si="7245"/>
        <v>0</v>
      </c>
      <c r="AI2752" s="17">
        <f t="shared" si="7093"/>
        <v>626654.56200000003</v>
      </c>
      <c r="AJ2752" s="17">
        <f t="shared" si="7094"/>
        <v>703014.93799999997</v>
      </c>
      <c r="AK2752" s="17">
        <f t="shared" si="7095"/>
        <v>536087.10000000009</v>
      </c>
      <c r="AL2752" s="17">
        <f t="shared" ref="AL2752" si="7246">AL2753+AL2765+AL2769+AL2777+AL2781+AL2788+AL2798+AL2802+AL2806+AL2812+AL2816+AL2828+AL2832+AL2841+AL2850+AL2858+AL2862+AL2897+AL2905+AL2909+AL2913+AL2875+AL2883+AL2887+AL2820+AL2901+AL2773+AL2757+AL2824+AL2920+AL2761+AL2854+AL2869+AL2879</f>
        <v>0</v>
      </c>
      <c r="AM2752" s="17">
        <f t="shared" si="7096"/>
        <v>626654.56200000003</v>
      </c>
      <c r="AN2752" s="17">
        <f t="shared" ref="AN2752:AP2752" si="7247">AN2753+AN2765+AN2769+AN2777+AN2781+AN2788+AN2798+AN2802+AN2806+AN2812+AN2816+AN2828+AN2832+AN2841+AN2850+AN2858+AN2862+AN2897+AN2905+AN2909+AN2913+AN2875+AN2883+AN2887+AN2820+AN2901+AN2773+AN2757+AN2824+AN2920+AN2761+AN2854+AN2869+AN2879</f>
        <v>-11.439</v>
      </c>
      <c r="AO2752" s="17">
        <f t="shared" si="7247"/>
        <v>0</v>
      </c>
      <c r="AP2752" s="17">
        <f t="shared" si="7247"/>
        <v>0</v>
      </c>
      <c r="AQ2752" s="17">
        <f t="shared" si="7164"/>
        <v>626643.12300000002</v>
      </c>
      <c r="AR2752" s="17">
        <f t="shared" si="7165"/>
        <v>703014.93799999997</v>
      </c>
      <c r="AS2752" s="17">
        <f t="shared" si="7166"/>
        <v>536087.10000000009</v>
      </c>
      <c r="AT2752" s="17">
        <f t="shared" ref="AT2752:AV2752" si="7248">AT2753+AT2765+AT2769+AT2777+AT2781+AT2788+AT2798+AT2802+AT2806+AT2812+AT2816+AT2828+AT2832+AT2841+AT2850+AT2858+AT2862+AT2897+AT2905+AT2909+AT2913+AT2875+AT2883+AT2887+AT2820+AT2901+AT2773+AT2757+AT2824+AT2920+AT2761+AT2854+AT2869+AT2879</f>
        <v>0</v>
      </c>
      <c r="AU2752" s="17">
        <f t="shared" si="7248"/>
        <v>0</v>
      </c>
      <c r="AV2752" s="17">
        <f t="shared" si="7248"/>
        <v>0</v>
      </c>
      <c r="AW2752" s="17">
        <f t="shared" si="7167"/>
        <v>626643.12300000002</v>
      </c>
      <c r="AX2752" s="17">
        <f t="shared" si="7168"/>
        <v>703014.93799999997</v>
      </c>
      <c r="AY2752" s="17">
        <f t="shared" si="7169"/>
        <v>536087.10000000009</v>
      </c>
      <c r="AZ2752" s="17">
        <f t="shared" ref="AZ2752:BB2752" si="7249">AZ2753+AZ2765+AZ2769+AZ2777+AZ2781+AZ2788+AZ2798+AZ2802+AZ2806+AZ2812+AZ2816+AZ2828+AZ2832+AZ2841+AZ2850+AZ2858+AZ2862+AZ2897+AZ2905+AZ2909+AZ2913+AZ2875+AZ2883+AZ2887+AZ2820+AZ2901+AZ2773+AZ2757+AZ2824+AZ2920+AZ2761+AZ2854+AZ2869+AZ2879</f>
        <v>599.75799999999992</v>
      </c>
      <c r="BA2752" s="17">
        <f t="shared" si="7249"/>
        <v>0</v>
      </c>
      <c r="BB2752" s="17">
        <f t="shared" si="7249"/>
        <v>0</v>
      </c>
      <c r="BC2752" s="17">
        <f t="shared" si="7074"/>
        <v>627242.88100000005</v>
      </c>
      <c r="BD2752" s="17">
        <f t="shared" si="7075"/>
        <v>703014.93799999997</v>
      </c>
      <c r="BE2752" s="17">
        <f t="shared" si="7076"/>
        <v>536087.10000000009</v>
      </c>
      <c r="BF2752" s="17">
        <f t="shared" ref="BF2752:BH2752" si="7250">BF2753+BF2765+BF2769+BF2777+BF2781+BF2788+BF2798+BF2802+BF2806+BF2812+BF2816+BF2828+BF2832+BF2841+BF2850+BF2858+BF2862+BF2897+BF2905+BF2909+BF2913+BF2875+BF2883+BF2887+BF2820+BF2901+BF2773+BF2757+BF2824+BF2920+BF2761+BF2854+BF2869+BF2879</f>
        <v>0</v>
      </c>
      <c r="BG2752" s="17">
        <f t="shared" si="7250"/>
        <v>0</v>
      </c>
      <c r="BH2752" s="17">
        <f t="shared" si="7250"/>
        <v>0</v>
      </c>
      <c r="BI2752" s="18">
        <f t="shared" si="7071"/>
        <v>627242.88100000005</v>
      </c>
      <c r="BJ2752" s="18">
        <f t="shared" si="7072"/>
        <v>703014.93799999997</v>
      </c>
      <c r="BK2752" s="18">
        <f t="shared" si="7073"/>
        <v>536087.10000000009</v>
      </c>
      <c r="BL2752" s="17">
        <f t="shared" ref="BL2752:BN2752" si="7251">BL2753+BL2765+BL2769+BL2777+BL2781+BL2788+BL2798+BL2802+BL2806+BL2812+BL2816+BL2828+BL2832+BL2841+BL2850+BL2858+BL2862+BL2897+BL2905+BL2909+BL2913+BL2875+BL2883+BL2887+BL2820+BL2901+BL2773+BL2757+BL2824+BL2920+BL2761+BL2854+BL2869+BL2879</f>
        <v>-493.41999999999996</v>
      </c>
      <c r="BM2752" s="17">
        <f t="shared" si="7251"/>
        <v>0</v>
      </c>
      <c r="BN2752" s="17">
        <f t="shared" si="7251"/>
        <v>0</v>
      </c>
      <c r="BO2752" s="17">
        <f t="shared" si="7135"/>
        <v>626749.46100000001</v>
      </c>
      <c r="BP2752" s="17">
        <f t="shared" si="7136"/>
        <v>703014.93799999997</v>
      </c>
      <c r="BQ2752" s="17">
        <f t="shared" si="7137"/>
        <v>536087.10000000009</v>
      </c>
      <c r="BR2752" s="17">
        <f t="shared" ref="BR2752:BT2752" si="7252">BR2753+BR2765+BR2769+BR2777+BR2781+BR2788+BR2798+BR2802+BR2806+BR2812+BR2816+BR2828+BR2832+BR2841+BR2850+BR2858+BR2862+BR2897+BR2905+BR2909+BR2913+BR2875+BR2883+BR2887+BR2820+BR2901+BR2773+BR2757+BR2824+BR2920+BR2761+BR2854+BR2869+BR2879</f>
        <v>0</v>
      </c>
      <c r="BS2752" s="17">
        <f t="shared" si="7252"/>
        <v>0</v>
      </c>
      <c r="BT2752" s="17">
        <f t="shared" si="7252"/>
        <v>0</v>
      </c>
      <c r="BU2752" s="17">
        <f t="shared" si="7129"/>
        <v>626749.46100000001</v>
      </c>
      <c r="BV2752" s="17">
        <f t="shared" si="7130"/>
        <v>703014.93799999997</v>
      </c>
      <c r="BW2752" s="17">
        <f t="shared" si="7131"/>
        <v>536087.10000000009</v>
      </c>
      <c r="BX2752" s="17">
        <f t="shared" ref="BX2752:BZ2752" si="7253">BX2753+BX2765+BX2769+BX2777+BX2781+BX2788+BX2798+BX2802+BX2806+BX2812+BX2816+BX2828+BX2832+BX2841+BX2850+BX2858+BX2862+BX2897+BX2905+BX2909+BX2913+BX2875+BX2883+BX2887+BX2820+BX2901+BX2773+BX2757+BX2824+BX2920+BX2761+BX2854+BX2869+BX2879</f>
        <v>-4250.3620000000001</v>
      </c>
      <c r="BY2752" s="17">
        <f t="shared" si="7253"/>
        <v>0</v>
      </c>
      <c r="BZ2752" s="17">
        <f t="shared" si="7253"/>
        <v>0</v>
      </c>
      <c r="CA2752" s="17">
        <f t="shared" si="7101"/>
        <v>622499.09900000005</v>
      </c>
      <c r="CB2752" s="17">
        <f t="shared" si="7102"/>
        <v>703014.93799999997</v>
      </c>
      <c r="CC2752" s="17">
        <f t="shared" si="7103"/>
        <v>536087.10000000009</v>
      </c>
      <c r="CD2752" s="17">
        <f t="shared" si="7245"/>
        <v>0</v>
      </c>
      <c r="CE2752" s="26"/>
      <c r="CF2752" s="33"/>
      <c r="CG2752" s="37"/>
      <c r="CH2752" s="37"/>
      <c r="CI2752" s="37"/>
      <c r="CJ2752" s="37"/>
      <c r="CK2752" s="37"/>
      <c r="CL2752" s="37"/>
      <c r="CM2752" s="37"/>
      <c r="CN2752" s="37"/>
      <c r="CO2752" s="37"/>
      <c r="CP2752" s="37"/>
      <c r="CQ2752" s="37"/>
      <c r="CR2752" s="37"/>
      <c r="CS2752" s="37"/>
      <c r="CT2752" s="37"/>
      <c r="CU2752" s="37"/>
      <c r="CV2752" s="37"/>
      <c r="CW2752" s="37"/>
      <c r="CX2752" s="37"/>
      <c r="CY2752" s="37"/>
      <c r="CZ2752" s="37"/>
      <c r="DA2752" s="37"/>
      <c r="DB2752" s="37"/>
      <c r="DC2752" s="37"/>
      <c r="DD2752" s="37"/>
      <c r="DE2752" s="37"/>
      <c r="DF2752" s="37"/>
      <c r="DG2752" s="37"/>
      <c r="DH2752" s="37"/>
      <c r="DI2752" s="37"/>
      <c r="DJ2752" s="37"/>
      <c r="DK2752" s="37"/>
      <c r="DL2752" s="37"/>
      <c r="DM2752" s="37"/>
      <c r="DN2752" s="37"/>
      <c r="DO2752" s="37"/>
    </row>
    <row r="2753" spans="1:84" ht="31.2" x14ac:dyDescent="0.3">
      <c r="A2753" s="41" t="s">
        <v>446</v>
      </c>
      <c r="B2753" s="39"/>
      <c r="C2753" s="41"/>
      <c r="D2753" s="41"/>
      <c r="E2753" s="14" t="s">
        <v>1313</v>
      </c>
      <c r="F2753" s="18">
        <f t="shared" ref="F2753:K2755" si="7254">F2754</f>
        <v>210.4</v>
      </c>
      <c r="G2753" s="18">
        <f t="shared" si="7254"/>
        <v>157.80000000000001</v>
      </c>
      <c r="H2753" s="18">
        <f t="shared" si="7254"/>
        <v>93.3</v>
      </c>
      <c r="I2753" s="18">
        <f t="shared" si="7254"/>
        <v>0</v>
      </c>
      <c r="J2753" s="18">
        <f t="shared" si="7254"/>
        <v>0</v>
      </c>
      <c r="K2753" s="18">
        <f t="shared" si="7254"/>
        <v>0</v>
      </c>
      <c r="L2753" s="18">
        <f t="shared" si="7062"/>
        <v>210.4</v>
      </c>
      <c r="M2753" s="18">
        <f t="shared" si="7063"/>
        <v>157.80000000000001</v>
      </c>
      <c r="N2753" s="18">
        <f t="shared" si="7064"/>
        <v>93.3</v>
      </c>
      <c r="O2753" s="18">
        <f t="shared" ref="O2753:S2755" si="7255">O2754</f>
        <v>0</v>
      </c>
      <c r="P2753" s="18">
        <f t="shared" si="7255"/>
        <v>0</v>
      </c>
      <c r="Q2753" s="18">
        <f t="shared" si="7255"/>
        <v>0</v>
      </c>
      <c r="R2753" s="18">
        <f t="shared" si="7255"/>
        <v>0</v>
      </c>
      <c r="S2753" s="18">
        <f t="shared" si="7255"/>
        <v>0</v>
      </c>
      <c r="T2753" s="18">
        <f t="shared" si="7065"/>
        <v>210.4</v>
      </c>
      <c r="U2753" s="18">
        <f t="shared" si="7066"/>
        <v>157.80000000000001</v>
      </c>
      <c r="V2753" s="18">
        <f t="shared" si="7067"/>
        <v>93.3</v>
      </c>
      <c r="W2753" s="18">
        <f t="shared" ref="W2753:CD2753" si="7256">W2754</f>
        <v>0</v>
      </c>
      <c r="X2753" s="18">
        <f t="shared" si="7256"/>
        <v>0</v>
      </c>
      <c r="Y2753" s="18">
        <f t="shared" si="7256"/>
        <v>0</v>
      </c>
      <c r="Z2753" s="18">
        <f t="shared" si="7256"/>
        <v>0</v>
      </c>
      <c r="AA2753" s="18">
        <f t="shared" si="7256"/>
        <v>0</v>
      </c>
      <c r="AB2753" s="18">
        <f t="shared" si="7256"/>
        <v>0</v>
      </c>
      <c r="AC2753" s="18">
        <f t="shared" si="7238"/>
        <v>210.4</v>
      </c>
      <c r="AD2753" s="18">
        <f t="shared" si="7239"/>
        <v>157.80000000000001</v>
      </c>
      <c r="AE2753" s="18">
        <f t="shared" si="7240"/>
        <v>93.3</v>
      </c>
      <c r="AF2753" s="18">
        <f t="shared" si="7256"/>
        <v>452.72500000000002</v>
      </c>
      <c r="AG2753" s="18">
        <f t="shared" si="7256"/>
        <v>0</v>
      </c>
      <c r="AH2753" s="18">
        <f t="shared" si="7256"/>
        <v>0</v>
      </c>
      <c r="AI2753" s="18">
        <f t="shared" si="7093"/>
        <v>663.125</v>
      </c>
      <c r="AJ2753" s="18">
        <f t="shared" si="7094"/>
        <v>157.80000000000001</v>
      </c>
      <c r="AK2753" s="18">
        <f t="shared" si="7095"/>
        <v>93.3</v>
      </c>
      <c r="AL2753" s="18">
        <f t="shared" si="7256"/>
        <v>0</v>
      </c>
      <c r="AM2753" s="18">
        <f t="shared" si="7096"/>
        <v>663.125</v>
      </c>
      <c r="AN2753" s="18">
        <f t="shared" si="7256"/>
        <v>0</v>
      </c>
      <c r="AO2753" s="18">
        <f t="shared" si="7256"/>
        <v>0</v>
      </c>
      <c r="AP2753" s="18">
        <f t="shared" si="7256"/>
        <v>0</v>
      </c>
      <c r="AQ2753" s="18">
        <f t="shared" si="7164"/>
        <v>663.125</v>
      </c>
      <c r="AR2753" s="18">
        <f t="shared" si="7165"/>
        <v>157.80000000000001</v>
      </c>
      <c r="AS2753" s="18">
        <f t="shared" si="7166"/>
        <v>93.3</v>
      </c>
      <c r="AT2753" s="18">
        <f t="shared" si="7256"/>
        <v>0</v>
      </c>
      <c r="AU2753" s="18">
        <f t="shared" si="7256"/>
        <v>0</v>
      </c>
      <c r="AV2753" s="18">
        <f t="shared" si="7256"/>
        <v>0</v>
      </c>
      <c r="AW2753" s="18">
        <f t="shared" si="7167"/>
        <v>663.125</v>
      </c>
      <c r="AX2753" s="18">
        <f t="shared" si="7168"/>
        <v>157.80000000000001</v>
      </c>
      <c r="AY2753" s="18">
        <f t="shared" si="7169"/>
        <v>93.3</v>
      </c>
      <c r="AZ2753" s="18">
        <f t="shared" si="7256"/>
        <v>0</v>
      </c>
      <c r="BA2753" s="18">
        <f t="shared" si="7256"/>
        <v>0</v>
      </c>
      <c r="BB2753" s="18">
        <f t="shared" si="7256"/>
        <v>0</v>
      </c>
      <c r="BC2753" s="18">
        <f t="shared" si="7074"/>
        <v>663.125</v>
      </c>
      <c r="BD2753" s="18">
        <f t="shared" si="7075"/>
        <v>157.80000000000001</v>
      </c>
      <c r="BE2753" s="18">
        <f t="shared" si="7076"/>
        <v>93.3</v>
      </c>
      <c r="BF2753" s="18">
        <f t="shared" si="7256"/>
        <v>0</v>
      </c>
      <c r="BG2753" s="18">
        <f t="shared" si="7256"/>
        <v>0</v>
      </c>
      <c r="BH2753" s="18">
        <f t="shared" si="7256"/>
        <v>0</v>
      </c>
      <c r="BI2753" s="18">
        <f t="shared" si="7071"/>
        <v>663.125</v>
      </c>
      <c r="BJ2753" s="18">
        <f t="shared" si="7072"/>
        <v>157.80000000000001</v>
      </c>
      <c r="BK2753" s="18">
        <f t="shared" si="7073"/>
        <v>93.3</v>
      </c>
      <c r="BL2753" s="18">
        <f t="shared" si="7256"/>
        <v>0</v>
      </c>
      <c r="BM2753" s="18">
        <f t="shared" si="7256"/>
        <v>0</v>
      </c>
      <c r="BN2753" s="18">
        <f t="shared" si="7256"/>
        <v>0</v>
      </c>
      <c r="BO2753" s="18">
        <f t="shared" si="7135"/>
        <v>663.125</v>
      </c>
      <c r="BP2753" s="18">
        <f t="shared" si="7136"/>
        <v>157.80000000000001</v>
      </c>
      <c r="BQ2753" s="18">
        <f t="shared" si="7137"/>
        <v>93.3</v>
      </c>
      <c r="BR2753" s="18">
        <f t="shared" si="7256"/>
        <v>0</v>
      </c>
      <c r="BS2753" s="18">
        <f t="shared" si="7256"/>
        <v>0</v>
      </c>
      <c r="BT2753" s="18">
        <f t="shared" si="7256"/>
        <v>0</v>
      </c>
      <c r="BU2753" s="18">
        <f t="shared" si="7129"/>
        <v>663.125</v>
      </c>
      <c r="BV2753" s="18">
        <f t="shared" si="7130"/>
        <v>157.80000000000001</v>
      </c>
      <c r="BW2753" s="18">
        <f t="shared" si="7131"/>
        <v>93.3</v>
      </c>
      <c r="BX2753" s="18">
        <f t="shared" si="7256"/>
        <v>0</v>
      </c>
      <c r="BY2753" s="18">
        <f t="shared" si="7256"/>
        <v>0</v>
      </c>
      <c r="BZ2753" s="18">
        <f t="shared" si="7256"/>
        <v>0</v>
      </c>
      <c r="CA2753" s="18">
        <f t="shared" si="7101"/>
        <v>663.125</v>
      </c>
      <c r="CB2753" s="18">
        <f t="shared" si="7102"/>
        <v>157.80000000000001</v>
      </c>
      <c r="CC2753" s="18">
        <f t="shared" si="7103"/>
        <v>93.3</v>
      </c>
      <c r="CD2753" s="18">
        <f t="shared" si="7256"/>
        <v>0</v>
      </c>
      <c r="CE2753" s="27"/>
      <c r="CF2753" s="33"/>
    </row>
    <row r="2754" spans="1:84" x14ac:dyDescent="0.3">
      <c r="A2754" s="41" t="s">
        <v>446</v>
      </c>
      <c r="B2754" s="39">
        <v>800</v>
      </c>
      <c r="C2754" s="41"/>
      <c r="D2754" s="41"/>
      <c r="E2754" s="14" t="s">
        <v>556</v>
      </c>
      <c r="F2754" s="18">
        <f t="shared" si="7254"/>
        <v>210.4</v>
      </c>
      <c r="G2754" s="18">
        <f t="shared" si="7254"/>
        <v>157.80000000000001</v>
      </c>
      <c r="H2754" s="18">
        <f t="shared" si="7254"/>
        <v>93.3</v>
      </c>
      <c r="I2754" s="18">
        <f t="shared" si="7254"/>
        <v>0</v>
      </c>
      <c r="J2754" s="18">
        <f t="shared" si="7254"/>
        <v>0</v>
      </c>
      <c r="K2754" s="18">
        <f t="shared" si="7254"/>
        <v>0</v>
      </c>
      <c r="L2754" s="18">
        <f t="shared" si="7062"/>
        <v>210.4</v>
      </c>
      <c r="M2754" s="18">
        <f t="shared" si="7063"/>
        <v>157.80000000000001</v>
      </c>
      <c r="N2754" s="18">
        <f t="shared" si="7064"/>
        <v>93.3</v>
      </c>
      <c r="O2754" s="18">
        <f t="shared" si="7255"/>
        <v>0</v>
      </c>
      <c r="P2754" s="18">
        <f t="shared" si="7255"/>
        <v>0</v>
      </c>
      <c r="Q2754" s="18">
        <f t="shared" si="7255"/>
        <v>0</v>
      </c>
      <c r="R2754" s="18">
        <f t="shared" si="7255"/>
        <v>0</v>
      </c>
      <c r="S2754" s="18">
        <f t="shared" si="7255"/>
        <v>0</v>
      </c>
      <c r="T2754" s="18">
        <f t="shared" si="7065"/>
        <v>210.4</v>
      </c>
      <c r="U2754" s="18">
        <f t="shared" si="7066"/>
        <v>157.80000000000001</v>
      </c>
      <c r="V2754" s="18">
        <f t="shared" si="7067"/>
        <v>93.3</v>
      </c>
      <c r="W2754" s="18">
        <f t="shared" ref="W2754:CD2755" si="7257">W2755</f>
        <v>0</v>
      </c>
      <c r="X2754" s="18">
        <f t="shared" si="7257"/>
        <v>0</v>
      </c>
      <c r="Y2754" s="18">
        <f t="shared" si="7257"/>
        <v>0</v>
      </c>
      <c r="Z2754" s="18">
        <f t="shared" si="7257"/>
        <v>0</v>
      </c>
      <c r="AA2754" s="18">
        <f t="shared" si="7257"/>
        <v>0</v>
      </c>
      <c r="AB2754" s="18">
        <f t="shared" si="7257"/>
        <v>0</v>
      </c>
      <c r="AC2754" s="18">
        <f t="shared" si="7238"/>
        <v>210.4</v>
      </c>
      <c r="AD2754" s="18">
        <f t="shared" si="7239"/>
        <v>157.80000000000001</v>
      </c>
      <c r="AE2754" s="18">
        <f t="shared" si="7240"/>
        <v>93.3</v>
      </c>
      <c r="AF2754" s="18">
        <f t="shared" si="7257"/>
        <v>452.72500000000002</v>
      </c>
      <c r="AG2754" s="18">
        <f t="shared" si="7257"/>
        <v>0</v>
      </c>
      <c r="AH2754" s="18">
        <f t="shared" si="7257"/>
        <v>0</v>
      </c>
      <c r="AI2754" s="18">
        <f t="shared" si="7093"/>
        <v>663.125</v>
      </c>
      <c r="AJ2754" s="18">
        <f t="shared" si="7094"/>
        <v>157.80000000000001</v>
      </c>
      <c r="AK2754" s="18">
        <f t="shared" si="7095"/>
        <v>93.3</v>
      </c>
      <c r="AL2754" s="18">
        <f t="shared" si="7257"/>
        <v>0</v>
      </c>
      <c r="AM2754" s="18">
        <f t="shared" si="7096"/>
        <v>663.125</v>
      </c>
      <c r="AN2754" s="18">
        <f t="shared" si="7257"/>
        <v>0</v>
      </c>
      <c r="AO2754" s="18">
        <f t="shared" si="7257"/>
        <v>0</v>
      </c>
      <c r="AP2754" s="18">
        <f t="shared" si="7257"/>
        <v>0</v>
      </c>
      <c r="AQ2754" s="18">
        <f t="shared" si="7164"/>
        <v>663.125</v>
      </c>
      <c r="AR2754" s="18">
        <f t="shared" si="7165"/>
        <v>157.80000000000001</v>
      </c>
      <c r="AS2754" s="18">
        <f t="shared" si="7166"/>
        <v>93.3</v>
      </c>
      <c r="AT2754" s="18">
        <f t="shared" si="7257"/>
        <v>0</v>
      </c>
      <c r="AU2754" s="18">
        <f t="shared" si="7257"/>
        <v>0</v>
      </c>
      <c r="AV2754" s="18">
        <f t="shared" si="7257"/>
        <v>0</v>
      </c>
      <c r="AW2754" s="18">
        <f t="shared" si="7167"/>
        <v>663.125</v>
      </c>
      <c r="AX2754" s="18">
        <f t="shared" si="7168"/>
        <v>157.80000000000001</v>
      </c>
      <c r="AY2754" s="18">
        <f t="shared" si="7169"/>
        <v>93.3</v>
      </c>
      <c r="AZ2754" s="18">
        <f t="shared" si="7257"/>
        <v>0</v>
      </c>
      <c r="BA2754" s="18">
        <f t="shared" si="7257"/>
        <v>0</v>
      </c>
      <c r="BB2754" s="18">
        <f t="shared" si="7257"/>
        <v>0</v>
      </c>
      <c r="BC2754" s="18">
        <f t="shared" si="7074"/>
        <v>663.125</v>
      </c>
      <c r="BD2754" s="18">
        <f t="shared" si="7075"/>
        <v>157.80000000000001</v>
      </c>
      <c r="BE2754" s="18">
        <f t="shared" si="7076"/>
        <v>93.3</v>
      </c>
      <c r="BF2754" s="18">
        <f t="shared" si="7257"/>
        <v>0</v>
      </c>
      <c r="BG2754" s="18">
        <f t="shared" si="7257"/>
        <v>0</v>
      </c>
      <c r="BH2754" s="18">
        <f t="shared" si="7257"/>
        <v>0</v>
      </c>
      <c r="BI2754" s="18">
        <f t="shared" si="7071"/>
        <v>663.125</v>
      </c>
      <c r="BJ2754" s="18">
        <f t="shared" si="7072"/>
        <v>157.80000000000001</v>
      </c>
      <c r="BK2754" s="18">
        <f t="shared" si="7073"/>
        <v>93.3</v>
      </c>
      <c r="BL2754" s="18">
        <f t="shared" si="7257"/>
        <v>0</v>
      </c>
      <c r="BM2754" s="18">
        <f t="shared" si="7257"/>
        <v>0</v>
      </c>
      <c r="BN2754" s="18">
        <f t="shared" si="7257"/>
        <v>0</v>
      </c>
      <c r="BO2754" s="18">
        <f t="shared" si="7135"/>
        <v>663.125</v>
      </c>
      <c r="BP2754" s="18">
        <f t="shared" si="7136"/>
        <v>157.80000000000001</v>
      </c>
      <c r="BQ2754" s="18">
        <f t="shared" si="7137"/>
        <v>93.3</v>
      </c>
      <c r="BR2754" s="18">
        <f t="shared" si="7257"/>
        <v>0</v>
      </c>
      <c r="BS2754" s="18">
        <f t="shared" si="7257"/>
        <v>0</v>
      </c>
      <c r="BT2754" s="18">
        <f t="shared" si="7257"/>
        <v>0</v>
      </c>
      <c r="BU2754" s="18">
        <f t="shared" si="7129"/>
        <v>663.125</v>
      </c>
      <c r="BV2754" s="18">
        <f t="shared" si="7130"/>
        <v>157.80000000000001</v>
      </c>
      <c r="BW2754" s="18">
        <f t="shared" si="7131"/>
        <v>93.3</v>
      </c>
      <c r="BX2754" s="18">
        <f t="shared" si="7257"/>
        <v>0</v>
      </c>
      <c r="BY2754" s="18">
        <f t="shared" si="7257"/>
        <v>0</v>
      </c>
      <c r="BZ2754" s="18">
        <f t="shared" si="7257"/>
        <v>0</v>
      </c>
      <c r="CA2754" s="18">
        <f t="shared" si="7101"/>
        <v>663.125</v>
      </c>
      <c r="CB2754" s="18">
        <f t="shared" si="7102"/>
        <v>157.80000000000001</v>
      </c>
      <c r="CC2754" s="18">
        <f t="shared" si="7103"/>
        <v>93.3</v>
      </c>
      <c r="CD2754" s="18">
        <f t="shared" si="7257"/>
        <v>0</v>
      </c>
      <c r="CE2754" s="27"/>
      <c r="CF2754" s="33"/>
    </row>
    <row r="2755" spans="1:84" x14ac:dyDescent="0.3">
      <c r="A2755" s="41" t="s">
        <v>446</v>
      </c>
      <c r="B2755" s="39">
        <v>850</v>
      </c>
      <c r="C2755" s="41"/>
      <c r="D2755" s="41"/>
      <c r="E2755" s="14" t="s">
        <v>573</v>
      </c>
      <c r="F2755" s="18">
        <f t="shared" si="7254"/>
        <v>210.4</v>
      </c>
      <c r="G2755" s="18">
        <f t="shared" si="7254"/>
        <v>157.80000000000001</v>
      </c>
      <c r="H2755" s="18">
        <f t="shared" si="7254"/>
        <v>93.3</v>
      </c>
      <c r="I2755" s="18">
        <f t="shared" si="7254"/>
        <v>0</v>
      </c>
      <c r="J2755" s="18">
        <f t="shared" si="7254"/>
        <v>0</v>
      </c>
      <c r="K2755" s="18">
        <f t="shared" si="7254"/>
        <v>0</v>
      </c>
      <c r="L2755" s="18">
        <f t="shared" si="7062"/>
        <v>210.4</v>
      </c>
      <c r="M2755" s="18">
        <f t="shared" si="7063"/>
        <v>157.80000000000001</v>
      </c>
      <c r="N2755" s="18">
        <f t="shared" si="7064"/>
        <v>93.3</v>
      </c>
      <c r="O2755" s="18">
        <f t="shared" si="7255"/>
        <v>0</v>
      </c>
      <c r="P2755" s="18">
        <f t="shared" si="7255"/>
        <v>0</v>
      </c>
      <c r="Q2755" s="18">
        <f t="shared" si="7255"/>
        <v>0</v>
      </c>
      <c r="R2755" s="18">
        <f t="shared" si="7255"/>
        <v>0</v>
      </c>
      <c r="S2755" s="18">
        <f t="shared" si="7255"/>
        <v>0</v>
      </c>
      <c r="T2755" s="18">
        <f t="shared" si="7065"/>
        <v>210.4</v>
      </c>
      <c r="U2755" s="18">
        <f t="shared" si="7066"/>
        <v>157.80000000000001</v>
      </c>
      <c r="V2755" s="18">
        <f t="shared" si="7067"/>
        <v>93.3</v>
      </c>
      <c r="W2755" s="18">
        <f t="shared" si="7257"/>
        <v>0</v>
      </c>
      <c r="X2755" s="18">
        <f t="shared" si="7257"/>
        <v>0</v>
      </c>
      <c r="Y2755" s="18">
        <f t="shared" si="7257"/>
        <v>0</v>
      </c>
      <c r="Z2755" s="18">
        <f t="shared" si="7257"/>
        <v>0</v>
      </c>
      <c r="AA2755" s="18">
        <f t="shared" si="7257"/>
        <v>0</v>
      </c>
      <c r="AB2755" s="18">
        <f t="shared" si="7257"/>
        <v>0</v>
      </c>
      <c r="AC2755" s="18">
        <f t="shared" si="7238"/>
        <v>210.4</v>
      </c>
      <c r="AD2755" s="18">
        <f t="shared" si="7239"/>
        <v>157.80000000000001</v>
      </c>
      <c r="AE2755" s="18">
        <f t="shared" si="7240"/>
        <v>93.3</v>
      </c>
      <c r="AF2755" s="18">
        <f t="shared" si="7257"/>
        <v>452.72500000000002</v>
      </c>
      <c r="AG2755" s="18">
        <f t="shared" si="7257"/>
        <v>0</v>
      </c>
      <c r="AH2755" s="18">
        <f t="shared" si="7257"/>
        <v>0</v>
      </c>
      <c r="AI2755" s="18">
        <f t="shared" si="7093"/>
        <v>663.125</v>
      </c>
      <c r="AJ2755" s="18">
        <f t="shared" si="7094"/>
        <v>157.80000000000001</v>
      </c>
      <c r="AK2755" s="18">
        <f t="shared" si="7095"/>
        <v>93.3</v>
      </c>
      <c r="AL2755" s="18">
        <f t="shared" si="7257"/>
        <v>0</v>
      </c>
      <c r="AM2755" s="18">
        <f t="shared" si="7096"/>
        <v>663.125</v>
      </c>
      <c r="AN2755" s="18">
        <f t="shared" si="7257"/>
        <v>0</v>
      </c>
      <c r="AO2755" s="18">
        <f t="shared" si="7257"/>
        <v>0</v>
      </c>
      <c r="AP2755" s="18">
        <f t="shared" si="7257"/>
        <v>0</v>
      </c>
      <c r="AQ2755" s="18">
        <f t="shared" si="7164"/>
        <v>663.125</v>
      </c>
      <c r="AR2755" s="18">
        <f t="shared" si="7165"/>
        <v>157.80000000000001</v>
      </c>
      <c r="AS2755" s="18">
        <f t="shared" si="7166"/>
        <v>93.3</v>
      </c>
      <c r="AT2755" s="18">
        <f t="shared" si="7257"/>
        <v>0</v>
      </c>
      <c r="AU2755" s="18">
        <f t="shared" si="7257"/>
        <v>0</v>
      </c>
      <c r="AV2755" s="18">
        <f t="shared" si="7257"/>
        <v>0</v>
      </c>
      <c r="AW2755" s="18">
        <f t="shared" si="7167"/>
        <v>663.125</v>
      </c>
      <c r="AX2755" s="18">
        <f t="shared" si="7168"/>
        <v>157.80000000000001</v>
      </c>
      <c r="AY2755" s="18">
        <f t="shared" si="7169"/>
        <v>93.3</v>
      </c>
      <c r="AZ2755" s="18">
        <f t="shared" si="7257"/>
        <v>0</v>
      </c>
      <c r="BA2755" s="18">
        <f t="shared" si="7257"/>
        <v>0</v>
      </c>
      <c r="BB2755" s="18">
        <f t="shared" si="7257"/>
        <v>0</v>
      </c>
      <c r="BC2755" s="18">
        <f t="shared" si="7074"/>
        <v>663.125</v>
      </c>
      <c r="BD2755" s="18">
        <f t="shared" si="7075"/>
        <v>157.80000000000001</v>
      </c>
      <c r="BE2755" s="18">
        <f t="shared" si="7076"/>
        <v>93.3</v>
      </c>
      <c r="BF2755" s="18">
        <f t="shared" si="7257"/>
        <v>0</v>
      </c>
      <c r="BG2755" s="18">
        <f t="shared" si="7257"/>
        <v>0</v>
      </c>
      <c r="BH2755" s="18">
        <f t="shared" si="7257"/>
        <v>0</v>
      </c>
      <c r="BI2755" s="18">
        <f t="shared" ref="BI2755:BI2818" si="7258">BC2755+BF2755</f>
        <v>663.125</v>
      </c>
      <c r="BJ2755" s="18">
        <f t="shared" ref="BJ2755:BJ2818" si="7259">BD2755+BG2755</f>
        <v>157.80000000000001</v>
      </c>
      <c r="BK2755" s="18">
        <f t="shared" ref="BK2755:BK2818" si="7260">BE2755+BH2755</f>
        <v>93.3</v>
      </c>
      <c r="BL2755" s="18">
        <f t="shared" si="7257"/>
        <v>0</v>
      </c>
      <c r="BM2755" s="18">
        <f t="shared" si="7257"/>
        <v>0</v>
      </c>
      <c r="BN2755" s="18">
        <f t="shared" si="7257"/>
        <v>0</v>
      </c>
      <c r="BO2755" s="18">
        <f t="shared" si="7135"/>
        <v>663.125</v>
      </c>
      <c r="BP2755" s="18">
        <f t="shared" si="7136"/>
        <v>157.80000000000001</v>
      </c>
      <c r="BQ2755" s="18">
        <f t="shared" si="7137"/>
        <v>93.3</v>
      </c>
      <c r="BR2755" s="18">
        <f t="shared" si="7257"/>
        <v>0</v>
      </c>
      <c r="BS2755" s="18">
        <f t="shared" si="7257"/>
        <v>0</v>
      </c>
      <c r="BT2755" s="18">
        <f t="shared" si="7257"/>
        <v>0</v>
      </c>
      <c r="BU2755" s="18">
        <f t="shared" si="7129"/>
        <v>663.125</v>
      </c>
      <c r="BV2755" s="18">
        <f t="shared" si="7130"/>
        <v>157.80000000000001</v>
      </c>
      <c r="BW2755" s="18">
        <f t="shared" si="7131"/>
        <v>93.3</v>
      </c>
      <c r="BX2755" s="18">
        <f t="shared" si="7257"/>
        <v>0</v>
      </c>
      <c r="BY2755" s="18">
        <f t="shared" si="7257"/>
        <v>0</v>
      </c>
      <c r="BZ2755" s="18">
        <f t="shared" si="7257"/>
        <v>0</v>
      </c>
      <c r="CA2755" s="18">
        <f t="shared" si="7101"/>
        <v>663.125</v>
      </c>
      <c r="CB2755" s="18">
        <f t="shared" si="7102"/>
        <v>157.80000000000001</v>
      </c>
      <c r="CC2755" s="18">
        <f t="shared" si="7103"/>
        <v>93.3</v>
      </c>
      <c r="CD2755" s="18">
        <f t="shared" si="7257"/>
        <v>0</v>
      </c>
      <c r="CE2755" s="27"/>
      <c r="CF2755" s="33"/>
    </row>
    <row r="2756" spans="1:84" x14ac:dyDescent="0.3">
      <c r="A2756" s="41" t="s">
        <v>446</v>
      </c>
      <c r="B2756" s="39">
        <v>850</v>
      </c>
      <c r="C2756" s="41" t="s">
        <v>5</v>
      </c>
      <c r="D2756" s="41" t="s">
        <v>6</v>
      </c>
      <c r="E2756" s="14" t="s">
        <v>518</v>
      </c>
      <c r="F2756" s="18">
        <v>210.4</v>
      </c>
      <c r="G2756" s="18">
        <v>157.80000000000001</v>
      </c>
      <c r="H2756" s="18">
        <v>93.3</v>
      </c>
      <c r="I2756" s="18"/>
      <c r="J2756" s="18"/>
      <c r="K2756" s="18"/>
      <c r="L2756" s="18">
        <f t="shared" si="7062"/>
        <v>210.4</v>
      </c>
      <c r="M2756" s="18">
        <f t="shared" si="7063"/>
        <v>157.80000000000001</v>
      </c>
      <c r="N2756" s="18">
        <f t="shared" si="7064"/>
        <v>93.3</v>
      </c>
      <c r="O2756" s="18"/>
      <c r="P2756" s="18"/>
      <c r="Q2756" s="18"/>
      <c r="R2756" s="18"/>
      <c r="S2756" s="18"/>
      <c r="T2756" s="18">
        <f t="shared" si="7065"/>
        <v>210.4</v>
      </c>
      <c r="U2756" s="18">
        <f t="shared" si="7066"/>
        <v>157.80000000000001</v>
      </c>
      <c r="V2756" s="18">
        <f t="shared" si="7067"/>
        <v>93.3</v>
      </c>
      <c r="W2756" s="18"/>
      <c r="X2756" s="18"/>
      <c r="Y2756" s="18"/>
      <c r="Z2756" s="18"/>
      <c r="AA2756" s="18"/>
      <c r="AB2756" s="18"/>
      <c r="AC2756" s="18">
        <f t="shared" si="7238"/>
        <v>210.4</v>
      </c>
      <c r="AD2756" s="18">
        <f t="shared" si="7239"/>
        <v>157.80000000000001</v>
      </c>
      <c r="AE2756" s="18">
        <f t="shared" si="7240"/>
        <v>93.3</v>
      </c>
      <c r="AF2756" s="18">
        <v>452.72500000000002</v>
      </c>
      <c r="AG2756" s="18"/>
      <c r="AH2756" s="18"/>
      <c r="AI2756" s="18">
        <f t="shared" si="7093"/>
        <v>663.125</v>
      </c>
      <c r="AJ2756" s="18">
        <f t="shared" si="7094"/>
        <v>157.80000000000001</v>
      </c>
      <c r="AK2756" s="18">
        <f t="shared" si="7095"/>
        <v>93.3</v>
      </c>
      <c r="AL2756" s="18"/>
      <c r="AM2756" s="18">
        <f t="shared" si="7096"/>
        <v>663.125</v>
      </c>
      <c r="AN2756" s="18"/>
      <c r="AO2756" s="18"/>
      <c r="AP2756" s="18"/>
      <c r="AQ2756" s="18">
        <f t="shared" si="7164"/>
        <v>663.125</v>
      </c>
      <c r="AR2756" s="18">
        <f t="shared" si="7165"/>
        <v>157.80000000000001</v>
      </c>
      <c r="AS2756" s="18">
        <f t="shared" si="7166"/>
        <v>93.3</v>
      </c>
      <c r="AT2756" s="18"/>
      <c r="AU2756" s="18"/>
      <c r="AV2756" s="18"/>
      <c r="AW2756" s="18">
        <f t="shared" si="7167"/>
        <v>663.125</v>
      </c>
      <c r="AX2756" s="18">
        <f t="shared" si="7168"/>
        <v>157.80000000000001</v>
      </c>
      <c r="AY2756" s="18">
        <f t="shared" si="7169"/>
        <v>93.3</v>
      </c>
      <c r="AZ2756" s="18"/>
      <c r="BA2756" s="18"/>
      <c r="BB2756" s="18"/>
      <c r="BC2756" s="18">
        <f t="shared" ref="BC2756:BC2819" si="7261">AW2756+AZ2756</f>
        <v>663.125</v>
      </c>
      <c r="BD2756" s="18">
        <f t="shared" ref="BD2756:BD2819" si="7262">AX2756+BA2756</f>
        <v>157.80000000000001</v>
      </c>
      <c r="BE2756" s="18">
        <f t="shared" ref="BE2756:BE2819" si="7263">AY2756+BB2756</f>
        <v>93.3</v>
      </c>
      <c r="BF2756" s="18"/>
      <c r="BG2756" s="18"/>
      <c r="BH2756" s="18"/>
      <c r="BI2756" s="18">
        <f t="shared" si="7258"/>
        <v>663.125</v>
      </c>
      <c r="BJ2756" s="18">
        <f t="shared" si="7259"/>
        <v>157.80000000000001</v>
      </c>
      <c r="BK2756" s="18">
        <f t="shared" si="7260"/>
        <v>93.3</v>
      </c>
      <c r="BL2756" s="18"/>
      <c r="BM2756" s="18"/>
      <c r="BN2756" s="18"/>
      <c r="BO2756" s="18">
        <f t="shared" si="7135"/>
        <v>663.125</v>
      </c>
      <c r="BP2756" s="18">
        <f t="shared" si="7136"/>
        <v>157.80000000000001</v>
      </c>
      <c r="BQ2756" s="18">
        <f t="shared" si="7137"/>
        <v>93.3</v>
      </c>
      <c r="BR2756" s="18"/>
      <c r="BS2756" s="18"/>
      <c r="BT2756" s="18"/>
      <c r="BU2756" s="18">
        <f t="shared" si="7129"/>
        <v>663.125</v>
      </c>
      <c r="BV2756" s="18">
        <f t="shared" si="7130"/>
        <v>157.80000000000001</v>
      </c>
      <c r="BW2756" s="18">
        <f t="shared" si="7131"/>
        <v>93.3</v>
      </c>
      <c r="BX2756" s="18"/>
      <c r="BY2756" s="18"/>
      <c r="BZ2756" s="18"/>
      <c r="CA2756" s="18">
        <f t="shared" si="7101"/>
        <v>663.125</v>
      </c>
      <c r="CB2756" s="18">
        <f t="shared" si="7102"/>
        <v>157.80000000000001</v>
      </c>
      <c r="CC2756" s="18">
        <f t="shared" si="7103"/>
        <v>93.3</v>
      </c>
      <c r="CD2756" s="18"/>
      <c r="CE2756" s="27"/>
      <c r="CF2756" s="33"/>
    </row>
    <row r="2757" spans="1:84" ht="31.2" x14ac:dyDescent="0.3">
      <c r="A2757" s="19" t="s">
        <v>1180</v>
      </c>
      <c r="B2757" s="39"/>
      <c r="C2757" s="41"/>
      <c r="D2757" s="41"/>
      <c r="E2757" s="14" t="s">
        <v>1181</v>
      </c>
      <c r="F2757" s="18">
        <f t="shared" ref="F2757:K2759" si="7264">F2758</f>
        <v>0</v>
      </c>
      <c r="G2757" s="18">
        <f t="shared" si="7264"/>
        <v>0</v>
      </c>
      <c r="H2757" s="18">
        <f t="shared" si="7264"/>
        <v>0</v>
      </c>
      <c r="I2757" s="18">
        <f t="shared" si="7264"/>
        <v>0</v>
      </c>
      <c r="J2757" s="18">
        <f t="shared" si="7264"/>
        <v>0</v>
      </c>
      <c r="K2757" s="18">
        <f t="shared" si="7264"/>
        <v>0</v>
      </c>
      <c r="L2757" s="18">
        <f t="shared" si="7062"/>
        <v>0</v>
      </c>
      <c r="M2757" s="18">
        <f t="shared" si="7063"/>
        <v>0</v>
      </c>
      <c r="N2757" s="18">
        <f t="shared" si="7064"/>
        <v>0</v>
      </c>
      <c r="O2757" s="18">
        <f t="shared" ref="O2757:S2759" si="7265">O2758</f>
        <v>708.28200000000004</v>
      </c>
      <c r="P2757" s="18">
        <f t="shared" si="7265"/>
        <v>0</v>
      </c>
      <c r="Q2757" s="18">
        <f t="shared" si="7265"/>
        <v>0</v>
      </c>
      <c r="R2757" s="18">
        <f t="shared" si="7265"/>
        <v>0</v>
      </c>
      <c r="S2757" s="18">
        <f t="shared" si="7265"/>
        <v>0</v>
      </c>
      <c r="T2757" s="18">
        <f t="shared" si="7065"/>
        <v>708.28200000000004</v>
      </c>
      <c r="U2757" s="18">
        <f t="shared" si="7066"/>
        <v>0</v>
      </c>
      <c r="V2757" s="18">
        <f t="shared" si="7067"/>
        <v>0</v>
      </c>
      <c r="W2757" s="18">
        <f t="shared" ref="W2757:CD2759" si="7266">W2758</f>
        <v>0</v>
      </c>
      <c r="X2757" s="18">
        <f t="shared" si="7266"/>
        <v>0</v>
      </c>
      <c r="Y2757" s="18">
        <f t="shared" si="7266"/>
        <v>0</v>
      </c>
      <c r="Z2757" s="18">
        <f t="shared" si="7266"/>
        <v>0</v>
      </c>
      <c r="AA2757" s="18">
        <f t="shared" si="7266"/>
        <v>0</v>
      </c>
      <c r="AB2757" s="18">
        <f t="shared" si="7266"/>
        <v>0</v>
      </c>
      <c r="AC2757" s="18">
        <f t="shared" si="7238"/>
        <v>708.28200000000004</v>
      </c>
      <c r="AD2757" s="18">
        <f t="shared" si="7239"/>
        <v>0</v>
      </c>
      <c r="AE2757" s="18">
        <f t="shared" si="7240"/>
        <v>0</v>
      </c>
      <c r="AF2757" s="18">
        <f t="shared" si="7266"/>
        <v>0</v>
      </c>
      <c r="AG2757" s="18">
        <f t="shared" si="7266"/>
        <v>0</v>
      </c>
      <c r="AH2757" s="18">
        <f t="shared" si="7266"/>
        <v>0</v>
      </c>
      <c r="AI2757" s="18">
        <f t="shared" si="7093"/>
        <v>708.28200000000004</v>
      </c>
      <c r="AJ2757" s="18">
        <f t="shared" si="7094"/>
        <v>0</v>
      </c>
      <c r="AK2757" s="18">
        <f t="shared" si="7095"/>
        <v>0</v>
      </c>
      <c r="AL2757" s="18">
        <f t="shared" si="7266"/>
        <v>0</v>
      </c>
      <c r="AM2757" s="18">
        <f t="shared" si="7096"/>
        <v>708.28200000000004</v>
      </c>
      <c r="AN2757" s="18">
        <f t="shared" si="7266"/>
        <v>0</v>
      </c>
      <c r="AO2757" s="18">
        <f t="shared" si="7266"/>
        <v>0</v>
      </c>
      <c r="AP2757" s="18">
        <f t="shared" si="7266"/>
        <v>0</v>
      </c>
      <c r="AQ2757" s="18">
        <f t="shared" si="7164"/>
        <v>708.28200000000004</v>
      </c>
      <c r="AR2757" s="18">
        <f t="shared" si="7165"/>
        <v>0</v>
      </c>
      <c r="AS2757" s="18">
        <f t="shared" si="7166"/>
        <v>0</v>
      </c>
      <c r="AT2757" s="18">
        <f t="shared" si="7266"/>
        <v>0</v>
      </c>
      <c r="AU2757" s="18">
        <f t="shared" si="7266"/>
        <v>0</v>
      </c>
      <c r="AV2757" s="18">
        <f t="shared" si="7266"/>
        <v>0</v>
      </c>
      <c r="AW2757" s="18">
        <f t="shared" si="7167"/>
        <v>708.28200000000004</v>
      </c>
      <c r="AX2757" s="18">
        <f t="shared" si="7168"/>
        <v>0</v>
      </c>
      <c r="AY2757" s="18">
        <f t="shared" si="7169"/>
        <v>0</v>
      </c>
      <c r="AZ2757" s="18">
        <f t="shared" si="7266"/>
        <v>0</v>
      </c>
      <c r="BA2757" s="18">
        <f t="shared" si="7266"/>
        <v>0</v>
      </c>
      <c r="BB2757" s="18">
        <f t="shared" si="7266"/>
        <v>0</v>
      </c>
      <c r="BC2757" s="18">
        <f t="shared" si="7261"/>
        <v>708.28200000000004</v>
      </c>
      <c r="BD2757" s="18">
        <f t="shared" si="7262"/>
        <v>0</v>
      </c>
      <c r="BE2757" s="18">
        <f t="shared" si="7263"/>
        <v>0</v>
      </c>
      <c r="BF2757" s="18">
        <f t="shared" si="7266"/>
        <v>0</v>
      </c>
      <c r="BG2757" s="18">
        <f t="shared" si="7266"/>
        <v>0</v>
      </c>
      <c r="BH2757" s="18">
        <f t="shared" si="7266"/>
        <v>0</v>
      </c>
      <c r="BI2757" s="18">
        <f t="shared" si="7258"/>
        <v>708.28200000000004</v>
      </c>
      <c r="BJ2757" s="18">
        <f t="shared" si="7259"/>
        <v>0</v>
      </c>
      <c r="BK2757" s="18">
        <f t="shared" si="7260"/>
        <v>0</v>
      </c>
      <c r="BL2757" s="18">
        <f t="shared" si="7266"/>
        <v>0</v>
      </c>
      <c r="BM2757" s="18">
        <f t="shared" si="7266"/>
        <v>0</v>
      </c>
      <c r="BN2757" s="18">
        <f t="shared" si="7266"/>
        <v>0</v>
      </c>
      <c r="BO2757" s="18">
        <f t="shared" si="7135"/>
        <v>708.28200000000004</v>
      </c>
      <c r="BP2757" s="18">
        <f t="shared" si="7136"/>
        <v>0</v>
      </c>
      <c r="BQ2757" s="18">
        <f t="shared" si="7137"/>
        <v>0</v>
      </c>
      <c r="BR2757" s="18">
        <f t="shared" si="7266"/>
        <v>0</v>
      </c>
      <c r="BS2757" s="18">
        <f t="shared" si="7266"/>
        <v>0</v>
      </c>
      <c r="BT2757" s="18">
        <f t="shared" si="7266"/>
        <v>0</v>
      </c>
      <c r="BU2757" s="18">
        <f t="shared" si="7129"/>
        <v>708.28200000000004</v>
      </c>
      <c r="BV2757" s="18">
        <f t="shared" si="7130"/>
        <v>0</v>
      </c>
      <c r="BW2757" s="18">
        <f t="shared" si="7131"/>
        <v>0</v>
      </c>
      <c r="BX2757" s="18">
        <f t="shared" si="7266"/>
        <v>0</v>
      </c>
      <c r="BY2757" s="18">
        <f t="shared" si="7266"/>
        <v>0</v>
      </c>
      <c r="BZ2757" s="18">
        <f t="shared" si="7266"/>
        <v>0</v>
      </c>
      <c r="CA2757" s="18">
        <f t="shared" si="7101"/>
        <v>708.28200000000004</v>
      </c>
      <c r="CB2757" s="18">
        <f t="shared" si="7102"/>
        <v>0</v>
      </c>
      <c r="CC2757" s="18">
        <f t="shared" si="7103"/>
        <v>0</v>
      </c>
      <c r="CD2757" s="18">
        <f t="shared" si="7266"/>
        <v>0</v>
      </c>
      <c r="CE2757" s="27"/>
      <c r="CF2757" s="33"/>
    </row>
    <row r="2758" spans="1:84" ht="31.2" x14ac:dyDescent="0.3">
      <c r="A2758" s="19" t="s">
        <v>1180</v>
      </c>
      <c r="B2758" s="39">
        <v>200</v>
      </c>
      <c r="C2758" s="41"/>
      <c r="D2758" s="41"/>
      <c r="E2758" s="14" t="s">
        <v>551</v>
      </c>
      <c r="F2758" s="18">
        <f t="shared" si="7264"/>
        <v>0</v>
      </c>
      <c r="G2758" s="18">
        <f t="shared" si="7264"/>
        <v>0</v>
      </c>
      <c r="H2758" s="18">
        <f t="shared" si="7264"/>
        <v>0</v>
      </c>
      <c r="I2758" s="18">
        <f t="shared" si="7264"/>
        <v>0</v>
      </c>
      <c r="J2758" s="18">
        <f t="shared" si="7264"/>
        <v>0</v>
      </c>
      <c r="K2758" s="18">
        <f t="shared" si="7264"/>
        <v>0</v>
      </c>
      <c r="L2758" s="18">
        <f t="shared" si="7062"/>
        <v>0</v>
      </c>
      <c r="M2758" s="18">
        <f t="shared" si="7063"/>
        <v>0</v>
      </c>
      <c r="N2758" s="18">
        <f t="shared" si="7064"/>
        <v>0</v>
      </c>
      <c r="O2758" s="18">
        <f t="shared" si="7265"/>
        <v>708.28200000000004</v>
      </c>
      <c r="P2758" s="18">
        <f t="shared" si="7265"/>
        <v>0</v>
      </c>
      <c r="Q2758" s="18">
        <f t="shared" si="7265"/>
        <v>0</v>
      </c>
      <c r="R2758" s="18">
        <f t="shared" si="7265"/>
        <v>0</v>
      </c>
      <c r="S2758" s="18">
        <f t="shared" si="7265"/>
        <v>0</v>
      </c>
      <c r="T2758" s="18">
        <f t="shared" si="7065"/>
        <v>708.28200000000004</v>
      </c>
      <c r="U2758" s="18">
        <f t="shared" si="7066"/>
        <v>0</v>
      </c>
      <c r="V2758" s="18">
        <f t="shared" si="7067"/>
        <v>0</v>
      </c>
      <c r="W2758" s="18">
        <f t="shared" si="7266"/>
        <v>0</v>
      </c>
      <c r="X2758" s="18">
        <f t="shared" si="7266"/>
        <v>0</v>
      </c>
      <c r="Y2758" s="18">
        <f t="shared" si="7266"/>
        <v>0</v>
      </c>
      <c r="Z2758" s="18">
        <f t="shared" si="7266"/>
        <v>0</v>
      </c>
      <c r="AA2758" s="18">
        <f t="shared" si="7266"/>
        <v>0</v>
      </c>
      <c r="AB2758" s="18">
        <f t="shared" si="7266"/>
        <v>0</v>
      </c>
      <c r="AC2758" s="18">
        <f t="shared" si="7238"/>
        <v>708.28200000000004</v>
      </c>
      <c r="AD2758" s="18">
        <f t="shared" si="7239"/>
        <v>0</v>
      </c>
      <c r="AE2758" s="18">
        <f t="shared" si="7240"/>
        <v>0</v>
      </c>
      <c r="AF2758" s="18">
        <f t="shared" si="7266"/>
        <v>0</v>
      </c>
      <c r="AG2758" s="18">
        <f t="shared" si="7266"/>
        <v>0</v>
      </c>
      <c r="AH2758" s="18">
        <f t="shared" si="7266"/>
        <v>0</v>
      </c>
      <c r="AI2758" s="18">
        <f t="shared" si="7093"/>
        <v>708.28200000000004</v>
      </c>
      <c r="AJ2758" s="18">
        <f t="shared" si="7094"/>
        <v>0</v>
      </c>
      <c r="AK2758" s="18">
        <f t="shared" si="7095"/>
        <v>0</v>
      </c>
      <c r="AL2758" s="18">
        <f t="shared" si="7266"/>
        <v>0</v>
      </c>
      <c r="AM2758" s="18">
        <f t="shared" si="7096"/>
        <v>708.28200000000004</v>
      </c>
      <c r="AN2758" s="18">
        <f t="shared" si="7266"/>
        <v>0</v>
      </c>
      <c r="AO2758" s="18">
        <f t="shared" si="7266"/>
        <v>0</v>
      </c>
      <c r="AP2758" s="18">
        <f t="shared" si="7266"/>
        <v>0</v>
      </c>
      <c r="AQ2758" s="18">
        <f t="shared" si="7164"/>
        <v>708.28200000000004</v>
      </c>
      <c r="AR2758" s="18">
        <f t="shared" si="7165"/>
        <v>0</v>
      </c>
      <c r="AS2758" s="18">
        <f t="shared" si="7166"/>
        <v>0</v>
      </c>
      <c r="AT2758" s="18">
        <f t="shared" si="7266"/>
        <v>0</v>
      </c>
      <c r="AU2758" s="18">
        <f t="shared" si="7266"/>
        <v>0</v>
      </c>
      <c r="AV2758" s="18">
        <f t="shared" si="7266"/>
        <v>0</v>
      </c>
      <c r="AW2758" s="18">
        <f t="shared" si="7167"/>
        <v>708.28200000000004</v>
      </c>
      <c r="AX2758" s="18">
        <f t="shared" si="7168"/>
        <v>0</v>
      </c>
      <c r="AY2758" s="18">
        <f t="shared" si="7169"/>
        <v>0</v>
      </c>
      <c r="AZ2758" s="18">
        <f t="shared" si="7266"/>
        <v>0</v>
      </c>
      <c r="BA2758" s="18">
        <f t="shared" si="7266"/>
        <v>0</v>
      </c>
      <c r="BB2758" s="18">
        <f t="shared" si="7266"/>
        <v>0</v>
      </c>
      <c r="BC2758" s="18">
        <f t="shared" si="7261"/>
        <v>708.28200000000004</v>
      </c>
      <c r="BD2758" s="18">
        <f t="shared" si="7262"/>
        <v>0</v>
      </c>
      <c r="BE2758" s="18">
        <f t="shared" si="7263"/>
        <v>0</v>
      </c>
      <c r="BF2758" s="18">
        <f t="shared" si="7266"/>
        <v>0</v>
      </c>
      <c r="BG2758" s="18">
        <f t="shared" si="7266"/>
        <v>0</v>
      </c>
      <c r="BH2758" s="18">
        <f t="shared" si="7266"/>
        <v>0</v>
      </c>
      <c r="BI2758" s="18">
        <f t="shared" si="7258"/>
        <v>708.28200000000004</v>
      </c>
      <c r="BJ2758" s="18">
        <f t="shared" si="7259"/>
        <v>0</v>
      </c>
      <c r="BK2758" s="18">
        <f t="shared" si="7260"/>
        <v>0</v>
      </c>
      <c r="BL2758" s="18">
        <f t="shared" si="7266"/>
        <v>0</v>
      </c>
      <c r="BM2758" s="18">
        <f t="shared" si="7266"/>
        <v>0</v>
      </c>
      <c r="BN2758" s="18">
        <f t="shared" si="7266"/>
        <v>0</v>
      </c>
      <c r="BO2758" s="18">
        <f t="shared" si="7135"/>
        <v>708.28200000000004</v>
      </c>
      <c r="BP2758" s="18">
        <f t="shared" si="7136"/>
        <v>0</v>
      </c>
      <c r="BQ2758" s="18">
        <f t="shared" si="7137"/>
        <v>0</v>
      </c>
      <c r="BR2758" s="18">
        <f t="shared" si="7266"/>
        <v>0</v>
      </c>
      <c r="BS2758" s="18">
        <f t="shared" si="7266"/>
        <v>0</v>
      </c>
      <c r="BT2758" s="18">
        <f t="shared" si="7266"/>
        <v>0</v>
      </c>
      <c r="BU2758" s="18">
        <f t="shared" si="7129"/>
        <v>708.28200000000004</v>
      </c>
      <c r="BV2758" s="18">
        <f t="shared" si="7130"/>
        <v>0</v>
      </c>
      <c r="BW2758" s="18">
        <f t="shared" si="7131"/>
        <v>0</v>
      </c>
      <c r="BX2758" s="18">
        <f t="shared" si="7266"/>
        <v>0</v>
      </c>
      <c r="BY2758" s="18">
        <f t="shared" si="7266"/>
        <v>0</v>
      </c>
      <c r="BZ2758" s="18">
        <f t="shared" si="7266"/>
        <v>0</v>
      </c>
      <c r="CA2758" s="18">
        <f t="shared" si="7101"/>
        <v>708.28200000000004</v>
      </c>
      <c r="CB2758" s="18">
        <f t="shared" si="7102"/>
        <v>0</v>
      </c>
      <c r="CC2758" s="18">
        <f t="shared" si="7103"/>
        <v>0</v>
      </c>
      <c r="CD2758" s="18">
        <f t="shared" si="7266"/>
        <v>0</v>
      </c>
      <c r="CE2758" s="27"/>
      <c r="CF2758" s="33"/>
    </row>
    <row r="2759" spans="1:84" ht="46.8" x14ac:dyDescent="0.3">
      <c r="A2759" s="19" t="s">
        <v>1180</v>
      </c>
      <c r="B2759" s="39">
        <v>240</v>
      </c>
      <c r="C2759" s="41"/>
      <c r="D2759" s="41"/>
      <c r="E2759" s="14" t="s">
        <v>559</v>
      </c>
      <c r="F2759" s="18">
        <f t="shared" si="7264"/>
        <v>0</v>
      </c>
      <c r="G2759" s="18">
        <f t="shared" si="7264"/>
        <v>0</v>
      </c>
      <c r="H2759" s="18">
        <f t="shared" si="7264"/>
        <v>0</v>
      </c>
      <c r="I2759" s="18">
        <f t="shared" si="7264"/>
        <v>0</v>
      </c>
      <c r="J2759" s="18">
        <f t="shared" si="7264"/>
        <v>0</v>
      </c>
      <c r="K2759" s="18">
        <f t="shared" si="7264"/>
        <v>0</v>
      </c>
      <c r="L2759" s="18">
        <f t="shared" si="7062"/>
        <v>0</v>
      </c>
      <c r="M2759" s="18">
        <f t="shared" si="7063"/>
        <v>0</v>
      </c>
      <c r="N2759" s="18">
        <f t="shared" si="7064"/>
        <v>0</v>
      </c>
      <c r="O2759" s="18">
        <f t="shared" si="7265"/>
        <v>708.28200000000004</v>
      </c>
      <c r="P2759" s="18">
        <f t="shared" si="7265"/>
        <v>0</v>
      </c>
      <c r="Q2759" s="18">
        <f t="shared" si="7265"/>
        <v>0</v>
      </c>
      <c r="R2759" s="18">
        <f t="shared" si="7265"/>
        <v>0</v>
      </c>
      <c r="S2759" s="18">
        <f t="shared" si="7265"/>
        <v>0</v>
      </c>
      <c r="T2759" s="18">
        <f t="shared" ref="T2759:T2822" si="7267">L2759+O2759+R2759</f>
        <v>708.28200000000004</v>
      </c>
      <c r="U2759" s="18">
        <f t="shared" ref="U2759:U2822" si="7268">M2759+P2759+S2759</f>
        <v>0</v>
      </c>
      <c r="V2759" s="18">
        <f t="shared" ref="V2759:V2822" si="7269">N2759+Q2759</f>
        <v>0</v>
      </c>
      <c r="W2759" s="18">
        <f t="shared" si="7266"/>
        <v>0</v>
      </c>
      <c r="X2759" s="18">
        <f t="shared" si="7266"/>
        <v>0</v>
      </c>
      <c r="Y2759" s="18">
        <f t="shared" si="7266"/>
        <v>0</v>
      </c>
      <c r="Z2759" s="18">
        <f t="shared" si="7266"/>
        <v>0</v>
      </c>
      <c r="AA2759" s="18">
        <f t="shared" si="7266"/>
        <v>0</v>
      </c>
      <c r="AB2759" s="18">
        <f t="shared" si="7266"/>
        <v>0</v>
      </c>
      <c r="AC2759" s="18">
        <f t="shared" si="7238"/>
        <v>708.28200000000004</v>
      </c>
      <c r="AD2759" s="18">
        <f t="shared" si="7239"/>
        <v>0</v>
      </c>
      <c r="AE2759" s="18">
        <f t="shared" si="7240"/>
        <v>0</v>
      </c>
      <c r="AF2759" s="18">
        <f t="shared" si="7266"/>
        <v>0</v>
      </c>
      <c r="AG2759" s="18">
        <f t="shared" si="7266"/>
        <v>0</v>
      </c>
      <c r="AH2759" s="18">
        <f t="shared" si="7266"/>
        <v>0</v>
      </c>
      <c r="AI2759" s="18">
        <f t="shared" si="7093"/>
        <v>708.28200000000004</v>
      </c>
      <c r="AJ2759" s="18">
        <f t="shared" si="7094"/>
        <v>0</v>
      </c>
      <c r="AK2759" s="18">
        <f t="shared" si="7095"/>
        <v>0</v>
      </c>
      <c r="AL2759" s="18">
        <f t="shared" si="7266"/>
        <v>0</v>
      </c>
      <c r="AM2759" s="18">
        <f t="shared" si="7096"/>
        <v>708.28200000000004</v>
      </c>
      <c r="AN2759" s="18">
        <f t="shared" si="7266"/>
        <v>0</v>
      </c>
      <c r="AO2759" s="18">
        <f t="shared" si="7266"/>
        <v>0</v>
      </c>
      <c r="AP2759" s="18">
        <f t="shared" si="7266"/>
        <v>0</v>
      </c>
      <c r="AQ2759" s="18">
        <f t="shared" si="7164"/>
        <v>708.28200000000004</v>
      </c>
      <c r="AR2759" s="18">
        <f t="shared" si="7165"/>
        <v>0</v>
      </c>
      <c r="AS2759" s="18">
        <f t="shared" si="7166"/>
        <v>0</v>
      </c>
      <c r="AT2759" s="18">
        <f t="shared" si="7266"/>
        <v>0</v>
      </c>
      <c r="AU2759" s="18">
        <f t="shared" si="7266"/>
        <v>0</v>
      </c>
      <c r="AV2759" s="18">
        <f t="shared" si="7266"/>
        <v>0</v>
      </c>
      <c r="AW2759" s="18">
        <f t="shared" si="7167"/>
        <v>708.28200000000004</v>
      </c>
      <c r="AX2759" s="18">
        <f t="shared" si="7168"/>
        <v>0</v>
      </c>
      <c r="AY2759" s="18">
        <f t="shared" si="7169"/>
        <v>0</v>
      </c>
      <c r="AZ2759" s="18">
        <f t="shared" si="7266"/>
        <v>0</v>
      </c>
      <c r="BA2759" s="18">
        <f t="shared" si="7266"/>
        <v>0</v>
      </c>
      <c r="BB2759" s="18">
        <f t="shared" si="7266"/>
        <v>0</v>
      </c>
      <c r="BC2759" s="18">
        <f t="shared" si="7261"/>
        <v>708.28200000000004</v>
      </c>
      <c r="BD2759" s="18">
        <f t="shared" si="7262"/>
        <v>0</v>
      </c>
      <c r="BE2759" s="18">
        <f t="shared" si="7263"/>
        <v>0</v>
      </c>
      <c r="BF2759" s="18">
        <f t="shared" si="7266"/>
        <v>0</v>
      </c>
      <c r="BG2759" s="18">
        <f t="shared" si="7266"/>
        <v>0</v>
      </c>
      <c r="BH2759" s="18">
        <f t="shared" si="7266"/>
        <v>0</v>
      </c>
      <c r="BI2759" s="18">
        <f t="shared" si="7258"/>
        <v>708.28200000000004</v>
      </c>
      <c r="BJ2759" s="18">
        <f t="shared" si="7259"/>
        <v>0</v>
      </c>
      <c r="BK2759" s="18">
        <f t="shared" si="7260"/>
        <v>0</v>
      </c>
      <c r="BL2759" s="18">
        <f t="shared" si="7266"/>
        <v>0</v>
      </c>
      <c r="BM2759" s="18">
        <f t="shared" si="7266"/>
        <v>0</v>
      </c>
      <c r="BN2759" s="18">
        <f t="shared" si="7266"/>
        <v>0</v>
      </c>
      <c r="BO2759" s="18">
        <f t="shared" si="7135"/>
        <v>708.28200000000004</v>
      </c>
      <c r="BP2759" s="18">
        <f t="shared" si="7136"/>
        <v>0</v>
      </c>
      <c r="BQ2759" s="18">
        <f t="shared" si="7137"/>
        <v>0</v>
      </c>
      <c r="BR2759" s="18">
        <f t="shared" si="7266"/>
        <v>0</v>
      </c>
      <c r="BS2759" s="18">
        <f t="shared" si="7266"/>
        <v>0</v>
      </c>
      <c r="BT2759" s="18">
        <f t="shared" si="7266"/>
        <v>0</v>
      </c>
      <c r="BU2759" s="18">
        <f t="shared" si="7129"/>
        <v>708.28200000000004</v>
      </c>
      <c r="BV2759" s="18">
        <f t="shared" si="7130"/>
        <v>0</v>
      </c>
      <c r="BW2759" s="18">
        <f t="shared" si="7131"/>
        <v>0</v>
      </c>
      <c r="BX2759" s="18">
        <f t="shared" si="7266"/>
        <v>0</v>
      </c>
      <c r="BY2759" s="18">
        <f t="shared" si="7266"/>
        <v>0</v>
      </c>
      <c r="BZ2759" s="18">
        <f t="shared" si="7266"/>
        <v>0</v>
      </c>
      <c r="CA2759" s="18">
        <f t="shared" si="7101"/>
        <v>708.28200000000004</v>
      </c>
      <c r="CB2759" s="18">
        <f t="shared" si="7102"/>
        <v>0</v>
      </c>
      <c r="CC2759" s="18">
        <f t="shared" si="7103"/>
        <v>0</v>
      </c>
      <c r="CD2759" s="18">
        <f t="shared" si="7266"/>
        <v>0</v>
      </c>
      <c r="CE2759" s="27"/>
      <c r="CF2759" s="33"/>
    </row>
    <row r="2760" spans="1:84" x14ac:dyDescent="0.3">
      <c r="A2760" s="19" t="s">
        <v>1180</v>
      </c>
      <c r="B2760" s="39">
        <v>240</v>
      </c>
      <c r="C2760" s="41" t="s">
        <v>5</v>
      </c>
      <c r="D2760" s="41" t="s">
        <v>6</v>
      </c>
      <c r="E2760" s="14" t="s">
        <v>518</v>
      </c>
      <c r="F2760" s="18"/>
      <c r="G2760" s="18"/>
      <c r="H2760" s="18"/>
      <c r="I2760" s="18"/>
      <c r="J2760" s="18"/>
      <c r="K2760" s="18"/>
      <c r="L2760" s="18">
        <f t="shared" si="7062"/>
        <v>0</v>
      </c>
      <c r="M2760" s="18">
        <f t="shared" si="7063"/>
        <v>0</v>
      </c>
      <c r="N2760" s="18">
        <f t="shared" si="7064"/>
        <v>0</v>
      </c>
      <c r="O2760" s="18">
        <v>708.28200000000004</v>
      </c>
      <c r="P2760" s="18"/>
      <c r="Q2760" s="18"/>
      <c r="R2760" s="18"/>
      <c r="S2760" s="18"/>
      <c r="T2760" s="18">
        <f t="shared" si="7267"/>
        <v>708.28200000000004</v>
      </c>
      <c r="U2760" s="18">
        <f t="shared" si="7268"/>
        <v>0</v>
      </c>
      <c r="V2760" s="18">
        <f t="shared" si="7269"/>
        <v>0</v>
      </c>
      <c r="W2760" s="18"/>
      <c r="X2760" s="18"/>
      <c r="Y2760" s="18"/>
      <c r="Z2760" s="18"/>
      <c r="AA2760" s="18"/>
      <c r="AB2760" s="18"/>
      <c r="AC2760" s="18">
        <f t="shared" si="7238"/>
        <v>708.28200000000004</v>
      </c>
      <c r="AD2760" s="18">
        <f t="shared" si="7239"/>
        <v>0</v>
      </c>
      <c r="AE2760" s="18">
        <f t="shared" si="7240"/>
        <v>0</v>
      </c>
      <c r="AF2760" s="18"/>
      <c r="AG2760" s="18"/>
      <c r="AH2760" s="18"/>
      <c r="AI2760" s="18">
        <f t="shared" si="7093"/>
        <v>708.28200000000004</v>
      </c>
      <c r="AJ2760" s="18">
        <f t="shared" si="7094"/>
        <v>0</v>
      </c>
      <c r="AK2760" s="18">
        <f t="shared" si="7095"/>
        <v>0</v>
      </c>
      <c r="AL2760" s="18"/>
      <c r="AM2760" s="18">
        <f t="shared" si="7096"/>
        <v>708.28200000000004</v>
      </c>
      <c r="AN2760" s="18"/>
      <c r="AO2760" s="18"/>
      <c r="AP2760" s="18"/>
      <c r="AQ2760" s="18">
        <f t="shared" si="7164"/>
        <v>708.28200000000004</v>
      </c>
      <c r="AR2760" s="18">
        <f t="shared" si="7165"/>
        <v>0</v>
      </c>
      <c r="AS2760" s="18">
        <f t="shared" si="7166"/>
        <v>0</v>
      </c>
      <c r="AT2760" s="18"/>
      <c r="AU2760" s="18"/>
      <c r="AV2760" s="18"/>
      <c r="AW2760" s="18">
        <f t="shared" si="7167"/>
        <v>708.28200000000004</v>
      </c>
      <c r="AX2760" s="18">
        <f t="shared" si="7168"/>
        <v>0</v>
      </c>
      <c r="AY2760" s="18">
        <f t="shared" si="7169"/>
        <v>0</v>
      </c>
      <c r="AZ2760" s="18"/>
      <c r="BA2760" s="18"/>
      <c r="BB2760" s="18"/>
      <c r="BC2760" s="18">
        <f t="shared" si="7261"/>
        <v>708.28200000000004</v>
      </c>
      <c r="BD2760" s="18">
        <f t="shared" si="7262"/>
        <v>0</v>
      </c>
      <c r="BE2760" s="18">
        <f t="shared" si="7263"/>
        <v>0</v>
      </c>
      <c r="BF2760" s="18"/>
      <c r="BG2760" s="18"/>
      <c r="BH2760" s="18"/>
      <c r="BI2760" s="18">
        <f t="shared" si="7258"/>
        <v>708.28200000000004</v>
      </c>
      <c r="BJ2760" s="18">
        <f t="shared" si="7259"/>
        <v>0</v>
      </c>
      <c r="BK2760" s="18">
        <f t="shared" si="7260"/>
        <v>0</v>
      </c>
      <c r="BL2760" s="18"/>
      <c r="BM2760" s="18"/>
      <c r="BN2760" s="18"/>
      <c r="BO2760" s="18">
        <f t="shared" si="7135"/>
        <v>708.28200000000004</v>
      </c>
      <c r="BP2760" s="18">
        <f t="shared" si="7136"/>
        <v>0</v>
      </c>
      <c r="BQ2760" s="18">
        <f t="shared" si="7137"/>
        <v>0</v>
      </c>
      <c r="BR2760" s="18"/>
      <c r="BS2760" s="18"/>
      <c r="BT2760" s="18"/>
      <c r="BU2760" s="18">
        <f t="shared" si="7129"/>
        <v>708.28200000000004</v>
      </c>
      <c r="BV2760" s="18">
        <f t="shared" si="7130"/>
        <v>0</v>
      </c>
      <c r="BW2760" s="18">
        <f t="shared" si="7131"/>
        <v>0</v>
      </c>
      <c r="BX2760" s="18"/>
      <c r="BY2760" s="18"/>
      <c r="BZ2760" s="18"/>
      <c r="CA2760" s="18">
        <f t="shared" si="7101"/>
        <v>708.28200000000004</v>
      </c>
      <c r="CB2760" s="18">
        <f t="shared" si="7102"/>
        <v>0</v>
      </c>
      <c r="CC2760" s="18">
        <f t="shared" si="7103"/>
        <v>0</v>
      </c>
      <c r="CD2760" s="18"/>
      <c r="CE2760" s="27"/>
      <c r="CF2760" s="33"/>
    </row>
    <row r="2761" spans="1:84" ht="46.8" hidden="1" x14ac:dyDescent="0.3">
      <c r="A2761" s="19" t="s">
        <v>1292</v>
      </c>
      <c r="B2761" s="39"/>
      <c r="C2761" s="41"/>
      <c r="D2761" s="41"/>
      <c r="E2761" s="14" t="s">
        <v>1293</v>
      </c>
      <c r="F2761" s="18">
        <f t="shared" ref="F2761:K2763" si="7270">F2762</f>
        <v>0</v>
      </c>
      <c r="G2761" s="18">
        <f t="shared" si="7270"/>
        <v>0</v>
      </c>
      <c r="H2761" s="18">
        <f t="shared" si="7270"/>
        <v>0</v>
      </c>
      <c r="I2761" s="18">
        <f t="shared" si="7270"/>
        <v>0</v>
      </c>
      <c r="J2761" s="18">
        <f t="shared" si="7270"/>
        <v>0</v>
      </c>
      <c r="K2761" s="18">
        <f t="shared" si="7270"/>
        <v>0</v>
      </c>
      <c r="L2761" s="18">
        <f t="shared" ref="L2761:L2824" si="7271">F2761+I2761</f>
        <v>0</v>
      </c>
      <c r="M2761" s="18">
        <f t="shared" ref="M2761:M2824" si="7272">G2761+J2761</f>
        <v>0</v>
      </c>
      <c r="N2761" s="18">
        <f t="shared" ref="N2761:N2824" si="7273">H2761+K2761</f>
        <v>0</v>
      </c>
      <c r="O2761" s="18">
        <f t="shared" ref="O2761:S2763" si="7274">O2762</f>
        <v>0</v>
      </c>
      <c r="P2761" s="18">
        <f t="shared" si="7274"/>
        <v>0</v>
      </c>
      <c r="Q2761" s="18">
        <f t="shared" si="7274"/>
        <v>0</v>
      </c>
      <c r="R2761" s="18">
        <f t="shared" si="7274"/>
        <v>0</v>
      </c>
      <c r="S2761" s="18">
        <f t="shared" si="7274"/>
        <v>0</v>
      </c>
      <c r="T2761" s="18">
        <f t="shared" si="7267"/>
        <v>0</v>
      </c>
      <c r="U2761" s="18">
        <f t="shared" si="7268"/>
        <v>0</v>
      </c>
      <c r="V2761" s="18">
        <f t="shared" si="7269"/>
        <v>0</v>
      </c>
      <c r="W2761" s="18">
        <f t="shared" ref="W2761:CD2763" si="7275">W2762</f>
        <v>0</v>
      </c>
      <c r="X2761" s="18">
        <f t="shared" si="7275"/>
        <v>0</v>
      </c>
      <c r="Y2761" s="18">
        <f t="shared" si="7275"/>
        <v>0</v>
      </c>
      <c r="Z2761" s="18">
        <f t="shared" si="7275"/>
        <v>0</v>
      </c>
      <c r="AA2761" s="18">
        <f t="shared" si="7275"/>
        <v>0</v>
      </c>
      <c r="AB2761" s="18">
        <f t="shared" si="7275"/>
        <v>0</v>
      </c>
      <c r="AC2761" s="18">
        <f t="shared" si="7238"/>
        <v>0</v>
      </c>
      <c r="AD2761" s="18">
        <f t="shared" si="7239"/>
        <v>0</v>
      </c>
      <c r="AE2761" s="18">
        <f t="shared" si="7240"/>
        <v>0</v>
      </c>
      <c r="AF2761" s="18">
        <f t="shared" si="7275"/>
        <v>0</v>
      </c>
      <c r="AG2761" s="18">
        <f t="shared" si="7275"/>
        <v>0</v>
      </c>
      <c r="AH2761" s="18">
        <f t="shared" si="7275"/>
        <v>0</v>
      </c>
      <c r="AI2761" s="18">
        <f t="shared" si="7093"/>
        <v>0</v>
      </c>
      <c r="AJ2761" s="18">
        <f t="shared" si="7094"/>
        <v>0</v>
      </c>
      <c r="AK2761" s="18">
        <f t="shared" si="7095"/>
        <v>0</v>
      </c>
      <c r="AL2761" s="18">
        <f t="shared" si="7275"/>
        <v>0</v>
      </c>
      <c r="AM2761" s="18">
        <f t="shared" si="7096"/>
        <v>0</v>
      </c>
      <c r="AN2761" s="18">
        <f t="shared" si="7275"/>
        <v>0</v>
      </c>
      <c r="AO2761" s="18">
        <f t="shared" si="7275"/>
        <v>0</v>
      </c>
      <c r="AP2761" s="18">
        <f t="shared" si="7275"/>
        <v>0</v>
      </c>
      <c r="AQ2761" s="18">
        <f t="shared" si="7164"/>
        <v>0</v>
      </c>
      <c r="AR2761" s="18">
        <f t="shared" si="7165"/>
        <v>0</v>
      </c>
      <c r="AS2761" s="18">
        <f t="shared" si="7166"/>
        <v>0</v>
      </c>
      <c r="AT2761" s="18">
        <f t="shared" si="7275"/>
        <v>0</v>
      </c>
      <c r="AU2761" s="18">
        <f t="shared" si="7275"/>
        <v>0</v>
      </c>
      <c r="AV2761" s="18">
        <f t="shared" si="7275"/>
        <v>0</v>
      </c>
      <c r="AW2761" s="18">
        <f t="shared" si="7167"/>
        <v>0</v>
      </c>
      <c r="AX2761" s="18">
        <f t="shared" si="7168"/>
        <v>0</v>
      </c>
      <c r="AY2761" s="18">
        <f t="shared" si="7169"/>
        <v>0</v>
      </c>
      <c r="AZ2761" s="18">
        <f t="shared" si="7275"/>
        <v>0</v>
      </c>
      <c r="BA2761" s="18">
        <f t="shared" si="7275"/>
        <v>0</v>
      </c>
      <c r="BB2761" s="18">
        <f t="shared" si="7275"/>
        <v>0</v>
      </c>
      <c r="BC2761" s="18">
        <f t="shared" si="7261"/>
        <v>0</v>
      </c>
      <c r="BD2761" s="18">
        <f t="shared" si="7262"/>
        <v>0</v>
      </c>
      <c r="BE2761" s="18">
        <f t="shared" si="7263"/>
        <v>0</v>
      </c>
      <c r="BF2761" s="18">
        <f t="shared" si="7275"/>
        <v>0</v>
      </c>
      <c r="BG2761" s="18">
        <f t="shared" si="7275"/>
        <v>0</v>
      </c>
      <c r="BH2761" s="18">
        <f t="shared" si="7275"/>
        <v>0</v>
      </c>
      <c r="BI2761" s="18">
        <f t="shared" si="7258"/>
        <v>0</v>
      </c>
      <c r="BJ2761" s="18">
        <f t="shared" si="7259"/>
        <v>0</v>
      </c>
      <c r="BK2761" s="18">
        <f t="shared" si="7260"/>
        <v>0</v>
      </c>
      <c r="BL2761" s="18">
        <f t="shared" si="7275"/>
        <v>0</v>
      </c>
      <c r="BM2761" s="18">
        <f t="shared" si="7275"/>
        <v>0</v>
      </c>
      <c r="BN2761" s="18">
        <f t="shared" si="7275"/>
        <v>0</v>
      </c>
      <c r="BO2761" s="18">
        <f t="shared" si="7135"/>
        <v>0</v>
      </c>
      <c r="BP2761" s="18">
        <f t="shared" si="7136"/>
        <v>0</v>
      </c>
      <c r="BQ2761" s="18">
        <f t="shared" si="7137"/>
        <v>0</v>
      </c>
      <c r="BR2761" s="18">
        <f t="shared" si="7275"/>
        <v>0</v>
      </c>
      <c r="BS2761" s="18">
        <f t="shared" si="7275"/>
        <v>0</v>
      </c>
      <c r="BT2761" s="18">
        <f t="shared" si="7275"/>
        <v>0</v>
      </c>
      <c r="BU2761" s="18">
        <f t="shared" si="7129"/>
        <v>0</v>
      </c>
      <c r="BV2761" s="18">
        <f t="shared" si="7130"/>
        <v>0</v>
      </c>
      <c r="BW2761" s="18">
        <f t="shared" si="7131"/>
        <v>0</v>
      </c>
      <c r="BX2761" s="18">
        <f t="shared" si="7275"/>
        <v>0</v>
      </c>
      <c r="BY2761" s="18">
        <f t="shared" si="7275"/>
        <v>0</v>
      </c>
      <c r="BZ2761" s="18">
        <f t="shared" si="7275"/>
        <v>0</v>
      </c>
      <c r="CA2761" s="18">
        <f t="shared" si="7101"/>
        <v>0</v>
      </c>
      <c r="CB2761" s="18">
        <f t="shared" si="7102"/>
        <v>0</v>
      </c>
      <c r="CC2761" s="18">
        <f t="shared" si="7103"/>
        <v>0</v>
      </c>
      <c r="CD2761" s="18">
        <f t="shared" si="7275"/>
        <v>0</v>
      </c>
      <c r="CE2761" s="27" t="s">
        <v>1661</v>
      </c>
      <c r="CF2761" s="33"/>
    </row>
    <row r="2762" spans="1:84" hidden="1" x14ac:dyDescent="0.3">
      <c r="A2762" s="19" t="s">
        <v>1292</v>
      </c>
      <c r="B2762" s="39">
        <v>800</v>
      </c>
      <c r="C2762" s="41"/>
      <c r="D2762" s="41"/>
      <c r="E2762" s="14" t="s">
        <v>556</v>
      </c>
      <c r="F2762" s="18">
        <f t="shared" si="7270"/>
        <v>0</v>
      </c>
      <c r="G2762" s="18">
        <f t="shared" si="7270"/>
        <v>0</v>
      </c>
      <c r="H2762" s="18">
        <f t="shared" si="7270"/>
        <v>0</v>
      </c>
      <c r="I2762" s="18">
        <f t="shared" si="7270"/>
        <v>0</v>
      </c>
      <c r="J2762" s="18">
        <f t="shared" si="7270"/>
        <v>0</v>
      </c>
      <c r="K2762" s="18">
        <f t="shared" si="7270"/>
        <v>0</v>
      </c>
      <c r="L2762" s="18">
        <f t="shared" si="7271"/>
        <v>0</v>
      </c>
      <c r="M2762" s="18">
        <f t="shared" si="7272"/>
        <v>0</v>
      </c>
      <c r="N2762" s="18">
        <f t="shared" si="7273"/>
        <v>0</v>
      </c>
      <c r="O2762" s="18">
        <f t="shared" si="7274"/>
        <v>0</v>
      </c>
      <c r="P2762" s="18">
        <f t="shared" si="7274"/>
        <v>0</v>
      </c>
      <c r="Q2762" s="18">
        <f t="shared" si="7274"/>
        <v>0</v>
      </c>
      <c r="R2762" s="18">
        <f t="shared" si="7274"/>
        <v>0</v>
      </c>
      <c r="S2762" s="18">
        <f t="shared" si="7274"/>
        <v>0</v>
      </c>
      <c r="T2762" s="18">
        <f t="shared" si="7267"/>
        <v>0</v>
      </c>
      <c r="U2762" s="18">
        <f t="shared" si="7268"/>
        <v>0</v>
      </c>
      <c r="V2762" s="18">
        <f t="shared" si="7269"/>
        <v>0</v>
      </c>
      <c r="W2762" s="18">
        <f t="shared" si="7275"/>
        <v>0</v>
      </c>
      <c r="X2762" s="18">
        <f t="shared" si="7275"/>
        <v>0</v>
      </c>
      <c r="Y2762" s="18">
        <f t="shared" si="7275"/>
        <v>0</v>
      </c>
      <c r="Z2762" s="18">
        <f t="shared" si="7275"/>
        <v>0</v>
      </c>
      <c r="AA2762" s="18">
        <f t="shared" si="7275"/>
        <v>0</v>
      </c>
      <c r="AB2762" s="18">
        <f t="shared" si="7275"/>
        <v>0</v>
      </c>
      <c r="AC2762" s="18">
        <f t="shared" si="7238"/>
        <v>0</v>
      </c>
      <c r="AD2762" s="18">
        <f t="shared" si="7239"/>
        <v>0</v>
      </c>
      <c r="AE2762" s="18">
        <f t="shared" si="7240"/>
        <v>0</v>
      </c>
      <c r="AF2762" s="18">
        <f t="shared" si="7275"/>
        <v>0</v>
      </c>
      <c r="AG2762" s="18">
        <f t="shared" si="7275"/>
        <v>0</v>
      </c>
      <c r="AH2762" s="18">
        <f t="shared" si="7275"/>
        <v>0</v>
      </c>
      <c r="AI2762" s="18">
        <f t="shared" si="7093"/>
        <v>0</v>
      </c>
      <c r="AJ2762" s="18">
        <f t="shared" si="7094"/>
        <v>0</v>
      </c>
      <c r="AK2762" s="18">
        <f t="shared" si="7095"/>
        <v>0</v>
      </c>
      <c r="AL2762" s="18">
        <f t="shared" si="7275"/>
        <v>0</v>
      </c>
      <c r="AM2762" s="18">
        <f t="shared" si="7096"/>
        <v>0</v>
      </c>
      <c r="AN2762" s="18">
        <f t="shared" si="7275"/>
        <v>0</v>
      </c>
      <c r="AO2762" s="18">
        <f t="shared" si="7275"/>
        <v>0</v>
      </c>
      <c r="AP2762" s="18">
        <f t="shared" si="7275"/>
        <v>0</v>
      </c>
      <c r="AQ2762" s="18">
        <f t="shared" si="7164"/>
        <v>0</v>
      </c>
      <c r="AR2762" s="18">
        <f t="shared" si="7165"/>
        <v>0</v>
      </c>
      <c r="AS2762" s="18">
        <f t="shared" si="7166"/>
        <v>0</v>
      </c>
      <c r="AT2762" s="18">
        <f t="shared" si="7275"/>
        <v>0</v>
      </c>
      <c r="AU2762" s="18">
        <f t="shared" si="7275"/>
        <v>0</v>
      </c>
      <c r="AV2762" s="18">
        <f t="shared" si="7275"/>
        <v>0</v>
      </c>
      <c r="AW2762" s="18">
        <f t="shared" si="7167"/>
        <v>0</v>
      </c>
      <c r="AX2762" s="18">
        <f t="shared" si="7168"/>
        <v>0</v>
      </c>
      <c r="AY2762" s="18">
        <f t="shared" si="7169"/>
        <v>0</v>
      </c>
      <c r="AZ2762" s="18">
        <f t="shared" si="7275"/>
        <v>0</v>
      </c>
      <c r="BA2762" s="18">
        <f t="shared" si="7275"/>
        <v>0</v>
      </c>
      <c r="BB2762" s="18">
        <f t="shared" si="7275"/>
        <v>0</v>
      </c>
      <c r="BC2762" s="18">
        <f t="shared" si="7261"/>
        <v>0</v>
      </c>
      <c r="BD2762" s="18">
        <f t="shared" si="7262"/>
        <v>0</v>
      </c>
      <c r="BE2762" s="18">
        <f t="shared" si="7263"/>
        <v>0</v>
      </c>
      <c r="BF2762" s="18">
        <f t="shared" si="7275"/>
        <v>0</v>
      </c>
      <c r="BG2762" s="18">
        <f t="shared" si="7275"/>
        <v>0</v>
      </c>
      <c r="BH2762" s="18">
        <f t="shared" si="7275"/>
        <v>0</v>
      </c>
      <c r="BI2762" s="18">
        <f t="shared" si="7258"/>
        <v>0</v>
      </c>
      <c r="BJ2762" s="18">
        <f t="shared" si="7259"/>
        <v>0</v>
      </c>
      <c r="BK2762" s="18">
        <f t="shared" si="7260"/>
        <v>0</v>
      </c>
      <c r="BL2762" s="18">
        <f t="shared" si="7275"/>
        <v>0</v>
      </c>
      <c r="BM2762" s="18">
        <f t="shared" si="7275"/>
        <v>0</v>
      </c>
      <c r="BN2762" s="18">
        <f t="shared" si="7275"/>
        <v>0</v>
      </c>
      <c r="BO2762" s="18">
        <f t="shared" si="7135"/>
        <v>0</v>
      </c>
      <c r="BP2762" s="18">
        <f t="shared" si="7136"/>
        <v>0</v>
      </c>
      <c r="BQ2762" s="18">
        <f t="shared" si="7137"/>
        <v>0</v>
      </c>
      <c r="BR2762" s="18">
        <f t="shared" si="7275"/>
        <v>0</v>
      </c>
      <c r="BS2762" s="18">
        <f t="shared" si="7275"/>
        <v>0</v>
      </c>
      <c r="BT2762" s="18">
        <f t="shared" si="7275"/>
        <v>0</v>
      </c>
      <c r="BU2762" s="18">
        <f t="shared" si="7129"/>
        <v>0</v>
      </c>
      <c r="BV2762" s="18">
        <f t="shared" si="7130"/>
        <v>0</v>
      </c>
      <c r="BW2762" s="18">
        <f t="shared" si="7131"/>
        <v>0</v>
      </c>
      <c r="BX2762" s="18">
        <f t="shared" si="7275"/>
        <v>0</v>
      </c>
      <c r="BY2762" s="18">
        <f t="shared" si="7275"/>
        <v>0</v>
      </c>
      <c r="BZ2762" s="18">
        <f t="shared" si="7275"/>
        <v>0</v>
      </c>
      <c r="CA2762" s="18">
        <f t="shared" si="7101"/>
        <v>0</v>
      </c>
      <c r="CB2762" s="18">
        <f t="shared" si="7102"/>
        <v>0</v>
      </c>
      <c r="CC2762" s="18">
        <f t="shared" si="7103"/>
        <v>0</v>
      </c>
      <c r="CD2762" s="18">
        <f t="shared" si="7275"/>
        <v>0</v>
      </c>
      <c r="CE2762" s="27" t="s">
        <v>1661</v>
      </c>
      <c r="CF2762" s="33"/>
    </row>
    <row r="2763" spans="1:84" hidden="1" x14ac:dyDescent="0.3">
      <c r="A2763" s="19" t="s">
        <v>1292</v>
      </c>
      <c r="B2763" s="39">
        <v>850</v>
      </c>
      <c r="C2763" s="41"/>
      <c r="D2763" s="41"/>
      <c r="E2763" s="14" t="s">
        <v>573</v>
      </c>
      <c r="F2763" s="18">
        <f t="shared" si="7270"/>
        <v>0</v>
      </c>
      <c r="G2763" s="18">
        <f t="shared" si="7270"/>
        <v>0</v>
      </c>
      <c r="H2763" s="18">
        <f t="shared" si="7270"/>
        <v>0</v>
      </c>
      <c r="I2763" s="18">
        <f t="shared" si="7270"/>
        <v>0</v>
      </c>
      <c r="J2763" s="18">
        <f t="shared" si="7270"/>
        <v>0</v>
      </c>
      <c r="K2763" s="18">
        <f t="shared" si="7270"/>
        <v>0</v>
      </c>
      <c r="L2763" s="18">
        <f t="shared" si="7271"/>
        <v>0</v>
      </c>
      <c r="M2763" s="18">
        <f t="shared" si="7272"/>
        <v>0</v>
      </c>
      <c r="N2763" s="18">
        <f t="shared" si="7273"/>
        <v>0</v>
      </c>
      <c r="O2763" s="18">
        <f t="shared" si="7274"/>
        <v>0</v>
      </c>
      <c r="P2763" s="18">
        <f t="shared" si="7274"/>
        <v>0</v>
      </c>
      <c r="Q2763" s="18">
        <f t="shared" si="7274"/>
        <v>0</v>
      </c>
      <c r="R2763" s="18">
        <f t="shared" si="7274"/>
        <v>0</v>
      </c>
      <c r="S2763" s="18">
        <f t="shared" si="7274"/>
        <v>0</v>
      </c>
      <c r="T2763" s="18">
        <f t="shared" si="7267"/>
        <v>0</v>
      </c>
      <c r="U2763" s="18">
        <f t="shared" si="7268"/>
        <v>0</v>
      </c>
      <c r="V2763" s="18">
        <f t="shared" si="7269"/>
        <v>0</v>
      </c>
      <c r="W2763" s="18">
        <f t="shared" si="7275"/>
        <v>0</v>
      </c>
      <c r="X2763" s="18">
        <f t="shared" si="7275"/>
        <v>0</v>
      </c>
      <c r="Y2763" s="18">
        <f t="shared" si="7275"/>
        <v>0</v>
      </c>
      <c r="Z2763" s="18">
        <f t="shared" si="7275"/>
        <v>0</v>
      </c>
      <c r="AA2763" s="18">
        <f t="shared" si="7275"/>
        <v>0</v>
      </c>
      <c r="AB2763" s="18">
        <f t="shared" si="7275"/>
        <v>0</v>
      </c>
      <c r="AC2763" s="18">
        <f t="shared" si="7238"/>
        <v>0</v>
      </c>
      <c r="AD2763" s="18">
        <f t="shared" si="7239"/>
        <v>0</v>
      </c>
      <c r="AE2763" s="18">
        <f t="shared" si="7240"/>
        <v>0</v>
      </c>
      <c r="AF2763" s="18">
        <f t="shared" si="7275"/>
        <v>0</v>
      </c>
      <c r="AG2763" s="18">
        <f t="shared" si="7275"/>
        <v>0</v>
      </c>
      <c r="AH2763" s="18">
        <f t="shared" si="7275"/>
        <v>0</v>
      </c>
      <c r="AI2763" s="18">
        <f t="shared" si="7093"/>
        <v>0</v>
      </c>
      <c r="AJ2763" s="18">
        <f t="shared" si="7094"/>
        <v>0</v>
      </c>
      <c r="AK2763" s="18">
        <f t="shared" si="7095"/>
        <v>0</v>
      </c>
      <c r="AL2763" s="18">
        <f t="shared" si="7275"/>
        <v>0</v>
      </c>
      <c r="AM2763" s="18">
        <f t="shared" si="7096"/>
        <v>0</v>
      </c>
      <c r="AN2763" s="18">
        <f t="shared" si="7275"/>
        <v>0</v>
      </c>
      <c r="AO2763" s="18">
        <f t="shared" si="7275"/>
        <v>0</v>
      </c>
      <c r="AP2763" s="18">
        <f t="shared" si="7275"/>
        <v>0</v>
      </c>
      <c r="AQ2763" s="18">
        <f t="shared" si="7164"/>
        <v>0</v>
      </c>
      <c r="AR2763" s="18">
        <f t="shared" si="7165"/>
        <v>0</v>
      </c>
      <c r="AS2763" s="18">
        <f t="shared" si="7166"/>
        <v>0</v>
      </c>
      <c r="AT2763" s="18">
        <f t="shared" si="7275"/>
        <v>0</v>
      </c>
      <c r="AU2763" s="18">
        <f t="shared" si="7275"/>
        <v>0</v>
      </c>
      <c r="AV2763" s="18">
        <f t="shared" si="7275"/>
        <v>0</v>
      </c>
      <c r="AW2763" s="18">
        <f t="shared" si="7167"/>
        <v>0</v>
      </c>
      <c r="AX2763" s="18">
        <f t="shared" si="7168"/>
        <v>0</v>
      </c>
      <c r="AY2763" s="18">
        <f t="shared" si="7169"/>
        <v>0</v>
      </c>
      <c r="AZ2763" s="18">
        <f t="shared" si="7275"/>
        <v>0</v>
      </c>
      <c r="BA2763" s="18">
        <f t="shared" si="7275"/>
        <v>0</v>
      </c>
      <c r="BB2763" s="18">
        <f t="shared" si="7275"/>
        <v>0</v>
      </c>
      <c r="BC2763" s="18">
        <f t="shared" si="7261"/>
        <v>0</v>
      </c>
      <c r="BD2763" s="18">
        <f t="shared" si="7262"/>
        <v>0</v>
      </c>
      <c r="BE2763" s="18">
        <f t="shared" si="7263"/>
        <v>0</v>
      </c>
      <c r="BF2763" s="18">
        <f t="shared" si="7275"/>
        <v>0</v>
      </c>
      <c r="BG2763" s="18">
        <f t="shared" si="7275"/>
        <v>0</v>
      </c>
      <c r="BH2763" s="18">
        <f t="shared" si="7275"/>
        <v>0</v>
      </c>
      <c r="BI2763" s="18">
        <f t="shared" si="7258"/>
        <v>0</v>
      </c>
      <c r="BJ2763" s="18">
        <f t="shared" si="7259"/>
        <v>0</v>
      </c>
      <c r="BK2763" s="18">
        <f t="shared" si="7260"/>
        <v>0</v>
      </c>
      <c r="BL2763" s="18">
        <f t="shared" si="7275"/>
        <v>0</v>
      </c>
      <c r="BM2763" s="18">
        <f t="shared" si="7275"/>
        <v>0</v>
      </c>
      <c r="BN2763" s="18">
        <f t="shared" si="7275"/>
        <v>0</v>
      </c>
      <c r="BO2763" s="18">
        <f t="shared" si="7135"/>
        <v>0</v>
      </c>
      <c r="BP2763" s="18">
        <f t="shared" si="7136"/>
        <v>0</v>
      </c>
      <c r="BQ2763" s="18">
        <f t="shared" si="7137"/>
        <v>0</v>
      </c>
      <c r="BR2763" s="18">
        <f t="shared" si="7275"/>
        <v>0</v>
      </c>
      <c r="BS2763" s="18">
        <f t="shared" si="7275"/>
        <v>0</v>
      </c>
      <c r="BT2763" s="18">
        <f t="shared" si="7275"/>
        <v>0</v>
      </c>
      <c r="BU2763" s="18">
        <f t="shared" si="7129"/>
        <v>0</v>
      </c>
      <c r="BV2763" s="18">
        <f t="shared" si="7130"/>
        <v>0</v>
      </c>
      <c r="BW2763" s="18">
        <f t="shared" si="7131"/>
        <v>0</v>
      </c>
      <c r="BX2763" s="18">
        <f t="shared" si="7275"/>
        <v>0</v>
      </c>
      <c r="BY2763" s="18">
        <f t="shared" si="7275"/>
        <v>0</v>
      </c>
      <c r="BZ2763" s="18">
        <f t="shared" si="7275"/>
        <v>0</v>
      </c>
      <c r="CA2763" s="18">
        <f t="shared" si="7101"/>
        <v>0</v>
      </c>
      <c r="CB2763" s="18">
        <f t="shared" si="7102"/>
        <v>0</v>
      </c>
      <c r="CC2763" s="18">
        <f t="shared" si="7103"/>
        <v>0</v>
      </c>
      <c r="CD2763" s="18">
        <f t="shared" si="7275"/>
        <v>0</v>
      </c>
      <c r="CE2763" s="27" t="s">
        <v>1661</v>
      </c>
      <c r="CF2763" s="33"/>
    </row>
    <row r="2764" spans="1:84" hidden="1" x14ac:dyDescent="0.3">
      <c r="A2764" s="19" t="s">
        <v>1292</v>
      </c>
      <c r="B2764" s="39">
        <v>850</v>
      </c>
      <c r="C2764" s="41" t="s">
        <v>198</v>
      </c>
      <c r="D2764" s="41" t="s">
        <v>19</v>
      </c>
      <c r="E2764" s="14" t="s">
        <v>527</v>
      </c>
      <c r="F2764" s="18"/>
      <c r="G2764" s="18"/>
      <c r="H2764" s="18"/>
      <c r="I2764" s="18"/>
      <c r="J2764" s="18"/>
      <c r="K2764" s="18"/>
      <c r="L2764" s="18">
        <f t="shared" si="7271"/>
        <v>0</v>
      </c>
      <c r="M2764" s="18">
        <f t="shared" si="7272"/>
        <v>0</v>
      </c>
      <c r="N2764" s="18">
        <f t="shared" si="7273"/>
        <v>0</v>
      </c>
      <c r="O2764" s="18"/>
      <c r="P2764" s="18"/>
      <c r="Q2764" s="18"/>
      <c r="R2764" s="18"/>
      <c r="S2764" s="18"/>
      <c r="T2764" s="18">
        <f t="shared" si="7267"/>
        <v>0</v>
      </c>
      <c r="U2764" s="18">
        <f t="shared" si="7268"/>
        <v>0</v>
      </c>
      <c r="V2764" s="18">
        <f t="shared" si="7269"/>
        <v>0</v>
      </c>
      <c r="W2764" s="18"/>
      <c r="X2764" s="18"/>
      <c r="Y2764" s="18"/>
      <c r="Z2764" s="18"/>
      <c r="AA2764" s="18"/>
      <c r="AB2764" s="18"/>
      <c r="AC2764" s="18">
        <f t="shared" si="7238"/>
        <v>0</v>
      </c>
      <c r="AD2764" s="18">
        <f t="shared" si="7239"/>
        <v>0</v>
      </c>
      <c r="AE2764" s="18">
        <f t="shared" si="7240"/>
        <v>0</v>
      </c>
      <c r="AF2764" s="18"/>
      <c r="AG2764" s="18"/>
      <c r="AH2764" s="18"/>
      <c r="AI2764" s="18">
        <f t="shared" ref="AI2764:AI2827" si="7276">AC2764+AF2764</f>
        <v>0</v>
      </c>
      <c r="AJ2764" s="18">
        <f t="shared" ref="AJ2764:AJ2827" si="7277">AD2764+AG2764</f>
        <v>0</v>
      </c>
      <c r="AK2764" s="18">
        <f t="shared" ref="AK2764:AK2827" si="7278">AE2764+AH2764</f>
        <v>0</v>
      </c>
      <c r="AL2764" s="18"/>
      <c r="AM2764" s="18">
        <f t="shared" ref="AM2764:AM2827" si="7279">AI2764+AL2764</f>
        <v>0</v>
      </c>
      <c r="AN2764" s="18"/>
      <c r="AO2764" s="18"/>
      <c r="AP2764" s="18"/>
      <c r="AQ2764" s="18">
        <f t="shared" si="7164"/>
        <v>0</v>
      </c>
      <c r="AR2764" s="18">
        <f t="shared" si="7165"/>
        <v>0</v>
      </c>
      <c r="AS2764" s="18">
        <f t="shared" si="7166"/>
        <v>0</v>
      </c>
      <c r="AT2764" s="18"/>
      <c r="AU2764" s="18"/>
      <c r="AV2764" s="18"/>
      <c r="AW2764" s="18">
        <f t="shared" si="7167"/>
        <v>0</v>
      </c>
      <c r="AX2764" s="18">
        <f t="shared" si="7168"/>
        <v>0</v>
      </c>
      <c r="AY2764" s="18">
        <f t="shared" si="7169"/>
        <v>0</v>
      </c>
      <c r="AZ2764" s="18"/>
      <c r="BA2764" s="18"/>
      <c r="BB2764" s="18"/>
      <c r="BC2764" s="18">
        <f t="shared" si="7261"/>
        <v>0</v>
      </c>
      <c r="BD2764" s="18">
        <f t="shared" si="7262"/>
        <v>0</v>
      </c>
      <c r="BE2764" s="18">
        <f t="shared" si="7263"/>
        <v>0</v>
      </c>
      <c r="BF2764" s="18"/>
      <c r="BG2764" s="18"/>
      <c r="BH2764" s="18"/>
      <c r="BI2764" s="18">
        <f t="shared" si="7258"/>
        <v>0</v>
      </c>
      <c r="BJ2764" s="18">
        <f t="shared" si="7259"/>
        <v>0</v>
      </c>
      <c r="BK2764" s="18">
        <f t="shared" si="7260"/>
        <v>0</v>
      </c>
      <c r="BL2764" s="18"/>
      <c r="BM2764" s="18"/>
      <c r="BN2764" s="18"/>
      <c r="BO2764" s="18">
        <f t="shared" si="7135"/>
        <v>0</v>
      </c>
      <c r="BP2764" s="18">
        <f t="shared" si="7136"/>
        <v>0</v>
      </c>
      <c r="BQ2764" s="18">
        <f t="shared" si="7137"/>
        <v>0</v>
      </c>
      <c r="BR2764" s="18"/>
      <c r="BS2764" s="18"/>
      <c r="BT2764" s="18"/>
      <c r="BU2764" s="18">
        <f t="shared" si="7129"/>
        <v>0</v>
      </c>
      <c r="BV2764" s="18">
        <f t="shared" si="7130"/>
        <v>0</v>
      </c>
      <c r="BW2764" s="18">
        <f t="shared" si="7131"/>
        <v>0</v>
      </c>
      <c r="BX2764" s="18"/>
      <c r="BY2764" s="18"/>
      <c r="BZ2764" s="18"/>
      <c r="CA2764" s="18">
        <f t="shared" si="7101"/>
        <v>0</v>
      </c>
      <c r="CB2764" s="18">
        <f t="shared" si="7102"/>
        <v>0</v>
      </c>
      <c r="CC2764" s="18">
        <f t="shared" si="7103"/>
        <v>0</v>
      </c>
      <c r="CD2764" s="18"/>
      <c r="CE2764" s="27" t="s">
        <v>1661</v>
      </c>
      <c r="CF2764" s="33"/>
    </row>
    <row r="2765" spans="1:84" ht="31.2" x14ac:dyDescent="0.3">
      <c r="A2765" s="41" t="s">
        <v>447</v>
      </c>
      <c r="B2765" s="39"/>
      <c r="C2765" s="41"/>
      <c r="D2765" s="41"/>
      <c r="E2765" s="14" t="s">
        <v>1489</v>
      </c>
      <c r="F2765" s="18">
        <f t="shared" ref="F2765:K2767" si="7280">F2766</f>
        <v>1904.3</v>
      </c>
      <c r="G2765" s="18">
        <f t="shared" si="7280"/>
        <v>1904.3</v>
      </c>
      <c r="H2765" s="18">
        <f t="shared" si="7280"/>
        <v>1904.3</v>
      </c>
      <c r="I2765" s="18">
        <f t="shared" si="7280"/>
        <v>0</v>
      </c>
      <c r="J2765" s="18">
        <f t="shared" si="7280"/>
        <v>0</v>
      </c>
      <c r="K2765" s="18">
        <f t="shared" si="7280"/>
        <v>0</v>
      </c>
      <c r="L2765" s="18">
        <f t="shared" si="7271"/>
        <v>1904.3</v>
      </c>
      <c r="M2765" s="18">
        <f t="shared" si="7272"/>
        <v>1904.3</v>
      </c>
      <c r="N2765" s="18">
        <f t="shared" si="7273"/>
        <v>1904.3</v>
      </c>
      <c r="O2765" s="18">
        <f t="shared" ref="O2765:S2767" si="7281">O2766</f>
        <v>0</v>
      </c>
      <c r="P2765" s="18">
        <f t="shared" si="7281"/>
        <v>0</v>
      </c>
      <c r="Q2765" s="18">
        <f t="shared" si="7281"/>
        <v>0</v>
      </c>
      <c r="R2765" s="18">
        <f t="shared" si="7281"/>
        <v>0</v>
      </c>
      <c r="S2765" s="18">
        <f t="shared" si="7281"/>
        <v>0</v>
      </c>
      <c r="T2765" s="18">
        <f t="shared" si="7267"/>
        <v>1904.3</v>
      </c>
      <c r="U2765" s="18">
        <f t="shared" si="7268"/>
        <v>1904.3</v>
      </c>
      <c r="V2765" s="18">
        <f t="shared" si="7269"/>
        <v>1904.3</v>
      </c>
      <c r="W2765" s="18">
        <f t="shared" ref="W2765:CD2765" si="7282">W2766</f>
        <v>0</v>
      </c>
      <c r="X2765" s="18">
        <f t="shared" si="7282"/>
        <v>0</v>
      </c>
      <c r="Y2765" s="18">
        <f t="shared" si="7282"/>
        <v>0</v>
      </c>
      <c r="Z2765" s="18">
        <f t="shared" si="7282"/>
        <v>0</v>
      </c>
      <c r="AA2765" s="18">
        <f t="shared" si="7282"/>
        <v>0</v>
      </c>
      <c r="AB2765" s="18">
        <f t="shared" si="7282"/>
        <v>0</v>
      </c>
      <c r="AC2765" s="18">
        <f t="shared" si="7238"/>
        <v>1904.3</v>
      </c>
      <c r="AD2765" s="18">
        <f t="shared" si="7239"/>
        <v>1904.3</v>
      </c>
      <c r="AE2765" s="18">
        <f t="shared" si="7240"/>
        <v>1904.3</v>
      </c>
      <c r="AF2765" s="18">
        <f t="shared" si="7282"/>
        <v>0</v>
      </c>
      <c r="AG2765" s="18">
        <f t="shared" si="7282"/>
        <v>0</v>
      </c>
      <c r="AH2765" s="18">
        <f t="shared" si="7282"/>
        <v>0</v>
      </c>
      <c r="AI2765" s="18">
        <f t="shared" si="7276"/>
        <v>1904.3</v>
      </c>
      <c r="AJ2765" s="18">
        <f t="shared" si="7277"/>
        <v>1904.3</v>
      </c>
      <c r="AK2765" s="18">
        <f t="shared" si="7278"/>
        <v>1904.3</v>
      </c>
      <c r="AL2765" s="18">
        <f t="shared" si="7282"/>
        <v>0</v>
      </c>
      <c r="AM2765" s="18">
        <f t="shared" si="7279"/>
        <v>1904.3</v>
      </c>
      <c r="AN2765" s="18">
        <f t="shared" si="7282"/>
        <v>0</v>
      </c>
      <c r="AO2765" s="18">
        <f t="shared" si="7282"/>
        <v>0</v>
      </c>
      <c r="AP2765" s="18">
        <f t="shared" si="7282"/>
        <v>0</v>
      </c>
      <c r="AQ2765" s="18">
        <f t="shared" si="7164"/>
        <v>1904.3</v>
      </c>
      <c r="AR2765" s="18">
        <f t="shared" si="7165"/>
        <v>1904.3</v>
      </c>
      <c r="AS2765" s="18">
        <f t="shared" si="7166"/>
        <v>1904.3</v>
      </c>
      <c r="AT2765" s="18">
        <f t="shared" si="7282"/>
        <v>0</v>
      </c>
      <c r="AU2765" s="18">
        <f t="shared" si="7282"/>
        <v>0</v>
      </c>
      <c r="AV2765" s="18">
        <f t="shared" si="7282"/>
        <v>0</v>
      </c>
      <c r="AW2765" s="18">
        <f t="shared" si="7167"/>
        <v>1904.3</v>
      </c>
      <c r="AX2765" s="18">
        <f t="shared" si="7168"/>
        <v>1904.3</v>
      </c>
      <c r="AY2765" s="18">
        <f t="shared" si="7169"/>
        <v>1904.3</v>
      </c>
      <c r="AZ2765" s="18">
        <f t="shared" si="7282"/>
        <v>0</v>
      </c>
      <c r="BA2765" s="18">
        <f t="shared" si="7282"/>
        <v>0</v>
      </c>
      <c r="BB2765" s="18">
        <f t="shared" si="7282"/>
        <v>0</v>
      </c>
      <c r="BC2765" s="18">
        <f t="shared" si="7261"/>
        <v>1904.3</v>
      </c>
      <c r="BD2765" s="18">
        <f t="shared" si="7262"/>
        <v>1904.3</v>
      </c>
      <c r="BE2765" s="18">
        <f t="shared" si="7263"/>
        <v>1904.3</v>
      </c>
      <c r="BF2765" s="18">
        <f t="shared" si="7282"/>
        <v>0</v>
      </c>
      <c r="BG2765" s="18">
        <f t="shared" si="7282"/>
        <v>0</v>
      </c>
      <c r="BH2765" s="18">
        <f t="shared" si="7282"/>
        <v>0</v>
      </c>
      <c r="BI2765" s="18">
        <f t="shared" si="7258"/>
        <v>1904.3</v>
      </c>
      <c r="BJ2765" s="18">
        <f t="shared" si="7259"/>
        <v>1904.3</v>
      </c>
      <c r="BK2765" s="18">
        <f t="shared" si="7260"/>
        <v>1904.3</v>
      </c>
      <c r="BL2765" s="18">
        <f t="shared" si="7282"/>
        <v>-245.351</v>
      </c>
      <c r="BM2765" s="18">
        <f t="shared" si="7282"/>
        <v>0</v>
      </c>
      <c r="BN2765" s="18">
        <f t="shared" si="7282"/>
        <v>0</v>
      </c>
      <c r="BO2765" s="18">
        <f t="shared" si="7135"/>
        <v>1658.9490000000001</v>
      </c>
      <c r="BP2765" s="18">
        <f t="shared" si="7136"/>
        <v>1904.3</v>
      </c>
      <c r="BQ2765" s="18">
        <f t="shared" si="7137"/>
        <v>1904.3</v>
      </c>
      <c r="BR2765" s="18">
        <f t="shared" si="7282"/>
        <v>0</v>
      </c>
      <c r="BS2765" s="18">
        <f t="shared" si="7282"/>
        <v>0</v>
      </c>
      <c r="BT2765" s="18">
        <f t="shared" si="7282"/>
        <v>0</v>
      </c>
      <c r="BU2765" s="18">
        <f t="shared" si="7129"/>
        <v>1658.9490000000001</v>
      </c>
      <c r="BV2765" s="18">
        <f t="shared" si="7130"/>
        <v>1904.3</v>
      </c>
      <c r="BW2765" s="18">
        <f t="shared" si="7131"/>
        <v>1904.3</v>
      </c>
      <c r="BX2765" s="18">
        <f t="shared" si="7282"/>
        <v>0</v>
      </c>
      <c r="BY2765" s="18">
        <f t="shared" si="7282"/>
        <v>0</v>
      </c>
      <c r="BZ2765" s="18">
        <f t="shared" si="7282"/>
        <v>0</v>
      </c>
      <c r="CA2765" s="18">
        <f t="shared" si="7101"/>
        <v>1658.9490000000001</v>
      </c>
      <c r="CB2765" s="18">
        <f t="shared" si="7102"/>
        <v>1904.3</v>
      </c>
      <c r="CC2765" s="18">
        <f t="shared" si="7103"/>
        <v>1904.3</v>
      </c>
      <c r="CD2765" s="18">
        <f t="shared" si="7282"/>
        <v>0</v>
      </c>
      <c r="CE2765" s="27"/>
      <c r="CF2765" s="33"/>
    </row>
    <row r="2766" spans="1:84" ht="31.2" x14ac:dyDescent="0.3">
      <c r="A2766" s="41" t="s">
        <v>447</v>
      </c>
      <c r="B2766" s="39">
        <v>200</v>
      </c>
      <c r="C2766" s="41"/>
      <c r="D2766" s="41"/>
      <c r="E2766" s="14" t="s">
        <v>551</v>
      </c>
      <c r="F2766" s="18">
        <f t="shared" si="7280"/>
        <v>1904.3</v>
      </c>
      <c r="G2766" s="18">
        <f t="shared" si="7280"/>
        <v>1904.3</v>
      </c>
      <c r="H2766" s="18">
        <f t="shared" si="7280"/>
        <v>1904.3</v>
      </c>
      <c r="I2766" s="18">
        <f t="shared" si="7280"/>
        <v>0</v>
      </c>
      <c r="J2766" s="18">
        <f t="shared" si="7280"/>
        <v>0</v>
      </c>
      <c r="K2766" s="18">
        <f t="shared" si="7280"/>
        <v>0</v>
      </c>
      <c r="L2766" s="18">
        <f t="shared" si="7271"/>
        <v>1904.3</v>
      </c>
      <c r="M2766" s="18">
        <f t="shared" si="7272"/>
        <v>1904.3</v>
      </c>
      <c r="N2766" s="18">
        <f t="shared" si="7273"/>
        <v>1904.3</v>
      </c>
      <c r="O2766" s="18">
        <f t="shared" si="7281"/>
        <v>0</v>
      </c>
      <c r="P2766" s="18">
        <f t="shared" si="7281"/>
        <v>0</v>
      </c>
      <c r="Q2766" s="18">
        <f t="shared" si="7281"/>
        <v>0</v>
      </c>
      <c r="R2766" s="18">
        <f t="shared" si="7281"/>
        <v>0</v>
      </c>
      <c r="S2766" s="18">
        <f t="shared" si="7281"/>
        <v>0</v>
      </c>
      <c r="T2766" s="18">
        <f t="shared" si="7267"/>
        <v>1904.3</v>
      </c>
      <c r="U2766" s="18">
        <f t="shared" si="7268"/>
        <v>1904.3</v>
      </c>
      <c r="V2766" s="18">
        <f t="shared" si="7269"/>
        <v>1904.3</v>
      </c>
      <c r="W2766" s="18">
        <f t="shared" ref="W2766:CD2767" si="7283">W2767</f>
        <v>0</v>
      </c>
      <c r="X2766" s="18">
        <f t="shared" si="7283"/>
        <v>0</v>
      </c>
      <c r="Y2766" s="18">
        <f t="shared" si="7283"/>
        <v>0</v>
      </c>
      <c r="Z2766" s="18">
        <f t="shared" si="7283"/>
        <v>0</v>
      </c>
      <c r="AA2766" s="18">
        <f t="shared" si="7283"/>
        <v>0</v>
      </c>
      <c r="AB2766" s="18">
        <f t="shared" si="7283"/>
        <v>0</v>
      </c>
      <c r="AC2766" s="18">
        <f t="shared" si="7238"/>
        <v>1904.3</v>
      </c>
      <c r="AD2766" s="18">
        <f t="shared" si="7239"/>
        <v>1904.3</v>
      </c>
      <c r="AE2766" s="18">
        <f t="shared" si="7240"/>
        <v>1904.3</v>
      </c>
      <c r="AF2766" s="18">
        <f t="shared" si="7283"/>
        <v>0</v>
      </c>
      <c r="AG2766" s="18">
        <f t="shared" si="7283"/>
        <v>0</v>
      </c>
      <c r="AH2766" s="18">
        <f t="shared" si="7283"/>
        <v>0</v>
      </c>
      <c r="AI2766" s="18">
        <f t="shared" si="7276"/>
        <v>1904.3</v>
      </c>
      <c r="AJ2766" s="18">
        <f t="shared" si="7277"/>
        <v>1904.3</v>
      </c>
      <c r="AK2766" s="18">
        <f t="shared" si="7278"/>
        <v>1904.3</v>
      </c>
      <c r="AL2766" s="18">
        <f t="shared" si="7283"/>
        <v>0</v>
      </c>
      <c r="AM2766" s="18">
        <f t="shared" si="7279"/>
        <v>1904.3</v>
      </c>
      <c r="AN2766" s="18">
        <f t="shared" si="7283"/>
        <v>0</v>
      </c>
      <c r="AO2766" s="18">
        <f t="shared" si="7283"/>
        <v>0</v>
      </c>
      <c r="AP2766" s="18">
        <f t="shared" si="7283"/>
        <v>0</v>
      </c>
      <c r="AQ2766" s="18">
        <f t="shared" si="7164"/>
        <v>1904.3</v>
      </c>
      <c r="AR2766" s="18">
        <f t="shared" si="7165"/>
        <v>1904.3</v>
      </c>
      <c r="AS2766" s="18">
        <f t="shared" si="7166"/>
        <v>1904.3</v>
      </c>
      <c r="AT2766" s="18">
        <f t="shared" si="7283"/>
        <v>0</v>
      </c>
      <c r="AU2766" s="18">
        <f t="shared" si="7283"/>
        <v>0</v>
      </c>
      <c r="AV2766" s="18">
        <f t="shared" si="7283"/>
        <v>0</v>
      </c>
      <c r="AW2766" s="18">
        <f t="shared" si="7167"/>
        <v>1904.3</v>
      </c>
      <c r="AX2766" s="18">
        <f t="shared" si="7168"/>
        <v>1904.3</v>
      </c>
      <c r="AY2766" s="18">
        <f t="shared" si="7169"/>
        <v>1904.3</v>
      </c>
      <c r="AZ2766" s="18">
        <f t="shared" si="7283"/>
        <v>0</v>
      </c>
      <c r="BA2766" s="18">
        <f t="shared" si="7283"/>
        <v>0</v>
      </c>
      <c r="BB2766" s="18">
        <f t="shared" si="7283"/>
        <v>0</v>
      </c>
      <c r="BC2766" s="18">
        <f t="shared" si="7261"/>
        <v>1904.3</v>
      </c>
      <c r="BD2766" s="18">
        <f t="shared" si="7262"/>
        <v>1904.3</v>
      </c>
      <c r="BE2766" s="18">
        <f t="shared" si="7263"/>
        <v>1904.3</v>
      </c>
      <c r="BF2766" s="18">
        <f t="shared" si="7283"/>
        <v>0</v>
      </c>
      <c r="BG2766" s="18">
        <f t="shared" si="7283"/>
        <v>0</v>
      </c>
      <c r="BH2766" s="18">
        <f t="shared" si="7283"/>
        <v>0</v>
      </c>
      <c r="BI2766" s="18">
        <f t="shared" si="7258"/>
        <v>1904.3</v>
      </c>
      <c r="BJ2766" s="18">
        <f t="shared" si="7259"/>
        <v>1904.3</v>
      </c>
      <c r="BK2766" s="18">
        <f t="shared" si="7260"/>
        <v>1904.3</v>
      </c>
      <c r="BL2766" s="18">
        <f t="shared" si="7283"/>
        <v>-245.351</v>
      </c>
      <c r="BM2766" s="18">
        <f t="shared" si="7283"/>
        <v>0</v>
      </c>
      <c r="BN2766" s="18">
        <f t="shared" si="7283"/>
        <v>0</v>
      </c>
      <c r="BO2766" s="18">
        <f t="shared" si="7135"/>
        <v>1658.9490000000001</v>
      </c>
      <c r="BP2766" s="18">
        <f t="shared" si="7136"/>
        <v>1904.3</v>
      </c>
      <c r="BQ2766" s="18">
        <f t="shared" si="7137"/>
        <v>1904.3</v>
      </c>
      <c r="BR2766" s="18">
        <f t="shared" si="7283"/>
        <v>0</v>
      </c>
      <c r="BS2766" s="18">
        <f t="shared" si="7283"/>
        <v>0</v>
      </c>
      <c r="BT2766" s="18">
        <f t="shared" si="7283"/>
        <v>0</v>
      </c>
      <c r="BU2766" s="18">
        <f t="shared" si="7129"/>
        <v>1658.9490000000001</v>
      </c>
      <c r="BV2766" s="18">
        <f t="shared" si="7130"/>
        <v>1904.3</v>
      </c>
      <c r="BW2766" s="18">
        <f t="shared" si="7131"/>
        <v>1904.3</v>
      </c>
      <c r="BX2766" s="18">
        <f t="shared" si="7283"/>
        <v>0</v>
      </c>
      <c r="BY2766" s="18">
        <f t="shared" si="7283"/>
        <v>0</v>
      </c>
      <c r="BZ2766" s="18">
        <f t="shared" si="7283"/>
        <v>0</v>
      </c>
      <c r="CA2766" s="18">
        <f t="shared" si="7101"/>
        <v>1658.9490000000001</v>
      </c>
      <c r="CB2766" s="18">
        <f t="shared" si="7102"/>
        <v>1904.3</v>
      </c>
      <c r="CC2766" s="18">
        <f t="shared" si="7103"/>
        <v>1904.3</v>
      </c>
      <c r="CD2766" s="18">
        <f t="shared" si="7283"/>
        <v>0</v>
      </c>
      <c r="CE2766" s="27"/>
      <c r="CF2766" s="33"/>
    </row>
    <row r="2767" spans="1:84" ht="46.8" x14ac:dyDescent="0.3">
      <c r="A2767" s="41" t="s">
        <v>447</v>
      </c>
      <c r="B2767" s="39">
        <v>240</v>
      </c>
      <c r="C2767" s="41"/>
      <c r="D2767" s="41"/>
      <c r="E2767" s="14" t="s">
        <v>559</v>
      </c>
      <c r="F2767" s="18">
        <f t="shared" si="7280"/>
        <v>1904.3</v>
      </c>
      <c r="G2767" s="18">
        <f t="shared" si="7280"/>
        <v>1904.3</v>
      </c>
      <c r="H2767" s="18">
        <f t="shared" si="7280"/>
        <v>1904.3</v>
      </c>
      <c r="I2767" s="18">
        <f t="shared" si="7280"/>
        <v>0</v>
      </c>
      <c r="J2767" s="18">
        <f t="shared" si="7280"/>
        <v>0</v>
      </c>
      <c r="K2767" s="18">
        <f t="shared" si="7280"/>
        <v>0</v>
      </c>
      <c r="L2767" s="18">
        <f t="shared" si="7271"/>
        <v>1904.3</v>
      </c>
      <c r="M2767" s="18">
        <f t="shared" si="7272"/>
        <v>1904.3</v>
      </c>
      <c r="N2767" s="18">
        <f t="shared" si="7273"/>
        <v>1904.3</v>
      </c>
      <c r="O2767" s="18">
        <f t="shared" si="7281"/>
        <v>0</v>
      </c>
      <c r="P2767" s="18">
        <f t="shared" si="7281"/>
        <v>0</v>
      </c>
      <c r="Q2767" s="18">
        <f t="shared" si="7281"/>
        <v>0</v>
      </c>
      <c r="R2767" s="18">
        <f t="shared" si="7281"/>
        <v>0</v>
      </c>
      <c r="S2767" s="18">
        <f t="shared" si="7281"/>
        <v>0</v>
      </c>
      <c r="T2767" s="18">
        <f t="shared" si="7267"/>
        <v>1904.3</v>
      </c>
      <c r="U2767" s="18">
        <f t="shared" si="7268"/>
        <v>1904.3</v>
      </c>
      <c r="V2767" s="18">
        <f t="shared" si="7269"/>
        <v>1904.3</v>
      </c>
      <c r="W2767" s="18">
        <f t="shared" si="7283"/>
        <v>0</v>
      </c>
      <c r="X2767" s="18">
        <f t="shared" si="7283"/>
        <v>0</v>
      </c>
      <c r="Y2767" s="18">
        <f t="shared" si="7283"/>
        <v>0</v>
      </c>
      <c r="Z2767" s="18">
        <f t="shared" si="7283"/>
        <v>0</v>
      </c>
      <c r="AA2767" s="18">
        <f t="shared" si="7283"/>
        <v>0</v>
      </c>
      <c r="AB2767" s="18">
        <f t="shared" si="7283"/>
        <v>0</v>
      </c>
      <c r="AC2767" s="18">
        <f t="shared" si="7238"/>
        <v>1904.3</v>
      </c>
      <c r="AD2767" s="18">
        <f t="shared" si="7239"/>
        <v>1904.3</v>
      </c>
      <c r="AE2767" s="18">
        <f t="shared" si="7240"/>
        <v>1904.3</v>
      </c>
      <c r="AF2767" s="18">
        <f t="shared" si="7283"/>
        <v>0</v>
      </c>
      <c r="AG2767" s="18">
        <f t="shared" si="7283"/>
        <v>0</v>
      </c>
      <c r="AH2767" s="18">
        <f t="shared" si="7283"/>
        <v>0</v>
      </c>
      <c r="AI2767" s="18">
        <f t="shared" si="7276"/>
        <v>1904.3</v>
      </c>
      <c r="AJ2767" s="18">
        <f t="shared" si="7277"/>
        <v>1904.3</v>
      </c>
      <c r="AK2767" s="18">
        <f t="shared" si="7278"/>
        <v>1904.3</v>
      </c>
      <c r="AL2767" s="18">
        <f t="shared" si="7283"/>
        <v>0</v>
      </c>
      <c r="AM2767" s="18">
        <f t="shared" si="7279"/>
        <v>1904.3</v>
      </c>
      <c r="AN2767" s="18">
        <f t="shared" si="7283"/>
        <v>0</v>
      </c>
      <c r="AO2767" s="18">
        <f t="shared" si="7283"/>
        <v>0</v>
      </c>
      <c r="AP2767" s="18">
        <f t="shared" si="7283"/>
        <v>0</v>
      </c>
      <c r="AQ2767" s="18">
        <f t="shared" si="7164"/>
        <v>1904.3</v>
      </c>
      <c r="AR2767" s="18">
        <f t="shared" si="7165"/>
        <v>1904.3</v>
      </c>
      <c r="AS2767" s="18">
        <f t="shared" si="7166"/>
        <v>1904.3</v>
      </c>
      <c r="AT2767" s="18">
        <f t="shared" si="7283"/>
        <v>0</v>
      </c>
      <c r="AU2767" s="18">
        <f t="shared" si="7283"/>
        <v>0</v>
      </c>
      <c r="AV2767" s="18">
        <f t="shared" si="7283"/>
        <v>0</v>
      </c>
      <c r="AW2767" s="18">
        <f t="shared" si="7167"/>
        <v>1904.3</v>
      </c>
      <c r="AX2767" s="18">
        <f t="shared" si="7168"/>
        <v>1904.3</v>
      </c>
      <c r="AY2767" s="18">
        <f t="shared" si="7169"/>
        <v>1904.3</v>
      </c>
      <c r="AZ2767" s="18">
        <f t="shared" si="7283"/>
        <v>0</v>
      </c>
      <c r="BA2767" s="18">
        <f t="shared" si="7283"/>
        <v>0</v>
      </c>
      <c r="BB2767" s="18">
        <f t="shared" si="7283"/>
        <v>0</v>
      </c>
      <c r="BC2767" s="18">
        <f t="shared" si="7261"/>
        <v>1904.3</v>
      </c>
      <c r="BD2767" s="18">
        <f t="shared" si="7262"/>
        <v>1904.3</v>
      </c>
      <c r="BE2767" s="18">
        <f t="shared" si="7263"/>
        <v>1904.3</v>
      </c>
      <c r="BF2767" s="18">
        <f t="shared" si="7283"/>
        <v>0</v>
      </c>
      <c r="BG2767" s="18">
        <f t="shared" si="7283"/>
        <v>0</v>
      </c>
      <c r="BH2767" s="18">
        <f t="shared" si="7283"/>
        <v>0</v>
      </c>
      <c r="BI2767" s="18">
        <f t="shared" si="7258"/>
        <v>1904.3</v>
      </c>
      <c r="BJ2767" s="18">
        <f t="shared" si="7259"/>
        <v>1904.3</v>
      </c>
      <c r="BK2767" s="18">
        <f t="shared" si="7260"/>
        <v>1904.3</v>
      </c>
      <c r="BL2767" s="18">
        <f t="shared" si="7283"/>
        <v>-245.351</v>
      </c>
      <c r="BM2767" s="18">
        <f t="shared" si="7283"/>
        <v>0</v>
      </c>
      <c r="BN2767" s="18">
        <f t="shared" si="7283"/>
        <v>0</v>
      </c>
      <c r="BO2767" s="18">
        <f t="shared" si="7135"/>
        <v>1658.9490000000001</v>
      </c>
      <c r="BP2767" s="18">
        <f t="shared" si="7136"/>
        <v>1904.3</v>
      </c>
      <c r="BQ2767" s="18">
        <f t="shared" si="7137"/>
        <v>1904.3</v>
      </c>
      <c r="BR2767" s="18">
        <f t="shared" si="7283"/>
        <v>0</v>
      </c>
      <c r="BS2767" s="18">
        <f t="shared" si="7283"/>
        <v>0</v>
      </c>
      <c r="BT2767" s="18">
        <f t="shared" si="7283"/>
        <v>0</v>
      </c>
      <c r="BU2767" s="18">
        <f t="shared" si="7129"/>
        <v>1658.9490000000001</v>
      </c>
      <c r="BV2767" s="18">
        <f t="shared" si="7130"/>
        <v>1904.3</v>
      </c>
      <c r="BW2767" s="18">
        <f t="shared" si="7131"/>
        <v>1904.3</v>
      </c>
      <c r="BX2767" s="18">
        <f t="shared" si="7283"/>
        <v>0</v>
      </c>
      <c r="BY2767" s="18">
        <f t="shared" si="7283"/>
        <v>0</v>
      </c>
      <c r="BZ2767" s="18">
        <f t="shared" si="7283"/>
        <v>0</v>
      </c>
      <c r="CA2767" s="18">
        <f t="shared" si="7101"/>
        <v>1658.9490000000001</v>
      </c>
      <c r="CB2767" s="18">
        <f t="shared" si="7102"/>
        <v>1904.3</v>
      </c>
      <c r="CC2767" s="18">
        <f t="shared" si="7103"/>
        <v>1904.3</v>
      </c>
      <c r="CD2767" s="18">
        <f t="shared" si="7283"/>
        <v>0</v>
      </c>
      <c r="CE2767" s="27"/>
      <c r="CF2767" s="33"/>
    </row>
    <row r="2768" spans="1:84" x14ac:dyDescent="0.3">
      <c r="A2768" s="41" t="s">
        <v>447</v>
      </c>
      <c r="B2768" s="39">
        <v>240</v>
      </c>
      <c r="C2768" s="41" t="s">
        <v>5</v>
      </c>
      <c r="D2768" s="41" t="s">
        <v>6</v>
      </c>
      <c r="E2768" s="14" t="s">
        <v>518</v>
      </c>
      <c r="F2768" s="18">
        <v>1904.3</v>
      </c>
      <c r="G2768" s="18">
        <v>1904.3</v>
      </c>
      <c r="H2768" s="18">
        <v>1904.3</v>
      </c>
      <c r="I2768" s="18"/>
      <c r="J2768" s="18"/>
      <c r="K2768" s="18"/>
      <c r="L2768" s="18">
        <f t="shared" si="7271"/>
        <v>1904.3</v>
      </c>
      <c r="M2768" s="18">
        <f t="shared" si="7272"/>
        <v>1904.3</v>
      </c>
      <c r="N2768" s="18">
        <f t="shared" si="7273"/>
        <v>1904.3</v>
      </c>
      <c r="O2768" s="18"/>
      <c r="P2768" s="18"/>
      <c r="Q2768" s="18"/>
      <c r="R2768" s="18"/>
      <c r="S2768" s="18"/>
      <c r="T2768" s="18">
        <f t="shared" si="7267"/>
        <v>1904.3</v>
      </c>
      <c r="U2768" s="18">
        <f t="shared" si="7268"/>
        <v>1904.3</v>
      </c>
      <c r="V2768" s="18">
        <f t="shared" si="7269"/>
        <v>1904.3</v>
      </c>
      <c r="W2768" s="18"/>
      <c r="X2768" s="18"/>
      <c r="Y2768" s="18"/>
      <c r="Z2768" s="18"/>
      <c r="AA2768" s="18"/>
      <c r="AB2768" s="18"/>
      <c r="AC2768" s="18">
        <f t="shared" si="7238"/>
        <v>1904.3</v>
      </c>
      <c r="AD2768" s="18">
        <f t="shared" si="7239"/>
        <v>1904.3</v>
      </c>
      <c r="AE2768" s="18">
        <f t="shared" si="7240"/>
        <v>1904.3</v>
      </c>
      <c r="AF2768" s="18"/>
      <c r="AG2768" s="18"/>
      <c r="AH2768" s="18"/>
      <c r="AI2768" s="18">
        <f t="shared" si="7276"/>
        <v>1904.3</v>
      </c>
      <c r="AJ2768" s="18">
        <f t="shared" si="7277"/>
        <v>1904.3</v>
      </c>
      <c r="AK2768" s="18">
        <f t="shared" si="7278"/>
        <v>1904.3</v>
      </c>
      <c r="AL2768" s="18"/>
      <c r="AM2768" s="18">
        <f t="shared" si="7279"/>
        <v>1904.3</v>
      </c>
      <c r="AN2768" s="18"/>
      <c r="AO2768" s="18"/>
      <c r="AP2768" s="18"/>
      <c r="AQ2768" s="18">
        <f t="shared" si="7164"/>
        <v>1904.3</v>
      </c>
      <c r="AR2768" s="18">
        <f t="shared" si="7165"/>
        <v>1904.3</v>
      </c>
      <c r="AS2768" s="18">
        <f t="shared" si="7166"/>
        <v>1904.3</v>
      </c>
      <c r="AT2768" s="18"/>
      <c r="AU2768" s="18"/>
      <c r="AV2768" s="18"/>
      <c r="AW2768" s="18">
        <f t="shared" si="7167"/>
        <v>1904.3</v>
      </c>
      <c r="AX2768" s="18">
        <f t="shared" si="7168"/>
        <v>1904.3</v>
      </c>
      <c r="AY2768" s="18">
        <f t="shared" si="7169"/>
        <v>1904.3</v>
      </c>
      <c r="AZ2768" s="18"/>
      <c r="BA2768" s="18"/>
      <c r="BB2768" s="18"/>
      <c r="BC2768" s="18">
        <f t="shared" si="7261"/>
        <v>1904.3</v>
      </c>
      <c r="BD2768" s="18">
        <f t="shared" si="7262"/>
        <v>1904.3</v>
      </c>
      <c r="BE2768" s="18">
        <f t="shared" si="7263"/>
        <v>1904.3</v>
      </c>
      <c r="BF2768" s="18"/>
      <c r="BG2768" s="18"/>
      <c r="BH2768" s="18"/>
      <c r="BI2768" s="18">
        <f t="shared" si="7258"/>
        <v>1904.3</v>
      </c>
      <c r="BJ2768" s="18">
        <f t="shared" si="7259"/>
        <v>1904.3</v>
      </c>
      <c r="BK2768" s="18">
        <f t="shared" si="7260"/>
        <v>1904.3</v>
      </c>
      <c r="BL2768" s="18">
        <f>-110-135.351</f>
        <v>-245.351</v>
      </c>
      <c r="BM2768" s="18"/>
      <c r="BN2768" s="18"/>
      <c r="BO2768" s="18">
        <f t="shared" si="7135"/>
        <v>1658.9490000000001</v>
      </c>
      <c r="BP2768" s="18">
        <f t="shared" si="7136"/>
        <v>1904.3</v>
      </c>
      <c r="BQ2768" s="18">
        <f t="shared" si="7137"/>
        <v>1904.3</v>
      </c>
      <c r="BR2768" s="18"/>
      <c r="BS2768" s="18"/>
      <c r="BT2768" s="18"/>
      <c r="BU2768" s="18">
        <f t="shared" si="7129"/>
        <v>1658.9490000000001</v>
      </c>
      <c r="BV2768" s="18">
        <f t="shared" si="7130"/>
        <v>1904.3</v>
      </c>
      <c r="BW2768" s="18">
        <f t="shared" si="7131"/>
        <v>1904.3</v>
      </c>
      <c r="BX2768" s="18"/>
      <c r="BY2768" s="18"/>
      <c r="BZ2768" s="18"/>
      <c r="CA2768" s="18">
        <f t="shared" ref="CA2768:CA2831" si="7284">BU2768+BX2768</f>
        <v>1658.9490000000001</v>
      </c>
      <c r="CB2768" s="18">
        <f t="shared" ref="CB2768:CB2831" si="7285">BV2768+BY2768</f>
        <v>1904.3</v>
      </c>
      <c r="CC2768" s="18">
        <f t="shared" ref="CC2768:CC2831" si="7286">BW2768+BZ2768</f>
        <v>1904.3</v>
      </c>
      <c r="CD2768" s="18"/>
      <c r="CE2768" s="27"/>
      <c r="CF2768" s="33"/>
    </row>
    <row r="2769" spans="1:84" ht="31.2" x14ac:dyDescent="0.3">
      <c r="A2769" s="41" t="s">
        <v>448</v>
      </c>
      <c r="B2769" s="39"/>
      <c r="C2769" s="41"/>
      <c r="D2769" s="41"/>
      <c r="E2769" s="14" t="s">
        <v>742</v>
      </c>
      <c r="F2769" s="18">
        <f t="shared" ref="F2769:K2771" si="7287">F2770</f>
        <v>27990.1</v>
      </c>
      <c r="G2769" s="18">
        <f t="shared" si="7287"/>
        <v>26599.1</v>
      </c>
      <c r="H2769" s="18">
        <f t="shared" si="7287"/>
        <v>25590.6</v>
      </c>
      <c r="I2769" s="18">
        <f t="shared" si="7287"/>
        <v>0</v>
      </c>
      <c r="J2769" s="18">
        <f t="shared" si="7287"/>
        <v>0</v>
      </c>
      <c r="K2769" s="18">
        <f t="shared" si="7287"/>
        <v>0</v>
      </c>
      <c r="L2769" s="18">
        <f t="shared" si="7271"/>
        <v>27990.1</v>
      </c>
      <c r="M2769" s="18">
        <f t="shared" si="7272"/>
        <v>26599.1</v>
      </c>
      <c r="N2769" s="18">
        <f t="shared" si="7273"/>
        <v>25590.6</v>
      </c>
      <c r="O2769" s="18">
        <f t="shared" ref="O2769:S2771" si="7288">O2770</f>
        <v>0</v>
      </c>
      <c r="P2769" s="18">
        <f t="shared" si="7288"/>
        <v>0</v>
      </c>
      <c r="Q2769" s="18">
        <f t="shared" si="7288"/>
        <v>0</v>
      </c>
      <c r="R2769" s="18">
        <f t="shared" si="7288"/>
        <v>0</v>
      </c>
      <c r="S2769" s="18">
        <f t="shared" si="7288"/>
        <v>0</v>
      </c>
      <c r="T2769" s="18">
        <f t="shared" si="7267"/>
        <v>27990.1</v>
      </c>
      <c r="U2769" s="18">
        <f t="shared" si="7268"/>
        <v>26599.1</v>
      </c>
      <c r="V2769" s="18">
        <f t="shared" si="7269"/>
        <v>25590.6</v>
      </c>
      <c r="W2769" s="18">
        <f t="shared" ref="W2769:CD2771" si="7289">W2770</f>
        <v>6962.9</v>
      </c>
      <c r="X2769" s="18">
        <f t="shared" si="7289"/>
        <v>0</v>
      </c>
      <c r="Y2769" s="18">
        <f t="shared" si="7289"/>
        <v>0</v>
      </c>
      <c r="Z2769" s="18">
        <f t="shared" si="7289"/>
        <v>0</v>
      </c>
      <c r="AA2769" s="18">
        <f t="shared" si="7289"/>
        <v>0</v>
      </c>
      <c r="AB2769" s="18">
        <f t="shared" si="7289"/>
        <v>0</v>
      </c>
      <c r="AC2769" s="18">
        <f t="shared" si="7238"/>
        <v>34953</v>
      </c>
      <c r="AD2769" s="18">
        <f t="shared" si="7239"/>
        <v>26599.1</v>
      </c>
      <c r="AE2769" s="18">
        <f t="shared" si="7240"/>
        <v>25590.6</v>
      </c>
      <c r="AF2769" s="18">
        <f t="shared" si="7289"/>
        <v>0</v>
      </c>
      <c r="AG2769" s="18">
        <f t="shared" si="7289"/>
        <v>0</v>
      </c>
      <c r="AH2769" s="18">
        <f t="shared" si="7289"/>
        <v>0</v>
      </c>
      <c r="AI2769" s="18">
        <f t="shared" si="7276"/>
        <v>34953</v>
      </c>
      <c r="AJ2769" s="18">
        <f t="shared" si="7277"/>
        <v>26599.1</v>
      </c>
      <c r="AK2769" s="18">
        <f t="shared" si="7278"/>
        <v>25590.6</v>
      </c>
      <c r="AL2769" s="18">
        <f t="shared" si="7289"/>
        <v>0</v>
      </c>
      <c r="AM2769" s="18">
        <f t="shared" si="7279"/>
        <v>34953</v>
      </c>
      <c r="AN2769" s="18">
        <f t="shared" si="7289"/>
        <v>0</v>
      </c>
      <c r="AO2769" s="18">
        <f t="shared" si="7289"/>
        <v>0</v>
      </c>
      <c r="AP2769" s="18">
        <f t="shared" si="7289"/>
        <v>0</v>
      </c>
      <c r="AQ2769" s="18">
        <f t="shared" si="7164"/>
        <v>34953</v>
      </c>
      <c r="AR2769" s="18">
        <f t="shared" si="7165"/>
        <v>26599.1</v>
      </c>
      <c r="AS2769" s="18">
        <f t="shared" si="7166"/>
        <v>25590.6</v>
      </c>
      <c r="AT2769" s="18">
        <f t="shared" si="7289"/>
        <v>0</v>
      </c>
      <c r="AU2769" s="18">
        <f t="shared" si="7289"/>
        <v>0</v>
      </c>
      <c r="AV2769" s="18">
        <f t="shared" si="7289"/>
        <v>0</v>
      </c>
      <c r="AW2769" s="18">
        <f t="shared" si="7167"/>
        <v>34953</v>
      </c>
      <c r="AX2769" s="18">
        <f t="shared" si="7168"/>
        <v>26599.1</v>
      </c>
      <c r="AY2769" s="18">
        <f t="shared" si="7169"/>
        <v>25590.6</v>
      </c>
      <c r="AZ2769" s="18">
        <f t="shared" si="7289"/>
        <v>0</v>
      </c>
      <c r="BA2769" s="18">
        <f t="shared" si="7289"/>
        <v>0</v>
      </c>
      <c r="BB2769" s="18">
        <f t="shared" si="7289"/>
        <v>0</v>
      </c>
      <c r="BC2769" s="18">
        <f t="shared" si="7261"/>
        <v>34953</v>
      </c>
      <c r="BD2769" s="18">
        <f t="shared" si="7262"/>
        <v>26599.1</v>
      </c>
      <c r="BE2769" s="18">
        <f t="shared" si="7263"/>
        <v>25590.6</v>
      </c>
      <c r="BF2769" s="18">
        <f t="shared" si="7289"/>
        <v>0</v>
      </c>
      <c r="BG2769" s="18">
        <f t="shared" si="7289"/>
        <v>0</v>
      </c>
      <c r="BH2769" s="18">
        <f t="shared" si="7289"/>
        <v>0</v>
      </c>
      <c r="BI2769" s="18">
        <f t="shared" si="7258"/>
        <v>34953</v>
      </c>
      <c r="BJ2769" s="18">
        <f t="shared" si="7259"/>
        <v>26599.1</v>
      </c>
      <c r="BK2769" s="18">
        <f t="shared" si="7260"/>
        <v>25590.6</v>
      </c>
      <c r="BL2769" s="18">
        <f t="shared" si="7289"/>
        <v>-132.19999999999999</v>
      </c>
      <c r="BM2769" s="18">
        <f t="shared" si="7289"/>
        <v>0</v>
      </c>
      <c r="BN2769" s="18">
        <f t="shared" si="7289"/>
        <v>0</v>
      </c>
      <c r="BO2769" s="18">
        <f t="shared" si="7135"/>
        <v>34820.800000000003</v>
      </c>
      <c r="BP2769" s="18">
        <f t="shared" si="7136"/>
        <v>26599.1</v>
      </c>
      <c r="BQ2769" s="18">
        <f t="shared" si="7137"/>
        <v>25590.6</v>
      </c>
      <c r="BR2769" s="18">
        <f t="shared" si="7289"/>
        <v>0</v>
      </c>
      <c r="BS2769" s="18">
        <f t="shared" si="7289"/>
        <v>0</v>
      </c>
      <c r="BT2769" s="18">
        <f t="shared" si="7289"/>
        <v>0</v>
      </c>
      <c r="BU2769" s="18">
        <f t="shared" si="7129"/>
        <v>34820.800000000003</v>
      </c>
      <c r="BV2769" s="18">
        <f t="shared" si="7130"/>
        <v>26599.1</v>
      </c>
      <c r="BW2769" s="18">
        <f t="shared" si="7131"/>
        <v>25590.6</v>
      </c>
      <c r="BX2769" s="18">
        <f t="shared" si="7289"/>
        <v>-2.254</v>
      </c>
      <c r="BY2769" s="18">
        <f t="shared" si="7289"/>
        <v>0</v>
      </c>
      <c r="BZ2769" s="18">
        <f t="shared" si="7289"/>
        <v>0</v>
      </c>
      <c r="CA2769" s="18">
        <f t="shared" si="7284"/>
        <v>34818.546000000002</v>
      </c>
      <c r="CB2769" s="18">
        <f t="shared" si="7285"/>
        <v>26599.1</v>
      </c>
      <c r="CC2769" s="18">
        <f t="shared" si="7286"/>
        <v>25590.6</v>
      </c>
      <c r="CD2769" s="18">
        <f t="shared" si="7289"/>
        <v>0</v>
      </c>
      <c r="CE2769" s="27"/>
      <c r="CF2769" s="33"/>
    </row>
    <row r="2770" spans="1:84" ht="31.2" x14ac:dyDescent="0.3">
      <c r="A2770" s="41" t="s">
        <v>448</v>
      </c>
      <c r="B2770" s="39">
        <v>200</v>
      </c>
      <c r="C2770" s="41"/>
      <c r="D2770" s="41"/>
      <c r="E2770" s="14" t="s">
        <v>551</v>
      </c>
      <c r="F2770" s="18">
        <f t="shared" si="7287"/>
        <v>27990.1</v>
      </c>
      <c r="G2770" s="18">
        <f t="shared" si="7287"/>
        <v>26599.1</v>
      </c>
      <c r="H2770" s="18">
        <f t="shared" si="7287"/>
        <v>25590.6</v>
      </c>
      <c r="I2770" s="18">
        <f t="shared" si="7287"/>
        <v>0</v>
      </c>
      <c r="J2770" s="18">
        <f t="shared" si="7287"/>
        <v>0</v>
      </c>
      <c r="K2770" s="18">
        <f t="shared" si="7287"/>
        <v>0</v>
      </c>
      <c r="L2770" s="18">
        <f t="shared" si="7271"/>
        <v>27990.1</v>
      </c>
      <c r="M2770" s="18">
        <f t="shared" si="7272"/>
        <v>26599.1</v>
      </c>
      <c r="N2770" s="18">
        <f t="shared" si="7273"/>
        <v>25590.6</v>
      </c>
      <c r="O2770" s="18">
        <f t="shared" si="7288"/>
        <v>0</v>
      </c>
      <c r="P2770" s="18">
        <f t="shared" si="7288"/>
        <v>0</v>
      </c>
      <c r="Q2770" s="18">
        <f t="shared" si="7288"/>
        <v>0</v>
      </c>
      <c r="R2770" s="18">
        <f t="shared" si="7288"/>
        <v>0</v>
      </c>
      <c r="S2770" s="18">
        <f t="shared" si="7288"/>
        <v>0</v>
      </c>
      <c r="T2770" s="18">
        <f t="shared" si="7267"/>
        <v>27990.1</v>
      </c>
      <c r="U2770" s="18">
        <f t="shared" si="7268"/>
        <v>26599.1</v>
      </c>
      <c r="V2770" s="18">
        <f t="shared" si="7269"/>
        <v>25590.6</v>
      </c>
      <c r="W2770" s="18">
        <f t="shared" si="7289"/>
        <v>6962.9</v>
      </c>
      <c r="X2770" s="18">
        <f t="shared" si="7289"/>
        <v>0</v>
      </c>
      <c r="Y2770" s="18">
        <f t="shared" si="7289"/>
        <v>0</v>
      </c>
      <c r="Z2770" s="18">
        <f t="shared" si="7289"/>
        <v>0</v>
      </c>
      <c r="AA2770" s="18">
        <f t="shared" si="7289"/>
        <v>0</v>
      </c>
      <c r="AB2770" s="18">
        <f t="shared" si="7289"/>
        <v>0</v>
      </c>
      <c r="AC2770" s="18">
        <f t="shared" si="7238"/>
        <v>34953</v>
      </c>
      <c r="AD2770" s="18">
        <f t="shared" si="7239"/>
        <v>26599.1</v>
      </c>
      <c r="AE2770" s="18">
        <f t="shared" si="7240"/>
        <v>25590.6</v>
      </c>
      <c r="AF2770" s="18">
        <f t="shared" si="7289"/>
        <v>0</v>
      </c>
      <c r="AG2770" s="18">
        <f t="shared" si="7289"/>
        <v>0</v>
      </c>
      <c r="AH2770" s="18">
        <f t="shared" si="7289"/>
        <v>0</v>
      </c>
      <c r="AI2770" s="18">
        <f t="shared" si="7276"/>
        <v>34953</v>
      </c>
      <c r="AJ2770" s="18">
        <f t="shared" si="7277"/>
        <v>26599.1</v>
      </c>
      <c r="AK2770" s="18">
        <f t="shared" si="7278"/>
        <v>25590.6</v>
      </c>
      <c r="AL2770" s="18">
        <f t="shared" si="7289"/>
        <v>0</v>
      </c>
      <c r="AM2770" s="18">
        <f t="shared" si="7279"/>
        <v>34953</v>
      </c>
      <c r="AN2770" s="18">
        <f t="shared" si="7289"/>
        <v>0</v>
      </c>
      <c r="AO2770" s="18">
        <f t="shared" si="7289"/>
        <v>0</v>
      </c>
      <c r="AP2770" s="18">
        <f t="shared" si="7289"/>
        <v>0</v>
      </c>
      <c r="AQ2770" s="18">
        <f t="shared" si="7164"/>
        <v>34953</v>
      </c>
      <c r="AR2770" s="18">
        <f t="shared" si="7165"/>
        <v>26599.1</v>
      </c>
      <c r="AS2770" s="18">
        <f t="shared" si="7166"/>
        <v>25590.6</v>
      </c>
      <c r="AT2770" s="18">
        <f t="shared" si="7289"/>
        <v>0</v>
      </c>
      <c r="AU2770" s="18">
        <f t="shared" si="7289"/>
        <v>0</v>
      </c>
      <c r="AV2770" s="18">
        <f t="shared" si="7289"/>
        <v>0</v>
      </c>
      <c r="AW2770" s="18">
        <f t="shared" si="7167"/>
        <v>34953</v>
      </c>
      <c r="AX2770" s="18">
        <f t="shared" si="7168"/>
        <v>26599.1</v>
      </c>
      <c r="AY2770" s="18">
        <f t="shared" si="7169"/>
        <v>25590.6</v>
      </c>
      <c r="AZ2770" s="18">
        <f t="shared" si="7289"/>
        <v>0</v>
      </c>
      <c r="BA2770" s="18">
        <f t="shared" si="7289"/>
        <v>0</v>
      </c>
      <c r="BB2770" s="18">
        <f t="shared" si="7289"/>
        <v>0</v>
      </c>
      <c r="BC2770" s="18">
        <f t="shared" si="7261"/>
        <v>34953</v>
      </c>
      <c r="BD2770" s="18">
        <f t="shared" si="7262"/>
        <v>26599.1</v>
      </c>
      <c r="BE2770" s="18">
        <f t="shared" si="7263"/>
        <v>25590.6</v>
      </c>
      <c r="BF2770" s="18">
        <f t="shared" si="7289"/>
        <v>0</v>
      </c>
      <c r="BG2770" s="18">
        <f t="shared" si="7289"/>
        <v>0</v>
      </c>
      <c r="BH2770" s="18">
        <f t="shared" si="7289"/>
        <v>0</v>
      </c>
      <c r="BI2770" s="18">
        <f t="shared" si="7258"/>
        <v>34953</v>
      </c>
      <c r="BJ2770" s="18">
        <f t="shared" si="7259"/>
        <v>26599.1</v>
      </c>
      <c r="BK2770" s="18">
        <f t="shared" si="7260"/>
        <v>25590.6</v>
      </c>
      <c r="BL2770" s="18">
        <f t="shared" si="7289"/>
        <v>-132.19999999999999</v>
      </c>
      <c r="BM2770" s="18">
        <f t="shared" si="7289"/>
        <v>0</v>
      </c>
      <c r="BN2770" s="18">
        <f t="shared" si="7289"/>
        <v>0</v>
      </c>
      <c r="BO2770" s="18">
        <f t="shared" si="7135"/>
        <v>34820.800000000003</v>
      </c>
      <c r="BP2770" s="18">
        <f t="shared" si="7136"/>
        <v>26599.1</v>
      </c>
      <c r="BQ2770" s="18">
        <f t="shared" si="7137"/>
        <v>25590.6</v>
      </c>
      <c r="BR2770" s="18">
        <f t="shared" si="7289"/>
        <v>0</v>
      </c>
      <c r="BS2770" s="18">
        <f t="shared" si="7289"/>
        <v>0</v>
      </c>
      <c r="BT2770" s="18">
        <f t="shared" si="7289"/>
        <v>0</v>
      </c>
      <c r="BU2770" s="18">
        <f t="shared" si="7129"/>
        <v>34820.800000000003</v>
      </c>
      <c r="BV2770" s="18">
        <f t="shared" si="7130"/>
        <v>26599.1</v>
      </c>
      <c r="BW2770" s="18">
        <f t="shared" si="7131"/>
        <v>25590.6</v>
      </c>
      <c r="BX2770" s="18">
        <f t="shared" si="7289"/>
        <v>-2.254</v>
      </c>
      <c r="BY2770" s="18">
        <f t="shared" si="7289"/>
        <v>0</v>
      </c>
      <c r="BZ2770" s="18">
        <f t="shared" si="7289"/>
        <v>0</v>
      </c>
      <c r="CA2770" s="18">
        <f t="shared" si="7284"/>
        <v>34818.546000000002</v>
      </c>
      <c r="CB2770" s="18">
        <f t="shared" si="7285"/>
        <v>26599.1</v>
      </c>
      <c r="CC2770" s="18">
        <f t="shared" si="7286"/>
        <v>25590.6</v>
      </c>
      <c r="CD2770" s="18">
        <f t="shared" si="7289"/>
        <v>0</v>
      </c>
      <c r="CE2770" s="27"/>
      <c r="CF2770" s="33"/>
    </row>
    <row r="2771" spans="1:84" ht="46.8" x14ac:dyDescent="0.3">
      <c r="A2771" s="41" t="s">
        <v>448</v>
      </c>
      <c r="B2771" s="39">
        <v>240</v>
      </c>
      <c r="C2771" s="41"/>
      <c r="D2771" s="41"/>
      <c r="E2771" s="14" t="s">
        <v>559</v>
      </c>
      <c r="F2771" s="18">
        <f t="shared" si="7287"/>
        <v>27990.1</v>
      </c>
      <c r="G2771" s="18">
        <f t="shared" si="7287"/>
        <v>26599.1</v>
      </c>
      <c r="H2771" s="18">
        <f t="shared" si="7287"/>
        <v>25590.6</v>
      </c>
      <c r="I2771" s="18">
        <f t="shared" si="7287"/>
        <v>0</v>
      </c>
      <c r="J2771" s="18">
        <f t="shared" si="7287"/>
        <v>0</v>
      </c>
      <c r="K2771" s="18">
        <f t="shared" si="7287"/>
        <v>0</v>
      </c>
      <c r="L2771" s="18">
        <f t="shared" si="7271"/>
        <v>27990.1</v>
      </c>
      <c r="M2771" s="18">
        <f t="shared" si="7272"/>
        <v>26599.1</v>
      </c>
      <c r="N2771" s="18">
        <f t="shared" si="7273"/>
        <v>25590.6</v>
      </c>
      <c r="O2771" s="18">
        <f t="shared" si="7288"/>
        <v>0</v>
      </c>
      <c r="P2771" s="18">
        <f t="shared" si="7288"/>
        <v>0</v>
      </c>
      <c r="Q2771" s="18">
        <f t="shared" si="7288"/>
        <v>0</v>
      </c>
      <c r="R2771" s="18">
        <f t="shared" si="7288"/>
        <v>0</v>
      </c>
      <c r="S2771" s="18">
        <f t="shared" si="7288"/>
        <v>0</v>
      </c>
      <c r="T2771" s="18">
        <f t="shared" si="7267"/>
        <v>27990.1</v>
      </c>
      <c r="U2771" s="18">
        <f t="shared" si="7268"/>
        <v>26599.1</v>
      </c>
      <c r="V2771" s="18">
        <f t="shared" si="7269"/>
        <v>25590.6</v>
      </c>
      <c r="W2771" s="18">
        <f t="shared" si="7289"/>
        <v>6962.9</v>
      </c>
      <c r="X2771" s="18">
        <f t="shared" si="7289"/>
        <v>0</v>
      </c>
      <c r="Y2771" s="18">
        <f t="shared" si="7289"/>
        <v>0</v>
      </c>
      <c r="Z2771" s="18">
        <f t="shared" si="7289"/>
        <v>0</v>
      </c>
      <c r="AA2771" s="18">
        <f t="shared" si="7289"/>
        <v>0</v>
      </c>
      <c r="AB2771" s="18">
        <f t="shared" si="7289"/>
        <v>0</v>
      </c>
      <c r="AC2771" s="18">
        <f t="shared" si="7238"/>
        <v>34953</v>
      </c>
      <c r="AD2771" s="18">
        <f t="shared" si="7239"/>
        <v>26599.1</v>
      </c>
      <c r="AE2771" s="18">
        <f t="shared" si="7240"/>
        <v>25590.6</v>
      </c>
      <c r="AF2771" s="18">
        <f t="shared" si="7289"/>
        <v>0</v>
      </c>
      <c r="AG2771" s="18">
        <f t="shared" si="7289"/>
        <v>0</v>
      </c>
      <c r="AH2771" s="18">
        <f t="shared" si="7289"/>
        <v>0</v>
      </c>
      <c r="AI2771" s="18">
        <f t="shared" si="7276"/>
        <v>34953</v>
      </c>
      <c r="AJ2771" s="18">
        <f t="shared" si="7277"/>
        <v>26599.1</v>
      </c>
      <c r="AK2771" s="18">
        <f t="shared" si="7278"/>
        <v>25590.6</v>
      </c>
      <c r="AL2771" s="18">
        <f t="shared" si="7289"/>
        <v>0</v>
      </c>
      <c r="AM2771" s="18">
        <f t="shared" si="7279"/>
        <v>34953</v>
      </c>
      <c r="AN2771" s="18">
        <f t="shared" si="7289"/>
        <v>0</v>
      </c>
      <c r="AO2771" s="18">
        <f t="shared" si="7289"/>
        <v>0</v>
      </c>
      <c r="AP2771" s="18">
        <f t="shared" si="7289"/>
        <v>0</v>
      </c>
      <c r="AQ2771" s="18">
        <f t="shared" si="7164"/>
        <v>34953</v>
      </c>
      <c r="AR2771" s="18">
        <f t="shared" si="7165"/>
        <v>26599.1</v>
      </c>
      <c r="AS2771" s="18">
        <f t="shared" si="7166"/>
        <v>25590.6</v>
      </c>
      <c r="AT2771" s="18">
        <f t="shared" si="7289"/>
        <v>0</v>
      </c>
      <c r="AU2771" s="18">
        <f t="shared" si="7289"/>
        <v>0</v>
      </c>
      <c r="AV2771" s="18">
        <f t="shared" si="7289"/>
        <v>0</v>
      </c>
      <c r="AW2771" s="18">
        <f t="shared" si="7167"/>
        <v>34953</v>
      </c>
      <c r="AX2771" s="18">
        <f t="shared" si="7168"/>
        <v>26599.1</v>
      </c>
      <c r="AY2771" s="18">
        <f t="shared" si="7169"/>
        <v>25590.6</v>
      </c>
      <c r="AZ2771" s="18">
        <f t="shared" si="7289"/>
        <v>0</v>
      </c>
      <c r="BA2771" s="18">
        <f t="shared" si="7289"/>
        <v>0</v>
      </c>
      <c r="BB2771" s="18">
        <f t="shared" si="7289"/>
        <v>0</v>
      </c>
      <c r="BC2771" s="18">
        <f t="shared" si="7261"/>
        <v>34953</v>
      </c>
      <c r="BD2771" s="18">
        <f t="shared" si="7262"/>
        <v>26599.1</v>
      </c>
      <c r="BE2771" s="18">
        <f t="shared" si="7263"/>
        <v>25590.6</v>
      </c>
      <c r="BF2771" s="18">
        <f t="shared" si="7289"/>
        <v>0</v>
      </c>
      <c r="BG2771" s="18">
        <f t="shared" si="7289"/>
        <v>0</v>
      </c>
      <c r="BH2771" s="18">
        <f t="shared" si="7289"/>
        <v>0</v>
      </c>
      <c r="BI2771" s="18">
        <f t="shared" si="7258"/>
        <v>34953</v>
      </c>
      <c r="BJ2771" s="18">
        <f t="shared" si="7259"/>
        <v>26599.1</v>
      </c>
      <c r="BK2771" s="18">
        <f t="shared" si="7260"/>
        <v>25590.6</v>
      </c>
      <c r="BL2771" s="18">
        <f t="shared" si="7289"/>
        <v>-132.19999999999999</v>
      </c>
      <c r="BM2771" s="18">
        <f t="shared" si="7289"/>
        <v>0</v>
      </c>
      <c r="BN2771" s="18">
        <f t="shared" si="7289"/>
        <v>0</v>
      </c>
      <c r="BO2771" s="18">
        <f t="shared" si="7135"/>
        <v>34820.800000000003</v>
      </c>
      <c r="BP2771" s="18">
        <f t="shared" si="7136"/>
        <v>26599.1</v>
      </c>
      <c r="BQ2771" s="18">
        <f t="shared" si="7137"/>
        <v>25590.6</v>
      </c>
      <c r="BR2771" s="18">
        <f t="shared" si="7289"/>
        <v>0</v>
      </c>
      <c r="BS2771" s="18">
        <f t="shared" si="7289"/>
        <v>0</v>
      </c>
      <c r="BT2771" s="18">
        <f t="shared" si="7289"/>
        <v>0</v>
      </c>
      <c r="BU2771" s="18">
        <f t="shared" si="7129"/>
        <v>34820.800000000003</v>
      </c>
      <c r="BV2771" s="18">
        <f t="shared" si="7130"/>
        <v>26599.1</v>
      </c>
      <c r="BW2771" s="18">
        <f t="shared" si="7131"/>
        <v>25590.6</v>
      </c>
      <c r="BX2771" s="18">
        <f t="shared" si="7289"/>
        <v>-2.254</v>
      </c>
      <c r="BY2771" s="18">
        <f t="shared" si="7289"/>
        <v>0</v>
      </c>
      <c r="BZ2771" s="18">
        <f t="shared" si="7289"/>
        <v>0</v>
      </c>
      <c r="CA2771" s="18">
        <f t="shared" si="7284"/>
        <v>34818.546000000002</v>
      </c>
      <c r="CB2771" s="18">
        <f t="shared" si="7285"/>
        <v>26599.1</v>
      </c>
      <c r="CC2771" s="18">
        <f t="shared" si="7286"/>
        <v>25590.6</v>
      </c>
      <c r="CD2771" s="18">
        <f t="shared" si="7289"/>
        <v>0</v>
      </c>
      <c r="CE2771" s="27"/>
      <c r="CF2771" s="33"/>
    </row>
    <row r="2772" spans="1:84" x14ac:dyDescent="0.3">
      <c r="A2772" s="41" t="s">
        <v>448</v>
      </c>
      <c r="B2772" s="39">
        <v>240</v>
      </c>
      <c r="C2772" s="41" t="s">
        <v>5</v>
      </c>
      <c r="D2772" s="41" t="s">
        <v>6</v>
      </c>
      <c r="E2772" s="14" t="s">
        <v>518</v>
      </c>
      <c r="F2772" s="18">
        <v>27990.1</v>
      </c>
      <c r="G2772" s="18">
        <v>26599.1</v>
      </c>
      <c r="H2772" s="18">
        <v>25590.6</v>
      </c>
      <c r="I2772" s="18"/>
      <c r="J2772" s="18"/>
      <c r="K2772" s="18"/>
      <c r="L2772" s="18">
        <f t="shared" si="7271"/>
        <v>27990.1</v>
      </c>
      <c r="M2772" s="18">
        <f t="shared" si="7272"/>
        <v>26599.1</v>
      </c>
      <c r="N2772" s="18">
        <f t="shared" si="7273"/>
        <v>25590.6</v>
      </c>
      <c r="O2772" s="18"/>
      <c r="P2772" s="18"/>
      <c r="Q2772" s="18"/>
      <c r="R2772" s="18"/>
      <c r="S2772" s="18"/>
      <c r="T2772" s="18">
        <f t="shared" si="7267"/>
        <v>27990.1</v>
      </c>
      <c r="U2772" s="18">
        <f t="shared" si="7268"/>
        <v>26599.1</v>
      </c>
      <c r="V2772" s="18">
        <f t="shared" si="7269"/>
        <v>25590.6</v>
      </c>
      <c r="W2772" s="18">
        <v>6962.9</v>
      </c>
      <c r="X2772" s="18"/>
      <c r="Y2772" s="18"/>
      <c r="Z2772" s="18"/>
      <c r="AA2772" s="18"/>
      <c r="AB2772" s="18"/>
      <c r="AC2772" s="18">
        <f t="shared" si="7238"/>
        <v>34953</v>
      </c>
      <c r="AD2772" s="18">
        <f t="shared" si="7239"/>
        <v>26599.1</v>
      </c>
      <c r="AE2772" s="18">
        <f t="shared" si="7240"/>
        <v>25590.6</v>
      </c>
      <c r="AF2772" s="18"/>
      <c r="AG2772" s="18"/>
      <c r="AH2772" s="18"/>
      <c r="AI2772" s="18">
        <f t="shared" si="7276"/>
        <v>34953</v>
      </c>
      <c r="AJ2772" s="18">
        <f t="shared" si="7277"/>
        <v>26599.1</v>
      </c>
      <c r="AK2772" s="18">
        <f t="shared" si="7278"/>
        <v>25590.6</v>
      </c>
      <c r="AL2772" s="18"/>
      <c r="AM2772" s="18">
        <f t="shared" si="7279"/>
        <v>34953</v>
      </c>
      <c r="AN2772" s="18"/>
      <c r="AO2772" s="18"/>
      <c r="AP2772" s="18"/>
      <c r="AQ2772" s="18">
        <f t="shared" si="7164"/>
        <v>34953</v>
      </c>
      <c r="AR2772" s="18">
        <f t="shared" si="7165"/>
        <v>26599.1</v>
      </c>
      <c r="AS2772" s="18">
        <f t="shared" si="7166"/>
        <v>25590.6</v>
      </c>
      <c r="AT2772" s="18"/>
      <c r="AU2772" s="18"/>
      <c r="AV2772" s="18"/>
      <c r="AW2772" s="18">
        <f t="shared" si="7167"/>
        <v>34953</v>
      </c>
      <c r="AX2772" s="18">
        <f t="shared" si="7168"/>
        <v>26599.1</v>
      </c>
      <c r="AY2772" s="18">
        <f t="shared" si="7169"/>
        <v>25590.6</v>
      </c>
      <c r="AZ2772" s="18"/>
      <c r="BA2772" s="18"/>
      <c r="BB2772" s="18"/>
      <c r="BC2772" s="18">
        <f t="shared" si="7261"/>
        <v>34953</v>
      </c>
      <c r="BD2772" s="18">
        <f t="shared" si="7262"/>
        <v>26599.1</v>
      </c>
      <c r="BE2772" s="18">
        <f t="shared" si="7263"/>
        <v>25590.6</v>
      </c>
      <c r="BF2772" s="18"/>
      <c r="BG2772" s="18"/>
      <c r="BH2772" s="18"/>
      <c r="BI2772" s="18">
        <f t="shared" si="7258"/>
        <v>34953</v>
      </c>
      <c r="BJ2772" s="18">
        <f t="shared" si="7259"/>
        <v>26599.1</v>
      </c>
      <c r="BK2772" s="18">
        <f t="shared" si="7260"/>
        <v>25590.6</v>
      </c>
      <c r="BL2772" s="18">
        <v>-132.19999999999999</v>
      </c>
      <c r="BM2772" s="18"/>
      <c r="BN2772" s="18"/>
      <c r="BO2772" s="18">
        <f t="shared" si="7135"/>
        <v>34820.800000000003</v>
      </c>
      <c r="BP2772" s="18">
        <f t="shared" si="7136"/>
        <v>26599.1</v>
      </c>
      <c r="BQ2772" s="18">
        <f t="shared" si="7137"/>
        <v>25590.6</v>
      </c>
      <c r="BR2772" s="18"/>
      <c r="BS2772" s="18"/>
      <c r="BT2772" s="18"/>
      <c r="BU2772" s="18">
        <f t="shared" si="7129"/>
        <v>34820.800000000003</v>
      </c>
      <c r="BV2772" s="18">
        <f t="shared" si="7130"/>
        <v>26599.1</v>
      </c>
      <c r="BW2772" s="18">
        <f t="shared" si="7131"/>
        <v>25590.6</v>
      </c>
      <c r="BX2772" s="18">
        <v>-2.254</v>
      </c>
      <c r="BY2772" s="18"/>
      <c r="BZ2772" s="18"/>
      <c r="CA2772" s="18">
        <f t="shared" si="7284"/>
        <v>34818.546000000002</v>
      </c>
      <c r="CB2772" s="18">
        <f t="shared" si="7285"/>
        <v>26599.1</v>
      </c>
      <c r="CC2772" s="18">
        <f t="shared" si="7286"/>
        <v>25590.6</v>
      </c>
      <c r="CD2772" s="18"/>
      <c r="CE2772" s="27"/>
      <c r="CF2772" s="33"/>
    </row>
    <row r="2773" spans="1:84" ht="46.8" x14ac:dyDescent="0.3">
      <c r="A2773" s="19" t="s">
        <v>928</v>
      </c>
      <c r="B2773" s="39"/>
      <c r="C2773" s="41"/>
      <c r="D2773" s="41"/>
      <c r="E2773" s="14" t="s">
        <v>927</v>
      </c>
      <c r="F2773" s="18">
        <f t="shared" ref="F2773:K2775" si="7290">F2774</f>
        <v>172.5</v>
      </c>
      <c r="G2773" s="18">
        <f t="shared" si="7290"/>
        <v>172.5</v>
      </c>
      <c r="H2773" s="18">
        <f t="shared" si="7290"/>
        <v>172.5</v>
      </c>
      <c r="I2773" s="18">
        <f t="shared" si="7290"/>
        <v>0</v>
      </c>
      <c r="J2773" s="18">
        <f t="shared" si="7290"/>
        <v>0</v>
      </c>
      <c r="K2773" s="18">
        <f t="shared" si="7290"/>
        <v>0</v>
      </c>
      <c r="L2773" s="18">
        <f t="shared" si="7271"/>
        <v>172.5</v>
      </c>
      <c r="M2773" s="18">
        <f t="shared" si="7272"/>
        <v>172.5</v>
      </c>
      <c r="N2773" s="18">
        <f t="shared" si="7273"/>
        <v>172.5</v>
      </c>
      <c r="O2773" s="18">
        <f t="shared" ref="O2773:S2775" si="7291">O2774</f>
        <v>0</v>
      </c>
      <c r="P2773" s="18">
        <f t="shared" si="7291"/>
        <v>0</v>
      </c>
      <c r="Q2773" s="18">
        <f t="shared" si="7291"/>
        <v>0</v>
      </c>
      <c r="R2773" s="18">
        <f t="shared" si="7291"/>
        <v>0</v>
      </c>
      <c r="S2773" s="18">
        <f t="shared" si="7291"/>
        <v>0</v>
      </c>
      <c r="T2773" s="18">
        <f t="shared" si="7267"/>
        <v>172.5</v>
      </c>
      <c r="U2773" s="18">
        <f t="shared" si="7268"/>
        <v>172.5</v>
      </c>
      <c r="V2773" s="18">
        <f t="shared" si="7269"/>
        <v>172.5</v>
      </c>
      <c r="W2773" s="18">
        <f t="shared" ref="W2773:CD2775" si="7292">W2774</f>
        <v>0</v>
      </c>
      <c r="X2773" s="18">
        <f t="shared" si="7292"/>
        <v>0</v>
      </c>
      <c r="Y2773" s="18">
        <f t="shared" si="7292"/>
        <v>0</v>
      </c>
      <c r="Z2773" s="18">
        <f t="shared" si="7292"/>
        <v>0</v>
      </c>
      <c r="AA2773" s="18">
        <f t="shared" si="7292"/>
        <v>0</v>
      </c>
      <c r="AB2773" s="18">
        <f t="shared" si="7292"/>
        <v>0</v>
      </c>
      <c r="AC2773" s="18">
        <f t="shared" si="7238"/>
        <v>172.5</v>
      </c>
      <c r="AD2773" s="18">
        <f t="shared" si="7239"/>
        <v>172.5</v>
      </c>
      <c r="AE2773" s="18">
        <f t="shared" si="7240"/>
        <v>172.5</v>
      </c>
      <c r="AF2773" s="18">
        <f t="shared" si="7292"/>
        <v>0</v>
      </c>
      <c r="AG2773" s="18">
        <f t="shared" si="7292"/>
        <v>0</v>
      </c>
      <c r="AH2773" s="18">
        <f t="shared" si="7292"/>
        <v>0</v>
      </c>
      <c r="AI2773" s="18">
        <f t="shared" si="7276"/>
        <v>172.5</v>
      </c>
      <c r="AJ2773" s="18">
        <f t="shared" si="7277"/>
        <v>172.5</v>
      </c>
      <c r="AK2773" s="18">
        <f t="shared" si="7278"/>
        <v>172.5</v>
      </c>
      <c r="AL2773" s="18">
        <f t="shared" si="7292"/>
        <v>0</v>
      </c>
      <c r="AM2773" s="18">
        <f t="shared" si="7279"/>
        <v>172.5</v>
      </c>
      <c r="AN2773" s="18">
        <f t="shared" si="7292"/>
        <v>0</v>
      </c>
      <c r="AO2773" s="18">
        <f t="shared" si="7292"/>
        <v>0</v>
      </c>
      <c r="AP2773" s="18">
        <f t="shared" si="7292"/>
        <v>0</v>
      </c>
      <c r="AQ2773" s="18">
        <f t="shared" si="7164"/>
        <v>172.5</v>
      </c>
      <c r="AR2773" s="18">
        <f t="shared" si="7165"/>
        <v>172.5</v>
      </c>
      <c r="AS2773" s="18">
        <f t="shared" si="7166"/>
        <v>172.5</v>
      </c>
      <c r="AT2773" s="18">
        <f t="shared" si="7292"/>
        <v>0</v>
      </c>
      <c r="AU2773" s="18">
        <f t="shared" si="7292"/>
        <v>0</v>
      </c>
      <c r="AV2773" s="18">
        <f t="shared" si="7292"/>
        <v>0</v>
      </c>
      <c r="AW2773" s="18">
        <f t="shared" si="7167"/>
        <v>172.5</v>
      </c>
      <c r="AX2773" s="18">
        <f t="shared" si="7168"/>
        <v>172.5</v>
      </c>
      <c r="AY2773" s="18">
        <f t="shared" si="7169"/>
        <v>172.5</v>
      </c>
      <c r="AZ2773" s="18">
        <f t="shared" si="7292"/>
        <v>0</v>
      </c>
      <c r="BA2773" s="18">
        <f t="shared" si="7292"/>
        <v>0</v>
      </c>
      <c r="BB2773" s="18">
        <f t="shared" si="7292"/>
        <v>0</v>
      </c>
      <c r="BC2773" s="18">
        <f t="shared" si="7261"/>
        <v>172.5</v>
      </c>
      <c r="BD2773" s="18">
        <f t="shared" si="7262"/>
        <v>172.5</v>
      </c>
      <c r="BE2773" s="18">
        <f t="shared" si="7263"/>
        <v>172.5</v>
      </c>
      <c r="BF2773" s="18">
        <f t="shared" si="7292"/>
        <v>0</v>
      </c>
      <c r="BG2773" s="18">
        <f t="shared" si="7292"/>
        <v>0</v>
      </c>
      <c r="BH2773" s="18">
        <f t="shared" si="7292"/>
        <v>0</v>
      </c>
      <c r="BI2773" s="18">
        <f t="shared" si="7258"/>
        <v>172.5</v>
      </c>
      <c r="BJ2773" s="18">
        <f t="shared" si="7259"/>
        <v>172.5</v>
      </c>
      <c r="BK2773" s="18">
        <f t="shared" si="7260"/>
        <v>172.5</v>
      </c>
      <c r="BL2773" s="18">
        <f t="shared" si="7292"/>
        <v>0</v>
      </c>
      <c r="BM2773" s="18">
        <f t="shared" si="7292"/>
        <v>0</v>
      </c>
      <c r="BN2773" s="18">
        <f t="shared" si="7292"/>
        <v>0</v>
      </c>
      <c r="BO2773" s="18">
        <f t="shared" si="7135"/>
        <v>172.5</v>
      </c>
      <c r="BP2773" s="18">
        <f t="shared" si="7136"/>
        <v>172.5</v>
      </c>
      <c r="BQ2773" s="18">
        <f t="shared" si="7137"/>
        <v>172.5</v>
      </c>
      <c r="BR2773" s="18">
        <f t="shared" si="7292"/>
        <v>0</v>
      </c>
      <c r="BS2773" s="18">
        <f t="shared" si="7292"/>
        <v>0</v>
      </c>
      <c r="BT2773" s="18">
        <f t="shared" si="7292"/>
        <v>0</v>
      </c>
      <c r="BU2773" s="18">
        <f t="shared" si="7129"/>
        <v>172.5</v>
      </c>
      <c r="BV2773" s="18">
        <f t="shared" si="7130"/>
        <v>172.5</v>
      </c>
      <c r="BW2773" s="18">
        <f t="shared" si="7131"/>
        <v>172.5</v>
      </c>
      <c r="BX2773" s="18">
        <f t="shared" si="7292"/>
        <v>0</v>
      </c>
      <c r="BY2773" s="18">
        <f t="shared" si="7292"/>
        <v>0</v>
      </c>
      <c r="BZ2773" s="18">
        <f t="shared" si="7292"/>
        <v>0</v>
      </c>
      <c r="CA2773" s="18">
        <f t="shared" si="7284"/>
        <v>172.5</v>
      </c>
      <c r="CB2773" s="18">
        <f t="shared" si="7285"/>
        <v>172.5</v>
      </c>
      <c r="CC2773" s="18">
        <f t="shared" si="7286"/>
        <v>172.5</v>
      </c>
      <c r="CD2773" s="18">
        <f t="shared" si="7292"/>
        <v>0</v>
      </c>
      <c r="CE2773" s="27"/>
      <c r="CF2773" s="33"/>
    </row>
    <row r="2774" spans="1:84" ht="31.2" x14ac:dyDescent="0.3">
      <c r="A2774" s="19" t="s">
        <v>928</v>
      </c>
      <c r="B2774" s="39">
        <v>300</v>
      </c>
      <c r="C2774" s="41"/>
      <c r="D2774" s="41"/>
      <c r="E2774" s="14" t="s">
        <v>552</v>
      </c>
      <c r="F2774" s="18">
        <f t="shared" si="7290"/>
        <v>172.5</v>
      </c>
      <c r="G2774" s="18">
        <f t="shared" si="7290"/>
        <v>172.5</v>
      </c>
      <c r="H2774" s="18">
        <f t="shared" si="7290"/>
        <v>172.5</v>
      </c>
      <c r="I2774" s="18">
        <f t="shared" si="7290"/>
        <v>0</v>
      </c>
      <c r="J2774" s="18">
        <f t="shared" si="7290"/>
        <v>0</v>
      </c>
      <c r="K2774" s="18">
        <f t="shared" si="7290"/>
        <v>0</v>
      </c>
      <c r="L2774" s="18">
        <f t="shared" si="7271"/>
        <v>172.5</v>
      </c>
      <c r="M2774" s="18">
        <f t="shared" si="7272"/>
        <v>172.5</v>
      </c>
      <c r="N2774" s="18">
        <f t="shared" si="7273"/>
        <v>172.5</v>
      </c>
      <c r="O2774" s="18">
        <f t="shared" si="7291"/>
        <v>0</v>
      </c>
      <c r="P2774" s="18">
        <f t="shared" si="7291"/>
        <v>0</v>
      </c>
      <c r="Q2774" s="18">
        <f t="shared" si="7291"/>
        <v>0</v>
      </c>
      <c r="R2774" s="18">
        <f t="shared" si="7291"/>
        <v>0</v>
      </c>
      <c r="S2774" s="18">
        <f t="shared" si="7291"/>
        <v>0</v>
      </c>
      <c r="T2774" s="18">
        <f t="shared" si="7267"/>
        <v>172.5</v>
      </c>
      <c r="U2774" s="18">
        <f t="shared" si="7268"/>
        <v>172.5</v>
      </c>
      <c r="V2774" s="18">
        <f t="shared" si="7269"/>
        <v>172.5</v>
      </c>
      <c r="W2774" s="18">
        <f t="shared" si="7292"/>
        <v>0</v>
      </c>
      <c r="X2774" s="18">
        <f t="shared" si="7292"/>
        <v>0</v>
      </c>
      <c r="Y2774" s="18">
        <f t="shared" si="7292"/>
        <v>0</v>
      </c>
      <c r="Z2774" s="18">
        <f t="shared" si="7292"/>
        <v>0</v>
      </c>
      <c r="AA2774" s="18">
        <f t="shared" si="7292"/>
        <v>0</v>
      </c>
      <c r="AB2774" s="18">
        <f t="shared" si="7292"/>
        <v>0</v>
      </c>
      <c r="AC2774" s="18">
        <f t="shared" si="7238"/>
        <v>172.5</v>
      </c>
      <c r="AD2774" s="18">
        <f t="shared" si="7239"/>
        <v>172.5</v>
      </c>
      <c r="AE2774" s="18">
        <f t="shared" si="7240"/>
        <v>172.5</v>
      </c>
      <c r="AF2774" s="18">
        <f t="shared" si="7292"/>
        <v>0</v>
      </c>
      <c r="AG2774" s="18">
        <f t="shared" si="7292"/>
        <v>0</v>
      </c>
      <c r="AH2774" s="18">
        <f t="shared" si="7292"/>
        <v>0</v>
      </c>
      <c r="AI2774" s="18">
        <f t="shared" si="7276"/>
        <v>172.5</v>
      </c>
      <c r="AJ2774" s="18">
        <f t="shared" si="7277"/>
        <v>172.5</v>
      </c>
      <c r="AK2774" s="18">
        <f t="shared" si="7278"/>
        <v>172.5</v>
      </c>
      <c r="AL2774" s="18">
        <f t="shared" si="7292"/>
        <v>0</v>
      </c>
      <c r="AM2774" s="18">
        <f t="shared" si="7279"/>
        <v>172.5</v>
      </c>
      <c r="AN2774" s="18">
        <f t="shared" si="7292"/>
        <v>0</v>
      </c>
      <c r="AO2774" s="18">
        <f t="shared" si="7292"/>
        <v>0</v>
      </c>
      <c r="AP2774" s="18">
        <f t="shared" si="7292"/>
        <v>0</v>
      </c>
      <c r="AQ2774" s="18">
        <f t="shared" si="7164"/>
        <v>172.5</v>
      </c>
      <c r="AR2774" s="18">
        <f t="shared" si="7165"/>
        <v>172.5</v>
      </c>
      <c r="AS2774" s="18">
        <f t="shared" si="7166"/>
        <v>172.5</v>
      </c>
      <c r="AT2774" s="18">
        <f t="shared" si="7292"/>
        <v>0</v>
      </c>
      <c r="AU2774" s="18">
        <f t="shared" si="7292"/>
        <v>0</v>
      </c>
      <c r="AV2774" s="18">
        <f t="shared" si="7292"/>
        <v>0</v>
      </c>
      <c r="AW2774" s="18">
        <f t="shared" si="7167"/>
        <v>172.5</v>
      </c>
      <c r="AX2774" s="18">
        <f t="shared" si="7168"/>
        <v>172.5</v>
      </c>
      <c r="AY2774" s="18">
        <f t="shared" si="7169"/>
        <v>172.5</v>
      </c>
      <c r="AZ2774" s="18">
        <f t="shared" si="7292"/>
        <v>0</v>
      </c>
      <c r="BA2774" s="18">
        <f t="shared" si="7292"/>
        <v>0</v>
      </c>
      <c r="BB2774" s="18">
        <f t="shared" si="7292"/>
        <v>0</v>
      </c>
      <c r="BC2774" s="18">
        <f t="shared" si="7261"/>
        <v>172.5</v>
      </c>
      <c r="BD2774" s="18">
        <f t="shared" si="7262"/>
        <v>172.5</v>
      </c>
      <c r="BE2774" s="18">
        <f t="shared" si="7263"/>
        <v>172.5</v>
      </c>
      <c r="BF2774" s="18">
        <f t="shared" si="7292"/>
        <v>0</v>
      </c>
      <c r="BG2774" s="18">
        <f t="shared" si="7292"/>
        <v>0</v>
      </c>
      <c r="BH2774" s="18">
        <f t="shared" si="7292"/>
        <v>0</v>
      </c>
      <c r="BI2774" s="18">
        <f t="shared" si="7258"/>
        <v>172.5</v>
      </c>
      <c r="BJ2774" s="18">
        <f t="shared" si="7259"/>
        <v>172.5</v>
      </c>
      <c r="BK2774" s="18">
        <f t="shared" si="7260"/>
        <v>172.5</v>
      </c>
      <c r="BL2774" s="18">
        <f t="shared" si="7292"/>
        <v>0</v>
      </c>
      <c r="BM2774" s="18">
        <f t="shared" si="7292"/>
        <v>0</v>
      </c>
      <c r="BN2774" s="18">
        <f t="shared" si="7292"/>
        <v>0</v>
      </c>
      <c r="BO2774" s="18">
        <f t="shared" si="7135"/>
        <v>172.5</v>
      </c>
      <c r="BP2774" s="18">
        <f t="shared" si="7136"/>
        <v>172.5</v>
      </c>
      <c r="BQ2774" s="18">
        <f t="shared" si="7137"/>
        <v>172.5</v>
      </c>
      <c r="BR2774" s="18">
        <f t="shared" si="7292"/>
        <v>0</v>
      </c>
      <c r="BS2774" s="18">
        <f t="shared" si="7292"/>
        <v>0</v>
      </c>
      <c r="BT2774" s="18">
        <f t="shared" si="7292"/>
        <v>0</v>
      </c>
      <c r="BU2774" s="18">
        <f t="shared" si="7129"/>
        <v>172.5</v>
      </c>
      <c r="BV2774" s="18">
        <f t="shared" si="7130"/>
        <v>172.5</v>
      </c>
      <c r="BW2774" s="18">
        <f t="shared" si="7131"/>
        <v>172.5</v>
      </c>
      <c r="BX2774" s="18">
        <f t="shared" si="7292"/>
        <v>0</v>
      </c>
      <c r="BY2774" s="18">
        <f t="shared" si="7292"/>
        <v>0</v>
      </c>
      <c r="BZ2774" s="18">
        <f t="shared" si="7292"/>
        <v>0</v>
      </c>
      <c r="CA2774" s="18">
        <f t="shared" si="7284"/>
        <v>172.5</v>
      </c>
      <c r="CB2774" s="18">
        <f t="shared" si="7285"/>
        <v>172.5</v>
      </c>
      <c r="CC2774" s="18">
        <f t="shared" si="7286"/>
        <v>172.5</v>
      </c>
      <c r="CD2774" s="18">
        <f t="shared" si="7292"/>
        <v>0</v>
      </c>
      <c r="CE2774" s="27"/>
      <c r="CF2774" s="33"/>
    </row>
    <row r="2775" spans="1:84" x14ac:dyDescent="0.3">
      <c r="A2775" s="19" t="s">
        <v>928</v>
      </c>
      <c r="B2775" s="39">
        <v>360</v>
      </c>
      <c r="C2775" s="41"/>
      <c r="D2775" s="41"/>
      <c r="E2775" s="14" t="s">
        <v>565</v>
      </c>
      <c r="F2775" s="18">
        <f t="shared" si="7290"/>
        <v>172.5</v>
      </c>
      <c r="G2775" s="18">
        <f t="shared" si="7290"/>
        <v>172.5</v>
      </c>
      <c r="H2775" s="18">
        <f t="shared" si="7290"/>
        <v>172.5</v>
      </c>
      <c r="I2775" s="18">
        <f t="shared" si="7290"/>
        <v>0</v>
      </c>
      <c r="J2775" s="18">
        <f t="shared" si="7290"/>
        <v>0</v>
      </c>
      <c r="K2775" s="18">
        <f t="shared" si="7290"/>
        <v>0</v>
      </c>
      <c r="L2775" s="18">
        <f t="shared" si="7271"/>
        <v>172.5</v>
      </c>
      <c r="M2775" s="18">
        <f t="shared" si="7272"/>
        <v>172.5</v>
      </c>
      <c r="N2775" s="18">
        <f t="shared" si="7273"/>
        <v>172.5</v>
      </c>
      <c r="O2775" s="18">
        <f t="shared" si="7291"/>
        <v>0</v>
      </c>
      <c r="P2775" s="18">
        <f t="shared" si="7291"/>
        <v>0</v>
      </c>
      <c r="Q2775" s="18">
        <f t="shared" si="7291"/>
        <v>0</v>
      </c>
      <c r="R2775" s="18">
        <f t="shared" si="7291"/>
        <v>0</v>
      </c>
      <c r="S2775" s="18">
        <f t="shared" si="7291"/>
        <v>0</v>
      </c>
      <c r="T2775" s="18">
        <f t="shared" si="7267"/>
        <v>172.5</v>
      </c>
      <c r="U2775" s="18">
        <f t="shared" si="7268"/>
        <v>172.5</v>
      </c>
      <c r="V2775" s="18">
        <f t="shared" si="7269"/>
        <v>172.5</v>
      </c>
      <c r="W2775" s="18">
        <f t="shared" si="7292"/>
        <v>0</v>
      </c>
      <c r="X2775" s="18">
        <f t="shared" si="7292"/>
        <v>0</v>
      </c>
      <c r="Y2775" s="18">
        <f t="shared" si="7292"/>
        <v>0</v>
      </c>
      <c r="Z2775" s="18">
        <f t="shared" si="7292"/>
        <v>0</v>
      </c>
      <c r="AA2775" s="18">
        <f t="shared" si="7292"/>
        <v>0</v>
      </c>
      <c r="AB2775" s="18">
        <f t="shared" si="7292"/>
        <v>0</v>
      </c>
      <c r="AC2775" s="18">
        <f t="shared" si="7238"/>
        <v>172.5</v>
      </c>
      <c r="AD2775" s="18">
        <f t="shared" si="7239"/>
        <v>172.5</v>
      </c>
      <c r="AE2775" s="18">
        <f t="shared" si="7240"/>
        <v>172.5</v>
      </c>
      <c r="AF2775" s="18">
        <f t="shared" si="7292"/>
        <v>0</v>
      </c>
      <c r="AG2775" s="18">
        <f t="shared" si="7292"/>
        <v>0</v>
      </c>
      <c r="AH2775" s="18">
        <f t="shared" si="7292"/>
        <v>0</v>
      </c>
      <c r="AI2775" s="18">
        <f t="shared" si="7276"/>
        <v>172.5</v>
      </c>
      <c r="AJ2775" s="18">
        <f t="shared" si="7277"/>
        <v>172.5</v>
      </c>
      <c r="AK2775" s="18">
        <f t="shared" si="7278"/>
        <v>172.5</v>
      </c>
      <c r="AL2775" s="18">
        <f t="shared" si="7292"/>
        <v>0</v>
      </c>
      <c r="AM2775" s="18">
        <f t="shared" si="7279"/>
        <v>172.5</v>
      </c>
      <c r="AN2775" s="18">
        <f t="shared" si="7292"/>
        <v>0</v>
      </c>
      <c r="AO2775" s="18">
        <f t="shared" si="7292"/>
        <v>0</v>
      </c>
      <c r="AP2775" s="18">
        <f t="shared" si="7292"/>
        <v>0</v>
      </c>
      <c r="AQ2775" s="18">
        <f t="shared" si="7164"/>
        <v>172.5</v>
      </c>
      <c r="AR2775" s="18">
        <f t="shared" si="7165"/>
        <v>172.5</v>
      </c>
      <c r="AS2775" s="18">
        <f t="shared" si="7166"/>
        <v>172.5</v>
      </c>
      <c r="AT2775" s="18">
        <f t="shared" si="7292"/>
        <v>0</v>
      </c>
      <c r="AU2775" s="18">
        <f t="shared" si="7292"/>
        <v>0</v>
      </c>
      <c r="AV2775" s="18">
        <f t="shared" si="7292"/>
        <v>0</v>
      </c>
      <c r="AW2775" s="18">
        <f t="shared" si="7167"/>
        <v>172.5</v>
      </c>
      <c r="AX2775" s="18">
        <f t="shared" si="7168"/>
        <v>172.5</v>
      </c>
      <c r="AY2775" s="18">
        <f t="shared" si="7169"/>
        <v>172.5</v>
      </c>
      <c r="AZ2775" s="18">
        <f t="shared" si="7292"/>
        <v>0</v>
      </c>
      <c r="BA2775" s="18">
        <f t="shared" si="7292"/>
        <v>0</v>
      </c>
      <c r="BB2775" s="18">
        <f t="shared" si="7292"/>
        <v>0</v>
      </c>
      <c r="BC2775" s="18">
        <f t="shared" si="7261"/>
        <v>172.5</v>
      </c>
      <c r="BD2775" s="18">
        <f t="shared" si="7262"/>
        <v>172.5</v>
      </c>
      <c r="BE2775" s="18">
        <f t="shared" si="7263"/>
        <v>172.5</v>
      </c>
      <c r="BF2775" s="18">
        <f t="shared" si="7292"/>
        <v>0</v>
      </c>
      <c r="BG2775" s="18">
        <f t="shared" si="7292"/>
        <v>0</v>
      </c>
      <c r="BH2775" s="18">
        <f t="shared" si="7292"/>
        <v>0</v>
      </c>
      <c r="BI2775" s="18">
        <f t="shared" si="7258"/>
        <v>172.5</v>
      </c>
      <c r="BJ2775" s="18">
        <f t="shared" si="7259"/>
        <v>172.5</v>
      </c>
      <c r="BK2775" s="18">
        <f t="shared" si="7260"/>
        <v>172.5</v>
      </c>
      <c r="BL2775" s="18">
        <f t="shared" si="7292"/>
        <v>0</v>
      </c>
      <c r="BM2775" s="18">
        <f t="shared" si="7292"/>
        <v>0</v>
      </c>
      <c r="BN2775" s="18">
        <f t="shared" si="7292"/>
        <v>0</v>
      </c>
      <c r="BO2775" s="18">
        <f t="shared" si="7135"/>
        <v>172.5</v>
      </c>
      <c r="BP2775" s="18">
        <f t="shared" si="7136"/>
        <v>172.5</v>
      </c>
      <c r="BQ2775" s="18">
        <f t="shared" si="7137"/>
        <v>172.5</v>
      </c>
      <c r="BR2775" s="18">
        <f t="shared" si="7292"/>
        <v>0</v>
      </c>
      <c r="BS2775" s="18">
        <f t="shared" si="7292"/>
        <v>0</v>
      </c>
      <c r="BT2775" s="18">
        <f t="shared" si="7292"/>
        <v>0</v>
      </c>
      <c r="BU2775" s="18">
        <f t="shared" si="7129"/>
        <v>172.5</v>
      </c>
      <c r="BV2775" s="18">
        <f t="shared" si="7130"/>
        <v>172.5</v>
      </c>
      <c r="BW2775" s="18">
        <f t="shared" si="7131"/>
        <v>172.5</v>
      </c>
      <c r="BX2775" s="18">
        <f t="shared" si="7292"/>
        <v>0</v>
      </c>
      <c r="BY2775" s="18">
        <f t="shared" si="7292"/>
        <v>0</v>
      </c>
      <c r="BZ2775" s="18">
        <f t="shared" si="7292"/>
        <v>0</v>
      </c>
      <c r="CA2775" s="18">
        <f t="shared" si="7284"/>
        <v>172.5</v>
      </c>
      <c r="CB2775" s="18">
        <f t="shared" si="7285"/>
        <v>172.5</v>
      </c>
      <c r="CC2775" s="18">
        <f t="shared" si="7286"/>
        <v>172.5</v>
      </c>
      <c r="CD2775" s="18">
        <f t="shared" si="7292"/>
        <v>0</v>
      </c>
      <c r="CE2775" s="27"/>
      <c r="CF2775" s="33"/>
    </row>
    <row r="2776" spans="1:84" x14ac:dyDescent="0.3">
      <c r="A2776" s="19" t="s">
        <v>928</v>
      </c>
      <c r="B2776" s="39">
        <v>360</v>
      </c>
      <c r="C2776" s="41" t="s">
        <v>5</v>
      </c>
      <c r="D2776" s="41" t="s">
        <v>6</v>
      </c>
      <c r="E2776" s="14" t="s">
        <v>518</v>
      </c>
      <c r="F2776" s="18">
        <v>172.5</v>
      </c>
      <c r="G2776" s="18">
        <v>172.5</v>
      </c>
      <c r="H2776" s="18">
        <v>172.5</v>
      </c>
      <c r="I2776" s="18"/>
      <c r="J2776" s="18"/>
      <c r="K2776" s="18"/>
      <c r="L2776" s="18">
        <f t="shared" si="7271"/>
        <v>172.5</v>
      </c>
      <c r="M2776" s="18">
        <f t="shared" si="7272"/>
        <v>172.5</v>
      </c>
      <c r="N2776" s="18">
        <f t="shared" si="7273"/>
        <v>172.5</v>
      </c>
      <c r="O2776" s="18"/>
      <c r="P2776" s="18"/>
      <c r="Q2776" s="18"/>
      <c r="R2776" s="18"/>
      <c r="S2776" s="18"/>
      <c r="T2776" s="18">
        <f t="shared" si="7267"/>
        <v>172.5</v>
      </c>
      <c r="U2776" s="18">
        <f t="shared" si="7268"/>
        <v>172.5</v>
      </c>
      <c r="V2776" s="18">
        <f t="shared" si="7269"/>
        <v>172.5</v>
      </c>
      <c r="W2776" s="18"/>
      <c r="X2776" s="18"/>
      <c r="Y2776" s="18"/>
      <c r="Z2776" s="18"/>
      <c r="AA2776" s="18"/>
      <c r="AB2776" s="18"/>
      <c r="AC2776" s="18">
        <f t="shared" si="7238"/>
        <v>172.5</v>
      </c>
      <c r="AD2776" s="18">
        <f t="shared" si="7239"/>
        <v>172.5</v>
      </c>
      <c r="AE2776" s="18">
        <f t="shared" si="7240"/>
        <v>172.5</v>
      </c>
      <c r="AF2776" s="18"/>
      <c r="AG2776" s="18"/>
      <c r="AH2776" s="18"/>
      <c r="AI2776" s="18">
        <f t="shared" si="7276"/>
        <v>172.5</v>
      </c>
      <c r="AJ2776" s="18">
        <f t="shared" si="7277"/>
        <v>172.5</v>
      </c>
      <c r="AK2776" s="18">
        <f t="shared" si="7278"/>
        <v>172.5</v>
      </c>
      <c r="AL2776" s="18"/>
      <c r="AM2776" s="18">
        <f t="shared" si="7279"/>
        <v>172.5</v>
      </c>
      <c r="AN2776" s="18"/>
      <c r="AO2776" s="18"/>
      <c r="AP2776" s="18"/>
      <c r="AQ2776" s="18">
        <f t="shared" si="7164"/>
        <v>172.5</v>
      </c>
      <c r="AR2776" s="18">
        <f t="shared" si="7165"/>
        <v>172.5</v>
      </c>
      <c r="AS2776" s="18">
        <f t="shared" si="7166"/>
        <v>172.5</v>
      </c>
      <c r="AT2776" s="18"/>
      <c r="AU2776" s="18"/>
      <c r="AV2776" s="18"/>
      <c r="AW2776" s="18">
        <f t="shared" si="7167"/>
        <v>172.5</v>
      </c>
      <c r="AX2776" s="18">
        <f t="shared" si="7168"/>
        <v>172.5</v>
      </c>
      <c r="AY2776" s="18">
        <f t="shared" si="7169"/>
        <v>172.5</v>
      </c>
      <c r="AZ2776" s="18"/>
      <c r="BA2776" s="18"/>
      <c r="BB2776" s="18"/>
      <c r="BC2776" s="18">
        <f t="shared" si="7261"/>
        <v>172.5</v>
      </c>
      <c r="BD2776" s="18">
        <f t="shared" si="7262"/>
        <v>172.5</v>
      </c>
      <c r="BE2776" s="18">
        <f t="shared" si="7263"/>
        <v>172.5</v>
      </c>
      <c r="BF2776" s="18"/>
      <c r="BG2776" s="18"/>
      <c r="BH2776" s="18"/>
      <c r="BI2776" s="18">
        <f t="shared" si="7258"/>
        <v>172.5</v>
      </c>
      <c r="BJ2776" s="18">
        <f t="shared" si="7259"/>
        <v>172.5</v>
      </c>
      <c r="BK2776" s="18">
        <f t="shared" si="7260"/>
        <v>172.5</v>
      </c>
      <c r="BL2776" s="18"/>
      <c r="BM2776" s="18"/>
      <c r="BN2776" s="18"/>
      <c r="BO2776" s="18">
        <f t="shared" si="7135"/>
        <v>172.5</v>
      </c>
      <c r="BP2776" s="18">
        <f t="shared" si="7136"/>
        <v>172.5</v>
      </c>
      <c r="BQ2776" s="18">
        <f t="shared" si="7137"/>
        <v>172.5</v>
      </c>
      <c r="BR2776" s="18"/>
      <c r="BS2776" s="18"/>
      <c r="BT2776" s="18"/>
      <c r="BU2776" s="18">
        <f t="shared" si="7129"/>
        <v>172.5</v>
      </c>
      <c r="BV2776" s="18">
        <f t="shared" si="7130"/>
        <v>172.5</v>
      </c>
      <c r="BW2776" s="18">
        <f t="shared" si="7131"/>
        <v>172.5</v>
      </c>
      <c r="BX2776" s="18"/>
      <c r="BY2776" s="18"/>
      <c r="BZ2776" s="18"/>
      <c r="CA2776" s="18">
        <f t="shared" si="7284"/>
        <v>172.5</v>
      </c>
      <c r="CB2776" s="18">
        <f t="shared" si="7285"/>
        <v>172.5</v>
      </c>
      <c r="CC2776" s="18">
        <f t="shared" si="7286"/>
        <v>172.5</v>
      </c>
      <c r="CD2776" s="18"/>
      <c r="CE2776" s="27"/>
      <c r="CF2776" s="33"/>
    </row>
    <row r="2777" spans="1:84" ht="46.8" x14ac:dyDescent="0.3">
      <c r="A2777" s="41" t="s">
        <v>449</v>
      </c>
      <c r="B2777" s="39"/>
      <c r="C2777" s="41"/>
      <c r="D2777" s="41"/>
      <c r="E2777" s="14" t="s">
        <v>867</v>
      </c>
      <c r="F2777" s="18">
        <f t="shared" ref="F2777:K2779" si="7293">F2778</f>
        <v>46</v>
      </c>
      <c r="G2777" s="18">
        <f t="shared" si="7293"/>
        <v>46</v>
      </c>
      <c r="H2777" s="18">
        <f t="shared" si="7293"/>
        <v>46</v>
      </c>
      <c r="I2777" s="18">
        <f t="shared" si="7293"/>
        <v>0</v>
      </c>
      <c r="J2777" s="18">
        <f t="shared" si="7293"/>
        <v>0</v>
      </c>
      <c r="K2777" s="18">
        <f t="shared" si="7293"/>
        <v>0</v>
      </c>
      <c r="L2777" s="18">
        <f t="shared" si="7271"/>
        <v>46</v>
      </c>
      <c r="M2777" s="18">
        <f t="shared" si="7272"/>
        <v>46</v>
      </c>
      <c r="N2777" s="18">
        <f t="shared" si="7273"/>
        <v>46</v>
      </c>
      <c r="O2777" s="18">
        <f t="shared" ref="O2777:S2779" si="7294">O2778</f>
        <v>0</v>
      </c>
      <c r="P2777" s="18">
        <f t="shared" si="7294"/>
        <v>0</v>
      </c>
      <c r="Q2777" s="18">
        <f t="shared" si="7294"/>
        <v>0</v>
      </c>
      <c r="R2777" s="18">
        <f t="shared" si="7294"/>
        <v>0</v>
      </c>
      <c r="S2777" s="18">
        <f t="shared" si="7294"/>
        <v>0</v>
      </c>
      <c r="T2777" s="18">
        <f t="shared" si="7267"/>
        <v>46</v>
      </c>
      <c r="U2777" s="18">
        <f t="shared" si="7268"/>
        <v>46</v>
      </c>
      <c r="V2777" s="18">
        <f t="shared" si="7269"/>
        <v>46</v>
      </c>
      <c r="W2777" s="18">
        <f t="shared" ref="W2777:CD2779" si="7295">W2778</f>
        <v>0</v>
      </c>
      <c r="X2777" s="18">
        <f t="shared" si="7295"/>
        <v>0</v>
      </c>
      <c r="Y2777" s="18">
        <f t="shared" si="7295"/>
        <v>0</v>
      </c>
      <c r="Z2777" s="18">
        <f t="shared" si="7295"/>
        <v>0</v>
      </c>
      <c r="AA2777" s="18">
        <f t="shared" si="7295"/>
        <v>0</v>
      </c>
      <c r="AB2777" s="18">
        <f t="shared" si="7295"/>
        <v>0</v>
      </c>
      <c r="AC2777" s="18">
        <f t="shared" si="7238"/>
        <v>46</v>
      </c>
      <c r="AD2777" s="18">
        <f t="shared" si="7239"/>
        <v>46</v>
      </c>
      <c r="AE2777" s="18">
        <f t="shared" si="7240"/>
        <v>46</v>
      </c>
      <c r="AF2777" s="18">
        <f t="shared" si="7295"/>
        <v>0</v>
      </c>
      <c r="AG2777" s="18">
        <f t="shared" si="7295"/>
        <v>0</v>
      </c>
      <c r="AH2777" s="18">
        <f t="shared" si="7295"/>
        <v>0</v>
      </c>
      <c r="AI2777" s="18">
        <f t="shared" si="7276"/>
        <v>46</v>
      </c>
      <c r="AJ2777" s="18">
        <f t="shared" si="7277"/>
        <v>46</v>
      </c>
      <c r="AK2777" s="18">
        <f t="shared" si="7278"/>
        <v>46</v>
      </c>
      <c r="AL2777" s="18">
        <f t="shared" si="7295"/>
        <v>0</v>
      </c>
      <c r="AM2777" s="18">
        <f t="shared" si="7279"/>
        <v>46</v>
      </c>
      <c r="AN2777" s="18">
        <f t="shared" si="7295"/>
        <v>0</v>
      </c>
      <c r="AO2777" s="18">
        <f t="shared" si="7295"/>
        <v>0</v>
      </c>
      <c r="AP2777" s="18">
        <f t="shared" si="7295"/>
        <v>0</v>
      </c>
      <c r="AQ2777" s="18">
        <f t="shared" si="7164"/>
        <v>46</v>
      </c>
      <c r="AR2777" s="18">
        <f t="shared" si="7165"/>
        <v>46</v>
      </c>
      <c r="AS2777" s="18">
        <f t="shared" si="7166"/>
        <v>46</v>
      </c>
      <c r="AT2777" s="18">
        <f t="shared" si="7295"/>
        <v>0</v>
      </c>
      <c r="AU2777" s="18">
        <f t="shared" si="7295"/>
        <v>0</v>
      </c>
      <c r="AV2777" s="18">
        <f t="shared" si="7295"/>
        <v>0</v>
      </c>
      <c r="AW2777" s="18">
        <f t="shared" si="7167"/>
        <v>46</v>
      </c>
      <c r="AX2777" s="18">
        <f t="shared" si="7168"/>
        <v>46</v>
      </c>
      <c r="AY2777" s="18">
        <f t="shared" si="7169"/>
        <v>46</v>
      </c>
      <c r="AZ2777" s="18">
        <f t="shared" si="7295"/>
        <v>0</v>
      </c>
      <c r="BA2777" s="18">
        <f t="shared" si="7295"/>
        <v>0</v>
      </c>
      <c r="BB2777" s="18">
        <f t="shared" si="7295"/>
        <v>0</v>
      </c>
      <c r="BC2777" s="18">
        <f t="shared" si="7261"/>
        <v>46</v>
      </c>
      <c r="BD2777" s="18">
        <f t="shared" si="7262"/>
        <v>46</v>
      </c>
      <c r="BE2777" s="18">
        <f t="shared" si="7263"/>
        <v>46</v>
      </c>
      <c r="BF2777" s="18">
        <f t="shared" si="7295"/>
        <v>0</v>
      </c>
      <c r="BG2777" s="18">
        <f t="shared" si="7295"/>
        <v>0</v>
      </c>
      <c r="BH2777" s="18">
        <f t="shared" si="7295"/>
        <v>0</v>
      </c>
      <c r="BI2777" s="18">
        <f t="shared" si="7258"/>
        <v>46</v>
      </c>
      <c r="BJ2777" s="18">
        <f t="shared" si="7259"/>
        <v>46</v>
      </c>
      <c r="BK2777" s="18">
        <f t="shared" si="7260"/>
        <v>46</v>
      </c>
      <c r="BL2777" s="18">
        <f t="shared" si="7295"/>
        <v>0</v>
      </c>
      <c r="BM2777" s="18">
        <f t="shared" si="7295"/>
        <v>0</v>
      </c>
      <c r="BN2777" s="18">
        <f t="shared" si="7295"/>
        <v>0</v>
      </c>
      <c r="BO2777" s="18">
        <f t="shared" si="7135"/>
        <v>46</v>
      </c>
      <c r="BP2777" s="18">
        <f t="shared" si="7136"/>
        <v>46</v>
      </c>
      <c r="BQ2777" s="18">
        <f t="shared" si="7137"/>
        <v>46</v>
      </c>
      <c r="BR2777" s="18">
        <f t="shared" si="7295"/>
        <v>0</v>
      </c>
      <c r="BS2777" s="18">
        <f t="shared" si="7295"/>
        <v>0</v>
      </c>
      <c r="BT2777" s="18">
        <f t="shared" si="7295"/>
        <v>0</v>
      </c>
      <c r="BU2777" s="18">
        <f t="shared" si="7129"/>
        <v>46</v>
      </c>
      <c r="BV2777" s="18">
        <f t="shared" si="7130"/>
        <v>46</v>
      </c>
      <c r="BW2777" s="18">
        <f t="shared" si="7131"/>
        <v>46</v>
      </c>
      <c r="BX2777" s="18">
        <f t="shared" si="7295"/>
        <v>0</v>
      </c>
      <c r="BY2777" s="18">
        <f t="shared" si="7295"/>
        <v>0</v>
      </c>
      <c r="BZ2777" s="18">
        <f t="shared" si="7295"/>
        <v>0</v>
      </c>
      <c r="CA2777" s="18">
        <f t="shared" si="7284"/>
        <v>46</v>
      </c>
      <c r="CB2777" s="18">
        <f t="shared" si="7285"/>
        <v>46</v>
      </c>
      <c r="CC2777" s="18">
        <f t="shared" si="7286"/>
        <v>46</v>
      </c>
      <c r="CD2777" s="18">
        <f t="shared" si="7295"/>
        <v>0</v>
      </c>
      <c r="CE2777" s="27"/>
      <c r="CF2777" s="33"/>
    </row>
    <row r="2778" spans="1:84" ht="31.2" x14ac:dyDescent="0.3">
      <c r="A2778" s="41" t="s">
        <v>449</v>
      </c>
      <c r="B2778" s="39">
        <v>300</v>
      </c>
      <c r="C2778" s="41"/>
      <c r="D2778" s="41"/>
      <c r="E2778" s="14" t="s">
        <v>552</v>
      </c>
      <c r="F2778" s="18">
        <f t="shared" si="7293"/>
        <v>46</v>
      </c>
      <c r="G2778" s="18">
        <f t="shared" si="7293"/>
        <v>46</v>
      </c>
      <c r="H2778" s="18">
        <f t="shared" si="7293"/>
        <v>46</v>
      </c>
      <c r="I2778" s="18">
        <f t="shared" si="7293"/>
        <v>0</v>
      </c>
      <c r="J2778" s="18">
        <f t="shared" si="7293"/>
        <v>0</v>
      </c>
      <c r="K2778" s="18">
        <f t="shared" si="7293"/>
        <v>0</v>
      </c>
      <c r="L2778" s="18">
        <f t="shared" si="7271"/>
        <v>46</v>
      </c>
      <c r="M2778" s="18">
        <f t="shared" si="7272"/>
        <v>46</v>
      </c>
      <c r="N2778" s="18">
        <f t="shared" si="7273"/>
        <v>46</v>
      </c>
      <c r="O2778" s="18">
        <f t="shared" si="7294"/>
        <v>0</v>
      </c>
      <c r="P2778" s="18">
        <f t="shared" si="7294"/>
        <v>0</v>
      </c>
      <c r="Q2778" s="18">
        <f t="shared" si="7294"/>
        <v>0</v>
      </c>
      <c r="R2778" s="18">
        <f t="shared" si="7294"/>
        <v>0</v>
      </c>
      <c r="S2778" s="18">
        <f t="shared" si="7294"/>
        <v>0</v>
      </c>
      <c r="T2778" s="18">
        <f t="shared" si="7267"/>
        <v>46</v>
      </c>
      <c r="U2778" s="18">
        <f t="shared" si="7268"/>
        <v>46</v>
      </c>
      <c r="V2778" s="18">
        <f t="shared" si="7269"/>
        <v>46</v>
      </c>
      <c r="W2778" s="18">
        <f t="shared" si="7295"/>
        <v>0</v>
      </c>
      <c r="X2778" s="18">
        <f t="shared" si="7295"/>
        <v>0</v>
      </c>
      <c r="Y2778" s="18">
        <f t="shared" si="7295"/>
        <v>0</v>
      </c>
      <c r="Z2778" s="18">
        <f t="shared" si="7295"/>
        <v>0</v>
      </c>
      <c r="AA2778" s="18">
        <f t="shared" si="7295"/>
        <v>0</v>
      </c>
      <c r="AB2778" s="18">
        <f t="shared" si="7295"/>
        <v>0</v>
      </c>
      <c r="AC2778" s="18">
        <f t="shared" si="7238"/>
        <v>46</v>
      </c>
      <c r="AD2778" s="18">
        <f t="shared" si="7239"/>
        <v>46</v>
      </c>
      <c r="AE2778" s="18">
        <f t="shared" si="7240"/>
        <v>46</v>
      </c>
      <c r="AF2778" s="18">
        <f t="shared" si="7295"/>
        <v>0</v>
      </c>
      <c r="AG2778" s="18">
        <f t="shared" si="7295"/>
        <v>0</v>
      </c>
      <c r="AH2778" s="18">
        <f t="shared" si="7295"/>
        <v>0</v>
      </c>
      <c r="AI2778" s="18">
        <f t="shared" si="7276"/>
        <v>46</v>
      </c>
      <c r="AJ2778" s="18">
        <f t="shared" si="7277"/>
        <v>46</v>
      </c>
      <c r="AK2778" s="18">
        <f t="shared" si="7278"/>
        <v>46</v>
      </c>
      <c r="AL2778" s="18">
        <f t="shared" si="7295"/>
        <v>0</v>
      </c>
      <c r="AM2778" s="18">
        <f t="shared" si="7279"/>
        <v>46</v>
      </c>
      <c r="AN2778" s="18">
        <f t="shared" si="7295"/>
        <v>0</v>
      </c>
      <c r="AO2778" s="18">
        <f t="shared" si="7295"/>
        <v>0</v>
      </c>
      <c r="AP2778" s="18">
        <f t="shared" si="7295"/>
        <v>0</v>
      </c>
      <c r="AQ2778" s="18">
        <f t="shared" si="7164"/>
        <v>46</v>
      </c>
      <c r="AR2778" s="18">
        <f t="shared" si="7165"/>
        <v>46</v>
      </c>
      <c r="AS2778" s="18">
        <f t="shared" si="7166"/>
        <v>46</v>
      </c>
      <c r="AT2778" s="18">
        <f t="shared" si="7295"/>
        <v>0</v>
      </c>
      <c r="AU2778" s="18">
        <f t="shared" si="7295"/>
        <v>0</v>
      </c>
      <c r="AV2778" s="18">
        <f t="shared" si="7295"/>
        <v>0</v>
      </c>
      <c r="AW2778" s="18">
        <f t="shared" si="7167"/>
        <v>46</v>
      </c>
      <c r="AX2778" s="18">
        <f t="shared" si="7168"/>
        <v>46</v>
      </c>
      <c r="AY2778" s="18">
        <f t="shared" si="7169"/>
        <v>46</v>
      </c>
      <c r="AZ2778" s="18">
        <f t="shared" si="7295"/>
        <v>0</v>
      </c>
      <c r="BA2778" s="18">
        <f t="shared" si="7295"/>
        <v>0</v>
      </c>
      <c r="BB2778" s="18">
        <f t="shared" si="7295"/>
        <v>0</v>
      </c>
      <c r="BC2778" s="18">
        <f t="shared" si="7261"/>
        <v>46</v>
      </c>
      <c r="BD2778" s="18">
        <f t="shared" si="7262"/>
        <v>46</v>
      </c>
      <c r="BE2778" s="18">
        <f t="shared" si="7263"/>
        <v>46</v>
      </c>
      <c r="BF2778" s="18">
        <f t="shared" si="7295"/>
        <v>0</v>
      </c>
      <c r="BG2778" s="18">
        <f t="shared" si="7295"/>
        <v>0</v>
      </c>
      <c r="BH2778" s="18">
        <f t="shared" si="7295"/>
        <v>0</v>
      </c>
      <c r="BI2778" s="18">
        <f t="shared" si="7258"/>
        <v>46</v>
      </c>
      <c r="BJ2778" s="18">
        <f t="shared" si="7259"/>
        <v>46</v>
      </c>
      <c r="BK2778" s="18">
        <f t="shared" si="7260"/>
        <v>46</v>
      </c>
      <c r="BL2778" s="18">
        <f t="shared" si="7295"/>
        <v>0</v>
      </c>
      <c r="BM2778" s="18">
        <f t="shared" si="7295"/>
        <v>0</v>
      </c>
      <c r="BN2778" s="18">
        <f t="shared" si="7295"/>
        <v>0</v>
      </c>
      <c r="BO2778" s="18">
        <f t="shared" si="7135"/>
        <v>46</v>
      </c>
      <c r="BP2778" s="18">
        <f t="shared" si="7136"/>
        <v>46</v>
      </c>
      <c r="BQ2778" s="18">
        <f t="shared" si="7137"/>
        <v>46</v>
      </c>
      <c r="BR2778" s="18">
        <f t="shared" si="7295"/>
        <v>0</v>
      </c>
      <c r="BS2778" s="18">
        <f t="shared" si="7295"/>
        <v>0</v>
      </c>
      <c r="BT2778" s="18">
        <f t="shared" si="7295"/>
        <v>0</v>
      </c>
      <c r="BU2778" s="18">
        <f t="shared" si="7129"/>
        <v>46</v>
      </c>
      <c r="BV2778" s="18">
        <f t="shared" si="7130"/>
        <v>46</v>
      </c>
      <c r="BW2778" s="18">
        <f t="shared" si="7131"/>
        <v>46</v>
      </c>
      <c r="BX2778" s="18">
        <f t="shared" si="7295"/>
        <v>0</v>
      </c>
      <c r="BY2778" s="18">
        <f t="shared" si="7295"/>
        <v>0</v>
      </c>
      <c r="BZ2778" s="18">
        <f t="shared" si="7295"/>
        <v>0</v>
      </c>
      <c r="CA2778" s="18">
        <f t="shared" si="7284"/>
        <v>46</v>
      </c>
      <c r="CB2778" s="18">
        <f t="shared" si="7285"/>
        <v>46</v>
      </c>
      <c r="CC2778" s="18">
        <f t="shared" si="7286"/>
        <v>46</v>
      </c>
      <c r="CD2778" s="18">
        <f t="shared" si="7295"/>
        <v>0</v>
      </c>
      <c r="CE2778" s="27"/>
      <c r="CF2778" s="33"/>
    </row>
    <row r="2779" spans="1:84" x14ac:dyDescent="0.3">
      <c r="A2779" s="41" t="s">
        <v>449</v>
      </c>
      <c r="B2779" s="39">
        <v>360</v>
      </c>
      <c r="C2779" s="41"/>
      <c r="D2779" s="41"/>
      <c r="E2779" s="14" t="s">
        <v>565</v>
      </c>
      <c r="F2779" s="18">
        <f t="shared" si="7293"/>
        <v>46</v>
      </c>
      <c r="G2779" s="18">
        <f t="shared" si="7293"/>
        <v>46</v>
      </c>
      <c r="H2779" s="18">
        <f t="shared" si="7293"/>
        <v>46</v>
      </c>
      <c r="I2779" s="18">
        <f t="shared" si="7293"/>
        <v>0</v>
      </c>
      <c r="J2779" s="18">
        <f t="shared" si="7293"/>
        <v>0</v>
      </c>
      <c r="K2779" s="18">
        <f t="shared" si="7293"/>
        <v>0</v>
      </c>
      <c r="L2779" s="18">
        <f t="shared" si="7271"/>
        <v>46</v>
      </c>
      <c r="M2779" s="18">
        <f t="shared" si="7272"/>
        <v>46</v>
      </c>
      <c r="N2779" s="18">
        <f t="shared" si="7273"/>
        <v>46</v>
      </c>
      <c r="O2779" s="18">
        <f t="shared" si="7294"/>
        <v>0</v>
      </c>
      <c r="P2779" s="18">
        <f t="shared" si="7294"/>
        <v>0</v>
      </c>
      <c r="Q2779" s="18">
        <f t="shared" si="7294"/>
        <v>0</v>
      </c>
      <c r="R2779" s="18">
        <f t="shared" si="7294"/>
        <v>0</v>
      </c>
      <c r="S2779" s="18">
        <f t="shared" si="7294"/>
        <v>0</v>
      </c>
      <c r="T2779" s="18">
        <f t="shared" si="7267"/>
        <v>46</v>
      </c>
      <c r="U2779" s="18">
        <f t="shared" si="7268"/>
        <v>46</v>
      </c>
      <c r="V2779" s="18">
        <f t="shared" si="7269"/>
        <v>46</v>
      </c>
      <c r="W2779" s="18">
        <f t="shared" si="7295"/>
        <v>0</v>
      </c>
      <c r="X2779" s="18">
        <f t="shared" si="7295"/>
        <v>0</v>
      </c>
      <c r="Y2779" s="18">
        <f t="shared" si="7295"/>
        <v>0</v>
      </c>
      <c r="Z2779" s="18">
        <f t="shared" si="7295"/>
        <v>0</v>
      </c>
      <c r="AA2779" s="18">
        <f t="shared" si="7295"/>
        <v>0</v>
      </c>
      <c r="AB2779" s="18">
        <f t="shared" si="7295"/>
        <v>0</v>
      </c>
      <c r="AC2779" s="18">
        <f t="shared" si="7238"/>
        <v>46</v>
      </c>
      <c r="AD2779" s="18">
        <f t="shared" si="7239"/>
        <v>46</v>
      </c>
      <c r="AE2779" s="18">
        <f t="shared" si="7240"/>
        <v>46</v>
      </c>
      <c r="AF2779" s="18">
        <f t="shared" si="7295"/>
        <v>0</v>
      </c>
      <c r="AG2779" s="18">
        <f t="shared" si="7295"/>
        <v>0</v>
      </c>
      <c r="AH2779" s="18">
        <f t="shared" si="7295"/>
        <v>0</v>
      </c>
      <c r="AI2779" s="18">
        <f t="shared" si="7276"/>
        <v>46</v>
      </c>
      <c r="AJ2779" s="18">
        <f t="shared" si="7277"/>
        <v>46</v>
      </c>
      <c r="AK2779" s="18">
        <f t="shared" si="7278"/>
        <v>46</v>
      </c>
      <c r="AL2779" s="18">
        <f t="shared" si="7295"/>
        <v>0</v>
      </c>
      <c r="AM2779" s="18">
        <f t="shared" si="7279"/>
        <v>46</v>
      </c>
      <c r="AN2779" s="18">
        <f t="shared" si="7295"/>
        <v>0</v>
      </c>
      <c r="AO2779" s="18">
        <f t="shared" si="7295"/>
        <v>0</v>
      </c>
      <c r="AP2779" s="18">
        <f t="shared" si="7295"/>
        <v>0</v>
      </c>
      <c r="AQ2779" s="18">
        <f t="shared" si="7164"/>
        <v>46</v>
      </c>
      <c r="AR2779" s="18">
        <f t="shared" si="7165"/>
        <v>46</v>
      </c>
      <c r="AS2779" s="18">
        <f t="shared" si="7166"/>
        <v>46</v>
      </c>
      <c r="AT2779" s="18">
        <f t="shared" si="7295"/>
        <v>0</v>
      </c>
      <c r="AU2779" s="18">
        <f t="shared" si="7295"/>
        <v>0</v>
      </c>
      <c r="AV2779" s="18">
        <f t="shared" si="7295"/>
        <v>0</v>
      </c>
      <c r="AW2779" s="18">
        <f t="shared" si="7167"/>
        <v>46</v>
      </c>
      <c r="AX2779" s="18">
        <f t="shared" si="7168"/>
        <v>46</v>
      </c>
      <c r="AY2779" s="18">
        <f t="shared" si="7169"/>
        <v>46</v>
      </c>
      <c r="AZ2779" s="18">
        <f t="shared" si="7295"/>
        <v>0</v>
      </c>
      <c r="BA2779" s="18">
        <f t="shared" si="7295"/>
        <v>0</v>
      </c>
      <c r="BB2779" s="18">
        <f t="shared" si="7295"/>
        <v>0</v>
      </c>
      <c r="BC2779" s="18">
        <f t="shared" si="7261"/>
        <v>46</v>
      </c>
      <c r="BD2779" s="18">
        <f t="shared" si="7262"/>
        <v>46</v>
      </c>
      <c r="BE2779" s="18">
        <f t="shared" si="7263"/>
        <v>46</v>
      </c>
      <c r="BF2779" s="18">
        <f t="shared" si="7295"/>
        <v>0</v>
      </c>
      <c r="BG2779" s="18">
        <f t="shared" si="7295"/>
        <v>0</v>
      </c>
      <c r="BH2779" s="18">
        <f t="shared" si="7295"/>
        <v>0</v>
      </c>
      <c r="BI2779" s="18">
        <f t="shared" si="7258"/>
        <v>46</v>
      </c>
      <c r="BJ2779" s="18">
        <f t="shared" si="7259"/>
        <v>46</v>
      </c>
      <c r="BK2779" s="18">
        <f t="shared" si="7260"/>
        <v>46</v>
      </c>
      <c r="BL2779" s="18">
        <f t="shared" si="7295"/>
        <v>0</v>
      </c>
      <c r="BM2779" s="18">
        <f t="shared" si="7295"/>
        <v>0</v>
      </c>
      <c r="BN2779" s="18">
        <f t="shared" si="7295"/>
        <v>0</v>
      </c>
      <c r="BO2779" s="18">
        <f t="shared" si="7135"/>
        <v>46</v>
      </c>
      <c r="BP2779" s="18">
        <f t="shared" si="7136"/>
        <v>46</v>
      </c>
      <c r="BQ2779" s="18">
        <f t="shared" si="7137"/>
        <v>46</v>
      </c>
      <c r="BR2779" s="18">
        <f t="shared" si="7295"/>
        <v>0</v>
      </c>
      <c r="BS2779" s="18">
        <f t="shared" si="7295"/>
        <v>0</v>
      </c>
      <c r="BT2779" s="18">
        <f t="shared" si="7295"/>
        <v>0</v>
      </c>
      <c r="BU2779" s="18">
        <f t="shared" si="7129"/>
        <v>46</v>
      </c>
      <c r="BV2779" s="18">
        <f t="shared" si="7130"/>
        <v>46</v>
      </c>
      <c r="BW2779" s="18">
        <f t="shared" si="7131"/>
        <v>46</v>
      </c>
      <c r="BX2779" s="18">
        <f t="shared" si="7295"/>
        <v>0</v>
      </c>
      <c r="BY2779" s="18">
        <f t="shared" si="7295"/>
        <v>0</v>
      </c>
      <c r="BZ2779" s="18">
        <f t="shared" si="7295"/>
        <v>0</v>
      </c>
      <c r="CA2779" s="18">
        <f t="shared" si="7284"/>
        <v>46</v>
      </c>
      <c r="CB2779" s="18">
        <f t="shared" si="7285"/>
        <v>46</v>
      </c>
      <c r="CC2779" s="18">
        <f t="shared" si="7286"/>
        <v>46</v>
      </c>
      <c r="CD2779" s="18">
        <f t="shared" si="7295"/>
        <v>0</v>
      </c>
      <c r="CE2779" s="27"/>
      <c r="CF2779" s="33"/>
    </row>
    <row r="2780" spans="1:84" x14ac:dyDescent="0.3">
      <c r="A2780" s="41" t="s">
        <v>449</v>
      </c>
      <c r="B2780" s="39">
        <v>360</v>
      </c>
      <c r="C2780" s="41" t="s">
        <v>5</v>
      </c>
      <c r="D2780" s="41" t="s">
        <v>6</v>
      </c>
      <c r="E2780" s="14" t="s">
        <v>518</v>
      </c>
      <c r="F2780" s="18">
        <v>46</v>
      </c>
      <c r="G2780" s="18">
        <v>46</v>
      </c>
      <c r="H2780" s="18">
        <v>46</v>
      </c>
      <c r="I2780" s="18"/>
      <c r="J2780" s="18"/>
      <c r="K2780" s="18"/>
      <c r="L2780" s="18">
        <f t="shared" si="7271"/>
        <v>46</v>
      </c>
      <c r="M2780" s="18">
        <f t="shared" si="7272"/>
        <v>46</v>
      </c>
      <c r="N2780" s="18">
        <f t="shared" si="7273"/>
        <v>46</v>
      </c>
      <c r="O2780" s="18"/>
      <c r="P2780" s="18"/>
      <c r="Q2780" s="18"/>
      <c r="R2780" s="18"/>
      <c r="S2780" s="18"/>
      <c r="T2780" s="18">
        <f t="shared" si="7267"/>
        <v>46</v>
      </c>
      <c r="U2780" s="18">
        <f t="shared" si="7268"/>
        <v>46</v>
      </c>
      <c r="V2780" s="18">
        <f t="shared" si="7269"/>
        <v>46</v>
      </c>
      <c r="W2780" s="18"/>
      <c r="X2780" s="18"/>
      <c r="Y2780" s="18"/>
      <c r="Z2780" s="18"/>
      <c r="AA2780" s="18"/>
      <c r="AB2780" s="18"/>
      <c r="AC2780" s="18">
        <f t="shared" si="7238"/>
        <v>46</v>
      </c>
      <c r="AD2780" s="18">
        <f t="shared" si="7239"/>
        <v>46</v>
      </c>
      <c r="AE2780" s="18">
        <f t="shared" si="7240"/>
        <v>46</v>
      </c>
      <c r="AF2780" s="18"/>
      <c r="AG2780" s="18"/>
      <c r="AH2780" s="18"/>
      <c r="AI2780" s="18">
        <f t="shared" si="7276"/>
        <v>46</v>
      </c>
      <c r="AJ2780" s="18">
        <f t="shared" si="7277"/>
        <v>46</v>
      </c>
      <c r="AK2780" s="18">
        <f t="shared" si="7278"/>
        <v>46</v>
      </c>
      <c r="AL2780" s="18"/>
      <c r="AM2780" s="18">
        <f t="shared" si="7279"/>
        <v>46</v>
      </c>
      <c r="AN2780" s="18"/>
      <c r="AO2780" s="18"/>
      <c r="AP2780" s="18"/>
      <c r="AQ2780" s="18">
        <f t="shared" si="7164"/>
        <v>46</v>
      </c>
      <c r="AR2780" s="18">
        <f t="shared" si="7165"/>
        <v>46</v>
      </c>
      <c r="AS2780" s="18">
        <f t="shared" si="7166"/>
        <v>46</v>
      </c>
      <c r="AT2780" s="18"/>
      <c r="AU2780" s="18"/>
      <c r="AV2780" s="18"/>
      <c r="AW2780" s="18">
        <f t="shared" si="7167"/>
        <v>46</v>
      </c>
      <c r="AX2780" s="18">
        <f t="shared" si="7168"/>
        <v>46</v>
      </c>
      <c r="AY2780" s="18">
        <f t="shared" si="7169"/>
        <v>46</v>
      </c>
      <c r="AZ2780" s="18"/>
      <c r="BA2780" s="18"/>
      <c r="BB2780" s="18"/>
      <c r="BC2780" s="18">
        <f t="shared" si="7261"/>
        <v>46</v>
      </c>
      <c r="BD2780" s="18">
        <f t="shared" si="7262"/>
        <v>46</v>
      </c>
      <c r="BE2780" s="18">
        <f t="shared" si="7263"/>
        <v>46</v>
      </c>
      <c r="BF2780" s="18"/>
      <c r="BG2780" s="18"/>
      <c r="BH2780" s="18"/>
      <c r="BI2780" s="18">
        <f t="shared" si="7258"/>
        <v>46</v>
      </c>
      <c r="BJ2780" s="18">
        <f t="shared" si="7259"/>
        <v>46</v>
      </c>
      <c r="BK2780" s="18">
        <f t="shared" si="7260"/>
        <v>46</v>
      </c>
      <c r="BL2780" s="18"/>
      <c r="BM2780" s="18"/>
      <c r="BN2780" s="18"/>
      <c r="BO2780" s="18">
        <f t="shared" si="7135"/>
        <v>46</v>
      </c>
      <c r="BP2780" s="18">
        <f t="shared" si="7136"/>
        <v>46</v>
      </c>
      <c r="BQ2780" s="18">
        <f t="shared" si="7137"/>
        <v>46</v>
      </c>
      <c r="BR2780" s="18"/>
      <c r="BS2780" s="18"/>
      <c r="BT2780" s="18"/>
      <c r="BU2780" s="18">
        <f t="shared" si="7129"/>
        <v>46</v>
      </c>
      <c r="BV2780" s="18">
        <f t="shared" si="7130"/>
        <v>46</v>
      </c>
      <c r="BW2780" s="18">
        <f t="shared" si="7131"/>
        <v>46</v>
      </c>
      <c r="BX2780" s="18"/>
      <c r="BY2780" s="18"/>
      <c r="BZ2780" s="18"/>
      <c r="CA2780" s="18">
        <f t="shared" si="7284"/>
        <v>46</v>
      </c>
      <c r="CB2780" s="18">
        <f t="shared" si="7285"/>
        <v>46</v>
      </c>
      <c r="CC2780" s="18">
        <f t="shared" si="7286"/>
        <v>46</v>
      </c>
      <c r="CD2780" s="18"/>
      <c r="CE2780" s="27"/>
      <c r="CF2780" s="33"/>
    </row>
    <row r="2781" spans="1:84" ht="31.2" x14ac:dyDescent="0.3">
      <c r="A2781" s="41" t="s">
        <v>450</v>
      </c>
      <c r="B2781" s="39"/>
      <c r="C2781" s="41"/>
      <c r="D2781" s="41"/>
      <c r="E2781" s="14" t="s">
        <v>743</v>
      </c>
      <c r="F2781" s="18">
        <f t="shared" ref="F2781:K2781" si="7296">F2782+F2785</f>
        <v>104252.9</v>
      </c>
      <c r="G2781" s="18">
        <f t="shared" si="7296"/>
        <v>104252.9</v>
      </c>
      <c r="H2781" s="18">
        <f t="shared" si="7296"/>
        <v>104252.9</v>
      </c>
      <c r="I2781" s="18">
        <f t="shared" si="7296"/>
        <v>0</v>
      </c>
      <c r="J2781" s="18">
        <f t="shared" si="7296"/>
        <v>0</v>
      </c>
      <c r="K2781" s="18">
        <f t="shared" si="7296"/>
        <v>0</v>
      </c>
      <c r="L2781" s="18">
        <f t="shared" si="7271"/>
        <v>104252.9</v>
      </c>
      <c r="M2781" s="18">
        <f t="shared" si="7272"/>
        <v>104252.9</v>
      </c>
      <c r="N2781" s="18">
        <f t="shared" si="7273"/>
        <v>104252.9</v>
      </c>
      <c r="O2781" s="18">
        <f t="shared" ref="O2781:S2781" si="7297">O2782+O2785</f>
        <v>0</v>
      </c>
      <c r="P2781" s="18">
        <f t="shared" si="7297"/>
        <v>0</v>
      </c>
      <c r="Q2781" s="18">
        <f t="shared" si="7297"/>
        <v>0</v>
      </c>
      <c r="R2781" s="18">
        <f t="shared" si="7297"/>
        <v>0</v>
      </c>
      <c r="S2781" s="18">
        <f t="shared" si="7297"/>
        <v>0</v>
      </c>
      <c r="T2781" s="18">
        <f t="shared" si="7267"/>
        <v>104252.9</v>
      </c>
      <c r="U2781" s="18">
        <f t="shared" si="7268"/>
        <v>104252.9</v>
      </c>
      <c r="V2781" s="18">
        <f t="shared" si="7269"/>
        <v>104252.9</v>
      </c>
      <c r="W2781" s="18">
        <f t="shared" ref="W2781:CD2781" si="7298">W2782+W2785</f>
        <v>0</v>
      </c>
      <c r="X2781" s="18">
        <f t="shared" ref="X2781:AB2781" si="7299">X2782+X2785</f>
        <v>0</v>
      </c>
      <c r="Y2781" s="18">
        <f t="shared" si="7299"/>
        <v>0</v>
      </c>
      <c r="Z2781" s="18">
        <f t="shared" si="7299"/>
        <v>0</v>
      </c>
      <c r="AA2781" s="18">
        <f t="shared" si="7299"/>
        <v>0</v>
      </c>
      <c r="AB2781" s="18">
        <f t="shared" si="7299"/>
        <v>0</v>
      </c>
      <c r="AC2781" s="18">
        <f t="shared" si="7238"/>
        <v>104252.9</v>
      </c>
      <c r="AD2781" s="18">
        <f t="shared" si="7239"/>
        <v>104252.9</v>
      </c>
      <c r="AE2781" s="18">
        <f t="shared" si="7240"/>
        <v>104252.9</v>
      </c>
      <c r="AF2781" s="18">
        <f t="shared" ref="AF2781:AH2781" si="7300">AF2782+AF2785</f>
        <v>0</v>
      </c>
      <c r="AG2781" s="18">
        <f t="shared" si="7300"/>
        <v>0</v>
      </c>
      <c r="AH2781" s="18">
        <f t="shared" si="7300"/>
        <v>0</v>
      </c>
      <c r="AI2781" s="18">
        <f t="shared" si="7276"/>
        <v>104252.9</v>
      </c>
      <c r="AJ2781" s="18">
        <f t="shared" si="7277"/>
        <v>104252.9</v>
      </c>
      <c r="AK2781" s="18">
        <f t="shared" si="7278"/>
        <v>104252.9</v>
      </c>
      <c r="AL2781" s="18">
        <f t="shared" ref="AL2781" si="7301">AL2782+AL2785</f>
        <v>0</v>
      </c>
      <c r="AM2781" s="18">
        <f t="shared" si="7279"/>
        <v>104252.9</v>
      </c>
      <c r="AN2781" s="18">
        <f t="shared" ref="AN2781:AP2781" si="7302">AN2782+AN2785</f>
        <v>0</v>
      </c>
      <c r="AO2781" s="18">
        <f t="shared" si="7302"/>
        <v>0</v>
      </c>
      <c r="AP2781" s="18">
        <f t="shared" si="7302"/>
        <v>0</v>
      </c>
      <c r="AQ2781" s="18">
        <f t="shared" si="7164"/>
        <v>104252.9</v>
      </c>
      <c r="AR2781" s="18">
        <f t="shared" si="7165"/>
        <v>104252.9</v>
      </c>
      <c r="AS2781" s="18">
        <f t="shared" si="7166"/>
        <v>104252.9</v>
      </c>
      <c r="AT2781" s="18">
        <f t="shared" ref="AT2781:AV2781" si="7303">AT2782+AT2785</f>
        <v>0</v>
      </c>
      <c r="AU2781" s="18">
        <f t="shared" si="7303"/>
        <v>0</v>
      </c>
      <c r="AV2781" s="18">
        <f t="shared" si="7303"/>
        <v>0</v>
      </c>
      <c r="AW2781" s="18">
        <f t="shared" si="7167"/>
        <v>104252.9</v>
      </c>
      <c r="AX2781" s="18">
        <f t="shared" si="7168"/>
        <v>104252.9</v>
      </c>
      <c r="AY2781" s="18">
        <f t="shared" si="7169"/>
        <v>104252.9</v>
      </c>
      <c r="AZ2781" s="18">
        <f t="shared" ref="AZ2781:BB2781" si="7304">AZ2782+AZ2785</f>
        <v>0</v>
      </c>
      <c r="BA2781" s="18">
        <f t="shared" si="7304"/>
        <v>0</v>
      </c>
      <c r="BB2781" s="18">
        <f t="shared" si="7304"/>
        <v>0</v>
      </c>
      <c r="BC2781" s="18">
        <f t="shared" si="7261"/>
        <v>104252.9</v>
      </c>
      <c r="BD2781" s="18">
        <f t="shared" si="7262"/>
        <v>104252.9</v>
      </c>
      <c r="BE2781" s="18">
        <f t="shared" si="7263"/>
        <v>104252.9</v>
      </c>
      <c r="BF2781" s="18">
        <f t="shared" ref="BF2781:BH2781" si="7305">BF2782+BF2785</f>
        <v>0</v>
      </c>
      <c r="BG2781" s="18">
        <f t="shared" si="7305"/>
        <v>0</v>
      </c>
      <c r="BH2781" s="18">
        <f t="shared" si="7305"/>
        <v>0</v>
      </c>
      <c r="BI2781" s="18">
        <f t="shared" si="7258"/>
        <v>104252.9</v>
      </c>
      <c r="BJ2781" s="18">
        <f t="shared" si="7259"/>
        <v>104252.9</v>
      </c>
      <c r="BK2781" s="18">
        <f t="shared" si="7260"/>
        <v>104252.9</v>
      </c>
      <c r="BL2781" s="18">
        <f t="shared" ref="BL2781:BN2781" si="7306">BL2782+BL2785</f>
        <v>0</v>
      </c>
      <c r="BM2781" s="18">
        <f t="shared" si="7306"/>
        <v>0</v>
      </c>
      <c r="BN2781" s="18">
        <f t="shared" si="7306"/>
        <v>0</v>
      </c>
      <c r="BO2781" s="18">
        <f t="shared" si="7135"/>
        <v>104252.9</v>
      </c>
      <c r="BP2781" s="18">
        <f t="shared" si="7136"/>
        <v>104252.9</v>
      </c>
      <c r="BQ2781" s="18">
        <f t="shared" si="7137"/>
        <v>104252.9</v>
      </c>
      <c r="BR2781" s="18">
        <f t="shared" ref="BR2781:BT2781" si="7307">BR2782+BR2785</f>
        <v>0</v>
      </c>
      <c r="BS2781" s="18">
        <f t="shared" si="7307"/>
        <v>0</v>
      </c>
      <c r="BT2781" s="18">
        <f t="shared" si="7307"/>
        <v>0</v>
      </c>
      <c r="BU2781" s="18">
        <f t="shared" ref="BU2781:BU2844" si="7308">BO2781+BR2781</f>
        <v>104252.9</v>
      </c>
      <c r="BV2781" s="18">
        <f t="shared" ref="BV2781:BV2844" si="7309">BP2781+BS2781</f>
        <v>104252.9</v>
      </c>
      <c r="BW2781" s="18">
        <f t="shared" ref="BW2781:BW2844" si="7310">BQ2781+BT2781</f>
        <v>104252.9</v>
      </c>
      <c r="BX2781" s="18">
        <f t="shared" ref="BX2781:BZ2781" si="7311">BX2782+BX2785</f>
        <v>-28.332000000000001</v>
      </c>
      <c r="BY2781" s="18">
        <f t="shared" si="7311"/>
        <v>0</v>
      </c>
      <c r="BZ2781" s="18">
        <f t="shared" si="7311"/>
        <v>0</v>
      </c>
      <c r="CA2781" s="18">
        <f t="shared" si="7284"/>
        <v>104224.568</v>
      </c>
      <c r="CB2781" s="18">
        <f t="shared" si="7285"/>
        <v>104252.9</v>
      </c>
      <c r="CC2781" s="18">
        <f t="shared" si="7286"/>
        <v>104252.9</v>
      </c>
      <c r="CD2781" s="18">
        <f t="shared" si="7298"/>
        <v>0</v>
      </c>
      <c r="CE2781" s="27"/>
      <c r="CF2781" s="33"/>
    </row>
    <row r="2782" spans="1:84" ht="31.2" x14ac:dyDescent="0.3">
      <c r="A2782" s="41" t="s">
        <v>450</v>
      </c>
      <c r="B2782" s="39">
        <v>200</v>
      </c>
      <c r="C2782" s="41"/>
      <c r="D2782" s="41"/>
      <c r="E2782" s="14" t="s">
        <v>551</v>
      </c>
      <c r="F2782" s="18">
        <f t="shared" ref="F2782:K2783" si="7312">F2783</f>
        <v>104252.9</v>
      </c>
      <c r="G2782" s="18">
        <f t="shared" si="7312"/>
        <v>104252.9</v>
      </c>
      <c r="H2782" s="18">
        <f t="shared" si="7312"/>
        <v>104252.9</v>
      </c>
      <c r="I2782" s="18">
        <f t="shared" si="7312"/>
        <v>0</v>
      </c>
      <c r="J2782" s="18">
        <f t="shared" si="7312"/>
        <v>0</v>
      </c>
      <c r="K2782" s="18">
        <f t="shared" si="7312"/>
        <v>0</v>
      </c>
      <c r="L2782" s="18">
        <f t="shared" si="7271"/>
        <v>104252.9</v>
      </c>
      <c r="M2782" s="18">
        <f t="shared" si="7272"/>
        <v>104252.9</v>
      </c>
      <c r="N2782" s="18">
        <f t="shared" si="7273"/>
        <v>104252.9</v>
      </c>
      <c r="O2782" s="18">
        <f t="shared" ref="O2782:S2783" si="7313">O2783</f>
        <v>0</v>
      </c>
      <c r="P2782" s="18">
        <f t="shared" si="7313"/>
        <v>0</v>
      </c>
      <c r="Q2782" s="18">
        <f t="shared" si="7313"/>
        <v>0</v>
      </c>
      <c r="R2782" s="18">
        <f t="shared" si="7313"/>
        <v>0</v>
      </c>
      <c r="S2782" s="18">
        <f t="shared" si="7313"/>
        <v>0</v>
      </c>
      <c r="T2782" s="18">
        <f t="shared" si="7267"/>
        <v>104252.9</v>
      </c>
      <c r="U2782" s="18">
        <f t="shared" si="7268"/>
        <v>104252.9</v>
      </c>
      <c r="V2782" s="18">
        <f t="shared" si="7269"/>
        <v>104252.9</v>
      </c>
      <c r="W2782" s="18">
        <f t="shared" ref="W2782:CD2783" si="7314">W2783</f>
        <v>0</v>
      </c>
      <c r="X2782" s="18">
        <f t="shared" si="7314"/>
        <v>0</v>
      </c>
      <c r="Y2782" s="18">
        <f t="shared" si="7314"/>
        <v>0</v>
      </c>
      <c r="Z2782" s="18">
        <f t="shared" si="7314"/>
        <v>0</v>
      </c>
      <c r="AA2782" s="18">
        <f t="shared" si="7314"/>
        <v>0</v>
      </c>
      <c r="AB2782" s="18">
        <f t="shared" si="7314"/>
        <v>0</v>
      </c>
      <c r="AC2782" s="18">
        <f t="shared" si="7238"/>
        <v>104252.9</v>
      </c>
      <c r="AD2782" s="18">
        <f t="shared" si="7239"/>
        <v>104252.9</v>
      </c>
      <c r="AE2782" s="18">
        <f t="shared" si="7240"/>
        <v>104252.9</v>
      </c>
      <c r="AF2782" s="18">
        <f t="shared" si="7314"/>
        <v>0</v>
      </c>
      <c r="AG2782" s="18">
        <f t="shared" si="7314"/>
        <v>0</v>
      </c>
      <c r="AH2782" s="18">
        <f t="shared" si="7314"/>
        <v>0</v>
      </c>
      <c r="AI2782" s="18">
        <f t="shared" si="7276"/>
        <v>104252.9</v>
      </c>
      <c r="AJ2782" s="18">
        <f t="shared" si="7277"/>
        <v>104252.9</v>
      </c>
      <c r="AK2782" s="18">
        <f t="shared" si="7278"/>
        <v>104252.9</v>
      </c>
      <c r="AL2782" s="18">
        <f t="shared" si="7314"/>
        <v>0</v>
      </c>
      <c r="AM2782" s="18">
        <f t="shared" si="7279"/>
        <v>104252.9</v>
      </c>
      <c r="AN2782" s="18">
        <f t="shared" si="7314"/>
        <v>0</v>
      </c>
      <c r="AO2782" s="18">
        <f t="shared" si="7314"/>
        <v>0</v>
      </c>
      <c r="AP2782" s="18">
        <f t="shared" si="7314"/>
        <v>0</v>
      </c>
      <c r="AQ2782" s="18">
        <f t="shared" si="7164"/>
        <v>104252.9</v>
      </c>
      <c r="AR2782" s="18">
        <f t="shared" si="7165"/>
        <v>104252.9</v>
      </c>
      <c r="AS2782" s="18">
        <f t="shared" si="7166"/>
        <v>104252.9</v>
      </c>
      <c r="AT2782" s="18">
        <f t="shared" si="7314"/>
        <v>0</v>
      </c>
      <c r="AU2782" s="18">
        <f t="shared" si="7314"/>
        <v>0</v>
      </c>
      <c r="AV2782" s="18">
        <f t="shared" si="7314"/>
        <v>0</v>
      </c>
      <c r="AW2782" s="18">
        <f t="shared" si="7167"/>
        <v>104252.9</v>
      </c>
      <c r="AX2782" s="18">
        <f t="shared" si="7168"/>
        <v>104252.9</v>
      </c>
      <c r="AY2782" s="18">
        <f t="shared" si="7169"/>
        <v>104252.9</v>
      </c>
      <c r="AZ2782" s="18">
        <f t="shared" si="7314"/>
        <v>0</v>
      </c>
      <c r="BA2782" s="18">
        <f t="shared" si="7314"/>
        <v>0</v>
      </c>
      <c r="BB2782" s="18">
        <f t="shared" si="7314"/>
        <v>0</v>
      </c>
      <c r="BC2782" s="18">
        <f t="shared" si="7261"/>
        <v>104252.9</v>
      </c>
      <c r="BD2782" s="18">
        <f t="shared" si="7262"/>
        <v>104252.9</v>
      </c>
      <c r="BE2782" s="18">
        <f t="shared" si="7263"/>
        <v>104252.9</v>
      </c>
      <c r="BF2782" s="18">
        <f t="shared" si="7314"/>
        <v>0</v>
      </c>
      <c r="BG2782" s="18">
        <f t="shared" si="7314"/>
        <v>0</v>
      </c>
      <c r="BH2782" s="18">
        <f t="shared" si="7314"/>
        <v>0</v>
      </c>
      <c r="BI2782" s="18">
        <f t="shared" si="7258"/>
        <v>104252.9</v>
      </c>
      <c r="BJ2782" s="18">
        <f t="shared" si="7259"/>
        <v>104252.9</v>
      </c>
      <c r="BK2782" s="18">
        <f t="shared" si="7260"/>
        <v>104252.9</v>
      </c>
      <c r="BL2782" s="18">
        <f t="shared" si="7314"/>
        <v>0</v>
      </c>
      <c r="BM2782" s="18">
        <f t="shared" si="7314"/>
        <v>0</v>
      </c>
      <c r="BN2782" s="18">
        <f t="shared" si="7314"/>
        <v>0</v>
      </c>
      <c r="BO2782" s="18">
        <f t="shared" si="7135"/>
        <v>104252.9</v>
      </c>
      <c r="BP2782" s="18">
        <f t="shared" si="7136"/>
        <v>104252.9</v>
      </c>
      <c r="BQ2782" s="18">
        <f t="shared" si="7137"/>
        <v>104252.9</v>
      </c>
      <c r="BR2782" s="18">
        <f t="shared" si="7314"/>
        <v>0</v>
      </c>
      <c r="BS2782" s="18">
        <f t="shared" si="7314"/>
        <v>0</v>
      </c>
      <c r="BT2782" s="18">
        <f t="shared" si="7314"/>
        <v>0</v>
      </c>
      <c r="BU2782" s="18">
        <f t="shared" si="7308"/>
        <v>104252.9</v>
      </c>
      <c r="BV2782" s="18">
        <f t="shared" si="7309"/>
        <v>104252.9</v>
      </c>
      <c r="BW2782" s="18">
        <f t="shared" si="7310"/>
        <v>104252.9</v>
      </c>
      <c r="BX2782" s="18">
        <f t="shared" si="7314"/>
        <v>-28.332000000000001</v>
      </c>
      <c r="BY2782" s="18">
        <f t="shared" si="7314"/>
        <v>0</v>
      </c>
      <c r="BZ2782" s="18">
        <f t="shared" si="7314"/>
        <v>0</v>
      </c>
      <c r="CA2782" s="18">
        <f t="shared" si="7284"/>
        <v>104224.568</v>
      </c>
      <c r="CB2782" s="18">
        <f t="shared" si="7285"/>
        <v>104252.9</v>
      </c>
      <c r="CC2782" s="18">
        <f t="shared" si="7286"/>
        <v>104252.9</v>
      </c>
      <c r="CD2782" s="18">
        <f t="shared" si="7314"/>
        <v>0</v>
      </c>
      <c r="CE2782" s="27"/>
      <c r="CF2782" s="33"/>
    </row>
    <row r="2783" spans="1:84" ht="46.8" x14ac:dyDescent="0.3">
      <c r="A2783" s="41" t="s">
        <v>450</v>
      </c>
      <c r="B2783" s="39">
        <v>240</v>
      </c>
      <c r="C2783" s="41"/>
      <c r="D2783" s="41"/>
      <c r="E2783" s="14" t="s">
        <v>559</v>
      </c>
      <c r="F2783" s="18">
        <f t="shared" si="7312"/>
        <v>104252.9</v>
      </c>
      <c r="G2783" s="18">
        <f t="shared" si="7312"/>
        <v>104252.9</v>
      </c>
      <c r="H2783" s="18">
        <f t="shared" si="7312"/>
        <v>104252.9</v>
      </c>
      <c r="I2783" s="18">
        <f t="shared" si="7312"/>
        <v>0</v>
      </c>
      <c r="J2783" s="18">
        <f t="shared" si="7312"/>
        <v>0</v>
      </c>
      <c r="K2783" s="18">
        <f t="shared" si="7312"/>
        <v>0</v>
      </c>
      <c r="L2783" s="18">
        <f t="shared" si="7271"/>
        <v>104252.9</v>
      </c>
      <c r="M2783" s="18">
        <f t="shared" si="7272"/>
        <v>104252.9</v>
      </c>
      <c r="N2783" s="18">
        <f t="shared" si="7273"/>
        <v>104252.9</v>
      </c>
      <c r="O2783" s="18">
        <f t="shared" si="7313"/>
        <v>0</v>
      </c>
      <c r="P2783" s="18">
        <f t="shared" si="7313"/>
        <v>0</v>
      </c>
      <c r="Q2783" s="18">
        <f t="shared" si="7313"/>
        <v>0</v>
      </c>
      <c r="R2783" s="18">
        <f t="shared" si="7313"/>
        <v>0</v>
      </c>
      <c r="S2783" s="18">
        <f t="shared" si="7313"/>
        <v>0</v>
      </c>
      <c r="T2783" s="18">
        <f t="shared" si="7267"/>
        <v>104252.9</v>
      </c>
      <c r="U2783" s="18">
        <f t="shared" si="7268"/>
        <v>104252.9</v>
      </c>
      <c r="V2783" s="18">
        <f t="shared" si="7269"/>
        <v>104252.9</v>
      </c>
      <c r="W2783" s="18">
        <f t="shared" si="7314"/>
        <v>0</v>
      </c>
      <c r="X2783" s="18">
        <f t="shared" si="7314"/>
        <v>0</v>
      </c>
      <c r="Y2783" s="18">
        <f t="shared" si="7314"/>
        <v>0</v>
      </c>
      <c r="Z2783" s="18">
        <f t="shared" si="7314"/>
        <v>0</v>
      </c>
      <c r="AA2783" s="18">
        <f t="shared" si="7314"/>
        <v>0</v>
      </c>
      <c r="AB2783" s="18">
        <f t="shared" si="7314"/>
        <v>0</v>
      </c>
      <c r="AC2783" s="18">
        <f t="shared" si="7238"/>
        <v>104252.9</v>
      </c>
      <c r="AD2783" s="18">
        <f t="shared" si="7239"/>
        <v>104252.9</v>
      </c>
      <c r="AE2783" s="18">
        <f t="shared" si="7240"/>
        <v>104252.9</v>
      </c>
      <c r="AF2783" s="18">
        <f t="shared" si="7314"/>
        <v>0</v>
      </c>
      <c r="AG2783" s="18">
        <f t="shared" si="7314"/>
        <v>0</v>
      </c>
      <c r="AH2783" s="18">
        <f t="shared" si="7314"/>
        <v>0</v>
      </c>
      <c r="AI2783" s="18">
        <f t="shared" si="7276"/>
        <v>104252.9</v>
      </c>
      <c r="AJ2783" s="18">
        <f t="shared" si="7277"/>
        <v>104252.9</v>
      </c>
      <c r="AK2783" s="18">
        <f t="shared" si="7278"/>
        <v>104252.9</v>
      </c>
      <c r="AL2783" s="18">
        <f t="shared" si="7314"/>
        <v>0</v>
      </c>
      <c r="AM2783" s="18">
        <f t="shared" si="7279"/>
        <v>104252.9</v>
      </c>
      <c r="AN2783" s="18">
        <f t="shared" si="7314"/>
        <v>0</v>
      </c>
      <c r="AO2783" s="18">
        <f t="shared" si="7314"/>
        <v>0</v>
      </c>
      <c r="AP2783" s="18">
        <f t="shared" si="7314"/>
        <v>0</v>
      </c>
      <c r="AQ2783" s="18">
        <f t="shared" si="7164"/>
        <v>104252.9</v>
      </c>
      <c r="AR2783" s="18">
        <f t="shared" si="7165"/>
        <v>104252.9</v>
      </c>
      <c r="AS2783" s="18">
        <f t="shared" si="7166"/>
        <v>104252.9</v>
      </c>
      <c r="AT2783" s="18">
        <f t="shared" si="7314"/>
        <v>0</v>
      </c>
      <c r="AU2783" s="18">
        <f t="shared" si="7314"/>
        <v>0</v>
      </c>
      <c r="AV2783" s="18">
        <f t="shared" si="7314"/>
        <v>0</v>
      </c>
      <c r="AW2783" s="18">
        <f t="shared" si="7167"/>
        <v>104252.9</v>
      </c>
      <c r="AX2783" s="18">
        <f t="shared" si="7168"/>
        <v>104252.9</v>
      </c>
      <c r="AY2783" s="18">
        <f t="shared" si="7169"/>
        <v>104252.9</v>
      </c>
      <c r="AZ2783" s="18">
        <f t="shared" si="7314"/>
        <v>0</v>
      </c>
      <c r="BA2783" s="18">
        <f t="shared" si="7314"/>
        <v>0</v>
      </c>
      <c r="BB2783" s="18">
        <f t="shared" si="7314"/>
        <v>0</v>
      </c>
      <c r="BC2783" s="18">
        <f t="shared" si="7261"/>
        <v>104252.9</v>
      </c>
      <c r="BD2783" s="18">
        <f t="shared" si="7262"/>
        <v>104252.9</v>
      </c>
      <c r="BE2783" s="18">
        <f t="shared" si="7263"/>
        <v>104252.9</v>
      </c>
      <c r="BF2783" s="18">
        <f t="shared" si="7314"/>
        <v>0</v>
      </c>
      <c r="BG2783" s="18">
        <f t="shared" si="7314"/>
        <v>0</v>
      </c>
      <c r="BH2783" s="18">
        <f t="shared" si="7314"/>
        <v>0</v>
      </c>
      <c r="BI2783" s="18">
        <f t="shared" si="7258"/>
        <v>104252.9</v>
      </c>
      <c r="BJ2783" s="18">
        <f t="shared" si="7259"/>
        <v>104252.9</v>
      </c>
      <c r="BK2783" s="18">
        <f t="shared" si="7260"/>
        <v>104252.9</v>
      </c>
      <c r="BL2783" s="18">
        <f t="shared" si="7314"/>
        <v>0</v>
      </c>
      <c r="BM2783" s="18">
        <f t="shared" si="7314"/>
        <v>0</v>
      </c>
      <c r="BN2783" s="18">
        <f t="shared" si="7314"/>
        <v>0</v>
      </c>
      <c r="BO2783" s="18">
        <f t="shared" si="7135"/>
        <v>104252.9</v>
      </c>
      <c r="BP2783" s="18">
        <f t="shared" si="7136"/>
        <v>104252.9</v>
      </c>
      <c r="BQ2783" s="18">
        <f t="shared" si="7137"/>
        <v>104252.9</v>
      </c>
      <c r="BR2783" s="18">
        <f t="shared" si="7314"/>
        <v>0</v>
      </c>
      <c r="BS2783" s="18">
        <f t="shared" si="7314"/>
        <v>0</v>
      </c>
      <c r="BT2783" s="18">
        <f t="shared" si="7314"/>
        <v>0</v>
      </c>
      <c r="BU2783" s="18">
        <f t="shared" si="7308"/>
        <v>104252.9</v>
      </c>
      <c r="BV2783" s="18">
        <f t="shared" si="7309"/>
        <v>104252.9</v>
      </c>
      <c r="BW2783" s="18">
        <f t="shared" si="7310"/>
        <v>104252.9</v>
      </c>
      <c r="BX2783" s="18">
        <f t="shared" si="7314"/>
        <v>-28.332000000000001</v>
      </c>
      <c r="BY2783" s="18">
        <f t="shared" si="7314"/>
        <v>0</v>
      </c>
      <c r="BZ2783" s="18">
        <f t="shared" si="7314"/>
        <v>0</v>
      </c>
      <c r="CA2783" s="18">
        <f t="shared" si="7284"/>
        <v>104224.568</v>
      </c>
      <c r="CB2783" s="18">
        <f t="shared" si="7285"/>
        <v>104252.9</v>
      </c>
      <c r="CC2783" s="18">
        <f t="shared" si="7286"/>
        <v>104252.9</v>
      </c>
      <c r="CD2783" s="18">
        <f t="shared" si="7314"/>
        <v>0</v>
      </c>
      <c r="CE2783" s="27"/>
      <c r="CF2783" s="33"/>
    </row>
    <row r="2784" spans="1:84" x14ac:dyDescent="0.3">
      <c r="A2784" s="41" t="s">
        <v>450</v>
      </c>
      <c r="B2784" s="39">
        <v>240</v>
      </c>
      <c r="C2784" s="41" t="s">
        <v>5</v>
      </c>
      <c r="D2784" s="41" t="s">
        <v>6</v>
      </c>
      <c r="E2784" s="14" t="s">
        <v>518</v>
      </c>
      <c r="F2784" s="18">
        <v>104252.9</v>
      </c>
      <c r="G2784" s="18">
        <v>104252.9</v>
      </c>
      <c r="H2784" s="18">
        <v>104252.9</v>
      </c>
      <c r="I2784" s="18"/>
      <c r="J2784" s="18"/>
      <c r="K2784" s="18"/>
      <c r="L2784" s="18">
        <f t="shared" si="7271"/>
        <v>104252.9</v>
      </c>
      <c r="M2784" s="18">
        <f t="shared" si="7272"/>
        <v>104252.9</v>
      </c>
      <c r="N2784" s="18">
        <f t="shared" si="7273"/>
        <v>104252.9</v>
      </c>
      <c r="O2784" s="18"/>
      <c r="P2784" s="18"/>
      <c r="Q2784" s="18"/>
      <c r="R2784" s="18"/>
      <c r="S2784" s="18"/>
      <c r="T2784" s="18">
        <f t="shared" si="7267"/>
        <v>104252.9</v>
      </c>
      <c r="U2784" s="18">
        <f t="shared" si="7268"/>
        <v>104252.9</v>
      </c>
      <c r="V2784" s="18">
        <f t="shared" si="7269"/>
        <v>104252.9</v>
      </c>
      <c r="W2784" s="18"/>
      <c r="X2784" s="18"/>
      <c r="Y2784" s="18"/>
      <c r="Z2784" s="18"/>
      <c r="AA2784" s="18"/>
      <c r="AB2784" s="18"/>
      <c r="AC2784" s="18">
        <f t="shared" si="7238"/>
        <v>104252.9</v>
      </c>
      <c r="AD2784" s="18">
        <f t="shared" si="7239"/>
        <v>104252.9</v>
      </c>
      <c r="AE2784" s="18">
        <f t="shared" si="7240"/>
        <v>104252.9</v>
      </c>
      <c r="AF2784" s="18"/>
      <c r="AG2784" s="18"/>
      <c r="AH2784" s="18"/>
      <c r="AI2784" s="18">
        <f t="shared" si="7276"/>
        <v>104252.9</v>
      </c>
      <c r="AJ2784" s="18">
        <f t="shared" si="7277"/>
        <v>104252.9</v>
      </c>
      <c r="AK2784" s="18">
        <f t="shared" si="7278"/>
        <v>104252.9</v>
      </c>
      <c r="AL2784" s="18"/>
      <c r="AM2784" s="18">
        <f t="shared" si="7279"/>
        <v>104252.9</v>
      </c>
      <c r="AN2784" s="18"/>
      <c r="AO2784" s="18"/>
      <c r="AP2784" s="18"/>
      <c r="AQ2784" s="18">
        <f t="shared" si="7164"/>
        <v>104252.9</v>
      </c>
      <c r="AR2784" s="18">
        <f t="shared" si="7165"/>
        <v>104252.9</v>
      </c>
      <c r="AS2784" s="18">
        <f t="shared" si="7166"/>
        <v>104252.9</v>
      </c>
      <c r="AT2784" s="18"/>
      <c r="AU2784" s="18"/>
      <c r="AV2784" s="18"/>
      <c r="AW2784" s="18">
        <f t="shared" si="7167"/>
        <v>104252.9</v>
      </c>
      <c r="AX2784" s="18">
        <f t="shared" si="7168"/>
        <v>104252.9</v>
      </c>
      <c r="AY2784" s="18">
        <f t="shared" si="7169"/>
        <v>104252.9</v>
      </c>
      <c r="AZ2784" s="18"/>
      <c r="BA2784" s="18"/>
      <c r="BB2784" s="18"/>
      <c r="BC2784" s="18">
        <f t="shared" si="7261"/>
        <v>104252.9</v>
      </c>
      <c r="BD2784" s="18">
        <f t="shared" si="7262"/>
        <v>104252.9</v>
      </c>
      <c r="BE2784" s="18">
        <f t="shared" si="7263"/>
        <v>104252.9</v>
      </c>
      <c r="BF2784" s="18"/>
      <c r="BG2784" s="18"/>
      <c r="BH2784" s="18"/>
      <c r="BI2784" s="18">
        <f t="shared" si="7258"/>
        <v>104252.9</v>
      </c>
      <c r="BJ2784" s="18">
        <f t="shared" si="7259"/>
        <v>104252.9</v>
      </c>
      <c r="BK2784" s="18">
        <f t="shared" si="7260"/>
        <v>104252.9</v>
      </c>
      <c r="BL2784" s="18"/>
      <c r="BM2784" s="18"/>
      <c r="BN2784" s="18"/>
      <c r="BO2784" s="18">
        <f t="shared" ref="BO2784:BO2847" si="7315">BI2784+BL2784</f>
        <v>104252.9</v>
      </c>
      <c r="BP2784" s="18">
        <f t="shared" ref="BP2784:BP2847" si="7316">BJ2784+BM2784</f>
        <v>104252.9</v>
      </c>
      <c r="BQ2784" s="18">
        <f t="shared" ref="BQ2784:BQ2847" si="7317">BK2784+BN2784</f>
        <v>104252.9</v>
      </c>
      <c r="BR2784" s="18"/>
      <c r="BS2784" s="18"/>
      <c r="BT2784" s="18"/>
      <c r="BU2784" s="18">
        <f t="shared" si="7308"/>
        <v>104252.9</v>
      </c>
      <c r="BV2784" s="18">
        <f t="shared" si="7309"/>
        <v>104252.9</v>
      </c>
      <c r="BW2784" s="18">
        <f t="shared" si="7310"/>
        <v>104252.9</v>
      </c>
      <c r="BX2784" s="18">
        <v>-28.332000000000001</v>
      </c>
      <c r="BY2784" s="18"/>
      <c r="BZ2784" s="18"/>
      <c r="CA2784" s="18">
        <f t="shared" si="7284"/>
        <v>104224.568</v>
      </c>
      <c r="CB2784" s="18">
        <f t="shared" si="7285"/>
        <v>104252.9</v>
      </c>
      <c r="CC2784" s="18">
        <f t="shared" si="7286"/>
        <v>104252.9</v>
      </c>
      <c r="CD2784" s="18"/>
      <c r="CE2784" s="27"/>
      <c r="CF2784" s="33"/>
    </row>
    <row r="2785" spans="1:84" hidden="1" x14ac:dyDescent="0.3">
      <c r="A2785" s="41" t="s">
        <v>450</v>
      </c>
      <c r="B2785" s="39">
        <v>800</v>
      </c>
      <c r="C2785" s="41"/>
      <c r="D2785" s="41"/>
      <c r="E2785" s="14" t="s">
        <v>556</v>
      </c>
      <c r="F2785" s="18">
        <f t="shared" ref="F2785:K2786" si="7318">F2786</f>
        <v>0</v>
      </c>
      <c r="G2785" s="18">
        <f t="shared" si="7318"/>
        <v>0</v>
      </c>
      <c r="H2785" s="18">
        <f t="shared" si="7318"/>
        <v>0</v>
      </c>
      <c r="I2785" s="18">
        <f t="shared" si="7318"/>
        <v>0</v>
      </c>
      <c r="J2785" s="18">
        <f t="shared" si="7318"/>
        <v>0</v>
      </c>
      <c r="K2785" s="18">
        <f t="shared" si="7318"/>
        <v>0</v>
      </c>
      <c r="L2785" s="18">
        <f t="shared" si="7271"/>
        <v>0</v>
      </c>
      <c r="M2785" s="18">
        <f t="shared" si="7272"/>
        <v>0</v>
      </c>
      <c r="N2785" s="18">
        <f t="shared" si="7273"/>
        <v>0</v>
      </c>
      <c r="O2785" s="18">
        <f t="shared" ref="O2785:S2786" si="7319">O2786</f>
        <v>0</v>
      </c>
      <c r="P2785" s="18">
        <f t="shared" si="7319"/>
        <v>0</v>
      </c>
      <c r="Q2785" s="18">
        <f t="shared" si="7319"/>
        <v>0</v>
      </c>
      <c r="R2785" s="18">
        <f t="shared" si="7319"/>
        <v>0</v>
      </c>
      <c r="S2785" s="18">
        <f t="shared" si="7319"/>
        <v>0</v>
      </c>
      <c r="T2785" s="18">
        <f t="shared" si="7267"/>
        <v>0</v>
      </c>
      <c r="U2785" s="18">
        <f t="shared" si="7268"/>
        <v>0</v>
      </c>
      <c r="V2785" s="18">
        <f t="shared" si="7269"/>
        <v>0</v>
      </c>
      <c r="W2785" s="18">
        <f t="shared" ref="W2785:CD2786" si="7320">W2786</f>
        <v>0</v>
      </c>
      <c r="X2785" s="18">
        <f t="shared" si="7320"/>
        <v>0</v>
      </c>
      <c r="Y2785" s="18">
        <f t="shared" si="7320"/>
        <v>0</v>
      </c>
      <c r="Z2785" s="18">
        <f t="shared" si="7320"/>
        <v>0</v>
      </c>
      <c r="AA2785" s="18">
        <f t="shared" si="7320"/>
        <v>0</v>
      </c>
      <c r="AB2785" s="18">
        <f t="shared" si="7320"/>
        <v>0</v>
      </c>
      <c r="AC2785" s="18">
        <f t="shared" si="7238"/>
        <v>0</v>
      </c>
      <c r="AD2785" s="18">
        <f t="shared" si="7239"/>
        <v>0</v>
      </c>
      <c r="AE2785" s="18">
        <f t="shared" si="7240"/>
        <v>0</v>
      </c>
      <c r="AF2785" s="18">
        <f t="shared" si="7320"/>
        <v>0</v>
      </c>
      <c r="AG2785" s="18">
        <f t="shared" si="7320"/>
        <v>0</v>
      </c>
      <c r="AH2785" s="18">
        <f t="shared" si="7320"/>
        <v>0</v>
      </c>
      <c r="AI2785" s="18">
        <f t="shared" si="7276"/>
        <v>0</v>
      </c>
      <c r="AJ2785" s="18">
        <f t="shared" si="7277"/>
        <v>0</v>
      </c>
      <c r="AK2785" s="18">
        <f t="shared" si="7278"/>
        <v>0</v>
      </c>
      <c r="AL2785" s="18">
        <f t="shared" si="7320"/>
        <v>0</v>
      </c>
      <c r="AM2785" s="18">
        <f t="shared" si="7279"/>
        <v>0</v>
      </c>
      <c r="AN2785" s="18">
        <f t="shared" si="7320"/>
        <v>0</v>
      </c>
      <c r="AO2785" s="18">
        <f t="shared" si="7320"/>
        <v>0</v>
      </c>
      <c r="AP2785" s="18">
        <f t="shared" si="7320"/>
        <v>0</v>
      </c>
      <c r="AQ2785" s="18">
        <f t="shared" si="7164"/>
        <v>0</v>
      </c>
      <c r="AR2785" s="18">
        <f t="shared" si="7165"/>
        <v>0</v>
      </c>
      <c r="AS2785" s="18">
        <f t="shared" si="7166"/>
        <v>0</v>
      </c>
      <c r="AT2785" s="18">
        <f t="shared" si="7320"/>
        <v>0</v>
      </c>
      <c r="AU2785" s="18">
        <f t="shared" si="7320"/>
        <v>0</v>
      </c>
      <c r="AV2785" s="18">
        <f t="shared" si="7320"/>
        <v>0</v>
      </c>
      <c r="AW2785" s="18">
        <f t="shared" si="7167"/>
        <v>0</v>
      </c>
      <c r="AX2785" s="18">
        <f t="shared" si="7168"/>
        <v>0</v>
      </c>
      <c r="AY2785" s="18">
        <f t="shared" si="7169"/>
        <v>0</v>
      </c>
      <c r="AZ2785" s="18">
        <f t="shared" si="7320"/>
        <v>0</v>
      </c>
      <c r="BA2785" s="18">
        <f t="shared" si="7320"/>
        <v>0</v>
      </c>
      <c r="BB2785" s="18">
        <f t="shared" si="7320"/>
        <v>0</v>
      </c>
      <c r="BC2785" s="18">
        <f t="shared" si="7261"/>
        <v>0</v>
      </c>
      <c r="BD2785" s="18">
        <f t="shared" si="7262"/>
        <v>0</v>
      </c>
      <c r="BE2785" s="18">
        <f t="shared" si="7263"/>
        <v>0</v>
      </c>
      <c r="BF2785" s="18">
        <f t="shared" si="7320"/>
        <v>0</v>
      </c>
      <c r="BG2785" s="18">
        <f t="shared" si="7320"/>
        <v>0</v>
      </c>
      <c r="BH2785" s="18">
        <f t="shared" si="7320"/>
        <v>0</v>
      </c>
      <c r="BI2785" s="18">
        <f t="shared" si="7258"/>
        <v>0</v>
      </c>
      <c r="BJ2785" s="18">
        <f t="shared" si="7259"/>
        <v>0</v>
      </c>
      <c r="BK2785" s="18">
        <f t="shared" si="7260"/>
        <v>0</v>
      </c>
      <c r="BL2785" s="18">
        <f t="shared" si="7320"/>
        <v>0</v>
      </c>
      <c r="BM2785" s="18">
        <f t="shared" si="7320"/>
        <v>0</v>
      </c>
      <c r="BN2785" s="18">
        <f t="shared" si="7320"/>
        <v>0</v>
      </c>
      <c r="BO2785" s="18">
        <f t="shared" si="7315"/>
        <v>0</v>
      </c>
      <c r="BP2785" s="18">
        <f t="shared" si="7316"/>
        <v>0</v>
      </c>
      <c r="BQ2785" s="18">
        <f t="shared" si="7317"/>
        <v>0</v>
      </c>
      <c r="BR2785" s="18">
        <f t="shared" si="7320"/>
        <v>0</v>
      </c>
      <c r="BS2785" s="18">
        <f t="shared" si="7320"/>
        <v>0</v>
      </c>
      <c r="BT2785" s="18">
        <f t="shared" si="7320"/>
        <v>0</v>
      </c>
      <c r="BU2785" s="18">
        <f t="shared" si="7308"/>
        <v>0</v>
      </c>
      <c r="BV2785" s="18">
        <f t="shared" si="7309"/>
        <v>0</v>
      </c>
      <c r="BW2785" s="18">
        <f t="shared" si="7310"/>
        <v>0</v>
      </c>
      <c r="BX2785" s="18">
        <f t="shared" si="7320"/>
        <v>0</v>
      </c>
      <c r="BY2785" s="18">
        <f t="shared" si="7320"/>
        <v>0</v>
      </c>
      <c r="BZ2785" s="18">
        <f t="shared" si="7320"/>
        <v>0</v>
      </c>
      <c r="CA2785" s="18">
        <f t="shared" si="7284"/>
        <v>0</v>
      </c>
      <c r="CB2785" s="18">
        <f t="shared" si="7285"/>
        <v>0</v>
      </c>
      <c r="CC2785" s="18">
        <f t="shared" si="7286"/>
        <v>0</v>
      </c>
      <c r="CD2785" s="18">
        <f t="shared" si="7320"/>
        <v>0</v>
      </c>
      <c r="CE2785" s="27" t="s">
        <v>1661</v>
      </c>
      <c r="CF2785" s="33"/>
    </row>
    <row r="2786" spans="1:84" ht="78" hidden="1" x14ac:dyDescent="0.3">
      <c r="A2786" s="41" t="s">
        <v>450</v>
      </c>
      <c r="B2786" s="39">
        <v>810</v>
      </c>
      <c r="C2786" s="41"/>
      <c r="D2786" s="41"/>
      <c r="E2786" s="14" t="s">
        <v>571</v>
      </c>
      <c r="F2786" s="18">
        <f t="shared" si="7318"/>
        <v>0</v>
      </c>
      <c r="G2786" s="18">
        <f t="shared" si="7318"/>
        <v>0</v>
      </c>
      <c r="H2786" s="18">
        <f t="shared" si="7318"/>
        <v>0</v>
      </c>
      <c r="I2786" s="18">
        <f t="shared" si="7318"/>
        <v>0</v>
      </c>
      <c r="J2786" s="18">
        <f t="shared" si="7318"/>
        <v>0</v>
      </c>
      <c r="K2786" s="18">
        <f t="shared" si="7318"/>
        <v>0</v>
      </c>
      <c r="L2786" s="18">
        <f t="shared" si="7271"/>
        <v>0</v>
      </c>
      <c r="M2786" s="18">
        <f t="shared" si="7272"/>
        <v>0</v>
      </c>
      <c r="N2786" s="18">
        <f t="shared" si="7273"/>
        <v>0</v>
      </c>
      <c r="O2786" s="18">
        <f t="shared" si="7319"/>
        <v>0</v>
      </c>
      <c r="P2786" s="18">
        <f t="shared" si="7319"/>
        <v>0</v>
      </c>
      <c r="Q2786" s="18">
        <f t="shared" si="7319"/>
        <v>0</v>
      </c>
      <c r="R2786" s="18">
        <f t="shared" si="7319"/>
        <v>0</v>
      </c>
      <c r="S2786" s="18">
        <f t="shared" si="7319"/>
        <v>0</v>
      </c>
      <c r="T2786" s="18">
        <f t="shared" si="7267"/>
        <v>0</v>
      </c>
      <c r="U2786" s="18">
        <f t="shared" si="7268"/>
        <v>0</v>
      </c>
      <c r="V2786" s="18">
        <f t="shared" si="7269"/>
        <v>0</v>
      </c>
      <c r="W2786" s="18">
        <f t="shared" si="7320"/>
        <v>0</v>
      </c>
      <c r="X2786" s="18">
        <f t="shared" si="7320"/>
        <v>0</v>
      </c>
      <c r="Y2786" s="18">
        <f t="shared" si="7320"/>
        <v>0</v>
      </c>
      <c r="Z2786" s="18">
        <f t="shared" si="7320"/>
        <v>0</v>
      </c>
      <c r="AA2786" s="18">
        <f t="shared" si="7320"/>
        <v>0</v>
      </c>
      <c r="AB2786" s="18">
        <f t="shared" si="7320"/>
        <v>0</v>
      </c>
      <c r="AC2786" s="18">
        <f t="shared" si="7238"/>
        <v>0</v>
      </c>
      <c r="AD2786" s="18">
        <f t="shared" si="7239"/>
        <v>0</v>
      </c>
      <c r="AE2786" s="18">
        <f t="shared" si="7240"/>
        <v>0</v>
      </c>
      <c r="AF2786" s="18">
        <f t="shared" si="7320"/>
        <v>0</v>
      </c>
      <c r="AG2786" s="18">
        <f t="shared" si="7320"/>
        <v>0</v>
      </c>
      <c r="AH2786" s="18">
        <f t="shared" si="7320"/>
        <v>0</v>
      </c>
      <c r="AI2786" s="18">
        <f t="shared" si="7276"/>
        <v>0</v>
      </c>
      <c r="AJ2786" s="18">
        <f t="shared" si="7277"/>
        <v>0</v>
      </c>
      <c r="AK2786" s="18">
        <f t="shared" si="7278"/>
        <v>0</v>
      </c>
      <c r="AL2786" s="18">
        <f t="shared" si="7320"/>
        <v>0</v>
      </c>
      <c r="AM2786" s="18">
        <f t="shared" si="7279"/>
        <v>0</v>
      </c>
      <c r="AN2786" s="18">
        <f t="shared" si="7320"/>
        <v>0</v>
      </c>
      <c r="AO2786" s="18">
        <f t="shared" si="7320"/>
        <v>0</v>
      </c>
      <c r="AP2786" s="18">
        <f t="shared" si="7320"/>
        <v>0</v>
      </c>
      <c r="AQ2786" s="18">
        <f t="shared" si="7164"/>
        <v>0</v>
      </c>
      <c r="AR2786" s="18">
        <f t="shared" si="7165"/>
        <v>0</v>
      </c>
      <c r="AS2786" s="18">
        <f t="shared" si="7166"/>
        <v>0</v>
      </c>
      <c r="AT2786" s="18">
        <f t="shared" si="7320"/>
        <v>0</v>
      </c>
      <c r="AU2786" s="18">
        <f t="shared" si="7320"/>
        <v>0</v>
      </c>
      <c r="AV2786" s="18">
        <f t="shared" si="7320"/>
        <v>0</v>
      </c>
      <c r="AW2786" s="18">
        <f t="shared" si="7167"/>
        <v>0</v>
      </c>
      <c r="AX2786" s="18">
        <f t="shared" si="7168"/>
        <v>0</v>
      </c>
      <c r="AY2786" s="18">
        <f t="shared" si="7169"/>
        <v>0</v>
      </c>
      <c r="AZ2786" s="18">
        <f t="shared" si="7320"/>
        <v>0</v>
      </c>
      <c r="BA2786" s="18">
        <f t="shared" si="7320"/>
        <v>0</v>
      </c>
      <c r="BB2786" s="18">
        <f t="shared" si="7320"/>
        <v>0</v>
      </c>
      <c r="BC2786" s="18">
        <f t="shared" si="7261"/>
        <v>0</v>
      </c>
      <c r="BD2786" s="18">
        <f t="shared" si="7262"/>
        <v>0</v>
      </c>
      <c r="BE2786" s="18">
        <f t="shared" si="7263"/>
        <v>0</v>
      </c>
      <c r="BF2786" s="18">
        <f t="shared" si="7320"/>
        <v>0</v>
      </c>
      <c r="BG2786" s="18">
        <f t="shared" si="7320"/>
        <v>0</v>
      </c>
      <c r="BH2786" s="18">
        <f t="shared" si="7320"/>
        <v>0</v>
      </c>
      <c r="BI2786" s="18">
        <f t="shared" si="7258"/>
        <v>0</v>
      </c>
      <c r="BJ2786" s="18">
        <f t="shared" si="7259"/>
        <v>0</v>
      </c>
      <c r="BK2786" s="18">
        <f t="shared" si="7260"/>
        <v>0</v>
      </c>
      <c r="BL2786" s="18">
        <f t="shared" si="7320"/>
        <v>0</v>
      </c>
      <c r="BM2786" s="18">
        <f t="shared" si="7320"/>
        <v>0</v>
      </c>
      <c r="BN2786" s="18">
        <f t="shared" si="7320"/>
        <v>0</v>
      </c>
      <c r="BO2786" s="18">
        <f t="shared" si="7315"/>
        <v>0</v>
      </c>
      <c r="BP2786" s="18">
        <f t="shared" si="7316"/>
        <v>0</v>
      </c>
      <c r="BQ2786" s="18">
        <f t="shared" si="7317"/>
        <v>0</v>
      </c>
      <c r="BR2786" s="18">
        <f t="shared" si="7320"/>
        <v>0</v>
      </c>
      <c r="BS2786" s="18">
        <f t="shared" si="7320"/>
        <v>0</v>
      </c>
      <c r="BT2786" s="18">
        <f t="shared" si="7320"/>
        <v>0</v>
      </c>
      <c r="BU2786" s="18">
        <f t="shared" si="7308"/>
        <v>0</v>
      </c>
      <c r="BV2786" s="18">
        <f t="shared" si="7309"/>
        <v>0</v>
      </c>
      <c r="BW2786" s="18">
        <f t="shared" si="7310"/>
        <v>0</v>
      </c>
      <c r="BX2786" s="18">
        <f t="shared" si="7320"/>
        <v>0</v>
      </c>
      <c r="BY2786" s="18">
        <f t="shared" si="7320"/>
        <v>0</v>
      </c>
      <c r="BZ2786" s="18">
        <f t="shared" si="7320"/>
        <v>0</v>
      </c>
      <c r="CA2786" s="18">
        <f t="shared" si="7284"/>
        <v>0</v>
      </c>
      <c r="CB2786" s="18">
        <f t="shared" si="7285"/>
        <v>0</v>
      </c>
      <c r="CC2786" s="18">
        <f t="shared" si="7286"/>
        <v>0</v>
      </c>
      <c r="CD2786" s="18">
        <f t="shared" si="7320"/>
        <v>0</v>
      </c>
      <c r="CE2786" s="27" t="s">
        <v>1661</v>
      </c>
      <c r="CF2786" s="33"/>
    </row>
    <row r="2787" spans="1:84" hidden="1" x14ac:dyDescent="0.3">
      <c r="A2787" s="41" t="s">
        <v>450</v>
      </c>
      <c r="B2787" s="39">
        <v>810</v>
      </c>
      <c r="C2787" s="41" t="s">
        <v>5</v>
      </c>
      <c r="D2787" s="41" t="s">
        <v>6</v>
      </c>
      <c r="E2787" s="14" t="s">
        <v>518</v>
      </c>
      <c r="F2787" s="18"/>
      <c r="G2787" s="18"/>
      <c r="H2787" s="18"/>
      <c r="I2787" s="18"/>
      <c r="J2787" s="18"/>
      <c r="K2787" s="18"/>
      <c r="L2787" s="18">
        <f t="shared" si="7271"/>
        <v>0</v>
      </c>
      <c r="M2787" s="18">
        <f t="shared" si="7272"/>
        <v>0</v>
      </c>
      <c r="N2787" s="18">
        <f t="shared" si="7273"/>
        <v>0</v>
      </c>
      <c r="O2787" s="18"/>
      <c r="P2787" s="18"/>
      <c r="Q2787" s="18"/>
      <c r="R2787" s="18"/>
      <c r="S2787" s="18"/>
      <c r="T2787" s="18">
        <f t="shared" si="7267"/>
        <v>0</v>
      </c>
      <c r="U2787" s="18">
        <f t="shared" si="7268"/>
        <v>0</v>
      </c>
      <c r="V2787" s="18">
        <f t="shared" si="7269"/>
        <v>0</v>
      </c>
      <c r="W2787" s="18"/>
      <c r="X2787" s="18"/>
      <c r="Y2787" s="18"/>
      <c r="Z2787" s="18"/>
      <c r="AA2787" s="18"/>
      <c r="AB2787" s="18"/>
      <c r="AC2787" s="18">
        <f t="shared" si="7238"/>
        <v>0</v>
      </c>
      <c r="AD2787" s="18">
        <f t="shared" si="7239"/>
        <v>0</v>
      </c>
      <c r="AE2787" s="18">
        <f t="shared" si="7240"/>
        <v>0</v>
      </c>
      <c r="AF2787" s="18"/>
      <c r="AG2787" s="18"/>
      <c r="AH2787" s="18"/>
      <c r="AI2787" s="18">
        <f t="shared" si="7276"/>
        <v>0</v>
      </c>
      <c r="AJ2787" s="18">
        <f t="shared" si="7277"/>
        <v>0</v>
      </c>
      <c r="AK2787" s="18">
        <f t="shared" si="7278"/>
        <v>0</v>
      </c>
      <c r="AL2787" s="18"/>
      <c r="AM2787" s="18">
        <f t="shared" si="7279"/>
        <v>0</v>
      </c>
      <c r="AN2787" s="18"/>
      <c r="AO2787" s="18"/>
      <c r="AP2787" s="18"/>
      <c r="AQ2787" s="18">
        <f t="shared" si="7164"/>
        <v>0</v>
      </c>
      <c r="AR2787" s="18">
        <f t="shared" si="7165"/>
        <v>0</v>
      </c>
      <c r="AS2787" s="18">
        <f t="shared" si="7166"/>
        <v>0</v>
      </c>
      <c r="AT2787" s="18"/>
      <c r="AU2787" s="18"/>
      <c r="AV2787" s="18"/>
      <c r="AW2787" s="18">
        <f t="shared" si="7167"/>
        <v>0</v>
      </c>
      <c r="AX2787" s="18">
        <f t="shared" si="7168"/>
        <v>0</v>
      </c>
      <c r="AY2787" s="18">
        <f t="shared" si="7169"/>
        <v>0</v>
      </c>
      <c r="AZ2787" s="18"/>
      <c r="BA2787" s="18"/>
      <c r="BB2787" s="18"/>
      <c r="BC2787" s="18">
        <f t="shared" si="7261"/>
        <v>0</v>
      </c>
      <c r="BD2787" s="18">
        <f t="shared" si="7262"/>
        <v>0</v>
      </c>
      <c r="BE2787" s="18">
        <f t="shared" si="7263"/>
        <v>0</v>
      </c>
      <c r="BF2787" s="18"/>
      <c r="BG2787" s="18"/>
      <c r="BH2787" s="18"/>
      <c r="BI2787" s="18">
        <f t="shared" si="7258"/>
        <v>0</v>
      </c>
      <c r="BJ2787" s="18">
        <f t="shared" si="7259"/>
        <v>0</v>
      </c>
      <c r="BK2787" s="18">
        <f t="shared" si="7260"/>
        <v>0</v>
      </c>
      <c r="BL2787" s="18"/>
      <c r="BM2787" s="18"/>
      <c r="BN2787" s="18"/>
      <c r="BO2787" s="18">
        <f t="shared" si="7315"/>
        <v>0</v>
      </c>
      <c r="BP2787" s="18">
        <f t="shared" si="7316"/>
        <v>0</v>
      </c>
      <c r="BQ2787" s="18">
        <f t="shared" si="7317"/>
        <v>0</v>
      </c>
      <c r="BR2787" s="18"/>
      <c r="BS2787" s="18"/>
      <c r="BT2787" s="18"/>
      <c r="BU2787" s="18">
        <f t="shared" si="7308"/>
        <v>0</v>
      </c>
      <c r="BV2787" s="18">
        <f t="shared" si="7309"/>
        <v>0</v>
      </c>
      <c r="BW2787" s="18">
        <f t="shared" si="7310"/>
        <v>0</v>
      </c>
      <c r="BX2787" s="18"/>
      <c r="BY2787" s="18"/>
      <c r="BZ2787" s="18"/>
      <c r="CA2787" s="18">
        <f t="shared" si="7284"/>
        <v>0</v>
      </c>
      <c r="CB2787" s="18">
        <f t="shared" si="7285"/>
        <v>0</v>
      </c>
      <c r="CC2787" s="18">
        <f t="shared" si="7286"/>
        <v>0</v>
      </c>
      <c r="CD2787" s="18"/>
      <c r="CE2787" s="27" t="s">
        <v>1661</v>
      </c>
      <c r="CF2787" s="33"/>
    </row>
    <row r="2788" spans="1:84" ht="62.4" x14ac:dyDescent="0.3">
      <c r="A2788" s="41" t="s">
        <v>451</v>
      </c>
      <c r="B2788" s="39"/>
      <c r="C2788" s="41"/>
      <c r="D2788" s="41"/>
      <c r="E2788" s="14" t="s">
        <v>744</v>
      </c>
      <c r="F2788" s="18">
        <f t="shared" ref="F2788:K2788" si="7321">F2789+F2792+F2795</f>
        <v>2648.8999999999996</v>
      </c>
      <c r="G2788" s="18">
        <f t="shared" si="7321"/>
        <v>2648.8999999999996</v>
      </c>
      <c r="H2788" s="18">
        <f t="shared" si="7321"/>
        <v>2648.8999999999996</v>
      </c>
      <c r="I2788" s="18">
        <f t="shared" si="7321"/>
        <v>0</v>
      </c>
      <c r="J2788" s="18">
        <f t="shared" si="7321"/>
        <v>0</v>
      </c>
      <c r="K2788" s="18">
        <f t="shared" si="7321"/>
        <v>0</v>
      </c>
      <c r="L2788" s="18">
        <f t="shared" si="7271"/>
        <v>2648.8999999999996</v>
      </c>
      <c r="M2788" s="18">
        <f t="shared" si="7272"/>
        <v>2648.8999999999996</v>
      </c>
      <c r="N2788" s="18">
        <f t="shared" si="7273"/>
        <v>2648.8999999999996</v>
      </c>
      <c r="O2788" s="18">
        <f t="shared" ref="O2788:S2788" si="7322">O2789+O2792+O2795</f>
        <v>0</v>
      </c>
      <c r="P2788" s="18">
        <f t="shared" si="7322"/>
        <v>0</v>
      </c>
      <c r="Q2788" s="18">
        <f t="shared" si="7322"/>
        <v>0</v>
      </c>
      <c r="R2788" s="18">
        <f t="shared" si="7322"/>
        <v>0</v>
      </c>
      <c r="S2788" s="18">
        <f t="shared" si="7322"/>
        <v>0</v>
      </c>
      <c r="T2788" s="18">
        <f t="shared" si="7267"/>
        <v>2648.8999999999996</v>
      </c>
      <c r="U2788" s="18">
        <f t="shared" si="7268"/>
        <v>2648.8999999999996</v>
      </c>
      <c r="V2788" s="18">
        <f t="shared" si="7269"/>
        <v>2648.8999999999996</v>
      </c>
      <c r="W2788" s="18">
        <f t="shared" ref="W2788:CD2788" si="7323">W2789+W2792+W2795</f>
        <v>0</v>
      </c>
      <c r="X2788" s="18">
        <f t="shared" ref="X2788:AB2788" si="7324">X2789+X2792+X2795</f>
        <v>0</v>
      </c>
      <c r="Y2788" s="18">
        <f t="shared" si="7324"/>
        <v>0</v>
      </c>
      <c r="Z2788" s="18">
        <f t="shared" si="7324"/>
        <v>0</v>
      </c>
      <c r="AA2788" s="18">
        <f t="shared" si="7324"/>
        <v>0</v>
      </c>
      <c r="AB2788" s="18">
        <f t="shared" si="7324"/>
        <v>0</v>
      </c>
      <c r="AC2788" s="18">
        <f t="shared" si="7238"/>
        <v>2648.8999999999996</v>
      </c>
      <c r="AD2788" s="18">
        <f t="shared" si="7239"/>
        <v>2648.8999999999996</v>
      </c>
      <c r="AE2788" s="18">
        <f t="shared" si="7240"/>
        <v>2648.8999999999996</v>
      </c>
      <c r="AF2788" s="18">
        <f t="shared" ref="AF2788:AH2788" si="7325">AF2789+AF2792+AF2795</f>
        <v>0</v>
      </c>
      <c r="AG2788" s="18">
        <f t="shared" si="7325"/>
        <v>0</v>
      </c>
      <c r="AH2788" s="18">
        <f t="shared" si="7325"/>
        <v>0</v>
      </c>
      <c r="AI2788" s="18">
        <f t="shared" si="7276"/>
        <v>2648.8999999999996</v>
      </c>
      <c r="AJ2788" s="18">
        <f t="shared" si="7277"/>
        <v>2648.8999999999996</v>
      </c>
      <c r="AK2788" s="18">
        <f t="shared" si="7278"/>
        <v>2648.8999999999996</v>
      </c>
      <c r="AL2788" s="18">
        <f t="shared" ref="AL2788" si="7326">AL2789+AL2792+AL2795</f>
        <v>0</v>
      </c>
      <c r="AM2788" s="18">
        <f t="shared" si="7279"/>
        <v>2648.8999999999996</v>
      </c>
      <c r="AN2788" s="18">
        <f t="shared" ref="AN2788:AP2788" si="7327">AN2789+AN2792+AN2795</f>
        <v>-11.439</v>
      </c>
      <c r="AO2788" s="18">
        <f t="shared" si="7327"/>
        <v>0</v>
      </c>
      <c r="AP2788" s="18">
        <f t="shared" si="7327"/>
        <v>0</v>
      </c>
      <c r="AQ2788" s="18">
        <f t="shared" si="7164"/>
        <v>2637.4609999999998</v>
      </c>
      <c r="AR2788" s="18">
        <f t="shared" si="7165"/>
        <v>2648.8999999999996</v>
      </c>
      <c r="AS2788" s="18">
        <f t="shared" si="7166"/>
        <v>2648.8999999999996</v>
      </c>
      <c r="AT2788" s="18">
        <f t="shared" ref="AT2788:AV2788" si="7328">AT2789+AT2792+AT2795</f>
        <v>0</v>
      </c>
      <c r="AU2788" s="18">
        <f t="shared" si="7328"/>
        <v>0</v>
      </c>
      <c r="AV2788" s="18">
        <f t="shared" si="7328"/>
        <v>0</v>
      </c>
      <c r="AW2788" s="18">
        <f t="shared" si="7167"/>
        <v>2637.4609999999998</v>
      </c>
      <c r="AX2788" s="18">
        <f t="shared" si="7168"/>
        <v>2648.8999999999996</v>
      </c>
      <c r="AY2788" s="18">
        <f t="shared" si="7169"/>
        <v>2648.8999999999996</v>
      </c>
      <c r="AZ2788" s="18">
        <f t="shared" ref="AZ2788:BB2788" si="7329">AZ2789+AZ2792+AZ2795</f>
        <v>5.9820000000000002</v>
      </c>
      <c r="BA2788" s="18">
        <f t="shared" si="7329"/>
        <v>0</v>
      </c>
      <c r="BB2788" s="18">
        <f t="shared" si="7329"/>
        <v>0</v>
      </c>
      <c r="BC2788" s="18">
        <f t="shared" si="7261"/>
        <v>2643.4429999999998</v>
      </c>
      <c r="BD2788" s="18">
        <f t="shared" si="7262"/>
        <v>2648.8999999999996</v>
      </c>
      <c r="BE2788" s="18">
        <f t="shared" si="7263"/>
        <v>2648.8999999999996</v>
      </c>
      <c r="BF2788" s="18">
        <f t="shared" ref="BF2788:BH2788" si="7330">BF2789+BF2792+BF2795</f>
        <v>0</v>
      </c>
      <c r="BG2788" s="18">
        <f t="shared" si="7330"/>
        <v>0</v>
      </c>
      <c r="BH2788" s="18">
        <f t="shared" si="7330"/>
        <v>0</v>
      </c>
      <c r="BI2788" s="18">
        <f t="shared" si="7258"/>
        <v>2643.4429999999998</v>
      </c>
      <c r="BJ2788" s="18">
        <f t="shared" si="7259"/>
        <v>2648.8999999999996</v>
      </c>
      <c r="BK2788" s="18">
        <f t="shared" si="7260"/>
        <v>2648.8999999999996</v>
      </c>
      <c r="BL2788" s="18">
        <f t="shared" ref="BL2788:BN2788" si="7331">BL2789+BL2792+BL2795</f>
        <v>0</v>
      </c>
      <c r="BM2788" s="18">
        <f t="shared" si="7331"/>
        <v>0</v>
      </c>
      <c r="BN2788" s="18">
        <f t="shared" si="7331"/>
        <v>0</v>
      </c>
      <c r="BO2788" s="18">
        <f t="shared" si="7315"/>
        <v>2643.4429999999998</v>
      </c>
      <c r="BP2788" s="18">
        <f t="shared" si="7316"/>
        <v>2648.8999999999996</v>
      </c>
      <c r="BQ2788" s="18">
        <f t="shared" si="7317"/>
        <v>2648.8999999999996</v>
      </c>
      <c r="BR2788" s="18">
        <f t="shared" ref="BR2788:BT2788" si="7332">BR2789+BR2792+BR2795</f>
        <v>0</v>
      </c>
      <c r="BS2788" s="18">
        <f t="shared" si="7332"/>
        <v>0</v>
      </c>
      <c r="BT2788" s="18">
        <f t="shared" si="7332"/>
        <v>0</v>
      </c>
      <c r="BU2788" s="18">
        <f t="shared" si="7308"/>
        <v>2643.4429999999998</v>
      </c>
      <c r="BV2788" s="18">
        <f t="shared" si="7309"/>
        <v>2648.8999999999996</v>
      </c>
      <c r="BW2788" s="18">
        <f t="shared" si="7310"/>
        <v>2648.8999999999996</v>
      </c>
      <c r="BX2788" s="18">
        <f t="shared" ref="BX2788:BZ2788" si="7333">BX2789+BX2792+BX2795</f>
        <v>0</v>
      </c>
      <c r="BY2788" s="18">
        <f t="shared" si="7333"/>
        <v>0</v>
      </c>
      <c r="BZ2788" s="18">
        <f t="shared" si="7333"/>
        <v>0</v>
      </c>
      <c r="CA2788" s="18">
        <f t="shared" si="7284"/>
        <v>2643.4429999999998</v>
      </c>
      <c r="CB2788" s="18">
        <f t="shared" si="7285"/>
        <v>2648.8999999999996</v>
      </c>
      <c r="CC2788" s="18">
        <f t="shared" si="7286"/>
        <v>2648.8999999999996</v>
      </c>
      <c r="CD2788" s="18">
        <f t="shared" si="7323"/>
        <v>0</v>
      </c>
      <c r="CE2788" s="27"/>
      <c r="CF2788" s="33"/>
    </row>
    <row r="2789" spans="1:84" ht="93.6" x14ac:dyDescent="0.3">
      <c r="A2789" s="41" t="s">
        <v>451</v>
      </c>
      <c r="B2789" s="39">
        <v>100</v>
      </c>
      <c r="C2789" s="41"/>
      <c r="D2789" s="41"/>
      <c r="E2789" s="14" t="s">
        <v>550</v>
      </c>
      <c r="F2789" s="18">
        <f t="shared" ref="F2789:K2790" si="7334">F2790</f>
        <v>569.70000000000005</v>
      </c>
      <c r="G2789" s="18">
        <f t="shared" si="7334"/>
        <v>569.70000000000005</v>
      </c>
      <c r="H2789" s="18">
        <f t="shared" si="7334"/>
        <v>569.70000000000005</v>
      </c>
      <c r="I2789" s="18">
        <f t="shared" si="7334"/>
        <v>0</v>
      </c>
      <c r="J2789" s="18">
        <f t="shared" si="7334"/>
        <v>0</v>
      </c>
      <c r="K2789" s="18">
        <f t="shared" si="7334"/>
        <v>0</v>
      </c>
      <c r="L2789" s="18">
        <f t="shared" si="7271"/>
        <v>569.70000000000005</v>
      </c>
      <c r="M2789" s="18">
        <f t="shared" si="7272"/>
        <v>569.70000000000005</v>
      </c>
      <c r="N2789" s="18">
        <f t="shared" si="7273"/>
        <v>569.70000000000005</v>
      </c>
      <c r="O2789" s="18">
        <f t="shared" ref="O2789:S2790" si="7335">O2790</f>
        <v>0</v>
      </c>
      <c r="P2789" s="18">
        <f t="shared" si="7335"/>
        <v>0</v>
      </c>
      <c r="Q2789" s="18">
        <f t="shared" si="7335"/>
        <v>0</v>
      </c>
      <c r="R2789" s="18">
        <f t="shared" si="7335"/>
        <v>0</v>
      </c>
      <c r="S2789" s="18">
        <f t="shared" si="7335"/>
        <v>0</v>
      </c>
      <c r="T2789" s="18">
        <f t="shared" si="7267"/>
        <v>569.70000000000005</v>
      </c>
      <c r="U2789" s="18">
        <f t="shared" si="7268"/>
        <v>569.70000000000005</v>
      </c>
      <c r="V2789" s="18">
        <f t="shared" si="7269"/>
        <v>569.70000000000005</v>
      </c>
      <c r="W2789" s="18">
        <f t="shared" ref="W2789:CD2790" si="7336">W2790</f>
        <v>0</v>
      </c>
      <c r="X2789" s="18">
        <f t="shared" si="7336"/>
        <v>0</v>
      </c>
      <c r="Y2789" s="18">
        <f t="shared" si="7336"/>
        <v>0</v>
      </c>
      <c r="Z2789" s="18">
        <f t="shared" si="7336"/>
        <v>0</v>
      </c>
      <c r="AA2789" s="18">
        <f t="shared" si="7336"/>
        <v>0</v>
      </c>
      <c r="AB2789" s="18">
        <f t="shared" si="7336"/>
        <v>0</v>
      </c>
      <c r="AC2789" s="18">
        <f t="shared" si="7238"/>
        <v>569.70000000000005</v>
      </c>
      <c r="AD2789" s="18">
        <f t="shared" si="7239"/>
        <v>569.70000000000005</v>
      </c>
      <c r="AE2789" s="18">
        <f t="shared" si="7240"/>
        <v>569.70000000000005</v>
      </c>
      <c r="AF2789" s="18">
        <f t="shared" si="7336"/>
        <v>0</v>
      </c>
      <c r="AG2789" s="18">
        <f t="shared" si="7336"/>
        <v>0</v>
      </c>
      <c r="AH2789" s="18">
        <f t="shared" si="7336"/>
        <v>0</v>
      </c>
      <c r="AI2789" s="18">
        <f t="shared" si="7276"/>
        <v>569.70000000000005</v>
      </c>
      <c r="AJ2789" s="18">
        <f t="shared" si="7277"/>
        <v>569.70000000000005</v>
      </c>
      <c r="AK2789" s="18">
        <f t="shared" si="7278"/>
        <v>569.70000000000005</v>
      </c>
      <c r="AL2789" s="18">
        <f t="shared" si="7336"/>
        <v>0</v>
      </c>
      <c r="AM2789" s="18">
        <f t="shared" si="7279"/>
        <v>569.70000000000005</v>
      </c>
      <c r="AN2789" s="18">
        <f t="shared" si="7336"/>
        <v>0</v>
      </c>
      <c r="AO2789" s="18">
        <f t="shared" si="7336"/>
        <v>0</v>
      </c>
      <c r="AP2789" s="18">
        <f t="shared" si="7336"/>
        <v>0</v>
      </c>
      <c r="AQ2789" s="18">
        <f t="shared" ref="AQ2789:AQ2852" si="7337">AM2789+AN2789</f>
        <v>569.70000000000005</v>
      </c>
      <c r="AR2789" s="18">
        <f t="shared" ref="AR2789:AR2852" si="7338">AJ2789+AO2789</f>
        <v>569.70000000000005</v>
      </c>
      <c r="AS2789" s="18">
        <f t="shared" ref="AS2789:AS2852" si="7339">AK2789+AP2789</f>
        <v>569.70000000000005</v>
      </c>
      <c r="AT2789" s="18">
        <f t="shared" si="7336"/>
        <v>0</v>
      </c>
      <c r="AU2789" s="18">
        <f t="shared" si="7336"/>
        <v>0</v>
      </c>
      <c r="AV2789" s="18">
        <f t="shared" si="7336"/>
        <v>0</v>
      </c>
      <c r="AW2789" s="18">
        <f t="shared" ref="AW2789:AW2852" si="7340">AQ2789+AT2789</f>
        <v>569.70000000000005</v>
      </c>
      <c r="AX2789" s="18">
        <f t="shared" ref="AX2789:AX2852" si="7341">AR2789+AU2789</f>
        <v>569.70000000000005</v>
      </c>
      <c r="AY2789" s="18">
        <f t="shared" ref="AY2789:AY2852" si="7342">AS2789+AV2789</f>
        <v>569.70000000000005</v>
      </c>
      <c r="AZ2789" s="18">
        <f t="shared" si="7336"/>
        <v>5.9820000000000002</v>
      </c>
      <c r="BA2789" s="18">
        <f t="shared" si="7336"/>
        <v>0</v>
      </c>
      <c r="BB2789" s="18">
        <f t="shared" si="7336"/>
        <v>0</v>
      </c>
      <c r="BC2789" s="18">
        <f t="shared" si="7261"/>
        <v>575.68200000000002</v>
      </c>
      <c r="BD2789" s="18">
        <f t="shared" si="7262"/>
        <v>569.70000000000005</v>
      </c>
      <c r="BE2789" s="18">
        <f t="shared" si="7263"/>
        <v>569.70000000000005</v>
      </c>
      <c r="BF2789" s="18">
        <f t="shared" si="7336"/>
        <v>0</v>
      </c>
      <c r="BG2789" s="18">
        <f t="shared" si="7336"/>
        <v>0</v>
      </c>
      <c r="BH2789" s="18">
        <f t="shared" si="7336"/>
        <v>0</v>
      </c>
      <c r="BI2789" s="18">
        <f t="shared" si="7258"/>
        <v>575.68200000000002</v>
      </c>
      <c r="BJ2789" s="18">
        <f t="shared" si="7259"/>
        <v>569.70000000000005</v>
      </c>
      <c r="BK2789" s="18">
        <f t="shared" si="7260"/>
        <v>569.70000000000005</v>
      </c>
      <c r="BL2789" s="18">
        <f t="shared" si="7336"/>
        <v>0</v>
      </c>
      <c r="BM2789" s="18">
        <f t="shared" si="7336"/>
        <v>0</v>
      </c>
      <c r="BN2789" s="18">
        <f t="shared" si="7336"/>
        <v>0</v>
      </c>
      <c r="BO2789" s="18">
        <f t="shared" si="7315"/>
        <v>575.68200000000002</v>
      </c>
      <c r="BP2789" s="18">
        <f t="shared" si="7316"/>
        <v>569.70000000000005</v>
      </c>
      <c r="BQ2789" s="18">
        <f t="shared" si="7317"/>
        <v>569.70000000000005</v>
      </c>
      <c r="BR2789" s="18">
        <f t="shared" si="7336"/>
        <v>0</v>
      </c>
      <c r="BS2789" s="18">
        <f t="shared" si="7336"/>
        <v>0</v>
      </c>
      <c r="BT2789" s="18">
        <f t="shared" si="7336"/>
        <v>0</v>
      </c>
      <c r="BU2789" s="18">
        <f t="shared" si="7308"/>
        <v>575.68200000000002</v>
      </c>
      <c r="BV2789" s="18">
        <f t="shared" si="7309"/>
        <v>569.70000000000005</v>
      </c>
      <c r="BW2789" s="18">
        <f t="shared" si="7310"/>
        <v>569.70000000000005</v>
      </c>
      <c r="BX2789" s="18">
        <f t="shared" si="7336"/>
        <v>0</v>
      </c>
      <c r="BY2789" s="18">
        <f t="shared" si="7336"/>
        <v>0</v>
      </c>
      <c r="BZ2789" s="18">
        <f t="shared" si="7336"/>
        <v>0</v>
      </c>
      <c r="CA2789" s="18">
        <f t="shared" si="7284"/>
        <v>575.68200000000002</v>
      </c>
      <c r="CB2789" s="18">
        <f t="shared" si="7285"/>
        <v>569.70000000000005</v>
      </c>
      <c r="CC2789" s="18">
        <f t="shared" si="7286"/>
        <v>569.70000000000005</v>
      </c>
      <c r="CD2789" s="18">
        <f t="shared" si="7336"/>
        <v>0</v>
      </c>
      <c r="CE2789" s="27"/>
      <c r="CF2789" s="33"/>
    </row>
    <row r="2790" spans="1:84" ht="31.2" x14ac:dyDescent="0.3">
      <c r="A2790" s="41" t="s">
        <v>451</v>
      </c>
      <c r="B2790" s="39">
        <v>110</v>
      </c>
      <c r="C2790" s="41"/>
      <c r="D2790" s="41"/>
      <c r="E2790" s="14" t="s">
        <v>557</v>
      </c>
      <c r="F2790" s="18">
        <f t="shared" si="7334"/>
        <v>569.70000000000005</v>
      </c>
      <c r="G2790" s="18">
        <f t="shared" si="7334"/>
        <v>569.70000000000005</v>
      </c>
      <c r="H2790" s="18">
        <f t="shared" si="7334"/>
        <v>569.70000000000005</v>
      </c>
      <c r="I2790" s="18">
        <f t="shared" si="7334"/>
        <v>0</v>
      </c>
      <c r="J2790" s="18">
        <f t="shared" si="7334"/>
        <v>0</v>
      </c>
      <c r="K2790" s="18">
        <f t="shared" si="7334"/>
        <v>0</v>
      </c>
      <c r="L2790" s="18">
        <f t="shared" si="7271"/>
        <v>569.70000000000005</v>
      </c>
      <c r="M2790" s="18">
        <f t="shared" si="7272"/>
        <v>569.70000000000005</v>
      </c>
      <c r="N2790" s="18">
        <f t="shared" si="7273"/>
        <v>569.70000000000005</v>
      </c>
      <c r="O2790" s="18">
        <f t="shared" si="7335"/>
        <v>0</v>
      </c>
      <c r="P2790" s="18">
        <f t="shared" si="7335"/>
        <v>0</v>
      </c>
      <c r="Q2790" s="18">
        <f t="shared" si="7335"/>
        <v>0</v>
      </c>
      <c r="R2790" s="18">
        <f t="shared" si="7335"/>
        <v>0</v>
      </c>
      <c r="S2790" s="18">
        <f t="shared" si="7335"/>
        <v>0</v>
      </c>
      <c r="T2790" s="18">
        <f t="shared" si="7267"/>
        <v>569.70000000000005</v>
      </c>
      <c r="U2790" s="18">
        <f t="shared" si="7268"/>
        <v>569.70000000000005</v>
      </c>
      <c r="V2790" s="18">
        <f t="shared" si="7269"/>
        <v>569.70000000000005</v>
      </c>
      <c r="W2790" s="18">
        <f t="shared" si="7336"/>
        <v>0</v>
      </c>
      <c r="X2790" s="18">
        <f t="shared" si="7336"/>
        <v>0</v>
      </c>
      <c r="Y2790" s="18">
        <f t="shared" si="7336"/>
        <v>0</v>
      </c>
      <c r="Z2790" s="18">
        <f t="shared" si="7336"/>
        <v>0</v>
      </c>
      <c r="AA2790" s="18">
        <f t="shared" si="7336"/>
        <v>0</v>
      </c>
      <c r="AB2790" s="18">
        <f t="shared" si="7336"/>
        <v>0</v>
      </c>
      <c r="AC2790" s="18">
        <f t="shared" si="7238"/>
        <v>569.70000000000005</v>
      </c>
      <c r="AD2790" s="18">
        <f t="shared" si="7239"/>
        <v>569.70000000000005</v>
      </c>
      <c r="AE2790" s="18">
        <f t="shared" si="7240"/>
        <v>569.70000000000005</v>
      </c>
      <c r="AF2790" s="18">
        <f t="shared" si="7336"/>
        <v>0</v>
      </c>
      <c r="AG2790" s="18">
        <f t="shared" si="7336"/>
        <v>0</v>
      </c>
      <c r="AH2790" s="18">
        <f t="shared" si="7336"/>
        <v>0</v>
      </c>
      <c r="AI2790" s="18">
        <f t="shared" si="7276"/>
        <v>569.70000000000005</v>
      </c>
      <c r="AJ2790" s="18">
        <f t="shared" si="7277"/>
        <v>569.70000000000005</v>
      </c>
      <c r="AK2790" s="18">
        <f t="shared" si="7278"/>
        <v>569.70000000000005</v>
      </c>
      <c r="AL2790" s="18">
        <f t="shared" si="7336"/>
        <v>0</v>
      </c>
      <c r="AM2790" s="18">
        <f t="shared" si="7279"/>
        <v>569.70000000000005</v>
      </c>
      <c r="AN2790" s="18">
        <f t="shared" si="7336"/>
        <v>0</v>
      </c>
      <c r="AO2790" s="18">
        <f t="shared" si="7336"/>
        <v>0</v>
      </c>
      <c r="AP2790" s="18">
        <f t="shared" si="7336"/>
        <v>0</v>
      </c>
      <c r="AQ2790" s="18">
        <f t="shared" si="7337"/>
        <v>569.70000000000005</v>
      </c>
      <c r="AR2790" s="18">
        <f t="shared" si="7338"/>
        <v>569.70000000000005</v>
      </c>
      <c r="AS2790" s="18">
        <f t="shared" si="7339"/>
        <v>569.70000000000005</v>
      </c>
      <c r="AT2790" s="18">
        <f t="shared" si="7336"/>
        <v>0</v>
      </c>
      <c r="AU2790" s="18">
        <f t="shared" si="7336"/>
        <v>0</v>
      </c>
      <c r="AV2790" s="18">
        <f t="shared" si="7336"/>
        <v>0</v>
      </c>
      <c r="AW2790" s="18">
        <f t="shared" si="7340"/>
        <v>569.70000000000005</v>
      </c>
      <c r="AX2790" s="18">
        <f t="shared" si="7341"/>
        <v>569.70000000000005</v>
      </c>
      <c r="AY2790" s="18">
        <f t="shared" si="7342"/>
        <v>569.70000000000005</v>
      </c>
      <c r="AZ2790" s="18">
        <f t="shared" si="7336"/>
        <v>5.9820000000000002</v>
      </c>
      <c r="BA2790" s="18">
        <f t="shared" si="7336"/>
        <v>0</v>
      </c>
      <c r="BB2790" s="18">
        <f t="shared" si="7336"/>
        <v>0</v>
      </c>
      <c r="BC2790" s="18">
        <f t="shared" si="7261"/>
        <v>575.68200000000002</v>
      </c>
      <c r="BD2790" s="18">
        <f t="shared" si="7262"/>
        <v>569.70000000000005</v>
      </c>
      <c r="BE2790" s="18">
        <f t="shared" si="7263"/>
        <v>569.70000000000005</v>
      </c>
      <c r="BF2790" s="18">
        <f t="shared" si="7336"/>
        <v>0</v>
      </c>
      <c r="BG2790" s="18">
        <f t="shared" si="7336"/>
        <v>0</v>
      </c>
      <c r="BH2790" s="18">
        <f t="shared" si="7336"/>
        <v>0</v>
      </c>
      <c r="BI2790" s="18">
        <f t="shared" si="7258"/>
        <v>575.68200000000002</v>
      </c>
      <c r="BJ2790" s="18">
        <f t="shared" si="7259"/>
        <v>569.70000000000005</v>
      </c>
      <c r="BK2790" s="18">
        <f t="shared" si="7260"/>
        <v>569.70000000000005</v>
      </c>
      <c r="BL2790" s="18">
        <f t="shared" si="7336"/>
        <v>0</v>
      </c>
      <c r="BM2790" s="18">
        <f t="shared" si="7336"/>
        <v>0</v>
      </c>
      <c r="BN2790" s="18">
        <f t="shared" si="7336"/>
        <v>0</v>
      </c>
      <c r="BO2790" s="18">
        <f t="shared" si="7315"/>
        <v>575.68200000000002</v>
      </c>
      <c r="BP2790" s="18">
        <f t="shared" si="7316"/>
        <v>569.70000000000005</v>
      </c>
      <c r="BQ2790" s="18">
        <f t="shared" si="7317"/>
        <v>569.70000000000005</v>
      </c>
      <c r="BR2790" s="18">
        <f t="shared" si="7336"/>
        <v>0</v>
      </c>
      <c r="BS2790" s="18">
        <f t="shared" si="7336"/>
        <v>0</v>
      </c>
      <c r="BT2790" s="18">
        <f t="shared" si="7336"/>
        <v>0</v>
      </c>
      <c r="BU2790" s="18">
        <f t="shared" si="7308"/>
        <v>575.68200000000002</v>
      </c>
      <c r="BV2790" s="18">
        <f t="shared" si="7309"/>
        <v>569.70000000000005</v>
      </c>
      <c r="BW2790" s="18">
        <f t="shared" si="7310"/>
        <v>569.70000000000005</v>
      </c>
      <c r="BX2790" s="18">
        <f t="shared" si="7336"/>
        <v>0</v>
      </c>
      <c r="BY2790" s="18">
        <f t="shared" si="7336"/>
        <v>0</v>
      </c>
      <c r="BZ2790" s="18">
        <f t="shared" si="7336"/>
        <v>0</v>
      </c>
      <c r="CA2790" s="18">
        <f t="shared" si="7284"/>
        <v>575.68200000000002</v>
      </c>
      <c r="CB2790" s="18">
        <f t="shared" si="7285"/>
        <v>569.70000000000005</v>
      </c>
      <c r="CC2790" s="18">
        <f t="shared" si="7286"/>
        <v>569.70000000000005</v>
      </c>
      <c r="CD2790" s="18">
        <f t="shared" si="7336"/>
        <v>0</v>
      </c>
      <c r="CE2790" s="27"/>
      <c r="CF2790" s="33"/>
    </row>
    <row r="2791" spans="1:84" x14ac:dyDescent="0.3">
      <c r="A2791" s="41" t="s">
        <v>451</v>
      </c>
      <c r="B2791" s="39">
        <v>110</v>
      </c>
      <c r="C2791" s="41" t="s">
        <v>19</v>
      </c>
      <c r="D2791" s="41" t="s">
        <v>29</v>
      </c>
      <c r="E2791" s="14" t="s">
        <v>1425</v>
      </c>
      <c r="F2791" s="18">
        <v>569.70000000000005</v>
      </c>
      <c r="G2791" s="18">
        <v>569.70000000000005</v>
      </c>
      <c r="H2791" s="18">
        <v>569.70000000000005</v>
      </c>
      <c r="I2791" s="18"/>
      <c r="J2791" s="18"/>
      <c r="K2791" s="18"/>
      <c r="L2791" s="18">
        <f t="shared" si="7271"/>
        <v>569.70000000000005</v>
      </c>
      <c r="M2791" s="18">
        <f t="shared" si="7272"/>
        <v>569.70000000000005</v>
      </c>
      <c r="N2791" s="18">
        <f t="shared" si="7273"/>
        <v>569.70000000000005</v>
      </c>
      <c r="O2791" s="18"/>
      <c r="P2791" s="18"/>
      <c r="Q2791" s="18"/>
      <c r="R2791" s="18"/>
      <c r="S2791" s="18"/>
      <c r="T2791" s="18">
        <f t="shared" si="7267"/>
        <v>569.70000000000005</v>
      </c>
      <c r="U2791" s="18">
        <f t="shared" si="7268"/>
        <v>569.70000000000005</v>
      </c>
      <c r="V2791" s="18">
        <f t="shared" si="7269"/>
        <v>569.70000000000005</v>
      </c>
      <c r="W2791" s="18"/>
      <c r="X2791" s="18"/>
      <c r="Y2791" s="18"/>
      <c r="Z2791" s="18"/>
      <c r="AA2791" s="18"/>
      <c r="AB2791" s="18"/>
      <c r="AC2791" s="18">
        <f t="shared" si="7238"/>
        <v>569.70000000000005</v>
      </c>
      <c r="AD2791" s="18">
        <f t="shared" si="7239"/>
        <v>569.70000000000005</v>
      </c>
      <c r="AE2791" s="18">
        <f t="shared" si="7240"/>
        <v>569.70000000000005</v>
      </c>
      <c r="AF2791" s="18"/>
      <c r="AG2791" s="18"/>
      <c r="AH2791" s="18"/>
      <c r="AI2791" s="18">
        <f t="shared" si="7276"/>
        <v>569.70000000000005</v>
      </c>
      <c r="AJ2791" s="18">
        <f t="shared" si="7277"/>
        <v>569.70000000000005</v>
      </c>
      <c r="AK2791" s="18">
        <f t="shared" si="7278"/>
        <v>569.70000000000005</v>
      </c>
      <c r="AL2791" s="18"/>
      <c r="AM2791" s="18">
        <f t="shared" si="7279"/>
        <v>569.70000000000005</v>
      </c>
      <c r="AN2791" s="18"/>
      <c r="AO2791" s="18"/>
      <c r="AP2791" s="18"/>
      <c r="AQ2791" s="18">
        <f t="shared" si="7337"/>
        <v>569.70000000000005</v>
      </c>
      <c r="AR2791" s="18">
        <f t="shared" si="7338"/>
        <v>569.70000000000005</v>
      </c>
      <c r="AS2791" s="18">
        <f t="shared" si="7339"/>
        <v>569.70000000000005</v>
      </c>
      <c r="AT2791" s="18"/>
      <c r="AU2791" s="18"/>
      <c r="AV2791" s="18"/>
      <c r="AW2791" s="18">
        <f t="shared" si="7340"/>
        <v>569.70000000000005</v>
      </c>
      <c r="AX2791" s="18">
        <f t="shared" si="7341"/>
        <v>569.70000000000005</v>
      </c>
      <c r="AY2791" s="18">
        <f t="shared" si="7342"/>
        <v>569.70000000000005</v>
      </c>
      <c r="AZ2791" s="18">
        <v>5.9820000000000002</v>
      </c>
      <c r="BA2791" s="18"/>
      <c r="BB2791" s="18"/>
      <c r="BC2791" s="18">
        <f t="shared" si="7261"/>
        <v>575.68200000000002</v>
      </c>
      <c r="BD2791" s="18">
        <f t="shared" si="7262"/>
        <v>569.70000000000005</v>
      </c>
      <c r="BE2791" s="18">
        <f t="shared" si="7263"/>
        <v>569.70000000000005</v>
      </c>
      <c r="BF2791" s="18"/>
      <c r="BG2791" s="18"/>
      <c r="BH2791" s="18"/>
      <c r="BI2791" s="18">
        <f t="shared" si="7258"/>
        <v>575.68200000000002</v>
      </c>
      <c r="BJ2791" s="18">
        <f t="shared" si="7259"/>
        <v>569.70000000000005</v>
      </c>
      <c r="BK2791" s="18">
        <f t="shared" si="7260"/>
        <v>569.70000000000005</v>
      </c>
      <c r="BL2791" s="18"/>
      <c r="BM2791" s="18"/>
      <c r="BN2791" s="18"/>
      <c r="BO2791" s="18">
        <f t="shared" si="7315"/>
        <v>575.68200000000002</v>
      </c>
      <c r="BP2791" s="18">
        <f t="shared" si="7316"/>
        <v>569.70000000000005</v>
      </c>
      <c r="BQ2791" s="18">
        <f t="shared" si="7317"/>
        <v>569.70000000000005</v>
      </c>
      <c r="BR2791" s="18"/>
      <c r="BS2791" s="18"/>
      <c r="BT2791" s="18"/>
      <c r="BU2791" s="18">
        <f t="shared" si="7308"/>
        <v>575.68200000000002</v>
      </c>
      <c r="BV2791" s="18">
        <f t="shared" si="7309"/>
        <v>569.70000000000005</v>
      </c>
      <c r="BW2791" s="18">
        <f t="shared" si="7310"/>
        <v>569.70000000000005</v>
      </c>
      <c r="BX2791" s="18"/>
      <c r="BY2791" s="18"/>
      <c r="BZ2791" s="18"/>
      <c r="CA2791" s="18">
        <f t="shared" si="7284"/>
        <v>575.68200000000002</v>
      </c>
      <c r="CB2791" s="18">
        <f t="shared" si="7285"/>
        <v>569.70000000000005</v>
      </c>
      <c r="CC2791" s="18">
        <f t="shared" si="7286"/>
        <v>569.70000000000005</v>
      </c>
      <c r="CD2791" s="18"/>
      <c r="CE2791" s="27"/>
      <c r="CF2791" s="33"/>
    </row>
    <row r="2792" spans="1:84" ht="31.2" x14ac:dyDescent="0.3">
      <c r="A2792" s="41" t="s">
        <v>451</v>
      </c>
      <c r="B2792" s="39">
        <v>200</v>
      </c>
      <c r="C2792" s="41"/>
      <c r="D2792" s="41"/>
      <c r="E2792" s="14" t="s">
        <v>551</v>
      </c>
      <c r="F2792" s="18">
        <f t="shared" ref="F2792:K2793" si="7343">F2793</f>
        <v>2050.1999999999998</v>
      </c>
      <c r="G2792" s="18">
        <f t="shared" si="7343"/>
        <v>2050.1999999999998</v>
      </c>
      <c r="H2792" s="18">
        <f t="shared" si="7343"/>
        <v>2050.1999999999998</v>
      </c>
      <c r="I2792" s="18">
        <f t="shared" si="7343"/>
        <v>0</v>
      </c>
      <c r="J2792" s="18">
        <f t="shared" si="7343"/>
        <v>0</v>
      </c>
      <c r="K2792" s="18">
        <f t="shared" si="7343"/>
        <v>0</v>
      </c>
      <c r="L2792" s="18">
        <f t="shared" si="7271"/>
        <v>2050.1999999999998</v>
      </c>
      <c r="M2792" s="18">
        <f t="shared" si="7272"/>
        <v>2050.1999999999998</v>
      </c>
      <c r="N2792" s="18">
        <f t="shared" si="7273"/>
        <v>2050.1999999999998</v>
      </c>
      <c r="O2792" s="18">
        <f t="shared" ref="O2792:S2793" si="7344">O2793</f>
        <v>0</v>
      </c>
      <c r="P2792" s="18">
        <f t="shared" si="7344"/>
        <v>0</v>
      </c>
      <c r="Q2792" s="18">
        <f t="shared" si="7344"/>
        <v>0</v>
      </c>
      <c r="R2792" s="18">
        <f t="shared" si="7344"/>
        <v>0</v>
      </c>
      <c r="S2792" s="18">
        <f t="shared" si="7344"/>
        <v>0</v>
      </c>
      <c r="T2792" s="18">
        <f t="shared" si="7267"/>
        <v>2050.1999999999998</v>
      </c>
      <c r="U2792" s="18">
        <f t="shared" si="7268"/>
        <v>2050.1999999999998</v>
      </c>
      <c r="V2792" s="18">
        <f t="shared" si="7269"/>
        <v>2050.1999999999998</v>
      </c>
      <c r="W2792" s="18">
        <f t="shared" ref="W2792:CD2793" si="7345">W2793</f>
        <v>0</v>
      </c>
      <c r="X2792" s="18">
        <f t="shared" si="7345"/>
        <v>0</v>
      </c>
      <c r="Y2792" s="18">
        <f t="shared" si="7345"/>
        <v>0</v>
      </c>
      <c r="Z2792" s="18">
        <f t="shared" si="7345"/>
        <v>0</v>
      </c>
      <c r="AA2792" s="18">
        <f t="shared" si="7345"/>
        <v>0</v>
      </c>
      <c r="AB2792" s="18">
        <f t="shared" si="7345"/>
        <v>0</v>
      </c>
      <c r="AC2792" s="18">
        <f t="shared" si="7238"/>
        <v>2050.1999999999998</v>
      </c>
      <c r="AD2792" s="18">
        <f t="shared" si="7239"/>
        <v>2050.1999999999998</v>
      </c>
      <c r="AE2792" s="18">
        <f t="shared" si="7240"/>
        <v>2050.1999999999998</v>
      </c>
      <c r="AF2792" s="18">
        <f t="shared" si="7345"/>
        <v>0</v>
      </c>
      <c r="AG2792" s="18">
        <f t="shared" si="7345"/>
        <v>0</v>
      </c>
      <c r="AH2792" s="18">
        <f t="shared" si="7345"/>
        <v>0</v>
      </c>
      <c r="AI2792" s="18">
        <f t="shared" si="7276"/>
        <v>2050.1999999999998</v>
      </c>
      <c r="AJ2792" s="18">
        <f t="shared" si="7277"/>
        <v>2050.1999999999998</v>
      </c>
      <c r="AK2792" s="18">
        <f t="shared" si="7278"/>
        <v>2050.1999999999998</v>
      </c>
      <c r="AL2792" s="18">
        <f t="shared" si="7345"/>
        <v>0</v>
      </c>
      <c r="AM2792" s="18">
        <f t="shared" si="7279"/>
        <v>2050.1999999999998</v>
      </c>
      <c r="AN2792" s="18">
        <f t="shared" si="7345"/>
        <v>-11.439</v>
      </c>
      <c r="AO2792" s="18">
        <f t="shared" si="7345"/>
        <v>0</v>
      </c>
      <c r="AP2792" s="18">
        <f t="shared" si="7345"/>
        <v>0</v>
      </c>
      <c r="AQ2792" s="18">
        <f t="shared" si="7337"/>
        <v>2038.7609999999997</v>
      </c>
      <c r="AR2792" s="18">
        <f t="shared" si="7338"/>
        <v>2050.1999999999998</v>
      </c>
      <c r="AS2792" s="18">
        <f t="shared" si="7339"/>
        <v>2050.1999999999998</v>
      </c>
      <c r="AT2792" s="18">
        <f t="shared" si="7345"/>
        <v>0</v>
      </c>
      <c r="AU2792" s="18">
        <f t="shared" si="7345"/>
        <v>0</v>
      </c>
      <c r="AV2792" s="18">
        <f t="shared" si="7345"/>
        <v>0</v>
      </c>
      <c r="AW2792" s="18">
        <f t="shared" si="7340"/>
        <v>2038.7609999999997</v>
      </c>
      <c r="AX2792" s="18">
        <f t="shared" si="7341"/>
        <v>2050.1999999999998</v>
      </c>
      <c r="AY2792" s="18">
        <f t="shared" si="7342"/>
        <v>2050.1999999999998</v>
      </c>
      <c r="AZ2792" s="18">
        <f t="shared" si="7345"/>
        <v>0</v>
      </c>
      <c r="BA2792" s="18">
        <f t="shared" si="7345"/>
        <v>0</v>
      </c>
      <c r="BB2792" s="18">
        <f t="shared" si="7345"/>
        <v>0</v>
      </c>
      <c r="BC2792" s="18">
        <f t="shared" si="7261"/>
        <v>2038.7609999999997</v>
      </c>
      <c r="BD2792" s="18">
        <f t="shared" si="7262"/>
        <v>2050.1999999999998</v>
      </c>
      <c r="BE2792" s="18">
        <f t="shared" si="7263"/>
        <v>2050.1999999999998</v>
      </c>
      <c r="BF2792" s="18">
        <f t="shared" si="7345"/>
        <v>0</v>
      </c>
      <c r="BG2792" s="18">
        <f t="shared" si="7345"/>
        <v>0</v>
      </c>
      <c r="BH2792" s="18">
        <f t="shared" si="7345"/>
        <v>0</v>
      </c>
      <c r="BI2792" s="18">
        <f t="shared" si="7258"/>
        <v>2038.7609999999997</v>
      </c>
      <c r="BJ2792" s="18">
        <f t="shared" si="7259"/>
        <v>2050.1999999999998</v>
      </c>
      <c r="BK2792" s="18">
        <f t="shared" si="7260"/>
        <v>2050.1999999999998</v>
      </c>
      <c r="BL2792" s="18">
        <f t="shared" si="7345"/>
        <v>0</v>
      </c>
      <c r="BM2792" s="18">
        <f t="shared" si="7345"/>
        <v>0</v>
      </c>
      <c r="BN2792" s="18">
        <f t="shared" si="7345"/>
        <v>0</v>
      </c>
      <c r="BO2792" s="18">
        <f t="shared" si="7315"/>
        <v>2038.7609999999997</v>
      </c>
      <c r="BP2792" s="18">
        <f t="shared" si="7316"/>
        <v>2050.1999999999998</v>
      </c>
      <c r="BQ2792" s="18">
        <f t="shared" si="7317"/>
        <v>2050.1999999999998</v>
      </c>
      <c r="BR2792" s="18">
        <f t="shared" si="7345"/>
        <v>0</v>
      </c>
      <c r="BS2792" s="18">
        <f t="shared" si="7345"/>
        <v>0</v>
      </c>
      <c r="BT2792" s="18">
        <f t="shared" si="7345"/>
        <v>0</v>
      </c>
      <c r="BU2792" s="18">
        <f t="shared" si="7308"/>
        <v>2038.7609999999997</v>
      </c>
      <c r="BV2792" s="18">
        <f t="shared" si="7309"/>
        <v>2050.1999999999998</v>
      </c>
      <c r="BW2792" s="18">
        <f t="shared" si="7310"/>
        <v>2050.1999999999998</v>
      </c>
      <c r="BX2792" s="18">
        <f t="shared" si="7345"/>
        <v>0</v>
      </c>
      <c r="BY2792" s="18">
        <f t="shared" si="7345"/>
        <v>0</v>
      </c>
      <c r="BZ2792" s="18">
        <f t="shared" si="7345"/>
        <v>0</v>
      </c>
      <c r="CA2792" s="18">
        <f t="shared" si="7284"/>
        <v>2038.7609999999997</v>
      </c>
      <c r="CB2792" s="18">
        <f t="shared" si="7285"/>
        <v>2050.1999999999998</v>
      </c>
      <c r="CC2792" s="18">
        <f t="shared" si="7286"/>
        <v>2050.1999999999998</v>
      </c>
      <c r="CD2792" s="18">
        <f t="shared" si="7345"/>
        <v>0</v>
      </c>
      <c r="CE2792" s="27"/>
      <c r="CF2792" s="33"/>
    </row>
    <row r="2793" spans="1:84" ht="46.8" x14ac:dyDescent="0.3">
      <c r="A2793" s="41" t="s">
        <v>451</v>
      </c>
      <c r="B2793" s="39">
        <v>240</v>
      </c>
      <c r="C2793" s="41"/>
      <c r="D2793" s="41"/>
      <c r="E2793" s="14" t="s">
        <v>559</v>
      </c>
      <c r="F2793" s="18">
        <f t="shared" si="7343"/>
        <v>2050.1999999999998</v>
      </c>
      <c r="G2793" s="18">
        <f t="shared" si="7343"/>
        <v>2050.1999999999998</v>
      </c>
      <c r="H2793" s="18">
        <f t="shared" si="7343"/>
        <v>2050.1999999999998</v>
      </c>
      <c r="I2793" s="18">
        <f t="shared" si="7343"/>
        <v>0</v>
      </c>
      <c r="J2793" s="18">
        <f t="shared" si="7343"/>
        <v>0</v>
      </c>
      <c r="K2793" s="18">
        <f t="shared" si="7343"/>
        <v>0</v>
      </c>
      <c r="L2793" s="18">
        <f t="shared" si="7271"/>
        <v>2050.1999999999998</v>
      </c>
      <c r="M2793" s="18">
        <f t="shared" si="7272"/>
        <v>2050.1999999999998</v>
      </c>
      <c r="N2793" s="18">
        <f t="shared" si="7273"/>
        <v>2050.1999999999998</v>
      </c>
      <c r="O2793" s="18">
        <f t="shared" si="7344"/>
        <v>0</v>
      </c>
      <c r="P2793" s="18">
        <f t="shared" si="7344"/>
        <v>0</v>
      </c>
      <c r="Q2793" s="18">
        <f t="shared" si="7344"/>
        <v>0</v>
      </c>
      <c r="R2793" s="18">
        <f t="shared" si="7344"/>
        <v>0</v>
      </c>
      <c r="S2793" s="18">
        <f t="shared" si="7344"/>
        <v>0</v>
      </c>
      <c r="T2793" s="18">
        <f t="shared" si="7267"/>
        <v>2050.1999999999998</v>
      </c>
      <c r="U2793" s="18">
        <f t="shared" si="7268"/>
        <v>2050.1999999999998</v>
      </c>
      <c r="V2793" s="18">
        <f t="shared" si="7269"/>
        <v>2050.1999999999998</v>
      </c>
      <c r="W2793" s="18">
        <f t="shared" si="7345"/>
        <v>0</v>
      </c>
      <c r="X2793" s="18">
        <f t="shared" si="7345"/>
        <v>0</v>
      </c>
      <c r="Y2793" s="18">
        <f t="shared" si="7345"/>
        <v>0</v>
      </c>
      <c r="Z2793" s="18">
        <f t="shared" si="7345"/>
        <v>0</v>
      </c>
      <c r="AA2793" s="18">
        <f t="shared" si="7345"/>
        <v>0</v>
      </c>
      <c r="AB2793" s="18">
        <f t="shared" si="7345"/>
        <v>0</v>
      </c>
      <c r="AC2793" s="18">
        <f t="shared" si="7238"/>
        <v>2050.1999999999998</v>
      </c>
      <c r="AD2793" s="18">
        <f t="shared" si="7239"/>
        <v>2050.1999999999998</v>
      </c>
      <c r="AE2793" s="18">
        <f t="shared" si="7240"/>
        <v>2050.1999999999998</v>
      </c>
      <c r="AF2793" s="18">
        <f t="shared" si="7345"/>
        <v>0</v>
      </c>
      <c r="AG2793" s="18">
        <f t="shared" si="7345"/>
        <v>0</v>
      </c>
      <c r="AH2793" s="18">
        <f t="shared" si="7345"/>
        <v>0</v>
      </c>
      <c r="AI2793" s="18">
        <f t="shared" si="7276"/>
        <v>2050.1999999999998</v>
      </c>
      <c r="AJ2793" s="18">
        <f t="shared" si="7277"/>
        <v>2050.1999999999998</v>
      </c>
      <c r="AK2793" s="18">
        <f t="shared" si="7278"/>
        <v>2050.1999999999998</v>
      </c>
      <c r="AL2793" s="18">
        <f t="shared" si="7345"/>
        <v>0</v>
      </c>
      <c r="AM2793" s="18">
        <f t="shared" si="7279"/>
        <v>2050.1999999999998</v>
      </c>
      <c r="AN2793" s="18">
        <f t="shared" si="7345"/>
        <v>-11.439</v>
      </c>
      <c r="AO2793" s="18">
        <f t="shared" si="7345"/>
        <v>0</v>
      </c>
      <c r="AP2793" s="18">
        <f t="shared" si="7345"/>
        <v>0</v>
      </c>
      <c r="AQ2793" s="18">
        <f t="shared" si="7337"/>
        <v>2038.7609999999997</v>
      </c>
      <c r="AR2793" s="18">
        <f t="shared" si="7338"/>
        <v>2050.1999999999998</v>
      </c>
      <c r="AS2793" s="18">
        <f t="shared" si="7339"/>
        <v>2050.1999999999998</v>
      </c>
      <c r="AT2793" s="18">
        <f t="shared" si="7345"/>
        <v>0</v>
      </c>
      <c r="AU2793" s="18">
        <f t="shared" si="7345"/>
        <v>0</v>
      </c>
      <c r="AV2793" s="18">
        <f t="shared" si="7345"/>
        <v>0</v>
      </c>
      <c r="AW2793" s="18">
        <f t="shared" si="7340"/>
        <v>2038.7609999999997</v>
      </c>
      <c r="AX2793" s="18">
        <f t="shared" si="7341"/>
        <v>2050.1999999999998</v>
      </c>
      <c r="AY2793" s="18">
        <f t="shared" si="7342"/>
        <v>2050.1999999999998</v>
      </c>
      <c r="AZ2793" s="18">
        <f t="shared" si="7345"/>
        <v>0</v>
      </c>
      <c r="BA2793" s="18">
        <f t="shared" si="7345"/>
        <v>0</v>
      </c>
      <c r="BB2793" s="18">
        <f t="shared" si="7345"/>
        <v>0</v>
      </c>
      <c r="BC2793" s="18">
        <f t="shared" si="7261"/>
        <v>2038.7609999999997</v>
      </c>
      <c r="BD2793" s="18">
        <f t="shared" si="7262"/>
        <v>2050.1999999999998</v>
      </c>
      <c r="BE2793" s="18">
        <f t="shared" si="7263"/>
        <v>2050.1999999999998</v>
      </c>
      <c r="BF2793" s="18">
        <f t="shared" si="7345"/>
        <v>0</v>
      </c>
      <c r="BG2793" s="18">
        <f t="shared" si="7345"/>
        <v>0</v>
      </c>
      <c r="BH2793" s="18">
        <f t="shared" si="7345"/>
        <v>0</v>
      </c>
      <c r="BI2793" s="18">
        <f t="shared" si="7258"/>
        <v>2038.7609999999997</v>
      </c>
      <c r="BJ2793" s="18">
        <f t="shared" si="7259"/>
        <v>2050.1999999999998</v>
      </c>
      <c r="BK2793" s="18">
        <f t="shared" si="7260"/>
        <v>2050.1999999999998</v>
      </c>
      <c r="BL2793" s="18">
        <f t="shared" si="7345"/>
        <v>0</v>
      </c>
      <c r="BM2793" s="18">
        <f t="shared" si="7345"/>
        <v>0</v>
      </c>
      <c r="BN2793" s="18">
        <f t="shared" si="7345"/>
        <v>0</v>
      </c>
      <c r="BO2793" s="18">
        <f t="shared" si="7315"/>
        <v>2038.7609999999997</v>
      </c>
      <c r="BP2793" s="18">
        <f t="shared" si="7316"/>
        <v>2050.1999999999998</v>
      </c>
      <c r="BQ2793" s="18">
        <f t="shared" si="7317"/>
        <v>2050.1999999999998</v>
      </c>
      <c r="BR2793" s="18">
        <f t="shared" si="7345"/>
        <v>0</v>
      </c>
      <c r="BS2793" s="18">
        <f t="shared" si="7345"/>
        <v>0</v>
      </c>
      <c r="BT2793" s="18">
        <f t="shared" si="7345"/>
        <v>0</v>
      </c>
      <c r="BU2793" s="18">
        <f t="shared" si="7308"/>
        <v>2038.7609999999997</v>
      </c>
      <c r="BV2793" s="18">
        <f t="shared" si="7309"/>
        <v>2050.1999999999998</v>
      </c>
      <c r="BW2793" s="18">
        <f t="shared" si="7310"/>
        <v>2050.1999999999998</v>
      </c>
      <c r="BX2793" s="18">
        <f t="shared" si="7345"/>
        <v>0</v>
      </c>
      <c r="BY2793" s="18">
        <f t="shared" si="7345"/>
        <v>0</v>
      </c>
      <c r="BZ2793" s="18">
        <f t="shared" si="7345"/>
        <v>0</v>
      </c>
      <c r="CA2793" s="18">
        <f t="shared" si="7284"/>
        <v>2038.7609999999997</v>
      </c>
      <c r="CB2793" s="18">
        <f t="shared" si="7285"/>
        <v>2050.1999999999998</v>
      </c>
      <c r="CC2793" s="18">
        <f t="shared" si="7286"/>
        <v>2050.1999999999998</v>
      </c>
      <c r="CD2793" s="18">
        <f t="shared" si="7345"/>
        <v>0</v>
      </c>
      <c r="CE2793" s="27"/>
      <c r="CF2793" s="33"/>
    </row>
    <row r="2794" spans="1:84" x14ac:dyDescent="0.3">
      <c r="A2794" s="41" t="s">
        <v>451</v>
      </c>
      <c r="B2794" s="39">
        <v>240</v>
      </c>
      <c r="C2794" s="41" t="s">
        <v>19</v>
      </c>
      <c r="D2794" s="41" t="s">
        <v>29</v>
      </c>
      <c r="E2794" s="14" t="s">
        <v>1425</v>
      </c>
      <c r="F2794" s="18">
        <v>2050.1999999999998</v>
      </c>
      <c r="G2794" s="18">
        <v>2050.1999999999998</v>
      </c>
      <c r="H2794" s="18">
        <v>2050.1999999999998</v>
      </c>
      <c r="I2794" s="18"/>
      <c r="J2794" s="18"/>
      <c r="K2794" s="18"/>
      <c r="L2794" s="18">
        <f t="shared" si="7271"/>
        <v>2050.1999999999998</v>
      </c>
      <c r="M2794" s="18">
        <f t="shared" si="7272"/>
        <v>2050.1999999999998</v>
      </c>
      <c r="N2794" s="18">
        <f t="shared" si="7273"/>
        <v>2050.1999999999998</v>
      </c>
      <c r="O2794" s="18"/>
      <c r="P2794" s="18"/>
      <c r="Q2794" s="18"/>
      <c r="R2794" s="18"/>
      <c r="S2794" s="18"/>
      <c r="T2794" s="18">
        <f t="shared" si="7267"/>
        <v>2050.1999999999998</v>
      </c>
      <c r="U2794" s="18">
        <f t="shared" si="7268"/>
        <v>2050.1999999999998</v>
      </c>
      <c r="V2794" s="18">
        <f t="shared" si="7269"/>
        <v>2050.1999999999998</v>
      </c>
      <c r="W2794" s="18"/>
      <c r="X2794" s="18"/>
      <c r="Y2794" s="18"/>
      <c r="Z2794" s="18"/>
      <c r="AA2794" s="18"/>
      <c r="AB2794" s="18"/>
      <c r="AC2794" s="18">
        <f t="shared" si="7238"/>
        <v>2050.1999999999998</v>
      </c>
      <c r="AD2794" s="18">
        <f t="shared" si="7239"/>
        <v>2050.1999999999998</v>
      </c>
      <c r="AE2794" s="18">
        <f t="shared" si="7240"/>
        <v>2050.1999999999998</v>
      </c>
      <c r="AF2794" s="18"/>
      <c r="AG2794" s="18"/>
      <c r="AH2794" s="18"/>
      <c r="AI2794" s="18">
        <f t="shared" si="7276"/>
        <v>2050.1999999999998</v>
      </c>
      <c r="AJ2794" s="18">
        <f t="shared" si="7277"/>
        <v>2050.1999999999998</v>
      </c>
      <c r="AK2794" s="18">
        <f t="shared" si="7278"/>
        <v>2050.1999999999998</v>
      </c>
      <c r="AL2794" s="18"/>
      <c r="AM2794" s="18">
        <f t="shared" si="7279"/>
        <v>2050.1999999999998</v>
      </c>
      <c r="AN2794" s="18">
        <v>-11.439</v>
      </c>
      <c r="AO2794" s="18"/>
      <c r="AP2794" s="18"/>
      <c r="AQ2794" s="18">
        <f t="shared" si="7337"/>
        <v>2038.7609999999997</v>
      </c>
      <c r="AR2794" s="18">
        <f t="shared" si="7338"/>
        <v>2050.1999999999998</v>
      </c>
      <c r="AS2794" s="18">
        <f t="shared" si="7339"/>
        <v>2050.1999999999998</v>
      </c>
      <c r="AT2794" s="18"/>
      <c r="AU2794" s="18"/>
      <c r="AV2794" s="18"/>
      <c r="AW2794" s="18">
        <f t="shared" si="7340"/>
        <v>2038.7609999999997</v>
      </c>
      <c r="AX2794" s="18">
        <f t="shared" si="7341"/>
        <v>2050.1999999999998</v>
      </c>
      <c r="AY2794" s="18">
        <f t="shared" si="7342"/>
        <v>2050.1999999999998</v>
      </c>
      <c r="AZ2794" s="18"/>
      <c r="BA2794" s="18"/>
      <c r="BB2794" s="18"/>
      <c r="BC2794" s="18">
        <f t="shared" si="7261"/>
        <v>2038.7609999999997</v>
      </c>
      <c r="BD2794" s="18">
        <f t="shared" si="7262"/>
        <v>2050.1999999999998</v>
      </c>
      <c r="BE2794" s="18">
        <f t="shared" si="7263"/>
        <v>2050.1999999999998</v>
      </c>
      <c r="BF2794" s="18"/>
      <c r="BG2794" s="18"/>
      <c r="BH2794" s="18"/>
      <c r="BI2794" s="18">
        <f t="shared" si="7258"/>
        <v>2038.7609999999997</v>
      </c>
      <c r="BJ2794" s="18">
        <f t="shared" si="7259"/>
        <v>2050.1999999999998</v>
      </c>
      <c r="BK2794" s="18">
        <f t="shared" si="7260"/>
        <v>2050.1999999999998</v>
      </c>
      <c r="BL2794" s="18"/>
      <c r="BM2794" s="18"/>
      <c r="BN2794" s="18"/>
      <c r="BO2794" s="18">
        <f t="shared" si="7315"/>
        <v>2038.7609999999997</v>
      </c>
      <c r="BP2794" s="18">
        <f t="shared" si="7316"/>
        <v>2050.1999999999998</v>
      </c>
      <c r="BQ2794" s="18">
        <f t="shared" si="7317"/>
        <v>2050.1999999999998</v>
      </c>
      <c r="BR2794" s="18"/>
      <c r="BS2794" s="18"/>
      <c r="BT2794" s="18"/>
      <c r="BU2794" s="18">
        <f t="shared" si="7308"/>
        <v>2038.7609999999997</v>
      </c>
      <c r="BV2794" s="18">
        <f t="shared" si="7309"/>
        <v>2050.1999999999998</v>
      </c>
      <c r="BW2794" s="18">
        <f t="shared" si="7310"/>
        <v>2050.1999999999998</v>
      </c>
      <c r="BX2794" s="18"/>
      <c r="BY2794" s="18"/>
      <c r="BZ2794" s="18"/>
      <c r="CA2794" s="18">
        <f t="shared" si="7284"/>
        <v>2038.7609999999997</v>
      </c>
      <c r="CB2794" s="18">
        <f t="shared" si="7285"/>
        <v>2050.1999999999998</v>
      </c>
      <c r="CC2794" s="18">
        <f t="shared" si="7286"/>
        <v>2050.1999999999998</v>
      </c>
      <c r="CD2794" s="18"/>
      <c r="CE2794" s="27"/>
      <c r="CF2794" s="33"/>
    </row>
    <row r="2795" spans="1:84" x14ac:dyDescent="0.3">
      <c r="A2795" s="41" t="s">
        <v>451</v>
      </c>
      <c r="B2795" s="39">
        <v>800</v>
      </c>
      <c r="C2795" s="41"/>
      <c r="D2795" s="41"/>
      <c r="E2795" s="14" t="s">
        <v>556</v>
      </c>
      <c r="F2795" s="18">
        <f t="shared" ref="F2795:K2796" si="7346">F2796</f>
        <v>29</v>
      </c>
      <c r="G2795" s="18">
        <f t="shared" si="7346"/>
        <v>29</v>
      </c>
      <c r="H2795" s="18">
        <f t="shared" si="7346"/>
        <v>29</v>
      </c>
      <c r="I2795" s="18">
        <f t="shared" si="7346"/>
        <v>0</v>
      </c>
      <c r="J2795" s="18">
        <f t="shared" si="7346"/>
        <v>0</v>
      </c>
      <c r="K2795" s="18">
        <f t="shared" si="7346"/>
        <v>0</v>
      </c>
      <c r="L2795" s="18">
        <f t="shared" si="7271"/>
        <v>29</v>
      </c>
      <c r="M2795" s="18">
        <f t="shared" si="7272"/>
        <v>29</v>
      </c>
      <c r="N2795" s="18">
        <f t="shared" si="7273"/>
        <v>29</v>
      </c>
      <c r="O2795" s="18">
        <f t="shared" ref="O2795:S2796" si="7347">O2796</f>
        <v>0</v>
      </c>
      <c r="P2795" s="18">
        <f t="shared" si="7347"/>
        <v>0</v>
      </c>
      <c r="Q2795" s="18">
        <f t="shared" si="7347"/>
        <v>0</v>
      </c>
      <c r="R2795" s="18">
        <f t="shared" si="7347"/>
        <v>0</v>
      </c>
      <c r="S2795" s="18">
        <f t="shared" si="7347"/>
        <v>0</v>
      </c>
      <c r="T2795" s="18">
        <f t="shared" si="7267"/>
        <v>29</v>
      </c>
      <c r="U2795" s="18">
        <f t="shared" si="7268"/>
        <v>29</v>
      </c>
      <c r="V2795" s="18">
        <f t="shared" si="7269"/>
        <v>29</v>
      </c>
      <c r="W2795" s="18">
        <f t="shared" ref="W2795:CD2796" si="7348">W2796</f>
        <v>0</v>
      </c>
      <c r="X2795" s="18">
        <f t="shared" si="7348"/>
        <v>0</v>
      </c>
      <c r="Y2795" s="18">
        <f t="shared" si="7348"/>
        <v>0</v>
      </c>
      <c r="Z2795" s="18">
        <f t="shared" si="7348"/>
        <v>0</v>
      </c>
      <c r="AA2795" s="18">
        <f t="shared" si="7348"/>
        <v>0</v>
      </c>
      <c r="AB2795" s="18">
        <f t="shared" si="7348"/>
        <v>0</v>
      </c>
      <c r="AC2795" s="18">
        <f t="shared" si="7238"/>
        <v>29</v>
      </c>
      <c r="AD2795" s="18">
        <f t="shared" si="7239"/>
        <v>29</v>
      </c>
      <c r="AE2795" s="18">
        <f t="shared" si="7240"/>
        <v>29</v>
      </c>
      <c r="AF2795" s="18">
        <f t="shared" si="7348"/>
        <v>0</v>
      </c>
      <c r="AG2795" s="18">
        <f t="shared" si="7348"/>
        <v>0</v>
      </c>
      <c r="AH2795" s="18">
        <f t="shared" si="7348"/>
        <v>0</v>
      </c>
      <c r="AI2795" s="18">
        <f t="shared" si="7276"/>
        <v>29</v>
      </c>
      <c r="AJ2795" s="18">
        <f t="shared" si="7277"/>
        <v>29</v>
      </c>
      <c r="AK2795" s="18">
        <f t="shared" si="7278"/>
        <v>29</v>
      </c>
      <c r="AL2795" s="18">
        <f t="shared" si="7348"/>
        <v>0</v>
      </c>
      <c r="AM2795" s="18">
        <f t="shared" si="7279"/>
        <v>29</v>
      </c>
      <c r="AN2795" s="18">
        <f t="shared" si="7348"/>
        <v>0</v>
      </c>
      <c r="AO2795" s="18">
        <f t="shared" si="7348"/>
        <v>0</v>
      </c>
      <c r="AP2795" s="18">
        <f t="shared" si="7348"/>
        <v>0</v>
      </c>
      <c r="AQ2795" s="18">
        <f t="shared" si="7337"/>
        <v>29</v>
      </c>
      <c r="AR2795" s="18">
        <f t="shared" si="7338"/>
        <v>29</v>
      </c>
      <c r="AS2795" s="18">
        <f t="shared" si="7339"/>
        <v>29</v>
      </c>
      <c r="AT2795" s="18">
        <f t="shared" si="7348"/>
        <v>0</v>
      </c>
      <c r="AU2795" s="18">
        <f t="shared" si="7348"/>
        <v>0</v>
      </c>
      <c r="AV2795" s="18">
        <f t="shared" si="7348"/>
        <v>0</v>
      </c>
      <c r="AW2795" s="18">
        <f t="shared" si="7340"/>
        <v>29</v>
      </c>
      <c r="AX2795" s="18">
        <f t="shared" si="7341"/>
        <v>29</v>
      </c>
      <c r="AY2795" s="18">
        <f t="shared" si="7342"/>
        <v>29</v>
      </c>
      <c r="AZ2795" s="18">
        <f t="shared" si="7348"/>
        <v>0</v>
      </c>
      <c r="BA2795" s="18">
        <f t="shared" si="7348"/>
        <v>0</v>
      </c>
      <c r="BB2795" s="18">
        <f t="shared" si="7348"/>
        <v>0</v>
      </c>
      <c r="BC2795" s="18">
        <f t="shared" si="7261"/>
        <v>29</v>
      </c>
      <c r="BD2795" s="18">
        <f t="shared" si="7262"/>
        <v>29</v>
      </c>
      <c r="BE2795" s="18">
        <f t="shared" si="7263"/>
        <v>29</v>
      </c>
      <c r="BF2795" s="18">
        <f t="shared" si="7348"/>
        <v>0</v>
      </c>
      <c r="BG2795" s="18">
        <f t="shared" si="7348"/>
        <v>0</v>
      </c>
      <c r="BH2795" s="18">
        <f t="shared" si="7348"/>
        <v>0</v>
      </c>
      <c r="BI2795" s="18">
        <f t="shared" si="7258"/>
        <v>29</v>
      </c>
      <c r="BJ2795" s="18">
        <f t="shared" si="7259"/>
        <v>29</v>
      </c>
      <c r="BK2795" s="18">
        <f t="shared" si="7260"/>
        <v>29</v>
      </c>
      <c r="BL2795" s="18">
        <f t="shared" si="7348"/>
        <v>0</v>
      </c>
      <c r="BM2795" s="18">
        <f t="shared" si="7348"/>
        <v>0</v>
      </c>
      <c r="BN2795" s="18">
        <f t="shared" si="7348"/>
        <v>0</v>
      </c>
      <c r="BO2795" s="18">
        <f t="shared" si="7315"/>
        <v>29</v>
      </c>
      <c r="BP2795" s="18">
        <f t="shared" si="7316"/>
        <v>29</v>
      </c>
      <c r="BQ2795" s="18">
        <f t="shared" si="7317"/>
        <v>29</v>
      </c>
      <c r="BR2795" s="18">
        <f t="shared" si="7348"/>
        <v>0</v>
      </c>
      <c r="BS2795" s="18">
        <f t="shared" si="7348"/>
        <v>0</v>
      </c>
      <c r="BT2795" s="18">
        <f t="shared" si="7348"/>
        <v>0</v>
      </c>
      <c r="BU2795" s="18">
        <f t="shared" si="7308"/>
        <v>29</v>
      </c>
      <c r="BV2795" s="18">
        <f t="shared" si="7309"/>
        <v>29</v>
      </c>
      <c r="BW2795" s="18">
        <f t="shared" si="7310"/>
        <v>29</v>
      </c>
      <c r="BX2795" s="18">
        <f t="shared" si="7348"/>
        <v>0</v>
      </c>
      <c r="BY2795" s="18">
        <f t="shared" si="7348"/>
        <v>0</v>
      </c>
      <c r="BZ2795" s="18">
        <f t="shared" si="7348"/>
        <v>0</v>
      </c>
      <c r="CA2795" s="18">
        <f t="shared" si="7284"/>
        <v>29</v>
      </c>
      <c r="CB2795" s="18">
        <f t="shared" si="7285"/>
        <v>29</v>
      </c>
      <c r="CC2795" s="18">
        <f t="shared" si="7286"/>
        <v>29</v>
      </c>
      <c r="CD2795" s="18">
        <f t="shared" si="7348"/>
        <v>0</v>
      </c>
      <c r="CE2795" s="27"/>
      <c r="CF2795" s="33"/>
    </row>
    <row r="2796" spans="1:84" x14ac:dyDescent="0.3">
      <c r="A2796" s="41" t="s">
        <v>451</v>
      </c>
      <c r="B2796" s="39">
        <v>850</v>
      </c>
      <c r="C2796" s="41"/>
      <c r="D2796" s="41"/>
      <c r="E2796" s="14" t="s">
        <v>573</v>
      </c>
      <c r="F2796" s="18">
        <f t="shared" si="7346"/>
        <v>29</v>
      </c>
      <c r="G2796" s="18">
        <f t="shared" si="7346"/>
        <v>29</v>
      </c>
      <c r="H2796" s="18">
        <f t="shared" si="7346"/>
        <v>29</v>
      </c>
      <c r="I2796" s="18">
        <f t="shared" si="7346"/>
        <v>0</v>
      </c>
      <c r="J2796" s="18">
        <f t="shared" si="7346"/>
        <v>0</v>
      </c>
      <c r="K2796" s="18">
        <f t="shared" si="7346"/>
        <v>0</v>
      </c>
      <c r="L2796" s="18">
        <f t="shared" si="7271"/>
        <v>29</v>
      </c>
      <c r="M2796" s="18">
        <f t="shared" si="7272"/>
        <v>29</v>
      </c>
      <c r="N2796" s="18">
        <f t="shared" si="7273"/>
        <v>29</v>
      </c>
      <c r="O2796" s="18">
        <f t="shared" si="7347"/>
        <v>0</v>
      </c>
      <c r="P2796" s="18">
        <f t="shared" si="7347"/>
        <v>0</v>
      </c>
      <c r="Q2796" s="18">
        <f t="shared" si="7347"/>
        <v>0</v>
      </c>
      <c r="R2796" s="18">
        <f t="shared" si="7347"/>
        <v>0</v>
      </c>
      <c r="S2796" s="18">
        <f t="shared" si="7347"/>
        <v>0</v>
      </c>
      <c r="T2796" s="18">
        <f t="shared" si="7267"/>
        <v>29</v>
      </c>
      <c r="U2796" s="18">
        <f t="shared" si="7268"/>
        <v>29</v>
      </c>
      <c r="V2796" s="18">
        <f t="shared" si="7269"/>
        <v>29</v>
      </c>
      <c r="W2796" s="18">
        <f t="shared" si="7348"/>
        <v>0</v>
      </c>
      <c r="X2796" s="18">
        <f t="shared" si="7348"/>
        <v>0</v>
      </c>
      <c r="Y2796" s="18">
        <f t="shared" si="7348"/>
        <v>0</v>
      </c>
      <c r="Z2796" s="18">
        <f t="shared" si="7348"/>
        <v>0</v>
      </c>
      <c r="AA2796" s="18">
        <f t="shared" si="7348"/>
        <v>0</v>
      </c>
      <c r="AB2796" s="18">
        <f t="shared" si="7348"/>
        <v>0</v>
      </c>
      <c r="AC2796" s="18">
        <f t="shared" si="7238"/>
        <v>29</v>
      </c>
      <c r="AD2796" s="18">
        <f t="shared" si="7239"/>
        <v>29</v>
      </c>
      <c r="AE2796" s="18">
        <f t="shared" si="7240"/>
        <v>29</v>
      </c>
      <c r="AF2796" s="18">
        <f t="shared" si="7348"/>
        <v>0</v>
      </c>
      <c r="AG2796" s="18">
        <f t="shared" si="7348"/>
        <v>0</v>
      </c>
      <c r="AH2796" s="18">
        <f t="shared" si="7348"/>
        <v>0</v>
      </c>
      <c r="AI2796" s="18">
        <f t="shared" si="7276"/>
        <v>29</v>
      </c>
      <c r="AJ2796" s="18">
        <f t="shared" si="7277"/>
        <v>29</v>
      </c>
      <c r="AK2796" s="18">
        <f t="shared" si="7278"/>
        <v>29</v>
      </c>
      <c r="AL2796" s="18">
        <f t="shared" si="7348"/>
        <v>0</v>
      </c>
      <c r="AM2796" s="18">
        <f t="shared" si="7279"/>
        <v>29</v>
      </c>
      <c r="AN2796" s="18">
        <f t="shared" si="7348"/>
        <v>0</v>
      </c>
      <c r="AO2796" s="18">
        <f t="shared" si="7348"/>
        <v>0</v>
      </c>
      <c r="AP2796" s="18">
        <f t="shared" si="7348"/>
        <v>0</v>
      </c>
      <c r="AQ2796" s="18">
        <f t="shared" si="7337"/>
        <v>29</v>
      </c>
      <c r="AR2796" s="18">
        <f t="shared" si="7338"/>
        <v>29</v>
      </c>
      <c r="AS2796" s="18">
        <f t="shared" si="7339"/>
        <v>29</v>
      </c>
      <c r="AT2796" s="18">
        <f t="shared" si="7348"/>
        <v>0</v>
      </c>
      <c r="AU2796" s="18">
        <f t="shared" si="7348"/>
        <v>0</v>
      </c>
      <c r="AV2796" s="18">
        <f t="shared" si="7348"/>
        <v>0</v>
      </c>
      <c r="AW2796" s="18">
        <f t="shared" si="7340"/>
        <v>29</v>
      </c>
      <c r="AX2796" s="18">
        <f t="shared" si="7341"/>
        <v>29</v>
      </c>
      <c r="AY2796" s="18">
        <f t="shared" si="7342"/>
        <v>29</v>
      </c>
      <c r="AZ2796" s="18">
        <f t="shared" si="7348"/>
        <v>0</v>
      </c>
      <c r="BA2796" s="18">
        <f t="shared" si="7348"/>
        <v>0</v>
      </c>
      <c r="BB2796" s="18">
        <f t="shared" si="7348"/>
        <v>0</v>
      </c>
      <c r="BC2796" s="18">
        <f t="shared" si="7261"/>
        <v>29</v>
      </c>
      <c r="BD2796" s="18">
        <f t="shared" si="7262"/>
        <v>29</v>
      </c>
      <c r="BE2796" s="18">
        <f t="shared" si="7263"/>
        <v>29</v>
      </c>
      <c r="BF2796" s="18">
        <f t="shared" si="7348"/>
        <v>0</v>
      </c>
      <c r="BG2796" s="18">
        <f t="shared" si="7348"/>
        <v>0</v>
      </c>
      <c r="BH2796" s="18">
        <f t="shared" si="7348"/>
        <v>0</v>
      </c>
      <c r="BI2796" s="18">
        <f t="shared" si="7258"/>
        <v>29</v>
      </c>
      <c r="BJ2796" s="18">
        <f t="shared" si="7259"/>
        <v>29</v>
      </c>
      <c r="BK2796" s="18">
        <f t="shared" si="7260"/>
        <v>29</v>
      </c>
      <c r="BL2796" s="18">
        <f t="shared" si="7348"/>
        <v>0</v>
      </c>
      <c r="BM2796" s="18">
        <f t="shared" si="7348"/>
        <v>0</v>
      </c>
      <c r="BN2796" s="18">
        <f t="shared" si="7348"/>
        <v>0</v>
      </c>
      <c r="BO2796" s="18">
        <f t="shared" si="7315"/>
        <v>29</v>
      </c>
      <c r="BP2796" s="18">
        <f t="shared" si="7316"/>
        <v>29</v>
      </c>
      <c r="BQ2796" s="18">
        <f t="shared" si="7317"/>
        <v>29</v>
      </c>
      <c r="BR2796" s="18">
        <f t="shared" si="7348"/>
        <v>0</v>
      </c>
      <c r="BS2796" s="18">
        <f t="shared" si="7348"/>
        <v>0</v>
      </c>
      <c r="BT2796" s="18">
        <f t="shared" si="7348"/>
        <v>0</v>
      </c>
      <c r="BU2796" s="18">
        <f t="shared" si="7308"/>
        <v>29</v>
      </c>
      <c r="BV2796" s="18">
        <f t="shared" si="7309"/>
        <v>29</v>
      </c>
      <c r="BW2796" s="18">
        <f t="shared" si="7310"/>
        <v>29</v>
      </c>
      <c r="BX2796" s="18">
        <f t="shared" si="7348"/>
        <v>0</v>
      </c>
      <c r="BY2796" s="18">
        <f t="shared" si="7348"/>
        <v>0</v>
      </c>
      <c r="BZ2796" s="18">
        <f t="shared" si="7348"/>
        <v>0</v>
      </c>
      <c r="CA2796" s="18">
        <f t="shared" si="7284"/>
        <v>29</v>
      </c>
      <c r="CB2796" s="18">
        <f t="shared" si="7285"/>
        <v>29</v>
      </c>
      <c r="CC2796" s="18">
        <f t="shared" si="7286"/>
        <v>29</v>
      </c>
      <c r="CD2796" s="18">
        <f t="shared" si="7348"/>
        <v>0</v>
      </c>
      <c r="CE2796" s="27"/>
      <c r="CF2796" s="33"/>
    </row>
    <row r="2797" spans="1:84" x14ac:dyDescent="0.3">
      <c r="A2797" s="41" t="s">
        <v>451</v>
      </c>
      <c r="B2797" s="39">
        <v>850</v>
      </c>
      <c r="C2797" s="41" t="s">
        <v>19</v>
      </c>
      <c r="D2797" s="41" t="s">
        <v>29</v>
      </c>
      <c r="E2797" s="14" t="s">
        <v>1425</v>
      </c>
      <c r="F2797" s="18">
        <v>29</v>
      </c>
      <c r="G2797" s="18">
        <v>29</v>
      </c>
      <c r="H2797" s="18">
        <v>29</v>
      </c>
      <c r="I2797" s="18"/>
      <c r="J2797" s="18"/>
      <c r="K2797" s="18"/>
      <c r="L2797" s="18">
        <f t="shared" si="7271"/>
        <v>29</v>
      </c>
      <c r="M2797" s="18">
        <f t="shared" si="7272"/>
        <v>29</v>
      </c>
      <c r="N2797" s="18">
        <f t="shared" si="7273"/>
        <v>29</v>
      </c>
      <c r="O2797" s="18"/>
      <c r="P2797" s="18"/>
      <c r="Q2797" s="18"/>
      <c r="R2797" s="18"/>
      <c r="S2797" s="18"/>
      <c r="T2797" s="18">
        <f t="shared" si="7267"/>
        <v>29</v>
      </c>
      <c r="U2797" s="18">
        <f t="shared" si="7268"/>
        <v>29</v>
      </c>
      <c r="V2797" s="18">
        <f t="shared" si="7269"/>
        <v>29</v>
      </c>
      <c r="W2797" s="18"/>
      <c r="X2797" s="18"/>
      <c r="Y2797" s="18"/>
      <c r="Z2797" s="18"/>
      <c r="AA2797" s="18"/>
      <c r="AB2797" s="18"/>
      <c r="AC2797" s="18">
        <f t="shared" si="7238"/>
        <v>29</v>
      </c>
      <c r="AD2797" s="18">
        <f t="shared" si="7239"/>
        <v>29</v>
      </c>
      <c r="AE2797" s="18">
        <f t="shared" si="7240"/>
        <v>29</v>
      </c>
      <c r="AF2797" s="18"/>
      <c r="AG2797" s="18"/>
      <c r="AH2797" s="18"/>
      <c r="AI2797" s="18">
        <f t="shared" si="7276"/>
        <v>29</v>
      </c>
      <c r="AJ2797" s="18">
        <f t="shared" si="7277"/>
        <v>29</v>
      </c>
      <c r="AK2797" s="18">
        <f t="shared" si="7278"/>
        <v>29</v>
      </c>
      <c r="AL2797" s="18"/>
      <c r="AM2797" s="18">
        <f t="shared" si="7279"/>
        <v>29</v>
      </c>
      <c r="AN2797" s="18"/>
      <c r="AO2797" s="18"/>
      <c r="AP2797" s="18"/>
      <c r="AQ2797" s="18">
        <f t="shared" si="7337"/>
        <v>29</v>
      </c>
      <c r="AR2797" s="18">
        <f t="shared" si="7338"/>
        <v>29</v>
      </c>
      <c r="AS2797" s="18">
        <f t="shared" si="7339"/>
        <v>29</v>
      </c>
      <c r="AT2797" s="18"/>
      <c r="AU2797" s="18"/>
      <c r="AV2797" s="18"/>
      <c r="AW2797" s="18">
        <f t="shared" si="7340"/>
        <v>29</v>
      </c>
      <c r="AX2797" s="18">
        <f t="shared" si="7341"/>
        <v>29</v>
      </c>
      <c r="AY2797" s="18">
        <f t="shared" si="7342"/>
        <v>29</v>
      </c>
      <c r="AZ2797" s="18"/>
      <c r="BA2797" s="18"/>
      <c r="BB2797" s="18"/>
      <c r="BC2797" s="18">
        <f t="shared" si="7261"/>
        <v>29</v>
      </c>
      <c r="BD2797" s="18">
        <f t="shared" si="7262"/>
        <v>29</v>
      </c>
      <c r="BE2797" s="18">
        <f t="shared" si="7263"/>
        <v>29</v>
      </c>
      <c r="BF2797" s="18"/>
      <c r="BG2797" s="18"/>
      <c r="BH2797" s="18"/>
      <c r="BI2797" s="18">
        <f t="shared" si="7258"/>
        <v>29</v>
      </c>
      <c r="BJ2797" s="18">
        <f t="shared" si="7259"/>
        <v>29</v>
      </c>
      <c r="BK2797" s="18">
        <f t="shared" si="7260"/>
        <v>29</v>
      </c>
      <c r="BL2797" s="18"/>
      <c r="BM2797" s="18"/>
      <c r="BN2797" s="18"/>
      <c r="BO2797" s="18">
        <f t="shared" si="7315"/>
        <v>29</v>
      </c>
      <c r="BP2797" s="18">
        <f t="shared" si="7316"/>
        <v>29</v>
      </c>
      <c r="BQ2797" s="18">
        <f t="shared" si="7317"/>
        <v>29</v>
      </c>
      <c r="BR2797" s="18"/>
      <c r="BS2797" s="18"/>
      <c r="BT2797" s="18"/>
      <c r="BU2797" s="18">
        <f t="shared" si="7308"/>
        <v>29</v>
      </c>
      <c r="BV2797" s="18">
        <f t="shared" si="7309"/>
        <v>29</v>
      </c>
      <c r="BW2797" s="18">
        <f t="shared" si="7310"/>
        <v>29</v>
      </c>
      <c r="BX2797" s="18"/>
      <c r="BY2797" s="18"/>
      <c r="BZ2797" s="18"/>
      <c r="CA2797" s="18">
        <f t="shared" si="7284"/>
        <v>29</v>
      </c>
      <c r="CB2797" s="18">
        <f t="shared" si="7285"/>
        <v>29</v>
      </c>
      <c r="CC2797" s="18">
        <f t="shared" si="7286"/>
        <v>29</v>
      </c>
      <c r="CD2797" s="18"/>
      <c r="CE2797" s="27"/>
      <c r="CF2797" s="33"/>
    </row>
    <row r="2798" spans="1:84" ht="78" x14ac:dyDescent="0.3">
      <c r="A2798" s="41" t="s">
        <v>452</v>
      </c>
      <c r="B2798" s="39"/>
      <c r="C2798" s="41"/>
      <c r="D2798" s="41"/>
      <c r="E2798" s="14" t="s">
        <v>745</v>
      </c>
      <c r="F2798" s="18">
        <f t="shared" ref="F2798:K2800" si="7349">F2799</f>
        <v>701.6</v>
      </c>
      <c r="G2798" s="18">
        <f t="shared" si="7349"/>
        <v>698.8</v>
      </c>
      <c r="H2798" s="18">
        <f t="shared" si="7349"/>
        <v>3007.7</v>
      </c>
      <c r="I2798" s="18">
        <f t="shared" si="7349"/>
        <v>0</v>
      </c>
      <c r="J2798" s="18">
        <f t="shared" si="7349"/>
        <v>0</v>
      </c>
      <c r="K2798" s="18">
        <f t="shared" si="7349"/>
        <v>0</v>
      </c>
      <c r="L2798" s="18">
        <f t="shared" si="7271"/>
        <v>701.6</v>
      </c>
      <c r="M2798" s="18">
        <f t="shared" si="7272"/>
        <v>698.8</v>
      </c>
      <c r="N2798" s="18">
        <f t="shared" si="7273"/>
        <v>3007.7</v>
      </c>
      <c r="O2798" s="18">
        <f t="shared" ref="O2798:S2800" si="7350">O2799</f>
        <v>0</v>
      </c>
      <c r="P2798" s="18">
        <f t="shared" si="7350"/>
        <v>0</v>
      </c>
      <c r="Q2798" s="18">
        <f t="shared" si="7350"/>
        <v>0</v>
      </c>
      <c r="R2798" s="18">
        <f t="shared" si="7350"/>
        <v>0</v>
      </c>
      <c r="S2798" s="18">
        <f t="shared" si="7350"/>
        <v>0</v>
      </c>
      <c r="T2798" s="18">
        <f t="shared" si="7267"/>
        <v>701.6</v>
      </c>
      <c r="U2798" s="18">
        <f t="shared" si="7268"/>
        <v>698.8</v>
      </c>
      <c r="V2798" s="18">
        <f t="shared" si="7269"/>
        <v>3007.7</v>
      </c>
      <c r="W2798" s="18">
        <f t="shared" ref="W2798:CD2800" si="7351">W2799</f>
        <v>0</v>
      </c>
      <c r="X2798" s="18">
        <f t="shared" si="7351"/>
        <v>0</v>
      </c>
      <c r="Y2798" s="18">
        <f t="shared" si="7351"/>
        <v>0</v>
      </c>
      <c r="Z2798" s="18">
        <f t="shared" si="7351"/>
        <v>0</v>
      </c>
      <c r="AA2798" s="18">
        <f t="shared" si="7351"/>
        <v>0</v>
      </c>
      <c r="AB2798" s="18">
        <f t="shared" si="7351"/>
        <v>0</v>
      </c>
      <c r="AC2798" s="18">
        <f t="shared" si="7238"/>
        <v>701.6</v>
      </c>
      <c r="AD2798" s="18">
        <f t="shared" si="7239"/>
        <v>698.8</v>
      </c>
      <c r="AE2798" s="18">
        <f t="shared" si="7240"/>
        <v>3007.7</v>
      </c>
      <c r="AF2798" s="18">
        <f t="shared" si="7351"/>
        <v>0</v>
      </c>
      <c r="AG2798" s="18">
        <f t="shared" si="7351"/>
        <v>0</v>
      </c>
      <c r="AH2798" s="18">
        <f t="shared" si="7351"/>
        <v>0</v>
      </c>
      <c r="AI2798" s="18">
        <f t="shared" si="7276"/>
        <v>701.6</v>
      </c>
      <c r="AJ2798" s="18">
        <f t="shared" si="7277"/>
        <v>698.8</v>
      </c>
      <c r="AK2798" s="18">
        <f t="shared" si="7278"/>
        <v>3007.7</v>
      </c>
      <c r="AL2798" s="18">
        <f t="shared" si="7351"/>
        <v>0</v>
      </c>
      <c r="AM2798" s="18">
        <f t="shared" si="7279"/>
        <v>701.6</v>
      </c>
      <c r="AN2798" s="18">
        <f t="shared" si="7351"/>
        <v>0</v>
      </c>
      <c r="AO2798" s="18">
        <f t="shared" si="7351"/>
        <v>0</v>
      </c>
      <c r="AP2798" s="18">
        <f t="shared" si="7351"/>
        <v>0</v>
      </c>
      <c r="AQ2798" s="18">
        <f t="shared" si="7337"/>
        <v>701.6</v>
      </c>
      <c r="AR2798" s="18">
        <f t="shared" si="7338"/>
        <v>698.8</v>
      </c>
      <c r="AS2798" s="18">
        <f t="shared" si="7339"/>
        <v>3007.7</v>
      </c>
      <c r="AT2798" s="18">
        <f t="shared" si="7351"/>
        <v>0</v>
      </c>
      <c r="AU2798" s="18">
        <f t="shared" si="7351"/>
        <v>0</v>
      </c>
      <c r="AV2798" s="18">
        <f t="shared" si="7351"/>
        <v>0</v>
      </c>
      <c r="AW2798" s="18">
        <f t="shared" si="7340"/>
        <v>701.6</v>
      </c>
      <c r="AX2798" s="18">
        <f t="shared" si="7341"/>
        <v>698.8</v>
      </c>
      <c r="AY2798" s="18">
        <f t="shared" si="7342"/>
        <v>3007.7</v>
      </c>
      <c r="AZ2798" s="18">
        <f t="shared" si="7351"/>
        <v>0</v>
      </c>
      <c r="BA2798" s="18">
        <f t="shared" si="7351"/>
        <v>0</v>
      </c>
      <c r="BB2798" s="18">
        <f t="shared" si="7351"/>
        <v>0</v>
      </c>
      <c r="BC2798" s="18">
        <f t="shared" si="7261"/>
        <v>701.6</v>
      </c>
      <c r="BD2798" s="18">
        <f t="shared" si="7262"/>
        <v>698.8</v>
      </c>
      <c r="BE2798" s="18">
        <f t="shared" si="7263"/>
        <v>3007.7</v>
      </c>
      <c r="BF2798" s="18">
        <f t="shared" si="7351"/>
        <v>0</v>
      </c>
      <c r="BG2798" s="18">
        <f t="shared" si="7351"/>
        <v>0</v>
      </c>
      <c r="BH2798" s="18">
        <f t="shared" si="7351"/>
        <v>0</v>
      </c>
      <c r="BI2798" s="18">
        <f t="shared" si="7258"/>
        <v>701.6</v>
      </c>
      <c r="BJ2798" s="18">
        <f t="shared" si="7259"/>
        <v>698.8</v>
      </c>
      <c r="BK2798" s="18">
        <f t="shared" si="7260"/>
        <v>3007.7</v>
      </c>
      <c r="BL2798" s="18">
        <f t="shared" si="7351"/>
        <v>110</v>
      </c>
      <c r="BM2798" s="18">
        <f t="shared" si="7351"/>
        <v>0</v>
      </c>
      <c r="BN2798" s="18">
        <f t="shared" si="7351"/>
        <v>0</v>
      </c>
      <c r="BO2798" s="18">
        <f t="shared" si="7315"/>
        <v>811.6</v>
      </c>
      <c r="BP2798" s="18">
        <f t="shared" si="7316"/>
        <v>698.8</v>
      </c>
      <c r="BQ2798" s="18">
        <f t="shared" si="7317"/>
        <v>3007.7</v>
      </c>
      <c r="BR2798" s="18">
        <f t="shared" si="7351"/>
        <v>0</v>
      </c>
      <c r="BS2798" s="18">
        <f t="shared" si="7351"/>
        <v>0</v>
      </c>
      <c r="BT2798" s="18">
        <f t="shared" si="7351"/>
        <v>0</v>
      </c>
      <c r="BU2798" s="18">
        <f t="shared" si="7308"/>
        <v>811.6</v>
      </c>
      <c r="BV2798" s="18">
        <f t="shared" si="7309"/>
        <v>698.8</v>
      </c>
      <c r="BW2798" s="18">
        <f t="shared" si="7310"/>
        <v>3007.7</v>
      </c>
      <c r="BX2798" s="18">
        <f t="shared" si="7351"/>
        <v>30.738</v>
      </c>
      <c r="BY2798" s="18">
        <f t="shared" si="7351"/>
        <v>0</v>
      </c>
      <c r="BZ2798" s="18">
        <f t="shared" si="7351"/>
        <v>0</v>
      </c>
      <c r="CA2798" s="18">
        <f t="shared" si="7284"/>
        <v>842.33799999999997</v>
      </c>
      <c r="CB2798" s="18">
        <f t="shared" si="7285"/>
        <v>698.8</v>
      </c>
      <c r="CC2798" s="18">
        <f t="shared" si="7286"/>
        <v>3007.7</v>
      </c>
      <c r="CD2798" s="18">
        <f t="shared" si="7351"/>
        <v>0</v>
      </c>
      <c r="CE2798" s="27"/>
      <c r="CF2798" s="33"/>
    </row>
    <row r="2799" spans="1:84" ht="31.2" x14ac:dyDescent="0.3">
      <c r="A2799" s="41" t="s">
        <v>452</v>
      </c>
      <c r="B2799" s="39">
        <v>200</v>
      </c>
      <c r="C2799" s="41"/>
      <c r="D2799" s="41"/>
      <c r="E2799" s="14" t="s">
        <v>551</v>
      </c>
      <c r="F2799" s="18">
        <f t="shared" si="7349"/>
        <v>701.6</v>
      </c>
      <c r="G2799" s="18">
        <f t="shared" si="7349"/>
        <v>698.8</v>
      </c>
      <c r="H2799" s="18">
        <f t="shared" si="7349"/>
        <v>3007.7</v>
      </c>
      <c r="I2799" s="18">
        <f t="shared" si="7349"/>
        <v>0</v>
      </c>
      <c r="J2799" s="18">
        <f t="shared" si="7349"/>
        <v>0</v>
      </c>
      <c r="K2799" s="18">
        <f t="shared" si="7349"/>
        <v>0</v>
      </c>
      <c r="L2799" s="18">
        <f t="shared" si="7271"/>
        <v>701.6</v>
      </c>
      <c r="M2799" s="18">
        <f t="shared" si="7272"/>
        <v>698.8</v>
      </c>
      <c r="N2799" s="18">
        <f t="shared" si="7273"/>
        <v>3007.7</v>
      </c>
      <c r="O2799" s="18">
        <f t="shared" si="7350"/>
        <v>0</v>
      </c>
      <c r="P2799" s="18">
        <f t="shared" si="7350"/>
        <v>0</v>
      </c>
      <c r="Q2799" s="18">
        <f t="shared" si="7350"/>
        <v>0</v>
      </c>
      <c r="R2799" s="18">
        <f t="shared" si="7350"/>
        <v>0</v>
      </c>
      <c r="S2799" s="18">
        <f t="shared" si="7350"/>
        <v>0</v>
      </c>
      <c r="T2799" s="18">
        <f t="shared" si="7267"/>
        <v>701.6</v>
      </c>
      <c r="U2799" s="18">
        <f t="shared" si="7268"/>
        <v>698.8</v>
      </c>
      <c r="V2799" s="18">
        <f t="shared" si="7269"/>
        <v>3007.7</v>
      </c>
      <c r="W2799" s="18">
        <f t="shared" si="7351"/>
        <v>0</v>
      </c>
      <c r="X2799" s="18">
        <f t="shared" si="7351"/>
        <v>0</v>
      </c>
      <c r="Y2799" s="18">
        <f t="shared" si="7351"/>
        <v>0</v>
      </c>
      <c r="Z2799" s="18">
        <f t="shared" si="7351"/>
        <v>0</v>
      </c>
      <c r="AA2799" s="18">
        <f t="shared" si="7351"/>
        <v>0</v>
      </c>
      <c r="AB2799" s="18">
        <f t="shared" si="7351"/>
        <v>0</v>
      </c>
      <c r="AC2799" s="18">
        <f t="shared" si="7238"/>
        <v>701.6</v>
      </c>
      <c r="AD2799" s="18">
        <f t="shared" si="7239"/>
        <v>698.8</v>
      </c>
      <c r="AE2799" s="18">
        <f t="shared" si="7240"/>
        <v>3007.7</v>
      </c>
      <c r="AF2799" s="18">
        <f t="shared" si="7351"/>
        <v>0</v>
      </c>
      <c r="AG2799" s="18">
        <f t="shared" si="7351"/>
        <v>0</v>
      </c>
      <c r="AH2799" s="18">
        <f t="shared" si="7351"/>
        <v>0</v>
      </c>
      <c r="AI2799" s="18">
        <f t="shared" si="7276"/>
        <v>701.6</v>
      </c>
      <c r="AJ2799" s="18">
        <f t="shared" si="7277"/>
        <v>698.8</v>
      </c>
      <c r="AK2799" s="18">
        <f t="shared" si="7278"/>
        <v>3007.7</v>
      </c>
      <c r="AL2799" s="18">
        <f t="shared" si="7351"/>
        <v>0</v>
      </c>
      <c r="AM2799" s="18">
        <f t="shared" si="7279"/>
        <v>701.6</v>
      </c>
      <c r="AN2799" s="18">
        <f t="shared" si="7351"/>
        <v>0</v>
      </c>
      <c r="AO2799" s="18">
        <f t="shared" si="7351"/>
        <v>0</v>
      </c>
      <c r="AP2799" s="18">
        <f t="shared" si="7351"/>
        <v>0</v>
      </c>
      <c r="AQ2799" s="18">
        <f t="shared" si="7337"/>
        <v>701.6</v>
      </c>
      <c r="AR2799" s="18">
        <f t="shared" si="7338"/>
        <v>698.8</v>
      </c>
      <c r="AS2799" s="18">
        <f t="shared" si="7339"/>
        <v>3007.7</v>
      </c>
      <c r="AT2799" s="18">
        <f t="shared" si="7351"/>
        <v>0</v>
      </c>
      <c r="AU2799" s="18">
        <f t="shared" si="7351"/>
        <v>0</v>
      </c>
      <c r="AV2799" s="18">
        <f t="shared" si="7351"/>
        <v>0</v>
      </c>
      <c r="AW2799" s="18">
        <f t="shared" si="7340"/>
        <v>701.6</v>
      </c>
      <c r="AX2799" s="18">
        <f t="shared" si="7341"/>
        <v>698.8</v>
      </c>
      <c r="AY2799" s="18">
        <f t="shared" si="7342"/>
        <v>3007.7</v>
      </c>
      <c r="AZ2799" s="18">
        <f t="shared" si="7351"/>
        <v>0</v>
      </c>
      <c r="BA2799" s="18">
        <f t="shared" si="7351"/>
        <v>0</v>
      </c>
      <c r="BB2799" s="18">
        <f t="shared" si="7351"/>
        <v>0</v>
      </c>
      <c r="BC2799" s="18">
        <f t="shared" si="7261"/>
        <v>701.6</v>
      </c>
      <c r="BD2799" s="18">
        <f t="shared" si="7262"/>
        <v>698.8</v>
      </c>
      <c r="BE2799" s="18">
        <f t="shared" si="7263"/>
        <v>3007.7</v>
      </c>
      <c r="BF2799" s="18">
        <f t="shared" si="7351"/>
        <v>0</v>
      </c>
      <c r="BG2799" s="18">
        <f t="shared" si="7351"/>
        <v>0</v>
      </c>
      <c r="BH2799" s="18">
        <f t="shared" si="7351"/>
        <v>0</v>
      </c>
      <c r="BI2799" s="18">
        <f t="shared" si="7258"/>
        <v>701.6</v>
      </c>
      <c r="BJ2799" s="18">
        <f t="shared" si="7259"/>
        <v>698.8</v>
      </c>
      <c r="BK2799" s="18">
        <f t="shared" si="7260"/>
        <v>3007.7</v>
      </c>
      <c r="BL2799" s="18">
        <f t="shared" si="7351"/>
        <v>110</v>
      </c>
      <c r="BM2799" s="18">
        <f t="shared" si="7351"/>
        <v>0</v>
      </c>
      <c r="BN2799" s="18">
        <f t="shared" si="7351"/>
        <v>0</v>
      </c>
      <c r="BO2799" s="18">
        <f t="shared" si="7315"/>
        <v>811.6</v>
      </c>
      <c r="BP2799" s="18">
        <f t="shared" si="7316"/>
        <v>698.8</v>
      </c>
      <c r="BQ2799" s="18">
        <f t="shared" si="7317"/>
        <v>3007.7</v>
      </c>
      <c r="BR2799" s="18">
        <f t="shared" si="7351"/>
        <v>0</v>
      </c>
      <c r="BS2799" s="18">
        <f t="shared" si="7351"/>
        <v>0</v>
      </c>
      <c r="BT2799" s="18">
        <f t="shared" si="7351"/>
        <v>0</v>
      </c>
      <c r="BU2799" s="18">
        <f t="shared" si="7308"/>
        <v>811.6</v>
      </c>
      <c r="BV2799" s="18">
        <f t="shared" si="7309"/>
        <v>698.8</v>
      </c>
      <c r="BW2799" s="18">
        <f t="shared" si="7310"/>
        <v>3007.7</v>
      </c>
      <c r="BX2799" s="18">
        <f t="shared" si="7351"/>
        <v>30.738</v>
      </c>
      <c r="BY2799" s="18">
        <f t="shared" si="7351"/>
        <v>0</v>
      </c>
      <c r="BZ2799" s="18">
        <f t="shared" si="7351"/>
        <v>0</v>
      </c>
      <c r="CA2799" s="18">
        <f t="shared" si="7284"/>
        <v>842.33799999999997</v>
      </c>
      <c r="CB2799" s="18">
        <f t="shared" si="7285"/>
        <v>698.8</v>
      </c>
      <c r="CC2799" s="18">
        <f t="shared" si="7286"/>
        <v>3007.7</v>
      </c>
      <c r="CD2799" s="18">
        <f t="shared" si="7351"/>
        <v>0</v>
      </c>
      <c r="CE2799" s="27"/>
      <c r="CF2799" s="33"/>
    </row>
    <row r="2800" spans="1:84" ht="46.8" x14ac:dyDescent="0.3">
      <c r="A2800" s="41" t="s">
        <v>452</v>
      </c>
      <c r="B2800" s="39">
        <v>240</v>
      </c>
      <c r="C2800" s="41"/>
      <c r="D2800" s="41"/>
      <c r="E2800" s="14" t="s">
        <v>559</v>
      </c>
      <c r="F2800" s="18">
        <f t="shared" si="7349"/>
        <v>701.6</v>
      </c>
      <c r="G2800" s="18">
        <f t="shared" si="7349"/>
        <v>698.8</v>
      </c>
      <c r="H2800" s="18">
        <f t="shared" si="7349"/>
        <v>3007.7</v>
      </c>
      <c r="I2800" s="18">
        <f t="shared" si="7349"/>
        <v>0</v>
      </c>
      <c r="J2800" s="18">
        <f t="shared" si="7349"/>
        <v>0</v>
      </c>
      <c r="K2800" s="18">
        <f t="shared" si="7349"/>
        <v>0</v>
      </c>
      <c r="L2800" s="18">
        <f t="shared" si="7271"/>
        <v>701.6</v>
      </c>
      <c r="M2800" s="18">
        <f t="shared" si="7272"/>
        <v>698.8</v>
      </c>
      <c r="N2800" s="18">
        <f t="shared" si="7273"/>
        <v>3007.7</v>
      </c>
      <c r="O2800" s="18">
        <f t="shared" si="7350"/>
        <v>0</v>
      </c>
      <c r="P2800" s="18">
        <f t="shared" si="7350"/>
        <v>0</v>
      </c>
      <c r="Q2800" s="18">
        <f t="shared" si="7350"/>
        <v>0</v>
      </c>
      <c r="R2800" s="18">
        <f t="shared" si="7350"/>
        <v>0</v>
      </c>
      <c r="S2800" s="18">
        <f t="shared" si="7350"/>
        <v>0</v>
      </c>
      <c r="T2800" s="18">
        <f t="shared" si="7267"/>
        <v>701.6</v>
      </c>
      <c r="U2800" s="18">
        <f t="shared" si="7268"/>
        <v>698.8</v>
      </c>
      <c r="V2800" s="18">
        <f t="shared" si="7269"/>
        <v>3007.7</v>
      </c>
      <c r="W2800" s="18">
        <f t="shared" si="7351"/>
        <v>0</v>
      </c>
      <c r="X2800" s="18">
        <f t="shared" si="7351"/>
        <v>0</v>
      </c>
      <c r="Y2800" s="18">
        <f t="shared" si="7351"/>
        <v>0</v>
      </c>
      <c r="Z2800" s="18">
        <f t="shared" si="7351"/>
        <v>0</v>
      </c>
      <c r="AA2800" s="18">
        <f t="shared" si="7351"/>
        <v>0</v>
      </c>
      <c r="AB2800" s="18">
        <f t="shared" si="7351"/>
        <v>0</v>
      </c>
      <c r="AC2800" s="18">
        <f t="shared" si="7238"/>
        <v>701.6</v>
      </c>
      <c r="AD2800" s="18">
        <f t="shared" si="7239"/>
        <v>698.8</v>
      </c>
      <c r="AE2800" s="18">
        <f t="shared" si="7240"/>
        <v>3007.7</v>
      </c>
      <c r="AF2800" s="18">
        <f t="shared" si="7351"/>
        <v>0</v>
      </c>
      <c r="AG2800" s="18">
        <f t="shared" si="7351"/>
        <v>0</v>
      </c>
      <c r="AH2800" s="18">
        <f t="shared" si="7351"/>
        <v>0</v>
      </c>
      <c r="AI2800" s="18">
        <f t="shared" si="7276"/>
        <v>701.6</v>
      </c>
      <c r="AJ2800" s="18">
        <f t="shared" si="7277"/>
        <v>698.8</v>
      </c>
      <c r="AK2800" s="18">
        <f t="shared" si="7278"/>
        <v>3007.7</v>
      </c>
      <c r="AL2800" s="18">
        <f t="shared" si="7351"/>
        <v>0</v>
      </c>
      <c r="AM2800" s="18">
        <f t="shared" si="7279"/>
        <v>701.6</v>
      </c>
      <c r="AN2800" s="18">
        <f t="shared" si="7351"/>
        <v>0</v>
      </c>
      <c r="AO2800" s="18">
        <f t="shared" si="7351"/>
        <v>0</v>
      </c>
      <c r="AP2800" s="18">
        <f t="shared" si="7351"/>
        <v>0</v>
      </c>
      <c r="AQ2800" s="18">
        <f t="shared" si="7337"/>
        <v>701.6</v>
      </c>
      <c r="AR2800" s="18">
        <f t="shared" si="7338"/>
        <v>698.8</v>
      </c>
      <c r="AS2800" s="18">
        <f t="shared" si="7339"/>
        <v>3007.7</v>
      </c>
      <c r="AT2800" s="18">
        <f t="shared" si="7351"/>
        <v>0</v>
      </c>
      <c r="AU2800" s="18">
        <f t="shared" si="7351"/>
        <v>0</v>
      </c>
      <c r="AV2800" s="18">
        <f t="shared" si="7351"/>
        <v>0</v>
      </c>
      <c r="AW2800" s="18">
        <f t="shared" si="7340"/>
        <v>701.6</v>
      </c>
      <c r="AX2800" s="18">
        <f t="shared" si="7341"/>
        <v>698.8</v>
      </c>
      <c r="AY2800" s="18">
        <f t="shared" si="7342"/>
        <v>3007.7</v>
      </c>
      <c r="AZ2800" s="18">
        <f t="shared" si="7351"/>
        <v>0</v>
      </c>
      <c r="BA2800" s="18">
        <f t="shared" si="7351"/>
        <v>0</v>
      </c>
      <c r="BB2800" s="18">
        <f t="shared" si="7351"/>
        <v>0</v>
      </c>
      <c r="BC2800" s="18">
        <f t="shared" si="7261"/>
        <v>701.6</v>
      </c>
      <c r="BD2800" s="18">
        <f t="shared" si="7262"/>
        <v>698.8</v>
      </c>
      <c r="BE2800" s="18">
        <f t="shared" si="7263"/>
        <v>3007.7</v>
      </c>
      <c r="BF2800" s="18">
        <f t="shared" si="7351"/>
        <v>0</v>
      </c>
      <c r="BG2800" s="18">
        <f t="shared" si="7351"/>
        <v>0</v>
      </c>
      <c r="BH2800" s="18">
        <f t="shared" si="7351"/>
        <v>0</v>
      </c>
      <c r="BI2800" s="18">
        <f t="shared" si="7258"/>
        <v>701.6</v>
      </c>
      <c r="BJ2800" s="18">
        <f t="shared" si="7259"/>
        <v>698.8</v>
      </c>
      <c r="BK2800" s="18">
        <f t="shared" si="7260"/>
        <v>3007.7</v>
      </c>
      <c r="BL2800" s="18">
        <f t="shared" si="7351"/>
        <v>110</v>
      </c>
      <c r="BM2800" s="18">
        <f t="shared" si="7351"/>
        <v>0</v>
      </c>
      <c r="BN2800" s="18">
        <f t="shared" si="7351"/>
        <v>0</v>
      </c>
      <c r="BO2800" s="18">
        <f t="shared" si="7315"/>
        <v>811.6</v>
      </c>
      <c r="BP2800" s="18">
        <f t="shared" si="7316"/>
        <v>698.8</v>
      </c>
      <c r="BQ2800" s="18">
        <f t="shared" si="7317"/>
        <v>3007.7</v>
      </c>
      <c r="BR2800" s="18">
        <f t="shared" si="7351"/>
        <v>0</v>
      </c>
      <c r="BS2800" s="18">
        <f t="shared" si="7351"/>
        <v>0</v>
      </c>
      <c r="BT2800" s="18">
        <f t="shared" si="7351"/>
        <v>0</v>
      </c>
      <c r="BU2800" s="18">
        <f t="shared" si="7308"/>
        <v>811.6</v>
      </c>
      <c r="BV2800" s="18">
        <f t="shared" si="7309"/>
        <v>698.8</v>
      </c>
      <c r="BW2800" s="18">
        <f t="shared" si="7310"/>
        <v>3007.7</v>
      </c>
      <c r="BX2800" s="18">
        <f t="shared" si="7351"/>
        <v>30.738</v>
      </c>
      <c r="BY2800" s="18">
        <f t="shared" si="7351"/>
        <v>0</v>
      </c>
      <c r="BZ2800" s="18">
        <f t="shared" si="7351"/>
        <v>0</v>
      </c>
      <c r="CA2800" s="18">
        <f t="shared" si="7284"/>
        <v>842.33799999999997</v>
      </c>
      <c r="CB2800" s="18">
        <f t="shared" si="7285"/>
        <v>698.8</v>
      </c>
      <c r="CC2800" s="18">
        <f t="shared" si="7286"/>
        <v>3007.7</v>
      </c>
      <c r="CD2800" s="18">
        <f t="shared" si="7351"/>
        <v>0</v>
      </c>
      <c r="CE2800" s="27"/>
      <c r="CF2800" s="33"/>
    </row>
    <row r="2801" spans="1:84" x14ac:dyDescent="0.3">
      <c r="A2801" s="41" t="s">
        <v>452</v>
      </c>
      <c r="B2801" s="39">
        <v>240</v>
      </c>
      <c r="C2801" s="41" t="s">
        <v>5</v>
      </c>
      <c r="D2801" s="41" t="s">
        <v>6</v>
      </c>
      <c r="E2801" s="14" t="s">
        <v>518</v>
      </c>
      <c r="F2801" s="18">
        <v>701.6</v>
      </c>
      <c r="G2801" s="18">
        <v>698.8</v>
      </c>
      <c r="H2801" s="18">
        <v>3007.7</v>
      </c>
      <c r="I2801" s="18"/>
      <c r="J2801" s="18"/>
      <c r="K2801" s="18"/>
      <c r="L2801" s="18">
        <f t="shared" si="7271"/>
        <v>701.6</v>
      </c>
      <c r="M2801" s="18">
        <f t="shared" si="7272"/>
        <v>698.8</v>
      </c>
      <c r="N2801" s="18">
        <f t="shared" si="7273"/>
        <v>3007.7</v>
      </c>
      <c r="O2801" s="18"/>
      <c r="P2801" s="18"/>
      <c r="Q2801" s="18"/>
      <c r="R2801" s="18"/>
      <c r="S2801" s="18"/>
      <c r="T2801" s="18">
        <f t="shared" si="7267"/>
        <v>701.6</v>
      </c>
      <c r="U2801" s="18">
        <f t="shared" si="7268"/>
        <v>698.8</v>
      </c>
      <c r="V2801" s="18">
        <f t="shared" si="7269"/>
        <v>3007.7</v>
      </c>
      <c r="W2801" s="18"/>
      <c r="X2801" s="18"/>
      <c r="Y2801" s="18"/>
      <c r="Z2801" s="18"/>
      <c r="AA2801" s="18"/>
      <c r="AB2801" s="18"/>
      <c r="AC2801" s="18">
        <f t="shared" si="7238"/>
        <v>701.6</v>
      </c>
      <c r="AD2801" s="18">
        <f t="shared" si="7239"/>
        <v>698.8</v>
      </c>
      <c r="AE2801" s="18">
        <f t="shared" si="7240"/>
        <v>3007.7</v>
      </c>
      <c r="AF2801" s="18"/>
      <c r="AG2801" s="18"/>
      <c r="AH2801" s="18"/>
      <c r="AI2801" s="18">
        <f t="shared" si="7276"/>
        <v>701.6</v>
      </c>
      <c r="AJ2801" s="18">
        <f t="shared" si="7277"/>
        <v>698.8</v>
      </c>
      <c r="AK2801" s="18">
        <f t="shared" si="7278"/>
        <v>3007.7</v>
      </c>
      <c r="AL2801" s="18"/>
      <c r="AM2801" s="18">
        <f t="shared" si="7279"/>
        <v>701.6</v>
      </c>
      <c r="AN2801" s="18"/>
      <c r="AO2801" s="18"/>
      <c r="AP2801" s="18"/>
      <c r="AQ2801" s="18">
        <f t="shared" si="7337"/>
        <v>701.6</v>
      </c>
      <c r="AR2801" s="18">
        <f t="shared" si="7338"/>
        <v>698.8</v>
      </c>
      <c r="AS2801" s="18">
        <f t="shared" si="7339"/>
        <v>3007.7</v>
      </c>
      <c r="AT2801" s="18"/>
      <c r="AU2801" s="18"/>
      <c r="AV2801" s="18"/>
      <c r="AW2801" s="18">
        <f t="shared" si="7340"/>
        <v>701.6</v>
      </c>
      <c r="AX2801" s="18">
        <f t="shared" si="7341"/>
        <v>698.8</v>
      </c>
      <c r="AY2801" s="18">
        <f t="shared" si="7342"/>
        <v>3007.7</v>
      </c>
      <c r="AZ2801" s="18"/>
      <c r="BA2801" s="18"/>
      <c r="BB2801" s="18"/>
      <c r="BC2801" s="18">
        <f t="shared" si="7261"/>
        <v>701.6</v>
      </c>
      <c r="BD2801" s="18">
        <f t="shared" si="7262"/>
        <v>698.8</v>
      </c>
      <c r="BE2801" s="18">
        <f t="shared" si="7263"/>
        <v>3007.7</v>
      </c>
      <c r="BF2801" s="18"/>
      <c r="BG2801" s="18"/>
      <c r="BH2801" s="18"/>
      <c r="BI2801" s="18">
        <f t="shared" si="7258"/>
        <v>701.6</v>
      </c>
      <c r="BJ2801" s="18">
        <f t="shared" si="7259"/>
        <v>698.8</v>
      </c>
      <c r="BK2801" s="18">
        <f t="shared" si="7260"/>
        <v>3007.7</v>
      </c>
      <c r="BL2801" s="18">
        <v>110</v>
      </c>
      <c r="BM2801" s="18"/>
      <c r="BN2801" s="18"/>
      <c r="BO2801" s="18">
        <f t="shared" si="7315"/>
        <v>811.6</v>
      </c>
      <c r="BP2801" s="18">
        <f t="shared" si="7316"/>
        <v>698.8</v>
      </c>
      <c r="BQ2801" s="18">
        <f t="shared" si="7317"/>
        <v>3007.7</v>
      </c>
      <c r="BR2801" s="18"/>
      <c r="BS2801" s="18"/>
      <c r="BT2801" s="18"/>
      <c r="BU2801" s="18">
        <f t="shared" si="7308"/>
        <v>811.6</v>
      </c>
      <c r="BV2801" s="18">
        <f t="shared" si="7309"/>
        <v>698.8</v>
      </c>
      <c r="BW2801" s="18">
        <f t="shared" si="7310"/>
        <v>3007.7</v>
      </c>
      <c r="BX2801" s="18">
        <v>30.738</v>
      </c>
      <c r="BY2801" s="18"/>
      <c r="BZ2801" s="18"/>
      <c r="CA2801" s="18">
        <f t="shared" si="7284"/>
        <v>842.33799999999997</v>
      </c>
      <c r="CB2801" s="18">
        <f t="shared" si="7285"/>
        <v>698.8</v>
      </c>
      <c r="CC2801" s="18">
        <f t="shared" si="7286"/>
        <v>3007.7</v>
      </c>
      <c r="CD2801" s="18"/>
      <c r="CE2801" s="27"/>
      <c r="CF2801" s="33"/>
    </row>
    <row r="2802" spans="1:84" ht="46.8" x14ac:dyDescent="0.3">
      <c r="A2802" s="41" t="s">
        <v>453</v>
      </c>
      <c r="B2802" s="39"/>
      <c r="C2802" s="41"/>
      <c r="D2802" s="41"/>
      <c r="E2802" s="14" t="s">
        <v>746</v>
      </c>
      <c r="F2802" s="18">
        <f t="shared" ref="F2802:K2804" si="7352">F2803</f>
        <v>8175.1</v>
      </c>
      <c r="G2802" s="18">
        <f t="shared" si="7352"/>
        <v>8175.1</v>
      </c>
      <c r="H2802" s="18">
        <f t="shared" si="7352"/>
        <v>8175.1</v>
      </c>
      <c r="I2802" s="18">
        <f t="shared" si="7352"/>
        <v>0</v>
      </c>
      <c r="J2802" s="18">
        <f t="shared" si="7352"/>
        <v>0</v>
      </c>
      <c r="K2802" s="18">
        <f t="shared" si="7352"/>
        <v>0</v>
      </c>
      <c r="L2802" s="18">
        <f t="shared" si="7271"/>
        <v>8175.1</v>
      </c>
      <c r="M2802" s="18">
        <f t="shared" si="7272"/>
        <v>8175.1</v>
      </c>
      <c r="N2802" s="18">
        <f t="shared" si="7273"/>
        <v>8175.1</v>
      </c>
      <c r="O2802" s="18">
        <f t="shared" ref="O2802:S2804" si="7353">O2803</f>
        <v>0</v>
      </c>
      <c r="P2802" s="18">
        <f t="shared" si="7353"/>
        <v>0</v>
      </c>
      <c r="Q2802" s="18">
        <f t="shared" si="7353"/>
        <v>0</v>
      </c>
      <c r="R2802" s="18">
        <f t="shared" si="7353"/>
        <v>0</v>
      </c>
      <c r="S2802" s="18">
        <f t="shared" si="7353"/>
        <v>0</v>
      </c>
      <c r="T2802" s="18">
        <f t="shared" si="7267"/>
        <v>8175.1</v>
      </c>
      <c r="U2802" s="18">
        <f t="shared" si="7268"/>
        <v>8175.1</v>
      </c>
      <c r="V2802" s="18">
        <f t="shared" si="7269"/>
        <v>8175.1</v>
      </c>
      <c r="W2802" s="18">
        <f t="shared" ref="W2802:CD2804" si="7354">W2803</f>
        <v>0</v>
      </c>
      <c r="X2802" s="18">
        <f t="shared" si="7354"/>
        <v>0</v>
      </c>
      <c r="Y2802" s="18">
        <f t="shared" si="7354"/>
        <v>0</v>
      </c>
      <c r="Z2802" s="18">
        <f t="shared" si="7354"/>
        <v>0</v>
      </c>
      <c r="AA2802" s="18">
        <f t="shared" si="7354"/>
        <v>0</v>
      </c>
      <c r="AB2802" s="18">
        <f t="shared" si="7354"/>
        <v>0</v>
      </c>
      <c r="AC2802" s="18">
        <f t="shared" si="7238"/>
        <v>8175.1</v>
      </c>
      <c r="AD2802" s="18">
        <f t="shared" si="7239"/>
        <v>8175.1</v>
      </c>
      <c r="AE2802" s="18">
        <f t="shared" si="7240"/>
        <v>8175.1</v>
      </c>
      <c r="AF2802" s="18">
        <f t="shared" si="7354"/>
        <v>-425.24299999999999</v>
      </c>
      <c r="AG2802" s="18">
        <f t="shared" si="7354"/>
        <v>0</v>
      </c>
      <c r="AH2802" s="18">
        <f t="shared" si="7354"/>
        <v>0</v>
      </c>
      <c r="AI2802" s="18">
        <f t="shared" si="7276"/>
        <v>7749.857</v>
      </c>
      <c r="AJ2802" s="18">
        <f t="shared" si="7277"/>
        <v>8175.1</v>
      </c>
      <c r="AK2802" s="18">
        <f t="shared" si="7278"/>
        <v>8175.1</v>
      </c>
      <c r="AL2802" s="18">
        <f t="shared" si="7354"/>
        <v>0</v>
      </c>
      <c r="AM2802" s="18">
        <f t="shared" si="7279"/>
        <v>7749.857</v>
      </c>
      <c r="AN2802" s="18">
        <f t="shared" si="7354"/>
        <v>0</v>
      </c>
      <c r="AO2802" s="18">
        <f t="shared" si="7354"/>
        <v>0</v>
      </c>
      <c r="AP2802" s="18">
        <f t="shared" si="7354"/>
        <v>0</v>
      </c>
      <c r="AQ2802" s="18">
        <f t="shared" si="7337"/>
        <v>7749.857</v>
      </c>
      <c r="AR2802" s="18">
        <f t="shared" si="7338"/>
        <v>8175.1</v>
      </c>
      <c r="AS2802" s="18">
        <f t="shared" si="7339"/>
        <v>8175.1</v>
      </c>
      <c r="AT2802" s="18">
        <f t="shared" si="7354"/>
        <v>0</v>
      </c>
      <c r="AU2802" s="18">
        <f t="shared" si="7354"/>
        <v>0</v>
      </c>
      <c r="AV2802" s="18">
        <f t="shared" si="7354"/>
        <v>0</v>
      </c>
      <c r="AW2802" s="18">
        <f t="shared" si="7340"/>
        <v>7749.857</v>
      </c>
      <c r="AX2802" s="18">
        <f t="shared" si="7341"/>
        <v>8175.1</v>
      </c>
      <c r="AY2802" s="18">
        <f t="shared" si="7342"/>
        <v>8175.1</v>
      </c>
      <c r="AZ2802" s="18">
        <f t="shared" si="7354"/>
        <v>0</v>
      </c>
      <c r="BA2802" s="18">
        <f t="shared" si="7354"/>
        <v>0</v>
      </c>
      <c r="BB2802" s="18">
        <f t="shared" si="7354"/>
        <v>0</v>
      </c>
      <c r="BC2802" s="18">
        <f t="shared" si="7261"/>
        <v>7749.857</v>
      </c>
      <c r="BD2802" s="18">
        <f t="shared" si="7262"/>
        <v>8175.1</v>
      </c>
      <c r="BE2802" s="18">
        <f t="shared" si="7263"/>
        <v>8175.1</v>
      </c>
      <c r="BF2802" s="18">
        <f t="shared" si="7354"/>
        <v>0</v>
      </c>
      <c r="BG2802" s="18">
        <f t="shared" si="7354"/>
        <v>0</v>
      </c>
      <c r="BH2802" s="18">
        <f t="shared" si="7354"/>
        <v>0</v>
      </c>
      <c r="BI2802" s="18">
        <f t="shared" si="7258"/>
        <v>7749.857</v>
      </c>
      <c r="BJ2802" s="18">
        <f t="shared" si="7259"/>
        <v>8175.1</v>
      </c>
      <c r="BK2802" s="18">
        <f t="shared" si="7260"/>
        <v>8175.1</v>
      </c>
      <c r="BL2802" s="18">
        <f t="shared" si="7354"/>
        <v>-145.369</v>
      </c>
      <c r="BM2802" s="18">
        <f t="shared" si="7354"/>
        <v>0</v>
      </c>
      <c r="BN2802" s="18">
        <f t="shared" si="7354"/>
        <v>0</v>
      </c>
      <c r="BO2802" s="18">
        <f t="shared" si="7315"/>
        <v>7604.4880000000003</v>
      </c>
      <c r="BP2802" s="18">
        <f t="shared" si="7316"/>
        <v>8175.1</v>
      </c>
      <c r="BQ2802" s="18">
        <f t="shared" si="7317"/>
        <v>8175.1</v>
      </c>
      <c r="BR2802" s="18">
        <f t="shared" si="7354"/>
        <v>0</v>
      </c>
      <c r="BS2802" s="18">
        <f t="shared" si="7354"/>
        <v>0</v>
      </c>
      <c r="BT2802" s="18">
        <f t="shared" si="7354"/>
        <v>0</v>
      </c>
      <c r="BU2802" s="18">
        <f t="shared" si="7308"/>
        <v>7604.4880000000003</v>
      </c>
      <c r="BV2802" s="18">
        <f t="shared" si="7309"/>
        <v>8175.1</v>
      </c>
      <c r="BW2802" s="18">
        <f t="shared" si="7310"/>
        <v>8175.1</v>
      </c>
      <c r="BX2802" s="18">
        <f t="shared" si="7354"/>
        <v>-0.152</v>
      </c>
      <c r="BY2802" s="18">
        <f t="shared" si="7354"/>
        <v>0</v>
      </c>
      <c r="BZ2802" s="18">
        <f t="shared" si="7354"/>
        <v>0</v>
      </c>
      <c r="CA2802" s="18">
        <f t="shared" si="7284"/>
        <v>7604.3360000000002</v>
      </c>
      <c r="CB2802" s="18">
        <f t="shared" si="7285"/>
        <v>8175.1</v>
      </c>
      <c r="CC2802" s="18">
        <f t="shared" si="7286"/>
        <v>8175.1</v>
      </c>
      <c r="CD2802" s="18">
        <f t="shared" si="7354"/>
        <v>0</v>
      </c>
      <c r="CE2802" s="27"/>
      <c r="CF2802" s="33"/>
    </row>
    <row r="2803" spans="1:84" ht="31.2" x14ac:dyDescent="0.3">
      <c r="A2803" s="41" t="s">
        <v>453</v>
      </c>
      <c r="B2803" s="39">
        <v>200</v>
      </c>
      <c r="C2803" s="41"/>
      <c r="D2803" s="41"/>
      <c r="E2803" s="14" t="s">
        <v>551</v>
      </c>
      <c r="F2803" s="18">
        <f t="shared" si="7352"/>
        <v>8175.1</v>
      </c>
      <c r="G2803" s="18">
        <f t="shared" si="7352"/>
        <v>8175.1</v>
      </c>
      <c r="H2803" s="18">
        <f t="shared" si="7352"/>
        <v>8175.1</v>
      </c>
      <c r="I2803" s="18">
        <f t="shared" si="7352"/>
        <v>0</v>
      </c>
      <c r="J2803" s="18">
        <f t="shared" si="7352"/>
        <v>0</v>
      </c>
      <c r="K2803" s="18">
        <f t="shared" si="7352"/>
        <v>0</v>
      </c>
      <c r="L2803" s="18">
        <f t="shared" si="7271"/>
        <v>8175.1</v>
      </c>
      <c r="M2803" s="18">
        <f t="shared" si="7272"/>
        <v>8175.1</v>
      </c>
      <c r="N2803" s="18">
        <f t="shared" si="7273"/>
        <v>8175.1</v>
      </c>
      <c r="O2803" s="18">
        <f t="shared" si="7353"/>
        <v>0</v>
      </c>
      <c r="P2803" s="18">
        <f t="shared" si="7353"/>
        <v>0</v>
      </c>
      <c r="Q2803" s="18">
        <f t="shared" si="7353"/>
        <v>0</v>
      </c>
      <c r="R2803" s="18">
        <f t="shared" si="7353"/>
        <v>0</v>
      </c>
      <c r="S2803" s="18">
        <f t="shared" si="7353"/>
        <v>0</v>
      </c>
      <c r="T2803" s="18">
        <f t="shared" si="7267"/>
        <v>8175.1</v>
      </c>
      <c r="U2803" s="18">
        <f t="shared" si="7268"/>
        <v>8175.1</v>
      </c>
      <c r="V2803" s="18">
        <f t="shared" si="7269"/>
        <v>8175.1</v>
      </c>
      <c r="W2803" s="18">
        <f t="shared" si="7354"/>
        <v>0</v>
      </c>
      <c r="X2803" s="18">
        <f t="shared" si="7354"/>
        <v>0</v>
      </c>
      <c r="Y2803" s="18">
        <f t="shared" si="7354"/>
        <v>0</v>
      </c>
      <c r="Z2803" s="18">
        <f t="shared" si="7354"/>
        <v>0</v>
      </c>
      <c r="AA2803" s="18">
        <f t="shared" si="7354"/>
        <v>0</v>
      </c>
      <c r="AB2803" s="18">
        <f t="shared" si="7354"/>
        <v>0</v>
      </c>
      <c r="AC2803" s="18">
        <f t="shared" si="7238"/>
        <v>8175.1</v>
      </c>
      <c r="AD2803" s="18">
        <f t="shared" si="7239"/>
        <v>8175.1</v>
      </c>
      <c r="AE2803" s="18">
        <f t="shared" si="7240"/>
        <v>8175.1</v>
      </c>
      <c r="AF2803" s="18">
        <f t="shared" si="7354"/>
        <v>-425.24299999999999</v>
      </c>
      <c r="AG2803" s="18">
        <f t="shared" si="7354"/>
        <v>0</v>
      </c>
      <c r="AH2803" s="18">
        <f t="shared" si="7354"/>
        <v>0</v>
      </c>
      <c r="AI2803" s="18">
        <f t="shared" si="7276"/>
        <v>7749.857</v>
      </c>
      <c r="AJ2803" s="18">
        <f t="shared" si="7277"/>
        <v>8175.1</v>
      </c>
      <c r="AK2803" s="18">
        <f t="shared" si="7278"/>
        <v>8175.1</v>
      </c>
      <c r="AL2803" s="18">
        <f t="shared" si="7354"/>
        <v>0</v>
      </c>
      <c r="AM2803" s="18">
        <f t="shared" si="7279"/>
        <v>7749.857</v>
      </c>
      <c r="AN2803" s="18">
        <f t="shared" si="7354"/>
        <v>0</v>
      </c>
      <c r="AO2803" s="18">
        <f t="shared" si="7354"/>
        <v>0</v>
      </c>
      <c r="AP2803" s="18">
        <f t="shared" si="7354"/>
        <v>0</v>
      </c>
      <c r="AQ2803" s="18">
        <f t="shared" si="7337"/>
        <v>7749.857</v>
      </c>
      <c r="AR2803" s="18">
        <f t="shared" si="7338"/>
        <v>8175.1</v>
      </c>
      <c r="AS2803" s="18">
        <f t="shared" si="7339"/>
        <v>8175.1</v>
      </c>
      <c r="AT2803" s="18">
        <f t="shared" si="7354"/>
        <v>0</v>
      </c>
      <c r="AU2803" s="18">
        <f t="shared" si="7354"/>
        <v>0</v>
      </c>
      <c r="AV2803" s="18">
        <f t="shared" si="7354"/>
        <v>0</v>
      </c>
      <c r="AW2803" s="18">
        <f t="shared" si="7340"/>
        <v>7749.857</v>
      </c>
      <c r="AX2803" s="18">
        <f t="shared" si="7341"/>
        <v>8175.1</v>
      </c>
      <c r="AY2803" s="18">
        <f t="shared" si="7342"/>
        <v>8175.1</v>
      </c>
      <c r="AZ2803" s="18">
        <f t="shared" si="7354"/>
        <v>0</v>
      </c>
      <c r="BA2803" s="18">
        <f t="shared" si="7354"/>
        <v>0</v>
      </c>
      <c r="BB2803" s="18">
        <f t="shared" si="7354"/>
        <v>0</v>
      </c>
      <c r="BC2803" s="18">
        <f t="shared" si="7261"/>
        <v>7749.857</v>
      </c>
      <c r="BD2803" s="18">
        <f t="shared" si="7262"/>
        <v>8175.1</v>
      </c>
      <c r="BE2803" s="18">
        <f t="shared" si="7263"/>
        <v>8175.1</v>
      </c>
      <c r="BF2803" s="18">
        <f t="shared" si="7354"/>
        <v>0</v>
      </c>
      <c r="BG2803" s="18">
        <f t="shared" si="7354"/>
        <v>0</v>
      </c>
      <c r="BH2803" s="18">
        <f t="shared" si="7354"/>
        <v>0</v>
      </c>
      <c r="BI2803" s="18">
        <f t="shared" si="7258"/>
        <v>7749.857</v>
      </c>
      <c r="BJ2803" s="18">
        <f t="shared" si="7259"/>
        <v>8175.1</v>
      </c>
      <c r="BK2803" s="18">
        <f t="shared" si="7260"/>
        <v>8175.1</v>
      </c>
      <c r="BL2803" s="18">
        <f t="shared" si="7354"/>
        <v>-145.369</v>
      </c>
      <c r="BM2803" s="18">
        <f t="shared" si="7354"/>
        <v>0</v>
      </c>
      <c r="BN2803" s="18">
        <f t="shared" si="7354"/>
        <v>0</v>
      </c>
      <c r="BO2803" s="18">
        <f t="shared" si="7315"/>
        <v>7604.4880000000003</v>
      </c>
      <c r="BP2803" s="18">
        <f t="shared" si="7316"/>
        <v>8175.1</v>
      </c>
      <c r="BQ2803" s="18">
        <f t="shared" si="7317"/>
        <v>8175.1</v>
      </c>
      <c r="BR2803" s="18">
        <f t="shared" si="7354"/>
        <v>0</v>
      </c>
      <c r="BS2803" s="18">
        <f t="shared" si="7354"/>
        <v>0</v>
      </c>
      <c r="BT2803" s="18">
        <f t="shared" si="7354"/>
        <v>0</v>
      </c>
      <c r="BU2803" s="18">
        <f t="shared" si="7308"/>
        <v>7604.4880000000003</v>
      </c>
      <c r="BV2803" s="18">
        <f t="shared" si="7309"/>
        <v>8175.1</v>
      </c>
      <c r="BW2803" s="18">
        <f t="shared" si="7310"/>
        <v>8175.1</v>
      </c>
      <c r="BX2803" s="18">
        <f t="shared" si="7354"/>
        <v>-0.152</v>
      </c>
      <c r="BY2803" s="18">
        <f t="shared" si="7354"/>
        <v>0</v>
      </c>
      <c r="BZ2803" s="18">
        <f t="shared" si="7354"/>
        <v>0</v>
      </c>
      <c r="CA2803" s="18">
        <f t="shared" si="7284"/>
        <v>7604.3360000000002</v>
      </c>
      <c r="CB2803" s="18">
        <f t="shared" si="7285"/>
        <v>8175.1</v>
      </c>
      <c r="CC2803" s="18">
        <f t="shared" si="7286"/>
        <v>8175.1</v>
      </c>
      <c r="CD2803" s="18">
        <f t="shared" si="7354"/>
        <v>0</v>
      </c>
      <c r="CE2803" s="27"/>
      <c r="CF2803" s="33"/>
    </row>
    <row r="2804" spans="1:84" ht="46.8" x14ac:dyDescent="0.3">
      <c r="A2804" s="41" t="s">
        <v>453</v>
      </c>
      <c r="B2804" s="39">
        <v>240</v>
      </c>
      <c r="C2804" s="41"/>
      <c r="D2804" s="41"/>
      <c r="E2804" s="14" t="s">
        <v>559</v>
      </c>
      <c r="F2804" s="18">
        <f t="shared" si="7352"/>
        <v>8175.1</v>
      </c>
      <c r="G2804" s="18">
        <f t="shared" si="7352"/>
        <v>8175.1</v>
      </c>
      <c r="H2804" s="18">
        <f t="shared" si="7352"/>
        <v>8175.1</v>
      </c>
      <c r="I2804" s="18">
        <f t="shared" si="7352"/>
        <v>0</v>
      </c>
      <c r="J2804" s="18">
        <f t="shared" si="7352"/>
        <v>0</v>
      </c>
      <c r="K2804" s="18">
        <f t="shared" si="7352"/>
        <v>0</v>
      </c>
      <c r="L2804" s="18">
        <f t="shared" si="7271"/>
        <v>8175.1</v>
      </c>
      <c r="M2804" s="18">
        <f t="shared" si="7272"/>
        <v>8175.1</v>
      </c>
      <c r="N2804" s="18">
        <f t="shared" si="7273"/>
        <v>8175.1</v>
      </c>
      <c r="O2804" s="18">
        <f t="shared" si="7353"/>
        <v>0</v>
      </c>
      <c r="P2804" s="18">
        <f t="shared" si="7353"/>
        <v>0</v>
      </c>
      <c r="Q2804" s="18">
        <f t="shared" si="7353"/>
        <v>0</v>
      </c>
      <c r="R2804" s="18">
        <f t="shared" si="7353"/>
        <v>0</v>
      </c>
      <c r="S2804" s="18">
        <f t="shared" si="7353"/>
        <v>0</v>
      </c>
      <c r="T2804" s="18">
        <f t="shared" si="7267"/>
        <v>8175.1</v>
      </c>
      <c r="U2804" s="18">
        <f t="shared" si="7268"/>
        <v>8175.1</v>
      </c>
      <c r="V2804" s="18">
        <f t="shared" si="7269"/>
        <v>8175.1</v>
      </c>
      <c r="W2804" s="18">
        <f t="shared" si="7354"/>
        <v>0</v>
      </c>
      <c r="X2804" s="18">
        <f t="shared" si="7354"/>
        <v>0</v>
      </c>
      <c r="Y2804" s="18">
        <f t="shared" si="7354"/>
        <v>0</v>
      </c>
      <c r="Z2804" s="18">
        <f t="shared" si="7354"/>
        <v>0</v>
      </c>
      <c r="AA2804" s="18">
        <f t="shared" si="7354"/>
        <v>0</v>
      </c>
      <c r="AB2804" s="18">
        <f t="shared" si="7354"/>
        <v>0</v>
      </c>
      <c r="AC2804" s="18">
        <f t="shared" si="7238"/>
        <v>8175.1</v>
      </c>
      <c r="AD2804" s="18">
        <f t="shared" si="7239"/>
        <v>8175.1</v>
      </c>
      <c r="AE2804" s="18">
        <f t="shared" si="7240"/>
        <v>8175.1</v>
      </c>
      <c r="AF2804" s="18">
        <f t="shared" si="7354"/>
        <v>-425.24299999999999</v>
      </c>
      <c r="AG2804" s="18">
        <f t="shared" si="7354"/>
        <v>0</v>
      </c>
      <c r="AH2804" s="18">
        <f t="shared" si="7354"/>
        <v>0</v>
      </c>
      <c r="AI2804" s="18">
        <f t="shared" si="7276"/>
        <v>7749.857</v>
      </c>
      <c r="AJ2804" s="18">
        <f t="shared" si="7277"/>
        <v>8175.1</v>
      </c>
      <c r="AK2804" s="18">
        <f t="shared" si="7278"/>
        <v>8175.1</v>
      </c>
      <c r="AL2804" s="18">
        <f t="shared" si="7354"/>
        <v>0</v>
      </c>
      <c r="AM2804" s="18">
        <f t="shared" si="7279"/>
        <v>7749.857</v>
      </c>
      <c r="AN2804" s="18">
        <f t="shared" si="7354"/>
        <v>0</v>
      </c>
      <c r="AO2804" s="18">
        <f t="shared" si="7354"/>
        <v>0</v>
      </c>
      <c r="AP2804" s="18">
        <f t="shared" si="7354"/>
        <v>0</v>
      </c>
      <c r="AQ2804" s="18">
        <f t="shared" si="7337"/>
        <v>7749.857</v>
      </c>
      <c r="AR2804" s="18">
        <f t="shared" si="7338"/>
        <v>8175.1</v>
      </c>
      <c r="AS2804" s="18">
        <f t="shared" si="7339"/>
        <v>8175.1</v>
      </c>
      <c r="AT2804" s="18">
        <f t="shared" si="7354"/>
        <v>0</v>
      </c>
      <c r="AU2804" s="18">
        <f t="shared" si="7354"/>
        <v>0</v>
      </c>
      <c r="AV2804" s="18">
        <f t="shared" si="7354"/>
        <v>0</v>
      </c>
      <c r="AW2804" s="18">
        <f t="shared" si="7340"/>
        <v>7749.857</v>
      </c>
      <c r="AX2804" s="18">
        <f t="shared" si="7341"/>
        <v>8175.1</v>
      </c>
      <c r="AY2804" s="18">
        <f t="shared" si="7342"/>
        <v>8175.1</v>
      </c>
      <c r="AZ2804" s="18">
        <f t="shared" si="7354"/>
        <v>0</v>
      </c>
      <c r="BA2804" s="18">
        <f t="shared" si="7354"/>
        <v>0</v>
      </c>
      <c r="BB2804" s="18">
        <f t="shared" si="7354"/>
        <v>0</v>
      </c>
      <c r="BC2804" s="18">
        <f t="shared" si="7261"/>
        <v>7749.857</v>
      </c>
      <c r="BD2804" s="18">
        <f t="shared" si="7262"/>
        <v>8175.1</v>
      </c>
      <c r="BE2804" s="18">
        <f t="shared" si="7263"/>
        <v>8175.1</v>
      </c>
      <c r="BF2804" s="18">
        <f t="shared" si="7354"/>
        <v>0</v>
      </c>
      <c r="BG2804" s="18">
        <f t="shared" si="7354"/>
        <v>0</v>
      </c>
      <c r="BH2804" s="18">
        <f t="shared" si="7354"/>
        <v>0</v>
      </c>
      <c r="BI2804" s="18">
        <f t="shared" si="7258"/>
        <v>7749.857</v>
      </c>
      <c r="BJ2804" s="18">
        <f t="shared" si="7259"/>
        <v>8175.1</v>
      </c>
      <c r="BK2804" s="18">
        <f t="shared" si="7260"/>
        <v>8175.1</v>
      </c>
      <c r="BL2804" s="18">
        <f t="shared" si="7354"/>
        <v>-145.369</v>
      </c>
      <c r="BM2804" s="18">
        <f t="shared" si="7354"/>
        <v>0</v>
      </c>
      <c r="BN2804" s="18">
        <f t="shared" si="7354"/>
        <v>0</v>
      </c>
      <c r="BO2804" s="18">
        <f t="shared" si="7315"/>
        <v>7604.4880000000003</v>
      </c>
      <c r="BP2804" s="18">
        <f t="shared" si="7316"/>
        <v>8175.1</v>
      </c>
      <c r="BQ2804" s="18">
        <f t="shared" si="7317"/>
        <v>8175.1</v>
      </c>
      <c r="BR2804" s="18">
        <f t="shared" si="7354"/>
        <v>0</v>
      </c>
      <c r="BS2804" s="18">
        <f t="shared" si="7354"/>
        <v>0</v>
      </c>
      <c r="BT2804" s="18">
        <f t="shared" si="7354"/>
        <v>0</v>
      </c>
      <c r="BU2804" s="18">
        <f t="shared" si="7308"/>
        <v>7604.4880000000003</v>
      </c>
      <c r="BV2804" s="18">
        <f t="shared" si="7309"/>
        <v>8175.1</v>
      </c>
      <c r="BW2804" s="18">
        <f t="shared" si="7310"/>
        <v>8175.1</v>
      </c>
      <c r="BX2804" s="18">
        <f t="shared" si="7354"/>
        <v>-0.152</v>
      </c>
      <c r="BY2804" s="18">
        <f t="shared" si="7354"/>
        <v>0</v>
      </c>
      <c r="BZ2804" s="18">
        <f t="shared" si="7354"/>
        <v>0</v>
      </c>
      <c r="CA2804" s="18">
        <f t="shared" si="7284"/>
        <v>7604.3360000000002</v>
      </c>
      <c r="CB2804" s="18">
        <f t="shared" si="7285"/>
        <v>8175.1</v>
      </c>
      <c r="CC2804" s="18">
        <f t="shared" si="7286"/>
        <v>8175.1</v>
      </c>
      <c r="CD2804" s="18">
        <f t="shared" si="7354"/>
        <v>0</v>
      </c>
      <c r="CE2804" s="27"/>
      <c r="CF2804" s="33"/>
    </row>
    <row r="2805" spans="1:84" x14ac:dyDescent="0.3">
      <c r="A2805" s="41" t="s">
        <v>453</v>
      </c>
      <c r="B2805" s="39">
        <v>240</v>
      </c>
      <c r="C2805" s="41" t="s">
        <v>5</v>
      </c>
      <c r="D2805" s="41" t="s">
        <v>6</v>
      </c>
      <c r="E2805" s="14" t="s">
        <v>518</v>
      </c>
      <c r="F2805" s="18">
        <v>8175.1</v>
      </c>
      <c r="G2805" s="18">
        <v>8175.1</v>
      </c>
      <c r="H2805" s="18">
        <v>8175.1</v>
      </c>
      <c r="I2805" s="18"/>
      <c r="J2805" s="18"/>
      <c r="K2805" s="18"/>
      <c r="L2805" s="18">
        <f t="shared" si="7271"/>
        <v>8175.1</v>
      </c>
      <c r="M2805" s="18">
        <f t="shared" si="7272"/>
        <v>8175.1</v>
      </c>
      <c r="N2805" s="18">
        <f t="shared" si="7273"/>
        <v>8175.1</v>
      </c>
      <c r="O2805" s="18"/>
      <c r="P2805" s="18"/>
      <c r="Q2805" s="18"/>
      <c r="R2805" s="18"/>
      <c r="S2805" s="18"/>
      <c r="T2805" s="18">
        <f t="shared" si="7267"/>
        <v>8175.1</v>
      </c>
      <c r="U2805" s="18">
        <f t="shared" si="7268"/>
        <v>8175.1</v>
      </c>
      <c r="V2805" s="18">
        <f t="shared" si="7269"/>
        <v>8175.1</v>
      </c>
      <c r="W2805" s="18"/>
      <c r="X2805" s="18"/>
      <c r="Y2805" s="18"/>
      <c r="Z2805" s="18"/>
      <c r="AA2805" s="18"/>
      <c r="AB2805" s="18"/>
      <c r="AC2805" s="18">
        <f t="shared" si="7238"/>
        <v>8175.1</v>
      </c>
      <c r="AD2805" s="18">
        <f t="shared" si="7239"/>
        <v>8175.1</v>
      </c>
      <c r="AE2805" s="18">
        <f t="shared" si="7240"/>
        <v>8175.1</v>
      </c>
      <c r="AF2805" s="18">
        <f>-425.243</f>
        <v>-425.24299999999999</v>
      </c>
      <c r="AG2805" s="18"/>
      <c r="AH2805" s="18"/>
      <c r="AI2805" s="18">
        <f t="shared" si="7276"/>
        <v>7749.857</v>
      </c>
      <c r="AJ2805" s="18">
        <f t="shared" si="7277"/>
        <v>8175.1</v>
      </c>
      <c r="AK2805" s="18">
        <f t="shared" si="7278"/>
        <v>8175.1</v>
      </c>
      <c r="AL2805" s="18"/>
      <c r="AM2805" s="18">
        <f t="shared" si="7279"/>
        <v>7749.857</v>
      </c>
      <c r="AN2805" s="18"/>
      <c r="AO2805" s="18"/>
      <c r="AP2805" s="18"/>
      <c r="AQ2805" s="18">
        <f t="shared" si="7337"/>
        <v>7749.857</v>
      </c>
      <c r="AR2805" s="18">
        <f t="shared" si="7338"/>
        <v>8175.1</v>
      </c>
      <c r="AS2805" s="18">
        <f t="shared" si="7339"/>
        <v>8175.1</v>
      </c>
      <c r="AT2805" s="18"/>
      <c r="AU2805" s="18"/>
      <c r="AV2805" s="18"/>
      <c r="AW2805" s="18">
        <f t="shared" si="7340"/>
        <v>7749.857</v>
      </c>
      <c r="AX2805" s="18">
        <f t="shared" si="7341"/>
        <v>8175.1</v>
      </c>
      <c r="AY2805" s="18">
        <f t="shared" si="7342"/>
        <v>8175.1</v>
      </c>
      <c r="AZ2805" s="18"/>
      <c r="BA2805" s="18"/>
      <c r="BB2805" s="18"/>
      <c r="BC2805" s="18">
        <f t="shared" si="7261"/>
        <v>7749.857</v>
      </c>
      <c r="BD2805" s="18">
        <f t="shared" si="7262"/>
        <v>8175.1</v>
      </c>
      <c r="BE2805" s="18">
        <f t="shared" si="7263"/>
        <v>8175.1</v>
      </c>
      <c r="BF2805" s="18"/>
      <c r="BG2805" s="18"/>
      <c r="BH2805" s="18"/>
      <c r="BI2805" s="18">
        <f t="shared" si="7258"/>
        <v>7749.857</v>
      </c>
      <c r="BJ2805" s="18">
        <f t="shared" si="7259"/>
        <v>8175.1</v>
      </c>
      <c r="BK2805" s="18">
        <f t="shared" si="7260"/>
        <v>8175.1</v>
      </c>
      <c r="BL2805" s="18">
        <v>-145.369</v>
      </c>
      <c r="BM2805" s="18"/>
      <c r="BN2805" s="18"/>
      <c r="BO2805" s="18">
        <f t="shared" si="7315"/>
        <v>7604.4880000000003</v>
      </c>
      <c r="BP2805" s="18">
        <f t="shared" si="7316"/>
        <v>8175.1</v>
      </c>
      <c r="BQ2805" s="18">
        <f t="shared" si="7317"/>
        <v>8175.1</v>
      </c>
      <c r="BR2805" s="18"/>
      <c r="BS2805" s="18"/>
      <c r="BT2805" s="18"/>
      <c r="BU2805" s="18">
        <f t="shared" si="7308"/>
        <v>7604.4880000000003</v>
      </c>
      <c r="BV2805" s="18">
        <f t="shared" si="7309"/>
        <v>8175.1</v>
      </c>
      <c r="BW2805" s="18">
        <f t="shared" si="7310"/>
        <v>8175.1</v>
      </c>
      <c r="BX2805" s="18">
        <v>-0.152</v>
      </c>
      <c r="BY2805" s="18"/>
      <c r="BZ2805" s="18"/>
      <c r="CA2805" s="18">
        <f t="shared" si="7284"/>
        <v>7604.3360000000002</v>
      </c>
      <c r="CB2805" s="18">
        <f t="shared" si="7285"/>
        <v>8175.1</v>
      </c>
      <c r="CC2805" s="18">
        <f t="shared" si="7286"/>
        <v>8175.1</v>
      </c>
      <c r="CD2805" s="18"/>
      <c r="CE2805" s="27"/>
      <c r="CF2805" s="33"/>
    </row>
    <row r="2806" spans="1:84" ht="31.2" x14ac:dyDescent="0.3">
      <c r="A2806" s="41" t="s">
        <v>454</v>
      </c>
      <c r="B2806" s="39"/>
      <c r="C2806" s="41"/>
      <c r="D2806" s="41"/>
      <c r="E2806" s="14" t="s">
        <v>747</v>
      </c>
      <c r="F2806" s="18">
        <f t="shared" ref="F2806:K2806" si="7355">F2807</f>
        <v>2764.9</v>
      </c>
      <c r="G2806" s="18">
        <f t="shared" si="7355"/>
        <v>2764.9</v>
      </c>
      <c r="H2806" s="18">
        <f t="shared" si="7355"/>
        <v>2764.9</v>
      </c>
      <c r="I2806" s="18">
        <f t="shared" si="7355"/>
        <v>0</v>
      </c>
      <c r="J2806" s="18">
        <f t="shared" si="7355"/>
        <v>0</v>
      </c>
      <c r="K2806" s="18">
        <f t="shared" si="7355"/>
        <v>0</v>
      </c>
      <c r="L2806" s="18">
        <f t="shared" si="7271"/>
        <v>2764.9</v>
      </c>
      <c r="M2806" s="18">
        <f t="shared" si="7272"/>
        <v>2764.9</v>
      </c>
      <c r="N2806" s="18">
        <f t="shared" si="7273"/>
        <v>2764.9</v>
      </c>
      <c r="O2806" s="18">
        <f t="shared" ref="O2806:S2806" si="7356">O2807</f>
        <v>0</v>
      </c>
      <c r="P2806" s="18">
        <f t="shared" si="7356"/>
        <v>0</v>
      </c>
      <c r="Q2806" s="18">
        <f t="shared" si="7356"/>
        <v>0</v>
      </c>
      <c r="R2806" s="18">
        <f t="shared" si="7356"/>
        <v>0</v>
      </c>
      <c r="S2806" s="18">
        <f t="shared" si="7356"/>
        <v>0</v>
      </c>
      <c r="T2806" s="18">
        <f t="shared" si="7267"/>
        <v>2764.9</v>
      </c>
      <c r="U2806" s="18">
        <f t="shared" si="7268"/>
        <v>2764.9</v>
      </c>
      <c r="V2806" s="18">
        <f t="shared" si="7269"/>
        <v>2764.9</v>
      </c>
      <c r="W2806" s="18">
        <f t="shared" ref="W2806:CD2806" si="7357">W2807</f>
        <v>0</v>
      </c>
      <c r="X2806" s="18">
        <f t="shared" si="7357"/>
        <v>0</v>
      </c>
      <c r="Y2806" s="18">
        <f t="shared" si="7357"/>
        <v>0</v>
      </c>
      <c r="Z2806" s="18">
        <f t="shared" si="7357"/>
        <v>0</v>
      </c>
      <c r="AA2806" s="18">
        <f t="shared" si="7357"/>
        <v>0</v>
      </c>
      <c r="AB2806" s="18">
        <f t="shared" si="7357"/>
        <v>0</v>
      </c>
      <c r="AC2806" s="18">
        <f t="shared" si="7238"/>
        <v>2764.9</v>
      </c>
      <c r="AD2806" s="18">
        <f t="shared" si="7239"/>
        <v>2764.9</v>
      </c>
      <c r="AE2806" s="18">
        <f t="shared" si="7240"/>
        <v>2764.9</v>
      </c>
      <c r="AF2806" s="18">
        <f t="shared" si="7357"/>
        <v>-2.6059999999999999</v>
      </c>
      <c r="AG2806" s="18">
        <f t="shared" si="7357"/>
        <v>0</v>
      </c>
      <c r="AH2806" s="18">
        <f t="shared" si="7357"/>
        <v>0</v>
      </c>
      <c r="AI2806" s="18">
        <f t="shared" si="7276"/>
        <v>2762.2939999999999</v>
      </c>
      <c r="AJ2806" s="18">
        <f t="shared" si="7277"/>
        <v>2764.9</v>
      </c>
      <c r="AK2806" s="18">
        <f t="shared" si="7278"/>
        <v>2764.9</v>
      </c>
      <c r="AL2806" s="18">
        <f t="shared" si="7357"/>
        <v>0</v>
      </c>
      <c r="AM2806" s="18">
        <f t="shared" si="7279"/>
        <v>2762.2939999999999</v>
      </c>
      <c r="AN2806" s="18">
        <f t="shared" si="7357"/>
        <v>0</v>
      </c>
      <c r="AO2806" s="18">
        <f t="shared" si="7357"/>
        <v>0</v>
      </c>
      <c r="AP2806" s="18">
        <f t="shared" si="7357"/>
        <v>0</v>
      </c>
      <c r="AQ2806" s="18">
        <f t="shared" si="7337"/>
        <v>2762.2939999999999</v>
      </c>
      <c r="AR2806" s="18">
        <f t="shared" si="7338"/>
        <v>2764.9</v>
      </c>
      <c r="AS2806" s="18">
        <f t="shared" si="7339"/>
        <v>2764.9</v>
      </c>
      <c r="AT2806" s="18">
        <f t="shared" si="7357"/>
        <v>0</v>
      </c>
      <c r="AU2806" s="18">
        <f t="shared" si="7357"/>
        <v>0</v>
      </c>
      <c r="AV2806" s="18">
        <f t="shared" si="7357"/>
        <v>0</v>
      </c>
      <c r="AW2806" s="18">
        <f t="shared" si="7340"/>
        <v>2762.2939999999999</v>
      </c>
      <c r="AX2806" s="18">
        <f t="shared" si="7341"/>
        <v>2764.9</v>
      </c>
      <c r="AY2806" s="18">
        <f t="shared" si="7342"/>
        <v>2764.9</v>
      </c>
      <c r="AZ2806" s="18">
        <f t="shared" si="7357"/>
        <v>30</v>
      </c>
      <c r="BA2806" s="18">
        <f t="shared" si="7357"/>
        <v>0</v>
      </c>
      <c r="BB2806" s="18">
        <f t="shared" si="7357"/>
        <v>0</v>
      </c>
      <c r="BC2806" s="18">
        <f t="shared" si="7261"/>
        <v>2792.2939999999999</v>
      </c>
      <c r="BD2806" s="18">
        <f t="shared" si="7262"/>
        <v>2764.9</v>
      </c>
      <c r="BE2806" s="18">
        <f t="shared" si="7263"/>
        <v>2764.9</v>
      </c>
      <c r="BF2806" s="18">
        <f t="shared" si="7357"/>
        <v>0</v>
      </c>
      <c r="BG2806" s="18">
        <f t="shared" si="7357"/>
        <v>0</v>
      </c>
      <c r="BH2806" s="18">
        <f t="shared" si="7357"/>
        <v>0</v>
      </c>
      <c r="BI2806" s="18">
        <f t="shared" si="7258"/>
        <v>2792.2939999999999</v>
      </c>
      <c r="BJ2806" s="18">
        <f t="shared" si="7259"/>
        <v>2764.9</v>
      </c>
      <c r="BK2806" s="18">
        <f t="shared" si="7260"/>
        <v>2764.9</v>
      </c>
      <c r="BL2806" s="18">
        <f t="shared" si="7357"/>
        <v>0</v>
      </c>
      <c r="BM2806" s="18">
        <f t="shared" si="7357"/>
        <v>0</v>
      </c>
      <c r="BN2806" s="18">
        <f t="shared" si="7357"/>
        <v>0</v>
      </c>
      <c r="BO2806" s="18">
        <f t="shared" si="7315"/>
        <v>2792.2939999999999</v>
      </c>
      <c r="BP2806" s="18">
        <f t="shared" si="7316"/>
        <v>2764.9</v>
      </c>
      <c r="BQ2806" s="18">
        <f t="shared" si="7317"/>
        <v>2764.9</v>
      </c>
      <c r="BR2806" s="18">
        <f t="shared" si="7357"/>
        <v>0</v>
      </c>
      <c r="BS2806" s="18">
        <f t="shared" si="7357"/>
        <v>0</v>
      </c>
      <c r="BT2806" s="18">
        <f t="shared" si="7357"/>
        <v>0</v>
      </c>
      <c r="BU2806" s="18">
        <f t="shared" si="7308"/>
        <v>2792.2939999999999</v>
      </c>
      <c r="BV2806" s="18">
        <f t="shared" si="7309"/>
        <v>2764.9</v>
      </c>
      <c r="BW2806" s="18">
        <f t="shared" si="7310"/>
        <v>2764.9</v>
      </c>
      <c r="BX2806" s="18">
        <f t="shared" si="7357"/>
        <v>0</v>
      </c>
      <c r="BY2806" s="18">
        <f t="shared" si="7357"/>
        <v>0</v>
      </c>
      <c r="BZ2806" s="18">
        <f t="shared" si="7357"/>
        <v>0</v>
      </c>
      <c r="CA2806" s="18">
        <f t="shared" si="7284"/>
        <v>2792.2939999999999</v>
      </c>
      <c r="CB2806" s="18">
        <f t="shared" si="7285"/>
        <v>2764.9</v>
      </c>
      <c r="CC2806" s="18">
        <f t="shared" si="7286"/>
        <v>2764.9</v>
      </c>
      <c r="CD2806" s="18">
        <f t="shared" si="7357"/>
        <v>0</v>
      </c>
      <c r="CE2806" s="27"/>
      <c r="CF2806" s="33"/>
    </row>
    <row r="2807" spans="1:84" x14ac:dyDescent="0.3">
      <c r="A2807" s="41" t="s">
        <v>454</v>
      </c>
      <c r="B2807" s="39">
        <v>800</v>
      </c>
      <c r="C2807" s="41"/>
      <c r="D2807" s="41"/>
      <c r="E2807" s="14" t="s">
        <v>556</v>
      </c>
      <c r="F2807" s="18">
        <f t="shared" ref="F2807:K2807" si="7358">F2808+F2810</f>
        <v>2764.9</v>
      </c>
      <c r="G2807" s="18">
        <f t="shared" si="7358"/>
        <v>2764.9</v>
      </c>
      <c r="H2807" s="18">
        <f t="shared" si="7358"/>
        <v>2764.9</v>
      </c>
      <c r="I2807" s="18">
        <f t="shared" si="7358"/>
        <v>0</v>
      </c>
      <c r="J2807" s="18">
        <f t="shared" si="7358"/>
        <v>0</v>
      </c>
      <c r="K2807" s="18">
        <f t="shared" si="7358"/>
        <v>0</v>
      </c>
      <c r="L2807" s="18">
        <f t="shared" si="7271"/>
        <v>2764.9</v>
      </c>
      <c r="M2807" s="18">
        <f t="shared" si="7272"/>
        <v>2764.9</v>
      </c>
      <c r="N2807" s="18">
        <f t="shared" si="7273"/>
        <v>2764.9</v>
      </c>
      <c r="O2807" s="18">
        <f t="shared" ref="O2807:S2807" si="7359">O2808+O2810</f>
        <v>0</v>
      </c>
      <c r="P2807" s="18">
        <f t="shared" si="7359"/>
        <v>0</v>
      </c>
      <c r="Q2807" s="18">
        <f t="shared" si="7359"/>
        <v>0</v>
      </c>
      <c r="R2807" s="18">
        <f t="shared" si="7359"/>
        <v>0</v>
      </c>
      <c r="S2807" s="18">
        <f t="shared" si="7359"/>
        <v>0</v>
      </c>
      <c r="T2807" s="18">
        <f t="shared" si="7267"/>
        <v>2764.9</v>
      </c>
      <c r="U2807" s="18">
        <f t="shared" si="7268"/>
        <v>2764.9</v>
      </c>
      <c r="V2807" s="18">
        <f t="shared" si="7269"/>
        <v>2764.9</v>
      </c>
      <c r="W2807" s="18">
        <f t="shared" ref="W2807:CD2807" si="7360">W2808+W2810</f>
        <v>0</v>
      </c>
      <c r="X2807" s="18">
        <f t="shared" ref="X2807:AB2807" si="7361">X2808+X2810</f>
        <v>0</v>
      </c>
      <c r="Y2807" s="18">
        <f t="shared" si="7361"/>
        <v>0</v>
      </c>
      <c r="Z2807" s="18">
        <f t="shared" si="7361"/>
        <v>0</v>
      </c>
      <c r="AA2807" s="18">
        <f t="shared" si="7361"/>
        <v>0</v>
      </c>
      <c r="AB2807" s="18">
        <f t="shared" si="7361"/>
        <v>0</v>
      </c>
      <c r="AC2807" s="18">
        <f t="shared" si="7238"/>
        <v>2764.9</v>
      </c>
      <c r="AD2807" s="18">
        <f t="shared" si="7239"/>
        <v>2764.9</v>
      </c>
      <c r="AE2807" s="18">
        <f t="shared" si="7240"/>
        <v>2764.9</v>
      </c>
      <c r="AF2807" s="18">
        <f t="shared" ref="AF2807:AH2807" si="7362">AF2808+AF2810</f>
        <v>-2.6059999999999999</v>
      </c>
      <c r="AG2807" s="18">
        <f t="shared" si="7362"/>
        <v>0</v>
      </c>
      <c r="AH2807" s="18">
        <f t="shared" si="7362"/>
        <v>0</v>
      </c>
      <c r="AI2807" s="18">
        <f t="shared" si="7276"/>
        <v>2762.2939999999999</v>
      </c>
      <c r="AJ2807" s="18">
        <f t="shared" si="7277"/>
        <v>2764.9</v>
      </c>
      <c r="AK2807" s="18">
        <f t="shared" si="7278"/>
        <v>2764.9</v>
      </c>
      <c r="AL2807" s="18">
        <f t="shared" ref="AL2807" si="7363">AL2808+AL2810</f>
        <v>0</v>
      </c>
      <c r="AM2807" s="18">
        <f t="shared" si="7279"/>
        <v>2762.2939999999999</v>
      </c>
      <c r="AN2807" s="18">
        <f t="shared" ref="AN2807:AP2807" si="7364">AN2808+AN2810</f>
        <v>0</v>
      </c>
      <c r="AO2807" s="18">
        <f t="shared" si="7364"/>
        <v>0</v>
      </c>
      <c r="AP2807" s="18">
        <f t="shared" si="7364"/>
        <v>0</v>
      </c>
      <c r="AQ2807" s="18">
        <f t="shared" si="7337"/>
        <v>2762.2939999999999</v>
      </c>
      <c r="AR2807" s="18">
        <f t="shared" si="7338"/>
        <v>2764.9</v>
      </c>
      <c r="AS2807" s="18">
        <f t="shared" si="7339"/>
        <v>2764.9</v>
      </c>
      <c r="AT2807" s="18">
        <f t="shared" ref="AT2807:AV2807" si="7365">AT2808+AT2810</f>
        <v>0</v>
      </c>
      <c r="AU2807" s="18">
        <f t="shared" si="7365"/>
        <v>0</v>
      </c>
      <c r="AV2807" s="18">
        <f t="shared" si="7365"/>
        <v>0</v>
      </c>
      <c r="AW2807" s="18">
        <f t="shared" si="7340"/>
        <v>2762.2939999999999</v>
      </c>
      <c r="AX2807" s="18">
        <f t="shared" si="7341"/>
        <v>2764.9</v>
      </c>
      <c r="AY2807" s="18">
        <f t="shared" si="7342"/>
        <v>2764.9</v>
      </c>
      <c r="AZ2807" s="18">
        <f t="shared" ref="AZ2807:BB2807" si="7366">AZ2808+AZ2810</f>
        <v>30</v>
      </c>
      <c r="BA2807" s="18">
        <f t="shared" si="7366"/>
        <v>0</v>
      </c>
      <c r="BB2807" s="18">
        <f t="shared" si="7366"/>
        <v>0</v>
      </c>
      <c r="BC2807" s="18">
        <f t="shared" si="7261"/>
        <v>2792.2939999999999</v>
      </c>
      <c r="BD2807" s="18">
        <f t="shared" si="7262"/>
        <v>2764.9</v>
      </c>
      <c r="BE2807" s="18">
        <f t="shared" si="7263"/>
        <v>2764.9</v>
      </c>
      <c r="BF2807" s="18">
        <f t="shared" ref="BF2807:BH2807" si="7367">BF2808+BF2810</f>
        <v>0</v>
      </c>
      <c r="BG2807" s="18">
        <f t="shared" si="7367"/>
        <v>0</v>
      </c>
      <c r="BH2807" s="18">
        <f t="shared" si="7367"/>
        <v>0</v>
      </c>
      <c r="BI2807" s="18">
        <f t="shared" si="7258"/>
        <v>2792.2939999999999</v>
      </c>
      <c r="BJ2807" s="18">
        <f t="shared" si="7259"/>
        <v>2764.9</v>
      </c>
      <c r="BK2807" s="18">
        <f t="shared" si="7260"/>
        <v>2764.9</v>
      </c>
      <c r="BL2807" s="18">
        <f t="shared" ref="BL2807:BN2807" si="7368">BL2808+BL2810</f>
        <v>0</v>
      </c>
      <c r="BM2807" s="18">
        <f t="shared" si="7368"/>
        <v>0</v>
      </c>
      <c r="BN2807" s="18">
        <f t="shared" si="7368"/>
        <v>0</v>
      </c>
      <c r="BO2807" s="18">
        <f t="shared" si="7315"/>
        <v>2792.2939999999999</v>
      </c>
      <c r="BP2807" s="18">
        <f t="shared" si="7316"/>
        <v>2764.9</v>
      </c>
      <c r="BQ2807" s="18">
        <f t="shared" si="7317"/>
        <v>2764.9</v>
      </c>
      <c r="BR2807" s="18">
        <f t="shared" ref="BR2807:BT2807" si="7369">BR2808+BR2810</f>
        <v>0</v>
      </c>
      <c r="BS2807" s="18">
        <f t="shared" si="7369"/>
        <v>0</v>
      </c>
      <c r="BT2807" s="18">
        <f t="shared" si="7369"/>
        <v>0</v>
      </c>
      <c r="BU2807" s="18">
        <f t="shared" si="7308"/>
        <v>2792.2939999999999</v>
      </c>
      <c r="BV2807" s="18">
        <f t="shared" si="7309"/>
        <v>2764.9</v>
      </c>
      <c r="BW2807" s="18">
        <f t="shared" si="7310"/>
        <v>2764.9</v>
      </c>
      <c r="BX2807" s="18">
        <f t="shared" ref="BX2807:BZ2807" si="7370">BX2808+BX2810</f>
        <v>0</v>
      </c>
      <c r="BY2807" s="18">
        <f t="shared" si="7370"/>
        <v>0</v>
      </c>
      <c r="BZ2807" s="18">
        <f t="shared" si="7370"/>
        <v>0</v>
      </c>
      <c r="CA2807" s="18">
        <f t="shared" si="7284"/>
        <v>2792.2939999999999</v>
      </c>
      <c r="CB2807" s="18">
        <f t="shared" si="7285"/>
        <v>2764.9</v>
      </c>
      <c r="CC2807" s="18">
        <f t="shared" si="7286"/>
        <v>2764.9</v>
      </c>
      <c r="CD2807" s="18">
        <f t="shared" si="7360"/>
        <v>0</v>
      </c>
      <c r="CE2807" s="27"/>
      <c r="CF2807" s="33"/>
    </row>
    <row r="2808" spans="1:84" x14ac:dyDescent="0.3">
      <c r="A2808" s="41" t="s">
        <v>454</v>
      </c>
      <c r="B2808" s="39">
        <v>850</v>
      </c>
      <c r="C2808" s="41"/>
      <c r="D2808" s="41"/>
      <c r="E2808" s="14" t="s">
        <v>573</v>
      </c>
      <c r="F2808" s="18">
        <f t="shared" ref="F2808:K2808" si="7371">F2809</f>
        <v>2044</v>
      </c>
      <c r="G2808" s="18">
        <f t="shared" si="7371"/>
        <v>2044</v>
      </c>
      <c r="H2808" s="18">
        <f t="shared" si="7371"/>
        <v>2044</v>
      </c>
      <c r="I2808" s="18">
        <f t="shared" si="7371"/>
        <v>0</v>
      </c>
      <c r="J2808" s="18">
        <f t="shared" si="7371"/>
        <v>0</v>
      </c>
      <c r="K2808" s="18">
        <f t="shared" si="7371"/>
        <v>0</v>
      </c>
      <c r="L2808" s="18">
        <f t="shared" si="7271"/>
        <v>2044</v>
      </c>
      <c r="M2808" s="18">
        <f t="shared" si="7272"/>
        <v>2044</v>
      </c>
      <c r="N2808" s="18">
        <f t="shared" si="7273"/>
        <v>2044</v>
      </c>
      <c r="O2808" s="18">
        <f t="shared" ref="O2808:S2808" si="7372">O2809</f>
        <v>0</v>
      </c>
      <c r="P2808" s="18">
        <f t="shared" si="7372"/>
        <v>0</v>
      </c>
      <c r="Q2808" s="18">
        <f t="shared" si="7372"/>
        <v>0</v>
      </c>
      <c r="R2808" s="18">
        <f t="shared" si="7372"/>
        <v>0</v>
      </c>
      <c r="S2808" s="18">
        <f t="shared" si="7372"/>
        <v>0</v>
      </c>
      <c r="T2808" s="18">
        <f t="shared" si="7267"/>
        <v>2044</v>
      </c>
      <c r="U2808" s="18">
        <f t="shared" si="7268"/>
        <v>2044</v>
      </c>
      <c r="V2808" s="18">
        <f t="shared" si="7269"/>
        <v>2044</v>
      </c>
      <c r="W2808" s="18">
        <f t="shared" ref="W2808:CD2808" si="7373">W2809</f>
        <v>0</v>
      </c>
      <c r="X2808" s="18">
        <f t="shared" si="7373"/>
        <v>0</v>
      </c>
      <c r="Y2808" s="18">
        <f t="shared" si="7373"/>
        <v>0</v>
      </c>
      <c r="Z2808" s="18">
        <f t="shared" si="7373"/>
        <v>0</v>
      </c>
      <c r="AA2808" s="18">
        <f t="shared" si="7373"/>
        <v>0</v>
      </c>
      <c r="AB2808" s="18">
        <f t="shared" si="7373"/>
        <v>0</v>
      </c>
      <c r="AC2808" s="18">
        <f t="shared" si="7238"/>
        <v>2044</v>
      </c>
      <c r="AD2808" s="18">
        <f t="shared" si="7239"/>
        <v>2044</v>
      </c>
      <c r="AE2808" s="18">
        <f t="shared" si="7240"/>
        <v>2044</v>
      </c>
      <c r="AF2808" s="18">
        <f t="shared" si="7373"/>
        <v>-5.6000000000000001E-2</v>
      </c>
      <c r="AG2808" s="18">
        <f t="shared" si="7373"/>
        <v>0</v>
      </c>
      <c r="AH2808" s="18">
        <f t="shared" si="7373"/>
        <v>0</v>
      </c>
      <c r="AI2808" s="18">
        <f t="shared" si="7276"/>
        <v>2043.944</v>
      </c>
      <c r="AJ2808" s="18">
        <f t="shared" si="7277"/>
        <v>2044</v>
      </c>
      <c r="AK2808" s="18">
        <f t="shared" si="7278"/>
        <v>2044</v>
      </c>
      <c r="AL2808" s="18">
        <f t="shared" si="7373"/>
        <v>0</v>
      </c>
      <c r="AM2808" s="18">
        <f t="shared" si="7279"/>
        <v>2043.944</v>
      </c>
      <c r="AN2808" s="18">
        <f t="shared" si="7373"/>
        <v>0</v>
      </c>
      <c r="AO2808" s="18">
        <f t="shared" si="7373"/>
        <v>0</v>
      </c>
      <c r="AP2808" s="18">
        <f t="shared" si="7373"/>
        <v>0</v>
      </c>
      <c r="AQ2808" s="18">
        <f t="shared" si="7337"/>
        <v>2043.944</v>
      </c>
      <c r="AR2808" s="18">
        <f t="shared" si="7338"/>
        <v>2044</v>
      </c>
      <c r="AS2808" s="18">
        <f t="shared" si="7339"/>
        <v>2044</v>
      </c>
      <c r="AT2808" s="18">
        <f t="shared" si="7373"/>
        <v>0</v>
      </c>
      <c r="AU2808" s="18">
        <f t="shared" si="7373"/>
        <v>0</v>
      </c>
      <c r="AV2808" s="18">
        <f t="shared" si="7373"/>
        <v>0</v>
      </c>
      <c r="AW2808" s="18">
        <f t="shared" si="7340"/>
        <v>2043.944</v>
      </c>
      <c r="AX2808" s="18">
        <f t="shared" si="7341"/>
        <v>2044</v>
      </c>
      <c r="AY2808" s="18">
        <f t="shared" si="7342"/>
        <v>2044</v>
      </c>
      <c r="AZ2808" s="18">
        <f t="shared" si="7373"/>
        <v>30</v>
      </c>
      <c r="BA2808" s="18">
        <f t="shared" si="7373"/>
        <v>0</v>
      </c>
      <c r="BB2808" s="18">
        <f t="shared" si="7373"/>
        <v>0</v>
      </c>
      <c r="BC2808" s="18">
        <f t="shared" si="7261"/>
        <v>2073.944</v>
      </c>
      <c r="BD2808" s="18">
        <f t="shared" si="7262"/>
        <v>2044</v>
      </c>
      <c r="BE2808" s="18">
        <f t="shared" si="7263"/>
        <v>2044</v>
      </c>
      <c r="BF2808" s="18">
        <f t="shared" si="7373"/>
        <v>0</v>
      </c>
      <c r="BG2808" s="18">
        <f t="shared" si="7373"/>
        <v>0</v>
      </c>
      <c r="BH2808" s="18">
        <f t="shared" si="7373"/>
        <v>0</v>
      </c>
      <c r="BI2808" s="18">
        <f t="shared" si="7258"/>
        <v>2073.944</v>
      </c>
      <c r="BJ2808" s="18">
        <f t="shared" si="7259"/>
        <v>2044</v>
      </c>
      <c r="BK2808" s="18">
        <f t="shared" si="7260"/>
        <v>2044</v>
      </c>
      <c r="BL2808" s="18">
        <f t="shared" si="7373"/>
        <v>0</v>
      </c>
      <c r="BM2808" s="18">
        <f t="shared" si="7373"/>
        <v>0</v>
      </c>
      <c r="BN2808" s="18">
        <f t="shared" si="7373"/>
        <v>0</v>
      </c>
      <c r="BO2808" s="18">
        <f t="shared" si="7315"/>
        <v>2073.944</v>
      </c>
      <c r="BP2808" s="18">
        <f t="shared" si="7316"/>
        <v>2044</v>
      </c>
      <c r="BQ2808" s="18">
        <f t="shared" si="7317"/>
        <v>2044</v>
      </c>
      <c r="BR2808" s="18">
        <f t="shared" si="7373"/>
        <v>0</v>
      </c>
      <c r="BS2808" s="18">
        <f t="shared" si="7373"/>
        <v>0</v>
      </c>
      <c r="BT2808" s="18">
        <f t="shared" si="7373"/>
        <v>0</v>
      </c>
      <c r="BU2808" s="18">
        <f t="shared" si="7308"/>
        <v>2073.944</v>
      </c>
      <c r="BV2808" s="18">
        <f t="shared" si="7309"/>
        <v>2044</v>
      </c>
      <c r="BW2808" s="18">
        <f t="shared" si="7310"/>
        <v>2044</v>
      </c>
      <c r="BX2808" s="18">
        <f t="shared" si="7373"/>
        <v>0</v>
      </c>
      <c r="BY2808" s="18">
        <f t="shared" si="7373"/>
        <v>0</v>
      </c>
      <c r="BZ2808" s="18">
        <f t="shared" si="7373"/>
        <v>0</v>
      </c>
      <c r="CA2808" s="18">
        <f t="shared" si="7284"/>
        <v>2073.944</v>
      </c>
      <c r="CB2808" s="18">
        <f t="shared" si="7285"/>
        <v>2044</v>
      </c>
      <c r="CC2808" s="18">
        <f t="shared" si="7286"/>
        <v>2044</v>
      </c>
      <c r="CD2808" s="18">
        <f t="shared" si="7373"/>
        <v>0</v>
      </c>
      <c r="CE2808" s="27"/>
      <c r="CF2808" s="33"/>
    </row>
    <row r="2809" spans="1:84" x14ac:dyDescent="0.3">
      <c r="A2809" s="41" t="s">
        <v>454</v>
      </c>
      <c r="B2809" s="39">
        <v>850</v>
      </c>
      <c r="C2809" s="41" t="s">
        <v>5</v>
      </c>
      <c r="D2809" s="41" t="s">
        <v>6</v>
      </c>
      <c r="E2809" s="14" t="s">
        <v>518</v>
      </c>
      <c r="F2809" s="18">
        <v>2044</v>
      </c>
      <c r="G2809" s="18">
        <v>2044</v>
      </c>
      <c r="H2809" s="18">
        <v>2044</v>
      </c>
      <c r="I2809" s="18"/>
      <c r="J2809" s="18"/>
      <c r="K2809" s="18"/>
      <c r="L2809" s="18">
        <f t="shared" si="7271"/>
        <v>2044</v>
      </c>
      <c r="M2809" s="18">
        <f t="shared" si="7272"/>
        <v>2044</v>
      </c>
      <c r="N2809" s="18">
        <f t="shared" si="7273"/>
        <v>2044</v>
      </c>
      <c r="O2809" s="18"/>
      <c r="P2809" s="18"/>
      <c r="Q2809" s="18"/>
      <c r="R2809" s="18"/>
      <c r="S2809" s="18"/>
      <c r="T2809" s="18">
        <f t="shared" si="7267"/>
        <v>2044</v>
      </c>
      <c r="U2809" s="18">
        <f t="shared" si="7268"/>
        <v>2044</v>
      </c>
      <c r="V2809" s="18">
        <f t="shared" si="7269"/>
        <v>2044</v>
      </c>
      <c r="W2809" s="18"/>
      <c r="X2809" s="18"/>
      <c r="Y2809" s="18"/>
      <c r="Z2809" s="18"/>
      <c r="AA2809" s="18"/>
      <c r="AB2809" s="18"/>
      <c r="AC2809" s="18">
        <f t="shared" si="7238"/>
        <v>2044</v>
      </c>
      <c r="AD2809" s="18">
        <f t="shared" si="7239"/>
        <v>2044</v>
      </c>
      <c r="AE2809" s="18">
        <f t="shared" si="7240"/>
        <v>2044</v>
      </c>
      <c r="AF2809" s="18">
        <v>-5.6000000000000001E-2</v>
      </c>
      <c r="AG2809" s="18"/>
      <c r="AH2809" s="18"/>
      <c r="AI2809" s="18">
        <f t="shared" si="7276"/>
        <v>2043.944</v>
      </c>
      <c r="AJ2809" s="18">
        <f t="shared" si="7277"/>
        <v>2044</v>
      </c>
      <c r="AK2809" s="18">
        <f t="shared" si="7278"/>
        <v>2044</v>
      </c>
      <c r="AL2809" s="18"/>
      <c r="AM2809" s="18">
        <f t="shared" si="7279"/>
        <v>2043.944</v>
      </c>
      <c r="AN2809" s="18"/>
      <c r="AO2809" s="18"/>
      <c r="AP2809" s="18"/>
      <c r="AQ2809" s="18">
        <f t="shared" si="7337"/>
        <v>2043.944</v>
      </c>
      <c r="AR2809" s="18">
        <f t="shared" si="7338"/>
        <v>2044</v>
      </c>
      <c r="AS2809" s="18">
        <f t="shared" si="7339"/>
        <v>2044</v>
      </c>
      <c r="AT2809" s="18"/>
      <c r="AU2809" s="18"/>
      <c r="AV2809" s="18"/>
      <c r="AW2809" s="18">
        <f t="shared" si="7340"/>
        <v>2043.944</v>
      </c>
      <c r="AX2809" s="18">
        <f t="shared" si="7341"/>
        <v>2044</v>
      </c>
      <c r="AY2809" s="18">
        <f t="shared" si="7342"/>
        <v>2044</v>
      </c>
      <c r="AZ2809" s="18">
        <v>30</v>
      </c>
      <c r="BA2809" s="18"/>
      <c r="BB2809" s="18"/>
      <c r="BC2809" s="18">
        <f t="shared" si="7261"/>
        <v>2073.944</v>
      </c>
      <c r="BD2809" s="18">
        <f t="shared" si="7262"/>
        <v>2044</v>
      </c>
      <c r="BE2809" s="18">
        <f t="shared" si="7263"/>
        <v>2044</v>
      </c>
      <c r="BF2809" s="18"/>
      <c r="BG2809" s="18"/>
      <c r="BH2809" s="18"/>
      <c r="BI2809" s="18">
        <f t="shared" si="7258"/>
        <v>2073.944</v>
      </c>
      <c r="BJ2809" s="18">
        <f t="shared" si="7259"/>
        <v>2044</v>
      </c>
      <c r="BK2809" s="18">
        <f t="shared" si="7260"/>
        <v>2044</v>
      </c>
      <c r="BL2809" s="18"/>
      <c r="BM2809" s="18"/>
      <c r="BN2809" s="18"/>
      <c r="BO2809" s="18">
        <f t="shared" si="7315"/>
        <v>2073.944</v>
      </c>
      <c r="BP2809" s="18">
        <f t="shared" si="7316"/>
        <v>2044</v>
      </c>
      <c r="BQ2809" s="18">
        <f t="shared" si="7317"/>
        <v>2044</v>
      </c>
      <c r="BR2809" s="18"/>
      <c r="BS2809" s="18"/>
      <c r="BT2809" s="18"/>
      <c r="BU2809" s="18">
        <f t="shared" si="7308"/>
        <v>2073.944</v>
      </c>
      <c r="BV2809" s="18">
        <f t="shared" si="7309"/>
        <v>2044</v>
      </c>
      <c r="BW2809" s="18">
        <f t="shared" si="7310"/>
        <v>2044</v>
      </c>
      <c r="BX2809" s="18"/>
      <c r="BY2809" s="18"/>
      <c r="BZ2809" s="18"/>
      <c r="CA2809" s="18">
        <f t="shared" si="7284"/>
        <v>2073.944</v>
      </c>
      <c r="CB2809" s="18">
        <f t="shared" si="7285"/>
        <v>2044</v>
      </c>
      <c r="CC2809" s="18">
        <f t="shared" si="7286"/>
        <v>2044</v>
      </c>
      <c r="CD2809" s="18"/>
      <c r="CE2809" s="27"/>
      <c r="CF2809" s="33"/>
    </row>
    <row r="2810" spans="1:84" ht="46.8" x14ac:dyDescent="0.3">
      <c r="A2810" s="41" t="s">
        <v>454</v>
      </c>
      <c r="B2810" s="39">
        <v>860</v>
      </c>
      <c r="C2810" s="41"/>
      <c r="D2810" s="41"/>
      <c r="E2810" s="14" t="s">
        <v>574</v>
      </c>
      <c r="F2810" s="18">
        <f t="shared" ref="F2810:K2810" si="7374">F2811</f>
        <v>720.9</v>
      </c>
      <c r="G2810" s="18">
        <f t="shared" si="7374"/>
        <v>720.9</v>
      </c>
      <c r="H2810" s="18">
        <f t="shared" si="7374"/>
        <v>720.9</v>
      </c>
      <c r="I2810" s="18">
        <f t="shared" si="7374"/>
        <v>0</v>
      </c>
      <c r="J2810" s="18">
        <f t="shared" si="7374"/>
        <v>0</v>
      </c>
      <c r="K2810" s="18">
        <f t="shared" si="7374"/>
        <v>0</v>
      </c>
      <c r="L2810" s="18">
        <f t="shared" si="7271"/>
        <v>720.9</v>
      </c>
      <c r="M2810" s="18">
        <f t="shared" si="7272"/>
        <v>720.9</v>
      </c>
      <c r="N2810" s="18">
        <f t="shared" si="7273"/>
        <v>720.9</v>
      </c>
      <c r="O2810" s="18">
        <f t="shared" ref="O2810:S2810" si="7375">O2811</f>
        <v>0</v>
      </c>
      <c r="P2810" s="18">
        <f t="shared" si="7375"/>
        <v>0</v>
      </c>
      <c r="Q2810" s="18">
        <f t="shared" si="7375"/>
        <v>0</v>
      </c>
      <c r="R2810" s="18">
        <f t="shared" si="7375"/>
        <v>0</v>
      </c>
      <c r="S2810" s="18">
        <f t="shared" si="7375"/>
        <v>0</v>
      </c>
      <c r="T2810" s="18">
        <f t="shared" si="7267"/>
        <v>720.9</v>
      </c>
      <c r="U2810" s="18">
        <f t="shared" si="7268"/>
        <v>720.9</v>
      </c>
      <c r="V2810" s="18">
        <f t="shared" si="7269"/>
        <v>720.9</v>
      </c>
      <c r="W2810" s="18">
        <f t="shared" ref="W2810:CD2810" si="7376">W2811</f>
        <v>0</v>
      </c>
      <c r="X2810" s="18">
        <f t="shared" si="7376"/>
        <v>0</v>
      </c>
      <c r="Y2810" s="18">
        <f t="shared" si="7376"/>
        <v>0</v>
      </c>
      <c r="Z2810" s="18">
        <f t="shared" si="7376"/>
        <v>0</v>
      </c>
      <c r="AA2810" s="18">
        <f t="shared" si="7376"/>
        <v>0</v>
      </c>
      <c r="AB2810" s="18">
        <f t="shared" si="7376"/>
        <v>0</v>
      </c>
      <c r="AC2810" s="18">
        <f t="shared" si="7238"/>
        <v>720.9</v>
      </c>
      <c r="AD2810" s="18">
        <f t="shared" si="7239"/>
        <v>720.9</v>
      </c>
      <c r="AE2810" s="18">
        <f t="shared" si="7240"/>
        <v>720.9</v>
      </c>
      <c r="AF2810" s="18">
        <f t="shared" si="7376"/>
        <v>-2.5499999999999998</v>
      </c>
      <c r="AG2810" s="18">
        <f t="shared" si="7376"/>
        <v>0</v>
      </c>
      <c r="AH2810" s="18">
        <f t="shared" si="7376"/>
        <v>0</v>
      </c>
      <c r="AI2810" s="18">
        <f t="shared" si="7276"/>
        <v>718.35</v>
      </c>
      <c r="AJ2810" s="18">
        <f t="shared" si="7277"/>
        <v>720.9</v>
      </c>
      <c r="AK2810" s="18">
        <f t="shared" si="7278"/>
        <v>720.9</v>
      </c>
      <c r="AL2810" s="18">
        <f t="shared" si="7376"/>
        <v>0</v>
      </c>
      <c r="AM2810" s="18">
        <f t="shared" si="7279"/>
        <v>718.35</v>
      </c>
      <c r="AN2810" s="18">
        <f t="shared" si="7376"/>
        <v>0</v>
      </c>
      <c r="AO2810" s="18">
        <f t="shared" si="7376"/>
        <v>0</v>
      </c>
      <c r="AP2810" s="18">
        <f t="shared" si="7376"/>
        <v>0</v>
      </c>
      <c r="AQ2810" s="18">
        <f t="shared" si="7337"/>
        <v>718.35</v>
      </c>
      <c r="AR2810" s="18">
        <f t="shared" si="7338"/>
        <v>720.9</v>
      </c>
      <c r="AS2810" s="18">
        <f t="shared" si="7339"/>
        <v>720.9</v>
      </c>
      <c r="AT2810" s="18">
        <f t="shared" si="7376"/>
        <v>0</v>
      </c>
      <c r="AU2810" s="18">
        <f t="shared" si="7376"/>
        <v>0</v>
      </c>
      <c r="AV2810" s="18">
        <f t="shared" si="7376"/>
        <v>0</v>
      </c>
      <c r="AW2810" s="18">
        <f t="shared" si="7340"/>
        <v>718.35</v>
      </c>
      <c r="AX2810" s="18">
        <f t="shared" si="7341"/>
        <v>720.9</v>
      </c>
      <c r="AY2810" s="18">
        <f t="shared" si="7342"/>
        <v>720.9</v>
      </c>
      <c r="AZ2810" s="18">
        <f t="shared" si="7376"/>
        <v>0</v>
      </c>
      <c r="BA2810" s="18">
        <f t="shared" si="7376"/>
        <v>0</v>
      </c>
      <c r="BB2810" s="18">
        <f t="shared" si="7376"/>
        <v>0</v>
      </c>
      <c r="BC2810" s="18">
        <f t="shared" si="7261"/>
        <v>718.35</v>
      </c>
      <c r="BD2810" s="18">
        <f t="shared" si="7262"/>
        <v>720.9</v>
      </c>
      <c r="BE2810" s="18">
        <f t="shared" si="7263"/>
        <v>720.9</v>
      </c>
      <c r="BF2810" s="18">
        <f t="shared" si="7376"/>
        <v>0</v>
      </c>
      <c r="BG2810" s="18">
        <f t="shared" si="7376"/>
        <v>0</v>
      </c>
      <c r="BH2810" s="18">
        <f t="shared" si="7376"/>
        <v>0</v>
      </c>
      <c r="BI2810" s="18">
        <f t="shared" si="7258"/>
        <v>718.35</v>
      </c>
      <c r="BJ2810" s="18">
        <f t="shared" si="7259"/>
        <v>720.9</v>
      </c>
      <c r="BK2810" s="18">
        <f t="shared" si="7260"/>
        <v>720.9</v>
      </c>
      <c r="BL2810" s="18">
        <f t="shared" si="7376"/>
        <v>0</v>
      </c>
      <c r="BM2810" s="18">
        <f t="shared" si="7376"/>
        <v>0</v>
      </c>
      <c r="BN2810" s="18">
        <f t="shared" si="7376"/>
        <v>0</v>
      </c>
      <c r="BO2810" s="18">
        <f t="shared" si="7315"/>
        <v>718.35</v>
      </c>
      <c r="BP2810" s="18">
        <f t="shared" si="7316"/>
        <v>720.9</v>
      </c>
      <c r="BQ2810" s="18">
        <f t="shared" si="7317"/>
        <v>720.9</v>
      </c>
      <c r="BR2810" s="18">
        <f t="shared" si="7376"/>
        <v>0</v>
      </c>
      <c r="BS2810" s="18">
        <f t="shared" si="7376"/>
        <v>0</v>
      </c>
      <c r="BT2810" s="18">
        <f t="shared" si="7376"/>
        <v>0</v>
      </c>
      <c r="BU2810" s="18">
        <f t="shared" si="7308"/>
        <v>718.35</v>
      </c>
      <c r="BV2810" s="18">
        <f t="shared" si="7309"/>
        <v>720.9</v>
      </c>
      <c r="BW2810" s="18">
        <f t="shared" si="7310"/>
        <v>720.9</v>
      </c>
      <c r="BX2810" s="18">
        <f t="shared" si="7376"/>
        <v>0</v>
      </c>
      <c r="BY2810" s="18">
        <f t="shared" si="7376"/>
        <v>0</v>
      </c>
      <c r="BZ2810" s="18">
        <f t="shared" si="7376"/>
        <v>0</v>
      </c>
      <c r="CA2810" s="18">
        <f t="shared" si="7284"/>
        <v>718.35</v>
      </c>
      <c r="CB2810" s="18">
        <f t="shared" si="7285"/>
        <v>720.9</v>
      </c>
      <c r="CC2810" s="18">
        <f t="shared" si="7286"/>
        <v>720.9</v>
      </c>
      <c r="CD2810" s="18">
        <f t="shared" si="7376"/>
        <v>0</v>
      </c>
      <c r="CE2810" s="27"/>
      <c r="CF2810" s="33"/>
    </row>
    <row r="2811" spans="1:84" x14ac:dyDescent="0.3">
      <c r="A2811" s="41" t="s">
        <v>454</v>
      </c>
      <c r="B2811" s="39">
        <v>860</v>
      </c>
      <c r="C2811" s="41" t="s">
        <v>5</v>
      </c>
      <c r="D2811" s="41" t="s">
        <v>6</v>
      </c>
      <c r="E2811" s="14" t="s">
        <v>518</v>
      </c>
      <c r="F2811" s="18">
        <v>720.9</v>
      </c>
      <c r="G2811" s="18">
        <v>720.9</v>
      </c>
      <c r="H2811" s="18">
        <v>720.9</v>
      </c>
      <c r="I2811" s="18"/>
      <c r="J2811" s="18"/>
      <c r="K2811" s="18"/>
      <c r="L2811" s="18">
        <f t="shared" si="7271"/>
        <v>720.9</v>
      </c>
      <c r="M2811" s="18">
        <f t="shared" si="7272"/>
        <v>720.9</v>
      </c>
      <c r="N2811" s="18">
        <f t="shared" si="7273"/>
        <v>720.9</v>
      </c>
      <c r="O2811" s="18"/>
      <c r="P2811" s="18"/>
      <c r="Q2811" s="18"/>
      <c r="R2811" s="18"/>
      <c r="S2811" s="18"/>
      <c r="T2811" s="18">
        <f t="shared" si="7267"/>
        <v>720.9</v>
      </c>
      <c r="U2811" s="18">
        <f t="shared" si="7268"/>
        <v>720.9</v>
      </c>
      <c r="V2811" s="18">
        <f t="shared" si="7269"/>
        <v>720.9</v>
      </c>
      <c r="W2811" s="18"/>
      <c r="X2811" s="18"/>
      <c r="Y2811" s="18"/>
      <c r="Z2811" s="18"/>
      <c r="AA2811" s="18"/>
      <c r="AB2811" s="18"/>
      <c r="AC2811" s="18">
        <f t="shared" si="7238"/>
        <v>720.9</v>
      </c>
      <c r="AD2811" s="18">
        <f t="shared" si="7239"/>
        <v>720.9</v>
      </c>
      <c r="AE2811" s="18">
        <f t="shared" si="7240"/>
        <v>720.9</v>
      </c>
      <c r="AF2811" s="18">
        <v>-2.5499999999999998</v>
      </c>
      <c r="AG2811" s="18"/>
      <c r="AH2811" s="18"/>
      <c r="AI2811" s="18">
        <f t="shared" si="7276"/>
        <v>718.35</v>
      </c>
      <c r="AJ2811" s="18">
        <f t="shared" si="7277"/>
        <v>720.9</v>
      </c>
      <c r="AK2811" s="18">
        <f t="shared" si="7278"/>
        <v>720.9</v>
      </c>
      <c r="AL2811" s="18"/>
      <c r="AM2811" s="18">
        <f t="shared" si="7279"/>
        <v>718.35</v>
      </c>
      <c r="AN2811" s="18"/>
      <c r="AO2811" s="18"/>
      <c r="AP2811" s="18"/>
      <c r="AQ2811" s="18">
        <f t="shared" si="7337"/>
        <v>718.35</v>
      </c>
      <c r="AR2811" s="18">
        <f t="shared" si="7338"/>
        <v>720.9</v>
      </c>
      <c r="AS2811" s="18">
        <f t="shared" si="7339"/>
        <v>720.9</v>
      </c>
      <c r="AT2811" s="18"/>
      <c r="AU2811" s="18"/>
      <c r="AV2811" s="18"/>
      <c r="AW2811" s="18">
        <f t="shared" si="7340"/>
        <v>718.35</v>
      </c>
      <c r="AX2811" s="18">
        <f t="shared" si="7341"/>
        <v>720.9</v>
      </c>
      <c r="AY2811" s="18">
        <f t="shared" si="7342"/>
        <v>720.9</v>
      </c>
      <c r="AZ2811" s="18"/>
      <c r="BA2811" s="18"/>
      <c r="BB2811" s="18"/>
      <c r="BC2811" s="18">
        <f t="shared" si="7261"/>
        <v>718.35</v>
      </c>
      <c r="BD2811" s="18">
        <f t="shared" si="7262"/>
        <v>720.9</v>
      </c>
      <c r="BE2811" s="18">
        <f t="shared" si="7263"/>
        <v>720.9</v>
      </c>
      <c r="BF2811" s="18"/>
      <c r="BG2811" s="18"/>
      <c r="BH2811" s="18"/>
      <c r="BI2811" s="18">
        <f t="shared" si="7258"/>
        <v>718.35</v>
      </c>
      <c r="BJ2811" s="18">
        <f t="shared" si="7259"/>
        <v>720.9</v>
      </c>
      <c r="BK2811" s="18">
        <f t="shared" si="7260"/>
        <v>720.9</v>
      </c>
      <c r="BL2811" s="18"/>
      <c r="BM2811" s="18"/>
      <c r="BN2811" s="18"/>
      <c r="BO2811" s="18">
        <f t="shared" si="7315"/>
        <v>718.35</v>
      </c>
      <c r="BP2811" s="18">
        <f t="shared" si="7316"/>
        <v>720.9</v>
      </c>
      <c r="BQ2811" s="18">
        <f t="shared" si="7317"/>
        <v>720.9</v>
      </c>
      <c r="BR2811" s="18"/>
      <c r="BS2811" s="18"/>
      <c r="BT2811" s="18"/>
      <c r="BU2811" s="18">
        <f t="shared" si="7308"/>
        <v>718.35</v>
      </c>
      <c r="BV2811" s="18">
        <f t="shared" si="7309"/>
        <v>720.9</v>
      </c>
      <c r="BW2811" s="18">
        <f t="shared" si="7310"/>
        <v>720.9</v>
      </c>
      <c r="BX2811" s="18"/>
      <c r="BY2811" s="18"/>
      <c r="BZ2811" s="18"/>
      <c r="CA2811" s="18">
        <f t="shared" si="7284"/>
        <v>718.35</v>
      </c>
      <c r="CB2811" s="18">
        <f t="shared" si="7285"/>
        <v>720.9</v>
      </c>
      <c r="CC2811" s="18">
        <f t="shared" si="7286"/>
        <v>720.9</v>
      </c>
      <c r="CD2811" s="18"/>
      <c r="CE2811" s="27"/>
      <c r="CF2811" s="33"/>
    </row>
    <row r="2812" spans="1:84" ht="46.8" x14ac:dyDescent="0.3">
      <c r="A2812" s="41" t="s">
        <v>455</v>
      </c>
      <c r="B2812" s="39"/>
      <c r="C2812" s="41"/>
      <c r="D2812" s="41"/>
      <c r="E2812" s="14" t="s">
        <v>748</v>
      </c>
      <c r="F2812" s="18">
        <f t="shared" ref="F2812:K2814" si="7377">F2813</f>
        <v>58.5</v>
      </c>
      <c r="G2812" s="18">
        <f t="shared" si="7377"/>
        <v>58.5</v>
      </c>
      <c r="H2812" s="18">
        <f t="shared" si="7377"/>
        <v>58.5</v>
      </c>
      <c r="I2812" s="18">
        <f t="shared" si="7377"/>
        <v>0</v>
      </c>
      <c r="J2812" s="18">
        <f t="shared" si="7377"/>
        <v>0</v>
      </c>
      <c r="K2812" s="18">
        <f t="shared" si="7377"/>
        <v>0</v>
      </c>
      <c r="L2812" s="18">
        <f t="shared" si="7271"/>
        <v>58.5</v>
      </c>
      <c r="M2812" s="18">
        <f t="shared" si="7272"/>
        <v>58.5</v>
      </c>
      <c r="N2812" s="18">
        <f t="shared" si="7273"/>
        <v>58.5</v>
      </c>
      <c r="O2812" s="18">
        <f t="shared" ref="O2812:S2814" si="7378">O2813</f>
        <v>0</v>
      </c>
      <c r="P2812" s="18">
        <f t="shared" si="7378"/>
        <v>0</v>
      </c>
      <c r="Q2812" s="18">
        <f t="shared" si="7378"/>
        <v>0</v>
      </c>
      <c r="R2812" s="18">
        <f t="shared" si="7378"/>
        <v>0</v>
      </c>
      <c r="S2812" s="18">
        <f t="shared" si="7378"/>
        <v>0</v>
      </c>
      <c r="T2812" s="18">
        <f t="shared" si="7267"/>
        <v>58.5</v>
      </c>
      <c r="U2812" s="18">
        <f t="shared" si="7268"/>
        <v>58.5</v>
      </c>
      <c r="V2812" s="18">
        <f t="shared" si="7269"/>
        <v>58.5</v>
      </c>
      <c r="W2812" s="18">
        <f t="shared" ref="W2812:CD2814" si="7379">W2813</f>
        <v>0</v>
      </c>
      <c r="X2812" s="18">
        <f t="shared" si="7379"/>
        <v>0</v>
      </c>
      <c r="Y2812" s="18">
        <f t="shared" si="7379"/>
        <v>0</v>
      </c>
      <c r="Z2812" s="18">
        <f t="shared" si="7379"/>
        <v>0</v>
      </c>
      <c r="AA2812" s="18">
        <f t="shared" si="7379"/>
        <v>0</v>
      </c>
      <c r="AB2812" s="18">
        <f t="shared" si="7379"/>
        <v>0</v>
      </c>
      <c r="AC2812" s="18">
        <f t="shared" si="7238"/>
        <v>58.5</v>
      </c>
      <c r="AD2812" s="18">
        <f t="shared" si="7239"/>
        <v>58.5</v>
      </c>
      <c r="AE2812" s="18">
        <f t="shared" si="7240"/>
        <v>58.5</v>
      </c>
      <c r="AF2812" s="18">
        <f t="shared" si="7379"/>
        <v>0</v>
      </c>
      <c r="AG2812" s="18">
        <f t="shared" si="7379"/>
        <v>0</v>
      </c>
      <c r="AH2812" s="18">
        <f t="shared" si="7379"/>
        <v>0</v>
      </c>
      <c r="AI2812" s="18">
        <f t="shared" si="7276"/>
        <v>58.5</v>
      </c>
      <c r="AJ2812" s="18">
        <f t="shared" si="7277"/>
        <v>58.5</v>
      </c>
      <c r="AK2812" s="18">
        <f t="shared" si="7278"/>
        <v>58.5</v>
      </c>
      <c r="AL2812" s="18">
        <f t="shared" si="7379"/>
        <v>0</v>
      </c>
      <c r="AM2812" s="18">
        <f t="shared" si="7279"/>
        <v>58.5</v>
      </c>
      <c r="AN2812" s="18">
        <f t="shared" si="7379"/>
        <v>0</v>
      </c>
      <c r="AO2812" s="18">
        <f t="shared" si="7379"/>
        <v>0</v>
      </c>
      <c r="AP2812" s="18">
        <f t="shared" si="7379"/>
        <v>0</v>
      </c>
      <c r="AQ2812" s="18">
        <f t="shared" si="7337"/>
        <v>58.5</v>
      </c>
      <c r="AR2812" s="18">
        <f t="shared" si="7338"/>
        <v>58.5</v>
      </c>
      <c r="AS2812" s="18">
        <f t="shared" si="7339"/>
        <v>58.5</v>
      </c>
      <c r="AT2812" s="18">
        <f t="shared" si="7379"/>
        <v>0</v>
      </c>
      <c r="AU2812" s="18">
        <f t="shared" si="7379"/>
        <v>0</v>
      </c>
      <c r="AV2812" s="18">
        <f t="shared" si="7379"/>
        <v>0</v>
      </c>
      <c r="AW2812" s="18">
        <f t="shared" si="7340"/>
        <v>58.5</v>
      </c>
      <c r="AX2812" s="18">
        <f t="shared" si="7341"/>
        <v>58.5</v>
      </c>
      <c r="AY2812" s="18">
        <f t="shared" si="7342"/>
        <v>58.5</v>
      </c>
      <c r="AZ2812" s="18">
        <f t="shared" si="7379"/>
        <v>0</v>
      </c>
      <c r="BA2812" s="18">
        <f t="shared" si="7379"/>
        <v>0</v>
      </c>
      <c r="BB2812" s="18">
        <f t="shared" si="7379"/>
        <v>0</v>
      </c>
      <c r="BC2812" s="18">
        <f t="shared" si="7261"/>
        <v>58.5</v>
      </c>
      <c r="BD2812" s="18">
        <f t="shared" si="7262"/>
        <v>58.5</v>
      </c>
      <c r="BE2812" s="18">
        <f t="shared" si="7263"/>
        <v>58.5</v>
      </c>
      <c r="BF2812" s="18">
        <f t="shared" si="7379"/>
        <v>0</v>
      </c>
      <c r="BG2812" s="18">
        <f t="shared" si="7379"/>
        <v>0</v>
      </c>
      <c r="BH2812" s="18">
        <f t="shared" si="7379"/>
        <v>0</v>
      </c>
      <c r="BI2812" s="18">
        <f t="shared" si="7258"/>
        <v>58.5</v>
      </c>
      <c r="BJ2812" s="18">
        <f t="shared" si="7259"/>
        <v>58.5</v>
      </c>
      <c r="BK2812" s="18">
        <f t="shared" si="7260"/>
        <v>58.5</v>
      </c>
      <c r="BL2812" s="18">
        <f t="shared" si="7379"/>
        <v>0</v>
      </c>
      <c r="BM2812" s="18">
        <f t="shared" si="7379"/>
        <v>0</v>
      </c>
      <c r="BN2812" s="18">
        <f t="shared" si="7379"/>
        <v>0</v>
      </c>
      <c r="BO2812" s="18">
        <f t="shared" si="7315"/>
        <v>58.5</v>
      </c>
      <c r="BP2812" s="18">
        <f t="shared" si="7316"/>
        <v>58.5</v>
      </c>
      <c r="BQ2812" s="18">
        <f t="shared" si="7317"/>
        <v>58.5</v>
      </c>
      <c r="BR2812" s="18">
        <f t="shared" si="7379"/>
        <v>0</v>
      </c>
      <c r="BS2812" s="18">
        <f t="shared" si="7379"/>
        <v>0</v>
      </c>
      <c r="BT2812" s="18">
        <f t="shared" si="7379"/>
        <v>0</v>
      </c>
      <c r="BU2812" s="18">
        <f t="shared" si="7308"/>
        <v>58.5</v>
      </c>
      <c r="BV2812" s="18">
        <f t="shared" si="7309"/>
        <v>58.5</v>
      </c>
      <c r="BW2812" s="18">
        <f t="shared" si="7310"/>
        <v>58.5</v>
      </c>
      <c r="BX2812" s="18">
        <f t="shared" si="7379"/>
        <v>-58.5</v>
      </c>
      <c r="BY2812" s="18">
        <f t="shared" si="7379"/>
        <v>0</v>
      </c>
      <c r="BZ2812" s="18">
        <f t="shared" si="7379"/>
        <v>0</v>
      </c>
      <c r="CA2812" s="18">
        <f t="shared" si="7284"/>
        <v>0</v>
      </c>
      <c r="CB2812" s="18">
        <f t="shared" si="7285"/>
        <v>58.5</v>
      </c>
      <c r="CC2812" s="18">
        <f t="shared" si="7286"/>
        <v>58.5</v>
      </c>
      <c r="CD2812" s="18">
        <f t="shared" si="7379"/>
        <v>0</v>
      </c>
      <c r="CE2812" s="27"/>
      <c r="CF2812" s="33"/>
    </row>
    <row r="2813" spans="1:84" ht="31.2" x14ac:dyDescent="0.3">
      <c r="A2813" s="41" t="s">
        <v>455</v>
      </c>
      <c r="B2813" s="39">
        <v>200</v>
      </c>
      <c r="C2813" s="41"/>
      <c r="D2813" s="41"/>
      <c r="E2813" s="14" t="s">
        <v>551</v>
      </c>
      <c r="F2813" s="18">
        <f t="shared" si="7377"/>
        <v>58.5</v>
      </c>
      <c r="G2813" s="18">
        <f t="shared" si="7377"/>
        <v>58.5</v>
      </c>
      <c r="H2813" s="18">
        <f t="shared" si="7377"/>
        <v>58.5</v>
      </c>
      <c r="I2813" s="18">
        <f t="shared" si="7377"/>
        <v>0</v>
      </c>
      <c r="J2813" s="18">
        <f t="shared" si="7377"/>
        <v>0</v>
      </c>
      <c r="K2813" s="18">
        <f t="shared" si="7377"/>
        <v>0</v>
      </c>
      <c r="L2813" s="18">
        <f t="shared" si="7271"/>
        <v>58.5</v>
      </c>
      <c r="M2813" s="18">
        <f t="shared" si="7272"/>
        <v>58.5</v>
      </c>
      <c r="N2813" s="18">
        <f t="shared" si="7273"/>
        <v>58.5</v>
      </c>
      <c r="O2813" s="18">
        <f t="shared" si="7378"/>
        <v>0</v>
      </c>
      <c r="P2813" s="18">
        <f t="shared" si="7378"/>
        <v>0</v>
      </c>
      <c r="Q2813" s="18">
        <f t="shared" si="7378"/>
        <v>0</v>
      </c>
      <c r="R2813" s="18">
        <f t="shared" si="7378"/>
        <v>0</v>
      </c>
      <c r="S2813" s="18">
        <f t="shared" si="7378"/>
        <v>0</v>
      </c>
      <c r="T2813" s="18">
        <f t="shared" si="7267"/>
        <v>58.5</v>
      </c>
      <c r="U2813" s="18">
        <f t="shared" si="7268"/>
        <v>58.5</v>
      </c>
      <c r="V2813" s="18">
        <f t="shared" si="7269"/>
        <v>58.5</v>
      </c>
      <c r="W2813" s="18">
        <f t="shared" si="7379"/>
        <v>0</v>
      </c>
      <c r="X2813" s="18">
        <f t="shared" si="7379"/>
        <v>0</v>
      </c>
      <c r="Y2813" s="18">
        <f t="shared" si="7379"/>
        <v>0</v>
      </c>
      <c r="Z2813" s="18">
        <f t="shared" si="7379"/>
        <v>0</v>
      </c>
      <c r="AA2813" s="18">
        <f t="shared" si="7379"/>
        <v>0</v>
      </c>
      <c r="AB2813" s="18">
        <f t="shared" si="7379"/>
        <v>0</v>
      </c>
      <c r="AC2813" s="18">
        <f t="shared" si="7238"/>
        <v>58.5</v>
      </c>
      <c r="AD2813" s="18">
        <f t="shared" si="7239"/>
        <v>58.5</v>
      </c>
      <c r="AE2813" s="18">
        <f t="shared" si="7240"/>
        <v>58.5</v>
      </c>
      <c r="AF2813" s="18">
        <f t="shared" si="7379"/>
        <v>0</v>
      </c>
      <c r="AG2813" s="18">
        <f t="shared" si="7379"/>
        <v>0</v>
      </c>
      <c r="AH2813" s="18">
        <f t="shared" si="7379"/>
        <v>0</v>
      </c>
      <c r="AI2813" s="18">
        <f t="shared" si="7276"/>
        <v>58.5</v>
      </c>
      <c r="AJ2813" s="18">
        <f t="shared" si="7277"/>
        <v>58.5</v>
      </c>
      <c r="AK2813" s="18">
        <f t="shared" si="7278"/>
        <v>58.5</v>
      </c>
      <c r="AL2813" s="18">
        <f t="shared" si="7379"/>
        <v>0</v>
      </c>
      <c r="AM2813" s="18">
        <f t="shared" si="7279"/>
        <v>58.5</v>
      </c>
      <c r="AN2813" s="18">
        <f t="shared" si="7379"/>
        <v>0</v>
      </c>
      <c r="AO2813" s="18">
        <f t="shared" si="7379"/>
        <v>0</v>
      </c>
      <c r="AP2813" s="18">
        <f t="shared" si="7379"/>
        <v>0</v>
      </c>
      <c r="AQ2813" s="18">
        <f t="shared" si="7337"/>
        <v>58.5</v>
      </c>
      <c r="AR2813" s="18">
        <f t="shared" si="7338"/>
        <v>58.5</v>
      </c>
      <c r="AS2813" s="18">
        <f t="shared" si="7339"/>
        <v>58.5</v>
      </c>
      <c r="AT2813" s="18">
        <f t="shared" si="7379"/>
        <v>0</v>
      </c>
      <c r="AU2813" s="18">
        <f t="shared" si="7379"/>
        <v>0</v>
      </c>
      <c r="AV2813" s="18">
        <f t="shared" si="7379"/>
        <v>0</v>
      </c>
      <c r="AW2813" s="18">
        <f t="shared" si="7340"/>
        <v>58.5</v>
      </c>
      <c r="AX2813" s="18">
        <f t="shared" si="7341"/>
        <v>58.5</v>
      </c>
      <c r="AY2813" s="18">
        <f t="shared" si="7342"/>
        <v>58.5</v>
      </c>
      <c r="AZ2813" s="18">
        <f t="shared" si="7379"/>
        <v>0</v>
      </c>
      <c r="BA2813" s="18">
        <f t="shared" si="7379"/>
        <v>0</v>
      </c>
      <c r="BB2813" s="18">
        <f t="shared" si="7379"/>
        <v>0</v>
      </c>
      <c r="BC2813" s="18">
        <f t="shared" si="7261"/>
        <v>58.5</v>
      </c>
      <c r="BD2813" s="18">
        <f t="shared" si="7262"/>
        <v>58.5</v>
      </c>
      <c r="BE2813" s="18">
        <f t="shared" si="7263"/>
        <v>58.5</v>
      </c>
      <c r="BF2813" s="18">
        <f t="shared" si="7379"/>
        <v>0</v>
      </c>
      <c r="BG2813" s="18">
        <f t="shared" si="7379"/>
        <v>0</v>
      </c>
      <c r="BH2813" s="18">
        <f t="shared" si="7379"/>
        <v>0</v>
      </c>
      <c r="BI2813" s="18">
        <f t="shared" si="7258"/>
        <v>58.5</v>
      </c>
      <c r="BJ2813" s="18">
        <f t="shared" si="7259"/>
        <v>58.5</v>
      </c>
      <c r="BK2813" s="18">
        <f t="shared" si="7260"/>
        <v>58.5</v>
      </c>
      <c r="BL2813" s="18">
        <f t="shared" si="7379"/>
        <v>0</v>
      </c>
      <c r="BM2813" s="18">
        <f t="shared" si="7379"/>
        <v>0</v>
      </c>
      <c r="BN2813" s="18">
        <f t="shared" si="7379"/>
        <v>0</v>
      </c>
      <c r="BO2813" s="18">
        <f t="shared" si="7315"/>
        <v>58.5</v>
      </c>
      <c r="BP2813" s="18">
        <f t="shared" si="7316"/>
        <v>58.5</v>
      </c>
      <c r="BQ2813" s="18">
        <f t="shared" si="7317"/>
        <v>58.5</v>
      </c>
      <c r="BR2813" s="18">
        <f t="shared" si="7379"/>
        <v>0</v>
      </c>
      <c r="BS2813" s="18">
        <f t="shared" si="7379"/>
        <v>0</v>
      </c>
      <c r="BT2813" s="18">
        <f t="shared" si="7379"/>
        <v>0</v>
      </c>
      <c r="BU2813" s="18">
        <f t="shared" si="7308"/>
        <v>58.5</v>
      </c>
      <c r="BV2813" s="18">
        <f t="shared" si="7309"/>
        <v>58.5</v>
      </c>
      <c r="BW2813" s="18">
        <f t="shared" si="7310"/>
        <v>58.5</v>
      </c>
      <c r="BX2813" s="18">
        <f t="shared" si="7379"/>
        <v>-58.5</v>
      </c>
      <c r="BY2813" s="18">
        <f t="shared" si="7379"/>
        <v>0</v>
      </c>
      <c r="BZ2813" s="18">
        <f t="shared" si="7379"/>
        <v>0</v>
      </c>
      <c r="CA2813" s="18">
        <f t="shared" si="7284"/>
        <v>0</v>
      </c>
      <c r="CB2813" s="18">
        <f t="shared" si="7285"/>
        <v>58.5</v>
      </c>
      <c r="CC2813" s="18">
        <f t="shared" si="7286"/>
        <v>58.5</v>
      </c>
      <c r="CD2813" s="18">
        <f t="shared" si="7379"/>
        <v>0</v>
      </c>
      <c r="CE2813" s="27"/>
      <c r="CF2813" s="33"/>
    </row>
    <row r="2814" spans="1:84" ht="46.8" x14ac:dyDescent="0.3">
      <c r="A2814" s="41" t="s">
        <v>455</v>
      </c>
      <c r="B2814" s="39">
        <v>240</v>
      </c>
      <c r="C2814" s="41"/>
      <c r="D2814" s="41"/>
      <c r="E2814" s="14" t="s">
        <v>559</v>
      </c>
      <c r="F2814" s="18">
        <f t="shared" si="7377"/>
        <v>58.5</v>
      </c>
      <c r="G2814" s="18">
        <f t="shared" si="7377"/>
        <v>58.5</v>
      </c>
      <c r="H2814" s="18">
        <f t="shared" si="7377"/>
        <v>58.5</v>
      </c>
      <c r="I2814" s="18">
        <f t="shared" si="7377"/>
        <v>0</v>
      </c>
      <c r="J2814" s="18">
        <f t="shared" si="7377"/>
        <v>0</v>
      </c>
      <c r="K2814" s="18">
        <f t="shared" si="7377"/>
        <v>0</v>
      </c>
      <c r="L2814" s="18">
        <f t="shared" si="7271"/>
        <v>58.5</v>
      </c>
      <c r="M2814" s="18">
        <f t="shared" si="7272"/>
        <v>58.5</v>
      </c>
      <c r="N2814" s="18">
        <f t="shared" si="7273"/>
        <v>58.5</v>
      </c>
      <c r="O2814" s="18">
        <f t="shared" si="7378"/>
        <v>0</v>
      </c>
      <c r="P2814" s="18">
        <f t="shared" si="7378"/>
        <v>0</v>
      </c>
      <c r="Q2814" s="18">
        <f t="shared" si="7378"/>
        <v>0</v>
      </c>
      <c r="R2814" s="18">
        <f t="shared" si="7378"/>
        <v>0</v>
      </c>
      <c r="S2814" s="18">
        <f t="shared" si="7378"/>
        <v>0</v>
      </c>
      <c r="T2814" s="18">
        <f t="shared" si="7267"/>
        <v>58.5</v>
      </c>
      <c r="U2814" s="18">
        <f t="shared" si="7268"/>
        <v>58.5</v>
      </c>
      <c r="V2814" s="18">
        <f t="shared" si="7269"/>
        <v>58.5</v>
      </c>
      <c r="W2814" s="18">
        <f t="shared" si="7379"/>
        <v>0</v>
      </c>
      <c r="X2814" s="18">
        <f t="shared" si="7379"/>
        <v>0</v>
      </c>
      <c r="Y2814" s="18">
        <f t="shared" si="7379"/>
        <v>0</v>
      </c>
      <c r="Z2814" s="18">
        <f t="shared" si="7379"/>
        <v>0</v>
      </c>
      <c r="AA2814" s="18">
        <f t="shared" si="7379"/>
        <v>0</v>
      </c>
      <c r="AB2814" s="18">
        <f t="shared" si="7379"/>
        <v>0</v>
      </c>
      <c r="AC2814" s="18">
        <f t="shared" ref="AC2814:AC2877" si="7380">T2814+W2814+Z2814</f>
        <v>58.5</v>
      </c>
      <c r="AD2814" s="18">
        <f t="shared" ref="AD2814:AD2877" si="7381">U2814+X2814+AA2814</f>
        <v>58.5</v>
      </c>
      <c r="AE2814" s="18">
        <f t="shared" ref="AE2814:AE2877" si="7382">V2814+Y2814+AB2814</f>
        <v>58.5</v>
      </c>
      <c r="AF2814" s="18">
        <f t="shared" si="7379"/>
        <v>0</v>
      </c>
      <c r="AG2814" s="18">
        <f t="shared" si="7379"/>
        <v>0</v>
      </c>
      <c r="AH2814" s="18">
        <f t="shared" si="7379"/>
        <v>0</v>
      </c>
      <c r="AI2814" s="18">
        <f t="shared" si="7276"/>
        <v>58.5</v>
      </c>
      <c r="AJ2814" s="18">
        <f t="shared" si="7277"/>
        <v>58.5</v>
      </c>
      <c r="AK2814" s="18">
        <f t="shared" si="7278"/>
        <v>58.5</v>
      </c>
      <c r="AL2814" s="18">
        <f t="shared" si="7379"/>
        <v>0</v>
      </c>
      <c r="AM2814" s="18">
        <f t="shared" si="7279"/>
        <v>58.5</v>
      </c>
      <c r="AN2814" s="18">
        <f t="shared" si="7379"/>
        <v>0</v>
      </c>
      <c r="AO2814" s="18">
        <f t="shared" si="7379"/>
        <v>0</v>
      </c>
      <c r="AP2814" s="18">
        <f t="shared" si="7379"/>
        <v>0</v>
      </c>
      <c r="AQ2814" s="18">
        <f t="shared" si="7337"/>
        <v>58.5</v>
      </c>
      <c r="AR2814" s="18">
        <f t="shared" si="7338"/>
        <v>58.5</v>
      </c>
      <c r="AS2814" s="18">
        <f t="shared" si="7339"/>
        <v>58.5</v>
      </c>
      <c r="AT2814" s="18">
        <f t="shared" si="7379"/>
        <v>0</v>
      </c>
      <c r="AU2814" s="18">
        <f t="shared" si="7379"/>
        <v>0</v>
      </c>
      <c r="AV2814" s="18">
        <f t="shared" si="7379"/>
        <v>0</v>
      </c>
      <c r="AW2814" s="18">
        <f t="shared" si="7340"/>
        <v>58.5</v>
      </c>
      <c r="AX2814" s="18">
        <f t="shared" si="7341"/>
        <v>58.5</v>
      </c>
      <c r="AY2814" s="18">
        <f t="shared" si="7342"/>
        <v>58.5</v>
      </c>
      <c r="AZ2814" s="18">
        <f t="shared" si="7379"/>
        <v>0</v>
      </c>
      <c r="BA2814" s="18">
        <f t="shared" si="7379"/>
        <v>0</v>
      </c>
      <c r="BB2814" s="18">
        <f t="shared" si="7379"/>
        <v>0</v>
      </c>
      <c r="BC2814" s="18">
        <f t="shared" si="7261"/>
        <v>58.5</v>
      </c>
      <c r="BD2814" s="18">
        <f t="shared" si="7262"/>
        <v>58.5</v>
      </c>
      <c r="BE2814" s="18">
        <f t="shared" si="7263"/>
        <v>58.5</v>
      </c>
      <c r="BF2814" s="18">
        <f t="shared" si="7379"/>
        <v>0</v>
      </c>
      <c r="BG2814" s="18">
        <f t="shared" si="7379"/>
        <v>0</v>
      </c>
      <c r="BH2814" s="18">
        <f t="shared" si="7379"/>
        <v>0</v>
      </c>
      <c r="BI2814" s="18">
        <f t="shared" si="7258"/>
        <v>58.5</v>
      </c>
      <c r="BJ2814" s="18">
        <f t="shared" si="7259"/>
        <v>58.5</v>
      </c>
      <c r="BK2814" s="18">
        <f t="shared" si="7260"/>
        <v>58.5</v>
      </c>
      <c r="BL2814" s="18">
        <f t="shared" si="7379"/>
        <v>0</v>
      </c>
      <c r="BM2814" s="18">
        <f t="shared" si="7379"/>
        <v>0</v>
      </c>
      <c r="BN2814" s="18">
        <f t="shared" si="7379"/>
        <v>0</v>
      </c>
      <c r="BO2814" s="18">
        <f t="shared" si="7315"/>
        <v>58.5</v>
      </c>
      <c r="BP2814" s="18">
        <f t="shared" si="7316"/>
        <v>58.5</v>
      </c>
      <c r="BQ2814" s="18">
        <f t="shared" si="7317"/>
        <v>58.5</v>
      </c>
      <c r="BR2814" s="18">
        <f t="shared" si="7379"/>
        <v>0</v>
      </c>
      <c r="BS2814" s="18">
        <f t="shared" si="7379"/>
        <v>0</v>
      </c>
      <c r="BT2814" s="18">
        <f t="shared" si="7379"/>
        <v>0</v>
      </c>
      <c r="BU2814" s="18">
        <f t="shared" si="7308"/>
        <v>58.5</v>
      </c>
      <c r="BV2814" s="18">
        <f t="shared" si="7309"/>
        <v>58.5</v>
      </c>
      <c r="BW2814" s="18">
        <f t="shared" si="7310"/>
        <v>58.5</v>
      </c>
      <c r="BX2814" s="18">
        <f t="shared" si="7379"/>
        <v>-58.5</v>
      </c>
      <c r="BY2814" s="18">
        <f t="shared" si="7379"/>
        <v>0</v>
      </c>
      <c r="BZ2814" s="18">
        <f t="shared" si="7379"/>
        <v>0</v>
      </c>
      <c r="CA2814" s="18">
        <f t="shared" si="7284"/>
        <v>0</v>
      </c>
      <c r="CB2814" s="18">
        <f t="shared" si="7285"/>
        <v>58.5</v>
      </c>
      <c r="CC2814" s="18">
        <f t="shared" si="7286"/>
        <v>58.5</v>
      </c>
      <c r="CD2814" s="18">
        <f t="shared" si="7379"/>
        <v>0</v>
      </c>
      <c r="CE2814" s="27"/>
      <c r="CF2814" s="33"/>
    </row>
    <row r="2815" spans="1:84" x14ac:dyDescent="0.3">
      <c r="A2815" s="41" t="s">
        <v>455</v>
      </c>
      <c r="B2815" s="39">
        <v>240</v>
      </c>
      <c r="C2815" s="41" t="s">
        <v>5</v>
      </c>
      <c r="D2815" s="41" t="s">
        <v>6</v>
      </c>
      <c r="E2815" s="14" t="s">
        <v>518</v>
      </c>
      <c r="F2815" s="18">
        <v>58.5</v>
      </c>
      <c r="G2815" s="18">
        <v>58.5</v>
      </c>
      <c r="H2815" s="18">
        <v>58.5</v>
      </c>
      <c r="I2815" s="18"/>
      <c r="J2815" s="18"/>
      <c r="K2815" s="18"/>
      <c r="L2815" s="18">
        <f t="shared" si="7271"/>
        <v>58.5</v>
      </c>
      <c r="M2815" s="18">
        <f t="shared" si="7272"/>
        <v>58.5</v>
      </c>
      <c r="N2815" s="18">
        <f t="shared" si="7273"/>
        <v>58.5</v>
      </c>
      <c r="O2815" s="18"/>
      <c r="P2815" s="18"/>
      <c r="Q2815" s="18"/>
      <c r="R2815" s="18"/>
      <c r="S2815" s="18"/>
      <c r="T2815" s="18">
        <f t="shared" si="7267"/>
        <v>58.5</v>
      </c>
      <c r="U2815" s="18">
        <f t="shared" si="7268"/>
        <v>58.5</v>
      </c>
      <c r="V2815" s="18">
        <f t="shared" si="7269"/>
        <v>58.5</v>
      </c>
      <c r="W2815" s="18"/>
      <c r="X2815" s="18"/>
      <c r="Y2815" s="18"/>
      <c r="Z2815" s="18"/>
      <c r="AA2815" s="18"/>
      <c r="AB2815" s="18"/>
      <c r="AC2815" s="18">
        <f t="shared" si="7380"/>
        <v>58.5</v>
      </c>
      <c r="AD2815" s="18">
        <f t="shared" si="7381"/>
        <v>58.5</v>
      </c>
      <c r="AE2815" s="18">
        <f t="shared" si="7382"/>
        <v>58.5</v>
      </c>
      <c r="AF2815" s="18"/>
      <c r="AG2815" s="18"/>
      <c r="AH2815" s="18"/>
      <c r="AI2815" s="18">
        <f t="shared" si="7276"/>
        <v>58.5</v>
      </c>
      <c r="AJ2815" s="18">
        <f t="shared" si="7277"/>
        <v>58.5</v>
      </c>
      <c r="AK2815" s="18">
        <f t="shared" si="7278"/>
        <v>58.5</v>
      </c>
      <c r="AL2815" s="18"/>
      <c r="AM2815" s="18">
        <f t="shared" si="7279"/>
        <v>58.5</v>
      </c>
      <c r="AN2815" s="18"/>
      <c r="AO2815" s="18"/>
      <c r="AP2815" s="18"/>
      <c r="AQ2815" s="18">
        <f t="shared" si="7337"/>
        <v>58.5</v>
      </c>
      <c r="AR2815" s="18">
        <f t="shared" si="7338"/>
        <v>58.5</v>
      </c>
      <c r="AS2815" s="18">
        <f t="shared" si="7339"/>
        <v>58.5</v>
      </c>
      <c r="AT2815" s="18"/>
      <c r="AU2815" s="18"/>
      <c r="AV2815" s="18"/>
      <c r="AW2815" s="18">
        <f t="shared" si="7340"/>
        <v>58.5</v>
      </c>
      <c r="AX2815" s="18">
        <f t="shared" si="7341"/>
        <v>58.5</v>
      </c>
      <c r="AY2815" s="18">
        <f t="shared" si="7342"/>
        <v>58.5</v>
      </c>
      <c r="AZ2815" s="18"/>
      <c r="BA2815" s="18"/>
      <c r="BB2815" s="18"/>
      <c r="BC2815" s="18">
        <f t="shared" si="7261"/>
        <v>58.5</v>
      </c>
      <c r="BD2815" s="18">
        <f t="shared" si="7262"/>
        <v>58.5</v>
      </c>
      <c r="BE2815" s="18">
        <f t="shared" si="7263"/>
        <v>58.5</v>
      </c>
      <c r="BF2815" s="18"/>
      <c r="BG2815" s="18"/>
      <c r="BH2815" s="18"/>
      <c r="BI2815" s="18">
        <f t="shared" si="7258"/>
        <v>58.5</v>
      </c>
      <c r="BJ2815" s="18">
        <f t="shared" si="7259"/>
        <v>58.5</v>
      </c>
      <c r="BK2815" s="18">
        <f t="shared" si="7260"/>
        <v>58.5</v>
      </c>
      <c r="BL2815" s="18"/>
      <c r="BM2815" s="18"/>
      <c r="BN2815" s="18"/>
      <c r="BO2815" s="18">
        <f t="shared" si="7315"/>
        <v>58.5</v>
      </c>
      <c r="BP2815" s="18">
        <f t="shared" si="7316"/>
        <v>58.5</v>
      </c>
      <c r="BQ2815" s="18">
        <f t="shared" si="7317"/>
        <v>58.5</v>
      </c>
      <c r="BR2815" s="18"/>
      <c r="BS2815" s="18"/>
      <c r="BT2815" s="18"/>
      <c r="BU2815" s="18">
        <f t="shared" si="7308"/>
        <v>58.5</v>
      </c>
      <c r="BV2815" s="18">
        <f t="shared" si="7309"/>
        <v>58.5</v>
      </c>
      <c r="BW2815" s="18">
        <f t="shared" si="7310"/>
        <v>58.5</v>
      </c>
      <c r="BX2815" s="18">
        <f>-54.716-3.784</f>
        <v>-58.5</v>
      </c>
      <c r="BY2815" s="18"/>
      <c r="BZ2815" s="18"/>
      <c r="CA2815" s="18">
        <f t="shared" si="7284"/>
        <v>0</v>
      </c>
      <c r="CB2815" s="18">
        <f t="shared" si="7285"/>
        <v>58.5</v>
      </c>
      <c r="CC2815" s="18">
        <f t="shared" si="7286"/>
        <v>58.5</v>
      </c>
      <c r="CD2815" s="18"/>
      <c r="CE2815" s="27"/>
      <c r="CF2815" s="33"/>
    </row>
    <row r="2816" spans="1:84" ht="31.2" x14ac:dyDescent="0.3">
      <c r="A2816" s="41" t="s">
        <v>456</v>
      </c>
      <c r="B2816" s="39"/>
      <c r="C2816" s="41"/>
      <c r="D2816" s="41"/>
      <c r="E2816" s="14" t="s">
        <v>749</v>
      </c>
      <c r="F2816" s="18">
        <f t="shared" ref="F2816:K2818" si="7383">F2817</f>
        <v>18262.7</v>
      </c>
      <c r="G2816" s="18">
        <f t="shared" si="7383"/>
        <v>115030.9</v>
      </c>
      <c r="H2816" s="18">
        <f t="shared" si="7383"/>
        <v>210784.3</v>
      </c>
      <c r="I2816" s="18">
        <f t="shared" si="7383"/>
        <v>0</v>
      </c>
      <c r="J2816" s="18">
        <f t="shared" si="7383"/>
        <v>0</v>
      </c>
      <c r="K2816" s="18">
        <f t="shared" si="7383"/>
        <v>0</v>
      </c>
      <c r="L2816" s="18">
        <f t="shared" si="7271"/>
        <v>18262.7</v>
      </c>
      <c r="M2816" s="18">
        <f t="shared" si="7272"/>
        <v>115030.9</v>
      </c>
      <c r="N2816" s="18">
        <f t="shared" si="7273"/>
        <v>210784.3</v>
      </c>
      <c r="O2816" s="18">
        <f t="shared" ref="O2816:S2818" si="7384">O2817</f>
        <v>-3200.0030000000002</v>
      </c>
      <c r="P2816" s="18">
        <f t="shared" si="7384"/>
        <v>-20335.014999999999</v>
      </c>
      <c r="Q2816" s="18">
        <f t="shared" si="7384"/>
        <v>-15194.7</v>
      </c>
      <c r="R2816" s="18">
        <f t="shared" si="7384"/>
        <v>367.16699999999997</v>
      </c>
      <c r="S2816" s="18">
        <f t="shared" si="7384"/>
        <v>0</v>
      </c>
      <c r="T2816" s="18">
        <f t="shared" si="7267"/>
        <v>15429.864</v>
      </c>
      <c r="U2816" s="18">
        <f t="shared" si="7268"/>
        <v>94695.884999999995</v>
      </c>
      <c r="V2816" s="18">
        <f t="shared" si="7269"/>
        <v>195589.59999999998</v>
      </c>
      <c r="W2816" s="18">
        <f t="shared" ref="W2816:CD2818" si="7385">W2817</f>
        <v>0</v>
      </c>
      <c r="X2816" s="18">
        <f t="shared" si="7385"/>
        <v>0</v>
      </c>
      <c r="Y2816" s="18">
        <f t="shared" si="7385"/>
        <v>0</v>
      </c>
      <c r="Z2816" s="18">
        <f t="shared" si="7385"/>
        <v>0</v>
      </c>
      <c r="AA2816" s="18">
        <f t="shared" si="7385"/>
        <v>0</v>
      </c>
      <c r="AB2816" s="18">
        <f t="shared" si="7385"/>
        <v>0</v>
      </c>
      <c r="AC2816" s="18">
        <f t="shared" si="7380"/>
        <v>15429.864</v>
      </c>
      <c r="AD2816" s="18">
        <f t="shared" si="7381"/>
        <v>94695.884999999995</v>
      </c>
      <c r="AE2816" s="18">
        <f t="shared" si="7382"/>
        <v>195589.59999999998</v>
      </c>
      <c r="AF2816" s="18">
        <f t="shared" si="7385"/>
        <v>-10000</v>
      </c>
      <c r="AG2816" s="18">
        <f t="shared" si="7385"/>
        <v>0</v>
      </c>
      <c r="AH2816" s="18">
        <f t="shared" si="7385"/>
        <v>0</v>
      </c>
      <c r="AI2816" s="18">
        <f t="shared" si="7276"/>
        <v>5429.8639999999996</v>
      </c>
      <c r="AJ2816" s="18">
        <f t="shared" si="7277"/>
        <v>94695.884999999995</v>
      </c>
      <c r="AK2816" s="18">
        <f t="shared" si="7278"/>
        <v>195589.59999999998</v>
      </c>
      <c r="AL2816" s="18">
        <f t="shared" si="7385"/>
        <v>0</v>
      </c>
      <c r="AM2816" s="18">
        <f t="shared" si="7279"/>
        <v>5429.8639999999996</v>
      </c>
      <c r="AN2816" s="18">
        <f t="shared" si="7385"/>
        <v>0</v>
      </c>
      <c r="AO2816" s="18">
        <f t="shared" si="7385"/>
        <v>0</v>
      </c>
      <c r="AP2816" s="18">
        <f t="shared" si="7385"/>
        <v>0</v>
      </c>
      <c r="AQ2816" s="18">
        <f t="shared" si="7337"/>
        <v>5429.8639999999996</v>
      </c>
      <c r="AR2816" s="18">
        <f t="shared" si="7338"/>
        <v>94695.884999999995</v>
      </c>
      <c r="AS2816" s="18">
        <f t="shared" si="7339"/>
        <v>195589.59999999998</v>
      </c>
      <c r="AT2816" s="18">
        <f t="shared" si="7385"/>
        <v>0</v>
      </c>
      <c r="AU2816" s="18">
        <f t="shared" si="7385"/>
        <v>0</v>
      </c>
      <c r="AV2816" s="18">
        <f t="shared" si="7385"/>
        <v>0</v>
      </c>
      <c r="AW2816" s="18">
        <f t="shared" si="7340"/>
        <v>5429.8639999999996</v>
      </c>
      <c r="AX2816" s="18">
        <f t="shared" si="7341"/>
        <v>94695.884999999995</v>
      </c>
      <c r="AY2816" s="18">
        <f t="shared" si="7342"/>
        <v>195589.59999999998</v>
      </c>
      <c r="AZ2816" s="18">
        <f t="shared" si="7385"/>
        <v>0</v>
      </c>
      <c r="BA2816" s="18">
        <f t="shared" si="7385"/>
        <v>0</v>
      </c>
      <c r="BB2816" s="18">
        <f t="shared" si="7385"/>
        <v>0</v>
      </c>
      <c r="BC2816" s="18">
        <f t="shared" si="7261"/>
        <v>5429.8639999999996</v>
      </c>
      <c r="BD2816" s="18">
        <f t="shared" si="7262"/>
        <v>94695.884999999995</v>
      </c>
      <c r="BE2816" s="18">
        <f t="shared" si="7263"/>
        <v>195589.59999999998</v>
      </c>
      <c r="BF2816" s="18">
        <f t="shared" si="7385"/>
        <v>0</v>
      </c>
      <c r="BG2816" s="18">
        <f t="shared" si="7385"/>
        <v>0</v>
      </c>
      <c r="BH2816" s="18">
        <f t="shared" si="7385"/>
        <v>0</v>
      </c>
      <c r="BI2816" s="18">
        <f t="shared" si="7258"/>
        <v>5429.8639999999996</v>
      </c>
      <c r="BJ2816" s="18">
        <f t="shared" si="7259"/>
        <v>94695.884999999995</v>
      </c>
      <c r="BK2816" s="18">
        <f t="shared" si="7260"/>
        <v>195589.59999999998</v>
      </c>
      <c r="BL2816" s="18">
        <f t="shared" si="7385"/>
        <v>0</v>
      </c>
      <c r="BM2816" s="18">
        <f t="shared" si="7385"/>
        <v>0</v>
      </c>
      <c r="BN2816" s="18">
        <f t="shared" si="7385"/>
        <v>0</v>
      </c>
      <c r="BO2816" s="18">
        <f t="shared" si="7315"/>
        <v>5429.8639999999996</v>
      </c>
      <c r="BP2816" s="18">
        <f t="shared" si="7316"/>
        <v>94695.884999999995</v>
      </c>
      <c r="BQ2816" s="18">
        <f t="shared" si="7317"/>
        <v>195589.59999999998</v>
      </c>
      <c r="BR2816" s="18">
        <f t="shared" si="7385"/>
        <v>0</v>
      </c>
      <c r="BS2816" s="18">
        <f t="shared" si="7385"/>
        <v>0</v>
      </c>
      <c r="BT2816" s="18">
        <f t="shared" si="7385"/>
        <v>0</v>
      </c>
      <c r="BU2816" s="18">
        <f t="shared" si="7308"/>
        <v>5429.8639999999996</v>
      </c>
      <c r="BV2816" s="18">
        <f t="shared" si="7309"/>
        <v>94695.884999999995</v>
      </c>
      <c r="BW2816" s="18">
        <f t="shared" si="7310"/>
        <v>195589.59999999998</v>
      </c>
      <c r="BX2816" s="18">
        <f t="shared" si="7385"/>
        <v>-4536.7550000000001</v>
      </c>
      <c r="BY2816" s="18">
        <f t="shared" si="7385"/>
        <v>0</v>
      </c>
      <c r="BZ2816" s="18">
        <f t="shared" si="7385"/>
        <v>0</v>
      </c>
      <c r="CA2816" s="18">
        <f t="shared" si="7284"/>
        <v>893.10899999999947</v>
      </c>
      <c r="CB2816" s="18">
        <f t="shared" si="7285"/>
        <v>94695.884999999995</v>
      </c>
      <c r="CC2816" s="18">
        <f t="shared" si="7286"/>
        <v>195589.59999999998</v>
      </c>
      <c r="CD2816" s="18">
        <f t="shared" si="7385"/>
        <v>0</v>
      </c>
      <c r="CE2816" s="27"/>
      <c r="CF2816" s="33"/>
    </row>
    <row r="2817" spans="1:84" ht="31.2" x14ac:dyDescent="0.3">
      <c r="A2817" s="41" t="s">
        <v>456</v>
      </c>
      <c r="B2817" s="39">
        <v>700</v>
      </c>
      <c r="C2817" s="41"/>
      <c r="D2817" s="41"/>
      <c r="E2817" s="14" t="s">
        <v>555</v>
      </c>
      <c r="F2817" s="18">
        <f t="shared" si="7383"/>
        <v>18262.7</v>
      </c>
      <c r="G2817" s="18">
        <f t="shared" si="7383"/>
        <v>115030.9</v>
      </c>
      <c r="H2817" s="18">
        <f t="shared" si="7383"/>
        <v>210784.3</v>
      </c>
      <c r="I2817" s="18">
        <f t="shared" si="7383"/>
        <v>0</v>
      </c>
      <c r="J2817" s="18">
        <f t="shared" si="7383"/>
        <v>0</v>
      </c>
      <c r="K2817" s="18">
        <f t="shared" si="7383"/>
        <v>0</v>
      </c>
      <c r="L2817" s="18">
        <f t="shared" si="7271"/>
        <v>18262.7</v>
      </c>
      <c r="M2817" s="18">
        <f t="shared" si="7272"/>
        <v>115030.9</v>
      </c>
      <c r="N2817" s="18">
        <f t="shared" si="7273"/>
        <v>210784.3</v>
      </c>
      <c r="O2817" s="18">
        <f t="shared" si="7384"/>
        <v>-3200.0030000000002</v>
      </c>
      <c r="P2817" s="18">
        <f t="shared" si="7384"/>
        <v>-20335.014999999999</v>
      </c>
      <c r="Q2817" s="18">
        <f t="shared" si="7384"/>
        <v>-15194.7</v>
      </c>
      <c r="R2817" s="18">
        <f t="shared" si="7384"/>
        <v>367.16699999999997</v>
      </c>
      <c r="S2817" s="18">
        <f t="shared" si="7384"/>
        <v>0</v>
      </c>
      <c r="T2817" s="18">
        <f t="shared" si="7267"/>
        <v>15429.864</v>
      </c>
      <c r="U2817" s="18">
        <f t="shared" si="7268"/>
        <v>94695.884999999995</v>
      </c>
      <c r="V2817" s="18">
        <f t="shared" si="7269"/>
        <v>195589.59999999998</v>
      </c>
      <c r="W2817" s="18">
        <f t="shared" si="7385"/>
        <v>0</v>
      </c>
      <c r="X2817" s="18">
        <f t="shared" si="7385"/>
        <v>0</v>
      </c>
      <c r="Y2817" s="18">
        <f t="shared" si="7385"/>
        <v>0</v>
      </c>
      <c r="Z2817" s="18">
        <f t="shared" si="7385"/>
        <v>0</v>
      </c>
      <c r="AA2817" s="18">
        <f t="shared" si="7385"/>
        <v>0</v>
      </c>
      <c r="AB2817" s="18">
        <f t="shared" si="7385"/>
        <v>0</v>
      </c>
      <c r="AC2817" s="18">
        <f t="shared" si="7380"/>
        <v>15429.864</v>
      </c>
      <c r="AD2817" s="18">
        <f t="shared" si="7381"/>
        <v>94695.884999999995</v>
      </c>
      <c r="AE2817" s="18">
        <f t="shared" si="7382"/>
        <v>195589.59999999998</v>
      </c>
      <c r="AF2817" s="18">
        <f t="shared" si="7385"/>
        <v>-10000</v>
      </c>
      <c r="AG2817" s="18">
        <f t="shared" si="7385"/>
        <v>0</v>
      </c>
      <c r="AH2817" s="18">
        <f t="shared" si="7385"/>
        <v>0</v>
      </c>
      <c r="AI2817" s="18">
        <f t="shared" si="7276"/>
        <v>5429.8639999999996</v>
      </c>
      <c r="AJ2817" s="18">
        <f t="shared" si="7277"/>
        <v>94695.884999999995</v>
      </c>
      <c r="AK2817" s="18">
        <f t="shared" si="7278"/>
        <v>195589.59999999998</v>
      </c>
      <c r="AL2817" s="18">
        <f t="shared" si="7385"/>
        <v>0</v>
      </c>
      <c r="AM2817" s="18">
        <f t="shared" si="7279"/>
        <v>5429.8639999999996</v>
      </c>
      <c r="AN2817" s="18">
        <f t="shared" si="7385"/>
        <v>0</v>
      </c>
      <c r="AO2817" s="18">
        <f t="shared" si="7385"/>
        <v>0</v>
      </c>
      <c r="AP2817" s="18">
        <f t="shared" si="7385"/>
        <v>0</v>
      </c>
      <c r="AQ2817" s="18">
        <f t="shared" si="7337"/>
        <v>5429.8639999999996</v>
      </c>
      <c r="AR2817" s="18">
        <f t="shared" si="7338"/>
        <v>94695.884999999995</v>
      </c>
      <c r="AS2817" s="18">
        <f t="shared" si="7339"/>
        <v>195589.59999999998</v>
      </c>
      <c r="AT2817" s="18">
        <f t="shared" si="7385"/>
        <v>0</v>
      </c>
      <c r="AU2817" s="18">
        <f t="shared" si="7385"/>
        <v>0</v>
      </c>
      <c r="AV2817" s="18">
        <f t="shared" si="7385"/>
        <v>0</v>
      </c>
      <c r="AW2817" s="18">
        <f t="shared" si="7340"/>
        <v>5429.8639999999996</v>
      </c>
      <c r="AX2817" s="18">
        <f t="shared" si="7341"/>
        <v>94695.884999999995</v>
      </c>
      <c r="AY2817" s="18">
        <f t="shared" si="7342"/>
        <v>195589.59999999998</v>
      </c>
      <c r="AZ2817" s="18">
        <f t="shared" si="7385"/>
        <v>0</v>
      </c>
      <c r="BA2817" s="18">
        <f t="shared" si="7385"/>
        <v>0</v>
      </c>
      <c r="BB2817" s="18">
        <f t="shared" si="7385"/>
        <v>0</v>
      </c>
      <c r="BC2817" s="18">
        <f t="shared" si="7261"/>
        <v>5429.8639999999996</v>
      </c>
      <c r="BD2817" s="18">
        <f t="shared" si="7262"/>
        <v>94695.884999999995</v>
      </c>
      <c r="BE2817" s="18">
        <f t="shared" si="7263"/>
        <v>195589.59999999998</v>
      </c>
      <c r="BF2817" s="18">
        <f t="shared" si="7385"/>
        <v>0</v>
      </c>
      <c r="BG2817" s="18">
        <f t="shared" si="7385"/>
        <v>0</v>
      </c>
      <c r="BH2817" s="18">
        <f t="shared" si="7385"/>
        <v>0</v>
      </c>
      <c r="BI2817" s="18">
        <f t="shared" si="7258"/>
        <v>5429.8639999999996</v>
      </c>
      <c r="BJ2817" s="18">
        <f t="shared" si="7259"/>
        <v>94695.884999999995</v>
      </c>
      <c r="BK2817" s="18">
        <f t="shared" si="7260"/>
        <v>195589.59999999998</v>
      </c>
      <c r="BL2817" s="18">
        <f t="shared" si="7385"/>
        <v>0</v>
      </c>
      <c r="BM2817" s="18">
        <f t="shared" si="7385"/>
        <v>0</v>
      </c>
      <c r="BN2817" s="18">
        <f t="shared" si="7385"/>
        <v>0</v>
      </c>
      <c r="BO2817" s="18">
        <f t="shared" si="7315"/>
        <v>5429.8639999999996</v>
      </c>
      <c r="BP2817" s="18">
        <f t="shared" si="7316"/>
        <v>94695.884999999995</v>
      </c>
      <c r="BQ2817" s="18">
        <f t="shared" si="7317"/>
        <v>195589.59999999998</v>
      </c>
      <c r="BR2817" s="18">
        <f t="shared" si="7385"/>
        <v>0</v>
      </c>
      <c r="BS2817" s="18">
        <f t="shared" si="7385"/>
        <v>0</v>
      </c>
      <c r="BT2817" s="18">
        <f t="shared" si="7385"/>
        <v>0</v>
      </c>
      <c r="BU2817" s="18">
        <f t="shared" si="7308"/>
        <v>5429.8639999999996</v>
      </c>
      <c r="BV2817" s="18">
        <f t="shared" si="7309"/>
        <v>94695.884999999995</v>
      </c>
      <c r="BW2817" s="18">
        <f t="shared" si="7310"/>
        <v>195589.59999999998</v>
      </c>
      <c r="BX2817" s="18">
        <f t="shared" si="7385"/>
        <v>-4536.7550000000001</v>
      </c>
      <c r="BY2817" s="18">
        <f t="shared" si="7385"/>
        <v>0</v>
      </c>
      <c r="BZ2817" s="18">
        <f t="shared" si="7385"/>
        <v>0</v>
      </c>
      <c r="CA2817" s="18">
        <f t="shared" si="7284"/>
        <v>893.10899999999947</v>
      </c>
      <c r="CB2817" s="18">
        <f t="shared" si="7285"/>
        <v>94695.884999999995</v>
      </c>
      <c r="CC2817" s="18">
        <f t="shared" si="7286"/>
        <v>195589.59999999998</v>
      </c>
      <c r="CD2817" s="18">
        <f t="shared" si="7385"/>
        <v>0</v>
      </c>
      <c r="CE2817" s="27"/>
      <c r="CF2817" s="33"/>
    </row>
    <row r="2818" spans="1:84" x14ac:dyDescent="0.3">
      <c r="A2818" s="41" t="s">
        <v>456</v>
      </c>
      <c r="B2818" s="39">
        <v>730</v>
      </c>
      <c r="C2818" s="41"/>
      <c r="D2818" s="41"/>
      <c r="E2818" s="14" t="s">
        <v>570</v>
      </c>
      <c r="F2818" s="18">
        <f t="shared" si="7383"/>
        <v>18262.7</v>
      </c>
      <c r="G2818" s="18">
        <f t="shared" si="7383"/>
        <v>115030.9</v>
      </c>
      <c r="H2818" s="18">
        <f t="shared" si="7383"/>
        <v>210784.3</v>
      </c>
      <c r="I2818" s="18">
        <f t="shared" si="7383"/>
        <v>0</v>
      </c>
      <c r="J2818" s="18">
        <f t="shared" si="7383"/>
        <v>0</v>
      </c>
      <c r="K2818" s="18">
        <f t="shared" si="7383"/>
        <v>0</v>
      </c>
      <c r="L2818" s="18">
        <f t="shared" si="7271"/>
        <v>18262.7</v>
      </c>
      <c r="M2818" s="18">
        <f t="shared" si="7272"/>
        <v>115030.9</v>
      </c>
      <c r="N2818" s="18">
        <f t="shared" si="7273"/>
        <v>210784.3</v>
      </c>
      <c r="O2818" s="18">
        <f t="shared" si="7384"/>
        <v>-3200.0030000000002</v>
      </c>
      <c r="P2818" s="18">
        <f t="shared" si="7384"/>
        <v>-20335.014999999999</v>
      </c>
      <c r="Q2818" s="18">
        <f t="shared" si="7384"/>
        <v>-15194.7</v>
      </c>
      <c r="R2818" s="18">
        <f t="shared" si="7384"/>
        <v>367.16699999999997</v>
      </c>
      <c r="S2818" s="18">
        <f t="shared" si="7384"/>
        <v>0</v>
      </c>
      <c r="T2818" s="18">
        <f t="shared" si="7267"/>
        <v>15429.864</v>
      </c>
      <c r="U2818" s="18">
        <f t="shared" si="7268"/>
        <v>94695.884999999995</v>
      </c>
      <c r="V2818" s="18">
        <f t="shared" si="7269"/>
        <v>195589.59999999998</v>
      </c>
      <c r="W2818" s="18">
        <f t="shared" si="7385"/>
        <v>0</v>
      </c>
      <c r="X2818" s="18">
        <f t="shared" si="7385"/>
        <v>0</v>
      </c>
      <c r="Y2818" s="18">
        <f t="shared" si="7385"/>
        <v>0</v>
      </c>
      <c r="Z2818" s="18">
        <f t="shared" si="7385"/>
        <v>0</v>
      </c>
      <c r="AA2818" s="18">
        <f t="shared" si="7385"/>
        <v>0</v>
      </c>
      <c r="AB2818" s="18">
        <f t="shared" si="7385"/>
        <v>0</v>
      </c>
      <c r="AC2818" s="18">
        <f t="shared" si="7380"/>
        <v>15429.864</v>
      </c>
      <c r="AD2818" s="18">
        <f t="shared" si="7381"/>
        <v>94695.884999999995</v>
      </c>
      <c r="AE2818" s="18">
        <f t="shared" si="7382"/>
        <v>195589.59999999998</v>
      </c>
      <c r="AF2818" s="18">
        <f t="shared" si="7385"/>
        <v>-10000</v>
      </c>
      <c r="AG2818" s="18">
        <f t="shared" si="7385"/>
        <v>0</v>
      </c>
      <c r="AH2818" s="18">
        <f t="shared" si="7385"/>
        <v>0</v>
      </c>
      <c r="AI2818" s="18">
        <f t="shared" si="7276"/>
        <v>5429.8639999999996</v>
      </c>
      <c r="AJ2818" s="18">
        <f t="shared" si="7277"/>
        <v>94695.884999999995</v>
      </c>
      <c r="AK2818" s="18">
        <f t="shared" si="7278"/>
        <v>195589.59999999998</v>
      </c>
      <c r="AL2818" s="18">
        <f t="shared" si="7385"/>
        <v>0</v>
      </c>
      <c r="AM2818" s="18">
        <f t="shared" si="7279"/>
        <v>5429.8639999999996</v>
      </c>
      <c r="AN2818" s="18">
        <f t="shared" si="7385"/>
        <v>0</v>
      </c>
      <c r="AO2818" s="18">
        <f t="shared" si="7385"/>
        <v>0</v>
      </c>
      <c r="AP2818" s="18">
        <f t="shared" si="7385"/>
        <v>0</v>
      </c>
      <c r="AQ2818" s="18">
        <f t="shared" si="7337"/>
        <v>5429.8639999999996</v>
      </c>
      <c r="AR2818" s="18">
        <f t="shared" si="7338"/>
        <v>94695.884999999995</v>
      </c>
      <c r="AS2818" s="18">
        <f t="shared" si="7339"/>
        <v>195589.59999999998</v>
      </c>
      <c r="AT2818" s="18">
        <f t="shared" si="7385"/>
        <v>0</v>
      </c>
      <c r="AU2818" s="18">
        <f t="shared" si="7385"/>
        <v>0</v>
      </c>
      <c r="AV2818" s="18">
        <f t="shared" si="7385"/>
        <v>0</v>
      </c>
      <c r="AW2818" s="18">
        <f t="shared" si="7340"/>
        <v>5429.8639999999996</v>
      </c>
      <c r="AX2818" s="18">
        <f t="shared" si="7341"/>
        <v>94695.884999999995</v>
      </c>
      <c r="AY2818" s="18">
        <f t="shared" si="7342"/>
        <v>195589.59999999998</v>
      </c>
      <c r="AZ2818" s="18">
        <f t="shared" si="7385"/>
        <v>0</v>
      </c>
      <c r="BA2818" s="18">
        <f t="shared" si="7385"/>
        <v>0</v>
      </c>
      <c r="BB2818" s="18">
        <f t="shared" si="7385"/>
        <v>0</v>
      </c>
      <c r="BC2818" s="18">
        <f t="shared" si="7261"/>
        <v>5429.8639999999996</v>
      </c>
      <c r="BD2818" s="18">
        <f t="shared" si="7262"/>
        <v>94695.884999999995</v>
      </c>
      <c r="BE2818" s="18">
        <f t="shared" si="7263"/>
        <v>195589.59999999998</v>
      </c>
      <c r="BF2818" s="18">
        <f t="shared" si="7385"/>
        <v>0</v>
      </c>
      <c r="BG2818" s="18">
        <f t="shared" si="7385"/>
        <v>0</v>
      </c>
      <c r="BH2818" s="18">
        <f t="shared" si="7385"/>
        <v>0</v>
      </c>
      <c r="BI2818" s="18">
        <f t="shared" si="7258"/>
        <v>5429.8639999999996</v>
      </c>
      <c r="BJ2818" s="18">
        <f t="shared" si="7259"/>
        <v>94695.884999999995</v>
      </c>
      <c r="BK2818" s="18">
        <f t="shared" si="7260"/>
        <v>195589.59999999998</v>
      </c>
      <c r="BL2818" s="18">
        <f t="shared" si="7385"/>
        <v>0</v>
      </c>
      <c r="BM2818" s="18">
        <f t="shared" si="7385"/>
        <v>0</v>
      </c>
      <c r="BN2818" s="18">
        <f t="shared" si="7385"/>
        <v>0</v>
      </c>
      <c r="BO2818" s="18">
        <f t="shared" si="7315"/>
        <v>5429.8639999999996</v>
      </c>
      <c r="BP2818" s="18">
        <f t="shared" si="7316"/>
        <v>94695.884999999995</v>
      </c>
      <c r="BQ2818" s="18">
        <f t="shared" si="7317"/>
        <v>195589.59999999998</v>
      </c>
      <c r="BR2818" s="18">
        <f t="shared" si="7385"/>
        <v>0</v>
      </c>
      <c r="BS2818" s="18">
        <f t="shared" si="7385"/>
        <v>0</v>
      </c>
      <c r="BT2818" s="18">
        <f t="shared" si="7385"/>
        <v>0</v>
      </c>
      <c r="BU2818" s="18">
        <f t="shared" si="7308"/>
        <v>5429.8639999999996</v>
      </c>
      <c r="BV2818" s="18">
        <f t="shared" si="7309"/>
        <v>94695.884999999995</v>
      </c>
      <c r="BW2818" s="18">
        <f t="shared" si="7310"/>
        <v>195589.59999999998</v>
      </c>
      <c r="BX2818" s="18">
        <f t="shared" si="7385"/>
        <v>-4536.7550000000001</v>
      </c>
      <c r="BY2818" s="18">
        <f t="shared" si="7385"/>
        <v>0</v>
      </c>
      <c r="BZ2818" s="18">
        <f t="shared" si="7385"/>
        <v>0</v>
      </c>
      <c r="CA2818" s="18">
        <f t="shared" si="7284"/>
        <v>893.10899999999947</v>
      </c>
      <c r="CB2818" s="18">
        <f t="shared" si="7285"/>
        <v>94695.884999999995</v>
      </c>
      <c r="CC2818" s="18">
        <f t="shared" si="7286"/>
        <v>195589.59999999998</v>
      </c>
      <c r="CD2818" s="18">
        <f t="shared" si="7385"/>
        <v>0</v>
      </c>
      <c r="CE2818" s="27"/>
      <c r="CF2818" s="33"/>
    </row>
    <row r="2819" spans="1:84" ht="31.2" x14ac:dyDescent="0.3">
      <c r="A2819" s="41" t="s">
        <v>456</v>
      </c>
      <c r="B2819" s="39">
        <v>730</v>
      </c>
      <c r="C2819" s="41" t="s">
        <v>6</v>
      </c>
      <c r="D2819" s="41" t="s">
        <v>5</v>
      </c>
      <c r="E2819" s="14" t="s">
        <v>1428</v>
      </c>
      <c r="F2819" s="18">
        <v>18262.7</v>
      </c>
      <c r="G2819" s="18">
        <v>115030.9</v>
      </c>
      <c r="H2819" s="18">
        <v>210784.3</v>
      </c>
      <c r="I2819" s="18"/>
      <c r="J2819" s="18"/>
      <c r="K2819" s="18"/>
      <c r="L2819" s="18">
        <f t="shared" si="7271"/>
        <v>18262.7</v>
      </c>
      <c r="M2819" s="18">
        <f t="shared" si="7272"/>
        <v>115030.9</v>
      </c>
      <c r="N2819" s="18">
        <f t="shared" si="7273"/>
        <v>210784.3</v>
      </c>
      <c r="O2819" s="18">
        <v>-3200.0030000000002</v>
      </c>
      <c r="P2819" s="18">
        <v>-20335.014999999999</v>
      </c>
      <c r="Q2819" s="18">
        <v>-15194.7</v>
      </c>
      <c r="R2819" s="18">
        <v>367.16699999999997</v>
      </c>
      <c r="S2819" s="18"/>
      <c r="T2819" s="18">
        <f t="shared" si="7267"/>
        <v>15429.864</v>
      </c>
      <c r="U2819" s="18">
        <f t="shared" si="7268"/>
        <v>94695.884999999995</v>
      </c>
      <c r="V2819" s="18">
        <f t="shared" si="7269"/>
        <v>195589.59999999998</v>
      </c>
      <c r="W2819" s="18"/>
      <c r="X2819" s="18"/>
      <c r="Y2819" s="18"/>
      <c r="Z2819" s="18"/>
      <c r="AA2819" s="18"/>
      <c r="AB2819" s="18"/>
      <c r="AC2819" s="18">
        <f t="shared" si="7380"/>
        <v>15429.864</v>
      </c>
      <c r="AD2819" s="18">
        <f t="shared" si="7381"/>
        <v>94695.884999999995</v>
      </c>
      <c r="AE2819" s="18">
        <f t="shared" si="7382"/>
        <v>195589.59999999998</v>
      </c>
      <c r="AF2819" s="18">
        <v>-10000</v>
      </c>
      <c r="AG2819" s="18"/>
      <c r="AH2819" s="18"/>
      <c r="AI2819" s="18">
        <f t="shared" si="7276"/>
        <v>5429.8639999999996</v>
      </c>
      <c r="AJ2819" s="18">
        <f t="shared" si="7277"/>
        <v>94695.884999999995</v>
      </c>
      <c r="AK2819" s="18">
        <f t="shared" si="7278"/>
        <v>195589.59999999998</v>
      </c>
      <c r="AL2819" s="18"/>
      <c r="AM2819" s="18">
        <f t="shared" si="7279"/>
        <v>5429.8639999999996</v>
      </c>
      <c r="AN2819" s="18"/>
      <c r="AO2819" s="18"/>
      <c r="AP2819" s="18"/>
      <c r="AQ2819" s="18">
        <f t="shared" si="7337"/>
        <v>5429.8639999999996</v>
      </c>
      <c r="AR2819" s="18">
        <f t="shared" si="7338"/>
        <v>94695.884999999995</v>
      </c>
      <c r="AS2819" s="18">
        <f t="shared" si="7339"/>
        <v>195589.59999999998</v>
      </c>
      <c r="AT2819" s="18"/>
      <c r="AU2819" s="18"/>
      <c r="AV2819" s="18"/>
      <c r="AW2819" s="18">
        <f t="shared" si="7340"/>
        <v>5429.8639999999996</v>
      </c>
      <c r="AX2819" s="18">
        <f t="shared" si="7341"/>
        <v>94695.884999999995</v>
      </c>
      <c r="AY2819" s="18">
        <f t="shared" si="7342"/>
        <v>195589.59999999998</v>
      </c>
      <c r="AZ2819" s="18"/>
      <c r="BA2819" s="18"/>
      <c r="BB2819" s="18"/>
      <c r="BC2819" s="18">
        <f t="shared" si="7261"/>
        <v>5429.8639999999996</v>
      </c>
      <c r="BD2819" s="18">
        <f t="shared" si="7262"/>
        <v>94695.884999999995</v>
      </c>
      <c r="BE2819" s="18">
        <f t="shared" si="7263"/>
        <v>195589.59999999998</v>
      </c>
      <c r="BF2819" s="18"/>
      <c r="BG2819" s="18"/>
      <c r="BH2819" s="18"/>
      <c r="BI2819" s="18">
        <f t="shared" ref="BI2819:BI2882" si="7386">BC2819+BF2819</f>
        <v>5429.8639999999996</v>
      </c>
      <c r="BJ2819" s="18">
        <f t="shared" ref="BJ2819:BJ2882" si="7387">BD2819+BG2819</f>
        <v>94695.884999999995</v>
      </c>
      <c r="BK2819" s="18">
        <f t="shared" ref="BK2819:BK2882" si="7388">BE2819+BH2819</f>
        <v>195589.59999999998</v>
      </c>
      <c r="BL2819" s="18"/>
      <c r="BM2819" s="18"/>
      <c r="BN2819" s="18"/>
      <c r="BO2819" s="18">
        <f t="shared" si="7315"/>
        <v>5429.8639999999996</v>
      </c>
      <c r="BP2819" s="18">
        <f t="shared" si="7316"/>
        <v>94695.884999999995</v>
      </c>
      <c r="BQ2819" s="18">
        <f t="shared" si="7317"/>
        <v>195589.59999999998</v>
      </c>
      <c r="BR2819" s="18"/>
      <c r="BS2819" s="18"/>
      <c r="BT2819" s="18"/>
      <c r="BU2819" s="18">
        <f t="shared" si="7308"/>
        <v>5429.8639999999996</v>
      </c>
      <c r="BV2819" s="18">
        <f t="shared" si="7309"/>
        <v>94695.884999999995</v>
      </c>
      <c r="BW2819" s="18">
        <f t="shared" si="7310"/>
        <v>195589.59999999998</v>
      </c>
      <c r="BX2819" s="18">
        <v>-4536.7550000000001</v>
      </c>
      <c r="BY2819" s="18"/>
      <c r="BZ2819" s="18"/>
      <c r="CA2819" s="18">
        <f t="shared" si="7284"/>
        <v>893.10899999999947</v>
      </c>
      <c r="CB2819" s="18">
        <f t="shared" si="7285"/>
        <v>94695.884999999995</v>
      </c>
      <c r="CC2819" s="18">
        <f t="shared" si="7286"/>
        <v>195589.59999999998</v>
      </c>
      <c r="CD2819" s="18"/>
      <c r="CE2819" s="27"/>
      <c r="CF2819" s="33"/>
    </row>
    <row r="2820" spans="1:84" ht="46.8" x14ac:dyDescent="0.3">
      <c r="A2820" s="41" t="s">
        <v>798</v>
      </c>
      <c r="B2820" s="39"/>
      <c r="C2820" s="41"/>
      <c r="D2820" s="41"/>
      <c r="E2820" s="14" t="s">
        <v>1151</v>
      </c>
      <c r="F2820" s="18">
        <f t="shared" ref="F2820:K2822" si="7389">F2821</f>
        <v>1.5</v>
      </c>
      <c r="G2820" s="18">
        <f t="shared" si="7389"/>
        <v>1.5</v>
      </c>
      <c r="H2820" s="18">
        <f t="shared" si="7389"/>
        <v>2.9</v>
      </c>
      <c r="I2820" s="18">
        <f t="shared" si="7389"/>
        <v>0</v>
      </c>
      <c r="J2820" s="18">
        <f t="shared" si="7389"/>
        <v>0</v>
      </c>
      <c r="K2820" s="18">
        <f t="shared" si="7389"/>
        <v>0</v>
      </c>
      <c r="L2820" s="18">
        <f t="shared" si="7271"/>
        <v>1.5</v>
      </c>
      <c r="M2820" s="18">
        <f t="shared" si="7272"/>
        <v>1.5</v>
      </c>
      <c r="N2820" s="18">
        <f t="shared" si="7273"/>
        <v>2.9</v>
      </c>
      <c r="O2820" s="18">
        <f t="shared" ref="O2820:S2822" si="7390">O2821</f>
        <v>0</v>
      </c>
      <c r="P2820" s="18">
        <f t="shared" si="7390"/>
        <v>0</v>
      </c>
      <c r="Q2820" s="18">
        <f t="shared" si="7390"/>
        <v>0</v>
      </c>
      <c r="R2820" s="18">
        <f t="shared" si="7390"/>
        <v>0</v>
      </c>
      <c r="S2820" s="18">
        <f t="shared" si="7390"/>
        <v>0</v>
      </c>
      <c r="T2820" s="18">
        <f t="shared" si="7267"/>
        <v>1.5</v>
      </c>
      <c r="U2820" s="18">
        <f t="shared" si="7268"/>
        <v>1.5</v>
      </c>
      <c r="V2820" s="18">
        <f t="shared" si="7269"/>
        <v>2.9</v>
      </c>
      <c r="W2820" s="18">
        <f t="shared" ref="W2820:CD2822" si="7391">W2821</f>
        <v>0</v>
      </c>
      <c r="X2820" s="18">
        <f t="shared" si="7391"/>
        <v>0</v>
      </c>
      <c r="Y2820" s="18">
        <f t="shared" si="7391"/>
        <v>0</v>
      </c>
      <c r="Z2820" s="18">
        <f t="shared" si="7391"/>
        <v>0</v>
      </c>
      <c r="AA2820" s="18">
        <f t="shared" si="7391"/>
        <v>0</v>
      </c>
      <c r="AB2820" s="18">
        <f t="shared" si="7391"/>
        <v>0</v>
      </c>
      <c r="AC2820" s="18">
        <f t="shared" si="7380"/>
        <v>1.5</v>
      </c>
      <c r="AD2820" s="18">
        <f t="shared" si="7381"/>
        <v>1.5</v>
      </c>
      <c r="AE2820" s="18">
        <f t="shared" si="7382"/>
        <v>2.9</v>
      </c>
      <c r="AF2820" s="18">
        <f t="shared" si="7391"/>
        <v>0</v>
      </c>
      <c r="AG2820" s="18">
        <f t="shared" si="7391"/>
        <v>0</v>
      </c>
      <c r="AH2820" s="18">
        <f t="shared" si="7391"/>
        <v>0</v>
      </c>
      <c r="AI2820" s="18">
        <f t="shared" si="7276"/>
        <v>1.5</v>
      </c>
      <c r="AJ2820" s="18">
        <f t="shared" si="7277"/>
        <v>1.5</v>
      </c>
      <c r="AK2820" s="18">
        <f t="shared" si="7278"/>
        <v>2.9</v>
      </c>
      <c r="AL2820" s="18">
        <f t="shared" si="7391"/>
        <v>0</v>
      </c>
      <c r="AM2820" s="18">
        <f t="shared" si="7279"/>
        <v>1.5</v>
      </c>
      <c r="AN2820" s="18">
        <f t="shared" si="7391"/>
        <v>0</v>
      </c>
      <c r="AO2820" s="18">
        <f t="shared" si="7391"/>
        <v>0</v>
      </c>
      <c r="AP2820" s="18">
        <f t="shared" si="7391"/>
        <v>0</v>
      </c>
      <c r="AQ2820" s="18">
        <f t="shared" si="7337"/>
        <v>1.5</v>
      </c>
      <c r="AR2820" s="18">
        <f t="shared" si="7338"/>
        <v>1.5</v>
      </c>
      <c r="AS2820" s="18">
        <f t="shared" si="7339"/>
        <v>2.9</v>
      </c>
      <c r="AT2820" s="18">
        <f t="shared" si="7391"/>
        <v>0</v>
      </c>
      <c r="AU2820" s="18">
        <f t="shared" si="7391"/>
        <v>0</v>
      </c>
      <c r="AV2820" s="18">
        <f t="shared" si="7391"/>
        <v>0</v>
      </c>
      <c r="AW2820" s="18">
        <f t="shared" si="7340"/>
        <v>1.5</v>
      </c>
      <c r="AX2820" s="18">
        <f t="shared" si="7341"/>
        <v>1.5</v>
      </c>
      <c r="AY2820" s="18">
        <f t="shared" si="7342"/>
        <v>2.9</v>
      </c>
      <c r="AZ2820" s="18">
        <f t="shared" si="7391"/>
        <v>0</v>
      </c>
      <c r="BA2820" s="18">
        <f t="shared" si="7391"/>
        <v>0</v>
      </c>
      <c r="BB2820" s="18">
        <f t="shared" si="7391"/>
        <v>0</v>
      </c>
      <c r="BC2820" s="18">
        <f t="shared" ref="BC2820:BC2883" si="7392">AW2820+AZ2820</f>
        <v>1.5</v>
      </c>
      <c r="BD2820" s="18">
        <f t="shared" ref="BD2820:BD2883" si="7393">AX2820+BA2820</f>
        <v>1.5</v>
      </c>
      <c r="BE2820" s="18">
        <f t="shared" ref="BE2820:BE2883" si="7394">AY2820+BB2820</f>
        <v>2.9</v>
      </c>
      <c r="BF2820" s="18">
        <f t="shared" si="7391"/>
        <v>0</v>
      </c>
      <c r="BG2820" s="18">
        <f t="shared" si="7391"/>
        <v>0</v>
      </c>
      <c r="BH2820" s="18">
        <f t="shared" si="7391"/>
        <v>0</v>
      </c>
      <c r="BI2820" s="18">
        <f t="shared" si="7386"/>
        <v>1.5</v>
      </c>
      <c r="BJ2820" s="18">
        <f t="shared" si="7387"/>
        <v>1.5</v>
      </c>
      <c r="BK2820" s="18">
        <f t="shared" si="7388"/>
        <v>2.9</v>
      </c>
      <c r="BL2820" s="18">
        <f t="shared" si="7391"/>
        <v>0</v>
      </c>
      <c r="BM2820" s="18">
        <f t="shared" si="7391"/>
        <v>0</v>
      </c>
      <c r="BN2820" s="18">
        <f t="shared" si="7391"/>
        <v>0</v>
      </c>
      <c r="BO2820" s="18">
        <f t="shared" si="7315"/>
        <v>1.5</v>
      </c>
      <c r="BP2820" s="18">
        <f t="shared" si="7316"/>
        <v>1.5</v>
      </c>
      <c r="BQ2820" s="18">
        <f t="shared" si="7317"/>
        <v>2.9</v>
      </c>
      <c r="BR2820" s="18">
        <f t="shared" si="7391"/>
        <v>0</v>
      </c>
      <c r="BS2820" s="18">
        <f t="shared" si="7391"/>
        <v>0</v>
      </c>
      <c r="BT2820" s="18">
        <f t="shared" si="7391"/>
        <v>0</v>
      </c>
      <c r="BU2820" s="18">
        <f t="shared" si="7308"/>
        <v>1.5</v>
      </c>
      <c r="BV2820" s="18">
        <f t="shared" si="7309"/>
        <v>1.5</v>
      </c>
      <c r="BW2820" s="18">
        <f t="shared" si="7310"/>
        <v>2.9</v>
      </c>
      <c r="BX2820" s="18">
        <f t="shared" si="7391"/>
        <v>0</v>
      </c>
      <c r="BY2820" s="18">
        <f t="shared" si="7391"/>
        <v>0</v>
      </c>
      <c r="BZ2820" s="18">
        <f t="shared" si="7391"/>
        <v>0</v>
      </c>
      <c r="CA2820" s="18">
        <f t="shared" si="7284"/>
        <v>1.5</v>
      </c>
      <c r="CB2820" s="18">
        <f t="shared" si="7285"/>
        <v>1.5</v>
      </c>
      <c r="CC2820" s="18">
        <f t="shared" si="7286"/>
        <v>2.9</v>
      </c>
      <c r="CD2820" s="18">
        <f t="shared" si="7391"/>
        <v>0</v>
      </c>
      <c r="CE2820" s="27"/>
      <c r="CF2820" s="33"/>
    </row>
    <row r="2821" spans="1:84" ht="31.2" x14ac:dyDescent="0.3">
      <c r="A2821" s="41" t="s">
        <v>798</v>
      </c>
      <c r="B2821" s="39">
        <v>200</v>
      </c>
      <c r="C2821" s="41"/>
      <c r="D2821" s="41"/>
      <c r="E2821" s="14" t="s">
        <v>551</v>
      </c>
      <c r="F2821" s="18">
        <f t="shared" si="7389"/>
        <v>1.5</v>
      </c>
      <c r="G2821" s="18">
        <f t="shared" si="7389"/>
        <v>1.5</v>
      </c>
      <c r="H2821" s="18">
        <f t="shared" si="7389"/>
        <v>2.9</v>
      </c>
      <c r="I2821" s="18">
        <f t="shared" si="7389"/>
        <v>0</v>
      </c>
      <c r="J2821" s="18">
        <f t="shared" si="7389"/>
        <v>0</v>
      </c>
      <c r="K2821" s="18">
        <f t="shared" si="7389"/>
        <v>0</v>
      </c>
      <c r="L2821" s="18">
        <f t="shared" si="7271"/>
        <v>1.5</v>
      </c>
      <c r="M2821" s="18">
        <f t="shared" si="7272"/>
        <v>1.5</v>
      </c>
      <c r="N2821" s="18">
        <f t="shared" si="7273"/>
        <v>2.9</v>
      </c>
      <c r="O2821" s="18">
        <f t="shared" si="7390"/>
        <v>0</v>
      </c>
      <c r="P2821" s="18">
        <f t="shared" si="7390"/>
        <v>0</v>
      </c>
      <c r="Q2821" s="18">
        <f t="shared" si="7390"/>
        <v>0</v>
      </c>
      <c r="R2821" s="18">
        <f t="shared" si="7390"/>
        <v>0</v>
      </c>
      <c r="S2821" s="18">
        <f t="shared" si="7390"/>
        <v>0</v>
      </c>
      <c r="T2821" s="18">
        <f t="shared" si="7267"/>
        <v>1.5</v>
      </c>
      <c r="U2821" s="18">
        <f t="shared" si="7268"/>
        <v>1.5</v>
      </c>
      <c r="V2821" s="18">
        <f t="shared" si="7269"/>
        <v>2.9</v>
      </c>
      <c r="W2821" s="18">
        <f t="shared" si="7391"/>
        <v>0</v>
      </c>
      <c r="X2821" s="18">
        <f t="shared" si="7391"/>
        <v>0</v>
      </c>
      <c r="Y2821" s="18">
        <f t="shared" si="7391"/>
        <v>0</v>
      </c>
      <c r="Z2821" s="18">
        <f t="shared" si="7391"/>
        <v>0</v>
      </c>
      <c r="AA2821" s="18">
        <f t="shared" si="7391"/>
        <v>0</v>
      </c>
      <c r="AB2821" s="18">
        <f t="shared" si="7391"/>
        <v>0</v>
      </c>
      <c r="AC2821" s="18">
        <f t="shared" si="7380"/>
        <v>1.5</v>
      </c>
      <c r="AD2821" s="18">
        <f t="shared" si="7381"/>
        <v>1.5</v>
      </c>
      <c r="AE2821" s="18">
        <f t="shared" si="7382"/>
        <v>2.9</v>
      </c>
      <c r="AF2821" s="18">
        <f t="shared" si="7391"/>
        <v>0</v>
      </c>
      <c r="AG2821" s="18">
        <f t="shared" si="7391"/>
        <v>0</v>
      </c>
      <c r="AH2821" s="18">
        <f t="shared" si="7391"/>
        <v>0</v>
      </c>
      <c r="AI2821" s="18">
        <f t="shared" si="7276"/>
        <v>1.5</v>
      </c>
      <c r="AJ2821" s="18">
        <f t="shared" si="7277"/>
        <v>1.5</v>
      </c>
      <c r="AK2821" s="18">
        <f t="shared" si="7278"/>
        <v>2.9</v>
      </c>
      <c r="AL2821" s="18">
        <f t="shared" si="7391"/>
        <v>0</v>
      </c>
      <c r="AM2821" s="18">
        <f t="shared" si="7279"/>
        <v>1.5</v>
      </c>
      <c r="AN2821" s="18">
        <f t="shared" si="7391"/>
        <v>0</v>
      </c>
      <c r="AO2821" s="18">
        <f t="shared" si="7391"/>
        <v>0</v>
      </c>
      <c r="AP2821" s="18">
        <f t="shared" si="7391"/>
        <v>0</v>
      </c>
      <c r="AQ2821" s="18">
        <f t="shared" si="7337"/>
        <v>1.5</v>
      </c>
      <c r="AR2821" s="18">
        <f t="shared" si="7338"/>
        <v>1.5</v>
      </c>
      <c r="AS2821" s="18">
        <f t="shared" si="7339"/>
        <v>2.9</v>
      </c>
      <c r="AT2821" s="18">
        <f t="shared" si="7391"/>
        <v>0</v>
      </c>
      <c r="AU2821" s="18">
        <f t="shared" si="7391"/>
        <v>0</v>
      </c>
      <c r="AV2821" s="18">
        <f t="shared" si="7391"/>
        <v>0</v>
      </c>
      <c r="AW2821" s="18">
        <f t="shared" si="7340"/>
        <v>1.5</v>
      </c>
      <c r="AX2821" s="18">
        <f t="shared" si="7341"/>
        <v>1.5</v>
      </c>
      <c r="AY2821" s="18">
        <f t="shared" si="7342"/>
        <v>2.9</v>
      </c>
      <c r="AZ2821" s="18">
        <f t="shared" si="7391"/>
        <v>0</v>
      </c>
      <c r="BA2821" s="18">
        <f t="shared" si="7391"/>
        <v>0</v>
      </c>
      <c r="BB2821" s="18">
        <f t="shared" si="7391"/>
        <v>0</v>
      </c>
      <c r="BC2821" s="18">
        <f t="shared" si="7392"/>
        <v>1.5</v>
      </c>
      <c r="BD2821" s="18">
        <f t="shared" si="7393"/>
        <v>1.5</v>
      </c>
      <c r="BE2821" s="18">
        <f t="shared" si="7394"/>
        <v>2.9</v>
      </c>
      <c r="BF2821" s="18">
        <f t="shared" si="7391"/>
        <v>0</v>
      </c>
      <c r="BG2821" s="18">
        <f t="shared" si="7391"/>
        <v>0</v>
      </c>
      <c r="BH2821" s="18">
        <f t="shared" si="7391"/>
        <v>0</v>
      </c>
      <c r="BI2821" s="18">
        <f t="shared" si="7386"/>
        <v>1.5</v>
      </c>
      <c r="BJ2821" s="18">
        <f t="shared" si="7387"/>
        <v>1.5</v>
      </c>
      <c r="BK2821" s="18">
        <f t="shared" si="7388"/>
        <v>2.9</v>
      </c>
      <c r="BL2821" s="18">
        <f t="shared" si="7391"/>
        <v>0</v>
      </c>
      <c r="BM2821" s="18">
        <f t="shared" si="7391"/>
        <v>0</v>
      </c>
      <c r="BN2821" s="18">
        <f t="shared" si="7391"/>
        <v>0</v>
      </c>
      <c r="BO2821" s="18">
        <f t="shared" si="7315"/>
        <v>1.5</v>
      </c>
      <c r="BP2821" s="18">
        <f t="shared" si="7316"/>
        <v>1.5</v>
      </c>
      <c r="BQ2821" s="18">
        <f t="shared" si="7317"/>
        <v>2.9</v>
      </c>
      <c r="BR2821" s="18">
        <f t="shared" si="7391"/>
        <v>0</v>
      </c>
      <c r="BS2821" s="18">
        <f t="shared" si="7391"/>
        <v>0</v>
      </c>
      <c r="BT2821" s="18">
        <f t="shared" si="7391"/>
        <v>0</v>
      </c>
      <c r="BU2821" s="18">
        <f t="shared" si="7308"/>
        <v>1.5</v>
      </c>
      <c r="BV2821" s="18">
        <f t="shared" si="7309"/>
        <v>1.5</v>
      </c>
      <c r="BW2821" s="18">
        <f t="shared" si="7310"/>
        <v>2.9</v>
      </c>
      <c r="BX2821" s="18">
        <f t="shared" si="7391"/>
        <v>0</v>
      </c>
      <c r="BY2821" s="18">
        <f t="shared" si="7391"/>
        <v>0</v>
      </c>
      <c r="BZ2821" s="18">
        <f t="shared" si="7391"/>
        <v>0</v>
      </c>
      <c r="CA2821" s="18">
        <f t="shared" si="7284"/>
        <v>1.5</v>
      </c>
      <c r="CB2821" s="18">
        <f t="shared" si="7285"/>
        <v>1.5</v>
      </c>
      <c r="CC2821" s="18">
        <f t="shared" si="7286"/>
        <v>2.9</v>
      </c>
      <c r="CD2821" s="18">
        <f t="shared" si="7391"/>
        <v>0</v>
      </c>
      <c r="CE2821" s="27"/>
      <c r="CF2821" s="33"/>
    </row>
    <row r="2822" spans="1:84" ht="46.8" x14ac:dyDescent="0.3">
      <c r="A2822" s="41" t="s">
        <v>798</v>
      </c>
      <c r="B2822" s="39">
        <v>240</v>
      </c>
      <c r="C2822" s="41"/>
      <c r="D2822" s="41"/>
      <c r="E2822" s="14" t="s">
        <v>559</v>
      </c>
      <c r="F2822" s="18">
        <f t="shared" si="7389"/>
        <v>1.5</v>
      </c>
      <c r="G2822" s="18">
        <f t="shared" si="7389"/>
        <v>1.5</v>
      </c>
      <c r="H2822" s="18">
        <f t="shared" si="7389"/>
        <v>2.9</v>
      </c>
      <c r="I2822" s="18">
        <f t="shared" si="7389"/>
        <v>0</v>
      </c>
      <c r="J2822" s="18">
        <f t="shared" si="7389"/>
        <v>0</v>
      </c>
      <c r="K2822" s="18">
        <f t="shared" si="7389"/>
        <v>0</v>
      </c>
      <c r="L2822" s="18">
        <f t="shared" si="7271"/>
        <v>1.5</v>
      </c>
      <c r="M2822" s="18">
        <f t="shared" si="7272"/>
        <v>1.5</v>
      </c>
      <c r="N2822" s="18">
        <f t="shared" si="7273"/>
        <v>2.9</v>
      </c>
      <c r="O2822" s="18">
        <f t="shared" si="7390"/>
        <v>0</v>
      </c>
      <c r="P2822" s="18">
        <f t="shared" si="7390"/>
        <v>0</v>
      </c>
      <c r="Q2822" s="18">
        <f t="shared" si="7390"/>
        <v>0</v>
      </c>
      <c r="R2822" s="18">
        <f t="shared" si="7390"/>
        <v>0</v>
      </c>
      <c r="S2822" s="18">
        <f t="shared" si="7390"/>
        <v>0</v>
      </c>
      <c r="T2822" s="18">
        <f t="shared" si="7267"/>
        <v>1.5</v>
      </c>
      <c r="U2822" s="18">
        <f t="shared" si="7268"/>
        <v>1.5</v>
      </c>
      <c r="V2822" s="18">
        <f t="shared" si="7269"/>
        <v>2.9</v>
      </c>
      <c r="W2822" s="18">
        <f t="shared" si="7391"/>
        <v>0</v>
      </c>
      <c r="X2822" s="18">
        <f t="shared" si="7391"/>
        <v>0</v>
      </c>
      <c r="Y2822" s="18">
        <f t="shared" si="7391"/>
        <v>0</v>
      </c>
      <c r="Z2822" s="18">
        <f t="shared" si="7391"/>
        <v>0</v>
      </c>
      <c r="AA2822" s="18">
        <f t="shared" si="7391"/>
        <v>0</v>
      </c>
      <c r="AB2822" s="18">
        <f t="shared" si="7391"/>
        <v>0</v>
      </c>
      <c r="AC2822" s="18">
        <f t="shared" si="7380"/>
        <v>1.5</v>
      </c>
      <c r="AD2822" s="18">
        <f t="shared" si="7381"/>
        <v>1.5</v>
      </c>
      <c r="AE2822" s="18">
        <f t="shared" si="7382"/>
        <v>2.9</v>
      </c>
      <c r="AF2822" s="18">
        <f t="shared" si="7391"/>
        <v>0</v>
      </c>
      <c r="AG2822" s="18">
        <f t="shared" si="7391"/>
        <v>0</v>
      </c>
      <c r="AH2822" s="18">
        <f t="shared" si="7391"/>
        <v>0</v>
      </c>
      <c r="AI2822" s="18">
        <f t="shared" si="7276"/>
        <v>1.5</v>
      </c>
      <c r="AJ2822" s="18">
        <f t="shared" si="7277"/>
        <v>1.5</v>
      </c>
      <c r="AK2822" s="18">
        <f t="shared" si="7278"/>
        <v>2.9</v>
      </c>
      <c r="AL2822" s="18">
        <f t="shared" si="7391"/>
        <v>0</v>
      </c>
      <c r="AM2822" s="18">
        <f t="shared" si="7279"/>
        <v>1.5</v>
      </c>
      <c r="AN2822" s="18">
        <f t="shared" si="7391"/>
        <v>0</v>
      </c>
      <c r="AO2822" s="18">
        <f t="shared" si="7391"/>
        <v>0</v>
      </c>
      <c r="AP2822" s="18">
        <f t="shared" si="7391"/>
        <v>0</v>
      </c>
      <c r="AQ2822" s="18">
        <f t="shared" si="7337"/>
        <v>1.5</v>
      </c>
      <c r="AR2822" s="18">
        <f t="shared" si="7338"/>
        <v>1.5</v>
      </c>
      <c r="AS2822" s="18">
        <f t="shared" si="7339"/>
        <v>2.9</v>
      </c>
      <c r="AT2822" s="18">
        <f t="shared" si="7391"/>
        <v>0</v>
      </c>
      <c r="AU2822" s="18">
        <f t="shared" si="7391"/>
        <v>0</v>
      </c>
      <c r="AV2822" s="18">
        <f t="shared" si="7391"/>
        <v>0</v>
      </c>
      <c r="AW2822" s="18">
        <f t="shared" si="7340"/>
        <v>1.5</v>
      </c>
      <c r="AX2822" s="18">
        <f t="shared" si="7341"/>
        <v>1.5</v>
      </c>
      <c r="AY2822" s="18">
        <f t="shared" si="7342"/>
        <v>2.9</v>
      </c>
      <c r="AZ2822" s="18">
        <f t="shared" si="7391"/>
        <v>0</v>
      </c>
      <c r="BA2822" s="18">
        <f t="shared" si="7391"/>
        <v>0</v>
      </c>
      <c r="BB2822" s="18">
        <f t="shared" si="7391"/>
        <v>0</v>
      </c>
      <c r="BC2822" s="18">
        <f t="shared" si="7392"/>
        <v>1.5</v>
      </c>
      <c r="BD2822" s="18">
        <f t="shared" si="7393"/>
        <v>1.5</v>
      </c>
      <c r="BE2822" s="18">
        <f t="shared" si="7394"/>
        <v>2.9</v>
      </c>
      <c r="BF2822" s="18">
        <f t="shared" si="7391"/>
        <v>0</v>
      </c>
      <c r="BG2822" s="18">
        <f t="shared" si="7391"/>
        <v>0</v>
      </c>
      <c r="BH2822" s="18">
        <f t="shared" si="7391"/>
        <v>0</v>
      </c>
      <c r="BI2822" s="18">
        <f t="shared" si="7386"/>
        <v>1.5</v>
      </c>
      <c r="BJ2822" s="18">
        <f t="shared" si="7387"/>
        <v>1.5</v>
      </c>
      <c r="BK2822" s="18">
        <f t="shared" si="7388"/>
        <v>2.9</v>
      </c>
      <c r="BL2822" s="18">
        <f t="shared" si="7391"/>
        <v>0</v>
      </c>
      <c r="BM2822" s="18">
        <f t="shared" si="7391"/>
        <v>0</v>
      </c>
      <c r="BN2822" s="18">
        <f t="shared" si="7391"/>
        <v>0</v>
      </c>
      <c r="BO2822" s="18">
        <f t="shared" si="7315"/>
        <v>1.5</v>
      </c>
      <c r="BP2822" s="18">
        <f t="shared" si="7316"/>
        <v>1.5</v>
      </c>
      <c r="BQ2822" s="18">
        <f t="shared" si="7317"/>
        <v>2.9</v>
      </c>
      <c r="BR2822" s="18">
        <f t="shared" si="7391"/>
        <v>0</v>
      </c>
      <c r="BS2822" s="18">
        <f t="shared" si="7391"/>
        <v>0</v>
      </c>
      <c r="BT2822" s="18">
        <f t="shared" si="7391"/>
        <v>0</v>
      </c>
      <c r="BU2822" s="18">
        <f t="shared" si="7308"/>
        <v>1.5</v>
      </c>
      <c r="BV2822" s="18">
        <f t="shared" si="7309"/>
        <v>1.5</v>
      </c>
      <c r="BW2822" s="18">
        <f t="shared" si="7310"/>
        <v>2.9</v>
      </c>
      <c r="BX2822" s="18">
        <f t="shared" si="7391"/>
        <v>0</v>
      </c>
      <c r="BY2822" s="18">
        <f t="shared" si="7391"/>
        <v>0</v>
      </c>
      <c r="BZ2822" s="18">
        <f t="shared" si="7391"/>
        <v>0</v>
      </c>
      <c r="CA2822" s="18">
        <f t="shared" si="7284"/>
        <v>1.5</v>
      </c>
      <c r="CB2822" s="18">
        <f t="shared" si="7285"/>
        <v>1.5</v>
      </c>
      <c r="CC2822" s="18">
        <f t="shared" si="7286"/>
        <v>2.9</v>
      </c>
      <c r="CD2822" s="18">
        <f t="shared" si="7391"/>
        <v>0</v>
      </c>
      <c r="CE2822" s="27"/>
      <c r="CF2822" s="33"/>
    </row>
    <row r="2823" spans="1:84" x14ac:dyDescent="0.3">
      <c r="A2823" s="41" t="s">
        <v>798</v>
      </c>
      <c r="B2823" s="39">
        <v>240</v>
      </c>
      <c r="C2823" s="41" t="s">
        <v>5</v>
      </c>
      <c r="D2823" s="41" t="s">
        <v>6</v>
      </c>
      <c r="E2823" s="14" t="s">
        <v>518</v>
      </c>
      <c r="F2823" s="18">
        <v>1.5</v>
      </c>
      <c r="G2823" s="18">
        <v>1.5</v>
      </c>
      <c r="H2823" s="18">
        <v>2.9</v>
      </c>
      <c r="I2823" s="18"/>
      <c r="J2823" s="18"/>
      <c r="K2823" s="18"/>
      <c r="L2823" s="18">
        <f t="shared" si="7271"/>
        <v>1.5</v>
      </c>
      <c r="M2823" s="18">
        <f t="shared" si="7272"/>
        <v>1.5</v>
      </c>
      <c r="N2823" s="18">
        <f t="shared" si="7273"/>
        <v>2.9</v>
      </c>
      <c r="O2823" s="18"/>
      <c r="P2823" s="18"/>
      <c r="Q2823" s="18"/>
      <c r="R2823" s="18"/>
      <c r="S2823" s="18"/>
      <c r="T2823" s="18">
        <f t="shared" ref="T2823:T2890" si="7395">L2823+O2823+R2823</f>
        <v>1.5</v>
      </c>
      <c r="U2823" s="18">
        <f t="shared" ref="U2823:U2890" si="7396">M2823+P2823+S2823</f>
        <v>1.5</v>
      </c>
      <c r="V2823" s="18">
        <f t="shared" ref="V2823:V2890" si="7397">N2823+Q2823</f>
        <v>2.9</v>
      </c>
      <c r="W2823" s="18"/>
      <c r="X2823" s="18"/>
      <c r="Y2823" s="18"/>
      <c r="Z2823" s="18"/>
      <c r="AA2823" s="18"/>
      <c r="AB2823" s="18"/>
      <c r="AC2823" s="18">
        <f t="shared" si="7380"/>
        <v>1.5</v>
      </c>
      <c r="AD2823" s="18">
        <f t="shared" si="7381"/>
        <v>1.5</v>
      </c>
      <c r="AE2823" s="18">
        <f t="shared" si="7382"/>
        <v>2.9</v>
      </c>
      <c r="AF2823" s="18"/>
      <c r="AG2823" s="18"/>
      <c r="AH2823" s="18"/>
      <c r="AI2823" s="18">
        <f t="shared" si="7276"/>
        <v>1.5</v>
      </c>
      <c r="AJ2823" s="18">
        <f t="shared" si="7277"/>
        <v>1.5</v>
      </c>
      <c r="AK2823" s="18">
        <f t="shared" si="7278"/>
        <v>2.9</v>
      </c>
      <c r="AL2823" s="18"/>
      <c r="AM2823" s="18">
        <f t="shared" si="7279"/>
        <v>1.5</v>
      </c>
      <c r="AN2823" s="18"/>
      <c r="AO2823" s="18"/>
      <c r="AP2823" s="18"/>
      <c r="AQ2823" s="18">
        <f t="shared" si="7337"/>
        <v>1.5</v>
      </c>
      <c r="AR2823" s="18">
        <f t="shared" si="7338"/>
        <v>1.5</v>
      </c>
      <c r="AS2823" s="18">
        <f t="shared" si="7339"/>
        <v>2.9</v>
      </c>
      <c r="AT2823" s="18"/>
      <c r="AU2823" s="18"/>
      <c r="AV2823" s="18"/>
      <c r="AW2823" s="18">
        <f t="shared" si="7340"/>
        <v>1.5</v>
      </c>
      <c r="AX2823" s="18">
        <f t="shared" si="7341"/>
        <v>1.5</v>
      </c>
      <c r="AY2823" s="18">
        <f t="shared" si="7342"/>
        <v>2.9</v>
      </c>
      <c r="AZ2823" s="18"/>
      <c r="BA2823" s="18"/>
      <c r="BB2823" s="18"/>
      <c r="BC2823" s="18">
        <f t="shared" si="7392"/>
        <v>1.5</v>
      </c>
      <c r="BD2823" s="18">
        <f t="shared" si="7393"/>
        <v>1.5</v>
      </c>
      <c r="BE2823" s="18">
        <f t="shared" si="7394"/>
        <v>2.9</v>
      </c>
      <c r="BF2823" s="18"/>
      <c r="BG2823" s="18"/>
      <c r="BH2823" s="18"/>
      <c r="BI2823" s="18">
        <f t="shared" si="7386"/>
        <v>1.5</v>
      </c>
      <c r="BJ2823" s="18">
        <f t="shared" si="7387"/>
        <v>1.5</v>
      </c>
      <c r="BK2823" s="18">
        <f t="shared" si="7388"/>
        <v>2.9</v>
      </c>
      <c r="BL2823" s="18"/>
      <c r="BM2823" s="18"/>
      <c r="BN2823" s="18"/>
      <c r="BO2823" s="18">
        <f t="shared" si="7315"/>
        <v>1.5</v>
      </c>
      <c r="BP2823" s="18">
        <f t="shared" si="7316"/>
        <v>1.5</v>
      </c>
      <c r="BQ2823" s="18">
        <f t="shared" si="7317"/>
        <v>2.9</v>
      </c>
      <c r="BR2823" s="18"/>
      <c r="BS2823" s="18"/>
      <c r="BT2823" s="18"/>
      <c r="BU2823" s="18">
        <f t="shared" si="7308"/>
        <v>1.5</v>
      </c>
      <c r="BV2823" s="18">
        <f t="shared" si="7309"/>
        <v>1.5</v>
      </c>
      <c r="BW2823" s="18">
        <f t="shared" si="7310"/>
        <v>2.9</v>
      </c>
      <c r="BX2823" s="18"/>
      <c r="BY2823" s="18"/>
      <c r="BZ2823" s="18"/>
      <c r="CA2823" s="18">
        <f t="shared" si="7284"/>
        <v>1.5</v>
      </c>
      <c r="CB2823" s="18">
        <f t="shared" si="7285"/>
        <v>1.5</v>
      </c>
      <c r="CC2823" s="18">
        <f t="shared" si="7286"/>
        <v>2.9</v>
      </c>
      <c r="CD2823" s="18"/>
      <c r="CE2823" s="27"/>
      <c r="CF2823" s="33"/>
    </row>
    <row r="2824" spans="1:84" ht="31.2" hidden="1" x14ac:dyDescent="0.3">
      <c r="A2824" s="41" t="s">
        <v>1232</v>
      </c>
      <c r="B2824" s="39"/>
      <c r="C2824" s="41"/>
      <c r="D2824" s="41"/>
      <c r="E2824" s="14" t="s">
        <v>1233</v>
      </c>
      <c r="F2824" s="18">
        <f t="shared" ref="F2824:K2826" si="7398">F2825</f>
        <v>0</v>
      </c>
      <c r="G2824" s="18">
        <f t="shared" si="7398"/>
        <v>0</v>
      </c>
      <c r="H2824" s="18">
        <f t="shared" si="7398"/>
        <v>0</v>
      </c>
      <c r="I2824" s="18">
        <f t="shared" si="7398"/>
        <v>0</v>
      </c>
      <c r="J2824" s="18">
        <f t="shared" si="7398"/>
        <v>0</v>
      </c>
      <c r="K2824" s="18">
        <f t="shared" si="7398"/>
        <v>0</v>
      </c>
      <c r="L2824" s="18">
        <f t="shared" si="7271"/>
        <v>0</v>
      </c>
      <c r="M2824" s="18">
        <f t="shared" si="7272"/>
        <v>0</v>
      </c>
      <c r="N2824" s="18">
        <f t="shared" si="7273"/>
        <v>0</v>
      </c>
      <c r="O2824" s="18">
        <f t="shared" ref="O2824:S2826" si="7399">O2825</f>
        <v>0</v>
      </c>
      <c r="P2824" s="18">
        <f t="shared" si="7399"/>
        <v>0</v>
      </c>
      <c r="Q2824" s="18">
        <f t="shared" si="7399"/>
        <v>0</v>
      </c>
      <c r="R2824" s="18">
        <f t="shared" si="7399"/>
        <v>0</v>
      </c>
      <c r="S2824" s="18">
        <f t="shared" si="7399"/>
        <v>0</v>
      </c>
      <c r="T2824" s="18">
        <f t="shared" si="7395"/>
        <v>0</v>
      </c>
      <c r="U2824" s="18">
        <f t="shared" si="7396"/>
        <v>0</v>
      </c>
      <c r="V2824" s="18">
        <f t="shared" si="7397"/>
        <v>0</v>
      </c>
      <c r="W2824" s="18">
        <f t="shared" ref="W2824:CD2826" si="7400">W2825</f>
        <v>0</v>
      </c>
      <c r="X2824" s="18">
        <f t="shared" si="7400"/>
        <v>0</v>
      </c>
      <c r="Y2824" s="18">
        <f t="shared" si="7400"/>
        <v>0</v>
      </c>
      <c r="Z2824" s="18">
        <f t="shared" si="7400"/>
        <v>0</v>
      </c>
      <c r="AA2824" s="18">
        <f t="shared" si="7400"/>
        <v>0</v>
      </c>
      <c r="AB2824" s="18">
        <f t="shared" si="7400"/>
        <v>0</v>
      </c>
      <c r="AC2824" s="18">
        <f t="shared" si="7380"/>
        <v>0</v>
      </c>
      <c r="AD2824" s="18">
        <f t="shared" si="7381"/>
        <v>0</v>
      </c>
      <c r="AE2824" s="18">
        <f t="shared" si="7382"/>
        <v>0</v>
      </c>
      <c r="AF2824" s="18">
        <f t="shared" si="7400"/>
        <v>0</v>
      </c>
      <c r="AG2824" s="18">
        <f t="shared" si="7400"/>
        <v>0</v>
      </c>
      <c r="AH2824" s="18">
        <f t="shared" si="7400"/>
        <v>0</v>
      </c>
      <c r="AI2824" s="18">
        <f t="shared" si="7276"/>
        <v>0</v>
      </c>
      <c r="AJ2824" s="18">
        <f t="shared" si="7277"/>
        <v>0</v>
      </c>
      <c r="AK2824" s="18">
        <f t="shared" si="7278"/>
        <v>0</v>
      </c>
      <c r="AL2824" s="18">
        <f t="shared" si="7400"/>
        <v>0</v>
      </c>
      <c r="AM2824" s="18">
        <f t="shared" si="7279"/>
        <v>0</v>
      </c>
      <c r="AN2824" s="18">
        <f t="shared" si="7400"/>
        <v>0</v>
      </c>
      <c r="AO2824" s="18">
        <f t="shared" si="7400"/>
        <v>0</v>
      </c>
      <c r="AP2824" s="18">
        <f t="shared" si="7400"/>
        <v>0</v>
      </c>
      <c r="AQ2824" s="18">
        <f t="shared" si="7337"/>
        <v>0</v>
      </c>
      <c r="AR2824" s="18">
        <f t="shared" si="7338"/>
        <v>0</v>
      </c>
      <c r="AS2824" s="18">
        <f t="shared" si="7339"/>
        <v>0</v>
      </c>
      <c r="AT2824" s="18">
        <f t="shared" si="7400"/>
        <v>0</v>
      </c>
      <c r="AU2824" s="18">
        <f t="shared" si="7400"/>
        <v>0</v>
      </c>
      <c r="AV2824" s="18">
        <f t="shared" si="7400"/>
        <v>0</v>
      </c>
      <c r="AW2824" s="18">
        <f t="shared" si="7340"/>
        <v>0</v>
      </c>
      <c r="AX2824" s="18">
        <f t="shared" si="7341"/>
        <v>0</v>
      </c>
      <c r="AY2824" s="18">
        <f t="shared" si="7342"/>
        <v>0</v>
      </c>
      <c r="AZ2824" s="18">
        <f t="shared" si="7400"/>
        <v>0</v>
      </c>
      <c r="BA2824" s="18">
        <f t="shared" si="7400"/>
        <v>0</v>
      </c>
      <c r="BB2824" s="18">
        <f t="shared" si="7400"/>
        <v>0</v>
      </c>
      <c r="BC2824" s="18">
        <f t="shared" si="7392"/>
        <v>0</v>
      </c>
      <c r="BD2824" s="18">
        <f t="shared" si="7393"/>
        <v>0</v>
      </c>
      <c r="BE2824" s="18">
        <f t="shared" si="7394"/>
        <v>0</v>
      </c>
      <c r="BF2824" s="18">
        <f t="shared" si="7400"/>
        <v>0</v>
      </c>
      <c r="BG2824" s="18">
        <f t="shared" si="7400"/>
        <v>0</v>
      </c>
      <c r="BH2824" s="18">
        <f t="shared" si="7400"/>
        <v>0</v>
      </c>
      <c r="BI2824" s="18">
        <f t="shared" si="7386"/>
        <v>0</v>
      </c>
      <c r="BJ2824" s="18">
        <f t="shared" si="7387"/>
        <v>0</v>
      </c>
      <c r="BK2824" s="18">
        <f t="shared" si="7388"/>
        <v>0</v>
      </c>
      <c r="BL2824" s="18">
        <f t="shared" si="7400"/>
        <v>0</v>
      </c>
      <c r="BM2824" s="18">
        <f t="shared" si="7400"/>
        <v>0</v>
      </c>
      <c r="BN2824" s="18">
        <f t="shared" si="7400"/>
        <v>0</v>
      </c>
      <c r="BO2824" s="18">
        <f t="shared" si="7315"/>
        <v>0</v>
      </c>
      <c r="BP2824" s="18">
        <f t="shared" si="7316"/>
        <v>0</v>
      </c>
      <c r="BQ2824" s="18">
        <f t="shared" si="7317"/>
        <v>0</v>
      </c>
      <c r="BR2824" s="18">
        <f t="shared" si="7400"/>
        <v>0</v>
      </c>
      <c r="BS2824" s="18">
        <f t="shared" si="7400"/>
        <v>0</v>
      </c>
      <c r="BT2824" s="18">
        <f t="shared" si="7400"/>
        <v>0</v>
      </c>
      <c r="BU2824" s="18">
        <f t="shared" si="7308"/>
        <v>0</v>
      </c>
      <c r="BV2824" s="18">
        <f t="shared" si="7309"/>
        <v>0</v>
      </c>
      <c r="BW2824" s="18">
        <f t="shared" si="7310"/>
        <v>0</v>
      </c>
      <c r="BX2824" s="18">
        <f t="shared" si="7400"/>
        <v>0</v>
      </c>
      <c r="BY2824" s="18">
        <f t="shared" si="7400"/>
        <v>0</v>
      </c>
      <c r="BZ2824" s="18">
        <f t="shared" si="7400"/>
        <v>0</v>
      </c>
      <c r="CA2824" s="18">
        <f t="shared" si="7284"/>
        <v>0</v>
      </c>
      <c r="CB2824" s="18">
        <f t="shared" si="7285"/>
        <v>0</v>
      </c>
      <c r="CC2824" s="18">
        <f t="shared" si="7286"/>
        <v>0</v>
      </c>
      <c r="CD2824" s="18">
        <f t="shared" si="7400"/>
        <v>0</v>
      </c>
      <c r="CE2824" s="27" t="s">
        <v>1661</v>
      </c>
      <c r="CF2824" s="33"/>
    </row>
    <row r="2825" spans="1:84" ht="31.2" hidden="1" x14ac:dyDescent="0.3">
      <c r="A2825" s="41" t="s">
        <v>1232</v>
      </c>
      <c r="B2825" s="39">
        <v>200</v>
      </c>
      <c r="C2825" s="41"/>
      <c r="D2825" s="41"/>
      <c r="E2825" s="14" t="s">
        <v>551</v>
      </c>
      <c r="F2825" s="18">
        <f t="shared" si="7398"/>
        <v>0</v>
      </c>
      <c r="G2825" s="18">
        <f t="shared" si="7398"/>
        <v>0</v>
      </c>
      <c r="H2825" s="18">
        <f t="shared" si="7398"/>
        <v>0</v>
      </c>
      <c r="I2825" s="18">
        <f t="shared" si="7398"/>
        <v>0</v>
      </c>
      <c r="J2825" s="18">
        <f t="shared" si="7398"/>
        <v>0</v>
      </c>
      <c r="K2825" s="18">
        <f t="shared" si="7398"/>
        <v>0</v>
      </c>
      <c r="L2825" s="18">
        <f t="shared" ref="L2825:L2902" si="7401">F2825+I2825</f>
        <v>0</v>
      </c>
      <c r="M2825" s="18">
        <f t="shared" ref="M2825:M2902" si="7402">G2825+J2825</f>
        <v>0</v>
      </c>
      <c r="N2825" s="18">
        <f t="shared" ref="N2825:N2902" si="7403">H2825+K2825</f>
        <v>0</v>
      </c>
      <c r="O2825" s="18">
        <f t="shared" si="7399"/>
        <v>0</v>
      </c>
      <c r="P2825" s="18">
        <f t="shared" si="7399"/>
        <v>0</v>
      </c>
      <c r="Q2825" s="18">
        <f t="shared" si="7399"/>
        <v>0</v>
      </c>
      <c r="R2825" s="18">
        <f t="shared" si="7399"/>
        <v>0</v>
      </c>
      <c r="S2825" s="18">
        <f t="shared" si="7399"/>
        <v>0</v>
      </c>
      <c r="T2825" s="18">
        <f t="shared" si="7395"/>
        <v>0</v>
      </c>
      <c r="U2825" s="18">
        <f t="shared" si="7396"/>
        <v>0</v>
      </c>
      <c r="V2825" s="18">
        <f t="shared" si="7397"/>
        <v>0</v>
      </c>
      <c r="W2825" s="18">
        <f t="shared" si="7400"/>
        <v>0</v>
      </c>
      <c r="X2825" s="18">
        <f t="shared" si="7400"/>
        <v>0</v>
      </c>
      <c r="Y2825" s="18">
        <f t="shared" si="7400"/>
        <v>0</v>
      </c>
      <c r="Z2825" s="18">
        <f t="shared" si="7400"/>
        <v>0</v>
      </c>
      <c r="AA2825" s="18">
        <f t="shared" si="7400"/>
        <v>0</v>
      </c>
      <c r="AB2825" s="18">
        <f t="shared" si="7400"/>
        <v>0</v>
      </c>
      <c r="AC2825" s="18">
        <f t="shared" si="7380"/>
        <v>0</v>
      </c>
      <c r="AD2825" s="18">
        <f t="shared" si="7381"/>
        <v>0</v>
      </c>
      <c r="AE2825" s="18">
        <f t="shared" si="7382"/>
        <v>0</v>
      </c>
      <c r="AF2825" s="18">
        <f t="shared" si="7400"/>
        <v>0</v>
      </c>
      <c r="AG2825" s="18">
        <f t="shared" si="7400"/>
        <v>0</v>
      </c>
      <c r="AH2825" s="18">
        <f t="shared" si="7400"/>
        <v>0</v>
      </c>
      <c r="AI2825" s="18">
        <f t="shared" si="7276"/>
        <v>0</v>
      </c>
      <c r="AJ2825" s="18">
        <f t="shared" si="7277"/>
        <v>0</v>
      </c>
      <c r="AK2825" s="18">
        <f t="shared" si="7278"/>
        <v>0</v>
      </c>
      <c r="AL2825" s="18">
        <f t="shared" si="7400"/>
        <v>0</v>
      </c>
      <c r="AM2825" s="18">
        <f t="shared" si="7279"/>
        <v>0</v>
      </c>
      <c r="AN2825" s="18">
        <f t="shared" si="7400"/>
        <v>0</v>
      </c>
      <c r="AO2825" s="18">
        <f t="shared" si="7400"/>
        <v>0</v>
      </c>
      <c r="AP2825" s="18">
        <f t="shared" si="7400"/>
        <v>0</v>
      </c>
      <c r="AQ2825" s="18">
        <f t="shared" si="7337"/>
        <v>0</v>
      </c>
      <c r="AR2825" s="18">
        <f t="shared" si="7338"/>
        <v>0</v>
      </c>
      <c r="AS2825" s="18">
        <f t="shared" si="7339"/>
        <v>0</v>
      </c>
      <c r="AT2825" s="18">
        <f t="shared" si="7400"/>
        <v>0</v>
      </c>
      <c r="AU2825" s="18">
        <f t="shared" si="7400"/>
        <v>0</v>
      </c>
      <c r="AV2825" s="18">
        <f t="shared" si="7400"/>
        <v>0</v>
      </c>
      <c r="AW2825" s="18">
        <f t="shared" si="7340"/>
        <v>0</v>
      </c>
      <c r="AX2825" s="18">
        <f t="shared" si="7341"/>
        <v>0</v>
      </c>
      <c r="AY2825" s="18">
        <f t="shared" si="7342"/>
        <v>0</v>
      </c>
      <c r="AZ2825" s="18">
        <f t="shared" si="7400"/>
        <v>0</v>
      </c>
      <c r="BA2825" s="18">
        <f t="shared" si="7400"/>
        <v>0</v>
      </c>
      <c r="BB2825" s="18">
        <f t="shared" si="7400"/>
        <v>0</v>
      </c>
      <c r="BC2825" s="18">
        <f t="shared" si="7392"/>
        <v>0</v>
      </c>
      <c r="BD2825" s="18">
        <f t="shared" si="7393"/>
        <v>0</v>
      </c>
      <c r="BE2825" s="18">
        <f t="shared" si="7394"/>
        <v>0</v>
      </c>
      <c r="BF2825" s="18">
        <f t="shared" si="7400"/>
        <v>0</v>
      </c>
      <c r="BG2825" s="18">
        <f t="shared" si="7400"/>
        <v>0</v>
      </c>
      <c r="BH2825" s="18">
        <f t="shared" si="7400"/>
        <v>0</v>
      </c>
      <c r="BI2825" s="18">
        <f t="shared" si="7386"/>
        <v>0</v>
      </c>
      <c r="BJ2825" s="18">
        <f t="shared" si="7387"/>
        <v>0</v>
      </c>
      <c r="BK2825" s="18">
        <f t="shared" si="7388"/>
        <v>0</v>
      </c>
      <c r="BL2825" s="18">
        <f t="shared" si="7400"/>
        <v>0</v>
      </c>
      <c r="BM2825" s="18">
        <f t="shared" si="7400"/>
        <v>0</v>
      </c>
      <c r="BN2825" s="18">
        <f t="shared" si="7400"/>
        <v>0</v>
      </c>
      <c r="BO2825" s="18">
        <f t="shared" si="7315"/>
        <v>0</v>
      </c>
      <c r="BP2825" s="18">
        <f t="shared" si="7316"/>
        <v>0</v>
      </c>
      <c r="BQ2825" s="18">
        <f t="shared" si="7317"/>
        <v>0</v>
      </c>
      <c r="BR2825" s="18">
        <f t="shared" si="7400"/>
        <v>0</v>
      </c>
      <c r="BS2825" s="18">
        <f t="shared" si="7400"/>
        <v>0</v>
      </c>
      <c r="BT2825" s="18">
        <f t="shared" si="7400"/>
        <v>0</v>
      </c>
      <c r="BU2825" s="18">
        <f t="shared" si="7308"/>
        <v>0</v>
      </c>
      <c r="BV2825" s="18">
        <f t="shared" si="7309"/>
        <v>0</v>
      </c>
      <c r="BW2825" s="18">
        <f t="shared" si="7310"/>
        <v>0</v>
      </c>
      <c r="BX2825" s="18">
        <f t="shared" si="7400"/>
        <v>0</v>
      </c>
      <c r="BY2825" s="18">
        <f t="shared" si="7400"/>
        <v>0</v>
      </c>
      <c r="BZ2825" s="18">
        <f t="shared" si="7400"/>
        <v>0</v>
      </c>
      <c r="CA2825" s="18">
        <f t="shared" si="7284"/>
        <v>0</v>
      </c>
      <c r="CB2825" s="18">
        <f t="shared" si="7285"/>
        <v>0</v>
      </c>
      <c r="CC2825" s="18">
        <f t="shared" si="7286"/>
        <v>0</v>
      </c>
      <c r="CD2825" s="18">
        <f t="shared" si="7400"/>
        <v>0</v>
      </c>
      <c r="CE2825" s="27" t="s">
        <v>1661</v>
      </c>
      <c r="CF2825" s="33"/>
    </row>
    <row r="2826" spans="1:84" ht="46.8" hidden="1" x14ac:dyDescent="0.3">
      <c r="A2826" s="41" t="s">
        <v>1232</v>
      </c>
      <c r="B2826" s="39">
        <v>240</v>
      </c>
      <c r="C2826" s="41"/>
      <c r="D2826" s="41"/>
      <c r="E2826" s="14" t="s">
        <v>559</v>
      </c>
      <c r="F2826" s="18">
        <f t="shared" si="7398"/>
        <v>0</v>
      </c>
      <c r="G2826" s="18">
        <f t="shared" si="7398"/>
        <v>0</v>
      </c>
      <c r="H2826" s="18">
        <f t="shared" si="7398"/>
        <v>0</v>
      </c>
      <c r="I2826" s="18">
        <f t="shared" si="7398"/>
        <v>0</v>
      </c>
      <c r="J2826" s="18">
        <f t="shared" si="7398"/>
        <v>0</v>
      </c>
      <c r="K2826" s="18">
        <f t="shared" si="7398"/>
        <v>0</v>
      </c>
      <c r="L2826" s="18">
        <f t="shared" si="7401"/>
        <v>0</v>
      </c>
      <c r="M2826" s="18">
        <f t="shared" si="7402"/>
        <v>0</v>
      </c>
      <c r="N2826" s="18">
        <f t="shared" si="7403"/>
        <v>0</v>
      </c>
      <c r="O2826" s="18">
        <f t="shared" si="7399"/>
        <v>0</v>
      </c>
      <c r="P2826" s="18">
        <f t="shared" si="7399"/>
        <v>0</v>
      </c>
      <c r="Q2826" s="18">
        <f t="shared" si="7399"/>
        <v>0</v>
      </c>
      <c r="R2826" s="18">
        <f t="shared" si="7399"/>
        <v>0</v>
      </c>
      <c r="S2826" s="18">
        <f t="shared" si="7399"/>
        <v>0</v>
      </c>
      <c r="T2826" s="18">
        <f t="shared" si="7395"/>
        <v>0</v>
      </c>
      <c r="U2826" s="18">
        <f t="shared" si="7396"/>
        <v>0</v>
      </c>
      <c r="V2826" s="18">
        <f t="shared" si="7397"/>
        <v>0</v>
      </c>
      <c r="W2826" s="18">
        <f t="shared" si="7400"/>
        <v>0</v>
      </c>
      <c r="X2826" s="18">
        <f t="shared" si="7400"/>
        <v>0</v>
      </c>
      <c r="Y2826" s="18">
        <f t="shared" si="7400"/>
        <v>0</v>
      </c>
      <c r="Z2826" s="18">
        <f t="shared" si="7400"/>
        <v>0</v>
      </c>
      <c r="AA2826" s="18">
        <f t="shared" si="7400"/>
        <v>0</v>
      </c>
      <c r="AB2826" s="18">
        <f t="shared" si="7400"/>
        <v>0</v>
      </c>
      <c r="AC2826" s="18">
        <f t="shared" si="7380"/>
        <v>0</v>
      </c>
      <c r="AD2826" s="18">
        <f t="shared" si="7381"/>
        <v>0</v>
      </c>
      <c r="AE2826" s="18">
        <f t="shared" si="7382"/>
        <v>0</v>
      </c>
      <c r="AF2826" s="18">
        <f t="shared" si="7400"/>
        <v>0</v>
      </c>
      <c r="AG2826" s="18">
        <f t="shared" si="7400"/>
        <v>0</v>
      </c>
      <c r="AH2826" s="18">
        <f t="shared" si="7400"/>
        <v>0</v>
      </c>
      <c r="AI2826" s="18">
        <f t="shared" si="7276"/>
        <v>0</v>
      </c>
      <c r="AJ2826" s="18">
        <f t="shared" si="7277"/>
        <v>0</v>
      </c>
      <c r="AK2826" s="18">
        <f t="shared" si="7278"/>
        <v>0</v>
      </c>
      <c r="AL2826" s="18">
        <f t="shared" si="7400"/>
        <v>0</v>
      </c>
      <c r="AM2826" s="18">
        <f t="shared" si="7279"/>
        <v>0</v>
      </c>
      <c r="AN2826" s="18">
        <f t="shared" si="7400"/>
        <v>0</v>
      </c>
      <c r="AO2826" s="18">
        <f t="shared" si="7400"/>
        <v>0</v>
      </c>
      <c r="AP2826" s="18">
        <f t="shared" si="7400"/>
        <v>0</v>
      </c>
      <c r="AQ2826" s="18">
        <f t="shared" si="7337"/>
        <v>0</v>
      </c>
      <c r="AR2826" s="18">
        <f t="shared" si="7338"/>
        <v>0</v>
      </c>
      <c r="AS2826" s="18">
        <f t="shared" si="7339"/>
        <v>0</v>
      </c>
      <c r="AT2826" s="18">
        <f t="shared" si="7400"/>
        <v>0</v>
      </c>
      <c r="AU2826" s="18">
        <f t="shared" si="7400"/>
        <v>0</v>
      </c>
      <c r="AV2826" s="18">
        <f t="shared" si="7400"/>
        <v>0</v>
      </c>
      <c r="AW2826" s="18">
        <f t="shared" si="7340"/>
        <v>0</v>
      </c>
      <c r="AX2826" s="18">
        <f t="shared" si="7341"/>
        <v>0</v>
      </c>
      <c r="AY2826" s="18">
        <f t="shared" si="7342"/>
        <v>0</v>
      </c>
      <c r="AZ2826" s="18">
        <f t="shared" si="7400"/>
        <v>0</v>
      </c>
      <c r="BA2826" s="18">
        <f t="shared" si="7400"/>
        <v>0</v>
      </c>
      <c r="BB2826" s="18">
        <f t="shared" si="7400"/>
        <v>0</v>
      </c>
      <c r="BC2826" s="18">
        <f t="shared" si="7392"/>
        <v>0</v>
      </c>
      <c r="BD2826" s="18">
        <f t="shared" si="7393"/>
        <v>0</v>
      </c>
      <c r="BE2826" s="18">
        <f t="shared" si="7394"/>
        <v>0</v>
      </c>
      <c r="BF2826" s="18">
        <f t="shared" si="7400"/>
        <v>0</v>
      </c>
      <c r="BG2826" s="18">
        <f t="shared" si="7400"/>
        <v>0</v>
      </c>
      <c r="BH2826" s="18">
        <f t="shared" si="7400"/>
        <v>0</v>
      </c>
      <c r="BI2826" s="18">
        <f t="shared" si="7386"/>
        <v>0</v>
      </c>
      <c r="BJ2826" s="18">
        <f t="shared" si="7387"/>
        <v>0</v>
      </c>
      <c r="BK2826" s="18">
        <f t="shared" si="7388"/>
        <v>0</v>
      </c>
      <c r="BL2826" s="18">
        <f t="shared" si="7400"/>
        <v>0</v>
      </c>
      <c r="BM2826" s="18">
        <f t="shared" si="7400"/>
        <v>0</v>
      </c>
      <c r="BN2826" s="18">
        <f t="shared" si="7400"/>
        <v>0</v>
      </c>
      <c r="BO2826" s="18">
        <f t="shared" si="7315"/>
        <v>0</v>
      </c>
      <c r="BP2826" s="18">
        <f t="shared" si="7316"/>
        <v>0</v>
      </c>
      <c r="BQ2826" s="18">
        <f t="shared" si="7317"/>
        <v>0</v>
      </c>
      <c r="BR2826" s="18">
        <f t="shared" si="7400"/>
        <v>0</v>
      </c>
      <c r="BS2826" s="18">
        <f t="shared" si="7400"/>
        <v>0</v>
      </c>
      <c r="BT2826" s="18">
        <f t="shared" si="7400"/>
        <v>0</v>
      </c>
      <c r="BU2826" s="18">
        <f t="shared" si="7308"/>
        <v>0</v>
      </c>
      <c r="BV2826" s="18">
        <f t="shared" si="7309"/>
        <v>0</v>
      </c>
      <c r="BW2826" s="18">
        <f t="shared" si="7310"/>
        <v>0</v>
      </c>
      <c r="BX2826" s="18">
        <f t="shared" si="7400"/>
        <v>0</v>
      </c>
      <c r="BY2826" s="18">
        <f t="shared" si="7400"/>
        <v>0</v>
      </c>
      <c r="BZ2826" s="18">
        <f t="shared" si="7400"/>
        <v>0</v>
      </c>
      <c r="CA2826" s="18">
        <f t="shared" si="7284"/>
        <v>0</v>
      </c>
      <c r="CB2826" s="18">
        <f t="shared" si="7285"/>
        <v>0</v>
      </c>
      <c r="CC2826" s="18">
        <f t="shared" si="7286"/>
        <v>0</v>
      </c>
      <c r="CD2826" s="18">
        <f t="shared" si="7400"/>
        <v>0</v>
      </c>
      <c r="CE2826" s="27" t="s">
        <v>1661</v>
      </c>
      <c r="CF2826" s="33"/>
    </row>
    <row r="2827" spans="1:84" hidden="1" x14ac:dyDescent="0.3">
      <c r="A2827" s="41" t="s">
        <v>1232</v>
      </c>
      <c r="B2827" s="39">
        <v>240</v>
      </c>
      <c r="C2827" s="41" t="s">
        <v>5</v>
      </c>
      <c r="D2827" s="41" t="s">
        <v>6</v>
      </c>
      <c r="E2827" s="14" t="s">
        <v>518</v>
      </c>
      <c r="F2827" s="18"/>
      <c r="G2827" s="18"/>
      <c r="H2827" s="18"/>
      <c r="I2827" s="18"/>
      <c r="J2827" s="18"/>
      <c r="K2827" s="18"/>
      <c r="L2827" s="18">
        <f t="shared" si="7401"/>
        <v>0</v>
      </c>
      <c r="M2827" s="18">
        <f t="shared" si="7402"/>
        <v>0</v>
      </c>
      <c r="N2827" s="18">
        <f t="shared" si="7403"/>
        <v>0</v>
      </c>
      <c r="O2827" s="18"/>
      <c r="P2827" s="18"/>
      <c r="Q2827" s="18"/>
      <c r="R2827" s="18"/>
      <c r="S2827" s="18"/>
      <c r="T2827" s="18">
        <f t="shared" si="7395"/>
        <v>0</v>
      </c>
      <c r="U2827" s="18">
        <f t="shared" si="7396"/>
        <v>0</v>
      </c>
      <c r="V2827" s="18">
        <f t="shared" si="7397"/>
        <v>0</v>
      </c>
      <c r="W2827" s="18"/>
      <c r="X2827" s="18"/>
      <c r="Y2827" s="18"/>
      <c r="Z2827" s="18"/>
      <c r="AA2827" s="18"/>
      <c r="AB2827" s="18"/>
      <c r="AC2827" s="18">
        <f t="shared" si="7380"/>
        <v>0</v>
      </c>
      <c r="AD2827" s="18">
        <f t="shared" si="7381"/>
        <v>0</v>
      </c>
      <c r="AE2827" s="18">
        <f t="shared" si="7382"/>
        <v>0</v>
      </c>
      <c r="AF2827" s="18"/>
      <c r="AG2827" s="18"/>
      <c r="AH2827" s="18"/>
      <c r="AI2827" s="18">
        <f t="shared" si="7276"/>
        <v>0</v>
      </c>
      <c r="AJ2827" s="18">
        <f t="shared" si="7277"/>
        <v>0</v>
      </c>
      <c r="AK2827" s="18">
        <f t="shared" si="7278"/>
        <v>0</v>
      </c>
      <c r="AL2827" s="18"/>
      <c r="AM2827" s="18">
        <f t="shared" si="7279"/>
        <v>0</v>
      </c>
      <c r="AN2827" s="18"/>
      <c r="AO2827" s="18"/>
      <c r="AP2827" s="18"/>
      <c r="AQ2827" s="18">
        <f t="shared" si="7337"/>
        <v>0</v>
      </c>
      <c r="AR2827" s="18">
        <f t="shared" si="7338"/>
        <v>0</v>
      </c>
      <c r="AS2827" s="18">
        <f t="shared" si="7339"/>
        <v>0</v>
      </c>
      <c r="AT2827" s="18"/>
      <c r="AU2827" s="18"/>
      <c r="AV2827" s="18"/>
      <c r="AW2827" s="18">
        <f t="shared" si="7340"/>
        <v>0</v>
      </c>
      <c r="AX2827" s="18">
        <f t="shared" si="7341"/>
        <v>0</v>
      </c>
      <c r="AY2827" s="18">
        <f t="shared" si="7342"/>
        <v>0</v>
      </c>
      <c r="AZ2827" s="18"/>
      <c r="BA2827" s="18"/>
      <c r="BB2827" s="18"/>
      <c r="BC2827" s="18">
        <f t="shared" si="7392"/>
        <v>0</v>
      </c>
      <c r="BD2827" s="18">
        <f t="shared" si="7393"/>
        <v>0</v>
      </c>
      <c r="BE2827" s="18">
        <f t="shared" si="7394"/>
        <v>0</v>
      </c>
      <c r="BF2827" s="18"/>
      <c r="BG2827" s="18"/>
      <c r="BH2827" s="18"/>
      <c r="BI2827" s="18">
        <f t="shared" si="7386"/>
        <v>0</v>
      </c>
      <c r="BJ2827" s="18">
        <f t="shared" si="7387"/>
        <v>0</v>
      </c>
      <c r="BK2827" s="18">
        <f t="shared" si="7388"/>
        <v>0</v>
      </c>
      <c r="BL2827" s="18"/>
      <c r="BM2827" s="18"/>
      <c r="BN2827" s="18"/>
      <c r="BO2827" s="18">
        <f t="shared" si="7315"/>
        <v>0</v>
      </c>
      <c r="BP2827" s="18">
        <f t="shared" si="7316"/>
        <v>0</v>
      </c>
      <c r="BQ2827" s="18">
        <f t="shared" si="7317"/>
        <v>0</v>
      </c>
      <c r="BR2827" s="18"/>
      <c r="BS2827" s="18"/>
      <c r="BT2827" s="18"/>
      <c r="BU2827" s="18">
        <f t="shared" si="7308"/>
        <v>0</v>
      </c>
      <c r="BV2827" s="18">
        <f t="shared" si="7309"/>
        <v>0</v>
      </c>
      <c r="BW2827" s="18">
        <f t="shared" si="7310"/>
        <v>0</v>
      </c>
      <c r="BX2827" s="18"/>
      <c r="BY2827" s="18"/>
      <c r="BZ2827" s="18"/>
      <c r="CA2827" s="18">
        <f t="shared" si="7284"/>
        <v>0</v>
      </c>
      <c r="CB2827" s="18">
        <f t="shared" si="7285"/>
        <v>0</v>
      </c>
      <c r="CC2827" s="18">
        <f t="shared" si="7286"/>
        <v>0</v>
      </c>
      <c r="CD2827" s="18"/>
      <c r="CE2827" s="27" t="s">
        <v>1661</v>
      </c>
      <c r="CF2827" s="33"/>
    </row>
    <row r="2828" spans="1:84" ht="31.2" x14ac:dyDescent="0.3">
      <c r="A2828" s="41" t="s">
        <v>457</v>
      </c>
      <c r="B2828" s="39"/>
      <c r="C2828" s="41"/>
      <c r="D2828" s="41"/>
      <c r="E2828" s="14" t="s">
        <v>750</v>
      </c>
      <c r="F2828" s="18">
        <f t="shared" ref="F2828:K2830" si="7404">F2829</f>
        <v>643.80000000000007</v>
      </c>
      <c r="G2828" s="18">
        <f t="shared" si="7404"/>
        <v>643.80000000000007</v>
      </c>
      <c r="H2828" s="18">
        <f t="shared" si="7404"/>
        <v>643.80000000000007</v>
      </c>
      <c r="I2828" s="18">
        <f t="shared" si="7404"/>
        <v>0</v>
      </c>
      <c r="J2828" s="18">
        <f t="shared" si="7404"/>
        <v>0</v>
      </c>
      <c r="K2828" s="18">
        <f t="shared" si="7404"/>
        <v>0</v>
      </c>
      <c r="L2828" s="18">
        <f t="shared" si="7401"/>
        <v>643.80000000000007</v>
      </c>
      <c r="M2828" s="18">
        <f t="shared" si="7402"/>
        <v>643.80000000000007</v>
      </c>
      <c r="N2828" s="18">
        <f t="shared" si="7403"/>
        <v>643.80000000000007</v>
      </c>
      <c r="O2828" s="18">
        <f t="shared" ref="O2828:S2830" si="7405">O2829</f>
        <v>0</v>
      </c>
      <c r="P2828" s="18">
        <f t="shared" si="7405"/>
        <v>0</v>
      </c>
      <c r="Q2828" s="18">
        <f t="shared" si="7405"/>
        <v>0</v>
      </c>
      <c r="R2828" s="18">
        <f t="shared" si="7405"/>
        <v>0</v>
      </c>
      <c r="S2828" s="18">
        <f t="shared" si="7405"/>
        <v>0</v>
      </c>
      <c r="T2828" s="18">
        <f t="shared" si="7395"/>
        <v>643.80000000000007</v>
      </c>
      <c r="U2828" s="18">
        <f t="shared" si="7396"/>
        <v>643.80000000000007</v>
      </c>
      <c r="V2828" s="18">
        <f t="shared" si="7397"/>
        <v>643.80000000000007</v>
      </c>
      <c r="W2828" s="18">
        <f t="shared" ref="W2828:CD2830" si="7406">W2829</f>
        <v>0</v>
      </c>
      <c r="X2828" s="18">
        <f t="shared" si="7406"/>
        <v>0</v>
      </c>
      <c r="Y2828" s="18">
        <f t="shared" si="7406"/>
        <v>0</v>
      </c>
      <c r="Z2828" s="18">
        <f t="shared" si="7406"/>
        <v>0</v>
      </c>
      <c r="AA2828" s="18">
        <f t="shared" si="7406"/>
        <v>0</v>
      </c>
      <c r="AB2828" s="18">
        <f t="shared" si="7406"/>
        <v>0</v>
      </c>
      <c r="AC2828" s="18">
        <f t="shared" si="7380"/>
        <v>643.80000000000007</v>
      </c>
      <c r="AD2828" s="18">
        <f t="shared" si="7381"/>
        <v>643.80000000000007</v>
      </c>
      <c r="AE2828" s="18">
        <f t="shared" si="7382"/>
        <v>643.80000000000007</v>
      </c>
      <c r="AF2828" s="18">
        <f t="shared" si="7406"/>
        <v>0</v>
      </c>
      <c r="AG2828" s="18">
        <f t="shared" si="7406"/>
        <v>0</v>
      </c>
      <c r="AH2828" s="18">
        <f t="shared" si="7406"/>
        <v>0</v>
      </c>
      <c r="AI2828" s="18">
        <f t="shared" ref="AI2828:AI2891" si="7407">AC2828+AF2828</f>
        <v>643.80000000000007</v>
      </c>
      <c r="AJ2828" s="18">
        <f t="shared" ref="AJ2828:AJ2891" si="7408">AD2828+AG2828</f>
        <v>643.80000000000007</v>
      </c>
      <c r="AK2828" s="18">
        <f t="shared" ref="AK2828:AK2891" si="7409">AE2828+AH2828</f>
        <v>643.80000000000007</v>
      </c>
      <c r="AL2828" s="18">
        <f t="shared" si="7406"/>
        <v>0</v>
      </c>
      <c r="AM2828" s="18">
        <f t="shared" ref="AM2828:AM2891" si="7410">AI2828+AL2828</f>
        <v>643.80000000000007</v>
      </c>
      <c r="AN2828" s="18">
        <f t="shared" si="7406"/>
        <v>0</v>
      </c>
      <c r="AO2828" s="18">
        <f t="shared" si="7406"/>
        <v>0</v>
      </c>
      <c r="AP2828" s="18">
        <f t="shared" si="7406"/>
        <v>0</v>
      </c>
      <c r="AQ2828" s="18">
        <f t="shared" si="7337"/>
        <v>643.80000000000007</v>
      </c>
      <c r="AR2828" s="18">
        <f t="shared" si="7338"/>
        <v>643.80000000000007</v>
      </c>
      <c r="AS2828" s="18">
        <f t="shared" si="7339"/>
        <v>643.80000000000007</v>
      </c>
      <c r="AT2828" s="18">
        <f t="shared" si="7406"/>
        <v>0</v>
      </c>
      <c r="AU2828" s="18">
        <f t="shared" si="7406"/>
        <v>0</v>
      </c>
      <c r="AV2828" s="18">
        <f t="shared" si="7406"/>
        <v>0</v>
      </c>
      <c r="AW2828" s="18">
        <f t="shared" si="7340"/>
        <v>643.80000000000007</v>
      </c>
      <c r="AX2828" s="18">
        <f t="shared" si="7341"/>
        <v>643.80000000000007</v>
      </c>
      <c r="AY2828" s="18">
        <f t="shared" si="7342"/>
        <v>643.80000000000007</v>
      </c>
      <c r="AZ2828" s="18">
        <f t="shared" si="7406"/>
        <v>0</v>
      </c>
      <c r="BA2828" s="18">
        <f t="shared" si="7406"/>
        <v>0</v>
      </c>
      <c r="BB2828" s="18">
        <f t="shared" si="7406"/>
        <v>0</v>
      </c>
      <c r="BC2828" s="18">
        <f t="shared" si="7392"/>
        <v>643.80000000000007</v>
      </c>
      <c r="BD2828" s="18">
        <f t="shared" si="7393"/>
        <v>643.80000000000007</v>
      </c>
      <c r="BE2828" s="18">
        <f t="shared" si="7394"/>
        <v>643.80000000000007</v>
      </c>
      <c r="BF2828" s="18">
        <f t="shared" si="7406"/>
        <v>0</v>
      </c>
      <c r="BG2828" s="18">
        <f t="shared" si="7406"/>
        <v>0</v>
      </c>
      <c r="BH2828" s="18">
        <f t="shared" si="7406"/>
        <v>0</v>
      </c>
      <c r="BI2828" s="18">
        <f t="shared" si="7386"/>
        <v>643.80000000000007</v>
      </c>
      <c r="BJ2828" s="18">
        <f t="shared" si="7387"/>
        <v>643.80000000000007</v>
      </c>
      <c r="BK2828" s="18">
        <f t="shared" si="7388"/>
        <v>643.80000000000007</v>
      </c>
      <c r="BL2828" s="18">
        <f t="shared" si="7406"/>
        <v>0</v>
      </c>
      <c r="BM2828" s="18">
        <f t="shared" si="7406"/>
        <v>0</v>
      </c>
      <c r="BN2828" s="18">
        <f t="shared" si="7406"/>
        <v>0</v>
      </c>
      <c r="BO2828" s="18">
        <f t="shared" si="7315"/>
        <v>643.80000000000007</v>
      </c>
      <c r="BP2828" s="18">
        <f t="shared" si="7316"/>
        <v>643.80000000000007</v>
      </c>
      <c r="BQ2828" s="18">
        <f t="shared" si="7317"/>
        <v>643.80000000000007</v>
      </c>
      <c r="BR2828" s="18">
        <f t="shared" si="7406"/>
        <v>0</v>
      </c>
      <c r="BS2828" s="18">
        <f t="shared" si="7406"/>
        <v>0</v>
      </c>
      <c r="BT2828" s="18">
        <f t="shared" si="7406"/>
        <v>0</v>
      </c>
      <c r="BU2828" s="18">
        <f t="shared" si="7308"/>
        <v>643.80000000000007</v>
      </c>
      <c r="BV2828" s="18">
        <f t="shared" si="7309"/>
        <v>643.80000000000007</v>
      </c>
      <c r="BW2828" s="18">
        <f t="shared" si="7310"/>
        <v>643.80000000000007</v>
      </c>
      <c r="BX2828" s="18">
        <f t="shared" si="7406"/>
        <v>0</v>
      </c>
      <c r="BY2828" s="18">
        <f t="shared" si="7406"/>
        <v>0</v>
      </c>
      <c r="BZ2828" s="18">
        <f t="shared" si="7406"/>
        <v>0</v>
      </c>
      <c r="CA2828" s="18">
        <f t="shared" si="7284"/>
        <v>643.80000000000007</v>
      </c>
      <c r="CB2828" s="18">
        <f t="shared" si="7285"/>
        <v>643.80000000000007</v>
      </c>
      <c r="CC2828" s="18">
        <f t="shared" si="7286"/>
        <v>643.80000000000007</v>
      </c>
      <c r="CD2828" s="18">
        <f t="shared" si="7406"/>
        <v>0</v>
      </c>
      <c r="CE2828" s="27"/>
      <c r="CF2828" s="33"/>
    </row>
    <row r="2829" spans="1:84" ht="31.2" x14ac:dyDescent="0.3">
      <c r="A2829" s="41" t="s">
        <v>457</v>
      </c>
      <c r="B2829" s="39">
        <v>200</v>
      </c>
      <c r="C2829" s="41"/>
      <c r="D2829" s="41"/>
      <c r="E2829" s="14" t="s">
        <v>551</v>
      </c>
      <c r="F2829" s="18">
        <f t="shared" si="7404"/>
        <v>643.80000000000007</v>
      </c>
      <c r="G2829" s="18">
        <f t="shared" si="7404"/>
        <v>643.80000000000007</v>
      </c>
      <c r="H2829" s="18">
        <f t="shared" si="7404"/>
        <v>643.80000000000007</v>
      </c>
      <c r="I2829" s="18">
        <f t="shared" si="7404"/>
        <v>0</v>
      </c>
      <c r="J2829" s="18">
        <f t="shared" si="7404"/>
        <v>0</v>
      </c>
      <c r="K2829" s="18">
        <f t="shared" si="7404"/>
        <v>0</v>
      </c>
      <c r="L2829" s="18">
        <f t="shared" si="7401"/>
        <v>643.80000000000007</v>
      </c>
      <c r="M2829" s="18">
        <f t="shared" si="7402"/>
        <v>643.80000000000007</v>
      </c>
      <c r="N2829" s="18">
        <f t="shared" si="7403"/>
        <v>643.80000000000007</v>
      </c>
      <c r="O2829" s="18">
        <f t="shared" si="7405"/>
        <v>0</v>
      </c>
      <c r="P2829" s="18">
        <f t="shared" si="7405"/>
        <v>0</v>
      </c>
      <c r="Q2829" s="18">
        <f t="shared" si="7405"/>
        <v>0</v>
      </c>
      <c r="R2829" s="18">
        <f t="shared" si="7405"/>
        <v>0</v>
      </c>
      <c r="S2829" s="18">
        <f t="shared" si="7405"/>
        <v>0</v>
      </c>
      <c r="T2829" s="18">
        <f t="shared" si="7395"/>
        <v>643.80000000000007</v>
      </c>
      <c r="U2829" s="18">
        <f t="shared" si="7396"/>
        <v>643.80000000000007</v>
      </c>
      <c r="V2829" s="18">
        <f t="shared" si="7397"/>
        <v>643.80000000000007</v>
      </c>
      <c r="W2829" s="18">
        <f t="shared" si="7406"/>
        <v>0</v>
      </c>
      <c r="X2829" s="18">
        <f t="shared" si="7406"/>
        <v>0</v>
      </c>
      <c r="Y2829" s="18">
        <f t="shared" si="7406"/>
        <v>0</v>
      </c>
      <c r="Z2829" s="18">
        <f t="shared" si="7406"/>
        <v>0</v>
      </c>
      <c r="AA2829" s="18">
        <f t="shared" si="7406"/>
        <v>0</v>
      </c>
      <c r="AB2829" s="18">
        <f t="shared" si="7406"/>
        <v>0</v>
      </c>
      <c r="AC2829" s="18">
        <f t="shared" si="7380"/>
        <v>643.80000000000007</v>
      </c>
      <c r="AD2829" s="18">
        <f t="shared" si="7381"/>
        <v>643.80000000000007</v>
      </c>
      <c r="AE2829" s="18">
        <f t="shared" si="7382"/>
        <v>643.80000000000007</v>
      </c>
      <c r="AF2829" s="18">
        <f t="shared" si="7406"/>
        <v>0</v>
      </c>
      <c r="AG2829" s="18">
        <f t="shared" si="7406"/>
        <v>0</v>
      </c>
      <c r="AH2829" s="18">
        <f t="shared" si="7406"/>
        <v>0</v>
      </c>
      <c r="AI2829" s="18">
        <f t="shared" si="7407"/>
        <v>643.80000000000007</v>
      </c>
      <c r="AJ2829" s="18">
        <f t="shared" si="7408"/>
        <v>643.80000000000007</v>
      </c>
      <c r="AK2829" s="18">
        <f t="shared" si="7409"/>
        <v>643.80000000000007</v>
      </c>
      <c r="AL2829" s="18">
        <f t="shared" si="7406"/>
        <v>0</v>
      </c>
      <c r="AM2829" s="18">
        <f t="shared" si="7410"/>
        <v>643.80000000000007</v>
      </c>
      <c r="AN2829" s="18">
        <f t="shared" si="7406"/>
        <v>0</v>
      </c>
      <c r="AO2829" s="18">
        <f t="shared" si="7406"/>
        <v>0</v>
      </c>
      <c r="AP2829" s="18">
        <f t="shared" si="7406"/>
        <v>0</v>
      </c>
      <c r="AQ2829" s="18">
        <f t="shared" si="7337"/>
        <v>643.80000000000007</v>
      </c>
      <c r="AR2829" s="18">
        <f t="shared" si="7338"/>
        <v>643.80000000000007</v>
      </c>
      <c r="AS2829" s="18">
        <f t="shared" si="7339"/>
        <v>643.80000000000007</v>
      </c>
      <c r="AT2829" s="18">
        <f t="shared" si="7406"/>
        <v>0</v>
      </c>
      <c r="AU2829" s="18">
        <f t="shared" si="7406"/>
        <v>0</v>
      </c>
      <c r="AV2829" s="18">
        <f t="shared" si="7406"/>
        <v>0</v>
      </c>
      <c r="AW2829" s="18">
        <f t="shared" si="7340"/>
        <v>643.80000000000007</v>
      </c>
      <c r="AX2829" s="18">
        <f t="shared" si="7341"/>
        <v>643.80000000000007</v>
      </c>
      <c r="AY2829" s="18">
        <f t="shared" si="7342"/>
        <v>643.80000000000007</v>
      </c>
      <c r="AZ2829" s="18">
        <f t="shared" si="7406"/>
        <v>0</v>
      </c>
      <c r="BA2829" s="18">
        <f t="shared" si="7406"/>
        <v>0</v>
      </c>
      <c r="BB2829" s="18">
        <f t="shared" si="7406"/>
        <v>0</v>
      </c>
      <c r="BC2829" s="18">
        <f t="shared" si="7392"/>
        <v>643.80000000000007</v>
      </c>
      <c r="BD2829" s="18">
        <f t="shared" si="7393"/>
        <v>643.80000000000007</v>
      </c>
      <c r="BE2829" s="18">
        <f t="shared" si="7394"/>
        <v>643.80000000000007</v>
      </c>
      <c r="BF2829" s="18">
        <f t="shared" si="7406"/>
        <v>0</v>
      </c>
      <c r="BG2829" s="18">
        <f t="shared" si="7406"/>
        <v>0</v>
      </c>
      <c r="BH2829" s="18">
        <f t="shared" si="7406"/>
        <v>0</v>
      </c>
      <c r="BI2829" s="18">
        <f t="shared" si="7386"/>
        <v>643.80000000000007</v>
      </c>
      <c r="BJ2829" s="18">
        <f t="shared" si="7387"/>
        <v>643.80000000000007</v>
      </c>
      <c r="BK2829" s="18">
        <f t="shared" si="7388"/>
        <v>643.80000000000007</v>
      </c>
      <c r="BL2829" s="18">
        <f t="shared" si="7406"/>
        <v>0</v>
      </c>
      <c r="BM2829" s="18">
        <f t="shared" si="7406"/>
        <v>0</v>
      </c>
      <c r="BN2829" s="18">
        <f t="shared" si="7406"/>
        <v>0</v>
      </c>
      <c r="BO2829" s="18">
        <f t="shared" si="7315"/>
        <v>643.80000000000007</v>
      </c>
      <c r="BP2829" s="18">
        <f t="shared" si="7316"/>
        <v>643.80000000000007</v>
      </c>
      <c r="BQ2829" s="18">
        <f t="shared" si="7317"/>
        <v>643.80000000000007</v>
      </c>
      <c r="BR2829" s="18">
        <f t="shared" si="7406"/>
        <v>0</v>
      </c>
      <c r="BS2829" s="18">
        <f t="shared" si="7406"/>
        <v>0</v>
      </c>
      <c r="BT2829" s="18">
        <f t="shared" si="7406"/>
        <v>0</v>
      </c>
      <c r="BU2829" s="18">
        <f t="shared" si="7308"/>
        <v>643.80000000000007</v>
      </c>
      <c r="BV2829" s="18">
        <f t="shared" si="7309"/>
        <v>643.80000000000007</v>
      </c>
      <c r="BW2829" s="18">
        <f t="shared" si="7310"/>
        <v>643.80000000000007</v>
      </c>
      <c r="BX2829" s="18">
        <f t="shared" si="7406"/>
        <v>0</v>
      </c>
      <c r="BY2829" s="18">
        <f t="shared" si="7406"/>
        <v>0</v>
      </c>
      <c r="BZ2829" s="18">
        <f t="shared" si="7406"/>
        <v>0</v>
      </c>
      <c r="CA2829" s="18">
        <f t="shared" si="7284"/>
        <v>643.80000000000007</v>
      </c>
      <c r="CB2829" s="18">
        <f t="shared" si="7285"/>
        <v>643.80000000000007</v>
      </c>
      <c r="CC2829" s="18">
        <f t="shared" si="7286"/>
        <v>643.80000000000007</v>
      </c>
      <c r="CD2829" s="18">
        <f t="shared" si="7406"/>
        <v>0</v>
      </c>
      <c r="CE2829" s="27"/>
      <c r="CF2829" s="33"/>
    </row>
    <row r="2830" spans="1:84" ht="46.8" x14ac:dyDescent="0.3">
      <c r="A2830" s="41" t="s">
        <v>457</v>
      </c>
      <c r="B2830" s="39">
        <v>240</v>
      </c>
      <c r="C2830" s="41"/>
      <c r="D2830" s="41"/>
      <c r="E2830" s="14" t="s">
        <v>559</v>
      </c>
      <c r="F2830" s="18">
        <f t="shared" si="7404"/>
        <v>643.80000000000007</v>
      </c>
      <c r="G2830" s="18">
        <f t="shared" si="7404"/>
        <v>643.80000000000007</v>
      </c>
      <c r="H2830" s="18">
        <f t="shared" si="7404"/>
        <v>643.80000000000007</v>
      </c>
      <c r="I2830" s="18">
        <f t="shared" si="7404"/>
        <v>0</v>
      </c>
      <c r="J2830" s="18">
        <f t="shared" si="7404"/>
        <v>0</v>
      </c>
      <c r="K2830" s="18">
        <f t="shared" si="7404"/>
        <v>0</v>
      </c>
      <c r="L2830" s="18">
        <f t="shared" si="7401"/>
        <v>643.80000000000007</v>
      </c>
      <c r="M2830" s="18">
        <f t="shared" si="7402"/>
        <v>643.80000000000007</v>
      </c>
      <c r="N2830" s="18">
        <f t="shared" si="7403"/>
        <v>643.80000000000007</v>
      </c>
      <c r="O2830" s="18">
        <f t="shared" si="7405"/>
        <v>0</v>
      </c>
      <c r="P2830" s="18">
        <f t="shared" si="7405"/>
        <v>0</v>
      </c>
      <c r="Q2830" s="18">
        <f t="shared" si="7405"/>
        <v>0</v>
      </c>
      <c r="R2830" s="18">
        <f t="shared" si="7405"/>
        <v>0</v>
      </c>
      <c r="S2830" s="18">
        <f t="shared" si="7405"/>
        <v>0</v>
      </c>
      <c r="T2830" s="18">
        <f t="shared" si="7395"/>
        <v>643.80000000000007</v>
      </c>
      <c r="U2830" s="18">
        <f t="shared" si="7396"/>
        <v>643.80000000000007</v>
      </c>
      <c r="V2830" s="18">
        <f t="shared" si="7397"/>
        <v>643.80000000000007</v>
      </c>
      <c r="W2830" s="18">
        <f t="shared" si="7406"/>
        <v>0</v>
      </c>
      <c r="X2830" s="18">
        <f t="shared" si="7406"/>
        <v>0</v>
      </c>
      <c r="Y2830" s="18">
        <f t="shared" si="7406"/>
        <v>0</v>
      </c>
      <c r="Z2830" s="18">
        <f t="shared" si="7406"/>
        <v>0</v>
      </c>
      <c r="AA2830" s="18">
        <f t="shared" si="7406"/>
        <v>0</v>
      </c>
      <c r="AB2830" s="18">
        <f t="shared" si="7406"/>
        <v>0</v>
      </c>
      <c r="AC2830" s="18">
        <f t="shared" si="7380"/>
        <v>643.80000000000007</v>
      </c>
      <c r="AD2830" s="18">
        <f t="shared" si="7381"/>
        <v>643.80000000000007</v>
      </c>
      <c r="AE2830" s="18">
        <f t="shared" si="7382"/>
        <v>643.80000000000007</v>
      </c>
      <c r="AF2830" s="18">
        <f t="shared" si="7406"/>
        <v>0</v>
      </c>
      <c r="AG2830" s="18">
        <f t="shared" si="7406"/>
        <v>0</v>
      </c>
      <c r="AH2830" s="18">
        <f t="shared" si="7406"/>
        <v>0</v>
      </c>
      <c r="AI2830" s="18">
        <f t="shared" si="7407"/>
        <v>643.80000000000007</v>
      </c>
      <c r="AJ2830" s="18">
        <f t="shared" si="7408"/>
        <v>643.80000000000007</v>
      </c>
      <c r="AK2830" s="18">
        <f t="shared" si="7409"/>
        <v>643.80000000000007</v>
      </c>
      <c r="AL2830" s="18">
        <f t="shared" si="7406"/>
        <v>0</v>
      </c>
      <c r="AM2830" s="18">
        <f t="shared" si="7410"/>
        <v>643.80000000000007</v>
      </c>
      <c r="AN2830" s="18">
        <f t="shared" si="7406"/>
        <v>0</v>
      </c>
      <c r="AO2830" s="18">
        <f t="shared" si="7406"/>
        <v>0</v>
      </c>
      <c r="AP2830" s="18">
        <f t="shared" si="7406"/>
        <v>0</v>
      </c>
      <c r="AQ2830" s="18">
        <f t="shared" si="7337"/>
        <v>643.80000000000007</v>
      </c>
      <c r="AR2830" s="18">
        <f t="shared" si="7338"/>
        <v>643.80000000000007</v>
      </c>
      <c r="AS2830" s="18">
        <f t="shared" si="7339"/>
        <v>643.80000000000007</v>
      </c>
      <c r="AT2830" s="18">
        <f t="shared" si="7406"/>
        <v>0</v>
      </c>
      <c r="AU2830" s="18">
        <f t="shared" si="7406"/>
        <v>0</v>
      </c>
      <c r="AV2830" s="18">
        <f t="shared" si="7406"/>
        <v>0</v>
      </c>
      <c r="AW2830" s="18">
        <f t="shared" si="7340"/>
        <v>643.80000000000007</v>
      </c>
      <c r="AX2830" s="18">
        <f t="shared" si="7341"/>
        <v>643.80000000000007</v>
      </c>
      <c r="AY2830" s="18">
        <f t="shared" si="7342"/>
        <v>643.80000000000007</v>
      </c>
      <c r="AZ2830" s="18">
        <f t="shared" si="7406"/>
        <v>0</v>
      </c>
      <c r="BA2830" s="18">
        <f t="shared" si="7406"/>
        <v>0</v>
      </c>
      <c r="BB2830" s="18">
        <f t="shared" si="7406"/>
        <v>0</v>
      </c>
      <c r="BC2830" s="18">
        <f t="shared" si="7392"/>
        <v>643.80000000000007</v>
      </c>
      <c r="BD2830" s="18">
        <f t="shared" si="7393"/>
        <v>643.80000000000007</v>
      </c>
      <c r="BE2830" s="18">
        <f t="shared" si="7394"/>
        <v>643.80000000000007</v>
      </c>
      <c r="BF2830" s="18">
        <f t="shared" si="7406"/>
        <v>0</v>
      </c>
      <c r="BG2830" s="18">
        <f t="shared" si="7406"/>
        <v>0</v>
      </c>
      <c r="BH2830" s="18">
        <f t="shared" si="7406"/>
        <v>0</v>
      </c>
      <c r="BI2830" s="18">
        <f t="shared" si="7386"/>
        <v>643.80000000000007</v>
      </c>
      <c r="BJ2830" s="18">
        <f t="shared" si="7387"/>
        <v>643.80000000000007</v>
      </c>
      <c r="BK2830" s="18">
        <f t="shared" si="7388"/>
        <v>643.80000000000007</v>
      </c>
      <c r="BL2830" s="18">
        <f t="shared" si="7406"/>
        <v>0</v>
      </c>
      <c r="BM2830" s="18">
        <f t="shared" si="7406"/>
        <v>0</v>
      </c>
      <c r="BN2830" s="18">
        <f t="shared" si="7406"/>
        <v>0</v>
      </c>
      <c r="BO2830" s="18">
        <f t="shared" si="7315"/>
        <v>643.80000000000007</v>
      </c>
      <c r="BP2830" s="18">
        <f t="shared" si="7316"/>
        <v>643.80000000000007</v>
      </c>
      <c r="BQ2830" s="18">
        <f t="shared" si="7317"/>
        <v>643.80000000000007</v>
      </c>
      <c r="BR2830" s="18">
        <f t="shared" si="7406"/>
        <v>0</v>
      </c>
      <c r="BS2830" s="18">
        <f t="shared" si="7406"/>
        <v>0</v>
      </c>
      <c r="BT2830" s="18">
        <f t="shared" si="7406"/>
        <v>0</v>
      </c>
      <c r="BU2830" s="18">
        <f t="shared" si="7308"/>
        <v>643.80000000000007</v>
      </c>
      <c r="BV2830" s="18">
        <f t="shared" si="7309"/>
        <v>643.80000000000007</v>
      </c>
      <c r="BW2830" s="18">
        <f t="shared" si="7310"/>
        <v>643.80000000000007</v>
      </c>
      <c r="BX2830" s="18">
        <f t="shared" si="7406"/>
        <v>0</v>
      </c>
      <c r="BY2830" s="18">
        <f t="shared" si="7406"/>
        <v>0</v>
      </c>
      <c r="BZ2830" s="18">
        <f t="shared" si="7406"/>
        <v>0</v>
      </c>
      <c r="CA2830" s="18">
        <f t="shared" si="7284"/>
        <v>643.80000000000007</v>
      </c>
      <c r="CB2830" s="18">
        <f t="shared" si="7285"/>
        <v>643.80000000000007</v>
      </c>
      <c r="CC2830" s="18">
        <f t="shared" si="7286"/>
        <v>643.80000000000007</v>
      </c>
      <c r="CD2830" s="18">
        <f t="shared" si="7406"/>
        <v>0</v>
      </c>
      <c r="CE2830" s="27"/>
      <c r="CF2830" s="33"/>
    </row>
    <row r="2831" spans="1:84" ht="46.8" x14ac:dyDescent="0.3">
      <c r="A2831" s="41" t="s">
        <v>457</v>
      </c>
      <c r="B2831" s="39">
        <v>240</v>
      </c>
      <c r="C2831" s="41" t="s">
        <v>19</v>
      </c>
      <c r="D2831" s="41" t="s">
        <v>34</v>
      </c>
      <c r="E2831" s="14" t="s">
        <v>520</v>
      </c>
      <c r="F2831" s="18">
        <v>643.80000000000007</v>
      </c>
      <c r="G2831" s="18">
        <v>643.80000000000007</v>
      </c>
      <c r="H2831" s="18">
        <v>643.80000000000007</v>
      </c>
      <c r="I2831" s="18"/>
      <c r="J2831" s="18"/>
      <c r="K2831" s="18"/>
      <c r="L2831" s="18">
        <f t="shared" si="7401"/>
        <v>643.80000000000007</v>
      </c>
      <c r="M2831" s="18">
        <f t="shared" si="7402"/>
        <v>643.80000000000007</v>
      </c>
      <c r="N2831" s="18">
        <f t="shared" si="7403"/>
        <v>643.80000000000007</v>
      </c>
      <c r="O2831" s="18"/>
      <c r="P2831" s="18"/>
      <c r="Q2831" s="18"/>
      <c r="R2831" s="18"/>
      <c r="S2831" s="18"/>
      <c r="T2831" s="18">
        <f t="shared" si="7395"/>
        <v>643.80000000000007</v>
      </c>
      <c r="U2831" s="18">
        <f t="shared" si="7396"/>
        <v>643.80000000000007</v>
      </c>
      <c r="V2831" s="18">
        <f t="shared" si="7397"/>
        <v>643.80000000000007</v>
      </c>
      <c r="W2831" s="18"/>
      <c r="X2831" s="18"/>
      <c r="Y2831" s="18"/>
      <c r="Z2831" s="18"/>
      <c r="AA2831" s="18"/>
      <c r="AB2831" s="18"/>
      <c r="AC2831" s="18">
        <f t="shared" si="7380"/>
        <v>643.80000000000007</v>
      </c>
      <c r="AD2831" s="18">
        <f t="shared" si="7381"/>
        <v>643.80000000000007</v>
      </c>
      <c r="AE2831" s="18">
        <f t="shared" si="7382"/>
        <v>643.80000000000007</v>
      </c>
      <c r="AF2831" s="18"/>
      <c r="AG2831" s="18"/>
      <c r="AH2831" s="18"/>
      <c r="AI2831" s="18">
        <f t="shared" si="7407"/>
        <v>643.80000000000007</v>
      </c>
      <c r="AJ2831" s="18">
        <f t="shared" si="7408"/>
        <v>643.80000000000007</v>
      </c>
      <c r="AK2831" s="18">
        <f t="shared" si="7409"/>
        <v>643.80000000000007</v>
      </c>
      <c r="AL2831" s="18"/>
      <c r="AM2831" s="18">
        <f t="shared" si="7410"/>
        <v>643.80000000000007</v>
      </c>
      <c r="AN2831" s="18"/>
      <c r="AO2831" s="18"/>
      <c r="AP2831" s="18"/>
      <c r="AQ2831" s="18">
        <f t="shared" si="7337"/>
        <v>643.80000000000007</v>
      </c>
      <c r="AR2831" s="18">
        <f t="shared" si="7338"/>
        <v>643.80000000000007</v>
      </c>
      <c r="AS2831" s="18">
        <f t="shared" si="7339"/>
        <v>643.80000000000007</v>
      </c>
      <c r="AT2831" s="18"/>
      <c r="AU2831" s="18"/>
      <c r="AV2831" s="18"/>
      <c r="AW2831" s="18">
        <f t="shared" si="7340"/>
        <v>643.80000000000007</v>
      </c>
      <c r="AX2831" s="18">
        <f t="shared" si="7341"/>
        <v>643.80000000000007</v>
      </c>
      <c r="AY2831" s="18">
        <f t="shared" si="7342"/>
        <v>643.80000000000007</v>
      </c>
      <c r="AZ2831" s="18"/>
      <c r="BA2831" s="18"/>
      <c r="BB2831" s="18"/>
      <c r="BC2831" s="18">
        <f t="shared" si="7392"/>
        <v>643.80000000000007</v>
      </c>
      <c r="BD2831" s="18">
        <f t="shared" si="7393"/>
        <v>643.80000000000007</v>
      </c>
      <c r="BE2831" s="18">
        <f t="shared" si="7394"/>
        <v>643.80000000000007</v>
      </c>
      <c r="BF2831" s="18"/>
      <c r="BG2831" s="18"/>
      <c r="BH2831" s="18"/>
      <c r="BI2831" s="18">
        <f t="shared" si="7386"/>
        <v>643.80000000000007</v>
      </c>
      <c r="BJ2831" s="18">
        <f t="shared" si="7387"/>
        <v>643.80000000000007</v>
      </c>
      <c r="BK2831" s="18">
        <f t="shared" si="7388"/>
        <v>643.80000000000007</v>
      </c>
      <c r="BL2831" s="18"/>
      <c r="BM2831" s="18"/>
      <c r="BN2831" s="18"/>
      <c r="BO2831" s="18">
        <f t="shared" si="7315"/>
        <v>643.80000000000007</v>
      </c>
      <c r="BP2831" s="18">
        <f t="shared" si="7316"/>
        <v>643.80000000000007</v>
      </c>
      <c r="BQ2831" s="18">
        <f t="shared" si="7317"/>
        <v>643.80000000000007</v>
      </c>
      <c r="BR2831" s="18"/>
      <c r="BS2831" s="18"/>
      <c r="BT2831" s="18"/>
      <c r="BU2831" s="18">
        <f t="shared" si="7308"/>
        <v>643.80000000000007</v>
      </c>
      <c r="BV2831" s="18">
        <f t="shared" si="7309"/>
        <v>643.80000000000007</v>
      </c>
      <c r="BW2831" s="18">
        <f t="shared" si="7310"/>
        <v>643.80000000000007</v>
      </c>
      <c r="BX2831" s="18"/>
      <c r="BY2831" s="18"/>
      <c r="BZ2831" s="18"/>
      <c r="CA2831" s="18">
        <f t="shared" si="7284"/>
        <v>643.80000000000007</v>
      </c>
      <c r="CB2831" s="18">
        <f t="shared" si="7285"/>
        <v>643.80000000000007</v>
      </c>
      <c r="CC2831" s="18">
        <f t="shared" si="7286"/>
        <v>643.80000000000007</v>
      </c>
      <c r="CD2831" s="18"/>
      <c r="CE2831" s="27"/>
      <c r="CF2831" s="33"/>
    </row>
    <row r="2832" spans="1:84" ht="46.8" x14ac:dyDescent="0.3">
      <c r="A2832" s="41" t="s">
        <v>458</v>
      </c>
      <c r="B2832" s="39"/>
      <c r="C2832" s="41"/>
      <c r="D2832" s="41"/>
      <c r="E2832" s="14" t="s">
        <v>751</v>
      </c>
      <c r="F2832" s="18">
        <f>F2838+F2833</f>
        <v>2672.2000000000003</v>
      </c>
      <c r="G2832" s="18">
        <f t="shared" ref="G2832:CD2832" si="7411">G2838+G2833</f>
        <v>2672.2</v>
      </c>
      <c r="H2832" s="18">
        <f t="shared" si="7411"/>
        <v>2672.2</v>
      </c>
      <c r="I2832" s="18">
        <f t="shared" ref="I2832:K2832" si="7412">I2838+I2833</f>
        <v>0</v>
      </c>
      <c r="J2832" s="18">
        <f t="shared" si="7412"/>
        <v>0</v>
      </c>
      <c r="K2832" s="18">
        <f t="shared" si="7412"/>
        <v>0</v>
      </c>
      <c r="L2832" s="18">
        <f t="shared" si="7401"/>
        <v>2672.2000000000003</v>
      </c>
      <c r="M2832" s="18">
        <f t="shared" si="7402"/>
        <v>2672.2</v>
      </c>
      <c r="N2832" s="18">
        <f t="shared" si="7403"/>
        <v>2672.2</v>
      </c>
      <c r="O2832" s="18">
        <f t="shared" ref="O2832:S2832" si="7413">O2838+O2833</f>
        <v>8016.6</v>
      </c>
      <c r="P2832" s="18">
        <f t="shared" si="7413"/>
        <v>8016.6</v>
      </c>
      <c r="Q2832" s="18">
        <f t="shared" si="7413"/>
        <v>8016.6</v>
      </c>
      <c r="R2832" s="18">
        <f t="shared" si="7413"/>
        <v>0</v>
      </c>
      <c r="S2832" s="18">
        <f t="shared" si="7413"/>
        <v>0</v>
      </c>
      <c r="T2832" s="18">
        <f t="shared" si="7395"/>
        <v>10688.800000000001</v>
      </c>
      <c r="U2832" s="18">
        <f t="shared" si="7396"/>
        <v>10688.8</v>
      </c>
      <c r="V2832" s="18">
        <f t="shared" si="7397"/>
        <v>10688.8</v>
      </c>
      <c r="W2832" s="18">
        <f t="shared" ref="W2832:AB2832" si="7414">W2838+W2833</f>
        <v>0</v>
      </c>
      <c r="X2832" s="18">
        <f t="shared" si="7414"/>
        <v>0</v>
      </c>
      <c r="Y2832" s="18">
        <f t="shared" si="7414"/>
        <v>0</v>
      </c>
      <c r="Z2832" s="18">
        <f t="shared" si="7414"/>
        <v>0</v>
      </c>
      <c r="AA2832" s="18">
        <f t="shared" si="7414"/>
        <v>0</v>
      </c>
      <c r="AB2832" s="18">
        <f t="shared" si="7414"/>
        <v>0</v>
      </c>
      <c r="AC2832" s="18">
        <f t="shared" si="7380"/>
        <v>10688.800000000001</v>
      </c>
      <c r="AD2832" s="18">
        <f t="shared" si="7381"/>
        <v>10688.8</v>
      </c>
      <c r="AE2832" s="18">
        <f t="shared" si="7382"/>
        <v>10688.8</v>
      </c>
      <c r="AF2832" s="18">
        <f t="shared" ref="AF2832:AH2832" si="7415">AF2838+AF2833</f>
        <v>0</v>
      </c>
      <c r="AG2832" s="18">
        <f t="shared" si="7415"/>
        <v>0</v>
      </c>
      <c r="AH2832" s="18">
        <f t="shared" si="7415"/>
        <v>0</v>
      </c>
      <c r="AI2832" s="18">
        <f t="shared" si="7407"/>
        <v>10688.800000000001</v>
      </c>
      <c r="AJ2832" s="18">
        <f t="shared" si="7408"/>
        <v>10688.8</v>
      </c>
      <c r="AK2832" s="18">
        <f t="shared" si="7409"/>
        <v>10688.8</v>
      </c>
      <c r="AL2832" s="18">
        <f t="shared" ref="AL2832" si="7416">AL2838+AL2833</f>
        <v>0</v>
      </c>
      <c r="AM2832" s="18">
        <f t="shared" si="7410"/>
        <v>10688.800000000001</v>
      </c>
      <c r="AN2832" s="18">
        <f t="shared" ref="AN2832:AP2832" si="7417">AN2838+AN2833</f>
        <v>0</v>
      </c>
      <c r="AO2832" s="18">
        <f t="shared" si="7417"/>
        <v>0</v>
      </c>
      <c r="AP2832" s="18">
        <f t="shared" si="7417"/>
        <v>0</v>
      </c>
      <c r="AQ2832" s="18">
        <f t="shared" si="7337"/>
        <v>10688.800000000001</v>
      </c>
      <c r="AR2832" s="18">
        <f t="shared" si="7338"/>
        <v>10688.8</v>
      </c>
      <c r="AS2832" s="18">
        <f t="shared" si="7339"/>
        <v>10688.8</v>
      </c>
      <c r="AT2832" s="18">
        <f t="shared" ref="AT2832:AV2832" si="7418">AT2838+AT2833</f>
        <v>0</v>
      </c>
      <c r="AU2832" s="18">
        <f t="shared" si="7418"/>
        <v>0</v>
      </c>
      <c r="AV2832" s="18">
        <f t="shared" si="7418"/>
        <v>0</v>
      </c>
      <c r="AW2832" s="18">
        <f t="shared" si="7340"/>
        <v>10688.800000000001</v>
      </c>
      <c r="AX2832" s="18">
        <f t="shared" si="7341"/>
        <v>10688.8</v>
      </c>
      <c r="AY2832" s="18">
        <f t="shared" si="7342"/>
        <v>10688.8</v>
      </c>
      <c r="AZ2832" s="18">
        <f t="shared" ref="AZ2832:BB2832" si="7419">AZ2838+AZ2833</f>
        <v>0</v>
      </c>
      <c r="BA2832" s="18">
        <f t="shared" si="7419"/>
        <v>0</v>
      </c>
      <c r="BB2832" s="18">
        <f t="shared" si="7419"/>
        <v>0</v>
      </c>
      <c r="BC2832" s="18">
        <f t="shared" si="7392"/>
        <v>10688.800000000001</v>
      </c>
      <c r="BD2832" s="18">
        <f t="shared" si="7393"/>
        <v>10688.8</v>
      </c>
      <c r="BE2832" s="18">
        <f t="shared" si="7394"/>
        <v>10688.8</v>
      </c>
      <c r="BF2832" s="18">
        <f t="shared" ref="BF2832:BH2832" si="7420">BF2838+BF2833</f>
        <v>0</v>
      </c>
      <c r="BG2832" s="18">
        <f t="shared" si="7420"/>
        <v>0</v>
      </c>
      <c r="BH2832" s="18">
        <f t="shared" si="7420"/>
        <v>0</v>
      </c>
      <c r="BI2832" s="18">
        <f t="shared" si="7386"/>
        <v>10688.800000000001</v>
      </c>
      <c r="BJ2832" s="18">
        <f t="shared" si="7387"/>
        <v>10688.8</v>
      </c>
      <c r="BK2832" s="18">
        <f t="shared" si="7388"/>
        <v>10688.8</v>
      </c>
      <c r="BL2832" s="18">
        <f t="shared" ref="BL2832:BN2832" si="7421">BL2838+BL2833</f>
        <v>0</v>
      </c>
      <c r="BM2832" s="18">
        <f t="shared" si="7421"/>
        <v>0</v>
      </c>
      <c r="BN2832" s="18">
        <f t="shared" si="7421"/>
        <v>0</v>
      </c>
      <c r="BO2832" s="18">
        <f t="shared" si="7315"/>
        <v>10688.800000000001</v>
      </c>
      <c r="BP2832" s="18">
        <f t="shared" si="7316"/>
        <v>10688.8</v>
      </c>
      <c r="BQ2832" s="18">
        <f t="shared" si="7317"/>
        <v>10688.8</v>
      </c>
      <c r="BR2832" s="18">
        <f t="shared" ref="BR2832:BT2832" si="7422">BR2838+BR2833</f>
        <v>0</v>
      </c>
      <c r="BS2832" s="18">
        <f t="shared" si="7422"/>
        <v>0</v>
      </c>
      <c r="BT2832" s="18">
        <f t="shared" si="7422"/>
        <v>0</v>
      </c>
      <c r="BU2832" s="18">
        <f t="shared" si="7308"/>
        <v>10688.800000000001</v>
      </c>
      <c r="BV2832" s="18">
        <f t="shared" si="7309"/>
        <v>10688.8</v>
      </c>
      <c r="BW2832" s="18">
        <f t="shared" si="7310"/>
        <v>10688.8</v>
      </c>
      <c r="BX2832" s="18">
        <f t="shared" ref="BX2832:BZ2832" si="7423">BX2838+BX2833</f>
        <v>0</v>
      </c>
      <c r="BY2832" s="18">
        <f t="shared" si="7423"/>
        <v>0</v>
      </c>
      <c r="BZ2832" s="18">
        <f t="shared" si="7423"/>
        <v>0</v>
      </c>
      <c r="CA2832" s="18">
        <f t="shared" ref="CA2832:CA2895" si="7424">BU2832+BX2832</f>
        <v>10688.800000000001</v>
      </c>
      <c r="CB2832" s="18">
        <f t="shared" ref="CB2832:CB2895" si="7425">BV2832+BY2832</f>
        <v>10688.8</v>
      </c>
      <c r="CC2832" s="18">
        <f t="shared" ref="CC2832:CC2895" si="7426">BW2832+BZ2832</f>
        <v>10688.8</v>
      </c>
      <c r="CD2832" s="18">
        <f t="shared" si="7411"/>
        <v>0</v>
      </c>
      <c r="CE2832" s="27"/>
      <c r="CF2832" s="33"/>
    </row>
    <row r="2833" spans="1:84" ht="93.6" x14ac:dyDescent="0.3">
      <c r="A2833" s="41" t="s">
        <v>458</v>
      </c>
      <c r="B2833" s="39">
        <v>100</v>
      </c>
      <c r="C2833" s="41"/>
      <c r="D2833" s="41"/>
      <c r="E2833" s="14" t="s">
        <v>550</v>
      </c>
      <c r="F2833" s="18">
        <f>F2834+F2836</f>
        <v>1385.2000000000003</v>
      </c>
      <c r="G2833" s="18">
        <f t="shared" ref="G2833:CD2833" si="7427">G2834+G2836</f>
        <v>1385.1999999999998</v>
      </c>
      <c r="H2833" s="18">
        <f t="shared" si="7427"/>
        <v>1385.1999999999998</v>
      </c>
      <c r="I2833" s="18">
        <f t="shared" ref="I2833:K2833" si="7428">I2834+I2836</f>
        <v>0</v>
      </c>
      <c r="J2833" s="18">
        <f t="shared" si="7428"/>
        <v>0</v>
      </c>
      <c r="K2833" s="18">
        <f t="shared" si="7428"/>
        <v>0</v>
      </c>
      <c r="L2833" s="18">
        <f t="shared" si="7401"/>
        <v>1385.2000000000003</v>
      </c>
      <c r="M2833" s="18">
        <f t="shared" si="7402"/>
        <v>1385.1999999999998</v>
      </c>
      <c r="N2833" s="18">
        <f t="shared" si="7403"/>
        <v>1385.1999999999998</v>
      </c>
      <c r="O2833" s="18">
        <f t="shared" ref="O2833:S2833" si="7429">O2834+O2836</f>
        <v>0</v>
      </c>
      <c r="P2833" s="18">
        <f t="shared" si="7429"/>
        <v>0</v>
      </c>
      <c r="Q2833" s="18">
        <f t="shared" si="7429"/>
        <v>0</v>
      </c>
      <c r="R2833" s="18">
        <f t="shared" si="7429"/>
        <v>0</v>
      </c>
      <c r="S2833" s="18">
        <f t="shared" si="7429"/>
        <v>0</v>
      </c>
      <c r="T2833" s="18">
        <f t="shared" si="7395"/>
        <v>1385.2000000000003</v>
      </c>
      <c r="U2833" s="18">
        <f t="shared" si="7396"/>
        <v>1385.1999999999998</v>
      </c>
      <c r="V2833" s="18">
        <f t="shared" si="7397"/>
        <v>1385.1999999999998</v>
      </c>
      <c r="W2833" s="18">
        <f t="shared" ref="W2833:AB2833" si="7430">W2834+W2836</f>
        <v>0</v>
      </c>
      <c r="X2833" s="18">
        <f t="shared" si="7430"/>
        <v>0</v>
      </c>
      <c r="Y2833" s="18">
        <f t="shared" si="7430"/>
        <v>0</v>
      </c>
      <c r="Z2833" s="18">
        <f t="shared" si="7430"/>
        <v>0</v>
      </c>
      <c r="AA2833" s="18">
        <f t="shared" si="7430"/>
        <v>0</v>
      </c>
      <c r="AB2833" s="18">
        <f t="shared" si="7430"/>
        <v>0</v>
      </c>
      <c r="AC2833" s="18">
        <f t="shared" si="7380"/>
        <v>1385.2000000000003</v>
      </c>
      <c r="AD2833" s="18">
        <f t="shared" si="7381"/>
        <v>1385.1999999999998</v>
      </c>
      <c r="AE2833" s="18">
        <f t="shared" si="7382"/>
        <v>1385.1999999999998</v>
      </c>
      <c r="AF2833" s="18">
        <f t="shared" ref="AF2833:AH2833" si="7431">AF2834+AF2836</f>
        <v>0</v>
      </c>
      <c r="AG2833" s="18">
        <f t="shared" si="7431"/>
        <v>0</v>
      </c>
      <c r="AH2833" s="18">
        <f t="shared" si="7431"/>
        <v>0</v>
      </c>
      <c r="AI2833" s="18">
        <f t="shared" si="7407"/>
        <v>1385.2000000000003</v>
      </c>
      <c r="AJ2833" s="18">
        <f t="shared" si="7408"/>
        <v>1385.1999999999998</v>
      </c>
      <c r="AK2833" s="18">
        <f t="shared" si="7409"/>
        <v>1385.1999999999998</v>
      </c>
      <c r="AL2833" s="18">
        <f t="shared" ref="AL2833" si="7432">AL2834+AL2836</f>
        <v>0</v>
      </c>
      <c r="AM2833" s="18">
        <f t="shared" si="7410"/>
        <v>1385.2000000000003</v>
      </c>
      <c r="AN2833" s="18">
        <f t="shared" ref="AN2833:AP2833" si="7433">AN2834+AN2836</f>
        <v>0</v>
      </c>
      <c r="AO2833" s="18">
        <f t="shared" si="7433"/>
        <v>0</v>
      </c>
      <c r="AP2833" s="18">
        <f t="shared" si="7433"/>
        <v>0</v>
      </c>
      <c r="AQ2833" s="18">
        <f t="shared" si="7337"/>
        <v>1385.2000000000003</v>
      </c>
      <c r="AR2833" s="18">
        <f t="shared" si="7338"/>
        <v>1385.1999999999998</v>
      </c>
      <c r="AS2833" s="18">
        <f t="shared" si="7339"/>
        <v>1385.1999999999998</v>
      </c>
      <c r="AT2833" s="18">
        <f t="shared" ref="AT2833:AV2833" si="7434">AT2834+AT2836</f>
        <v>0</v>
      </c>
      <c r="AU2833" s="18">
        <f t="shared" si="7434"/>
        <v>0</v>
      </c>
      <c r="AV2833" s="18">
        <f t="shared" si="7434"/>
        <v>0</v>
      </c>
      <c r="AW2833" s="18">
        <f t="shared" si="7340"/>
        <v>1385.2000000000003</v>
      </c>
      <c r="AX2833" s="18">
        <f t="shared" si="7341"/>
        <v>1385.1999999999998</v>
      </c>
      <c r="AY2833" s="18">
        <f t="shared" si="7342"/>
        <v>1385.1999999999998</v>
      </c>
      <c r="AZ2833" s="18">
        <f t="shared" ref="AZ2833:BB2833" si="7435">AZ2834+AZ2836</f>
        <v>0</v>
      </c>
      <c r="BA2833" s="18">
        <f t="shared" si="7435"/>
        <v>0</v>
      </c>
      <c r="BB2833" s="18">
        <f t="shared" si="7435"/>
        <v>0</v>
      </c>
      <c r="BC2833" s="18">
        <f t="shared" si="7392"/>
        <v>1385.2000000000003</v>
      </c>
      <c r="BD2833" s="18">
        <f t="shared" si="7393"/>
        <v>1385.1999999999998</v>
      </c>
      <c r="BE2833" s="18">
        <f t="shared" si="7394"/>
        <v>1385.1999999999998</v>
      </c>
      <c r="BF2833" s="18">
        <f t="shared" ref="BF2833:BH2833" si="7436">BF2834+BF2836</f>
        <v>0</v>
      </c>
      <c r="BG2833" s="18">
        <f t="shared" si="7436"/>
        <v>0</v>
      </c>
      <c r="BH2833" s="18">
        <f t="shared" si="7436"/>
        <v>0</v>
      </c>
      <c r="BI2833" s="18">
        <f t="shared" si="7386"/>
        <v>1385.2000000000003</v>
      </c>
      <c r="BJ2833" s="18">
        <f t="shared" si="7387"/>
        <v>1385.1999999999998</v>
      </c>
      <c r="BK2833" s="18">
        <f t="shared" si="7388"/>
        <v>1385.1999999999998</v>
      </c>
      <c r="BL2833" s="18">
        <f t="shared" ref="BL2833:BN2833" si="7437">BL2834+BL2836</f>
        <v>0</v>
      </c>
      <c r="BM2833" s="18">
        <f t="shared" si="7437"/>
        <v>0</v>
      </c>
      <c r="BN2833" s="18">
        <f t="shared" si="7437"/>
        <v>0</v>
      </c>
      <c r="BO2833" s="18">
        <f t="shared" si="7315"/>
        <v>1385.2000000000003</v>
      </c>
      <c r="BP2833" s="18">
        <f t="shared" si="7316"/>
        <v>1385.1999999999998</v>
      </c>
      <c r="BQ2833" s="18">
        <f t="shared" si="7317"/>
        <v>1385.1999999999998</v>
      </c>
      <c r="BR2833" s="18">
        <f t="shared" ref="BR2833:BT2833" si="7438">BR2834+BR2836</f>
        <v>0</v>
      </c>
      <c r="BS2833" s="18">
        <f t="shared" si="7438"/>
        <v>0</v>
      </c>
      <c r="BT2833" s="18">
        <f t="shared" si="7438"/>
        <v>0</v>
      </c>
      <c r="BU2833" s="18">
        <f t="shared" si="7308"/>
        <v>1385.2000000000003</v>
      </c>
      <c r="BV2833" s="18">
        <f t="shared" si="7309"/>
        <v>1385.1999999999998</v>
      </c>
      <c r="BW2833" s="18">
        <f t="shared" si="7310"/>
        <v>1385.1999999999998</v>
      </c>
      <c r="BX2833" s="18">
        <f t="shared" ref="BX2833:BZ2833" si="7439">BX2834+BX2836</f>
        <v>0</v>
      </c>
      <c r="BY2833" s="18">
        <f t="shared" si="7439"/>
        <v>0</v>
      </c>
      <c r="BZ2833" s="18">
        <f t="shared" si="7439"/>
        <v>0</v>
      </c>
      <c r="CA2833" s="18">
        <f t="shared" si="7424"/>
        <v>1385.2000000000003</v>
      </c>
      <c r="CB2833" s="18">
        <f t="shared" si="7425"/>
        <v>1385.1999999999998</v>
      </c>
      <c r="CC2833" s="18">
        <f t="shared" si="7426"/>
        <v>1385.1999999999998</v>
      </c>
      <c r="CD2833" s="18">
        <f t="shared" si="7427"/>
        <v>0</v>
      </c>
      <c r="CE2833" s="27"/>
      <c r="CF2833" s="33"/>
    </row>
    <row r="2834" spans="1:84" ht="31.2" x14ac:dyDescent="0.3">
      <c r="A2834" s="41" t="s">
        <v>458</v>
      </c>
      <c r="B2834" s="39">
        <v>110</v>
      </c>
      <c r="C2834" s="41"/>
      <c r="D2834" s="41"/>
      <c r="E2834" s="14" t="s">
        <v>557</v>
      </c>
      <c r="F2834" s="18">
        <f>F2835</f>
        <v>539</v>
      </c>
      <c r="G2834" s="18">
        <f t="shared" ref="G2834:CD2834" si="7440">G2835</f>
        <v>539</v>
      </c>
      <c r="H2834" s="18">
        <f t="shared" si="7440"/>
        <v>539</v>
      </c>
      <c r="I2834" s="18">
        <f t="shared" si="7440"/>
        <v>0</v>
      </c>
      <c r="J2834" s="18">
        <f t="shared" si="7440"/>
        <v>0</v>
      </c>
      <c r="K2834" s="18">
        <f t="shared" si="7440"/>
        <v>0</v>
      </c>
      <c r="L2834" s="18">
        <f t="shared" si="7401"/>
        <v>539</v>
      </c>
      <c r="M2834" s="18">
        <f t="shared" si="7402"/>
        <v>539</v>
      </c>
      <c r="N2834" s="18">
        <f t="shared" si="7403"/>
        <v>539</v>
      </c>
      <c r="O2834" s="18">
        <f t="shared" si="7440"/>
        <v>0</v>
      </c>
      <c r="P2834" s="18">
        <f t="shared" si="7440"/>
        <v>0</v>
      </c>
      <c r="Q2834" s="18">
        <f t="shared" si="7440"/>
        <v>0</v>
      </c>
      <c r="R2834" s="18">
        <f t="shared" si="7440"/>
        <v>0</v>
      </c>
      <c r="S2834" s="18">
        <f t="shared" si="7440"/>
        <v>0</v>
      </c>
      <c r="T2834" s="18">
        <f t="shared" si="7395"/>
        <v>539</v>
      </c>
      <c r="U2834" s="18">
        <f t="shared" si="7396"/>
        <v>539</v>
      </c>
      <c r="V2834" s="18">
        <f t="shared" si="7397"/>
        <v>539</v>
      </c>
      <c r="W2834" s="18">
        <f t="shared" si="7440"/>
        <v>0</v>
      </c>
      <c r="X2834" s="18">
        <f t="shared" si="7440"/>
        <v>0</v>
      </c>
      <c r="Y2834" s="18">
        <f t="shared" si="7440"/>
        <v>0</v>
      </c>
      <c r="Z2834" s="18">
        <f t="shared" si="7440"/>
        <v>0</v>
      </c>
      <c r="AA2834" s="18">
        <f t="shared" si="7440"/>
        <v>0</v>
      </c>
      <c r="AB2834" s="18">
        <f t="shared" si="7440"/>
        <v>0</v>
      </c>
      <c r="AC2834" s="18">
        <f t="shared" si="7380"/>
        <v>539</v>
      </c>
      <c r="AD2834" s="18">
        <f t="shared" si="7381"/>
        <v>539</v>
      </c>
      <c r="AE2834" s="18">
        <f t="shared" si="7382"/>
        <v>539</v>
      </c>
      <c r="AF2834" s="18">
        <f t="shared" si="7440"/>
        <v>0</v>
      </c>
      <c r="AG2834" s="18">
        <f t="shared" si="7440"/>
        <v>0</v>
      </c>
      <c r="AH2834" s="18">
        <f t="shared" si="7440"/>
        <v>0</v>
      </c>
      <c r="AI2834" s="18">
        <f t="shared" si="7407"/>
        <v>539</v>
      </c>
      <c r="AJ2834" s="18">
        <f t="shared" si="7408"/>
        <v>539</v>
      </c>
      <c r="AK2834" s="18">
        <f t="shared" si="7409"/>
        <v>539</v>
      </c>
      <c r="AL2834" s="18">
        <f t="shared" si="7440"/>
        <v>0</v>
      </c>
      <c r="AM2834" s="18">
        <f t="shared" si="7410"/>
        <v>539</v>
      </c>
      <c r="AN2834" s="18">
        <f t="shared" si="7440"/>
        <v>0</v>
      </c>
      <c r="AO2834" s="18">
        <f t="shared" si="7440"/>
        <v>0</v>
      </c>
      <c r="AP2834" s="18">
        <f t="shared" si="7440"/>
        <v>0</v>
      </c>
      <c r="AQ2834" s="18">
        <f t="shared" si="7337"/>
        <v>539</v>
      </c>
      <c r="AR2834" s="18">
        <f t="shared" si="7338"/>
        <v>539</v>
      </c>
      <c r="AS2834" s="18">
        <f t="shared" si="7339"/>
        <v>539</v>
      </c>
      <c r="AT2834" s="18">
        <f t="shared" si="7440"/>
        <v>0</v>
      </c>
      <c r="AU2834" s="18">
        <f t="shared" si="7440"/>
        <v>0</v>
      </c>
      <c r="AV2834" s="18">
        <f t="shared" si="7440"/>
        <v>0</v>
      </c>
      <c r="AW2834" s="18">
        <f t="shared" si="7340"/>
        <v>539</v>
      </c>
      <c r="AX2834" s="18">
        <f t="shared" si="7341"/>
        <v>539</v>
      </c>
      <c r="AY2834" s="18">
        <f t="shared" si="7342"/>
        <v>539</v>
      </c>
      <c r="AZ2834" s="18">
        <f t="shared" si="7440"/>
        <v>0</v>
      </c>
      <c r="BA2834" s="18">
        <f t="shared" si="7440"/>
        <v>0</v>
      </c>
      <c r="BB2834" s="18">
        <f t="shared" si="7440"/>
        <v>0</v>
      </c>
      <c r="BC2834" s="18">
        <f t="shared" si="7392"/>
        <v>539</v>
      </c>
      <c r="BD2834" s="18">
        <f t="shared" si="7393"/>
        <v>539</v>
      </c>
      <c r="BE2834" s="18">
        <f t="shared" si="7394"/>
        <v>539</v>
      </c>
      <c r="BF2834" s="18">
        <f t="shared" si="7440"/>
        <v>0</v>
      </c>
      <c r="BG2834" s="18">
        <f t="shared" si="7440"/>
        <v>0</v>
      </c>
      <c r="BH2834" s="18">
        <f t="shared" si="7440"/>
        <v>0</v>
      </c>
      <c r="BI2834" s="18">
        <f t="shared" si="7386"/>
        <v>539</v>
      </c>
      <c r="BJ2834" s="18">
        <f t="shared" si="7387"/>
        <v>539</v>
      </c>
      <c r="BK2834" s="18">
        <f t="shared" si="7388"/>
        <v>539</v>
      </c>
      <c r="BL2834" s="18">
        <f t="shared" si="7440"/>
        <v>0</v>
      </c>
      <c r="BM2834" s="18">
        <f t="shared" si="7440"/>
        <v>0</v>
      </c>
      <c r="BN2834" s="18">
        <f t="shared" si="7440"/>
        <v>0</v>
      </c>
      <c r="BO2834" s="18">
        <f t="shared" si="7315"/>
        <v>539</v>
      </c>
      <c r="BP2834" s="18">
        <f t="shared" si="7316"/>
        <v>539</v>
      </c>
      <c r="BQ2834" s="18">
        <f t="shared" si="7317"/>
        <v>539</v>
      </c>
      <c r="BR2834" s="18">
        <f t="shared" si="7440"/>
        <v>0</v>
      </c>
      <c r="BS2834" s="18">
        <f t="shared" si="7440"/>
        <v>0</v>
      </c>
      <c r="BT2834" s="18">
        <f t="shared" si="7440"/>
        <v>0</v>
      </c>
      <c r="BU2834" s="18">
        <f t="shared" si="7308"/>
        <v>539</v>
      </c>
      <c r="BV2834" s="18">
        <f t="shared" si="7309"/>
        <v>539</v>
      </c>
      <c r="BW2834" s="18">
        <f t="shared" si="7310"/>
        <v>539</v>
      </c>
      <c r="BX2834" s="18">
        <f t="shared" si="7440"/>
        <v>0</v>
      </c>
      <c r="BY2834" s="18">
        <f t="shared" si="7440"/>
        <v>0</v>
      </c>
      <c r="BZ2834" s="18">
        <f t="shared" si="7440"/>
        <v>0</v>
      </c>
      <c r="CA2834" s="18">
        <f t="shared" si="7424"/>
        <v>539</v>
      </c>
      <c r="CB2834" s="18">
        <f t="shared" si="7425"/>
        <v>539</v>
      </c>
      <c r="CC2834" s="18">
        <f t="shared" si="7426"/>
        <v>539</v>
      </c>
      <c r="CD2834" s="18">
        <f t="shared" si="7440"/>
        <v>0</v>
      </c>
      <c r="CE2834" s="27"/>
      <c r="CF2834" s="33"/>
    </row>
    <row r="2835" spans="1:84" ht="46.8" x14ac:dyDescent="0.3">
      <c r="A2835" s="41" t="s">
        <v>458</v>
      </c>
      <c r="B2835" s="39">
        <v>110</v>
      </c>
      <c r="C2835" s="41" t="s">
        <v>19</v>
      </c>
      <c r="D2835" s="41" t="s">
        <v>34</v>
      </c>
      <c r="E2835" s="14" t="s">
        <v>520</v>
      </c>
      <c r="F2835" s="18">
        <v>539</v>
      </c>
      <c r="G2835" s="18">
        <v>539</v>
      </c>
      <c r="H2835" s="18">
        <v>539</v>
      </c>
      <c r="I2835" s="18"/>
      <c r="J2835" s="18"/>
      <c r="K2835" s="18"/>
      <c r="L2835" s="18">
        <f t="shared" si="7401"/>
        <v>539</v>
      </c>
      <c r="M2835" s="18">
        <f t="shared" si="7402"/>
        <v>539</v>
      </c>
      <c r="N2835" s="18">
        <f t="shared" si="7403"/>
        <v>539</v>
      </c>
      <c r="O2835" s="18"/>
      <c r="P2835" s="18"/>
      <c r="Q2835" s="18"/>
      <c r="R2835" s="18"/>
      <c r="S2835" s="18"/>
      <c r="T2835" s="18">
        <f t="shared" si="7395"/>
        <v>539</v>
      </c>
      <c r="U2835" s="18">
        <f t="shared" si="7396"/>
        <v>539</v>
      </c>
      <c r="V2835" s="18">
        <f t="shared" si="7397"/>
        <v>539</v>
      </c>
      <c r="W2835" s="18"/>
      <c r="X2835" s="18"/>
      <c r="Y2835" s="18"/>
      <c r="Z2835" s="18"/>
      <c r="AA2835" s="18"/>
      <c r="AB2835" s="18"/>
      <c r="AC2835" s="18">
        <f t="shared" si="7380"/>
        <v>539</v>
      </c>
      <c r="AD2835" s="18">
        <f t="shared" si="7381"/>
        <v>539</v>
      </c>
      <c r="AE2835" s="18">
        <f t="shared" si="7382"/>
        <v>539</v>
      </c>
      <c r="AF2835" s="18"/>
      <c r="AG2835" s="18"/>
      <c r="AH2835" s="18"/>
      <c r="AI2835" s="18">
        <f t="shared" si="7407"/>
        <v>539</v>
      </c>
      <c r="AJ2835" s="18">
        <f t="shared" si="7408"/>
        <v>539</v>
      </c>
      <c r="AK2835" s="18">
        <f t="shared" si="7409"/>
        <v>539</v>
      </c>
      <c r="AL2835" s="18"/>
      <c r="AM2835" s="18">
        <f t="shared" si="7410"/>
        <v>539</v>
      </c>
      <c r="AN2835" s="18"/>
      <c r="AO2835" s="18"/>
      <c r="AP2835" s="18"/>
      <c r="AQ2835" s="18">
        <f t="shared" si="7337"/>
        <v>539</v>
      </c>
      <c r="AR2835" s="18">
        <f t="shared" si="7338"/>
        <v>539</v>
      </c>
      <c r="AS2835" s="18">
        <f t="shared" si="7339"/>
        <v>539</v>
      </c>
      <c r="AT2835" s="18"/>
      <c r="AU2835" s="18"/>
      <c r="AV2835" s="18"/>
      <c r="AW2835" s="18">
        <f t="shared" si="7340"/>
        <v>539</v>
      </c>
      <c r="AX2835" s="18">
        <f t="shared" si="7341"/>
        <v>539</v>
      </c>
      <c r="AY2835" s="18">
        <f t="shared" si="7342"/>
        <v>539</v>
      </c>
      <c r="AZ2835" s="18"/>
      <c r="BA2835" s="18"/>
      <c r="BB2835" s="18"/>
      <c r="BC2835" s="18">
        <f t="shared" si="7392"/>
        <v>539</v>
      </c>
      <c r="BD2835" s="18">
        <f t="shared" si="7393"/>
        <v>539</v>
      </c>
      <c r="BE2835" s="18">
        <f t="shared" si="7394"/>
        <v>539</v>
      </c>
      <c r="BF2835" s="18"/>
      <c r="BG2835" s="18"/>
      <c r="BH2835" s="18"/>
      <c r="BI2835" s="18">
        <f t="shared" si="7386"/>
        <v>539</v>
      </c>
      <c r="BJ2835" s="18">
        <f t="shared" si="7387"/>
        <v>539</v>
      </c>
      <c r="BK2835" s="18">
        <f t="shared" si="7388"/>
        <v>539</v>
      </c>
      <c r="BL2835" s="18"/>
      <c r="BM2835" s="18"/>
      <c r="BN2835" s="18"/>
      <c r="BO2835" s="18">
        <f t="shared" si="7315"/>
        <v>539</v>
      </c>
      <c r="BP2835" s="18">
        <f t="shared" si="7316"/>
        <v>539</v>
      </c>
      <c r="BQ2835" s="18">
        <f t="shared" si="7317"/>
        <v>539</v>
      </c>
      <c r="BR2835" s="18"/>
      <c r="BS2835" s="18"/>
      <c r="BT2835" s="18"/>
      <c r="BU2835" s="18">
        <f t="shared" si="7308"/>
        <v>539</v>
      </c>
      <c r="BV2835" s="18">
        <f t="shared" si="7309"/>
        <v>539</v>
      </c>
      <c r="BW2835" s="18">
        <f t="shared" si="7310"/>
        <v>539</v>
      </c>
      <c r="BX2835" s="18"/>
      <c r="BY2835" s="18"/>
      <c r="BZ2835" s="18"/>
      <c r="CA2835" s="18">
        <f t="shared" si="7424"/>
        <v>539</v>
      </c>
      <c r="CB2835" s="18">
        <f t="shared" si="7425"/>
        <v>539</v>
      </c>
      <c r="CC2835" s="18">
        <f t="shared" si="7426"/>
        <v>539</v>
      </c>
      <c r="CD2835" s="18"/>
      <c r="CE2835" s="27"/>
      <c r="CF2835" s="33"/>
    </row>
    <row r="2836" spans="1:84" ht="31.2" x14ac:dyDescent="0.3">
      <c r="A2836" s="41" t="s">
        <v>458</v>
      </c>
      <c r="B2836" s="39">
        <v>120</v>
      </c>
      <c r="C2836" s="41"/>
      <c r="D2836" s="41"/>
      <c r="E2836" s="14" t="s">
        <v>558</v>
      </c>
      <c r="F2836" s="18">
        <f>F2837</f>
        <v>846.20000000000016</v>
      </c>
      <c r="G2836" s="18">
        <f t="shared" ref="G2836:CD2836" si="7441">G2837</f>
        <v>846.19999999999993</v>
      </c>
      <c r="H2836" s="18">
        <f t="shared" si="7441"/>
        <v>846.19999999999993</v>
      </c>
      <c r="I2836" s="18">
        <f t="shared" si="7441"/>
        <v>0</v>
      </c>
      <c r="J2836" s="18">
        <f t="shared" si="7441"/>
        <v>0</v>
      </c>
      <c r="K2836" s="18">
        <f t="shared" si="7441"/>
        <v>0</v>
      </c>
      <c r="L2836" s="18">
        <f t="shared" si="7401"/>
        <v>846.20000000000016</v>
      </c>
      <c r="M2836" s="18">
        <f t="shared" si="7402"/>
        <v>846.19999999999993</v>
      </c>
      <c r="N2836" s="18">
        <f t="shared" si="7403"/>
        <v>846.19999999999993</v>
      </c>
      <c r="O2836" s="18">
        <f t="shared" si="7441"/>
        <v>0</v>
      </c>
      <c r="P2836" s="18">
        <f t="shared" si="7441"/>
        <v>0</v>
      </c>
      <c r="Q2836" s="18">
        <f t="shared" si="7441"/>
        <v>0</v>
      </c>
      <c r="R2836" s="18">
        <f t="shared" si="7441"/>
        <v>0</v>
      </c>
      <c r="S2836" s="18">
        <f t="shared" si="7441"/>
        <v>0</v>
      </c>
      <c r="T2836" s="18">
        <f t="shared" si="7395"/>
        <v>846.20000000000016</v>
      </c>
      <c r="U2836" s="18">
        <f t="shared" si="7396"/>
        <v>846.19999999999993</v>
      </c>
      <c r="V2836" s="18">
        <f t="shared" si="7397"/>
        <v>846.19999999999993</v>
      </c>
      <c r="W2836" s="18">
        <f t="shared" si="7441"/>
        <v>0</v>
      </c>
      <c r="X2836" s="18">
        <f t="shared" si="7441"/>
        <v>0</v>
      </c>
      <c r="Y2836" s="18">
        <f t="shared" si="7441"/>
        <v>0</v>
      </c>
      <c r="Z2836" s="18">
        <f t="shared" si="7441"/>
        <v>0</v>
      </c>
      <c r="AA2836" s="18">
        <f t="shared" si="7441"/>
        <v>0</v>
      </c>
      <c r="AB2836" s="18">
        <f t="shared" si="7441"/>
        <v>0</v>
      </c>
      <c r="AC2836" s="18">
        <f t="shared" si="7380"/>
        <v>846.20000000000016</v>
      </c>
      <c r="AD2836" s="18">
        <f t="shared" si="7381"/>
        <v>846.19999999999993</v>
      </c>
      <c r="AE2836" s="18">
        <f t="shared" si="7382"/>
        <v>846.19999999999993</v>
      </c>
      <c r="AF2836" s="18">
        <f t="shared" si="7441"/>
        <v>0</v>
      </c>
      <c r="AG2836" s="18">
        <f t="shared" si="7441"/>
        <v>0</v>
      </c>
      <c r="AH2836" s="18">
        <f t="shared" si="7441"/>
        <v>0</v>
      </c>
      <c r="AI2836" s="18">
        <f t="shared" si="7407"/>
        <v>846.20000000000016</v>
      </c>
      <c r="AJ2836" s="18">
        <f t="shared" si="7408"/>
        <v>846.19999999999993</v>
      </c>
      <c r="AK2836" s="18">
        <f t="shared" si="7409"/>
        <v>846.19999999999993</v>
      </c>
      <c r="AL2836" s="18">
        <f t="shared" si="7441"/>
        <v>0</v>
      </c>
      <c r="AM2836" s="18">
        <f t="shared" si="7410"/>
        <v>846.20000000000016</v>
      </c>
      <c r="AN2836" s="18">
        <f t="shared" si="7441"/>
        <v>0</v>
      </c>
      <c r="AO2836" s="18">
        <f t="shared" si="7441"/>
        <v>0</v>
      </c>
      <c r="AP2836" s="18">
        <f t="shared" si="7441"/>
        <v>0</v>
      </c>
      <c r="AQ2836" s="18">
        <f t="shared" si="7337"/>
        <v>846.20000000000016</v>
      </c>
      <c r="AR2836" s="18">
        <f t="shared" si="7338"/>
        <v>846.19999999999993</v>
      </c>
      <c r="AS2836" s="18">
        <f t="shared" si="7339"/>
        <v>846.19999999999993</v>
      </c>
      <c r="AT2836" s="18">
        <f t="shared" si="7441"/>
        <v>0</v>
      </c>
      <c r="AU2836" s="18">
        <f t="shared" si="7441"/>
        <v>0</v>
      </c>
      <c r="AV2836" s="18">
        <f t="shared" si="7441"/>
        <v>0</v>
      </c>
      <c r="AW2836" s="18">
        <f t="shared" si="7340"/>
        <v>846.20000000000016</v>
      </c>
      <c r="AX2836" s="18">
        <f t="shared" si="7341"/>
        <v>846.19999999999993</v>
      </c>
      <c r="AY2836" s="18">
        <f t="shared" si="7342"/>
        <v>846.19999999999993</v>
      </c>
      <c r="AZ2836" s="18">
        <f t="shared" si="7441"/>
        <v>0</v>
      </c>
      <c r="BA2836" s="18">
        <f t="shared" si="7441"/>
        <v>0</v>
      </c>
      <c r="BB2836" s="18">
        <f t="shared" si="7441"/>
        <v>0</v>
      </c>
      <c r="BC2836" s="18">
        <f t="shared" si="7392"/>
        <v>846.20000000000016</v>
      </c>
      <c r="BD2836" s="18">
        <f t="shared" si="7393"/>
        <v>846.19999999999993</v>
      </c>
      <c r="BE2836" s="18">
        <f t="shared" si="7394"/>
        <v>846.19999999999993</v>
      </c>
      <c r="BF2836" s="18">
        <f t="shared" si="7441"/>
        <v>0</v>
      </c>
      <c r="BG2836" s="18">
        <f t="shared" si="7441"/>
        <v>0</v>
      </c>
      <c r="BH2836" s="18">
        <f t="shared" si="7441"/>
        <v>0</v>
      </c>
      <c r="BI2836" s="18">
        <f t="shared" si="7386"/>
        <v>846.20000000000016</v>
      </c>
      <c r="BJ2836" s="18">
        <f t="shared" si="7387"/>
        <v>846.19999999999993</v>
      </c>
      <c r="BK2836" s="18">
        <f t="shared" si="7388"/>
        <v>846.19999999999993</v>
      </c>
      <c r="BL2836" s="18">
        <f t="shared" si="7441"/>
        <v>0</v>
      </c>
      <c r="BM2836" s="18">
        <f t="shared" si="7441"/>
        <v>0</v>
      </c>
      <c r="BN2836" s="18">
        <f t="shared" si="7441"/>
        <v>0</v>
      </c>
      <c r="BO2836" s="18">
        <f t="shared" si="7315"/>
        <v>846.20000000000016</v>
      </c>
      <c r="BP2836" s="18">
        <f t="shared" si="7316"/>
        <v>846.19999999999993</v>
      </c>
      <c r="BQ2836" s="18">
        <f t="shared" si="7317"/>
        <v>846.19999999999993</v>
      </c>
      <c r="BR2836" s="18">
        <f t="shared" si="7441"/>
        <v>0</v>
      </c>
      <c r="BS2836" s="18">
        <f t="shared" si="7441"/>
        <v>0</v>
      </c>
      <c r="BT2836" s="18">
        <f t="shared" si="7441"/>
        <v>0</v>
      </c>
      <c r="BU2836" s="18">
        <f t="shared" si="7308"/>
        <v>846.20000000000016</v>
      </c>
      <c r="BV2836" s="18">
        <f t="shared" si="7309"/>
        <v>846.19999999999993</v>
      </c>
      <c r="BW2836" s="18">
        <f t="shared" si="7310"/>
        <v>846.19999999999993</v>
      </c>
      <c r="BX2836" s="18">
        <f t="shared" si="7441"/>
        <v>0</v>
      </c>
      <c r="BY2836" s="18">
        <f t="shared" si="7441"/>
        <v>0</v>
      </c>
      <c r="BZ2836" s="18">
        <f t="shared" si="7441"/>
        <v>0</v>
      </c>
      <c r="CA2836" s="18">
        <f t="shared" si="7424"/>
        <v>846.20000000000016</v>
      </c>
      <c r="CB2836" s="18">
        <f t="shared" si="7425"/>
        <v>846.19999999999993</v>
      </c>
      <c r="CC2836" s="18">
        <f t="shared" si="7426"/>
        <v>846.19999999999993</v>
      </c>
      <c r="CD2836" s="18">
        <f t="shared" si="7441"/>
        <v>0</v>
      </c>
      <c r="CE2836" s="27"/>
      <c r="CF2836" s="33"/>
    </row>
    <row r="2837" spans="1:84" ht="46.8" x14ac:dyDescent="0.3">
      <c r="A2837" s="41" t="s">
        <v>458</v>
      </c>
      <c r="B2837" s="39">
        <v>120</v>
      </c>
      <c r="C2837" s="41" t="s">
        <v>19</v>
      </c>
      <c r="D2837" s="41" t="s">
        <v>34</v>
      </c>
      <c r="E2837" s="14" t="s">
        <v>520</v>
      </c>
      <c r="F2837" s="18">
        <v>846.20000000000016</v>
      </c>
      <c r="G2837" s="18">
        <v>846.19999999999993</v>
      </c>
      <c r="H2837" s="18">
        <v>846.19999999999993</v>
      </c>
      <c r="I2837" s="18"/>
      <c r="J2837" s="18"/>
      <c r="K2837" s="18"/>
      <c r="L2837" s="18">
        <f t="shared" si="7401"/>
        <v>846.20000000000016</v>
      </c>
      <c r="M2837" s="18">
        <f t="shared" si="7402"/>
        <v>846.19999999999993</v>
      </c>
      <c r="N2837" s="18">
        <f t="shared" si="7403"/>
        <v>846.19999999999993</v>
      </c>
      <c r="O2837" s="18"/>
      <c r="P2837" s="18"/>
      <c r="Q2837" s="18"/>
      <c r="R2837" s="18"/>
      <c r="S2837" s="18"/>
      <c r="T2837" s="18">
        <f t="shared" si="7395"/>
        <v>846.20000000000016</v>
      </c>
      <c r="U2837" s="18">
        <f t="shared" si="7396"/>
        <v>846.19999999999993</v>
      </c>
      <c r="V2837" s="18">
        <f t="shared" si="7397"/>
        <v>846.19999999999993</v>
      </c>
      <c r="W2837" s="18"/>
      <c r="X2837" s="18"/>
      <c r="Y2837" s="18"/>
      <c r="Z2837" s="18"/>
      <c r="AA2837" s="18"/>
      <c r="AB2837" s="18"/>
      <c r="AC2837" s="18">
        <f t="shared" si="7380"/>
        <v>846.20000000000016</v>
      </c>
      <c r="AD2837" s="18">
        <f t="shared" si="7381"/>
        <v>846.19999999999993</v>
      </c>
      <c r="AE2837" s="18">
        <f t="shared" si="7382"/>
        <v>846.19999999999993</v>
      </c>
      <c r="AF2837" s="18"/>
      <c r="AG2837" s="18"/>
      <c r="AH2837" s="18"/>
      <c r="AI2837" s="18">
        <f t="shared" si="7407"/>
        <v>846.20000000000016</v>
      </c>
      <c r="AJ2837" s="18">
        <f t="shared" si="7408"/>
        <v>846.19999999999993</v>
      </c>
      <c r="AK2837" s="18">
        <f t="shared" si="7409"/>
        <v>846.19999999999993</v>
      </c>
      <c r="AL2837" s="18"/>
      <c r="AM2837" s="18">
        <f t="shared" si="7410"/>
        <v>846.20000000000016</v>
      </c>
      <c r="AN2837" s="18"/>
      <c r="AO2837" s="18"/>
      <c r="AP2837" s="18"/>
      <c r="AQ2837" s="18">
        <f t="shared" si="7337"/>
        <v>846.20000000000016</v>
      </c>
      <c r="AR2837" s="18">
        <f t="shared" si="7338"/>
        <v>846.19999999999993</v>
      </c>
      <c r="AS2837" s="18">
        <f t="shared" si="7339"/>
        <v>846.19999999999993</v>
      </c>
      <c r="AT2837" s="18"/>
      <c r="AU2837" s="18"/>
      <c r="AV2837" s="18"/>
      <c r="AW2837" s="18">
        <f t="shared" si="7340"/>
        <v>846.20000000000016</v>
      </c>
      <c r="AX2837" s="18">
        <f t="shared" si="7341"/>
        <v>846.19999999999993</v>
      </c>
      <c r="AY2837" s="18">
        <f t="shared" si="7342"/>
        <v>846.19999999999993</v>
      </c>
      <c r="AZ2837" s="18"/>
      <c r="BA2837" s="18"/>
      <c r="BB2837" s="18"/>
      <c r="BC2837" s="18">
        <f t="shared" si="7392"/>
        <v>846.20000000000016</v>
      </c>
      <c r="BD2837" s="18">
        <f t="shared" si="7393"/>
        <v>846.19999999999993</v>
      </c>
      <c r="BE2837" s="18">
        <f t="shared" si="7394"/>
        <v>846.19999999999993</v>
      </c>
      <c r="BF2837" s="18"/>
      <c r="BG2837" s="18"/>
      <c r="BH2837" s="18"/>
      <c r="BI2837" s="18">
        <f t="shared" si="7386"/>
        <v>846.20000000000016</v>
      </c>
      <c r="BJ2837" s="18">
        <f t="shared" si="7387"/>
        <v>846.19999999999993</v>
      </c>
      <c r="BK2837" s="18">
        <f t="shared" si="7388"/>
        <v>846.19999999999993</v>
      </c>
      <c r="BL2837" s="18"/>
      <c r="BM2837" s="18"/>
      <c r="BN2837" s="18"/>
      <c r="BO2837" s="18">
        <f t="shared" si="7315"/>
        <v>846.20000000000016</v>
      </c>
      <c r="BP2837" s="18">
        <f t="shared" si="7316"/>
        <v>846.19999999999993</v>
      </c>
      <c r="BQ2837" s="18">
        <f t="shared" si="7317"/>
        <v>846.19999999999993</v>
      </c>
      <c r="BR2837" s="18"/>
      <c r="BS2837" s="18"/>
      <c r="BT2837" s="18"/>
      <c r="BU2837" s="18">
        <f t="shared" si="7308"/>
        <v>846.20000000000016</v>
      </c>
      <c r="BV2837" s="18">
        <f t="shared" si="7309"/>
        <v>846.19999999999993</v>
      </c>
      <c r="BW2837" s="18">
        <f t="shared" si="7310"/>
        <v>846.19999999999993</v>
      </c>
      <c r="BX2837" s="18"/>
      <c r="BY2837" s="18"/>
      <c r="BZ2837" s="18"/>
      <c r="CA2837" s="18">
        <f t="shared" si="7424"/>
        <v>846.20000000000016</v>
      </c>
      <c r="CB2837" s="18">
        <f t="shared" si="7425"/>
        <v>846.19999999999993</v>
      </c>
      <c r="CC2837" s="18">
        <f t="shared" si="7426"/>
        <v>846.19999999999993</v>
      </c>
      <c r="CD2837" s="18"/>
      <c r="CE2837" s="27"/>
      <c r="CF2837" s="33"/>
    </row>
    <row r="2838" spans="1:84" ht="31.2" x14ac:dyDescent="0.3">
      <c r="A2838" s="41" t="s">
        <v>458</v>
      </c>
      <c r="B2838" s="39">
        <v>200</v>
      </c>
      <c r="C2838" s="41"/>
      <c r="D2838" s="41"/>
      <c r="E2838" s="14" t="s">
        <v>551</v>
      </c>
      <c r="F2838" s="18">
        <f t="shared" ref="F2838:K2839" si="7442">F2839</f>
        <v>1287</v>
      </c>
      <c r="G2838" s="18">
        <f t="shared" si="7442"/>
        <v>1287</v>
      </c>
      <c r="H2838" s="18">
        <f t="shared" si="7442"/>
        <v>1287</v>
      </c>
      <c r="I2838" s="18">
        <f t="shared" si="7442"/>
        <v>0</v>
      </c>
      <c r="J2838" s="18">
        <f t="shared" si="7442"/>
        <v>0</v>
      </c>
      <c r="K2838" s="18">
        <f t="shared" si="7442"/>
        <v>0</v>
      </c>
      <c r="L2838" s="18">
        <f t="shared" si="7401"/>
        <v>1287</v>
      </c>
      <c r="M2838" s="18">
        <f t="shared" si="7402"/>
        <v>1287</v>
      </c>
      <c r="N2838" s="18">
        <f t="shared" si="7403"/>
        <v>1287</v>
      </c>
      <c r="O2838" s="18">
        <f t="shared" ref="O2838:S2839" si="7443">O2839</f>
        <v>8016.6</v>
      </c>
      <c r="P2838" s="18">
        <f t="shared" si="7443"/>
        <v>8016.6</v>
      </c>
      <c r="Q2838" s="18">
        <f t="shared" si="7443"/>
        <v>8016.6</v>
      </c>
      <c r="R2838" s="18">
        <f t="shared" si="7443"/>
        <v>0</v>
      </c>
      <c r="S2838" s="18">
        <f t="shared" si="7443"/>
        <v>0</v>
      </c>
      <c r="T2838" s="18">
        <f t="shared" si="7395"/>
        <v>9303.6</v>
      </c>
      <c r="U2838" s="18">
        <f t="shared" si="7396"/>
        <v>9303.6</v>
      </c>
      <c r="V2838" s="18">
        <f t="shared" si="7397"/>
        <v>9303.6</v>
      </c>
      <c r="W2838" s="18">
        <f t="shared" ref="W2838:CD2839" si="7444">W2839</f>
        <v>0</v>
      </c>
      <c r="X2838" s="18">
        <f t="shared" si="7444"/>
        <v>0</v>
      </c>
      <c r="Y2838" s="18">
        <f t="shared" si="7444"/>
        <v>0</v>
      </c>
      <c r="Z2838" s="18">
        <f t="shared" si="7444"/>
        <v>0</v>
      </c>
      <c r="AA2838" s="18">
        <f t="shared" si="7444"/>
        <v>0</v>
      </c>
      <c r="AB2838" s="18">
        <f t="shared" si="7444"/>
        <v>0</v>
      </c>
      <c r="AC2838" s="18">
        <f t="shared" si="7380"/>
        <v>9303.6</v>
      </c>
      <c r="AD2838" s="18">
        <f t="shared" si="7381"/>
        <v>9303.6</v>
      </c>
      <c r="AE2838" s="18">
        <f t="shared" si="7382"/>
        <v>9303.6</v>
      </c>
      <c r="AF2838" s="18">
        <f t="shared" si="7444"/>
        <v>0</v>
      </c>
      <c r="AG2838" s="18">
        <f t="shared" si="7444"/>
        <v>0</v>
      </c>
      <c r="AH2838" s="18">
        <f t="shared" si="7444"/>
        <v>0</v>
      </c>
      <c r="AI2838" s="18">
        <f t="shared" si="7407"/>
        <v>9303.6</v>
      </c>
      <c r="AJ2838" s="18">
        <f t="shared" si="7408"/>
        <v>9303.6</v>
      </c>
      <c r="AK2838" s="18">
        <f t="shared" si="7409"/>
        <v>9303.6</v>
      </c>
      <c r="AL2838" s="18">
        <f t="shared" si="7444"/>
        <v>0</v>
      </c>
      <c r="AM2838" s="18">
        <f t="shared" si="7410"/>
        <v>9303.6</v>
      </c>
      <c r="AN2838" s="18">
        <f t="shared" si="7444"/>
        <v>0</v>
      </c>
      <c r="AO2838" s="18">
        <f t="shared" si="7444"/>
        <v>0</v>
      </c>
      <c r="AP2838" s="18">
        <f t="shared" si="7444"/>
        <v>0</v>
      </c>
      <c r="AQ2838" s="18">
        <f t="shared" si="7337"/>
        <v>9303.6</v>
      </c>
      <c r="AR2838" s="18">
        <f t="shared" si="7338"/>
        <v>9303.6</v>
      </c>
      <c r="AS2838" s="18">
        <f t="shared" si="7339"/>
        <v>9303.6</v>
      </c>
      <c r="AT2838" s="18">
        <f t="shared" si="7444"/>
        <v>0</v>
      </c>
      <c r="AU2838" s="18">
        <f t="shared" si="7444"/>
        <v>0</v>
      </c>
      <c r="AV2838" s="18">
        <f t="shared" si="7444"/>
        <v>0</v>
      </c>
      <c r="AW2838" s="18">
        <f t="shared" si="7340"/>
        <v>9303.6</v>
      </c>
      <c r="AX2838" s="18">
        <f t="shared" si="7341"/>
        <v>9303.6</v>
      </c>
      <c r="AY2838" s="18">
        <f t="shared" si="7342"/>
        <v>9303.6</v>
      </c>
      <c r="AZ2838" s="18">
        <f t="shared" si="7444"/>
        <v>0</v>
      </c>
      <c r="BA2838" s="18">
        <f t="shared" si="7444"/>
        <v>0</v>
      </c>
      <c r="BB2838" s="18">
        <f t="shared" si="7444"/>
        <v>0</v>
      </c>
      <c r="BC2838" s="18">
        <f t="shared" si="7392"/>
        <v>9303.6</v>
      </c>
      <c r="BD2838" s="18">
        <f t="shared" si="7393"/>
        <v>9303.6</v>
      </c>
      <c r="BE2838" s="18">
        <f t="shared" si="7394"/>
        <v>9303.6</v>
      </c>
      <c r="BF2838" s="18">
        <f t="shared" si="7444"/>
        <v>0</v>
      </c>
      <c r="BG2838" s="18">
        <f t="shared" si="7444"/>
        <v>0</v>
      </c>
      <c r="BH2838" s="18">
        <f t="shared" si="7444"/>
        <v>0</v>
      </c>
      <c r="BI2838" s="18">
        <f t="shared" si="7386"/>
        <v>9303.6</v>
      </c>
      <c r="BJ2838" s="18">
        <f t="shared" si="7387"/>
        <v>9303.6</v>
      </c>
      <c r="BK2838" s="18">
        <f t="shared" si="7388"/>
        <v>9303.6</v>
      </c>
      <c r="BL2838" s="18">
        <f t="shared" si="7444"/>
        <v>0</v>
      </c>
      <c r="BM2838" s="18">
        <f t="shared" si="7444"/>
        <v>0</v>
      </c>
      <c r="BN2838" s="18">
        <f t="shared" si="7444"/>
        <v>0</v>
      </c>
      <c r="BO2838" s="18">
        <f t="shared" si="7315"/>
        <v>9303.6</v>
      </c>
      <c r="BP2838" s="18">
        <f t="shared" si="7316"/>
        <v>9303.6</v>
      </c>
      <c r="BQ2838" s="18">
        <f t="shared" si="7317"/>
        <v>9303.6</v>
      </c>
      <c r="BR2838" s="18">
        <f t="shared" si="7444"/>
        <v>0</v>
      </c>
      <c r="BS2838" s="18">
        <f t="shared" si="7444"/>
        <v>0</v>
      </c>
      <c r="BT2838" s="18">
        <f t="shared" si="7444"/>
        <v>0</v>
      </c>
      <c r="BU2838" s="18">
        <f t="shared" si="7308"/>
        <v>9303.6</v>
      </c>
      <c r="BV2838" s="18">
        <f t="shared" si="7309"/>
        <v>9303.6</v>
      </c>
      <c r="BW2838" s="18">
        <f t="shared" si="7310"/>
        <v>9303.6</v>
      </c>
      <c r="BX2838" s="18">
        <f t="shared" si="7444"/>
        <v>0</v>
      </c>
      <c r="BY2838" s="18">
        <f t="shared" si="7444"/>
        <v>0</v>
      </c>
      <c r="BZ2838" s="18">
        <f t="shared" si="7444"/>
        <v>0</v>
      </c>
      <c r="CA2838" s="18">
        <f t="shared" si="7424"/>
        <v>9303.6</v>
      </c>
      <c r="CB2838" s="18">
        <f t="shared" si="7425"/>
        <v>9303.6</v>
      </c>
      <c r="CC2838" s="18">
        <f t="shared" si="7426"/>
        <v>9303.6</v>
      </c>
      <c r="CD2838" s="18">
        <f t="shared" si="7444"/>
        <v>0</v>
      </c>
      <c r="CE2838" s="27"/>
      <c r="CF2838" s="33"/>
    </row>
    <row r="2839" spans="1:84" ht="46.8" x14ac:dyDescent="0.3">
      <c r="A2839" s="41" t="s">
        <v>458</v>
      </c>
      <c r="B2839" s="39">
        <v>240</v>
      </c>
      <c r="C2839" s="41"/>
      <c r="D2839" s="41"/>
      <c r="E2839" s="14" t="s">
        <v>559</v>
      </c>
      <c r="F2839" s="18">
        <f t="shared" si="7442"/>
        <v>1287</v>
      </c>
      <c r="G2839" s="18">
        <f t="shared" si="7442"/>
        <v>1287</v>
      </c>
      <c r="H2839" s="18">
        <f t="shared" si="7442"/>
        <v>1287</v>
      </c>
      <c r="I2839" s="18">
        <f t="shared" si="7442"/>
        <v>0</v>
      </c>
      <c r="J2839" s="18">
        <f t="shared" si="7442"/>
        <v>0</v>
      </c>
      <c r="K2839" s="18">
        <f t="shared" si="7442"/>
        <v>0</v>
      </c>
      <c r="L2839" s="18">
        <f t="shared" si="7401"/>
        <v>1287</v>
      </c>
      <c r="M2839" s="18">
        <f t="shared" si="7402"/>
        <v>1287</v>
      </c>
      <c r="N2839" s="18">
        <f t="shared" si="7403"/>
        <v>1287</v>
      </c>
      <c r="O2839" s="18">
        <f t="shared" si="7443"/>
        <v>8016.6</v>
      </c>
      <c r="P2839" s="18">
        <f t="shared" si="7443"/>
        <v>8016.6</v>
      </c>
      <c r="Q2839" s="18">
        <f t="shared" si="7443"/>
        <v>8016.6</v>
      </c>
      <c r="R2839" s="18">
        <f t="shared" si="7443"/>
        <v>0</v>
      </c>
      <c r="S2839" s="18">
        <f t="shared" si="7443"/>
        <v>0</v>
      </c>
      <c r="T2839" s="18">
        <f t="shared" si="7395"/>
        <v>9303.6</v>
      </c>
      <c r="U2839" s="18">
        <f t="shared" si="7396"/>
        <v>9303.6</v>
      </c>
      <c r="V2839" s="18">
        <f t="shared" si="7397"/>
        <v>9303.6</v>
      </c>
      <c r="W2839" s="18">
        <f t="shared" si="7444"/>
        <v>0</v>
      </c>
      <c r="X2839" s="18">
        <f t="shared" si="7444"/>
        <v>0</v>
      </c>
      <c r="Y2839" s="18">
        <f t="shared" si="7444"/>
        <v>0</v>
      </c>
      <c r="Z2839" s="18">
        <f t="shared" si="7444"/>
        <v>0</v>
      </c>
      <c r="AA2839" s="18">
        <f t="shared" si="7444"/>
        <v>0</v>
      </c>
      <c r="AB2839" s="18">
        <f t="shared" si="7444"/>
        <v>0</v>
      </c>
      <c r="AC2839" s="18">
        <f t="shared" si="7380"/>
        <v>9303.6</v>
      </c>
      <c r="AD2839" s="18">
        <f t="shared" si="7381"/>
        <v>9303.6</v>
      </c>
      <c r="AE2839" s="18">
        <f t="shared" si="7382"/>
        <v>9303.6</v>
      </c>
      <c r="AF2839" s="18">
        <f t="shared" si="7444"/>
        <v>0</v>
      </c>
      <c r="AG2839" s="18">
        <f t="shared" si="7444"/>
        <v>0</v>
      </c>
      <c r="AH2839" s="18">
        <f t="shared" si="7444"/>
        <v>0</v>
      </c>
      <c r="AI2839" s="18">
        <f t="shared" si="7407"/>
        <v>9303.6</v>
      </c>
      <c r="AJ2839" s="18">
        <f t="shared" si="7408"/>
        <v>9303.6</v>
      </c>
      <c r="AK2839" s="18">
        <f t="shared" si="7409"/>
        <v>9303.6</v>
      </c>
      <c r="AL2839" s="18">
        <f t="shared" si="7444"/>
        <v>0</v>
      </c>
      <c r="AM2839" s="18">
        <f t="shared" si="7410"/>
        <v>9303.6</v>
      </c>
      <c r="AN2839" s="18">
        <f t="shared" si="7444"/>
        <v>0</v>
      </c>
      <c r="AO2839" s="18">
        <f t="shared" si="7444"/>
        <v>0</v>
      </c>
      <c r="AP2839" s="18">
        <f t="shared" si="7444"/>
        <v>0</v>
      </c>
      <c r="AQ2839" s="18">
        <f t="shared" si="7337"/>
        <v>9303.6</v>
      </c>
      <c r="AR2839" s="18">
        <f t="shared" si="7338"/>
        <v>9303.6</v>
      </c>
      <c r="AS2839" s="18">
        <f t="shared" si="7339"/>
        <v>9303.6</v>
      </c>
      <c r="AT2839" s="18">
        <f t="shared" si="7444"/>
        <v>0</v>
      </c>
      <c r="AU2839" s="18">
        <f t="shared" si="7444"/>
        <v>0</v>
      </c>
      <c r="AV2839" s="18">
        <f t="shared" si="7444"/>
        <v>0</v>
      </c>
      <c r="AW2839" s="18">
        <f t="shared" si="7340"/>
        <v>9303.6</v>
      </c>
      <c r="AX2839" s="18">
        <f t="shared" si="7341"/>
        <v>9303.6</v>
      </c>
      <c r="AY2839" s="18">
        <f t="shared" si="7342"/>
        <v>9303.6</v>
      </c>
      <c r="AZ2839" s="18">
        <f t="shared" si="7444"/>
        <v>0</v>
      </c>
      <c r="BA2839" s="18">
        <f t="shared" si="7444"/>
        <v>0</v>
      </c>
      <c r="BB2839" s="18">
        <f t="shared" si="7444"/>
        <v>0</v>
      </c>
      <c r="BC2839" s="18">
        <f t="shared" si="7392"/>
        <v>9303.6</v>
      </c>
      <c r="BD2839" s="18">
        <f t="shared" si="7393"/>
        <v>9303.6</v>
      </c>
      <c r="BE2839" s="18">
        <f t="shared" si="7394"/>
        <v>9303.6</v>
      </c>
      <c r="BF2839" s="18">
        <f t="shared" si="7444"/>
        <v>0</v>
      </c>
      <c r="BG2839" s="18">
        <f t="shared" si="7444"/>
        <v>0</v>
      </c>
      <c r="BH2839" s="18">
        <f t="shared" si="7444"/>
        <v>0</v>
      </c>
      <c r="BI2839" s="18">
        <f t="shared" si="7386"/>
        <v>9303.6</v>
      </c>
      <c r="BJ2839" s="18">
        <f t="shared" si="7387"/>
        <v>9303.6</v>
      </c>
      <c r="BK2839" s="18">
        <f t="shared" si="7388"/>
        <v>9303.6</v>
      </c>
      <c r="BL2839" s="18">
        <f t="shared" si="7444"/>
        <v>0</v>
      </c>
      <c r="BM2839" s="18">
        <f t="shared" si="7444"/>
        <v>0</v>
      </c>
      <c r="BN2839" s="18">
        <f t="shared" si="7444"/>
        <v>0</v>
      </c>
      <c r="BO2839" s="18">
        <f t="shared" si="7315"/>
        <v>9303.6</v>
      </c>
      <c r="BP2839" s="18">
        <f t="shared" si="7316"/>
        <v>9303.6</v>
      </c>
      <c r="BQ2839" s="18">
        <f t="shared" si="7317"/>
        <v>9303.6</v>
      </c>
      <c r="BR2839" s="18">
        <f t="shared" si="7444"/>
        <v>0</v>
      </c>
      <c r="BS2839" s="18">
        <f t="shared" si="7444"/>
        <v>0</v>
      </c>
      <c r="BT2839" s="18">
        <f t="shared" si="7444"/>
        <v>0</v>
      </c>
      <c r="BU2839" s="18">
        <f t="shared" si="7308"/>
        <v>9303.6</v>
      </c>
      <c r="BV2839" s="18">
        <f t="shared" si="7309"/>
        <v>9303.6</v>
      </c>
      <c r="BW2839" s="18">
        <f t="shared" si="7310"/>
        <v>9303.6</v>
      </c>
      <c r="BX2839" s="18">
        <f t="shared" si="7444"/>
        <v>0</v>
      </c>
      <c r="BY2839" s="18">
        <f t="shared" si="7444"/>
        <v>0</v>
      </c>
      <c r="BZ2839" s="18">
        <f t="shared" si="7444"/>
        <v>0</v>
      </c>
      <c r="CA2839" s="18">
        <f t="shared" si="7424"/>
        <v>9303.6</v>
      </c>
      <c r="CB2839" s="18">
        <f t="shared" si="7425"/>
        <v>9303.6</v>
      </c>
      <c r="CC2839" s="18">
        <f t="shared" si="7426"/>
        <v>9303.6</v>
      </c>
      <c r="CD2839" s="18">
        <f t="shared" si="7444"/>
        <v>0</v>
      </c>
      <c r="CE2839" s="27"/>
      <c r="CF2839" s="33"/>
    </row>
    <row r="2840" spans="1:84" ht="46.8" x14ac:dyDescent="0.3">
      <c r="A2840" s="41" t="s">
        <v>458</v>
      </c>
      <c r="B2840" s="39">
        <v>240</v>
      </c>
      <c r="C2840" s="41" t="s">
        <v>19</v>
      </c>
      <c r="D2840" s="41" t="s">
        <v>34</v>
      </c>
      <c r="E2840" s="14" t="s">
        <v>520</v>
      </c>
      <c r="F2840" s="18">
        <v>1287</v>
      </c>
      <c r="G2840" s="18">
        <v>1287</v>
      </c>
      <c r="H2840" s="18">
        <v>1287</v>
      </c>
      <c r="I2840" s="18"/>
      <c r="J2840" s="18"/>
      <c r="K2840" s="18"/>
      <c r="L2840" s="18">
        <f t="shared" si="7401"/>
        <v>1287</v>
      </c>
      <c r="M2840" s="18">
        <f t="shared" si="7402"/>
        <v>1287</v>
      </c>
      <c r="N2840" s="18">
        <f t="shared" si="7403"/>
        <v>1287</v>
      </c>
      <c r="O2840" s="18">
        <v>8016.6</v>
      </c>
      <c r="P2840" s="18">
        <v>8016.6</v>
      </c>
      <c r="Q2840" s="18">
        <v>8016.6</v>
      </c>
      <c r="R2840" s="18"/>
      <c r="S2840" s="18"/>
      <c r="T2840" s="18">
        <f t="shared" si="7395"/>
        <v>9303.6</v>
      </c>
      <c r="U2840" s="18">
        <f t="shared" si="7396"/>
        <v>9303.6</v>
      </c>
      <c r="V2840" s="18">
        <f t="shared" si="7397"/>
        <v>9303.6</v>
      </c>
      <c r="W2840" s="18"/>
      <c r="X2840" s="18"/>
      <c r="Y2840" s="18"/>
      <c r="Z2840" s="18"/>
      <c r="AA2840" s="18"/>
      <c r="AB2840" s="18"/>
      <c r="AC2840" s="18">
        <f t="shared" si="7380"/>
        <v>9303.6</v>
      </c>
      <c r="AD2840" s="18">
        <f t="shared" si="7381"/>
        <v>9303.6</v>
      </c>
      <c r="AE2840" s="18">
        <f t="shared" si="7382"/>
        <v>9303.6</v>
      </c>
      <c r="AF2840" s="18"/>
      <c r="AG2840" s="18"/>
      <c r="AH2840" s="18"/>
      <c r="AI2840" s="18">
        <f t="shared" si="7407"/>
        <v>9303.6</v>
      </c>
      <c r="AJ2840" s="18">
        <f t="shared" si="7408"/>
        <v>9303.6</v>
      </c>
      <c r="AK2840" s="18">
        <f t="shared" si="7409"/>
        <v>9303.6</v>
      </c>
      <c r="AL2840" s="18"/>
      <c r="AM2840" s="18">
        <f t="shared" si="7410"/>
        <v>9303.6</v>
      </c>
      <c r="AN2840" s="18"/>
      <c r="AO2840" s="18"/>
      <c r="AP2840" s="18"/>
      <c r="AQ2840" s="18">
        <f t="shared" si="7337"/>
        <v>9303.6</v>
      </c>
      <c r="AR2840" s="18">
        <f t="shared" si="7338"/>
        <v>9303.6</v>
      </c>
      <c r="AS2840" s="18">
        <f t="shared" si="7339"/>
        <v>9303.6</v>
      </c>
      <c r="AT2840" s="18"/>
      <c r="AU2840" s="18"/>
      <c r="AV2840" s="18"/>
      <c r="AW2840" s="18">
        <f t="shared" si="7340"/>
        <v>9303.6</v>
      </c>
      <c r="AX2840" s="18">
        <f t="shared" si="7341"/>
        <v>9303.6</v>
      </c>
      <c r="AY2840" s="18">
        <f t="shared" si="7342"/>
        <v>9303.6</v>
      </c>
      <c r="AZ2840" s="18"/>
      <c r="BA2840" s="18"/>
      <c r="BB2840" s="18"/>
      <c r="BC2840" s="18">
        <f t="shared" si="7392"/>
        <v>9303.6</v>
      </c>
      <c r="BD2840" s="18">
        <f t="shared" si="7393"/>
        <v>9303.6</v>
      </c>
      <c r="BE2840" s="18">
        <f t="shared" si="7394"/>
        <v>9303.6</v>
      </c>
      <c r="BF2840" s="18"/>
      <c r="BG2840" s="18"/>
      <c r="BH2840" s="18"/>
      <c r="BI2840" s="18">
        <f t="shared" si="7386"/>
        <v>9303.6</v>
      </c>
      <c r="BJ2840" s="18">
        <f t="shared" si="7387"/>
        <v>9303.6</v>
      </c>
      <c r="BK2840" s="18">
        <f t="shared" si="7388"/>
        <v>9303.6</v>
      </c>
      <c r="BL2840" s="18"/>
      <c r="BM2840" s="18"/>
      <c r="BN2840" s="18"/>
      <c r="BO2840" s="18">
        <f t="shared" si="7315"/>
        <v>9303.6</v>
      </c>
      <c r="BP2840" s="18">
        <f t="shared" si="7316"/>
        <v>9303.6</v>
      </c>
      <c r="BQ2840" s="18">
        <f t="shared" si="7317"/>
        <v>9303.6</v>
      </c>
      <c r="BR2840" s="18"/>
      <c r="BS2840" s="18"/>
      <c r="BT2840" s="18"/>
      <c r="BU2840" s="18">
        <f t="shared" si="7308"/>
        <v>9303.6</v>
      </c>
      <c r="BV2840" s="18">
        <f t="shared" si="7309"/>
        <v>9303.6</v>
      </c>
      <c r="BW2840" s="18">
        <f t="shared" si="7310"/>
        <v>9303.6</v>
      </c>
      <c r="BX2840" s="18"/>
      <c r="BY2840" s="18"/>
      <c r="BZ2840" s="18"/>
      <c r="CA2840" s="18">
        <f t="shared" si="7424"/>
        <v>9303.6</v>
      </c>
      <c r="CB2840" s="18">
        <f t="shared" si="7425"/>
        <v>9303.6</v>
      </c>
      <c r="CC2840" s="18">
        <f t="shared" si="7426"/>
        <v>9303.6</v>
      </c>
      <c r="CD2840" s="18"/>
      <c r="CE2840" s="27"/>
      <c r="CF2840" s="33"/>
    </row>
    <row r="2841" spans="1:84" ht="93.6" x14ac:dyDescent="0.3">
      <c r="A2841" s="41" t="s">
        <v>459</v>
      </c>
      <c r="B2841" s="39"/>
      <c r="C2841" s="41"/>
      <c r="D2841" s="41"/>
      <c r="E2841" s="14" t="s">
        <v>752</v>
      </c>
      <c r="F2841" s="18">
        <f t="shared" ref="F2841:K2841" si="7445">F2842+F2847</f>
        <v>2466.9</v>
      </c>
      <c r="G2841" s="18">
        <f t="shared" si="7445"/>
        <v>2261.4</v>
      </c>
      <c r="H2841" s="18">
        <f t="shared" si="7445"/>
        <v>2055.7000000000003</v>
      </c>
      <c r="I2841" s="18">
        <f t="shared" si="7445"/>
        <v>0</v>
      </c>
      <c r="J2841" s="18">
        <f t="shared" si="7445"/>
        <v>0</v>
      </c>
      <c r="K2841" s="18">
        <f t="shared" si="7445"/>
        <v>0</v>
      </c>
      <c r="L2841" s="18">
        <f t="shared" si="7401"/>
        <v>2466.9</v>
      </c>
      <c r="M2841" s="18">
        <f t="shared" si="7402"/>
        <v>2261.4</v>
      </c>
      <c r="N2841" s="18">
        <f t="shared" si="7403"/>
        <v>2055.7000000000003</v>
      </c>
      <c r="O2841" s="18">
        <f t="shared" ref="O2841:S2841" si="7446">O2842+O2847</f>
        <v>0</v>
      </c>
      <c r="P2841" s="18">
        <f t="shared" si="7446"/>
        <v>0</v>
      </c>
      <c r="Q2841" s="18">
        <f t="shared" si="7446"/>
        <v>0</v>
      </c>
      <c r="R2841" s="18">
        <f t="shared" si="7446"/>
        <v>0</v>
      </c>
      <c r="S2841" s="18">
        <f t="shared" si="7446"/>
        <v>0</v>
      </c>
      <c r="T2841" s="18">
        <f t="shared" si="7395"/>
        <v>2466.9</v>
      </c>
      <c r="U2841" s="18">
        <f t="shared" si="7396"/>
        <v>2261.4</v>
      </c>
      <c r="V2841" s="18">
        <f t="shared" si="7397"/>
        <v>2055.7000000000003</v>
      </c>
      <c r="W2841" s="18">
        <f>W2842+W2847</f>
        <v>0</v>
      </c>
      <c r="X2841" s="18">
        <f t="shared" ref="X2841:AB2841" si="7447">X2842+X2847</f>
        <v>0</v>
      </c>
      <c r="Y2841" s="18">
        <f t="shared" si="7447"/>
        <v>0</v>
      </c>
      <c r="Z2841" s="18">
        <f t="shared" si="7447"/>
        <v>0</v>
      </c>
      <c r="AA2841" s="18">
        <f t="shared" si="7447"/>
        <v>0</v>
      </c>
      <c r="AB2841" s="18">
        <f t="shared" si="7447"/>
        <v>0</v>
      </c>
      <c r="AC2841" s="18">
        <f t="shared" si="7380"/>
        <v>2466.9</v>
      </c>
      <c r="AD2841" s="18">
        <f t="shared" si="7381"/>
        <v>2261.4</v>
      </c>
      <c r="AE2841" s="18">
        <f t="shared" si="7382"/>
        <v>2055.7000000000003</v>
      </c>
      <c r="AF2841" s="18">
        <f t="shared" ref="AF2841:AH2841" si="7448">AF2842+AF2847</f>
        <v>0</v>
      </c>
      <c r="AG2841" s="18">
        <f t="shared" si="7448"/>
        <v>0</v>
      </c>
      <c r="AH2841" s="18">
        <f t="shared" si="7448"/>
        <v>0</v>
      </c>
      <c r="AI2841" s="18">
        <f t="shared" si="7407"/>
        <v>2466.9</v>
      </c>
      <c r="AJ2841" s="18">
        <f t="shared" si="7408"/>
        <v>2261.4</v>
      </c>
      <c r="AK2841" s="18">
        <f t="shared" si="7409"/>
        <v>2055.7000000000003</v>
      </c>
      <c r="AL2841" s="18">
        <f>AL2842+AL2847</f>
        <v>0</v>
      </c>
      <c r="AM2841" s="18">
        <f t="shared" si="7410"/>
        <v>2466.9</v>
      </c>
      <c r="AN2841" s="18">
        <f t="shared" ref="AN2841:AP2841" si="7449">AN2842+AN2847</f>
        <v>0</v>
      </c>
      <c r="AO2841" s="18">
        <f t="shared" si="7449"/>
        <v>0</v>
      </c>
      <c r="AP2841" s="18">
        <f t="shared" si="7449"/>
        <v>0</v>
      </c>
      <c r="AQ2841" s="18">
        <f t="shared" si="7337"/>
        <v>2466.9</v>
      </c>
      <c r="AR2841" s="18">
        <f t="shared" si="7338"/>
        <v>2261.4</v>
      </c>
      <c r="AS2841" s="18">
        <f t="shared" si="7339"/>
        <v>2055.7000000000003</v>
      </c>
      <c r="AT2841" s="18">
        <f>AT2842+AT2847</f>
        <v>0</v>
      </c>
      <c r="AU2841" s="18">
        <f>AU2842+AU2847</f>
        <v>0</v>
      </c>
      <c r="AV2841" s="18">
        <f>AV2842+AV2847</f>
        <v>0</v>
      </c>
      <c r="AW2841" s="18">
        <f t="shared" si="7340"/>
        <v>2466.9</v>
      </c>
      <c r="AX2841" s="18">
        <f t="shared" si="7341"/>
        <v>2261.4</v>
      </c>
      <c r="AY2841" s="18">
        <f t="shared" si="7342"/>
        <v>2055.7000000000003</v>
      </c>
      <c r="AZ2841" s="18">
        <f t="shared" ref="AZ2841:BB2841" si="7450">AZ2842+AZ2847</f>
        <v>0</v>
      </c>
      <c r="BA2841" s="18">
        <f t="shared" si="7450"/>
        <v>0</v>
      </c>
      <c r="BB2841" s="18">
        <f t="shared" si="7450"/>
        <v>0</v>
      </c>
      <c r="BC2841" s="18">
        <f t="shared" si="7392"/>
        <v>2466.9</v>
      </c>
      <c r="BD2841" s="18">
        <f t="shared" si="7393"/>
        <v>2261.4</v>
      </c>
      <c r="BE2841" s="18">
        <f t="shared" si="7394"/>
        <v>2055.7000000000003</v>
      </c>
      <c r="BF2841" s="18">
        <f t="shared" ref="BF2841:BH2841" si="7451">BF2842+BF2847</f>
        <v>0</v>
      </c>
      <c r="BG2841" s="18">
        <f t="shared" si="7451"/>
        <v>0</v>
      </c>
      <c r="BH2841" s="18">
        <f t="shared" si="7451"/>
        <v>0</v>
      </c>
      <c r="BI2841" s="18">
        <f t="shared" si="7386"/>
        <v>2466.9</v>
      </c>
      <c r="BJ2841" s="18">
        <f t="shared" si="7387"/>
        <v>2261.4</v>
      </c>
      <c r="BK2841" s="18">
        <f t="shared" si="7388"/>
        <v>2055.7000000000003</v>
      </c>
      <c r="BL2841" s="18">
        <f>BL2842+BL2847</f>
        <v>0</v>
      </c>
      <c r="BM2841" s="18">
        <f>BM2842+BM2847</f>
        <v>0</v>
      </c>
      <c r="BN2841" s="18">
        <f>BN2842+BN2847</f>
        <v>0</v>
      </c>
      <c r="BO2841" s="18">
        <f t="shared" si="7315"/>
        <v>2466.9</v>
      </c>
      <c r="BP2841" s="18">
        <f t="shared" si="7316"/>
        <v>2261.4</v>
      </c>
      <c r="BQ2841" s="18">
        <f t="shared" si="7317"/>
        <v>2055.7000000000003</v>
      </c>
      <c r="BR2841" s="18">
        <f>BR2842+BR2847</f>
        <v>0</v>
      </c>
      <c r="BS2841" s="18">
        <f>BS2842+BS2847</f>
        <v>0</v>
      </c>
      <c r="BT2841" s="18">
        <f>BT2842+BT2847</f>
        <v>0</v>
      </c>
      <c r="BU2841" s="18">
        <f t="shared" si="7308"/>
        <v>2466.9</v>
      </c>
      <c r="BV2841" s="18">
        <f t="shared" si="7309"/>
        <v>2261.4</v>
      </c>
      <c r="BW2841" s="18">
        <f t="shared" si="7310"/>
        <v>2055.7000000000003</v>
      </c>
      <c r="BX2841" s="18">
        <f t="shared" ref="BX2841:BZ2841" si="7452">BX2842+BX2847</f>
        <v>0</v>
      </c>
      <c r="BY2841" s="18">
        <f t="shared" si="7452"/>
        <v>0</v>
      </c>
      <c r="BZ2841" s="18">
        <f t="shared" si="7452"/>
        <v>0</v>
      </c>
      <c r="CA2841" s="18">
        <f t="shared" si="7424"/>
        <v>2466.9</v>
      </c>
      <c r="CB2841" s="18">
        <f t="shared" si="7425"/>
        <v>2261.4</v>
      </c>
      <c r="CC2841" s="18">
        <f t="shared" si="7426"/>
        <v>2055.7000000000003</v>
      </c>
      <c r="CD2841" s="18">
        <f>CD2842+CD2847</f>
        <v>0</v>
      </c>
      <c r="CE2841" s="27"/>
      <c r="CF2841" s="33"/>
    </row>
    <row r="2842" spans="1:84" ht="93.6" x14ac:dyDescent="0.3">
      <c r="A2842" s="41" t="s">
        <v>459</v>
      </c>
      <c r="B2842" s="39">
        <v>100</v>
      </c>
      <c r="C2842" s="41"/>
      <c r="D2842" s="41"/>
      <c r="E2842" s="14" t="s">
        <v>550</v>
      </c>
      <c r="F2842" s="18">
        <f>F2843+F2845</f>
        <v>2373.1</v>
      </c>
      <c r="G2842" s="18">
        <f t="shared" ref="G2842:CD2842" si="7453">G2843+G2845</f>
        <v>2175.4</v>
      </c>
      <c r="H2842" s="18">
        <f t="shared" si="7453"/>
        <v>1977.6000000000001</v>
      </c>
      <c r="I2842" s="18">
        <f t="shared" ref="I2842:K2842" si="7454">I2843+I2845</f>
        <v>0</v>
      </c>
      <c r="J2842" s="18">
        <f t="shared" si="7454"/>
        <v>0</v>
      </c>
      <c r="K2842" s="18">
        <f t="shared" si="7454"/>
        <v>0</v>
      </c>
      <c r="L2842" s="18">
        <f t="shared" si="7401"/>
        <v>2373.1</v>
      </c>
      <c r="M2842" s="18">
        <f t="shared" si="7402"/>
        <v>2175.4</v>
      </c>
      <c r="N2842" s="18">
        <f t="shared" si="7403"/>
        <v>1977.6000000000001</v>
      </c>
      <c r="O2842" s="18">
        <f t="shared" ref="O2842:S2842" si="7455">O2843+O2845</f>
        <v>0</v>
      </c>
      <c r="P2842" s="18">
        <f t="shared" si="7455"/>
        <v>0</v>
      </c>
      <c r="Q2842" s="18">
        <f t="shared" si="7455"/>
        <v>0</v>
      </c>
      <c r="R2842" s="18">
        <f t="shared" si="7455"/>
        <v>0</v>
      </c>
      <c r="S2842" s="18">
        <f t="shared" si="7455"/>
        <v>0</v>
      </c>
      <c r="T2842" s="18">
        <f t="shared" si="7395"/>
        <v>2373.1</v>
      </c>
      <c r="U2842" s="18">
        <f t="shared" si="7396"/>
        <v>2175.4</v>
      </c>
      <c r="V2842" s="18">
        <f t="shared" si="7397"/>
        <v>1977.6000000000001</v>
      </c>
      <c r="W2842" s="18">
        <f t="shared" ref="W2842:AB2842" si="7456">W2843+W2845</f>
        <v>0</v>
      </c>
      <c r="X2842" s="18">
        <f t="shared" si="7456"/>
        <v>0</v>
      </c>
      <c r="Y2842" s="18">
        <f t="shared" si="7456"/>
        <v>0</v>
      </c>
      <c r="Z2842" s="18">
        <f t="shared" si="7456"/>
        <v>0</v>
      </c>
      <c r="AA2842" s="18">
        <f t="shared" si="7456"/>
        <v>0</v>
      </c>
      <c r="AB2842" s="18">
        <f t="shared" si="7456"/>
        <v>0</v>
      </c>
      <c r="AC2842" s="18">
        <f t="shared" si="7380"/>
        <v>2373.1</v>
      </c>
      <c r="AD2842" s="18">
        <f t="shared" si="7381"/>
        <v>2175.4</v>
      </c>
      <c r="AE2842" s="18">
        <f t="shared" si="7382"/>
        <v>1977.6000000000001</v>
      </c>
      <c r="AF2842" s="18">
        <f t="shared" ref="AF2842:AH2842" si="7457">AF2843+AF2845</f>
        <v>0</v>
      </c>
      <c r="AG2842" s="18">
        <f t="shared" si="7457"/>
        <v>0</v>
      </c>
      <c r="AH2842" s="18">
        <f t="shared" si="7457"/>
        <v>0</v>
      </c>
      <c r="AI2842" s="18">
        <f t="shared" si="7407"/>
        <v>2373.1</v>
      </c>
      <c r="AJ2842" s="18">
        <f t="shared" si="7408"/>
        <v>2175.4</v>
      </c>
      <c r="AK2842" s="18">
        <f t="shared" si="7409"/>
        <v>1977.6000000000001</v>
      </c>
      <c r="AL2842" s="18">
        <f t="shared" ref="AL2842" si="7458">AL2843+AL2845</f>
        <v>0</v>
      </c>
      <c r="AM2842" s="18">
        <f t="shared" si="7410"/>
        <v>2373.1</v>
      </c>
      <c r="AN2842" s="18">
        <f t="shared" ref="AN2842:AP2842" si="7459">AN2843+AN2845</f>
        <v>0</v>
      </c>
      <c r="AO2842" s="18">
        <f t="shared" si="7459"/>
        <v>0</v>
      </c>
      <c r="AP2842" s="18">
        <f t="shared" si="7459"/>
        <v>0</v>
      </c>
      <c r="AQ2842" s="18">
        <f t="shared" si="7337"/>
        <v>2373.1</v>
      </c>
      <c r="AR2842" s="18">
        <f t="shared" si="7338"/>
        <v>2175.4</v>
      </c>
      <c r="AS2842" s="18">
        <f t="shared" si="7339"/>
        <v>1977.6000000000001</v>
      </c>
      <c r="AT2842" s="18">
        <f t="shared" ref="AT2842:AV2842" si="7460">AT2843+AT2845</f>
        <v>0</v>
      </c>
      <c r="AU2842" s="18">
        <f t="shared" si="7460"/>
        <v>0</v>
      </c>
      <c r="AV2842" s="18">
        <f t="shared" si="7460"/>
        <v>0</v>
      </c>
      <c r="AW2842" s="18">
        <f t="shared" si="7340"/>
        <v>2373.1</v>
      </c>
      <c r="AX2842" s="18">
        <f t="shared" si="7341"/>
        <v>2175.4</v>
      </c>
      <c r="AY2842" s="18">
        <f t="shared" si="7342"/>
        <v>1977.6000000000001</v>
      </c>
      <c r="AZ2842" s="18">
        <f t="shared" ref="AZ2842:BB2842" si="7461">AZ2843+AZ2845</f>
        <v>0</v>
      </c>
      <c r="BA2842" s="18">
        <f t="shared" si="7461"/>
        <v>0</v>
      </c>
      <c r="BB2842" s="18">
        <f t="shared" si="7461"/>
        <v>0</v>
      </c>
      <c r="BC2842" s="18">
        <f t="shared" si="7392"/>
        <v>2373.1</v>
      </c>
      <c r="BD2842" s="18">
        <f t="shared" si="7393"/>
        <v>2175.4</v>
      </c>
      <c r="BE2842" s="18">
        <f t="shared" si="7394"/>
        <v>1977.6000000000001</v>
      </c>
      <c r="BF2842" s="18">
        <f t="shared" ref="BF2842:BH2842" si="7462">BF2843+BF2845</f>
        <v>0</v>
      </c>
      <c r="BG2842" s="18">
        <f t="shared" si="7462"/>
        <v>0</v>
      </c>
      <c r="BH2842" s="18">
        <f t="shared" si="7462"/>
        <v>0</v>
      </c>
      <c r="BI2842" s="18">
        <f t="shared" si="7386"/>
        <v>2373.1</v>
      </c>
      <c r="BJ2842" s="18">
        <f t="shared" si="7387"/>
        <v>2175.4</v>
      </c>
      <c r="BK2842" s="18">
        <f t="shared" si="7388"/>
        <v>1977.6000000000001</v>
      </c>
      <c r="BL2842" s="18">
        <f t="shared" ref="BL2842:BN2842" si="7463">BL2843+BL2845</f>
        <v>0</v>
      </c>
      <c r="BM2842" s="18">
        <f t="shared" si="7463"/>
        <v>0</v>
      </c>
      <c r="BN2842" s="18">
        <f t="shared" si="7463"/>
        <v>0</v>
      </c>
      <c r="BO2842" s="18">
        <f t="shared" si="7315"/>
        <v>2373.1</v>
      </c>
      <c r="BP2842" s="18">
        <f t="shared" si="7316"/>
        <v>2175.4</v>
      </c>
      <c r="BQ2842" s="18">
        <f t="shared" si="7317"/>
        <v>1977.6000000000001</v>
      </c>
      <c r="BR2842" s="18">
        <f t="shared" ref="BR2842:BT2842" si="7464">BR2843+BR2845</f>
        <v>0</v>
      </c>
      <c r="BS2842" s="18">
        <f t="shared" si="7464"/>
        <v>0</v>
      </c>
      <c r="BT2842" s="18">
        <f t="shared" si="7464"/>
        <v>0</v>
      </c>
      <c r="BU2842" s="18">
        <f t="shared" si="7308"/>
        <v>2373.1</v>
      </c>
      <c r="BV2842" s="18">
        <f t="shared" si="7309"/>
        <v>2175.4</v>
      </c>
      <c r="BW2842" s="18">
        <f t="shared" si="7310"/>
        <v>1977.6000000000001</v>
      </c>
      <c r="BX2842" s="18">
        <f t="shared" ref="BX2842:BZ2842" si="7465">BX2843+BX2845</f>
        <v>0</v>
      </c>
      <c r="BY2842" s="18">
        <f t="shared" si="7465"/>
        <v>0</v>
      </c>
      <c r="BZ2842" s="18">
        <f t="shared" si="7465"/>
        <v>0</v>
      </c>
      <c r="CA2842" s="18">
        <f t="shared" si="7424"/>
        <v>2373.1</v>
      </c>
      <c r="CB2842" s="18">
        <f t="shared" si="7425"/>
        <v>2175.4</v>
      </c>
      <c r="CC2842" s="18">
        <f t="shared" si="7426"/>
        <v>1977.6000000000001</v>
      </c>
      <c r="CD2842" s="18">
        <f t="shared" si="7453"/>
        <v>0</v>
      </c>
      <c r="CE2842" s="27"/>
      <c r="CF2842" s="33"/>
    </row>
    <row r="2843" spans="1:84" ht="31.2" x14ac:dyDescent="0.3">
      <c r="A2843" s="41" t="s">
        <v>459</v>
      </c>
      <c r="B2843" s="39">
        <v>110</v>
      </c>
      <c r="C2843" s="41"/>
      <c r="D2843" s="41"/>
      <c r="E2843" s="14" t="s">
        <v>557</v>
      </c>
      <c r="F2843" s="18">
        <f t="shared" ref="F2843:K2843" si="7466">F2844</f>
        <v>643.70000000000005</v>
      </c>
      <c r="G2843" s="18">
        <f t="shared" si="7466"/>
        <v>643.70000000000005</v>
      </c>
      <c r="H2843" s="18">
        <f t="shared" si="7466"/>
        <v>643.70000000000005</v>
      </c>
      <c r="I2843" s="18">
        <f t="shared" si="7466"/>
        <v>0</v>
      </c>
      <c r="J2843" s="18">
        <f t="shared" si="7466"/>
        <v>0</v>
      </c>
      <c r="K2843" s="18">
        <f t="shared" si="7466"/>
        <v>0</v>
      </c>
      <c r="L2843" s="18">
        <f t="shared" si="7401"/>
        <v>643.70000000000005</v>
      </c>
      <c r="M2843" s="18">
        <f t="shared" si="7402"/>
        <v>643.70000000000005</v>
      </c>
      <c r="N2843" s="18">
        <f t="shared" si="7403"/>
        <v>643.70000000000005</v>
      </c>
      <c r="O2843" s="18">
        <f t="shared" ref="O2843:S2843" si="7467">O2844</f>
        <v>0</v>
      </c>
      <c r="P2843" s="18">
        <f t="shared" si="7467"/>
        <v>0</v>
      </c>
      <c r="Q2843" s="18">
        <f t="shared" si="7467"/>
        <v>0</v>
      </c>
      <c r="R2843" s="18">
        <f t="shared" si="7467"/>
        <v>0</v>
      </c>
      <c r="S2843" s="18">
        <f t="shared" si="7467"/>
        <v>0</v>
      </c>
      <c r="T2843" s="18">
        <f t="shared" si="7395"/>
        <v>643.70000000000005</v>
      </c>
      <c r="U2843" s="18">
        <f t="shared" si="7396"/>
        <v>643.70000000000005</v>
      </c>
      <c r="V2843" s="18">
        <f t="shared" si="7397"/>
        <v>643.70000000000005</v>
      </c>
      <c r="W2843" s="18">
        <f t="shared" ref="W2843:CD2843" si="7468">W2844</f>
        <v>0</v>
      </c>
      <c r="X2843" s="18">
        <f t="shared" si="7468"/>
        <v>0</v>
      </c>
      <c r="Y2843" s="18">
        <f t="shared" si="7468"/>
        <v>0</v>
      </c>
      <c r="Z2843" s="18">
        <f t="shared" si="7468"/>
        <v>0</v>
      </c>
      <c r="AA2843" s="18">
        <f t="shared" si="7468"/>
        <v>0</v>
      </c>
      <c r="AB2843" s="18">
        <f t="shared" si="7468"/>
        <v>0</v>
      </c>
      <c r="AC2843" s="18">
        <f t="shared" si="7380"/>
        <v>643.70000000000005</v>
      </c>
      <c r="AD2843" s="18">
        <f t="shared" si="7381"/>
        <v>643.70000000000005</v>
      </c>
      <c r="AE2843" s="18">
        <f t="shared" si="7382"/>
        <v>643.70000000000005</v>
      </c>
      <c r="AF2843" s="18">
        <f t="shared" si="7468"/>
        <v>0</v>
      </c>
      <c r="AG2843" s="18">
        <f t="shared" si="7468"/>
        <v>0</v>
      </c>
      <c r="AH2843" s="18">
        <f t="shared" si="7468"/>
        <v>0</v>
      </c>
      <c r="AI2843" s="18">
        <f t="shared" si="7407"/>
        <v>643.70000000000005</v>
      </c>
      <c r="AJ2843" s="18">
        <f t="shared" si="7408"/>
        <v>643.70000000000005</v>
      </c>
      <c r="AK2843" s="18">
        <f t="shared" si="7409"/>
        <v>643.70000000000005</v>
      </c>
      <c r="AL2843" s="18">
        <f t="shared" si="7468"/>
        <v>0</v>
      </c>
      <c r="AM2843" s="18">
        <f t="shared" si="7410"/>
        <v>643.70000000000005</v>
      </c>
      <c r="AN2843" s="18">
        <f t="shared" si="7468"/>
        <v>0</v>
      </c>
      <c r="AO2843" s="18">
        <f t="shared" si="7468"/>
        <v>0</v>
      </c>
      <c r="AP2843" s="18">
        <f t="shared" si="7468"/>
        <v>0</v>
      </c>
      <c r="AQ2843" s="18">
        <f t="shared" si="7337"/>
        <v>643.70000000000005</v>
      </c>
      <c r="AR2843" s="18">
        <f t="shared" si="7338"/>
        <v>643.70000000000005</v>
      </c>
      <c r="AS2843" s="18">
        <f t="shared" si="7339"/>
        <v>643.70000000000005</v>
      </c>
      <c r="AT2843" s="18">
        <f t="shared" si="7468"/>
        <v>0</v>
      </c>
      <c r="AU2843" s="18">
        <f t="shared" si="7468"/>
        <v>0</v>
      </c>
      <c r="AV2843" s="18">
        <f t="shared" si="7468"/>
        <v>0</v>
      </c>
      <c r="AW2843" s="18">
        <f t="shared" si="7340"/>
        <v>643.70000000000005</v>
      </c>
      <c r="AX2843" s="18">
        <f t="shared" si="7341"/>
        <v>643.70000000000005</v>
      </c>
      <c r="AY2843" s="18">
        <f t="shared" si="7342"/>
        <v>643.70000000000005</v>
      </c>
      <c r="AZ2843" s="18">
        <f t="shared" si="7468"/>
        <v>0</v>
      </c>
      <c r="BA2843" s="18">
        <f t="shared" si="7468"/>
        <v>0</v>
      </c>
      <c r="BB2843" s="18">
        <f t="shared" si="7468"/>
        <v>0</v>
      </c>
      <c r="BC2843" s="18">
        <f t="shared" si="7392"/>
        <v>643.70000000000005</v>
      </c>
      <c r="BD2843" s="18">
        <f t="shared" si="7393"/>
        <v>643.70000000000005</v>
      </c>
      <c r="BE2843" s="18">
        <f t="shared" si="7394"/>
        <v>643.70000000000005</v>
      </c>
      <c r="BF2843" s="18">
        <f t="shared" si="7468"/>
        <v>0</v>
      </c>
      <c r="BG2843" s="18">
        <f t="shared" si="7468"/>
        <v>0</v>
      </c>
      <c r="BH2843" s="18">
        <f t="shared" si="7468"/>
        <v>0</v>
      </c>
      <c r="BI2843" s="18">
        <f t="shared" si="7386"/>
        <v>643.70000000000005</v>
      </c>
      <c r="BJ2843" s="18">
        <f t="shared" si="7387"/>
        <v>643.70000000000005</v>
      </c>
      <c r="BK2843" s="18">
        <f t="shared" si="7388"/>
        <v>643.70000000000005</v>
      </c>
      <c r="BL2843" s="18">
        <f t="shared" si="7468"/>
        <v>0</v>
      </c>
      <c r="BM2843" s="18">
        <f t="shared" si="7468"/>
        <v>0</v>
      </c>
      <c r="BN2843" s="18">
        <f t="shared" si="7468"/>
        <v>0</v>
      </c>
      <c r="BO2843" s="18">
        <f t="shared" si="7315"/>
        <v>643.70000000000005</v>
      </c>
      <c r="BP2843" s="18">
        <f t="shared" si="7316"/>
        <v>643.70000000000005</v>
      </c>
      <c r="BQ2843" s="18">
        <f t="shared" si="7317"/>
        <v>643.70000000000005</v>
      </c>
      <c r="BR2843" s="18">
        <f t="shared" si="7468"/>
        <v>0</v>
      </c>
      <c r="BS2843" s="18">
        <f t="shared" si="7468"/>
        <v>0</v>
      </c>
      <c r="BT2843" s="18">
        <f t="shared" si="7468"/>
        <v>0</v>
      </c>
      <c r="BU2843" s="18">
        <f t="shared" si="7308"/>
        <v>643.70000000000005</v>
      </c>
      <c r="BV2843" s="18">
        <f t="shared" si="7309"/>
        <v>643.70000000000005</v>
      </c>
      <c r="BW2843" s="18">
        <f t="shared" si="7310"/>
        <v>643.70000000000005</v>
      </c>
      <c r="BX2843" s="18">
        <f t="shared" si="7468"/>
        <v>0</v>
      </c>
      <c r="BY2843" s="18">
        <f t="shared" si="7468"/>
        <v>0</v>
      </c>
      <c r="BZ2843" s="18">
        <f t="shared" si="7468"/>
        <v>0</v>
      </c>
      <c r="CA2843" s="18">
        <f t="shared" si="7424"/>
        <v>643.70000000000005</v>
      </c>
      <c r="CB2843" s="18">
        <f t="shared" si="7425"/>
        <v>643.70000000000005</v>
      </c>
      <c r="CC2843" s="18">
        <f t="shared" si="7426"/>
        <v>643.70000000000005</v>
      </c>
      <c r="CD2843" s="18">
        <f t="shared" si="7468"/>
        <v>0</v>
      </c>
      <c r="CE2843" s="27"/>
      <c r="CF2843" s="33"/>
    </row>
    <row r="2844" spans="1:84" x14ac:dyDescent="0.3">
      <c r="A2844" s="41" t="s">
        <v>459</v>
      </c>
      <c r="B2844" s="39">
        <v>110</v>
      </c>
      <c r="C2844" s="41" t="s">
        <v>59</v>
      </c>
      <c r="D2844" s="41" t="s">
        <v>140</v>
      </c>
      <c r="E2844" s="14" t="s">
        <v>543</v>
      </c>
      <c r="F2844" s="18">
        <v>643.70000000000005</v>
      </c>
      <c r="G2844" s="18">
        <v>643.70000000000005</v>
      </c>
      <c r="H2844" s="18">
        <v>643.70000000000005</v>
      </c>
      <c r="I2844" s="18"/>
      <c r="J2844" s="18"/>
      <c r="K2844" s="18"/>
      <c r="L2844" s="18">
        <f t="shared" si="7401"/>
        <v>643.70000000000005</v>
      </c>
      <c r="M2844" s="18">
        <f t="shared" si="7402"/>
        <v>643.70000000000005</v>
      </c>
      <c r="N2844" s="18">
        <f t="shared" si="7403"/>
        <v>643.70000000000005</v>
      </c>
      <c r="O2844" s="18"/>
      <c r="P2844" s="18"/>
      <c r="Q2844" s="18"/>
      <c r="R2844" s="18"/>
      <c r="S2844" s="18"/>
      <c r="T2844" s="18">
        <f t="shared" si="7395"/>
        <v>643.70000000000005</v>
      </c>
      <c r="U2844" s="18">
        <f t="shared" si="7396"/>
        <v>643.70000000000005</v>
      </c>
      <c r="V2844" s="18">
        <f t="shared" si="7397"/>
        <v>643.70000000000005</v>
      </c>
      <c r="W2844" s="18"/>
      <c r="X2844" s="18"/>
      <c r="Y2844" s="18"/>
      <c r="Z2844" s="18"/>
      <c r="AA2844" s="18"/>
      <c r="AB2844" s="18"/>
      <c r="AC2844" s="18">
        <f t="shared" si="7380"/>
        <v>643.70000000000005</v>
      </c>
      <c r="AD2844" s="18">
        <f t="shared" si="7381"/>
        <v>643.70000000000005</v>
      </c>
      <c r="AE2844" s="18">
        <f t="shared" si="7382"/>
        <v>643.70000000000005</v>
      </c>
      <c r="AF2844" s="18"/>
      <c r="AG2844" s="18"/>
      <c r="AH2844" s="18"/>
      <c r="AI2844" s="18">
        <f t="shared" si="7407"/>
        <v>643.70000000000005</v>
      </c>
      <c r="AJ2844" s="18">
        <f t="shared" si="7408"/>
        <v>643.70000000000005</v>
      </c>
      <c r="AK2844" s="18">
        <f t="shared" si="7409"/>
        <v>643.70000000000005</v>
      </c>
      <c r="AL2844" s="18"/>
      <c r="AM2844" s="18">
        <f t="shared" si="7410"/>
        <v>643.70000000000005</v>
      </c>
      <c r="AN2844" s="18"/>
      <c r="AO2844" s="18"/>
      <c r="AP2844" s="18"/>
      <c r="AQ2844" s="18">
        <f t="shared" si="7337"/>
        <v>643.70000000000005</v>
      </c>
      <c r="AR2844" s="18">
        <f t="shared" si="7338"/>
        <v>643.70000000000005</v>
      </c>
      <c r="AS2844" s="18">
        <f t="shared" si="7339"/>
        <v>643.70000000000005</v>
      </c>
      <c r="AT2844" s="18"/>
      <c r="AU2844" s="18"/>
      <c r="AV2844" s="18"/>
      <c r="AW2844" s="18">
        <f t="shared" si="7340"/>
        <v>643.70000000000005</v>
      </c>
      <c r="AX2844" s="18">
        <f t="shared" si="7341"/>
        <v>643.70000000000005</v>
      </c>
      <c r="AY2844" s="18">
        <f t="shared" si="7342"/>
        <v>643.70000000000005</v>
      </c>
      <c r="AZ2844" s="18"/>
      <c r="BA2844" s="18"/>
      <c r="BB2844" s="18"/>
      <c r="BC2844" s="18">
        <f t="shared" si="7392"/>
        <v>643.70000000000005</v>
      </c>
      <c r="BD2844" s="18">
        <f t="shared" si="7393"/>
        <v>643.70000000000005</v>
      </c>
      <c r="BE2844" s="18">
        <f t="shared" si="7394"/>
        <v>643.70000000000005</v>
      </c>
      <c r="BF2844" s="18"/>
      <c r="BG2844" s="18"/>
      <c r="BH2844" s="18"/>
      <c r="BI2844" s="18">
        <f t="shared" si="7386"/>
        <v>643.70000000000005</v>
      </c>
      <c r="BJ2844" s="18">
        <f t="shared" si="7387"/>
        <v>643.70000000000005</v>
      </c>
      <c r="BK2844" s="18">
        <f t="shared" si="7388"/>
        <v>643.70000000000005</v>
      </c>
      <c r="BL2844" s="18"/>
      <c r="BM2844" s="18"/>
      <c r="BN2844" s="18"/>
      <c r="BO2844" s="18">
        <f t="shared" si="7315"/>
        <v>643.70000000000005</v>
      </c>
      <c r="BP2844" s="18">
        <f t="shared" si="7316"/>
        <v>643.70000000000005</v>
      </c>
      <c r="BQ2844" s="18">
        <f t="shared" si="7317"/>
        <v>643.70000000000005</v>
      </c>
      <c r="BR2844" s="18"/>
      <c r="BS2844" s="18"/>
      <c r="BT2844" s="18"/>
      <c r="BU2844" s="18">
        <f t="shared" si="7308"/>
        <v>643.70000000000005</v>
      </c>
      <c r="BV2844" s="18">
        <f t="shared" si="7309"/>
        <v>643.70000000000005</v>
      </c>
      <c r="BW2844" s="18">
        <f t="shared" si="7310"/>
        <v>643.70000000000005</v>
      </c>
      <c r="BX2844" s="18"/>
      <c r="BY2844" s="18"/>
      <c r="BZ2844" s="18"/>
      <c r="CA2844" s="18">
        <f t="shared" si="7424"/>
        <v>643.70000000000005</v>
      </c>
      <c r="CB2844" s="18">
        <f t="shared" si="7425"/>
        <v>643.70000000000005</v>
      </c>
      <c r="CC2844" s="18">
        <f t="shared" si="7426"/>
        <v>643.70000000000005</v>
      </c>
      <c r="CD2844" s="18"/>
      <c r="CE2844" s="27"/>
      <c r="CF2844" s="33"/>
    </row>
    <row r="2845" spans="1:84" ht="31.2" x14ac:dyDescent="0.3">
      <c r="A2845" s="41" t="s">
        <v>459</v>
      </c>
      <c r="B2845" s="39">
        <v>120</v>
      </c>
      <c r="C2845" s="41"/>
      <c r="D2845" s="41"/>
      <c r="E2845" s="14" t="s">
        <v>558</v>
      </c>
      <c r="F2845" s="18">
        <f>F2846</f>
        <v>1729.3999999999999</v>
      </c>
      <c r="G2845" s="18">
        <f t="shared" ref="G2845:K2845" si="7469">G2846</f>
        <v>1531.7</v>
      </c>
      <c r="H2845" s="18">
        <f t="shared" si="7469"/>
        <v>1333.9</v>
      </c>
      <c r="I2845" s="18">
        <f t="shared" si="7469"/>
        <v>0</v>
      </c>
      <c r="J2845" s="18">
        <f t="shared" si="7469"/>
        <v>0</v>
      </c>
      <c r="K2845" s="18">
        <f t="shared" si="7469"/>
        <v>0</v>
      </c>
      <c r="L2845" s="18">
        <f t="shared" si="7401"/>
        <v>1729.3999999999999</v>
      </c>
      <c r="M2845" s="18">
        <f t="shared" si="7402"/>
        <v>1531.7</v>
      </c>
      <c r="N2845" s="18">
        <f t="shared" si="7403"/>
        <v>1333.9</v>
      </c>
      <c r="O2845" s="18">
        <f t="shared" ref="O2845:S2845" si="7470">O2846</f>
        <v>0</v>
      </c>
      <c r="P2845" s="18">
        <f t="shared" si="7470"/>
        <v>0</v>
      </c>
      <c r="Q2845" s="18">
        <f t="shared" si="7470"/>
        <v>0</v>
      </c>
      <c r="R2845" s="18">
        <f t="shared" si="7470"/>
        <v>0</v>
      </c>
      <c r="S2845" s="18">
        <f t="shared" si="7470"/>
        <v>0</v>
      </c>
      <c r="T2845" s="18">
        <f t="shared" si="7395"/>
        <v>1729.3999999999999</v>
      </c>
      <c r="U2845" s="18">
        <f t="shared" si="7396"/>
        <v>1531.7</v>
      </c>
      <c r="V2845" s="18">
        <f t="shared" si="7397"/>
        <v>1333.9</v>
      </c>
      <c r="W2845" s="18">
        <f>W2846</f>
        <v>0</v>
      </c>
      <c r="X2845" s="18">
        <f t="shared" ref="X2845:AB2845" si="7471">X2846</f>
        <v>0</v>
      </c>
      <c r="Y2845" s="18">
        <f t="shared" si="7471"/>
        <v>0</v>
      </c>
      <c r="Z2845" s="18">
        <f t="shared" si="7471"/>
        <v>0</v>
      </c>
      <c r="AA2845" s="18">
        <f t="shared" si="7471"/>
        <v>0</v>
      </c>
      <c r="AB2845" s="18">
        <f t="shared" si="7471"/>
        <v>0</v>
      </c>
      <c r="AC2845" s="18">
        <f t="shared" si="7380"/>
        <v>1729.3999999999999</v>
      </c>
      <c r="AD2845" s="18">
        <f t="shared" si="7381"/>
        <v>1531.7</v>
      </c>
      <c r="AE2845" s="18">
        <f t="shared" si="7382"/>
        <v>1333.9</v>
      </c>
      <c r="AF2845" s="18">
        <f t="shared" ref="AF2845:AH2845" si="7472">AF2846</f>
        <v>0</v>
      </c>
      <c r="AG2845" s="18">
        <f t="shared" si="7472"/>
        <v>0</v>
      </c>
      <c r="AH2845" s="18">
        <f t="shared" si="7472"/>
        <v>0</v>
      </c>
      <c r="AI2845" s="18">
        <f t="shared" si="7407"/>
        <v>1729.3999999999999</v>
      </c>
      <c r="AJ2845" s="18">
        <f t="shared" si="7408"/>
        <v>1531.7</v>
      </c>
      <c r="AK2845" s="18">
        <f t="shared" si="7409"/>
        <v>1333.9</v>
      </c>
      <c r="AL2845" s="18">
        <f>AL2846</f>
        <v>0</v>
      </c>
      <c r="AM2845" s="18">
        <f t="shared" si="7410"/>
        <v>1729.3999999999999</v>
      </c>
      <c r="AN2845" s="18">
        <f t="shared" ref="AN2845:AP2845" si="7473">AN2846</f>
        <v>0</v>
      </c>
      <c r="AO2845" s="18">
        <f t="shared" si="7473"/>
        <v>0</v>
      </c>
      <c r="AP2845" s="18">
        <f t="shared" si="7473"/>
        <v>0</v>
      </c>
      <c r="AQ2845" s="18">
        <f t="shared" si="7337"/>
        <v>1729.3999999999999</v>
      </c>
      <c r="AR2845" s="18">
        <f t="shared" si="7338"/>
        <v>1531.7</v>
      </c>
      <c r="AS2845" s="18">
        <f t="shared" si="7339"/>
        <v>1333.9</v>
      </c>
      <c r="AT2845" s="18">
        <f>AT2846</f>
        <v>0</v>
      </c>
      <c r="AU2845" s="18">
        <f>AU2846</f>
        <v>0</v>
      </c>
      <c r="AV2845" s="18">
        <f>AV2846</f>
        <v>0</v>
      </c>
      <c r="AW2845" s="18">
        <f t="shared" si="7340"/>
        <v>1729.3999999999999</v>
      </c>
      <c r="AX2845" s="18">
        <f t="shared" si="7341"/>
        <v>1531.7</v>
      </c>
      <c r="AY2845" s="18">
        <f t="shared" si="7342"/>
        <v>1333.9</v>
      </c>
      <c r="AZ2845" s="18">
        <f t="shared" ref="AZ2845:BB2845" si="7474">AZ2846</f>
        <v>0</v>
      </c>
      <c r="BA2845" s="18">
        <f t="shared" si="7474"/>
        <v>0</v>
      </c>
      <c r="BB2845" s="18">
        <f t="shared" si="7474"/>
        <v>0</v>
      </c>
      <c r="BC2845" s="18">
        <f t="shared" si="7392"/>
        <v>1729.3999999999999</v>
      </c>
      <c r="BD2845" s="18">
        <f t="shared" si="7393"/>
        <v>1531.7</v>
      </c>
      <c r="BE2845" s="18">
        <f t="shared" si="7394"/>
        <v>1333.9</v>
      </c>
      <c r="BF2845" s="18">
        <f t="shared" ref="BF2845:BH2845" si="7475">BF2846</f>
        <v>0</v>
      </c>
      <c r="BG2845" s="18">
        <f t="shared" si="7475"/>
        <v>0</v>
      </c>
      <c r="BH2845" s="18">
        <f t="shared" si="7475"/>
        <v>0</v>
      </c>
      <c r="BI2845" s="18">
        <f t="shared" si="7386"/>
        <v>1729.3999999999999</v>
      </c>
      <c r="BJ2845" s="18">
        <f t="shared" si="7387"/>
        <v>1531.7</v>
      </c>
      <c r="BK2845" s="18">
        <f t="shared" si="7388"/>
        <v>1333.9</v>
      </c>
      <c r="BL2845" s="18">
        <f>BL2846</f>
        <v>0</v>
      </c>
      <c r="BM2845" s="18">
        <f>BM2846</f>
        <v>0</v>
      </c>
      <c r="BN2845" s="18">
        <f>BN2846</f>
        <v>0</v>
      </c>
      <c r="BO2845" s="18">
        <f t="shared" si="7315"/>
        <v>1729.3999999999999</v>
      </c>
      <c r="BP2845" s="18">
        <f t="shared" si="7316"/>
        <v>1531.7</v>
      </c>
      <c r="BQ2845" s="18">
        <f t="shared" si="7317"/>
        <v>1333.9</v>
      </c>
      <c r="BR2845" s="18">
        <f>BR2846</f>
        <v>0</v>
      </c>
      <c r="BS2845" s="18">
        <f>BS2846</f>
        <v>0</v>
      </c>
      <c r="BT2845" s="18">
        <f>BT2846</f>
        <v>0</v>
      </c>
      <c r="BU2845" s="18">
        <f t="shared" ref="BU2845:BU2908" si="7476">BO2845+BR2845</f>
        <v>1729.3999999999999</v>
      </c>
      <c r="BV2845" s="18">
        <f t="shared" ref="BV2845:BV2908" si="7477">BP2845+BS2845</f>
        <v>1531.7</v>
      </c>
      <c r="BW2845" s="18">
        <f t="shared" ref="BW2845:BW2908" si="7478">BQ2845+BT2845</f>
        <v>1333.9</v>
      </c>
      <c r="BX2845" s="18">
        <f t="shared" ref="BX2845:BZ2845" si="7479">BX2846</f>
        <v>0</v>
      </c>
      <c r="BY2845" s="18">
        <f t="shared" si="7479"/>
        <v>0</v>
      </c>
      <c r="BZ2845" s="18">
        <f t="shared" si="7479"/>
        <v>0</v>
      </c>
      <c r="CA2845" s="18">
        <f t="shared" si="7424"/>
        <v>1729.3999999999999</v>
      </c>
      <c r="CB2845" s="18">
        <f t="shared" si="7425"/>
        <v>1531.7</v>
      </c>
      <c r="CC2845" s="18">
        <f t="shared" si="7426"/>
        <v>1333.9</v>
      </c>
      <c r="CD2845" s="18">
        <f>CD2846</f>
        <v>0</v>
      </c>
      <c r="CE2845" s="27"/>
      <c r="CF2845" s="33"/>
    </row>
    <row r="2846" spans="1:84" x14ac:dyDescent="0.3">
      <c r="A2846" s="41" t="s">
        <v>459</v>
      </c>
      <c r="B2846" s="39">
        <v>120</v>
      </c>
      <c r="C2846" s="41" t="s">
        <v>59</v>
      </c>
      <c r="D2846" s="41" t="s">
        <v>140</v>
      </c>
      <c r="E2846" s="14" t="s">
        <v>543</v>
      </c>
      <c r="F2846" s="18">
        <v>1729.3999999999999</v>
      </c>
      <c r="G2846" s="18">
        <v>1531.7</v>
      </c>
      <c r="H2846" s="18">
        <v>1333.9</v>
      </c>
      <c r="I2846" s="18"/>
      <c r="J2846" s="18"/>
      <c r="K2846" s="18"/>
      <c r="L2846" s="18">
        <f t="shared" si="7401"/>
        <v>1729.3999999999999</v>
      </c>
      <c r="M2846" s="18">
        <f t="shared" si="7402"/>
        <v>1531.7</v>
      </c>
      <c r="N2846" s="18">
        <f t="shared" si="7403"/>
        <v>1333.9</v>
      </c>
      <c r="O2846" s="18"/>
      <c r="P2846" s="18"/>
      <c r="Q2846" s="18"/>
      <c r="R2846" s="18"/>
      <c r="S2846" s="18"/>
      <c r="T2846" s="18">
        <f t="shared" si="7395"/>
        <v>1729.3999999999999</v>
      </c>
      <c r="U2846" s="18">
        <f t="shared" si="7396"/>
        <v>1531.7</v>
      </c>
      <c r="V2846" s="18">
        <f t="shared" si="7397"/>
        <v>1333.9</v>
      </c>
      <c r="W2846" s="18"/>
      <c r="X2846" s="18"/>
      <c r="Y2846" s="18"/>
      <c r="Z2846" s="18"/>
      <c r="AA2846" s="18"/>
      <c r="AB2846" s="18"/>
      <c r="AC2846" s="18">
        <f t="shared" si="7380"/>
        <v>1729.3999999999999</v>
      </c>
      <c r="AD2846" s="18">
        <f t="shared" si="7381"/>
        <v>1531.7</v>
      </c>
      <c r="AE2846" s="18">
        <f t="shared" si="7382"/>
        <v>1333.9</v>
      </c>
      <c r="AF2846" s="18"/>
      <c r="AG2846" s="18"/>
      <c r="AH2846" s="18"/>
      <c r="AI2846" s="18">
        <f t="shared" si="7407"/>
        <v>1729.3999999999999</v>
      </c>
      <c r="AJ2846" s="18">
        <f t="shared" si="7408"/>
        <v>1531.7</v>
      </c>
      <c r="AK2846" s="18">
        <f t="shared" si="7409"/>
        <v>1333.9</v>
      </c>
      <c r="AL2846" s="18"/>
      <c r="AM2846" s="18">
        <f t="shared" si="7410"/>
        <v>1729.3999999999999</v>
      </c>
      <c r="AN2846" s="18"/>
      <c r="AO2846" s="18"/>
      <c r="AP2846" s="18"/>
      <c r="AQ2846" s="18">
        <f t="shared" si="7337"/>
        <v>1729.3999999999999</v>
      </c>
      <c r="AR2846" s="18">
        <f t="shared" si="7338"/>
        <v>1531.7</v>
      </c>
      <c r="AS2846" s="18">
        <f t="shared" si="7339"/>
        <v>1333.9</v>
      </c>
      <c r="AT2846" s="18"/>
      <c r="AU2846" s="18"/>
      <c r="AV2846" s="18"/>
      <c r="AW2846" s="18">
        <f t="shared" si="7340"/>
        <v>1729.3999999999999</v>
      </c>
      <c r="AX2846" s="18">
        <f t="shared" si="7341"/>
        <v>1531.7</v>
      </c>
      <c r="AY2846" s="18">
        <f t="shared" si="7342"/>
        <v>1333.9</v>
      </c>
      <c r="AZ2846" s="18"/>
      <c r="BA2846" s="18"/>
      <c r="BB2846" s="18"/>
      <c r="BC2846" s="18">
        <f t="shared" si="7392"/>
        <v>1729.3999999999999</v>
      </c>
      <c r="BD2846" s="18">
        <f t="shared" si="7393"/>
        <v>1531.7</v>
      </c>
      <c r="BE2846" s="18">
        <f t="shared" si="7394"/>
        <v>1333.9</v>
      </c>
      <c r="BF2846" s="18"/>
      <c r="BG2846" s="18"/>
      <c r="BH2846" s="18"/>
      <c r="BI2846" s="18">
        <f t="shared" si="7386"/>
        <v>1729.3999999999999</v>
      </c>
      <c r="BJ2846" s="18">
        <f t="shared" si="7387"/>
        <v>1531.7</v>
      </c>
      <c r="BK2846" s="18">
        <f t="shared" si="7388"/>
        <v>1333.9</v>
      </c>
      <c r="BL2846" s="18"/>
      <c r="BM2846" s="18"/>
      <c r="BN2846" s="18"/>
      <c r="BO2846" s="18">
        <f t="shared" si="7315"/>
        <v>1729.3999999999999</v>
      </c>
      <c r="BP2846" s="18">
        <f t="shared" si="7316"/>
        <v>1531.7</v>
      </c>
      <c r="BQ2846" s="18">
        <f t="shared" si="7317"/>
        <v>1333.9</v>
      </c>
      <c r="BR2846" s="18"/>
      <c r="BS2846" s="18"/>
      <c r="BT2846" s="18"/>
      <c r="BU2846" s="18">
        <f t="shared" si="7476"/>
        <v>1729.3999999999999</v>
      </c>
      <c r="BV2846" s="18">
        <f t="shared" si="7477"/>
        <v>1531.7</v>
      </c>
      <c r="BW2846" s="18">
        <f t="shared" si="7478"/>
        <v>1333.9</v>
      </c>
      <c r="BX2846" s="18"/>
      <c r="BY2846" s="18"/>
      <c r="BZ2846" s="18"/>
      <c r="CA2846" s="18">
        <f t="shared" si="7424"/>
        <v>1729.3999999999999</v>
      </c>
      <c r="CB2846" s="18">
        <f t="shared" si="7425"/>
        <v>1531.7</v>
      </c>
      <c r="CC2846" s="18">
        <f t="shared" si="7426"/>
        <v>1333.9</v>
      </c>
      <c r="CD2846" s="18"/>
      <c r="CE2846" s="27"/>
      <c r="CF2846" s="33"/>
    </row>
    <row r="2847" spans="1:84" ht="31.2" x14ac:dyDescent="0.3">
      <c r="A2847" s="41" t="s">
        <v>459</v>
      </c>
      <c r="B2847" s="39">
        <v>200</v>
      </c>
      <c r="C2847" s="41"/>
      <c r="D2847" s="41"/>
      <c r="E2847" s="14" t="s">
        <v>551</v>
      </c>
      <c r="F2847" s="18">
        <f t="shared" ref="F2847:K2848" si="7480">F2848</f>
        <v>93.8</v>
      </c>
      <c r="G2847" s="18">
        <f t="shared" si="7480"/>
        <v>86</v>
      </c>
      <c r="H2847" s="18">
        <f t="shared" si="7480"/>
        <v>78.099999999999994</v>
      </c>
      <c r="I2847" s="18">
        <f t="shared" si="7480"/>
        <v>0</v>
      </c>
      <c r="J2847" s="18">
        <f t="shared" si="7480"/>
        <v>0</v>
      </c>
      <c r="K2847" s="18">
        <f t="shared" si="7480"/>
        <v>0</v>
      </c>
      <c r="L2847" s="18">
        <f t="shared" si="7401"/>
        <v>93.8</v>
      </c>
      <c r="M2847" s="18">
        <f t="shared" si="7402"/>
        <v>86</v>
      </c>
      <c r="N2847" s="18">
        <f t="shared" si="7403"/>
        <v>78.099999999999994</v>
      </c>
      <c r="O2847" s="18">
        <f t="shared" ref="O2847:S2848" si="7481">O2848</f>
        <v>0</v>
      </c>
      <c r="P2847" s="18">
        <f t="shared" si="7481"/>
        <v>0</v>
      </c>
      <c r="Q2847" s="18">
        <f t="shared" si="7481"/>
        <v>0</v>
      </c>
      <c r="R2847" s="18">
        <f t="shared" si="7481"/>
        <v>0</v>
      </c>
      <c r="S2847" s="18">
        <f t="shared" si="7481"/>
        <v>0</v>
      </c>
      <c r="T2847" s="18">
        <f t="shared" si="7395"/>
        <v>93.8</v>
      </c>
      <c r="U2847" s="18">
        <f t="shared" si="7396"/>
        <v>86</v>
      </c>
      <c r="V2847" s="18">
        <f t="shared" si="7397"/>
        <v>78.099999999999994</v>
      </c>
      <c r="W2847" s="18">
        <f t="shared" ref="W2847:CD2848" si="7482">W2848</f>
        <v>0</v>
      </c>
      <c r="X2847" s="18">
        <f t="shared" si="7482"/>
        <v>0</v>
      </c>
      <c r="Y2847" s="18">
        <f t="shared" si="7482"/>
        <v>0</v>
      </c>
      <c r="Z2847" s="18">
        <f t="shared" si="7482"/>
        <v>0</v>
      </c>
      <c r="AA2847" s="18">
        <f t="shared" si="7482"/>
        <v>0</v>
      </c>
      <c r="AB2847" s="18">
        <f t="shared" si="7482"/>
        <v>0</v>
      </c>
      <c r="AC2847" s="18">
        <f t="shared" si="7380"/>
        <v>93.8</v>
      </c>
      <c r="AD2847" s="18">
        <f t="shared" si="7381"/>
        <v>86</v>
      </c>
      <c r="AE2847" s="18">
        <f t="shared" si="7382"/>
        <v>78.099999999999994</v>
      </c>
      <c r="AF2847" s="18">
        <f t="shared" si="7482"/>
        <v>0</v>
      </c>
      <c r="AG2847" s="18">
        <f t="shared" si="7482"/>
        <v>0</v>
      </c>
      <c r="AH2847" s="18">
        <f t="shared" si="7482"/>
        <v>0</v>
      </c>
      <c r="AI2847" s="18">
        <f t="shared" si="7407"/>
        <v>93.8</v>
      </c>
      <c r="AJ2847" s="18">
        <f t="shared" si="7408"/>
        <v>86</v>
      </c>
      <c r="AK2847" s="18">
        <f t="shared" si="7409"/>
        <v>78.099999999999994</v>
      </c>
      <c r="AL2847" s="18">
        <f t="shared" si="7482"/>
        <v>0</v>
      </c>
      <c r="AM2847" s="18">
        <f t="shared" si="7410"/>
        <v>93.8</v>
      </c>
      <c r="AN2847" s="18">
        <f t="shared" si="7482"/>
        <v>0</v>
      </c>
      <c r="AO2847" s="18">
        <f t="shared" si="7482"/>
        <v>0</v>
      </c>
      <c r="AP2847" s="18">
        <f t="shared" si="7482"/>
        <v>0</v>
      </c>
      <c r="AQ2847" s="18">
        <f t="shared" si="7337"/>
        <v>93.8</v>
      </c>
      <c r="AR2847" s="18">
        <f t="shared" si="7338"/>
        <v>86</v>
      </c>
      <c r="AS2847" s="18">
        <f t="shared" si="7339"/>
        <v>78.099999999999994</v>
      </c>
      <c r="AT2847" s="18">
        <f t="shared" si="7482"/>
        <v>0</v>
      </c>
      <c r="AU2847" s="18">
        <f t="shared" si="7482"/>
        <v>0</v>
      </c>
      <c r="AV2847" s="18">
        <f t="shared" si="7482"/>
        <v>0</v>
      </c>
      <c r="AW2847" s="18">
        <f t="shared" si="7340"/>
        <v>93.8</v>
      </c>
      <c r="AX2847" s="18">
        <f t="shared" si="7341"/>
        <v>86</v>
      </c>
      <c r="AY2847" s="18">
        <f t="shared" si="7342"/>
        <v>78.099999999999994</v>
      </c>
      <c r="AZ2847" s="18">
        <f t="shared" si="7482"/>
        <v>0</v>
      </c>
      <c r="BA2847" s="18">
        <f t="shared" si="7482"/>
        <v>0</v>
      </c>
      <c r="BB2847" s="18">
        <f t="shared" si="7482"/>
        <v>0</v>
      </c>
      <c r="BC2847" s="18">
        <f t="shared" si="7392"/>
        <v>93.8</v>
      </c>
      <c r="BD2847" s="18">
        <f t="shared" si="7393"/>
        <v>86</v>
      </c>
      <c r="BE2847" s="18">
        <f t="shared" si="7394"/>
        <v>78.099999999999994</v>
      </c>
      <c r="BF2847" s="18">
        <f t="shared" si="7482"/>
        <v>0</v>
      </c>
      <c r="BG2847" s="18">
        <f t="shared" si="7482"/>
        <v>0</v>
      </c>
      <c r="BH2847" s="18">
        <f t="shared" si="7482"/>
        <v>0</v>
      </c>
      <c r="BI2847" s="18">
        <f t="shared" si="7386"/>
        <v>93.8</v>
      </c>
      <c r="BJ2847" s="18">
        <f t="shared" si="7387"/>
        <v>86</v>
      </c>
      <c r="BK2847" s="18">
        <f t="shared" si="7388"/>
        <v>78.099999999999994</v>
      </c>
      <c r="BL2847" s="18">
        <f t="shared" si="7482"/>
        <v>0</v>
      </c>
      <c r="BM2847" s="18">
        <f t="shared" si="7482"/>
        <v>0</v>
      </c>
      <c r="BN2847" s="18">
        <f t="shared" si="7482"/>
        <v>0</v>
      </c>
      <c r="BO2847" s="18">
        <f t="shared" si="7315"/>
        <v>93.8</v>
      </c>
      <c r="BP2847" s="18">
        <f t="shared" si="7316"/>
        <v>86</v>
      </c>
      <c r="BQ2847" s="18">
        <f t="shared" si="7317"/>
        <v>78.099999999999994</v>
      </c>
      <c r="BR2847" s="18">
        <f t="shared" si="7482"/>
        <v>0</v>
      </c>
      <c r="BS2847" s="18">
        <f t="shared" si="7482"/>
        <v>0</v>
      </c>
      <c r="BT2847" s="18">
        <f t="shared" si="7482"/>
        <v>0</v>
      </c>
      <c r="BU2847" s="18">
        <f t="shared" si="7476"/>
        <v>93.8</v>
      </c>
      <c r="BV2847" s="18">
        <f t="shared" si="7477"/>
        <v>86</v>
      </c>
      <c r="BW2847" s="18">
        <f t="shared" si="7478"/>
        <v>78.099999999999994</v>
      </c>
      <c r="BX2847" s="18">
        <f t="shared" si="7482"/>
        <v>0</v>
      </c>
      <c r="BY2847" s="18">
        <f t="shared" si="7482"/>
        <v>0</v>
      </c>
      <c r="BZ2847" s="18">
        <f t="shared" si="7482"/>
        <v>0</v>
      </c>
      <c r="CA2847" s="18">
        <f t="shared" si="7424"/>
        <v>93.8</v>
      </c>
      <c r="CB2847" s="18">
        <f t="shared" si="7425"/>
        <v>86</v>
      </c>
      <c r="CC2847" s="18">
        <f t="shared" si="7426"/>
        <v>78.099999999999994</v>
      </c>
      <c r="CD2847" s="18">
        <f t="shared" si="7482"/>
        <v>0</v>
      </c>
      <c r="CE2847" s="27"/>
      <c r="CF2847" s="33"/>
    </row>
    <row r="2848" spans="1:84" ht="46.8" x14ac:dyDescent="0.3">
      <c r="A2848" s="41" t="s">
        <v>459</v>
      </c>
      <c r="B2848" s="39">
        <v>240</v>
      </c>
      <c r="C2848" s="41"/>
      <c r="D2848" s="41"/>
      <c r="E2848" s="14" t="s">
        <v>559</v>
      </c>
      <c r="F2848" s="18">
        <f t="shared" si="7480"/>
        <v>93.8</v>
      </c>
      <c r="G2848" s="18">
        <f t="shared" si="7480"/>
        <v>86</v>
      </c>
      <c r="H2848" s="18">
        <f t="shared" si="7480"/>
        <v>78.099999999999994</v>
      </c>
      <c r="I2848" s="18">
        <f t="shared" si="7480"/>
        <v>0</v>
      </c>
      <c r="J2848" s="18">
        <f t="shared" si="7480"/>
        <v>0</v>
      </c>
      <c r="K2848" s="18">
        <f t="shared" si="7480"/>
        <v>0</v>
      </c>
      <c r="L2848" s="18">
        <f t="shared" si="7401"/>
        <v>93.8</v>
      </c>
      <c r="M2848" s="18">
        <f t="shared" si="7402"/>
        <v>86</v>
      </c>
      <c r="N2848" s="18">
        <f t="shared" si="7403"/>
        <v>78.099999999999994</v>
      </c>
      <c r="O2848" s="18">
        <f t="shared" si="7481"/>
        <v>0</v>
      </c>
      <c r="P2848" s="18">
        <f t="shared" si="7481"/>
        <v>0</v>
      </c>
      <c r="Q2848" s="18">
        <f t="shared" si="7481"/>
        <v>0</v>
      </c>
      <c r="R2848" s="18">
        <f t="shared" si="7481"/>
        <v>0</v>
      </c>
      <c r="S2848" s="18">
        <f t="shared" si="7481"/>
        <v>0</v>
      </c>
      <c r="T2848" s="18">
        <f t="shared" si="7395"/>
        <v>93.8</v>
      </c>
      <c r="U2848" s="18">
        <f t="shared" si="7396"/>
        <v>86</v>
      </c>
      <c r="V2848" s="18">
        <f t="shared" si="7397"/>
        <v>78.099999999999994</v>
      </c>
      <c r="W2848" s="18">
        <f t="shared" si="7482"/>
        <v>0</v>
      </c>
      <c r="X2848" s="18">
        <f t="shared" si="7482"/>
        <v>0</v>
      </c>
      <c r="Y2848" s="18">
        <f t="shared" si="7482"/>
        <v>0</v>
      </c>
      <c r="Z2848" s="18">
        <f t="shared" si="7482"/>
        <v>0</v>
      </c>
      <c r="AA2848" s="18">
        <f t="shared" si="7482"/>
        <v>0</v>
      </c>
      <c r="AB2848" s="18">
        <f t="shared" si="7482"/>
        <v>0</v>
      </c>
      <c r="AC2848" s="18">
        <f t="shared" si="7380"/>
        <v>93.8</v>
      </c>
      <c r="AD2848" s="18">
        <f t="shared" si="7381"/>
        <v>86</v>
      </c>
      <c r="AE2848" s="18">
        <f t="shared" si="7382"/>
        <v>78.099999999999994</v>
      </c>
      <c r="AF2848" s="18">
        <f t="shared" si="7482"/>
        <v>0</v>
      </c>
      <c r="AG2848" s="18">
        <f t="shared" si="7482"/>
        <v>0</v>
      </c>
      <c r="AH2848" s="18">
        <f t="shared" si="7482"/>
        <v>0</v>
      </c>
      <c r="AI2848" s="18">
        <f t="shared" si="7407"/>
        <v>93.8</v>
      </c>
      <c r="AJ2848" s="18">
        <f t="shared" si="7408"/>
        <v>86</v>
      </c>
      <c r="AK2848" s="18">
        <f t="shared" si="7409"/>
        <v>78.099999999999994</v>
      </c>
      <c r="AL2848" s="18">
        <f t="shared" si="7482"/>
        <v>0</v>
      </c>
      <c r="AM2848" s="18">
        <f t="shared" si="7410"/>
        <v>93.8</v>
      </c>
      <c r="AN2848" s="18">
        <f t="shared" si="7482"/>
        <v>0</v>
      </c>
      <c r="AO2848" s="18">
        <f t="shared" si="7482"/>
        <v>0</v>
      </c>
      <c r="AP2848" s="18">
        <f t="shared" si="7482"/>
        <v>0</v>
      </c>
      <c r="AQ2848" s="18">
        <f t="shared" si="7337"/>
        <v>93.8</v>
      </c>
      <c r="AR2848" s="18">
        <f t="shared" si="7338"/>
        <v>86</v>
      </c>
      <c r="AS2848" s="18">
        <f t="shared" si="7339"/>
        <v>78.099999999999994</v>
      </c>
      <c r="AT2848" s="18">
        <f t="shared" si="7482"/>
        <v>0</v>
      </c>
      <c r="AU2848" s="18">
        <f t="shared" si="7482"/>
        <v>0</v>
      </c>
      <c r="AV2848" s="18">
        <f t="shared" si="7482"/>
        <v>0</v>
      </c>
      <c r="AW2848" s="18">
        <f t="shared" si="7340"/>
        <v>93.8</v>
      </c>
      <c r="AX2848" s="18">
        <f t="shared" si="7341"/>
        <v>86</v>
      </c>
      <c r="AY2848" s="18">
        <f t="shared" si="7342"/>
        <v>78.099999999999994</v>
      </c>
      <c r="AZ2848" s="18">
        <f t="shared" si="7482"/>
        <v>0</v>
      </c>
      <c r="BA2848" s="18">
        <f t="shared" si="7482"/>
        <v>0</v>
      </c>
      <c r="BB2848" s="18">
        <f t="shared" si="7482"/>
        <v>0</v>
      </c>
      <c r="BC2848" s="18">
        <f t="shared" si="7392"/>
        <v>93.8</v>
      </c>
      <c r="BD2848" s="18">
        <f t="shared" si="7393"/>
        <v>86</v>
      </c>
      <c r="BE2848" s="18">
        <f t="shared" si="7394"/>
        <v>78.099999999999994</v>
      </c>
      <c r="BF2848" s="18">
        <f t="shared" si="7482"/>
        <v>0</v>
      </c>
      <c r="BG2848" s="18">
        <f t="shared" si="7482"/>
        <v>0</v>
      </c>
      <c r="BH2848" s="18">
        <f t="shared" si="7482"/>
        <v>0</v>
      </c>
      <c r="BI2848" s="18">
        <f t="shared" si="7386"/>
        <v>93.8</v>
      </c>
      <c r="BJ2848" s="18">
        <f t="shared" si="7387"/>
        <v>86</v>
      </c>
      <c r="BK2848" s="18">
        <f t="shared" si="7388"/>
        <v>78.099999999999994</v>
      </c>
      <c r="BL2848" s="18">
        <f t="shared" si="7482"/>
        <v>0</v>
      </c>
      <c r="BM2848" s="18">
        <f t="shared" si="7482"/>
        <v>0</v>
      </c>
      <c r="BN2848" s="18">
        <f t="shared" si="7482"/>
        <v>0</v>
      </c>
      <c r="BO2848" s="18">
        <f t="shared" ref="BO2848:BO2911" si="7483">BI2848+BL2848</f>
        <v>93.8</v>
      </c>
      <c r="BP2848" s="18">
        <f t="shared" ref="BP2848:BP2911" si="7484">BJ2848+BM2848</f>
        <v>86</v>
      </c>
      <c r="BQ2848" s="18">
        <f t="shared" ref="BQ2848:BQ2911" si="7485">BK2848+BN2848</f>
        <v>78.099999999999994</v>
      </c>
      <c r="BR2848" s="18">
        <f t="shared" si="7482"/>
        <v>0</v>
      </c>
      <c r="BS2848" s="18">
        <f t="shared" si="7482"/>
        <v>0</v>
      </c>
      <c r="BT2848" s="18">
        <f t="shared" si="7482"/>
        <v>0</v>
      </c>
      <c r="BU2848" s="18">
        <f t="shared" si="7476"/>
        <v>93.8</v>
      </c>
      <c r="BV2848" s="18">
        <f t="shared" si="7477"/>
        <v>86</v>
      </c>
      <c r="BW2848" s="18">
        <f t="shared" si="7478"/>
        <v>78.099999999999994</v>
      </c>
      <c r="BX2848" s="18">
        <f t="shared" si="7482"/>
        <v>0</v>
      </c>
      <c r="BY2848" s="18">
        <f t="shared" si="7482"/>
        <v>0</v>
      </c>
      <c r="BZ2848" s="18">
        <f t="shared" si="7482"/>
        <v>0</v>
      </c>
      <c r="CA2848" s="18">
        <f t="shared" si="7424"/>
        <v>93.8</v>
      </c>
      <c r="CB2848" s="18">
        <f t="shared" si="7425"/>
        <v>86</v>
      </c>
      <c r="CC2848" s="18">
        <f t="shared" si="7426"/>
        <v>78.099999999999994</v>
      </c>
      <c r="CD2848" s="18">
        <f t="shared" si="7482"/>
        <v>0</v>
      </c>
      <c r="CE2848" s="27"/>
      <c r="CF2848" s="33"/>
    </row>
    <row r="2849" spans="1:84" x14ac:dyDescent="0.3">
      <c r="A2849" s="41" t="s">
        <v>459</v>
      </c>
      <c r="B2849" s="39">
        <v>240</v>
      </c>
      <c r="C2849" s="41" t="s">
        <v>59</v>
      </c>
      <c r="D2849" s="41" t="s">
        <v>140</v>
      </c>
      <c r="E2849" s="14" t="s">
        <v>543</v>
      </c>
      <c r="F2849" s="18">
        <v>93.8</v>
      </c>
      <c r="G2849" s="18">
        <v>86</v>
      </c>
      <c r="H2849" s="18">
        <v>78.099999999999994</v>
      </c>
      <c r="I2849" s="18"/>
      <c r="J2849" s="18"/>
      <c r="K2849" s="18"/>
      <c r="L2849" s="18">
        <f t="shared" si="7401"/>
        <v>93.8</v>
      </c>
      <c r="M2849" s="18">
        <f t="shared" si="7402"/>
        <v>86</v>
      </c>
      <c r="N2849" s="18">
        <f t="shared" si="7403"/>
        <v>78.099999999999994</v>
      </c>
      <c r="O2849" s="18"/>
      <c r="P2849" s="18"/>
      <c r="Q2849" s="18"/>
      <c r="R2849" s="18"/>
      <c r="S2849" s="18"/>
      <c r="T2849" s="18">
        <f t="shared" si="7395"/>
        <v>93.8</v>
      </c>
      <c r="U2849" s="18">
        <f t="shared" si="7396"/>
        <v>86</v>
      </c>
      <c r="V2849" s="18">
        <f t="shared" si="7397"/>
        <v>78.099999999999994</v>
      </c>
      <c r="W2849" s="18"/>
      <c r="X2849" s="18"/>
      <c r="Y2849" s="18"/>
      <c r="Z2849" s="18"/>
      <c r="AA2849" s="18"/>
      <c r="AB2849" s="18"/>
      <c r="AC2849" s="18">
        <f t="shared" si="7380"/>
        <v>93.8</v>
      </c>
      <c r="AD2849" s="18">
        <f t="shared" si="7381"/>
        <v>86</v>
      </c>
      <c r="AE2849" s="18">
        <f t="shared" si="7382"/>
        <v>78.099999999999994</v>
      </c>
      <c r="AF2849" s="18"/>
      <c r="AG2849" s="18"/>
      <c r="AH2849" s="18"/>
      <c r="AI2849" s="18">
        <f t="shared" si="7407"/>
        <v>93.8</v>
      </c>
      <c r="AJ2849" s="18">
        <f t="shared" si="7408"/>
        <v>86</v>
      </c>
      <c r="AK2849" s="18">
        <f t="shared" si="7409"/>
        <v>78.099999999999994</v>
      </c>
      <c r="AL2849" s="18"/>
      <c r="AM2849" s="18">
        <f t="shared" si="7410"/>
        <v>93.8</v>
      </c>
      <c r="AN2849" s="18"/>
      <c r="AO2849" s="18"/>
      <c r="AP2849" s="18"/>
      <c r="AQ2849" s="18">
        <f t="shared" si="7337"/>
        <v>93.8</v>
      </c>
      <c r="AR2849" s="18">
        <f t="shared" si="7338"/>
        <v>86</v>
      </c>
      <c r="AS2849" s="18">
        <f t="shared" si="7339"/>
        <v>78.099999999999994</v>
      </c>
      <c r="AT2849" s="18"/>
      <c r="AU2849" s="18"/>
      <c r="AV2849" s="18"/>
      <c r="AW2849" s="18">
        <f t="shared" si="7340"/>
        <v>93.8</v>
      </c>
      <c r="AX2849" s="18">
        <f t="shared" si="7341"/>
        <v>86</v>
      </c>
      <c r="AY2849" s="18">
        <f t="shared" si="7342"/>
        <v>78.099999999999994</v>
      </c>
      <c r="AZ2849" s="18"/>
      <c r="BA2849" s="18"/>
      <c r="BB2849" s="18"/>
      <c r="BC2849" s="18">
        <f t="shared" si="7392"/>
        <v>93.8</v>
      </c>
      <c r="BD2849" s="18">
        <f t="shared" si="7393"/>
        <v>86</v>
      </c>
      <c r="BE2849" s="18">
        <f t="shared" si="7394"/>
        <v>78.099999999999994</v>
      </c>
      <c r="BF2849" s="18"/>
      <c r="BG2849" s="18"/>
      <c r="BH2849" s="18"/>
      <c r="BI2849" s="18">
        <f t="shared" si="7386"/>
        <v>93.8</v>
      </c>
      <c r="BJ2849" s="18">
        <f t="shared" si="7387"/>
        <v>86</v>
      </c>
      <c r="BK2849" s="18">
        <f t="shared" si="7388"/>
        <v>78.099999999999994</v>
      </c>
      <c r="BL2849" s="18"/>
      <c r="BM2849" s="18"/>
      <c r="BN2849" s="18"/>
      <c r="BO2849" s="18">
        <f t="shared" si="7483"/>
        <v>93.8</v>
      </c>
      <c r="BP2849" s="18">
        <f t="shared" si="7484"/>
        <v>86</v>
      </c>
      <c r="BQ2849" s="18">
        <f t="shared" si="7485"/>
        <v>78.099999999999994</v>
      </c>
      <c r="BR2849" s="18"/>
      <c r="BS2849" s="18"/>
      <c r="BT2849" s="18"/>
      <c r="BU2849" s="18">
        <f t="shared" si="7476"/>
        <v>93.8</v>
      </c>
      <c r="BV2849" s="18">
        <f t="shared" si="7477"/>
        <v>86</v>
      </c>
      <c r="BW2849" s="18">
        <f t="shared" si="7478"/>
        <v>78.099999999999994</v>
      </c>
      <c r="BX2849" s="18"/>
      <c r="BY2849" s="18"/>
      <c r="BZ2849" s="18"/>
      <c r="CA2849" s="18">
        <f t="shared" si="7424"/>
        <v>93.8</v>
      </c>
      <c r="CB2849" s="18">
        <f t="shared" si="7425"/>
        <v>86</v>
      </c>
      <c r="CC2849" s="18">
        <f t="shared" si="7426"/>
        <v>78.099999999999994</v>
      </c>
      <c r="CD2849" s="18"/>
      <c r="CE2849" s="27"/>
      <c r="CF2849" s="33"/>
    </row>
    <row r="2850" spans="1:84" ht="78" x14ac:dyDescent="0.3">
      <c r="A2850" s="41" t="s">
        <v>460</v>
      </c>
      <c r="B2850" s="39"/>
      <c r="C2850" s="41"/>
      <c r="D2850" s="41"/>
      <c r="E2850" s="14" t="s">
        <v>753</v>
      </c>
      <c r="F2850" s="18">
        <f t="shared" ref="F2850:K2852" si="7486">F2851</f>
        <v>8.1</v>
      </c>
      <c r="G2850" s="18">
        <f t="shared" si="7486"/>
        <v>8.1</v>
      </c>
      <c r="H2850" s="18">
        <f t="shared" si="7486"/>
        <v>8.1</v>
      </c>
      <c r="I2850" s="18">
        <f t="shared" si="7486"/>
        <v>0</v>
      </c>
      <c r="J2850" s="18">
        <f t="shared" si="7486"/>
        <v>0</v>
      </c>
      <c r="K2850" s="18">
        <f t="shared" si="7486"/>
        <v>0</v>
      </c>
      <c r="L2850" s="18">
        <f t="shared" si="7401"/>
        <v>8.1</v>
      </c>
      <c r="M2850" s="18">
        <f t="shared" si="7402"/>
        <v>8.1</v>
      </c>
      <c r="N2850" s="18">
        <f t="shared" si="7403"/>
        <v>8.1</v>
      </c>
      <c r="O2850" s="18">
        <f t="shared" ref="O2850:S2852" si="7487">O2851</f>
        <v>0</v>
      </c>
      <c r="P2850" s="18">
        <f t="shared" si="7487"/>
        <v>0</v>
      </c>
      <c r="Q2850" s="18">
        <f t="shared" si="7487"/>
        <v>0</v>
      </c>
      <c r="R2850" s="18">
        <f t="shared" si="7487"/>
        <v>0</v>
      </c>
      <c r="S2850" s="18">
        <f t="shared" si="7487"/>
        <v>0</v>
      </c>
      <c r="T2850" s="18">
        <f t="shared" si="7395"/>
        <v>8.1</v>
      </c>
      <c r="U2850" s="18">
        <f t="shared" si="7396"/>
        <v>8.1</v>
      </c>
      <c r="V2850" s="18">
        <f t="shared" si="7397"/>
        <v>8.1</v>
      </c>
      <c r="W2850" s="18">
        <f t="shared" ref="W2850:CD2852" si="7488">W2851</f>
        <v>0</v>
      </c>
      <c r="X2850" s="18">
        <f t="shared" si="7488"/>
        <v>0</v>
      </c>
      <c r="Y2850" s="18">
        <f t="shared" si="7488"/>
        <v>0</v>
      </c>
      <c r="Z2850" s="18">
        <f t="shared" si="7488"/>
        <v>0</v>
      </c>
      <c r="AA2850" s="18">
        <f t="shared" si="7488"/>
        <v>0</v>
      </c>
      <c r="AB2850" s="18">
        <f t="shared" si="7488"/>
        <v>0</v>
      </c>
      <c r="AC2850" s="18">
        <f t="shared" si="7380"/>
        <v>8.1</v>
      </c>
      <c r="AD2850" s="18">
        <f t="shared" si="7381"/>
        <v>8.1</v>
      </c>
      <c r="AE2850" s="18">
        <f t="shared" si="7382"/>
        <v>8.1</v>
      </c>
      <c r="AF2850" s="18">
        <f t="shared" si="7488"/>
        <v>0</v>
      </c>
      <c r="AG2850" s="18">
        <f t="shared" si="7488"/>
        <v>0</v>
      </c>
      <c r="AH2850" s="18">
        <f t="shared" si="7488"/>
        <v>0</v>
      </c>
      <c r="AI2850" s="18">
        <f t="shared" si="7407"/>
        <v>8.1</v>
      </c>
      <c r="AJ2850" s="18">
        <f t="shared" si="7408"/>
        <v>8.1</v>
      </c>
      <c r="AK2850" s="18">
        <f t="shared" si="7409"/>
        <v>8.1</v>
      </c>
      <c r="AL2850" s="18">
        <f t="shared" si="7488"/>
        <v>0</v>
      </c>
      <c r="AM2850" s="18">
        <f t="shared" si="7410"/>
        <v>8.1</v>
      </c>
      <c r="AN2850" s="18">
        <f t="shared" si="7488"/>
        <v>0</v>
      </c>
      <c r="AO2850" s="18">
        <f t="shared" si="7488"/>
        <v>0</v>
      </c>
      <c r="AP2850" s="18">
        <f t="shared" si="7488"/>
        <v>0</v>
      </c>
      <c r="AQ2850" s="18">
        <f t="shared" si="7337"/>
        <v>8.1</v>
      </c>
      <c r="AR2850" s="18">
        <f t="shared" si="7338"/>
        <v>8.1</v>
      </c>
      <c r="AS2850" s="18">
        <f t="shared" si="7339"/>
        <v>8.1</v>
      </c>
      <c r="AT2850" s="18">
        <f t="shared" si="7488"/>
        <v>0</v>
      </c>
      <c r="AU2850" s="18">
        <f t="shared" si="7488"/>
        <v>0</v>
      </c>
      <c r="AV2850" s="18">
        <f t="shared" si="7488"/>
        <v>0</v>
      </c>
      <c r="AW2850" s="18">
        <f t="shared" si="7340"/>
        <v>8.1</v>
      </c>
      <c r="AX2850" s="18">
        <f t="shared" si="7341"/>
        <v>8.1</v>
      </c>
      <c r="AY2850" s="18">
        <f t="shared" si="7342"/>
        <v>8.1</v>
      </c>
      <c r="AZ2850" s="18">
        <f t="shared" si="7488"/>
        <v>0</v>
      </c>
      <c r="BA2850" s="18">
        <f t="shared" si="7488"/>
        <v>0</v>
      </c>
      <c r="BB2850" s="18">
        <f t="shared" si="7488"/>
        <v>0</v>
      </c>
      <c r="BC2850" s="18">
        <f t="shared" si="7392"/>
        <v>8.1</v>
      </c>
      <c r="BD2850" s="18">
        <f t="shared" si="7393"/>
        <v>8.1</v>
      </c>
      <c r="BE2850" s="18">
        <f t="shared" si="7394"/>
        <v>8.1</v>
      </c>
      <c r="BF2850" s="18">
        <f t="shared" si="7488"/>
        <v>0</v>
      </c>
      <c r="BG2850" s="18">
        <f t="shared" si="7488"/>
        <v>0</v>
      </c>
      <c r="BH2850" s="18">
        <f t="shared" si="7488"/>
        <v>0</v>
      </c>
      <c r="BI2850" s="18">
        <f t="shared" si="7386"/>
        <v>8.1</v>
      </c>
      <c r="BJ2850" s="18">
        <f t="shared" si="7387"/>
        <v>8.1</v>
      </c>
      <c r="BK2850" s="18">
        <f t="shared" si="7388"/>
        <v>8.1</v>
      </c>
      <c r="BL2850" s="18">
        <f t="shared" si="7488"/>
        <v>0</v>
      </c>
      <c r="BM2850" s="18">
        <f t="shared" si="7488"/>
        <v>0</v>
      </c>
      <c r="BN2850" s="18">
        <f t="shared" si="7488"/>
        <v>0</v>
      </c>
      <c r="BO2850" s="18">
        <f t="shared" si="7483"/>
        <v>8.1</v>
      </c>
      <c r="BP2850" s="18">
        <f t="shared" si="7484"/>
        <v>8.1</v>
      </c>
      <c r="BQ2850" s="18">
        <f t="shared" si="7485"/>
        <v>8.1</v>
      </c>
      <c r="BR2850" s="18">
        <f t="shared" si="7488"/>
        <v>0</v>
      </c>
      <c r="BS2850" s="18">
        <f t="shared" si="7488"/>
        <v>0</v>
      </c>
      <c r="BT2850" s="18">
        <f t="shared" si="7488"/>
        <v>0</v>
      </c>
      <c r="BU2850" s="18">
        <f t="shared" si="7476"/>
        <v>8.1</v>
      </c>
      <c r="BV2850" s="18">
        <f t="shared" si="7477"/>
        <v>8.1</v>
      </c>
      <c r="BW2850" s="18">
        <f t="shared" si="7478"/>
        <v>8.1</v>
      </c>
      <c r="BX2850" s="18">
        <f t="shared" si="7488"/>
        <v>0</v>
      </c>
      <c r="BY2850" s="18">
        <f t="shared" si="7488"/>
        <v>0</v>
      </c>
      <c r="BZ2850" s="18">
        <f t="shared" si="7488"/>
        <v>0</v>
      </c>
      <c r="CA2850" s="18">
        <f t="shared" si="7424"/>
        <v>8.1</v>
      </c>
      <c r="CB2850" s="18">
        <f t="shared" si="7425"/>
        <v>8.1</v>
      </c>
      <c r="CC2850" s="18">
        <f t="shared" si="7426"/>
        <v>8.1</v>
      </c>
      <c r="CD2850" s="18">
        <f t="shared" si="7488"/>
        <v>0</v>
      </c>
      <c r="CE2850" s="27"/>
      <c r="CF2850" s="33"/>
    </row>
    <row r="2851" spans="1:84" ht="31.2" x14ac:dyDescent="0.3">
      <c r="A2851" s="41" t="s">
        <v>460</v>
      </c>
      <c r="B2851" s="39">
        <v>200</v>
      </c>
      <c r="C2851" s="41"/>
      <c r="D2851" s="41"/>
      <c r="E2851" s="14" t="s">
        <v>551</v>
      </c>
      <c r="F2851" s="18">
        <f t="shared" si="7486"/>
        <v>8.1</v>
      </c>
      <c r="G2851" s="18">
        <f t="shared" si="7486"/>
        <v>8.1</v>
      </c>
      <c r="H2851" s="18">
        <f t="shared" si="7486"/>
        <v>8.1</v>
      </c>
      <c r="I2851" s="18">
        <f t="shared" si="7486"/>
        <v>0</v>
      </c>
      <c r="J2851" s="18">
        <f t="shared" si="7486"/>
        <v>0</v>
      </c>
      <c r="K2851" s="18">
        <f t="shared" si="7486"/>
        <v>0</v>
      </c>
      <c r="L2851" s="18">
        <f t="shared" si="7401"/>
        <v>8.1</v>
      </c>
      <c r="M2851" s="18">
        <f t="shared" si="7402"/>
        <v>8.1</v>
      </c>
      <c r="N2851" s="18">
        <f t="shared" si="7403"/>
        <v>8.1</v>
      </c>
      <c r="O2851" s="18">
        <f t="shared" si="7487"/>
        <v>0</v>
      </c>
      <c r="P2851" s="18">
        <f t="shared" si="7487"/>
        <v>0</v>
      </c>
      <c r="Q2851" s="18">
        <f t="shared" si="7487"/>
        <v>0</v>
      </c>
      <c r="R2851" s="18">
        <f t="shared" si="7487"/>
        <v>0</v>
      </c>
      <c r="S2851" s="18">
        <f t="shared" si="7487"/>
        <v>0</v>
      </c>
      <c r="T2851" s="18">
        <f t="shared" si="7395"/>
        <v>8.1</v>
      </c>
      <c r="U2851" s="18">
        <f t="shared" si="7396"/>
        <v>8.1</v>
      </c>
      <c r="V2851" s="18">
        <f t="shared" si="7397"/>
        <v>8.1</v>
      </c>
      <c r="W2851" s="18">
        <f t="shared" si="7488"/>
        <v>0</v>
      </c>
      <c r="X2851" s="18">
        <f t="shared" si="7488"/>
        <v>0</v>
      </c>
      <c r="Y2851" s="18">
        <f t="shared" si="7488"/>
        <v>0</v>
      </c>
      <c r="Z2851" s="18">
        <f t="shared" si="7488"/>
        <v>0</v>
      </c>
      <c r="AA2851" s="18">
        <f t="shared" si="7488"/>
        <v>0</v>
      </c>
      <c r="AB2851" s="18">
        <f t="shared" si="7488"/>
        <v>0</v>
      </c>
      <c r="AC2851" s="18">
        <f t="shared" si="7380"/>
        <v>8.1</v>
      </c>
      <c r="AD2851" s="18">
        <f t="shared" si="7381"/>
        <v>8.1</v>
      </c>
      <c r="AE2851" s="18">
        <f t="shared" si="7382"/>
        <v>8.1</v>
      </c>
      <c r="AF2851" s="18">
        <f t="shared" si="7488"/>
        <v>0</v>
      </c>
      <c r="AG2851" s="18">
        <f t="shared" si="7488"/>
        <v>0</v>
      </c>
      <c r="AH2851" s="18">
        <f t="shared" si="7488"/>
        <v>0</v>
      </c>
      <c r="AI2851" s="18">
        <f t="shared" si="7407"/>
        <v>8.1</v>
      </c>
      <c r="AJ2851" s="18">
        <f t="shared" si="7408"/>
        <v>8.1</v>
      </c>
      <c r="AK2851" s="18">
        <f t="shared" si="7409"/>
        <v>8.1</v>
      </c>
      <c r="AL2851" s="18">
        <f t="shared" si="7488"/>
        <v>0</v>
      </c>
      <c r="AM2851" s="18">
        <f t="shared" si="7410"/>
        <v>8.1</v>
      </c>
      <c r="AN2851" s="18">
        <f t="shared" si="7488"/>
        <v>0</v>
      </c>
      <c r="AO2851" s="18">
        <f t="shared" si="7488"/>
        <v>0</v>
      </c>
      <c r="AP2851" s="18">
        <f t="shared" si="7488"/>
        <v>0</v>
      </c>
      <c r="AQ2851" s="18">
        <f t="shared" si="7337"/>
        <v>8.1</v>
      </c>
      <c r="AR2851" s="18">
        <f t="shared" si="7338"/>
        <v>8.1</v>
      </c>
      <c r="AS2851" s="18">
        <f t="shared" si="7339"/>
        <v>8.1</v>
      </c>
      <c r="AT2851" s="18">
        <f t="shared" si="7488"/>
        <v>0</v>
      </c>
      <c r="AU2851" s="18">
        <f t="shared" si="7488"/>
        <v>0</v>
      </c>
      <c r="AV2851" s="18">
        <f t="shared" si="7488"/>
        <v>0</v>
      </c>
      <c r="AW2851" s="18">
        <f t="shared" si="7340"/>
        <v>8.1</v>
      </c>
      <c r="AX2851" s="18">
        <f t="shared" si="7341"/>
        <v>8.1</v>
      </c>
      <c r="AY2851" s="18">
        <f t="shared" si="7342"/>
        <v>8.1</v>
      </c>
      <c r="AZ2851" s="18">
        <f t="shared" si="7488"/>
        <v>0</v>
      </c>
      <c r="BA2851" s="18">
        <f t="shared" si="7488"/>
        <v>0</v>
      </c>
      <c r="BB2851" s="18">
        <f t="shared" si="7488"/>
        <v>0</v>
      </c>
      <c r="BC2851" s="18">
        <f t="shared" si="7392"/>
        <v>8.1</v>
      </c>
      <c r="BD2851" s="18">
        <f t="shared" si="7393"/>
        <v>8.1</v>
      </c>
      <c r="BE2851" s="18">
        <f t="shared" si="7394"/>
        <v>8.1</v>
      </c>
      <c r="BF2851" s="18">
        <f t="shared" si="7488"/>
        <v>0</v>
      </c>
      <c r="BG2851" s="18">
        <f t="shared" si="7488"/>
        <v>0</v>
      </c>
      <c r="BH2851" s="18">
        <f t="shared" si="7488"/>
        <v>0</v>
      </c>
      <c r="BI2851" s="18">
        <f t="shared" si="7386"/>
        <v>8.1</v>
      </c>
      <c r="BJ2851" s="18">
        <f t="shared" si="7387"/>
        <v>8.1</v>
      </c>
      <c r="BK2851" s="18">
        <f t="shared" si="7388"/>
        <v>8.1</v>
      </c>
      <c r="BL2851" s="18">
        <f t="shared" si="7488"/>
        <v>0</v>
      </c>
      <c r="BM2851" s="18">
        <f t="shared" si="7488"/>
        <v>0</v>
      </c>
      <c r="BN2851" s="18">
        <f t="shared" si="7488"/>
        <v>0</v>
      </c>
      <c r="BO2851" s="18">
        <f t="shared" si="7483"/>
        <v>8.1</v>
      </c>
      <c r="BP2851" s="18">
        <f t="shared" si="7484"/>
        <v>8.1</v>
      </c>
      <c r="BQ2851" s="18">
        <f t="shared" si="7485"/>
        <v>8.1</v>
      </c>
      <c r="BR2851" s="18">
        <f t="shared" si="7488"/>
        <v>0</v>
      </c>
      <c r="BS2851" s="18">
        <f t="shared" si="7488"/>
        <v>0</v>
      </c>
      <c r="BT2851" s="18">
        <f t="shared" si="7488"/>
        <v>0</v>
      </c>
      <c r="BU2851" s="18">
        <f t="shared" si="7476"/>
        <v>8.1</v>
      </c>
      <c r="BV2851" s="18">
        <f t="shared" si="7477"/>
        <v>8.1</v>
      </c>
      <c r="BW2851" s="18">
        <f t="shared" si="7478"/>
        <v>8.1</v>
      </c>
      <c r="BX2851" s="18">
        <f t="shared" si="7488"/>
        <v>0</v>
      </c>
      <c r="BY2851" s="18">
        <f t="shared" si="7488"/>
        <v>0</v>
      </c>
      <c r="BZ2851" s="18">
        <f t="shared" si="7488"/>
        <v>0</v>
      </c>
      <c r="CA2851" s="18">
        <f t="shared" si="7424"/>
        <v>8.1</v>
      </c>
      <c r="CB2851" s="18">
        <f t="shared" si="7425"/>
        <v>8.1</v>
      </c>
      <c r="CC2851" s="18">
        <f t="shared" si="7426"/>
        <v>8.1</v>
      </c>
      <c r="CD2851" s="18">
        <f t="shared" si="7488"/>
        <v>0</v>
      </c>
      <c r="CE2851" s="27"/>
      <c r="CF2851" s="33"/>
    </row>
    <row r="2852" spans="1:84" ht="46.8" x14ac:dyDescent="0.3">
      <c r="A2852" s="41" t="s">
        <v>460</v>
      </c>
      <c r="B2852" s="39">
        <v>240</v>
      </c>
      <c r="C2852" s="41"/>
      <c r="D2852" s="41"/>
      <c r="E2852" s="14" t="s">
        <v>559</v>
      </c>
      <c r="F2852" s="18">
        <f t="shared" si="7486"/>
        <v>8.1</v>
      </c>
      <c r="G2852" s="18">
        <f t="shared" si="7486"/>
        <v>8.1</v>
      </c>
      <c r="H2852" s="18">
        <f t="shared" si="7486"/>
        <v>8.1</v>
      </c>
      <c r="I2852" s="18">
        <f t="shared" si="7486"/>
        <v>0</v>
      </c>
      <c r="J2852" s="18">
        <f t="shared" si="7486"/>
        <v>0</v>
      </c>
      <c r="K2852" s="18">
        <f t="shared" si="7486"/>
        <v>0</v>
      </c>
      <c r="L2852" s="18">
        <f t="shared" si="7401"/>
        <v>8.1</v>
      </c>
      <c r="M2852" s="18">
        <f t="shared" si="7402"/>
        <v>8.1</v>
      </c>
      <c r="N2852" s="18">
        <f t="shared" si="7403"/>
        <v>8.1</v>
      </c>
      <c r="O2852" s="18">
        <f t="shared" si="7487"/>
        <v>0</v>
      </c>
      <c r="P2852" s="18">
        <f t="shared" si="7487"/>
        <v>0</v>
      </c>
      <c r="Q2852" s="18">
        <f t="shared" si="7487"/>
        <v>0</v>
      </c>
      <c r="R2852" s="18">
        <f t="shared" si="7487"/>
        <v>0</v>
      </c>
      <c r="S2852" s="18">
        <f t="shared" si="7487"/>
        <v>0</v>
      </c>
      <c r="T2852" s="18">
        <f t="shared" si="7395"/>
        <v>8.1</v>
      </c>
      <c r="U2852" s="18">
        <f t="shared" si="7396"/>
        <v>8.1</v>
      </c>
      <c r="V2852" s="18">
        <f t="shared" si="7397"/>
        <v>8.1</v>
      </c>
      <c r="W2852" s="18">
        <f t="shared" si="7488"/>
        <v>0</v>
      </c>
      <c r="X2852" s="18">
        <f t="shared" si="7488"/>
        <v>0</v>
      </c>
      <c r="Y2852" s="18">
        <f t="shared" si="7488"/>
        <v>0</v>
      </c>
      <c r="Z2852" s="18">
        <f t="shared" si="7488"/>
        <v>0</v>
      </c>
      <c r="AA2852" s="18">
        <f t="shared" si="7488"/>
        <v>0</v>
      </c>
      <c r="AB2852" s="18">
        <f t="shared" si="7488"/>
        <v>0</v>
      </c>
      <c r="AC2852" s="18">
        <f t="shared" si="7380"/>
        <v>8.1</v>
      </c>
      <c r="AD2852" s="18">
        <f t="shared" si="7381"/>
        <v>8.1</v>
      </c>
      <c r="AE2852" s="18">
        <f t="shared" si="7382"/>
        <v>8.1</v>
      </c>
      <c r="AF2852" s="18">
        <f t="shared" si="7488"/>
        <v>0</v>
      </c>
      <c r="AG2852" s="18">
        <f t="shared" si="7488"/>
        <v>0</v>
      </c>
      <c r="AH2852" s="18">
        <f t="shared" si="7488"/>
        <v>0</v>
      </c>
      <c r="AI2852" s="18">
        <f t="shared" si="7407"/>
        <v>8.1</v>
      </c>
      <c r="AJ2852" s="18">
        <f t="shared" si="7408"/>
        <v>8.1</v>
      </c>
      <c r="AK2852" s="18">
        <f t="shared" si="7409"/>
        <v>8.1</v>
      </c>
      <c r="AL2852" s="18">
        <f t="shared" si="7488"/>
        <v>0</v>
      </c>
      <c r="AM2852" s="18">
        <f t="shared" si="7410"/>
        <v>8.1</v>
      </c>
      <c r="AN2852" s="18">
        <f t="shared" si="7488"/>
        <v>0</v>
      </c>
      <c r="AO2852" s="18">
        <f t="shared" si="7488"/>
        <v>0</v>
      </c>
      <c r="AP2852" s="18">
        <f t="shared" si="7488"/>
        <v>0</v>
      </c>
      <c r="AQ2852" s="18">
        <f t="shared" si="7337"/>
        <v>8.1</v>
      </c>
      <c r="AR2852" s="18">
        <f t="shared" si="7338"/>
        <v>8.1</v>
      </c>
      <c r="AS2852" s="18">
        <f t="shared" si="7339"/>
        <v>8.1</v>
      </c>
      <c r="AT2852" s="18">
        <f t="shared" si="7488"/>
        <v>0</v>
      </c>
      <c r="AU2852" s="18">
        <f t="shared" si="7488"/>
        <v>0</v>
      </c>
      <c r="AV2852" s="18">
        <f t="shared" si="7488"/>
        <v>0</v>
      </c>
      <c r="AW2852" s="18">
        <f t="shared" si="7340"/>
        <v>8.1</v>
      </c>
      <c r="AX2852" s="18">
        <f t="shared" si="7341"/>
        <v>8.1</v>
      </c>
      <c r="AY2852" s="18">
        <f t="shared" si="7342"/>
        <v>8.1</v>
      </c>
      <c r="AZ2852" s="18">
        <f t="shared" si="7488"/>
        <v>0</v>
      </c>
      <c r="BA2852" s="18">
        <f t="shared" si="7488"/>
        <v>0</v>
      </c>
      <c r="BB2852" s="18">
        <f t="shared" si="7488"/>
        <v>0</v>
      </c>
      <c r="BC2852" s="18">
        <f t="shared" si="7392"/>
        <v>8.1</v>
      </c>
      <c r="BD2852" s="18">
        <f t="shared" si="7393"/>
        <v>8.1</v>
      </c>
      <c r="BE2852" s="18">
        <f t="shared" si="7394"/>
        <v>8.1</v>
      </c>
      <c r="BF2852" s="18">
        <f t="shared" si="7488"/>
        <v>0</v>
      </c>
      <c r="BG2852" s="18">
        <f t="shared" si="7488"/>
        <v>0</v>
      </c>
      <c r="BH2852" s="18">
        <f t="shared" si="7488"/>
        <v>0</v>
      </c>
      <c r="BI2852" s="18">
        <f t="shared" si="7386"/>
        <v>8.1</v>
      </c>
      <c r="BJ2852" s="18">
        <f t="shared" si="7387"/>
        <v>8.1</v>
      </c>
      <c r="BK2852" s="18">
        <f t="shared" si="7388"/>
        <v>8.1</v>
      </c>
      <c r="BL2852" s="18">
        <f t="shared" si="7488"/>
        <v>0</v>
      </c>
      <c r="BM2852" s="18">
        <f t="shared" si="7488"/>
        <v>0</v>
      </c>
      <c r="BN2852" s="18">
        <f t="shared" si="7488"/>
        <v>0</v>
      </c>
      <c r="BO2852" s="18">
        <f t="shared" si="7483"/>
        <v>8.1</v>
      </c>
      <c r="BP2852" s="18">
        <f t="shared" si="7484"/>
        <v>8.1</v>
      </c>
      <c r="BQ2852" s="18">
        <f t="shared" si="7485"/>
        <v>8.1</v>
      </c>
      <c r="BR2852" s="18">
        <f t="shared" si="7488"/>
        <v>0</v>
      </c>
      <c r="BS2852" s="18">
        <f t="shared" si="7488"/>
        <v>0</v>
      </c>
      <c r="BT2852" s="18">
        <f t="shared" si="7488"/>
        <v>0</v>
      </c>
      <c r="BU2852" s="18">
        <f t="shared" si="7476"/>
        <v>8.1</v>
      </c>
      <c r="BV2852" s="18">
        <f t="shared" si="7477"/>
        <v>8.1</v>
      </c>
      <c r="BW2852" s="18">
        <f t="shared" si="7478"/>
        <v>8.1</v>
      </c>
      <c r="BX2852" s="18">
        <f t="shared" si="7488"/>
        <v>0</v>
      </c>
      <c r="BY2852" s="18">
        <f t="shared" si="7488"/>
        <v>0</v>
      </c>
      <c r="BZ2852" s="18">
        <f t="shared" si="7488"/>
        <v>0</v>
      </c>
      <c r="CA2852" s="18">
        <f t="shared" si="7424"/>
        <v>8.1</v>
      </c>
      <c r="CB2852" s="18">
        <f t="shared" si="7425"/>
        <v>8.1</v>
      </c>
      <c r="CC2852" s="18">
        <f t="shared" si="7426"/>
        <v>8.1</v>
      </c>
      <c r="CD2852" s="18">
        <f t="shared" si="7488"/>
        <v>0</v>
      </c>
      <c r="CE2852" s="27"/>
      <c r="CF2852" s="33"/>
    </row>
    <row r="2853" spans="1:84" x14ac:dyDescent="0.3">
      <c r="A2853" s="41" t="s">
        <v>460</v>
      </c>
      <c r="B2853" s="39">
        <v>240</v>
      </c>
      <c r="C2853" s="41" t="s">
        <v>5</v>
      </c>
      <c r="D2853" s="41" t="s">
        <v>6</v>
      </c>
      <c r="E2853" s="14" t="s">
        <v>518</v>
      </c>
      <c r="F2853" s="18">
        <v>8.1</v>
      </c>
      <c r="G2853" s="18">
        <v>8.1</v>
      </c>
      <c r="H2853" s="18">
        <v>8.1</v>
      </c>
      <c r="I2853" s="18"/>
      <c r="J2853" s="18"/>
      <c r="K2853" s="18"/>
      <c r="L2853" s="18">
        <f t="shared" si="7401"/>
        <v>8.1</v>
      </c>
      <c r="M2853" s="18">
        <f t="shared" si="7402"/>
        <v>8.1</v>
      </c>
      <c r="N2853" s="18">
        <f t="shared" si="7403"/>
        <v>8.1</v>
      </c>
      <c r="O2853" s="18"/>
      <c r="P2853" s="18"/>
      <c r="Q2853" s="18"/>
      <c r="R2853" s="18"/>
      <c r="S2853" s="18"/>
      <c r="T2853" s="18">
        <f t="shared" si="7395"/>
        <v>8.1</v>
      </c>
      <c r="U2853" s="18">
        <f t="shared" si="7396"/>
        <v>8.1</v>
      </c>
      <c r="V2853" s="18">
        <f t="shared" si="7397"/>
        <v>8.1</v>
      </c>
      <c r="W2853" s="18"/>
      <c r="X2853" s="18"/>
      <c r="Y2853" s="18"/>
      <c r="Z2853" s="18"/>
      <c r="AA2853" s="18"/>
      <c r="AB2853" s="18"/>
      <c r="AC2853" s="18">
        <f t="shared" si="7380"/>
        <v>8.1</v>
      </c>
      <c r="AD2853" s="18">
        <f t="shared" si="7381"/>
        <v>8.1</v>
      </c>
      <c r="AE2853" s="18">
        <f t="shared" si="7382"/>
        <v>8.1</v>
      </c>
      <c r="AF2853" s="18"/>
      <c r="AG2853" s="18"/>
      <c r="AH2853" s="18"/>
      <c r="AI2853" s="18">
        <f t="shared" si="7407"/>
        <v>8.1</v>
      </c>
      <c r="AJ2853" s="18">
        <f t="shared" si="7408"/>
        <v>8.1</v>
      </c>
      <c r="AK2853" s="18">
        <f t="shared" si="7409"/>
        <v>8.1</v>
      </c>
      <c r="AL2853" s="18"/>
      <c r="AM2853" s="18">
        <f t="shared" si="7410"/>
        <v>8.1</v>
      </c>
      <c r="AN2853" s="18"/>
      <c r="AO2853" s="18"/>
      <c r="AP2853" s="18"/>
      <c r="AQ2853" s="18">
        <f t="shared" ref="AQ2853:AQ2916" si="7489">AM2853+AN2853</f>
        <v>8.1</v>
      </c>
      <c r="AR2853" s="18">
        <f t="shared" ref="AR2853:AR2916" si="7490">AJ2853+AO2853</f>
        <v>8.1</v>
      </c>
      <c r="AS2853" s="18">
        <f t="shared" ref="AS2853:AS2916" si="7491">AK2853+AP2853</f>
        <v>8.1</v>
      </c>
      <c r="AT2853" s="18"/>
      <c r="AU2853" s="18"/>
      <c r="AV2853" s="18"/>
      <c r="AW2853" s="18">
        <f t="shared" ref="AW2853:AW2916" si="7492">AQ2853+AT2853</f>
        <v>8.1</v>
      </c>
      <c r="AX2853" s="18">
        <f t="shared" ref="AX2853:AX2916" si="7493">AR2853+AU2853</f>
        <v>8.1</v>
      </c>
      <c r="AY2853" s="18">
        <f t="shared" ref="AY2853:AY2916" si="7494">AS2853+AV2853</f>
        <v>8.1</v>
      </c>
      <c r="AZ2853" s="18"/>
      <c r="BA2853" s="18"/>
      <c r="BB2853" s="18"/>
      <c r="BC2853" s="18">
        <f t="shared" si="7392"/>
        <v>8.1</v>
      </c>
      <c r="BD2853" s="18">
        <f t="shared" si="7393"/>
        <v>8.1</v>
      </c>
      <c r="BE2853" s="18">
        <f t="shared" si="7394"/>
        <v>8.1</v>
      </c>
      <c r="BF2853" s="18"/>
      <c r="BG2853" s="18"/>
      <c r="BH2853" s="18"/>
      <c r="BI2853" s="18">
        <f t="shared" si="7386"/>
        <v>8.1</v>
      </c>
      <c r="BJ2853" s="18">
        <f t="shared" si="7387"/>
        <v>8.1</v>
      </c>
      <c r="BK2853" s="18">
        <f t="shared" si="7388"/>
        <v>8.1</v>
      </c>
      <c r="BL2853" s="18"/>
      <c r="BM2853" s="18"/>
      <c r="BN2853" s="18"/>
      <c r="BO2853" s="18">
        <f t="shared" si="7483"/>
        <v>8.1</v>
      </c>
      <c r="BP2853" s="18">
        <f t="shared" si="7484"/>
        <v>8.1</v>
      </c>
      <c r="BQ2853" s="18">
        <f t="shared" si="7485"/>
        <v>8.1</v>
      </c>
      <c r="BR2853" s="18"/>
      <c r="BS2853" s="18"/>
      <c r="BT2853" s="18"/>
      <c r="BU2853" s="18">
        <f t="shared" si="7476"/>
        <v>8.1</v>
      </c>
      <c r="BV2853" s="18">
        <f t="shared" si="7477"/>
        <v>8.1</v>
      </c>
      <c r="BW2853" s="18">
        <f t="shared" si="7478"/>
        <v>8.1</v>
      </c>
      <c r="BX2853" s="18"/>
      <c r="BY2853" s="18"/>
      <c r="BZ2853" s="18"/>
      <c r="CA2853" s="18">
        <f t="shared" si="7424"/>
        <v>8.1</v>
      </c>
      <c r="CB2853" s="18">
        <f t="shared" si="7425"/>
        <v>8.1</v>
      </c>
      <c r="CC2853" s="18">
        <f t="shared" si="7426"/>
        <v>8.1</v>
      </c>
      <c r="CD2853" s="18"/>
      <c r="CE2853" s="27"/>
      <c r="CF2853" s="33"/>
    </row>
    <row r="2854" spans="1:84" ht="124.8" x14ac:dyDescent="0.3">
      <c r="A2854" s="41" t="s">
        <v>1515</v>
      </c>
      <c r="B2854" s="39"/>
      <c r="C2854" s="41"/>
      <c r="D2854" s="41"/>
      <c r="E2854" s="14" t="s">
        <v>1516</v>
      </c>
      <c r="F2854" s="18"/>
      <c r="G2854" s="18"/>
      <c r="H2854" s="18"/>
      <c r="I2854" s="18"/>
      <c r="J2854" s="18"/>
      <c r="K2854" s="18"/>
      <c r="L2854" s="18"/>
      <c r="M2854" s="18"/>
      <c r="N2854" s="18"/>
      <c r="O2854" s="18">
        <f>O2855</f>
        <v>265546.75300000003</v>
      </c>
      <c r="P2854" s="18">
        <f t="shared" ref="P2854:CD2856" si="7495">P2855</f>
        <v>265546.75300000003</v>
      </c>
      <c r="Q2854" s="18">
        <f t="shared" si="7495"/>
        <v>0</v>
      </c>
      <c r="R2854" s="18">
        <f t="shared" si="7495"/>
        <v>0</v>
      </c>
      <c r="S2854" s="18">
        <f t="shared" si="7495"/>
        <v>0</v>
      </c>
      <c r="T2854" s="18">
        <f t="shared" si="7395"/>
        <v>265546.75300000003</v>
      </c>
      <c r="U2854" s="18">
        <f t="shared" si="7396"/>
        <v>265546.75300000003</v>
      </c>
      <c r="V2854" s="18">
        <f t="shared" si="7397"/>
        <v>0</v>
      </c>
      <c r="W2854" s="18">
        <f t="shared" si="7495"/>
        <v>0</v>
      </c>
      <c r="X2854" s="18">
        <f t="shared" si="7495"/>
        <v>0</v>
      </c>
      <c r="Y2854" s="18">
        <f t="shared" si="7495"/>
        <v>0</v>
      </c>
      <c r="Z2854" s="18">
        <f t="shared" si="7495"/>
        <v>0</v>
      </c>
      <c r="AA2854" s="18">
        <f t="shared" si="7495"/>
        <v>0</v>
      </c>
      <c r="AB2854" s="18">
        <f t="shared" si="7495"/>
        <v>0</v>
      </c>
      <c r="AC2854" s="18">
        <f t="shared" si="7380"/>
        <v>265546.75300000003</v>
      </c>
      <c r="AD2854" s="18">
        <f t="shared" si="7381"/>
        <v>265546.75300000003</v>
      </c>
      <c r="AE2854" s="18">
        <f t="shared" si="7382"/>
        <v>0</v>
      </c>
      <c r="AF2854" s="18">
        <f t="shared" si="7495"/>
        <v>0</v>
      </c>
      <c r="AG2854" s="18">
        <f t="shared" si="7495"/>
        <v>0</v>
      </c>
      <c r="AH2854" s="18">
        <f t="shared" si="7495"/>
        <v>0</v>
      </c>
      <c r="AI2854" s="18">
        <f t="shared" si="7407"/>
        <v>265546.75300000003</v>
      </c>
      <c r="AJ2854" s="18">
        <f t="shared" si="7408"/>
        <v>265546.75300000003</v>
      </c>
      <c r="AK2854" s="18">
        <f t="shared" si="7409"/>
        <v>0</v>
      </c>
      <c r="AL2854" s="18">
        <f t="shared" si="7495"/>
        <v>0</v>
      </c>
      <c r="AM2854" s="18">
        <f t="shared" si="7410"/>
        <v>265546.75300000003</v>
      </c>
      <c r="AN2854" s="18">
        <f t="shared" si="7495"/>
        <v>0</v>
      </c>
      <c r="AO2854" s="18">
        <f t="shared" si="7495"/>
        <v>0</v>
      </c>
      <c r="AP2854" s="18">
        <f t="shared" si="7495"/>
        <v>0</v>
      </c>
      <c r="AQ2854" s="18">
        <f t="shared" si="7489"/>
        <v>265546.75300000003</v>
      </c>
      <c r="AR2854" s="18">
        <f t="shared" si="7490"/>
        <v>265546.75300000003</v>
      </c>
      <c r="AS2854" s="18">
        <f t="shared" si="7491"/>
        <v>0</v>
      </c>
      <c r="AT2854" s="18">
        <f t="shared" si="7495"/>
        <v>0</v>
      </c>
      <c r="AU2854" s="18">
        <f t="shared" si="7495"/>
        <v>0</v>
      </c>
      <c r="AV2854" s="18">
        <f t="shared" si="7495"/>
        <v>0</v>
      </c>
      <c r="AW2854" s="18">
        <f t="shared" si="7492"/>
        <v>265546.75300000003</v>
      </c>
      <c r="AX2854" s="18">
        <f t="shared" si="7493"/>
        <v>265546.75300000003</v>
      </c>
      <c r="AY2854" s="18">
        <f t="shared" si="7494"/>
        <v>0</v>
      </c>
      <c r="AZ2854" s="18">
        <f t="shared" si="7495"/>
        <v>0</v>
      </c>
      <c r="BA2854" s="18">
        <f t="shared" si="7495"/>
        <v>0</v>
      </c>
      <c r="BB2854" s="18">
        <f t="shared" si="7495"/>
        <v>0</v>
      </c>
      <c r="BC2854" s="18">
        <f t="shared" si="7392"/>
        <v>265546.75300000003</v>
      </c>
      <c r="BD2854" s="18">
        <f t="shared" si="7393"/>
        <v>265546.75300000003</v>
      </c>
      <c r="BE2854" s="18">
        <f t="shared" si="7394"/>
        <v>0</v>
      </c>
      <c r="BF2854" s="18">
        <f t="shared" si="7495"/>
        <v>0</v>
      </c>
      <c r="BG2854" s="18">
        <f t="shared" si="7495"/>
        <v>0</v>
      </c>
      <c r="BH2854" s="18">
        <f t="shared" si="7495"/>
        <v>0</v>
      </c>
      <c r="BI2854" s="18">
        <f t="shared" si="7386"/>
        <v>265546.75300000003</v>
      </c>
      <c r="BJ2854" s="18">
        <f t="shared" si="7387"/>
        <v>265546.75300000003</v>
      </c>
      <c r="BK2854" s="18">
        <f t="shared" si="7388"/>
        <v>0</v>
      </c>
      <c r="BL2854" s="18">
        <f t="shared" si="7495"/>
        <v>0</v>
      </c>
      <c r="BM2854" s="18">
        <f t="shared" si="7495"/>
        <v>0</v>
      </c>
      <c r="BN2854" s="18">
        <f t="shared" si="7495"/>
        <v>0</v>
      </c>
      <c r="BO2854" s="18">
        <f t="shared" si="7483"/>
        <v>265546.75300000003</v>
      </c>
      <c r="BP2854" s="18">
        <f t="shared" si="7484"/>
        <v>265546.75300000003</v>
      </c>
      <c r="BQ2854" s="18">
        <f t="shared" si="7485"/>
        <v>0</v>
      </c>
      <c r="BR2854" s="18">
        <f t="shared" si="7495"/>
        <v>0</v>
      </c>
      <c r="BS2854" s="18">
        <f t="shared" si="7495"/>
        <v>0</v>
      </c>
      <c r="BT2854" s="18">
        <f t="shared" si="7495"/>
        <v>0</v>
      </c>
      <c r="BU2854" s="18">
        <f t="shared" si="7476"/>
        <v>265546.75300000003</v>
      </c>
      <c r="BV2854" s="18">
        <f t="shared" si="7477"/>
        <v>265546.75300000003</v>
      </c>
      <c r="BW2854" s="18">
        <f t="shared" si="7478"/>
        <v>0</v>
      </c>
      <c r="BX2854" s="18">
        <f t="shared" si="7495"/>
        <v>0</v>
      </c>
      <c r="BY2854" s="18">
        <f t="shared" si="7495"/>
        <v>0</v>
      </c>
      <c r="BZ2854" s="18">
        <f t="shared" si="7495"/>
        <v>0</v>
      </c>
      <c r="CA2854" s="18">
        <f t="shared" si="7424"/>
        <v>265546.75300000003</v>
      </c>
      <c r="CB2854" s="18">
        <f t="shared" si="7425"/>
        <v>265546.75300000003</v>
      </c>
      <c r="CC2854" s="18">
        <f t="shared" si="7426"/>
        <v>0</v>
      </c>
      <c r="CD2854" s="18">
        <f t="shared" si="7495"/>
        <v>0</v>
      </c>
      <c r="CE2854" s="27"/>
      <c r="CF2854" s="33"/>
    </row>
    <row r="2855" spans="1:84" x14ac:dyDescent="0.3">
      <c r="A2855" s="41" t="s">
        <v>1515</v>
      </c>
      <c r="B2855" s="39">
        <v>800</v>
      </c>
      <c r="C2855" s="41"/>
      <c r="D2855" s="41"/>
      <c r="E2855" s="14" t="s">
        <v>556</v>
      </c>
      <c r="F2855" s="18"/>
      <c r="G2855" s="18"/>
      <c r="H2855" s="18"/>
      <c r="I2855" s="18"/>
      <c r="J2855" s="18"/>
      <c r="K2855" s="18"/>
      <c r="L2855" s="18"/>
      <c r="M2855" s="18"/>
      <c r="N2855" s="18"/>
      <c r="O2855" s="18">
        <f>O2856</f>
        <v>265546.75300000003</v>
      </c>
      <c r="P2855" s="18">
        <f t="shared" si="7495"/>
        <v>265546.75300000003</v>
      </c>
      <c r="Q2855" s="18">
        <f t="shared" si="7495"/>
        <v>0</v>
      </c>
      <c r="R2855" s="18">
        <f t="shared" si="7495"/>
        <v>0</v>
      </c>
      <c r="S2855" s="18">
        <f t="shared" si="7495"/>
        <v>0</v>
      </c>
      <c r="T2855" s="18">
        <f t="shared" si="7395"/>
        <v>265546.75300000003</v>
      </c>
      <c r="U2855" s="18">
        <f t="shared" si="7396"/>
        <v>265546.75300000003</v>
      </c>
      <c r="V2855" s="18">
        <f t="shared" si="7397"/>
        <v>0</v>
      </c>
      <c r="W2855" s="18">
        <f t="shared" si="7495"/>
        <v>0</v>
      </c>
      <c r="X2855" s="18">
        <f t="shared" si="7495"/>
        <v>0</v>
      </c>
      <c r="Y2855" s="18">
        <f t="shared" si="7495"/>
        <v>0</v>
      </c>
      <c r="Z2855" s="18">
        <f t="shared" si="7495"/>
        <v>0</v>
      </c>
      <c r="AA2855" s="18">
        <f t="shared" si="7495"/>
        <v>0</v>
      </c>
      <c r="AB2855" s="18">
        <f t="shared" si="7495"/>
        <v>0</v>
      </c>
      <c r="AC2855" s="18">
        <f t="shared" si="7380"/>
        <v>265546.75300000003</v>
      </c>
      <c r="AD2855" s="18">
        <f t="shared" si="7381"/>
        <v>265546.75300000003</v>
      </c>
      <c r="AE2855" s="18">
        <f t="shared" si="7382"/>
        <v>0</v>
      </c>
      <c r="AF2855" s="18">
        <f t="shared" si="7495"/>
        <v>0</v>
      </c>
      <c r="AG2855" s="18">
        <f t="shared" si="7495"/>
        <v>0</v>
      </c>
      <c r="AH2855" s="18">
        <f t="shared" si="7495"/>
        <v>0</v>
      </c>
      <c r="AI2855" s="18">
        <f t="shared" si="7407"/>
        <v>265546.75300000003</v>
      </c>
      <c r="AJ2855" s="18">
        <f t="shared" si="7408"/>
        <v>265546.75300000003</v>
      </c>
      <c r="AK2855" s="18">
        <f t="shared" si="7409"/>
        <v>0</v>
      </c>
      <c r="AL2855" s="18">
        <f t="shared" si="7495"/>
        <v>0</v>
      </c>
      <c r="AM2855" s="18">
        <f t="shared" si="7410"/>
        <v>265546.75300000003</v>
      </c>
      <c r="AN2855" s="18">
        <f t="shared" si="7495"/>
        <v>0</v>
      </c>
      <c r="AO2855" s="18">
        <f t="shared" si="7495"/>
        <v>0</v>
      </c>
      <c r="AP2855" s="18">
        <f t="shared" si="7495"/>
        <v>0</v>
      </c>
      <c r="AQ2855" s="18">
        <f t="shared" si="7489"/>
        <v>265546.75300000003</v>
      </c>
      <c r="AR2855" s="18">
        <f t="shared" si="7490"/>
        <v>265546.75300000003</v>
      </c>
      <c r="AS2855" s="18">
        <f t="shared" si="7491"/>
        <v>0</v>
      </c>
      <c r="AT2855" s="18">
        <f t="shared" si="7495"/>
        <v>0</v>
      </c>
      <c r="AU2855" s="18">
        <f t="shared" si="7495"/>
        <v>0</v>
      </c>
      <c r="AV2855" s="18">
        <f t="shared" si="7495"/>
        <v>0</v>
      </c>
      <c r="AW2855" s="18">
        <f t="shared" si="7492"/>
        <v>265546.75300000003</v>
      </c>
      <c r="AX2855" s="18">
        <f t="shared" si="7493"/>
        <v>265546.75300000003</v>
      </c>
      <c r="AY2855" s="18">
        <f t="shared" si="7494"/>
        <v>0</v>
      </c>
      <c r="AZ2855" s="18">
        <f t="shared" si="7495"/>
        <v>0</v>
      </c>
      <c r="BA2855" s="18">
        <f t="shared" si="7495"/>
        <v>0</v>
      </c>
      <c r="BB2855" s="18">
        <f t="shared" si="7495"/>
        <v>0</v>
      </c>
      <c r="BC2855" s="18">
        <f t="shared" si="7392"/>
        <v>265546.75300000003</v>
      </c>
      <c r="BD2855" s="18">
        <f t="shared" si="7393"/>
        <v>265546.75300000003</v>
      </c>
      <c r="BE2855" s="18">
        <f t="shared" si="7394"/>
        <v>0</v>
      </c>
      <c r="BF2855" s="18">
        <f t="shared" si="7495"/>
        <v>0</v>
      </c>
      <c r="BG2855" s="18">
        <f t="shared" si="7495"/>
        <v>0</v>
      </c>
      <c r="BH2855" s="18">
        <f t="shared" si="7495"/>
        <v>0</v>
      </c>
      <c r="BI2855" s="18">
        <f t="shared" si="7386"/>
        <v>265546.75300000003</v>
      </c>
      <c r="BJ2855" s="18">
        <f t="shared" si="7387"/>
        <v>265546.75300000003</v>
      </c>
      <c r="BK2855" s="18">
        <f t="shared" si="7388"/>
        <v>0</v>
      </c>
      <c r="BL2855" s="18">
        <f t="shared" si="7495"/>
        <v>0</v>
      </c>
      <c r="BM2855" s="18">
        <f t="shared" si="7495"/>
        <v>0</v>
      </c>
      <c r="BN2855" s="18">
        <f t="shared" si="7495"/>
        <v>0</v>
      </c>
      <c r="BO2855" s="18">
        <f t="shared" si="7483"/>
        <v>265546.75300000003</v>
      </c>
      <c r="BP2855" s="18">
        <f t="shared" si="7484"/>
        <v>265546.75300000003</v>
      </c>
      <c r="BQ2855" s="18">
        <f t="shared" si="7485"/>
        <v>0</v>
      </c>
      <c r="BR2855" s="18">
        <f t="shared" si="7495"/>
        <v>0</v>
      </c>
      <c r="BS2855" s="18">
        <f t="shared" si="7495"/>
        <v>0</v>
      </c>
      <c r="BT2855" s="18">
        <f t="shared" si="7495"/>
        <v>0</v>
      </c>
      <c r="BU2855" s="18">
        <f t="shared" si="7476"/>
        <v>265546.75300000003</v>
      </c>
      <c r="BV2855" s="18">
        <f t="shared" si="7477"/>
        <v>265546.75300000003</v>
      </c>
      <c r="BW2855" s="18">
        <f t="shared" si="7478"/>
        <v>0</v>
      </c>
      <c r="BX2855" s="18">
        <f t="shared" si="7495"/>
        <v>0</v>
      </c>
      <c r="BY2855" s="18">
        <f t="shared" si="7495"/>
        <v>0</v>
      </c>
      <c r="BZ2855" s="18">
        <f t="shared" si="7495"/>
        <v>0</v>
      </c>
      <c r="CA2855" s="18">
        <f t="shared" si="7424"/>
        <v>265546.75300000003</v>
      </c>
      <c r="CB2855" s="18">
        <f t="shared" si="7425"/>
        <v>265546.75300000003</v>
      </c>
      <c r="CC2855" s="18">
        <f t="shared" si="7426"/>
        <v>0</v>
      </c>
      <c r="CD2855" s="18">
        <f t="shared" si="7495"/>
        <v>0</v>
      </c>
      <c r="CE2855" s="27"/>
      <c r="CF2855" s="33"/>
    </row>
    <row r="2856" spans="1:84" ht="78" x14ac:dyDescent="0.3">
      <c r="A2856" s="41" t="s">
        <v>1515</v>
      </c>
      <c r="B2856" s="39">
        <v>810</v>
      </c>
      <c r="C2856" s="41"/>
      <c r="D2856" s="41"/>
      <c r="E2856" s="14" t="s">
        <v>571</v>
      </c>
      <c r="F2856" s="18"/>
      <c r="G2856" s="18"/>
      <c r="H2856" s="18"/>
      <c r="I2856" s="18"/>
      <c r="J2856" s="18"/>
      <c r="K2856" s="18"/>
      <c r="L2856" s="18"/>
      <c r="M2856" s="18"/>
      <c r="N2856" s="18"/>
      <c r="O2856" s="18">
        <f>O2857</f>
        <v>265546.75300000003</v>
      </c>
      <c r="P2856" s="18">
        <f t="shared" si="7495"/>
        <v>265546.75300000003</v>
      </c>
      <c r="Q2856" s="18">
        <f t="shared" si="7495"/>
        <v>0</v>
      </c>
      <c r="R2856" s="18">
        <f t="shared" si="7495"/>
        <v>0</v>
      </c>
      <c r="S2856" s="18">
        <f t="shared" si="7495"/>
        <v>0</v>
      </c>
      <c r="T2856" s="18">
        <f t="shared" si="7395"/>
        <v>265546.75300000003</v>
      </c>
      <c r="U2856" s="18">
        <f t="shared" si="7396"/>
        <v>265546.75300000003</v>
      </c>
      <c r="V2856" s="18">
        <f t="shared" si="7397"/>
        <v>0</v>
      </c>
      <c r="W2856" s="18">
        <f t="shared" si="7495"/>
        <v>0</v>
      </c>
      <c r="X2856" s="18">
        <f t="shared" si="7495"/>
        <v>0</v>
      </c>
      <c r="Y2856" s="18">
        <f t="shared" si="7495"/>
        <v>0</v>
      </c>
      <c r="Z2856" s="18">
        <f t="shared" si="7495"/>
        <v>0</v>
      </c>
      <c r="AA2856" s="18">
        <f t="shared" si="7495"/>
        <v>0</v>
      </c>
      <c r="AB2856" s="18">
        <f t="shared" si="7495"/>
        <v>0</v>
      </c>
      <c r="AC2856" s="18">
        <f t="shared" si="7380"/>
        <v>265546.75300000003</v>
      </c>
      <c r="AD2856" s="18">
        <f t="shared" si="7381"/>
        <v>265546.75300000003</v>
      </c>
      <c r="AE2856" s="18">
        <f t="shared" si="7382"/>
        <v>0</v>
      </c>
      <c r="AF2856" s="18">
        <f t="shared" si="7495"/>
        <v>0</v>
      </c>
      <c r="AG2856" s="18">
        <f t="shared" si="7495"/>
        <v>0</v>
      </c>
      <c r="AH2856" s="18">
        <f t="shared" si="7495"/>
        <v>0</v>
      </c>
      <c r="AI2856" s="18">
        <f t="shared" si="7407"/>
        <v>265546.75300000003</v>
      </c>
      <c r="AJ2856" s="18">
        <f t="shared" si="7408"/>
        <v>265546.75300000003</v>
      </c>
      <c r="AK2856" s="18">
        <f t="shared" si="7409"/>
        <v>0</v>
      </c>
      <c r="AL2856" s="18">
        <f t="shared" si="7495"/>
        <v>0</v>
      </c>
      <c r="AM2856" s="18">
        <f t="shared" si="7410"/>
        <v>265546.75300000003</v>
      </c>
      <c r="AN2856" s="18">
        <f t="shared" si="7495"/>
        <v>0</v>
      </c>
      <c r="AO2856" s="18">
        <f t="shared" si="7495"/>
        <v>0</v>
      </c>
      <c r="AP2856" s="18">
        <f t="shared" si="7495"/>
        <v>0</v>
      </c>
      <c r="AQ2856" s="18">
        <f t="shared" si="7489"/>
        <v>265546.75300000003</v>
      </c>
      <c r="AR2856" s="18">
        <f t="shared" si="7490"/>
        <v>265546.75300000003</v>
      </c>
      <c r="AS2856" s="18">
        <f t="shared" si="7491"/>
        <v>0</v>
      </c>
      <c r="AT2856" s="18">
        <f t="shared" si="7495"/>
        <v>0</v>
      </c>
      <c r="AU2856" s="18">
        <f t="shared" si="7495"/>
        <v>0</v>
      </c>
      <c r="AV2856" s="18">
        <f t="shared" si="7495"/>
        <v>0</v>
      </c>
      <c r="AW2856" s="18">
        <f t="shared" si="7492"/>
        <v>265546.75300000003</v>
      </c>
      <c r="AX2856" s="18">
        <f t="shared" si="7493"/>
        <v>265546.75300000003</v>
      </c>
      <c r="AY2856" s="18">
        <f t="shared" si="7494"/>
        <v>0</v>
      </c>
      <c r="AZ2856" s="18">
        <f t="shared" si="7495"/>
        <v>0</v>
      </c>
      <c r="BA2856" s="18">
        <f t="shared" si="7495"/>
        <v>0</v>
      </c>
      <c r="BB2856" s="18">
        <f t="shared" si="7495"/>
        <v>0</v>
      </c>
      <c r="BC2856" s="18">
        <f t="shared" si="7392"/>
        <v>265546.75300000003</v>
      </c>
      <c r="BD2856" s="18">
        <f t="shared" si="7393"/>
        <v>265546.75300000003</v>
      </c>
      <c r="BE2856" s="18">
        <f t="shared" si="7394"/>
        <v>0</v>
      </c>
      <c r="BF2856" s="18">
        <f t="shared" si="7495"/>
        <v>0</v>
      </c>
      <c r="BG2856" s="18">
        <f t="shared" si="7495"/>
        <v>0</v>
      </c>
      <c r="BH2856" s="18">
        <f t="shared" si="7495"/>
        <v>0</v>
      </c>
      <c r="BI2856" s="18">
        <f t="shared" si="7386"/>
        <v>265546.75300000003</v>
      </c>
      <c r="BJ2856" s="18">
        <f t="shared" si="7387"/>
        <v>265546.75300000003</v>
      </c>
      <c r="BK2856" s="18">
        <f t="shared" si="7388"/>
        <v>0</v>
      </c>
      <c r="BL2856" s="18">
        <f t="shared" si="7495"/>
        <v>0</v>
      </c>
      <c r="BM2856" s="18">
        <f t="shared" si="7495"/>
        <v>0</v>
      </c>
      <c r="BN2856" s="18">
        <f t="shared" si="7495"/>
        <v>0</v>
      </c>
      <c r="BO2856" s="18">
        <f t="shared" si="7483"/>
        <v>265546.75300000003</v>
      </c>
      <c r="BP2856" s="18">
        <f t="shared" si="7484"/>
        <v>265546.75300000003</v>
      </c>
      <c r="BQ2856" s="18">
        <f t="shared" si="7485"/>
        <v>0</v>
      </c>
      <c r="BR2856" s="18">
        <f t="shared" si="7495"/>
        <v>0</v>
      </c>
      <c r="BS2856" s="18">
        <f t="shared" si="7495"/>
        <v>0</v>
      </c>
      <c r="BT2856" s="18">
        <f t="shared" si="7495"/>
        <v>0</v>
      </c>
      <c r="BU2856" s="18">
        <f t="shared" si="7476"/>
        <v>265546.75300000003</v>
      </c>
      <c r="BV2856" s="18">
        <f t="shared" si="7477"/>
        <v>265546.75300000003</v>
      </c>
      <c r="BW2856" s="18">
        <f t="shared" si="7478"/>
        <v>0</v>
      </c>
      <c r="BX2856" s="18">
        <f t="shared" si="7495"/>
        <v>0</v>
      </c>
      <c r="BY2856" s="18">
        <f t="shared" si="7495"/>
        <v>0</v>
      </c>
      <c r="BZ2856" s="18">
        <f t="shared" si="7495"/>
        <v>0</v>
      </c>
      <c r="CA2856" s="18">
        <f t="shared" si="7424"/>
        <v>265546.75300000003</v>
      </c>
      <c r="CB2856" s="18">
        <f t="shared" si="7425"/>
        <v>265546.75300000003</v>
      </c>
      <c r="CC2856" s="18">
        <f t="shared" si="7426"/>
        <v>0</v>
      </c>
      <c r="CD2856" s="18">
        <f t="shared" si="7495"/>
        <v>0</v>
      </c>
      <c r="CE2856" s="27"/>
      <c r="CF2856" s="33"/>
    </row>
    <row r="2857" spans="1:84" x14ac:dyDescent="0.3">
      <c r="A2857" s="41" t="s">
        <v>1515</v>
      </c>
      <c r="B2857" s="39">
        <v>810</v>
      </c>
      <c r="C2857" s="41" t="s">
        <v>59</v>
      </c>
      <c r="D2857" s="41" t="s">
        <v>19</v>
      </c>
      <c r="E2857" s="14" t="s">
        <v>541</v>
      </c>
      <c r="F2857" s="18"/>
      <c r="G2857" s="18"/>
      <c r="H2857" s="18"/>
      <c r="I2857" s="18"/>
      <c r="J2857" s="18"/>
      <c r="K2857" s="18"/>
      <c r="L2857" s="18"/>
      <c r="M2857" s="18"/>
      <c r="N2857" s="18"/>
      <c r="O2857" s="18">
        <v>265546.75300000003</v>
      </c>
      <c r="P2857" s="18">
        <v>265546.75300000003</v>
      </c>
      <c r="Q2857" s="18"/>
      <c r="R2857" s="18"/>
      <c r="S2857" s="18"/>
      <c r="T2857" s="18">
        <f t="shared" si="7395"/>
        <v>265546.75300000003</v>
      </c>
      <c r="U2857" s="18">
        <f t="shared" si="7396"/>
        <v>265546.75300000003</v>
      </c>
      <c r="V2857" s="18">
        <f t="shared" si="7397"/>
        <v>0</v>
      </c>
      <c r="W2857" s="18"/>
      <c r="X2857" s="18"/>
      <c r="Y2857" s="18"/>
      <c r="Z2857" s="18"/>
      <c r="AA2857" s="18"/>
      <c r="AB2857" s="18"/>
      <c r="AC2857" s="18">
        <f t="shared" si="7380"/>
        <v>265546.75300000003</v>
      </c>
      <c r="AD2857" s="18">
        <f t="shared" si="7381"/>
        <v>265546.75300000003</v>
      </c>
      <c r="AE2857" s="18">
        <f t="shared" si="7382"/>
        <v>0</v>
      </c>
      <c r="AF2857" s="18"/>
      <c r="AG2857" s="18"/>
      <c r="AH2857" s="18"/>
      <c r="AI2857" s="18">
        <f t="shared" si="7407"/>
        <v>265546.75300000003</v>
      </c>
      <c r="AJ2857" s="18">
        <f t="shared" si="7408"/>
        <v>265546.75300000003</v>
      </c>
      <c r="AK2857" s="18">
        <f t="shared" si="7409"/>
        <v>0</v>
      </c>
      <c r="AL2857" s="18"/>
      <c r="AM2857" s="18">
        <f t="shared" si="7410"/>
        <v>265546.75300000003</v>
      </c>
      <c r="AN2857" s="18"/>
      <c r="AO2857" s="18"/>
      <c r="AP2857" s="18"/>
      <c r="AQ2857" s="18">
        <f t="shared" si="7489"/>
        <v>265546.75300000003</v>
      </c>
      <c r="AR2857" s="18">
        <f t="shared" si="7490"/>
        <v>265546.75300000003</v>
      </c>
      <c r="AS2857" s="18">
        <f t="shared" si="7491"/>
        <v>0</v>
      </c>
      <c r="AT2857" s="18"/>
      <c r="AU2857" s="18"/>
      <c r="AV2857" s="18"/>
      <c r="AW2857" s="18">
        <f t="shared" si="7492"/>
        <v>265546.75300000003</v>
      </c>
      <c r="AX2857" s="18">
        <f t="shared" si="7493"/>
        <v>265546.75300000003</v>
      </c>
      <c r="AY2857" s="18">
        <f t="shared" si="7494"/>
        <v>0</v>
      </c>
      <c r="AZ2857" s="18"/>
      <c r="BA2857" s="18"/>
      <c r="BB2857" s="18"/>
      <c r="BC2857" s="18">
        <f t="shared" si="7392"/>
        <v>265546.75300000003</v>
      </c>
      <c r="BD2857" s="18">
        <f t="shared" si="7393"/>
        <v>265546.75300000003</v>
      </c>
      <c r="BE2857" s="18">
        <f t="shared" si="7394"/>
        <v>0</v>
      </c>
      <c r="BF2857" s="18"/>
      <c r="BG2857" s="18"/>
      <c r="BH2857" s="18"/>
      <c r="BI2857" s="18">
        <f t="shared" si="7386"/>
        <v>265546.75300000003</v>
      </c>
      <c r="BJ2857" s="18">
        <f t="shared" si="7387"/>
        <v>265546.75300000003</v>
      </c>
      <c r="BK2857" s="18">
        <f t="shared" si="7388"/>
        <v>0</v>
      </c>
      <c r="BL2857" s="18"/>
      <c r="BM2857" s="18"/>
      <c r="BN2857" s="18"/>
      <c r="BO2857" s="18">
        <f t="shared" si="7483"/>
        <v>265546.75300000003</v>
      </c>
      <c r="BP2857" s="18">
        <f t="shared" si="7484"/>
        <v>265546.75300000003</v>
      </c>
      <c r="BQ2857" s="18">
        <f t="shared" si="7485"/>
        <v>0</v>
      </c>
      <c r="BR2857" s="18"/>
      <c r="BS2857" s="18"/>
      <c r="BT2857" s="18"/>
      <c r="BU2857" s="18">
        <f t="shared" si="7476"/>
        <v>265546.75300000003</v>
      </c>
      <c r="BV2857" s="18">
        <f t="shared" si="7477"/>
        <v>265546.75300000003</v>
      </c>
      <c r="BW2857" s="18">
        <f t="shared" si="7478"/>
        <v>0</v>
      </c>
      <c r="BX2857" s="18"/>
      <c r="BY2857" s="18"/>
      <c r="BZ2857" s="18"/>
      <c r="CA2857" s="18">
        <f t="shared" si="7424"/>
        <v>265546.75300000003</v>
      </c>
      <c r="CB2857" s="18">
        <f t="shared" si="7425"/>
        <v>265546.75300000003</v>
      </c>
      <c r="CC2857" s="18">
        <f t="shared" si="7426"/>
        <v>0</v>
      </c>
      <c r="CD2857" s="18"/>
      <c r="CE2857" s="27"/>
      <c r="CF2857" s="33"/>
    </row>
    <row r="2858" spans="1:84" ht="78" x14ac:dyDescent="0.3">
      <c r="A2858" s="41" t="s">
        <v>869</v>
      </c>
      <c r="B2858" s="39"/>
      <c r="C2858" s="41"/>
      <c r="D2858" s="41"/>
      <c r="E2858" s="14" t="s">
        <v>754</v>
      </c>
      <c r="F2858" s="18">
        <f t="shared" ref="F2858:K2860" si="7496">F2859</f>
        <v>39.1</v>
      </c>
      <c r="G2858" s="18">
        <f t="shared" si="7496"/>
        <v>39.1</v>
      </c>
      <c r="H2858" s="18">
        <f t="shared" si="7496"/>
        <v>39.1</v>
      </c>
      <c r="I2858" s="18">
        <f t="shared" si="7496"/>
        <v>0</v>
      </c>
      <c r="J2858" s="18">
        <f t="shared" si="7496"/>
        <v>0</v>
      </c>
      <c r="K2858" s="18">
        <f t="shared" si="7496"/>
        <v>0</v>
      </c>
      <c r="L2858" s="18">
        <f t="shared" si="7401"/>
        <v>39.1</v>
      </c>
      <c r="M2858" s="18">
        <f t="shared" si="7402"/>
        <v>39.1</v>
      </c>
      <c r="N2858" s="18">
        <f t="shared" si="7403"/>
        <v>39.1</v>
      </c>
      <c r="O2858" s="18">
        <f t="shared" ref="O2858:S2860" si="7497">O2859</f>
        <v>0</v>
      </c>
      <c r="P2858" s="18">
        <f t="shared" si="7497"/>
        <v>0</v>
      </c>
      <c r="Q2858" s="18">
        <f t="shared" si="7497"/>
        <v>0</v>
      </c>
      <c r="R2858" s="18">
        <f t="shared" si="7497"/>
        <v>0</v>
      </c>
      <c r="S2858" s="18">
        <f t="shared" si="7497"/>
        <v>0</v>
      </c>
      <c r="T2858" s="18">
        <f t="shared" si="7395"/>
        <v>39.1</v>
      </c>
      <c r="U2858" s="18">
        <f t="shared" si="7396"/>
        <v>39.1</v>
      </c>
      <c r="V2858" s="18">
        <f t="shared" si="7397"/>
        <v>39.1</v>
      </c>
      <c r="W2858" s="18">
        <f t="shared" ref="W2858:CD2860" si="7498">W2859</f>
        <v>0</v>
      </c>
      <c r="X2858" s="18">
        <f t="shared" si="7498"/>
        <v>0</v>
      </c>
      <c r="Y2858" s="18">
        <f t="shared" si="7498"/>
        <v>0</v>
      </c>
      <c r="Z2858" s="18">
        <f t="shared" si="7498"/>
        <v>0</v>
      </c>
      <c r="AA2858" s="18">
        <f t="shared" si="7498"/>
        <v>0</v>
      </c>
      <c r="AB2858" s="18">
        <f t="shared" si="7498"/>
        <v>0</v>
      </c>
      <c r="AC2858" s="18">
        <f t="shared" si="7380"/>
        <v>39.1</v>
      </c>
      <c r="AD2858" s="18">
        <f t="shared" si="7381"/>
        <v>39.1</v>
      </c>
      <c r="AE2858" s="18">
        <f t="shared" si="7382"/>
        <v>39.1</v>
      </c>
      <c r="AF2858" s="18">
        <f t="shared" si="7498"/>
        <v>0</v>
      </c>
      <c r="AG2858" s="18">
        <f t="shared" si="7498"/>
        <v>0</v>
      </c>
      <c r="AH2858" s="18">
        <f t="shared" si="7498"/>
        <v>0</v>
      </c>
      <c r="AI2858" s="18">
        <f t="shared" si="7407"/>
        <v>39.1</v>
      </c>
      <c r="AJ2858" s="18">
        <f t="shared" si="7408"/>
        <v>39.1</v>
      </c>
      <c r="AK2858" s="18">
        <f t="shared" si="7409"/>
        <v>39.1</v>
      </c>
      <c r="AL2858" s="18">
        <f t="shared" si="7498"/>
        <v>0</v>
      </c>
      <c r="AM2858" s="18">
        <f t="shared" si="7410"/>
        <v>39.1</v>
      </c>
      <c r="AN2858" s="18">
        <f t="shared" si="7498"/>
        <v>0</v>
      </c>
      <c r="AO2858" s="18">
        <f t="shared" si="7498"/>
        <v>0</v>
      </c>
      <c r="AP2858" s="18">
        <f t="shared" si="7498"/>
        <v>0</v>
      </c>
      <c r="AQ2858" s="18">
        <f t="shared" si="7489"/>
        <v>39.1</v>
      </c>
      <c r="AR2858" s="18">
        <f t="shared" si="7490"/>
        <v>39.1</v>
      </c>
      <c r="AS2858" s="18">
        <f t="shared" si="7491"/>
        <v>39.1</v>
      </c>
      <c r="AT2858" s="18">
        <f t="shared" si="7498"/>
        <v>0</v>
      </c>
      <c r="AU2858" s="18">
        <f t="shared" si="7498"/>
        <v>0</v>
      </c>
      <c r="AV2858" s="18">
        <f t="shared" si="7498"/>
        <v>0</v>
      </c>
      <c r="AW2858" s="18">
        <f t="shared" si="7492"/>
        <v>39.1</v>
      </c>
      <c r="AX2858" s="18">
        <f t="shared" si="7493"/>
        <v>39.1</v>
      </c>
      <c r="AY2858" s="18">
        <f t="shared" si="7494"/>
        <v>39.1</v>
      </c>
      <c r="AZ2858" s="18">
        <f t="shared" si="7498"/>
        <v>0</v>
      </c>
      <c r="BA2858" s="18">
        <f t="shared" si="7498"/>
        <v>0</v>
      </c>
      <c r="BB2858" s="18">
        <f t="shared" si="7498"/>
        <v>0</v>
      </c>
      <c r="BC2858" s="18">
        <f t="shared" si="7392"/>
        <v>39.1</v>
      </c>
      <c r="BD2858" s="18">
        <f t="shared" si="7393"/>
        <v>39.1</v>
      </c>
      <c r="BE2858" s="18">
        <f t="shared" si="7394"/>
        <v>39.1</v>
      </c>
      <c r="BF2858" s="18">
        <f t="shared" si="7498"/>
        <v>0</v>
      </c>
      <c r="BG2858" s="18">
        <f t="shared" si="7498"/>
        <v>0</v>
      </c>
      <c r="BH2858" s="18">
        <f t="shared" si="7498"/>
        <v>0</v>
      </c>
      <c r="BI2858" s="18">
        <f t="shared" si="7386"/>
        <v>39.1</v>
      </c>
      <c r="BJ2858" s="18">
        <f t="shared" si="7387"/>
        <v>39.1</v>
      </c>
      <c r="BK2858" s="18">
        <f t="shared" si="7388"/>
        <v>39.1</v>
      </c>
      <c r="BL2858" s="18">
        <f t="shared" si="7498"/>
        <v>0</v>
      </c>
      <c r="BM2858" s="18">
        <f t="shared" si="7498"/>
        <v>0</v>
      </c>
      <c r="BN2858" s="18">
        <f t="shared" si="7498"/>
        <v>0</v>
      </c>
      <c r="BO2858" s="18">
        <f t="shared" si="7483"/>
        <v>39.1</v>
      </c>
      <c r="BP2858" s="18">
        <f t="shared" si="7484"/>
        <v>39.1</v>
      </c>
      <c r="BQ2858" s="18">
        <f t="shared" si="7485"/>
        <v>39.1</v>
      </c>
      <c r="BR2858" s="18">
        <f t="shared" si="7498"/>
        <v>0</v>
      </c>
      <c r="BS2858" s="18">
        <f t="shared" si="7498"/>
        <v>0</v>
      </c>
      <c r="BT2858" s="18">
        <f t="shared" si="7498"/>
        <v>0</v>
      </c>
      <c r="BU2858" s="18">
        <f t="shared" si="7476"/>
        <v>39.1</v>
      </c>
      <c r="BV2858" s="18">
        <f t="shared" si="7477"/>
        <v>39.1</v>
      </c>
      <c r="BW2858" s="18">
        <f t="shared" si="7478"/>
        <v>39.1</v>
      </c>
      <c r="BX2858" s="18">
        <f t="shared" si="7498"/>
        <v>0</v>
      </c>
      <c r="BY2858" s="18">
        <f t="shared" si="7498"/>
        <v>0</v>
      </c>
      <c r="BZ2858" s="18">
        <f t="shared" si="7498"/>
        <v>0</v>
      </c>
      <c r="CA2858" s="18">
        <f t="shared" si="7424"/>
        <v>39.1</v>
      </c>
      <c r="CB2858" s="18">
        <f t="shared" si="7425"/>
        <v>39.1</v>
      </c>
      <c r="CC2858" s="18">
        <f t="shared" si="7426"/>
        <v>39.1</v>
      </c>
      <c r="CD2858" s="18">
        <f t="shared" si="7498"/>
        <v>0</v>
      </c>
      <c r="CE2858" s="27"/>
      <c r="CF2858" s="33"/>
    </row>
    <row r="2859" spans="1:84" ht="93.6" x14ac:dyDescent="0.3">
      <c r="A2859" s="41" t="s">
        <v>869</v>
      </c>
      <c r="B2859" s="39">
        <v>100</v>
      </c>
      <c r="C2859" s="41"/>
      <c r="D2859" s="41"/>
      <c r="E2859" s="14" t="s">
        <v>550</v>
      </c>
      <c r="F2859" s="18">
        <f t="shared" si="7496"/>
        <v>39.1</v>
      </c>
      <c r="G2859" s="18">
        <f t="shared" si="7496"/>
        <v>39.1</v>
      </c>
      <c r="H2859" s="18">
        <f t="shared" si="7496"/>
        <v>39.1</v>
      </c>
      <c r="I2859" s="18">
        <f t="shared" si="7496"/>
        <v>0</v>
      </c>
      <c r="J2859" s="18">
        <f t="shared" si="7496"/>
        <v>0</v>
      </c>
      <c r="K2859" s="18">
        <f t="shared" si="7496"/>
        <v>0</v>
      </c>
      <c r="L2859" s="18">
        <f t="shared" si="7401"/>
        <v>39.1</v>
      </c>
      <c r="M2859" s="18">
        <f t="shared" si="7402"/>
        <v>39.1</v>
      </c>
      <c r="N2859" s="18">
        <f t="shared" si="7403"/>
        <v>39.1</v>
      </c>
      <c r="O2859" s="18">
        <f t="shared" si="7497"/>
        <v>0</v>
      </c>
      <c r="P2859" s="18">
        <f t="shared" si="7497"/>
        <v>0</v>
      </c>
      <c r="Q2859" s="18">
        <f t="shared" si="7497"/>
        <v>0</v>
      </c>
      <c r="R2859" s="18">
        <f t="shared" si="7497"/>
        <v>0</v>
      </c>
      <c r="S2859" s="18">
        <f t="shared" si="7497"/>
        <v>0</v>
      </c>
      <c r="T2859" s="18">
        <f t="shared" si="7395"/>
        <v>39.1</v>
      </c>
      <c r="U2859" s="18">
        <f t="shared" si="7396"/>
        <v>39.1</v>
      </c>
      <c r="V2859" s="18">
        <f t="shared" si="7397"/>
        <v>39.1</v>
      </c>
      <c r="W2859" s="18">
        <f t="shared" si="7498"/>
        <v>0</v>
      </c>
      <c r="X2859" s="18">
        <f t="shared" si="7498"/>
        <v>0</v>
      </c>
      <c r="Y2859" s="18">
        <f t="shared" si="7498"/>
        <v>0</v>
      </c>
      <c r="Z2859" s="18">
        <f t="shared" si="7498"/>
        <v>0</v>
      </c>
      <c r="AA2859" s="18">
        <f t="shared" si="7498"/>
        <v>0</v>
      </c>
      <c r="AB2859" s="18">
        <f t="shared" si="7498"/>
        <v>0</v>
      </c>
      <c r="AC2859" s="18">
        <f t="shared" si="7380"/>
        <v>39.1</v>
      </c>
      <c r="AD2859" s="18">
        <f t="shared" si="7381"/>
        <v>39.1</v>
      </c>
      <c r="AE2859" s="18">
        <f t="shared" si="7382"/>
        <v>39.1</v>
      </c>
      <c r="AF2859" s="18">
        <f t="shared" si="7498"/>
        <v>0</v>
      </c>
      <c r="AG2859" s="18">
        <f t="shared" si="7498"/>
        <v>0</v>
      </c>
      <c r="AH2859" s="18">
        <f t="shared" si="7498"/>
        <v>0</v>
      </c>
      <c r="AI2859" s="18">
        <f t="shared" si="7407"/>
        <v>39.1</v>
      </c>
      <c r="AJ2859" s="18">
        <f t="shared" si="7408"/>
        <v>39.1</v>
      </c>
      <c r="AK2859" s="18">
        <f t="shared" si="7409"/>
        <v>39.1</v>
      </c>
      <c r="AL2859" s="18">
        <f t="shared" si="7498"/>
        <v>0</v>
      </c>
      <c r="AM2859" s="18">
        <f t="shared" si="7410"/>
        <v>39.1</v>
      </c>
      <c r="AN2859" s="18">
        <f t="shared" si="7498"/>
        <v>0</v>
      </c>
      <c r="AO2859" s="18">
        <f t="shared" si="7498"/>
        <v>0</v>
      </c>
      <c r="AP2859" s="18">
        <f t="shared" si="7498"/>
        <v>0</v>
      </c>
      <c r="AQ2859" s="18">
        <f t="shared" si="7489"/>
        <v>39.1</v>
      </c>
      <c r="AR2859" s="18">
        <f t="shared" si="7490"/>
        <v>39.1</v>
      </c>
      <c r="AS2859" s="18">
        <f t="shared" si="7491"/>
        <v>39.1</v>
      </c>
      <c r="AT2859" s="18">
        <f t="shared" si="7498"/>
        <v>0</v>
      </c>
      <c r="AU2859" s="18">
        <f t="shared" si="7498"/>
        <v>0</v>
      </c>
      <c r="AV2859" s="18">
        <f t="shared" si="7498"/>
        <v>0</v>
      </c>
      <c r="AW2859" s="18">
        <f t="shared" si="7492"/>
        <v>39.1</v>
      </c>
      <c r="AX2859" s="18">
        <f t="shared" si="7493"/>
        <v>39.1</v>
      </c>
      <c r="AY2859" s="18">
        <f t="shared" si="7494"/>
        <v>39.1</v>
      </c>
      <c r="AZ2859" s="18">
        <f t="shared" si="7498"/>
        <v>0</v>
      </c>
      <c r="BA2859" s="18">
        <f t="shared" si="7498"/>
        <v>0</v>
      </c>
      <c r="BB2859" s="18">
        <f t="shared" si="7498"/>
        <v>0</v>
      </c>
      <c r="BC2859" s="18">
        <f t="shared" si="7392"/>
        <v>39.1</v>
      </c>
      <c r="BD2859" s="18">
        <f t="shared" si="7393"/>
        <v>39.1</v>
      </c>
      <c r="BE2859" s="18">
        <f t="shared" si="7394"/>
        <v>39.1</v>
      </c>
      <c r="BF2859" s="18">
        <f t="shared" si="7498"/>
        <v>0</v>
      </c>
      <c r="BG2859" s="18">
        <f t="shared" si="7498"/>
        <v>0</v>
      </c>
      <c r="BH2859" s="18">
        <f t="shared" si="7498"/>
        <v>0</v>
      </c>
      <c r="BI2859" s="18">
        <f t="shared" si="7386"/>
        <v>39.1</v>
      </c>
      <c r="BJ2859" s="18">
        <f t="shared" si="7387"/>
        <v>39.1</v>
      </c>
      <c r="BK2859" s="18">
        <f t="shared" si="7388"/>
        <v>39.1</v>
      </c>
      <c r="BL2859" s="18">
        <f t="shared" si="7498"/>
        <v>0</v>
      </c>
      <c r="BM2859" s="18">
        <f t="shared" si="7498"/>
        <v>0</v>
      </c>
      <c r="BN2859" s="18">
        <f t="shared" si="7498"/>
        <v>0</v>
      </c>
      <c r="BO2859" s="18">
        <f t="shared" si="7483"/>
        <v>39.1</v>
      </c>
      <c r="BP2859" s="18">
        <f t="shared" si="7484"/>
        <v>39.1</v>
      </c>
      <c r="BQ2859" s="18">
        <f t="shared" si="7485"/>
        <v>39.1</v>
      </c>
      <c r="BR2859" s="18">
        <f t="shared" si="7498"/>
        <v>0</v>
      </c>
      <c r="BS2859" s="18">
        <f t="shared" si="7498"/>
        <v>0</v>
      </c>
      <c r="BT2859" s="18">
        <f t="shared" si="7498"/>
        <v>0</v>
      </c>
      <c r="BU2859" s="18">
        <f t="shared" si="7476"/>
        <v>39.1</v>
      </c>
      <c r="BV2859" s="18">
        <f t="shared" si="7477"/>
        <v>39.1</v>
      </c>
      <c r="BW2859" s="18">
        <f t="shared" si="7478"/>
        <v>39.1</v>
      </c>
      <c r="BX2859" s="18">
        <f t="shared" si="7498"/>
        <v>0</v>
      </c>
      <c r="BY2859" s="18">
        <f t="shared" si="7498"/>
        <v>0</v>
      </c>
      <c r="BZ2859" s="18">
        <f t="shared" si="7498"/>
        <v>0</v>
      </c>
      <c r="CA2859" s="18">
        <f t="shared" si="7424"/>
        <v>39.1</v>
      </c>
      <c r="CB2859" s="18">
        <f t="shared" si="7425"/>
        <v>39.1</v>
      </c>
      <c r="CC2859" s="18">
        <f t="shared" si="7426"/>
        <v>39.1</v>
      </c>
      <c r="CD2859" s="18">
        <f t="shared" si="7498"/>
        <v>0</v>
      </c>
      <c r="CE2859" s="27"/>
      <c r="CF2859" s="33"/>
    </row>
    <row r="2860" spans="1:84" ht="31.2" x14ac:dyDescent="0.3">
      <c r="A2860" s="41" t="s">
        <v>869</v>
      </c>
      <c r="B2860" s="39">
        <v>120</v>
      </c>
      <c r="C2860" s="41"/>
      <c r="D2860" s="41"/>
      <c r="E2860" s="14" t="s">
        <v>558</v>
      </c>
      <c r="F2860" s="18">
        <f t="shared" si="7496"/>
        <v>39.1</v>
      </c>
      <c r="G2860" s="18">
        <f t="shared" si="7496"/>
        <v>39.1</v>
      </c>
      <c r="H2860" s="18">
        <f t="shared" si="7496"/>
        <v>39.1</v>
      </c>
      <c r="I2860" s="18">
        <f t="shared" si="7496"/>
        <v>0</v>
      </c>
      <c r="J2860" s="18">
        <f t="shared" si="7496"/>
        <v>0</v>
      </c>
      <c r="K2860" s="18">
        <f t="shared" si="7496"/>
        <v>0</v>
      </c>
      <c r="L2860" s="18">
        <f t="shared" si="7401"/>
        <v>39.1</v>
      </c>
      <c r="M2860" s="18">
        <f t="shared" si="7402"/>
        <v>39.1</v>
      </c>
      <c r="N2860" s="18">
        <f t="shared" si="7403"/>
        <v>39.1</v>
      </c>
      <c r="O2860" s="18">
        <f t="shared" si="7497"/>
        <v>0</v>
      </c>
      <c r="P2860" s="18">
        <f t="shared" si="7497"/>
        <v>0</v>
      </c>
      <c r="Q2860" s="18">
        <f t="shared" si="7497"/>
        <v>0</v>
      </c>
      <c r="R2860" s="18">
        <f t="shared" si="7497"/>
        <v>0</v>
      </c>
      <c r="S2860" s="18">
        <f t="shared" si="7497"/>
        <v>0</v>
      </c>
      <c r="T2860" s="18">
        <f t="shared" si="7395"/>
        <v>39.1</v>
      </c>
      <c r="U2860" s="18">
        <f t="shared" si="7396"/>
        <v>39.1</v>
      </c>
      <c r="V2860" s="18">
        <f t="shared" si="7397"/>
        <v>39.1</v>
      </c>
      <c r="W2860" s="18">
        <f t="shared" si="7498"/>
        <v>0</v>
      </c>
      <c r="X2860" s="18">
        <f t="shared" si="7498"/>
        <v>0</v>
      </c>
      <c r="Y2860" s="18">
        <f t="shared" si="7498"/>
        <v>0</v>
      </c>
      <c r="Z2860" s="18">
        <f t="shared" si="7498"/>
        <v>0</v>
      </c>
      <c r="AA2860" s="18">
        <f t="shared" si="7498"/>
        <v>0</v>
      </c>
      <c r="AB2860" s="18">
        <f t="shared" si="7498"/>
        <v>0</v>
      </c>
      <c r="AC2860" s="18">
        <f t="shared" si="7380"/>
        <v>39.1</v>
      </c>
      <c r="AD2860" s="18">
        <f t="shared" si="7381"/>
        <v>39.1</v>
      </c>
      <c r="AE2860" s="18">
        <f t="shared" si="7382"/>
        <v>39.1</v>
      </c>
      <c r="AF2860" s="18">
        <f t="shared" si="7498"/>
        <v>0</v>
      </c>
      <c r="AG2860" s="18">
        <f t="shared" si="7498"/>
        <v>0</v>
      </c>
      <c r="AH2860" s="18">
        <f t="shared" si="7498"/>
        <v>0</v>
      </c>
      <c r="AI2860" s="18">
        <f t="shared" si="7407"/>
        <v>39.1</v>
      </c>
      <c r="AJ2860" s="18">
        <f t="shared" si="7408"/>
        <v>39.1</v>
      </c>
      <c r="AK2860" s="18">
        <f t="shared" si="7409"/>
        <v>39.1</v>
      </c>
      <c r="AL2860" s="18">
        <f t="shared" si="7498"/>
        <v>0</v>
      </c>
      <c r="AM2860" s="18">
        <f t="shared" si="7410"/>
        <v>39.1</v>
      </c>
      <c r="AN2860" s="18">
        <f t="shared" si="7498"/>
        <v>0</v>
      </c>
      <c r="AO2860" s="18">
        <f t="shared" si="7498"/>
        <v>0</v>
      </c>
      <c r="AP2860" s="18">
        <f t="shared" si="7498"/>
        <v>0</v>
      </c>
      <c r="AQ2860" s="18">
        <f t="shared" si="7489"/>
        <v>39.1</v>
      </c>
      <c r="AR2860" s="18">
        <f t="shared" si="7490"/>
        <v>39.1</v>
      </c>
      <c r="AS2860" s="18">
        <f t="shared" si="7491"/>
        <v>39.1</v>
      </c>
      <c r="AT2860" s="18">
        <f t="shared" si="7498"/>
        <v>0</v>
      </c>
      <c r="AU2860" s="18">
        <f t="shared" si="7498"/>
        <v>0</v>
      </c>
      <c r="AV2860" s="18">
        <f t="shared" si="7498"/>
        <v>0</v>
      </c>
      <c r="AW2860" s="18">
        <f t="shared" si="7492"/>
        <v>39.1</v>
      </c>
      <c r="AX2860" s="18">
        <f t="shared" si="7493"/>
        <v>39.1</v>
      </c>
      <c r="AY2860" s="18">
        <f t="shared" si="7494"/>
        <v>39.1</v>
      </c>
      <c r="AZ2860" s="18">
        <f t="shared" si="7498"/>
        <v>0</v>
      </c>
      <c r="BA2860" s="18">
        <f t="shared" si="7498"/>
        <v>0</v>
      </c>
      <c r="BB2860" s="18">
        <f t="shared" si="7498"/>
        <v>0</v>
      </c>
      <c r="BC2860" s="18">
        <f t="shared" si="7392"/>
        <v>39.1</v>
      </c>
      <c r="BD2860" s="18">
        <f t="shared" si="7393"/>
        <v>39.1</v>
      </c>
      <c r="BE2860" s="18">
        <f t="shared" si="7394"/>
        <v>39.1</v>
      </c>
      <c r="BF2860" s="18">
        <f t="shared" si="7498"/>
        <v>0</v>
      </c>
      <c r="BG2860" s="18">
        <f t="shared" si="7498"/>
        <v>0</v>
      </c>
      <c r="BH2860" s="18">
        <f t="shared" si="7498"/>
        <v>0</v>
      </c>
      <c r="BI2860" s="18">
        <f t="shared" si="7386"/>
        <v>39.1</v>
      </c>
      <c r="BJ2860" s="18">
        <f t="shared" si="7387"/>
        <v>39.1</v>
      </c>
      <c r="BK2860" s="18">
        <f t="shared" si="7388"/>
        <v>39.1</v>
      </c>
      <c r="BL2860" s="18">
        <f t="shared" si="7498"/>
        <v>0</v>
      </c>
      <c r="BM2860" s="18">
        <f t="shared" si="7498"/>
        <v>0</v>
      </c>
      <c r="BN2860" s="18">
        <f t="shared" si="7498"/>
        <v>0</v>
      </c>
      <c r="BO2860" s="18">
        <f t="shared" si="7483"/>
        <v>39.1</v>
      </c>
      <c r="BP2860" s="18">
        <f t="shared" si="7484"/>
        <v>39.1</v>
      </c>
      <c r="BQ2860" s="18">
        <f t="shared" si="7485"/>
        <v>39.1</v>
      </c>
      <c r="BR2860" s="18">
        <f t="shared" si="7498"/>
        <v>0</v>
      </c>
      <c r="BS2860" s="18">
        <f t="shared" si="7498"/>
        <v>0</v>
      </c>
      <c r="BT2860" s="18">
        <f t="shared" si="7498"/>
        <v>0</v>
      </c>
      <c r="BU2860" s="18">
        <f t="shared" si="7476"/>
        <v>39.1</v>
      </c>
      <c r="BV2860" s="18">
        <f t="shared" si="7477"/>
        <v>39.1</v>
      </c>
      <c r="BW2860" s="18">
        <f t="shared" si="7478"/>
        <v>39.1</v>
      </c>
      <c r="BX2860" s="18">
        <f t="shared" si="7498"/>
        <v>0</v>
      </c>
      <c r="BY2860" s="18">
        <f t="shared" si="7498"/>
        <v>0</v>
      </c>
      <c r="BZ2860" s="18">
        <f t="shared" si="7498"/>
        <v>0</v>
      </c>
      <c r="CA2860" s="18">
        <f t="shared" si="7424"/>
        <v>39.1</v>
      </c>
      <c r="CB2860" s="18">
        <f t="shared" si="7425"/>
        <v>39.1</v>
      </c>
      <c r="CC2860" s="18">
        <f t="shared" si="7426"/>
        <v>39.1</v>
      </c>
      <c r="CD2860" s="18">
        <f t="shared" si="7498"/>
        <v>0</v>
      </c>
      <c r="CE2860" s="27"/>
      <c r="CF2860" s="33"/>
    </row>
    <row r="2861" spans="1:84" x14ac:dyDescent="0.3">
      <c r="A2861" s="41" t="s">
        <v>869</v>
      </c>
      <c r="B2861" s="39">
        <v>120</v>
      </c>
      <c r="C2861" s="41" t="s">
        <v>149</v>
      </c>
      <c r="D2861" s="41" t="s">
        <v>23</v>
      </c>
      <c r="E2861" s="14" t="s">
        <v>522</v>
      </c>
      <c r="F2861" s="18">
        <v>39.1</v>
      </c>
      <c r="G2861" s="18">
        <v>39.1</v>
      </c>
      <c r="H2861" s="18">
        <v>39.1</v>
      </c>
      <c r="I2861" s="18"/>
      <c r="J2861" s="18"/>
      <c r="K2861" s="18"/>
      <c r="L2861" s="18">
        <f t="shared" si="7401"/>
        <v>39.1</v>
      </c>
      <c r="M2861" s="18">
        <f t="shared" si="7402"/>
        <v>39.1</v>
      </c>
      <c r="N2861" s="18">
        <f t="shared" si="7403"/>
        <v>39.1</v>
      </c>
      <c r="O2861" s="18"/>
      <c r="P2861" s="18"/>
      <c r="Q2861" s="18"/>
      <c r="R2861" s="18"/>
      <c r="S2861" s="18"/>
      <c r="T2861" s="18">
        <f t="shared" si="7395"/>
        <v>39.1</v>
      </c>
      <c r="U2861" s="18">
        <f t="shared" si="7396"/>
        <v>39.1</v>
      </c>
      <c r="V2861" s="18">
        <f t="shared" si="7397"/>
        <v>39.1</v>
      </c>
      <c r="W2861" s="18"/>
      <c r="X2861" s="18"/>
      <c r="Y2861" s="18"/>
      <c r="Z2861" s="18"/>
      <c r="AA2861" s="18"/>
      <c r="AB2861" s="18"/>
      <c r="AC2861" s="18">
        <f t="shared" si="7380"/>
        <v>39.1</v>
      </c>
      <c r="AD2861" s="18">
        <f t="shared" si="7381"/>
        <v>39.1</v>
      </c>
      <c r="AE2861" s="18">
        <f t="shared" si="7382"/>
        <v>39.1</v>
      </c>
      <c r="AF2861" s="18"/>
      <c r="AG2861" s="18"/>
      <c r="AH2861" s="18"/>
      <c r="AI2861" s="18">
        <f t="shared" si="7407"/>
        <v>39.1</v>
      </c>
      <c r="AJ2861" s="18">
        <f t="shared" si="7408"/>
        <v>39.1</v>
      </c>
      <c r="AK2861" s="18">
        <f t="shared" si="7409"/>
        <v>39.1</v>
      </c>
      <c r="AL2861" s="18"/>
      <c r="AM2861" s="18">
        <f t="shared" si="7410"/>
        <v>39.1</v>
      </c>
      <c r="AN2861" s="18"/>
      <c r="AO2861" s="18"/>
      <c r="AP2861" s="18"/>
      <c r="AQ2861" s="18">
        <f t="shared" si="7489"/>
        <v>39.1</v>
      </c>
      <c r="AR2861" s="18">
        <f t="shared" si="7490"/>
        <v>39.1</v>
      </c>
      <c r="AS2861" s="18">
        <f t="shared" si="7491"/>
        <v>39.1</v>
      </c>
      <c r="AT2861" s="18"/>
      <c r="AU2861" s="18"/>
      <c r="AV2861" s="18"/>
      <c r="AW2861" s="18">
        <f t="shared" si="7492"/>
        <v>39.1</v>
      </c>
      <c r="AX2861" s="18">
        <f t="shared" si="7493"/>
        <v>39.1</v>
      </c>
      <c r="AY2861" s="18">
        <f t="shared" si="7494"/>
        <v>39.1</v>
      </c>
      <c r="AZ2861" s="18"/>
      <c r="BA2861" s="18"/>
      <c r="BB2861" s="18"/>
      <c r="BC2861" s="18">
        <f t="shared" si="7392"/>
        <v>39.1</v>
      </c>
      <c r="BD2861" s="18">
        <f t="shared" si="7393"/>
        <v>39.1</v>
      </c>
      <c r="BE2861" s="18">
        <f t="shared" si="7394"/>
        <v>39.1</v>
      </c>
      <c r="BF2861" s="18"/>
      <c r="BG2861" s="18"/>
      <c r="BH2861" s="18"/>
      <c r="BI2861" s="18">
        <f t="shared" si="7386"/>
        <v>39.1</v>
      </c>
      <c r="BJ2861" s="18">
        <f t="shared" si="7387"/>
        <v>39.1</v>
      </c>
      <c r="BK2861" s="18">
        <f t="shared" si="7388"/>
        <v>39.1</v>
      </c>
      <c r="BL2861" s="18"/>
      <c r="BM2861" s="18"/>
      <c r="BN2861" s="18"/>
      <c r="BO2861" s="18">
        <f t="shared" si="7483"/>
        <v>39.1</v>
      </c>
      <c r="BP2861" s="18">
        <f t="shared" si="7484"/>
        <v>39.1</v>
      </c>
      <c r="BQ2861" s="18">
        <f t="shared" si="7485"/>
        <v>39.1</v>
      </c>
      <c r="BR2861" s="18"/>
      <c r="BS2861" s="18"/>
      <c r="BT2861" s="18"/>
      <c r="BU2861" s="18">
        <f t="shared" si="7476"/>
        <v>39.1</v>
      </c>
      <c r="BV2861" s="18">
        <f t="shared" si="7477"/>
        <v>39.1</v>
      </c>
      <c r="BW2861" s="18">
        <f t="shared" si="7478"/>
        <v>39.1</v>
      </c>
      <c r="BX2861" s="18"/>
      <c r="BY2861" s="18"/>
      <c r="BZ2861" s="18"/>
      <c r="CA2861" s="18">
        <f t="shared" si="7424"/>
        <v>39.1</v>
      </c>
      <c r="CB2861" s="18">
        <f t="shared" si="7425"/>
        <v>39.1</v>
      </c>
      <c r="CC2861" s="18">
        <f t="shared" si="7426"/>
        <v>39.1</v>
      </c>
      <c r="CD2861" s="18"/>
      <c r="CE2861" s="27"/>
      <c r="CF2861" s="33"/>
    </row>
    <row r="2862" spans="1:84" ht="62.4" x14ac:dyDescent="0.3">
      <c r="A2862" s="41" t="s">
        <v>461</v>
      </c>
      <c r="B2862" s="39"/>
      <c r="C2862" s="41"/>
      <c r="D2862" s="41"/>
      <c r="E2862" s="14" t="s">
        <v>1265</v>
      </c>
      <c r="F2862" s="18">
        <f t="shared" ref="F2862:K2862" si="7499">F2863+F2866</f>
        <v>330.59999999999997</v>
      </c>
      <c r="G2862" s="18">
        <f t="shared" si="7499"/>
        <v>330.59999999999997</v>
      </c>
      <c r="H2862" s="18">
        <f t="shared" si="7499"/>
        <v>330.59999999999997</v>
      </c>
      <c r="I2862" s="18">
        <f t="shared" si="7499"/>
        <v>0</v>
      </c>
      <c r="J2862" s="18">
        <f t="shared" si="7499"/>
        <v>0</v>
      </c>
      <c r="K2862" s="18">
        <f t="shared" si="7499"/>
        <v>0</v>
      </c>
      <c r="L2862" s="18">
        <f t="shared" si="7401"/>
        <v>330.59999999999997</v>
      </c>
      <c r="M2862" s="18">
        <f t="shared" si="7402"/>
        <v>330.59999999999997</v>
      </c>
      <c r="N2862" s="18">
        <f t="shared" si="7403"/>
        <v>330.59999999999997</v>
      </c>
      <c r="O2862" s="18">
        <f t="shared" ref="O2862:S2862" si="7500">O2863+O2866</f>
        <v>0</v>
      </c>
      <c r="P2862" s="18">
        <f t="shared" si="7500"/>
        <v>0</v>
      </c>
      <c r="Q2862" s="18">
        <f t="shared" si="7500"/>
        <v>0</v>
      </c>
      <c r="R2862" s="18">
        <f t="shared" si="7500"/>
        <v>0</v>
      </c>
      <c r="S2862" s="18">
        <f t="shared" si="7500"/>
        <v>0</v>
      </c>
      <c r="T2862" s="18">
        <f t="shared" si="7395"/>
        <v>330.59999999999997</v>
      </c>
      <c r="U2862" s="18">
        <f t="shared" si="7396"/>
        <v>330.59999999999997</v>
      </c>
      <c r="V2862" s="18">
        <f t="shared" si="7397"/>
        <v>330.59999999999997</v>
      </c>
      <c r="W2862" s="18">
        <f t="shared" ref="W2862:CD2862" si="7501">W2863+W2866</f>
        <v>0</v>
      </c>
      <c r="X2862" s="18">
        <f t="shared" ref="X2862:AB2862" si="7502">X2863+X2866</f>
        <v>0</v>
      </c>
      <c r="Y2862" s="18">
        <f t="shared" si="7502"/>
        <v>0</v>
      </c>
      <c r="Z2862" s="18">
        <f t="shared" si="7502"/>
        <v>0</v>
      </c>
      <c r="AA2862" s="18">
        <f t="shared" si="7502"/>
        <v>0</v>
      </c>
      <c r="AB2862" s="18">
        <f t="shared" si="7502"/>
        <v>0</v>
      </c>
      <c r="AC2862" s="18">
        <f t="shared" si="7380"/>
        <v>330.59999999999997</v>
      </c>
      <c r="AD2862" s="18">
        <f t="shared" si="7381"/>
        <v>330.59999999999997</v>
      </c>
      <c r="AE2862" s="18">
        <f t="shared" si="7382"/>
        <v>330.59999999999997</v>
      </c>
      <c r="AF2862" s="18">
        <f t="shared" ref="AF2862:AH2862" si="7503">AF2863+AF2866</f>
        <v>0</v>
      </c>
      <c r="AG2862" s="18">
        <f t="shared" si="7503"/>
        <v>0</v>
      </c>
      <c r="AH2862" s="18">
        <f t="shared" si="7503"/>
        <v>0</v>
      </c>
      <c r="AI2862" s="18">
        <f t="shared" si="7407"/>
        <v>330.59999999999997</v>
      </c>
      <c r="AJ2862" s="18">
        <f t="shared" si="7408"/>
        <v>330.59999999999997</v>
      </c>
      <c r="AK2862" s="18">
        <f t="shared" si="7409"/>
        <v>330.59999999999997</v>
      </c>
      <c r="AL2862" s="18">
        <f t="shared" ref="AL2862" si="7504">AL2863+AL2866</f>
        <v>0</v>
      </c>
      <c r="AM2862" s="18">
        <f t="shared" si="7410"/>
        <v>330.59999999999997</v>
      </c>
      <c r="AN2862" s="18">
        <f t="shared" ref="AN2862:AP2862" si="7505">AN2863+AN2866</f>
        <v>0</v>
      </c>
      <c r="AO2862" s="18">
        <f t="shared" si="7505"/>
        <v>0</v>
      </c>
      <c r="AP2862" s="18">
        <f t="shared" si="7505"/>
        <v>0</v>
      </c>
      <c r="AQ2862" s="18">
        <f t="shared" si="7489"/>
        <v>330.59999999999997</v>
      </c>
      <c r="AR2862" s="18">
        <f t="shared" si="7490"/>
        <v>330.59999999999997</v>
      </c>
      <c r="AS2862" s="18">
        <f t="shared" si="7491"/>
        <v>330.59999999999997</v>
      </c>
      <c r="AT2862" s="18">
        <f t="shared" ref="AT2862:AV2862" si="7506">AT2863+AT2866</f>
        <v>0</v>
      </c>
      <c r="AU2862" s="18">
        <f t="shared" si="7506"/>
        <v>0</v>
      </c>
      <c r="AV2862" s="18">
        <f t="shared" si="7506"/>
        <v>0</v>
      </c>
      <c r="AW2862" s="18">
        <f t="shared" si="7492"/>
        <v>330.59999999999997</v>
      </c>
      <c r="AX2862" s="18">
        <f t="shared" si="7493"/>
        <v>330.59999999999997</v>
      </c>
      <c r="AY2862" s="18">
        <f t="shared" si="7494"/>
        <v>330.59999999999997</v>
      </c>
      <c r="AZ2862" s="18">
        <f t="shared" ref="AZ2862:BB2862" si="7507">AZ2863+AZ2866</f>
        <v>0</v>
      </c>
      <c r="BA2862" s="18">
        <f t="shared" si="7507"/>
        <v>0</v>
      </c>
      <c r="BB2862" s="18">
        <f t="shared" si="7507"/>
        <v>0</v>
      </c>
      <c r="BC2862" s="18">
        <f t="shared" si="7392"/>
        <v>330.59999999999997</v>
      </c>
      <c r="BD2862" s="18">
        <f t="shared" si="7393"/>
        <v>330.59999999999997</v>
      </c>
      <c r="BE2862" s="18">
        <f t="shared" si="7394"/>
        <v>330.59999999999997</v>
      </c>
      <c r="BF2862" s="18">
        <f t="shared" ref="BF2862:BH2862" si="7508">BF2863+BF2866</f>
        <v>0</v>
      </c>
      <c r="BG2862" s="18">
        <f t="shared" si="7508"/>
        <v>0</v>
      </c>
      <c r="BH2862" s="18">
        <f t="shared" si="7508"/>
        <v>0</v>
      </c>
      <c r="BI2862" s="18">
        <f t="shared" si="7386"/>
        <v>330.59999999999997</v>
      </c>
      <c r="BJ2862" s="18">
        <f t="shared" si="7387"/>
        <v>330.59999999999997</v>
      </c>
      <c r="BK2862" s="18">
        <f t="shared" si="7388"/>
        <v>330.59999999999997</v>
      </c>
      <c r="BL2862" s="18">
        <f t="shared" ref="BL2862:BN2862" si="7509">BL2863+BL2866</f>
        <v>0</v>
      </c>
      <c r="BM2862" s="18">
        <f t="shared" si="7509"/>
        <v>0</v>
      </c>
      <c r="BN2862" s="18">
        <f t="shared" si="7509"/>
        <v>0</v>
      </c>
      <c r="BO2862" s="18">
        <f t="shared" si="7483"/>
        <v>330.59999999999997</v>
      </c>
      <c r="BP2862" s="18">
        <f t="shared" si="7484"/>
        <v>330.59999999999997</v>
      </c>
      <c r="BQ2862" s="18">
        <f t="shared" si="7485"/>
        <v>330.59999999999997</v>
      </c>
      <c r="BR2862" s="18">
        <f t="shared" ref="BR2862:BT2862" si="7510">BR2863+BR2866</f>
        <v>0</v>
      </c>
      <c r="BS2862" s="18">
        <f t="shared" si="7510"/>
        <v>0</v>
      </c>
      <c r="BT2862" s="18">
        <f t="shared" si="7510"/>
        <v>0</v>
      </c>
      <c r="BU2862" s="18">
        <f t="shared" si="7476"/>
        <v>330.59999999999997</v>
      </c>
      <c r="BV2862" s="18">
        <f t="shared" si="7477"/>
        <v>330.59999999999997</v>
      </c>
      <c r="BW2862" s="18">
        <f t="shared" si="7478"/>
        <v>330.59999999999997</v>
      </c>
      <c r="BX2862" s="18">
        <f t="shared" ref="BX2862:BZ2862" si="7511">BX2863+BX2866</f>
        <v>0</v>
      </c>
      <c r="BY2862" s="18">
        <f t="shared" si="7511"/>
        <v>0</v>
      </c>
      <c r="BZ2862" s="18">
        <f t="shared" si="7511"/>
        <v>0</v>
      </c>
      <c r="CA2862" s="18">
        <f t="shared" si="7424"/>
        <v>330.59999999999997</v>
      </c>
      <c r="CB2862" s="18">
        <f t="shared" si="7425"/>
        <v>330.59999999999997</v>
      </c>
      <c r="CC2862" s="18">
        <f t="shared" si="7426"/>
        <v>330.59999999999997</v>
      </c>
      <c r="CD2862" s="18">
        <f t="shared" si="7501"/>
        <v>0</v>
      </c>
      <c r="CE2862" s="27"/>
      <c r="CF2862" s="33"/>
    </row>
    <row r="2863" spans="1:84" ht="93.6" x14ac:dyDescent="0.3">
      <c r="A2863" s="41" t="s">
        <v>461</v>
      </c>
      <c r="B2863" s="39">
        <v>100</v>
      </c>
      <c r="C2863" s="41"/>
      <c r="D2863" s="41"/>
      <c r="E2863" s="14" t="s">
        <v>550</v>
      </c>
      <c r="F2863" s="18">
        <f t="shared" ref="F2863:K2864" si="7512">F2864</f>
        <v>310.2</v>
      </c>
      <c r="G2863" s="18">
        <f t="shared" si="7512"/>
        <v>310.2</v>
      </c>
      <c r="H2863" s="18">
        <f t="shared" si="7512"/>
        <v>310.2</v>
      </c>
      <c r="I2863" s="18">
        <f t="shared" si="7512"/>
        <v>0</v>
      </c>
      <c r="J2863" s="18">
        <f t="shared" si="7512"/>
        <v>0</v>
      </c>
      <c r="K2863" s="18">
        <f t="shared" si="7512"/>
        <v>0</v>
      </c>
      <c r="L2863" s="18">
        <f t="shared" si="7401"/>
        <v>310.2</v>
      </c>
      <c r="M2863" s="18">
        <f t="shared" si="7402"/>
        <v>310.2</v>
      </c>
      <c r="N2863" s="18">
        <f t="shared" si="7403"/>
        <v>310.2</v>
      </c>
      <c r="O2863" s="18">
        <f t="shared" ref="O2863:S2864" si="7513">O2864</f>
        <v>0</v>
      </c>
      <c r="P2863" s="18">
        <f t="shared" si="7513"/>
        <v>0</v>
      </c>
      <c r="Q2863" s="18">
        <f t="shared" si="7513"/>
        <v>0</v>
      </c>
      <c r="R2863" s="18">
        <f t="shared" si="7513"/>
        <v>0</v>
      </c>
      <c r="S2863" s="18">
        <f t="shared" si="7513"/>
        <v>0</v>
      </c>
      <c r="T2863" s="18">
        <f t="shared" si="7395"/>
        <v>310.2</v>
      </c>
      <c r="U2863" s="18">
        <f t="shared" si="7396"/>
        <v>310.2</v>
      </c>
      <c r="V2863" s="18">
        <f t="shared" si="7397"/>
        <v>310.2</v>
      </c>
      <c r="W2863" s="18">
        <f t="shared" ref="W2863:CD2864" si="7514">W2864</f>
        <v>0</v>
      </c>
      <c r="X2863" s="18">
        <f t="shared" si="7514"/>
        <v>0</v>
      </c>
      <c r="Y2863" s="18">
        <f t="shared" si="7514"/>
        <v>0</v>
      </c>
      <c r="Z2863" s="18">
        <f t="shared" si="7514"/>
        <v>0</v>
      </c>
      <c r="AA2863" s="18">
        <f t="shared" si="7514"/>
        <v>0</v>
      </c>
      <c r="AB2863" s="18">
        <f t="shared" si="7514"/>
        <v>0</v>
      </c>
      <c r="AC2863" s="18">
        <f t="shared" si="7380"/>
        <v>310.2</v>
      </c>
      <c r="AD2863" s="18">
        <f t="shared" si="7381"/>
        <v>310.2</v>
      </c>
      <c r="AE2863" s="18">
        <f t="shared" si="7382"/>
        <v>310.2</v>
      </c>
      <c r="AF2863" s="18">
        <f t="shared" si="7514"/>
        <v>0</v>
      </c>
      <c r="AG2863" s="18">
        <f t="shared" si="7514"/>
        <v>0</v>
      </c>
      <c r="AH2863" s="18">
        <f t="shared" si="7514"/>
        <v>0</v>
      </c>
      <c r="AI2863" s="18">
        <f t="shared" si="7407"/>
        <v>310.2</v>
      </c>
      <c r="AJ2863" s="18">
        <f t="shared" si="7408"/>
        <v>310.2</v>
      </c>
      <c r="AK2863" s="18">
        <f t="shared" si="7409"/>
        <v>310.2</v>
      </c>
      <c r="AL2863" s="18">
        <f t="shared" si="7514"/>
        <v>0</v>
      </c>
      <c r="AM2863" s="18">
        <f t="shared" si="7410"/>
        <v>310.2</v>
      </c>
      <c r="AN2863" s="18">
        <f t="shared" si="7514"/>
        <v>0</v>
      </c>
      <c r="AO2863" s="18">
        <f t="shared" si="7514"/>
        <v>0</v>
      </c>
      <c r="AP2863" s="18">
        <f t="shared" si="7514"/>
        <v>0</v>
      </c>
      <c r="AQ2863" s="18">
        <f t="shared" si="7489"/>
        <v>310.2</v>
      </c>
      <c r="AR2863" s="18">
        <f t="shared" si="7490"/>
        <v>310.2</v>
      </c>
      <c r="AS2863" s="18">
        <f t="shared" si="7491"/>
        <v>310.2</v>
      </c>
      <c r="AT2863" s="18">
        <f t="shared" si="7514"/>
        <v>0</v>
      </c>
      <c r="AU2863" s="18">
        <f t="shared" si="7514"/>
        <v>0</v>
      </c>
      <c r="AV2863" s="18">
        <f t="shared" si="7514"/>
        <v>0</v>
      </c>
      <c r="AW2863" s="18">
        <f t="shared" si="7492"/>
        <v>310.2</v>
      </c>
      <c r="AX2863" s="18">
        <f t="shared" si="7493"/>
        <v>310.2</v>
      </c>
      <c r="AY2863" s="18">
        <f t="shared" si="7494"/>
        <v>310.2</v>
      </c>
      <c r="AZ2863" s="18">
        <f t="shared" si="7514"/>
        <v>0</v>
      </c>
      <c r="BA2863" s="18">
        <f t="shared" si="7514"/>
        <v>0</v>
      </c>
      <c r="BB2863" s="18">
        <f t="shared" si="7514"/>
        <v>0</v>
      </c>
      <c r="BC2863" s="18">
        <f t="shared" si="7392"/>
        <v>310.2</v>
      </c>
      <c r="BD2863" s="18">
        <f t="shared" si="7393"/>
        <v>310.2</v>
      </c>
      <c r="BE2863" s="18">
        <f t="shared" si="7394"/>
        <v>310.2</v>
      </c>
      <c r="BF2863" s="18">
        <f t="shared" si="7514"/>
        <v>0</v>
      </c>
      <c r="BG2863" s="18">
        <f t="shared" si="7514"/>
        <v>0</v>
      </c>
      <c r="BH2863" s="18">
        <f t="shared" si="7514"/>
        <v>0</v>
      </c>
      <c r="BI2863" s="18">
        <f t="shared" si="7386"/>
        <v>310.2</v>
      </c>
      <c r="BJ2863" s="18">
        <f t="shared" si="7387"/>
        <v>310.2</v>
      </c>
      <c r="BK2863" s="18">
        <f t="shared" si="7388"/>
        <v>310.2</v>
      </c>
      <c r="BL2863" s="18">
        <f t="shared" si="7514"/>
        <v>0</v>
      </c>
      <c r="BM2863" s="18">
        <f t="shared" si="7514"/>
        <v>0</v>
      </c>
      <c r="BN2863" s="18">
        <f t="shared" si="7514"/>
        <v>0</v>
      </c>
      <c r="BO2863" s="18">
        <f t="shared" si="7483"/>
        <v>310.2</v>
      </c>
      <c r="BP2863" s="18">
        <f t="shared" si="7484"/>
        <v>310.2</v>
      </c>
      <c r="BQ2863" s="18">
        <f t="shared" si="7485"/>
        <v>310.2</v>
      </c>
      <c r="BR2863" s="18">
        <f t="shared" si="7514"/>
        <v>0</v>
      </c>
      <c r="BS2863" s="18">
        <f t="shared" si="7514"/>
        <v>0</v>
      </c>
      <c r="BT2863" s="18">
        <f t="shared" si="7514"/>
        <v>0</v>
      </c>
      <c r="BU2863" s="18">
        <f t="shared" si="7476"/>
        <v>310.2</v>
      </c>
      <c r="BV2863" s="18">
        <f t="shared" si="7477"/>
        <v>310.2</v>
      </c>
      <c r="BW2863" s="18">
        <f t="shared" si="7478"/>
        <v>310.2</v>
      </c>
      <c r="BX2863" s="18">
        <f t="shared" si="7514"/>
        <v>0</v>
      </c>
      <c r="BY2863" s="18">
        <f t="shared" si="7514"/>
        <v>0</v>
      </c>
      <c r="BZ2863" s="18">
        <f t="shared" si="7514"/>
        <v>0</v>
      </c>
      <c r="CA2863" s="18">
        <f t="shared" si="7424"/>
        <v>310.2</v>
      </c>
      <c r="CB2863" s="18">
        <f t="shared" si="7425"/>
        <v>310.2</v>
      </c>
      <c r="CC2863" s="18">
        <f t="shared" si="7426"/>
        <v>310.2</v>
      </c>
      <c r="CD2863" s="18">
        <f t="shared" si="7514"/>
        <v>0</v>
      </c>
      <c r="CE2863" s="27"/>
      <c r="CF2863" s="33"/>
    </row>
    <row r="2864" spans="1:84" ht="31.2" x14ac:dyDescent="0.3">
      <c r="A2864" s="41" t="s">
        <v>461</v>
      </c>
      <c r="B2864" s="39">
        <v>120</v>
      </c>
      <c r="C2864" s="41"/>
      <c r="D2864" s="41"/>
      <c r="E2864" s="14" t="s">
        <v>558</v>
      </c>
      <c r="F2864" s="18">
        <f t="shared" si="7512"/>
        <v>310.2</v>
      </c>
      <c r="G2864" s="18">
        <f t="shared" si="7512"/>
        <v>310.2</v>
      </c>
      <c r="H2864" s="18">
        <f t="shared" si="7512"/>
        <v>310.2</v>
      </c>
      <c r="I2864" s="18">
        <f t="shared" si="7512"/>
        <v>0</v>
      </c>
      <c r="J2864" s="18">
        <f t="shared" si="7512"/>
        <v>0</v>
      </c>
      <c r="K2864" s="18">
        <f t="shared" si="7512"/>
        <v>0</v>
      </c>
      <c r="L2864" s="18">
        <f t="shared" si="7401"/>
        <v>310.2</v>
      </c>
      <c r="M2864" s="18">
        <f t="shared" si="7402"/>
        <v>310.2</v>
      </c>
      <c r="N2864" s="18">
        <f t="shared" si="7403"/>
        <v>310.2</v>
      </c>
      <c r="O2864" s="18">
        <f t="shared" si="7513"/>
        <v>0</v>
      </c>
      <c r="P2864" s="18">
        <f t="shared" si="7513"/>
        <v>0</v>
      </c>
      <c r="Q2864" s="18">
        <f t="shared" si="7513"/>
        <v>0</v>
      </c>
      <c r="R2864" s="18">
        <f t="shared" si="7513"/>
        <v>0</v>
      </c>
      <c r="S2864" s="18">
        <f t="shared" si="7513"/>
        <v>0</v>
      </c>
      <c r="T2864" s="18">
        <f t="shared" si="7395"/>
        <v>310.2</v>
      </c>
      <c r="U2864" s="18">
        <f t="shared" si="7396"/>
        <v>310.2</v>
      </c>
      <c r="V2864" s="18">
        <f t="shared" si="7397"/>
        <v>310.2</v>
      </c>
      <c r="W2864" s="18">
        <f t="shared" si="7514"/>
        <v>0</v>
      </c>
      <c r="X2864" s="18">
        <f t="shared" si="7514"/>
        <v>0</v>
      </c>
      <c r="Y2864" s="18">
        <f t="shared" si="7514"/>
        <v>0</v>
      </c>
      <c r="Z2864" s="18">
        <f t="shared" si="7514"/>
        <v>0</v>
      </c>
      <c r="AA2864" s="18">
        <f t="shared" si="7514"/>
        <v>0</v>
      </c>
      <c r="AB2864" s="18">
        <f t="shared" si="7514"/>
        <v>0</v>
      </c>
      <c r="AC2864" s="18">
        <f t="shared" si="7380"/>
        <v>310.2</v>
      </c>
      <c r="AD2864" s="18">
        <f t="shared" si="7381"/>
        <v>310.2</v>
      </c>
      <c r="AE2864" s="18">
        <f t="shared" si="7382"/>
        <v>310.2</v>
      </c>
      <c r="AF2864" s="18">
        <f t="shared" si="7514"/>
        <v>0</v>
      </c>
      <c r="AG2864" s="18">
        <f t="shared" si="7514"/>
        <v>0</v>
      </c>
      <c r="AH2864" s="18">
        <f t="shared" si="7514"/>
        <v>0</v>
      </c>
      <c r="AI2864" s="18">
        <f t="shared" si="7407"/>
        <v>310.2</v>
      </c>
      <c r="AJ2864" s="18">
        <f t="shared" si="7408"/>
        <v>310.2</v>
      </c>
      <c r="AK2864" s="18">
        <f t="shared" si="7409"/>
        <v>310.2</v>
      </c>
      <c r="AL2864" s="18">
        <f t="shared" si="7514"/>
        <v>0</v>
      </c>
      <c r="AM2864" s="18">
        <f t="shared" si="7410"/>
        <v>310.2</v>
      </c>
      <c r="AN2864" s="18">
        <f t="shared" si="7514"/>
        <v>0</v>
      </c>
      <c r="AO2864" s="18">
        <f t="shared" si="7514"/>
        <v>0</v>
      </c>
      <c r="AP2864" s="18">
        <f t="shared" si="7514"/>
        <v>0</v>
      </c>
      <c r="AQ2864" s="18">
        <f t="shared" si="7489"/>
        <v>310.2</v>
      </c>
      <c r="AR2864" s="18">
        <f t="shared" si="7490"/>
        <v>310.2</v>
      </c>
      <c r="AS2864" s="18">
        <f t="shared" si="7491"/>
        <v>310.2</v>
      </c>
      <c r="AT2864" s="18">
        <f t="shared" si="7514"/>
        <v>0</v>
      </c>
      <c r="AU2864" s="18">
        <f t="shared" si="7514"/>
        <v>0</v>
      </c>
      <c r="AV2864" s="18">
        <f t="shared" si="7514"/>
        <v>0</v>
      </c>
      <c r="AW2864" s="18">
        <f t="shared" si="7492"/>
        <v>310.2</v>
      </c>
      <c r="AX2864" s="18">
        <f t="shared" si="7493"/>
        <v>310.2</v>
      </c>
      <c r="AY2864" s="18">
        <f t="shared" si="7494"/>
        <v>310.2</v>
      </c>
      <c r="AZ2864" s="18">
        <f t="shared" si="7514"/>
        <v>0</v>
      </c>
      <c r="BA2864" s="18">
        <f t="shared" si="7514"/>
        <v>0</v>
      </c>
      <c r="BB2864" s="18">
        <f t="shared" si="7514"/>
        <v>0</v>
      </c>
      <c r="BC2864" s="18">
        <f t="shared" si="7392"/>
        <v>310.2</v>
      </c>
      <c r="BD2864" s="18">
        <f t="shared" si="7393"/>
        <v>310.2</v>
      </c>
      <c r="BE2864" s="18">
        <f t="shared" si="7394"/>
        <v>310.2</v>
      </c>
      <c r="BF2864" s="18">
        <f t="shared" si="7514"/>
        <v>0</v>
      </c>
      <c r="BG2864" s="18">
        <f t="shared" si="7514"/>
        <v>0</v>
      </c>
      <c r="BH2864" s="18">
        <f t="shared" si="7514"/>
        <v>0</v>
      </c>
      <c r="BI2864" s="18">
        <f t="shared" si="7386"/>
        <v>310.2</v>
      </c>
      <c r="BJ2864" s="18">
        <f t="shared" si="7387"/>
        <v>310.2</v>
      </c>
      <c r="BK2864" s="18">
        <f t="shared" si="7388"/>
        <v>310.2</v>
      </c>
      <c r="BL2864" s="18">
        <f t="shared" si="7514"/>
        <v>0</v>
      </c>
      <c r="BM2864" s="18">
        <f t="shared" si="7514"/>
        <v>0</v>
      </c>
      <c r="BN2864" s="18">
        <f t="shared" si="7514"/>
        <v>0</v>
      </c>
      <c r="BO2864" s="18">
        <f t="shared" si="7483"/>
        <v>310.2</v>
      </c>
      <c r="BP2864" s="18">
        <f t="shared" si="7484"/>
        <v>310.2</v>
      </c>
      <c r="BQ2864" s="18">
        <f t="shared" si="7485"/>
        <v>310.2</v>
      </c>
      <c r="BR2864" s="18">
        <f t="shared" si="7514"/>
        <v>0</v>
      </c>
      <c r="BS2864" s="18">
        <f t="shared" si="7514"/>
        <v>0</v>
      </c>
      <c r="BT2864" s="18">
        <f t="shared" si="7514"/>
        <v>0</v>
      </c>
      <c r="BU2864" s="18">
        <f t="shared" si="7476"/>
        <v>310.2</v>
      </c>
      <c r="BV2864" s="18">
        <f t="shared" si="7477"/>
        <v>310.2</v>
      </c>
      <c r="BW2864" s="18">
        <f t="shared" si="7478"/>
        <v>310.2</v>
      </c>
      <c r="BX2864" s="18">
        <f t="shared" si="7514"/>
        <v>0</v>
      </c>
      <c r="BY2864" s="18">
        <f t="shared" si="7514"/>
        <v>0</v>
      </c>
      <c r="BZ2864" s="18">
        <f t="shared" si="7514"/>
        <v>0</v>
      </c>
      <c r="CA2864" s="18">
        <f t="shared" si="7424"/>
        <v>310.2</v>
      </c>
      <c r="CB2864" s="18">
        <f t="shared" si="7425"/>
        <v>310.2</v>
      </c>
      <c r="CC2864" s="18">
        <f t="shared" si="7426"/>
        <v>310.2</v>
      </c>
      <c r="CD2864" s="18">
        <f t="shared" si="7514"/>
        <v>0</v>
      </c>
      <c r="CE2864" s="27"/>
      <c r="CF2864" s="33"/>
    </row>
    <row r="2865" spans="1:84" ht="31.2" x14ac:dyDescent="0.3">
      <c r="A2865" s="41" t="s">
        <v>461</v>
      </c>
      <c r="B2865" s="39">
        <v>120</v>
      </c>
      <c r="C2865" s="41" t="s">
        <v>140</v>
      </c>
      <c r="D2865" s="41" t="s">
        <v>198</v>
      </c>
      <c r="E2865" s="14" t="s">
        <v>530</v>
      </c>
      <c r="F2865" s="18">
        <v>310.2</v>
      </c>
      <c r="G2865" s="18">
        <v>310.2</v>
      </c>
      <c r="H2865" s="18">
        <v>310.2</v>
      </c>
      <c r="I2865" s="18"/>
      <c r="J2865" s="18"/>
      <c r="K2865" s="18"/>
      <c r="L2865" s="18">
        <f t="shared" si="7401"/>
        <v>310.2</v>
      </c>
      <c r="M2865" s="18">
        <f t="shared" si="7402"/>
        <v>310.2</v>
      </c>
      <c r="N2865" s="18">
        <f t="shared" si="7403"/>
        <v>310.2</v>
      </c>
      <c r="O2865" s="18"/>
      <c r="P2865" s="18"/>
      <c r="Q2865" s="18"/>
      <c r="R2865" s="18"/>
      <c r="S2865" s="18"/>
      <c r="T2865" s="18">
        <f t="shared" si="7395"/>
        <v>310.2</v>
      </c>
      <c r="U2865" s="18">
        <f t="shared" si="7396"/>
        <v>310.2</v>
      </c>
      <c r="V2865" s="18">
        <f t="shared" si="7397"/>
        <v>310.2</v>
      </c>
      <c r="W2865" s="18"/>
      <c r="X2865" s="18"/>
      <c r="Y2865" s="18"/>
      <c r="Z2865" s="18"/>
      <c r="AA2865" s="18"/>
      <c r="AB2865" s="18"/>
      <c r="AC2865" s="18">
        <f t="shared" si="7380"/>
        <v>310.2</v>
      </c>
      <c r="AD2865" s="18">
        <f t="shared" si="7381"/>
        <v>310.2</v>
      </c>
      <c r="AE2865" s="18">
        <f t="shared" si="7382"/>
        <v>310.2</v>
      </c>
      <c r="AF2865" s="18"/>
      <c r="AG2865" s="18"/>
      <c r="AH2865" s="18"/>
      <c r="AI2865" s="18">
        <f t="shared" si="7407"/>
        <v>310.2</v>
      </c>
      <c r="AJ2865" s="18">
        <f t="shared" si="7408"/>
        <v>310.2</v>
      </c>
      <c r="AK2865" s="18">
        <f t="shared" si="7409"/>
        <v>310.2</v>
      </c>
      <c r="AL2865" s="18"/>
      <c r="AM2865" s="18">
        <f t="shared" si="7410"/>
        <v>310.2</v>
      </c>
      <c r="AN2865" s="18"/>
      <c r="AO2865" s="18"/>
      <c r="AP2865" s="18"/>
      <c r="AQ2865" s="18">
        <f t="shared" si="7489"/>
        <v>310.2</v>
      </c>
      <c r="AR2865" s="18">
        <f t="shared" si="7490"/>
        <v>310.2</v>
      </c>
      <c r="AS2865" s="18">
        <f t="shared" si="7491"/>
        <v>310.2</v>
      </c>
      <c r="AT2865" s="18"/>
      <c r="AU2865" s="18"/>
      <c r="AV2865" s="18"/>
      <c r="AW2865" s="18">
        <f t="shared" si="7492"/>
        <v>310.2</v>
      </c>
      <c r="AX2865" s="18">
        <f t="shared" si="7493"/>
        <v>310.2</v>
      </c>
      <c r="AY2865" s="18">
        <f t="shared" si="7494"/>
        <v>310.2</v>
      </c>
      <c r="AZ2865" s="18"/>
      <c r="BA2865" s="18"/>
      <c r="BB2865" s="18"/>
      <c r="BC2865" s="18">
        <f t="shared" si="7392"/>
        <v>310.2</v>
      </c>
      <c r="BD2865" s="18">
        <f t="shared" si="7393"/>
        <v>310.2</v>
      </c>
      <c r="BE2865" s="18">
        <f t="shared" si="7394"/>
        <v>310.2</v>
      </c>
      <c r="BF2865" s="18"/>
      <c r="BG2865" s="18"/>
      <c r="BH2865" s="18"/>
      <c r="BI2865" s="18">
        <f t="shared" si="7386"/>
        <v>310.2</v>
      </c>
      <c r="BJ2865" s="18">
        <f t="shared" si="7387"/>
        <v>310.2</v>
      </c>
      <c r="BK2865" s="18">
        <f t="shared" si="7388"/>
        <v>310.2</v>
      </c>
      <c r="BL2865" s="18"/>
      <c r="BM2865" s="18"/>
      <c r="BN2865" s="18"/>
      <c r="BO2865" s="18">
        <f t="shared" si="7483"/>
        <v>310.2</v>
      </c>
      <c r="BP2865" s="18">
        <f t="shared" si="7484"/>
        <v>310.2</v>
      </c>
      <c r="BQ2865" s="18">
        <f t="shared" si="7485"/>
        <v>310.2</v>
      </c>
      <c r="BR2865" s="18"/>
      <c r="BS2865" s="18"/>
      <c r="BT2865" s="18"/>
      <c r="BU2865" s="18">
        <f t="shared" si="7476"/>
        <v>310.2</v>
      </c>
      <c r="BV2865" s="18">
        <f t="shared" si="7477"/>
        <v>310.2</v>
      </c>
      <c r="BW2865" s="18">
        <f t="shared" si="7478"/>
        <v>310.2</v>
      </c>
      <c r="BX2865" s="18"/>
      <c r="BY2865" s="18"/>
      <c r="BZ2865" s="18"/>
      <c r="CA2865" s="18">
        <f t="shared" si="7424"/>
        <v>310.2</v>
      </c>
      <c r="CB2865" s="18">
        <f t="shared" si="7425"/>
        <v>310.2</v>
      </c>
      <c r="CC2865" s="18">
        <f t="shared" si="7426"/>
        <v>310.2</v>
      </c>
      <c r="CD2865" s="18"/>
      <c r="CE2865" s="27"/>
      <c r="CF2865" s="33"/>
    </row>
    <row r="2866" spans="1:84" ht="31.2" x14ac:dyDescent="0.3">
      <c r="A2866" s="41" t="s">
        <v>461</v>
      </c>
      <c r="B2866" s="39">
        <v>200</v>
      </c>
      <c r="C2866" s="41"/>
      <c r="D2866" s="41"/>
      <c r="E2866" s="14" t="s">
        <v>551</v>
      </c>
      <c r="F2866" s="18">
        <f t="shared" ref="F2866:K2867" si="7515">F2867</f>
        <v>20.399999999999999</v>
      </c>
      <c r="G2866" s="18">
        <f t="shared" si="7515"/>
        <v>20.399999999999999</v>
      </c>
      <c r="H2866" s="18">
        <f t="shared" si="7515"/>
        <v>20.399999999999999</v>
      </c>
      <c r="I2866" s="18">
        <f t="shared" si="7515"/>
        <v>0</v>
      </c>
      <c r="J2866" s="18">
        <f t="shared" si="7515"/>
        <v>0</v>
      </c>
      <c r="K2866" s="18">
        <f t="shared" si="7515"/>
        <v>0</v>
      </c>
      <c r="L2866" s="18">
        <f t="shared" si="7401"/>
        <v>20.399999999999999</v>
      </c>
      <c r="M2866" s="18">
        <f t="shared" si="7402"/>
        <v>20.399999999999999</v>
      </c>
      <c r="N2866" s="18">
        <f t="shared" si="7403"/>
        <v>20.399999999999999</v>
      </c>
      <c r="O2866" s="18">
        <f t="shared" ref="O2866:S2867" si="7516">O2867</f>
        <v>0</v>
      </c>
      <c r="P2866" s="18">
        <f t="shared" si="7516"/>
        <v>0</v>
      </c>
      <c r="Q2866" s="18">
        <f t="shared" si="7516"/>
        <v>0</v>
      </c>
      <c r="R2866" s="18">
        <f t="shared" si="7516"/>
        <v>0</v>
      </c>
      <c r="S2866" s="18">
        <f t="shared" si="7516"/>
        <v>0</v>
      </c>
      <c r="T2866" s="18">
        <f t="shared" si="7395"/>
        <v>20.399999999999999</v>
      </c>
      <c r="U2866" s="18">
        <f t="shared" si="7396"/>
        <v>20.399999999999999</v>
      </c>
      <c r="V2866" s="18">
        <f t="shared" si="7397"/>
        <v>20.399999999999999</v>
      </c>
      <c r="W2866" s="18">
        <f t="shared" ref="W2866:CD2867" si="7517">W2867</f>
        <v>0</v>
      </c>
      <c r="X2866" s="18">
        <f t="shared" si="7517"/>
        <v>0</v>
      </c>
      <c r="Y2866" s="18">
        <f t="shared" si="7517"/>
        <v>0</v>
      </c>
      <c r="Z2866" s="18">
        <f t="shared" si="7517"/>
        <v>0</v>
      </c>
      <c r="AA2866" s="18">
        <f t="shared" si="7517"/>
        <v>0</v>
      </c>
      <c r="AB2866" s="18">
        <f t="shared" si="7517"/>
        <v>0</v>
      </c>
      <c r="AC2866" s="18">
        <f t="shared" si="7380"/>
        <v>20.399999999999999</v>
      </c>
      <c r="AD2866" s="18">
        <f t="shared" si="7381"/>
        <v>20.399999999999999</v>
      </c>
      <c r="AE2866" s="18">
        <f t="shared" si="7382"/>
        <v>20.399999999999999</v>
      </c>
      <c r="AF2866" s="18">
        <f t="shared" si="7517"/>
        <v>0</v>
      </c>
      <c r="AG2866" s="18">
        <f t="shared" si="7517"/>
        <v>0</v>
      </c>
      <c r="AH2866" s="18">
        <f t="shared" si="7517"/>
        <v>0</v>
      </c>
      <c r="AI2866" s="18">
        <f t="shared" si="7407"/>
        <v>20.399999999999999</v>
      </c>
      <c r="AJ2866" s="18">
        <f t="shared" si="7408"/>
        <v>20.399999999999999</v>
      </c>
      <c r="AK2866" s="18">
        <f t="shared" si="7409"/>
        <v>20.399999999999999</v>
      </c>
      <c r="AL2866" s="18">
        <f t="shared" si="7517"/>
        <v>0</v>
      </c>
      <c r="AM2866" s="18">
        <f t="shared" si="7410"/>
        <v>20.399999999999999</v>
      </c>
      <c r="AN2866" s="18">
        <f t="shared" si="7517"/>
        <v>0</v>
      </c>
      <c r="AO2866" s="18">
        <f t="shared" si="7517"/>
        <v>0</v>
      </c>
      <c r="AP2866" s="18">
        <f t="shared" si="7517"/>
        <v>0</v>
      </c>
      <c r="AQ2866" s="18">
        <f t="shared" si="7489"/>
        <v>20.399999999999999</v>
      </c>
      <c r="AR2866" s="18">
        <f t="shared" si="7490"/>
        <v>20.399999999999999</v>
      </c>
      <c r="AS2866" s="18">
        <f t="shared" si="7491"/>
        <v>20.399999999999999</v>
      </c>
      <c r="AT2866" s="18">
        <f t="shared" si="7517"/>
        <v>0</v>
      </c>
      <c r="AU2866" s="18">
        <f t="shared" si="7517"/>
        <v>0</v>
      </c>
      <c r="AV2866" s="18">
        <f t="shared" si="7517"/>
        <v>0</v>
      </c>
      <c r="AW2866" s="18">
        <f t="shared" si="7492"/>
        <v>20.399999999999999</v>
      </c>
      <c r="AX2866" s="18">
        <f t="shared" si="7493"/>
        <v>20.399999999999999</v>
      </c>
      <c r="AY2866" s="18">
        <f t="shared" si="7494"/>
        <v>20.399999999999999</v>
      </c>
      <c r="AZ2866" s="18">
        <f t="shared" si="7517"/>
        <v>0</v>
      </c>
      <c r="BA2866" s="18">
        <f t="shared" si="7517"/>
        <v>0</v>
      </c>
      <c r="BB2866" s="18">
        <f t="shared" si="7517"/>
        <v>0</v>
      </c>
      <c r="BC2866" s="18">
        <f t="shared" si="7392"/>
        <v>20.399999999999999</v>
      </c>
      <c r="BD2866" s="18">
        <f t="shared" si="7393"/>
        <v>20.399999999999999</v>
      </c>
      <c r="BE2866" s="18">
        <f t="shared" si="7394"/>
        <v>20.399999999999999</v>
      </c>
      <c r="BF2866" s="18">
        <f t="shared" si="7517"/>
        <v>0</v>
      </c>
      <c r="BG2866" s="18">
        <f t="shared" si="7517"/>
        <v>0</v>
      </c>
      <c r="BH2866" s="18">
        <f t="shared" si="7517"/>
        <v>0</v>
      </c>
      <c r="BI2866" s="18">
        <f t="shared" si="7386"/>
        <v>20.399999999999999</v>
      </c>
      <c r="BJ2866" s="18">
        <f t="shared" si="7387"/>
        <v>20.399999999999999</v>
      </c>
      <c r="BK2866" s="18">
        <f t="shared" si="7388"/>
        <v>20.399999999999999</v>
      </c>
      <c r="BL2866" s="18">
        <f t="shared" si="7517"/>
        <v>0</v>
      </c>
      <c r="BM2866" s="18">
        <f t="shared" si="7517"/>
        <v>0</v>
      </c>
      <c r="BN2866" s="18">
        <f t="shared" si="7517"/>
        <v>0</v>
      </c>
      <c r="BO2866" s="18">
        <f t="shared" si="7483"/>
        <v>20.399999999999999</v>
      </c>
      <c r="BP2866" s="18">
        <f t="shared" si="7484"/>
        <v>20.399999999999999</v>
      </c>
      <c r="BQ2866" s="18">
        <f t="shared" si="7485"/>
        <v>20.399999999999999</v>
      </c>
      <c r="BR2866" s="18">
        <f t="shared" si="7517"/>
        <v>0</v>
      </c>
      <c r="BS2866" s="18">
        <f t="shared" si="7517"/>
        <v>0</v>
      </c>
      <c r="BT2866" s="18">
        <f t="shared" si="7517"/>
        <v>0</v>
      </c>
      <c r="BU2866" s="18">
        <f t="shared" si="7476"/>
        <v>20.399999999999999</v>
      </c>
      <c r="BV2866" s="18">
        <f t="shared" si="7477"/>
        <v>20.399999999999999</v>
      </c>
      <c r="BW2866" s="18">
        <f t="shared" si="7478"/>
        <v>20.399999999999999</v>
      </c>
      <c r="BX2866" s="18">
        <f t="shared" si="7517"/>
        <v>0</v>
      </c>
      <c r="BY2866" s="18">
        <f t="shared" si="7517"/>
        <v>0</v>
      </c>
      <c r="BZ2866" s="18">
        <f t="shared" si="7517"/>
        <v>0</v>
      </c>
      <c r="CA2866" s="18">
        <f t="shared" si="7424"/>
        <v>20.399999999999999</v>
      </c>
      <c r="CB2866" s="18">
        <f t="shared" si="7425"/>
        <v>20.399999999999999</v>
      </c>
      <c r="CC2866" s="18">
        <f t="shared" si="7426"/>
        <v>20.399999999999999</v>
      </c>
      <c r="CD2866" s="18">
        <f t="shared" si="7517"/>
        <v>0</v>
      </c>
      <c r="CE2866" s="27"/>
      <c r="CF2866" s="33"/>
    </row>
    <row r="2867" spans="1:84" ht="46.8" x14ac:dyDescent="0.3">
      <c r="A2867" s="41" t="s">
        <v>461</v>
      </c>
      <c r="B2867" s="39">
        <v>240</v>
      </c>
      <c r="C2867" s="41"/>
      <c r="D2867" s="41"/>
      <c r="E2867" s="14" t="s">
        <v>559</v>
      </c>
      <c r="F2867" s="18">
        <f t="shared" si="7515"/>
        <v>20.399999999999999</v>
      </c>
      <c r="G2867" s="18">
        <f t="shared" si="7515"/>
        <v>20.399999999999999</v>
      </c>
      <c r="H2867" s="18">
        <f t="shared" si="7515"/>
        <v>20.399999999999999</v>
      </c>
      <c r="I2867" s="18">
        <f t="shared" si="7515"/>
        <v>0</v>
      </c>
      <c r="J2867" s="18">
        <f t="shared" si="7515"/>
        <v>0</v>
      </c>
      <c r="K2867" s="18">
        <f t="shared" si="7515"/>
        <v>0</v>
      </c>
      <c r="L2867" s="18">
        <f t="shared" si="7401"/>
        <v>20.399999999999999</v>
      </c>
      <c r="M2867" s="18">
        <f t="shared" si="7402"/>
        <v>20.399999999999999</v>
      </c>
      <c r="N2867" s="18">
        <f t="shared" si="7403"/>
        <v>20.399999999999999</v>
      </c>
      <c r="O2867" s="18">
        <f t="shared" si="7516"/>
        <v>0</v>
      </c>
      <c r="P2867" s="18">
        <f t="shared" si="7516"/>
        <v>0</v>
      </c>
      <c r="Q2867" s="18">
        <f t="shared" si="7516"/>
        <v>0</v>
      </c>
      <c r="R2867" s="18">
        <f t="shared" si="7516"/>
        <v>0</v>
      </c>
      <c r="S2867" s="18">
        <f t="shared" si="7516"/>
        <v>0</v>
      </c>
      <c r="T2867" s="18">
        <f t="shared" si="7395"/>
        <v>20.399999999999999</v>
      </c>
      <c r="U2867" s="18">
        <f t="shared" si="7396"/>
        <v>20.399999999999999</v>
      </c>
      <c r="V2867" s="18">
        <f t="shared" si="7397"/>
        <v>20.399999999999999</v>
      </c>
      <c r="W2867" s="18">
        <f t="shared" si="7517"/>
        <v>0</v>
      </c>
      <c r="X2867" s="18">
        <f t="shared" si="7517"/>
        <v>0</v>
      </c>
      <c r="Y2867" s="18">
        <f t="shared" si="7517"/>
        <v>0</v>
      </c>
      <c r="Z2867" s="18">
        <f t="shared" si="7517"/>
        <v>0</v>
      </c>
      <c r="AA2867" s="18">
        <f t="shared" si="7517"/>
        <v>0</v>
      </c>
      <c r="AB2867" s="18">
        <f t="shared" si="7517"/>
        <v>0</v>
      </c>
      <c r="AC2867" s="18">
        <f t="shared" si="7380"/>
        <v>20.399999999999999</v>
      </c>
      <c r="AD2867" s="18">
        <f t="shared" si="7381"/>
        <v>20.399999999999999</v>
      </c>
      <c r="AE2867" s="18">
        <f t="shared" si="7382"/>
        <v>20.399999999999999</v>
      </c>
      <c r="AF2867" s="18">
        <f t="shared" si="7517"/>
        <v>0</v>
      </c>
      <c r="AG2867" s="18">
        <f t="shared" si="7517"/>
        <v>0</v>
      </c>
      <c r="AH2867" s="18">
        <f t="shared" si="7517"/>
        <v>0</v>
      </c>
      <c r="AI2867" s="18">
        <f t="shared" si="7407"/>
        <v>20.399999999999999</v>
      </c>
      <c r="AJ2867" s="18">
        <f t="shared" si="7408"/>
        <v>20.399999999999999</v>
      </c>
      <c r="AK2867" s="18">
        <f t="shared" si="7409"/>
        <v>20.399999999999999</v>
      </c>
      <c r="AL2867" s="18">
        <f t="shared" si="7517"/>
        <v>0</v>
      </c>
      <c r="AM2867" s="18">
        <f t="shared" si="7410"/>
        <v>20.399999999999999</v>
      </c>
      <c r="AN2867" s="18">
        <f t="shared" si="7517"/>
        <v>0</v>
      </c>
      <c r="AO2867" s="18">
        <f t="shared" si="7517"/>
        <v>0</v>
      </c>
      <c r="AP2867" s="18">
        <f t="shared" si="7517"/>
        <v>0</v>
      </c>
      <c r="AQ2867" s="18">
        <f t="shared" si="7489"/>
        <v>20.399999999999999</v>
      </c>
      <c r="AR2867" s="18">
        <f t="shared" si="7490"/>
        <v>20.399999999999999</v>
      </c>
      <c r="AS2867" s="18">
        <f t="shared" si="7491"/>
        <v>20.399999999999999</v>
      </c>
      <c r="AT2867" s="18">
        <f t="shared" si="7517"/>
        <v>0</v>
      </c>
      <c r="AU2867" s="18">
        <f t="shared" si="7517"/>
        <v>0</v>
      </c>
      <c r="AV2867" s="18">
        <f t="shared" si="7517"/>
        <v>0</v>
      </c>
      <c r="AW2867" s="18">
        <f t="shared" si="7492"/>
        <v>20.399999999999999</v>
      </c>
      <c r="AX2867" s="18">
        <f t="shared" si="7493"/>
        <v>20.399999999999999</v>
      </c>
      <c r="AY2867" s="18">
        <f t="shared" si="7494"/>
        <v>20.399999999999999</v>
      </c>
      <c r="AZ2867" s="18">
        <f t="shared" si="7517"/>
        <v>0</v>
      </c>
      <c r="BA2867" s="18">
        <f t="shared" si="7517"/>
        <v>0</v>
      </c>
      <c r="BB2867" s="18">
        <f t="shared" si="7517"/>
        <v>0</v>
      </c>
      <c r="BC2867" s="18">
        <f t="shared" si="7392"/>
        <v>20.399999999999999</v>
      </c>
      <c r="BD2867" s="18">
        <f t="shared" si="7393"/>
        <v>20.399999999999999</v>
      </c>
      <c r="BE2867" s="18">
        <f t="shared" si="7394"/>
        <v>20.399999999999999</v>
      </c>
      <c r="BF2867" s="18">
        <f t="shared" si="7517"/>
        <v>0</v>
      </c>
      <c r="BG2867" s="18">
        <f t="shared" si="7517"/>
        <v>0</v>
      </c>
      <c r="BH2867" s="18">
        <f t="shared" si="7517"/>
        <v>0</v>
      </c>
      <c r="BI2867" s="18">
        <f t="shared" si="7386"/>
        <v>20.399999999999999</v>
      </c>
      <c r="BJ2867" s="18">
        <f t="shared" si="7387"/>
        <v>20.399999999999999</v>
      </c>
      <c r="BK2867" s="18">
        <f t="shared" si="7388"/>
        <v>20.399999999999999</v>
      </c>
      <c r="BL2867" s="18">
        <f t="shared" si="7517"/>
        <v>0</v>
      </c>
      <c r="BM2867" s="18">
        <f t="shared" si="7517"/>
        <v>0</v>
      </c>
      <c r="BN2867" s="18">
        <f t="shared" si="7517"/>
        <v>0</v>
      </c>
      <c r="BO2867" s="18">
        <f t="shared" si="7483"/>
        <v>20.399999999999999</v>
      </c>
      <c r="BP2867" s="18">
        <f t="shared" si="7484"/>
        <v>20.399999999999999</v>
      </c>
      <c r="BQ2867" s="18">
        <f t="shared" si="7485"/>
        <v>20.399999999999999</v>
      </c>
      <c r="BR2867" s="18">
        <f t="shared" si="7517"/>
        <v>0</v>
      </c>
      <c r="BS2867" s="18">
        <f t="shared" si="7517"/>
        <v>0</v>
      </c>
      <c r="BT2867" s="18">
        <f t="shared" si="7517"/>
        <v>0</v>
      </c>
      <c r="BU2867" s="18">
        <f t="shared" si="7476"/>
        <v>20.399999999999999</v>
      </c>
      <c r="BV2867" s="18">
        <f t="shared" si="7477"/>
        <v>20.399999999999999</v>
      </c>
      <c r="BW2867" s="18">
        <f t="shared" si="7478"/>
        <v>20.399999999999999</v>
      </c>
      <c r="BX2867" s="18">
        <f t="shared" si="7517"/>
        <v>0</v>
      </c>
      <c r="BY2867" s="18">
        <f t="shared" si="7517"/>
        <v>0</v>
      </c>
      <c r="BZ2867" s="18">
        <f t="shared" si="7517"/>
        <v>0</v>
      </c>
      <c r="CA2867" s="18">
        <f t="shared" si="7424"/>
        <v>20.399999999999999</v>
      </c>
      <c r="CB2867" s="18">
        <f t="shared" si="7425"/>
        <v>20.399999999999999</v>
      </c>
      <c r="CC2867" s="18">
        <f t="shared" si="7426"/>
        <v>20.399999999999999</v>
      </c>
      <c r="CD2867" s="18">
        <f t="shared" si="7517"/>
        <v>0</v>
      </c>
      <c r="CE2867" s="27"/>
      <c r="CF2867" s="33"/>
    </row>
    <row r="2868" spans="1:84" ht="31.2" x14ac:dyDescent="0.3">
      <c r="A2868" s="41" t="s">
        <v>461</v>
      </c>
      <c r="B2868" s="39">
        <v>240</v>
      </c>
      <c r="C2868" s="41" t="s">
        <v>140</v>
      </c>
      <c r="D2868" s="41" t="s">
        <v>198</v>
      </c>
      <c r="E2868" s="14" t="s">
        <v>530</v>
      </c>
      <c r="F2868" s="18">
        <v>20.399999999999999</v>
      </c>
      <c r="G2868" s="18">
        <v>20.399999999999999</v>
      </c>
      <c r="H2868" s="18">
        <v>20.399999999999999</v>
      </c>
      <c r="I2868" s="18"/>
      <c r="J2868" s="18"/>
      <c r="K2868" s="18"/>
      <c r="L2868" s="18">
        <f t="shared" si="7401"/>
        <v>20.399999999999999</v>
      </c>
      <c r="M2868" s="18">
        <f t="shared" si="7402"/>
        <v>20.399999999999999</v>
      </c>
      <c r="N2868" s="18">
        <f t="shared" si="7403"/>
        <v>20.399999999999999</v>
      </c>
      <c r="O2868" s="18"/>
      <c r="P2868" s="18"/>
      <c r="Q2868" s="18"/>
      <c r="R2868" s="18"/>
      <c r="S2868" s="18"/>
      <c r="T2868" s="18">
        <f t="shared" si="7395"/>
        <v>20.399999999999999</v>
      </c>
      <c r="U2868" s="18">
        <f t="shared" si="7396"/>
        <v>20.399999999999999</v>
      </c>
      <c r="V2868" s="18">
        <f t="shared" si="7397"/>
        <v>20.399999999999999</v>
      </c>
      <c r="W2868" s="18"/>
      <c r="X2868" s="18"/>
      <c r="Y2868" s="18"/>
      <c r="Z2868" s="18"/>
      <c r="AA2868" s="18"/>
      <c r="AB2868" s="18"/>
      <c r="AC2868" s="18">
        <f t="shared" si="7380"/>
        <v>20.399999999999999</v>
      </c>
      <c r="AD2868" s="18">
        <f t="shared" si="7381"/>
        <v>20.399999999999999</v>
      </c>
      <c r="AE2868" s="18">
        <f t="shared" si="7382"/>
        <v>20.399999999999999</v>
      </c>
      <c r="AF2868" s="18"/>
      <c r="AG2868" s="18"/>
      <c r="AH2868" s="18"/>
      <c r="AI2868" s="18">
        <f t="shared" si="7407"/>
        <v>20.399999999999999</v>
      </c>
      <c r="AJ2868" s="18">
        <f t="shared" si="7408"/>
        <v>20.399999999999999</v>
      </c>
      <c r="AK2868" s="18">
        <f t="shared" si="7409"/>
        <v>20.399999999999999</v>
      </c>
      <c r="AL2868" s="18"/>
      <c r="AM2868" s="18">
        <f t="shared" si="7410"/>
        <v>20.399999999999999</v>
      </c>
      <c r="AN2868" s="18"/>
      <c r="AO2868" s="18"/>
      <c r="AP2868" s="18"/>
      <c r="AQ2868" s="18">
        <f t="shared" si="7489"/>
        <v>20.399999999999999</v>
      </c>
      <c r="AR2868" s="18">
        <f t="shared" si="7490"/>
        <v>20.399999999999999</v>
      </c>
      <c r="AS2868" s="18">
        <f t="shared" si="7491"/>
        <v>20.399999999999999</v>
      </c>
      <c r="AT2868" s="18"/>
      <c r="AU2868" s="18"/>
      <c r="AV2868" s="18"/>
      <c r="AW2868" s="18">
        <f t="shared" si="7492"/>
        <v>20.399999999999999</v>
      </c>
      <c r="AX2868" s="18">
        <f t="shared" si="7493"/>
        <v>20.399999999999999</v>
      </c>
      <c r="AY2868" s="18">
        <f t="shared" si="7494"/>
        <v>20.399999999999999</v>
      </c>
      <c r="AZ2868" s="18"/>
      <c r="BA2868" s="18"/>
      <c r="BB2868" s="18"/>
      <c r="BC2868" s="18">
        <f t="shared" si="7392"/>
        <v>20.399999999999999</v>
      </c>
      <c r="BD2868" s="18">
        <f t="shared" si="7393"/>
        <v>20.399999999999999</v>
      </c>
      <c r="BE2868" s="18">
        <f t="shared" si="7394"/>
        <v>20.399999999999999</v>
      </c>
      <c r="BF2868" s="18"/>
      <c r="BG2868" s="18"/>
      <c r="BH2868" s="18"/>
      <c r="BI2868" s="18">
        <f t="shared" si="7386"/>
        <v>20.399999999999999</v>
      </c>
      <c r="BJ2868" s="18">
        <f t="shared" si="7387"/>
        <v>20.399999999999999</v>
      </c>
      <c r="BK2868" s="18">
        <f t="shared" si="7388"/>
        <v>20.399999999999999</v>
      </c>
      <c r="BL2868" s="18"/>
      <c r="BM2868" s="18"/>
      <c r="BN2868" s="18"/>
      <c r="BO2868" s="18">
        <f t="shared" si="7483"/>
        <v>20.399999999999999</v>
      </c>
      <c r="BP2868" s="18">
        <f t="shared" si="7484"/>
        <v>20.399999999999999</v>
      </c>
      <c r="BQ2868" s="18">
        <f t="shared" si="7485"/>
        <v>20.399999999999999</v>
      </c>
      <c r="BR2868" s="18"/>
      <c r="BS2868" s="18"/>
      <c r="BT2868" s="18"/>
      <c r="BU2868" s="18">
        <f t="shared" si="7476"/>
        <v>20.399999999999999</v>
      </c>
      <c r="BV2868" s="18">
        <f t="shared" si="7477"/>
        <v>20.399999999999999</v>
      </c>
      <c r="BW2868" s="18">
        <f t="shared" si="7478"/>
        <v>20.399999999999999</v>
      </c>
      <c r="BX2868" s="18"/>
      <c r="BY2868" s="18"/>
      <c r="BZ2868" s="18"/>
      <c r="CA2868" s="18">
        <f t="shared" si="7424"/>
        <v>20.399999999999999</v>
      </c>
      <c r="CB2868" s="18">
        <f t="shared" si="7425"/>
        <v>20.399999999999999</v>
      </c>
      <c r="CC2868" s="18">
        <f t="shared" si="7426"/>
        <v>20.399999999999999</v>
      </c>
      <c r="CD2868" s="18"/>
      <c r="CE2868" s="27"/>
      <c r="CF2868" s="33"/>
    </row>
    <row r="2869" spans="1:84" ht="31.2" hidden="1" x14ac:dyDescent="0.3">
      <c r="A2869" s="19" t="s">
        <v>1526</v>
      </c>
      <c r="B2869" s="39"/>
      <c r="C2869" s="41"/>
      <c r="D2869" s="41"/>
      <c r="E2869" s="14" t="s">
        <v>1527</v>
      </c>
      <c r="F2869" s="18"/>
      <c r="G2869" s="18"/>
      <c r="H2869" s="18"/>
      <c r="I2869" s="18"/>
      <c r="J2869" s="18"/>
      <c r="K2869" s="18"/>
      <c r="L2869" s="18"/>
      <c r="M2869" s="18"/>
      <c r="N2869" s="18"/>
      <c r="O2869" s="18">
        <f>O2870</f>
        <v>0</v>
      </c>
      <c r="P2869" s="18">
        <f t="shared" ref="P2869:CD2869" si="7518">P2870</f>
        <v>0</v>
      </c>
      <c r="Q2869" s="18">
        <f t="shared" si="7518"/>
        <v>0</v>
      </c>
      <c r="R2869" s="18">
        <f t="shared" si="7518"/>
        <v>0</v>
      </c>
      <c r="S2869" s="18">
        <f t="shared" si="7518"/>
        <v>0</v>
      </c>
      <c r="T2869" s="18">
        <f t="shared" si="7395"/>
        <v>0</v>
      </c>
      <c r="U2869" s="18">
        <f t="shared" si="7396"/>
        <v>0</v>
      </c>
      <c r="V2869" s="18">
        <f t="shared" si="7397"/>
        <v>0</v>
      </c>
      <c r="W2869" s="18">
        <f t="shared" si="7518"/>
        <v>0</v>
      </c>
      <c r="X2869" s="18">
        <f t="shared" si="7518"/>
        <v>0</v>
      </c>
      <c r="Y2869" s="18">
        <f t="shared" si="7518"/>
        <v>0</v>
      </c>
      <c r="Z2869" s="18">
        <f t="shared" si="7518"/>
        <v>0</v>
      </c>
      <c r="AA2869" s="18">
        <f t="shared" si="7518"/>
        <v>0</v>
      </c>
      <c r="AB2869" s="18">
        <f t="shared" si="7518"/>
        <v>0</v>
      </c>
      <c r="AC2869" s="18">
        <f t="shared" si="7380"/>
        <v>0</v>
      </c>
      <c r="AD2869" s="18">
        <f t="shared" si="7381"/>
        <v>0</v>
      </c>
      <c r="AE2869" s="18">
        <f t="shared" si="7382"/>
        <v>0</v>
      </c>
      <c r="AF2869" s="18">
        <f t="shared" si="7518"/>
        <v>0</v>
      </c>
      <c r="AG2869" s="18">
        <f t="shared" si="7518"/>
        <v>0</v>
      </c>
      <c r="AH2869" s="18">
        <f t="shared" si="7518"/>
        <v>0</v>
      </c>
      <c r="AI2869" s="18">
        <f t="shared" si="7407"/>
        <v>0</v>
      </c>
      <c r="AJ2869" s="18">
        <f t="shared" si="7408"/>
        <v>0</v>
      </c>
      <c r="AK2869" s="18">
        <f t="shared" si="7409"/>
        <v>0</v>
      </c>
      <c r="AL2869" s="18">
        <f t="shared" si="7518"/>
        <v>0</v>
      </c>
      <c r="AM2869" s="18">
        <f t="shared" si="7410"/>
        <v>0</v>
      </c>
      <c r="AN2869" s="18">
        <f t="shared" si="7518"/>
        <v>0</v>
      </c>
      <c r="AO2869" s="18">
        <f t="shared" si="7518"/>
        <v>0</v>
      </c>
      <c r="AP2869" s="18">
        <f t="shared" si="7518"/>
        <v>0</v>
      </c>
      <c r="AQ2869" s="18">
        <f t="shared" si="7489"/>
        <v>0</v>
      </c>
      <c r="AR2869" s="18">
        <f t="shared" si="7490"/>
        <v>0</v>
      </c>
      <c r="AS2869" s="18">
        <f t="shared" si="7491"/>
        <v>0</v>
      </c>
      <c r="AT2869" s="18">
        <f t="shared" si="7518"/>
        <v>0</v>
      </c>
      <c r="AU2869" s="18">
        <f t="shared" si="7518"/>
        <v>0</v>
      </c>
      <c r="AV2869" s="18">
        <f t="shared" si="7518"/>
        <v>0</v>
      </c>
      <c r="AW2869" s="18">
        <f t="shared" si="7492"/>
        <v>0</v>
      </c>
      <c r="AX2869" s="18">
        <f t="shared" si="7493"/>
        <v>0</v>
      </c>
      <c r="AY2869" s="18">
        <f t="shared" si="7494"/>
        <v>0</v>
      </c>
      <c r="AZ2869" s="18">
        <f t="shared" si="7518"/>
        <v>0</v>
      </c>
      <c r="BA2869" s="18">
        <f t="shared" si="7518"/>
        <v>0</v>
      </c>
      <c r="BB2869" s="18">
        <f t="shared" si="7518"/>
        <v>0</v>
      </c>
      <c r="BC2869" s="18">
        <f t="shared" si="7392"/>
        <v>0</v>
      </c>
      <c r="BD2869" s="18">
        <f t="shared" si="7393"/>
        <v>0</v>
      </c>
      <c r="BE2869" s="18">
        <f t="shared" si="7394"/>
        <v>0</v>
      </c>
      <c r="BF2869" s="18">
        <f t="shared" si="7518"/>
        <v>0</v>
      </c>
      <c r="BG2869" s="18">
        <f t="shared" si="7518"/>
        <v>0</v>
      </c>
      <c r="BH2869" s="18">
        <f t="shared" si="7518"/>
        <v>0</v>
      </c>
      <c r="BI2869" s="18">
        <f t="shared" si="7386"/>
        <v>0</v>
      </c>
      <c r="BJ2869" s="18">
        <f t="shared" si="7387"/>
        <v>0</v>
      </c>
      <c r="BK2869" s="18">
        <f t="shared" si="7388"/>
        <v>0</v>
      </c>
      <c r="BL2869" s="18">
        <f t="shared" si="7518"/>
        <v>0</v>
      </c>
      <c r="BM2869" s="18">
        <f t="shared" si="7518"/>
        <v>0</v>
      </c>
      <c r="BN2869" s="18">
        <f t="shared" si="7518"/>
        <v>0</v>
      </c>
      <c r="BO2869" s="18">
        <f t="shared" si="7483"/>
        <v>0</v>
      </c>
      <c r="BP2869" s="18">
        <f t="shared" si="7484"/>
        <v>0</v>
      </c>
      <c r="BQ2869" s="18">
        <f t="shared" si="7485"/>
        <v>0</v>
      </c>
      <c r="BR2869" s="18">
        <f t="shared" si="7518"/>
        <v>0</v>
      </c>
      <c r="BS2869" s="18">
        <f t="shared" si="7518"/>
        <v>0</v>
      </c>
      <c r="BT2869" s="18">
        <f t="shared" si="7518"/>
        <v>0</v>
      </c>
      <c r="BU2869" s="18">
        <f t="shared" si="7476"/>
        <v>0</v>
      </c>
      <c r="BV2869" s="18">
        <f t="shared" si="7477"/>
        <v>0</v>
      </c>
      <c r="BW2869" s="18">
        <f t="shared" si="7478"/>
        <v>0</v>
      </c>
      <c r="BX2869" s="18">
        <f t="shared" si="7518"/>
        <v>0</v>
      </c>
      <c r="BY2869" s="18">
        <f t="shared" si="7518"/>
        <v>0</v>
      </c>
      <c r="BZ2869" s="18">
        <f t="shared" si="7518"/>
        <v>0</v>
      </c>
      <c r="CA2869" s="18">
        <f t="shared" si="7424"/>
        <v>0</v>
      </c>
      <c r="CB2869" s="18">
        <f t="shared" si="7425"/>
        <v>0</v>
      </c>
      <c r="CC2869" s="18">
        <f t="shared" si="7426"/>
        <v>0</v>
      </c>
      <c r="CD2869" s="18">
        <f t="shared" si="7518"/>
        <v>0</v>
      </c>
      <c r="CE2869" s="27" t="s">
        <v>1661</v>
      </c>
      <c r="CF2869" s="33"/>
    </row>
    <row r="2870" spans="1:84" ht="46.8" hidden="1" x14ac:dyDescent="0.3">
      <c r="A2870" s="19" t="s">
        <v>1526</v>
      </c>
      <c r="B2870" s="39">
        <v>600</v>
      </c>
      <c r="C2870" s="41"/>
      <c r="D2870" s="41"/>
      <c r="E2870" s="14" t="s">
        <v>554</v>
      </c>
      <c r="F2870" s="18"/>
      <c r="G2870" s="18"/>
      <c r="H2870" s="18"/>
      <c r="I2870" s="18"/>
      <c r="J2870" s="18"/>
      <c r="K2870" s="18"/>
      <c r="L2870" s="18"/>
      <c r="M2870" s="18"/>
      <c r="N2870" s="18"/>
      <c r="O2870" s="18">
        <f>O2871+O2873</f>
        <v>0</v>
      </c>
      <c r="P2870" s="18">
        <f t="shared" ref="P2870:CD2870" si="7519">P2871+P2873</f>
        <v>0</v>
      </c>
      <c r="Q2870" s="18">
        <f t="shared" si="7519"/>
        <v>0</v>
      </c>
      <c r="R2870" s="18">
        <f t="shared" ref="R2870:S2870" si="7520">R2871+R2873</f>
        <v>0</v>
      </c>
      <c r="S2870" s="18">
        <f t="shared" si="7520"/>
        <v>0</v>
      </c>
      <c r="T2870" s="18">
        <f t="shared" si="7395"/>
        <v>0</v>
      </c>
      <c r="U2870" s="18">
        <f t="shared" si="7396"/>
        <v>0</v>
      </c>
      <c r="V2870" s="18">
        <f t="shared" si="7397"/>
        <v>0</v>
      </c>
      <c r="W2870" s="18">
        <f t="shared" ref="W2870:AB2870" si="7521">W2871+W2873</f>
        <v>0</v>
      </c>
      <c r="X2870" s="18">
        <f t="shared" si="7521"/>
        <v>0</v>
      </c>
      <c r="Y2870" s="18">
        <f t="shared" si="7521"/>
        <v>0</v>
      </c>
      <c r="Z2870" s="18">
        <f t="shared" si="7521"/>
        <v>0</v>
      </c>
      <c r="AA2870" s="18">
        <f t="shared" si="7521"/>
        <v>0</v>
      </c>
      <c r="AB2870" s="18">
        <f t="shared" si="7521"/>
        <v>0</v>
      </c>
      <c r="AC2870" s="18">
        <f t="shared" si="7380"/>
        <v>0</v>
      </c>
      <c r="AD2870" s="18">
        <f t="shared" si="7381"/>
        <v>0</v>
      </c>
      <c r="AE2870" s="18">
        <f t="shared" si="7382"/>
        <v>0</v>
      </c>
      <c r="AF2870" s="18">
        <f t="shared" ref="AF2870:AH2870" si="7522">AF2871+AF2873</f>
        <v>0</v>
      </c>
      <c r="AG2870" s="18">
        <f t="shared" si="7522"/>
        <v>0</v>
      </c>
      <c r="AH2870" s="18">
        <f t="shared" si="7522"/>
        <v>0</v>
      </c>
      <c r="AI2870" s="18">
        <f t="shared" si="7407"/>
        <v>0</v>
      </c>
      <c r="AJ2870" s="18">
        <f t="shared" si="7408"/>
        <v>0</v>
      </c>
      <c r="AK2870" s="18">
        <f t="shared" si="7409"/>
        <v>0</v>
      </c>
      <c r="AL2870" s="18">
        <f t="shared" ref="AL2870" si="7523">AL2871+AL2873</f>
        <v>0</v>
      </c>
      <c r="AM2870" s="18">
        <f t="shared" si="7410"/>
        <v>0</v>
      </c>
      <c r="AN2870" s="18">
        <f t="shared" ref="AN2870:AP2870" si="7524">AN2871+AN2873</f>
        <v>0</v>
      </c>
      <c r="AO2870" s="18">
        <f t="shared" si="7524"/>
        <v>0</v>
      </c>
      <c r="AP2870" s="18">
        <f t="shared" si="7524"/>
        <v>0</v>
      </c>
      <c r="AQ2870" s="18">
        <f t="shared" si="7489"/>
        <v>0</v>
      </c>
      <c r="AR2870" s="18">
        <f t="shared" si="7490"/>
        <v>0</v>
      </c>
      <c r="AS2870" s="18">
        <f t="shared" si="7491"/>
        <v>0</v>
      </c>
      <c r="AT2870" s="18">
        <f t="shared" ref="AT2870:AV2870" si="7525">AT2871+AT2873</f>
        <v>0</v>
      </c>
      <c r="AU2870" s="18">
        <f t="shared" si="7525"/>
        <v>0</v>
      </c>
      <c r="AV2870" s="18">
        <f t="shared" si="7525"/>
        <v>0</v>
      </c>
      <c r="AW2870" s="18">
        <f t="shared" si="7492"/>
        <v>0</v>
      </c>
      <c r="AX2870" s="18">
        <f t="shared" si="7493"/>
        <v>0</v>
      </c>
      <c r="AY2870" s="18">
        <f t="shared" si="7494"/>
        <v>0</v>
      </c>
      <c r="AZ2870" s="18">
        <f t="shared" ref="AZ2870:BB2870" si="7526">AZ2871+AZ2873</f>
        <v>0</v>
      </c>
      <c r="BA2870" s="18">
        <f t="shared" si="7526"/>
        <v>0</v>
      </c>
      <c r="BB2870" s="18">
        <f t="shared" si="7526"/>
        <v>0</v>
      </c>
      <c r="BC2870" s="18">
        <f t="shared" si="7392"/>
        <v>0</v>
      </c>
      <c r="BD2870" s="18">
        <f t="shared" si="7393"/>
        <v>0</v>
      </c>
      <c r="BE2870" s="18">
        <f t="shared" si="7394"/>
        <v>0</v>
      </c>
      <c r="BF2870" s="18">
        <f t="shared" ref="BF2870:BH2870" si="7527">BF2871+BF2873</f>
        <v>0</v>
      </c>
      <c r="BG2870" s="18">
        <f t="shared" si="7527"/>
        <v>0</v>
      </c>
      <c r="BH2870" s="18">
        <f t="shared" si="7527"/>
        <v>0</v>
      </c>
      <c r="BI2870" s="18">
        <f t="shared" si="7386"/>
        <v>0</v>
      </c>
      <c r="BJ2870" s="18">
        <f t="shared" si="7387"/>
        <v>0</v>
      </c>
      <c r="BK2870" s="18">
        <f t="shared" si="7388"/>
        <v>0</v>
      </c>
      <c r="BL2870" s="18">
        <f t="shared" ref="BL2870:BN2870" si="7528">BL2871+BL2873</f>
        <v>0</v>
      </c>
      <c r="BM2870" s="18">
        <f t="shared" si="7528"/>
        <v>0</v>
      </c>
      <c r="BN2870" s="18">
        <f t="shared" si="7528"/>
        <v>0</v>
      </c>
      <c r="BO2870" s="18">
        <f t="shared" si="7483"/>
        <v>0</v>
      </c>
      <c r="BP2870" s="18">
        <f t="shared" si="7484"/>
        <v>0</v>
      </c>
      <c r="BQ2870" s="18">
        <f t="shared" si="7485"/>
        <v>0</v>
      </c>
      <c r="BR2870" s="18">
        <f t="shared" ref="BR2870:BT2870" si="7529">BR2871+BR2873</f>
        <v>0</v>
      </c>
      <c r="BS2870" s="18">
        <f t="shared" si="7529"/>
        <v>0</v>
      </c>
      <c r="BT2870" s="18">
        <f t="shared" si="7529"/>
        <v>0</v>
      </c>
      <c r="BU2870" s="18">
        <f t="shared" si="7476"/>
        <v>0</v>
      </c>
      <c r="BV2870" s="18">
        <f t="shared" si="7477"/>
        <v>0</v>
      </c>
      <c r="BW2870" s="18">
        <f t="shared" si="7478"/>
        <v>0</v>
      </c>
      <c r="BX2870" s="18">
        <f t="shared" ref="BX2870:BZ2870" si="7530">BX2871+BX2873</f>
        <v>0</v>
      </c>
      <c r="BY2870" s="18">
        <f t="shared" si="7530"/>
        <v>0</v>
      </c>
      <c r="BZ2870" s="18">
        <f t="shared" si="7530"/>
        <v>0</v>
      </c>
      <c r="CA2870" s="18">
        <f t="shared" si="7424"/>
        <v>0</v>
      </c>
      <c r="CB2870" s="18">
        <f t="shared" si="7425"/>
        <v>0</v>
      </c>
      <c r="CC2870" s="18">
        <f t="shared" si="7426"/>
        <v>0</v>
      </c>
      <c r="CD2870" s="18">
        <f t="shared" si="7519"/>
        <v>0</v>
      </c>
      <c r="CE2870" s="27" t="s">
        <v>1661</v>
      </c>
      <c r="CF2870" s="33"/>
    </row>
    <row r="2871" spans="1:84" hidden="1" x14ac:dyDescent="0.3">
      <c r="A2871" s="19" t="s">
        <v>1526</v>
      </c>
      <c r="B2871" s="39">
        <v>610</v>
      </c>
      <c r="C2871" s="41"/>
      <c r="D2871" s="41"/>
      <c r="E2871" s="14" t="s">
        <v>568</v>
      </c>
      <c r="F2871" s="18"/>
      <c r="G2871" s="18"/>
      <c r="H2871" s="18"/>
      <c r="I2871" s="18"/>
      <c r="J2871" s="18"/>
      <c r="K2871" s="18"/>
      <c r="L2871" s="18"/>
      <c r="M2871" s="18"/>
      <c r="N2871" s="18"/>
      <c r="O2871" s="18">
        <f>O2872</f>
        <v>0</v>
      </c>
      <c r="P2871" s="18">
        <f t="shared" ref="P2871:CD2871" si="7531">P2872</f>
        <v>0</v>
      </c>
      <c r="Q2871" s="18">
        <f t="shared" si="7531"/>
        <v>0</v>
      </c>
      <c r="R2871" s="18">
        <f t="shared" si="7531"/>
        <v>0</v>
      </c>
      <c r="S2871" s="18">
        <f t="shared" si="7531"/>
        <v>0</v>
      </c>
      <c r="T2871" s="18">
        <f t="shared" si="7395"/>
        <v>0</v>
      </c>
      <c r="U2871" s="18">
        <f t="shared" si="7396"/>
        <v>0</v>
      </c>
      <c r="V2871" s="18">
        <f t="shared" si="7397"/>
        <v>0</v>
      </c>
      <c r="W2871" s="18">
        <f t="shared" si="7531"/>
        <v>0</v>
      </c>
      <c r="X2871" s="18">
        <f t="shared" si="7531"/>
        <v>0</v>
      </c>
      <c r="Y2871" s="18">
        <f t="shared" si="7531"/>
        <v>0</v>
      </c>
      <c r="Z2871" s="18">
        <f t="shared" si="7531"/>
        <v>0</v>
      </c>
      <c r="AA2871" s="18">
        <f t="shared" si="7531"/>
        <v>0</v>
      </c>
      <c r="AB2871" s="18">
        <f t="shared" si="7531"/>
        <v>0</v>
      </c>
      <c r="AC2871" s="18">
        <f t="shared" si="7380"/>
        <v>0</v>
      </c>
      <c r="AD2871" s="18">
        <f t="shared" si="7381"/>
        <v>0</v>
      </c>
      <c r="AE2871" s="18">
        <f t="shared" si="7382"/>
        <v>0</v>
      </c>
      <c r="AF2871" s="18">
        <f t="shared" si="7531"/>
        <v>0</v>
      </c>
      <c r="AG2871" s="18">
        <f t="shared" si="7531"/>
        <v>0</v>
      </c>
      <c r="AH2871" s="18">
        <f t="shared" si="7531"/>
        <v>0</v>
      </c>
      <c r="AI2871" s="18">
        <f t="shared" si="7407"/>
        <v>0</v>
      </c>
      <c r="AJ2871" s="18">
        <f t="shared" si="7408"/>
        <v>0</v>
      </c>
      <c r="AK2871" s="18">
        <f t="shared" si="7409"/>
        <v>0</v>
      </c>
      <c r="AL2871" s="18">
        <f t="shared" si="7531"/>
        <v>0</v>
      </c>
      <c r="AM2871" s="18">
        <f t="shared" si="7410"/>
        <v>0</v>
      </c>
      <c r="AN2871" s="18">
        <f t="shared" si="7531"/>
        <v>0</v>
      </c>
      <c r="AO2871" s="18">
        <f t="shared" si="7531"/>
        <v>0</v>
      </c>
      <c r="AP2871" s="18">
        <f t="shared" si="7531"/>
        <v>0</v>
      </c>
      <c r="AQ2871" s="18">
        <f t="shared" si="7489"/>
        <v>0</v>
      </c>
      <c r="AR2871" s="18">
        <f t="shared" si="7490"/>
        <v>0</v>
      </c>
      <c r="AS2871" s="18">
        <f t="shared" si="7491"/>
        <v>0</v>
      </c>
      <c r="AT2871" s="18">
        <f t="shared" si="7531"/>
        <v>0</v>
      </c>
      <c r="AU2871" s="18">
        <f t="shared" si="7531"/>
        <v>0</v>
      </c>
      <c r="AV2871" s="18">
        <f t="shared" si="7531"/>
        <v>0</v>
      </c>
      <c r="AW2871" s="18">
        <f t="shared" si="7492"/>
        <v>0</v>
      </c>
      <c r="AX2871" s="18">
        <f t="shared" si="7493"/>
        <v>0</v>
      </c>
      <c r="AY2871" s="18">
        <f t="shared" si="7494"/>
        <v>0</v>
      </c>
      <c r="AZ2871" s="18">
        <f t="shared" si="7531"/>
        <v>0</v>
      </c>
      <c r="BA2871" s="18">
        <f t="shared" si="7531"/>
        <v>0</v>
      </c>
      <c r="BB2871" s="18">
        <f t="shared" si="7531"/>
        <v>0</v>
      </c>
      <c r="BC2871" s="18">
        <f t="shared" si="7392"/>
        <v>0</v>
      </c>
      <c r="BD2871" s="18">
        <f t="shared" si="7393"/>
        <v>0</v>
      </c>
      <c r="BE2871" s="18">
        <f t="shared" si="7394"/>
        <v>0</v>
      </c>
      <c r="BF2871" s="18">
        <f t="shared" si="7531"/>
        <v>0</v>
      </c>
      <c r="BG2871" s="18">
        <f t="shared" si="7531"/>
        <v>0</v>
      </c>
      <c r="BH2871" s="18">
        <f t="shared" si="7531"/>
        <v>0</v>
      </c>
      <c r="BI2871" s="18">
        <f t="shared" si="7386"/>
        <v>0</v>
      </c>
      <c r="BJ2871" s="18">
        <f t="shared" si="7387"/>
        <v>0</v>
      </c>
      <c r="BK2871" s="18">
        <f t="shared" si="7388"/>
        <v>0</v>
      </c>
      <c r="BL2871" s="18">
        <f t="shared" si="7531"/>
        <v>0</v>
      </c>
      <c r="BM2871" s="18">
        <f t="shared" si="7531"/>
        <v>0</v>
      </c>
      <c r="BN2871" s="18">
        <f t="shared" si="7531"/>
        <v>0</v>
      </c>
      <c r="BO2871" s="18">
        <f t="shared" si="7483"/>
        <v>0</v>
      </c>
      <c r="BP2871" s="18">
        <f t="shared" si="7484"/>
        <v>0</v>
      </c>
      <c r="BQ2871" s="18">
        <f t="shared" si="7485"/>
        <v>0</v>
      </c>
      <c r="BR2871" s="18">
        <f t="shared" si="7531"/>
        <v>0</v>
      </c>
      <c r="BS2871" s="18">
        <f t="shared" si="7531"/>
        <v>0</v>
      </c>
      <c r="BT2871" s="18">
        <f t="shared" si="7531"/>
        <v>0</v>
      </c>
      <c r="BU2871" s="18">
        <f t="shared" si="7476"/>
        <v>0</v>
      </c>
      <c r="BV2871" s="18">
        <f t="shared" si="7477"/>
        <v>0</v>
      </c>
      <c r="BW2871" s="18">
        <f t="shared" si="7478"/>
        <v>0</v>
      </c>
      <c r="BX2871" s="18">
        <f t="shared" si="7531"/>
        <v>0</v>
      </c>
      <c r="BY2871" s="18">
        <f t="shared" si="7531"/>
        <v>0</v>
      </c>
      <c r="BZ2871" s="18">
        <f t="shared" si="7531"/>
        <v>0</v>
      </c>
      <c r="CA2871" s="18">
        <f t="shared" si="7424"/>
        <v>0</v>
      </c>
      <c r="CB2871" s="18">
        <f t="shared" si="7425"/>
        <v>0</v>
      </c>
      <c r="CC2871" s="18">
        <f t="shared" si="7426"/>
        <v>0</v>
      </c>
      <c r="CD2871" s="18">
        <f t="shared" si="7531"/>
        <v>0</v>
      </c>
      <c r="CE2871" s="27" t="s">
        <v>1661</v>
      </c>
      <c r="CF2871" s="33"/>
    </row>
    <row r="2872" spans="1:84" hidden="1" x14ac:dyDescent="0.3">
      <c r="A2872" s="19" t="s">
        <v>1526</v>
      </c>
      <c r="B2872" s="39">
        <v>610</v>
      </c>
      <c r="C2872" s="41" t="s">
        <v>103</v>
      </c>
      <c r="D2872" s="41" t="s">
        <v>110</v>
      </c>
      <c r="E2872" s="14" t="s">
        <v>545</v>
      </c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>
        <f t="shared" si="7395"/>
        <v>0</v>
      </c>
      <c r="U2872" s="18">
        <f t="shared" si="7396"/>
        <v>0</v>
      </c>
      <c r="V2872" s="18">
        <f t="shared" si="7397"/>
        <v>0</v>
      </c>
      <c r="W2872" s="18"/>
      <c r="X2872" s="18"/>
      <c r="Y2872" s="18"/>
      <c r="Z2872" s="18"/>
      <c r="AA2872" s="18"/>
      <c r="AB2872" s="18"/>
      <c r="AC2872" s="18">
        <f t="shared" si="7380"/>
        <v>0</v>
      </c>
      <c r="AD2872" s="18">
        <f t="shared" si="7381"/>
        <v>0</v>
      </c>
      <c r="AE2872" s="18">
        <f t="shared" si="7382"/>
        <v>0</v>
      </c>
      <c r="AF2872" s="18"/>
      <c r="AG2872" s="18"/>
      <c r="AH2872" s="18"/>
      <c r="AI2872" s="18">
        <f t="shared" si="7407"/>
        <v>0</v>
      </c>
      <c r="AJ2872" s="18">
        <f t="shared" si="7408"/>
        <v>0</v>
      </c>
      <c r="AK2872" s="18">
        <f t="shared" si="7409"/>
        <v>0</v>
      </c>
      <c r="AL2872" s="18"/>
      <c r="AM2872" s="18">
        <f t="shared" si="7410"/>
        <v>0</v>
      </c>
      <c r="AN2872" s="18"/>
      <c r="AO2872" s="18"/>
      <c r="AP2872" s="18"/>
      <c r="AQ2872" s="18">
        <f t="shared" si="7489"/>
        <v>0</v>
      </c>
      <c r="AR2872" s="18">
        <f t="shared" si="7490"/>
        <v>0</v>
      </c>
      <c r="AS2872" s="18">
        <f t="shared" si="7491"/>
        <v>0</v>
      </c>
      <c r="AT2872" s="18"/>
      <c r="AU2872" s="18"/>
      <c r="AV2872" s="18"/>
      <c r="AW2872" s="18">
        <f t="shared" si="7492"/>
        <v>0</v>
      </c>
      <c r="AX2872" s="18">
        <f t="shared" si="7493"/>
        <v>0</v>
      </c>
      <c r="AY2872" s="18">
        <f t="shared" si="7494"/>
        <v>0</v>
      </c>
      <c r="AZ2872" s="18"/>
      <c r="BA2872" s="18"/>
      <c r="BB2872" s="18"/>
      <c r="BC2872" s="18">
        <f t="shared" si="7392"/>
        <v>0</v>
      </c>
      <c r="BD2872" s="18">
        <f t="shared" si="7393"/>
        <v>0</v>
      </c>
      <c r="BE2872" s="18">
        <f t="shared" si="7394"/>
        <v>0</v>
      </c>
      <c r="BF2872" s="18"/>
      <c r="BG2872" s="18"/>
      <c r="BH2872" s="18"/>
      <c r="BI2872" s="18">
        <f t="shared" si="7386"/>
        <v>0</v>
      </c>
      <c r="BJ2872" s="18">
        <f t="shared" si="7387"/>
        <v>0</v>
      </c>
      <c r="BK2872" s="18">
        <f t="shared" si="7388"/>
        <v>0</v>
      </c>
      <c r="BL2872" s="18"/>
      <c r="BM2872" s="18"/>
      <c r="BN2872" s="18"/>
      <c r="BO2872" s="18">
        <f t="shared" si="7483"/>
        <v>0</v>
      </c>
      <c r="BP2872" s="18">
        <f t="shared" si="7484"/>
        <v>0</v>
      </c>
      <c r="BQ2872" s="18">
        <f t="shared" si="7485"/>
        <v>0</v>
      </c>
      <c r="BR2872" s="18"/>
      <c r="BS2872" s="18"/>
      <c r="BT2872" s="18"/>
      <c r="BU2872" s="18">
        <f t="shared" si="7476"/>
        <v>0</v>
      </c>
      <c r="BV2872" s="18">
        <f t="shared" si="7477"/>
        <v>0</v>
      </c>
      <c r="BW2872" s="18">
        <f t="shared" si="7478"/>
        <v>0</v>
      </c>
      <c r="BX2872" s="18"/>
      <c r="BY2872" s="18"/>
      <c r="BZ2872" s="18"/>
      <c r="CA2872" s="18">
        <f t="shared" si="7424"/>
        <v>0</v>
      </c>
      <c r="CB2872" s="18">
        <f t="shared" si="7425"/>
        <v>0</v>
      </c>
      <c r="CC2872" s="18">
        <f t="shared" si="7426"/>
        <v>0</v>
      </c>
      <c r="CD2872" s="18"/>
      <c r="CE2872" s="27" t="s">
        <v>1661</v>
      </c>
      <c r="CF2872" s="33"/>
    </row>
    <row r="2873" spans="1:84" hidden="1" x14ac:dyDescent="0.3">
      <c r="A2873" s="19" t="s">
        <v>1526</v>
      </c>
      <c r="B2873" s="39">
        <v>620</v>
      </c>
      <c r="C2873" s="41"/>
      <c r="D2873" s="41"/>
      <c r="E2873" s="14" t="s">
        <v>569</v>
      </c>
      <c r="F2873" s="18"/>
      <c r="G2873" s="18"/>
      <c r="H2873" s="18"/>
      <c r="I2873" s="18"/>
      <c r="J2873" s="18"/>
      <c r="K2873" s="18"/>
      <c r="L2873" s="18"/>
      <c r="M2873" s="18"/>
      <c r="N2873" s="18"/>
      <c r="O2873" s="18">
        <f>O2874</f>
        <v>0</v>
      </c>
      <c r="P2873" s="18">
        <f t="shared" ref="P2873:CD2873" si="7532">P2874</f>
        <v>0</v>
      </c>
      <c r="Q2873" s="18">
        <f t="shared" si="7532"/>
        <v>0</v>
      </c>
      <c r="R2873" s="18">
        <f t="shared" si="7532"/>
        <v>0</v>
      </c>
      <c r="S2873" s="18">
        <f t="shared" si="7532"/>
        <v>0</v>
      </c>
      <c r="T2873" s="18">
        <f t="shared" si="7395"/>
        <v>0</v>
      </c>
      <c r="U2873" s="18">
        <f t="shared" si="7396"/>
        <v>0</v>
      </c>
      <c r="V2873" s="18">
        <f t="shared" si="7397"/>
        <v>0</v>
      </c>
      <c r="W2873" s="18">
        <f t="shared" si="7532"/>
        <v>0</v>
      </c>
      <c r="X2873" s="18">
        <f t="shared" si="7532"/>
        <v>0</v>
      </c>
      <c r="Y2873" s="18">
        <f t="shared" si="7532"/>
        <v>0</v>
      </c>
      <c r="Z2873" s="18">
        <f t="shared" si="7532"/>
        <v>0</v>
      </c>
      <c r="AA2873" s="18">
        <f t="shared" si="7532"/>
        <v>0</v>
      </c>
      <c r="AB2873" s="18">
        <f t="shared" si="7532"/>
        <v>0</v>
      </c>
      <c r="AC2873" s="18">
        <f t="shared" si="7380"/>
        <v>0</v>
      </c>
      <c r="AD2873" s="18">
        <f t="shared" si="7381"/>
        <v>0</v>
      </c>
      <c r="AE2873" s="18">
        <f t="shared" si="7382"/>
        <v>0</v>
      </c>
      <c r="AF2873" s="18">
        <f t="shared" si="7532"/>
        <v>0</v>
      </c>
      <c r="AG2873" s="18">
        <f t="shared" si="7532"/>
        <v>0</v>
      </c>
      <c r="AH2873" s="18">
        <f t="shared" si="7532"/>
        <v>0</v>
      </c>
      <c r="AI2873" s="18">
        <f t="shared" si="7407"/>
        <v>0</v>
      </c>
      <c r="AJ2873" s="18">
        <f t="shared" si="7408"/>
        <v>0</v>
      </c>
      <c r="AK2873" s="18">
        <f t="shared" si="7409"/>
        <v>0</v>
      </c>
      <c r="AL2873" s="18">
        <f t="shared" si="7532"/>
        <v>0</v>
      </c>
      <c r="AM2873" s="18">
        <f t="shared" si="7410"/>
        <v>0</v>
      </c>
      <c r="AN2873" s="18">
        <f t="shared" si="7532"/>
        <v>0</v>
      </c>
      <c r="AO2873" s="18">
        <f t="shared" si="7532"/>
        <v>0</v>
      </c>
      <c r="AP2873" s="18">
        <f t="shared" si="7532"/>
        <v>0</v>
      </c>
      <c r="AQ2873" s="18">
        <f t="shared" si="7489"/>
        <v>0</v>
      </c>
      <c r="AR2873" s="18">
        <f t="shared" si="7490"/>
        <v>0</v>
      </c>
      <c r="AS2873" s="18">
        <f t="shared" si="7491"/>
        <v>0</v>
      </c>
      <c r="AT2873" s="18">
        <f t="shared" si="7532"/>
        <v>0</v>
      </c>
      <c r="AU2873" s="18">
        <f t="shared" si="7532"/>
        <v>0</v>
      </c>
      <c r="AV2873" s="18">
        <f t="shared" si="7532"/>
        <v>0</v>
      </c>
      <c r="AW2873" s="18">
        <f t="shared" si="7492"/>
        <v>0</v>
      </c>
      <c r="AX2873" s="18">
        <f t="shared" si="7493"/>
        <v>0</v>
      </c>
      <c r="AY2873" s="18">
        <f t="shared" si="7494"/>
        <v>0</v>
      </c>
      <c r="AZ2873" s="18">
        <f t="shared" si="7532"/>
        <v>0</v>
      </c>
      <c r="BA2873" s="18">
        <f t="shared" si="7532"/>
        <v>0</v>
      </c>
      <c r="BB2873" s="18">
        <f t="shared" si="7532"/>
        <v>0</v>
      </c>
      <c r="BC2873" s="18">
        <f t="shared" si="7392"/>
        <v>0</v>
      </c>
      <c r="BD2873" s="18">
        <f t="shared" si="7393"/>
        <v>0</v>
      </c>
      <c r="BE2873" s="18">
        <f t="shared" si="7394"/>
        <v>0</v>
      </c>
      <c r="BF2873" s="18">
        <f t="shared" si="7532"/>
        <v>0</v>
      </c>
      <c r="BG2873" s="18">
        <f t="shared" si="7532"/>
        <v>0</v>
      </c>
      <c r="BH2873" s="18">
        <f t="shared" si="7532"/>
        <v>0</v>
      </c>
      <c r="BI2873" s="18">
        <f t="shared" si="7386"/>
        <v>0</v>
      </c>
      <c r="BJ2873" s="18">
        <f t="shared" si="7387"/>
        <v>0</v>
      </c>
      <c r="BK2873" s="18">
        <f t="shared" si="7388"/>
        <v>0</v>
      </c>
      <c r="BL2873" s="18">
        <f t="shared" si="7532"/>
        <v>0</v>
      </c>
      <c r="BM2873" s="18">
        <f t="shared" si="7532"/>
        <v>0</v>
      </c>
      <c r="BN2873" s="18">
        <f t="shared" si="7532"/>
        <v>0</v>
      </c>
      <c r="BO2873" s="18">
        <f t="shared" si="7483"/>
        <v>0</v>
      </c>
      <c r="BP2873" s="18">
        <f t="shared" si="7484"/>
        <v>0</v>
      </c>
      <c r="BQ2873" s="18">
        <f t="shared" si="7485"/>
        <v>0</v>
      </c>
      <c r="BR2873" s="18">
        <f t="shared" si="7532"/>
        <v>0</v>
      </c>
      <c r="BS2873" s="18">
        <f t="shared" si="7532"/>
        <v>0</v>
      </c>
      <c r="BT2873" s="18">
        <f t="shared" si="7532"/>
        <v>0</v>
      </c>
      <c r="BU2873" s="18">
        <f t="shared" si="7476"/>
        <v>0</v>
      </c>
      <c r="BV2873" s="18">
        <f t="shared" si="7477"/>
        <v>0</v>
      </c>
      <c r="BW2873" s="18">
        <f t="shared" si="7478"/>
        <v>0</v>
      </c>
      <c r="BX2873" s="18">
        <f t="shared" si="7532"/>
        <v>0</v>
      </c>
      <c r="BY2873" s="18">
        <f t="shared" si="7532"/>
        <v>0</v>
      </c>
      <c r="BZ2873" s="18">
        <f t="shared" si="7532"/>
        <v>0</v>
      </c>
      <c r="CA2873" s="18">
        <f t="shared" si="7424"/>
        <v>0</v>
      </c>
      <c r="CB2873" s="18">
        <f t="shared" si="7425"/>
        <v>0</v>
      </c>
      <c r="CC2873" s="18">
        <f t="shared" si="7426"/>
        <v>0</v>
      </c>
      <c r="CD2873" s="18">
        <f t="shared" si="7532"/>
        <v>0</v>
      </c>
      <c r="CE2873" s="27" t="s">
        <v>1661</v>
      </c>
      <c r="CF2873" s="33"/>
    </row>
    <row r="2874" spans="1:84" hidden="1" x14ac:dyDescent="0.3">
      <c r="A2874" s="19" t="s">
        <v>1526</v>
      </c>
      <c r="B2874" s="39">
        <v>620</v>
      </c>
      <c r="C2874" s="41" t="s">
        <v>103</v>
      </c>
      <c r="D2874" s="41" t="s">
        <v>110</v>
      </c>
      <c r="E2874" s="14" t="s">
        <v>545</v>
      </c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>
        <f t="shared" si="7395"/>
        <v>0</v>
      </c>
      <c r="U2874" s="18">
        <f t="shared" si="7396"/>
        <v>0</v>
      </c>
      <c r="V2874" s="18">
        <f t="shared" si="7397"/>
        <v>0</v>
      </c>
      <c r="W2874" s="18"/>
      <c r="X2874" s="18"/>
      <c r="Y2874" s="18"/>
      <c r="Z2874" s="18"/>
      <c r="AA2874" s="18"/>
      <c r="AB2874" s="18"/>
      <c r="AC2874" s="18">
        <f t="shared" si="7380"/>
        <v>0</v>
      </c>
      <c r="AD2874" s="18">
        <f t="shared" si="7381"/>
        <v>0</v>
      </c>
      <c r="AE2874" s="18">
        <f t="shared" si="7382"/>
        <v>0</v>
      </c>
      <c r="AF2874" s="18"/>
      <c r="AG2874" s="18"/>
      <c r="AH2874" s="18"/>
      <c r="AI2874" s="18">
        <f t="shared" si="7407"/>
        <v>0</v>
      </c>
      <c r="AJ2874" s="18">
        <f t="shared" si="7408"/>
        <v>0</v>
      </c>
      <c r="AK2874" s="18">
        <f t="shared" si="7409"/>
        <v>0</v>
      </c>
      <c r="AL2874" s="18"/>
      <c r="AM2874" s="18">
        <f t="shared" si="7410"/>
        <v>0</v>
      </c>
      <c r="AN2874" s="18"/>
      <c r="AO2874" s="18"/>
      <c r="AP2874" s="18"/>
      <c r="AQ2874" s="18">
        <f t="shared" si="7489"/>
        <v>0</v>
      </c>
      <c r="AR2874" s="18">
        <f t="shared" si="7490"/>
        <v>0</v>
      </c>
      <c r="AS2874" s="18">
        <f t="shared" si="7491"/>
        <v>0</v>
      </c>
      <c r="AT2874" s="18"/>
      <c r="AU2874" s="18"/>
      <c r="AV2874" s="18"/>
      <c r="AW2874" s="18">
        <f t="shared" si="7492"/>
        <v>0</v>
      </c>
      <c r="AX2874" s="18">
        <f t="shared" si="7493"/>
        <v>0</v>
      </c>
      <c r="AY2874" s="18">
        <f t="shared" si="7494"/>
        <v>0</v>
      </c>
      <c r="AZ2874" s="18"/>
      <c r="BA2874" s="18"/>
      <c r="BB2874" s="18"/>
      <c r="BC2874" s="18">
        <f t="shared" si="7392"/>
        <v>0</v>
      </c>
      <c r="BD2874" s="18">
        <f t="shared" si="7393"/>
        <v>0</v>
      </c>
      <c r="BE2874" s="18">
        <f t="shared" si="7394"/>
        <v>0</v>
      </c>
      <c r="BF2874" s="18"/>
      <c r="BG2874" s="18"/>
      <c r="BH2874" s="18"/>
      <c r="BI2874" s="18">
        <f t="shared" si="7386"/>
        <v>0</v>
      </c>
      <c r="BJ2874" s="18">
        <f t="shared" si="7387"/>
        <v>0</v>
      </c>
      <c r="BK2874" s="18">
        <f t="shared" si="7388"/>
        <v>0</v>
      </c>
      <c r="BL2874" s="18"/>
      <c r="BM2874" s="18"/>
      <c r="BN2874" s="18"/>
      <c r="BO2874" s="18">
        <f t="shared" si="7483"/>
        <v>0</v>
      </c>
      <c r="BP2874" s="18">
        <f t="shared" si="7484"/>
        <v>0</v>
      </c>
      <c r="BQ2874" s="18">
        <f t="shared" si="7485"/>
        <v>0</v>
      </c>
      <c r="BR2874" s="18"/>
      <c r="BS2874" s="18"/>
      <c r="BT2874" s="18"/>
      <c r="BU2874" s="18">
        <f t="shared" si="7476"/>
        <v>0</v>
      </c>
      <c r="BV2874" s="18">
        <f t="shared" si="7477"/>
        <v>0</v>
      </c>
      <c r="BW2874" s="18">
        <f t="shared" si="7478"/>
        <v>0</v>
      </c>
      <c r="BX2874" s="18"/>
      <c r="BY2874" s="18"/>
      <c r="BZ2874" s="18"/>
      <c r="CA2874" s="18">
        <f t="shared" si="7424"/>
        <v>0</v>
      </c>
      <c r="CB2874" s="18">
        <f t="shared" si="7425"/>
        <v>0</v>
      </c>
      <c r="CC2874" s="18">
        <f t="shared" si="7426"/>
        <v>0</v>
      </c>
      <c r="CD2874" s="18"/>
      <c r="CE2874" s="27" t="s">
        <v>1661</v>
      </c>
      <c r="CF2874" s="33"/>
    </row>
    <row r="2875" spans="1:84" ht="46.8" x14ac:dyDescent="0.3">
      <c r="A2875" s="41" t="s">
        <v>771</v>
      </c>
      <c r="B2875" s="39"/>
      <c r="C2875" s="41"/>
      <c r="D2875" s="41"/>
      <c r="E2875" s="14" t="s">
        <v>779</v>
      </c>
      <c r="F2875" s="18">
        <f t="shared" ref="F2875:K2877" si="7533">F2876</f>
        <v>0</v>
      </c>
      <c r="G2875" s="18">
        <f t="shared" si="7533"/>
        <v>0</v>
      </c>
      <c r="H2875" s="18">
        <f t="shared" si="7533"/>
        <v>0</v>
      </c>
      <c r="I2875" s="18">
        <f t="shared" si="7533"/>
        <v>0</v>
      </c>
      <c r="J2875" s="18">
        <f t="shared" si="7533"/>
        <v>0</v>
      </c>
      <c r="K2875" s="18">
        <f t="shared" si="7533"/>
        <v>0</v>
      </c>
      <c r="L2875" s="18">
        <f t="shared" si="7401"/>
        <v>0</v>
      </c>
      <c r="M2875" s="18">
        <f t="shared" si="7402"/>
        <v>0</v>
      </c>
      <c r="N2875" s="18">
        <f t="shared" si="7403"/>
        <v>0</v>
      </c>
      <c r="O2875" s="18">
        <f t="shared" ref="O2875:S2877" si="7534">O2876</f>
        <v>14.087</v>
      </c>
      <c r="P2875" s="18">
        <f t="shared" si="7534"/>
        <v>0</v>
      </c>
      <c r="Q2875" s="18">
        <f t="shared" si="7534"/>
        <v>0</v>
      </c>
      <c r="R2875" s="18">
        <f t="shared" si="7534"/>
        <v>0</v>
      </c>
      <c r="S2875" s="18">
        <f t="shared" si="7534"/>
        <v>0</v>
      </c>
      <c r="T2875" s="18">
        <f t="shared" si="7395"/>
        <v>14.087</v>
      </c>
      <c r="U2875" s="18">
        <f t="shared" si="7396"/>
        <v>0</v>
      </c>
      <c r="V2875" s="18">
        <f t="shared" si="7397"/>
        <v>0</v>
      </c>
      <c r="W2875" s="18">
        <f t="shared" ref="W2875:CD2877" si="7535">W2876</f>
        <v>0</v>
      </c>
      <c r="X2875" s="18">
        <f t="shared" si="7535"/>
        <v>0</v>
      </c>
      <c r="Y2875" s="18">
        <f t="shared" si="7535"/>
        <v>0</v>
      </c>
      <c r="Z2875" s="18">
        <f t="shared" si="7535"/>
        <v>0</v>
      </c>
      <c r="AA2875" s="18">
        <f t="shared" si="7535"/>
        <v>0</v>
      </c>
      <c r="AB2875" s="18">
        <f t="shared" si="7535"/>
        <v>0</v>
      </c>
      <c r="AC2875" s="18">
        <f t="shared" si="7380"/>
        <v>14.087</v>
      </c>
      <c r="AD2875" s="18">
        <f t="shared" si="7381"/>
        <v>0</v>
      </c>
      <c r="AE2875" s="18">
        <f t="shared" si="7382"/>
        <v>0</v>
      </c>
      <c r="AF2875" s="18">
        <f t="shared" si="7535"/>
        <v>0</v>
      </c>
      <c r="AG2875" s="18">
        <f t="shared" si="7535"/>
        <v>0</v>
      </c>
      <c r="AH2875" s="18">
        <f t="shared" si="7535"/>
        <v>0</v>
      </c>
      <c r="AI2875" s="18">
        <f t="shared" si="7407"/>
        <v>14.087</v>
      </c>
      <c r="AJ2875" s="18">
        <f t="shared" si="7408"/>
        <v>0</v>
      </c>
      <c r="AK2875" s="18">
        <f t="shared" si="7409"/>
        <v>0</v>
      </c>
      <c r="AL2875" s="18">
        <f t="shared" si="7535"/>
        <v>0</v>
      </c>
      <c r="AM2875" s="18">
        <f t="shared" si="7410"/>
        <v>14.087</v>
      </c>
      <c r="AN2875" s="18">
        <f t="shared" si="7535"/>
        <v>0</v>
      </c>
      <c r="AO2875" s="18">
        <f t="shared" si="7535"/>
        <v>0</v>
      </c>
      <c r="AP2875" s="18">
        <f t="shared" si="7535"/>
        <v>0</v>
      </c>
      <c r="AQ2875" s="18">
        <f t="shared" si="7489"/>
        <v>14.087</v>
      </c>
      <c r="AR2875" s="18">
        <f t="shared" si="7490"/>
        <v>0</v>
      </c>
      <c r="AS2875" s="18">
        <f t="shared" si="7491"/>
        <v>0</v>
      </c>
      <c r="AT2875" s="18">
        <f t="shared" si="7535"/>
        <v>0</v>
      </c>
      <c r="AU2875" s="18">
        <f t="shared" si="7535"/>
        <v>0</v>
      </c>
      <c r="AV2875" s="18">
        <f t="shared" si="7535"/>
        <v>0</v>
      </c>
      <c r="AW2875" s="18">
        <f t="shared" si="7492"/>
        <v>14.087</v>
      </c>
      <c r="AX2875" s="18">
        <f t="shared" si="7493"/>
        <v>0</v>
      </c>
      <c r="AY2875" s="18">
        <f t="shared" si="7494"/>
        <v>0</v>
      </c>
      <c r="AZ2875" s="18">
        <f t="shared" si="7535"/>
        <v>0</v>
      </c>
      <c r="BA2875" s="18">
        <f t="shared" si="7535"/>
        <v>0</v>
      </c>
      <c r="BB2875" s="18">
        <f t="shared" si="7535"/>
        <v>0</v>
      </c>
      <c r="BC2875" s="18">
        <f t="shared" si="7392"/>
        <v>14.087</v>
      </c>
      <c r="BD2875" s="18">
        <f t="shared" si="7393"/>
        <v>0</v>
      </c>
      <c r="BE2875" s="18">
        <f t="shared" si="7394"/>
        <v>0</v>
      </c>
      <c r="BF2875" s="18">
        <f t="shared" si="7535"/>
        <v>0</v>
      </c>
      <c r="BG2875" s="18">
        <f t="shared" si="7535"/>
        <v>0</v>
      </c>
      <c r="BH2875" s="18">
        <f t="shared" si="7535"/>
        <v>0</v>
      </c>
      <c r="BI2875" s="18">
        <f t="shared" si="7386"/>
        <v>14.087</v>
      </c>
      <c r="BJ2875" s="18">
        <f t="shared" si="7387"/>
        <v>0</v>
      </c>
      <c r="BK2875" s="18">
        <f t="shared" si="7388"/>
        <v>0</v>
      </c>
      <c r="BL2875" s="18">
        <f t="shared" si="7535"/>
        <v>0</v>
      </c>
      <c r="BM2875" s="18">
        <f t="shared" si="7535"/>
        <v>0</v>
      </c>
      <c r="BN2875" s="18">
        <f t="shared" si="7535"/>
        <v>0</v>
      </c>
      <c r="BO2875" s="18">
        <f t="shared" si="7483"/>
        <v>14.087</v>
      </c>
      <c r="BP2875" s="18">
        <f t="shared" si="7484"/>
        <v>0</v>
      </c>
      <c r="BQ2875" s="18">
        <f t="shared" si="7485"/>
        <v>0</v>
      </c>
      <c r="BR2875" s="18">
        <f t="shared" si="7535"/>
        <v>0</v>
      </c>
      <c r="BS2875" s="18">
        <f t="shared" si="7535"/>
        <v>0</v>
      </c>
      <c r="BT2875" s="18">
        <f t="shared" si="7535"/>
        <v>0</v>
      </c>
      <c r="BU2875" s="18">
        <f t="shared" si="7476"/>
        <v>14.087</v>
      </c>
      <c r="BV2875" s="18">
        <f t="shared" si="7477"/>
        <v>0</v>
      </c>
      <c r="BW2875" s="18">
        <f t="shared" si="7478"/>
        <v>0</v>
      </c>
      <c r="BX2875" s="18">
        <f t="shared" si="7535"/>
        <v>0</v>
      </c>
      <c r="BY2875" s="18">
        <f t="shared" si="7535"/>
        <v>0</v>
      </c>
      <c r="BZ2875" s="18">
        <f t="shared" si="7535"/>
        <v>0</v>
      </c>
      <c r="CA2875" s="18">
        <f t="shared" si="7424"/>
        <v>14.087</v>
      </c>
      <c r="CB2875" s="18">
        <f t="shared" si="7425"/>
        <v>0</v>
      </c>
      <c r="CC2875" s="18">
        <f t="shared" si="7426"/>
        <v>0</v>
      </c>
      <c r="CD2875" s="18">
        <f t="shared" si="7535"/>
        <v>0</v>
      </c>
      <c r="CE2875" s="27"/>
      <c r="CF2875" s="33"/>
    </row>
    <row r="2876" spans="1:84" ht="46.8" x14ac:dyDescent="0.3">
      <c r="A2876" s="41" t="s">
        <v>771</v>
      </c>
      <c r="B2876" s="39">
        <v>400</v>
      </c>
      <c r="C2876" s="41"/>
      <c r="D2876" s="41"/>
      <c r="E2876" s="14" t="s">
        <v>553</v>
      </c>
      <c r="F2876" s="18">
        <f t="shared" si="7533"/>
        <v>0</v>
      </c>
      <c r="G2876" s="18">
        <f t="shared" si="7533"/>
        <v>0</v>
      </c>
      <c r="H2876" s="18">
        <f t="shared" si="7533"/>
        <v>0</v>
      </c>
      <c r="I2876" s="18">
        <f t="shared" si="7533"/>
        <v>0</v>
      </c>
      <c r="J2876" s="18">
        <f t="shared" si="7533"/>
        <v>0</v>
      </c>
      <c r="K2876" s="18">
        <f t="shared" si="7533"/>
        <v>0</v>
      </c>
      <c r="L2876" s="18">
        <f t="shared" si="7401"/>
        <v>0</v>
      </c>
      <c r="M2876" s="18">
        <f t="shared" si="7402"/>
        <v>0</v>
      </c>
      <c r="N2876" s="18">
        <f t="shared" si="7403"/>
        <v>0</v>
      </c>
      <c r="O2876" s="18">
        <f t="shared" si="7534"/>
        <v>14.087</v>
      </c>
      <c r="P2876" s="18">
        <f t="shared" si="7534"/>
        <v>0</v>
      </c>
      <c r="Q2876" s="18">
        <f t="shared" si="7534"/>
        <v>0</v>
      </c>
      <c r="R2876" s="18">
        <f t="shared" si="7534"/>
        <v>0</v>
      </c>
      <c r="S2876" s="18">
        <f t="shared" si="7534"/>
        <v>0</v>
      </c>
      <c r="T2876" s="18">
        <f t="shared" si="7395"/>
        <v>14.087</v>
      </c>
      <c r="U2876" s="18">
        <f t="shared" si="7396"/>
        <v>0</v>
      </c>
      <c r="V2876" s="18">
        <f t="shared" si="7397"/>
        <v>0</v>
      </c>
      <c r="W2876" s="18">
        <f t="shared" si="7535"/>
        <v>0</v>
      </c>
      <c r="X2876" s="18">
        <f t="shared" si="7535"/>
        <v>0</v>
      </c>
      <c r="Y2876" s="18">
        <f t="shared" si="7535"/>
        <v>0</v>
      </c>
      <c r="Z2876" s="18">
        <f t="shared" si="7535"/>
        <v>0</v>
      </c>
      <c r="AA2876" s="18">
        <f t="shared" si="7535"/>
        <v>0</v>
      </c>
      <c r="AB2876" s="18">
        <f t="shared" si="7535"/>
        <v>0</v>
      </c>
      <c r="AC2876" s="18">
        <f t="shared" si="7380"/>
        <v>14.087</v>
      </c>
      <c r="AD2876" s="18">
        <f t="shared" si="7381"/>
        <v>0</v>
      </c>
      <c r="AE2876" s="18">
        <f t="shared" si="7382"/>
        <v>0</v>
      </c>
      <c r="AF2876" s="18">
        <f t="shared" si="7535"/>
        <v>0</v>
      </c>
      <c r="AG2876" s="18">
        <f t="shared" si="7535"/>
        <v>0</v>
      </c>
      <c r="AH2876" s="18">
        <f t="shared" si="7535"/>
        <v>0</v>
      </c>
      <c r="AI2876" s="18">
        <f t="shared" si="7407"/>
        <v>14.087</v>
      </c>
      <c r="AJ2876" s="18">
        <f t="shared" si="7408"/>
        <v>0</v>
      </c>
      <c r="AK2876" s="18">
        <f t="shared" si="7409"/>
        <v>0</v>
      </c>
      <c r="AL2876" s="18">
        <f t="shared" si="7535"/>
        <v>0</v>
      </c>
      <c r="AM2876" s="18">
        <f t="shared" si="7410"/>
        <v>14.087</v>
      </c>
      <c r="AN2876" s="18">
        <f t="shared" si="7535"/>
        <v>0</v>
      </c>
      <c r="AO2876" s="18">
        <f t="shared" si="7535"/>
        <v>0</v>
      </c>
      <c r="AP2876" s="18">
        <f t="shared" si="7535"/>
        <v>0</v>
      </c>
      <c r="AQ2876" s="18">
        <f t="shared" si="7489"/>
        <v>14.087</v>
      </c>
      <c r="AR2876" s="18">
        <f t="shared" si="7490"/>
        <v>0</v>
      </c>
      <c r="AS2876" s="18">
        <f t="shared" si="7491"/>
        <v>0</v>
      </c>
      <c r="AT2876" s="18">
        <f t="shared" si="7535"/>
        <v>0</v>
      </c>
      <c r="AU2876" s="18">
        <f t="shared" si="7535"/>
        <v>0</v>
      </c>
      <c r="AV2876" s="18">
        <f t="shared" si="7535"/>
        <v>0</v>
      </c>
      <c r="AW2876" s="18">
        <f t="shared" si="7492"/>
        <v>14.087</v>
      </c>
      <c r="AX2876" s="18">
        <f t="shared" si="7493"/>
        <v>0</v>
      </c>
      <c r="AY2876" s="18">
        <f t="shared" si="7494"/>
        <v>0</v>
      </c>
      <c r="AZ2876" s="18">
        <f t="shared" si="7535"/>
        <v>0</v>
      </c>
      <c r="BA2876" s="18">
        <f t="shared" si="7535"/>
        <v>0</v>
      </c>
      <c r="BB2876" s="18">
        <f t="shared" si="7535"/>
        <v>0</v>
      </c>
      <c r="BC2876" s="18">
        <f t="shared" si="7392"/>
        <v>14.087</v>
      </c>
      <c r="BD2876" s="18">
        <f t="shared" si="7393"/>
        <v>0</v>
      </c>
      <c r="BE2876" s="18">
        <f t="shared" si="7394"/>
        <v>0</v>
      </c>
      <c r="BF2876" s="18">
        <f t="shared" si="7535"/>
        <v>0</v>
      </c>
      <c r="BG2876" s="18">
        <f t="shared" si="7535"/>
        <v>0</v>
      </c>
      <c r="BH2876" s="18">
        <f t="shared" si="7535"/>
        <v>0</v>
      </c>
      <c r="BI2876" s="18">
        <f t="shared" si="7386"/>
        <v>14.087</v>
      </c>
      <c r="BJ2876" s="18">
        <f t="shared" si="7387"/>
        <v>0</v>
      </c>
      <c r="BK2876" s="18">
        <f t="shared" si="7388"/>
        <v>0</v>
      </c>
      <c r="BL2876" s="18">
        <f t="shared" si="7535"/>
        <v>0</v>
      </c>
      <c r="BM2876" s="18">
        <f t="shared" si="7535"/>
        <v>0</v>
      </c>
      <c r="BN2876" s="18">
        <f t="shared" si="7535"/>
        <v>0</v>
      </c>
      <c r="BO2876" s="18">
        <f t="shared" si="7483"/>
        <v>14.087</v>
      </c>
      <c r="BP2876" s="18">
        <f t="shared" si="7484"/>
        <v>0</v>
      </c>
      <c r="BQ2876" s="18">
        <f t="shared" si="7485"/>
        <v>0</v>
      </c>
      <c r="BR2876" s="18">
        <f t="shared" si="7535"/>
        <v>0</v>
      </c>
      <c r="BS2876" s="18">
        <f t="shared" si="7535"/>
        <v>0</v>
      </c>
      <c r="BT2876" s="18">
        <f t="shared" si="7535"/>
        <v>0</v>
      </c>
      <c r="BU2876" s="18">
        <f t="shared" si="7476"/>
        <v>14.087</v>
      </c>
      <c r="BV2876" s="18">
        <f t="shared" si="7477"/>
        <v>0</v>
      </c>
      <c r="BW2876" s="18">
        <f t="shared" si="7478"/>
        <v>0</v>
      </c>
      <c r="BX2876" s="18">
        <f t="shared" si="7535"/>
        <v>0</v>
      </c>
      <c r="BY2876" s="18">
        <f t="shared" si="7535"/>
        <v>0</v>
      </c>
      <c r="BZ2876" s="18">
        <f t="shared" si="7535"/>
        <v>0</v>
      </c>
      <c r="CA2876" s="18">
        <f t="shared" si="7424"/>
        <v>14.087</v>
      </c>
      <c r="CB2876" s="18">
        <f t="shared" si="7425"/>
        <v>0</v>
      </c>
      <c r="CC2876" s="18">
        <f t="shared" si="7426"/>
        <v>0</v>
      </c>
      <c r="CD2876" s="18">
        <f t="shared" si="7535"/>
        <v>0</v>
      </c>
      <c r="CE2876" s="27"/>
      <c r="CF2876" s="33"/>
    </row>
    <row r="2877" spans="1:84" x14ac:dyDescent="0.3">
      <c r="A2877" s="41" t="s">
        <v>771</v>
      </c>
      <c r="B2877" s="39">
        <v>410</v>
      </c>
      <c r="C2877" s="41"/>
      <c r="D2877" s="41"/>
      <c r="E2877" s="14" t="s">
        <v>566</v>
      </c>
      <c r="F2877" s="18">
        <f t="shared" si="7533"/>
        <v>0</v>
      </c>
      <c r="G2877" s="18">
        <f t="shared" si="7533"/>
        <v>0</v>
      </c>
      <c r="H2877" s="18">
        <f t="shared" si="7533"/>
        <v>0</v>
      </c>
      <c r="I2877" s="18">
        <f t="shared" si="7533"/>
        <v>0</v>
      </c>
      <c r="J2877" s="18">
        <f t="shared" si="7533"/>
        <v>0</v>
      </c>
      <c r="K2877" s="18">
        <f t="shared" si="7533"/>
        <v>0</v>
      </c>
      <c r="L2877" s="18">
        <f t="shared" si="7401"/>
        <v>0</v>
      </c>
      <c r="M2877" s="18">
        <f t="shared" si="7402"/>
        <v>0</v>
      </c>
      <c r="N2877" s="18">
        <f t="shared" si="7403"/>
        <v>0</v>
      </c>
      <c r="O2877" s="18">
        <f t="shared" si="7534"/>
        <v>14.087</v>
      </c>
      <c r="P2877" s="18">
        <f t="shared" si="7534"/>
        <v>0</v>
      </c>
      <c r="Q2877" s="18">
        <f t="shared" si="7534"/>
        <v>0</v>
      </c>
      <c r="R2877" s="18">
        <f t="shared" si="7534"/>
        <v>0</v>
      </c>
      <c r="S2877" s="18">
        <f t="shared" si="7534"/>
        <v>0</v>
      </c>
      <c r="T2877" s="18">
        <f t="shared" si="7395"/>
        <v>14.087</v>
      </c>
      <c r="U2877" s="18">
        <f t="shared" si="7396"/>
        <v>0</v>
      </c>
      <c r="V2877" s="18">
        <f t="shared" si="7397"/>
        <v>0</v>
      </c>
      <c r="W2877" s="18">
        <f t="shared" si="7535"/>
        <v>0</v>
      </c>
      <c r="X2877" s="18">
        <f t="shared" si="7535"/>
        <v>0</v>
      </c>
      <c r="Y2877" s="18">
        <f t="shared" si="7535"/>
        <v>0</v>
      </c>
      <c r="Z2877" s="18">
        <f t="shared" si="7535"/>
        <v>0</v>
      </c>
      <c r="AA2877" s="18">
        <f t="shared" si="7535"/>
        <v>0</v>
      </c>
      <c r="AB2877" s="18">
        <f t="shared" si="7535"/>
        <v>0</v>
      </c>
      <c r="AC2877" s="18">
        <f t="shared" si="7380"/>
        <v>14.087</v>
      </c>
      <c r="AD2877" s="18">
        <f t="shared" si="7381"/>
        <v>0</v>
      </c>
      <c r="AE2877" s="18">
        <f t="shared" si="7382"/>
        <v>0</v>
      </c>
      <c r="AF2877" s="18">
        <f t="shared" si="7535"/>
        <v>0</v>
      </c>
      <c r="AG2877" s="18">
        <f t="shared" si="7535"/>
        <v>0</v>
      </c>
      <c r="AH2877" s="18">
        <f t="shared" si="7535"/>
        <v>0</v>
      </c>
      <c r="AI2877" s="18">
        <f t="shared" si="7407"/>
        <v>14.087</v>
      </c>
      <c r="AJ2877" s="18">
        <f t="shared" si="7408"/>
        <v>0</v>
      </c>
      <c r="AK2877" s="18">
        <f t="shared" si="7409"/>
        <v>0</v>
      </c>
      <c r="AL2877" s="18">
        <f t="shared" si="7535"/>
        <v>0</v>
      </c>
      <c r="AM2877" s="18">
        <f t="shared" si="7410"/>
        <v>14.087</v>
      </c>
      <c r="AN2877" s="18">
        <f t="shared" si="7535"/>
        <v>0</v>
      </c>
      <c r="AO2877" s="18">
        <f t="shared" si="7535"/>
        <v>0</v>
      </c>
      <c r="AP2877" s="18">
        <f t="shared" si="7535"/>
        <v>0</v>
      </c>
      <c r="AQ2877" s="18">
        <f t="shared" si="7489"/>
        <v>14.087</v>
      </c>
      <c r="AR2877" s="18">
        <f t="shared" si="7490"/>
        <v>0</v>
      </c>
      <c r="AS2877" s="18">
        <f t="shared" si="7491"/>
        <v>0</v>
      </c>
      <c r="AT2877" s="18">
        <f t="shared" si="7535"/>
        <v>0</v>
      </c>
      <c r="AU2877" s="18">
        <f t="shared" si="7535"/>
        <v>0</v>
      </c>
      <c r="AV2877" s="18">
        <f t="shared" si="7535"/>
        <v>0</v>
      </c>
      <c r="AW2877" s="18">
        <f t="shared" si="7492"/>
        <v>14.087</v>
      </c>
      <c r="AX2877" s="18">
        <f t="shared" si="7493"/>
        <v>0</v>
      </c>
      <c r="AY2877" s="18">
        <f t="shared" si="7494"/>
        <v>0</v>
      </c>
      <c r="AZ2877" s="18">
        <f t="shared" si="7535"/>
        <v>0</v>
      </c>
      <c r="BA2877" s="18">
        <f t="shared" si="7535"/>
        <v>0</v>
      </c>
      <c r="BB2877" s="18">
        <f t="shared" si="7535"/>
        <v>0</v>
      </c>
      <c r="BC2877" s="18">
        <f t="shared" si="7392"/>
        <v>14.087</v>
      </c>
      <c r="BD2877" s="18">
        <f t="shared" si="7393"/>
        <v>0</v>
      </c>
      <c r="BE2877" s="18">
        <f t="shared" si="7394"/>
        <v>0</v>
      </c>
      <c r="BF2877" s="18">
        <f t="shared" si="7535"/>
        <v>0</v>
      </c>
      <c r="BG2877" s="18">
        <f t="shared" si="7535"/>
        <v>0</v>
      </c>
      <c r="BH2877" s="18">
        <f t="shared" si="7535"/>
        <v>0</v>
      </c>
      <c r="BI2877" s="18">
        <f t="shared" si="7386"/>
        <v>14.087</v>
      </c>
      <c r="BJ2877" s="18">
        <f t="shared" si="7387"/>
        <v>0</v>
      </c>
      <c r="BK2877" s="18">
        <f t="shared" si="7388"/>
        <v>0</v>
      </c>
      <c r="BL2877" s="18">
        <f t="shared" si="7535"/>
        <v>0</v>
      </c>
      <c r="BM2877" s="18">
        <f t="shared" si="7535"/>
        <v>0</v>
      </c>
      <c r="BN2877" s="18">
        <f t="shared" si="7535"/>
        <v>0</v>
      </c>
      <c r="BO2877" s="18">
        <f t="shared" si="7483"/>
        <v>14.087</v>
      </c>
      <c r="BP2877" s="18">
        <f t="shared" si="7484"/>
        <v>0</v>
      </c>
      <c r="BQ2877" s="18">
        <f t="shared" si="7485"/>
        <v>0</v>
      </c>
      <c r="BR2877" s="18">
        <f t="shared" si="7535"/>
        <v>0</v>
      </c>
      <c r="BS2877" s="18">
        <f t="shared" si="7535"/>
        <v>0</v>
      </c>
      <c r="BT2877" s="18">
        <f t="shared" si="7535"/>
        <v>0</v>
      </c>
      <c r="BU2877" s="18">
        <f t="shared" si="7476"/>
        <v>14.087</v>
      </c>
      <c r="BV2877" s="18">
        <f t="shared" si="7477"/>
        <v>0</v>
      </c>
      <c r="BW2877" s="18">
        <f t="shared" si="7478"/>
        <v>0</v>
      </c>
      <c r="BX2877" s="18">
        <f t="shared" si="7535"/>
        <v>0</v>
      </c>
      <c r="BY2877" s="18">
        <f t="shared" si="7535"/>
        <v>0</v>
      </c>
      <c r="BZ2877" s="18">
        <f t="shared" si="7535"/>
        <v>0</v>
      </c>
      <c r="CA2877" s="18">
        <f t="shared" si="7424"/>
        <v>14.087</v>
      </c>
      <c r="CB2877" s="18">
        <f t="shared" si="7425"/>
        <v>0</v>
      </c>
      <c r="CC2877" s="18">
        <f t="shared" si="7426"/>
        <v>0</v>
      </c>
      <c r="CD2877" s="18">
        <f t="shared" si="7535"/>
        <v>0</v>
      </c>
      <c r="CE2877" s="27"/>
      <c r="CF2877" s="33"/>
    </row>
    <row r="2878" spans="1:84" x14ac:dyDescent="0.3">
      <c r="A2878" s="41" t="s">
        <v>771</v>
      </c>
      <c r="B2878" s="39">
        <v>410</v>
      </c>
      <c r="C2878" s="41" t="s">
        <v>29</v>
      </c>
      <c r="D2878" s="41" t="s">
        <v>27</v>
      </c>
      <c r="E2878" s="14" t="s">
        <v>539</v>
      </c>
      <c r="F2878" s="18"/>
      <c r="G2878" s="18"/>
      <c r="H2878" s="18"/>
      <c r="I2878" s="18"/>
      <c r="J2878" s="18"/>
      <c r="K2878" s="18"/>
      <c r="L2878" s="18">
        <f t="shared" si="7401"/>
        <v>0</v>
      </c>
      <c r="M2878" s="18">
        <f t="shared" si="7402"/>
        <v>0</v>
      </c>
      <c r="N2878" s="18">
        <f t="shared" si="7403"/>
        <v>0</v>
      </c>
      <c r="O2878" s="18">
        <v>14.087</v>
      </c>
      <c r="P2878" s="18"/>
      <c r="Q2878" s="18"/>
      <c r="R2878" s="18"/>
      <c r="S2878" s="18"/>
      <c r="T2878" s="18">
        <f t="shared" si="7395"/>
        <v>14.087</v>
      </c>
      <c r="U2878" s="18">
        <f t="shared" si="7396"/>
        <v>0</v>
      </c>
      <c r="V2878" s="18">
        <f t="shared" si="7397"/>
        <v>0</v>
      </c>
      <c r="W2878" s="18"/>
      <c r="X2878" s="18"/>
      <c r="Y2878" s="18"/>
      <c r="Z2878" s="18"/>
      <c r="AA2878" s="18"/>
      <c r="AB2878" s="18"/>
      <c r="AC2878" s="18">
        <f t="shared" ref="AC2878:AC2945" si="7536">T2878+W2878+Z2878</f>
        <v>14.087</v>
      </c>
      <c r="AD2878" s="18">
        <f t="shared" ref="AD2878:AD2945" si="7537">U2878+X2878+AA2878</f>
        <v>0</v>
      </c>
      <c r="AE2878" s="18">
        <f t="shared" ref="AE2878:AE2945" si="7538">V2878+Y2878+AB2878</f>
        <v>0</v>
      </c>
      <c r="AF2878" s="18"/>
      <c r="AG2878" s="18"/>
      <c r="AH2878" s="18"/>
      <c r="AI2878" s="18">
        <f t="shared" si="7407"/>
        <v>14.087</v>
      </c>
      <c r="AJ2878" s="18">
        <f t="shared" si="7408"/>
        <v>0</v>
      </c>
      <c r="AK2878" s="18">
        <f t="shared" si="7409"/>
        <v>0</v>
      </c>
      <c r="AL2878" s="18"/>
      <c r="AM2878" s="18">
        <f t="shared" si="7410"/>
        <v>14.087</v>
      </c>
      <c r="AN2878" s="18"/>
      <c r="AO2878" s="18"/>
      <c r="AP2878" s="18"/>
      <c r="AQ2878" s="18">
        <f t="shared" si="7489"/>
        <v>14.087</v>
      </c>
      <c r="AR2878" s="18">
        <f t="shared" si="7490"/>
        <v>0</v>
      </c>
      <c r="AS2878" s="18">
        <f t="shared" si="7491"/>
        <v>0</v>
      </c>
      <c r="AT2878" s="18"/>
      <c r="AU2878" s="18"/>
      <c r="AV2878" s="18"/>
      <c r="AW2878" s="18">
        <f t="shared" si="7492"/>
        <v>14.087</v>
      </c>
      <c r="AX2878" s="18">
        <f t="shared" si="7493"/>
        <v>0</v>
      </c>
      <c r="AY2878" s="18">
        <f t="shared" si="7494"/>
        <v>0</v>
      </c>
      <c r="AZ2878" s="18"/>
      <c r="BA2878" s="18"/>
      <c r="BB2878" s="18"/>
      <c r="BC2878" s="18">
        <f t="shared" si="7392"/>
        <v>14.087</v>
      </c>
      <c r="BD2878" s="18">
        <f t="shared" si="7393"/>
        <v>0</v>
      </c>
      <c r="BE2878" s="18">
        <f t="shared" si="7394"/>
        <v>0</v>
      </c>
      <c r="BF2878" s="18"/>
      <c r="BG2878" s="18"/>
      <c r="BH2878" s="18"/>
      <c r="BI2878" s="18">
        <f t="shared" si="7386"/>
        <v>14.087</v>
      </c>
      <c r="BJ2878" s="18">
        <f t="shared" si="7387"/>
        <v>0</v>
      </c>
      <c r="BK2878" s="18">
        <f t="shared" si="7388"/>
        <v>0</v>
      </c>
      <c r="BL2878" s="18"/>
      <c r="BM2878" s="18"/>
      <c r="BN2878" s="18"/>
      <c r="BO2878" s="18">
        <f t="shared" si="7483"/>
        <v>14.087</v>
      </c>
      <c r="BP2878" s="18">
        <f t="shared" si="7484"/>
        <v>0</v>
      </c>
      <c r="BQ2878" s="18">
        <f t="shared" si="7485"/>
        <v>0</v>
      </c>
      <c r="BR2878" s="18"/>
      <c r="BS2878" s="18"/>
      <c r="BT2878" s="18"/>
      <c r="BU2878" s="18">
        <f t="shared" si="7476"/>
        <v>14.087</v>
      </c>
      <c r="BV2878" s="18">
        <f t="shared" si="7477"/>
        <v>0</v>
      </c>
      <c r="BW2878" s="18">
        <f t="shared" si="7478"/>
        <v>0</v>
      </c>
      <c r="BX2878" s="18"/>
      <c r="BY2878" s="18"/>
      <c r="BZ2878" s="18"/>
      <c r="CA2878" s="18">
        <f t="shared" si="7424"/>
        <v>14.087</v>
      </c>
      <c r="CB2878" s="18">
        <f t="shared" si="7425"/>
        <v>0</v>
      </c>
      <c r="CC2878" s="18">
        <f t="shared" si="7426"/>
        <v>0</v>
      </c>
      <c r="CD2878" s="18"/>
      <c r="CE2878" s="27"/>
      <c r="CF2878" s="33"/>
    </row>
    <row r="2879" spans="1:84" ht="46.8" x14ac:dyDescent="0.3">
      <c r="A2879" s="41" t="s">
        <v>1552</v>
      </c>
      <c r="B2879" s="39"/>
      <c r="C2879" s="41"/>
      <c r="D2879" s="41"/>
      <c r="E2879" s="14" t="s">
        <v>1553</v>
      </c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>
        <f>AF2880</f>
        <v>13200</v>
      </c>
      <c r="AG2879" s="18">
        <f t="shared" ref="AG2879:CD2881" si="7539">AG2880</f>
        <v>0</v>
      </c>
      <c r="AH2879" s="18">
        <f t="shared" si="7539"/>
        <v>0</v>
      </c>
      <c r="AI2879" s="18">
        <f t="shared" si="7407"/>
        <v>13200</v>
      </c>
      <c r="AJ2879" s="18">
        <f t="shared" si="7408"/>
        <v>0</v>
      </c>
      <c r="AK2879" s="18">
        <f t="shared" si="7409"/>
        <v>0</v>
      </c>
      <c r="AL2879" s="18">
        <f t="shared" si="7539"/>
        <v>0</v>
      </c>
      <c r="AM2879" s="18">
        <f t="shared" si="7410"/>
        <v>13200</v>
      </c>
      <c r="AN2879" s="18">
        <f t="shared" si="7539"/>
        <v>0</v>
      </c>
      <c r="AO2879" s="18">
        <f t="shared" si="7539"/>
        <v>0</v>
      </c>
      <c r="AP2879" s="18">
        <f t="shared" si="7539"/>
        <v>0</v>
      </c>
      <c r="AQ2879" s="18">
        <f t="shared" si="7489"/>
        <v>13200</v>
      </c>
      <c r="AR2879" s="18">
        <f t="shared" si="7490"/>
        <v>0</v>
      </c>
      <c r="AS2879" s="18">
        <f t="shared" si="7491"/>
        <v>0</v>
      </c>
      <c r="AT2879" s="18">
        <f t="shared" si="7539"/>
        <v>0</v>
      </c>
      <c r="AU2879" s="18">
        <f t="shared" si="7539"/>
        <v>0</v>
      </c>
      <c r="AV2879" s="18">
        <f t="shared" si="7539"/>
        <v>0</v>
      </c>
      <c r="AW2879" s="18">
        <f t="shared" si="7492"/>
        <v>13200</v>
      </c>
      <c r="AX2879" s="18">
        <f t="shared" si="7493"/>
        <v>0</v>
      </c>
      <c r="AY2879" s="18">
        <f t="shared" si="7494"/>
        <v>0</v>
      </c>
      <c r="AZ2879" s="18">
        <f t="shared" si="7539"/>
        <v>-22</v>
      </c>
      <c r="BA2879" s="18">
        <f t="shared" si="7539"/>
        <v>0</v>
      </c>
      <c r="BB2879" s="18">
        <f t="shared" si="7539"/>
        <v>0</v>
      </c>
      <c r="BC2879" s="18">
        <f t="shared" si="7392"/>
        <v>13178</v>
      </c>
      <c r="BD2879" s="18">
        <f t="shared" si="7393"/>
        <v>0</v>
      </c>
      <c r="BE2879" s="18">
        <f t="shared" si="7394"/>
        <v>0</v>
      </c>
      <c r="BF2879" s="18">
        <f t="shared" si="7539"/>
        <v>0</v>
      </c>
      <c r="BG2879" s="18">
        <f t="shared" si="7539"/>
        <v>0</v>
      </c>
      <c r="BH2879" s="18">
        <f t="shared" si="7539"/>
        <v>0</v>
      </c>
      <c r="BI2879" s="18">
        <f t="shared" si="7386"/>
        <v>13178</v>
      </c>
      <c r="BJ2879" s="18">
        <f t="shared" si="7387"/>
        <v>0</v>
      </c>
      <c r="BK2879" s="18">
        <f t="shared" si="7388"/>
        <v>0</v>
      </c>
      <c r="BL2879" s="18">
        <f t="shared" si="7539"/>
        <v>0</v>
      </c>
      <c r="BM2879" s="18">
        <f t="shared" si="7539"/>
        <v>0</v>
      </c>
      <c r="BN2879" s="18">
        <f t="shared" si="7539"/>
        <v>0</v>
      </c>
      <c r="BO2879" s="18">
        <f t="shared" si="7483"/>
        <v>13178</v>
      </c>
      <c r="BP2879" s="18">
        <f t="shared" si="7484"/>
        <v>0</v>
      </c>
      <c r="BQ2879" s="18">
        <f t="shared" si="7485"/>
        <v>0</v>
      </c>
      <c r="BR2879" s="18">
        <f t="shared" si="7539"/>
        <v>0</v>
      </c>
      <c r="BS2879" s="18">
        <f t="shared" si="7539"/>
        <v>0</v>
      </c>
      <c r="BT2879" s="18">
        <f t="shared" si="7539"/>
        <v>0</v>
      </c>
      <c r="BU2879" s="18">
        <f t="shared" si="7476"/>
        <v>13178</v>
      </c>
      <c r="BV2879" s="18">
        <f t="shared" si="7477"/>
        <v>0</v>
      </c>
      <c r="BW2879" s="18">
        <f t="shared" si="7478"/>
        <v>0</v>
      </c>
      <c r="BX2879" s="18">
        <f t="shared" si="7539"/>
        <v>0</v>
      </c>
      <c r="BY2879" s="18">
        <f t="shared" si="7539"/>
        <v>0</v>
      </c>
      <c r="BZ2879" s="18">
        <f t="shared" si="7539"/>
        <v>0</v>
      </c>
      <c r="CA2879" s="18">
        <f t="shared" si="7424"/>
        <v>13178</v>
      </c>
      <c r="CB2879" s="18">
        <f t="shared" si="7425"/>
        <v>0</v>
      </c>
      <c r="CC2879" s="18">
        <f t="shared" si="7426"/>
        <v>0</v>
      </c>
      <c r="CD2879" s="18">
        <f t="shared" si="7539"/>
        <v>0</v>
      </c>
      <c r="CE2879" s="27"/>
      <c r="CF2879" s="33"/>
    </row>
    <row r="2880" spans="1:84" ht="46.8" x14ac:dyDescent="0.3">
      <c r="A2880" s="41" t="s">
        <v>1552</v>
      </c>
      <c r="B2880" s="39">
        <v>400</v>
      </c>
      <c r="C2880" s="41"/>
      <c r="D2880" s="41"/>
      <c r="E2880" s="14" t="s">
        <v>553</v>
      </c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>
        <f>AF2881</f>
        <v>13200</v>
      </c>
      <c r="AG2880" s="18">
        <f t="shared" si="7539"/>
        <v>0</v>
      </c>
      <c r="AH2880" s="18">
        <f t="shared" si="7539"/>
        <v>0</v>
      </c>
      <c r="AI2880" s="18">
        <f t="shared" si="7407"/>
        <v>13200</v>
      </c>
      <c r="AJ2880" s="18">
        <f t="shared" si="7408"/>
        <v>0</v>
      </c>
      <c r="AK2880" s="18">
        <f t="shared" si="7409"/>
        <v>0</v>
      </c>
      <c r="AL2880" s="18">
        <f t="shared" si="7539"/>
        <v>0</v>
      </c>
      <c r="AM2880" s="18">
        <f t="shared" si="7410"/>
        <v>13200</v>
      </c>
      <c r="AN2880" s="18">
        <f t="shared" si="7539"/>
        <v>0</v>
      </c>
      <c r="AO2880" s="18">
        <f t="shared" si="7539"/>
        <v>0</v>
      </c>
      <c r="AP2880" s="18">
        <f t="shared" si="7539"/>
        <v>0</v>
      </c>
      <c r="AQ2880" s="18">
        <f t="shared" si="7489"/>
        <v>13200</v>
      </c>
      <c r="AR2880" s="18">
        <f t="shared" si="7490"/>
        <v>0</v>
      </c>
      <c r="AS2880" s="18">
        <f t="shared" si="7491"/>
        <v>0</v>
      </c>
      <c r="AT2880" s="18">
        <f t="shared" si="7539"/>
        <v>0</v>
      </c>
      <c r="AU2880" s="18">
        <f t="shared" si="7539"/>
        <v>0</v>
      </c>
      <c r="AV2880" s="18">
        <f t="shared" si="7539"/>
        <v>0</v>
      </c>
      <c r="AW2880" s="18">
        <f t="shared" si="7492"/>
        <v>13200</v>
      </c>
      <c r="AX2880" s="18">
        <f t="shared" si="7493"/>
        <v>0</v>
      </c>
      <c r="AY2880" s="18">
        <f t="shared" si="7494"/>
        <v>0</v>
      </c>
      <c r="AZ2880" s="18">
        <f t="shared" si="7539"/>
        <v>-22</v>
      </c>
      <c r="BA2880" s="18">
        <f t="shared" si="7539"/>
        <v>0</v>
      </c>
      <c r="BB2880" s="18">
        <f t="shared" si="7539"/>
        <v>0</v>
      </c>
      <c r="BC2880" s="18">
        <f t="shared" si="7392"/>
        <v>13178</v>
      </c>
      <c r="BD2880" s="18">
        <f t="shared" si="7393"/>
        <v>0</v>
      </c>
      <c r="BE2880" s="18">
        <f t="shared" si="7394"/>
        <v>0</v>
      </c>
      <c r="BF2880" s="18">
        <f t="shared" si="7539"/>
        <v>0</v>
      </c>
      <c r="BG2880" s="18">
        <f t="shared" si="7539"/>
        <v>0</v>
      </c>
      <c r="BH2880" s="18">
        <f t="shared" si="7539"/>
        <v>0</v>
      </c>
      <c r="BI2880" s="18">
        <f t="shared" si="7386"/>
        <v>13178</v>
      </c>
      <c r="BJ2880" s="18">
        <f t="shared" si="7387"/>
        <v>0</v>
      </c>
      <c r="BK2880" s="18">
        <f t="shared" si="7388"/>
        <v>0</v>
      </c>
      <c r="BL2880" s="18">
        <f t="shared" si="7539"/>
        <v>0</v>
      </c>
      <c r="BM2880" s="18">
        <f t="shared" si="7539"/>
        <v>0</v>
      </c>
      <c r="BN2880" s="18">
        <f t="shared" si="7539"/>
        <v>0</v>
      </c>
      <c r="BO2880" s="18">
        <f t="shared" si="7483"/>
        <v>13178</v>
      </c>
      <c r="BP2880" s="18">
        <f t="shared" si="7484"/>
        <v>0</v>
      </c>
      <c r="BQ2880" s="18">
        <f t="shared" si="7485"/>
        <v>0</v>
      </c>
      <c r="BR2880" s="18">
        <f t="shared" si="7539"/>
        <v>0</v>
      </c>
      <c r="BS2880" s="18">
        <f t="shared" si="7539"/>
        <v>0</v>
      </c>
      <c r="BT2880" s="18">
        <f t="shared" si="7539"/>
        <v>0</v>
      </c>
      <c r="BU2880" s="18">
        <f t="shared" si="7476"/>
        <v>13178</v>
      </c>
      <c r="BV2880" s="18">
        <f t="shared" si="7477"/>
        <v>0</v>
      </c>
      <c r="BW2880" s="18">
        <f t="shared" si="7478"/>
        <v>0</v>
      </c>
      <c r="BX2880" s="18">
        <f t="shared" si="7539"/>
        <v>0</v>
      </c>
      <c r="BY2880" s="18">
        <f t="shared" si="7539"/>
        <v>0</v>
      </c>
      <c r="BZ2880" s="18">
        <f t="shared" si="7539"/>
        <v>0</v>
      </c>
      <c r="CA2880" s="18">
        <f t="shared" si="7424"/>
        <v>13178</v>
      </c>
      <c r="CB2880" s="18">
        <f t="shared" si="7425"/>
        <v>0</v>
      </c>
      <c r="CC2880" s="18">
        <f t="shared" si="7426"/>
        <v>0</v>
      </c>
      <c r="CD2880" s="18">
        <f t="shared" si="7539"/>
        <v>0</v>
      </c>
      <c r="CE2880" s="27"/>
      <c r="CF2880" s="33"/>
    </row>
    <row r="2881" spans="1:84" x14ac:dyDescent="0.3">
      <c r="A2881" s="41" t="s">
        <v>1552</v>
      </c>
      <c r="B2881" s="39">
        <v>410</v>
      </c>
      <c r="C2881" s="41"/>
      <c r="D2881" s="41"/>
      <c r="E2881" s="14" t="s">
        <v>566</v>
      </c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>
        <f>AF2882</f>
        <v>13200</v>
      </c>
      <c r="AG2881" s="18">
        <f t="shared" si="7539"/>
        <v>0</v>
      </c>
      <c r="AH2881" s="18">
        <f t="shared" si="7539"/>
        <v>0</v>
      </c>
      <c r="AI2881" s="18">
        <f t="shared" si="7407"/>
        <v>13200</v>
      </c>
      <c r="AJ2881" s="18">
        <f t="shared" si="7408"/>
        <v>0</v>
      </c>
      <c r="AK2881" s="18">
        <f t="shared" si="7409"/>
        <v>0</v>
      </c>
      <c r="AL2881" s="18">
        <f t="shared" si="7539"/>
        <v>0</v>
      </c>
      <c r="AM2881" s="18">
        <f t="shared" si="7410"/>
        <v>13200</v>
      </c>
      <c r="AN2881" s="18">
        <f t="shared" si="7539"/>
        <v>0</v>
      </c>
      <c r="AO2881" s="18">
        <f t="shared" si="7539"/>
        <v>0</v>
      </c>
      <c r="AP2881" s="18">
        <f t="shared" si="7539"/>
        <v>0</v>
      </c>
      <c r="AQ2881" s="18">
        <f t="shared" si="7489"/>
        <v>13200</v>
      </c>
      <c r="AR2881" s="18">
        <f t="shared" si="7490"/>
        <v>0</v>
      </c>
      <c r="AS2881" s="18">
        <f t="shared" si="7491"/>
        <v>0</v>
      </c>
      <c r="AT2881" s="18">
        <f t="shared" si="7539"/>
        <v>0</v>
      </c>
      <c r="AU2881" s="18">
        <f t="shared" si="7539"/>
        <v>0</v>
      </c>
      <c r="AV2881" s="18">
        <f t="shared" si="7539"/>
        <v>0</v>
      </c>
      <c r="AW2881" s="18">
        <f t="shared" si="7492"/>
        <v>13200</v>
      </c>
      <c r="AX2881" s="18">
        <f t="shared" si="7493"/>
        <v>0</v>
      </c>
      <c r="AY2881" s="18">
        <f t="shared" si="7494"/>
        <v>0</v>
      </c>
      <c r="AZ2881" s="18">
        <f t="shared" si="7539"/>
        <v>-22</v>
      </c>
      <c r="BA2881" s="18">
        <f t="shared" si="7539"/>
        <v>0</v>
      </c>
      <c r="BB2881" s="18">
        <f t="shared" si="7539"/>
        <v>0</v>
      </c>
      <c r="BC2881" s="18">
        <f t="shared" si="7392"/>
        <v>13178</v>
      </c>
      <c r="BD2881" s="18">
        <f t="shared" si="7393"/>
        <v>0</v>
      </c>
      <c r="BE2881" s="18">
        <f t="shared" si="7394"/>
        <v>0</v>
      </c>
      <c r="BF2881" s="18">
        <f t="shared" si="7539"/>
        <v>0</v>
      </c>
      <c r="BG2881" s="18">
        <f t="shared" si="7539"/>
        <v>0</v>
      </c>
      <c r="BH2881" s="18">
        <f t="shared" si="7539"/>
        <v>0</v>
      </c>
      <c r="BI2881" s="18">
        <f t="shared" si="7386"/>
        <v>13178</v>
      </c>
      <c r="BJ2881" s="18">
        <f t="shared" si="7387"/>
        <v>0</v>
      </c>
      <c r="BK2881" s="18">
        <f t="shared" si="7388"/>
        <v>0</v>
      </c>
      <c r="BL2881" s="18">
        <f t="shared" si="7539"/>
        <v>0</v>
      </c>
      <c r="BM2881" s="18">
        <f t="shared" si="7539"/>
        <v>0</v>
      </c>
      <c r="BN2881" s="18">
        <f t="shared" si="7539"/>
        <v>0</v>
      </c>
      <c r="BO2881" s="18">
        <f t="shared" si="7483"/>
        <v>13178</v>
      </c>
      <c r="BP2881" s="18">
        <f t="shared" si="7484"/>
        <v>0</v>
      </c>
      <c r="BQ2881" s="18">
        <f t="shared" si="7485"/>
        <v>0</v>
      </c>
      <c r="BR2881" s="18">
        <f t="shared" si="7539"/>
        <v>0</v>
      </c>
      <c r="BS2881" s="18">
        <f t="shared" si="7539"/>
        <v>0</v>
      </c>
      <c r="BT2881" s="18">
        <f t="shared" si="7539"/>
        <v>0</v>
      </c>
      <c r="BU2881" s="18">
        <f t="shared" si="7476"/>
        <v>13178</v>
      </c>
      <c r="BV2881" s="18">
        <f t="shared" si="7477"/>
        <v>0</v>
      </c>
      <c r="BW2881" s="18">
        <f t="shared" si="7478"/>
        <v>0</v>
      </c>
      <c r="BX2881" s="18">
        <f t="shared" si="7539"/>
        <v>0</v>
      </c>
      <c r="BY2881" s="18">
        <f t="shared" si="7539"/>
        <v>0</v>
      </c>
      <c r="BZ2881" s="18">
        <f t="shared" si="7539"/>
        <v>0</v>
      </c>
      <c r="CA2881" s="18">
        <f t="shared" si="7424"/>
        <v>13178</v>
      </c>
      <c r="CB2881" s="18">
        <f t="shared" si="7425"/>
        <v>0</v>
      </c>
      <c r="CC2881" s="18">
        <f t="shared" si="7426"/>
        <v>0</v>
      </c>
      <c r="CD2881" s="18">
        <f t="shared" si="7539"/>
        <v>0</v>
      </c>
      <c r="CE2881" s="27"/>
      <c r="CF2881" s="33"/>
    </row>
    <row r="2882" spans="1:84" x14ac:dyDescent="0.3">
      <c r="A2882" s="41" t="s">
        <v>1552</v>
      </c>
      <c r="B2882" s="39">
        <v>410</v>
      </c>
      <c r="C2882" s="41" t="s">
        <v>5</v>
      </c>
      <c r="D2882" s="41" t="s">
        <v>6</v>
      </c>
      <c r="E2882" s="14" t="s">
        <v>518</v>
      </c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/>
      <c r="AF2882" s="18">
        <f>13200</f>
        <v>13200</v>
      </c>
      <c r="AG2882" s="18"/>
      <c r="AH2882" s="18"/>
      <c r="AI2882" s="18">
        <f t="shared" si="7407"/>
        <v>13200</v>
      </c>
      <c r="AJ2882" s="18">
        <f t="shared" si="7408"/>
        <v>0</v>
      </c>
      <c r="AK2882" s="18">
        <f t="shared" si="7409"/>
        <v>0</v>
      </c>
      <c r="AL2882" s="18"/>
      <c r="AM2882" s="18">
        <f t="shared" si="7410"/>
        <v>13200</v>
      </c>
      <c r="AN2882" s="18"/>
      <c r="AO2882" s="18"/>
      <c r="AP2882" s="18"/>
      <c r="AQ2882" s="18">
        <f t="shared" si="7489"/>
        <v>13200</v>
      </c>
      <c r="AR2882" s="18">
        <f t="shared" si="7490"/>
        <v>0</v>
      </c>
      <c r="AS2882" s="18">
        <f t="shared" si="7491"/>
        <v>0</v>
      </c>
      <c r="AT2882" s="18"/>
      <c r="AU2882" s="18"/>
      <c r="AV2882" s="18"/>
      <c r="AW2882" s="18">
        <f t="shared" si="7492"/>
        <v>13200</v>
      </c>
      <c r="AX2882" s="18">
        <f t="shared" si="7493"/>
        <v>0</v>
      </c>
      <c r="AY2882" s="18">
        <f t="shared" si="7494"/>
        <v>0</v>
      </c>
      <c r="AZ2882" s="18">
        <v>-22</v>
      </c>
      <c r="BA2882" s="18"/>
      <c r="BB2882" s="18"/>
      <c r="BC2882" s="18">
        <f t="shared" si="7392"/>
        <v>13178</v>
      </c>
      <c r="BD2882" s="18">
        <f t="shared" si="7393"/>
        <v>0</v>
      </c>
      <c r="BE2882" s="18">
        <f t="shared" si="7394"/>
        <v>0</v>
      </c>
      <c r="BF2882" s="18"/>
      <c r="BG2882" s="18"/>
      <c r="BH2882" s="18"/>
      <c r="BI2882" s="18">
        <f t="shared" si="7386"/>
        <v>13178</v>
      </c>
      <c r="BJ2882" s="18">
        <f t="shared" si="7387"/>
        <v>0</v>
      </c>
      <c r="BK2882" s="18">
        <f t="shared" si="7388"/>
        <v>0</v>
      </c>
      <c r="BL2882" s="18"/>
      <c r="BM2882" s="18"/>
      <c r="BN2882" s="18"/>
      <c r="BO2882" s="18">
        <f t="shared" si="7483"/>
        <v>13178</v>
      </c>
      <c r="BP2882" s="18">
        <f t="shared" si="7484"/>
        <v>0</v>
      </c>
      <c r="BQ2882" s="18">
        <f t="shared" si="7485"/>
        <v>0</v>
      </c>
      <c r="BR2882" s="18"/>
      <c r="BS2882" s="18"/>
      <c r="BT2882" s="18"/>
      <c r="BU2882" s="18">
        <f t="shared" si="7476"/>
        <v>13178</v>
      </c>
      <c r="BV2882" s="18">
        <f t="shared" si="7477"/>
        <v>0</v>
      </c>
      <c r="BW2882" s="18">
        <f t="shared" si="7478"/>
        <v>0</v>
      </c>
      <c r="BX2882" s="18"/>
      <c r="BY2882" s="18"/>
      <c r="BZ2882" s="18"/>
      <c r="CA2882" s="18">
        <f t="shared" si="7424"/>
        <v>13178</v>
      </c>
      <c r="CB2882" s="18">
        <f t="shared" si="7425"/>
        <v>0</v>
      </c>
      <c r="CC2882" s="18">
        <f t="shared" si="7426"/>
        <v>0</v>
      </c>
      <c r="CD2882" s="18"/>
      <c r="CE2882" s="27"/>
      <c r="CF2882" s="33"/>
    </row>
    <row r="2883" spans="1:84" ht="62.4" x14ac:dyDescent="0.3">
      <c r="A2883" s="41" t="s">
        <v>787</v>
      </c>
      <c r="B2883" s="39"/>
      <c r="C2883" s="41"/>
      <c r="D2883" s="41"/>
      <c r="E2883" s="14" t="s">
        <v>796</v>
      </c>
      <c r="F2883" s="18">
        <f t="shared" ref="F2883:K2885" si="7540">F2884</f>
        <v>575.9</v>
      </c>
      <c r="G2883" s="18">
        <f t="shared" si="7540"/>
        <v>4690.3999999999996</v>
      </c>
      <c r="H2883" s="18">
        <f t="shared" si="7540"/>
        <v>4690.3999999999996</v>
      </c>
      <c r="I2883" s="18">
        <f t="shared" si="7540"/>
        <v>0</v>
      </c>
      <c r="J2883" s="18">
        <f t="shared" si="7540"/>
        <v>0</v>
      </c>
      <c r="K2883" s="18">
        <f t="shared" si="7540"/>
        <v>0</v>
      </c>
      <c r="L2883" s="18">
        <f t="shared" si="7401"/>
        <v>575.9</v>
      </c>
      <c r="M2883" s="18">
        <f t="shared" si="7402"/>
        <v>4690.3999999999996</v>
      </c>
      <c r="N2883" s="18">
        <f t="shared" si="7403"/>
        <v>4690.3999999999996</v>
      </c>
      <c r="O2883" s="18">
        <f t="shared" ref="O2883:S2885" si="7541">O2884</f>
        <v>-125.2</v>
      </c>
      <c r="P2883" s="18">
        <f t="shared" si="7541"/>
        <v>-316.8</v>
      </c>
      <c r="Q2883" s="18">
        <f t="shared" si="7541"/>
        <v>-4490.6000000000004</v>
      </c>
      <c r="R2883" s="18">
        <f t="shared" si="7541"/>
        <v>0</v>
      </c>
      <c r="S2883" s="18">
        <f t="shared" si="7541"/>
        <v>0</v>
      </c>
      <c r="T2883" s="18">
        <f t="shared" si="7395"/>
        <v>450.7</v>
      </c>
      <c r="U2883" s="18">
        <f t="shared" si="7396"/>
        <v>4373.5999999999995</v>
      </c>
      <c r="V2883" s="18">
        <f t="shared" si="7397"/>
        <v>199.79999999999927</v>
      </c>
      <c r="W2883" s="18">
        <f t="shared" ref="W2883:CD2885" si="7542">W2884</f>
        <v>0</v>
      </c>
      <c r="X2883" s="18">
        <f t="shared" si="7542"/>
        <v>0</v>
      </c>
      <c r="Y2883" s="18">
        <f t="shared" si="7542"/>
        <v>0</v>
      </c>
      <c r="Z2883" s="18">
        <f t="shared" si="7542"/>
        <v>0</v>
      </c>
      <c r="AA2883" s="18">
        <f t="shared" si="7542"/>
        <v>0</v>
      </c>
      <c r="AB2883" s="18">
        <f t="shared" si="7542"/>
        <v>0</v>
      </c>
      <c r="AC2883" s="18">
        <f t="shared" si="7536"/>
        <v>450.7</v>
      </c>
      <c r="AD2883" s="18">
        <f t="shared" si="7537"/>
        <v>4373.5999999999995</v>
      </c>
      <c r="AE2883" s="18">
        <f t="shared" si="7538"/>
        <v>199.79999999999927</v>
      </c>
      <c r="AF2883" s="18">
        <f t="shared" si="7542"/>
        <v>0</v>
      </c>
      <c r="AG2883" s="18">
        <f t="shared" si="7542"/>
        <v>0</v>
      </c>
      <c r="AH2883" s="18">
        <f t="shared" si="7542"/>
        <v>0</v>
      </c>
      <c r="AI2883" s="18">
        <f t="shared" si="7407"/>
        <v>450.7</v>
      </c>
      <c r="AJ2883" s="18">
        <f t="shared" si="7408"/>
        <v>4373.5999999999995</v>
      </c>
      <c r="AK2883" s="18">
        <f t="shared" si="7409"/>
        <v>199.79999999999927</v>
      </c>
      <c r="AL2883" s="18">
        <f t="shared" si="7542"/>
        <v>0</v>
      </c>
      <c r="AM2883" s="18">
        <f t="shared" si="7410"/>
        <v>450.7</v>
      </c>
      <c r="AN2883" s="18">
        <f t="shared" si="7542"/>
        <v>0</v>
      </c>
      <c r="AO2883" s="18">
        <f t="shared" si="7542"/>
        <v>0</v>
      </c>
      <c r="AP2883" s="18">
        <f t="shared" si="7542"/>
        <v>0</v>
      </c>
      <c r="AQ2883" s="18">
        <f t="shared" si="7489"/>
        <v>450.7</v>
      </c>
      <c r="AR2883" s="18">
        <f t="shared" si="7490"/>
        <v>4373.5999999999995</v>
      </c>
      <c r="AS2883" s="18">
        <f t="shared" si="7491"/>
        <v>199.79999999999927</v>
      </c>
      <c r="AT2883" s="18">
        <f t="shared" si="7542"/>
        <v>0</v>
      </c>
      <c r="AU2883" s="18">
        <f t="shared" si="7542"/>
        <v>0</v>
      </c>
      <c r="AV2883" s="18">
        <f t="shared" si="7542"/>
        <v>0</v>
      </c>
      <c r="AW2883" s="18">
        <f t="shared" si="7492"/>
        <v>450.7</v>
      </c>
      <c r="AX2883" s="18">
        <f t="shared" si="7493"/>
        <v>4373.5999999999995</v>
      </c>
      <c r="AY2883" s="18">
        <f t="shared" si="7494"/>
        <v>199.79999999999927</v>
      </c>
      <c r="AZ2883" s="18">
        <f t="shared" si="7542"/>
        <v>0</v>
      </c>
      <c r="BA2883" s="18">
        <f t="shared" si="7542"/>
        <v>0</v>
      </c>
      <c r="BB2883" s="18">
        <f t="shared" si="7542"/>
        <v>0</v>
      </c>
      <c r="BC2883" s="18">
        <f t="shared" si="7392"/>
        <v>450.7</v>
      </c>
      <c r="BD2883" s="18">
        <f t="shared" si="7393"/>
        <v>4373.5999999999995</v>
      </c>
      <c r="BE2883" s="18">
        <f t="shared" si="7394"/>
        <v>199.79999999999927</v>
      </c>
      <c r="BF2883" s="18">
        <f t="shared" si="7542"/>
        <v>0</v>
      </c>
      <c r="BG2883" s="18">
        <f t="shared" si="7542"/>
        <v>0</v>
      </c>
      <c r="BH2883" s="18">
        <f t="shared" si="7542"/>
        <v>0</v>
      </c>
      <c r="BI2883" s="18">
        <f t="shared" ref="BI2883:BI2946" si="7543">BC2883+BF2883</f>
        <v>450.7</v>
      </c>
      <c r="BJ2883" s="18">
        <f t="shared" ref="BJ2883:BJ2946" si="7544">BD2883+BG2883</f>
        <v>4373.5999999999995</v>
      </c>
      <c r="BK2883" s="18">
        <f t="shared" ref="BK2883:BK2946" si="7545">BE2883+BH2883</f>
        <v>199.79999999999927</v>
      </c>
      <c r="BL2883" s="18">
        <f t="shared" si="7542"/>
        <v>0</v>
      </c>
      <c r="BM2883" s="18">
        <f t="shared" si="7542"/>
        <v>0</v>
      </c>
      <c r="BN2883" s="18">
        <f t="shared" si="7542"/>
        <v>0</v>
      </c>
      <c r="BO2883" s="18">
        <f t="shared" si="7483"/>
        <v>450.7</v>
      </c>
      <c r="BP2883" s="18">
        <f t="shared" si="7484"/>
        <v>4373.5999999999995</v>
      </c>
      <c r="BQ2883" s="18">
        <f t="shared" si="7485"/>
        <v>199.79999999999927</v>
      </c>
      <c r="BR2883" s="18">
        <f t="shared" si="7542"/>
        <v>0</v>
      </c>
      <c r="BS2883" s="18">
        <f t="shared" si="7542"/>
        <v>0</v>
      </c>
      <c r="BT2883" s="18">
        <f t="shared" si="7542"/>
        <v>0</v>
      </c>
      <c r="BU2883" s="18">
        <f t="shared" si="7476"/>
        <v>450.7</v>
      </c>
      <c r="BV2883" s="18">
        <f t="shared" si="7477"/>
        <v>4373.5999999999995</v>
      </c>
      <c r="BW2883" s="18">
        <f t="shared" si="7478"/>
        <v>199.79999999999927</v>
      </c>
      <c r="BX2883" s="18">
        <f t="shared" si="7542"/>
        <v>0</v>
      </c>
      <c r="BY2883" s="18">
        <f t="shared" si="7542"/>
        <v>0</v>
      </c>
      <c r="BZ2883" s="18">
        <f t="shared" si="7542"/>
        <v>0</v>
      </c>
      <c r="CA2883" s="18">
        <f t="shared" si="7424"/>
        <v>450.7</v>
      </c>
      <c r="CB2883" s="18">
        <f t="shared" si="7425"/>
        <v>4373.5999999999995</v>
      </c>
      <c r="CC2883" s="18">
        <f t="shared" si="7426"/>
        <v>199.79999999999927</v>
      </c>
      <c r="CD2883" s="18">
        <f t="shared" si="7542"/>
        <v>0</v>
      </c>
      <c r="CE2883" s="27"/>
      <c r="CF2883" s="33"/>
    </row>
    <row r="2884" spans="1:84" ht="31.2" x14ac:dyDescent="0.3">
      <c r="A2884" s="41" t="s">
        <v>787</v>
      </c>
      <c r="B2884" s="39">
        <v>200</v>
      </c>
      <c r="C2884" s="41"/>
      <c r="D2884" s="41"/>
      <c r="E2884" s="14" t="s">
        <v>551</v>
      </c>
      <c r="F2884" s="18">
        <f t="shared" si="7540"/>
        <v>575.9</v>
      </c>
      <c r="G2884" s="18">
        <f t="shared" si="7540"/>
        <v>4690.3999999999996</v>
      </c>
      <c r="H2884" s="18">
        <f t="shared" si="7540"/>
        <v>4690.3999999999996</v>
      </c>
      <c r="I2884" s="18">
        <f t="shared" si="7540"/>
        <v>0</v>
      </c>
      <c r="J2884" s="18">
        <f t="shared" si="7540"/>
        <v>0</v>
      </c>
      <c r="K2884" s="18">
        <f t="shared" si="7540"/>
        <v>0</v>
      </c>
      <c r="L2884" s="18">
        <f t="shared" si="7401"/>
        <v>575.9</v>
      </c>
      <c r="M2884" s="18">
        <f t="shared" si="7402"/>
        <v>4690.3999999999996</v>
      </c>
      <c r="N2884" s="18">
        <f t="shared" si="7403"/>
        <v>4690.3999999999996</v>
      </c>
      <c r="O2884" s="18">
        <f t="shared" si="7541"/>
        <v>-125.2</v>
      </c>
      <c r="P2884" s="18">
        <f t="shared" si="7541"/>
        <v>-316.8</v>
      </c>
      <c r="Q2884" s="18">
        <f t="shared" si="7541"/>
        <v>-4490.6000000000004</v>
      </c>
      <c r="R2884" s="18">
        <f t="shared" si="7541"/>
        <v>0</v>
      </c>
      <c r="S2884" s="18">
        <f t="shared" si="7541"/>
        <v>0</v>
      </c>
      <c r="T2884" s="18">
        <f t="shared" si="7395"/>
        <v>450.7</v>
      </c>
      <c r="U2884" s="18">
        <f t="shared" si="7396"/>
        <v>4373.5999999999995</v>
      </c>
      <c r="V2884" s="18">
        <f t="shared" si="7397"/>
        <v>199.79999999999927</v>
      </c>
      <c r="W2884" s="18">
        <f t="shared" si="7542"/>
        <v>0</v>
      </c>
      <c r="X2884" s="18">
        <f t="shared" si="7542"/>
        <v>0</v>
      </c>
      <c r="Y2884" s="18">
        <f t="shared" si="7542"/>
        <v>0</v>
      </c>
      <c r="Z2884" s="18">
        <f t="shared" si="7542"/>
        <v>0</v>
      </c>
      <c r="AA2884" s="18">
        <f t="shared" si="7542"/>
        <v>0</v>
      </c>
      <c r="AB2884" s="18">
        <f t="shared" si="7542"/>
        <v>0</v>
      </c>
      <c r="AC2884" s="18">
        <f t="shared" si="7536"/>
        <v>450.7</v>
      </c>
      <c r="AD2884" s="18">
        <f t="shared" si="7537"/>
        <v>4373.5999999999995</v>
      </c>
      <c r="AE2884" s="18">
        <f t="shared" si="7538"/>
        <v>199.79999999999927</v>
      </c>
      <c r="AF2884" s="18">
        <f t="shared" si="7542"/>
        <v>0</v>
      </c>
      <c r="AG2884" s="18">
        <f t="shared" si="7542"/>
        <v>0</v>
      </c>
      <c r="AH2884" s="18">
        <f t="shared" si="7542"/>
        <v>0</v>
      </c>
      <c r="AI2884" s="18">
        <f t="shared" si="7407"/>
        <v>450.7</v>
      </c>
      <c r="AJ2884" s="18">
        <f t="shared" si="7408"/>
        <v>4373.5999999999995</v>
      </c>
      <c r="AK2884" s="18">
        <f t="shared" si="7409"/>
        <v>199.79999999999927</v>
      </c>
      <c r="AL2884" s="18">
        <f t="shared" si="7542"/>
        <v>0</v>
      </c>
      <c r="AM2884" s="18">
        <f t="shared" si="7410"/>
        <v>450.7</v>
      </c>
      <c r="AN2884" s="18">
        <f t="shared" si="7542"/>
        <v>0</v>
      </c>
      <c r="AO2884" s="18">
        <f t="shared" si="7542"/>
        <v>0</v>
      </c>
      <c r="AP2884" s="18">
        <f t="shared" si="7542"/>
        <v>0</v>
      </c>
      <c r="AQ2884" s="18">
        <f t="shared" si="7489"/>
        <v>450.7</v>
      </c>
      <c r="AR2884" s="18">
        <f t="shared" si="7490"/>
        <v>4373.5999999999995</v>
      </c>
      <c r="AS2884" s="18">
        <f t="shared" si="7491"/>
        <v>199.79999999999927</v>
      </c>
      <c r="AT2884" s="18">
        <f t="shared" si="7542"/>
        <v>0</v>
      </c>
      <c r="AU2884" s="18">
        <f t="shared" si="7542"/>
        <v>0</v>
      </c>
      <c r="AV2884" s="18">
        <f t="shared" si="7542"/>
        <v>0</v>
      </c>
      <c r="AW2884" s="18">
        <f t="shared" si="7492"/>
        <v>450.7</v>
      </c>
      <c r="AX2884" s="18">
        <f t="shared" si="7493"/>
        <v>4373.5999999999995</v>
      </c>
      <c r="AY2884" s="18">
        <f t="shared" si="7494"/>
        <v>199.79999999999927</v>
      </c>
      <c r="AZ2884" s="18">
        <f t="shared" si="7542"/>
        <v>0</v>
      </c>
      <c r="BA2884" s="18">
        <f t="shared" si="7542"/>
        <v>0</v>
      </c>
      <c r="BB2884" s="18">
        <f t="shared" si="7542"/>
        <v>0</v>
      </c>
      <c r="BC2884" s="18">
        <f t="shared" ref="BC2884:BC2947" si="7546">AW2884+AZ2884</f>
        <v>450.7</v>
      </c>
      <c r="BD2884" s="18">
        <f t="shared" ref="BD2884:BD2947" si="7547">AX2884+BA2884</f>
        <v>4373.5999999999995</v>
      </c>
      <c r="BE2884" s="18">
        <f t="shared" ref="BE2884:BE2947" si="7548">AY2884+BB2884</f>
        <v>199.79999999999927</v>
      </c>
      <c r="BF2884" s="18">
        <f t="shared" si="7542"/>
        <v>0</v>
      </c>
      <c r="BG2884" s="18">
        <f t="shared" si="7542"/>
        <v>0</v>
      </c>
      <c r="BH2884" s="18">
        <f t="shared" si="7542"/>
        <v>0</v>
      </c>
      <c r="BI2884" s="18">
        <f t="shared" si="7543"/>
        <v>450.7</v>
      </c>
      <c r="BJ2884" s="18">
        <f t="shared" si="7544"/>
        <v>4373.5999999999995</v>
      </c>
      <c r="BK2884" s="18">
        <f t="shared" si="7545"/>
        <v>199.79999999999927</v>
      </c>
      <c r="BL2884" s="18">
        <f t="shared" si="7542"/>
        <v>0</v>
      </c>
      <c r="BM2884" s="18">
        <f t="shared" si="7542"/>
        <v>0</v>
      </c>
      <c r="BN2884" s="18">
        <f t="shared" si="7542"/>
        <v>0</v>
      </c>
      <c r="BO2884" s="18">
        <f t="shared" si="7483"/>
        <v>450.7</v>
      </c>
      <c r="BP2884" s="18">
        <f t="shared" si="7484"/>
        <v>4373.5999999999995</v>
      </c>
      <c r="BQ2884" s="18">
        <f t="shared" si="7485"/>
        <v>199.79999999999927</v>
      </c>
      <c r="BR2884" s="18">
        <f t="shared" si="7542"/>
        <v>0</v>
      </c>
      <c r="BS2884" s="18">
        <f t="shared" si="7542"/>
        <v>0</v>
      </c>
      <c r="BT2884" s="18">
        <f t="shared" si="7542"/>
        <v>0</v>
      </c>
      <c r="BU2884" s="18">
        <f t="shared" si="7476"/>
        <v>450.7</v>
      </c>
      <c r="BV2884" s="18">
        <f t="shared" si="7477"/>
        <v>4373.5999999999995</v>
      </c>
      <c r="BW2884" s="18">
        <f t="shared" si="7478"/>
        <v>199.79999999999927</v>
      </c>
      <c r="BX2884" s="18">
        <f t="shared" si="7542"/>
        <v>0</v>
      </c>
      <c r="BY2884" s="18">
        <f t="shared" si="7542"/>
        <v>0</v>
      </c>
      <c r="BZ2884" s="18">
        <f t="shared" si="7542"/>
        <v>0</v>
      </c>
      <c r="CA2884" s="18">
        <f t="shared" si="7424"/>
        <v>450.7</v>
      </c>
      <c r="CB2884" s="18">
        <f t="shared" si="7425"/>
        <v>4373.5999999999995</v>
      </c>
      <c r="CC2884" s="18">
        <f t="shared" si="7426"/>
        <v>199.79999999999927</v>
      </c>
      <c r="CD2884" s="18">
        <f t="shared" si="7542"/>
        <v>0</v>
      </c>
      <c r="CE2884" s="27"/>
      <c r="CF2884" s="33"/>
    </row>
    <row r="2885" spans="1:84" ht="46.8" x14ac:dyDescent="0.3">
      <c r="A2885" s="41" t="s">
        <v>787</v>
      </c>
      <c r="B2885" s="39">
        <v>240</v>
      </c>
      <c r="C2885" s="41"/>
      <c r="D2885" s="41"/>
      <c r="E2885" s="14" t="s">
        <v>559</v>
      </c>
      <c r="F2885" s="18">
        <f t="shared" si="7540"/>
        <v>575.9</v>
      </c>
      <c r="G2885" s="18">
        <f t="shared" si="7540"/>
        <v>4690.3999999999996</v>
      </c>
      <c r="H2885" s="18">
        <f t="shared" si="7540"/>
        <v>4690.3999999999996</v>
      </c>
      <c r="I2885" s="18">
        <f t="shared" si="7540"/>
        <v>0</v>
      </c>
      <c r="J2885" s="18">
        <f t="shared" si="7540"/>
        <v>0</v>
      </c>
      <c r="K2885" s="18">
        <f t="shared" si="7540"/>
        <v>0</v>
      </c>
      <c r="L2885" s="18">
        <f t="shared" si="7401"/>
        <v>575.9</v>
      </c>
      <c r="M2885" s="18">
        <f t="shared" si="7402"/>
        <v>4690.3999999999996</v>
      </c>
      <c r="N2885" s="18">
        <f t="shared" si="7403"/>
        <v>4690.3999999999996</v>
      </c>
      <c r="O2885" s="18">
        <f t="shared" si="7541"/>
        <v>-125.2</v>
      </c>
      <c r="P2885" s="18">
        <f t="shared" si="7541"/>
        <v>-316.8</v>
      </c>
      <c r="Q2885" s="18">
        <f t="shared" si="7541"/>
        <v>-4490.6000000000004</v>
      </c>
      <c r="R2885" s="18">
        <f t="shared" si="7541"/>
        <v>0</v>
      </c>
      <c r="S2885" s="18">
        <f t="shared" si="7541"/>
        <v>0</v>
      </c>
      <c r="T2885" s="18">
        <f t="shared" si="7395"/>
        <v>450.7</v>
      </c>
      <c r="U2885" s="18">
        <f t="shared" si="7396"/>
        <v>4373.5999999999995</v>
      </c>
      <c r="V2885" s="18">
        <f t="shared" si="7397"/>
        <v>199.79999999999927</v>
      </c>
      <c r="W2885" s="18">
        <f t="shared" si="7542"/>
        <v>0</v>
      </c>
      <c r="X2885" s="18">
        <f t="shared" si="7542"/>
        <v>0</v>
      </c>
      <c r="Y2885" s="18">
        <f t="shared" si="7542"/>
        <v>0</v>
      </c>
      <c r="Z2885" s="18">
        <f t="shared" si="7542"/>
        <v>0</v>
      </c>
      <c r="AA2885" s="18">
        <f t="shared" si="7542"/>
        <v>0</v>
      </c>
      <c r="AB2885" s="18">
        <f t="shared" si="7542"/>
        <v>0</v>
      </c>
      <c r="AC2885" s="18">
        <f t="shared" si="7536"/>
        <v>450.7</v>
      </c>
      <c r="AD2885" s="18">
        <f t="shared" si="7537"/>
        <v>4373.5999999999995</v>
      </c>
      <c r="AE2885" s="18">
        <f t="shared" si="7538"/>
        <v>199.79999999999927</v>
      </c>
      <c r="AF2885" s="18">
        <f t="shared" si="7542"/>
        <v>0</v>
      </c>
      <c r="AG2885" s="18">
        <f t="shared" si="7542"/>
        <v>0</v>
      </c>
      <c r="AH2885" s="18">
        <f t="shared" si="7542"/>
        <v>0</v>
      </c>
      <c r="AI2885" s="18">
        <f t="shared" si="7407"/>
        <v>450.7</v>
      </c>
      <c r="AJ2885" s="18">
        <f t="shared" si="7408"/>
        <v>4373.5999999999995</v>
      </c>
      <c r="AK2885" s="18">
        <f t="shared" si="7409"/>
        <v>199.79999999999927</v>
      </c>
      <c r="AL2885" s="18">
        <f t="shared" si="7542"/>
        <v>0</v>
      </c>
      <c r="AM2885" s="18">
        <f t="shared" si="7410"/>
        <v>450.7</v>
      </c>
      <c r="AN2885" s="18">
        <f t="shared" si="7542"/>
        <v>0</v>
      </c>
      <c r="AO2885" s="18">
        <f t="shared" si="7542"/>
        <v>0</v>
      </c>
      <c r="AP2885" s="18">
        <f t="shared" si="7542"/>
        <v>0</v>
      </c>
      <c r="AQ2885" s="18">
        <f t="shared" si="7489"/>
        <v>450.7</v>
      </c>
      <c r="AR2885" s="18">
        <f t="shared" si="7490"/>
        <v>4373.5999999999995</v>
      </c>
      <c r="AS2885" s="18">
        <f t="shared" si="7491"/>
        <v>199.79999999999927</v>
      </c>
      <c r="AT2885" s="18">
        <f t="shared" si="7542"/>
        <v>0</v>
      </c>
      <c r="AU2885" s="18">
        <f t="shared" si="7542"/>
        <v>0</v>
      </c>
      <c r="AV2885" s="18">
        <f t="shared" si="7542"/>
        <v>0</v>
      </c>
      <c r="AW2885" s="18">
        <f t="shared" si="7492"/>
        <v>450.7</v>
      </c>
      <c r="AX2885" s="18">
        <f t="shared" si="7493"/>
        <v>4373.5999999999995</v>
      </c>
      <c r="AY2885" s="18">
        <f t="shared" si="7494"/>
        <v>199.79999999999927</v>
      </c>
      <c r="AZ2885" s="18">
        <f t="shared" si="7542"/>
        <v>0</v>
      </c>
      <c r="BA2885" s="18">
        <f t="shared" si="7542"/>
        <v>0</v>
      </c>
      <c r="BB2885" s="18">
        <f t="shared" si="7542"/>
        <v>0</v>
      </c>
      <c r="BC2885" s="18">
        <f t="shared" si="7546"/>
        <v>450.7</v>
      </c>
      <c r="BD2885" s="18">
        <f t="shared" si="7547"/>
        <v>4373.5999999999995</v>
      </c>
      <c r="BE2885" s="18">
        <f t="shared" si="7548"/>
        <v>199.79999999999927</v>
      </c>
      <c r="BF2885" s="18">
        <f t="shared" si="7542"/>
        <v>0</v>
      </c>
      <c r="BG2885" s="18">
        <f t="shared" si="7542"/>
        <v>0</v>
      </c>
      <c r="BH2885" s="18">
        <f t="shared" si="7542"/>
        <v>0</v>
      </c>
      <c r="BI2885" s="18">
        <f t="shared" si="7543"/>
        <v>450.7</v>
      </c>
      <c r="BJ2885" s="18">
        <f t="shared" si="7544"/>
        <v>4373.5999999999995</v>
      </c>
      <c r="BK2885" s="18">
        <f t="shared" si="7545"/>
        <v>199.79999999999927</v>
      </c>
      <c r="BL2885" s="18">
        <f t="shared" si="7542"/>
        <v>0</v>
      </c>
      <c r="BM2885" s="18">
        <f t="shared" si="7542"/>
        <v>0</v>
      </c>
      <c r="BN2885" s="18">
        <f t="shared" si="7542"/>
        <v>0</v>
      </c>
      <c r="BO2885" s="18">
        <f t="shared" si="7483"/>
        <v>450.7</v>
      </c>
      <c r="BP2885" s="18">
        <f t="shared" si="7484"/>
        <v>4373.5999999999995</v>
      </c>
      <c r="BQ2885" s="18">
        <f t="shared" si="7485"/>
        <v>199.79999999999927</v>
      </c>
      <c r="BR2885" s="18">
        <f t="shared" si="7542"/>
        <v>0</v>
      </c>
      <c r="BS2885" s="18">
        <f t="shared" si="7542"/>
        <v>0</v>
      </c>
      <c r="BT2885" s="18">
        <f t="shared" si="7542"/>
        <v>0</v>
      </c>
      <c r="BU2885" s="18">
        <f t="shared" si="7476"/>
        <v>450.7</v>
      </c>
      <c r="BV2885" s="18">
        <f t="shared" si="7477"/>
        <v>4373.5999999999995</v>
      </c>
      <c r="BW2885" s="18">
        <f t="shared" si="7478"/>
        <v>199.79999999999927</v>
      </c>
      <c r="BX2885" s="18">
        <f t="shared" si="7542"/>
        <v>0</v>
      </c>
      <c r="BY2885" s="18">
        <f t="shared" si="7542"/>
        <v>0</v>
      </c>
      <c r="BZ2885" s="18">
        <f t="shared" si="7542"/>
        <v>0</v>
      </c>
      <c r="CA2885" s="18">
        <f t="shared" si="7424"/>
        <v>450.7</v>
      </c>
      <c r="CB2885" s="18">
        <f t="shared" si="7425"/>
        <v>4373.5999999999995</v>
      </c>
      <c r="CC2885" s="18">
        <f t="shared" si="7426"/>
        <v>199.79999999999927</v>
      </c>
      <c r="CD2885" s="18">
        <f t="shared" si="7542"/>
        <v>0</v>
      </c>
      <c r="CE2885" s="27"/>
      <c r="CF2885" s="33"/>
    </row>
    <row r="2886" spans="1:84" x14ac:dyDescent="0.3">
      <c r="A2886" s="41" t="s">
        <v>787</v>
      </c>
      <c r="B2886" s="39">
        <v>240</v>
      </c>
      <c r="C2886" s="41" t="s">
        <v>5</v>
      </c>
      <c r="D2886" s="41" t="s">
        <v>198</v>
      </c>
      <c r="E2886" s="14" t="s">
        <v>788</v>
      </c>
      <c r="F2886" s="18">
        <v>575.9</v>
      </c>
      <c r="G2886" s="18">
        <v>4690.3999999999996</v>
      </c>
      <c r="H2886" s="18">
        <v>4690.3999999999996</v>
      </c>
      <c r="I2886" s="18"/>
      <c r="J2886" s="18"/>
      <c r="K2886" s="18"/>
      <c r="L2886" s="18">
        <f t="shared" si="7401"/>
        <v>575.9</v>
      </c>
      <c r="M2886" s="18">
        <f t="shared" si="7402"/>
        <v>4690.3999999999996</v>
      </c>
      <c r="N2886" s="18">
        <f t="shared" si="7403"/>
        <v>4690.3999999999996</v>
      </c>
      <c r="O2886" s="18">
        <v>-125.2</v>
      </c>
      <c r="P2886" s="18">
        <v>-316.8</v>
      </c>
      <c r="Q2886" s="18">
        <v>-4490.6000000000004</v>
      </c>
      <c r="R2886" s="18"/>
      <c r="S2886" s="18"/>
      <c r="T2886" s="18">
        <f t="shared" si="7395"/>
        <v>450.7</v>
      </c>
      <c r="U2886" s="18">
        <f t="shared" si="7396"/>
        <v>4373.5999999999995</v>
      </c>
      <c r="V2886" s="18">
        <f t="shared" si="7397"/>
        <v>199.79999999999927</v>
      </c>
      <c r="W2886" s="18"/>
      <c r="X2886" s="18"/>
      <c r="Y2886" s="18"/>
      <c r="Z2886" s="18"/>
      <c r="AA2886" s="18"/>
      <c r="AB2886" s="18"/>
      <c r="AC2886" s="18">
        <f t="shared" si="7536"/>
        <v>450.7</v>
      </c>
      <c r="AD2886" s="18">
        <f t="shared" si="7537"/>
        <v>4373.5999999999995</v>
      </c>
      <c r="AE2886" s="18">
        <f t="shared" si="7538"/>
        <v>199.79999999999927</v>
      </c>
      <c r="AF2886" s="18"/>
      <c r="AG2886" s="18"/>
      <c r="AH2886" s="18"/>
      <c r="AI2886" s="18">
        <f t="shared" si="7407"/>
        <v>450.7</v>
      </c>
      <c r="AJ2886" s="18">
        <f t="shared" si="7408"/>
        <v>4373.5999999999995</v>
      </c>
      <c r="AK2886" s="18">
        <f t="shared" si="7409"/>
        <v>199.79999999999927</v>
      </c>
      <c r="AL2886" s="18"/>
      <c r="AM2886" s="18">
        <f t="shared" si="7410"/>
        <v>450.7</v>
      </c>
      <c r="AN2886" s="18"/>
      <c r="AO2886" s="18"/>
      <c r="AP2886" s="18"/>
      <c r="AQ2886" s="18">
        <f t="shared" si="7489"/>
        <v>450.7</v>
      </c>
      <c r="AR2886" s="18">
        <f t="shared" si="7490"/>
        <v>4373.5999999999995</v>
      </c>
      <c r="AS2886" s="18">
        <f t="shared" si="7491"/>
        <v>199.79999999999927</v>
      </c>
      <c r="AT2886" s="18"/>
      <c r="AU2886" s="18"/>
      <c r="AV2886" s="18"/>
      <c r="AW2886" s="18">
        <f t="shared" si="7492"/>
        <v>450.7</v>
      </c>
      <c r="AX2886" s="18">
        <f t="shared" si="7493"/>
        <v>4373.5999999999995</v>
      </c>
      <c r="AY2886" s="18">
        <f t="shared" si="7494"/>
        <v>199.79999999999927</v>
      </c>
      <c r="AZ2886" s="18"/>
      <c r="BA2886" s="18"/>
      <c r="BB2886" s="18"/>
      <c r="BC2886" s="18">
        <f t="shared" si="7546"/>
        <v>450.7</v>
      </c>
      <c r="BD2886" s="18">
        <f t="shared" si="7547"/>
        <v>4373.5999999999995</v>
      </c>
      <c r="BE2886" s="18">
        <f t="shared" si="7548"/>
        <v>199.79999999999927</v>
      </c>
      <c r="BF2886" s="18"/>
      <c r="BG2886" s="18"/>
      <c r="BH2886" s="18"/>
      <c r="BI2886" s="18">
        <f t="shared" si="7543"/>
        <v>450.7</v>
      </c>
      <c r="BJ2886" s="18">
        <f t="shared" si="7544"/>
        <v>4373.5999999999995</v>
      </c>
      <c r="BK2886" s="18">
        <f t="shared" si="7545"/>
        <v>199.79999999999927</v>
      </c>
      <c r="BL2886" s="18"/>
      <c r="BM2886" s="18"/>
      <c r="BN2886" s="18"/>
      <c r="BO2886" s="18">
        <f t="shared" si="7483"/>
        <v>450.7</v>
      </c>
      <c r="BP2886" s="18">
        <f t="shared" si="7484"/>
        <v>4373.5999999999995</v>
      </c>
      <c r="BQ2886" s="18">
        <f t="shared" si="7485"/>
        <v>199.79999999999927</v>
      </c>
      <c r="BR2886" s="18"/>
      <c r="BS2886" s="18"/>
      <c r="BT2886" s="18"/>
      <c r="BU2886" s="18">
        <f t="shared" si="7476"/>
        <v>450.7</v>
      </c>
      <c r="BV2886" s="18">
        <f t="shared" si="7477"/>
        <v>4373.5999999999995</v>
      </c>
      <c r="BW2886" s="18">
        <f t="shared" si="7478"/>
        <v>199.79999999999927</v>
      </c>
      <c r="BX2886" s="18"/>
      <c r="BY2886" s="18"/>
      <c r="BZ2886" s="18"/>
      <c r="CA2886" s="18">
        <f t="shared" si="7424"/>
        <v>450.7</v>
      </c>
      <c r="CB2886" s="18">
        <f t="shared" si="7425"/>
        <v>4373.5999999999995</v>
      </c>
      <c r="CC2886" s="18">
        <f t="shared" si="7426"/>
        <v>199.79999999999927</v>
      </c>
      <c r="CD2886" s="18"/>
      <c r="CE2886" s="27"/>
      <c r="CF2886" s="33"/>
    </row>
    <row r="2887" spans="1:84" ht="31.2" x14ac:dyDescent="0.3">
      <c r="A2887" s="41" t="s">
        <v>789</v>
      </c>
      <c r="B2887" s="39"/>
      <c r="C2887" s="41"/>
      <c r="D2887" s="41"/>
      <c r="E2887" s="14" t="s">
        <v>790</v>
      </c>
      <c r="F2887" s="18">
        <f t="shared" ref="F2887:K2887" si="7549">F2888+F2891+F2894</f>
        <v>51587.6</v>
      </c>
      <c r="G2887" s="18">
        <f t="shared" si="7549"/>
        <v>56746.399999999994</v>
      </c>
      <c r="H2887" s="18">
        <f t="shared" si="7549"/>
        <v>56746.399999999994</v>
      </c>
      <c r="I2887" s="18">
        <f t="shared" si="7549"/>
        <v>0</v>
      </c>
      <c r="J2887" s="18">
        <f t="shared" si="7549"/>
        <v>0</v>
      </c>
      <c r="K2887" s="18">
        <f t="shared" si="7549"/>
        <v>0</v>
      </c>
      <c r="L2887" s="18">
        <f t="shared" si="7401"/>
        <v>51587.6</v>
      </c>
      <c r="M2887" s="18">
        <f t="shared" si="7402"/>
        <v>56746.399999999994</v>
      </c>
      <c r="N2887" s="18">
        <f t="shared" si="7403"/>
        <v>56746.399999999994</v>
      </c>
      <c r="O2887" s="18">
        <f t="shared" ref="O2887:S2887" si="7550">O2888+O2891+O2894</f>
        <v>0</v>
      </c>
      <c r="P2887" s="18">
        <f t="shared" si="7550"/>
        <v>0</v>
      </c>
      <c r="Q2887" s="18">
        <f t="shared" si="7550"/>
        <v>0</v>
      </c>
      <c r="R2887" s="18">
        <f t="shared" si="7550"/>
        <v>0</v>
      </c>
      <c r="S2887" s="18">
        <f t="shared" si="7550"/>
        <v>0</v>
      </c>
      <c r="T2887" s="18">
        <f t="shared" si="7395"/>
        <v>51587.6</v>
      </c>
      <c r="U2887" s="18">
        <f t="shared" si="7396"/>
        <v>56746.399999999994</v>
      </c>
      <c r="V2887" s="18">
        <f t="shared" si="7397"/>
        <v>56746.399999999994</v>
      </c>
      <c r="W2887" s="18">
        <f t="shared" ref="W2887:CD2887" si="7551">W2888+W2891+W2894</f>
        <v>0</v>
      </c>
      <c r="X2887" s="18">
        <f t="shared" ref="X2887:AB2887" si="7552">X2888+X2891+X2894</f>
        <v>0</v>
      </c>
      <c r="Y2887" s="18">
        <f t="shared" si="7552"/>
        <v>0</v>
      </c>
      <c r="Z2887" s="18">
        <f t="shared" si="7552"/>
        <v>0</v>
      </c>
      <c r="AA2887" s="18">
        <f t="shared" si="7552"/>
        <v>0</v>
      </c>
      <c r="AB2887" s="18">
        <f t="shared" si="7552"/>
        <v>0</v>
      </c>
      <c r="AC2887" s="18">
        <f t="shared" si="7536"/>
        <v>51587.6</v>
      </c>
      <c r="AD2887" s="18">
        <f t="shared" si="7537"/>
        <v>56746.399999999994</v>
      </c>
      <c r="AE2887" s="18">
        <f t="shared" si="7538"/>
        <v>56746.399999999994</v>
      </c>
      <c r="AF2887" s="18">
        <f t="shared" ref="AF2887:AH2887" si="7553">AF2888+AF2891+AF2894</f>
        <v>0</v>
      </c>
      <c r="AG2887" s="18">
        <f t="shared" si="7553"/>
        <v>0</v>
      </c>
      <c r="AH2887" s="18">
        <f t="shared" si="7553"/>
        <v>0</v>
      </c>
      <c r="AI2887" s="18">
        <f t="shared" si="7407"/>
        <v>51587.6</v>
      </c>
      <c r="AJ2887" s="18">
        <f t="shared" si="7408"/>
        <v>56746.399999999994</v>
      </c>
      <c r="AK2887" s="18">
        <f t="shared" si="7409"/>
        <v>56746.399999999994</v>
      </c>
      <c r="AL2887" s="18">
        <f t="shared" ref="AL2887" si="7554">AL2888+AL2891+AL2894</f>
        <v>0</v>
      </c>
      <c r="AM2887" s="18">
        <f t="shared" si="7410"/>
        <v>51587.6</v>
      </c>
      <c r="AN2887" s="18">
        <f t="shared" ref="AN2887:AP2887" si="7555">AN2888+AN2891+AN2894</f>
        <v>0</v>
      </c>
      <c r="AO2887" s="18">
        <f t="shared" si="7555"/>
        <v>0</v>
      </c>
      <c r="AP2887" s="18">
        <f t="shared" si="7555"/>
        <v>0</v>
      </c>
      <c r="AQ2887" s="18">
        <f t="shared" si="7489"/>
        <v>51587.6</v>
      </c>
      <c r="AR2887" s="18">
        <f t="shared" si="7490"/>
        <v>56746.399999999994</v>
      </c>
      <c r="AS2887" s="18">
        <f t="shared" si="7491"/>
        <v>56746.399999999994</v>
      </c>
      <c r="AT2887" s="18">
        <f t="shared" ref="AT2887:AV2887" si="7556">AT2888+AT2891+AT2894</f>
        <v>0</v>
      </c>
      <c r="AU2887" s="18">
        <f t="shared" si="7556"/>
        <v>0</v>
      </c>
      <c r="AV2887" s="18">
        <f t="shared" si="7556"/>
        <v>0</v>
      </c>
      <c r="AW2887" s="18">
        <f t="shared" si="7492"/>
        <v>51587.6</v>
      </c>
      <c r="AX2887" s="18">
        <f t="shared" si="7493"/>
        <v>56746.399999999994</v>
      </c>
      <c r="AY2887" s="18">
        <f t="shared" si="7494"/>
        <v>56746.399999999994</v>
      </c>
      <c r="AZ2887" s="18">
        <f t="shared" ref="AZ2887:BB2887" si="7557">AZ2888+AZ2891+AZ2894</f>
        <v>0</v>
      </c>
      <c r="BA2887" s="18">
        <f t="shared" si="7557"/>
        <v>0</v>
      </c>
      <c r="BB2887" s="18">
        <f t="shared" si="7557"/>
        <v>0</v>
      </c>
      <c r="BC2887" s="18">
        <f t="shared" si="7546"/>
        <v>51587.6</v>
      </c>
      <c r="BD2887" s="18">
        <f t="shared" si="7547"/>
        <v>56746.399999999994</v>
      </c>
      <c r="BE2887" s="18">
        <f t="shared" si="7548"/>
        <v>56746.399999999994</v>
      </c>
      <c r="BF2887" s="18">
        <f t="shared" ref="BF2887:BH2887" si="7558">BF2888+BF2891+BF2894</f>
        <v>0</v>
      </c>
      <c r="BG2887" s="18">
        <f t="shared" si="7558"/>
        <v>0</v>
      </c>
      <c r="BH2887" s="18">
        <f t="shared" si="7558"/>
        <v>0</v>
      </c>
      <c r="BI2887" s="18">
        <f t="shared" si="7543"/>
        <v>51587.6</v>
      </c>
      <c r="BJ2887" s="18">
        <f t="shared" si="7544"/>
        <v>56746.399999999994</v>
      </c>
      <c r="BK2887" s="18">
        <f t="shared" si="7545"/>
        <v>56746.399999999994</v>
      </c>
      <c r="BL2887" s="18">
        <f t="shared" ref="BL2887:BN2887" si="7559">BL2888+BL2891+BL2894</f>
        <v>0</v>
      </c>
      <c r="BM2887" s="18">
        <f t="shared" si="7559"/>
        <v>0</v>
      </c>
      <c r="BN2887" s="18">
        <f t="shared" si="7559"/>
        <v>0</v>
      </c>
      <c r="BO2887" s="18">
        <f t="shared" si="7483"/>
        <v>51587.6</v>
      </c>
      <c r="BP2887" s="18">
        <f t="shared" si="7484"/>
        <v>56746.399999999994</v>
      </c>
      <c r="BQ2887" s="18">
        <f t="shared" si="7485"/>
        <v>56746.399999999994</v>
      </c>
      <c r="BR2887" s="18">
        <f t="shared" ref="BR2887:BT2887" si="7560">BR2888+BR2891+BR2894</f>
        <v>0</v>
      </c>
      <c r="BS2887" s="18">
        <f t="shared" si="7560"/>
        <v>0</v>
      </c>
      <c r="BT2887" s="18">
        <f t="shared" si="7560"/>
        <v>0</v>
      </c>
      <c r="BU2887" s="18">
        <f t="shared" si="7476"/>
        <v>51587.6</v>
      </c>
      <c r="BV2887" s="18">
        <f t="shared" si="7477"/>
        <v>56746.399999999994</v>
      </c>
      <c r="BW2887" s="18">
        <f t="shared" si="7478"/>
        <v>56746.399999999994</v>
      </c>
      <c r="BX2887" s="18">
        <f t="shared" ref="BX2887:BZ2887" si="7561">BX2888+BX2891+BX2894</f>
        <v>0</v>
      </c>
      <c r="BY2887" s="18">
        <f t="shared" si="7561"/>
        <v>0</v>
      </c>
      <c r="BZ2887" s="18">
        <f t="shared" si="7561"/>
        <v>0</v>
      </c>
      <c r="CA2887" s="18">
        <f t="shared" si="7424"/>
        <v>51587.6</v>
      </c>
      <c r="CB2887" s="18">
        <f t="shared" si="7425"/>
        <v>56746.399999999994</v>
      </c>
      <c r="CC2887" s="18">
        <f t="shared" si="7426"/>
        <v>56746.399999999994</v>
      </c>
      <c r="CD2887" s="18">
        <f t="shared" si="7551"/>
        <v>0</v>
      </c>
      <c r="CE2887" s="27"/>
      <c r="CF2887" s="33"/>
    </row>
    <row r="2888" spans="1:84" ht="93.6" x14ac:dyDescent="0.3">
      <c r="A2888" s="41" t="s">
        <v>789</v>
      </c>
      <c r="B2888" s="39">
        <v>100</v>
      </c>
      <c r="C2888" s="41"/>
      <c r="D2888" s="41"/>
      <c r="E2888" s="14" t="s">
        <v>550</v>
      </c>
      <c r="F2888" s="18">
        <f t="shared" ref="F2888:K2889" si="7562">F2889</f>
        <v>37450.199999999997</v>
      </c>
      <c r="G2888" s="18">
        <f t="shared" si="7562"/>
        <v>37450.199999999997</v>
      </c>
      <c r="H2888" s="18">
        <f t="shared" si="7562"/>
        <v>37450.199999999997</v>
      </c>
      <c r="I2888" s="18">
        <f t="shared" si="7562"/>
        <v>0</v>
      </c>
      <c r="J2888" s="18">
        <f t="shared" si="7562"/>
        <v>0</v>
      </c>
      <c r="K2888" s="18">
        <f t="shared" si="7562"/>
        <v>0</v>
      </c>
      <c r="L2888" s="18">
        <f t="shared" si="7401"/>
        <v>37450.199999999997</v>
      </c>
      <c r="M2888" s="18">
        <f t="shared" si="7402"/>
        <v>37450.199999999997</v>
      </c>
      <c r="N2888" s="18">
        <f t="shared" si="7403"/>
        <v>37450.199999999997</v>
      </c>
      <c r="O2888" s="18">
        <f t="shared" ref="O2888:S2889" si="7563">O2889</f>
        <v>0</v>
      </c>
      <c r="P2888" s="18">
        <f t="shared" si="7563"/>
        <v>0</v>
      </c>
      <c r="Q2888" s="18">
        <f t="shared" si="7563"/>
        <v>0</v>
      </c>
      <c r="R2888" s="18">
        <f t="shared" si="7563"/>
        <v>0</v>
      </c>
      <c r="S2888" s="18">
        <f t="shared" si="7563"/>
        <v>0</v>
      </c>
      <c r="T2888" s="18">
        <f t="shared" si="7395"/>
        <v>37450.199999999997</v>
      </c>
      <c r="U2888" s="18">
        <f t="shared" si="7396"/>
        <v>37450.199999999997</v>
      </c>
      <c r="V2888" s="18">
        <f t="shared" si="7397"/>
        <v>37450.199999999997</v>
      </c>
      <c r="W2888" s="18">
        <f t="shared" ref="W2888:CD2889" si="7564">W2889</f>
        <v>0</v>
      </c>
      <c r="X2888" s="18">
        <f t="shared" si="7564"/>
        <v>0</v>
      </c>
      <c r="Y2888" s="18">
        <f t="shared" si="7564"/>
        <v>0</v>
      </c>
      <c r="Z2888" s="18">
        <f t="shared" si="7564"/>
        <v>0</v>
      </c>
      <c r="AA2888" s="18">
        <f t="shared" si="7564"/>
        <v>0</v>
      </c>
      <c r="AB2888" s="18">
        <f t="shared" si="7564"/>
        <v>0</v>
      </c>
      <c r="AC2888" s="18">
        <f t="shared" si="7536"/>
        <v>37450.199999999997</v>
      </c>
      <c r="AD2888" s="18">
        <f t="shared" si="7537"/>
        <v>37450.199999999997</v>
      </c>
      <c r="AE2888" s="18">
        <f t="shared" si="7538"/>
        <v>37450.199999999997</v>
      </c>
      <c r="AF2888" s="18">
        <f t="shared" si="7564"/>
        <v>0</v>
      </c>
      <c r="AG2888" s="18">
        <f t="shared" si="7564"/>
        <v>0</v>
      </c>
      <c r="AH2888" s="18">
        <f t="shared" si="7564"/>
        <v>0</v>
      </c>
      <c r="AI2888" s="18">
        <f t="shared" si="7407"/>
        <v>37450.199999999997</v>
      </c>
      <c r="AJ2888" s="18">
        <f t="shared" si="7408"/>
        <v>37450.199999999997</v>
      </c>
      <c r="AK2888" s="18">
        <f t="shared" si="7409"/>
        <v>37450.199999999997</v>
      </c>
      <c r="AL2888" s="18">
        <f t="shared" si="7564"/>
        <v>0</v>
      </c>
      <c r="AM2888" s="18">
        <f t="shared" si="7410"/>
        <v>37450.199999999997</v>
      </c>
      <c r="AN2888" s="18">
        <f t="shared" si="7564"/>
        <v>0</v>
      </c>
      <c r="AO2888" s="18">
        <f t="shared" si="7564"/>
        <v>0</v>
      </c>
      <c r="AP2888" s="18">
        <f t="shared" si="7564"/>
        <v>0</v>
      </c>
      <c r="AQ2888" s="18">
        <f t="shared" si="7489"/>
        <v>37450.199999999997</v>
      </c>
      <c r="AR2888" s="18">
        <f t="shared" si="7490"/>
        <v>37450.199999999997</v>
      </c>
      <c r="AS2888" s="18">
        <f t="shared" si="7491"/>
        <v>37450.199999999997</v>
      </c>
      <c r="AT2888" s="18">
        <f t="shared" si="7564"/>
        <v>0</v>
      </c>
      <c r="AU2888" s="18">
        <f t="shared" si="7564"/>
        <v>0</v>
      </c>
      <c r="AV2888" s="18">
        <f t="shared" si="7564"/>
        <v>0</v>
      </c>
      <c r="AW2888" s="18">
        <f t="shared" si="7492"/>
        <v>37450.199999999997</v>
      </c>
      <c r="AX2888" s="18">
        <f t="shared" si="7493"/>
        <v>37450.199999999997</v>
      </c>
      <c r="AY2888" s="18">
        <f t="shared" si="7494"/>
        <v>37450.199999999997</v>
      </c>
      <c r="AZ2888" s="18">
        <f t="shared" si="7564"/>
        <v>0</v>
      </c>
      <c r="BA2888" s="18">
        <f t="shared" si="7564"/>
        <v>0</v>
      </c>
      <c r="BB2888" s="18">
        <f t="shared" si="7564"/>
        <v>0</v>
      </c>
      <c r="BC2888" s="18">
        <f t="shared" si="7546"/>
        <v>37450.199999999997</v>
      </c>
      <c r="BD2888" s="18">
        <f t="shared" si="7547"/>
        <v>37450.199999999997</v>
      </c>
      <c r="BE2888" s="18">
        <f t="shared" si="7548"/>
        <v>37450.199999999997</v>
      </c>
      <c r="BF2888" s="18">
        <f t="shared" si="7564"/>
        <v>0</v>
      </c>
      <c r="BG2888" s="18">
        <f t="shared" si="7564"/>
        <v>0</v>
      </c>
      <c r="BH2888" s="18">
        <f t="shared" si="7564"/>
        <v>0</v>
      </c>
      <c r="BI2888" s="18">
        <f t="shared" si="7543"/>
        <v>37450.199999999997</v>
      </c>
      <c r="BJ2888" s="18">
        <f t="shared" si="7544"/>
        <v>37450.199999999997</v>
      </c>
      <c r="BK2888" s="18">
        <f t="shared" si="7545"/>
        <v>37450.199999999997</v>
      </c>
      <c r="BL2888" s="18">
        <f t="shared" si="7564"/>
        <v>0</v>
      </c>
      <c r="BM2888" s="18">
        <f t="shared" si="7564"/>
        <v>0</v>
      </c>
      <c r="BN2888" s="18">
        <f t="shared" si="7564"/>
        <v>0</v>
      </c>
      <c r="BO2888" s="18">
        <f t="shared" si="7483"/>
        <v>37450.199999999997</v>
      </c>
      <c r="BP2888" s="18">
        <f t="shared" si="7484"/>
        <v>37450.199999999997</v>
      </c>
      <c r="BQ2888" s="18">
        <f t="shared" si="7485"/>
        <v>37450.199999999997</v>
      </c>
      <c r="BR2888" s="18">
        <f t="shared" si="7564"/>
        <v>0</v>
      </c>
      <c r="BS2888" s="18">
        <f t="shared" si="7564"/>
        <v>0</v>
      </c>
      <c r="BT2888" s="18">
        <f t="shared" si="7564"/>
        <v>0</v>
      </c>
      <c r="BU2888" s="18">
        <f t="shared" si="7476"/>
        <v>37450.199999999997</v>
      </c>
      <c r="BV2888" s="18">
        <f t="shared" si="7477"/>
        <v>37450.199999999997</v>
      </c>
      <c r="BW2888" s="18">
        <f t="shared" si="7478"/>
        <v>37450.199999999997</v>
      </c>
      <c r="BX2888" s="18">
        <f t="shared" si="7564"/>
        <v>0</v>
      </c>
      <c r="BY2888" s="18">
        <f t="shared" si="7564"/>
        <v>0</v>
      </c>
      <c r="BZ2888" s="18">
        <f t="shared" si="7564"/>
        <v>0</v>
      </c>
      <c r="CA2888" s="18">
        <f t="shared" si="7424"/>
        <v>37450.199999999997</v>
      </c>
      <c r="CB2888" s="18">
        <f t="shared" si="7425"/>
        <v>37450.199999999997</v>
      </c>
      <c r="CC2888" s="18">
        <f t="shared" si="7426"/>
        <v>37450.199999999997</v>
      </c>
      <c r="CD2888" s="18">
        <f t="shared" si="7564"/>
        <v>0</v>
      </c>
      <c r="CE2888" s="27"/>
      <c r="CF2888" s="33"/>
    </row>
    <row r="2889" spans="1:84" ht="31.2" x14ac:dyDescent="0.3">
      <c r="A2889" s="41" t="s">
        <v>789</v>
      </c>
      <c r="B2889" s="39">
        <v>120</v>
      </c>
      <c r="C2889" s="41"/>
      <c r="D2889" s="41"/>
      <c r="E2889" s="14" t="s">
        <v>558</v>
      </c>
      <c r="F2889" s="18">
        <f t="shared" si="7562"/>
        <v>37450.199999999997</v>
      </c>
      <c r="G2889" s="18">
        <f t="shared" si="7562"/>
        <v>37450.199999999997</v>
      </c>
      <c r="H2889" s="18">
        <f t="shared" si="7562"/>
        <v>37450.199999999997</v>
      </c>
      <c r="I2889" s="18">
        <f t="shared" si="7562"/>
        <v>0</v>
      </c>
      <c r="J2889" s="18">
        <f t="shared" si="7562"/>
        <v>0</v>
      </c>
      <c r="K2889" s="18">
        <f t="shared" si="7562"/>
        <v>0</v>
      </c>
      <c r="L2889" s="18">
        <f t="shared" si="7401"/>
        <v>37450.199999999997</v>
      </c>
      <c r="M2889" s="18">
        <f t="shared" si="7402"/>
        <v>37450.199999999997</v>
      </c>
      <c r="N2889" s="18">
        <f t="shared" si="7403"/>
        <v>37450.199999999997</v>
      </c>
      <c r="O2889" s="18">
        <f t="shared" si="7563"/>
        <v>0</v>
      </c>
      <c r="P2889" s="18">
        <f t="shared" si="7563"/>
        <v>0</v>
      </c>
      <c r="Q2889" s="18">
        <f t="shared" si="7563"/>
        <v>0</v>
      </c>
      <c r="R2889" s="18">
        <f t="shared" si="7563"/>
        <v>0</v>
      </c>
      <c r="S2889" s="18">
        <f t="shared" si="7563"/>
        <v>0</v>
      </c>
      <c r="T2889" s="18">
        <f t="shared" si="7395"/>
        <v>37450.199999999997</v>
      </c>
      <c r="U2889" s="18">
        <f t="shared" si="7396"/>
        <v>37450.199999999997</v>
      </c>
      <c r="V2889" s="18">
        <f t="shared" si="7397"/>
        <v>37450.199999999997</v>
      </c>
      <c r="W2889" s="18">
        <f t="shared" si="7564"/>
        <v>0</v>
      </c>
      <c r="X2889" s="18">
        <f t="shared" si="7564"/>
        <v>0</v>
      </c>
      <c r="Y2889" s="18">
        <f t="shared" si="7564"/>
        <v>0</v>
      </c>
      <c r="Z2889" s="18">
        <f t="shared" si="7564"/>
        <v>0</v>
      </c>
      <c r="AA2889" s="18">
        <f t="shared" si="7564"/>
        <v>0</v>
      </c>
      <c r="AB2889" s="18">
        <f t="shared" si="7564"/>
        <v>0</v>
      </c>
      <c r="AC2889" s="18">
        <f t="shared" si="7536"/>
        <v>37450.199999999997</v>
      </c>
      <c r="AD2889" s="18">
        <f t="shared" si="7537"/>
        <v>37450.199999999997</v>
      </c>
      <c r="AE2889" s="18">
        <f t="shared" si="7538"/>
        <v>37450.199999999997</v>
      </c>
      <c r="AF2889" s="18">
        <f t="shared" si="7564"/>
        <v>0</v>
      </c>
      <c r="AG2889" s="18">
        <f t="shared" si="7564"/>
        <v>0</v>
      </c>
      <c r="AH2889" s="18">
        <f t="shared" si="7564"/>
        <v>0</v>
      </c>
      <c r="AI2889" s="18">
        <f t="shared" si="7407"/>
        <v>37450.199999999997</v>
      </c>
      <c r="AJ2889" s="18">
        <f t="shared" si="7408"/>
        <v>37450.199999999997</v>
      </c>
      <c r="AK2889" s="18">
        <f t="shared" si="7409"/>
        <v>37450.199999999997</v>
      </c>
      <c r="AL2889" s="18">
        <f t="shared" si="7564"/>
        <v>0</v>
      </c>
      <c r="AM2889" s="18">
        <f t="shared" si="7410"/>
        <v>37450.199999999997</v>
      </c>
      <c r="AN2889" s="18">
        <f t="shared" si="7564"/>
        <v>0</v>
      </c>
      <c r="AO2889" s="18">
        <f t="shared" si="7564"/>
        <v>0</v>
      </c>
      <c r="AP2889" s="18">
        <f t="shared" si="7564"/>
        <v>0</v>
      </c>
      <c r="AQ2889" s="18">
        <f t="shared" si="7489"/>
        <v>37450.199999999997</v>
      </c>
      <c r="AR2889" s="18">
        <f t="shared" si="7490"/>
        <v>37450.199999999997</v>
      </c>
      <c r="AS2889" s="18">
        <f t="shared" si="7491"/>
        <v>37450.199999999997</v>
      </c>
      <c r="AT2889" s="18">
        <f t="shared" si="7564"/>
        <v>0</v>
      </c>
      <c r="AU2889" s="18">
        <f t="shared" si="7564"/>
        <v>0</v>
      </c>
      <c r="AV2889" s="18">
        <f t="shared" si="7564"/>
        <v>0</v>
      </c>
      <c r="AW2889" s="18">
        <f t="shared" si="7492"/>
        <v>37450.199999999997</v>
      </c>
      <c r="AX2889" s="18">
        <f t="shared" si="7493"/>
        <v>37450.199999999997</v>
      </c>
      <c r="AY2889" s="18">
        <f t="shared" si="7494"/>
        <v>37450.199999999997</v>
      </c>
      <c r="AZ2889" s="18">
        <f t="shared" si="7564"/>
        <v>0</v>
      </c>
      <c r="BA2889" s="18">
        <f t="shared" si="7564"/>
        <v>0</v>
      </c>
      <c r="BB2889" s="18">
        <f t="shared" si="7564"/>
        <v>0</v>
      </c>
      <c r="BC2889" s="18">
        <f t="shared" si="7546"/>
        <v>37450.199999999997</v>
      </c>
      <c r="BD2889" s="18">
        <f t="shared" si="7547"/>
        <v>37450.199999999997</v>
      </c>
      <c r="BE2889" s="18">
        <f t="shared" si="7548"/>
        <v>37450.199999999997</v>
      </c>
      <c r="BF2889" s="18">
        <f t="shared" si="7564"/>
        <v>0</v>
      </c>
      <c r="BG2889" s="18">
        <f t="shared" si="7564"/>
        <v>0</v>
      </c>
      <c r="BH2889" s="18">
        <f t="shared" si="7564"/>
        <v>0</v>
      </c>
      <c r="BI2889" s="18">
        <f t="shared" si="7543"/>
        <v>37450.199999999997</v>
      </c>
      <c r="BJ2889" s="18">
        <f t="shared" si="7544"/>
        <v>37450.199999999997</v>
      </c>
      <c r="BK2889" s="18">
        <f t="shared" si="7545"/>
        <v>37450.199999999997</v>
      </c>
      <c r="BL2889" s="18">
        <f t="shared" si="7564"/>
        <v>0</v>
      </c>
      <c r="BM2889" s="18">
        <f t="shared" si="7564"/>
        <v>0</v>
      </c>
      <c r="BN2889" s="18">
        <f t="shared" si="7564"/>
        <v>0</v>
      </c>
      <c r="BO2889" s="18">
        <f t="shared" si="7483"/>
        <v>37450.199999999997</v>
      </c>
      <c r="BP2889" s="18">
        <f t="shared" si="7484"/>
        <v>37450.199999999997</v>
      </c>
      <c r="BQ2889" s="18">
        <f t="shared" si="7485"/>
        <v>37450.199999999997</v>
      </c>
      <c r="BR2889" s="18">
        <f t="shared" si="7564"/>
        <v>0</v>
      </c>
      <c r="BS2889" s="18">
        <f t="shared" si="7564"/>
        <v>0</v>
      </c>
      <c r="BT2889" s="18">
        <f t="shared" si="7564"/>
        <v>0</v>
      </c>
      <c r="BU2889" s="18">
        <f t="shared" si="7476"/>
        <v>37450.199999999997</v>
      </c>
      <c r="BV2889" s="18">
        <f t="shared" si="7477"/>
        <v>37450.199999999997</v>
      </c>
      <c r="BW2889" s="18">
        <f t="shared" si="7478"/>
        <v>37450.199999999997</v>
      </c>
      <c r="BX2889" s="18">
        <f t="shared" si="7564"/>
        <v>0</v>
      </c>
      <c r="BY2889" s="18">
        <f t="shared" si="7564"/>
        <v>0</v>
      </c>
      <c r="BZ2889" s="18">
        <f t="shared" si="7564"/>
        <v>0</v>
      </c>
      <c r="CA2889" s="18">
        <f t="shared" si="7424"/>
        <v>37450.199999999997</v>
      </c>
      <c r="CB2889" s="18">
        <f t="shared" si="7425"/>
        <v>37450.199999999997</v>
      </c>
      <c r="CC2889" s="18">
        <f t="shared" si="7426"/>
        <v>37450.199999999997</v>
      </c>
      <c r="CD2889" s="18">
        <f t="shared" si="7564"/>
        <v>0</v>
      </c>
      <c r="CE2889" s="27"/>
      <c r="CF2889" s="33"/>
    </row>
    <row r="2890" spans="1:84" x14ac:dyDescent="0.3">
      <c r="A2890" s="41" t="s">
        <v>789</v>
      </c>
      <c r="B2890" s="39">
        <v>120</v>
      </c>
      <c r="C2890" s="41" t="s">
        <v>5</v>
      </c>
      <c r="D2890" s="41" t="s">
        <v>6</v>
      </c>
      <c r="E2890" s="14" t="s">
        <v>518</v>
      </c>
      <c r="F2890" s="18">
        <v>37450.199999999997</v>
      </c>
      <c r="G2890" s="18">
        <v>37450.199999999997</v>
      </c>
      <c r="H2890" s="18">
        <v>37450.199999999997</v>
      </c>
      <c r="I2890" s="18"/>
      <c r="J2890" s="18"/>
      <c r="K2890" s="18"/>
      <c r="L2890" s="18">
        <f t="shared" si="7401"/>
        <v>37450.199999999997</v>
      </c>
      <c r="M2890" s="18">
        <f t="shared" si="7402"/>
        <v>37450.199999999997</v>
      </c>
      <c r="N2890" s="18">
        <f t="shared" si="7403"/>
        <v>37450.199999999997</v>
      </c>
      <c r="O2890" s="18"/>
      <c r="P2890" s="18"/>
      <c r="Q2890" s="18"/>
      <c r="R2890" s="18"/>
      <c r="S2890" s="18"/>
      <c r="T2890" s="18">
        <f t="shared" si="7395"/>
        <v>37450.199999999997</v>
      </c>
      <c r="U2890" s="18">
        <f t="shared" si="7396"/>
        <v>37450.199999999997</v>
      </c>
      <c r="V2890" s="18">
        <f t="shared" si="7397"/>
        <v>37450.199999999997</v>
      </c>
      <c r="W2890" s="18"/>
      <c r="X2890" s="18"/>
      <c r="Y2890" s="18"/>
      <c r="Z2890" s="18"/>
      <c r="AA2890" s="18"/>
      <c r="AB2890" s="18"/>
      <c r="AC2890" s="18">
        <f t="shared" si="7536"/>
        <v>37450.199999999997</v>
      </c>
      <c r="AD2890" s="18">
        <f t="shared" si="7537"/>
        <v>37450.199999999997</v>
      </c>
      <c r="AE2890" s="18">
        <f t="shared" si="7538"/>
        <v>37450.199999999997</v>
      </c>
      <c r="AF2890" s="18"/>
      <c r="AG2890" s="18"/>
      <c r="AH2890" s="18"/>
      <c r="AI2890" s="18">
        <f t="shared" si="7407"/>
        <v>37450.199999999997</v>
      </c>
      <c r="AJ2890" s="18">
        <f t="shared" si="7408"/>
        <v>37450.199999999997</v>
      </c>
      <c r="AK2890" s="18">
        <f t="shared" si="7409"/>
        <v>37450.199999999997</v>
      </c>
      <c r="AL2890" s="18"/>
      <c r="AM2890" s="18">
        <f t="shared" si="7410"/>
        <v>37450.199999999997</v>
      </c>
      <c r="AN2890" s="18"/>
      <c r="AO2890" s="18"/>
      <c r="AP2890" s="18"/>
      <c r="AQ2890" s="18">
        <f t="shared" si="7489"/>
        <v>37450.199999999997</v>
      </c>
      <c r="AR2890" s="18">
        <f t="shared" si="7490"/>
        <v>37450.199999999997</v>
      </c>
      <c r="AS2890" s="18">
        <f t="shared" si="7491"/>
        <v>37450.199999999997</v>
      </c>
      <c r="AT2890" s="18"/>
      <c r="AU2890" s="18"/>
      <c r="AV2890" s="18"/>
      <c r="AW2890" s="18">
        <f t="shared" si="7492"/>
        <v>37450.199999999997</v>
      </c>
      <c r="AX2890" s="18">
        <f t="shared" si="7493"/>
        <v>37450.199999999997</v>
      </c>
      <c r="AY2890" s="18">
        <f t="shared" si="7494"/>
        <v>37450.199999999997</v>
      </c>
      <c r="AZ2890" s="18"/>
      <c r="BA2890" s="18"/>
      <c r="BB2890" s="18"/>
      <c r="BC2890" s="18">
        <f t="shared" si="7546"/>
        <v>37450.199999999997</v>
      </c>
      <c r="BD2890" s="18">
        <f t="shared" si="7547"/>
        <v>37450.199999999997</v>
      </c>
      <c r="BE2890" s="18">
        <f t="shared" si="7548"/>
        <v>37450.199999999997</v>
      </c>
      <c r="BF2890" s="18"/>
      <c r="BG2890" s="18"/>
      <c r="BH2890" s="18"/>
      <c r="BI2890" s="18">
        <f t="shared" si="7543"/>
        <v>37450.199999999997</v>
      </c>
      <c r="BJ2890" s="18">
        <f t="shared" si="7544"/>
        <v>37450.199999999997</v>
      </c>
      <c r="BK2890" s="18">
        <f t="shared" si="7545"/>
        <v>37450.199999999997</v>
      </c>
      <c r="BL2890" s="18"/>
      <c r="BM2890" s="18"/>
      <c r="BN2890" s="18"/>
      <c r="BO2890" s="18">
        <f t="shared" si="7483"/>
        <v>37450.199999999997</v>
      </c>
      <c r="BP2890" s="18">
        <f t="shared" si="7484"/>
        <v>37450.199999999997</v>
      </c>
      <c r="BQ2890" s="18">
        <f t="shared" si="7485"/>
        <v>37450.199999999997</v>
      </c>
      <c r="BR2890" s="18"/>
      <c r="BS2890" s="18"/>
      <c r="BT2890" s="18"/>
      <c r="BU2890" s="18">
        <f t="shared" si="7476"/>
        <v>37450.199999999997</v>
      </c>
      <c r="BV2890" s="18">
        <f t="shared" si="7477"/>
        <v>37450.199999999997</v>
      </c>
      <c r="BW2890" s="18">
        <f t="shared" si="7478"/>
        <v>37450.199999999997</v>
      </c>
      <c r="BX2890" s="18"/>
      <c r="BY2890" s="18"/>
      <c r="BZ2890" s="18"/>
      <c r="CA2890" s="18">
        <f t="shared" si="7424"/>
        <v>37450.199999999997</v>
      </c>
      <c r="CB2890" s="18">
        <f t="shared" si="7425"/>
        <v>37450.199999999997</v>
      </c>
      <c r="CC2890" s="18">
        <f t="shared" si="7426"/>
        <v>37450.199999999997</v>
      </c>
      <c r="CD2890" s="18"/>
      <c r="CE2890" s="27"/>
      <c r="CF2890" s="33"/>
    </row>
    <row r="2891" spans="1:84" ht="31.2" x14ac:dyDescent="0.3">
      <c r="A2891" s="41" t="s">
        <v>789</v>
      </c>
      <c r="B2891" s="39">
        <v>200</v>
      </c>
      <c r="C2891" s="41"/>
      <c r="D2891" s="41"/>
      <c r="E2891" s="14" t="s">
        <v>551</v>
      </c>
      <c r="F2891" s="18">
        <f t="shared" ref="F2891:K2892" si="7565">F2892</f>
        <v>14057.4</v>
      </c>
      <c r="G2891" s="18">
        <f t="shared" si="7565"/>
        <v>19216.2</v>
      </c>
      <c r="H2891" s="18">
        <f t="shared" si="7565"/>
        <v>19216.2</v>
      </c>
      <c r="I2891" s="18">
        <f t="shared" si="7565"/>
        <v>0</v>
      </c>
      <c r="J2891" s="18">
        <f t="shared" si="7565"/>
        <v>0</v>
      </c>
      <c r="K2891" s="18">
        <f t="shared" si="7565"/>
        <v>0</v>
      </c>
      <c r="L2891" s="18">
        <f t="shared" si="7401"/>
        <v>14057.4</v>
      </c>
      <c r="M2891" s="18">
        <f t="shared" si="7402"/>
        <v>19216.2</v>
      </c>
      <c r="N2891" s="18">
        <f t="shared" si="7403"/>
        <v>19216.2</v>
      </c>
      <c r="O2891" s="18">
        <f t="shared" ref="O2891:S2892" si="7566">O2892</f>
        <v>0</v>
      </c>
      <c r="P2891" s="18">
        <f t="shared" si="7566"/>
        <v>0</v>
      </c>
      <c r="Q2891" s="18">
        <f t="shared" si="7566"/>
        <v>0</v>
      </c>
      <c r="R2891" s="18">
        <f t="shared" si="7566"/>
        <v>0</v>
      </c>
      <c r="S2891" s="18">
        <f t="shared" si="7566"/>
        <v>0</v>
      </c>
      <c r="T2891" s="18">
        <f t="shared" ref="T2891:T2954" si="7567">L2891+O2891+R2891</f>
        <v>14057.4</v>
      </c>
      <c r="U2891" s="18">
        <f t="shared" ref="U2891:U2954" si="7568">M2891+P2891+S2891</f>
        <v>19216.2</v>
      </c>
      <c r="V2891" s="18">
        <f t="shared" ref="V2891:V2954" si="7569">N2891+Q2891</f>
        <v>19216.2</v>
      </c>
      <c r="W2891" s="18">
        <f t="shared" ref="W2891:CD2892" si="7570">W2892</f>
        <v>0</v>
      </c>
      <c r="X2891" s="18">
        <f t="shared" si="7570"/>
        <v>0</v>
      </c>
      <c r="Y2891" s="18">
        <f t="shared" si="7570"/>
        <v>0</v>
      </c>
      <c r="Z2891" s="18">
        <f t="shared" si="7570"/>
        <v>0</v>
      </c>
      <c r="AA2891" s="18">
        <f t="shared" si="7570"/>
        <v>0</v>
      </c>
      <c r="AB2891" s="18">
        <f t="shared" si="7570"/>
        <v>0</v>
      </c>
      <c r="AC2891" s="18">
        <f t="shared" si="7536"/>
        <v>14057.4</v>
      </c>
      <c r="AD2891" s="18">
        <f t="shared" si="7537"/>
        <v>19216.2</v>
      </c>
      <c r="AE2891" s="18">
        <f t="shared" si="7538"/>
        <v>19216.2</v>
      </c>
      <c r="AF2891" s="18">
        <f t="shared" si="7570"/>
        <v>0</v>
      </c>
      <c r="AG2891" s="18">
        <f t="shared" si="7570"/>
        <v>0</v>
      </c>
      <c r="AH2891" s="18">
        <f t="shared" si="7570"/>
        <v>0</v>
      </c>
      <c r="AI2891" s="18">
        <f t="shared" si="7407"/>
        <v>14057.4</v>
      </c>
      <c r="AJ2891" s="18">
        <f t="shared" si="7408"/>
        <v>19216.2</v>
      </c>
      <c r="AK2891" s="18">
        <f t="shared" si="7409"/>
        <v>19216.2</v>
      </c>
      <c r="AL2891" s="18">
        <f t="shared" si="7570"/>
        <v>0</v>
      </c>
      <c r="AM2891" s="18">
        <f t="shared" si="7410"/>
        <v>14057.4</v>
      </c>
      <c r="AN2891" s="18">
        <f t="shared" si="7570"/>
        <v>0</v>
      </c>
      <c r="AO2891" s="18">
        <f t="shared" si="7570"/>
        <v>0</v>
      </c>
      <c r="AP2891" s="18">
        <f t="shared" si="7570"/>
        <v>0</v>
      </c>
      <c r="AQ2891" s="18">
        <f t="shared" si="7489"/>
        <v>14057.4</v>
      </c>
      <c r="AR2891" s="18">
        <f t="shared" si="7490"/>
        <v>19216.2</v>
      </c>
      <c r="AS2891" s="18">
        <f t="shared" si="7491"/>
        <v>19216.2</v>
      </c>
      <c r="AT2891" s="18">
        <f t="shared" si="7570"/>
        <v>0</v>
      </c>
      <c r="AU2891" s="18">
        <f t="shared" si="7570"/>
        <v>0</v>
      </c>
      <c r="AV2891" s="18">
        <f t="shared" si="7570"/>
        <v>0</v>
      </c>
      <c r="AW2891" s="18">
        <f t="shared" si="7492"/>
        <v>14057.4</v>
      </c>
      <c r="AX2891" s="18">
        <f t="shared" si="7493"/>
        <v>19216.2</v>
      </c>
      <c r="AY2891" s="18">
        <f t="shared" si="7494"/>
        <v>19216.2</v>
      </c>
      <c r="AZ2891" s="18">
        <f t="shared" si="7570"/>
        <v>0</v>
      </c>
      <c r="BA2891" s="18">
        <f t="shared" si="7570"/>
        <v>0</v>
      </c>
      <c r="BB2891" s="18">
        <f t="shared" si="7570"/>
        <v>0</v>
      </c>
      <c r="BC2891" s="18">
        <f t="shared" si="7546"/>
        <v>14057.4</v>
      </c>
      <c r="BD2891" s="18">
        <f t="shared" si="7547"/>
        <v>19216.2</v>
      </c>
      <c r="BE2891" s="18">
        <f t="shared" si="7548"/>
        <v>19216.2</v>
      </c>
      <c r="BF2891" s="18">
        <f t="shared" si="7570"/>
        <v>0</v>
      </c>
      <c r="BG2891" s="18">
        <f t="shared" si="7570"/>
        <v>0</v>
      </c>
      <c r="BH2891" s="18">
        <f t="shared" si="7570"/>
        <v>0</v>
      </c>
      <c r="BI2891" s="18">
        <f t="shared" si="7543"/>
        <v>14057.4</v>
      </c>
      <c r="BJ2891" s="18">
        <f t="shared" si="7544"/>
        <v>19216.2</v>
      </c>
      <c r="BK2891" s="18">
        <f t="shared" si="7545"/>
        <v>19216.2</v>
      </c>
      <c r="BL2891" s="18">
        <f t="shared" si="7570"/>
        <v>0</v>
      </c>
      <c r="BM2891" s="18">
        <f t="shared" si="7570"/>
        <v>0</v>
      </c>
      <c r="BN2891" s="18">
        <f t="shared" si="7570"/>
        <v>0</v>
      </c>
      <c r="BO2891" s="18">
        <f t="shared" si="7483"/>
        <v>14057.4</v>
      </c>
      <c r="BP2891" s="18">
        <f t="shared" si="7484"/>
        <v>19216.2</v>
      </c>
      <c r="BQ2891" s="18">
        <f t="shared" si="7485"/>
        <v>19216.2</v>
      </c>
      <c r="BR2891" s="18">
        <f t="shared" si="7570"/>
        <v>0</v>
      </c>
      <c r="BS2891" s="18">
        <f t="shared" si="7570"/>
        <v>0</v>
      </c>
      <c r="BT2891" s="18">
        <f t="shared" si="7570"/>
        <v>0</v>
      </c>
      <c r="BU2891" s="18">
        <f t="shared" si="7476"/>
        <v>14057.4</v>
      </c>
      <c r="BV2891" s="18">
        <f t="shared" si="7477"/>
        <v>19216.2</v>
      </c>
      <c r="BW2891" s="18">
        <f t="shared" si="7478"/>
        <v>19216.2</v>
      </c>
      <c r="BX2891" s="18">
        <f t="shared" si="7570"/>
        <v>0</v>
      </c>
      <c r="BY2891" s="18">
        <f t="shared" si="7570"/>
        <v>0</v>
      </c>
      <c r="BZ2891" s="18">
        <f t="shared" si="7570"/>
        <v>0</v>
      </c>
      <c r="CA2891" s="18">
        <f t="shared" si="7424"/>
        <v>14057.4</v>
      </c>
      <c r="CB2891" s="18">
        <f t="shared" si="7425"/>
        <v>19216.2</v>
      </c>
      <c r="CC2891" s="18">
        <f t="shared" si="7426"/>
        <v>19216.2</v>
      </c>
      <c r="CD2891" s="18">
        <f t="shared" si="7570"/>
        <v>0</v>
      </c>
      <c r="CE2891" s="27"/>
      <c r="CF2891" s="33"/>
    </row>
    <row r="2892" spans="1:84" ht="46.8" x14ac:dyDescent="0.3">
      <c r="A2892" s="41" t="s">
        <v>789</v>
      </c>
      <c r="B2892" s="39">
        <v>240</v>
      </c>
      <c r="C2892" s="41"/>
      <c r="D2892" s="41"/>
      <c r="E2892" s="14" t="s">
        <v>559</v>
      </c>
      <c r="F2892" s="18">
        <f t="shared" si="7565"/>
        <v>14057.4</v>
      </c>
      <c r="G2892" s="18">
        <f t="shared" si="7565"/>
        <v>19216.2</v>
      </c>
      <c r="H2892" s="18">
        <f t="shared" si="7565"/>
        <v>19216.2</v>
      </c>
      <c r="I2892" s="18">
        <f t="shared" si="7565"/>
        <v>0</v>
      </c>
      <c r="J2892" s="18">
        <f t="shared" si="7565"/>
        <v>0</v>
      </c>
      <c r="K2892" s="18">
        <f t="shared" si="7565"/>
        <v>0</v>
      </c>
      <c r="L2892" s="18">
        <f t="shared" si="7401"/>
        <v>14057.4</v>
      </c>
      <c r="M2892" s="18">
        <f t="shared" si="7402"/>
        <v>19216.2</v>
      </c>
      <c r="N2892" s="18">
        <f t="shared" si="7403"/>
        <v>19216.2</v>
      </c>
      <c r="O2892" s="18">
        <f t="shared" si="7566"/>
        <v>0</v>
      </c>
      <c r="P2892" s="18">
        <f t="shared" si="7566"/>
        <v>0</v>
      </c>
      <c r="Q2892" s="18">
        <f t="shared" si="7566"/>
        <v>0</v>
      </c>
      <c r="R2892" s="18">
        <f t="shared" si="7566"/>
        <v>0</v>
      </c>
      <c r="S2892" s="18">
        <f t="shared" si="7566"/>
        <v>0</v>
      </c>
      <c r="T2892" s="18">
        <f t="shared" si="7567"/>
        <v>14057.4</v>
      </c>
      <c r="U2892" s="18">
        <f t="shared" si="7568"/>
        <v>19216.2</v>
      </c>
      <c r="V2892" s="18">
        <f t="shared" si="7569"/>
        <v>19216.2</v>
      </c>
      <c r="W2892" s="18">
        <f t="shared" si="7570"/>
        <v>0</v>
      </c>
      <c r="X2892" s="18">
        <f t="shared" si="7570"/>
        <v>0</v>
      </c>
      <c r="Y2892" s="18">
        <f t="shared" si="7570"/>
        <v>0</v>
      </c>
      <c r="Z2892" s="18">
        <f t="shared" si="7570"/>
        <v>0</v>
      </c>
      <c r="AA2892" s="18">
        <f t="shared" si="7570"/>
        <v>0</v>
      </c>
      <c r="AB2892" s="18">
        <f t="shared" si="7570"/>
        <v>0</v>
      </c>
      <c r="AC2892" s="18">
        <f t="shared" si="7536"/>
        <v>14057.4</v>
      </c>
      <c r="AD2892" s="18">
        <f t="shared" si="7537"/>
        <v>19216.2</v>
      </c>
      <c r="AE2892" s="18">
        <f t="shared" si="7538"/>
        <v>19216.2</v>
      </c>
      <c r="AF2892" s="18">
        <f t="shared" si="7570"/>
        <v>0</v>
      </c>
      <c r="AG2892" s="18">
        <f t="shared" si="7570"/>
        <v>0</v>
      </c>
      <c r="AH2892" s="18">
        <f t="shared" si="7570"/>
        <v>0</v>
      </c>
      <c r="AI2892" s="18">
        <f t="shared" ref="AI2892:AI2955" si="7571">AC2892+AF2892</f>
        <v>14057.4</v>
      </c>
      <c r="AJ2892" s="18">
        <f t="shared" ref="AJ2892:AJ2955" si="7572">AD2892+AG2892</f>
        <v>19216.2</v>
      </c>
      <c r="AK2892" s="18">
        <f t="shared" ref="AK2892:AK2955" si="7573">AE2892+AH2892</f>
        <v>19216.2</v>
      </c>
      <c r="AL2892" s="18">
        <f t="shared" si="7570"/>
        <v>0</v>
      </c>
      <c r="AM2892" s="18">
        <f t="shared" ref="AM2892:AM2955" si="7574">AI2892+AL2892</f>
        <v>14057.4</v>
      </c>
      <c r="AN2892" s="18">
        <f t="shared" si="7570"/>
        <v>0</v>
      </c>
      <c r="AO2892" s="18">
        <f t="shared" si="7570"/>
        <v>0</v>
      </c>
      <c r="AP2892" s="18">
        <f t="shared" si="7570"/>
        <v>0</v>
      </c>
      <c r="AQ2892" s="18">
        <f t="shared" si="7489"/>
        <v>14057.4</v>
      </c>
      <c r="AR2892" s="18">
        <f t="shared" si="7490"/>
        <v>19216.2</v>
      </c>
      <c r="AS2892" s="18">
        <f t="shared" si="7491"/>
        <v>19216.2</v>
      </c>
      <c r="AT2892" s="18">
        <f t="shared" si="7570"/>
        <v>0</v>
      </c>
      <c r="AU2892" s="18">
        <f t="shared" si="7570"/>
        <v>0</v>
      </c>
      <c r="AV2892" s="18">
        <f t="shared" si="7570"/>
        <v>0</v>
      </c>
      <c r="AW2892" s="18">
        <f t="shared" si="7492"/>
        <v>14057.4</v>
      </c>
      <c r="AX2892" s="18">
        <f t="shared" si="7493"/>
        <v>19216.2</v>
      </c>
      <c r="AY2892" s="18">
        <f t="shared" si="7494"/>
        <v>19216.2</v>
      </c>
      <c r="AZ2892" s="18">
        <f t="shared" si="7570"/>
        <v>0</v>
      </c>
      <c r="BA2892" s="18">
        <f t="shared" si="7570"/>
        <v>0</v>
      </c>
      <c r="BB2892" s="18">
        <f t="shared" si="7570"/>
        <v>0</v>
      </c>
      <c r="BC2892" s="18">
        <f t="shared" si="7546"/>
        <v>14057.4</v>
      </c>
      <c r="BD2892" s="18">
        <f t="shared" si="7547"/>
        <v>19216.2</v>
      </c>
      <c r="BE2892" s="18">
        <f t="shared" si="7548"/>
        <v>19216.2</v>
      </c>
      <c r="BF2892" s="18">
        <f t="shared" si="7570"/>
        <v>0</v>
      </c>
      <c r="BG2892" s="18">
        <f t="shared" si="7570"/>
        <v>0</v>
      </c>
      <c r="BH2892" s="18">
        <f t="shared" si="7570"/>
        <v>0</v>
      </c>
      <c r="BI2892" s="18">
        <f t="shared" si="7543"/>
        <v>14057.4</v>
      </c>
      <c r="BJ2892" s="18">
        <f t="shared" si="7544"/>
        <v>19216.2</v>
      </c>
      <c r="BK2892" s="18">
        <f t="shared" si="7545"/>
        <v>19216.2</v>
      </c>
      <c r="BL2892" s="18">
        <f t="shared" si="7570"/>
        <v>0</v>
      </c>
      <c r="BM2892" s="18">
        <f t="shared" si="7570"/>
        <v>0</v>
      </c>
      <c r="BN2892" s="18">
        <f t="shared" si="7570"/>
        <v>0</v>
      </c>
      <c r="BO2892" s="18">
        <f t="shared" si="7483"/>
        <v>14057.4</v>
      </c>
      <c r="BP2892" s="18">
        <f t="shared" si="7484"/>
        <v>19216.2</v>
      </c>
      <c r="BQ2892" s="18">
        <f t="shared" si="7485"/>
        <v>19216.2</v>
      </c>
      <c r="BR2892" s="18">
        <f t="shared" si="7570"/>
        <v>0</v>
      </c>
      <c r="BS2892" s="18">
        <f t="shared" si="7570"/>
        <v>0</v>
      </c>
      <c r="BT2892" s="18">
        <f t="shared" si="7570"/>
        <v>0</v>
      </c>
      <c r="BU2892" s="18">
        <f t="shared" si="7476"/>
        <v>14057.4</v>
      </c>
      <c r="BV2892" s="18">
        <f t="shared" si="7477"/>
        <v>19216.2</v>
      </c>
      <c r="BW2892" s="18">
        <f t="shared" si="7478"/>
        <v>19216.2</v>
      </c>
      <c r="BX2892" s="18">
        <f t="shared" si="7570"/>
        <v>0</v>
      </c>
      <c r="BY2892" s="18">
        <f t="shared" si="7570"/>
        <v>0</v>
      </c>
      <c r="BZ2892" s="18">
        <f t="shared" si="7570"/>
        <v>0</v>
      </c>
      <c r="CA2892" s="18">
        <f t="shared" si="7424"/>
        <v>14057.4</v>
      </c>
      <c r="CB2892" s="18">
        <f t="shared" si="7425"/>
        <v>19216.2</v>
      </c>
      <c r="CC2892" s="18">
        <f t="shared" si="7426"/>
        <v>19216.2</v>
      </c>
      <c r="CD2892" s="18">
        <f t="shared" si="7570"/>
        <v>0</v>
      </c>
      <c r="CE2892" s="27"/>
      <c r="CF2892" s="33"/>
    </row>
    <row r="2893" spans="1:84" x14ac:dyDescent="0.3">
      <c r="A2893" s="41" t="s">
        <v>789</v>
      </c>
      <c r="B2893" s="39">
        <v>240</v>
      </c>
      <c r="C2893" s="41" t="s">
        <v>5</v>
      </c>
      <c r="D2893" s="41" t="s">
        <v>6</v>
      </c>
      <c r="E2893" s="14" t="s">
        <v>518</v>
      </c>
      <c r="F2893" s="18">
        <v>14057.4</v>
      </c>
      <c r="G2893" s="18">
        <v>19216.2</v>
      </c>
      <c r="H2893" s="18">
        <v>19216.2</v>
      </c>
      <c r="I2893" s="18"/>
      <c r="J2893" s="18"/>
      <c r="K2893" s="18"/>
      <c r="L2893" s="18">
        <f t="shared" si="7401"/>
        <v>14057.4</v>
      </c>
      <c r="M2893" s="18">
        <f t="shared" si="7402"/>
        <v>19216.2</v>
      </c>
      <c r="N2893" s="18">
        <f t="shared" si="7403"/>
        <v>19216.2</v>
      </c>
      <c r="O2893" s="18"/>
      <c r="P2893" s="18"/>
      <c r="Q2893" s="18"/>
      <c r="R2893" s="18"/>
      <c r="S2893" s="18"/>
      <c r="T2893" s="18">
        <f t="shared" si="7567"/>
        <v>14057.4</v>
      </c>
      <c r="U2893" s="18">
        <f t="shared" si="7568"/>
        <v>19216.2</v>
      </c>
      <c r="V2893" s="18">
        <f t="shared" si="7569"/>
        <v>19216.2</v>
      </c>
      <c r="W2893" s="18"/>
      <c r="X2893" s="18"/>
      <c r="Y2893" s="18"/>
      <c r="Z2893" s="18"/>
      <c r="AA2893" s="18"/>
      <c r="AB2893" s="18"/>
      <c r="AC2893" s="18">
        <f t="shared" si="7536"/>
        <v>14057.4</v>
      </c>
      <c r="AD2893" s="18">
        <f t="shared" si="7537"/>
        <v>19216.2</v>
      </c>
      <c r="AE2893" s="18">
        <f t="shared" si="7538"/>
        <v>19216.2</v>
      </c>
      <c r="AF2893" s="18"/>
      <c r="AG2893" s="18"/>
      <c r="AH2893" s="18"/>
      <c r="AI2893" s="18">
        <f t="shared" si="7571"/>
        <v>14057.4</v>
      </c>
      <c r="AJ2893" s="18">
        <f t="shared" si="7572"/>
        <v>19216.2</v>
      </c>
      <c r="AK2893" s="18">
        <f t="shared" si="7573"/>
        <v>19216.2</v>
      </c>
      <c r="AL2893" s="18"/>
      <c r="AM2893" s="18">
        <f t="shared" si="7574"/>
        <v>14057.4</v>
      </c>
      <c r="AN2893" s="18"/>
      <c r="AO2893" s="18"/>
      <c r="AP2893" s="18"/>
      <c r="AQ2893" s="18">
        <f t="shared" si="7489"/>
        <v>14057.4</v>
      </c>
      <c r="AR2893" s="18">
        <f t="shared" si="7490"/>
        <v>19216.2</v>
      </c>
      <c r="AS2893" s="18">
        <f t="shared" si="7491"/>
        <v>19216.2</v>
      </c>
      <c r="AT2893" s="18"/>
      <c r="AU2893" s="18"/>
      <c r="AV2893" s="18"/>
      <c r="AW2893" s="18">
        <f t="shared" si="7492"/>
        <v>14057.4</v>
      </c>
      <c r="AX2893" s="18">
        <f t="shared" si="7493"/>
        <v>19216.2</v>
      </c>
      <c r="AY2893" s="18">
        <f t="shared" si="7494"/>
        <v>19216.2</v>
      </c>
      <c r="AZ2893" s="18"/>
      <c r="BA2893" s="18"/>
      <c r="BB2893" s="18"/>
      <c r="BC2893" s="18">
        <f t="shared" si="7546"/>
        <v>14057.4</v>
      </c>
      <c r="BD2893" s="18">
        <f t="shared" si="7547"/>
        <v>19216.2</v>
      </c>
      <c r="BE2893" s="18">
        <f t="shared" si="7548"/>
        <v>19216.2</v>
      </c>
      <c r="BF2893" s="18"/>
      <c r="BG2893" s="18"/>
      <c r="BH2893" s="18"/>
      <c r="BI2893" s="18">
        <f t="shared" si="7543"/>
        <v>14057.4</v>
      </c>
      <c r="BJ2893" s="18">
        <f t="shared" si="7544"/>
        <v>19216.2</v>
      </c>
      <c r="BK2893" s="18">
        <f t="shared" si="7545"/>
        <v>19216.2</v>
      </c>
      <c r="BL2893" s="18"/>
      <c r="BM2893" s="18"/>
      <c r="BN2893" s="18"/>
      <c r="BO2893" s="18">
        <f t="shared" si="7483"/>
        <v>14057.4</v>
      </c>
      <c r="BP2893" s="18">
        <f t="shared" si="7484"/>
        <v>19216.2</v>
      </c>
      <c r="BQ2893" s="18">
        <f t="shared" si="7485"/>
        <v>19216.2</v>
      </c>
      <c r="BR2893" s="18"/>
      <c r="BS2893" s="18"/>
      <c r="BT2893" s="18"/>
      <c r="BU2893" s="18">
        <f t="shared" si="7476"/>
        <v>14057.4</v>
      </c>
      <c r="BV2893" s="18">
        <f t="shared" si="7477"/>
        <v>19216.2</v>
      </c>
      <c r="BW2893" s="18">
        <f t="shared" si="7478"/>
        <v>19216.2</v>
      </c>
      <c r="BX2893" s="18"/>
      <c r="BY2893" s="18"/>
      <c r="BZ2893" s="18"/>
      <c r="CA2893" s="18">
        <f t="shared" si="7424"/>
        <v>14057.4</v>
      </c>
      <c r="CB2893" s="18">
        <f t="shared" si="7425"/>
        <v>19216.2</v>
      </c>
      <c r="CC2893" s="18">
        <f t="shared" si="7426"/>
        <v>19216.2</v>
      </c>
      <c r="CD2893" s="18"/>
      <c r="CE2893" s="27"/>
      <c r="CF2893" s="33"/>
    </row>
    <row r="2894" spans="1:84" x14ac:dyDescent="0.3">
      <c r="A2894" s="41" t="s">
        <v>789</v>
      </c>
      <c r="B2894" s="39">
        <v>800</v>
      </c>
      <c r="C2894" s="41"/>
      <c r="D2894" s="41"/>
      <c r="E2894" s="14" t="s">
        <v>556</v>
      </c>
      <c r="F2894" s="18">
        <f t="shared" ref="F2894:K2895" si="7575">F2895</f>
        <v>80</v>
      </c>
      <c r="G2894" s="18">
        <f t="shared" si="7575"/>
        <v>80</v>
      </c>
      <c r="H2894" s="18">
        <f t="shared" si="7575"/>
        <v>80</v>
      </c>
      <c r="I2894" s="18">
        <f t="shared" si="7575"/>
        <v>0</v>
      </c>
      <c r="J2894" s="18">
        <f t="shared" si="7575"/>
        <v>0</v>
      </c>
      <c r="K2894" s="18">
        <f t="shared" si="7575"/>
        <v>0</v>
      </c>
      <c r="L2894" s="18">
        <f t="shared" si="7401"/>
        <v>80</v>
      </c>
      <c r="M2894" s="18">
        <f t="shared" si="7402"/>
        <v>80</v>
      </c>
      <c r="N2894" s="18">
        <f t="shared" si="7403"/>
        <v>80</v>
      </c>
      <c r="O2894" s="18">
        <f t="shared" ref="O2894:S2895" si="7576">O2895</f>
        <v>0</v>
      </c>
      <c r="P2894" s="18">
        <f t="shared" si="7576"/>
        <v>0</v>
      </c>
      <c r="Q2894" s="18">
        <f t="shared" si="7576"/>
        <v>0</v>
      </c>
      <c r="R2894" s="18">
        <f t="shared" si="7576"/>
        <v>0</v>
      </c>
      <c r="S2894" s="18">
        <f t="shared" si="7576"/>
        <v>0</v>
      </c>
      <c r="T2894" s="18">
        <f t="shared" si="7567"/>
        <v>80</v>
      </c>
      <c r="U2894" s="18">
        <f t="shared" si="7568"/>
        <v>80</v>
      </c>
      <c r="V2894" s="18">
        <f t="shared" si="7569"/>
        <v>80</v>
      </c>
      <c r="W2894" s="18">
        <f t="shared" ref="W2894:CD2895" si="7577">W2895</f>
        <v>0</v>
      </c>
      <c r="X2894" s="18">
        <f t="shared" si="7577"/>
        <v>0</v>
      </c>
      <c r="Y2894" s="18">
        <f t="shared" si="7577"/>
        <v>0</v>
      </c>
      <c r="Z2894" s="18">
        <f t="shared" si="7577"/>
        <v>0</v>
      </c>
      <c r="AA2894" s="18">
        <f t="shared" si="7577"/>
        <v>0</v>
      </c>
      <c r="AB2894" s="18">
        <f t="shared" si="7577"/>
        <v>0</v>
      </c>
      <c r="AC2894" s="18">
        <f t="shared" si="7536"/>
        <v>80</v>
      </c>
      <c r="AD2894" s="18">
        <f t="shared" si="7537"/>
        <v>80</v>
      </c>
      <c r="AE2894" s="18">
        <f t="shared" si="7538"/>
        <v>80</v>
      </c>
      <c r="AF2894" s="18">
        <f t="shared" si="7577"/>
        <v>0</v>
      </c>
      <c r="AG2894" s="18">
        <f t="shared" si="7577"/>
        <v>0</v>
      </c>
      <c r="AH2894" s="18">
        <f t="shared" si="7577"/>
        <v>0</v>
      </c>
      <c r="AI2894" s="18">
        <f t="shared" si="7571"/>
        <v>80</v>
      </c>
      <c r="AJ2894" s="18">
        <f t="shared" si="7572"/>
        <v>80</v>
      </c>
      <c r="AK2894" s="18">
        <f t="shared" si="7573"/>
        <v>80</v>
      </c>
      <c r="AL2894" s="18">
        <f t="shared" si="7577"/>
        <v>0</v>
      </c>
      <c r="AM2894" s="18">
        <f t="shared" si="7574"/>
        <v>80</v>
      </c>
      <c r="AN2894" s="18">
        <f t="shared" si="7577"/>
        <v>0</v>
      </c>
      <c r="AO2894" s="18">
        <f t="shared" si="7577"/>
        <v>0</v>
      </c>
      <c r="AP2894" s="18">
        <f t="shared" si="7577"/>
        <v>0</v>
      </c>
      <c r="AQ2894" s="18">
        <f t="shared" si="7489"/>
        <v>80</v>
      </c>
      <c r="AR2894" s="18">
        <f t="shared" si="7490"/>
        <v>80</v>
      </c>
      <c r="AS2894" s="18">
        <f t="shared" si="7491"/>
        <v>80</v>
      </c>
      <c r="AT2894" s="18">
        <f t="shared" si="7577"/>
        <v>0</v>
      </c>
      <c r="AU2894" s="18">
        <f t="shared" si="7577"/>
        <v>0</v>
      </c>
      <c r="AV2894" s="18">
        <f t="shared" si="7577"/>
        <v>0</v>
      </c>
      <c r="AW2894" s="18">
        <f t="shared" si="7492"/>
        <v>80</v>
      </c>
      <c r="AX2894" s="18">
        <f t="shared" si="7493"/>
        <v>80</v>
      </c>
      <c r="AY2894" s="18">
        <f t="shared" si="7494"/>
        <v>80</v>
      </c>
      <c r="AZ2894" s="18">
        <f t="shared" si="7577"/>
        <v>0</v>
      </c>
      <c r="BA2894" s="18">
        <f t="shared" si="7577"/>
        <v>0</v>
      </c>
      <c r="BB2894" s="18">
        <f t="shared" si="7577"/>
        <v>0</v>
      </c>
      <c r="BC2894" s="18">
        <f t="shared" si="7546"/>
        <v>80</v>
      </c>
      <c r="BD2894" s="18">
        <f t="shared" si="7547"/>
        <v>80</v>
      </c>
      <c r="BE2894" s="18">
        <f t="shared" si="7548"/>
        <v>80</v>
      </c>
      <c r="BF2894" s="18">
        <f t="shared" si="7577"/>
        <v>0</v>
      </c>
      <c r="BG2894" s="18">
        <f t="shared" si="7577"/>
        <v>0</v>
      </c>
      <c r="BH2894" s="18">
        <f t="shared" si="7577"/>
        <v>0</v>
      </c>
      <c r="BI2894" s="18">
        <f t="shared" si="7543"/>
        <v>80</v>
      </c>
      <c r="BJ2894" s="18">
        <f t="shared" si="7544"/>
        <v>80</v>
      </c>
      <c r="BK2894" s="18">
        <f t="shared" si="7545"/>
        <v>80</v>
      </c>
      <c r="BL2894" s="18">
        <f t="shared" si="7577"/>
        <v>0</v>
      </c>
      <c r="BM2894" s="18">
        <f t="shared" si="7577"/>
        <v>0</v>
      </c>
      <c r="BN2894" s="18">
        <f t="shared" si="7577"/>
        <v>0</v>
      </c>
      <c r="BO2894" s="18">
        <f t="shared" si="7483"/>
        <v>80</v>
      </c>
      <c r="BP2894" s="18">
        <f t="shared" si="7484"/>
        <v>80</v>
      </c>
      <c r="BQ2894" s="18">
        <f t="shared" si="7485"/>
        <v>80</v>
      </c>
      <c r="BR2894" s="18">
        <f t="shared" si="7577"/>
        <v>0</v>
      </c>
      <c r="BS2894" s="18">
        <f t="shared" si="7577"/>
        <v>0</v>
      </c>
      <c r="BT2894" s="18">
        <f t="shared" si="7577"/>
        <v>0</v>
      </c>
      <c r="BU2894" s="18">
        <f t="shared" si="7476"/>
        <v>80</v>
      </c>
      <c r="BV2894" s="18">
        <f t="shared" si="7477"/>
        <v>80</v>
      </c>
      <c r="BW2894" s="18">
        <f t="shared" si="7478"/>
        <v>80</v>
      </c>
      <c r="BX2894" s="18">
        <f t="shared" si="7577"/>
        <v>0</v>
      </c>
      <c r="BY2894" s="18">
        <f t="shared" si="7577"/>
        <v>0</v>
      </c>
      <c r="BZ2894" s="18">
        <f t="shared" si="7577"/>
        <v>0</v>
      </c>
      <c r="CA2894" s="18">
        <f t="shared" si="7424"/>
        <v>80</v>
      </c>
      <c r="CB2894" s="18">
        <f t="shared" si="7425"/>
        <v>80</v>
      </c>
      <c r="CC2894" s="18">
        <f t="shared" si="7426"/>
        <v>80</v>
      </c>
      <c r="CD2894" s="18">
        <f t="shared" si="7577"/>
        <v>0</v>
      </c>
      <c r="CE2894" s="27"/>
      <c r="CF2894" s="33"/>
    </row>
    <row r="2895" spans="1:84" x14ac:dyDescent="0.3">
      <c r="A2895" s="41" t="s">
        <v>789</v>
      </c>
      <c r="B2895" s="39">
        <v>850</v>
      </c>
      <c r="C2895" s="41"/>
      <c r="D2895" s="41"/>
      <c r="E2895" s="14" t="s">
        <v>573</v>
      </c>
      <c r="F2895" s="18">
        <f t="shared" si="7575"/>
        <v>80</v>
      </c>
      <c r="G2895" s="18">
        <f t="shared" si="7575"/>
        <v>80</v>
      </c>
      <c r="H2895" s="18">
        <f t="shared" si="7575"/>
        <v>80</v>
      </c>
      <c r="I2895" s="18">
        <f t="shared" si="7575"/>
        <v>0</v>
      </c>
      <c r="J2895" s="18">
        <f t="shared" si="7575"/>
        <v>0</v>
      </c>
      <c r="K2895" s="18">
        <f t="shared" si="7575"/>
        <v>0</v>
      </c>
      <c r="L2895" s="18">
        <f t="shared" si="7401"/>
        <v>80</v>
      </c>
      <c r="M2895" s="18">
        <f t="shared" si="7402"/>
        <v>80</v>
      </c>
      <c r="N2895" s="18">
        <f t="shared" si="7403"/>
        <v>80</v>
      </c>
      <c r="O2895" s="18">
        <f t="shared" si="7576"/>
        <v>0</v>
      </c>
      <c r="P2895" s="18">
        <f t="shared" si="7576"/>
        <v>0</v>
      </c>
      <c r="Q2895" s="18">
        <f t="shared" si="7576"/>
        <v>0</v>
      </c>
      <c r="R2895" s="18">
        <f t="shared" si="7576"/>
        <v>0</v>
      </c>
      <c r="S2895" s="18">
        <f t="shared" si="7576"/>
        <v>0</v>
      </c>
      <c r="T2895" s="18">
        <f t="shared" si="7567"/>
        <v>80</v>
      </c>
      <c r="U2895" s="18">
        <f t="shared" si="7568"/>
        <v>80</v>
      </c>
      <c r="V2895" s="18">
        <f t="shared" si="7569"/>
        <v>80</v>
      </c>
      <c r="W2895" s="18">
        <f t="shared" si="7577"/>
        <v>0</v>
      </c>
      <c r="X2895" s="18">
        <f t="shared" si="7577"/>
        <v>0</v>
      </c>
      <c r="Y2895" s="18">
        <f t="shared" si="7577"/>
        <v>0</v>
      </c>
      <c r="Z2895" s="18">
        <f t="shared" si="7577"/>
        <v>0</v>
      </c>
      <c r="AA2895" s="18">
        <f t="shared" si="7577"/>
        <v>0</v>
      </c>
      <c r="AB2895" s="18">
        <f t="shared" si="7577"/>
        <v>0</v>
      </c>
      <c r="AC2895" s="18">
        <f t="shared" si="7536"/>
        <v>80</v>
      </c>
      <c r="AD2895" s="18">
        <f t="shared" si="7537"/>
        <v>80</v>
      </c>
      <c r="AE2895" s="18">
        <f t="shared" si="7538"/>
        <v>80</v>
      </c>
      <c r="AF2895" s="18">
        <f t="shared" si="7577"/>
        <v>0</v>
      </c>
      <c r="AG2895" s="18">
        <f t="shared" si="7577"/>
        <v>0</v>
      </c>
      <c r="AH2895" s="18">
        <f t="shared" si="7577"/>
        <v>0</v>
      </c>
      <c r="AI2895" s="18">
        <f t="shared" si="7571"/>
        <v>80</v>
      </c>
      <c r="AJ2895" s="18">
        <f t="shared" si="7572"/>
        <v>80</v>
      </c>
      <c r="AK2895" s="18">
        <f t="shared" si="7573"/>
        <v>80</v>
      </c>
      <c r="AL2895" s="18">
        <f t="shared" si="7577"/>
        <v>0</v>
      </c>
      <c r="AM2895" s="18">
        <f t="shared" si="7574"/>
        <v>80</v>
      </c>
      <c r="AN2895" s="18">
        <f t="shared" si="7577"/>
        <v>0</v>
      </c>
      <c r="AO2895" s="18">
        <f t="shared" si="7577"/>
        <v>0</v>
      </c>
      <c r="AP2895" s="18">
        <f t="shared" si="7577"/>
        <v>0</v>
      </c>
      <c r="AQ2895" s="18">
        <f t="shared" si="7489"/>
        <v>80</v>
      </c>
      <c r="AR2895" s="18">
        <f t="shared" si="7490"/>
        <v>80</v>
      </c>
      <c r="AS2895" s="18">
        <f t="shared" si="7491"/>
        <v>80</v>
      </c>
      <c r="AT2895" s="18">
        <f t="shared" si="7577"/>
        <v>0</v>
      </c>
      <c r="AU2895" s="18">
        <f t="shared" si="7577"/>
        <v>0</v>
      </c>
      <c r="AV2895" s="18">
        <f t="shared" si="7577"/>
        <v>0</v>
      </c>
      <c r="AW2895" s="18">
        <f t="shared" si="7492"/>
        <v>80</v>
      </c>
      <c r="AX2895" s="18">
        <f t="shared" si="7493"/>
        <v>80</v>
      </c>
      <c r="AY2895" s="18">
        <f t="shared" si="7494"/>
        <v>80</v>
      </c>
      <c r="AZ2895" s="18">
        <f t="shared" si="7577"/>
        <v>0</v>
      </c>
      <c r="BA2895" s="18">
        <f t="shared" si="7577"/>
        <v>0</v>
      </c>
      <c r="BB2895" s="18">
        <f t="shared" si="7577"/>
        <v>0</v>
      </c>
      <c r="BC2895" s="18">
        <f t="shared" si="7546"/>
        <v>80</v>
      </c>
      <c r="BD2895" s="18">
        <f t="shared" si="7547"/>
        <v>80</v>
      </c>
      <c r="BE2895" s="18">
        <f t="shared" si="7548"/>
        <v>80</v>
      </c>
      <c r="BF2895" s="18">
        <f t="shared" si="7577"/>
        <v>0</v>
      </c>
      <c r="BG2895" s="18">
        <f t="shared" si="7577"/>
        <v>0</v>
      </c>
      <c r="BH2895" s="18">
        <f t="shared" si="7577"/>
        <v>0</v>
      </c>
      <c r="BI2895" s="18">
        <f t="shared" si="7543"/>
        <v>80</v>
      </c>
      <c r="BJ2895" s="18">
        <f t="shared" si="7544"/>
        <v>80</v>
      </c>
      <c r="BK2895" s="18">
        <f t="shared" si="7545"/>
        <v>80</v>
      </c>
      <c r="BL2895" s="18">
        <f t="shared" si="7577"/>
        <v>0</v>
      </c>
      <c r="BM2895" s="18">
        <f t="shared" si="7577"/>
        <v>0</v>
      </c>
      <c r="BN2895" s="18">
        <f t="shared" si="7577"/>
        <v>0</v>
      </c>
      <c r="BO2895" s="18">
        <f t="shared" si="7483"/>
        <v>80</v>
      </c>
      <c r="BP2895" s="18">
        <f t="shared" si="7484"/>
        <v>80</v>
      </c>
      <c r="BQ2895" s="18">
        <f t="shared" si="7485"/>
        <v>80</v>
      </c>
      <c r="BR2895" s="18">
        <f t="shared" si="7577"/>
        <v>0</v>
      </c>
      <c r="BS2895" s="18">
        <f t="shared" si="7577"/>
        <v>0</v>
      </c>
      <c r="BT2895" s="18">
        <f t="shared" si="7577"/>
        <v>0</v>
      </c>
      <c r="BU2895" s="18">
        <f t="shared" si="7476"/>
        <v>80</v>
      </c>
      <c r="BV2895" s="18">
        <f t="shared" si="7477"/>
        <v>80</v>
      </c>
      <c r="BW2895" s="18">
        <f t="shared" si="7478"/>
        <v>80</v>
      </c>
      <c r="BX2895" s="18">
        <f t="shared" si="7577"/>
        <v>0</v>
      </c>
      <c r="BY2895" s="18">
        <f t="shared" si="7577"/>
        <v>0</v>
      </c>
      <c r="BZ2895" s="18">
        <f t="shared" si="7577"/>
        <v>0</v>
      </c>
      <c r="CA2895" s="18">
        <f t="shared" si="7424"/>
        <v>80</v>
      </c>
      <c r="CB2895" s="18">
        <f t="shared" si="7425"/>
        <v>80</v>
      </c>
      <c r="CC2895" s="18">
        <f t="shared" si="7426"/>
        <v>80</v>
      </c>
      <c r="CD2895" s="18">
        <f t="shared" si="7577"/>
        <v>0</v>
      </c>
      <c r="CE2895" s="27"/>
      <c r="CF2895" s="33"/>
    </row>
    <row r="2896" spans="1:84" x14ac:dyDescent="0.3">
      <c r="A2896" s="41" t="s">
        <v>789</v>
      </c>
      <c r="B2896" s="39">
        <v>850</v>
      </c>
      <c r="C2896" s="41" t="s">
        <v>5</v>
      </c>
      <c r="D2896" s="41" t="s">
        <v>6</v>
      </c>
      <c r="E2896" s="14" t="s">
        <v>518</v>
      </c>
      <c r="F2896" s="18">
        <v>80</v>
      </c>
      <c r="G2896" s="18">
        <v>80</v>
      </c>
      <c r="H2896" s="18">
        <v>80</v>
      </c>
      <c r="I2896" s="18"/>
      <c r="J2896" s="18"/>
      <c r="K2896" s="18"/>
      <c r="L2896" s="18">
        <f t="shared" si="7401"/>
        <v>80</v>
      </c>
      <c r="M2896" s="18">
        <f t="shared" si="7402"/>
        <v>80</v>
      </c>
      <c r="N2896" s="18">
        <f t="shared" si="7403"/>
        <v>80</v>
      </c>
      <c r="O2896" s="18"/>
      <c r="P2896" s="18"/>
      <c r="Q2896" s="18"/>
      <c r="R2896" s="18"/>
      <c r="S2896" s="18"/>
      <c r="T2896" s="18">
        <f t="shared" si="7567"/>
        <v>80</v>
      </c>
      <c r="U2896" s="18">
        <f t="shared" si="7568"/>
        <v>80</v>
      </c>
      <c r="V2896" s="18">
        <f t="shared" si="7569"/>
        <v>80</v>
      </c>
      <c r="W2896" s="18"/>
      <c r="X2896" s="18"/>
      <c r="Y2896" s="18"/>
      <c r="Z2896" s="18"/>
      <c r="AA2896" s="18"/>
      <c r="AB2896" s="18"/>
      <c r="AC2896" s="18">
        <f t="shared" si="7536"/>
        <v>80</v>
      </c>
      <c r="AD2896" s="18">
        <f t="shared" si="7537"/>
        <v>80</v>
      </c>
      <c r="AE2896" s="18">
        <f t="shared" si="7538"/>
        <v>80</v>
      </c>
      <c r="AF2896" s="18"/>
      <c r="AG2896" s="18"/>
      <c r="AH2896" s="18"/>
      <c r="AI2896" s="18">
        <f t="shared" si="7571"/>
        <v>80</v>
      </c>
      <c r="AJ2896" s="18">
        <f t="shared" si="7572"/>
        <v>80</v>
      </c>
      <c r="AK2896" s="18">
        <f t="shared" si="7573"/>
        <v>80</v>
      </c>
      <c r="AL2896" s="18"/>
      <c r="AM2896" s="18">
        <f t="shared" si="7574"/>
        <v>80</v>
      </c>
      <c r="AN2896" s="18"/>
      <c r="AO2896" s="18"/>
      <c r="AP2896" s="18"/>
      <c r="AQ2896" s="18">
        <f t="shared" si="7489"/>
        <v>80</v>
      </c>
      <c r="AR2896" s="18">
        <f t="shared" si="7490"/>
        <v>80</v>
      </c>
      <c r="AS2896" s="18">
        <f t="shared" si="7491"/>
        <v>80</v>
      </c>
      <c r="AT2896" s="18"/>
      <c r="AU2896" s="18"/>
      <c r="AV2896" s="18"/>
      <c r="AW2896" s="18">
        <f t="shared" si="7492"/>
        <v>80</v>
      </c>
      <c r="AX2896" s="18">
        <f t="shared" si="7493"/>
        <v>80</v>
      </c>
      <c r="AY2896" s="18">
        <f t="shared" si="7494"/>
        <v>80</v>
      </c>
      <c r="AZ2896" s="18"/>
      <c r="BA2896" s="18"/>
      <c r="BB2896" s="18"/>
      <c r="BC2896" s="18">
        <f t="shared" si="7546"/>
        <v>80</v>
      </c>
      <c r="BD2896" s="18">
        <f t="shared" si="7547"/>
        <v>80</v>
      </c>
      <c r="BE2896" s="18">
        <f t="shared" si="7548"/>
        <v>80</v>
      </c>
      <c r="BF2896" s="18"/>
      <c r="BG2896" s="18"/>
      <c r="BH2896" s="18"/>
      <c r="BI2896" s="18">
        <f t="shared" si="7543"/>
        <v>80</v>
      </c>
      <c r="BJ2896" s="18">
        <f t="shared" si="7544"/>
        <v>80</v>
      </c>
      <c r="BK2896" s="18">
        <f t="shared" si="7545"/>
        <v>80</v>
      </c>
      <c r="BL2896" s="18"/>
      <c r="BM2896" s="18"/>
      <c r="BN2896" s="18"/>
      <c r="BO2896" s="18">
        <f t="shared" si="7483"/>
        <v>80</v>
      </c>
      <c r="BP2896" s="18">
        <f t="shared" si="7484"/>
        <v>80</v>
      </c>
      <c r="BQ2896" s="18">
        <f t="shared" si="7485"/>
        <v>80</v>
      </c>
      <c r="BR2896" s="18"/>
      <c r="BS2896" s="18"/>
      <c r="BT2896" s="18"/>
      <c r="BU2896" s="18">
        <f t="shared" si="7476"/>
        <v>80</v>
      </c>
      <c r="BV2896" s="18">
        <f t="shared" si="7477"/>
        <v>80</v>
      </c>
      <c r="BW2896" s="18">
        <f t="shared" si="7478"/>
        <v>80</v>
      </c>
      <c r="BX2896" s="18"/>
      <c r="BY2896" s="18"/>
      <c r="BZ2896" s="18"/>
      <c r="CA2896" s="18">
        <f t="shared" ref="CA2896:CA2959" si="7578">BU2896+BX2896</f>
        <v>80</v>
      </c>
      <c r="CB2896" s="18">
        <f t="shared" ref="CB2896:CB2959" si="7579">BV2896+BY2896</f>
        <v>80</v>
      </c>
      <c r="CC2896" s="18">
        <f t="shared" ref="CC2896:CC2959" si="7580">BW2896+BZ2896</f>
        <v>80</v>
      </c>
      <c r="CD2896" s="18"/>
      <c r="CE2896" s="27"/>
      <c r="CF2896" s="33"/>
    </row>
    <row r="2897" spans="1:84" ht="46.8" x14ac:dyDescent="0.3">
      <c r="A2897" s="41" t="s">
        <v>462</v>
      </c>
      <c r="B2897" s="39"/>
      <c r="C2897" s="41"/>
      <c r="D2897" s="41"/>
      <c r="E2897" s="14" t="s">
        <v>1481</v>
      </c>
      <c r="F2897" s="18">
        <f t="shared" ref="F2897:K2899" si="7581">F2898</f>
        <v>8114.6</v>
      </c>
      <c r="G2897" s="18">
        <f t="shared" si="7581"/>
        <v>8689.2999999999993</v>
      </c>
      <c r="H2897" s="18">
        <f t="shared" si="7581"/>
        <v>9441.7000000000007</v>
      </c>
      <c r="I2897" s="18">
        <f t="shared" si="7581"/>
        <v>0</v>
      </c>
      <c r="J2897" s="18">
        <f t="shared" si="7581"/>
        <v>0</v>
      </c>
      <c r="K2897" s="18">
        <f t="shared" si="7581"/>
        <v>0</v>
      </c>
      <c r="L2897" s="18">
        <f t="shared" si="7401"/>
        <v>8114.6</v>
      </c>
      <c r="M2897" s="18">
        <f t="shared" si="7402"/>
        <v>8689.2999999999993</v>
      </c>
      <c r="N2897" s="18">
        <f t="shared" si="7403"/>
        <v>9441.7000000000007</v>
      </c>
      <c r="O2897" s="18">
        <f t="shared" ref="O2897:S2899" si="7582">O2898</f>
        <v>0</v>
      </c>
      <c r="P2897" s="18">
        <f t="shared" si="7582"/>
        <v>0</v>
      </c>
      <c r="Q2897" s="18">
        <f t="shared" si="7582"/>
        <v>0</v>
      </c>
      <c r="R2897" s="18">
        <f t="shared" si="7582"/>
        <v>0</v>
      </c>
      <c r="S2897" s="18">
        <f t="shared" si="7582"/>
        <v>0</v>
      </c>
      <c r="T2897" s="18">
        <f t="shared" si="7567"/>
        <v>8114.6</v>
      </c>
      <c r="U2897" s="18">
        <f t="shared" si="7568"/>
        <v>8689.2999999999993</v>
      </c>
      <c r="V2897" s="18">
        <f t="shared" si="7569"/>
        <v>9441.7000000000007</v>
      </c>
      <c r="W2897" s="18">
        <f t="shared" ref="W2897:CD2899" si="7583">W2898</f>
        <v>0</v>
      </c>
      <c r="X2897" s="18">
        <f t="shared" si="7583"/>
        <v>0</v>
      </c>
      <c r="Y2897" s="18">
        <f t="shared" si="7583"/>
        <v>0</v>
      </c>
      <c r="Z2897" s="18">
        <f t="shared" si="7583"/>
        <v>0</v>
      </c>
      <c r="AA2897" s="18">
        <f t="shared" si="7583"/>
        <v>0</v>
      </c>
      <c r="AB2897" s="18">
        <f t="shared" si="7583"/>
        <v>0</v>
      </c>
      <c r="AC2897" s="18">
        <f t="shared" si="7536"/>
        <v>8114.6</v>
      </c>
      <c r="AD2897" s="18">
        <f t="shared" si="7537"/>
        <v>8689.2999999999993</v>
      </c>
      <c r="AE2897" s="18">
        <f t="shared" si="7538"/>
        <v>9441.7000000000007</v>
      </c>
      <c r="AF2897" s="18">
        <f t="shared" si="7583"/>
        <v>0</v>
      </c>
      <c r="AG2897" s="18">
        <f t="shared" si="7583"/>
        <v>0</v>
      </c>
      <c r="AH2897" s="18">
        <f t="shared" si="7583"/>
        <v>0</v>
      </c>
      <c r="AI2897" s="18">
        <f t="shared" si="7571"/>
        <v>8114.6</v>
      </c>
      <c r="AJ2897" s="18">
        <f t="shared" si="7572"/>
        <v>8689.2999999999993</v>
      </c>
      <c r="AK2897" s="18">
        <f t="shared" si="7573"/>
        <v>9441.7000000000007</v>
      </c>
      <c r="AL2897" s="18">
        <f t="shared" si="7583"/>
        <v>0</v>
      </c>
      <c r="AM2897" s="18">
        <f t="shared" si="7574"/>
        <v>8114.6</v>
      </c>
      <c r="AN2897" s="18">
        <f t="shared" si="7583"/>
        <v>0</v>
      </c>
      <c r="AO2897" s="18">
        <f t="shared" si="7583"/>
        <v>0</v>
      </c>
      <c r="AP2897" s="18">
        <f t="shared" si="7583"/>
        <v>0</v>
      </c>
      <c r="AQ2897" s="18">
        <f t="shared" si="7489"/>
        <v>8114.6</v>
      </c>
      <c r="AR2897" s="18">
        <f t="shared" si="7490"/>
        <v>8689.2999999999993</v>
      </c>
      <c r="AS2897" s="18">
        <f t="shared" si="7491"/>
        <v>9441.7000000000007</v>
      </c>
      <c r="AT2897" s="18">
        <f t="shared" si="7583"/>
        <v>0</v>
      </c>
      <c r="AU2897" s="18">
        <f t="shared" si="7583"/>
        <v>0</v>
      </c>
      <c r="AV2897" s="18">
        <f t="shared" si="7583"/>
        <v>0</v>
      </c>
      <c r="AW2897" s="18">
        <f t="shared" si="7492"/>
        <v>8114.6</v>
      </c>
      <c r="AX2897" s="18">
        <f t="shared" si="7493"/>
        <v>8689.2999999999993</v>
      </c>
      <c r="AY2897" s="18">
        <f t="shared" si="7494"/>
        <v>9441.7000000000007</v>
      </c>
      <c r="AZ2897" s="18">
        <f t="shared" si="7583"/>
        <v>-574.82399999999996</v>
      </c>
      <c r="BA2897" s="18">
        <f t="shared" si="7583"/>
        <v>0</v>
      </c>
      <c r="BB2897" s="18">
        <f t="shared" si="7583"/>
        <v>0</v>
      </c>
      <c r="BC2897" s="18">
        <f t="shared" si="7546"/>
        <v>7539.7760000000007</v>
      </c>
      <c r="BD2897" s="18">
        <f t="shared" si="7547"/>
        <v>8689.2999999999993</v>
      </c>
      <c r="BE2897" s="18">
        <f t="shared" si="7548"/>
        <v>9441.7000000000007</v>
      </c>
      <c r="BF2897" s="18">
        <f t="shared" si="7583"/>
        <v>0</v>
      </c>
      <c r="BG2897" s="18">
        <f t="shared" si="7583"/>
        <v>0</v>
      </c>
      <c r="BH2897" s="18">
        <f t="shared" si="7583"/>
        <v>0</v>
      </c>
      <c r="BI2897" s="18">
        <f t="shared" si="7543"/>
        <v>7539.7760000000007</v>
      </c>
      <c r="BJ2897" s="18">
        <f t="shared" si="7544"/>
        <v>8689.2999999999993</v>
      </c>
      <c r="BK2897" s="18">
        <f t="shared" si="7545"/>
        <v>9441.7000000000007</v>
      </c>
      <c r="BL2897" s="18">
        <f t="shared" si="7583"/>
        <v>0</v>
      </c>
      <c r="BM2897" s="18">
        <f t="shared" si="7583"/>
        <v>0</v>
      </c>
      <c r="BN2897" s="18">
        <f t="shared" si="7583"/>
        <v>0</v>
      </c>
      <c r="BO2897" s="18">
        <f t="shared" si="7483"/>
        <v>7539.7760000000007</v>
      </c>
      <c r="BP2897" s="18">
        <f t="shared" si="7484"/>
        <v>8689.2999999999993</v>
      </c>
      <c r="BQ2897" s="18">
        <f t="shared" si="7485"/>
        <v>9441.7000000000007</v>
      </c>
      <c r="BR2897" s="18">
        <f t="shared" si="7583"/>
        <v>0</v>
      </c>
      <c r="BS2897" s="18">
        <f t="shared" si="7583"/>
        <v>0</v>
      </c>
      <c r="BT2897" s="18">
        <f t="shared" si="7583"/>
        <v>0</v>
      </c>
      <c r="BU2897" s="18">
        <f t="shared" si="7476"/>
        <v>7539.7760000000007</v>
      </c>
      <c r="BV2897" s="18">
        <f t="shared" si="7477"/>
        <v>8689.2999999999993</v>
      </c>
      <c r="BW2897" s="18">
        <f t="shared" si="7478"/>
        <v>9441.7000000000007</v>
      </c>
      <c r="BX2897" s="18">
        <f t="shared" si="7583"/>
        <v>0</v>
      </c>
      <c r="BY2897" s="18">
        <f t="shared" si="7583"/>
        <v>0</v>
      </c>
      <c r="BZ2897" s="18">
        <f t="shared" si="7583"/>
        <v>0</v>
      </c>
      <c r="CA2897" s="18">
        <f t="shared" si="7578"/>
        <v>7539.7760000000007</v>
      </c>
      <c r="CB2897" s="18">
        <f t="shared" si="7579"/>
        <v>8689.2999999999993</v>
      </c>
      <c r="CC2897" s="18">
        <f t="shared" si="7580"/>
        <v>9441.7000000000007</v>
      </c>
      <c r="CD2897" s="18">
        <f t="shared" si="7583"/>
        <v>0</v>
      </c>
      <c r="CE2897" s="27"/>
      <c r="CF2897" s="33"/>
    </row>
    <row r="2898" spans="1:84" ht="31.2" x14ac:dyDescent="0.3">
      <c r="A2898" s="41" t="s">
        <v>462</v>
      </c>
      <c r="B2898" s="39">
        <v>300</v>
      </c>
      <c r="C2898" s="41"/>
      <c r="D2898" s="41"/>
      <c r="E2898" s="14" t="s">
        <v>552</v>
      </c>
      <c r="F2898" s="18">
        <f t="shared" si="7581"/>
        <v>8114.6</v>
      </c>
      <c r="G2898" s="18">
        <f t="shared" si="7581"/>
        <v>8689.2999999999993</v>
      </c>
      <c r="H2898" s="18">
        <f t="shared" si="7581"/>
        <v>9441.7000000000007</v>
      </c>
      <c r="I2898" s="18">
        <f t="shared" si="7581"/>
        <v>0</v>
      </c>
      <c r="J2898" s="18">
        <f t="shared" si="7581"/>
        <v>0</v>
      </c>
      <c r="K2898" s="18">
        <f t="shared" si="7581"/>
        <v>0</v>
      </c>
      <c r="L2898" s="18">
        <f t="shared" si="7401"/>
        <v>8114.6</v>
      </c>
      <c r="M2898" s="18">
        <f t="shared" si="7402"/>
        <v>8689.2999999999993</v>
      </c>
      <c r="N2898" s="18">
        <f t="shared" si="7403"/>
        <v>9441.7000000000007</v>
      </c>
      <c r="O2898" s="18">
        <f t="shared" si="7582"/>
        <v>0</v>
      </c>
      <c r="P2898" s="18">
        <f t="shared" si="7582"/>
        <v>0</v>
      </c>
      <c r="Q2898" s="18">
        <f t="shared" si="7582"/>
        <v>0</v>
      </c>
      <c r="R2898" s="18">
        <f t="shared" si="7582"/>
        <v>0</v>
      </c>
      <c r="S2898" s="18">
        <f t="shared" si="7582"/>
        <v>0</v>
      </c>
      <c r="T2898" s="18">
        <f t="shared" si="7567"/>
        <v>8114.6</v>
      </c>
      <c r="U2898" s="18">
        <f t="shared" si="7568"/>
        <v>8689.2999999999993</v>
      </c>
      <c r="V2898" s="18">
        <f t="shared" si="7569"/>
        <v>9441.7000000000007</v>
      </c>
      <c r="W2898" s="18">
        <f t="shared" si="7583"/>
        <v>0</v>
      </c>
      <c r="X2898" s="18">
        <f t="shared" si="7583"/>
        <v>0</v>
      </c>
      <c r="Y2898" s="18">
        <f t="shared" si="7583"/>
        <v>0</v>
      </c>
      <c r="Z2898" s="18">
        <f t="shared" si="7583"/>
        <v>0</v>
      </c>
      <c r="AA2898" s="18">
        <f t="shared" si="7583"/>
        <v>0</v>
      </c>
      <c r="AB2898" s="18">
        <f t="shared" si="7583"/>
        <v>0</v>
      </c>
      <c r="AC2898" s="18">
        <f t="shared" si="7536"/>
        <v>8114.6</v>
      </c>
      <c r="AD2898" s="18">
        <f t="shared" si="7537"/>
        <v>8689.2999999999993</v>
      </c>
      <c r="AE2898" s="18">
        <f t="shared" si="7538"/>
        <v>9441.7000000000007</v>
      </c>
      <c r="AF2898" s="18">
        <f t="shared" si="7583"/>
        <v>0</v>
      </c>
      <c r="AG2898" s="18">
        <f t="shared" si="7583"/>
        <v>0</v>
      </c>
      <c r="AH2898" s="18">
        <f t="shared" si="7583"/>
        <v>0</v>
      </c>
      <c r="AI2898" s="18">
        <f t="shared" si="7571"/>
        <v>8114.6</v>
      </c>
      <c r="AJ2898" s="18">
        <f t="shared" si="7572"/>
        <v>8689.2999999999993</v>
      </c>
      <c r="AK2898" s="18">
        <f t="shared" si="7573"/>
        <v>9441.7000000000007</v>
      </c>
      <c r="AL2898" s="18">
        <f t="shared" si="7583"/>
        <v>0</v>
      </c>
      <c r="AM2898" s="18">
        <f t="shared" si="7574"/>
        <v>8114.6</v>
      </c>
      <c r="AN2898" s="18">
        <f t="shared" si="7583"/>
        <v>0</v>
      </c>
      <c r="AO2898" s="18">
        <f t="shared" si="7583"/>
        <v>0</v>
      </c>
      <c r="AP2898" s="18">
        <f t="shared" si="7583"/>
        <v>0</v>
      </c>
      <c r="AQ2898" s="18">
        <f t="shared" si="7489"/>
        <v>8114.6</v>
      </c>
      <c r="AR2898" s="18">
        <f t="shared" si="7490"/>
        <v>8689.2999999999993</v>
      </c>
      <c r="AS2898" s="18">
        <f t="shared" si="7491"/>
        <v>9441.7000000000007</v>
      </c>
      <c r="AT2898" s="18">
        <f t="shared" si="7583"/>
        <v>0</v>
      </c>
      <c r="AU2898" s="18">
        <f t="shared" si="7583"/>
        <v>0</v>
      </c>
      <c r="AV2898" s="18">
        <f t="shared" si="7583"/>
        <v>0</v>
      </c>
      <c r="AW2898" s="18">
        <f t="shared" si="7492"/>
        <v>8114.6</v>
      </c>
      <c r="AX2898" s="18">
        <f t="shared" si="7493"/>
        <v>8689.2999999999993</v>
      </c>
      <c r="AY2898" s="18">
        <f t="shared" si="7494"/>
        <v>9441.7000000000007</v>
      </c>
      <c r="AZ2898" s="18">
        <f t="shared" si="7583"/>
        <v>-574.82399999999996</v>
      </c>
      <c r="BA2898" s="18">
        <f t="shared" si="7583"/>
        <v>0</v>
      </c>
      <c r="BB2898" s="18">
        <f t="shared" si="7583"/>
        <v>0</v>
      </c>
      <c r="BC2898" s="18">
        <f t="shared" si="7546"/>
        <v>7539.7760000000007</v>
      </c>
      <c r="BD2898" s="18">
        <f t="shared" si="7547"/>
        <v>8689.2999999999993</v>
      </c>
      <c r="BE2898" s="18">
        <f t="shared" si="7548"/>
        <v>9441.7000000000007</v>
      </c>
      <c r="BF2898" s="18">
        <f t="shared" si="7583"/>
        <v>0</v>
      </c>
      <c r="BG2898" s="18">
        <f t="shared" si="7583"/>
        <v>0</v>
      </c>
      <c r="BH2898" s="18">
        <f t="shared" si="7583"/>
        <v>0</v>
      </c>
      <c r="BI2898" s="18">
        <f t="shared" si="7543"/>
        <v>7539.7760000000007</v>
      </c>
      <c r="BJ2898" s="18">
        <f t="shared" si="7544"/>
        <v>8689.2999999999993</v>
      </c>
      <c r="BK2898" s="18">
        <f t="shared" si="7545"/>
        <v>9441.7000000000007</v>
      </c>
      <c r="BL2898" s="18">
        <f t="shared" si="7583"/>
        <v>0</v>
      </c>
      <c r="BM2898" s="18">
        <f t="shared" si="7583"/>
        <v>0</v>
      </c>
      <c r="BN2898" s="18">
        <f t="shared" si="7583"/>
        <v>0</v>
      </c>
      <c r="BO2898" s="18">
        <f t="shared" si="7483"/>
        <v>7539.7760000000007</v>
      </c>
      <c r="BP2898" s="18">
        <f t="shared" si="7484"/>
        <v>8689.2999999999993</v>
      </c>
      <c r="BQ2898" s="18">
        <f t="shared" si="7485"/>
        <v>9441.7000000000007</v>
      </c>
      <c r="BR2898" s="18">
        <f t="shared" si="7583"/>
        <v>0</v>
      </c>
      <c r="BS2898" s="18">
        <f t="shared" si="7583"/>
        <v>0</v>
      </c>
      <c r="BT2898" s="18">
        <f t="shared" si="7583"/>
        <v>0</v>
      </c>
      <c r="BU2898" s="18">
        <f t="shared" si="7476"/>
        <v>7539.7760000000007</v>
      </c>
      <c r="BV2898" s="18">
        <f t="shared" si="7477"/>
        <v>8689.2999999999993</v>
      </c>
      <c r="BW2898" s="18">
        <f t="shared" si="7478"/>
        <v>9441.7000000000007</v>
      </c>
      <c r="BX2898" s="18">
        <f t="shared" si="7583"/>
        <v>0</v>
      </c>
      <c r="BY2898" s="18">
        <f t="shared" si="7583"/>
        <v>0</v>
      </c>
      <c r="BZ2898" s="18">
        <f t="shared" si="7583"/>
        <v>0</v>
      </c>
      <c r="CA2898" s="18">
        <f t="shared" si="7578"/>
        <v>7539.7760000000007</v>
      </c>
      <c r="CB2898" s="18">
        <f t="shared" si="7579"/>
        <v>8689.2999999999993</v>
      </c>
      <c r="CC2898" s="18">
        <f t="shared" si="7580"/>
        <v>9441.7000000000007</v>
      </c>
      <c r="CD2898" s="18">
        <f t="shared" si="7583"/>
        <v>0</v>
      </c>
      <c r="CE2898" s="27"/>
      <c r="CF2898" s="33"/>
    </row>
    <row r="2899" spans="1:84" ht="31.2" x14ac:dyDescent="0.3">
      <c r="A2899" s="41" t="s">
        <v>462</v>
      </c>
      <c r="B2899" s="39">
        <v>320</v>
      </c>
      <c r="C2899" s="41"/>
      <c r="D2899" s="41"/>
      <c r="E2899" s="14" t="s">
        <v>561</v>
      </c>
      <c r="F2899" s="18">
        <f t="shared" si="7581"/>
        <v>8114.6</v>
      </c>
      <c r="G2899" s="18">
        <f t="shared" si="7581"/>
        <v>8689.2999999999993</v>
      </c>
      <c r="H2899" s="18">
        <f t="shared" si="7581"/>
        <v>9441.7000000000007</v>
      </c>
      <c r="I2899" s="18">
        <f t="shared" si="7581"/>
        <v>0</v>
      </c>
      <c r="J2899" s="18">
        <f t="shared" si="7581"/>
        <v>0</v>
      </c>
      <c r="K2899" s="18">
        <f t="shared" si="7581"/>
        <v>0</v>
      </c>
      <c r="L2899" s="18">
        <f t="shared" si="7401"/>
        <v>8114.6</v>
      </c>
      <c r="M2899" s="18">
        <f t="shared" si="7402"/>
        <v>8689.2999999999993</v>
      </c>
      <c r="N2899" s="18">
        <f t="shared" si="7403"/>
        <v>9441.7000000000007</v>
      </c>
      <c r="O2899" s="18">
        <f t="shared" si="7582"/>
        <v>0</v>
      </c>
      <c r="P2899" s="18">
        <f t="shared" si="7582"/>
        <v>0</v>
      </c>
      <c r="Q2899" s="18">
        <f t="shared" si="7582"/>
        <v>0</v>
      </c>
      <c r="R2899" s="18">
        <f t="shared" si="7582"/>
        <v>0</v>
      </c>
      <c r="S2899" s="18">
        <f t="shared" si="7582"/>
        <v>0</v>
      </c>
      <c r="T2899" s="18">
        <f t="shared" si="7567"/>
        <v>8114.6</v>
      </c>
      <c r="U2899" s="18">
        <f t="shared" si="7568"/>
        <v>8689.2999999999993</v>
      </c>
      <c r="V2899" s="18">
        <f t="shared" si="7569"/>
        <v>9441.7000000000007</v>
      </c>
      <c r="W2899" s="18">
        <f t="shared" si="7583"/>
        <v>0</v>
      </c>
      <c r="X2899" s="18">
        <f t="shared" si="7583"/>
        <v>0</v>
      </c>
      <c r="Y2899" s="18">
        <f t="shared" si="7583"/>
        <v>0</v>
      </c>
      <c r="Z2899" s="18">
        <f t="shared" si="7583"/>
        <v>0</v>
      </c>
      <c r="AA2899" s="18">
        <f t="shared" si="7583"/>
        <v>0</v>
      </c>
      <c r="AB2899" s="18">
        <f t="shared" si="7583"/>
        <v>0</v>
      </c>
      <c r="AC2899" s="18">
        <f t="shared" si="7536"/>
        <v>8114.6</v>
      </c>
      <c r="AD2899" s="18">
        <f t="shared" si="7537"/>
        <v>8689.2999999999993</v>
      </c>
      <c r="AE2899" s="18">
        <f t="shared" si="7538"/>
        <v>9441.7000000000007</v>
      </c>
      <c r="AF2899" s="18">
        <f t="shared" si="7583"/>
        <v>0</v>
      </c>
      <c r="AG2899" s="18">
        <f t="shared" si="7583"/>
        <v>0</v>
      </c>
      <c r="AH2899" s="18">
        <f t="shared" si="7583"/>
        <v>0</v>
      </c>
      <c r="AI2899" s="18">
        <f t="shared" si="7571"/>
        <v>8114.6</v>
      </c>
      <c r="AJ2899" s="18">
        <f t="shared" si="7572"/>
        <v>8689.2999999999993</v>
      </c>
      <c r="AK2899" s="18">
        <f t="shared" si="7573"/>
        <v>9441.7000000000007</v>
      </c>
      <c r="AL2899" s="18">
        <f t="shared" si="7583"/>
        <v>0</v>
      </c>
      <c r="AM2899" s="18">
        <f t="shared" si="7574"/>
        <v>8114.6</v>
      </c>
      <c r="AN2899" s="18">
        <f t="shared" si="7583"/>
        <v>0</v>
      </c>
      <c r="AO2899" s="18">
        <f t="shared" si="7583"/>
        <v>0</v>
      </c>
      <c r="AP2899" s="18">
        <f t="shared" si="7583"/>
        <v>0</v>
      </c>
      <c r="AQ2899" s="18">
        <f t="shared" si="7489"/>
        <v>8114.6</v>
      </c>
      <c r="AR2899" s="18">
        <f t="shared" si="7490"/>
        <v>8689.2999999999993</v>
      </c>
      <c r="AS2899" s="18">
        <f t="shared" si="7491"/>
        <v>9441.7000000000007</v>
      </c>
      <c r="AT2899" s="18">
        <f t="shared" si="7583"/>
        <v>0</v>
      </c>
      <c r="AU2899" s="18">
        <f t="shared" si="7583"/>
        <v>0</v>
      </c>
      <c r="AV2899" s="18">
        <f t="shared" si="7583"/>
        <v>0</v>
      </c>
      <c r="AW2899" s="18">
        <f t="shared" si="7492"/>
        <v>8114.6</v>
      </c>
      <c r="AX2899" s="18">
        <f t="shared" si="7493"/>
        <v>8689.2999999999993</v>
      </c>
      <c r="AY2899" s="18">
        <f t="shared" si="7494"/>
        <v>9441.7000000000007</v>
      </c>
      <c r="AZ2899" s="18">
        <f t="shared" si="7583"/>
        <v>-574.82399999999996</v>
      </c>
      <c r="BA2899" s="18">
        <f t="shared" si="7583"/>
        <v>0</v>
      </c>
      <c r="BB2899" s="18">
        <f t="shared" si="7583"/>
        <v>0</v>
      </c>
      <c r="BC2899" s="18">
        <f t="shared" si="7546"/>
        <v>7539.7760000000007</v>
      </c>
      <c r="BD2899" s="18">
        <f t="shared" si="7547"/>
        <v>8689.2999999999993</v>
      </c>
      <c r="BE2899" s="18">
        <f t="shared" si="7548"/>
        <v>9441.7000000000007</v>
      </c>
      <c r="BF2899" s="18">
        <f t="shared" si="7583"/>
        <v>0</v>
      </c>
      <c r="BG2899" s="18">
        <f t="shared" si="7583"/>
        <v>0</v>
      </c>
      <c r="BH2899" s="18">
        <f t="shared" si="7583"/>
        <v>0</v>
      </c>
      <c r="BI2899" s="18">
        <f t="shared" si="7543"/>
        <v>7539.7760000000007</v>
      </c>
      <c r="BJ2899" s="18">
        <f t="shared" si="7544"/>
        <v>8689.2999999999993</v>
      </c>
      <c r="BK2899" s="18">
        <f t="shared" si="7545"/>
        <v>9441.7000000000007</v>
      </c>
      <c r="BL2899" s="18">
        <f t="shared" si="7583"/>
        <v>0</v>
      </c>
      <c r="BM2899" s="18">
        <f t="shared" si="7583"/>
        <v>0</v>
      </c>
      <c r="BN2899" s="18">
        <f t="shared" si="7583"/>
        <v>0</v>
      </c>
      <c r="BO2899" s="18">
        <f t="shared" si="7483"/>
        <v>7539.7760000000007</v>
      </c>
      <c r="BP2899" s="18">
        <f t="shared" si="7484"/>
        <v>8689.2999999999993</v>
      </c>
      <c r="BQ2899" s="18">
        <f t="shared" si="7485"/>
        <v>9441.7000000000007</v>
      </c>
      <c r="BR2899" s="18">
        <f t="shared" si="7583"/>
        <v>0</v>
      </c>
      <c r="BS2899" s="18">
        <f t="shared" si="7583"/>
        <v>0</v>
      </c>
      <c r="BT2899" s="18">
        <f t="shared" si="7583"/>
        <v>0</v>
      </c>
      <c r="BU2899" s="18">
        <f t="shared" si="7476"/>
        <v>7539.7760000000007</v>
      </c>
      <c r="BV2899" s="18">
        <f t="shared" si="7477"/>
        <v>8689.2999999999993</v>
      </c>
      <c r="BW2899" s="18">
        <f t="shared" si="7478"/>
        <v>9441.7000000000007</v>
      </c>
      <c r="BX2899" s="18">
        <f t="shared" si="7583"/>
        <v>0</v>
      </c>
      <c r="BY2899" s="18">
        <f t="shared" si="7583"/>
        <v>0</v>
      </c>
      <c r="BZ2899" s="18">
        <f t="shared" si="7583"/>
        <v>0</v>
      </c>
      <c r="CA2899" s="18">
        <f t="shared" si="7578"/>
        <v>7539.7760000000007</v>
      </c>
      <c r="CB2899" s="18">
        <f t="shared" si="7579"/>
        <v>8689.2999999999993</v>
      </c>
      <c r="CC2899" s="18">
        <f t="shared" si="7580"/>
        <v>9441.7000000000007</v>
      </c>
      <c r="CD2899" s="18">
        <f t="shared" si="7583"/>
        <v>0</v>
      </c>
      <c r="CE2899" s="27"/>
      <c r="CF2899" s="33"/>
    </row>
    <row r="2900" spans="1:84" x14ac:dyDescent="0.3">
      <c r="A2900" s="41" t="s">
        <v>462</v>
      </c>
      <c r="B2900" s="39">
        <v>320</v>
      </c>
      <c r="C2900" s="41" t="s">
        <v>59</v>
      </c>
      <c r="D2900" s="41" t="s">
        <v>19</v>
      </c>
      <c r="E2900" s="14" t="s">
        <v>541</v>
      </c>
      <c r="F2900" s="18">
        <v>8114.6</v>
      </c>
      <c r="G2900" s="18">
        <v>8689.2999999999993</v>
      </c>
      <c r="H2900" s="18">
        <v>9441.7000000000007</v>
      </c>
      <c r="I2900" s="18"/>
      <c r="J2900" s="18"/>
      <c r="K2900" s="18"/>
      <c r="L2900" s="18">
        <f t="shared" si="7401"/>
        <v>8114.6</v>
      </c>
      <c r="M2900" s="18">
        <f t="shared" si="7402"/>
        <v>8689.2999999999993</v>
      </c>
      <c r="N2900" s="18">
        <f t="shared" si="7403"/>
        <v>9441.7000000000007</v>
      </c>
      <c r="O2900" s="18"/>
      <c r="P2900" s="18"/>
      <c r="Q2900" s="18"/>
      <c r="R2900" s="18"/>
      <c r="S2900" s="18"/>
      <c r="T2900" s="18">
        <f t="shared" si="7567"/>
        <v>8114.6</v>
      </c>
      <c r="U2900" s="18">
        <f t="shared" si="7568"/>
        <v>8689.2999999999993</v>
      </c>
      <c r="V2900" s="18">
        <f t="shared" si="7569"/>
        <v>9441.7000000000007</v>
      </c>
      <c r="W2900" s="18"/>
      <c r="X2900" s="18"/>
      <c r="Y2900" s="18"/>
      <c r="Z2900" s="18"/>
      <c r="AA2900" s="18"/>
      <c r="AB2900" s="18"/>
      <c r="AC2900" s="18">
        <f t="shared" si="7536"/>
        <v>8114.6</v>
      </c>
      <c r="AD2900" s="18">
        <f t="shared" si="7537"/>
        <v>8689.2999999999993</v>
      </c>
      <c r="AE2900" s="18">
        <f t="shared" si="7538"/>
        <v>9441.7000000000007</v>
      </c>
      <c r="AF2900" s="18"/>
      <c r="AG2900" s="18"/>
      <c r="AH2900" s="18"/>
      <c r="AI2900" s="18">
        <f t="shared" si="7571"/>
        <v>8114.6</v>
      </c>
      <c r="AJ2900" s="18">
        <f t="shared" si="7572"/>
        <v>8689.2999999999993</v>
      </c>
      <c r="AK2900" s="18">
        <f t="shared" si="7573"/>
        <v>9441.7000000000007</v>
      </c>
      <c r="AL2900" s="18"/>
      <c r="AM2900" s="18">
        <f t="shared" si="7574"/>
        <v>8114.6</v>
      </c>
      <c r="AN2900" s="18"/>
      <c r="AO2900" s="18"/>
      <c r="AP2900" s="18"/>
      <c r="AQ2900" s="18">
        <f t="shared" si="7489"/>
        <v>8114.6</v>
      </c>
      <c r="AR2900" s="18">
        <f t="shared" si="7490"/>
        <v>8689.2999999999993</v>
      </c>
      <c r="AS2900" s="18">
        <f t="shared" si="7491"/>
        <v>9441.7000000000007</v>
      </c>
      <c r="AT2900" s="18"/>
      <c r="AU2900" s="18"/>
      <c r="AV2900" s="18"/>
      <c r="AW2900" s="18">
        <f t="shared" si="7492"/>
        <v>8114.6</v>
      </c>
      <c r="AX2900" s="18">
        <f t="shared" si="7493"/>
        <v>8689.2999999999993</v>
      </c>
      <c r="AY2900" s="18">
        <f t="shared" si="7494"/>
        <v>9441.7000000000007</v>
      </c>
      <c r="AZ2900" s="18">
        <v>-574.82399999999996</v>
      </c>
      <c r="BA2900" s="18"/>
      <c r="BB2900" s="18"/>
      <c r="BC2900" s="18">
        <f t="shared" si="7546"/>
        <v>7539.7760000000007</v>
      </c>
      <c r="BD2900" s="18">
        <f t="shared" si="7547"/>
        <v>8689.2999999999993</v>
      </c>
      <c r="BE2900" s="18">
        <f t="shared" si="7548"/>
        <v>9441.7000000000007</v>
      </c>
      <c r="BF2900" s="18"/>
      <c r="BG2900" s="18"/>
      <c r="BH2900" s="18"/>
      <c r="BI2900" s="18">
        <f t="shared" si="7543"/>
        <v>7539.7760000000007</v>
      </c>
      <c r="BJ2900" s="18">
        <f t="shared" si="7544"/>
        <v>8689.2999999999993</v>
      </c>
      <c r="BK2900" s="18">
        <f t="shared" si="7545"/>
        <v>9441.7000000000007</v>
      </c>
      <c r="BL2900" s="18"/>
      <c r="BM2900" s="18"/>
      <c r="BN2900" s="18"/>
      <c r="BO2900" s="18">
        <f t="shared" si="7483"/>
        <v>7539.7760000000007</v>
      </c>
      <c r="BP2900" s="18">
        <f t="shared" si="7484"/>
        <v>8689.2999999999993</v>
      </c>
      <c r="BQ2900" s="18">
        <f t="shared" si="7485"/>
        <v>9441.7000000000007</v>
      </c>
      <c r="BR2900" s="18"/>
      <c r="BS2900" s="18"/>
      <c r="BT2900" s="18"/>
      <c r="BU2900" s="18">
        <f t="shared" si="7476"/>
        <v>7539.7760000000007</v>
      </c>
      <c r="BV2900" s="18">
        <f t="shared" si="7477"/>
        <v>8689.2999999999993</v>
      </c>
      <c r="BW2900" s="18">
        <f t="shared" si="7478"/>
        <v>9441.7000000000007</v>
      </c>
      <c r="BX2900" s="18"/>
      <c r="BY2900" s="18"/>
      <c r="BZ2900" s="18"/>
      <c r="CA2900" s="18">
        <f t="shared" si="7578"/>
        <v>7539.7760000000007</v>
      </c>
      <c r="CB2900" s="18">
        <f t="shared" si="7579"/>
        <v>8689.2999999999993</v>
      </c>
      <c r="CC2900" s="18">
        <f t="shared" si="7580"/>
        <v>9441.7000000000007</v>
      </c>
      <c r="CD2900" s="18"/>
      <c r="CE2900" s="27"/>
      <c r="CF2900" s="33"/>
    </row>
    <row r="2901" spans="1:84" ht="62.4" x14ac:dyDescent="0.3">
      <c r="A2901" s="41" t="s">
        <v>799</v>
      </c>
      <c r="B2901" s="39"/>
      <c r="C2901" s="41"/>
      <c r="D2901" s="41"/>
      <c r="E2901" s="14" t="s">
        <v>1152</v>
      </c>
      <c r="F2901" s="18">
        <f t="shared" ref="F2901:K2903" si="7584">F2902</f>
        <v>57.5</v>
      </c>
      <c r="G2901" s="18">
        <f t="shared" si="7584"/>
        <v>57.5</v>
      </c>
      <c r="H2901" s="18">
        <f t="shared" si="7584"/>
        <v>115</v>
      </c>
      <c r="I2901" s="18">
        <f t="shared" si="7584"/>
        <v>0</v>
      </c>
      <c r="J2901" s="18">
        <f t="shared" si="7584"/>
        <v>0</v>
      </c>
      <c r="K2901" s="18">
        <f t="shared" si="7584"/>
        <v>0</v>
      </c>
      <c r="L2901" s="18">
        <f t="shared" si="7401"/>
        <v>57.5</v>
      </c>
      <c r="M2901" s="18">
        <f t="shared" si="7402"/>
        <v>57.5</v>
      </c>
      <c r="N2901" s="18">
        <f t="shared" si="7403"/>
        <v>115</v>
      </c>
      <c r="O2901" s="18">
        <f t="shared" ref="O2901:S2903" si="7585">O2902</f>
        <v>0</v>
      </c>
      <c r="P2901" s="18">
        <f t="shared" si="7585"/>
        <v>0</v>
      </c>
      <c r="Q2901" s="18">
        <f t="shared" si="7585"/>
        <v>0</v>
      </c>
      <c r="R2901" s="18">
        <f t="shared" si="7585"/>
        <v>0</v>
      </c>
      <c r="S2901" s="18">
        <f t="shared" si="7585"/>
        <v>0</v>
      </c>
      <c r="T2901" s="18">
        <f t="shared" si="7567"/>
        <v>57.5</v>
      </c>
      <c r="U2901" s="18">
        <f t="shared" si="7568"/>
        <v>57.5</v>
      </c>
      <c r="V2901" s="18">
        <f t="shared" si="7569"/>
        <v>115</v>
      </c>
      <c r="W2901" s="18">
        <f t="shared" ref="W2901:CD2903" si="7586">W2902</f>
        <v>0</v>
      </c>
      <c r="X2901" s="18">
        <f t="shared" si="7586"/>
        <v>0</v>
      </c>
      <c r="Y2901" s="18">
        <f t="shared" si="7586"/>
        <v>0</v>
      </c>
      <c r="Z2901" s="18">
        <f t="shared" si="7586"/>
        <v>0</v>
      </c>
      <c r="AA2901" s="18">
        <f t="shared" si="7586"/>
        <v>0</v>
      </c>
      <c r="AB2901" s="18">
        <f t="shared" si="7586"/>
        <v>0</v>
      </c>
      <c r="AC2901" s="18">
        <f t="shared" si="7536"/>
        <v>57.5</v>
      </c>
      <c r="AD2901" s="18">
        <f t="shared" si="7537"/>
        <v>57.5</v>
      </c>
      <c r="AE2901" s="18">
        <f t="shared" si="7538"/>
        <v>115</v>
      </c>
      <c r="AF2901" s="18">
        <f t="shared" si="7586"/>
        <v>0</v>
      </c>
      <c r="AG2901" s="18">
        <f t="shared" si="7586"/>
        <v>0</v>
      </c>
      <c r="AH2901" s="18">
        <f t="shared" si="7586"/>
        <v>0</v>
      </c>
      <c r="AI2901" s="18">
        <f t="shared" si="7571"/>
        <v>57.5</v>
      </c>
      <c r="AJ2901" s="18">
        <f t="shared" si="7572"/>
        <v>57.5</v>
      </c>
      <c r="AK2901" s="18">
        <f t="shared" si="7573"/>
        <v>115</v>
      </c>
      <c r="AL2901" s="18">
        <f t="shared" si="7586"/>
        <v>0</v>
      </c>
      <c r="AM2901" s="18">
        <f t="shared" si="7574"/>
        <v>57.5</v>
      </c>
      <c r="AN2901" s="18">
        <f t="shared" si="7586"/>
        <v>0</v>
      </c>
      <c r="AO2901" s="18">
        <f t="shared" si="7586"/>
        <v>0</v>
      </c>
      <c r="AP2901" s="18">
        <f t="shared" si="7586"/>
        <v>0</v>
      </c>
      <c r="AQ2901" s="18">
        <f t="shared" si="7489"/>
        <v>57.5</v>
      </c>
      <c r="AR2901" s="18">
        <f t="shared" si="7490"/>
        <v>57.5</v>
      </c>
      <c r="AS2901" s="18">
        <f t="shared" si="7491"/>
        <v>115</v>
      </c>
      <c r="AT2901" s="18">
        <f t="shared" si="7586"/>
        <v>0</v>
      </c>
      <c r="AU2901" s="18">
        <f t="shared" si="7586"/>
        <v>0</v>
      </c>
      <c r="AV2901" s="18">
        <f t="shared" si="7586"/>
        <v>0</v>
      </c>
      <c r="AW2901" s="18">
        <f t="shared" si="7492"/>
        <v>57.5</v>
      </c>
      <c r="AX2901" s="18">
        <f t="shared" si="7493"/>
        <v>57.5</v>
      </c>
      <c r="AY2901" s="18">
        <f t="shared" si="7494"/>
        <v>115</v>
      </c>
      <c r="AZ2901" s="18">
        <f t="shared" si="7586"/>
        <v>0</v>
      </c>
      <c r="BA2901" s="18">
        <f t="shared" si="7586"/>
        <v>0</v>
      </c>
      <c r="BB2901" s="18">
        <f t="shared" si="7586"/>
        <v>0</v>
      </c>
      <c r="BC2901" s="18">
        <f t="shared" si="7546"/>
        <v>57.5</v>
      </c>
      <c r="BD2901" s="18">
        <f t="shared" si="7547"/>
        <v>57.5</v>
      </c>
      <c r="BE2901" s="18">
        <f t="shared" si="7548"/>
        <v>115</v>
      </c>
      <c r="BF2901" s="18">
        <f t="shared" si="7586"/>
        <v>0</v>
      </c>
      <c r="BG2901" s="18">
        <f t="shared" si="7586"/>
        <v>0</v>
      </c>
      <c r="BH2901" s="18">
        <f t="shared" si="7586"/>
        <v>0</v>
      </c>
      <c r="BI2901" s="18">
        <f t="shared" si="7543"/>
        <v>57.5</v>
      </c>
      <c r="BJ2901" s="18">
        <f t="shared" si="7544"/>
        <v>57.5</v>
      </c>
      <c r="BK2901" s="18">
        <f t="shared" si="7545"/>
        <v>115</v>
      </c>
      <c r="BL2901" s="18">
        <f t="shared" si="7586"/>
        <v>0</v>
      </c>
      <c r="BM2901" s="18">
        <f t="shared" si="7586"/>
        <v>0</v>
      </c>
      <c r="BN2901" s="18">
        <f t="shared" si="7586"/>
        <v>0</v>
      </c>
      <c r="BO2901" s="18">
        <f t="shared" si="7483"/>
        <v>57.5</v>
      </c>
      <c r="BP2901" s="18">
        <f t="shared" si="7484"/>
        <v>57.5</v>
      </c>
      <c r="BQ2901" s="18">
        <f t="shared" si="7485"/>
        <v>115</v>
      </c>
      <c r="BR2901" s="18">
        <f t="shared" si="7586"/>
        <v>0</v>
      </c>
      <c r="BS2901" s="18">
        <f t="shared" si="7586"/>
        <v>0</v>
      </c>
      <c r="BT2901" s="18">
        <f t="shared" si="7586"/>
        <v>0</v>
      </c>
      <c r="BU2901" s="18">
        <f t="shared" si="7476"/>
        <v>57.5</v>
      </c>
      <c r="BV2901" s="18">
        <f t="shared" si="7477"/>
        <v>57.5</v>
      </c>
      <c r="BW2901" s="18">
        <f t="shared" si="7478"/>
        <v>115</v>
      </c>
      <c r="BX2901" s="18">
        <f t="shared" si="7586"/>
        <v>0</v>
      </c>
      <c r="BY2901" s="18">
        <f t="shared" si="7586"/>
        <v>0</v>
      </c>
      <c r="BZ2901" s="18">
        <f t="shared" si="7586"/>
        <v>0</v>
      </c>
      <c r="CA2901" s="18">
        <f t="shared" si="7578"/>
        <v>57.5</v>
      </c>
      <c r="CB2901" s="18">
        <f t="shared" si="7579"/>
        <v>57.5</v>
      </c>
      <c r="CC2901" s="18">
        <f t="shared" si="7580"/>
        <v>115</v>
      </c>
      <c r="CD2901" s="18">
        <f t="shared" si="7586"/>
        <v>0</v>
      </c>
      <c r="CE2901" s="27"/>
      <c r="CF2901" s="33"/>
    </row>
    <row r="2902" spans="1:84" ht="31.2" x14ac:dyDescent="0.3">
      <c r="A2902" s="41" t="s">
        <v>799</v>
      </c>
      <c r="B2902" s="39">
        <v>300</v>
      </c>
      <c r="C2902" s="41"/>
      <c r="D2902" s="41"/>
      <c r="E2902" s="14" t="s">
        <v>552</v>
      </c>
      <c r="F2902" s="18">
        <f t="shared" si="7584"/>
        <v>57.5</v>
      </c>
      <c r="G2902" s="18">
        <f t="shared" si="7584"/>
        <v>57.5</v>
      </c>
      <c r="H2902" s="18">
        <f t="shared" si="7584"/>
        <v>115</v>
      </c>
      <c r="I2902" s="18">
        <f t="shared" si="7584"/>
        <v>0</v>
      </c>
      <c r="J2902" s="18">
        <f t="shared" si="7584"/>
        <v>0</v>
      </c>
      <c r="K2902" s="18">
        <f t="shared" si="7584"/>
        <v>0</v>
      </c>
      <c r="L2902" s="18">
        <f t="shared" si="7401"/>
        <v>57.5</v>
      </c>
      <c r="M2902" s="18">
        <f t="shared" si="7402"/>
        <v>57.5</v>
      </c>
      <c r="N2902" s="18">
        <f t="shared" si="7403"/>
        <v>115</v>
      </c>
      <c r="O2902" s="18">
        <f t="shared" si="7585"/>
        <v>0</v>
      </c>
      <c r="P2902" s="18">
        <f t="shared" si="7585"/>
        <v>0</v>
      </c>
      <c r="Q2902" s="18">
        <f t="shared" si="7585"/>
        <v>0</v>
      </c>
      <c r="R2902" s="18">
        <f t="shared" si="7585"/>
        <v>0</v>
      </c>
      <c r="S2902" s="18">
        <f t="shared" si="7585"/>
        <v>0</v>
      </c>
      <c r="T2902" s="18">
        <f t="shared" si="7567"/>
        <v>57.5</v>
      </c>
      <c r="U2902" s="18">
        <f t="shared" si="7568"/>
        <v>57.5</v>
      </c>
      <c r="V2902" s="18">
        <f t="shared" si="7569"/>
        <v>115</v>
      </c>
      <c r="W2902" s="18">
        <f t="shared" si="7586"/>
        <v>0</v>
      </c>
      <c r="X2902" s="18">
        <f t="shared" si="7586"/>
        <v>0</v>
      </c>
      <c r="Y2902" s="18">
        <f t="shared" si="7586"/>
        <v>0</v>
      </c>
      <c r="Z2902" s="18">
        <f t="shared" si="7586"/>
        <v>0</v>
      </c>
      <c r="AA2902" s="18">
        <f t="shared" si="7586"/>
        <v>0</v>
      </c>
      <c r="AB2902" s="18">
        <f t="shared" si="7586"/>
        <v>0</v>
      </c>
      <c r="AC2902" s="18">
        <f t="shared" si="7536"/>
        <v>57.5</v>
      </c>
      <c r="AD2902" s="18">
        <f t="shared" si="7537"/>
        <v>57.5</v>
      </c>
      <c r="AE2902" s="18">
        <f t="shared" si="7538"/>
        <v>115</v>
      </c>
      <c r="AF2902" s="18">
        <f t="shared" si="7586"/>
        <v>0</v>
      </c>
      <c r="AG2902" s="18">
        <f t="shared" si="7586"/>
        <v>0</v>
      </c>
      <c r="AH2902" s="18">
        <f t="shared" si="7586"/>
        <v>0</v>
      </c>
      <c r="AI2902" s="18">
        <f t="shared" si="7571"/>
        <v>57.5</v>
      </c>
      <c r="AJ2902" s="18">
        <f t="shared" si="7572"/>
        <v>57.5</v>
      </c>
      <c r="AK2902" s="18">
        <f t="shared" si="7573"/>
        <v>115</v>
      </c>
      <c r="AL2902" s="18">
        <f t="shared" si="7586"/>
        <v>0</v>
      </c>
      <c r="AM2902" s="18">
        <f t="shared" si="7574"/>
        <v>57.5</v>
      </c>
      <c r="AN2902" s="18">
        <f t="shared" si="7586"/>
        <v>0</v>
      </c>
      <c r="AO2902" s="18">
        <f t="shared" si="7586"/>
        <v>0</v>
      </c>
      <c r="AP2902" s="18">
        <f t="shared" si="7586"/>
        <v>0</v>
      </c>
      <c r="AQ2902" s="18">
        <f t="shared" si="7489"/>
        <v>57.5</v>
      </c>
      <c r="AR2902" s="18">
        <f t="shared" si="7490"/>
        <v>57.5</v>
      </c>
      <c r="AS2902" s="18">
        <f t="shared" si="7491"/>
        <v>115</v>
      </c>
      <c r="AT2902" s="18">
        <f t="shared" si="7586"/>
        <v>0</v>
      </c>
      <c r="AU2902" s="18">
        <f t="shared" si="7586"/>
        <v>0</v>
      </c>
      <c r="AV2902" s="18">
        <f t="shared" si="7586"/>
        <v>0</v>
      </c>
      <c r="AW2902" s="18">
        <f t="shared" si="7492"/>
        <v>57.5</v>
      </c>
      <c r="AX2902" s="18">
        <f t="shared" si="7493"/>
        <v>57.5</v>
      </c>
      <c r="AY2902" s="18">
        <f t="shared" si="7494"/>
        <v>115</v>
      </c>
      <c r="AZ2902" s="18">
        <f t="shared" si="7586"/>
        <v>0</v>
      </c>
      <c r="BA2902" s="18">
        <f t="shared" si="7586"/>
        <v>0</v>
      </c>
      <c r="BB2902" s="18">
        <f t="shared" si="7586"/>
        <v>0</v>
      </c>
      <c r="BC2902" s="18">
        <f t="shared" si="7546"/>
        <v>57.5</v>
      </c>
      <c r="BD2902" s="18">
        <f t="shared" si="7547"/>
        <v>57.5</v>
      </c>
      <c r="BE2902" s="18">
        <f t="shared" si="7548"/>
        <v>115</v>
      </c>
      <c r="BF2902" s="18">
        <f t="shared" si="7586"/>
        <v>0</v>
      </c>
      <c r="BG2902" s="18">
        <f t="shared" si="7586"/>
        <v>0</v>
      </c>
      <c r="BH2902" s="18">
        <f t="shared" si="7586"/>
        <v>0</v>
      </c>
      <c r="BI2902" s="18">
        <f t="shared" si="7543"/>
        <v>57.5</v>
      </c>
      <c r="BJ2902" s="18">
        <f t="shared" si="7544"/>
        <v>57.5</v>
      </c>
      <c r="BK2902" s="18">
        <f t="shared" si="7545"/>
        <v>115</v>
      </c>
      <c r="BL2902" s="18">
        <f t="shared" si="7586"/>
        <v>0</v>
      </c>
      <c r="BM2902" s="18">
        <f t="shared" si="7586"/>
        <v>0</v>
      </c>
      <c r="BN2902" s="18">
        <f t="shared" si="7586"/>
        <v>0</v>
      </c>
      <c r="BO2902" s="18">
        <f t="shared" si="7483"/>
        <v>57.5</v>
      </c>
      <c r="BP2902" s="18">
        <f t="shared" si="7484"/>
        <v>57.5</v>
      </c>
      <c r="BQ2902" s="18">
        <f t="shared" si="7485"/>
        <v>115</v>
      </c>
      <c r="BR2902" s="18">
        <f t="shared" si="7586"/>
        <v>0</v>
      </c>
      <c r="BS2902" s="18">
        <f t="shared" si="7586"/>
        <v>0</v>
      </c>
      <c r="BT2902" s="18">
        <f t="shared" si="7586"/>
        <v>0</v>
      </c>
      <c r="BU2902" s="18">
        <f t="shared" si="7476"/>
        <v>57.5</v>
      </c>
      <c r="BV2902" s="18">
        <f t="shared" si="7477"/>
        <v>57.5</v>
      </c>
      <c r="BW2902" s="18">
        <f t="shared" si="7478"/>
        <v>115</v>
      </c>
      <c r="BX2902" s="18">
        <f t="shared" si="7586"/>
        <v>0</v>
      </c>
      <c r="BY2902" s="18">
        <f t="shared" si="7586"/>
        <v>0</v>
      </c>
      <c r="BZ2902" s="18">
        <f t="shared" si="7586"/>
        <v>0</v>
      </c>
      <c r="CA2902" s="18">
        <f t="shared" si="7578"/>
        <v>57.5</v>
      </c>
      <c r="CB2902" s="18">
        <f t="shared" si="7579"/>
        <v>57.5</v>
      </c>
      <c r="CC2902" s="18">
        <f t="shared" si="7580"/>
        <v>115</v>
      </c>
      <c r="CD2902" s="18">
        <f t="shared" si="7586"/>
        <v>0</v>
      </c>
      <c r="CE2902" s="27"/>
      <c r="CF2902" s="33"/>
    </row>
    <row r="2903" spans="1:84" x14ac:dyDescent="0.3">
      <c r="A2903" s="41" t="s">
        <v>799</v>
      </c>
      <c r="B2903" s="39">
        <v>360</v>
      </c>
      <c r="C2903" s="41"/>
      <c r="D2903" s="41"/>
      <c r="E2903" s="14" t="s">
        <v>565</v>
      </c>
      <c r="F2903" s="18">
        <f t="shared" si="7584"/>
        <v>57.5</v>
      </c>
      <c r="G2903" s="18">
        <f t="shared" si="7584"/>
        <v>57.5</v>
      </c>
      <c r="H2903" s="18">
        <f t="shared" si="7584"/>
        <v>115</v>
      </c>
      <c r="I2903" s="18">
        <f t="shared" si="7584"/>
        <v>0</v>
      </c>
      <c r="J2903" s="18">
        <f t="shared" si="7584"/>
        <v>0</v>
      </c>
      <c r="K2903" s="18">
        <f t="shared" si="7584"/>
        <v>0</v>
      </c>
      <c r="L2903" s="18">
        <f t="shared" ref="L2903:L2966" si="7587">F2903+I2903</f>
        <v>57.5</v>
      </c>
      <c r="M2903" s="18">
        <f t="shared" ref="M2903:M2966" si="7588">G2903+J2903</f>
        <v>57.5</v>
      </c>
      <c r="N2903" s="18">
        <f t="shared" ref="N2903:N2966" si="7589">H2903+K2903</f>
        <v>115</v>
      </c>
      <c r="O2903" s="18">
        <f t="shared" si="7585"/>
        <v>0</v>
      </c>
      <c r="P2903" s="18">
        <f t="shared" si="7585"/>
        <v>0</v>
      </c>
      <c r="Q2903" s="18">
        <f t="shared" si="7585"/>
        <v>0</v>
      </c>
      <c r="R2903" s="18">
        <f t="shared" si="7585"/>
        <v>0</v>
      </c>
      <c r="S2903" s="18">
        <f t="shared" si="7585"/>
        <v>0</v>
      </c>
      <c r="T2903" s="18">
        <f t="shared" si="7567"/>
        <v>57.5</v>
      </c>
      <c r="U2903" s="18">
        <f t="shared" si="7568"/>
        <v>57.5</v>
      </c>
      <c r="V2903" s="18">
        <f t="shared" si="7569"/>
        <v>115</v>
      </c>
      <c r="W2903" s="18">
        <f t="shared" si="7586"/>
        <v>0</v>
      </c>
      <c r="X2903" s="18">
        <f t="shared" si="7586"/>
        <v>0</v>
      </c>
      <c r="Y2903" s="18">
        <f t="shared" si="7586"/>
        <v>0</v>
      </c>
      <c r="Z2903" s="18">
        <f t="shared" si="7586"/>
        <v>0</v>
      </c>
      <c r="AA2903" s="18">
        <f t="shared" si="7586"/>
        <v>0</v>
      </c>
      <c r="AB2903" s="18">
        <f t="shared" si="7586"/>
        <v>0</v>
      </c>
      <c r="AC2903" s="18">
        <f t="shared" si="7536"/>
        <v>57.5</v>
      </c>
      <c r="AD2903" s="18">
        <f t="shared" si="7537"/>
        <v>57.5</v>
      </c>
      <c r="AE2903" s="18">
        <f t="shared" si="7538"/>
        <v>115</v>
      </c>
      <c r="AF2903" s="18">
        <f t="shared" si="7586"/>
        <v>0</v>
      </c>
      <c r="AG2903" s="18">
        <f t="shared" si="7586"/>
        <v>0</v>
      </c>
      <c r="AH2903" s="18">
        <f t="shared" si="7586"/>
        <v>0</v>
      </c>
      <c r="AI2903" s="18">
        <f t="shared" si="7571"/>
        <v>57.5</v>
      </c>
      <c r="AJ2903" s="18">
        <f t="shared" si="7572"/>
        <v>57.5</v>
      </c>
      <c r="AK2903" s="18">
        <f t="shared" si="7573"/>
        <v>115</v>
      </c>
      <c r="AL2903" s="18">
        <f t="shared" si="7586"/>
        <v>0</v>
      </c>
      <c r="AM2903" s="18">
        <f t="shared" si="7574"/>
        <v>57.5</v>
      </c>
      <c r="AN2903" s="18">
        <f t="shared" si="7586"/>
        <v>0</v>
      </c>
      <c r="AO2903" s="18">
        <f t="shared" si="7586"/>
        <v>0</v>
      </c>
      <c r="AP2903" s="18">
        <f t="shared" si="7586"/>
        <v>0</v>
      </c>
      <c r="AQ2903" s="18">
        <f t="shared" si="7489"/>
        <v>57.5</v>
      </c>
      <c r="AR2903" s="18">
        <f t="shared" si="7490"/>
        <v>57.5</v>
      </c>
      <c r="AS2903" s="18">
        <f t="shared" si="7491"/>
        <v>115</v>
      </c>
      <c r="AT2903" s="18">
        <f t="shared" si="7586"/>
        <v>0</v>
      </c>
      <c r="AU2903" s="18">
        <f t="shared" si="7586"/>
        <v>0</v>
      </c>
      <c r="AV2903" s="18">
        <f t="shared" si="7586"/>
        <v>0</v>
      </c>
      <c r="AW2903" s="18">
        <f t="shared" si="7492"/>
        <v>57.5</v>
      </c>
      <c r="AX2903" s="18">
        <f t="shared" si="7493"/>
        <v>57.5</v>
      </c>
      <c r="AY2903" s="18">
        <f t="shared" si="7494"/>
        <v>115</v>
      </c>
      <c r="AZ2903" s="18">
        <f t="shared" si="7586"/>
        <v>0</v>
      </c>
      <c r="BA2903" s="18">
        <f t="shared" si="7586"/>
        <v>0</v>
      </c>
      <c r="BB2903" s="18">
        <f t="shared" si="7586"/>
        <v>0</v>
      </c>
      <c r="BC2903" s="18">
        <f t="shared" si="7546"/>
        <v>57.5</v>
      </c>
      <c r="BD2903" s="18">
        <f t="shared" si="7547"/>
        <v>57.5</v>
      </c>
      <c r="BE2903" s="18">
        <f t="shared" si="7548"/>
        <v>115</v>
      </c>
      <c r="BF2903" s="18">
        <f t="shared" si="7586"/>
        <v>0</v>
      </c>
      <c r="BG2903" s="18">
        <f t="shared" si="7586"/>
        <v>0</v>
      </c>
      <c r="BH2903" s="18">
        <f t="shared" si="7586"/>
        <v>0</v>
      </c>
      <c r="BI2903" s="18">
        <f t="shared" si="7543"/>
        <v>57.5</v>
      </c>
      <c r="BJ2903" s="18">
        <f t="shared" si="7544"/>
        <v>57.5</v>
      </c>
      <c r="BK2903" s="18">
        <f t="shared" si="7545"/>
        <v>115</v>
      </c>
      <c r="BL2903" s="18">
        <f t="shared" si="7586"/>
        <v>0</v>
      </c>
      <c r="BM2903" s="18">
        <f t="shared" si="7586"/>
        <v>0</v>
      </c>
      <c r="BN2903" s="18">
        <f t="shared" si="7586"/>
        <v>0</v>
      </c>
      <c r="BO2903" s="18">
        <f t="shared" si="7483"/>
        <v>57.5</v>
      </c>
      <c r="BP2903" s="18">
        <f t="shared" si="7484"/>
        <v>57.5</v>
      </c>
      <c r="BQ2903" s="18">
        <f t="shared" si="7485"/>
        <v>115</v>
      </c>
      <c r="BR2903" s="18">
        <f t="shared" si="7586"/>
        <v>0</v>
      </c>
      <c r="BS2903" s="18">
        <f t="shared" si="7586"/>
        <v>0</v>
      </c>
      <c r="BT2903" s="18">
        <f t="shared" si="7586"/>
        <v>0</v>
      </c>
      <c r="BU2903" s="18">
        <f t="shared" si="7476"/>
        <v>57.5</v>
      </c>
      <c r="BV2903" s="18">
        <f t="shared" si="7477"/>
        <v>57.5</v>
      </c>
      <c r="BW2903" s="18">
        <f t="shared" si="7478"/>
        <v>115</v>
      </c>
      <c r="BX2903" s="18">
        <f t="shared" si="7586"/>
        <v>0</v>
      </c>
      <c r="BY2903" s="18">
        <f t="shared" si="7586"/>
        <v>0</v>
      </c>
      <c r="BZ2903" s="18">
        <f t="shared" si="7586"/>
        <v>0</v>
      </c>
      <c r="CA2903" s="18">
        <f t="shared" si="7578"/>
        <v>57.5</v>
      </c>
      <c r="CB2903" s="18">
        <f t="shared" si="7579"/>
        <v>57.5</v>
      </c>
      <c r="CC2903" s="18">
        <f t="shared" si="7580"/>
        <v>115</v>
      </c>
      <c r="CD2903" s="18">
        <f t="shared" si="7586"/>
        <v>0</v>
      </c>
      <c r="CE2903" s="27"/>
      <c r="CF2903" s="33"/>
    </row>
    <row r="2904" spans="1:84" x14ac:dyDescent="0.3">
      <c r="A2904" s="41" t="s">
        <v>799</v>
      </c>
      <c r="B2904" s="39">
        <v>360</v>
      </c>
      <c r="C2904" s="41" t="s">
        <v>5</v>
      </c>
      <c r="D2904" s="41" t="s">
        <v>6</v>
      </c>
      <c r="E2904" s="14" t="s">
        <v>518</v>
      </c>
      <c r="F2904" s="18">
        <v>57.5</v>
      </c>
      <c r="G2904" s="18">
        <v>57.5</v>
      </c>
      <c r="H2904" s="18">
        <v>115</v>
      </c>
      <c r="I2904" s="18"/>
      <c r="J2904" s="18"/>
      <c r="K2904" s="18"/>
      <c r="L2904" s="18">
        <f t="shared" si="7587"/>
        <v>57.5</v>
      </c>
      <c r="M2904" s="18">
        <f t="shared" si="7588"/>
        <v>57.5</v>
      </c>
      <c r="N2904" s="18">
        <f t="shared" si="7589"/>
        <v>115</v>
      </c>
      <c r="O2904" s="18"/>
      <c r="P2904" s="18"/>
      <c r="Q2904" s="18"/>
      <c r="R2904" s="18"/>
      <c r="S2904" s="18"/>
      <c r="T2904" s="18">
        <f t="shared" si="7567"/>
        <v>57.5</v>
      </c>
      <c r="U2904" s="18">
        <f t="shared" si="7568"/>
        <v>57.5</v>
      </c>
      <c r="V2904" s="18">
        <f t="shared" si="7569"/>
        <v>115</v>
      </c>
      <c r="W2904" s="18"/>
      <c r="X2904" s="18"/>
      <c r="Y2904" s="18"/>
      <c r="Z2904" s="18"/>
      <c r="AA2904" s="18"/>
      <c r="AB2904" s="18"/>
      <c r="AC2904" s="18">
        <f t="shared" si="7536"/>
        <v>57.5</v>
      </c>
      <c r="AD2904" s="18">
        <f t="shared" si="7537"/>
        <v>57.5</v>
      </c>
      <c r="AE2904" s="18">
        <f t="shared" si="7538"/>
        <v>115</v>
      </c>
      <c r="AF2904" s="18"/>
      <c r="AG2904" s="18"/>
      <c r="AH2904" s="18"/>
      <c r="AI2904" s="18">
        <f t="shared" si="7571"/>
        <v>57.5</v>
      </c>
      <c r="AJ2904" s="18">
        <f t="shared" si="7572"/>
        <v>57.5</v>
      </c>
      <c r="AK2904" s="18">
        <f t="shared" si="7573"/>
        <v>115</v>
      </c>
      <c r="AL2904" s="18"/>
      <c r="AM2904" s="18">
        <f t="shared" si="7574"/>
        <v>57.5</v>
      </c>
      <c r="AN2904" s="18"/>
      <c r="AO2904" s="18"/>
      <c r="AP2904" s="18"/>
      <c r="AQ2904" s="18">
        <f t="shared" si="7489"/>
        <v>57.5</v>
      </c>
      <c r="AR2904" s="18">
        <f t="shared" si="7490"/>
        <v>57.5</v>
      </c>
      <c r="AS2904" s="18">
        <f t="shared" si="7491"/>
        <v>115</v>
      </c>
      <c r="AT2904" s="18"/>
      <c r="AU2904" s="18"/>
      <c r="AV2904" s="18"/>
      <c r="AW2904" s="18">
        <f t="shared" si="7492"/>
        <v>57.5</v>
      </c>
      <c r="AX2904" s="18">
        <f t="shared" si="7493"/>
        <v>57.5</v>
      </c>
      <c r="AY2904" s="18">
        <f t="shared" si="7494"/>
        <v>115</v>
      </c>
      <c r="AZ2904" s="18"/>
      <c r="BA2904" s="18"/>
      <c r="BB2904" s="18"/>
      <c r="BC2904" s="18">
        <f t="shared" si="7546"/>
        <v>57.5</v>
      </c>
      <c r="BD2904" s="18">
        <f t="shared" si="7547"/>
        <v>57.5</v>
      </c>
      <c r="BE2904" s="18">
        <f t="shared" si="7548"/>
        <v>115</v>
      </c>
      <c r="BF2904" s="18"/>
      <c r="BG2904" s="18"/>
      <c r="BH2904" s="18"/>
      <c r="BI2904" s="18">
        <f t="shared" si="7543"/>
        <v>57.5</v>
      </c>
      <c r="BJ2904" s="18">
        <f t="shared" si="7544"/>
        <v>57.5</v>
      </c>
      <c r="BK2904" s="18">
        <f t="shared" si="7545"/>
        <v>115</v>
      </c>
      <c r="BL2904" s="18"/>
      <c r="BM2904" s="18"/>
      <c r="BN2904" s="18"/>
      <c r="BO2904" s="18">
        <f t="shared" si="7483"/>
        <v>57.5</v>
      </c>
      <c r="BP2904" s="18">
        <f t="shared" si="7484"/>
        <v>57.5</v>
      </c>
      <c r="BQ2904" s="18">
        <f t="shared" si="7485"/>
        <v>115</v>
      </c>
      <c r="BR2904" s="18"/>
      <c r="BS2904" s="18"/>
      <c r="BT2904" s="18"/>
      <c r="BU2904" s="18">
        <f t="shared" si="7476"/>
        <v>57.5</v>
      </c>
      <c r="BV2904" s="18">
        <f t="shared" si="7477"/>
        <v>57.5</v>
      </c>
      <c r="BW2904" s="18">
        <f t="shared" si="7478"/>
        <v>115</v>
      </c>
      <c r="BX2904" s="18"/>
      <c r="BY2904" s="18"/>
      <c r="BZ2904" s="18"/>
      <c r="CA2904" s="18">
        <f t="shared" si="7578"/>
        <v>57.5</v>
      </c>
      <c r="CB2904" s="18">
        <f t="shared" si="7579"/>
        <v>57.5</v>
      </c>
      <c r="CC2904" s="18">
        <f t="shared" si="7580"/>
        <v>115</v>
      </c>
      <c r="CD2904" s="18"/>
      <c r="CE2904" s="27"/>
      <c r="CF2904" s="33"/>
    </row>
    <row r="2905" spans="1:84" ht="46.8" x14ac:dyDescent="0.3">
      <c r="A2905" s="41" t="s">
        <v>463</v>
      </c>
      <c r="B2905" s="39"/>
      <c r="C2905" s="41"/>
      <c r="D2905" s="41"/>
      <c r="E2905" s="14" t="s">
        <v>1153</v>
      </c>
      <c r="F2905" s="18">
        <f t="shared" ref="F2905:K2907" si="7590">F2906</f>
        <v>57.5</v>
      </c>
      <c r="G2905" s="18">
        <f t="shared" si="7590"/>
        <v>57.5</v>
      </c>
      <c r="H2905" s="18">
        <f t="shared" si="7590"/>
        <v>115</v>
      </c>
      <c r="I2905" s="18">
        <f t="shared" si="7590"/>
        <v>0</v>
      </c>
      <c r="J2905" s="18">
        <f t="shared" si="7590"/>
        <v>0</v>
      </c>
      <c r="K2905" s="18">
        <f t="shared" si="7590"/>
        <v>0</v>
      </c>
      <c r="L2905" s="18">
        <f t="shared" si="7587"/>
        <v>57.5</v>
      </c>
      <c r="M2905" s="18">
        <f t="shared" si="7588"/>
        <v>57.5</v>
      </c>
      <c r="N2905" s="18">
        <f t="shared" si="7589"/>
        <v>115</v>
      </c>
      <c r="O2905" s="18">
        <f t="shared" ref="O2905:S2907" si="7591">O2906</f>
        <v>0</v>
      </c>
      <c r="P2905" s="18">
        <f t="shared" si="7591"/>
        <v>0</v>
      </c>
      <c r="Q2905" s="18">
        <f t="shared" si="7591"/>
        <v>0</v>
      </c>
      <c r="R2905" s="18">
        <f t="shared" si="7591"/>
        <v>0</v>
      </c>
      <c r="S2905" s="18">
        <f t="shared" si="7591"/>
        <v>0</v>
      </c>
      <c r="T2905" s="18">
        <f t="shared" si="7567"/>
        <v>57.5</v>
      </c>
      <c r="U2905" s="18">
        <f t="shared" si="7568"/>
        <v>57.5</v>
      </c>
      <c r="V2905" s="18">
        <f t="shared" si="7569"/>
        <v>115</v>
      </c>
      <c r="W2905" s="18">
        <f t="shared" ref="W2905:CD2907" si="7592">W2906</f>
        <v>0</v>
      </c>
      <c r="X2905" s="18">
        <f t="shared" si="7592"/>
        <v>0</v>
      </c>
      <c r="Y2905" s="18">
        <f t="shared" si="7592"/>
        <v>0</v>
      </c>
      <c r="Z2905" s="18">
        <f t="shared" si="7592"/>
        <v>0</v>
      </c>
      <c r="AA2905" s="18">
        <f t="shared" si="7592"/>
        <v>0</v>
      </c>
      <c r="AB2905" s="18">
        <f t="shared" si="7592"/>
        <v>0</v>
      </c>
      <c r="AC2905" s="18">
        <f t="shared" si="7536"/>
        <v>57.5</v>
      </c>
      <c r="AD2905" s="18">
        <f t="shared" si="7537"/>
        <v>57.5</v>
      </c>
      <c r="AE2905" s="18">
        <f t="shared" si="7538"/>
        <v>115</v>
      </c>
      <c r="AF2905" s="18">
        <f t="shared" si="7592"/>
        <v>0</v>
      </c>
      <c r="AG2905" s="18">
        <f t="shared" si="7592"/>
        <v>0</v>
      </c>
      <c r="AH2905" s="18">
        <f t="shared" si="7592"/>
        <v>0</v>
      </c>
      <c r="AI2905" s="18">
        <f t="shared" si="7571"/>
        <v>57.5</v>
      </c>
      <c r="AJ2905" s="18">
        <f t="shared" si="7572"/>
        <v>57.5</v>
      </c>
      <c r="AK2905" s="18">
        <f t="shared" si="7573"/>
        <v>115</v>
      </c>
      <c r="AL2905" s="18">
        <f t="shared" si="7592"/>
        <v>0</v>
      </c>
      <c r="AM2905" s="18">
        <f t="shared" si="7574"/>
        <v>57.5</v>
      </c>
      <c r="AN2905" s="18">
        <f t="shared" si="7592"/>
        <v>0</v>
      </c>
      <c r="AO2905" s="18">
        <f t="shared" si="7592"/>
        <v>0</v>
      </c>
      <c r="AP2905" s="18">
        <f t="shared" si="7592"/>
        <v>0</v>
      </c>
      <c r="AQ2905" s="18">
        <f t="shared" si="7489"/>
        <v>57.5</v>
      </c>
      <c r="AR2905" s="18">
        <f t="shared" si="7490"/>
        <v>57.5</v>
      </c>
      <c r="AS2905" s="18">
        <f t="shared" si="7491"/>
        <v>115</v>
      </c>
      <c r="AT2905" s="18">
        <f t="shared" si="7592"/>
        <v>0</v>
      </c>
      <c r="AU2905" s="18">
        <f t="shared" si="7592"/>
        <v>0</v>
      </c>
      <c r="AV2905" s="18">
        <f t="shared" si="7592"/>
        <v>0</v>
      </c>
      <c r="AW2905" s="18">
        <f t="shared" si="7492"/>
        <v>57.5</v>
      </c>
      <c r="AX2905" s="18">
        <f t="shared" si="7493"/>
        <v>57.5</v>
      </c>
      <c r="AY2905" s="18">
        <f t="shared" si="7494"/>
        <v>115</v>
      </c>
      <c r="AZ2905" s="18">
        <f t="shared" si="7592"/>
        <v>0</v>
      </c>
      <c r="BA2905" s="18">
        <f t="shared" si="7592"/>
        <v>0</v>
      </c>
      <c r="BB2905" s="18">
        <f t="shared" si="7592"/>
        <v>0</v>
      </c>
      <c r="BC2905" s="18">
        <f t="shared" si="7546"/>
        <v>57.5</v>
      </c>
      <c r="BD2905" s="18">
        <f t="shared" si="7547"/>
        <v>57.5</v>
      </c>
      <c r="BE2905" s="18">
        <f t="shared" si="7548"/>
        <v>115</v>
      </c>
      <c r="BF2905" s="18">
        <f t="shared" si="7592"/>
        <v>0</v>
      </c>
      <c r="BG2905" s="18">
        <f t="shared" si="7592"/>
        <v>0</v>
      </c>
      <c r="BH2905" s="18">
        <f t="shared" si="7592"/>
        <v>0</v>
      </c>
      <c r="BI2905" s="18">
        <f t="shared" si="7543"/>
        <v>57.5</v>
      </c>
      <c r="BJ2905" s="18">
        <f t="shared" si="7544"/>
        <v>57.5</v>
      </c>
      <c r="BK2905" s="18">
        <f t="shared" si="7545"/>
        <v>115</v>
      </c>
      <c r="BL2905" s="18">
        <f t="shared" si="7592"/>
        <v>-34.5</v>
      </c>
      <c r="BM2905" s="18">
        <f t="shared" si="7592"/>
        <v>0</v>
      </c>
      <c r="BN2905" s="18">
        <f t="shared" si="7592"/>
        <v>0</v>
      </c>
      <c r="BO2905" s="18">
        <f t="shared" si="7483"/>
        <v>23</v>
      </c>
      <c r="BP2905" s="18">
        <f t="shared" si="7484"/>
        <v>57.5</v>
      </c>
      <c r="BQ2905" s="18">
        <f t="shared" si="7485"/>
        <v>115</v>
      </c>
      <c r="BR2905" s="18">
        <f t="shared" si="7592"/>
        <v>0</v>
      </c>
      <c r="BS2905" s="18">
        <f t="shared" si="7592"/>
        <v>0</v>
      </c>
      <c r="BT2905" s="18">
        <f t="shared" si="7592"/>
        <v>0</v>
      </c>
      <c r="BU2905" s="18">
        <f t="shared" si="7476"/>
        <v>23</v>
      </c>
      <c r="BV2905" s="18">
        <f t="shared" si="7477"/>
        <v>57.5</v>
      </c>
      <c r="BW2905" s="18">
        <f t="shared" si="7478"/>
        <v>115</v>
      </c>
      <c r="BX2905" s="18">
        <f t="shared" si="7592"/>
        <v>0</v>
      </c>
      <c r="BY2905" s="18">
        <f t="shared" si="7592"/>
        <v>0</v>
      </c>
      <c r="BZ2905" s="18">
        <f t="shared" si="7592"/>
        <v>0</v>
      </c>
      <c r="CA2905" s="18">
        <f t="shared" si="7578"/>
        <v>23</v>
      </c>
      <c r="CB2905" s="18">
        <f t="shared" si="7579"/>
        <v>57.5</v>
      </c>
      <c r="CC2905" s="18">
        <f t="shared" si="7580"/>
        <v>115</v>
      </c>
      <c r="CD2905" s="18">
        <f t="shared" si="7592"/>
        <v>0</v>
      </c>
      <c r="CE2905" s="27"/>
      <c r="CF2905" s="33"/>
    </row>
    <row r="2906" spans="1:84" ht="31.2" x14ac:dyDescent="0.3">
      <c r="A2906" s="41" t="s">
        <v>463</v>
      </c>
      <c r="B2906" s="39">
        <v>300</v>
      </c>
      <c r="C2906" s="41"/>
      <c r="D2906" s="41"/>
      <c r="E2906" s="14" t="s">
        <v>552</v>
      </c>
      <c r="F2906" s="18">
        <f t="shared" si="7590"/>
        <v>57.5</v>
      </c>
      <c r="G2906" s="18">
        <f t="shared" si="7590"/>
        <v>57.5</v>
      </c>
      <c r="H2906" s="18">
        <f t="shared" si="7590"/>
        <v>115</v>
      </c>
      <c r="I2906" s="18">
        <f t="shared" si="7590"/>
        <v>0</v>
      </c>
      <c r="J2906" s="18">
        <f t="shared" si="7590"/>
        <v>0</v>
      </c>
      <c r="K2906" s="18">
        <f t="shared" si="7590"/>
        <v>0</v>
      </c>
      <c r="L2906" s="18">
        <f t="shared" si="7587"/>
        <v>57.5</v>
      </c>
      <c r="M2906" s="18">
        <f t="shared" si="7588"/>
        <v>57.5</v>
      </c>
      <c r="N2906" s="18">
        <f t="shared" si="7589"/>
        <v>115</v>
      </c>
      <c r="O2906" s="18">
        <f t="shared" si="7591"/>
        <v>0</v>
      </c>
      <c r="P2906" s="18">
        <f t="shared" si="7591"/>
        <v>0</v>
      </c>
      <c r="Q2906" s="18">
        <f t="shared" si="7591"/>
        <v>0</v>
      </c>
      <c r="R2906" s="18">
        <f t="shared" si="7591"/>
        <v>0</v>
      </c>
      <c r="S2906" s="18">
        <f t="shared" si="7591"/>
        <v>0</v>
      </c>
      <c r="T2906" s="18">
        <f t="shared" si="7567"/>
        <v>57.5</v>
      </c>
      <c r="U2906" s="18">
        <f t="shared" si="7568"/>
        <v>57.5</v>
      </c>
      <c r="V2906" s="18">
        <f t="shared" si="7569"/>
        <v>115</v>
      </c>
      <c r="W2906" s="18">
        <f t="shared" si="7592"/>
        <v>0</v>
      </c>
      <c r="X2906" s="18">
        <f t="shared" si="7592"/>
        <v>0</v>
      </c>
      <c r="Y2906" s="18">
        <f t="shared" si="7592"/>
        <v>0</v>
      </c>
      <c r="Z2906" s="18">
        <f t="shared" si="7592"/>
        <v>0</v>
      </c>
      <c r="AA2906" s="18">
        <f t="shared" si="7592"/>
        <v>0</v>
      </c>
      <c r="AB2906" s="18">
        <f t="shared" si="7592"/>
        <v>0</v>
      </c>
      <c r="AC2906" s="18">
        <f t="shared" si="7536"/>
        <v>57.5</v>
      </c>
      <c r="AD2906" s="18">
        <f t="shared" si="7537"/>
        <v>57.5</v>
      </c>
      <c r="AE2906" s="18">
        <f t="shared" si="7538"/>
        <v>115</v>
      </c>
      <c r="AF2906" s="18">
        <f t="shared" si="7592"/>
        <v>0</v>
      </c>
      <c r="AG2906" s="18">
        <f t="shared" si="7592"/>
        <v>0</v>
      </c>
      <c r="AH2906" s="18">
        <f t="shared" si="7592"/>
        <v>0</v>
      </c>
      <c r="AI2906" s="18">
        <f t="shared" si="7571"/>
        <v>57.5</v>
      </c>
      <c r="AJ2906" s="18">
        <f t="shared" si="7572"/>
        <v>57.5</v>
      </c>
      <c r="AK2906" s="18">
        <f t="shared" si="7573"/>
        <v>115</v>
      </c>
      <c r="AL2906" s="18">
        <f t="shared" si="7592"/>
        <v>0</v>
      </c>
      <c r="AM2906" s="18">
        <f t="shared" si="7574"/>
        <v>57.5</v>
      </c>
      <c r="AN2906" s="18">
        <f t="shared" si="7592"/>
        <v>0</v>
      </c>
      <c r="AO2906" s="18">
        <f t="shared" si="7592"/>
        <v>0</v>
      </c>
      <c r="AP2906" s="18">
        <f t="shared" si="7592"/>
        <v>0</v>
      </c>
      <c r="AQ2906" s="18">
        <f t="shared" si="7489"/>
        <v>57.5</v>
      </c>
      <c r="AR2906" s="18">
        <f t="shared" si="7490"/>
        <v>57.5</v>
      </c>
      <c r="AS2906" s="18">
        <f t="shared" si="7491"/>
        <v>115</v>
      </c>
      <c r="AT2906" s="18">
        <f t="shared" si="7592"/>
        <v>0</v>
      </c>
      <c r="AU2906" s="18">
        <f t="shared" si="7592"/>
        <v>0</v>
      </c>
      <c r="AV2906" s="18">
        <f t="shared" si="7592"/>
        <v>0</v>
      </c>
      <c r="AW2906" s="18">
        <f t="shared" si="7492"/>
        <v>57.5</v>
      </c>
      <c r="AX2906" s="18">
        <f t="shared" si="7493"/>
        <v>57.5</v>
      </c>
      <c r="AY2906" s="18">
        <f t="shared" si="7494"/>
        <v>115</v>
      </c>
      <c r="AZ2906" s="18">
        <f t="shared" si="7592"/>
        <v>0</v>
      </c>
      <c r="BA2906" s="18">
        <f t="shared" si="7592"/>
        <v>0</v>
      </c>
      <c r="BB2906" s="18">
        <f t="shared" si="7592"/>
        <v>0</v>
      </c>
      <c r="BC2906" s="18">
        <f t="shared" si="7546"/>
        <v>57.5</v>
      </c>
      <c r="BD2906" s="18">
        <f t="shared" si="7547"/>
        <v>57.5</v>
      </c>
      <c r="BE2906" s="18">
        <f t="shared" si="7548"/>
        <v>115</v>
      </c>
      <c r="BF2906" s="18">
        <f t="shared" si="7592"/>
        <v>0</v>
      </c>
      <c r="BG2906" s="18">
        <f t="shared" si="7592"/>
        <v>0</v>
      </c>
      <c r="BH2906" s="18">
        <f t="shared" si="7592"/>
        <v>0</v>
      </c>
      <c r="BI2906" s="18">
        <f t="shared" si="7543"/>
        <v>57.5</v>
      </c>
      <c r="BJ2906" s="18">
        <f t="shared" si="7544"/>
        <v>57.5</v>
      </c>
      <c r="BK2906" s="18">
        <f t="shared" si="7545"/>
        <v>115</v>
      </c>
      <c r="BL2906" s="18">
        <f t="shared" si="7592"/>
        <v>-34.5</v>
      </c>
      <c r="BM2906" s="18">
        <f t="shared" si="7592"/>
        <v>0</v>
      </c>
      <c r="BN2906" s="18">
        <f t="shared" si="7592"/>
        <v>0</v>
      </c>
      <c r="BO2906" s="18">
        <f t="shared" si="7483"/>
        <v>23</v>
      </c>
      <c r="BP2906" s="18">
        <f t="shared" si="7484"/>
        <v>57.5</v>
      </c>
      <c r="BQ2906" s="18">
        <f t="shared" si="7485"/>
        <v>115</v>
      </c>
      <c r="BR2906" s="18">
        <f t="shared" si="7592"/>
        <v>0</v>
      </c>
      <c r="BS2906" s="18">
        <f t="shared" si="7592"/>
        <v>0</v>
      </c>
      <c r="BT2906" s="18">
        <f t="shared" si="7592"/>
        <v>0</v>
      </c>
      <c r="BU2906" s="18">
        <f t="shared" si="7476"/>
        <v>23</v>
      </c>
      <c r="BV2906" s="18">
        <f t="shared" si="7477"/>
        <v>57.5</v>
      </c>
      <c r="BW2906" s="18">
        <f t="shared" si="7478"/>
        <v>115</v>
      </c>
      <c r="BX2906" s="18">
        <f t="shared" si="7592"/>
        <v>0</v>
      </c>
      <c r="BY2906" s="18">
        <f t="shared" si="7592"/>
        <v>0</v>
      </c>
      <c r="BZ2906" s="18">
        <f t="shared" si="7592"/>
        <v>0</v>
      </c>
      <c r="CA2906" s="18">
        <f t="shared" si="7578"/>
        <v>23</v>
      </c>
      <c r="CB2906" s="18">
        <f t="shared" si="7579"/>
        <v>57.5</v>
      </c>
      <c r="CC2906" s="18">
        <f t="shared" si="7580"/>
        <v>115</v>
      </c>
      <c r="CD2906" s="18">
        <f t="shared" si="7592"/>
        <v>0</v>
      </c>
      <c r="CE2906" s="27"/>
      <c r="CF2906" s="33"/>
    </row>
    <row r="2907" spans="1:84" x14ac:dyDescent="0.3">
      <c r="A2907" s="41" t="s">
        <v>463</v>
      </c>
      <c r="B2907" s="39">
        <v>360</v>
      </c>
      <c r="C2907" s="41"/>
      <c r="D2907" s="41"/>
      <c r="E2907" s="14" t="s">
        <v>565</v>
      </c>
      <c r="F2907" s="18">
        <f t="shared" si="7590"/>
        <v>57.5</v>
      </c>
      <c r="G2907" s="18">
        <f t="shared" si="7590"/>
        <v>57.5</v>
      </c>
      <c r="H2907" s="18">
        <f t="shared" si="7590"/>
        <v>115</v>
      </c>
      <c r="I2907" s="18">
        <f t="shared" si="7590"/>
        <v>0</v>
      </c>
      <c r="J2907" s="18">
        <f t="shared" si="7590"/>
        <v>0</v>
      </c>
      <c r="K2907" s="18">
        <f t="shared" si="7590"/>
        <v>0</v>
      </c>
      <c r="L2907" s="18">
        <f t="shared" si="7587"/>
        <v>57.5</v>
      </c>
      <c r="M2907" s="18">
        <f t="shared" si="7588"/>
        <v>57.5</v>
      </c>
      <c r="N2907" s="18">
        <f t="shared" si="7589"/>
        <v>115</v>
      </c>
      <c r="O2907" s="18">
        <f t="shared" si="7591"/>
        <v>0</v>
      </c>
      <c r="P2907" s="18">
        <f t="shared" si="7591"/>
        <v>0</v>
      </c>
      <c r="Q2907" s="18">
        <f t="shared" si="7591"/>
        <v>0</v>
      </c>
      <c r="R2907" s="18">
        <f t="shared" si="7591"/>
        <v>0</v>
      </c>
      <c r="S2907" s="18">
        <f t="shared" si="7591"/>
        <v>0</v>
      </c>
      <c r="T2907" s="18">
        <f t="shared" si="7567"/>
        <v>57.5</v>
      </c>
      <c r="U2907" s="18">
        <f t="shared" si="7568"/>
        <v>57.5</v>
      </c>
      <c r="V2907" s="18">
        <f t="shared" si="7569"/>
        <v>115</v>
      </c>
      <c r="W2907" s="18">
        <f t="shared" si="7592"/>
        <v>0</v>
      </c>
      <c r="X2907" s="18">
        <f t="shared" si="7592"/>
        <v>0</v>
      </c>
      <c r="Y2907" s="18">
        <f t="shared" si="7592"/>
        <v>0</v>
      </c>
      <c r="Z2907" s="18">
        <f t="shared" si="7592"/>
        <v>0</v>
      </c>
      <c r="AA2907" s="18">
        <f t="shared" si="7592"/>
        <v>0</v>
      </c>
      <c r="AB2907" s="18">
        <f t="shared" si="7592"/>
        <v>0</v>
      </c>
      <c r="AC2907" s="18">
        <f t="shared" si="7536"/>
        <v>57.5</v>
      </c>
      <c r="AD2907" s="18">
        <f t="shared" si="7537"/>
        <v>57.5</v>
      </c>
      <c r="AE2907" s="18">
        <f t="shared" si="7538"/>
        <v>115</v>
      </c>
      <c r="AF2907" s="18">
        <f t="shared" si="7592"/>
        <v>0</v>
      </c>
      <c r="AG2907" s="18">
        <f t="shared" si="7592"/>
        <v>0</v>
      </c>
      <c r="AH2907" s="18">
        <f t="shared" si="7592"/>
        <v>0</v>
      </c>
      <c r="AI2907" s="18">
        <f t="shared" si="7571"/>
        <v>57.5</v>
      </c>
      <c r="AJ2907" s="18">
        <f t="shared" si="7572"/>
        <v>57.5</v>
      </c>
      <c r="AK2907" s="18">
        <f t="shared" si="7573"/>
        <v>115</v>
      </c>
      <c r="AL2907" s="18">
        <f t="shared" si="7592"/>
        <v>0</v>
      </c>
      <c r="AM2907" s="18">
        <f t="shared" si="7574"/>
        <v>57.5</v>
      </c>
      <c r="AN2907" s="18">
        <f t="shared" si="7592"/>
        <v>0</v>
      </c>
      <c r="AO2907" s="18">
        <f t="shared" si="7592"/>
        <v>0</v>
      </c>
      <c r="AP2907" s="18">
        <f t="shared" si="7592"/>
        <v>0</v>
      </c>
      <c r="AQ2907" s="18">
        <f t="shared" si="7489"/>
        <v>57.5</v>
      </c>
      <c r="AR2907" s="18">
        <f t="shared" si="7490"/>
        <v>57.5</v>
      </c>
      <c r="AS2907" s="18">
        <f t="shared" si="7491"/>
        <v>115</v>
      </c>
      <c r="AT2907" s="18">
        <f t="shared" si="7592"/>
        <v>0</v>
      </c>
      <c r="AU2907" s="18">
        <f t="shared" si="7592"/>
        <v>0</v>
      </c>
      <c r="AV2907" s="18">
        <f t="shared" si="7592"/>
        <v>0</v>
      </c>
      <c r="AW2907" s="18">
        <f t="shared" si="7492"/>
        <v>57.5</v>
      </c>
      <c r="AX2907" s="18">
        <f t="shared" si="7493"/>
        <v>57.5</v>
      </c>
      <c r="AY2907" s="18">
        <f t="shared" si="7494"/>
        <v>115</v>
      </c>
      <c r="AZ2907" s="18">
        <f t="shared" si="7592"/>
        <v>0</v>
      </c>
      <c r="BA2907" s="18">
        <f t="shared" si="7592"/>
        <v>0</v>
      </c>
      <c r="BB2907" s="18">
        <f t="shared" si="7592"/>
        <v>0</v>
      </c>
      <c r="BC2907" s="18">
        <f t="shared" si="7546"/>
        <v>57.5</v>
      </c>
      <c r="BD2907" s="18">
        <f t="shared" si="7547"/>
        <v>57.5</v>
      </c>
      <c r="BE2907" s="18">
        <f t="shared" si="7548"/>
        <v>115</v>
      </c>
      <c r="BF2907" s="18">
        <f t="shared" si="7592"/>
        <v>0</v>
      </c>
      <c r="BG2907" s="18">
        <f t="shared" si="7592"/>
        <v>0</v>
      </c>
      <c r="BH2907" s="18">
        <f t="shared" si="7592"/>
        <v>0</v>
      </c>
      <c r="BI2907" s="18">
        <f t="shared" si="7543"/>
        <v>57.5</v>
      </c>
      <c r="BJ2907" s="18">
        <f t="shared" si="7544"/>
        <v>57.5</v>
      </c>
      <c r="BK2907" s="18">
        <f t="shared" si="7545"/>
        <v>115</v>
      </c>
      <c r="BL2907" s="18">
        <f t="shared" si="7592"/>
        <v>-34.5</v>
      </c>
      <c r="BM2907" s="18">
        <f t="shared" si="7592"/>
        <v>0</v>
      </c>
      <c r="BN2907" s="18">
        <f t="shared" si="7592"/>
        <v>0</v>
      </c>
      <c r="BO2907" s="18">
        <f t="shared" si="7483"/>
        <v>23</v>
      </c>
      <c r="BP2907" s="18">
        <f t="shared" si="7484"/>
        <v>57.5</v>
      </c>
      <c r="BQ2907" s="18">
        <f t="shared" si="7485"/>
        <v>115</v>
      </c>
      <c r="BR2907" s="18">
        <f t="shared" si="7592"/>
        <v>0</v>
      </c>
      <c r="BS2907" s="18">
        <f t="shared" si="7592"/>
        <v>0</v>
      </c>
      <c r="BT2907" s="18">
        <f t="shared" si="7592"/>
        <v>0</v>
      </c>
      <c r="BU2907" s="18">
        <f t="shared" si="7476"/>
        <v>23</v>
      </c>
      <c r="BV2907" s="18">
        <f t="shared" si="7477"/>
        <v>57.5</v>
      </c>
      <c r="BW2907" s="18">
        <f t="shared" si="7478"/>
        <v>115</v>
      </c>
      <c r="BX2907" s="18">
        <f t="shared" si="7592"/>
        <v>0</v>
      </c>
      <c r="BY2907" s="18">
        <f t="shared" si="7592"/>
        <v>0</v>
      </c>
      <c r="BZ2907" s="18">
        <f t="shared" si="7592"/>
        <v>0</v>
      </c>
      <c r="CA2907" s="18">
        <f t="shared" si="7578"/>
        <v>23</v>
      </c>
      <c r="CB2907" s="18">
        <f t="shared" si="7579"/>
        <v>57.5</v>
      </c>
      <c r="CC2907" s="18">
        <f t="shared" si="7580"/>
        <v>115</v>
      </c>
      <c r="CD2907" s="18">
        <f t="shared" si="7592"/>
        <v>0</v>
      </c>
      <c r="CE2907" s="27"/>
      <c r="CF2907" s="33"/>
    </row>
    <row r="2908" spans="1:84" x14ac:dyDescent="0.3">
      <c r="A2908" s="41" t="s">
        <v>463</v>
      </c>
      <c r="B2908" s="39">
        <v>360</v>
      </c>
      <c r="C2908" s="41" t="s">
        <v>5</v>
      </c>
      <c r="D2908" s="41" t="s">
        <v>6</v>
      </c>
      <c r="E2908" s="14" t="s">
        <v>518</v>
      </c>
      <c r="F2908" s="18">
        <v>57.5</v>
      </c>
      <c r="G2908" s="18">
        <v>57.5</v>
      </c>
      <c r="H2908" s="18">
        <v>115</v>
      </c>
      <c r="I2908" s="18"/>
      <c r="J2908" s="18"/>
      <c r="K2908" s="18"/>
      <c r="L2908" s="18">
        <f t="shared" si="7587"/>
        <v>57.5</v>
      </c>
      <c r="M2908" s="18">
        <f t="shared" si="7588"/>
        <v>57.5</v>
      </c>
      <c r="N2908" s="18">
        <f t="shared" si="7589"/>
        <v>115</v>
      </c>
      <c r="O2908" s="18"/>
      <c r="P2908" s="18"/>
      <c r="Q2908" s="18"/>
      <c r="R2908" s="18"/>
      <c r="S2908" s="18"/>
      <c r="T2908" s="18">
        <f t="shared" si="7567"/>
        <v>57.5</v>
      </c>
      <c r="U2908" s="18">
        <f t="shared" si="7568"/>
        <v>57.5</v>
      </c>
      <c r="V2908" s="18">
        <f t="shared" si="7569"/>
        <v>115</v>
      </c>
      <c r="W2908" s="18"/>
      <c r="X2908" s="18"/>
      <c r="Y2908" s="18"/>
      <c r="Z2908" s="18"/>
      <c r="AA2908" s="18"/>
      <c r="AB2908" s="18"/>
      <c r="AC2908" s="18">
        <f t="shared" si="7536"/>
        <v>57.5</v>
      </c>
      <c r="AD2908" s="18">
        <f t="shared" si="7537"/>
        <v>57.5</v>
      </c>
      <c r="AE2908" s="18">
        <f t="shared" si="7538"/>
        <v>115</v>
      </c>
      <c r="AF2908" s="18"/>
      <c r="AG2908" s="18"/>
      <c r="AH2908" s="18"/>
      <c r="AI2908" s="18">
        <f t="shared" si="7571"/>
        <v>57.5</v>
      </c>
      <c r="AJ2908" s="18">
        <f t="shared" si="7572"/>
        <v>57.5</v>
      </c>
      <c r="AK2908" s="18">
        <f t="shared" si="7573"/>
        <v>115</v>
      </c>
      <c r="AL2908" s="18"/>
      <c r="AM2908" s="18">
        <f t="shared" si="7574"/>
        <v>57.5</v>
      </c>
      <c r="AN2908" s="18"/>
      <c r="AO2908" s="18"/>
      <c r="AP2908" s="18"/>
      <c r="AQ2908" s="18">
        <f t="shared" si="7489"/>
        <v>57.5</v>
      </c>
      <c r="AR2908" s="18">
        <f t="shared" si="7490"/>
        <v>57.5</v>
      </c>
      <c r="AS2908" s="18">
        <f t="shared" si="7491"/>
        <v>115</v>
      </c>
      <c r="AT2908" s="18"/>
      <c r="AU2908" s="18"/>
      <c r="AV2908" s="18"/>
      <c r="AW2908" s="18">
        <f t="shared" si="7492"/>
        <v>57.5</v>
      </c>
      <c r="AX2908" s="18">
        <f t="shared" si="7493"/>
        <v>57.5</v>
      </c>
      <c r="AY2908" s="18">
        <f t="shared" si="7494"/>
        <v>115</v>
      </c>
      <c r="AZ2908" s="18"/>
      <c r="BA2908" s="18"/>
      <c r="BB2908" s="18"/>
      <c r="BC2908" s="18">
        <f t="shared" si="7546"/>
        <v>57.5</v>
      </c>
      <c r="BD2908" s="18">
        <f t="shared" si="7547"/>
        <v>57.5</v>
      </c>
      <c r="BE2908" s="18">
        <f t="shared" si="7548"/>
        <v>115</v>
      </c>
      <c r="BF2908" s="18"/>
      <c r="BG2908" s="18"/>
      <c r="BH2908" s="18"/>
      <c r="BI2908" s="18">
        <f t="shared" si="7543"/>
        <v>57.5</v>
      </c>
      <c r="BJ2908" s="18">
        <f t="shared" si="7544"/>
        <v>57.5</v>
      </c>
      <c r="BK2908" s="18">
        <f t="shared" si="7545"/>
        <v>115</v>
      </c>
      <c r="BL2908" s="18">
        <v>-34.5</v>
      </c>
      <c r="BM2908" s="18"/>
      <c r="BN2908" s="18"/>
      <c r="BO2908" s="18">
        <f t="shared" si="7483"/>
        <v>23</v>
      </c>
      <c r="BP2908" s="18">
        <f t="shared" si="7484"/>
        <v>57.5</v>
      </c>
      <c r="BQ2908" s="18">
        <f t="shared" si="7485"/>
        <v>115</v>
      </c>
      <c r="BR2908" s="18"/>
      <c r="BS2908" s="18"/>
      <c r="BT2908" s="18"/>
      <c r="BU2908" s="18">
        <f t="shared" si="7476"/>
        <v>23</v>
      </c>
      <c r="BV2908" s="18">
        <f t="shared" si="7477"/>
        <v>57.5</v>
      </c>
      <c r="BW2908" s="18">
        <f t="shared" si="7478"/>
        <v>115</v>
      </c>
      <c r="BX2908" s="18"/>
      <c r="BY2908" s="18"/>
      <c r="BZ2908" s="18"/>
      <c r="CA2908" s="18">
        <f t="shared" si="7578"/>
        <v>23</v>
      </c>
      <c r="CB2908" s="18">
        <f t="shared" si="7579"/>
        <v>57.5</v>
      </c>
      <c r="CC2908" s="18">
        <f t="shared" si="7580"/>
        <v>115</v>
      </c>
      <c r="CD2908" s="18"/>
      <c r="CE2908" s="27"/>
      <c r="CF2908" s="33"/>
    </row>
    <row r="2909" spans="1:84" ht="46.8" x14ac:dyDescent="0.3">
      <c r="A2909" s="41" t="s">
        <v>464</v>
      </c>
      <c r="B2909" s="39"/>
      <c r="C2909" s="41"/>
      <c r="D2909" s="41"/>
      <c r="E2909" s="14" t="s">
        <v>755</v>
      </c>
      <c r="F2909" s="18">
        <f t="shared" ref="F2909:K2911" si="7593">F2910</f>
        <v>310.5</v>
      </c>
      <c r="G2909" s="18">
        <f t="shared" si="7593"/>
        <v>310.5</v>
      </c>
      <c r="H2909" s="18">
        <f t="shared" si="7593"/>
        <v>310.5</v>
      </c>
      <c r="I2909" s="18">
        <f t="shared" si="7593"/>
        <v>0</v>
      </c>
      <c r="J2909" s="18">
        <f t="shared" si="7593"/>
        <v>0</v>
      </c>
      <c r="K2909" s="18">
        <f t="shared" si="7593"/>
        <v>0</v>
      </c>
      <c r="L2909" s="18">
        <f t="shared" si="7587"/>
        <v>310.5</v>
      </c>
      <c r="M2909" s="18">
        <f t="shared" si="7588"/>
        <v>310.5</v>
      </c>
      <c r="N2909" s="18">
        <f t="shared" si="7589"/>
        <v>310.5</v>
      </c>
      <c r="O2909" s="18">
        <f t="shared" ref="O2909:S2911" si="7594">O2910</f>
        <v>0</v>
      </c>
      <c r="P2909" s="18">
        <f t="shared" si="7594"/>
        <v>0</v>
      </c>
      <c r="Q2909" s="18">
        <f t="shared" si="7594"/>
        <v>0</v>
      </c>
      <c r="R2909" s="18">
        <f t="shared" si="7594"/>
        <v>0</v>
      </c>
      <c r="S2909" s="18">
        <f t="shared" si="7594"/>
        <v>0</v>
      </c>
      <c r="T2909" s="18">
        <f t="shared" si="7567"/>
        <v>310.5</v>
      </c>
      <c r="U2909" s="18">
        <f t="shared" si="7568"/>
        <v>310.5</v>
      </c>
      <c r="V2909" s="18">
        <f t="shared" si="7569"/>
        <v>310.5</v>
      </c>
      <c r="W2909" s="18">
        <f t="shared" ref="W2909:CD2911" si="7595">W2910</f>
        <v>0</v>
      </c>
      <c r="X2909" s="18">
        <f t="shared" si="7595"/>
        <v>0</v>
      </c>
      <c r="Y2909" s="18">
        <f t="shared" si="7595"/>
        <v>0</v>
      </c>
      <c r="Z2909" s="18">
        <f t="shared" si="7595"/>
        <v>0</v>
      </c>
      <c r="AA2909" s="18">
        <f t="shared" si="7595"/>
        <v>0</v>
      </c>
      <c r="AB2909" s="18">
        <f t="shared" si="7595"/>
        <v>0</v>
      </c>
      <c r="AC2909" s="18">
        <f t="shared" si="7536"/>
        <v>310.5</v>
      </c>
      <c r="AD2909" s="18">
        <f t="shared" si="7537"/>
        <v>310.5</v>
      </c>
      <c r="AE2909" s="18">
        <f t="shared" si="7538"/>
        <v>310.5</v>
      </c>
      <c r="AF2909" s="18">
        <f t="shared" si="7595"/>
        <v>0</v>
      </c>
      <c r="AG2909" s="18">
        <f t="shared" si="7595"/>
        <v>0</v>
      </c>
      <c r="AH2909" s="18">
        <f t="shared" si="7595"/>
        <v>0</v>
      </c>
      <c r="AI2909" s="18">
        <f t="shared" si="7571"/>
        <v>310.5</v>
      </c>
      <c r="AJ2909" s="18">
        <f t="shared" si="7572"/>
        <v>310.5</v>
      </c>
      <c r="AK2909" s="18">
        <f t="shared" si="7573"/>
        <v>310.5</v>
      </c>
      <c r="AL2909" s="18">
        <f t="shared" si="7595"/>
        <v>0</v>
      </c>
      <c r="AM2909" s="18">
        <f t="shared" si="7574"/>
        <v>310.5</v>
      </c>
      <c r="AN2909" s="18">
        <f t="shared" si="7595"/>
        <v>0</v>
      </c>
      <c r="AO2909" s="18">
        <f t="shared" si="7595"/>
        <v>0</v>
      </c>
      <c r="AP2909" s="18">
        <f t="shared" si="7595"/>
        <v>0</v>
      </c>
      <c r="AQ2909" s="18">
        <f t="shared" si="7489"/>
        <v>310.5</v>
      </c>
      <c r="AR2909" s="18">
        <f t="shared" si="7490"/>
        <v>310.5</v>
      </c>
      <c r="AS2909" s="18">
        <f t="shared" si="7491"/>
        <v>310.5</v>
      </c>
      <c r="AT2909" s="18">
        <f t="shared" si="7595"/>
        <v>0</v>
      </c>
      <c r="AU2909" s="18">
        <f t="shared" si="7595"/>
        <v>0</v>
      </c>
      <c r="AV2909" s="18">
        <f t="shared" si="7595"/>
        <v>0</v>
      </c>
      <c r="AW2909" s="18">
        <f t="shared" si="7492"/>
        <v>310.5</v>
      </c>
      <c r="AX2909" s="18">
        <f t="shared" si="7493"/>
        <v>310.5</v>
      </c>
      <c r="AY2909" s="18">
        <f t="shared" si="7494"/>
        <v>310.5</v>
      </c>
      <c r="AZ2909" s="18">
        <f t="shared" si="7595"/>
        <v>0</v>
      </c>
      <c r="BA2909" s="18">
        <f t="shared" si="7595"/>
        <v>0</v>
      </c>
      <c r="BB2909" s="18">
        <f t="shared" si="7595"/>
        <v>0</v>
      </c>
      <c r="BC2909" s="18">
        <f t="shared" si="7546"/>
        <v>310.5</v>
      </c>
      <c r="BD2909" s="18">
        <f t="shared" si="7547"/>
        <v>310.5</v>
      </c>
      <c r="BE2909" s="18">
        <f t="shared" si="7548"/>
        <v>310.5</v>
      </c>
      <c r="BF2909" s="18">
        <f t="shared" si="7595"/>
        <v>0</v>
      </c>
      <c r="BG2909" s="18">
        <f t="shared" si="7595"/>
        <v>0</v>
      </c>
      <c r="BH2909" s="18">
        <f t="shared" si="7595"/>
        <v>0</v>
      </c>
      <c r="BI2909" s="18">
        <f t="shared" si="7543"/>
        <v>310.5</v>
      </c>
      <c r="BJ2909" s="18">
        <f t="shared" si="7544"/>
        <v>310.5</v>
      </c>
      <c r="BK2909" s="18">
        <f t="shared" si="7545"/>
        <v>310.5</v>
      </c>
      <c r="BL2909" s="18">
        <f t="shared" si="7595"/>
        <v>-46</v>
      </c>
      <c r="BM2909" s="18">
        <f t="shared" si="7595"/>
        <v>0</v>
      </c>
      <c r="BN2909" s="18">
        <f t="shared" si="7595"/>
        <v>0</v>
      </c>
      <c r="BO2909" s="18">
        <f t="shared" si="7483"/>
        <v>264.5</v>
      </c>
      <c r="BP2909" s="18">
        <f t="shared" si="7484"/>
        <v>310.5</v>
      </c>
      <c r="BQ2909" s="18">
        <f t="shared" si="7485"/>
        <v>310.5</v>
      </c>
      <c r="BR2909" s="18">
        <f t="shared" si="7595"/>
        <v>0</v>
      </c>
      <c r="BS2909" s="18">
        <f t="shared" si="7595"/>
        <v>0</v>
      </c>
      <c r="BT2909" s="18">
        <f t="shared" si="7595"/>
        <v>0</v>
      </c>
      <c r="BU2909" s="18">
        <f t="shared" ref="BU2909:BU2972" si="7596">BO2909+BR2909</f>
        <v>264.5</v>
      </c>
      <c r="BV2909" s="18">
        <f t="shared" ref="BV2909:BV2972" si="7597">BP2909+BS2909</f>
        <v>310.5</v>
      </c>
      <c r="BW2909" s="18">
        <f t="shared" ref="BW2909:BW2972" si="7598">BQ2909+BT2909</f>
        <v>310.5</v>
      </c>
      <c r="BX2909" s="18">
        <f t="shared" si="7595"/>
        <v>0</v>
      </c>
      <c r="BY2909" s="18">
        <f t="shared" si="7595"/>
        <v>0</v>
      </c>
      <c r="BZ2909" s="18">
        <f t="shared" si="7595"/>
        <v>0</v>
      </c>
      <c r="CA2909" s="18">
        <f t="shared" si="7578"/>
        <v>264.5</v>
      </c>
      <c r="CB2909" s="18">
        <f t="shared" si="7579"/>
        <v>310.5</v>
      </c>
      <c r="CC2909" s="18">
        <f t="shared" si="7580"/>
        <v>310.5</v>
      </c>
      <c r="CD2909" s="18">
        <f t="shared" si="7595"/>
        <v>0</v>
      </c>
      <c r="CE2909" s="27"/>
      <c r="CF2909" s="33"/>
    </row>
    <row r="2910" spans="1:84" ht="31.2" x14ac:dyDescent="0.3">
      <c r="A2910" s="41" t="s">
        <v>464</v>
      </c>
      <c r="B2910" s="39">
        <v>300</v>
      </c>
      <c r="C2910" s="41"/>
      <c r="D2910" s="41"/>
      <c r="E2910" s="14" t="s">
        <v>552</v>
      </c>
      <c r="F2910" s="18">
        <f t="shared" si="7593"/>
        <v>310.5</v>
      </c>
      <c r="G2910" s="18">
        <f t="shared" si="7593"/>
        <v>310.5</v>
      </c>
      <c r="H2910" s="18">
        <f t="shared" si="7593"/>
        <v>310.5</v>
      </c>
      <c r="I2910" s="18">
        <f t="shared" si="7593"/>
        <v>0</v>
      </c>
      <c r="J2910" s="18">
        <f t="shared" si="7593"/>
        <v>0</v>
      </c>
      <c r="K2910" s="18">
        <f t="shared" si="7593"/>
        <v>0</v>
      </c>
      <c r="L2910" s="18">
        <f t="shared" si="7587"/>
        <v>310.5</v>
      </c>
      <c r="M2910" s="18">
        <f t="shared" si="7588"/>
        <v>310.5</v>
      </c>
      <c r="N2910" s="18">
        <f t="shared" si="7589"/>
        <v>310.5</v>
      </c>
      <c r="O2910" s="18">
        <f t="shared" si="7594"/>
        <v>0</v>
      </c>
      <c r="P2910" s="18">
        <f t="shared" si="7594"/>
        <v>0</v>
      </c>
      <c r="Q2910" s="18">
        <f t="shared" si="7594"/>
        <v>0</v>
      </c>
      <c r="R2910" s="18">
        <f t="shared" si="7594"/>
        <v>0</v>
      </c>
      <c r="S2910" s="18">
        <f t="shared" si="7594"/>
        <v>0</v>
      </c>
      <c r="T2910" s="18">
        <f t="shared" si="7567"/>
        <v>310.5</v>
      </c>
      <c r="U2910" s="18">
        <f t="shared" si="7568"/>
        <v>310.5</v>
      </c>
      <c r="V2910" s="18">
        <f t="shared" si="7569"/>
        <v>310.5</v>
      </c>
      <c r="W2910" s="18">
        <f t="shared" si="7595"/>
        <v>0</v>
      </c>
      <c r="X2910" s="18">
        <f t="shared" si="7595"/>
        <v>0</v>
      </c>
      <c r="Y2910" s="18">
        <f t="shared" si="7595"/>
        <v>0</v>
      </c>
      <c r="Z2910" s="18">
        <f t="shared" si="7595"/>
        <v>0</v>
      </c>
      <c r="AA2910" s="18">
        <f t="shared" si="7595"/>
        <v>0</v>
      </c>
      <c r="AB2910" s="18">
        <f t="shared" si="7595"/>
        <v>0</v>
      </c>
      <c r="AC2910" s="18">
        <f t="shared" si="7536"/>
        <v>310.5</v>
      </c>
      <c r="AD2910" s="18">
        <f t="shared" si="7537"/>
        <v>310.5</v>
      </c>
      <c r="AE2910" s="18">
        <f t="shared" si="7538"/>
        <v>310.5</v>
      </c>
      <c r="AF2910" s="18">
        <f t="shared" si="7595"/>
        <v>0</v>
      </c>
      <c r="AG2910" s="18">
        <f t="shared" si="7595"/>
        <v>0</v>
      </c>
      <c r="AH2910" s="18">
        <f t="shared" si="7595"/>
        <v>0</v>
      </c>
      <c r="AI2910" s="18">
        <f t="shared" si="7571"/>
        <v>310.5</v>
      </c>
      <c r="AJ2910" s="18">
        <f t="shared" si="7572"/>
        <v>310.5</v>
      </c>
      <c r="AK2910" s="18">
        <f t="shared" si="7573"/>
        <v>310.5</v>
      </c>
      <c r="AL2910" s="18">
        <f t="shared" si="7595"/>
        <v>0</v>
      </c>
      <c r="AM2910" s="18">
        <f t="shared" si="7574"/>
        <v>310.5</v>
      </c>
      <c r="AN2910" s="18">
        <f t="shared" si="7595"/>
        <v>0</v>
      </c>
      <c r="AO2910" s="18">
        <f t="shared" si="7595"/>
        <v>0</v>
      </c>
      <c r="AP2910" s="18">
        <f t="shared" si="7595"/>
        <v>0</v>
      </c>
      <c r="AQ2910" s="18">
        <f t="shared" si="7489"/>
        <v>310.5</v>
      </c>
      <c r="AR2910" s="18">
        <f t="shared" si="7490"/>
        <v>310.5</v>
      </c>
      <c r="AS2910" s="18">
        <f t="shared" si="7491"/>
        <v>310.5</v>
      </c>
      <c r="AT2910" s="18">
        <f t="shared" si="7595"/>
        <v>0</v>
      </c>
      <c r="AU2910" s="18">
        <f t="shared" si="7595"/>
        <v>0</v>
      </c>
      <c r="AV2910" s="18">
        <f t="shared" si="7595"/>
        <v>0</v>
      </c>
      <c r="AW2910" s="18">
        <f t="shared" si="7492"/>
        <v>310.5</v>
      </c>
      <c r="AX2910" s="18">
        <f t="shared" si="7493"/>
        <v>310.5</v>
      </c>
      <c r="AY2910" s="18">
        <f t="shared" si="7494"/>
        <v>310.5</v>
      </c>
      <c r="AZ2910" s="18">
        <f t="shared" si="7595"/>
        <v>0</v>
      </c>
      <c r="BA2910" s="18">
        <f t="shared" si="7595"/>
        <v>0</v>
      </c>
      <c r="BB2910" s="18">
        <f t="shared" si="7595"/>
        <v>0</v>
      </c>
      <c r="BC2910" s="18">
        <f t="shared" si="7546"/>
        <v>310.5</v>
      </c>
      <c r="BD2910" s="18">
        <f t="shared" si="7547"/>
        <v>310.5</v>
      </c>
      <c r="BE2910" s="18">
        <f t="shared" si="7548"/>
        <v>310.5</v>
      </c>
      <c r="BF2910" s="18">
        <f t="shared" si="7595"/>
        <v>0</v>
      </c>
      <c r="BG2910" s="18">
        <f t="shared" si="7595"/>
        <v>0</v>
      </c>
      <c r="BH2910" s="18">
        <f t="shared" si="7595"/>
        <v>0</v>
      </c>
      <c r="BI2910" s="18">
        <f t="shared" si="7543"/>
        <v>310.5</v>
      </c>
      <c r="BJ2910" s="18">
        <f t="shared" si="7544"/>
        <v>310.5</v>
      </c>
      <c r="BK2910" s="18">
        <f t="shared" si="7545"/>
        <v>310.5</v>
      </c>
      <c r="BL2910" s="18">
        <f t="shared" si="7595"/>
        <v>-46</v>
      </c>
      <c r="BM2910" s="18">
        <f t="shared" si="7595"/>
        <v>0</v>
      </c>
      <c r="BN2910" s="18">
        <f t="shared" si="7595"/>
        <v>0</v>
      </c>
      <c r="BO2910" s="18">
        <f t="shared" si="7483"/>
        <v>264.5</v>
      </c>
      <c r="BP2910" s="18">
        <f t="shared" si="7484"/>
        <v>310.5</v>
      </c>
      <c r="BQ2910" s="18">
        <f t="shared" si="7485"/>
        <v>310.5</v>
      </c>
      <c r="BR2910" s="18">
        <f t="shared" si="7595"/>
        <v>0</v>
      </c>
      <c r="BS2910" s="18">
        <f t="shared" si="7595"/>
        <v>0</v>
      </c>
      <c r="BT2910" s="18">
        <f t="shared" si="7595"/>
        <v>0</v>
      </c>
      <c r="BU2910" s="18">
        <f t="shared" si="7596"/>
        <v>264.5</v>
      </c>
      <c r="BV2910" s="18">
        <f t="shared" si="7597"/>
        <v>310.5</v>
      </c>
      <c r="BW2910" s="18">
        <f t="shared" si="7598"/>
        <v>310.5</v>
      </c>
      <c r="BX2910" s="18">
        <f t="shared" si="7595"/>
        <v>0</v>
      </c>
      <c r="BY2910" s="18">
        <f t="shared" si="7595"/>
        <v>0</v>
      </c>
      <c r="BZ2910" s="18">
        <f t="shared" si="7595"/>
        <v>0</v>
      </c>
      <c r="CA2910" s="18">
        <f t="shared" si="7578"/>
        <v>264.5</v>
      </c>
      <c r="CB2910" s="18">
        <f t="shared" si="7579"/>
        <v>310.5</v>
      </c>
      <c r="CC2910" s="18">
        <f t="shared" si="7580"/>
        <v>310.5</v>
      </c>
      <c r="CD2910" s="18">
        <f t="shared" si="7595"/>
        <v>0</v>
      </c>
      <c r="CE2910" s="27"/>
      <c r="CF2910" s="33"/>
    </row>
    <row r="2911" spans="1:84" x14ac:dyDescent="0.3">
      <c r="A2911" s="41" t="s">
        <v>464</v>
      </c>
      <c r="B2911" s="39">
        <v>360</v>
      </c>
      <c r="C2911" s="41"/>
      <c r="D2911" s="41"/>
      <c r="E2911" s="14" t="s">
        <v>565</v>
      </c>
      <c r="F2911" s="18">
        <f t="shared" si="7593"/>
        <v>310.5</v>
      </c>
      <c r="G2911" s="18">
        <f t="shared" si="7593"/>
        <v>310.5</v>
      </c>
      <c r="H2911" s="18">
        <f t="shared" si="7593"/>
        <v>310.5</v>
      </c>
      <c r="I2911" s="18">
        <f t="shared" si="7593"/>
        <v>0</v>
      </c>
      <c r="J2911" s="18">
        <f t="shared" si="7593"/>
        <v>0</v>
      </c>
      <c r="K2911" s="18">
        <f t="shared" si="7593"/>
        <v>0</v>
      </c>
      <c r="L2911" s="18">
        <f t="shared" si="7587"/>
        <v>310.5</v>
      </c>
      <c r="M2911" s="18">
        <f t="shared" si="7588"/>
        <v>310.5</v>
      </c>
      <c r="N2911" s="18">
        <f t="shared" si="7589"/>
        <v>310.5</v>
      </c>
      <c r="O2911" s="18">
        <f t="shared" si="7594"/>
        <v>0</v>
      </c>
      <c r="P2911" s="18">
        <f t="shared" si="7594"/>
        <v>0</v>
      </c>
      <c r="Q2911" s="18">
        <f t="shared" si="7594"/>
        <v>0</v>
      </c>
      <c r="R2911" s="18">
        <f t="shared" si="7594"/>
        <v>0</v>
      </c>
      <c r="S2911" s="18">
        <f t="shared" si="7594"/>
        <v>0</v>
      </c>
      <c r="T2911" s="18">
        <f t="shared" si="7567"/>
        <v>310.5</v>
      </c>
      <c r="U2911" s="18">
        <f t="shared" si="7568"/>
        <v>310.5</v>
      </c>
      <c r="V2911" s="18">
        <f t="shared" si="7569"/>
        <v>310.5</v>
      </c>
      <c r="W2911" s="18">
        <f t="shared" si="7595"/>
        <v>0</v>
      </c>
      <c r="X2911" s="18">
        <f t="shared" si="7595"/>
        <v>0</v>
      </c>
      <c r="Y2911" s="18">
        <f t="shared" si="7595"/>
        <v>0</v>
      </c>
      <c r="Z2911" s="18">
        <f t="shared" si="7595"/>
        <v>0</v>
      </c>
      <c r="AA2911" s="18">
        <f t="shared" si="7595"/>
        <v>0</v>
      </c>
      <c r="AB2911" s="18">
        <f t="shared" si="7595"/>
        <v>0</v>
      </c>
      <c r="AC2911" s="18">
        <f t="shared" si="7536"/>
        <v>310.5</v>
      </c>
      <c r="AD2911" s="18">
        <f t="shared" si="7537"/>
        <v>310.5</v>
      </c>
      <c r="AE2911" s="18">
        <f t="shared" si="7538"/>
        <v>310.5</v>
      </c>
      <c r="AF2911" s="18">
        <f t="shared" si="7595"/>
        <v>0</v>
      </c>
      <c r="AG2911" s="18">
        <f t="shared" si="7595"/>
        <v>0</v>
      </c>
      <c r="AH2911" s="18">
        <f t="shared" si="7595"/>
        <v>0</v>
      </c>
      <c r="AI2911" s="18">
        <f t="shared" si="7571"/>
        <v>310.5</v>
      </c>
      <c r="AJ2911" s="18">
        <f t="shared" si="7572"/>
        <v>310.5</v>
      </c>
      <c r="AK2911" s="18">
        <f t="shared" si="7573"/>
        <v>310.5</v>
      </c>
      <c r="AL2911" s="18">
        <f t="shared" si="7595"/>
        <v>0</v>
      </c>
      <c r="AM2911" s="18">
        <f t="shared" si="7574"/>
        <v>310.5</v>
      </c>
      <c r="AN2911" s="18">
        <f t="shared" si="7595"/>
        <v>0</v>
      </c>
      <c r="AO2911" s="18">
        <f t="shared" si="7595"/>
        <v>0</v>
      </c>
      <c r="AP2911" s="18">
        <f t="shared" si="7595"/>
        <v>0</v>
      </c>
      <c r="AQ2911" s="18">
        <f t="shared" si="7489"/>
        <v>310.5</v>
      </c>
      <c r="AR2911" s="18">
        <f t="shared" si="7490"/>
        <v>310.5</v>
      </c>
      <c r="AS2911" s="18">
        <f t="shared" si="7491"/>
        <v>310.5</v>
      </c>
      <c r="AT2911" s="18">
        <f t="shared" si="7595"/>
        <v>0</v>
      </c>
      <c r="AU2911" s="18">
        <f t="shared" si="7595"/>
        <v>0</v>
      </c>
      <c r="AV2911" s="18">
        <f t="shared" si="7595"/>
        <v>0</v>
      </c>
      <c r="AW2911" s="18">
        <f t="shared" si="7492"/>
        <v>310.5</v>
      </c>
      <c r="AX2911" s="18">
        <f t="shared" si="7493"/>
        <v>310.5</v>
      </c>
      <c r="AY2911" s="18">
        <f t="shared" si="7494"/>
        <v>310.5</v>
      </c>
      <c r="AZ2911" s="18">
        <f t="shared" si="7595"/>
        <v>0</v>
      </c>
      <c r="BA2911" s="18">
        <f t="shared" si="7595"/>
        <v>0</v>
      </c>
      <c r="BB2911" s="18">
        <f t="shared" si="7595"/>
        <v>0</v>
      </c>
      <c r="BC2911" s="18">
        <f t="shared" si="7546"/>
        <v>310.5</v>
      </c>
      <c r="BD2911" s="18">
        <f t="shared" si="7547"/>
        <v>310.5</v>
      </c>
      <c r="BE2911" s="18">
        <f t="shared" si="7548"/>
        <v>310.5</v>
      </c>
      <c r="BF2911" s="18">
        <f t="shared" si="7595"/>
        <v>0</v>
      </c>
      <c r="BG2911" s="18">
        <f t="shared" si="7595"/>
        <v>0</v>
      </c>
      <c r="BH2911" s="18">
        <f t="shared" si="7595"/>
        <v>0</v>
      </c>
      <c r="BI2911" s="18">
        <f t="shared" si="7543"/>
        <v>310.5</v>
      </c>
      <c r="BJ2911" s="18">
        <f t="shared" si="7544"/>
        <v>310.5</v>
      </c>
      <c r="BK2911" s="18">
        <f t="shared" si="7545"/>
        <v>310.5</v>
      </c>
      <c r="BL2911" s="18">
        <f t="shared" si="7595"/>
        <v>-46</v>
      </c>
      <c r="BM2911" s="18">
        <f t="shared" si="7595"/>
        <v>0</v>
      </c>
      <c r="BN2911" s="18">
        <f t="shared" si="7595"/>
        <v>0</v>
      </c>
      <c r="BO2911" s="18">
        <f t="shared" si="7483"/>
        <v>264.5</v>
      </c>
      <c r="BP2911" s="18">
        <f t="shared" si="7484"/>
        <v>310.5</v>
      </c>
      <c r="BQ2911" s="18">
        <f t="shared" si="7485"/>
        <v>310.5</v>
      </c>
      <c r="BR2911" s="18">
        <f t="shared" si="7595"/>
        <v>0</v>
      </c>
      <c r="BS2911" s="18">
        <f t="shared" si="7595"/>
        <v>0</v>
      </c>
      <c r="BT2911" s="18">
        <f t="shared" si="7595"/>
        <v>0</v>
      </c>
      <c r="BU2911" s="18">
        <f t="shared" si="7596"/>
        <v>264.5</v>
      </c>
      <c r="BV2911" s="18">
        <f t="shared" si="7597"/>
        <v>310.5</v>
      </c>
      <c r="BW2911" s="18">
        <f t="shared" si="7598"/>
        <v>310.5</v>
      </c>
      <c r="BX2911" s="18">
        <f t="shared" si="7595"/>
        <v>0</v>
      </c>
      <c r="BY2911" s="18">
        <f t="shared" si="7595"/>
        <v>0</v>
      </c>
      <c r="BZ2911" s="18">
        <f t="shared" si="7595"/>
        <v>0</v>
      </c>
      <c r="CA2911" s="18">
        <f t="shared" si="7578"/>
        <v>264.5</v>
      </c>
      <c r="CB2911" s="18">
        <f t="shared" si="7579"/>
        <v>310.5</v>
      </c>
      <c r="CC2911" s="18">
        <f t="shared" si="7580"/>
        <v>310.5</v>
      </c>
      <c r="CD2911" s="18">
        <f t="shared" si="7595"/>
        <v>0</v>
      </c>
      <c r="CE2911" s="27"/>
      <c r="CF2911" s="33"/>
    </row>
    <row r="2912" spans="1:84" x14ac:dyDescent="0.3">
      <c r="A2912" s="41" t="s">
        <v>464</v>
      </c>
      <c r="B2912" s="39">
        <v>360</v>
      </c>
      <c r="C2912" s="41" t="s">
        <v>5</v>
      </c>
      <c r="D2912" s="41" t="s">
        <v>6</v>
      </c>
      <c r="E2912" s="14" t="s">
        <v>518</v>
      </c>
      <c r="F2912" s="18">
        <v>310.5</v>
      </c>
      <c r="G2912" s="18">
        <v>310.5</v>
      </c>
      <c r="H2912" s="18">
        <v>310.5</v>
      </c>
      <c r="I2912" s="18"/>
      <c r="J2912" s="18"/>
      <c r="K2912" s="18"/>
      <c r="L2912" s="18">
        <f t="shared" si="7587"/>
        <v>310.5</v>
      </c>
      <c r="M2912" s="18">
        <f t="shared" si="7588"/>
        <v>310.5</v>
      </c>
      <c r="N2912" s="18">
        <f t="shared" si="7589"/>
        <v>310.5</v>
      </c>
      <c r="O2912" s="18"/>
      <c r="P2912" s="18"/>
      <c r="Q2912" s="18"/>
      <c r="R2912" s="18"/>
      <c r="S2912" s="18"/>
      <c r="T2912" s="18">
        <f t="shared" si="7567"/>
        <v>310.5</v>
      </c>
      <c r="U2912" s="18">
        <f t="shared" si="7568"/>
        <v>310.5</v>
      </c>
      <c r="V2912" s="18">
        <f t="shared" si="7569"/>
        <v>310.5</v>
      </c>
      <c r="W2912" s="18"/>
      <c r="X2912" s="18"/>
      <c r="Y2912" s="18"/>
      <c r="Z2912" s="18"/>
      <c r="AA2912" s="18"/>
      <c r="AB2912" s="18"/>
      <c r="AC2912" s="18">
        <f t="shared" si="7536"/>
        <v>310.5</v>
      </c>
      <c r="AD2912" s="18">
        <f t="shared" si="7537"/>
        <v>310.5</v>
      </c>
      <c r="AE2912" s="18">
        <f t="shared" si="7538"/>
        <v>310.5</v>
      </c>
      <c r="AF2912" s="18"/>
      <c r="AG2912" s="18"/>
      <c r="AH2912" s="18"/>
      <c r="AI2912" s="18">
        <f t="shared" si="7571"/>
        <v>310.5</v>
      </c>
      <c r="AJ2912" s="18">
        <f t="shared" si="7572"/>
        <v>310.5</v>
      </c>
      <c r="AK2912" s="18">
        <f t="shared" si="7573"/>
        <v>310.5</v>
      </c>
      <c r="AL2912" s="18"/>
      <c r="AM2912" s="18">
        <f t="shared" si="7574"/>
        <v>310.5</v>
      </c>
      <c r="AN2912" s="18"/>
      <c r="AO2912" s="18"/>
      <c r="AP2912" s="18"/>
      <c r="AQ2912" s="18">
        <f t="shared" si="7489"/>
        <v>310.5</v>
      </c>
      <c r="AR2912" s="18">
        <f t="shared" si="7490"/>
        <v>310.5</v>
      </c>
      <c r="AS2912" s="18">
        <f t="shared" si="7491"/>
        <v>310.5</v>
      </c>
      <c r="AT2912" s="18"/>
      <c r="AU2912" s="18"/>
      <c r="AV2912" s="18"/>
      <c r="AW2912" s="18">
        <f t="shared" si="7492"/>
        <v>310.5</v>
      </c>
      <c r="AX2912" s="18">
        <f t="shared" si="7493"/>
        <v>310.5</v>
      </c>
      <c r="AY2912" s="18">
        <f t="shared" si="7494"/>
        <v>310.5</v>
      </c>
      <c r="AZ2912" s="18"/>
      <c r="BA2912" s="18"/>
      <c r="BB2912" s="18"/>
      <c r="BC2912" s="18">
        <f t="shared" si="7546"/>
        <v>310.5</v>
      </c>
      <c r="BD2912" s="18">
        <f t="shared" si="7547"/>
        <v>310.5</v>
      </c>
      <c r="BE2912" s="18">
        <f t="shared" si="7548"/>
        <v>310.5</v>
      </c>
      <c r="BF2912" s="18"/>
      <c r="BG2912" s="18"/>
      <c r="BH2912" s="18"/>
      <c r="BI2912" s="18">
        <f t="shared" si="7543"/>
        <v>310.5</v>
      </c>
      <c r="BJ2912" s="18">
        <f t="shared" si="7544"/>
        <v>310.5</v>
      </c>
      <c r="BK2912" s="18">
        <f t="shared" si="7545"/>
        <v>310.5</v>
      </c>
      <c r="BL2912" s="18">
        <v>-46</v>
      </c>
      <c r="BM2912" s="18"/>
      <c r="BN2912" s="18"/>
      <c r="BO2912" s="18">
        <f t="shared" ref="BO2912:BO2975" si="7599">BI2912+BL2912</f>
        <v>264.5</v>
      </c>
      <c r="BP2912" s="18">
        <f t="shared" ref="BP2912:BP2975" si="7600">BJ2912+BM2912</f>
        <v>310.5</v>
      </c>
      <c r="BQ2912" s="18">
        <f t="shared" ref="BQ2912:BQ2975" si="7601">BK2912+BN2912</f>
        <v>310.5</v>
      </c>
      <c r="BR2912" s="18"/>
      <c r="BS2912" s="18"/>
      <c r="BT2912" s="18"/>
      <c r="BU2912" s="18">
        <f t="shared" si="7596"/>
        <v>264.5</v>
      </c>
      <c r="BV2912" s="18">
        <f t="shared" si="7597"/>
        <v>310.5</v>
      </c>
      <c r="BW2912" s="18">
        <f t="shared" si="7598"/>
        <v>310.5</v>
      </c>
      <c r="BX2912" s="18"/>
      <c r="BY2912" s="18"/>
      <c r="BZ2912" s="18"/>
      <c r="CA2912" s="18">
        <f t="shared" si="7578"/>
        <v>264.5</v>
      </c>
      <c r="CB2912" s="18">
        <f t="shared" si="7579"/>
        <v>310.5</v>
      </c>
      <c r="CC2912" s="18">
        <f t="shared" si="7580"/>
        <v>310.5</v>
      </c>
      <c r="CD2912" s="18"/>
      <c r="CE2912" s="27"/>
      <c r="CF2912" s="33"/>
    </row>
    <row r="2913" spans="1:119" ht="62.4" x14ac:dyDescent="0.3">
      <c r="A2913" s="41" t="s">
        <v>465</v>
      </c>
      <c r="B2913" s="39"/>
      <c r="C2913" s="41"/>
      <c r="D2913" s="41"/>
      <c r="E2913" s="14" t="s">
        <v>756</v>
      </c>
      <c r="F2913" s="18">
        <f t="shared" ref="F2913:K2913" si="7602">F2914+F2917</f>
        <v>111085.4</v>
      </c>
      <c r="G2913" s="18">
        <f t="shared" si="7602"/>
        <v>111085.4</v>
      </c>
      <c r="H2913" s="18">
        <f t="shared" si="7602"/>
        <v>111085.4</v>
      </c>
      <c r="I2913" s="18">
        <f t="shared" si="7602"/>
        <v>0</v>
      </c>
      <c r="J2913" s="18">
        <f t="shared" si="7602"/>
        <v>0</v>
      </c>
      <c r="K2913" s="18">
        <f t="shared" si="7602"/>
        <v>0</v>
      </c>
      <c r="L2913" s="18">
        <f t="shared" si="7587"/>
        <v>111085.4</v>
      </c>
      <c r="M2913" s="18">
        <f t="shared" si="7588"/>
        <v>111085.4</v>
      </c>
      <c r="N2913" s="18">
        <f t="shared" si="7589"/>
        <v>111085.4</v>
      </c>
      <c r="O2913" s="18">
        <f t="shared" ref="O2913:S2913" si="7603">O2914+O2917</f>
        <v>0</v>
      </c>
      <c r="P2913" s="18">
        <f t="shared" si="7603"/>
        <v>0</v>
      </c>
      <c r="Q2913" s="18">
        <f t="shared" si="7603"/>
        <v>0</v>
      </c>
      <c r="R2913" s="18">
        <f t="shared" si="7603"/>
        <v>0</v>
      </c>
      <c r="S2913" s="18">
        <f t="shared" si="7603"/>
        <v>0</v>
      </c>
      <c r="T2913" s="18">
        <f t="shared" si="7567"/>
        <v>111085.4</v>
      </c>
      <c r="U2913" s="18">
        <f t="shared" si="7568"/>
        <v>111085.4</v>
      </c>
      <c r="V2913" s="18">
        <f t="shared" si="7569"/>
        <v>111085.4</v>
      </c>
      <c r="W2913" s="18">
        <f t="shared" ref="W2913:CD2913" si="7604">W2914+W2917</f>
        <v>0</v>
      </c>
      <c r="X2913" s="18">
        <f t="shared" ref="X2913:AB2913" si="7605">X2914+X2917</f>
        <v>0</v>
      </c>
      <c r="Y2913" s="18">
        <f t="shared" si="7605"/>
        <v>0</v>
      </c>
      <c r="Z2913" s="18">
        <f t="shared" si="7605"/>
        <v>0</v>
      </c>
      <c r="AA2913" s="18">
        <f t="shared" si="7605"/>
        <v>0</v>
      </c>
      <c r="AB2913" s="18">
        <f t="shared" si="7605"/>
        <v>0</v>
      </c>
      <c r="AC2913" s="18">
        <f t="shared" si="7536"/>
        <v>111085.4</v>
      </c>
      <c r="AD2913" s="18">
        <f t="shared" si="7537"/>
        <v>111085.4</v>
      </c>
      <c r="AE2913" s="18">
        <f t="shared" si="7538"/>
        <v>111085.4</v>
      </c>
      <c r="AF2913" s="18">
        <f t="shared" ref="AF2913:AH2913" si="7606">AF2914+AF2917</f>
        <v>0</v>
      </c>
      <c r="AG2913" s="18">
        <f t="shared" si="7606"/>
        <v>0</v>
      </c>
      <c r="AH2913" s="18">
        <f t="shared" si="7606"/>
        <v>0</v>
      </c>
      <c r="AI2913" s="18">
        <f t="shared" si="7571"/>
        <v>111085.4</v>
      </c>
      <c r="AJ2913" s="18">
        <f t="shared" si="7572"/>
        <v>111085.4</v>
      </c>
      <c r="AK2913" s="18">
        <f t="shared" si="7573"/>
        <v>111085.4</v>
      </c>
      <c r="AL2913" s="18">
        <f t="shared" ref="AL2913" si="7607">AL2914+AL2917</f>
        <v>0</v>
      </c>
      <c r="AM2913" s="18">
        <f t="shared" si="7574"/>
        <v>111085.4</v>
      </c>
      <c r="AN2913" s="18">
        <f t="shared" ref="AN2913:AP2913" si="7608">AN2914+AN2917</f>
        <v>0</v>
      </c>
      <c r="AO2913" s="18">
        <f t="shared" si="7608"/>
        <v>0</v>
      </c>
      <c r="AP2913" s="18">
        <f t="shared" si="7608"/>
        <v>0</v>
      </c>
      <c r="AQ2913" s="18">
        <f t="shared" si="7489"/>
        <v>111085.4</v>
      </c>
      <c r="AR2913" s="18">
        <f t="shared" si="7490"/>
        <v>111085.4</v>
      </c>
      <c r="AS2913" s="18">
        <f t="shared" si="7491"/>
        <v>111085.4</v>
      </c>
      <c r="AT2913" s="18">
        <f t="shared" ref="AT2913:AV2913" si="7609">AT2914+AT2917</f>
        <v>0</v>
      </c>
      <c r="AU2913" s="18">
        <f t="shared" si="7609"/>
        <v>0</v>
      </c>
      <c r="AV2913" s="18">
        <f t="shared" si="7609"/>
        <v>0</v>
      </c>
      <c r="AW2913" s="18">
        <f t="shared" si="7492"/>
        <v>111085.4</v>
      </c>
      <c r="AX2913" s="18">
        <f t="shared" si="7493"/>
        <v>111085.4</v>
      </c>
      <c r="AY2913" s="18">
        <f t="shared" si="7494"/>
        <v>111085.4</v>
      </c>
      <c r="AZ2913" s="18">
        <f t="shared" ref="AZ2913:BB2913" si="7610">AZ2914+AZ2917</f>
        <v>1160.5999999999999</v>
      </c>
      <c r="BA2913" s="18">
        <f t="shared" si="7610"/>
        <v>0</v>
      </c>
      <c r="BB2913" s="18">
        <f t="shared" si="7610"/>
        <v>0</v>
      </c>
      <c r="BC2913" s="18">
        <f t="shared" si="7546"/>
        <v>112246</v>
      </c>
      <c r="BD2913" s="18">
        <f t="shared" si="7547"/>
        <v>111085.4</v>
      </c>
      <c r="BE2913" s="18">
        <f t="shared" si="7548"/>
        <v>111085.4</v>
      </c>
      <c r="BF2913" s="18">
        <f t="shared" ref="BF2913:BH2913" si="7611">BF2914+BF2917</f>
        <v>0</v>
      </c>
      <c r="BG2913" s="18">
        <f t="shared" si="7611"/>
        <v>0</v>
      </c>
      <c r="BH2913" s="18">
        <f t="shared" si="7611"/>
        <v>0</v>
      </c>
      <c r="BI2913" s="18">
        <f t="shared" si="7543"/>
        <v>112246</v>
      </c>
      <c r="BJ2913" s="18">
        <f t="shared" si="7544"/>
        <v>111085.4</v>
      </c>
      <c r="BK2913" s="18">
        <f t="shared" si="7545"/>
        <v>111085.4</v>
      </c>
      <c r="BL2913" s="18">
        <f t="shared" ref="BL2913:BN2913" si="7612">BL2914+BL2917</f>
        <v>0</v>
      </c>
      <c r="BM2913" s="18">
        <f t="shared" si="7612"/>
        <v>0</v>
      </c>
      <c r="BN2913" s="18">
        <f t="shared" si="7612"/>
        <v>0</v>
      </c>
      <c r="BO2913" s="18">
        <f t="shared" si="7599"/>
        <v>112246</v>
      </c>
      <c r="BP2913" s="18">
        <f t="shared" si="7600"/>
        <v>111085.4</v>
      </c>
      <c r="BQ2913" s="18">
        <f t="shared" si="7601"/>
        <v>111085.4</v>
      </c>
      <c r="BR2913" s="18">
        <f t="shared" ref="BR2913:BT2913" si="7613">BR2914+BR2917</f>
        <v>0</v>
      </c>
      <c r="BS2913" s="18">
        <f t="shared" si="7613"/>
        <v>0</v>
      </c>
      <c r="BT2913" s="18">
        <f t="shared" si="7613"/>
        <v>0</v>
      </c>
      <c r="BU2913" s="18">
        <f t="shared" si="7596"/>
        <v>112246</v>
      </c>
      <c r="BV2913" s="18">
        <f t="shared" si="7597"/>
        <v>111085.4</v>
      </c>
      <c r="BW2913" s="18">
        <f t="shared" si="7598"/>
        <v>111085.4</v>
      </c>
      <c r="BX2913" s="18">
        <f t="shared" ref="BX2913:BZ2913" si="7614">BX2914+BX2917</f>
        <v>344.89300000000003</v>
      </c>
      <c r="BY2913" s="18">
        <f t="shared" si="7614"/>
        <v>0</v>
      </c>
      <c r="BZ2913" s="18">
        <f t="shared" si="7614"/>
        <v>0</v>
      </c>
      <c r="CA2913" s="18">
        <f t="shared" si="7578"/>
        <v>112590.893</v>
      </c>
      <c r="CB2913" s="18">
        <f t="shared" si="7579"/>
        <v>111085.4</v>
      </c>
      <c r="CC2913" s="18">
        <f t="shared" si="7580"/>
        <v>111085.4</v>
      </c>
      <c r="CD2913" s="18">
        <f t="shared" si="7604"/>
        <v>0</v>
      </c>
      <c r="CE2913" s="27"/>
      <c r="CF2913" s="33"/>
    </row>
    <row r="2914" spans="1:119" ht="31.2" x14ac:dyDescent="0.3">
      <c r="A2914" s="41" t="s">
        <v>465</v>
      </c>
      <c r="B2914" s="39">
        <v>200</v>
      </c>
      <c r="C2914" s="41"/>
      <c r="D2914" s="41"/>
      <c r="E2914" s="14" t="s">
        <v>551</v>
      </c>
      <c r="F2914" s="18">
        <f t="shared" ref="F2914:K2915" si="7615">F2915</f>
        <v>552.70000000000005</v>
      </c>
      <c r="G2914" s="18">
        <f t="shared" si="7615"/>
        <v>552.70000000000005</v>
      </c>
      <c r="H2914" s="18">
        <f t="shared" si="7615"/>
        <v>552.70000000000005</v>
      </c>
      <c r="I2914" s="18">
        <f t="shared" si="7615"/>
        <v>0</v>
      </c>
      <c r="J2914" s="18">
        <f t="shared" si="7615"/>
        <v>0</v>
      </c>
      <c r="K2914" s="18">
        <f t="shared" si="7615"/>
        <v>0</v>
      </c>
      <c r="L2914" s="18">
        <f t="shared" si="7587"/>
        <v>552.70000000000005</v>
      </c>
      <c r="M2914" s="18">
        <f t="shared" si="7588"/>
        <v>552.70000000000005</v>
      </c>
      <c r="N2914" s="18">
        <f t="shared" si="7589"/>
        <v>552.70000000000005</v>
      </c>
      <c r="O2914" s="18">
        <f t="shared" ref="O2914:S2915" si="7616">O2915</f>
        <v>0</v>
      </c>
      <c r="P2914" s="18">
        <f t="shared" si="7616"/>
        <v>0</v>
      </c>
      <c r="Q2914" s="18">
        <f t="shared" si="7616"/>
        <v>0</v>
      </c>
      <c r="R2914" s="18">
        <f t="shared" si="7616"/>
        <v>0</v>
      </c>
      <c r="S2914" s="18">
        <f t="shared" si="7616"/>
        <v>0</v>
      </c>
      <c r="T2914" s="18">
        <f t="shared" si="7567"/>
        <v>552.70000000000005</v>
      </c>
      <c r="U2914" s="18">
        <f t="shared" si="7568"/>
        <v>552.70000000000005</v>
      </c>
      <c r="V2914" s="18">
        <f t="shared" si="7569"/>
        <v>552.70000000000005</v>
      </c>
      <c r="W2914" s="18">
        <f t="shared" ref="W2914:CD2915" si="7617">W2915</f>
        <v>0</v>
      </c>
      <c r="X2914" s="18">
        <f t="shared" si="7617"/>
        <v>0</v>
      </c>
      <c r="Y2914" s="18">
        <f t="shared" si="7617"/>
        <v>0</v>
      </c>
      <c r="Z2914" s="18">
        <f t="shared" si="7617"/>
        <v>0</v>
      </c>
      <c r="AA2914" s="18">
        <f t="shared" si="7617"/>
        <v>0</v>
      </c>
      <c r="AB2914" s="18">
        <f t="shared" si="7617"/>
        <v>0</v>
      </c>
      <c r="AC2914" s="18">
        <f t="shared" si="7536"/>
        <v>552.70000000000005</v>
      </c>
      <c r="AD2914" s="18">
        <f t="shared" si="7537"/>
        <v>552.70000000000005</v>
      </c>
      <c r="AE2914" s="18">
        <f t="shared" si="7538"/>
        <v>552.70000000000005</v>
      </c>
      <c r="AF2914" s="18">
        <f t="shared" si="7617"/>
        <v>0</v>
      </c>
      <c r="AG2914" s="18">
        <f t="shared" si="7617"/>
        <v>0</v>
      </c>
      <c r="AH2914" s="18">
        <f t="shared" si="7617"/>
        <v>0</v>
      </c>
      <c r="AI2914" s="18">
        <f t="shared" si="7571"/>
        <v>552.70000000000005</v>
      </c>
      <c r="AJ2914" s="18">
        <f t="shared" si="7572"/>
        <v>552.70000000000005</v>
      </c>
      <c r="AK2914" s="18">
        <f t="shared" si="7573"/>
        <v>552.70000000000005</v>
      </c>
      <c r="AL2914" s="18">
        <f t="shared" si="7617"/>
        <v>0</v>
      </c>
      <c r="AM2914" s="18">
        <f t="shared" si="7574"/>
        <v>552.70000000000005</v>
      </c>
      <c r="AN2914" s="18">
        <f t="shared" si="7617"/>
        <v>0</v>
      </c>
      <c r="AO2914" s="18">
        <f t="shared" si="7617"/>
        <v>0</v>
      </c>
      <c r="AP2914" s="18">
        <f t="shared" si="7617"/>
        <v>0</v>
      </c>
      <c r="AQ2914" s="18">
        <f t="shared" si="7489"/>
        <v>552.70000000000005</v>
      </c>
      <c r="AR2914" s="18">
        <f t="shared" si="7490"/>
        <v>552.70000000000005</v>
      </c>
      <c r="AS2914" s="18">
        <f t="shared" si="7491"/>
        <v>552.70000000000005</v>
      </c>
      <c r="AT2914" s="18">
        <f t="shared" si="7617"/>
        <v>0</v>
      </c>
      <c r="AU2914" s="18">
        <f t="shared" si="7617"/>
        <v>0</v>
      </c>
      <c r="AV2914" s="18">
        <f t="shared" si="7617"/>
        <v>0</v>
      </c>
      <c r="AW2914" s="18">
        <f t="shared" si="7492"/>
        <v>552.70000000000005</v>
      </c>
      <c r="AX2914" s="18">
        <f t="shared" si="7493"/>
        <v>552.70000000000005</v>
      </c>
      <c r="AY2914" s="18">
        <f t="shared" si="7494"/>
        <v>552.70000000000005</v>
      </c>
      <c r="AZ2914" s="18">
        <f t="shared" si="7617"/>
        <v>0</v>
      </c>
      <c r="BA2914" s="18">
        <f t="shared" si="7617"/>
        <v>0</v>
      </c>
      <c r="BB2914" s="18">
        <f t="shared" si="7617"/>
        <v>0</v>
      </c>
      <c r="BC2914" s="18">
        <f t="shared" si="7546"/>
        <v>552.70000000000005</v>
      </c>
      <c r="BD2914" s="18">
        <f t="shared" si="7547"/>
        <v>552.70000000000005</v>
      </c>
      <c r="BE2914" s="18">
        <f t="shared" si="7548"/>
        <v>552.70000000000005</v>
      </c>
      <c r="BF2914" s="18">
        <f t="shared" si="7617"/>
        <v>0</v>
      </c>
      <c r="BG2914" s="18">
        <f t="shared" si="7617"/>
        <v>0</v>
      </c>
      <c r="BH2914" s="18">
        <f t="shared" si="7617"/>
        <v>0</v>
      </c>
      <c r="BI2914" s="18">
        <f t="shared" si="7543"/>
        <v>552.70000000000005</v>
      </c>
      <c r="BJ2914" s="18">
        <f t="shared" si="7544"/>
        <v>552.70000000000005</v>
      </c>
      <c r="BK2914" s="18">
        <f t="shared" si="7545"/>
        <v>552.70000000000005</v>
      </c>
      <c r="BL2914" s="18">
        <f t="shared" si="7617"/>
        <v>0</v>
      </c>
      <c r="BM2914" s="18">
        <f t="shared" si="7617"/>
        <v>0</v>
      </c>
      <c r="BN2914" s="18">
        <f t="shared" si="7617"/>
        <v>0</v>
      </c>
      <c r="BO2914" s="18">
        <f t="shared" si="7599"/>
        <v>552.70000000000005</v>
      </c>
      <c r="BP2914" s="18">
        <f t="shared" si="7600"/>
        <v>552.70000000000005</v>
      </c>
      <c r="BQ2914" s="18">
        <f t="shared" si="7601"/>
        <v>552.70000000000005</v>
      </c>
      <c r="BR2914" s="18">
        <f t="shared" si="7617"/>
        <v>0</v>
      </c>
      <c r="BS2914" s="18">
        <f t="shared" si="7617"/>
        <v>0</v>
      </c>
      <c r="BT2914" s="18">
        <f t="shared" si="7617"/>
        <v>0</v>
      </c>
      <c r="BU2914" s="18">
        <f t="shared" si="7596"/>
        <v>552.70000000000005</v>
      </c>
      <c r="BV2914" s="18">
        <f t="shared" si="7597"/>
        <v>552.70000000000005</v>
      </c>
      <c r="BW2914" s="18">
        <f t="shared" si="7598"/>
        <v>552.70000000000005</v>
      </c>
      <c r="BX2914" s="18">
        <f t="shared" si="7617"/>
        <v>-229.477</v>
      </c>
      <c r="BY2914" s="18">
        <f t="shared" si="7617"/>
        <v>0</v>
      </c>
      <c r="BZ2914" s="18">
        <f t="shared" si="7617"/>
        <v>0</v>
      </c>
      <c r="CA2914" s="18">
        <f t="shared" si="7578"/>
        <v>323.22300000000007</v>
      </c>
      <c r="CB2914" s="18">
        <f t="shared" si="7579"/>
        <v>552.70000000000005</v>
      </c>
      <c r="CC2914" s="18">
        <f t="shared" si="7580"/>
        <v>552.70000000000005</v>
      </c>
      <c r="CD2914" s="18">
        <f t="shared" si="7617"/>
        <v>0</v>
      </c>
      <c r="CE2914" s="27"/>
      <c r="CF2914" s="33"/>
    </row>
    <row r="2915" spans="1:119" ht="46.8" x14ac:dyDescent="0.3">
      <c r="A2915" s="41" t="s">
        <v>465</v>
      </c>
      <c r="B2915" s="39">
        <v>240</v>
      </c>
      <c r="C2915" s="41"/>
      <c r="D2915" s="41"/>
      <c r="E2915" s="14" t="s">
        <v>559</v>
      </c>
      <c r="F2915" s="18">
        <f t="shared" si="7615"/>
        <v>552.70000000000005</v>
      </c>
      <c r="G2915" s="18">
        <f t="shared" si="7615"/>
        <v>552.70000000000005</v>
      </c>
      <c r="H2915" s="18">
        <f t="shared" si="7615"/>
        <v>552.70000000000005</v>
      </c>
      <c r="I2915" s="18">
        <f t="shared" si="7615"/>
        <v>0</v>
      </c>
      <c r="J2915" s="18">
        <f t="shared" si="7615"/>
        <v>0</v>
      </c>
      <c r="K2915" s="18">
        <f t="shared" si="7615"/>
        <v>0</v>
      </c>
      <c r="L2915" s="18">
        <f t="shared" si="7587"/>
        <v>552.70000000000005</v>
      </c>
      <c r="M2915" s="18">
        <f t="shared" si="7588"/>
        <v>552.70000000000005</v>
      </c>
      <c r="N2915" s="18">
        <f t="shared" si="7589"/>
        <v>552.70000000000005</v>
      </c>
      <c r="O2915" s="18">
        <f t="shared" si="7616"/>
        <v>0</v>
      </c>
      <c r="P2915" s="18">
        <f t="shared" si="7616"/>
        <v>0</v>
      </c>
      <c r="Q2915" s="18">
        <f t="shared" si="7616"/>
        <v>0</v>
      </c>
      <c r="R2915" s="18">
        <f t="shared" si="7616"/>
        <v>0</v>
      </c>
      <c r="S2915" s="18">
        <f t="shared" si="7616"/>
        <v>0</v>
      </c>
      <c r="T2915" s="18">
        <f t="shared" si="7567"/>
        <v>552.70000000000005</v>
      </c>
      <c r="U2915" s="18">
        <f t="shared" si="7568"/>
        <v>552.70000000000005</v>
      </c>
      <c r="V2915" s="18">
        <f t="shared" si="7569"/>
        <v>552.70000000000005</v>
      </c>
      <c r="W2915" s="18">
        <f t="shared" si="7617"/>
        <v>0</v>
      </c>
      <c r="X2915" s="18">
        <f t="shared" si="7617"/>
        <v>0</v>
      </c>
      <c r="Y2915" s="18">
        <f t="shared" si="7617"/>
        <v>0</v>
      </c>
      <c r="Z2915" s="18">
        <f t="shared" si="7617"/>
        <v>0</v>
      </c>
      <c r="AA2915" s="18">
        <f t="shared" si="7617"/>
        <v>0</v>
      </c>
      <c r="AB2915" s="18">
        <f t="shared" si="7617"/>
        <v>0</v>
      </c>
      <c r="AC2915" s="18">
        <f t="shared" si="7536"/>
        <v>552.70000000000005</v>
      </c>
      <c r="AD2915" s="18">
        <f t="shared" si="7537"/>
        <v>552.70000000000005</v>
      </c>
      <c r="AE2915" s="18">
        <f t="shared" si="7538"/>
        <v>552.70000000000005</v>
      </c>
      <c r="AF2915" s="18">
        <f t="shared" si="7617"/>
        <v>0</v>
      </c>
      <c r="AG2915" s="18">
        <f t="shared" si="7617"/>
        <v>0</v>
      </c>
      <c r="AH2915" s="18">
        <f t="shared" si="7617"/>
        <v>0</v>
      </c>
      <c r="AI2915" s="18">
        <f t="shared" si="7571"/>
        <v>552.70000000000005</v>
      </c>
      <c r="AJ2915" s="18">
        <f t="shared" si="7572"/>
        <v>552.70000000000005</v>
      </c>
      <c r="AK2915" s="18">
        <f t="shared" si="7573"/>
        <v>552.70000000000005</v>
      </c>
      <c r="AL2915" s="18">
        <f t="shared" si="7617"/>
        <v>0</v>
      </c>
      <c r="AM2915" s="18">
        <f t="shared" si="7574"/>
        <v>552.70000000000005</v>
      </c>
      <c r="AN2915" s="18">
        <f t="shared" si="7617"/>
        <v>0</v>
      </c>
      <c r="AO2915" s="18">
        <f t="shared" si="7617"/>
        <v>0</v>
      </c>
      <c r="AP2915" s="18">
        <f t="shared" si="7617"/>
        <v>0</v>
      </c>
      <c r="AQ2915" s="18">
        <f t="shared" si="7489"/>
        <v>552.70000000000005</v>
      </c>
      <c r="AR2915" s="18">
        <f t="shared" si="7490"/>
        <v>552.70000000000005</v>
      </c>
      <c r="AS2915" s="18">
        <f t="shared" si="7491"/>
        <v>552.70000000000005</v>
      </c>
      <c r="AT2915" s="18">
        <f t="shared" si="7617"/>
        <v>0</v>
      </c>
      <c r="AU2915" s="18">
        <f t="shared" si="7617"/>
        <v>0</v>
      </c>
      <c r="AV2915" s="18">
        <f t="shared" si="7617"/>
        <v>0</v>
      </c>
      <c r="AW2915" s="18">
        <f t="shared" si="7492"/>
        <v>552.70000000000005</v>
      </c>
      <c r="AX2915" s="18">
        <f t="shared" si="7493"/>
        <v>552.70000000000005</v>
      </c>
      <c r="AY2915" s="18">
        <f t="shared" si="7494"/>
        <v>552.70000000000005</v>
      </c>
      <c r="AZ2915" s="18">
        <f t="shared" si="7617"/>
        <v>0</v>
      </c>
      <c r="BA2915" s="18">
        <f t="shared" si="7617"/>
        <v>0</v>
      </c>
      <c r="BB2915" s="18">
        <f t="shared" si="7617"/>
        <v>0</v>
      </c>
      <c r="BC2915" s="18">
        <f t="shared" si="7546"/>
        <v>552.70000000000005</v>
      </c>
      <c r="BD2915" s="18">
        <f t="shared" si="7547"/>
        <v>552.70000000000005</v>
      </c>
      <c r="BE2915" s="18">
        <f t="shared" si="7548"/>
        <v>552.70000000000005</v>
      </c>
      <c r="BF2915" s="18">
        <f t="shared" si="7617"/>
        <v>0</v>
      </c>
      <c r="BG2915" s="18">
        <f t="shared" si="7617"/>
        <v>0</v>
      </c>
      <c r="BH2915" s="18">
        <f t="shared" si="7617"/>
        <v>0</v>
      </c>
      <c r="BI2915" s="18">
        <f t="shared" si="7543"/>
        <v>552.70000000000005</v>
      </c>
      <c r="BJ2915" s="18">
        <f t="shared" si="7544"/>
        <v>552.70000000000005</v>
      </c>
      <c r="BK2915" s="18">
        <f t="shared" si="7545"/>
        <v>552.70000000000005</v>
      </c>
      <c r="BL2915" s="18">
        <f t="shared" si="7617"/>
        <v>0</v>
      </c>
      <c r="BM2915" s="18">
        <f t="shared" si="7617"/>
        <v>0</v>
      </c>
      <c r="BN2915" s="18">
        <f t="shared" si="7617"/>
        <v>0</v>
      </c>
      <c r="BO2915" s="18">
        <f t="shared" si="7599"/>
        <v>552.70000000000005</v>
      </c>
      <c r="BP2915" s="18">
        <f t="shared" si="7600"/>
        <v>552.70000000000005</v>
      </c>
      <c r="BQ2915" s="18">
        <f t="shared" si="7601"/>
        <v>552.70000000000005</v>
      </c>
      <c r="BR2915" s="18">
        <f t="shared" si="7617"/>
        <v>0</v>
      </c>
      <c r="BS2915" s="18">
        <f t="shared" si="7617"/>
        <v>0</v>
      </c>
      <c r="BT2915" s="18">
        <f t="shared" si="7617"/>
        <v>0</v>
      </c>
      <c r="BU2915" s="18">
        <f t="shared" si="7596"/>
        <v>552.70000000000005</v>
      </c>
      <c r="BV2915" s="18">
        <f t="shared" si="7597"/>
        <v>552.70000000000005</v>
      </c>
      <c r="BW2915" s="18">
        <f t="shared" si="7598"/>
        <v>552.70000000000005</v>
      </c>
      <c r="BX2915" s="18">
        <f t="shared" si="7617"/>
        <v>-229.477</v>
      </c>
      <c r="BY2915" s="18">
        <f t="shared" si="7617"/>
        <v>0</v>
      </c>
      <c r="BZ2915" s="18">
        <f t="shared" si="7617"/>
        <v>0</v>
      </c>
      <c r="CA2915" s="18">
        <f t="shared" si="7578"/>
        <v>323.22300000000007</v>
      </c>
      <c r="CB2915" s="18">
        <f t="shared" si="7579"/>
        <v>552.70000000000005</v>
      </c>
      <c r="CC2915" s="18">
        <f t="shared" si="7580"/>
        <v>552.70000000000005</v>
      </c>
      <c r="CD2915" s="18">
        <f t="shared" si="7617"/>
        <v>0</v>
      </c>
      <c r="CE2915" s="27"/>
      <c r="CF2915" s="33"/>
    </row>
    <row r="2916" spans="1:119" x14ac:dyDescent="0.3">
      <c r="A2916" s="41" t="s">
        <v>465</v>
      </c>
      <c r="B2916" s="39">
        <v>240</v>
      </c>
      <c r="C2916" s="41" t="s">
        <v>59</v>
      </c>
      <c r="D2916" s="41" t="s">
        <v>5</v>
      </c>
      <c r="E2916" s="14" t="s">
        <v>540</v>
      </c>
      <c r="F2916" s="18">
        <v>552.70000000000005</v>
      </c>
      <c r="G2916" s="18">
        <v>552.70000000000005</v>
      </c>
      <c r="H2916" s="18">
        <v>552.70000000000005</v>
      </c>
      <c r="I2916" s="18"/>
      <c r="J2916" s="18"/>
      <c r="K2916" s="18"/>
      <c r="L2916" s="18">
        <f t="shared" si="7587"/>
        <v>552.70000000000005</v>
      </c>
      <c r="M2916" s="18">
        <f t="shared" si="7588"/>
        <v>552.70000000000005</v>
      </c>
      <c r="N2916" s="18">
        <f t="shared" si="7589"/>
        <v>552.70000000000005</v>
      </c>
      <c r="O2916" s="18"/>
      <c r="P2916" s="18"/>
      <c r="Q2916" s="18"/>
      <c r="R2916" s="18"/>
      <c r="S2916" s="18"/>
      <c r="T2916" s="18">
        <f t="shared" si="7567"/>
        <v>552.70000000000005</v>
      </c>
      <c r="U2916" s="18">
        <f t="shared" si="7568"/>
        <v>552.70000000000005</v>
      </c>
      <c r="V2916" s="18">
        <f t="shared" si="7569"/>
        <v>552.70000000000005</v>
      </c>
      <c r="W2916" s="18"/>
      <c r="X2916" s="18"/>
      <c r="Y2916" s="18"/>
      <c r="Z2916" s="18"/>
      <c r="AA2916" s="18"/>
      <c r="AB2916" s="18"/>
      <c r="AC2916" s="18">
        <f t="shared" si="7536"/>
        <v>552.70000000000005</v>
      </c>
      <c r="AD2916" s="18">
        <f t="shared" si="7537"/>
        <v>552.70000000000005</v>
      </c>
      <c r="AE2916" s="18">
        <f t="shared" si="7538"/>
        <v>552.70000000000005</v>
      </c>
      <c r="AF2916" s="18"/>
      <c r="AG2916" s="18"/>
      <c r="AH2916" s="18"/>
      <c r="AI2916" s="18">
        <f t="shared" si="7571"/>
        <v>552.70000000000005</v>
      </c>
      <c r="AJ2916" s="18">
        <f t="shared" si="7572"/>
        <v>552.70000000000005</v>
      </c>
      <c r="AK2916" s="18">
        <f t="shared" si="7573"/>
        <v>552.70000000000005</v>
      </c>
      <c r="AL2916" s="18"/>
      <c r="AM2916" s="18">
        <f t="shared" si="7574"/>
        <v>552.70000000000005</v>
      </c>
      <c r="AN2916" s="18"/>
      <c r="AO2916" s="18"/>
      <c r="AP2916" s="18"/>
      <c r="AQ2916" s="18">
        <f t="shared" si="7489"/>
        <v>552.70000000000005</v>
      </c>
      <c r="AR2916" s="18">
        <f t="shared" si="7490"/>
        <v>552.70000000000005</v>
      </c>
      <c r="AS2916" s="18">
        <f t="shared" si="7491"/>
        <v>552.70000000000005</v>
      </c>
      <c r="AT2916" s="18"/>
      <c r="AU2916" s="18"/>
      <c r="AV2916" s="18"/>
      <c r="AW2916" s="18">
        <f t="shared" si="7492"/>
        <v>552.70000000000005</v>
      </c>
      <c r="AX2916" s="18">
        <f t="shared" si="7493"/>
        <v>552.70000000000005</v>
      </c>
      <c r="AY2916" s="18">
        <f t="shared" si="7494"/>
        <v>552.70000000000005</v>
      </c>
      <c r="AZ2916" s="18"/>
      <c r="BA2916" s="18"/>
      <c r="BB2916" s="18"/>
      <c r="BC2916" s="18">
        <f t="shared" si="7546"/>
        <v>552.70000000000005</v>
      </c>
      <c r="BD2916" s="18">
        <f t="shared" si="7547"/>
        <v>552.70000000000005</v>
      </c>
      <c r="BE2916" s="18">
        <f t="shared" si="7548"/>
        <v>552.70000000000005</v>
      </c>
      <c r="BF2916" s="18"/>
      <c r="BG2916" s="18"/>
      <c r="BH2916" s="18"/>
      <c r="BI2916" s="18">
        <f t="shared" si="7543"/>
        <v>552.70000000000005</v>
      </c>
      <c r="BJ2916" s="18">
        <f t="shared" si="7544"/>
        <v>552.70000000000005</v>
      </c>
      <c r="BK2916" s="18">
        <f t="shared" si="7545"/>
        <v>552.70000000000005</v>
      </c>
      <c r="BL2916" s="18"/>
      <c r="BM2916" s="18"/>
      <c r="BN2916" s="18"/>
      <c r="BO2916" s="18">
        <f t="shared" si="7599"/>
        <v>552.70000000000005</v>
      </c>
      <c r="BP2916" s="18">
        <f t="shared" si="7600"/>
        <v>552.70000000000005</v>
      </c>
      <c r="BQ2916" s="18">
        <f t="shared" si="7601"/>
        <v>552.70000000000005</v>
      </c>
      <c r="BR2916" s="18"/>
      <c r="BS2916" s="18"/>
      <c r="BT2916" s="18"/>
      <c r="BU2916" s="18">
        <f t="shared" si="7596"/>
        <v>552.70000000000005</v>
      </c>
      <c r="BV2916" s="18">
        <f t="shared" si="7597"/>
        <v>552.70000000000005</v>
      </c>
      <c r="BW2916" s="18">
        <f t="shared" si="7598"/>
        <v>552.70000000000005</v>
      </c>
      <c r="BX2916" s="18">
        <v>-229.477</v>
      </c>
      <c r="BY2916" s="18"/>
      <c r="BZ2916" s="18"/>
      <c r="CA2916" s="18">
        <f t="shared" si="7578"/>
        <v>323.22300000000007</v>
      </c>
      <c r="CB2916" s="18">
        <f t="shared" si="7579"/>
        <v>552.70000000000005</v>
      </c>
      <c r="CC2916" s="18">
        <f t="shared" si="7580"/>
        <v>552.70000000000005</v>
      </c>
      <c r="CD2916" s="18"/>
      <c r="CE2916" s="27"/>
      <c r="CF2916" s="33"/>
    </row>
    <row r="2917" spans="1:119" ht="31.2" x14ac:dyDescent="0.3">
      <c r="A2917" s="41" t="s">
        <v>465</v>
      </c>
      <c r="B2917" s="39">
        <v>300</v>
      </c>
      <c r="C2917" s="41"/>
      <c r="D2917" s="41"/>
      <c r="E2917" s="14" t="s">
        <v>552</v>
      </c>
      <c r="F2917" s="18">
        <f t="shared" ref="F2917:K2918" si="7618">F2918</f>
        <v>110532.7</v>
      </c>
      <c r="G2917" s="18">
        <f t="shared" si="7618"/>
        <v>110532.7</v>
      </c>
      <c r="H2917" s="18">
        <f t="shared" si="7618"/>
        <v>110532.7</v>
      </c>
      <c r="I2917" s="18">
        <f t="shared" si="7618"/>
        <v>0</v>
      </c>
      <c r="J2917" s="18">
        <f t="shared" si="7618"/>
        <v>0</v>
      </c>
      <c r="K2917" s="18">
        <f t="shared" si="7618"/>
        <v>0</v>
      </c>
      <c r="L2917" s="18">
        <f t="shared" si="7587"/>
        <v>110532.7</v>
      </c>
      <c r="M2917" s="18">
        <f t="shared" si="7588"/>
        <v>110532.7</v>
      </c>
      <c r="N2917" s="18">
        <f t="shared" si="7589"/>
        <v>110532.7</v>
      </c>
      <c r="O2917" s="18">
        <f t="shared" ref="O2917:S2918" si="7619">O2918</f>
        <v>0</v>
      </c>
      <c r="P2917" s="18">
        <f t="shared" si="7619"/>
        <v>0</v>
      </c>
      <c r="Q2917" s="18">
        <f t="shared" si="7619"/>
        <v>0</v>
      </c>
      <c r="R2917" s="18">
        <f t="shared" si="7619"/>
        <v>0</v>
      </c>
      <c r="S2917" s="18">
        <f t="shared" si="7619"/>
        <v>0</v>
      </c>
      <c r="T2917" s="18">
        <f t="shared" si="7567"/>
        <v>110532.7</v>
      </c>
      <c r="U2917" s="18">
        <f t="shared" si="7568"/>
        <v>110532.7</v>
      </c>
      <c r="V2917" s="18">
        <f t="shared" si="7569"/>
        <v>110532.7</v>
      </c>
      <c r="W2917" s="18">
        <f t="shared" ref="W2917:CD2918" si="7620">W2918</f>
        <v>0</v>
      </c>
      <c r="X2917" s="18">
        <f t="shared" si="7620"/>
        <v>0</v>
      </c>
      <c r="Y2917" s="18">
        <f t="shared" si="7620"/>
        <v>0</v>
      </c>
      <c r="Z2917" s="18">
        <f t="shared" si="7620"/>
        <v>0</v>
      </c>
      <c r="AA2917" s="18">
        <f t="shared" si="7620"/>
        <v>0</v>
      </c>
      <c r="AB2917" s="18">
        <f t="shared" si="7620"/>
        <v>0</v>
      </c>
      <c r="AC2917" s="18">
        <f t="shared" si="7536"/>
        <v>110532.7</v>
      </c>
      <c r="AD2917" s="18">
        <f t="shared" si="7537"/>
        <v>110532.7</v>
      </c>
      <c r="AE2917" s="18">
        <f t="shared" si="7538"/>
        <v>110532.7</v>
      </c>
      <c r="AF2917" s="18">
        <f t="shared" si="7620"/>
        <v>0</v>
      </c>
      <c r="AG2917" s="18">
        <f t="shared" si="7620"/>
        <v>0</v>
      </c>
      <c r="AH2917" s="18">
        <f t="shared" si="7620"/>
        <v>0</v>
      </c>
      <c r="AI2917" s="18">
        <f t="shared" si="7571"/>
        <v>110532.7</v>
      </c>
      <c r="AJ2917" s="18">
        <f t="shared" si="7572"/>
        <v>110532.7</v>
      </c>
      <c r="AK2917" s="18">
        <f t="shared" si="7573"/>
        <v>110532.7</v>
      </c>
      <c r="AL2917" s="18">
        <f t="shared" si="7620"/>
        <v>0</v>
      </c>
      <c r="AM2917" s="18">
        <f t="shared" si="7574"/>
        <v>110532.7</v>
      </c>
      <c r="AN2917" s="18">
        <f t="shared" si="7620"/>
        <v>0</v>
      </c>
      <c r="AO2917" s="18">
        <f t="shared" si="7620"/>
        <v>0</v>
      </c>
      <c r="AP2917" s="18">
        <f t="shared" si="7620"/>
        <v>0</v>
      </c>
      <c r="AQ2917" s="18">
        <f t="shared" ref="AQ2917:AQ2980" si="7621">AM2917+AN2917</f>
        <v>110532.7</v>
      </c>
      <c r="AR2917" s="18">
        <f t="shared" ref="AR2917:AR2980" si="7622">AJ2917+AO2917</f>
        <v>110532.7</v>
      </c>
      <c r="AS2917" s="18">
        <f t="shared" ref="AS2917:AS2980" si="7623">AK2917+AP2917</f>
        <v>110532.7</v>
      </c>
      <c r="AT2917" s="18">
        <f t="shared" si="7620"/>
        <v>0</v>
      </c>
      <c r="AU2917" s="18">
        <f t="shared" si="7620"/>
        <v>0</v>
      </c>
      <c r="AV2917" s="18">
        <f t="shared" si="7620"/>
        <v>0</v>
      </c>
      <c r="AW2917" s="18">
        <f t="shared" ref="AW2917:AW2980" si="7624">AQ2917+AT2917</f>
        <v>110532.7</v>
      </c>
      <c r="AX2917" s="18">
        <f t="shared" ref="AX2917:AX2980" si="7625">AR2917+AU2917</f>
        <v>110532.7</v>
      </c>
      <c r="AY2917" s="18">
        <f t="shared" ref="AY2917:AY2980" si="7626">AS2917+AV2917</f>
        <v>110532.7</v>
      </c>
      <c r="AZ2917" s="18">
        <f t="shared" si="7620"/>
        <v>1160.5999999999999</v>
      </c>
      <c r="BA2917" s="18">
        <f t="shared" si="7620"/>
        <v>0</v>
      </c>
      <c r="BB2917" s="18">
        <f t="shared" si="7620"/>
        <v>0</v>
      </c>
      <c r="BC2917" s="18">
        <f t="shared" si="7546"/>
        <v>111693.3</v>
      </c>
      <c r="BD2917" s="18">
        <f t="shared" si="7547"/>
        <v>110532.7</v>
      </c>
      <c r="BE2917" s="18">
        <f t="shared" si="7548"/>
        <v>110532.7</v>
      </c>
      <c r="BF2917" s="18">
        <f t="shared" si="7620"/>
        <v>0</v>
      </c>
      <c r="BG2917" s="18">
        <f t="shared" si="7620"/>
        <v>0</v>
      </c>
      <c r="BH2917" s="18">
        <f t="shared" si="7620"/>
        <v>0</v>
      </c>
      <c r="BI2917" s="18">
        <f t="shared" si="7543"/>
        <v>111693.3</v>
      </c>
      <c r="BJ2917" s="18">
        <f t="shared" si="7544"/>
        <v>110532.7</v>
      </c>
      <c r="BK2917" s="18">
        <f t="shared" si="7545"/>
        <v>110532.7</v>
      </c>
      <c r="BL2917" s="18">
        <f t="shared" si="7620"/>
        <v>0</v>
      </c>
      <c r="BM2917" s="18">
        <f t="shared" si="7620"/>
        <v>0</v>
      </c>
      <c r="BN2917" s="18">
        <f t="shared" si="7620"/>
        <v>0</v>
      </c>
      <c r="BO2917" s="18">
        <f t="shared" si="7599"/>
        <v>111693.3</v>
      </c>
      <c r="BP2917" s="18">
        <f t="shared" si="7600"/>
        <v>110532.7</v>
      </c>
      <c r="BQ2917" s="18">
        <f t="shared" si="7601"/>
        <v>110532.7</v>
      </c>
      <c r="BR2917" s="18">
        <f t="shared" si="7620"/>
        <v>0</v>
      </c>
      <c r="BS2917" s="18">
        <f t="shared" si="7620"/>
        <v>0</v>
      </c>
      <c r="BT2917" s="18">
        <f t="shared" si="7620"/>
        <v>0</v>
      </c>
      <c r="BU2917" s="18">
        <f t="shared" si="7596"/>
        <v>111693.3</v>
      </c>
      <c r="BV2917" s="18">
        <f t="shared" si="7597"/>
        <v>110532.7</v>
      </c>
      <c r="BW2917" s="18">
        <f t="shared" si="7598"/>
        <v>110532.7</v>
      </c>
      <c r="BX2917" s="18">
        <f t="shared" si="7620"/>
        <v>574.37</v>
      </c>
      <c r="BY2917" s="18">
        <f t="shared" si="7620"/>
        <v>0</v>
      </c>
      <c r="BZ2917" s="18">
        <f t="shared" si="7620"/>
        <v>0</v>
      </c>
      <c r="CA2917" s="18">
        <f t="shared" si="7578"/>
        <v>112267.67</v>
      </c>
      <c r="CB2917" s="18">
        <f t="shared" si="7579"/>
        <v>110532.7</v>
      </c>
      <c r="CC2917" s="18">
        <f t="shared" si="7580"/>
        <v>110532.7</v>
      </c>
      <c r="CD2917" s="18">
        <f t="shared" si="7620"/>
        <v>0</v>
      </c>
      <c r="CE2917" s="27"/>
      <c r="CF2917" s="33"/>
    </row>
    <row r="2918" spans="1:119" ht="31.2" x14ac:dyDescent="0.3">
      <c r="A2918" s="41" t="s">
        <v>465</v>
      </c>
      <c r="B2918" s="39">
        <v>320</v>
      </c>
      <c r="C2918" s="41"/>
      <c r="D2918" s="41"/>
      <c r="E2918" s="14" t="s">
        <v>561</v>
      </c>
      <c r="F2918" s="18">
        <f t="shared" si="7618"/>
        <v>110532.7</v>
      </c>
      <c r="G2918" s="18">
        <f t="shared" si="7618"/>
        <v>110532.7</v>
      </c>
      <c r="H2918" s="18">
        <f t="shared" si="7618"/>
        <v>110532.7</v>
      </c>
      <c r="I2918" s="18">
        <f t="shared" si="7618"/>
        <v>0</v>
      </c>
      <c r="J2918" s="18">
        <f t="shared" si="7618"/>
        <v>0</v>
      </c>
      <c r="K2918" s="18">
        <f t="shared" si="7618"/>
        <v>0</v>
      </c>
      <c r="L2918" s="18">
        <f t="shared" si="7587"/>
        <v>110532.7</v>
      </c>
      <c r="M2918" s="18">
        <f t="shared" si="7588"/>
        <v>110532.7</v>
      </c>
      <c r="N2918" s="18">
        <f t="shared" si="7589"/>
        <v>110532.7</v>
      </c>
      <c r="O2918" s="18">
        <f t="shared" si="7619"/>
        <v>0</v>
      </c>
      <c r="P2918" s="18">
        <f t="shared" si="7619"/>
        <v>0</v>
      </c>
      <c r="Q2918" s="18">
        <f t="shared" si="7619"/>
        <v>0</v>
      </c>
      <c r="R2918" s="18">
        <f t="shared" si="7619"/>
        <v>0</v>
      </c>
      <c r="S2918" s="18">
        <f t="shared" si="7619"/>
        <v>0</v>
      </c>
      <c r="T2918" s="18">
        <f t="shared" si="7567"/>
        <v>110532.7</v>
      </c>
      <c r="U2918" s="18">
        <f t="shared" si="7568"/>
        <v>110532.7</v>
      </c>
      <c r="V2918" s="18">
        <f t="shared" si="7569"/>
        <v>110532.7</v>
      </c>
      <c r="W2918" s="18">
        <f t="shared" si="7620"/>
        <v>0</v>
      </c>
      <c r="X2918" s="18">
        <f t="shared" si="7620"/>
        <v>0</v>
      </c>
      <c r="Y2918" s="18">
        <f t="shared" si="7620"/>
        <v>0</v>
      </c>
      <c r="Z2918" s="18">
        <f t="shared" si="7620"/>
        <v>0</v>
      </c>
      <c r="AA2918" s="18">
        <f t="shared" si="7620"/>
        <v>0</v>
      </c>
      <c r="AB2918" s="18">
        <f t="shared" si="7620"/>
        <v>0</v>
      </c>
      <c r="AC2918" s="18">
        <f t="shared" si="7536"/>
        <v>110532.7</v>
      </c>
      <c r="AD2918" s="18">
        <f t="shared" si="7537"/>
        <v>110532.7</v>
      </c>
      <c r="AE2918" s="18">
        <f t="shared" si="7538"/>
        <v>110532.7</v>
      </c>
      <c r="AF2918" s="18">
        <f t="shared" si="7620"/>
        <v>0</v>
      </c>
      <c r="AG2918" s="18">
        <f t="shared" si="7620"/>
        <v>0</v>
      </c>
      <c r="AH2918" s="18">
        <f t="shared" si="7620"/>
        <v>0</v>
      </c>
      <c r="AI2918" s="18">
        <f t="shared" si="7571"/>
        <v>110532.7</v>
      </c>
      <c r="AJ2918" s="18">
        <f t="shared" si="7572"/>
        <v>110532.7</v>
      </c>
      <c r="AK2918" s="18">
        <f t="shared" si="7573"/>
        <v>110532.7</v>
      </c>
      <c r="AL2918" s="18">
        <f t="shared" si="7620"/>
        <v>0</v>
      </c>
      <c r="AM2918" s="18">
        <f t="shared" si="7574"/>
        <v>110532.7</v>
      </c>
      <c r="AN2918" s="18">
        <f t="shared" si="7620"/>
        <v>0</v>
      </c>
      <c r="AO2918" s="18">
        <f t="shared" si="7620"/>
        <v>0</v>
      </c>
      <c r="AP2918" s="18">
        <f t="shared" si="7620"/>
        <v>0</v>
      </c>
      <c r="AQ2918" s="18">
        <f t="shared" si="7621"/>
        <v>110532.7</v>
      </c>
      <c r="AR2918" s="18">
        <f t="shared" si="7622"/>
        <v>110532.7</v>
      </c>
      <c r="AS2918" s="18">
        <f t="shared" si="7623"/>
        <v>110532.7</v>
      </c>
      <c r="AT2918" s="18">
        <f t="shared" si="7620"/>
        <v>0</v>
      </c>
      <c r="AU2918" s="18">
        <f t="shared" si="7620"/>
        <v>0</v>
      </c>
      <c r="AV2918" s="18">
        <f t="shared" si="7620"/>
        <v>0</v>
      </c>
      <c r="AW2918" s="18">
        <f t="shared" si="7624"/>
        <v>110532.7</v>
      </c>
      <c r="AX2918" s="18">
        <f t="shared" si="7625"/>
        <v>110532.7</v>
      </c>
      <c r="AY2918" s="18">
        <f t="shared" si="7626"/>
        <v>110532.7</v>
      </c>
      <c r="AZ2918" s="18">
        <f t="shared" si="7620"/>
        <v>1160.5999999999999</v>
      </c>
      <c r="BA2918" s="18">
        <f t="shared" si="7620"/>
        <v>0</v>
      </c>
      <c r="BB2918" s="18">
        <f t="shared" si="7620"/>
        <v>0</v>
      </c>
      <c r="BC2918" s="18">
        <f t="shared" si="7546"/>
        <v>111693.3</v>
      </c>
      <c r="BD2918" s="18">
        <f t="shared" si="7547"/>
        <v>110532.7</v>
      </c>
      <c r="BE2918" s="18">
        <f t="shared" si="7548"/>
        <v>110532.7</v>
      </c>
      <c r="BF2918" s="18">
        <f t="shared" si="7620"/>
        <v>0</v>
      </c>
      <c r="BG2918" s="18">
        <f t="shared" si="7620"/>
        <v>0</v>
      </c>
      <c r="BH2918" s="18">
        <f t="shared" si="7620"/>
        <v>0</v>
      </c>
      <c r="BI2918" s="18">
        <f t="shared" si="7543"/>
        <v>111693.3</v>
      </c>
      <c r="BJ2918" s="18">
        <f t="shared" si="7544"/>
        <v>110532.7</v>
      </c>
      <c r="BK2918" s="18">
        <f t="shared" si="7545"/>
        <v>110532.7</v>
      </c>
      <c r="BL2918" s="18">
        <f t="shared" si="7620"/>
        <v>0</v>
      </c>
      <c r="BM2918" s="18">
        <f t="shared" si="7620"/>
        <v>0</v>
      </c>
      <c r="BN2918" s="18">
        <f t="shared" si="7620"/>
        <v>0</v>
      </c>
      <c r="BO2918" s="18">
        <f t="shared" si="7599"/>
        <v>111693.3</v>
      </c>
      <c r="BP2918" s="18">
        <f t="shared" si="7600"/>
        <v>110532.7</v>
      </c>
      <c r="BQ2918" s="18">
        <f t="shared" si="7601"/>
        <v>110532.7</v>
      </c>
      <c r="BR2918" s="18">
        <f t="shared" si="7620"/>
        <v>0</v>
      </c>
      <c r="BS2918" s="18">
        <f t="shared" si="7620"/>
        <v>0</v>
      </c>
      <c r="BT2918" s="18">
        <f t="shared" si="7620"/>
        <v>0</v>
      </c>
      <c r="BU2918" s="18">
        <f t="shared" si="7596"/>
        <v>111693.3</v>
      </c>
      <c r="BV2918" s="18">
        <f t="shared" si="7597"/>
        <v>110532.7</v>
      </c>
      <c r="BW2918" s="18">
        <f t="shared" si="7598"/>
        <v>110532.7</v>
      </c>
      <c r="BX2918" s="18">
        <f t="shared" si="7620"/>
        <v>574.37</v>
      </c>
      <c r="BY2918" s="18">
        <f t="shared" si="7620"/>
        <v>0</v>
      </c>
      <c r="BZ2918" s="18">
        <f t="shared" si="7620"/>
        <v>0</v>
      </c>
      <c r="CA2918" s="18">
        <f t="shared" si="7578"/>
        <v>112267.67</v>
      </c>
      <c r="CB2918" s="18">
        <f t="shared" si="7579"/>
        <v>110532.7</v>
      </c>
      <c r="CC2918" s="18">
        <f t="shared" si="7580"/>
        <v>110532.7</v>
      </c>
      <c r="CD2918" s="18">
        <f t="shared" si="7620"/>
        <v>0</v>
      </c>
      <c r="CE2918" s="27"/>
      <c r="CF2918" s="33"/>
    </row>
    <row r="2919" spans="1:119" x14ac:dyDescent="0.3">
      <c r="A2919" s="41" t="s">
        <v>465</v>
      </c>
      <c r="B2919" s="39">
        <v>320</v>
      </c>
      <c r="C2919" s="41" t="s">
        <v>59</v>
      </c>
      <c r="D2919" s="41" t="s">
        <v>5</v>
      </c>
      <c r="E2919" s="14" t="s">
        <v>540</v>
      </c>
      <c r="F2919" s="18">
        <v>110532.7</v>
      </c>
      <c r="G2919" s="18">
        <v>110532.7</v>
      </c>
      <c r="H2919" s="18">
        <v>110532.7</v>
      </c>
      <c r="I2919" s="18"/>
      <c r="J2919" s="18"/>
      <c r="K2919" s="18"/>
      <c r="L2919" s="18">
        <f t="shared" si="7587"/>
        <v>110532.7</v>
      </c>
      <c r="M2919" s="18">
        <f t="shared" si="7588"/>
        <v>110532.7</v>
      </c>
      <c r="N2919" s="18">
        <f t="shared" si="7589"/>
        <v>110532.7</v>
      </c>
      <c r="O2919" s="18"/>
      <c r="P2919" s="18"/>
      <c r="Q2919" s="18"/>
      <c r="R2919" s="18"/>
      <c r="S2919" s="18"/>
      <c r="T2919" s="18">
        <f t="shared" si="7567"/>
        <v>110532.7</v>
      </c>
      <c r="U2919" s="18">
        <f t="shared" si="7568"/>
        <v>110532.7</v>
      </c>
      <c r="V2919" s="18">
        <f t="shared" si="7569"/>
        <v>110532.7</v>
      </c>
      <c r="W2919" s="18"/>
      <c r="X2919" s="18"/>
      <c r="Y2919" s="18"/>
      <c r="Z2919" s="18"/>
      <c r="AA2919" s="18"/>
      <c r="AB2919" s="18"/>
      <c r="AC2919" s="18">
        <f t="shared" si="7536"/>
        <v>110532.7</v>
      </c>
      <c r="AD2919" s="18">
        <f t="shared" si="7537"/>
        <v>110532.7</v>
      </c>
      <c r="AE2919" s="18">
        <f t="shared" si="7538"/>
        <v>110532.7</v>
      </c>
      <c r="AF2919" s="18"/>
      <c r="AG2919" s="18"/>
      <c r="AH2919" s="18"/>
      <c r="AI2919" s="18">
        <f t="shared" si="7571"/>
        <v>110532.7</v>
      </c>
      <c r="AJ2919" s="18">
        <f t="shared" si="7572"/>
        <v>110532.7</v>
      </c>
      <c r="AK2919" s="18">
        <f t="shared" si="7573"/>
        <v>110532.7</v>
      </c>
      <c r="AL2919" s="18"/>
      <c r="AM2919" s="18">
        <f t="shared" si="7574"/>
        <v>110532.7</v>
      </c>
      <c r="AN2919" s="18"/>
      <c r="AO2919" s="18"/>
      <c r="AP2919" s="18"/>
      <c r="AQ2919" s="18">
        <f t="shared" si="7621"/>
        <v>110532.7</v>
      </c>
      <c r="AR2919" s="18">
        <f t="shared" si="7622"/>
        <v>110532.7</v>
      </c>
      <c r="AS2919" s="18">
        <f t="shared" si="7623"/>
        <v>110532.7</v>
      </c>
      <c r="AT2919" s="18"/>
      <c r="AU2919" s="18"/>
      <c r="AV2919" s="18"/>
      <c r="AW2919" s="18">
        <f t="shared" si="7624"/>
        <v>110532.7</v>
      </c>
      <c r="AX2919" s="18">
        <f t="shared" si="7625"/>
        <v>110532.7</v>
      </c>
      <c r="AY2919" s="18">
        <f t="shared" si="7626"/>
        <v>110532.7</v>
      </c>
      <c r="AZ2919" s="18">
        <f>1160.6</f>
        <v>1160.5999999999999</v>
      </c>
      <c r="BA2919" s="18"/>
      <c r="BB2919" s="18"/>
      <c r="BC2919" s="18">
        <f t="shared" si="7546"/>
        <v>111693.3</v>
      </c>
      <c r="BD2919" s="18">
        <f t="shared" si="7547"/>
        <v>110532.7</v>
      </c>
      <c r="BE2919" s="18">
        <f t="shared" si="7548"/>
        <v>110532.7</v>
      </c>
      <c r="BF2919" s="18"/>
      <c r="BG2919" s="18"/>
      <c r="BH2919" s="18"/>
      <c r="BI2919" s="18">
        <f t="shared" si="7543"/>
        <v>111693.3</v>
      </c>
      <c r="BJ2919" s="18">
        <f t="shared" si="7544"/>
        <v>110532.7</v>
      </c>
      <c r="BK2919" s="18">
        <f t="shared" si="7545"/>
        <v>110532.7</v>
      </c>
      <c r="BL2919" s="18"/>
      <c r="BM2919" s="18"/>
      <c r="BN2919" s="18"/>
      <c r="BO2919" s="18">
        <f t="shared" si="7599"/>
        <v>111693.3</v>
      </c>
      <c r="BP2919" s="18">
        <f t="shared" si="7600"/>
        <v>110532.7</v>
      </c>
      <c r="BQ2919" s="18">
        <f t="shared" si="7601"/>
        <v>110532.7</v>
      </c>
      <c r="BR2919" s="18"/>
      <c r="BS2919" s="18"/>
      <c r="BT2919" s="18"/>
      <c r="BU2919" s="18">
        <f t="shared" si="7596"/>
        <v>111693.3</v>
      </c>
      <c r="BV2919" s="18">
        <f t="shared" si="7597"/>
        <v>110532.7</v>
      </c>
      <c r="BW2919" s="18">
        <f t="shared" si="7598"/>
        <v>110532.7</v>
      </c>
      <c r="BX2919" s="18">
        <v>574.37</v>
      </c>
      <c r="BY2919" s="18"/>
      <c r="BZ2919" s="18"/>
      <c r="CA2919" s="18">
        <f t="shared" si="7578"/>
        <v>112267.67</v>
      </c>
      <c r="CB2919" s="18">
        <f t="shared" si="7579"/>
        <v>110532.7</v>
      </c>
      <c r="CC2919" s="18">
        <f t="shared" si="7580"/>
        <v>110532.7</v>
      </c>
      <c r="CD2919" s="18"/>
      <c r="CE2919" s="27"/>
      <c r="CF2919" s="33"/>
    </row>
    <row r="2920" spans="1:119" ht="62.4" hidden="1" x14ac:dyDescent="0.3">
      <c r="A2920" s="41" t="s">
        <v>1242</v>
      </c>
      <c r="B2920" s="39"/>
      <c r="C2920" s="41"/>
      <c r="D2920" s="41"/>
      <c r="E2920" s="14" t="s">
        <v>1260</v>
      </c>
      <c r="F2920" s="18">
        <f t="shared" ref="F2920:K2922" si="7627">F2921</f>
        <v>0</v>
      </c>
      <c r="G2920" s="18">
        <f t="shared" si="7627"/>
        <v>0</v>
      </c>
      <c r="H2920" s="18">
        <f t="shared" si="7627"/>
        <v>0</v>
      </c>
      <c r="I2920" s="18">
        <f t="shared" si="7627"/>
        <v>0</v>
      </c>
      <c r="J2920" s="18">
        <f t="shared" si="7627"/>
        <v>0</v>
      </c>
      <c r="K2920" s="18">
        <f t="shared" si="7627"/>
        <v>0</v>
      </c>
      <c r="L2920" s="18">
        <f t="shared" si="7587"/>
        <v>0</v>
      </c>
      <c r="M2920" s="18">
        <f t="shared" si="7588"/>
        <v>0</v>
      </c>
      <c r="N2920" s="18">
        <f t="shared" si="7589"/>
        <v>0</v>
      </c>
      <c r="O2920" s="18">
        <f t="shared" ref="O2920:S2922" si="7628">O2921</f>
        <v>0</v>
      </c>
      <c r="P2920" s="18">
        <f t="shared" si="7628"/>
        <v>0</v>
      </c>
      <c r="Q2920" s="18">
        <f t="shared" si="7628"/>
        <v>0</v>
      </c>
      <c r="R2920" s="18">
        <f t="shared" si="7628"/>
        <v>0</v>
      </c>
      <c r="S2920" s="18">
        <f t="shared" si="7628"/>
        <v>0</v>
      </c>
      <c r="T2920" s="18">
        <f t="shared" si="7567"/>
        <v>0</v>
      </c>
      <c r="U2920" s="18">
        <f t="shared" si="7568"/>
        <v>0</v>
      </c>
      <c r="V2920" s="18">
        <f t="shared" si="7569"/>
        <v>0</v>
      </c>
      <c r="W2920" s="18">
        <f t="shared" ref="W2920:CD2922" si="7629">W2921</f>
        <v>0</v>
      </c>
      <c r="X2920" s="18">
        <f t="shared" si="7629"/>
        <v>0</v>
      </c>
      <c r="Y2920" s="18">
        <f t="shared" si="7629"/>
        <v>0</v>
      </c>
      <c r="Z2920" s="18">
        <f t="shared" si="7629"/>
        <v>0</v>
      </c>
      <c r="AA2920" s="18">
        <f t="shared" si="7629"/>
        <v>0</v>
      </c>
      <c r="AB2920" s="18">
        <f t="shared" si="7629"/>
        <v>0</v>
      </c>
      <c r="AC2920" s="18">
        <f t="shared" si="7536"/>
        <v>0</v>
      </c>
      <c r="AD2920" s="18">
        <f t="shared" si="7537"/>
        <v>0</v>
      </c>
      <c r="AE2920" s="18">
        <f t="shared" si="7538"/>
        <v>0</v>
      </c>
      <c r="AF2920" s="18">
        <f t="shared" si="7629"/>
        <v>0</v>
      </c>
      <c r="AG2920" s="18">
        <f t="shared" si="7629"/>
        <v>0</v>
      </c>
      <c r="AH2920" s="18">
        <f t="shared" si="7629"/>
        <v>0</v>
      </c>
      <c r="AI2920" s="18">
        <f t="shared" si="7571"/>
        <v>0</v>
      </c>
      <c r="AJ2920" s="18">
        <f t="shared" si="7572"/>
        <v>0</v>
      </c>
      <c r="AK2920" s="18">
        <f t="shared" si="7573"/>
        <v>0</v>
      </c>
      <c r="AL2920" s="18">
        <f t="shared" si="7629"/>
        <v>0</v>
      </c>
      <c r="AM2920" s="18">
        <f t="shared" si="7574"/>
        <v>0</v>
      </c>
      <c r="AN2920" s="18">
        <f t="shared" si="7629"/>
        <v>0</v>
      </c>
      <c r="AO2920" s="18">
        <f t="shared" si="7629"/>
        <v>0</v>
      </c>
      <c r="AP2920" s="18">
        <f t="shared" si="7629"/>
        <v>0</v>
      </c>
      <c r="AQ2920" s="18">
        <f t="shared" si="7621"/>
        <v>0</v>
      </c>
      <c r="AR2920" s="18">
        <f t="shared" si="7622"/>
        <v>0</v>
      </c>
      <c r="AS2920" s="18">
        <f t="shared" si="7623"/>
        <v>0</v>
      </c>
      <c r="AT2920" s="18">
        <f t="shared" si="7629"/>
        <v>0</v>
      </c>
      <c r="AU2920" s="18">
        <f t="shared" si="7629"/>
        <v>0</v>
      </c>
      <c r="AV2920" s="18">
        <f t="shared" si="7629"/>
        <v>0</v>
      </c>
      <c r="AW2920" s="18">
        <f t="shared" si="7624"/>
        <v>0</v>
      </c>
      <c r="AX2920" s="18">
        <f t="shared" si="7625"/>
        <v>0</v>
      </c>
      <c r="AY2920" s="18">
        <f t="shared" si="7626"/>
        <v>0</v>
      </c>
      <c r="AZ2920" s="18">
        <f t="shared" si="7629"/>
        <v>0</v>
      </c>
      <c r="BA2920" s="18">
        <f t="shared" si="7629"/>
        <v>0</v>
      </c>
      <c r="BB2920" s="18">
        <f t="shared" si="7629"/>
        <v>0</v>
      </c>
      <c r="BC2920" s="18">
        <f t="shared" si="7546"/>
        <v>0</v>
      </c>
      <c r="BD2920" s="18">
        <f t="shared" si="7547"/>
        <v>0</v>
      </c>
      <c r="BE2920" s="18">
        <f t="shared" si="7548"/>
        <v>0</v>
      </c>
      <c r="BF2920" s="18">
        <f t="shared" si="7629"/>
        <v>0</v>
      </c>
      <c r="BG2920" s="18">
        <f t="shared" si="7629"/>
        <v>0</v>
      </c>
      <c r="BH2920" s="18">
        <f t="shared" si="7629"/>
        <v>0</v>
      </c>
      <c r="BI2920" s="18">
        <f t="shared" si="7543"/>
        <v>0</v>
      </c>
      <c r="BJ2920" s="18">
        <f t="shared" si="7544"/>
        <v>0</v>
      </c>
      <c r="BK2920" s="18">
        <f t="shared" si="7545"/>
        <v>0</v>
      </c>
      <c r="BL2920" s="18">
        <f t="shared" si="7629"/>
        <v>0</v>
      </c>
      <c r="BM2920" s="18">
        <f t="shared" si="7629"/>
        <v>0</v>
      </c>
      <c r="BN2920" s="18">
        <f t="shared" si="7629"/>
        <v>0</v>
      </c>
      <c r="BO2920" s="18">
        <f t="shared" si="7599"/>
        <v>0</v>
      </c>
      <c r="BP2920" s="18">
        <f t="shared" si="7600"/>
        <v>0</v>
      </c>
      <c r="BQ2920" s="18">
        <f t="shared" si="7601"/>
        <v>0</v>
      </c>
      <c r="BR2920" s="18">
        <f t="shared" si="7629"/>
        <v>0</v>
      </c>
      <c r="BS2920" s="18">
        <f t="shared" si="7629"/>
        <v>0</v>
      </c>
      <c r="BT2920" s="18">
        <f t="shared" si="7629"/>
        <v>0</v>
      </c>
      <c r="BU2920" s="18">
        <f t="shared" si="7596"/>
        <v>0</v>
      </c>
      <c r="BV2920" s="18">
        <f t="shared" si="7597"/>
        <v>0</v>
      </c>
      <c r="BW2920" s="18">
        <f t="shared" si="7598"/>
        <v>0</v>
      </c>
      <c r="BX2920" s="18">
        <f t="shared" si="7629"/>
        <v>0</v>
      </c>
      <c r="BY2920" s="18">
        <f t="shared" si="7629"/>
        <v>0</v>
      </c>
      <c r="BZ2920" s="18">
        <f t="shared" si="7629"/>
        <v>0</v>
      </c>
      <c r="CA2920" s="18">
        <f t="shared" si="7578"/>
        <v>0</v>
      </c>
      <c r="CB2920" s="18">
        <f t="shared" si="7579"/>
        <v>0</v>
      </c>
      <c r="CC2920" s="18">
        <f t="shared" si="7580"/>
        <v>0</v>
      </c>
      <c r="CD2920" s="18">
        <f t="shared" si="7629"/>
        <v>0</v>
      </c>
      <c r="CE2920" s="27" t="s">
        <v>1661</v>
      </c>
      <c r="CF2920" s="33"/>
    </row>
    <row r="2921" spans="1:119" ht="31.2" hidden="1" x14ac:dyDescent="0.3">
      <c r="A2921" s="41" t="s">
        <v>1242</v>
      </c>
      <c r="B2921" s="39">
        <v>200</v>
      </c>
      <c r="C2921" s="41"/>
      <c r="D2921" s="41"/>
      <c r="E2921" s="14" t="s">
        <v>551</v>
      </c>
      <c r="F2921" s="18">
        <f t="shared" si="7627"/>
        <v>0</v>
      </c>
      <c r="G2921" s="18">
        <f t="shared" si="7627"/>
        <v>0</v>
      </c>
      <c r="H2921" s="18">
        <f t="shared" si="7627"/>
        <v>0</v>
      </c>
      <c r="I2921" s="18">
        <f t="shared" si="7627"/>
        <v>0</v>
      </c>
      <c r="J2921" s="18">
        <f t="shared" si="7627"/>
        <v>0</v>
      </c>
      <c r="K2921" s="18">
        <f t="shared" si="7627"/>
        <v>0</v>
      </c>
      <c r="L2921" s="18">
        <f t="shared" si="7587"/>
        <v>0</v>
      </c>
      <c r="M2921" s="18">
        <f t="shared" si="7588"/>
        <v>0</v>
      </c>
      <c r="N2921" s="18">
        <f t="shared" si="7589"/>
        <v>0</v>
      </c>
      <c r="O2921" s="18">
        <f t="shared" si="7628"/>
        <v>0</v>
      </c>
      <c r="P2921" s="18">
        <f t="shared" si="7628"/>
        <v>0</v>
      </c>
      <c r="Q2921" s="18">
        <f t="shared" si="7628"/>
        <v>0</v>
      </c>
      <c r="R2921" s="18">
        <f t="shared" si="7628"/>
        <v>0</v>
      </c>
      <c r="S2921" s="18">
        <f t="shared" si="7628"/>
        <v>0</v>
      </c>
      <c r="T2921" s="18">
        <f t="shared" si="7567"/>
        <v>0</v>
      </c>
      <c r="U2921" s="18">
        <f t="shared" si="7568"/>
        <v>0</v>
      </c>
      <c r="V2921" s="18">
        <f t="shared" si="7569"/>
        <v>0</v>
      </c>
      <c r="W2921" s="18">
        <f t="shared" si="7629"/>
        <v>0</v>
      </c>
      <c r="X2921" s="18">
        <f t="shared" si="7629"/>
        <v>0</v>
      </c>
      <c r="Y2921" s="18">
        <f t="shared" si="7629"/>
        <v>0</v>
      </c>
      <c r="Z2921" s="18">
        <f t="shared" si="7629"/>
        <v>0</v>
      </c>
      <c r="AA2921" s="18">
        <f t="shared" si="7629"/>
        <v>0</v>
      </c>
      <c r="AB2921" s="18">
        <f t="shared" si="7629"/>
        <v>0</v>
      </c>
      <c r="AC2921" s="18">
        <f t="shared" si="7536"/>
        <v>0</v>
      </c>
      <c r="AD2921" s="18">
        <f t="shared" si="7537"/>
        <v>0</v>
      </c>
      <c r="AE2921" s="18">
        <f t="shared" si="7538"/>
        <v>0</v>
      </c>
      <c r="AF2921" s="18">
        <f t="shared" si="7629"/>
        <v>0</v>
      </c>
      <c r="AG2921" s="18">
        <f t="shared" si="7629"/>
        <v>0</v>
      </c>
      <c r="AH2921" s="18">
        <f t="shared" si="7629"/>
        <v>0</v>
      </c>
      <c r="AI2921" s="18">
        <f t="shared" si="7571"/>
        <v>0</v>
      </c>
      <c r="AJ2921" s="18">
        <f t="shared" si="7572"/>
        <v>0</v>
      </c>
      <c r="AK2921" s="18">
        <f t="shared" si="7573"/>
        <v>0</v>
      </c>
      <c r="AL2921" s="18">
        <f t="shared" si="7629"/>
        <v>0</v>
      </c>
      <c r="AM2921" s="18">
        <f t="shared" si="7574"/>
        <v>0</v>
      </c>
      <c r="AN2921" s="18">
        <f t="shared" si="7629"/>
        <v>0</v>
      </c>
      <c r="AO2921" s="18">
        <f t="shared" si="7629"/>
        <v>0</v>
      </c>
      <c r="AP2921" s="18">
        <f t="shared" si="7629"/>
        <v>0</v>
      </c>
      <c r="AQ2921" s="18">
        <f t="shared" si="7621"/>
        <v>0</v>
      </c>
      <c r="AR2921" s="18">
        <f t="shared" si="7622"/>
        <v>0</v>
      </c>
      <c r="AS2921" s="18">
        <f t="shared" si="7623"/>
        <v>0</v>
      </c>
      <c r="AT2921" s="18">
        <f t="shared" si="7629"/>
        <v>0</v>
      </c>
      <c r="AU2921" s="18">
        <f t="shared" si="7629"/>
        <v>0</v>
      </c>
      <c r="AV2921" s="18">
        <f t="shared" si="7629"/>
        <v>0</v>
      </c>
      <c r="AW2921" s="18">
        <f t="shared" si="7624"/>
        <v>0</v>
      </c>
      <c r="AX2921" s="18">
        <f t="shared" si="7625"/>
        <v>0</v>
      </c>
      <c r="AY2921" s="18">
        <f t="shared" si="7626"/>
        <v>0</v>
      </c>
      <c r="AZ2921" s="18">
        <f t="shared" si="7629"/>
        <v>0</v>
      </c>
      <c r="BA2921" s="18">
        <f t="shared" si="7629"/>
        <v>0</v>
      </c>
      <c r="BB2921" s="18">
        <f t="shared" si="7629"/>
        <v>0</v>
      </c>
      <c r="BC2921" s="18">
        <f t="shared" si="7546"/>
        <v>0</v>
      </c>
      <c r="BD2921" s="18">
        <f t="shared" si="7547"/>
        <v>0</v>
      </c>
      <c r="BE2921" s="18">
        <f t="shared" si="7548"/>
        <v>0</v>
      </c>
      <c r="BF2921" s="18">
        <f t="shared" si="7629"/>
        <v>0</v>
      </c>
      <c r="BG2921" s="18">
        <f t="shared" si="7629"/>
        <v>0</v>
      </c>
      <c r="BH2921" s="18">
        <f t="shared" si="7629"/>
        <v>0</v>
      </c>
      <c r="BI2921" s="18">
        <f t="shared" si="7543"/>
        <v>0</v>
      </c>
      <c r="BJ2921" s="18">
        <f t="shared" si="7544"/>
        <v>0</v>
      </c>
      <c r="BK2921" s="18">
        <f t="shared" si="7545"/>
        <v>0</v>
      </c>
      <c r="BL2921" s="18">
        <f t="shared" si="7629"/>
        <v>0</v>
      </c>
      <c r="BM2921" s="18">
        <f t="shared" si="7629"/>
        <v>0</v>
      </c>
      <c r="BN2921" s="18">
        <f t="shared" si="7629"/>
        <v>0</v>
      </c>
      <c r="BO2921" s="18">
        <f t="shared" si="7599"/>
        <v>0</v>
      </c>
      <c r="BP2921" s="18">
        <f t="shared" si="7600"/>
        <v>0</v>
      </c>
      <c r="BQ2921" s="18">
        <f t="shared" si="7601"/>
        <v>0</v>
      </c>
      <c r="BR2921" s="18">
        <f t="shared" si="7629"/>
        <v>0</v>
      </c>
      <c r="BS2921" s="18">
        <f t="shared" si="7629"/>
        <v>0</v>
      </c>
      <c r="BT2921" s="18">
        <f t="shared" si="7629"/>
        <v>0</v>
      </c>
      <c r="BU2921" s="18">
        <f t="shared" si="7596"/>
        <v>0</v>
      </c>
      <c r="BV2921" s="18">
        <f t="shared" si="7597"/>
        <v>0</v>
      </c>
      <c r="BW2921" s="18">
        <f t="shared" si="7598"/>
        <v>0</v>
      </c>
      <c r="BX2921" s="18">
        <f t="shared" si="7629"/>
        <v>0</v>
      </c>
      <c r="BY2921" s="18">
        <f t="shared" si="7629"/>
        <v>0</v>
      </c>
      <c r="BZ2921" s="18">
        <f t="shared" si="7629"/>
        <v>0</v>
      </c>
      <c r="CA2921" s="18">
        <f t="shared" si="7578"/>
        <v>0</v>
      </c>
      <c r="CB2921" s="18">
        <f t="shared" si="7579"/>
        <v>0</v>
      </c>
      <c r="CC2921" s="18">
        <f t="shared" si="7580"/>
        <v>0</v>
      </c>
      <c r="CD2921" s="18">
        <f t="shared" si="7629"/>
        <v>0</v>
      </c>
      <c r="CE2921" s="27" t="s">
        <v>1661</v>
      </c>
      <c r="CF2921" s="33"/>
    </row>
    <row r="2922" spans="1:119" ht="46.8" hidden="1" x14ac:dyDescent="0.3">
      <c r="A2922" s="41" t="s">
        <v>1242</v>
      </c>
      <c r="B2922" s="39">
        <v>240</v>
      </c>
      <c r="C2922" s="41"/>
      <c r="D2922" s="41"/>
      <c r="E2922" s="14" t="s">
        <v>559</v>
      </c>
      <c r="F2922" s="18">
        <f t="shared" si="7627"/>
        <v>0</v>
      </c>
      <c r="G2922" s="18">
        <f t="shared" si="7627"/>
        <v>0</v>
      </c>
      <c r="H2922" s="18">
        <f t="shared" si="7627"/>
        <v>0</v>
      </c>
      <c r="I2922" s="18">
        <f t="shared" si="7627"/>
        <v>0</v>
      </c>
      <c r="J2922" s="18">
        <f t="shared" si="7627"/>
        <v>0</v>
      </c>
      <c r="K2922" s="18">
        <f t="shared" si="7627"/>
        <v>0</v>
      </c>
      <c r="L2922" s="18">
        <f t="shared" si="7587"/>
        <v>0</v>
      </c>
      <c r="M2922" s="18">
        <f t="shared" si="7588"/>
        <v>0</v>
      </c>
      <c r="N2922" s="18">
        <f t="shared" si="7589"/>
        <v>0</v>
      </c>
      <c r="O2922" s="18">
        <f t="shared" si="7628"/>
        <v>0</v>
      </c>
      <c r="P2922" s="18">
        <f t="shared" si="7628"/>
        <v>0</v>
      </c>
      <c r="Q2922" s="18">
        <f t="shared" si="7628"/>
        <v>0</v>
      </c>
      <c r="R2922" s="18">
        <f t="shared" si="7628"/>
        <v>0</v>
      </c>
      <c r="S2922" s="18">
        <f t="shared" si="7628"/>
        <v>0</v>
      </c>
      <c r="T2922" s="18">
        <f t="shared" si="7567"/>
        <v>0</v>
      </c>
      <c r="U2922" s="18">
        <f t="shared" si="7568"/>
        <v>0</v>
      </c>
      <c r="V2922" s="18">
        <f t="shared" si="7569"/>
        <v>0</v>
      </c>
      <c r="W2922" s="18">
        <f t="shared" si="7629"/>
        <v>0</v>
      </c>
      <c r="X2922" s="18">
        <f t="shared" si="7629"/>
        <v>0</v>
      </c>
      <c r="Y2922" s="18">
        <f t="shared" si="7629"/>
        <v>0</v>
      </c>
      <c r="Z2922" s="18">
        <f t="shared" si="7629"/>
        <v>0</v>
      </c>
      <c r="AA2922" s="18">
        <f t="shared" si="7629"/>
        <v>0</v>
      </c>
      <c r="AB2922" s="18">
        <f t="shared" si="7629"/>
        <v>0</v>
      </c>
      <c r="AC2922" s="18">
        <f t="shared" si="7536"/>
        <v>0</v>
      </c>
      <c r="AD2922" s="18">
        <f t="shared" si="7537"/>
        <v>0</v>
      </c>
      <c r="AE2922" s="18">
        <f t="shared" si="7538"/>
        <v>0</v>
      </c>
      <c r="AF2922" s="18">
        <f t="shared" si="7629"/>
        <v>0</v>
      </c>
      <c r="AG2922" s="18">
        <f t="shared" si="7629"/>
        <v>0</v>
      </c>
      <c r="AH2922" s="18">
        <f t="shared" si="7629"/>
        <v>0</v>
      </c>
      <c r="AI2922" s="18">
        <f t="shared" si="7571"/>
        <v>0</v>
      </c>
      <c r="AJ2922" s="18">
        <f t="shared" si="7572"/>
        <v>0</v>
      </c>
      <c r="AK2922" s="18">
        <f t="shared" si="7573"/>
        <v>0</v>
      </c>
      <c r="AL2922" s="18">
        <f t="shared" si="7629"/>
        <v>0</v>
      </c>
      <c r="AM2922" s="18">
        <f t="shared" si="7574"/>
        <v>0</v>
      </c>
      <c r="AN2922" s="18">
        <f t="shared" si="7629"/>
        <v>0</v>
      </c>
      <c r="AO2922" s="18">
        <f t="shared" si="7629"/>
        <v>0</v>
      </c>
      <c r="AP2922" s="18">
        <f t="shared" si="7629"/>
        <v>0</v>
      </c>
      <c r="AQ2922" s="18">
        <f t="shared" si="7621"/>
        <v>0</v>
      </c>
      <c r="AR2922" s="18">
        <f t="shared" si="7622"/>
        <v>0</v>
      </c>
      <c r="AS2922" s="18">
        <f t="shared" si="7623"/>
        <v>0</v>
      </c>
      <c r="AT2922" s="18">
        <f t="shared" si="7629"/>
        <v>0</v>
      </c>
      <c r="AU2922" s="18">
        <f t="shared" si="7629"/>
        <v>0</v>
      </c>
      <c r="AV2922" s="18">
        <f t="shared" si="7629"/>
        <v>0</v>
      </c>
      <c r="AW2922" s="18">
        <f t="shared" si="7624"/>
        <v>0</v>
      </c>
      <c r="AX2922" s="18">
        <f t="shared" si="7625"/>
        <v>0</v>
      </c>
      <c r="AY2922" s="18">
        <f t="shared" si="7626"/>
        <v>0</v>
      </c>
      <c r="AZ2922" s="18">
        <f t="shared" si="7629"/>
        <v>0</v>
      </c>
      <c r="BA2922" s="18">
        <f t="shared" si="7629"/>
        <v>0</v>
      </c>
      <c r="BB2922" s="18">
        <f t="shared" si="7629"/>
        <v>0</v>
      </c>
      <c r="BC2922" s="18">
        <f t="shared" si="7546"/>
        <v>0</v>
      </c>
      <c r="BD2922" s="18">
        <f t="shared" si="7547"/>
        <v>0</v>
      </c>
      <c r="BE2922" s="18">
        <f t="shared" si="7548"/>
        <v>0</v>
      </c>
      <c r="BF2922" s="18">
        <f t="shared" si="7629"/>
        <v>0</v>
      </c>
      <c r="BG2922" s="18">
        <f t="shared" si="7629"/>
        <v>0</v>
      </c>
      <c r="BH2922" s="18">
        <f t="shared" si="7629"/>
        <v>0</v>
      </c>
      <c r="BI2922" s="18">
        <f t="shared" si="7543"/>
        <v>0</v>
      </c>
      <c r="BJ2922" s="18">
        <f t="shared" si="7544"/>
        <v>0</v>
      </c>
      <c r="BK2922" s="18">
        <f t="shared" si="7545"/>
        <v>0</v>
      </c>
      <c r="BL2922" s="18">
        <f t="shared" si="7629"/>
        <v>0</v>
      </c>
      <c r="BM2922" s="18">
        <f t="shared" si="7629"/>
        <v>0</v>
      </c>
      <c r="BN2922" s="18">
        <f t="shared" si="7629"/>
        <v>0</v>
      </c>
      <c r="BO2922" s="18">
        <f t="shared" si="7599"/>
        <v>0</v>
      </c>
      <c r="BP2922" s="18">
        <f t="shared" si="7600"/>
        <v>0</v>
      </c>
      <c r="BQ2922" s="18">
        <f t="shared" si="7601"/>
        <v>0</v>
      </c>
      <c r="BR2922" s="18">
        <f t="shared" si="7629"/>
        <v>0</v>
      </c>
      <c r="BS2922" s="18">
        <f t="shared" si="7629"/>
        <v>0</v>
      </c>
      <c r="BT2922" s="18">
        <f t="shared" si="7629"/>
        <v>0</v>
      </c>
      <c r="BU2922" s="18">
        <f t="shared" si="7596"/>
        <v>0</v>
      </c>
      <c r="BV2922" s="18">
        <f t="shared" si="7597"/>
        <v>0</v>
      </c>
      <c r="BW2922" s="18">
        <f t="shared" si="7598"/>
        <v>0</v>
      </c>
      <c r="BX2922" s="18">
        <f t="shared" si="7629"/>
        <v>0</v>
      </c>
      <c r="BY2922" s="18">
        <f t="shared" si="7629"/>
        <v>0</v>
      </c>
      <c r="BZ2922" s="18">
        <f t="shared" si="7629"/>
        <v>0</v>
      </c>
      <c r="CA2922" s="18">
        <f t="shared" si="7578"/>
        <v>0</v>
      </c>
      <c r="CB2922" s="18">
        <f t="shared" si="7579"/>
        <v>0</v>
      </c>
      <c r="CC2922" s="18">
        <f t="shared" si="7580"/>
        <v>0</v>
      </c>
      <c r="CD2922" s="18">
        <f t="shared" si="7629"/>
        <v>0</v>
      </c>
      <c r="CE2922" s="27" t="s">
        <v>1661</v>
      </c>
      <c r="CF2922" s="33"/>
    </row>
    <row r="2923" spans="1:119" hidden="1" x14ac:dyDescent="0.3">
      <c r="A2923" s="41" t="s">
        <v>1242</v>
      </c>
      <c r="B2923" s="39">
        <v>240</v>
      </c>
      <c r="C2923" s="41" t="s">
        <v>5</v>
      </c>
      <c r="D2923" s="41" t="s">
        <v>6</v>
      </c>
      <c r="E2923" s="14" t="s">
        <v>518</v>
      </c>
      <c r="F2923" s="18"/>
      <c r="G2923" s="18"/>
      <c r="H2923" s="18"/>
      <c r="I2923" s="18"/>
      <c r="J2923" s="18"/>
      <c r="K2923" s="18"/>
      <c r="L2923" s="18">
        <f t="shared" si="7587"/>
        <v>0</v>
      </c>
      <c r="M2923" s="18">
        <f t="shared" si="7588"/>
        <v>0</v>
      </c>
      <c r="N2923" s="18">
        <f t="shared" si="7589"/>
        <v>0</v>
      </c>
      <c r="O2923" s="18"/>
      <c r="P2923" s="18"/>
      <c r="Q2923" s="18"/>
      <c r="R2923" s="18"/>
      <c r="S2923" s="18"/>
      <c r="T2923" s="18">
        <f t="shared" si="7567"/>
        <v>0</v>
      </c>
      <c r="U2923" s="18">
        <f t="shared" si="7568"/>
        <v>0</v>
      </c>
      <c r="V2923" s="18">
        <f t="shared" si="7569"/>
        <v>0</v>
      </c>
      <c r="W2923" s="18"/>
      <c r="X2923" s="18"/>
      <c r="Y2923" s="18"/>
      <c r="Z2923" s="18"/>
      <c r="AA2923" s="18"/>
      <c r="AB2923" s="18"/>
      <c r="AC2923" s="18">
        <f t="shared" si="7536"/>
        <v>0</v>
      </c>
      <c r="AD2923" s="18">
        <f t="shared" si="7537"/>
        <v>0</v>
      </c>
      <c r="AE2923" s="18">
        <f t="shared" si="7538"/>
        <v>0</v>
      </c>
      <c r="AF2923" s="18"/>
      <c r="AG2923" s="18"/>
      <c r="AH2923" s="18"/>
      <c r="AI2923" s="18">
        <f t="shared" si="7571"/>
        <v>0</v>
      </c>
      <c r="AJ2923" s="18">
        <f t="shared" si="7572"/>
        <v>0</v>
      </c>
      <c r="AK2923" s="18">
        <f t="shared" si="7573"/>
        <v>0</v>
      </c>
      <c r="AL2923" s="18"/>
      <c r="AM2923" s="18">
        <f t="shared" si="7574"/>
        <v>0</v>
      </c>
      <c r="AN2923" s="18"/>
      <c r="AO2923" s="18"/>
      <c r="AP2923" s="18"/>
      <c r="AQ2923" s="18">
        <f t="shared" si="7621"/>
        <v>0</v>
      </c>
      <c r="AR2923" s="18">
        <f t="shared" si="7622"/>
        <v>0</v>
      </c>
      <c r="AS2923" s="18">
        <f t="shared" si="7623"/>
        <v>0</v>
      </c>
      <c r="AT2923" s="18"/>
      <c r="AU2923" s="18"/>
      <c r="AV2923" s="18"/>
      <c r="AW2923" s="18">
        <f t="shared" si="7624"/>
        <v>0</v>
      </c>
      <c r="AX2923" s="18">
        <f t="shared" si="7625"/>
        <v>0</v>
      </c>
      <c r="AY2923" s="18">
        <f t="shared" si="7626"/>
        <v>0</v>
      </c>
      <c r="AZ2923" s="18"/>
      <c r="BA2923" s="18"/>
      <c r="BB2923" s="18"/>
      <c r="BC2923" s="18">
        <f t="shared" si="7546"/>
        <v>0</v>
      </c>
      <c r="BD2923" s="18">
        <f t="shared" si="7547"/>
        <v>0</v>
      </c>
      <c r="BE2923" s="18">
        <f t="shared" si="7548"/>
        <v>0</v>
      </c>
      <c r="BF2923" s="18"/>
      <c r="BG2923" s="18"/>
      <c r="BH2923" s="18"/>
      <c r="BI2923" s="18">
        <f t="shared" si="7543"/>
        <v>0</v>
      </c>
      <c r="BJ2923" s="18">
        <f t="shared" si="7544"/>
        <v>0</v>
      </c>
      <c r="BK2923" s="18">
        <f t="shared" si="7545"/>
        <v>0</v>
      </c>
      <c r="BL2923" s="18"/>
      <c r="BM2923" s="18"/>
      <c r="BN2923" s="18"/>
      <c r="BO2923" s="18">
        <f t="shared" si="7599"/>
        <v>0</v>
      </c>
      <c r="BP2923" s="18">
        <f t="shared" si="7600"/>
        <v>0</v>
      </c>
      <c r="BQ2923" s="18">
        <f t="shared" si="7601"/>
        <v>0</v>
      </c>
      <c r="BR2923" s="18"/>
      <c r="BS2923" s="18"/>
      <c r="BT2923" s="18"/>
      <c r="BU2923" s="18">
        <f t="shared" si="7596"/>
        <v>0</v>
      </c>
      <c r="BV2923" s="18">
        <f t="shared" si="7597"/>
        <v>0</v>
      </c>
      <c r="BW2923" s="18">
        <f t="shared" si="7598"/>
        <v>0</v>
      </c>
      <c r="BX2923" s="18"/>
      <c r="BY2923" s="18"/>
      <c r="BZ2923" s="18"/>
      <c r="CA2923" s="18">
        <f t="shared" si="7578"/>
        <v>0</v>
      </c>
      <c r="CB2923" s="18">
        <f t="shared" si="7579"/>
        <v>0</v>
      </c>
      <c r="CC2923" s="18">
        <f t="shared" si="7580"/>
        <v>0</v>
      </c>
      <c r="CD2923" s="18"/>
      <c r="CE2923" s="27" t="s">
        <v>1661</v>
      </c>
      <c r="CF2923" s="33"/>
    </row>
    <row r="2924" spans="1:119" s="9" customFormat="1" ht="31.2" x14ac:dyDescent="0.3">
      <c r="A2924" s="8" t="s">
        <v>469</v>
      </c>
      <c r="B2924" s="13"/>
      <c r="C2924" s="8"/>
      <c r="D2924" s="8"/>
      <c r="E2924" s="38" t="s">
        <v>577</v>
      </c>
      <c r="F2924" s="12">
        <f t="shared" ref="F2924:K2924" si="7630">F2925+F2934</f>
        <v>159249.40000000002</v>
      </c>
      <c r="G2924" s="12">
        <f t="shared" si="7630"/>
        <v>157108.6</v>
      </c>
      <c r="H2924" s="12">
        <f t="shared" si="7630"/>
        <v>154800.40000000002</v>
      </c>
      <c r="I2924" s="12">
        <f t="shared" si="7630"/>
        <v>0</v>
      </c>
      <c r="J2924" s="12">
        <f t="shared" si="7630"/>
        <v>0</v>
      </c>
      <c r="K2924" s="12">
        <f t="shared" si="7630"/>
        <v>0</v>
      </c>
      <c r="L2924" s="12">
        <f t="shared" si="7587"/>
        <v>159249.40000000002</v>
      </c>
      <c r="M2924" s="12">
        <f t="shared" si="7588"/>
        <v>157108.6</v>
      </c>
      <c r="N2924" s="12">
        <f t="shared" si="7589"/>
        <v>154800.40000000002</v>
      </c>
      <c r="O2924" s="12">
        <f t="shared" ref="O2924:S2924" si="7631">O2925+O2934</f>
        <v>0</v>
      </c>
      <c r="P2924" s="12">
        <f t="shared" si="7631"/>
        <v>0</v>
      </c>
      <c r="Q2924" s="12">
        <f t="shared" si="7631"/>
        <v>0</v>
      </c>
      <c r="R2924" s="12">
        <f t="shared" si="7631"/>
        <v>0</v>
      </c>
      <c r="S2924" s="12">
        <f t="shared" si="7631"/>
        <v>0</v>
      </c>
      <c r="T2924" s="12">
        <f t="shared" si="7567"/>
        <v>159249.40000000002</v>
      </c>
      <c r="U2924" s="12">
        <f t="shared" si="7568"/>
        <v>157108.6</v>
      </c>
      <c r="V2924" s="12">
        <f t="shared" si="7569"/>
        <v>154800.40000000002</v>
      </c>
      <c r="W2924" s="12">
        <f t="shared" ref="W2924:CD2924" si="7632">W2925+W2934</f>
        <v>-2252.2800000000002</v>
      </c>
      <c r="X2924" s="12">
        <f t="shared" ref="X2924:AB2924" si="7633">X2925+X2934</f>
        <v>0</v>
      </c>
      <c r="Y2924" s="12">
        <f t="shared" si="7633"/>
        <v>0</v>
      </c>
      <c r="Z2924" s="12">
        <f t="shared" si="7633"/>
        <v>0</v>
      </c>
      <c r="AA2924" s="12">
        <f t="shared" si="7633"/>
        <v>0</v>
      </c>
      <c r="AB2924" s="12">
        <f t="shared" si="7633"/>
        <v>0</v>
      </c>
      <c r="AC2924" s="12">
        <f t="shared" si="7536"/>
        <v>156997.12000000002</v>
      </c>
      <c r="AD2924" s="12">
        <f t="shared" si="7537"/>
        <v>157108.6</v>
      </c>
      <c r="AE2924" s="12">
        <f t="shared" si="7538"/>
        <v>154800.40000000002</v>
      </c>
      <c r="AF2924" s="12">
        <f t="shared" ref="AF2924:AH2924" si="7634">AF2925+AF2934</f>
        <v>0</v>
      </c>
      <c r="AG2924" s="12">
        <f t="shared" si="7634"/>
        <v>0</v>
      </c>
      <c r="AH2924" s="12">
        <f t="shared" si="7634"/>
        <v>0</v>
      </c>
      <c r="AI2924" s="12">
        <f t="shared" si="7571"/>
        <v>156997.12000000002</v>
      </c>
      <c r="AJ2924" s="12">
        <f t="shared" si="7572"/>
        <v>157108.6</v>
      </c>
      <c r="AK2924" s="12">
        <f t="shared" si="7573"/>
        <v>154800.40000000002</v>
      </c>
      <c r="AL2924" s="12">
        <f t="shared" ref="AL2924" si="7635">AL2925+AL2934</f>
        <v>0</v>
      </c>
      <c r="AM2924" s="12">
        <f t="shared" si="7574"/>
        <v>156997.12000000002</v>
      </c>
      <c r="AN2924" s="12">
        <f t="shared" ref="AN2924:AP2924" si="7636">AN2925+AN2934</f>
        <v>0</v>
      </c>
      <c r="AO2924" s="12">
        <f t="shared" si="7636"/>
        <v>0</v>
      </c>
      <c r="AP2924" s="12">
        <f t="shared" si="7636"/>
        <v>0</v>
      </c>
      <c r="AQ2924" s="12">
        <f t="shared" si="7621"/>
        <v>156997.12000000002</v>
      </c>
      <c r="AR2924" s="12">
        <f t="shared" si="7622"/>
        <v>157108.6</v>
      </c>
      <c r="AS2924" s="12">
        <f t="shared" si="7623"/>
        <v>154800.40000000002</v>
      </c>
      <c r="AT2924" s="12">
        <f t="shared" ref="AT2924:AV2924" si="7637">AT2925+AT2934</f>
        <v>0</v>
      </c>
      <c r="AU2924" s="12">
        <f t="shared" si="7637"/>
        <v>0</v>
      </c>
      <c r="AV2924" s="12">
        <f t="shared" si="7637"/>
        <v>0</v>
      </c>
      <c r="AW2924" s="12">
        <f t="shared" si="7624"/>
        <v>156997.12000000002</v>
      </c>
      <c r="AX2924" s="12">
        <f t="shared" si="7625"/>
        <v>157108.6</v>
      </c>
      <c r="AY2924" s="12">
        <f t="shared" si="7626"/>
        <v>154800.40000000002</v>
      </c>
      <c r="AZ2924" s="12">
        <f t="shared" ref="AZ2924:BB2924" si="7638">AZ2925+AZ2934</f>
        <v>1352.1</v>
      </c>
      <c r="BA2924" s="12">
        <f t="shared" si="7638"/>
        <v>0</v>
      </c>
      <c r="BB2924" s="12">
        <f t="shared" si="7638"/>
        <v>0</v>
      </c>
      <c r="BC2924" s="12">
        <f t="shared" si="7546"/>
        <v>158349.22000000003</v>
      </c>
      <c r="BD2924" s="12">
        <f t="shared" si="7547"/>
        <v>157108.6</v>
      </c>
      <c r="BE2924" s="12">
        <f t="shared" si="7548"/>
        <v>154800.40000000002</v>
      </c>
      <c r="BF2924" s="12">
        <f t="shared" ref="BF2924:BH2924" si="7639">BF2925+BF2934</f>
        <v>0</v>
      </c>
      <c r="BG2924" s="12">
        <f t="shared" si="7639"/>
        <v>0</v>
      </c>
      <c r="BH2924" s="12">
        <f t="shared" si="7639"/>
        <v>0</v>
      </c>
      <c r="BI2924" s="18">
        <f t="shared" si="7543"/>
        <v>158349.22000000003</v>
      </c>
      <c r="BJ2924" s="18">
        <f t="shared" si="7544"/>
        <v>157108.6</v>
      </c>
      <c r="BK2924" s="18">
        <f t="shared" si="7545"/>
        <v>154800.40000000002</v>
      </c>
      <c r="BL2924" s="12">
        <f t="shared" ref="BL2924:BN2924" si="7640">BL2925+BL2934</f>
        <v>0</v>
      </c>
      <c r="BM2924" s="12">
        <f t="shared" si="7640"/>
        <v>0</v>
      </c>
      <c r="BN2924" s="12">
        <f t="shared" si="7640"/>
        <v>0</v>
      </c>
      <c r="BO2924" s="12">
        <f t="shared" si="7599"/>
        <v>158349.22000000003</v>
      </c>
      <c r="BP2924" s="12">
        <f t="shared" si="7600"/>
        <v>157108.6</v>
      </c>
      <c r="BQ2924" s="12">
        <f t="shared" si="7601"/>
        <v>154800.40000000002</v>
      </c>
      <c r="BR2924" s="12">
        <f t="shared" ref="BR2924:BT2924" si="7641">BR2925+BR2934</f>
        <v>0</v>
      </c>
      <c r="BS2924" s="12">
        <f t="shared" si="7641"/>
        <v>0</v>
      </c>
      <c r="BT2924" s="12">
        <f t="shared" si="7641"/>
        <v>0</v>
      </c>
      <c r="BU2924" s="12">
        <f t="shared" si="7596"/>
        <v>158349.22000000003</v>
      </c>
      <c r="BV2924" s="12">
        <f t="shared" si="7597"/>
        <v>157108.6</v>
      </c>
      <c r="BW2924" s="12">
        <f t="shared" si="7598"/>
        <v>154800.40000000002</v>
      </c>
      <c r="BX2924" s="12">
        <f t="shared" ref="BX2924:BZ2924" si="7642">BX2925+BX2934</f>
        <v>0</v>
      </c>
      <c r="BY2924" s="12">
        <f t="shared" si="7642"/>
        <v>0</v>
      </c>
      <c r="BZ2924" s="12">
        <f t="shared" si="7642"/>
        <v>0</v>
      </c>
      <c r="CA2924" s="12">
        <f t="shared" si="7578"/>
        <v>158349.22000000003</v>
      </c>
      <c r="CB2924" s="12">
        <f t="shared" si="7579"/>
        <v>157108.6</v>
      </c>
      <c r="CC2924" s="12">
        <f t="shared" si="7580"/>
        <v>154800.40000000002</v>
      </c>
      <c r="CD2924" s="12">
        <f t="shared" si="7632"/>
        <v>0</v>
      </c>
      <c r="CE2924" s="25"/>
      <c r="CF2924" s="33"/>
      <c r="CG2924" s="36"/>
      <c r="CH2924" s="36"/>
      <c r="CI2924" s="36"/>
      <c r="CJ2924" s="36"/>
      <c r="CK2924" s="36"/>
      <c r="CL2924" s="36"/>
      <c r="CM2924" s="36"/>
      <c r="CN2924" s="36"/>
      <c r="CO2924" s="36"/>
      <c r="CP2924" s="36"/>
      <c r="CQ2924" s="36"/>
      <c r="CR2924" s="36"/>
      <c r="CS2924" s="36"/>
      <c r="CT2924" s="36"/>
      <c r="CU2924" s="36"/>
      <c r="CV2924" s="36"/>
      <c r="CW2924" s="36"/>
      <c r="CX2924" s="36"/>
      <c r="CY2924" s="36"/>
      <c r="CZ2924" s="36"/>
      <c r="DA2924" s="36"/>
      <c r="DB2924" s="36"/>
      <c r="DC2924" s="36"/>
      <c r="DD2924" s="36"/>
      <c r="DE2924" s="36"/>
      <c r="DF2924" s="36"/>
      <c r="DG2924" s="36"/>
      <c r="DH2924" s="36"/>
      <c r="DI2924" s="36"/>
      <c r="DJ2924" s="36"/>
      <c r="DK2924" s="36"/>
      <c r="DL2924" s="36"/>
      <c r="DM2924" s="36"/>
      <c r="DN2924" s="36"/>
      <c r="DO2924" s="36"/>
    </row>
    <row r="2925" spans="1:119" s="11" customFormat="1" ht="31.2" x14ac:dyDescent="0.3">
      <c r="A2925" s="10" t="s">
        <v>470</v>
      </c>
      <c r="B2925" s="16"/>
      <c r="C2925" s="10"/>
      <c r="D2925" s="10"/>
      <c r="E2925" s="15" t="s">
        <v>587</v>
      </c>
      <c r="F2925" s="17">
        <f t="shared" ref="F2925:K2925" si="7643">F2926+F2930</f>
        <v>53540.900000000009</v>
      </c>
      <c r="G2925" s="17">
        <f t="shared" si="7643"/>
        <v>53538.500000000007</v>
      </c>
      <c r="H2925" s="17">
        <f t="shared" si="7643"/>
        <v>53536.800000000003</v>
      </c>
      <c r="I2925" s="17">
        <f t="shared" si="7643"/>
        <v>0</v>
      </c>
      <c r="J2925" s="17">
        <f t="shared" si="7643"/>
        <v>0</v>
      </c>
      <c r="K2925" s="17">
        <f t="shared" si="7643"/>
        <v>0</v>
      </c>
      <c r="L2925" s="17">
        <f t="shared" si="7587"/>
        <v>53540.900000000009</v>
      </c>
      <c r="M2925" s="17">
        <f t="shared" si="7588"/>
        <v>53538.500000000007</v>
      </c>
      <c r="N2925" s="17">
        <f t="shared" si="7589"/>
        <v>53536.800000000003</v>
      </c>
      <c r="O2925" s="17">
        <f t="shared" ref="O2925:S2925" si="7644">O2926+O2930</f>
        <v>0</v>
      </c>
      <c r="P2925" s="17">
        <f t="shared" si="7644"/>
        <v>0</v>
      </c>
      <c r="Q2925" s="17">
        <f t="shared" si="7644"/>
        <v>0</v>
      </c>
      <c r="R2925" s="17">
        <f t="shared" si="7644"/>
        <v>0</v>
      </c>
      <c r="S2925" s="17">
        <f t="shared" si="7644"/>
        <v>0</v>
      </c>
      <c r="T2925" s="17">
        <f t="shared" si="7567"/>
        <v>53540.900000000009</v>
      </c>
      <c r="U2925" s="17">
        <f t="shared" si="7568"/>
        <v>53538.500000000007</v>
      </c>
      <c r="V2925" s="17">
        <f t="shared" si="7569"/>
        <v>53536.800000000003</v>
      </c>
      <c r="W2925" s="17">
        <f t="shared" ref="W2925:CD2925" si="7645">W2926+W2930</f>
        <v>0</v>
      </c>
      <c r="X2925" s="17">
        <f t="shared" ref="X2925:AB2925" si="7646">X2926+X2930</f>
        <v>0</v>
      </c>
      <c r="Y2925" s="17">
        <f t="shared" si="7646"/>
        <v>0</v>
      </c>
      <c r="Z2925" s="17">
        <f t="shared" si="7646"/>
        <v>0</v>
      </c>
      <c r="AA2925" s="17">
        <f t="shared" si="7646"/>
        <v>0</v>
      </c>
      <c r="AB2925" s="17">
        <f t="shared" si="7646"/>
        <v>0</v>
      </c>
      <c r="AC2925" s="17">
        <f t="shared" si="7536"/>
        <v>53540.900000000009</v>
      </c>
      <c r="AD2925" s="17">
        <f t="shared" si="7537"/>
        <v>53538.500000000007</v>
      </c>
      <c r="AE2925" s="17">
        <f t="shared" si="7538"/>
        <v>53536.800000000003</v>
      </c>
      <c r="AF2925" s="17">
        <f t="shared" ref="AF2925:AH2925" si="7647">AF2926+AF2930</f>
        <v>0</v>
      </c>
      <c r="AG2925" s="17">
        <f t="shared" si="7647"/>
        <v>0</v>
      </c>
      <c r="AH2925" s="17">
        <f t="shared" si="7647"/>
        <v>0</v>
      </c>
      <c r="AI2925" s="17">
        <f t="shared" si="7571"/>
        <v>53540.900000000009</v>
      </c>
      <c r="AJ2925" s="17">
        <f t="shared" si="7572"/>
        <v>53538.500000000007</v>
      </c>
      <c r="AK2925" s="17">
        <f t="shared" si="7573"/>
        <v>53536.800000000003</v>
      </c>
      <c r="AL2925" s="17">
        <f t="shared" ref="AL2925" si="7648">AL2926+AL2930</f>
        <v>0</v>
      </c>
      <c r="AM2925" s="17">
        <f t="shared" si="7574"/>
        <v>53540.900000000009</v>
      </c>
      <c r="AN2925" s="17">
        <f t="shared" ref="AN2925:AP2925" si="7649">AN2926+AN2930</f>
        <v>0</v>
      </c>
      <c r="AO2925" s="17">
        <f t="shared" si="7649"/>
        <v>0</v>
      </c>
      <c r="AP2925" s="17">
        <f t="shared" si="7649"/>
        <v>0</v>
      </c>
      <c r="AQ2925" s="17">
        <f t="shared" si="7621"/>
        <v>53540.900000000009</v>
      </c>
      <c r="AR2925" s="17">
        <f t="shared" si="7622"/>
        <v>53538.500000000007</v>
      </c>
      <c r="AS2925" s="17">
        <f t="shared" si="7623"/>
        <v>53536.800000000003</v>
      </c>
      <c r="AT2925" s="17">
        <f t="shared" ref="AT2925:AV2925" si="7650">AT2926+AT2930</f>
        <v>0</v>
      </c>
      <c r="AU2925" s="17">
        <f t="shared" si="7650"/>
        <v>0</v>
      </c>
      <c r="AV2925" s="17">
        <f t="shared" si="7650"/>
        <v>0</v>
      </c>
      <c r="AW2925" s="17">
        <f t="shared" si="7624"/>
        <v>53540.900000000009</v>
      </c>
      <c r="AX2925" s="17">
        <f t="shared" si="7625"/>
        <v>53538.500000000007</v>
      </c>
      <c r="AY2925" s="17">
        <f t="shared" si="7626"/>
        <v>53536.800000000003</v>
      </c>
      <c r="AZ2925" s="17">
        <f t="shared" ref="AZ2925:BB2925" si="7651">AZ2926+AZ2930</f>
        <v>562.20000000000005</v>
      </c>
      <c r="BA2925" s="17">
        <f t="shared" si="7651"/>
        <v>0</v>
      </c>
      <c r="BB2925" s="17">
        <f t="shared" si="7651"/>
        <v>0</v>
      </c>
      <c r="BC2925" s="17">
        <f t="shared" si="7546"/>
        <v>54103.100000000006</v>
      </c>
      <c r="BD2925" s="17">
        <f t="shared" si="7547"/>
        <v>53538.500000000007</v>
      </c>
      <c r="BE2925" s="17">
        <f t="shared" si="7548"/>
        <v>53536.800000000003</v>
      </c>
      <c r="BF2925" s="17">
        <f t="shared" ref="BF2925:BH2925" si="7652">BF2926+BF2930</f>
        <v>0</v>
      </c>
      <c r="BG2925" s="17">
        <f t="shared" si="7652"/>
        <v>0</v>
      </c>
      <c r="BH2925" s="17">
        <f t="shared" si="7652"/>
        <v>0</v>
      </c>
      <c r="BI2925" s="18">
        <f t="shared" si="7543"/>
        <v>54103.100000000006</v>
      </c>
      <c r="BJ2925" s="18">
        <f t="shared" si="7544"/>
        <v>53538.500000000007</v>
      </c>
      <c r="BK2925" s="18">
        <f t="shared" si="7545"/>
        <v>53536.800000000003</v>
      </c>
      <c r="BL2925" s="17">
        <f t="shared" ref="BL2925:BN2925" si="7653">BL2926+BL2930</f>
        <v>0</v>
      </c>
      <c r="BM2925" s="17">
        <f t="shared" si="7653"/>
        <v>0</v>
      </c>
      <c r="BN2925" s="17">
        <f t="shared" si="7653"/>
        <v>0</v>
      </c>
      <c r="BO2925" s="17">
        <f t="shared" si="7599"/>
        <v>54103.100000000006</v>
      </c>
      <c r="BP2925" s="17">
        <f t="shared" si="7600"/>
        <v>53538.500000000007</v>
      </c>
      <c r="BQ2925" s="17">
        <f t="shared" si="7601"/>
        <v>53536.800000000003</v>
      </c>
      <c r="BR2925" s="17">
        <f t="shared" ref="BR2925:BT2925" si="7654">BR2926+BR2930</f>
        <v>0</v>
      </c>
      <c r="BS2925" s="17">
        <f t="shared" si="7654"/>
        <v>0</v>
      </c>
      <c r="BT2925" s="17">
        <f t="shared" si="7654"/>
        <v>0</v>
      </c>
      <c r="BU2925" s="17">
        <f t="shared" si="7596"/>
        <v>54103.100000000006</v>
      </c>
      <c r="BV2925" s="17">
        <f t="shared" si="7597"/>
        <v>53538.500000000007</v>
      </c>
      <c r="BW2925" s="17">
        <f t="shared" si="7598"/>
        <v>53536.800000000003</v>
      </c>
      <c r="BX2925" s="17">
        <f t="shared" ref="BX2925:BZ2925" si="7655">BX2926+BX2930</f>
        <v>0</v>
      </c>
      <c r="BY2925" s="17">
        <f t="shared" si="7655"/>
        <v>0</v>
      </c>
      <c r="BZ2925" s="17">
        <f t="shared" si="7655"/>
        <v>0</v>
      </c>
      <c r="CA2925" s="17">
        <f t="shared" si="7578"/>
        <v>54103.100000000006</v>
      </c>
      <c r="CB2925" s="17">
        <f t="shared" si="7579"/>
        <v>53538.500000000007</v>
      </c>
      <c r="CC2925" s="17">
        <f t="shared" si="7580"/>
        <v>53536.800000000003</v>
      </c>
      <c r="CD2925" s="17">
        <f t="shared" si="7645"/>
        <v>0</v>
      </c>
      <c r="CE2925" s="26"/>
      <c r="CF2925" s="33"/>
      <c r="CG2925" s="37"/>
      <c r="CH2925" s="37"/>
      <c r="CI2925" s="37"/>
      <c r="CJ2925" s="37"/>
      <c r="CK2925" s="37"/>
      <c r="CL2925" s="37"/>
      <c r="CM2925" s="37"/>
      <c r="CN2925" s="37"/>
      <c r="CO2925" s="37"/>
      <c r="CP2925" s="37"/>
      <c r="CQ2925" s="37"/>
      <c r="CR2925" s="37"/>
      <c r="CS2925" s="37"/>
      <c r="CT2925" s="37"/>
      <c r="CU2925" s="37"/>
      <c r="CV2925" s="37"/>
      <c r="CW2925" s="37"/>
      <c r="CX2925" s="37"/>
      <c r="CY2925" s="37"/>
      <c r="CZ2925" s="37"/>
      <c r="DA2925" s="37"/>
      <c r="DB2925" s="37"/>
      <c r="DC2925" s="37"/>
      <c r="DD2925" s="37"/>
      <c r="DE2925" s="37"/>
      <c r="DF2925" s="37"/>
      <c r="DG2925" s="37"/>
      <c r="DH2925" s="37"/>
      <c r="DI2925" s="37"/>
      <c r="DJ2925" s="37"/>
      <c r="DK2925" s="37"/>
      <c r="DL2925" s="37"/>
      <c r="DM2925" s="37"/>
      <c r="DN2925" s="37"/>
      <c r="DO2925" s="37"/>
    </row>
    <row r="2926" spans="1:119" ht="31.2" x14ac:dyDescent="0.3">
      <c r="A2926" s="41" t="s">
        <v>467</v>
      </c>
      <c r="B2926" s="39"/>
      <c r="C2926" s="41"/>
      <c r="D2926" s="41"/>
      <c r="E2926" s="14" t="s">
        <v>600</v>
      </c>
      <c r="F2926" s="18">
        <f t="shared" ref="F2926:K2928" si="7656">F2927</f>
        <v>49186.700000000004</v>
      </c>
      <c r="G2926" s="18">
        <f t="shared" si="7656"/>
        <v>49186.700000000004</v>
      </c>
      <c r="H2926" s="18">
        <f t="shared" si="7656"/>
        <v>49186.700000000004</v>
      </c>
      <c r="I2926" s="18">
        <f t="shared" si="7656"/>
        <v>0</v>
      </c>
      <c r="J2926" s="18">
        <f t="shared" si="7656"/>
        <v>0</v>
      </c>
      <c r="K2926" s="18">
        <f t="shared" si="7656"/>
        <v>0</v>
      </c>
      <c r="L2926" s="18">
        <f t="shared" si="7587"/>
        <v>49186.700000000004</v>
      </c>
      <c r="M2926" s="18">
        <f t="shared" si="7588"/>
        <v>49186.700000000004</v>
      </c>
      <c r="N2926" s="18">
        <f t="shared" si="7589"/>
        <v>49186.700000000004</v>
      </c>
      <c r="O2926" s="18">
        <f t="shared" ref="O2926:S2928" si="7657">O2927</f>
        <v>0</v>
      </c>
      <c r="P2926" s="18">
        <f t="shared" si="7657"/>
        <v>0</v>
      </c>
      <c r="Q2926" s="18">
        <f t="shared" si="7657"/>
        <v>0</v>
      </c>
      <c r="R2926" s="18">
        <f t="shared" si="7657"/>
        <v>0</v>
      </c>
      <c r="S2926" s="18">
        <f t="shared" si="7657"/>
        <v>0</v>
      </c>
      <c r="T2926" s="18">
        <f t="shared" si="7567"/>
        <v>49186.700000000004</v>
      </c>
      <c r="U2926" s="18">
        <f t="shared" si="7568"/>
        <v>49186.700000000004</v>
      </c>
      <c r="V2926" s="18">
        <f t="shared" si="7569"/>
        <v>49186.700000000004</v>
      </c>
      <c r="W2926" s="18">
        <f t="shared" ref="W2926:CD2928" si="7658">W2927</f>
        <v>0</v>
      </c>
      <c r="X2926" s="18">
        <f t="shared" si="7658"/>
        <v>0</v>
      </c>
      <c r="Y2926" s="18">
        <f t="shared" si="7658"/>
        <v>0</v>
      </c>
      <c r="Z2926" s="18">
        <f t="shared" si="7658"/>
        <v>0</v>
      </c>
      <c r="AA2926" s="18">
        <f t="shared" si="7658"/>
        <v>0</v>
      </c>
      <c r="AB2926" s="18">
        <f t="shared" si="7658"/>
        <v>0</v>
      </c>
      <c r="AC2926" s="18">
        <f t="shared" si="7536"/>
        <v>49186.700000000004</v>
      </c>
      <c r="AD2926" s="18">
        <f t="shared" si="7537"/>
        <v>49186.700000000004</v>
      </c>
      <c r="AE2926" s="18">
        <f t="shared" si="7538"/>
        <v>49186.700000000004</v>
      </c>
      <c r="AF2926" s="18">
        <f t="shared" si="7658"/>
        <v>0</v>
      </c>
      <c r="AG2926" s="18">
        <f t="shared" si="7658"/>
        <v>0</v>
      </c>
      <c r="AH2926" s="18">
        <f t="shared" si="7658"/>
        <v>0</v>
      </c>
      <c r="AI2926" s="18">
        <f t="shared" si="7571"/>
        <v>49186.700000000004</v>
      </c>
      <c r="AJ2926" s="18">
        <f t="shared" si="7572"/>
        <v>49186.700000000004</v>
      </c>
      <c r="AK2926" s="18">
        <f t="shared" si="7573"/>
        <v>49186.700000000004</v>
      </c>
      <c r="AL2926" s="18">
        <f t="shared" si="7658"/>
        <v>0</v>
      </c>
      <c r="AM2926" s="18">
        <f t="shared" si="7574"/>
        <v>49186.700000000004</v>
      </c>
      <c r="AN2926" s="18">
        <f t="shared" si="7658"/>
        <v>0</v>
      </c>
      <c r="AO2926" s="18">
        <f t="shared" si="7658"/>
        <v>0</v>
      </c>
      <c r="AP2926" s="18">
        <f t="shared" si="7658"/>
        <v>0</v>
      </c>
      <c r="AQ2926" s="18">
        <f t="shared" si="7621"/>
        <v>49186.700000000004</v>
      </c>
      <c r="AR2926" s="18">
        <f t="shared" si="7622"/>
        <v>49186.700000000004</v>
      </c>
      <c r="AS2926" s="18">
        <f t="shared" si="7623"/>
        <v>49186.700000000004</v>
      </c>
      <c r="AT2926" s="18">
        <f t="shared" si="7658"/>
        <v>0</v>
      </c>
      <c r="AU2926" s="18">
        <f t="shared" si="7658"/>
        <v>0</v>
      </c>
      <c r="AV2926" s="18">
        <f t="shared" si="7658"/>
        <v>0</v>
      </c>
      <c r="AW2926" s="18">
        <f t="shared" si="7624"/>
        <v>49186.700000000004</v>
      </c>
      <c r="AX2926" s="18">
        <f t="shared" si="7625"/>
        <v>49186.700000000004</v>
      </c>
      <c r="AY2926" s="18">
        <f t="shared" si="7626"/>
        <v>49186.700000000004</v>
      </c>
      <c r="AZ2926" s="18">
        <f t="shared" si="7658"/>
        <v>516.5</v>
      </c>
      <c r="BA2926" s="18">
        <f t="shared" si="7658"/>
        <v>0</v>
      </c>
      <c r="BB2926" s="18">
        <f t="shared" si="7658"/>
        <v>0</v>
      </c>
      <c r="BC2926" s="18">
        <f t="shared" si="7546"/>
        <v>49703.200000000004</v>
      </c>
      <c r="BD2926" s="18">
        <f t="shared" si="7547"/>
        <v>49186.700000000004</v>
      </c>
      <c r="BE2926" s="18">
        <f t="shared" si="7548"/>
        <v>49186.700000000004</v>
      </c>
      <c r="BF2926" s="18">
        <f t="shared" si="7658"/>
        <v>0</v>
      </c>
      <c r="BG2926" s="18">
        <f t="shared" si="7658"/>
        <v>0</v>
      </c>
      <c r="BH2926" s="18">
        <f t="shared" si="7658"/>
        <v>0</v>
      </c>
      <c r="BI2926" s="18">
        <f t="shared" si="7543"/>
        <v>49703.200000000004</v>
      </c>
      <c r="BJ2926" s="18">
        <f t="shared" si="7544"/>
        <v>49186.700000000004</v>
      </c>
      <c r="BK2926" s="18">
        <f t="shared" si="7545"/>
        <v>49186.700000000004</v>
      </c>
      <c r="BL2926" s="18">
        <f t="shared" si="7658"/>
        <v>0</v>
      </c>
      <c r="BM2926" s="18">
        <f t="shared" si="7658"/>
        <v>0</v>
      </c>
      <c r="BN2926" s="18">
        <f t="shared" si="7658"/>
        <v>0</v>
      </c>
      <c r="BO2926" s="18">
        <f t="shared" si="7599"/>
        <v>49703.200000000004</v>
      </c>
      <c r="BP2926" s="18">
        <f t="shared" si="7600"/>
        <v>49186.700000000004</v>
      </c>
      <c r="BQ2926" s="18">
        <f t="shared" si="7601"/>
        <v>49186.700000000004</v>
      </c>
      <c r="BR2926" s="18">
        <f t="shared" si="7658"/>
        <v>0</v>
      </c>
      <c r="BS2926" s="18">
        <f t="shared" si="7658"/>
        <v>0</v>
      </c>
      <c r="BT2926" s="18">
        <f t="shared" si="7658"/>
        <v>0</v>
      </c>
      <c r="BU2926" s="18">
        <f t="shared" si="7596"/>
        <v>49703.200000000004</v>
      </c>
      <c r="BV2926" s="18">
        <f t="shared" si="7597"/>
        <v>49186.700000000004</v>
      </c>
      <c r="BW2926" s="18">
        <f t="shared" si="7598"/>
        <v>49186.700000000004</v>
      </c>
      <c r="BX2926" s="18">
        <f t="shared" si="7658"/>
        <v>0</v>
      </c>
      <c r="BY2926" s="18">
        <f t="shared" si="7658"/>
        <v>0</v>
      </c>
      <c r="BZ2926" s="18">
        <f t="shared" si="7658"/>
        <v>0</v>
      </c>
      <c r="CA2926" s="18">
        <f t="shared" si="7578"/>
        <v>49703.200000000004</v>
      </c>
      <c r="CB2926" s="18">
        <f t="shared" si="7579"/>
        <v>49186.700000000004</v>
      </c>
      <c r="CC2926" s="18">
        <f t="shared" si="7580"/>
        <v>49186.700000000004</v>
      </c>
      <c r="CD2926" s="18">
        <f t="shared" si="7658"/>
        <v>0</v>
      </c>
      <c r="CE2926" s="27"/>
      <c r="CF2926" s="33"/>
    </row>
    <row r="2927" spans="1:119" ht="93.6" x14ac:dyDescent="0.3">
      <c r="A2927" s="41" t="s">
        <v>467</v>
      </c>
      <c r="B2927" s="39">
        <v>100</v>
      </c>
      <c r="C2927" s="41"/>
      <c r="D2927" s="41"/>
      <c r="E2927" s="14" t="s">
        <v>550</v>
      </c>
      <c r="F2927" s="18">
        <f t="shared" si="7656"/>
        <v>49186.700000000004</v>
      </c>
      <c r="G2927" s="18">
        <f t="shared" si="7656"/>
        <v>49186.700000000004</v>
      </c>
      <c r="H2927" s="18">
        <f t="shared" si="7656"/>
        <v>49186.700000000004</v>
      </c>
      <c r="I2927" s="18">
        <f t="shared" si="7656"/>
        <v>0</v>
      </c>
      <c r="J2927" s="18">
        <f t="shared" si="7656"/>
        <v>0</v>
      </c>
      <c r="K2927" s="18">
        <f t="shared" si="7656"/>
        <v>0</v>
      </c>
      <c r="L2927" s="18">
        <f t="shared" si="7587"/>
        <v>49186.700000000004</v>
      </c>
      <c r="M2927" s="18">
        <f t="shared" si="7588"/>
        <v>49186.700000000004</v>
      </c>
      <c r="N2927" s="18">
        <f t="shared" si="7589"/>
        <v>49186.700000000004</v>
      </c>
      <c r="O2927" s="18">
        <f t="shared" si="7657"/>
        <v>0</v>
      </c>
      <c r="P2927" s="18">
        <f t="shared" si="7657"/>
        <v>0</v>
      </c>
      <c r="Q2927" s="18">
        <f t="shared" si="7657"/>
        <v>0</v>
      </c>
      <c r="R2927" s="18">
        <f t="shared" si="7657"/>
        <v>0</v>
      </c>
      <c r="S2927" s="18">
        <f t="shared" si="7657"/>
        <v>0</v>
      </c>
      <c r="T2927" s="18">
        <f t="shared" si="7567"/>
        <v>49186.700000000004</v>
      </c>
      <c r="U2927" s="18">
        <f t="shared" si="7568"/>
        <v>49186.700000000004</v>
      </c>
      <c r="V2927" s="18">
        <f t="shared" si="7569"/>
        <v>49186.700000000004</v>
      </c>
      <c r="W2927" s="18">
        <f t="shared" si="7658"/>
        <v>0</v>
      </c>
      <c r="X2927" s="18">
        <f t="shared" si="7658"/>
        <v>0</v>
      </c>
      <c r="Y2927" s="18">
        <f t="shared" si="7658"/>
        <v>0</v>
      </c>
      <c r="Z2927" s="18">
        <f t="shared" si="7658"/>
        <v>0</v>
      </c>
      <c r="AA2927" s="18">
        <f t="shared" si="7658"/>
        <v>0</v>
      </c>
      <c r="AB2927" s="18">
        <f t="shared" si="7658"/>
        <v>0</v>
      </c>
      <c r="AC2927" s="18">
        <f t="shared" si="7536"/>
        <v>49186.700000000004</v>
      </c>
      <c r="AD2927" s="18">
        <f t="shared" si="7537"/>
        <v>49186.700000000004</v>
      </c>
      <c r="AE2927" s="18">
        <f t="shared" si="7538"/>
        <v>49186.700000000004</v>
      </c>
      <c r="AF2927" s="18">
        <f t="shared" si="7658"/>
        <v>0</v>
      </c>
      <c r="AG2927" s="18">
        <f t="shared" si="7658"/>
        <v>0</v>
      </c>
      <c r="AH2927" s="18">
        <f t="shared" si="7658"/>
        <v>0</v>
      </c>
      <c r="AI2927" s="18">
        <f t="shared" si="7571"/>
        <v>49186.700000000004</v>
      </c>
      <c r="AJ2927" s="18">
        <f t="shared" si="7572"/>
        <v>49186.700000000004</v>
      </c>
      <c r="AK2927" s="18">
        <f t="shared" si="7573"/>
        <v>49186.700000000004</v>
      </c>
      <c r="AL2927" s="18">
        <f t="shared" si="7658"/>
        <v>0</v>
      </c>
      <c r="AM2927" s="18">
        <f t="shared" si="7574"/>
        <v>49186.700000000004</v>
      </c>
      <c r="AN2927" s="18">
        <f t="shared" si="7658"/>
        <v>0</v>
      </c>
      <c r="AO2927" s="18">
        <f t="shared" si="7658"/>
        <v>0</v>
      </c>
      <c r="AP2927" s="18">
        <f t="shared" si="7658"/>
        <v>0</v>
      </c>
      <c r="AQ2927" s="18">
        <f t="shared" si="7621"/>
        <v>49186.700000000004</v>
      </c>
      <c r="AR2927" s="18">
        <f t="shared" si="7622"/>
        <v>49186.700000000004</v>
      </c>
      <c r="AS2927" s="18">
        <f t="shared" si="7623"/>
        <v>49186.700000000004</v>
      </c>
      <c r="AT2927" s="18">
        <f t="shared" si="7658"/>
        <v>0</v>
      </c>
      <c r="AU2927" s="18">
        <f t="shared" si="7658"/>
        <v>0</v>
      </c>
      <c r="AV2927" s="18">
        <f t="shared" si="7658"/>
        <v>0</v>
      </c>
      <c r="AW2927" s="18">
        <f t="shared" si="7624"/>
        <v>49186.700000000004</v>
      </c>
      <c r="AX2927" s="18">
        <f t="shared" si="7625"/>
        <v>49186.700000000004</v>
      </c>
      <c r="AY2927" s="18">
        <f t="shared" si="7626"/>
        <v>49186.700000000004</v>
      </c>
      <c r="AZ2927" s="18">
        <f t="shared" si="7658"/>
        <v>516.5</v>
      </c>
      <c r="BA2927" s="18">
        <f t="shared" si="7658"/>
        <v>0</v>
      </c>
      <c r="BB2927" s="18">
        <f t="shared" si="7658"/>
        <v>0</v>
      </c>
      <c r="BC2927" s="18">
        <f t="shared" si="7546"/>
        <v>49703.200000000004</v>
      </c>
      <c r="BD2927" s="18">
        <f t="shared" si="7547"/>
        <v>49186.700000000004</v>
      </c>
      <c r="BE2927" s="18">
        <f t="shared" si="7548"/>
        <v>49186.700000000004</v>
      </c>
      <c r="BF2927" s="18">
        <f t="shared" si="7658"/>
        <v>0</v>
      </c>
      <c r="BG2927" s="18">
        <f t="shared" si="7658"/>
        <v>0</v>
      </c>
      <c r="BH2927" s="18">
        <f t="shared" si="7658"/>
        <v>0</v>
      </c>
      <c r="BI2927" s="18">
        <f t="shared" si="7543"/>
        <v>49703.200000000004</v>
      </c>
      <c r="BJ2927" s="18">
        <f t="shared" si="7544"/>
        <v>49186.700000000004</v>
      </c>
      <c r="BK2927" s="18">
        <f t="shared" si="7545"/>
        <v>49186.700000000004</v>
      </c>
      <c r="BL2927" s="18">
        <f t="shared" si="7658"/>
        <v>0</v>
      </c>
      <c r="BM2927" s="18">
        <f t="shared" si="7658"/>
        <v>0</v>
      </c>
      <c r="BN2927" s="18">
        <f t="shared" si="7658"/>
        <v>0</v>
      </c>
      <c r="BO2927" s="18">
        <f t="shared" si="7599"/>
        <v>49703.200000000004</v>
      </c>
      <c r="BP2927" s="18">
        <f t="shared" si="7600"/>
        <v>49186.700000000004</v>
      </c>
      <c r="BQ2927" s="18">
        <f t="shared" si="7601"/>
        <v>49186.700000000004</v>
      </c>
      <c r="BR2927" s="18">
        <f t="shared" si="7658"/>
        <v>0</v>
      </c>
      <c r="BS2927" s="18">
        <f t="shared" si="7658"/>
        <v>0</v>
      </c>
      <c r="BT2927" s="18">
        <f t="shared" si="7658"/>
        <v>0</v>
      </c>
      <c r="BU2927" s="18">
        <f t="shared" si="7596"/>
        <v>49703.200000000004</v>
      </c>
      <c r="BV2927" s="18">
        <f t="shared" si="7597"/>
        <v>49186.700000000004</v>
      </c>
      <c r="BW2927" s="18">
        <f t="shared" si="7598"/>
        <v>49186.700000000004</v>
      </c>
      <c r="BX2927" s="18">
        <f t="shared" si="7658"/>
        <v>0</v>
      </c>
      <c r="BY2927" s="18">
        <f t="shared" si="7658"/>
        <v>0</v>
      </c>
      <c r="BZ2927" s="18">
        <f t="shared" si="7658"/>
        <v>0</v>
      </c>
      <c r="CA2927" s="18">
        <f t="shared" si="7578"/>
        <v>49703.200000000004</v>
      </c>
      <c r="CB2927" s="18">
        <f t="shared" si="7579"/>
        <v>49186.700000000004</v>
      </c>
      <c r="CC2927" s="18">
        <f t="shared" si="7580"/>
        <v>49186.700000000004</v>
      </c>
      <c r="CD2927" s="18">
        <f t="shared" si="7658"/>
        <v>0</v>
      </c>
      <c r="CE2927" s="27"/>
      <c r="CF2927" s="33"/>
    </row>
    <row r="2928" spans="1:119" ht="31.2" x14ac:dyDescent="0.3">
      <c r="A2928" s="41" t="s">
        <v>467</v>
      </c>
      <c r="B2928" s="39">
        <v>120</v>
      </c>
      <c r="C2928" s="41"/>
      <c r="D2928" s="41"/>
      <c r="E2928" s="14" t="s">
        <v>558</v>
      </c>
      <c r="F2928" s="18">
        <f t="shared" si="7656"/>
        <v>49186.700000000004</v>
      </c>
      <c r="G2928" s="18">
        <f t="shared" si="7656"/>
        <v>49186.700000000004</v>
      </c>
      <c r="H2928" s="18">
        <f t="shared" si="7656"/>
        <v>49186.700000000004</v>
      </c>
      <c r="I2928" s="18">
        <f t="shared" si="7656"/>
        <v>0</v>
      </c>
      <c r="J2928" s="18">
        <f t="shared" si="7656"/>
        <v>0</v>
      </c>
      <c r="K2928" s="18">
        <f t="shared" si="7656"/>
        <v>0</v>
      </c>
      <c r="L2928" s="18">
        <f t="shared" si="7587"/>
        <v>49186.700000000004</v>
      </c>
      <c r="M2928" s="18">
        <f t="shared" si="7588"/>
        <v>49186.700000000004</v>
      </c>
      <c r="N2928" s="18">
        <f t="shared" si="7589"/>
        <v>49186.700000000004</v>
      </c>
      <c r="O2928" s="18">
        <f t="shared" si="7657"/>
        <v>0</v>
      </c>
      <c r="P2928" s="18">
        <f t="shared" si="7657"/>
        <v>0</v>
      </c>
      <c r="Q2928" s="18">
        <f t="shared" si="7657"/>
        <v>0</v>
      </c>
      <c r="R2928" s="18">
        <f t="shared" si="7657"/>
        <v>0</v>
      </c>
      <c r="S2928" s="18">
        <f t="shared" si="7657"/>
        <v>0</v>
      </c>
      <c r="T2928" s="18">
        <f t="shared" si="7567"/>
        <v>49186.700000000004</v>
      </c>
      <c r="U2928" s="18">
        <f t="shared" si="7568"/>
        <v>49186.700000000004</v>
      </c>
      <c r="V2928" s="18">
        <f t="shared" si="7569"/>
        <v>49186.700000000004</v>
      </c>
      <c r="W2928" s="18">
        <f t="shared" si="7658"/>
        <v>0</v>
      </c>
      <c r="X2928" s="18">
        <f t="shared" si="7658"/>
        <v>0</v>
      </c>
      <c r="Y2928" s="18">
        <f t="shared" si="7658"/>
        <v>0</v>
      </c>
      <c r="Z2928" s="18">
        <f t="shared" si="7658"/>
        <v>0</v>
      </c>
      <c r="AA2928" s="18">
        <f t="shared" si="7658"/>
        <v>0</v>
      </c>
      <c r="AB2928" s="18">
        <f t="shared" si="7658"/>
        <v>0</v>
      </c>
      <c r="AC2928" s="18">
        <f t="shared" si="7536"/>
        <v>49186.700000000004</v>
      </c>
      <c r="AD2928" s="18">
        <f t="shared" si="7537"/>
        <v>49186.700000000004</v>
      </c>
      <c r="AE2928" s="18">
        <f t="shared" si="7538"/>
        <v>49186.700000000004</v>
      </c>
      <c r="AF2928" s="18">
        <f t="shared" si="7658"/>
        <v>0</v>
      </c>
      <c r="AG2928" s="18">
        <f t="shared" si="7658"/>
        <v>0</v>
      </c>
      <c r="AH2928" s="18">
        <f t="shared" si="7658"/>
        <v>0</v>
      </c>
      <c r="AI2928" s="18">
        <f t="shared" si="7571"/>
        <v>49186.700000000004</v>
      </c>
      <c r="AJ2928" s="18">
        <f t="shared" si="7572"/>
        <v>49186.700000000004</v>
      </c>
      <c r="AK2928" s="18">
        <f t="shared" si="7573"/>
        <v>49186.700000000004</v>
      </c>
      <c r="AL2928" s="18">
        <f t="shared" si="7658"/>
        <v>0</v>
      </c>
      <c r="AM2928" s="18">
        <f t="shared" si="7574"/>
        <v>49186.700000000004</v>
      </c>
      <c r="AN2928" s="18">
        <f t="shared" si="7658"/>
        <v>0</v>
      </c>
      <c r="AO2928" s="18">
        <f t="shared" si="7658"/>
        <v>0</v>
      </c>
      <c r="AP2928" s="18">
        <f t="shared" si="7658"/>
        <v>0</v>
      </c>
      <c r="AQ2928" s="18">
        <f t="shared" si="7621"/>
        <v>49186.700000000004</v>
      </c>
      <c r="AR2928" s="18">
        <f t="shared" si="7622"/>
        <v>49186.700000000004</v>
      </c>
      <c r="AS2928" s="18">
        <f t="shared" si="7623"/>
        <v>49186.700000000004</v>
      </c>
      <c r="AT2928" s="18">
        <f t="shared" si="7658"/>
        <v>0</v>
      </c>
      <c r="AU2928" s="18">
        <f t="shared" si="7658"/>
        <v>0</v>
      </c>
      <c r="AV2928" s="18">
        <f t="shared" si="7658"/>
        <v>0</v>
      </c>
      <c r="AW2928" s="18">
        <f t="shared" si="7624"/>
        <v>49186.700000000004</v>
      </c>
      <c r="AX2928" s="18">
        <f t="shared" si="7625"/>
        <v>49186.700000000004</v>
      </c>
      <c r="AY2928" s="18">
        <f t="shared" si="7626"/>
        <v>49186.700000000004</v>
      </c>
      <c r="AZ2928" s="18">
        <f t="shared" si="7658"/>
        <v>516.5</v>
      </c>
      <c r="BA2928" s="18">
        <f t="shared" si="7658"/>
        <v>0</v>
      </c>
      <c r="BB2928" s="18">
        <f t="shared" si="7658"/>
        <v>0</v>
      </c>
      <c r="BC2928" s="18">
        <f t="shared" si="7546"/>
        <v>49703.200000000004</v>
      </c>
      <c r="BD2928" s="18">
        <f t="shared" si="7547"/>
        <v>49186.700000000004</v>
      </c>
      <c r="BE2928" s="18">
        <f t="shared" si="7548"/>
        <v>49186.700000000004</v>
      </c>
      <c r="BF2928" s="18">
        <f t="shared" si="7658"/>
        <v>0</v>
      </c>
      <c r="BG2928" s="18">
        <f t="shared" si="7658"/>
        <v>0</v>
      </c>
      <c r="BH2928" s="18">
        <f t="shared" si="7658"/>
        <v>0</v>
      </c>
      <c r="BI2928" s="18">
        <f t="shared" si="7543"/>
        <v>49703.200000000004</v>
      </c>
      <c r="BJ2928" s="18">
        <f t="shared" si="7544"/>
        <v>49186.700000000004</v>
      </c>
      <c r="BK2928" s="18">
        <f t="shared" si="7545"/>
        <v>49186.700000000004</v>
      </c>
      <c r="BL2928" s="18">
        <f t="shared" si="7658"/>
        <v>0</v>
      </c>
      <c r="BM2928" s="18">
        <f t="shared" si="7658"/>
        <v>0</v>
      </c>
      <c r="BN2928" s="18">
        <f t="shared" si="7658"/>
        <v>0</v>
      </c>
      <c r="BO2928" s="18">
        <f t="shared" si="7599"/>
        <v>49703.200000000004</v>
      </c>
      <c r="BP2928" s="18">
        <f t="shared" si="7600"/>
        <v>49186.700000000004</v>
      </c>
      <c r="BQ2928" s="18">
        <f t="shared" si="7601"/>
        <v>49186.700000000004</v>
      </c>
      <c r="BR2928" s="18">
        <f t="shared" si="7658"/>
        <v>0</v>
      </c>
      <c r="BS2928" s="18">
        <f t="shared" si="7658"/>
        <v>0</v>
      </c>
      <c r="BT2928" s="18">
        <f t="shared" si="7658"/>
        <v>0</v>
      </c>
      <c r="BU2928" s="18">
        <f t="shared" si="7596"/>
        <v>49703.200000000004</v>
      </c>
      <c r="BV2928" s="18">
        <f t="shared" si="7597"/>
        <v>49186.700000000004</v>
      </c>
      <c r="BW2928" s="18">
        <f t="shared" si="7598"/>
        <v>49186.700000000004</v>
      </c>
      <c r="BX2928" s="18">
        <f t="shared" si="7658"/>
        <v>0</v>
      </c>
      <c r="BY2928" s="18">
        <f t="shared" si="7658"/>
        <v>0</v>
      </c>
      <c r="BZ2928" s="18">
        <f t="shared" si="7658"/>
        <v>0</v>
      </c>
      <c r="CA2928" s="18">
        <f t="shared" si="7578"/>
        <v>49703.200000000004</v>
      </c>
      <c r="CB2928" s="18">
        <f t="shared" si="7579"/>
        <v>49186.700000000004</v>
      </c>
      <c r="CC2928" s="18">
        <f t="shared" si="7580"/>
        <v>49186.700000000004</v>
      </c>
      <c r="CD2928" s="18">
        <f t="shared" si="7658"/>
        <v>0</v>
      </c>
      <c r="CE2928" s="27"/>
      <c r="CF2928" s="33"/>
    </row>
    <row r="2929" spans="1:119" ht="62.4" x14ac:dyDescent="0.3">
      <c r="A2929" s="41" t="s">
        <v>467</v>
      </c>
      <c r="B2929" s="39">
        <v>120</v>
      </c>
      <c r="C2929" s="41" t="s">
        <v>5</v>
      </c>
      <c r="D2929" s="41" t="s">
        <v>19</v>
      </c>
      <c r="E2929" s="14" t="s">
        <v>513</v>
      </c>
      <c r="F2929" s="18">
        <v>49186.700000000004</v>
      </c>
      <c r="G2929" s="18">
        <v>49186.700000000004</v>
      </c>
      <c r="H2929" s="18">
        <v>49186.700000000004</v>
      </c>
      <c r="I2929" s="18"/>
      <c r="J2929" s="18"/>
      <c r="K2929" s="18"/>
      <c r="L2929" s="18">
        <f t="shared" si="7587"/>
        <v>49186.700000000004</v>
      </c>
      <c r="M2929" s="18">
        <f t="shared" si="7588"/>
        <v>49186.700000000004</v>
      </c>
      <c r="N2929" s="18">
        <f t="shared" si="7589"/>
        <v>49186.700000000004</v>
      </c>
      <c r="O2929" s="18"/>
      <c r="P2929" s="18"/>
      <c r="Q2929" s="18"/>
      <c r="R2929" s="18"/>
      <c r="S2929" s="18"/>
      <c r="T2929" s="18">
        <f t="shared" si="7567"/>
        <v>49186.700000000004</v>
      </c>
      <c r="U2929" s="18">
        <f t="shared" si="7568"/>
        <v>49186.700000000004</v>
      </c>
      <c r="V2929" s="18">
        <f t="shared" si="7569"/>
        <v>49186.700000000004</v>
      </c>
      <c r="W2929" s="18"/>
      <c r="X2929" s="18"/>
      <c r="Y2929" s="18"/>
      <c r="Z2929" s="18"/>
      <c r="AA2929" s="18"/>
      <c r="AB2929" s="18"/>
      <c r="AC2929" s="18">
        <f t="shared" si="7536"/>
        <v>49186.700000000004</v>
      </c>
      <c r="AD2929" s="18">
        <f t="shared" si="7537"/>
        <v>49186.700000000004</v>
      </c>
      <c r="AE2929" s="18">
        <f t="shared" si="7538"/>
        <v>49186.700000000004</v>
      </c>
      <c r="AF2929" s="18"/>
      <c r="AG2929" s="18"/>
      <c r="AH2929" s="18"/>
      <c r="AI2929" s="18">
        <f t="shared" si="7571"/>
        <v>49186.700000000004</v>
      </c>
      <c r="AJ2929" s="18">
        <f t="shared" si="7572"/>
        <v>49186.700000000004</v>
      </c>
      <c r="AK2929" s="18">
        <f t="shared" si="7573"/>
        <v>49186.700000000004</v>
      </c>
      <c r="AL2929" s="18"/>
      <c r="AM2929" s="18">
        <f t="shared" si="7574"/>
        <v>49186.700000000004</v>
      </c>
      <c r="AN2929" s="18"/>
      <c r="AO2929" s="18"/>
      <c r="AP2929" s="18"/>
      <c r="AQ2929" s="18">
        <f t="shared" si="7621"/>
        <v>49186.700000000004</v>
      </c>
      <c r="AR2929" s="18">
        <f t="shared" si="7622"/>
        <v>49186.700000000004</v>
      </c>
      <c r="AS2929" s="18">
        <f t="shared" si="7623"/>
        <v>49186.700000000004</v>
      </c>
      <c r="AT2929" s="18"/>
      <c r="AU2929" s="18"/>
      <c r="AV2929" s="18"/>
      <c r="AW2929" s="18">
        <f t="shared" si="7624"/>
        <v>49186.700000000004</v>
      </c>
      <c r="AX2929" s="18">
        <f t="shared" si="7625"/>
        <v>49186.700000000004</v>
      </c>
      <c r="AY2929" s="18">
        <f t="shared" si="7626"/>
        <v>49186.700000000004</v>
      </c>
      <c r="AZ2929" s="18">
        <v>516.5</v>
      </c>
      <c r="BA2929" s="18"/>
      <c r="BB2929" s="18"/>
      <c r="BC2929" s="18">
        <f t="shared" si="7546"/>
        <v>49703.200000000004</v>
      </c>
      <c r="BD2929" s="18">
        <f t="shared" si="7547"/>
        <v>49186.700000000004</v>
      </c>
      <c r="BE2929" s="18">
        <f t="shared" si="7548"/>
        <v>49186.700000000004</v>
      </c>
      <c r="BF2929" s="18"/>
      <c r="BG2929" s="18"/>
      <c r="BH2929" s="18"/>
      <c r="BI2929" s="18">
        <f t="shared" si="7543"/>
        <v>49703.200000000004</v>
      </c>
      <c r="BJ2929" s="18">
        <f t="shared" si="7544"/>
        <v>49186.700000000004</v>
      </c>
      <c r="BK2929" s="18">
        <f t="shared" si="7545"/>
        <v>49186.700000000004</v>
      </c>
      <c r="BL2929" s="18"/>
      <c r="BM2929" s="18"/>
      <c r="BN2929" s="18"/>
      <c r="BO2929" s="18">
        <f t="shared" si="7599"/>
        <v>49703.200000000004</v>
      </c>
      <c r="BP2929" s="18">
        <f t="shared" si="7600"/>
        <v>49186.700000000004</v>
      </c>
      <c r="BQ2929" s="18">
        <f t="shared" si="7601"/>
        <v>49186.700000000004</v>
      </c>
      <c r="BR2929" s="18"/>
      <c r="BS2929" s="18"/>
      <c r="BT2929" s="18"/>
      <c r="BU2929" s="18">
        <f t="shared" si="7596"/>
        <v>49703.200000000004</v>
      </c>
      <c r="BV2929" s="18">
        <f t="shared" si="7597"/>
        <v>49186.700000000004</v>
      </c>
      <c r="BW2929" s="18">
        <f t="shared" si="7598"/>
        <v>49186.700000000004</v>
      </c>
      <c r="BX2929" s="18"/>
      <c r="BY2929" s="18"/>
      <c r="BZ2929" s="18"/>
      <c r="CA2929" s="18">
        <f t="shared" si="7578"/>
        <v>49703.200000000004</v>
      </c>
      <c r="CB2929" s="18">
        <f t="shared" si="7579"/>
        <v>49186.700000000004</v>
      </c>
      <c r="CC2929" s="18">
        <f t="shared" si="7580"/>
        <v>49186.700000000004</v>
      </c>
      <c r="CD2929" s="18"/>
      <c r="CE2929" s="27"/>
      <c r="CF2929" s="33"/>
    </row>
    <row r="2930" spans="1:119" ht="31.2" x14ac:dyDescent="0.3">
      <c r="A2930" s="41" t="s">
        <v>468</v>
      </c>
      <c r="B2930" s="39"/>
      <c r="C2930" s="41"/>
      <c r="D2930" s="41"/>
      <c r="E2930" s="14" t="s">
        <v>601</v>
      </c>
      <c r="F2930" s="18">
        <f t="shared" ref="F2930:K2932" si="7659">F2931</f>
        <v>4354.2000000000007</v>
      </c>
      <c r="G2930" s="18">
        <f t="shared" si="7659"/>
        <v>4351.8</v>
      </c>
      <c r="H2930" s="18">
        <f t="shared" si="7659"/>
        <v>4350.1000000000004</v>
      </c>
      <c r="I2930" s="18">
        <f t="shared" si="7659"/>
        <v>0</v>
      </c>
      <c r="J2930" s="18">
        <f t="shared" si="7659"/>
        <v>0</v>
      </c>
      <c r="K2930" s="18">
        <f t="shared" si="7659"/>
        <v>0</v>
      </c>
      <c r="L2930" s="18">
        <f t="shared" si="7587"/>
        <v>4354.2000000000007</v>
      </c>
      <c r="M2930" s="18">
        <f t="shared" si="7588"/>
        <v>4351.8</v>
      </c>
      <c r="N2930" s="18">
        <f t="shared" si="7589"/>
        <v>4350.1000000000004</v>
      </c>
      <c r="O2930" s="18">
        <f t="shared" ref="O2930:S2932" si="7660">O2931</f>
        <v>0</v>
      </c>
      <c r="P2930" s="18">
        <f t="shared" si="7660"/>
        <v>0</v>
      </c>
      <c r="Q2930" s="18">
        <f t="shared" si="7660"/>
        <v>0</v>
      </c>
      <c r="R2930" s="18">
        <f t="shared" si="7660"/>
        <v>0</v>
      </c>
      <c r="S2930" s="18">
        <f t="shared" si="7660"/>
        <v>0</v>
      </c>
      <c r="T2930" s="18">
        <f t="shared" si="7567"/>
        <v>4354.2000000000007</v>
      </c>
      <c r="U2930" s="18">
        <f t="shared" si="7568"/>
        <v>4351.8</v>
      </c>
      <c r="V2930" s="18">
        <f t="shared" si="7569"/>
        <v>4350.1000000000004</v>
      </c>
      <c r="W2930" s="18">
        <f t="shared" ref="W2930:CD2932" si="7661">W2931</f>
        <v>0</v>
      </c>
      <c r="X2930" s="18">
        <f t="shared" si="7661"/>
        <v>0</v>
      </c>
      <c r="Y2930" s="18">
        <f t="shared" si="7661"/>
        <v>0</v>
      </c>
      <c r="Z2930" s="18">
        <f t="shared" si="7661"/>
        <v>0</v>
      </c>
      <c r="AA2930" s="18">
        <f t="shared" si="7661"/>
        <v>0</v>
      </c>
      <c r="AB2930" s="18">
        <f t="shared" si="7661"/>
        <v>0</v>
      </c>
      <c r="AC2930" s="18">
        <f t="shared" si="7536"/>
        <v>4354.2000000000007</v>
      </c>
      <c r="AD2930" s="18">
        <f t="shared" si="7537"/>
        <v>4351.8</v>
      </c>
      <c r="AE2930" s="18">
        <f t="shared" si="7538"/>
        <v>4350.1000000000004</v>
      </c>
      <c r="AF2930" s="18">
        <f t="shared" si="7661"/>
        <v>0</v>
      </c>
      <c r="AG2930" s="18">
        <f t="shared" si="7661"/>
        <v>0</v>
      </c>
      <c r="AH2930" s="18">
        <f t="shared" si="7661"/>
        <v>0</v>
      </c>
      <c r="AI2930" s="18">
        <f t="shared" si="7571"/>
        <v>4354.2000000000007</v>
      </c>
      <c r="AJ2930" s="18">
        <f t="shared" si="7572"/>
        <v>4351.8</v>
      </c>
      <c r="AK2930" s="18">
        <f t="shared" si="7573"/>
        <v>4350.1000000000004</v>
      </c>
      <c r="AL2930" s="18">
        <f t="shared" si="7661"/>
        <v>0</v>
      </c>
      <c r="AM2930" s="18">
        <f t="shared" si="7574"/>
        <v>4354.2000000000007</v>
      </c>
      <c r="AN2930" s="18">
        <f t="shared" si="7661"/>
        <v>0</v>
      </c>
      <c r="AO2930" s="18">
        <f t="shared" si="7661"/>
        <v>0</v>
      </c>
      <c r="AP2930" s="18">
        <f t="shared" si="7661"/>
        <v>0</v>
      </c>
      <c r="AQ2930" s="18">
        <f t="shared" si="7621"/>
        <v>4354.2000000000007</v>
      </c>
      <c r="AR2930" s="18">
        <f t="shared" si="7622"/>
        <v>4351.8</v>
      </c>
      <c r="AS2930" s="18">
        <f t="shared" si="7623"/>
        <v>4350.1000000000004</v>
      </c>
      <c r="AT2930" s="18">
        <f t="shared" si="7661"/>
        <v>0</v>
      </c>
      <c r="AU2930" s="18">
        <f t="shared" si="7661"/>
        <v>0</v>
      </c>
      <c r="AV2930" s="18">
        <f t="shared" si="7661"/>
        <v>0</v>
      </c>
      <c r="AW2930" s="18">
        <f t="shared" si="7624"/>
        <v>4354.2000000000007</v>
      </c>
      <c r="AX2930" s="18">
        <f t="shared" si="7625"/>
        <v>4351.8</v>
      </c>
      <c r="AY2930" s="18">
        <f t="shared" si="7626"/>
        <v>4350.1000000000004</v>
      </c>
      <c r="AZ2930" s="18">
        <f t="shared" si="7661"/>
        <v>45.7</v>
      </c>
      <c r="BA2930" s="18">
        <f t="shared" si="7661"/>
        <v>0</v>
      </c>
      <c r="BB2930" s="18">
        <f t="shared" si="7661"/>
        <v>0</v>
      </c>
      <c r="BC2930" s="18">
        <f t="shared" si="7546"/>
        <v>4399.9000000000005</v>
      </c>
      <c r="BD2930" s="18">
        <f t="shared" si="7547"/>
        <v>4351.8</v>
      </c>
      <c r="BE2930" s="18">
        <f t="shared" si="7548"/>
        <v>4350.1000000000004</v>
      </c>
      <c r="BF2930" s="18">
        <f t="shared" si="7661"/>
        <v>0</v>
      </c>
      <c r="BG2930" s="18">
        <f t="shared" si="7661"/>
        <v>0</v>
      </c>
      <c r="BH2930" s="18">
        <f t="shared" si="7661"/>
        <v>0</v>
      </c>
      <c r="BI2930" s="18">
        <f t="shared" si="7543"/>
        <v>4399.9000000000005</v>
      </c>
      <c r="BJ2930" s="18">
        <f t="shared" si="7544"/>
        <v>4351.8</v>
      </c>
      <c r="BK2930" s="18">
        <f t="shared" si="7545"/>
        <v>4350.1000000000004</v>
      </c>
      <c r="BL2930" s="18">
        <f t="shared" si="7661"/>
        <v>0</v>
      </c>
      <c r="BM2930" s="18">
        <f t="shared" si="7661"/>
        <v>0</v>
      </c>
      <c r="BN2930" s="18">
        <f t="shared" si="7661"/>
        <v>0</v>
      </c>
      <c r="BO2930" s="18">
        <f t="shared" si="7599"/>
        <v>4399.9000000000005</v>
      </c>
      <c r="BP2930" s="18">
        <f t="shared" si="7600"/>
        <v>4351.8</v>
      </c>
      <c r="BQ2930" s="18">
        <f t="shared" si="7601"/>
        <v>4350.1000000000004</v>
      </c>
      <c r="BR2930" s="18">
        <f t="shared" si="7661"/>
        <v>0</v>
      </c>
      <c r="BS2930" s="18">
        <f t="shared" si="7661"/>
        <v>0</v>
      </c>
      <c r="BT2930" s="18">
        <f t="shared" si="7661"/>
        <v>0</v>
      </c>
      <c r="BU2930" s="18">
        <f t="shared" si="7596"/>
        <v>4399.9000000000005</v>
      </c>
      <c r="BV2930" s="18">
        <f t="shared" si="7597"/>
        <v>4351.8</v>
      </c>
      <c r="BW2930" s="18">
        <f t="shared" si="7598"/>
        <v>4350.1000000000004</v>
      </c>
      <c r="BX2930" s="18">
        <f t="shared" si="7661"/>
        <v>0</v>
      </c>
      <c r="BY2930" s="18">
        <f t="shared" si="7661"/>
        <v>0</v>
      </c>
      <c r="BZ2930" s="18">
        <f t="shared" si="7661"/>
        <v>0</v>
      </c>
      <c r="CA2930" s="18">
        <f t="shared" si="7578"/>
        <v>4399.9000000000005</v>
      </c>
      <c r="CB2930" s="18">
        <f t="shared" si="7579"/>
        <v>4351.8</v>
      </c>
      <c r="CC2930" s="18">
        <f t="shared" si="7580"/>
        <v>4350.1000000000004</v>
      </c>
      <c r="CD2930" s="18">
        <f t="shared" si="7661"/>
        <v>0</v>
      </c>
      <c r="CE2930" s="27"/>
      <c r="CF2930" s="33"/>
    </row>
    <row r="2931" spans="1:119" ht="93.6" x14ac:dyDescent="0.3">
      <c r="A2931" s="41" t="s">
        <v>468</v>
      </c>
      <c r="B2931" s="39">
        <v>100</v>
      </c>
      <c r="C2931" s="41"/>
      <c r="D2931" s="41"/>
      <c r="E2931" s="14" t="s">
        <v>550</v>
      </c>
      <c r="F2931" s="18">
        <f t="shared" si="7659"/>
        <v>4354.2000000000007</v>
      </c>
      <c r="G2931" s="18">
        <f t="shared" si="7659"/>
        <v>4351.8</v>
      </c>
      <c r="H2931" s="18">
        <f t="shared" si="7659"/>
        <v>4350.1000000000004</v>
      </c>
      <c r="I2931" s="18">
        <f t="shared" si="7659"/>
        <v>0</v>
      </c>
      <c r="J2931" s="18">
        <f t="shared" si="7659"/>
        <v>0</v>
      </c>
      <c r="K2931" s="18">
        <f t="shared" si="7659"/>
        <v>0</v>
      </c>
      <c r="L2931" s="18">
        <f t="shared" si="7587"/>
        <v>4354.2000000000007</v>
      </c>
      <c r="M2931" s="18">
        <f t="shared" si="7588"/>
        <v>4351.8</v>
      </c>
      <c r="N2931" s="18">
        <f t="shared" si="7589"/>
        <v>4350.1000000000004</v>
      </c>
      <c r="O2931" s="18">
        <f t="shared" si="7660"/>
        <v>0</v>
      </c>
      <c r="P2931" s="18">
        <f t="shared" si="7660"/>
        <v>0</v>
      </c>
      <c r="Q2931" s="18">
        <f t="shared" si="7660"/>
        <v>0</v>
      </c>
      <c r="R2931" s="18">
        <f t="shared" si="7660"/>
        <v>0</v>
      </c>
      <c r="S2931" s="18">
        <f t="shared" si="7660"/>
        <v>0</v>
      </c>
      <c r="T2931" s="18">
        <f t="shared" si="7567"/>
        <v>4354.2000000000007</v>
      </c>
      <c r="U2931" s="18">
        <f t="shared" si="7568"/>
        <v>4351.8</v>
      </c>
      <c r="V2931" s="18">
        <f t="shared" si="7569"/>
        <v>4350.1000000000004</v>
      </c>
      <c r="W2931" s="18">
        <f t="shared" si="7661"/>
        <v>0</v>
      </c>
      <c r="X2931" s="18">
        <f t="shared" si="7661"/>
        <v>0</v>
      </c>
      <c r="Y2931" s="18">
        <f t="shared" si="7661"/>
        <v>0</v>
      </c>
      <c r="Z2931" s="18">
        <f t="shared" si="7661"/>
        <v>0</v>
      </c>
      <c r="AA2931" s="18">
        <f t="shared" si="7661"/>
        <v>0</v>
      </c>
      <c r="AB2931" s="18">
        <f t="shared" si="7661"/>
        <v>0</v>
      </c>
      <c r="AC2931" s="18">
        <f t="shared" si="7536"/>
        <v>4354.2000000000007</v>
      </c>
      <c r="AD2931" s="18">
        <f t="shared" si="7537"/>
        <v>4351.8</v>
      </c>
      <c r="AE2931" s="18">
        <f t="shared" si="7538"/>
        <v>4350.1000000000004</v>
      </c>
      <c r="AF2931" s="18">
        <f t="shared" si="7661"/>
        <v>0</v>
      </c>
      <c r="AG2931" s="18">
        <f t="shared" si="7661"/>
        <v>0</v>
      </c>
      <c r="AH2931" s="18">
        <f t="shared" si="7661"/>
        <v>0</v>
      </c>
      <c r="AI2931" s="18">
        <f t="shared" si="7571"/>
        <v>4354.2000000000007</v>
      </c>
      <c r="AJ2931" s="18">
        <f t="shared" si="7572"/>
        <v>4351.8</v>
      </c>
      <c r="AK2931" s="18">
        <f t="shared" si="7573"/>
        <v>4350.1000000000004</v>
      </c>
      <c r="AL2931" s="18">
        <f t="shared" si="7661"/>
        <v>0</v>
      </c>
      <c r="AM2931" s="18">
        <f t="shared" si="7574"/>
        <v>4354.2000000000007</v>
      </c>
      <c r="AN2931" s="18">
        <f t="shared" si="7661"/>
        <v>0</v>
      </c>
      <c r="AO2931" s="18">
        <f t="shared" si="7661"/>
        <v>0</v>
      </c>
      <c r="AP2931" s="18">
        <f t="shared" si="7661"/>
        <v>0</v>
      </c>
      <c r="AQ2931" s="18">
        <f t="shared" si="7621"/>
        <v>4354.2000000000007</v>
      </c>
      <c r="AR2931" s="18">
        <f t="shared" si="7622"/>
        <v>4351.8</v>
      </c>
      <c r="AS2931" s="18">
        <f t="shared" si="7623"/>
        <v>4350.1000000000004</v>
      </c>
      <c r="AT2931" s="18">
        <f t="shared" si="7661"/>
        <v>0</v>
      </c>
      <c r="AU2931" s="18">
        <f t="shared" si="7661"/>
        <v>0</v>
      </c>
      <c r="AV2931" s="18">
        <f t="shared" si="7661"/>
        <v>0</v>
      </c>
      <c r="AW2931" s="18">
        <f t="shared" si="7624"/>
        <v>4354.2000000000007</v>
      </c>
      <c r="AX2931" s="18">
        <f t="shared" si="7625"/>
        <v>4351.8</v>
      </c>
      <c r="AY2931" s="18">
        <f t="shared" si="7626"/>
        <v>4350.1000000000004</v>
      </c>
      <c r="AZ2931" s="18">
        <f t="shared" si="7661"/>
        <v>45.7</v>
      </c>
      <c r="BA2931" s="18">
        <f t="shared" si="7661"/>
        <v>0</v>
      </c>
      <c r="BB2931" s="18">
        <f t="shared" si="7661"/>
        <v>0</v>
      </c>
      <c r="BC2931" s="18">
        <f t="shared" si="7546"/>
        <v>4399.9000000000005</v>
      </c>
      <c r="BD2931" s="18">
        <f t="shared" si="7547"/>
        <v>4351.8</v>
      </c>
      <c r="BE2931" s="18">
        <f t="shared" si="7548"/>
        <v>4350.1000000000004</v>
      </c>
      <c r="BF2931" s="18">
        <f t="shared" si="7661"/>
        <v>0</v>
      </c>
      <c r="BG2931" s="18">
        <f t="shared" si="7661"/>
        <v>0</v>
      </c>
      <c r="BH2931" s="18">
        <f t="shared" si="7661"/>
        <v>0</v>
      </c>
      <c r="BI2931" s="18">
        <f t="shared" si="7543"/>
        <v>4399.9000000000005</v>
      </c>
      <c r="BJ2931" s="18">
        <f t="shared" si="7544"/>
        <v>4351.8</v>
      </c>
      <c r="BK2931" s="18">
        <f t="shared" si="7545"/>
        <v>4350.1000000000004</v>
      </c>
      <c r="BL2931" s="18">
        <f t="shared" si="7661"/>
        <v>0</v>
      </c>
      <c r="BM2931" s="18">
        <f t="shared" si="7661"/>
        <v>0</v>
      </c>
      <c r="BN2931" s="18">
        <f t="shared" si="7661"/>
        <v>0</v>
      </c>
      <c r="BO2931" s="18">
        <f t="shared" si="7599"/>
        <v>4399.9000000000005</v>
      </c>
      <c r="BP2931" s="18">
        <f t="shared" si="7600"/>
        <v>4351.8</v>
      </c>
      <c r="BQ2931" s="18">
        <f t="shared" si="7601"/>
        <v>4350.1000000000004</v>
      </c>
      <c r="BR2931" s="18">
        <f t="shared" si="7661"/>
        <v>0</v>
      </c>
      <c r="BS2931" s="18">
        <f t="shared" si="7661"/>
        <v>0</v>
      </c>
      <c r="BT2931" s="18">
        <f t="shared" si="7661"/>
        <v>0</v>
      </c>
      <c r="BU2931" s="18">
        <f t="shared" si="7596"/>
        <v>4399.9000000000005</v>
      </c>
      <c r="BV2931" s="18">
        <f t="shared" si="7597"/>
        <v>4351.8</v>
      </c>
      <c r="BW2931" s="18">
        <f t="shared" si="7598"/>
        <v>4350.1000000000004</v>
      </c>
      <c r="BX2931" s="18">
        <f t="shared" si="7661"/>
        <v>0</v>
      </c>
      <c r="BY2931" s="18">
        <f t="shared" si="7661"/>
        <v>0</v>
      </c>
      <c r="BZ2931" s="18">
        <f t="shared" si="7661"/>
        <v>0</v>
      </c>
      <c r="CA2931" s="18">
        <f t="shared" si="7578"/>
        <v>4399.9000000000005</v>
      </c>
      <c r="CB2931" s="18">
        <f t="shared" si="7579"/>
        <v>4351.8</v>
      </c>
      <c r="CC2931" s="18">
        <f t="shared" si="7580"/>
        <v>4350.1000000000004</v>
      </c>
      <c r="CD2931" s="18">
        <f t="shared" si="7661"/>
        <v>0</v>
      </c>
      <c r="CE2931" s="27"/>
      <c r="CF2931" s="33"/>
    </row>
    <row r="2932" spans="1:119" ht="31.2" x14ac:dyDescent="0.3">
      <c r="A2932" s="41" t="s">
        <v>468</v>
      </c>
      <c r="B2932" s="39">
        <v>120</v>
      </c>
      <c r="C2932" s="41"/>
      <c r="D2932" s="41"/>
      <c r="E2932" s="14" t="s">
        <v>558</v>
      </c>
      <c r="F2932" s="18">
        <f t="shared" si="7659"/>
        <v>4354.2000000000007</v>
      </c>
      <c r="G2932" s="18">
        <f t="shared" si="7659"/>
        <v>4351.8</v>
      </c>
      <c r="H2932" s="18">
        <f t="shared" si="7659"/>
        <v>4350.1000000000004</v>
      </c>
      <c r="I2932" s="18">
        <f t="shared" si="7659"/>
        <v>0</v>
      </c>
      <c r="J2932" s="18">
        <f t="shared" si="7659"/>
        <v>0</v>
      </c>
      <c r="K2932" s="18">
        <f t="shared" si="7659"/>
        <v>0</v>
      </c>
      <c r="L2932" s="18">
        <f t="shared" si="7587"/>
        <v>4354.2000000000007</v>
      </c>
      <c r="M2932" s="18">
        <f t="shared" si="7588"/>
        <v>4351.8</v>
      </c>
      <c r="N2932" s="18">
        <f t="shared" si="7589"/>
        <v>4350.1000000000004</v>
      </c>
      <c r="O2932" s="18">
        <f t="shared" si="7660"/>
        <v>0</v>
      </c>
      <c r="P2932" s="18">
        <f t="shared" si="7660"/>
        <v>0</v>
      </c>
      <c r="Q2932" s="18">
        <f t="shared" si="7660"/>
        <v>0</v>
      </c>
      <c r="R2932" s="18">
        <f t="shared" si="7660"/>
        <v>0</v>
      </c>
      <c r="S2932" s="18">
        <f t="shared" si="7660"/>
        <v>0</v>
      </c>
      <c r="T2932" s="18">
        <f t="shared" si="7567"/>
        <v>4354.2000000000007</v>
      </c>
      <c r="U2932" s="18">
        <f t="shared" si="7568"/>
        <v>4351.8</v>
      </c>
      <c r="V2932" s="18">
        <f t="shared" si="7569"/>
        <v>4350.1000000000004</v>
      </c>
      <c r="W2932" s="18">
        <f t="shared" si="7661"/>
        <v>0</v>
      </c>
      <c r="X2932" s="18">
        <f t="shared" si="7661"/>
        <v>0</v>
      </c>
      <c r="Y2932" s="18">
        <f t="shared" si="7661"/>
        <v>0</v>
      </c>
      <c r="Z2932" s="18">
        <f t="shared" si="7661"/>
        <v>0</v>
      </c>
      <c r="AA2932" s="18">
        <f t="shared" si="7661"/>
        <v>0</v>
      </c>
      <c r="AB2932" s="18">
        <f t="shared" si="7661"/>
        <v>0</v>
      </c>
      <c r="AC2932" s="18">
        <f t="shared" si="7536"/>
        <v>4354.2000000000007</v>
      </c>
      <c r="AD2932" s="18">
        <f t="shared" si="7537"/>
        <v>4351.8</v>
      </c>
      <c r="AE2932" s="18">
        <f t="shared" si="7538"/>
        <v>4350.1000000000004</v>
      </c>
      <c r="AF2932" s="18">
        <f t="shared" si="7661"/>
        <v>0</v>
      </c>
      <c r="AG2932" s="18">
        <f t="shared" si="7661"/>
        <v>0</v>
      </c>
      <c r="AH2932" s="18">
        <f t="shared" si="7661"/>
        <v>0</v>
      </c>
      <c r="AI2932" s="18">
        <f t="shared" si="7571"/>
        <v>4354.2000000000007</v>
      </c>
      <c r="AJ2932" s="18">
        <f t="shared" si="7572"/>
        <v>4351.8</v>
      </c>
      <c r="AK2932" s="18">
        <f t="shared" si="7573"/>
        <v>4350.1000000000004</v>
      </c>
      <c r="AL2932" s="18">
        <f t="shared" si="7661"/>
        <v>0</v>
      </c>
      <c r="AM2932" s="18">
        <f t="shared" si="7574"/>
        <v>4354.2000000000007</v>
      </c>
      <c r="AN2932" s="18">
        <f t="shared" si="7661"/>
        <v>0</v>
      </c>
      <c r="AO2932" s="18">
        <f t="shared" si="7661"/>
        <v>0</v>
      </c>
      <c r="AP2932" s="18">
        <f t="shared" si="7661"/>
        <v>0</v>
      </c>
      <c r="AQ2932" s="18">
        <f t="shared" si="7621"/>
        <v>4354.2000000000007</v>
      </c>
      <c r="AR2932" s="18">
        <f t="shared" si="7622"/>
        <v>4351.8</v>
      </c>
      <c r="AS2932" s="18">
        <f t="shared" si="7623"/>
        <v>4350.1000000000004</v>
      </c>
      <c r="AT2932" s="18">
        <f t="shared" si="7661"/>
        <v>0</v>
      </c>
      <c r="AU2932" s="18">
        <f t="shared" si="7661"/>
        <v>0</v>
      </c>
      <c r="AV2932" s="18">
        <f t="shared" si="7661"/>
        <v>0</v>
      </c>
      <c r="AW2932" s="18">
        <f t="shared" si="7624"/>
        <v>4354.2000000000007</v>
      </c>
      <c r="AX2932" s="18">
        <f t="shared" si="7625"/>
        <v>4351.8</v>
      </c>
      <c r="AY2932" s="18">
        <f t="shared" si="7626"/>
        <v>4350.1000000000004</v>
      </c>
      <c r="AZ2932" s="18">
        <f t="shared" si="7661"/>
        <v>45.7</v>
      </c>
      <c r="BA2932" s="18">
        <f t="shared" si="7661"/>
        <v>0</v>
      </c>
      <c r="BB2932" s="18">
        <f t="shared" si="7661"/>
        <v>0</v>
      </c>
      <c r="BC2932" s="18">
        <f t="shared" si="7546"/>
        <v>4399.9000000000005</v>
      </c>
      <c r="BD2932" s="18">
        <f t="shared" si="7547"/>
        <v>4351.8</v>
      </c>
      <c r="BE2932" s="18">
        <f t="shared" si="7548"/>
        <v>4350.1000000000004</v>
      </c>
      <c r="BF2932" s="18">
        <f t="shared" si="7661"/>
        <v>0</v>
      </c>
      <c r="BG2932" s="18">
        <f t="shared" si="7661"/>
        <v>0</v>
      </c>
      <c r="BH2932" s="18">
        <f t="shared" si="7661"/>
        <v>0</v>
      </c>
      <c r="BI2932" s="18">
        <f t="shared" si="7543"/>
        <v>4399.9000000000005</v>
      </c>
      <c r="BJ2932" s="18">
        <f t="shared" si="7544"/>
        <v>4351.8</v>
      </c>
      <c r="BK2932" s="18">
        <f t="shared" si="7545"/>
        <v>4350.1000000000004</v>
      </c>
      <c r="BL2932" s="18">
        <f t="shared" si="7661"/>
        <v>0</v>
      </c>
      <c r="BM2932" s="18">
        <f t="shared" si="7661"/>
        <v>0</v>
      </c>
      <c r="BN2932" s="18">
        <f t="shared" si="7661"/>
        <v>0</v>
      </c>
      <c r="BO2932" s="18">
        <f t="shared" si="7599"/>
        <v>4399.9000000000005</v>
      </c>
      <c r="BP2932" s="18">
        <f t="shared" si="7600"/>
        <v>4351.8</v>
      </c>
      <c r="BQ2932" s="18">
        <f t="shared" si="7601"/>
        <v>4350.1000000000004</v>
      </c>
      <c r="BR2932" s="18">
        <f t="shared" si="7661"/>
        <v>0</v>
      </c>
      <c r="BS2932" s="18">
        <f t="shared" si="7661"/>
        <v>0</v>
      </c>
      <c r="BT2932" s="18">
        <f t="shared" si="7661"/>
        <v>0</v>
      </c>
      <c r="BU2932" s="18">
        <f t="shared" si="7596"/>
        <v>4399.9000000000005</v>
      </c>
      <c r="BV2932" s="18">
        <f t="shared" si="7597"/>
        <v>4351.8</v>
      </c>
      <c r="BW2932" s="18">
        <f t="shared" si="7598"/>
        <v>4350.1000000000004</v>
      </c>
      <c r="BX2932" s="18">
        <f t="shared" si="7661"/>
        <v>0</v>
      </c>
      <c r="BY2932" s="18">
        <f t="shared" si="7661"/>
        <v>0</v>
      </c>
      <c r="BZ2932" s="18">
        <f t="shared" si="7661"/>
        <v>0</v>
      </c>
      <c r="CA2932" s="18">
        <f t="shared" si="7578"/>
        <v>4399.9000000000005</v>
      </c>
      <c r="CB2932" s="18">
        <f t="shared" si="7579"/>
        <v>4351.8</v>
      </c>
      <c r="CC2932" s="18">
        <f t="shared" si="7580"/>
        <v>4350.1000000000004</v>
      </c>
      <c r="CD2932" s="18">
        <f t="shared" si="7661"/>
        <v>0</v>
      </c>
      <c r="CE2932" s="27"/>
      <c r="CF2932" s="33"/>
    </row>
    <row r="2933" spans="1:119" ht="62.4" x14ac:dyDescent="0.3">
      <c r="A2933" s="41" t="s">
        <v>468</v>
      </c>
      <c r="B2933" s="39">
        <v>120</v>
      </c>
      <c r="C2933" s="41" t="s">
        <v>5</v>
      </c>
      <c r="D2933" s="41" t="s">
        <v>19</v>
      </c>
      <c r="E2933" s="14" t="s">
        <v>513</v>
      </c>
      <c r="F2933" s="18">
        <v>4354.2000000000007</v>
      </c>
      <c r="G2933" s="18">
        <v>4351.8</v>
      </c>
      <c r="H2933" s="18">
        <v>4350.1000000000004</v>
      </c>
      <c r="I2933" s="18"/>
      <c r="J2933" s="18"/>
      <c r="K2933" s="18"/>
      <c r="L2933" s="18">
        <f t="shared" si="7587"/>
        <v>4354.2000000000007</v>
      </c>
      <c r="M2933" s="18">
        <f t="shared" si="7588"/>
        <v>4351.8</v>
      </c>
      <c r="N2933" s="18">
        <f t="shared" si="7589"/>
        <v>4350.1000000000004</v>
      </c>
      <c r="O2933" s="18"/>
      <c r="P2933" s="18"/>
      <c r="Q2933" s="18"/>
      <c r="R2933" s="18"/>
      <c r="S2933" s="18"/>
      <c r="T2933" s="18">
        <f t="shared" si="7567"/>
        <v>4354.2000000000007</v>
      </c>
      <c r="U2933" s="18">
        <f t="shared" si="7568"/>
        <v>4351.8</v>
      </c>
      <c r="V2933" s="18">
        <f t="shared" si="7569"/>
        <v>4350.1000000000004</v>
      </c>
      <c r="W2933" s="18"/>
      <c r="X2933" s="18"/>
      <c r="Y2933" s="18"/>
      <c r="Z2933" s="18"/>
      <c r="AA2933" s="18"/>
      <c r="AB2933" s="18"/>
      <c r="AC2933" s="18">
        <f t="shared" si="7536"/>
        <v>4354.2000000000007</v>
      </c>
      <c r="AD2933" s="18">
        <f t="shared" si="7537"/>
        <v>4351.8</v>
      </c>
      <c r="AE2933" s="18">
        <f t="shared" si="7538"/>
        <v>4350.1000000000004</v>
      </c>
      <c r="AF2933" s="18"/>
      <c r="AG2933" s="18"/>
      <c r="AH2933" s="18"/>
      <c r="AI2933" s="18">
        <f t="shared" si="7571"/>
        <v>4354.2000000000007</v>
      </c>
      <c r="AJ2933" s="18">
        <f t="shared" si="7572"/>
        <v>4351.8</v>
      </c>
      <c r="AK2933" s="18">
        <f t="shared" si="7573"/>
        <v>4350.1000000000004</v>
      </c>
      <c r="AL2933" s="18"/>
      <c r="AM2933" s="18">
        <f t="shared" si="7574"/>
        <v>4354.2000000000007</v>
      </c>
      <c r="AN2933" s="18"/>
      <c r="AO2933" s="18"/>
      <c r="AP2933" s="18"/>
      <c r="AQ2933" s="18">
        <f t="shared" si="7621"/>
        <v>4354.2000000000007</v>
      </c>
      <c r="AR2933" s="18">
        <f t="shared" si="7622"/>
        <v>4351.8</v>
      </c>
      <c r="AS2933" s="18">
        <f t="shared" si="7623"/>
        <v>4350.1000000000004</v>
      </c>
      <c r="AT2933" s="18"/>
      <c r="AU2933" s="18"/>
      <c r="AV2933" s="18"/>
      <c r="AW2933" s="18">
        <f t="shared" si="7624"/>
        <v>4354.2000000000007</v>
      </c>
      <c r="AX2933" s="18">
        <f t="shared" si="7625"/>
        <v>4351.8</v>
      </c>
      <c r="AY2933" s="18">
        <f t="shared" si="7626"/>
        <v>4350.1000000000004</v>
      </c>
      <c r="AZ2933" s="18">
        <v>45.7</v>
      </c>
      <c r="BA2933" s="18"/>
      <c r="BB2933" s="18"/>
      <c r="BC2933" s="18">
        <f t="shared" si="7546"/>
        <v>4399.9000000000005</v>
      </c>
      <c r="BD2933" s="18">
        <f t="shared" si="7547"/>
        <v>4351.8</v>
      </c>
      <c r="BE2933" s="18">
        <f t="shared" si="7548"/>
        <v>4350.1000000000004</v>
      </c>
      <c r="BF2933" s="18"/>
      <c r="BG2933" s="18"/>
      <c r="BH2933" s="18"/>
      <c r="BI2933" s="18">
        <f t="shared" si="7543"/>
        <v>4399.9000000000005</v>
      </c>
      <c r="BJ2933" s="18">
        <f t="shared" si="7544"/>
        <v>4351.8</v>
      </c>
      <c r="BK2933" s="18">
        <f t="shared" si="7545"/>
        <v>4350.1000000000004</v>
      </c>
      <c r="BL2933" s="18"/>
      <c r="BM2933" s="18"/>
      <c r="BN2933" s="18"/>
      <c r="BO2933" s="18">
        <f t="shared" si="7599"/>
        <v>4399.9000000000005</v>
      </c>
      <c r="BP2933" s="18">
        <f t="shared" si="7600"/>
        <v>4351.8</v>
      </c>
      <c r="BQ2933" s="18">
        <f t="shared" si="7601"/>
        <v>4350.1000000000004</v>
      </c>
      <c r="BR2933" s="18"/>
      <c r="BS2933" s="18"/>
      <c r="BT2933" s="18"/>
      <c r="BU2933" s="18">
        <f t="shared" si="7596"/>
        <v>4399.9000000000005</v>
      </c>
      <c r="BV2933" s="18">
        <f t="shared" si="7597"/>
        <v>4351.8</v>
      </c>
      <c r="BW2933" s="18">
        <f t="shared" si="7598"/>
        <v>4350.1000000000004</v>
      </c>
      <c r="BX2933" s="18"/>
      <c r="BY2933" s="18"/>
      <c r="BZ2933" s="18"/>
      <c r="CA2933" s="18">
        <f t="shared" si="7578"/>
        <v>4399.9000000000005</v>
      </c>
      <c r="CB2933" s="18">
        <f t="shared" si="7579"/>
        <v>4351.8</v>
      </c>
      <c r="CC2933" s="18">
        <f t="shared" si="7580"/>
        <v>4350.1000000000004</v>
      </c>
      <c r="CD2933" s="18"/>
      <c r="CE2933" s="27"/>
      <c r="CF2933" s="33"/>
    </row>
    <row r="2934" spans="1:119" s="11" customFormat="1" x14ac:dyDescent="0.3">
      <c r="A2934" s="10" t="s">
        <v>473</v>
      </c>
      <c r="B2934" s="16"/>
      <c r="C2934" s="10"/>
      <c r="D2934" s="10"/>
      <c r="E2934" s="15" t="s">
        <v>588</v>
      </c>
      <c r="F2934" s="17">
        <f t="shared" ref="F2934:K2934" si="7662">F2935+F2939</f>
        <v>105708.5</v>
      </c>
      <c r="G2934" s="17">
        <f t="shared" si="7662"/>
        <v>103570.1</v>
      </c>
      <c r="H2934" s="17">
        <f t="shared" si="7662"/>
        <v>101263.6</v>
      </c>
      <c r="I2934" s="17">
        <f t="shared" si="7662"/>
        <v>0</v>
      </c>
      <c r="J2934" s="17">
        <f t="shared" si="7662"/>
        <v>0</v>
      </c>
      <c r="K2934" s="17">
        <f t="shared" si="7662"/>
        <v>0</v>
      </c>
      <c r="L2934" s="17">
        <f t="shared" si="7587"/>
        <v>105708.5</v>
      </c>
      <c r="M2934" s="17">
        <f t="shared" si="7588"/>
        <v>103570.1</v>
      </c>
      <c r="N2934" s="17">
        <f t="shared" si="7589"/>
        <v>101263.6</v>
      </c>
      <c r="O2934" s="17">
        <f t="shared" ref="O2934:S2934" si="7663">O2935+O2939</f>
        <v>0</v>
      </c>
      <c r="P2934" s="17">
        <f t="shared" si="7663"/>
        <v>0</v>
      </c>
      <c r="Q2934" s="17">
        <f t="shared" si="7663"/>
        <v>0</v>
      </c>
      <c r="R2934" s="17">
        <f t="shared" si="7663"/>
        <v>0</v>
      </c>
      <c r="S2934" s="17">
        <f t="shared" si="7663"/>
        <v>0</v>
      </c>
      <c r="T2934" s="17">
        <f t="shared" si="7567"/>
        <v>105708.5</v>
      </c>
      <c r="U2934" s="17">
        <f t="shared" si="7568"/>
        <v>103570.1</v>
      </c>
      <c r="V2934" s="17">
        <f t="shared" si="7569"/>
        <v>101263.6</v>
      </c>
      <c r="W2934" s="17">
        <f t="shared" ref="W2934:CD2934" si="7664">W2935+W2939</f>
        <v>-2252.2800000000002</v>
      </c>
      <c r="X2934" s="17">
        <f t="shared" ref="X2934:AB2934" si="7665">X2935+X2939</f>
        <v>0</v>
      </c>
      <c r="Y2934" s="17">
        <f t="shared" si="7665"/>
        <v>0</v>
      </c>
      <c r="Z2934" s="17">
        <f t="shared" si="7665"/>
        <v>0</v>
      </c>
      <c r="AA2934" s="17">
        <f t="shared" si="7665"/>
        <v>0</v>
      </c>
      <c r="AB2934" s="17">
        <f t="shared" si="7665"/>
        <v>0</v>
      </c>
      <c r="AC2934" s="17">
        <f t="shared" si="7536"/>
        <v>103456.22</v>
      </c>
      <c r="AD2934" s="17">
        <f t="shared" si="7537"/>
        <v>103570.1</v>
      </c>
      <c r="AE2934" s="17">
        <f t="shared" si="7538"/>
        <v>101263.6</v>
      </c>
      <c r="AF2934" s="17">
        <f t="shared" ref="AF2934:AH2934" si="7666">AF2935+AF2939</f>
        <v>0</v>
      </c>
      <c r="AG2934" s="17">
        <f t="shared" si="7666"/>
        <v>0</v>
      </c>
      <c r="AH2934" s="17">
        <f t="shared" si="7666"/>
        <v>0</v>
      </c>
      <c r="AI2934" s="17">
        <f t="shared" si="7571"/>
        <v>103456.22</v>
      </c>
      <c r="AJ2934" s="17">
        <f t="shared" si="7572"/>
        <v>103570.1</v>
      </c>
      <c r="AK2934" s="17">
        <f t="shared" si="7573"/>
        <v>101263.6</v>
      </c>
      <c r="AL2934" s="17">
        <f t="shared" ref="AL2934" si="7667">AL2935+AL2939</f>
        <v>0</v>
      </c>
      <c r="AM2934" s="17">
        <f t="shared" si="7574"/>
        <v>103456.22</v>
      </c>
      <c r="AN2934" s="17">
        <f t="shared" ref="AN2934:AP2934" si="7668">AN2935+AN2939</f>
        <v>0</v>
      </c>
      <c r="AO2934" s="17">
        <f t="shared" si="7668"/>
        <v>0</v>
      </c>
      <c r="AP2934" s="17">
        <f t="shared" si="7668"/>
        <v>0</v>
      </c>
      <c r="AQ2934" s="17">
        <f t="shared" si="7621"/>
        <v>103456.22</v>
      </c>
      <c r="AR2934" s="17">
        <f t="shared" si="7622"/>
        <v>103570.1</v>
      </c>
      <c r="AS2934" s="17">
        <f t="shared" si="7623"/>
        <v>101263.6</v>
      </c>
      <c r="AT2934" s="17">
        <f t="shared" ref="AT2934:AV2934" si="7669">AT2935+AT2939</f>
        <v>0</v>
      </c>
      <c r="AU2934" s="17">
        <f t="shared" si="7669"/>
        <v>0</v>
      </c>
      <c r="AV2934" s="17">
        <f t="shared" si="7669"/>
        <v>0</v>
      </c>
      <c r="AW2934" s="17">
        <f t="shared" si="7624"/>
        <v>103456.22</v>
      </c>
      <c r="AX2934" s="17">
        <f t="shared" si="7625"/>
        <v>103570.1</v>
      </c>
      <c r="AY2934" s="17">
        <f t="shared" si="7626"/>
        <v>101263.6</v>
      </c>
      <c r="AZ2934" s="17">
        <f t="shared" ref="AZ2934:BB2934" si="7670">AZ2935+AZ2939</f>
        <v>789.9</v>
      </c>
      <c r="BA2934" s="17">
        <f t="shared" si="7670"/>
        <v>0</v>
      </c>
      <c r="BB2934" s="17">
        <f t="shared" si="7670"/>
        <v>0</v>
      </c>
      <c r="BC2934" s="17">
        <f t="shared" si="7546"/>
        <v>104246.12</v>
      </c>
      <c r="BD2934" s="17">
        <f t="shared" si="7547"/>
        <v>103570.1</v>
      </c>
      <c r="BE2934" s="17">
        <f t="shared" si="7548"/>
        <v>101263.6</v>
      </c>
      <c r="BF2934" s="17">
        <f t="shared" ref="BF2934:BH2934" si="7671">BF2935+BF2939</f>
        <v>0</v>
      </c>
      <c r="BG2934" s="17">
        <f t="shared" si="7671"/>
        <v>0</v>
      </c>
      <c r="BH2934" s="17">
        <f t="shared" si="7671"/>
        <v>0</v>
      </c>
      <c r="BI2934" s="18">
        <f t="shared" si="7543"/>
        <v>104246.12</v>
      </c>
      <c r="BJ2934" s="18">
        <f t="shared" si="7544"/>
        <v>103570.1</v>
      </c>
      <c r="BK2934" s="18">
        <f t="shared" si="7545"/>
        <v>101263.6</v>
      </c>
      <c r="BL2934" s="17">
        <f t="shared" ref="BL2934:BN2934" si="7672">BL2935+BL2939</f>
        <v>0</v>
      </c>
      <c r="BM2934" s="17">
        <f t="shared" si="7672"/>
        <v>0</v>
      </c>
      <c r="BN2934" s="17">
        <f t="shared" si="7672"/>
        <v>0</v>
      </c>
      <c r="BO2934" s="17">
        <f t="shared" si="7599"/>
        <v>104246.12</v>
      </c>
      <c r="BP2934" s="17">
        <f t="shared" si="7600"/>
        <v>103570.1</v>
      </c>
      <c r="BQ2934" s="17">
        <f t="shared" si="7601"/>
        <v>101263.6</v>
      </c>
      <c r="BR2934" s="17">
        <f t="shared" ref="BR2934:BT2934" si="7673">BR2935+BR2939</f>
        <v>0</v>
      </c>
      <c r="BS2934" s="17">
        <f t="shared" si="7673"/>
        <v>0</v>
      </c>
      <c r="BT2934" s="17">
        <f t="shared" si="7673"/>
        <v>0</v>
      </c>
      <c r="BU2934" s="17">
        <f t="shared" si="7596"/>
        <v>104246.12</v>
      </c>
      <c r="BV2934" s="17">
        <f t="shared" si="7597"/>
        <v>103570.1</v>
      </c>
      <c r="BW2934" s="17">
        <f t="shared" si="7598"/>
        <v>101263.6</v>
      </c>
      <c r="BX2934" s="17">
        <f t="shared" ref="BX2934:BZ2934" si="7674">BX2935+BX2939</f>
        <v>0</v>
      </c>
      <c r="BY2934" s="17">
        <f t="shared" si="7674"/>
        <v>0</v>
      </c>
      <c r="BZ2934" s="17">
        <f t="shared" si="7674"/>
        <v>0</v>
      </c>
      <c r="CA2934" s="17">
        <f t="shared" si="7578"/>
        <v>104246.12</v>
      </c>
      <c r="CB2934" s="17">
        <f t="shared" si="7579"/>
        <v>103570.1</v>
      </c>
      <c r="CC2934" s="17">
        <f t="shared" si="7580"/>
        <v>101263.6</v>
      </c>
      <c r="CD2934" s="17">
        <f t="shared" si="7664"/>
        <v>0</v>
      </c>
      <c r="CE2934" s="26"/>
      <c r="CF2934" s="33"/>
      <c r="CG2934" s="37"/>
      <c r="CH2934" s="37"/>
      <c r="CI2934" s="37"/>
      <c r="CJ2934" s="37"/>
      <c r="CK2934" s="37"/>
      <c r="CL2934" s="37"/>
      <c r="CM2934" s="37"/>
      <c r="CN2934" s="37"/>
      <c r="CO2934" s="37"/>
      <c r="CP2934" s="37"/>
      <c r="CQ2934" s="37"/>
      <c r="CR2934" s="37"/>
      <c r="CS2934" s="37"/>
      <c r="CT2934" s="37"/>
      <c r="CU2934" s="37"/>
      <c r="CV2934" s="37"/>
      <c r="CW2934" s="37"/>
      <c r="CX2934" s="37"/>
      <c r="CY2934" s="37"/>
      <c r="CZ2934" s="37"/>
      <c r="DA2934" s="37"/>
      <c r="DB2934" s="37"/>
      <c r="DC2934" s="37"/>
      <c r="DD2934" s="37"/>
      <c r="DE2934" s="37"/>
      <c r="DF2934" s="37"/>
      <c r="DG2934" s="37"/>
      <c r="DH2934" s="37"/>
      <c r="DI2934" s="37"/>
      <c r="DJ2934" s="37"/>
      <c r="DK2934" s="37"/>
      <c r="DL2934" s="37"/>
      <c r="DM2934" s="37"/>
      <c r="DN2934" s="37"/>
      <c r="DO2934" s="37"/>
    </row>
    <row r="2935" spans="1:119" ht="31.2" x14ac:dyDescent="0.3">
      <c r="A2935" s="41" t="s">
        <v>471</v>
      </c>
      <c r="B2935" s="39"/>
      <c r="C2935" s="41"/>
      <c r="D2935" s="41"/>
      <c r="E2935" s="14" t="s">
        <v>600</v>
      </c>
      <c r="F2935" s="18">
        <f t="shared" ref="F2935:K2937" si="7675">F2936</f>
        <v>75233.600000000006</v>
      </c>
      <c r="G2935" s="18">
        <f t="shared" si="7675"/>
        <v>75233.600000000006</v>
      </c>
      <c r="H2935" s="18">
        <f t="shared" si="7675"/>
        <v>75233.600000000006</v>
      </c>
      <c r="I2935" s="18">
        <f t="shared" si="7675"/>
        <v>0</v>
      </c>
      <c r="J2935" s="18">
        <f t="shared" si="7675"/>
        <v>0</v>
      </c>
      <c r="K2935" s="18">
        <f t="shared" si="7675"/>
        <v>0</v>
      </c>
      <c r="L2935" s="18">
        <f t="shared" si="7587"/>
        <v>75233.600000000006</v>
      </c>
      <c r="M2935" s="18">
        <f t="shared" si="7588"/>
        <v>75233.600000000006</v>
      </c>
      <c r="N2935" s="18">
        <f t="shared" si="7589"/>
        <v>75233.600000000006</v>
      </c>
      <c r="O2935" s="18">
        <f t="shared" ref="O2935:S2937" si="7676">O2936</f>
        <v>0</v>
      </c>
      <c r="P2935" s="18">
        <f t="shared" si="7676"/>
        <v>0</v>
      </c>
      <c r="Q2935" s="18">
        <f t="shared" si="7676"/>
        <v>0</v>
      </c>
      <c r="R2935" s="18">
        <f t="shared" si="7676"/>
        <v>0</v>
      </c>
      <c r="S2935" s="18">
        <f t="shared" si="7676"/>
        <v>0</v>
      </c>
      <c r="T2935" s="18">
        <f t="shared" si="7567"/>
        <v>75233.600000000006</v>
      </c>
      <c r="U2935" s="18">
        <f t="shared" si="7568"/>
        <v>75233.600000000006</v>
      </c>
      <c r="V2935" s="18">
        <f t="shared" si="7569"/>
        <v>75233.600000000006</v>
      </c>
      <c r="W2935" s="18">
        <f t="shared" ref="W2935:CD2937" si="7677">W2936</f>
        <v>0</v>
      </c>
      <c r="X2935" s="18">
        <f t="shared" si="7677"/>
        <v>0</v>
      </c>
      <c r="Y2935" s="18">
        <f t="shared" si="7677"/>
        <v>0</v>
      </c>
      <c r="Z2935" s="18">
        <f t="shared" si="7677"/>
        <v>0</v>
      </c>
      <c r="AA2935" s="18">
        <f t="shared" si="7677"/>
        <v>0</v>
      </c>
      <c r="AB2935" s="18">
        <f t="shared" si="7677"/>
        <v>0</v>
      </c>
      <c r="AC2935" s="18">
        <f t="shared" si="7536"/>
        <v>75233.600000000006</v>
      </c>
      <c r="AD2935" s="18">
        <f t="shared" si="7537"/>
        <v>75233.600000000006</v>
      </c>
      <c r="AE2935" s="18">
        <f t="shared" si="7538"/>
        <v>75233.600000000006</v>
      </c>
      <c r="AF2935" s="18">
        <f t="shared" si="7677"/>
        <v>0</v>
      </c>
      <c r="AG2935" s="18">
        <f t="shared" si="7677"/>
        <v>0</v>
      </c>
      <c r="AH2935" s="18">
        <f t="shared" si="7677"/>
        <v>0</v>
      </c>
      <c r="AI2935" s="18">
        <f t="shared" si="7571"/>
        <v>75233.600000000006</v>
      </c>
      <c r="AJ2935" s="18">
        <f t="shared" si="7572"/>
        <v>75233.600000000006</v>
      </c>
      <c r="AK2935" s="18">
        <f t="shared" si="7573"/>
        <v>75233.600000000006</v>
      </c>
      <c r="AL2935" s="18">
        <f t="shared" si="7677"/>
        <v>0</v>
      </c>
      <c r="AM2935" s="18">
        <f t="shared" si="7574"/>
        <v>75233.600000000006</v>
      </c>
      <c r="AN2935" s="18">
        <f t="shared" si="7677"/>
        <v>0</v>
      </c>
      <c r="AO2935" s="18">
        <f t="shared" si="7677"/>
        <v>0</v>
      </c>
      <c r="AP2935" s="18">
        <f t="shared" si="7677"/>
        <v>0</v>
      </c>
      <c r="AQ2935" s="18">
        <f t="shared" si="7621"/>
        <v>75233.600000000006</v>
      </c>
      <c r="AR2935" s="18">
        <f t="shared" si="7622"/>
        <v>75233.600000000006</v>
      </c>
      <c r="AS2935" s="18">
        <f t="shared" si="7623"/>
        <v>75233.600000000006</v>
      </c>
      <c r="AT2935" s="18">
        <f t="shared" si="7677"/>
        <v>0</v>
      </c>
      <c r="AU2935" s="18">
        <f t="shared" si="7677"/>
        <v>0</v>
      </c>
      <c r="AV2935" s="18">
        <f t="shared" si="7677"/>
        <v>0</v>
      </c>
      <c r="AW2935" s="18">
        <f t="shared" si="7624"/>
        <v>75233.600000000006</v>
      </c>
      <c r="AX2935" s="18">
        <f t="shared" si="7625"/>
        <v>75233.600000000006</v>
      </c>
      <c r="AY2935" s="18">
        <f t="shared" si="7626"/>
        <v>75233.600000000006</v>
      </c>
      <c r="AZ2935" s="18">
        <f t="shared" si="7677"/>
        <v>789.9</v>
      </c>
      <c r="BA2935" s="18">
        <f t="shared" si="7677"/>
        <v>0</v>
      </c>
      <c r="BB2935" s="18">
        <f t="shared" si="7677"/>
        <v>0</v>
      </c>
      <c r="BC2935" s="18">
        <f t="shared" si="7546"/>
        <v>76023.5</v>
      </c>
      <c r="BD2935" s="18">
        <f t="shared" si="7547"/>
        <v>75233.600000000006</v>
      </c>
      <c r="BE2935" s="18">
        <f t="shared" si="7548"/>
        <v>75233.600000000006</v>
      </c>
      <c r="BF2935" s="18">
        <f t="shared" si="7677"/>
        <v>0</v>
      </c>
      <c r="BG2935" s="18">
        <f t="shared" si="7677"/>
        <v>0</v>
      </c>
      <c r="BH2935" s="18">
        <f t="shared" si="7677"/>
        <v>0</v>
      </c>
      <c r="BI2935" s="18">
        <f t="shared" si="7543"/>
        <v>76023.5</v>
      </c>
      <c r="BJ2935" s="18">
        <f t="shared" si="7544"/>
        <v>75233.600000000006</v>
      </c>
      <c r="BK2935" s="18">
        <f t="shared" si="7545"/>
        <v>75233.600000000006</v>
      </c>
      <c r="BL2935" s="18">
        <f t="shared" si="7677"/>
        <v>0</v>
      </c>
      <c r="BM2935" s="18">
        <f t="shared" si="7677"/>
        <v>0</v>
      </c>
      <c r="BN2935" s="18">
        <f t="shared" si="7677"/>
        <v>0</v>
      </c>
      <c r="BO2935" s="18">
        <f t="shared" si="7599"/>
        <v>76023.5</v>
      </c>
      <c r="BP2935" s="18">
        <f t="shared" si="7600"/>
        <v>75233.600000000006</v>
      </c>
      <c r="BQ2935" s="18">
        <f t="shared" si="7601"/>
        <v>75233.600000000006</v>
      </c>
      <c r="BR2935" s="18">
        <f t="shared" si="7677"/>
        <v>0</v>
      </c>
      <c r="BS2935" s="18">
        <f t="shared" si="7677"/>
        <v>0</v>
      </c>
      <c r="BT2935" s="18">
        <f t="shared" si="7677"/>
        <v>0</v>
      </c>
      <c r="BU2935" s="18">
        <f t="shared" si="7596"/>
        <v>76023.5</v>
      </c>
      <c r="BV2935" s="18">
        <f t="shared" si="7597"/>
        <v>75233.600000000006</v>
      </c>
      <c r="BW2935" s="18">
        <f t="shared" si="7598"/>
        <v>75233.600000000006</v>
      </c>
      <c r="BX2935" s="18">
        <f t="shared" si="7677"/>
        <v>0</v>
      </c>
      <c r="BY2935" s="18">
        <f t="shared" si="7677"/>
        <v>0</v>
      </c>
      <c r="BZ2935" s="18">
        <f t="shared" si="7677"/>
        <v>0</v>
      </c>
      <c r="CA2935" s="18">
        <f t="shared" si="7578"/>
        <v>76023.5</v>
      </c>
      <c r="CB2935" s="18">
        <f t="shared" si="7579"/>
        <v>75233.600000000006</v>
      </c>
      <c r="CC2935" s="18">
        <f t="shared" si="7580"/>
        <v>75233.600000000006</v>
      </c>
      <c r="CD2935" s="18">
        <f t="shared" si="7677"/>
        <v>0</v>
      </c>
      <c r="CE2935" s="27"/>
      <c r="CF2935" s="33"/>
    </row>
    <row r="2936" spans="1:119" ht="93.6" x14ac:dyDescent="0.3">
      <c r="A2936" s="41" t="s">
        <v>471</v>
      </c>
      <c r="B2936" s="39">
        <v>100</v>
      </c>
      <c r="C2936" s="41"/>
      <c r="D2936" s="41"/>
      <c r="E2936" s="14" t="s">
        <v>550</v>
      </c>
      <c r="F2936" s="18">
        <f t="shared" si="7675"/>
        <v>75233.600000000006</v>
      </c>
      <c r="G2936" s="18">
        <f t="shared" si="7675"/>
        <v>75233.600000000006</v>
      </c>
      <c r="H2936" s="18">
        <f t="shared" si="7675"/>
        <v>75233.600000000006</v>
      </c>
      <c r="I2936" s="18">
        <f t="shared" si="7675"/>
        <v>0</v>
      </c>
      <c r="J2936" s="18">
        <f t="shared" si="7675"/>
        <v>0</v>
      </c>
      <c r="K2936" s="18">
        <f t="shared" si="7675"/>
        <v>0</v>
      </c>
      <c r="L2936" s="18">
        <f t="shared" si="7587"/>
        <v>75233.600000000006</v>
      </c>
      <c r="M2936" s="18">
        <f t="shared" si="7588"/>
        <v>75233.600000000006</v>
      </c>
      <c r="N2936" s="18">
        <f t="shared" si="7589"/>
        <v>75233.600000000006</v>
      </c>
      <c r="O2936" s="18">
        <f t="shared" si="7676"/>
        <v>0</v>
      </c>
      <c r="P2936" s="18">
        <f t="shared" si="7676"/>
        <v>0</v>
      </c>
      <c r="Q2936" s="18">
        <f t="shared" si="7676"/>
        <v>0</v>
      </c>
      <c r="R2936" s="18">
        <f t="shared" si="7676"/>
        <v>0</v>
      </c>
      <c r="S2936" s="18">
        <f t="shared" si="7676"/>
        <v>0</v>
      </c>
      <c r="T2936" s="18">
        <f t="shared" si="7567"/>
        <v>75233.600000000006</v>
      </c>
      <c r="U2936" s="18">
        <f t="shared" si="7568"/>
        <v>75233.600000000006</v>
      </c>
      <c r="V2936" s="18">
        <f t="shared" si="7569"/>
        <v>75233.600000000006</v>
      </c>
      <c r="W2936" s="18">
        <f t="shared" si="7677"/>
        <v>0</v>
      </c>
      <c r="X2936" s="18">
        <f t="shared" si="7677"/>
        <v>0</v>
      </c>
      <c r="Y2936" s="18">
        <f t="shared" si="7677"/>
        <v>0</v>
      </c>
      <c r="Z2936" s="18">
        <f t="shared" si="7677"/>
        <v>0</v>
      </c>
      <c r="AA2936" s="18">
        <f t="shared" si="7677"/>
        <v>0</v>
      </c>
      <c r="AB2936" s="18">
        <f t="shared" si="7677"/>
        <v>0</v>
      </c>
      <c r="AC2936" s="18">
        <f t="shared" si="7536"/>
        <v>75233.600000000006</v>
      </c>
      <c r="AD2936" s="18">
        <f t="shared" si="7537"/>
        <v>75233.600000000006</v>
      </c>
      <c r="AE2936" s="18">
        <f t="shared" si="7538"/>
        <v>75233.600000000006</v>
      </c>
      <c r="AF2936" s="18">
        <f t="shared" si="7677"/>
        <v>0</v>
      </c>
      <c r="AG2936" s="18">
        <f t="shared" si="7677"/>
        <v>0</v>
      </c>
      <c r="AH2936" s="18">
        <f t="shared" si="7677"/>
        <v>0</v>
      </c>
      <c r="AI2936" s="18">
        <f t="shared" si="7571"/>
        <v>75233.600000000006</v>
      </c>
      <c r="AJ2936" s="18">
        <f t="shared" si="7572"/>
        <v>75233.600000000006</v>
      </c>
      <c r="AK2936" s="18">
        <f t="shared" si="7573"/>
        <v>75233.600000000006</v>
      </c>
      <c r="AL2936" s="18">
        <f t="shared" si="7677"/>
        <v>0</v>
      </c>
      <c r="AM2936" s="18">
        <f t="shared" si="7574"/>
        <v>75233.600000000006</v>
      </c>
      <c r="AN2936" s="18">
        <f t="shared" si="7677"/>
        <v>0</v>
      </c>
      <c r="AO2936" s="18">
        <f t="shared" si="7677"/>
        <v>0</v>
      </c>
      <c r="AP2936" s="18">
        <f t="shared" si="7677"/>
        <v>0</v>
      </c>
      <c r="AQ2936" s="18">
        <f t="shared" si="7621"/>
        <v>75233.600000000006</v>
      </c>
      <c r="AR2936" s="18">
        <f t="shared" si="7622"/>
        <v>75233.600000000006</v>
      </c>
      <c r="AS2936" s="18">
        <f t="shared" si="7623"/>
        <v>75233.600000000006</v>
      </c>
      <c r="AT2936" s="18">
        <f t="shared" si="7677"/>
        <v>0</v>
      </c>
      <c r="AU2936" s="18">
        <f t="shared" si="7677"/>
        <v>0</v>
      </c>
      <c r="AV2936" s="18">
        <f t="shared" si="7677"/>
        <v>0</v>
      </c>
      <c r="AW2936" s="18">
        <f t="shared" si="7624"/>
        <v>75233.600000000006</v>
      </c>
      <c r="AX2936" s="18">
        <f t="shared" si="7625"/>
        <v>75233.600000000006</v>
      </c>
      <c r="AY2936" s="18">
        <f t="shared" si="7626"/>
        <v>75233.600000000006</v>
      </c>
      <c r="AZ2936" s="18">
        <f t="shared" si="7677"/>
        <v>789.9</v>
      </c>
      <c r="BA2936" s="18">
        <f t="shared" si="7677"/>
        <v>0</v>
      </c>
      <c r="BB2936" s="18">
        <f t="shared" si="7677"/>
        <v>0</v>
      </c>
      <c r="BC2936" s="18">
        <f t="shared" si="7546"/>
        <v>76023.5</v>
      </c>
      <c r="BD2936" s="18">
        <f t="shared" si="7547"/>
        <v>75233.600000000006</v>
      </c>
      <c r="BE2936" s="18">
        <f t="shared" si="7548"/>
        <v>75233.600000000006</v>
      </c>
      <c r="BF2936" s="18">
        <f t="shared" si="7677"/>
        <v>0</v>
      </c>
      <c r="BG2936" s="18">
        <f t="shared" si="7677"/>
        <v>0</v>
      </c>
      <c r="BH2936" s="18">
        <f t="shared" si="7677"/>
        <v>0</v>
      </c>
      <c r="BI2936" s="18">
        <f t="shared" si="7543"/>
        <v>76023.5</v>
      </c>
      <c r="BJ2936" s="18">
        <f t="shared" si="7544"/>
        <v>75233.600000000006</v>
      </c>
      <c r="BK2936" s="18">
        <f t="shared" si="7545"/>
        <v>75233.600000000006</v>
      </c>
      <c r="BL2936" s="18">
        <f t="shared" si="7677"/>
        <v>0</v>
      </c>
      <c r="BM2936" s="18">
        <f t="shared" si="7677"/>
        <v>0</v>
      </c>
      <c r="BN2936" s="18">
        <f t="shared" si="7677"/>
        <v>0</v>
      </c>
      <c r="BO2936" s="18">
        <f t="shared" si="7599"/>
        <v>76023.5</v>
      </c>
      <c r="BP2936" s="18">
        <f t="shared" si="7600"/>
        <v>75233.600000000006</v>
      </c>
      <c r="BQ2936" s="18">
        <f t="shared" si="7601"/>
        <v>75233.600000000006</v>
      </c>
      <c r="BR2936" s="18">
        <f t="shared" si="7677"/>
        <v>0</v>
      </c>
      <c r="BS2936" s="18">
        <f t="shared" si="7677"/>
        <v>0</v>
      </c>
      <c r="BT2936" s="18">
        <f t="shared" si="7677"/>
        <v>0</v>
      </c>
      <c r="BU2936" s="18">
        <f t="shared" si="7596"/>
        <v>76023.5</v>
      </c>
      <c r="BV2936" s="18">
        <f t="shared" si="7597"/>
        <v>75233.600000000006</v>
      </c>
      <c r="BW2936" s="18">
        <f t="shared" si="7598"/>
        <v>75233.600000000006</v>
      </c>
      <c r="BX2936" s="18">
        <f t="shared" si="7677"/>
        <v>0</v>
      </c>
      <c r="BY2936" s="18">
        <f t="shared" si="7677"/>
        <v>0</v>
      </c>
      <c r="BZ2936" s="18">
        <f t="shared" si="7677"/>
        <v>0</v>
      </c>
      <c r="CA2936" s="18">
        <f t="shared" si="7578"/>
        <v>76023.5</v>
      </c>
      <c r="CB2936" s="18">
        <f t="shared" si="7579"/>
        <v>75233.600000000006</v>
      </c>
      <c r="CC2936" s="18">
        <f t="shared" si="7580"/>
        <v>75233.600000000006</v>
      </c>
      <c r="CD2936" s="18">
        <f t="shared" si="7677"/>
        <v>0</v>
      </c>
      <c r="CE2936" s="27"/>
      <c r="CF2936" s="33"/>
    </row>
    <row r="2937" spans="1:119" ht="31.2" x14ac:dyDescent="0.3">
      <c r="A2937" s="41" t="s">
        <v>471</v>
      </c>
      <c r="B2937" s="39">
        <v>120</v>
      </c>
      <c r="C2937" s="41"/>
      <c r="D2937" s="41"/>
      <c r="E2937" s="14" t="s">
        <v>558</v>
      </c>
      <c r="F2937" s="18">
        <f t="shared" si="7675"/>
        <v>75233.600000000006</v>
      </c>
      <c r="G2937" s="18">
        <f t="shared" si="7675"/>
        <v>75233.600000000006</v>
      </c>
      <c r="H2937" s="18">
        <f t="shared" si="7675"/>
        <v>75233.600000000006</v>
      </c>
      <c r="I2937" s="18">
        <f t="shared" si="7675"/>
        <v>0</v>
      </c>
      <c r="J2937" s="18">
        <f t="shared" si="7675"/>
        <v>0</v>
      </c>
      <c r="K2937" s="18">
        <f t="shared" si="7675"/>
        <v>0</v>
      </c>
      <c r="L2937" s="18">
        <f t="shared" si="7587"/>
        <v>75233.600000000006</v>
      </c>
      <c r="M2937" s="18">
        <f t="shared" si="7588"/>
        <v>75233.600000000006</v>
      </c>
      <c r="N2937" s="18">
        <f t="shared" si="7589"/>
        <v>75233.600000000006</v>
      </c>
      <c r="O2937" s="18">
        <f t="shared" si="7676"/>
        <v>0</v>
      </c>
      <c r="P2937" s="18">
        <f t="shared" si="7676"/>
        <v>0</v>
      </c>
      <c r="Q2937" s="18">
        <f t="shared" si="7676"/>
        <v>0</v>
      </c>
      <c r="R2937" s="18">
        <f t="shared" si="7676"/>
        <v>0</v>
      </c>
      <c r="S2937" s="18">
        <f t="shared" si="7676"/>
        <v>0</v>
      </c>
      <c r="T2937" s="18">
        <f t="shared" si="7567"/>
        <v>75233.600000000006</v>
      </c>
      <c r="U2937" s="18">
        <f t="shared" si="7568"/>
        <v>75233.600000000006</v>
      </c>
      <c r="V2937" s="18">
        <f t="shared" si="7569"/>
        <v>75233.600000000006</v>
      </c>
      <c r="W2937" s="18">
        <f t="shared" si="7677"/>
        <v>0</v>
      </c>
      <c r="X2937" s="18">
        <f t="shared" si="7677"/>
        <v>0</v>
      </c>
      <c r="Y2937" s="18">
        <f t="shared" si="7677"/>
        <v>0</v>
      </c>
      <c r="Z2937" s="18">
        <f t="shared" si="7677"/>
        <v>0</v>
      </c>
      <c r="AA2937" s="18">
        <f t="shared" si="7677"/>
        <v>0</v>
      </c>
      <c r="AB2937" s="18">
        <f t="shared" si="7677"/>
        <v>0</v>
      </c>
      <c r="AC2937" s="18">
        <f t="shared" si="7536"/>
        <v>75233.600000000006</v>
      </c>
      <c r="AD2937" s="18">
        <f t="shared" si="7537"/>
        <v>75233.600000000006</v>
      </c>
      <c r="AE2937" s="18">
        <f t="shared" si="7538"/>
        <v>75233.600000000006</v>
      </c>
      <c r="AF2937" s="18">
        <f t="shared" si="7677"/>
        <v>0</v>
      </c>
      <c r="AG2937" s="18">
        <f t="shared" si="7677"/>
        <v>0</v>
      </c>
      <c r="AH2937" s="18">
        <f t="shared" si="7677"/>
        <v>0</v>
      </c>
      <c r="AI2937" s="18">
        <f t="shared" si="7571"/>
        <v>75233.600000000006</v>
      </c>
      <c r="AJ2937" s="18">
        <f t="shared" si="7572"/>
        <v>75233.600000000006</v>
      </c>
      <c r="AK2937" s="18">
        <f t="shared" si="7573"/>
        <v>75233.600000000006</v>
      </c>
      <c r="AL2937" s="18">
        <f t="shared" si="7677"/>
        <v>0</v>
      </c>
      <c r="AM2937" s="18">
        <f t="shared" si="7574"/>
        <v>75233.600000000006</v>
      </c>
      <c r="AN2937" s="18">
        <f t="shared" si="7677"/>
        <v>0</v>
      </c>
      <c r="AO2937" s="18">
        <f t="shared" si="7677"/>
        <v>0</v>
      </c>
      <c r="AP2937" s="18">
        <f t="shared" si="7677"/>
        <v>0</v>
      </c>
      <c r="AQ2937" s="18">
        <f t="shared" si="7621"/>
        <v>75233.600000000006</v>
      </c>
      <c r="AR2937" s="18">
        <f t="shared" si="7622"/>
        <v>75233.600000000006</v>
      </c>
      <c r="AS2937" s="18">
        <f t="shared" si="7623"/>
        <v>75233.600000000006</v>
      </c>
      <c r="AT2937" s="18">
        <f t="shared" si="7677"/>
        <v>0</v>
      </c>
      <c r="AU2937" s="18">
        <f t="shared" si="7677"/>
        <v>0</v>
      </c>
      <c r="AV2937" s="18">
        <f t="shared" si="7677"/>
        <v>0</v>
      </c>
      <c r="AW2937" s="18">
        <f t="shared" si="7624"/>
        <v>75233.600000000006</v>
      </c>
      <c r="AX2937" s="18">
        <f t="shared" si="7625"/>
        <v>75233.600000000006</v>
      </c>
      <c r="AY2937" s="18">
        <f t="shared" si="7626"/>
        <v>75233.600000000006</v>
      </c>
      <c r="AZ2937" s="18">
        <f t="shared" si="7677"/>
        <v>789.9</v>
      </c>
      <c r="BA2937" s="18">
        <f t="shared" si="7677"/>
        <v>0</v>
      </c>
      <c r="BB2937" s="18">
        <f t="shared" si="7677"/>
        <v>0</v>
      </c>
      <c r="BC2937" s="18">
        <f t="shared" si="7546"/>
        <v>76023.5</v>
      </c>
      <c r="BD2937" s="18">
        <f t="shared" si="7547"/>
        <v>75233.600000000006</v>
      </c>
      <c r="BE2937" s="18">
        <f t="shared" si="7548"/>
        <v>75233.600000000006</v>
      </c>
      <c r="BF2937" s="18">
        <f t="shared" si="7677"/>
        <v>0</v>
      </c>
      <c r="BG2937" s="18">
        <f t="shared" si="7677"/>
        <v>0</v>
      </c>
      <c r="BH2937" s="18">
        <f t="shared" si="7677"/>
        <v>0</v>
      </c>
      <c r="BI2937" s="18">
        <f t="shared" si="7543"/>
        <v>76023.5</v>
      </c>
      <c r="BJ2937" s="18">
        <f t="shared" si="7544"/>
        <v>75233.600000000006</v>
      </c>
      <c r="BK2937" s="18">
        <f t="shared" si="7545"/>
        <v>75233.600000000006</v>
      </c>
      <c r="BL2937" s="18">
        <f t="shared" si="7677"/>
        <v>0</v>
      </c>
      <c r="BM2937" s="18">
        <f t="shared" si="7677"/>
        <v>0</v>
      </c>
      <c r="BN2937" s="18">
        <f t="shared" si="7677"/>
        <v>0</v>
      </c>
      <c r="BO2937" s="18">
        <f t="shared" si="7599"/>
        <v>76023.5</v>
      </c>
      <c r="BP2937" s="18">
        <f t="shared" si="7600"/>
        <v>75233.600000000006</v>
      </c>
      <c r="BQ2937" s="18">
        <f t="shared" si="7601"/>
        <v>75233.600000000006</v>
      </c>
      <c r="BR2937" s="18">
        <f t="shared" si="7677"/>
        <v>0</v>
      </c>
      <c r="BS2937" s="18">
        <f t="shared" si="7677"/>
        <v>0</v>
      </c>
      <c r="BT2937" s="18">
        <f t="shared" si="7677"/>
        <v>0</v>
      </c>
      <c r="BU2937" s="18">
        <f t="shared" si="7596"/>
        <v>76023.5</v>
      </c>
      <c r="BV2937" s="18">
        <f t="shared" si="7597"/>
        <v>75233.600000000006</v>
      </c>
      <c r="BW2937" s="18">
        <f t="shared" si="7598"/>
        <v>75233.600000000006</v>
      </c>
      <c r="BX2937" s="18">
        <f t="shared" si="7677"/>
        <v>0</v>
      </c>
      <c r="BY2937" s="18">
        <f t="shared" si="7677"/>
        <v>0</v>
      </c>
      <c r="BZ2937" s="18">
        <f t="shared" si="7677"/>
        <v>0</v>
      </c>
      <c r="CA2937" s="18">
        <f t="shared" si="7578"/>
        <v>76023.5</v>
      </c>
      <c r="CB2937" s="18">
        <f t="shared" si="7579"/>
        <v>75233.600000000006</v>
      </c>
      <c r="CC2937" s="18">
        <f t="shared" si="7580"/>
        <v>75233.600000000006</v>
      </c>
      <c r="CD2937" s="18">
        <f t="shared" si="7677"/>
        <v>0</v>
      </c>
      <c r="CE2937" s="27"/>
      <c r="CF2937" s="33"/>
    </row>
    <row r="2938" spans="1:119" ht="62.4" x14ac:dyDescent="0.3">
      <c r="A2938" s="41" t="s">
        <v>471</v>
      </c>
      <c r="B2938" s="39">
        <v>120</v>
      </c>
      <c r="C2938" s="41" t="s">
        <v>5</v>
      </c>
      <c r="D2938" s="41" t="s">
        <v>19</v>
      </c>
      <c r="E2938" s="14" t="s">
        <v>513</v>
      </c>
      <c r="F2938" s="18">
        <v>75233.600000000006</v>
      </c>
      <c r="G2938" s="18">
        <v>75233.600000000006</v>
      </c>
      <c r="H2938" s="18">
        <v>75233.600000000006</v>
      </c>
      <c r="I2938" s="18"/>
      <c r="J2938" s="18"/>
      <c r="K2938" s="18"/>
      <c r="L2938" s="18">
        <f t="shared" si="7587"/>
        <v>75233.600000000006</v>
      </c>
      <c r="M2938" s="18">
        <f t="shared" si="7588"/>
        <v>75233.600000000006</v>
      </c>
      <c r="N2938" s="18">
        <f t="shared" si="7589"/>
        <v>75233.600000000006</v>
      </c>
      <c r="O2938" s="18"/>
      <c r="P2938" s="18"/>
      <c r="Q2938" s="18"/>
      <c r="R2938" s="18"/>
      <c r="S2938" s="18"/>
      <c r="T2938" s="18">
        <f t="shared" si="7567"/>
        <v>75233.600000000006</v>
      </c>
      <c r="U2938" s="18">
        <f t="shared" si="7568"/>
        <v>75233.600000000006</v>
      </c>
      <c r="V2938" s="18">
        <f t="shared" si="7569"/>
        <v>75233.600000000006</v>
      </c>
      <c r="W2938" s="18"/>
      <c r="X2938" s="18"/>
      <c r="Y2938" s="18"/>
      <c r="Z2938" s="18"/>
      <c r="AA2938" s="18"/>
      <c r="AB2938" s="18"/>
      <c r="AC2938" s="18">
        <f t="shared" si="7536"/>
        <v>75233.600000000006</v>
      </c>
      <c r="AD2938" s="18">
        <f t="shared" si="7537"/>
        <v>75233.600000000006</v>
      </c>
      <c r="AE2938" s="18">
        <f t="shared" si="7538"/>
        <v>75233.600000000006</v>
      </c>
      <c r="AF2938" s="18"/>
      <c r="AG2938" s="18"/>
      <c r="AH2938" s="18"/>
      <c r="AI2938" s="18">
        <f t="shared" si="7571"/>
        <v>75233.600000000006</v>
      </c>
      <c r="AJ2938" s="18">
        <f t="shared" si="7572"/>
        <v>75233.600000000006</v>
      </c>
      <c r="AK2938" s="18">
        <f t="shared" si="7573"/>
        <v>75233.600000000006</v>
      </c>
      <c r="AL2938" s="18"/>
      <c r="AM2938" s="18">
        <f t="shared" si="7574"/>
        <v>75233.600000000006</v>
      </c>
      <c r="AN2938" s="18"/>
      <c r="AO2938" s="18"/>
      <c r="AP2938" s="18"/>
      <c r="AQ2938" s="18">
        <f t="shared" si="7621"/>
        <v>75233.600000000006</v>
      </c>
      <c r="AR2938" s="18">
        <f t="shared" si="7622"/>
        <v>75233.600000000006</v>
      </c>
      <c r="AS2938" s="18">
        <f t="shared" si="7623"/>
        <v>75233.600000000006</v>
      </c>
      <c r="AT2938" s="18"/>
      <c r="AU2938" s="18"/>
      <c r="AV2938" s="18"/>
      <c r="AW2938" s="18">
        <f t="shared" si="7624"/>
        <v>75233.600000000006</v>
      </c>
      <c r="AX2938" s="18">
        <f t="shared" si="7625"/>
        <v>75233.600000000006</v>
      </c>
      <c r="AY2938" s="18">
        <f t="shared" si="7626"/>
        <v>75233.600000000006</v>
      </c>
      <c r="AZ2938" s="18">
        <v>789.9</v>
      </c>
      <c r="BA2938" s="18"/>
      <c r="BB2938" s="18"/>
      <c r="BC2938" s="18">
        <f t="shared" si="7546"/>
        <v>76023.5</v>
      </c>
      <c r="BD2938" s="18">
        <f t="shared" si="7547"/>
        <v>75233.600000000006</v>
      </c>
      <c r="BE2938" s="18">
        <f t="shared" si="7548"/>
        <v>75233.600000000006</v>
      </c>
      <c r="BF2938" s="18"/>
      <c r="BG2938" s="18"/>
      <c r="BH2938" s="18"/>
      <c r="BI2938" s="18">
        <f t="shared" si="7543"/>
        <v>76023.5</v>
      </c>
      <c r="BJ2938" s="18">
        <f t="shared" si="7544"/>
        <v>75233.600000000006</v>
      </c>
      <c r="BK2938" s="18">
        <f t="shared" si="7545"/>
        <v>75233.600000000006</v>
      </c>
      <c r="BL2938" s="18"/>
      <c r="BM2938" s="18"/>
      <c r="BN2938" s="18"/>
      <c r="BO2938" s="18">
        <f t="shared" si="7599"/>
        <v>76023.5</v>
      </c>
      <c r="BP2938" s="18">
        <f t="shared" si="7600"/>
        <v>75233.600000000006</v>
      </c>
      <c r="BQ2938" s="18">
        <f t="shared" si="7601"/>
        <v>75233.600000000006</v>
      </c>
      <c r="BR2938" s="18"/>
      <c r="BS2938" s="18"/>
      <c r="BT2938" s="18"/>
      <c r="BU2938" s="18">
        <f t="shared" si="7596"/>
        <v>76023.5</v>
      </c>
      <c r="BV2938" s="18">
        <f t="shared" si="7597"/>
        <v>75233.600000000006</v>
      </c>
      <c r="BW2938" s="18">
        <f t="shared" si="7598"/>
        <v>75233.600000000006</v>
      </c>
      <c r="BX2938" s="18"/>
      <c r="BY2938" s="18"/>
      <c r="BZ2938" s="18"/>
      <c r="CA2938" s="18">
        <f t="shared" si="7578"/>
        <v>76023.5</v>
      </c>
      <c r="CB2938" s="18">
        <f t="shared" si="7579"/>
        <v>75233.600000000006</v>
      </c>
      <c r="CC2938" s="18">
        <f t="shared" si="7580"/>
        <v>75233.600000000006</v>
      </c>
      <c r="CD2938" s="18"/>
      <c r="CE2938" s="27"/>
      <c r="CF2938" s="33"/>
    </row>
    <row r="2939" spans="1:119" ht="31.2" x14ac:dyDescent="0.3">
      <c r="A2939" s="41" t="s">
        <v>472</v>
      </c>
      <c r="B2939" s="39"/>
      <c r="C2939" s="41"/>
      <c r="D2939" s="41"/>
      <c r="E2939" s="14" t="s">
        <v>601</v>
      </c>
      <c r="F2939" s="18">
        <f t="shared" ref="F2939:K2939" si="7678">F2940+F2943</f>
        <v>30474.899999999998</v>
      </c>
      <c r="G2939" s="18">
        <f t="shared" si="7678"/>
        <v>28336.5</v>
      </c>
      <c r="H2939" s="18">
        <f t="shared" si="7678"/>
        <v>26030</v>
      </c>
      <c r="I2939" s="18">
        <f t="shared" si="7678"/>
        <v>0</v>
      </c>
      <c r="J2939" s="18">
        <f t="shared" si="7678"/>
        <v>0</v>
      </c>
      <c r="K2939" s="18">
        <f t="shared" si="7678"/>
        <v>0</v>
      </c>
      <c r="L2939" s="18">
        <f t="shared" si="7587"/>
        <v>30474.899999999998</v>
      </c>
      <c r="M2939" s="18">
        <f t="shared" si="7588"/>
        <v>28336.5</v>
      </c>
      <c r="N2939" s="18">
        <f t="shared" si="7589"/>
        <v>26030</v>
      </c>
      <c r="O2939" s="18">
        <f t="shared" ref="O2939:S2939" si="7679">O2940+O2943</f>
        <v>0</v>
      </c>
      <c r="P2939" s="18">
        <f t="shared" si="7679"/>
        <v>0</v>
      </c>
      <c r="Q2939" s="18">
        <f t="shared" si="7679"/>
        <v>0</v>
      </c>
      <c r="R2939" s="18">
        <f t="shared" si="7679"/>
        <v>0</v>
      </c>
      <c r="S2939" s="18">
        <f t="shared" si="7679"/>
        <v>0</v>
      </c>
      <c r="T2939" s="18">
        <f t="shared" si="7567"/>
        <v>30474.899999999998</v>
      </c>
      <c r="U2939" s="18">
        <f t="shared" si="7568"/>
        <v>28336.5</v>
      </c>
      <c r="V2939" s="18">
        <f t="shared" si="7569"/>
        <v>26030</v>
      </c>
      <c r="W2939" s="18">
        <f t="shared" ref="W2939:CD2939" si="7680">W2940+W2943</f>
        <v>-2252.2800000000002</v>
      </c>
      <c r="X2939" s="18">
        <f t="shared" ref="X2939:AB2939" si="7681">X2940+X2943</f>
        <v>0</v>
      </c>
      <c r="Y2939" s="18">
        <f t="shared" si="7681"/>
        <v>0</v>
      </c>
      <c r="Z2939" s="18">
        <f t="shared" si="7681"/>
        <v>0</v>
      </c>
      <c r="AA2939" s="18">
        <f t="shared" si="7681"/>
        <v>0</v>
      </c>
      <c r="AB2939" s="18">
        <f t="shared" si="7681"/>
        <v>0</v>
      </c>
      <c r="AC2939" s="18">
        <f t="shared" si="7536"/>
        <v>28222.62</v>
      </c>
      <c r="AD2939" s="18">
        <f t="shared" si="7537"/>
        <v>28336.5</v>
      </c>
      <c r="AE2939" s="18">
        <f t="shared" si="7538"/>
        <v>26030</v>
      </c>
      <c r="AF2939" s="18">
        <f t="shared" ref="AF2939:AH2939" si="7682">AF2940+AF2943</f>
        <v>0</v>
      </c>
      <c r="AG2939" s="18">
        <f t="shared" si="7682"/>
        <v>0</v>
      </c>
      <c r="AH2939" s="18">
        <f t="shared" si="7682"/>
        <v>0</v>
      </c>
      <c r="AI2939" s="18">
        <f t="shared" si="7571"/>
        <v>28222.62</v>
      </c>
      <c r="AJ2939" s="18">
        <f t="shared" si="7572"/>
        <v>28336.5</v>
      </c>
      <c r="AK2939" s="18">
        <f t="shared" si="7573"/>
        <v>26030</v>
      </c>
      <c r="AL2939" s="18">
        <f t="shared" ref="AL2939" si="7683">AL2940+AL2943</f>
        <v>0</v>
      </c>
      <c r="AM2939" s="18">
        <f t="shared" si="7574"/>
        <v>28222.62</v>
      </c>
      <c r="AN2939" s="18">
        <f t="shared" ref="AN2939:AP2939" si="7684">AN2940+AN2943</f>
        <v>0</v>
      </c>
      <c r="AO2939" s="18">
        <f t="shared" si="7684"/>
        <v>0</v>
      </c>
      <c r="AP2939" s="18">
        <f t="shared" si="7684"/>
        <v>0</v>
      </c>
      <c r="AQ2939" s="18">
        <f t="shared" si="7621"/>
        <v>28222.62</v>
      </c>
      <c r="AR2939" s="18">
        <f t="shared" si="7622"/>
        <v>28336.5</v>
      </c>
      <c r="AS2939" s="18">
        <f t="shared" si="7623"/>
        <v>26030</v>
      </c>
      <c r="AT2939" s="18">
        <f t="shared" ref="AT2939:AV2939" si="7685">AT2940+AT2943</f>
        <v>0</v>
      </c>
      <c r="AU2939" s="18">
        <f t="shared" si="7685"/>
        <v>0</v>
      </c>
      <c r="AV2939" s="18">
        <f t="shared" si="7685"/>
        <v>0</v>
      </c>
      <c r="AW2939" s="18">
        <f t="shared" si="7624"/>
        <v>28222.62</v>
      </c>
      <c r="AX2939" s="18">
        <f t="shared" si="7625"/>
        <v>28336.5</v>
      </c>
      <c r="AY2939" s="18">
        <f t="shared" si="7626"/>
        <v>26030</v>
      </c>
      <c r="AZ2939" s="18">
        <f t="shared" ref="AZ2939:BB2939" si="7686">AZ2940+AZ2943</f>
        <v>0</v>
      </c>
      <c r="BA2939" s="18">
        <f t="shared" si="7686"/>
        <v>0</v>
      </c>
      <c r="BB2939" s="18">
        <f t="shared" si="7686"/>
        <v>0</v>
      </c>
      <c r="BC2939" s="18">
        <f t="shared" si="7546"/>
        <v>28222.62</v>
      </c>
      <c r="BD2939" s="18">
        <f t="shared" si="7547"/>
        <v>28336.5</v>
      </c>
      <c r="BE2939" s="18">
        <f t="shared" si="7548"/>
        <v>26030</v>
      </c>
      <c r="BF2939" s="18">
        <f t="shared" ref="BF2939:BH2939" si="7687">BF2940+BF2943</f>
        <v>0</v>
      </c>
      <c r="BG2939" s="18">
        <f t="shared" si="7687"/>
        <v>0</v>
      </c>
      <c r="BH2939" s="18">
        <f t="shared" si="7687"/>
        <v>0</v>
      </c>
      <c r="BI2939" s="18">
        <f t="shared" si="7543"/>
        <v>28222.62</v>
      </c>
      <c r="BJ2939" s="18">
        <f t="shared" si="7544"/>
        <v>28336.5</v>
      </c>
      <c r="BK2939" s="18">
        <f t="shared" si="7545"/>
        <v>26030</v>
      </c>
      <c r="BL2939" s="18">
        <f t="shared" ref="BL2939:BN2939" si="7688">BL2940+BL2943</f>
        <v>0</v>
      </c>
      <c r="BM2939" s="18">
        <f t="shared" si="7688"/>
        <v>0</v>
      </c>
      <c r="BN2939" s="18">
        <f t="shared" si="7688"/>
        <v>0</v>
      </c>
      <c r="BO2939" s="18">
        <f t="shared" si="7599"/>
        <v>28222.62</v>
      </c>
      <c r="BP2939" s="18">
        <f t="shared" si="7600"/>
        <v>28336.5</v>
      </c>
      <c r="BQ2939" s="18">
        <f t="shared" si="7601"/>
        <v>26030</v>
      </c>
      <c r="BR2939" s="18">
        <f t="shared" ref="BR2939:BT2939" si="7689">BR2940+BR2943</f>
        <v>0</v>
      </c>
      <c r="BS2939" s="18">
        <f t="shared" si="7689"/>
        <v>0</v>
      </c>
      <c r="BT2939" s="18">
        <f t="shared" si="7689"/>
        <v>0</v>
      </c>
      <c r="BU2939" s="18">
        <f t="shared" si="7596"/>
        <v>28222.62</v>
      </c>
      <c r="BV2939" s="18">
        <f t="shared" si="7597"/>
        <v>28336.5</v>
      </c>
      <c r="BW2939" s="18">
        <f t="shared" si="7598"/>
        <v>26030</v>
      </c>
      <c r="BX2939" s="18">
        <f t="shared" ref="BX2939:BZ2939" si="7690">BX2940+BX2943</f>
        <v>0</v>
      </c>
      <c r="BY2939" s="18">
        <f t="shared" si="7690"/>
        <v>0</v>
      </c>
      <c r="BZ2939" s="18">
        <f t="shared" si="7690"/>
        <v>0</v>
      </c>
      <c r="CA2939" s="18">
        <f t="shared" si="7578"/>
        <v>28222.62</v>
      </c>
      <c r="CB2939" s="18">
        <f t="shared" si="7579"/>
        <v>28336.5</v>
      </c>
      <c r="CC2939" s="18">
        <f t="shared" si="7580"/>
        <v>26030</v>
      </c>
      <c r="CD2939" s="18">
        <f t="shared" si="7680"/>
        <v>0</v>
      </c>
      <c r="CE2939" s="27"/>
      <c r="CF2939" s="33"/>
    </row>
    <row r="2940" spans="1:119" ht="93.6" x14ac:dyDescent="0.3">
      <c r="A2940" s="41" t="s">
        <v>472</v>
      </c>
      <c r="B2940" s="39">
        <v>100</v>
      </c>
      <c r="C2940" s="41"/>
      <c r="D2940" s="41"/>
      <c r="E2940" s="14" t="s">
        <v>550</v>
      </c>
      <c r="F2940" s="18">
        <f t="shared" ref="F2940:K2941" si="7691">F2941</f>
        <v>797.8</v>
      </c>
      <c r="G2940" s="18">
        <f t="shared" si="7691"/>
        <v>794.8</v>
      </c>
      <c r="H2940" s="18">
        <f t="shared" si="7691"/>
        <v>792.6</v>
      </c>
      <c r="I2940" s="18">
        <f t="shared" si="7691"/>
        <v>0</v>
      </c>
      <c r="J2940" s="18">
        <f t="shared" si="7691"/>
        <v>0</v>
      </c>
      <c r="K2940" s="18">
        <f t="shared" si="7691"/>
        <v>0</v>
      </c>
      <c r="L2940" s="18">
        <f t="shared" si="7587"/>
        <v>797.8</v>
      </c>
      <c r="M2940" s="18">
        <f t="shared" si="7588"/>
        <v>794.8</v>
      </c>
      <c r="N2940" s="18">
        <f t="shared" si="7589"/>
        <v>792.6</v>
      </c>
      <c r="O2940" s="18">
        <f t="shared" ref="O2940:S2941" si="7692">O2941</f>
        <v>0</v>
      </c>
      <c r="P2940" s="18">
        <f t="shared" si="7692"/>
        <v>0</v>
      </c>
      <c r="Q2940" s="18">
        <f t="shared" si="7692"/>
        <v>0</v>
      </c>
      <c r="R2940" s="18">
        <f t="shared" si="7692"/>
        <v>0</v>
      </c>
      <c r="S2940" s="18">
        <f t="shared" si="7692"/>
        <v>0</v>
      </c>
      <c r="T2940" s="18">
        <f t="shared" si="7567"/>
        <v>797.8</v>
      </c>
      <c r="U2940" s="18">
        <f t="shared" si="7568"/>
        <v>794.8</v>
      </c>
      <c r="V2940" s="18">
        <f t="shared" si="7569"/>
        <v>792.6</v>
      </c>
      <c r="W2940" s="18">
        <f t="shared" ref="W2940:CD2941" si="7693">W2941</f>
        <v>0</v>
      </c>
      <c r="X2940" s="18">
        <f t="shared" si="7693"/>
        <v>0</v>
      </c>
      <c r="Y2940" s="18">
        <f t="shared" si="7693"/>
        <v>0</v>
      </c>
      <c r="Z2940" s="18">
        <f t="shared" si="7693"/>
        <v>0</v>
      </c>
      <c r="AA2940" s="18">
        <f t="shared" si="7693"/>
        <v>0</v>
      </c>
      <c r="AB2940" s="18">
        <f t="shared" si="7693"/>
        <v>0</v>
      </c>
      <c r="AC2940" s="18">
        <f t="shared" si="7536"/>
        <v>797.8</v>
      </c>
      <c r="AD2940" s="18">
        <f t="shared" si="7537"/>
        <v>794.8</v>
      </c>
      <c r="AE2940" s="18">
        <f t="shared" si="7538"/>
        <v>792.6</v>
      </c>
      <c r="AF2940" s="18">
        <f t="shared" si="7693"/>
        <v>0</v>
      </c>
      <c r="AG2940" s="18">
        <f t="shared" si="7693"/>
        <v>0</v>
      </c>
      <c r="AH2940" s="18">
        <f t="shared" si="7693"/>
        <v>0</v>
      </c>
      <c r="AI2940" s="18">
        <f t="shared" si="7571"/>
        <v>797.8</v>
      </c>
      <c r="AJ2940" s="18">
        <f t="shared" si="7572"/>
        <v>794.8</v>
      </c>
      <c r="AK2940" s="18">
        <f t="shared" si="7573"/>
        <v>792.6</v>
      </c>
      <c r="AL2940" s="18">
        <f t="shared" si="7693"/>
        <v>0</v>
      </c>
      <c r="AM2940" s="18">
        <f t="shared" si="7574"/>
        <v>797.8</v>
      </c>
      <c r="AN2940" s="18">
        <f t="shared" si="7693"/>
        <v>0</v>
      </c>
      <c r="AO2940" s="18">
        <f t="shared" si="7693"/>
        <v>0</v>
      </c>
      <c r="AP2940" s="18">
        <f t="shared" si="7693"/>
        <v>0</v>
      </c>
      <c r="AQ2940" s="18">
        <f t="shared" si="7621"/>
        <v>797.8</v>
      </c>
      <c r="AR2940" s="18">
        <f t="shared" si="7622"/>
        <v>794.8</v>
      </c>
      <c r="AS2940" s="18">
        <f t="shared" si="7623"/>
        <v>792.6</v>
      </c>
      <c r="AT2940" s="18">
        <f t="shared" si="7693"/>
        <v>0</v>
      </c>
      <c r="AU2940" s="18">
        <f t="shared" si="7693"/>
        <v>0</v>
      </c>
      <c r="AV2940" s="18">
        <f t="shared" si="7693"/>
        <v>0</v>
      </c>
      <c r="AW2940" s="18">
        <f t="shared" si="7624"/>
        <v>797.8</v>
      </c>
      <c r="AX2940" s="18">
        <f t="shared" si="7625"/>
        <v>794.8</v>
      </c>
      <c r="AY2940" s="18">
        <f t="shared" si="7626"/>
        <v>792.6</v>
      </c>
      <c r="AZ2940" s="18">
        <f t="shared" si="7693"/>
        <v>0</v>
      </c>
      <c r="BA2940" s="18">
        <f t="shared" si="7693"/>
        <v>0</v>
      </c>
      <c r="BB2940" s="18">
        <f t="shared" si="7693"/>
        <v>0</v>
      </c>
      <c r="BC2940" s="18">
        <f t="shared" si="7546"/>
        <v>797.8</v>
      </c>
      <c r="BD2940" s="18">
        <f t="shared" si="7547"/>
        <v>794.8</v>
      </c>
      <c r="BE2940" s="18">
        <f t="shared" si="7548"/>
        <v>792.6</v>
      </c>
      <c r="BF2940" s="18">
        <f t="shared" si="7693"/>
        <v>0</v>
      </c>
      <c r="BG2940" s="18">
        <f t="shared" si="7693"/>
        <v>0</v>
      </c>
      <c r="BH2940" s="18">
        <f t="shared" si="7693"/>
        <v>0</v>
      </c>
      <c r="BI2940" s="18">
        <f t="shared" si="7543"/>
        <v>797.8</v>
      </c>
      <c r="BJ2940" s="18">
        <f t="shared" si="7544"/>
        <v>794.8</v>
      </c>
      <c r="BK2940" s="18">
        <f t="shared" si="7545"/>
        <v>792.6</v>
      </c>
      <c r="BL2940" s="18">
        <f t="shared" si="7693"/>
        <v>0</v>
      </c>
      <c r="BM2940" s="18">
        <f t="shared" si="7693"/>
        <v>0</v>
      </c>
      <c r="BN2940" s="18">
        <f t="shared" si="7693"/>
        <v>0</v>
      </c>
      <c r="BO2940" s="18">
        <f t="shared" si="7599"/>
        <v>797.8</v>
      </c>
      <c r="BP2940" s="18">
        <f t="shared" si="7600"/>
        <v>794.8</v>
      </c>
      <c r="BQ2940" s="18">
        <f t="shared" si="7601"/>
        <v>792.6</v>
      </c>
      <c r="BR2940" s="18">
        <f t="shared" si="7693"/>
        <v>0</v>
      </c>
      <c r="BS2940" s="18">
        <f t="shared" si="7693"/>
        <v>0</v>
      </c>
      <c r="BT2940" s="18">
        <f t="shared" si="7693"/>
        <v>0</v>
      </c>
      <c r="BU2940" s="18">
        <f t="shared" si="7596"/>
        <v>797.8</v>
      </c>
      <c r="BV2940" s="18">
        <f t="shared" si="7597"/>
        <v>794.8</v>
      </c>
      <c r="BW2940" s="18">
        <f t="shared" si="7598"/>
        <v>792.6</v>
      </c>
      <c r="BX2940" s="18">
        <f t="shared" si="7693"/>
        <v>0</v>
      </c>
      <c r="BY2940" s="18">
        <f t="shared" si="7693"/>
        <v>0</v>
      </c>
      <c r="BZ2940" s="18">
        <f t="shared" si="7693"/>
        <v>0</v>
      </c>
      <c r="CA2940" s="18">
        <f t="shared" si="7578"/>
        <v>797.8</v>
      </c>
      <c r="CB2940" s="18">
        <f t="shared" si="7579"/>
        <v>794.8</v>
      </c>
      <c r="CC2940" s="18">
        <f t="shared" si="7580"/>
        <v>792.6</v>
      </c>
      <c r="CD2940" s="18">
        <f t="shared" si="7693"/>
        <v>0</v>
      </c>
      <c r="CE2940" s="27"/>
      <c r="CF2940" s="33"/>
    </row>
    <row r="2941" spans="1:119" ht="31.2" x14ac:dyDescent="0.3">
      <c r="A2941" s="41" t="s">
        <v>472</v>
      </c>
      <c r="B2941" s="39">
        <v>120</v>
      </c>
      <c r="C2941" s="41"/>
      <c r="D2941" s="41"/>
      <c r="E2941" s="14" t="s">
        <v>558</v>
      </c>
      <c r="F2941" s="18">
        <f t="shared" si="7691"/>
        <v>797.8</v>
      </c>
      <c r="G2941" s="18">
        <f t="shared" si="7691"/>
        <v>794.8</v>
      </c>
      <c r="H2941" s="18">
        <f t="shared" si="7691"/>
        <v>792.6</v>
      </c>
      <c r="I2941" s="18">
        <f t="shared" si="7691"/>
        <v>0</v>
      </c>
      <c r="J2941" s="18">
        <f t="shared" si="7691"/>
        <v>0</v>
      </c>
      <c r="K2941" s="18">
        <f t="shared" si="7691"/>
        <v>0</v>
      </c>
      <c r="L2941" s="18">
        <f t="shared" si="7587"/>
        <v>797.8</v>
      </c>
      <c r="M2941" s="18">
        <f t="shared" si="7588"/>
        <v>794.8</v>
      </c>
      <c r="N2941" s="18">
        <f t="shared" si="7589"/>
        <v>792.6</v>
      </c>
      <c r="O2941" s="18">
        <f t="shared" si="7692"/>
        <v>0</v>
      </c>
      <c r="P2941" s="18">
        <f t="shared" si="7692"/>
        <v>0</v>
      </c>
      <c r="Q2941" s="18">
        <f t="shared" si="7692"/>
        <v>0</v>
      </c>
      <c r="R2941" s="18">
        <f t="shared" si="7692"/>
        <v>0</v>
      </c>
      <c r="S2941" s="18">
        <f t="shared" si="7692"/>
        <v>0</v>
      </c>
      <c r="T2941" s="18">
        <f t="shared" si="7567"/>
        <v>797.8</v>
      </c>
      <c r="U2941" s="18">
        <f t="shared" si="7568"/>
        <v>794.8</v>
      </c>
      <c r="V2941" s="18">
        <f t="shared" si="7569"/>
        <v>792.6</v>
      </c>
      <c r="W2941" s="18">
        <f t="shared" si="7693"/>
        <v>0</v>
      </c>
      <c r="X2941" s="18">
        <f t="shared" si="7693"/>
        <v>0</v>
      </c>
      <c r="Y2941" s="18">
        <f t="shared" si="7693"/>
        <v>0</v>
      </c>
      <c r="Z2941" s="18">
        <f t="shared" si="7693"/>
        <v>0</v>
      </c>
      <c r="AA2941" s="18">
        <f t="shared" si="7693"/>
        <v>0</v>
      </c>
      <c r="AB2941" s="18">
        <f t="shared" si="7693"/>
        <v>0</v>
      </c>
      <c r="AC2941" s="18">
        <f t="shared" si="7536"/>
        <v>797.8</v>
      </c>
      <c r="AD2941" s="18">
        <f t="shared" si="7537"/>
        <v>794.8</v>
      </c>
      <c r="AE2941" s="18">
        <f t="shared" si="7538"/>
        <v>792.6</v>
      </c>
      <c r="AF2941" s="18">
        <f t="shared" si="7693"/>
        <v>0</v>
      </c>
      <c r="AG2941" s="18">
        <f t="shared" si="7693"/>
        <v>0</v>
      </c>
      <c r="AH2941" s="18">
        <f t="shared" si="7693"/>
        <v>0</v>
      </c>
      <c r="AI2941" s="18">
        <f t="shared" si="7571"/>
        <v>797.8</v>
      </c>
      <c r="AJ2941" s="18">
        <f t="shared" si="7572"/>
        <v>794.8</v>
      </c>
      <c r="AK2941" s="18">
        <f t="shared" si="7573"/>
        <v>792.6</v>
      </c>
      <c r="AL2941" s="18">
        <f t="shared" si="7693"/>
        <v>0</v>
      </c>
      <c r="AM2941" s="18">
        <f t="shared" si="7574"/>
        <v>797.8</v>
      </c>
      <c r="AN2941" s="18">
        <f t="shared" si="7693"/>
        <v>0</v>
      </c>
      <c r="AO2941" s="18">
        <f t="shared" si="7693"/>
        <v>0</v>
      </c>
      <c r="AP2941" s="18">
        <f t="shared" si="7693"/>
        <v>0</v>
      </c>
      <c r="AQ2941" s="18">
        <f t="shared" si="7621"/>
        <v>797.8</v>
      </c>
      <c r="AR2941" s="18">
        <f t="shared" si="7622"/>
        <v>794.8</v>
      </c>
      <c r="AS2941" s="18">
        <f t="shared" si="7623"/>
        <v>792.6</v>
      </c>
      <c r="AT2941" s="18">
        <f t="shared" si="7693"/>
        <v>0</v>
      </c>
      <c r="AU2941" s="18">
        <f t="shared" si="7693"/>
        <v>0</v>
      </c>
      <c r="AV2941" s="18">
        <f t="shared" si="7693"/>
        <v>0</v>
      </c>
      <c r="AW2941" s="18">
        <f t="shared" si="7624"/>
        <v>797.8</v>
      </c>
      <c r="AX2941" s="18">
        <f t="shared" si="7625"/>
        <v>794.8</v>
      </c>
      <c r="AY2941" s="18">
        <f t="shared" si="7626"/>
        <v>792.6</v>
      </c>
      <c r="AZ2941" s="18">
        <f t="shared" si="7693"/>
        <v>0</v>
      </c>
      <c r="BA2941" s="18">
        <f t="shared" si="7693"/>
        <v>0</v>
      </c>
      <c r="BB2941" s="18">
        <f t="shared" si="7693"/>
        <v>0</v>
      </c>
      <c r="BC2941" s="18">
        <f t="shared" si="7546"/>
        <v>797.8</v>
      </c>
      <c r="BD2941" s="18">
        <f t="shared" si="7547"/>
        <v>794.8</v>
      </c>
      <c r="BE2941" s="18">
        <f t="shared" si="7548"/>
        <v>792.6</v>
      </c>
      <c r="BF2941" s="18">
        <f t="shared" si="7693"/>
        <v>0</v>
      </c>
      <c r="BG2941" s="18">
        <f t="shared" si="7693"/>
        <v>0</v>
      </c>
      <c r="BH2941" s="18">
        <f t="shared" si="7693"/>
        <v>0</v>
      </c>
      <c r="BI2941" s="18">
        <f t="shared" si="7543"/>
        <v>797.8</v>
      </c>
      <c r="BJ2941" s="18">
        <f t="shared" si="7544"/>
        <v>794.8</v>
      </c>
      <c r="BK2941" s="18">
        <f t="shared" si="7545"/>
        <v>792.6</v>
      </c>
      <c r="BL2941" s="18">
        <f t="shared" si="7693"/>
        <v>0</v>
      </c>
      <c r="BM2941" s="18">
        <f t="shared" si="7693"/>
        <v>0</v>
      </c>
      <c r="BN2941" s="18">
        <f t="shared" si="7693"/>
        <v>0</v>
      </c>
      <c r="BO2941" s="18">
        <f t="shared" si="7599"/>
        <v>797.8</v>
      </c>
      <c r="BP2941" s="18">
        <f t="shared" si="7600"/>
        <v>794.8</v>
      </c>
      <c r="BQ2941" s="18">
        <f t="shared" si="7601"/>
        <v>792.6</v>
      </c>
      <c r="BR2941" s="18">
        <f t="shared" si="7693"/>
        <v>0</v>
      </c>
      <c r="BS2941" s="18">
        <f t="shared" si="7693"/>
        <v>0</v>
      </c>
      <c r="BT2941" s="18">
        <f t="shared" si="7693"/>
        <v>0</v>
      </c>
      <c r="BU2941" s="18">
        <f t="shared" si="7596"/>
        <v>797.8</v>
      </c>
      <c r="BV2941" s="18">
        <f t="shared" si="7597"/>
        <v>794.8</v>
      </c>
      <c r="BW2941" s="18">
        <f t="shared" si="7598"/>
        <v>792.6</v>
      </c>
      <c r="BX2941" s="18">
        <f t="shared" si="7693"/>
        <v>0</v>
      </c>
      <c r="BY2941" s="18">
        <f t="shared" si="7693"/>
        <v>0</v>
      </c>
      <c r="BZ2941" s="18">
        <f t="shared" si="7693"/>
        <v>0</v>
      </c>
      <c r="CA2941" s="18">
        <f t="shared" si="7578"/>
        <v>797.8</v>
      </c>
      <c r="CB2941" s="18">
        <f t="shared" si="7579"/>
        <v>794.8</v>
      </c>
      <c r="CC2941" s="18">
        <f t="shared" si="7580"/>
        <v>792.6</v>
      </c>
      <c r="CD2941" s="18">
        <f t="shared" si="7693"/>
        <v>0</v>
      </c>
      <c r="CE2941" s="27"/>
      <c r="CF2941" s="33"/>
    </row>
    <row r="2942" spans="1:119" ht="62.4" x14ac:dyDescent="0.3">
      <c r="A2942" s="41" t="s">
        <v>472</v>
      </c>
      <c r="B2942" s="39">
        <v>120</v>
      </c>
      <c r="C2942" s="41" t="s">
        <v>5</v>
      </c>
      <c r="D2942" s="41" t="s">
        <v>19</v>
      </c>
      <c r="E2942" s="14" t="s">
        <v>513</v>
      </c>
      <c r="F2942" s="18">
        <v>797.8</v>
      </c>
      <c r="G2942" s="18">
        <v>794.8</v>
      </c>
      <c r="H2942" s="18">
        <v>792.6</v>
      </c>
      <c r="I2942" s="18"/>
      <c r="J2942" s="18"/>
      <c r="K2942" s="18"/>
      <c r="L2942" s="18">
        <f t="shared" si="7587"/>
        <v>797.8</v>
      </c>
      <c r="M2942" s="18">
        <f t="shared" si="7588"/>
        <v>794.8</v>
      </c>
      <c r="N2942" s="18">
        <f t="shared" si="7589"/>
        <v>792.6</v>
      </c>
      <c r="O2942" s="18"/>
      <c r="P2942" s="18"/>
      <c r="Q2942" s="18"/>
      <c r="R2942" s="18"/>
      <c r="S2942" s="18"/>
      <c r="T2942" s="18">
        <f t="shared" si="7567"/>
        <v>797.8</v>
      </c>
      <c r="U2942" s="18">
        <f t="shared" si="7568"/>
        <v>794.8</v>
      </c>
      <c r="V2942" s="18">
        <f t="shared" si="7569"/>
        <v>792.6</v>
      </c>
      <c r="W2942" s="18"/>
      <c r="X2942" s="18"/>
      <c r="Y2942" s="18"/>
      <c r="Z2942" s="18"/>
      <c r="AA2942" s="18"/>
      <c r="AB2942" s="18"/>
      <c r="AC2942" s="18">
        <f t="shared" si="7536"/>
        <v>797.8</v>
      </c>
      <c r="AD2942" s="18">
        <f t="shared" si="7537"/>
        <v>794.8</v>
      </c>
      <c r="AE2942" s="18">
        <f t="shared" si="7538"/>
        <v>792.6</v>
      </c>
      <c r="AF2942" s="18"/>
      <c r="AG2942" s="18"/>
      <c r="AH2942" s="18"/>
      <c r="AI2942" s="18">
        <f t="shared" si="7571"/>
        <v>797.8</v>
      </c>
      <c r="AJ2942" s="18">
        <f t="shared" si="7572"/>
        <v>794.8</v>
      </c>
      <c r="AK2942" s="18">
        <f t="shared" si="7573"/>
        <v>792.6</v>
      </c>
      <c r="AL2942" s="18"/>
      <c r="AM2942" s="18">
        <f t="shared" si="7574"/>
        <v>797.8</v>
      </c>
      <c r="AN2942" s="18"/>
      <c r="AO2942" s="18"/>
      <c r="AP2942" s="18"/>
      <c r="AQ2942" s="18">
        <f t="shared" si="7621"/>
        <v>797.8</v>
      </c>
      <c r="AR2942" s="18">
        <f t="shared" si="7622"/>
        <v>794.8</v>
      </c>
      <c r="AS2942" s="18">
        <f t="shared" si="7623"/>
        <v>792.6</v>
      </c>
      <c r="AT2942" s="18"/>
      <c r="AU2942" s="18"/>
      <c r="AV2942" s="18"/>
      <c r="AW2942" s="18">
        <f t="shared" si="7624"/>
        <v>797.8</v>
      </c>
      <c r="AX2942" s="18">
        <f t="shared" si="7625"/>
        <v>794.8</v>
      </c>
      <c r="AY2942" s="18">
        <f t="shared" si="7626"/>
        <v>792.6</v>
      </c>
      <c r="AZ2942" s="18"/>
      <c r="BA2942" s="18"/>
      <c r="BB2942" s="18"/>
      <c r="BC2942" s="18">
        <f t="shared" si="7546"/>
        <v>797.8</v>
      </c>
      <c r="BD2942" s="18">
        <f t="shared" si="7547"/>
        <v>794.8</v>
      </c>
      <c r="BE2942" s="18">
        <f t="shared" si="7548"/>
        <v>792.6</v>
      </c>
      <c r="BF2942" s="18"/>
      <c r="BG2942" s="18"/>
      <c r="BH2942" s="18"/>
      <c r="BI2942" s="18">
        <f t="shared" si="7543"/>
        <v>797.8</v>
      </c>
      <c r="BJ2942" s="18">
        <f t="shared" si="7544"/>
        <v>794.8</v>
      </c>
      <c r="BK2942" s="18">
        <f t="shared" si="7545"/>
        <v>792.6</v>
      </c>
      <c r="BL2942" s="18"/>
      <c r="BM2942" s="18"/>
      <c r="BN2942" s="18"/>
      <c r="BO2942" s="18">
        <f t="shared" si="7599"/>
        <v>797.8</v>
      </c>
      <c r="BP2942" s="18">
        <f t="shared" si="7600"/>
        <v>794.8</v>
      </c>
      <c r="BQ2942" s="18">
        <f t="shared" si="7601"/>
        <v>792.6</v>
      </c>
      <c r="BR2942" s="18"/>
      <c r="BS2942" s="18"/>
      <c r="BT2942" s="18"/>
      <c r="BU2942" s="18">
        <f t="shared" si="7596"/>
        <v>797.8</v>
      </c>
      <c r="BV2942" s="18">
        <f t="shared" si="7597"/>
        <v>794.8</v>
      </c>
      <c r="BW2942" s="18">
        <f t="shared" si="7598"/>
        <v>792.6</v>
      </c>
      <c r="BX2942" s="18"/>
      <c r="BY2942" s="18"/>
      <c r="BZ2942" s="18"/>
      <c r="CA2942" s="18">
        <f t="shared" si="7578"/>
        <v>797.8</v>
      </c>
      <c r="CB2942" s="18">
        <f t="shared" si="7579"/>
        <v>794.8</v>
      </c>
      <c r="CC2942" s="18">
        <f t="shared" si="7580"/>
        <v>792.6</v>
      </c>
      <c r="CD2942" s="18"/>
      <c r="CE2942" s="27"/>
      <c r="CF2942" s="33"/>
    </row>
    <row r="2943" spans="1:119" ht="31.2" x14ac:dyDescent="0.3">
      <c r="A2943" s="41" t="s">
        <v>472</v>
      </c>
      <c r="B2943" s="39">
        <v>200</v>
      </c>
      <c r="C2943" s="41"/>
      <c r="D2943" s="41"/>
      <c r="E2943" s="14" t="s">
        <v>551</v>
      </c>
      <c r="F2943" s="18">
        <f t="shared" ref="F2943:K2944" si="7694">F2944</f>
        <v>29677.1</v>
      </c>
      <c r="G2943" s="18">
        <f t="shared" si="7694"/>
        <v>27541.7</v>
      </c>
      <c r="H2943" s="18">
        <f t="shared" si="7694"/>
        <v>25237.4</v>
      </c>
      <c r="I2943" s="18">
        <f t="shared" si="7694"/>
        <v>0</v>
      </c>
      <c r="J2943" s="18">
        <f t="shared" si="7694"/>
        <v>0</v>
      </c>
      <c r="K2943" s="18">
        <f t="shared" si="7694"/>
        <v>0</v>
      </c>
      <c r="L2943" s="18">
        <f t="shared" si="7587"/>
        <v>29677.1</v>
      </c>
      <c r="M2943" s="18">
        <f t="shared" si="7588"/>
        <v>27541.7</v>
      </c>
      <c r="N2943" s="18">
        <f t="shared" si="7589"/>
        <v>25237.4</v>
      </c>
      <c r="O2943" s="18">
        <f t="shared" ref="O2943:S2944" si="7695">O2944</f>
        <v>0</v>
      </c>
      <c r="P2943" s="18">
        <f t="shared" si="7695"/>
        <v>0</v>
      </c>
      <c r="Q2943" s="18">
        <f t="shared" si="7695"/>
        <v>0</v>
      </c>
      <c r="R2943" s="18">
        <f t="shared" si="7695"/>
        <v>0</v>
      </c>
      <c r="S2943" s="18">
        <f t="shared" si="7695"/>
        <v>0</v>
      </c>
      <c r="T2943" s="18">
        <f t="shared" si="7567"/>
        <v>29677.1</v>
      </c>
      <c r="U2943" s="18">
        <f t="shared" si="7568"/>
        <v>27541.7</v>
      </c>
      <c r="V2943" s="18">
        <f t="shared" si="7569"/>
        <v>25237.4</v>
      </c>
      <c r="W2943" s="18">
        <f t="shared" ref="W2943:CD2944" si="7696">W2944</f>
        <v>-2252.2800000000002</v>
      </c>
      <c r="X2943" s="18">
        <f t="shared" si="7696"/>
        <v>0</v>
      </c>
      <c r="Y2943" s="18">
        <f t="shared" si="7696"/>
        <v>0</v>
      </c>
      <c r="Z2943" s="18">
        <f t="shared" si="7696"/>
        <v>0</v>
      </c>
      <c r="AA2943" s="18">
        <f t="shared" si="7696"/>
        <v>0</v>
      </c>
      <c r="AB2943" s="18">
        <f t="shared" si="7696"/>
        <v>0</v>
      </c>
      <c r="AC2943" s="18">
        <f t="shared" si="7536"/>
        <v>27424.82</v>
      </c>
      <c r="AD2943" s="18">
        <f t="shared" si="7537"/>
        <v>27541.7</v>
      </c>
      <c r="AE2943" s="18">
        <f t="shared" si="7538"/>
        <v>25237.4</v>
      </c>
      <c r="AF2943" s="18">
        <f t="shared" si="7696"/>
        <v>0</v>
      </c>
      <c r="AG2943" s="18">
        <f t="shared" si="7696"/>
        <v>0</v>
      </c>
      <c r="AH2943" s="18">
        <f t="shared" si="7696"/>
        <v>0</v>
      </c>
      <c r="AI2943" s="18">
        <f t="shared" si="7571"/>
        <v>27424.82</v>
      </c>
      <c r="AJ2943" s="18">
        <f t="shared" si="7572"/>
        <v>27541.7</v>
      </c>
      <c r="AK2943" s="18">
        <f t="shared" si="7573"/>
        <v>25237.4</v>
      </c>
      <c r="AL2943" s="18">
        <f t="shared" si="7696"/>
        <v>0</v>
      </c>
      <c r="AM2943" s="18">
        <f t="shared" si="7574"/>
        <v>27424.82</v>
      </c>
      <c r="AN2943" s="18">
        <f t="shared" si="7696"/>
        <v>0</v>
      </c>
      <c r="AO2943" s="18">
        <f t="shared" si="7696"/>
        <v>0</v>
      </c>
      <c r="AP2943" s="18">
        <f t="shared" si="7696"/>
        <v>0</v>
      </c>
      <c r="AQ2943" s="18">
        <f t="shared" si="7621"/>
        <v>27424.82</v>
      </c>
      <c r="AR2943" s="18">
        <f t="shared" si="7622"/>
        <v>27541.7</v>
      </c>
      <c r="AS2943" s="18">
        <f t="shared" si="7623"/>
        <v>25237.4</v>
      </c>
      <c r="AT2943" s="18">
        <f t="shared" si="7696"/>
        <v>0</v>
      </c>
      <c r="AU2943" s="18">
        <f t="shared" si="7696"/>
        <v>0</v>
      </c>
      <c r="AV2943" s="18">
        <f t="shared" si="7696"/>
        <v>0</v>
      </c>
      <c r="AW2943" s="18">
        <f t="shared" si="7624"/>
        <v>27424.82</v>
      </c>
      <c r="AX2943" s="18">
        <f t="shared" si="7625"/>
        <v>27541.7</v>
      </c>
      <c r="AY2943" s="18">
        <f t="shared" si="7626"/>
        <v>25237.4</v>
      </c>
      <c r="AZ2943" s="18">
        <f t="shared" si="7696"/>
        <v>0</v>
      </c>
      <c r="BA2943" s="18">
        <f t="shared" si="7696"/>
        <v>0</v>
      </c>
      <c r="BB2943" s="18">
        <f t="shared" si="7696"/>
        <v>0</v>
      </c>
      <c r="BC2943" s="18">
        <f t="shared" si="7546"/>
        <v>27424.82</v>
      </c>
      <c r="BD2943" s="18">
        <f t="shared" si="7547"/>
        <v>27541.7</v>
      </c>
      <c r="BE2943" s="18">
        <f t="shared" si="7548"/>
        <v>25237.4</v>
      </c>
      <c r="BF2943" s="18">
        <f t="shared" si="7696"/>
        <v>0</v>
      </c>
      <c r="BG2943" s="18">
        <f t="shared" si="7696"/>
        <v>0</v>
      </c>
      <c r="BH2943" s="18">
        <f t="shared" si="7696"/>
        <v>0</v>
      </c>
      <c r="BI2943" s="18">
        <f t="shared" si="7543"/>
        <v>27424.82</v>
      </c>
      <c r="BJ2943" s="18">
        <f t="shared" si="7544"/>
        <v>27541.7</v>
      </c>
      <c r="BK2943" s="18">
        <f t="shared" si="7545"/>
        <v>25237.4</v>
      </c>
      <c r="BL2943" s="18">
        <f t="shared" si="7696"/>
        <v>0</v>
      </c>
      <c r="BM2943" s="18">
        <f t="shared" si="7696"/>
        <v>0</v>
      </c>
      <c r="BN2943" s="18">
        <f t="shared" si="7696"/>
        <v>0</v>
      </c>
      <c r="BO2943" s="18">
        <f t="shared" si="7599"/>
        <v>27424.82</v>
      </c>
      <c r="BP2943" s="18">
        <f t="shared" si="7600"/>
        <v>27541.7</v>
      </c>
      <c r="BQ2943" s="18">
        <f t="shared" si="7601"/>
        <v>25237.4</v>
      </c>
      <c r="BR2943" s="18">
        <f t="shared" si="7696"/>
        <v>0</v>
      </c>
      <c r="BS2943" s="18">
        <f t="shared" si="7696"/>
        <v>0</v>
      </c>
      <c r="BT2943" s="18">
        <f t="shared" si="7696"/>
        <v>0</v>
      </c>
      <c r="BU2943" s="18">
        <f t="shared" si="7596"/>
        <v>27424.82</v>
      </c>
      <c r="BV2943" s="18">
        <f t="shared" si="7597"/>
        <v>27541.7</v>
      </c>
      <c r="BW2943" s="18">
        <f t="shared" si="7598"/>
        <v>25237.4</v>
      </c>
      <c r="BX2943" s="18">
        <f t="shared" si="7696"/>
        <v>0</v>
      </c>
      <c r="BY2943" s="18">
        <f t="shared" si="7696"/>
        <v>0</v>
      </c>
      <c r="BZ2943" s="18">
        <f t="shared" si="7696"/>
        <v>0</v>
      </c>
      <c r="CA2943" s="18">
        <f t="shared" si="7578"/>
        <v>27424.82</v>
      </c>
      <c r="CB2943" s="18">
        <f t="shared" si="7579"/>
        <v>27541.7</v>
      </c>
      <c r="CC2943" s="18">
        <f t="shared" si="7580"/>
        <v>25237.4</v>
      </c>
      <c r="CD2943" s="18">
        <f t="shared" si="7696"/>
        <v>0</v>
      </c>
      <c r="CE2943" s="27"/>
      <c r="CF2943" s="33"/>
    </row>
    <row r="2944" spans="1:119" ht="46.8" x14ac:dyDescent="0.3">
      <c r="A2944" s="41" t="s">
        <v>472</v>
      </c>
      <c r="B2944" s="39">
        <v>240</v>
      </c>
      <c r="C2944" s="41"/>
      <c r="D2944" s="41"/>
      <c r="E2944" s="14" t="s">
        <v>559</v>
      </c>
      <c r="F2944" s="18">
        <f t="shared" si="7694"/>
        <v>29677.1</v>
      </c>
      <c r="G2944" s="18">
        <f t="shared" si="7694"/>
        <v>27541.7</v>
      </c>
      <c r="H2944" s="18">
        <f t="shared" si="7694"/>
        <v>25237.4</v>
      </c>
      <c r="I2944" s="18">
        <f t="shared" si="7694"/>
        <v>0</v>
      </c>
      <c r="J2944" s="18">
        <f t="shared" si="7694"/>
        <v>0</v>
      </c>
      <c r="K2944" s="18">
        <f t="shared" si="7694"/>
        <v>0</v>
      </c>
      <c r="L2944" s="18">
        <f t="shared" si="7587"/>
        <v>29677.1</v>
      </c>
      <c r="M2944" s="18">
        <f t="shared" si="7588"/>
        <v>27541.7</v>
      </c>
      <c r="N2944" s="18">
        <f t="shared" si="7589"/>
        <v>25237.4</v>
      </c>
      <c r="O2944" s="18">
        <f t="shared" si="7695"/>
        <v>0</v>
      </c>
      <c r="P2944" s="18">
        <f t="shared" si="7695"/>
        <v>0</v>
      </c>
      <c r="Q2944" s="18">
        <f t="shared" si="7695"/>
        <v>0</v>
      </c>
      <c r="R2944" s="18">
        <f t="shared" si="7695"/>
        <v>0</v>
      </c>
      <c r="S2944" s="18">
        <f t="shared" si="7695"/>
        <v>0</v>
      </c>
      <c r="T2944" s="18">
        <f t="shared" si="7567"/>
        <v>29677.1</v>
      </c>
      <c r="U2944" s="18">
        <f t="shared" si="7568"/>
        <v>27541.7</v>
      </c>
      <c r="V2944" s="18">
        <f t="shared" si="7569"/>
        <v>25237.4</v>
      </c>
      <c r="W2944" s="18">
        <f t="shared" si="7696"/>
        <v>-2252.2800000000002</v>
      </c>
      <c r="X2944" s="18">
        <f t="shared" si="7696"/>
        <v>0</v>
      </c>
      <c r="Y2944" s="18">
        <f t="shared" si="7696"/>
        <v>0</v>
      </c>
      <c r="Z2944" s="18">
        <f t="shared" si="7696"/>
        <v>0</v>
      </c>
      <c r="AA2944" s="18">
        <f t="shared" si="7696"/>
        <v>0</v>
      </c>
      <c r="AB2944" s="18">
        <f t="shared" si="7696"/>
        <v>0</v>
      </c>
      <c r="AC2944" s="18">
        <f t="shared" si="7536"/>
        <v>27424.82</v>
      </c>
      <c r="AD2944" s="18">
        <f t="shared" si="7537"/>
        <v>27541.7</v>
      </c>
      <c r="AE2944" s="18">
        <f t="shared" si="7538"/>
        <v>25237.4</v>
      </c>
      <c r="AF2944" s="18">
        <f t="shared" si="7696"/>
        <v>0</v>
      </c>
      <c r="AG2944" s="18">
        <f t="shared" si="7696"/>
        <v>0</v>
      </c>
      <c r="AH2944" s="18">
        <f t="shared" si="7696"/>
        <v>0</v>
      </c>
      <c r="AI2944" s="18">
        <f t="shared" si="7571"/>
        <v>27424.82</v>
      </c>
      <c r="AJ2944" s="18">
        <f t="shared" si="7572"/>
        <v>27541.7</v>
      </c>
      <c r="AK2944" s="18">
        <f t="shared" si="7573"/>
        <v>25237.4</v>
      </c>
      <c r="AL2944" s="18">
        <f t="shared" si="7696"/>
        <v>0</v>
      </c>
      <c r="AM2944" s="18">
        <f t="shared" si="7574"/>
        <v>27424.82</v>
      </c>
      <c r="AN2944" s="18">
        <f t="shared" si="7696"/>
        <v>0</v>
      </c>
      <c r="AO2944" s="18">
        <f t="shared" si="7696"/>
        <v>0</v>
      </c>
      <c r="AP2944" s="18">
        <f t="shared" si="7696"/>
        <v>0</v>
      </c>
      <c r="AQ2944" s="18">
        <f t="shared" si="7621"/>
        <v>27424.82</v>
      </c>
      <c r="AR2944" s="18">
        <f t="shared" si="7622"/>
        <v>27541.7</v>
      </c>
      <c r="AS2944" s="18">
        <f t="shared" si="7623"/>
        <v>25237.4</v>
      </c>
      <c r="AT2944" s="18">
        <f t="shared" si="7696"/>
        <v>0</v>
      </c>
      <c r="AU2944" s="18">
        <f t="shared" si="7696"/>
        <v>0</v>
      </c>
      <c r="AV2944" s="18">
        <f t="shared" si="7696"/>
        <v>0</v>
      </c>
      <c r="AW2944" s="18">
        <f t="shared" si="7624"/>
        <v>27424.82</v>
      </c>
      <c r="AX2944" s="18">
        <f t="shared" si="7625"/>
        <v>27541.7</v>
      </c>
      <c r="AY2944" s="18">
        <f t="shared" si="7626"/>
        <v>25237.4</v>
      </c>
      <c r="AZ2944" s="18">
        <f t="shared" si="7696"/>
        <v>0</v>
      </c>
      <c r="BA2944" s="18">
        <f t="shared" si="7696"/>
        <v>0</v>
      </c>
      <c r="BB2944" s="18">
        <f t="shared" si="7696"/>
        <v>0</v>
      </c>
      <c r="BC2944" s="18">
        <f t="shared" si="7546"/>
        <v>27424.82</v>
      </c>
      <c r="BD2944" s="18">
        <f t="shared" si="7547"/>
        <v>27541.7</v>
      </c>
      <c r="BE2944" s="18">
        <f t="shared" si="7548"/>
        <v>25237.4</v>
      </c>
      <c r="BF2944" s="18">
        <f t="shared" si="7696"/>
        <v>0</v>
      </c>
      <c r="BG2944" s="18">
        <f t="shared" si="7696"/>
        <v>0</v>
      </c>
      <c r="BH2944" s="18">
        <f t="shared" si="7696"/>
        <v>0</v>
      </c>
      <c r="BI2944" s="18">
        <f t="shared" si="7543"/>
        <v>27424.82</v>
      </c>
      <c r="BJ2944" s="18">
        <f t="shared" si="7544"/>
        <v>27541.7</v>
      </c>
      <c r="BK2944" s="18">
        <f t="shared" si="7545"/>
        <v>25237.4</v>
      </c>
      <c r="BL2944" s="18">
        <f t="shared" si="7696"/>
        <v>0</v>
      </c>
      <c r="BM2944" s="18">
        <f t="shared" si="7696"/>
        <v>0</v>
      </c>
      <c r="BN2944" s="18">
        <f t="shared" si="7696"/>
        <v>0</v>
      </c>
      <c r="BO2944" s="18">
        <f t="shared" si="7599"/>
        <v>27424.82</v>
      </c>
      <c r="BP2944" s="18">
        <f t="shared" si="7600"/>
        <v>27541.7</v>
      </c>
      <c r="BQ2944" s="18">
        <f t="shared" si="7601"/>
        <v>25237.4</v>
      </c>
      <c r="BR2944" s="18">
        <f t="shared" si="7696"/>
        <v>0</v>
      </c>
      <c r="BS2944" s="18">
        <f t="shared" si="7696"/>
        <v>0</v>
      </c>
      <c r="BT2944" s="18">
        <f t="shared" si="7696"/>
        <v>0</v>
      </c>
      <c r="BU2944" s="18">
        <f t="shared" si="7596"/>
        <v>27424.82</v>
      </c>
      <c r="BV2944" s="18">
        <f t="shared" si="7597"/>
        <v>27541.7</v>
      </c>
      <c r="BW2944" s="18">
        <f t="shared" si="7598"/>
        <v>25237.4</v>
      </c>
      <c r="BX2944" s="18">
        <f t="shared" si="7696"/>
        <v>0</v>
      </c>
      <c r="BY2944" s="18">
        <f t="shared" si="7696"/>
        <v>0</v>
      </c>
      <c r="BZ2944" s="18">
        <f t="shared" si="7696"/>
        <v>0</v>
      </c>
      <c r="CA2944" s="18">
        <f t="shared" si="7578"/>
        <v>27424.82</v>
      </c>
      <c r="CB2944" s="18">
        <f t="shared" si="7579"/>
        <v>27541.7</v>
      </c>
      <c r="CC2944" s="18">
        <f t="shared" si="7580"/>
        <v>25237.4</v>
      </c>
      <c r="CD2944" s="18">
        <f t="shared" si="7696"/>
        <v>0</v>
      </c>
      <c r="CE2944" s="27"/>
      <c r="CF2944" s="33"/>
    </row>
    <row r="2945" spans="1:119" ht="62.4" x14ac:dyDescent="0.3">
      <c r="A2945" s="41" t="s">
        <v>472</v>
      </c>
      <c r="B2945" s="39">
        <v>240</v>
      </c>
      <c r="C2945" s="41" t="s">
        <v>5</v>
      </c>
      <c r="D2945" s="41" t="s">
        <v>19</v>
      </c>
      <c r="E2945" s="14" t="s">
        <v>513</v>
      </c>
      <c r="F2945" s="18">
        <v>29677.1</v>
      </c>
      <c r="G2945" s="18">
        <v>27541.7</v>
      </c>
      <c r="H2945" s="18">
        <v>25237.4</v>
      </c>
      <c r="I2945" s="18"/>
      <c r="J2945" s="18"/>
      <c r="K2945" s="18"/>
      <c r="L2945" s="18">
        <f t="shared" si="7587"/>
        <v>29677.1</v>
      </c>
      <c r="M2945" s="18">
        <f t="shared" si="7588"/>
        <v>27541.7</v>
      </c>
      <c r="N2945" s="18">
        <f t="shared" si="7589"/>
        <v>25237.4</v>
      </c>
      <c r="O2945" s="18"/>
      <c r="P2945" s="18"/>
      <c r="Q2945" s="18"/>
      <c r="R2945" s="18"/>
      <c r="S2945" s="18"/>
      <c r="T2945" s="18">
        <f t="shared" si="7567"/>
        <v>29677.1</v>
      </c>
      <c r="U2945" s="18">
        <f t="shared" si="7568"/>
        <v>27541.7</v>
      </c>
      <c r="V2945" s="18">
        <f t="shared" si="7569"/>
        <v>25237.4</v>
      </c>
      <c r="W2945" s="18">
        <v>-2252.2800000000002</v>
      </c>
      <c r="X2945" s="18"/>
      <c r="Y2945" s="18"/>
      <c r="Z2945" s="18"/>
      <c r="AA2945" s="18"/>
      <c r="AB2945" s="18"/>
      <c r="AC2945" s="18">
        <f t="shared" si="7536"/>
        <v>27424.82</v>
      </c>
      <c r="AD2945" s="18">
        <f t="shared" si="7537"/>
        <v>27541.7</v>
      </c>
      <c r="AE2945" s="18">
        <f t="shared" si="7538"/>
        <v>25237.4</v>
      </c>
      <c r="AF2945" s="18"/>
      <c r="AG2945" s="18"/>
      <c r="AH2945" s="18"/>
      <c r="AI2945" s="18">
        <f t="shared" si="7571"/>
        <v>27424.82</v>
      </c>
      <c r="AJ2945" s="18">
        <f t="shared" si="7572"/>
        <v>27541.7</v>
      </c>
      <c r="AK2945" s="18">
        <f t="shared" si="7573"/>
        <v>25237.4</v>
      </c>
      <c r="AL2945" s="18"/>
      <c r="AM2945" s="18">
        <f t="shared" si="7574"/>
        <v>27424.82</v>
      </c>
      <c r="AN2945" s="18"/>
      <c r="AO2945" s="18"/>
      <c r="AP2945" s="18"/>
      <c r="AQ2945" s="18">
        <f t="shared" si="7621"/>
        <v>27424.82</v>
      </c>
      <c r="AR2945" s="18">
        <f t="shared" si="7622"/>
        <v>27541.7</v>
      </c>
      <c r="AS2945" s="18">
        <f t="shared" si="7623"/>
        <v>25237.4</v>
      </c>
      <c r="AT2945" s="18"/>
      <c r="AU2945" s="18"/>
      <c r="AV2945" s="18"/>
      <c r="AW2945" s="18">
        <f t="shared" si="7624"/>
        <v>27424.82</v>
      </c>
      <c r="AX2945" s="18">
        <f t="shared" si="7625"/>
        <v>27541.7</v>
      </c>
      <c r="AY2945" s="18">
        <f t="shared" si="7626"/>
        <v>25237.4</v>
      </c>
      <c r="AZ2945" s="18"/>
      <c r="BA2945" s="18"/>
      <c r="BB2945" s="18"/>
      <c r="BC2945" s="18">
        <f t="shared" si="7546"/>
        <v>27424.82</v>
      </c>
      <c r="BD2945" s="18">
        <f t="shared" si="7547"/>
        <v>27541.7</v>
      </c>
      <c r="BE2945" s="18">
        <f t="shared" si="7548"/>
        <v>25237.4</v>
      </c>
      <c r="BF2945" s="18"/>
      <c r="BG2945" s="18"/>
      <c r="BH2945" s="18"/>
      <c r="BI2945" s="18">
        <f t="shared" si="7543"/>
        <v>27424.82</v>
      </c>
      <c r="BJ2945" s="18">
        <f t="shared" si="7544"/>
        <v>27541.7</v>
      </c>
      <c r="BK2945" s="18">
        <f t="shared" si="7545"/>
        <v>25237.4</v>
      </c>
      <c r="BL2945" s="18"/>
      <c r="BM2945" s="18"/>
      <c r="BN2945" s="18"/>
      <c r="BO2945" s="18">
        <f t="shared" si="7599"/>
        <v>27424.82</v>
      </c>
      <c r="BP2945" s="18">
        <f t="shared" si="7600"/>
        <v>27541.7</v>
      </c>
      <c r="BQ2945" s="18">
        <f t="shared" si="7601"/>
        <v>25237.4</v>
      </c>
      <c r="BR2945" s="18"/>
      <c r="BS2945" s="18"/>
      <c r="BT2945" s="18"/>
      <c r="BU2945" s="18">
        <f t="shared" si="7596"/>
        <v>27424.82</v>
      </c>
      <c r="BV2945" s="18">
        <f t="shared" si="7597"/>
        <v>27541.7</v>
      </c>
      <c r="BW2945" s="18">
        <f t="shared" si="7598"/>
        <v>25237.4</v>
      </c>
      <c r="BX2945" s="18"/>
      <c r="BY2945" s="18"/>
      <c r="BZ2945" s="18"/>
      <c r="CA2945" s="18">
        <f t="shared" si="7578"/>
        <v>27424.82</v>
      </c>
      <c r="CB2945" s="18">
        <f t="shared" si="7579"/>
        <v>27541.7</v>
      </c>
      <c r="CC2945" s="18">
        <f t="shared" si="7580"/>
        <v>25237.4</v>
      </c>
      <c r="CD2945" s="18"/>
      <c r="CE2945" s="27"/>
      <c r="CF2945" s="33"/>
    </row>
    <row r="2946" spans="1:119" s="9" customFormat="1" ht="46.8" x14ac:dyDescent="0.3">
      <c r="A2946" s="8" t="s">
        <v>475</v>
      </c>
      <c r="B2946" s="13"/>
      <c r="C2946" s="8"/>
      <c r="D2946" s="8"/>
      <c r="E2946" s="38" t="s">
        <v>578</v>
      </c>
      <c r="F2946" s="12">
        <f t="shared" ref="F2946:K2946" si="7697">F2947+F2952</f>
        <v>44237.8</v>
      </c>
      <c r="G2946" s="12">
        <f t="shared" si="7697"/>
        <v>44237.8</v>
      </c>
      <c r="H2946" s="12">
        <f t="shared" si="7697"/>
        <v>44237.8</v>
      </c>
      <c r="I2946" s="12">
        <f t="shared" si="7697"/>
        <v>0</v>
      </c>
      <c r="J2946" s="12">
        <f t="shared" si="7697"/>
        <v>0</v>
      </c>
      <c r="K2946" s="12">
        <f t="shared" si="7697"/>
        <v>0</v>
      </c>
      <c r="L2946" s="12">
        <f t="shared" si="7587"/>
        <v>44237.8</v>
      </c>
      <c r="M2946" s="12">
        <f t="shared" si="7588"/>
        <v>44237.8</v>
      </c>
      <c r="N2946" s="12">
        <f t="shared" si="7589"/>
        <v>44237.8</v>
      </c>
      <c r="O2946" s="12">
        <f t="shared" ref="O2946:S2946" si="7698">O2947+O2952</f>
        <v>0</v>
      </c>
      <c r="P2946" s="12">
        <f t="shared" si="7698"/>
        <v>0</v>
      </c>
      <c r="Q2946" s="12">
        <f t="shared" si="7698"/>
        <v>0</v>
      </c>
      <c r="R2946" s="12">
        <f t="shared" si="7698"/>
        <v>0</v>
      </c>
      <c r="S2946" s="12">
        <f t="shared" si="7698"/>
        <v>0</v>
      </c>
      <c r="T2946" s="12">
        <f t="shared" si="7567"/>
        <v>44237.8</v>
      </c>
      <c r="U2946" s="12">
        <f t="shared" si="7568"/>
        <v>44237.8</v>
      </c>
      <c r="V2946" s="12">
        <f t="shared" si="7569"/>
        <v>44237.8</v>
      </c>
      <c r="W2946" s="12">
        <f t="shared" ref="W2946:CD2946" si="7699">W2947+W2952</f>
        <v>0</v>
      </c>
      <c r="X2946" s="12">
        <f t="shared" ref="X2946:AB2946" si="7700">X2947+X2952</f>
        <v>0</v>
      </c>
      <c r="Y2946" s="12">
        <f t="shared" si="7700"/>
        <v>0</v>
      </c>
      <c r="Z2946" s="12">
        <f t="shared" si="7700"/>
        <v>0</v>
      </c>
      <c r="AA2946" s="12">
        <f t="shared" si="7700"/>
        <v>0</v>
      </c>
      <c r="AB2946" s="12">
        <f t="shared" si="7700"/>
        <v>0</v>
      </c>
      <c r="AC2946" s="12">
        <f t="shared" ref="AC2946:AC3009" si="7701">T2946+W2946+Z2946</f>
        <v>44237.8</v>
      </c>
      <c r="AD2946" s="12">
        <f t="shared" ref="AD2946:AD3009" si="7702">U2946+X2946+AA2946</f>
        <v>44237.8</v>
      </c>
      <c r="AE2946" s="12">
        <f t="shared" ref="AE2946:AE3009" si="7703">V2946+Y2946+AB2946</f>
        <v>44237.8</v>
      </c>
      <c r="AF2946" s="12">
        <f t="shared" ref="AF2946:AH2946" si="7704">AF2947+AF2952</f>
        <v>0</v>
      </c>
      <c r="AG2946" s="12">
        <f t="shared" si="7704"/>
        <v>0</v>
      </c>
      <c r="AH2946" s="12">
        <f t="shared" si="7704"/>
        <v>0</v>
      </c>
      <c r="AI2946" s="12">
        <f t="shared" si="7571"/>
        <v>44237.8</v>
      </c>
      <c r="AJ2946" s="12">
        <f t="shared" si="7572"/>
        <v>44237.8</v>
      </c>
      <c r="AK2946" s="12">
        <f t="shared" si="7573"/>
        <v>44237.8</v>
      </c>
      <c r="AL2946" s="12">
        <f t="shared" ref="AL2946" si="7705">AL2947+AL2952</f>
        <v>0</v>
      </c>
      <c r="AM2946" s="12">
        <f t="shared" si="7574"/>
        <v>44237.8</v>
      </c>
      <c r="AN2946" s="12">
        <f t="shared" ref="AN2946:AP2946" si="7706">AN2947+AN2952</f>
        <v>0</v>
      </c>
      <c r="AO2946" s="12">
        <f t="shared" si="7706"/>
        <v>0</v>
      </c>
      <c r="AP2946" s="12">
        <f t="shared" si="7706"/>
        <v>0</v>
      </c>
      <c r="AQ2946" s="12">
        <f t="shared" si="7621"/>
        <v>44237.8</v>
      </c>
      <c r="AR2946" s="12">
        <f t="shared" si="7622"/>
        <v>44237.8</v>
      </c>
      <c r="AS2946" s="12">
        <f t="shared" si="7623"/>
        <v>44237.8</v>
      </c>
      <c r="AT2946" s="12">
        <f t="shared" ref="AT2946:AV2946" si="7707">AT2947+AT2952</f>
        <v>0</v>
      </c>
      <c r="AU2946" s="12">
        <f t="shared" si="7707"/>
        <v>0</v>
      </c>
      <c r="AV2946" s="12">
        <f t="shared" si="7707"/>
        <v>0</v>
      </c>
      <c r="AW2946" s="12">
        <f t="shared" si="7624"/>
        <v>44237.8</v>
      </c>
      <c r="AX2946" s="12">
        <f t="shared" si="7625"/>
        <v>44237.8</v>
      </c>
      <c r="AY2946" s="12">
        <f t="shared" si="7626"/>
        <v>44237.8</v>
      </c>
      <c r="AZ2946" s="12">
        <f t="shared" ref="AZ2946:BB2946" si="7708">AZ2947+AZ2952</f>
        <v>406</v>
      </c>
      <c r="BA2946" s="12">
        <f t="shared" si="7708"/>
        <v>0</v>
      </c>
      <c r="BB2946" s="12">
        <f t="shared" si="7708"/>
        <v>0</v>
      </c>
      <c r="BC2946" s="12">
        <f t="shared" si="7546"/>
        <v>44643.8</v>
      </c>
      <c r="BD2946" s="12">
        <f t="shared" si="7547"/>
        <v>44237.8</v>
      </c>
      <c r="BE2946" s="12">
        <f t="shared" si="7548"/>
        <v>44237.8</v>
      </c>
      <c r="BF2946" s="12">
        <f t="shared" ref="BF2946:BH2946" si="7709">BF2947+BF2952</f>
        <v>0</v>
      </c>
      <c r="BG2946" s="12">
        <f t="shared" si="7709"/>
        <v>0</v>
      </c>
      <c r="BH2946" s="12">
        <f t="shared" si="7709"/>
        <v>0</v>
      </c>
      <c r="BI2946" s="18">
        <f t="shared" si="7543"/>
        <v>44643.8</v>
      </c>
      <c r="BJ2946" s="18">
        <f t="shared" si="7544"/>
        <v>44237.8</v>
      </c>
      <c r="BK2946" s="18">
        <f t="shared" si="7545"/>
        <v>44237.8</v>
      </c>
      <c r="BL2946" s="12">
        <f t="shared" ref="BL2946:BN2946" si="7710">BL2947+BL2952</f>
        <v>0</v>
      </c>
      <c r="BM2946" s="12">
        <f t="shared" si="7710"/>
        <v>0</v>
      </c>
      <c r="BN2946" s="12">
        <f t="shared" si="7710"/>
        <v>0</v>
      </c>
      <c r="BO2946" s="12">
        <f t="shared" si="7599"/>
        <v>44643.8</v>
      </c>
      <c r="BP2946" s="12">
        <f t="shared" si="7600"/>
        <v>44237.8</v>
      </c>
      <c r="BQ2946" s="12">
        <f t="shared" si="7601"/>
        <v>44237.8</v>
      </c>
      <c r="BR2946" s="12">
        <f t="shared" ref="BR2946:BT2946" si="7711">BR2947+BR2952</f>
        <v>0</v>
      </c>
      <c r="BS2946" s="12">
        <f t="shared" si="7711"/>
        <v>0</v>
      </c>
      <c r="BT2946" s="12">
        <f t="shared" si="7711"/>
        <v>0</v>
      </c>
      <c r="BU2946" s="12">
        <f t="shared" si="7596"/>
        <v>44643.8</v>
      </c>
      <c r="BV2946" s="12">
        <f t="shared" si="7597"/>
        <v>44237.8</v>
      </c>
      <c r="BW2946" s="12">
        <f t="shared" si="7598"/>
        <v>44237.8</v>
      </c>
      <c r="BX2946" s="12">
        <f t="shared" ref="BX2946:BZ2946" si="7712">BX2947+BX2952</f>
        <v>0</v>
      </c>
      <c r="BY2946" s="12">
        <f t="shared" si="7712"/>
        <v>0</v>
      </c>
      <c r="BZ2946" s="12">
        <f t="shared" si="7712"/>
        <v>0</v>
      </c>
      <c r="CA2946" s="12">
        <f t="shared" si="7578"/>
        <v>44643.8</v>
      </c>
      <c r="CB2946" s="12">
        <f t="shared" si="7579"/>
        <v>44237.8</v>
      </c>
      <c r="CC2946" s="12">
        <f t="shared" si="7580"/>
        <v>44237.8</v>
      </c>
      <c r="CD2946" s="12">
        <f t="shared" si="7699"/>
        <v>0</v>
      </c>
      <c r="CE2946" s="25"/>
      <c r="CF2946" s="33"/>
      <c r="CG2946" s="36"/>
      <c r="CH2946" s="36"/>
      <c r="CI2946" s="36"/>
      <c r="CJ2946" s="36"/>
      <c r="CK2946" s="36"/>
      <c r="CL2946" s="36"/>
      <c r="CM2946" s="36"/>
      <c r="CN2946" s="36"/>
      <c r="CO2946" s="36"/>
      <c r="CP2946" s="36"/>
      <c r="CQ2946" s="36"/>
      <c r="CR2946" s="36"/>
      <c r="CS2946" s="36"/>
      <c r="CT2946" s="36"/>
      <c r="CU2946" s="36"/>
      <c r="CV2946" s="36"/>
      <c r="CW2946" s="36"/>
      <c r="CX2946" s="36"/>
      <c r="CY2946" s="36"/>
      <c r="CZ2946" s="36"/>
      <c r="DA2946" s="36"/>
      <c r="DB2946" s="36"/>
      <c r="DC2946" s="36"/>
      <c r="DD2946" s="36"/>
      <c r="DE2946" s="36"/>
      <c r="DF2946" s="36"/>
      <c r="DG2946" s="36"/>
      <c r="DH2946" s="36"/>
      <c r="DI2946" s="36"/>
      <c r="DJ2946" s="36"/>
      <c r="DK2946" s="36"/>
      <c r="DL2946" s="36"/>
      <c r="DM2946" s="36"/>
      <c r="DN2946" s="36"/>
      <c r="DO2946" s="36"/>
    </row>
    <row r="2947" spans="1:119" s="11" customFormat="1" ht="31.2" x14ac:dyDescent="0.3">
      <c r="A2947" s="10" t="s">
        <v>476</v>
      </c>
      <c r="B2947" s="16"/>
      <c r="C2947" s="10"/>
      <c r="D2947" s="10"/>
      <c r="E2947" s="15" t="s">
        <v>589</v>
      </c>
      <c r="F2947" s="17">
        <f t="shared" ref="F2947:K2950" si="7713">F2948</f>
        <v>4529.2999999999993</v>
      </c>
      <c r="G2947" s="17">
        <f t="shared" si="7713"/>
        <v>4529.2999999999993</v>
      </c>
      <c r="H2947" s="17">
        <f t="shared" si="7713"/>
        <v>4529.2999999999993</v>
      </c>
      <c r="I2947" s="17">
        <f t="shared" si="7713"/>
        <v>0</v>
      </c>
      <c r="J2947" s="17">
        <f t="shared" si="7713"/>
        <v>0</v>
      </c>
      <c r="K2947" s="17">
        <f t="shared" si="7713"/>
        <v>0</v>
      </c>
      <c r="L2947" s="17">
        <f t="shared" si="7587"/>
        <v>4529.2999999999993</v>
      </c>
      <c r="M2947" s="17">
        <f t="shared" si="7588"/>
        <v>4529.2999999999993</v>
      </c>
      <c r="N2947" s="17">
        <f t="shared" si="7589"/>
        <v>4529.2999999999993</v>
      </c>
      <c r="O2947" s="17">
        <f t="shared" ref="O2947:S2950" si="7714">O2948</f>
        <v>0</v>
      </c>
      <c r="P2947" s="17">
        <f t="shared" si="7714"/>
        <v>0</v>
      </c>
      <c r="Q2947" s="17">
        <f t="shared" si="7714"/>
        <v>0</v>
      </c>
      <c r="R2947" s="17">
        <f t="shared" si="7714"/>
        <v>0</v>
      </c>
      <c r="S2947" s="17">
        <f t="shared" si="7714"/>
        <v>0</v>
      </c>
      <c r="T2947" s="17">
        <f t="shared" si="7567"/>
        <v>4529.2999999999993</v>
      </c>
      <c r="U2947" s="17">
        <f t="shared" si="7568"/>
        <v>4529.2999999999993</v>
      </c>
      <c r="V2947" s="17">
        <f t="shared" si="7569"/>
        <v>4529.2999999999993</v>
      </c>
      <c r="W2947" s="17">
        <f t="shared" ref="W2947:CD2948" si="7715">W2948</f>
        <v>0</v>
      </c>
      <c r="X2947" s="17">
        <f t="shared" si="7715"/>
        <v>0</v>
      </c>
      <c r="Y2947" s="17">
        <f t="shared" si="7715"/>
        <v>0</v>
      </c>
      <c r="Z2947" s="17">
        <f t="shared" si="7715"/>
        <v>0</v>
      </c>
      <c r="AA2947" s="17">
        <f t="shared" si="7715"/>
        <v>0</v>
      </c>
      <c r="AB2947" s="17">
        <f t="shared" si="7715"/>
        <v>0</v>
      </c>
      <c r="AC2947" s="17">
        <f t="shared" si="7701"/>
        <v>4529.2999999999993</v>
      </c>
      <c r="AD2947" s="17">
        <f t="shared" si="7702"/>
        <v>4529.2999999999993</v>
      </c>
      <c r="AE2947" s="17">
        <f t="shared" si="7703"/>
        <v>4529.2999999999993</v>
      </c>
      <c r="AF2947" s="17">
        <f t="shared" si="7715"/>
        <v>0</v>
      </c>
      <c r="AG2947" s="17">
        <f t="shared" si="7715"/>
        <v>0</v>
      </c>
      <c r="AH2947" s="17">
        <f t="shared" si="7715"/>
        <v>0</v>
      </c>
      <c r="AI2947" s="17">
        <f t="shared" si="7571"/>
        <v>4529.2999999999993</v>
      </c>
      <c r="AJ2947" s="17">
        <f t="shared" si="7572"/>
        <v>4529.2999999999993</v>
      </c>
      <c r="AK2947" s="17">
        <f t="shared" si="7573"/>
        <v>4529.2999999999993</v>
      </c>
      <c r="AL2947" s="17">
        <f t="shared" si="7715"/>
        <v>0</v>
      </c>
      <c r="AM2947" s="17">
        <f t="shared" si="7574"/>
        <v>4529.2999999999993</v>
      </c>
      <c r="AN2947" s="17">
        <f t="shared" si="7715"/>
        <v>0</v>
      </c>
      <c r="AO2947" s="17">
        <f t="shared" si="7715"/>
        <v>0</v>
      </c>
      <c r="AP2947" s="17">
        <f t="shared" si="7715"/>
        <v>0</v>
      </c>
      <c r="AQ2947" s="17">
        <f t="shared" si="7621"/>
        <v>4529.2999999999993</v>
      </c>
      <c r="AR2947" s="17">
        <f t="shared" si="7622"/>
        <v>4529.2999999999993</v>
      </c>
      <c r="AS2947" s="17">
        <f t="shared" si="7623"/>
        <v>4529.2999999999993</v>
      </c>
      <c r="AT2947" s="17">
        <f t="shared" si="7715"/>
        <v>0</v>
      </c>
      <c r="AU2947" s="17">
        <f t="shared" si="7715"/>
        <v>0</v>
      </c>
      <c r="AV2947" s="17">
        <f t="shared" si="7715"/>
        <v>0</v>
      </c>
      <c r="AW2947" s="17">
        <f t="shared" si="7624"/>
        <v>4529.2999999999993</v>
      </c>
      <c r="AX2947" s="17">
        <f t="shared" si="7625"/>
        <v>4529.2999999999993</v>
      </c>
      <c r="AY2947" s="17">
        <f t="shared" si="7626"/>
        <v>4529.2999999999993</v>
      </c>
      <c r="AZ2947" s="17">
        <f t="shared" si="7715"/>
        <v>47.5</v>
      </c>
      <c r="BA2947" s="17">
        <f t="shared" si="7715"/>
        <v>0</v>
      </c>
      <c r="BB2947" s="17">
        <f t="shared" si="7715"/>
        <v>0</v>
      </c>
      <c r="BC2947" s="17">
        <f t="shared" si="7546"/>
        <v>4576.7999999999993</v>
      </c>
      <c r="BD2947" s="17">
        <f t="shared" si="7547"/>
        <v>4529.2999999999993</v>
      </c>
      <c r="BE2947" s="17">
        <f t="shared" si="7548"/>
        <v>4529.2999999999993</v>
      </c>
      <c r="BF2947" s="17">
        <f t="shared" si="7715"/>
        <v>0</v>
      </c>
      <c r="BG2947" s="17">
        <f t="shared" si="7715"/>
        <v>0</v>
      </c>
      <c r="BH2947" s="17">
        <f t="shared" si="7715"/>
        <v>0</v>
      </c>
      <c r="BI2947" s="18">
        <f t="shared" ref="BI2947:BI3010" si="7716">BC2947+BF2947</f>
        <v>4576.7999999999993</v>
      </c>
      <c r="BJ2947" s="18">
        <f t="shared" ref="BJ2947:BJ3010" si="7717">BD2947+BG2947</f>
        <v>4529.2999999999993</v>
      </c>
      <c r="BK2947" s="18">
        <f t="shared" ref="BK2947:BK3010" si="7718">BE2947+BH2947</f>
        <v>4529.2999999999993</v>
      </c>
      <c r="BL2947" s="17">
        <f t="shared" si="7715"/>
        <v>0</v>
      </c>
      <c r="BM2947" s="17">
        <f t="shared" si="7715"/>
        <v>0</v>
      </c>
      <c r="BN2947" s="17">
        <f t="shared" si="7715"/>
        <v>0</v>
      </c>
      <c r="BO2947" s="17">
        <f t="shared" si="7599"/>
        <v>4576.7999999999993</v>
      </c>
      <c r="BP2947" s="17">
        <f t="shared" si="7600"/>
        <v>4529.2999999999993</v>
      </c>
      <c r="BQ2947" s="17">
        <f t="shared" si="7601"/>
        <v>4529.2999999999993</v>
      </c>
      <c r="BR2947" s="17">
        <f t="shared" si="7715"/>
        <v>0</v>
      </c>
      <c r="BS2947" s="17">
        <f t="shared" si="7715"/>
        <v>0</v>
      </c>
      <c r="BT2947" s="17">
        <f t="shared" si="7715"/>
        <v>0</v>
      </c>
      <c r="BU2947" s="17">
        <f t="shared" si="7596"/>
        <v>4576.7999999999993</v>
      </c>
      <c r="BV2947" s="17">
        <f t="shared" si="7597"/>
        <v>4529.2999999999993</v>
      </c>
      <c r="BW2947" s="17">
        <f t="shared" si="7598"/>
        <v>4529.2999999999993</v>
      </c>
      <c r="BX2947" s="17">
        <f t="shared" si="7715"/>
        <v>0</v>
      </c>
      <c r="BY2947" s="17">
        <f t="shared" si="7715"/>
        <v>0</v>
      </c>
      <c r="BZ2947" s="17">
        <f t="shared" si="7715"/>
        <v>0</v>
      </c>
      <c r="CA2947" s="17">
        <f t="shared" si="7578"/>
        <v>4576.7999999999993</v>
      </c>
      <c r="CB2947" s="17">
        <f t="shared" si="7579"/>
        <v>4529.2999999999993</v>
      </c>
      <c r="CC2947" s="17">
        <f t="shared" si="7580"/>
        <v>4529.2999999999993</v>
      </c>
      <c r="CD2947" s="17">
        <f t="shared" si="7715"/>
        <v>0</v>
      </c>
      <c r="CE2947" s="26"/>
      <c r="CF2947" s="33"/>
      <c r="CG2947" s="37"/>
      <c r="CH2947" s="37"/>
      <c r="CI2947" s="37"/>
      <c r="CJ2947" s="37"/>
      <c r="CK2947" s="37"/>
      <c r="CL2947" s="37"/>
      <c r="CM2947" s="37"/>
      <c r="CN2947" s="37"/>
      <c r="CO2947" s="37"/>
      <c r="CP2947" s="37"/>
      <c r="CQ2947" s="37"/>
      <c r="CR2947" s="37"/>
      <c r="CS2947" s="37"/>
      <c r="CT2947" s="37"/>
      <c r="CU2947" s="37"/>
      <c r="CV2947" s="37"/>
      <c r="CW2947" s="37"/>
      <c r="CX2947" s="37"/>
      <c r="CY2947" s="37"/>
      <c r="CZ2947" s="37"/>
      <c r="DA2947" s="37"/>
      <c r="DB2947" s="37"/>
      <c r="DC2947" s="37"/>
      <c r="DD2947" s="37"/>
      <c r="DE2947" s="37"/>
      <c r="DF2947" s="37"/>
      <c r="DG2947" s="37"/>
      <c r="DH2947" s="37"/>
      <c r="DI2947" s="37"/>
      <c r="DJ2947" s="37"/>
      <c r="DK2947" s="37"/>
      <c r="DL2947" s="37"/>
      <c r="DM2947" s="37"/>
      <c r="DN2947" s="37"/>
      <c r="DO2947" s="37"/>
    </row>
    <row r="2948" spans="1:119" ht="31.2" x14ac:dyDescent="0.3">
      <c r="A2948" s="41" t="s">
        <v>474</v>
      </c>
      <c r="B2948" s="39"/>
      <c r="C2948" s="41"/>
      <c r="D2948" s="41"/>
      <c r="E2948" s="14" t="s">
        <v>600</v>
      </c>
      <c r="F2948" s="18">
        <f t="shared" si="7713"/>
        <v>4529.2999999999993</v>
      </c>
      <c r="G2948" s="18">
        <f t="shared" si="7713"/>
        <v>4529.2999999999993</v>
      </c>
      <c r="H2948" s="18">
        <f t="shared" si="7713"/>
        <v>4529.2999999999993</v>
      </c>
      <c r="I2948" s="18">
        <f t="shared" si="7713"/>
        <v>0</v>
      </c>
      <c r="J2948" s="18">
        <f t="shared" si="7713"/>
        <v>0</v>
      </c>
      <c r="K2948" s="18">
        <f t="shared" si="7713"/>
        <v>0</v>
      </c>
      <c r="L2948" s="18">
        <f t="shared" si="7587"/>
        <v>4529.2999999999993</v>
      </c>
      <c r="M2948" s="18">
        <f t="shared" si="7588"/>
        <v>4529.2999999999993</v>
      </c>
      <c r="N2948" s="18">
        <f t="shared" si="7589"/>
        <v>4529.2999999999993</v>
      </c>
      <c r="O2948" s="18">
        <f t="shared" si="7714"/>
        <v>0</v>
      </c>
      <c r="P2948" s="18">
        <f t="shared" si="7714"/>
        <v>0</v>
      </c>
      <c r="Q2948" s="18">
        <f t="shared" si="7714"/>
        <v>0</v>
      </c>
      <c r="R2948" s="18">
        <f t="shared" si="7714"/>
        <v>0</v>
      </c>
      <c r="S2948" s="18">
        <f t="shared" si="7714"/>
        <v>0</v>
      </c>
      <c r="T2948" s="18">
        <f t="shared" si="7567"/>
        <v>4529.2999999999993</v>
      </c>
      <c r="U2948" s="18">
        <f t="shared" si="7568"/>
        <v>4529.2999999999993</v>
      </c>
      <c r="V2948" s="18">
        <f t="shared" si="7569"/>
        <v>4529.2999999999993</v>
      </c>
      <c r="W2948" s="18">
        <f t="shared" si="7715"/>
        <v>0</v>
      </c>
      <c r="X2948" s="18">
        <f t="shared" si="7715"/>
        <v>0</v>
      </c>
      <c r="Y2948" s="18">
        <f t="shared" si="7715"/>
        <v>0</v>
      </c>
      <c r="Z2948" s="18">
        <f t="shared" si="7715"/>
        <v>0</v>
      </c>
      <c r="AA2948" s="18">
        <f t="shared" si="7715"/>
        <v>0</v>
      </c>
      <c r="AB2948" s="18">
        <f t="shared" si="7715"/>
        <v>0</v>
      </c>
      <c r="AC2948" s="18">
        <f t="shared" si="7701"/>
        <v>4529.2999999999993</v>
      </c>
      <c r="AD2948" s="18">
        <f t="shared" si="7702"/>
        <v>4529.2999999999993</v>
      </c>
      <c r="AE2948" s="18">
        <f t="shared" si="7703"/>
        <v>4529.2999999999993</v>
      </c>
      <c r="AF2948" s="18">
        <f t="shared" si="7715"/>
        <v>0</v>
      </c>
      <c r="AG2948" s="18">
        <f t="shared" si="7715"/>
        <v>0</v>
      </c>
      <c r="AH2948" s="18">
        <f t="shared" si="7715"/>
        <v>0</v>
      </c>
      <c r="AI2948" s="18">
        <f t="shared" si="7571"/>
        <v>4529.2999999999993</v>
      </c>
      <c r="AJ2948" s="18">
        <f t="shared" si="7572"/>
        <v>4529.2999999999993</v>
      </c>
      <c r="AK2948" s="18">
        <f t="shared" si="7573"/>
        <v>4529.2999999999993</v>
      </c>
      <c r="AL2948" s="18">
        <f t="shared" si="7715"/>
        <v>0</v>
      </c>
      <c r="AM2948" s="18">
        <f t="shared" si="7574"/>
        <v>4529.2999999999993</v>
      </c>
      <c r="AN2948" s="18">
        <f t="shared" si="7715"/>
        <v>0</v>
      </c>
      <c r="AO2948" s="18">
        <f t="shared" si="7715"/>
        <v>0</v>
      </c>
      <c r="AP2948" s="18">
        <f t="shared" si="7715"/>
        <v>0</v>
      </c>
      <c r="AQ2948" s="18">
        <f t="shared" si="7621"/>
        <v>4529.2999999999993</v>
      </c>
      <c r="AR2948" s="18">
        <f t="shared" si="7622"/>
        <v>4529.2999999999993</v>
      </c>
      <c r="AS2948" s="18">
        <f t="shared" si="7623"/>
        <v>4529.2999999999993</v>
      </c>
      <c r="AT2948" s="18">
        <f t="shared" si="7715"/>
        <v>0</v>
      </c>
      <c r="AU2948" s="18">
        <f t="shared" si="7715"/>
        <v>0</v>
      </c>
      <c r="AV2948" s="18">
        <f t="shared" si="7715"/>
        <v>0</v>
      </c>
      <c r="AW2948" s="18">
        <f t="shared" si="7624"/>
        <v>4529.2999999999993</v>
      </c>
      <c r="AX2948" s="18">
        <f t="shared" si="7625"/>
        <v>4529.2999999999993</v>
      </c>
      <c r="AY2948" s="18">
        <f t="shared" si="7626"/>
        <v>4529.2999999999993</v>
      </c>
      <c r="AZ2948" s="18">
        <f t="shared" si="7715"/>
        <v>47.5</v>
      </c>
      <c r="BA2948" s="18">
        <f t="shared" si="7715"/>
        <v>0</v>
      </c>
      <c r="BB2948" s="18">
        <f t="shared" si="7715"/>
        <v>0</v>
      </c>
      <c r="BC2948" s="18">
        <f t="shared" ref="BC2948:BC3011" si="7719">AW2948+AZ2948</f>
        <v>4576.7999999999993</v>
      </c>
      <c r="BD2948" s="18">
        <f t="shared" ref="BD2948:BD3011" si="7720">AX2948+BA2948</f>
        <v>4529.2999999999993</v>
      </c>
      <c r="BE2948" s="18">
        <f t="shared" ref="BE2948:BE3011" si="7721">AY2948+BB2948</f>
        <v>4529.2999999999993</v>
      </c>
      <c r="BF2948" s="18">
        <f t="shared" si="7715"/>
        <v>0</v>
      </c>
      <c r="BG2948" s="18">
        <f t="shared" si="7715"/>
        <v>0</v>
      </c>
      <c r="BH2948" s="18">
        <f t="shared" si="7715"/>
        <v>0</v>
      </c>
      <c r="BI2948" s="18">
        <f t="shared" si="7716"/>
        <v>4576.7999999999993</v>
      </c>
      <c r="BJ2948" s="18">
        <f t="shared" si="7717"/>
        <v>4529.2999999999993</v>
      </c>
      <c r="BK2948" s="18">
        <f t="shared" si="7718"/>
        <v>4529.2999999999993</v>
      </c>
      <c r="BL2948" s="18">
        <f t="shared" si="7715"/>
        <v>0</v>
      </c>
      <c r="BM2948" s="18">
        <f t="shared" si="7715"/>
        <v>0</v>
      </c>
      <c r="BN2948" s="18">
        <f t="shared" si="7715"/>
        <v>0</v>
      </c>
      <c r="BO2948" s="18">
        <f t="shared" si="7599"/>
        <v>4576.7999999999993</v>
      </c>
      <c r="BP2948" s="18">
        <f t="shared" si="7600"/>
        <v>4529.2999999999993</v>
      </c>
      <c r="BQ2948" s="18">
        <f t="shared" si="7601"/>
        <v>4529.2999999999993</v>
      </c>
      <c r="BR2948" s="18">
        <f t="shared" si="7715"/>
        <v>0</v>
      </c>
      <c r="BS2948" s="18">
        <f t="shared" si="7715"/>
        <v>0</v>
      </c>
      <c r="BT2948" s="18">
        <f t="shared" si="7715"/>
        <v>0</v>
      </c>
      <c r="BU2948" s="18">
        <f t="shared" si="7596"/>
        <v>4576.7999999999993</v>
      </c>
      <c r="BV2948" s="18">
        <f t="shared" si="7597"/>
        <v>4529.2999999999993</v>
      </c>
      <c r="BW2948" s="18">
        <f t="shared" si="7598"/>
        <v>4529.2999999999993</v>
      </c>
      <c r="BX2948" s="18">
        <f t="shared" si="7715"/>
        <v>0</v>
      </c>
      <c r="BY2948" s="18">
        <f t="shared" si="7715"/>
        <v>0</v>
      </c>
      <c r="BZ2948" s="18">
        <f t="shared" si="7715"/>
        <v>0</v>
      </c>
      <c r="CA2948" s="18">
        <f t="shared" si="7578"/>
        <v>4576.7999999999993</v>
      </c>
      <c r="CB2948" s="18">
        <f t="shared" si="7579"/>
        <v>4529.2999999999993</v>
      </c>
      <c r="CC2948" s="18">
        <f t="shared" si="7580"/>
        <v>4529.2999999999993</v>
      </c>
      <c r="CD2948" s="18">
        <f t="shared" si="7715"/>
        <v>0</v>
      </c>
      <c r="CE2948" s="27"/>
      <c r="CF2948" s="33"/>
    </row>
    <row r="2949" spans="1:119" ht="93.6" x14ac:dyDescent="0.3">
      <c r="A2949" s="41" t="s">
        <v>474</v>
      </c>
      <c r="B2949" s="39">
        <v>100</v>
      </c>
      <c r="C2949" s="41"/>
      <c r="D2949" s="41"/>
      <c r="E2949" s="14" t="s">
        <v>550</v>
      </c>
      <c r="F2949" s="18">
        <f t="shared" si="7713"/>
        <v>4529.2999999999993</v>
      </c>
      <c r="G2949" s="18">
        <f t="shared" si="7713"/>
        <v>4529.2999999999993</v>
      </c>
      <c r="H2949" s="18">
        <f t="shared" si="7713"/>
        <v>4529.2999999999993</v>
      </c>
      <c r="I2949" s="18">
        <f t="shared" si="7713"/>
        <v>0</v>
      </c>
      <c r="J2949" s="18">
        <f t="shared" si="7713"/>
        <v>0</v>
      </c>
      <c r="K2949" s="18">
        <f t="shared" si="7713"/>
        <v>0</v>
      </c>
      <c r="L2949" s="18">
        <f t="shared" si="7587"/>
        <v>4529.2999999999993</v>
      </c>
      <c r="M2949" s="18">
        <f t="shared" si="7588"/>
        <v>4529.2999999999993</v>
      </c>
      <c r="N2949" s="18">
        <f t="shared" si="7589"/>
        <v>4529.2999999999993</v>
      </c>
      <c r="O2949" s="18">
        <f t="shared" si="7714"/>
        <v>0</v>
      </c>
      <c r="P2949" s="18">
        <f t="shared" si="7714"/>
        <v>0</v>
      </c>
      <c r="Q2949" s="18">
        <f t="shared" si="7714"/>
        <v>0</v>
      </c>
      <c r="R2949" s="18">
        <f t="shared" si="7714"/>
        <v>0</v>
      </c>
      <c r="S2949" s="18">
        <f t="shared" si="7714"/>
        <v>0</v>
      </c>
      <c r="T2949" s="18">
        <f t="shared" si="7567"/>
        <v>4529.2999999999993</v>
      </c>
      <c r="U2949" s="18">
        <f t="shared" si="7568"/>
        <v>4529.2999999999993</v>
      </c>
      <c r="V2949" s="18">
        <f t="shared" si="7569"/>
        <v>4529.2999999999993</v>
      </c>
      <c r="W2949" s="18">
        <f t="shared" ref="W2949:CD2950" si="7722">W2950</f>
        <v>0</v>
      </c>
      <c r="X2949" s="18">
        <f t="shared" si="7722"/>
        <v>0</v>
      </c>
      <c r="Y2949" s="18">
        <f t="shared" si="7722"/>
        <v>0</v>
      </c>
      <c r="Z2949" s="18">
        <f t="shared" si="7722"/>
        <v>0</v>
      </c>
      <c r="AA2949" s="18">
        <f t="shared" si="7722"/>
        <v>0</v>
      </c>
      <c r="AB2949" s="18">
        <f t="shared" si="7722"/>
        <v>0</v>
      </c>
      <c r="AC2949" s="18">
        <f t="shared" si="7701"/>
        <v>4529.2999999999993</v>
      </c>
      <c r="AD2949" s="18">
        <f t="shared" si="7702"/>
        <v>4529.2999999999993</v>
      </c>
      <c r="AE2949" s="18">
        <f t="shared" si="7703"/>
        <v>4529.2999999999993</v>
      </c>
      <c r="AF2949" s="18">
        <f t="shared" si="7722"/>
        <v>0</v>
      </c>
      <c r="AG2949" s="18">
        <f t="shared" si="7722"/>
        <v>0</v>
      </c>
      <c r="AH2949" s="18">
        <f t="shared" si="7722"/>
        <v>0</v>
      </c>
      <c r="AI2949" s="18">
        <f t="shared" si="7571"/>
        <v>4529.2999999999993</v>
      </c>
      <c r="AJ2949" s="18">
        <f t="shared" si="7572"/>
        <v>4529.2999999999993</v>
      </c>
      <c r="AK2949" s="18">
        <f t="shared" si="7573"/>
        <v>4529.2999999999993</v>
      </c>
      <c r="AL2949" s="18">
        <f t="shared" si="7722"/>
        <v>0</v>
      </c>
      <c r="AM2949" s="18">
        <f t="shared" si="7574"/>
        <v>4529.2999999999993</v>
      </c>
      <c r="AN2949" s="18">
        <f t="shared" si="7722"/>
        <v>0</v>
      </c>
      <c r="AO2949" s="18">
        <f t="shared" si="7722"/>
        <v>0</v>
      </c>
      <c r="AP2949" s="18">
        <f t="shared" si="7722"/>
        <v>0</v>
      </c>
      <c r="AQ2949" s="18">
        <f t="shared" si="7621"/>
        <v>4529.2999999999993</v>
      </c>
      <c r="AR2949" s="18">
        <f t="shared" si="7622"/>
        <v>4529.2999999999993</v>
      </c>
      <c r="AS2949" s="18">
        <f t="shared" si="7623"/>
        <v>4529.2999999999993</v>
      </c>
      <c r="AT2949" s="18">
        <f t="shared" si="7722"/>
        <v>0</v>
      </c>
      <c r="AU2949" s="18">
        <f t="shared" si="7722"/>
        <v>0</v>
      </c>
      <c r="AV2949" s="18">
        <f t="shared" si="7722"/>
        <v>0</v>
      </c>
      <c r="AW2949" s="18">
        <f t="shared" si="7624"/>
        <v>4529.2999999999993</v>
      </c>
      <c r="AX2949" s="18">
        <f t="shared" si="7625"/>
        <v>4529.2999999999993</v>
      </c>
      <c r="AY2949" s="18">
        <f t="shared" si="7626"/>
        <v>4529.2999999999993</v>
      </c>
      <c r="AZ2949" s="18">
        <f t="shared" si="7722"/>
        <v>47.5</v>
      </c>
      <c r="BA2949" s="18">
        <f t="shared" si="7722"/>
        <v>0</v>
      </c>
      <c r="BB2949" s="18">
        <f t="shared" si="7722"/>
        <v>0</v>
      </c>
      <c r="BC2949" s="18">
        <f t="shared" si="7719"/>
        <v>4576.7999999999993</v>
      </c>
      <c r="BD2949" s="18">
        <f t="shared" si="7720"/>
        <v>4529.2999999999993</v>
      </c>
      <c r="BE2949" s="18">
        <f t="shared" si="7721"/>
        <v>4529.2999999999993</v>
      </c>
      <c r="BF2949" s="18">
        <f t="shared" si="7722"/>
        <v>0</v>
      </c>
      <c r="BG2949" s="18">
        <f t="shared" si="7722"/>
        <v>0</v>
      </c>
      <c r="BH2949" s="18">
        <f t="shared" si="7722"/>
        <v>0</v>
      </c>
      <c r="BI2949" s="18">
        <f t="shared" si="7716"/>
        <v>4576.7999999999993</v>
      </c>
      <c r="BJ2949" s="18">
        <f t="shared" si="7717"/>
        <v>4529.2999999999993</v>
      </c>
      <c r="BK2949" s="18">
        <f t="shared" si="7718"/>
        <v>4529.2999999999993</v>
      </c>
      <c r="BL2949" s="18">
        <f t="shared" si="7722"/>
        <v>0</v>
      </c>
      <c r="BM2949" s="18">
        <f t="shared" si="7722"/>
        <v>0</v>
      </c>
      <c r="BN2949" s="18">
        <f t="shared" si="7722"/>
        <v>0</v>
      </c>
      <c r="BO2949" s="18">
        <f t="shared" si="7599"/>
        <v>4576.7999999999993</v>
      </c>
      <c r="BP2949" s="18">
        <f t="shared" si="7600"/>
        <v>4529.2999999999993</v>
      </c>
      <c r="BQ2949" s="18">
        <f t="shared" si="7601"/>
        <v>4529.2999999999993</v>
      </c>
      <c r="BR2949" s="18">
        <f t="shared" si="7722"/>
        <v>0</v>
      </c>
      <c r="BS2949" s="18">
        <f t="shared" si="7722"/>
        <v>0</v>
      </c>
      <c r="BT2949" s="18">
        <f t="shared" si="7722"/>
        <v>0</v>
      </c>
      <c r="BU2949" s="18">
        <f t="shared" si="7596"/>
        <v>4576.7999999999993</v>
      </c>
      <c r="BV2949" s="18">
        <f t="shared" si="7597"/>
        <v>4529.2999999999993</v>
      </c>
      <c r="BW2949" s="18">
        <f t="shared" si="7598"/>
        <v>4529.2999999999993</v>
      </c>
      <c r="BX2949" s="18">
        <f t="shared" si="7722"/>
        <v>0</v>
      </c>
      <c r="BY2949" s="18">
        <f t="shared" si="7722"/>
        <v>0</v>
      </c>
      <c r="BZ2949" s="18">
        <f t="shared" si="7722"/>
        <v>0</v>
      </c>
      <c r="CA2949" s="18">
        <f t="shared" si="7578"/>
        <v>4576.7999999999993</v>
      </c>
      <c r="CB2949" s="18">
        <f t="shared" si="7579"/>
        <v>4529.2999999999993</v>
      </c>
      <c r="CC2949" s="18">
        <f t="shared" si="7580"/>
        <v>4529.2999999999993</v>
      </c>
      <c r="CD2949" s="18">
        <f t="shared" si="7722"/>
        <v>0</v>
      </c>
      <c r="CE2949" s="27"/>
      <c r="CF2949" s="33"/>
    </row>
    <row r="2950" spans="1:119" ht="31.2" x14ac:dyDescent="0.3">
      <c r="A2950" s="41" t="s">
        <v>474</v>
      </c>
      <c r="B2950" s="39">
        <v>120</v>
      </c>
      <c r="C2950" s="41"/>
      <c r="D2950" s="41"/>
      <c r="E2950" s="14" t="s">
        <v>558</v>
      </c>
      <c r="F2950" s="18">
        <f t="shared" si="7713"/>
        <v>4529.2999999999993</v>
      </c>
      <c r="G2950" s="18">
        <f t="shared" si="7713"/>
        <v>4529.2999999999993</v>
      </c>
      <c r="H2950" s="18">
        <f t="shared" si="7713"/>
        <v>4529.2999999999993</v>
      </c>
      <c r="I2950" s="18">
        <f t="shared" si="7713"/>
        <v>0</v>
      </c>
      <c r="J2950" s="18">
        <f t="shared" si="7713"/>
        <v>0</v>
      </c>
      <c r="K2950" s="18">
        <f t="shared" si="7713"/>
        <v>0</v>
      </c>
      <c r="L2950" s="18">
        <f t="shared" si="7587"/>
        <v>4529.2999999999993</v>
      </c>
      <c r="M2950" s="18">
        <f t="shared" si="7588"/>
        <v>4529.2999999999993</v>
      </c>
      <c r="N2950" s="18">
        <f t="shared" si="7589"/>
        <v>4529.2999999999993</v>
      </c>
      <c r="O2950" s="18">
        <f t="shared" si="7714"/>
        <v>0</v>
      </c>
      <c r="P2950" s="18">
        <f t="shared" si="7714"/>
        <v>0</v>
      </c>
      <c r="Q2950" s="18">
        <f t="shared" si="7714"/>
        <v>0</v>
      </c>
      <c r="R2950" s="18">
        <f t="shared" si="7714"/>
        <v>0</v>
      </c>
      <c r="S2950" s="18">
        <f t="shared" si="7714"/>
        <v>0</v>
      </c>
      <c r="T2950" s="18">
        <f t="shared" si="7567"/>
        <v>4529.2999999999993</v>
      </c>
      <c r="U2950" s="18">
        <f t="shared" si="7568"/>
        <v>4529.2999999999993</v>
      </c>
      <c r="V2950" s="18">
        <f t="shared" si="7569"/>
        <v>4529.2999999999993</v>
      </c>
      <c r="W2950" s="18">
        <f t="shared" si="7722"/>
        <v>0</v>
      </c>
      <c r="X2950" s="18">
        <f t="shared" si="7722"/>
        <v>0</v>
      </c>
      <c r="Y2950" s="18">
        <f t="shared" si="7722"/>
        <v>0</v>
      </c>
      <c r="Z2950" s="18">
        <f t="shared" si="7722"/>
        <v>0</v>
      </c>
      <c r="AA2950" s="18">
        <f t="shared" si="7722"/>
        <v>0</v>
      </c>
      <c r="AB2950" s="18">
        <f t="shared" si="7722"/>
        <v>0</v>
      </c>
      <c r="AC2950" s="18">
        <f t="shared" si="7701"/>
        <v>4529.2999999999993</v>
      </c>
      <c r="AD2950" s="18">
        <f t="shared" si="7702"/>
        <v>4529.2999999999993</v>
      </c>
      <c r="AE2950" s="18">
        <f t="shared" si="7703"/>
        <v>4529.2999999999993</v>
      </c>
      <c r="AF2950" s="18">
        <f t="shared" si="7722"/>
        <v>0</v>
      </c>
      <c r="AG2950" s="18">
        <f t="shared" si="7722"/>
        <v>0</v>
      </c>
      <c r="AH2950" s="18">
        <f t="shared" si="7722"/>
        <v>0</v>
      </c>
      <c r="AI2950" s="18">
        <f t="shared" si="7571"/>
        <v>4529.2999999999993</v>
      </c>
      <c r="AJ2950" s="18">
        <f t="shared" si="7572"/>
        <v>4529.2999999999993</v>
      </c>
      <c r="AK2950" s="18">
        <f t="shared" si="7573"/>
        <v>4529.2999999999993</v>
      </c>
      <c r="AL2950" s="18">
        <f t="shared" si="7722"/>
        <v>0</v>
      </c>
      <c r="AM2950" s="18">
        <f t="shared" si="7574"/>
        <v>4529.2999999999993</v>
      </c>
      <c r="AN2950" s="18">
        <f t="shared" si="7722"/>
        <v>0</v>
      </c>
      <c r="AO2950" s="18">
        <f t="shared" si="7722"/>
        <v>0</v>
      </c>
      <c r="AP2950" s="18">
        <f t="shared" si="7722"/>
        <v>0</v>
      </c>
      <c r="AQ2950" s="18">
        <f t="shared" si="7621"/>
        <v>4529.2999999999993</v>
      </c>
      <c r="AR2950" s="18">
        <f t="shared" si="7622"/>
        <v>4529.2999999999993</v>
      </c>
      <c r="AS2950" s="18">
        <f t="shared" si="7623"/>
        <v>4529.2999999999993</v>
      </c>
      <c r="AT2950" s="18">
        <f t="shared" si="7722"/>
        <v>0</v>
      </c>
      <c r="AU2950" s="18">
        <f t="shared" si="7722"/>
        <v>0</v>
      </c>
      <c r="AV2950" s="18">
        <f t="shared" si="7722"/>
        <v>0</v>
      </c>
      <c r="AW2950" s="18">
        <f t="shared" si="7624"/>
        <v>4529.2999999999993</v>
      </c>
      <c r="AX2950" s="18">
        <f t="shared" si="7625"/>
        <v>4529.2999999999993</v>
      </c>
      <c r="AY2950" s="18">
        <f t="shared" si="7626"/>
        <v>4529.2999999999993</v>
      </c>
      <c r="AZ2950" s="18">
        <f t="shared" si="7722"/>
        <v>47.5</v>
      </c>
      <c r="BA2950" s="18">
        <f t="shared" si="7722"/>
        <v>0</v>
      </c>
      <c r="BB2950" s="18">
        <f t="shared" si="7722"/>
        <v>0</v>
      </c>
      <c r="BC2950" s="18">
        <f t="shared" si="7719"/>
        <v>4576.7999999999993</v>
      </c>
      <c r="BD2950" s="18">
        <f t="shared" si="7720"/>
        <v>4529.2999999999993</v>
      </c>
      <c r="BE2950" s="18">
        <f t="shared" si="7721"/>
        <v>4529.2999999999993</v>
      </c>
      <c r="BF2950" s="18">
        <f t="shared" si="7722"/>
        <v>0</v>
      </c>
      <c r="BG2950" s="18">
        <f t="shared" si="7722"/>
        <v>0</v>
      </c>
      <c r="BH2950" s="18">
        <f t="shared" si="7722"/>
        <v>0</v>
      </c>
      <c r="BI2950" s="18">
        <f t="shared" si="7716"/>
        <v>4576.7999999999993</v>
      </c>
      <c r="BJ2950" s="18">
        <f t="shared" si="7717"/>
        <v>4529.2999999999993</v>
      </c>
      <c r="BK2950" s="18">
        <f t="shared" si="7718"/>
        <v>4529.2999999999993</v>
      </c>
      <c r="BL2950" s="18">
        <f t="shared" si="7722"/>
        <v>0</v>
      </c>
      <c r="BM2950" s="18">
        <f t="shared" si="7722"/>
        <v>0</v>
      </c>
      <c r="BN2950" s="18">
        <f t="shared" si="7722"/>
        <v>0</v>
      </c>
      <c r="BO2950" s="18">
        <f t="shared" si="7599"/>
        <v>4576.7999999999993</v>
      </c>
      <c r="BP2950" s="18">
        <f t="shared" si="7600"/>
        <v>4529.2999999999993</v>
      </c>
      <c r="BQ2950" s="18">
        <f t="shared" si="7601"/>
        <v>4529.2999999999993</v>
      </c>
      <c r="BR2950" s="18">
        <f t="shared" si="7722"/>
        <v>0</v>
      </c>
      <c r="BS2950" s="18">
        <f t="shared" si="7722"/>
        <v>0</v>
      </c>
      <c r="BT2950" s="18">
        <f t="shared" si="7722"/>
        <v>0</v>
      </c>
      <c r="BU2950" s="18">
        <f t="shared" si="7596"/>
        <v>4576.7999999999993</v>
      </c>
      <c r="BV2950" s="18">
        <f t="shared" si="7597"/>
        <v>4529.2999999999993</v>
      </c>
      <c r="BW2950" s="18">
        <f t="shared" si="7598"/>
        <v>4529.2999999999993</v>
      </c>
      <c r="BX2950" s="18">
        <f t="shared" si="7722"/>
        <v>0</v>
      </c>
      <c r="BY2950" s="18">
        <f t="shared" si="7722"/>
        <v>0</v>
      </c>
      <c r="BZ2950" s="18">
        <f t="shared" si="7722"/>
        <v>0</v>
      </c>
      <c r="CA2950" s="18">
        <f t="shared" si="7578"/>
        <v>4576.7999999999993</v>
      </c>
      <c r="CB2950" s="18">
        <f t="shared" si="7579"/>
        <v>4529.2999999999993</v>
      </c>
      <c r="CC2950" s="18">
        <f t="shared" si="7580"/>
        <v>4529.2999999999993</v>
      </c>
      <c r="CD2950" s="18">
        <f t="shared" si="7722"/>
        <v>0</v>
      </c>
      <c r="CE2950" s="27"/>
      <c r="CF2950" s="33"/>
    </row>
    <row r="2951" spans="1:119" ht="46.8" x14ac:dyDescent="0.3">
      <c r="A2951" s="41" t="s">
        <v>474</v>
      </c>
      <c r="B2951" s="39">
        <v>120</v>
      </c>
      <c r="C2951" s="41" t="s">
        <v>5</v>
      </c>
      <c r="D2951" s="41" t="s">
        <v>140</v>
      </c>
      <c r="E2951" s="14" t="s">
        <v>515</v>
      </c>
      <c r="F2951" s="18">
        <v>4529.2999999999993</v>
      </c>
      <c r="G2951" s="18">
        <v>4529.2999999999993</v>
      </c>
      <c r="H2951" s="18">
        <v>4529.2999999999993</v>
      </c>
      <c r="I2951" s="18"/>
      <c r="J2951" s="18"/>
      <c r="K2951" s="18"/>
      <c r="L2951" s="18">
        <f t="shared" si="7587"/>
        <v>4529.2999999999993</v>
      </c>
      <c r="M2951" s="18">
        <f t="shared" si="7588"/>
        <v>4529.2999999999993</v>
      </c>
      <c r="N2951" s="18">
        <f t="shared" si="7589"/>
        <v>4529.2999999999993</v>
      </c>
      <c r="O2951" s="18"/>
      <c r="P2951" s="18"/>
      <c r="Q2951" s="18"/>
      <c r="R2951" s="18"/>
      <c r="S2951" s="18"/>
      <c r="T2951" s="18">
        <f t="shared" si="7567"/>
        <v>4529.2999999999993</v>
      </c>
      <c r="U2951" s="18">
        <f t="shared" si="7568"/>
        <v>4529.2999999999993</v>
      </c>
      <c r="V2951" s="18">
        <f t="shared" si="7569"/>
        <v>4529.2999999999993</v>
      </c>
      <c r="W2951" s="18"/>
      <c r="X2951" s="18"/>
      <c r="Y2951" s="18"/>
      <c r="Z2951" s="18"/>
      <c r="AA2951" s="18"/>
      <c r="AB2951" s="18"/>
      <c r="AC2951" s="18">
        <f t="shared" si="7701"/>
        <v>4529.2999999999993</v>
      </c>
      <c r="AD2951" s="18">
        <f t="shared" si="7702"/>
        <v>4529.2999999999993</v>
      </c>
      <c r="AE2951" s="18">
        <f t="shared" si="7703"/>
        <v>4529.2999999999993</v>
      </c>
      <c r="AF2951" s="18"/>
      <c r="AG2951" s="18"/>
      <c r="AH2951" s="18"/>
      <c r="AI2951" s="18">
        <f t="shared" si="7571"/>
        <v>4529.2999999999993</v>
      </c>
      <c r="AJ2951" s="18">
        <f t="shared" si="7572"/>
        <v>4529.2999999999993</v>
      </c>
      <c r="AK2951" s="18">
        <f t="shared" si="7573"/>
        <v>4529.2999999999993</v>
      </c>
      <c r="AL2951" s="18"/>
      <c r="AM2951" s="18">
        <f t="shared" si="7574"/>
        <v>4529.2999999999993</v>
      </c>
      <c r="AN2951" s="18"/>
      <c r="AO2951" s="18"/>
      <c r="AP2951" s="18"/>
      <c r="AQ2951" s="18">
        <f t="shared" si="7621"/>
        <v>4529.2999999999993</v>
      </c>
      <c r="AR2951" s="18">
        <f t="shared" si="7622"/>
        <v>4529.2999999999993</v>
      </c>
      <c r="AS2951" s="18">
        <f t="shared" si="7623"/>
        <v>4529.2999999999993</v>
      </c>
      <c r="AT2951" s="18"/>
      <c r="AU2951" s="18"/>
      <c r="AV2951" s="18"/>
      <c r="AW2951" s="18">
        <f t="shared" si="7624"/>
        <v>4529.2999999999993</v>
      </c>
      <c r="AX2951" s="18">
        <f t="shared" si="7625"/>
        <v>4529.2999999999993</v>
      </c>
      <c r="AY2951" s="18">
        <f t="shared" si="7626"/>
        <v>4529.2999999999993</v>
      </c>
      <c r="AZ2951" s="18">
        <v>47.5</v>
      </c>
      <c r="BA2951" s="18"/>
      <c r="BB2951" s="18"/>
      <c r="BC2951" s="18">
        <f t="shared" si="7719"/>
        <v>4576.7999999999993</v>
      </c>
      <c r="BD2951" s="18">
        <f t="shared" si="7720"/>
        <v>4529.2999999999993</v>
      </c>
      <c r="BE2951" s="18">
        <f t="shared" si="7721"/>
        <v>4529.2999999999993</v>
      </c>
      <c r="BF2951" s="18"/>
      <c r="BG2951" s="18"/>
      <c r="BH2951" s="18"/>
      <c r="BI2951" s="18">
        <f t="shared" si="7716"/>
        <v>4576.7999999999993</v>
      </c>
      <c r="BJ2951" s="18">
        <f t="shared" si="7717"/>
        <v>4529.2999999999993</v>
      </c>
      <c r="BK2951" s="18">
        <f t="shared" si="7718"/>
        <v>4529.2999999999993</v>
      </c>
      <c r="BL2951" s="18"/>
      <c r="BM2951" s="18"/>
      <c r="BN2951" s="18"/>
      <c r="BO2951" s="18">
        <f t="shared" si="7599"/>
        <v>4576.7999999999993</v>
      </c>
      <c r="BP2951" s="18">
        <f t="shared" si="7600"/>
        <v>4529.2999999999993</v>
      </c>
      <c r="BQ2951" s="18">
        <f t="shared" si="7601"/>
        <v>4529.2999999999993</v>
      </c>
      <c r="BR2951" s="18"/>
      <c r="BS2951" s="18"/>
      <c r="BT2951" s="18"/>
      <c r="BU2951" s="18">
        <f t="shared" si="7596"/>
        <v>4576.7999999999993</v>
      </c>
      <c r="BV2951" s="18">
        <f t="shared" si="7597"/>
        <v>4529.2999999999993</v>
      </c>
      <c r="BW2951" s="18">
        <f t="shared" si="7598"/>
        <v>4529.2999999999993</v>
      </c>
      <c r="BX2951" s="18"/>
      <c r="BY2951" s="18"/>
      <c r="BZ2951" s="18"/>
      <c r="CA2951" s="18">
        <f t="shared" si="7578"/>
        <v>4576.7999999999993</v>
      </c>
      <c r="CB2951" s="18">
        <f t="shared" si="7579"/>
        <v>4529.2999999999993</v>
      </c>
      <c r="CC2951" s="18">
        <f t="shared" si="7580"/>
        <v>4529.2999999999993</v>
      </c>
      <c r="CD2951" s="18"/>
      <c r="CE2951" s="27"/>
      <c r="CF2951" s="33"/>
    </row>
    <row r="2952" spans="1:119" s="11" customFormat="1" x14ac:dyDescent="0.3">
      <c r="A2952" s="10" t="s">
        <v>479</v>
      </c>
      <c r="B2952" s="16"/>
      <c r="C2952" s="10"/>
      <c r="D2952" s="10"/>
      <c r="E2952" s="15" t="s">
        <v>588</v>
      </c>
      <c r="F2952" s="17">
        <f t="shared" ref="F2952:K2952" si="7723">F2953+F2957</f>
        <v>39708.5</v>
      </c>
      <c r="G2952" s="17">
        <f t="shared" si="7723"/>
        <v>39708.5</v>
      </c>
      <c r="H2952" s="17">
        <f t="shared" si="7723"/>
        <v>39708.5</v>
      </c>
      <c r="I2952" s="17">
        <f t="shared" si="7723"/>
        <v>0</v>
      </c>
      <c r="J2952" s="17">
        <f t="shared" si="7723"/>
        <v>0</v>
      </c>
      <c r="K2952" s="17">
        <f t="shared" si="7723"/>
        <v>0</v>
      </c>
      <c r="L2952" s="17">
        <f t="shared" si="7587"/>
        <v>39708.5</v>
      </c>
      <c r="M2952" s="17">
        <f t="shared" si="7588"/>
        <v>39708.5</v>
      </c>
      <c r="N2952" s="17">
        <f t="shared" si="7589"/>
        <v>39708.5</v>
      </c>
      <c r="O2952" s="17">
        <f t="shared" ref="O2952:S2952" si="7724">O2953+O2957</f>
        <v>0</v>
      </c>
      <c r="P2952" s="17">
        <f t="shared" si="7724"/>
        <v>0</v>
      </c>
      <c r="Q2952" s="17">
        <f t="shared" si="7724"/>
        <v>0</v>
      </c>
      <c r="R2952" s="17">
        <f t="shared" si="7724"/>
        <v>0</v>
      </c>
      <c r="S2952" s="17">
        <f t="shared" si="7724"/>
        <v>0</v>
      </c>
      <c r="T2952" s="17">
        <f t="shared" si="7567"/>
        <v>39708.5</v>
      </c>
      <c r="U2952" s="17">
        <f t="shared" si="7568"/>
        <v>39708.5</v>
      </c>
      <c r="V2952" s="17">
        <f t="shared" si="7569"/>
        <v>39708.5</v>
      </c>
      <c r="W2952" s="17">
        <f t="shared" ref="W2952:CD2952" si="7725">W2953+W2957</f>
        <v>0</v>
      </c>
      <c r="X2952" s="17">
        <f t="shared" ref="X2952:AB2952" si="7726">X2953+X2957</f>
        <v>0</v>
      </c>
      <c r="Y2952" s="17">
        <f t="shared" si="7726"/>
        <v>0</v>
      </c>
      <c r="Z2952" s="17">
        <f t="shared" si="7726"/>
        <v>0</v>
      </c>
      <c r="AA2952" s="17">
        <f t="shared" si="7726"/>
        <v>0</v>
      </c>
      <c r="AB2952" s="17">
        <f t="shared" si="7726"/>
        <v>0</v>
      </c>
      <c r="AC2952" s="17">
        <f t="shared" si="7701"/>
        <v>39708.5</v>
      </c>
      <c r="AD2952" s="17">
        <f t="shared" si="7702"/>
        <v>39708.5</v>
      </c>
      <c r="AE2952" s="17">
        <f t="shared" si="7703"/>
        <v>39708.5</v>
      </c>
      <c r="AF2952" s="17">
        <f t="shared" ref="AF2952:AH2952" si="7727">AF2953+AF2957</f>
        <v>0</v>
      </c>
      <c r="AG2952" s="17">
        <f t="shared" si="7727"/>
        <v>0</v>
      </c>
      <c r="AH2952" s="17">
        <f t="shared" si="7727"/>
        <v>0</v>
      </c>
      <c r="AI2952" s="17">
        <f t="shared" si="7571"/>
        <v>39708.5</v>
      </c>
      <c r="AJ2952" s="17">
        <f t="shared" si="7572"/>
        <v>39708.5</v>
      </c>
      <c r="AK2952" s="17">
        <f t="shared" si="7573"/>
        <v>39708.5</v>
      </c>
      <c r="AL2952" s="17">
        <f t="shared" ref="AL2952" si="7728">AL2953+AL2957</f>
        <v>0</v>
      </c>
      <c r="AM2952" s="17">
        <f t="shared" si="7574"/>
        <v>39708.5</v>
      </c>
      <c r="AN2952" s="17">
        <f t="shared" ref="AN2952:AP2952" si="7729">AN2953+AN2957</f>
        <v>0</v>
      </c>
      <c r="AO2952" s="17">
        <f t="shared" si="7729"/>
        <v>0</v>
      </c>
      <c r="AP2952" s="17">
        <f t="shared" si="7729"/>
        <v>0</v>
      </c>
      <c r="AQ2952" s="17">
        <f t="shared" si="7621"/>
        <v>39708.5</v>
      </c>
      <c r="AR2952" s="17">
        <f t="shared" si="7622"/>
        <v>39708.5</v>
      </c>
      <c r="AS2952" s="17">
        <f t="shared" si="7623"/>
        <v>39708.5</v>
      </c>
      <c r="AT2952" s="17">
        <f t="shared" ref="AT2952:AV2952" si="7730">AT2953+AT2957</f>
        <v>0</v>
      </c>
      <c r="AU2952" s="17">
        <f t="shared" si="7730"/>
        <v>0</v>
      </c>
      <c r="AV2952" s="17">
        <f t="shared" si="7730"/>
        <v>0</v>
      </c>
      <c r="AW2952" s="17">
        <f t="shared" si="7624"/>
        <v>39708.5</v>
      </c>
      <c r="AX2952" s="17">
        <f t="shared" si="7625"/>
        <v>39708.5</v>
      </c>
      <c r="AY2952" s="17">
        <f t="shared" si="7626"/>
        <v>39708.5</v>
      </c>
      <c r="AZ2952" s="17">
        <f t="shared" ref="AZ2952:BB2952" si="7731">AZ2953+AZ2957</f>
        <v>358.5</v>
      </c>
      <c r="BA2952" s="17">
        <f t="shared" si="7731"/>
        <v>0</v>
      </c>
      <c r="BB2952" s="17">
        <f t="shared" si="7731"/>
        <v>0</v>
      </c>
      <c r="BC2952" s="17">
        <f t="shared" si="7719"/>
        <v>40067</v>
      </c>
      <c r="BD2952" s="17">
        <f t="shared" si="7720"/>
        <v>39708.5</v>
      </c>
      <c r="BE2952" s="17">
        <f t="shared" si="7721"/>
        <v>39708.5</v>
      </c>
      <c r="BF2952" s="17">
        <f t="shared" ref="BF2952:BH2952" si="7732">BF2953+BF2957</f>
        <v>0</v>
      </c>
      <c r="BG2952" s="17">
        <f t="shared" si="7732"/>
        <v>0</v>
      </c>
      <c r="BH2952" s="17">
        <f t="shared" si="7732"/>
        <v>0</v>
      </c>
      <c r="BI2952" s="18">
        <f t="shared" si="7716"/>
        <v>40067</v>
      </c>
      <c r="BJ2952" s="18">
        <f t="shared" si="7717"/>
        <v>39708.5</v>
      </c>
      <c r="BK2952" s="18">
        <f t="shared" si="7718"/>
        <v>39708.5</v>
      </c>
      <c r="BL2952" s="17">
        <f t="shared" ref="BL2952:BN2952" si="7733">BL2953+BL2957</f>
        <v>0</v>
      </c>
      <c r="BM2952" s="17">
        <f t="shared" si="7733"/>
        <v>0</v>
      </c>
      <c r="BN2952" s="17">
        <f t="shared" si="7733"/>
        <v>0</v>
      </c>
      <c r="BO2952" s="17">
        <f t="shared" si="7599"/>
        <v>40067</v>
      </c>
      <c r="BP2952" s="17">
        <f t="shared" si="7600"/>
        <v>39708.5</v>
      </c>
      <c r="BQ2952" s="17">
        <f t="shared" si="7601"/>
        <v>39708.5</v>
      </c>
      <c r="BR2952" s="17">
        <f t="shared" ref="BR2952:BT2952" si="7734">BR2953+BR2957</f>
        <v>0</v>
      </c>
      <c r="BS2952" s="17">
        <f t="shared" si="7734"/>
        <v>0</v>
      </c>
      <c r="BT2952" s="17">
        <f t="shared" si="7734"/>
        <v>0</v>
      </c>
      <c r="BU2952" s="17">
        <f t="shared" si="7596"/>
        <v>40067</v>
      </c>
      <c r="BV2952" s="17">
        <f t="shared" si="7597"/>
        <v>39708.5</v>
      </c>
      <c r="BW2952" s="17">
        <f t="shared" si="7598"/>
        <v>39708.5</v>
      </c>
      <c r="BX2952" s="17">
        <f t="shared" ref="BX2952:BZ2952" si="7735">BX2953+BX2957</f>
        <v>0</v>
      </c>
      <c r="BY2952" s="17">
        <f t="shared" si="7735"/>
        <v>0</v>
      </c>
      <c r="BZ2952" s="17">
        <f t="shared" si="7735"/>
        <v>0</v>
      </c>
      <c r="CA2952" s="17">
        <f t="shared" si="7578"/>
        <v>40067</v>
      </c>
      <c r="CB2952" s="17">
        <f t="shared" si="7579"/>
        <v>39708.5</v>
      </c>
      <c r="CC2952" s="17">
        <f t="shared" si="7580"/>
        <v>39708.5</v>
      </c>
      <c r="CD2952" s="17">
        <f t="shared" si="7725"/>
        <v>0</v>
      </c>
      <c r="CE2952" s="26"/>
      <c r="CF2952" s="33"/>
      <c r="CG2952" s="37"/>
      <c r="CH2952" s="37"/>
      <c r="CI2952" s="37"/>
      <c r="CJ2952" s="37"/>
      <c r="CK2952" s="37"/>
      <c r="CL2952" s="37"/>
      <c r="CM2952" s="37"/>
      <c r="CN2952" s="37"/>
      <c r="CO2952" s="37"/>
      <c r="CP2952" s="37"/>
      <c r="CQ2952" s="37"/>
      <c r="CR2952" s="37"/>
      <c r="CS2952" s="37"/>
      <c r="CT2952" s="37"/>
      <c r="CU2952" s="37"/>
      <c r="CV2952" s="37"/>
      <c r="CW2952" s="37"/>
      <c r="CX2952" s="37"/>
      <c r="CY2952" s="37"/>
      <c r="CZ2952" s="37"/>
      <c r="DA2952" s="37"/>
      <c r="DB2952" s="37"/>
      <c r="DC2952" s="37"/>
      <c r="DD2952" s="37"/>
      <c r="DE2952" s="37"/>
      <c r="DF2952" s="37"/>
      <c r="DG2952" s="37"/>
      <c r="DH2952" s="37"/>
      <c r="DI2952" s="37"/>
      <c r="DJ2952" s="37"/>
      <c r="DK2952" s="37"/>
      <c r="DL2952" s="37"/>
      <c r="DM2952" s="37"/>
      <c r="DN2952" s="37"/>
      <c r="DO2952" s="37"/>
    </row>
    <row r="2953" spans="1:119" ht="31.2" x14ac:dyDescent="0.3">
      <c r="A2953" s="41" t="s">
        <v>477</v>
      </c>
      <c r="B2953" s="39"/>
      <c r="C2953" s="41"/>
      <c r="D2953" s="41"/>
      <c r="E2953" s="14" t="s">
        <v>600</v>
      </c>
      <c r="F2953" s="18">
        <f t="shared" ref="F2953:K2955" si="7736">F2954</f>
        <v>34141.5</v>
      </c>
      <c r="G2953" s="18">
        <f t="shared" si="7736"/>
        <v>34141.5</v>
      </c>
      <c r="H2953" s="18">
        <f t="shared" si="7736"/>
        <v>34141.5</v>
      </c>
      <c r="I2953" s="18">
        <f t="shared" si="7736"/>
        <v>0</v>
      </c>
      <c r="J2953" s="18">
        <f t="shared" si="7736"/>
        <v>0</v>
      </c>
      <c r="K2953" s="18">
        <f t="shared" si="7736"/>
        <v>0</v>
      </c>
      <c r="L2953" s="18">
        <f t="shared" si="7587"/>
        <v>34141.5</v>
      </c>
      <c r="M2953" s="18">
        <f t="shared" si="7588"/>
        <v>34141.5</v>
      </c>
      <c r="N2953" s="18">
        <f t="shared" si="7589"/>
        <v>34141.5</v>
      </c>
      <c r="O2953" s="18">
        <f t="shared" ref="O2953:S2955" si="7737">O2954</f>
        <v>0</v>
      </c>
      <c r="P2953" s="18">
        <f t="shared" si="7737"/>
        <v>0</v>
      </c>
      <c r="Q2953" s="18">
        <f t="shared" si="7737"/>
        <v>0</v>
      </c>
      <c r="R2953" s="18">
        <f t="shared" si="7737"/>
        <v>0</v>
      </c>
      <c r="S2953" s="18">
        <f t="shared" si="7737"/>
        <v>0</v>
      </c>
      <c r="T2953" s="18">
        <f t="shared" si="7567"/>
        <v>34141.5</v>
      </c>
      <c r="U2953" s="18">
        <f t="shared" si="7568"/>
        <v>34141.5</v>
      </c>
      <c r="V2953" s="18">
        <f t="shared" si="7569"/>
        <v>34141.5</v>
      </c>
      <c r="W2953" s="18">
        <f t="shared" ref="W2953:CD2953" si="7738">W2954</f>
        <v>0</v>
      </c>
      <c r="X2953" s="18">
        <f t="shared" si="7738"/>
        <v>0</v>
      </c>
      <c r="Y2953" s="18">
        <f t="shared" si="7738"/>
        <v>0</v>
      </c>
      <c r="Z2953" s="18">
        <f t="shared" si="7738"/>
        <v>0</v>
      </c>
      <c r="AA2953" s="18">
        <f t="shared" si="7738"/>
        <v>0</v>
      </c>
      <c r="AB2953" s="18">
        <f t="shared" si="7738"/>
        <v>0</v>
      </c>
      <c r="AC2953" s="18">
        <f t="shared" si="7701"/>
        <v>34141.5</v>
      </c>
      <c r="AD2953" s="18">
        <f t="shared" si="7702"/>
        <v>34141.5</v>
      </c>
      <c r="AE2953" s="18">
        <f t="shared" si="7703"/>
        <v>34141.5</v>
      </c>
      <c r="AF2953" s="18">
        <f t="shared" si="7738"/>
        <v>0</v>
      </c>
      <c r="AG2953" s="18">
        <f t="shared" si="7738"/>
        <v>0</v>
      </c>
      <c r="AH2953" s="18">
        <f t="shared" si="7738"/>
        <v>0</v>
      </c>
      <c r="AI2953" s="18">
        <f t="shared" si="7571"/>
        <v>34141.5</v>
      </c>
      <c r="AJ2953" s="18">
        <f t="shared" si="7572"/>
        <v>34141.5</v>
      </c>
      <c r="AK2953" s="18">
        <f t="shared" si="7573"/>
        <v>34141.5</v>
      </c>
      <c r="AL2953" s="18">
        <f t="shared" si="7738"/>
        <v>0</v>
      </c>
      <c r="AM2953" s="18">
        <f t="shared" si="7574"/>
        <v>34141.5</v>
      </c>
      <c r="AN2953" s="18">
        <f t="shared" si="7738"/>
        <v>0</v>
      </c>
      <c r="AO2953" s="18">
        <f t="shared" si="7738"/>
        <v>0</v>
      </c>
      <c r="AP2953" s="18">
        <f t="shared" si="7738"/>
        <v>0</v>
      </c>
      <c r="AQ2953" s="18">
        <f t="shared" si="7621"/>
        <v>34141.5</v>
      </c>
      <c r="AR2953" s="18">
        <f t="shared" si="7622"/>
        <v>34141.5</v>
      </c>
      <c r="AS2953" s="18">
        <f t="shared" si="7623"/>
        <v>34141.5</v>
      </c>
      <c r="AT2953" s="18">
        <f t="shared" si="7738"/>
        <v>0</v>
      </c>
      <c r="AU2953" s="18">
        <f t="shared" si="7738"/>
        <v>0</v>
      </c>
      <c r="AV2953" s="18">
        <f t="shared" si="7738"/>
        <v>0</v>
      </c>
      <c r="AW2953" s="18">
        <f t="shared" si="7624"/>
        <v>34141.5</v>
      </c>
      <c r="AX2953" s="18">
        <f t="shared" si="7625"/>
        <v>34141.5</v>
      </c>
      <c r="AY2953" s="18">
        <f t="shared" si="7626"/>
        <v>34141.5</v>
      </c>
      <c r="AZ2953" s="18">
        <f t="shared" si="7738"/>
        <v>358.5</v>
      </c>
      <c r="BA2953" s="18">
        <f t="shared" si="7738"/>
        <v>0</v>
      </c>
      <c r="BB2953" s="18">
        <f t="shared" si="7738"/>
        <v>0</v>
      </c>
      <c r="BC2953" s="18">
        <f t="shared" si="7719"/>
        <v>34500</v>
      </c>
      <c r="BD2953" s="18">
        <f t="shared" si="7720"/>
        <v>34141.5</v>
      </c>
      <c r="BE2953" s="18">
        <f t="shared" si="7721"/>
        <v>34141.5</v>
      </c>
      <c r="BF2953" s="18">
        <f t="shared" si="7738"/>
        <v>0</v>
      </c>
      <c r="BG2953" s="18">
        <f t="shared" si="7738"/>
        <v>0</v>
      </c>
      <c r="BH2953" s="18">
        <f t="shared" si="7738"/>
        <v>0</v>
      </c>
      <c r="BI2953" s="18">
        <f t="shared" si="7716"/>
        <v>34500</v>
      </c>
      <c r="BJ2953" s="18">
        <f t="shared" si="7717"/>
        <v>34141.5</v>
      </c>
      <c r="BK2953" s="18">
        <f t="shared" si="7718"/>
        <v>34141.5</v>
      </c>
      <c r="BL2953" s="18">
        <f t="shared" si="7738"/>
        <v>0</v>
      </c>
      <c r="BM2953" s="18">
        <f t="shared" si="7738"/>
        <v>0</v>
      </c>
      <c r="BN2953" s="18">
        <f t="shared" si="7738"/>
        <v>0</v>
      </c>
      <c r="BO2953" s="18">
        <f t="shared" si="7599"/>
        <v>34500</v>
      </c>
      <c r="BP2953" s="18">
        <f t="shared" si="7600"/>
        <v>34141.5</v>
      </c>
      <c r="BQ2953" s="18">
        <f t="shared" si="7601"/>
        <v>34141.5</v>
      </c>
      <c r="BR2953" s="18">
        <f t="shared" si="7738"/>
        <v>0</v>
      </c>
      <c r="BS2953" s="18">
        <f t="shared" si="7738"/>
        <v>0</v>
      </c>
      <c r="BT2953" s="18">
        <f t="shared" si="7738"/>
        <v>0</v>
      </c>
      <c r="BU2953" s="18">
        <f t="shared" si="7596"/>
        <v>34500</v>
      </c>
      <c r="BV2953" s="18">
        <f t="shared" si="7597"/>
        <v>34141.5</v>
      </c>
      <c r="BW2953" s="18">
        <f t="shared" si="7598"/>
        <v>34141.5</v>
      </c>
      <c r="BX2953" s="18">
        <f t="shared" si="7738"/>
        <v>0</v>
      </c>
      <c r="BY2953" s="18">
        <f t="shared" si="7738"/>
        <v>0</v>
      </c>
      <c r="BZ2953" s="18">
        <f t="shared" si="7738"/>
        <v>0</v>
      </c>
      <c r="CA2953" s="18">
        <f t="shared" si="7578"/>
        <v>34500</v>
      </c>
      <c r="CB2953" s="18">
        <f t="shared" si="7579"/>
        <v>34141.5</v>
      </c>
      <c r="CC2953" s="18">
        <f t="shared" si="7580"/>
        <v>34141.5</v>
      </c>
      <c r="CD2953" s="18">
        <f t="shared" si="7738"/>
        <v>0</v>
      </c>
      <c r="CE2953" s="27"/>
      <c r="CF2953" s="33"/>
    </row>
    <row r="2954" spans="1:119" ht="93.6" x14ac:dyDescent="0.3">
      <c r="A2954" s="41" t="s">
        <v>477</v>
      </c>
      <c r="B2954" s="39">
        <v>100</v>
      </c>
      <c r="C2954" s="41"/>
      <c r="D2954" s="41"/>
      <c r="E2954" s="14" t="s">
        <v>550</v>
      </c>
      <c r="F2954" s="18">
        <f t="shared" si="7736"/>
        <v>34141.5</v>
      </c>
      <c r="G2954" s="18">
        <f t="shared" si="7736"/>
        <v>34141.5</v>
      </c>
      <c r="H2954" s="18">
        <f t="shared" si="7736"/>
        <v>34141.5</v>
      </c>
      <c r="I2954" s="18">
        <f t="shared" si="7736"/>
        <v>0</v>
      </c>
      <c r="J2954" s="18">
        <f t="shared" si="7736"/>
        <v>0</v>
      </c>
      <c r="K2954" s="18">
        <f t="shared" si="7736"/>
        <v>0</v>
      </c>
      <c r="L2954" s="18">
        <f t="shared" si="7587"/>
        <v>34141.5</v>
      </c>
      <c r="M2954" s="18">
        <f t="shared" si="7588"/>
        <v>34141.5</v>
      </c>
      <c r="N2954" s="18">
        <f t="shared" si="7589"/>
        <v>34141.5</v>
      </c>
      <c r="O2954" s="18">
        <f t="shared" si="7737"/>
        <v>0</v>
      </c>
      <c r="P2954" s="18">
        <f t="shared" si="7737"/>
        <v>0</v>
      </c>
      <c r="Q2954" s="18">
        <f t="shared" si="7737"/>
        <v>0</v>
      </c>
      <c r="R2954" s="18">
        <f t="shared" si="7737"/>
        <v>0</v>
      </c>
      <c r="S2954" s="18">
        <f t="shared" si="7737"/>
        <v>0</v>
      </c>
      <c r="T2954" s="18">
        <f t="shared" si="7567"/>
        <v>34141.5</v>
      </c>
      <c r="U2954" s="18">
        <f t="shared" si="7568"/>
        <v>34141.5</v>
      </c>
      <c r="V2954" s="18">
        <f t="shared" si="7569"/>
        <v>34141.5</v>
      </c>
      <c r="W2954" s="18">
        <f t="shared" ref="W2954:CD2955" si="7739">W2955</f>
        <v>0</v>
      </c>
      <c r="X2954" s="18">
        <f t="shared" si="7739"/>
        <v>0</v>
      </c>
      <c r="Y2954" s="18">
        <f t="shared" si="7739"/>
        <v>0</v>
      </c>
      <c r="Z2954" s="18">
        <f t="shared" si="7739"/>
        <v>0</v>
      </c>
      <c r="AA2954" s="18">
        <f t="shared" si="7739"/>
        <v>0</v>
      </c>
      <c r="AB2954" s="18">
        <f t="shared" si="7739"/>
        <v>0</v>
      </c>
      <c r="AC2954" s="18">
        <f t="shared" si="7701"/>
        <v>34141.5</v>
      </c>
      <c r="AD2954" s="18">
        <f t="shared" si="7702"/>
        <v>34141.5</v>
      </c>
      <c r="AE2954" s="18">
        <f t="shared" si="7703"/>
        <v>34141.5</v>
      </c>
      <c r="AF2954" s="18">
        <f t="shared" si="7739"/>
        <v>0</v>
      </c>
      <c r="AG2954" s="18">
        <f t="shared" si="7739"/>
        <v>0</v>
      </c>
      <c r="AH2954" s="18">
        <f t="shared" si="7739"/>
        <v>0</v>
      </c>
      <c r="AI2954" s="18">
        <f t="shared" si="7571"/>
        <v>34141.5</v>
      </c>
      <c r="AJ2954" s="18">
        <f t="shared" si="7572"/>
        <v>34141.5</v>
      </c>
      <c r="AK2954" s="18">
        <f t="shared" si="7573"/>
        <v>34141.5</v>
      </c>
      <c r="AL2954" s="18">
        <f t="shared" si="7739"/>
        <v>0</v>
      </c>
      <c r="AM2954" s="18">
        <f t="shared" si="7574"/>
        <v>34141.5</v>
      </c>
      <c r="AN2954" s="18">
        <f t="shared" si="7739"/>
        <v>0</v>
      </c>
      <c r="AO2954" s="18">
        <f t="shared" si="7739"/>
        <v>0</v>
      </c>
      <c r="AP2954" s="18">
        <f t="shared" si="7739"/>
        <v>0</v>
      </c>
      <c r="AQ2954" s="18">
        <f t="shared" si="7621"/>
        <v>34141.5</v>
      </c>
      <c r="AR2954" s="18">
        <f t="shared" si="7622"/>
        <v>34141.5</v>
      </c>
      <c r="AS2954" s="18">
        <f t="shared" si="7623"/>
        <v>34141.5</v>
      </c>
      <c r="AT2954" s="18">
        <f t="shared" si="7739"/>
        <v>0</v>
      </c>
      <c r="AU2954" s="18">
        <f t="shared" si="7739"/>
        <v>0</v>
      </c>
      <c r="AV2954" s="18">
        <f t="shared" si="7739"/>
        <v>0</v>
      </c>
      <c r="AW2954" s="18">
        <f t="shared" si="7624"/>
        <v>34141.5</v>
      </c>
      <c r="AX2954" s="18">
        <f t="shared" si="7625"/>
        <v>34141.5</v>
      </c>
      <c r="AY2954" s="18">
        <f t="shared" si="7626"/>
        <v>34141.5</v>
      </c>
      <c r="AZ2954" s="18">
        <f t="shared" si="7739"/>
        <v>358.5</v>
      </c>
      <c r="BA2954" s="18">
        <f t="shared" si="7739"/>
        <v>0</v>
      </c>
      <c r="BB2954" s="18">
        <f t="shared" si="7739"/>
        <v>0</v>
      </c>
      <c r="BC2954" s="18">
        <f t="shared" si="7719"/>
        <v>34500</v>
      </c>
      <c r="BD2954" s="18">
        <f t="shared" si="7720"/>
        <v>34141.5</v>
      </c>
      <c r="BE2954" s="18">
        <f t="shared" si="7721"/>
        <v>34141.5</v>
      </c>
      <c r="BF2954" s="18">
        <f t="shared" si="7739"/>
        <v>0</v>
      </c>
      <c r="BG2954" s="18">
        <f t="shared" si="7739"/>
        <v>0</v>
      </c>
      <c r="BH2954" s="18">
        <f t="shared" si="7739"/>
        <v>0</v>
      </c>
      <c r="BI2954" s="18">
        <f t="shared" si="7716"/>
        <v>34500</v>
      </c>
      <c r="BJ2954" s="18">
        <f t="shared" si="7717"/>
        <v>34141.5</v>
      </c>
      <c r="BK2954" s="18">
        <f t="shared" si="7718"/>
        <v>34141.5</v>
      </c>
      <c r="BL2954" s="18">
        <f t="shared" si="7739"/>
        <v>0</v>
      </c>
      <c r="BM2954" s="18">
        <f t="shared" si="7739"/>
        <v>0</v>
      </c>
      <c r="BN2954" s="18">
        <f t="shared" si="7739"/>
        <v>0</v>
      </c>
      <c r="BO2954" s="18">
        <f t="shared" si="7599"/>
        <v>34500</v>
      </c>
      <c r="BP2954" s="18">
        <f t="shared" si="7600"/>
        <v>34141.5</v>
      </c>
      <c r="BQ2954" s="18">
        <f t="shared" si="7601"/>
        <v>34141.5</v>
      </c>
      <c r="BR2954" s="18">
        <f t="shared" si="7739"/>
        <v>0</v>
      </c>
      <c r="BS2954" s="18">
        <f t="shared" si="7739"/>
        <v>0</v>
      </c>
      <c r="BT2954" s="18">
        <f t="shared" si="7739"/>
        <v>0</v>
      </c>
      <c r="BU2954" s="18">
        <f t="shared" si="7596"/>
        <v>34500</v>
      </c>
      <c r="BV2954" s="18">
        <f t="shared" si="7597"/>
        <v>34141.5</v>
      </c>
      <c r="BW2954" s="18">
        <f t="shared" si="7598"/>
        <v>34141.5</v>
      </c>
      <c r="BX2954" s="18">
        <f t="shared" si="7739"/>
        <v>0</v>
      </c>
      <c r="BY2954" s="18">
        <f t="shared" si="7739"/>
        <v>0</v>
      </c>
      <c r="BZ2954" s="18">
        <f t="shared" si="7739"/>
        <v>0</v>
      </c>
      <c r="CA2954" s="18">
        <f t="shared" si="7578"/>
        <v>34500</v>
      </c>
      <c r="CB2954" s="18">
        <f t="shared" si="7579"/>
        <v>34141.5</v>
      </c>
      <c r="CC2954" s="18">
        <f t="shared" si="7580"/>
        <v>34141.5</v>
      </c>
      <c r="CD2954" s="18">
        <f t="shared" si="7739"/>
        <v>0</v>
      </c>
      <c r="CE2954" s="27"/>
      <c r="CF2954" s="33"/>
    </row>
    <row r="2955" spans="1:119" ht="31.2" x14ac:dyDescent="0.3">
      <c r="A2955" s="41" t="s">
        <v>477</v>
      </c>
      <c r="B2955" s="39">
        <v>120</v>
      </c>
      <c r="C2955" s="41"/>
      <c r="D2955" s="41"/>
      <c r="E2955" s="14" t="s">
        <v>558</v>
      </c>
      <c r="F2955" s="18">
        <f t="shared" si="7736"/>
        <v>34141.5</v>
      </c>
      <c r="G2955" s="18">
        <f t="shared" si="7736"/>
        <v>34141.5</v>
      </c>
      <c r="H2955" s="18">
        <f t="shared" si="7736"/>
        <v>34141.5</v>
      </c>
      <c r="I2955" s="18">
        <f t="shared" si="7736"/>
        <v>0</v>
      </c>
      <c r="J2955" s="18">
        <f t="shared" si="7736"/>
        <v>0</v>
      </c>
      <c r="K2955" s="18">
        <f t="shared" si="7736"/>
        <v>0</v>
      </c>
      <c r="L2955" s="18">
        <f t="shared" si="7587"/>
        <v>34141.5</v>
      </c>
      <c r="M2955" s="18">
        <f t="shared" si="7588"/>
        <v>34141.5</v>
      </c>
      <c r="N2955" s="18">
        <f t="shared" si="7589"/>
        <v>34141.5</v>
      </c>
      <c r="O2955" s="18">
        <f t="shared" si="7737"/>
        <v>0</v>
      </c>
      <c r="P2955" s="18">
        <f t="shared" si="7737"/>
        <v>0</v>
      </c>
      <c r="Q2955" s="18">
        <f t="shared" si="7737"/>
        <v>0</v>
      </c>
      <c r="R2955" s="18">
        <f t="shared" si="7737"/>
        <v>0</v>
      </c>
      <c r="S2955" s="18">
        <f t="shared" si="7737"/>
        <v>0</v>
      </c>
      <c r="T2955" s="18">
        <f t="shared" ref="T2955:T3018" si="7740">L2955+O2955+R2955</f>
        <v>34141.5</v>
      </c>
      <c r="U2955" s="18">
        <f t="shared" ref="U2955:U3018" si="7741">M2955+P2955+S2955</f>
        <v>34141.5</v>
      </c>
      <c r="V2955" s="18">
        <f t="shared" ref="V2955:V3018" si="7742">N2955+Q2955</f>
        <v>34141.5</v>
      </c>
      <c r="W2955" s="18">
        <f t="shared" si="7739"/>
        <v>0</v>
      </c>
      <c r="X2955" s="18">
        <f t="shared" si="7739"/>
        <v>0</v>
      </c>
      <c r="Y2955" s="18">
        <f t="shared" si="7739"/>
        <v>0</v>
      </c>
      <c r="Z2955" s="18">
        <f t="shared" si="7739"/>
        <v>0</v>
      </c>
      <c r="AA2955" s="18">
        <f t="shared" si="7739"/>
        <v>0</v>
      </c>
      <c r="AB2955" s="18">
        <f t="shared" si="7739"/>
        <v>0</v>
      </c>
      <c r="AC2955" s="18">
        <f t="shared" si="7701"/>
        <v>34141.5</v>
      </c>
      <c r="AD2955" s="18">
        <f t="shared" si="7702"/>
        <v>34141.5</v>
      </c>
      <c r="AE2955" s="18">
        <f t="shared" si="7703"/>
        <v>34141.5</v>
      </c>
      <c r="AF2955" s="18">
        <f t="shared" si="7739"/>
        <v>0</v>
      </c>
      <c r="AG2955" s="18">
        <f t="shared" si="7739"/>
        <v>0</v>
      </c>
      <c r="AH2955" s="18">
        <f t="shared" si="7739"/>
        <v>0</v>
      </c>
      <c r="AI2955" s="18">
        <f t="shared" si="7571"/>
        <v>34141.5</v>
      </c>
      <c r="AJ2955" s="18">
        <f t="shared" si="7572"/>
        <v>34141.5</v>
      </c>
      <c r="AK2955" s="18">
        <f t="shared" si="7573"/>
        <v>34141.5</v>
      </c>
      <c r="AL2955" s="18">
        <f t="shared" si="7739"/>
        <v>0</v>
      </c>
      <c r="AM2955" s="18">
        <f t="shared" si="7574"/>
        <v>34141.5</v>
      </c>
      <c r="AN2955" s="18">
        <f t="shared" si="7739"/>
        <v>0</v>
      </c>
      <c r="AO2955" s="18">
        <f t="shared" si="7739"/>
        <v>0</v>
      </c>
      <c r="AP2955" s="18">
        <f t="shared" si="7739"/>
        <v>0</v>
      </c>
      <c r="AQ2955" s="18">
        <f t="shared" si="7621"/>
        <v>34141.5</v>
      </c>
      <c r="AR2955" s="18">
        <f t="shared" si="7622"/>
        <v>34141.5</v>
      </c>
      <c r="AS2955" s="18">
        <f t="shared" si="7623"/>
        <v>34141.5</v>
      </c>
      <c r="AT2955" s="18">
        <f t="shared" si="7739"/>
        <v>0</v>
      </c>
      <c r="AU2955" s="18">
        <f t="shared" si="7739"/>
        <v>0</v>
      </c>
      <c r="AV2955" s="18">
        <f t="shared" si="7739"/>
        <v>0</v>
      </c>
      <c r="AW2955" s="18">
        <f t="shared" si="7624"/>
        <v>34141.5</v>
      </c>
      <c r="AX2955" s="18">
        <f t="shared" si="7625"/>
        <v>34141.5</v>
      </c>
      <c r="AY2955" s="18">
        <f t="shared" si="7626"/>
        <v>34141.5</v>
      </c>
      <c r="AZ2955" s="18">
        <f t="shared" si="7739"/>
        <v>358.5</v>
      </c>
      <c r="BA2955" s="18">
        <f t="shared" si="7739"/>
        <v>0</v>
      </c>
      <c r="BB2955" s="18">
        <f t="shared" si="7739"/>
        <v>0</v>
      </c>
      <c r="BC2955" s="18">
        <f t="shared" si="7719"/>
        <v>34500</v>
      </c>
      <c r="BD2955" s="18">
        <f t="shared" si="7720"/>
        <v>34141.5</v>
      </c>
      <c r="BE2955" s="18">
        <f t="shared" si="7721"/>
        <v>34141.5</v>
      </c>
      <c r="BF2955" s="18">
        <f t="shared" si="7739"/>
        <v>0</v>
      </c>
      <c r="BG2955" s="18">
        <f t="shared" si="7739"/>
        <v>0</v>
      </c>
      <c r="BH2955" s="18">
        <f t="shared" si="7739"/>
        <v>0</v>
      </c>
      <c r="BI2955" s="18">
        <f t="shared" si="7716"/>
        <v>34500</v>
      </c>
      <c r="BJ2955" s="18">
        <f t="shared" si="7717"/>
        <v>34141.5</v>
      </c>
      <c r="BK2955" s="18">
        <f t="shared" si="7718"/>
        <v>34141.5</v>
      </c>
      <c r="BL2955" s="18">
        <f t="shared" si="7739"/>
        <v>0</v>
      </c>
      <c r="BM2955" s="18">
        <f t="shared" si="7739"/>
        <v>0</v>
      </c>
      <c r="BN2955" s="18">
        <f t="shared" si="7739"/>
        <v>0</v>
      </c>
      <c r="BO2955" s="18">
        <f t="shared" si="7599"/>
        <v>34500</v>
      </c>
      <c r="BP2955" s="18">
        <f t="shared" si="7600"/>
        <v>34141.5</v>
      </c>
      <c r="BQ2955" s="18">
        <f t="shared" si="7601"/>
        <v>34141.5</v>
      </c>
      <c r="BR2955" s="18">
        <f t="shared" si="7739"/>
        <v>0</v>
      </c>
      <c r="BS2955" s="18">
        <f t="shared" si="7739"/>
        <v>0</v>
      </c>
      <c r="BT2955" s="18">
        <f t="shared" si="7739"/>
        <v>0</v>
      </c>
      <c r="BU2955" s="18">
        <f t="shared" si="7596"/>
        <v>34500</v>
      </c>
      <c r="BV2955" s="18">
        <f t="shared" si="7597"/>
        <v>34141.5</v>
      </c>
      <c r="BW2955" s="18">
        <f t="shared" si="7598"/>
        <v>34141.5</v>
      </c>
      <c r="BX2955" s="18">
        <f t="shared" si="7739"/>
        <v>0</v>
      </c>
      <c r="BY2955" s="18">
        <f t="shared" si="7739"/>
        <v>0</v>
      </c>
      <c r="BZ2955" s="18">
        <f t="shared" si="7739"/>
        <v>0</v>
      </c>
      <c r="CA2955" s="18">
        <f t="shared" si="7578"/>
        <v>34500</v>
      </c>
      <c r="CB2955" s="18">
        <f t="shared" si="7579"/>
        <v>34141.5</v>
      </c>
      <c r="CC2955" s="18">
        <f t="shared" si="7580"/>
        <v>34141.5</v>
      </c>
      <c r="CD2955" s="18">
        <f t="shared" si="7739"/>
        <v>0</v>
      </c>
      <c r="CE2955" s="27"/>
      <c r="CF2955" s="33"/>
    </row>
    <row r="2956" spans="1:119" ht="46.8" x14ac:dyDescent="0.3">
      <c r="A2956" s="41" t="s">
        <v>477</v>
      </c>
      <c r="B2956" s="39">
        <v>120</v>
      </c>
      <c r="C2956" s="41" t="s">
        <v>5</v>
      </c>
      <c r="D2956" s="41" t="s">
        <v>140</v>
      </c>
      <c r="E2956" s="14" t="s">
        <v>515</v>
      </c>
      <c r="F2956" s="18">
        <v>34141.5</v>
      </c>
      <c r="G2956" s="18">
        <v>34141.5</v>
      </c>
      <c r="H2956" s="18">
        <v>34141.5</v>
      </c>
      <c r="I2956" s="18"/>
      <c r="J2956" s="18"/>
      <c r="K2956" s="18"/>
      <c r="L2956" s="18">
        <f t="shared" si="7587"/>
        <v>34141.5</v>
      </c>
      <c r="M2956" s="18">
        <f t="shared" si="7588"/>
        <v>34141.5</v>
      </c>
      <c r="N2956" s="18">
        <f t="shared" si="7589"/>
        <v>34141.5</v>
      </c>
      <c r="O2956" s="18"/>
      <c r="P2956" s="18"/>
      <c r="Q2956" s="18"/>
      <c r="R2956" s="18"/>
      <c r="S2956" s="18"/>
      <c r="T2956" s="18">
        <f t="shared" si="7740"/>
        <v>34141.5</v>
      </c>
      <c r="U2956" s="18">
        <f t="shared" si="7741"/>
        <v>34141.5</v>
      </c>
      <c r="V2956" s="18">
        <f t="shared" si="7742"/>
        <v>34141.5</v>
      </c>
      <c r="W2956" s="18"/>
      <c r="X2956" s="18"/>
      <c r="Y2956" s="18"/>
      <c r="Z2956" s="18"/>
      <c r="AA2956" s="18"/>
      <c r="AB2956" s="18"/>
      <c r="AC2956" s="18">
        <f t="shared" si="7701"/>
        <v>34141.5</v>
      </c>
      <c r="AD2956" s="18">
        <f t="shared" si="7702"/>
        <v>34141.5</v>
      </c>
      <c r="AE2956" s="18">
        <f t="shared" si="7703"/>
        <v>34141.5</v>
      </c>
      <c r="AF2956" s="18"/>
      <c r="AG2956" s="18"/>
      <c r="AH2956" s="18"/>
      <c r="AI2956" s="18">
        <f t="shared" ref="AI2956:AI3019" si="7743">AC2956+AF2956</f>
        <v>34141.5</v>
      </c>
      <c r="AJ2956" s="18">
        <f t="shared" ref="AJ2956:AJ3019" si="7744">AD2956+AG2956</f>
        <v>34141.5</v>
      </c>
      <c r="AK2956" s="18">
        <f t="shared" ref="AK2956:AK3019" si="7745">AE2956+AH2956</f>
        <v>34141.5</v>
      </c>
      <c r="AL2956" s="18"/>
      <c r="AM2956" s="18">
        <f t="shared" ref="AM2956:AM3019" si="7746">AI2956+AL2956</f>
        <v>34141.5</v>
      </c>
      <c r="AN2956" s="18"/>
      <c r="AO2956" s="18"/>
      <c r="AP2956" s="18"/>
      <c r="AQ2956" s="18">
        <f t="shared" si="7621"/>
        <v>34141.5</v>
      </c>
      <c r="AR2956" s="18">
        <f t="shared" si="7622"/>
        <v>34141.5</v>
      </c>
      <c r="AS2956" s="18">
        <f t="shared" si="7623"/>
        <v>34141.5</v>
      </c>
      <c r="AT2956" s="18"/>
      <c r="AU2956" s="18"/>
      <c r="AV2956" s="18"/>
      <c r="AW2956" s="18">
        <f t="shared" si="7624"/>
        <v>34141.5</v>
      </c>
      <c r="AX2956" s="18">
        <f t="shared" si="7625"/>
        <v>34141.5</v>
      </c>
      <c r="AY2956" s="18">
        <f t="shared" si="7626"/>
        <v>34141.5</v>
      </c>
      <c r="AZ2956" s="18">
        <v>358.5</v>
      </c>
      <c r="BA2956" s="18"/>
      <c r="BB2956" s="18"/>
      <c r="BC2956" s="18">
        <f t="shared" si="7719"/>
        <v>34500</v>
      </c>
      <c r="BD2956" s="18">
        <f t="shared" si="7720"/>
        <v>34141.5</v>
      </c>
      <c r="BE2956" s="18">
        <f t="shared" si="7721"/>
        <v>34141.5</v>
      </c>
      <c r="BF2956" s="18"/>
      <c r="BG2956" s="18"/>
      <c r="BH2956" s="18"/>
      <c r="BI2956" s="18">
        <f t="shared" si="7716"/>
        <v>34500</v>
      </c>
      <c r="BJ2956" s="18">
        <f t="shared" si="7717"/>
        <v>34141.5</v>
      </c>
      <c r="BK2956" s="18">
        <f t="shared" si="7718"/>
        <v>34141.5</v>
      </c>
      <c r="BL2956" s="18"/>
      <c r="BM2956" s="18"/>
      <c r="BN2956" s="18"/>
      <c r="BO2956" s="18">
        <f t="shared" si="7599"/>
        <v>34500</v>
      </c>
      <c r="BP2956" s="18">
        <f t="shared" si="7600"/>
        <v>34141.5</v>
      </c>
      <c r="BQ2956" s="18">
        <f t="shared" si="7601"/>
        <v>34141.5</v>
      </c>
      <c r="BR2956" s="18"/>
      <c r="BS2956" s="18"/>
      <c r="BT2956" s="18"/>
      <c r="BU2956" s="18">
        <f t="shared" si="7596"/>
        <v>34500</v>
      </c>
      <c r="BV2956" s="18">
        <f t="shared" si="7597"/>
        <v>34141.5</v>
      </c>
      <c r="BW2956" s="18">
        <f t="shared" si="7598"/>
        <v>34141.5</v>
      </c>
      <c r="BX2956" s="18"/>
      <c r="BY2956" s="18"/>
      <c r="BZ2956" s="18"/>
      <c r="CA2956" s="18">
        <f t="shared" si="7578"/>
        <v>34500</v>
      </c>
      <c r="CB2956" s="18">
        <f t="shared" si="7579"/>
        <v>34141.5</v>
      </c>
      <c r="CC2956" s="18">
        <f t="shared" si="7580"/>
        <v>34141.5</v>
      </c>
      <c r="CD2956" s="18"/>
      <c r="CE2956" s="27"/>
      <c r="CF2956" s="33"/>
    </row>
    <row r="2957" spans="1:119" ht="31.2" x14ac:dyDescent="0.3">
      <c r="A2957" s="41" t="s">
        <v>478</v>
      </c>
      <c r="B2957" s="39"/>
      <c r="C2957" s="41"/>
      <c r="D2957" s="41"/>
      <c r="E2957" s="14" t="s">
        <v>601</v>
      </c>
      <c r="F2957" s="18">
        <f t="shared" ref="F2957:K2957" si="7747">F2958+F2961+F2964</f>
        <v>5567</v>
      </c>
      <c r="G2957" s="18">
        <f t="shared" si="7747"/>
        <v>5567</v>
      </c>
      <c r="H2957" s="18">
        <f t="shared" si="7747"/>
        <v>5567</v>
      </c>
      <c r="I2957" s="18">
        <f t="shared" si="7747"/>
        <v>0</v>
      </c>
      <c r="J2957" s="18">
        <f t="shared" si="7747"/>
        <v>0</v>
      </c>
      <c r="K2957" s="18">
        <f t="shared" si="7747"/>
        <v>0</v>
      </c>
      <c r="L2957" s="18">
        <f t="shared" si="7587"/>
        <v>5567</v>
      </c>
      <c r="M2957" s="18">
        <f t="shared" si="7588"/>
        <v>5567</v>
      </c>
      <c r="N2957" s="18">
        <f t="shared" si="7589"/>
        <v>5567</v>
      </c>
      <c r="O2957" s="18">
        <f t="shared" ref="O2957:S2957" si="7748">O2958+O2961+O2964</f>
        <v>0</v>
      </c>
      <c r="P2957" s="18">
        <f t="shared" si="7748"/>
        <v>0</v>
      </c>
      <c r="Q2957" s="18">
        <f t="shared" si="7748"/>
        <v>0</v>
      </c>
      <c r="R2957" s="18">
        <f t="shared" si="7748"/>
        <v>0</v>
      </c>
      <c r="S2957" s="18">
        <f t="shared" si="7748"/>
        <v>0</v>
      </c>
      <c r="T2957" s="18">
        <f t="shared" si="7740"/>
        <v>5567</v>
      </c>
      <c r="U2957" s="18">
        <f t="shared" si="7741"/>
        <v>5567</v>
      </c>
      <c r="V2957" s="18">
        <f t="shared" si="7742"/>
        <v>5567</v>
      </c>
      <c r="W2957" s="18">
        <f t="shared" ref="W2957:CD2957" si="7749">W2958+W2961+W2964</f>
        <v>0</v>
      </c>
      <c r="X2957" s="18">
        <f t="shared" ref="X2957:AB2957" si="7750">X2958+X2961+X2964</f>
        <v>0</v>
      </c>
      <c r="Y2957" s="18">
        <f t="shared" si="7750"/>
        <v>0</v>
      </c>
      <c r="Z2957" s="18">
        <f t="shared" si="7750"/>
        <v>0</v>
      </c>
      <c r="AA2957" s="18">
        <f t="shared" si="7750"/>
        <v>0</v>
      </c>
      <c r="AB2957" s="18">
        <f t="shared" si="7750"/>
        <v>0</v>
      </c>
      <c r="AC2957" s="18">
        <f t="shared" si="7701"/>
        <v>5567</v>
      </c>
      <c r="AD2957" s="18">
        <f t="shared" si="7702"/>
        <v>5567</v>
      </c>
      <c r="AE2957" s="18">
        <f t="shared" si="7703"/>
        <v>5567</v>
      </c>
      <c r="AF2957" s="18">
        <f t="shared" ref="AF2957:AH2957" si="7751">AF2958+AF2961+AF2964</f>
        <v>0</v>
      </c>
      <c r="AG2957" s="18">
        <f t="shared" si="7751"/>
        <v>0</v>
      </c>
      <c r="AH2957" s="18">
        <f t="shared" si="7751"/>
        <v>0</v>
      </c>
      <c r="AI2957" s="18">
        <f t="shared" si="7743"/>
        <v>5567</v>
      </c>
      <c r="AJ2957" s="18">
        <f t="shared" si="7744"/>
        <v>5567</v>
      </c>
      <c r="AK2957" s="18">
        <f t="shared" si="7745"/>
        <v>5567</v>
      </c>
      <c r="AL2957" s="18">
        <f t="shared" ref="AL2957" si="7752">AL2958+AL2961+AL2964</f>
        <v>0</v>
      </c>
      <c r="AM2957" s="18">
        <f t="shared" si="7746"/>
        <v>5567</v>
      </c>
      <c r="AN2957" s="18">
        <f t="shared" ref="AN2957:AP2957" si="7753">AN2958+AN2961+AN2964</f>
        <v>0</v>
      </c>
      <c r="AO2957" s="18">
        <f t="shared" si="7753"/>
        <v>0</v>
      </c>
      <c r="AP2957" s="18">
        <f t="shared" si="7753"/>
        <v>0</v>
      </c>
      <c r="AQ2957" s="18">
        <f t="shared" si="7621"/>
        <v>5567</v>
      </c>
      <c r="AR2957" s="18">
        <f t="shared" si="7622"/>
        <v>5567</v>
      </c>
      <c r="AS2957" s="18">
        <f t="shared" si="7623"/>
        <v>5567</v>
      </c>
      <c r="AT2957" s="18">
        <f t="shared" ref="AT2957:AV2957" si="7754">AT2958+AT2961+AT2964</f>
        <v>0</v>
      </c>
      <c r="AU2957" s="18">
        <f t="shared" si="7754"/>
        <v>0</v>
      </c>
      <c r="AV2957" s="18">
        <f t="shared" si="7754"/>
        <v>0</v>
      </c>
      <c r="AW2957" s="18">
        <f t="shared" si="7624"/>
        <v>5567</v>
      </c>
      <c r="AX2957" s="18">
        <f t="shared" si="7625"/>
        <v>5567</v>
      </c>
      <c r="AY2957" s="18">
        <f t="shared" si="7626"/>
        <v>5567</v>
      </c>
      <c r="AZ2957" s="18">
        <f t="shared" ref="AZ2957:BB2957" si="7755">AZ2958+AZ2961+AZ2964</f>
        <v>0</v>
      </c>
      <c r="BA2957" s="18">
        <f t="shared" si="7755"/>
        <v>0</v>
      </c>
      <c r="BB2957" s="18">
        <f t="shared" si="7755"/>
        <v>0</v>
      </c>
      <c r="BC2957" s="18">
        <f t="shared" si="7719"/>
        <v>5567</v>
      </c>
      <c r="BD2957" s="18">
        <f t="shared" si="7720"/>
        <v>5567</v>
      </c>
      <c r="BE2957" s="18">
        <f t="shared" si="7721"/>
        <v>5567</v>
      </c>
      <c r="BF2957" s="18">
        <f t="shared" ref="BF2957:BH2957" si="7756">BF2958+BF2961+BF2964</f>
        <v>0</v>
      </c>
      <c r="BG2957" s="18">
        <f t="shared" si="7756"/>
        <v>0</v>
      </c>
      <c r="BH2957" s="18">
        <f t="shared" si="7756"/>
        <v>0</v>
      </c>
      <c r="BI2957" s="18">
        <f t="shared" si="7716"/>
        <v>5567</v>
      </c>
      <c r="BJ2957" s="18">
        <f t="shared" si="7717"/>
        <v>5567</v>
      </c>
      <c r="BK2957" s="18">
        <f t="shared" si="7718"/>
        <v>5567</v>
      </c>
      <c r="BL2957" s="18">
        <f t="shared" ref="BL2957:BN2957" si="7757">BL2958+BL2961+BL2964</f>
        <v>0</v>
      </c>
      <c r="BM2957" s="18">
        <f t="shared" si="7757"/>
        <v>0</v>
      </c>
      <c r="BN2957" s="18">
        <f t="shared" si="7757"/>
        <v>0</v>
      </c>
      <c r="BO2957" s="18">
        <f t="shared" si="7599"/>
        <v>5567</v>
      </c>
      <c r="BP2957" s="18">
        <f t="shared" si="7600"/>
        <v>5567</v>
      </c>
      <c r="BQ2957" s="18">
        <f t="shared" si="7601"/>
        <v>5567</v>
      </c>
      <c r="BR2957" s="18">
        <f t="shared" ref="BR2957:BT2957" si="7758">BR2958+BR2961+BR2964</f>
        <v>0</v>
      </c>
      <c r="BS2957" s="18">
        <f t="shared" si="7758"/>
        <v>0</v>
      </c>
      <c r="BT2957" s="18">
        <f t="shared" si="7758"/>
        <v>0</v>
      </c>
      <c r="BU2957" s="18">
        <f t="shared" si="7596"/>
        <v>5567</v>
      </c>
      <c r="BV2957" s="18">
        <f t="shared" si="7597"/>
        <v>5567</v>
      </c>
      <c r="BW2957" s="18">
        <f t="shared" si="7598"/>
        <v>5567</v>
      </c>
      <c r="BX2957" s="18">
        <f t="shared" ref="BX2957:BZ2957" si="7759">BX2958+BX2961+BX2964</f>
        <v>0</v>
      </c>
      <c r="BY2957" s="18">
        <f t="shared" si="7759"/>
        <v>0</v>
      </c>
      <c r="BZ2957" s="18">
        <f t="shared" si="7759"/>
        <v>0</v>
      </c>
      <c r="CA2957" s="18">
        <f t="shared" si="7578"/>
        <v>5567</v>
      </c>
      <c r="CB2957" s="18">
        <f t="shared" si="7579"/>
        <v>5567</v>
      </c>
      <c r="CC2957" s="18">
        <f t="shared" si="7580"/>
        <v>5567</v>
      </c>
      <c r="CD2957" s="18">
        <f t="shared" si="7749"/>
        <v>0</v>
      </c>
      <c r="CE2957" s="27"/>
      <c r="CF2957" s="33"/>
    </row>
    <row r="2958" spans="1:119" ht="93.6" x14ac:dyDescent="0.3">
      <c r="A2958" s="41" t="s">
        <v>478</v>
      </c>
      <c r="B2958" s="39">
        <v>100</v>
      </c>
      <c r="C2958" s="41"/>
      <c r="D2958" s="41"/>
      <c r="E2958" s="14" t="s">
        <v>550</v>
      </c>
      <c r="F2958" s="18">
        <f t="shared" ref="F2958:K2959" si="7760">F2959</f>
        <v>442.7</v>
      </c>
      <c r="G2958" s="18">
        <f t="shared" si="7760"/>
        <v>442.7</v>
      </c>
      <c r="H2958" s="18">
        <f t="shared" si="7760"/>
        <v>442.7</v>
      </c>
      <c r="I2958" s="18">
        <f t="shared" si="7760"/>
        <v>0</v>
      </c>
      <c r="J2958" s="18">
        <f t="shared" si="7760"/>
        <v>0</v>
      </c>
      <c r="K2958" s="18">
        <f t="shared" si="7760"/>
        <v>0</v>
      </c>
      <c r="L2958" s="18">
        <f t="shared" si="7587"/>
        <v>442.7</v>
      </c>
      <c r="M2958" s="18">
        <f t="shared" si="7588"/>
        <v>442.7</v>
      </c>
      <c r="N2958" s="18">
        <f t="shared" si="7589"/>
        <v>442.7</v>
      </c>
      <c r="O2958" s="18">
        <f t="shared" ref="O2958:S2959" si="7761">O2959</f>
        <v>0</v>
      </c>
      <c r="P2958" s="18">
        <f t="shared" si="7761"/>
        <v>0</v>
      </c>
      <c r="Q2958" s="18">
        <f t="shared" si="7761"/>
        <v>0</v>
      </c>
      <c r="R2958" s="18">
        <f t="shared" si="7761"/>
        <v>0</v>
      </c>
      <c r="S2958" s="18">
        <f t="shared" si="7761"/>
        <v>0</v>
      </c>
      <c r="T2958" s="18">
        <f t="shared" si="7740"/>
        <v>442.7</v>
      </c>
      <c r="U2958" s="18">
        <f t="shared" si="7741"/>
        <v>442.7</v>
      </c>
      <c r="V2958" s="18">
        <f t="shared" si="7742"/>
        <v>442.7</v>
      </c>
      <c r="W2958" s="18">
        <f t="shared" ref="W2958:CD2959" si="7762">W2959</f>
        <v>0</v>
      </c>
      <c r="X2958" s="18">
        <f t="shared" si="7762"/>
        <v>0</v>
      </c>
      <c r="Y2958" s="18">
        <f t="shared" si="7762"/>
        <v>0</v>
      </c>
      <c r="Z2958" s="18">
        <f t="shared" si="7762"/>
        <v>0</v>
      </c>
      <c r="AA2958" s="18">
        <f t="shared" si="7762"/>
        <v>0</v>
      </c>
      <c r="AB2958" s="18">
        <f t="shared" si="7762"/>
        <v>0</v>
      </c>
      <c r="AC2958" s="18">
        <f t="shared" si="7701"/>
        <v>442.7</v>
      </c>
      <c r="AD2958" s="18">
        <f t="shared" si="7702"/>
        <v>442.7</v>
      </c>
      <c r="AE2958" s="18">
        <f t="shared" si="7703"/>
        <v>442.7</v>
      </c>
      <c r="AF2958" s="18">
        <f t="shared" si="7762"/>
        <v>0</v>
      </c>
      <c r="AG2958" s="18">
        <f t="shared" si="7762"/>
        <v>0</v>
      </c>
      <c r="AH2958" s="18">
        <f t="shared" si="7762"/>
        <v>0</v>
      </c>
      <c r="AI2958" s="18">
        <f t="shared" si="7743"/>
        <v>442.7</v>
      </c>
      <c r="AJ2958" s="18">
        <f t="shared" si="7744"/>
        <v>442.7</v>
      </c>
      <c r="AK2958" s="18">
        <f t="shared" si="7745"/>
        <v>442.7</v>
      </c>
      <c r="AL2958" s="18">
        <f t="shared" si="7762"/>
        <v>0</v>
      </c>
      <c r="AM2958" s="18">
        <f t="shared" si="7746"/>
        <v>442.7</v>
      </c>
      <c r="AN2958" s="18">
        <f t="shared" si="7762"/>
        <v>0</v>
      </c>
      <c r="AO2958" s="18">
        <f t="shared" si="7762"/>
        <v>0</v>
      </c>
      <c r="AP2958" s="18">
        <f t="shared" si="7762"/>
        <v>0</v>
      </c>
      <c r="AQ2958" s="18">
        <f t="shared" si="7621"/>
        <v>442.7</v>
      </c>
      <c r="AR2958" s="18">
        <f t="shared" si="7622"/>
        <v>442.7</v>
      </c>
      <c r="AS2958" s="18">
        <f t="shared" si="7623"/>
        <v>442.7</v>
      </c>
      <c r="AT2958" s="18">
        <f t="shared" si="7762"/>
        <v>0</v>
      </c>
      <c r="AU2958" s="18">
        <f t="shared" si="7762"/>
        <v>0</v>
      </c>
      <c r="AV2958" s="18">
        <f t="shared" si="7762"/>
        <v>0</v>
      </c>
      <c r="AW2958" s="18">
        <f t="shared" si="7624"/>
        <v>442.7</v>
      </c>
      <c r="AX2958" s="18">
        <f t="shared" si="7625"/>
        <v>442.7</v>
      </c>
      <c r="AY2958" s="18">
        <f t="shared" si="7626"/>
        <v>442.7</v>
      </c>
      <c r="AZ2958" s="18">
        <f t="shared" si="7762"/>
        <v>0</v>
      </c>
      <c r="BA2958" s="18">
        <f t="shared" si="7762"/>
        <v>0</v>
      </c>
      <c r="BB2958" s="18">
        <f t="shared" si="7762"/>
        <v>0</v>
      </c>
      <c r="BC2958" s="18">
        <f t="shared" si="7719"/>
        <v>442.7</v>
      </c>
      <c r="BD2958" s="18">
        <f t="shared" si="7720"/>
        <v>442.7</v>
      </c>
      <c r="BE2958" s="18">
        <f t="shared" si="7721"/>
        <v>442.7</v>
      </c>
      <c r="BF2958" s="18">
        <f t="shared" si="7762"/>
        <v>0</v>
      </c>
      <c r="BG2958" s="18">
        <f t="shared" si="7762"/>
        <v>0</v>
      </c>
      <c r="BH2958" s="18">
        <f t="shared" si="7762"/>
        <v>0</v>
      </c>
      <c r="BI2958" s="18">
        <f t="shared" si="7716"/>
        <v>442.7</v>
      </c>
      <c r="BJ2958" s="18">
        <f t="shared" si="7717"/>
        <v>442.7</v>
      </c>
      <c r="BK2958" s="18">
        <f t="shared" si="7718"/>
        <v>442.7</v>
      </c>
      <c r="BL2958" s="18">
        <f t="shared" si="7762"/>
        <v>0</v>
      </c>
      <c r="BM2958" s="18">
        <f t="shared" si="7762"/>
        <v>0</v>
      </c>
      <c r="BN2958" s="18">
        <f t="shared" si="7762"/>
        <v>0</v>
      </c>
      <c r="BO2958" s="18">
        <f t="shared" si="7599"/>
        <v>442.7</v>
      </c>
      <c r="BP2958" s="18">
        <f t="shared" si="7600"/>
        <v>442.7</v>
      </c>
      <c r="BQ2958" s="18">
        <f t="shared" si="7601"/>
        <v>442.7</v>
      </c>
      <c r="BR2958" s="18">
        <f t="shared" si="7762"/>
        <v>0</v>
      </c>
      <c r="BS2958" s="18">
        <f t="shared" si="7762"/>
        <v>0</v>
      </c>
      <c r="BT2958" s="18">
        <f t="shared" si="7762"/>
        <v>0</v>
      </c>
      <c r="BU2958" s="18">
        <f t="shared" si="7596"/>
        <v>442.7</v>
      </c>
      <c r="BV2958" s="18">
        <f t="shared" si="7597"/>
        <v>442.7</v>
      </c>
      <c r="BW2958" s="18">
        <f t="shared" si="7598"/>
        <v>442.7</v>
      </c>
      <c r="BX2958" s="18">
        <f t="shared" si="7762"/>
        <v>0</v>
      </c>
      <c r="BY2958" s="18">
        <f t="shared" si="7762"/>
        <v>0</v>
      </c>
      <c r="BZ2958" s="18">
        <f t="shared" si="7762"/>
        <v>0</v>
      </c>
      <c r="CA2958" s="18">
        <f t="shared" si="7578"/>
        <v>442.7</v>
      </c>
      <c r="CB2958" s="18">
        <f t="shared" si="7579"/>
        <v>442.7</v>
      </c>
      <c r="CC2958" s="18">
        <f t="shared" si="7580"/>
        <v>442.7</v>
      </c>
      <c r="CD2958" s="18">
        <f t="shared" si="7762"/>
        <v>0</v>
      </c>
      <c r="CE2958" s="27"/>
      <c r="CF2958" s="33"/>
    </row>
    <row r="2959" spans="1:119" ht="31.2" x14ac:dyDescent="0.3">
      <c r="A2959" s="41" t="s">
        <v>478</v>
      </c>
      <c r="B2959" s="39">
        <v>120</v>
      </c>
      <c r="C2959" s="41"/>
      <c r="D2959" s="41"/>
      <c r="E2959" s="14" t="s">
        <v>558</v>
      </c>
      <c r="F2959" s="18">
        <f t="shared" si="7760"/>
        <v>442.7</v>
      </c>
      <c r="G2959" s="18">
        <f t="shared" si="7760"/>
        <v>442.7</v>
      </c>
      <c r="H2959" s="18">
        <f t="shared" si="7760"/>
        <v>442.7</v>
      </c>
      <c r="I2959" s="18">
        <f t="shared" si="7760"/>
        <v>0</v>
      </c>
      <c r="J2959" s="18">
        <f t="shared" si="7760"/>
        <v>0</v>
      </c>
      <c r="K2959" s="18">
        <f t="shared" si="7760"/>
        <v>0</v>
      </c>
      <c r="L2959" s="18">
        <f t="shared" si="7587"/>
        <v>442.7</v>
      </c>
      <c r="M2959" s="18">
        <f t="shared" si="7588"/>
        <v>442.7</v>
      </c>
      <c r="N2959" s="18">
        <f t="shared" si="7589"/>
        <v>442.7</v>
      </c>
      <c r="O2959" s="18">
        <f t="shared" si="7761"/>
        <v>0</v>
      </c>
      <c r="P2959" s="18">
        <f t="shared" si="7761"/>
        <v>0</v>
      </c>
      <c r="Q2959" s="18">
        <f t="shared" si="7761"/>
        <v>0</v>
      </c>
      <c r="R2959" s="18">
        <f t="shared" si="7761"/>
        <v>0</v>
      </c>
      <c r="S2959" s="18">
        <f t="shared" si="7761"/>
        <v>0</v>
      </c>
      <c r="T2959" s="18">
        <f t="shared" si="7740"/>
        <v>442.7</v>
      </c>
      <c r="U2959" s="18">
        <f t="shared" si="7741"/>
        <v>442.7</v>
      </c>
      <c r="V2959" s="18">
        <f t="shared" si="7742"/>
        <v>442.7</v>
      </c>
      <c r="W2959" s="18">
        <f t="shared" si="7762"/>
        <v>0</v>
      </c>
      <c r="X2959" s="18">
        <f t="shared" si="7762"/>
        <v>0</v>
      </c>
      <c r="Y2959" s="18">
        <f t="shared" si="7762"/>
        <v>0</v>
      </c>
      <c r="Z2959" s="18">
        <f t="shared" si="7762"/>
        <v>0</v>
      </c>
      <c r="AA2959" s="18">
        <f t="shared" si="7762"/>
        <v>0</v>
      </c>
      <c r="AB2959" s="18">
        <f t="shared" si="7762"/>
        <v>0</v>
      </c>
      <c r="AC2959" s="18">
        <f t="shared" si="7701"/>
        <v>442.7</v>
      </c>
      <c r="AD2959" s="18">
        <f t="shared" si="7702"/>
        <v>442.7</v>
      </c>
      <c r="AE2959" s="18">
        <f t="shared" si="7703"/>
        <v>442.7</v>
      </c>
      <c r="AF2959" s="18">
        <f t="shared" si="7762"/>
        <v>0</v>
      </c>
      <c r="AG2959" s="18">
        <f t="shared" si="7762"/>
        <v>0</v>
      </c>
      <c r="AH2959" s="18">
        <f t="shared" si="7762"/>
        <v>0</v>
      </c>
      <c r="AI2959" s="18">
        <f t="shared" si="7743"/>
        <v>442.7</v>
      </c>
      <c r="AJ2959" s="18">
        <f t="shared" si="7744"/>
        <v>442.7</v>
      </c>
      <c r="AK2959" s="18">
        <f t="shared" si="7745"/>
        <v>442.7</v>
      </c>
      <c r="AL2959" s="18">
        <f t="shared" si="7762"/>
        <v>0</v>
      </c>
      <c r="AM2959" s="18">
        <f t="shared" si="7746"/>
        <v>442.7</v>
      </c>
      <c r="AN2959" s="18">
        <f t="shared" si="7762"/>
        <v>0</v>
      </c>
      <c r="AO2959" s="18">
        <f t="shared" si="7762"/>
        <v>0</v>
      </c>
      <c r="AP2959" s="18">
        <f t="shared" si="7762"/>
        <v>0</v>
      </c>
      <c r="AQ2959" s="18">
        <f t="shared" si="7621"/>
        <v>442.7</v>
      </c>
      <c r="AR2959" s="18">
        <f t="shared" si="7622"/>
        <v>442.7</v>
      </c>
      <c r="AS2959" s="18">
        <f t="shared" si="7623"/>
        <v>442.7</v>
      </c>
      <c r="AT2959" s="18">
        <f t="shared" si="7762"/>
        <v>0</v>
      </c>
      <c r="AU2959" s="18">
        <f t="shared" si="7762"/>
        <v>0</v>
      </c>
      <c r="AV2959" s="18">
        <f t="shared" si="7762"/>
        <v>0</v>
      </c>
      <c r="AW2959" s="18">
        <f t="shared" si="7624"/>
        <v>442.7</v>
      </c>
      <c r="AX2959" s="18">
        <f t="shared" si="7625"/>
        <v>442.7</v>
      </c>
      <c r="AY2959" s="18">
        <f t="shared" si="7626"/>
        <v>442.7</v>
      </c>
      <c r="AZ2959" s="18">
        <f t="shared" si="7762"/>
        <v>0</v>
      </c>
      <c r="BA2959" s="18">
        <f t="shared" si="7762"/>
        <v>0</v>
      </c>
      <c r="BB2959" s="18">
        <f t="shared" si="7762"/>
        <v>0</v>
      </c>
      <c r="BC2959" s="18">
        <f t="shared" si="7719"/>
        <v>442.7</v>
      </c>
      <c r="BD2959" s="18">
        <f t="shared" si="7720"/>
        <v>442.7</v>
      </c>
      <c r="BE2959" s="18">
        <f t="shared" si="7721"/>
        <v>442.7</v>
      </c>
      <c r="BF2959" s="18">
        <f t="shared" si="7762"/>
        <v>0</v>
      </c>
      <c r="BG2959" s="18">
        <f t="shared" si="7762"/>
        <v>0</v>
      </c>
      <c r="BH2959" s="18">
        <f t="shared" si="7762"/>
        <v>0</v>
      </c>
      <c r="BI2959" s="18">
        <f t="shared" si="7716"/>
        <v>442.7</v>
      </c>
      <c r="BJ2959" s="18">
        <f t="shared" si="7717"/>
        <v>442.7</v>
      </c>
      <c r="BK2959" s="18">
        <f t="shared" si="7718"/>
        <v>442.7</v>
      </c>
      <c r="BL2959" s="18">
        <f t="shared" si="7762"/>
        <v>0</v>
      </c>
      <c r="BM2959" s="18">
        <f t="shared" si="7762"/>
        <v>0</v>
      </c>
      <c r="BN2959" s="18">
        <f t="shared" si="7762"/>
        <v>0</v>
      </c>
      <c r="BO2959" s="18">
        <f t="shared" si="7599"/>
        <v>442.7</v>
      </c>
      <c r="BP2959" s="18">
        <f t="shared" si="7600"/>
        <v>442.7</v>
      </c>
      <c r="BQ2959" s="18">
        <f t="shared" si="7601"/>
        <v>442.7</v>
      </c>
      <c r="BR2959" s="18">
        <f t="shared" si="7762"/>
        <v>0</v>
      </c>
      <c r="BS2959" s="18">
        <f t="shared" si="7762"/>
        <v>0</v>
      </c>
      <c r="BT2959" s="18">
        <f t="shared" si="7762"/>
        <v>0</v>
      </c>
      <c r="BU2959" s="18">
        <f t="shared" si="7596"/>
        <v>442.7</v>
      </c>
      <c r="BV2959" s="18">
        <f t="shared" si="7597"/>
        <v>442.7</v>
      </c>
      <c r="BW2959" s="18">
        <f t="shared" si="7598"/>
        <v>442.7</v>
      </c>
      <c r="BX2959" s="18">
        <f t="shared" si="7762"/>
        <v>0</v>
      </c>
      <c r="BY2959" s="18">
        <f t="shared" si="7762"/>
        <v>0</v>
      </c>
      <c r="BZ2959" s="18">
        <f t="shared" si="7762"/>
        <v>0</v>
      </c>
      <c r="CA2959" s="18">
        <f t="shared" si="7578"/>
        <v>442.7</v>
      </c>
      <c r="CB2959" s="18">
        <f t="shared" si="7579"/>
        <v>442.7</v>
      </c>
      <c r="CC2959" s="18">
        <f t="shared" si="7580"/>
        <v>442.7</v>
      </c>
      <c r="CD2959" s="18">
        <f t="shared" si="7762"/>
        <v>0</v>
      </c>
      <c r="CE2959" s="27"/>
      <c r="CF2959" s="33"/>
    </row>
    <row r="2960" spans="1:119" ht="46.8" x14ac:dyDescent="0.3">
      <c r="A2960" s="41" t="s">
        <v>478</v>
      </c>
      <c r="B2960" s="39">
        <v>120</v>
      </c>
      <c r="C2960" s="41" t="s">
        <v>5</v>
      </c>
      <c r="D2960" s="41" t="s">
        <v>140</v>
      </c>
      <c r="E2960" s="14" t="s">
        <v>515</v>
      </c>
      <c r="F2960" s="18">
        <v>442.7</v>
      </c>
      <c r="G2960" s="18">
        <v>442.7</v>
      </c>
      <c r="H2960" s="18">
        <v>442.7</v>
      </c>
      <c r="I2960" s="18"/>
      <c r="J2960" s="18"/>
      <c r="K2960" s="18"/>
      <c r="L2960" s="18">
        <f t="shared" si="7587"/>
        <v>442.7</v>
      </c>
      <c r="M2960" s="18">
        <f t="shared" si="7588"/>
        <v>442.7</v>
      </c>
      <c r="N2960" s="18">
        <f t="shared" si="7589"/>
        <v>442.7</v>
      </c>
      <c r="O2960" s="18"/>
      <c r="P2960" s="18"/>
      <c r="Q2960" s="18"/>
      <c r="R2960" s="18"/>
      <c r="S2960" s="18"/>
      <c r="T2960" s="18">
        <f t="shared" si="7740"/>
        <v>442.7</v>
      </c>
      <c r="U2960" s="18">
        <f t="shared" si="7741"/>
        <v>442.7</v>
      </c>
      <c r="V2960" s="18">
        <f t="shared" si="7742"/>
        <v>442.7</v>
      </c>
      <c r="W2960" s="18"/>
      <c r="X2960" s="18"/>
      <c r="Y2960" s="18"/>
      <c r="Z2960" s="18"/>
      <c r="AA2960" s="18"/>
      <c r="AB2960" s="18"/>
      <c r="AC2960" s="18">
        <f t="shared" si="7701"/>
        <v>442.7</v>
      </c>
      <c r="AD2960" s="18">
        <f t="shared" si="7702"/>
        <v>442.7</v>
      </c>
      <c r="AE2960" s="18">
        <f t="shared" si="7703"/>
        <v>442.7</v>
      </c>
      <c r="AF2960" s="18"/>
      <c r="AG2960" s="18"/>
      <c r="AH2960" s="18"/>
      <c r="AI2960" s="18">
        <f t="shared" si="7743"/>
        <v>442.7</v>
      </c>
      <c r="AJ2960" s="18">
        <f t="shared" si="7744"/>
        <v>442.7</v>
      </c>
      <c r="AK2960" s="18">
        <f t="shared" si="7745"/>
        <v>442.7</v>
      </c>
      <c r="AL2960" s="18"/>
      <c r="AM2960" s="18">
        <f t="shared" si="7746"/>
        <v>442.7</v>
      </c>
      <c r="AN2960" s="18"/>
      <c r="AO2960" s="18"/>
      <c r="AP2960" s="18"/>
      <c r="AQ2960" s="18">
        <f t="shared" si="7621"/>
        <v>442.7</v>
      </c>
      <c r="AR2960" s="18">
        <f t="shared" si="7622"/>
        <v>442.7</v>
      </c>
      <c r="AS2960" s="18">
        <f t="shared" si="7623"/>
        <v>442.7</v>
      </c>
      <c r="AT2960" s="18"/>
      <c r="AU2960" s="18"/>
      <c r="AV2960" s="18"/>
      <c r="AW2960" s="18">
        <f t="shared" si="7624"/>
        <v>442.7</v>
      </c>
      <c r="AX2960" s="18">
        <f t="shared" si="7625"/>
        <v>442.7</v>
      </c>
      <c r="AY2960" s="18">
        <f t="shared" si="7626"/>
        <v>442.7</v>
      </c>
      <c r="AZ2960" s="18"/>
      <c r="BA2960" s="18"/>
      <c r="BB2960" s="18"/>
      <c r="BC2960" s="18">
        <f t="shared" si="7719"/>
        <v>442.7</v>
      </c>
      <c r="BD2960" s="18">
        <f t="shared" si="7720"/>
        <v>442.7</v>
      </c>
      <c r="BE2960" s="18">
        <f t="shared" si="7721"/>
        <v>442.7</v>
      </c>
      <c r="BF2960" s="18"/>
      <c r="BG2960" s="18"/>
      <c r="BH2960" s="18"/>
      <c r="BI2960" s="18">
        <f t="shared" si="7716"/>
        <v>442.7</v>
      </c>
      <c r="BJ2960" s="18">
        <f t="shared" si="7717"/>
        <v>442.7</v>
      </c>
      <c r="BK2960" s="18">
        <f t="shared" si="7718"/>
        <v>442.7</v>
      </c>
      <c r="BL2960" s="18"/>
      <c r="BM2960" s="18"/>
      <c r="BN2960" s="18"/>
      <c r="BO2960" s="18">
        <f t="shared" si="7599"/>
        <v>442.7</v>
      </c>
      <c r="BP2960" s="18">
        <f t="shared" si="7600"/>
        <v>442.7</v>
      </c>
      <c r="BQ2960" s="18">
        <f t="shared" si="7601"/>
        <v>442.7</v>
      </c>
      <c r="BR2960" s="18"/>
      <c r="BS2960" s="18"/>
      <c r="BT2960" s="18"/>
      <c r="BU2960" s="18">
        <f t="shared" si="7596"/>
        <v>442.7</v>
      </c>
      <c r="BV2960" s="18">
        <f t="shared" si="7597"/>
        <v>442.7</v>
      </c>
      <c r="BW2960" s="18">
        <f t="shared" si="7598"/>
        <v>442.7</v>
      </c>
      <c r="BX2960" s="18"/>
      <c r="BY2960" s="18"/>
      <c r="BZ2960" s="18"/>
      <c r="CA2960" s="18">
        <f t="shared" ref="CA2960:CA3023" si="7763">BU2960+BX2960</f>
        <v>442.7</v>
      </c>
      <c r="CB2960" s="18">
        <f t="shared" ref="CB2960:CB3023" si="7764">BV2960+BY2960</f>
        <v>442.7</v>
      </c>
      <c r="CC2960" s="18">
        <f t="shared" ref="CC2960:CC3023" si="7765">BW2960+BZ2960</f>
        <v>442.7</v>
      </c>
      <c r="CD2960" s="18"/>
      <c r="CE2960" s="27"/>
      <c r="CF2960" s="33"/>
    </row>
    <row r="2961" spans="1:119" ht="31.2" x14ac:dyDescent="0.3">
      <c r="A2961" s="41" t="s">
        <v>478</v>
      </c>
      <c r="B2961" s="39">
        <v>200</v>
      </c>
      <c r="C2961" s="41"/>
      <c r="D2961" s="41"/>
      <c r="E2961" s="14" t="s">
        <v>551</v>
      </c>
      <c r="F2961" s="18">
        <f t="shared" ref="F2961:K2962" si="7766">F2962</f>
        <v>5074.3</v>
      </c>
      <c r="G2961" s="18">
        <f t="shared" si="7766"/>
        <v>5074.3</v>
      </c>
      <c r="H2961" s="18">
        <f t="shared" si="7766"/>
        <v>5074.3</v>
      </c>
      <c r="I2961" s="18">
        <f t="shared" si="7766"/>
        <v>0</v>
      </c>
      <c r="J2961" s="18">
        <f t="shared" si="7766"/>
        <v>0</v>
      </c>
      <c r="K2961" s="18">
        <f t="shared" si="7766"/>
        <v>0</v>
      </c>
      <c r="L2961" s="18">
        <f t="shared" si="7587"/>
        <v>5074.3</v>
      </c>
      <c r="M2961" s="18">
        <f t="shared" si="7588"/>
        <v>5074.3</v>
      </c>
      <c r="N2961" s="18">
        <f t="shared" si="7589"/>
        <v>5074.3</v>
      </c>
      <c r="O2961" s="18">
        <f t="shared" ref="O2961:S2962" si="7767">O2962</f>
        <v>0</v>
      </c>
      <c r="P2961" s="18">
        <f t="shared" si="7767"/>
        <v>0</v>
      </c>
      <c r="Q2961" s="18">
        <f t="shared" si="7767"/>
        <v>0</v>
      </c>
      <c r="R2961" s="18">
        <f t="shared" si="7767"/>
        <v>0</v>
      </c>
      <c r="S2961" s="18">
        <f t="shared" si="7767"/>
        <v>0</v>
      </c>
      <c r="T2961" s="18">
        <f t="shared" si="7740"/>
        <v>5074.3</v>
      </c>
      <c r="U2961" s="18">
        <f t="shared" si="7741"/>
        <v>5074.3</v>
      </c>
      <c r="V2961" s="18">
        <f t="shared" si="7742"/>
        <v>5074.3</v>
      </c>
      <c r="W2961" s="18">
        <f t="shared" ref="W2961:CD2962" si="7768">W2962</f>
        <v>0</v>
      </c>
      <c r="X2961" s="18">
        <f t="shared" si="7768"/>
        <v>0</v>
      </c>
      <c r="Y2961" s="18">
        <f t="shared" si="7768"/>
        <v>0</v>
      </c>
      <c r="Z2961" s="18">
        <f t="shared" si="7768"/>
        <v>0</v>
      </c>
      <c r="AA2961" s="18">
        <f t="shared" si="7768"/>
        <v>0</v>
      </c>
      <c r="AB2961" s="18">
        <f t="shared" si="7768"/>
        <v>0</v>
      </c>
      <c r="AC2961" s="18">
        <f t="shared" si="7701"/>
        <v>5074.3</v>
      </c>
      <c r="AD2961" s="18">
        <f t="shared" si="7702"/>
        <v>5074.3</v>
      </c>
      <c r="AE2961" s="18">
        <f t="shared" si="7703"/>
        <v>5074.3</v>
      </c>
      <c r="AF2961" s="18">
        <f t="shared" si="7768"/>
        <v>0</v>
      </c>
      <c r="AG2961" s="18">
        <f t="shared" si="7768"/>
        <v>0</v>
      </c>
      <c r="AH2961" s="18">
        <f t="shared" si="7768"/>
        <v>0</v>
      </c>
      <c r="AI2961" s="18">
        <f t="shared" si="7743"/>
        <v>5074.3</v>
      </c>
      <c r="AJ2961" s="18">
        <f t="shared" si="7744"/>
        <v>5074.3</v>
      </c>
      <c r="AK2961" s="18">
        <f t="shared" si="7745"/>
        <v>5074.3</v>
      </c>
      <c r="AL2961" s="18">
        <f t="shared" si="7768"/>
        <v>0</v>
      </c>
      <c r="AM2961" s="18">
        <f t="shared" si="7746"/>
        <v>5074.3</v>
      </c>
      <c r="AN2961" s="18">
        <f t="shared" si="7768"/>
        <v>0</v>
      </c>
      <c r="AO2961" s="18">
        <f t="shared" si="7768"/>
        <v>0</v>
      </c>
      <c r="AP2961" s="18">
        <f t="shared" si="7768"/>
        <v>0</v>
      </c>
      <c r="AQ2961" s="18">
        <f t="shared" si="7621"/>
        <v>5074.3</v>
      </c>
      <c r="AR2961" s="18">
        <f t="shared" si="7622"/>
        <v>5074.3</v>
      </c>
      <c r="AS2961" s="18">
        <f t="shared" si="7623"/>
        <v>5074.3</v>
      </c>
      <c r="AT2961" s="18">
        <f t="shared" si="7768"/>
        <v>0</v>
      </c>
      <c r="AU2961" s="18">
        <f t="shared" si="7768"/>
        <v>0</v>
      </c>
      <c r="AV2961" s="18">
        <f t="shared" si="7768"/>
        <v>0</v>
      </c>
      <c r="AW2961" s="18">
        <f t="shared" si="7624"/>
        <v>5074.3</v>
      </c>
      <c r="AX2961" s="18">
        <f t="shared" si="7625"/>
        <v>5074.3</v>
      </c>
      <c r="AY2961" s="18">
        <f t="shared" si="7626"/>
        <v>5074.3</v>
      </c>
      <c r="AZ2961" s="18">
        <f t="shared" si="7768"/>
        <v>0</v>
      </c>
      <c r="BA2961" s="18">
        <f t="shared" si="7768"/>
        <v>0</v>
      </c>
      <c r="BB2961" s="18">
        <f t="shared" si="7768"/>
        <v>0</v>
      </c>
      <c r="BC2961" s="18">
        <f t="shared" si="7719"/>
        <v>5074.3</v>
      </c>
      <c r="BD2961" s="18">
        <f t="shared" si="7720"/>
        <v>5074.3</v>
      </c>
      <c r="BE2961" s="18">
        <f t="shared" si="7721"/>
        <v>5074.3</v>
      </c>
      <c r="BF2961" s="18">
        <f t="shared" si="7768"/>
        <v>0</v>
      </c>
      <c r="BG2961" s="18">
        <f t="shared" si="7768"/>
        <v>0</v>
      </c>
      <c r="BH2961" s="18">
        <f t="shared" si="7768"/>
        <v>0</v>
      </c>
      <c r="BI2961" s="18">
        <f t="shared" si="7716"/>
        <v>5074.3</v>
      </c>
      <c r="BJ2961" s="18">
        <f t="shared" si="7717"/>
        <v>5074.3</v>
      </c>
      <c r="BK2961" s="18">
        <f t="shared" si="7718"/>
        <v>5074.3</v>
      </c>
      <c r="BL2961" s="18">
        <f t="shared" si="7768"/>
        <v>0</v>
      </c>
      <c r="BM2961" s="18">
        <f t="shared" si="7768"/>
        <v>0</v>
      </c>
      <c r="BN2961" s="18">
        <f t="shared" si="7768"/>
        <v>0</v>
      </c>
      <c r="BO2961" s="18">
        <f t="shared" si="7599"/>
        <v>5074.3</v>
      </c>
      <c r="BP2961" s="18">
        <f t="shared" si="7600"/>
        <v>5074.3</v>
      </c>
      <c r="BQ2961" s="18">
        <f t="shared" si="7601"/>
        <v>5074.3</v>
      </c>
      <c r="BR2961" s="18">
        <f t="shared" si="7768"/>
        <v>0</v>
      </c>
      <c r="BS2961" s="18">
        <f t="shared" si="7768"/>
        <v>0</v>
      </c>
      <c r="BT2961" s="18">
        <f t="shared" si="7768"/>
        <v>0</v>
      </c>
      <c r="BU2961" s="18">
        <f t="shared" si="7596"/>
        <v>5074.3</v>
      </c>
      <c r="BV2961" s="18">
        <f t="shared" si="7597"/>
        <v>5074.3</v>
      </c>
      <c r="BW2961" s="18">
        <f t="shared" si="7598"/>
        <v>5074.3</v>
      </c>
      <c r="BX2961" s="18">
        <f t="shared" si="7768"/>
        <v>0</v>
      </c>
      <c r="BY2961" s="18">
        <f t="shared" si="7768"/>
        <v>0</v>
      </c>
      <c r="BZ2961" s="18">
        <f t="shared" si="7768"/>
        <v>0</v>
      </c>
      <c r="CA2961" s="18">
        <f t="shared" si="7763"/>
        <v>5074.3</v>
      </c>
      <c r="CB2961" s="18">
        <f t="shared" si="7764"/>
        <v>5074.3</v>
      </c>
      <c r="CC2961" s="18">
        <f t="shared" si="7765"/>
        <v>5074.3</v>
      </c>
      <c r="CD2961" s="18">
        <f t="shared" si="7768"/>
        <v>0</v>
      </c>
      <c r="CE2961" s="27"/>
      <c r="CF2961" s="33"/>
    </row>
    <row r="2962" spans="1:119" ht="46.8" x14ac:dyDescent="0.3">
      <c r="A2962" s="41" t="s">
        <v>478</v>
      </c>
      <c r="B2962" s="39">
        <v>240</v>
      </c>
      <c r="C2962" s="41"/>
      <c r="D2962" s="41"/>
      <c r="E2962" s="14" t="s">
        <v>559</v>
      </c>
      <c r="F2962" s="18">
        <f t="shared" si="7766"/>
        <v>5074.3</v>
      </c>
      <c r="G2962" s="18">
        <f t="shared" si="7766"/>
        <v>5074.3</v>
      </c>
      <c r="H2962" s="18">
        <f t="shared" si="7766"/>
        <v>5074.3</v>
      </c>
      <c r="I2962" s="18">
        <f t="shared" si="7766"/>
        <v>0</v>
      </c>
      <c r="J2962" s="18">
        <f t="shared" si="7766"/>
        <v>0</v>
      </c>
      <c r="K2962" s="18">
        <f t="shared" si="7766"/>
        <v>0</v>
      </c>
      <c r="L2962" s="18">
        <f t="shared" si="7587"/>
        <v>5074.3</v>
      </c>
      <c r="M2962" s="18">
        <f t="shared" si="7588"/>
        <v>5074.3</v>
      </c>
      <c r="N2962" s="18">
        <f t="shared" si="7589"/>
        <v>5074.3</v>
      </c>
      <c r="O2962" s="18">
        <f t="shared" si="7767"/>
        <v>0</v>
      </c>
      <c r="P2962" s="18">
        <f t="shared" si="7767"/>
        <v>0</v>
      </c>
      <c r="Q2962" s="18">
        <f t="shared" si="7767"/>
        <v>0</v>
      </c>
      <c r="R2962" s="18">
        <f t="shared" si="7767"/>
        <v>0</v>
      </c>
      <c r="S2962" s="18">
        <f t="shared" si="7767"/>
        <v>0</v>
      </c>
      <c r="T2962" s="18">
        <f t="shared" si="7740"/>
        <v>5074.3</v>
      </c>
      <c r="U2962" s="18">
        <f t="shared" si="7741"/>
        <v>5074.3</v>
      </c>
      <c r="V2962" s="18">
        <f t="shared" si="7742"/>
        <v>5074.3</v>
      </c>
      <c r="W2962" s="18">
        <f t="shared" si="7768"/>
        <v>0</v>
      </c>
      <c r="X2962" s="18">
        <f t="shared" si="7768"/>
        <v>0</v>
      </c>
      <c r="Y2962" s="18">
        <f t="shared" si="7768"/>
        <v>0</v>
      </c>
      <c r="Z2962" s="18">
        <f t="shared" si="7768"/>
        <v>0</v>
      </c>
      <c r="AA2962" s="18">
        <f t="shared" si="7768"/>
        <v>0</v>
      </c>
      <c r="AB2962" s="18">
        <f t="shared" si="7768"/>
        <v>0</v>
      </c>
      <c r="AC2962" s="18">
        <f t="shared" si="7701"/>
        <v>5074.3</v>
      </c>
      <c r="AD2962" s="18">
        <f t="shared" si="7702"/>
        <v>5074.3</v>
      </c>
      <c r="AE2962" s="18">
        <f t="shared" si="7703"/>
        <v>5074.3</v>
      </c>
      <c r="AF2962" s="18">
        <f t="shared" si="7768"/>
        <v>0</v>
      </c>
      <c r="AG2962" s="18">
        <f t="shared" si="7768"/>
        <v>0</v>
      </c>
      <c r="AH2962" s="18">
        <f t="shared" si="7768"/>
        <v>0</v>
      </c>
      <c r="AI2962" s="18">
        <f t="shared" si="7743"/>
        <v>5074.3</v>
      </c>
      <c r="AJ2962" s="18">
        <f t="shared" si="7744"/>
        <v>5074.3</v>
      </c>
      <c r="AK2962" s="18">
        <f t="shared" si="7745"/>
        <v>5074.3</v>
      </c>
      <c r="AL2962" s="18">
        <f t="shared" si="7768"/>
        <v>0</v>
      </c>
      <c r="AM2962" s="18">
        <f t="shared" si="7746"/>
        <v>5074.3</v>
      </c>
      <c r="AN2962" s="18">
        <f t="shared" si="7768"/>
        <v>0</v>
      </c>
      <c r="AO2962" s="18">
        <f t="shared" si="7768"/>
        <v>0</v>
      </c>
      <c r="AP2962" s="18">
        <f t="shared" si="7768"/>
        <v>0</v>
      </c>
      <c r="AQ2962" s="18">
        <f t="shared" si="7621"/>
        <v>5074.3</v>
      </c>
      <c r="AR2962" s="18">
        <f t="shared" si="7622"/>
        <v>5074.3</v>
      </c>
      <c r="AS2962" s="18">
        <f t="shared" si="7623"/>
        <v>5074.3</v>
      </c>
      <c r="AT2962" s="18">
        <f t="shared" si="7768"/>
        <v>0</v>
      </c>
      <c r="AU2962" s="18">
        <f t="shared" si="7768"/>
        <v>0</v>
      </c>
      <c r="AV2962" s="18">
        <f t="shared" si="7768"/>
        <v>0</v>
      </c>
      <c r="AW2962" s="18">
        <f t="shared" si="7624"/>
        <v>5074.3</v>
      </c>
      <c r="AX2962" s="18">
        <f t="shared" si="7625"/>
        <v>5074.3</v>
      </c>
      <c r="AY2962" s="18">
        <f t="shared" si="7626"/>
        <v>5074.3</v>
      </c>
      <c r="AZ2962" s="18">
        <f t="shared" si="7768"/>
        <v>0</v>
      </c>
      <c r="BA2962" s="18">
        <f t="shared" si="7768"/>
        <v>0</v>
      </c>
      <c r="BB2962" s="18">
        <f t="shared" si="7768"/>
        <v>0</v>
      </c>
      <c r="BC2962" s="18">
        <f t="shared" si="7719"/>
        <v>5074.3</v>
      </c>
      <c r="BD2962" s="18">
        <f t="shared" si="7720"/>
        <v>5074.3</v>
      </c>
      <c r="BE2962" s="18">
        <f t="shared" si="7721"/>
        <v>5074.3</v>
      </c>
      <c r="BF2962" s="18">
        <f t="shared" si="7768"/>
        <v>0</v>
      </c>
      <c r="BG2962" s="18">
        <f t="shared" si="7768"/>
        <v>0</v>
      </c>
      <c r="BH2962" s="18">
        <f t="shared" si="7768"/>
        <v>0</v>
      </c>
      <c r="BI2962" s="18">
        <f t="shared" si="7716"/>
        <v>5074.3</v>
      </c>
      <c r="BJ2962" s="18">
        <f t="shared" si="7717"/>
        <v>5074.3</v>
      </c>
      <c r="BK2962" s="18">
        <f t="shared" si="7718"/>
        <v>5074.3</v>
      </c>
      <c r="BL2962" s="18">
        <f t="shared" si="7768"/>
        <v>0</v>
      </c>
      <c r="BM2962" s="18">
        <f t="shared" si="7768"/>
        <v>0</v>
      </c>
      <c r="BN2962" s="18">
        <f t="shared" si="7768"/>
        <v>0</v>
      </c>
      <c r="BO2962" s="18">
        <f t="shared" si="7599"/>
        <v>5074.3</v>
      </c>
      <c r="BP2962" s="18">
        <f t="shared" si="7600"/>
        <v>5074.3</v>
      </c>
      <c r="BQ2962" s="18">
        <f t="shared" si="7601"/>
        <v>5074.3</v>
      </c>
      <c r="BR2962" s="18">
        <f t="shared" si="7768"/>
        <v>0</v>
      </c>
      <c r="BS2962" s="18">
        <f t="shared" si="7768"/>
        <v>0</v>
      </c>
      <c r="BT2962" s="18">
        <f t="shared" si="7768"/>
        <v>0</v>
      </c>
      <c r="BU2962" s="18">
        <f t="shared" si="7596"/>
        <v>5074.3</v>
      </c>
      <c r="BV2962" s="18">
        <f t="shared" si="7597"/>
        <v>5074.3</v>
      </c>
      <c r="BW2962" s="18">
        <f t="shared" si="7598"/>
        <v>5074.3</v>
      </c>
      <c r="BX2962" s="18">
        <f t="shared" si="7768"/>
        <v>0</v>
      </c>
      <c r="BY2962" s="18">
        <f t="shared" si="7768"/>
        <v>0</v>
      </c>
      <c r="BZ2962" s="18">
        <f t="shared" si="7768"/>
        <v>0</v>
      </c>
      <c r="CA2962" s="18">
        <f t="shared" si="7763"/>
        <v>5074.3</v>
      </c>
      <c r="CB2962" s="18">
        <f t="shared" si="7764"/>
        <v>5074.3</v>
      </c>
      <c r="CC2962" s="18">
        <f t="shared" si="7765"/>
        <v>5074.3</v>
      </c>
      <c r="CD2962" s="18">
        <f t="shared" si="7768"/>
        <v>0</v>
      </c>
      <c r="CE2962" s="27"/>
      <c r="CF2962" s="33"/>
    </row>
    <row r="2963" spans="1:119" ht="46.8" x14ac:dyDescent="0.3">
      <c r="A2963" s="41" t="s">
        <v>478</v>
      </c>
      <c r="B2963" s="39">
        <v>240</v>
      </c>
      <c r="C2963" s="41" t="s">
        <v>5</v>
      </c>
      <c r="D2963" s="41" t="s">
        <v>140</v>
      </c>
      <c r="E2963" s="14" t="s">
        <v>515</v>
      </c>
      <c r="F2963" s="18">
        <v>5074.3</v>
      </c>
      <c r="G2963" s="18">
        <v>5074.3</v>
      </c>
      <c r="H2963" s="18">
        <v>5074.3</v>
      </c>
      <c r="I2963" s="18"/>
      <c r="J2963" s="18"/>
      <c r="K2963" s="18"/>
      <c r="L2963" s="18">
        <f t="shared" si="7587"/>
        <v>5074.3</v>
      </c>
      <c r="M2963" s="18">
        <f t="shared" si="7588"/>
        <v>5074.3</v>
      </c>
      <c r="N2963" s="18">
        <f t="shared" si="7589"/>
        <v>5074.3</v>
      </c>
      <c r="O2963" s="18"/>
      <c r="P2963" s="18"/>
      <c r="Q2963" s="18"/>
      <c r="R2963" s="18"/>
      <c r="S2963" s="18"/>
      <c r="T2963" s="18">
        <f t="shared" si="7740"/>
        <v>5074.3</v>
      </c>
      <c r="U2963" s="18">
        <f t="shared" si="7741"/>
        <v>5074.3</v>
      </c>
      <c r="V2963" s="18">
        <f t="shared" si="7742"/>
        <v>5074.3</v>
      </c>
      <c r="W2963" s="18"/>
      <c r="X2963" s="18"/>
      <c r="Y2963" s="18"/>
      <c r="Z2963" s="18"/>
      <c r="AA2963" s="18"/>
      <c r="AB2963" s="18"/>
      <c r="AC2963" s="18">
        <f t="shared" si="7701"/>
        <v>5074.3</v>
      </c>
      <c r="AD2963" s="18">
        <f t="shared" si="7702"/>
        <v>5074.3</v>
      </c>
      <c r="AE2963" s="18">
        <f t="shared" si="7703"/>
        <v>5074.3</v>
      </c>
      <c r="AF2963" s="18"/>
      <c r="AG2963" s="18"/>
      <c r="AH2963" s="18"/>
      <c r="AI2963" s="18">
        <f t="shared" si="7743"/>
        <v>5074.3</v>
      </c>
      <c r="AJ2963" s="18">
        <f t="shared" si="7744"/>
        <v>5074.3</v>
      </c>
      <c r="AK2963" s="18">
        <f t="shared" si="7745"/>
        <v>5074.3</v>
      </c>
      <c r="AL2963" s="18"/>
      <c r="AM2963" s="18">
        <f t="shared" si="7746"/>
        <v>5074.3</v>
      </c>
      <c r="AN2963" s="18"/>
      <c r="AO2963" s="18"/>
      <c r="AP2963" s="18"/>
      <c r="AQ2963" s="18">
        <f t="shared" si="7621"/>
        <v>5074.3</v>
      </c>
      <c r="AR2963" s="18">
        <f t="shared" si="7622"/>
        <v>5074.3</v>
      </c>
      <c r="AS2963" s="18">
        <f t="shared" si="7623"/>
        <v>5074.3</v>
      </c>
      <c r="AT2963" s="18"/>
      <c r="AU2963" s="18"/>
      <c r="AV2963" s="18"/>
      <c r="AW2963" s="18">
        <f t="shared" si="7624"/>
        <v>5074.3</v>
      </c>
      <c r="AX2963" s="18">
        <f t="shared" si="7625"/>
        <v>5074.3</v>
      </c>
      <c r="AY2963" s="18">
        <f t="shared" si="7626"/>
        <v>5074.3</v>
      </c>
      <c r="AZ2963" s="18"/>
      <c r="BA2963" s="18"/>
      <c r="BB2963" s="18"/>
      <c r="BC2963" s="18">
        <f t="shared" si="7719"/>
        <v>5074.3</v>
      </c>
      <c r="BD2963" s="18">
        <f t="shared" si="7720"/>
        <v>5074.3</v>
      </c>
      <c r="BE2963" s="18">
        <f t="shared" si="7721"/>
        <v>5074.3</v>
      </c>
      <c r="BF2963" s="18"/>
      <c r="BG2963" s="18"/>
      <c r="BH2963" s="18"/>
      <c r="BI2963" s="18">
        <f t="shared" si="7716"/>
        <v>5074.3</v>
      </c>
      <c r="BJ2963" s="18">
        <f t="shared" si="7717"/>
        <v>5074.3</v>
      </c>
      <c r="BK2963" s="18">
        <f t="shared" si="7718"/>
        <v>5074.3</v>
      </c>
      <c r="BL2963" s="18"/>
      <c r="BM2963" s="18"/>
      <c r="BN2963" s="18"/>
      <c r="BO2963" s="18">
        <f t="shared" si="7599"/>
        <v>5074.3</v>
      </c>
      <c r="BP2963" s="18">
        <f t="shared" si="7600"/>
        <v>5074.3</v>
      </c>
      <c r="BQ2963" s="18">
        <f t="shared" si="7601"/>
        <v>5074.3</v>
      </c>
      <c r="BR2963" s="18"/>
      <c r="BS2963" s="18"/>
      <c r="BT2963" s="18"/>
      <c r="BU2963" s="18">
        <f t="shared" si="7596"/>
        <v>5074.3</v>
      </c>
      <c r="BV2963" s="18">
        <f t="shared" si="7597"/>
        <v>5074.3</v>
      </c>
      <c r="BW2963" s="18">
        <f t="shared" si="7598"/>
        <v>5074.3</v>
      </c>
      <c r="BX2963" s="18"/>
      <c r="BY2963" s="18"/>
      <c r="BZ2963" s="18"/>
      <c r="CA2963" s="18">
        <f t="shared" si="7763"/>
        <v>5074.3</v>
      </c>
      <c r="CB2963" s="18">
        <f t="shared" si="7764"/>
        <v>5074.3</v>
      </c>
      <c r="CC2963" s="18">
        <f t="shared" si="7765"/>
        <v>5074.3</v>
      </c>
      <c r="CD2963" s="18"/>
      <c r="CE2963" s="27"/>
      <c r="CF2963" s="33"/>
    </row>
    <row r="2964" spans="1:119" x14ac:dyDescent="0.3">
      <c r="A2964" s="41" t="s">
        <v>478</v>
      </c>
      <c r="B2964" s="39">
        <v>800</v>
      </c>
      <c r="C2964" s="41"/>
      <c r="D2964" s="41"/>
      <c r="E2964" s="14" t="s">
        <v>556</v>
      </c>
      <c r="F2964" s="18">
        <f t="shared" ref="F2964:K2965" si="7769">F2965</f>
        <v>50</v>
      </c>
      <c r="G2964" s="18">
        <f t="shared" si="7769"/>
        <v>50</v>
      </c>
      <c r="H2964" s="18">
        <f t="shared" si="7769"/>
        <v>50</v>
      </c>
      <c r="I2964" s="18">
        <f t="shared" si="7769"/>
        <v>0</v>
      </c>
      <c r="J2964" s="18">
        <f t="shared" si="7769"/>
        <v>0</v>
      </c>
      <c r="K2964" s="18">
        <f t="shared" si="7769"/>
        <v>0</v>
      </c>
      <c r="L2964" s="18">
        <f t="shared" si="7587"/>
        <v>50</v>
      </c>
      <c r="M2964" s="18">
        <f t="shared" si="7588"/>
        <v>50</v>
      </c>
      <c r="N2964" s="18">
        <f t="shared" si="7589"/>
        <v>50</v>
      </c>
      <c r="O2964" s="18">
        <f t="shared" ref="O2964:S2965" si="7770">O2965</f>
        <v>0</v>
      </c>
      <c r="P2964" s="18">
        <f t="shared" si="7770"/>
        <v>0</v>
      </c>
      <c r="Q2964" s="18">
        <f t="shared" si="7770"/>
        <v>0</v>
      </c>
      <c r="R2964" s="18">
        <f t="shared" si="7770"/>
        <v>0</v>
      </c>
      <c r="S2964" s="18">
        <f t="shared" si="7770"/>
        <v>0</v>
      </c>
      <c r="T2964" s="18">
        <f t="shared" si="7740"/>
        <v>50</v>
      </c>
      <c r="U2964" s="18">
        <f t="shared" si="7741"/>
        <v>50</v>
      </c>
      <c r="V2964" s="18">
        <f t="shared" si="7742"/>
        <v>50</v>
      </c>
      <c r="W2964" s="18">
        <f t="shared" ref="W2964:CD2965" si="7771">W2965</f>
        <v>0</v>
      </c>
      <c r="X2964" s="18">
        <f t="shared" si="7771"/>
        <v>0</v>
      </c>
      <c r="Y2964" s="18">
        <f t="shared" si="7771"/>
        <v>0</v>
      </c>
      <c r="Z2964" s="18">
        <f t="shared" si="7771"/>
        <v>0</v>
      </c>
      <c r="AA2964" s="18">
        <f t="shared" si="7771"/>
        <v>0</v>
      </c>
      <c r="AB2964" s="18">
        <f t="shared" si="7771"/>
        <v>0</v>
      </c>
      <c r="AC2964" s="18">
        <f t="shared" si="7701"/>
        <v>50</v>
      </c>
      <c r="AD2964" s="18">
        <f t="shared" si="7702"/>
        <v>50</v>
      </c>
      <c r="AE2964" s="18">
        <f t="shared" si="7703"/>
        <v>50</v>
      </c>
      <c r="AF2964" s="18">
        <f t="shared" si="7771"/>
        <v>0</v>
      </c>
      <c r="AG2964" s="18">
        <f t="shared" si="7771"/>
        <v>0</v>
      </c>
      <c r="AH2964" s="18">
        <f t="shared" si="7771"/>
        <v>0</v>
      </c>
      <c r="AI2964" s="18">
        <f t="shared" si="7743"/>
        <v>50</v>
      </c>
      <c r="AJ2964" s="18">
        <f t="shared" si="7744"/>
        <v>50</v>
      </c>
      <c r="AK2964" s="18">
        <f t="shared" si="7745"/>
        <v>50</v>
      </c>
      <c r="AL2964" s="18">
        <f t="shared" si="7771"/>
        <v>0</v>
      </c>
      <c r="AM2964" s="18">
        <f t="shared" si="7746"/>
        <v>50</v>
      </c>
      <c r="AN2964" s="18">
        <f t="shared" si="7771"/>
        <v>0</v>
      </c>
      <c r="AO2964" s="18">
        <f t="shared" si="7771"/>
        <v>0</v>
      </c>
      <c r="AP2964" s="18">
        <f t="shared" si="7771"/>
        <v>0</v>
      </c>
      <c r="AQ2964" s="18">
        <f t="shared" si="7621"/>
        <v>50</v>
      </c>
      <c r="AR2964" s="18">
        <f t="shared" si="7622"/>
        <v>50</v>
      </c>
      <c r="AS2964" s="18">
        <f t="shared" si="7623"/>
        <v>50</v>
      </c>
      <c r="AT2964" s="18">
        <f t="shared" si="7771"/>
        <v>0</v>
      </c>
      <c r="AU2964" s="18">
        <f t="shared" si="7771"/>
        <v>0</v>
      </c>
      <c r="AV2964" s="18">
        <f t="shared" si="7771"/>
        <v>0</v>
      </c>
      <c r="AW2964" s="18">
        <f t="shared" si="7624"/>
        <v>50</v>
      </c>
      <c r="AX2964" s="18">
        <f t="shared" si="7625"/>
        <v>50</v>
      </c>
      <c r="AY2964" s="18">
        <f t="shared" si="7626"/>
        <v>50</v>
      </c>
      <c r="AZ2964" s="18">
        <f t="shared" si="7771"/>
        <v>0</v>
      </c>
      <c r="BA2964" s="18">
        <f t="shared" si="7771"/>
        <v>0</v>
      </c>
      <c r="BB2964" s="18">
        <f t="shared" si="7771"/>
        <v>0</v>
      </c>
      <c r="BC2964" s="18">
        <f t="shared" si="7719"/>
        <v>50</v>
      </c>
      <c r="BD2964" s="18">
        <f t="shared" si="7720"/>
        <v>50</v>
      </c>
      <c r="BE2964" s="18">
        <f t="shared" si="7721"/>
        <v>50</v>
      </c>
      <c r="BF2964" s="18">
        <f t="shared" si="7771"/>
        <v>0</v>
      </c>
      <c r="BG2964" s="18">
        <f t="shared" si="7771"/>
        <v>0</v>
      </c>
      <c r="BH2964" s="18">
        <f t="shared" si="7771"/>
        <v>0</v>
      </c>
      <c r="BI2964" s="18">
        <f t="shared" si="7716"/>
        <v>50</v>
      </c>
      <c r="BJ2964" s="18">
        <f t="shared" si="7717"/>
        <v>50</v>
      </c>
      <c r="BK2964" s="18">
        <f t="shared" si="7718"/>
        <v>50</v>
      </c>
      <c r="BL2964" s="18">
        <f t="shared" si="7771"/>
        <v>0</v>
      </c>
      <c r="BM2964" s="18">
        <f t="shared" si="7771"/>
        <v>0</v>
      </c>
      <c r="BN2964" s="18">
        <f t="shared" si="7771"/>
        <v>0</v>
      </c>
      <c r="BO2964" s="18">
        <f t="shared" si="7599"/>
        <v>50</v>
      </c>
      <c r="BP2964" s="18">
        <f t="shared" si="7600"/>
        <v>50</v>
      </c>
      <c r="BQ2964" s="18">
        <f t="shared" si="7601"/>
        <v>50</v>
      </c>
      <c r="BR2964" s="18">
        <f t="shared" si="7771"/>
        <v>0</v>
      </c>
      <c r="BS2964" s="18">
        <f t="shared" si="7771"/>
        <v>0</v>
      </c>
      <c r="BT2964" s="18">
        <f t="shared" si="7771"/>
        <v>0</v>
      </c>
      <c r="BU2964" s="18">
        <f t="shared" si="7596"/>
        <v>50</v>
      </c>
      <c r="BV2964" s="18">
        <f t="shared" si="7597"/>
        <v>50</v>
      </c>
      <c r="BW2964" s="18">
        <f t="shared" si="7598"/>
        <v>50</v>
      </c>
      <c r="BX2964" s="18">
        <f t="shared" si="7771"/>
        <v>0</v>
      </c>
      <c r="BY2964" s="18">
        <f t="shared" si="7771"/>
        <v>0</v>
      </c>
      <c r="BZ2964" s="18">
        <f t="shared" si="7771"/>
        <v>0</v>
      </c>
      <c r="CA2964" s="18">
        <f t="shared" si="7763"/>
        <v>50</v>
      </c>
      <c r="CB2964" s="18">
        <f t="shared" si="7764"/>
        <v>50</v>
      </c>
      <c r="CC2964" s="18">
        <f t="shared" si="7765"/>
        <v>50</v>
      </c>
      <c r="CD2964" s="18">
        <f t="shared" si="7771"/>
        <v>0</v>
      </c>
      <c r="CE2964" s="27"/>
      <c r="CF2964" s="33"/>
    </row>
    <row r="2965" spans="1:119" x14ac:dyDescent="0.3">
      <c r="A2965" s="41" t="s">
        <v>478</v>
      </c>
      <c r="B2965" s="39">
        <v>850</v>
      </c>
      <c r="C2965" s="41"/>
      <c r="D2965" s="41"/>
      <c r="E2965" s="14" t="s">
        <v>573</v>
      </c>
      <c r="F2965" s="18">
        <f t="shared" si="7769"/>
        <v>50</v>
      </c>
      <c r="G2965" s="18">
        <f t="shared" si="7769"/>
        <v>50</v>
      </c>
      <c r="H2965" s="18">
        <f t="shared" si="7769"/>
        <v>50</v>
      </c>
      <c r="I2965" s="18">
        <f t="shared" si="7769"/>
        <v>0</v>
      </c>
      <c r="J2965" s="18">
        <f t="shared" si="7769"/>
        <v>0</v>
      </c>
      <c r="K2965" s="18">
        <f t="shared" si="7769"/>
        <v>0</v>
      </c>
      <c r="L2965" s="18">
        <f t="shared" si="7587"/>
        <v>50</v>
      </c>
      <c r="M2965" s="18">
        <f t="shared" si="7588"/>
        <v>50</v>
      </c>
      <c r="N2965" s="18">
        <f t="shared" si="7589"/>
        <v>50</v>
      </c>
      <c r="O2965" s="18">
        <f t="shared" si="7770"/>
        <v>0</v>
      </c>
      <c r="P2965" s="18">
        <f t="shared" si="7770"/>
        <v>0</v>
      </c>
      <c r="Q2965" s="18">
        <f t="shared" si="7770"/>
        <v>0</v>
      </c>
      <c r="R2965" s="18">
        <f t="shared" si="7770"/>
        <v>0</v>
      </c>
      <c r="S2965" s="18">
        <f t="shared" si="7770"/>
        <v>0</v>
      </c>
      <c r="T2965" s="18">
        <f t="shared" si="7740"/>
        <v>50</v>
      </c>
      <c r="U2965" s="18">
        <f t="shared" si="7741"/>
        <v>50</v>
      </c>
      <c r="V2965" s="18">
        <f t="shared" si="7742"/>
        <v>50</v>
      </c>
      <c r="W2965" s="18">
        <f t="shared" si="7771"/>
        <v>0</v>
      </c>
      <c r="X2965" s="18">
        <f t="shared" si="7771"/>
        <v>0</v>
      </c>
      <c r="Y2965" s="18">
        <f t="shared" si="7771"/>
        <v>0</v>
      </c>
      <c r="Z2965" s="18">
        <f t="shared" si="7771"/>
        <v>0</v>
      </c>
      <c r="AA2965" s="18">
        <f t="shared" si="7771"/>
        <v>0</v>
      </c>
      <c r="AB2965" s="18">
        <f t="shared" si="7771"/>
        <v>0</v>
      </c>
      <c r="AC2965" s="18">
        <f t="shared" si="7701"/>
        <v>50</v>
      </c>
      <c r="AD2965" s="18">
        <f t="shared" si="7702"/>
        <v>50</v>
      </c>
      <c r="AE2965" s="18">
        <f t="shared" si="7703"/>
        <v>50</v>
      </c>
      <c r="AF2965" s="18">
        <f t="shared" si="7771"/>
        <v>0</v>
      </c>
      <c r="AG2965" s="18">
        <f t="shared" si="7771"/>
        <v>0</v>
      </c>
      <c r="AH2965" s="18">
        <f t="shared" si="7771"/>
        <v>0</v>
      </c>
      <c r="AI2965" s="18">
        <f t="shared" si="7743"/>
        <v>50</v>
      </c>
      <c r="AJ2965" s="18">
        <f t="shared" si="7744"/>
        <v>50</v>
      </c>
      <c r="AK2965" s="18">
        <f t="shared" si="7745"/>
        <v>50</v>
      </c>
      <c r="AL2965" s="18">
        <f t="shared" si="7771"/>
        <v>0</v>
      </c>
      <c r="AM2965" s="18">
        <f t="shared" si="7746"/>
        <v>50</v>
      </c>
      <c r="AN2965" s="18">
        <f t="shared" si="7771"/>
        <v>0</v>
      </c>
      <c r="AO2965" s="18">
        <f t="shared" si="7771"/>
        <v>0</v>
      </c>
      <c r="AP2965" s="18">
        <f t="shared" si="7771"/>
        <v>0</v>
      </c>
      <c r="AQ2965" s="18">
        <f t="shared" si="7621"/>
        <v>50</v>
      </c>
      <c r="AR2965" s="18">
        <f t="shared" si="7622"/>
        <v>50</v>
      </c>
      <c r="AS2965" s="18">
        <f t="shared" si="7623"/>
        <v>50</v>
      </c>
      <c r="AT2965" s="18">
        <f t="shared" si="7771"/>
        <v>0</v>
      </c>
      <c r="AU2965" s="18">
        <f t="shared" si="7771"/>
        <v>0</v>
      </c>
      <c r="AV2965" s="18">
        <f t="shared" si="7771"/>
        <v>0</v>
      </c>
      <c r="AW2965" s="18">
        <f t="shared" si="7624"/>
        <v>50</v>
      </c>
      <c r="AX2965" s="18">
        <f t="shared" si="7625"/>
        <v>50</v>
      </c>
      <c r="AY2965" s="18">
        <f t="shared" si="7626"/>
        <v>50</v>
      </c>
      <c r="AZ2965" s="18">
        <f t="shared" si="7771"/>
        <v>0</v>
      </c>
      <c r="BA2965" s="18">
        <f t="shared" si="7771"/>
        <v>0</v>
      </c>
      <c r="BB2965" s="18">
        <f t="shared" si="7771"/>
        <v>0</v>
      </c>
      <c r="BC2965" s="18">
        <f t="shared" si="7719"/>
        <v>50</v>
      </c>
      <c r="BD2965" s="18">
        <f t="shared" si="7720"/>
        <v>50</v>
      </c>
      <c r="BE2965" s="18">
        <f t="shared" si="7721"/>
        <v>50</v>
      </c>
      <c r="BF2965" s="18">
        <f t="shared" si="7771"/>
        <v>0</v>
      </c>
      <c r="BG2965" s="18">
        <f t="shared" si="7771"/>
        <v>0</v>
      </c>
      <c r="BH2965" s="18">
        <f t="shared" si="7771"/>
        <v>0</v>
      </c>
      <c r="BI2965" s="18">
        <f t="shared" si="7716"/>
        <v>50</v>
      </c>
      <c r="BJ2965" s="18">
        <f t="shared" si="7717"/>
        <v>50</v>
      </c>
      <c r="BK2965" s="18">
        <f t="shared" si="7718"/>
        <v>50</v>
      </c>
      <c r="BL2965" s="18">
        <f t="shared" si="7771"/>
        <v>0</v>
      </c>
      <c r="BM2965" s="18">
        <f t="shared" si="7771"/>
        <v>0</v>
      </c>
      <c r="BN2965" s="18">
        <f t="shared" si="7771"/>
        <v>0</v>
      </c>
      <c r="BO2965" s="18">
        <f t="shared" si="7599"/>
        <v>50</v>
      </c>
      <c r="BP2965" s="18">
        <f t="shared" si="7600"/>
        <v>50</v>
      </c>
      <c r="BQ2965" s="18">
        <f t="shared" si="7601"/>
        <v>50</v>
      </c>
      <c r="BR2965" s="18">
        <f t="shared" si="7771"/>
        <v>0</v>
      </c>
      <c r="BS2965" s="18">
        <f t="shared" si="7771"/>
        <v>0</v>
      </c>
      <c r="BT2965" s="18">
        <f t="shared" si="7771"/>
        <v>0</v>
      </c>
      <c r="BU2965" s="18">
        <f t="shared" si="7596"/>
        <v>50</v>
      </c>
      <c r="BV2965" s="18">
        <f t="shared" si="7597"/>
        <v>50</v>
      </c>
      <c r="BW2965" s="18">
        <f t="shared" si="7598"/>
        <v>50</v>
      </c>
      <c r="BX2965" s="18">
        <f t="shared" si="7771"/>
        <v>0</v>
      </c>
      <c r="BY2965" s="18">
        <f t="shared" si="7771"/>
        <v>0</v>
      </c>
      <c r="BZ2965" s="18">
        <f t="shared" si="7771"/>
        <v>0</v>
      </c>
      <c r="CA2965" s="18">
        <f t="shared" si="7763"/>
        <v>50</v>
      </c>
      <c r="CB2965" s="18">
        <f t="shared" si="7764"/>
        <v>50</v>
      </c>
      <c r="CC2965" s="18">
        <f t="shared" si="7765"/>
        <v>50</v>
      </c>
      <c r="CD2965" s="18">
        <f t="shared" si="7771"/>
        <v>0</v>
      </c>
      <c r="CE2965" s="27"/>
      <c r="CF2965" s="33"/>
    </row>
    <row r="2966" spans="1:119" ht="46.8" x14ac:dyDescent="0.3">
      <c r="A2966" s="41" t="s">
        <v>478</v>
      </c>
      <c r="B2966" s="39">
        <v>850</v>
      </c>
      <c r="C2966" s="41" t="s">
        <v>5</v>
      </c>
      <c r="D2966" s="41" t="s">
        <v>140</v>
      </c>
      <c r="E2966" s="14" t="s">
        <v>515</v>
      </c>
      <c r="F2966" s="18">
        <v>50</v>
      </c>
      <c r="G2966" s="18">
        <v>50</v>
      </c>
      <c r="H2966" s="18">
        <v>50</v>
      </c>
      <c r="I2966" s="18"/>
      <c r="J2966" s="18"/>
      <c r="K2966" s="18"/>
      <c r="L2966" s="18">
        <f t="shared" si="7587"/>
        <v>50</v>
      </c>
      <c r="M2966" s="18">
        <f t="shared" si="7588"/>
        <v>50</v>
      </c>
      <c r="N2966" s="18">
        <f t="shared" si="7589"/>
        <v>50</v>
      </c>
      <c r="O2966" s="18"/>
      <c r="P2966" s="18"/>
      <c r="Q2966" s="18"/>
      <c r="R2966" s="18"/>
      <c r="S2966" s="18"/>
      <c r="T2966" s="18">
        <f t="shared" si="7740"/>
        <v>50</v>
      </c>
      <c r="U2966" s="18">
        <f t="shared" si="7741"/>
        <v>50</v>
      </c>
      <c r="V2966" s="18">
        <f t="shared" si="7742"/>
        <v>50</v>
      </c>
      <c r="W2966" s="18"/>
      <c r="X2966" s="18"/>
      <c r="Y2966" s="18"/>
      <c r="Z2966" s="18"/>
      <c r="AA2966" s="18"/>
      <c r="AB2966" s="18"/>
      <c r="AC2966" s="18">
        <f t="shared" si="7701"/>
        <v>50</v>
      </c>
      <c r="AD2966" s="18">
        <f t="shared" si="7702"/>
        <v>50</v>
      </c>
      <c r="AE2966" s="18">
        <f t="shared" si="7703"/>
        <v>50</v>
      </c>
      <c r="AF2966" s="18"/>
      <c r="AG2966" s="18"/>
      <c r="AH2966" s="18"/>
      <c r="AI2966" s="18">
        <f t="shared" si="7743"/>
        <v>50</v>
      </c>
      <c r="AJ2966" s="18">
        <f t="shared" si="7744"/>
        <v>50</v>
      </c>
      <c r="AK2966" s="18">
        <f t="shared" si="7745"/>
        <v>50</v>
      </c>
      <c r="AL2966" s="18"/>
      <c r="AM2966" s="18">
        <f t="shared" si="7746"/>
        <v>50</v>
      </c>
      <c r="AN2966" s="18"/>
      <c r="AO2966" s="18"/>
      <c r="AP2966" s="18"/>
      <c r="AQ2966" s="18">
        <f t="shared" si="7621"/>
        <v>50</v>
      </c>
      <c r="AR2966" s="18">
        <f t="shared" si="7622"/>
        <v>50</v>
      </c>
      <c r="AS2966" s="18">
        <f t="shared" si="7623"/>
        <v>50</v>
      </c>
      <c r="AT2966" s="18"/>
      <c r="AU2966" s="18"/>
      <c r="AV2966" s="18"/>
      <c r="AW2966" s="18">
        <f t="shared" si="7624"/>
        <v>50</v>
      </c>
      <c r="AX2966" s="18">
        <f t="shared" si="7625"/>
        <v>50</v>
      </c>
      <c r="AY2966" s="18">
        <f t="shared" si="7626"/>
        <v>50</v>
      </c>
      <c r="AZ2966" s="18"/>
      <c r="BA2966" s="18"/>
      <c r="BB2966" s="18"/>
      <c r="BC2966" s="18">
        <f t="shared" si="7719"/>
        <v>50</v>
      </c>
      <c r="BD2966" s="18">
        <f t="shared" si="7720"/>
        <v>50</v>
      </c>
      <c r="BE2966" s="18">
        <f t="shared" si="7721"/>
        <v>50</v>
      </c>
      <c r="BF2966" s="18"/>
      <c r="BG2966" s="18"/>
      <c r="BH2966" s="18"/>
      <c r="BI2966" s="18">
        <f t="shared" si="7716"/>
        <v>50</v>
      </c>
      <c r="BJ2966" s="18">
        <f t="shared" si="7717"/>
        <v>50</v>
      </c>
      <c r="BK2966" s="18">
        <f t="shared" si="7718"/>
        <v>50</v>
      </c>
      <c r="BL2966" s="18"/>
      <c r="BM2966" s="18"/>
      <c r="BN2966" s="18"/>
      <c r="BO2966" s="18">
        <f t="shared" si="7599"/>
        <v>50</v>
      </c>
      <c r="BP2966" s="18">
        <f t="shared" si="7600"/>
        <v>50</v>
      </c>
      <c r="BQ2966" s="18">
        <f t="shared" si="7601"/>
        <v>50</v>
      </c>
      <c r="BR2966" s="18"/>
      <c r="BS2966" s="18"/>
      <c r="BT2966" s="18"/>
      <c r="BU2966" s="18">
        <f t="shared" si="7596"/>
        <v>50</v>
      </c>
      <c r="BV2966" s="18">
        <f t="shared" si="7597"/>
        <v>50</v>
      </c>
      <c r="BW2966" s="18">
        <f t="shared" si="7598"/>
        <v>50</v>
      </c>
      <c r="BX2966" s="18"/>
      <c r="BY2966" s="18"/>
      <c r="BZ2966" s="18"/>
      <c r="CA2966" s="18">
        <f t="shared" si="7763"/>
        <v>50</v>
      </c>
      <c r="CB2966" s="18">
        <f t="shared" si="7764"/>
        <v>50</v>
      </c>
      <c r="CC2966" s="18">
        <f t="shared" si="7765"/>
        <v>50</v>
      </c>
      <c r="CD2966" s="18"/>
      <c r="CE2966" s="27"/>
      <c r="CF2966" s="33"/>
    </row>
    <row r="2967" spans="1:119" s="9" customFormat="1" ht="46.8" x14ac:dyDescent="0.3">
      <c r="A2967" s="8" t="s">
        <v>481</v>
      </c>
      <c r="B2967" s="13"/>
      <c r="C2967" s="8"/>
      <c r="D2967" s="8"/>
      <c r="E2967" s="38" t="s">
        <v>579</v>
      </c>
      <c r="F2967" s="12">
        <f t="shared" ref="F2967:K2967" si="7772">F2968+F2973</f>
        <v>74928</v>
      </c>
      <c r="G2967" s="12">
        <f t="shared" si="7772"/>
        <v>10155.299999999999</v>
      </c>
      <c r="H2967" s="12">
        <f t="shared" si="7772"/>
        <v>10155.299999999999</v>
      </c>
      <c r="I2967" s="12">
        <f t="shared" si="7772"/>
        <v>0</v>
      </c>
      <c r="J2967" s="12">
        <f t="shared" si="7772"/>
        <v>0</v>
      </c>
      <c r="K2967" s="12">
        <f t="shared" si="7772"/>
        <v>0</v>
      </c>
      <c r="L2967" s="12">
        <f t="shared" ref="L2967:L3030" si="7773">F2967+I2967</f>
        <v>74928</v>
      </c>
      <c r="M2967" s="12">
        <f t="shared" ref="M2967:M3030" si="7774">G2967+J2967</f>
        <v>10155.299999999999</v>
      </c>
      <c r="N2967" s="12">
        <f t="shared" ref="N2967:N3030" si="7775">H2967+K2967</f>
        <v>10155.299999999999</v>
      </c>
      <c r="O2967" s="12">
        <f t="shared" ref="O2967:S2967" si="7776">O2968+O2973</f>
        <v>0</v>
      </c>
      <c r="P2967" s="12">
        <f t="shared" si="7776"/>
        <v>0</v>
      </c>
      <c r="Q2967" s="12">
        <f t="shared" si="7776"/>
        <v>0</v>
      </c>
      <c r="R2967" s="12">
        <f t="shared" si="7776"/>
        <v>0</v>
      </c>
      <c r="S2967" s="12">
        <f t="shared" si="7776"/>
        <v>0</v>
      </c>
      <c r="T2967" s="12">
        <f t="shared" si="7740"/>
        <v>74928</v>
      </c>
      <c r="U2967" s="12">
        <f t="shared" si="7741"/>
        <v>10155.299999999999</v>
      </c>
      <c r="V2967" s="12">
        <f t="shared" si="7742"/>
        <v>10155.299999999999</v>
      </c>
      <c r="W2967" s="12">
        <f t="shared" ref="W2967:CD2967" si="7777">W2968+W2973</f>
        <v>0</v>
      </c>
      <c r="X2967" s="12">
        <f t="shared" ref="X2967:AB2967" si="7778">X2968+X2973</f>
        <v>0</v>
      </c>
      <c r="Y2967" s="12">
        <f t="shared" si="7778"/>
        <v>0</v>
      </c>
      <c r="Z2967" s="12">
        <f t="shared" si="7778"/>
        <v>0</v>
      </c>
      <c r="AA2967" s="12">
        <f t="shared" si="7778"/>
        <v>0</v>
      </c>
      <c r="AB2967" s="12">
        <f t="shared" si="7778"/>
        <v>0</v>
      </c>
      <c r="AC2967" s="12">
        <f t="shared" si="7701"/>
        <v>74928</v>
      </c>
      <c r="AD2967" s="12">
        <f t="shared" si="7702"/>
        <v>10155.299999999999</v>
      </c>
      <c r="AE2967" s="12">
        <f t="shared" si="7703"/>
        <v>10155.299999999999</v>
      </c>
      <c r="AF2967" s="12">
        <f t="shared" ref="AF2967:AH2967" si="7779">AF2968+AF2973</f>
        <v>0</v>
      </c>
      <c r="AG2967" s="12">
        <f t="shared" si="7779"/>
        <v>0</v>
      </c>
      <c r="AH2967" s="12">
        <f t="shared" si="7779"/>
        <v>0</v>
      </c>
      <c r="AI2967" s="12">
        <f t="shared" si="7743"/>
        <v>74928</v>
      </c>
      <c r="AJ2967" s="12">
        <f t="shared" si="7744"/>
        <v>10155.299999999999</v>
      </c>
      <c r="AK2967" s="12">
        <f t="shared" si="7745"/>
        <v>10155.299999999999</v>
      </c>
      <c r="AL2967" s="12">
        <f t="shared" ref="AL2967" si="7780">AL2968+AL2973</f>
        <v>0</v>
      </c>
      <c r="AM2967" s="12">
        <f t="shared" si="7746"/>
        <v>74928</v>
      </c>
      <c r="AN2967" s="12">
        <f t="shared" ref="AN2967:AP2967" si="7781">AN2968+AN2973</f>
        <v>0</v>
      </c>
      <c r="AO2967" s="12">
        <f t="shared" si="7781"/>
        <v>0</v>
      </c>
      <c r="AP2967" s="12">
        <f t="shared" si="7781"/>
        <v>0</v>
      </c>
      <c r="AQ2967" s="12">
        <f t="shared" si="7621"/>
        <v>74928</v>
      </c>
      <c r="AR2967" s="12">
        <f t="shared" si="7622"/>
        <v>10155.299999999999</v>
      </c>
      <c r="AS2967" s="12">
        <f t="shared" si="7623"/>
        <v>10155.299999999999</v>
      </c>
      <c r="AT2967" s="12">
        <f t="shared" ref="AT2967:AV2967" si="7782">AT2968+AT2973</f>
        <v>0</v>
      </c>
      <c r="AU2967" s="12">
        <f t="shared" si="7782"/>
        <v>0</v>
      </c>
      <c r="AV2967" s="12">
        <f t="shared" si="7782"/>
        <v>0</v>
      </c>
      <c r="AW2967" s="12">
        <f t="shared" si="7624"/>
        <v>74928</v>
      </c>
      <c r="AX2967" s="12">
        <f t="shared" si="7625"/>
        <v>10155.299999999999</v>
      </c>
      <c r="AY2967" s="12">
        <f t="shared" si="7626"/>
        <v>10155.299999999999</v>
      </c>
      <c r="AZ2967" s="12">
        <f t="shared" ref="AZ2967:BB2967" si="7783">AZ2968+AZ2973</f>
        <v>104.3</v>
      </c>
      <c r="BA2967" s="12">
        <f t="shared" si="7783"/>
        <v>0</v>
      </c>
      <c r="BB2967" s="12">
        <f t="shared" si="7783"/>
        <v>0</v>
      </c>
      <c r="BC2967" s="12">
        <f t="shared" si="7719"/>
        <v>75032.3</v>
      </c>
      <c r="BD2967" s="12">
        <f t="shared" si="7720"/>
        <v>10155.299999999999</v>
      </c>
      <c r="BE2967" s="12">
        <f t="shared" si="7721"/>
        <v>10155.299999999999</v>
      </c>
      <c r="BF2967" s="12">
        <f t="shared" ref="BF2967:BH2967" si="7784">BF2968+BF2973</f>
        <v>0</v>
      </c>
      <c r="BG2967" s="12">
        <f t="shared" si="7784"/>
        <v>0</v>
      </c>
      <c r="BH2967" s="12">
        <f t="shared" si="7784"/>
        <v>0</v>
      </c>
      <c r="BI2967" s="18">
        <f t="shared" si="7716"/>
        <v>75032.3</v>
      </c>
      <c r="BJ2967" s="18">
        <f t="shared" si="7717"/>
        <v>10155.299999999999</v>
      </c>
      <c r="BK2967" s="18">
        <f t="shared" si="7718"/>
        <v>10155.299999999999</v>
      </c>
      <c r="BL2967" s="12">
        <f t="shared" ref="BL2967:BN2967" si="7785">BL2968+BL2973</f>
        <v>0</v>
      </c>
      <c r="BM2967" s="12">
        <f t="shared" si="7785"/>
        <v>0</v>
      </c>
      <c r="BN2967" s="12">
        <f t="shared" si="7785"/>
        <v>0</v>
      </c>
      <c r="BO2967" s="12">
        <f t="shared" si="7599"/>
        <v>75032.3</v>
      </c>
      <c r="BP2967" s="12">
        <f t="shared" si="7600"/>
        <v>10155.299999999999</v>
      </c>
      <c r="BQ2967" s="12">
        <f t="shared" si="7601"/>
        <v>10155.299999999999</v>
      </c>
      <c r="BR2967" s="12">
        <f t="shared" ref="BR2967:BT2967" si="7786">BR2968+BR2973</f>
        <v>0</v>
      </c>
      <c r="BS2967" s="12">
        <f t="shared" si="7786"/>
        <v>0</v>
      </c>
      <c r="BT2967" s="12">
        <f t="shared" si="7786"/>
        <v>0</v>
      </c>
      <c r="BU2967" s="12">
        <f t="shared" si="7596"/>
        <v>75032.3</v>
      </c>
      <c r="BV2967" s="12">
        <f t="shared" si="7597"/>
        <v>10155.299999999999</v>
      </c>
      <c r="BW2967" s="12">
        <f t="shared" si="7598"/>
        <v>10155.299999999999</v>
      </c>
      <c r="BX2967" s="12">
        <f t="shared" ref="BX2967:BZ2967" si="7787">BX2968+BX2973</f>
        <v>0</v>
      </c>
      <c r="BY2967" s="12">
        <f t="shared" si="7787"/>
        <v>0</v>
      </c>
      <c r="BZ2967" s="12">
        <f t="shared" si="7787"/>
        <v>0</v>
      </c>
      <c r="CA2967" s="12">
        <f t="shared" si="7763"/>
        <v>75032.3</v>
      </c>
      <c r="CB2967" s="12">
        <f t="shared" si="7764"/>
        <v>10155.299999999999</v>
      </c>
      <c r="CC2967" s="12">
        <f t="shared" si="7765"/>
        <v>10155.299999999999</v>
      </c>
      <c r="CD2967" s="12">
        <f t="shared" si="7777"/>
        <v>0</v>
      </c>
      <c r="CE2967" s="25"/>
      <c r="CF2967" s="33"/>
      <c r="CG2967" s="36"/>
      <c r="CH2967" s="36"/>
      <c r="CI2967" s="36"/>
      <c r="CJ2967" s="36"/>
      <c r="CK2967" s="36"/>
      <c r="CL2967" s="36"/>
      <c r="CM2967" s="36"/>
      <c r="CN2967" s="36"/>
      <c r="CO2967" s="36"/>
      <c r="CP2967" s="36"/>
      <c r="CQ2967" s="36"/>
      <c r="CR2967" s="36"/>
      <c r="CS2967" s="36"/>
      <c r="CT2967" s="36"/>
      <c r="CU2967" s="36"/>
      <c r="CV2967" s="36"/>
      <c r="CW2967" s="36"/>
      <c r="CX2967" s="36"/>
      <c r="CY2967" s="36"/>
      <c r="CZ2967" s="36"/>
      <c r="DA2967" s="36"/>
      <c r="DB2967" s="36"/>
      <c r="DC2967" s="36"/>
      <c r="DD2967" s="36"/>
      <c r="DE2967" s="36"/>
      <c r="DF2967" s="36"/>
      <c r="DG2967" s="36"/>
      <c r="DH2967" s="36"/>
      <c r="DI2967" s="36"/>
      <c r="DJ2967" s="36"/>
      <c r="DK2967" s="36"/>
      <c r="DL2967" s="36"/>
      <c r="DM2967" s="36"/>
      <c r="DN2967" s="36"/>
      <c r="DO2967" s="36"/>
    </row>
    <row r="2968" spans="1:119" s="11" customFormat="1" ht="31.2" x14ac:dyDescent="0.3">
      <c r="A2968" s="10" t="s">
        <v>482</v>
      </c>
      <c r="B2968" s="16"/>
      <c r="C2968" s="10"/>
      <c r="D2968" s="10"/>
      <c r="E2968" s="15" t="s">
        <v>590</v>
      </c>
      <c r="F2968" s="17">
        <f t="shared" ref="F2968:K2971" si="7788">F2969</f>
        <v>9377.5</v>
      </c>
      <c r="G2968" s="17">
        <f t="shared" si="7788"/>
        <v>9377.5</v>
      </c>
      <c r="H2968" s="17">
        <f t="shared" si="7788"/>
        <v>9377.5</v>
      </c>
      <c r="I2968" s="17">
        <f t="shared" si="7788"/>
        <v>0</v>
      </c>
      <c r="J2968" s="17">
        <f t="shared" si="7788"/>
        <v>0</v>
      </c>
      <c r="K2968" s="17">
        <f t="shared" si="7788"/>
        <v>0</v>
      </c>
      <c r="L2968" s="17">
        <f t="shared" si="7773"/>
        <v>9377.5</v>
      </c>
      <c r="M2968" s="17">
        <f t="shared" si="7774"/>
        <v>9377.5</v>
      </c>
      <c r="N2968" s="17">
        <f t="shared" si="7775"/>
        <v>9377.5</v>
      </c>
      <c r="O2968" s="17">
        <f t="shared" ref="O2968:S2971" si="7789">O2969</f>
        <v>0</v>
      </c>
      <c r="P2968" s="17">
        <f t="shared" si="7789"/>
        <v>0</v>
      </c>
      <c r="Q2968" s="17">
        <f t="shared" si="7789"/>
        <v>0</v>
      </c>
      <c r="R2968" s="17">
        <f t="shared" si="7789"/>
        <v>0</v>
      </c>
      <c r="S2968" s="17">
        <f t="shared" si="7789"/>
        <v>0</v>
      </c>
      <c r="T2968" s="17">
        <f t="shared" si="7740"/>
        <v>9377.5</v>
      </c>
      <c r="U2968" s="17">
        <f t="shared" si="7741"/>
        <v>9377.5</v>
      </c>
      <c r="V2968" s="17">
        <f t="shared" si="7742"/>
        <v>9377.5</v>
      </c>
      <c r="W2968" s="17">
        <f t="shared" ref="W2968:CD2968" si="7790">W2969</f>
        <v>0</v>
      </c>
      <c r="X2968" s="17">
        <f t="shared" si="7790"/>
        <v>0</v>
      </c>
      <c r="Y2968" s="17">
        <f t="shared" si="7790"/>
        <v>0</v>
      </c>
      <c r="Z2968" s="17">
        <f t="shared" si="7790"/>
        <v>0</v>
      </c>
      <c r="AA2968" s="17">
        <f t="shared" si="7790"/>
        <v>0</v>
      </c>
      <c r="AB2968" s="17">
        <f t="shared" si="7790"/>
        <v>0</v>
      </c>
      <c r="AC2968" s="17">
        <f t="shared" si="7701"/>
        <v>9377.5</v>
      </c>
      <c r="AD2968" s="17">
        <f t="shared" si="7702"/>
        <v>9377.5</v>
      </c>
      <c r="AE2968" s="17">
        <f t="shared" si="7703"/>
        <v>9377.5</v>
      </c>
      <c r="AF2968" s="17">
        <f t="shared" si="7790"/>
        <v>0</v>
      </c>
      <c r="AG2968" s="17">
        <f t="shared" si="7790"/>
        <v>0</v>
      </c>
      <c r="AH2968" s="17">
        <f t="shared" si="7790"/>
        <v>0</v>
      </c>
      <c r="AI2968" s="17">
        <f t="shared" si="7743"/>
        <v>9377.5</v>
      </c>
      <c r="AJ2968" s="17">
        <f t="shared" si="7744"/>
        <v>9377.5</v>
      </c>
      <c r="AK2968" s="17">
        <f t="shared" si="7745"/>
        <v>9377.5</v>
      </c>
      <c r="AL2968" s="17">
        <f t="shared" si="7790"/>
        <v>0</v>
      </c>
      <c r="AM2968" s="17">
        <f t="shared" si="7746"/>
        <v>9377.5</v>
      </c>
      <c r="AN2968" s="17">
        <f t="shared" si="7790"/>
        <v>0</v>
      </c>
      <c r="AO2968" s="17">
        <f t="shared" si="7790"/>
        <v>0</v>
      </c>
      <c r="AP2968" s="17">
        <f t="shared" si="7790"/>
        <v>0</v>
      </c>
      <c r="AQ2968" s="17">
        <f t="shared" si="7621"/>
        <v>9377.5</v>
      </c>
      <c r="AR2968" s="17">
        <f t="shared" si="7622"/>
        <v>9377.5</v>
      </c>
      <c r="AS2968" s="17">
        <f t="shared" si="7623"/>
        <v>9377.5</v>
      </c>
      <c r="AT2968" s="17">
        <f t="shared" si="7790"/>
        <v>0</v>
      </c>
      <c r="AU2968" s="17">
        <f t="shared" si="7790"/>
        <v>0</v>
      </c>
      <c r="AV2968" s="17">
        <f t="shared" si="7790"/>
        <v>0</v>
      </c>
      <c r="AW2968" s="17">
        <f t="shared" si="7624"/>
        <v>9377.5</v>
      </c>
      <c r="AX2968" s="17">
        <f t="shared" si="7625"/>
        <v>9377.5</v>
      </c>
      <c r="AY2968" s="17">
        <f t="shared" si="7626"/>
        <v>9377.5</v>
      </c>
      <c r="AZ2968" s="17">
        <f t="shared" si="7790"/>
        <v>98.5</v>
      </c>
      <c r="BA2968" s="17">
        <f t="shared" si="7790"/>
        <v>0</v>
      </c>
      <c r="BB2968" s="17">
        <f t="shared" si="7790"/>
        <v>0</v>
      </c>
      <c r="BC2968" s="17">
        <f t="shared" si="7719"/>
        <v>9476</v>
      </c>
      <c r="BD2968" s="17">
        <f t="shared" si="7720"/>
        <v>9377.5</v>
      </c>
      <c r="BE2968" s="17">
        <f t="shared" si="7721"/>
        <v>9377.5</v>
      </c>
      <c r="BF2968" s="17">
        <f t="shared" si="7790"/>
        <v>0</v>
      </c>
      <c r="BG2968" s="17">
        <f t="shared" si="7790"/>
        <v>0</v>
      </c>
      <c r="BH2968" s="17">
        <f t="shared" si="7790"/>
        <v>0</v>
      </c>
      <c r="BI2968" s="18">
        <f t="shared" si="7716"/>
        <v>9476</v>
      </c>
      <c r="BJ2968" s="18">
        <f t="shared" si="7717"/>
        <v>9377.5</v>
      </c>
      <c r="BK2968" s="18">
        <f t="shared" si="7718"/>
        <v>9377.5</v>
      </c>
      <c r="BL2968" s="17">
        <f t="shared" si="7790"/>
        <v>0</v>
      </c>
      <c r="BM2968" s="17">
        <f t="shared" si="7790"/>
        <v>0</v>
      </c>
      <c r="BN2968" s="17">
        <f t="shared" si="7790"/>
        <v>0</v>
      </c>
      <c r="BO2968" s="17">
        <f t="shared" si="7599"/>
        <v>9476</v>
      </c>
      <c r="BP2968" s="17">
        <f t="shared" si="7600"/>
        <v>9377.5</v>
      </c>
      <c r="BQ2968" s="17">
        <f t="shared" si="7601"/>
        <v>9377.5</v>
      </c>
      <c r="BR2968" s="17">
        <f t="shared" si="7790"/>
        <v>0</v>
      </c>
      <c r="BS2968" s="17">
        <f t="shared" si="7790"/>
        <v>0</v>
      </c>
      <c r="BT2968" s="17">
        <f t="shared" si="7790"/>
        <v>0</v>
      </c>
      <c r="BU2968" s="17">
        <f t="shared" si="7596"/>
        <v>9476</v>
      </c>
      <c r="BV2968" s="17">
        <f t="shared" si="7597"/>
        <v>9377.5</v>
      </c>
      <c r="BW2968" s="17">
        <f t="shared" si="7598"/>
        <v>9377.5</v>
      </c>
      <c r="BX2968" s="17">
        <f t="shared" si="7790"/>
        <v>0</v>
      </c>
      <c r="BY2968" s="17">
        <f t="shared" si="7790"/>
        <v>0</v>
      </c>
      <c r="BZ2968" s="17">
        <f t="shared" si="7790"/>
        <v>0</v>
      </c>
      <c r="CA2968" s="17">
        <f t="shared" si="7763"/>
        <v>9476</v>
      </c>
      <c r="CB2968" s="17">
        <f t="shared" si="7764"/>
        <v>9377.5</v>
      </c>
      <c r="CC2968" s="17">
        <f t="shared" si="7765"/>
        <v>9377.5</v>
      </c>
      <c r="CD2968" s="17">
        <f t="shared" si="7790"/>
        <v>0</v>
      </c>
      <c r="CE2968" s="26"/>
      <c r="CF2968" s="33"/>
      <c r="CG2968" s="37"/>
      <c r="CH2968" s="37"/>
      <c r="CI2968" s="37"/>
      <c r="CJ2968" s="37"/>
      <c r="CK2968" s="37"/>
      <c r="CL2968" s="37"/>
      <c r="CM2968" s="37"/>
      <c r="CN2968" s="37"/>
      <c r="CO2968" s="37"/>
      <c r="CP2968" s="37"/>
      <c r="CQ2968" s="37"/>
      <c r="CR2968" s="37"/>
      <c r="CS2968" s="37"/>
      <c r="CT2968" s="37"/>
      <c r="CU2968" s="37"/>
      <c r="CV2968" s="37"/>
      <c r="CW2968" s="37"/>
      <c r="CX2968" s="37"/>
      <c r="CY2968" s="37"/>
      <c r="CZ2968" s="37"/>
      <c r="DA2968" s="37"/>
      <c r="DB2968" s="37"/>
      <c r="DC2968" s="37"/>
      <c r="DD2968" s="37"/>
      <c r="DE2968" s="37"/>
      <c r="DF2968" s="37"/>
      <c r="DG2968" s="37"/>
      <c r="DH2968" s="37"/>
      <c r="DI2968" s="37"/>
      <c r="DJ2968" s="37"/>
      <c r="DK2968" s="37"/>
      <c r="DL2968" s="37"/>
      <c r="DM2968" s="37"/>
      <c r="DN2968" s="37"/>
      <c r="DO2968" s="37"/>
    </row>
    <row r="2969" spans="1:119" ht="31.2" x14ac:dyDescent="0.3">
      <c r="A2969" s="41" t="s">
        <v>480</v>
      </c>
      <c r="B2969" s="39"/>
      <c r="C2969" s="41"/>
      <c r="D2969" s="41"/>
      <c r="E2969" s="14" t="s">
        <v>600</v>
      </c>
      <c r="F2969" s="18">
        <f t="shared" si="7788"/>
        <v>9377.5</v>
      </c>
      <c r="G2969" s="18">
        <f t="shared" si="7788"/>
        <v>9377.5</v>
      </c>
      <c r="H2969" s="18">
        <f t="shared" si="7788"/>
        <v>9377.5</v>
      </c>
      <c r="I2969" s="18">
        <f t="shared" si="7788"/>
        <v>0</v>
      </c>
      <c r="J2969" s="18">
        <f t="shared" si="7788"/>
        <v>0</v>
      </c>
      <c r="K2969" s="18">
        <f t="shared" si="7788"/>
        <v>0</v>
      </c>
      <c r="L2969" s="18">
        <f t="shared" si="7773"/>
        <v>9377.5</v>
      </c>
      <c r="M2969" s="18">
        <f t="shared" si="7774"/>
        <v>9377.5</v>
      </c>
      <c r="N2969" s="18">
        <f t="shared" si="7775"/>
        <v>9377.5</v>
      </c>
      <c r="O2969" s="18">
        <f t="shared" si="7789"/>
        <v>0</v>
      </c>
      <c r="P2969" s="18">
        <f t="shared" si="7789"/>
        <v>0</v>
      </c>
      <c r="Q2969" s="18">
        <f t="shared" si="7789"/>
        <v>0</v>
      </c>
      <c r="R2969" s="18">
        <f t="shared" si="7789"/>
        <v>0</v>
      </c>
      <c r="S2969" s="18">
        <f t="shared" si="7789"/>
        <v>0</v>
      </c>
      <c r="T2969" s="18">
        <f t="shared" si="7740"/>
        <v>9377.5</v>
      </c>
      <c r="U2969" s="18">
        <f t="shared" si="7741"/>
        <v>9377.5</v>
      </c>
      <c r="V2969" s="18">
        <f t="shared" si="7742"/>
        <v>9377.5</v>
      </c>
      <c r="W2969" s="18">
        <f t="shared" ref="W2969:CD2971" si="7791">W2970</f>
        <v>0</v>
      </c>
      <c r="X2969" s="18">
        <f t="shared" si="7791"/>
        <v>0</v>
      </c>
      <c r="Y2969" s="18">
        <f t="shared" si="7791"/>
        <v>0</v>
      </c>
      <c r="Z2969" s="18">
        <f t="shared" si="7791"/>
        <v>0</v>
      </c>
      <c r="AA2969" s="18">
        <f t="shared" si="7791"/>
        <v>0</v>
      </c>
      <c r="AB2969" s="18">
        <f t="shared" si="7791"/>
        <v>0</v>
      </c>
      <c r="AC2969" s="18">
        <f t="shared" si="7701"/>
        <v>9377.5</v>
      </c>
      <c r="AD2969" s="18">
        <f t="shared" si="7702"/>
        <v>9377.5</v>
      </c>
      <c r="AE2969" s="18">
        <f t="shared" si="7703"/>
        <v>9377.5</v>
      </c>
      <c r="AF2969" s="18">
        <f t="shared" si="7791"/>
        <v>0</v>
      </c>
      <c r="AG2969" s="18">
        <f t="shared" si="7791"/>
        <v>0</v>
      </c>
      <c r="AH2969" s="18">
        <f t="shared" si="7791"/>
        <v>0</v>
      </c>
      <c r="AI2969" s="18">
        <f t="shared" si="7743"/>
        <v>9377.5</v>
      </c>
      <c r="AJ2969" s="18">
        <f t="shared" si="7744"/>
        <v>9377.5</v>
      </c>
      <c r="AK2969" s="18">
        <f t="shared" si="7745"/>
        <v>9377.5</v>
      </c>
      <c r="AL2969" s="18">
        <f t="shared" si="7791"/>
        <v>0</v>
      </c>
      <c r="AM2969" s="18">
        <f t="shared" si="7746"/>
        <v>9377.5</v>
      </c>
      <c r="AN2969" s="18">
        <f t="shared" si="7791"/>
        <v>0</v>
      </c>
      <c r="AO2969" s="18">
        <f t="shared" si="7791"/>
        <v>0</v>
      </c>
      <c r="AP2969" s="18">
        <f t="shared" si="7791"/>
        <v>0</v>
      </c>
      <c r="AQ2969" s="18">
        <f t="shared" si="7621"/>
        <v>9377.5</v>
      </c>
      <c r="AR2969" s="18">
        <f t="shared" si="7622"/>
        <v>9377.5</v>
      </c>
      <c r="AS2969" s="18">
        <f t="shared" si="7623"/>
        <v>9377.5</v>
      </c>
      <c r="AT2969" s="18">
        <f t="shared" si="7791"/>
        <v>0</v>
      </c>
      <c r="AU2969" s="18">
        <f t="shared" si="7791"/>
        <v>0</v>
      </c>
      <c r="AV2969" s="18">
        <f t="shared" si="7791"/>
        <v>0</v>
      </c>
      <c r="AW2969" s="18">
        <f t="shared" si="7624"/>
        <v>9377.5</v>
      </c>
      <c r="AX2969" s="18">
        <f t="shared" si="7625"/>
        <v>9377.5</v>
      </c>
      <c r="AY2969" s="18">
        <f t="shared" si="7626"/>
        <v>9377.5</v>
      </c>
      <c r="AZ2969" s="18">
        <f t="shared" si="7791"/>
        <v>98.5</v>
      </c>
      <c r="BA2969" s="18">
        <f t="shared" si="7791"/>
        <v>0</v>
      </c>
      <c r="BB2969" s="18">
        <f t="shared" si="7791"/>
        <v>0</v>
      </c>
      <c r="BC2969" s="18">
        <f t="shared" si="7719"/>
        <v>9476</v>
      </c>
      <c r="BD2969" s="18">
        <f t="shared" si="7720"/>
        <v>9377.5</v>
      </c>
      <c r="BE2969" s="18">
        <f t="shared" si="7721"/>
        <v>9377.5</v>
      </c>
      <c r="BF2969" s="18">
        <f t="shared" si="7791"/>
        <v>0</v>
      </c>
      <c r="BG2969" s="18">
        <f t="shared" si="7791"/>
        <v>0</v>
      </c>
      <c r="BH2969" s="18">
        <f t="shared" si="7791"/>
        <v>0</v>
      </c>
      <c r="BI2969" s="18">
        <f t="shared" si="7716"/>
        <v>9476</v>
      </c>
      <c r="BJ2969" s="18">
        <f t="shared" si="7717"/>
        <v>9377.5</v>
      </c>
      <c r="BK2969" s="18">
        <f t="shared" si="7718"/>
        <v>9377.5</v>
      </c>
      <c r="BL2969" s="18">
        <f t="shared" si="7791"/>
        <v>0</v>
      </c>
      <c r="BM2969" s="18">
        <f t="shared" si="7791"/>
        <v>0</v>
      </c>
      <c r="BN2969" s="18">
        <f t="shared" si="7791"/>
        <v>0</v>
      </c>
      <c r="BO2969" s="18">
        <f t="shared" si="7599"/>
        <v>9476</v>
      </c>
      <c r="BP2969" s="18">
        <f t="shared" si="7600"/>
        <v>9377.5</v>
      </c>
      <c r="BQ2969" s="18">
        <f t="shared" si="7601"/>
        <v>9377.5</v>
      </c>
      <c r="BR2969" s="18">
        <f t="shared" si="7791"/>
        <v>0</v>
      </c>
      <c r="BS2969" s="18">
        <f t="shared" si="7791"/>
        <v>0</v>
      </c>
      <c r="BT2969" s="18">
        <f t="shared" si="7791"/>
        <v>0</v>
      </c>
      <c r="BU2969" s="18">
        <f t="shared" si="7596"/>
        <v>9476</v>
      </c>
      <c r="BV2969" s="18">
        <f t="shared" si="7597"/>
        <v>9377.5</v>
      </c>
      <c r="BW2969" s="18">
        <f t="shared" si="7598"/>
        <v>9377.5</v>
      </c>
      <c r="BX2969" s="18">
        <f t="shared" si="7791"/>
        <v>0</v>
      </c>
      <c r="BY2969" s="18">
        <f t="shared" si="7791"/>
        <v>0</v>
      </c>
      <c r="BZ2969" s="18">
        <f t="shared" si="7791"/>
        <v>0</v>
      </c>
      <c r="CA2969" s="18">
        <f t="shared" si="7763"/>
        <v>9476</v>
      </c>
      <c r="CB2969" s="18">
        <f t="shared" si="7764"/>
        <v>9377.5</v>
      </c>
      <c r="CC2969" s="18">
        <f t="shared" si="7765"/>
        <v>9377.5</v>
      </c>
      <c r="CD2969" s="18">
        <f t="shared" si="7791"/>
        <v>0</v>
      </c>
      <c r="CE2969" s="27"/>
      <c r="CF2969" s="33"/>
    </row>
    <row r="2970" spans="1:119" ht="93.6" x14ac:dyDescent="0.3">
      <c r="A2970" s="41" t="s">
        <v>480</v>
      </c>
      <c r="B2970" s="39">
        <v>100</v>
      </c>
      <c r="C2970" s="41"/>
      <c r="D2970" s="41"/>
      <c r="E2970" s="14" t="s">
        <v>550</v>
      </c>
      <c r="F2970" s="18">
        <f t="shared" si="7788"/>
        <v>9377.5</v>
      </c>
      <c r="G2970" s="18">
        <f t="shared" si="7788"/>
        <v>9377.5</v>
      </c>
      <c r="H2970" s="18">
        <f t="shared" si="7788"/>
        <v>9377.5</v>
      </c>
      <c r="I2970" s="18">
        <f t="shared" si="7788"/>
        <v>0</v>
      </c>
      <c r="J2970" s="18">
        <f t="shared" si="7788"/>
        <v>0</v>
      </c>
      <c r="K2970" s="18">
        <f t="shared" si="7788"/>
        <v>0</v>
      </c>
      <c r="L2970" s="18">
        <f t="shared" si="7773"/>
        <v>9377.5</v>
      </c>
      <c r="M2970" s="18">
        <f t="shared" si="7774"/>
        <v>9377.5</v>
      </c>
      <c r="N2970" s="18">
        <f t="shared" si="7775"/>
        <v>9377.5</v>
      </c>
      <c r="O2970" s="18">
        <f t="shared" si="7789"/>
        <v>0</v>
      </c>
      <c r="P2970" s="18">
        <f t="shared" si="7789"/>
        <v>0</v>
      </c>
      <c r="Q2970" s="18">
        <f t="shared" si="7789"/>
        <v>0</v>
      </c>
      <c r="R2970" s="18">
        <f t="shared" si="7789"/>
        <v>0</v>
      </c>
      <c r="S2970" s="18">
        <f t="shared" si="7789"/>
        <v>0</v>
      </c>
      <c r="T2970" s="18">
        <f t="shared" si="7740"/>
        <v>9377.5</v>
      </c>
      <c r="U2970" s="18">
        <f t="shared" si="7741"/>
        <v>9377.5</v>
      </c>
      <c r="V2970" s="18">
        <f t="shared" si="7742"/>
        <v>9377.5</v>
      </c>
      <c r="W2970" s="18">
        <f t="shared" si="7791"/>
        <v>0</v>
      </c>
      <c r="X2970" s="18">
        <f t="shared" si="7791"/>
        <v>0</v>
      </c>
      <c r="Y2970" s="18">
        <f t="shared" si="7791"/>
        <v>0</v>
      </c>
      <c r="Z2970" s="18">
        <f t="shared" si="7791"/>
        <v>0</v>
      </c>
      <c r="AA2970" s="18">
        <f t="shared" si="7791"/>
        <v>0</v>
      </c>
      <c r="AB2970" s="18">
        <f t="shared" si="7791"/>
        <v>0</v>
      </c>
      <c r="AC2970" s="18">
        <f t="shared" si="7701"/>
        <v>9377.5</v>
      </c>
      <c r="AD2970" s="18">
        <f t="shared" si="7702"/>
        <v>9377.5</v>
      </c>
      <c r="AE2970" s="18">
        <f t="shared" si="7703"/>
        <v>9377.5</v>
      </c>
      <c r="AF2970" s="18">
        <f t="shared" si="7791"/>
        <v>0</v>
      </c>
      <c r="AG2970" s="18">
        <f t="shared" si="7791"/>
        <v>0</v>
      </c>
      <c r="AH2970" s="18">
        <f t="shared" si="7791"/>
        <v>0</v>
      </c>
      <c r="AI2970" s="18">
        <f t="shared" si="7743"/>
        <v>9377.5</v>
      </c>
      <c r="AJ2970" s="18">
        <f t="shared" si="7744"/>
        <v>9377.5</v>
      </c>
      <c r="AK2970" s="18">
        <f t="shared" si="7745"/>
        <v>9377.5</v>
      </c>
      <c r="AL2970" s="18">
        <f t="shared" si="7791"/>
        <v>0</v>
      </c>
      <c r="AM2970" s="18">
        <f t="shared" si="7746"/>
        <v>9377.5</v>
      </c>
      <c r="AN2970" s="18">
        <f t="shared" si="7791"/>
        <v>0</v>
      </c>
      <c r="AO2970" s="18">
        <f t="shared" si="7791"/>
        <v>0</v>
      </c>
      <c r="AP2970" s="18">
        <f t="shared" si="7791"/>
        <v>0</v>
      </c>
      <c r="AQ2970" s="18">
        <f t="shared" si="7621"/>
        <v>9377.5</v>
      </c>
      <c r="AR2970" s="18">
        <f t="shared" si="7622"/>
        <v>9377.5</v>
      </c>
      <c r="AS2970" s="18">
        <f t="shared" si="7623"/>
        <v>9377.5</v>
      </c>
      <c r="AT2970" s="18">
        <f t="shared" si="7791"/>
        <v>0</v>
      </c>
      <c r="AU2970" s="18">
        <f t="shared" si="7791"/>
        <v>0</v>
      </c>
      <c r="AV2970" s="18">
        <f t="shared" si="7791"/>
        <v>0</v>
      </c>
      <c r="AW2970" s="18">
        <f t="shared" si="7624"/>
        <v>9377.5</v>
      </c>
      <c r="AX2970" s="18">
        <f t="shared" si="7625"/>
        <v>9377.5</v>
      </c>
      <c r="AY2970" s="18">
        <f t="shared" si="7626"/>
        <v>9377.5</v>
      </c>
      <c r="AZ2970" s="18">
        <f t="shared" si="7791"/>
        <v>98.5</v>
      </c>
      <c r="BA2970" s="18">
        <f t="shared" si="7791"/>
        <v>0</v>
      </c>
      <c r="BB2970" s="18">
        <f t="shared" si="7791"/>
        <v>0</v>
      </c>
      <c r="BC2970" s="18">
        <f t="shared" si="7719"/>
        <v>9476</v>
      </c>
      <c r="BD2970" s="18">
        <f t="shared" si="7720"/>
        <v>9377.5</v>
      </c>
      <c r="BE2970" s="18">
        <f t="shared" si="7721"/>
        <v>9377.5</v>
      </c>
      <c r="BF2970" s="18">
        <f t="shared" si="7791"/>
        <v>0</v>
      </c>
      <c r="BG2970" s="18">
        <f t="shared" si="7791"/>
        <v>0</v>
      </c>
      <c r="BH2970" s="18">
        <f t="shared" si="7791"/>
        <v>0</v>
      </c>
      <c r="BI2970" s="18">
        <f t="shared" si="7716"/>
        <v>9476</v>
      </c>
      <c r="BJ2970" s="18">
        <f t="shared" si="7717"/>
        <v>9377.5</v>
      </c>
      <c r="BK2970" s="18">
        <f t="shared" si="7718"/>
        <v>9377.5</v>
      </c>
      <c r="BL2970" s="18">
        <f t="shared" si="7791"/>
        <v>0</v>
      </c>
      <c r="BM2970" s="18">
        <f t="shared" si="7791"/>
        <v>0</v>
      </c>
      <c r="BN2970" s="18">
        <f t="shared" si="7791"/>
        <v>0</v>
      </c>
      <c r="BO2970" s="18">
        <f t="shared" si="7599"/>
        <v>9476</v>
      </c>
      <c r="BP2970" s="18">
        <f t="shared" si="7600"/>
        <v>9377.5</v>
      </c>
      <c r="BQ2970" s="18">
        <f t="shared" si="7601"/>
        <v>9377.5</v>
      </c>
      <c r="BR2970" s="18">
        <f t="shared" si="7791"/>
        <v>0</v>
      </c>
      <c r="BS2970" s="18">
        <f t="shared" si="7791"/>
        <v>0</v>
      </c>
      <c r="BT2970" s="18">
        <f t="shared" si="7791"/>
        <v>0</v>
      </c>
      <c r="BU2970" s="18">
        <f t="shared" si="7596"/>
        <v>9476</v>
      </c>
      <c r="BV2970" s="18">
        <f t="shared" si="7597"/>
        <v>9377.5</v>
      </c>
      <c r="BW2970" s="18">
        <f t="shared" si="7598"/>
        <v>9377.5</v>
      </c>
      <c r="BX2970" s="18">
        <f t="shared" si="7791"/>
        <v>0</v>
      </c>
      <c r="BY2970" s="18">
        <f t="shared" si="7791"/>
        <v>0</v>
      </c>
      <c r="BZ2970" s="18">
        <f t="shared" si="7791"/>
        <v>0</v>
      </c>
      <c r="CA2970" s="18">
        <f t="shared" si="7763"/>
        <v>9476</v>
      </c>
      <c r="CB2970" s="18">
        <f t="shared" si="7764"/>
        <v>9377.5</v>
      </c>
      <c r="CC2970" s="18">
        <f t="shared" si="7765"/>
        <v>9377.5</v>
      </c>
      <c r="CD2970" s="18">
        <f t="shared" si="7791"/>
        <v>0</v>
      </c>
      <c r="CE2970" s="27"/>
      <c r="CF2970" s="33"/>
    </row>
    <row r="2971" spans="1:119" ht="31.2" x14ac:dyDescent="0.3">
      <c r="A2971" s="41" t="s">
        <v>480</v>
      </c>
      <c r="B2971" s="39">
        <v>120</v>
      </c>
      <c r="C2971" s="41"/>
      <c r="D2971" s="41"/>
      <c r="E2971" s="14" t="s">
        <v>558</v>
      </c>
      <c r="F2971" s="18">
        <f t="shared" si="7788"/>
        <v>9377.5</v>
      </c>
      <c r="G2971" s="18">
        <f t="shared" si="7788"/>
        <v>9377.5</v>
      </c>
      <c r="H2971" s="18">
        <f t="shared" si="7788"/>
        <v>9377.5</v>
      </c>
      <c r="I2971" s="18">
        <f t="shared" si="7788"/>
        <v>0</v>
      </c>
      <c r="J2971" s="18">
        <f t="shared" si="7788"/>
        <v>0</v>
      </c>
      <c r="K2971" s="18">
        <f t="shared" si="7788"/>
        <v>0</v>
      </c>
      <c r="L2971" s="18">
        <f t="shared" si="7773"/>
        <v>9377.5</v>
      </c>
      <c r="M2971" s="18">
        <f t="shared" si="7774"/>
        <v>9377.5</v>
      </c>
      <c r="N2971" s="18">
        <f t="shared" si="7775"/>
        <v>9377.5</v>
      </c>
      <c r="O2971" s="18">
        <f t="shared" si="7789"/>
        <v>0</v>
      </c>
      <c r="P2971" s="18">
        <f t="shared" si="7789"/>
        <v>0</v>
      </c>
      <c r="Q2971" s="18">
        <f t="shared" si="7789"/>
        <v>0</v>
      </c>
      <c r="R2971" s="18">
        <f t="shared" si="7789"/>
        <v>0</v>
      </c>
      <c r="S2971" s="18">
        <f t="shared" si="7789"/>
        <v>0</v>
      </c>
      <c r="T2971" s="18">
        <f t="shared" si="7740"/>
        <v>9377.5</v>
      </c>
      <c r="U2971" s="18">
        <f t="shared" si="7741"/>
        <v>9377.5</v>
      </c>
      <c r="V2971" s="18">
        <f t="shared" si="7742"/>
        <v>9377.5</v>
      </c>
      <c r="W2971" s="18">
        <f t="shared" si="7791"/>
        <v>0</v>
      </c>
      <c r="X2971" s="18">
        <f t="shared" si="7791"/>
        <v>0</v>
      </c>
      <c r="Y2971" s="18">
        <f t="shared" si="7791"/>
        <v>0</v>
      </c>
      <c r="Z2971" s="18">
        <f t="shared" si="7791"/>
        <v>0</v>
      </c>
      <c r="AA2971" s="18">
        <f t="shared" si="7791"/>
        <v>0</v>
      </c>
      <c r="AB2971" s="18">
        <f t="shared" si="7791"/>
        <v>0</v>
      </c>
      <c r="AC2971" s="18">
        <f t="shared" si="7701"/>
        <v>9377.5</v>
      </c>
      <c r="AD2971" s="18">
        <f t="shared" si="7702"/>
        <v>9377.5</v>
      </c>
      <c r="AE2971" s="18">
        <f t="shared" si="7703"/>
        <v>9377.5</v>
      </c>
      <c r="AF2971" s="18">
        <f t="shared" si="7791"/>
        <v>0</v>
      </c>
      <c r="AG2971" s="18">
        <f t="shared" si="7791"/>
        <v>0</v>
      </c>
      <c r="AH2971" s="18">
        <f t="shared" si="7791"/>
        <v>0</v>
      </c>
      <c r="AI2971" s="18">
        <f t="shared" si="7743"/>
        <v>9377.5</v>
      </c>
      <c r="AJ2971" s="18">
        <f t="shared" si="7744"/>
        <v>9377.5</v>
      </c>
      <c r="AK2971" s="18">
        <f t="shared" si="7745"/>
        <v>9377.5</v>
      </c>
      <c r="AL2971" s="18">
        <f t="shared" si="7791"/>
        <v>0</v>
      </c>
      <c r="AM2971" s="18">
        <f t="shared" si="7746"/>
        <v>9377.5</v>
      </c>
      <c r="AN2971" s="18">
        <f t="shared" si="7791"/>
        <v>0</v>
      </c>
      <c r="AO2971" s="18">
        <f t="shared" si="7791"/>
        <v>0</v>
      </c>
      <c r="AP2971" s="18">
        <f t="shared" si="7791"/>
        <v>0</v>
      </c>
      <c r="AQ2971" s="18">
        <f t="shared" si="7621"/>
        <v>9377.5</v>
      </c>
      <c r="AR2971" s="18">
        <f t="shared" si="7622"/>
        <v>9377.5</v>
      </c>
      <c r="AS2971" s="18">
        <f t="shared" si="7623"/>
        <v>9377.5</v>
      </c>
      <c r="AT2971" s="18">
        <f t="shared" si="7791"/>
        <v>0</v>
      </c>
      <c r="AU2971" s="18">
        <f t="shared" si="7791"/>
        <v>0</v>
      </c>
      <c r="AV2971" s="18">
        <f t="shared" si="7791"/>
        <v>0</v>
      </c>
      <c r="AW2971" s="18">
        <f t="shared" si="7624"/>
        <v>9377.5</v>
      </c>
      <c r="AX2971" s="18">
        <f t="shared" si="7625"/>
        <v>9377.5</v>
      </c>
      <c r="AY2971" s="18">
        <f t="shared" si="7626"/>
        <v>9377.5</v>
      </c>
      <c r="AZ2971" s="18">
        <f t="shared" si="7791"/>
        <v>98.5</v>
      </c>
      <c r="BA2971" s="18">
        <f t="shared" si="7791"/>
        <v>0</v>
      </c>
      <c r="BB2971" s="18">
        <f t="shared" si="7791"/>
        <v>0</v>
      </c>
      <c r="BC2971" s="18">
        <f t="shared" si="7719"/>
        <v>9476</v>
      </c>
      <c r="BD2971" s="18">
        <f t="shared" si="7720"/>
        <v>9377.5</v>
      </c>
      <c r="BE2971" s="18">
        <f t="shared" si="7721"/>
        <v>9377.5</v>
      </c>
      <c r="BF2971" s="18">
        <f t="shared" si="7791"/>
        <v>0</v>
      </c>
      <c r="BG2971" s="18">
        <f t="shared" si="7791"/>
        <v>0</v>
      </c>
      <c r="BH2971" s="18">
        <f t="shared" si="7791"/>
        <v>0</v>
      </c>
      <c r="BI2971" s="18">
        <f t="shared" si="7716"/>
        <v>9476</v>
      </c>
      <c r="BJ2971" s="18">
        <f t="shared" si="7717"/>
        <v>9377.5</v>
      </c>
      <c r="BK2971" s="18">
        <f t="shared" si="7718"/>
        <v>9377.5</v>
      </c>
      <c r="BL2971" s="18">
        <f t="shared" si="7791"/>
        <v>0</v>
      </c>
      <c r="BM2971" s="18">
        <f t="shared" si="7791"/>
        <v>0</v>
      </c>
      <c r="BN2971" s="18">
        <f t="shared" si="7791"/>
        <v>0</v>
      </c>
      <c r="BO2971" s="18">
        <f t="shared" si="7599"/>
        <v>9476</v>
      </c>
      <c r="BP2971" s="18">
        <f t="shared" si="7600"/>
        <v>9377.5</v>
      </c>
      <c r="BQ2971" s="18">
        <f t="shared" si="7601"/>
        <v>9377.5</v>
      </c>
      <c r="BR2971" s="18">
        <f t="shared" si="7791"/>
        <v>0</v>
      </c>
      <c r="BS2971" s="18">
        <f t="shared" si="7791"/>
        <v>0</v>
      </c>
      <c r="BT2971" s="18">
        <f t="shared" si="7791"/>
        <v>0</v>
      </c>
      <c r="BU2971" s="18">
        <f t="shared" si="7596"/>
        <v>9476</v>
      </c>
      <c r="BV2971" s="18">
        <f t="shared" si="7597"/>
        <v>9377.5</v>
      </c>
      <c r="BW2971" s="18">
        <f t="shared" si="7598"/>
        <v>9377.5</v>
      </c>
      <c r="BX2971" s="18">
        <f t="shared" si="7791"/>
        <v>0</v>
      </c>
      <c r="BY2971" s="18">
        <f t="shared" si="7791"/>
        <v>0</v>
      </c>
      <c r="BZ2971" s="18">
        <f t="shared" si="7791"/>
        <v>0</v>
      </c>
      <c r="CA2971" s="18">
        <f t="shared" si="7763"/>
        <v>9476</v>
      </c>
      <c r="CB2971" s="18">
        <f t="shared" si="7764"/>
        <v>9377.5</v>
      </c>
      <c r="CC2971" s="18">
        <f t="shared" si="7765"/>
        <v>9377.5</v>
      </c>
      <c r="CD2971" s="18">
        <f t="shared" si="7791"/>
        <v>0</v>
      </c>
      <c r="CE2971" s="27"/>
      <c r="CF2971" s="33"/>
    </row>
    <row r="2972" spans="1:119" ht="31.2" x14ac:dyDescent="0.3">
      <c r="A2972" s="41" t="s">
        <v>480</v>
      </c>
      <c r="B2972" s="39">
        <v>120</v>
      </c>
      <c r="C2972" s="41" t="s">
        <v>5</v>
      </c>
      <c r="D2972" s="41" t="s">
        <v>27</v>
      </c>
      <c r="E2972" s="14" t="s">
        <v>516</v>
      </c>
      <c r="F2972" s="18">
        <v>9377.5</v>
      </c>
      <c r="G2972" s="18">
        <v>9377.5</v>
      </c>
      <c r="H2972" s="18">
        <v>9377.5</v>
      </c>
      <c r="I2972" s="18"/>
      <c r="J2972" s="18"/>
      <c r="K2972" s="18"/>
      <c r="L2972" s="18">
        <f t="shared" si="7773"/>
        <v>9377.5</v>
      </c>
      <c r="M2972" s="18">
        <f t="shared" si="7774"/>
        <v>9377.5</v>
      </c>
      <c r="N2972" s="18">
        <f t="shared" si="7775"/>
        <v>9377.5</v>
      </c>
      <c r="O2972" s="18"/>
      <c r="P2972" s="18"/>
      <c r="Q2972" s="18"/>
      <c r="R2972" s="18"/>
      <c r="S2972" s="18"/>
      <c r="T2972" s="18">
        <f t="shared" si="7740"/>
        <v>9377.5</v>
      </c>
      <c r="U2972" s="18">
        <f t="shared" si="7741"/>
        <v>9377.5</v>
      </c>
      <c r="V2972" s="18">
        <f t="shared" si="7742"/>
        <v>9377.5</v>
      </c>
      <c r="W2972" s="18"/>
      <c r="X2972" s="18"/>
      <c r="Y2972" s="18"/>
      <c r="Z2972" s="18"/>
      <c r="AA2972" s="18"/>
      <c r="AB2972" s="18"/>
      <c r="AC2972" s="18">
        <f t="shared" si="7701"/>
        <v>9377.5</v>
      </c>
      <c r="AD2972" s="18">
        <f t="shared" si="7702"/>
        <v>9377.5</v>
      </c>
      <c r="AE2972" s="18">
        <f t="shared" si="7703"/>
        <v>9377.5</v>
      </c>
      <c r="AF2972" s="18"/>
      <c r="AG2972" s="18"/>
      <c r="AH2972" s="18"/>
      <c r="AI2972" s="18">
        <f t="shared" si="7743"/>
        <v>9377.5</v>
      </c>
      <c r="AJ2972" s="18">
        <f t="shared" si="7744"/>
        <v>9377.5</v>
      </c>
      <c r="AK2972" s="18">
        <f t="shared" si="7745"/>
        <v>9377.5</v>
      </c>
      <c r="AL2972" s="18"/>
      <c r="AM2972" s="18">
        <f t="shared" si="7746"/>
        <v>9377.5</v>
      </c>
      <c r="AN2972" s="18"/>
      <c r="AO2972" s="18"/>
      <c r="AP2972" s="18"/>
      <c r="AQ2972" s="18">
        <f t="shared" si="7621"/>
        <v>9377.5</v>
      </c>
      <c r="AR2972" s="18">
        <f t="shared" si="7622"/>
        <v>9377.5</v>
      </c>
      <c r="AS2972" s="18">
        <f t="shared" si="7623"/>
        <v>9377.5</v>
      </c>
      <c r="AT2972" s="18"/>
      <c r="AU2972" s="18"/>
      <c r="AV2972" s="18"/>
      <c r="AW2972" s="18">
        <f t="shared" si="7624"/>
        <v>9377.5</v>
      </c>
      <c r="AX2972" s="18">
        <f t="shared" si="7625"/>
        <v>9377.5</v>
      </c>
      <c r="AY2972" s="18">
        <f t="shared" si="7626"/>
        <v>9377.5</v>
      </c>
      <c r="AZ2972" s="18">
        <v>98.5</v>
      </c>
      <c r="BA2972" s="18"/>
      <c r="BB2972" s="18"/>
      <c r="BC2972" s="18">
        <f t="shared" si="7719"/>
        <v>9476</v>
      </c>
      <c r="BD2972" s="18">
        <f t="shared" si="7720"/>
        <v>9377.5</v>
      </c>
      <c r="BE2972" s="18">
        <f t="shared" si="7721"/>
        <v>9377.5</v>
      </c>
      <c r="BF2972" s="18"/>
      <c r="BG2972" s="18"/>
      <c r="BH2972" s="18"/>
      <c r="BI2972" s="18">
        <f t="shared" si="7716"/>
        <v>9476</v>
      </c>
      <c r="BJ2972" s="18">
        <f t="shared" si="7717"/>
        <v>9377.5</v>
      </c>
      <c r="BK2972" s="18">
        <f t="shared" si="7718"/>
        <v>9377.5</v>
      </c>
      <c r="BL2972" s="18"/>
      <c r="BM2972" s="18"/>
      <c r="BN2972" s="18"/>
      <c r="BO2972" s="18">
        <f t="shared" si="7599"/>
        <v>9476</v>
      </c>
      <c r="BP2972" s="18">
        <f t="shared" si="7600"/>
        <v>9377.5</v>
      </c>
      <c r="BQ2972" s="18">
        <f t="shared" si="7601"/>
        <v>9377.5</v>
      </c>
      <c r="BR2972" s="18"/>
      <c r="BS2972" s="18"/>
      <c r="BT2972" s="18"/>
      <c r="BU2972" s="18">
        <f t="shared" si="7596"/>
        <v>9476</v>
      </c>
      <c r="BV2972" s="18">
        <f t="shared" si="7597"/>
        <v>9377.5</v>
      </c>
      <c r="BW2972" s="18">
        <f t="shared" si="7598"/>
        <v>9377.5</v>
      </c>
      <c r="BX2972" s="18"/>
      <c r="BY2972" s="18"/>
      <c r="BZ2972" s="18"/>
      <c r="CA2972" s="18">
        <f t="shared" si="7763"/>
        <v>9476</v>
      </c>
      <c r="CB2972" s="18">
        <f t="shared" si="7764"/>
        <v>9377.5</v>
      </c>
      <c r="CC2972" s="18">
        <f t="shared" si="7765"/>
        <v>9377.5</v>
      </c>
      <c r="CD2972" s="18"/>
      <c r="CE2972" s="27"/>
      <c r="CF2972" s="33"/>
    </row>
    <row r="2973" spans="1:119" s="11" customFormat="1" x14ac:dyDescent="0.3">
      <c r="A2973" s="10" t="s">
        <v>485</v>
      </c>
      <c r="B2973" s="16"/>
      <c r="C2973" s="10"/>
      <c r="D2973" s="10"/>
      <c r="E2973" s="15" t="s">
        <v>588</v>
      </c>
      <c r="F2973" s="17">
        <f>F2974+F2978+F2985</f>
        <v>65550.5</v>
      </c>
      <c r="G2973" s="17">
        <f t="shared" ref="G2973:CD2973" si="7792">G2974+G2978+G2985</f>
        <v>777.8</v>
      </c>
      <c r="H2973" s="17">
        <f t="shared" si="7792"/>
        <v>777.8</v>
      </c>
      <c r="I2973" s="17">
        <f t="shared" ref="I2973:K2973" si="7793">I2974+I2978+I2985</f>
        <v>0</v>
      </c>
      <c r="J2973" s="17">
        <f t="shared" si="7793"/>
        <v>0</v>
      </c>
      <c r="K2973" s="17">
        <f t="shared" si="7793"/>
        <v>0</v>
      </c>
      <c r="L2973" s="17">
        <f t="shared" si="7773"/>
        <v>65550.5</v>
      </c>
      <c r="M2973" s="17">
        <f t="shared" si="7774"/>
        <v>777.8</v>
      </c>
      <c r="N2973" s="17">
        <f t="shared" si="7775"/>
        <v>777.8</v>
      </c>
      <c r="O2973" s="17">
        <f t="shared" ref="O2973:S2973" si="7794">O2974+O2978+O2985</f>
        <v>0</v>
      </c>
      <c r="P2973" s="17">
        <f t="shared" si="7794"/>
        <v>0</v>
      </c>
      <c r="Q2973" s="17">
        <f t="shared" si="7794"/>
        <v>0</v>
      </c>
      <c r="R2973" s="17">
        <f t="shared" si="7794"/>
        <v>0</v>
      </c>
      <c r="S2973" s="17">
        <f t="shared" si="7794"/>
        <v>0</v>
      </c>
      <c r="T2973" s="17">
        <f t="shared" si="7740"/>
        <v>65550.5</v>
      </c>
      <c r="U2973" s="17">
        <f t="shared" si="7741"/>
        <v>777.8</v>
      </c>
      <c r="V2973" s="17">
        <f t="shared" si="7742"/>
        <v>777.8</v>
      </c>
      <c r="W2973" s="17">
        <f t="shared" ref="W2973:AB2973" si="7795">W2974+W2978+W2985</f>
        <v>0</v>
      </c>
      <c r="X2973" s="17">
        <f t="shared" si="7795"/>
        <v>0</v>
      </c>
      <c r="Y2973" s="17">
        <f t="shared" si="7795"/>
        <v>0</v>
      </c>
      <c r="Z2973" s="17">
        <f t="shared" si="7795"/>
        <v>0</v>
      </c>
      <c r="AA2973" s="17">
        <f t="shared" si="7795"/>
        <v>0</v>
      </c>
      <c r="AB2973" s="17">
        <f t="shared" si="7795"/>
        <v>0</v>
      </c>
      <c r="AC2973" s="17">
        <f t="shared" si="7701"/>
        <v>65550.5</v>
      </c>
      <c r="AD2973" s="17">
        <f t="shared" si="7702"/>
        <v>777.8</v>
      </c>
      <c r="AE2973" s="17">
        <f t="shared" si="7703"/>
        <v>777.8</v>
      </c>
      <c r="AF2973" s="17">
        <f t="shared" ref="AF2973:AH2973" si="7796">AF2974+AF2978+AF2985</f>
        <v>0</v>
      </c>
      <c r="AG2973" s="17">
        <f t="shared" si="7796"/>
        <v>0</v>
      </c>
      <c r="AH2973" s="17">
        <f t="shared" si="7796"/>
        <v>0</v>
      </c>
      <c r="AI2973" s="17">
        <f t="shared" si="7743"/>
        <v>65550.5</v>
      </c>
      <c r="AJ2973" s="17">
        <f t="shared" si="7744"/>
        <v>777.8</v>
      </c>
      <c r="AK2973" s="17">
        <f t="shared" si="7745"/>
        <v>777.8</v>
      </c>
      <c r="AL2973" s="17">
        <f t="shared" ref="AL2973" si="7797">AL2974+AL2978+AL2985</f>
        <v>0</v>
      </c>
      <c r="AM2973" s="17">
        <f t="shared" si="7746"/>
        <v>65550.5</v>
      </c>
      <c r="AN2973" s="17">
        <f t="shared" ref="AN2973:AP2973" si="7798">AN2974+AN2978+AN2985</f>
        <v>0</v>
      </c>
      <c r="AO2973" s="17">
        <f t="shared" si="7798"/>
        <v>0</v>
      </c>
      <c r="AP2973" s="17">
        <f t="shared" si="7798"/>
        <v>0</v>
      </c>
      <c r="AQ2973" s="17">
        <f t="shared" si="7621"/>
        <v>65550.5</v>
      </c>
      <c r="AR2973" s="17">
        <f t="shared" si="7622"/>
        <v>777.8</v>
      </c>
      <c r="AS2973" s="17">
        <f t="shared" si="7623"/>
        <v>777.8</v>
      </c>
      <c r="AT2973" s="17">
        <f t="shared" ref="AT2973:AV2973" si="7799">AT2974+AT2978+AT2985</f>
        <v>0</v>
      </c>
      <c r="AU2973" s="17">
        <f t="shared" si="7799"/>
        <v>0</v>
      </c>
      <c r="AV2973" s="17">
        <f t="shared" si="7799"/>
        <v>0</v>
      </c>
      <c r="AW2973" s="17">
        <f t="shared" si="7624"/>
        <v>65550.5</v>
      </c>
      <c r="AX2973" s="17">
        <f t="shared" si="7625"/>
        <v>777.8</v>
      </c>
      <c r="AY2973" s="17">
        <f t="shared" si="7626"/>
        <v>777.8</v>
      </c>
      <c r="AZ2973" s="17">
        <f t="shared" ref="AZ2973:BB2973" si="7800">AZ2974+AZ2978+AZ2985</f>
        <v>5.8</v>
      </c>
      <c r="BA2973" s="17">
        <f t="shared" si="7800"/>
        <v>0</v>
      </c>
      <c r="BB2973" s="17">
        <f t="shared" si="7800"/>
        <v>0</v>
      </c>
      <c r="BC2973" s="17">
        <f t="shared" si="7719"/>
        <v>65556.3</v>
      </c>
      <c r="BD2973" s="17">
        <f t="shared" si="7720"/>
        <v>777.8</v>
      </c>
      <c r="BE2973" s="17">
        <f t="shared" si="7721"/>
        <v>777.8</v>
      </c>
      <c r="BF2973" s="17">
        <f t="shared" ref="BF2973:BH2973" si="7801">BF2974+BF2978+BF2985</f>
        <v>0</v>
      </c>
      <c r="BG2973" s="17">
        <f t="shared" si="7801"/>
        <v>0</v>
      </c>
      <c r="BH2973" s="17">
        <f t="shared" si="7801"/>
        <v>0</v>
      </c>
      <c r="BI2973" s="18">
        <f t="shared" si="7716"/>
        <v>65556.3</v>
      </c>
      <c r="BJ2973" s="18">
        <f t="shared" si="7717"/>
        <v>777.8</v>
      </c>
      <c r="BK2973" s="18">
        <f t="shared" si="7718"/>
        <v>777.8</v>
      </c>
      <c r="BL2973" s="17">
        <f t="shared" ref="BL2973:BN2973" si="7802">BL2974+BL2978+BL2985</f>
        <v>0</v>
      </c>
      <c r="BM2973" s="17">
        <f t="shared" si="7802"/>
        <v>0</v>
      </c>
      <c r="BN2973" s="17">
        <f t="shared" si="7802"/>
        <v>0</v>
      </c>
      <c r="BO2973" s="17">
        <f t="shared" si="7599"/>
        <v>65556.3</v>
      </c>
      <c r="BP2973" s="17">
        <f t="shared" si="7600"/>
        <v>777.8</v>
      </c>
      <c r="BQ2973" s="17">
        <f t="shared" si="7601"/>
        <v>777.8</v>
      </c>
      <c r="BR2973" s="17">
        <f t="shared" ref="BR2973:BT2973" si="7803">BR2974+BR2978+BR2985</f>
        <v>0</v>
      </c>
      <c r="BS2973" s="17">
        <f t="shared" si="7803"/>
        <v>0</v>
      </c>
      <c r="BT2973" s="17">
        <f t="shared" si="7803"/>
        <v>0</v>
      </c>
      <c r="BU2973" s="17">
        <f t="shared" ref="BU2973:BU3036" si="7804">BO2973+BR2973</f>
        <v>65556.3</v>
      </c>
      <c r="BV2973" s="17">
        <f t="shared" ref="BV2973:BV3036" si="7805">BP2973+BS2973</f>
        <v>777.8</v>
      </c>
      <c r="BW2973" s="17">
        <f t="shared" ref="BW2973:BW3036" si="7806">BQ2973+BT2973</f>
        <v>777.8</v>
      </c>
      <c r="BX2973" s="17">
        <f t="shared" ref="BX2973:BZ2973" si="7807">BX2974+BX2978+BX2985</f>
        <v>0</v>
      </c>
      <c r="BY2973" s="17">
        <f t="shared" si="7807"/>
        <v>0</v>
      </c>
      <c r="BZ2973" s="17">
        <f t="shared" si="7807"/>
        <v>0</v>
      </c>
      <c r="CA2973" s="17">
        <f t="shared" si="7763"/>
        <v>65556.3</v>
      </c>
      <c r="CB2973" s="17">
        <f t="shared" si="7764"/>
        <v>777.8</v>
      </c>
      <c r="CC2973" s="17">
        <f t="shared" si="7765"/>
        <v>777.8</v>
      </c>
      <c r="CD2973" s="17">
        <f t="shared" si="7792"/>
        <v>0</v>
      </c>
      <c r="CE2973" s="26"/>
      <c r="CF2973" s="33"/>
      <c r="CG2973" s="37"/>
      <c r="CH2973" s="37"/>
      <c r="CI2973" s="37"/>
      <c r="CJ2973" s="37"/>
      <c r="CK2973" s="37"/>
      <c r="CL2973" s="37"/>
      <c r="CM2973" s="37"/>
      <c r="CN2973" s="37"/>
      <c r="CO2973" s="37"/>
      <c r="CP2973" s="37"/>
      <c r="CQ2973" s="37"/>
      <c r="CR2973" s="37"/>
      <c r="CS2973" s="37"/>
      <c r="CT2973" s="37"/>
      <c r="CU2973" s="37"/>
      <c r="CV2973" s="37"/>
      <c r="CW2973" s="37"/>
      <c r="CX2973" s="37"/>
      <c r="CY2973" s="37"/>
      <c r="CZ2973" s="37"/>
      <c r="DA2973" s="37"/>
      <c r="DB2973" s="37"/>
      <c r="DC2973" s="37"/>
      <c r="DD2973" s="37"/>
      <c r="DE2973" s="37"/>
      <c r="DF2973" s="37"/>
      <c r="DG2973" s="37"/>
      <c r="DH2973" s="37"/>
      <c r="DI2973" s="37"/>
      <c r="DJ2973" s="37"/>
      <c r="DK2973" s="37"/>
      <c r="DL2973" s="37"/>
      <c r="DM2973" s="37"/>
      <c r="DN2973" s="37"/>
      <c r="DO2973" s="37"/>
    </row>
    <row r="2974" spans="1:119" ht="31.2" x14ac:dyDescent="0.3">
      <c r="A2974" s="41" t="s">
        <v>483</v>
      </c>
      <c r="B2974" s="39"/>
      <c r="C2974" s="41"/>
      <c r="D2974" s="41"/>
      <c r="E2974" s="14" t="s">
        <v>600</v>
      </c>
      <c r="F2974" s="18">
        <f t="shared" ref="F2974:K2976" si="7808">F2975</f>
        <v>554.1</v>
      </c>
      <c r="G2974" s="18">
        <f t="shared" si="7808"/>
        <v>554.1</v>
      </c>
      <c r="H2974" s="18">
        <f t="shared" si="7808"/>
        <v>554.1</v>
      </c>
      <c r="I2974" s="18">
        <f t="shared" si="7808"/>
        <v>0</v>
      </c>
      <c r="J2974" s="18">
        <f t="shared" si="7808"/>
        <v>0</v>
      </c>
      <c r="K2974" s="18">
        <f t="shared" si="7808"/>
        <v>0</v>
      </c>
      <c r="L2974" s="18">
        <f t="shared" si="7773"/>
        <v>554.1</v>
      </c>
      <c r="M2974" s="18">
        <f t="shared" si="7774"/>
        <v>554.1</v>
      </c>
      <c r="N2974" s="18">
        <f t="shared" si="7775"/>
        <v>554.1</v>
      </c>
      <c r="O2974" s="18">
        <f t="shared" ref="O2974:S2976" si="7809">O2975</f>
        <v>0</v>
      </c>
      <c r="P2974" s="18">
        <f t="shared" si="7809"/>
        <v>0</v>
      </c>
      <c r="Q2974" s="18">
        <f t="shared" si="7809"/>
        <v>0</v>
      </c>
      <c r="R2974" s="18">
        <f t="shared" si="7809"/>
        <v>0</v>
      </c>
      <c r="S2974" s="18">
        <f t="shared" si="7809"/>
        <v>0</v>
      </c>
      <c r="T2974" s="18">
        <f t="shared" si="7740"/>
        <v>554.1</v>
      </c>
      <c r="U2974" s="18">
        <f t="shared" si="7741"/>
        <v>554.1</v>
      </c>
      <c r="V2974" s="18">
        <f t="shared" si="7742"/>
        <v>554.1</v>
      </c>
      <c r="W2974" s="18">
        <f t="shared" ref="W2974:CD2976" si="7810">W2975</f>
        <v>0</v>
      </c>
      <c r="X2974" s="18">
        <f t="shared" si="7810"/>
        <v>0</v>
      </c>
      <c r="Y2974" s="18">
        <f t="shared" si="7810"/>
        <v>0</v>
      </c>
      <c r="Z2974" s="18">
        <f t="shared" si="7810"/>
        <v>0</v>
      </c>
      <c r="AA2974" s="18">
        <f t="shared" si="7810"/>
        <v>0</v>
      </c>
      <c r="AB2974" s="18">
        <f t="shared" si="7810"/>
        <v>0</v>
      </c>
      <c r="AC2974" s="18">
        <f t="shared" si="7701"/>
        <v>554.1</v>
      </c>
      <c r="AD2974" s="18">
        <f t="shared" si="7702"/>
        <v>554.1</v>
      </c>
      <c r="AE2974" s="18">
        <f t="shared" si="7703"/>
        <v>554.1</v>
      </c>
      <c r="AF2974" s="18">
        <f t="shared" si="7810"/>
        <v>0</v>
      </c>
      <c r="AG2974" s="18">
        <f t="shared" si="7810"/>
        <v>0</v>
      </c>
      <c r="AH2974" s="18">
        <f t="shared" si="7810"/>
        <v>0</v>
      </c>
      <c r="AI2974" s="18">
        <f t="shared" si="7743"/>
        <v>554.1</v>
      </c>
      <c r="AJ2974" s="18">
        <f t="shared" si="7744"/>
        <v>554.1</v>
      </c>
      <c r="AK2974" s="18">
        <f t="shared" si="7745"/>
        <v>554.1</v>
      </c>
      <c r="AL2974" s="18">
        <f t="shared" si="7810"/>
        <v>0</v>
      </c>
      <c r="AM2974" s="18">
        <f t="shared" si="7746"/>
        <v>554.1</v>
      </c>
      <c r="AN2974" s="18">
        <f t="shared" si="7810"/>
        <v>0</v>
      </c>
      <c r="AO2974" s="18">
        <f t="shared" si="7810"/>
        <v>0</v>
      </c>
      <c r="AP2974" s="18">
        <f t="shared" si="7810"/>
        <v>0</v>
      </c>
      <c r="AQ2974" s="18">
        <f t="shared" si="7621"/>
        <v>554.1</v>
      </c>
      <c r="AR2974" s="18">
        <f t="shared" si="7622"/>
        <v>554.1</v>
      </c>
      <c r="AS2974" s="18">
        <f t="shared" si="7623"/>
        <v>554.1</v>
      </c>
      <c r="AT2974" s="18">
        <f t="shared" si="7810"/>
        <v>0</v>
      </c>
      <c r="AU2974" s="18">
        <f t="shared" si="7810"/>
        <v>0</v>
      </c>
      <c r="AV2974" s="18">
        <f t="shared" si="7810"/>
        <v>0</v>
      </c>
      <c r="AW2974" s="18">
        <f t="shared" si="7624"/>
        <v>554.1</v>
      </c>
      <c r="AX2974" s="18">
        <f t="shared" si="7625"/>
        <v>554.1</v>
      </c>
      <c r="AY2974" s="18">
        <f t="shared" si="7626"/>
        <v>554.1</v>
      </c>
      <c r="AZ2974" s="18">
        <f t="shared" si="7810"/>
        <v>5.8</v>
      </c>
      <c r="BA2974" s="18">
        <f t="shared" si="7810"/>
        <v>0</v>
      </c>
      <c r="BB2974" s="18">
        <f t="shared" si="7810"/>
        <v>0</v>
      </c>
      <c r="BC2974" s="18">
        <f t="shared" si="7719"/>
        <v>559.9</v>
      </c>
      <c r="BD2974" s="18">
        <f t="shared" si="7720"/>
        <v>554.1</v>
      </c>
      <c r="BE2974" s="18">
        <f t="shared" si="7721"/>
        <v>554.1</v>
      </c>
      <c r="BF2974" s="18">
        <f t="shared" si="7810"/>
        <v>0</v>
      </c>
      <c r="BG2974" s="18">
        <f t="shared" si="7810"/>
        <v>0</v>
      </c>
      <c r="BH2974" s="18">
        <f t="shared" si="7810"/>
        <v>0</v>
      </c>
      <c r="BI2974" s="18">
        <f t="shared" si="7716"/>
        <v>559.9</v>
      </c>
      <c r="BJ2974" s="18">
        <f t="shared" si="7717"/>
        <v>554.1</v>
      </c>
      <c r="BK2974" s="18">
        <f t="shared" si="7718"/>
        <v>554.1</v>
      </c>
      <c r="BL2974" s="18">
        <f t="shared" si="7810"/>
        <v>0</v>
      </c>
      <c r="BM2974" s="18">
        <f t="shared" si="7810"/>
        <v>0</v>
      </c>
      <c r="BN2974" s="18">
        <f t="shared" si="7810"/>
        <v>0</v>
      </c>
      <c r="BO2974" s="18">
        <f t="shared" si="7599"/>
        <v>559.9</v>
      </c>
      <c r="BP2974" s="18">
        <f t="shared" si="7600"/>
        <v>554.1</v>
      </c>
      <c r="BQ2974" s="18">
        <f t="shared" si="7601"/>
        <v>554.1</v>
      </c>
      <c r="BR2974" s="18">
        <f t="shared" si="7810"/>
        <v>0</v>
      </c>
      <c r="BS2974" s="18">
        <f t="shared" si="7810"/>
        <v>0</v>
      </c>
      <c r="BT2974" s="18">
        <f t="shared" si="7810"/>
        <v>0</v>
      </c>
      <c r="BU2974" s="18">
        <f t="shared" si="7804"/>
        <v>559.9</v>
      </c>
      <c r="BV2974" s="18">
        <f t="shared" si="7805"/>
        <v>554.1</v>
      </c>
      <c r="BW2974" s="18">
        <f t="shared" si="7806"/>
        <v>554.1</v>
      </c>
      <c r="BX2974" s="18">
        <f t="shared" si="7810"/>
        <v>0</v>
      </c>
      <c r="BY2974" s="18">
        <f t="shared" si="7810"/>
        <v>0</v>
      </c>
      <c r="BZ2974" s="18">
        <f t="shared" si="7810"/>
        <v>0</v>
      </c>
      <c r="CA2974" s="18">
        <f t="shared" si="7763"/>
        <v>559.9</v>
      </c>
      <c r="CB2974" s="18">
        <f t="shared" si="7764"/>
        <v>554.1</v>
      </c>
      <c r="CC2974" s="18">
        <f t="shared" si="7765"/>
        <v>554.1</v>
      </c>
      <c r="CD2974" s="18">
        <f t="shared" si="7810"/>
        <v>0</v>
      </c>
      <c r="CE2974" s="27"/>
      <c r="CF2974" s="33"/>
    </row>
    <row r="2975" spans="1:119" ht="93.6" x14ac:dyDescent="0.3">
      <c r="A2975" s="41" t="s">
        <v>483</v>
      </c>
      <c r="B2975" s="39">
        <v>100</v>
      </c>
      <c r="C2975" s="41"/>
      <c r="D2975" s="41"/>
      <c r="E2975" s="14" t="s">
        <v>550</v>
      </c>
      <c r="F2975" s="18">
        <f t="shared" si="7808"/>
        <v>554.1</v>
      </c>
      <c r="G2975" s="18">
        <f t="shared" si="7808"/>
        <v>554.1</v>
      </c>
      <c r="H2975" s="18">
        <f t="shared" si="7808"/>
        <v>554.1</v>
      </c>
      <c r="I2975" s="18">
        <f t="shared" si="7808"/>
        <v>0</v>
      </c>
      <c r="J2975" s="18">
        <f t="shared" si="7808"/>
        <v>0</v>
      </c>
      <c r="K2975" s="18">
        <f t="shared" si="7808"/>
        <v>0</v>
      </c>
      <c r="L2975" s="18">
        <f t="shared" si="7773"/>
        <v>554.1</v>
      </c>
      <c r="M2975" s="18">
        <f t="shared" si="7774"/>
        <v>554.1</v>
      </c>
      <c r="N2975" s="18">
        <f t="shared" si="7775"/>
        <v>554.1</v>
      </c>
      <c r="O2975" s="18">
        <f t="shared" si="7809"/>
        <v>0</v>
      </c>
      <c r="P2975" s="18">
        <f t="shared" si="7809"/>
        <v>0</v>
      </c>
      <c r="Q2975" s="18">
        <f t="shared" si="7809"/>
        <v>0</v>
      </c>
      <c r="R2975" s="18">
        <f t="shared" si="7809"/>
        <v>0</v>
      </c>
      <c r="S2975" s="18">
        <f t="shared" si="7809"/>
        <v>0</v>
      </c>
      <c r="T2975" s="18">
        <f t="shared" si="7740"/>
        <v>554.1</v>
      </c>
      <c r="U2975" s="18">
        <f t="shared" si="7741"/>
        <v>554.1</v>
      </c>
      <c r="V2975" s="18">
        <f t="shared" si="7742"/>
        <v>554.1</v>
      </c>
      <c r="W2975" s="18">
        <f t="shared" si="7810"/>
        <v>0</v>
      </c>
      <c r="X2975" s="18">
        <f t="shared" si="7810"/>
        <v>0</v>
      </c>
      <c r="Y2975" s="18">
        <f t="shared" si="7810"/>
        <v>0</v>
      </c>
      <c r="Z2975" s="18">
        <f t="shared" si="7810"/>
        <v>0</v>
      </c>
      <c r="AA2975" s="18">
        <f t="shared" si="7810"/>
        <v>0</v>
      </c>
      <c r="AB2975" s="18">
        <f t="shared" si="7810"/>
        <v>0</v>
      </c>
      <c r="AC2975" s="18">
        <f t="shared" si="7701"/>
        <v>554.1</v>
      </c>
      <c r="AD2975" s="18">
        <f t="shared" si="7702"/>
        <v>554.1</v>
      </c>
      <c r="AE2975" s="18">
        <f t="shared" si="7703"/>
        <v>554.1</v>
      </c>
      <c r="AF2975" s="18">
        <f t="shared" si="7810"/>
        <v>0</v>
      </c>
      <c r="AG2975" s="18">
        <f t="shared" si="7810"/>
        <v>0</v>
      </c>
      <c r="AH2975" s="18">
        <f t="shared" si="7810"/>
        <v>0</v>
      </c>
      <c r="AI2975" s="18">
        <f t="shared" si="7743"/>
        <v>554.1</v>
      </c>
      <c r="AJ2975" s="18">
        <f t="shared" si="7744"/>
        <v>554.1</v>
      </c>
      <c r="AK2975" s="18">
        <f t="shared" si="7745"/>
        <v>554.1</v>
      </c>
      <c r="AL2975" s="18">
        <f t="shared" si="7810"/>
        <v>0</v>
      </c>
      <c r="AM2975" s="18">
        <f t="shared" si="7746"/>
        <v>554.1</v>
      </c>
      <c r="AN2975" s="18">
        <f t="shared" si="7810"/>
        <v>0</v>
      </c>
      <c r="AO2975" s="18">
        <f t="shared" si="7810"/>
        <v>0</v>
      </c>
      <c r="AP2975" s="18">
        <f t="shared" si="7810"/>
        <v>0</v>
      </c>
      <c r="AQ2975" s="18">
        <f t="shared" si="7621"/>
        <v>554.1</v>
      </c>
      <c r="AR2975" s="18">
        <f t="shared" si="7622"/>
        <v>554.1</v>
      </c>
      <c r="AS2975" s="18">
        <f t="shared" si="7623"/>
        <v>554.1</v>
      </c>
      <c r="AT2975" s="18">
        <f t="shared" si="7810"/>
        <v>0</v>
      </c>
      <c r="AU2975" s="18">
        <f t="shared" si="7810"/>
        <v>0</v>
      </c>
      <c r="AV2975" s="18">
        <f t="shared" si="7810"/>
        <v>0</v>
      </c>
      <c r="AW2975" s="18">
        <f t="shared" si="7624"/>
        <v>554.1</v>
      </c>
      <c r="AX2975" s="18">
        <f t="shared" si="7625"/>
        <v>554.1</v>
      </c>
      <c r="AY2975" s="18">
        <f t="shared" si="7626"/>
        <v>554.1</v>
      </c>
      <c r="AZ2975" s="18">
        <f t="shared" si="7810"/>
        <v>5.8</v>
      </c>
      <c r="BA2975" s="18">
        <f t="shared" si="7810"/>
        <v>0</v>
      </c>
      <c r="BB2975" s="18">
        <f t="shared" si="7810"/>
        <v>0</v>
      </c>
      <c r="BC2975" s="18">
        <f t="shared" si="7719"/>
        <v>559.9</v>
      </c>
      <c r="BD2975" s="18">
        <f t="shared" si="7720"/>
        <v>554.1</v>
      </c>
      <c r="BE2975" s="18">
        <f t="shared" si="7721"/>
        <v>554.1</v>
      </c>
      <c r="BF2975" s="18">
        <f t="shared" si="7810"/>
        <v>0</v>
      </c>
      <c r="BG2975" s="18">
        <f t="shared" si="7810"/>
        <v>0</v>
      </c>
      <c r="BH2975" s="18">
        <f t="shared" si="7810"/>
        <v>0</v>
      </c>
      <c r="BI2975" s="18">
        <f t="shared" si="7716"/>
        <v>559.9</v>
      </c>
      <c r="BJ2975" s="18">
        <f t="shared" si="7717"/>
        <v>554.1</v>
      </c>
      <c r="BK2975" s="18">
        <f t="shared" si="7718"/>
        <v>554.1</v>
      </c>
      <c r="BL2975" s="18">
        <f t="shared" si="7810"/>
        <v>0</v>
      </c>
      <c r="BM2975" s="18">
        <f t="shared" si="7810"/>
        <v>0</v>
      </c>
      <c r="BN2975" s="18">
        <f t="shared" si="7810"/>
        <v>0</v>
      </c>
      <c r="BO2975" s="18">
        <f t="shared" si="7599"/>
        <v>559.9</v>
      </c>
      <c r="BP2975" s="18">
        <f t="shared" si="7600"/>
        <v>554.1</v>
      </c>
      <c r="BQ2975" s="18">
        <f t="shared" si="7601"/>
        <v>554.1</v>
      </c>
      <c r="BR2975" s="18">
        <f t="shared" si="7810"/>
        <v>0</v>
      </c>
      <c r="BS2975" s="18">
        <f t="shared" si="7810"/>
        <v>0</v>
      </c>
      <c r="BT2975" s="18">
        <f t="shared" si="7810"/>
        <v>0</v>
      </c>
      <c r="BU2975" s="18">
        <f t="shared" si="7804"/>
        <v>559.9</v>
      </c>
      <c r="BV2975" s="18">
        <f t="shared" si="7805"/>
        <v>554.1</v>
      </c>
      <c r="BW2975" s="18">
        <f t="shared" si="7806"/>
        <v>554.1</v>
      </c>
      <c r="BX2975" s="18">
        <f t="shared" si="7810"/>
        <v>0</v>
      </c>
      <c r="BY2975" s="18">
        <f t="shared" si="7810"/>
        <v>0</v>
      </c>
      <c r="BZ2975" s="18">
        <f t="shared" si="7810"/>
        <v>0</v>
      </c>
      <c r="CA2975" s="18">
        <f t="shared" si="7763"/>
        <v>559.9</v>
      </c>
      <c r="CB2975" s="18">
        <f t="shared" si="7764"/>
        <v>554.1</v>
      </c>
      <c r="CC2975" s="18">
        <f t="shared" si="7765"/>
        <v>554.1</v>
      </c>
      <c r="CD2975" s="18">
        <f t="shared" si="7810"/>
        <v>0</v>
      </c>
      <c r="CE2975" s="27"/>
      <c r="CF2975" s="33"/>
    </row>
    <row r="2976" spans="1:119" ht="31.2" x14ac:dyDescent="0.3">
      <c r="A2976" s="41" t="s">
        <v>483</v>
      </c>
      <c r="B2976" s="39">
        <v>120</v>
      </c>
      <c r="C2976" s="41"/>
      <c r="D2976" s="41"/>
      <c r="E2976" s="14" t="s">
        <v>558</v>
      </c>
      <c r="F2976" s="18">
        <f t="shared" si="7808"/>
        <v>554.1</v>
      </c>
      <c r="G2976" s="18">
        <f t="shared" si="7808"/>
        <v>554.1</v>
      </c>
      <c r="H2976" s="18">
        <f t="shared" si="7808"/>
        <v>554.1</v>
      </c>
      <c r="I2976" s="18">
        <f t="shared" si="7808"/>
        <v>0</v>
      </c>
      <c r="J2976" s="18">
        <f t="shared" si="7808"/>
        <v>0</v>
      </c>
      <c r="K2976" s="18">
        <f t="shared" si="7808"/>
        <v>0</v>
      </c>
      <c r="L2976" s="18">
        <f t="shared" si="7773"/>
        <v>554.1</v>
      </c>
      <c r="M2976" s="18">
        <f t="shared" si="7774"/>
        <v>554.1</v>
      </c>
      <c r="N2976" s="18">
        <f t="shared" si="7775"/>
        <v>554.1</v>
      </c>
      <c r="O2976" s="18">
        <f t="shared" si="7809"/>
        <v>0</v>
      </c>
      <c r="P2976" s="18">
        <f t="shared" si="7809"/>
        <v>0</v>
      </c>
      <c r="Q2976" s="18">
        <f t="shared" si="7809"/>
        <v>0</v>
      </c>
      <c r="R2976" s="18">
        <f t="shared" si="7809"/>
        <v>0</v>
      </c>
      <c r="S2976" s="18">
        <f t="shared" si="7809"/>
        <v>0</v>
      </c>
      <c r="T2976" s="18">
        <f t="shared" si="7740"/>
        <v>554.1</v>
      </c>
      <c r="U2976" s="18">
        <f t="shared" si="7741"/>
        <v>554.1</v>
      </c>
      <c r="V2976" s="18">
        <f t="shared" si="7742"/>
        <v>554.1</v>
      </c>
      <c r="W2976" s="18">
        <f t="shared" si="7810"/>
        <v>0</v>
      </c>
      <c r="X2976" s="18">
        <f t="shared" si="7810"/>
        <v>0</v>
      </c>
      <c r="Y2976" s="18">
        <f t="shared" si="7810"/>
        <v>0</v>
      </c>
      <c r="Z2976" s="18">
        <f t="shared" si="7810"/>
        <v>0</v>
      </c>
      <c r="AA2976" s="18">
        <f t="shared" si="7810"/>
        <v>0</v>
      </c>
      <c r="AB2976" s="18">
        <f t="shared" si="7810"/>
        <v>0</v>
      </c>
      <c r="AC2976" s="18">
        <f t="shared" si="7701"/>
        <v>554.1</v>
      </c>
      <c r="AD2976" s="18">
        <f t="shared" si="7702"/>
        <v>554.1</v>
      </c>
      <c r="AE2976" s="18">
        <f t="shared" si="7703"/>
        <v>554.1</v>
      </c>
      <c r="AF2976" s="18">
        <f t="shared" si="7810"/>
        <v>0</v>
      </c>
      <c r="AG2976" s="18">
        <f t="shared" si="7810"/>
        <v>0</v>
      </c>
      <c r="AH2976" s="18">
        <f t="shared" si="7810"/>
        <v>0</v>
      </c>
      <c r="AI2976" s="18">
        <f t="shared" si="7743"/>
        <v>554.1</v>
      </c>
      <c r="AJ2976" s="18">
        <f t="shared" si="7744"/>
        <v>554.1</v>
      </c>
      <c r="AK2976" s="18">
        <f t="shared" si="7745"/>
        <v>554.1</v>
      </c>
      <c r="AL2976" s="18">
        <f t="shared" si="7810"/>
        <v>0</v>
      </c>
      <c r="AM2976" s="18">
        <f t="shared" si="7746"/>
        <v>554.1</v>
      </c>
      <c r="AN2976" s="18">
        <f t="shared" si="7810"/>
        <v>0</v>
      </c>
      <c r="AO2976" s="18">
        <f t="shared" si="7810"/>
        <v>0</v>
      </c>
      <c r="AP2976" s="18">
        <f t="shared" si="7810"/>
        <v>0</v>
      </c>
      <c r="AQ2976" s="18">
        <f t="shared" si="7621"/>
        <v>554.1</v>
      </c>
      <c r="AR2976" s="18">
        <f t="shared" si="7622"/>
        <v>554.1</v>
      </c>
      <c r="AS2976" s="18">
        <f t="shared" si="7623"/>
        <v>554.1</v>
      </c>
      <c r="AT2976" s="18">
        <f t="shared" si="7810"/>
        <v>0</v>
      </c>
      <c r="AU2976" s="18">
        <f t="shared" si="7810"/>
        <v>0</v>
      </c>
      <c r="AV2976" s="18">
        <f t="shared" si="7810"/>
        <v>0</v>
      </c>
      <c r="AW2976" s="18">
        <f t="shared" si="7624"/>
        <v>554.1</v>
      </c>
      <c r="AX2976" s="18">
        <f t="shared" si="7625"/>
        <v>554.1</v>
      </c>
      <c r="AY2976" s="18">
        <f t="shared" si="7626"/>
        <v>554.1</v>
      </c>
      <c r="AZ2976" s="18">
        <f t="shared" si="7810"/>
        <v>5.8</v>
      </c>
      <c r="BA2976" s="18">
        <f t="shared" si="7810"/>
        <v>0</v>
      </c>
      <c r="BB2976" s="18">
        <f t="shared" si="7810"/>
        <v>0</v>
      </c>
      <c r="BC2976" s="18">
        <f t="shared" si="7719"/>
        <v>559.9</v>
      </c>
      <c r="BD2976" s="18">
        <f t="shared" si="7720"/>
        <v>554.1</v>
      </c>
      <c r="BE2976" s="18">
        <f t="shared" si="7721"/>
        <v>554.1</v>
      </c>
      <c r="BF2976" s="18">
        <f t="shared" si="7810"/>
        <v>0</v>
      </c>
      <c r="BG2976" s="18">
        <f t="shared" si="7810"/>
        <v>0</v>
      </c>
      <c r="BH2976" s="18">
        <f t="shared" si="7810"/>
        <v>0</v>
      </c>
      <c r="BI2976" s="18">
        <f t="shared" si="7716"/>
        <v>559.9</v>
      </c>
      <c r="BJ2976" s="18">
        <f t="shared" si="7717"/>
        <v>554.1</v>
      </c>
      <c r="BK2976" s="18">
        <f t="shared" si="7718"/>
        <v>554.1</v>
      </c>
      <c r="BL2976" s="18">
        <f t="shared" si="7810"/>
        <v>0</v>
      </c>
      <c r="BM2976" s="18">
        <f t="shared" si="7810"/>
        <v>0</v>
      </c>
      <c r="BN2976" s="18">
        <f t="shared" si="7810"/>
        <v>0</v>
      </c>
      <c r="BO2976" s="18">
        <f t="shared" ref="BO2976:BO3039" si="7811">BI2976+BL2976</f>
        <v>559.9</v>
      </c>
      <c r="BP2976" s="18">
        <f t="shared" ref="BP2976:BP3039" si="7812">BJ2976+BM2976</f>
        <v>554.1</v>
      </c>
      <c r="BQ2976" s="18">
        <f t="shared" ref="BQ2976:BQ3039" si="7813">BK2976+BN2976</f>
        <v>554.1</v>
      </c>
      <c r="BR2976" s="18">
        <f t="shared" si="7810"/>
        <v>0</v>
      </c>
      <c r="BS2976" s="18">
        <f t="shared" si="7810"/>
        <v>0</v>
      </c>
      <c r="BT2976" s="18">
        <f t="shared" si="7810"/>
        <v>0</v>
      </c>
      <c r="BU2976" s="18">
        <f t="shared" si="7804"/>
        <v>559.9</v>
      </c>
      <c r="BV2976" s="18">
        <f t="shared" si="7805"/>
        <v>554.1</v>
      </c>
      <c r="BW2976" s="18">
        <f t="shared" si="7806"/>
        <v>554.1</v>
      </c>
      <c r="BX2976" s="18">
        <f t="shared" si="7810"/>
        <v>0</v>
      </c>
      <c r="BY2976" s="18">
        <f t="shared" si="7810"/>
        <v>0</v>
      </c>
      <c r="BZ2976" s="18">
        <f t="shared" si="7810"/>
        <v>0</v>
      </c>
      <c r="CA2976" s="18">
        <f t="shared" si="7763"/>
        <v>559.9</v>
      </c>
      <c r="CB2976" s="18">
        <f t="shared" si="7764"/>
        <v>554.1</v>
      </c>
      <c r="CC2976" s="18">
        <f t="shared" si="7765"/>
        <v>554.1</v>
      </c>
      <c r="CD2976" s="18">
        <f t="shared" si="7810"/>
        <v>0</v>
      </c>
      <c r="CE2976" s="27"/>
      <c r="CF2976" s="33"/>
    </row>
    <row r="2977" spans="1:119" ht="31.2" x14ac:dyDescent="0.3">
      <c r="A2977" s="41" t="s">
        <v>483</v>
      </c>
      <c r="B2977" s="39">
        <v>120</v>
      </c>
      <c r="C2977" s="41" t="s">
        <v>5</v>
      </c>
      <c r="D2977" s="41" t="s">
        <v>27</v>
      </c>
      <c r="E2977" s="14" t="s">
        <v>516</v>
      </c>
      <c r="F2977" s="18">
        <v>554.1</v>
      </c>
      <c r="G2977" s="18">
        <v>554.1</v>
      </c>
      <c r="H2977" s="18">
        <v>554.1</v>
      </c>
      <c r="I2977" s="18"/>
      <c r="J2977" s="18"/>
      <c r="K2977" s="18"/>
      <c r="L2977" s="18">
        <f t="shared" si="7773"/>
        <v>554.1</v>
      </c>
      <c r="M2977" s="18">
        <f t="shared" si="7774"/>
        <v>554.1</v>
      </c>
      <c r="N2977" s="18">
        <f t="shared" si="7775"/>
        <v>554.1</v>
      </c>
      <c r="O2977" s="18"/>
      <c r="P2977" s="18"/>
      <c r="Q2977" s="18"/>
      <c r="R2977" s="18"/>
      <c r="S2977" s="18"/>
      <c r="T2977" s="18">
        <f t="shared" si="7740"/>
        <v>554.1</v>
      </c>
      <c r="U2977" s="18">
        <f t="shared" si="7741"/>
        <v>554.1</v>
      </c>
      <c r="V2977" s="18">
        <f t="shared" si="7742"/>
        <v>554.1</v>
      </c>
      <c r="W2977" s="18"/>
      <c r="X2977" s="18"/>
      <c r="Y2977" s="18"/>
      <c r="Z2977" s="18"/>
      <c r="AA2977" s="18"/>
      <c r="AB2977" s="18"/>
      <c r="AC2977" s="18">
        <f t="shared" si="7701"/>
        <v>554.1</v>
      </c>
      <c r="AD2977" s="18">
        <f t="shared" si="7702"/>
        <v>554.1</v>
      </c>
      <c r="AE2977" s="18">
        <f t="shared" si="7703"/>
        <v>554.1</v>
      </c>
      <c r="AF2977" s="18"/>
      <c r="AG2977" s="18"/>
      <c r="AH2977" s="18"/>
      <c r="AI2977" s="18">
        <f t="shared" si="7743"/>
        <v>554.1</v>
      </c>
      <c r="AJ2977" s="18">
        <f t="shared" si="7744"/>
        <v>554.1</v>
      </c>
      <c r="AK2977" s="18">
        <f t="shared" si="7745"/>
        <v>554.1</v>
      </c>
      <c r="AL2977" s="18"/>
      <c r="AM2977" s="18">
        <f t="shared" si="7746"/>
        <v>554.1</v>
      </c>
      <c r="AN2977" s="18"/>
      <c r="AO2977" s="18"/>
      <c r="AP2977" s="18"/>
      <c r="AQ2977" s="18">
        <f t="shared" si="7621"/>
        <v>554.1</v>
      </c>
      <c r="AR2977" s="18">
        <f t="shared" si="7622"/>
        <v>554.1</v>
      </c>
      <c r="AS2977" s="18">
        <f t="shared" si="7623"/>
        <v>554.1</v>
      </c>
      <c r="AT2977" s="18"/>
      <c r="AU2977" s="18"/>
      <c r="AV2977" s="18"/>
      <c r="AW2977" s="18">
        <f t="shared" si="7624"/>
        <v>554.1</v>
      </c>
      <c r="AX2977" s="18">
        <f t="shared" si="7625"/>
        <v>554.1</v>
      </c>
      <c r="AY2977" s="18">
        <f t="shared" si="7626"/>
        <v>554.1</v>
      </c>
      <c r="AZ2977" s="18">
        <v>5.8</v>
      </c>
      <c r="BA2977" s="18"/>
      <c r="BB2977" s="18"/>
      <c r="BC2977" s="18">
        <f t="shared" si="7719"/>
        <v>559.9</v>
      </c>
      <c r="BD2977" s="18">
        <f t="shared" si="7720"/>
        <v>554.1</v>
      </c>
      <c r="BE2977" s="18">
        <f t="shared" si="7721"/>
        <v>554.1</v>
      </c>
      <c r="BF2977" s="18"/>
      <c r="BG2977" s="18"/>
      <c r="BH2977" s="18"/>
      <c r="BI2977" s="18">
        <f t="shared" si="7716"/>
        <v>559.9</v>
      </c>
      <c r="BJ2977" s="18">
        <f t="shared" si="7717"/>
        <v>554.1</v>
      </c>
      <c r="BK2977" s="18">
        <f t="shared" si="7718"/>
        <v>554.1</v>
      </c>
      <c r="BL2977" s="18"/>
      <c r="BM2977" s="18"/>
      <c r="BN2977" s="18"/>
      <c r="BO2977" s="18">
        <f t="shared" si="7811"/>
        <v>559.9</v>
      </c>
      <c r="BP2977" s="18">
        <f t="shared" si="7812"/>
        <v>554.1</v>
      </c>
      <c r="BQ2977" s="18">
        <f t="shared" si="7813"/>
        <v>554.1</v>
      </c>
      <c r="BR2977" s="18"/>
      <c r="BS2977" s="18"/>
      <c r="BT2977" s="18"/>
      <c r="BU2977" s="18">
        <f t="shared" si="7804"/>
        <v>559.9</v>
      </c>
      <c r="BV2977" s="18">
        <f t="shared" si="7805"/>
        <v>554.1</v>
      </c>
      <c r="BW2977" s="18">
        <f t="shared" si="7806"/>
        <v>554.1</v>
      </c>
      <c r="BX2977" s="18"/>
      <c r="BY2977" s="18"/>
      <c r="BZ2977" s="18"/>
      <c r="CA2977" s="18">
        <f t="shared" si="7763"/>
        <v>559.9</v>
      </c>
      <c r="CB2977" s="18">
        <f t="shared" si="7764"/>
        <v>554.1</v>
      </c>
      <c r="CC2977" s="18">
        <f t="shared" si="7765"/>
        <v>554.1</v>
      </c>
      <c r="CD2977" s="18"/>
      <c r="CE2977" s="27"/>
      <c r="CF2977" s="33"/>
    </row>
    <row r="2978" spans="1:119" ht="31.2" x14ac:dyDescent="0.3">
      <c r="A2978" s="41" t="s">
        <v>484</v>
      </c>
      <c r="B2978" s="39"/>
      <c r="C2978" s="41"/>
      <c r="D2978" s="41"/>
      <c r="E2978" s="14" t="s">
        <v>601</v>
      </c>
      <c r="F2978" s="18">
        <f t="shared" ref="F2978:K2978" si="7814">F2979+F2982</f>
        <v>223.7</v>
      </c>
      <c r="G2978" s="18">
        <f t="shared" si="7814"/>
        <v>223.7</v>
      </c>
      <c r="H2978" s="18">
        <f t="shared" si="7814"/>
        <v>223.7</v>
      </c>
      <c r="I2978" s="18">
        <f t="shared" si="7814"/>
        <v>0</v>
      </c>
      <c r="J2978" s="18">
        <f t="shared" si="7814"/>
        <v>0</v>
      </c>
      <c r="K2978" s="18">
        <f t="shared" si="7814"/>
        <v>0</v>
      </c>
      <c r="L2978" s="18">
        <f t="shared" si="7773"/>
        <v>223.7</v>
      </c>
      <c r="M2978" s="18">
        <f t="shared" si="7774"/>
        <v>223.7</v>
      </c>
      <c r="N2978" s="18">
        <f t="shared" si="7775"/>
        <v>223.7</v>
      </c>
      <c r="O2978" s="18">
        <f t="shared" ref="O2978:S2978" si="7815">O2979+O2982</f>
        <v>0</v>
      </c>
      <c r="P2978" s="18">
        <f t="shared" si="7815"/>
        <v>0</v>
      </c>
      <c r="Q2978" s="18">
        <f t="shared" si="7815"/>
        <v>0</v>
      </c>
      <c r="R2978" s="18">
        <f t="shared" si="7815"/>
        <v>0</v>
      </c>
      <c r="S2978" s="18">
        <f t="shared" si="7815"/>
        <v>0</v>
      </c>
      <c r="T2978" s="18">
        <f t="shared" si="7740"/>
        <v>223.7</v>
      </c>
      <c r="U2978" s="18">
        <f t="shared" si="7741"/>
        <v>223.7</v>
      </c>
      <c r="V2978" s="18">
        <f t="shared" si="7742"/>
        <v>223.7</v>
      </c>
      <c r="W2978" s="18">
        <f t="shared" ref="W2978:CD2978" si="7816">W2979+W2982</f>
        <v>0</v>
      </c>
      <c r="X2978" s="18">
        <f t="shared" ref="X2978:AB2978" si="7817">X2979+X2982</f>
        <v>0</v>
      </c>
      <c r="Y2978" s="18">
        <f t="shared" si="7817"/>
        <v>0</v>
      </c>
      <c r="Z2978" s="18">
        <f t="shared" si="7817"/>
        <v>0</v>
      </c>
      <c r="AA2978" s="18">
        <f t="shared" si="7817"/>
        <v>0</v>
      </c>
      <c r="AB2978" s="18">
        <f t="shared" si="7817"/>
        <v>0</v>
      </c>
      <c r="AC2978" s="18">
        <f t="shared" si="7701"/>
        <v>223.7</v>
      </c>
      <c r="AD2978" s="18">
        <f t="shared" si="7702"/>
        <v>223.7</v>
      </c>
      <c r="AE2978" s="18">
        <f t="shared" si="7703"/>
        <v>223.7</v>
      </c>
      <c r="AF2978" s="18">
        <f t="shared" ref="AF2978:AH2978" si="7818">AF2979+AF2982</f>
        <v>0</v>
      </c>
      <c r="AG2978" s="18">
        <f t="shared" si="7818"/>
        <v>0</v>
      </c>
      <c r="AH2978" s="18">
        <f t="shared" si="7818"/>
        <v>0</v>
      </c>
      <c r="AI2978" s="18">
        <f t="shared" si="7743"/>
        <v>223.7</v>
      </c>
      <c r="AJ2978" s="18">
        <f t="shared" si="7744"/>
        <v>223.7</v>
      </c>
      <c r="AK2978" s="18">
        <f t="shared" si="7745"/>
        <v>223.7</v>
      </c>
      <c r="AL2978" s="18">
        <f t="shared" ref="AL2978" si="7819">AL2979+AL2982</f>
        <v>0</v>
      </c>
      <c r="AM2978" s="18">
        <f t="shared" si="7746"/>
        <v>223.7</v>
      </c>
      <c r="AN2978" s="18">
        <f t="shared" ref="AN2978:AP2978" si="7820">AN2979+AN2982</f>
        <v>0</v>
      </c>
      <c r="AO2978" s="18">
        <f t="shared" si="7820"/>
        <v>0</v>
      </c>
      <c r="AP2978" s="18">
        <f t="shared" si="7820"/>
        <v>0</v>
      </c>
      <c r="AQ2978" s="18">
        <f t="shared" si="7621"/>
        <v>223.7</v>
      </c>
      <c r="AR2978" s="18">
        <f t="shared" si="7622"/>
        <v>223.7</v>
      </c>
      <c r="AS2978" s="18">
        <f t="shared" si="7623"/>
        <v>223.7</v>
      </c>
      <c r="AT2978" s="18">
        <f t="shared" ref="AT2978:AV2978" si="7821">AT2979+AT2982</f>
        <v>0</v>
      </c>
      <c r="AU2978" s="18">
        <f t="shared" si="7821"/>
        <v>0</v>
      </c>
      <c r="AV2978" s="18">
        <f t="shared" si="7821"/>
        <v>0</v>
      </c>
      <c r="AW2978" s="18">
        <f t="shared" si="7624"/>
        <v>223.7</v>
      </c>
      <c r="AX2978" s="18">
        <f t="shared" si="7625"/>
        <v>223.7</v>
      </c>
      <c r="AY2978" s="18">
        <f t="shared" si="7626"/>
        <v>223.7</v>
      </c>
      <c r="AZ2978" s="18">
        <f t="shared" ref="AZ2978:BB2978" si="7822">AZ2979+AZ2982</f>
        <v>0</v>
      </c>
      <c r="BA2978" s="18">
        <f t="shared" si="7822"/>
        <v>0</v>
      </c>
      <c r="BB2978" s="18">
        <f t="shared" si="7822"/>
        <v>0</v>
      </c>
      <c r="BC2978" s="18">
        <f t="shared" si="7719"/>
        <v>223.7</v>
      </c>
      <c r="BD2978" s="18">
        <f t="shared" si="7720"/>
        <v>223.7</v>
      </c>
      <c r="BE2978" s="18">
        <f t="shared" si="7721"/>
        <v>223.7</v>
      </c>
      <c r="BF2978" s="18">
        <f t="shared" ref="BF2978:BH2978" si="7823">BF2979+BF2982</f>
        <v>0</v>
      </c>
      <c r="BG2978" s="18">
        <f t="shared" si="7823"/>
        <v>0</v>
      </c>
      <c r="BH2978" s="18">
        <f t="shared" si="7823"/>
        <v>0</v>
      </c>
      <c r="BI2978" s="18">
        <f t="shared" si="7716"/>
        <v>223.7</v>
      </c>
      <c r="BJ2978" s="18">
        <f t="shared" si="7717"/>
        <v>223.7</v>
      </c>
      <c r="BK2978" s="18">
        <f t="shared" si="7718"/>
        <v>223.7</v>
      </c>
      <c r="BL2978" s="18">
        <f t="shared" ref="BL2978:BN2978" si="7824">BL2979+BL2982</f>
        <v>0</v>
      </c>
      <c r="BM2978" s="18">
        <f t="shared" si="7824"/>
        <v>0</v>
      </c>
      <c r="BN2978" s="18">
        <f t="shared" si="7824"/>
        <v>0</v>
      </c>
      <c r="BO2978" s="18">
        <f t="shared" si="7811"/>
        <v>223.7</v>
      </c>
      <c r="BP2978" s="18">
        <f t="shared" si="7812"/>
        <v>223.7</v>
      </c>
      <c r="BQ2978" s="18">
        <f t="shared" si="7813"/>
        <v>223.7</v>
      </c>
      <c r="BR2978" s="18">
        <f t="shared" ref="BR2978:BT2978" si="7825">BR2979+BR2982</f>
        <v>0</v>
      </c>
      <c r="BS2978" s="18">
        <f t="shared" si="7825"/>
        <v>0</v>
      </c>
      <c r="BT2978" s="18">
        <f t="shared" si="7825"/>
        <v>0</v>
      </c>
      <c r="BU2978" s="18">
        <f t="shared" si="7804"/>
        <v>223.7</v>
      </c>
      <c r="BV2978" s="18">
        <f t="shared" si="7805"/>
        <v>223.7</v>
      </c>
      <c r="BW2978" s="18">
        <f t="shared" si="7806"/>
        <v>223.7</v>
      </c>
      <c r="BX2978" s="18">
        <f t="shared" ref="BX2978:BZ2978" si="7826">BX2979+BX2982</f>
        <v>0</v>
      </c>
      <c r="BY2978" s="18">
        <f t="shared" si="7826"/>
        <v>0</v>
      </c>
      <c r="BZ2978" s="18">
        <f t="shared" si="7826"/>
        <v>0</v>
      </c>
      <c r="CA2978" s="18">
        <f t="shared" si="7763"/>
        <v>223.7</v>
      </c>
      <c r="CB2978" s="18">
        <f t="shared" si="7764"/>
        <v>223.7</v>
      </c>
      <c r="CC2978" s="18">
        <f t="shared" si="7765"/>
        <v>223.7</v>
      </c>
      <c r="CD2978" s="18">
        <f t="shared" si="7816"/>
        <v>0</v>
      </c>
      <c r="CE2978" s="27"/>
      <c r="CF2978" s="33"/>
    </row>
    <row r="2979" spans="1:119" ht="93.6" x14ac:dyDescent="0.3">
      <c r="A2979" s="41" t="s">
        <v>484</v>
      </c>
      <c r="B2979" s="39">
        <v>100</v>
      </c>
      <c r="C2979" s="41"/>
      <c r="D2979" s="41"/>
      <c r="E2979" s="14" t="s">
        <v>550</v>
      </c>
      <c r="F2979" s="18">
        <f t="shared" ref="F2979:K2980" si="7827">F2980</f>
        <v>2</v>
      </c>
      <c r="G2979" s="18">
        <f t="shared" si="7827"/>
        <v>2</v>
      </c>
      <c r="H2979" s="18">
        <f t="shared" si="7827"/>
        <v>2</v>
      </c>
      <c r="I2979" s="18">
        <f t="shared" si="7827"/>
        <v>0</v>
      </c>
      <c r="J2979" s="18">
        <f t="shared" si="7827"/>
        <v>0</v>
      </c>
      <c r="K2979" s="18">
        <f t="shared" si="7827"/>
        <v>0</v>
      </c>
      <c r="L2979" s="18">
        <f t="shared" si="7773"/>
        <v>2</v>
      </c>
      <c r="M2979" s="18">
        <f t="shared" si="7774"/>
        <v>2</v>
      </c>
      <c r="N2979" s="18">
        <f t="shared" si="7775"/>
        <v>2</v>
      </c>
      <c r="O2979" s="18">
        <f t="shared" ref="O2979:S2980" si="7828">O2980</f>
        <v>0</v>
      </c>
      <c r="P2979" s="18">
        <f t="shared" si="7828"/>
        <v>0</v>
      </c>
      <c r="Q2979" s="18">
        <f t="shared" si="7828"/>
        <v>0</v>
      </c>
      <c r="R2979" s="18">
        <f t="shared" si="7828"/>
        <v>0</v>
      </c>
      <c r="S2979" s="18">
        <f t="shared" si="7828"/>
        <v>0</v>
      </c>
      <c r="T2979" s="18">
        <f t="shared" si="7740"/>
        <v>2</v>
      </c>
      <c r="U2979" s="18">
        <f t="shared" si="7741"/>
        <v>2</v>
      </c>
      <c r="V2979" s="18">
        <f t="shared" si="7742"/>
        <v>2</v>
      </c>
      <c r="W2979" s="18">
        <f t="shared" ref="W2979:CD2980" si="7829">W2980</f>
        <v>0</v>
      </c>
      <c r="X2979" s="18">
        <f t="shared" si="7829"/>
        <v>0</v>
      </c>
      <c r="Y2979" s="18">
        <f t="shared" si="7829"/>
        <v>0</v>
      </c>
      <c r="Z2979" s="18">
        <f t="shared" si="7829"/>
        <v>0</v>
      </c>
      <c r="AA2979" s="18">
        <f t="shared" si="7829"/>
        <v>0</v>
      </c>
      <c r="AB2979" s="18">
        <f t="shared" si="7829"/>
        <v>0</v>
      </c>
      <c r="AC2979" s="18">
        <f t="shared" si="7701"/>
        <v>2</v>
      </c>
      <c r="AD2979" s="18">
        <f t="shared" si="7702"/>
        <v>2</v>
      </c>
      <c r="AE2979" s="18">
        <f t="shared" si="7703"/>
        <v>2</v>
      </c>
      <c r="AF2979" s="18">
        <f t="shared" si="7829"/>
        <v>0</v>
      </c>
      <c r="AG2979" s="18">
        <f t="shared" si="7829"/>
        <v>0</v>
      </c>
      <c r="AH2979" s="18">
        <f t="shared" si="7829"/>
        <v>0</v>
      </c>
      <c r="AI2979" s="18">
        <f t="shared" si="7743"/>
        <v>2</v>
      </c>
      <c r="AJ2979" s="18">
        <f t="shared" si="7744"/>
        <v>2</v>
      </c>
      <c r="AK2979" s="18">
        <f t="shared" si="7745"/>
        <v>2</v>
      </c>
      <c r="AL2979" s="18">
        <f t="shared" si="7829"/>
        <v>0</v>
      </c>
      <c r="AM2979" s="18">
        <f t="shared" si="7746"/>
        <v>2</v>
      </c>
      <c r="AN2979" s="18">
        <f t="shared" si="7829"/>
        <v>0</v>
      </c>
      <c r="AO2979" s="18">
        <f t="shared" si="7829"/>
        <v>0</v>
      </c>
      <c r="AP2979" s="18">
        <f t="shared" si="7829"/>
        <v>0</v>
      </c>
      <c r="AQ2979" s="18">
        <f t="shared" si="7621"/>
        <v>2</v>
      </c>
      <c r="AR2979" s="18">
        <f t="shared" si="7622"/>
        <v>2</v>
      </c>
      <c r="AS2979" s="18">
        <f t="shared" si="7623"/>
        <v>2</v>
      </c>
      <c r="AT2979" s="18">
        <f t="shared" si="7829"/>
        <v>0</v>
      </c>
      <c r="AU2979" s="18">
        <f t="shared" si="7829"/>
        <v>0</v>
      </c>
      <c r="AV2979" s="18">
        <f t="shared" si="7829"/>
        <v>0</v>
      </c>
      <c r="AW2979" s="18">
        <f t="shared" si="7624"/>
        <v>2</v>
      </c>
      <c r="AX2979" s="18">
        <f t="shared" si="7625"/>
        <v>2</v>
      </c>
      <c r="AY2979" s="18">
        <f t="shared" si="7626"/>
        <v>2</v>
      </c>
      <c r="AZ2979" s="18">
        <f t="shared" si="7829"/>
        <v>0</v>
      </c>
      <c r="BA2979" s="18">
        <f t="shared" si="7829"/>
        <v>0</v>
      </c>
      <c r="BB2979" s="18">
        <f t="shared" si="7829"/>
        <v>0</v>
      </c>
      <c r="BC2979" s="18">
        <f t="shared" si="7719"/>
        <v>2</v>
      </c>
      <c r="BD2979" s="18">
        <f t="shared" si="7720"/>
        <v>2</v>
      </c>
      <c r="BE2979" s="18">
        <f t="shared" si="7721"/>
        <v>2</v>
      </c>
      <c r="BF2979" s="18">
        <f t="shared" si="7829"/>
        <v>0</v>
      </c>
      <c r="BG2979" s="18">
        <f t="shared" si="7829"/>
        <v>0</v>
      </c>
      <c r="BH2979" s="18">
        <f t="shared" si="7829"/>
        <v>0</v>
      </c>
      <c r="BI2979" s="18">
        <f t="shared" si="7716"/>
        <v>2</v>
      </c>
      <c r="BJ2979" s="18">
        <f t="shared" si="7717"/>
        <v>2</v>
      </c>
      <c r="BK2979" s="18">
        <f t="shared" si="7718"/>
        <v>2</v>
      </c>
      <c r="BL2979" s="18">
        <f t="shared" si="7829"/>
        <v>0</v>
      </c>
      <c r="BM2979" s="18">
        <f t="shared" si="7829"/>
        <v>0</v>
      </c>
      <c r="BN2979" s="18">
        <f t="shared" si="7829"/>
        <v>0</v>
      </c>
      <c r="BO2979" s="18">
        <f t="shared" si="7811"/>
        <v>2</v>
      </c>
      <c r="BP2979" s="18">
        <f t="shared" si="7812"/>
        <v>2</v>
      </c>
      <c r="BQ2979" s="18">
        <f t="shared" si="7813"/>
        <v>2</v>
      </c>
      <c r="BR2979" s="18">
        <f t="shared" si="7829"/>
        <v>0</v>
      </c>
      <c r="BS2979" s="18">
        <f t="shared" si="7829"/>
        <v>0</v>
      </c>
      <c r="BT2979" s="18">
        <f t="shared" si="7829"/>
        <v>0</v>
      </c>
      <c r="BU2979" s="18">
        <f t="shared" si="7804"/>
        <v>2</v>
      </c>
      <c r="BV2979" s="18">
        <f t="shared" si="7805"/>
        <v>2</v>
      </c>
      <c r="BW2979" s="18">
        <f t="shared" si="7806"/>
        <v>2</v>
      </c>
      <c r="BX2979" s="18">
        <f t="shared" si="7829"/>
        <v>0</v>
      </c>
      <c r="BY2979" s="18">
        <f t="shared" si="7829"/>
        <v>0</v>
      </c>
      <c r="BZ2979" s="18">
        <f t="shared" si="7829"/>
        <v>0</v>
      </c>
      <c r="CA2979" s="18">
        <f t="shared" si="7763"/>
        <v>2</v>
      </c>
      <c r="CB2979" s="18">
        <f t="shared" si="7764"/>
        <v>2</v>
      </c>
      <c r="CC2979" s="18">
        <f t="shared" si="7765"/>
        <v>2</v>
      </c>
      <c r="CD2979" s="18">
        <f t="shared" si="7829"/>
        <v>0</v>
      </c>
      <c r="CE2979" s="27"/>
      <c r="CF2979" s="33"/>
    </row>
    <row r="2980" spans="1:119" ht="31.2" x14ac:dyDescent="0.3">
      <c r="A2980" s="41" t="s">
        <v>484</v>
      </c>
      <c r="B2980" s="39">
        <v>120</v>
      </c>
      <c r="C2980" s="41"/>
      <c r="D2980" s="41"/>
      <c r="E2980" s="14" t="s">
        <v>558</v>
      </c>
      <c r="F2980" s="18">
        <f t="shared" si="7827"/>
        <v>2</v>
      </c>
      <c r="G2980" s="18">
        <f t="shared" si="7827"/>
        <v>2</v>
      </c>
      <c r="H2980" s="18">
        <f t="shared" si="7827"/>
        <v>2</v>
      </c>
      <c r="I2980" s="18">
        <f t="shared" si="7827"/>
        <v>0</v>
      </c>
      <c r="J2980" s="18">
        <f t="shared" si="7827"/>
        <v>0</v>
      </c>
      <c r="K2980" s="18">
        <f t="shared" si="7827"/>
        <v>0</v>
      </c>
      <c r="L2980" s="18">
        <f t="shared" si="7773"/>
        <v>2</v>
      </c>
      <c r="M2980" s="18">
        <f t="shared" si="7774"/>
        <v>2</v>
      </c>
      <c r="N2980" s="18">
        <f t="shared" si="7775"/>
        <v>2</v>
      </c>
      <c r="O2980" s="18">
        <f t="shared" si="7828"/>
        <v>0</v>
      </c>
      <c r="P2980" s="18">
        <f t="shared" si="7828"/>
        <v>0</v>
      </c>
      <c r="Q2980" s="18">
        <f t="shared" si="7828"/>
        <v>0</v>
      </c>
      <c r="R2980" s="18">
        <f t="shared" si="7828"/>
        <v>0</v>
      </c>
      <c r="S2980" s="18">
        <f t="shared" si="7828"/>
        <v>0</v>
      </c>
      <c r="T2980" s="18">
        <f t="shared" si="7740"/>
        <v>2</v>
      </c>
      <c r="U2980" s="18">
        <f t="shared" si="7741"/>
        <v>2</v>
      </c>
      <c r="V2980" s="18">
        <f t="shared" si="7742"/>
        <v>2</v>
      </c>
      <c r="W2980" s="18">
        <f t="shared" si="7829"/>
        <v>0</v>
      </c>
      <c r="X2980" s="18">
        <f t="shared" si="7829"/>
        <v>0</v>
      </c>
      <c r="Y2980" s="18">
        <f t="shared" si="7829"/>
        <v>0</v>
      </c>
      <c r="Z2980" s="18">
        <f t="shared" si="7829"/>
        <v>0</v>
      </c>
      <c r="AA2980" s="18">
        <f t="shared" si="7829"/>
        <v>0</v>
      </c>
      <c r="AB2980" s="18">
        <f t="shared" si="7829"/>
        <v>0</v>
      </c>
      <c r="AC2980" s="18">
        <f t="shared" si="7701"/>
        <v>2</v>
      </c>
      <c r="AD2980" s="18">
        <f t="shared" si="7702"/>
        <v>2</v>
      </c>
      <c r="AE2980" s="18">
        <f t="shared" si="7703"/>
        <v>2</v>
      </c>
      <c r="AF2980" s="18">
        <f t="shared" si="7829"/>
        <v>0</v>
      </c>
      <c r="AG2980" s="18">
        <f t="shared" si="7829"/>
        <v>0</v>
      </c>
      <c r="AH2980" s="18">
        <f t="shared" si="7829"/>
        <v>0</v>
      </c>
      <c r="AI2980" s="18">
        <f t="shared" si="7743"/>
        <v>2</v>
      </c>
      <c r="AJ2980" s="18">
        <f t="shared" si="7744"/>
        <v>2</v>
      </c>
      <c r="AK2980" s="18">
        <f t="shared" si="7745"/>
        <v>2</v>
      </c>
      <c r="AL2980" s="18">
        <f t="shared" si="7829"/>
        <v>0</v>
      </c>
      <c r="AM2980" s="18">
        <f t="shared" si="7746"/>
        <v>2</v>
      </c>
      <c r="AN2980" s="18">
        <f t="shared" si="7829"/>
        <v>0</v>
      </c>
      <c r="AO2980" s="18">
        <f t="shared" si="7829"/>
        <v>0</v>
      </c>
      <c r="AP2980" s="18">
        <f t="shared" si="7829"/>
        <v>0</v>
      </c>
      <c r="AQ2980" s="18">
        <f t="shared" si="7621"/>
        <v>2</v>
      </c>
      <c r="AR2980" s="18">
        <f t="shared" si="7622"/>
        <v>2</v>
      </c>
      <c r="AS2980" s="18">
        <f t="shared" si="7623"/>
        <v>2</v>
      </c>
      <c r="AT2980" s="18">
        <f t="shared" si="7829"/>
        <v>0</v>
      </c>
      <c r="AU2980" s="18">
        <f t="shared" si="7829"/>
        <v>0</v>
      </c>
      <c r="AV2980" s="18">
        <f t="shared" si="7829"/>
        <v>0</v>
      </c>
      <c r="AW2980" s="18">
        <f t="shared" si="7624"/>
        <v>2</v>
      </c>
      <c r="AX2980" s="18">
        <f t="shared" si="7625"/>
        <v>2</v>
      </c>
      <c r="AY2980" s="18">
        <f t="shared" si="7626"/>
        <v>2</v>
      </c>
      <c r="AZ2980" s="18">
        <f t="shared" si="7829"/>
        <v>0</v>
      </c>
      <c r="BA2980" s="18">
        <f t="shared" si="7829"/>
        <v>0</v>
      </c>
      <c r="BB2980" s="18">
        <f t="shared" si="7829"/>
        <v>0</v>
      </c>
      <c r="BC2980" s="18">
        <f t="shared" si="7719"/>
        <v>2</v>
      </c>
      <c r="BD2980" s="18">
        <f t="shared" si="7720"/>
        <v>2</v>
      </c>
      <c r="BE2980" s="18">
        <f t="shared" si="7721"/>
        <v>2</v>
      </c>
      <c r="BF2980" s="18">
        <f t="shared" si="7829"/>
        <v>0</v>
      </c>
      <c r="BG2980" s="18">
        <f t="shared" si="7829"/>
        <v>0</v>
      </c>
      <c r="BH2980" s="18">
        <f t="shared" si="7829"/>
        <v>0</v>
      </c>
      <c r="BI2980" s="18">
        <f t="shared" si="7716"/>
        <v>2</v>
      </c>
      <c r="BJ2980" s="18">
        <f t="shared" si="7717"/>
        <v>2</v>
      </c>
      <c r="BK2980" s="18">
        <f t="shared" si="7718"/>
        <v>2</v>
      </c>
      <c r="BL2980" s="18">
        <f t="shared" si="7829"/>
        <v>0</v>
      </c>
      <c r="BM2980" s="18">
        <f t="shared" si="7829"/>
        <v>0</v>
      </c>
      <c r="BN2980" s="18">
        <f t="shared" si="7829"/>
        <v>0</v>
      </c>
      <c r="BO2980" s="18">
        <f t="shared" si="7811"/>
        <v>2</v>
      </c>
      <c r="BP2980" s="18">
        <f t="shared" si="7812"/>
        <v>2</v>
      </c>
      <c r="BQ2980" s="18">
        <f t="shared" si="7813"/>
        <v>2</v>
      </c>
      <c r="BR2980" s="18">
        <f t="shared" si="7829"/>
        <v>0</v>
      </c>
      <c r="BS2980" s="18">
        <f t="shared" si="7829"/>
        <v>0</v>
      </c>
      <c r="BT2980" s="18">
        <f t="shared" si="7829"/>
        <v>0</v>
      </c>
      <c r="BU2980" s="18">
        <f t="shared" si="7804"/>
        <v>2</v>
      </c>
      <c r="BV2980" s="18">
        <f t="shared" si="7805"/>
        <v>2</v>
      </c>
      <c r="BW2980" s="18">
        <f t="shared" si="7806"/>
        <v>2</v>
      </c>
      <c r="BX2980" s="18">
        <f t="shared" si="7829"/>
        <v>0</v>
      </c>
      <c r="BY2980" s="18">
        <f t="shared" si="7829"/>
        <v>0</v>
      </c>
      <c r="BZ2980" s="18">
        <f t="shared" si="7829"/>
        <v>0</v>
      </c>
      <c r="CA2980" s="18">
        <f t="shared" si="7763"/>
        <v>2</v>
      </c>
      <c r="CB2980" s="18">
        <f t="shared" si="7764"/>
        <v>2</v>
      </c>
      <c r="CC2980" s="18">
        <f t="shared" si="7765"/>
        <v>2</v>
      </c>
      <c r="CD2980" s="18">
        <f t="shared" si="7829"/>
        <v>0</v>
      </c>
      <c r="CE2980" s="27"/>
      <c r="CF2980" s="33"/>
    </row>
    <row r="2981" spans="1:119" ht="31.2" x14ac:dyDescent="0.3">
      <c r="A2981" s="41" t="s">
        <v>484</v>
      </c>
      <c r="B2981" s="39">
        <v>120</v>
      </c>
      <c r="C2981" s="41" t="s">
        <v>5</v>
      </c>
      <c r="D2981" s="41" t="s">
        <v>27</v>
      </c>
      <c r="E2981" s="14" t="s">
        <v>516</v>
      </c>
      <c r="F2981" s="18">
        <v>2</v>
      </c>
      <c r="G2981" s="18">
        <v>2</v>
      </c>
      <c r="H2981" s="18">
        <v>2</v>
      </c>
      <c r="I2981" s="18"/>
      <c r="J2981" s="18"/>
      <c r="K2981" s="18"/>
      <c r="L2981" s="18">
        <f t="shared" si="7773"/>
        <v>2</v>
      </c>
      <c r="M2981" s="18">
        <f t="shared" si="7774"/>
        <v>2</v>
      </c>
      <c r="N2981" s="18">
        <f t="shared" si="7775"/>
        <v>2</v>
      </c>
      <c r="O2981" s="18"/>
      <c r="P2981" s="18"/>
      <c r="Q2981" s="18"/>
      <c r="R2981" s="18"/>
      <c r="S2981" s="18"/>
      <c r="T2981" s="18">
        <f t="shared" si="7740"/>
        <v>2</v>
      </c>
      <c r="U2981" s="18">
        <f t="shared" si="7741"/>
        <v>2</v>
      </c>
      <c r="V2981" s="18">
        <f t="shared" si="7742"/>
        <v>2</v>
      </c>
      <c r="W2981" s="18"/>
      <c r="X2981" s="18"/>
      <c r="Y2981" s="18"/>
      <c r="Z2981" s="18"/>
      <c r="AA2981" s="18"/>
      <c r="AB2981" s="18"/>
      <c r="AC2981" s="18">
        <f t="shared" si="7701"/>
        <v>2</v>
      </c>
      <c r="AD2981" s="18">
        <f t="shared" si="7702"/>
        <v>2</v>
      </c>
      <c r="AE2981" s="18">
        <f t="shared" si="7703"/>
        <v>2</v>
      </c>
      <c r="AF2981" s="18"/>
      <c r="AG2981" s="18"/>
      <c r="AH2981" s="18"/>
      <c r="AI2981" s="18">
        <f t="shared" si="7743"/>
        <v>2</v>
      </c>
      <c r="AJ2981" s="18">
        <f t="shared" si="7744"/>
        <v>2</v>
      </c>
      <c r="AK2981" s="18">
        <f t="shared" si="7745"/>
        <v>2</v>
      </c>
      <c r="AL2981" s="18"/>
      <c r="AM2981" s="18">
        <f t="shared" si="7746"/>
        <v>2</v>
      </c>
      <c r="AN2981" s="18"/>
      <c r="AO2981" s="18"/>
      <c r="AP2981" s="18"/>
      <c r="AQ2981" s="18">
        <f t="shared" ref="AQ2981:AQ3044" si="7830">AM2981+AN2981</f>
        <v>2</v>
      </c>
      <c r="AR2981" s="18">
        <f t="shared" ref="AR2981:AR3044" si="7831">AJ2981+AO2981</f>
        <v>2</v>
      </c>
      <c r="AS2981" s="18">
        <f t="shared" ref="AS2981:AS3044" si="7832">AK2981+AP2981</f>
        <v>2</v>
      </c>
      <c r="AT2981" s="18"/>
      <c r="AU2981" s="18"/>
      <c r="AV2981" s="18"/>
      <c r="AW2981" s="18">
        <f t="shared" ref="AW2981:AW3044" si="7833">AQ2981+AT2981</f>
        <v>2</v>
      </c>
      <c r="AX2981" s="18">
        <f t="shared" ref="AX2981:AX3044" si="7834">AR2981+AU2981</f>
        <v>2</v>
      </c>
      <c r="AY2981" s="18">
        <f t="shared" ref="AY2981:AY3044" si="7835">AS2981+AV2981</f>
        <v>2</v>
      </c>
      <c r="AZ2981" s="18"/>
      <c r="BA2981" s="18"/>
      <c r="BB2981" s="18"/>
      <c r="BC2981" s="18">
        <f t="shared" si="7719"/>
        <v>2</v>
      </c>
      <c r="BD2981" s="18">
        <f t="shared" si="7720"/>
        <v>2</v>
      </c>
      <c r="BE2981" s="18">
        <f t="shared" si="7721"/>
        <v>2</v>
      </c>
      <c r="BF2981" s="18"/>
      <c r="BG2981" s="18"/>
      <c r="BH2981" s="18"/>
      <c r="BI2981" s="18">
        <f t="shared" si="7716"/>
        <v>2</v>
      </c>
      <c r="BJ2981" s="18">
        <f t="shared" si="7717"/>
        <v>2</v>
      </c>
      <c r="BK2981" s="18">
        <f t="shared" si="7718"/>
        <v>2</v>
      </c>
      <c r="BL2981" s="18"/>
      <c r="BM2981" s="18"/>
      <c r="BN2981" s="18"/>
      <c r="BO2981" s="18">
        <f t="shared" si="7811"/>
        <v>2</v>
      </c>
      <c r="BP2981" s="18">
        <f t="shared" si="7812"/>
        <v>2</v>
      </c>
      <c r="BQ2981" s="18">
        <f t="shared" si="7813"/>
        <v>2</v>
      </c>
      <c r="BR2981" s="18"/>
      <c r="BS2981" s="18"/>
      <c r="BT2981" s="18"/>
      <c r="BU2981" s="18">
        <f t="shared" si="7804"/>
        <v>2</v>
      </c>
      <c r="BV2981" s="18">
        <f t="shared" si="7805"/>
        <v>2</v>
      </c>
      <c r="BW2981" s="18">
        <f t="shared" si="7806"/>
        <v>2</v>
      </c>
      <c r="BX2981" s="18"/>
      <c r="BY2981" s="18"/>
      <c r="BZ2981" s="18"/>
      <c r="CA2981" s="18">
        <f t="shared" si="7763"/>
        <v>2</v>
      </c>
      <c r="CB2981" s="18">
        <f t="shared" si="7764"/>
        <v>2</v>
      </c>
      <c r="CC2981" s="18">
        <f t="shared" si="7765"/>
        <v>2</v>
      </c>
      <c r="CD2981" s="18"/>
      <c r="CE2981" s="27"/>
      <c r="CF2981" s="33"/>
    </row>
    <row r="2982" spans="1:119" ht="31.2" x14ac:dyDescent="0.3">
      <c r="A2982" s="41" t="s">
        <v>484</v>
      </c>
      <c r="B2982" s="39">
        <v>200</v>
      </c>
      <c r="C2982" s="41"/>
      <c r="D2982" s="41"/>
      <c r="E2982" s="14" t="s">
        <v>551</v>
      </c>
      <c r="F2982" s="18">
        <f t="shared" ref="F2982:K2983" si="7836">F2983</f>
        <v>221.7</v>
      </c>
      <c r="G2982" s="18">
        <f t="shared" si="7836"/>
        <v>221.7</v>
      </c>
      <c r="H2982" s="18">
        <f t="shared" si="7836"/>
        <v>221.7</v>
      </c>
      <c r="I2982" s="18">
        <f t="shared" si="7836"/>
        <v>0</v>
      </c>
      <c r="J2982" s="18">
        <f t="shared" si="7836"/>
        <v>0</v>
      </c>
      <c r="K2982" s="18">
        <f t="shared" si="7836"/>
        <v>0</v>
      </c>
      <c r="L2982" s="18">
        <f t="shared" si="7773"/>
        <v>221.7</v>
      </c>
      <c r="M2982" s="18">
        <f t="shared" si="7774"/>
        <v>221.7</v>
      </c>
      <c r="N2982" s="18">
        <f t="shared" si="7775"/>
        <v>221.7</v>
      </c>
      <c r="O2982" s="18">
        <f t="shared" ref="O2982:S2983" si="7837">O2983</f>
        <v>0</v>
      </c>
      <c r="P2982" s="18">
        <f t="shared" si="7837"/>
        <v>0</v>
      </c>
      <c r="Q2982" s="18">
        <f t="shared" si="7837"/>
        <v>0</v>
      </c>
      <c r="R2982" s="18">
        <f t="shared" si="7837"/>
        <v>0</v>
      </c>
      <c r="S2982" s="18">
        <f t="shared" si="7837"/>
        <v>0</v>
      </c>
      <c r="T2982" s="18">
        <f t="shared" si="7740"/>
        <v>221.7</v>
      </c>
      <c r="U2982" s="18">
        <f t="shared" si="7741"/>
        <v>221.7</v>
      </c>
      <c r="V2982" s="18">
        <f t="shared" si="7742"/>
        <v>221.7</v>
      </c>
      <c r="W2982" s="18">
        <f t="shared" ref="W2982:CD2983" si="7838">W2983</f>
        <v>0</v>
      </c>
      <c r="X2982" s="18">
        <f t="shared" si="7838"/>
        <v>0</v>
      </c>
      <c r="Y2982" s="18">
        <f t="shared" si="7838"/>
        <v>0</v>
      </c>
      <c r="Z2982" s="18">
        <f t="shared" si="7838"/>
        <v>0</v>
      </c>
      <c r="AA2982" s="18">
        <f t="shared" si="7838"/>
        <v>0</v>
      </c>
      <c r="AB2982" s="18">
        <f t="shared" si="7838"/>
        <v>0</v>
      </c>
      <c r="AC2982" s="18">
        <f t="shared" si="7701"/>
        <v>221.7</v>
      </c>
      <c r="AD2982" s="18">
        <f t="shared" si="7702"/>
        <v>221.7</v>
      </c>
      <c r="AE2982" s="18">
        <f t="shared" si="7703"/>
        <v>221.7</v>
      </c>
      <c r="AF2982" s="18">
        <f t="shared" si="7838"/>
        <v>0</v>
      </c>
      <c r="AG2982" s="18">
        <f t="shared" si="7838"/>
        <v>0</v>
      </c>
      <c r="AH2982" s="18">
        <f t="shared" si="7838"/>
        <v>0</v>
      </c>
      <c r="AI2982" s="18">
        <f t="shared" si="7743"/>
        <v>221.7</v>
      </c>
      <c r="AJ2982" s="18">
        <f t="shared" si="7744"/>
        <v>221.7</v>
      </c>
      <c r="AK2982" s="18">
        <f t="shared" si="7745"/>
        <v>221.7</v>
      </c>
      <c r="AL2982" s="18">
        <f t="shared" si="7838"/>
        <v>0</v>
      </c>
      <c r="AM2982" s="18">
        <f t="shared" si="7746"/>
        <v>221.7</v>
      </c>
      <c r="AN2982" s="18">
        <f t="shared" si="7838"/>
        <v>0</v>
      </c>
      <c r="AO2982" s="18">
        <f t="shared" si="7838"/>
        <v>0</v>
      </c>
      <c r="AP2982" s="18">
        <f t="shared" si="7838"/>
        <v>0</v>
      </c>
      <c r="AQ2982" s="18">
        <f t="shared" si="7830"/>
        <v>221.7</v>
      </c>
      <c r="AR2982" s="18">
        <f t="shared" si="7831"/>
        <v>221.7</v>
      </c>
      <c r="AS2982" s="18">
        <f t="shared" si="7832"/>
        <v>221.7</v>
      </c>
      <c r="AT2982" s="18">
        <f t="shared" si="7838"/>
        <v>0</v>
      </c>
      <c r="AU2982" s="18">
        <f t="shared" si="7838"/>
        <v>0</v>
      </c>
      <c r="AV2982" s="18">
        <f t="shared" si="7838"/>
        <v>0</v>
      </c>
      <c r="AW2982" s="18">
        <f t="shared" si="7833"/>
        <v>221.7</v>
      </c>
      <c r="AX2982" s="18">
        <f t="shared" si="7834"/>
        <v>221.7</v>
      </c>
      <c r="AY2982" s="18">
        <f t="shared" si="7835"/>
        <v>221.7</v>
      </c>
      <c r="AZ2982" s="18">
        <f t="shared" si="7838"/>
        <v>0</v>
      </c>
      <c r="BA2982" s="18">
        <f t="shared" si="7838"/>
        <v>0</v>
      </c>
      <c r="BB2982" s="18">
        <f t="shared" si="7838"/>
        <v>0</v>
      </c>
      <c r="BC2982" s="18">
        <f t="shared" si="7719"/>
        <v>221.7</v>
      </c>
      <c r="BD2982" s="18">
        <f t="shared" si="7720"/>
        <v>221.7</v>
      </c>
      <c r="BE2982" s="18">
        <f t="shared" si="7721"/>
        <v>221.7</v>
      </c>
      <c r="BF2982" s="18">
        <f t="shared" si="7838"/>
        <v>0</v>
      </c>
      <c r="BG2982" s="18">
        <f t="shared" si="7838"/>
        <v>0</v>
      </c>
      <c r="BH2982" s="18">
        <f t="shared" si="7838"/>
        <v>0</v>
      </c>
      <c r="BI2982" s="18">
        <f t="shared" si="7716"/>
        <v>221.7</v>
      </c>
      <c r="BJ2982" s="18">
        <f t="shared" si="7717"/>
        <v>221.7</v>
      </c>
      <c r="BK2982" s="18">
        <f t="shared" si="7718"/>
        <v>221.7</v>
      </c>
      <c r="BL2982" s="18">
        <f t="shared" si="7838"/>
        <v>0</v>
      </c>
      <c r="BM2982" s="18">
        <f t="shared" si="7838"/>
        <v>0</v>
      </c>
      <c r="BN2982" s="18">
        <f t="shared" si="7838"/>
        <v>0</v>
      </c>
      <c r="BO2982" s="18">
        <f t="shared" si="7811"/>
        <v>221.7</v>
      </c>
      <c r="BP2982" s="18">
        <f t="shared" si="7812"/>
        <v>221.7</v>
      </c>
      <c r="BQ2982" s="18">
        <f t="shared" si="7813"/>
        <v>221.7</v>
      </c>
      <c r="BR2982" s="18">
        <f t="shared" si="7838"/>
        <v>0</v>
      </c>
      <c r="BS2982" s="18">
        <f t="shared" si="7838"/>
        <v>0</v>
      </c>
      <c r="BT2982" s="18">
        <f t="shared" si="7838"/>
        <v>0</v>
      </c>
      <c r="BU2982" s="18">
        <f t="shared" si="7804"/>
        <v>221.7</v>
      </c>
      <c r="BV2982" s="18">
        <f t="shared" si="7805"/>
        <v>221.7</v>
      </c>
      <c r="BW2982" s="18">
        <f t="shared" si="7806"/>
        <v>221.7</v>
      </c>
      <c r="BX2982" s="18">
        <f t="shared" si="7838"/>
        <v>0</v>
      </c>
      <c r="BY2982" s="18">
        <f t="shared" si="7838"/>
        <v>0</v>
      </c>
      <c r="BZ2982" s="18">
        <f t="shared" si="7838"/>
        <v>0</v>
      </c>
      <c r="CA2982" s="18">
        <f t="shared" si="7763"/>
        <v>221.7</v>
      </c>
      <c r="CB2982" s="18">
        <f t="shared" si="7764"/>
        <v>221.7</v>
      </c>
      <c r="CC2982" s="18">
        <f t="shared" si="7765"/>
        <v>221.7</v>
      </c>
      <c r="CD2982" s="18">
        <f t="shared" si="7838"/>
        <v>0</v>
      </c>
      <c r="CE2982" s="27"/>
      <c r="CF2982" s="33"/>
    </row>
    <row r="2983" spans="1:119" ht="46.8" x14ac:dyDescent="0.3">
      <c r="A2983" s="41" t="s">
        <v>484</v>
      </c>
      <c r="B2983" s="39">
        <v>240</v>
      </c>
      <c r="C2983" s="41"/>
      <c r="D2983" s="41"/>
      <c r="E2983" s="14" t="s">
        <v>559</v>
      </c>
      <c r="F2983" s="18">
        <f t="shared" si="7836"/>
        <v>221.7</v>
      </c>
      <c r="G2983" s="18">
        <f t="shared" si="7836"/>
        <v>221.7</v>
      </c>
      <c r="H2983" s="18">
        <f t="shared" si="7836"/>
        <v>221.7</v>
      </c>
      <c r="I2983" s="18">
        <f t="shared" si="7836"/>
        <v>0</v>
      </c>
      <c r="J2983" s="18">
        <f t="shared" si="7836"/>
        <v>0</v>
      </c>
      <c r="K2983" s="18">
        <f t="shared" si="7836"/>
        <v>0</v>
      </c>
      <c r="L2983" s="18">
        <f t="shared" si="7773"/>
        <v>221.7</v>
      </c>
      <c r="M2983" s="18">
        <f t="shared" si="7774"/>
        <v>221.7</v>
      </c>
      <c r="N2983" s="18">
        <f t="shared" si="7775"/>
        <v>221.7</v>
      </c>
      <c r="O2983" s="18">
        <f t="shared" si="7837"/>
        <v>0</v>
      </c>
      <c r="P2983" s="18">
        <f t="shared" si="7837"/>
        <v>0</v>
      </c>
      <c r="Q2983" s="18">
        <f t="shared" si="7837"/>
        <v>0</v>
      </c>
      <c r="R2983" s="18">
        <f t="shared" si="7837"/>
        <v>0</v>
      </c>
      <c r="S2983" s="18">
        <f t="shared" si="7837"/>
        <v>0</v>
      </c>
      <c r="T2983" s="18">
        <f t="shared" si="7740"/>
        <v>221.7</v>
      </c>
      <c r="U2983" s="18">
        <f t="shared" si="7741"/>
        <v>221.7</v>
      </c>
      <c r="V2983" s="18">
        <f t="shared" si="7742"/>
        <v>221.7</v>
      </c>
      <c r="W2983" s="18">
        <f t="shared" si="7838"/>
        <v>0</v>
      </c>
      <c r="X2983" s="18">
        <f t="shared" si="7838"/>
        <v>0</v>
      </c>
      <c r="Y2983" s="18">
        <f t="shared" si="7838"/>
        <v>0</v>
      </c>
      <c r="Z2983" s="18">
        <f t="shared" si="7838"/>
        <v>0</v>
      </c>
      <c r="AA2983" s="18">
        <f t="shared" si="7838"/>
        <v>0</v>
      </c>
      <c r="AB2983" s="18">
        <f t="shared" si="7838"/>
        <v>0</v>
      </c>
      <c r="AC2983" s="18">
        <f t="shared" si="7701"/>
        <v>221.7</v>
      </c>
      <c r="AD2983" s="18">
        <f t="shared" si="7702"/>
        <v>221.7</v>
      </c>
      <c r="AE2983" s="18">
        <f t="shared" si="7703"/>
        <v>221.7</v>
      </c>
      <c r="AF2983" s="18">
        <f t="shared" si="7838"/>
        <v>0</v>
      </c>
      <c r="AG2983" s="18">
        <f t="shared" si="7838"/>
        <v>0</v>
      </c>
      <c r="AH2983" s="18">
        <f t="shared" si="7838"/>
        <v>0</v>
      </c>
      <c r="AI2983" s="18">
        <f t="shared" si="7743"/>
        <v>221.7</v>
      </c>
      <c r="AJ2983" s="18">
        <f t="shared" si="7744"/>
        <v>221.7</v>
      </c>
      <c r="AK2983" s="18">
        <f t="shared" si="7745"/>
        <v>221.7</v>
      </c>
      <c r="AL2983" s="18">
        <f t="shared" si="7838"/>
        <v>0</v>
      </c>
      <c r="AM2983" s="18">
        <f t="shared" si="7746"/>
        <v>221.7</v>
      </c>
      <c r="AN2983" s="18">
        <f t="shared" si="7838"/>
        <v>0</v>
      </c>
      <c r="AO2983" s="18">
        <f t="shared" si="7838"/>
        <v>0</v>
      </c>
      <c r="AP2983" s="18">
        <f t="shared" si="7838"/>
        <v>0</v>
      </c>
      <c r="AQ2983" s="18">
        <f t="shared" si="7830"/>
        <v>221.7</v>
      </c>
      <c r="AR2983" s="18">
        <f t="shared" si="7831"/>
        <v>221.7</v>
      </c>
      <c r="AS2983" s="18">
        <f t="shared" si="7832"/>
        <v>221.7</v>
      </c>
      <c r="AT2983" s="18">
        <f t="shared" si="7838"/>
        <v>0</v>
      </c>
      <c r="AU2983" s="18">
        <f t="shared" si="7838"/>
        <v>0</v>
      </c>
      <c r="AV2983" s="18">
        <f t="shared" si="7838"/>
        <v>0</v>
      </c>
      <c r="AW2983" s="18">
        <f t="shared" si="7833"/>
        <v>221.7</v>
      </c>
      <c r="AX2983" s="18">
        <f t="shared" si="7834"/>
        <v>221.7</v>
      </c>
      <c r="AY2983" s="18">
        <f t="shared" si="7835"/>
        <v>221.7</v>
      </c>
      <c r="AZ2983" s="18">
        <f t="shared" si="7838"/>
        <v>0</v>
      </c>
      <c r="BA2983" s="18">
        <f t="shared" si="7838"/>
        <v>0</v>
      </c>
      <c r="BB2983" s="18">
        <f t="shared" si="7838"/>
        <v>0</v>
      </c>
      <c r="BC2983" s="18">
        <f t="shared" si="7719"/>
        <v>221.7</v>
      </c>
      <c r="BD2983" s="18">
        <f t="shared" si="7720"/>
        <v>221.7</v>
      </c>
      <c r="BE2983" s="18">
        <f t="shared" si="7721"/>
        <v>221.7</v>
      </c>
      <c r="BF2983" s="18">
        <f t="shared" si="7838"/>
        <v>0</v>
      </c>
      <c r="BG2983" s="18">
        <f t="shared" si="7838"/>
        <v>0</v>
      </c>
      <c r="BH2983" s="18">
        <f t="shared" si="7838"/>
        <v>0</v>
      </c>
      <c r="BI2983" s="18">
        <f t="shared" si="7716"/>
        <v>221.7</v>
      </c>
      <c r="BJ2983" s="18">
        <f t="shared" si="7717"/>
        <v>221.7</v>
      </c>
      <c r="BK2983" s="18">
        <f t="shared" si="7718"/>
        <v>221.7</v>
      </c>
      <c r="BL2983" s="18">
        <f t="shared" si="7838"/>
        <v>0</v>
      </c>
      <c r="BM2983" s="18">
        <f t="shared" si="7838"/>
        <v>0</v>
      </c>
      <c r="BN2983" s="18">
        <f t="shared" si="7838"/>
        <v>0</v>
      </c>
      <c r="BO2983" s="18">
        <f t="shared" si="7811"/>
        <v>221.7</v>
      </c>
      <c r="BP2983" s="18">
        <f t="shared" si="7812"/>
        <v>221.7</v>
      </c>
      <c r="BQ2983" s="18">
        <f t="shared" si="7813"/>
        <v>221.7</v>
      </c>
      <c r="BR2983" s="18">
        <f t="shared" si="7838"/>
        <v>0</v>
      </c>
      <c r="BS2983" s="18">
        <f t="shared" si="7838"/>
        <v>0</v>
      </c>
      <c r="BT2983" s="18">
        <f t="shared" si="7838"/>
        <v>0</v>
      </c>
      <c r="BU2983" s="18">
        <f t="shared" si="7804"/>
        <v>221.7</v>
      </c>
      <c r="BV2983" s="18">
        <f t="shared" si="7805"/>
        <v>221.7</v>
      </c>
      <c r="BW2983" s="18">
        <f t="shared" si="7806"/>
        <v>221.7</v>
      </c>
      <c r="BX2983" s="18">
        <f t="shared" si="7838"/>
        <v>0</v>
      </c>
      <c r="BY2983" s="18">
        <f t="shared" si="7838"/>
        <v>0</v>
      </c>
      <c r="BZ2983" s="18">
        <f t="shared" si="7838"/>
        <v>0</v>
      </c>
      <c r="CA2983" s="18">
        <f t="shared" si="7763"/>
        <v>221.7</v>
      </c>
      <c r="CB2983" s="18">
        <f t="shared" si="7764"/>
        <v>221.7</v>
      </c>
      <c r="CC2983" s="18">
        <f t="shared" si="7765"/>
        <v>221.7</v>
      </c>
      <c r="CD2983" s="18">
        <f t="shared" si="7838"/>
        <v>0</v>
      </c>
      <c r="CE2983" s="27"/>
      <c r="CF2983" s="33"/>
    </row>
    <row r="2984" spans="1:119" ht="31.2" x14ac:dyDescent="0.3">
      <c r="A2984" s="41" t="s">
        <v>484</v>
      </c>
      <c r="B2984" s="39">
        <v>240</v>
      </c>
      <c r="C2984" s="41" t="s">
        <v>5</v>
      </c>
      <c r="D2984" s="41" t="s">
        <v>27</v>
      </c>
      <c r="E2984" s="14" t="s">
        <v>516</v>
      </c>
      <c r="F2984" s="18">
        <v>221.7</v>
      </c>
      <c r="G2984" s="18">
        <v>221.7</v>
      </c>
      <c r="H2984" s="18">
        <v>221.7</v>
      </c>
      <c r="I2984" s="18"/>
      <c r="J2984" s="18"/>
      <c r="K2984" s="18"/>
      <c r="L2984" s="18">
        <f t="shared" si="7773"/>
        <v>221.7</v>
      </c>
      <c r="M2984" s="18">
        <f t="shared" si="7774"/>
        <v>221.7</v>
      </c>
      <c r="N2984" s="18">
        <f t="shared" si="7775"/>
        <v>221.7</v>
      </c>
      <c r="O2984" s="18"/>
      <c r="P2984" s="18"/>
      <c r="Q2984" s="18"/>
      <c r="R2984" s="18"/>
      <c r="S2984" s="18"/>
      <c r="T2984" s="18">
        <f t="shared" si="7740"/>
        <v>221.7</v>
      </c>
      <c r="U2984" s="18">
        <f t="shared" si="7741"/>
        <v>221.7</v>
      </c>
      <c r="V2984" s="18">
        <f t="shared" si="7742"/>
        <v>221.7</v>
      </c>
      <c r="W2984" s="18"/>
      <c r="X2984" s="18"/>
      <c r="Y2984" s="18"/>
      <c r="Z2984" s="18"/>
      <c r="AA2984" s="18"/>
      <c r="AB2984" s="18"/>
      <c r="AC2984" s="18">
        <f t="shared" si="7701"/>
        <v>221.7</v>
      </c>
      <c r="AD2984" s="18">
        <f t="shared" si="7702"/>
        <v>221.7</v>
      </c>
      <c r="AE2984" s="18">
        <f t="shared" si="7703"/>
        <v>221.7</v>
      </c>
      <c r="AF2984" s="18"/>
      <c r="AG2984" s="18"/>
      <c r="AH2984" s="18"/>
      <c r="AI2984" s="18">
        <f t="shared" si="7743"/>
        <v>221.7</v>
      </c>
      <c r="AJ2984" s="18">
        <f t="shared" si="7744"/>
        <v>221.7</v>
      </c>
      <c r="AK2984" s="18">
        <f t="shared" si="7745"/>
        <v>221.7</v>
      </c>
      <c r="AL2984" s="18"/>
      <c r="AM2984" s="18">
        <f t="shared" si="7746"/>
        <v>221.7</v>
      </c>
      <c r="AN2984" s="18"/>
      <c r="AO2984" s="18"/>
      <c r="AP2984" s="18"/>
      <c r="AQ2984" s="18">
        <f t="shared" si="7830"/>
        <v>221.7</v>
      </c>
      <c r="AR2984" s="18">
        <f t="shared" si="7831"/>
        <v>221.7</v>
      </c>
      <c r="AS2984" s="18">
        <f t="shared" si="7832"/>
        <v>221.7</v>
      </c>
      <c r="AT2984" s="18"/>
      <c r="AU2984" s="18"/>
      <c r="AV2984" s="18"/>
      <c r="AW2984" s="18">
        <f t="shared" si="7833"/>
        <v>221.7</v>
      </c>
      <c r="AX2984" s="18">
        <f t="shared" si="7834"/>
        <v>221.7</v>
      </c>
      <c r="AY2984" s="18">
        <f t="shared" si="7835"/>
        <v>221.7</v>
      </c>
      <c r="AZ2984" s="18"/>
      <c r="BA2984" s="18"/>
      <c r="BB2984" s="18"/>
      <c r="BC2984" s="18">
        <f t="shared" si="7719"/>
        <v>221.7</v>
      </c>
      <c r="BD2984" s="18">
        <f t="shared" si="7720"/>
        <v>221.7</v>
      </c>
      <c r="BE2984" s="18">
        <f t="shared" si="7721"/>
        <v>221.7</v>
      </c>
      <c r="BF2984" s="18"/>
      <c r="BG2984" s="18"/>
      <c r="BH2984" s="18"/>
      <c r="BI2984" s="18">
        <f t="shared" si="7716"/>
        <v>221.7</v>
      </c>
      <c r="BJ2984" s="18">
        <f t="shared" si="7717"/>
        <v>221.7</v>
      </c>
      <c r="BK2984" s="18">
        <f t="shared" si="7718"/>
        <v>221.7</v>
      </c>
      <c r="BL2984" s="18"/>
      <c r="BM2984" s="18"/>
      <c r="BN2984" s="18"/>
      <c r="BO2984" s="18">
        <f t="shared" si="7811"/>
        <v>221.7</v>
      </c>
      <c r="BP2984" s="18">
        <f t="shared" si="7812"/>
        <v>221.7</v>
      </c>
      <c r="BQ2984" s="18">
        <f t="shared" si="7813"/>
        <v>221.7</v>
      </c>
      <c r="BR2984" s="18"/>
      <c r="BS2984" s="18"/>
      <c r="BT2984" s="18"/>
      <c r="BU2984" s="18">
        <f t="shared" si="7804"/>
        <v>221.7</v>
      </c>
      <c r="BV2984" s="18">
        <f t="shared" si="7805"/>
        <v>221.7</v>
      </c>
      <c r="BW2984" s="18">
        <f t="shared" si="7806"/>
        <v>221.7</v>
      </c>
      <c r="BX2984" s="18"/>
      <c r="BY2984" s="18"/>
      <c r="BZ2984" s="18"/>
      <c r="CA2984" s="18">
        <f t="shared" si="7763"/>
        <v>221.7</v>
      </c>
      <c r="CB2984" s="18">
        <f t="shared" si="7764"/>
        <v>221.7</v>
      </c>
      <c r="CC2984" s="18">
        <f t="shared" si="7765"/>
        <v>221.7</v>
      </c>
      <c r="CD2984" s="18"/>
      <c r="CE2984" s="27"/>
      <c r="CF2984" s="33"/>
    </row>
    <row r="2985" spans="1:119" ht="31.2" x14ac:dyDescent="0.3">
      <c r="A2985" s="19" t="s">
        <v>1416</v>
      </c>
      <c r="B2985" s="19"/>
      <c r="C2985" s="19"/>
      <c r="D2985" s="19"/>
      <c r="E2985" s="14" t="s">
        <v>1417</v>
      </c>
      <c r="F2985" s="18">
        <f>F2986</f>
        <v>64772.7</v>
      </c>
      <c r="G2985" s="18">
        <f t="shared" ref="G2985:CD2987" si="7839">G2986</f>
        <v>0</v>
      </c>
      <c r="H2985" s="18">
        <f t="shared" si="7839"/>
        <v>0</v>
      </c>
      <c r="I2985" s="18">
        <f t="shared" si="7839"/>
        <v>0</v>
      </c>
      <c r="J2985" s="18">
        <f t="shared" si="7839"/>
        <v>0</v>
      </c>
      <c r="K2985" s="18">
        <f t="shared" si="7839"/>
        <v>0</v>
      </c>
      <c r="L2985" s="18">
        <f t="shared" si="7773"/>
        <v>64772.7</v>
      </c>
      <c r="M2985" s="18">
        <f t="shared" si="7774"/>
        <v>0</v>
      </c>
      <c r="N2985" s="18">
        <f t="shared" si="7775"/>
        <v>0</v>
      </c>
      <c r="O2985" s="18">
        <f t="shared" si="7839"/>
        <v>0</v>
      </c>
      <c r="P2985" s="18">
        <f t="shared" si="7839"/>
        <v>0</v>
      </c>
      <c r="Q2985" s="18">
        <f t="shared" si="7839"/>
        <v>0</v>
      </c>
      <c r="R2985" s="18">
        <f t="shared" si="7839"/>
        <v>0</v>
      </c>
      <c r="S2985" s="18">
        <f t="shared" si="7839"/>
        <v>0</v>
      </c>
      <c r="T2985" s="18">
        <f t="shared" si="7740"/>
        <v>64772.7</v>
      </c>
      <c r="U2985" s="18">
        <f t="shared" si="7741"/>
        <v>0</v>
      </c>
      <c r="V2985" s="18">
        <f t="shared" si="7742"/>
        <v>0</v>
      </c>
      <c r="W2985" s="18">
        <f t="shared" si="7839"/>
        <v>0</v>
      </c>
      <c r="X2985" s="18">
        <f t="shared" si="7839"/>
        <v>0</v>
      </c>
      <c r="Y2985" s="18">
        <f t="shared" si="7839"/>
        <v>0</v>
      </c>
      <c r="Z2985" s="18">
        <f t="shared" si="7839"/>
        <v>0</v>
      </c>
      <c r="AA2985" s="18">
        <f t="shared" si="7839"/>
        <v>0</v>
      </c>
      <c r="AB2985" s="18">
        <f t="shared" si="7839"/>
        <v>0</v>
      </c>
      <c r="AC2985" s="18">
        <f t="shared" si="7701"/>
        <v>64772.7</v>
      </c>
      <c r="AD2985" s="18">
        <f t="shared" si="7702"/>
        <v>0</v>
      </c>
      <c r="AE2985" s="18">
        <f t="shared" si="7703"/>
        <v>0</v>
      </c>
      <c r="AF2985" s="18">
        <f t="shared" si="7839"/>
        <v>0</v>
      </c>
      <c r="AG2985" s="18">
        <f t="shared" si="7839"/>
        <v>0</v>
      </c>
      <c r="AH2985" s="18">
        <f t="shared" si="7839"/>
        <v>0</v>
      </c>
      <c r="AI2985" s="18">
        <f t="shared" si="7743"/>
        <v>64772.7</v>
      </c>
      <c r="AJ2985" s="18">
        <f t="shared" si="7744"/>
        <v>0</v>
      </c>
      <c r="AK2985" s="18">
        <f t="shared" si="7745"/>
        <v>0</v>
      </c>
      <c r="AL2985" s="18">
        <f t="shared" si="7839"/>
        <v>0</v>
      </c>
      <c r="AM2985" s="18">
        <f t="shared" si="7746"/>
        <v>64772.7</v>
      </c>
      <c r="AN2985" s="18">
        <f t="shared" si="7839"/>
        <v>0</v>
      </c>
      <c r="AO2985" s="18">
        <f t="shared" si="7839"/>
        <v>0</v>
      </c>
      <c r="AP2985" s="18">
        <f t="shared" si="7839"/>
        <v>0</v>
      </c>
      <c r="AQ2985" s="18">
        <f t="shared" si="7830"/>
        <v>64772.7</v>
      </c>
      <c r="AR2985" s="18">
        <f t="shared" si="7831"/>
        <v>0</v>
      </c>
      <c r="AS2985" s="18">
        <f t="shared" si="7832"/>
        <v>0</v>
      </c>
      <c r="AT2985" s="18">
        <f t="shared" si="7839"/>
        <v>0</v>
      </c>
      <c r="AU2985" s="18">
        <f t="shared" si="7839"/>
        <v>0</v>
      </c>
      <c r="AV2985" s="18">
        <f t="shared" si="7839"/>
        <v>0</v>
      </c>
      <c r="AW2985" s="18">
        <f t="shared" si="7833"/>
        <v>64772.7</v>
      </c>
      <c r="AX2985" s="18">
        <f t="shared" si="7834"/>
        <v>0</v>
      </c>
      <c r="AY2985" s="18">
        <f t="shared" si="7835"/>
        <v>0</v>
      </c>
      <c r="AZ2985" s="18">
        <f t="shared" si="7839"/>
        <v>0</v>
      </c>
      <c r="BA2985" s="18">
        <f t="shared" si="7839"/>
        <v>0</v>
      </c>
      <c r="BB2985" s="18">
        <f t="shared" si="7839"/>
        <v>0</v>
      </c>
      <c r="BC2985" s="18">
        <f t="shared" si="7719"/>
        <v>64772.7</v>
      </c>
      <c r="BD2985" s="18">
        <f t="shared" si="7720"/>
        <v>0</v>
      </c>
      <c r="BE2985" s="18">
        <f t="shared" si="7721"/>
        <v>0</v>
      </c>
      <c r="BF2985" s="18">
        <f t="shared" si="7839"/>
        <v>0</v>
      </c>
      <c r="BG2985" s="18">
        <f t="shared" si="7839"/>
        <v>0</v>
      </c>
      <c r="BH2985" s="18">
        <f t="shared" si="7839"/>
        <v>0</v>
      </c>
      <c r="BI2985" s="18">
        <f t="shared" si="7716"/>
        <v>64772.7</v>
      </c>
      <c r="BJ2985" s="18">
        <f t="shared" si="7717"/>
        <v>0</v>
      </c>
      <c r="BK2985" s="18">
        <f t="shared" si="7718"/>
        <v>0</v>
      </c>
      <c r="BL2985" s="18">
        <f t="shared" si="7839"/>
        <v>0</v>
      </c>
      <c r="BM2985" s="18">
        <f t="shared" si="7839"/>
        <v>0</v>
      </c>
      <c r="BN2985" s="18">
        <f t="shared" si="7839"/>
        <v>0</v>
      </c>
      <c r="BO2985" s="18">
        <f t="shared" si="7811"/>
        <v>64772.7</v>
      </c>
      <c r="BP2985" s="18">
        <f t="shared" si="7812"/>
        <v>0</v>
      </c>
      <c r="BQ2985" s="18">
        <f t="shared" si="7813"/>
        <v>0</v>
      </c>
      <c r="BR2985" s="18">
        <f t="shared" si="7839"/>
        <v>0</v>
      </c>
      <c r="BS2985" s="18">
        <f t="shared" si="7839"/>
        <v>0</v>
      </c>
      <c r="BT2985" s="18">
        <f t="shared" si="7839"/>
        <v>0</v>
      </c>
      <c r="BU2985" s="18">
        <f t="shared" si="7804"/>
        <v>64772.7</v>
      </c>
      <c r="BV2985" s="18">
        <f t="shared" si="7805"/>
        <v>0</v>
      </c>
      <c r="BW2985" s="18">
        <f t="shared" si="7806"/>
        <v>0</v>
      </c>
      <c r="BX2985" s="18">
        <f t="shared" si="7839"/>
        <v>0</v>
      </c>
      <c r="BY2985" s="18">
        <f t="shared" si="7839"/>
        <v>0</v>
      </c>
      <c r="BZ2985" s="18">
        <f t="shared" si="7839"/>
        <v>0</v>
      </c>
      <c r="CA2985" s="18">
        <f t="shared" si="7763"/>
        <v>64772.7</v>
      </c>
      <c r="CB2985" s="18">
        <f t="shared" si="7764"/>
        <v>0</v>
      </c>
      <c r="CC2985" s="18">
        <f t="shared" si="7765"/>
        <v>0</v>
      </c>
      <c r="CD2985" s="18">
        <f t="shared" si="7839"/>
        <v>0</v>
      </c>
      <c r="CE2985" s="27"/>
      <c r="CF2985" s="33"/>
    </row>
    <row r="2986" spans="1:119" x14ac:dyDescent="0.3">
      <c r="A2986" s="19" t="s">
        <v>1416</v>
      </c>
      <c r="B2986" s="39">
        <v>800</v>
      </c>
      <c r="C2986" s="41"/>
      <c r="D2986" s="41"/>
      <c r="E2986" s="14" t="s">
        <v>556</v>
      </c>
      <c r="F2986" s="18">
        <f>F2987</f>
        <v>64772.7</v>
      </c>
      <c r="G2986" s="18">
        <f t="shared" si="7839"/>
        <v>0</v>
      </c>
      <c r="H2986" s="18">
        <f t="shared" si="7839"/>
        <v>0</v>
      </c>
      <c r="I2986" s="18">
        <f t="shared" si="7839"/>
        <v>0</v>
      </c>
      <c r="J2986" s="18">
        <f t="shared" si="7839"/>
        <v>0</v>
      </c>
      <c r="K2986" s="18">
        <f t="shared" si="7839"/>
        <v>0</v>
      </c>
      <c r="L2986" s="18">
        <f t="shared" si="7773"/>
        <v>64772.7</v>
      </c>
      <c r="M2986" s="18">
        <f t="shared" si="7774"/>
        <v>0</v>
      </c>
      <c r="N2986" s="18">
        <f t="shared" si="7775"/>
        <v>0</v>
      </c>
      <c r="O2986" s="18">
        <f t="shared" si="7839"/>
        <v>0</v>
      </c>
      <c r="P2986" s="18">
        <f t="shared" si="7839"/>
        <v>0</v>
      </c>
      <c r="Q2986" s="18">
        <f t="shared" si="7839"/>
        <v>0</v>
      </c>
      <c r="R2986" s="18">
        <f t="shared" si="7839"/>
        <v>0</v>
      </c>
      <c r="S2986" s="18">
        <f t="shared" si="7839"/>
        <v>0</v>
      </c>
      <c r="T2986" s="18">
        <f t="shared" si="7740"/>
        <v>64772.7</v>
      </c>
      <c r="U2986" s="18">
        <f t="shared" si="7741"/>
        <v>0</v>
      </c>
      <c r="V2986" s="18">
        <f t="shared" si="7742"/>
        <v>0</v>
      </c>
      <c r="W2986" s="18">
        <f t="shared" si="7839"/>
        <v>0</v>
      </c>
      <c r="X2986" s="18">
        <f t="shared" si="7839"/>
        <v>0</v>
      </c>
      <c r="Y2986" s="18">
        <f t="shared" si="7839"/>
        <v>0</v>
      </c>
      <c r="Z2986" s="18">
        <f t="shared" si="7839"/>
        <v>0</v>
      </c>
      <c r="AA2986" s="18">
        <f t="shared" si="7839"/>
        <v>0</v>
      </c>
      <c r="AB2986" s="18">
        <f t="shared" si="7839"/>
        <v>0</v>
      </c>
      <c r="AC2986" s="18">
        <f t="shared" si="7701"/>
        <v>64772.7</v>
      </c>
      <c r="AD2986" s="18">
        <f t="shared" si="7702"/>
        <v>0</v>
      </c>
      <c r="AE2986" s="18">
        <f t="shared" si="7703"/>
        <v>0</v>
      </c>
      <c r="AF2986" s="18">
        <f t="shared" si="7839"/>
        <v>0</v>
      </c>
      <c r="AG2986" s="18">
        <f t="shared" si="7839"/>
        <v>0</v>
      </c>
      <c r="AH2986" s="18">
        <f t="shared" si="7839"/>
        <v>0</v>
      </c>
      <c r="AI2986" s="18">
        <f t="shared" si="7743"/>
        <v>64772.7</v>
      </c>
      <c r="AJ2986" s="18">
        <f t="shared" si="7744"/>
        <v>0</v>
      </c>
      <c r="AK2986" s="18">
        <f t="shared" si="7745"/>
        <v>0</v>
      </c>
      <c r="AL2986" s="18">
        <f t="shared" si="7839"/>
        <v>0</v>
      </c>
      <c r="AM2986" s="18">
        <f t="shared" si="7746"/>
        <v>64772.7</v>
      </c>
      <c r="AN2986" s="18">
        <f t="shared" si="7839"/>
        <v>0</v>
      </c>
      <c r="AO2986" s="18">
        <f t="shared" si="7839"/>
        <v>0</v>
      </c>
      <c r="AP2986" s="18">
        <f t="shared" si="7839"/>
        <v>0</v>
      </c>
      <c r="AQ2986" s="18">
        <f t="shared" si="7830"/>
        <v>64772.7</v>
      </c>
      <c r="AR2986" s="18">
        <f t="shared" si="7831"/>
        <v>0</v>
      </c>
      <c r="AS2986" s="18">
        <f t="shared" si="7832"/>
        <v>0</v>
      </c>
      <c r="AT2986" s="18">
        <f t="shared" si="7839"/>
        <v>0</v>
      </c>
      <c r="AU2986" s="18">
        <f t="shared" si="7839"/>
        <v>0</v>
      </c>
      <c r="AV2986" s="18">
        <f t="shared" si="7839"/>
        <v>0</v>
      </c>
      <c r="AW2986" s="18">
        <f t="shared" si="7833"/>
        <v>64772.7</v>
      </c>
      <c r="AX2986" s="18">
        <f t="shared" si="7834"/>
        <v>0</v>
      </c>
      <c r="AY2986" s="18">
        <f t="shared" si="7835"/>
        <v>0</v>
      </c>
      <c r="AZ2986" s="18">
        <f t="shared" si="7839"/>
        <v>0</v>
      </c>
      <c r="BA2986" s="18">
        <f t="shared" si="7839"/>
        <v>0</v>
      </c>
      <c r="BB2986" s="18">
        <f t="shared" si="7839"/>
        <v>0</v>
      </c>
      <c r="BC2986" s="18">
        <f t="shared" si="7719"/>
        <v>64772.7</v>
      </c>
      <c r="BD2986" s="18">
        <f t="shared" si="7720"/>
        <v>0</v>
      </c>
      <c r="BE2986" s="18">
        <f t="shared" si="7721"/>
        <v>0</v>
      </c>
      <c r="BF2986" s="18">
        <f t="shared" si="7839"/>
        <v>0</v>
      </c>
      <c r="BG2986" s="18">
        <f t="shared" si="7839"/>
        <v>0</v>
      </c>
      <c r="BH2986" s="18">
        <f t="shared" si="7839"/>
        <v>0</v>
      </c>
      <c r="BI2986" s="18">
        <f t="shared" si="7716"/>
        <v>64772.7</v>
      </c>
      <c r="BJ2986" s="18">
        <f t="shared" si="7717"/>
        <v>0</v>
      </c>
      <c r="BK2986" s="18">
        <f t="shared" si="7718"/>
        <v>0</v>
      </c>
      <c r="BL2986" s="18">
        <f t="shared" si="7839"/>
        <v>0</v>
      </c>
      <c r="BM2986" s="18">
        <f t="shared" si="7839"/>
        <v>0</v>
      </c>
      <c r="BN2986" s="18">
        <f t="shared" si="7839"/>
        <v>0</v>
      </c>
      <c r="BO2986" s="18">
        <f t="shared" si="7811"/>
        <v>64772.7</v>
      </c>
      <c r="BP2986" s="18">
        <f t="shared" si="7812"/>
        <v>0</v>
      </c>
      <c r="BQ2986" s="18">
        <f t="shared" si="7813"/>
        <v>0</v>
      </c>
      <c r="BR2986" s="18">
        <f t="shared" si="7839"/>
        <v>0</v>
      </c>
      <c r="BS2986" s="18">
        <f t="shared" si="7839"/>
        <v>0</v>
      </c>
      <c r="BT2986" s="18">
        <f t="shared" si="7839"/>
        <v>0</v>
      </c>
      <c r="BU2986" s="18">
        <f t="shared" si="7804"/>
        <v>64772.7</v>
      </c>
      <c r="BV2986" s="18">
        <f t="shared" si="7805"/>
        <v>0</v>
      </c>
      <c r="BW2986" s="18">
        <f t="shared" si="7806"/>
        <v>0</v>
      </c>
      <c r="BX2986" s="18">
        <f t="shared" si="7839"/>
        <v>0</v>
      </c>
      <c r="BY2986" s="18">
        <f t="shared" si="7839"/>
        <v>0</v>
      </c>
      <c r="BZ2986" s="18">
        <f t="shared" si="7839"/>
        <v>0</v>
      </c>
      <c r="CA2986" s="18">
        <f t="shared" si="7763"/>
        <v>64772.7</v>
      </c>
      <c r="CB2986" s="18">
        <f t="shared" si="7764"/>
        <v>0</v>
      </c>
      <c r="CC2986" s="18">
        <f t="shared" si="7765"/>
        <v>0</v>
      </c>
      <c r="CD2986" s="18">
        <f t="shared" si="7839"/>
        <v>0</v>
      </c>
      <c r="CE2986" s="27"/>
      <c r="CF2986" s="33"/>
    </row>
    <row r="2987" spans="1:119" x14ac:dyDescent="0.3">
      <c r="A2987" s="19" t="s">
        <v>1416</v>
      </c>
      <c r="B2987" s="39">
        <v>880</v>
      </c>
      <c r="C2987" s="41"/>
      <c r="D2987" s="41"/>
      <c r="E2987" s="14" t="s">
        <v>1418</v>
      </c>
      <c r="F2987" s="18">
        <f>F2988</f>
        <v>64772.7</v>
      </c>
      <c r="G2987" s="18">
        <f t="shared" si="7839"/>
        <v>0</v>
      </c>
      <c r="H2987" s="18">
        <f t="shared" si="7839"/>
        <v>0</v>
      </c>
      <c r="I2987" s="18">
        <f t="shared" si="7839"/>
        <v>0</v>
      </c>
      <c r="J2987" s="18">
        <f t="shared" si="7839"/>
        <v>0</v>
      </c>
      <c r="K2987" s="18">
        <f t="shared" si="7839"/>
        <v>0</v>
      </c>
      <c r="L2987" s="18">
        <f t="shared" si="7773"/>
        <v>64772.7</v>
      </c>
      <c r="M2987" s="18">
        <f t="shared" si="7774"/>
        <v>0</v>
      </c>
      <c r="N2987" s="18">
        <f t="shared" si="7775"/>
        <v>0</v>
      </c>
      <c r="O2987" s="18">
        <f t="shared" si="7839"/>
        <v>0</v>
      </c>
      <c r="P2987" s="18">
        <f t="shared" si="7839"/>
        <v>0</v>
      </c>
      <c r="Q2987" s="18">
        <f t="shared" si="7839"/>
        <v>0</v>
      </c>
      <c r="R2987" s="18">
        <f t="shared" si="7839"/>
        <v>0</v>
      </c>
      <c r="S2987" s="18">
        <f t="shared" si="7839"/>
        <v>0</v>
      </c>
      <c r="T2987" s="18">
        <f t="shared" si="7740"/>
        <v>64772.7</v>
      </c>
      <c r="U2987" s="18">
        <f t="shared" si="7741"/>
        <v>0</v>
      </c>
      <c r="V2987" s="18">
        <f t="shared" si="7742"/>
        <v>0</v>
      </c>
      <c r="W2987" s="18">
        <f t="shared" si="7839"/>
        <v>0</v>
      </c>
      <c r="X2987" s="18">
        <f t="shared" si="7839"/>
        <v>0</v>
      </c>
      <c r="Y2987" s="18">
        <f t="shared" si="7839"/>
        <v>0</v>
      </c>
      <c r="Z2987" s="18">
        <f t="shared" si="7839"/>
        <v>0</v>
      </c>
      <c r="AA2987" s="18">
        <f t="shared" si="7839"/>
        <v>0</v>
      </c>
      <c r="AB2987" s="18">
        <f t="shared" si="7839"/>
        <v>0</v>
      </c>
      <c r="AC2987" s="18">
        <f t="shared" si="7701"/>
        <v>64772.7</v>
      </c>
      <c r="AD2987" s="18">
        <f t="shared" si="7702"/>
        <v>0</v>
      </c>
      <c r="AE2987" s="18">
        <f t="shared" si="7703"/>
        <v>0</v>
      </c>
      <c r="AF2987" s="18">
        <f t="shared" si="7839"/>
        <v>0</v>
      </c>
      <c r="AG2987" s="18">
        <f t="shared" si="7839"/>
        <v>0</v>
      </c>
      <c r="AH2987" s="18">
        <f t="shared" si="7839"/>
        <v>0</v>
      </c>
      <c r="AI2987" s="18">
        <f t="shared" si="7743"/>
        <v>64772.7</v>
      </c>
      <c r="AJ2987" s="18">
        <f t="shared" si="7744"/>
        <v>0</v>
      </c>
      <c r="AK2987" s="18">
        <f t="shared" si="7745"/>
        <v>0</v>
      </c>
      <c r="AL2987" s="18">
        <f t="shared" si="7839"/>
        <v>0</v>
      </c>
      <c r="AM2987" s="18">
        <f t="shared" si="7746"/>
        <v>64772.7</v>
      </c>
      <c r="AN2987" s="18">
        <f t="shared" si="7839"/>
        <v>0</v>
      </c>
      <c r="AO2987" s="18">
        <f t="shared" si="7839"/>
        <v>0</v>
      </c>
      <c r="AP2987" s="18">
        <f t="shared" si="7839"/>
        <v>0</v>
      </c>
      <c r="AQ2987" s="18">
        <f t="shared" si="7830"/>
        <v>64772.7</v>
      </c>
      <c r="AR2987" s="18">
        <f t="shared" si="7831"/>
        <v>0</v>
      </c>
      <c r="AS2987" s="18">
        <f t="shared" si="7832"/>
        <v>0</v>
      </c>
      <c r="AT2987" s="18">
        <f t="shared" si="7839"/>
        <v>0</v>
      </c>
      <c r="AU2987" s="18">
        <f t="shared" si="7839"/>
        <v>0</v>
      </c>
      <c r="AV2987" s="18">
        <f t="shared" si="7839"/>
        <v>0</v>
      </c>
      <c r="AW2987" s="18">
        <f t="shared" si="7833"/>
        <v>64772.7</v>
      </c>
      <c r="AX2987" s="18">
        <f t="shared" si="7834"/>
        <v>0</v>
      </c>
      <c r="AY2987" s="18">
        <f t="shared" si="7835"/>
        <v>0</v>
      </c>
      <c r="AZ2987" s="18">
        <f t="shared" si="7839"/>
        <v>0</v>
      </c>
      <c r="BA2987" s="18">
        <f t="shared" si="7839"/>
        <v>0</v>
      </c>
      <c r="BB2987" s="18">
        <f t="shared" si="7839"/>
        <v>0</v>
      </c>
      <c r="BC2987" s="18">
        <f t="shared" si="7719"/>
        <v>64772.7</v>
      </c>
      <c r="BD2987" s="18">
        <f t="shared" si="7720"/>
        <v>0</v>
      </c>
      <c r="BE2987" s="18">
        <f t="shared" si="7721"/>
        <v>0</v>
      </c>
      <c r="BF2987" s="18">
        <f t="shared" si="7839"/>
        <v>0</v>
      </c>
      <c r="BG2987" s="18">
        <f t="shared" si="7839"/>
        <v>0</v>
      </c>
      <c r="BH2987" s="18">
        <f t="shared" si="7839"/>
        <v>0</v>
      </c>
      <c r="BI2987" s="18">
        <f t="shared" si="7716"/>
        <v>64772.7</v>
      </c>
      <c r="BJ2987" s="18">
        <f t="shared" si="7717"/>
        <v>0</v>
      </c>
      <c r="BK2987" s="18">
        <f t="shared" si="7718"/>
        <v>0</v>
      </c>
      <c r="BL2987" s="18">
        <f t="shared" si="7839"/>
        <v>0</v>
      </c>
      <c r="BM2987" s="18">
        <f t="shared" si="7839"/>
        <v>0</v>
      </c>
      <c r="BN2987" s="18">
        <f t="shared" si="7839"/>
        <v>0</v>
      </c>
      <c r="BO2987" s="18">
        <f t="shared" si="7811"/>
        <v>64772.7</v>
      </c>
      <c r="BP2987" s="18">
        <f t="shared" si="7812"/>
        <v>0</v>
      </c>
      <c r="BQ2987" s="18">
        <f t="shared" si="7813"/>
        <v>0</v>
      </c>
      <c r="BR2987" s="18">
        <f t="shared" si="7839"/>
        <v>0</v>
      </c>
      <c r="BS2987" s="18">
        <f t="shared" si="7839"/>
        <v>0</v>
      </c>
      <c r="BT2987" s="18">
        <f t="shared" si="7839"/>
        <v>0</v>
      </c>
      <c r="BU2987" s="18">
        <f t="shared" si="7804"/>
        <v>64772.7</v>
      </c>
      <c r="BV2987" s="18">
        <f t="shared" si="7805"/>
        <v>0</v>
      </c>
      <c r="BW2987" s="18">
        <f t="shared" si="7806"/>
        <v>0</v>
      </c>
      <c r="BX2987" s="18">
        <f t="shared" si="7839"/>
        <v>0</v>
      </c>
      <c r="BY2987" s="18">
        <f t="shared" si="7839"/>
        <v>0</v>
      </c>
      <c r="BZ2987" s="18">
        <f t="shared" si="7839"/>
        <v>0</v>
      </c>
      <c r="CA2987" s="18">
        <f t="shared" si="7763"/>
        <v>64772.7</v>
      </c>
      <c r="CB2987" s="18">
        <f t="shared" si="7764"/>
        <v>0</v>
      </c>
      <c r="CC2987" s="18">
        <f t="shared" si="7765"/>
        <v>0</v>
      </c>
      <c r="CD2987" s="18">
        <f t="shared" si="7839"/>
        <v>0</v>
      </c>
      <c r="CE2987" s="27"/>
      <c r="CF2987" s="33"/>
    </row>
    <row r="2988" spans="1:119" ht="31.2" x14ac:dyDescent="0.3">
      <c r="A2988" s="19" t="s">
        <v>1416</v>
      </c>
      <c r="B2988" s="39">
        <v>880</v>
      </c>
      <c r="C2988" s="41" t="s">
        <v>5</v>
      </c>
      <c r="D2988" s="41" t="s">
        <v>27</v>
      </c>
      <c r="E2988" s="14" t="s">
        <v>516</v>
      </c>
      <c r="F2988" s="18">
        <v>64772.7</v>
      </c>
      <c r="G2988" s="18"/>
      <c r="H2988" s="18"/>
      <c r="I2988" s="18"/>
      <c r="J2988" s="18"/>
      <c r="K2988" s="18"/>
      <c r="L2988" s="18">
        <f t="shared" si="7773"/>
        <v>64772.7</v>
      </c>
      <c r="M2988" s="18">
        <f t="shared" si="7774"/>
        <v>0</v>
      </c>
      <c r="N2988" s="18">
        <f t="shared" si="7775"/>
        <v>0</v>
      </c>
      <c r="O2988" s="18"/>
      <c r="P2988" s="18"/>
      <c r="Q2988" s="18"/>
      <c r="R2988" s="18"/>
      <c r="S2988" s="18"/>
      <c r="T2988" s="18">
        <f t="shared" si="7740"/>
        <v>64772.7</v>
      </c>
      <c r="U2988" s="18">
        <f t="shared" si="7741"/>
        <v>0</v>
      </c>
      <c r="V2988" s="18">
        <f t="shared" si="7742"/>
        <v>0</v>
      </c>
      <c r="W2988" s="18"/>
      <c r="X2988" s="18"/>
      <c r="Y2988" s="18"/>
      <c r="Z2988" s="18"/>
      <c r="AA2988" s="18"/>
      <c r="AB2988" s="18"/>
      <c r="AC2988" s="18">
        <f t="shared" si="7701"/>
        <v>64772.7</v>
      </c>
      <c r="AD2988" s="18">
        <f t="shared" si="7702"/>
        <v>0</v>
      </c>
      <c r="AE2988" s="18">
        <f t="shared" si="7703"/>
        <v>0</v>
      </c>
      <c r="AF2988" s="18"/>
      <c r="AG2988" s="18"/>
      <c r="AH2988" s="18"/>
      <c r="AI2988" s="18">
        <f t="shared" si="7743"/>
        <v>64772.7</v>
      </c>
      <c r="AJ2988" s="18">
        <f t="shared" si="7744"/>
        <v>0</v>
      </c>
      <c r="AK2988" s="18">
        <f t="shared" si="7745"/>
        <v>0</v>
      </c>
      <c r="AL2988" s="18"/>
      <c r="AM2988" s="18">
        <f t="shared" si="7746"/>
        <v>64772.7</v>
      </c>
      <c r="AN2988" s="18"/>
      <c r="AO2988" s="18"/>
      <c r="AP2988" s="18"/>
      <c r="AQ2988" s="18">
        <f t="shared" si="7830"/>
        <v>64772.7</v>
      </c>
      <c r="AR2988" s="18">
        <f t="shared" si="7831"/>
        <v>0</v>
      </c>
      <c r="AS2988" s="18">
        <f t="shared" si="7832"/>
        <v>0</v>
      </c>
      <c r="AT2988" s="18"/>
      <c r="AU2988" s="18"/>
      <c r="AV2988" s="18"/>
      <c r="AW2988" s="18">
        <f t="shared" si="7833"/>
        <v>64772.7</v>
      </c>
      <c r="AX2988" s="18">
        <f t="shared" si="7834"/>
        <v>0</v>
      </c>
      <c r="AY2988" s="18">
        <f t="shared" si="7835"/>
        <v>0</v>
      </c>
      <c r="AZ2988" s="18"/>
      <c r="BA2988" s="18"/>
      <c r="BB2988" s="18"/>
      <c r="BC2988" s="18">
        <f t="shared" si="7719"/>
        <v>64772.7</v>
      </c>
      <c r="BD2988" s="18">
        <f t="shared" si="7720"/>
        <v>0</v>
      </c>
      <c r="BE2988" s="18">
        <f t="shared" si="7721"/>
        <v>0</v>
      </c>
      <c r="BF2988" s="18"/>
      <c r="BG2988" s="18"/>
      <c r="BH2988" s="18"/>
      <c r="BI2988" s="18">
        <f t="shared" si="7716"/>
        <v>64772.7</v>
      </c>
      <c r="BJ2988" s="18">
        <f t="shared" si="7717"/>
        <v>0</v>
      </c>
      <c r="BK2988" s="18">
        <f t="shared" si="7718"/>
        <v>0</v>
      </c>
      <c r="BL2988" s="18"/>
      <c r="BM2988" s="18"/>
      <c r="BN2988" s="18"/>
      <c r="BO2988" s="18">
        <f t="shared" si="7811"/>
        <v>64772.7</v>
      </c>
      <c r="BP2988" s="18">
        <f t="shared" si="7812"/>
        <v>0</v>
      </c>
      <c r="BQ2988" s="18">
        <f t="shared" si="7813"/>
        <v>0</v>
      </c>
      <c r="BR2988" s="18"/>
      <c r="BS2988" s="18"/>
      <c r="BT2988" s="18"/>
      <c r="BU2988" s="18">
        <f t="shared" si="7804"/>
        <v>64772.7</v>
      </c>
      <c r="BV2988" s="18">
        <f t="shared" si="7805"/>
        <v>0</v>
      </c>
      <c r="BW2988" s="18">
        <f t="shared" si="7806"/>
        <v>0</v>
      </c>
      <c r="BX2988" s="18"/>
      <c r="BY2988" s="18"/>
      <c r="BZ2988" s="18"/>
      <c r="CA2988" s="18">
        <f t="shared" si="7763"/>
        <v>64772.7</v>
      </c>
      <c r="CB2988" s="18">
        <f t="shared" si="7764"/>
        <v>0</v>
      </c>
      <c r="CC2988" s="18">
        <f t="shared" si="7765"/>
        <v>0</v>
      </c>
      <c r="CD2988" s="18"/>
      <c r="CE2988" s="27"/>
      <c r="CF2988" s="33"/>
    </row>
    <row r="2989" spans="1:119" s="9" customFormat="1" ht="31.2" x14ac:dyDescent="0.3">
      <c r="A2989" s="8" t="s">
        <v>487</v>
      </c>
      <c r="B2989" s="13"/>
      <c r="C2989" s="8"/>
      <c r="D2989" s="8"/>
      <c r="E2989" s="38" t="s">
        <v>580</v>
      </c>
      <c r="F2989" s="12">
        <f>F2990+F2995+F3010+F3052</f>
        <v>1337867.3999999999</v>
      </c>
      <c r="G2989" s="12">
        <f>G2990+G2995+G3010+G3052</f>
        <v>1337867.3999999999</v>
      </c>
      <c r="H2989" s="12">
        <f>H2990+H2995+H3010+H3052</f>
        <v>1337867.3999999999</v>
      </c>
      <c r="I2989" s="12">
        <f t="shared" ref="I2989:K2989" si="7840">I2990+I2995+I3010+I3052</f>
        <v>2624</v>
      </c>
      <c r="J2989" s="12">
        <f t="shared" si="7840"/>
        <v>2624</v>
      </c>
      <c r="K2989" s="12">
        <f t="shared" si="7840"/>
        <v>2624</v>
      </c>
      <c r="L2989" s="12">
        <f t="shared" si="7773"/>
        <v>1340491.3999999999</v>
      </c>
      <c r="M2989" s="12">
        <f t="shared" si="7774"/>
        <v>1340491.3999999999</v>
      </c>
      <c r="N2989" s="12">
        <f t="shared" si="7775"/>
        <v>1340491.3999999999</v>
      </c>
      <c r="O2989" s="12">
        <f t="shared" ref="O2989:S2989" si="7841">O2990+O2995+O3010+O3052</f>
        <v>935.00000000000023</v>
      </c>
      <c r="P2989" s="12">
        <f t="shared" si="7841"/>
        <v>0</v>
      </c>
      <c r="Q2989" s="12">
        <f t="shared" si="7841"/>
        <v>0</v>
      </c>
      <c r="R2989" s="12">
        <f t="shared" si="7841"/>
        <v>0</v>
      </c>
      <c r="S2989" s="12">
        <f t="shared" si="7841"/>
        <v>0</v>
      </c>
      <c r="T2989" s="12">
        <f t="shared" si="7740"/>
        <v>1341426.3999999999</v>
      </c>
      <c r="U2989" s="12">
        <f t="shared" si="7741"/>
        <v>1340491.3999999999</v>
      </c>
      <c r="V2989" s="12">
        <f t="shared" si="7742"/>
        <v>1340491.3999999999</v>
      </c>
      <c r="W2989" s="12">
        <f>W2990+W2995+W3010+W3052</f>
        <v>284.98399999999998</v>
      </c>
      <c r="X2989" s="12">
        <f t="shared" ref="X2989:AB2989" si="7842">X2990+X2995+X3010+X3052</f>
        <v>0</v>
      </c>
      <c r="Y2989" s="12">
        <f t="shared" si="7842"/>
        <v>0</v>
      </c>
      <c r="Z2989" s="12">
        <f t="shared" si="7842"/>
        <v>0</v>
      </c>
      <c r="AA2989" s="12">
        <f t="shared" si="7842"/>
        <v>0</v>
      </c>
      <c r="AB2989" s="12">
        <f t="shared" si="7842"/>
        <v>0</v>
      </c>
      <c r="AC2989" s="12">
        <f t="shared" si="7701"/>
        <v>1341711.3839999998</v>
      </c>
      <c r="AD2989" s="12">
        <f t="shared" si="7702"/>
        <v>1340491.3999999999</v>
      </c>
      <c r="AE2989" s="12">
        <f t="shared" si="7703"/>
        <v>1340491.3999999999</v>
      </c>
      <c r="AF2989" s="12">
        <f t="shared" ref="AF2989:AH2989" si="7843">AF2990+AF2995+AF3010+AF3052</f>
        <v>1263.577</v>
      </c>
      <c r="AG2989" s="12">
        <f t="shared" si="7843"/>
        <v>0</v>
      </c>
      <c r="AH2989" s="12">
        <f t="shared" si="7843"/>
        <v>0</v>
      </c>
      <c r="AI2989" s="12">
        <f t="shared" si="7743"/>
        <v>1342974.9609999999</v>
      </c>
      <c r="AJ2989" s="12">
        <f t="shared" si="7744"/>
        <v>1340491.3999999999</v>
      </c>
      <c r="AK2989" s="12">
        <f t="shared" si="7745"/>
        <v>1340491.3999999999</v>
      </c>
      <c r="AL2989" s="12">
        <f>AL2990+AL2995+AL3010+AL3052</f>
        <v>0</v>
      </c>
      <c r="AM2989" s="12">
        <f t="shared" si="7746"/>
        <v>1342974.9609999999</v>
      </c>
      <c r="AN2989" s="12">
        <f t="shared" ref="AN2989:AP2989" si="7844">AN2990+AN2995+AN3010+AN3052</f>
        <v>0</v>
      </c>
      <c r="AO2989" s="12">
        <f t="shared" si="7844"/>
        <v>0</v>
      </c>
      <c r="AP2989" s="12">
        <f t="shared" si="7844"/>
        <v>0</v>
      </c>
      <c r="AQ2989" s="12">
        <f t="shared" si="7830"/>
        <v>1342974.9609999999</v>
      </c>
      <c r="AR2989" s="12">
        <f t="shared" si="7831"/>
        <v>1340491.3999999999</v>
      </c>
      <c r="AS2989" s="12">
        <f t="shared" si="7832"/>
        <v>1340491.3999999999</v>
      </c>
      <c r="AT2989" s="12">
        <f>AT2990+AT2995+AT3010+AT3052</f>
        <v>0</v>
      </c>
      <c r="AU2989" s="12">
        <f>AU2990+AU2995+AU3010+AU3052</f>
        <v>0</v>
      </c>
      <c r="AV2989" s="12">
        <f>AV2990+AV2995+AV3010+AV3052</f>
        <v>0</v>
      </c>
      <c r="AW2989" s="12">
        <f t="shared" si="7833"/>
        <v>1342974.9609999999</v>
      </c>
      <c r="AX2989" s="12">
        <f t="shared" si="7834"/>
        <v>1340491.3999999999</v>
      </c>
      <c r="AY2989" s="12">
        <f t="shared" si="7835"/>
        <v>1340491.3999999999</v>
      </c>
      <c r="AZ2989" s="12">
        <f t="shared" ref="AZ2989:BB2989" si="7845">AZ2990+AZ2995+AZ3010+AZ3052</f>
        <v>13856.5</v>
      </c>
      <c r="BA2989" s="12">
        <f t="shared" si="7845"/>
        <v>0</v>
      </c>
      <c r="BB2989" s="12">
        <f t="shared" si="7845"/>
        <v>0</v>
      </c>
      <c r="BC2989" s="12">
        <f t="shared" si="7719"/>
        <v>1356831.4609999999</v>
      </c>
      <c r="BD2989" s="12">
        <f t="shared" si="7720"/>
        <v>1340491.3999999999</v>
      </c>
      <c r="BE2989" s="12">
        <f t="shared" si="7721"/>
        <v>1340491.3999999999</v>
      </c>
      <c r="BF2989" s="12">
        <f t="shared" ref="BF2989:BH2989" si="7846">BF2990+BF2995+BF3010+BF3052</f>
        <v>-879.5</v>
      </c>
      <c r="BG2989" s="12">
        <f t="shared" si="7846"/>
        <v>0</v>
      </c>
      <c r="BH2989" s="12">
        <f t="shared" si="7846"/>
        <v>0</v>
      </c>
      <c r="BI2989" s="18">
        <f t="shared" si="7716"/>
        <v>1355951.9609999999</v>
      </c>
      <c r="BJ2989" s="18">
        <f t="shared" si="7717"/>
        <v>1340491.3999999999</v>
      </c>
      <c r="BK2989" s="18">
        <f t="shared" si="7718"/>
        <v>1340491.3999999999</v>
      </c>
      <c r="BL2989" s="12">
        <f>BL2990+BL2995+BL3010+BL3052</f>
        <v>7164.3770000000004</v>
      </c>
      <c r="BM2989" s="12">
        <f>BM2990+BM2995+BM3010+BM3052</f>
        <v>0</v>
      </c>
      <c r="BN2989" s="12">
        <f>BN2990+BN2995+BN3010+BN3052</f>
        <v>0</v>
      </c>
      <c r="BO2989" s="12">
        <f t="shared" si="7811"/>
        <v>1363116.338</v>
      </c>
      <c r="BP2989" s="12">
        <f t="shared" si="7812"/>
        <v>1340491.3999999999</v>
      </c>
      <c r="BQ2989" s="12">
        <f t="shared" si="7813"/>
        <v>1340491.3999999999</v>
      </c>
      <c r="BR2989" s="12">
        <f>BR2990+BR2995+BR3010+BR3052</f>
        <v>0</v>
      </c>
      <c r="BS2989" s="12">
        <f>BS2990+BS2995+BS3010+BS3052</f>
        <v>0</v>
      </c>
      <c r="BT2989" s="12">
        <f>BT2990+BT2995+BT3010+BT3052</f>
        <v>0</v>
      </c>
      <c r="BU2989" s="12">
        <f t="shared" si="7804"/>
        <v>1363116.338</v>
      </c>
      <c r="BV2989" s="12">
        <f t="shared" si="7805"/>
        <v>1340491.3999999999</v>
      </c>
      <c r="BW2989" s="12">
        <f t="shared" si="7806"/>
        <v>1340491.3999999999</v>
      </c>
      <c r="BX2989" s="12">
        <f t="shared" ref="BX2989:BZ2989" si="7847">BX2990+BX2995+BX3010+BX3052</f>
        <v>54.716000000000001</v>
      </c>
      <c r="BY2989" s="12">
        <f t="shared" si="7847"/>
        <v>0</v>
      </c>
      <c r="BZ2989" s="12">
        <f t="shared" si="7847"/>
        <v>0</v>
      </c>
      <c r="CA2989" s="12">
        <f t="shared" si="7763"/>
        <v>1363171.054</v>
      </c>
      <c r="CB2989" s="12">
        <f t="shared" si="7764"/>
        <v>1340491.3999999999</v>
      </c>
      <c r="CC2989" s="12">
        <f t="shared" si="7765"/>
        <v>1340491.3999999999</v>
      </c>
      <c r="CD2989" s="12">
        <f>CD2990+CD2995+CD3010+CD3052</f>
        <v>0</v>
      </c>
      <c r="CE2989" s="25"/>
      <c r="CF2989" s="33"/>
      <c r="CG2989" s="36"/>
      <c r="CH2989" s="36"/>
      <c r="CI2989" s="36"/>
      <c r="CJ2989" s="36"/>
      <c r="CK2989" s="36"/>
      <c r="CL2989" s="36"/>
      <c r="CM2989" s="36"/>
      <c r="CN2989" s="36"/>
      <c r="CO2989" s="36"/>
      <c r="CP2989" s="36"/>
      <c r="CQ2989" s="36"/>
      <c r="CR2989" s="36"/>
      <c r="CS2989" s="36"/>
      <c r="CT2989" s="36"/>
      <c r="CU2989" s="36"/>
      <c r="CV2989" s="36"/>
      <c r="CW2989" s="36"/>
      <c r="CX2989" s="36"/>
      <c r="CY2989" s="36"/>
      <c r="CZ2989" s="36"/>
      <c r="DA2989" s="36"/>
      <c r="DB2989" s="36"/>
      <c r="DC2989" s="36"/>
      <c r="DD2989" s="36"/>
      <c r="DE2989" s="36"/>
      <c r="DF2989" s="36"/>
      <c r="DG2989" s="36"/>
      <c r="DH2989" s="36"/>
      <c r="DI2989" s="36"/>
      <c r="DJ2989" s="36"/>
      <c r="DK2989" s="36"/>
      <c r="DL2989" s="36"/>
      <c r="DM2989" s="36"/>
      <c r="DN2989" s="36"/>
      <c r="DO2989" s="36"/>
    </row>
    <row r="2990" spans="1:119" s="11" customFormat="1" x14ac:dyDescent="0.3">
      <c r="A2990" s="10" t="s">
        <v>488</v>
      </c>
      <c r="B2990" s="16"/>
      <c r="C2990" s="10"/>
      <c r="D2990" s="10"/>
      <c r="E2990" s="15" t="s">
        <v>591</v>
      </c>
      <c r="F2990" s="17">
        <f t="shared" ref="F2990:K2993" si="7848">F2991</f>
        <v>4977.3</v>
      </c>
      <c r="G2990" s="17">
        <f t="shared" si="7848"/>
        <v>4977.3</v>
      </c>
      <c r="H2990" s="17">
        <f t="shared" si="7848"/>
        <v>4977.3</v>
      </c>
      <c r="I2990" s="17">
        <f t="shared" si="7848"/>
        <v>0</v>
      </c>
      <c r="J2990" s="17">
        <f t="shared" si="7848"/>
        <v>0</v>
      </c>
      <c r="K2990" s="17">
        <f t="shared" si="7848"/>
        <v>0</v>
      </c>
      <c r="L2990" s="17">
        <f t="shared" si="7773"/>
        <v>4977.3</v>
      </c>
      <c r="M2990" s="17">
        <f t="shared" si="7774"/>
        <v>4977.3</v>
      </c>
      <c r="N2990" s="17">
        <f t="shared" si="7775"/>
        <v>4977.3</v>
      </c>
      <c r="O2990" s="17">
        <f t="shared" ref="O2990:S2993" si="7849">O2991</f>
        <v>0</v>
      </c>
      <c r="P2990" s="17">
        <f t="shared" si="7849"/>
        <v>0</v>
      </c>
      <c r="Q2990" s="17">
        <f t="shared" si="7849"/>
        <v>0</v>
      </c>
      <c r="R2990" s="17">
        <f t="shared" si="7849"/>
        <v>0</v>
      </c>
      <c r="S2990" s="17">
        <f t="shared" si="7849"/>
        <v>0</v>
      </c>
      <c r="T2990" s="17">
        <f t="shared" si="7740"/>
        <v>4977.3</v>
      </c>
      <c r="U2990" s="17">
        <f t="shared" si="7741"/>
        <v>4977.3</v>
      </c>
      <c r="V2990" s="17">
        <f t="shared" si="7742"/>
        <v>4977.3</v>
      </c>
      <c r="W2990" s="17">
        <f t="shared" ref="W2990:CD2990" si="7850">W2991</f>
        <v>0</v>
      </c>
      <c r="X2990" s="17">
        <f t="shared" si="7850"/>
        <v>0</v>
      </c>
      <c r="Y2990" s="17">
        <f t="shared" si="7850"/>
        <v>0</v>
      </c>
      <c r="Z2990" s="17">
        <f t="shared" si="7850"/>
        <v>0</v>
      </c>
      <c r="AA2990" s="17">
        <f t="shared" si="7850"/>
        <v>0</v>
      </c>
      <c r="AB2990" s="17">
        <f t="shared" si="7850"/>
        <v>0</v>
      </c>
      <c r="AC2990" s="17">
        <f t="shared" si="7701"/>
        <v>4977.3</v>
      </c>
      <c r="AD2990" s="17">
        <f t="shared" si="7702"/>
        <v>4977.3</v>
      </c>
      <c r="AE2990" s="17">
        <f t="shared" si="7703"/>
        <v>4977.3</v>
      </c>
      <c r="AF2990" s="17">
        <f t="shared" si="7850"/>
        <v>0</v>
      </c>
      <c r="AG2990" s="17">
        <f t="shared" si="7850"/>
        <v>0</v>
      </c>
      <c r="AH2990" s="17">
        <f t="shared" si="7850"/>
        <v>0</v>
      </c>
      <c r="AI2990" s="17">
        <f t="shared" si="7743"/>
        <v>4977.3</v>
      </c>
      <c r="AJ2990" s="17">
        <f t="shared" si="7744"/>
        <v>4977.3</v>
      </c>
      <c r="AK2990" s="17">
        <f t="shared" si="7745"/>
        <v>4977.3</v>
      </c>
      <c r="AL2990" s="17">
        <f t="shared" si="7850"/>
        <v>0</v>
      </c>
      <c r="AM2990" s="17">
        <f t="shared" si="7746"/>
        <v>4977.3</v>
      </c>
      <c r="AN2990" s="17">
        <f t="shared" si="7850"/>
        <v>0</v>
      </c>
      <c r="AO2990" s="17">
        <f t="shared" si="7850"/>
        <v>0</v>
      </c>
      <c r="AP2990" s="17">
        <f t="shared" si="7850"/>
        <v>0</v>
      </c>
      <c r="AQ2990" s="17">
        <f t="shared" si="7830"/>
        <v>4977.3</v>
      </c>
      <c r="AR2990" s="17">
        <f t="shared" si="7831"/>
        <v>4977.3</v>
      </c>
      <c r="AS2990" s="17">
        <f t="shared" si="7832"/>
        <v>4977.3</v>
      </c>
      <c r="AT2990" s="17">
        <f t="shared" si="7850"/>
        <v>0</v>
      </c>
      <c r="AU2990" s="17">
        <f t="shared" si="7850"/>
        <v>0</v>
      </c>
      <c r="AV2990" s="17">
        <f t="shared" si="7850"/>
        <v>0</v>
      </c>
      <c r="AW2990" s="17">
        <f t="shared" si="7833"/>
        <v>4977.3</v>
      </c>
      <c r="AX2990" s="17">
        <f t="shared" si="7834"/>
        <v>4977.3</v>
      </c>
      <c r="AY2990" s="17">
        <f t="shared" si="7835"/>
        <v>4977.3</v>
      </c>
      <c r="AZ2990" s="17">
        <f t="shared" si="7850"/>
        <v>52.3</v>
      </c>
      <c r="BA2990" s="17">
        <f t="shared" si="7850"/>
        <v>0</v>
      </c>
      <c r="BB2990" s="17">
        <f t="shared" si="7850"/>
        <v>0</v>
      </c>
      <c r="BC2990" s="17">
        <f t="shared" si="7719"/>
        <v>5029.6000000000004</v>
      </c>
      <c r="BD2990" s="17">
        <f t="shared" si="7720"/>
        <v>4977.3</v>
      </c>
      <c r="BE2990" s="17">
        <f t="shared" si="7721"/>
        <v>4977.3</v>
      </c>
      <c r="BF2990" s="17">
        <f t="shared" si="7850"/>
        <v>0</v>
      </c>
      <c r="BG2990" s="17">
        <f t="shared" si="7850"/>
        <v>0</v>
      </c>
      <c r="BH2990" s="17">
        <f t="shared" si="7850"/>
        <v>0</v>
      </c>
      <c r="BI2990" s="18">
        <f t="shared" si="7716"/>
        <v>5029.6000000000004</v>
      </c>
      <c r="BJ2990" s="18">
        <f t="shared" si="7717"/>
        <v>4977.3</v>
      </c>
      <c r="BK2990" s="18">
        <f t="shared" si="7718"/>
        <v>4977.3</v>
      </c>
      <c r="BL2990" s="17">
        <f t="shared" si="7850"/>
        <v>0</v>
      </c>
      <c r="BM2990" s="17">
        <f t="shared" si="7850"/>
        <v>0</v>
      </c>
      <c r="BN2990" s="17">
        <f t="shared" si="7850"/>
        <v>0</v>
      </c>
      <c r="BO2990" s="17">
        <f t="shared" si="7811"/>
        <v>5029.6000000000004</v>
      </c>
      <c r="BP2990" s="17">
        <f t="shared" si="7812"/>
        <v>4977.3</v>
      </c>
      <c r="BQ2990" s="17">
        <f t="shared" si="7813"/>
        <v>4977.3</v>
      </c>
      <c r="BR2990" s="17">
        <f t="shared" si="7850"/>
        <v>0</v>
      </c>
      <c r="BS2990" s="17">
        <f t="shared" si="7850"/>
        <v>0</v>
      </c>
      <c r="BT2990" s="17">
        <f t="shared" si="7850"/>
        <v>0</v>
      </c>
      <c r="BU2990" s="17">
        <f t="shared" si="7804"/>
        <v>5029.6000000000004</v>
      </c>
      <c r="BV2990" s="17">
        <f t="shared" si="7805"/>
        <v>4977.3</v>
      </c>
      <c r="BW2990" s="17">
        <f t="shared" si="7806"/>
        <v>4977.3</v>
      </c>
      <c r="BX2990" s="17">
        <f t="shared" si="7850"/>
        <v>0</v>
      </c>
      <c r="BY2990" s="17">
        <f t="shared" si="7850"/>
        <v>0</v>
      </c>
      <c r="BZ2990" s="17">
        <f t="shared" si="7850"/>
        <v>0</v>
      </c>
      <c r="CA2990" s="17">
        <f t="shared" si="7763"/>
        <v>5029.6000000000004</v>
      </c>
      <c r="CB2990" s="17">
        <f t="shared" si="7764"/>
        <v>4977.3</v>
      </c>
      <c r="CC2990" s="17">
        <f t="shared" si="7765"/>
        <v>4977.3</v>
      </c>
      <c r="CD2990" s="17">
        <f t="shared" si="7850"/>
        <v>0</v>
      </c>
      <c r="CE2990" s="26"/>
      <c r="CF2990" s="33"/>
      <c r="CG2990" s="37"/>
      <c r="CH2990" s="37"/>
      <c r="CI2990" s="37"/>
      <c r="CJ2990" s="37"/>
      <c r="CK2990" s="37"/>
      <c r="CL2990" s="37"/>
      <c r="CM2990" s="37"/>
      <c r="CN2990" s="37"/>
      <c r="CO2990" s="37"/>
      <c r="CP2990" s="37"/>
      <c r="CQ2990" s="37"/>
      <c r="CR2990" s="37"/>
      <c r="CS2990" s="37"/>
      <c r="CT2990" s="37"/>
      <c r="CU2990" s="37"/>
      <c r="CV2990" s="37"/>
      <c r="CW2990" s="37"/>
      <c r="CX2990" s="37"/>
      <c r="CY2990" s="37"/>
      <c r="CZ2990" s="37"/>
      <c r="DA2990" s="37"/>
      <c r="DB2990" s="37"/>
      <c r="DC2990" s="37"/>
      <c r="DD2990" s="37"/>
      <c r="DE2990" s="37"/>
      <c r="DF2990" s="37"/>
      <c r="DG2990" s="37"/>
      <c r="DH2990" s="37"/>
      <c r="DI2990" s="37"/>
      <c r="DJ2990" s="37"/>
      <c r="DK2990" s="37"/>
      <c r="DL2990" s="37"/>
      <c r="DM2990" s="37"/>
      <c r="DN2990" s="37"/>
      <c r="DO2990" s="37"/>
    </row>
    <row r="2991" spans="1:119" ht="31.2" x14ac:dyDescent="0.3">
      <c r="A2991" s="41" t="s">
        <v>486</v>
      </c>
      <c r="B2991" s="39"/>
      <c r="C2991" s="41"/>
      <c r="D2991" s="41"/>
      <c r="E2991" s="14" t="s">
        <v>600</v>
      </c>
      <c r="F2991" s="18">
        <f t="shared" si="7848"/>
        <v>4977.3</v>
      </c>
      <c r="G2991" s="18">
        <f t="shared" si="7848"/>
        <v>4977.3</v>
      </c>
      <c r="H2991" s="18">
        <f t="shared" si="7848"/>
        <v>4977.3</v>
      </c>
      <c r="I2991" s="18">
        <f t="shared" si="7848"/>
        <v>0</v>
      </c>
      <c r="J2991" s="18">
        <f t="shared" si="7848"/>
        <v>0</v>
      </c>
      <c r="K2991" s="18">
        <f t="shared" si="7848"/>
        <v>0</v>
      </c>
      <c r="L2991" s="18">
        <f t="shared" si="7773"/>
        <v>4977.3</v>
      </c>
      <c r="M2991" s="18">
        <f t="shared" si="7774"/>
        <v>4977.3</v>
      </c>
      <c r="N2991" s="18">
        <f t="shared" si="7775"/>
        <v>4977.3</v>
      </c>
      <c r="O2991" s="18">
        <f t="shared" si="7849"/>
        <v>0</v>
      </c>
      <c r="P2991" s="18">
        <f t="shared" si="7849"/>
        <v>0</v>
      </c>
      <c r="Q2991" s="18">
        <f t="shared" si="7849"/>
        <v>0</v>
      </c>
      <c r="R2991" s="18">
        <f t="shared" si="7849"/>
        <v>0</v>
      </c>
      <c r="S2991" s="18">
        <f t="shared" si="7849"/>
        <v>0</v>
      </c>
      <c r="T2991" s="18">
        <f t="shared" si="7740"/>
        <v>4977.3</v>
      </c>
      <c r="U2991" s="18">
        <f t="shared" si="7741"/>
        <v>4977.3</v>
      </c>
      <c r="V2991" s="18">
        <f t="shared" si="7742"/>
        <v>4977.3</v>
      </c>
      <c r="W2991" s="18">
        <f t="shared" ref="W2991:CD2993" si="7851">W2992</f>
        <v>0</v>
      </c>
      <c r="X2991" s="18">
        <f t="shared" si="7851"/>
        <v>0</v>
      </c>
      <c r="Y2991" s="18">
        <f t="shared" si="7851"/>
        <v>0</v>
      </c>
      <c r="Z2991" s="18">
        <f t="shared" si="7851"/>
        <v>0</v>
      </c>
      <c r="AA2991" s="18">
        <f t="shared" si="7851"/>
        <v>0</v>
      </c>
      <c r="AB2991" s="18">
        <f t="shared" si="7851"/>
        <v>0</v>
      </c>
      <c r="AC2991" s="18">
        <f t="shared" si="7701"/>
        <v>4977.3</v>
      </c>
      <c r="AD2991" s="18">
        <f t="shared" si="7702"/>
        <v>4977.3</v>
      </c>
      <c r="AE2991" s="18">
        <f t="shared" si="7703"/>
        <v>4977.3</v>
      </c>
      <c r="AF2991" s="18">
        <f t="shared" si="7851"/>
        <v>0</v>
      </c>
      <c r="AG2991" s="18">
        <f t="shared" si="7851"/>
        <v>0</v>
      </c>
      <c r="AH2991" s="18">
        <f t="shared" si="7851"/>
        <v>0</v>
      </c>
      <c r="AI2991" s="18">
        <f t="shared" si="7743"/>
        <v>4977.3</v>
      </c>
      <c r="AJ2991" s="18">
        <f t="shared" si="7744"/>
        <v>4977.3</v>
      </c>
      <c r="AK2991" s="18">
        <f t="shared" si="7745"/>
        <v>4977.3</v>
      </c>
      <c r="AL2991" s="18">
        <f t="shared" si="7851"/>
        <v>0</v>
      </c>
      <c r="AM2991" s="18">
        <f t="shared" si="7746"/>
        <v>4977.3</v>
      </c>
      <c r="AN2991" s="18">
        <f t="shared" si="7851"/>
        <v>0</v>
      </c>
      <c r="AO2991" s="18">
        <f t="shared" si="7851"/>
        <v>0</v>
      </c>
      <c r="AP2991" s="18">
        <f t="shared" si="7851"/>
        <v>0</v>
      </c>
      <c r="AQ2991" s="18">
        <f t="shared" si="7830"/>
        <v>4977.3</v>
      </c>
      <c r="AR2991" s="18">
        <f t="shared" si="7831"/>
        <v>4977.3</v>
      </c>
      <c r="AS2991" s="18">
        <f t="shared" si="7832"/>
        <v>4977.3</v>
      </c>
      <c r="AT2991" s="18">
        <f t="shared" si="7851"/>
        <v>0</v>
      </c>
      <c r="AU2991" s="18">
        <f t="shared" si="7851"/>
        <v>0</v>
      </c>
      <c r="AV2991" s="18">
        <f t="shared" si="7851"/>
        <v>0</v>
      </c>
      <c r="AW2991" s="18">
        <f t="shared" si="7833"/>
        <v>4977.3</v>
      </c>
      <c r="AX2991" s="18">
        <f t="shared" si="7834"/>
        <v>4977.3</v>
      </c>
      <c r="AY2991" s="18">
        <f t="shared" si="7835"/>
        <v>4977.3</v>
      </c>
      <c r="AZ2991" s="18">
        <f t="shared" si="7851"/>
        <v>52.3</v>
      </c>
      <c r="BA2991" s="18">
        <f t="shared" si="7851"/>
        <v>0</v>
      </c>
      <c r="BB2991" s="18">
        <f t="shared" si="7851"/>
        <v>0</v>
      </c>
      <c r="BC2991" s="18">
        <f t="shared" si="7719"/>
        <v>5029.6000000000004</v>
      </c>
      <c r="BD2991" s="18">
        <f t="shared" si="7720"/>
        <v>4977.3</v>
      </c>
      <c r="BE2991" s="18">
        <f t="shared" si="7721"/>
        <v>4977.3</v>
      </c>
      <c r="BF2991" s="18">
        <f t="shared" si="7851"/>
        <v>0</v>
      </c>
      <c r="BG2991" s="18">
        <f t="shared" si="7851"/>
        <v>0</v>
      </c>
      <c r="BH2991" s="18">
        <f t="shared" si="7851"/>
        <v>0</v>
      </c>
      <c r="BI2991" s="18">
        <f t="shared" si="7716"/>
        <v>5029.6000000000004</v>
      </c>
      <c r="BJ2991" s="18">
        <f t="shared" si="7717"/>
        <v>4977.3</v>
      </c>
      <c r="BK2991" s="18">
        <f t="shared" si="7718"/>
        <v>4977.3</v>
      </c>
      <c r="BL2991" s="18">
        <f t="shared" si="7851"/>
        <v>0</v>
      </c>
      <c r="BM2991" s="18">
        <f t="shared" si="7851"/>
        <v>0</v>
      </c>
      <c r="BN2991" s="18">
        <f t="shared" si="7851"/>
        <v>0</v>
      </c>
      <c r="BO2991" s="18">
        <f t="shared" si="7811"/>
        <v>5029.6000000000004</v>
      </c>
      <c r="BP2991" s="18">
        <f t="shared" si="7812"/>
        <v>4977.3</v>
      </c>
      <c r="BQ2991" s="18">
        <f t="shared" si="7813"/>
        <v>4977.3</v>
      </c>
      <c r="BR2991" s="18">
        <f t="shared" si="7851"/>
        <v>0</v>
      </c>
      <c r="BS2991" s="18">
        <f t="shared" si="7851"/>
        <v>0</v>
      </c>
      <c r="BT2991" s="18">
        <f t="shared" si="7851"/>
        <v>0</v>
      </c>
      <c r="BU2991" s="18">
        <f t="shared" si="7804"/>
        <v>5029.6000000000004</v>
      </c>
      <c r="BV2991" s="18">
        <f t="shared" si="7805"/>
        <v>4977.3</v>
      </c>
      <c r="BW2991" s="18">
        <f t="shared" si="7806"/>
        <v>4977.3</v>
      </c>
      <c r="BX2991" s="18">
        <f t="shared" si="7851"/>
        <v>0</v>
      </c>
      <c r="BY2991" s="18">
        <f t="shared" si="7851"/>
        <v>0</v>
      </c>
      <c r="BZ2991" s="18">
        <f t="shared" si="7851"/>
        <v>0</v>
      </c>
      <c r="CA2991" s="18">
        <f t="shared" si="7763"/>
        <v>5029.6000000000004</v>
      </c>
      <c r="CB2991" s="18">
        <f t="shared" si="7764"/>
        <v>4977.3</v>
      </c>
      <c r="CC2991" s="18">
        <f t="shared" si="7765"/>
        <v>4977.3</v>
      </c>
      <c r="CD2991" s="18">
        <f t="shared" si="7851"/>
        <v>0</v>
      </c>
      <c r="CE2991" s="27"/>
      <c r="CF2991" s="33"/>
    </row>
    <row r="2992" spans="1:119" ht="93.6" x14ac:dyDescent="0.3">
      <c r="A2992" s="41" t="s">
        <v>486</v>
      </c>
      <c r="B2992" s="39">
        <v>100</v>
      </c>
      <c r="C2992" s="41"/>
      <c r="D2992" s="41"/>
      <c r="E2992" s="14" t="s">
        <v>550</v>
      </c>
      <c r="F2992" s="18">
        <f t="shared" si="7848"/>
        <v>4977.3</v>
      </c>
      <c r="G2992" s="18">
        <f t="shared" si="7848"/>
        <v>4977.3</v>
      </c>
      <c r="H2992" s="18">
        <f t="shared" si="7848"/>
        <v>4977.3</v>
      </c>
      <c r="I2992" s="18">
        <f t="shared" si="7848"/>
        <v>0</v>
      </c>
      <c r="J2992" s="18">
        <f t="shared" si="7848"/>
        <v>0</v>
      </c>
      <c r="K2992" s="18">
        <f t="shared" si="7848"/>
        <v>0</v>
      </c>
      <c r="L2992" s="18">
        <f t="shared" si="7773"/>
        <v>4977.3</v>
      </c>
      <c r="M2992" s="18">
        <f t="shared" si="7774"/>
        <v>4977.3</v>
      </c>
      <c r="N2992" s="18">
        <f t="shared" si="7775"/>
        <v>4977.3</v>
      </c>
      <c r="O2992" s="18">
        <f t="shared" si="7849"/>
        <v>0</v>
      </c>
      <c r="P2992" s="18">
        <f t="shared" si="7849"/>
        <v>0</v>
      </c>
      <c r="Q2992" s="18">
        <f t="shared" si="7849"/>
        <v>0</v>
      </c>
      <c r="R2992" s="18">
        <f t="shared" si="7849"/>
        <v>0</v>
      </c>
      <c r="S2992" s="18">
        <f t="shared" si="7849"/>
        <v>0</v>
      </c>
      <c r="T2992" s="18">
        <f t="shared" si="7740"/>
        <v>4977.3</v>
      </c>
      <c r="U2992" s="18">
        <f t="shared" si="7741"/>
        <v>4977.3</v>
      </c>
      <c r="V2992" s="18">
        <f t="shared" si="7742"/>
        <v>4977.3</v>
      </c>
      <c r="W2992" s="18">
        <f t="shared" si="7851"/>
        <v>0</v>
      </c>
      <c r="X2992" s="18">
        <f t="shared" si="7851"/>
        <v>0</v>
      </c>
      <c r="Y2992" s="18">
        <f t="shared" si="7851"/>
        <v>0</v>
      </c>
      <c r="Z2992" s="18">
        <f t="shared" si="7851"/>
        <v>0</v>
      </c>
      <c r="AA2992" s="18">
        <f t="shared" si="7851"/>
        <v>0</v>
      </c>
      <c r="AB2992" s="18">
        <f t="shared" si="7851"/>
        <v>0</v>
      </c>
      <c r="AC2992" s="18">
        <f t="shared" si="7701"/>
        <v>4977.3</v>
      </c>
      <c r="AD2992" s="18">
        <f t="shared" si="7702"/>
        <v>4977.3</v>
      </c>
      <c r="AE2992" s="18">
        <f t="shared" si="7703"/>
        <v>4977.3</v>
      </c>
      <c r="AF2992" s="18">
        <f t="shared" si="7851"/>
        <v>0</v>
      </c>
      <c r="AG2992" s="18">
        <f t="shared" si="7851"/>
        <v>0</v>
      </c>
      <c r="AH2992" s="18">
        <f t="shared" si="7851"/>
        <v>0</v>
      </c>
      <c r="AI2992" s="18">
        <f t="shared" si="7743"/>
        <v>4977.3</v>
      </c>
      <c r="AJ2992" s="18">
        <f t="shared" si="7744"/>
        <v>4977.3</v>
      </c>
      <c r="AK2992" s="18">
        <f t="shared" si="7745"/>
        <v>4977.3</v>
      </c>
      <c r="AL2992" s="18">
        <f t="shared" si="7851"/>
        <v>0</v>
      </c>
      <c r="AM2992" s="18">
        <f t="shared" si="7746"/>
        <v>4977.3</v>
      </c>
      <c r="AN2992" s="18">
        <f t="shared" si="7851"/>
        <v>0</v>
      </c>
      <c r="AO2992" s="18">
        <f t="shared" si="7851"/>
        <v>0</v>
      </c>
      <c r="AP2992" s="18">
        <f t="shared" si="7851"/>
        <v>0</v>
      </c>
      <c r="AQ2992" s="18">
        <f t="shared" si="7830"/>
        <v>4977.3</v>
      </c>
      <c r="AR2992" s="18">
        <f t="shared" si="7831"/>
        <v>4977.3</v>
      </c>
      <c r="AS2992" s="18">
        <f t="shared" si="7832"/>
        <v>4977.3</v>
      </c>
      <c r="AT2992" s="18">
        <f t="shared" si="7851"/>
        <v>0</v>
      </c>
      <c r="AU2992" s="18">
        <f t="shared" si="7851"/>
        <v>0</v>
      </c>
      <c r="AV2992" s="18">
        <f t="shared" si="7851"/>
        <v>0</v>
      </c>
      <c r="AW2992" s="18">
        <f t="shared" si="7833"/>
        <v>4977.3</v>
      </c>
      <c r="AX2992" s="18">
        <f t="shared" si="7834"/>
        <v>4977.3</v>
      </c>
      <c r="AY2992" s="18">
        <f t="shared" si="7835"/>
        <v>4977.3</v>
      </c>
      <c r="AZ2992" s="18">
        <f t="shared" si="7851"/>
        <v>52.3</v>
      </c>
      <c r="BA2992" s="18">
        <f t="shared" si="7851"/>
        <v>0</v>
      </c>
      <c r="BB2992" s="18">
        <f t="shared" si="7851"/>
        <v>0</v>
      </c>
      <c r="BC2992" s="18">
        <f t="shared" si="7719"/>
        <v>5029.6000000000004</v>
      </c>
      <c r="BD2992" s="18">
        <f t="shared" si="7720"/>
        <v>4977.3</v>
      </c>
      <c r="BE2992" s="18">
        <f t="shared" si="7721"/>
        <v>4977.3</v>
      </c>
      <c r="BF2992" s="18">
        <f t="shared" si="7851"/>
        <v>0</v>
      </c>
      <c r="BG2992" s="18">
        <f t="shared" si="7851"/>
        <v>0</v>
      </c>
      <c r="BH2992" s="18">
        <f t="shared" si="7851"/>
        <v>0</v>
      </c>
      <c r="BI2992" s="18">
        <f t="shared" si="7716"/>
        <v>5029.6000000000004</v>
      </c>
      <c r="BJ2992" s="18">
        <f t="shared" si="7717"/>
        <v>4977.3</v>
      </c>
      <c r="BK2992" s="18">
        <f t="shared" si="7718"/>
        <v>4977.3</v>
      </c>
      <c r="BL2992" s="18">
        <f t="shared" si="7851"/>
        <v>0</v>
      </c>
      <c r="BM2992" s="18">
        <f t="shared" si="7851"/>
        <v>0</v>
      </c>
      <c r="BN2992" s="18">
        <f t="shared" si="7851"/>
        <v>0</v>
      </c>
      <c r="BO2992" s="18">
        <f t="shared" si="7811"/>
        <v>5029.6000000000004</v>
      </c>
      <c r="BP2992" s="18">
        <f t="shared" si="7812"/>
        <v>4977.3</v>
      </c>
      <c r="BQ2992" s="18">
        <f t="shared" si="7813"/>
        <v>4977.3</v>
      </c>
      <c r="BR2992" s="18">
        <f t="shared" si="7851"/>
        <v>0</v>
      </c>
      <c r="BS2992" s="18">
        <f t="shared" si="7851"/>
        <v>0</v>
      </c>
      <c r="BT2992" s="18">
        <f t="shared" si="7851"/>
        <v>0</v>
      </c>
      <c r="BU2992" s="18">
        <f t="shared" si="7804"/>
        <v>5029.6000000000004</v>
      </c>
      <c r="BV2992" s="18">
        <f t="shared" si="7805"/>
        <v>4977.3</v>
      </c>
      <c r="BW2992" s="18">
        <f t="shared" si="7806"/>
        <v>4977.3</v>
      </c>
      <c r="BX2992" s="18">
        <f t="shared" si="7851"/>
        <v>0</v>
      </c>
      <c r="BY2992" s="18">
        <f t="shared" si="7851"/>
        <v>0</v>
      </c>
      <c r="BZ2992" s="18">
        <f t="shared" si="7851"/>
        <v>0</v>
      </c>
      <c r="CA2992" s="18">
        <f t="shared" si="7763"/>
        <v>5029.6000000000004</v>
      </c>
      <c r="CB2992" s="18">
        <f t="shared" si="7764"/>
        <v>4977.3</v>
      </c>
      <c r="CC2992" s="18">
        <f t="shared" si="7765"/>
        <v>4977.3</v>
      </c>
      <c r="CD2992" s="18">
        <f t="shared" si="7851"/>
        <v>0</v>
      </c>
      <c r="CE2992" s="27"/>
      <c r="CF2992" s="33"/>
    </row>
    <row r="2993" spans="1:119" ht="31.2" x14ac:dyDescent="0.3">
      <c r="A2993" s="41" t="s">
        <v>486</v>
      </c>
      <c r="B2993" s="39">
        <v>120</v>
      </c>
      <c r="C2993" s="41"/>
      <c r="D2993" s="41"/>
      <c r="E2993" s="14" t="s">
        <v>558</v>
      </c>
      <c r="F2993" s="18">
        <f t="shared" si="7848"/>
        <v>4977.3</v>
      </c>
      <c r="G2993" s="18">
        <f t="shared" si="7848"/>
        <v>4977.3</v>
      </c>
      <c r="H2993" s="18">
        <f t="shared" si="7848"/>
        <v>4977.3</v>
      </c>
      <c r="I2993" s="18">
        <f t="shared" si="7848"/>
        <v>0</v>
      </c>
      <c r="J2993" s="18">
        <f t="shared" si="7848"/>
        <v>0</v>
      </c>
      <c r="K2993" s="18">
        <f t="shared" si="7848"/>
        <v>0</v>
      </c>
      <c r="L2993" s="18">
        <f t="shared" si="7773"/>
        <v>4977.3</v>
      </c>
      <c r="M2993" s="18">
        <f t="shared" si="7774"/>
        <v>4977.3</v>
      </c>
      <c r="N2993" s="18">
        <f t="shared" si="7775"/>
        <v>4977.3</v>
      </c>
      <c r="O2993" s="18">
        <f t="shared" si="7849"/>
        <v>0</v>
      </c>
      <c r="P2993" s="18">
        <f t="shared" si="7849"/>
        <v>0</v>
      </c>
      <c r="Q2993" s="18">
        <f t="shared" si="7849"/>
        <v>0</v>
      </c>
      <c r="R2993" s="18">
        <f t="shared" si="7849"/>
        <v>0</v>
      </c>
      <c r="S2993" s="18">
        <f t="shared" si="7849"/>
        <v>0</v>
      </c>
      <c r="T2993" s="18">
        <f t="shared" si="7740"/>
        <v>4977.3</v>
      </c>
      <c r="U2993" s="18">
        <f t="shared" si="7741"/>
        <v>4977.3</v>
      </c>
      <c r="V2993" s="18">
        <f t="shared" si="7742"/>
        <v>4977.3</v>
      </c>
      <c r="W2993" s="18">
        <f t="shared" si="7851"/>
        <v>0</v>
      </c>
      <c r="X2993" s="18">
        <f t="shared" si="7851"/>
        <v>0</v>
      </c>
      <c r="Y2993" s="18">
        <f t="shared" si="7851"/>
        <v>0</v>
      </c>
      <c r="Z2993" s="18">
        <f t="shared" si="7851"/>
        <v>0</v>
      </c>
      <c r="AA2993" s="18">
        <f t="shared" si="7851"/>
        <v>0</v>
      </c>
      <c r="AB2993" s="18">
        <f t="shared" si="7851"/>
        <v>0</v>
      </c>
      <c r="AC2993" s="18">
        <f t="shared" si="7701"/>
        <v>4977.3</v>
      </c>
      <c r="AD2993" s="18">
        <f t="shared" si="7702"/>
        <v>4977.3</v>
      </c>
      <c r="AE2993" s="18">
        <f t="shared" si="7703"/>
        <v>4977.3</v>
      </c>
      <c r="AF2993" s="18">
        <f t="shared" si="7851"/>
        <v>0</v>
      </c>
      <c r="AG2993" s="18">
        <f t="shared" si="7851"/>
        <v>0</v>
      </c>
      <c r="AH2993" s="18">
        <f t="shared" si="7851"/>
        <v>0</v>
      </c>
      <c r="AI2993" s="18">
        <f t="shared" si="7743"/>
        <v>4977.3</v>
      </c>
      <c r="AJ2993" s="18">
        <f t="shared" si="7744"/>
        <v>4977.3</v>
      </c>
      <c r="AK2993" s="18">
        <f t="shared" si="7745"/>
        <v>4977.3</v>
      </c>
      <c r="AL2993" s="18">
        <f t="shared" si="7851"/>
        <v>0</v>
      </c>
      <c r="AM2993" s="18">
        <f t="shared" si="7746"/>
        <v>4977.3</v>
      </c>
      <c r="AN2993" s="18">
        <f t="shared" si="7851"/>
        <v>0</v>
      </c>
      <c r="AO2993" s="18">
        <f t="shared" si="7851"/>
        <v>0</v>
      </c>
      <c r="AP2993" s="18">
        <f t="shared" si="7851"/>
        <v>0</v>
      </c>
      <c r="AQ2993" s="18">
        <f t="shared" si="7830"/>
        <v>4977.3</v>
      </c>
      <c r="AR2993" s="18">
        <f t="shared" si="7831"/>
        <v>4977.3</v>
      </c>
      <c r="AS2993" s="18">
        <f t="shared" si="7832"/>
        <v>4977.3</v>
      </c>
      <c r="AT2993" s="18">
        <f t="shared" si="7851"/>
        <v>0</v>
      </c>
      <c r="AU2993" s="18">
        <f t="shared" si="7851"/>
        <v>0</v>
      </c>
      <c r="AV2993" s="18">
        <f t="shared" si="7851"/>
        <v>0</v>
      </c>
      <c r="AW2993" s="18">
        <f t="shared" si="7833"/>
        <v>4977.3</v>
      </c>
      <c r="AX2993" s="18">
        <f t="shared" si="7834"/>
        <v>4977.3</v>
      </c>
      <c r="AY2993" s="18">
        <f t="shared" si="7835"/>
        <v>4977.3</v>
      </c>
      <c r="AZ2993" s="18">
        <f t="shared" si="7851"/>
        <v>52.3</v>
      </c>
      <c r="BA2993" s="18">
        <f t="shared" si="7851"/>
        <v>0</v>
      </c>
      <c r="BB2993" s="18">
        <f t="shared" si="7851"/>
        <v>0</v>
      </c>
      <c r="BC2993" s="18">
        <f t="shared" si="7719"/>
        <v>5029.6000000000004</v>
      </c>
      <c r="BD2993" s="18">
        <f t="shared" si="7720"/>
        <v>4977.3</v>
      </c>
      <c r="BE2993" s="18">
        <f t="shared" si="7721"/>
        <v>4977.3</v>
      </c>
      <c r="BF2993" s="18">
        <f t="shared" si="7851"/>
        <v>0</v>
      </c>
      <c r="BG2993" s="18">
        <f t="shared" si="7851"/>
        <v>0</v>
      </c>
      <c r="BH2993" s="18">
        <f t="shared" si="7851"/>
        <v>0</v>
      </c>
      <c r="BI2993" s="18">
        <f t="shared" si="7716"/>
        <v>5029.6000000000004</v>
      </c>
      <c r="BJ2993" s="18">
        <f t="shared" si="7717"/>
        <v>4977.3</v>
      </c>
      <c r="BK2993" s="18">
        <f t="shared" si="7718"/>
        <v>4977.3</v>
      </c>
      <c r="BL2993" s="18">
        <f t="shared" si="7851"/>
        <v>0</v>
      </c>
      <c r="BM2993" s="18">
        <f t="shared" si="7851"/>
        <v>0</v>
      </c>
      <c r="BN2993" s="18">
        <f t="shared" si="7851"/>
        <v>0</v>
      </c>
      <c r="BO2993" s="18">
        <f t="shared" si="7811"/>
        <v>5029.6000000000004</v>
      </c>
      <c r="BP2993" s="18">
        <f t="shared" si="7812"/>
        <v>4977.3</v>
      </c>
      <c r="BQ2993" s="18">
        <f t="shared" si="7813"/>
        <v>4977.3</v>
      </c>
      <c r="BR2993" s="18">
        <f t="shared" si="7851"/>
        <v>0</v>
      </c>
      <c r="BS2993" s="18">
        <f t="shared" si="7851"/>
        <v>0</v>
      </c>
      <c r="BT2993" s="18">
        <f t="shared" si="7851"/>
        <v>0</v>
      </c>
      <c r="BU2993" s="18">
        <f t="shared" si="7804"/>
        <v>5029.6000000000004</v>
      </c>
      <c r="BV2993" s="18">
        <f t="shared" si="7805"/>
        <v>4977.3</v>
      </c>
      <c r="BW2993" s="18">
        <f t="shared" si="7806"/>
        <v>4977.3</v>
      </c>
      <c r="BX2993" s="18">
        <f t="shared" si="7851"/>
        <v>0</v>
      </c>
      <c r="BY2993" s="18">
        <f t="shared" si="7851"/>
        <v>0</v>
      </c>
      <c r="BZ2993" s="18">
        <f t="shared" si="7851"/>
        <v>0</v>
      </c>
      <c r="CA2993" s="18">
        <f t="shared" si="7763"/>
        <v>5029.6000000000004</v>
      </c>
      <c r="CB2993" s="18">
        <f t="shared" si="7764"/>
        <v>4977.3</v>
      </c>
      <c r="CC2993" s="18">
        <f t="shared" si="7765"/>
        <v>4977.3</v>
      </c>
      <c r="CD2993" s="18">
        <f t="shared" si="7851"/>
        <v>0</v>
      </c>
      <c r="CE2993" s="27"/>
      <c r="CF2993" s="33"/>
    </row>
    <row r="2994" spans="1:119" ht="46.8" x14ac:dyDescent="0.3">
      <c r="A2994" s="41" t="s">
        <v>486</v>
      </c>
      <c r="B2994" s="39">
        <v>120</v>
      </c>
      <c r="C2994" s="41" t="s">
        <v>5</v>
      </c>
      <c r="D2994" s="41" t="s">
        <v>110</v>
      </c>
      <c r="E2994" s="14" t="s">
        <v>512</v>
      </c>
      <c r="F2994" s="18">
        <v>4977.3</v>
      </c>
      <c r="G2994" s="18">
        <v>4977.3</v>
      </c>
      <c r="H2994" s="18">
        <v>4977.3</v>
      </c>
      <c r="I2994" s="18"/>
      <c r="J2994" s="18"/>
      <c r="K2994" s="18"/>
      <c r="L2994" s="18">
        <f t="shared" si="7773"/>
        <v>4977.3</v>
      </c>
      <c r="M2994" s="18">
        <f t="shared" si="7774"/>
        <v>4977.3</v>
      </c>
      <c r="N2994" s="18">
        <f t="shared" si="7775"/>
        <v>4977.3</v>
      </c>
      <c r="O2994" s="18"/>
      <c r="P2994" s="18"/>
      <c r="Q2994" s="18"/>
      <c r="R2994" s="18"/>
      <c r="S2994" s="18"/>
      <c r="T2994" s="18">
        <f t="shared" si="7740"/>
        <v>4977.3</v>
      </c>
      <c r="U2994" s="18">
        <f t="shared" si="7741"/>
        <v>4977.3</v>
      </c>
      <c r="V2994" s="18">
        <f t="shared" si="7742"/>
        <v>4977.3</v>
      </c>
      <c r="W2994" s="18"/>
      <c r="X2994" s="18"/>
      <c r="Y2994" s="18"/>
      <c r="Z2994" s="18"/>
      <c r="AA2994" s="18"/>
      <c r="AB2994" s="18"/>
      <c r="AC2994" s="18">
        <f t="shared" si="7701"/>
        <v>4977.3</v>
      </c>
      <c r="AD2994" s="18">
        <f t="shared" si="7702"/>
        <v>4977.3</v>
      </c>
      <c r="AE2994" s="18">
        <f t="shared" si="7703"/>
        <v>4977.3</v>
      </c>
      <c r="AF2994" s="18"/>
      <c r="AG2994" s="18"/>
      <c r="AH2994" s="18"/>
      <c r="AI2994" s="18">
        <f t="shared" si="7743"/>
        <v>4977.3</v>
      </c>
      <c r="AJ2994" s="18">
        <f t="shared" si="7744"/>
        <v>4977.3</v>
      </c>
      <c r="AK2994" s="18">
        <f t="shared" si="7745"/>
        <v>4977.3</v>
      </c>
      <c r="AL2994" s="18"/>
      <c r="AM2994" s="18">
        <f t="shared" si="7746"/>
        <v>4977.3</v>
      </c>
      <c r="AN2994" s="18"/>
      <c r="AO2994" s="18"/>
      <c r="AP2994" s="18"/>
      <c r="AQ2994" s="18">
        <f t="shared" si="7830"/>
        <v>4977.3</v>
      </c>
      <c r="AR2994" s="18">
        <f t="shared" si="7831"/>
        <v>4977.3</v>
      </c>
      <c r="AS2994" s="18">
        <f t="shared" si="7832"/>
        <v>4977.3</v>
      </c>
      <c r="AT2994" s="18"/>
      <c r="AU2994" s="18"/>
      <c r="AV2994" s="18"/>
      <c r="AW2994" s="18">
        <f t="shared" si="7833"/>
        <v>4977.3</v>
      </c>
      <c r="AX2994" s="18">
        <f t="shared" si="7834"/>
        <v>4977.3</v>
      </c>
      <c r="AY2994" s="18">
        <f t="shared" si="7835"/>
        <v>4977.3</v>
      </c>
      <c r="AZ2994" s="18">
        <f>52.3</f>
        <v>52.3</v>
      </c>
      <c r="BA2994" s="18"/>
      <c r="BB2994" s="18"/>
      <c r="BC2994" s="18">
        <f t="shared" si="7719"/>
        <v>5029.6000000000004</v>
      </c>
      <c r="BD2994" s="18">
        <f t="shared" si="7720"/>
        <v>4977.3</v>
      </c>
      <c r="BE2994" s="18">
        <f t="shared" si="7721"/>
        <v>4977.3</v>
      </c>
      <c r="BF2994" s="18"/>
      <c r="BG2994" s="18"/>
      <c r="BH2994" s="18"/>
      <c r="BI2994" s="18">
        <f t="shared" si="7716"/>
        <v>5029.6000000000004</v>
      </c>
      <c r="BJ2994" s="18">
        <f t="shared" si="7717"/>
        <v>4977.3</v>
      </c>
      <c r="BK2994" s="18">
        <f t="shared" si="7718"/>
        <v>4977.3</v>
      </c>
      <c r="BL2994" s="18"/>
      <c r="BM2994" s="18"/>
      <c r="BN2994" s="18"/>
      <c r="BO2994" s="18">
        <f t="shared" si="7811"/>
        <v>5029.6000000000004</v>
      </c>
      <c r="BP2994" s="18">
        <f t="shared" si="7812"/>
        <v>4977.3</v>
      </c>
      <c r="BQ2994" s="18">
        <f t="shared" si="7813"/>
        <v>4977.3</v>
      </c>
      <c r="BR2994" s="18"/>
      <c r="BS2994" s="18"/>
      <c r="BT2994" s="18"/>
      <c r="BU2994" s="18">
        <f t="shared" si="7804"/>
        <v>5029.6000000000004</v>
      </c>
      <c r="BV2994" s="18">
        <f t="shared" si="7805"/>
        <v>4977.3</v>
      </c>
      <c r="BW2994" s="18">
        <f t="shared" si="7806"/>
        <v>4977.3</v>
      </c>
      <c r="BX2994" s="18"/>
      <c r="BY2994" s="18"/>
      <c r="BZ2994" s="18"/>
      <c r="CA2994" s="18">
        <f t="shared" si="7763"/>
        <v>5029.6000000000004</v>
      </c>
      <c r="CB2994" s="18">
        <f t="shared" si="7764"/>
        <v>4977.3</v>
      </c>
      <c r="CC2994" s="18">
        <f t="shared" si="7765"/>
        <v>4977.3</v>
      </c>
      <c r="CD2994" s="18"/>
      <c r="CE2994" s="27"/>
      <c r="CF2994" s="33"/>
    </row>
    <row r="2995" spans="1:119" s="11" customFormat="1" ht="31.2" x14ac:dyDescent="0.3">
      <c r="A2995" s="10" t="s">
        <v>491</v>
      </c>
      <c r="B2995" s="16"/>
      <c r="C2995" s="10"/>
      <c r="D2995" s="10"/>
      <c r="E2995" s="15" t="s">
        <v>592</v>
      </c>
      <c r="F2995" s="17">
        <f t="shared" ref="F2995:K2995" si="7852">F2996+F3000</f>
        <v>322538.89999999991</v>
      </c>
      <c r="G2995" s="17">
        <f t="shared" si="7852"/>
        <v>322538.89999999991</v>
      </c>
      <c r="H2995" s="17">
        <f t="shared" si="7852"/>
        <v>322538.89999999991</v>
      </c>
      <c r="I2995" s="17">
        <f t="shared" si="7852"/>
        <v>0</v>
      </c>
      <c r="J2995" s="17">
        <f t="shared" si="7852"/>
        <v>0</v>
      </c>
      <c r="K2995" s="17">
        <f t="shared" si="7852"/>
        <v>0</v>
      </c>
      <c r="L2995" s="17">
        <f t="shared" si="7773"/>
        <v>322538.89999999991</v>
      </c>
      <c r="M2995" s="17">
        <f t="shared" si="7774"/>
        <v>322538.89999999991</v>
      </c>
      <c r="N2995" s="17">
        <f t="shared" si="7775"/>
        <v>322538.89999999991</v>
      </c>
      <c r="O2995" s="17">
        <f t="shared" ref="O2995:S2995" si="7853">O2996+O3000</f>
        <v>0</v>
      </c>
      <c r="P2995" s="17">
        <f t="shared" si="7853"/>
        <v>0</v>
      </c>
      <c r="Q2995" s="17">
        <f t="shared" si="7853"/>
        <v>0</v>
      </c>
      <c r="R2995" s="17">
        <f t="shared" si="7853"/>
        <v>0</v>
      </c>
      <c r="S2995" s="17">
        <f t="shared" si="7853"/>
        <v>0</v>
      </c>
      <c r="T2995" s="17">
        <f t="shared" si="7740"/>
        <v>322538.89999999991</v>
      </c>
      <c r="U2995" s="17">
        <f t="shared" si="7741"/>
        <v>322538.89999999991</v>
      </c>
      <c r="V2995" s="17">
        <f t="shared" si="7742"/>
        <v>322538.89999999991</v>
      </c>
      <c r="W2995" s="17">
        <f t="shared" ref="W2995:CD2995" si="7854">W2996+W3000</f>
        <v>284.98399999999998</v>
      </c>
      <c r="X2995" s="17">
        <f t="shared" ref="X2995:AB2995" si="7855">X2996+X3000</f>
        <v>0</v>
      </c>
      <c r="Y2995" s="17">
        <f t="shared" si="7855"/>
        <v>0</v>
      </c>
      <c r="Z2995" s="17">
        <f t="shared" si="7855"/>
        <v>0</v>
      </c>
      <c r="AA2995" s="17">
        <f t="shared" si="7855"/>
        <v>0</v>
      </c>
      <c r="AB2995" s="17">
        <f t="shared" si="7855"/>
        <v>0</v>
      </c>
      <c r="AC2995" s="17">
        <f t="shared" si="7701"/>
        <v>322823.8839999999</v>
      </c>
      <c r="AD2995" s="17">
        <f t="shared" si="7702"/>
        <v>322538.89999999991</v>
      </c>
      <c r="AE2995" s="17">
        <f t="shared" si="7703"/>
        <v>322538.89999999991</v>
      </c>
      <c r="AF2995" s="17">
        <f t="shared" ref="AF2995:AH2995" si="7856">AF2996+AF3000</f>
        <v>0</v>
      </c>
      <c r="AG2995" s="17">
        <f t="shared" si="7856"/>
        <v>0</v>
      </c>
      <c r="AH2995" s="17">
        <f t="shared" si="7856"/>
        <v>0</v>
      </c>
      <c r="AI2995" s="17">
        <f t="shared" si="7743"/>
        <v>322823.8839999999</v>
      </c>
      <c r="AJ2995" s="17">
        <f t="shared" si="7744"/>
        <v>322538.89999999991</v>
      </c>
      <c r="AK2995" s="17">
        <f t="shared" si="7745"/>
        <v>322538.89999999991</v>
      </c>
      <c r="AL2995" s="17">
        <f t="shared" ref="AL2995" si="7857">AL2996+AL3000</f>
        <v>0</v>
      </c>
      <c r="AM2995" s="17">
        <f t="shared" si="7746"/>
        <v>322823.8839999999</v>
      </c>
      <c r="AN2995" s="17">
        <f t="shared" ref="AN2995:AP2995" si="7858">AN2996+AN3000</f>
        <v>0</v>
      </c>
      <c r="AO2995" s="17">
        <f t="shared" si="7858"/>
        <v>0</v>
      </c>
      <c r="AP2995" s="17">
        <f t="shared" si="7858"/>
        <v>0</v>
      </c>
      <c r="AQ2995" s="17">
        <f t="shared" si="7830"/>
        <v>322823.8839999999</v>
      </c>
      <c r="AR2995" s="17">
        <f t="shared" si="7831"/>
        <v>322538.89999999991</v>
      </c>
      <c r="AS2995" s="17">
        <f t="shared" si="7832"/>
        <v>322538.89999999991</v>
      </c>
      <c r="AT2995" s="17">
        <f t="shared" ref="AT2995:AV2995" si="7859">AT2996+AT3000</f>
        <v>0</v>
      </c>
      <c r="AU2995" s="17">
        <f t="shared" si="7859"/>
        <v>0</v>
      </c>
      <c r="AV2995" s="17">
        <f t="shared" si="7859"/>
        <v>0</v>
      </c>
      <c r="AW2995" s="17">
        <f t="shared" si="7833"/>
        <v>322823.8839999999</v>
      </c>
      <c r="AX2995" s="17">
        <f t="shared" si="7834"/>
        <v>322538.89999999991</v>
      </c>
      <c r="AY2995" s="17">
        <f t="shared" si="7835"/>
        <v>322538.89999999991</v>
      </c>
      <c r="AZ2995" s="17">
        <f t="shared" ref="AZ2995:BB2995" si="7860">AZ2996+AZ3000</f>
        <v>3078.5</v>
      </c>
      <c r="BA2995" s="17">
        <f t="shared" si="7860"/>
        <v>0</v>
      </c>
      <c r="BB2995" s="17">
        <f t="shared" si="7860"/>
        <v>0</v>
      </c>
      <c r="BC2995" s="17">
        <f t="shared" si="7719"/>
        <v>325902.3839999999</v>
      </c>
      <c r="BD2995" s="17">
        <f t="shared" si="7720"/>
        <v>322538.89999999991</v>
      </c>
      <c r="BE2995" s="17">
        <f t="shared" si="7721"/>
        <v>322538.89999999991</v>
      </c>
      <c r="BF2995" s="17">
        <f t="shared" ref="BF2995:BH2995" si="7861">BF2996+BF3000</f>
        <v>0</v>
      </c>
      <c r="BG2995" s="17">
        <f t="shared" si="7861"/>
        <v>0</v>
      </c>
      <c r="BH2995" s="17">
        <f t="shared" si="7861"/>
        <v>0</v>
      </c>
      <c r="BI2995" s="18">
        <f t="shared" si="7716"/>
        <v>325902.3839999999</v>
      </c>
      <c r="BJ2995" s="18">
        <f t="shared" si="7717"/>
        <v>322538.89999999991</v>
      </c>
      <c r="BK2995" s="18">
        <f t="shared" si="7718"/>
        <v>322538.89999999991</v>
      </c>
      <c r="BL2995" s="17">
        <f t="shared" ref="BL2995:BN2995" si="7862">BL2996+BL3000</f>
        <v>0</v>
      </c>
      <c r="BM2995" s="17">
        <f t="shared" si="7862"/>
        <v>0</v>
      </c>
      <c r="BN2995" s="17">
        <f t="shared" si="7862"/>
        <v>0</v>
      </c>
      <c r="BO2995" s="17">
        <f t="shared" si="7811"/>
        <v>325902.3839999999</v>
      </c>
      <c r="BP2995" s="17">
        <f t="shared" si="7812"/>
        <v>322538.89999999991</v>
      </c>
      <c r="BQ2995" s="17">
        <f t="shared" si="7813"/>
        <v>322538.89999999991</v>
      </c>
      <c r="BR2995" s="17">
        <f t="shared" ref="BR2995:BT2995" si="7863">BR2996+BR3000</f>
        <v>0</v>
      </c>
      <c r="BS2995" s="17">
        <f t="shared" si="7863"/>
        <v>0</v>
      </c>
      <c r="BT2995" s="17">
        <f t="shared" si="7863"/>
        <v>0</v>
      </c>
      <c r="BU2995" s="17">
        <f t="shared" si="7804"/>
        <v>325902.3839999999</v>
      </c>
      <c r="BV2995" s="17">
        <f t="shared" si="7805"/>
        <v>322538.89999999991</v>
      </c>
      <c r="BW2995" s="17">
        <f t="shared" si="7806"/>
        <v>322538.89999999991</v>
      </c>
      <c r="BX2995" s="17">
        <f t="shared" ref="BX2995:BZ2995" si="7864">BX2996+BX3000</f>
        <v>0</v>
      </c>
      <c r="BY2995" s="17">
        <f t="shared" si="7864"/>
        <v>0</v>
      </c>
      <c r="BZ2995" s="17">
        <f t="shared" si="7864"/>
        <v>0</v>
      </c>
      <c r="CA2995" s="17">
        <f t="shared" si="7763"/>
        <v>325902.3839999999</v>
      </c>
      <c r="CB2995" s="17">
        <f t="shared" si="7764"/>
        <v>322538.89999999991</v>
      </c>
      <c r="CC2995" s="17">
        <f t="shared" si="7765"/>
        <v>322538.89999999991</v>
      </c>
      <c r="CD2995" s="17">
        <f t="shared" si="7854"/>
        <v>0</v>
      </c>
      <c r="CE2995" s="26"/>
      <c r="CF2995" s="33"/>
      <c r="CG2995" s="37"/>
      <c r="CH2995" s="37"/>
      <c r="CI2995" s="37"/>
      <c r="CJ2995" s="37"/>
      <c r="CK2995" s="37"/>
      <c r="CL2995" s="37"/>
      <c r="CM2995" s="37"/>
      <c r="CN2995" s="37"/>
      <c r="CO2995" s="37"/>
      <c r="CP2995" s="37"/>
      <c r="CQ2995" s="37"/>
      <c r="CR2995" s="37"/>
      <c r="CS2995" s="37"/>
      <c r="CT2995" s="37"/>
      <c r="CU2995" s="37"/>
      <c r="CV2995" s="37"/>
      <c r="CW2995" s="37"/>
      <c r="CX2995" s="37"/>
      <c r="CY2995" s="37"/>
      <c r="CZ2995" s="37"/>
      <c r="DA2995" s="37"/>
      <c r="DB2995" s="37"/>
      <c r="DC2995" s="37"/>
      <c r="DD2995" s="37"/>
      <c r="DE2995" s="37"/>
      <c r="DF2995" s="37"/>
      <c r="DG2995" s="37"/>
      <c r="DH2995" s="37"/>
      <c r="DI2995" s="37"/>
      <c r="DJ2995" s="37"/>
      <c r="DK2995" s="37"/>
      <c r="DL2995" s="37"/>
      <c r="DM2995" s="37"/>
      <c r="DN2995" s="37"/>
      <c r="DO2995" s="37"/>
    </row>
    <row r="2996" spans="1:119" ht="31.2" x14ac:dyDescent="0.3">
      <c r="A2996" s="41" t="s">
        <v>489</v>
      </c>
      <c r="B2996" s="39"/>
      <c r="C2996" s="41"/>
      <c r="D2996" s="41"/>
      <c r="E2996" s="14" t="s">
        <v>600</v>
      </c>
      <c r="F2996" s="18">
        <f t="shared" ref="F2996:K2998" si="7865">F2997</f>
        <v>293346.89999999991</v>
      </c>
      <c r="G2996" s="18">
        <f t="shared" si="7865"/>
        <v>293346.89999999991</v>
      </c>
      <c r="H2996" s="18">
        <f t="shared" si="7865"/>
        <v>293346.89999999991</v>
      </c>
      <c r="I2996" s="18">
        <f t="shared" si="7865"/>
        <v>0</v>
      </c>
      <c r="J2996" s="18">
        <f t="shared" si="7865"/>
        <v>0</v>
      </c>
      <c r="K2996" s="18">
        <f t="shared" si="7865"/>
        <v>0</v>
      </c>
      <c r="L2996" s="18">
        <f t="shared" si="7773"/>
        <v>293346.89999999991</v>
      </c>
      <c r="M2996" s="18">
        <f t="shared" si="7774"/>
        <v>293346.89999999991</v>
      </c>
      <c r="N2996" s="18">
        <f t="shared" si="7775"/>
        <v>293346.89999999991</v>
      </c>
      <c r="O2996" s="18">
        <f t="shared" ref="O2996:S2998" si="7866">O2997</f>
        <v>0</v>
      </c>
      <c r="P2996" s="18">
        <f t="shared" si="7866"/>
        <v>0</v>
      </c>
      <c r="Q2996" s="18">
        <f t="shared" si="7866"/>
        <v>0</v>
      </c>
      <c r="R2996" s="18">
        <f t="shared" si="7866"/>
        <v>0</v>
      </c>
      <c r="S2996" s="18">
        <f t="shared" si="7866"/>
        <v>0</v>
      </c>
      <c r="T2996" s="18">
        <f t="shared" si="7740"/>
        <v>293346.89999999991</v>
      </c>
      <c r="U2996" s="18">
        <f t="shared" si="7741"/>
        <v>293346.89999999991</v>
      </c>
      <c r="V2996" s="18">
        <f t="shared" si="7742"/>
        <v>293346.89999999991</v>
      </c>
      <c r="W2996" s="18">
        <f t="shared" ref="W2996:CD2998" si="7867">W2997</f>
        <v>0</v>
      </c>
      <c r="X2996" s="18">
        <f t="shared" si="7867"/>
        <v>0</v>
      </c>
      <c r="Y2996" s="18">
        <f t="shared" si="7867"/>
        <v>0</v>
      </c>
      <c r="Z2996" s="18">
        <f t="shared" si="7867"/>
        <v>0</v>
      </c>
      <c r="AA2996" s="18">
        <f t="shared" si="7867"/>
        <v>0</v>
      </c>
      <c r="AB2996" s="18">
        <f t="shared" si="7867"/>
        <v>0</v>
      </c>
      <c r="AC2996" s="18">
        <f t="shared" si="7701"/>
        <v>293346.89999999991</v>
      </c>
      <c r="AD2996" s="18">
        <f t="shared" si="7702"/>
        <v>293346.89999999991</v>
      </c>
      <c r="AE2996" s="18">
        <f t="shared" si="7703"/>
        <v>293346.89999999991</v>
      </c>
      <c r="AF2996" s="18">
        <f t="shared" si="7867"/>
        <v>0</v>
      </c>
      <c r="AG2996" s="18">
        <f t="shared" si="7867"/>
        <v>0</v>
      </c>
      <c r="AH2996" s="18">
        <f t="shared" si="7867"/>
        <v>0</v>
      </c>
      <c r="AI2996" s="18">
        <f t="shared" si="7743"/>
        <v>293346.89999999991</v>
      </c>
      <c r="AJ2996" s="18">
        <f t="shared" si="7744"/>
        <v>293346.89999999991</v>
      </c>
      <c r="AK2996" s="18">
        <f t="shared" si="7745"/>
        <v>293346.89999999991</v>
      </c>
      <c r="AL2996" s="18">
        <f t="shared" si="7867"/>
        <v>0</v>
      </c>
      <c r="AM2996" s="18">
        <f t="shared" si="7746"/>
        <v>293346.89999999991</v>
      </c>
      <c r="AN2996" s="18">
        <f t="shared" si="7867"/>
        <v>0</v>
      </c>
      <c r="AO2996" s="18">
        <f t="shared" si="7867"/>
        <v>0</v>
      </c>
      <c r="AP2996" s="18">
        <f t="shared" si="7867"/>
        <v>0</v>
      </c>
      <c r="AQ2996" s="18">
        <f t="shared" si="7830"/>
        <v>293346.89999999991</v>
      </c>
      <c r="AR2996" s="18">
        <f t="shared" si="7831"/>
        <v>293346.89999999991</v>
      </c>
      <c r="AS2996" s="18">
        <f t="shared" si="7832"/>
        <v>293346.89999999991</v>
      </c>
      <c r="AT2996" s="18">
        <f t="shared" si="7867"/>
        <v>0</v>
      </c>
      <c r="AU2996" s="18">
        <f t="shared" si="7867"/>
        <v>0</v>
      </c>
      <c r="AV2996" s="18">
        <f t="shared" si="7867"/>
        <v>0</v>
      </c>
      <c r="AW2996" s="18">
        <f t="shared" si="7833"/>
        <v>293346.89999999991</v>
      </c>
      <c r="AX2996" s="18">
        <f t="shared" si="7834"/>
        <v>293346.89999999991</v>
      </c>
      <c r="AY2996" s="18">
        <f t="shared" si="7835"/>
        <v>293346.89999999991</v>
      </c>
      <c r="AZ2996" s="18">
        <f t="shared" si="7867"/>
        <v>3078.5</v>
      </c>
      <c r="BA2996" s="18">
        <f t="shared" si="7867"/>
        <v>0</v>
      </c>
      <c r="BB2996" s="18">
        <f t="shared" si="7867"/>
        <v>0</v>
      </c>
      <c r="BC2996" s="18">
        <f t="shared" si="7719"/>
        <v>296425.39999999991</v>
      </c>
      <c r="BD2996" s="18">
        <f t="shared" si="7720"/>
        <v>293346.89999999991</v>
      </c>
      <c r="BE2996" s="18">
        <f t="shared" si="7721"/>
        <v>293346.89999999991</v>
      </c>
      <c r="BF2996" s="18">
        <f t="shared" si="7867"/>
        <v>0</v>
      </c>
      <c r="BG2996" s="18">
        <f t="shared" si="7867"/>
        <v>0</v>
      </c>
      <c r="BH2996" s="18">
        <f t="shared" si="7867"/>
        <v>0</v>
      </c>
      <c r="BI2996" s="18">
        <f t="shared" si="7716"/>
        <v>296425.39999999991</v>
      </c>
      <c r="BJ2996" s="18">
        <f t="shared" si="7717"/>
        <v>293346.89999999991</v>
      </c>
      <c r="BK2996" s="18">
        <f t="shared" si="7718"/>
        <v>293346.89999999991</v>
      </c>
      <c r="BL2996" s="18">
        <f t="shared" si="7867"/>
        <v>0</v>
      </c>
      <c r="BM2996" s="18">
        <f t="shared" si="7867"/>
        <v>0</v>
      </c>
      <c r="BN2996" s="18">
        <f t="shared" si="7867"/>
        <v>0</v>
      </c>
      <c r="BO2996" s="18">
        <f t="shared" si="7811"/>
        <v>296425.39999999991</v>
      </c>
      <c r="BP2996" s="18">
        <f t="shared" si="7812"/>
        <v>293346.89999999991</v>
      </c>
      <c r="BQ2996" s="18">
        <f t="shared" si="7813"/>
        <v>293346.89999999991</v>
      </c>
      <c r="BR2996" s="18">
        <f t="shared" si="7867"/>
        <v>0</v>
      </c>
      <c r="BS2996" s="18">
        <f t="shared" si="7867"/>
        <v>0</v>
      </c>
      <c r="BT2996" s="18">
        <f t="shared" si="7867"/>
        <v>0</v>
      </c>
      <c r="BU2996" s="18">
        <f t="shared" si="7804"/>
        <v>296425.39999999991</v>
      </c>
      <c r="BV2996" s="18">
        <f t="shared" si="7805"/>
        <v>293346.89999999991</v>
      </c>
      <c r="BW2996" s="18">
        <f t="shared" si="7806"/>
        <v>293346.89999999991</v>
      </c>
      <c r="BX2996" s="18">
        <f t="shared" si="7867"/>
        <v>0</v>
      </c>
      <c r="BY2996" s="18">
        <f t="shared" si="7867"/>
        <v>0</v>
      </c>
      <c r="BZ2996" s="18">
        <f t="shared" si="7867"/>
        <v>0</v>
      </c>
      <c r="CA2996" s="18">
        <f t="shared" si="7763"/>
        <v>296425.39999999991</v>
      </c>
      <c r="CB2996" s="18">
        <f t="shared" si="7764"/>
        <v>293346.89999999991</v>
      </c>
      <c r="CC2996" s="18">
        <f t="shared" si="7765"/>
        <v>293346.89999999991</v>
      </c>
      <c r="CD2996" s="18">
        <f t="shared" si="7867"/>
        <v>0</v>
      </c>
      <c r="CE2996" s="27"/>
      <c r="CF2996" s="33"/>
    </row>
    <row r="2997" spans="1:119" ht="93.6" x14ac:dyDescent="0.3">
      <c r="A2997" s="41" t="s">
        <v>489</v>
      </c>
      <c r="B2997" s="39">
        <v>100</v>
      </c>
      <c r="C2997" s="41"/>
      <c r="D2997" s="41"/>
      <c r="E2997" s="14" t="s">
        <v>550</v>
      </c>
      <c r="F2997" s="18">
        <f t="shared" si="7865"/>
        <v>293346.89999999991</v>
      </c>
      <c r="G2997" s="18">
        <f t="shared" si="7865"/>
        <v>293346.89999999991</v>
      </c>
      <c r="H2997" s="18">
        <f t="shared" si="7865"/>
        <v>293346.89999999991</v>
      </c>
      <c r="I2997" s="18">
        <f t="shared" si="7865"/>
        <v>0</v>
      </c>
      <c r="J2997" s="18">
        <f t="shared" si="7865"/>
        <v>0</v>
      </c>
      <c r="K2997" s="18">
        <f t="shared" si="7865"/>
        <v>0</v>
      </c>
      <c r="L2997" s="18">
        <f t="shared" si="7773"/>
        <v>293346.89999999991</v>
      </c>
      <c r="M2997" s="18">
        <f t="shared" si="7774"/>
        <v>293346.89999999991</v>
      </c>
      <c r="N2997" s="18">
        <f t="shared" si="7775"/>
        <v>293346.89999999991</v>
      </c>
      <c r="O2997" s="18">
        <f t="shared" si="7866"/>
        <v>0</v>
      </c>
      <c r="P2997" s="18">
        <f t="shared" si="7866"/>
        <v>0</v>
      </c>
      <c r="Q2997" s="18">
        <f t="shared" si="7866"/>
        <v>0</v>
      </c>
      <c r="R2997" s="18">
        <f t="shared" si="7866"/>
        <v>0</v>
      </c>
      <c r="S2997" s="18">
        <f t="shared" si="7866"/>
        <v>0</v>
      </c>
      <c r="T2997" s="18">
        <f t="shared" si="7740"/>
        <v>293346.89999999991</v>
      </c>
      <c r="U2997" s="18">
        <f t="shared" si="7741"/>
        <v>293346.89999999991</v>
      </c>
      <c r="V2997" s="18">
        <f t="shared" si="7742"/>
        <v>293346.89999999991</v>
      </c>
      <c r="W2997" s="18">
        <f t="shared" si="7867"/>
        <v>0</v>
      </c>
      <c r="X2997" s="18">
        <f t="shared" si="7867"/>
        <v>0</v>
      </c>
      <c r="Y2997" s="18">
        <f t="shared" si="7867"/>
        <v>0</v>
      </c>
      <c r="Z2997" s="18">
        <f t="shared" si="7867"/>
        <v>0</v>
      </c>
      <c r="AA2997" s="18">
        <f t="shared" si="7867"/>
        <v>0</v>
      </c>
      <c r="AB2997" s="18">
        <f t="shared" si="7867"/>
        <v>0</v>
      </c>
      <c r="AC2997" s="18">
        <f t="shared" si="7701"/>
        <v>293346.89999999991</v>
      </c>
      <c r="AD2997" s="18">
        <f t="shared" si="7702"/>
        <v>293346.89999999991</v>
      </c>
      <c r="AE2997" s="18">
        <f t="shared" si="7703"/>
        <v>293346.89999999991</v>
      </c>
      <c r="AF2997" s="18">
        <f t="shared" si="7867"/>
        <v>0</v>
      </c>
      <c r="AG2997" s="18">
        <f t="shared" si="7867"/>
        <v>0</v>
      </c>
      <c r="AH2997" s="18">
        <f t="shared" si="7867"/>
        <v>0</v>
      </c>
      <c r="AI2997" s="18">
        <f t="shared" si="7743"/>
        <v>293346.89999999991</v>
      </c>
      <c r="AJ2997" s="18">
        <f t="shared" si="7744"/>
        <v>293346.89999999991</v>
      </c>
      <c r="AK2997" s="18">
        <f t="shared" si="7745"/>
        <v>293346.89999999991</v>
      </c>
      <c r="AL2997" s="18">
        <f t="shared" si="7867"/>
        <v>0</v>
      </c>
      <c r="AM2997" s="18">
        <f t="shared" si="7746"/>
        <v>293346.89999999991</v>
      </c>
      <c r="AN2997" s="18">
        <f t="shared" si="7867"/>
        <v>0</v>
      </c>
      <c r="AO2997" s="18">
        <f t="shared" si="7867"/>
        <v>0</v>
      </c>
      <c r="AP2997" s="18">
        <f t="shared" si="7867"/>
        <v>0</v>
      </c>
      <c r="AQ2997" s="18">
        <f t="shared" si="7830"/>
        <v>293346.89999999991</v>
      </c>
      <c r="AR2997" s="18">
        <f t="shared" si="7831"/>
        <v>293346.89999999991</v>
      </c>
      <c r="AS2997" s="18">
        <f t="shared" si="7832"/>
        <v>293346.89999999991</v>
      </c>
      <c r="AT2997" s="18">
        <f t="shared" si="7867"/>
        <v>0</v>
      </c>
      <c r="AU2997" s="18">
        <f t="shared" si="7867"/>
        <v>0</v>
      </c>
      <c r="AV2997" s="18">
        <f t="shared" si="7867"/>
        <v>0</v>
      </c>
      <c r="AW2997" s="18">
        <f t="shared" si="7833"/>
        <v>293346.89999999991</v>
      </c>
      <c r="AX2997" s="18">
        <f t="shared" si="7834"/>
        <v>293346.89999999991</v>
      </c>
      <c r="AY2997" s="18">
        <f t="shared" si="7835"/>
        <v>293346.89999999991</v>
      </c>
      <c r="AZ2997" s="18">
        <f t="shared" si="7867"/>
        <v>3078.5</v>
      </c>
      <c r="BA2997" s="18">
        <f t="shared" si="7867"/>
        <v>0</v>
      </c>
      <c r="BB2997" s="18">
        <f t="shared" si="7867"/>
        <v>0</v>
      </c>
      <c r="BC2997" s="18">
        <f t="shared" si="7719"/>
        <v>296425.39999999991</v>
      </c>
      <c r="BD2997" s="18">
        <f t="shared" si="7720"/>
        <v>293346.89999999991</v>
      </c>
      <c r="BE2997" s="18">
        <f t="shared" si="7721"/>
        <v>293346.89999999991</v>
      </c>
      <c r="BF2997" s="18">
        <f t="shared" si="7867"/>
        <v>0</v>
      </c>
      <c r="BG2997" s="18">
        <f t="shared" si="7867"/>
        <v>0</v>
      </c>
      <c r="BH2997" s="18">
        <f t="shared" si="7867"/>
        <v>0</v>
      </c>
      <c r="BI2997" s="18">
        <f t="shared" si="7716"/>
        <v>296425.39999999991</v>
      </c>
      <c r="BJ2997" s="18">
        <f t="shared" si="7717"/>
        <v>293346.89999999991</v>
      </c>
      <c r="BK2997" s="18">
        <f t="shared" si="7718"/>
        <v>293346.89999999991</v>
      </c>
      <c r="BL2997" s="18">
        <f t="shared" si="7867"/>
        <v>0</v>
      </c>
      <c r="BM2997" s="18">
        <f t="shared" si="7867"/>
        <v>0</v>
      </c>
      <c r="BN2997" s="18">
        <f t="shared" si="7867"/>
        <v>0</v>
      </c>
      <c r="BO2997" s="18">
        <f t="shared" si="7811"/>
        <v>296425.39999999991</v>
      </c>
      <c r="BP2997" s="18">
        <f t="shared" si="7812"/>
        <v>293346.89999999991</v>
      </c>
      <c r="BQ2997" s="18">
        <f t="shared" si="7813"/>
        <v>293346.89999999991</v>
      </c>
      <c r="BR2997" s="18">
        <f t="shared" si="7867"/>
        <v>0</v>
      </c>
      <c r="BS2997" s="18">
        <f t="shared" si="7867"/>
        <v>0</v>
      </c>
      <c r="BT2997" s="18">
        <f t="shared" si="7867"/>
        <v>0</v>
      </c>
      <c r="BU2997" s="18">
        <f t="shared" si="7804"/>
        <v>296425.39999999991</v>
      </c>
      <c r="BV2997" s="18">
        <f t="shared" si="7805"/>
        <v>293346.89999999991</v>
      </c>
      <c r="BW2997" s="18">
        <f t="shared" si="7806"/>
        <v>293346.89999999991</v>
      </c>
      <c r="BX2997" s="18">
        <f t="shared" si="7867"/>
        <v>0</v>
      </c>
      <c r="BY2997" s="18">
        <f t="shared" si="7867"/>
        <v>0</v>
      </c>
      <c r="BZ2997" s="18">
        <f t="shared" si="7867"/>
        <v>0</v>
      </c>
      <c r="CA2997" s="18">
        <f t="shared" si="7763"/>
        <v>296425.39999999991</v>
      </c>
      <c r="CB2997" s="18">
        <f t="shared" si="7764"/>
        <v>293346.89999999991</v>
      </c>
      <c r="CC2997" s="18">
        <f t="shared" si="7765"/>
        <v>293346.89999999991</v>
      </c>
      <c r="CD2997" s="18">
        <f t="shared" si="7867"/>
        <v>0</v>
      </c>
      <c r="CE2997" s="27"/>
      <c r="CF2997" s="33"/>
    </row>
    <row r="2998" spans="1:119" ht="31.2" x14ac:dyDescent="0.3">
      <c r="A2998" s="41" t="s">
        <v>489</v>
      </c>
      <c r="B2998" s="39">
        <v>120</v>
      </c>
      <c r="C2998" s="41"/>
      <c r="D2998" s="41"/>
      <c r="E2998" s="14" t="s">
        <v>558</v>
      </c>
      <c r="F2998" s="18">
        <f t="shared" si="7865"/>
        <v>293346.89999999991</v>
      </c>
      <c r="G2998" s="18">
        <f t="shared" si="7865"/>
        <v>293346.89999999991</v>
      </c>
      <c r="H2998" s="18">
        <f t="shared" si="7865"/>
        <v>293346.89999999991</v>
      </c>
      <c r="I2998" s="18">
        <f t="shared" si="7865"/>
        <v>0</v>
      </c>
      <c r="J2998" s="18">
        <f t="shared" si="7865"/>
        <v>0</v>
      </c>
      <c r="K2998" s="18">
        <f t="shared" si="7865"/>
        <v>0</v>
      </c>
      <c r="L2998" s="18">
        <f t="shared" si="7773"/>
        <v>293346.89999999991</v>
      </c>
      <c r="M2998" s="18">
        <f t="shared" si="7774"/>
        <v>293346.89999999991</v>
      </c>
      <c r="N2998" s="18">
        <f t="shared" si="7775"/>
        <v>293346.89999999991</v>
      </c>
      <c r="O2998" s="18">
        <f t="shared" si="7866"/>
        <v>0</v>
      </c>
      <c r="P2998" s="18">
        <f t="shared" si="7866"/>
        <v>0</v>
      </c>
      <c r="Q2998" s="18">
        <f t="shared" si="7866"/>
        <v>0</v>
      </c>
      <c r="R2998" s="18">
        <f t="shared" si="7866"/>
        <v>0</v>
      </c>
      <c r="S2998" s="18">
        <f t="shared" si="7866"/>
        <v>0</v>
      </c>
      <c r="T2998" s="18">
        <f t="shared" si="7740"/>
        <v>293346.89999999991</v>
      </c>
      <c r="U2998" s="18">
        <f t="shared" si="7741"/>
        <v>293346.89999999991</v>
      </c>
      <c r="V2998" s="18">
        <f t="shared" si="7742"/>
        <v>293346.89999999991</v>
      </c>
      <c r="W2998" s="18">
        <f t="shared" si="7867"/>
        <v>0</v>
      </c>
      <c r="X2998" s="18">
        <f t="shared" si="7867"/>
        <v>0</v>
      </c>
      <c r="Y2998" s="18">
        <f t="shared" si="7867"/>
        <v>0</v>
      </c>
      <c r="Z2998" s="18">
        <f t="shared" si="7867"/>
        <v>0</v>
      </c>
      <c r="AA2998" s="18">
        <f t="shared" si="7867"/>
        <v>0</v>
      </c>
      <c r="AB2998" s="18">
        <f t="shared" si="7867"/>
        <v>0</v>
      </c>
      <c r="AC2998" s="18">
        <f t="shared" si="7701"/>
        <v>293346.89999999991</v>
      </c>
      <c r="AD2998" s="18">
        <f t="shared" si="7702"/>
        <v>293346.89999999991</v>
      </c>
      <c r="AE2998" s="18">
        <f t="shared" si="7703"/>
        <v>293346.89999999991</v>
      </c>
      <c r="AF2998" s="18">
        <f t="shared" si="7867"/>
        <v>0</v>
      </c>
      <c r="AG2998" s="18">
        <f t="shared" si="7867"/>
        <v>0</v>
      </c>
      <c r="AH2998" s="18">
        <f t="shared" si="7867"/>
        <v>0</v>
      </c>
      <c r="AI2998" s="18">
        <f t="shared" si="7743"/>
        <v>293346.89999999991</v>
      </c>
      <c r="AJ2998" s="18">
        <f t="shared" si="7744"/>
        <v>293346.89999999991</v>
      </c>
      <c r="AK2998" s="18">
        <f t="shared" si="7745"/>
        <v>293346.89999999991</v>
      </c>
      <c r="AL2998" s="18">
        <f t="shared" si="7867"/>
        <v>0</v>
      </c>
      <c r="AM2998" s="18">
        <f t="shared" si="7746"/>
        <v>293346.89999999991</v>
      </c>
      <c r="AN2998" s="18">
        <f t="shared" si="7867"/>
        <v>0</v>
      </c>
      <c r="AO2998" s="18">
        <f t="shared" si="7867"/>
        <v>0</v>
      </c>
      <c r="AP2998" s="18">
        <f t="shared" si="7867"/>
        <v>0</v>
      </c>
      <c r="AQ2998" s="18">
        <f t="shared" si="7830"/>
        <v>293346.89999999991</v>
      </c>
      <c r="AR2998" s="18">
        <f t="shared" si="7831"/>
        <v>293346.89999999991</v>
      </c>
      <c r="AS2998" s="18">
        <f t="shared" si="7832"/>
        <v>293346.89999999991</v>
      </c>
      <c r="AT2998" s="18">
        <f t="shared" si="7867"/>
        <v>0</v>
      </c>
      <c r="AU2998" s="18">
        <f t="shared" si="7867"/>
        <v>0</v>
      </c>
      <c r="AV2998" s="18">
        <f t="shared" si="7867"/>
        <v>0</v>
      </c>
      <c r="AW2998" s="18">
        <f t="shared" si="7833"/>
        <v>293346.89999999991</v>
      </c>
      <c r="AX2998" s="18">
        <f t="shared" si="7834"/>
        <v>293346.89999999991</v>
      </c>
      <c r="AY2998" s="18">
        <f t="shared" si="7835"/>
        <v>293346.89999999991</v>
      </c>
      <c r="AZ2998" s="18">
        <f t="shared" si="7867"/>
        <v>3078.5</v>
      </c>
      <c r="BA2998" s="18">
        <f t="shared" si="7867"/>
        <v>0</v>
      </c>
      <c r="BB2998" s="18">
        <f t="shared" si="7867"/>
        <v>0</v>
      </c>
      <c r="BC2998" s="18">
        <f t="shared" si="7719"/>
        <v>296425.39999999991</v>
      </c>
      <c r="BD2998" s="18">
        <f t="shared" si="7720"/>
        <v>293346.89999999991</v>
      </c>
      <c r="BE2998" s="18">
        <f t="shared" si="7721"/>
        <v>293346.89999999991</v>
      </c>
      <c r="BF2998" s="18">
        <f t="shared" si="7867"/>
        <v>0</v>
      </c>
      <c r="BG2998" s="18">
        <f t="shared" si="7867"/>
        <v>0</v>
      </c>
      <c r="BH2998" s="18">
        <f t="shared" si="7867"/>
        <v>0</v>
      </c>
      <c r="BI2998" s="18">
        <f t="shared" si="7716"/>
        <v>296425.39999999991</v>
      </c>
      <c r="BJ2998" s="18">
        <f t="shared" si="7717"/>
        <v>293346.89999999991</v>
      </c>
      <c r="BK2998" s="18">
        <f t="shared" si="7718"/>
        <v>293346.89999999991</v>
      </c>
      <c r="BL2998" s="18">
        <f t="shared" si="7867"/>
        <v>0</v>
      </c>
      <c r="BM2998" s="18">
        <f t="shared" si="7867"/>
        <v>0</v>
      </c>
      <c r="BN2998" s="18">
        <f t="shared" si="7867"/>
        <v>0</v>
      </c>
      <c r="BO2998" s="18">
        <f t="shared" si="7811"/>
        <v>296425.39999999991</v>
      </c>
      <c r="BP2998" s="18">
        <f t="shared" si="7812"/>
        <v>293346.89999999991</v>
      </c>
      <c r="BQ2998" s="18">
        <f t="shared" si="7813"/>
        <v>293346.89999999991</v>
      </c>
      <c r="BR2998" s="18">
        <f t="shared" si="7867"/>
        <v>0</v>
      </c>
      <c r="BS2998" s="18">
        <f t="shared" si="7867"/>
        <v>0</v>
      </c>
      <c r="BT2998" s="18">
        <f t="shared" si="7867"/>
        <v>0</v>
      </c>
      <c r="BU2998" s="18">
        <f t="shared" si="7804"/>
        <v>296425.39999999991</v>
      </c>
      <c r="BV2998" s="18">
        <f t="shared" si="7805"/>
        <v>293346.89999999991</v>
      </c>
      <c r="BW2998" s="18">
        <f t="shared" si="7806"/>
        <v>293346.89999999991</v>
      </c>
      <c r="BX2998" s="18">
        <f t="shared" si="7867"/>
        <v>0</v>
      </c>
      <c r="BY2998" s="18">
        <f t="shared" si="7867"/>
        <v>0</v>
      </c>
      <c r="BZ2998" s="18">
        <f t="shared" si="7867"/>
        <v>0</v>
      </c>
      <c r="CA2998" s="18">
        <f t="shared" si="7763"/>
        <v>296425.39999999991</v>
      </c>
      <c r="CB2998" s="18">
        <f t="shared" si="7764"/>
        <v>293346.89999999991</v>
      </c>
      <c r="CC2998" s="18">
        <f t="shared" si="7765"/>
        <v>293346.89999999991</v>
      </c>
      <c r="CD2998" s="18">
        <f t="shared" si="7867"/>
        <v>0</v>
      </c>
      <c r="CE2998" s="27"/>
      <c r="CF2998" s="33"/>
    </row>
    <row r="2999" spans="1:119" ht="62.4" x14ac:dyDescent="0.3">
      <c r="A2999" s="41" t="s">
        <v>489</v>
      </c>
      <c r="B2999" s="39">
        <v>120</v>
      </c>
      <c r="C2999" s="41" t="s">
        <v>5</v>
      </c>
      <c r="D2999" s="41" t="s">
        <v>149</v>
      </c>
      <c r="E2999" s="14" t="s">
        <v>514</v>
      </c>
      <c r="F2999" s="18">
        <v>293346.89999999991</v>
      </c>
      <c r="G2999" s="18">
        <v>293346.89999999991</v>
      </c>
      <c r="H2999" s="18">
        <v>293346.89999999991</v>
      </c>
      <c r="I2999" s="18"/>
      <c r="J2999" s="18"/>
      <c r="K2999" s="18"/>
      <c r="L2999" s="18">
        <f t="shared" si="7773"/>
        <v>293346.89999999991</v>
      </c>
      <c r="M2999" s="18">
        <f t="shared" si="7774"/>
        <v>293346.89999999991</v>
      </c>
      <c r="N2999" s="18">
        <f t="shared" si="7775"/>
        <v>293346.89999999991</v>
      </c>
      <c r="O2999" s="18"/>
      <c r="P2999" s="18"/>
      <c r="Q2999" s="18"/>
      <c r="R2999" s="18"/>
      <c r="S2999" s="18"/>
      <c r="T2999" s="18">
        <f t="shared" si="7740"/>
        <v>293346.89999999991</v>
      </c>
      <c r="U2999" s="18">
        <f t="shared" si="7741"/>
        <v>293346.89999999991</v>
      </c>
      <c r="V2999" s="18">
        <f t="shared" si="7742"/>
        <v>293346.89999999991</v>
      </c>
      <c r="W2999" s="18"/>
      <c r="X2999" s="18"/>
      <c r="Y2999" s="18"/>
      <c r="Z2999" s="18"/>
      <c r="AA2999" s="18"/>
      <c r="AB2999" s="18"/>
      <c r="AC2999" s="18">
        <f t="shared" si="7701"/>
        <v>293346.89999999991</v>
      </c>
      <c r="AD2999" s="18">
        <f t="shared" si="7702"/>
        <v>293346.89999999991</v>
      </c>
      <c r="AE2999" s="18">
        <f t="shared" si="7703"/>
        <v>293346.89999999991</v>
      </c>
      <c r="AF2999" s="18"/>
      <c r="AG2999" s="18"/>
      <c r="AH2999" s="18"/>
      <c r="AI2999" s="18">
        <f t="shared" si="7743"/>
        <v>293346.89999999991</v>
      </c>
      <c r="AJ2999" s="18">
        <f t="shared" si="7744"/>
        <v>293346.89999999991</v>
      </c>
      <c r="AK2999" s="18">
        <f t="shared" si="7745"/>
        <v>293346.89999999991</v>
      </c>
      <c r="AL2999" s="18"/>
      <c r="AM2999" s="18">
        <f t="shared" si="7746"/>
        <v>293346.89999999991</v>
      </c>
      <c r="AN2999" s="18"/>
      <c r="AO2999" s="18"/>
      <c r="AP2999" s="18"/>
      <c r="AQ2999" s="18">
        <f t="shared" si="7830"/>
        <v>293346.89999999991</v>
      </c>
      <c r="AR2999" s="18">
        <f t="shared" si="7831"/>
        <v>293346.89999999991</v>
      </c>
      <c r="AS2999" s="18">
        <f t="shared" si="7832"/>
        <v>293346.89999999991</v>
      </c>
      <c r="AT2999" s="18"/>
      <c r="AU2999" s="18"/>
      <c r="AV2999" s="18"/>
      <c r="AW2999" s="18">
        <f t="shared" si="7833"/>
        <v>293346.89999999991</v>
      </c>
      <c r="AX2999" s="18">
        <f t="shared" si="7834"/>
        <v>293346.89999999991</v>
      </c>
      <c r="AY2999" s="18">
        <f t="shared" si="7835"/>
        <v>293346.89999999991</v>
      </c>
      <c r="AZ2999" s="18">
        <f>376.6+447.8+453.8+423.9+426.6+401.6+416.8+131.4</f>
        <v>3078.5</v>
      </c>
      <c r="BA2999" s="18"/>
      <c r="BB2999" s="18"/>
      <c r="BC2999" s="18">
        <f t="shared" si="7719"/>
        <v>296425.39999999991</v>
      </c>
      <c r="BD2999" s="18">
        <f t="shared" si="7720"/>
        <v>293346.89999999991</v>
      </c>
      <c r="BE2999" s="18">
        <f t="shared" si="7721"/>
        <v>293346.89999999991</v>
      </c>
      <c r="BF2999" s="18"/>
      <c r="BG2999" s="18"/>
      <c r="BH2999" s="18"/>
      <c r="BI2999" s="18">
        <f t="shared" si="7716"/>
        <v>296425.39999999991</v>
      </c>
      <c r="BJ2999" s="18">
        <f t="shared" si="7717"/>
        <v>293346.89999999991</v>
      </c>
      <c r="BK2999" s="18">
        <f t="shared" si="7718"/>
        <v>293346.89999999991</v>
      </c>
      <c r="BL2999" s="18"/>
      <c r="BM2999" s="18"/>
      <c r="BN2999" s="18"/>
      <c r="BO2999" s="18">
        <f t="shared" si="7811"/>
        <v>296425.39999999991</v>
      </c>
      <c r="BP2999" s="18">
        <f t="shared" si="7812"/>
        <v>293346.89999999991</v>
      </c>
      <c r="BQ2999" s="18">
        <f t="shared" si="7813"/>
        <v>293346.89999999991</v>
      </c>
      <c r="BR2999" s="18"/>
      <c r="BS2999" s="18"/>
      <c r="BT2999" s="18"/>
      <c r="BU2999" s="18">
        <f t="shared" si="7804"/>
        <v>296425.39999999991</v>
      </c>
      <c r="BV2999" s="18">
        <f t="shared" si="7805"/>
        <v>293346.89999999991</v>
      </c>
      <c r="BW2999" s="18">
        <f t="shared" si="7806"/>
        <v>293346.89999999991</v>
      </c>
      <c r="BX2999" s="18"/>
      <c r="BY2999" s="18"/>
      <c r="BZ2999" s="18"/>
      <c r="CA2999" s="18">
        <f t="shared" si="7763"/>
        <v>296425.39999999991</v>
      </c>
      <c r="CB2999" s="18">
        <f t="shared" si="7764"/>
        <v>293346.89999999991</v>
      </c>
      <c r="CC2999" s="18">
        <f t="shared" si="7765"/>
        <v>293346.89999999991</v>
      </c>
      <c r="CD2999" s="18"/>
      <c r="CE2999" s="27"/>
      <c r="CF2999" s="33"/>
    </row>
    <row r="3000" spans="1:119" ht="31.2" x14ac:dyDescent="0.3">
      <c r="A3000" s="41" t="s">
        <v>490</v>
      </c>
      <c r="B3000" s="39"/>
      <c r="C3000" s="41"/>
      <c r="D3000" s="41"/>
      <c r="E3000" s="14" t="s">
        <v>601</v>
      </c>
      <c r="F3000" s="18">
        <f t="shared" ref="F3000:K3000" si="7868">F3001+F3004+F3007</f>
        <v>29192</v>
      </c>
      <c r="G3000" s="18">
        <f t="shared" si="7868"/>
        <v>29192</v>
      </c>
      <c r="H3000" s="18">
        <f t="shared" si="7868"/>
        <v>29192</v>
      </c>
      <c r="I3000" s="18">
        <f t="shared" si="7868"/>
        <v>0</v>
      </c>
      <c r="J3000" s="18">
        <f t="shared" si="7868"/>
        <v>0</v>
      </c>
      <c r="K3000" s="18">
        <f t="shared" si="7868"/>
        <v>0</v>
      </c>
      <c r="L3000" s="18">
        <f t="shared" si="7773"/>
        <v>29192</v>
      </c>
      <c r="M3000" s="18">
        <f t="shared" si="7774"/>
        <v>29192</v>
      </c>
      <c r="N3000" s="18">
        <f t="shared" si="7775"/>
        <v>29192</v>
      </c>
      <c r="O3000" s="18">
        <f t="shared" ref="O3000:S3000" si="7869">O3001+O3004+O3007</f>
        <v>0</v>
      </c>
      <c r="P3000" s="18">
        <f t="shared" si="7869"/>
        <v>0</v>
      </c>
      <c r="Q3000" s="18">
        <f t="shared" si="7869"/>
        <v>0</v>
      </c>
      <c r="R3000" s="18">
        <f t="shared" si="7869"/>
        <v>0</v>
      </c>
      <c r="S3000" s="18">
        <f t="shared" si="7869"/>
        <v>0</v>
      </c>
      <c r="T3000" s="18">
        <f t="shared" si="7740"/>
        <v>29192</v>
      </c>
      <c r="U3000" s="18">
        <f t="shared" si="7741"/>
        <v>29192</v>
      </c>
      <c r="V3000" s="18">
        <f t="shared" si="7742"/>
        <v>29192</v>
      </c>
      <c r="W3000" s="18">
        <f t="shared" ref="W3000:CD3000" si="7870">W3001+W3004+W3007</f>
        <v>284.98399999999998</v>
      </c>
      <c r="X3000" s="18">
        <f t="shared" ref="X3000:AB3000" si="7871">X3001+X3004+X3007</f>
        <v>0</v>
      </c>
      <c r="Y3000" s="18">
        <f t="shared" si="7871"/>
        <v>0</v>
      </c>
      <c r="Z3000" s="18">
        <f t="shared" si="7871"/>
        <v>0</v>
      </c>
      <c r="AA3000" s="18">
        <f t="shared" si="7871"/>
        <v>0</v>
      </c>
      <c r="AB3000" s="18">
        <f t="shared" si="7871"/>
        <v>0</v>
      </c>
      <c r="AC3000" s="18">
        <f t="shared" si="7701"/>
        <v>29476.984</v>
      </c>
      <c r="AD3000" s="18">
        <f t="shared" si="7702"/>
        <v>29192</v>
      </c>
      <c r="AE3000" s="18">
        <f t="shared" si="7703"/>
        <v>29192</v>
      </c>
      <c r="AF3000" s="18">
        <f t="shared" ref="AF3000:AH3000" si="7872">AF3001+AF3004+AF3007</f>
        <v>0</v>
      </c>
      <c r="AG3000" s="18">
        <f t="shared" si="7872"/>
        <v>0</v>
      </c>
      <c r="AH3000" s="18">
        <f t="shared" si="7872"/>
        <v>0</v>
      </c>
      <c r="AI3000" s="18">
        <f t="shared" si="7743"/>
        <v>29476.984</v>
      </c>
      <c r="AJ3000" s="18">
        <f t="shared" si="7744"/>
        <v>29192</v>
      </c>
      <c r="AK3000" s="18">
        <f t="shared" si="7745"/>
        <v>29192</v>
      </c>
      <c r="AL3000" s="18">
        <f t="shared" ref="AL3000" si="7873">AL3001+AL3004+AL3007</f>
        <v>0</v>
      </c>
      <c r="AM3000" s="18">
        <f t="shared" si="7746"/>
        <v>29476.984</v>
      </c>
      <c r="AN3000" s="18">
        <f t="shared" ref="AN3000:AP3000" si="7874">AN3001+AN3004+AN3007</f>
        <v>0</v>
      </c>
      <c r="AO3000" s="18">
        <f t="shared" si="7874"/>
        <v>0</v>
      </c>
      <c r="AP3000" s="18">
        <f t="shared" si="7874"/>
        <v>0</v>
      </c>
      <c r="AQ3000" s="18">
        <f t="shared" si="7830"/>
        <v>29476.984</v>
      </c>
      <c r="AR3000" s="18">
        <f t="shared" si="7831"/>
        <v>29192</v>
      </c>
      <c r="AS3000" s="18">
        <f t="shared" si="7832"/>
        <v>29192</v>
      </c>
      <c r="AT3000" s="18">
        <f t="shared" ref="AT3000:AV3000" si="7875">AT3001+AT3004+AT3007</f>
        <v>0</v>
      </c>
      <c r="AU3000" s="18">
        <f t="shared" si="7875"/>
        <v>0</v>
      </c>
      <c r="AV3000" s="18">
        <f t="shared" si="7875"/>
        <v>0</v>
      </c>
      <c r="AW3000" s="18">
        <f t="shared" si="7833"/>
        <v>29476.984</v>
      </c>
      <c r="AX3000" s="18">
        <f t="shared" si="7834"/>
        <v>29192</v>
      </c>
      <c r="AY3000" s="18">
        <f t="shared" si="7835"/>
        <v>29192</v>
      </c>
      <c r="AZ3000" s="18">
        <f t="shared" ref="AZ3000:BB3000" si="7876">AZ3001+AZ3004+AZ3007</f>
        <v>0</v>
      </c>
      <c r="BA3000" s="18">
        <f t="shared" si="7876"/>
        <v>0</v>
      </c>
      <c r="BB3000" s="18">
        <f t="shared" si="7876"/>
        <v>0</v>
      </c>
      <c r="BC3000" s="18">
        <f t="shared" si="7719"/>
        <v>29476.984</v>
      </c>
      <c r="BD3000" s="18">
        <f t="shared" si="7720"/>
        <v>29192</v>
      </c>
      <c r="BE3000" s="18">
        <f t="shared" si="7721"/>
        <v>29192</v>
      </c>
      <c r="BF3000" s="18">
        <f t="shared" ref="BF3000:BH3000" si="7877">BF3001+BF3004+BF3007</f>
        <v>0</v>
      </c>
      <c r="BG3000" s="18">
        <f t="shared" si="7877"/>
        <v>0</v>
      </c>
      <c r="BH3000" s="18">
        <f t="shared" si="7877"/>
        <v>0</v>
      </c>
      <c r="BI3000" s="18">
        <f t="shared" si="7716"/>
        <v>29476.984</v>
      </c>
      <c r="BJ3000" s="18">
        <f t="shared" si="7717"/>
        <v>29192</v>
      </c>
      <c r="BK3000" s="18">
        <f t="shared" si="7718"/>
        <v>29192</v>
      </c>
      <c r="BL3000" s="18">
        <f t="shared" ref="BL3000:BN3000" si="7878">BL3001+BL3004+BL3007</f>
        <v>0</v>
      </c>
      <c r="BM3000" s="18">
        <f t="shared" si="7878"/>
        <v>0</v>
      </c>
      <c r="BN3000" s="18">
        <f t="shared" si="7878"/>
        <v>0</v>
      </c>
      <c r="BO3000" s="18">
        <f t="shared" si="7811"/>
        <v>29476.984</v>
      </c>
      <c r="BP3000" s="18">
        <f t="shared" si="7812"/>
        <v>29192</v>
      </c>
      <c r="BQ3000" s="18">
        <f t="shared" si="7813"/>
        <v>29192</v>
      </c>
      <c r="BR3000" s="18">
        <f t="shared" ref="BR3000:BT3000" si="7879">BR3001+BR3004+BR3007</f>
        <v>0</v>
      </c>
      <c r="BS3000" s="18">
        <f t="shared" si="7879"/>
        <v>0</v>
      </c>
      <c r="BT3000" s="18">
        <f t="shared" si="7879"/>
        <v>0</v>
      </c>
      <c r="BU3000" s="18">
        <f t="shared" si="7804"/>
        <v>29476.984</v>
      </c>
      <c r="BV3000" s="18">
        <f t="shared" si="7805"/>
        <v>29192</v>
      </c>
      <c r="BW3000" s="18">
        <f t="shared" si="7806"/>
        <v>29192</v>
      </c>
      <c r="BX3000" s="18">
        <f t="shared" ref="BX3000:BZ3000" si="7880">BX3001+BX3004+BX3007</f>
        <v>0</v>
      </c>
      <c r="BY3000" s="18">
        <f t="shared" si="7880"/>
        <v>0</v>
      </c>
      <c r="BZ3000" s="18">
        <f t="shared" si="7880"/>
        <v>0</v>
      </c>
      <c r="CA3000" s="18">
        <f t="shared" si="7763"/>
        <v>29476.984</v>
      </c>
      <c r="CB3000" s="18">
        <f t="shared" si="7764"/>
        <v>29192</v>
      </c>
      <c r="CC3000" s="18">
        <f t="shared" si="7765"/>
        <v>29192</v>
      </c>
      <c r="CD3000" s="18">
        <f t="shared" si="7870"/>
        <v>0</v>
      </c>
      <c r="CE3000" s="27"/>
      <c r="CF3000" s="33"/>
    </row>
    <row r="3001" spans="1:119" ht="93.6" x14ac:dyDescent="0.3">
      <c r="A3001" s="41" t="s">
        <v>490</v>
      </c>
      <c r="B3001" s="39">
        <v>100</v>
      </c>
      <c r="C3001" s="41"/>
      <c r="D3001" s="41"/>
      <c r="E3001" s="14" t="s">
        <v>550</v>
      </c>
      <c r="F3001" s="18">
        <f t="shared" ref="F3001:K3002" si="7881">F3002</f>
        <v>17.2</v>
      </c>
      <c r="G3001" s="18">
        <f t="shared" si="7881"/>
        <v>13.2</v>
      </c>
      <c r="H3001" s="18">
        <f t="shared" si="7881"/>
        <v>13</v>
      </c>
      <c r="I3001" s="18">
        <f t="shared" si="7881"/>
        <v>0</v>
      </c>
      <c r="J3001" s="18">
        <f t="shared" si="7881"/>
        <v>0</v>
      </c>
      <c r="K3001" s="18">
        <f t="shared" si="7881"/>
        <v>0</v>
      </c>
      <c r="L3001" s="18">
        <f t="shared" si="7773"/>
        <v>17.2</v>
      </c>
      <c r="M3001" s="18">
        <f t="shared" si="7774"/>
        <v>13.2</v>
      </c>
      <c r="N3001" s="18">
        <f t="shared" si="7775"/>
        <v>13</v>
      </c>
      <c r="O3001" s="18">
        <f t="shared" ref="O3001:S3002" si="7882">O3002</f>
        <v>0</v>
      </c>
      <c r="P3001" s="18">
        <f t="shared" si="7882"/>
        <v>0</v>
      </c>
      <c r="Q3001" s="18">
        <f t="shared" si="7882"/>
        <v>0</v>
      </c>
      <c r="R3001" s="18">
        <f t="shared" si="7882"/>
        <v>0</v>
      </c>
      <c r="S3001" s="18">
        <f t="shared" si="7882"/>
        <v>0</v>
      </c>
      <c r="T3001" s="18">
        <f t="shared" si="7740"/>
        <v>17.2</v>
      </c>
      <c r="U3001" s="18">
        <f t="shared" si="7741"/>
        <v>13.2</v>
      </c>
      <c r="V3001" s="18">
        <f t="shared" si="7742"/>
        <v>13</v>
      </c>
      <c r="W3001" s="18">
        <f t="shared" ref="W3001:CD3002" si="7883">W3002</f>
        <v>0</v>
      </c>
      <c r="X3001" s="18">
        <f t="shared" si="7883"/>
        <v>0</v>
      </c>
      <c r="Y3001" s="18">
        <f t="shared" si="7883"/>
        <v>0</v>
      </c>
      <c r="Z3001" s="18">
        <f t="shared" si="7883"/>
        <v>0</v>
      </c>
      <c r="AA3001" s="18">
        <f t="shared" si="7883"/>
        <v>0</v>
      </c>
      <c r="AB3001" s="18">
        <f t="shared" si="7883"/>
        <v>0</v>
      </c>
      <c r="AC3001" s="18">
        <f t="shared" si="7701"/>
        <v>17.2</v>
      </c>
      <c r="AD3001" s="18">
        <f t="shared" si="7702"/>
        <v>13.2</v>
      </c>
      <c r="AE3001" s="18">
        <f t="shared" si="7703"/>
        <v>13</v>
      </c>
      <c r="AF3001" s="18">
        <f t="shared" si="7883"/>
        <v>0</v>
      </c>
      <c r="AG3001" s="18">
        <f t="shared" si="7883"/>
        <v>0</v>
      </c>
      <c r="AH3001" s="18">
        <f t="shared" si="7883"/>
        <v>0</v>
      </c>
      <c r="AI3001" s="18">
        <f t="shared" si="7743"/>
        <v>17.2</v>
      </c>
      <c r="AJ3001" s="18">
        <f t="shared" si="7744"/>
        <v>13.2</v>
      </c>
      <c r="AK3001" s="18">
        <f t="shared" si="7745"/>
        <v>13</v>
      </c>
      <c r="AL3001" s="18">
        <f t="shared" si="7883"/>
        <v>0</v>
      </c>
      <c r="AM3001" s="18">
        <f t="shared" si="7746"/>
        <v>17.2</v>
      </c>
      <c r="AN3001" s="18">
        <f t="shared" si="7883"/>
        <v>0</v>
      </c>
      <c r="AO3001" s="18">
        <f t="shared" si="7883"/>
        <v>0</v>
      </c>
      <c r="AP3001" s="18">
        <f t="shared" si="7883"/>
        <v>0</v>
      </c>
      <c r="AQ3001" s="18">
        <f t="shared" si="7830"/>
        <v>17.2</v>
      </c>
      <c r="AR3001" s="18">
        <f t="shared" si="7831"/>
        <v>13.2</v>
      </c>
      <c r="AS3001" s="18">
        <f t="shared" si="7832"/>
        <v>13</v>
      </c>
      <c r="AT3001" s="18">
        <f t="shared" si="7883"/>
        <v>0</v>
      </c>
      <c r="AU3001" s="18">
        <f t="shared" si="7883"/>
        <v>0</v>
      </c>
      <c r="AV3001" s="18">
        <f t="shared" si="7883"/>
        <v>0</v>
      </c>
      <c r="AW3001" s="18">
        <f t="shared" si="7833"/>
        <v>17.2</v>
      </c>
      <c r="AX3001" s="18">
        <f t="shared" si="7834"/>
        <v>13.2</v>
      </c>
      <c r="AY3001" s="18">
        <f t="shared" si="7835"/>
        <v>13</v>
      </c>
      <c r="AZ3001" s="18">
        <f t="shared" si="7883"/>
        <v>0</v>
      </c>
      <c r="BA3001" s="18">
        <f t="shared" si="7883"/>
        <v>0</v>
      </c>
      <c r="BB3001" s="18">
        <f t="shared" si="7883"/>
        <v>0</v>
      </c>
      <c r="BC3001" s="18">
        <f t="shared" si="7719"/>
        <v>17.2</v>
      </c>
      <c r="BD3001" s="18">
        <f t="shared" si="7720"/>
        <v>13.2</v>
      </c>
      <c r="BE3001" s="18">
        <f t="shared" si="7721"/>
        <v>13</v>
      </c>
      <c r="BF3001" s="18">
        <f t="shared" si="7883"/>
        <v>0</v>
      </c>
      <c r="BG3001" s="18">
        <f t="shared" si="7883"/>
        <v>0</v>
      </c>
      <c r="BH3001" s="18">
        <f t="shared" si="7883"/>
        <v>0</v>
      </c>
      <c r="BI3001" s="18">
        <f t="shared" si="7716"/>
        <v>17.2</v>
      </c>
      <c r="BJ3001" s="18">
        <f t="shared" si="7717"/>
        <v>13.2</v>
      </c>
      <c r="BK3001" s="18">
        <f t="shared" si="7718"/>
        <v>13</v>
      </c>
      <c r="BL3001" s="18">
        <f t="shared" si="7883"/>
        <v>0</v>
      </c>
      <c r="BM3001" s="18">
        <f t="shared" si="7883"/>
        <v>0</v>
      </c>
      <c r="BN3001" s="18">
        <f t="shared" si="7883"/>
        <v>0</v>
      </c>
      <c r="BO3001" s="18">
        <f t="shared" si="7811"/>
        <v>17.2</v>
      </c>
      <c r="BP3001" s="18">
        <f t="shared" si="7812"/>
        <v>13.2</v>
      </c>
      <c r="BQ3001" s="18">
        <f t="shared" si="7813"/>
        <v>13</v>
      </c>
      <c r="BR3001" s="18">
        <f t="shared" si="7883"/>
        <v>0</v>
      </c>
      <c r="BS3001" s="18">
        <f t="shared" si="7883"/>
        <v>0</v>
      </c>
      <c r="BT3001" s="18">
        <f t="shared" si="7883"/>
        <v>0</v>
      </c>
      <c r="BU3001" s="18">
        <f t="shared" si="7804"/>
        <v>17.2</v>
      </c>
      <c r="BV3001" s="18">
        <f t="shared" si="7805"/>
        <v>13.2</v>
      </c>
      <c r="BW3001" s="18">
        <f t="shared" si="7806"/>
        <v>13</v>
      </c>
      <c r="BX3001" s="18">
        <f t="shared" si="7883"/>
        <v>0</v>
      </c>
      <c r="BY3001" s="18">
        <f t="shared" si="7883"/>
        <v>0</v>
      </c>
      <c r="BZ3001" s="18">
        <f t="shared" si="7883"/>
        <v>0</v>
      </c>
      <c r="CA3001" s="18">
        <f t="shared" si="7763"/>
        <v>17.2</v>
      </c>
      <c r="CB3001" s="18">
        <f t="shared" si="7764"/>
        <v>13.2</v>
      </c>
      <c r="CC3001" s="18">
        <f t="shared" si="7765"/>
        <v>13</v>
      </c>
      <c r="CD3001" s="18">
        <f t="shared" si="7883"/>
        <v>0</v>
      </c>
      <c r="CE3001" s="27"/>
      <c r="CF3001" s="33"/>
    </row>
    <row r="3002" spans="1:119" ht="31.2" x14ac:dyDescent="0.3">
      <c r="A3002" s="41" t="s">
        <v>490</v>
      </c>
      <c r="B3002" s="39">
        <v>120</v>
      </c>
      <c r="C3002" s="41"/>
      <c r="D3002" s="41"/>
      <c r="E3002" s="14" t="s">
        <v>558</v>
      </c>
      <c r="F3002" s="18">
        <f t="shared" si="7881"/>
        <v>17.2</v>
      </c>
      <c r="G3002" s="18">
        <f t="shared" si="7881"/>
        <v>13.2</v>
      </c>
      <c r="H3002" s="18">
        <f t="shared" si="7881"/>
        <v>13</v>
      </c>
      <c r="I3002" s="18">
        <f t="shared" si="7881"/>
        <v>0</v>
      </c>
      <c r="J3002" s="18">
        <f t="shared" si="7881"/>
        <v>0</v>
      </c>
      <c r="K3002" s="18">
        <f t="shared" si="7881"/>
        <v>0</v>
      </c>
      <c r="L3002" s="18">
        <f t="shared" si="7773"/>
        <v>17.2</v>
      </c>
      <c r="M3002" s="18">
        <f t="shared" si="7774"/>
        <v>13.2</v>
      </c>
      <c r="N3002" s="18">
        <f t="shared" si="7775"/>
        <v>13</v>
      </c>
      <c r="O3002" s="18">
        <f t="shared" si="7882"/>
        <v>0</v>
      </c>
      <c r="P3002" s="18">
        <f t="shared" si="7882"/>
        <v>0</v>
      </c>
      <c r="Q3002" s="18">
        <f t="shared" si="7882"/>
        <v>0</v>
      </c>
      <c r="R3002" s="18">
        <f t="shared" si="7882"/>
        <v>0</v>
      </c>
      <c r="S3002" s="18">
        <f t="shared" si="7882"/>
        <v>0</v>
      </c>
      <c r="T3002" s="18">
        <f t="shared" si="7740"/>
        <v>17.2</v>
      </c>
      <c r="U3002" s="18">
        <f t="shared" si="7741"/>
        <v>13.2</v>
      </c>
      <c r="V3002" s="18">
        <f t="shared" si="7742"/>
        <v>13</v>
      </c>
      <c r="W3002" s="18">
        <f t="shared" si="7883"/>
        <v>0</v>
      </c>
      <c r="X3002" s="18">
        <f t="shared" si="7883"/>
        <v>0</v>
      </c>
      <c r="Y3002" s="18">
        <f t="shared" si="7883"/>
        <v>0</v>
      </c>
      <c r="Z3002" s="18">
        <f t="shared" si="7883"/>
        <v>0</v>
      </c>
      <c r="AA3002" s="18">
        <f t="shared" si="7883"/>
        <v>0</v>
      </c>
      <c r="AB3002" s="18">
        <f t="shared" si="7883"/>
        <v>0</v>
      </c>
      <c r="AC3002" s="18">
        <f t="shared" si="7701"/>
        <v>17.2</v>
      </c>
      <c r="AD3002" s="18">
        <f t="shared" si="7702"/>
        <v>13.2</v>
      </c>
      <c r="AE3002" s="18">
        <f t="shared" si="7703"/>
        <v>13</v>
      </c>
      <c r="AF3002" s="18">
        <f t="shared" si="7883"/>
        <v>0</v>
      </c>
      <c r="AG3002" s="18">
        <f t="shared" si="7883"/>
        <v>0</v>
      </c>
      <c r="AH3002" s="18">
        <f t="shared" si="7883"/>
        <v>0</v>
      </c>
      <c r="AI3002" s="18">
        <f t="shared" si="7743"/>
        <v>17.2</v>
      </c>
      <c r="AJ3002" s="18">
        <f t="shared" si="7744"/>
        <v>13.2</v>
      </c>
      <c r="AK3002" s="18">
        <f t="shared" si="7745"/>
        <v>13</v>
      </c>
      <c r="AL3002" s="18">
        <f t="shared" si="7883"/>
        <v>0</v>
      </c>
      <c r="AM3002" s="18">
        <f t="shared" si="7746"/>
        <v>17.2</v>
      </c>
      <c r="AN3002" s="18">
        <f t="shared" si="7883"/>
        <v>0</v>
      </c>
      <c r="AO3002" s="18">
        <f t="shared" si="7883"/>
        <v>0</v>
      </c>
      <c r="AP3002" s="18">
        <f t="shared" si="7883"/>
        <v>0</v>
      </c>
      <c r="AQ3002" s="18">
        <f t="shared" si="7830"/>
        <v>17.2</v>
      </c>
      <c r="AR3002" s="18">
        <f t="shared" si="7831"/>
        <v>13.2</v>
      </c>
      <c r="AS3002" s="18">
        <f t="shared" si="7832"/>
        <v>13</v>
      </c>
      <c r="AT3002" s="18">
        <f t="shared" si="7883"/>
        <v>0</v>
      </c>
      <c r="AU3002" s="18">
        <f t="shared" si="7883"/>
        <v>0</v>
      </c>
      <c r="AV3002" s="18">
        <f t="shared" si="7883"/>
        <v>0</v>
      </c>
      <c r="AW3002" s="18">
        <f t="shared" si="7833"/>
        <v>17.2</v>
      </c>
      <c r="AX3002" s="18">
        <f t="shared" si="7834"/>
        <v>13.2</v>
      </c>
      <c r="AY3002" s="18">
        <f t="shared" si="7835"/>
        <v>13</v>
      </c>
      <c r="AZ3002" s="18">
        <f t="shared" si="7883"/>
        <v>0</v>
      </c>
      <c r="BA3002" s="18">
        <f t="shared" si="7883"/>
        <v>0</v>
      </c>
      <c r="BB3002" s="18">
        <f t="shared" si="7883"/>
        <v>0</v>
      </c>
      <c r="BC3002" s="18">
        <f t="shared" si="7719"/>
        <v>17.2</v>
      </c>
      <c r="BD3002" s="18">
        <f t="shared" si="7720"/>
        <v>13.2</v>
      </c>
      <c r="BE3002" s="18">
        <f t="shared" si="7721"/>
        <v>13</v>
      </c>
      <c r="BF3002" s="18">
        <f t="shared" si="7883"/>
        <v>0</v>
      </c>
      <c r="BG3002" s="18">
        <f t="shared" si="7883"/>
        <v>0</v>
      </c>
      <c r="BH3002" s="18">
        <f t="shared" si="7883"/>
        <v>0</v>
      </c>
      <c r="BI3002" s="18">
        <f t="shared" si="7716"/>
        <v>17.2</v>
      </c>
      <c r="BJ3002" s="18">
        <f t="shared" si="7717"/>
        <v>13.2</v>
      </c>
      <c r="BK3002" s="18">
        <f t="shared" si="7718"/>
        <v>13</v>
      </c>
      <c r="BL3002" s="18">
        <f t="shared" si="7883"/>
        <v>0</v>
      </c>
      <c r="BM3002" s="18">
        <f t="shared" si="7883"/>
        <v>0</v>
      </c>
      <c r="BN3002" s="18">
        <f t="shared" si="7883"/>
        <v>0</v>
      </c>
      <c r="BO3002" s="18">
        <f t="shared" si="7811"/>
        <v>17.2</v>
      </c>
      <c r="BP3002" s="18">
        <f t="shared" si="7812"/>
        <v>13.2</v>
      </c>
      <c r="BQ3002" s="18">
        <f t="shared" si="7813"/>
        <v>13</v>
      </c>
      <c r="BR3002" s="18">
        <f t="shared" si="7883"/>
        <v>0</v>
      </c>
      <c r="BS3002" s="18">
        <f t="shared" si="7883"/>
        <v>0</v>
      </c>
      <c r="BT3002" s="18">
        <f t="shared" si="7883"/>
        <v>0</v>
      </c>
      <c r="BU3002" s="18">
        <f t="shared" si="7804"/>
        <v>17.2</v>
      </c>
      <c r="BV3002" s="18">
        <f t="shared" si="7805"/>
        <v>13.2</v>
      </c>
      <c r="BW3002" s="18">
        <f t="shared" si="7806"/>
        <v>13</v>
      </c>
      <c r="BX3002" s="18">
        <f t="shared" si="7883"/>
        <v>0</v>
      </c>
      <c r="BY3002" s="18">
        <f t="shared" si="7883"/>
        <v>0</v>
      </c>
      <c r="BZ3002" s="18">
        <f t="shared" si="7883"/>
        <v>0</v>
      </c>
      <c r="CA3002" s="18">
        <f t="shared" si="7763"/>
        <v>17.2</v>
      </c>
      <c r="CB3002" s="18">
        <f t="shared" si="7764"/>
        <v>13.2</v>
      </c>
      <c r="CC3002" s="18">
        <f t="shared" si="7765"/>
        <v>13</v>
      </c>
      <c r="CD3002" s="18">
        <f t="shared" si="7883"/>
        <v>0</v>
      </c>
      <c r="CE3002" s="27"/>
      <c r="CF3002" s="33"/>
    </row>
    <row r="3003" spans="1:119" ht="62.4" x14ac:dyDescent="0.3">
      <c r="A3003" s="41" t="s">
        <v>490</v>
      </c>
      <c r="B3003" s="39">
        <v>120</v>
      </c>
      <c r="C3003" s="41" t="s">
        <v>5</v>
      </c>
      <c r="D3003" s="41" t="s">
        <v>149</v>
      </c>
      <c r="E3003" s="14" t="s">
        <v>514</v>
      </c>
      <c r="F3003" s="18">
        <v>17.2</v>
      </c>
      <c r="G3003" s="18">
        <v>13.2</v>
      </c>
      <c r="H3003" s="18">
        <v>13</v>
      </c>
      <c r="I3003" s="18"/>
      <c r="J3003" s="18"/>
      <c r="K3003" s="18"/>
      <c r="L3003" s="18">
        <f t="shared" si="7773"/>
        <v>17.2</v>
      </c>
      <c r="M3003" s="18">
        <f t="shared" si="7774"/>
        <v>13.2</v>
      </c>
      <c r="N3003" s="18">
        <f t="shared" si="7775"/>
        <v>13</v>
      </c>
      <c r="O3003" s="18"/>
      <c r="P3003" s="18"/>
      <c r="Q3003" s="18"/>
      <c r="R3003" s="18"/>
      <c r="S3003" s="18"/>
      <c r="T3003" s="18">
        <f t="shared" si="7740"/>
        <v>17.2</v>
      </c>
      <c r="U3003" s="18">
        <f t="shared" si="7741"/>
        <v>13.2</v>
      </c>
      <c r="V3003" s="18">
        <f t="shared" si="7742"/>
        <v>13</v>
      </c>
      <c r="W3003" s="18"/>
      <c r="X3003" s="18"/>
      <c r="Y3003" s="18"/>
      <c r="Z3003" s="18"/>
      <c r="AA3003" s="18"/>
      <c r="AB3003" s="18"/>
      <c r="AC3003" s="18">
        <f t="shared" si="7701"/>
        <v>17.2</v>
      </c>
      <c r="AD3003" s="18">
        <f t="shared" si="7702"/>
        <v>13.2</v>
      </c>
      <c r="AE3003" s="18">
        <f t="shared" si="7703"/>
        <v>13</v>
      </c>
      <c r="AF3003" s="18"/>
      <c r="AG3003" s="18"/>
      <c r="AH3003" s="18"/>
      <c r="AI3003" s="18">
        <f t="shared" si="7743"/>
        <v>17.2</v>
      </c>
      <c r="AJ3003" s="18">
        <f t="shared" si="7744"/>
        <v>13.2</v>
      </c>
      <c r="AK3003" s="18">
        <f t="shared" si="7745"/>
        <v>13</v>
      </c>
      <c r="AL3003" s="18"/>
      <c r="AM3003" s="18">
        <f t="shared" si="7746"/>
        <v>17.2</v>
      </c>
      <c r="AN3003" s="18"/>
      <c r="AO3003" s="18"/>
      <c r="AP3003" s="18"/>
      <c r="AQ3003" s="18">
        <f t="shared" si="7830"/>
        <v>17.2</v>
      </c>
      <c r="AR3003" s="18">
        <f t="shared" si="7831"/>
        <v>13.2</v>
      </c>
      <c r="AS3003" s="18">
        <f t="shared" si="7832"/>
        <v>13</v>
      </c>
      <c r="AT3003" s="18"/>
      <c r="AU3003" s="18"/>
      <c r="AV3003" s="18"/>
      <c r="AW3003" s="18">
        <f t="shared" si="7833"/>
        <v>17.2</v>
      </c>
      <c r="AX3003" s="18">
        <f t="shared" si="7834"/>
        <v>13.2</v>
      </c>
      <c r="AY3003" s="18">
        <f t="shared" si="7835"/>
        <v>13</v>
      </c>
      <c r="AZ3003" s="18"/>
      <c r="BA3003" s="18"/>
      <c r="BB3003" s="18"/>
      <c r="BC3003" s="18">
        <f t="shared" si="7719"/>
        <v>17.2</v>
      </c>
      <c r="BD3003" s="18">
        <f t="shared" si="7720"/>
        <v>13.2</v>
      </c>
      <c r="BE3003" s="18">
        <f t="shared" si="7721"/>
        <v>13</v>
      </c>
      <c r="BF3003" s="18"/>
      <c r="BG3003" s="18"/>
      <c r="BH3003" s="18"/>
      <c r="BI3003" s="18">
        <f t="shared" si="7716"/>
        <v>17.2</v>
      </c>
      <c r="BJ3003" s="18">
        <f t="shared" si="7717"/>
        <v>13.2</v>
      </c>
      <c r="BK3003" s="18">
        <f t="shared" si="7718"/>
        <v>13</v>
      </c>
      <c r="BL3003" s="18"/>
      <c r="BM3003" s="18"/>
      <c r="BN3003" s="18"/>
      <c r="BO3003" s="18">
        <f t="shared" si="7811"/>
        <v>17.2</v>
      </c>
      <c r="BP3003" s="18">
        <f t="shared" si="7812"/>
        <v>13.2</v>
      </c>
      <c r="BQ3003" s="18">
        <f t="shared" si="7813"/>
        <v>13</v>
      </c>
      <c r="BR3003" s="18"/>
      <c r="BS3003" s="18"/>
      <c r="BT3003" s="18"/>
      <c r="BU3003" s="18">
        <f t="shared" si="7804"/>
        <v>17.2</v>
      </c>
      <c r="BV3003" s="18">
        <f t="shared" si="7805"/>
        <v>13.2</v>
      </c>
      <c r="BW3003" s="18">
        <f t="shared" si="7806"/>
        <v>13</v>
      </c>
      <c r="BX3003" s="18"/>
      <c r="BY3003" s="18"/>
      <c r="BZ3003" s="18"/>
      <c r="CA3003" s="18">
        <f t="shared" si="7763"/>
        <v>17.2</v>
      </c>
      <c r="CB3003" s="18">
        <f t="shared" si="7764"/>
        <v>13.2</v>
      </c>
      <c r="CC3003" s="18">
        <f t="shared" si="7765"/>
        <v>13</v>
      </c>
      <c r="CD3003" s="18"/>
      <c r="CE3003" s="27"/>
      <c r="CF3003" s="33"/>
    </row>
    <row r="3004" spans="1:119" ht="31.2" x14ac:dyDescent="0.3">
      <c r="A3004" s="41" t="s">
        <v>490</v>
      </c>
      <c r="B3004" s="39">
        <v>200</v>
      </c>
      <c r="C3004" s="41"/>
      <c r="D3004" s="41"/>
      <c r="E3004" s="14" t="s">
        <v>551</v>
      </c>
      <c r="F3004" s="18">
        <f t="shared" ref="F3004:K3005" si="7884">F3005</f>
        <v>28840.6</v>
      </c>
      <c r="G3004" s="18">
        <f t="shared" si="7884"/>
        <v>28844.6</v>
      </c>
      <c r="H3004" s="18">
        <f t="shared" si="7884"/>
        <v>28844.799999999999</v>
      </c>
      <c r="I3004" s="18">
        <f t="shared" si="7884"/>
        <v>0</v>
      </c>
      <c r="J3004" s="18">
        <f t="shared" si="7884"/>
        <v>0</v>
      </c>
      <c r="K3004" s="18">
        <f t="shared" si="7884"/>
        <v>0</v>
      </c>
      <c r="L3004" s="18">
        <f t="shared" si="7773"/>
        <v>28840.6</v>
      </c>
      <c r="M3004" s="18">
        <f t="shared" si="7774"/>
        <v>28844.6</v>
      </c>
      <c r="N3004" s="18">
        <f t="shared" si="7775"/>
        <v>28844.799999999999</v>
      </c>
      <c r="O3004" s="18">
        <f t="shared" ref="O3004:S3005" si="7885">O3005</f>
        <v>0</v>
      </c>
      <c r="P3004" s="18">
        <f t="shared" si="7885"/>
        <v>0</v>
      </c>
      <c r="Q3004" s="18">
        <f t="shared" si="7885"/>
        <v>0</v>
      </c>
      <c r="R3004" s="18">
        <f t="shared" si="7885"/>
        <v>0</v>
      </c>
      <c r="S3004" s="18">
        <f t="shared" si="7885"/>
        <v>0</v>
      </c>
      <c r="T3004" s="18">
        <f t="shared" si="7740"/>
        <v>28840.6</v>
      </c>
      <c r="U3004" s="18">
        <f t="shared" si="7741"/>
        <v>28844.6</v>
      </c>
      <c r="V3004" s="18">
        <f t="shared" si="7742"/>
        <v>28844.799999999999</v>
      </c>
      <c r="W3004" s="18">
        <f t="shared" ref="W3004:CD3005" si="7886">W3005</f>
        <v>284.98399999999998</v>
      </c>
      <c r="X3004" s="18">
        <f t="shared" si="7886"/>
        <v>0</v>
      </c>
      <c r="Y3004" s="18">
        <f t="shared" si="7886"/>
        <v>0</v>
      </c>
      <c r="Z3004" s="18">
        <f t="shared" si="7886"/>
        <v>0</v>
      </c>
      <c r="AA3004" s="18">
        <f t="shared" si="7886"/>
        <v>0</v>
      </c>
      <c r="AB3004" s="18">
        <f t="shared" si="7886"/>
        <v>0</v>
      </c>
      <c r="AC3004" s="18">
        <f t="shared" si="7701"/>
        <v>29125.583999999999</v>
      </c>
      <c r="AD3004" s="18">
        <f t="shared" si="7702"/>
        <v>28844.6</v>
      </c>
      <c r="AE3004" s="18">
        <f t="shared" si="7703"/>
        <v>28844.799999999999</v>
      </c>
      <c r="AF3004" s="18">
        <f t="shared" si="7886"/>
        <v>0</v>
      </c>
      <c r="AG3004" s="18">
        <f t="shared" si="7886"/>
        <v>0</v>
      </c>
      <c r="AH3004" s="18">
        <f t="shared" si="7886"/>
        <v>0</v>
      </c>
      <c r="AI3004" s="18">
        <f t="shared" si="7743"/>
        <v>29125.583999999999</v>
      </c>
      <c r="AJ3004" s="18">
        <f t="shared" si="7744"/>
        <v>28844.6</v>
      </c>
      <c r="AK3004" s="18">
        <f t="shared" si="7745"/>
        <v>28844.799999999999</v>
      </c>
      <c r="AL3004" s="18">
        <f t="shared" si="7886"/>
        <v>0</v>
      </c>
      <c r="AM3004" s="18">
        <f t="shared" si="7746"/>
        <v>29125.583999999999</v>
      </c>
      <c r="AN3004" s="18">
        <f t="shared" si="7886"/>
        <v>0</v>
      </c>
      <c r="AO3004" s="18">
        <f t="shared" si="7886"/>
        <v>0</v>
      </c>
      <c r="AP3004" s="18">
        <f t="shared" si="7886"/>
        <v>0</v>
      </c>
      <c r="AQ3004" s="18">
        <f t="shared" si="7830"/>
        <v>29125.583999999999</v>
      </c>
      <c r="AR3004" s="18">
        <f t="shared" si="7831"/>
        <v>28844.6</v>
      </c>
      <c r="AS3004" s="18">
        <f t="shared" si="7832"/>
        <v>28844.799999999999</v>
      </c>
      <c r="AT3004" s="18">
        <f t="shared" si="7886"/>
        <v>0</v>
      </c>
      <c r="AU3004" s="18">
        <f t="shared" si="7886"/>
        <v>0</v>
      </c>
      <c r="AV3004" s="18">
        <f t="shared" si="7886"/>
        <v>0</v>
      </c>
      <c r="AW3004" s="18">
        <f t="shared" si="7833"/>
        <v>29125.583999999999</v>
      </c>
      <c r="AX3004" s="18">
        <f t="shared" si="7834"/>
        <v>28844.6</v>
      </c>
      <c r="AY3004" s="18">
        <f t="shared" si="7835"/>
        <v>28844.799999999999</v>
      </c>
      <c r="AZ3004" s="18">
        <f t="shared" si="7886"/>
        <v>0</v>
      </c>
      <c r="BA3004" s="18">
        <f t="shared" si="7886"/>
        <v>0</v>
      </c>
      <c r="BB3004" s="18">
        <f t="shared" si="7886"/>
        <v>0</v>
      </c>
      <c r="BC3004" s="18">
        <f t="shared" si="7719"/>
        <v>29125.583999999999</v>
      </c>
      <c r="BD3004" s="18">
        <f t="shared" si="7720"/>
        <v>28844.6</v>
      </c>
      <c r="BE3004" s="18">
        <f t="shared" si="7721"/>
        <v>28844.799999999999</v>
      </c>
      <c r="BF3004" s="18">
        <f t="shared" si="7886"/>
        <v>0</v>
      </c>
      <c r="BG3004" s="18">
        <f t="shared" si="7886"/>
        <v>0</v>
      </c>
      <c r="BH3004" s="18">
        <f t="shared" si="7886"/>
        <v>0</v>
      </c>
      <c r="BI3004" s="18">
        <f t="shared" si="7716"/>
        <v>29125.583999999999</v>
      </c>
      <c r="BJ3004" s="18">
        <f t="shared" si="7717"/>
        <v>28844.6</v>
      </c>
      <c r="BK3004" s="18">
        <f t="shared" si="7718"/>
        <v>28844.799999999999</v>
      </c>
      <c r="BL3004" s="18">
        <f t="shared" si="7886"/>
        <v>0</v>
      </c>
      <c r="BM3004" s="18">
        <f t="shared" si="7886"/>
        <v>0</v>
      </c>
      <c r="BN3004" s="18">
        <f t="shared" si="7886"/>
        <v>0</v>
      </c>
      <c r="BO3004" s="18">
        <f t="shared" si="7811"/>
        <v>29125.583999999999</v>
      </c>
      <c r="BP3004" s="18">
        <f t="shared" si="7812"/>
        <v>28844.6</v>
      </c>
      <c r="BQ3004" s="18">
        <f t="shared" si="7813"/>
        <v>28844.799999999999</v>
      </c>
      <c r="BR3004" s="18">
        <f t="shared" si="7886"/>
        <v>0</v>
      </c>
      <c r="BS3004" s="18">
        <f t="shared" si="7886"/>
        <v>0</v>
      </c>
      <c r="BT3004" s="18">
        <f t="shared" si="7886"/>
        <v>0</v>
      </c>
      <c r="BU3004" s="18">
        <f t="shared" si="7804"/>
        <v>29125.583999999999</v>
      </c>
      <c r="BV3004" s="18">
        <f t="shared" si="7805"/>
        <v>28844.6</v>
      </c>
      <c r="BW3004" s="18">
        <f t="shared" si="7806"/>
        <v>28844.799999999999</v>
      </c>
      <c r="BX3004" s="18">
        <f t="shared" si="7886"/>
        <v>0</v>
      </c>
      <c r="BY3004" s="18">
        <f t="shared" si="7886"/>
        <v>0</v>
      </c>
      <c r="BZ3004" s="18">
        <f t="shared" si="7886"/>
        <v>0</v>
      </c>
      <c r="CA3004" s="18">
        <f t="shared" si="7763"/>
        <v>29125.583999999999</v>
      </c>
      <c r="CB3004" s="18">
        <f t="shared" si="7764"/>
        <v>28844.6</v>
      </c>
      <c r="CC3004" s="18">
        <f t="shared" si="7765"/>
        <v>28844.799999999999</v>
      </c>
      <c r="CD3004" s="18">
        <f t="shared" si="7886"/>
        <v>0</v>
      </c>
      <c r="CE3004" s="27"/>
      <c r="CF3004" s="33"/>
    </row>
    <row r="3005" spans="1:119" ht="46.8" x14ac:dyDescent="0.3">
      <c r="A3005" s="41" t="s">
        <v>490</v>
      </c>
      <c r="B3005" s="39">
        <v>240</v>
      </c>
      <c r="C3005" s="41"/>
      <c r="D3005" s="41"/>
      <c r="E3005" s="14" t="s">
        <v>559</v>
      </c>
      <c r="F3005" s="18">
        <f t="shared" si="7884"/>
        <v>28840.6</v>
      </c>
      <c r="G3005" s="18">
        <f t="shared" si="7884"/>
        <v>28844.6</v>
      </c>
      <c r="H3005" s="18">
        <f t="shared" si="7884"/>
        <v>28844.799999999999</v>
      </c>
      <c r="I3005" s="18">
        <f t="shared" si="7884"/>
        <v>0</v>
      </c>
      <c r="J3005" s="18">
        <f t="shared" si="7884"/>
        <v>0</v>
      </c>
      <c r="K3005" s="18">
        <f t="shared" si="7884"/>
        <v>0</v>
      </c>
      <c r="L3005" s="18">
        <f t="shared" si="7773"/>
        <v>28840.6</v>
      </c>
      <c r="M3005" s="18">
        <f t="shared" si="7774"/>
        <v>28844.6</v>
      </c>
      <c r="N3005" s="18">
        <f t="shared" si="7775"/>
        <v>28844.799999999999</v>
      </c>
      <c r="O3005" s="18">
        <f t="shared" si="7885"/>
        <v>0</v>
      </c>
      <c r="P3005" s="18">
        <f t="shared" si="7885"/>
        <v>0</v>
      </c>
      <c r="Q3005" s="18">
        <f t="shared" si="7885"/>
        <v>0</v>
      </c>
      <c r="R3005" s="18">
        <f t="shared" si="7885"/>
        <v>0</v>
      </c>
      <c r="S3005" s="18">
        <f t="shared" si="7885"/>
        <v>0</v>
      </c>
      <c r="T3005" s="18">
        <f t="shared" si="7740"/>
        <v>28840.6</v>
      </c>
      <c r="U3005" s="18">
        <f t="shared" si="7741"/>
        <v>28844.6</v>
      </c>
      <c r="V3005" s="18">
        <f t="shared" si="7742"/>
        <v>28844.799999999999</v>
      </c>
      <c r="W3005" s="18">
        <f t="shared" si="7886"/>
        <v>284.98399999999998</v>
      </c>
      <c r="X3005" s="18">
        <f t="shared" si="7886"/>
        <v>0</v>
      </c>
      <c r="Y3005" s="18">
        <f t="shared" si="7886"/>
        <v>0</v>
      </c>
      <c r="Z3005" s="18">
        <f t="shared" si="7886"/>
        <v>0</v>
      </c>
      <c r="AA3005" s="18">
        <f t="shared" si="7886"/>
        <v>0</v>
      </c>
      <c r="AB3005" s="18">
        <f t="shared" si="7886"/>
        <v>0</v>
      </c>
      <c r="AC3005" s="18">
        <f t="shared" si="7701"/>
        <v>29125.583999999999</v>
      </c>
      <c r="AD3005" s="18">
        <f t="shared" si="7702"/>
        <v>28844.6</v>
      </c>
      <c r="AE3005" s="18">
        <f t="shared" si="7703"/>
        <v>28844.799999999999</v>
      </c>
      <c r="AF3005" s="18">
        <f t="shared" si="7886"/>
        <v>0</v>
      </c>
      <c r="AG3005" s="18">
        <f t="shared" si="7886"/>
        <v>0</v>
      </c>
      <c r="AH3005" s="18">
        <f t="shared" si="7886"/>
        <v>0</v>
      </c>
      <c r="AI3005" s="18">
        <f t="shared" si="7743"/>
        <v>29125.583999999999</v>
      </c>
      <c r="AJ3005" s="18">
        <f t="shared" si="7744"/>
        <v>28844.6</v>
      </c>
      <c r="AK3005" s="18">
        <f t="shared" si="7745"/>
        <v>28844.799999999999</v>
      </c>
      <c r="AL3005" s="18">
        <f t="shared" si="7886"/>
        <v>0</v>
      </c>
      <c r="AM3005" s="18">
        <f t="shared" si="7746"/>
        <v>29125.583999999999</v>
      </c>
      <c r="AN3005" s="18">
        <f t="shared" si="7886"/>
        <v>0</v>
      </c>
      <c r="AO3005" s="18">
        <f t="shared" si="7886"/>
        <v>0</v>
      </c>
      <c r="AP3005" s="18">
        <f t="shared" si="7886"/>
        <v>0</v>
      </c>
      <c r="AQ3005" s="18">
        <f t="shared" si="7830"/>
        <v>29125.583999999999</v>
      </c>
      <c r="AR3005" s="18">
        <f t="shared" si="7831"/>
        <v>28844.6</v>
      </c>
      <c r="AS3005" s="18">
        <f t="shared" si="7832"/>
        <v>28844.799999999999</v>
      </c>
      <c r="AT3005" s="18">
        <f t="shared" si="7886"/>
        <v>0</v>
      </c>
      <c r="AU3005" s="18">
        <f t="shared" si="7886"/>
        <v>0</v>
      </c>
      <c r="AV3005" s="18">
        <f t="shared" si="7886"/>
        <v>0</v>
      </c>
      <c r="AW3005" s="18">
        <f t="shared" si="7833"/>
        <v>29125.583999999999</v>
      </c>
      <c r="AX3005" s="18">
        <f t="shared" si="7834"/>
        <v>28844.6</v>
      </c>
      <c r="AY3005" s="18">
        <f t="shared" si="7835"/>
        <v>28844.799999999999</v>
      </c>
      <c r="AZ3005" s="18">
        <f t="shared" si="7886"/>
        <v>0</v>
      </c>
      <c r="BA3005" s="18">
        <f t="shared" si="7886"/>
        <v>0</v>
      </c>
      <c r="BB3005" s="18">
        <f t="shared" si="7886"/>
        <v>0</v>
      </c>
      <c r="BC3005" s="18">
        <f t="shared" si="7719"/>
        <v>29125.583999999999</v>
      </c>
      <c r="BD3005" s="18">
        <f t="shared" si="7720"/>
        <v>28844.6</v>
      </c>
      <c r="BE3005" s="18">
        <f t="shared" si="7721"/>
        <v>28844.799999999999</v>
      </c>
      <c r="BF3005" s="18">
        <f t="shared" si="7886"/>
        <v>0</v>
      </c>
      <c r="BG3005" s="18">
        <f t="shared" si="7886"/>
        <v>0</v>
      </c>
      <c r="BH3005" s="18">
        <f t="shared" si="7886"/>
        <v>0</v>
      </c>
      <c r="BI3005" s="18">
        <f t="shared" si="7716"/>
        <v>29125.583999999999</v>
      </c>
      <c r="BJ3005" s="18">
        <f t="shared" si="7717"/>
        <v>28844.6</v>
      </c>
      <c r="BK3005" s="18">
        <f t="shared" si="7718"/>
        <v>28844.799999999999</v>
      </c>
      <c r="BL3005" s="18">
        <f t="shared" si="7886"/>
        <v>0</v>
      </c>
      <c r="BM3005" s="18">
        <f t="shared" si="7886"/>
        <v>0</v>
      </c>
      <c r="BN3005" s="18">
        <f t="shared" si="7886"/>
        <v>0</v>
      </c>
      <c r="BO3005" s="18">
        <f t="shared" si="7811"/>
        <v>29125.583999999999</v>
      </c>
      <c r="BP3005" s="18">
        <f t="shared" si="7812"/>
        <v>28844.6</v>
      </c>
      <c r="BQ3005" s="18">
        <f t="shared" si="7813"/>
        <v>28844.799999999999</v>
      </c>
      <c r="BR3005" s="18">
        <f t="shared" si="7886"/>
        <v>0</v>
      </c>
      <c r="BS3005" s="18">
        <f t="shared" si="7886"/>
        <v>0</v>
      </c>
      <c r="BT3005" s="18">
        <f t="shared" si="7886"/>
        <v>0</v>
      </c>
      <c r="BU3005" s="18">
        <f t="shared" si="7804"/>
        <v>29125.583999999999</v>
      </c>
      <c r="BV3005" s="18">
        <f t="shared" si="7805"/>
        <v>28844.6</v>
      </c>
      <c r="BW3005" s="18">
        <f t="shared" si="7806"/>
        <v>28844.799999999999</v>
      </c>
      <c r="BX3005" s="18">
        <f t="shared" si="7886"/>
        <v>0</v>
      </c>
      <c r="BY3005" s="18">
        <f t="shared" si="7886"/>
        <v>0</v>
      </c>
      <c r="BZ3005" s="18">
        <f t="shared" si="7886"/>
        <v>0</v>
      </c>
      <c r="CA3005" s="18">
        <f t="shared" si="7763"/>
        <v>29125.583999999999</v>
      </c>
      <c r="CB3005" s="18">
        <f t="shared" si="7764"/>
        <v>28844.6</v>
      </c>
      <c r="CC3005" s="18">
        <f t="shared" si="7765"/>
        <v>28844.799999999999</v>
      </c>
      <c r="CD3005" s="18">
        <f t="shared" si="7886"/>
        <v>0</v>
      </c>
      <c r="CE3005" s="27"/>
      <c r="CF3005" s="33"/>
    </row>
    <row r="3006" spans="1:119" ht="62.4" x14ac:dyDescent="0.3">
      <c r="A3006" s="41" t="s">
        <v>490</v>
      </c>
      <c r="B3006" s="39">
        <v>240</v>
      </c>
      <c r="C3006" s="41" t="s">
        <v>5</v>
      </c>
      <c r="D3006" s="41" t="s">
        <v>149</v>
      </c>
      <c r="E3006" s="14" t="s">
        <v>514</v>
      </c>
      <c r="F3006" s="18">
        <v>28840.6</v>
      </c>
      <c r="G3006" s="18">
        <v>28844.6</v>
      </c>
      <c r="H3006" s="18">
        <v>28844.799999999999</v>
      </c>
      <c r="I3006" s="18"/>
      <c r="J3006" s="18"/>
      <c r="K3006" s="18"/>
      <c r="L3006" s="18">
        <f t="shared" si="7773"/>
        <v>28840.6</v>
      </c>
      <c r="M3006" s="18">
        <f t="shared" si="7774"/>
        <v>28844.6</v>
      </c>
      <c r="N3006" s="18">
        <f t="shared" si="7775"/>
        <v>28844.799999999999</v>
      </c>
      <c r="O3006" s="18"/>
      <c r="P3006" s="18"/>
      <c r="Q3006" s="18"/>
      <c r="R3006" s="18"/>
      <c r="S3006" s="18"/>
      <c r="T3006" s="18">
        <f t="shared" si="7740"/>
        <v>28840.6</v>
      </c>
      <c r="U3006" s="18">
        <f t="shared" si="7741"/>
        <v>28844.6</v>
      </c>
      <c r="V3006" s="18">
        <f t="shared" si="7742"/>
        <v>28844.799999999999</v>
      </c>
      <c r="W3006" s="18">
        <v>284.98399999999998</v>
      </c>
      <c r="X3006" s="18"/>
      <c r="Y3006" s="18"/>
      <c r="Z3006" s="18"/>
      <c r="AA3006" s="18"/>
      <c r="AB3006" s="18"/>
      <c r="AC3006" s="18">
        <f t="shared" si="7701"/>
        <v>29125.583999999999</v>
      </c>
      <c r="AD3006" s="18">
        <f t="shared" si="7702"/>
        <v>28844.6</v>
      </c>
      <c r="AE3006" s="18">
        <f t="shared" si="7703"/>
        <v>28844.799999999999</v>
      </c>
      <c r="AF3006" s="18"/>
      <c r="AG3006" s="18"/>
      <c r="AH3006" s="18"/>
      <c r="AI3006" s="18">
        <f t="shared" si="7743"/>
        <v>29125.583999999999</v>
      </c>
      <c r="AJ3006" s="18">
        <f t="shared" si="7744"/>
        <v>28844.6</v>
      </c>
      <c r="AK3006" s="18">
        <f t="shared" si="7745"/>
        <v>28844.799999999999</v>
      </c>
      <c r="AL3006" s="18"/>
      <c r="AM3006" s="18">
        <f t="shared" si="7746"/>
        <v>29125.583999999999</v>
      </c>
      <c r="AN3006" s="18"/>
      <c r="AO3006" s="18"/>
      <c r="AP3006" s="18"/>
      <c r="AQ3006" s="18">
        <f t="shared" si="7830"/>
        <v>29125.583999999999</v>
      </c>
      <c r="AR3006" s="18">
        <f t="shared" si="7831"/>
        <v>28844.6</v>
      </c>
      <c r="AS3006" s="18">
        <f t="shared" si="7832"/>
        <v>28844.799999999999</v>
      </c>
      <c r="AT3006" s="18"/>
      <c r="AU3006" s="18"/>
      <c r="AV3006" s="18"/>
      <c r="AW3006" s="18">
        <f t="shared" si="7833"/>
        <v>29125.583999999999</v>
      </c>
      <c r="AX3006" s="18">
        <f t="shared" si="7834"/>
        <v>28844.6</v>
      </c>
      <c r="AY3006" s="18">
        <f t="shared" si="7835"/>
        <v>28844.799999999999</v>
      </c>
      <c r="AZ3006" s="18"/>
      <c r="BA3006" s="18"/>
      <c r="BB3006" s="18"/>
      <c r="BC3006" s="18">
        <f t="shared" si="7719"/>
        <v>29125.583999999999</v>
      </c>
      <c r="BD3006" s="18">
        <f t="shared" si="7720"/>
        <v>28844.6</v>
      </c>
      <c r="BE3006" s="18">
        <f t="shared" si="7721"/>
        <v>28844.799999999999</v>
      </c>
      <c r="BF3006" s="18"/>
      <c r="BG3006" s="18"/>
      <c r="BH3006" s="18"/>
      <c r="BI3006" s="18">
        <f t="shared" si="7716"/>
        <v>29125.583999999999</v>
      </c>
      <c r="BJ3006" s="18">
        <f t="shared" si="7717"/>
        <v>28844.6</v>
      </c>
      <c r="BK3006" s="18">
        <f t="shared" si="7718"/>
        <v>28844.799999999999</v>
      </c>
      <c r="BL3006" s="18"/>
      <c r="BM3006" s="18"/>
      <c r="BN3006" s="18"/>
      <c r="BO3006" s="18">
        <f t="shared" si="7811"/>
        <v>29125.583999999999</v>
      </c>
      <c r="BP3006" s="18">
        <f t="shared" si="7812"/>
        <v>28844.6</v>
      </c>
      <c r="BQ3006" s="18">
        <f t="shared" si="7813"/>
        <v>28844.799999999999</v>
      </c>
      <c r="BR3006" s="18"/>
      <c r="BS3006" s="18"/>
      <c r="BT3006" s="18"/>
      <c r="BU3006" s="18">
        <f t="shared" si="7804"/>
        <v>29125.583999999999</v>
      </c>
      <c r="BV3006" s="18">
        <f t="shared" si="7805"/>
        <v>28844.6</v>
      </c>
      <c r="BW3006" s="18">
        <f t="shared" si="7806"/>
        <v>28844.799999999999</v>
      </c>
      <c r="BX3006" s="18"/>
      <c r="BY3006" s="18"/>
      <c r="BZ3006" s="18"/>
      <c r="CA3006" s="18">
        <f t="shared" si="7763"/>
        <v>29125.583999999999</v>
      </c>
      <c r="CB3006" s="18">
        <f t="shared" si="7764"/>
        <v>28844.6</v>
      </c>
      <c r="CC3006" s="18">
        <f t="shared" si="7765"/>
        <v>28844.799999999999</v>
      </c>
      <c r="CD3006" s="18"/>
      <c r="CE3006" s="27"/>
      <c r="CF3006" s="33"/>
    </row>
    <row r="3007" spans="1:119" x14ac:dyDescent="0.3">
      <c r="A3007" s="41" t="s">
        <v>490</v>
      </c>
      <c r="B3007" s="39">
        <v>800</v>
      </c>
      <c r="C3007" s="41"/>
      <c r="D3007" s="41"/>
      <c r="E3007" s="14" t="s">
        <v>556</v>
      </c>
      <c r="F3007" s="18">
        <f t="shared" ref="F3007:K3008" si="7887">F3008</f>
        <v>334.2</v>
      </c>
      <c r="G3007" s="18">
        <f t="shared" si="7887"/>
        <v>334.2</v>
      </c>
      <c r="H3007" s="18">
        <f t="shared" si="7887"/>
        <v>334.2</v>
      </c>
      <c r="I3007" s="18">
        <f t="shared" si="7887"/>
        <v>0</v>
      </c>
      <c r="J3007" s="18">
        <f t="shared" si="7887"/>
        <v>0</v>
      </c>
      <c r="K3007" s="18">
        <f t="shared" si="7887"/>
        <v>0</v>
      </c>
      <c r="L3007" s="18">
        <f t="shared" si="7773"/>
        <v>334.2</v>
      </c>
      <c r="M3007" s="18">
        <f t="shared" si="7774"/>
        <v>334.2</v>
      </c>
      <c r="N3007" s="18">
        <f t="shared" si="7775"/>
        <v>334.2</v>
      </c>
      <c r="O3007" s="18">
        <f t="shared" ref="O3007:S3008" si="7888">O3008</f>
        <v>0</v>
      </c>
      <c r="P3007" s="18">
        <f t="shared" si="7888"/>
        <v>0</v>
      </c>
      <c r="Q3007" s="18">
        <f t="shared" si="7888"/>
        <v>0</v>
      </c>
      <c r="R3007" s="18">
        <f t="shared" si="7888"/>
        <v>0</v>
      </c>
      <c r="S3007" s="18">
        <f t="shared" si="7888"/>
        <v>0</v>
      </c>
      <c r="T3007" s="18">
        <f t="shared" si="7740"/>
        <v>334.2</v>
      </c>
      <c r="U3007" s="18">
        <f t="shared" si="7741"/>
        <v>334.2</v>
      </c>
      <c r="V3007" s="18">
        <f t="shared" si="7742"/>
        <v>334.2</v>
      </c>
      <c r="W3007" s="18">
        <f t="shared" ref="W3007:CD3008" si="7889">W3008</f>
        <v>0</v>
      </c>
      <c r="X3007" s="18">
        <f t="shared" si="7889"/>
        <v>0</v>
      </c>
      <c r="Y3007" s="18">
        <f t="shared" si="7889"/>
        <v>0</v>
      </c>
      <c r="Z3007" s="18">
        <f t="shared" si="7889"/>
        <v>0</v>
      </c>
      <c r="AA3007" s="18">
        <f t="shared" si="7889"/>
        <v>0</v>
      </c>
      <c r="AB3007" s="18">
        <f t="shared" si="7889"/>
        <v>0</v>
      </c>
      <c r="AC3007" s="18">
        <f t="shared" si="7701"/>
        <v>334.2</v>
      </c>
      <c r="AD3007" s="18">
        <f t="shared" si="7702"/>
        <v>334.2</v>
      </c>
      <c r="AE3007" s="18">
        <f t="shared" si="7703"/>
        <v>334.2</v>
      </c>
      <c r="AF3007" s="18">
        <f t="shared" si="7889"/>
        <v>0</v>
      </c>
      <c r="AG3007" s="18">
        <f t="shared" si="7889"/>
        <v>0</v>
      </c>
      <c r="AH3007" s="18">
        <f t="shared" si="7889"/>
        <v>0</v>
      </c>
      <c r="AI3007" s="18">
        <f t="shared" si="7743"/>
        <v>334.2</v>
      </c>
      <c r="AJ3007" s="18">
        <f t="shared" si="7744"/>
        <v>334.2</v>
      </c>
      <c r="AK3007" s="18">
        <f t="shared" si="7745"/>
        <v>334.2</v>
      </c>
      <c r="AL3007" s="18">
        <f t="shared" si="7889"/>
        <v>0</v>
      </c>
      <c r="AM3007" s="18">
        <f t="shared" si="7746"/>
        <v>334.2</v>
      </c>
      <c r="AN3007" s="18">
        <f t="shared" si="7889"/>
        <v>0</v>
      </c>
      <c r="AO3007" s="18">
        <f t="shared" si="7889"/>
        <v>0</v>
      </c>
      <c r="AP3007" s="18">
        <f t="shared" si="7889"/>
        <v>0</v>
      </c>
      <c r="AQ3007" s="18">
        <f t="shared" si="7830"/>
        <v>334.2</v>
      </c>
      <c r="AR3007" s="18">
        <f t="shared" si="7831"/>
        <v>334.2</v>
      </c>
      <c r="AS3007" s="18">
        <f t="shared" si="7832"/>
        <v>334.2</v>
      </c>
      <c r="AT3007" s="18">
        <f t="shared" si="7889"/>
        <v>0</v>
      </c>
      <c r="AU3007" s="18">
        <f t="shared" si="7889"/>
        <v>0</v>
      </c>
      <c r="AV3007" s="18">
        <f t="shared" si="7889"/>
        <v>0</v>
      </c>
      <c r="AW3007" s="18">
        <f t="shared" si="7833"/>
        <v>334.2</v>
      </c>
      <c r="AX3007" s="18">
        <f t="shared" si="7834"/>
        <v>334.2</v>
      </c>
      <c r="AY3007" s="18">
        <f t="shared" si="7835"/>
        <v>334.2</v>
      </c>
      <c r="AZ3007" s="18">
        <f t="shared" si="7889"/>
        <v>0</v>
      </c>
      <c r="BA3007" s="18">
        <f t="shared" si="7889"/>
        <v>0</v>
      </c>
      <c r="BB3007" s="18">
        <f t="shared" si="7889"/>
        <v>0</v>
      </c>
      <c r="BC3007" s="18">
        <f t="shared" si="7719"/>
        <v>334.2</v>
      </c>
      <c r="BD3007" s="18">
        <f t="shared" si="7720"/>
        <v>334.2</v>
      </c>
      <c r="BE3007" s="18">
        <f t="shared" si="7721"/>
        <v>334.2</v>
      </c>
      <c r="BF3007" s="18">
        <f t="shared" si="7889"/>
        <v>0</v>
      </c>
      <c r="BG3007" s="18">
        <f t="shared" si="7889"/>
        <v>0</v>
      </c>
      <c r="BH3007" s="18">
        <f t="shared" si="7889"/>
        <v>0</v>
      </c>
      <c r="BI3007" s="18">
        <f t="shared" si="7716"/>
        <v>334.2</v>
      </c>
      <c r="BJ3007" s="18">
        <f t="shared" si="7717"/>
        <v>334.2</v>
      </c>
      <c r="BK3007" s="18">
        <f t="shared" si="7718"/>
        <v>334.2</v>
      </c>
      <c r="BL3007" s="18">
        <f t="shared" si="7889"/>
        <v>0</v>
      </c>
      <c r="BM3007" s="18">
        <f t="shared" si="7889"/>
        <v>0</v>
      </c>
      <c r="BN3007" s="18">
        <f t="shared" si="7889"/>
        <v>0</v>
      </c>
      <c r="BO3007" s="18">
        <f t="shared" si="7811"/>
        <v>334.2</v>
      </c>
      <c r="BP3007" s="18">
        <f t="shared" si="7812"/>
        <v>334.2</v>
      </c>
      <c r="BQ3007" s="18">
        <f t="shared" si="7813"/>
        <v>334.2</v>
      </c>
      <c r="BR3007" s="18">
        <f t="shared" si="7889"/>
        <v>0</v>
      </c>
      <c r="BS3007" s="18">
        <f t="shared" si="7889"/>
        <v>0</v>
      </c>
      <c r="BT3007" s="18">
        <f t="shared" si="7889"/>
        <v>0</v>
      </c>
      <c r="BU3007" s="18">
        <f t="shared" si="7804"/>
        <v>334.2</v>
      </c>
      <c r="BV3007" s="18">
        <f t="shared" si="7805"/>
        <v>334.2</v>
      </c>
      <c r="BW3007" s="18">
        <f t="shared" si="7806"/>
        <v>334.2</v>
      </c>
      <c r="BX3007" s="18">
        <f t="shared" si="7889"/>
        <v>0</v>
      </c>
      <c r="BY3007" s="18">
        <f t="shared" si="7889"/>
        <v>0</v>
      </c>
      <c r="BZ3007" s="18">
        <f t="shared" si="7889"/>
        <v>0</v>
      </c>
      <c r="CA3007" s="18">
        <f t="shared" si="7763"/>
        <v>334.2</v>
      </c>
      <c r="CB3007" s="18">
        <f t="shared" si="7764"/>
        <v>334.2</v>
      </c>
      <c r="CC3007" s="18">
        <f t="shared" si="7765"/>
        <v>334.2</v>
      </c>
      <c r="CD3007" s="18">
        <f t="shared" si="7889"/>
        <v>0</v>
      </c>
      <c r="CE3007" s="27"/>
      <c r="CF3007" s="33"/>
    </row>
    <row r="3008" spans="1:119" x14ac:dyDescent="0.3">
      <c r="A3008" s="41" t="s">
        <v>490</v>
      </c>
      <c r="B3008" s="39">
        <v>850</v>
      </c>
      <c r="C3008" s="41"/>
      <c r="D3008" s="41"/>
      <c r="E3008" s="14" t="s">
        <v>573</v>
      </c>
      <c r="F3008" s="18">
        <f t="shared" si="7887"/>
        <v>334.2</v>
      </c>
      <c r="G3008" s="18">
        <f t="shared" si="7887"/>
        <v>334.2</v>
      </c>
      <c r="H3008" s="18">
        <f t="shared" si="7887"/>
        <v>334.2</v>
      </c>
      <c r="I3008" s="18">
        <f t="shared" si="7887"/>
        <v>0</v>
      </c>
      <c r="J3008" s="18">
        <f t="shared" si="7887"/>
        <v>0</v>
      </c>
      <c r="K3008" s="18">
        <f t="shared" si="7887"/>
        <v>0</v>
      </c>
      <c r="L3008" s="18">
        <f t="shared" si="7773"/>
        <v>334.2</v>
      </c>
      <c r="M3008" s="18">
        <f t="shared" si="7774"/>
        <v>334.2</v>
      </c>
      <c r="N3008" s="18">
        <f t="shared" si="7775"/>
        <v>334.2</v>
      </c>
      <c r="O3008" s="18">
        <f t="shared" si="7888"/>
        <v>0</v>
      </c>
      <c r="P3008" s="18">
        <f t="shared" si="7888"/>
        <v>0</v>
      </c>
      <c r="Q3008" s="18">
        <f t="shared" si="7888"/>
        <v>0</v>
      </c>
      <c r="R3008" s="18">
        <f t="shared" si="7888"/>
        <v>0</v>
      </c>
      <c r="S3008" s="18">
        <f t="shared" si="7888"/>
        <v>0</v>
      </c>
      <c r="T3008" s="18">
        <f t="shared" si="7740"/>
        <v>334.2</v>
      </c>
      <c r="U3008" s="18">
        <f t="shared" si="7741"/>
        <v>334.2</v>
      </c>
      <c r="V3008" s="18">
        <f t="shared" si="7742"/>
        <v>334.2</v>
      </c>
      <c r="W3008" s="18">
        <f t="shared" si="7889"/>
        <v>0</v>
      </c>
      <c r="X3008" s="18">
        <f t="shared" si="7889"/>
        <v>0</v>
      </c>
      <c r="Y3008" s="18">
        <f t="shared" si="7889"/>
        <v>0</v>
      </c>
      <c r="Z3008" s="18">
        <f t="shared" si="7889"/>
        <v>0</v>
      </c>
      <c r="AA3008" s="18">
        <f t="shared" si="7889"/>
        <v>0</v>
      </c>
      <c r="AB3008" s="18">
        <f t="shared" si="7889"/>
        <v>0</v>
      </c>
      <c r="AC3008" s="18">
        <f t="shared" si="7701"/>
        <v>334.2</v>
      </c>
      <c r="AD3008" s="18">
        <f t="shared" si="7702"/>
        <v>334.2</v>
      </c>
      <c r="AE3008" s="18">
        <f t="shared" si="7703"/>
        <v>334.2</v>
      </c>
      <c r="AF3008" s="18">
        <f t="shared" si="7889"/>
        <v>0</v>
      </c>
      <c r="AG3008" s="18">
        <f t="shared" si="7889"/>
        <v>0</v>
      </c>
      <c r="AH3008" s="18">
        <f t="shared" si="7889"/>
        <v>0</v>
      </c>
      <c r="AI3008" s="18">
        <f t="shared" si="7743"/>
        <v>334.2</v>
      </c>
      <c r="AJ3008" s="18">
        <f t="shared" si="7744"/>
        <v>334.2</v>
      </c>
      <c r="AK3008" s="18">
        <f t="shared" si="7745"/>
        <v>334.2</v>
      </c>
      <c r="AL3008" s="18">
        <f t="shared" si="7889"/>
        <v>0</v>
      </c>
      <c r="AM3008" s="18">
        <f t="shared" si="7746"/>
        <v>334.2</v>
      </c>
      <c r="AN3008" s="18">
        <f t="shared" si="7889"/>
        <v>0</v>
      </c>
      <c r="AO3008" s="18">
        <f t="shared" si="7889"/>
        <v>0</v>
      </c>
      <c r="AP3008" s="18">
        <f t="shared" si="7889"/>
        <v>0</v>
      </c>
      <c r="AQ3008" s="18">
        <f t="shared" si="7830"/>
        <v>334.2</v>
      </c>
      <c r="AR3008" s="18">
        <f t="shared" si="7831"/>
        <v>334.2</v>
      </c>
      <c r="AS3008" s="18">
        <f t="shared" si="7832"/>
        <v>334.2</v>
      </c>
      <c r="AT3008" s="18">
        <f t="shared" si="7889"/>
        <v>0</v>
      </c>
      <c r="AU3008" s="18">
        <f t="shared" si="7889"/>
        <v>0</v>
      </c>
      <c r="AV3008" s="18">
        <f t="shared" si="7889"/>
        <v>0</v>
      </c>
      <c r="AW3008" s="18">
        <f t="shared" si="7833"/>
        <v>334.2</v>
      </c>
      <c r="AX3008" s="18">
        <f t="shared" si="7834"/>
        <v>334.2</v>
      </c>
      <c r="AY3008" s="18">
        <f t="shared" si="7835"/>
        <v>334.2</v>
      </c>
      <c r="AZ3008" s="18">
        <f t="shared" si="7889"/>
        <v>0</v>
      </c>
      <c r="BA3008" s="18">
        <f t="shared" si="7889"/>
        <v>0</v>
      </c>
      <c r="BB3008" s="18">
        <f t="shared" si="7889"/>
        <v>0</v>
      </c>
      <c r="BC3008" s="18">
        <f t="shared" si="7719"/>
        <v>334.2</v>
      </c>
      <c r="BD3008" s="18">
        <f t="shared" si="7720"/>
        <v>334.2</v>
      </c>
      <c r="BE3008" s="18">
        <f t="shared" si="7721"/>
        <v>334.2</v>
      </c>
      <c r="BF3008" s="18">
        <f t="shared" si="7889"/>
        <v>0</v>
      </c>
      <c r="BG3008" s="18">
        <f t="shared" si="7889"/>
        <v>0</v>
      </c>
      <c r="BH3008" s="18">
        <f t="shared" si="7889"/>
        <v>0</v>
      </c>
      <c r="BI3008" s="18">
        <f t="shared" si="7716"/>
        <v>334.2</v>
      </c>
      <c r="BJ3008" s="18">
        <f t="shared" si="7717"/>
        <v>334.2</v>
      </c>
      <c r="BK3008" s="18">
        <f t="shared" si="7718"/>
        <v>334.2</v>
      </c>
      <c r="BL3008" s="18">
        <f t="shared" si="7889"/>
        <v>0</v>
      </c>
      <c r="BM3008" s="18">
        <f t="shared" si="7889"/>
        <v>0</v>
      </c>
      <c r="BN3008" s="18">
        <f t="shared" si="7889"/>
        <v>0</v>
      </c>
      <c r="BO3008" s="18">
        <f t="shared" si="7811"/>
        <v>334.2</v>
      </c>
      <c r="BP3008" s="18">
        <f t="shared" si="7812"/>
        <v>334.2</v>
      </c>
      <c r="BQ3008" s="18">
        <f t="shared" si="7813"/>
        <v>334.2</v>
      </c>
      <c r="BR3008" s="18">
        <f t="shared" si="7889"/>
        <v>0</v>
      </c>
      <c r="BS3008" s="18">
        <f t="shared" si="7889"/>
        <v>0</v>
      </c>
      <c r="BT3008" s="18">
        <f t="shared" si="7889"/>
        <v>0</v>
      </c>
      <c r="BU3008" s="18">
        <f t="shared" si="7804"/>
        <v>334.2</v>
      </c>
      <c r="BV3008" s="18">
        <f t="shared" si="7805"/>
        <v>334.2</v>
      </c>
      <c r="BW3008" s="18">
        <f t="shared" si="7806"/>
        <v>334.2</v>
      </c>
      <c r="BX3008" s="18">
        <f t="shared" si="7889"/>
        <v>0</v>
      </c>
      <c r="BY3008" s="18">
        <f t="shared" si="7889"/>
        <v>0</v>
      </c>
      <c r="BZ3008" s="18">
        <f t="shared" si="7889"/>
        <v>0</v>
      </c>
      <c r="CA3008" s="18">
        <f t="shared" si="7763"/>
        <v>334.2</v>
      </c>
      <c r="CB3008" s="18">
        <f t="shared" si="7764"/>
        <v>334.2</v>
      </c>
      <c r="CC3008" s="18">
        <f t="shared" si="7765"/>
        <v>334.2</v>
      </c>
      <c r="CD3008" s="18">
        <f t="shared" si="7889"/>
        <v>0</v>
      </c>
      <c r="CE3008" s="27"/>
      <c r="CF3008" s="33"/>
    </row>
    <row r="3009" spans="1:119" ht="62.4" x14ac:dyDescent="0.3">
      <c r="A3009" s="41" t="s">
        <v>490</v>
      </c>
      <c r="B3009" s="39">
        <v>850</v>
      </c>
      <c r="C3009" s="41" t="s">
        <v>5</v>
      </c>
      <c r="D3009" s="41" t="s">
        <v>149</v>
      </c>
      <c r="E3009" s="14" t="s">
        <v>514</v>
      </c>
      <c r="F3009" s="18">
        <v>334.2</v>
      </c>
      <c r="G3009" s="18">
        <v>334.2</v>
      </c>
      <c r="H3009" s="18">
        <v>334.2</v>
      </c>
      <c r="I3009" s="18"/>
      <c r="J3009" s="18"/>
      <c r="K3009" s="18"/>
      <c r="L3009" s="18">
        <f t="shared" si="7773"/>
        <v>334.2</v>
      </c>
      <c r="M3009" s="18">
        <f t="shared" si="7774"/>
        <v>334.2</v>
      </c>
      <c r="N3009" s="18">
        <f t="shared" si="7775"/>
        <v>334.2</v>
      </c>
      <c r="O3009" s="18"/>
      <c r="P3009" s="18"/>
      <c r="Q3009" s="18"/>
      <c r="R3009" s="18"/>
      <c r="S3009" s="18"/>
      <c r="T3009" s="18">
        <f t="shared" si="7740"/>
        <v>334.2</v>
      </c>
      <c r="U3009" s="18">
        <f t="shared" si="7741"/>
        <v>334.2</v>
      </c>
      <c r="V3009" s="18">
        <f t="shared" si="7742"/>
        <v>334.2</v>
      </c>
      <c r="W3009" s="18"/>
      <c r="X3009" s="18"/>
      <c r="Y3009" s="18"/>
      <c r="Z3009" s="18"/>
      <c r="AA3009" s="18"/>
      <c r="AB3009" s="18"/>
      <c r="AC3009" s="18">
        <f t="shared" si="7701"/>
        <v>334.2</v>
      </c>
      <c r="AD3009" s="18">
        <f t="shared" si="7702"/>
        <v>334.2</v>
      </c>
      <c r="AE3009" s="18">
        <f t="shared" si="7703"/>
        <v>334.2</v>
      </c>
      <c r="AF3009" s="18"/>
      <c r="AG3009" s="18"/>
      <c r="AH3009" s="18"/>
      <c r="AI3009" s="18">
        <f t="shared" si="7743"/>
        <v>334.2</v>
      </c>
      <c r="AJ3009" s="18">
        <f t="shared" si="7744"/>
        <v>334.2</v>
      </c>
      <c r="AK3009" s="18">
        <f t="shared" si="7745"/>
        <v>334.2</v>
      </c>
      <c r="AL3009" s="18"/>
      <c r="AM3009" s="18">
        <f t="shared" si="7746"/>
        <v>334.2</v>
      </c>
      <c r="AN3009" s="18"/>
      <c r="AO3009" s="18"/>
      <c r="AP3009" s="18"/>
      <c r="AQ3009" s="18">
        <f t="shared" si="7830"/>
        <v>334.2</v>
      </c>
      <c r="AR3009" s="18">
        <f t="shared" si="7831"/>
        <v>334.2</v>
      </c>
      <c r="AS3009" s="18">
        <f t="shared" si="7832"/>
        <v>334.2</v>
      </c>
      <c r="AT3009" s="18"/>
      <c r="AU3009" s="18"/>
      <c r="AV3009" s="18"/>
      <c r="AW3009" s="18">
        <f t="shared" si="7833"/>
        <v>334.2</v>
      </c>
      <c r="AX3009" s="18">
        <f t="shared" si="7834"/>
        <v>334.2</v>
      </c>
      <c r="AY3009" s="18">
        <f t="shared" si="7835"/>
        <v>334.2</v>
      </c>
      <c r="AZ3009" s="18"/>
      <c r="BA3009" s="18"/>
      <c r="BB3009" s="18"/>
      <c r="BC3009" s="18">
        <f t="shared" si="7719"/>
        <v>334.2</v>
      </c>
      <c r="BD3009" s="18">
        <f t="shared" si="7720"/>
        <v>334.2</v>
      </c>
      <c r="BE3009" s="18">
        <f t="shared" si="7721"/>
        <v>334.2</v>
      </c>
      <c r="BF3009" s="18"/>
      <c r="BG3009" s="18"/>
      <c r="BH3009" s="18"/>
      <c r="BI3009" s="18">
        <f t="shared" si="7716"/>
        <v>334.2</v>
      </c>
      <c r="BJ3009" s="18">
        <f t="shared" si="7717"/>
        <v>334.2</v>
      </c>
      <c r="BK3009" s="18">
        <f t="shared" si="7718"/>
        <v>334.2</v>
      </c>
      <c r="BL3009" s="18"/>
      <c r="BM3009" s="18"/>
      <c r="BN3009" s="18"/>
      <c r="BO3009" s="18">
        <f t="shared" si="7811"/>
        <v>334.2</v>
      </c>
      <c r="BP3009" s="18">
        <f t="shared" si="7812"/>
        <v>334.2</v>
      </c>
      <c r="BQ3009" s="18">
        <f t="shared" si="7813"/>
        <v>334.2</v>
      </c>
      <c r="BR3009" s="18"/>
      <c r="BS3009" s="18"/>
      <c r="BT3009" s="18"/>
      <c r="BU3009" s="18">
        <f t="shared" si="7804"/>
        <v>334.2</v>
      </c>
      <c r="BV3009" s="18">
        <f t="shared" si="7805"/>
        <v>334.2</v>
      </c>
      <c r="BW3009" s="18">
        <f t="shared" si="7806"/>
        <v>334.2</v>
      </c>
      <c r="BX3009" s="18"/>
      <c r="BY3009" s="18"/>
      <c r="BZ3009" s="18"/>
      <c r="CA3009" s="18">
        <f t="shared" si="7763"/>
        <v>334.2</v>
      </c>
      <c r="CB3009" s="18">
        <f t="shared" si="7764"/>
        <v>334.2</v>
      </c>
      <c r="CC3009" s="18">
        <f t="shared" si="7765"/>
        <v>334.2</v>
      </c>
      <c r="CD3009" s="18"/>
      <c r="CE3009" s="27"/>
      <c r="CF3009" s="33"/>
    </row>
    <row r="3010" spans="1:119" s="11" customFormat="1" ht="31.2" x14ac:dyDescent="0.3">
      <c r="A3010" s="10" t="s">
        <v>494</v>
      </c>
      <c r="B3010" s="16"/>
      <c r="C3010" s="10"/>
      <c r="D3010" s="10"/>
      <c r="E3010" s="15" t="s">
        <v>593</v>
      </c>
      <c r="F3010" s="17">
        <f t="shared" ref="F3010:K3010" si="7890">F3011+F3024</f>
        <v>716591.2</v>
      </c>
      <c r="G3010" s="17">
        <f t="shared" si="7890"/>
        <v>716591.2</v>
      </c>
      <c r="H3010" s="17">
        <f t="shared" si="7890"/>
        <v>716591.2</v>
      </c>
      <c r="I3010" s="17">
        <f t="shared" si="7890"/>
        <v>2624</v>
      </c>
      <c r="J3010" s="17">
        <f t="shared" si="7890"/>
        <v>2624</v>
      </c>
      <c r="K3010" s="17">
        <f t="shared" si="7890"/>
        <v>2624</v>
      </c>
      <c r="L3010" s="17">
        <f t="shared" si="7773"/>
        <v>719215.2</v>
      </c>
      <c r="M3010" s="17">
        <f t="shared" si="7774"/>
        <v>719215.2</v>
      </c>
      <c r="N3010" s="17">
        <f t="shared" si="7775"/>
        <v>719215.2</v>
      </c>
      <c r="O3010" s="17">
        <f t="shared" ref="O3010:S3010" si="7891">O3011+O3024</f>
        <v>-1528.8</v>
      </c>
      <c r="P3010" s="17">
        <f t="shared" si="7891"/>
        <v>-12432.1</v>
      </c>
      <c r="Q3010" s="17">
        <f t="shared" si="7891"/>
        <v>-12432.1</v>
      </c>
      <c r="R3010" s="17">
        <f t="shared" si="7891"/>
        <v>-935</v>
      </c>
      <c r="S3010" s="17">
        <f t="shared" si="7891"/>
        <v>0</v>
      </c>
      <c r="T3010" s="17">
        <f t="shared" si="7740"/>
        <v>716751.39999999991</v>
      </c>
      <c r="U3010" s="17">
        <f t="shared" si="7741"/>
        <v>706783.1</v>
      </c>
      <c r="V3010" s="17">
        <f t="shared" si="7742"/>
        <v>706783.1</v>
      </c>
      <c r="W3010" s="17">
        <f t="shared" ref="W3010:CD3010" si="7892">W3011+W3024</f>
        <v>0</v>
      </c>
      <c r="X3010" s="17">
        <f t="shared" ref="X3010:AB3010" si="7893">X3011+X3024</f>
        <v>0</v>
      </c>
      <c r="Y3010" s="17">
        <f t="shared" si="7893"/>
        <v>0</v>
      </c>
      <c r="Z3010" s="17">
        <f t="shared" si="7893"/>
        <v>0</v>
      </c>
      <c r="AA3010" s="17">
        <f t="shared" si="7893"/>
        <v>0</v>
      </c>
      <c r="AB3010" s="17">
        <f t="shared" si="7893"/>
        <v>0</v>
      </c>
      <c r="AC3010" s="17">
        <f t="shared" ref="AC3010:AC3073" si="7894">T3010+W3010+Z3010</f>
        <v>716751.39999999991</v>
      </c>
      <c r="AD3010" s="17">
        <f t="shared" ref="AD3010:AD3073" si="7895">U3010+X3010+AA3010</f>
        <v>706783.1</v>
      </c>
      <c r="AE3010" s="17">
        <f t="shared" ref="AE3010:AE3073" si="7896">V3010+Y3010+AB3010</f>
        <v>706783.1</v>
      </c>
      <c r="AF3010" s="17">
        <f t="shared" ref="AF3010:AH3010" si="7897">AF3011+AF3024</f>
        <v>1263.577</v>
      </c>
      <c r="AG3010" s="17">
        <f t="shared" si="7897"/>
        <v>0</v>
      </c>
      <c r="AH3010" s="17">
        <f t="shared" si="7897"/>
        <v>0</v>
      </c>
      <c r="AI3010" s="17">
        <f t="shared" si="7743"/>
        <v>718014.97699999996</v>
      </c>
      <c r="AJ3010" s="17">
        <f t="shared" si="7744"/>
        <v>706783.1</v>
      </c>
      <c r="AK3010" s="17">
        <f t="shared" si="7745"/>
        <v>706783.1</v>
      </c>
      <c r="AL3010" s="17">
        <f t="shared" ref="AL3010" si="7898">AL3011+AL3024</f>
        <v>0</v>
      </c>
      <c r="AM3010" s="17">
        <f t="shared" si="7746"/>
        <v>718014.97699999996</v>
      </c>
      <c r="AN3010" s="17">
        <f t="shared" ref="AN3010:AP3010" si="7899">AN3011+AN3024</f>
        <v>0</v>
      </c>
      <c r="AO3010" s="17">
        <f t="shared" si="7899"/>
        <v>0</v>
      </c>
      <c r="AP3010" s="17">
        <f t="shared" si="7899"/>
        <v>0</v>
      </c>
      <c r="AQ3010" s="17">
        <f t="shared" si="7830"/>
        <v>718014.97699999996</v>
      </c>
      <c r="AR3010" s="17">
        <f t="shared" si="7831"/>
        <v>706783.1</v>
      </c>
      <c r="AS3010" s="17">
        <f t="shared" si="7832"/>
        <v>706783.1</v>
      </c>
      <c r="AT3010" s="17">
        <f t="shared" ref="AT3010:AV3010" si="7900">AT3011+AT3024</f>
        <v>0</v>
      </c>
      <c r="AU3010" s="17">
        <f t="shared" si="7900"/>
        <v>0</v>
      </c>
      <c r="AV3010" s="17">
        <f t="shared" si="7900"/>
        <v>0</v>
      </c>
      <c r="AW3010" s="17">
        <f t="shared" si="7833"/>
        <v>718014.97699999996</v>
      </c>
      <c r="AX3010" s="17">
        <f t="shared" si="7834"/>
        <v>706783.1</v>
      </c>
      <c r="AY3010" s="17">
        <f t="shared" si="7835"/>
        <v>706783.1</v>
      </c>
      <c r="AZ3010" s="17">
        <f t="shared" ref="AZ3010:BB3010" si="7901">AZ3011+AZ3024</f>
        <v>7017.5999999999995</v>
      </c>
      <c r="BA3010" s="17">
        <f t="shared" si="7901"/>
        <v>0</v>
      </c>
      <c r="BB3010" s="17">
        <f t="shared" si="7901"/>
        <v>0</v>
      </c>
      <c r="BC3010" s="17">
        <f t="shared" si="7719"/>
        <v>725032.57699999993</v>
      </c>
      <c r="BD3010" s="17">
        <f t="shared" si="7720"/>
        <v>706783.1</v>
      </c>
      <c r="BE3010" s="17">
        <f t="shared" si="7721"/>
        <v>706783.1</v>
      </c>
      <c r="BF3010" s="17">
        <f t="shared" ref="BF3010:BH3010" si="7902">BF3011+BF3024</f>
        <v>0</v>
      </c>
      <c r="BG3010" s="17">
        <f t="shared" si="7902"/>
        <v>0</v>
      </c>
      <c r="BH3010" s="17">
        <f t="shared" si="7902"/>
        <v>0</v>
      </c>
      <c r="BI3010" s="18">
        <f t="shared" si="7716"/>
        <v>725032.57699999993</v>
      </c>
      <c r="BJ3010" s="18">
        <f t="shared" si="7717"/>
        <v>706783.1</v>
      </c>
      <c r="BK3010" s="18">
        <f t="shared" si="7718"/>
        <v>706783.1</v>
      </c>
      <c r="BL3010" s="17">
        <f t="shared" ref="BL3010:BN3010" si="7903">BL3011+BL3024</f>
        <v>7164.3770000000004</v>
      </c>
      <c r="BM3010" s="17">
        <f t="shared" si="7903"/>
        <v>0</v>
      </c>
      <c r="BN3010" s="17">
        <f t="shared" si="7903"/>
        <v>0</v>
      </c>
      <c r="BO3010" s="17">
        <f t="shared" si="7811"/>
        <v>732196.95399999991</v>
      </c>
      <c r="BP3010" s="17">
        <f t="shared" si="7812"/>
        <v>706783.1</v>
      </c>
      <c r="BQ3010" s="17">
        <f t="shared" si="7813"/>
        <v>706783.1</v>
      </c>
      <c r="BR3010" s="17">
        <f t="shared" ref="BR3010:BT3010" si="7904">BR3011+BR3024</f>
        <v>0</v>
      </c>
      <c r="BS3010" s="17">
        <f t="shared" si="7904"/>
        <v>0</v>
      </c>
      <c r="BT3010" s="17">
        <f t="shared" si="7904"/>
        <v>0</v>
      </c>
      <c r="BU3010" s="17">
        <f t="shared" si="7804"/>
        <v>732196.95399999991</v>
      </c>
      <c r="BV3010" s="17">
        <f t="shared" si="7805"/>
        <v>706783.1</v>
      </c>
      <c r="BW3010" s="17">
        <f t="shared" si="7806"/>
        <v>706783.1</v>
      </c>
      <c r="BX3010" s="17">
        <f t="shared" ref="BX3010:BZ3010" si="7905">BX3011+BX3024</f>
        <v>54.716000000000001</v>
      </c>
      <c r="BY3010" s="17">
        <f t="shared" si="7905"/>
        <v>0</v>
      </c>
      <c r="BZ3010" s="17">
        <f t="shared" si="7905"/>
        <v>0</v>
      </c>
      <c r="CA3010" s="17">
        <f t="shared" si="7763"/>
        <v>732251.66999999993</v>
      </c>
      <c r="CB3010" s="17">
        <f t="shared" si="7764"/>
        <v>706783.1</v>
      </c>
      <c r="CC3010" s="17">
        <f t="shared" si="7765"/>
        <v>706783.1</v>
      </c>
      <c r="CD3010" s="17">
        <f t="shared" si="7892"/>
        <v>0</v>
      </c>
      <c r="CE3010" s="26"/>
      <c r="CF3010" s="33"/>
      <c r="CG3010" s="37"/>
      <c r="CH3010" s="37"/>
      <c r="CI3010" s="37"/>
      <c r="CJ3010" s="37"/>
      <c r="CK3010" s="37"/>
      <c r="CL3010" s="37"/>
      <c r="CM3010" s="37"/>
      <c r="CN3010" s="37"/>
      <c r="CO3010" s="37"/>
      <c r="CP3010" s="37"/>
      <c r="CQ3010" s="37"/>
      <c r="CR3010" s="37"/>
      <c r="CS3010" s="37"/>
      <c r="CT3010" s="37"/>
      <c r="CU3010" s="37"/>
      <c r="CV3010" s="37"/>
      <c r="CW3010" s="37"/>
      <c r="CX3010" s="37"/>
      <c r="CY3010" s="37"/>
      <c r="CZ3010" s="37"/>
      <c r="DA3010" s="37"/>
      <c r="DB3010" s="37"/>
      <c r="DC3010" s="37"/>
      <c r="DD3010" s="37"/>
      <c r="DE3010" s="37"/>
      <c r="DF3010" s="37"/>
      <c r="DG3010" s="37"/>
      <c r="DH3010" s="37"/>
      <c r="DI3010" s="37"/>
      <c r="DJ3010" s="37"/>
      <c r="DK3010" s="37"/>
      <c r="DL3010" s="37"/>
      <c r="DM3010" s="37"/>
      <c r="DN3010" s="37"/>
      <c r="DO3010" s="37"/>
    </row>
    <row r="3011" spans="1:119" ht="31.2" x14ac:dyDescent="0.3">
      <c r="A3011" s="41" t="s">
        <v>492</v>
      </c>
      <c r="B3011" s="39"/>
      <c r="C3011" s="41"/>
      <c r="D3011" s="41"/>
      <c r="E3011" s="14" t="s">
        <v>600</v>
      </c>
      <c r="F3011" s="18">
        <f t="shared" ref="F3011:K3012" si="7906">F3012</f>
        <v>669521.6</v>
      </c>
      <c r="G3011" s="18">
        <f t="shared" si="7906"/>
        <v>669521.6</v>
      </c>
      <c r="H3011" s="18">
        <f t="shared" si="7906"/>
        <v>669521.6</v>
      </c>
      <c r="I3011" s="18">
        <f t="shared" si="7906"/>
        <v>2501</v>
      </c>
      <c r="J3011" s="18">
        <f t="shared" si="7906"/>
        <v>2501</v>
      </c>
      <c r="K3011" s="18">
        <f t="shared" si="7906"/>
        <v>2501</v>
      </c>
      <c r="L3011" s="18">
        <f t="shared" si="7773"/>
        <v>672022.6</v>
      </c>
      <c r="M3011" s="18">
        <f t="shared" si="7774"/>
        <v>672022.6</v>
      </c>
      <c r="N3011" s="18">
        <f t="shared" si="7775"/>
        <v>672022.6</v>
      </c>
      <c r="O3011" s="18">
        <f t="shared" ref="O3011:S3012" si="7907">O3012</f>
        <v>-2284.5</v>
      </c>
      <c r="P3011" s="18">
        <f t="shared" si="7907"/>
        <v>-11694.1</v>
      </c>
      <c r="Q3011" s="18">
        <f t="shared" si="7907"/>
        <v>-11694.1</v>
      </c>
      <c r="R3011" s="18">
        <f t="shared" si="7907"/>
        <v>0</v>
      </c>
      <c r="S3011" s="18">
        <f t="shared" si="7907"/>
        <v>0</v>
      </c>
      <c r="T3011" s="18">
        <f t="shared" si="7740"/>
        <v>669738.1</v>
      </c>
      <c r="U3011" s="18">
        <f t="shared" si="7741"/>
        <v>660328.5</v>
      </c>
      <c r="V3011" s="18">
        <f t="shared" si="7742"/>
        <v>660328.5</v>
      </c>
      <c r="W3011" s="18">
        <f t="shared" ref="W3011:CD3012" si="7908">W3012</f>
        <v>0</v>
      </c>
      <c r="X3011" s="18">
        <f t="shared" si="7908"/>
        <v>0</v>
      </c>
      <c r="Y3011" s="18">
        <f t="shared" si="7908"/>
        <v>0</v>
      </c>
      <c r="Z3011" s="18">
        <f t="shared" si="7908"/>
        <v>0</v>
      </c>
      <c r="AA3011" s="18">
        <f t="shared" si="7908"/>
        <v>0</v>
      </c>
      <c r="AB3011" s="18">
        <f t="shared" si="7908"/>
        <v>0</v>
      </c>
      <c r="AC3011" s="18">
        <f t="shared" si="7894"/>
        <v>669738.1</v>
      </c>
      <c r="AD3011" s="18">
        <f t="shared" si="7895"/>
        <v>660328.5</v>
      </c>
      <c r="AE3011" s="18">
        <f t="shared" si="7896"/>
        <v>660328.5</v>
      </c>
      <c r="AF3011" s="18">
        <f t="shared" si="7908"/>
        <v>0</v>
      </c>
      <c r="AG3011" s="18">
        <f t="shared" si="7908"/>
        <v>0</v>
      </c>
      <c r="AH3011" s="18">
        <f t="shared" si="7908"/>
        <v>0</v>
      </c>
      <c r="AI3011" s="18">
        <f t="shared" si="7743"/>
        <v>669738.1</v>
      </c>
      <c r="AJ3011" s="18">
        <f t="shared" si="7744"/>
        <v>660328.5</v>
      </c>
      <c r="AK3011" s="18">
        <f t="shared" si="7745"/>
        <v>660328.5</v>
      </c>
      <c r="AL3011" s="18">
        <f t="shared" si="7908"/>
        <v>0</v>
      </c>
      <c r="AM3011" s="18">
        <f t="shared" si="7746"/>
        <v>669738.1</v>
      </c>
      <c r="AN3011" s="18">
        <f t="shared" si="7908"/>
        <v>0</v>
      </c>
      <c r="AO3011" s="18">
        <f t="shared" si="7908"/>
        <v>0</v>
      </c>
      <c r="AP3011" s="18">
        <f t="shared" si="7908"/>
        <v>0</v>
      </c>
      <c r="AQ3011" s="18">
        <f t="shared" si="7830"/>
        <v>669738.1</v>
      </c>
      <c r="AR3011" s="18">
        <f t="shared" si="7831"/>
        <v>660328.5</v>
      </c>
      <c r="AS3011" s="18">
        <f t="shared" si="7832"/>
        <v>660328.5</v>
      </c>
      <c r="AT3011" s="18">
        <f t="shared" si="7908"/>
        <v>0</v>
      </c>
      <c r="AU3011" s="18">
        <f t="shared" si="7908"/>
        <v>0</v>
      </c>
      <c r="AV3011" s="18">
        <f t="shared" si="7908"/>
        <v>0</v>
      </c>
      <c r="AW3011" s="18">
        <f t="shared" si="7833"/>
        <v>669738.1</v>
      </c>
      <c r="AX3011" s="18">
        <f t="shared" si="7834"/>
        <v>660328.5</v>
      </c>
      <c r="AY3011" s="18">
        <f t="shared" si="7835"/>
        <v>660328.5</v>
      </c>
      <c r="AZ3011" s="18">
        <f t="shared" si="7908"/>
        <v>7017.5999999999995</v>
      </c>
      <c r="BA3011" s="18">
        <f t="shared" si="7908"/>
        <v>0</v>
      </c>
      <c r="BB3011" s="18">
        <f t="shared" si="7908"/>
        <v>0</v>
      </c>
      <c r="BC3011" s="18">
        <f t="shared" si="7719"/>
        <v>676755.7</v>
      </c>
      <c r="BD3011" s="18">
        <f t="shared" si="7720"/>
        <v>660328.5</v>
      </c>
      <c r="BE3011" s="18">
        <f t="shared" si="7721"/>
        <v>660328.5</v>
      </c>
      <c r="BF3011" s="18">
        <f t="shared" si="7908"/>
        <v>0</v>
      </c>
      <c r="BG3011" s="18">
        <f t="shared" si="7908"/>
        <v>0</v>
      </c>
      <c r="BH3011" s="18">
        <f t="shared" si="7908"/>
        <v>0</v>
      </c>
      <c r="BI3011" s="18">
        <f t="shared" ref="BI3011:BI3074" si="7909">BC3011+BF3011</f>
        <v>676755.7</v>
      </c>
      <c r="BJ3011" s="18">
        <f t="shared" ref="BJ3011:BJ3074" si="7910">BD3011+BG3011</f>
        <v>660328.5</v>
      </c>
      <c r="BK3011" s="18">
        <f t="shared" ref="BK3011:BK3074" si="7911">BE3011+BH3011</f>
        <v>660328.5</v>
      </c>
      <c r="BL3011" s="18">
        <f t="shared" si="7908"/>
        <v>4184</v>
      </c>
      <c r="BM3011" s="18">
        <f t="shared" si="7908"/>
        <v>0</v>
      </c>
      <c r="BN3011" s="18">
        <f t="shared" si="7908"/>
        <v>0</v>
      </c>
      <c r="BO3011" s="18">
        <f t="shared" si="7811"/>
        <v>680939.7</v>
      </c>
      <c r="BP3011" s="18">
        <f t="shared" si="7812"/>
        <v>660328.5</v>
      </c>
      <c r="BQ3011" s="18">
        <f t="shared" si="7813"/>
        <v>660328.5</v>
      </c>
      <c r="BR3011" s="18">
        <f t="shared" si="7908"/>
        <v>0</v>
      </c>
      <c r="BS3011" s="18">
        <f t="shared" si="7908"/>
        <v>0</v>
      </c>
      <c r="BT3011" s="18">
        <f t="shared" si="7908"/>
        <v>0</v>
      </c>
      <c r="BU3011" s="18">
        <f t="shared" si="7804"/>
        <v>680939.7</v>
      </c>
      <c r="BV3011" s="18">
        <f t="shared" si="7805"/>
        <v>660328.5</v>
      </c>
      <c r="BW3011" s="18">
        <f t="shared" si="7806"/>
        <v>660328.5</v>
      </c>
      <c r="BX3011" s="18">
        <f t="shared" si="7908"/>
        <v>0</v>
      </c>
      <c r="BY3011" s="18">
        <f t="shared" si="7908"/>
        <v>0</v>
      </c>
      <c r="BZ3011" s="18">
        <f t="shared" si="7908"/>
        <v>0</v>
      </c>
      <c r="CA3011" s="18">
        <f t="shared" si="7763"/>
        <v>680939.7</v>
      </c>
      <c r="CB3011" s="18">
        <f t="shared" si="7764"/>
        <v>660328.5</v>
      </c>
      <c r="CC3011" s="18">
        <f t="shared" si="7765"/>
        <v>660328.5</v>
      </c>
      <c r="CD3011" s="18">
        <f t="shared" si="7908"/>
        <v>0</v>
      </c>
      <c r="CE3011" s="27"/>
      <c r="CF3011" s="33"/>
    </row>
    <row r="3012" spans="1:119" ht="93.6" x14ac:dyDescent="0.3">
      <c r="A3012" s="41" t="s">
        <v>492</v>
      </c>
      <c r="B3012" s="39">
        <v>100</v>
      </c>
      <c r="C3012" s="41"/>
      <c r="D3012" s="41"/>
      <c r="E3012" s="14" t="s">
        <v>550</v>
      </c>
      <c r="F3012" s="18">
        <f t="shared" si="7906"/>
        <v>669521.6</v>
      </c>
      <c r="G3012" s="18">
        <f t="shared" si="7906"/>
        <v>669521.6</v>
      </c>
      <c r="H3012" s="18">
        <f t="shared" si="7906"/>
        <v>669521.6</v>
      </c>
      <c r="I3012" s="18">
        <f t="shared" si="7906"/>
        <v>2501</v>
      </c>
      <c r="J3012" s="18">
        <f t="shared" si="7906"/>
        <v>2501</v>
      </c>
      <c r="K3012" s="18">
        <f t="shared" si="7906"/>
        <v>2501</v>
      </c>
      <c r="L3012" s="18">
        <f t="shared" si="7773"/>
        <v>672022.6</v>
      </c>
      <c r="M3012" s="18">
        <f t="shared" si="7774"/>
        <v>672022.6</v>
      </c>
      <c r="N3012" s="18">
        <f t="shared" si="7775"/>
        <v>672022.6</v>
      </c>
      <c r="O3012" s="18">
        <f t="shared" si="7907"/>
        <v>-2284.5</v>
      </c>
      <c r="P3012" s="18">
        <f t="shared" si="7907"/>
        <v>-11694.1</v>
      </c>
      <c r="Q3012" s="18">
        <f t="shared" si="7907"/>
        <v>-11694.1</v>
      </c>
      <c r="R3012" s="18">
        <f t="shared" si="7907"/>
        <v>0</v>
      </c>
      <c r="S3012" s="18">
        <f t="shared" si="7907"/>
        <v>0</v>
      </c>
      <c r="T3012" s="18">
        <f t="shared" si="7740"/>
        <v>669738.1</v>
      </c>
      <c r="U3012" s="18">
        <f t="shared" si="7741"/>
        <v>660328.5</v>
      </c>
      <c r="V3012" s="18">
        <f t="shared" si="7742"/>
        <v>660328.5</v>
      </c>
      <c r="W3012" s="18">
        <f t="shared" si="7908"/>
        <v>0</v>
      </c>
      <c r="X3012" s="18">
        <f t="shared" si="7908"/>
        <v>0</v>
      </c>
      <c r="Y3012" s="18">
        <f t="shared" si="7908"/>
        <v>0</v>
      </c>
      <c r="Z3012" s="18">
        <f t="shared" si="7908"/>
        <v>0</v>
      </c>
      <c r="AA3012" s="18">
        <f t="shared" si="7908"/>
        <v>0</v>
      </c>
      <c r="AB3012" s="18">
        <f t="shared" si="7908"/>
        <v>0</v>
      </c>
      <c r="AC3012" s="18">
        <f t="shared" si="7894"/>
        <v>669738.1</v>
      </c>
      <c r="AD3012" s="18">
        <f t="shared" si="7895"/>
        <v>660328.5</v>
      </c>
      <c r="AE3012" s="18">
        <f t="shared" si="7896"/>
        <v>660328.5</v>
      </c>
      <c r="AF3012" s="18">
        <f t="shared" si="7908"/>
        <v>0</v>
      </c>
      <c r="AG3012" s="18">
        <f t="shared" si="7908"/>
        <v>0</v>
      </c>
      <c r="AH3012" s="18">
        <f t="shared" si="7908"/>
        <v>0</v>
      </c>
      <c r="AI3012" s="18">
        <f t="shared" si="7743"/>
        <v>669738.1</v>
      </c>
      <c r="AJ3012" s="18">
        <f t="shared" si="7744"/>
        <v>660328.5</v>
      </c>
      <c r="AK3012" s="18">
        <f t="shared" si="7745"/>
        <v>660328.5</v>
      </c>
      <c r="AL3012" s="18">
        <f t="shared" si="7908"/>
        <v>0</v>
      </c>
      <c r="AM3012" s="18">
        <f t="shared" si="7746"/>
        <v>669738.1</v>
      </c>
      <c r="AN3012" s="18">
        <f t="shared" si="7908"/>
        <v>0</v>
      </c>
      <c r="AO3012" s="18">
        <f t="shared" si="7908"/>
        <v>0</v>
      </c>
      <c r="AP3012" s="18">
        <f t="shared" si="7908"/>
        <v>0</v>
      </c>
      <c r="AQ3012" s="18">
        <f t="shared" si="7830"/>
        <v>669738.1</v>
      </c>
      <c r="AR3012" s="18">
        <f t="shared" si="7831"/>
        <v>660328.5</v>
      </c>
      <c r="AS3012" s="18">
        <f t="shared" si="7832"/>
        <v>660328.5</v>
      </c>
      <c r="AT3012" s="18">
        <f t="shared" si="7908"/>
        <v>0</v>
      </c>
      <c r="AU3012" s="18">
        <f t="shared" si="7908"/>
        <v>0</v>
      </c>
      <c r="AV3012" s="18">
        <f t="shared" si="7908"/>
        <v>0</v>
      </c>
      <c r="AW3012" s="18">
        <f t="shared" si="7833"/>
        <v>669738.1</v>
      </c>
      <c r="AX3012" s="18">
        <f t="shared" si="7834"/>
        <v>660328.5</v>
      </c>
      <c r="AY3012" s="18">
        <f t="shared" si="7835"/>
        <v>660328.5</v>
      </c>
      <c r="AZ3012" s="18">
        <f t="shared" si="7908"/>
        <v>7017.5999999999995</v>
      </c>
      <c r="BA3012" s="18">
        <f t="shared" si="7908"/>
        <v>0</v>
      </c>
      <c r="BB3012" s="18">
        <f t="shared" si="7908"/>
        <v>0</v>
      </c>
      <c r="BC3012" s="18">
        <f t="shared" ref="BC3012:BC3075" si="7912">AW3012+AZ3012</f>
        <v>676755.7</v>
      </c>
      <c r="BD3012" s="18">
        <f t="shared" ref="BD3012:BD3075" si="7913">AX3012+BA3012</f>
        <v>660328.5</v>
      </c>
      <c r="BE3012" s="18">
        <f t="shared" ref="BE3012:BE3075" si="7914">AY3012+BB3012</f>
        <v>660328.5</v>
      </c>
      <c r="BF3012" s="18">
        <f t="shared" si="7908"/>
        <v>0</v>
      </c>
      <c r="BG3012" s="18">
        <f t="shared" si="7908"/>
        <v>0</v>
      </c>
      <c r="BH3012" s="18">
        <f t="shared" si="7908"/>
        <v>0</v>
      </c>
      <c r="BI3012" s="18">
        <f t="shared" si="7909"/>
        <v>676755.7</v>
      </c>
      <c r="BJ3012" s="18">
        <f t="shared" si="7910"/>
        <v>660328.5</v>
      </c>
      <c r="BK3012" s="18">
        <f t="shared" si="7911"/>
        <v>660328.5</v>
      </c>
      <c r="BL3012" s="18">
        <f t="shared" si="7908"/>
        <v>4184</v>
      </c>
      <c r="BM3012" s="18">
        <f t="shared" si="7908"/>
        <v>0</v>
      </c>
      <c r="BN3012" s="18">
        <f t="shared" si="7908"/>
        <v>0</v>
      </c>
      <c r="BO3012" s="18">
        <f t="shared" si="7811"/>
        <v>680939.7</v>
      </c>
      <c r="BP3012" s="18">
        <f t="shared" si="7812"/>
        <v>660328.5</v>
      </c>
      <c r="BQ3012" s="18">
        <f t="shared" si="7813"/>
        <v>660328.5</v>
      </c>
      <c r="BR3012" s="18">
        <f t="shared" si="7908"/>
        <v>0</v>
      </c>
      <c r="BS3012" s="18">
        <f t="shared" si="7908"/>
        <v>0</v>
      </c>
      <c r="BT3012" s="18">
        <f t="shared" si="7908"/>
        <v>0</v>
      </c>
      <c r="BU3012" s="18">
        <f t="shared" si="7804"/>
        <v>680939.7</v>
      </c>
      <c r="BV3012" s="18">
        <f t="shared" si="7805"/>
        <v>660328.5</v>
      </c>
      <c r="BW3012" s="18">
        <f t="shared" si="7806"/>
        <v>660328.5</v>
      </c>
      <c r="BX3012" s="18">
        <f t="shared" si="7908"/>
        <v>0</v>
      </c>
      <c r="BY3012" s="18">
        <f t="shared" si="7908"/>
        <v>0</v>
      </c>
      <c r="BZ3012" s="18">
        <f t="shared" si="7908"/>
        <v>0</v>
      </c>
      <c r="CA3012" s="18">
        <f t="shared" si="7763"/>
        <v>680939.7</v>
      </c>
      <c r="CB3012" s="18">
        <f t="shared" si="7764"/>
        <v>660328.5</v>
      </c>
      <c r="CC3012" s="18">
        <f t="shared" si="7765"/>
        <v>660328.5</v>
      </c>
      <c r="CD3012" s="18">
        <f t="shared" si="7908"/>
        <v>0</v>
      </c>
      <c r="CE3012" s="27"/>
      <c r="CF3012" s="33"/>
    </row>
    <row r="3013" spans="1:119" ht="31.2" x14ac:dyDescent="0.3">
      <c r="A3013" s="41" t="s">
        <v>492</v>
      </c>
      <c r="B3013" s="39">
        <v>120</v>
      </c>
      <c r="C3013" s="41"/>
      <c r="D3013" s="41"/>
      <c r="E3013" s="14" t="s">
        <v>558</v>
      </c>
      <c r="F3013" s="18">
        <f t="shared" ref="F3013:K3013" si="7915">F3014+F3015+F3016+F3017+F3018+F3019+F3020+F3021+F3022+F3023</f>
        <v>669521.6</v>
      </c>
      <c r="G3013" s="18">
        <f t="shared" si="7915"/>
        <v>669521.6</v>
      </c>
      <c r="H3013" s="18">
        <f t="shared" si="7915"/>
        <v>669521.6</v>
      </c>
      <c r="I3013" s="18">
        <f t="shared" si="7915"/>
        <v>2501</v>
      </c>
      <c r="J3013" s="18">
        <f t="shared" si="7915"/>
        <v>2501</v>
      </c>
      <c r="K3013" s="18">
        <f t="shared" si="7915"/>
        <v>2501</v>
      </c>
      <c r="L3013" s="18">
        <f t="shared" si="7773"/>
        <v>672022.6</v>
      </c>
      <c r="M3013" s="18">
        <f t="shared" si="7774"/>
        <v>672022.6</v>
      </c>
      <c r="N3013" s="18">
        <f t="shared" si="7775"/>
        <v>672022.6</v>
      </c>
      <c r="O3013" s="18">
        <f t="shared" ref="O3013:S3013" si="7916">O3014+O3015+O3016+O3017+O3018+O3019+O3020+O3021+O3022+O3023</f>
        <v>-2284.5</v>
      </c>
      <c r="P3013" s="18">
        <f t="shared" si="7916"/>
        <v>-11694.1</v>
      </c>
      <c r="Q3013" s="18">
        <f t="shared" si="7916"/>
        <v>-11694.1</v>
      </c>
      <c r="R3013" s="18">
        <f t="shared" si="7916"/>
        <v>0</v>
      </c>
      <c r="S3013" s="18">
        <f t="shared" si="7916"/>
        <v>0</v>
      </c>
      <c r="T3013" s="18">
        <f t="shared" si="7740"/>
        <v>669738.1</v>
      </c>
      <c r="U3013" s="18">
        <f t="shared" si="7741"/>
        <v>660328.5</v>
      </c>
      <c r="V3013" s="18">
        <f t="shared" si="7742"/>
        <v>660328.5</v>
      </c>
      <c r="W3013" s="18">
        <f t="shared" ref="W3013:CD3013" si="7917">W3014+W3015+W3016+W3017+W3018+W3019+W3020+W3021+W3022+W3023</f>
        <v>0</v>
      </c>
      <c r="X3013" s="18">
        <f t="shared" ref="X3013:AB3013" si="7918">X3014+X3015+X3016+X3017+X3018+X3019+X3020+X3021+X3022+X3023</f>
        <v>0</v>
      </c>
      <c r="Y3013" s="18">
        <f t="shared" si="7918"/>
        <v>0</v>
      </c>
      <c r="Z3013" s="18">
        <f t="shared" si="7918"/>
        <v>0</v>
      </c>
      <c r="AA3013" s="18">
        <f t="shared" si="7918"/>
        <v>0</v>
      </c>
      <c r="AB3013" s="18">
        <f t="shared" si="7918"/>
        <v>0</v>
      </c>
      <c r="AC3013" s="18">
        <f t="shared" si="7894"/>
        <v>669738.1</v>
      </c>
      <c r="AD3013" s="18">
        <f t="shared" si="7895"/>
        <v>660328.5</v>
      </c>
      <c r="AE3013" s="18">
        <f t="shared" si="7896"/>
        <v>660328.5</v>
      </c>
      <c r="AF3013" s="18">
        <f t="shared" ref="AF3013:AH3013" si="7919">AF3014+AF3015+AF3016+AF3017+AF3018+AF3019+AF3020+AF3021+AF3022+AF3023</f>
        <v>0</v>
      </c>
      <c r="AG3013" s="18">
        <f t="shared" si="7919"/>
        <v>0</v>
      </c>
      <c r="AH3013" s="18">
        <f t="shared" si="7919"/>
        <v>0</v>
      </c>
      <c r="AI3013" s="18">
        <f t="shared" si="7743"/>
        <v>669738.1</v>
      </c>
      <c r="AJ3013" s="18">
        <f t="shared" si="7744"/>
        <v>660328.5</v>
      </c>
      <c r="AK3013" s="18">
        <f t="shared" si="7745"/>
        <v>660328.5</v>
      </c>
      <c r="AL3013" s="18">
        <f t="shared" ref="AL3013" si="7920">AL3014+AL3015+AL3016+AL3017+AL3018+AL3019+AL3020+AL3021+AL3022+AL3023</f>
        <v>0</v>
      </c>
      <c r="AM3013" s="18">
        <f t="shared" si="7746"/>
        <v>669738.1</v>
      </c>
      <c r="AN3013" s="18">
        <f t="shared" ref="AN3013:AP3013" si="7921">AN3014+AN3015+AN3016+AN3017+AN3018+AN3019+AN3020+AN3021+AN3022+AN3023</f>
        <v>0</v>
      </c>
      <c r="AO3013" s="18">
        <f t="shared" si="7921"/>
        <v>0</v>
      </c>
      <c r="AP3013" s="18">
        <f t="shared" si="7921"/>
        <v>0</v>
      </c>
      <c r="AQ3013" s="18">
        <f t="shared" si="7830"/>
        <v>669738.1</v>
      </c>
      <c r="AR3013" s="18">
        <f t="shared" si="7831"/>
        <v>660328.5</v>
      </c>
      <c r="AS3013" s="18">
        <f t="shared" si="7832"/>
        <v>660328.5</v>
      </c>
      <c r="AT3013" s="18">
        <f t="shared" ref="AT3013:AV3013" si="7922">AT3014+AT3015+AT3016+AT3017+AT3018+AT3019+AT3020+AT3021+AT3022+AT3023</f>
        <v>0</v>
      </c>
      <c r="AU3013" s="18">
        <f t="shared" si="7922"/>
        <v>0</v>
      </c>
      <c r="AV3013" s="18">
        <f t="shared" si="7922"/>
        <v>0</v>
      </c>
      <c r="AW3013" s="18">
        <f t="shared" si="7833"/>
        <v>669738.1</v>
      </c>
      <c r="AX3013" s="18">
        <f t="shared" si="7834"/>
        <v>660328.5</v>
      </c>
      <c r="AY3013" s="18">
        <f t="shared" si="7835"/>
        <v>660328.5</v>
      </c>
      <c r="AZ3013" s="18">
        <f t="shared" ref="AZ3013:BB3013" si="7923">AZ3014+AZ3015+AZ3016+AZ3017+AZ3018+AZ3019+AZ3020+AZ3021+AZ3022+AZ3023</f>
        <v>7017.5999999999995</v>
      </c>
      <c r="BA3013" s="18">
        <f t="shared" si="7923"/>
        <v>0</v>
      </c>
      <c r="BB3013" s="18">
        <f t="shared" si="7923"/>
        <v>0</v>
      </c>
      <c r="BC3013" s="18">
        <f t="shared" si="7912"/>
        <v>676755.7</v>
      </c>
      <c r="BD3013" s="18">
        <f t="shared" si="7913"/>
        <v>660328.5</v>
      </c>
      <c r="BE3013" s="18">
        <f t="shared" si="7914"/>
        <v>660328.5</v>
      </c>
      <c r="BF3013" s="18">
        <f t="shared" ref="BF3013:BH3013" si="7924">BF3014+BF3015+BF3016+BF3017+BF3018+BF3019+BF3020+BF3021+BF3022+BF3023</f>
        <v>0</v>
      </c>
      <c r="BG3013" s="18">
        <f t="shared" si="7924"/>
        <v>0</v>
      </c>
      <c r="BH3013" s="18">
        <f t="shared" si="7924"/>
        <v>0</v>
      </c>
      <c r="BI3013" s="18">
        <f t="shared" si="7909"/>
        <v>676755.7</v>
      </c>
      <c r="BJ3013" s="18">
        <f t="shared" si="7910"/>
        <v>660328.5</v>
      </c>
      <c r="BK3013" s="18">
        <f t="shared" si="7911"/>
        <v>660328.5</v>
      </c>
      <c r="BL3013" s="18">
        <f t="shared" ref="BL3013:BN3013" si="7925">BL3014+BL3015+BL3016+BL3017+BL3018+BL3019+BL3020+BL3021+BL3022+BL3023</f>
        <v>4184</v>
      </c>
      <c r="BM3013" s="18">
        <f t="shared" si="7925"/>
        <v>0</v>
      </c>
      <c r="BN3013" s="18">
        <f t="shared" si="7925"/>
        <v>0</v>
      </c>
      <c r="BO3013" s="18">
        <f t="shared" si="7811"/>
        <v>680939.7</v>
      </c>
      <c r="BP3013" s="18">
        <f t="shared" si="7812"/>
        <v>660328.5</v>
      </c>
      <c r="BQ3013" s="18">
        <f t="shared" si="7813"/>
        <v>660328.5</v>
      </c>
      <c r="BR3013" s="18">
        <f t="shared" ref="BR3013:BT3013" si="7926">BR3014+BR3015+BR3016+BR3017+BR3018+BR3019+BR3020+BR3021+BR3022+BR3023</f>
        <v>0</v>
      </c>
      <c r="BS3013" s="18">
        <f t="shared" si="7926"/>
        <v>0</v>
      </c>
      <c r="BT3013" s="18">
        <f t="shared" si="7926"/>
        <v>0</v>
      </c>
      <c r="BU3013" s="18">
        <f t="shared" si="7804"/>
        <v>680939.7</v>
      </c>
      <c r="BV3013" s="18">
        <f t="shared" si="7805"/>
        <v>660328.5</v>
      </c>
      <c r="BW3013" s="18">
        <f t="shared" si="7806"/>
        <v>660328.5</v>
      </c>
      <c r="BX3013" s="18">
        <f t="shared" ref="BX3013:BZ3013" si="7927">BX3014+BX3015+BX3016+BX3017+BX3018+BX3019+BX3020+BX3021+BX3022+BX3023</f>
        <v>0</v>
      </c>
      <c r="BY3013" s="18">
        <f t="shared" si="7927"/>
        <v>0</v>
      </c>
      <c r="BZ3013" s="18">
        <f t="shared" si="7927"/>
        <v>0</v>
      </c>
      <c r="CA3013" s="18">
        <f t="shared" si="7763"/>
        <v>680939.7</v>
      </c>
      <c r="CB3013" s="18">
        <f t="shared" si="7764"/>
        <v>660328.5</v>
      </c>
      <c r="CC3013" s="18">
        <f t="shared" si="7765"/>
        <v>660328.5</v>
      </c>
      <c r="CD3013" s="18">
        <f t="shared" si="7917"/>
        <v>0</v>
      </c>
      <c r="CE3013" s="27"/>
      <c r="CF3013" s="33"/>
    </row>
    <row r="3014" spans="1:119" ht="46.8" x14ac:dyDescent="0.3">
      <c r="A3014" s="41" t="s">
        <v>492</v>
      </c>
      <c r="B3014" s="39">
        <v>120</v>
      </c>
      <c r="C3014" s="41" t="s">
        <v>5</v>
      </c>
      <c r="D3014" s="41" t="s">
        <v>140</v>
      </c>
      <c r="E3014" s="14" t="s">
        <v>515</v>
      </c>
      <c r="F3014" s="18">
        <v>114739.5</v>
      </c>
      <c r="G3014" s="18">
        <v>114739.5</v>
      </c>
      <c r="H3014" s="18">
        <v>114739.5</v>
      </c>
      <c r="I3014" s="18"/>
      <c r="J3014" s="18"/>
      <c r="K3014" s="18"/>
      <c r="L3014" s="18">
        <f t="shared" si="7773"/>
        <v>114739.5</v>
      </c>
      <c r="M3014" s="18">
        <f t="shared" si="7774"/>
        <v>114739.5</v>
      </c>
      <c r="N3014" s="18">
        <f t="shared" si="7775"/>
        <v>114739.5</v>
      </c>
      <c r="O3014" s="18"/>
      <c r="P3014" s="18"/>
      <c r="Q3014" s="18"/>
      <c r="R3014" s="18"/>
      <c r="S3014" s="18"/>
      <c r="T3014" s="18">
        <f t="shared" si="7740"/>
        <v>114739.5</v>
      </c>
      <c r="U3014" s="18">
        <f t="shared" si="7741"/>
        <v>114739.5</v>
      </c>
      <c r="V3014" s="18">
        <f t="shared" si="7742"/>
        <v>114739.5</v>
      </c>
      <c r="W3014" s="18"/>
      <c r="X3014" s="18"/>
      <c r="Y3014" s="18"/>
      <c r="Z3014" s="18"/>
      <c r="AA3014" s="18"/>
      <c r="AB3014" s="18"/>
      <c r="AC3014" s="18">
        <f t="shared" si="7894"/>
        <v>114739.5</v>
      </c>
      <c r="AD3014" s="18">
        <f t="shared" si="7895"/>
        <v>114739.5</v>
      </c>
      <c r="AE3014" s="18">
        <f t="shared" si="7896"/>
        <v>114739.5</v>
      </c>
      <c r="AF3014" s="18"/>
      <c r="AG3014" s="18"/>
      <c r="AH3014" s="18"/>
      <c r="AI3014" s="18">
        <f t="shared" si="7743"/>
        <v>114739.5</v>
      </c>
      <c r="AJ3014" s="18">
        <f t="shared" si="7744"/>
        <v>114739.5</v>
      </c>
      <c r="AK3014" s="18">
        <f t="shared" si="7745"/>
        <v>114739.5</v>
      </c>
      <c r="AL3014" s="18"/>
      <c r="AM3014" s="18">
        <f t="shared" si="7746"/>
        <v>114739.5</v>
      </c>
      <c r="AN3014" s="18"/>
      <c r="AO3014" s="18"/>
      <c r="AP3014" s="18"/>
      <c r="AQ3014" s="18">
        <f t="shared" si="7830"/>
        <v>114739.5</v>
      </c>
      <c r="AR3014" s="18">
        <f t="shared" si="7831"/>
        <v>114739.5</v>
      </c>
      <c r="AS3014" s="18">
        <f t="shared" si="7832"/>
        <v>114739.5</v>
      </c>
      <c r="AT3014" s="18"/>
      <c r="AU3014" s="18"/>
      <c r="AV3014" s="18"/>
      <c r="AW3014" s="18">
        <f t="shared" si="7833"/>
        <v>114739.5</v>
      </c>
      <c r="AX3014" s="18">
        <f t="shared" si="7834"/>
        <v>114739.5</v>
      </c>
      <c r="AY3014" s="18">
        <f t="shared" si="7835"/>
        <v>114739.5</v>
      </c>
      <c r="AZ3014" s="18">
        <f>1204.8</f>
        <v>1204.8</v>
      </c>
      <c r="BA3014" s="18"/>
      <c r="BB3014" s="18"/>
      <c r="BC3014" s="18">
        <f t="shared" si="7912"/>
        <v>115944.3</v>
      </c>
      <c r="BD3014" s="18">
        <f t="shared" si="7913"/>
        <v>114739.5</v>
      </c>
      <c r="BE3014" s="18">
        <f t="shared" si="7914"/>
        <v>114739.5</v>
      </c>
      <c r="BF3014" s="18"/>
      <c r="BG3014" s="18"/>
      <c r="BH3014" s="18"/>
      <c r="BI3014" s="18">
        <f t="shared" si="7909"/>
        <v>115944.3</v>
      </c>
      <c r="BJ3014" s="18">
        <f t="shared" si="7910"/>
        <v>114739.5</v>
      </c>
      <c r="BK3014" s="18">
        <f t="shared" si="7911"/>
        <v>114739.5</v>
      </c>
      <c r="BL3014" s="18"/>
      <c r="BM3014" s="18"/>
      <c r="BN3014" s="18"/>
      <c r="BO3014" s="18">
        <f t="shared" si="7811"/>
        <v>115944.3</v>
      </c>
      <c r="BP3014" s="18">
        <f t="shared" si="7812"/>
        <v>114739.5</v>
      </c>
      <c r="BQ3014" s="18">
        <f t="shared" si="7813"/>
        <v>114739.5</v>
      </c>
      <c r="BR3014" s="18"/>
      <c r="BS3014" s="18"/>
      <c r="BT3014" s="18"/>
      <c r="BU3014" s="18">
        <f t="shared" si="7804"/>
        <v>115944.3</v>
      </c>
      <c r="BV3014" s="18">
        <f t="shared" si="7805"/>
        <v>114739.5</v>
      </c>
      <c r="BW3014" s="18">
        <f t="shared" si="7806"/>
        <v>114739.5</v>
      </c>
      <c r="BX3014" s="18"/>
      <c r="BY3014" s="18"/>
      <c r="BZ3014" s="18"/>
      <c r="CA3014" s="18">
        <f t="shared" si="7763"/>
        <v>115944.3</v>
      </c>
      <c r="CB3014" s="18">
        <f t="shared" si="7764"/>
        <v>114739.5</v>
      </c>
      <c r="CC3014" s="18">
        <f t="shared" si="7765"/>
        <v>114739.5</v>
      </c>
      <c r="CD3014" s="18"/>
      <c r="CE3014" s="27"/>
      <c r="CF3014" s="33"/>
    </row>
    <row r="3015" spans="1:119" x14ac:dyDescent="0.3">
      <c r="A3015" s="41" t="s">
        <v>492</v>
      </c>
      <c r="B3015" s="39">
        <v>120</v>
      </c>
      <c r="C3015" s="41" t="s">
        <v>5</v>
      </c>
      <c r="D3015" s="41" t="s">
        <v>6</v>
      </c>
      <c r="E3015" s="14" t="s">
        <v>518</v>
      </c>
      <c r="F3015" s="18">
        <v>309116</v>
      </c>
      <c r="G3015" s="18">
        <v>309116</v>
      </c>
      <c r="H3015" s="18">
        <v>309116</v>
      </c>
      <c r="I3015" s="23">
        <v>2501</v>
      </c>
      <c r="J3015" s="23">
        <v>2501</v>
      </c>
      <c r="K3015" s="23">
        <v>2501</v>
      </c>
      <c r="L3015" s="23">
        <f t="shared" si="7773"/>
        <v>311617</v>
      </c>
      <c r="M3015" s="23">
        <f t="shared" si="7774"/>
        <v>311617</v>
      </c>
      <c r="N3015" s="23">
        <f t="shared" si="7775"/>
        <v>311617</v>
      </c>
      <c r="O3015" s="18">
        <v>-2284.5</v>
      </c>
      <c r="P3015" s="18">
        <v>-11694.1</v>
      </c>
      <c r="Q3015" s="18">
        <v>-11694.1</v>
      </c>
      <c r="R3015" s="18"/>
      <c r="S3015" s="18"/>
      <c r="T3015" s="18">
        <f t="shared" si="7740"/>
        <v>309332.5</v>
      </c>
      <c r="U3015" s="18">
        <f t="shared" si="7741"/>
        <v>299922.90000000002</v>
      </c>
      <c r="V3015" s="18">
        <f t="shared" si="7742"/>
        <v>299922.90000000002</v>
      </c>
      <c r="W3015" s="18"/>
      <c r="X3015" s="18"/>
      <c r="Y3015" s="18"/>
      <c r="Z3015" s="18"/>
      <c r="AA3015" s="18"/>
      <c r="AB3015" s="18"/>
      <c r="AC3015" s="18">
        <f t="shared" si="7894"/>
        <v>309332.5</v>
      </c>
      <c r="AD3015" s="18">
        <f t="shared" si="7895"/>
        <v>299922.90000000002</v>
      </c>
      <c r="AE3015" s="18">
        <f t="shared" si="7896"/>
        <v>299922.90000000002</v>
      </c>
      <c r="AF3015" s="18"/>
      <c r="AG3015" s="18"/>
      <c r="AH3015" s="18"/>
      <c r="AI3015" s="18">
        <f t="shared" si="7743"/>
        <v>309332.5</v>
      </c>
      <c r="AJ3015" s="18">
        <f t="shared" si="7744"/>
        <v>299922.90000000002</v>
      </c>
      <c r="AK3015" s="18">
        <f t="shared" si="7745"/>
        <v>299922.90000000002</v>
      </c>
      <c r="AL3015" s="18"/>
      <c r="AM3015" s="18">
        <f t="shared" si="7746"/>
        <v>309332.5</v>
      </c>
      <c r="AN3015" s="18"/>
      <c r="AO3015" s="18"/>
      <c r="AP3015" s="18"/>
      <c r="AQ3015" s="18">
        <f t="shared" si="7830"/>
        <v>309332.5</v>
      </c>
      <c r="AR3015" s="18">
        <f t="shared" si="7831"/>
        <v>299922.90000000002</v>
      </c>
      <c r="AS3015" s="18">
        <f t="shared" si="7832"/>
        <v>299922.90000000002</v>
      </c>
      <c r="AT3015" s="18"/>
      <c r="AU3015" s="18"/>
      <c r="AV3015" s="18"/>
      <c r="AW3015" s="18">
        <f t="shared" si="7833"/>
        <v>309332.5</v>
      </c>
      <c r="AX3015" s="18">
        <f t="shared" si="7834"/>
        <v>299922.90000000002</v>
      </c>
      <c r="AY3015" s="18">
        <f t="shared" si="7835"/>
        <v>299922.90000000002</v>
      </c>
      <c r="AZ3015" s="18">
        <f>559.9+764.2+151.8+183.8+385.3+471.1+717</f>
        <v>3233.1</v>
      </c>
      <c r="BA3015" s="18"/>
      <c r="BB3015" s="18"/>
      <c r="BC3015" s="18">
        <f t="shared" si="7912"/>
        <v>312565.59999999998</v>
      </c>
      <c r="BD3015" s="18">
        <f t="shared" si="7913"/>
        <v>299922.90000000002</v>
      </c>
      <c r="BE3015" s="18">
        <f t="shared" si="7914"/>
        <v>299922.90000000002</v>
      </c>
      <c r="BF3015" s="18"/>
      <c r="BG3015" s="18"/>
      <c r="BH3015" s="18"/>
      <c r="BI3015" s="18">
        <f t="shared" si="7909"/>
        <v>312565.59999999998</v>
      </c>
      <c r="BJ3015" s="18">
        <f t="shared" si="7910"/>
        <v>299922.90000000002</v>
      </c>
      <c r="BK3015" s="18">
        <f t="shared" si="7911"/>
        <v>299922.90000000002</v>
      </c>
      <c r="BL3015" s="18">
        <f>1449+2735</f>
        <v>4184</v>
      </c>
      <c r="BM3015" s="18"/>
      <c r="BN3015" s="18"/>
      <c r="BO3015" s="18">
        <f t="shared" si="7811"/>
        <v>316749.59999999998</v>
      </c>
      <c r="BP3015" s="18">
        <f t="shared" si="7812"/>
        <v>299922.90000000002</v>
      </c>
      <c r="BQ3015" s="18">
        <f t="shared" si="7813"/>
        <v>299922.90000000002</v>
      </c>
      <c r="BR3015" s="18"/>
      <c r="BS3015" s="18"/>
      <c r="BT3015" s="18"/>
      <c r="BU3015" s="18">
        <f t="shared" si="7804"/>
        <v>316749.59999999998</v>
      </c>
      <c r="BV3015" s="18">
        <f t="shared" si="7805"/>
        <v>299922.90000000002</v>
      </c>
      <c r="BW3015" s="18">
        <f t="shared" si="7806"/>
        <v>299922.90000000002</v>
      </c>
      <c r="BX3015" s="18"/>
      <c r="BY3015" s="18"/>
      <c r="BZ3015" s="18"/>
      <c r="CA3015" s="18">
        <f t="shared" si="7763"/>
        <v>316749.59999999998</v>
      </c>
      <c r="CB3015" s="18">
        <f t="shared" si="7764"/>
        <v>299922.90000000002</v>
      </c>
      <c r="CC3015" s="18">
        <f t="shared" si="7765"/>
        <v>299922.90000000002</v>
      </c>
      <c r="CD3015" s="18"/>
      <c r="CE3015" s="27"/>
      <c r="CF3015" s="33">
        <v>130</v>
      </c>
    </row>
    <row r="3016" spans="1:119" ht="46.8" x14ac:dyDescent="0.3">
      <c r="A3016" s="41" t="s">
        <v>492</v>
      </c>
      <c r="B3016" s="39">
        <v>120</v>
      </c>
      <c r="C3016" s="41" t="s">
        <v>19</v>
      </c>
      <c r="D3016" s="41" t="s">
        <v>34</v>
      </c>
      <c r="E3016" s="14" t="s">
        <v>520</v>
      </c>
      <c r="F3016" s="18">
        <v>11809.3</v>
      </c>
      <c r="G3016" s="18">
        <v>11809.3</v>
      </c>
      <c r="H3016" s="18">
        <v>11809.3</v>
      </c>
      <c r="I3016" s="18"/>
      <c r="J3016" s="18"/>
      <c r="K3016" s="18"/>
      <c r="L3016" s="18">
        <f t="shared" si="7773"/>
        <v>11809.3</v>
      </c>
      <c r="M3016" s="18">
        <f t="shared" si="7774"/>
        <v>11809.3</v>
      </c>
      <c r="N3016" s="18">
        <f t="shared" si="7775"/>
        <v>11809.3</v>
      </c>
      <c r="O3016" s="18"/>
      <c r="P3016" s="18"/>
      <c r="Q3016" s="18"/>
      <c r="R3016" s="18"/>
      <c r="S3016" s="18"/>
      <c r="T3016" s="18">
        <f t="shared" si="7740"/>
        <v>11809.3</v>
      </c>
      <c r="U3016" s="18">
        <f t="shared" si="7741"/>
        <v>11809.3</v>
      </c>
      <c r="V3016" s="18">
        <f t="shared" si="7742"/>
        <v>11809.3</v>
      </c>
      <c r="W3016" s="18"/>
      <c r="X3016" s="18"/>
      <c r="Y3016" s="18"/>
      <c r="Z3016" s="18"/>
      <c r="AA3016" s="18"/>
      <c r="AB3016" s="18"/>
      <c r="AC3016" s="18">
        <f t="shared" si="7894"/>
        <v>11809.3</v>
      </c>
      <c r="AD3016" s="18">
        <f t="shared" si="7895"/>
        <v>11809.3</v>
      </c>
      <c r="AE3016" s="18">
        <f t="shared" si="7896"/>
        <v>11809.3</v>
      </c>
      <c r="AF3016" s="18"/>
      <c r="AG3016" s="18"/>
      <c r="AH3016" s="18"/>
      <c r="AI3016" s="18">
        <f t="shared" si="7743"/>
        <v>11809.3</v>
      </c>
      <c r="AJ3016" s="18">
        <f t="shared" si="7744"/>
        <v>11809.3</v>
      </c>
      <c r="AK3016" s="18">
        <f t="shared" si="7745"/>
        <v>11809.3</v>
      </c>
      <c r="AL3016" s="18"/>
      <c r="AM3016" s="18">
        <f t="shared" si="7746"/>
        <v>11809.3</v>
      </c>
      <c r="AN3016" s="18"/>
      <c r="AO3016" s="18"/>
      <c r="AP3016" s="18"/>
      <c r="AQ3016" s="18">
        <f t="shared" si="7830"/>
        <v>11809.3</v>
      </c>
      <c r="AR3016" s="18">
        <f t="shared" si="7831"/>
        <v>11809.3</v>
      </c>
      <c r="AS3016" s="18">
        <f t="shared" si="7832"/>
        <v>11809.3</v>
      </c>
      <c r="AT3016" s="18"/>
      <c r="AU3016" s="18"/>
      <c r="AV3016" s="18"/>
      <c r="AW3016" s="18">
        <f t="shared" si="7833"/>
        <v>11809.3</v>
      </c>
      <c r="AX3016" s="18">
        <f t="shared" si="7834"/>
        <v>11809.3</v>
      </c>
      <c r="AY3016" s="18">
        <f t="shared" si="7835"/>
        <v>11809.3</v>
      </c>
      <c r="AZ3016" s="18">
        <f>124</f>
        <v>124</v>
      </c>
      <c r="BA3016" s="18"/>
      <c r="BB3016" s="18"/>
      <c r="BC3016" s="18">
        <f t="shared" si="7912"/>
        <v>11933.3</v>
      </c>
      <c r="BD3016" s="18">
        <f t="shared" si="7913"/>
        <v>11809.3</v>
      </c>
      <c r="BE3016" s="18">
        <f t="shared" si="7914"/>
        <v>11809.3</v>
      </c>
      <c r="BF3016" s="18"/>
      <c r="BG3016" s="18"/>
      <c r="BH3016" s="18"/>
      <c r="BI3016" s="18">
        <f t="shared" si="7909"/>
        <v>11933.3</v>
      </c>
      <c r="BJ3016" s="18">
        <f t="shared" si="7910"/>
        <v>11809.3</v>
      </c>
      <c r="BK3016" s="18">
        <f t="shared" si="7911"/>
        <v>11809.3</v>
      </c>
      <c r="BL3016" s="18"/>
      <c r="BM3016" s="18"/>
      <c r="BN3016" s="18"/>
      <c r="BO3016" s="18">
        <f t="shared" si="7811"/>
        <v>11933.3</v>
      </c>
      <c r="BP3016" s="18">
        <f t="shared" si="7812"/>
        <v>11809.3</v>
      </c>
      <c r="BQ3016" s="18">
        <f t="shared" si="7813"/>
        <v>11809.3</v>
      </c>
      <c r="BR3016" s="18"/>
      <c r="BS3016" s="18"/>
      <c r="BT3016" s="18"/>
      <c r="BU3016" s="18">
        <f t="shared" si="7804"/>
        <v>11933.3</v>
      </c>
      <c r="BV3016" s="18">
        <f t="shared" si="7805"/>
        <v>11809.3</v>
      </c>
      <c r="BW3016" s="18">
        <f t="shared" si="7806"/>
        <v>11809.3</v>
      </c>
      <c r="BX3016" s="18"/>
      <c r="BY3016" s="18"/>
      <c r="BZ3016" s="18"/>
      <c r="CA3016" s="18">
        <f t="shared" si="7763"/>
        <v>11933.3</v>
      </c>
      <c r="CB3016" s="18">
        <f t="shared" si="7764"/>
        <v>11809.3</v>
      </c>
      <c r="CC3016" s="18">
        <f t="shared" si="7765"/>
        <v>11809.3</v>
      </c>
      <c r="CD3016" s="18"/>
      <c r="CE3016" s="27"/>
      <c r="CF3016" s="33"/>
    </row>
    <row r="3017" spans="1:119" x14ac:dyDescent="0.3">
      <c r="A3017" s="41" t="s">
        <v>492</v>
      </c>
      <c r="B3017" s="39">
        <v>120</v>
      </c>
      <c r="C3017" s="41" t="s">
        <v>149</v>
      </c>
      <c r="D3017" s="41" t="s">
        <v>23</v>
      </c>
      <c r="E3017" s="14" t="s">
        <v>522</v>
      </c>
      <c r="F3017" s="18">
        <v>14341.3</v>
      </c>
      <c r="G3017" s="18">
        <v>14341.3</v>
      </c>
      <c r="H3017" s="18">
        <v>14341.3</v>
      </c>
      <c r="I3017" s="18"/>
      <c r="J3017" s="18"/>
      <c r="K3017" s="18"/>
      <c r="L3017" s="18">
        <f t="shared" si="7773"/>
        <v>14341.3</v>
      </c>
      <c r="M3017" s="18">
        <f t="shared" si="7774"/>
        <v>14341.3</v>
      </c>
      <c r="N3017" s="18">
        <f t="shared" si="7775"/>
        <v>14341.3</v>
      </c>
      <c r="O3017" s="18"/>
      <c r="P3017" s="18"/>
      <c r="Q3017" s="18"/>
      <c r="R3017" s="18"/>
      <c r="S3017" s="18"/>
      <c r="T3017" s="18">
        <f t="shared" si="7740"/>
        <v>14341.3</v>
      </c>
      <c r="U3017" s="18">
        <f t="shared" si="7741"/>
        <v>14341.3</v>
      </c>
      <c r="V3017" s="18">
        <f t="shared" si="7742"/>
        <v>14341.3</v>
      </c>
      <c r="W3017" s="18"/>
      <c r="X3017" s="18"/>
      <c r="Y3017" s="18"/>
      <c r="Z3017" s="18"/>
      <c r="AA3017" s="18"/>
      <c r="AB3017" s="18"/>
      <c r="AC3017" s="18">
        <f t="shared" si="7894"/>
        <v>14341.3</v>
      </c>
      <c r="AD3017" s="18">
        <f t="shared" si="7895"/>
        <v>14341.3</v>
      </c>
      <c r="AE3017" s="18">
        <f t="shared" si="7896"/>
        <v>14341.3</v>
      </c>
      <c r="AF3017" s="18"/>
      <c r="AG3017" s="18"/>
      <c r="AH3017" s="18"/>
      <c r="AI3017" s="18">
        <f t="shared" si="7743"/>
        <v>14341.3</v>
      </c>
      <c r="AJ3017" s="18">
        <f t="shared" si="7744"/>
        <v>14341.3</v>
      </c>
      <c r="AK3017" s="18">
        <f t="shared" si="7745"/>
        <v>14341.3</v>
      </c>
      <c r="AL3017" s="18"/>
      <c r="AM3017" s="18">
        <f t="shared" si="7746"/>
        <v>14341.3</v>
      </c>
      <c r="AN3017" s="18"/>
      <c r="AO3017" s="18"/>
      <c r="AP3017" s="18"/>
      <c r="AQ3017" s="18">
        <f t="shared" si="7830"/>
        <v>14341.3</v>
      </c>
      <c r="AR3017" s="18">
        <f t="shared" si="7831"/>
        <v>14341.3</v>
      </c>
      <c r="AS3017" s="18">
        <f t="shared" si="7832"/>
        <v>14341.3</v>
      </c>
      <c r="AT3017" s="18"/>
      <c r="AU3017" s="18"/>
      <c r="AV3017" s="18"/>
      <c r="AW3017" s="18">
        <f t="shared" si="7833"/>
        <v>14341.3</v>
      </c>
      <c r="AX3017" s="18">
        <f t="shared" si="7834"/>
        <v>14341.3</v>
      </c>
      <c r="AY3017" s="18">
        <f t="shared" si="7835"/>
        <v>14341.3</v>
      </c>
      <c r="AZ3017" s="18">
        <f>150.5</f>
        <v>150.5</v>
      </c>
      <c r="BA3017" s="18"/>
      <c r="BB3017" s="18"/>
      <c r="BC3017" s="18">
        <f t="shared" si="7912"/>
        <v>14491.8</v>
      </c>
      <c r="BD3017" s="18">
        <f t="shared" si="7913"/>
        <v>14341.3</v>
      </c>
      <c r="BE3017" s="18">
        <f t="shared" si="7914"/>
        <v>14341.3</v>
      </c>
      <c r="BF3017" s="18"/>
      <c r="BG3017" s="18"/>
      <c r="BH3017" s="18"/>
      <c r="BI3017" s="18">
        <f t="shared" si="7909"/>
        <v>14491.8</v>
      </c>
      <c r="BJ3017" s="18">
        <f t="shared" si="7910"/>
        <v>14341.3</v>
      </c>
      <c r="BK3017" s="18">
        <f t="shared" si="7911"/>
        <v>14341.3</v>
      </c>
      <c r="BL3017" s="18"/>
      <c r="BM3017" s="18"/>
      <c r="BN3017" s="18"/>
      <c r="BO3017" s="18">
        <f t="shared" si="7811"/>
        <v>14491.8</v>
      </c>
      <c r="BP3017" s="18">
        <f t="shared" si="7812"/>
        <v>14341.3</v>
      </c>
      <c r="BQ3017" s="18">
        <f t="shared" si="7813"/>
        <v>14341.3</v>
      </c>
      <c r="BR3017" s="18"/>
      <c r="BS3017" s="18"/>
      <c r="BT3017" s="18"/>
      <c r="BU3017" s="18">
        <f t="shared" si="7804"/>
        <v>14491.8</v>
      </c>
      <c r="BV3017" s="18">
        <f t="shared" si="7805"/>
        <v>14341.3</v>
      </c>
      <c r="BW3017" s="18">
        <f t="shared" si="7806"/>
        <v>14341.3</v>
      </c>
      <c r="BX3017" s="18"/>
      <c r="BY3017" s="18"/>
      <c r="BZ3017" s="18"/>
      <c r="CA3017" s="18">
        <f t="shared" si="7763"/>
        <v>14491.8</v>
      </c>
      <c r="CB3017" s="18">
        <f t="shared" si="7764"/>
        <v>14341.3</v>
      </c>
      <c r="CC3017" s="18">
        <f t="shared" si="7765"/>
        <v>14341.3</v>
      </c>
      <c r="CD3017" s="18"/>
      <c r="CE3017" s="27"/>
      <c r="CF3017" s="33"/>
    </row>
    <row r="3018" spans="1:119" ht="31.2" x14ac:dyDescent="0.3">
      <c r="A3018" s="41" t="s">
        <v>492</v>
      </c>
      <c r="B3018" s="39">
        <v>120</v>
      </c>
      <c r="C3018" s="41" t="s">
        <v>198</v>
      </c>
      <c r="D3018" s="41" t="s">
        <v>198</v>
      </c>
      <c r="E3018" s="14" t="s">
        <v>528</v>
      </c>
      <c r="F3018" s="18">
        <v>80239.299999999988</v>
      </c>
      <c r="G3018" s="18">
        <v>80239.299999999988</v>
      </c>
      <c r="H3018" s="18">
        <v>80239.299999999988</v>
      </c>
      <c r="I3018" s="18"/>
      <c r="J3018" s="18"/>
      <c r="K3018" s="18"/>
      <c r="L3018" s="18">
        <f t="shared" si="7773"/>
        <v>80239.299999999988</v>
      </c>
      <c r="M3018" s="18">
        <f t="shared" si="7774"/>
        <v>80239.299999999988</v>
      </c>
      <c r="N3018" s="18">
        <f t="shared" si="7775"/>
        <v>80239.299999999988</v>
      </c>
      <c r="O3018" s="18"/>
      <c r="P3018" s="18"/>
      <c r="Q3018" s="18"/>
      <c r="R3018" s="18"/>
      <c r="S3018" s="18"/>
      <c r="T3018" s="18">
        <f t="shared" si="7740"/>
        <v>80239.299999999988</v>
      </c>
      <c r="U3018" s="18">
        <f t="shared" si="7741"/>
        <v>80239.299999999988</v>
      </c>
      <c r="V3018" s="18">
        <f t="shared" si="7742"/>
        <v>80239.299999999988</v>
      </c>
      <c r="W3018" s="18"/>
      <c r="X3018" s="18"/>
      <c r="Y3018" s="18"/>
      <c r="Z3018" s="18"/>
      <c r="AA3018" s="18"/>
      <c r="AB3018" s="18"/>
      <c r="AC3018" s="18">
        <f t="shared" si="7894"/>
        <v>80239.299999999988</v>
      </c>
      <c r="AD3018" s="18">
        <f t="shared" si="7895"/>
        <v>80239.299999999988</v>
      </c>
      <c r="AE3018" s="18">
        <f t="shared" si="7896"/>
        <v>80239.299999999988</v>
      </c>
      <c r="AF3018" s="18"/>
      <c r="AG3018" s="18"/>
      <c r="AH3018" s="18"/>
      <c r="AI3018" s="18">
        <f t="shared" si="7743"/>
        <v>80239.299999999988</v>
      </c>
      <c r="AJ3018" s="18">
        <f t="shared" si="7744"/>
        <v>80239.299999999988</v>
      </c>
      <c r="AK3018" s="18">
        <f t="shared" si="7745"/>
        <v>80239.299999999988</v>
      </c>
      <c r="AL3018" s="18"/>
      <c r="AM3018" s="18">
        <f t="shared" si="7746"/>
        <v>80239.299999999988</v>
      </c>
      <c r="AN3018" s="18"/>
      <c r="AO3018" s="18"/>
      <c r="AP3018" s="18"/>
      <c r="AQ3018" s="18">
        <f t="shared" si="7830"/>
        <v>80239.299999999988</v>
      </c>
      <c r="AR3018" s="18">
        <f t="shared" si="7831"/>
        <v>80239.299999999988</v>
      </c>
      <c r="AS3018" s="18">
        <f t="shared" si="7832"/>
        <v>80239.299999999988</v>
      </c>
      <c r="AT3018" s="18"/>
      <c r="AU3018" s="18"/>
      <c r="AV3018" s="18"/>
      <c r="AW3018" s="18">
        <f t="shared" si="7833"/>
        <v>80239.299999999988</v>
      </c>
      <c r="AX3018" s="18">
        <f t="shared" si="7834"/>
        <v>80239.299999999988</v>
      </c>
      <c r="AY3018" s="18">
        <f t="shared" si="7835"/>
        <v>80239.299999999988</v>
      </c>
      <c r="AZ3018" s="18">
        <f>485.4+357.1</f>
        <v>842.5</v>
      </c>
      <c r="BA3018" s="18"/>
      <c r="BB3018" s="18"/>
      <c r="BC3018" s="18">
        <f t="shared" si="7912"/>
        <v>81081.799999999988</v>
      </c>
      <c r="BD3018" s="18">
        <f t="shared" si="7913"/>
        <v>80239.299999999988</v>
      </c>
      <c r="BE3018" s="18">
        <f t="shared" si="7914"/>
        <v>80239.299999999988</v>
      </c>
      <c r="BF3018" s="18"/>
      <c r="BG3018" s="18"/>
      <c r="BH3018" s="18"/>
      <c r="BI3018" s="18">
        <f t="shared" si="7909"/>
        <v>81081.799999999988</v>
      </c>
      <c r="BJ3018" s="18">
        <f t="shared" si="7910"/>
        <v>80239.299999999988</v>
      </c>
      <c r="BK3018" s="18">
        <f t="shared" si="7911"/>
        <v>80239.299999999988</v>
      </c>
      <c r="BL3018" s="18"/>
      <c r="BM3018" s="18"/>
      <c r="BN3018" s="18"/>
      <c r="BO3018" s="18">
        <f t="shared" si="7811"/>
        <v>81081.799999999988</v>
      </c>
      <c r="BP3018" s="18">
        <f t="shared" si="7812"/>
        <v>80239.299999999988</v>
      </c>
      <c r="BQ3018" s="18">
        <f t="shared" si="7813"/>
        <v>80239.299999999988</v>
      </c>
      <c r="BR3018" s="18"/>
      <c r="BS3018" s="18"/>
      <c r="BT3018" s="18"/>
      <c r="BU3018" s="18">
        <f t="shared" si="7804"/>
        <v>81081.799999999988</v>
      </c>
      <c r="BV3018" s="18">
        <f t="shared" si="7805"/>
        <v>80239.299999999988</v>
      </c>
      <c r="BW3018" s="18">
        <f t="shared" si="7806"/>
        <v>80239.299999999988</v>
      </c>
      <c r="BX3018" s="18"/>
      <c r="BY3018" s="18"/>
      <c r="BZ3018" s="18"/>
      <c r="CA3018" s="18">
        <f t="shared" si="7763"/>
        <v>81081.799999999988</v>
      </c>
      <c r="CB3018" s="18">
        <f t="shared" si="7764"/>
        <v>80239.299999999988</v>
      </c>
      <c r="CC3018" s="18">
        <f t="shared" si="7765"/>
        <v>80239.299999999988</v>
      </c>
      <c r="CD3018" s="18"/>
      <c r="CE3018" s="27"/>
      <c r="CF3018" s="33"/>
    </row>
    <row r="3019" spans="1:119" ht="31.2" x14ac:dyDescent="0.3">
      <c r="A3019" s="41" t="s">
        <v>492</v>
      </c>
      <c r="B3019" s="39">
        <v>120</v>
      </c>
      <c r="C3019" s="41" t="s">
        <v>140</v>
      </c>
      <c r="D3019" s="41" t="s">
        <v>198</v>
      </c>
      <c r="E3019" s="14" t="s">
        <v>530</v>
      </c>
      <c r="F3019" s="18">
        <v>14767.400000000001</v>
      </c>
      <c r="G3019" s="18">
        <v>14767.400000000001</v>
      </c>
      <c r="H3019" s="18">
        <v>14767.400000000001</v>
      </c>
      <c r="I3019" s="18"/>
      <c r="J3019" s="18"/>
      <c r="K3019" s="18"/>
      <c r="L3019" s="18">
        <f t="shared" si="7773"/>
        <v>14767.400000000001</v>
      </c>
      <c r="M3019" s="18">
        <f t="shared" si="7774"/>
        <v>14767.400000000001</v>
      </c>
      <c r="N3019" s="18">
        <f t="shared" si="7775"/>
        <v>14767.400000000001</v>
      </c>
      <c r="O3019" s="18"/>
      <c r="P3019" s="18"/>
      <c r="Q3019" s="18"/>
      <c r="R3019" s="18"/>
      <c r="S3019" s="18"/>
      <c r="T3019" s="18">
        <f t="shared" ref="T3019:T3082" si="7928">L3019+O3019+R3019</f>
        <v>14767.400000000001</v>
      </c>
      <c r="U3019" s="18">
        <f t="shared" ref="U3019:U3082" si="7929">M3019+P3019+S3019</f>
        <v>14767.400000000001</v>
      </c>
      <c r="V3019" s="18">
        <f t="shared" ref="V3019:V3082" si="7930">N3019+Q3019</f>
        <v>14767.400000000001</v>
      </c>
      <c r="W3019" s="18"/>
      <c r="X3019" s="18"/>
      <c r="Y3019" s="18"/>
      <c r="Z3019" s="18"/>
      <c r="AA3019" s="18"/>
      <c r="AB3019" s="18"/>
      <c r="AC3019" s="18">
        <f t="shared" si="7894"/>
        <v>14767.400000000001</v>
      </c>
      <c r="AD3019" s="18">
        <f t="shared" si="7895"/>
        <v>14767.400000000001</v>
      </c>
      <c r="AE3019" s="18">
        <f t="shared" si="7896"/>
        <v>14767.400000000001</v>
      </c>
      <c r="AF3019" s="18"/>
      <c r="AG3019" s="18"/>
      <c r="AH3019" s="18"/>
      <c r="AI3019" s="18">
        <f t="shared" si="7743"/>
        <v>14767.400000000001</v>
      </c>
      <c r="AJ3019" s="18">
        <f t="shared" si="7744"/>
        <v>14767.400000000001</v>
      </c>
      <c r="AK3019" s="18">
        <f t="shared" si="7745"/>
        <v>14767.400000000001</v>
      </c>
      <c r="AL3019" s="18"/>
      <c r="AM3019" s="18">
        <f t="shared" si="7746"/>
        <v>14767.400000000001</v>
      </c>
      <c r="AN3019" s="18"/>
      <c r="AO3019" s="18"/>
      <c r="AP3019" s="18"/>
      <c r="AQ3019" s="18">
        <f t="shared" si="7830"/>
        <v>14767.400000000001</v>
      </c>
      <c r="AR3019" s="18">
        <f t="shared" si="7831"/>
        <v>14767.400000000001</v>
      </c>
      <c r="AS3019" s="18">
        <f t="shared" si="7832"/>
        <v>14767.400000000001</v>
      </c>
      <c r="AT3019" s="18"/>
      <c r="AU3019" s="18"/>
      <c r="AV3019" s="18"/>
      <c r="AW3019" s="18">
        <f t="shared" si="7833"/>
        <v>14767.400000000001</v>
      </c>
      <c r="AX3019" s="18">
        <f t="shared" si="7834"/>
        <v>14767.400000000001</v>
      </c>
      <c r="AY3019" s="18">
        <f t="shared" si="7835"/>
        <v>14767.400000000001</v>
      </c>
      <c r="AZ3019" s="18">
        <f>155.1</f>
        <v>155.1</v>
      </c>
      <c r="BA3019" s="18"/>
      <c r="BB3019" s="18"/>
      <c r="BC3019" s="18">
        <f t="shared" si="7912"/>
        <v>14922.500000000002</v>
      </c>
      <c r="BD3019" s="18">
        <f t="shared" si="7913"/>
        <v>14767.400000000001</v>
      </c>
      <c r="BE3019" s="18">
        <f t="shared" si="7914"/>
        <v>14767.400000000001</v>
      </c>
      <c r="BF3019" s="18"/>
      <c r="BG3019" s="18"/>
      <c r="BH3019" s="18"/>
      <c r="BI3019" s="18">
        <f t="shared" si="7909"/>
        <v>14922.500000000002</v>
      </c>
      <c r="BJ3019" s="18">
        <f t="shared" si="7910"/>
        <v>14767.400000000001</v>
      </c>
      <c r="BK3019" s="18">
        <f t="shared" si="7911"/>
        <v>14767.400000000001</v>
      </c>
      <c r="BL3019" s="18"/>
      <c r="BM3019" s="18"/>
      <c r="BN3019" s="18"/>
      <c r="BO3019" s="18">
        <f t="shared" si="7811"/>
        <v>14922.500000000002</v>
      </c>
      <c r="BP3019" s="18">
        <f t="shared" si="7812"/>
        <v>14767.400000000001</v>
      </c>
      <c r="BQ3019" s="18">
        <f t="shared" si="7813"/>
        <v>14767.400000000001</v>
      </c>
      <c r="BR3019" s="18"/>
      <c r="BS3019" s="18"/>
      <c r="BT3019" s="18"/>
      <c r="BU3019" s="18">
        <f t="shared" si="7804"/>
        <v>14922.500000000002</v>
      </c>
      <c r="BV3019" s="18">
        <f t="shared" si="7805"/>
        <v>14767.400000000001</v>
      </c>
      <c r="BW3019" s="18">
        <f t="shared" si="7806"/>
        <v>14767.400000000001</v>
      </c>
      <c r="BX3019" s="18"/>
      <c r="BY3019" s="18"/>
      <c r="BZ3019" s="18"/>
      <c r="CA3019" s="18">
        <f t="shared" si="7763"/>
        <v>14922.500000000002</v>
      </c>
      <c r="CB3019" s="18">
        <f t="shared" si="7764"/>
        <v>14767.400000000001</v>
      </c>
      <c r="CC3019" s="18">
        <f t="shared" si="7765"/>
        <v>14767.400000000001</v>
      </c>
      <c r="CD3019" s="18"/>
      <c r="CE3019" s="27"/>
      <c r="CF3019" s="33"/>
    </row>
    <row r="3020" spans="1:119" x14ac:dyDescent="0.3">
      <c r="A3020" s="41" t="s">
        <v>492</v>
      </c>
      <c r="B3020" s="39">
        <v>120</v>
      </c>
      <c r="C3020" s="41" t="s">
        <v>27</v>
      </c>
      <c r="D3020" s="41" t="s">
        <v>29</v>
      </c>
      <c r="E3020" s="14" t="s">
        <v>536</v>
      </c>
      <c r="F3020" s="18">
        <v>68543.899999999994</v>
      </c>
      <c r="G3020" s="18">
        <v>68543.899999999994</v>
      </c>
      <c r="H3020" s="18">
        <v>68543.899999999994</v>
      </c>
      <c r="I3020" s="18"/>
      <c r="J3020" s="18"/>
      <c r="K3020" s="18"/>
      <c r="L3020" s="18">
        <f t="shared" si="7773"/>
        <v>68543.899999999994</v>
      </c>
      <c r="M3020" s="18">
        <f t="shared" si="7774"/>
        <v>68543.899999999994</v>
      </c>
      <c r="N3020" s="18">
        <f t="shared" si="7775"/>
        <v>68543.899999999994</v>
      </c>
      <c r="O3020" s="18"/>
      <c r="P3020" s="18"/>
      <c r="Q3020" s="18"/>
      <c r="R3020" s="18"/>
      <c r="S3020" s="18"/>
      <c r="T3020" s="18">
        <f t="shared" si="7928"/>
        <v>68543.899999999994</v>
      </c>
      <c r="U3020" s="18">
        <f t="shared" si="7929"/>
        <v>68543.899999999994</v>
      </c>
      <c r="V3020" s="18">
        <f t="shared" si="7930"/>
        <v>68543.899999999994</v>
      </c>
      <c r="W3020" s="18"/>
      <c r="X3020" s="18"/>
      <c r="Y3020" s="18"/>
      <c r="Z3020" s="18"/>
      <c r="AA3020" s="18"/>
      <c r="AB3020" s="18"/>
      <c r="AC3020" s="18">
        <f t="shared" si="7894"/>
        <v>68543.899999999994</v>
      </c>
      <c r="AD3020" s="18">
        <f t="shared" si="7895"/>
        <v>68543.899999999994</v>
      </c>
      <c r="AE3020" s="18">
        <f t="shared" si="7896"/>
        <v>68543.899999999994</v>
      </c>
      <c r="AF3020" s="18"/>
      <c r="AG3020" s="18"/>
      <c r="AH3020" s="18"/>
      <c r="AI3020" s="18">
        <f t="shared" ref="AI3020:AI3083" si="7931">AC3020+AF3020</f>
        <v>68543.899999999994</v>
      </c>
      <c r="AJ3020" s="18">
        <f t="shared" ref="AJ3020:AJ3083" si="7932">AD3020+AG3020</f>
        <v>68543.899999999994</v>
      </c>
      <c r="AK3020" s="18">
        <f t="shared" ref="AK3020:AK3083" si="7933">AE3020+AH3020</f>
        <v>68543.899999999994</v>
      </c>
      <c r="AL3020" s="18"/>
      <c r="AM3020" s="18">
        <f t="shared" ref="AM3020:AM3083" si="7934">AI3020+AL3020</f>
        <v>68543.899999999994</v>
      </c>
      <c r="AN3020" s="18"/>
      <c r="AO3020" s="18"/>
      <c r="AP3020" s="18"/>
      <c r="AQ3020" s="18">
        <f t="shared" si="7830"/>
        <v>68543.899999999994</v>
      </c>
      <c r="AR3020" s="18">
        <f t="shared" si="7831"/>
        <v>68543.899999999994</v>
      </c>
      <c r="AS3020" s="18">
        <f t="shared" si="7832"/>
        <v>68543.899999999994</v>
      </c>
      <c r="AT3020" s="18"/>
      <c r="AU3020" s="18"/>
      <c r="AV3020" s="18"/>
      <c r="AW3020" s="18">
        <f t="shared" si="7833"/>
        <v>68543.899999999994</v>
      </c>
      <c r="AX3020" s="18">
        <f t="shared" si="7834"/>
        <v>68543.899999999994</v>
      </c>
      <c r="AY3020" s="18">
        <f t="shared" si="7835"/>
        <v>68543.899999999994</v>
      </c>
      <c r="AZ3020" s="18">
        <f>712.4</f>
        <v>712.4</v>
      </c>
      <c r="BA3020" s="18"/>
      <c r="BB3020" s="18"/>
      <c r="BC3020" s="18">
        <f t="shared" si="7912"/>
        <v>69256.299999999988</v>
      </c>
      <c r="BD3020" s="18">
        <f t="shared" si="7913"/>
        <v>68543.899999999994</v>
      </c>
      <c r="BE3020" s="18">
        <f t="shared" si="7914"/>
        <v>68543.899999999994</v>
      </c>
      <c r="BF3020" s="18"/>
      <c r="BG3020" s="18"/>
      <c r="BH3020" s="18"/>
      <c r="BI3020" s="18">
        <f t="shared" si="7909"/>
        <v>69256.299999999988</v>
      </c>
      <c r="BJ3020" s="18">
        <f t="shared" si="7910"/>
        <v>68543.899999999994</v>
      </c>
      <c r="BK3020" s="18">
        <f t="shared" si="7911"/>
        <v>68543.899999999994</v>
      </c>
      <c r="BL3020" s="18"/>
      <c r="BM3020" s="18"/>
      <c r="BN3020" s="18"/>
      <c r="BO3020" s="18">
        <f t="shared" si="7811"/>
        <v>69256.299999999988</v>
      </c>
      <c r="BP3020" s="18">
        <f t="shared" si="7812"/>
        <v>68543.899999999994</v>
      </c>
      <c r="BQ3020" s="18">
        <f t="shared" si="7813"/>
        <v>68543.899999999994</v>
      </c>
      <c r="BR3020" s="18"/>
      <c r="BS3020" s="18"/>
      <c r="BT3020" s="18"/>
      <c r="BU3020" s="18">
        <f t="shared" si="7804"/>
        <v>69256.299999999988</v>
      </c>
      <c r="BV3020" s="18">
        <f t="shared" si="7805"/>
        <v>68543.899999999994</v>
      </c>
      <c r="BW3020" s="18">
        <f t="shared" si="7806"/>
        <v>68543.899999999994</v>
      </c>
      <c r="BX3020" s="18"/>
      <c r="BY3020" s="18"/>
      <c r="BZ3020" s="18"/>
      <c r="CA3020" s="18">
        <f t="shared" si="7763"/>
        <v>69256.299999999988</v>
      </c>
      <c r="CB3020" s="18">
        <f t="shared" si="7764"/>
        <v>68543.899999999994</v>
      </c>
      <c r="CC3020" s="18">
        <f t="shared" si="7765"/>
        <v>68543.899999999994</v>
      </c>
      <c r="CD3020" s="18"/>
      <c r="CE3020" s="27"/>
      <c r="CF3020" s="33"/>
    </row>
    <row r="3021" spans="1:119" ht="31.2" x14ac:dyDescent="0.3">
      <c r="A3021" s="41" t="s">
        <v>492</v>
      </c>
      <c r="B3021" s="39">
        <v>120</v>
      </c>
      <c r="C3021" s="41" t="s">
        <v>23</v>
      </c>
      <c r="D3021" s="41" t="s">
        <v>149</v>
      </c>
      <c r="E3021" s="14" t="s">
        <v>538</v>
      </c>
      <c r="F3021" s="18">
        <v>20758.199999999997</v>
      </c>
      <c r="G3021" s="18">
        <v>20758.199999999997</v>
      </c>
      <c r="H3021" s="18">
        <v>20758.199999999997</v>
      </c>
      <c r="I3021" s="18"/>
      <c r="J3021" s="18"/>
      <c r="K3021" s="18"/>
      <c r="L3021" s="18">
        <f t="shared" si="7773"/>
        <v>20758.199999999997</v>
      </c>
      <c r="M3021" s="18">
        <f t="shared" si="7774"/>
        <v>20758.199999999997</v>
      </c>
      <c r="N3021" s="18">
        <f t="shared" si="7775"/>
        <v>20758.199999999997</v>
      </c>
      <c r="O3021" s="18"/>
      <c r="P3021" s="18"/>
      <c r="Q3021" s="18"/>
      <c r="R3021" s="18"/>
      <c r="S3021" s="18"/>
      <c r="T3021" s="18">
        <f t="shared" si="7928"/>
        <v>20758.199999999997</v>
      </c>
      <c r="U3021" s="18">
        <f t="shared" si="7929"/>
        <v>20758.199999999997</v>
      </c>
      <c r="V3021" s="18">
        <f t="shared" si="7930"/>
        <v>20758.199999999997</v>
      </c>
      <c r="W3021" s="18"/>
      <c r="X3021" s="18"/>
      <c r="Y3021" s="18"/>
      <c r="Z3021" s="18"/>
      <c r="AA3021" s="18"/>
      <c r="AB3021" s="18"/>
      <c r="AC3021" s="18">
        <f t="shared" si="7894"/>
        <v>20758.199999999997</v>
      </c>
      <c r="AD3021" s="18">
        <f t="shared" si="7895"/>
        <v>20758.199999999997</v>
      </c>
      <c r="AE3021" s="18">
        <f t="shared" si="7896"/>
        <v>20758.199999999997</v>
      </c>
      <c r="AF3021" s="18"/>
      <c r="AG3021" s="18"/>
      <c r="AH3021" s="18"/>
      <c r="AI3021" s="18">
        <f t="shared" si="7931"/>
        <v>20758.199999999997</v>
      </c>
      <c r="AJ3021" s="18">
        <f t="shared" si="7932"/>
        <v>20758.199999999997</v>
      </c>
      <c r="AK3021" s="18">
        <f t="shared" si="7933"/>
        <v>20758.199999999997</v>
      </c>
      <c r="AL3021" s="18"/>
      <c r="AM3021" s="18">
        <f t="shared" si="7934"/>
        <v>20758.199999999997</v>
      </c>
      <c r="AN3021" s="18"/>
      <c r="AO3021" s="18"/>
      <c r="AP3021" s="18"/>
      <c r="AQ3021" s="18">
        <f t="shared" si="7830"/>
        <v>20758.199999999997</v>
      </c>
      <c r="AR3021" s="18">
        <f t="shared" si="7831"/>
        <v>20758.199999999997</v>
      </c>
      <c r="AS3021" s="18">
        <f t="shared" si="7832"/>
        <v>20758.199999999997</v>
      </c>
      <c r="AT3021" s="18"/>
      <c r="AU3021" s="18"/>
      <c r="AV3021" s="18"/>
      <c r="AW3021" s="18">
        <f t="shared" si="7833"/>
        <v>20758.199999999997</v>
      </c>
      <c r="AX3021" s="18">
        <f t="shared" si="7834"/>
        <v>20758.199999999997</v>
      </c>
      <c r="AY3021" s="18">
        <f t="shared" si="7835"/>
        <v>20758.199999999997</v>
      </c>
      <c r="AZ3021" s="18">
        <f>218</f>
        <v>218</v>
      </c>
      <c r="BA3021" s="18"/>
      <c r="BB3021" s="18"/>
      <c r="BC3021" s="18">
        <f t="shared" si="7912"/>
        <v>20976.199999999997</v>
      </c>
      <c r="BD3021" s="18">
        <f t="shared" si="7913"/>
        <v>20758.199999999997</v>
      </c>
      <c r="BE3021" s="18">
        <f t="shared" si="7914"/>
        <v>20758.199999999997</v>
      </c>
      <c r="BF3021" s="18"/>
      <c r="BG3021" s="18"/>
      <c r="BH3021" s="18"/>
      <c r="BI3021" s="18">
        <f t="shared" si="7909"/>
        <v>20976.199999999997</v>
      </c>
      <c r="BJ3021" s="18">
        <f t="shared" si="7910"/>
        <v>20758.199999999997</v>
      </c>
      <c r="BK3021" s="18">
        <f t="shared" si="7911"/>
        <v>20758.199999999997</v>
      </c>
      <c r="BL3021" s="18"/>
      <c r="BM3021" s="18"/>
      <c r="BN3021" s="18"/>
      <c r="BO3021" s="18">
        <f t="shared" si="7811"/>
        <v>20976.199999999997</v>
      </c>
      <c r="BP3021" s="18">
        <f t="shared" si="7812"/>
        <v>20758.199999999997</v>
      </c>
      <c r="BQ3021" s="18">
        <f t="shared" si="7813"/>
        <v>20758.199999999997</v>
      </c>
      <c r="BR3021" s="18"/>
      <c r="BS3021" s="18"/>
      <c r="BT3021" s="18"/>
      <c r="BU3021" s="18">
        <f t="shared" si="7804"/>
        <v>20976.199999999997</v>
      </c>
      <c r="BV3021" s="18">
        <f t="shared" si="7805"/>
        <v>20758.199999999997</v>
      </c>
      <c r="BW3021" s="18">
        <f t="shared" si="7806"/>
        <v>20758.199999999997</v>
      </c>
      <c r="BX3021" s="18"/>
      <c r="BY3021" s="18"/>
      <c r="BZ3021" s="18"/>
      <c r="CA3021" s="18">
        <f t="shared" si="7763"/>
        <v>20976.199999999997</v>
      </c>
      <c r="CB3021" s="18">
        <f t="shared" si="7764"/>
        <v>20758.199999999997</v>
      </c>
      <c r="CC3021" s="18">
        <f t="shared" si="7765"/>
        <v>20758.199999999997</v>
      </c>
      <c r="CD3021" s="18"/>
      <c r="CE3021" s="27"/>
      <c r="CF3021" s="33"/>
    </row>
    <row r="3022" spans="1:119" x14ac:dyDescent="0.3">
      <c r="A3022" s="41" t="s">
        <v>492</v>
      </c>
      <c r="B3022" s="39">
        <v>120</v>
      </c>
      <c r="C3022" s="41" t="s">
        <v>59</v>
      </c>
      <c r="D3022" s="41" t="s">
        <v>140</v>
      </c>
      <c r="E3022" s="14" t="s">
        <v>543</v>
      </c>
      <c r="F3022" s="18">
        <v>24847.9</v>
      </c>
      <c r="G3022" s="18">
        <v>24847.9</v>
      </c>
      <c r="H3022" s="18">
        <v>24847.9</v>
      </c>
      <c r="I3022" s="18"/>
      <c r="J3022" s="18"/>
      <c r="K3022" s="18"/>
      <c r="L3022" s="18">
        <f t="shared" si="7773"/>
        <v>24847.9</v>
      </c>
      <c r="M3022" s="18">
        <f t="shared" si="7774"/>
        <v>24847.9</v>
      </c>
      <c r="N3022" s="18">
        <f t="shared" si="7775"/>
        <v>24847.9</v>
      </c>
      <c r="O3022" s="18"/>
      <c r="P3022" s="18"/>
      <c r="Q3022" s="18"/>
      <c r="R3022" s="18"/>
      <c r="S3022" s="18"/>
      <c r="T3022" s="18">
        <f t="shared" si="7928"/>
        <v>24847.9</v>
      </c>
      <c r="U3022" s="18">
        <f t="shared" si="7929"/>
        <v>24847.9</v>
      </c>
      <c r="V3022" s="18">
        <f t="shared" si="7930"/>
        <v>24847.9</v>
      </c>
      <c r="W3022" s="18"/>
      <c r="X3022" s="18"/>
      <c r="Y3022" s="18"/>
      <c r="Z3022" s="18"/>
      <c r="AA3022" s="18"/>
      <c r="AB3022" s="18"/>
      <c r="AC3022" s="18">
        <f t="shared" si="7894"/>
        <v>24847.9</v>
      </c>
      <c r="AD3022" s="18">
        <f t="shared" si="7895"/>
        <v>24847.9</v>
      </c>
      <c r="AE3022" s="18">
        <f t="shared" si="7896"/>
        <v>24847.9</v>
      </c>
      <c r="AF3022" s="18"/>
      <c r="AG3022" s="18"/>
      <c r="AH3022" s="18"/>
      <c r="AI3022" s="18">
        <f t="shared" si="7931"/>
        <v>24847.9</v>
      </c>
      <c r="AJ3022" s="18">
        <f t="shared" si="7932"/>
        <v>24847.9</v>
      </c>
      <c r="AK3022" s="18">
        <f t="shared" si="7933"/>
        <v>24847.9</v>
      </c>
      <c r="AL3022" s="18"/>
      <c r="AM3022" s="18">
        <f t="shared" si="7934"/>
        <v>24847.9</v>
      </c>
      <c r="AN3022" s="18"/>
      <c r="AO3022" s="18"/>
      <c r="AP3022" s="18"/>
      <c r="AQ3022" s="18">
        <f t="shared" si="7830"/>
        <v>24847.9</v>
      </c>
      <c r="AR3022" s="18">
        <f t="shared" si="7831"/>
        <v>24847.9</v>
      </c>
      <c r="AS3022" s="18">
        <f t="shared" si="7832"/>
        <v>24847.9</v>
      </c>
      <c r="AT3022" s="18"/>
      <c r="AU3022" s="18"/>
      <c r="AV3022" s="18"/>
      <c r="AW3022" s="18">
        <f t="shared" si="7833"/>
        <v>24847.9</v>
      </c>
      <c r="AX3022" s="18">
        <f t="shared" si="7834"/>
        <v>24847.9</v>
      </c>
      <c r="AY3022" s="18">
        <f t="shared" si="7835"/>
        <v>24847.9</v>
      </c>
      <c r="AZ3022" s="18">
        <f>268.4</f>
        <v>268.39999999999998</v>
      </c>
      <c r="BA3022" s="18"/>
      <c r="BB3022" s="18"/>
      <c r="BC3022" s="18">
        <f t="shared" si="7912"/>
        <v>25116.300000000003</v>
      </c>
      <c r="BD3022" s="18">
        <f t="shared" si="7913"/>
        <v>24847.9</v>
      </c>
      <c r="BE3022" s="18">
        <f t="shared" si="7914"/>
        <v>24847.9</v>
      </c>
      <c r="BF3022" s="18"/>
      <c r="BG3022" s="18"/>
      <c r="BH3022" s="18"/>
      <c r="BI3022" s="18">
        <f t="shared" si="7909"/>
        <v>25116.300000000003</v>
      </c>
      <c r="BJ3022" s="18">
        <f t="shared" si="7910"/>
        <v>24847.9</v>
      </c>
      <c r="BK3022" s="18">
        <f t="shared" si="7911"/>
        <v>24847.9</v>
      </c>
      <c r="BL3022" s="18"/>
      <c r="BM3022" s="18"/>
      <c r="BN3022" s="18"/>
      <c r="BO3022" s="18">
        <f t="shared" si="7811"/>
        <v>25116.300000000003</v>
      </c>
      <c r="BP3022" s="18">
        <f t="shared" si="7812"/>
        <v>24847.9</v>
      </c>
      <c r="BQ3022" s="18">
        <f t="shared" si="7813"/>
        <v>24847.9</v>
      </c>
      <c r="BR3022" s="18"/>
      <c r="BS3022" s="18"/>
      <c r="BT3022" s="18"/>
      <c r="BU3022" s="18">
        <f t="shared" si="7804"/>
        <v>25116.300000000003</v>
      </c>
      <c r="BV3022" s="18">
        <f t="shared" si="7805"/>
        <v>24847.9</v>
      </c>
      <c r="BW3022" s="18">
        <f t="shared" si="7806"/>
        <v>24847.9</v>
      </c>
      <c r="BX3022" s="18"/>
      <c r="BY3022" s="18"/>
      <c r="BZ3022" s="18"/>
      <c r="CA3022" s="18">
        <f t="shared" si="7763"/>
        <v>25116.300000000003</v>
      </c>
      <c r="CB3022" s="18">
        <f t="shared" si="7764"/>
        <v>24847.9</v>
      </c>
      <c r="CC3022" s="18">
        <f t="shared" si="7765"/>
        <v>24847.9</v>
      </c>
      <c r="CD3022" s="18"/>
      <c r="CE3022" s="27"/>
      <c r="CF3022" s="33"/>
    </row>
    <row r="3023" spans="1:119" ht="31.2" x14ac:dyDescent="0.3">
      <c r="A3023" s="41" t="s">
        <v>492</v>
      </c>
      <c r="B3023" s="39">
        <v>120</v>
      </c>
      <c r="C3023" s="41" t="s">
        <v>103</v>
      </c>
      <c r="D3023" s="41" t="s">
        <v>198</v>
      </c>
      <c r="E3023" s="14" t="s">
        <v>547</v>
      </c>
      <c r="F3023" s="18">
        <v>10358.799999999999</v>
      </c>
      <c r="G3023" s="18">
        <v>10358.799999999999</v>
      </c>
      <c r="H3023" s="18">
        <v>10358.799999999999</v>
      </c>
      <c r="I3023" s="18"/>
      <c r="J3023" s="18"/>
      <c r="K3023" s="18"/>
      <c r="L3023" s="18">
        <f t="shared" si="7773"/>
        <v>10358.799999999999</v>
      </c>
      <c r="M3023" s="18">
        <f t="shared" si="7774"/>
        <v>10358.799999999999</v>
      </c>
      <c r="N3023" s="18">
        <f t="shared" si="7775"/>
        <v>10358.799999999999</v>
      </c>
      <c r="O3023" s="18"/>
      <c r="P3023" s="18"/>
      <c r="Q3023" s="18"/>
      <c r="R3023" s="18"/>
      <c r="S3023" s="18"/>
      <c r="T3023" s="18">
        <f t="shared" si="7928"/>
        <v>10358.799999999999</v>
      </c>
      <c r="U3023" s="18">
        <f t="shared" si="7929"/>
        <v>10358.799999999999</v>
      </c>
      <c r="V3023" s="18">
        <f t="shared" si="7930"/>
        <v>10358.799999999999</v>
      </c>
      <c r="W3023" s="18"/>
      <c r="X3023" s="18"/>
      <c r="Y3023" s="18"/>
      <c r="Z3023" s="18"/>
      <c r="AA3023" s="18"/>
      <c r="AB3023" s="18"/>
      <c r="AC3023" s="18">
        <f t="shared" si="7894"/>
        <v>10358.799999999999</v>
      </c>
      <c r="AD3023" s="18">
        <f t="shared" si="7895"/>
        <v>10358.799999999999</v>
      </c>
      <c r="AE3023" s="18">
        <f t="shared" si="7896"/>
        <v>10358.799999999999</v>
      </c>
      <c r="AF3023" s="18"/>
      <c r="AG3023" s="18"/>
      <c r="AH3023" s="18"/>
      <c r="AI3023" s="18">
        <f t="shared" si="7931"/>
        <v>10358.799999999999</v>
      </c>
      <c r="AJ3023" s="18">
        <f t="shared" si="7932"/>
        <v>10358.799999999999</v>
      </c>
      <c r="AK3023" s="18">
        <f t="shared" si="7933"/>
        <v>10358.799999999999</v>
      </c>
      <c r="AL3023" s="18"/>
      <c r="AM3023" s="18">
        <f t="shared" si="7934"/>
        <v>10358.799999999999</v>
      </c>
      <c r="AN3023" s="18"/>
      <c r="AO3023" s="18"/>
      <c r="AP3023" s="18"/>
      <c r="AQ3023" s="18">
        <f t="shared" si="7830"/>
        <v>10358.799999999999</v>
      </c>
      <c r="AR3023" s="18">
        <f t="shared" si="7831"/>
        <v>10358.799999999999</v>
      </c>
      <c r="AS3023" s="18">
        <f t="shared" si="7832"/>
        <v>10358.799999999999</v>
      </c>
      <c r="AT3023" s="18"/>
      <c r="AU3023" s="18"/>
      <c r="AV3023" s="18"/>
      <c r="AW3023" s="18">
        <f t="shared" si="7833"/>
        <v>10358.799999999999</v>
      </c>
      <c r="AX3023" s="18">
        <f t="shared" si="7834"/>
        <v>10358.799999999999</v>
      </c>
      <c r="AY3023" s="18">
        <f t="shared" si="7835"/>
        <v>10358.799999999999</v>
      </c>
      <c r="AZ3023" s="18">
        <v>108.8</v>
      </c>
      <c r="BA3023" s="18"/>
      <c r="BB3023" s="18"/>
      <c r="BC3023" s="18">
        <f t="shared" si="7912"/>
        <v>10467.599999999999</v>
      </c>
      <c r="BD3023" s="18">
        <f t="shared" si="7913"/>
        <v>10358.799999999999</v>
      </c>
      <c r="BE3023" s="18">
        <f t="shared" si="7914"/>
        <v>10358.799999999999</v>
      </c>
      <c r="BF3023" s="18"/>
      <c r="BG3023" s="18"/>
      <c r="BH3023" s="18"/>
      <c r="BI3023" s="18">
        <f t="shared" si="7909"/>
        <v>10467.599999999999</v>
      </c>
      <c r="BJ3023" s="18">
        <f t="shared" si="7910"/>
        <v>10358.799999999999</v>
      </c>
      <c r="BK3023" s="18">
        <f t="shared" si="7911"/>
        <v>10358.799999999999</v>
      </c>
      <c r="BL3023" s="18"/>
      <c r="BM3023" s="18"/>
      <c r="BN3023" s="18"/>
      <c r="BO3023" s="18">
        <f t="shared" si="7811"/>
        <v>10467.599999999999</v>
      </c>
      <c r="BP3023" s="18">
        <f t="shared" si="7812"/>
        <v>10358.799999999999</v>
      </c>
      <c r="BQ3023" s="18">
        <f t="shared" si="7813"/>
        <v>10358.799999999999</v>
      </c>
      <c r="BR3023" s="18"/>
      <c r="BS3023" s="18"/>
      <c r="BT3023" s="18"/>
      <c r="BU3023" s="18">
        <f t="shared" si="7804"/>
        <v>10467.599999999999</v>
      </c>
      <c r="BV3023" s="18">
        <f t="shared" si="7805"/>
        <v>10358.799999999999</v>
      </c>
      <c r="BW3023" s="18">
        <f t="shared" si="7806"/>
        <v>10358.799999999999</v>
      </c>
      <c r="BX3023" s="18"/>
      <c r="BY3023" s="18"/>
      <c r="BZ3023" s="18"/>
      <c r="CA3023" s="18">
        <f t="shared" si="7763"/>
        <v>10467.599999999999</v>
      </c>
      <c r="CB3023" s="18">
        <f t="shared" si="7764"/>
        <v>10358.799999999999</v>
      </c>
      <c r="CC3023" s="18">
        <f t="shared" si="7765"/>
        <v>10358.799999999999</v>
      </c>
      <c r="CD3023" s="18"/>
      <c r="CE3023" s="27"/>
      <c r="CF3023" s="33"/>
    </row>
    <row r="3024" spans="1:119" ht="31.2" x14ac:dyDescent="0.3">
      <c r="A3024" s="41" t="s">
        <v>493</v>
      </c>
      <c r="B3024" s="39"/>
      <c r="C3024" s="41"/>
      <c r="D3024" s="41"/>
      <c r="E3024" s="14" t="s">
        <v>601</v>
      </c>
      <c r="F3024" s="18">
        <f>F3025+F3035+F3047</f>
        <v>47069.599999999999</v>
      </c>
      <c r="G3024" s="18">
        <f>G3025+G3035+G3047</f>
        <v>47069.599999999999</v>
      </c>
      <c r="H3024" s="18">
        <f>H3025+H3035+H3047</f>
        <v>47069.599999999999</v>
      </c>
      <c r="I3024" s="18">
        <f t="shared" ref="I3024:K3024" si="7935">I3025+I3035+I3047</f>
        <v>123</v>
      </c>
      <c r="J3024" s="18">
        <f t="shared" si="7935"/>
        <v>123</v>
      </c>
      <c r="K3024" s="18">
        <f t="shared" si="7935"/>
        <v>123</v>
      </c>
      <c r="L3024" s="18">
        <f t="shared" si="7773"/>
        <v>47192.6</v>
      </c>
      <c r="M3024" s="18">
        <f t="shared" si="7774"/>
        <v>47192.6</v>
      </c>
      <c r="N3024" s="18">
        <f t="shared" si="7775"/>
        <v>47192.6</v>
      </c>
      <c r="O3024" s="18">
        <f t="shared" ref="O3024:S3024" si="7936">O3025+O3035+O3047</f>
        <v>755.7</v>
      </c>
      <c r="P3024" s="18">
        <f t="shared" si="7936"/>
        <v>-738</v>
      </c>
      <c r="Q3024" s="18">
        <f t="shared" si="7936"/>
        <v>-738</v>
      </c>
      <c r="R3024" s="18">
        <f t="shared" si="7936"/>
        <v>-935</v>
      </c>
      <c r="S3024" s="18">
        <f t="shared" si="7936"/>
        <v>0</v>
      </c>
      <c r="T3024" s="18">
        <f t="shared" si="7928"/>
        <v>47013.299999999996</v>
      </c>
      <c r="U3024" s="18">
        <f t="shared" si="7929"/>
        <v>46454.6</v>
      </c>
      <c r="V3024" s="18">
        <f t="shared" si="7930"/>
        <v>46454.6</v>
      </c>
      <c r="W3024" s="18">
        <f>W3025+W3035+W3047</f>
        <v>0</v>
      </c>
      <c r="X3024" s="18">
        <f t="shared" ref="X3024:AB3024" si="7937">X3025+X3035+X3047</f>
        <v>0</v>
      </c>
      <c r="Y3024" s="18">
        <f t="shared" si="7937"/>
        <v>0</v>
      </c>
      <c r="Z3024" s="18">
        <f t="shared" si="7937"/>
        <v>0</v>
      </c>
      <c r="AA3024" s="18">
        <f t="shared" si="7937"/>
        <v>0</v>
      </c>
      <c r="AB3024" s="18">
        <f t="shared" si="7937"/>
        <v>0</v>
      </c>
      <c r="AC3024" s="18">
        <f t="shared" si="7894"/>
        <v>47013.299999999996</v>
      </c>
      <c r="AD3024" s="18">
        <f t="shared" si="7895"/>
        <v>46454.6</v>
      </c>
      <c r="AE3024" s="18">
        <f t="shared" si="7896"/>
        <v>46454.6</v>
      </c>
      <c r="AF3024" s="18">
        <f t="shared" ref="AF3024:AH3024" si="7938">AF3025+AF3035+AF3047</f>
        <v>1263.577</v>
      </c>
      <c r="AG3024" s="18">
        <f t="shared" si="7938"/>
        <v>0</v>
      </c>
      <c r="AH3024" s="18">
        <f t="shared" si="7938"/>
        <v>0</v>
      </c>
      <c r="AI3024" s="18">
        <f t="shared" si="7931"/>
        <v>48276.876999999993</v>
      </c>
      <c r="AJ3024" s="18">
        <f t="shared" si="7932"/>
        <v>46454.6</v>
      </c>
      <c r="AK3024" s="18">
        <f t="shared" si="7933"/>
        <v>46454.6</v>
      </c>
      <c r="AL3024" s="18">
        <f>AL3025+AL3035+AL3047</f>
        <v>0</v>
      </c>
      <c r="AM3024" s="18">
        <f t="shared" si="7934"/>
        <v>48276.876999999993</v>
      </c>
      <c r="AN3024" s="18">
        <f t="shared" ref="AN3024:AP3024" si="7939">AN3025+AN3035+AN3047</f>
        <v>0</v>
      </c>
      <c r="AO3024" s="18">
        <f t="shared" si="7939"/>
        <v>0</v>
      </c>
      <c r="AP3024" s="18">
        <f t="shared" si="7939"/>
        <v>0</v>
      </c>
      <c r="AQ3024" s="18">
        <f t="shared" si="7830"/>
        <v>48276.876999999993</v>
      </c>
      <c r="AR3024" s="18">
        <f t="shared" si="7831"/>
        <v>46454.6</v>
      </c>
      <c r="AS3024" s="18">
        <f t="shared" si="7832"/>
        <v>46454.6</v>
      </c>
      <c r="AT3024" s="18">
        <f>AT3025+AT3035+AT3047</f>
        <v>0</v>
      </c>
      <c r="AU3024" s="18">
        <f>AU3025+AU3035+AU3047</f>
        <v>0</v>
      </c>
      <c r="AV3024" s="18">
        <f>AV3025+AV3035+AV3047</f>
        <v>0</v>
      </c>
      <c r="AW3024" s="18">
        <f t="shared" si="7833"/>
        <v>48276.876999999993</v>
      </c>
      <c r="AX3024" s="18">
        <f t="shared" si="7834"/>
        <v>46454.6</v>
      </c>
      <c r="AY3024" s="18">
        <f t="shared" si="7835"/>
        <v>46454.6</v>
      </c>
      <c r="AZ3024" s="18">
        <f t="shared" ref="AZ3024:BB3024" si="7940">AZ3025+AZ3035+AZ3047</f>
        <v>0</v>
      </c>
      <c r="BA3024" s="18">
        <f t="shared" si="7940"/>
        <v>0</v>
      </c>
      <c r="BB3024" s="18">
        <f t="shared" si="7940"/>
        <v>0</v>
      </c>
      <c r="BC3024" s="18">
        <f t="shared" si="7912"/>
        <v>48276.876999999993</v>
      </c>
      <c r="BD3024" s="18">
        <f t="shared" si="7913"/>
        <v>46454.6</v>
      </c>
      <c r="BE3024" s="18">
        <f t="shared" si="7914"/>
        <v>46454.6</v>
      </c>
      <c r="BF3024" s="18">
        <f t="shared" ref="BF3024:BH3024" si="7941">BF3025+BF3035+BF3047</f>
        <v>0</v>
      </c>
      <c r="BG3024" s="18">
        <f t="shared" si="7941"/>
        <v>0</v>
      </c>
      <c r="BH3024" s="18">
        <f t="shared" si="7941"/>
        <v>0</v>
      </c>
      <c r="BI3024" s="18">
        <f t="shared" si="7909"/>
        <v>48276.876999999993</v>
      </c>
      <c r="BJ3024" s="18">
        <f t="shared" si="7910"/>
        <v>46454.6</v>
      </c>
      <c r="BK3024" s="18">
        <f t="shared" si="7911"/>
        <v>46454.6</v>
      </c>
      <c r="BL3024" s="18">
        <f>BL3025+BL3035+BL3047</f>
        <v>2980.3770000000004</v>
      </c>
      <c r="BM3024" s="18">
        <f>BM3025+BM3035+BM3047</f>
        <v>0</v>
      </c>
      <c r="BN3024" s="18">
        <f>BN3025+BN3035+BN3047</f>
        <v>0</v>
      </c>
      <c r="BO3024" s="18">
        <f t="shared" si="7811"/>
        <v>51257.253999999994</v>
      </c>
      <c r="BP3024" s="18">
        <f t="shared" si="7812"/>
        <v>46454.6</v>
      </c>
      <c r="BQ3024" s="18">
        <f t="shared" si="7813"/>
        <v>46454.6</v>
      </c>
      <c r="BR3024" s="18">
        <f>BR3025+BR3035+BR3047</f>
        <v>0</v>
      </c>
      <c r="BS3024" s="18">
        <f>BS3025+BS3035+BS3047</f>
        <v>0</v>
      </c>
      <c r="BT3024" s="18">
        <f>BT3025+BT3035+BT3047</f>
        <v>0</v>
      </c>
      <c r="BU3024" s="18">
        <f t="shared" si="7804"/>
        <v>51257.253999999994</v>
      </c>
      <c r="BV3024" s="18">
        <f t="shared" si="7805"/>
        <v>46454.6</v>
      </c>
      <c r="BW3024" s="18">
        <f t="shared" si="7806"/>
        <v>46454.6</v>
      </c>
      <c r="BX3024" s="18">
        <f t="shared" ref="BX3024:BZ3024" si="7942">BX3025+BX3035+BX3047</f>
        <v>54.716000000000001</v>
      </c>
      <c r="BY3024" s="18">
        <f t="shared" si="7942"/>
        <v>0</v>
      </c>
      <c r="BZ3024" s="18">
        <f t="shared" si="7942"/>
        <v>0</v>
      </c>
      <c r="CA3024" s="18">
        <f t="shared" ref="CA3024:CA3087" si="7943">BU3024+BX3024</f>
        <v>51311.969999999994</v>
      </c>
      <c r="CB3024" s="18">
        <f t="shared" ref="CB3024:CB3087" si="7944">BV3024+BY3024</f>
        <v>46454.6</v>
      </c>
      <c r="CC3024" s="18">
        <f t="shared" ref="CC3024:CC3087" si="7945">BW3024+BZ3024</f>
        <v>46454.6</v>
      </c>
      <c r="CD3024" s="18">
        <f>CD3025+CD3035+CD3047</f>
        <v>0</v>
      </c>
      <c r="CE3024" s="27"/>
      <c r="CF3024" s="33"/>
    </row>
    <row r="3025" spans="1:84" ht="93.6" x14ac:dyDescent="0.3">
      <c r="A3025" s="41" t="s">
        <v>493</v>
      </c>
      <c r="B3025" s="39">
        <v>100</v>
      </c>
      <c r="C3025" s="41"/>
      <c r="D3025" s="41"/>
      <c r="E3025" s="14" t="s">
        <v>550</v>
      </c>
      <c r="F3025" s="18">
        <f t="shared" ref="F3025:K3025" si="7946">F3026</f>
        <v>1619</v>
      </c>
      <c r="G3025" s="18">
        <f t="shared" si="7946"/>
        <v>1615.1000000000001</v>
      </c>
      <c r="H3025" s="18">
        <f t="shared" si="7946"/>
        <v>1613.1000000000001</v>
      </c>
      <c r="I3025" s="18">
        <f t="shared" si="7946"/>
        <v>0</v>
      </c>
      <c r="J3025" s="18">
        <f t="shared" si="7946"/>
        <v>0</v>
      </c>
      <c r="K3025" s="18">
        <f t="shared" si="7946"/>
        <v>0</v>
      </c>
      <c r="L3025" s="18">
        <f t="shared" si="7773"/>
        <v>1619</v>
      </c>
      <c r="M3025" s="18">
        <f t="shared" si="7774"/>
        <v>1615.1000000000001</v>
      </c>
      <c r="N3025" s="18">
        <f t="shared" si="7775"/>
        <v>1613.1000000000001</v>
      </c>
      <c r="O3025" s="18">
        <f t="shared" ref="O3025:S3025" si="7947">O3026</f>
        <v>0</v>
      </c>
      <c r="P3025" s="18">
        <f t="shared" si="7947"/>
        <v>0</v>
      </c>
      <c r="Q3025" s="18">
        <f t="shared" si="7947"/>
        <v>0</v>
      </c>
      <c r="R3025" s="18">
        <f t="shared" si="7947"/>
        <v>0</v>
      </c>
      <c r="S3025" s="18">
        <f t="shared" si="7947"/>
        <v>0</v>
      </c>
      <c r="T3025" s="18">
        <f t="shared" si="7928"/>
        <v>1619</v>
      </c>
      <c r="U3025" s="18">
        <f t="shared" si="7929"/>
        <v>1615.1000000000001</v>
      </c>
      <c r="V3025" s="18">
        <f t="shared" si="7930"/>
        <v>1613.1000000000001</v>
      </c>
      <c r="W3025" s="18">
        <f t="shared" ref="W3025:CD3025" si="7948">W3026</f>
        <v>0</v>
      </c>
      <c r="X3025" s="18">
        <f t="shared" si="7948"/>
        <v>0</v>
      </c>
      <c r="Y3025" s="18">
        <f t="shared" si="7948"/>
        <v>0</v>
      </c>
      <c r="Z3025" s="18">
        <f t="shared" si="7948"/>
        <v>0</v>
      </c>
      <c r="AA3025" s="18">
        <f t="shared" si="7948"/>
        <v>0</v>
      </c>
      <c r="AB3025" s="18">
        <f t="shared" si="7948"/>
        <v>0</v>
      </c>
      <c r="AC3025" s="18">
        <f t="shared" si="7894"/>
        <v>1619</v>
      </c>
      <c r="AD3025" s="18">
        <f t="shared" si="7895"/>
        <v>1615.1000000000001</v>
      </c>
      <c r="AE3025" s="18">
        <f t="shared" si="7896"/>
        <v>1613.1000000000001</v>
      </c>
      <c r="AF3025" s="18">
        <f t="shared" si="7948"/>
        <v>0</v>
      </c>
      <c r="AG3025" s="18">
        <f t="shared" si="7948"/>
        <v>0</v>
      </c>
      <c r="AH3025" s="18">
        <f t="shared" si="7948"/>
        <v>0</v>
      </c>
      <c r="AI3025" s="18">
        <f t="shared" si="7931"/>
        <v>1619</v>
      </c>
      <c r="AJ3025" s="18">
        <f t="shared" si="7932"/>
        <v>1615.1000000000001</v>
      </c>
      <c r="AK3025" s="18">
        <f t="shared" si="7933"/>
        <v>1613.1000000000001</v>
      </c>
      <c r="AL3025" s="18">
        <f t="shared" si="7948"/>
        <v>0</v>
      </c>
      <c r="AM3025" s="18">
        <f t="shared" si="7934"/>
        <v>1619</v>
      </c>
      <c r="AN3025" s="18">
        <f t="shared" si="7948"/>
        <v>0</v>
      </c>
      <c r="AO3025" s="18">
        <f t="shared" si="7948"/>
        <v>0</v>
      </c>
      <c r="AP3025" s="18">
        <f t="shared" si="7948"/>
        <v>0</v>
      </c>
      <c r="AQ3025" s="18">
        <f t="shared" si="7830"/>
        <v>1619</v>
      </c>
      <c r="AR3025" s="18">
        <f t="shared" si="7831"/>
        <v>1615.1000000000001</v>
      </c>
      <c r="AS3025" s="18">
        <f t="shared" si="7832"/>
        <v>1613.1000000000001</v>
      </c>
      <c r="AT3025" s="18">
        <f t="shared" si="7948"/>
        <v>0</v>
      </c>
      <c r="AU3025" s="18">
        <f t="shared" si="7948"/>
        <v>0</v>
      </c>
      <c r="AV3025" s="18">
        <f t="shared" si="7948"/>
        <v>0</v>
      </c>
      <c r="AW3025" s="18">
        <f t="shared" si="7833"/>
        <v>1619</v>
      </c>
      <c r="AX3025" s="18">
        <f t="shared" si="7834"/>
        <v>1615.1000000000001</v>
      </c>
      <c r="AY3025" s="18">
        <f t="shared" si="7835"/>
        <v>1613.1000000000001</v>
      </c>
      <c r="AZ3025" s="18">
        <f t="shared" si="7948"/>
        <v>0</v>
      </c>
      <c r="BA3025" s="18">
        <f t="shared" si="7948"/>
        <v>0</v>
      </c>
      <c r="BB3025" s="18">
        <f t="shared" si="7948"/>
        <v>0</v>
      </c>
      <c r="BC3025" s="18">
        <f t="shared" si="7912"/>
        <v>1619</v>
      </c>
      <c r="BD3025" s="18">
        <f t="shared" si="7913"/>
        <v>1615.1000000000001</v>
      </c>
      <c r="BE3025" s="18">
        <f t="shared" si="7914"/>
        <v>1613.1000000000001</v>
      </c>
      <c r="BF3025" s="18">
        <f t="shared" si="7948"/>
        <v>0</v>
      </c>
      <c r="BG3025" s="18">
        <f t="shared" si="7948"/>
        <v>0</v>
      </c>
      <c r="BH3025" s="18">
        <f t="shared" si="7948"/>
        <v>0</v>
      </c>
      <c r="BI3025" s="18">
        <f t="shared" si="7909"/>
        <v>1619</v>
      </c>
      <c r="BJ3025" s="18">
        <f t="shared" si="7910"/>
        <v>1615.1000000000001</v>
      </c>
      <c r="BK3025" s="18">
        <f t="shared" si="7911"/>
        <v>1613.1000000000001</v>
      </c>
      <c r="BL3025" s="18">
        <f t="shared" si="7948"/>
        <v>0</v>
      </c>
      <c r="BM3025" s="18">
        <f t="shared" si="7948"/>
        <v>0</v>
      </c>
      <c r="BN3025" s="18">
        <f t="shared" si="7948"/>
        <v>0</v>
      </c>
      <c r="BO3025" s="18">
        <f t="shared" si="7811"/>
        <v>1619</v>
      </c>
      <c r="BP3025" s="18">
        <f t="shared" si="7812"/>
        <v>1615.1000000000001</v>
      </c>
      <c r="BQ3025" s="18">
        <f t="shared" si="7813"/>
        <v>1613.1000000000001</v>
      </c>
      <c r="BR3025" s="18">
        <f t="shared" si="7948"/>
        <v>0</v>
      </c>
      <c r="BS3025" s="18">
        <f t="shared" si="7948"/>
        <v>0</v>
      </c>
      <c r="BT3025" s="18">
        <f t="shared" si="7948"/>
        <v>0</v>
      </c>
      <c r="BU3025" s="18">
        <f t="shared" si="7804"/>
        <v>1619</v>
      </c>
      <c r="BV3025" s="18">
        <f t="shared" si="7805"/>
        <v>1615.1000000000001</v>
      </c>
      <c r="BW3025" s="18">
        <f t="shared" si="7806"/>
        <v>1613.1000000000001</v>
      </c>
      <c r="BX3025" s="18">
        <f t="shared" si="7948"/>
        <v>0</v>
      </c>
      <c r="BY3025" s="18">
        <f t="shared" si="7948"/>
        <v>0</v>
      </c>
      <c r="BZ3025" s="18">
        <f t="shared" si="7948"/>
        <v>0</v>
      </c>
      <c r="CA3025" s="18">
        <f t="shared" si="7943"/>
        <v>1619</v>
      </c>
      <c r="CB3025" s="18">
        <f t="shared" si="7944"/>
        <v>1615.1000000000001</v>
      </c>
      <c r="CC3025" s="18">
        <f t="shared" si="7945"/>
        <v>1613.1000000000001</v>
      </c>
      <c r="CD3025" s="18">
        <f t="shared" si="7948"/>
        <v>0</v>
      </c>
      <c r="CE3025" s="27"/>
      <c r="CF3025" s="33"/>
    </row>
    <row r="3026" spans="1:84" ht="31.2" x14ac:dyDescent="0.3">
      <c r="A3026" s="41" t="s">
        <v>493</v>
      </c>
      <c r="B3026" s="39">
        <v>120</v>
      </c>
      <c r="C3026" s="41"/>
      <c r="D3026" s="41"/>
      <c r="E3026" s="14" t="s">
        <v>558</v>
      </c>
      <c r="F3026" s="18">
        <f>F3027+F3028+F3029+F3030+F3031+F3032+F3033+F3034</f>
        <v>1619</v>
      </c>
      <c r="G3026" s="18">
        <f t="shared" ref="G3026:CD3026" si="7949">G3027+G3028+G3029+G3030+G3031+G3032+G3033+G3034</f>
        <v>1615.1000000000001</v>
      </c>
      <c r="H3026" s="18">
        <f t="shared" si="7949"/>
        <v>1613.1000000000001</v>
      </c>
      <c r="I3026" s="18">
        <f t="shared" ref="I3026:K3026" si="7950">I3027+I3028+I3029+I3030+I3031+I3032+I3033+I3034</f>
        <v>0</v>
      </c>
      <c r="J3026" s="18">
        <f t="shared" si="7950"/>
        <v>0</v>
      </c>
      <c r="K3026" s="18">
        <f t="shared" si="7950"/>
        <v>0</v>
      </c>
      <c r="L3026" s="18">
        <f t="shared" si="7773"/>
        <v>1619</v>
      </c>
      <c r="M3026" s="18">
        <f t="shared" si="7774"/>
        <v>1615.1000000000001</v>
      </c>
      <c r="N3026" s="18">
        <f t="shared" si="7775"/>
        <v>1613.1000000000001</v>
      </c>
      <c r="O3026" s="18">
        <f t="shared" ref="O3026:S3026" si="7951">O3027+O3028+O3029+O3030+O3031+O3032+O3033+O3034</f>
        <v>0</v>
      </c>
      <c r="P3026" s="18">
        <f t="shared" si="7951"/>
        <v>0</v>
      </c>
      <c r="Q3026" s="18">
        <f t="shared" si="7951"/>
        <v>0</v>
      </c>
      <c r="R3026" s="18">
        <f t="shared" si="7951"/>
        <v>0</v>
      </c>
      <c r="S3026" s="18">
        <f t="shared" si="7951"/>
        <v>0</v>
      </c>
      <c r="T3026" s="18">
        <f t="shared" si="7928"/>
        <v>1619</v>
      </c>
      <c r="U3026" s="18">
        <f t="shared" si="7929"/>
        <v>1615.1000000000001</v>
      </c>
      <c r="V3026" s="18">
        <f t="shared" si="7930"/>
        <v>1613.1000000000001</v>
      </c>
      <c r="W3026" s="18">
        <f t="shared" ref="W3026:AB3026" si="7952">W3027+W3028+W3029+W3030+W3031+W3032+W3033+W3034</f>
        <v>0</v>
      </c>
      <c r="X3026" s="18">
        <f t="shared" si="7952"/>
        <v>0</v>
      </c>
      <c r="Y3026" s="18">
        <f t="shared" si="7952"/>
        <v>0</v>
      </c>
      <c r="Z3026" s="18">
        <f t="shared" si="7952"/>
        <v>0</v>
      </c>
      <c r="AA3026" s="18">
        <f t="shared" si="7952"/>
        <v>0</v>
      </c>
      <c r="AB3026" s="18">
        <f t="shared" si="7952"/>
        <v>0</v>
      </c>
      <c r="AC3026" s="18">
        <f t="shared" si="7894"/>
        <v>1619</v>
      </c>
      <c r="AD3026" s="18">
        <f t="shared" si="7895"/>
        <v>1615.1000000000001</v>
      </c>
      <c r="AE3026" s="18">
        <f t="shared" si="7896"/>
        <v>1613.1000000000001</v>
      </c>
      <c r="AF3026" s="18">
        <f t="shared" ref="AF3026:AH3026" si="7953">AF3027+AF3028+AF3029+AF3030+AF3031+AF3032+AF3033+AF3034</f>
        <v>0</v>
      </c>
      <c r="AG3026" s="18">
        <f t="shared" si="7953"/>
        <v>0</v>
      </c>
      <c r="AH3026" s="18">
        <f t="shared" si="7953"/>
        <v>0</v>
      </c>
      <c r="AI3026" s="18">
        <f t="shared" si="7931"/>
        <v>1619</v>
      </c>
      <c r="AJ3026" s="18">
        <f t="shared" si="7932"/>
        <v>1615.1000000000001</v>
      </c>
      <c r="AK3026" s="18">
        <f t="shared" si="7933"/>
        <v>1613.1000000000001</v>
      </c>
      <c r="AL3026" s="18">
        <f t="shared" ref="AL3026" si="7954">AL3027+AL3028+AL3029+AL3030+AL3031+AL3032+AL3033+AL3034</f>
        <v>0</v>
      </c>
      <c r="AM3026" s="18">
        <f t="shared" si="7934"/>
        <v>1619</v>
      </c>
      <c r="AN3026" s="18">
        <f t="shared" ref="AN3026:AP3026" si="7955">AN3027+AN3028+AN3029+AN3030+AN3031+AN3032+AN3033+AN3034</f>
        <v>0</v>
      </c>
      <c r="AO3026" s="18">
        <f t="shared" si="7955"/>
        <v>0</v>
      </c>
      <c r="AP3026" s="18">
        <f t="shared" si="7955"/>
        <v>0</v>
      </c>
      <c r="AQ3026" s="18">
        <f t="shared" si="7830"/>
        <v>1619</v>
      </c>
      <c r="AR3026" s="18">
        <f t="shared" si="7831"/>
        <v>1615.1000000000001</v>
      </c>
      <c r="AS3026" s="18">
        <f t="shared" si="7832"/>
        <v>1613.1000000000001</v>
      </c>
      <c r="AT3026" s="18">
        <f t="shared" ref="AT3026:AV3026" si="7956">AT3027+AT3028+AT3029+AT3030+AT3031+AT3032+AT3033+AT3034</f>
        <v>0</v>
      </c>
      <c r="AU3026" s="18">
        <f t="shared" si="7956"/>
        <v>0</v>
      </c>
      <c r="AV3026" s="18">
        <f t="shared" si="7956"/>
        <v>0</v>
      </c>
      <c r="AW3026" s="18">
        <f t="shared" si="7833"/>
        <v>1619</v>
      </c>
      <c r="AX3026" s="18">
        <f t="shared" si="7834"/>
        <v>1615.1000000000001</v>
      </c>
      <c r="AY3026" s="18">
        <f t="shared" si="7835"/>
        <v>1613.1000000000001</v>
      </c>
      <c r="AZ3026" s="18">
        <f t="shared" ref="AZ3026:BB3026" si="7957">AZ3027+AZ3028+AZ3029+AZ3030+AZ3031+AZ3032+AZ3033+AZ3034</f>
        <v>0</v>
      </c>
      <c r="BA3026" s="18">
        <f t="shared" si="7957"/>
        <v>0</v>
      </c>
      <c r="BB3026" s="18">
        <f t="shared" si="7957"/>
        <v>0</v>
      </c>
      <c r="BC3026" s="18">
        <f t="shared" si="7912"/>
        <v>1619</v>
      </c>
      <c r="BD3026" s="18">
        <f t="shared" si="7913"/>
        <v>1615.1000000000001</v>
      </c>
      <c r="BE3026" s="18">
        <f t="shared" si="7914"/>
        <v>1613.1000000000001</v>
      </c>
      <c r="BF3026" s="18">
        <f t="shared" ref="BF3026:BH3026" si="7958">BF3027+BF3028+BF3029+BF3030+BF3031+BF3032+BF3033+BF3034</f>
        <v>0</v>
      </c>
      <c r="BG3026" s="18">
        <f t="shared" si="7958"/>
        <v>0</v>
      </c>
      <c r="BH3026" s="18">
        <f t="shared" si="7958"/>
        <v>0</v>
      </c>
      <c r="BI3026" s="18">
        <f t="shared" si="7909"/>
        <v>1619</v>
      </c>
      <c r="BJ3026" s="18">
        <f t="shared" si="7910"/>
        <v>1615.1000000000001</v>
      </c>
      <c r="BK3026" s="18">
        <f t="shared" si="7911"/>
        <v>1613.1000000000001</v>
      </c>
      <c r="BL3026" s="18">
        <f t="shared" ref="BL3026:BN3026" si="7959">BL3027+BL3028+BL3029+BL3030+BL3031+BL3032+BL3033+BL3034</f>
        <v>0</v>
      </c>
      <c r="BM3026" s="18">
        <f t="shared" si="7959"/>
        <v>0</v>
      </c>
      <c r="BN3026" s="18">
        <f t="shared" si="7959"/>
        <v>0</v>
      </c>
      <c r="BO3026" s="18">
        <f t="shared" si="7811"/>
        <v>1619</v>
      </c>
      <c r="BP3026" s="18">
        <f t="shared" si="7812"/>
        <v>1615.1000000000001</v>
      </c>
      <c r="BQ3026" s="18">
        <f t="shared" si="7813"/>
        <v>1613.1000000000001</v>
      </c>
      <c r="BR3026" s="18">
        <f t="shared" ref="BR3026:BT3026" si="7960">BR3027+BR3028+BR3029+BR3030+BR3031+BR3032+BR3033+BR3034</f>
        <v>0</v>
      </c>
      <c r="BS3026" s="18">
        <f t="shared" si="7960"/>
        <v>0</v>
      </c>
      <c r="BT3026" s="18">
        <f t="shared" si="7960"/>
        <v>0</v>
      </c>
      <c r="BU3026" s="18">
        <f t="shared" si="7804"/>
        <v>1619</v>
      </c>
      <c r="BV3026" s="18">
        <f t="shared" si="7805"/>
        <v>1615.1000000000001</v>
      </c>
      <c r="BW3026" s="18">
        <f t="shared" si="7806"/>
        <v>1613.1000000000001</v>
      </c>
      <c r="BX3026" s="18">
        <f t="shared" ref="BX3026:BZ3026" si="7961">BX3027+BX3028+BX3029+BX3030+BX3031+BX3032+BX3033+BX3034</f>
        <v>0</v>
      </c>
      <c r="BY3026" s="18">
        <f t="shared" si="7961"/>
        <v>0</v>
      </c>
      <c r="BZ3026" s="18">
        <f t="shared" si="7961"/>
        <v>0</v>
      </c>
      <c r="CA3026" s="18">
        <f t="shared" si="7943"/>
        <v>1619</v>
      </c>
      <c r="CB3026" s="18">
        <f t="shared" si="7944"/>
        <v>1615.1000000000001</v>
      </c>
      <c r="CC3026" s="18">
        <f t="shared" si="7945"/>
        <v>1613.1000000000001</v>
      </c>
      <c r="CD3026" s="18">
        <f t="shared" si="7949"/>
        <v>0</v>
      </c>
      <c r="CE3026" s="27"/>
      <c r="CF3026" s="33"/>
    </row>
    <row r="3027" spans="1:84" ht="46.8" x14ac:dyDescent="0.3">
      <c r="A3027" s="41" t="s">
        <v>493</v>
      </c>
      <c r="B3027" s="39">
        <v>120</v>
      </c>
      <c r="C3027" s="41" t="s">
        <v>5</v>
      </c>
      <c r="D3027" s="41" t="s">
        <v>140</v>
      </c>
      <c r="E3027" s="14" t="s">
        <v>515</v>
      </c>
      <c r="F3027" s="18">
        <v>327.7</v>
      </c>
      <c r="G3027" s="18">
        <v>327.7</v>
      </c>
      <c r="H3027" s="18">
        <v>327.7</v>
      </c>
      <c r="I3027" s="18"/>
      <c r="J3027" s="18"/>
      <c r="K3027" s="18"/>
      <c r="L3027" s="18">
        <f t="shared" si="7773"/>
        <v>327.7</v>
      </c>
      <c r="M3027" s="18">
        <f t="shared" si="7774"/>
        <v>327.7</v>
      </c>
      <c r="N3027" s="18">
        <f t="shared" si="7775"/>
        <v>327.7</v>
      </c>
      <c r="O3027" s="18"/>
      <c r="P3027" s="18"/>
      <c r="Q3027" s="18"/>
      <c r="R3027" s="18"/>
      <c r="S3027" s="18"/>
      <c r="T3027" s="18">
        <f t="shared" si="7928"/>
        <v>327.7</v>
      </c>
      <c r="U3027" s="18">
        <f t="shared" si="7929"/>
        <v>327.7</v>
      </c>
      <c r="V3027" s="18">
        <f t="shared" si="7930"/>
        <v>327.7</v>
      </c>
      <c r="W3027" s="18"/>
      <c r="X3027" s="18"/>
      <c r="Y3027" s="18"/>
      <c r="Z3027" s="18"/>
      <c r="AA3027" s="18"/>
      <c r="AB3027" s="18"/>
      <c r="AC3027" s="18">
        <f t="shared" si="7894"/>
        <v>327.7</v>
      </c>
      <c r="AD3027" s="18">
        <f t="shared" si="7895"/>
        <v>327.7</v>
      </c>
      <c r="AE3027" s="18">
        <f t="shared" si="7896"/>
        <v>327.7</v>
      </c>
      <c r="AF3027" s="18"/>
      <c r="AG3027" s="18"/>
      <c r="AH3027" s="18"/>
      <c r="AI3027" s="18">
        <f t="shared" si="7931"/>
        <v>327.7</v>
      </c>
      <c r="AJ3027" s="18">
        <f t="shared" si="7932"/>
        <v>327.7</v>
      </c>
      <c r="AK3027" s="18">
        <f t="shared" si="7933"/>
        <v>327.7</v>
      </c>
      <c r="AL3027" s="18"/>
      <c r="AM3027" s="18">
        <f t="shared" si="7934"/>
        <v>327.7</v>
      </c>
      <c r="AN3027" s="18"/>
      <c r="AO3027" s="18"/>
      <c r="AP3027" s="18"/>
      <c r="AQ3027" s="18">
        <f t="shared" si="7830"/>
        <v>327.7</v>
      </c>
      <c r="AR3027" s="18">
        <f t="shared" si="7831"/>
        <v>327.7</v>
      </c>
      <c r="AS3027" s="18">
        <f t="shared" si="7832"/>
        <v>327.7</v>
      </c>
      <c r="AT3027" s="18"/>
      <c r="AU3027" s="18"/>
      <c r="AV3027" s="18"/>
      <c r="AW3027" s="18">
        <f t="shared" si="7833"/>
        <v>327.7</v>
      </c>
      <c r="AX3027" s="18">
        <f t="shared" si="7834"/>
        <v>327.7</v>
      </c>
      <c r="AY3027" s="18">
        <f t="shared" si="7835"/>
        <v>327.7</v>
      </c>
      <c r="AZ3027" s="18"/>
      <c r="BA3027" s="18"/>
      <c r="BB3027" s="18"/>
      <c r="BC3027" s="18">
        <f t="shared" si="7912"/>
        <v>327.7</v>
      </c>
      <c r="BD3027" s="18">
        <f t="shared" si="7913"/>
        <v>327.7</v>
      </c>
      <c r="BE3027" s="18">
        <f t="shared" si="7914"/>
        <v>327.7</v>
      </c>
      <c r="BF3027" s="18"/>
      <c r="BG3027" s="18"/>
      <c r="BH3027" s="18"/>
      <c r="BI3027" s="18">
        <f t="shared" si="7909"/>
        <v>327.7</v>
      </c>
      <c r="BJ3027" s="18">
        <f t="shared" si="7910"/>
        <v>327.7</v>
      </c>
      <c r="BK3027" s="18">
        <f t="shared" si="7911"/>
        <v>327.7</v>
      </c>
      <c r="BL3027" s="18"/>
      <c r="BM3027" s="18"/>
      <c r="BN3027" s="18"/>
      <c r="BO3027" s="18">
        <f t="shared" si="7811"/>
        <v>327.7</v>
      </c>
      <c r="BP3027" s="18">
        <f t="shared" si="7812"/>
        <v>327.7</v>
      </c>
      <c r="BQ3027" s="18">
        <f t="shared" si="7813"/>
        <v>327.7</v>
      </c>
      <c r="BR3027" s="18"/>
      <c r="BS3027" s="18"/>
      <c r="BT3027" s="18"/>
      <c r="BU3027" s="18">
        <f t="shared" si="7804"/>
        <v>327.7</v>
      </c>
      <c r="BV3027" s="18">
        <f t="shared" si="7805"/>
        <v>327.7</v>
      </c>
      <c r="BW3027" s="18">
        <f t="shared" si="7806"/>
        <v>327.7</v>
      </c>
      <c r="BX3027" s="18"/>
      <c r="BY3027" s="18"/>
      <c r="BZ3027" s="18"/>
      <c r="CA3027" s="18">
        <f t="shared" si="7943"/>
        <v>327.7</v>
      </c>
      <c r="CB3027" s="18">
        <f t="shared" si="7944"/>
        <v>327.7</v>
      </c>
      <c r="CC3027" s="18">
        <f t="shared" si="7945"/>
        <v>327.7</v>
      </c>
      <c r="CD3027" s="18"/>
      <c r="CE3027" s="27"/>
      <c r="CF3027" s="33"/>
    </row>
    <row r="3028" spans="1:84" x14ac:dyDescent="0.3">
      <c r="A3028" s="41" t="s">
        <v>493</v>
      </c>
      <c r="B3028" s="39">
        <v>120</v>
      </c>
      <c r="C3028" s="41" t="s">
        <v>5</v>
      </c>
      <c r="D3028" s="41" t="s">
        <v>6</v>
      </c>
      <c r="E3028" s="14" t="s">
        <v>518</v>
      </c>
      <c r="F3028" s="18">
        <v>497.8</v>
      </c>
      <c r="G3028" s="18">
        <v>494.5</v>
      </c>
      <c r="H3028" s="18">
        <v>493.3</v>
      </c>
      <c r="I3028" s="18"/>
      <c r="J3028" s="18"/>
      <c r="K3028" s="18"/>
      <c r="L3028" s="18">
        <f t="shared" si="7773"/>
        <v>497.8</v>
      </c>
      <c r="M3028" s="18">
        <f t="shared" si="7774"/>
        <v>494.5</v>
      </c>
      <c r="N3028" s="18">
        <f t="shared" si="7775"/>
        <v>493.3</v>
      </c>
      <c r="O3028" s="18"/>
      <c r="P3028" s="18"/>
      <c r="Q3028" s="18"/>
      <c r="R3028" s="18"/>
      <c r="S3028" s="18"/>
      <c r="T3028" s="18">
        <f t="shared" si="7928"/>
        <v>497.8</v>
      </c>
      <c r="U3028" s="18">
        <f t="shared" si="7929"/>
        <v>494.5</v>
      </c>
      <c r="V3028" s="18">
        <f t="shared" si="7930"/>
        <v>493.3</v>
      </c>
      <c r="W3028" s="18"/>
      <c r="X3028" s="18"/>
      <c r="Y3028" s="18"/>
      <c r="Z3028" s="18"/>
      <c r="AA3028" s="18"/>
      <c r="AB3028" s="18"/>
      <c r="AC3028" s="18">
        <f t="shared" si="7894"/>
        <v>497.8</v>
      </c>
      <c r="AD3028" s="18">
        <f t="shared" si="7895"/>
        <v>494.5</v>
      </c>
      <c r="AE3028" s="18">
        <f t="shared" si="7896"/>
        <v>493.3</v>
      </c>
      <c r="AF3028" s="18"/>
      <c r="AG3028" s="18"/>
      <c r="AH3028" s="18"/>
      <c r="AI3028" s="18">
        <f t="shared" si="7931"/>
        <v>497.8</v>
      </c>
      <c r="AJ3028" s="18">
        <f t="shared" si="7932"/>
        <v>494.5</v>
      </c>
      <c r="AK3028" s="18">
        <f t="shared" si="7933"/>
        <v>493.3</v>
      </c>
      <c r="AL3028" s="18"/>
      <c r="AM3028" s="18">
        <f t="shared" si="7934"/>
        <v>497.8</v>
      </c>
      <c r="AN3028" s="18"/>
      <c r="AO3028" s="18"/>
      <c r="AP3028" s="18"/>
      <c r="AQ3028" s="18">
        <f t="shared" si="7830"/>
        <v>497.8</v>
      </c>
      <c r="AR3028" s="18">
        <f t="shared" si="7831"/>
        <v>494.5</v>
      </c>
      <c r="AS3028" s="18">
        <f t="shared" si="7832"/>
        <v>493.3</v>
      </c>
      <c r="AT3028" s="18"/>
      <c r="AU3028" s="18"/>
      <c r="AV3028" s="18"/>
      <c r="AW3028" s="18">
        <f t="shared" si="7833"/>
        <v>497.8</v>
      </c>
      <c r="AX3028" s="18">
        <f t="shared" si="7834"/>
        <v>494.5</v>
      </c>
      <c r="AY3028" s="18">
        <f t="shared" si="7835"/>
        <v>493.3</v>
      </c>
      <c r="AZ3028" s="18"/>
      <c r="BA3028" s="18"/>
      <c r="BB3028" s="18"/>
      <c r="BC3028" s="18">
        <f t="shared" si="7912"/>
        <v>497.8</v>
      </c>
      <c r="BD3028" s="18">
        <f t="shared" si="7913"/>
        <v>494.5</v>
      </c>
      <c r="BE3028" s="18">
        <f t="shared" si="7914"/>
        <v>493.3</v>
      </c>
      <c r="BF3028" s="18"/>
      <c r="BG3028" s="18"/>
      <c r="BH3028" s="18"/>
      <c r="BI3028" s="18">
        <f t="shared" si="7909"/>
        <v>497.8</v>
      </c>
      <c r="BJ3028" s="18">
        <f t="shared" si="7910"/>
        <v>494.5</v>
      </c>
      <c r="BK3028" s="18">
        <f t="shared" si="7911"/>
        <v>493.3</v>
      </c>
      <c r="BL3028" s="18"/>
      <c r="BM3028" s="18"/>
      <c r="BN3028" s="18"/>
      <c r="BO3028" s="18">
        <f t="shared" si="7811"/>
        <v>497.8</v>
      </c>
      <c r="BP3028" s="18">
        <f t="shared" si="7812"/>
        <v>494.5</v>
      </c>
      <c r="BQ3028" s="18">
        <f t="shared" si="7813"/>
        <v>493.3</v>
      </c>
      <c r="BR3028" s="18"/>
      <c r="BS3028" s="18"/>
      <c r="BT3028" s="18"/>
      <c r="BU3028" s="18">
        <f t="shared" si="7804"/>
        <v>497.8</v>
      </c>
      <c r="BV3028" s="18">
        <f t="shared" si="7805"/>
        <v>494.5</v>
      </c>
      <c r="BW3028" s="18">
        <f t="shared" si="7806"/>
        <v>493.3</v>
      </c>
      <c r="BX3028" s="18"/>
      <c r="BY3028" s="18"/>
      <c r="BZ3028" s="18"/>
      <c r="CA3028" s="18">
        <f t="shared" si="7943"/>
        <v>497.8</v>
      </c>
      <c r="CB3028" s="18">
        <f t="shared" si="7944"/>
        <v>494.5</v>
      </c>
      <c r="CC3028" s="18">
        <f t="shared" si="7945"/>
        <v>493.3</v>
      </c>
      <c r="CD3028" s="18"/>
      <c r="CE3028" s="27"/>
      <c r="CF3028" s="33"/>
    </row>
    <row r="3029" spans="1:84" x14ac:dyDescent="0.3">
      <c r="A3029" s="41" t="s">
        <v>493</v>
      </c>
      <c r="B3029" s="39">
        <v>120</v>
      </c>
      <c r="C3029" s="41" t="s">
        <v>149</v>
      </c>
      <c r="D3029" s="41" t="s">
        <v>23</v>
      </c>
      <c r="E3029" s="14" t="s">
        <v>522</v>
      </c>
      <c r="F3029" s="18">
        <v>0.6</v>
      </c>
      <c r="G3029" s="18">
        <v>0.7</v>
      </c>
      <c r="H3029" s="18">
        <v>0.6</v>
      </c>
      <c r="I3029" s="18"/>
      <c r="J3029" s="18"/>
      <c r="K3029" s="18"/>
      <c r="L3029" s="18">
        <f t="shared" si="7773"/>
        <v>0.6</v>
      </c>
      <c r="M3029" s="18">
        <f t="shared" si="7774"/>
        <v>0.7</v>
      </c>
      <c r="N3029" s="18">
        <f t="shared" si="7775"/>
        <v>0.6</v>
      </c>
      <c r="O3029" s="18"/>
      <c r="P3029" s="18"/>
      <c r="Q3029" s="18"/>
      <c r="R3029" s="18"/>
      <c r="S3029" s="18"/>
      <c r="T3029" s="18">
        <f t="shared" si="7928"/>
        <v>0.6</v>
      </c>
      <c r="U3029" s="18">
        <f t="shared" si="7929"/>
        <v>0.7</v>
      </c>
      <c r="V3029" s="18">
        <f t="shared" si="7930"/>
        <v>0.6</v>
      </c>
      <c r="W3029" s="18"/>
      <c r="X3029" s="18"/>
      <c r="Y3029" s="18"/>
      <c r="Z3029" s="18"/>
      <c r="AA3029" s="18"/>
      <c r="AB3029" s="18"/>
      <c r="AC3029" s="18">
        <f t="shared" si="7894"/>
        <v>0.6</v>
      </c>
      <c r="AD3029" s="18">
        <f t="shared" si="7895"/>
        <v>0.7</v>
      </c>
      <c r="AE3029" s="18">
        <f t="shared" si="7896"/>
        <v>0.6</v>
      </c>
      <c r="AF3029" s="18"/>
      <c r="AG3029" s="18"/>
      <c r="AH3029" s="18"/>
      <c r="AI3029" s="18">
        <f t="shared" si="7931"/>
        <v>0.6</v>
      </c>
      <c r="AJ3029" s="18">
        <f t="shared" si="7932"/>
        <v>0.7</v>
      </c>
      <c r="AK3029" s="18">
        <f t="shared" si="7933"/>
        <v>0.6</v>
      </c>
      <c r="AL3029" s="18"/>
      <c r="AM3029" s="18">
        <f t="shared" si="7934"/>
        <v>0.6</v>
      </c>
      <c r="AN3029" s="18"/>
      <c r="AO3029" s="18"/>
      <c r="AP3029" s="18"/>
      <c r="AQ3029" s="18">
        <f t="shared" si="7830"/>
        <v>0.6</v>
      </c>
      <c r="AR3029" s="18">
        <f t="shared" si="7831"/>
        <v>0.7</v>
      </c>
      <c r="AS3029" s="18">
        <f t="shared" si="7832"/>
        <v>0.6</v>
      </c>
      <c r="AT3029" s="18"/>
      <c r="AU3029" s="18"/>
      <c r="AV3029" s="18"/>
      <c r="AW3029" s="18">
        <f t="shared" si="7833"/>
        <v>0.6</v>
      </c>
      <c r="AX3029" s="18">
        <f t="shared" si="7834"/>
        <v>0.7</v>
      </c>
      <c r="AY3029" s="18">
        <f t="shared" si="7835"/>
        <v>0.6</v>
      </c>
      <c r="AZ3029" s="18"/>
      <c r="BA3029" s="18"/>
      <c r="BB3029" s="18"/>
      <c r="BC3029" s="18">
        <f t="shared" si="7912"/>
        <v>0.6</v>
      </c>
      <c r="BD3029" s="18">
        <f t="shared" si="7913"/>
        <v>0.7</v>
      </c>
      <c r="BE3029" s="18">
        <f t="shared" si="7914"/>
        <v>0.6</v>
      </c>
      <c r="BF3029" s="18"/>
      <c r="BG3029" s="18"/>
      <c r="BH3029" s="18"/>
      <c r="BI3029" s="18">
        <f t="shared" si="7909"/>
        <v>0.6</v>
      </c>
      <c r="BJ3029" s="18">
        <f t="shared" si="7910"/>
        <v>0.7</v>
      </c>
      <c r="BK3029" s="18">
        <f t="shared" si="7911"/>
        <v>0.6</v>
      </c>
      <c r="BL3029" s="18"/>
      <c r="BM3029" s="18"/>
      <c r="BN3029" s="18"/>
      <c r="BO3029" s="18">
        <f t="shared" si="7811"/>
        <v>0.6</v>
      </c>
      <c r="BP3029" s="18">
        <f t="shared" si="7812"/>
        <v>0.7</v>
      </c>
      <c r="BQ3029" s="18">
        <f t="shared" si="7813"/>
        <v>0.6</v>
      </c>
      <c r="BR3029" s="18"/>
      <c r="BS3029" s="18"/>
      <c r="BT3029" s="18"/>
      <c r="BU3029" s="18">
        <f t="shared" si="7804"/>
        <v>0.6</v>
      </c>
      <c r="BV3029" s="18">
        <f t="shared" si="7805"/>
        <v>0.7</v>
      </c>
      <c r="BW3029" s="18">
        <f t="shared" si="7806"/>
        <v>0.6</v>
      </c>
      <c r="BX3029" s="18"/>
      <c r="BY3029" s="18"/>
      <c r="BZ3029" s="18"/>
      <c r="CA3029" s="18">
        <f t="shared" si="7943"/>
        <v>0.6</v>
      </c>
      <c r="CB3029" s="18">
        <f t="shared" si="7944"/>
        <v>0.7</v>
      </c>
      <c r="CC3029" s="18">
        <f t="shared" si="7945"/>
        <v>0.6</v>
      </c>
      <c r="CD3029" s="18"/>
      <c r="CE3029" s="27"/>
      <c r="CF3029" s="33"/>
    </row>
    <row r="3030" spans="1:84" ht="31.2" x14ac:dyDescent="0.3">
      <c r="A3030" s="41" t="s">
        <v>493</v>
      </c>
      <c r="B3030" s="39">
        <v>120</v>
      </c>
      <c r="C3030" s="41" t="s">
        <v>198</v>
      </c>
      <c r="D3030" s="41" t="s">
        <v>198</v>
      </c>
      <c r="E3030" s="14" t="s">
        <v>528</v>
      </c>
      <c r="F3030" s="18">
        <v>149</v>
      </c>
      <c r="G3030" s="18">
        <v>149</v>
      </c>
      <c r="H3030" s="18">
        <v>149</v>
      </c>
      <c r="I3030" s="18"/>
      <c r="J3030" s="18"/>
      <c r="K3030" s="18"/>
      <c r="L3030" s="18">
        <f t="shared" si="7773"/>
        <v>149</v>
      </c>
      <c r="M3030" s="18">
        <f t="shared" si="7774"/>
        <v>149</v>
      </c>
      <c r="N3030" s="18">
        <f t="shared" si="7775"/>
        <v>149</v>
      </c>
      <c r="O3030" s="18"/>
      <c r="P3030" s="18"/>
      <c r="Q3030" s="18"/>
      <c r="R3030" s="18"/>
      <c r="S3030" s="18"/>
      <c r="T3030" s="18">
        <f t="shared" si="7928"/>
        <v>149</v>
      </c>
      <c r="U3030" s="18">
        <f t="shared" si="7929"/>
        <v>149</v>
      </c>
      <c r="V3030" s="18">
        <f t="shared" si="7930"/>
        <v>149</v>
      </c>
      <c r="W3030" s="18"/>
      <c r="X3030" s="18"/>
      <c r="Y3030" s="18"/>
      <c r="Z3030" s="18"/>
      <c r="AA3030" s="18"/>
      <c r="AB3030" s="18"/>
      <c r="AC3030" s="18">
        <f t="shared" si="7894"/>
        <v>149</v>
      </c>
      <c r="AD3030" s="18">
        <f t="shared" si="7895"/>
        <v>149</v>
      </c>
      <c r="AE3030" s="18">
        <f t="shared" si="7896"/>
        <v>149</v>
      </c>
      <c r="AF3030" s="18"/>
      <c r="AG3030" s="18"/>
      <c r="AH3030" s="18"/>
      <c r="AI3030" s="18">
        <f t="shared" si="7931"/>
        <v>149</v>
      </c>
      <c r="AJ3030" s="18">
        <f t="shared" si="7932"/>
        <v>149</v>
      </c>
      <c r="AK3030" s="18">
        <f t="shared" si="7933"/>
        <v>149</v>
      </c>
      <c r="AL3030" s="18"/>
      <c r="AM3030" s="18">
        <f t="shared" si="7934"/>
        <v>149</v>
      </c>
      <c r="AN3030" s="18"/>
      <c r="AO3030" s="18"/>
      <c r="AP3030" s="18"/>
      <c r="AQ3030" s="18">
        <f t="shared" si="7830"/>
        <v>149</v>
      </c>
      <c r="AR3030" s="18">
        <f t="shared" si="7831"/>
        <v>149</v>
      </c>
      <c r="AS3030" s="18">
        <f t="shared" si="7832"/>
        <v>149</v>
      </c>
      <c r="AT3030" s="18"/>
      <c r="AU3030" s="18"/>
      <c r="AV3030" s="18"/>
      <c r="AW3030" s="18">
        <f t="shared" si="7833"/>
        <v>149</v>
      </c>
      <c r="AX3030" s="18">
        <f t="shared" si="7834"/>
        <v>149</v>
      </c>
      <c r="AY3030" s="18">
        <f t="shared" si="7835"/>
        <v>149</v>
      </c>
      <c r="AZ3030" s="18"/>
      <c r="BA3030" s="18"/>
      <c r="BB3030" s="18"/>
      <c r="BC3030" s="18">
        <f t="shared" si="7912"/>
        <v>149</v>
      </c>
      <c r="BD3030" s="18">
        <f t="shared" si="7913"/>
        <v>149</v>
      </c>
      <c r="BE3030" s="18">
        <f t="shared" si="7914"/>
        <v>149</v>
      </c>
      <c r="BF3030" s="18"/>
      <c r="BG3030" s="18"/>
      <c r="BH3030" s="18"/>
      <c r="BI3030" s="18">
        <f t="shared" si="7909"/>
        <v>149</v>
      </c>
      <c r="BJ3030" s="18">
        <f t="shared" si="7910"/>
        <v>149</v>
      </c>
      <c r="BK3030" s="18">
        <f t="shared" si="7911"/>
        <v>149</v>
      </c>
      <c r="BL3030" s="18"/>
      <c r="BM3030" s="18"/>
      <c r="BN3030" s="18"/>
      <c r="BO3030" s="18">
        <f t="shared" si="7811"/>
        <v>149</v>
      </c>
      <c r="BP3030" s="18">
        <f t="shared" si="7812"/>
        <v>149</v>
      </c>
      <c r="BQ3030" s="18">
        <f t="shared" si="7813"/>
        <v>149</v>
      </c>
      <c r="BR3030" s="18"/>
      <c r="BS3030" s="18"/>
      <c r="BT3030" s="18"/>
      <c r="BU3030" s="18">
        <f t="shared" si="7804"/>
        <v>149</v>
      </c>
      <c r="BV3030" s="18">
        <f t="shared" si="7805"/>
        <v>149</v>
      </c>
      <c r="BW3030" s="18">
        <f t="shared" si="7806"/>
        <v>149</v>
      </c>
      <c r="BX3030" s="18"/>
      <c r="BY3030" s="18"/>
      <c r="BZ3030" s="18"/>
      <c r="CA3030" s="18">
        <f t="shared" si="7943"/>
        <v>149</v>
      </c>
      <c r="CB3030" s="18">
        <f t="shared" si="7944"/>
        <v>149</v>
      </c>
      <c r="CC3030" s="18">
        <f t="shared" si="7945"/>
        <v>149</v>
      </c>
      <c r="CD3030" s="18"/>
      <c r="CE3030" s="27"/>
      <c r="CF3030" s="33"/>
    </row>
    <row r="3031" spans="1:84" ht="31.2" x14ac:dyDescent="0.3">
      <c r="A3031" s="41" t="s">
        <v>493</v>
      </c>
      <c r="B3031" s="39">
        <v>120</v>
      </c>
      <c r="C3031" s="41" t="s">
        <v>140</v>
      </c>
      <c r="D3031" s="41" t="s">
        <v>198</v>
      </c>
      <c r="E3031" s="14" t="s">
        <v>530</v>
      </c>
      <c r="F3031" s="18">
        <v>52.2</v>
      </c>
      <c r="G3031" s="18">
        <v>52.2</v>
      </c>
      <c r="H3031" s="18">
        <v>52.2</v>
      </c>
      <c r="I3031" s="18"/>
      <c r="J3031" s="18"/>
      <c r="K3031" s="18"/>
      <c r="L3031" s="18">
        <f t="shared" ref="L3031:L3105" si="7962">F3031+I3031</f>
        <v>52.2</v>
      </c>
      <c r="M3031" s="18">
        <f t="shared" ref="M3031:M3105" si="7963">G3031+J3031</f>
        <v>52.2</v>
      </c>
      <c r="N3031" s="18">
        <f t="shared" ref="N3031:N3105" si="7964">H3031+K3031</f>
        <v>52.2</v>
      </c>
      <c r="O3031" s="18"/>
      <c r="P3031" s="18"/>
      <c r="Q3031" s="18"/>
      <c r="R3031" s="18"/>
      <c r="S3031" s="18"/>
      <c r="T3031" s="18">
        <f t="shared" si="7928"/>
        <v>52.2</v>
      </c>
      <c r="U3031" s="18">
        <f t="shared" si="7929"/>
        <v>52.2</v>
      </c>
      <c r="V3031" s="18">
        <f t="shared" si="7930"/>
        <v>52.2</v>
      </c>
      <c r="W3031" s="18"/>
      <c r="X3031" s="18"/>
      <c r="Y3031" s="18"/>
      <c r="Z3031" s="18"/>
      <c r="AA3031" s="18"/>
      <c r="AB3031" s="18"/>
      <c r="AC3031" s="18">
        <f t="shared" si="7894"/>
        <v>52.2</v>
      </c>
      <c r="AD3031" s="18">
        <f t="shared" si="7895"/>
        <v>52.2</v>
      </c>
      <c r="AE3031" s="18">
        <f t="shared" si="7896"/>
        <v>52.2</v>
      </c>
      <c r="AF3031" s="18"/>
      <c r="AG3031" s="18"/>
      <c r="AH3031" s="18"/>
      <c r="AI3031" s="18">
        <f t="shared" si="7931"/>
        <v>52.2</v>
      </c>
      <c r="AJ3031" s="18">
        <f t="shared" si="7932"/>
        <v>52.2</v>
      </c>
      <c r="AK3031" s="18">
        <f t="shared" si="7933"/>
        <v>52.2</v>
      </c>
      <c r="AL3031" s="18"/>
      <c r="AM3031" s="18">
        <f t="shared" si="7934"/>
        <v>52.2</v>
      </c>
      <c r="AN3031" s="18"/>
      <c r="AO3031" s="18"/>
      <c r="AP3031" s="18"/>
      <c r="AQ3031" s="18">
        <f t="shared" si="7830"/>
        <v>52.2</v>
      </c>
      <c r="AR3031" s="18">
        <f t="shared" si="7831"/>
        <v>52.2</v>
      </c>
      <c r="AS3031" s="18">
        <f t="shared" si="7832"/>
        <v>52.2</v>
      </c>
      <c r="AT3031" s="18"/>
      <c r="AU3031" s="18"/>
      <c r="AV3031" s="18"/>
      <c r="AW3031" s="18">
        <f t="shared" si="7833"/>
        <v>52.2</v>
      </c>
      <c r="AX3031" s="18">
        <f t="shared" si="7834"/>
        <v>52.2</v>
      </c>
      <c r="AY3031" s="18">
        <f t="shared" si="7835"/>
        <v>52.2</v>
      </c>
      <c r="AZ3031" s="18"/>
      <c r="BA3031" s="18"/>
      <c r="BB3031" s="18"/>
      <c r="BC3031" s="18">
        <f t="shared" si="7912"/>
        <v>52.2</v>
      </c>
      <c r="BD3031" s="18">
        <f t="shared" si="7913"/>
        <v>52.2</v>
      </c>
      <c r="BE3031" s="18">
        <f t="shared" si="7914"/>
        <v>52.2</v>
      </c>
      <c r="BF3031" s="18"/>
      <c r="BG3031" s="18"/>
      <c r="BH3031" s="18"/>
      <c r="BI3031" s="18">
        <f t="shared" si="7909"/>
        <v>52.2</v>
      </c>
      <c r="BJ3031" s="18">
        <f t="shared" si="7910"/>
        <v>52.2</v>
      </c>
      <c r="BK3031" s="18">
        <f t="shared" si="7911"/>
        <v>52.2</v>
      </c>
      <c r="BL3031" s="18"/>
      <c r="BM3031" s="18"/>
      <c r="BN3031" s="18"/>
      <c r="BO3031" s="18">
        <f t="shared" si="7811"/>
        <v>52.2</v>
      </c>
      <c r="BP3031" s="18">
        <f t="shared" si="7812"/>
        <v>52.2</v>
      </c>
      <c r="BQ3031" s="18">
        <f t="shared" si="7813"/>
        <v>52.2</v>
      </c>
      <c r="BR3031" s="18"/>
      <c r="BS3031" s="18"/>
      <c r="BT3031" s="18"/>
      <c r="BU3031" s="18">
        <f t="shared" si="7804"/>
        <v>52.2</v>
      </c>
      <c r="BV3031" s="18">
        <f t="shared" si="7805"/>
        <v>52.2</v>
      </c>
      <c r="BW3031" s="18">
        <f t="shared" si="7806"/>
        <v>52.2</v>
      </c>
      <c r="BX3031" s="18"/>
      <c r="BY3031" s="18"/>
      <c r="BZ3031" s="18"/>
      <c r="CA3031" s="18">
        <f t="shared" si="7943"/>
        <v>52.2</v>
      </c>
      <c r="CB3031" s="18">
        <f t="shared" si="7944"/>
        <v>52.2</v>
      </c>
      <c r="CC3031" s="18">
        <f t="shared" si="7945"/>
        <v>52.2</v>
      </c>
      <c r="CD3031" s="18"/>
      <c r="CE3031" s="27"/>
      <c r="CF3031" s="33"/>
    </row>
    <row r="3032" spans="1:84" x14ac:dyDescent="0.3">
      <c r="A3032" s="41" t="s">
        <v>493</v>
      </c>
      <c r="B3032" s="39">
        <v>120</v>
      </c>
      <c r="C3032" s="41" t="s">
        <v>27</v>
      </c>
      <c r="D3032" s="41" t="s">
        <v>29</v>
      </c>
      <c r="E3032" s="14" t="s">
        <v>536</v>
      </c>
      <c r="F3032" s="18">
        <v>299.8</v>
      </c>
      <c r="G3032" s="18">
        <v>299.8</v>
      </c>
      <c r="H3032" s="18">
        <v>299.8</v>
      </c>
      <c r="I3032" s="18"/>
      <c r="J3032" s="18"/>
      <c r="K3032" s="18"/>
      <c r="L3032" s="18">
        <f t="shared" si="7962"/>
        <v>299.8</v>
      </c>
      <c r="M3032" s="18">
        <f t="shared" si="7963"/>
        <v>299.8</v>
      </c>
      <c r="N3032" s="18">
        <f t="shared" si="7964"/>
        <v>299.8</v>
      </c>
      <c r="O3032" s="18"/>
      <c r="P3032" s="18"/>
      <c r="Q3032" s="18"/>
      <c r="R3032" s="18"/>
      <c r="S3032" s="18"/>
      <c r="T3032" s="18">
        <f t="shared" si="7928"/>
        <v>299.8</v>
      </c>
      <c r="U3032" s="18">
        <f t="shared" si="7929"/>
        <v>299.8</v>
      </c>
      <c r="V3032" s="18">
        <f t="shared" si="7930"/>
        <v>299.8</v>
      </c>
      <c r="W3032" s="18"/>
      <c r="X3032" s="18"/>
      <c r="Y3032" s="18"/>
      <c r="Z3032" s="18"/>
      <c r="AA3032" s="18"/>
      <c r="AB3032" s="18"/>
      <c r="AC3032" s="18">
        <f t="shared" si="7894"/>
        <v>299.8</v>
      </c>
      <c r="AD3032" s="18">
        <f t="shared" si="7895"/>
        <v>299.8</v>
      </c>
      <c r="AE3032" s="18">
        <f t="shared" si="7896"/>
        <v>299.8</v>
      </c>
      <c r="AF3032" s="18"/>
      <c r="AG3032" s="18"/>
      <c r="AH3032" s="18"/>
      <c r="AI3032" s="18">
        <f t="shared" si="7931"/>
        <v>299.8</v>
      </c>
      <c r="AJ3032" s="18">
        <f t="shared" si="7932"/>
        <v>299.8</v>
      </c>
      <c r="AK3032" s="18">
        <f t="shared" si="7933"/>
        <v>299.8</v>
      </c>
      <c r="AL3032" s="18"/>
      <c r="AM3032" s="18">
        <f t="shared" si="7934"/>
        <v>299.8</v>
      </c>
      <c r="AN3032" s="18"/>
      <c r="AO3032" s="18"/>
      <c r="AP3032" s="18"/>
      <c r="AQ3032" s="18">
        <f t="shared" si="7830"/>
        <v>299.8</v>
      </c>
      <c r="AR3032" s="18">
        <f t="shared" si="7831"/>
        <v>299.8</v>
      </c>
      <c r="AS3032" s="18">
        <f t="shared" si="7832"/>
        <v>299.8</v>
      </c>
      <c r="AT3032" s="18"/>
      <c r="AU3032" s="18"/>
      <c r="AV3032" s="18"/>
      <c r="AW3032" s="18">
        <f t="shared" si="7833"/>
        <v>299.8</v>
      </c>
      <c r="AX3032" s="18">
        <f t="shared" si="7834"/>
        <v>299.8</v>
      </c>
      <c r="AY3032" s="18">
        <f t="shared" si="7835"/>
        <v>299.8</v>
      </c>
      <c r="AZ3032" s="18"/>
      <c r="BA3032" s="18"/>
      <c r="BB3032" s="18"/>
      <c r="BC3032" s="18">
        <f t="shared" si="7912"/>
        <v>299.8</v>
      </c>
      <c r="BD3032" s="18">
        <f t="shared" si="7913"/>
        <v>299.8</v>
      </c>
      <c r="BE3032" s="18">
        <f t="shared" si="7914"/>
        <v>299.8</v>
      </c>
      <c r="BF3032" s="18"/>
      <c r="BG3032" s="18"/>
      <c r="BH3032" s="18"/>
      <c r="BI3032" s="18">
        <f t="shared" si="7909"/>
        <v>299.8</v>
      </c>
      <c r="BJ3032" s="18">
        <f t="shared" si="7910"/>
        <v>299.8</v>
      </c>
      <c r="BK3032" s="18">
        <f t="shared" si="7911"/>
        <v>299.8</v>
      </c>
      <c r="BL3032" s="18"/>
      <c r="BM3032" s="18"/>
      <c r="BN3032" s="18"/>
      <c r="BO3032" s="18">
        <f t="shared" si="7811"/>
        <v>299.8</v>
      </c>
      <c r="BP3032" s="18">
        <f t="shared" si="7812"/>
        <v>299.8</v>
      </c>
      <c r="BQ3032" s="18">
        <f t="shared" si="7813"/>
        <v>299.8</v>
      </c>
      <c r="BR3032" s="18"/>
      <c r="BS3032" s="18"/>
      <c r="BT3032" s="18"/>
      <c r="BU3032" s="18">
        <f t="shared" si="7804"/>
        <v>299.8</v>
      </c>
      <c r="BV3032" s="18">
        <f t="shared" si="7805"/>
        <v>299.8</v>
      </c>
      <c r="BW3032" s="18">
        <f t="shared" si="7806"/>
        <v>299.8</v>
      </c>
      <c r="BX3032" s="18"/>
      <c r="BY3032" s="18"/>
      <c r="BZ3032" s="18"/>
      <c r="CA3032" s="18">
        <f t="shared" si="7943"/>
        <v>299.8</v>
      </c>
      <c r="CB3032" s="18">
        <f t="shared" si="7944"/>
        <v>299.8</v>
      </c>
      <c r="CC3032" s="18">
        <f t="shared" si="7945"/>
        <v>299.8</v>
      </c>
      <c r="CD3032" s="18"/>
      <c r="CE3032" s="27"/>
      <c r="CF3032" s="33"/>
    </row>
    <row r="3033" spans="1:84" ht="31.2" x14ac:dyDescent="0.3">
      <c r="A3033" s="41" t="s">
        <v>493</v>
      </c>
      <c r="B3033" s="39">
        <v>120</v>
      </c>
      <c r="C3033" s="41" t="s">
        <v>23</v>
      </c>
      <c r="D3033" s="41" t="s">
        <v>149</v>
      </c>
      <c r="E3033" s="14" t="s">
        <v>538</v>
      </c>
      <c r="F3033" s="18">
        <v>290.5</v>
      </c>
      <c r="G3033" s="18">
        <v>290.5</v>
      </c>
      <c r="H3033" s="18">
        <v>290.5</v>
      </c>
      <c r="I3033" s="18"/>
      <c r="J3033" s="18"/>
      <c r="K3033" s="18"/>
      <c r="L3033" s="18">
        <f t="shared" si="7962"/>
        <v>290.5</v>
      </c>
      <c r="M3033" s="18">
        <f t="shared" si="7963"/>
        <v>290.5</v>
      </c>
      <c r="N3033" s="18">
        <f t="shared" si="7964"/>
        <v>290.5</v>
      </c>
      <c r="O3033" s="18"/>
      <c r="P3033" s="18"/>
      <c r="Q3033" s="18"/>
      <c r="R3033" s="18"/>
      <c r="S3033" s="18"/>
      <c r="T3033" s="18">
        <f t="shared" si="7928"/>
        <v>290.5</v>
      </c>
      <c r="U3033" s="18">
        <f t="shared" si="7929"/>
        <v>290.5</v>
      </c>
      <c r="V3033" s="18">
        <f t="shared" si="7930"/>
        <v>290.5</v>
      </c>
      <c r="W3033" s="18"/>
      <c r="X3033" s="18"/>
      <c r="Y3033" s="18"/>
      <c r="Z3033" s="18"/>
      <c r="AA3033" s="18"/>
      <c r="AB3033" s="18"/>
      <c r="AC3033" s="18">
        <f t="shared" si="7894"/>
        <v>290.5</v>
      </c>
      <c r="AD3033" s="18">
        <f t="shared" si="7895"/>
        <v>290.5</v>
      </c>
      <c r="AE3033" s="18">
        <f t="shared" si="7896"/>
        <v>290.5</v>
      </c>
      <c r="AF3033" s="18"/>
      <c r="AG3033" s="18"/>
      <c r="AH3033" s="18"/>
      <c r="AI3033" s="18">
        <f t="shared" si="7931"/>
        <v>290.5</v>
      </c>
      <c r="AJ3033" s="18">
        <f t="shared" si="7932"/>
        <v>290.5</v>
      </c>
      <c r="AK3033" s="18">
        <f t="shared" si="7933"/>
        <v>290.5</v>
      </c>
      <c r="AL3033" s="18"/>
      <c r="AM3033" s="18">
        <f t="shared" si="7934"/>
        <v>290.5</v>
      </c>
      <c r="AN3033" s="18"/>
      <c r="AO3033" s="18"/>
      <c r="AP3033" s="18"/>
      <c r="AQ3033" s="18">
        <f t="shared" si="7830"/>
        <v>290.5</v>
      </c>
      <c r="AR3033" s="18">
        <f t="shared" si="7831"/>
        <v>290.5</v>
      </c>
      <c r="AS3033" s="18">
        <f t="shared" si="7832"/>
        <v>290.5</v>
      </c>
      <c r="AT3033" s="18"/>
      <c r="AU3033" s="18"/>
      <c r="AV3033" s="18"/>
      <c r="AW3033" s="18">
        <f t="shared" si="7833"/>
        <v>290.5</v>
      </c>
      <c r="AX3033" s="18">
        <f t="shared" si="7834"/>
        <v>290.5</v>
      </c>
      <c r="AY3033" s="18">
        <f t="shared" si="7835"/>
        <v>290.5</v>
      </c>
      <c r="AZ3033" s="18"/>
      <c r="BA3033" s="18"/>
      <c r="BB3033" s="18"/>
      <c r="BC3033" s="18">
        <f t="shared" si="7912"/>
        <v>290.5</v>
      </c>
      <c r="BD3033" s="18">
        <f t="shared" si="7913"/>
        <v>290.5</v>
      </c>
      <c r="BE3033" s="18">
        <f t="shared" si="7914"/>
        <v>290.5</v>
      </c>
      <c r="BF3033" s="18"/>
      <c r="BG3033" s="18"/>
      <c r="BH3033" s="18"/>
      <c r="BI3033" s="18">
        <f t="shared" si="7909"/>
        <v>290.5</v>
      </c>
      <c r="BJ3033" s="18">
        <f t="shared" si="7910"/>
        <v>290.5</v>
      </c>
      <c r="BK3033" s="18">
        <f t="shared" si="7911"/>
        <v>290.5</v>
      </c>
      <c r="BL3033" s="18"/>
      <c r="BM3033" s="18"/>
      <c r="BN3033" s="18"/>
      <c r="BO3033" s="18">
        <f t="shared" si="7811"/>
        <v>290.5</v>
      </c>
      <c r="BP3033" s="18">
        <f t="shared" si="7812"/>
        <v>290.5</v>
      </c>
      <c r="BQ3033" s="18">
        <f t="shared" si="7813"/>
        <v>290.5</v>
      </c>
      <c r="BR3033" s="18"/>
      <c r="BS3033" s="18"/>
      <c r="BT3033" s="18"/>
      <c r="BU3033" s="18">
        <f t="shared" si="7804"/>
        <v>290.5</v>
      </c>
      <c r="BV3033" s="18">
        <f t="shared" si="7805"/>
        <v>290.5</v>
      </c>
      <c r="BW3033" s="18">
        <f t="shared" si="7806"/>
        <v>290.5</v>
      </c>
      <c r="BX3033" s="18"/>
      <c r="BY3033" s="18"/>
      <c r="BZ3033" s="18"/>
      <c r="CA3033" s="18">
        <f t="shared" si="7943"/>
        <v>290.5</v>
      </c>
      <c r="CB3033" s="18">
        <f t="shared" si="7944"/>
        <v>290.5</v>
      </c>
      <c r="CC3033" s="18">
        <f t="shared" si="7945"/>
        <v>290.5</v>
      </c>
      <c r="CD3033" s="18"/>
      <c r="CE3033" s="27"/>
      <c r="CF3033" s="33"/>
    </row>
    <row r="3034" spans="1:84" x14ac:dyDescent="0.3">
      <c r="A3034" s="41" t="s">
        <v>493</v>
      </c>
      <c r="B3034" s="39">
        <v>120</v>
      </c>
      <c r="C3034" s="41" t="s">
        <v>59</v>
      </c>
      <c r="D3034" s="41" t="s">
        <v>140</v>
      </c>
      <c r="E3034" s="14" t="s">
        <v>543</v>
      </c>
      <c r="F3034" s="18">
        <v>1.4</v>
      </c>
      <c r="G3034" s="18">
        <v>0.7</v>
      </c>
      <c r="H3034" s="18"/>
      <c r="I3034" s="18"/>
      <c r="J3034" s="18"/>
      <c r="K3034" s="18"/>
      <c r="L3034" s="18">
        <f t="shared" si="7962"/>
        <v>1.4</v>
      </c>
      <c r="M3034" s="18">
        <f t="shared" si="7963"/>
        <v>0.7</v>
      </c>
      <c r="N3034" s="18">
        <f t="shared" si="7964"/>
        <v>0</v>
      </c>
      <c r="O3034" s="18"/>
      <c r="P3034" s="18"/>
      <c r="Q3034" s="18"/>
      <c r="R3034" s="18"/>
      <c r="S3034" s="18"/>
      <c r="T3034" s="18">
        <f t="shared" si="7928"/>
        <v>1.4</v>
      </c>
      <c r="U3034" s="18">
        <f t="shared" si="7929"/>
        <v>0.7</v>
      </c>
      <c r="V3034" s="18">
        <f t="shared" si="7930"/>
        <v>0</v>
      </c>
      <c r="W3034" s="18"/>
      <c r="X3034" s="18"/>
      <c r="Y3034" s="18"/>
      <c r="Z3034" s="18"/>
      <c r="AA3034" s="18"/>
      <c r="AB3034" s="18"/>
      <c r="AC3034" s="18">
        <f t="shared" si="7894"/>
        <v>1.4</v>
      </c>
      <c r="AD3034" s="18">
        <f t="shared" si="7895"/>
        <v>0.7</v>
      </c>
      <c r="AE3034" s="18">
        <f t="shared" si="7896"/>
        <v>0</v>
      </c>
      <c r="AF3034" s="18"/>
      <c r="AG3034" s="18"/>
      <c r="AH3034" s="18"/>
      <c r="AI3034" s="18">
        <f t="shared" si="7931"/>
        <v>1.4</v>
      </c>
      <c r="AJ3034" s="18">
        <f t="shared" si="7932"/>
        <v>0.7</v>
      </c>
      <c r="AK3034" s="18">
        <f t="shared" si="7933"/>
        <v>0</v>
      </c>
      <c r="AL3034" s="18"/>
      <c r="AM3034" s="18">
        <f t="shared" si="7934"/>
        <v>1.4</v>
      </c>
      <c r="AN3034" s="18"/>
      <c r="AO3034" s="18"/>
      <c r="AP3034" s="18"/>
      <c r="AQ3034" s="18">
        <f t="shared" si="7830"/>
        <v>1.4</v>
      </c>
      <c r="AR3034" s="18">
        <f t="shared" si="7831"/>
        <v>0.7</v>
      </c>
      <c r="AS3034" s="18">
        <f t="shared" si="7832"/>
        <v>0</v>
      </c>
      <c r="AT3034" s="18"/>
      <c r="AU3034" s="18"/>
      <c r="AV3034" s="18"/>
      <c r="AW3034" s="18">
        <f t="shared" si="7833"/>
        <v>1.4</v>
      </c>
      <c r="AX3034" s="18">
        <f t="shared" si="7834"/>
        <v>0.7</v>
      </c>
      <c r="AY3034" s="18">
        <f t="shared" si="7835"/>
        <v>0</v>
      </c>
      <c r="AZ3034" s="18"/>
      <c r="BA3034" s="18"/>
      <c r="BB3034" s="18"/>
      <c r="BC3034" s="18">
        <f t="shared" si="7912"/>
        <v>1.4</v>
      </c>
      <c r="BD3034" s="18">
        <f t="shared" si="7913"/>
        <v>0.7</v>
      </c>
      <c r="BE3034" s="18">
        <f t="shared" si="7914"/>
        <v>0</v>
      </c>
      <c r="BF3034" s="18"/>
      <c r="BG3034" s="18"/>
      <c r="BH3034" s="18"/>
      <c r="BI3034" s="18">
        <f t="shared" si="7909"/>
        <v>1.4</v>
      </c>
      <c r="BJ3034" s="18">
        <f t="shared" si="7910"/>
        <v>0.7</v>
      </c>
      <c r="BK3034" s="18">
        <f t="shared" si="7911"/>
        <v>0</v>
      </c>
      <c r="BL3034" s="18"/>
      <c r="BM3034" s="18"/>
      <c r="BN3034" s="18"/>
      <c r="BO3034" s="18">
        <f t="shared" si="7811"/>
        <v>1.4</v>
      </c>
      <c r="BP3034" s="18">
        <f t="shared" si="7812"/>
        <v>0.7</v>
      </c>
      <c r="BQ3034" s="18">
        <f t="shared" si="7813"/>
        <v>0</v>
      </c>
      <c r="BR3034" s="18"/>
      <c r="BS3034" s="18"/>
      <c r="BT3034" s="18"/>
      <c r="BU3034" s="18">
        <f t="shared" si="7804"/>
        <v>1.4</v>
      </c>
      <c r="BV3034" s="18">
        <f t="shared" si="7805"/>
        <v>0.7</v>
      </c>
      <c r="BW3034" s="18">
        <f t="shared" si="7806"/>
        <v>0</v>
      </c>
      <c r="BX3034" s="18"/>
      <c r="BY3034" s="18"/>
      <c r="BZ3034" s="18"/>
      <c r="CA3034" s="18">
        <f t="shared" si="7943"/>
        <v>1.4</v>
      </c>
      <c r="CB3034" s="18">
        <f t="shared" si="7944"/>
        <v>0.7</v>
      </c>
      <c r="CC3034" s="18">
        <f t="shared" si="7945"/>
        <v>0</v>
      </c>
      <c r="CD3034" s="18"/>
      <c r="CE3034" s="27"/>
      <c r="CF3034" s="33"/>
    </row>
    <row r="3035" spans="1:84" ht="31.2" x14ac:dyDescent="0.3">
      <c r="A3035" s="41" t="s">
        <v>493</v>
      </c>
      <c r="B3035" s="39">
        <v>200</v>
      </c>
      <c r="C3035" s="41"/>
      <c r="D3035" s="41"/>
      <c r="E3035" s="14" t="s">
        <v>551</v>
      </c>
      <c r="F3035" s="18">
        <f t="shared" ref="F3035:K3035" si="7965">F3036</f>
        <v>45405.599999999999</v>
      </c>
      <c r="G3035" s="18">
        <f t="shared" si="7965"/>
        <v>45409.5</v>
      </c>
      <c r="H3035" s="18">
        <f t="shared" si="7965"/>
        <v>45411.5</v>
      </c>
      <c r="I3035" s="18">
        <f t="shared" si="7965"/>
        <v>123</v>
      </c>
      <c r="J3035" s="18">
        <f t="shared" si="7965"/>
        <v>123</v>
      </c>
      <c r="K3035" s="18">
        <f t="shared" si="7965"/>
        <v>123</v>
      </c>
      <c r="L3035" s="18">
        <f t="shared" si="7962"/>
        <v>45528.6</v>
      </c>
      <c r="M3035" s="18">
        <f t="shared" si="7963"/>
        <v>45532.5</v>
      </c>
      <c r="N3035" s="18">
        <f t="shared" si="7964"/>
        <v>45534.5</v>
      </c>
      <c r="O3035" s="18">
        <f t="shared" ref="O3035:S3035" si="7966">O3036</f>
        <v>-179.3</v>
      </c>
      <c r="P3035" s="18">
        <f t="shared" si="7966"/>
        <v>-738</v>
      </c>
      <c r="Q3035" s="18">
        <f t="shared" si="7966"/>
        <v>-738</v>
      </c>
      <c r="R3035" s="18">
        <f t="shared" si="7966"/>
        <v>0</v>
      </c>
      <c r="S3035" s="18">
        <f t="shared" si="7966"/>
        <v>0</v>
      </c>
      <c r="T3035" s="18">
        <f t="shared" si="7928"/>
        <v>45349.299999999996</v>
      </c>
      <c r="U3035" s="18">
        <f t="shared" si="7929"/>
        <v>44794.5</v>
      </c>
      <c r="V3035" s="18">
        <f t="shared" si="7930"/>
        <v>44796.5</v>
      </c>
      <c r="W3035" s="18">
        <f t="shared" ref="W3035:CD3035" si="7967">W3036</f>
        <v>0</v>
      </c>
      <c r="X3035" s="18">
        <f t="shared" si="7967"/>
        <v>0</v>
      </c>
      <c r="Y3035" s="18">
        <f t="shared" si="7967"/>
        <v>0</v>
      </c>
      <c r="Z3035" s="18">
        <f t="shared" si="7967"/>
        <v>0</v>
      </c>
      <c r="AA3035" s="18">
        <f t="shared" si="7967"/>
        <v>0</v>
      </c>
      <c r="AB3035" s="18">
        <f t="shared" si="7967"/>
        <v>0</v>
      </c>
      <c r="AC3035" s="18">
        <f t="shared" si="7894"/>
        <v>45349.299999999996</v>
      </c>
      <c r="AD3035" s="18">
        <f t="shared" si="7895"/>
        <v>44794.5</v>
      </c>
      <c r="AE3035" s="18">
        <f t="shared" si="7896"/>
        <v>44796.5</v>
      </c>
      <c r="AF3035" s="18">
        <f t="shared" si="7967"/>
        <v>1263.577</v>
      </c>
      <c r="AG3035" s="18">
        <f t="shared" si="7967"/>
        <v>0</v>
      </c>
      <c r="AH3035" s="18">
        <f t="shared" si="7967"/>
        <v>0</v>
      </c>
      <c r="AI3035" s="18">
        <f t="shared" si="7931"/>
        <v>46612.876999999993</v>
      </c>
      <c r="AJ3035" s="18">
        <f t="shared" si="7932"/>
        <v>44794.5</v>
      </c>
      <c r="AK3035" s="18">
        <f t="shared" si="7933"/>
        <v>44796.5</v>
      </c>
      <c r="AL3035" s="18">
        <f t="shared" si="7967"/>
        <v>0</v>
      </c>
      <c r="AM3035" s="18">
        <f t="shared" si="7934"/>
        <v>46612.876999999993</v>
      </c>
      <c r="AN3035" s="18">
        <f t="shared" si="7967"/>
        <v>0</v>
      </c>
      <c r="AO3035" s="18">
        <f t="shared" si="7967"/>
        <v>0</v>
      </c>
      <c r="AP3035" s="18">
        <f t="shared" si="7967"/>
        <v>0</v>
      </c>
      <c r="AQ3035" s="18">
        <f t="shared" si="7830"/>
        <v>46612.876999999993</v>
      </c>
      <c r="AR3035" s="18">
        <f t="shared" si="7831"/>
        <v>44794.5</v>
      </c>
      <c r="AS3035" s="18">
        <f t="shared" si="7832"/>
        <v>44796.5</v>
      </c>
      <c r="AT3035" s="18">
        <f t="shared" si="7967"/>
        <v>0</v>
      </c>
      <c r="AU3035" s="18">
        <f t="shared" si="7967"/>
        <v>0</v>
      </c>
      <c r="AV3035" s="18">
        <f t="shared" si="7967"/>
        <v>0</v>
      </c>
      <c r="AW3035" s="18">
        <f t="shared" si="7833"/>
        <v>46612.876999999993</v>
      </c>
      <c r="AX3035" s="18">
        <f t="shared" si="7834"/>
        <v>44794.5</v>
      </c>
      <c r="AY3035" s="18">
        <f t="shared" si="7835"/>
        <v>44796.5</v>
      </c>
      <c r="AZ3035" s="18">
        <f t="shared" si="7967"/>
        <v>0</v>
      </c>
      <c r="BA3035" s="18">
        <f t="shared" si="7967"/>
        <v>0</v>
      </c>
      <c r="BB3035" s="18">
        <f t="shared" si="7967"/>
        <v>0</v>
      </c>
      <c r="BC3035" s="18">
        <f t="shared" si="7912"/>
        <v>46612.876999999993</v>
      </c>
      <c r="BD3035" s="18">
        <f t="shared" si="7913"/>
        <v>44794.5</v>
      </c>
      <c r="BE3035" s="18">
        <f t="shared" si="7914"/>
        <v>44796.5</v>
      </c>
      <c r="BF3035" s="18">
        <f t="shared" si="7967"/>
        <v>0</v>
      </c>
      <c r="BG3035" s="18">
        <f t="shared" si="7967"/>
        <v>0</v>
      </c>
      <c r="BH3035" s="18">
        <f t="shared" si="7967"/>
        <v>0</v>
      </c>
      <c r="BI3035" s="18">
        <f t="shared" si="7909"/>
        <v>46612.876999999993</v>
      </c>
      <c r="BJ3035" s="18">
        <f t="shared" si="7910"/>
        <v>44794.5</v>
      </c>
      <c r="BK3035" s="18">
        <f t="shared" si="7911"/>
        <v>44796.5</v>
      </c>
      <c r="BL3035" s="18">
        <f t="shared" si="7967"/>
        <v>2980.3770000000004</v>
      </c>
      <c r="BM3035" s="18">
        <f t="shared" si="7967"/>
        <v>0</v>
      </c>
      <c r="BN3035" s="18">
        <f t="shared" si="7967"/>
        <v>0</v>
      </c>
      <c r="BO3035" s="18">
        <f t="shared" si="7811"/>
        <v>49593.253999999994</v>
      </c>
      <c r="BP3035" s="18">
        <f t="shared" si="7812"/>
        <v>44794.5</v>
      </c>
      <c r="BQ3035" s="18">
        <f t="shared" si="7813"/>
        <v>44796.5</v>
      </c>
      <c r="BR3035" s="18">
        <f t="shared" si="7967"/>
        <v>0</v>
      </c>
      <c r="BS3035" s="18">
        <f t="shared" si="7967"/>
        <v>0</v>
      </c>
      <c r="BT3035" s="18">
        <f t="shared" si="7967"/>
        <v>0</v>
      </c>
      <c r="BU3035" s="18">
        <f t="shared" si="7804"/>
        <v>49593.253999999994</v>
      </c>
      <c r="BV3035" s="18">
        <f t="shared" si="7805"/>
        <v>44794.5</v>
      </c>
      <c r="BW3035" s="18">
        <f t="shared" si="7806"/>
        <v>44796.5</v>
      </c>
      <c r="BX3035" s="18">
        <f t="shared" si="7967"/>
        <v>54.716000000000001</v>
      </c>
      <c r="BY3035" s="18">
        <f t="shared" si="7967"/>
        <v>0</v>
      </c>
      <c r="BZ3035" s="18">
        <f t="shared" si="7967"/>
        <v>0</v>
      </c>
      <c r="CA3035" s="18">
        <f t="shared" si="7943"/>
        <v>49647.969999999994</v>
      </c>
      <c r="CB3035" s="18">
        <f t="shared" si="7944"/>
        <v>44794.5</v>
      </c>
      <c r="CC3035" s="18">
        <f t="shared" si="7945"/>
        <v>44796.5</v>
      </c>
      <c r="CD3035" s="18">
        <f t="shared" si="7967"/>
        <v>0</v>
      </c>
      <c r="CE3035" s="27"/>
      <c r="CF3035" s="33"/>
    </row>
    <row r="3036" spans="1:84" ht="46.8" x14ac:dyDescent="0.3">
      <c r="A3036" s="41" t="s">
        <v>493</v>
      </c>
      <c r="B3036" s="39">
        <v>240</v>
      </c>
      <c r="C3036" s="41"/>
      <c r="D3036" s="41"/>
      <c r="E3036" s="14" t="s">
        <v>559</v>
      </c>
      <c r="F3036" s="18">
        <f t="shared" ref="F3036:K3036" si="7968">F3037+F3038+F3039+F3040+F3041+F3042+F3043+F3044+F3045+F3046</f>
        <v>45405.599999999999</v>
      </c>
      <c r="G3036" s="18">
        <f t="shared" si="7968"/>
        <v>45409.5</v>
      </c>
      <c r="H3036" s="18">
        <f t="shared" si="7968"/>
        <v>45411.5</v>
      </c>
      <c r="I3036" s="18">
        <f t="shared" si="7968"/>
        <v>123</v>
      </c>
      <c r="J3036" s="18">
        <f t="shared" si="7968"/>
        <v>123</v>
      </c>
      <c r="K3036" s="18">
        <f t="shared" si="7968"/>
        <v>123</v>
      </c>
      <c r="L3036" s="18">
        <f t="shared" si="7962"/>
        <v>45528.6</v>
      </c>
      <c r="M3036" s="18">
        <f t="shared" si="7963"/>
        <v>45532.5</v>
      </c>
      <c r="N3036" s="18">
        <f t="shared" si="7964"/>
        <v>45534.5</v>
      </c>
      <c r="O3036" s="18">
        <f t="shared" ref="O3036:S3036" si="7969">O3037+O3038+O3039+O3040+O3041+O3042+O3043+O3044+O3045+O3046</f>
        <v>-179.3</v>
      </c>
      <c r="P3036" s="18">
        <f t="shared" si="7969"/>
        <v>-738</v>
      </c>
      <c r="Q3036" s="18">
        <f t="shared" si="7969"/>
        <v>-738</v>
      </c>
      <c r="R3036" s="18">
        <f t="shared" si="7969"/>
        <v>0</v>
      </c>
      <c r="S3036" s="18">
        <f t="shared" si="7969"/>
        <v>0</v>
      </c>
      <c r="T3036" s="18">
        <f t="shared" si="7928"/>
        <v>45349.299999999996</v>
      </c>
      <c r="U3036" s="18">
        <f t="shared" si="7929"/>
        <v>44794.5</v>
      </c>
      <c r="V3036" s="18">
        <f t="shared" si="7930"/>
        <v>44796.5</v>
      </c>
      <c r="W3036" s="18">
        <f t="shared" ref="W3036:CD3036" si="7970">W3037+W3038+W3039+W3040+W3041+W3042+W3043+W3044+W3045+W3046</f>
        <v>0</v>
      </c>
      <c r="X3036" s="18">
        <f t="shared" ref="X3036:AB3036" si="7971">X3037+X3038+X3039+X3040+X3041+X3042+X3043+X3044+X3045+X3046</f>
        <v>0</v>
      </c>
      <c r="Y3036" s="18">
        <f t="shared" si="7971"/>
        <v>0</v>
      </c>
      <c r="Z3036" s="18">
        <f t="shared" si="7971"/>
        <v>0</v>
      </c>
      <c r="AA3036" s="18">
        <f t="shared" si="7971"/>
        <v>0</v>
      </c>
      <c r="AB3036" s="18">
        <f t="shared" si="7971"/>
        <v>0</v>
      </c>
      <c r="AC3036" s="18">
        <f t="shared" si="7894"/>
        <v>45349.299999999996</v>
      </c>
      <c r="AD3036" s="18">
        <f t="shared" si="7895"/>
        <v>44794.5</v>
      </c>
      <c r="AE3036" s="18">
        <f t="shared" si="7896"/>
        <v>44796.5</v>
      </c>
      <c r="AF3036" s="18">
        <f t="shared" ref="AF3036:AH3036" si="7972">AF3037+AF3038+AF3039+AF3040+AF3041+AF3042+AF3043+AF3044+AF3045+AF3046</f>
        <v>1263.577</v>
      </c>
      <c r="AG3036" s="18">
        <f t="shared" si="7972"/>
        <v>0</v>
      </c>
      <c r="AH3036" s="18">
        <f t="shared" si="7972"/>
        <v>0</v>
      </c>
      <c r="AI3036" s="18">
        <f t="shared" si="7931"/>
        <v>46612.876999999993</v>
      </c>
      <c r="AJ3036" s="18">
        <f t="shared" si="7932"/>
        <v>44794.5</v>
      </c>
      <c r="AK3036" s="18">
        <f t="shared" si="7933"/>
        <v>44796.5</v>
      </c>
      <c r="AL3036" s="18">
        <f t="shared" ref="AL3036" si="7973">AL3037+AL3038+AL3039+AL3040+AL3041+AL3042+AL3043+AL3044+AL3045+AL3046</f>
        <v>0</v>
      </c>
      <c r="AM3036" s="18">
        <f t="shared" si="7934"/>
        <v>46612.876999999993</v>
      </c>
      <c r="AN3036" s="18">
        <f t="shared" ref="AN3036:AP3036" si="7974">AN3037+AN3038+AN3039+AN3040+AN3041+AN3042+AN3043+AN3044+AN3045+AN3046</f>
        <v>0</v>
      </c>
      <c r="AO3036" s="18">
        <f t="shared" si="7974"/>
        <v>0</v>
      </c>
      <c r="AP3036" s="18">
        <f t="shared" si="7974"/>
        <v>0</v>
      </c>
      <c r="AQ3036" s="18">
        <f t="shared" si="7830"/>
        <v>46612.876999999993</v>
      </c>
      <c r="AR3036" s="18">
        <f t="shared" si="7831"/>
        <v>44794.5</v>
      </c>
      <c r="AS3036" s="18">
        <f t="shared" si="7832"/>
        <v>44796.5</v>
      </c>
      <c r="AT3036" s="18">
        <f t="shared" ref="AT3036:AV3036" si="7975">AT3037+AT3038+AT3039+AT3040+AT3041+AT3042+AT3043+AT3044+AT3045+AT3046</f>
        <v>0</v>
      </c>
      <c r="AU3036" s="18">
        <f t="shared" si="7975"/>
        <v>0</v>
      </c>
      <c r="AV3036" s="18">
        <f t="shared" si="7975"/>
        <v>0</v>
      </c>
      <c r="AW3036" s="18">
        <f t="shared" si="7833"/>
        <v>46612.876999999993</v>
      </c>
      <c r="AX3036" s="18">
        <f t="shared" si="7834"/>
        <v>44794.5</v>
      </c>
      <c r="AY3036" s="18">
        <f t="shared" si="7835"/>
        <v>44796.5</v>
      </c>
      <c r="AZ3036" s="18">
        <f t="shared" ref="AZ3036:BB3036" si="7976">AZ3037+AZ3038+AZ3039+AZ3040+AZ3041+AZ3042+AZ3043+AZ3044+AZ3045+AZ3046</f>
        <v>0</v>
      </c>
      <c r="BA3036" s="18">
        <f t="shared" si="7976"/>
        <v>0</v>
      </c>
      <c r="BB3036" s="18">
        <f t="shared" si="7976"/>
        <v>0</v>
      </c>
      <c r="BC3036" s="18">
        <f t="shared" si="7912"/>
        <v>46612.876999999993</v>
      </c>
      <c r="BD3036" s="18">
        <f t="shared" si="7913"/>
        <v>44794.5</v>
      </c>
      <c r="BE3036" s="18">
        <f t="shared" si="7914"/>
        <v>44796.5</v>
      </c>
      <c r="BF3036" s="18">
        <f t="shared" ref="BF3036:BH3036" si="7977">BF3037+BF3038+BF3039+BF3040+BF3041+BF3042+BF3043+BF3044+BF3045+BF3046</f>
        <v>0</v>
      </c>
      <c r="BG3036" s="18">
        <f t="shared" si="7977"/>
        <v>0</v>
      </c>
      <c r="BH3036" s="18">
        <f t="shared" si="7977"/>
        <v>0</v>
      </c>
      <c r="BI3036" s="18">
        <f t="shared" si="7909"/>
        <v>46612.876999999993</v>
      </c>
      <c r="BJ3036" s="18">
        <f t="shared" si="7910"/>
        <v>44794.5</v>
      </c>
      <c r="BK3036" s="18">
        <f t="shared" si="7911"/>
        <v>44796.5</v>
      </c>
      <c r="BL3036" s="18">
        <f t="shared" ref="BL3036:BN3036" si="7978">BL3037+BL3038+BL3039+BL3040+BL3041+BL3042+BL3043+BL3044+BL3045+BL3046</f>
        <v>2980.3770000000004</v>
      </c>
      <c r="BM3036" s="18">
        <f t="shared" si="7978"/>
        <v>0</v>
      </c>
      <c r="BN3036" s="18">
        <f t="shared" si="7978"/>
        <v>0</v>
      </c>
      <c r="BO3036" s="18">
        <f t="shared" si="7811"/>
        <v>49593.253999999994</v>
      </c>
      <c r="BP3036" s="18">
        <f t="shared" si="7812"/>
        <v>44794.5</v>
      </c>
      <c r="BQ3036" s="18">
        <f t="shared" si="7813"/>
        <v>44796.5</v>
      </c>
      <c r="BR3036" s="18">
        <f t="shared" ref="BR3036:BT3036" si="7979">BR3037+BR3038+BR3039+BR3040+BR3041+BR3042+BR3043+BR3044+BR3045+BR3046</f>
        <v>0</v>
      </c>
      <c r="BS3036" s="18">
        <f t="shared" si="7979"/>
        <v>0</v>
      </c>
      <c r="BT3036" s="18">
        <f t="shared" si="7979"/>
        <v>0</v>
      </c>
      <c r="BU3036" s="18">
        <f t="shared" si="7804"/>
        <v>49593.253999999994</v>
      </c>
      <c r="BV3036" s="18">
        <f t="shared" si="7805"/>
        <v>44794.5</v>
      </c>
      <c r="BW3036" s="18">
        <f t="shared" si="7806"/>
        <v>44796.5</v>
      </c>
      <c r="BX3036" s="18">
        <f t="shared" ref="BX3036:BZ3036" si="7980">BX3037+BX3038+BX3039+BX3040+BX3041+BX3042+BX3043+BX3044+BX3045+BX3046</f>
        <v>54.716000000000001</v>
      </c>
      <c r="BY3036" s="18">
        <f t="shared" si="7980"/>
        <v>0</v>
      </c>
      <c r="BZ3036" s="18">
        <f t="shared" si="7980"/>
        <v>0</v>
      </c>
      <c r="CA3036" s="18">
        <f t="shared" si="7943"/>
        <v>49647.969999999994</v>
      </c>
      <c r="CB3036" s="18">
        <f t="shared" si="7944"/>
        <v>44794.5</v>
      </c>
      <c r="CC3036" s="18">
        <f t="shared" si="7945"/>
        <v>44796.5</v>
      </c>
      <c r="CD3036" s="18">
        <f t="shared" si="7970"/>
        <v>0</v>
      </c>
      <c r="CE3036" s="27"/>
      <c r="CF3036" s="33"/>
    </row>
    <row r="3037" spans="1:84" ht="46.8" x14ac:dyDescent="0.3">
      <c r="A3037" s="41" t="s">
        <v>493</v>
      </c>
      <c r="B3037" s="39">
        <v>240</v>
      </c>
      <c r="C3037" s="41" t="s">
        <v>5</v>
      </c>
      <c r="D3037" s="41" t="s">
        <v>140</v>
      </c>
      <c r="E3037" s="14" t="s">
        <v>515</v>
      </c>
      <c r="F3037" s="18">
        <v>5995.3</v>
      </c>
      <c r="G3037" s="18">
        <v>5995.3</v>
      </c>
      <c r="H3037" s="18">
        <v>5995.3</v>
      </c>
      <c r="I3037" s="18"/>
      <c r="J3037" s="18"/>
      <c r="K3037" s="18"/>
      <c r="L3037" s="18">
        <f t="shared" si="7962"/>
        <v>5995.3</v>
      </c>
      <c r="M3037" s="18">
        <f t="shared" si="7963"/>
        <v>5995.3</v>
      </c>
      <c r="N3037" s="18">
        <f t="shared" si="7964"/>
        <v>5995.3</v>
      </c>
      <c r="O3037" s="18"/>
      <c r="P3037" s="18"/>
      <c r="Q3037" s="18"/>
      <c r="R3037" s="18"/>
      <c r="S3037" s="18"/>
      <c r="T3037" s="18">
        <f t="shared" si="7928"/>
        <v>5995.3</v>
      </c>
      <c r="U3037" s="18">
        <f t="shared" si="7929"/>
        <v>5995.3</v>
      </c>
      <c r="V3037" s="18">
        <f t="shared" si="7930"/>
        <v>5995.3</v>
      </c>
      <c r="W3037" s="18"/>
      <c r="X3037" s="18"/>
      <c r="Y3037" s="18"/>
      <c r="Z3037" s="18"/>
      <c r="AA3037" s="18"/>
      <c r="AB3037" s="18"/>
      <c r="AC3037" s="18">
        <f t="shared" si="7894"/>
        <v>5995.3</v>
      </c>
      <c r="AD3037" s="18">
        <f t="shared" si="7895"/>
        <v>5995.3</v>
      </c>
      <c r="AE3037" s="18">
        <f t="shared" si="7896"/>
        <v>5995.3</v>
      </c>
      <c r="AF3037" s="18"/>
      <c r="AG3037" s="18"/>
      <c r="AH3037" s="18"/>
      <c r="AI3037" s="18">
        <f t="shared" si="7931"/>
        <v>5995.3</v>
      </c>
      <c r="AJ3037" s="18">
        <f t="shared" si="7932"/>
        <v>5995.3</v>
      </c>
      <c r="AK3037" s="18">
        <f t="shared" si="7933"/>
        <v>5995.3</v>
      </c>
      <c r="AL3037" s="18"/>
      <c r="AM3037" s="18">
        <f t="shared" si="7934"/>
        <v>5995.3</v>
      </c>
      <c r="AN3037" s="18"/>
      <c r="AO3037" s="18"/>
      <c r="AP3037" s="18"/>
      <c r="AQ3037" s="18">
        <f t="shared" si="7830"/>
        <v>5995.3</v>
      </c>
      <c r="AR3037" s="18">
        <f t="shared" si="7831"/>
        <v>5995.3</v>
      </c>
      <c r="AS3037" s="18">
        <f t="shared" si="7832"/>
        <v>5995.3</v>
      </c>
      <c r="AT3037" s="18"/>
      <c r="AU3037" s="18"/>
      <c r="AV3037" s="18"/>
      <c r="AW3037" s="18">
        <f t="shared" si="7833"/>
        <v>5995.3</v>
      </c>
      <c r="AX3037" s="18">
        <f t="shared" si="7834"/>
        <v>5995.3</v>
      </c>
      <c r="AY3037" s="18">
        <f t="shared" si="7835"/>
        <v>5995.3</v>
      </c>
      <c r="AZ3037" s="18"/>
      <c r="BA3037" s="18"/>
      <c r="BB3037" s="18"/>
      <c r="BC3037" s="18">
        <f t="shared" si="7912"/>
        <v>5995.3</v>
      </c>
      <c r="BD3037" s="18">
        <f t="shared" si="7913"/>
        <v>5995.3</v>
      </c>
      <c r="BE3037" s="18">
        <f t="shared" si="7914"/>
        <v>5995.3</v>
      </c>
      <c r="BF3037" s="18"/>
      <c r="BG3037" s="18"/>
      <c r="BH3037" s="18"/>
      <c r="BI3037" s="18">
        <f t="shared" si="7909"/>
        <v>5995.3</v>
      </c>
      <c r="BJ3037" s="18">
        <f t="shared" si="7910"/>
        <v>5995.3</v>
      </c>
      <c r="BK3037" s="18">
        <f t="shared" si="7911"/>
        <v>5995.3</v>
      </c>
      <c r="BL3037" s="18"/>
      <c r="BM3037" s="18"/>
      <c r="BN3037" s="18"/>
      <c r="BO3037" s="18">
        <f t="shared" si="7811"/>
        <v>5995.3</v>
      </c>
      <c r="BP3037" s="18">
        <f t="shared" si="7812"/>
        <v>5995.3</v>
      </c>
      <c r="BQ3037" s="18">
        <f t="shared" si="7813"/>
        <v>5995.3</v>
      </c>
      <c r="BR3037" s="18"/>
      <c r="BS3037" s="18"/>
      <c r="BT3037" s="18"/>
      <c r="BU3037" s="18">
        <f t="shared" ref="BU3037:BU3100" si="7981">BO3037+BR3037</f>
        <v>5995.3</v>
      </c>
      <c r="BV3037" s="18">
        <f t="shared" ref="BV3037:BV3100" si="7982">BP3037+BS3037</f>
        <v>5995.3</v>
      </c>
      <c r="BW3037" s="18">
        <f t="shared" ref="BW3037:BW3100" si="7983">BQ3037+BT3037</f>
        <v>5995.3</v>
      </c>
      <c r="BX3037" s="18"/>
      <c r="BY3037" s="18"/>
      <c r="BZ3037" s="18"/>
      <c r="CA3037" s="18">
        <f t="shared" si="7943"/>
        <v>5995.3</v>
      </c>
      <c r="CB3037" s="18">
        <f t="shared" si="7944"/>
        <v>5995.3</v>
      </c>
      <c r="CC3037" s="18">
        <f t="shared" si="7945"/>
        <v>5995.3</v>
      </c>
      <c r="CD3037" s="18"/>
      <c r="CE3037" s="27"/>
      <c r="CF3037" s="33"/>
    </row>
    <row r="3038" spans="1:84" x14ac:dyDescent="0.3">
      <c r="A3038" s="41" t="s">
        <v>493</v>
      </c>
      <c r="B3038" s="39">
        <v>240</v>
      </c>
      <c r="C3038" s="41" t="s">
        <v>5</v>
      </c>
      <c r="D3038" s="41" t="s">
        <v>6</v>
      </c>
      <c r="E3038" s="14" t="s">
        <v>518</v>
      </c>
      <c r="F3038" s="18">
        <v>21750</v>
      </c>
      <c r="G3038" s="18">
        <v>21753.299999999996</v>
      </c>
      <c r="H3038" s="18">
        <v>21754.5</v>
      </c>
      <c r="I3038" s="18">
        <v>123</v>
      </c>
      <c r="J3038" s="18">
        <v>123</v>
      </c>
      <c r="K3038" s="18">
        <v>123</v>
      </c>
      <c r="L3038" s="18">
        <f t="shared" si="7962"/>
        <v>21873</v>
      </c>
      <c r="M3038" s="18">
        <f t="shared" si="7963"/>
        <v>21876.299999999996</v>
      </c>
      <c r="N3038" s="18">
        <f t="shared" si="7964"/>
        <v>21877.5</v>
      </c>
      <c r="O3038" s="18">
        <v>-179.3</v>
      </c>
      <c r="P3038" s="18">
        <v>-738</v>
      </c>
      <c r="Q3038" s="18">
        <v>-738</v>
      </c>
      <c r="R3038" s="18"/>
      <c r="S3038" s="18"/>
      <c r="T3038" s="18">
        <f t="shared" si="7928"/>
        <v>21693.7</v>
      </c>
      <c r="U3038" s="18">
        <f t="shared" si="7929"/>
        <v>21138.299999999996</v>
      </c>
      <c r="V3038" s="18">
        <f t="shared" si="7930"/>
        <v>21139.5</v>
      </c>
      <c r="W3038" s="18"/>
      <c r="X3038" s="18"/>
      <c r="Y3038" s="18"/>
      <c r="Z3038" s="18"/>
      <c r="AA3038" s="18"/>
      <c r="AB3038" s="18"/>
      <c r="AC3038" s="18">
        <f t="shared" si="7894"/>
        <v>21693.7</v>
      </c>
      <c r="AD3038" s="18">
        <f t="shared" si="7895"/>
        <v>21138.299999999996</v>
      </c>
      <c r="AE3038" s="18">
        <f t="shared" si="7896"/>
        <v>21139.5</v>
      </c>
      <c r="AF3038" s="18">
        <v>1263.577</v>
      </c>
      <c r="AG3038" s="18"/>
      <c r="AH3038" s="18"/>
      <c r="AI3038" s="18">
        <f t="shared" si="7931"/>
        <v>22957.277000000002</v>
      </c>
      <c r="AJ3038" s="18">
        <f t="shared" si="7932"/>
        <v>21138.299999999996</v>
      </c>
      <c r="AK3038" s="18">
        <f t="shared" si="7933"/>
        <v>21139.5</v>
      </c>
      <c r="AL3038" s="18"/>
      <c r="AM3038" s="18">
        <f t="shared" si="7934"/>
        <v>22957.277000000002</v>
      </c>
      <c r="AN3038" s="18"/>
      <c r="AO3038" s="18"/>
      <c r="AP3038" s="18"/>
      <c r="AQ3038" s="18">
        <f t="shared" si="7830"/>
        <v>22957.277000000002</v>
      </c>
      <c r="AR3038" s="18">
        <f t="shared" si="7831"/>
        <v>21138.299999999996</v>
      </c>
      <c r="AS3038" s="18">
        <f t="shared" si="7832"/>
        <v>21139.5</v>
      </c>
      <c r="AT3038" s="18"/>
      <c r="AU3038" s="18"/>
      <c r="AV3038" s="18"/>
      <c r="AW3038" s="18">
        <f t="shared" si="7833"/>
        <v>22957.277000000002</v>
      </c>
      <c r="AX3038" s="18">
        <f t="shared" si="7834"/>
        <v>21138.299999999996</v>
      </c>
      <c r="AY3038" s="18">
        <f t="shared" si="7835"/>
        <v>21139.5</v>
      </c>
      <c r="AZ3038" s="18"/>
      <c r="BA3038" s="18"/>
      <c r="BB3038" s="18"/>
      <c r="BC3038" s="18">
        <f t="shared" si="7912"/>
        <v>22957.277000000002</v>
      </c>
      <c r="BD3038" s="18">
        <f t="shared" si="7913"/>
        <v>21138.299999999996</v>
      </c>
      <c r="BE3038" s="18">
        <f t="shared" si="7914"/>
        <v>21139.5</v>
      </c>
      <c r="BF3038" s="18"/>
      <c r="BG3038" s="18"/>
      <c r="BH3038" s="18"/>
      <c r="BI3038" s="18">
        <f t="shared" si="7909"/>
        <v>22957.277000000002</v>
      </c>
      <c r="BJ3038" s="18">
        <f t="shared" si="7910"/>
        <v>21138.299999999996</v>
      </c>
      <c r="BK3038" s="18">
        <f t="shared" si="7911"/>
        <v>21139.5</v>
      </c>
      <c r="BL3038" s="18">
        <f>554.6+1162.2+1263.577</f>
        <v>2980.3770000000004</v>
      </c>
      <c r="BM3038" s="18"/>
      <c r="BN3038" s="18"/>
      <c r="BO3038" s="18">
        <f t="shared" si="7811"/>
        <v>25937.654000000002</v>
      </c>
      <c r="BP3038" s="18">
        <f t="shared" si="7812"/>
        <v>21138.299999999996</v>
      </c>
      <c r="BQ3038" s="18">
        <f t="shared" si="7813"/>
        <v>21139.5</v>
      </c>
      <c r="BR3038" s="18"/>
      <c r="BS3038" s="18"/>
      <c r="BT3038" s="18"/>
      <c r="BU3038" s="18">
        <f t="shared" si="7981"/>
        <v>25937.654000000002</v>
      </c>
      <c r="BV3038" s="18">
        <f t="shared" si="7982"/>
        <v>21138.299999999996</v>
      </c>
      <c r="BW3038" s="18">
        <f t="shared" si="7983"/>
        <v>21139.5</v>
      </c>
      <c r="BX3038" s="18">
        <v>54.716000000000001</v>
      </c>
      <c r="BY3038" s="18"/>
      <c r="BZ3038" s="18"/>
      <c r="CA3038" s="18">
        <f t="shared" si="7943"/>
        <v>25992.370000000003</v>
      </c>
      <c r="CB3038" s="18">
        <f t="shared" si="7944"/>
        <v>21138.299999999996</v>
      </c>
      <c r="CC3038" s="18">
        <f t="shared" si="7945"/>
        <v>21139.5</v>
      </c>
      <c r="CD3038" s="18"/>
      <c r="CE3038" s="27"/>
      <c r="CF3038" s="33">
        <v>131</v>
      </c>
    </row>
    <row r="3039" spans="1:84" ht="46.8" x14ac:dyDescent="0.3">
      <c r="A3039" s="41" t="s">
        <v>493</v>
      </c>
      <c r="B3039" s="39">
        <v>240</v>
      </c>
      <c r="C3039" s="41" t="s">
        <v>19</v>
      </c>
      <c r="D3039" s="41" t="s">
        <v>34</v>
      </c>
      <c r="E3039" s="14" t="s">
        <v>520</v>
      </c>
      <c r="F3039" s="18">
        <v>956</v>
      </c>
      <c r="G3039" s="18">
        <v>956</v>
      </c>
      <c r="H3039" s="18">
        <v>956</v>
      </c>
      <c r="I3039" s="18"/>
      <c r="J3039" s="18"/>
      <c r="K3039" s="18"/>
      <c r="L3039" s="18">
        <f t="shared" si="7962"/>
        <v>956</v>
      </c>
      <c r="M3039" s="18">
        <f t="shared" si="7963"/>
        <v>956</v>
      </c>
      <c r="N3039" s="18">
        <f t="shared" si="7964"/>
        <v>956</v>
      </c>
      <c r="O3039" s="18"/>
      <c r="P3039" s="18"/>
      <c r="Q3039" s="18"/>
      <c r="R3039" s="18"/>
      <c r="S3039" s="18"/>
      <c r="T3039" s="18">
        <f t="shared" si="7928"/>
        <v>956</v>
      </c>
      <c r="U3039" s="18">
        <f t="shared" si="7929"/>
        <v>956</v>
      </c>
      <c r="V3039" s="18">
        <f t="shared" si="7930"/>
        <v>956</v>
      </c>
      <c r="W3039" s="18"/>
      <c r="X3039" s="18"/>
      <c r="Y3039" s="18"/>
      <c r="Z3039" s="18"/>
      <c r="AA3039" s="18"/>
      <c r="AB3039" s="18"/>
      <c r="AC3039" s="18">
        <f t="shared" si="7894"/>
        <v>956</v>
      </c>
      <c r="AD3039" s="18">
        <f t="shared" si="7895"/>
        <v>956</v>
      </c>
      <c r="AE3039" s="18">
        <f t="shared" si="7896"/>
        <v>956</v>
      </c>
      <c r="AF3039" s="18"/>
      <c r="AG3039" s="18"/>
      <c r="AH3039" s="18"/>
      <c r="AI3039" s="18">
        <f t="shared" si="7931"/>
        <v>956</v>
      </c>
      <c r="AJ3039" s="18">
        <f t="shared" si="7932"/>
        <v>956</v>
      </c>
      <c r="AK3039" s="18">
        <f t="shared" si="7933"/>
        <v>956</v>
      </c>
      <c r="AL3039" s="18"/>
      <c r="AM3039" s="18">
        <f t="shared" si="7934"/>
        <v>956</v>
      </c>
      <c r="AN3039" s="18"/>
      <c r="AO3039" s="18"/>
      <c r="AP3039" s="18"/>
      <c r="AQ3039" s="18">
        <f t="shared" si="7830"/>
        <v>956</v>
      </c>
      <c r="AR3039" s="18">
        <f t="shared" si="7831"/>
        <v>956</v>
      </c>
      <c r="AS3039" s="18">
        <f t="shared" si="7832"/>
        <v>956</v>
      </c>
      <c r="AT3039" s="18"/>
      <c r="AU3039" s="18"/>
      <c r="AV3039" s="18"/>
      <c r="AW3039" s="18">
        <f t="shared" si="7833"/>
        <v>956</v>
      </c>
      <c r="AX3039" s="18">
        <f t="shared" si="7834"/>
        <v>956</v>
      </c>
      <c r="AY3039" s="18">
        <f t="shared" si="7835"/>
        <v>956</v>
      </c>
      <c r="AZ3039" s="18"/>
      <c r="BA3039" s="18"/>
      <c r="BB3039" s="18"/>
      <c r="BC3039" s="18">
        <f t="shared" si="7912"/>
        <v>956</v>
      </c>
      <c r="BD3039" s="18">
        <f t="shared" si="7913"/>
        <v>956</v>
      </c>
      <c r="BE3039" s="18">
        <f t="shared" si="7914"/>
        <v>956</v>
      </c>
      <c r="BF3039" s="18"/>
      <c r="BG3039" s="18"/>
      <c r="BH3039" s="18"/>
      <c r="BI3039" s="18">
        <f t="shared" si="7909"/>
        <v>956</v>
      </c>
      <c r="BJ3039" s="18">
        <f t="shared" si="7910"/>
        <v>956</v>
      </c>
      <c r="BK3039" s="18">
        <f t="shared" si="7911"/>
        <v>956</v>
      </c>
      <c r="BL3039" s="18"/>
      <c r="BM3039" s="18"/>
      <c r="BN3039" s="18"/>
      <c r="BO3039" s="18">
        <f t="shared" si="7811"/>
        <v>956</v>
      </c>
      <c r="BP3039" s="18">
        <f t="shared" si="7812"/>
        <v>956</v>
      </c>
      <c r="BQ3039" s="18">
        <f t="shared" si="7813"/>
        <v>956</v>
      </c>
      <c r="BR3039" s="18"/>
      <c r="BS3039" s="18"/>
      <c r="BT3039" s="18"/>
      <c r="BU3039" s="18">
        <f t="shared" si="7981"/>
        <v>956</v>
      </c>
      <c r="BV3039" s="18">
        <f t="shared" si="7982"/>
        <v>956</v>
      </c>
      <c r="BW3039" s="18">
        <f t="shared" si="7983"/>
        <v>956</v>
      </c>
      <c r="BX3039" s="18"/>
      <c r="BY3039" s="18"/>
      <c r="BZ3039" s="18"/>
      <c r="CA3039" s="18">
        <f t="shared" si="7943"/>
        <v>956</v>
      </c>
      <c r="CB3039" s="18">
        <f t="shared" si="7944"/>
        <v>956</v>
      </c>
      <c r="CC3039" s="18">
        <f t="shared" si="7945"/>
        <v>956</v>
      </c>
      <c r="CD3039" s="18"/>
      <c r="CE3039" s="27"/>
      <c r="CF3039" s="33"/>
    </row>
    <row r="3040" spans="1:84" x14ac:dyDescent="0.3">
      <c r="A3040" s="41" t="s">
        <v>493</v>
      </c>
      <c r="B3040" s="39">
        <v>240</v>
      </c>
      <c r="C3040" s="41" t="s">
        <v>149</v>
      </c>
      <c r="D3040" s="41" t="s">
        <v>23</v>
      </c>
      <c r="E3040" s="14" t="s">
        <v>522</v>
      </c>
      <c r="F3040" s="18">
        <v>1915.5</v>
      </c>
      <c r="G3040" s="18">
        <v>1915.4</v>
      </c>
      <c r="H3040" s="18">
        <v>1915.5</v>
      </c>
      <c r="I3040" s="18"/>
      <c r="J3040" s="18"/>
      <c r="K3040" s="18"/>
      <c r="L3040" s="18">
        <f t="shared" si="7962"/>
        <v>1915.5</v>
      </c>
      <c r="M3040" s="18">
        <f t="shared" si="7963"/>
        <v>1915.4</v>
      </c>
      <c r="N3040" s="18">
        <f t="shared" si="7964"/>
        <v>1915.5</v>
      </c>
      <c r="O3040" s="18"/>
      <c r="P3040" s="18"/>
      <c r="Q3040" s="18"/>
      <c r="R3040" s="18"/>
      <c r="S3040" s="18"/>
      <c r="T3040" s="18">
        <f t="shared" si="7928"/>
        <v>1915.5</v>
      </c>
      <c r="U3040" s="18">
        <f t="shared" si="7929"/>
        <v>1915.4</v>
      </c>
      <c r="V3040" s="18">
        <f t="shared" si="7930"/>
        <v>1915.5</v>
      </c>
      <c r="W3040" s="18"/>
      <c r="X3040" s="18"/>
      <c r="Y3040" s="18"/>
      <c r="Z3040" s="18"/>
      <c r="AA3040" s="18"/>
      <c r="AB3040" s="18"/>
      <c r="AC3040" s="18">
        <f t="shared" si="7894"/>
        <v>1915.5</v>
      </c>
      <c r="AD3040" s="18">
        <f t="shared" si="7895"/>
        <v>1915.4</v>
      </c>
      <c r="AE3040" s="18">
        <f t="shared" si="7896"/>
        <v>1915.5</v>
      </c>
      <c r="AF3040" s="18"/>
      <c r="AG3040" s="18"/>
      <c r="AH3040" s="18"/>
      <c r="AI3040" s="18">
        <f t="shared" si="7931"/>
        <v>1915.5</v>
      </c>
      <c r="AJ3040" s="18">
        <f t="shared" si="7932"/>
        <v>1915.4</v>
      </c>
      <c r="AK3040" s="18">
        <f t="shared" si="7933"/>
        <v>1915.5</v>
      </c>
      <c r="AL3040" s="18"/>
      <c r="AM3040" s="18">
        <f t="shared" si="7934"/>
        <v>1915.5</v>
      </c>
      <c r="AN3040" s="18"/>
      <c r="AO3040" s="18"/>
      <c r="AP3040" s="18"/>
      <c r="AQ3040" s="18">
        <f t="shared" si="7830"/>
        <v>1915.5</v>
      </c>
      <c r="AR3040" s="18">
        <f t="shared" si="7831"/>
        <v>1915.4</v>
      </c>
      <c r="AS3040" s="18">
        <f t="shared" si="7832"/>
        <v>1915.5</v>
      </c>
      <c r="AT3040" s="18"/>
      <c r="AU3040" s="18"/>
      <c r="AV3040" s="18"/>
      <c r="AW3040" s="18">
        <f t="shared" si="7833"/>
        <v>1915.5</v>
      </c>
      <c r="AX3040" s="18">
        <f t="shared" si="7834"/>
        <v>1915.4</v>
      </c>
      <c r="AY3040" s="18">
        <f t="shared" si="7835"/>
        <v>1915.5</v>
      </c>
      <c r="AZ3040" s="18"/>
      <c r="BA3040" s="18"/>
      <c r="BB3040" s="18"/>
      <c r="BC3040" s="18">
        <f t="shared" si="7912"/>
        <v>1915.5</v>
      </c>
      <c r="BD3040" s="18">
        <f t="shared" si="7913"/>
        <v>1915.4</v>
      </c>
      <c r="BE3040" s="18">
        <f t="shared" si="7914"/>
        <v>1915.5</v>
      </c>
      <c r="BF3040" s="18"/>
      <c r="BG3040" s="18"/>
      <c r="BH3040" s="18"/>
      <c r="BI3040" s="18">
        <f t="shared" si="7909"/>
        <v>1915.5</v>
      </c>
      <c r="BJ3040" s="18">
        <f t="shared" si="7910"/>
        <v>1915.4</v>
      </c>
      <c r="BK3040" s="18">
        <f t="shared" si="7911"/>
        <v>1915.5</v>
      </c>
      <c r="BL3040" s="18"/>
      <c r="BM3040" s="18"/>
      <c r="BN3040" s="18"/>
      <c r="BO3040" s="18">
        <f t="shared" ref="BO3040:BO3103" si="7984">BI3040+BL3040</f>
        <v>1915.5</v>
      </c>
      <c r="BP3040" s="18">
        <f t="shared" ref="BP3040:BP3103" si="7985">BJ3040+BM3040</f>
        <v>1915.4</v>
      </c>
      <c r="BQ3040" s="18">
        <f t="shared" ref="BQ3040:BQ3103" si="7986">BK3040+BN3040</f>
        <v>1915.5</v>
      </c>
      <c r="BR3040" s="18"/>
      <c r="BS3040" s="18"/>
      <c r="BT3040" s="18"/>
      <c r="BU3040" s="18">
        <f t="shared" si="7981"/>
        <v>1915.5</v>
      </c>
      <c r="BV3040" s="18">
        <f t="shared" si="7982"/>
        <v>1915.4</v>
      </c>
      <c r="BW3040" s="18">
        <f t="shared" si="7983"/>
        <v>1915.5</v>
      </c>
      <c r="BX3040" s="18"/>
      <c r="BY3040" s="18"/>
      <c r="BZ3040" s="18"/>
      <c r="CA3040" s="18">
        <f t="shared" si="7943"/>
        <v>1915.5</v>
      </c>
      <c r="CB3040" s="18">
        <f t="shared" si="7944"/>
        <v>1915.4</v>
      </c>
      <c r="CC3040" s="18">
        <f t="shared" si="7945"/>
        <v>1915.5</v>
      </c>
      <c r="CD3040" s="18"/>
      <c r="CE3040" s="27"/>
      <c r="CF3040" s="33"/>
    </row>
    <row r="3041" spans="1:119" ht="31.2" x14ac:dyDescent="0.3">
      <c r="A3041" s="41" t="s">
        <v>493</v>
      </c>
      <c r="B3041" s="39">
        <v>240</v>
      </c>
      <c r="C3041" s="41" t="s">
        <v>198</v>
      </c>
      <c r="D3041" s="41" t="s">
        <v>198</v>
      </c>
      <c r="E3041" s="14" t="s">
        <v>528</v>
      </c>
      <c r="F3041" s="18">
        <v>4920</v>
      </c>
      <c r="G3041" s="18">
        <v>4920</v>
      </c>
      <c r="H3041" s="18">
        <v>4920</v>
      </c>
      <c r="I3041" s="18"/>
      <c r="J3041" s="18"/>
      <c r="K3041" s="18"/>
      <c r="L3041" s="18">
        <f t="shared" si="7962"/>
        <v>4920</v>
      </c>
      <c r="M3041" s="18">
        <f t="shared" si="7963"/>
        <v>4920</v>
      </c>
      <c r="N3041" s="18">
        <f t="shared" si="7964"/>
        <v>4920</v>
      </c>
      <c r="O3041" s="18"/>
      <c r="P3041" s="18"/>
      <c r="Q3041" s="18"/>
      <c r="R3041" s="18"/>
      <c r="S3041" s="18"/>
      <c r="T3041" s="18">
        <f t="shared" si="7928"/>
        <v>4920</v>
      </c>
      <c r="U3041" s="18">
        <f t="shared" si="7929"/>
        <v>4920</v>
      </c>
      <c r="V3041" s="18">
        <f t="shared" si="7930"/>
        <v>4920</v>
      </c>
      <c r="W3041" s="18"/>
      <c r="X3041" s="18"/>
      <c r="Y3041" s="18"/>
      <c r="Z3041" s="18"/>
      <c r="AA3041" s="18"/>
      <c r="AB3041" s="18"/>
      <c r="AC3041" s="18">
        <f t="shared" si="7894"/>
        <v>4920</v>
      </c>
      <c r="AD3041" s="18">
        <f t="shared" si="7895"/>
        <v>4920</v>
      </c>
      <c r="AE3041" s="18">
        <f t="shared" si="7896"/>
        <v>4920</v>
      </c>
      <c r="AF3041" s="18"/>
      <c r="AG3041" s="18"/>
      <c r="AH3041" s="18"/>
      <c r="AI3041" s="18">
        <f t="shared" si="7931"/>
        <v>4920</v>
      </c>
      <c r="AJ3041" s="18">
        <f t="shared" si="7932"/>
        <v>4920</v>
      </c>
      <c r="AK3041" s="18">
        <f t="shared" si="7933"/>
        <v>4920</v>
      </c>
      <c r="AL3041" s="18"/>
      <c r="AM3041" s="18">
        <f t="shared" si="7934"/>
        <v>4920</v>
      </c>
      <c r="AN3041" s="18"/>
      <c r="AO3041" s="18"/>
      <c r="AP3041" s="18"/>
      <c r="AQ3041" s="18">
        <f t="shared" si="7830"/>
        <v>4920</v>
      </c>
      <c r="AR3041" s="18">
        <f t="shared" si="7831"/>
        <v>4920</v>
      </c>
      <c r="AS3041" s="18">
        <f t="shared" si="7832"/>
        <v>4920</v>
      </c>
      <c r="AT3041" s="18"/>
      <c r="AU3041" s="18"/>
      <c r="AV3041" s="18"/>
      <c r="AW3041" s="18">
        <f t="shared" si="7833"/>
        <v>4920</v>
      </c>
      <c r="AX3041" s="18">
        <f t="shared" si="7834"/>
        <v>4920</v>
      </c>
      <c r="AY3041" s="18">
        <f t="shared" si="7835"/>
        <v>4920</v>
      </c>
      <c r="AZ3041" s="18"/>
      <c r="BA3041" s="18"/>
      <c r="BB3041" s="18"/>
      <c r="BC3041" s="18">
        <f t="shared" si="7912"/>
        <v>4920</v>
      </c>
      <c r="BD3041" s="18">
        <f t="shared" si="7913"/>
        <v>4920</v>
      </c>
      <c r="BE3041" s="18">
        <f t="shared" si="7914"/>
        <v>4920</v>
      </c>
      <c r="BF3041" s="18"/>
      <c r="BG3041" s="18"/>
      <c r="BH3041" s="18"/>
      <c r="BI3041" s="18">
        <f t="shared" si="7909"/>
        <v>4920</v>
      </c>
      <c r="BJ3041" s="18">
        <f t="shared" si="7910"/>
        <v>4920</v>
      </c>
      <c r="BK3041" s="18">
        <f t="shared" si="7911"/>
        <v>4920</v>
      </c>
      <c r="BL3041" s="18"/>
      <c r="BM3041" s="18"/>
      <c r="BN3041" s="18"/>
      <c r="BO3041" s="18">
        <f t="shared" si="7984"/>
        <v>4920</v>
      </c>
      <c r="BP3041" s="18">
        <f t="shared" si="7985"/>
        <v>4920</v>
      </c>
      <c r="BQ3041" s="18">
        <f t="shared" si="7986"/>
        <v>4920</v>
      </c>
      <c r="BR3041" s="18"/>
      <c r="BS3041" s="18"/>
      <c r="BT3041" s="18"/>
      <c r="BU3041" s="18">
        <f t="shared" si="7981"/>
        <v>4920</v>
      </c>
      <c r="BV3041" s="18">
        <f t="shared" si="7982"/>
        <v>4920</v>
      </c>
      <c r="BW3041" s="18">
        <f t="shared" si="7983"/>
        <v>4920</v>
      </c>
      <c r="BX3041" s="18"/>
      <c r="BY3041" s="18"/>
      <c r="BZ3041" s="18"/>
      <c r="CA3041" s="18">
        <f t="shared" si="7943"/>
        <v>4920</v>
      </c>
      <c r="CB3041" s="18">
        <f t="shared" si="7944"/>
        <v>4920</v>
      </c>
      <c r="CC3041" s="18">
        <f t="shared" si="7945"/>
        <v>4920</v>
      </c>
      <c r="CD3041" s="18"/>
      <c r="CE3041" s="27"/>
      <c r="CF3041" s="33"/>
    </row>
    <row r="3042" spans="1:119" ht="31.2" x14ac:dyDescent="0.3">
      <c r="A3042" s="41" t="s">
        <v>493</v>
      </c>
      <c r="B3042" s="39">
        <v>240</v>
      </c>
      <c r="C3042" s="41" t="s">
        <v>140</v>
      </c>
      <c r="D3042" s="41" t="s">
        <v>198</v>
      </c>
      <c r="E3042" s="14" t="s">
        <v>530</v>
      </c>
      <c r="F3042" s="18">
        <v>1067.8</v>
      </c>
      <c r="G3042" s="18">
        <v>1067.8</v>
      </c>
      <c r="H3042" s="18">
        <v>1067.8</v>
      </c>
      <c r="I3042" s="18"/>
      <c r="J3042" s="18"/>
      <c r="K3042" s="18"/>
      <c r="L3042" s="18">
        <f t="shared" si="7962"/>
        <v>1067.8</v>
      </c>
      <c r="M3042" s="18">
        <f t="shared" si="7963"/>
        <v>1067.8</v>
      </c>
      <c r="N3042" s="18">
        <f t="shared" si="7964"/>
        <v>1067.8</v>
      </c>
      <c r="O3042" s="18"/>
      <c r="P3042" s="18"/>
      <c r="Q3042" s="18"/>
      <c r="R3042" s="18"/>
      <c r="S3042" s="18"/>
      <c r="T3042" s="18">
        <f t="shared" si="7928"/>
        <v>1067.8</v>
      </c>
      <c r="U3042" s="18">
        <f t="shared" si="7929"/>
        <v>1067.8</v>
      </c>
      <c r="V3042" s="18">
        <f t="shared" si="7930"/>
        <v>1067.8</v>
      </c>
      <c r="W3042" s="18"/>
      <c r="X3042" s="18"/>
      <c r="Y3042" s="18"/>
      <c r="Z3042" s="18"/>
      <c r="AA3042" s="18"/>
      <c r="AB3042" s="18"/>
      <c r="AC3042" s="18">
        <f t="shared" si="7894"/>
        <v>1067.8</v>
      </c>
      <c r="AD3042" s="18">
        <f t="shared" si="7895"/>
        <v>1067.8</v>
      </c>
      <c r="AE3042" s="18">
        <f t="shared" si="7896"/>
        <v>1067.8</v>
      </c>
      <c r="AF3042" s="18"/>
      <c r="AG3042" s="18"/>
      <c r="AH3042" s="18"/>
      <c r="AI3042" s="18">
        <f t="shared" si="7931"/>
        <v>1067.8</v>
      </c>
      <c r="AJ3042" s="18">
        <f t="shared" si="7932"/>
        <v>1067.8</v>
      </c>
      <c r="AK3042" s="18">
        <f t="shared" si="7933"/>
        <v>1067.8</v>
      </c>
      <c r="AL3042" s="18"/>
      <c r="AM3042" s="18">
        <f t="shared" si="7934"/>
        <v>1067.8</v>
      </c>
      <c r="AN3042" s="18"/>
      <c r="AO3042" s="18"/>
      <c r="AP3042" s="18"/>
      <c r="AQ3042" s="18">
        <f t="shared" si="7830"/>
        <v>1067.8</v>
      </c>
      <c r="AR3042" s="18">
        <f t="shared" si="7831"/>
        <v>1067.8</v>
      </c>
      <c r="AS3042" s="18">
        <f t="shared" si="7832"/>
        <v>1067.8</v>
      </c>
      <c r="AT3042" s="18"/>
      <c r="AU3042" s="18"/>
      <c r="AV3042" s="18"/>
      <c r="AW3042" s="18">
        <f t="shared" si="7833"/>
        <v>1067.8</v>
      </c>
      <c r="AX3042" s="18">
        <f t="shared" si="7834"/>
        <v>1067.8</v>
      </c>
      <c r="AY3042" s="18">
        <f t="shared" si="7835"/>
        <v>1067.8</v>
      </c>
      <c r="AZ3042" s="18"/>
      <c r="BA3042" s="18"/>
      <c r="BB3042" s="18"/>
      <c r="BC3042" s="18">
        <f t="shared" si="7912"/>
        <v>1067.8</v>
      </c>
      <c r="BD3042" s="18">
        <f t="shared" si="7913"/>
        <v>1067.8</v>
      </c>
      <c r="BE3042" s="18">
        <f t="shared" si="7914"/>
        <v>1067.8</v>
      </c>
      <c r="BF3042" s="18"/>
      <c r="BG3042" s="18"/>
      <c r="BH3042" s="18"/>
      <c r="BI3042" s="18">
        <f t="shared" si="7909"/>
        <v>1067.8</v>
      </c>
      <c r="BJ3042" s="18">
        <f t="shared" si="7910"/>
        <v>1067.8</v>
      </c>
      <c r="BK3042" s="18">
        <f t="shared" si="7911"/>
        <v>1067.8</v>
      </c>
      <c r="BL3042" s="18"/>
      <c r="BM3042" s="18"/>
      <c r="BN3042" s="18"/>
      <c r="BO3042" s="18">
        <f t="shared" si="7984"/>
        <v>1067.8</v>
      </c>
      <c r="BP3042" s="18">
        <f t="shared" si="7985"/>
        <v>1067.8</v>
      </c>
      <c r="BQ3042" s="18">
        <f t="shared" si="7986"/>
        <v>1067.8</v>
      </c>
      <c r="BR3042" s="18"/>
      <c r="BS3042" s="18"/>
      <c r="BT3042" s="18"/>
      <c r="BU3042" s="18">
        <f t="shared" si="7981"/>
        <v>1067.8</v>
      </c>
      <c r="BV3042" s="18">
        <f t="shared" si="7982"/>
        <v>1067.8</v>
      </c>
      <c r="BW3042" s="18">
        <f t="shared" si="7983"/>
        <v>1067.8</v>
      </c>
      <c r="BX3042" s="18"/>
      <c r="BY3042" s="18"/>
      <c r="BZ3042" s="18"/>
      <c r="CA3042" s="18">
        <f t="shared" si="7943"/>
        <v>1067.8</v>
      </c>
      <c r="CB3042" s="18">
        <f t="shared" si="7944"/>
        <v>1067.8</v>
      </c>
      <c r="CC3042" s="18">
        <f t="shared" si="7945"/>
        <v>1067.8</v>
      </c>
      <c r="CD3042" s="18"/>
      <c r="CE3042" s="27"/>
      <c r="CF3042" s="33"/>
    </row>
    <row r="3043" spans="1:119" x14ac:dyDescent="0.3">
      <c r="A3043" s="41" t="s">
        <v>493</v>
      </c>
      <c r="B3043" s="39">
        <v>240</v>
      </c>
      <c r="C3043" s="41" t="s">
        <v>27</v>
      </c>
      <c r="D3043" s="41" t="s">
        <v>29</v>
      </c>
      <c r="E3043" s="14" t="s">
        <v>536</v>
      </c>
      <c r="F3043" s="18">
        <v>4428.2</v>
      </c>
      <c r="G3043" s="18">
        <v>4428.2</v>
      </c>
      <c r="H3043" s="18">
        <v>4428.2</v>
      </c>
      <c r="I3043" s="18"/>
      <c r="J3043" s="18"/>
      <c r="K3043" s="18"/>
      <c r="L3043" s="18">
        <f t="shared" si="7962"/>
        <v>4428.2</v>
      </c>
      <c r="M3043" s="18">
        <f t="shared" si="7963"/>
        <v>4428.2</v>
      </c>
      <c r="N3043" s="18">
        <f t="shared" si="7964"/>
        <v>4428.2</v>
      </c>
      <c r="O3043" s="18"/>
      <c r="P3043" s="18"/>
      <c r="Q3043" s="18"/>
      <c r="R3043" s="18"/>
      <c r="S3043" s="18"/>
      <c r="T3043" s="18">
        <f t="shared" si="7928"/>
        <v>4428.2</v>
      </c>
      <c r="U3043" s="18">
        <f t="shared" si="7929"/>
        <v>4428.2</v>
      </c>
      <c r="V3043" s="18">
        <f t="shared" si="7930"/>
        <v>4428.2</v>
      </c>
      <c r="W3043" s="18"/>
      <c r="X3043" s="18"/>
      <c r="Y3043" s="18"/>
      <c r="Z3043" s="18"/>
      <c r="AA3043" s="18"/>
      <c r="AB3043" s="18"/>
      <c r="AC3043" s="18">
        <f t="shared" si="7894"/>
        <v>4428.2</v>
      </c>
      <c r="AD3043" s="18">
        <f t="shared" si="7895"/>
        <v>4428.2</v>
      </c>
      <c r="AE3043" s="18">
        <f t="shared" si="7896"/>
        <v>4428.2</v>
      </c>
      <c r="AF3043" s="18"/>
      <c r="AG3043" s="18"/>
      <c r="AH3043" s="18"/>
      <c r="AI3043" s="18">
        <f t="shared" si="7931"/>
        <v>4428.2</v>
      </c>
      <c r="AJ3043" s="18">
        <f t="shared" si="7932"/>
        <v>4428.2</v>
      </c>
      <c r="AK3043" s="18">
        <f t="shared" si="7933"/>
        <v>4428.2</v>
      </c>
      <c r="AL3043" s="18"/>
      <c r="AM3043" s="18">
        <f t="shared" si="7934"/>
        <v>4428.2</v>
      </c>
      <c r="AN3043" s="18"/>
      <c r="AO3043" s="18"/>
      <c r="AP3043" s="18"/>
      <c r="AQ3043" s="18">
        <f t="shared" si="7830"/>
        <v>4428.2</v>
      </c>
      <c r="AR3043" s="18">
        <f t="shared" si="7831"/>
        <v>4428.2</v>
      </c>
      <c r="AS3043" s="18">
        <f t="shared" si="7832"/>
        <v>4428.2</v>
      </c>
      <c r="AT3043" s="18"/>
      <c r="AU3043" s="18"/>
      <c r="AV3043" s="18"/>
      <c r="AW3043" s="18">
        <f t="shared" si="7833"/>
        <v>4428.2</v>
      </c>
      <c r="AX3043" s="18">
        <f t="shared" si="7834"/>
        <v>4428.2</v>
      </c>
      <c r="AY3043" s="18">
        <f t="shared" si="7835"/>
        <v>4428.2</v>
      </c>
      <c r="AZ3043" s="18"/>
      <c r="BA3043" s="18"/>
      <c r="BB3043" s="18"/>
      <c r="BC3043" s="18">
        <f t="shared" si="7912"/>
        <v>4428.2</v>
      </c>
      <c r="BD3043" s="18">
        <f t="shared" si="7913"/>
        <v>4428.2</v>
      </c>
      <c r="BE3043" s="18">
        <f t="shared" si="7914"/>
        <v>4428.2</v>
      </c>
      <c r="BF3043" s="18"/>
      <c r="BG3043" s="18"/>
      <c r="BH3043" s="18"/>
      <c r="BI3043" s="18">
        <f t="shared" si="7909"/>
        <v>4428.2</v>
      </c>
      <c r="BJ3043" s="18">
        <f t="shared" si="7910"/>
        <v>4428.2</v>
      </c>
      <c r="BK3043" s="18">
        <f t="shared" si="7911"/>
        <v>4428.2</v>
      </c>
      <c r="BL3043" s="18"/>
      <c r="BM3043" s="18"/>
      <c r="BN3043" s="18"/>
      <c r="BO3043" s="18">
        <f t="shared" si="7984"/>
        <v>4428.2</v>
      </c>
      <c r="BP3043" s="18">
        <f t="shared" si="7985"/>
        <v>4428.2</v>
      </c>
      <c r="BQ3043" s="18">
        <f t="shared" si="7986"/>
        <v>4428.2</v>
      </c>
      <c r="BR3043" s="18"/>
      <c r="BS3043" s="18"/>
      <c r="BT3043" s="18"/>
      <c r="BU3043" s="18">
        <f t="shared" si="7981"/>
        <v>4428.2</v>
      </c>
      <c r="BV3043" s="18">
        <f t="shared" si="7982"/>
        <v>4428.2</v>
      </c>
      <c r="BW3043" s="18">
        <f t="shared" si="7983"/>
        <v>4428.2</v>
      </c>
      <c r="BX3043" s="18"/>
      <c r="BY3043" s="18"/>
      <c r="BZ3043" s="18"/>
      <c r="CA3043" s="18">
        <f t="shared" si="7943"/>
        <v>4428.2</v>
      </c>
      <c r="CB3043" s="18">
        <f t="shared" si="7944"/>
        <v>4428.2</v>
      </c>
      <c r="CC3043" s="18">
        <f t="shared" si="7945"/>
        <v>4428.2</v>
      </c>
      <c r="CD3043" s="18"/>
      <c r="CE3043" s="27"/>
      <c r="CF3043" s="33"/>
    </row>
    <row r="3044" spans="1:119" ht="31.2" x14ac:dyDescent="0.3">
      <c r="A3044" s="41" t="s">
        <v>493</v>
      </c>
      <c r="B3044" s="39">
        <v>240</v>
      </c>
      <c r="C3044" s="41" t="s">
        <v>23</v>
      </c>
      <c r="D3044" s="41" t="s">
        <v>149</v>
      </c>
      <c r="E3044" s="14" t="s">
        <v>538</v>
      </c>
      <c r="F3044" s="18">
        <v>1530</v>
      </c>
      <c r="G3044" s="18">
        <v>1530</v>
      </c>
      <c r="H3044" s="18">
        <v>1530</v>
      </c>
      <c r="I3044" s="18"/>
      <c r="J3044" s="18"/>
      <c r="K3044" s="18"/>
      <c r="L3044" s="18">
        <f t="shared" si="7962"/>
        <v>1530</v>
      </c>
      <c r="M3044" s="18">
        <f t="shared" si="7963"/>
        <v>1530</v>
      </c>
      <c r="N3044" s="18">
        <f t="shared" si="7964"/>
        <v>1530</v>
      </c>
      <c r="O3044" s="18"/>
      <c r="P3044" s="18"/>
      <c r="Q3044" s="18"/>
      <c r="R3044" s="18"/>
      <c r="S3044" s="18"/>
      <c r="T3044" s="18">
        <f t="shared" si="7928"/>
        <v>1530</v>
      </c>
      <c r="U3044" s="18">
        <f t="shared" si="7929"/>
        <v>1530</v>
      </c>
      <c r="V3044" s="18">
        <f t="shared" si="7930"/>
        <v>1530</v>
      </c>
      <c r="W3044" s="18"/>
      <c r="X3044" s="18"/>
      <c r="Y3044" s="18"/>
      <c r="Z3044" s="18"/>
      <c r="AA3044" s="18"/>
      <c r="AB3044" s="18"/>
      <c r="AC3044" s="18">
        <f t="shared" si="7894"/>
        <v>1530</v>
      </c>
      <c r="AD3044" s="18">
        <f t="shared" si="7895"/>
        <v>1530</v>
      </c>
      <c r="AE3044" s="18">
        <f t="shared" si="7896"/>
        <v>1530</v>
      </c>
      <c r="AF3044" s="18"/>
      <c r="AG3044" s="18"/>
      <c r="AH3044" s="18"/>
      <c r="AI3044" s="18">
        <f t="shared" si="7931"/>
        <v>1530</v>
      </c>
      <c r="AJ3044" s="18">
        <f t="shared" si="7932"/>
        <v>1530</v>
      </c>
      <c r="AK3044" s="18">
        <f t="shared" si="7933"/>
        <v>1530</v>
      </c>
      <c r="AL3044" s="18"/>
      <c r="AM3044" s="18">
        <f t="shared" si="7934"/>
        <v>1530</v>
      </c>
      <c r="AN3044" s="18"/>
      <c r="AO3044" s="18"/>
      <c r="AP3044" s="18"/>
      <c r="AQ3044" s="18">
        <f t="shared" si="7830"/>
        <v>1530</v>
      </c>
      <c r="AR3044" s="18">
        <f t="shared" si="7831"/>
        <v>1530</v>
      </c>
      <c r="AS3044" s="18">
        <f t="shared" si="7832"/>
        <v>1530</v>
      </c>
      <c r="AT3044" s="18"/>
      <c r="AU3044" s="18"/>
      <c r="AV3044" s="18"/>
      <c r="AW3044" s="18">
        <f t="shared" si="7833"/>
        <v>1530</v>
      </c>
      <c r="AX3044" s="18">
        <f t="shared" si="7834"/>
        <v>1530</v>
      </c>
      <c r="AY3044" s="18">
        <f t="shared" si="7835"/>
        <v>1530</v>
      </c>
      <c r="AZ3044" s="18"/>
      <c r="BA3044" s="18"/>
      <c r="BB3044" s="18"/>
      <c r="BC3044" s="18">
        <f t="shared" si="7912"/>
        <v>1530</v>
      </c>
      <c r="BD3044" s="18">
        <f t="shared" si="7913"/>
        <v>1530</v>
      </c>
      <c r="BE3044" s="18">
        <f t="shared" si="7914"/>
        <v>1530</v>
      </c>
      <c r="BF3044" s="18"/>
      <c r="BG3044" s="18"/>
      <c r="BH3044" s="18"/>
      <c r="BI3044" s="18">
        <f t="shared" si="7909"/>
        <v>1530</v>
      </c>
      <c r="BJ3044" s="18">
        <f t="shared" si="7910"/>
        <v>1530</v>
      </c>
      <c r="BK3044" s="18">
        <f t="shared" si="7911"/>
        <v>1530</v>
      </c>
      <c r="BL3044" s="18"/>
      <c r="BM3044" s="18"/>
      <c r="BN3044" s="18"/>
      <c r="BO3044" s="18">
        <f t="shared" si="7984"/>
        <v>1530</v>
      </c>
      <c r="BP3044" s="18">
        <f t="shared" si="7985"/>
        <v>1530</v>
      </c>
      <c r="BQ3044" s="18">
        <f t="shared" si="7986"/>
        <v>1530</v>
      </c>
      <c r="BR3044" s="18"/>
      <c r="BS3044" s="18"/>
      <c r="BT3044" s="18"/>
      <c r="BU3044" s="18">
        <f t="shared" si="7981"/>
        <v>1530</v>
      </c>
      <c r="BV3044" s="18">
        <f t="shared" si="7982"/>
        <v>1530</v>
      </c>
      <c r="BW3044" s="18">
        <f t="shared" si="7983"/>
        <v>1530</v>
      </c>
      <c r="BX3044" s="18"/>
      <c r="BY3044" s="18"/>
      <c r="BZ3044" s="18"/>
      <c r="CA3044" s="18">
        <f t="shared" si="7943"/>
        <v>1530</v>
      </c>
      <c r="CB3044" s="18">
        <f t="shared" si="7944"/>
        <v>1530</v>
      </c>
      <c r="CC3044" s="18">
        <f t="shared" si="7945"/>
        <v>1530</v>
      </c>
      <c r="CD3044" s="18"/>
      <c r="CE3044" s="27"/>
      <c r="CF3044" s="33"/>
    </row>
    <row r="3045" spans="1:119" x14ac:dyDescent="0.3">
      <c r="A3045" s="41" t="s">
        <v>493</v>
      </c>
      <c r="B3045" s="39">
        <v>240</v>
      </c>
      <c r="C3045" s="41" t="s">
        <v>59</v>
      </c>
      <c r="D3045" s="41" t="s">
        <v>140</v>
      </c>
      <c r="E3045" s="14" t="s">
        <v>543</v>
      </c>
      <c r="F3045" s="18">
        <v>1692.6</v>
      </c>
      <c r="G3045" s="18">
        <v>1693.3</v>
      </c>
      <c r="H3045" s="18">
        <v>1694</v>
      </c>
      <c r="I3045" s="18"/>
      <c r="J3045" s="18"/>
      <c r="K3045" s="18"/>
      <c r="L3045" s="18">
        <f t="shared" si="7962"/>
        <v>1692.6</v>
      </c>
      <c r="M3045" s="18">
        <f t="shared" si="7963"/>
        <v>1693.3</v>
      </c>
      <c r="N3045" s="18">
        <f t="shared" si="7964"/>
        <v>1694</v>
      </c>
      <c r="O3045" s="18"/>
      <c r="P3045" s="18"/>
      <c r="Q3045" s="18"/>
      <c r="R3045" s="18"/>
      <c r="S3045" s="18"/>
      <c r="T3045" s="18">
        <f t="shared" si="7928"/>
        <v>1692.6</v>
      </c>
      <c r="U3045" s="18">
        <f t="shared" si="7929"/>
        <v>1693.3</v>
      </c>
      <c r="V3045" s="18">
        <f t="shared" si="7930"/>
        <v>1694</v>
      </c>
      <c r="W3045" s="18"/>
      <c r="X3045" s="18"/>
      <c r="Y3045" s="18"/>
      <c r="Z3045" s="18"/>
      <c r="AA3045" s="18"/>
      <c r="AB3045" s="18"/>
      <c r="AC3045" s="18">
        <f t="shared" si="7894"/>
        <v>1692.6</v>
      </c>
      <c r="AD3045" s="18">
        <f t="shared" si="7895"/>
        <v>1693.3</v>
      </c>
      <c r="AE3045" s="18">
        <f t="shared" si="7896"/>
        <v>1694</v>
      </c>
      <c r="AF3045" s="18"/>
      <c r="AG3045" s="18"/>
      <c r="AH3045" s="18"/>
      <c r="AI3045" s="18">
        <f t="shared" si="7931"/>
        <v>1692.6</v>
      </c>
      <c r="AJ3045" s="18">
        <f t="shared" si="7932"/>
        <v>1693.3</v>
      </c>
      <c r="AK3045" s="18">
        <f t="shared" si="7933"/>
        <v>1694</v>
      </c>
      <c r="AL3045" s="18"/>
      <c r="AM3045" s="18">
        <f t="shared" si="7934"/>
        <v>1692.6</v>
      </c>
      <c r="AN3045" s="18"/>
      <c r="AO3045" s="18"/>
      <c r="AP3045" s="18"/>
      <c r="AQ3045" s="18">
        <f t="shared" ref="AQ3045:AQ3108" si="7987">AM3045+AN3045</f>
        <v>1692.6</v>
      </c>
      <c r="AR3045" s="18">
        <f t="shared" ref="AR3045:AR3108" si="7988">AJ3045+AO3045</f>
        <v>1693.3</v>
      </c>
      <c r="AS3045" s="18">
        <f t="shared" ref="AS3045:AS3108" si="7989">AK3045+AP3045</f>
        <v>1694</v>
      </c>
      <c r="AT3045" s="18"/>
      <c r="AU3045" s="18"/>
      <c r="AV3045" s="18"/>
      <c r="AW3045" s="18">
        <f t="shared" ref="AW3045:AW3108" si="7990">AQ3045+AT3045</f>
        <v>1692.6</v>
      </c>
      <c r="AX3045" s="18">
        <f t="shared" ref="AX3045:AX3108" si="7991">AR3045+AU3045</f>
        <v>1693.3</v>
      </c>
      <c r="AY3045" s="18">
        <f t="shared" ref="AY3045:AY3108" si="7992">AS3045+AV3045</f>
        <v>1694</v>
      </c>
      <c r="AZ3045" s="18"/>
      <c r="BA3045" s="18"/>
      <c r="BB3045" s="18"/>
      <c r="BC3045" s="18">
        <f t="shared" si="7912"/>
        <v>1692.6</v>
      </c>
      <c r="BD3045" s="18">
        <f t="shared" si="7913"/>
        <v>1693.3</v>
      </c>
      <c r="BE3045" s="18">
        <f t="shared" si="7914"/>
        <v>1694</v>
      </c>
      <c r="BF3045" s="18"/>
      <c r="BG3045" s="18"/>
      <c r="BH3045" s="18"/>
      <c r="BI3045" s="18">
        <f t="shared" si="7909"/>
        <v>1692.6</v>
      </c>
      <c r="BJ3045" s="18">
        <f t="shared" si="7910"/>
        <v>1693.3</v>
      </c>
      <c r="BK3045" s="18">
        <f t="shared" si="7911"/>
        <v>1694</v>
      </c>
      <c r="BL3045" s="18"/>
      <c r="BM3045" s="18"/>
      <c r="BN3045" s="18"/>
      <c r="BO3045" s="18">
        <f t="shared" si="7984"/>
        <v>1692.6</v>
      </c>
      <c r="BP3045" s="18">
        <f t="shared" si="7985"/>
        <v>1693.3</v>
      </c>
      <c r="BQ3045" s="18">
        <f t="shared" si="7986"/>
        <v>1694</v>
      </c>
      <c r="BR3045" s="18"/>
      <c r="BS3045" s="18"/>
      <c r="BT3045" s="18"/>
      <c r="BU3045" s="18">
        <f t="shared" si="7981"/>
        <v>1692.6</v>
      </c>
      <c r="BV3045" s="18">
        <f t="shared" si="7982"/>
        <v>1693.3</v>
      </c>
      <c r="BW3045" s="18">
        <f t="shared" si="7983"/>
        <v>1694</v>
      </c>
      <c r="BX3045" s="18"/>
      <c r="BY3045" s="18"/>
      <c r="BZ3045" s="18"/>
      <c r="CA3045" s="18">
        <f t="shared" si="7943"/>
        <v>1692.6</v>
      </c>
      <c r="CB3045" s="18">
        <f t="shared" si="7944"/>
        <v>1693.3</v>
      </c>
      <c r="CC3045" s="18">
        <f t="shared" si="7945"/>
        <v>1694</v>
      </c>
      <c r="CD3045" s="18"/>
      <c r="CE3045" s="27"/>
      <c r="CF3045" s="33"/>
    </row>
    <row r="3046" spans="1:119" ht="31.2" x14ac:dyDescent="0.3">
      <c r="A3046" s="41" t="s">
        <v>493</v>
      </c>
      <c r="B3046" s="39">
        <v>240</v>
      </c>
      <c r="C3046" s="41" t="s">
        <v>103</v>
      </c>
      <c r="D3046" s="41" t="s">
        <v>198</v>
      </c>
      <c r="E3046" s="14" t="s">
        <v>547</v>
      </c>
      <c r="F3046" s="18">
        <v>1150.2</v>
      </c>
      <c r="G3046" s="18">
        <v>1150.2</v>
      </c>
      <c r="H3046" s="18">
        <v>1150.2</v>
      </c>
      <c r="I3046" s="18"/>
      <c r="J3046" s="18"/>
      <c r="K3046" s="18"/>
      <c r="L3046" s="18">
        <f t="shared" si="7962"/>
        <v>1150.2</v>
      </c>
      <c r="M3046" s="18">
        <f t="shared" si="7963"/>
        <v>1150.2</v>
      </c>
      <c r="N3046" s="18">
        <f t="shared" si="7964"/>
        <v>1150.2</v>
      </c>
      <c r="O3046" s="18"/>
      <c r="P3046" s="18"/>
      <c r="Q3046" s="18"/>
      <c r="R3046" s="18"/>
      <c r="S3046" s="18"/>
      <c r="T3046" s="18">
        <f t="shared" si="7928"/>
        <v>1150.2</v>
      </c>
      <c r="U3046" s="18">
        <f t="shared" si="7929"/>
        <v>1150.2</v>
      </c>
      <c r="V3046" s="18">
        <f t="shared" si="7930"/>
        <v>1150.2</v>
      </c>
      <c r="W3046" s="18"/>
      <c r="X3046" s="18"/>
      <c r="Y3046" s="18"/>
      <c r="Z3046" s="18"/>
      <c r="AA3046" s="18"/>
      <c r="AB3046" s="18"/>
      <c r="AC3046" s="18">
        <f t="shared" si="7894"/>
        <v>1150.2</v>
      </c>
      <c r="AD3046" s="18">
        <f t="shared" si="7895"/>
        <v>1150.2</v>
      </c>
      <c r="AE3046" s="18">
        <f t="shared" si="7896"/>
        <v>1150.2</v>
      </c>
      <c r="AF3046" s="18"/>
      <c r="AG3046" s="18"/>
      <c r="AH3046" s="18"/>
      <c r="AI3046" s="18">
        <f t="shared" si="7931"/>
        <v>1150.2</v>
      </c>
      <c r="AJ3046" s="18">
        <f t="shared" si="7932"/>
        <v>1150.2</v>
      </c>
      <c r="AK3046" s="18">
        <f t="shared" si="7933"/>
        <v>1150.2</v>
      </c>
      <c r="AL3046" s="18"/>
      <c r="AM3046" s="18">
        <f t="shared" si="7934"/>
        <v>1150.2</v>
      </c>
      <c r="AN3046" s="18"/>
      <c r="AO3046" s="18"/>
      <c r="AP3046" s="18"/>
      <c r="AQ3046" s="18">
        <f t="shared" si="7987"/>
        <v>1150.2</v>
      </c>
      <c r="AR3046" s="18">
        <f t="shared" si="7988"/>
        <v>1150.2</v>
      </c>
      <c r="AS3046" s="18">
        <f t="shared" si="7989"/>
        <v>1150.2</v>
      </c>
      <c r="AT3046" s="18"/>
      <c r="AU3046" s="18"/>
      <c r="AV3046" s="18"/>
      <c r="AW3046" s="18">
        <f t="shared" si="7990"/>
        <v>1150.2</v>
      </c>
      <c r="AX3046" s="18">
        <f t="shared" si="7991"/>
        <v>1150.2</v>
      </c>
      <c r="AY3046" s="18">
        <f t="shared" si="7992"/>
        <v>1150.2</v>
      </c>
      <c r="AZ3046" s="18"/>
      <c r="BA3046" s="18"/>
      <c r="BB3046" s="18"/>
      <c r="BC3046" s="18">
        <f t="shared" si="7912"/>
        <v>1150.2</v>
      </c>
      <c r="BD3046" s="18">
        <f t="shared" si="7913"/>
        <v>1150.2</v>
      </c>
      <c r="BE3046" s="18">
        <f t="shared" si="7914"/>
        <v>1150.2</v>
      </c>
      <c r="BF3046" s="18"/>
      <c r="BG3046" s="18"/>
      <c r="BH3046" s="18"/>
      <c r="BI3046" s="18">
        <f t="shared" si="7909"/>
        <v>1150.2</v>
      </c>
      <c r="BJ3046" s="18">
        <f t="shared" si="7910"/>
        <v>1150.2</v>
      </c>
      <c r="BK3046" s="18">
        <f t="shared" si="7911"/>
        <v>1150.2</v>
      </c>
      <c r="BL3046" s="18"/>
      <c r="BM3046" s="18"/>
      <c r="BN3046" s="18"/>
      <c r="BO3046" s="18">
        <f t="shared" si="7984"/>
        <v>1150.2</v>
      </c>
      <c r="BP3046" s="18">
        <f t="shared" si="7985"/>
        <v>1150.2</v>
      </c>
      <c r="BQ3046" s="18">
        <f t="shared" si="7986"/>
        <v>1150.2</v>
      </c>
      <c r="BR3046" s="18"/>
      <c r="BS3046" s="18"/>
      <c r="BT3046" s="18"/>
      <c r="BU3046" s="18">
        <f t="shared" si="7981"/>
        <v>1150.2</v>
      </c>
      <c r="BV3046" s="18">
        <f t="shared" si="7982"/>
        <v>1150.2</v>
      </c>
      <c r="BW3046" s="18">
        <f t="shared" si="7983"/>
        <v>1150.2</v>
      </c>
      <c r="BX3046" s="18"/>
      <c r="BY3046" s="18"/>
      <c r="BZ3046" s="18"/>
      <c r="CA3046" s="18">
        <f t="shared" si="7943"/>
        <v>1150.2</v>
      </c>
      <c r="CB3046" s="18">
        <f t="shared" si="7944"/>
        <v>1150.2</v>
      </c>
      <c r="CC3046" s="18">
        <f t="shared" si="7945"/>
        <v>1150.2</v>
      </c>
      <c r="CD3046" s="18"/>
      <c r="CE3046" s="27"/>
      <c r="CF3046" s="33"/>
    </row>
    <row r="3047" spans="1:119" x14ac:dyDescent="0.3">
      <c r="A3047" s="41" t="s">
        <v>493</v>
      </c>
      <c r="B3047" s="39">
        <v>800</v>
      </c>
      <c r="C3047" s="41"/>
      <c r="D3047" s="41"/>
      <c r="E3047" s="14" t="s">
        <v>556</v>
      </c>
      <c r="F3047" s="18">
        <f t="shared" ref="F3047:K3047" si="7993">F3048</f>
        <v>45</v>
      </c>
      <c r="G3047" s="18">
        <f t="shared" si="7993"/>
        <v>45</v>
      </c>
      <c r="H3047" s="18">
        <f t="shared" si="7993"/>
        <v>45</v>
      </c>
      <c r="I3047" s="18">
        <f t="shared" si="7993"/>
        <v>0</v>
      </c>
      <c r="J3047" s="18">
        <f t="shared" si="7993"/>
        <v>0</v>
      </c>
      <c r="K3047" s="18">
        <f t="shared" si="7993"/>
        <v>0</v>
      </c>
      <c r="L3047" s="18">
        <f t="shared" si="7962"/>
        <v>45</v>
      </c>
      <c r="M3047" s="18">
        <f t="shared" si="7963"/>
        <v>45</v>
      </c>
      <c r="N3047" s="18">
        <f t="shared" si="7964"/>
        <v>45</v>
      </c>
      <c r="O3047" s="18">
        <f t="shared" ref="O3047:S3047" si="7994">O3048</f>
        <v>935</v>
      </c>
      <c r="P3047" s="18">
        <f t="shared" si="7994"/>
        <v>0</v>
      </c>
      <c r="Q3047" s="18">
        <f t="shared" si="7994"/>
        <v>0</v>
      </c>
      <c r="R3047" s="18">
        <f t="shared" si="7994"/>
        <v>-935</v>
      </c>
      <c r="S3047" s="18">
        <f t="shared" si="7994"/>
        <v>0</v>
      </c>
      <c r="T3047" s="18">
        <f t="shared" si="7928"/>
        <v>45</v>
      </c>
      <c r="U3047" s="18">
        <f t="shared" si="7929"/>
        <v>45</v>
      </c>
      <c r="V3047" s="18">
        <f t="shared" si="7930"/>
        <v>45</v>
      </c>
      <c r="W3047" s="18">
        <f t="shared" ref="W3047:CD3047" si="7995">W3048</f>
        <v>0</v>
      </c>
      <c r="X3047" s="18">
        <f t="shared" si="7995"/>
        <v>0</v>
      </c>
      <c r="Y3047" s="18">
        <f t="shared" si="7995"/>
        <v>0</v>
      </c>
      <c r="Z3047" s="18">
        <f t="shared" si="7995"/>
        <v>0</v>
      </c>
      <c r="AA3047" s="18">
        <f t="shared" si="7995"/>
        <v>0</v>
      </c>
      <c r="AB3047" s="18">
        <f t="shared" si="7995"/>
        <v>0</v>
      </c>
      <c r="AC3047" s="18">
        <f t="shared" si="7894"/>
        <v>45</v>
      </c>
      <c r="AD3047" s="18">
        <f t="shared" si="7895"/>
        <v>45</v>
      </c>
      <c r="AE3047" s="18">
        <f t="shared" si="7896"/>
        <v>45</v>
      </c>
      <c r="AF3047" s="18">
        <f t="shared" si="7995"/>
        <v>0</v>
      </c>
      <c r="AG3047" s="18">
        <f t="shared" si="7995"/>
        <v>0</v>
      </c>
      <c r="AH3047" s="18">
        <f t="shared" si="7995"/>
        <v>0</v>
      </c>
      <c r="AI3047" s="18">
        <f t="shared" si="7931"/>
        <v>45</v>
      </c>
      <c r="AJ3047" s="18">
        <f t="shared" si="7932"/>
        <v>45</v>
      </c>
      <c r="AK3047" s="18">
        <f t="shared" si="7933"/>
        <v>45</v>
      </c>
      <c r="AL3047" s="18">
        <f t="shared" si="7995"/>
        <v>0</v>
      </c>
      <c r="AM3047" s="18">
        <f t="shared" si="7934"/>
        <v>45</v>
      </c>
      <c r="AN3047" s="18">
        <f t="shared" si="7995"/>
        <v>0</v>
      </c>
      <c r="AO3047" s="18">
        <f t="shared" si="7995"/>
        <v>0</v>
      </c>
      <c r="AP3047" s="18">
        <f t="shared" si="7995"/>
        <v>0</v>
      </c>
      <c r="AQ3047" s="18">
        <f t="shared" si="7987"/>
        <v>45</v>
      </c>
      <c r="AR3047" s="18">
        <f t="shared" si="7988"/>
        <v>45</v>
      </c>
      <c r="AS3047" s="18">
        <f t="shared" si="7989"/>
        <v>45</v>
      </c>
      <c r="AT3047" s="18">
        <f t="shared" si="7995"/>
        <v>0</v>
      </c>
      <c r="AU3047" s="18">
        <f t="shared" si="7995"/>
        <v>0</v>
      </c>
      <c r="AV3047" s="18">
        <f t="shared" si="7995"/>
        <v>0</v>
      </c>
      <c r="AW3047" s="18">
        <f t="shared" si="7990"/>
        <v>45</v>
      </c>
      <c r="AX3047" s="18">
        <f t="shared" si="7991"/>
        <v>45</v>
      </c>
      <c r="AY3047" s="18">
        <f t="shared" si="7992"/>
        <v>45</v>
      </c>
      <c r="AZ3047" s="18">
        <f t="shared" si="7995"/>
        <v>0</v>
      </c>
      <c r="BA3047" s="18">
        <f t="shared" si="7995"/>
        <v>0</v>
      </c>
      <c r="BB3047" s="18">
        <f t="shared" si="7995"/>
        <v>0</v>
      </c>
      <c r="BC3047" s="18">
        <f t="shared" si="7912"/>
        <v>45</v>
      </c>
      <c r="BD3047" s="18">
        <f t="shared" si="7913"/>
        <v>45</v>
      </c>
      <c r="BE3047" s="18">
        <f t="shared" si="7914"/>
        <v>45</v>
      </c>
      <c r="BF3047" s="18">
        <f t="shared" si="7995"/>
        <v>0</v>
      </c>
      <c r="BG3047" s="18">
        <f t="shared" si="7995"/>
        <v>0</v>
      </c>
      <c r="BH3047" s="18">
        <f t="shared" si="7995"/>
        <v>0</v>
      </c>
      <c r="BI3047" s="18">
        <f t="shared" si="7909"/>
        <v>45</v>
      </c>
      <c r="BJ3047" s="18">
        <f t="shared" si="7910"/>
        <v>45</v>
      </c>
      <c r="BK3047" s="18">
        <f t="shared" si="7911"/>
        <v>45</v>
      </c>
      <c r="BL3047" s="18">
        <f t="shared" si="7995"/>
        <v>0</v>
      </c>
      <c r="BM3047" s="18">
        <f t="shared" si="7995"/>
        <v>0</v>
      </c>
      <c r="BN3047" s="18">
        <f t="shared" si="7995"/>
        <v>0</v>
      </c>
      <c r="BO3047" s="18">
        <f t="shared" si="7984"/>
        <v>45</v>
      </c>
      <c r="BP3047" s="18">
        <f t="shared" si="7985"/>
        <v>45</v>
      </c>
      <c r="BQ3047" s="18">
        <f t="shared" si="7986"/>
        <v>45</v>
      </c>
      <c r="BR3047" s="18">
        <f t="shared" si="7995"/>
        <v>0</v>
      </c>
      <c r="BS3047" s="18">
        <f t="shared" si="7995"/>
        <v>0</v>
      </c>
      <c r="BT3047" s="18">
        <f t="shared" si="7995"/>
        <v>0</v>
      </c>
      <c r="BU3047" s="18">
        <f t="shared" si="7981"/>
        <v>45</v>
      </c>
      <c r="BV3047" s="18">
        <f t="shared" si="7982"/>
        <v>45</v>
      </c>
      <c r="BW3047" s="18">
        <f t="shared" si="7983"/>
        <v>45</v>
      </c>
      <c r="BX3047" s="18">
        <f t="shared" si="7995"/>
        <v>0</v>
      </c>
      <c r="BY3047" s="18">
        <f t="shared" si="7995"/>
        <v>0</v>
      </c>
      <c r="BZ3047" s="18">
        <f t="shared" si="7995"/>
        <v>0</v>
      </c>
      <c r="CA3047" s="18">
        <f t="shared" si="7943"/>
        <v>45</v>
      </c>
      <c r="CB3047" s="18">
        <f t="shared" si="7944"/>
        <v>45</v>
      </c>
      <c r="CC3047" s="18">
        <f t="shared" si="7945"/>
        <v>45</v>
      </c>
      <c r="CD3047" s="18">
        <f t="shared" si="7995"/>
        <v>0</v>
      </c>
      <c r="CE3047" s="27"/>
      <c r="CF3047" s="33"/>
    </row>
    <row r="3048" spans="1:119" x14ac:dyDescent="0.3">
      <c r="A3048" s="41" t="s">
        <v>493</v>
      </c>
      <c r="B3048" s="39">
        <v>850</v>
      </c>
      <c r="C3048" s="41"/>
      <c r="D3048" s="41"/>
      <c r="E3048" s="14" t="s">
        <v>573</v>
      </c>
      <c r="F3048" s="18">
        <f t="shared" ref="F3048:K3048" si="7996">F3050</f>
        <v>45</v>
      </c>
      <c r="G3048" s="18">
        <f t="shared" si="7996"/>
        <v>45</v>
      </c>
      <c r="H3048" s="18">
        <f t="shared" si="7996"/>
        <v>45</v>
      </c>
      <c r="I3048" s="18">
        <f t="shared" si="7996"/>
        <v>0</v>
      </c>
      <c r="J3048" s="18">
        <f t="shared" si="7996"/>
        <v>0</v>
      </c>
      <c r="K3048" s="18">
        <f t="shared" si="7996"/>
        <v>0</v>
      </c>
      <c r="L3048" s="18">
        <f t="shared" si="7962"/>
        <v>45</v>
      </c>
      <c r="M3048" s="18">
        <f t="shared" si="7963"/>
        <v>45</v>
      </c>
      <c r="N3048" s="18">
        <f t="shared" si="7964"/>
        <v>45</v>
      </c>
      <c r="O3048" s="18">
        <f>O3050+O3051</f>
        <v>935</v>
      </c>
      <c r="P3048" s="18">
        <f t="shared" ref="P3048:Q3048" si="7997">P3050+P3051</f>
        <v>0</v>
      </c>
      <c r="Q3048" s="18">
        <f t="shared" si="7997"/>
        <v>0</v>
      </c>
      <c r="R3048" s="18">
        <f>R3050+R3051+R3049</f>
        <v>-935</v>
      </c>
      <c r="S3048" s="18">
        <f t="shared" ref="S3048:CD3048" si="7998">S3050+S3051+S3049</f>
        <v>0</v>
      </c>
      <c r="T3048" s="18">
        <f t="shared" si="7928"/>
        <v>45</v>
      </c>
      <c r="U3048" s="18">
        <f t="shared" si="7929"/>
        <v>45</v>
      </c>
      <c r="V3048" s="18">
        <f t="shared" si="7930"/>
        <v>45</v>
      </c>
      <c r="W3048" s="18">
        <f t="shared" ref="W3048:AB3048" si="7999">W3050+W3051+W3049</f>
        <v>0</v>
      </c>
      <c r="X3048" s="18">
        <f t="shared" si="7999"/>
        <v>0</v>
      </c>
      <c r="Y3048" s="18">
        <f t="shared" si="7999"/>
        <v>0</v>
      </c>
      <c r="Z3048" s="18">
        <f t="shared" si="7999"/>
        <v>0</v>
      </c>
      <c r="AA3048" s="18">
        <f t="shared" si="7999"/>
        <v>0</v>
      </c>
      <c r="AB3048" s="18">
        <f t="shared" si="7999"/>
        <v>0</v>
      </c>
      <c r="AC3048" s="18">
        <f t="shared" si="7894"/>
        <v>45</v>
      </c>
      <c r="AD3048" s="18">
        <f t="shared" si="7895"/>
        <v>45</v>
      </c>
      <c r="AE3048" s="18">
        <f t="shared" si="7896"/>
        <v>45</v>
      </c>
      <c r="AF3048" s="18">
        <f t="shared" ref="AF3048:AH3048" si="8000">AF3050+AF3051+AF3049</f>
        <v>0</v>
      </c>
      <c r="AG3048" s="18">
        <f t="shared" si="8000"/>
        <v>0</v>
      </c>
      <c r="AH3048" s="18">
        <f t="shared" si="8000"/>
        <v>0</v>
      </c>
      <c r="AI3048" s="18">
        <f t="shared" si="7931"/>
        <v>45</v>
      </c>
      <c r="AJ3048" s="18">
        <f t="shared" si="7932"/>
        <v>45</v>
      </c>
      <c r="AK3048" s="18">
        <f t="shared" si="7933"/>
        <v>45</v>
      </c>
      <c r="AL3048" s="18">
        <f t="shared" ref="AL3048" si="8001">AL3050+AL3051+AL3049</f>
        <v>0</v>
      </c>
      <c r="AM3048" s="18">
        <f t="shared" si="7934"/>
        <v>45</v>
      </c>
      <c r="AN3048" s="18">
        <f t="shared" ref="AN3048:AP3048" si="8002">AN3050+AN3051+AN3049</f>
        <v>0</v>
      </c>
      <c r="AO3048" s="18">
        <f t="shared" si="8002"/>
        <v>0</v>
      </c>
      <c r="AP3048" s="18">
        <f t="shared" si="8002"/>
        <v>0</v>
      </c>
      <c r="AQ3048" s="18">
        <f t="shared" si="7987"/>
        <v>45</v>
      </c>
      <c r="AR3048" s="18">
        <f t="shared" si="7988"/>
        <v>45</v>
      </c>
      <c r="AS3048" s="18">
        <f t="shared" si="7989"/>
        <v>45</v>
      </c>
      <c r="AT3048" s="18">
        <f t="shared" ref="AT3048:AV3048" si="8003">AT3050+AT3051+AT3049</f>
        <v>0</v>
      </c>
      <c r="AU3048" s="18">
        <f t="shared" si="8003"/>
        <v>0</v>
      </c>
      <c r="AV3048" s="18">
        <f t="shared" si="8003"/>
        <v>0</v>
      </c>
      <c r="AW3048" s="18">
        <f t="shared" si="7990"/>
        <v>45</v>
      </c>
      <c r="AX3048" s="18">
        <f t="shared" si="7991"/>
        <v>45</v>
      </c>
      <c r="AY3048" s="18">
        <f t="shared" si="7992"/>
        <v>45</v>
      </c>
      <c r="AZ3048" s="18">
        <f t="shared" ref="AZ3048:BB3048" si="8004">AZ3050+AZ3051+AZ3049</f>
        <v>0</v>
      </c>
      <c r="BA3048" s="18">
        <f t="shared" si="8004"/>
        <v>0</v>
      </c>
      <c r="BB3048" s="18">
        <f t="shared" si="8004"/>
        <v>0</v>
      </c>
      <c r="BC3048" s="18">
        <f t="shared" si="7912"/>
        <v>45</v>
      </c>
      <c r="BD3048" s="18">
        <f t="shared" si="7913"/>
        <v>45</v>
      </c>
      <c r="BE3048" s="18">
        <f t="shared" si="7914"/>
        <v>45</v>
      </c>
      <c r="BF3048" s="18">
        <f t="shared" ref="BF3048:BH3048" si="8005">BF3050+BF3051+BF3049</f>
        <v>0</v>
      </c>
      <c r="BG3048" s="18">
        <f t="shared" si="8005"/>
        <v>0</v>
      </c>
      <c r="BH3048" s="18">
        <f t="shared" si="8005"/>
        <v>0</v>
      </c>
      <c r="BI3048" s="18">
        <f t="shared" si="7909"/>
        <v>45</v>
      </c>
      <c r="BJ3048" s="18">
        <f t="shared" si="7910"/>
        <v>45</v>
      </c>
      <c r="BK3048" s="18">
        <f t="shared" si="7911"/>
        <v>45</v>
      </c>
      <c r="BL3048" s="18">
        <f t="shared" ref="BL3048:BN3048" si="8006">BL3050+BL3051+BL3049</f>
        <v>0</v>
      </c>
      <c r="BM3048" s="18">
        <f t="shared" si="8006"/>
        <v>0</v>
      </c>
      <c r="BN3048" s="18">
        <f t="shared" si="8006"/>
        <v>0</v>
      </c>
      <c r="BO3048" s="18">
        <f t="shared" si="7984"/>
        <v>45</v>
      </c>
      <c r="BP3048" s="18">
        <f t="shared" si="7985"/>
        <v>45</v>
      </c>
      <c r="BQ3048" s="18">
        <f t="shared" si="7986"/>
        <v>45</v>
      </c>
      <c r="BR3048" s="18">
        <f t="shared" ref="BR3048:BT3048" si="8007">BR3050+BR3051+BR3049</f>
        <v>0</v>
      </c>
      <c r="BS3048" s="18">
        <f t="shared" si="8007"/>
        <v>0</v>
      </c>
      <c r="BT3048" s="18">
        <f t="shared" si="8007"/>
        <v>0</v>
      </c>
      <c r="BU3048" s="18">
        <f t="shared" si="7981"/>
        <v>45</v>
      </c>
      <c r="BV3048" s="18">
        <f t="shared" si="7982"/>
        <v>45</v>
      </c>
      <c r="BW3048" s="18">
        <f t="shared" si="7983"/>
        <v>45</v>
      </c>
      <c r="BX3048" s="18">
        <f t="shared" ref="BX3048:BZ3048" si="8008">BX3050+BX3051+BX3049</f>
        <v>0</v>
      </c>
      <c r="BY3048" s="18">
        <f t="shared" si="8008"/>
        <v>0</v>
      </c>
      <c r="BZ3048" s="18">
        <f t="shared" si="8008"/>
        <v>0</v>
      </c>
      <c r="CA3048" s="18">
        <f t="shared" si="7943"/>
        <v>45</v>
      </c>
      <c r="CB3048" s="18">
        <f t="shared" si="7944"/>
        <v>45</v>
      </c>
      <c r="CC3048" s="18">
        <f t="shared" si="7945"/>
        <v>45</v>
      </c>
      <c r="CD3048" s="18">
        <f t="shared" si="7998"/>
        <v>0</v>
      </c>
      <c r="CE3048" s="27"/>
      <c r="CF3048" s="33"/>
    </row>
    <row r="3049" spans="1:119" ht="62.4" hidden="1" x14ac:dyDescent="0.3">
      <c r="A3049" s="41" t="s">
        <v>493</v>
      </c>
      <c r="B3049" s="39">
        <v>850</v>
      </c>
      <c r="C3049" s="41" t="s">
        <v>5</v>
      </c>
      <c r="D3049" s="41" t="s">
        <v>149</v>
      </c>
      <c r="E3049" s="14" t="s">
        <v>514</v>
      </c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>
        <f t="shared" si="7928"/>
        <v>0</v>
      </c>
      <c r="U3049" s="18">
        <f t="shared" si="7929"/>
        <v>0</v>
      </c>
      <c r="V3049" s="18">
        <f t="shared" si="7930"/>
        <v>0</v>
      </c>
      <c r="W3049" s="18"/>
      <c r="X3049" s="18"/>
      <c r="Y3049" s="18"/>
      <c r="Z3049" s="18"/>
      <c r="AA3049" s="18"/>
      <c r="AB3049" s="18"/>
      <c r="AC3049" s="18">
        <f t="shared" si="7894"/>
        <v>0</v>
      </c>
      <c r="AD3049" s="18">
        <f t="shared" si="7895"/>
        <v>0</v>
      </c>
      <c r="AE3049" s="18">
        <f t="shared" si="7896"/>
        <v>0</v>
      </c>
      <c r="AF3049" s="18"/>
      <c r="AG3049" s="18"/>
      <c r="AH3049" s="18"/>
      <c r="AI3049" s="18">
        <f t="shared" si="7931"/>
        <v>0</v>
      </c>
      <c r="AJ3049" s="18">
        <f t="shared" si="7932"/>
        <v>0</v>
      </c>
      <c r="AK3049" s="18">
        <f t="shared" si="7933"/>
        <v>0</v>
      </c>
      <c r="AL3049" s="18"/>
      <c r="AM3049" s="18">
        <f t="shared" si="7934"/>
        <v>0</v>
      </c>
      <c r="AN3049" s="18"/>
      <c r="AO3049" s="18"/>
      <c r="AP3049" s="18"/>
      <c r="AQ3049" s="18">
        <f t="shared" si="7987"/>
        <v>0</v>
      </c>
      <c r="AR3049" s="18">
        <f t="shared" si="7988"/>
        <v>0</v>
      </c>
      <c r="AS3049" s="18">
        <f t="shared" si="7989"/>
        <v>0</v>
      </c>
      <c r="AT3049" s="18"/>
      <c r="AU3049" s="18"/>
      <c r="AV3049" s="18"/>
      <c r="AW3049" s="18">
        <f t="shared" si="7990"/>
        <v>0</v>
      </c>
      <c r="AX3049" s="18">
        <f t="shared" si="7991"/>
        <v>0</v>
      </c>
      <c r="AY3049" s="18">
        <f t="shared" si="7992"/>
        <v>0</v>
      </c>
      <c r="AZ3049" s="18"/>
      <c r="BA3049" s="18"/>
      <c r="BB3049" s="18"/>
      <c r="BC3049" s="18">
        <f t="shared" si="7912"/>
        <v>0</v>
      </c>
      <c r="BD3049" s="18">
        <f t="shared" si="7913"/>
        <v>0</v>
      </c>
      <c r="BE3049" s="18">
        <f t="shared" si="7914"/>
        <v>0</v>
      </c>
      <c r="BF3049" s="18"/>
      <c r="BG3049" s="18"/>
      <c r="BH3049" s="18"/>
      <c r="BI3049" s="18">
        <f t="shared" si="7909"/>
        <v>0</v>
      </c>
      <c r="BJ3049" s="18">
        <f t="shared" si="7910"/>
        <v>0</v>
      </c>
      <c r="BK3049" s="18">
        <f t="shared" si="7911"/>
        <v>0</v>
      </c>
      <c r="BL3049" s="18"/>
      <c r="BM3049" s="18"/>
      <c r="BN3049" s="18"/>
      <c r="BO3049" s="18">
        <f t="shared" si="7984"/>
        <v>0</v>
      </c>
      <c r="BP3049" s="18">
        <f t="shared" si="7985"/>
        <v>0</v>
      </c>
      <c r="BQ3049" s="18">
        <f t="shared" si="7986"/>
        <v>0</v>
      </c>
      <c r="BR3049" s="18"/>
      <c r="BS3049" s="18"/>
      <c r="BT3049" s="18"/>
      <c r="BU3049" s="18">
        <f t="shared" si="7981"/>
        <v>0</v>
      </c>
      <c r="BV3049" s="18">
        <f t="shared" si="7982"/>
        <v>0</v>
      </c>
      <c r="BW3049" s="18">
        <f t="shared" si="7983"/>
        <v>0</v>
      </c>
      <c r="BX3049" s="18"/>
      <c r="BY3049" s="18"/>
      <c r="BZ3049" s="18"/>
      <c r="CA3049" s="18">
        <f t="shared" si="7943"/>
        <v>0</v>
      </c>
      <c r="CB3049" s="18">
        <f t="shared" si="7944"/>
        <v>0</v>
      </c>
      <c r="CC3049" s="18">
        <f t="shared" si="7945"/>
        <v>0</v>
      </c>
      <c r="CD3049" s="18"/>
      <c r="CE3049" s="27" t="s">
        <v>1661</v>
      </c>
      <c r="CF3049" s="33"/>
    </row>
    <row r="3050" spans="1:119" ht="46.8" x14ac:dyDescent="0.3">
      <c r="A3050" s="41" t="s">
        <v>493</v>
      </c>
      <c r="B3050" s="39">
        <v>850</v>
      </c>
      <c r="C3050" s="41" t="s">
        <v>5</v>
      </c>
      <c r="D3050" s="41" t="s">
        <v>140</v>
      </c>
      <c r="E3050" s="14" t="s">
        <v>515</v>
      </c>
      <c r="F3050" s="18">
        <v>45</v>
      </c>
      <c r="G3050" s="18">
        <v>45</v>
      </c>
      <c r="H3050" s="18">
        <v>45</v>
      </c>
      <c r="I3050" s="18"/>
      <c r="J3050" s="18"/>
      <c r="K3050" s="18"/>
      <c r="L3050" s="18">
        <f t="shared" si="7962"/>
        <v>45</v>
      </c>
      <c r="M3050" s="18">
        <f t="shared" si="7963"/>
        <v>45</v>
      </c>
      <c r="N3050" s="18">
        <f t="shared" si="7964"/>
        <v>45</v>
      </c>
      <c r="O3050" s="18"/>
      <c r="P3050" s="18"/>
      <c r="Q3050" s="18"/>
      <c r="R3050" s="18"/>
      <c r="S3050" s="18"/>
      <c r="T3050" s="18">
        <f t="shared" si="7928"/>
        <v>45</v>
      </c>
      <c r="U3050" s="18">
        <f t="shared" si="7929"/>
        <v>45</v>
      </c>
      <c r="V3050" s="18">
        <f t="shared" si="7930"/>
        <v>45</v>
      </c>
      <c r="W3050" s="18"/>
      <c r="X3050" s="18"/>
      <c r="Y3050" s="18"/>
      <c r="Z3050" s="18"/>
      <c r="AA3050" s="18"/>
      <c r="AB3050" s="18"/>
      <c r="AC3050" s="18">
        <f t="shared" si="7894"/>
        <v>45</v>
      </c>
      <c r="AD3050" s="18">
        <f t="shared" si="7895"/>
        <v>45</v>
      </c>
      <c r="AE3050" s="18">
        <f t="shared" si="7896"/>
        <v>45</v>
      </c>
      <c r="AF3050" s="18"/>
      <c r="AG3050" s="18"/>
      <c r="AH3050" s="18"/>
      <c r="AI3050" s="18">
        <f t="shared" si="7931"/>
        <v>45</v>
      </c>
      <c r="AJ3050" s="18">
        <f t="shared" si="7932"/>
        <v>45</v>
      </c>
      <c r="AK3050" s="18">
        <f t="shared" si="7933"/>
        <v>45</v>
      </c>
      <c r="AL3050" s="18"/>
      <c r="AM3050" s="18">
        <f t="shared" si="7934"/>
        <v>45</v>
      </c>
      <c r="AN3050" s="18"/>
      <c r="AO3050" s="18"/>
      <c r="AP3050" s="18"/>
      <c r="AQ3050" s="18">
        <f t="shared" si="7987"/>
        <v>45</v>
      </c>
      <c r="AR3050" s="18">
        <f t="shared" si="7988"/>
        <v>45</v>
      </c>
      <c r="AS3050" s="18">
        <f t="shared" si="7989"/>
        <v>45</v>
      </c>
      <c r="AT3050" s="18"/>
      <c r="AU3050" s="18"/>
      <c r="AV3050" s="18"/>
      <c r="AW3050" s="18">
        <f t="shared" si="7990"/>
        <v>45</v>
      </c>
      <c r="AX3050" s="18">
        <f t="shared" si="7991"/>
        <v>45</v>
      </c>
      <c r="AY3050" s="18">
        <f t="shared" si="7992"/>
        <v>45</v>
      </c>
      <c r="AZ3050" s="18"/>
      <c r="BA3050" s="18"/>
      <c r="BB3050" s="18"/>
      <c r="BC3050" s="18">
        <f t="shared" si="7912"/>
        <v>45</v>
      </c>
      <c r="BD3050" s="18">
        <f t="shared" si="7913"/>
        <v>45</v>
      </c>
      <c r="BE3050" s="18">
        <f t="shared" si="7914"/>
        <v>45</v>
      </c>
      <c r="BF3050" s="18"/>
      <c r="BG3050" s="18"/>
      <c r="BH3050" s="18"/>
      <c r="BI3050" s="18">
        <f t="shared" si="7909"/>
        <v>45</v>
      </c>
      <c r="BJ3050" s="18">
        <f t="shared" si="7910"/>
        <v>45</v>
      </c>
      <c r="BK3050" s="18">
        <f t="shared" si="7911"/>
        <v>45</v>
      </c>
      <c r="BL3050" s="18"/>
      <c r="BM3050" s="18"/>
      <c r="BN3050" s="18"/>
      <c r="BO3050" s="18">
        <f t="shared" si="7984"/>
        <v>45</v>
      </c>
      <c r="BP3050" s="18">
        <f t="shared" si="7985"/>
        <v>45</v>
      </c>
      <c r="BQ3050" s="18">
        <f t="shared" si="7986"/>
        <v>45</v>
      </c>
      <c r="BR3050" s="18"/>
      <c r="BS3050" s="18"/>
      <c r="BT3050" s="18"/>
      <c r="BU3050" s="18">
        <f t="shared" si="7981"/>
        <v>45</v>
      </c>
      <c r="BV3050" s="18">
        <f t="shared" si="7982"/>
        <v>45</v>
      </c>
      <c r="BW3050" s="18">
        <f t="shared" si="7983"/>
        <v>45</v>
      </c>
      <c r="BX3050" s="18"/>
      <c r="BY3050" s="18"/>
      <c r="BZ3050" s="18"/>
      <c r="CA3050" s="18">
        <f t="shared" si="7943"/>
        <v>45</v>
      </c>
      <c r="CB3050" s="18">
        <f t="shared" si="7944"/>
        <v>45</v>
      </c>
      <c r="CC3050" s="18">
        <f t="shared" si="7945"/>
        <v>45</v>
      </c>
      <c r="CD3050" s="18"/>
      <c r="CE3050" s="27"/>
      <c r="CF3050" s="33"/>
    </row>
    <row r="3051" spans="1:119" ht="46.8" hidden="1" x14ac:dyDescent="0.3">
      <c r="A3051" s="41" t="s">
        <v>493</v>
      </c>
      <c r="B3051" s="39">
        <v>850</v>
      </c>
      <c r="C3051" s="41" t="s">
        <v>19</v>
      </c>
      <c r="D3051" s="41" t="s">
        <v>34</v>
      </c>
      <c r="E3051" s="14" t="s">
        <v>520</v>
      </c>
      <c r="F3051" s="18"/>
      <c r="G3051" s="18"/>
      <c r="H3051" s="18"/>
      <c r="I3051" s="18"/>
      <c r="J3051" s="18"/>
      <c r="K3051" s="18"/>
      <c r="L3051" s="18"/>
      <c r="M3051" s="18"/>
      <c r="N3051" s="18"/>
      <c r="O3051" s="18">
        <v>935</v>
      </c>
      <c r="P3051" s="18"/>
      <c r="Q3051" s="18"/>
      <c r="R3051" s="18">
        <v>-935</v>
      </c>
      <c r="S3051" s="18"/>
      <c r="T3051" s="18">
        <f t="shared" si="7928"/>
        <v>0</v>
      </c>
      <c r="U3051" s="18">
        <f t="shared" si="7929"/>
        <v>0</v>
      </c>
      <c r="V3051" s="18">
        <f t="shared" si="7930"/>
        <v>0</v>
      </c>
      <c r="W3051" s="18"/>
      <c r="X3051" s="18"/>
      <c r="Y3051" s="18"/>
      <c r="Z3051" s="18"/>
      <c r="AA3051" s="18"/>
      <c r="AB3051" s="18"/>
      <c r="AC3051" s="18">
        <f t="shared" si="7894"/>
        <v>0</v>
      </c>
      <c r="AD3051" s="18">
        <f t="shared" si="7895"/>
        <v>0</v>
      </c>
      <c r="AE3051" s="18">
        <f t="shared" si="7896"/>
        <v>0</v>
      </c>
      <c r="AF3051" s="18"/>
      <c r="AG3051" s="18"/>
      <c r="AH3051" s="18"/>
      <c r="AI3051" s="18">
        <f t="shared" si="7931"/>
        <v>0</v>
      </c>
      <c r="AJ3051" s="18">
        <f t="shared" si="7932"/>
        <v>0</v>
      </c>
      <c r="AK3051" s="18">
        <f t="shared" si="7933"/>
        <v>0</v>
      </c>
      <c r="AL3051" s="18"/>
      <c r="AM3051" s="18">
        <f t="shared" si="7934"/>
        <v>0</v>
      </c>
      <c r="AN3051" s="18"/>
      <c r="AO3051" s="18"/>
      <c r="AP3051" s="18"/>
      <c r="AQ3051" s="18">
        <f t="shared" si="7987"/>
        <v>0</v>
      </c>
      <c r="AR3051" s="18">
        <f t="shared" si="7988"/>
        <v>0</v>
      </c>
      <c r="AS3051" s="18">
        <f t="shared" si="7989"/>
        <v>0</v>
      </c>
      <c r="AT3051" s="18"/>
      <c r="AU3051" s="18"/>
      <c r="AV3051" s="18"/>
      <c r="AW3051" s="18">
        <f t="shared" si="7990"/>
        <v>0</v>
      </c>
      <c r="AX3051" s="18">
        <f t="shared" si="7991"/>
        <v>0</v>
      </c>
      <c r="AY3051" s="18">
        <f t="shared" si="7992"/>
        <v>0</v>
      </c>
      <c r="AZ3051" s="18"/>
      <c r="BA3051" s="18"/>
      <c r="BB3051" s="18"/>
      <c r="BC3051" s="18">
        <f t="shared" si="7912"/>
        <v>0</v>
      </c>
      <c r="BD3051" s="18">
        <f t="shared" si="7913"/>
        <v>0</v>
      </c>
      <c r="BE3051" s="18">
        <f t="shared" si="7914"/>
        <v>0</v>
      </c>
      <c r="BF3051" s="18"/>
      <c r="BG3051" s="18"/>
      <c r="BH3051" s="18"/>
      <c r="BI3051" s="18">
        <f t="shared" si="7909"/>
        <v>0</v>
      </c>
      <c r="BJ3051" s="18">
        <f t="shared" si="7910"/>
        <v>0</v>
      </c>
      <c r="BK3051" s="18">
        <f t="shared" si="7911"/>
        <v>0</v>
      </c>
      <c r="BL3051" s="18"/>
      <c r="BM3051" s="18"/>
      <c r="BN3051" s="18"/>
      <c r="BO3051" s="18">
        <f t="shared" si="7984"/>
        <v>0</v>
      </c>
      <c r="BP3051" s="18">
        <f t="shared" si="7985"/>
        <v>0</v>
      </c>
      <c r="BQ3051" s="18">
        <f t="shared" si="7986"/>
        <v>0</v>
      </c>
      <c r="BR3051" s="18"/>
      <c r="BS3051" s="18"/>
      <c r="BT3051" s="18"/>
      <c r="BU3051" s="18">
        <f t="shared" si="7981"/>
        <v>0</v>
      </c>
      <c r="BV3051" s="18">
        <f t="shared" si="7982"/>
        <v>0</v>
      </c>
      <c r="BW3051" s="18">
        <f t="shared" si="7983"/>
        <v>0</v>
      </c>
      <c r="BX3051" s="18"/>
      <c r="BY3051" s="18"/>
      <c r="BZ3051" s="18"/>
      <c r="CA3051" s="18">
        <f t="shared" si="7943"/>
        <v>0</v>
      </c>
      <c r="CB3051" s="18">
        <f t="shared" si="7944"/>
        <v>0</v>
      </c>
      <c r="CC3051" s="18">
        <f t="shared" si="7945"/>
        <v>0</v>
      </c>
      <c r="CD3051" s="18"/>
      <c r="CE3051" s="27" t="s">
        <v>1661</v>
      </c>
      <c r="CF3051" s="33"/>
    </row>
    <row r="3052" spans="1:119" s="11" customFormat="1" x14ac:dyDescent="0.3">
      <c r="A3052" s="10" t="s">
        <v>497</v>
      </c>
      <c r="B3052" s="16"/>
      <c r="C3052" s="10"/>
      <c r="D3052" s="10"/>
      <c r="E3052" s="15" t="s">
        <v>588</v>
      </c>
      <c r="F3052" s="17">
        <f t="shared" ref="F3052:K3052" si="8009">F3053+F3057</f>
        <v>293760</v>
      </c>
      <c r="G3052" s="17">
        <f t="shared" si="8009"/>
        <v>293760</v>
      </c>
      <c r="H3052" s="17">
        <f t="shared" si="8009"/>
        <v>293760</v>
      </c>
      <c r="I3052" s="17">
        <f t="shared" si="8009"/>
        <v>0</v>
      </c>
      <c r="J3052" s="17">
        <f t="shared" si="8009"/>
        <v>0</v>
      </c>
      <c r="K3052" s="17">
        <f t="shared" si="8009"/>
        <v>0</v>
      </c>
      <c r="L3052" s="17">
        <f t="shared" si="7962"/>
        <v>293760</v>
      </c>
      <c r="M3052" s="17">
        <f t="shared" si="7963"/>
        <v>293760</v>
      </c>
      <c r="N3052" s="17">
        <f t="shared" si="7964"/>
        <v>293760</v>
      </c>
      <c r="O3052" s="17">
        <f t="shared" ref="O3052:S3052" si="8010">O3053+O3057</f>
        <v>2463.8000000000002</v>
      </c>
      <c r="P3052" s="17">
        <f t="shared" si="8010"/>
        <v>12432.1</v>
      </c>
      <c r="Q3052" s="17">
        <f t="shared" si="8010"/>
        <v>12432.1</v>
      </c>
      <c r="R3052" s="17">
        <f t="shared" si="8010"/>
        <v>935</v>
      </c>
      <c r="S3052" s="17">
        <f t="shared" si="8010"/>
        <v>0</v>
      </c>
      <c r="T3052" s="17">
        <f t="shared" si="7928"/>
        <v>297158.8</v>
      </c>
      <c r="U3052" s="17">
        <f t="shared" si="7929"/>
        <v>306192.09999999998</v>
      </c>
      <c r="V3052" s="17">
        <f t="shared" si="7930"/>
        <v>306192.09999999998</v>
      </c>
      <c r="W3052" s="17">
        <f t="shared" ref="W3052:CD3052" si="8011">W3053+W3057</f>
        <v>0</v>
      </c>
      <c r="X3052" s="17">
        <f t="shared" ref="X3052:AB3052" si="8012">X3053+X3057</f>
        <v>0</v>
      </c>
      <c r="Y3052" s="17">
        <f t="shared" si="8012"/>
        <v>0</v>
      </c>
      <c r="Z3052" s="17">
        <f t="shared" si="8012"/>
        <v>0</v>
      </c>
      <c r="AA3052" s="17">
        <f t="shared" si="8012"/>
        <v>0</v>
      </c>
      <c r="AB3052" s="17">
        <f t="shared" si="8012"/>
        <v>0</v>
      </c>
      <c r="AC3052" s="17">
        <f t="shared" si="7894"/>
        <v>297158.8</v>
      </c>
      <c r="AD3052" s="17">
        <f t="shared" si="7895"/>
        <v>306192.09999999998</v>
      </c>
      <c r="AE3052" s="17">
        <f t="shared" si="7896"/>
        <v>306192.09999999998</v>
      </c>
      <c r="AF3052" s="17">
        <f t="shared" ref="AF3052:AH3052" si="8013">AF3053+AF3057</f>
        <v>0</v>
      </c>
      <c r="AG3052" s="17">
        <f t="shared" si="8013"/>
        <v>0</v>
      </c>
      <c r="AH3052" s="17">
        <f t="shared" si="8013"/>
        <v>0</v>
      </c>
      <c r="AI3052" s="17">
        <f t="shared" si="7931"/>
        <v>297158.8</v>
      </c>
      <c r="AJ3052" s="17">
        <f t="shared" si="7932"/>
        <v>306192.09999999998</v>
      </c>
      <c r="AK3052" s="17">
        <f t="shared" si="7933"/>
        <v>306192.09999999998</v>
      </c>
      <c r="AL3052" s="17">
        <f t="shared" ref="AL3052" si="8014">AL3053+AL3057</f>
        <v>0</v>
      </c>
      <c r="AM3052" s="17">
        <f t="shared" si="7934"/>
        <v>297158.8</v>
      </c>
      <c r="AN3052" s="17">
        <f t="shared" ref="AN3052:AP3052" si="8015">AN3053+AN3057</f>
        <v>0</v>
      </c>
      <c r="AO3052" s="17">
        <f t="shared" si="8015"/>
        <v>0</v>
      </c>
      <c r="AP3052" s="17">
        <f t="shared" si="8015"/>
        <v>0</v>
      </c>
      <c r="AQ3052" s="17">
        <f t="shared" si="7987"/>
        <v>297158.8</v>
      </c>
      <c r="AR3052" s="17">
        <f t="shared" si="7988"/>
        <v>306192.09999999998</v>
      </c>
      <c r="AS3052" s="17">
        <f t="shared" si="7989"/>
        <v>306192.09999999998</v>
      </c>
      <c r="AT3052" s="17">
        <f t="shared" ref="AT3052:AV3052" si="8016">AT3053+AT3057</f>
        <v>0</v>
      </c>
      <c r="AU3052" s="17">
        <f t="shared" si="8016"/>
        <v>0</v>
      </c>
      <c r="AV3052" s="17">
        <f t="shared" si="8016"/>
        <v>0</v>
      </c>
      <c r="AW3052" s="17">
        <f t="shared" si="7990"/>
        <v>297158.8</v>
      </c>
      <c r="AX3052" s="17">
        <f t="shared" si="7991"/>
        <v>306192.09999999998</v>
      </c>
      <c r="AY3052" s="17">
        <f t="shared" si="7992"/>
        <v>306192.09999999998</v>
      </c>
      <c r="AZ3052" s="17">
        <f t="shared" ref="AZ3052:BB3052" si="8017">AZ3053+AZ3057</f>
        <v>3708.1</v>
      </c>
      <c r="BA3052" s="17">
        <f t="shared" si="8017"/>
        <v>0</v>
      </c>
      <c r="BB3052" s="17">
        <f t="shared" si="8017"/>
        <v>0</v>
      </c>
      <c r="BC3052" s="17">
        <f t="shared" si="7912"/>
        <v>300866.89999999997</v>
      </c>
      <c r="BD3052" s="17">
        <f t="shared" si="7913"/>
        <v>306192.09999999998</v>
      </c>
      <c r="BE3052" s="17">
        <f t="shared" si="7914"/>
        <v>306192.09999999998</v>
      </c>
      <c r="BF3052" s="17">
        <f t="shared" ref="BF3052:BH3052" si="8018">BF3053+BF3057</f>
        <v>-879.5</v>
      </c>
      <c r="BG3052" s="17">
        <f t="shared" si="8018"/>
        <v>0</v>
      </c>
      <c r="BH3052" s="17">
        <f t="shared" si="8018"/>
        <v>0</v>
      </c>
      <c r="BI3052" s="18">
        <f t="shared" si="7909"/>
        <v>299987.39999999997</v>
      </c>
      <c r="BJ3052" s="18">
        <f t="shared" si="7910"/>
        <v>306192.09999999998</v>
      </c>
      <c r="BK3052" s="18">
        <f t="shared" si="7911"/>
        <v>306192.09999999998</v>
      </c>
      <c r="BL3052" s="17">
        <f t="shared" ref="BL3052:BN3052" si="8019">BL3053+BL3057</f>
        <v>0</v>
      </c>
      <c r="BM3052" s="17">
        <f t="shared" si="8019"/>
        <v>0</v>
      </c>
      <c r="BN3052" s="17">
        <f t="shared" si="8019"/>
        <v>0</v>
      </c>
      <c r="BO3052" s="17">
        <f t="shared" si="7984"/>
        <v>299987.39999999997</v>
      </c>
      <c r="BP3052" s="17">
        <f t="shared" si="7985"/>
        <v>306192.09999999998</v>
      </c>
      <c r="BQ3052" s="17">
        <f t="shared" si="7986"/>
        <v>306192.09999999998</v>
      </c>
      <c r="BR3052" s="17">
        <f t="shared" ref="BR3052:BT3052" si="8020">BR3053+BR3057</f>
        <v>0</v>
      </c>
      <c r="BS3052" s="17">
        <f t="shared" si="8020"/>
        <v>0</v>
      </c>
      <c r="BT3052" s="17">
        <f t="shared" si="8020"/>
        <v>0</v>
      </c>
      <c r="BU3052" s="17">
        <f t="shared" si="7981"/>
        <v>299987.39999999997</v>
      </c>
      <c r="BV3052" s="17">
        <f t="shared" si="7982"/>
        <v>306192.09999999998</v>
      </c>
      <c r="BW3052" s="17">
        <f t="shared" si="7983"/>
        <v>306192.09999999998</v>
      </c>
      <c r="BX3052" s="17">
        <f t="shared" ref="BX3052:BZ3052" si="8021">BX3053+BX3057</f>
        <v>0</v>
      </c>
      <c r="BY3052" s="17">
        <f t="shared" si="8021"/>
        <v>0</v>
      </c>
      <c r="BZ3052" s="17">
        <f t="shared" si="8021"/>
        <v>0</v>
      </c>
      <c r="CA3052" s="17">
        <f t="shared" si="7943"/>
        <v>299987.39999999997</v>
      </c>
      <c r="CB3052" s="17">
        <f t="shared" si="7944"/>
        <v>306192.09999999998</v>
      </c>
      <c r="CC3052" s="17">
        <f t="shared" si="7945"/>
        <v>306192.09999999998</v>
      </c>
      <c r="CD3052" s="17">
        <f t="shared" si="8011"/>
        <v>0</v>
      </c>
      <c r="CE3052" s="26"/>
      <c r="CF3052" s="33"/>
      <c r="CG3052" s="37"/>
      <c r="CH3052" s="37"/>
      <c r="CI3052" s="37"/>
      <c r="CJ3052" s="37"/>
      <c r="CK3052" s="37"/>
      <c r="CL3052" s="37"/>
      <c r="CM3052" s="37"/>
      <c r="CN3052" s="37"/>
      <c r="CO3052" s="37"/>
      <c r="CP3052" s="37"/>
      <c r="CQ3052" s="37"/>
      <c r="CR3052" s="37"/>
      <c r="CS3052" s="37"/>
      <c r="CT3052" s="37"/>
      <c r="CU3052" s="37"/>
      <c r="CV3052" s="37"/>
      <c r="CW3052" s="37"/>
      <c r="CX3052" s="37"/>
      <c r="CY3052" s="37"/>
      <c r="CZ3052" s="37"/>
      <c r="DA3052" s="37"/>
      <c r="DB3052" s="37"/>
      <c r="DC3052" s="37"/>
      <c r="DD3052" s="37"/>
      <c r="DE3052" s="37"/>
      <c r="DF3052" s="37"/>
      <c r="DG3052" s="37"/>
      <c r="DH3052" s="37"/>
      <c r="DI3052" s="37"/>
      <c r="DJ3052" s="37"/>
      <c r="DK3052" s="37"/>
      <c r="DL3052" s="37"/>
      <c r="DM3052" s="37"/>
      <c r="DN3052" s="37"/>
      <c r="DO3052" s="37"/>
    </row>
    <row r="3053" spans="1:119" ht="31.2" x14ac:dyDescent="0.3">
      <c r="A3053" s="41" t="s">
        <v>495</v>
      </c>
      <c r="B3053" s="39"/>
      <c r="C3053" s="41"/>
      <c r="D3053" s="41"/>
      <c r="E3053" s="14" t="s">
        <v>600</v>
      </c>
      <c r="F3053" s="18">
        <f t="shared" ref="F3053:K3055" si="8022">F3054</f>
        <v>265560.59999999998</v>
      </c>
      <c r="G3053" s="18">
        <f t="shared" si="8022"/>
        <v>265560.59999999998</v>
      </c>
      <c r="H3053" s="18">
        <f t="shared" si="8022"/>
        <v>265560.59999999998</v>
      </c>
      <c r="I3053" s="18">
        <f t="shared" si="8022"/>
        <v>0</v>
      </c>
      <c r="J3053" s="18">
        <f t="shared" si="8022"/>
        <v>0</v>
      </c>
      <c r="K3053" s="18">
        <f t="shared" si="8022"/>
        <v>0</v>
      </c>
      <c r="L3053" s="18">
        <f t="shared" si="7962"/>
        <v>265560.59999999998</v>
      </c>
      <c r="M3053" s="18">
        <f t="shared" si="7963"/>
        <v>265560.59999999998</v>
      </c>
      <c r="N3053" s="18">
        <f t="shared" si="7964"/>
        <v>265560.59999999998</v>
      </c>
      <c r="O3053" s="18">
        <f t="shared" ref="O3053:S3055" si="8023">O3054</f>
        <v>2284.5</v>
      </c>
      <c r="P3053" s="18">
        <f t="shared" si="8023"/>
        <v>11694.1</v>
      </c>
      <c r="Q3053" s="18">
        <f t="shared" si="8023"/>
        <v>11694.1</v>
      </c>
      <c r="R3053" s="18">
        <f t="shared" si="8023"/>
        <v>0</v>
      </c>
      <c r="S3053" s="18">
        <f t="shared" si="8023"/>
        <v>0</v>
      </c>
      <c r="T3053" s="18">
        <f t="shared" si="7928"/>
        <v>267845.09999999998</v>
      </c>
      <c r="U3053" s="18">
        <f t="shared" si="7929"/>
        <v>277254.69999999995</v>
      </c>
      <c r="V3053" s="18">
        <f t="shared" si="7930"/>
        <v>277254.69999999995</v>
      </c>
      <c r="W3053" s="18">
        <f t="shared" ref="W3053:CD3055" si="8024">W3054</f>
        <v>0</v>
      </c>
      <c r="X3053" s="18">
        <f t="shared" si="8024"/>
        <v>0</v>
      </c>
      <c r="Y3053" s="18">
        <f t="shared" si="8024"/>
        <v>0</v>
      </c>
      <c r="Z3053" s="18">
        <f t="shared" si="8024"/>
        <v>0</v>
      </c>
      <c r="AA3053" s="18">
        <f t="shared" si="8024"/>
        <v>0</v>
      </c>
      <c r="AB3053" s="18">
        <f t="shared" si="8024"/>
        <v>0</v>
      </c>
      <c r="AC3053" s="18">
        <f t="shared" si="7894"/>
        <v>267845.09999999998</v>
      </c>
      <c r="AD3053" s="18">
        <f t="shared" si="7895"/>
        <v>277254.69999999995</v>
      </c>
      <c r="AE3053" s="18">
        <f t="shared" si="7896"/>
        <v>277254.69999999995</v>
      </c>
      <c r="AF3053" s="18">
        <f t="shared" si="8024"/>
        <v>0</v>
      </c>
      <c r="AG3053" s="18">
        <f t="shared" si="8024"/>
        <v>0</v>
      </c>
      <c r="AH3053" s="18">
        <f t="shared" si="8024"/>
        <v>0</v>
      </c>
      <c r="AI3053" s="18">
        <f t="shared" si="7931"/>
        <v>267845.09999999998</v>
      </c>
      <c r="AJ3053" s="18">
        <f t="shared" si="7932"/>
        <v>277254.69999999995</v>
      </c>
      <c r="AK3053" s="18">
        <f t="shared" si="7933"/>
        <v>277254.69999999995</v>
      </c>
      <c r="AL3053" s="18">
        <f t="shared" si="8024"/>
        <v>0</v>
      </c>
      <c r="AM3053" s="18">
        <f t="shared" si="7934"/>
        <v>267845.09999999998</v>
      </c>
      <c r="AN3053" s="18">
        <f t="shared" si="8024"/>
        <v>0</v>
      </c>
      <c r="AO3053" s="18">
        <f t="shared" si="8024"/>
        <v>0</v>
      </c>
      <c r="AP3053" s="18">
        <f t="shared" si="8024"/>
        <v>0</v>
      </c>
      <c r="AQ3053" s="18">
        <f t="shared" si="7987"/>
        <v>267845.09999999998</v>
      </c>
      <c r="AR3053" s="18">
        <f t="shared" si="7988"/>
        <v>277254.69999999995</v>
      </c>
      <c r="AS3053" s="18">
        <f t="shared" si="7989"/>
        <v>277254.69999999995</v>
      </c>
      <c r="AT3053" s="18">
        <f t="shared" si="8024"/>
        <v>0</v>
      </c>
      <c r="AU3053" s="18">
        <f t="shared" si="8024"/>
        <v>0</v>
      </c>
      <c r="AV3053" s="18">
        <f t="shared" si="8024"/>
        <v>0</v>
      </c>
      <c r="AW3053" s="18">
        <f t="shared" si="7990"/>
        <v>267845.09999999998</v>
      </c>
      <c r="AX3053" s="18">
        <f t="shared" si="7991"/>
        <v>277254.69999999995</v>
      </c>
      <c r="AY3053" s="18">
        <f t="shared" si="7992"/>
        <v>277254.69999999995</v>
      </c>
      <c r="AZ3053" s="18">
        <f t="shared" si="8024"/>
        <v>3667.1</v>
      </c>
      <c r="BA3053" s="18">
        <f t="shared" si="8024"/>
        <v>0</v>
      </c>
      <c r="BB3053" s="18">
        <f t="shared" si="8024"/>
        <v>0</v>
      </c>
      <c r="BC3053" s="18">
        <f t="shared" si="7912"/>
        <v>271512.19999999995</v>
      </c>
      <c r="BD3053" s="18">
        <f t="shared" si="7913"/>
        <v>277254.69999999995</v>
      </c>
      <c r="BE3053" s="18">
        <f t="shared" si="7914"/>
        <v>277254.69999999995</v>
      </c>
      <c r="BF3053" s="18">
        <f t="shared" si="8024"/>
        <v>-838.5</v>
      </c>
      <c r="BG3053" s="18">
        <f t="shared" si="8024"/>
        <v>0</v>
      </c>
      <c r="BH3053" s="18">
        <f t="shared" si="8024"/>
        <v>0</v>
      </c>
      <c r="BI3053" s="18">
        <f t="shared" si="7909"/>
        <v>270673.69999999995</v>
      </c>
      <c r="BJ3053" s="18">
        <f t="shared" si="7910"/>
        <v>277254.69999999995</v>
      </c>
      <c r="BK3053" s="18">
        <f t="shared" si="7911"/>
        <v>277254.69999999995</v>
      </c>
      <c r="BL3053" s="18">
        <f t="shared" si="8024"/>
        <v>0</v>
      </c>
      <c r="BM3053" s="18">
        <f t="shared" si="8024"/>
        <v>0</v>
      </c>
      <c r="BN3053" s="18">
        <f t="shared" si="8024"/>
        <v>0</v>
      </c>
      <c r="BO3053" s="18">
        <f t="shared" si="7984"/>
        <v>270673.69999999995</v>
      </c>
      <c r="BP3053" s="18">
        <f t="shared" si="7985"/>
        <v>277254.69999999995</v>
      </c>
      <c r="BQ3053" s="18">
        <f t="shared" si="7986"/>
        <v>277254.69999999995</v>
      </c>
      <c r="BR3053" s="18">
        <f t="shared" si="8024"/>
        <v>0</v>
      </c>
      <c r="BS3053" s="18">
        <f t="shared" si="8024"/>
        <v>0</v>
      </c>
      <c r="BT3053" s="18">
        <f t="shared" si="8024"/>
        <v>0</v>
      </c>
      <c r="BU3053" s="18">
        <f t="shared" si="7981"/>
        <v>270673.69999999995</v>
      </c>
      <c r="BV3053" s="18">
        <f t="shared" si="7982"/>
        <v>277254.69999999995</v>
      </c>
      <c r="BW3053" s="18">
        <f t="shared" si="7983"/>
        <v>277254.69999999995</v>
      </c>
      <c r="BX3053" s="18">
        <f t="shared" si="8024"/>
        <v>0</v>
      </c>
      <c r="BY3053" s="18">
        <f t="shared" si="8024"/>
        <v>0</v>
      </c>
      <c r="BZ3053" s="18">
        <f t="shared" si="8024"/>
        <v>0</v>
      </c>
      <c r="CA3053" s="18">
        <f t="shared" si="7943"/>
        <v>270673.69999999995</v>
      </c>
      <c r="CB3053" s="18">
        <f t="shared" si="7944"/>
        <v>277254.69999999995</v>
      </c>
      <c r="CC3053" s="18">
        <f t="shared" si="7945"/>
        <v>277254.69999999995</v>
      </c>
      <c r="CD3053" s="18">
        <f t="shared" si="8024"/>
        <v>0</v>
      </c>
      <c r="CE3053" s="27"/>
      <c r="CF3053" s="33"/>
    </row>
    <row r="3054" spans="1:119" ht="93.6" x14ac:dyDescent="0.3">
      <c r="A3054" s="41" t="s">
        <v>495</v>
      </c>
      <c r="B3054" s="39">
        <v>100</v>
      </c>
      <c r="C3054" s="41"/>
      <c r="D3054" s="41"/>
      <c r="E3054" s="14" t="s">
        <v>550</v>
      </c>
      <c r="F3054" s="18">
        <f t="shared" si="8022"/>
        <v>265560.59999999998</v>
      </c>
      <c r="G3054" s="18">
        <f t="shared" si="8022"/>
        <v>265560.59999999998</v>
      </c>
      <c r="H3054" s="18">
        <f t="shared" si="8022"/>
        <v>265560.59999999998</v>
      </c>
      <c r="I3054" s="18">
        <f t="shared" si="8022"/>
        <v>0</v>
      </c>
      <c r="J3054" s="18">
        <f t="shared" si="8022"/>
        <v>0</v>
      </c>
      <c r="K3054" s="18">
        <f t="shared" si="8022"/>
        <v>0</v>
      </c>
      <c r="L3054" s="18">
        <f t="shared" si="7962"/>
        <v>265560.59999999998</v>
      </c>
      <c r="M3054" s="18">
        <f t="shared" si="7963"/>
        <v>265560.59999999998</v>
      </c>
      <c r="N3054" s="18">
        <f t="shared" si="7964"/>
        <v>265560.59999999998</v>
      </c>
      <c r="O3054" s="18">
        <f t="shared" si="8023"/>
        <v>2284.5</v>
      </c>
      <c r="P3054" s="18">
        <f t="shared" si="8023"/>
        <v>11694.1</v>
      </c>
      <c r="Q3054" s="18">
        <f t="shared" si="8023"/>
        <v>11694.1</v>
      </c>
      <c r="R3054" s="18">
        <f t="shared" si="8023"/>
        <v>0</v>
      </c>
      <c r="S3054" s="18">
        <f t="shared" si="8023"/>
        <v>0</v>
      </c>
      <c r="T3054" s="18">
        <f t="shared" si="7928"/>
        <v>267845.09999999998</v>
      </c>
      <c r="U3054" s="18">
        <f t="shared" si="7929"/>
        <v>277254.69999999995</v>
      </c>
      <c r="V3054" s="18">
        <f t="shared" si="7930"/>
        <v>277254.69999999995</v>
      </c>
      <c r="W3054" s="18">
        <f t="shared" si="8024"/>
        <v>0</v>
      </c>
      <c r="X3054" s="18">
        <f t="shared" si="8024"/>
        <v>0</v>
      </c>
      <c r="Y3054" s="18">
        <f t="shared" si="8024"/>
        <v>0</v>
      </c>
      <c r="Z3054" s="18">
        <f t="shared" si="8024"/>
        <v>0</v>
      </c>
      <c r="AA3054" s="18">
        <f t="shared" si="8024"/>
        <v>0</v>
      </c>
      <c r="AB3054" s="18">
        <f t="shared" si="8024"/>
        <v>0</v>
      </c>
      <c r="AC3054" s="18">
        <f t="shared" si="7894"/>
        <v>267845.09999999998</v>
      </c>
      <c r="AD3054" s="18">
        <f t="shared" si="7895"/>
        <v>277254.69999999995</v>
      </c>
      <c r="AE3054" s="18">
        <f t="shared" si="7896"/>
        <v>277254.69999999995</v>
      </c>
      <c r="AF3054" s="18">
        <f t="shared" si="8024"/>
        <v>0</v>
      </c>
      <c r="AG3054" s="18">
        <f t="shared" si="8024"/>
        <v>0</v>
      </c>
      <c r="AH3054" s="18">
        <f t="shared" si="8024"/>
        <v>0</v>
      </c>
      <c r="AI3054" s="18">
        <f t="shared" si="7931"/>
        <v>267845.09999999998</v>
      </c>
      <c r="AJ3054" s="18">
        <f t="shared" si="7932"/>
        <v>277254.69999999995</v>
      </c>
      <c r="AK3054" s="18">
        <f t="shared" si="7933"/>
        <v>277254.69999999995</v>
      </c>
      <c r="AL3054" s="18">
        <f t="shared" si="8024"/>
        <v>0</v>
      </c>
      <c r="AM3054" s="18">
        <f t="shared" si="7934"/>
        <v>267845.09999999998</v>
      </c>
      <c r="AN3054" s="18">
        <f t="shared" si="8024"/>
        <v>0</v>
      </c>
      <c r="AO3054" s="18">
        <f t="shared" si="8024"/>
        <v>0</v>
      </c>
      <c r="AP3054" s="18">
        <f t="shared" si="8024"/>
        <v>0</v>
      </c>
      <c r="AQ3054" s="18">
        <f t="shared" si="7987"/>
        <v>267845.09999999998</v>
      </c>
      <c r="AR3054" s="18">
        <f t="shared" si="7988"/>
        <v>277254.69999999995</v>
      </c>
      <c r="AS3054" s="18">
        <f t="shared" si="7989"/>
        <v>277254.69999999995</v>
      </c>
      <c r="AT3054" s="18">
        <f t="shared" si="8024"/>
        <v>0</v>
      </c>
      <c r="AU3054" s="18">
        <f t="shared" si="8024"/>
        <v>0</v>
      </c>
      <c r="AV3054" s="18">
        <f t="shared" si="8024"/>
        <v>0</v>
      </c>
      <c r="AW3054" s="18">
        <f t="shared" si="7990"/>
        <v>267845.09999999998</v>
      </c>
      <c r="AX3054" s="18">
        <f t="shared" si="7991"/>
        <v>277254.69999999995</v>
      </c>
      <c r="AY3054" s="18">
        <f t="shared" si="7992"/>
        <v>277254.69999999995</v>
      </c>
      <c r="AZ3054" s="18">
        <f t="shared" si="8024"/>
        <v>3667.1</v>
      </c>
      <c r="BA3054" s="18">
        <f t="shared" si="8024"/>
        <v>0</v>
      </c>
      <c r="BB3054" s="18">
        <f t="shared" si="8024"/>
        <v>0</v>
      </c>
      <c r="BC3054" s="18">
        <f t="shared" si="7912"/>
        <v>271512.19999999995</v>
      </c>
      <c r="BD3054" s="18">
        <f t="shared" si="7913"/>
        <v>277254.69999999995</v>
      </c>
      <c r="BE3054" s="18">
        <f t="shared" si="7914"/>
        <v>277254.69999999995</v>
      </c>
      <c r="BF3054" s="18">
        <f t="shared" si="8024"/>
        <v>-838.5</v>
      </c>
      <c r="BG3054" s="18">
        <f t="shared" si="8024"/>
        <v>0</v>
      </c>
      <c r="BH3054" s="18">
        <f t="shared" si="8024"/>
        <v>0</v>
      </c>
      <c r="BI3054" s="18">
        <f t="shared" si="7909"/>
        <v>270673.69999999995</v>
      </c>
      <c r="BJ3054" s="18">
        <f t="shared" si="7910"/>
        <v>277254.69999999995</v>
      </c>
      <c r="BK3054" s="18">
        <f t="shared" si="7911"/>
        <v>277254.69999999995</v>
      </c>
      <c r="BL3054" s="18">
        <f t="shared" si="8024"/>
        <v>0</v>
      </c>
      <c r="BM3054" s="18">
        <f t="shared" si="8024"/>
        <v>0</v>
      </c>
      <c r="BN3054" s="18">
        <f t="shared" si="8024"/>
        <v>0</v>
      </c>
      <c r="BO3054" s="18">
        <f t="shared" si="7984"/>
        <v>270673.69999999995</v>
      </c>
      <c r="BP3054" s="18">
        <f t="shared" si="7985"/>
        <v>277254.69999999995</v>
      </c>
      <c r="BQ3054" s="18">
        <f t="shared" si="7986"/>
        <v>277254.69999999995</v>
      </c>
      <c r="BR3054" s="18">
        <f t="shared" si="8024"/>
        <v>0</v>
      </c>
      <c r="BS3054" s="18">
        <f t="shared" si="8024"/>
        <v>0</v>
      </c>
      <c r="BT3054" s="18">
        <f t="shared" si="8024"/>
        <v>0</v>
      </c>
      <c r="BU3054" s="18">
        <f t="shared" si="7981"/>
        <v>270673.69999999995</v>
      </c>
      <c r="BV3054" s="18">
        <f t="shared" si="7982"/>
        <v>277254.69999999995</v>
      </c>
      <c r="BW3054" s="18">
        <f t="shared" si="7983"/>
        <v>277254.69999999995</v>
      </c>
      <c r="BX3054" s="18">
        <f t="shared" si="8024"/>
        <v>0</v>
      </c>
      <c r="BY3054" s="18">
        <f t="shared" si="8024"/>
        <v>0</v>
      </c>
      <c r="BZ3054" s="18">
        <f t="shared" si="8024"/>
        <v>0</v>
      </c>
      <c r="CA3054" s="18">
        <f t="shared" si="7943"/>
        <v>270673.69999999995</v>
      </c>
      <c r="CB3054" s="18">
        <f t="shared" si="7944"/>
        <v>277254.69999999995</v>
      </c>
      <c r="CC3054" s="18">
        <f t="shared" si="7945"/>
        <v>277254.69999999995</v>
      </c>
      <c r="CD3054" s="18">
        <f t="shared" si="8024"/>
        <v>0</v>
      </c>
      <c r="CE3054" s="27"/>
      <c r="CF3054" s="33"/>
    </row>
    <row r="3055" spans="1:119" ht="31.2" x14ac:dyDescent="0.3">
      <c r="A3055" s="41" t="s">
        <v>495</v>
      </c>
      <c r="B3055" s="39">
        <v>120</v>
      </c>
      <c r="C3055" s="41"/>
      <c r="D3055" s="41"/>
      <c r="E3055" s="14" t="s">
        <v>558</v>
      </c>
      <c r="F3055" s="18">
        <f t="shared" si="8022"/>
        <v>265560.59999999998</v>
      </c>
      <c r="G3055" s="18">
        <f t="shared" si="8022"/>
        <v>265560.59999999998</v>
      </c>
      <c r="H3055" s="18">
        <f t="shared" si="8022"/>
        <v>265560.59999999998</v>
      </c>
      <c r="I3055" s="18">
        <f t="shared" si="8022"/>
        <v>0</v>
      </c>
      <c r="J3055" s="18">
        <f t="shared" si="8022"/>
        <v>0</v>
      </c>
      <c r="K3055" s="18">
        <f t="shared" si="8022"/>
        <v>0</v>
      </c>
      <c r="L3055" s="18">
        <f t="shared" si="7962"/>
        <v>265560.59999999998</v>
      </c>
      <c r="M3055" s="18">
        <f t="shared" si="7963"/>
        <v>265560.59999999998</v>
      </c>
      <c r="N3055" s="18">
        <f t="shared" si="7964"/>
        <v>265560.59999999998</v>
      </c>
      <c r="O3055" s="18">
        <f t="shared" si="8023"/>
        <v>2284.5</v>
      </c>
      <c r="P3055" s="18">
        <f t="shared" si="8023"/>
        <v>11694.1</v>
      </c>
      <c r="Q3055" s="18">
        <f t="shared" si="8023"/>
        <v>11694.1</v>
      </c>
      <c r="R3055" s="18">
        <f t="shared" si="8023"/>
        <v>0</v>
      </c>
      <c r="S3055" s="18">
        <f t="shared" si="8023"/>
        <v>0</v>
      </c>
      <c r="T3055" s="18">
        <f t="shared" si="7928"/>
        <v>267845.09999999998</v>
      </c>
      <c r="U3055" s="18">
        <f t="shared" si="7929"/>
        <v>277254.69999999995</v>
      </c>
      <c r="V3055" s="18">
        <f t="shared" si="7930"/>
        <v>277254.69999999995</v>
      </c>
      <c r="W3055" s="18">
        <f t="shared" si="8024"/>
        <v>0</v>
      </c>
      <c r="X3055" s="18">
        <f t="shared" si="8024"/>
        <v>0</v>
      </c>
      <c r="Y3055" s="18">
        <f t="shared" si="8024"/>
        <v>0</v>
      </c>
      <c r="Z3055" s="18">
        <f t="shared" si="8024"/>
        <v>0</v>
      </c>
      <c r="AA3055" s="18">
        <f t="shared" si="8024"/>
        <v>0</v>
      </c>
      <c r="AB3055" s="18">
        <f t="shared" si="8024"/>
        <v>0</v>
      </c>
      <c r="AC3055" s="18">
        <f t="shared" si="7894"/>
        <v>267845.09999999998</v>
      </c>
      <c r="AD3055" s="18">
        <f t="shared" si="7895"/>
        <v>277254.69999999995</v>
      </c>
      <c r="AE3055" s="18">
        <f t="shared" si="7896"/>
        <v>277254.69999999995</v>
      </c>
      <c r="AF3055" s="18">
        <f t="shared" si="8024"/>
        <v>0</v>
      </c>
      <c r="AG3055" s="18">
        <f t="shared" si="8024"/>
        <v>0</v>
      </c>
      <c r="AH3055" s="18">
        <f t="shared" si="8024"/>
        <v>0</v>
      </c>
      <c r="AI3055" s="18">
        <f t="shared" si="7931"/>
        <v>267845.09999999998</v>
      </c>
      <c r="AJ3055" s="18">
        <f t="shared" si="7932"/>
        <v>277254.69999999995</v>
      </c>
      <c r="AK3055" s="18">
        <f t="shared" si="7933"/>
        <v>277254.69999999995</v>
      </c>
      <c r="AL3055" s="18">
        <f t="shared" si="8024"/>
        <v>0</v>
      </c>
      <c r="AM3055" s="18">
        <f t="shared" si="7934"/>
        <v>267845.09999999998</v>
      </c>
      <c r="AN3055" s="18">
        <f t="shared" si="8024"/>
        <v>0</v>
      </c>
      <c r="AO3055" s="18">
        <f t="shared" si="8024"/>
        <v>0</v>
      </c>
      <c r="AP3055" s="18">
        <f t="shared" si="8024"/>
        <v>0</v>
      </c>
      <c r="AQ3055" s="18">
        <f t="shared" si="7987"/>
        <v>267845.09999999998</v>
      </c>
      <c r="AR3055" s="18">
        <f t="shared" si="7988"/>
        <v>277254.69999999995</v>
      </c>
      <c r="AS3055" s="18">
        <f t="shared" si="7989"/>
        <v>277254.69999999995</v>
      </c>
      <c r="AT3055" s="18">
        <f t="shared" si="8024"/>
        <v>0</v>
      </c>
      <c r="AU3055" s="18">
        <f t="shared" si="8024"/>
        <v>0</v>
      </c>
      <c r="AV3055" s="18">
        <f t="shared" si="8024"/>
        <v>0</v>
      </c>
      <c r="AW3055" s="18">
        <f t="shared" si="7990"/>
        <v>267845.09999999998</v>
      </c>
      <c r="AX3055" s="18">
        <f t="shared" si="7991"/>
        <v>277254.69999999995</v>
      </c>
      <c r="AY3055" s="18">
        <f t="shared" si="7992"/>
        <v>277254.69999999995</v>
      </c>
      <c r="AZ3055" s="18">
        <f t="shared" si="8024"/>
        <v>3667.1</v>
      </c>
      <c r="BA3055" s="18">
        <f t="shared" si="8024"/>
        <v>0</v>
      </c>
      <c r="BB3055" s="18">
        <f t="shared" si="8024"/>
        <v>0</v>
      </c>
      <c r="BC3055" s="18">
        <f t="shared" si="7912"/>
        <v>271512.19999999995</v>
      </c>
      <c r="BD3055" s="18">
        <f t="shared" si="7913"/>
        <v>277254.69999999995</v>
      </c>
      <c r="BE3055" s="18">
        <f t="shared" si="7914"/>
        <v>277254.69999999995</v>
      </c>
      <c r="BF3055" s="18">
        <f t="shared" si="8024"/>
        <v>-838.5</v>
      </c>
      <c r="BG3055" s="18">
        <f t="shared" si="8024"/>
        <v>0</v>
      </c>
      <c r="BH3055" s="18">
        <f t="shared" si="8024"/>
        <v>0</v>
      </c>
      <c r="BI3055" s="18">
        <f t="shared" si="7909"/>
        <v>270673.69999999995</v>
      </c>
      <c r="BJ3055" s="18">
        <f t="shared" si="7910"/>
        <v>277254.69999999995</v>
      </c>
      <c r="BK3055" s="18">
        <f t="shared" si="7911"/>
        <v>277254.69999999995</v>
      </c>
      <c r="BL3055" s="18">
        <f t="shared" si="8024"/>
        <v>0</v>
      </c>
      <c r="BM3055" s="18">
        <f t="shared" si="8024"/>
        <v>0</v>
      </c>
      <c r="BN3055" s="18">
        <f t="shared" si="8024"/>
        <v>0</v>
      </c>
      <c r="BO3055" s="18">
        <f t="shared" si="7984"/>
        <v>270673.69999999995</v>
      </c>
      <c r="BP3055" s="18">
        <f t="shared" si="7985"/>
        <v>277254.69999999995</v>
      </c>
      <c r="BQ3055" s="18">
        <f t="shared" si="7986"/>
        <v>277254.69999999995</v>
      </c>
      <c r="BR3055" s="18">
        <f t="shared" si="8024"/>
        <v>0</v>
      </c>
      <c r="BS3055" s="18">
        <f t="shared" si="8024"/>
        <v>0</v>
      </c>
      <c r="BT3055" s="18">
        <f t="shared" si="8024"/>
        <v>0</v>
      </c>
      <c r="BU3055" s="18">
        <f t="shared" si="7981"/>
        <v>270673.69999999995</v>
      </c>
      <c r="BV3055" s="18">
        <f t="shared" si="7982"/>
        <v>277254.69999999995</v>
      </c>
      <c r="BW3055" s="18">
        <f t="shared" si="7983"/>
        <v>277254.69999999995</v>
      </c>
      <c r="BX3055" s="18">
        <f t="shared" si="8024"/>
        <v>0</v>
      </c>
      <c r="BY3055" s="18">
        <f t="shared" si="8024"/>
        <v>0</v>
      </c>
      <c r="BZ3055" s="18">
        <f t="shared" si="8024"/>
        <v>0</v>
      </c>
      <c r="CA3055" s="18">
        <f t="shared" si="7943"/>
        <v>270673.69999999995</v>
      </c>
      <c r="CB3055" s="18">
        <f t="shared" si="7944"/>
        <v>277254.69999999995</v>
      </c>
      <c r="CC3055" s="18">
        <f t="shared" si="7945"/>
        <v>277254.69999999995</v>
      </c>
      <c r="CD3055" s="18">
        <f t="shared" si="8024"/>
        <v>0</v>
      </c>
      <c r="CE3055" s="27"/>
      <c r="CF3055" s="33"/>
    </row>
    <row r="3056" spans="1:119" ht="62.4" x14ac:dyDescent="0.3">
      <c r="A3056" s="41" t="s">
        <v>495</v>
      </c>
      <c r="B3056" s="39">
        <v>120</v>
      </c>
      <c r="C3056" s="41" t="s">
        <v>5</v>
      </c>
      <c r="D3056" s="41" t="s">
        <v>149</v>
      </c>
      <c r="E3056" s="14" t="s">
        <v>514</v>
      </c>
      <c r="F3056" s="18">
        <v>265560.59999999998</v>
      </c>
      <c r="G3056" s="18">
        <v>265560.59999999998</v>
      </c>
      <c r="H3056" s="18">
        <v>265560.59999999998</v>
      </c>
      <c r="I3056" s="18"/>
      <c r="J3056" s="18"/>
      <c r="K3056" s="18"/>
      <c r="L3056" s="18">
        <f t="shared" si="7962"/>
        <v>265560.59999999998</v>
      </c>
      <c r="M3056" s="18">
        <f t="shared" si="7963"/>
        <v>265560.59999999998</v>
      </c>
      <c r="N3056" s="18">
        <f t="shared" si="7964"/>
        <v>265560.59999999998</v>
      </c>
      <c r="O3056" s="18">
        <v>2284.5</v>
      </c>
      <c r="P3056" s="18">
        <v>11694.1</v>
      </c>
      <c r="Q3056" s="18">
        <v>11694.1</v>
      </c>
      <c r="R3056" s="18"/>
      <c r="S3056" s="18"/>
      <c r="T3056" s="18">
        <f t="shared" si="7928"/>
        <v>267845.09999999998</v>
      </c>
      <c r="U3056" s="18">
        <f t="shared" si="7929"/>
        <v>277254.69999999995</v>
      </c>
      <c r="V3056" s="18">
        <f t="shared" si="7930"/>
        <v>277254.69999999995</v>
      </c>
      <c r="W3056" s="18"/>
      <c r="X3056" s="18"/>
      <c r="Y3056" s="18"/>
      <c r="Z3056" s="18"/>
      <c r="AA3056" s="18"/>
      <c r="AB3056" s="18"/>
      <c r="AC3056" s="18">
        <f t="shared" si="7894"/>
        <v>267845.09999999998</v>
      </c>
      <c r="AD3056" s="18">
        <f t="shared" si="7895"/>
        <v>277254.69999999995</v>
      </c>
      <c r="AE3056" s="18">
        <f t="shared" si="7896"/>
        <v>277254.69999999995</v>
      </c>
      <c r="AF3056" s="18"/>
      <c r="AG3056" s="18"/>
      <c r="AH3056" s="18"/>
      <c r="AI3056" s="18">
        <f t="shared" si="7931"/>
        <v>267845.09999999998</v>
      </c>
      <c r="AJ3056" s="18">
        <f t="shared" si="7932"/>
        <v>277254.69999999995</v>
      </c>
      <c r="AK3056" s="18">
        <f t="shared" si="7933"/>
        <v>277254.69999999995</v>
      </c>
      <c r="AL3056" s="18"/>
      <c r="AM3056" s="18">
        <f t="shared" si="7934"/>
        <v>267845.09999999998</v>
      </c>
      <c r="AN3056" s="18"/>
      <c r="AO3056" s="18"/>
      <c r="AP3056" s="18"/>
      <c r="AQ3056" s="18">
        <f t="shared" si="7987"/>
        <v>267845.09999999998</v>
      </c>
      <c r="AR3056" s="18">
        <f t="shared" si="7988"/>
        <v>277254.69999999995</v>
      </c>
      <c r="AS3056" s="18">
        <f t="shared" si="7989"/>
        <v>277254.69999999995</v>
      </c>
      <c r="AT3056" s="18"/>
      <c r="AU3056" s="18"/>
      <c r="AV3056" s="18"/>
      <c r="AW3056" s="18">
        <f t="shared" si="7990"/>
        <v>267845.09999999998</v>
      </c>
      <c r="AX3056" s="18">
        <f t="shared" si="7991"/>
        <v>277254.69999999995</v>
      </c>
      <c r="AY3056" s="18">
        <f t="shared" si="7992"/>
        <v>277254.69999999995</v>
      </c>
      <c r="AZ3056" s="18">
        <f>2828.6+838.5</f>
        <v>3667.1</v>
      </c>
      <c r="BA3056" s="18"/>
      <c r="BB3056" s="18"/>
      <c r="BC3056" s="18">
        <f t="shared" si="7912"/>
        <v>271512.19999999995</v>
      </c>
      <c r="BD3056" s="18">
        <f t="shared" si="7913"/>
        <v>277254.69999999995</v>
      </c>
      <c r="BE3056" s="18">
        <f t="shared" si="7914"/>
        <v>277254.69999999995</v>
      </c>
      <c r="BF3056" s="18">
        <v>-838.5</v>
      </c>
      <c r="BG3056" s="18"/>
      <c r="BH3056" s="18"/>
      <c r="BI3056" s="18">
        <f t="shared" si="7909"/>
        <v>270673.69999999995</v>
      </c>
      <c r="BJ3056" s="18">
        <f t="shared" si="7910"/>
        <v>277254.69999999995</v>
      </c>
      <c r="BK3056" s="18">
        <f t="shared" si="7911"/>
        <v>277254.69999999995</v>
      </c>
      <c r="BL3056" s="18"/>
      <c r="BM3056" s="18"/>
      <c r="BN3056" s="18"/>
      <c r="BO3056" s="18">
        <f t="shared" si="7984"/>
        <v>270673.69999999995</v>
      </c>
      <c r="BP3056" s="18">
        <f t="shared" si="7985"/>
        <v>277254.69999999995</v>
      </c>
      <c r="BQ3056" s="18">
        <f t="shared" si="7986"/>
        <v>277254.69999999995</v>
      </c>
      <c r="BR3056" s="18"/>
      <c r="BS3056" s="18"/>
      <c r="BT3056" s="18"/>
      <c r="BU3056" s="18">
        <f t="shared" si="7981"/>
        <v>270673.69999999995</v>
      </c>
      <c r="BV3056" s="18">
        <f t="shared" si="7982"/>
        <v>277254.69999999995</v>
      </c>
      <c r="BW3056" s="18">
        <f t="shared" si="7983"/>
        <v>277254.69999999995</v>
      </c>
      <c r="BX3056" s="18"/>
      <c r="BY3056" s="18"/>
      <c r="BZ3056" s="18"/>
      <c r="CA3056" s="18">
        <f t="shared" si="7943"/>
        <v>270673.69999999995</v>
      </c>
      <c r="CB3056" s="18">
        <f t="shared" si="7944"/>
        <v>277254.69999999995</v>
      </c>
      <c r="CC3056" s="18">
        <f t="shared" si="7945"/>
        <v>277254.69999999995</v>
      </c>
      <c r="CD3056" s="18"/>
      <c r="CE3056" s="27"/>
      <c r="CF3056" s="33"/>
    </row>
    <row r="3057" spans="1:119" ht="31.2" x14ac:dyDescent="0.3">
      <c r="A3057" s="41" t="s">
        <v>496</v>
      </c>
      <c r="B3057" s="39"/>
      <c r="C3057" s="41"/>
      <c r="D3057" s="41"/>
      <c r="E3057" s="14" t="s">
        <v>601</v>
      </c>
      <c r="F3057" s="18">
        <f t="shared" ref="F3057:K3057" si="8025">F3058+F3061+F3064</f>
        <v>28199.4</v>
      </c>
      <c r="G3057" s="18">
        <f t="shared" si="8025"/>
        <v>28199.4</v>
      </c>
      <c r="H3057" s="18">
        <f t="shared" si="8025"/>
        <v>28199.4</v>
      </c>
      <c r="I3057" s="18">
        <f t="shared" si="8025"/>
        <v>0</v>
      </c>
      <c r="J3057" s="18">
        <f t="shared" si="8025"/>
        <v>0</v>
      </c>
      <c r="K3057" s="18">
        <f t="shared" si="8025"/>
        <v>0</v>
      </c>
      <c r="L3057" s="18">
        <f t="shared" si="7962"/>
        <v>28199.4</v>
      </c>
      <c r="M3057" s="18">
        <f t="shared" si="7963"/>
        <v>28199.4</v>
      </c>
      <c r="N3057" s="18">
        <f t="shared" si="7964"/>
        <v>28199.4</v>
      </c>
      <c r="O3057" s="18">
        <f t="shared" ref="O3057:Q3057" si="8026">O3058+O3061+O3064</f>
        <v>179.3</v>
      </c>
      <c r="P3057" s="18">
        <f t="shared" si="8026"/>
        <v>738</v>
      </c>
      <c r="Q3057" s="18">
        <f t="shared" si="8026"/>
        <v>738</v>
      </c>
      <c r="R3057" s="18">
        <f>R3058+R3061+R3064+R3067</f>
        <v>935</v>
      </c>
      <c r="S3057" s="18">
        <f t="shared" ref="S3057:CD3057" si="8027">S3058+S3061+S3064+S3067</f>
        <v>0</v>
      </c>
      <c r="T3057" s="18">
        <f t="shared" si="7928"/>
        <v>29313.7</v>
      </c>
      <c r="U3057" s="18">
        <f t="shared" si="7929"/>
        <v>28937.4</v>
      </c>
      <c r="V3057" s="18">
        <f t="shared" si="7930"/>
        <v>28937.4</v>
      </c>
      <c r="W3057" s="18">
        <f t="shared" ref="W3057:AB3057" si="8028">W3058+W3061+W3064+W3067</f>
        <v>0</v>
      </c>
      <c r="X3057" s="18">
        <f t="shared" si="8028"/>
        <v>0</v>
      </c>
      <c r="Y3057" s="18">
        <f t="shared" si="8028"/>
        <v>0</v>
      </c>
      <c r="Z3057" s="18">
        <f t="shared" si="8028"/>
        <v>0</v>
      </c>
      <c r="AA3057" s="18">
        <f t="shared" si="8028"/>
        <v>0</v>
      </c>
      <c r="AB3057" s="18">
        <f t="shared" si="8028"/>
        <v>0</v>
      </c>
      <c r="AC3057" s="18">
        <f t="shared" si="7894"/>
        <v>29313.7</v>
      </c>
      <c r="AD3057" s="18">
        <f t="shared" si="7895"/>
        <v>28937.4</v>
      </c>
      <c r="AE3057" s="18">
        <f t="shared" si="7896"/>
        <v>28937.4</v>
      </c>
      <c r="AF3057" s="18">
        <f t="shared" ref="AF3057:AH3057" si="8029">AF3058+AF3061+AF3064+AF3067</f>
        <v>0</v>
      </c>
      <c r="AG3057" s="18">
        <f t="shared" si="8029"/>
        <v>0</v>
      </c>
      <c r="AH3057" s="18">
        <f t="shared" si="8029"/>
        <v>0</v>
      </c>
      <c r="AI3057" s="18">
        <f t="shared" si="7931"/>
        <v>29313.7</v>
      </c>
      <c r="AJ3057" s="18">
        <f t="shared" si="7932"/>
        <v>28937.4</v>
      </c>
      <c r="AK3057" s="18">
        <f t="shared" si="7933"/>
        <v>28937.4</v>
      </c>
      <c r="AL3057" s="18">
        <f t="shared" ref="AL3057" si="8030">AL3058+AL3061+AL3064+AL3067</f>
        <v>0</v>
      </c>
      <c r="AM3057" s="18">
        <f t="shared" si="7934"/>
        <v>29313.7</v>
      </c>
      <c r="AN3057" s="18">
        <f t="shared" ref="AN3057:AP3057" si="8031">AN3058+AN3061+AN3064+AN3067</f>
        <v>0</v>
      </c>
      <c r="AO3057" s="18">
        <f t="shared" si="8031"/>
        <v>0</v>
      </c>
      <c r="AP3057" s="18">
        <f t="shared" si="8031"/>
        <v>0</v>
      </c>
      <c r="AQ3057" s="18">
        <f t="shared" si="7987"/>
        <v>29313.7</v>
      </c>
      <c r="AR3057" s="18">
        <f t="shared" si="7988"/>
        <v>28937.4</v>
      </c>
      <c r="AS3057" s="18">
        <f t="shared" si="7989"/>
        <v>28937.4</v>
      </c>
      <c r="AT3057" s="18">
        <f t="shared" ref="AT3057:AV3057" si="8032">AT3058+AT3061+AT3064+AT3067</f>
        <v>0</v>
      </c>
      <c r="AU3057" s="18">
        <f t="shared" si="8032"/>
        <v>0</v>
      </c>
      <c r="AV3057" s="18">
        <f t="shared" si="8032"/>
        <v>0</v>
      </c>
      <c r="AW3057" s="18">
        <f t="shared" si="7990"/>
        <v>29313.7</v>
      </c>
      <c r="AX3057" s="18">
        <f t="shared" si="7991"/>
        <v>28937.4</v>
      </c>
      <c r="AY3057" s="18">
        <f t="shared" si="7992"/>
        <v>28937.4</v>
      </c>
      <c r="AZ3057" s="18">
        <f t="shared" ref="AZ3057:BB3057" si="8033">AZ3058+AZ3061+AZ3064+AZ3067</f>
        <v>41</v>
      </c>
      <c r="BA3057" s="18">
        <f t="shared" si="8033"/>
        <v>0</v>
      </c>
      <c r="BB3057" s="18">
        <f t="shared" si="8033"/>
        <v>0</v>
      </c>
      <c r="BC3057" s="18">
        <f t="shared" si="7912"/>
        <v>29354.7</v>
      </c>
      <c r="BD3057" s="18">
        <f t="shared" si="7913"/>
        <v>28937.4</v>
      </c>
      <c r="BE3057" s="18">
        <f t="shared" si="7914"/>
        <v>28937.4</v>
      </c>
      <c r="BF3057" s="18">
        <f t="shared" ref="BF3057:BH3057" si="8034">BF3058+BF3061+BF3064+BF3067</f>
        <v>-41</v>
      </c>
      <c r="BG3057" s="18">
        <f t="shared" si="8034"/>
        <v>0</v>
      </c>
      <c r="BH3057" s="18">
        <f t="shared" si="8034"/>
        <v>0</v>
      </c>
      <c r="BI3057" s="18">
        <f t="shared" si="7909"/>
        <v>29313.7</v>
      </c>
      <c r="BJ3057" s="18">
        <f t="shared" si="7910"/>
        <v>28937.4</v>
      </c>
      <c r="BK3057" s="18">
        <f t="shared" si="7911"/>
        <v>28937.4</v>
      </c>
      <c r="BL3057" s="18">
        <f t="shared" ref="BL3057:BN3057" si="8035">BL3058+BL3061+BL3064+BL3067</f>
        <v>0</v>
      </c>
      <c r="BM3057" s="18">
        <f t="shared" si="8035"/>
        <v>0</v>
      </c>
      <c r="BN3057" s="18">
        <f t="shared" si="8035"/>
        <v>0</v>
      </c>
      <c r="BO3057" s="18">
        <f t="shared" si="7984"/>
        <v>29313.7</v>
      </c>
      <c r="BP3057" s="18">
        <f t="shared" si="7985"/>
        <v>28937.4</v>
      </c>
      <c r="BQ3057" s="18">
        <f t="shared" si="7986"/>
        <v>28937.4</v>
      </c>
      <c r="BR3057" s="18">
        <f t="shared" ref="BR3057:BT3057" si="8036">BR3058+BR3061+BR3064+BR3067</f>
        <v>0</v>
      </c>
      <c r="BS3057" s="18">
        <f t="shared" si="8036"/>
        <v>0</v>
      </c>
      <c r="BT3057" s="18">
        <f t="shared" si="8036"/>
        <v>0</v>
      </c>
      <c r="BU3057" s="18">
        <f t="shared" si="7981"/>
        <v>29313.7</v>
      </c>
      <c r="BV3057" s="18">
        <f t="shared" si="7982"/>
        <v>28937.4</v>
      </c>
      <c r="BW3057" s="18">
        <f t="shared" si="7983"/>
        <v>28937.4</v>
      </c>
      <c r="BX3057" s="18">
        <f t="shared" ref="BX3057:BZ3057" si="8037">BX3058+BX3061+BX3064+BX3067</f>
        <v>0</v>
      </c>
      <c r="BY3057" s="18">
        <f t="shared" si="8037"/>
        <v>0</v>
      </c>
      <c r="BZ3057" s="18">
        <f t="shared" si="8037"/>
        <v>0</v>
      </c>
      <c r="CA3057" s="18">
        <f t="shared" si="7943"/>
        <v>29313.7</v>
      </c>
      <c r="CB3057" s="18">
        <f t="shared" si="7944"/>
        <v>28937.4</v>
      </c>
      <c r="CC3057" s="18">
        <f t="shared" si="7945"/>
        <v>28937.4</v>
      </c>
      <c r="CD3057" s="18">
        <f t="shared" si="8027"/>
        <v>0</v>
      </c>
      <c r="CE3057" s="27"/>
      <c r="CF3057" s="33"/>
    </row>
    <row r="3058" spans="1:119" ht="93.6" x14ac:dyDescent="0.3">
      <c r="A3058" s="41" t="s">
        <v>496</v>
      </c>
      <c r="B3058" s="39">
        <v>100</v>
      </c>
      <c r="C3058" s="41"/>
      <c r="D3058" s="41"/>
      <c r="E3058" s="14" t="s">
        <v>550</v>
      </c>
      <c r="F3058" s="18">
        <f t="shared" ref="F3058:K3059" si="8038">F3059</f>
        <v>1720</v>
      </c>
      <c r="G3058" s="18">
        <f t="shared" si="8038"/>
        <v>1720</v>
      </c>
      <c r="H3058" s="18">
        <f t="shared" si="8038"/>
        <v>1720</v>
      </c>
      <c r="I3058" s="18">
        <f t="shared" si="8038"/>
        <v>0</v>
      </c>
      <c r="J3058" s="18">
        <f t="shared" si="8038"/>
        <v>0</v>
      </c>
      <c r="K3058" s="18">
        <f t="shared" si="8038"/>
        <v>0</v>
      </c>
      <c r="L3058" s="18">
        <f t="shared" si="7962"/>
        <v>1720</v>
      </c>
      <c r="M3058" s="18">
        <f t="shared" si="7963"/>
        <v>1720</v>
      </c>
      <c r="N3058" s="18">
        <f t="shared" si="7964"/>
        <v>1720</v>
      </c>
      <c r="O3058" s="18">
        <f t="shared" ref="O3058:S3059" si="8039">O3059</f>
        <v>0</v>
      </c>
      <c r="P3058" s="18">
        <f t="shared" si="8039"/>
        <v>0</v>
      </c>
      <c r="Q3058" s="18">
        <f t="shared" si="8039"/>
        <v>0</v>
      </c>
      <c r="R3058" s="18">
        <f t="shared" si="8039"/>
        <v>0</v>
      </c>
      <c r="S3058" s="18">
        <f t="shared" si="8039"/>
        <v>0</v>
      </c>
      <c r="T3058" s="18">
        <f t="shared" si="7928"/>
        <v>1720</v>
      </c>
      <c r="U3058" s="18">
        <f t="shared" si="7929"/>
        <v>1720</v>
      </c>
      <c r="V3058" s="18">
        <f t="shared" si="7930"/>
        <v>1720</v>
      </c>
      <c r="W3058" s="18">
        <f t="shared" ref="W3058:CD3059" si="8040">W3059</f>
        <v>0</v>
      </c>
      <c r="X3058" s="18">
        <f t="shared" si="8040"/>
        <v>0</v>
      </c>
      <c r="Y3058" s="18">
        <f t="shared" si="8040"/>
        <v>0</v>
      </c>
      <c r="Z3058" s="18">
        <f t="shared" si="8040"/>
        <v>0</v>
      </c>
      <c r="AA3058" s="18">
        <f t="shared" si="8040"/>
        <v>0</v>
      </c>
      <c r="AB3058" s="18">
        <f t="shared" si="8040"/>
        <v>0</v>
      </c>
      <c r="AC3058" s="18">
        <f t="shared" si="7894"/>
        <v>1720</v>
      </c>
      <c r="AD3058" s="18">
        <f t="shared" si="7895"/>
        <v>1720</v>
      </c>
      <c r="AE3058" s="18">
        <f t="shared" si="7896"/>
        <v>1720</v>
      </c>
      <c r="AF3058" s="18">
        <f t="shared" si="8040"/>
        <v>0</v>
      </c>
      <c r="AG3058" s="18">
        <f t="shared" si="8040"/>
        <v>0</v>
      </c>
      <c r="AH3058" s="18">
        <f t="shared" si="8040"/>
        <v>0</v>
      </c>
      <c r="AI3058" s="18">
        <f t="shared" si="7931"/>
        <v>1720</v>
      </c>
      <c r="AJ3058" s="18">
        <f t="shared" si="7932"/>
        <v>1720</v>
      </c>
      <c r="AK3058" s="18">
        <f t="shared" si="7933"/>
        <v>1720</v>
      </c>
      <c r="AL3058" s="18">
        <f t="shared" si="8040"/>
        <v>0</v>
      </c>
      <c r="AM3058" s="18">
        <f t="shared" si="7934"/>
        <v>1720</v>
      </c>
      <c r="AN3058" s="18">
        <f t="shared" si="8040"/>
        <v>0</v>
      </c>
      <c r="AO3058" s="18">
        <f t="shared" si="8040"/>
        <v>0</v>
      </c>
      <c r="AP3058" s="18">
        <f t="shared" si="8040"/>
        <v>0</v>
      </c>
      <c r="AQ3058" s="18">
        <f t="shared" si="7987"/>
        <v>1720</v>
      </c>
      <c r="AR3058" s="18">
        <f t="shared" si="7988"/>
        <v>1720</v>
      </c>
      <c r="AS3058" s="18">
        <f t="shared" si="7989"/>
        <v>1720</v>
      </c>
      <c r="AT3058" s="18">
        <f t="shared" si="8040"/>
        <v>0</v>
      </c>
      <c r="AU3058" s="18">
        <f t="shared" si="8040"/>
        <v>0</v>
      </c>
      <c r="AV3058" s="18">
        <f t="shared" si="8040"/>
        <v>0</v>
      </c>
      <c r="AW3058" s="18">
        <f t="shared" si="7990"/>
        <v>1720</v>
      </c>
      <c r="AX3058" s="18">
        <f t="shared" si="7991"/>
        <v>1720</v>
      </c>
      <c r="AY3058" s="18">
        <f t="shared" si="7992"/>
        <v>1720</v>
      </c>
      <c r="AZ3058" s="18">
        <f t="shared" si="8040"/>
        <v>0</v>
      </c>
      <c r="BA3058" s="18">
        <f t="shared" si="8040"/>
        <v>0</v>
      </c>
      <c r="BB3058" s="18">
        <f t="shared" si="8040"/>
        <v>0</v>
      </c>
      <c r="BC3058" s="18">
        <f t="shared" si="7912"/>
        <v>1720</v>
      </c>
      <c r="BD3058" s="18">
        <f t="shared" si="7913"/>
        <v>1720</v>
      </c>
      <c r="BE3058" s="18">
        <f t="shared" si="7914"/>
        <v>1720</v>
      </c>
      <c r="BF3058" s="18">
        <f t="shared" si="8040"/>
        <v>0</v>
      </c>
      <c r="BG3058" s="18">
        <f t="shared" si="8040"/>
        <v>0</v>
      </c>
      <c r="BH3058" s="18">
        <f t="shared" si="8040"/>
        <v>0</v>
      </c>
      <c r="BI3058" s="18">
        <f t="shared" si="7909"/>
        <v>1720</v>
      </c>
      <c r="BJ3058" s="18">
        <f t="shared" si="7910"/>
        <v>1720</v>
      </c>
      <c r="BK3058" s="18">
        <f t="shared" si="7911"/>
        <v>1720</v>
      </c>
      <c r="BL3058" s="18">
        <f t="shared" si="8040"/>
        <v>0</v>
      </c>
      <c r="BM3058" s="18">
        <f t="shared" si="8040"/>
        <v>0</v>
      </c>
      <c r="BN3058" s="18">
        <f t="shared" si="8040"/>
        <v>0</v>
      </c>
      <c r="BO3058" s="18">
        <f t="shared" si="7984"/>
        <v>1720</v>
      </c>
      <c r="BP3058" s="18">
        <f t="shared" si="7985"/>
        <v>1720</v>
      </c>
      <c r="BQ3058" s="18">
        <f t="shared" si="7986"/>
        <v>1720</v>
      </c>
      <c r="BR3058" s="18">
        <f t="shared" si="8040"/>
        <v>0</v>
      </c>
      <c r="BS3058" s="18">
        <f t="shared" si="8040"/>
        <v>0</v>
      </c>
      <c r="BT3058" s="18">
        <f t="shared" si="8040"/>
        <v>0</v>
      </c>
      <c r="BU3058" s="18">
        <f t="shared" si="7981"/>
        <v>1720</v>
      </c>
      <c r="BV3058" s="18">
        <f t="shared" si="7982"/>
        <v>1720</v>
      </c>
      <c r="BW3058" s="18">
        <f t="shared" si="7983"/>
        <v>1720</v>
      </c>
      <c r="BX3058" s="18">
        <f t="shared" si="8040"/>
        <v>0</v>
      </c>
      <c r="BY3058" s="18">
        <f t="shared" si="8040"/>
        <v>0</v>
      </c>
      <c r="BZ3058" s="18">
        <f t="shared" si="8040"/>
        <v>0</v>
      </c>
      <c r="CA3058" s="18">
        <f t="shared" si="7943"/>
        <v>1720</v>
      </c>
      <c r="CB3058" s="18">
        <f t="shared" si="7944"/>
        <v>1720</v>
      </c>
      <c r="CC3058" s="18">
        <f t="shared" si="7945"/>
        <v>1720</v>
      </c>
      <c r="CD3058" s="18">
        <f t="shared" si="8040"/>
        <v>0</v>
      </c>
      <c r="CE3058" s="27"/>
      <c r="CF3058" s="33"/>
    </row>
    <row r="3059" spans="1:119" ht="31.2" x14ac:dyDescent="0.3">
      <c r="A3059" s="41" t="s">
        <v>496</v>
      </c>
      <c r="B3059" s="39">
        <v>120</v>
      </c>
      <c r="C3059" s="41"/>
      <c r="D3059" s="41"/>
      <c r="E3059" s="14" t="s">
        <v>558</v>
      </c>
      <c r="F3059" s="18">
        <f t="shared" si="8038"/>
        <v>1720</v>
      </c>
      <c r="G3059" s="18">
        <f t="shared" si="8038"/>
        <v>1720</v>
      </c>
      <c r="H3059" s="18">
        <f t="shared" si="8038"/>
        <v>1720</v>
      </c>
      <c r="I3059" s="18">
        <f t="shared" si="8038"/>
        <v>0</v>
      </c>
      <c r="J3059" s="18">
        <f t="shared" si="8038"/>
        <v>0</v>
      </c>
      <c r="K3059" s="18">
        <f t="shared" si="8038"/>
        <v>0</v>
      </c>
      <c r="L3059" s="18">
        <f t="shared" si="7962"/>
        <v>1720</v>
      </c>
      <c r="M3059" s="18">
        <f t="shared" si="7963"/>
        <v>1720</v>
      </c>
      <c r="N3059" s="18">
        <f t="shared" si="7964"/>
        <v>1720</v>
      </c>
      <c r="O3059" s="18">
        <f t="shared" si="8039"/>
        <v>0</v>
      </c>
      <c r="P3059" s="18">
        <f t="shared" si="8039"/>
        <v>0</v>
      </c>
      <c r="Q3059" s="18">
        <f t="shared" si="8039"/>
        <v>0</v>
      </c>
      <c r="R3059" s="18">
        <f t="shared" si="8039"/>
        <v>0</v>
      </c>
      <c r="S3059" s="18">
        <f t="shared" si="8039"/>
        <v>0</v>
      </c>
      <c r="T3059" s="18">
        <f t="shared" si="7928"/>
        <v>1720</v>
      </c>
      <c r="U3059" s="18">
        <f t="shared" si="7929"/>
        <v>1720</v>
      </c>
      <c r="V3059" s="18">
        <f t="shared" si="7930"/>
        <v>1720</v>
      </c>
      <c r="W3059" s="18">
        <f t="shared" si="8040"/>
        <v>0</v>
      </c>
      <c r="X3059" s="18">
        <f t="shared" si="8040"/>
        <v>0</v>
      </c>
      <c r="Y3059" s="18">
        <f t="shared" si="8040"/>
        <v>0</v>
      </c>
      <c r="Z3059" s="18">
        <f t="shared" si="8040"/>
        <v>0</v>
      </c>
      <c r="AA3059" s="18">
        <f t="shared" si="8040"/>
        <v>0</v>
      </c>
      <c r="AB3059" s="18">
        <f t="shared" si="8040"/>
        <v>0</v>
      </c>
      <c r="AC3059" s="18">
        <f t="shared" si="7894"/>
        <v>1720</v>
      </c>
      <c r="AD3059" s="18">
        <f t="shared" si="7895"/>
        <v>1720</v>
      </c>
      <c r="AE3059" s="18">
        <f t="shared" si="7896"/>
        <v>1720</v>
      </c>
      <c r="AF3059" s="18">
        <f t="shared" si="8040"/>
        <v>0</v>
      </c>
      <c r="AG3059" s="18">
        <f t="shared" si="8040"/>
        <v>0</v>
      </c>
      <c r="AH3059" s="18">
        <f t="shared" si="8040"/>
        <v>0</v>
      </c>
      <c r="AI3059" s="18">
        <f t="shared" si="7931"/>
        <v>1720</v>
      </c>
      <c r="AJ3059" s="18">
        <f t="shared" si="7932"/>
        <v>1720</v>
      </c>
      <c r="AK3059" s="18">
        <f t="shared" si="7933"/>
        <v>1720</v>
      </c>
      <c r="AL3059" s="18">
        <f t="shared" si="8040"/>
        <v>0</v>
      </c>
      <c r="AM3059" s="18">
        <f t="shared" si="7934"/>
        <v>1720</v>
      </c>
      <c r="AN3059" s="18">
        <f t="shared" si="8040"/>
        <v>0</v>
      </c>
      <c r="AO3059" s="18">
        <f t="shared" si="8040"/>
        <v>0</v>
      </c>
      <c r="AP3059" s="18">
        <f t="shared" si="8040"/>
        <v>0</v>
      </c>
      <c r="AQ3059" s="18">
        <f t="shared" si="7987"/>
        <v>1720</v>
      </c>
      <c r="AR3059" s="18">
        <f t="shared" si="7988"/>
        <v>1720</v>
      </c>
      <c r="AS3059" s="18">
        <f t="shared" si="7989"/>
        <v>1720</v>
      </c>
      <c r="AT3059" s="18">
        <f t="shared" si="8040"/>
        <v>0</v>
      </c>
      <c r="AU3059" s="18">
        <f t="shared" si="8040"/>
        <v>0</v>
      </c>
      <c r="AV3059" s="18">
        <f t="shared" si="8040"/>
        <v>0</v>
      </c>
      <c r="AW3059" s="18">
        <f t="shared" si="7990"/>
        <v>1720</v>
      </c>
      <c r="AX3059" s="18">
        <f t="shared" si="7991"/>
        <v>1720</v>
      </c>
      <c r="AY3059" s="18">
        <f t="shared" si="7992"/>
        <v>1720</v>
      </c>
      <c r="AZ3059" s="18">
        <f t="shared" si="8040"/>
        <v>0</v>
      </c>
      <c r="BA3059" s="18">
        <f t="shared" si="8040"/>
        <v>0</v>
      </c>
      <c r="BB3059" s="18">
        <f t="shared" si="8040"/>
        <v>0</v>
      </c>
      <c r="BC3059" s="18">
        <f t="shared" si="7912"/>
        <v>1720</v>
      </c>
      <c r="BD3059" s="18">
        <f t="shared" si="7913"/>
        <v>1720</v>
      </c>
      <c r="BE3059" s="18">
        <f t="shared" si="7914"/>
        <v>1720</v>
      </c>
      <c r="BF3059" s="18">
        <f t="shared" si="8040"/>
        <v>0</v>
      </c>
      <c r="BG3059" s="18">
        <f t="shared" si="8040"/>
        <v>0</v>
      </c>
      <c r="BH3059" s="18">
        <f t="shared" si="8040"/>
        <v>0</v>
      </c>
      <c r="BI3059" s="18">
        <f t="shared" si="7909"/>
        <v>1720</v>
      </c>
      <c r="BJ3059" s="18">
        <f t="shared" si="7910"/>
        <v>1720</v>
      </c>
      <c r="BK3059" s="18">
        <f t="shared" si="7911"/>
        <v>1720</v>
      </c>
      <c r="BL3059" s="18">
        <f t="shared" si="8040"/>
        <v>0</v>
      </c>
      <c r="BM3059" s="18">
        <f t="shared" si="8040"/>
        <v>0</v>
      </c>
      <c r="BN3059" s="18">
        <f t="shared" si="8040"/>
        <v>0</v>
      </c>
      <c r="BO3059" s="18">
        <f t="shared" si="7984"/>
        <v>1720</v>
      </c>
      <c r="BP3059" s="18">
        <f t="shared" si="7985"/>
        <v>1720</v>
      </c>
      <c r="BQ3059" s="18">
        <f t="shared" si="7986"/>
        <v>1720</v>
      </c>
      <c r="BR3059" s="18">
        <f t="shared" si="8040"/>
        <v>0</v>
      </c>
      <c r="BS3059" s="18">
        <f t="shared" si="8040"/>
        <v>0</v>
      </c>
      <c r="BT3059" s="18">
        <f t="shared" si="8040"/>
        <v>0</v>
      </c>
      <c r="BU3059" s="18">
        <f t="shared" si="7981"/>
        <v>1720</v>
      </c>
      <c r="BV3059" s="18">
        <f t="shared" si="7982"/>
        <v>1720</v>
      </c>
      <c r="BW3059" s="18">
        <f t="shared" si="7983"/>
        <v>1720</v>
      </c>
      <c r="BX3059" s="18">
        <f t="shared" si="8040"/>
        <v>0</v>
      </c>
      <c r="BY3059" s="18">
        <f t="shared" si="8040"/>
        <v>0</v>
      </c>
      <c r="BZ3059" s="18">
        <f t="shared" si="8040"/>
        <v>0</v>
      </c>
      <c r="CA3059" s="18">
        <f t="shared" si="7943"/>
        <v>1720</v>
      </c>
      <c r="CB3059" s="18">
        <f t="shared" si="7944"/>
        <v>1720</v>
      </c>
      <c r="CC3059" s="18">
        <f t="shared" si="7945"/>
        <v>1720</v>
      </c>
      <c r="CD3059" s="18">
        <f t="shared" si="8040"/>
        <v>0</v>
      </c>
      <c r="CE3059" s="27"/>
      <c r="CF3059" s="33"/>
    </row>
    <row r="3060" spans="1:119" ht="62.4" x14ac:dyDescent="0.3">
      <c r="A3060" s="41" t="s">
        <v>496</v>
      </c>
      <c r="B3060" s="39">
        <v>120</v>
      </c>
      <c r="C3060" s="41" t="s">
        <v>5</v>
      </c>
      <c r="D3060" s="41" t="s">
        <v>149</v>
      </c>
      <c r="E3060" s="14" t="s">
        <v>514</v>
      </c>
      <c r="F3060" s="18">
        <v>1720</v>
      </c>
      <c r="G3060" s="18">
        <v>1720</v>
      </c>
      <c r="H3060" s="18">
        <v>1720</v>
      </c>
      <c r="I3060" s="18"/>
      <c r="J3060" s="18"/>
      <c r="K3060" s="18"/>
      <c r="L3060" s="18">
        <f t="shared" si="7962"/>
        <v>1720</v>
      </c>
      <c r="M3060" s="18">
        <f t="shared" si="7963"/>
        <v>1720</v>
      </c>
      <c r="N3060" s="18">
        <f t="shared" si="7964"/>
        <v>1720</v>
      </c>
      <c r="O3060" s="18"/>
      <c r="P3060" s="18"/>
      <c r="Q3060" s="18"/>
      <c r="R3060" s="18"/>
      <c r="S3060" s="18"/>
      <c r="T3060" s="18">
        <f t="shared" si="7928"/>
        <v>1720</v>
      </c>
      <c r="U3060" s="18">
        <f t="shared" si="7929"/>
        <v>1720</v>
      </c>
      <c r="V3060" s="18">
        <f t="shared" si="7930"/>
        <v>1720</v>
      </c>
      <c r="W3060" s="18"/>
      <c r="X3060" s="18"/>
      <c r="Y3060" s="18"/>
      <c r="Z3060" s="18"/>
      <c r="AA3060" s="18"/>
      <c r="AB3060" s="18"/>
      <c r="AC3060" s="18">
        <f t="shared" si="7894"/>
        <v>1720</v>
      </c>
      <c r="AD3060" s="18">
        <f t="shared" si="7895"/>
        <v>1720</v>
      </c>
      <c r="AE3060" s="18">
        <f t="shared" si="7896"/>
        <v>1720</v>
      </c>
      <c r="AF3060" s="18"/>
      <c r="AG3060" s="18"/>
      <c r="AH3060" s="18"/>
      <c r="AI3060" s="18">
        <f t="shared" si="7931"/>
        <v>1720</v>
      </c>
      <c r="AJ3060" s="18">
        <f t="shared" si="7932"/>
        <v>1720</v>
      </c>
      <c r="AK3060" s="18">
        <f t="shared" si="7933"/>
        <v>1720</v>
      </c>
      <c r="AL3060" s="18"/>
      <c r="AM3060" s="18">
        <f t="shared" si="7934"/>
        <v>1720</v>
      </c>
      <c r="AN3060" s="18"/>
      <c r="AO3060" s="18"/>
      <c r="AP3060" s="18"/>
      <c r="AQ3060" s="18">
        <f t="shared" si="7987"/>
        <v>1720</v>
      </c>
      <c r="AR3060" s="18">
        <f t="shared" si="7988"/>
        <v>1720</v>
      </c>
      <c r="AS3060" s="18">
        <f t="shared" si="7989"/>
        <v>1720</v>
      </c>
      <c r="AT3060" s="18"/>
      <c r="AU3060" s="18"/>
      <c r="AV3060" s="18"/>
      <c r="AW3060" s="18">
        <f t="shared" si="7990"/>
        <v>1720</v>
      </c>
      <c r="AX3060" s="18">
        <f t="shared" si="7991"/>
        <v>1720</v>
      </c>
      <c r="AY3060" s="18">
        <f t="shared" si="7992"/>
        <v>1720</v>
      </c>
      <c r="AZ3060" s="18"/>
      <c r="BA3060" s="18"/>
      <c r="BB3060" s="18"/>
      <c r="BC3060" s="18">
        <f t="shared" si="7912"/>
        <v>1720</v>
      </c>
      <c r="BD3060" s="18">
        <f t="shared" si="7913"/>
        <v>1720</v>
      </c>
      <c r="BE3060" s="18">
        <f t="shared" si="7914"/>
        <v>1720</v>
      </c>
      <c r="BF3060" s="18"/>
      <c r="BG3060" s="18"/>
      <c r="BH3060" s="18"/>
      <c r="BI3060" s="18">
        <f t="shared" si="7909"/>
        <v>1720</v>
      </c>
      <c r="BJ3060" s="18">
        <f t="shared" si="7910"/>
        <v>1720</v>
      </c>
      <c r="BK3060" s="18">
        <f t="shared" si="7911"/>
        <v>1720</v>
      </c>
      <c r="BL3060" s="18"/>
      <c r="BM3060" s="18"/>
      <c r="BN3060" s="18"/>
      <c r="BO3060" s="18">
        <f t="shared" si="7984"/>
        <v>1720</v>
      </c>
      <c r="BP3060" s="18">
        <f t="shared" si="7985"/>
        <v>1720</v>
      </c>
      <c r="BQ3060" s="18">
        <f t="shared" si="7986"/>
        <v>1720</v>
      </c>
      <c r="BR3060" s="18"/>
      <c r="BS3060" s="18"/>
      <c r="BT3060" s="18"/>
      <c r="BU3060" s="18">
        <f t="shared" si="7981"/>
        <v>1720</v>
      </c>
      <c r="BV3060" s="18">
        <f t="shared" si="7982"/>
        <v>1720</v>
      </c>
      <c r="BW3060" s="18">
        <f t="shared" si="7983"/>
        <v>1720</v>
      </c>
      <c r="BX3060" s="18"/>
      <c r="BY3060" s="18"/>
      <c r="BZ3060" s="18"/>
      <c r="CA3060" s="18">
        <f t="shared" si="7943"/>
        <v>1720</v>
      </c>
      <c r="CB3060" s="18">
        <f t="shared" si="7944"/>
        <v>1720</v>
      </c>
      <c r="CC3060" s="18">
        <f t="shared" si="7945"/>
        <v>1720</v>
      </c>
      <c r="CD3060" s="18"/>
      <c r="CE3060" s="27"/>
      <c r="CF3060" s="33"/>
    </row>
    <row r="3061" spans="1:119" ht="31.2" x14ac:dyDescent="0.3">
      <c r="A3061" s="41" t="s">
        <v>496</v>
      </c>
      <c r="B3061" s="39">
        <v>200</v>
      </c>
      <c r="C3061" s="41"/>
      <c r="D3061" s="41"/>
      <c r="E3061" s="14" t="s">
        <v>551</v>
      </c>
      <c r="F3061" s="18">
        <f t="shared" ref="F3061:K3062" si="8041">F3062</f>
        <v>26029.4</v>
      </c>
      <c r="G3061" s="18">
        <f t="shared" si="8041"/>
        <v>26029.4</v>
      </c>
      <c r="H3061" s="18">
        <f t="shared" si="8041"/>
        <v>26029.4</v>
      </c>
      <c r="I3061" s="18">
        <f t="shared" si="8041"/>
        <v>0</v>
      </c>
      <c r="J3061" s="18">
        <f t="shared" si="8041"/>
        <v>0</v>
      </c>
      <c r="K3061" s="18">
        <f t="shared" si="8041"/>
        <v>0</v>
      </c>
      <c r="L3061" s="18">
        <f t="shared" si="7962"/>
        <v>26029.4</v>
      </c>
      <c r="M3061" s="18">
        <f t="shared" si="7963"/>
        <v>26029.4</v>
      </c>
      <c r="N3061" s="18">
        <f t="shared" si="7964"/>
        <v>26029.4</v>
      </c>
      <c r="O3061" s="18">
        <f t="shared" ref="O3061:S3062" si="8042">O3062</f>
        <v>179.3</v>
      </c>
      <c r="P3061" s="18">
        <f t="shared" si="8042"/>
        <v>738</v>
      </c>
      <c r="Q3061" s="18">
        <f t="shared" si="8042"/>
        <v>738</v>
      </c>
      <c r="R3061" s="18">
        <f t="shared" si="8042"/>
        <v>0</v>
      </c>
      <c r="S3061" s="18">
        <f t="shared" si="8042"/>
        <v>0</v>
      </c>
      <c r="T3061" s="18">
        <f t="shared" si="7928"/>
        <v>26208.7</v>
      </c>
      <c r="U3061" s="18">
        <f t="shared" si="7929"/>
        <v>26767.4</v>
      </c>
      <c r="V3061" s="18">
        <f t="shared" si="7930"/>
        <v>26767.4</v>
      </c>
      <c r="W3061" s="18">
        <f t="shared" ref="W3061:CD3062" si="8043">W3062</f>
        <v>0</v>
      </c>
      <c r="X3061" s="18">
        <f t="shared" si="8043"/>
        <v>0</v>
      </c>
      <c r="Y3061" s="18">
        <f t="shared" si="8043"/>
        <v>0</v>
      </c>
      <c r="Z3061" s="18">
        <f t="shared" si="8043"/>
        <v>0</v>
      </c>
      <c r="AA3061" s="18">
        <f t="shared" si="8043"/>
        <v>0</v>
      </c>
      <c r="AB3061" s="18">
        <f t="shared" si="8043"/>
        <v>0</v>
      </c>
      <c r="AC3061" s="18">
        <f t="shared" si="7894"/>
        <v>26208.7</v>
      </c>
      <c r="AD3061" s="18">
        <f t="shared" si="7895"/>
        <v>26767.4</v>
      </c>
      <c r="AE3061" s="18">
        <f t="shared" si="7896"/>
        <v>26767.4</v>
      </c>
      <c r="AF3061" s="18">
        <f t="shared" si="8043"/>
        <v>0</v>
      </c>
      <c r="AG3061" s="18">
        <f t="shared" si="8043"/>
        <v>0</v>
      </c>
      <c r="AH3061" s="18">
        <f t="shared" si="8043"/>
        <v>0</v>
      </c>
      <c r="AI3061" s="18">
        <f t="shared" si="7931"/>
        <v>26208.7</v>
      </c>
      <c r="AJ3061" s="18">
        <f t="shared" si="7932"/>
        <v>26767.4</v>
      </c>
      <c r="AK3061" s="18">
        <f t="shared" si="7933"/>
        <v>26767.4</v>
      </c>
      <c r="AL3061" s="18">
        <f t="shared" si="8043"/>
        <v>0</v>
      </c>
      <c r="AM3061" s="18">
        <f t="shared" si="7934"/>
        <v>26208.7</v>
      </c>
      <c r="AN3061" s="18">
        <f t="shared" si="8043"/>
        <v>0</v>
      </c>
      <c r="AO3061" s="18">
        <f t="shared" si="8043"/>
        <v>0</v>
      </c>
      <c r="AP3061" s="18">
        <f t="shared" si="8043"/>
        <v>0</v>
      </c>
      <c r="AQ3061" s="18">
        <f t="shared" si="7987"/>
        <v>26208.7</v>
      </c>
      <c r="AR3061" s="18">
        <f t="shared" si="7988"/>
        <v>26767.4</v>
      </c>
      <c r="AS3061" s="18">
        <f t="shared" si="7989"/>
        <v>26767.4</v>
      </c>
      <c r="AT3061" s="18">
        <f t="shared" si="8043"/>
        <v>0</v>
      </c>
      <c r="AU3061" s="18">
        <f t="shared" si="8043"/>
        <v>0</v>
      </c>
      <c r="AV3061" s="18">
        <f t="shared" si="8043"/>
        <v>0</v>
      </c>
      <c r="AW3061" s="18">
        <f t="shared" si="7990"/>
        <v>26208.7</v>
      </c>
      <c r="AX3061" s="18">
        <f t="shared" si="7991"/>
        <v>26767.4</v>
      </c>
      <c r="AY3061" s="18">
        <f t="shared" si="7992"/>
        <v>26767.4</v>
      </c>
      <c r="AZ3061" s="18">
        <f t="shared" si="8043"/>
        <v>41</v>
      </c>
      <c r="BA3061" s="18">
        <f t="shared" si="8043"/>
        <v>0</v>
      </c>
      <c r="BB3061" s="18">
        <f t="shared" si="8043"/>
        <v>0</v>
      </c>
      <c r="BC3061" s="18">
        <f t="shared" si="7912"/>
        <v>26249.7</v>
      </c>
      <c r="BD3061" s="18">
        <f t="shared" si="7913"/>
        <v>26767.4</v>
      </c>
      <c r="BE3061" s="18">
        <f t="shared" si="7914"/>
        <v>26767.4</v>
      </c>
      <c r="BF3061" s="18">
        <f t="shared" si="8043"/>
        <v>-41</v>
      </c>
      <c r="BG3061" s="18">
        <f t="shared" si="8043"/>
        <v>0</v>
      </c>
      <c r="BH3061" s="18">
        <f t="shared" si="8043"/>
        <v>0</v>
      </c>
      <c r="BI3061" s="18">
        <f t="shared" si="7909"/>
        <v>26208.7</v>
      </c>
      <c r="BJ3061" s="18">
        <f t="shared" si="7910"/>
        <v>26767.4</v>
      </c>
      <c r="BK3061" s="18">
        <f t="shared" si="7911"/>
        <v>26767.4</v>
      </c>
      <c r="BL3061" s="18">
        <f t="shared" si="8043"/>
        <v>0</v>
      </c>
      <c r="BM3061" s="18">
        <f t="shared" si="8043"/>
        <v>0</v>
      </c>
      <c r="BN3061" s="18">
        <f t="shared" si="8043"/>
        <v>0</v>
      </c>
      <c r="BO3061" s="18">
        <f t="shared" si="7984"/>
        <v>26208.7</v>
      </c>
      <c r="BP3061" s="18">
        <f t="shared" si="7985"/>
        <v>26767.4</v>
      </c>
      <c r="BQ3061" s="18">
        <f t="shared" si="7986"/>
        <v>26767.4</v>
      </c>
      <c r="BR3061" s="18">
        <f t="shared" si="8043"/>
        <v>0</v>
      </c>
      <c r="BS3061" s="18">
        <f t="shared" si="8043"/>
        <v>0</v>
      </c>
      <c r="BT3061" s="18">
        <f t="shared" si="8043"/>
        <v>0</v>
      </c>
      <c r="BU3061" s="18">
        <f t="shared" si="7981"/>
        <v>26208.7</v>
      </c>
      <c r="BV3061" s="18">
        <f t="shared" si="7982"/>
        <v>26767.4</v>
      </c>
      <c r="BW3061" s="18">
        <f t="shared" si="7983"/>
        <v>26767.4</v>
      </c>
      <c r="BX3061" s="18">
        <f t="shared" si="8043"/>
        <v>0</v>
      </c>
      <c r="BY3061" s="18">
        <f t="shared" si="8043"/>
        <v>0</v>
      </c>
      <c r="BZ3061" s="18">
        <f t="shared" si="8043"/>
        <v>0</v>
      </c>
      <c r="CA3061" s="18">
        <f t="shared" si="7943"/>
        <v>26208.7</v>
      </c>
      <c r="CB3061" s="18">
        <f t="shared" si="7944"/>
        <v>26767.4</v>
      </c>
      <c r="CC3061" s="18">
        <f t="shared" si="7945"/>
        <v>26767.4</v>
      </c>
      <c r="CD3061" s="18">
        <f t="shared" si="8043"/>
        <v>0</v>
      </c>
      <c r="CE3061" s="27"/>
      <c r="CF3061" s="33"/>
    </row>
    <row r="3062" spans="1:119" ht="46.8" x14ac:dyDescent="0.3">
      <c r="A3062" s="41" t="s">
        <v>496</v>
      </c>
      <c r="B3062" s="39">
        <v>240</v>
      </c>
      <c r="C3062" s="41"/>
      <c r="D3062" s="41"/>
      <c r="E3062" s="14" t="s">
        <v>559</v>
      </c>
      <c r="F3062" s="18">
        <f t="shared" si="8041"/>
        <v>26029.4</v>
      </c>
      <c r="G3062" s="18">
        <f t="shared" si="8041"/>
        <v>26029.4</v>
      </c>
      <c r="H3062" s="18">
        <f t="shared" si="8041"/>
        <v>26029.4</v>
      </c>
      <c r="I3062" s="18">
        <f t="shared" si="8041"/>
        <v>0</v>
      </c>
      <c r="J3062" s="18">
        <f t="shared" si="8041"/>
        <v>0</v>
      </c>
      <c r="K3062" s="18">
        <f t="shared" si="8041"/>
        <v>0</v>
      </c>
      <c r="L3062" s="18">
        <f t="shared" si="7962"/>
        <v>26029.4</v>
      </c>
      <c r="M3062" s="18">
        <f t="shared" si="7963"/>
        <v>26029.4</v>
      </c>
      <c r="N3062" s="18">
        <f t="shared" si="7964"/>
        <v>26029.4</v>
      </c>
      <c r="O3062" s="18">
        <f t="shared" si="8042"/>
        <v>179.3</v>
      </c>
      <c r="P3062" s="18">
        <f t="shared" si="8042"/>
        <v>738</v>
      </c>
      <c r="Q3062" s="18">
        <f t="shared" si="8042"/>
        <v>738</v>
      </c>
      <c r="R3062" s="18">
        <f t="shared" si="8042"/>
        <v>0</v>
      </c>
      <c r="S3062" s="18">
        <f t="shared" si="8042"/>
        <v>0</v>
      </c>
      <c r="T3062" s="18">
        <f t="shared" si="7928"/>
        <v>26208.7</v>
      </c>
      <c r="U3062" s="18">
        <f t="shared" si="7929"/>
        <v>26767.4</v>
      </c>
      <c r="V3062" s="18">
        <f t="shared" si="7930"/>
        <v>26767.4</v>
      </c>
      <c r="W3062" s="18">
        <f t="shared" si="8043"/>
        <v>0</v>
      </c>
      <c r="X3062" s="18">
        <f t="shared" si="8043"/>
        <v>0</v>
      </c>
      <c r="Y3062" s="18">
        <f t="shared" si="8043"/>
        <v>0</v>
      </c>
      <c r="Z3062" s="18">
        <f t="shared" si="8043"/>
        <v>0</v>
      </c>
      <c r="AA3062" s="18">
        <f t="shared" si="8043"/>
        <v>0</v>
      </c>
      <c r="AB3062" s="18">
        <f t="shared" si="8043"/>
        <v>0</v>
      </c>
      <c r="AC3062" s="18">
        <f t="shared" si="7894"/>
        <v>26208.7</v>
      </c>
      <c r="AD3062" s="18">
        <f t="shared" si="7895"/>
        <v>26767.4</v>
      </c>
      <c r="AE3062" s="18">
        <f t="shared" si="7896"/>
        <v>26767.4</v>
      </c>
      <c r="AF3062" s="18">
        <f t="shared" si="8043"/>
        <v>0</v>
      </c>
      <c r="AG3062" s="18">
        <f t="shared" si="8043"/>
        <v>0</v>
      </c>
      <c r="AH3062" s="18">
        <f t="shared" si="8043"/>
        <v>0</v>
      </c>
      <c r="AI3062" s="18">
        <f t="shared" si="7931"/>
        <v>26208.7</v>
      </c>
      <c r="AJ3062" s="18">
        <f t="shared" si="7932"/>
        <v>26767.4</v>
      </c>
      <c r="AK3062" s="18">
        <f t="shared" si="7933"/>
        <v>26767.4</v>
      </c>
      <c r="AL3062" s="18">
        <f t="shared" si="8043"/>
        <v>0</v>
      </c>
      <c r="AM3062" s="18">
        <f t="shared" si="7934"/>
        <v>26208.7</v>
      </c>
      <c r="AN3062" s="18">
        <f t="shared" si="8043"/>
        <v>0</v>
      </c>
      <c r="AO3062" s="18">
        <f t="shared" si="8043"/>
        <v>0</v>
      </c>
      <c r="AP3062" s="18">
        <f t="shared" si="8043"/>
        <v>0</v>
      </c>
      <c r="AQ3062" s="18">
        <f t="shared" si="7987"/>
        <v>26208.7</v>
      </c>
      <c r="AR3062" s="18">
        <f t="shared" si="7988"/>
        <v>26767.4</v>
      </c>
      <c r="AS3062" s="18">
        <f t="shared" si="7989"/>
        <v>26767.4</v>
      </c>
      <c r="AT3062" s="18">
        <f t="shared" si="8043"/>
        <v>0</v>
      </c>
      <c r="AU3062" s="18">
        <f t="shared" si="8043"/>
        <v>0</v>
      </c>
      <c r="AV3062" s="18">
        <f t="shared" si="8043"/>
        <v>0</v>
      </c>
      <c r="AW3062" s="18">
        <f t="shared" si="7990"/>
        <v>26208.7</v>
      </c>
      <c r="AX3062" s="18">
        <f t="shared" si="7991"/>
        <v>26767.4</v>
      </c>
      <c r="AY3062" s="18">
        <f t="shared" si="7992"/>
        <v>26767.4</v>
      </c>
      <c r="AZ3062" s="18">
        <f t="shared" si="8043"/>
        <v>41</v>
      </c>
      <c r="BA3062" s="18">
        <f t="shared" si="8043"/>
        <v>0</v>
      </c>
      <c r="BB3062" s="18">
        <f t="shared" si="8043"/>
        <v>0</v>
      </c>
      <c r="BC3062" s="18">
        <f t="shared" si="7912"/>
        <v>26249.7</v>
      </c>
      <c r="BD3062" s="18">
        <f t="shared" si="7913"/>
        <v>26767.4</v>
      </c>
      <c r="BE3062" s="18">
        <f t="shared" si="7914"/>
        <v>26767.4</v>
      </c>
      <c r="BF3062" s="18">
        <f t="shared" si="8043"/>
        <v>-41</v>
      </c>
      <c r="BG3062" s="18">
        <f t="shared" si="8043"/>
        <v>0</v>
      </c>
      <c r="BH3062" s="18">
        <f t="shared" si="8043"/>
        <v>0</v>
      </c>
      <c r="BI3062" s="18">
        <f t="shared" si="7909"/>
        <v>26208.7</v>
      </c>
      <c r="BJ3062" s="18">
        <f t="shared" si="7910"/>
        <v>26767.4</v>
      </c>
      <c r="BK3062" s="18">
        <f t="shared" si="7911"/>
        <v>26767.4</v>
      </c>
      <c r="BL3062" s="18">
        <f t="shared" si="8043"/>
        <v>0</v>
      </c>
      <c r="BM3062" s="18">
        <f t="shared" si="8043"/>
        <v>0</v>
      </c>
      <c r="BN3062" s="18">
        <f t="shared" si="8043"/>
        <v>0</v>
      </c>
      <c r="BO3062" s="18">
        <f t="shared" si="7984"/>
        <v>26208.7</v>
      </c>
      <c r="BP3062" s="18">
        <f t="shared" si="7985"/>
        <v>26767.4</v>
      </c>
      <c r="BQ3062" s="18">
        <f t="shared" si="7986"/>
        <v>26767.4</v>
      </c>
      <c r="BR3062" s="18">
        <f t="shared" si="8043"/>
        <v>0</v>
      </c>
      <c r="BS3062" s="18">
        <f t="shared" si="8043"/>
        <v>0</v>
      </c>
      <c r="BT3062" s="18">
        <f t="shared" si="8043"/>
        <v>0</v>
      </c>
      <c r="BU3062" s="18">
        <f t="shared" si="7981"/>
        <v>26208.7</v>
      </c>
      <c r="BV3062" s="18">
        <f t="shared" si="7982"/>
        <v>26767.4</v>
      </c>
      <c r="BW3062" s="18">
        <f t="shared" si="7983"/>
        <v>26767.4</v>
      </c>
      <c r="BX3062" s="18">
        <f t="shared" si="8043"/>
        <v>0</v>
      </c>
      <c r="BY3062" s="18">
        <f t="shared" si="8043"/>
        <v>0</v>
      </c>
      <c r="BZ3062" s="18">
        <f t="shared" si="8043"/>
        <v>0</v>
      </c>
      <c r="CA3062" s="18">
        <f t="shared" si="7943"/>
        <v>26208.7</v>
      </c>
      <c r="CB3062" s="18">
        <f t="shared" si="7944"/>
        <v>26767.4</v>
      </c>
      <c r="CC3062" s="18">
        <f t="shared" si="7945"/>
        <v>26767.4</v>
      </c>
      <c r="CD3062" s="18">
        <f t="shared" si="8043"/>
        <v>0</v>
      </c>
      <c r="CE3062" s="27"/>
      <c r="CF3062" s="33"/>
    </row>
    <row r="3063" spans="1:119" ht="62.4" x14ac:dyDescent="0.3">
      <c r="A3063" s="41" t="s">
        <v>496</v>
      </c>
      <c r="B3063" s="39">
        <v>240</v>
      </c>
      <c r="C3063" s="41" t="s">
        <v>5</v>
      </c>
      <c r="D3063" s="41" t="s">
        <v>149</v>
      </c>
      <c r="E3063" s="14" t="s">
        <v>514</v>
      </c>
      <c r="F3063" s="18">
        <v>26029.4</v>
      </c>
      <c r="G3063" s="18">
        <v>26029.4</v>
      </c>
      <c r="H3063" s="18">
        <v>26029.4</v>
      </c>
      <c r="I3063" s="18"/>
      <c r="J3063" s="18"/>
      <c r="K3063" s="18"/>
      <c r="L3063" s="18">
        <f t="shared" si="7962"/>
        <v>26029.4</v>
      </c>
      <c r="M3063" s="18">
        <f t="shared" si="7963"/>
        <v>26029.4</v>
      </c>
      <c r="N3063" s="18">
        <f t="shared" si="7964"/>
        <v>26029.4</v>
      </c>
      <c r="O3063" s="18">
        <v>179.3</v>
      </c>
      <c r="P3063" s="18">
        <v>738</v>
      </c>
      <c r="Q3063" s="18">
        <v>738</v>
      </c>
      <c r="R3063" s="18"/>
      <c r="S3063" s="18"/>
      <c r="T3063" s="18">
        <f t="shared" si="7928"/>
        <v>26208.7</v>
      </c>
      <c r="U3063" s="18">
        <f t="shared" si="7929"/>
        <v>26767.4</v>
      </c>
      <c r="V3063" s="18">
        <f t="shared" si="7930"/>
        <v>26767.4</v>
      </c>
      <c r="W3063" s="18"/>
      <c r="X3063" s="18"/>
      <c r="Y3063" s="18"/>
      <c r="Z3063" s="18"/>
      <c r="AA3063" s="18"/>
      <c r="AB3063" s="18"/>
      <c r="AC3063" s="18">
        <f t="shared" si="7894"/>
        <v>26208.7</v>
      </c>
      <c r="AD3063" s="18">
        <f t="shared" si="7895"/>
        <v>26767.4</v>
      </c>
      <c r="AE3063" s="18">
        <f t="shared" si="7896"/>
        <v>26767.4</v>
      </c>
      <c r="AF3063" s="18"/>
      <c r="AG3063" s="18"/>
      <c r="AH3063" s="18"/>
      <c r="AI3063" s="18">
        <f t="shared" si="7931"/>
        <v>26208.7</v>
      </c>
      <c r="AJ3063" s="18">
        <f t="shared" si="7932"/>
        <v>26767.4</v>
      </c>
      <c r="AK3063" s="18">
        <f t="shared" si="7933"/>
        <v>26767.4</v>
      </c>
      <c r="AL3063" s="18"/>
      <c r="AM3063" s="18">
        <f t="shared" si="7934"/>
        <v>26208.7</v>
      </c>
      <c r="AN3063" s="18"/>
      <c r="AO3063" s="18"/>
      <c r="AP3063" s="18"/>
      <c r="AQ3063" s="18">
        <f t="shared" si="7987"/>
        <v>26208.7</v>
      </c>
      <c r="AR3063" s="18">
        <f t="shared" si="7988"/>
        <v>26767.4</v>
      </c>
      <c r="AS3063" s="18">
        <f t="shared" si="7989"/>
        <v>26767.4</v>
      </c>
      <c r="AT3063" s="18"/>
      <c r="AU3063" s="18"/>
      <c r="AV3063" s="18"/>
      <c r="AW3063" s="18">
        <f t="shared" si="7990"/>
        <v>26208.7</v>
      </c>
      <c r="AX3063" s="18">
        <f t="shared" si="7991"/>
        <v>26767.4</v>
      </c>
      <c r="AY3063" s="18">
        <f t="shared" si="7992"/>
        <v>26767.4</v>
      </c>
      <c r="AZ3063" s="18">
        <v>41</v>
      </c>
      <c r="BA3063" s="18"/>
      <c r="BB3063" s="18"/>
      <c r="BC3063" s="18">
        <f t="shared" si="7912"/>
        <v>26249.7</v>
      </c>
      <c r="BD3063" s="18">
        <f t="shared" si="7913"/>
        <v>26767.4</v>
      </c>
      <c r="BE3063" s="18">
        <f t="shared" si="7914"/>
        <v>26767.4</v>
      </c>
      <c r="BF3063" s="18">
        <v>-41</v>
      </c>
      <c r="BG3063" s="18"/>
      <c r="BH3063" s="18"/>
      <c r="BI3063" s="18">
        <f t="shared" si="7909"/>
        <v>26208.7</v>
      </c>
      <c r="BJ3063" s="18">
        <f t="shared" si="7910"/>
        <v>26767.4</v>
      </c>
      <c r="BK3063" s="18">
        <f t="shared" si="7911"/>
        <v>26767.4</v>
      </c>
      <c r="BL3063" s="18"/>
      <c r="BM3063" s="18"/>
      <c r="BN3063" s="18"/>
      <c r="BO3063" s="18">
        <f t="shared" si="7984"/>
        <v>26208.7</v>
      </c>
      <c r="BP3063" s="18">
        <f t="shared" si="7985"/>
        <v>26767.4</v>
      </c>
      <c r="BQ3063" s="18">
        <f t="shared" si="7986"/>
        <v>26767.4</v>
      </c>
      <c r="BR3063" s="18"/>
      <c r="BS3063" s="18"/>
      <c r="BT3063" s="18"/>
      <c r="BU3063" s="18">
        <f t="shared" si="7981"/>
        <v>26208.7</v>
      </c>
      <c r="BV3063" s="18">
        <f t="shared" si="7982"/>
        <v>26767.4</v>
      </c>
      <c r="BW3063" s="18">
        <f t="shared" si="7983"/>
        <v>26767.4</v>
      </c>
      <c r="BX3063" s="18"/>
      <c r="BY3063" s="18"/>
      <c r="BZ3063" s="18"/>
      <c r="CA3063" s="18">
        <f t="shared" si="7943"/>
        <v>26208.7</v>
      </c>
      <c r="CB3063" s="18">
        <f t="shared" si="7944"/>
        <v>26767.4</v>
      </c>
      <c r="CC3063" s="18">
        <f t="shared" si="7945"/>
        <v>26767.4</v>
      </c>
      <c r="CD3063" s="18"/>
      <c r="CE3063" s="27"/>
      <c r="CF3063" s="33"/>
    </row>
    <row r="3064" spans="1:119" ht="31.2" x14ac:dyDescent="0.3">
      <c r="A3064" s="41" t="s">
        <v>496</v>
      </c>
      <c r="B3064" s="39">
        <v>300</v>
      </c>
      <c r="C3064" s="41"/>
      <c r="D3064" s="41"/>
      <c r="E3064" s="14" t="s">
        <v>552</v>
      </c>
      <c r="F3064" s="18">
        <f t="shared" ref="F3064:K3065" si="8044">F3065</f>
        <v>450</v>
      </c>
      <c r="G3064" s="18">
        <f t="shared" si="8044"/>
        <v>450</v>
      </c>
      <c r="H3064" s="18">
        <f t="shared" si="8044"/>
        <v>450</v>
      </c>
      <c r="I3064" s="18">
        <f t="shared" si="8044"/>
        <v>0</v>
      </c>
      <c r="J3064" s="18">
        <f t="shared" si="8044"/>
        <v>0</v>
      </c>
      <c r="K3064" s="18">
        <f t="shared" si="8044"/>
        <v>0</v>
      </c>
      <c r="L3064" s="18">
        <f t="shared" si="7962"/>
        <v>450</v>
      </c>
      <c r="M3064" s="18">
        <f t="shared" si="7963"/>
        <v>450</v>
      </c>
      <c r="N3064" s="18">
        <f t="shared" si="7964"/>
        <v>450</v>
      </c>
      <c r="O3064" s="18">
        <f t="shared" ref="O3064:S3065" si="8045">O3065</f>
        <v>0</v>
      </c>
      <c r="P3064" s="18">
        <f t="shared" si="8045"/>
        <v>0</v>
      </c>
      <c r="Q3064" s="18">
        <f t="shared" si="8045"/>
        <v>0</v>
      </c>
      <c r="R3064" s="18">
        <f t="shared" si="8045"/>
        <v>0</v>
      </c>
      <c r="S3064" s="18">
        <f t="shared" si="8045"/>
        <v>0</v>
      </c>
      <c r="T3064" s="18">
        <f t="shared" si="7928"/>
        <v>450</v>
      </c>
      <c r="U3064" s="18">
        <f t="shared" si="7929"/>
        <v>450</v>
      </c>
      <c r="V3064" s="18">
        <f t="shared" si="7930"/>
        <v>450</v>
      </c>
      <c r="W3064" s="18">
        <f t="shared" ref="W3064:CD3065" si="8046">W3065</f>
        <v>0</v>
      </c>
      <c r="X3064" s="18">
        <f t="shared" si="8046"/>
        <v>0</v>
      </c>
      <c r="Y3064" s="18">
        <f t="shared" si="8046"/>
        <v>0</v>
      </c>
      <c r="Z3064" s="18">
        <f t="shared" si="8046"/>
        <v>0</v>
      </c>
      <c r="AA3064" s="18">
        <f t="shared" si="8046"/>
        <v>0</v>
      </c>
      <c r="AB3064" s="18">
        <f t="shared" si="8046"/>
        <v>0</v>
      </c>
      <c r="AC3064" s="18">
        <f t="shared" si="7894"/>
        <v>450</v>
      </c>
      <c r="AD3064" s="18">
        <f t="shared" si="7895"/>
        <v>450</v>
      </c>
      <c r="AE3064" s="18">
        <f t="shared" si="7896"/>
        <v>450</v>
      </c>
      <c r="AF3064" s="18">
        <f t="shared" si="8046"/>
        <v>0</v>
      </c>
      <c r="AG3064" s="18">
        <f t="shared" si="8046"/>
        <v>0</v>
      </c>
      <c r="AH3064" s="18">
        <f t="shared" si="8046"/>
        <v>0</v>
      </c>
      <c r="AI3064" s="18">
        <f t="shared" si="7931"/>
        <v>450</v>
      </c>
      <c r="AJ3064" s="18">
        <f t="shared" si="7932"/>
        <v>450</v>
      </c>
      <c r="AK3064" s="18">
        <f t="shared" si="7933"/>
        <v>450</v>
      </c>
      <c r="AL3064" s="18">
        <f t="shared" si="8046"/>
        <v>0</v>
      </c>
      <c r="AM3064" s="18">
        <f t="shared" si="7934"/>
        <v>450</v>
      </c>
      <c r="AN3064" s="18">
        <f t="shared" si="8046"/>
        <v>0</v>
      </c>
      <c r="AO3064" s="18">
        <f t="shared" si="8046"/>
        <v>0</v>
      </c>
      <c r="AP3064" s="18">
        <f t="shared" si="8046"/>
        <v>0</v>
      </c>
      <c r="AQ3064" s="18">
        <f t="shared" si="7987"/>
        <v>450</v>
      </c>
      <c r="AR3064" s="18">
        <f t="shared" si="7988"/>
        <v>450</v>
      </c>
      <c r="AS3064" s="18">
        <f t="shared" si="7989"/>
        <v>450</v>
      </c>
      <c r="AT3064" s="18">
        <f t="shared" si="8046"/>
        <v>0</v>
      </c>
      <c r="AU3064" s="18">
        <f t="shared" si="8046"/>
        <v>0</v>
      </c>
      <c r="AV3064" s="18">
        <f t="shared" si="8046"/>
        <v>0</v>
      </c>
      <c r="AW3064" s="18">
        <f t="shared" si="7990"/>
        <v>450</v>
      </c>
      <c r="AX3064" s="18">
        <f t="shared" si="7991"/>
        <v>450</v>
      </c>
      <c r="AY3064" s="18">
        <f t="shared" si="7992"/>
        <v>450</v>
      </c>
      <c r="AZ3064" s="18">
        <f t="shared" si="8046"/>
        <v>0</v>
      </c>
      <c r="BA3064" s="18">
        <f t="shared" si="8046"/>
        <v>0</v>
      </c>
      <c r="BB3064" s="18">
        <f t="shared" si="8046"/>
        <v>0</v>
      </c>
      <c r="BC3064" s="18">
        <f t="shared" si="7912"/>
        <v>450</v>
      </c>
      <c r="BD3064" s="18">
        <f t="shared" si="7913"/>
        <v>450</v>
      </c>
      <c r="BE3064" s="18">
        <f t="shared" si="7914"/>
        <v>450</v>
      </c>
      <c r="BF3064" s="18">
        <f t="shared" si="8046"/>
        <v>0</v>
      </c>
      <c r="BG3064" s="18">
        <f t="shared" si="8046"/>
        <v>0</v>
      </c>
      <c r="BH3064" s="18">
        <f t="shared" si="8046"/>
        <v>0</v>
      </c>
      <c r="BI3064" s="18">
        <f t="shared" si="7909"/>
        <v>450</v>
      </c>
      <c r="BJ3064" s="18">
        <f t="shared" si="7910"/>
        <v>450</v>
      </c>
      <c r="BK3064" s="18">
        <f t="shared" si="7911"/>
        <v>450</v>
      </c>
      <c r="BL3064" s="18">
        <f t="shared" si="8046"/>
        <v>0</v>
      </c>
      <c r="BM3064" s="18">
        <f t="shared" si="8046"/>
        <v>0</v>
      </c>
      <c r="BN3064" s="18">
        <f t="shared" si="8046"/>
        <v>0</v>
      </c>
      <c r="BO3064" s="18">
        <f t="shared" si="7984"/>
        <v>450</v>
      </c>
      <c r="BP3064" s="18">
        <f t="shared" si="7985"/>
        <v>450</v>
      </c>
      <c r="BQ3064" s="18">
        <f t="shared" si="7986"/>
        <v>450</v>
      </c>
      <c r="BR3064" s="18">
        <f t="shared" si="8046"/>
        <v>0</v>
      </c>
      <c r="BS3064" s="18">
        <f t="shared" si="8046"/>
        <v>0</v>
      </c>
      <c r="BT3064" s="18">
        <f t="shared" si="8046"/>
        <v>0</v>
      </c>
      <c r="BU3064" s="18">
        <f t="shared" si="7981"/>
        <v>450</v>
      </c>
      <c r="BV3064" s="18">
        <f t="shared" si="7982"/>
        <v>450</v>
      </c>
      <c r="BW3064" s="18">
        <f t="shared" si="7983"/>
        <v>450</v>
      </c>
      <c r="BX3064" s="18">
        <f t="shared" si="8046"/>
        <v>0</v>
      </c>
      <c r="BY3064" s="18">
        <f t="shared" si="8046"/>
        <v>0</v>
      </c>
      <c r="BZ3064" s="18">
        <f t="shared" si="8046"/>
        <v>0</v>
      </c>
      <c r="CA3064" s="18">
        <f t="shared" si="7943"/>
        <v>450</v>
      </c>
      <c r="CB3064" s="18">
        <f t="shared" si="7944"/>
        <v>450</v>
      </c>
      <c r="CC3064" s="18">
        <f t="shared" si="7945"/>
        <v>450</v>
      </c>
      <c r="CD3064" s="18">
        <f t="shared" si="8046"/>
        <v>0</v>
      </c>
      <c r="CE3064" s="27"/>
      <c r="CF3064" s="33"/>
    </row>
    <row r="3065" spans="1:119" x14ac:dyDescent="0.3">
      <c r="A3065" s="41" t="s">
        <v>496</v>
      </c>
      <c r="B3065" s="39">
        <v>360</v>
      </c>
      <c r="C3065" s="41"/>
      <c r="D3065" s="41"/>
      <c r="E3065" s="14" t="s">
        <v>565</v>
      </c>
      <c r="F3065" s="18">
        <f t="shared" si="8044"/>
        <v>450</v>
      </c>
      <c r="G3065" s="18">
        <f t="shared" si="8044"/>
        <v>450</v>
      </c>
      <c r="H3065" s="18">
        <f t="shared" si="8044"/>
        <v>450</v>
      </c>
      <c r="I3065" s="18">
        <f t="shared" si="8044"/>
        <v>0</v>
      </c>
      <c r="J3065" s="18">
        <f t="shared" si="8044"/>
        <v>0</v>
      </c>
      <c r="K3065" s="18">
        <f t="shared" si="8044"/>
        <v>0</v>
      </c>
      <c r="L3065" s="18">
        <f t="shared" si="7962"/>
        <v>450</v>
      </c>
      <c r="M3065" s="18">
        <f t="shared" si="7963"/>
        <v>450</v>
      </c>
      <c r="N3065" s="18">
        <f t="shared" si="7964"/>
        <v>450</v>
      </c>
      <c r="O3065" s="18">
        <f t="shared" si="8045"/>
        <v>0</v>
      </c>
      <c r="P3065" s="18">
        <f t="shared" si="8045"/>
        <v>0</v>
      </c>
      <c r="Q3065" s="18">
        <f t="shared" si="8045"/>
        <v>0</v>
      </c>
      <c r="R3065" s="18">
        <f t="shared" si="8045"/>
        <v>0</v>
      </c>
      <c r="S3065" s="18">
        <f t="shared" si="8045"/>
        <v>0</v>
      </c>
      <c r="T3065" s="18">
        <f t="shared" si="7928"/>
        <v>450</v>
      </c>
      <c r="U3065" s="18">
        <f t="shared" si="7929"/>
        <v>450</v>
      </c>
      <c r="V3065" s="18">
        <f t="shared" si="7930"/>
        <v>450</v>
      </c>
      <c r="W3065" s="18">
        <f t="shared" si="8046"/>
        <v>0</v>
      </c>
      <c r="X3065" s="18">
        <f t="shared" si="8046"/>
        <v>0</v>
      </c>
      <c r="Y3065" s="18">
        <f t="shared" si="8046"/>
        <v>0</v>
      </c>
      <c r="Z3065" s="18">
        <f t="shared" si="8046"/>
        <v>0</v>
      </c>
      <c r="AA3065" s="18">
        <f t="shared" si="8046"/>
        <v>0</v>
      </c>
      <c r="AB3065" s="18">
        <f t="shared" si="8046"/>
        <v>0</v>
      </c>
      <c r="AC3065" s="18">
        <f t="shared" si="7894"/>
        <v>450</v>
      </c>
      <c r="AD3065" s="18">
        <f t="shared" si="7895"/>
        <v>450</v>
      </c>
      <c r="AE3065" s="18">
        <f t="shared" si="7896"/>
        <v>450</v>
      </c>
      <c r="AF3065" s="18">
        <f t="shared" si="8046"/>
        <v>0</v>
      </c>
      <c r="AG3065" s="18">
        <f t="shared" si="8046"/>
        <v>0</v>
      </c>
      <c r="AH3065" s="18">
        <f t="shared" si="8046"/>
        <v>0</v>
      </c>
      <c r="AI3065" s="18">
        <f t="shared" si="7931"/>
        <v>450</v>
      </c>
      <c r="AJ3065" s="18">
        <f t="shared" si="7932"/>
        <v>450</v>
      </c>
      <c r="AK3065" s="18">
        <f t="shared" si="7933"/>
        <v>450</v>
      </c>
      <c r="AL3065" s="18">
        <f t="shared" si="8046"/>
        <v>0</v>
      </c>
      <c r="AM3065" s="18">
        <f t="shared" si="7934"/>
        <v>450</v>
      </c>
      <c r="AN3065" s="18">
        <f t="shared" si="8046"/>
        <v>0</v>
      </c>
      <c r="AO3065" s="18">
        <f t="shared" si="8046"/>
        <v>0</v>
      </c>
      <c r="AP3065" s="18">
        <f t="shared" si="8046"/>
        <v>0</v>
      </c>
      <c r="AQ3065" s="18">
        <f t="shared" si="7987"/>
        <v>450</v>
      </c>
      <c r="AR3065" s="18">
        <f t="shared" si="7988"/>
        <v>450</v>
      </c>
      <c r="AS3065" s="18">
        <f t="shared" si="7989"/>
        <v>450</v>
      </c>
      <c r="AT3065" s="18">
        <f t="shared" si="8046"/>
        <v>0</v>
      </c>
      <c r="AU3065" s="18">
        <f t="shared" si="8046"/>
        <v>0</v>
      </c>
      <c r="AV3065" s="18">
        <f t="shared" si="8046"/>
        <v>0</v>
      </c>
      <c r="AW3065" s="18">
        <f t="shared" si="7990"/>
        <v>450</v>
      </c>
      <c r="AX3065" s="18">
        <f t="shared" si="7991"/>
        <v>450</v>
      </c>
      <c r="AY3065" s="18">
        <f t="shared" si="7992"/>
        <v>450</v>
      </c>
      <c r="AZ3065" s="18">
        <f t="shared" si="8046"/>
        <v>0</v>
      </c>
      <c r="BA3065" s="18">
        <f t="shared" si="8046"/>
        <v>0</v>
      </c>
      <c r="BB3065" s="18">
        <f t="shared" si="8046"/>
        <v>0</v>
      </c>
      <c r="BC3065" s="18">
        <f t="shared" si="7912"/>
        <v>450</v>
      </c>
      <c r="BD3065" s="18">
        <f t="shared" si="7913"/>
        <v>450</v>
      </c>
      <c r="BE3065" s="18">
        <f t="shared" si="7914"/>
        <v>450</v>
      </c>
      <c r="BF3065" s="18">
        <f t="shared" si="8046"/>
        <v>0</v>
      </c>
      <c r="BG3065" s="18">
        <f t="shared" si="8046"/>
        <v>0</v>
      </c>
      <c r="BH3065" s="18">
        <f t="shared" si="8046"/>
        <v>0</v>
      </c>
      <c r="BI3065" s="18">
        <f t="shared" si="7909"/>
        <v>450</v>
      </c>
      <c r="BJ3065" s="18">
        <f t="shared" si="7910"/>
        <v>450</v>
      </c>
      <c r="BK3065" s="18">
        <f t="shared" si="7911"/>
        <v>450</v>
      </c>
      <c r="BL3065" s="18">
        <f t="shared" si="8046"/>
        <v>0</v>
      </c>
      <c r="BM3065" s="18">
        <f t="shared" si="8046"/>
        <v>0</v>
      </c>
      <c r="BN3065" s="18">
        <f t="shared" si="8046"/>
        <v>0</v>
      </c>
      <c r="BO3065" s="18">
        <f t="shared" si="7984"/>
        <v>450</v>
      </c>
      <c r="BP3065" s="18">
        <f t="shared" si="7985"/>
        <v>450</v>
      </c>
      <c r="BQ3065" s="18">
        <f t="shared" si="7986"/>
        <v>450</v>
      </c>
      <c r="BR3065" s="18">
        <f t="shared" si="8046"/>
        <v>0</v>
      </c>
      <c r="BS3065" s="18">
        <f t="shared" si="8046"/>
        <v>0</v>
      </c>
      <c r="BT3065" s="18">
        <f t="shared" si="8046"/>
        <v>0</v>
      </c>
      <c r="BU3065" s="18">
        <f t="shared" si="7981"/>
        <v>450</v>
      </c>
      <c r="BV3065" s="18">
        <f t="shared" si="7982"/>
        <v>450</v>
      </c>
      <c r="BW3065" s="18">
        <f t="shared" si="7983"/>
        <v>450</v>
      </c>
      <c r="BX3065" s="18">
        <f t="shared" si="8046"/>
        <v>0</v>
      </c>
      <c r="BY3065" s="18">
        <f t="shared" si="8046"/>
        <v>0</v>
      </c>
      <c r="BZ3065" s="18">
        <f t="shared" si="8046"/>
        <v>0</v>
      </c>
      <c r="CA3065" s="18">
        <f t="shared" si="7943"/>
        <v>450</v>
      </c>
      <c r="CB3065" s="18">
        <f t="shared" si="7944"/>
        <v>450</v>
      </c>
      <c r="CC3065" s="18">
        <f t="shared" si="7945"/>
        <v>450</v>
      </c>
      <c r="CD3065" s="18">
        <f t="shared" si="8046"/>
        <v>0</v>
      </c>
      <c r="CE3065" s="27"/>
      <c r="CF3065" s="33"/>
    </row>
    <row r="3066" spans="1:119" ht="62.4" x14ac:dyDescent="0.3">
      <c r="A3066" s="41" t="s">
        <v>496</v>
      </c>
      <c r="B3066" s="39">
        <v>360</v>
      </c>
      <c r="C3066" s="41" t="s">
        <v>5</v>
      </c>
      <c r="D3066" s="41" t="s">
        <v>149</v>
      </c>
      <c r="E3066" s="14" t="s">
        <v>514</v>
      </c>
      <c r="F3066" s="18">
        <v>450</v>
      </c>
      <c r="G3066" s="18">
        <v>450</v>
      </c>
      <c r="H3066" s="18">
        <v>450</v>
      </c>
      <c r="I3066" s="18"/>
      <c r="J3066" s="18"/>
      <c r="K3066" s="18"/>
      <c r="L3066" s="18">
        <f t="shared" si="7962"/>
        <v>450</v>
      </c>
      <c r="M3066" s="18">
        <f t="shared" si="7963"/>
        <v>450</v>
      </c>
      <c r="N3066" s="18">
        <f t="shared" si="7964"/>
        <v>450</v>
      </c>
      <c r="O3066" s="18"/>
      <c r="P3066" s="18"/>
      <c r="Q3066" s="18"/>
      <c r="R3066" s="18"/>
      <c r="S3066" s="18"/>
      <c r="T3066" s="18">
        <f t="shared" si="7928"/>
        <v>450</v>
      </c>
      <c r="U3066" s="18">
        <f t="shared" si="7929"/>
        <v>450</v>
      </c>
      <c r="V3066" s="18">
        <f t="shared" si="7930"/>
        <v>450</v>
      </c>
      <c r="W3066" s="18"/>
      <c r="X3066" s="18"/>
      <c r="Y3066" s="18"/>
      <c r="Z3066" s="18"/>
      <c r="AA3066" s="18"/>
      <c r="AB3066" s="18"/>
      <c r="AC3066" s="18">
        <f t="shared" si="7894"/>
        <v>450</v>
      </c>
      <c r="AD3066" s="18">
        <f t="shared" si="7895"/>
        <v>450</v>
      </c>
      <c r="AE3066" s="18">
        <f t="shared" si="7896"/>
        <v>450</v>
      </c>
      <c r="AF3066" s="18"/>
      <c r="AG3066" s="18"/>
      <c r="AH3066" s="18"/>
      <c r="AI3066" s="18">
        <f t="shared" si="7931"/>
        <v>450</v>
      </c>
      <c r="AJ3066" s="18">
        <f t="shared" si="7932"/>
        <v>450</v>
      </c>
      <c r="AK3066" s="18">
        <f t="shared" si="7933"/>
        <v>450</v>
      </c>
      <c r="AL3066" s="18"/>
      <c r="AM3066" s="18">
        <f t="shared" si="7934"/>
        <v>450</v>
      </c>
      <c r="AN3066" s="18"/>
      <c r="AO3066" s="18"/>
      <c r="AP3066" s="18"/>
      <c r="AQ3066" s="18">
        <f t="shared" si="7987"/>
        <v>450</v>
      </c>
      <c r="AR3066" s="18">
        <f t="shared" si="7988"/>
        <v>450</v>
      </c>
      <c r="AS3066" s="18">
        <f t="shared" si="7989"/>
        <v>450</v>
      </c>
      <c r="AT3066" s="18"/>
      <c r="AU3066" s="18"/>
      <c r="AV3066" s="18"/>
      <c r="AW3066" s="18">
        <f t="shared" si="7990"/>
        <v>450</v>
      </c>
      <c r="AX3066" s="18">
        <f t="shared" si="7991"/>
        <v>450</v>
      </c>
      <c r="AY3066" s="18">
        <f t="shared" si="7992"/>
        <v>450</v>
      </c>
      <c r="AZ3066" s="18"/>
      <c r="BA3066" s="18"/>
      <c r="BB3066" s="18"/>
      <c r="BC3066" s="18">
        <f t="shared" si="7912"/>
        <v>450</v>
      </c>
      <c r="BD3066" s="18">
        <f t="shared" si="7913"/>
        <v>450</v>
      </c>
      <c r="BE3066" s="18">
        <f t="shared" si="7914"/>
        <v>450</v>
      </c>
      <c r="BF3066" s="18"/>
      <c r="BG3066" s="18"/>
      <c r="BH3066" s="18"/>
      <c r="BI3066" s="18">
        <f t="shared" si="7909"/>
        <v>450</v>
      </c>
      <c r="BJ3066" s="18">
        <f t="shared" si="7910"/>
        <v>450</v>
      </c>
      <c r="BK3066" s="18">
        <f t="shared" si="7911"/>
        <v>450</v>
      </c>
      <c r="BL3066" s="18"/>
      <c r="BM3066" s="18"/>
      <c r="BN3066" s="18"/>
      <c r="BO3066" s="18">
        <f t="shared" si="7984"/>
        <v>450</v>
      </c>
      <c r="BP3066" s="18">
        <f t="shared" si="7985"/>
        <v>450</v>
      </c>
      <c r="BQ3066" s="18">
        <f t="shared" si="7986"/>
        <v>450</v>
      </c>
      <c r="BR3066" s="18"/>
      <c r="BS3066" s="18"/>
      <c r="BT3066" s="18"/>
      <c r="BU3066" s="18">
        <f t="shared" si="7981"/>
        <v>450</v>
      </c>
      <c r="BV3066" s="18">
        <f t="shared" si="7982"/>
        <v>450</v>
      </c>
      <c r="BW3066" s="18">
        <f t="shared" si="7983"/>
        <v>450</v>
      </c>
      <c r="BX3066" s="18"/>
      <c r="BY3066" s="18"/>
      <c r="BZ3066" s="18"/>
      <c r="CA3066" s="18">
        <f t="shared" si="7943"/>
        <v>450</v>
      </c>
      <c r="CB3066" s="18">
        <f t="shared" si="7944"/>
        <v>450</v>
      </c>
      <c r="CC3066" s="18">
        <f t="shared" si="7945"/>
        <v>450</v>
      </c>
      <c r="CD3066" s="18"/>
      <c r="CE3066" s="27"/>
      <c r="CF3066" s="33"/>
    </row>
    <row r="3067" spans="1:119" x14ac:dyDescent="0.3">
      <c r="A3067" s="41" t="s">
        <v>496</v>
      </c>
      <c r="B3067" s="39">
        <v>800</v>
      </c>
      <c r="C3067" s="41"/>
      <c r="D3067" s="41"/>
      <c r="E3067" s="14" t="s">
        <v>556</v>
      </c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>
        <f>R3068</f>
        <v>935</v>
      </c>
      <c r="S3067" s="18">
        <f t="shared" ref="S3067:CD3068" si="8047">S3068</f>
        <v>0</v>
      </c>
      <c r="T3067" s="18">
        <f t="shared" si="7928"/>
        <v>935</v>
      </c>
      <c r="U3067" s="18">
        <f t="shared" si="7929"/>
        <v>0</v>
      </c>
      <c r="V3067" s="18">
        <f t="shared" si="7930"/>
        <v>0</v>
      </c>
      <c r="W3067" s="18">
        <f t="shared" si="8047"/>
        <v>0</v>
      </c>
      <c r="X3067" s="18">
        <f t="shared" si="8047"/>
        <v>0</v>
      </c>
      <c r="Y3067" s="18">
        <f t="shared" si="8047"/>
        <v>0</v>
      </c>
      <c r="Z3067" s="18">
        <f t="shared" si="8047"/>
        <v>0</v>
      </c>
      <c r="AA3067" s="18">
        <f t="shared" si="8047"/>
        <v>0</v>
      </c>
      <c r="AB3067" s="18">
        <f t="shared" si="8047"/>
        <v>0</v>
      </c>
      <c r="AC3067" s="18">
        <f t="shared" si="7894"/>
        <v>935</v>
      </c>
      <c r="AD3067" s="18">
        <f t="shared" si="7895"/>
        <v>0</v>
      </c>
      <c r="AE3067" s="18">
        <f t="shared" si="7896"/>
        <v>0</v>
      </c>
      <c r="AF3067" s="18">
        <f t="shared" si="8047"/>
        <v>0</v>
      </c>
      <c r="AG3067" s="18">
        <f t="shared" si="8047"/>
        <v>0</v>
      </c>
      <c r="AH3067" s="18">
        <f t="shared" si="8047"/>
        <v>0</v>
      </c>
      <c r="AI3067" s="18">
        <f t="shared" si="7931"/>
        <v>935</v>
      </c>
      <c r="AJ3067" s="18">
        <f t="shared" si="7932"/>
        <v>0</v>
      </c>
      <c r="AK3067" s="18">
        <f t="shared" si="7933"/>
        <v>0</v>
      </c>
      <c r="AL3067" s="18">
        <f t="shared" si="8047"/>
        <v>0</v>
      </c>
      <c r="AM3067" s="18">
        <f t="shared" si="7934"/>
        <v>935</v>
      </c>
      <c r="AN3067" s="18">
        <f t="shared" si="8047"/>
        <v>0</v>
      </c>
      <c r="AO3067" s="18">
        <f t="shared" si="8047"/>
        <v>0</v>
      </c>
      <c r="AP3067" s="18">
        <f t="shared" si="8047"/>
        <v>0</v>
      </c>
      <c r="AQ3067" s="18">
        <f t="shared" si="7987"/>
        <v>935</v>
      </c>
      <c r="AR3067" s="18">
        <f t="shared" si="7988"/>
        <v>0</v>
      </c>
      <c r="AS3067" s="18">
        <f t="shared" si="7989"/>
        <v>0</v>
      </c>
      <c r="AT3067" s="18">
        <f t="shared" si="8047"/>
        <v>0</v>
      </c>
      <c r="AU3067" s="18">
        <f t="shared" si="8047"/>
        <v>0</v>
      </c>
      <c r="AV3067" s="18">
        <f t="shared" si="8047"/>
        <v>0</v>
      </c>
      <c r="AW3067" s="18">
        <f t="shared" si="7990"/>
        <v>935</v>
      </c>
      <c r="AX3067" s="18">
        <f t="shared" si="7991"/>
        <v>0</v>
      </c>
      <c r="AY3067" s="18">
        <f t="shared" si="7992"/>
        <v>0</v>
      </c>
      <c r="AZ3067" s="18">
        <f t="shared" si="8047"/>
        <v>0</v>
      </c>
      <c r="BA3067" s="18">
        <f t="shared" si="8047"/>
        <v>0</v>
      </c>
      <c r="BB3067" s="18">
        <f t="shared" si="8047"/>
        <v>0</v>
      </c>
      <c r="BC3067" s="18">
        <f t="shared" si="7912"/>
        <v>935</v>
      </c>
      <c r="BD3067" s="18">
        <f t="shared" si="7913"/>
        <v>0</v>
      </c>
      <c r="BE3067" s="18">
        <f t="shared" si="7914"/>
        <v>0</v>
      </c>
      <c r="BF3067" s="18">
        <f t="shared" si="8047"/>
        <v>0</v>
      </c>
      <c r="BG3067" s="18">
        <f t="shared" si="8047"/>
        <v>0</v>
      </c>
      <c r="BH3067" s="18">
        <f t="shared" si="8047"/>
        <v>0</v>
      </c>
      <c r="BI3067" s="18">
        <f t="shared" si="7909"/>
        <v>935</v>
      </c>
      <c r="BJ3067" s="18">
        <f t="shared" si="7910"/>
        <v>0</v>
      </c>
      <c r="BK3067" s="18">
        <f t="shared" si="7911"/>
        <v>0</v>
      </c>
      <c r="BL3067" s="18">
        <f t="shared" si="8047"/>
        <v>0</v>
      </c>
      <c r="BM3067" s="18">
        <f t="shared" si="8047"/>
        <v>0</v>
      </c>
      <c r="BN3067" s="18">
        <f t="shared" si="8047"/>
        <v>0</v>
      </c>
      <c r="BO3067" s="18">
        <f t="shared" si="7984"/>
        <v>935</v>
      </c>
      <c r="BP3067" s="18">
        <f t="shared" si="7985"/>
        <v>0</v>
      </c>
      <c r="BQ3067" s="18">
        <f t="shared" si="7986"/>
        <v>0</v>
      </c>
      <c r="BR3067" s="18">
        <f t="shared" si="8047"/>
        <v>0</v>
      </c>
      <c r="BS3067" s="18">
        <f t="shared" si="8047"/>
        <v>0</v>
      </c>
      <c r="BT3067" s="18">
        <f t="shared" si="8047"/>
        <v>0</v>
      </c>
      <c r="BU3067" s="18">
        <f t="shared" si="7981"/>
        <v>935</v>
      </c>
      <c r="BV3067" s="18">
        <f t="shared" si="7982"/>
        <v>0</v>
      </c>
      <c r="BW3067" s="18">
        <f t="shared" si="7983"/>
        <v>0</v>
      </c>
      <c r="BX3067" s="18">
        <f t="shared" si="8047"/>
        <v>0</v>
      </c>
      <c r="BY3067" s="18">
        <f t="shared" si="8047"/>
        <v>0</v>
      </c>
      <c r="BZ3067" s="18">
        <f t="shared" si="8047"/>
        <v>0</v>
      </c>
      <c r="CA3067" s="18">
        <f t="shared" si="7943"/>
        <v>935</v>
      </c>
      <c r="CB3067" s="18">
        <f t="shared" si="7944"/>
        <v>0</v>
      </c>
      <c r="CC3067" s="18">
        <f t="shared" si="7945"/>
        <v>0</v>
      </c>
      <c r="CD3067" s="18">
        <f t="shared" si="8047"/>
        <v>0</v>
      </c>
      <c r="CE3067" s="27"/>
      <c r="CF3067" s="33"/>
    </row>
    <row r="3068" spans="1:119" x14ac:dyDescent="0.3">
      <c r="A3068" s="41" t="s">
        <v>496</v>
      </c>
      <c r="B3068" s="39">
        <v>850</v>
      </c>
      <c r="C3068" s="41"/>
      <c r="D3068" s="41"/>
      <c r="E3068" s="14" t="s">
        <v>573</v>
      </c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>
        <f>R3069</f>
        <v>935</v>
      </c>
      <c r="S3068" s="18">
        <f t="shared" si="8047"/>
        <v>0</v>
      </c>
      <c r="T3068" s="18">
        <f t="shared" si="7928"/>
        <v>935</v>
      </c>
      <c r="U3068" s="18">
        <f t="shared" si="7929"/>
        <v>0</v>
      </c>
      <c r="V3068" s="18">
        <f t="shared" si="7930"/>
        <v>0</v>
      </c>
      <c r="W3068" s="18">
        <f t="shared" si="8047"/>
        <v>0</v>
      </c>
      <c r="X3068" s="18">
        <f t="shared" si="8047"/>
        <v>0</v>
      </c>
      <c r="Y3068" s="18">
        <f t="shared" si="8047"/>
        <v>0</v>
      </c>
      <c r="Z3068" s="18">
        <f t="shared" si="8047"/>
        <v>0</v>
      </c>
      <c r="AA3068" s="18">
        <f t="shared" si="8047"/>
        <v>0</v>
      </c>
      <c r="AB3068" s="18">
        <f t="shared" si="8047"/>
        <v>0</v>
      </c>
      <c r="AC3068" s="18">
        <f t="shared" si="7894"/>
        <v>935</v>
      </c>
      <c r="AD3068" s="18">
        <f t="shared" si="7895"/>
        <v>0</v>
      </c>
      <c r="AE3068" s="18">
        <f t="shared" si="7896"/>
        <v>0</v>
      </c>
      <c r="AF3068" s="18">
        <f t="shared" si="8047"/>
        <v>0</v>
      </c>
      <c r="AG3068" s="18">
        <f t="shared" si="8047"/>
        <v>0</v>
      </c>
      <c r="AH3068" s="18">
        <f t="shared" si="8047"/>
        <v>0</v>
      </c>
      <c r="AI3068" s="18">
        <f t="shared" si="7931"/>
        <v>935</v>
      </c>
      <c r="AJ3068" s="18">
        <f t="shared" si="7932"/>
        <v>0</v>
      </c>
      <c r="AK3068" s="18">
        <f t="shared" si="7933"/>
        <v>0</v>
      </c>
      <c r="AL3068" s="18">
        <f t="shared" si="8047"/>
        <v>0</v>
      </c>
      <c r="AM3068" s="18">
        <f t="shared" si="7934"/>
        <v>935</v>
      </c>
      <c r="AN3068" s="18">
        <f t="shared" si="8047"/>
        <v>0</v>
      </c>
      <c r="AO3068" s="18">
        <f t="shared" si="8047"/>
        <v>0</v>
      </c>
      <c r="AP3068" s="18">
        <f t="shared" si="8047"/>
        <v>0</v>
      </c>
      <c r="AQ3068" s="18">
        <f t="shared" si="7987"/>
        <v>935</v>
      </c>
      <c r="AR3068" s="18">
        <f t="shared" si="7988"/>
        <v>0</v>
      </c>
      <c r="AS3068" s="18">
        <f t="shared" si="7989"/>
        <v>0</v>
      </c>
      <c r="AT3068" s="18">
        <f t="shared" si="8047"/>
        <v>0</v>
      </c>
      <c r="AU3068" s="18">
        <f t="shared" si="8047"/>
        <v>0</v>
      </c>
      <c r="AV3068" s="18">
        <f t="shared" si="8047"/>
        <v>0</v>
      </c>
      <c r="AW3068" s="18">
        <f t="shared" si="7990"/>
        <v>935</v>
      </c>
      <c r="AX3068" s="18">
        <f t="shared" si="7991"/>
        <v>0</v>
      </c>
      <c r="AY3068" s="18">
        <f t="shared" si="7992"/>
        <v>0</v>
      </c>
      <c r="AZ3068" s="18">
        <f t="shared" si="8047"/>
        <v>0</v>
      </c>
      <c r="BA3068" s="18">
        <f t="shared" si="8047"/>
        <v>0</v>
      </c>
      <c r="BB3068" s="18">
        <f t="shared" si="8047"/>
        <v>0</v>
      </c>
      <c r="BC3068" s="18">
        <f t="shared" si="7912"/>
        <v>935</v>
      </c>
      <c r="BD3068" s="18">
        <f t="shared" si="7913"/>
        <v>0</v>
      </c>
      <c r="BE3068" s="18">
        <f t="shared" si="7914"/>
        <v>0</v>
      </c>
      <c r="BF3068" s="18">
        <f t="shared" si="8047"/>
        <v>0</v>
      </c>
      <c r="BG3068" s="18">
        <f t="shared" si="8047"/>
        <v>0</v>
      </c>
      <c r="BH3068" s="18">
        <f t="shared" si="8047"/>
        <v>0</v>
      </c>
      <c r="BI3068" s="18">
        <f t="shared" si="7909"/>
        <v>935</v>
      </c>
      <c r="BJ3068" s="18">
        <f t="shared" si="7910"/>
        <v>0</v>
      </c>
      <c r="BK3068" s="18">
        <f t="shared" si="7911"/>
        <v>0</v>
      </c>
      <c r="BL3068" s="18">
        <f t="shared" si="8047"/>
        <v>0</v>
      </c>
      <c r="BM3068" s="18">
        <f t="shared" si="8047"/>
        <v>0</v>
      </c>
      <c r="BN3068" s="18">
        <f t="shared" si="8047"/>
        <v>0</v>
      </c>
      <c r="BO3068" s="18">
        <f t="shared" si="7984"/>
        <v>935</v>
      </c>
      <c r="BP3068" s="18">
        <f t="shared" si="7985"/>
        <v>0</v>
      </c>
      <c r="BQ3068" s="18">
        <f t="shared" si="7986"/>
        <v>0</v>
      </c>
      <c r="BR3068" s="18">
        <f t="shared" si="8047"/>
        <v>0</v>
      </c>
      <c r="BS3068" s="18">
        <f t="shared" si="8047"/>
        <v>0</v>
      </c>
      <c r="BT3068" s="18">
        <f t="shared" si="8047"/>
        <v>0</v>
      </c>
      <c r="BU3068" s="18">
        <f t="shared" si="7981"/>
        <v>935</v>
      </c>
      <c r="BV3068" s="18">
        <f t="shared" si="7982"/>
        <v>0</v>
      </c>
      <c r="BW3068" s="18">
        <f t="shared" si="7983"/>
        <v>0</v>
      </c>
      <c r="BX3068" s="18">
        <f t="shared" si="8047"/>
        <v>0</v>
      </c>
      <c r="BY3068" s="18">
        <f t="shared" si="8047"/>
        <v>0</v>
      </c>
      <c r="BZ3068" s="18">
        <f t="shared" si="8047"/>
        <v>0</v>
      </c>
      <c r="CA3068" s="18">
        <f t="shared" si="7943"/>
        <v>935</v>
      </c>
      <c r="CB3068" s="18">
        <f t="shared" si="7944"/>
        <v>0</v>
      </c>
      <c r="CC3068" s="18">
        <f t="shared" si="7945"/>
        <v>0</v>
      </c>
      <c r="CD3068" s="18">
        <f t="shared" si="8047"/>
        <v>0</v>
      </c>
      <c r="CE3068" s="27"/>
      <c r="CF3068" s="33"/>
    </row>
    <row r="3069" spans="1:119" ht="62.4" x14ac:dyDescent="0.3">
      <c r="A3069" s="41" t="s">
        <v>496</v>
      </c>
      <c r="B3069" s="39">
        <v>850</v>
      </c>
      <c r="C3069" s="41" t="s">
        <v>5</v>
      </c>
      <c r="D3069" s="41" t="s">
        <v>149</v>
      </c>
      <c r="E3069" s="14" t="s">
        <v>514</v>
      </c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>
        <v>935</v>
      </c>
      <c r="S3069" s="18"/>
      <c r="T3069" s="18">
        <f t="shared" si="7928"/>
        <v>935</v>
      </c>
      <c r="U3069" s="18">
        <f t="shared" si="7929"/>
        <v>0</v>
      </c>
      <c r="V3069" s="18">
        <f t="shared" si="7930"/>
        <v>0</v>
      </c>
      <c r="W3069" s="18"/>
      <c r="X3069" s="18"/>
      <c r="Y3069" s="18"/>
      <c r="Z3069" s="18"/>
      <c r="AA3069" s="18"/>
      <c r="AB3069" s="18"/>
      <c r="AC3069" s="18">
        <f t="shared" si="7894"/>
        <v>935</v>
      </c>
      <c r="AD3069" s="18">
        <f t="shared" si="7895"/>
        <v>0</v>
      </c>
      <c r="AE3069" s="18">
        <f t="shared" si="7896"/>
        <v>0</v>
      </c>
      <c r="AF3069" s="18"/>
      <c r="AG3069" s="18"/>
      <c r="AH3069" s="18"/>
      <c r="AI3069" s="18">
        <f t="shared" si="7931"/>
        <v>935</v>
      </c>
      <c r="AJ3069" s="18">
        <f t="shared" si="7932"/>
        <v>0</v>
      </c>
      <c r="AK3069" s="18">
        <f t="shared" si="7933"/>
        <v>0</v>
      </c>
      <c r="AL3069" s="18"/>
      <c r="AM3069" s="18">
        <f t="shared" si="7934"/>
        <v>935</v>
      </c>
      <c r="AN3069" s="18"/>
      <c r="AO3069" s="18"/>
      <c r="AP3069" s="18"/>
      <c r="AQ3069" s="18">
        <f t="shared" si="7987"/>
        <v>935</v>
      </c>
      <c r="AR3069" s="18">
        <f t="shared" si="7988"/>
        <v>0</v>
      </c>
      <c r="AS3069" s="18">
        <f t="shared" si="7989"/>
        <v>0</v>
      </c>
      <c r="AT3069" s="18"/>
      <c r="AU3069" s="18"/>
      <c r="AV3069" s="18"/>
      <c r="AW3069" s="18">
        <f t="shared" si="7990"/>
        <v>935</v>
      </c>
      <c r="AX3069" s="18">
        <f t="shared" si="7991"/>
        <v>0</v>
      </c>
      <c r="AY3069" s="18">
        <f t="shared" si="7992"/>
        <v>0</v>
      </c>
      <c r="AZ3069" s="18"/>
      <c r="BA3069" s="18"/>
      <c r="BB3069" s="18"/>
      <c r="BC3069" s="18">
        <f t="shared" si="7912"/>
        <v>935</v>
      </c>
      <c r="BD3069" s="18">
        <f t="shared" si="7913"/>
        <v>0</v>
      </c>
      <c r="BE3069" s="18">
        <f t="shared" si="7914"/>
        <v>0</v>
      </c>
      <c r="BF3069" s="18"/>
      <c r="BG3069" s="18"/>
      <c r="BH3069" s="18"/>
      <c r="BI3069" s="18">
        <f t="shared" si="7909"/>
        <v>935</v>
      </c>
      <c r="BJ3069" s="18">
        <f t="shared" si="7910"/>
        <v>0</v>
      </c>
      <c r="BK3069" s="18">
        <f t="shared" si="7911"/>
        <v>0</v>
      </c>
      <c r="BL3069" s="18"/>
      <c r="BM3069" s="18"/>
      <c r="BN3069" s="18"/>
      <c r="BO3069" s="18">
        <f t="shared" si="7984"/>
        <v>935</v>
      </c>
      <c r="BP3069" s="18">
        <f t="shared" si="7985"/>
        <v>0</v>
      </c>
      <c r="BQ3069" s="18">
        <f t="shared" si="7986"/>
        <v>0</v>
      </c>
      <c r="BR3069" s="18"/>
      <c r="BS3069" s="18"/>
      <c r="BT3069" s="18"/>
      <c r="BU3069" s="18">
        <f t="shared" si="7981"/>
        <v>935</v>
      </c>
      <c r="BV3069" s="18">
        <f t="shared" si="7982"/>
        <v>0</v>
      </c>
      <c r="BW3069" s="18">
        <f t="shared" si="7983"/>
        <v>0</v>
      </c>
      <c r="BX3069" s="18"/>
      <c r="BY3069" s="18"/>
      <c r="BZ3069" s="18"/>
      <c r="CA3069" s="18">
        <f t="shared" si="7943"/>
        <v>935</v>
      </c>
      <c r="CB3069" s="18">
        <f t="shared" si="7944"/>
        <v>0</v>
      </c>
      <c r="CC3069" s="18">
        <f t="shared" si="7945"/>
        <v>0</v>
      </c>
      <c r="CD3069" s="18"/>
      <c r="CE3069" s="27"/>
      <c r="CF3069" s="33"/>
    </row>
    <row r="3070" spans="1:119" s="9" customFormat="1" ht="62.4" x14ac:dyDescent="0.3">
      <c r="A3070" s="8" t="s">
        <v>499</v>
      </c>
      <c r="B3070" s="13"/>
      <c r="C3070" s="8"/>
      <c r="D3070" s="8"/>
      <c r="E3070" s="38" t="s">
        <v>581</v>
      </c>
      <c r="F3070" s="12">
        <f t="shared" ref="F3070:K3070" si="8048">F3071+F3084+F3089+F3094</f>
        <v>98600</v>
      </c>
      <c r="G3070" s="12">
        <f t="shared" si="8048"/>
        <v>28600</v>
      </c>
      <c r="H3070" s="12">
        <f t="shared" si="8048"/>
        <v>28600</v>
      </c>
      <c r="I3070" s="12">
        <f t="shared" si="8048"/>
        <v>0</v>
      </c>
      <c r="J3070" s="12">
        <f t="shared" si="8048"/>
        <v>0</v>
      </c>
      <c r="K3070" s="12">
        <f t="shared" si="8048"/>
        <v>0</v>
      </c>
      <c r="L3070" s="12">
        <f t="shared" si="7962"/>
        <v>98600</v>
      </c>
      <c r="M3070" s="12">
        <f t="shared" si="7963"/>
        <v>28600</v>
      </c>
      <c r="N3070" s="12">
        <f t="shared" si="7964"/>
        <v>28600</v>
      </c>
      <c r="O3070" s="12">
        <f>O3071+O3084+O3089+O3094</f>
        <v>3991.7139999999999</v>
      </c>
      <c r="P3070" s="12">
        <f>P3071+P3084+P3089+P3094</f>
        <v>0</v>
      </c>
      <c r="Q3070" s="12">
        <f>Q3071+Q3084+Q3089+Q3094</f>
        <v>0</v>
      </c>
      <c r="R3070" s="12">
        <f t="shared" ref="R3070:S3070" si="8049">R3071+R3084+R3089+R3094</f>
        <v>0</v>
      </c>
      <c r="S3070" s="12">
        <f t="shared" si="8049"/>
        <v>0</v>
      </c>
      <c r="T3070" s="12">
        <f t="shared" si="7928"/>
        <v>102591.71400000001</v>
      </c>
      <c r="U3070" s="12">
        <f t="shared" si="7929"/>
        <v>28600</v>
      </c>
      <c r="V3070" s="12">
        <f t="shared" si="7930"/>
        <v>28600</v>
      </c>
      <c r="W3070" s="12">
        <f>W3071+W3084+W3089+W3094</f>
        <v>0</v>
      </c>
      <c r="X3070" s="12">
        <f t="shared" ref="X3070:AB3070" si="8050">X3071+X3084+X3089+X3094</f>
        <v>0</v>
      </c>
      <c r="Y3070" s="12">
        <f t="shared" si="8050"/>
        <v>0</v>
      </c>
      <c r="Z3070" s="12">
        <f t="shared" si="8050"/>
        <v>1825.4760000000001</v>
      </c>
      <c r="AA3070" s="12">
        <f t="shared" si="8050"/>
        <v>0</v>
      </c>
      <c r="AB3070" s="12">
        <f t="shared" si="8050"/>
        <v>0</v>
      </c>
      <c r="AC3070" s="12">
        <f t="shared" si="7894"/>
        <v>104417.19</v>
      </c>
      <c r="AD3070" s="12">
        <f t="shared" si="7895"/>
        <v>28600</v>
      </c>
      <c r="AE3070" s="12">
        <f t="shared" si="7896"/>
        <v>28600</v>
      </c>
      <c r="AF3070" s="12">
        <f t="shared" ref="AF3070:AH3070" si="8051">AF3071+AF3084+AF3089+AF3094</f>
        <v>12154.9</v>
      </c>
      <c r="AG3070" s="12">
        <f t="shared" si="8051"/>
        <v>0</v>
      </c>
      <c r="AH3070" s="12">
        <f t="shared" si="8051"/>
        <v>0</v>
      </c>
      <c r="AI3070" s="12">
        <f t="shared" si="7931"/>
        <v>116572.09</v>
      </c>
      <c r="AJ3070" s="12">
        <f t="shared" si="7932"/>
        <v>28600</v>
      </c>
      <c r="AK3070" s="12">
        <f t="shared" si="7933"/>
        <v>28600</v>
      </c>
      <c r="AL3070" s="12">
        <f>AL3071+AL3084+AL3089+AL3094</f>
        <v>0</v>
      </c>
      <c r="AM3070" s="12">
        <f t="shared" si="7934"/>
        <v>116572.09</v>
      </c>
      <c r="AN3070" s="12">
        <f t="shared" ref="AN3070:AP3070" si="8052">AN3071+AN3084+AN3089+AN3094</f>
        <v>-16320.092999999999</v>
      </c>
      <c r="AO3070" s="12">
        <f t="shared" si="8052"/>
        <v>0</v>
      </c>
      <c r="AP3070" s="12">
        <f t="shared" si="8052"/>
        <v>0</v>
      </c>
      <c r="AQ3070" s="12">
        <f t="shared" si="7987"/>
        <v>100251.997</v>
      </c>
      <c r="AR3070" s="12">
        <f t="shared" si="7988"/>
        <v>28600</v>
      </c>
      <c r="AS3070" s="12">
        <f t="shared" si="7989"/>
        <v>28600</v>
      </c>
      <c r="AT3070" s="12">
        <f>AT3071+AT3084+AT3089+AT3094</f>
        <v>-30522.499</v>
      </c>
      <c r="AU3070" s="12">
        <f>AU3071+AU3084+AU3089+AU3094</f>
        <v>0</v>
      </c>
      <c r="AV3070" s="12">
        <f>AV3071+AV3084+AV3089+AV3094</f>
        <v>0</v>
      </c>
      <c r="AW3070" s="12">
        <f t="shared" si="7990"/>
        <v>69729.498000000007</v>
      </c>
      <c r="AX3070" s="12">
        <f t="shared" si="7991"/>
        <v>28600</v>
      </c>
      <c r="AY3070" s="12">
        <f t="shared" si="7992"/>
        <v>28600</v>
      </c>
      <c r="AZ3070" s="12">
        <f t="shared" ref="AZ3070:BB3070" si="8053">AZ3071+AZ3084+AZ3089+AZ3094</f>
        <v>7331.6910000000007</v>
      </c>
      <c r="BA3070" s="12">
        <f t="shared" si="8053"/>
        <v>0</v>
      </c>
      <c r="BB3070" s="12">
        <f t="shared" si="8053"/>
        <v>0</v>
      </c>
      <c r="BC3070" s="12">
        <f t="shared" si="7912"/>
        <v>77061.189000000013</v>
      </c>
      <c r="BD3070" s="12">
        <f t="shared" si="7913"/>
        <v>28600</v>
      </c>
      <c r="BE3070" s="12">
        <f t="shared" si="7914"/>
        <v>28600</v>
      </c>
      <c r="BF3070" s="12">
        <f t="shared" ref="BF3070:BH3070" si="8054">BF3071+BF3084+BF3089+BF3094</f>
        <v>910.928</v>
      </c>
      <c r="BG3070" s="12">
        <f t="shared" si="8054"/>
        <v>0</v>
      </c>
      <c r="BH3070" s="12">
        <f t="shared" si="8054"/>
        <v>0</v>
      </c>
      <c r="BI3070" s="18">
        <f t="shared" si="7909"/>
        <v>77972.117000000013</v>
      </c>
      <c r="BJ3070" s="18">
        <f t="shared" si="7910"/>
        <v>28600</v>
      </c>
      <c r="BK3070" s="18">
        <f t="shared" si="7911"/>
        <v>28600</v>
      </c>
      <c r="BL3070" s="12">
        <f>BL3071+BL3084+BL3089+BL3094</f>
        <v>13074.81</v>
      </c>
      <c r="BM3070" s="12">
        <f>BM3071+BM3084+BM3089+BM3094</f>
        <v>0</v>
      </c>
      <c r="BN3070" s="12">
        <f>BN3071+BN3084+BN3089+BN3094</f>
        <v>0</v>
      </c>
      <c r="BO3070" s="12">
        <f t="shared" si="7984"/>
        <v>91046.927000000011</v>
      </c>
      <c r="BP3070" s="12">
        <f t="shared" si="7985"/>
        <v>28600</v>
      </c>
      <c r="BQ3070" s="12">
        <f t="shared" si="7986"/>
        <v>28600</v>
      </c>
      <c r="BR3070" s="12">
        <f>BR3071+BR3084+BR3089+BR3094</f>
        <v>62.6</v>
      </c>
      <c r="BS3070" s="12">
        <f>BS3071+BS3084+BS3089+BS3094</f>
        <v>0</v>
      </c>
      <c r="BT3070" s="12">
        <f>BT3071+BT3084+BT3089+BT3094</f>
        <v>0</v>
      </c>
      <c r="BU3070" s="12">
        <f t="shared" si="7981"/>
        <v>91109.527000000016</v>
      </c>
      <c r="BV3070" s="12">
        <f t="shared" si="7982"/>
        <v>28600</v>
      </c>
      <c r="BW3070" s="12">
        <f t="shared" si="7983"/>
        <v>28600</v>
      </c>
      <c r="BX3070" s="12">
        <f t="shared" ref="BX3070:BZ3070" si="8055">BX3071+BX3084+BX3089+BX3094</f>
        <v>980.48999999999978</v>
      </c>
      <c r="BY3070" s="12">
        <f t="shared" si="8055"/>
        <v>0</v>
      </c>
      <c r="BZ3070" s="12">
        <f t="shared" si="8055"/>
        <v>0</v>
      </c>
      <c r="CA3070" s="12">
        <f t="shared" si="7943"/>
        <v>92090.017000000022</v>
      </c>
      <c r="CB3070" s="12">
        <f t="shared" si="7944"/>
        <v>28600</v>
      </c>
      <c r="CC3070" s="12">
        <f t="shared" si="7945"/>
        <v>28600</v>
      </c>
      <c r="CD3070" s="12">
        <f>CD3071+CD3084+CD3089+CD3094</f>
        <v>0</v>
      </c>
      <c r="CE3070" s="25"/>
      <c r="CF3070" s="33"/>
      <c r="CG3070" s="36"/>
      <c r="CH3070" s="36"/>
      <c r="CI3070" s="36"/>
      <c r="CJ3070" s="36"/>
      <c r="CK3070" s="36"/>
      <c r="CL3070" s="36"/>
      <c r="CM3070" s="36"/>
      <c r="CN3070" s="36"/>
      <c r="CO3070" s="36"/>
      <c r="CP3070" s="36"/>
      <c r="CQ3070" s="36"/>
      <c r="CR3070" s="36"/>
      <c r="CS3070" s="36"/>
      <c r="CT3070" s="36"/>
      <c r="CU3070" s="36"/>
      <c r="CV3070" s="36"/>
      <c r="CW3070" s="36"/>
      <c r="CX3070" s="36"/>
      <c r="CY3070" s="36"/>
      <c r="CZ3070" s="36"/>
      <c r="DA3070" s="36"/>
      <c r="DB3070" s="36"/>
      <c r="DC3070" s="36"/>
      <c r="DD3070" s="36"/>
      <c r="DE3070" s="36"/>
      <c r="DF3070" s="36"/>
      <c r="DG3070" s="36"/>
      <c r="DH3070" s="36"/>
      <c r="DI3070" s="36"/>
      <c r="DJ3070" s="36"/>
      <c r="DK3070" s="36"/>
      <c r="DL3070" s="36"/>
      <c r="DM3070" s="36"/>
      <c r="DN3070" s="36"/>
      <c r="DO3070" s="36"/>
    </row>
    <row r="3071" spans="1:119" s="11" customFormat="1" ht="46.8" x14ac:dyDescent="0.3">
      <c r="A3071" s="10" t="s">
        <v>500</v>
      </c>
      <c r="B3071" s="16"/>
      <c r="C3071" s="10"/>
      <c r="D3071" s="10"/>
      <c r="E3071" s="15" t="s">
        <v>594</v>
      </c>
      <c r="F3071" s="17">
        <f t="shared" ref="F3071:K3076" si="8056">F3072</f>
        <v>20000</v>
      </c>
      <c r="G3071" s="17">
        <f t="shared" si="8056"/>
        <v>0</v>
      </c>
      <c r="H3071" s="17">
        <f t="shared" si="8056"/>
        <v>0</v>
      </c>
      <c r="I3071" s="17">
        <f t="shared" si="8056"/>
        <v>0</v>
      </c>
      <c r="J3071" s="17">
        <f t="shared" si="8056"/>
        <v>0</v>
      </c>
      <c r="K3071" s="17">
        <f t="shared" si="8056"/>
        <v>0</v>
      </c>
      <c r="L3071" s="17">
        <f t="shared" si="7962"/>
        <v>20000</v>
      </c>
      <c r="M3071" s="17">
        <f t="shared" si="7963"/>
        <v>0</v>
      </c>
      <c r="N3071" s="17">
        <f t="shared" si="7964"/>
        <v>0</v>
      </c>
      <c r="O3071" s="17">
        <f t="shared" ref="O3071:S3076" si="8057">O3072</f>
        <v>3991.7139999999999</v>
      </c>
      <c r="P3071" s="17">
        <f t="shared" si="8057"/>
        <v>0</v>
      </c>
      <c r="Q3071" s="17">
        <f t="shared" si="8057"/>
        <v>0</v>
      </c>
      <c r="R3071" s="17">
        <f t="shared" si="8057"/>
        <v>0</v>
      </c>
      <c r="S3071" s="17">
        <f t="shared" si="8057"/>
        <v>0</v>
      </c>
      <c r="T3071" s="17">
        <f t="shared" si="7928"/>
        <v>23991.714</v>
      </c>
      <c r="U3071" s="17">
        <f t="shared" si="7929"/>
        <v>0</v>
      </c>
      <c r="V3071" s="17">
        <f t="shared" si="7930"/>
        <v>0</v>
      </c>
      <c r="W3071" s="17">
        <f t="shared" ref="W3071:CD3076" si="8058">W3072</f>
        <v>0</v>
      </c>
      <c r="X3071" s="17">
        <f t="shared" si="8058"/>
        <v>0</v>
      </c>
      <c r="Y3071" s="17">
        <f t="shared" si="8058"/>
        <v>0</v>
      </c>
      <c r="Z3071" s="17">
        <f t="shared" si="8058"/>
        <v>1825.4760000000001</v>
      </c>
      <c r="AA3071" s="17">
        <f t="shared" si="8058"/>
        <v>0</v>
      </c>
      <c r="AB3071" s="17">
        <f t="shared" si="8058"/>
        <v>0</v>
      </c>
      <c r="AC3071" s="17">
        <f t="shared" si="7894"/>
        <v>25817.19</v>
      </c>
      <c r="AD3071" s="17">
        <f t="shared" si="7895"/>
        <v>0</v>
      </c>
      <c r="AE3071" s="17">
        <f t="shared" si="7896"/>
        <v>0</v>
      </c>
      <c r="AF3071" s="17">
        <f t="shared" si="8058"/>
        <v>12154.9</v>
      </c>
      <c r="AG3071" s="17">
        <f t="shared" si="8058"/>
        <v>0</v>
      </c>
      <c r="AH3071" s="17">
        <f t="shared" si="8058"/>
        <v>0</v>
      </c>
      <c r="AI3071" s="17">
        <f t="shared" si="7931"/>
        <v>37972.089999999997</v>
      </c>
      <c r="AJ3071" s="17">
        <f t="shared" si="7932"/>
        <v>0</v>
      </c>
      <c r="AK3071" s="17">
        <f t="shared" si="7933"/>
        <v>0</v>
      </c>
      <c r="AL3071" s="17">
        <f t="shared" si="8058"/>
        <v>0</v>
      </c>
      <c r="AM3071" s="17">
        <f t="shared" si="7934"/>
        <v>37972.089999999997</v>
      </c>
      <c r="AN3071" s="17">
        <f t="shared" si="8058"/>
        <v>-16320.092999999999</v>
      </c>
      <c r="AO3071" s="17">
        <f t="shared" si="8058"/>
        <v>0</v>
      </c>
      <c r="AP3071" s="17">
        <f t="shared" si="8058"/>
        <v>0</v>
      </c>
      <c r="AQ3071" s="17">
        <f t="shared" si="7987"/>
        <v>21651.996999999996</v>
      </c>
      <c r="AR3071" s="17">
        <f t="shared" si="7988"/>
        <v>0</v>
      </c>
      <c r="AS3071" s="17">
        <f t="shared" si="7989"/>
        <v>0</v>
      </c>
      <c r="AT3071" s="17">
        <f t="shared" si="8058"/>
        <v>0</v>
      </c>
      <c r="AU3071" s="17">
        <f t="shared" si="8058"/>
        <v>0</v>
      </c>
      <c r="AV3071" s="17">
        <f t="shared" si="8058"/>
        <v>0</v>
      </c>
      <c r="AW3071" s="17">
        <f t="shared" si="7990"/>
        <v>21651.996999999996</v>
      </c>
      <c r="AX3071" s="17">
        <f t="shared" si="7991"/>
        <v>0</v>
      </c>
      <c r="AY3071" s="17">
        <f t="shared" si="7992"/>
        <v>0</v>
      </c>
      <c r="AZ3071" s="17">
        <f t="shared" si="8058"/>
        <v>7331.6910000000007</v>
      </c>
      <c r="BA3071" s="17">
        <f t="shared" si="8058"/>
        <v>0</v>
      </c>
      <c r="BB3071" s="17">
        <f t="shared" si="8058"/>
        <v>0</v>
      </c>
      <c r="BC3071" s="17">
        <f t="shared" si="7912"/>
        <v>28983.687999999995</v>
      </c>
      <c r="BD3071" s="17">
        <f t="shared" si="7913"/>
        <v>0</v>
      </c>
      <c r="BE3071" s="17">
        <f t="shared" si="7914"/>
        <v>0</v>
      </c>
      <c r="BF3071" s="17">
        <f t="shared" si="8058"/>
        <v>910.928</v>
      </c>
      <c r="BG3071" s="17">
        <f t="shared" si="8058"/>
        <v>0</v>
      </c>
      <c r="BH3071" s="17">
        <f t="shared" si="8058"/>
        <v>0</v>
      </c>
      <c r="BI3071" s="18">
        <f t="shared" si="7909"/>
        <v>29894.615999999995</v>
      </c>
      <c r="BJ3071" s="18">
        <f t="shared" si="7910"/>
        <v>0</v>
      </c>
      <c r="BK3071" s="18">
        <f t="shared" si="7911"/>
        <v>0</v>
      </c>
      <c r="BL3071" s="17">
        <f t="shared" si="8058"/>
        <v>13074.81</v>
      </c>
      <c r="BM3071" s="17">
        <f t="shared" si="8058"/>
        <v>0</v>
      </c>
      <c r="BN3071" s="17">
        <f t="shared" si="8058"/>
        <v>0</v>
      </c>
      <c r="BO3071" s="17">
        <f t="shared" si="7984"/>
        <v>42969.425999999992</v>
      </c>
      <c r="BP3071" s="17">
        <f t="shared" si="7985"/>
        <v>0</v>
      </c>
      <c r="BQ3071" s="17">
        <f t="shared" si="7986"/>
        <v>0</v>
      </c>
      <c r="BR3071" s="17">
        <f t="shared" si="8058"/>
        <v>62.6</v>
      </c>
      <c r="BS3071" s="17">
        <f t="shared" si="8058"/>
        <v>0</v>
      </c>
      <c r="BT3071" s="17">
        <f t="shared" si="8058"/>
        <v>0</v>
      </c>
      <c r="BU3071" s="17">
        <f t="shared" si="7981"/>
        <v>43032.025999999991</v>
      </c>
      <c r="BV3071" s="17">
        <f t="shared" si="7982"/>
        <v>0</v>
      </c>
      <c r="BW3071" s="17">
        <f t="shared" si="7983"/>
        <v>0</v>
      </c>
      <c r="BX3071" s="17">
        <f t="shared" si="8058"/>
        <v>10980.49</v>
      </c>
      <c r="BY3071" s="17">
        <f t="shared" si="8058"/>
        <v>0</v>
      </c>
      <c r="BZ3071" s="17">
        <f t="shared" si="8058"/>
        <v>0</v>
      </c>
      <c r="CA3071" s="17">
        <f t="shared" si="7943"/>
        <v>54012.515999999989</v>
      </c>
      <c r="CB3071" s="17">
        <f t="shared" si="7944"/>
        <v>0</v>
      </c>
      <c r="CC3071" s="17">
        <f t="shared" si="7945"/>
        <v>0</v>
      </c>
      <c r="CD3071" s="17">
        <f t="shared" si="8058"/>
        <v>0</v>
      </c>
      <c r="CE3071" s="26"/>
      <c r="CF3071" s="33"/>
      <c r="CG3071" s="37"/>
      <c r="CH3071" s="37"/>
      <c r="CI3071" s="37"/>
      <c r="CJ3071" s="37"/>
      <c r="CK3071" s="37"/>
      <c r="CL3071" s="37"/>
      <c r="CM3071" s="37"/>
      <c r="CN3071" s="37"/>
      <c r="CO3071" s="37"/>
      <c r="CP3071" s="37"/>
      <c r="CQ3071" s="37"/>
      <c r="CR3071" s="37"/>
      <c r="CS3071" s="37"/>
      <c r="CT3071" s="37"/>
      <c r="CU3071" s="37"/>
      <c r="CV3071" s="37"/>
      <c r="CW3071" s="37"/>
      <c r="CX3071" s="37"/>
      <c r="CY3071" s="37"/>
      <c r="CZ3071" s="37"/>
      <c r="DA3071" s="37"/>
      <c r="DB3071" s="37"/>
      <c r="DC3071" s="37"/>
      <c r="DD3071" s="37"/>
      <c r="DE3071" s="37"/>
      <c r="DF3071" s="37"/>
      <c r="DG3071" s="37"/>
      <c r="DH3071" s="37"/>
      <c r="DI3071" s="37"/>
      <c r="DJ3071" s="37"/>
      <c r="DK3071" s="37"/>
      <c r="DL3071" s="37"/>
      <c r="DM3071" s="37"/>
      <c r="DN3071" s="37"/>
      <c r="DO3071" s="37"/>
    </row>
    <row r="3072" spans="1:119" ht="31.2" x14ac:dyDescent="0.3">
      <c r="A3072" s="41" t="s">
        <v>498</v>
      </c>
      <c r="B3072" s="39"/>
      <c r="C3072" s="41"/>
      <c r="D3072" s="41"/>
      <c r="E3072" s="14" t="s">
        <v>757</v>
      </c>
      <c r="F3072" s="18">
        <f t="shared" ref="F3072:K3072" si="8059">F3076</f>
        <v>20000</v>
      </c>
      <c r="G3072" s="18">
        <f t="shared" si="8059"/>
        <v>0</v>
      </c>
      <c r="H3072" s="18">
        <f t="shared" si="8059"/>
        <v>0</v>
      </c>
      <c r="I3072" s="18">
        <f t="shared" si="8059"/>
        <v>0</v>
      </c>
      <c r="J3072" s="18">
        <f t="shared" si="8059"/>
        <v>0</v>
      </c>
      <c r="K3072" s="18">
        <f t="shared" si="8059"/>
        <v>0</v>
      </c>
      <c r="L3072" s="18">
        <f t="shared" si="7962"/>
        <v>20000</v>
      </c>
      <c r="M3072" s="18">
        <f t="shared" si="7963"/>
        <v>0</v>
      </c>
      <c r="N3072" s="18">
        <f t="shared" si="7964"/>
        <v>0</v>
      </c>
      <c r="O3072" s="18">
        <f>O3076+O3073</f>
        <v>3991.7139999999999</v>
      </c>
      <c r="P3072" s="18">
        <f t="shared" ref="P3072:CD3072" si="8060">P3076+P3073</f>
        <v>0</v>
      </c>
      <c r="Q3072" s="18">
        <f t="shared" si="8060"/>
        <v>0</v>
      </c>
      <c r="R3072" s="18">
        <f t="shared" ref="R3072:S3072" si="8061">R3076+R3073</f>
        <v>0</v>
      </c>
      <c r="S3072" s="18">
        <f t="shared" si="8061"/>
        <v>0</v>
      </c>
      <c r="T3072" s="18">
        <f t="shared" si="7928"/>
        <v>23991.714</v>
      </c>
      <c r="U3072" s="18">
        <f t="shared" si="7929"/>
        <v>0</v>
      </c>
      <c r="V3072" s="18">
        <f t="shared" si="7930"/>
        <v>0</v>
      </c>
      <c r="W3072" s="18">
        <f t="shared" ref="W3072:AB3072" si="8062">W3076+W3073</f>
        <v>0</v>
      </c>
      <c r="X3072" s="18">
        <f t="shared" si="8062"/>
        <v>0</v>
      </c>
      <c r="Y3072" s="18">
        <f t="shared" si="8062"/>
        <v>0</v>
      </c>
      <c r="Z3072" s="18">
        <f t="shared" si="8062"/>
        <v>1825.4760000000001</v>
      </c>
      <c r="AA3072" s="18">
        <f t="shared" si="8062"/>
        <v>0</v>
      </c>
      <c r="AB3072" s="18">
        <f t="shared" si="8062"/>
        <v>0</v>
      </c>
      <c r="AC3072" s="18">
        <f t="shared" si="7894"/>
        <v>25817.19</v>
      </c>
      <c r="AD3072" s="18">
        <f t="shared" si="7895"/>
        <v>0</v>
      </c>
      <c r="AE3072" s="18">
        <f t="shared" si="7896"/>
        <v>0</v>
      </c>
      <c r="AF3072" s="18">
        <f t="shared" ref="AF3072:AH3072" si="8063">AF3076+AF3073</f>
        <v>12154.9</v>
      </c>
      <c r="AG3072" s="18">
        <f t="shared" si="8063"/>
        <v>0</v>
      </c>
      <c r="AH3072" s="18">
        <f t="shared" si="8063"/>
        <v>0</v>
      </c>
      <c r="AI3072" s="18">
        <f t="shared" si="7931"/>
        <v>37972.089999999997</v>
      </c>
      <c r="AJ3072" s="18">
        <f t="shared" si="7932"/>
        <v>0</v>
      </c>
      <c r="AK3072" s="18">
        <f t="shared" si="7933"/>
        <v>0</v>
      </c>
      <c r="AL3072" s="18">
        <f t="shared" ref="AL3072" si="8064">AL3076+AL3073</f>
        <v>0</v>
      </c>
      <c r="AM3072" s="18">
        <f t="shared" si="7934"/>
        <v>37972.089999999997</v>
      </c>
      <c r="AN3072" s="18">
        <f t="shared" ref="AN3072:AP3072" si="8065">AN3076+AN3073</f>
        <v>-16320.092999999999</v>
      </c>
      <c r="AO3072" s="18">
        <f t="shared" si="8065"/>
        <v>0</v>
      </c>
      <c r="AP3072" s="18">
        <f t="shared" si="8065"/>
        <v>0</v>
      </c>
      <c r="AQ3072" s="18">
        <f t="shared" si="7987"/>
        <v>21651.996999999996</v>
      </c>
      <c r="AR3072" s="18">
        <f t="shared" si="7988"/>
        <v>0</v>
      </c>
      <c r="AS3072" s="18">
        <f t="shared" si="7989"/>
        <v>0</v>
      </c>
      <c r="AT3072" s="18">
        <f t="shared" ref="AT3072:AV3072" si="8066">AT3076+AT3073</f>
        <v>0</v>
      </c>
      <c r="AU3072" s="18">
        <f t="shared" si="8066"/>
        <v>0</v>
      </c>
      <c r="AV3072" s="18">
        <f t="shared" si="8066"/>
        <v>0</v>
      </c>
      <c r="AW3072" s="18">
        <f t="shared" si="7990"/>
        <v>21651.996999999996</v>
      </c>
      <c r="AX3072" s="18">
        <f t="shared" si="7991"/>
        <v>0</v>
      </c>
      <c r="AY3072" s="18">
        <f t="shared" si="7992"/>
        <v>0</v>
      </c>
      <c r="AZ3072" s="18">
        <f t="shared" ref="AZ3072:BB3072" si="8067">AZ3076+AZ3073</f>
        <v>7331.6910000000007</v>
      </c>
      <c r="BA3072" s="18">
        <f t="shared" si="8067"/>
        <v>0</v>
      </c>
      <c r="BB3072" s="18">
        <f t="shared" si="8067"/>
        <v>0</v>
      </c>
      <c r="BC3072" s="18">
        <f t="shared" si="7912"/>
        <v>28983.687999999995</v>
      </c>
      <c r="BD3072" s="18">
        <f t="shared" si="7913"/>
        <v>0</v>
      </c>
      <c r="BE3072" s="18">
        <f t="shared" si="7914"/>
        <v>0</v>
      </c>
      <c r="BF3072" s="18">
        <f t="shared" ref="BF3072:BH3072" si="8068">BF3076+BF3073</f>
        <v>910.928</v>
      </c>
      <c r="BG3072" s="18">
        <f t="shared" si="8068"/>
        <v>0</v>
      </c>
      <c r="BH3072" s="18">
        <f t="shared" si="8068"/>
        <v>0</v>
      </c>
      <c r="BI3072" s="18">
        <f t="shared" si="7909"/>
        <v>29894.615999999995</v>
      </c>
      <c r="BJ3072" s="18">
        <f t="shared" si="7910"/>
        <v>0</v>
      </c>
      <c r="BK3072" s="18">
        <f t="shared" si="7911"/>
        <v>0</v>
      </c>
      <c r="BL3072" s="18">
        <f t="shared" ref="BL3072:BN3072" si="8069">BL3076+BL3073</f>
        <v>13074.81</v>
      </c>
      <c r="BM3072" s="18">
        <f t="shared" si="8069"/>
        <v>0</v>
      </c>
      <c r="BN3072" s="18">
        <f t="shared" si="8069"/>
        <v>0</v>
      </c>
      <c r="BO3072" s="18">
        <f t="shared" si="7984"/>
        <v>42969.425999999992</v>
      </c>
      <c r="BP3072" s="18">
        <f t="shared" si="7985"/>
        <v>0</v>
      </c>
      <c r="BQ3072" s="18">
        <f t="shared" si="7986"/>
        <v>0</v>
      </c>
      <c r="BR3072" s="18">
        <f t="shared" ref="BR3072:BT3072" si="8070">BR3076+BR3073</f>
        <v>62.6</v>
      </c>
      <c r="BS3072" s="18">
        <f t="shared" si="8070"/>
        <v>0</v>
      </c>
      <c r="BT3072" s="18">
        <f t="shared" si="8070"/>
        <v>0</v>
      </c>
      <c r="BU3072" s="18">
        <f t="shared" si="7981"/>
        <v>43032.025999999991</v>
      </c>
      <c r="BV3072" s="18">
        <f t="shared" si="7982"/>
        <v>0</v>
      </c>
      <c r="BW3072" s="18">
        <f t="shared" si="7983"/>
        <v>0</v>
      </c>
      <c r="BX3072" s="18">
        <f t="shared" ref="BX3072:BZ3072" si="8071">BX3076+BX3073</f>
        <v>10980.49</v>
      </c>
      <c r="BY3072" s="18">
        <f t="shared" si="8071"/>
        <v>0</v>
      </c>
      <c r="BZ3072" s="18">
        <f t="shared" si="8071"/>
        <v>0</v>
      </c>
      <c r="CA3072" s="18">
        <f t="shared" si="7943"/>
        <v>54012.515999999989</v>
      </c>
      <c r="CB3072" s="18">
        <f t="shared" si="7944"/>
        <v>0</v>
      </c>
      <c r="CC3072" s="18">
        <f t="shared" si="7945"/>
        <v>0</v>
      </c>
      <c r="CD3072" s="18">
        <f t="shared" si="8060"/>
        <v>0</v>
      </c>
      <c r="CE3072" s="27"/>
      <c r="CF3072" s="33"/>
    </row>
    <row r="3073" spans="1:119" ht="31.2" hidden="1" x14ac:dyDescent="0.3">
      <c r="A3073" s="41" t="s">
        <v>498</v>
      </c>
      <c r="B3073" s="39">
        <v>200</v>
      </c>
      <c r="C3073" s="41"/>
      <c r="D3073" s="41"/>
      <c r="E3073" s="14" t="s">
        <v>551</v>
      </c>
      <c r="F3073" s="18"/>
      <c r="G3073" s="18"/>
      <c r="H3073" s="18"/>
      <c r="I3073" s="18"/>
      <c r="J3073" s="18"/>
      <c r="K3073" s="18"/>
      <c r="L3073" s="18"/>
      <c r="M3073" s="18"/>
      <c r="N3073" s="18"/>
      <c r="O3073" s="18">
        <f>O3074</f>
        <v>3651.7629999999999</v>
      </c>
      <c r="P3073" s="18">
        <f t="shared" ref="P3073:CD3074" si="8072">P3074</f>
        <v>0</v>
      </c>
      <c r="Q3073" s="18">
        <f t="shared" si="8072"/>
        <v>0</v>
      </c>
      <c r="R3073" s="18">
        <f t="shared" si="8072"/>
        <v>-3471.7629999999999</v>
      </c>
      <c r="S3073" s="18">
        <f t="shared" si="8072"/>
        <v>0</v>
      </c>
      <c r="T3073" s="18">
        <f t="shared" si="7928"/>
        <v>180</v>
      </c>
      <c r="U3073" s="18">
        <f t="shared" si="7929"/>
        <v>0</v>
      </c>
      <c r="V3073" s="18">
        <f t="shared" si="7930"/>
        <v>0</v>
      </c>
      <c r="W3073" s="18">
        <f t="shared" si="8072"/>
        <v>0</v>
      </c>
      <c r="X3073" s="18">
        <f t="shared" si="8072"/>
        <v>0</v>
      </c>
      <c r="Y3073" s="18">
        <f t="shared" si="8072"/>
        <v>0</v>
      </c>
      <c r="Z3073" s="18">
        <f t="shared" si="8072"/>
        <v>0</v>
      </c>
      <c r="AA3073" s="18">
        <f t="shared" si="8072"/>
        <v>0</v>
      </c>
      <c r="AB3073" s="18">
        <f t="shared" si="8072"/>
        <v>0</v>
      </c>
      <c r="AC3073" s="18">
        <f t="shared" si="7894"/>
        <v>180</v>
      </c>
      <c r="AD3073" s="18">
        <f t="shared" si="7895"/>
        <v>0</v>
      </c>
      <c r="AE3073" s="18">
        <f t="shared" si="7896"/>
        <v>0</v>
      </c>
      <c r="AF3073" s="18">
        <f t="shared" si="8072"/>
        <v>0</v>
      </c>
      <c r="AG3073" s="18">
        <f t="shared" si="8072"/>
        <v>0</v>
      </c>
      <c r="AH3073" s="18">
        <f t="shared" si="8072"/>
        <v>0</v>
      </c>
      <c r="AI3073" s="18">
        <f t="shared" si="7931"/>
        <v>180</v>
      </c>
      <c r="AJ3073" s="18">
        <f t="shared" si="7932"/>
        <v>0</v>
      </c>
      <c r="AK3073" s="18">
        <f t="shared" si="7933"/>
        <v>0</v>
      </c>
      <c r="AL3073" s="18">
        <f t="shared" si="8072"/>
        <v>0</v>
      </c>
      <c r="AM3073" s="18">
        <f t="shared" si="7934"/>
        <v>180</v>
      </c>
      <c r="AN3073" s="18">
        <f t="shared" si="8072"/>
        <v>0</v>
      </c>
      <c r="AO3073" s="18">
        <f t="shared" si="8072"/>
        <v>0</v>
      </c>
      <c r="AP3073" s="18">
        <f t="shared" si="8072"/>
        <v>0</v>
      </c>
      <c r="AQ3073" s="18">
        <f t="shared" si="7987"/>
        <v>180</v>
      </c>
      <c r="AR3073" s="18">
        <f t="shared" si="7988"/>
        <v>0</v>
      </c>
      <c r="AS3073" s="18">
        <f t="shared" si="7989"/>
        <v>0</v>
      </c>
      <c r="AT3073" s="18">
        <f t="shared" si="8072"/>
        <v>0</v>
      </c>
      <c r="AU3073" s="18">
        <f t="shared" si="8072"/>
        <v>0</v>
      </c>
      <c r="AV3073" s="18">
        <f t="shared" si="8072"/>
        <v>0</v>
      </c>
      <c r="AW3073" s="18">
        <f t="shared" si="7990"/>
        <v>180</v>
      </c>
      <c r="AX3073" s="18">
        <f t="shared" si="7991"/>
        <v>0</v>
      </c>
      <c r="AY3073" s="18">
        <f t="shared" si="7992"/>
        <v>0</v>
      </c>
      <c r="AZ3073" s="18">
        <f t="shared" si="8072"/>
        <v>-180</v>
      </c>
      <c r="BA3073" s="18">
        <f t="shared" si="8072"/>
        <v>0</v>
      </c>
      <c r="BB3073" s="18">
        <f t="shared" si="8072"/>
        <v>0</v>
      </c>
      <c r="BC3073" s="18">
        <f t="shared" si="7912"/>
        <v>0</v>
      </c>
      <c r="BD3073" s="18">
        <f t="shared" si="7913"/>
        <v>0</v>
      </c>
      <c r="BE3073" s="18">
        <f t="shared" si="7914"/>
        <v>0</v>
      </c>
      <c r="BF3073" s="18">
        <f t="shared" si="8072"/>
        <v>0</v>
      </c>
      <c r="BG3073" s="18">
        <f t="shared" si="8072"/>
        <v>0</v>
      </c>
      <c r="BH3073" s="18">
        <f t="shared" si="8072"/>
        <v>0</v>
      </c>
      <c r="BI3073" s="18">
        <f t="shared" si="7909"/>
        <v>0</v>
      </c>
      <c r="BJ3073" s="18">
        <f t="shared" si="7910"/>
        <v>0</v>
      </c>
      <c r="BK3073" s="18">
        <f t="shared" si="7911"/>
        <v>0</v>
      </c>
      <c r="BL3073" s="18">
        <f t="shared" si="8072"/>
        <v>0</v>
      </c>
      <c r="BM3073" s="18">
        <f t="shared" si="8072"/>
        <v>0</v>
      </c>
      <c r="BN3073" s="18">
        <f t="shared" si="8072"/>
        <v>0</v>
      </c>
      <c r="BO3073" s="18">
        <f t="shared" si="7984"/>
        <v>0</v>
      </c>
      <c r="BP3073" s="18">
        <f t="shared" si="7985"/>
        <v>0</v>
      </c>
      <c r="BQ3073" s="18">
        <f t="shared" si="7986"/>
        <v>0</v>
      </c>
      <c r="BR3073" s="18">
        <f t="shared" si="8072"/>
        <v>0</v>
      </c>
      <c r="BS3073" s="18">
        <f t="shared" si="8072"/>
        <v>0</v>
      </c>
      <c r="BT3073" s="18">
        <f t="shared" si="8072"/>
        <v>0</v>
      </c>
      <c r="BU3073" s="18">
        <f t="shared" si="7981"/>
        <v>0</v>
      </c>
      <c r="BV3073" s="18">
        <f t="shared" si="7982"/>
        <v>0</v>
      </c>
      <c r="BW3073" s="18">
        <f t="shared" si="7983"/>
        <v>0</v>
      </c>
      <c r="BX3073" s="18">
        <f t="shared" si="8072"/>
        <v>0</v>
      </c>
      <c r="BY3073" s="18">
        <f t="shared" si="8072"/>
        <v>0</v>
      </c>
      <c r="BZ3073" s="18">
        <f t="shared" si="8072"/>
        <v>0</v>
      </c>
      <c r="CA3073" s="18">
        <f t="shared" si="7943"/>
        <v>0</v>
      </c>
      <c r="CB3073" s="18">
        <f t="shared" si="7944"/>
        <v>0</v>
      </c>
      <c r="CC3073" s="18">
        <f t="shared" si="7945"/>
        <v>0</v>
      </c>
      <c r="CD3073" s="18">
        <f t="shared" si="8072"/>
        <v>0</v>
      </c>
      <c r="CE3073" s="27" t="s">
        <v>1661</v>
      </c>
      <c r="CF3073" s="33"/>
    </row>
    <row r="3074" spans="1:119" ht="46.8" hidden="1" x14ac:dyDescent="0.3">
      <c r="A3074" s="41" t="s">
        <v>498</v>
      </c>
      <c r="B3074" s="39">
        <v>240</v>
      </c>
      <c r="C3074" s="41"/>
      <c r="D3074" s="41"/>
      <c r="E3074" s="14" t="s">
        <v>559</v>
      </c>
      <c r="F3074" s="18"/>
      <c r="G3074" s="18"/>
      <c r="H3074" s="18"/>
      <c r="I3074" s="18"/>
      <c r="J3074" s="18"/>
      <c r="K3074" s="18"/>
      <c r="L3074" s="18"/>
      <c r="M3074" s="18"/>
      <c r="N3074" s="18"/>
      <c r="O3074" s="18">
        <f>O3075</f>
        <v>3651.7629999999999</v>
      </c>
      <c r="P3074" s="18">
        <f t="shared" si="8072"/>
        <v>0</v>
      </c>
      <c r="Q3074" s="18">
        <f t="shared" si="8072"/>
        <v>0</v>
      </c>
      <c r="R3074" s="18">
        <f t="shared" si="8072"/>
        <v>-3471.7629999999999</v>
      </c>
      <c r="S3074" s="18">
        <f t="shared" si="8072"/>
        <v>0</v>
      </c>
      <c r="T3074" s="18">
        <f t="shared" si="7928"/>
        <v>180</v>
      </c>
      <c r="U3074" s="18">
        <f t="shared" si="7929"/>
        <v>0</v>
      </c>
      <c r="V3074" s="18">
        <f t="shared" si="7930"/>
        <v>0</v>
      </c>
      <c r="W3074" s="18">
        <f t="shared" si="8072"/>
        <v>0</v>
      </c>
      <c r="X3074" s="18">
        <f t="shared" si="8072"/>
        <v>0</v>
      </c>
      <c r="Y3074" s="18">
        <f t="shared" si="8072"/>
        <v>0</v>
      </c>
      <c r="Z3074" s="18">
        <f t="shared" si="8072"/>
        <v>0</v>
      </c>
      <c r="AA3074" s="18">
        <f t="shared" si="8072"/>
        <v>0</v>
      </c>
      <c r="AB3074" s="18">
        <f t="shared" si="8072"/>
        <v>0</v>
      </c>
      <c r="AC3074" s="18">
        <f t="shared" ref="AC3074:AC3125" si="8073">T3074+W3074+Z3074</f>
        <v>180</v>
      </c>
      <c r="AD3074" s="18">
        <f t="shared" ref="AD3074:AD3125" si="8074">U3074+X3074+AA3074</f>
        <v>0</v>
      </c>
      <c r="AE3074" s="18">
        <f t="shared" ref="AE3074:AE3125" si="8075">V3074+Y3074+AB3074</f>
        <v>0</v>
      </c>
      <c r="AF3074" s="18">
        <f t="shared" si="8072"/>
        <v>0</v>
      </c>
      <c r="AG3074" s="18">
        <f t="shared" si="8072"/>
        <v>0</v>
      </c>
      <c r="AH3074" s="18">
        <f t="shared" si="8072"/>
        <v>0</v>
      </c>
      <c r="AI3074" s="18">
        <f t="shared" si="7931"/>
        <v>180</v>
      </c>
      <c r="AJ3074" s="18">
        <f t="shared" si="7932"/>
        <v>0</v>
      </c>
      <c r="AK3074" s="18">
        <f t="shared" si="7933"/>
        <v>0</v>
      </c>
      <c r="AL3074" s="18">
        <f t="shared" si="8072"/>
        <v>0</v>
      </c>
      <c r="AM3074" s="18">
        <f t="shared" si="7934"/>
        <v>180</v>
      </c>
      <c r="AN3074" s="18">
        <f t="shared" si="8072"/>
        <v>0</v>
      </c>
      <c r="AO3074" s="18">
        <f t="shared" si="8072"/>
        <v>0</v>
      </c>
      <c r="AP3074" s="18">
        <f t="shared" si="8072"/>
        <v>0</v>
      </c>
      <c r="AQ3074" s="18">
        <f t="shared" si="7987"/>
        <v>180</v>
      </c>
      <c r="AR3074" s="18">
        <f t="shared" si="7988"/>
        <v>0</v>
      </c>
      <c r="AS3074" s="18">
        <f t="shared" si="7989"/>
        <v>0</v>
      </c>
      <c r="AT3074" s="18">
        <f t="shared" si="8072"/>
        <v>0</v>
      </c>
      <c r="AU3074" s="18">
        <f t="shared" si="8072"/>
        <v>0</v>
      </c>
      <c r="AV3074" s="18">
        <f t="shared" si="8072"/>
        <v>0</v>
      </c>
      <c r="AW3074" s="18">
        <f t="shared" si="7990"/>
        <v>180</v>
      </c>
      <c r="AX3074" s="18">
        <f t="shared" si="7991"/>
        <v>0</v>
      </c>
      <c r="AY3074" s="18">
        <f t="shared" si="7992"/>
        <v>0</v>
      </c>
      <c r="AZ3074" s="18">
        <f t="shared" si="8072"/>
        <v>-180</v>
      </c>
      <c r="BA3074" s="18">
        <f t="shared" si="8072"/>
        <v>0</v>
      </c>
      <c r="BB3074" s="18">
        <f t="shared" si="8072"/>
        <v>0</v>
      </c>
      <c r="BC3074" s="18">
        <f t="shared" si="7912"/>
        <v>0</v>
      </c>
      <c r="BD3074" s="18">
        <f t="shared" si="7913"/>
        <v>0</v>
      </c>
      <c r="BE3074" s="18">
        <f t="shared" si="7914"/>
        <v>0</v>
      </c>
      <c r="BF3074" s="18">
        <f t="shared" si="8072"/>
        <v>0</v>
      </c>
      <c r="BG3074" s="18">
        <f t="shared" si="8072"/>
        <v>0</v>
      </c>
      <c r="BH3074" s="18">
        <f t="shared" si="8072"/>
        <v>0</v>
      </c>
      <c r="BI3074" s="18">
        <f t="shared" si="7909"/>
        <v>0</v>
      </c>
      <c r="BJ3074" s="18">
        <f t="shared" si="7910"/>
        <v>0</v>
      </c>
      <c r="BK3074" s="18">
        <f t="shared" si="7911"/>
        <v>0</v>
      </c>
      <c r="BL3074" s="18">
        <f t="shared" si="8072"/>
        <v>0</v>
      </c>
      <c r="BM3074" s="18">
        <f t="shared" si="8072"/>
        <v>0</v>
      </c>
      <c r="BN3074" s="18">
        <f t="shared" si="8072"/>
        <v>0</v>
      </c>
      <c r="BO3074" s="18">
        <f t="shared" si="7984"/>
        <v>0</v>
      </c>
      <c r="BP3074" s="18">
        <f t="shared" si="7985"/>
        <v>0</v>
      </c>
      <c r="BQ3074" s="18">
        <f t="shared" si="7986"/>
        <v>0</v>
      </c>
      <c r="BR3074" s="18">
        <f t="shared" si="8072"/>
        <v>0</v>
      </c>
      <c r="BS3074" s="18">
        <f t="shared" si="8072"/>
        <v>0</v>
      </c>
      <c r="BT3074" s="18">
        <f t="shared" si="8072"/>
        <v>0</v>
      </c>
      <c r="BU3074" s="18">
        <f t="shared" si="7981"/>
        <v>0</v>
      </c>
      <c r="BV3074" s="18">
        <f t="shared" si="7982"/>
        <v>0</v>
      </c>
      <c r="BW3074" s="18">
        <f t="shared" si="7983"/>
        <v>0</v>
      </c>
      <c r="BX3074" s="18">
        <f t="shared" si="8072"/>
        <v>0</v>
      </c>
      <c r="BY3074" s="18">
        <f t="shared" si="8072"/>
        <v>0</v>
      </c>
      <c r="BZ3074" s="18">
        <f t="shared" si="8072"/>
        <v>0</v>
      </c>
      <c r="CA3074" s="18">
        <f t="shared" si="7943"/>
        <v>0</v>
      </c>
      <c r="CB3074" s="18">
        <f t="shared" si="7944"/>
        <v>0</v>
      </c>
      <c r="CC3074" s="18">
        <f t="shared" si="7945"/>
        <v>0</v>
      </c>
      <c r="CD3074" s="18">
        <f t="shared" si="8072"/>
        <v>0</v>
      </c>
      <c r="CE3074" s="27" t="s">
        <v>1661</v>
      </c>
      <c r="CF3074" s="33"/>
    </row>
    <row r="3075" spans="1:119" hidden="1" x14ac:dyDescent="0.3">
      <c r="A3075" s="41" t="s">
        <v>498</v>
      </c>
      <c r="B3075" s="39">
        <v>240</v>
      </c>
      <c r="C3075" s="41" t="s">
        <v>198</v>
      </c>
      <c r="D3075" s="41" t="s">
        <v>110</v>
      </c>
      <c r="E3075" s="14" t="s">
        <v>526</v>
      </c>
      <c r="F3075" s="18"/>
      <c r="G3075" s="18"/>
      <c r="H3075" s="18"/>
      <c r="I3075" s="18"/>
      <c r="J3075" s="18"/>
      <c r="K3075" s="18"/>
      <c r="L3075" s="18"/>
      <c r="M3075" s="18"/>
      <c r="N3075" s="18"/>
      <c r="O3075" s="18">
        <v>3651.7629999999999</v>
      </c>
      <c r="P3075" s="18"/>
      <c r="Q3075" s="18"/>
      <c r="R3075" s="18">
        <v>-3471.7629999999999</v>
      </c>
      <c r="S3075" s="18"/>
      <c r="T3075" s="18">
        <f t="shared" si="7928"/>
        <v>180</v>
      </c>
      <c r="U3075" s="18">
        <f t="shared" si="7929"/>
        <v>0</v>
      </c>
      <c r="V3075" s="18">
        <f t="shared" si="7930"/>
        <v>0</v>
      </c>
      <c r="W3075" s="18"/>
      <c r="X3075" s="18"/>
      <c r="Y3075" s="18"/>
      <c r="Z3075" s="18"/>
      <c r="AA3075" s="18"/>
      <c r="AB3075" s="18"/>
      <c r="AC3075" s="18">
        <f t="shared" si="8073"/>
        <v>180</v>
      </c>
      <c r="AD3075" s="18">
        <f t="shared" si="8074"/>
        <v>0</v>
      </c>
      <c r="AE3075" s="18">
        <f t="shared" si="8075"/>
        <v>0</v>
      </c>
      <c r="AF3075" s="18"/>
      <c r="AG3075" s="18"/>
      <c r="AH3075" s="18"/>
      <c r="AI3075" s="18">
        <f t="shared" si="7931"/>
        <v>180</v>
      </c>
      <c r="AJ3075" s="18">
        <f t="shared" si="7932"/>
        <v>0</v>
      </c>
      <c r="AK3075" s="18">
        <f t="shared" si="7933"/>
        <v>0</v>
      </c>
      <c r="AL3075" s="18"/>
      <c r="AM3075" s="18">
        <f t="shared" si="7934"/>
        <v>180</v>
      </c>
      <c r="AN3075" s="18"/>
      <c r="AO3075" s="18"/>
      <c r="AP3075" s="18"/>
      <c r="AQ3075" s="18">
        <f t="shared" si="7987"/>
        <v>180</v>
      </c>
      <c r="AR3075" s="18">
        <f t="shared" si="7988"/>
        <v>0</v>
      </c>
      <c r="AS3075" s="18">
        <f t="shared" si="7989"/>
        <v>0</v>
      </c>
      <c r="AT3075" s="18"/>
      <c r="AU3075" s="18"/>
      <c r="AV3075" s="18"/>
      <c r="AW3075" s="18">
        <f t="shared" si="7990"/>
        <v>180</v>
      </c>
      <c r="AX3075" s="18">
        <f t="shared" si="7991"/>
        <v>0</v>
      </c>
      <c r="AY3075" s="18">
        <f t="shared" si="7992"/>
        <v>0</v>
      </c>
      <c r="AZ3075" s="18">
        <v>-180</v>
      </c>
      <c r="BA3075" s="18"/>
      <c r="BB3075" s="18"/>
      <c r="BC3075" s="18">
        <f t="shared" si="7912"/>
        <v>0</v>
      </c>
      <c r="BD3075" s="18">
        <f t="shared" si="7913"/>
        <v>0</v>
      </c>
      <c r="BE3075" s="18">
        <f t="shared" si="7914"/>
        <v>0</v>
      </c>
      <c r="BF3075" s="18"/>
      <c r="BG3075" s="18"/>
      <c r="BH3075" s="18"/>
      <c r="BI3075" s="18">
        <f t="shared" ref="BI3075:BI3124" si="8076">BC3075+BF3075</f>
        <v>0</v>
      </c>
      <c r="BJ3075" s="18">
        <f t="shared" ref="BJ3075:BJ3124" si="8077">BD3075+BG3075</f>
        <v>0</v>
      </c>
      <c r="BK3075" s="18">
        <f t="shared" ref="BK3075:BK3124" si="8078">BE3075+BH3075</f>
        <v>0</v>
      </c>
      <c r="BL3075" s="18"/>
      <c r="BM3075" s="18"/>
      <c r="BN3075" s="18"/>
      <c r="BO3075" s="18">
        <f t="shared" si="7984"/>
        <v>0</v>
      </c>
      <c r="BP3075" s="18">
        <f t="shared" si="7985"/>
        <v>0</v>
      </c>
      <c r="BQ3075" s="18">
        <f t="shared" si="7986"/>
        <v>0</v>
      </c>
      <c r="BR3075" s="18"/>
      <c r="BS3075" s="18"/>
      <c r="BT3075" s="18"/>
      <c r="BU3075" s="18">
        <f t="shared" si="7981"/>
        <v>0</v>
      </c>
      <c r="BV3075" s="18">
        <f t="shared" si="7982"/>
        <v>0</v>
      </c>
      <c r="BW3075" s="18">
        <f t="shared" si="7983"/>
        <v>0</v>
      </c>
      <c r="BX3075" s="18"/>
      <c r="BY3075" s="18"/>
      <c r="BZ3075" s="18"/>
      <c r="CA3075" s="18">
        <f t="shared" si="7943"/>
        <v>0</v>
      </c>
      <c r="CB3075" s="18">
        <f t="shared" si="7944"/>
        <v>0</v>
      </c>
      <c r="CC3075" s="18">
        <f t="shared" si="7945"/>
        <v>0</v>
      </c>
      <c r="CD3075" s="18"/>
      <c r="CE3075" s="27" t="s">
        <v>1661</v>
      </c>
      <c r="CF3075" s="33"/>
    </row>
    <row r="3076" spans="1:119" x14ac:dyDescent="0.3">
      <c r="A3076" s="41" t="s">
        <v>498</v>
      </c>
      <c r="B3076" s="39">
        <v>800</v>
      </c>
      <c r="C3076" s="41"/>
      <c r="D3076" s="41"/>
      <c r="E3076" s="14" t="s">
        <v>556</v>
      </c>
      <c r="F3076" s="18">
        <f t="shared" si="8056"/>
        <v>20000</v>
      </c>
      <c r="G3076" s="18">
        <f t="shared" si="8056"/>
        <v>0</v>
      </c>
      <c r="H3076" s="18">
        <f t="shared" si="8056"/>
        <v>0</v>
      </c>
      <c r="I3076" s="18">
        <f t="shared" si="8056"/>
        <v>0</v>
      </c>
      <c r="J3076" s="18">
        <f t="shared" si="8056"/>
        <v>0</v>
      </c>
      <c r="K3076" s="18">
        <f t="shared" si="8056"/>
        <v>0</v>
      </c>
      <c r="L3076" s="18">
        <f t="shared" si="7962"/>
        <v>20000</v>
      </c>
      <c r="M3076" s="18">
        <f t="shared" si="7963"/>
        <v>0</v>
      </c>
      <c r="N3076" s="18">
        <f t="shared" si="7964"/>
        <v>0</v>
      </c>
      <c r="O3076" s="18">
        <f t="shared" si="8057"/>
        <v>339.95100000000002</v>
      </c>
      <c r="P3076" s="18">
        <f t="shared" si="8057"/>
        <v>0</v>
      </c>
      <c r="Q3076" s="18">
        <f t="shared" si="8057"/>
        <v>0</v>
      </c>
      <c r="R3076" s="18">
        <f t="shared" si="8057"/>
        <v>3471.7629999999999</v>
      </c>
      <c r="S3076" s="18">
        <f t="shared" si="8057"/>
        <v>0</v>
      </c>
      <c r="T3076" s="18">
        <f t="shared" si="7928"/>
        <v>23811.714</v>
      </c>
      <c r="U3076" s="18">
        <f t="shared" si="7929"/>
        <v>0</v>
      </c>
      <c r="V3076" s="18">
        <f t="shared" si="7930"/>
        <v>0</v>
      </c>
      <c r="W3076" s="18">
        <f t="shared" si="8058"/>
        <v>0</v>
      </c>
      <c r="X3076" s="18">
        <f t="shared" si="8058"/>
        <v>0</v>
      </c>
      <c r="Y3076" s="18">
        <f t="shared" si="8058"/>
        <v>0</v>
      </c>
      <c r="Z3076" s="18">
        <f t="shared" si="8058"/>
        <v>1825.4760000000001</v>
      </c>
      <c r="AA3076" s="18">
        <f t="shared" si="8058"/>
        <v>0</v>
      </c>
      <c r="AB3076" s="18">
        <f t="shared" si="8058"/>
        <v>0</v>
      </c>
      <c r="AC3076" s="18">
        <f t="shared" si="8073"/>
        <v>25637.19</v>
      </c>
      <c r="AD3076" s="18">
        <f t="shared" si="8074"/>
        <v>0</v>
      </c>
      <c r="AE3076" s="18">
        <f t="shared" si="8075"/>
        <v>0</v>
      </c>
      <c r="AF3076" s="18">
        <f t="shared" si="8058"/>
        <v>12154.9</v>
      </c>
      <c r="AG3076" s="18">
        <f t="shared" si="8058"/>
        <v>0</v>
      </c>
      <c r="AH3076" s="18">
        <f t="shared" si="8058"/>
        <v>0</v>
      </c>
      <c r="AI3076" s="18">
        <f t="shared" si="7931"/>
        <v>37792.089999999997</v>
      </c>
      <c r="AJ3076" s="18">
        <f t="shared" si="7932"/>
        <v>0</v>
      </c>
      <c r="AK3076" s="18">
        <f t="shared" si="7933"/>
        <v>0</v>
      </c>
      <c r="AL3076" s="18">
        <f t="shared" si="8058"/>
        <v>0</v>
      </c>
      <c r="AM3076" s="18">
        <f t="shared" si="7934"/>
        <v>37792.089999999997</v>
      </c>
      <c r="AN3076" s="18">
        <f t="shared" si="8058"/>
        <v>-16320.092999999999</v>
      </c>
      <c r="AO3076" s="18">
        <f t="shared" si="8058"/>
        <v>0</v>
      </c>
      <c r="AP3076" s="18">
        <f t="shared" si="8058"/>
        <v>0</v>
      </c>
      <c r="AQ3076" s="18">
        <f t="shared" si="7987"/>
        <v>21471.996999999996</v>
      </c>
      <c r="AR3076" s="18">
        <f t="shared" si="7988"/>
        <v>0</v>
      </c>
      <c r="AS3076" s="18">
        <f t="shared" si="7989"/>
        <v>0</v>
      </c>
      <c r="AT3076" s="18">
        <f t="shared" si="8058"/>
        <v>0</v>
      </c>
      <c r="AU3076" s="18">
        <f t="shared" si="8058"/>
        <v>0</v>
      </c>
      <c r="AV3076" s="18">
        <f t="shared" si="8058"/>
        <v>0</v>
      </c>
      <c r="AW3076" s="18">
        <f t="shared" si="7990"/>
        <v>21471.996999999996</v>
      </c>
      <c r="AX3076" s="18">
        <f t="shared" si="7991"/>
        <v>0</v>
      </c>
      <c r="AY3076" s="18">
        <f t="shared" si="7992"/>
        <v>0</v>
      </c>
      <c r="AZ3076" s="18">
        <f t="shared" si="8058"/>
        <v>7511.6910000000007</v>
      </c>
      <c r="BA3076" s="18">
        <f t="shared" si="8058"/>
        <v>0</v>
      </c>
      <c r="BB3076" s="18">
        <f t="shared" si="8058"/>
        <v>0</v>
      </c>
      <c r="BC3076" s="18">
        <f t="shared" ref="BC3076:BC3125" si="8079">AW3076+AZ3076</f>
        <v>28983.687999999995</v>
      </c>
      <c r="BD3076" s="18">
        <f t="shared" ref="BD3076:BD3125" si="8080">AX3076+BA3076</f>
        <v>0</v>
      </c>
      <c r="BE3076" s="18">
        <f t="shared" ref="BE3076:BE3125" si="8081">AY3076+BB3076</f>
        <v>0</v>
      </c>
      <c r="BF3076" s="18">
        <f t="shared" si="8058"/>
        <v>910.928</v>
      </c>
      <c r="BG3076" s="18">
        <f t="shared" si="8058"/>
        <v>0</v>
      </c>
      <c r="BH3076" s="18">
        <f t="shared" si="8058"/>
        <v>0</v>
      </c>
      <c r="BI3076" s="18">
        <f t="shared" si="8076"/>
        <v>29894.615999999995</v>
      </c>
      <c r="BJ3076" s="18">
        <f t="shared" si="8077"/>
        <v>0</v>
      </c>
      <c r="BK3076" s="18">
        <f t="shared" si="8078"/>
        <v>0</v>
      </c>
      <c r="BL3076" s="18">
        <f t="shared" si="8058"/>
        <v>13074.81</v>
      </c>
      <c r="BM3076" s="18">
        <f t="shared" si="8058"/>
        <v>0</v>
      </c>
      <c r="BN3076" s="18">
        <f t="shared" si="8058"/>
        <v>0</v>
      </c>
      <c r="BO3076" s="18">
        <f t="shared" si="7984"/>
        <v>42969.425999999992</v>
      </c>
      <c r="BP3076" s="18">
        <f t="shared" si="7985"/>
        <v>0</v>
      </c>
      <c r="BQ3076" s="18">
        <f t="shared" si="7986"/>
        <v>0</v>
      </c>
      <c r="BR3076" s="18">
        <f t="shared" si="8058"/>
        <v>62.6</v>
      </c>
      <c r="BS3076" s="18">
        <f t="shared" si="8058"/>
        <v>0</v>
      </c>
      <c r="BT3076" s="18">
        <f t="shared" si="8058"/>
        <v>0</v>
      </c>
      <c r="BU3076" s="18">
        <f t="shared" si="7981"/>
        <v>43032.025999999991</v>
      </c>
      <c r="BV3076" s="18">
        <f t="shared" si="7982"/>
        <v>0</v>
      </c>
      <c r="BW3076" s="18">
        <f t="shared" si="7983"/>
        <v>0</v>
      </c>
      <c r="BX3076" s="18">
        <f t="shared" si="8058"/>
        <v>10980.49</v>
      </c>
      <c r="BY3076" s="18">
        <f t="shared" si="8058"/>
        <v>0</v>
      </c>
      <c r="BZ3076" s="18">
        <f t="shared" si="8058"/>
        <v>0</v>
      </c>
      <c r="CA3076" s="18">
        <f t="shared" si="7943"/>
        <v>54012.515999999989</v>
      </c>
      <c r="CB3076" s="18">
        <f t="shared" si="7944"/>
        <v>0</v>
      </c>
      <c r="CC3076" s="18">
        <f t="shared" si="7945"/>
        <v>0</v>
      </c>
      <c r="CD3076" s="18">
        <f t="shared" si="8058"/>
        <v>0</v>
      </c>
      <c r="CE3076" s="27"/>
      <c r="CF3076" s="33"/>
    </row>
    <row r="3077" spans="1:119" x14ac:dyDescent="0.3">
      <c r="A3077" s="41" t="s">
        <v>498</v>
      </c>
      <c r="B3077" s="39">
        <v>830</v>
      </c>
      <c r="C3077" s="41"/>
      <c r="D3077" s="41"/>
      <c r="E3077" s="14" t="s">
        <v>572</v>
      </c>
      <c r="F3077" s="18">
        <f t="shared" ref="F3077:K3077" si="8082">F3078+F3082+F3081</f>
        <v>20000</v>
      </c>
      <c r="G3077" s="18">
        <f t="shared" si="8082"/>
        <v>0</v>
      </c>
      <c r="H3077" s="18">
        <f t="shared" si="8082"/>
        <v>0</v>
      </c>
      <c r="I3077" s="18">
        <f t="shared" si="8082"/>
        <v>0</v>
      </c>
      <c r="J3077" s="18">
        <f t="shared" si="8082"/>
        <v>0</v>
      </c>
      <c r="K3077" s="18">
        <f t="shared" si="8082"/>
        <v>0</v>
      </c>
      <c r="L3077" s="18">
        <f t="shared" si="7962"/>
        <v>20000</v>
      </c>
      <c r="M3077" s="18">
        <f t="shared" si="7963"/>
        <v>0</v>
      </c>
      <c r="N3077" s="18">
        <f t="shared" si="7964"/>
        <v>0</v>
      </c>
      <c r="O3077" s="18">
        <f>O3078+O3082+O3081+O3079</f>
        <v>339.95100000000002</v>
      </c>
      <c r="P3077" s="18">
        <f>P3078+P3082+P3081+P3079</f>
        <v>0</v>
      </c>
      <c r="Q3077" s="18">
        <f>Q3078+Q3082+Q3081+Q3079</f>
        <v>0</v>
      </c>
      <c r="R3077" s="18">
        <f>R3078+R3082+R3081+R3079+R3080</f>
        <v>3471.7629999999999</v>
      </c>
      <c r="S3077" s="18">
        <f t="shared" ref="S3077" si="8083">S3078+S3082+S3081+S3079+S3080</f>
        <v>0</v>
      </c>
      <c r="T3077" s="18">
        <f t="shared" si="7928"/>
        <v>23811.714</v>
      </c>
      <c r="U3077" s="18">
        <f t="shared" si="7929"/>
        <v>0</v>
      </c>
      <c r="V3077" s="18">
        <f t="shared" si="7930"/>
        <v>0</v>
      </c>
      <c r="W3077" s="18">
        <f t="shared" ref="W3077:AB3077" si="8084">W3078+W3082+W3081+W3079+W3080</f>
        <v>0</v>
      </c>
      <c r="X3077" s="18">
        <f t="shared" si="8084"/>
        <v>0</v>
      </c>
      <c r="Y3077" s="18">
        <f t="shared" si="8084"/>
        <v>0</v>
      </c>
      <c r="Z3077" s="18">
        <f t="shared" si="8084"/>
        <v>1825.4760000000001</v>
      </c>
      <c r="AA3077" s="18">
        <f t="shared" si="8084"/>
        <v>0</v>
      </c>
      <c r="AB3077" s="18">
        <f t="shared" si="8084"/>
        <v>0</v>
      </c>
      <c r="AC3077" s="18">
        <f t="shared" si="8073"/>
        <v>25637.19</v>
      </c>
      <c r="AD3077" s="18">
        <f t="shared" si="8074"/>
        <v>0</v>
      </c>
      <c r="AE3077" s="18">
        <f t="shared" si="8075"/>
        <v>0</v>
      </c>
      <c r="AF3077" s="18">
        <f>AF3078+AF3082+AF3081+AF3079+AF3080+AF3083</f>
        <v>12154.9</v>
      </c>
      <c r="AG3077" s="18">
        <f t="shared" ref="AG3077:CD3077" si="8085">AG3078+AG3082+AG3081+AG3079+AG3080+AG3083</f>
        <v>0</v>
      </c>
      <c r="AH3077" s="18">
        <f t="shared" si="8085"/>
        <v>0</v>
      </c>
      <c r="AI3077" s="18">
        <f t="shared" si="7931"/>
        <v>37792.089999999997</v>
      </c>
      <c r="AJ3077" s="18">
        <f t="shared" si="7932"/>
        <v>0</v>
      </c>
      <c r="AK3077" s="18">
        <f t="shared" si="7933"/>
        <v>0</v>
      </c>
      <c r="AL3077" s="18">
        <f t="shared" ref="AL3077" si="8086">AL3078+AL3082+AL3081+AL3079+AL3080+AL3083</f>
        <v>0</v>
      </c>
      <c r="AM3077" s="18">
        <f t="shared" si="7934"/>
        <v>37792.089999999997</v>
      </c>
      <c r="AN3077" s="18">
        <f t="shared" ref="AN3077:AP3077" si="8087">AN3078+AN3082+AN3081+AN3079+AN3080+AN3083</f>
        <v>-16320.092999999999</v>
      </c>
      <c r="AO3077" s="18">
        <f t="shared" si="8087"/>
        <v>0</v>
      </c>
      <c r="AP3077" s="18">
        <f t="shared" si="8087"/>
        <v>0</v>
      </c>
      <c r="AQ3077" s="18">
        <f t="shared" si="7987"/>
        <v>21471.996999999996</v>
      </c>
      <c r="AR3077" s="18">
        <f t="shared" si="7988"/>
        <v>0</v>
      </c>
      <c r="AS3077" s="18">
        <f t="shared" si="7989"/>
        <v>0</v>
      </c>
      <c r="AT3077" s="18">
        <f t="shared" ref="AT3077:AV3077" si="8088">AT3078+AT3082+AT3081+AT3079+AT3080+AT3083</f>
        <v>0</v>
      </c>
      <c r="AU3077" s="18">
        <f t="shared" si="8088"/>
        <v>0</v>
      </c>
      <c r="AV3077" s="18">
        <f t="shared" si="8088"/>
        <v>0</v>
      </c>
      <c r="AW3077" s="18">
        <f t="shared" si="7990"/>
        <v>21471.996999999996</v>
      </c>
      <c r="AX3077" s="18">
        <f t="shared" si="7991"/>
        <v>0</v>
      </c>
      <c r="AY3077" s="18">
        <f t="shared" si="7992"/>
        <v>0</v>
      </c>
      <c r="AZ3077" s="18">
        <f t="shared" ref="AZ3077:BB3077" si="8089">AZ3078+AZ3082+AZ3081+AZ3079+AZ3080+AZ3083</f>
        <v>7511.6910000000007</v>
      </c>
      <c r="BA3077" s="18">
        <f t="shared" si="8089"/>
        <v>0</v>
      </c>
      <c r="BB3077" s="18">
        <f t="shared" si="8089"/>
        <v>0</v>
      </c>
      <c r="BC3077" s="18">
        <f t="shared" si="8079"/>
        <v>28983.687999999995</v>
      </c>
      <c r="BD3077" s="18">
        <f t="shared" si="8080"/>
        <v>0</v>
      </c>
      <c r="BE3077" s="18">
        <f t="shared" si="8081"/>
        <v>0</v>
      </c>
      <c r="BF3077" s="18">
        <f t="shared" ref="BF3077:BH3077" si="8090">BF3078+BF3082+BF3081+BF3079+BF3080+BF3083</f>
        <v>910.928</v>
      </c>
      <c r="BG3077" s="18">
        <f t="shared" si="8090"/>
        <v>0</v>
      </c>
      <c r="BH3077" s="18">
        <f t="shared" si="8090"/>
        <v>0</v>
      </c>
      <c r="BI3077" s="18">
        <f t="shared" si="8076"/>
        <v>29894.615999999995</v>
      </c>
      <c r="BJ3077" s="18">
        <f t="shared" si="8077"/>
        <v>0</v>
      </c>
      <c r="BK3077" s="18">
        <f t="shared" si="8078"/>
        <v>0</v>
      </c>
      <c r="BL3077" s="18">
        <f t="shared" ref="BL3077:BN3077" si="8091">BL3078+BL3082+BL3081+BL3079+BL3080+BL3083</f>
        <v>13074.81</v>
      </c>
      <c r="BM3077" s="18">
        <f t="shared" si="8091"/>
        <v>0</v>
      </c>
      <c r="BN3077" s="18">
        <f t="shared" si="8091"/>
        <v>0</v>
      </c>
      <c r="BO3077" s="18">
        <f t="shared" si="7984"/>
        <v>42969.425999999992</v>
      </c>
      <c r="BP3077" s="18">
        <f t="shared" si="7985"/>
        <v>0</v>
      </c>
      <c r="BQ3077" s="18">
        <f t="shared" si="7986"/>
        <v>0</v>
      </c>
      <c r="BR3077" s="18">
        <f t="shared" ref="BR3077:BT3077" si="8092">BR3078+BR3082+BR3081+BR3079+BR3080+BR3083</f>
        <v>62.6</v>
      </c>
      <c r="BS3077" s="18">
        <f t="shared" si="8092"/>
        <v>0</v>
      </c>
      <c r="BT3077" s="18">
        <f t="shared" si="8092"/>
        <v>0</v>
      </c>
      <c r="BU3077" s="18">
        <f t="shared" si="7981"/>
        <v>43032.025999999991</v>
      </c>
      <c r="BV3077" s="18">
        <f t="shared" si="7982"/>
        <v>0</v>
      </c>
      <c r="BW3077" s="18">
        <f t="shared" si="7983"/>
        <v>0</v>
      </c>
      <c r="BX3077" s="18">
        <f t="shared" ref="BX3077:BZ3077" si="8093">BX3078+BX3082+BX3081+BX3079+BX3080+BX3083</f>
        <v>10980.49</v>
      </c>
      <c r="BY3077" s="18">
        <f t="shared" si="8093"/>
        <v>0</v>
      </c>
      <c r="BZ3077" s="18">
        <f t="shared" si="8093"/>
        <v>0</v>
      </c>
      <c r="CA3077" s="18">
        <f t="shared" si="7943"/>
        <v>54012.515999999989</v>
      </c>
      <c r="CB3077" s="18">
        <f t="shared" si="7944"/>
        <v>0</v>
      </c>
      <c r="CC3077" s="18">
        <f t="shared" si="7945"/>
        <v>0</v>
      </c>
      <c r="CD3077" s="18">
        <f t="shared" si="8085"/>
        <v>0</v>
      </c>
      <c r="CE3077" s="27"/>
      <c r="CF3077" s="33"/>
    </row>
    <row r="3078" spans="1:119" x14ac:dyDescent="0.3">
      <c r="A3078" s="41" t="s">
        <v>498</v>
      </c>
      <c r="B3078" s="39">
        <v>830</v>
      </c>
      <c r="C3078" s="41" t="s">
        <v>5</v>
      </c>
      <c r="D3078" s="41" t="s">
        <v>6</v>
      </c>
      <c r="E3078" s="14" t="s">
        <v>518</v>
      </c>
      <c r="F3078" s="18">
        <f>40000-20000</f>
        <v>20000</v>
      </c>
      <c r="G3078" s="18"/>
      <c r="H3078" s="18"/>
      <c r="I3078" s="18"/>
      <c r="J3078" s="18"/>
      <c r="K3078" s="18"/>
      <c r="L3078" s="18">
        <f t="shared" si="7962"/>
        <v>20000</v>
      </c>
      <c r="M3078" s="18">
        <f t="shared" si="7963"/>
        <v>0</v>
      </c>
      <c r="N3078" s="18">
        <f t="shared" si="7964"/>
        <v>0</v>
      </c>
      <c r="O3078" s="18"/>
      <c r="P3078" s="18"/>
      <c r="Q3078" s="18"/>
      <c r="R3078" s="18"/>
      <c r="S3078" s="18"/>
      <c r="T3078" s="18">
        <f t="shared" si="7928"/>
        <v>20000</v>
      </c>
      <c r="U3078" s="18">
        <f t="shared" si="7929"/>
        <v>0</v>
      </c>
      <c r="V3078" s="18">
        <f t="shared" si="7930"/>
        <v>0</v>
      </c>
      <c r="W3078" s="18"/>
      <c r="X3078" s="18"/>
      <c r="Y3078" s="18"/>
      <c r="Z3078" s="18">
        <v>1825.4760000000001</v>
      </c>
      <c r="AA3078" s="18"/>
      <c r="AB3078" s="18"/>
      <c r="AC3078" s="18">
        <f t="shared" si="8073"/>
        <v>21825.475999999999</v>
      </c>
      <c r="AD3078" s="18">
        <f t="shared" si="8074"/>
        <v>0</v>
      </c>
      <c r="AE3078" s="18">
        <f t="shared" si="8075"/>
        <v>0</v>
      </c>
      <c r="AF3078" s="18">
        <f>1116.917+1404.475</f>
        <v>2521.3919999999998</v>
      </c>
      <c r="AG3078" s="18"/>
      <c r="AH3078" s="18"/>
      <c r="AI3078" s="18">
        <f t="shared" si="7931"/>
        <v>24346.867999999999</v>
      </c>
      <c r="AJ3078" s="18">
        <f t="shared" si="7932"/>
        <v>0</v>
      </c>
      <c r="AK3078" s="18">
        <f t="shared" si="7933"/>
        <v>0</v>
      </c>
      <c r="AL3078" s="18"/>
      <c r="AM3078" s="18">
        <f t="shared" si="7934"/>
        <v>24346.867999999999</v>
      </c>
      <c r="AN3078" s="18">
        <f>-18600.939+2280.846</f>
        <v>-16320.092999999999</v>
      </c>
      <c r="AO3078" s="18"/>
      <c r="AP3078" s="18"/>
      <c r="AQ3078" s="18">
        <f t="shared" si="7987"/>
        <v>8026.7749999999996</v>
      </c>
      <c r="AR3078" s="18">
        <f t="shared" si="7988"/>
        <v>0</v>
      </c>
      <c r="AS3078" s="18">
        <f t="shared" si="7989"/>
        <v>0</v>
      </c>
      <c r="AT3078" s="18"/>
      <c r="AU3078" s="18"/>
      <c r="AV3078" s="18"/>
      <c r="AW3078" s="18">
        <f t="shared" si="7990"/>
        <v>8026.7749999999996</v>
      </c>
      <c r="AX3078" s="18">
        <f t="shared" si="7991"/>
        <v>0</v>
      </c>
      <c r="AY3078" s="18">
        <f t="shared" si="7992"/>
        <v>0</v>
      </c>
      <c r="AZ3078" s="18">
        <v>11582.054</v>
      </c>
      <c r="BA3078" s="18"/>
      <c r="BB3078" s="18"/>
      <c r="BC3078" s="18">
        <f t="shared" si="8079"/>
        <v>19608.828999999998</v>
      </c>
      <c r="BD3078" s="18">
        <f t="shared" si="8080"/>
        <v>0</v>
      </c>
      <c r="BE3078" s="18">
        <f t="shared" si="8081"/>
        <v>0</v>
      </c>
      <c r="BF3078" s="18">
        <v>910.928</v>
      </c>
      <c r="BG3078" s="18"/>
      <c r="BH3078" s="18"/>
      <c r="BI3078" s="18">
        <f t="shared" si="8076"/>
        <v>20519.756999999998</v>
      </c>
      <c r="BJ3078" s="18">
        <f t="shared" si="8077"/>
        <v>0</v>
      </c>
      <c r="BK3078" s="18">
        <f t="shared" si="8078"/>
        <v>0</v>
      </c>
      <c r="BL3078" s="18">
        <f>6596.092+3139.388+174.079</f>
        <v>9909.5589999999993</v>
      </c>
      <c r="BM3078" s="18"/>
      <c r="BN3078" s="18"/>
      <c r="BO3078" s="18">
        <f t="shared" si="7984"/>
        <v>30429.315999999999</v>
      </c>
      <c r="BP3078" s="18">
        <f t="shared" si="7985"/>
        <v>0</v>
      </c>
      <c r="BQ3078" s="18">
        <f t="shared" si="7986"/>
        <v>0</v>
      </c>
      <c r="BR3078" s="18">
        <f>100-37.4</f>
        <v>62.6</v>
      </c>
      <c r="BS3078" s="18"/>
      <c r="BT3078" s="18"/>
      <c r="BU3078" s="18">
        <f t="shared" si="7981"/>
        <v>30491.915999999997</v>
      </c>
      <c r="BV3078" s="18">
        <f t="shared" si="7982"/>
        <v>0</v>
      </c>
      <c r="BW3078" s="18">
        <f t="shared" si="7983"/>
        <v>0</v>
      </c>
      <c r="BX3078" s="18">
        <f>3792.695+7197.342</f>
        <v>10990.037</v>
      </c>
      <c r="BY3078" s="18"/>
      <c r="BZ3078" s="18"/>
      <c r="CA3078" s="18">
        <f t="shared" si="7943"/>
        <v>41481.952999999994</v>
      </c>
      <c r="CB3078" s="18">
        <f t="shared" si="7944"/>
        <v>0</v>
      </c>
      <c r="CC3078" s="18">
        <f t="shared" si="7945"/>
        <v>0</v>
      </c>
      <c r="CD3078" s="18"/>
      <c r="CE3078" s="27"/>
      <c r="CF3078" s="33"/>
    </row>
    <row r="3079" spans="1:119" ht="31.2" x14ac:dyDescent="0.3">
      <c r="A3079" s="41" t="s">
        <v>498</v>
      </c>
      <c r="B3079" s="39">
        <v>830</v>
      </c>
      <c r="C3079" s="41" t="s">
        <v>149</v>
      </c>
      <c r="D3079" s="41" t="s">
        <v>244</v>
      </c>
      <c r="E3079" s="14" t="s">
        <v>524</v>
      </c>
      <c r="F3079" s="18"/>
      <c r="G3079" s="18"/>
      <c r="H3079" s="18"/>
      <c r="I3079" s="18"/>
      <c r="J3079" s="18"/>
      <c r="K3079" s="18"/>
      <c r="L3079" s="18"/>
      <c r="M3079" s="18"/>
      <c r="N3079" s="18"/>
      <c r="O3079" s="18">
        <v>339.95100000000002</v>
      </c>
      <c r="P3079" s="18"/>
      <c r="Q3079" s="18"/>
      <c r="R3079" s="18"/>
      <c r="S3079" s="18"/>
      <c r="T3079" s="18">
        <f t="shared" si="7928"/>
        <v>339.95100000000002</v>
      </c>
      <c r="U3079" s="18">
        <f t="shared" si="7929"/>
        <v>0</v>
      </c>
      <c r="V3079" s="18">
        <f t="shared" si="7930"/>
        <v>0</v>
      </c>
      <c r="W3079" s="18"/>
      <c r="X3079" s="18"/>
      <c r="Y3079" s="18"/>
      <c r="Z3079" s="18"/>
      <c r="AA3079" s="18"/>
      <c r="AB3079" s="18"/>
      <c r="AC3079" s="18">
        <f t="shared" si="8073"/>
        <v>339.95100000000002</v>
      </c>
      <c r="AD3079" s="18">
        <f t="shared" si="8074"/>
        <v>0</v>
      </c>
      <c r="AE3079" s="18">
        <f t="shared" si="8075"/>
        <v>0</v>
      </c>
      <c r="AF3079" s="18"/>
      <c r="AG3079" s="18"/>
      <c r="AH3079" s="18"/>
      <c r="AI3079" s="18">
        <f t="shared" si="7931"/>
        <v>339.95100000000002</v>
      </c>
      <c r="AJ3079" s="18">
        <f t="shared" si="7932"/>
        <v>0</v>
      </c>
      <c r="AK3079" s="18">
        <f t="shared" si="7933"/>
        <v>0</v>
      </c>
      <c r="AL3079" s="18"/>
      <c r="AM3079" s="18">
        <f t="shared" si="7934"/>
        <v>339.95100000000002</v>
      </c>
      <c r="AN3079" s="18"/>
      <c r="AO3079" s="18"/>
      <c r="AP3079" s="18"/>
      <c r="AQ3079" s="18">
        <f t="shared" si="7987"/>
        <v>339.95100000000002</v>
      </c>
      <c r="AR3079" s="18">
        <f t="shared" si="7988"/>
        <v>0</v>
      </c>
      <c r="AS3079" s="18">
        <f t="shared" si="7989"/>
        <v>0</v>
      </c>
      <c r="AT3079" s="18"/>
      <c r="AU3079" s="18"/>
      <c r="AV3079" s="18"/>
      <c r="AW3079" s="18">
        <f t="shared" si="7990"/>
        <v>339.95100000000002</v>
      </c>
      <c r="AX3079" s="18">
        <f t="shared" si="7991"/>
        <v>0</v>
      </c>
      <c r="AY3079" s="18">
        <f t="shared" si="7992"/>
        <v>0</v>
      </c>
      <c r="AZ3079" s="18"/>
      <c r="BA3079" s="18"/>
      <c r="BB3079" s="18"/>
      <c r="BC3079" s="18">
        <f t="shared" si="8079"/>
        <v>339.95100000000002</v>
      </c>
      <c r="BD3079" s="18">
        <f t="shared" si="8080"/>
        <v>0</v>
      </c>
      <c r="BE3079" s="18">
        <f t="shared" si="8081"/>
        <v>0</v>
      </c>
      <c r="BF3079" s="18"/>
      <c r="BG3079" s="18"/>
      <c r="BH3079" s="18"/>
      <c r="BI3079" s="18">
        <f t="shared" si="8076"/>
        <v>339.95100000000002</v>
      </c>
      <c r="BJ3079" s="18">
        <f t="shared" si="8077"/>
        <v>0</v>
      </c>
      <c r="BK3079" s="18">
        <f t="shared" si="8078"/>
        <v>0</v>
      </c>
      <c r="BL3079" s="18">
        <v>3165.2510000000002</v>
      </c>
      <c r="BM3079" s="18"/>
      <c r="BN3079" s="18"/>
      <c r="BO3079" s="18">
        <f t="shared" si="7984"/>
        <v>3505.2020000000002</v>
      </c>
      <c r="BP3079" s="18">
        <f t="shared" si="7985"/>
        <v>0</v>
      </c>
      <c r="BQ3079" s="18">
        <f t="shared" si="7986"/>
        <v>0</v>
      </c>
      <c r="BR3079" s="18"/>
      <c r="BS3079" s="18"/>
      <c r="BT3079" s="18"/>
      <c r="BU3079" s="18">
        <f t="shared" si="7981"/>
        <v>3505.2020000000002</v>
      </c>
      <c r="BV3079" s="18">
        <f t="shared" si="7982"/>
        <v>0</v>
      </c>
      <c r="BW3079" s="18">
        <f t="shared" si="7983"/>
        <v>0</v>
      </c>
      <c r="BX3079" s="18">
        <v>-9.5470000000000006</v>
      </c>
      <c r="BY3079" s="18"/>
      <c r="BZ3079" s="18"/>
      <c r="CA3079" s="18">
        <f t="shared" si="7943"/>
        <v>3495.6550000000002</v>
      </c>
      <c r="CB3079" s="18">
        <f t="shared" si="7944"/>
        <v>0</v>
      </c>
      <c r="CC3079" s="18">
        <f t="shared" si="7945"/>
        <v>0</v>
      </c>
      <c r="CD3079" s="18"/>
      <c r="CE3079" s="27"/>
      <c r="CF3079" s="33"/>
    </row>
    <row r="3080" spans="1:119" hidden="1" x14ac:dyDescent="0.3">
      <c r="A3080" s="41" t="s">
        <v>498</v>
      </c>
      <c r="B3080" s="39">
        <v>830</v>
      </c>
      <c r="C3080" s="41" t="s">
        <v>198</v>
      </c>
      <c r="D3080" s="41" t="s">
        <v>110</v>
      </c>
      <c r="E3080" s="14" t="s">
        <v>526</v>
      </c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>
        <v>3471.7629999999999</v>
      </c>
      <c r="S3080" s="18"/>
      <c r="T3080" s="18">
        <f t="shared" si="7928"/>
        <v>3471.7629999999999</v>
      </c>
      <c r="U3080" s="18">
        <f t="shared" si="7929"/>
        <v>0</v>
      </c>
      <c r="V3080" s="18">
        <f t="shared" si="7930"/>
        <v>0</v>
      </c>
      <c r="W3080" s="18"/>
      <c r="X3080" s="18"/>
      <c r="Y3080" s="18"/>
      <c r="Z3080" s="18"/>
      <c r="AA3080" s="18"/>
      <c r="AB3080" s="18"/>
      <c r="AC3080" s="18">
        <f t="shared" si="8073"/>
        <v>3471.7629999999999</v>
      </c>
      <c r="AD3080" s="18">
        <f t="shared" si="8074"/>
        <v>0</v>
      </c>
      <c r="AE3080" s="18">
        <f t="shared" si="8075"/>
        <v>0</v>
      </c>
      <c r="AF3080" s="18">
        <v>598.6</v>
      </c>
      <c r="AG3080" s="18"/>
      <c r="AH3080" s="18"/>
      <c r="AI3080" s="18">
        <f t="shared" si="7931"/>
        <v>4070.3629999999998</v>
      </c>
      <c r="AJ3080" s="18">
        <f t="shared" si="7932"/>
        <v>0</v>
      </c>
      <c r="AK3080" s="18">
        <f t="shared" si="7933"/>
        <v>0</v>
      </c>
      <c r="AL3080" s="18"/>
      <c r="AM3080" s="18">
        <f t="shared" si="7934"/>
        <v>4070.3629999999998</v>
      </c>
      <c r="AN3080" s="18"/>
      <c r="AO3080" s="18"/>
      <c r="AP3080" s="18"/>
      <c r="AQ3080" s="18">
        <f t="shared" si="7987"/>
        <v>4070.3629999999998</v>
      </c>
      <c r="AR3080" s="18">
        <f t="shared" si="7988"/>
        <v>0</v>
      </c>
      <c r="AS3080" s="18">
        <f t="shared" si="7989"/>
        <v>0</v>
      </c>
      <c r="AT3080" s="18"/>
      <c r="AU3080" s="18"/>
      <c r="AV3080" s="18"/>
      <c r="AW3080" s="18">
        <f t="shared" si="7990"/>
        <v>4070.3629999999998</v>
      </c>
      <c r="AX3080" s="18">
        <f t="shared" si="7991"/>
        <v>0</v>
      </c>
      <c r="AY3080" s="18">
        <f t="shared" si="7992"/>
        <v>0</v>
      </c>
      <c r="AZ3080" s="18">
        <v>-4070.3629999999998</v>
      </c>
      <c r="BA3080" s="18"/>
      <c r="BB3080" s="18"/>
      <c r="BC3080" s="18">
        <f t="shared" si="8079"/>
        <v>0</v>
      </c>
      <c r="BD3080" s="18">
        <f t="shared" si="8080"/>
        <v>0</v>
      </c>
      <c r="BE3080" s="18">
        <f t="shared" si="8081"/>
        <v>0</v>
      </c>
      <c r="BF3080" s="18"/>
      <c r="BG3080" s="18"/>
      <c r="BH3080" s="18"/>
      <c r="BI3080" s="18">
        <f t="shared" si="8076"/>
        <v>0</v>
      </c>
      <c r="BJ3080" s="18">
        <f t="shared" si="8077"/>
        <v>0</v>
      </c>
      <c r="BK3080" s="18">
        <f t="shared" si="8078"/>
        <v>0</v>
      </c>
      <c r="BL3080" s="18"/>
      <c r="BM3080" s="18"/>
      <c r="BN3080" s="18"/>
      <c r="BO3080" s="18">
        <f t="shared" si="7984"/>
        <v>0</v>
      </c>
      <c r="BP3080" s="18">
        <f t="shared" si="7985"/>
        <v>0</v>
      </c>
      <c r="BQ3080" s="18">
        <f t="shared" si="7986"/>
        <v>0</v>
      </c>
      <c r="BR3080" s="18"/>
      <c r="BS3080" s="18"/>
      <c r="BT3080" s="18"/>
      <c r="BU3080" s="18">
        <f t="shared" si="7981"/>
        <v>0</v>
      </c>
      <c r="BV3080" s="18">
        <f t="shared" si="7982"/>
        <v>0</v>
      </c>
      <c r="BW3080" s="18">
        <f t="shared" si="7983"/>
        <v>0</v>
      </c>
      <c r="BX3080" s="18"/>
      <c r="BY3080" s="18"/>
      <c r="BZ3080" s="18"/>
      <c r="CA3080" s="18">
        <f t="shared" si="7943"/>
        <v>0</v>
      </c>
      <c r="CB3080" s="18">
        <f t="shared" si="7944"/>
        <v>0</v>
      </c>
      <c r="CC3080" s="18">
        <f t="shared" si="7945"/>
        <v>0</v>
      </c>
      <c r="CD3080" s="18"/>
      <c r="CE3080" s="27" t="s">
        <v>1661</v>
      </c>
      <c r="CF3080" s="33"/>
    </row>
    <row r="3081" spans="1:119" ht="31.2" hidden="1" x14ac:dyDescent="0.3">
      <c r="A3081" s="41" t="s">
        <v>498</v>
      </c>
      <c r="B3081" s="39">
        <v>830</v>
      </c>
      <c r="C3081" s="41" t="s">
        <v>198</v>
      </c>
      <c r="D3081" s="41" t="s">
        <v>198</v>
      </c>
      <c r="E3081" s="14" t="s">
        <v>528</v>
      </c>
      <c r="F3081" s="18"/>
      <c r="G3081" s="18"/>
      <c r="H3081" s="18"/>
      <c r="I3081" s="18"/>
      <c r="J3081" s="18"/>
      <c r="K3081" s="18"/>
      <c r="L3081" s="18">
        <f t="shared" si="7962"/>
        <v>0</v>
      </c>
      <c r="M3081" s="18">
        <f t="shared" si="7963"/>
        <v>0</v>
      </c>
      <c r="N3081" s="18">
        <f t="shared" si="7964"/>
        <v>0</v>
      </c>
      <c r="O3081" s="18"/>
      <c r="P3081" s="18"/>
      <c r="Q3081" s="18"/>
      <c r="R3081" s="18"/>
      <c r="S3081" s="18"/>
      <c r="T3081" s="18">
        <f t="shared" si="7928"/>
        <v>0</v>
      </c>
      <c r="U3081" s="18">
        <f t="shared" si="7929"/>
        <v>0</v>
      </c>
      <c r="V3081" s="18">
        <f t="shared" si="7930"/>
        <v>0</v>
      </c>
      <c r="W3081" s="18"/>
      <c r="X3081" s="18"/>
      <c r="Y3081" s="18"/>
      <c r="Z3081" s="18"/>
      <c r="AA3081" s="18"/>
      <c r="AB3081" s="18"/>
      <c r="AC3081" s="18">
        <f t="shared" si="8073"/>
        <v>0</v>
      </c>
      <c r="AD3081" s="18">
        <f t="shared" si="8074"/>
        <v>0</v>
      </c>
      <c r="AE3081" s="18">
        <f t="shared" si="8075"/>
        <v>0</v>
      </c>
      <c r="AF3081" s="18"/>
      <c r="AG3081" s="18"/>
      <c r="AH3081" s="18"/>
      <c r="AI3081" s="18">
        <f t="shared" si="7931"/>
        <v>0</v>
      </c>
      <c r="AJ3081" s="18">
        <f t="shared" si="7932"/>
        <v>0</v>
      </c>
      <c r="AK3081" s="18">
        <f t="shared" si="7933"/>
        <v>0</v>
      </c>
      <c r="AL3081" s="18"/>
      <c r="AM3081" s="18">
        <f t="shared" si="7934"/>
        <v>0</v>
      </c>
      <c r="AN3081" s="18"/>
      <c r="AO3081" s="18"/>
      <c r="AP3081" s="18"/>
      <c r="AQ3081" s="18">
        <f t="shared" si="7987"/>
        <v>0</v>
      </c>
      <c r="AR3081" s="18">
        <f t="shared" si="7988"/>
        <v>0</v>
      </c>
      <c r="AS3081" s="18">
        <f t="shared" si="7989"/>
        <v>0</v>
      </c>
      <c r="AT3081" s="18"/>
      <c r="AU3081" s="18"/>
      <c r="AV3081" s="18"/>
      <c r="AW3081" s="18">
        <f t="shared" si="7990"/>
        <v>0</v>
      </c>
      <c r="AX3081" s="18">
        <f t="shared" si="7991"/>
        <v>0</v>
      </c>
      <c r="AY3081" s="18">
        <f t="shared" si="7992"/>
        <v>0</v>
      </c>
      <c r="AZ3081" s="18"/>
      <c r="BA3081" s="18"/>
      <c r="BB3081" s="18"/>
      <c r="BC3081" s="18">
        <f t="shared" si="8079"/>
        <v>0</v>
      </c>
      <c r="BD3081" s="18">
        <f t="shared" si="8080"/>
        <v>0</v>
      </c>
      <c r="BE3081" s="18">
        <f t="shared" si="8081"/>
        <v>0</v>
      </c>
      <c r="BF3081" s="18"/>
      <c r="BG3081" s="18"/>
      <c r="BH3081" s="18"/>
      <c r="BI3081" s="18">
        <f t="shared" si="8076"/>
        <v>0</v>
      </c>
      <c r="BJ3081" s="18">
        <f t="shared" si="8077"/>
        <v>0</v>
      </c>
      <c r="BK3081" s="18">
        <f t="shared" si="8078"/>
        <v>0</v>
      </c>
      <c r="BL3081" s="18"/>
      <c r="BM3081" s="18"/>
      <c r="BN3081" s="18"/>
      <c r="BO3081" s="18">
        <f t="shared" si="7984"/>
        <v>0</v>
      </c>
      <c r="BP3081" s="18">
        <f t="shared" si="7985"/>
        <v>0</v>
      </c>
      <c r="BQ3081" s="18">
        <f t="shared" si="7986"/>
        <v>0</v>
      </c>
      <c r="BR3081" s="18"/>
      <c r="BS3081" s="18"/>
      <c r="BT3081" s="18"/>
      <c r="BU3081" s="18">
        <f t="shared" si="7981"/>
        <v>0</v>
      </c>
      <c r="BV3081" s="18">
        <f t="shared" si="7982"/>
        <v>0</v>
      </c>
      <c r="BW3081" s="18">
        <f t="shared" si="7983"/>
        <v>0</v>
      </c>
      <c r="BX3081" s="18"/>
      <c r="BY3081" s="18"/>
      <c r="BZ3081" s="18"/>
      <c r="CA3081" s="18">
        <f t="shared" si="7943"/>
        <v>0</v>
      </c>
      <c r="CB3081" s="18">
        <f t="shared" si="7944"/>
        <v>0</v>
      </c>
      <c r="CC3081" s="18">
        <f t="shared" si="7945"/>
        <v>0</v>
      </c>
      <c r="CD3081" s="18"/>
      <c r="CE3081" s="27" t="s">
        <v>1661</v>
      </c>
      <c r="CF3081" s="33"/>
    </row>
    <row r="3082" spans="1:119" hidden="1" x14ac:dyDescent="0.3">
      <c r="A3082" s="41" t="s">
        <v>498</v>
      </c>
      <c r="B3082" s="39">
        <v>830</v>
      </c>
      <c r="C3082" s="41" t="s">
        <v>27</v>
      </c>
      <c r="D3082" s="41" t="s">
        <v>29</v>
      </c>
      <c r="E3082" s="14" t="s">
        <v>536</v>
      </c>
      <c r="F3082" s="18"/>
      <c r="G3082" s="18"/>
      <c r="H3082" s="18"/>
      <c r="I3082" s="18"/>
      <c r="J3082" s="18"/>
      <c r="K3082" s="18"/>
      <c r="L3082" s="18">
        <f t="shared" si="7962"/>
        <v>0</v>
      </c>
      <c r="M3082" s="18">
        <f t="shared" si="7963"/>
        <v>0</v>
      </c>
      <c r="N3082" s="18">
        <f t="shared" si="7964"/>
        <v>0</v>
      </c>
      <c r="O3082" s="18"/>
      <c r="P3082" s="18"/>
      <c r="Q3082" s="18"/>
      <c r="R3082" s="18"/>
      <c r="S3082" s="18"/>
      <c r="T3082" s="18">
        <f t="shared" si="7928"/>
        <v>0</v>
      </c>
      <c r="U3082" s="18">
        <f t="shared" si="7929"/>
        <v>0</v>
      </c>
      <c r="V3082" s="18">
        <f t="shared" si="7930"/>
        <v>0</v>
      </c>
      <c r="W3082" s="18"/>
      <c r="X3082" s="18"/>
      <c r="Y3082" s="18"/>
      <c r="Z3082" s="18"/>
      <c r="AA3082" s="18"/>
      <c r="AB3082" s="18"/>
      <c r="AC3082" s="18">
        <f t="shared" si="8073"/>
        <v>0</v>
      </c>
      <c r="AD3082" s="18">
        <f t="shared" si="8074"/>
        <v>0</v>
      </c>
      <c r="AE3082" s="18">
        <f t="shared" si="8075"/>
        <v>0</v>
      </c>
      <c r="AF3082" s="18"/>
      <c r="AG3082" s="18"/>
      <c r="AH3082" s="18"/>
      <c r="AI3082" s="18">
        <f t="shared" si="7931"/>
        <v>0</v>
      </c>
      <c r="AJ3082" s="18">
        <f t="shared" si="7932"/>
        <v>0</v>
      </c>
      <c r="AK3082" s="18">
        <f t="shared" si="7933"/>
        <v>0</v>
      </c>
      <c r="AL3082" s="18"/>
      <c r="AM3082" s="18">
        <f t="shared" si="7934"/>
        <v>0</v>
      </c>
      <c r="AN3082" s="18"/>
      <c r="AO3082" s="18"/>
      <c r="AP3082" s="18"/>
      <c r="AQ3082" s="18">
        <f t="shared" si="7987"/>
        <v>0</v>
      </c>
      <c r="AR3082" s="18">
        <f t="shared" si="7988"/>
        <v>0</v>
      </c>
      <c r="AS3082" s="18">
        <f t="shared" si="7989"/>
        <v>0</v>
      </c>
      <c r="AT3082" s="18"/>
      <c r="AU3082" s="18"/>
      <c r="AV3082" s="18"/>
      <c r="AW3082" s="18">
        <f t="shared" si="7990"/>
        <v>0</v>
      </c>
      <c r="AX3082" s="18">
        <f t="shared" si="7991"/>
        <v>0</v>
      </c>
      <c r="AY3082" s="18">
        <f t="shared" si="7992"/>
        <v>0</v>
      </c>
      <c r="AZ3082" s="18"/>
      <c r="BA3082" s="18"/>
      <c r="BB3082" s="18"/>
      <c r="BC3082" s="18">
        <f t="shared" si="8079"/>
        <v>0</v>
      </c>
      <c r="BD3082" s="18">
        <f t="shared" si="8080"/>
        <v>0</v>
      </c>
      <c r="BE3082" s="18">
        <f t="shared" si="8081"/>
        <v>0</v>
      </c>
      <c r="BF3082" s="18"/>
      <c r="BG3082" s="18"/>
      <c r="BH3082" s="18"/>
      <c r="BI3082" s="18">
        <f t="shared" si="8076"/>
        <v>0</v>
      </c>
      <c r="BJ3082" s="18">
        <f t="shared" si="8077"/>
        <v>0</v>
      </c>
      <c r="BK3082" s="18">
        <f t="shared" si="8078"/>
        <v>0</v>
      </c>
      <c r="BL3082" s="18"/>
      <c r="BM3082" s="18"/>
      <c r="BN3082" s="18"/>
      <c r="BO3082" s="18">
        <f t="shared" si="7984"/>
        <v>0</v>
      </c>
      <c r="BP3082" s="18">
        <f t="shared" si="7985"/>
        <v>0</v>
      </c>
      <c r="BQ3082" s="18">
        <f t="shared" si="7986"/>
        <v>0</v>
      </c>
      <c r="BR3082" s="18"/>
      <c r="BS3082" s="18"/>
      <c r="BT3082" s="18"/>
      <c r="BU3082" s="18">
        <f t="shared" si="7981"/>
        <v>0</v>
      </c>
      <c r="BV3082" s="18">
        <f t="shared" si="7982"/>
        <v>0</v>
      </c>
      <c r="BW3082" s="18">
        <f t="shared" si="7983"/>
        <v>0</v>
      </c>
      <c r="BX3082" s="18"/>
      <c r="BY3082" s="18"/>
      <c r="BZ3082" s="18"/>
      <c r="CA3082" s="18">
        <f t="shared" si="7943"/>
        <v>0</v>
      </c>
      <c r="CB3082" s="18">
        <f t="shared" si="7944"/>
        <v>0</v>
      </c>
      <c r="CC3082" s="18">
        <f t="shared" si="7945"/>
        <v>0</v>
      </c>
      <c r="CD3082" s="18"/>
      <c r="CE3082" s="27" t="s">
        <v>1661</v>
      </c>
      <c r="CF3082" s="33"/>
    </row>
    <row r="3083" spans="1:119" x14ac:dyDescent="0.3">
      <c r="A3083" s="41" t="s">
        <v>498</v>
      </c>
      <c r="B3083" s="39">
        <v>830</v>
      </c>
      <c r="C3083" s="41" t="s">
        <v>59</v>
      </c>
      <c r="D3083" s="41" t="s">
        <v>19</v>
      </c>
      <c r="E3083" s="14" t="s">
        <v>541</v>
      </c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>
        <v>9034.9079999999994</v>
      </c>
      <c r="AG3083" s="18"/>
      <c r="AH3083" s="18"/>
      <c r="AI3083" s="18">
        <f t="shared" si="7931"/>
        <v>9034.9079999999994</v>
      </c>
      <c r="AJ3083" s="18">
        <f t="shared" si="7932"/>
        <v>0</v>
      </c>
      <c r="AK3083" s="18">
        <f t="shared" si="7933"/>
        <v>0</v>
      </c>
      <c r="AL3083" s="18"/>
      <c r="AM3083" s="18">
        <f t="shared" si="7934"/>
        <v>9034.9079999999994</v>
      </c>
      <c r="AN3083" s="18"/>
      <c r="AO3083" s="18"/>
      <c r="AP3083" s="18"/>
      <c r="AQ3083" s="18">
        <f t="shared" si="7987"/>
        <v>9034.9079999999994</v>
      </c>
      <c r="AR3083" s="18">
        <f t="shared" si="7988"/>
        <v>0</v>
      </c>
      <c r="AS3083" s="18">
        <f t="shared" si="7989"/>
        <v>0</v>
      </c>
      <c r="AT3083" s="18"/>
      <c r="AU3083" s="18"/>
      <c r="AV3083" s="18"/>
      <c r="AW3083" s="18">
        <f t="shared" si="7990"/>
        <v>9034.9079999999994</v>
      </c>
      <c r="AX3083" s="18">
        <f t="shared" si="7991"/>
        <v>0</v>
      </c>
      <c r="AY3083" s="18">
        <f t="shared" si="7992"/>
        <v>0</v>
      </c>
      <c r="AZ3083" s="18"/>
      <c r="BA3083" s="18"/>
      <c r="BB3083" s="18"/>
      <c r="BC3083" s="18">
        <f t="shared" si="8079"/>
        <v>9034.9079999999994</v>
      </c>
      <c r="BD3083" s="18">
        <f t="shared" si="8080"/>
        <v>0</v>
      </c>
      <c r="BE3083" s="18">
        <f t="shared" si="8081"/>
        <v>0</v>
      </c>
      <c r="BF3083" s="18"/>
      <c r="BG3083" s="18"/>
      <c r="BH3083" s="18"/>
      <c r="BI3083" s="18">
        <f t="shared" si="8076"/>
        <v>9034.9079999999994</v>
      </c>
      <c r="BJ3083" s="18">
        <f t="shared" si="8077"/>
        <v>0</v>
      </c>
      <c r="BK3083" s="18">
        <f t="shared" si="8078"/>
        <v>0</v>
      </c>
      <c r="BL3083" s="18"/>
      <c r="BM3083" s="18"/>
      <c r="BN3083" s="18"/>
      <c r="BO3083" s="18">
        <f t="shared" si="7984"/>
        <v>9034.9079999999994</v>
      </c>
      <c r="BP3083" s="18">
        <f t="shared" si="7985"/>
        <v>0</v>
      </c>
      <c r="BQ3083" s="18">
        <f t="shared" si="7986"/>
        <v>0</v>
      </c>
      <c r="BR3083" s="18"/>
      <c r="BS3083" s="18"/>
      <c r="BT3083" s="18"/>
      <c r="BU3083" s="18">
        <f t="shared" si="7981"/>
        <v>9034.9079999999994</v>
      </c>
      <c r="BV3083" s="18">
        <f t="shared" si="7982"/>
        <v>0</v>
      </c>
      <c r="BW3083" s="18">
        <f t="shared" si="7983"/>
        <v>0</v>
      </c>
      <c r="BX3083" s="18"/>
      <c r="BY3083" s="18"/>
      <c r="BZ3083" s="18"/>
      <c r="CA3083" s="18">
        <f t="shared" si="7943"/>
        <v>9034.9079999999994</v>
      </c>
      <c r="CB3083" s="18">
        <f t="shared" si="7944"/>
        <v>0</v>
      </c>
      <c r="CC3083" s="18">
        <f t="shared" si="7945"/>
        <v>0</v>
      </c>
      <c r="CD3083" s="18"/>
      <c r="CE3083" s="27"/>
      <c r="CF3083" s="33"/>
    </row>
    <row r="3084" spans="1:119" s="11" customFormat="1" x14ac:dyDescent="0.3">
      <c r="A3084" s="10" t="s">
        <v>502</v>
      </c>
      <c r="B3084" s="16"/>
      <c r="C3084" s="10"/>
      <c r="D3084" s="10"/>
      <c r="E3084" s="15" t="s">
        <v>595</v>
      </c>
      <c r="F3084" s="17">
        <f t="shared" ref="F3084:K3087" si="8094">F3085</f>
        <v>78600</v>
      </c>
      <c r="G3084" s="17">
        <f t="shared" si="8094"/>
        <v>28600</v>
      </c>
      <c r="H3084" s="17">
        <f t="shared" si="8094"/>
        <v>28600</v>
      </c>
      <c r="I3084" s="17">
        <f t="shared" si="8094"/>
        <v>0</v>
      </c>
      <c r="J3084" s="17">
        <f t="shared" si="8094"/>
        <v>0</v>
      </c>
      <c r="K3084" s="17">
        <f t="shared" si="8094"/>
        <v>0</v>
      </c>
      <c r="L3084" s="17">
        <f t="shared" si="7962"/>
        <v>78600</v>
      </c>
      <c r="M3084" s="17">
        <f t="shared" si="7963"/>
        <v>28600</v>
      </c>
      <c r="N3084" s="17">
        <f t="shared" si="7964"/>
        <v>28600</v>
      </c>
      <c r="O3084" s="17">
        <f t="shared" ref="O3084:S3087" si="8095">O3085</f>
        <v>0</v>
      </c>
      <c r="P3084" s="17">
        <f t="shared" si="8095"/>
        <v>0</v>
      </c>
      <c r="Q3084" s="17">
        <f t="shared" si="8095"/>
        <v>0</v>
      </c>
      <c r="R3084" s="17">
        <f t="shared" si="8095"/>
        <v>0</v>
      </c>
      <c r="S3084" s="17">
        <f t="shared" si="8095"/>
        <v>0</v>
      </c>
      <c r="T3084" s="17">
        <f t="shared" ref="T3084:T3125" si="8096">L3084+O3084+R3084</f>
        <v>78600</v>
      </c>
      <c r="U3084" s="17">
        <f t="shared" ref="U3084:U3125" si="8097">M3084+P3084+S3084</f>
        <v>28600</v>
      </c>
      <c r="V3084" s="17">
        <f t="shared" ref="V3084:V3125" si="8098">N3084+Q3084</f>
        <v>28600</v>
      </c>
      <c r="W3084" s="17">
        <f t="shared" ref="W3084:CD3084" si="8099">W3085</f>
        <v>0</v>
      </c>
      <c r="X3084" s="17">
        <f t="shared" si="8099"/>
        <v>0</v>
      </c>
      <c r="Y3084" s="17">
        <f t="shared" si="8099"/>
        <v>0</v>
      </c>
      <c r="Z3084" s="17">
        <f t="shared" si="8099"/>
        <v>0</v>
      </c>
      <c r="AA3084" s="17">
        <f t="shared" si="8099"/>
        <v>0</v>
      </c>
      <c r="AB3084" s="17">
        <f t="shared" si="8099"/>
        <v>0</v>
      </c>
      <c r="AC3084" s="17">
        <f t="shared" si="8073"/>
        <v>78600</v>
      </c>
      <c r="AD3084" s="17">
        <f t="shared" si="8074"/>
        <v>28600</v>
      </c>
      <c r="AE3084" s="17">
        <f t="shared" si="8075"/>
        <v>28600</v>
      </c>
      <c r="AF3084" s="17">
        <f t="shared" si="8099"/>
        <v>0</v>
      </c>
      <c r="AG3084" s="17">
        <f t="shared" si="8099"/>
        <v>0</v>
      </c>
      <c r="AH3084" s="17">
        <f t="shared" si="8099"/>
        <v>0</v>
      </c>
      <c r="AI3084" s="17">
        <f t="shared" ref="AI3084:AI3125" si="8100">AC3084+AF3084</f>
        <v>78600</v>
      </c>
      <c r="AJ3084" s="17">
        <f t="shared" ref="AJ3084:AJ3125" si="8101">AD3084+AG3084</f>
        <v>28600</v>
      </c>
      <c r="AK3084" s="17">
        <f t="shared" ref="AK3084:AK3125" si="8102">AE3084+AH3084</f>
        <v>28600</v>
      </c>
      <c r="AL3084" s="17">
        <f t="shared" si="8099"/>
        <v>0</v>
      </c>
      <c r="AM3084" s="17">
        <f t="shared" ref="AM3084:AM3125" si="8103">AI3084+AL3084</f>
        <v>78600</v>
      </c>
      <c r="AN3084" s="17">
        <f t="shared" si="8099"/>
        <v>0</v>
      </c>
      <c r="AO3084" s="17">
        <f t="shared" si="8099"/>
        <v>0</v>
      </c>
      <c r="AP3084" s="17">
        <f t="shared" si="8099"/>
        <v>0</v>
      </c>
      <c r="AQ3084" s="17">
        <f t="shared" si="7987"/>
        <v>78600</v>
      </c>
      <c r="AR3084" s="17">
        <f t="shared" si="7988"/>
        <v>28600</v>
      </c>
      <c r="AS3084" s="17">
        <f t="shared" si="7989"/>
        <v>28600</v>
      </c>
      <c r="AT3084" s="17">
        <f t="shared" si="8099"/>
        <v>-30522.499</v>
      </c>
      <c r="AU3084" s="17">
        <f t="shared" si="8099"/>
        <v>0</v>
      </c>
      <c r="AV3084" s="17">
        <f t="shared" si="8099"/>
        <v>0</v>
      </c>
      <c r="AW3084" s="17">
        <f t="shared" si="7990"/>
        <v>48077.501000000004</v>
      </c>
      <c r="AX3084" s="17">
        <f t="shared" si="7991"/>
        <v>28600</v>
      </c>
      <c r="AY3084" s="17">
        <f t="shared" si="7992"/>
        <v>28600</v>
      </c>
      <c r="AZ3084" s="17">
        <f t="shared" si="8099"/>
        <v>0</v>
      </c>
      <c r="BA3084" s="17">
        <f t="shared" si="8099"/>
        <v>0</v>
      </c>
      <c r="BB3084" s="17">
        <f t="shared" si="8099"/>
        <v>0</v>
      </c>
      <c r="BC3084" s="17">
        <f t="shared" si="8079"/>
        <v>48077.501000000004</v>
      </c>
      <c r="BD3084" s="17">
        <f t="shared" si="8080"/>
        <v>28600</v>
      </c>
      <c r="BE3084" s="17">
        <f t="shared" si="8081"/>
        <v>28600</v>
      </c>
      <c r="BF3084" s="17">
        <f t="shared" si="8099"/>
        <v>0</v>
      </c>
      <c r="BG3084" s="17">
        <f t="shared" si="8099"/>
        <v>0</v>
      </c>
      <c r="BH3084" s="17">
        <f t="shared" si="8099"/>
        <v>0</v>
      </c>
      <c r="BI3084" s="18">
        <f t="shared" si="8076"/>
        <v>48077.501000000004</v>
      </c>
      <c r="BJ3084" s="18">
        <f t="shared" si="8077"/>
        <v>28600</v>
      </c>
      <c r="BK3084" s="18">
        <f t="shared" si="8078"/>
        <v>28600</v>
      </c>
      <c r="BL3084" s="17">
        <f t="shared" si="8099"/>
        <v>0</v>
      </c>
      <c r="BM3084" s="17">
        <f t="shared" si="8099"/>
        <v>0</v>
      </c>
      <c r="BN3084" s="17">
        <f t="shared" si="8099"/>
        <v>0</v>
      </c>
      <c r="BO3084" s="17">
        <f t="shared" si="7984"/>
        <v>48077.501000000004</v>
      </c>
      <c r="BP3084" s="17">
        <f t="shared" si="7985"/>
        <v>28600</v>
      </c>
      <c r="BQ3084" s="17">
        <f t="shared" si="7986"/>
        <v>28600</v>
      </c>
      <c r="BR3084" s="17">
        <f t="shared" si="8099"/>
        <v>0</v>
      </c>
      <c r="BS3084" s="17">
        <f t="shared" si="8099"/>
        <v>0</v>
      </c>
      <c r="BT3084" s="17">
        <f t="shared" si="8099"/>
        <v>0</v>
      </c>
      <c r="BU3084" s="17">
        <f t="shared" si="7981"/>
        <v>48077.501000000004</v>
      </c>
      <c r="BV3084" s="17">
        <f t="shared" si="7982"/>
        <v>28600</v>
      </c>
      <c r="BW3084" s="17">
        <f t="shared" si="7983"/>
        <v>28600</v>
      </c>
      <c r="BX3084" s="17">
        <f t="shared" si="8099"/>
        <v>-10000</v>
      </c>
      <c r="BY3084" s="17">
        <f t="shared" si="8099"/>
        <v>0</v>
      </c>
      <c r="BZ3084" s="17">
        <f t="shared" si="8099"/>
        <v>0</v>
      </c>
      <c r="CA3084" s="17">
        <f t="shared" si="7943"/>
        <v>38077.501000000004</v>
      </c>
      <c r="CB3084" s="17">
        <f t="shared" si="7944"/>
        <v>28600</v>
      </c>
      <c r="CC3084" s="17">
        <f t="shared" si="7945"/>
        <v>28600</v>
      </c>
      <c r="CD3084" s="17">
        <f t="shared" si="8099"/>
        <v>0</v>
      </c>
      <c r="CE3084" s="26"/>
      <c r="CF3084" s="33"/>
      <c r="CG3084" s="37"/>
      <c r="CH3084" s="37"/>
      <c r="CI3084" s="37"/>
      <c r="CJ3084" s="37"/>
      <c r="CK3084" s="37"/>
      <c r="CL3084" s="37"/>
      <c r="CM3084" s="37"/>
      <c r="CN3084" s="37"/>
      <c r="CO3084" s="37"/>
      <c r="CP3084" s="37"/>
      <c r="CQ3084" s="37"/>
      <c r="CR3084" s="37"/>
      <c r="CS3084" s="37"/>
      <c r="CT3084" s="37"/>
      <c r="CU3084" s="37"/>
      <c r="CV3084" s="37"/>
      <c r="CW3084" s="37"/>
      <c r="CX3084" s="37"/>
      <c r="CY3084" s="37"/>
      <c r="CZ3084" s="37"/>
      <c r="DA3084" s="37"/>
      <c r="DB3084" s="37"/>
      <c r="DC3084" s="37"/>
      <c r="DD3084" s="37"/>
      <c r="DE3084" s="37"/>
      <c r="DF3084" s="37"/>
      <c r="DG3084" s="37"/>
      <c r="DH3084" s="37"/>
      <c r="DI3084" s="37"/>
      <c r="DJ3084" s="37"/>
      <c r="DK3084" s="37"/>
      <c r="DL3084" s="37"/>
      <c r="DM3084" s="37"/>
      <c r="DN3084" s="37"/>
      <c r="DO3084" s="37"/>
    </row>
    <row r="3085" spans="1:119" x14ac:dyDescent="0.3">
      <c r="A3085" s="41" t="s">
        <v>501</v>
      </c>
      <c r="B3085" s="39"/>
      <c r="C3085" s="41"/>
      <c r="D3085" s="41"/>
      <c r="E3085" s="14" t="s">
        <v>758</v>
      </c>
      <c r="F3085" s="18">
        <f t="shared" si="8094"/>
        <v>78600</v>
      </c>
      <c r="G3085" s="18">
        <f t="shared" si="8094"/>
        <v>28600</v>
      </c>
      <c r="H3085" s="18">
        <f t="shared" si="8094"/>
        <v>28600</v>
      </c>
      <c r="I3085" s="18">
        <f t="shared" si="8094"/>
        <v>0</v>
      </c>
      <c r="J3085" s="18">
        <f t="shared" si="8094"/>
        <v>0</v>
      </c>
      <c r="K3085" s="18">
        <f t="shared" si="8094"/>
        <v>0</v>
      </c>
      <c r="L3085" s="18">
        <f t="shared" si="7962"/>
        <v>78600</v>
      </c>
      <c r="M3085" s="18">
        <f t="shared" si="7963"/>
        <v>28600</v>
      </c>
      <c r="N3085" s="18">
        <f t="shared" si="7964"/>
        <v>28600</v>
      </c>
      <c r="O3085" s="18">
        <f t="shared" si="8095"/>
        <v>0</v>
      </c>
      <c r="P3085" s="18">
        <f t="shared" si="8095"/>
        <v>0</v>
      </c>
      <c r="Q3085" s="18">
        <f t="shared" si="8095"/>
        <v>0</v>
      </c>
      <c r="R3085" s="18">
        <f t="shared" si="8095"/>
        <v>0</v>
      </c>
      <c r="S3085" s="18">
        <f t="shared" si="8095"/>
        <v>0</v>
      </c>
      <c r="T3085" s="18">
        <f t="shared" si="8096"/>
        <v>78600</v>
      </c>
      <c r="U3085" s="18">
        <f t="shared" si="8097"/>
        <v>28600</v>
      </c>
      <c r="V3085" s="18">
        <f t="shared" si="8098"/>
        <v>28600</v>
      </c>
      <c r="W3085" s="18">
        <f t="shared" ref="W3085:CD3087" si="8104">W3086</f>
        <v>0</v>
      </c>
      <c r="X3085" s="18">
        <f t="shared" si="8104"/>
        <v>0</v>
      </c>
      <c r="Y3085" s="18">
        <f t="shared" si="8104"/>
        <v>0</v>
      </c>
      <c r="Z3085" s="18">
        <f t="shared" si="8104"/>
        <v>0</v>
      </c>
      <c r="AA3085" s="18">
        <f t="shared" si="8104"/>
        <v>0</v>
      </c>
      <c r="AB3085" s="18">
        <f t="shared" si="8104"/>
        <v>0</v>
      </c>
      <c r="AC3085" s="18">
        <f t="shared" si="8073"/>
        <v>78600</v>
      </c>
      <c r="AD3085" s="18">
        <f t="shared" si="8074"/>
        <v>28600</v>
      </c>
      <c r="AE3085" s="18">
        <f t="shared" si="8075"/>
        <v>28600</v>
      </c>
      <c r="AF3085" s="18">
        <f t="shared" si="8104"/>
        <v>0</v>
      </c>
      <c r="AG3085" s="18">
        <f t="shared" si="8104"/>
        <v>0</v>
      </c>
      <c r="AH3085" s="18">
        <f t="shared" si="8104"/>
        <v>0</v>
      </c>
      <c r="AI3085" s="18">
        <f t="shared" si="8100"/>
        <v>78600</v>
      </c>
      <c r="AJ3085" s="18">
        <f t="shared" si="8101"/>
        <v>28600</v>
      </c>
      <c r="AK3085" s="18">
        <f t="shared" si="8102"/>
        <v>28600</v>
      </c>
      <c r="AL3085" s="18">
        <f t="shared" si="8104"/>
        <v>0</v>
      </c>
      <c r="AM3085" s="18">
        <f t="shared" si="8103"/>
        <v>78600</v>
      </c>
      <c r="AN3085" s="18">
        <f t="shared" si="8104"/>
        <v>0</v>
      </c>
      <c r="AO3085" s="18">
        <f t="shared" si="8104"/>
        <v>0</v>
      </c>
      <c r="AP3085" s="18">
        <f t="shared" si="8104"/>
        <v>0</v>
      </c>
      <c r="AQ3085" s="18">
        <f t="shared" si="7987"/>
        <v>78600</v>
      </c>
      <c r="AR3085" s="18">
        <f t="shared" si="7988"/>
        <v>28600</v>
      </c>
      <c r="AS3085" s="18">
        <f t="shared" si="7989"/>
        <v>28600</v>
      </c>
      <c r="AT3085" s="18">
        <f t="shared" si="8104"/>
        <v>-30522.499</v>
      </c>
      <c r="AU3085" s="18">
        <f t="shared" si="8104"/>
        <v>0</v>
      </c>
      <c r="AV3085" s="18">
        <f t="shared" si="8104"/>
        <v>0</v>
      </c>
      <c r="AW3085" s="18">
        <f t="shared" si="7990"/>
        <v>48077.501000000004</v>
      </c>
      <c r="AX3085" s="18">
        <f t="shared" si="7991"/>
        <v>28600</v>
      </c>
      <c r="AY3085" s="18">
        <f t="shared" si="7992"/>
        <v>28600</v>
      </c>
      <c r="AZ3085" s="18">
        <f t="shared" si="8104"/>
        <v>0</v>
      </c>
      <c r="BA3085" s="18">
        <f t="shared" si="8104"/>
        <v>0</v>
      </c>
      <c r="BB3085" s="18">
        <f t="shared" si="8104"/>
        <v>0</v>
      </c>
      <c r="BC3085" s="18">
        <f t="shared" si="8079"/>
        <v>48077.501000000004</v>
      </c>
      <c r="BD3085" s="18">
        <f t="shared" si="8080"/>
        <v>28600</v>
      </c>
      <c r="BE3085" s="18">
        <f t="shared" si="8081"/>
        <v>28600</v>
      </c>
      <c r="BF3085" s="18">
        <f t="shared" si="8104"/>
        <v>0</v>
      </c>
      <c r="BG3085" s="18">
        <f t="shared" si="8104"/>
        <v>0</v>
      </c>
      <c r="BH3085" s="18">
        <f t="shared" si="8104"/>
        <v>0</v>
      </c>
      <c r="BI3085" s="18">
        <f t="shared" si="8076"/>
        <v>48077.501000000004</v>
      </c>
      <c r="BJ3085" s="18">
        <f t="shared" si="8077"/>
        <v>28600</v>
      </c>
      <c r="BK3085" s="18">
        <f t="shared" si="8078"/>
        <v>28600</v>
      </c>
      <c r="BL3085" s="18">
        <f t="shared" si="8104"/>
        <v>0</v>
      </c>
      <c r="BM3085" s="18">
        <f t="shared" si="8104"/>
        <v>0</v>
      </c>
      <c r="BN3085" s="18">
        <f t="shared" si="8104"/>
        <v>0</v>
      </c>
      <c r="BO3085" s="18">
        <f t="shared" si="7984"/>
        <v>48077.501000000004</v>
      </c>
      <c r="BP3085" s="18">
        <f t="shared" si="7985"/>
        <v>28600</v>
      </c>
      <c r="BQ3085" s="18">
        <f t="shared" si="7986"/>
        <v>28600</v>
      </c>
      <c r="BR3085" s="18">
        <f t="shared" si="8104"/>
        <v>0</v>
      </c>
      <c r="BS3085" s="18">
        <f t="shared" si="8104"/>
        <v>0</v>
      </c>
      <c r="BT3085" s="18">
        <f t="shared" si="8104"/>
        <v>0</v>
      </c>
      <c r="BU3085" s="18">
        <f t="shared" si="7981"/>
        <v>48077.501000000004</v>
      </c>
      <c r="BV3085" s="18">
        <f t="shared" si="7982"/>
        <v>28600</v>
      </c>
      <c r="BW3085" s="18">
        <f t="shared" si="7983"/>
        <v>28600</v>
      </c>
      <c r="BX3085" s="18">
        <f t="shared" si="8104"/>
        <v>-10000</v>
      </c>
      <c r="BY3085" s="18">
        <f t="shared" si="8104"/>
        <v>0</v>
      </c>
      <c r="BZ3085" s="18">
        <f t="shared" si="8104"/>
        <v>0</v>
      </c>
      <c r="CA3085" s="18">
        <f t="shared" si="7943"/>
        <v>38077.501000000004</v>
      </c>
      <c r="CB3085" s="18">
        <f t="shared" si="7944"/>
        <v>28600</v>
      </c>
      <c r="CC3085" s="18">
        <f t="shared" si="7945"/>
        <v>28600</v>
      </c>
      <c r="CD3085" s="18">
        <f t="shared" si="8104"/>
        <v>0</v>
      </c>
      <c r="CE3085" s="27"/>
      <c r="CF3085" s="33"/>
    </row>
    <row r="3086" spans="1:119" x14ac:dyDescent="0.3">
      <c r="A3086" s="41" t="s">
        <v>501</v>
      </c>
      <c r="B3086" s="39">
        <v>800</v>
      </c>
      <c r="C3086" s="41"/>
      <c r="D3086" s="41"/>
      <c r="E3086" s="14" t="s">
        <v>556</v>
      </c>
      <c r="F3086" s="18">
        <f t="shared" si="8094"/>
        <v>78600</v>
      </c>
      <c r="G3086" s="18">
        <f t="shared" si="8094"/>
        <v>28600</v>
      </c>
      <c r="H3086" s="18">
        <f t="shared" si="8094"/>
        <v>28600</v>
      </c>
      <c r="I3086" s="18">
        <f t="shared" si="8094"/>
        <v>0</v>
      </c>
      <c r="J3086" s="18">
        <f t="shared" si="8094"/>
        <v>0</v>
      </c>
      <c r="K3086" s="18">
        <f t="shared" si="8094"/>
        <v>0</v>
      </c>
      <c r="L3086" s="18">
        <f t="shared" si="7962"/>
        <v>78600</v>
      </c>
      <c r="M3086" s="18">
        <f t="shared" si="7963"/>
        <v>28600</v>
      </c>
      <c r="N3086" s="18">
        <f t="shared" si="7964"/>
        <v>28600</v>
      </c>
      <c r="O3086" s="18">
        <f t="shared" si="8095"/>
        <v>0</v>
      </c>
      <c r="P3086" s="18">
        <f t="shared" si="8095"/>
        <v>0</v>
      </c>
      <c r="Q3086" s="18">
        <f t="shared" si="8095"/>
        <v>0</v>
      </c>
      <c r="R3086" s="18">
        <f t="shared" si="8095"/>
        <v>0</v>
      </c>
      <c r="S3086" s="18">
        <f t="shared" si="8095"/>
        <v>0</v>
      </c>
      <c r="T3086" s="18">
        <f t="shared" si="8096"/>
        <v>78600</v>
      </c>
      <c r="U3086" s="18">
        <f t="shared" si="8097"/>
        <v>28600</v>
      </c>
      <c r="V3086" s="18">
        <f t="shared" si="8098"/>
        <v>28600</v>
      </c>
      <c r="W3086" s="18">
        <f t="shared" si="8104"/>
        <v>0</v>
      </c>
      <c r="X3086" s="18">
        <f t="shared" si="8104"/>
        <v>0</v>
      </c>
      <c r="Y3086" s="18">
        <f t="shared" si="8104"/>
        <v>0</v>
      </c>
      <c r="Z3086" s="18">
        <f t="shared" si="8104"/>
        <v>0</v>
      </c>
      <c r="AA3086" s="18">
        <f t="shared" si="8104"/>
        <v>0</v>
      </c>
      <c r="AB3086" s="18">
        <f t="shared" si="8104"/>
        <v>0</v>
      </c>
      <c r="AC3086" s="18">
        <f t="shared" si="8073"/>
        <v>78600</v>
      </c>
      <c r="AD3086" s="18">
        <f t="shared" si="8074"/>
        <v>28600</v>
      </c>
      <c r="AE3086" s="18">
        <f t="shared" si="8075"/>
        <v>28600</v>
      </c>
      <c r="AF3086" s="18">
        <f t="shared" si="8104"/>
        <v>0</v>
      </c>
      <c r="AG3086" s="18">
        <f t="shared" si="8104"/>
        <v>0</v>
      </c>
      <c r="AH3086" s="18">
        <f t="shared" si="8104"/>
        <v>0</v>
      </c>
      <c r="AI3086" s="18">
        <f t="shared" si="8100"/>
        <v>78600</v>
      </c>
      <c r="AJ3086" s="18">
        <f t="shared" si="8101"/>
        <v>28600</v>
      </c>
      <c r="AK3086" s="18">
        <f t="shared" si="8102"/>
        <v>28600</v>
      </c>
      <c r="AL3086" s="18">
        <f t="shared" si="8104"/>
        <v>0</v>
      </c>
      <c r="AM3086" s="18">
        <f t="shared" si="8103"/>
        <v>78600</v>
      </c>
      <c r="AN3086" s="18">
        <f t="shared" si="8104"/>
        <v>0</v>
      </c>
      <c r="AO3086" s="18">
        <f t="shared" si="8104"/>
        <v>0</v>
      </c>
      <c r="AP3086" s="18">
        <f t="shared" si="8104"/>
        <v>0</v>
      </c>
      <c r="AQ3086" s="18">
        <f t="shared" si="7987"/>
        <v>78600</v>
      </c>
      <c r="AR3086" s="18">
        <f t="shared" si="7988"/>
        <v>28600</v>
      </c>
      <c r="AS3086" s="18">
        <f t="shared" si="7989"/>
        <v>28600</v>
      </c>
      <c r="AT3086" s="18">
        <f t="shared" si="8104"/>
        <v>-30522.499</v>
      </c>
      <c r="AU3086" s="18">
        <f t="shared" si="8104"/>
        <v>0</v>
      </c>
      <c r="AV3086" s="18">
        <f t="shared" si="8104"/>
        <v>0</v>
      </c>
      <c r="AW3086" s="18">
        <f t="shared" si="7990"/>
        <v>48077.501000000004</v>
      </c>
      <c r="AX3086" s="18">
        <f t="shared" si="7991"/>
        <v>28600</v>
      </c>
      <c r="AY3086" s="18">
        <f t="shared" si="7992"/>
        <v>28600</v>
      </c>
      <c r="AZ3086" s="18">
        <f t="shared" si="8104"/>
        <v>0</v>
      </c>
      <c r="BA3086" s="18">
        <f t="shared" si="8104"/>
        <v>0</v>
      </c>
      <c r="BB3086" s="18">
        <f t="shared" si="8104"/>
        <v>0</v>
      </c>
      <c r="BC3086" s="18">
        <f t="shared" si="8079"/>
        <v>48077.501000000004</v>
      </c>
      <c r="BD3086" s="18">
        <f t="shared" si="8080"/>
        <v>28600</v>
      </c>
      <c r="BE3086" s="18">
        <f t="shared" si="8081"/>
        <v>28600</v>
      </c>
      <c r="BF3086" s="18">
        <f t="shared" si="8104"/>
        <v>0</v>
      </c>
      <c r="BG3086" s="18">
        <f t="shared" si="8104"/>
        <v>0</v>
      </c>
      <c r="BH3086" s="18">
        <f t="shared" si="8104"/>
        <v>0</v>
      </c>
      <c r="BI3086" s="18">
        <f t="shared" si="8076"/>
        <v>48077.501000000004</v>
      </c>
      <c r="BJ3086" s="18">
        <f t="shared" si="8077"/>
        <v>28600</v>
      </c>
      <c r="BK3086" s="18">
        <f t="shared" si="8078"/>
        <v>28600</v>
      </c>
      <c r="BL3086" s="18">
        <f t="shared" si="8104"/>
        <v>0</v>
      </c>
      <c r="BM3086" s="18">
        <f t="shared" si="8104"/>
        <v>0</v>
      </c>
      <c r="BN3086" s="18">
        <f t="shared" si="8104"/>
        <v>0</v>
      </c>
      <c r="BO3086" s="18">
        <f t="shared" si="7984"/>
        <v>48077.501000000004</v>
      </c>
      <c r="BP3086" s="18">
        <f t="shared" si="7985"/>
        <v>28600</v>
      </c>
      <c r="BQ3086" s="18">
        <f t="shared" si="7986"/>
        <v>28600</v>
      </c>
      <c r="BR3086" s="18">
        <f t="shared" si="8104"/>
        <v>0</v>
      </c>
      <c r="BS3086" s="18">
        <f t="shared" si="8104"/>
        <v>0</v>
      </c>
      <c r="BT3086" s="18">
        <f t="shared" si="8104"/>
        <v>0</v>
      </c>
      <c r="BU3086" s="18">
        <f t="shared" si="7981"/>
        <v>48077.501000000004</v>
      </c>
      <c r="BV3086" s="18">
        <f t="shared" si="7982"/>
        <v>28600</v>
      </c>
      <c r="BW3086" s="18">
        <f t="shared" si="7983"/>
        <v>28600</v>
      </c>
      <c r="BX3086" s="18">
        <f t="shared" si="8104"/>
        <v>-10000</v>
      </c>
      <c r="BY3086" s="18">
        <f t="shared" si="8104"/>
        <v>0</v>
      </c>
      <c r="BZ3086" s="18">
        <f t="shared" si="8104"/>
        <v>0</v>
      </c>
      <c r="CA3086" s="18">
        <f t="shared" si="7943"/>
        <v>38077.501000000004</v>
      </c>
      <c r="CB3086" s="18">
        <f t="shared" si="7944"/>
        <v>28600</v>
      </c>
      <c r="CC3086" s="18">
        <f t="shared" si="7945"/>
        <v>28600</v>
      </c>
      <c r="CD3086" s="18">
        <f t="shared" si="8104"/>
        <v>0</v>
      </c>
      <c r="CE3086" s="27"/>
      <c r="CF3086" s="33"/>
    </row>
    <row r="3087" spans="1:119" x14ac:dyDescent="0.3">
      <c r="A3087" s="41" t="s">
        <v>501</v>
      </c>
      <c r="B3087" s="39">
        <v>870</v>
      </c>
      <c r="C3087" s="41"/>
      <c r="D3087" s="41"/>
      <c r="E3087" s="14" t="s">
        <v>575</v>
      </c>
      <c r="F3087" s="18">
        <f t="shared" si="8094"/>
        <v>78600</v>
      </c>
      <c r="G3087" s="18">
        <f t="shared" si="8094"/>
        <v>28600</v>
      </c>
      <c r="H3087" s="18">
        <f t="shared" si="8094"/>
        <v>28600</v>
      </c>
      <c r="I3087" s="18">
        <f t="shared" si="8094"/>
        <v>0</v>
      </c>
      <c r="J3087" s="18">
        <f t="shared" si="8094"/>
        <v>0</v>
      </c>
      <c r="K3087" s="18">
        <f t="shared" si="8094"/>
        <v>0</v>
      </c>
      <c r="L3087" s="18">
        <f t="shared" si="7962"/>
        <v>78600</v>
      </c>
      <c r="M3087" s="18">
        <f t="shared" si="7963"/>
        <v>28600</v>
      </c>
      <c r="N3087" s="18">
        <f t="shared" si="7964"/>
        <v>28600</v>
      </c>
      <c r="O3087" s="18">
        <f t="shared" si="8095"/>
        <v>0</v>
      </c>
      <c r="P3087" s="18">
        <f t="shared" si="8095"/>
        <v>0</v>
      </c>
      <c r="Q3087" s="18">
        <f t="shared" si="8095"/>
        <v>0</v>
      </c>
      <c r="R3087" s="18">
        <f t="shared" si="8095"/>
        <v>0</v>
      </c>
      <c r="S3087" s="18">
        <f t="shared" si="8095"/>
        <v>0</v>
      </c>
      <c r="T3087" s="18">
        <f t="shared" si="8096"/>
        <v>78600</v>
      </c>
      <c r="U3087" s="18">
        <f t="shared" si="8097"/>
        <v>28600</v>
      </c>
      <c r="V3087" s="18">
        <f t="shared" si="8098"/>
        <v>28600</v>
      </c>
      <c r="W3087" s="18">
        <f t="shared" si="8104"/>
        <v>0</v>
      </c>
      <c r="X3087" s="18">
        <f t="shared" si="8104"/>
        <v>0</v>
      </c>
      <c r="Y3087" s="18">
        <f t="shared" si="8104"/>
        <v>0</v>
      </c>
      <c r="Z3087" s="18">
        <f t="shared" si="8104"/>
        <v>0</v>
      </c>
      <c r="AA3087" s="18">
        <f t="shared" si="8104"/>
        <v>0</v>
      </c>
      <c r="AB3087" s="18">
        <f t="shared" si="8104"/>
        <v>0</v>
      </c>
      <c r="AC3087" s="18">
        <f t="shared" si="8073"/>
        <v>78600</v>
      </c>
      <c r="AD3087" s="18">
        <f t="shared" si="8074"/>
        <v>28600</v>
      </c>
      <c r="AE3087" s="18">
        <f t="shared" si="8075"/>
        <v>28600</v>
      </c>
      <c r="AF3087" s="18">
        <f t="shared" si="8104"/>
        <v>0</v>
      </c>
      <c r="AG3087" s="18">
        <f t="shared" si="8104"/>
        <v>0</v>
      </c>
      <c r="AH3087" s="18">
        <f t="shared" si="8104"/>
        <v>0</v>
      </c>
      <c r="AI3087" s="18">
        <f t="shared" si="8100"/>
        <v>78600</v>
      </c>
      <c r="AJ3087" s="18">
        <f t="shared" si="8101"/>
        <v>28600</v>
      </c>
      <c r="AK3087" s="18">
        <f t="shared" si="8102"/>
        <v>28600</v>
      </c>
      <c r="AL3087" s="18">
        <f t="shared" si="8104"/>
        <v>0</v>
      </c>
      <c r="AM3087" s="18">
        <f t="shared" si="8103"/>
        <v>78600</v>
      </c>
      <c r="AN3087" s="18">
        <f t="shared" si="8104"/>
        <v>0</v>
      </c>
      <c r="AO3087" s="18">
        <f t="shared" si="8104"/>
        <v>0</v>
      </c>
      <c r="AP3087" s="18">
        <f t="shared" si="8104"/>
        <v>0</v>
      </c>
      <c r="AQ3087" s="18">
        <f t="shared" si="7987"/>
        <v>78600</v>
      </c>
      <c r="AR3087" s="18">
        <f t="shared" si="7988"/>
        <v>28600</v>
      </c>
      <c r="AS3087" s="18">
        <f t="shared" si="7989"/>
        <v>28600</v>
      </c>
      <c r="AT3087" s="18">
        <f t="shared" si="8104"/>
        <v>-30522.499</v>
      </c>
      <c r="AU3087" s="18">
        <f t="shared" si="8104"/>
        <v>0</v>
      </c>
      <c r="AV3087" s="18">
        <f t="shared" si="8104"/>
        <v>0</v>
      </c>
      <c r="AW3087" s="18">
        <f t="shared" si="7990"/>
        <v>48077.501000000004</v>
      </c>
      <c r="AX3087" s="18">
        <f t="shared" si="7991"/>
        <v>28600</v>
      </c>
      <c r="AY3087" s="18">
        <f t="shared" si="7992"/>
        <v>28600</v>
      </c>
      <c r="AZ3087" s="18">
        <f t="shared" si="8104"/>
        <v>0</v>
      </c>
      <c r="BA3087" s="18">
        <f t="shared" si="8104"/>
        <v>0</v>
      </c>
      <c r="BB3087" s="18">
        <f t="shared" si="8104"/>
        <v>0</v>
      </c>
      <c r="BC3087" s="18">
        <f t="shared" si="8079"/>
        <v>48077.501000000004</v>
      </c>
      <c r="BD3087" s="18">
        <f t="shared" si="8080"/>
        <v>28600</v>
      </c>
      <c r="BE3087" s="18">
        <f t="shared" si="8081"/>
        <v>28600</v>
      </c>
      <c r="BF3087" s="18">
        <f t="shared" si="8104"/>
        <v>0</v>
      </c>
      <c r="BG3087" s="18">
        <f t="shared" si="8104"/>
        <v>0</v>
      </c>
      <c r="BH3087" s="18">
        <f t="shared" si="8104"/>
        <v>0</v>
      </c>
      <c r="BI3087" s="18">
        <f t="shared" si="8076"/>
        <v>48077.501000000004</v>
      </c>
      <c r="BJ3087" s="18">
        <f t="shared" si="8077"/>
        <v>28600</v>
      </c>
      <c r="BK3087" s="18">
        <f t="shared" si="8078"/>
        <v>28600</v>
      </c>
      <c r="BL3087" s="18">
        <f t="shared" si="8104"/>
        <v>0</v>
      </c>
      <c r="BM3087" s="18">
        <f t="shared" si="8104"/>
        <v>0</v>
      </c>
      <c r="BN3087" s="18">
        <f t="shared" si="8104"/>
        <v>0</v>
      </c>
      <c r="BO3087" s="18">
        <f t="shared" si="7984"/>
        <v>48077.501000000004</v>
      </c>
      <c r="BP3087" s="18">
        <f t="shared" si="7985"/>
        <v>28600</v>
      </c>
      <c r="BQ3087" s="18">
        <f t="shared" si="7986"/>
        <v>28600</v>
      </c>
      <c r="BR3087" s="18">
        <f t="shared" si="8104"/>
        <v>0</v>
      </c>
      <c r="BS3087" s="18">
        <f t="shared" si="8104"/>
        <v>0</v>
      </c>
      <c r="BT3087" s="18">
        <f t="shared" si="8104"/>
        <v>0</v>
      </c>
      <c r="BU3087" s="18">
        <f t="shared" si="7981"/>
        <v>48077.501000000004</v>
      </c>
      <c r="BV3087" s="18">
        <f t="shared" si="7982"/>
        <v>28600</v>
      </c>
      <c r="BW3087" s="18">
        <f t="shared" si="7983"/>
        <v>28600</v>
      </c>
      <c r="BX3087" s="18">
        <f t="shared" si="8104"/>
        <v>-10000</v>
      </c>
      <c r="BY3087" s="18">
        <f t="shared" si="8104"/>
        <v>0</v>
      </c>
      <c r="BZ3087" s="18">
        <f t="shared" si="8104"/>
        <v>0</v>
      </c>
      <c r="CA3087" s="18">
        <f t="shared" si="7943"/>
        <v>38077.501000000004</v>
      </c>
      <c r="CB3087" s="18">
        <f t="shared" si="7944"/>
        <v>28600</v>
      </c>
      <c r="CC3087" s="18">
        <f t="shared" si="7945"/>
        <v>28600</v>
      </c>
      <c r="CD3087" s="18">
        <f t="shared" si="8104"/>
        <v>0</v>
      </c>
      <c r="CE3087" s="27"/>
      <c r="CF3087" s="33"/>
    </row>
    <row r="3088" spans="1:119" x14ac:dyDescent="0.3">
      <c r="A3088" s="41" t="s">
        <v>501</v>
      </c>
      <c r="B3088" s="39">
        <v>870</v>
      </c>
      <c r="C3088" s="41" t="s">
        <v>5</v>
      </c>
      <c r="D3088" s="41" t="s">
        <v>103</v>
      </c>
      <c r="E3088" s="14" t="s">
        <v>517</v>
      </c>
      <c r="F3088" s="18">
        <v>78600</v>
      </c>
      <c r="G3088" s="18">
        <v>28600</v>
      </c>
      <c r="H3088" s="18">
        <v>28600</v>
      </c>
      <c r="I3088" s="18"/>
      <c r="J3088" s="18"/>
      <c r="K3088" s="18"/>
      <c r="L3088" s="18">
        <f t="shared" si="7962"/>
        <v>78600</v>
      </c>
      <c r="M3088" s="18">
        <f t="shared" si="7963"/>
        <v>28600</v>
      </c>
      <c r="N3088" s="18">
        <f t="shared" si="7964"/>
        <v>28600</v>
      </c>
      <c r="O3088" s="18"/>
      <c r="P3088" s="18"/>
      <c r="Q3088" s="18"/>
      <c r="R3088" s="18"/>
      <c r="S3088" s="18"/>
      <c r="T3088" s="18">
        <f t="shared" si="8096"/>
        <v>78600</v>
      </c>
      <c r="U3088" s="18">
        <f t="shared" si="8097"/>
        <v>28600</v>
      </c>
      <c r="V3088" s="18">
        <f t="shared" si="8098"/>
        <v>28600</v>
      </c>
      <c r="W3088" s="18"/>
      <c r="X3088" s="18"/>
      <c r="Y3088" s="18"/>
      <c r="Z3088" s="18"/>
      <c r="AA3088" s="18"/>
      <c r="AB3088" s="18"/>
      <c r="AC3088" s="18">
        <f t="shared" si="8073"/>
        <v>78600</v>
      </c>
      <c r="AD3088" s="18">
        <f t="shared" si="8074"/>
        <v>28600</v>
      </c>
      <c r="AE3088" s="18">
        <f t="shared" si="8075"/>
        <v>28600</v>
      </c>
      <c r="AF3088" s="18"/>
      <c r="AG3088" s="18"/>
      <c r="AH3088" s="18"/>
      <c r="AI3088" s="18">
        <f t="shared" si="8100"/>
        <v>78600</v>
      </c>
      <c r="AJ3088" s="18">
        <f t="shared" si="8101"/>
        <v>28600</v>
      </c>
      <c r="AK3088" s="18">
        <f t="shared" si="8102"/>
        <v>28600</v>
      </c>
      <c r="AL3088" s="18"/>
      <c r="AM3088" s="18">
        <f t="shared" si="8103"/>
        <v>78600</v>
      </c>
      <c r="AN3088" s="18"/>
      <c r="AO3088" s="18"/>
      <c r="AP3088" s="18"/>
      <c r="AQ3088" s="18">
        <f t="shared" si="7987"/>
        <v>78600</v>
      </c>
      <c r="AR3088" s="18">
        <f t="shared" si="7988"/>
        <v>28600</v>
      </c>
      <c r="AS3088" s="18">
        <f t="shared" si="7989"/>
        <v>28600</v>
      </c>
      <c r="AT3088" s="18">
        <v>-30522.499</v>
      </c>
      <c r="AU3088" s="18"/>
      <c r="AV3088" s="18"/>
      <c r="AW3088" s="18">
        <f t="shared" si="7990"/>
        <v>48077.501000000004</v>
      </c>
      <c r="AX3088" s="18">
        <f t="shared" si="7991"/>
        <v>28600</v>
      </c>
      <c r="AY3088" s="18">
        <f t="shared" si="7992"/>
        <v>28600</v>
      </c>
      <c r="AZ3088" s="18"/>
      <c r="BA3088" s="18"/>
      <c r="BB3088" s="18"/>
      <c r="BC3088" s="18">
        <f t="shared" si="8079"/>
        <v>48077.501000000004</v>
      </c>
      <c r="BD3088" s="18">
        <f t="shared" si="8080"/>
        <v>28600</v>
      </c>
      <c r="BE3088" s="18">
        <f t="shared" si="8081"/>
        <v>28600</v>
      </c>
      <c r="BF3088" s="18"/>
      <c r="BG3088" s="18"/>
      <c r="BH3088" s="18"/>
      <c r="BI3088" s="18">
        <f t="shared" si="8076"/>
        <v>48077.501000000004</v>
      </c>
      <c r="BJ3088" s="18">
        <f t="shared" si="8077"/>
        <v>28600</v>
      </c>
      <c r="BK3088" s="18">
        <f t="shared" si="8078"/>
        <v>28600</v>
      </c>
      <c r="BL3088" s="18"/>
      <c r="BM3088" s="18"/>
      <c r="BN3088" s="18"/>
      <c r="BO3088" s="18">
        <f t="shared" si="7984"/>
        <v>48077.501000000004</v>
      </c>
      <c r="BP3088" s="18">
        <f t="shared" si="7985"/>
        <v>28600</v>
      </c>
      <c r="BQ3088" s="18">
        <f t="shared" si="7986"/>
        <v>28600</v>
      </c>
      <c r="BR3088" s="18"/>
      <c r="BS3088" s="18"/>
      <c r="BT3088" s="18"/>
      <c r="BU3088" s="18">
        <f t="shared" si="7981"/>
        <v>48077.501000000004</v>
      </c>
      <c r="BV3088" s="18">
        <f t="shared" si="7982"/>
        <v>28600</v>
      </c>
      <c r="BW3088" s="18">
        <f t="shared" si="7983"/>
        <v>28600</v>
      </c>
      <c r="BX3088" s="18">
        <v>-10000</v>
      </c>
      <c r="BY3088" s="18"/>
      <c r="BZ3088" s="18"/>
      <c r="CA3088" s="18">
        <f t="shared" ref="CA3088:CA3125" si="8105">BU3088+BX3088</f>
        <v>38077.501000000004</v>
      </c>
      <c r="CB3088" s="18">
        <f t="shared" ref="CB3088:CB3125" si="8106">BV3088+BY3088</f>
        <v>28600</v>
      </c>
      <c r="CC3088" s="18">
        <f t="shared" ref="CC3088:CC3125" si="8107">BW3088+BZ3088</f>
        <v>28600</v>
      </c>
      <c r="CD3088" s="18"/>
      <c r="CE3088" s="27"/>
      <c r="CF3088" s="33"/>
    </row>
    <row r="3089" spans="1:119" s="11" customFormat="1" hidden="1" x14ac:dyDescent="0.3">
      <c r="A3089" s="10" t="s">
        <v>504</v>
      </c>
      <c r="B3089" s="16"/>
      <c r="C3089" s="10"/>
      <c r="D3089" s="10"/>
      <c r="E3089" s="15" t="s">
        <v>596</v>
      </c>
      <c r="F3089" s="17">
        <f t="shared" ref="F3089:K3092" si="8108">F3090</f>
        <v>0</v>
      </c>
      <c r="G3089" s="17">
        <f t="shared" si="8108"/>
        <v>0</v>
      </c>
      <c r="H3089" s="17">
        <f t="shared" si="8108"/>
        <v>0</v>
      </c>
      <c r="I3089" s="17">
        <f t="shared" si="8108"/>
        <v>0</v>
      </c>
      <c r="J3089" s="17">
        <f t="shared" si="8108"/>
        <v>0</v>
      </c>
      <c r="K3089" s="17">
        <f t="shared" si="8108"/>
        <v>0</v>
      </c>
      <c r="L3089" s="17">
        <f t="shared" si="7962"/>
        <v>0</v>
      </c>
      <c r="M3089" s="17">
        <f t="shared" si="7963"/>
        <v>0</v>
      </c>
      <c r="N3089" s="17">
        <f t="shared" si="7964"/>
        <v>0</v>
      </c>
      <c r="O3089" s="17">
        <f t="shared" ref="O3089:S3092" si="8109">O3090</f>
        <v>0</v>
      </c>
      <c r="P3089" s="17">
        <f t="shared" si="8109"/>
        <v>0</v>
      </c>
      <c r="Q3089" s="17">
        <f t="shared" si="8109"/>
        <v>0</v>
      </c>
      <c r="R3089" s="17">
        <f t="shared" si="8109"/>
        <v>0</v>
      </c>
      <c r="S3089" s="17">
        <f t="shared" si="8109"/>
        <v>0</v>
      </c>
      <c r="T3089" s="17">
        <f t="shared" si="8096"/>
        <v>0</v>
      </c>
      <c r="U3089" s="17">
        <f t="shared" si="8097"/>
        <v>0</v>
      </c>
      <c r="V3089" s="17">
        <f t="shared" si="8098"/>
        <v>0</v>
      </c>
      <c r="W3089" s="17">
        <f t="shared" ref="W3089:CD3089" si="8110">W3090</f>
        <v>0</v>
      </c>
      <c r="X3089" s="17">
        <f t="shared" si="8110"/>
        <v>0</v>
      </c>
      <c r="Y3089" s="17">
        <f t="shared" si="8110"/>
        <v>0</v>
      </c>
      <c r="Z3089" s="17">
        <f t="shared" si="8110"/>
        <v>0</v>
      </c>
      <c r="AA3089" s="17">
        <f t="shared" si="8110"/>
        <v>0</v>
      </c>
      <c r="AB3089" s="17">
        <f t="shared" si="8110"/>
        <v>0</v>
      </c>
      <c r="AC3089" s="17">
        <f t="shared" si="8073"/>
        <v>0</v>
      </c>
      <c r="AD3089" s="17">
        <f t="shared" si="8074"/>
        <v>0</v>
      </c>
      <c r="AE3089" s="17">
        <f t="shared" si="8075"/>
        <v>0</v>
      </c>
      <c r="AF3089" s="17">
        <f t="shared" si="8110"/>
        <v>0</v>
      </c>
      <c r="AG3089" s="17">
        <f t="shared" si="8110"/>
        <v>0</v>
      </c>
      <c r="AH3089" s="17">
        <f t="shared" si="8110"/>
        <v>0</v>
      </c>
      <c r="AI3089" s="17">
        <f t="shared" si="8100"/>
        <v>0</v>
      </c>
      <c r="AJ3089" s="17">
        <f t="shared" si="8101"/>
        <v>0</v>
      </c>
      <c r="AK3089" s="17">
        <f t="shared" si="8102"/>
        <v>0</v>
      </c>
      <c r="AL3089" s="17">
        <f t="shared" si="8110"/>
        <v>0</v>
      </c>
      <c r="AM3089" s="17">
        <f t="shared" si="8103"/>
        <v>0</v>
      </c>
      <c r="AN3089" s="17">
        <f t="shared" si="8110"/>
        <v>0</v>
      </c>
      <c r="AO3089" s="17">
        <f t="shared" si="8110"/>
        <v>0</v>
      </c>
      <c r="AP3089" s="17">
        <f t="shared" si="8110"/>
        <v>0</v>
      </c>
      <c r="AQ3089" s="17">
        <f t="shared" si="7987"/>
        <v>0</v>
      </c>
      <c r="AR3089" s="17">
        <f t="shared" si="7988"/>
        <v>0</v>
      </c>
      <c r="AS3089" s="17">
        <f t="shared" si="7989"/>
        <v>0</v>
      </c>
      <c r="AT3089" s="17">
        <f t="shared" si="8110"/>
        <v>0</v>
      </c>
      <c r="AU3089" s="17">
        <f t="shared" si="8110"/>
        <v>0</v>
      </c>
      <c r="AV3089" s="17">
        <f t="shared" si="8110"/>
        <v>0</v>
      </c>
      <c r="AW3089" s="17">
        <f t="shared" si="7990"/>
        <v>0</v>
      </c>
      <c r="AX3089" s="17">
        <f t="shared" si="7991"/>
        <v>0</v>
      </c>
      <c r="AY3089" s="17">
        <f t="shared" si="7992"/>
        <v>0</v>
      </c>
      <c r="AZ3089" s="17">
        <f t="shared" si="8110"/>
        <v>0</v>
      </c>
      <c r="BA3089" s="17">
        <f t="shared" si="8110"/>
        <v>0</v>
      </c>
      <c r="BB3089" s="17">
        <f t="shared" si="8110"/>
        <v>0</v>
      </c>
      <c r="BC3089" s="17">
        <f t="shared" si="8079"/>
        <v>0</v>
      </c>
      <c r="BD3089" s="17">
        <f t="shared" si="8080"/>
        <v>0</v>
      </c>
      <c r="BE3089" s="17">
        <f t="shared" si="8081"/>
        <v>0</v>
      </c>
      <c r="BF3089" s="17">
        <f t="shared" si="8110"/>
        <v>0</v>
      </c>
      <c r="BG3089" s="17">
        <f t="shared" si="8110"/>
        <v>0</v>
      </c>
      <c r="BH3089" s="17">
        <f t="shared" si="8110"/>
        <v>0</v>
      </c>
      <c r="BI3089" s="18">
        <f t="shared" si="8076"/>
        <v>0</v>
      </c>
      <c r="BJ3089" s="18">
        <f t="shared" si="8077"/>
        <v>0</v>
      </c>
      <c r="BK3089" s="18">
        <f t="shared" si="8078"/>
        <v>0</v>
      </c>
      <c r="BL3089" s="17">
        <f t="shared" si="8110"/>
        <v>0</v>
      </c>
      <c r="BM3089" s="17">
        <f t="shared" si="8110"/>
        <v>0</v>
      </c>
      <c r="BN3089" s="17">
        <f t="shared" si="8110"/>
        <v>0</v>
      </c>
      <c r="BO3089" s="17">
        <f t="shared" si="7984"/>
        <v>0</v>
      </c>
      <c r="BP3089" s="17">
        <f t="shared" si="7985"/>
        <v>0</v>
      </c>
      <c r="BQ3089" s="17">
        <f t="shared" si="7986"/>
        <v>0</v>
      </c>
      <c r="BR3089" s="17">
        <f t="shared" si="8110"/>
        <v>0</v>
      </c>
      <c r="BS3089" s="17">
        <f t="shared" si="8110"/>
        <v>0</v>
      </c>
      <c r="BT3089" s="17">
        <f t="shared" si="8110"/>
        <v>0</v>
      </c>
      <c r="BU3089" s="17">
        <f t="shared" si="7981"/>
        <v>0</v>
      </c>
      <c r="BV3089" s="17">
        <f t="shared" si="7982"/>
        <v>0</v>
      </c>
      <c r="BW3089" s="17">
        <f t="shared" si="7983"/>
        <v>0</v>
      </c>
      <c r="BX3089" s="17">
        <f t="shared" si="8110"/>
        <v>0</v>
      </c>
      <c r="BY3089" s="17">
        <f t="shared" si="8110"/>
        <v>0</v>
      </c>
      <c r="BZ3089" s="17">
        <f t="shared" si="8110"/>
        <v>0</v>
      </c>
      <c r="CA3089" s="17">
        <f t="shared" si="8105"/>
        <v>0</v>
      </c>
      <c r="CB3089" s="17">
        <f t="shared" si="8106"/>
        <v>0</v>
      </c>
      <c r="CC3089" s="17">
        <f t="shared" si="8107"/>
        <v>0</v>
      </c>
      <c r="CD3089" s="17">
        <f t="shared" si="8110"/>
        <v>0</v>
      </c>
      <c r="CE3089" s="27" t="s">
        <v>1661</v>
      </c>
      <c r="CF3089" s="33"/>
      <c r="CG3089" s="37"/>
      <c r="CH3089" s="37"/>
      <c r="CI3089" s="37"/>
      <c r="CJ3089" s="37"/>
      <c r="CK3089" s="37"/>
      <c r="CL3089" s="37"/>
      <c r="CM3089" s="37"/>
      <c r="CN3089" s="37"/>
      <c r="CO3089" s="37"/>
      <c r="CP3089" s="37"/>
      <c r="CQ3089" s="37"/>
      <c r="CR3089" s="37"/>
      <c r="CS3089" s="37"/>
      <c r="CT3089" s="37"/>
      <c r="CU3089" s="37"/>
      <c r="CV3089" s="37"/>
      <c r="CW3089" s="37"/>
      <c r="CX3089" s="37"/>
      <c r="CY3089" s="37"/>
      <c r="CZ3089" s="37"/>
      <c r="DA3089" s="37"/>
      <c r="DB3089" s="37"/>
      <c r="DC3089" s="37"/>
      <c r="DD3089" s="37"/>
      <c r="DE3089" s="37"/>
      <c r="DF3089" s="37"/>
      <c r="DG3089" s="37"/>
      <c r="DH3089" s="37"/>
      <c r="DI3089" s="37"/>
      <c r="DJ3089" s="37"/>
      <c r="DK3089" s="37"/>
      <c r="DL3089" s="37"/>
      <c r="DM3089" s="37"/>
      <c r="DN3089" s="37"/>
      <c r="DO3089" s="37"/>
    </row>
    <row r="3090" spans="1:119" ht="31.2" hidden="1" x14ac:dyDescent="0.3">
      <c r="A3090" s="41" t="s">
        <v>503</v>
      </c>
      <c r="B3090" s="39"/>
      <c r="C3090" s="41"/>
      <c r="D3090" s="41"/>
      <c r="E3090" s="14" t="s">
        <v>757</v>
      </c>
      <c r="F3090" s="18">
        <f t="shared" si="8108"/>
        <v>0</v>
      </c>
      <c r="G3090" s="18">
        <f t="shared" si="8108"/>
        <v>0</v>
      </c>
      <c r="H3090" s="18">
        <f t="shared" si="8108"/>
        <v>0</v>
      </c>
      <c r="I3090" s="18">
        <f t="shared" si="8108"/>
        <v>0</v>
      </c>
      <c r="J3090" s="18">
        <f t="shared" si="8108"/>
        <v>0</v>
      </c>
      <c r="K3090" s="18">
        <f t="shared" si="8108"/>
        <v>0</v>
      </c>
      <c r="L3090" s="18">
        <f t="shared" si="7962"/>
        <v>0</v>
      </c>
      <c r="M3090" s="18">
        <f t="shared" si="7963"/>
        <v>0</v>
      </c>
      <c r="N3090" s="18">
        <f t="shared" si="7964"/>
        <v>0</v>
      </c>
      <c r="O3090" s="18">
        <f t="shared" si="8109"/>
        <v>0</v>
      </c>
      <c r="P3090" s="18">
        <f t="shared" si="8109"/>
        <v>0</v>
      </c>
      <c r="Q3090" s="18">
        <f t="shared" si="8109"/>
        <v>0</v>
      </c>
      <c r="R3090" s="18">
        <f t="shared" si="8109"/>
        <v>0</v>
      </c>
      <c r="S3090" s="18">
        <f t="shared" si="8109"/>
        <v>0</v>
      </c>
      <c r="T3090" s="18">
        <f t="shared" si="8096"/>
        <v>0</v>
      </c>
      <c r="U3090" s="18">
        <f t="shared" si="8097"/>
        <v>0</v>
      </c>
      <c r="V3090" s="18">
        <f t="shared" si="8098"/>
        <v>0</v>
      </c>
      <c r="W3090" s="18">
        <f t="shared" ref="W3090:CD3092" si="8111">W3091</f>
        <v>0</v>
      </c>
      <c r="X3090" s="18">
        <f t="shared" si="8111"/>
        <v>0</v>
      </c>
      <c r="Y3090" s="18">
        <f t="shared" si="8111"/>
        <v>0</v>
      </c>
      <c r="Z3090" s="18">
        <f t="shared" si="8111"/>
        <v>0</v>
      </c>
      <c r="AA3090" s="18">
        <f t="shared" si="8111"/>
        <v>0</v>
      </c>
      <c r="AB3090" s="18">
        <f t="shared" si="8111"/>
        <v>0</v>
      </c>
      <c r="AC3090" s="18">
        <f t="shared" si="8073"/>
        <v>0</v>
      </c>
      <c r="AD3090" s="18">
        <f t="shared" si="8074"/>
        <v>0</v>
      </c>
      <c r="AE3090" s="18">
        <f t="shared" si="8075"/>
        <v>0</v>
      </c>
      <c r="AF3090" s="18">
        <f t="shared" si="8111"/>
        <v>0</v>
      </c>
      <c r="AG3090" s="18">
        <f t="shared" si="8111"/>
        <v>0</v>
      </c>
      <c r="AH3090" s="18">
        <f t="shared" si="8111"/>
        <v>0</v>
      </c>
      <c r="AI3090" s="18">
        <f t="shared" si="8100"/>
        <v>0</v>
      </c>
      <c r="AJ3090" s="18">
        <f t="shared" si="8101"/>
        <v>0</v>
      </c>
      <c r="AK3090" s="18">
        <f t="shared" si="8102"/>
        <v>0</v>
      </c>
      <c r="AL3090" s="18">
        <f t="shared" si="8111"/>
        <v>0</v>
      </c>
      <c r="AM3090" s="18">
        <f t="shared" si="8103"/>
        <v>0</v>
      </c>
      <c r="AN3090" s="18">
        <f t="shared" si="8111"/>
        <v>0</v>
      </c>
      <c r="AO3090" s="18">
        <f t="shared" si="8111"/>
        <v>0</v>
      </c>
      <c r="AP3090" s="18">
        <f t="shared" si="8111"/>
        <v>0</v>
      </c>
      <c r="AQ3090" s="18">
        <f t="shared" si="7987"/>
        <v>0</v>
      </c>
      <c r="AR3090" s="18">
        <f t="shared" si="7988"/>
        <v>0</v>
      </c>
      <c r="AS3090" s="18">
        <f t="shared" si="7989"/>
        <v>0</v>
      </c>
      <c r="AT3090" s="18">
        <f t="shared" si="8111"/>
        <v>0</v>
      </c>
      <c r="AU3090" s="18">
        <f t="shared" si="8111"/>
        <v>0</v>
      </c>
      <c r="AV3090" s="18">
        <f t="shared" si="8111"/>
        <v>0</v>
      </c>
      <c r="AW3090" s="18">
        <f t="shared" si="7990"/>
        <v>0</v>
      </c>
      <c r="AX3090" s="18">
        <f t="shared" si="7991"/>
        <v>0</v>
      </c>
      <c r="AY3090" s="18">
        <f t="shared" si="7992"/>
        <v>0</v>
      </c>
      <c r="AZ3090" s="18">
        <f t="shared" si="8111"/>
        <v>0</v>
      </c>
      <c r="BA3090" s="18">
        <f t="shared" si="8111"/>
        <v>0</v>
      </c>
      <c r="BB3090" s="18">
        <f t="shared" si="8111"/>
        <v>0</v>
      </c>
      <c r="BC3090" s="18">
        <f t="shared" si="8079"/>
        <v>0</v>
      </c>
      <c r="BD3090" s="18">
        <f t="shared" si="8080"/>
        <v>0</v>
      </c>
      <c r="BE3090" s="18">
        <f t="shared" si="8081"/>
        <v>0</v>
      </c>
      <c r="BF3090" s="18">
        <f t="shared" si="8111"/>
        <v>0</v>
      </c>
      <c r="BG3090" s="18">
        <f t="shared" si="8111"/>
        <v>0</v>
      </c>
      <c r="BH3090" s="18">
        <f t="shared" si="8111"/>
        <v>0</v>
      </c>
      <c r="BI3090" s="18">
        <f t="shared" si="8076"/>
        <v>0</v>
      </c>
      <c r="BJ3090" s="18">
        <f t="shared" si="8077"/>
        <v>0</v>
      </c>
      <c r="BK3090" s="18">
        <f t="shared" si="8078"/>
        <v>0</v>
      </c>
      <c r="BL3090" s="18">
        <f t="shared" si="8111"/>
        <v>0</v>
      </c>
      <c r="BM3090" s="18">
        <f t="shared" si="8111"/>
        <v>0</v>
      </c>
      <c r="BN3090" s="18">
        <f t="shared" si="8111"/>
        <v>0</v>
      </c>
      <c r="BO3090" s="18">
        <f t="shared" si="7984"/>
        <v>0</v>
      </c>
      <c r="BP3090" s="18">
        <f t="shared" si="7985"/>
        <v>0</v>
      </c>
      <c r="BQ3090" s="18">
        <f t="shared" si="7986"/>
        <v>0</v>
      </c>
      <c r="BR3090" s="18">
        <f t="shared" si="8111"/>
        <v>0</v>
      </c>
      <c r="BS3090" s="18">
        <f t="shared" si="8111"/>
        <v>0</v>
      </c>
      <c r="BT3090" s="18">
        <f t="shared" si="8111"/>
        <v>0</v>
      </c>
      <c r="BU3090" s="18">
        <f t="shared" si="7981"/>
        <v>0</v>
      </c>
      <c r="BV3090" s="18">
        <f t="shared" si="7982"/>
        <v>0</v>
      </c>
      <c r="BW3090" s="18">
        <f t="shared" si="7983"/>
        <v>0</v>
      </c>
      <c r="BX3090" s="18">
        <f t="shared" si="8111"/>
        <v>0</v>
      </c>
      <c r="BY3090" s="18">
        <f t="shared" si="8111"/>
        <v>0</v>
      </c>
      <c r="BZ3090" s="18">
        <f t="shared" si="8111"/>
        <v>0</v>
      </c>
      <c r="CA3090" s="18">
        <f t="shared" si="8105"/>
        <v>0</v>
      </c>
      <c r="CB3090" s="18">
        <f t="shared" si="8106"/>
        <v>0</v>
      </c>
      <c r="CC3090" s="18">
        <f t="shared" si="8107"/>
        <v>0</v>
      </c>
      <c r="CD3090" s="18">
        <f t="shared" si="8111"/>
        <v>0</v>
      </c>
      <c r="CE3090" s="27" t="s">
        <v>1661</v>
      </c>
      <c r="CF3090" s="33"/>
    </row>
    <row r="3091" spans="1:119" ht="31.2" hidden="1" x14ac:dyDescent="0.3">
      <c r="A3091" s="41" t="s">
        <v>503</v>
      </c>
      <c r="B3091" s="39">
        <v>200</v>
      </c>
      <c r="C3091" s="41"/>
      <c r="D3091" s="41"/>
      <c r="E3091" s="14" t="s">
        <v>551</v>
      </c>
      <c r="F3091" s="18">
        <f t="shared" si="8108"/>
        <v>0</v>
      </c>
      <c r="G3091" s="18">
        <f t="shared" si="8108"/>
        <v>0</v>
      </c>
      <c r="H3091" s="18">
        <f t="shared" si="8108"/>
        <v>0</v>
      </c>
      <c r="I3091" s="18">
        <f t="shared" si="8108"/>
        <v>0</v>
      </c>
      <c r="J3091" s="18">
        <f t="shared" si="8108"/>
        <v>0</v>
      </c>
      <c r="K3091" s="18">
        <f t="shared" si="8108"/>
        <v>0</v>
      </c>
      <c r="L3091" s="18">
        <f t="shared" si="7962"/>
        <v>0</v>
      </c>
      <c r="M3091" s="18">
        <f t="shared" si="7963"/>
        <v>0</v>
      </c>
      <c r="N3091" s="18">
        <f t="shared" si="7964"/>
        <v>0</v>
      </c>
      <c r="O3091" s="18">
        <f t="shared" si="8109"/>
        <v>0</v>
      </c>
      <c r="P3091" s="18">
        <f t="shared" si="8109"/>
        <v>0</v>
      </c>
      <c r="Q3091" s="18">
        <f t="shared" si="8109"/>
        <v>0</v>
      </c>
      <c r="R3091" s="18">
        <f t="shared" si="8109"/>
        <v>0</v>
      </c>
      <c r="S3091" s="18">
        <f t="shared" si="8109"/>
        <v>0</v>
      </c>
      <c r="T3091" s="18">
        <f t="shared" si="8096"/>
        <v>0</v>
      </c>
      <c r="U3091" s="18">
        <f t="shared" si="8097"/>
        <v>0</v>
      </c>
      <c r="V3091" s="18">
        <f t="shared" si="8098"/>
        <v>0</v>
      </c>
      <c r="W3091" s="18">
        <f t="shared" si="8111"/>
        <v>0</v>
      </c>
      <c r="X3091" s="18">
        <f t="shared" si="8111"/>
        <v>0</v>
      </c>
      <c r="Y3091" s="18">
        <f t="shared" si="8111"/>
        <v>0</v>
      </c>
      <c r="Z3091" s="18">
        <f t="shared" si="8111"/>
        <v>0</v>
      </c>
      <c r="AA3091" s="18">
        <f t="shared" si="8111"/>
        <v>0</v>
      </c>
      <c r="AB3091" s="18">
        <f t="shared" si="8111"/>
        <v>0</v>
      </c>
      <c r="AC3091" s="18">
        <f t="shared" si="8073"/>
        <v>0</v>
      </c>
      <c r="AD3091" s="18">
        <f t="shared" si="8074"/>
        <v>0</v>
      </c>
      <c r="AE3091" s="18">
        <f t="shared" si="8075"/>
        <v>0</v>
      </c>
      <c r="AF3091" s="18">
        <f t="shared" si="8111"/>
        <v>0</v>
      </c>
      <c r="AG3091" s="18">
        <f t="shared" si="8111"/>
        <v>0</v>
      </c>
      <c r="AH3091" s="18">
        <f t="shared" si="8111"/>
        <v>0</v>
      </c>
      <c r="AI3091" s="18">
        <f t="shared" si="8100"/>
        <v>0</v>
      </c>
      <c r="AJ3091" s="18">
        <f t="shared" si="8101"/>
        <v>0</v>
      </c>
      <c r="AK3091" s="18">
        <f t="shared" si="8102"/>
        <v>0</v>
      </c>
      <c r="AL3091" s="18">
        <f t="shared" si="8111"/>
        <v>0</v>
      </c>
      <c r="AM3091" s="18">
        <f t="shared" si="8103"/>
        <v>0</v>
      </c>
      <c r="AN3091" s="18">
        <f t="shared" si="8111"/>
        <v>0</v>
      </c>
      <c r="AO3091" s="18">
        <f t="shared" si="8111"/>
        <v>0</v>
      </c>
      <c r="AP3091" s="18">
        <f t="shared" si="8111"/>
        <v>0</v>
      </c>
      <c r="AQ3091" s="18">
        <f t="shared" si="7987"/>
        <v>0</v>
      </c>
      <c r="AR3091" s="18">
        <f t="shared" si="7988"/>
        <v>0</v>
      </c>
      <c r="AS3091" s="18">
        <f t="shared" si="7989"/>
        <v>0</v>
      </c>
      <c r="AT3091" s="18">
        <f t="shared" si="8111"/>
        <v>0</v>
      </c>
      <c r="AU3091" s="18">
        <f t="shared" si="8111"/>
        <v>0</v>
      </c>
      <c r="AV3091" s="18">
        <f t="shared" si="8111"/>
        <v>0</v>
      </c>
      <c r="AW3091" s="18">
        <f t="shared" si="7990"/>
        <v>0</v>
      </c>
      <c r="AX3091" s="18">
        <f t="shared" si="7991"/>
        <v>0</v>
      </c>
      <c r="AY3091" s="18">
        <f t="shared" si="7992"/>
        <v>0</v>
      </c>
      <c r="AZ3091" s="18">
        <f t="shared" si="8111"/>
        <v>0</v>
      </c>
      <c r="BA3091" s="18">
        <f t="shared" si="8111"/>
        <v>0</v>
      </c>
      <c r="BB3091" s="18">
        <f t="shared" si="8111"/>
        <v>0</v>
      </c>
      <c r="BC3091" s="18">
        <f t="shared" si="8079"/>
        <v>0</v>
      </c>
      <c r="BD3091" s="18">
        <f t="shared" si="8080"/>
        <v>0</v>
      </c>
      <c r="BE3091" s="18">
        <f t="shared" si="8081"/>
        <v>0</v>
      </c>
      <c r="BF3091" s="18">
        <f t="shared" si="8111"/>
        <v>0</v>
      </c>
      <c r="BG3091" s="18">
        <f t="shared" si="8111"/>
        <v>0</v>
      </c>
      <c r="BH3091" s="18">
        <f t="shared" si="8111"/>
        <v>0</v>
      </c>
      <c r="BI3091" s="18">
        <f t="shared" si="8076"/>
        <v>0</v>
      </c>
      <c r="BJ3091" s="18">
        <f t="shared" si="8077"/>
        <v>0</v>
      </c>
      <c r="BK3091" s="18">
        <f t="shared" si="8078"/>
        <v>0</v>
      </c>
      <c r="BL3091" s="18">
        <f t="shared" si="8111"/>
        <v>0</v>
      </c>
      <c r="BM3091" s="18">
        <f t="shared" si="8111"/>
        <v>0</v>
      </c>
      <c r="BN3091" s="18">
        <f t="shared" si="8111"/>
        <v>0</v>
      </c>
      <c r="BO3091" s="18">
        <f t="shared" si="7984"/>
        <v>0</v>
      </c>
      <c r="BP3091" s="18">
        <f t="shared" si="7985"/>
        <v>0</v>
      </c>
      <c r="BQ3091" s="18">
        <f t="shared" si="7986"/>
        <v>0</v>
      </c>
      <c r="BR3091" s="18">
        <f t="shared" si="8111"/>
        <v>0</v>
      </c>
      <c r="BS3091" s="18">
        <f t="shared" si="8111"/>
        <v>0</v>
      </c>
      <c r="BT3091" s="18">
        <f t="shared" si="8111"/>
        <v>0</v>
      </c>
      <c r="BU3091" s="18">
        <f t="shared" si="7981"/>
        <v>0</v>
      </c>
      <c r="BV3091" s="18">
        <f t="shared" si="7982"/>
        <v>0</v>
      </c>
      <c r="BW3091" s="18">
        <f t="shared" si="7983"/>
        <v>0</v>
      </c>
      <c r="BX3091" s="18">
        <f t="shared" si="8111"/>
        <v>0</v>
      </c>
      <c r="BY3091" s="18">
        <f t="shared" si="8111"/>
        <v>0</v>
      </c>
      <c r="BZ3091" s="18">
        <f t="shared" si="8111"/>
        <v>0</v>
      </c>
      <c r="CA3091" s="18">
        <f t="shared" si="8105"/>
        <v>0</v>
      </c>
      <c r="CB3091" s="18">
        <f t="shared" si="8106"/>
        <v>0</v>
      </c>
      <c r="CC3091" s="18">
        <f t="shared" si="8107"/>
        <v>0</v>
      </c>
      <c r="CD3091" s="18">
        <f t="shared" si="8111"/>
        <v>0</v>
      </c>
      <c r="CE3091" s="27" t="s">
        <v>1661</v>
      </c>
      <c r="CF3091" s="33"/>
    </row>
    <row r="3092" spans="1:119" ht="46.8" hidden="1" x14ac:dyDescent="0.3">
      <c r="A3092" s="41" t="s">
        <v>503</v>
      </c>
      <c r="B3092" s="39">
        <v>240</v>
      </c>
      <c r="C3092" s="41"/>
      <c r="D3092" s="41"/>
      <c r="E3092" s="14" t="s">
        <v>559</v>
      </c>
      <c r="F3092" s="18">
        <f t="shared" si="8108"/>
        <v>0</v>
      </c>
      <c r="G3092" s="18">
        <f t="shared" si="8108"/>
        <v>0</v>
      </c>
      <c r="H3092" s="18">
        <f t="shared" si="8108"/>
        <v>0</v>
      </c>
      <c r="I3092" s="18">
        <f t="shared" si="8108"/>
        <v>0</v>
      </c>
      <c r="J3092" s="18">
        <f t="shared" si="8108"/>
        <v>0</v>
      </c>
      <c r="K3092" s="18">
        <f t="shared" si="8108"/>
        <v>0</v>
      </c>
      <c r="L3092" s="18">
        <f t="shared" si="7962"/>
        <v>0</v>
      </c>
      <c r="M3092" s="18">
        <f t="shared" si="7963"/>
        <v>0</v>
      </c>
      <c r="N3092" s="18">
        <f t="shared" si="7964"/>
        <v>0</v>
      </c>
      <c r="O3092" s="18">
        <f t="shared" si="8109"/>
        <v>0</v>
      </c>
      <c r="P3092" s="18">
        <f t="shared" si="8109"/>
        <v>0</v>
      </c>
      <c r="Q3092" s="18">
        <f t="shared" si="8109"/>
        <v>0</v>
      </c>
      <c r="R3092" s="18">
        <f t="shared" si="8109"/>
        <v>0</v>
      </c>
      <c r="S3092" s="18">
        <f t="shared" si="8109"/>
        <v>0</v>
      </c>
      <c r="T3092" s="18">
        <f t="shared" si="8096"/>
        <v>0</v>
      </c>
      <c r="U3092" s="18">
        <f t="shared" si="8097"/>
        <v>0</v>
      </c>
      <c r="V3092" s="18">
        <f t="shared" si="8098"/>
        <v>0</v>
      </c>
      <c r="W3092" s="18">
        <f t="shared" si="8111"/>
        <v>0</v>
      </c>
      <c r="X3092" s="18">
        <f t="shared" si="8111"/>
        <v>0</v>
      </c>
      <c r="Y3092" s="18">
        <f t="shared" si="8111"/>
        <v>0</v>
      </c>
      <c r="Z3092" s="18">
        <f t="shared" si="8111"/>
        <v>0</v>
      </c>
      <c r="AA3092" s="18">
        <f t="shared" si="8111"/>
        <v>0</v>
      </c>
      <c r="AB3092" s="18">
        <f t="shared" si="8111"/>
        <v>0</v>
      </c>
      <c r="AC3092" s="18">
        <f t="shared" si="8073"/>
        <v>0</v>
      </c>
      <c r="AD3092" s="18">
        <f t="shared" si="8074"/>
        <v>0</v>
      </c>
      <c r="AE3092" s="18">
        <f t="shared" si="8075"/>
        <v>0</v>
      </c>
      <c r="AF3092" s="18">
        <f t="shared" si="8111"/>
        <v>0</v>
      </c>
      <c r="AG3092" s="18">
        <f t="shared" si="8111"/>
        <v>0</v>
      </c>
      <c r="AH3092" s="18">
        <f t="shared" si="8111"/>
        <v>0</v>
      </c>
      <c r="AI3092" s="18">
        <f t="shared" si="8100"/>
        <v>0</v>
      </c>
      <c r="AJ3092" s="18">
        <f t="shared" si="8101"/>
        <v>0</v>
      </c>
      <c r="AK3092" s="18">
        <f t="shared" si="8102"/>
        <v>0</v>
      </c>
      <c r="AL3092" s="18">
        <f t="shared" si="8111"/>
        <v>0</v>
      </c>
      <c r="AM3092" s="18">
        <f t="shared" si="8103"/>
        <v>0</v>
      </c>
      <c r="AN3092" s="18">
        <f t="shared" si="8111"/>
        <v>0</v>
      </c>
      <c r="AO3092" s="18">
        <f t="shared" si="8111"/>
        <v>0</v>
      </c>
      <c r="AP3092" s="18">
        <f t="shared" si="8111"/>
        <v>0</v>
      </c>
      <c r="AQ3092" s="18">
        <f t="shared" si="7987"/>
        <v>0</v>
      </c>
      <c r="AR3092" s="18">
        <f t="shared" si="7988"/>
        <v>0</v>
      </c>
      <c r="AS3092" s="18">
        <f t="shared" si="7989"/>
        <v>0</v>
      </c>
      <c r="AT3092" s="18">
        <f t="shared" si="8111"/>
        <v>0</v>
      </c>
      <c r="AU3092" s="18">
        <f t="shared" si="8111"/>
        <v>0</v>
      </c>
      <c r="AV3092" s="18">
        <f t="shared" si="8111"/>
        <v>0</v>
      </c>
      <c r="AW3092" s="18">
        <f t="shared" si="7990"/>
        <v>0</v>
      </c>
      <c r="AX3092" s="18">
        <f t="shared" si="7991"/>
        <v>0</v>
      </c>
      <c r="AY3092" s="18">
        <f t="shared" si="7992"/>
        <v>0</v>
      </c>
      <c r="AZ3092" s="18">
        <f t="shared" si="8111"/>
        <v>0</v>
      </c>
      <c r="BA3092" s="18">
        <f t="shared" si="8111"/>
        <v>0</v>
      </c>
      <c r="BB3092" s="18">
        <f t="shared" si="8111"/>
        <v>0</v>
      </c>
      <c r="BC3092" s="18">
        <f t="shared" si="8079"/>
        <v>0</v>
      </c>
      <c r="BD3092" s="18">
        <f t="shared" si="8080"/>
        <v>0</v>
      </c>
      <c r="BE3092" s="18">
        <f t="shared" si="8081"/>
        <v>0</v>
      </c>
      <c r="BF3092" s="18">
        <f t="shared" si="8111"/>
        <v>0</v>
      </c>
      <c r="BG3092" s="18">
        <f t="shared" si="8111"/>
        <v>0</v>
      </c>
      <c r="BH3092" s="18">
        <f t="shared" si="8111"/>
        <v>0</v>
      </c>
      <c r="BI3092" s="18">
        <f t="shared" si="8076"/>
        <v>0</v>
      </c>
      <c r="BJ3092" s="18">
        <f t="shared" si="8077"/>
        <v>0</v>
      </c>
      <c r="BK3092" s="18">
        <f t="shared" si="8078"/>
        <v>0</v>
      </c>
      <c r="BL3092" s="18">
        <f t="shared" si="8111"/>
        <v>0</v>
      </c>
      <c r="BM3092" s="18">
        <f t="shared" si="8111"/>
        <v>0</v>
      </c>
      <c r="BN3092" s="18">
        <f t="shared" si="8111"/>
        <v>0</v>
      </c>
      <c r="BO3092" s="18">
        <f t="shared" si="7984"/>
        <v>0</v>
      </c>
      <c r="BP3092" s="18">
        <f t="shared" si="7985"/>
        <v>0</v>
      </c>
      <c r="BQ3092" s="18">
        <f t="shared" si="7986"/>
        <v>0</v>
      </c>
      <c r="BR3092" s="18">
        <f t="shared" si="8111"/>
        <v>0</v>
      </c>
      <c r="BS3092" s="18">
        <f t="shared" si="8111"/>
        <v>0</v>
      </c>
      <c r="BT3092" s="18">
        <f t="shared" si="8111"/>
        <v>0</v>
      </c>
      <c r="BU3092" s="18">
        <f t="shared" si="7981"/>
        <v>0</v>
      </c>
      <c r="BV3092" s="18">
        <f t="shared" si="7982"/>
        <v>0</v>
      </c>
      <c r="BW3092" s="18">
        <f t="shared" si="7983"/>
        <v>0</v>
      </c>
      <c r="BX3092" s="18">
        <f t="shared" si="8111"/>
        <v>0</v>
      </c>
      <c r="BY3092" s="18">
        <f t="shared" si="8111"/>
        <v>0</v>
      </c>
      <c r="BZ3092" s="18">
        <f t="shared" si="8111"/>
        <v>0</v>
      </c>
      <c r="CA3092" s="18">
        <f t="shared" si="8105"/>
        <v>0</v>
      </c>
      <c r="CB3092" s="18">
        <f t="shared" si="8106"/>
        <v>0</v>
      </c>
      <c r="CC3092" s="18">
        <f t="shared" si="8107"/>
        <v>0</v>
      </c>
      <c r="CD3092" s="18">
        <f t="shared" si="8111"/>
        <v>0</v>
      </c>
      <c r="CE3092" s="27" t="s">
        <v>1661</v>
      </c>
      <c r="CF3092" s="33"/>
    </row>
    <row r="3093" spans="1:119" hidden="1" x14ac:dyDescent="0.3">
      <c r="A3093" s="41" t="s">
        <v>503</v>
      </c>
      <c r="B3093" s="39">
        <v>240</v>
      </c>
      <c r="C3093" s="41" t="s">
        <v>198</v>
      </c>
      <c r="D3093" s="41" t="s">
        <v>5</v>
      </c>
      <c r="E3093" s="14" t="s">
        <v>525</v>
      </c>
      <c r="F3093" s="18"/>
      <c r="G3093" s="18"/>
      <c r="H3093" s="18"/>
      <c r="I3093" s="18"/>
      <c r="J3093" s="18"/>
      <c r="K3093" s="18"/>
      <c r="L3093" s="18">
        <f t="shared" si="7962"/>
        <v>0</v>
      </c>
      <c r="M3093" s="18">
        <f t="shared" si="7963"/>
        <v>0</v>
      </c>
      <c r="N3093" s="18">
        <f t="shared" si="7964"/>
        <v>0</v>
      </c>
      <c r="O3093" s="18"/>
      <c r="P3093" s="18"/>
      <c r="Q3093" s="18"/>
      <c r="R3093" s="18"/>
      <c r="S3093" s="18"/>
      <c r="T3093" s="18">
        <f t="shared" si="8096"/>
        <v>0</v>
      </c>
      <c r="U3093" s="18">
        <f t="shared" si="8097"/>
        <v>0</v>
      </c>
      <c r="V3093" s="18">
        <f t="shared" si="8098"/>
        <v>0</v>
      </c>
      <c r="W3093" s="18"/>
      <c r="X3093" s="18"/>
      <c r="Y3093" s="18"/>
      <c r="Z3093" s="18"/>
      <c r="AA3093" s="18"/>
      <c r="AB3093" s="18"/>
      <c r="AC3093" s="18">
        <f t="shared" si="8073"/>
        <v>0</v>
      </c>
      <c r="AD3093" s="18">
        <f t="shared" si="8074"/>
        <v>0</v>
      </c>
      <c r="AE3093" s="18">
        <f t="shared" si="8075"/>
        <v>0</v>
      </c>
      <c r="AF3093" s="18"/>
      <c r="AG3093" s="18"/>
      <c r="AH3093" s="18"/>
      <c r="AI3093" s="18">
        <f t="shared" si="8100"/>
        <v>0</v>
      </c>
      <c r="AJ3093" s="18">
        <f t="shared" si="8101"/>
        <v>0</v>
      </c>
      <c r="AK3093" s="18">
        <f t="shared" si="8102"/>
        <v>0</v>
      </c>
      <c r="AL3093" s="18"/>
      <c r="AM3093" s="18">
        <f t="shared" si="8103"/>
        <v>0</v>
      </c>
      <c r="AN3093" s="18"/>
      <c r="AO3093" s="18"/>
      <c r="AP3093" s="18"/>
      <c r="AQ3093" s="18">
        <f t="shared" si="7987"/>
        <v>0</v>
      </c>
      <c r="AR3093" s="18">
        <f t="shared" si="7988"/>
        <v>0</v>
      </c>
      <c r="AS3093" s="18">
        <f t="shared" si="7989"/>
        <v>0</v>
      </c>
      <c r="AT3093" s="18"/>
      <c r="AU3093" s="18"/>
      <c r="AV3093" s="18"/>
      <c r="AW3093" s="18">
        <f t="shared" si="7990"/>
        <v>0</v>
      </c>
      <c r="AX3093" s="18">
        <f t="shared" si="7991"/>
        <v>0</v>
      </c>
      <c r="AY3093" s="18">
        <f t="shared" si="7992"/>
        <v>0</v>
      </c>
      <c r="AZ3093" s="18"/>
      <c r="BA3093" s="18"/>
      <c r="BB3093" s="18"/>
      <c r="BC3093" s="18">
        <f t="shared" si="8079"/>
        <v>0</v>
      </c>
      <c r="BD3093" s="18">
        <f t="shared" si="8080"/>
        <v>0</v>
      </c>
      <c r="BE3093" s="18">
        <f t="shared" si="8081"/>
        <v>0</v>
      </c>
      <c r="BF3093" s="18"/>
      <c r="BG3093" s="18"/>
      <c r="BH3093" s="18"/>
      <c r="BI3093" s="18">
        <f t="shared" si="8076"/>
        <v>0</v>
      </c>
      <c r="BJ3093" s="18">
        <f t="shared" si="8077"/>
        <v>0</v>
      </c>
      <c r="BK3093" s="18">
        <f t="shared" si="8078"/>
        <v>0</v>
      </c>
      <c r="BL3093" s="18"/>
      <c r="BM3093" s="18"/>
      <c r="BN3093" s="18"/>
      <c r="BO3093" s="18">
        <f t="shared" si="7984"/>
        <v>0</v>
      </c>
      <c r="BP3093" s="18">
        <f t="shared" si="7985"/>
        <v>0</v>
      </c>
      <c r="BQ3093" s="18">
        <f t="shared" si="7986"/>
        <v>0</v>
      </c>
      <c r="BR3093" s="18"/>
      <c r="BS3093" s="18"/>
      <c r="BT3093" s="18"/>
      <c r="BU3093" s="18">
        <f t="shared" si="7981"/>
        <v>0</v>
      </c>
      <c r="BV3093" s="18">
        <f t="shared" si="7982"/>
        <v>0</v>
      </c>
      <c r="BW3093" s="18">
        <f t="shared" si="7983"/>
        <v>0</v>
      </c>
      <c r="BX3093" s="18"/>
      <c r="BY3093" s="18"/>
      <c r="BZ3093" s="18"/>
      <c r="CA3093" s="18">
        <f t="shared" si="8105"/>
        <v>0</v>
      </c>
      <c r="CB3093" s="18">
        <f t="shared" si="8106"/>
        <v>0</v>
      </c>
      <c r="CC3093" s="18">
        <f t="shared" si="8107"/>
        <v>0</v>
      </c>
      <c r="CD3093" s="18"/>
      <c r="CE3093" s="27" t="s">
        <v>1661</v>
      </c>
      <c r="CF3093" s="33"/>
    </row>
    <row r="3094" spans="1:119" s="11" customFormat="1" ht="46.8" hidden="1" x14ac:dyDescent="0.3">
      <c r="A3094" s="10" t="s">
        <v>1238</v>
      </c>
      <c r="B3094" s="16"/>
      <c r="C3094" s="10"/>
      <c r="D3094" s="10"/>
      <c r="E3094" s="15" t="s">
        <v>1240</v>
      </c>
      <c r="F3094" s="17">
        <f t="shared" ref="F3094:K3096" si="8112">F3095</f>
        <v>0</v>
      </c>
      <c r="G3094" s="17">
        <f t="shared" si="8112"/>
        <v>0</v>
      </c>
      <c r="H3094" s="17">
        <f t="shared" si="8112"/>
        <v>0</v>
      </c>
      <c r="I3094" s="17">
        <f t="shared" si="8112"/>
        <v>0</v>
      </c>
      <c r="J3094" s="17">
        <f t="shared" si="8112"/>
        <v>0</v>
      </c>
      <c r="K3094" s="17">
        <f t="shared" si="8112"/>
        <v>0</v>
      </c>
      <c r="L3094" s="17">
        <f t="shared" si="7962"/>
        <v>0</v>
      </c>
      <c r="M3094" s="17">
        <f t="shared" si="7963"/>
        <v>0</v>
      </c>
      <c r="N3094" s="17">
        <f t="shared" si="7964"/>
        <v>0</v>
      </c>
      <c r="O3094" s="17">
        <f t="shared" ref="O3094:S3096" si="8113">O3095</f>
        <v>0</v>
      </c>
      <c r="P3094" s="17">
        <f t="shared" si="8113"/>
        <v>0</v>
      </c>
      <c r="Q3094" s="17">
        <f t="shared" si="8113"/>
        <v>0</v>
      </c>
      <c r="R3094" s="17">
        <f t="shared" si="8113"/>
        <v>0</v>
      </c>
      <c r="S3094" s="17">
        <f t="shared" si="8113"/>
        <v>0</v>
      </c>
      <c r="T3094" s="17">
        <f t="shared" si="8096"/>
        <v>0</v>
      </c>
      <c r="U3094" s="17">
        <f t="shared" si="8097"/>
        <v>0</v>
      </c>
      <c r="V3094" s="17">
        <f t="shared" si="8098"/>
        <v>0</v>
      </c>
      <c r="W3094" s="17">
        <f t="shared" ref="W3094:CD3096" si="8114">W3095</f>
        <v>0</v>
      </c>
      <c r="X3094" s="17">
        <f t="shared" si="8114"/>
        <v>0</v>
      </c>
      <c r="Y3094" s="17">
        <f t="shared" si="8114"/>
        <v>0</v>
      </c>
      <c r="Z3094" s="17">
        <f t="shared" si="8114"/>
        <v>0</v>
      </c>
      <c r="AA3094" s="17">
        <f t="shared" si="8114"/>
        <v>0</v>
      </c>
      <c r="AB3094" s="17">
        <f t="shared" si="8114"/>
        <v>0</v>
      </c>
      <c r="AC3094" s="17">
        <f t="shared" si="8073"/>
        <v>0</v>
      </c>
      <c r="AD3094" s="17">
        <f t="shared" si="8074"/>
        <v>0</v>
      </c>
      <c r="AE3094" s="17">
        <f t="shared" si="8075"/>
        <v>0</v>
      </c>
      <c r="AF3094" s="17">
        <f t="shared" si="8114"/>
        <v>0</v>
      </c>
      <c r="AG3094" s="17">
        <f t="shared" si="8114"/>
        <v>0</v>
      </c>
      <c r="AH3094" s="17">
        <f t="shared" si="8114"/>
        <v>0</v>
      </c>
      <c r="AI3094" s="17">
        <f t="shared" si="8100"/>
        <v>0</v>
      </c>
      <c r="AJ3094" s="17">
        <f t="shared" si="8101"/>
        <v>0</v>
      </c>
      <c r="AK3094" s="17">
        <f t="shared" si="8102"/>
        <v>0</v>
      </c>
      <c r="AL3094" s="17">
        <f t="shared" si="8114"/>
        <v>0</v>
      </c>
      <c r="AM3094" s="17">
        <f t="shared" si="8103"/>
        <v>0</v>
      </c>
      <c r="AN3094" s="17">
        <f t="shared" si="8114"/>
        <v>0</v>
      </c>
      <c r="AO3094" s="17">
        <f t="shared" si="8114"/>
        <v>0</v>
      </c>
      <c r="AP3094" s="17">
        <f t="shared" si="8114"/>
        <v>0</v>
      </c>
      <c r="AQ3094" s="17">
        <f t="shared" si="7987"/>
        <v>0</v>
      </c>
      <c r="AR3094" s="17">
        <f t="shared" si="7988"/>
        <v>0</v>
      </c>
      <c r="AS3094" s="17">
        <f t="shared" si="7989"/>
        <v>0</v>
      </c>
      <c r="AT3094" s="17">
        <f t="shared" si="8114"/>
        <v>0</v>
      </c>
      <c r="AU3094" s="17">
        <f t="shared" si="8114"/>
        <v>0</v>
      </c>
      <c r="AV3094" s="17">
        <f t="shared" si="8114"/>
        <v>0</v>
      </c>
      <c r="AW3094" s="17">
        <f t="shared" si="7990"/>
        <v>0</v>
      </c>
      <c r="AX3094" s="17">
        <f t="shared" si="7991"/>
        <v>0</v>
      </c>
      <c r="AY3094" s="17">
        <f t="shared" si="7992"/>
        <v>0</v>
      </c>
      <c r="AZ3094" s="17">
        <f t="shared" si="8114"/>
        <v>0</v>
      </c>
      <c r="BA3094" s="17">
        <f t="shared" si="8114"/>
        <v>0</v>
      </c>
      <c r="BB3094" s="17">
        <f t="shared" si="8114"/>
        <v>0</v>
      </c>
      <c r="BC3094" s="17">
        <f t="shared" si="8079"/>
        <v>0</v>
      </c>
      <c r="BD3094" s="17">
        <f t="shared" si="8080"/>
        <v>0</v>
      </c>
      <c r="BE3094" s="17">
        <f t="shared" si="8081"/>
        <v>0</v>
      </c>
      <c r="BF3094" s="17">
        <f t="shared" si="8114"/>
        <v>0</v>
      </c>
      <c r="BG3094" s="17">
        <f t="shared" si="8114"/>
        <v>0</v>
      </c>
      <c r="BH3094" s="17">
        <f t="shared" si="8114"/>
        <v>0</v>
      </c>
      <c r="BI3094" s="18">
        <f t="shared" si="8076"/>
        <v>0</v>
      </c>
      <c r="BJ3094" s="18">
        <f t="shared" si="8077"/>
        <v>0</v>
      </c>
      <c r="BK3094" s="18">
        <f t="shared" si="8078"/>
        <v>0</v>
      </c>
      <c r="BL3094" s="17">
        <f t="shared" si="8114"/>
        <v>0</v>
      </c>
      <c r="BM3094" s="17">
        <f t="shared" si="8114"/>
        <v>0</v>
      </c>
      <c r="BN3094" s="17">
        <f t="shared" si="8114"/>
        <v>0</v>
      </c>
      <c r="BO3094" s="17">
        <f t="shared" si="7984"/>
        <v>0</v>
      </c>
      <c r="BP3094" s="17">
        <f t="shared" si="7985"/>
        <v>0</v>
      </c>
      <c r="BQ3094" s="17">
        <f t="shared" si="7986"/>
        <v>0</v>
      </c>
      <c r="BR3094" s="17">
        <f t="shared" si="8114"/>
        <v>0</v>
      </c>
      <c r="BS3094" s="17">
        <f t="shared" si="8114"/>
        <v>0</v>
      </c>
      <c r="BT3094" s="17">
        <f t="shared" si="8114"/>
        <v>0</v>
      </c>
      <c r="BU3094" s="17">
        <f t="shared" si="7981"/>
        <v>0</v>
      </c>
      <c r="BV3094" s="17">
        <f t="shared" si="7982"/>
        <v>0</v>
      </c>
      <c r="BW3094" s="17">
        <f t="shared" si="7983"/>
        <v>0</v>
      </c>
      <c r="BX3094" s="17">
        <f t="shared" si="8114"/>
        <v>0</v>
      </c>
      <c r="BY3094" s="17">
        <f t="shared" si="8114"/>
        <v>0</v>
      </c>
      <c r="BZ3094" s="17">
        <f t="shared" si="8114"/>
        <v>0</v>
      </c>
      <c r="CA3094" s="17">
        <f t="shared" si="8105"/>
        <v>0</v>
      </c>
      <c r="CB3094" s="17">
        <f t="shared" si="8106"/>
        <v>0</v>
      </c>
      <c r="CC3094" s="17">
        <f t="shared" si="8107"/>
        <v>0</v>
      </c>
      <c r="CD3094" s="17">
        <f t="shared" si="8114"/>
        <v>0</v>
      </c>
      <c r="CE3094" s="27" t="s">
        <v>1661</v>
      </c>
      <c r="CF3094" s="33"/>
      <c r="CG3094" s="37"/>
      <c r="CH3094" s="37"/>
      <c r="CI3094" s="37"/>
      <c r="CJ3094" s="37"/>
      <c r="CK3094" s="37"/>
      <c r="CL3094" s="37"/>
      <c r="CM3094" s="37"/>
      <c r="CN3094" s="37"/>
      <c r="CO3094" s="37"/>
      <c r="CP3094" s="37"/>
      <c r="CQ3094" s="37"/>
      <c r="CR3094" s="37"/>
      <c r="CS3094" s="37"/>
      <c r="CT3094" s="37"/>
      <c r="CU3094" s="37"/>
      <c r="CV3094" s="37"/>
      <c r="CW3094" s="37"/>
      <c r="CX3094" s="37"/>
      <c r="CY3094" s="37"/>
      <c r="CZ3094" s="37"/>
      <c r="DA3094" s="37"/>
      <c r="DB3094" s="37"/>
      <c r="DC3094" s="37"/>
      <c r="DD3094" s="37"/>
      <c r="DE3094" s="37"/>
      <c r="DF3094" s="37"/>
      <c r="DG3094" s="37"/>
      <c r="DH3094" s="37"/>
      <c r="DI3094" s="37"/>
      <c r="DJ3094" s="37"/>
      <c r="DK3094" s="37"/>
      <c r="DL3094" s="37"/>
      <c r="DM3094" s="37"/>
      <c r="DN3094" s="37"/>
      <c r="DO3094" s="37"/>
    </row>
    <row r="3095" spans="1:119" ht="31.2" hidden="1" x14ac:dyDescent="0.3">
      <c r="A3095" s="41" t="s">
        <v>1239</v>
      </c>
      <c r="B3095" s="39"/>
      <c r="C3095" s="41"/>
      <c r="D3095" s="41"/>
      <c r="E3095" s="14" t="s">
        <v>1241</v>
      </c>
      <c r="F3095" s="18">
        <f t="shared" ref="F3095:K3095" si="8115">F3096+F3109</f>
        <v>0</v>
      </c>
      <c r="G3095" s="18">
        <f t="shared" si="8115"/>
        <v>0</v>
      </c>
      <c r="H3095" s="18">
        <f t="shared" si="8115"/>
        <v>0</v>
      </c>
      <c r="I3095" s="18">
        <f t="shared" si="8115"/>
        <v>0</v>
      </c>
      <c r="J3095" s="18">
        <f t="shared" si="8115"/>
        <v>0</v>
      </c>
      <c r="K3095" s="18">
        <f t="shared" si="8115"/>
        <v>0</v>
      </c>
      <c r="L3095" s="18">
        <f t="shared" si="7962"/>
        <v>0</v>
      </c>
      <c r="M3095" s="18">
        <f t="shared" si="7963"/>
        <v>0</v>
      </c>
      <c r="N3095" s="18">
        <f t="shared" si="7964"/>
        <v>0</v>
      </c>
      <c r="O3095" s="18">
        <f t="shared" ref="O3095:S3095" si="8116">O3096+O3109</f>
        <v>0</v>
      </c>
      <c r="P3095" s="18">
        <f t="shared" si="8116"/>
        <v>0</v>
      </c>
      <c r="Q3095" s="18">
        <f t="shared" si="8116"/>
        <v>0</v>
      </c>
      <c r="R3095" s="18">
        <f t="shared" si="8116"/>
        <v>0</v>
      </c>
      <c r="S3095" s="18">
        <f t="shared" si="8116"/>
        <v>0</v>
      </c>
      <c r="T3095" s="18">
        <f t="shared" si="8096"/>
        <v>0</v>
      </c>
      <c r="U3095" s="18">
        <f t="shared" si="8097"/>
        <v>0</v>
      </c>
      <c r="V3095" s="18">
        <f t="shared" si="8098"/>
        <v>0</v>
      </c>
      <c r="W3095" s="18">
        <f t="shared" ref="W3095:CD3095" si="8117">W3096+W3109</f>
        <v>0</v>
      </c>
      <c r="X3095" s="18">
        <f t="shared" ref="X3095:AB3095" si="8118">X3096+X3109</f>
        <v>0</v>
      </c>
      <c r="Y3095" s="18">
        <f t="shared" si="8118"/>
        <v>0</v>
      </c>
      <c r="Z3095" s="18">
        <f t="shared" si="8118"/>
        <v>0</v>
      </c>
      <c r="AA3095" s="18">
        <f t="shared" si="8118"/>
        <v>0</v>
      </c>
      <c r="AB3095" s="18">
        <f t="shared" si="8118"/>
        <v>0</v>
      </c>
      <c r="AC3095" s="18">
        <f t="shared" si="8073"/>
        <v>0</v>
      </c>
      <c r="AD3095" s="18">
        <f t="shared" si="8074"/>
        <v>0</v>
      </c>
      <c r="AE3095" s="18">
        <f t="shared" si="8075"/>
        <v>0</v>
      </c>
      <c r="AF3095" s="18">
        <f t="shared" ref="AF3095:AH3095" si="8119">AF3096+AF3109</f>
        <v>0</v>
      </c>
      <c r="AG3095" s="18">
        <f t="shared" si="8119"/>
        <v>0</v>
      </c>
      <c r="AH3095" s="18">
        <f t="shared" si="8119"/>
        <v>0</v>
      </c>
      <c r="AI3095" s="18">
        <f t="shared" si="8100"/>
        <v>0</v>
      </c>
      <c r="AJ3095" s="18">
        <f t="shared" si="8101"/>
        <v>0</v>
      </c>
      <c r="AK3095" s="18">
        <f t="shared" si="8102"/>
        <v>0</v>
      </c>
      <c r="AL3095" s="18">
        <f t="shared" ref="AL3095" si="8120">AL3096+AL3109</f>
        <v>0</v>
      </c>
      <c r="AM3095" s="18">
        <f t="shared" si="8103"/>
        <v>0</v>
      </c>
      <c r="AN3095" s="18">
        <f t="shared" ref="AN3095:AP3095" si="8121">AN3096+AN3109</f>
        <v>0</v>
      </c>
      <c r="AO3095" s="18">
        <f t="shared" si="8121"/>
        <v>0</v>
      </c>
      <c r="AP3095" s="18">
        <f t="shared" si="8121"/>
        <v>0</v>
      </c>
      <c r="AQ3095" s="18">
        <f t="shared" si="7987"/>
        <v>0</v>
      </c>
      <c r="AR3095" s="18">
        <f t="shared" si="7988"/>
        <v>0</v>
      </c>
      <c r="AS3095" s="18">
        <f t="shared" si="7989"/>
        <v>0</v>
      </c>
      <c r="AT3095" s="18">
        <f t="shared" ref="AT3095:AV3095" si="8122">AT3096+AT3109</f>
        <v>0</v>
      </c>
      <c r="AU3095" s="18">
        <f t="shared" si="8122"/>
        <v>0</v>
      </c>
      <c r="AV3095" s="18">
        <f t="shared" si="8122"/>
        <v>0</v>
      </c>
      <c r="AW3095" s="18">
        <f t="shared" si="7990"/>
        <v>0</v>
      </c>
      <c r="AX3095" s="18">
        <f t="shared" si="7991"/>
        <v>0</v>
      </c>
      <c r="AY3095" s="18">
        <f t="shared" si="7992"/>
        <v>0</v>
      </c>
      <c r="AZ3095" s="18">
        <f t="shared" ref="AZ3095:BB3095" si="8123">AZ3096+AZ3109</f>
        <v>0</v>
      </c>
      <c r="BA3095" s="18">
        <f t="shared" si="8123"/>
        <v>0</v>
      </c>
      <c r="BB3095" s="18">
        <f t="shared" si="8123"/>
        <v>0</v>
      </c>
      <c r="BC3095" s="18">
        <f t="shared" si="8079"/>
        <v>0</v>
      </c>
      <c r="BD3095" s="18">
        <f t="shared" si="8080"/>
        <v>0</v>
      </c>
      <c r="BE3095" s="18">
        <f t="shared" si="8081"/>
        <v>0</v>
      </c>
      <c r="BF3095" s="18">
        <f t="shared" ref="BF3095:BH3095" si="8124">BF3096+BF3109</f>
        <v>0</v>
      </c>
      <c r="BG3095" s="18">
        <f t="shared" si="8124"/>
        <v>0</v>
      </c>
      <c r="BH3095" s="18">
        <f t="shared" si="8124"/>
        <v>0</v>
      </c>
      <c r="BI3095" s="18">
        <f t="shared" si="8076"/>
        <v>0</v>
      </c>
      <c r="BJ3095" s="18">
        <f t="shared" si="8077"/>
        <v>0</v>
      </c>
      <c r="BK3095" s="18">
        <f t="shared" si="8078"/>
        <v>0</v>
      </c>
      <c r="BL3095" s="18">
        <f t="shared" ref="BL3095:BN3095" si="8125">BL3096+BL3109</f>
        <v>0</v>
      </c>
      <c r="BM3095" s="18">
        <f t="shared" si="8125"/>
        <v>0</v>
      </c>
      <c r="BN3095" s="18">
        <f t="shared" si="8125"/>
        <v>0</v>
      </c>
      <c r="BO3095" s="18">
        <f t="shared" si="7984"/>
        <v>0</v>
      </c>
      <c r="BP3095" s="18">
        <f t="shared" si="7985"/>
        <v>0</v>
      </c>
      <c r="BQ3095" s="18">
        <f t="shared" si="7986"/>
        <v>0</v>
      </c>
      <c r="BR3095" s="18">
        <f t="shared" ref="BR3095:BT3095" si="8126">BR3096+BR3109</f>
        <v>0</v>
      </c>
      <c r="BS3095" s="18">
        <f t="shared" si="8126"/>
        <v>0</v>
      </c>
      <c r="BT3095" s="18">
        <f t="shared" si="8126"/>
        <v>0</v>
      </c>
      <c r="BU3095" s="18">
        <f t="shared" si="7981"/>
        <v>0</v>
      </c>
      <c r="BV3095" s="18">
        <f t="shared" si="7982"/>
        <v>0</v>
      </c>
      <c r="BW3095" s="18">
        <f t="shared" si="7983"/>
        <v>0</v>
      </c>
      <c r="BX3095" s="18">
        <f t="shared" ref="BX3095:BZ3095" si="8127">BX3096+BX3109</f>
        <v>0</v>
      </c>
      <c r="BY3095" s="18">
        <f t="shared" si="8127"/>
        <v>0</v>
      </c>
      <c r="BZ3095" s="18">
        <f t="shared" si="8127"/>
        <v>0</v>
      </c>
      <c r="CA3095" s="18">
        <f t="shared" si="8105"/>
        <v>0</v>
      </c>
      <c r="CB3095" s="18">
        <f t="shared" si="8106"/>
        <v>0</v>
      </c>
      <c r="CC3095" s="18">
        <f t="shared" si="8107"/>
        <v>0</v>
      </c>
      <c r="CD3095" s="18">
        <f t="shared" si="8117"/>
        <v>0</v>
      </c>
      <c r="CE3095" s="27" t="s">
        <v>1661</v>
      </c>
      <c r="CF3095" s="33"/>
    </row>
    <row r="3096" spans="1:119" ht="31.2" hidden="1" x14ac:dyDescent="0.3">
      <c r="A3096" s="41" t="s">
        <v>1239</v>
      </c>
      <c r="B3096" s="39">
        <v>200</v>
      </c>
      <c r="C3096" s="41"/>
      <c r="D3096" s="41"/>
      <c r="E3096" s="14" t="s">
        <v>551</v>
      </c>
      <c r="F3096" s="18">
        <f t="shared" si="8112"/>
        <v>0</v>
      </c>
      <c r="G3096" s="18">
        <f t="shared" si="8112"/>
        <v>0</v>
      </c>
      <c r="H3096" s="18">
        <f t="shared" si="8112"/>
        <v>0</v>
      </c>
      <c r="I3096" s="18">
        <f t="shared" si="8112"/>
        <v>0</v>
      </c>
      <c r="J3096" s="18">
        <f t="shared" si="8112"/>
        <v>0</v>
      </c>
      <c r="K3096" s="18">
        <f t="shared" si="8112"/>
        <v>0</v>
      </c>
      <c r="L3096" s="18">
        <f t="shared" si="7962"/>
        <v>0</v>
      </c>
      <c r="M3096" s="18">
        <f t="shared" si="7963"/>
        <v>0</v>
      </c>
      <c r="N3096" s="18">
        <f t="shared" si="7964"/>
        <v>0</v>
      </c>
      <c r="O3096" s="18">
        <f t="shared" si="8113"/>
        <v>0</v>
      </c>
      <c r="P3096" s="18">
        <f t="shared" si="8113"/>
        <v>0</v>
      </c>
      <c r="Q3096" s="18">
        <f t="shared" si="8113"/>
        <v>0</v>
      </c>
      <c r="R3096" s="18">
        <f t="shared" si="8113"/>
        <v>0</v>
      </c>
      <c r="S3096" s="18">
        <f t="shared" si="8113"/>
        <v>0</v>
      </c>
      <c r="T3096" s="18">
        <f t="shared" si="8096"/>
        <v>0</v>
      </c>
      <c r="U3096" s="18">
        <f t="shared" si="8097"/>
        <v>0</v>
      </c>
      <c r="V3096" s="18">
        <f t="shared" si="8098"/>
        <v>0</v>
      </c>
      <c r="W3096" s="18">
        <f t="shared" si="8114"/>
        <v>0</v>
      </c>
      <c r="X3096" s="18">
        <f t="shared" si="8114"/>
        <v>0</v>
      </c>
      <c r="Y3096" s="18">
        <f t="shared" si="8114"/>
        <v>0</v>
      </c>
      <c r="Z3096" s="18">
        <f t="shared" si="8114"/>
        <v>0</v>
      </c>
      <c r="AA3096" s="18">
        <f t="shared" si="8114"/>
        <v>0</v>
      </c>
      <c r="AB3096" s="18">
        <f t="shared" si="8114"/>
        <v>0</v>
      </c>
      <c r="AC3096" s="18">
        <f t="shared" si="8073"/>
        <v>0</v>
      </c>
      <c r="AD3096" s="18">
        <f t="shared" si="8074"/>
        <v>0</v>
      </c>
      <c r="AE3096" s="18">
        <f t="shared" si="8075"/>
        <v>0</v>
      </c>
      <c r="AF3096" s="18">
        <f t="shared" si="8114"/>
        <v>0</v>
      </c>
      <c r="AG3096" s="18">
        <f t="shared" si="8114"/>
        <v>0</v>
      </c>
      <c r="AH3096" s="18">
        <f t="shared" si="8114"/>
        <v>0</v>
      </c>
      <c r="AI3096" s="18">
        <f t="shared" si="8100"/>
        <v>0</v>
      </c>
      <c r="AJ3096" s="18">
        <f t="shared" si="8101"/>
        <v>0</v>
      </c>
      <c r="AK3096" s="18">
        <f t="shared" si="8102"/>
        <v>0</v>
      </c>
      <c r="AL3096" s="18">
        <f t="shared" si="8114"/>
        <v>0</v>
      </c>
      <c r="AM3096" s="18">
        <f t="shared" si="8103"/>
        <v>0</v>
      </c>
      <c r="AN3096" s="18">
        <f t="shared" si="8114"/>
        <v>0</v>
      </c>
      <c r="AO3096" s="18">
        <f t="shared" si="8114"/>
        <v>0</v>
      </c>
      <c r="AP3096" s="18">
        <f t="shared" si="8114"/>
        <v>0</v>
      </c>
      <c r="AQ3096" s="18">
        <f t="shared" si="7987"/>
        <v>0</v>
      </c>
      <c r="AR3096" s="18">
        <f t="shared" si="7988"/>
        <v>0</v>
      </c>
      <c r="AS3096" s="18">
        <f t="shared" si="7989"/>
        <v>0</v>
      </c>
      <c r="AT3096" s="18">
        <f t="shared" si="8114"/>
        <v>0</v>
      </c>
      <c r="AU3096" s="18">
        <f t="shared" si="8114"/>
        <v>0</v>
      </c>
      <c r="AV3096" s="18">
        <f t="shared" si="8114"/>
        <v>0</v>
      </c>
      <c r="AW3096" s="18">
        <f t="shared" si="7990"/>
        <v>0</v>
      </c>
      <c r="AX3096" s="18">
        <f t="shared" si="7991"/>
        <v>0</v>
      </c>
      <c r="AY3096" s="18">
        <f t="shared" si="7992"/>
        <v>0</v>
      </c>
      <c r="AZ3096" s="18">
        <f t="shared" si="8114"/>
        <v>0</v>
      </c>
      <c r="BA3096" s="18">
        <f t="shared" si="8114"/>
        <v>0</v>
      </c>
      <c r="BB3096" s="18">
        <f t="shared" si="8114"/>
        <v>0</v>
      </c>
      <c r="BC3096" s="18">
        <f t="shared" si="8079"/>
        <v>0</v>
      </c>
      <c r="BD3096" s="18">
        <f t="shared" si="8080"/>
        <v>0</v>
      </c>
      <c r="BE3096" s="18">
        <f t="shared" si="8081"/>
        <v>0</v>
      </c>
      <c r="BF3096" s="18">
        <f t="shared" si="8114"/>
        <v>0</v>
      </c>
      <c r="BG3096" s="18">
        <f t="shared" si="8114"/>
        <v>0</v>
      </c>
      <c r="BH3096" s="18">
        <f t="shared" si="8114"/>
        <v>0</v>
      </c>
      <c r="BI3096" s="18">
        <f t="shared" si="8076"/>
        <v>0</v>
      </c>
      <c r="BJ3096" s="18">
        <f t="shared" si="8077"/>
        <v>0</v>
      </c>
      <c r="BK3096" s="18">
        <f t="shared" si="8078"/>
        <v>0</v>
      </c>
      <c r="BL3096" s="18">
        <f t="shared" si="8114"/>
        <v>0</v>
      </c>
      <c r="BM3096" s="18">
        <f t="shared" si="8114"/>
        <v>0</v>
      </c>
      <c r="BN3096" s="18">
        <f t="shared" si="8114"/>
        <v>0</v>
      </c>
      <c r="BO3096" s="18">
        <f t="shared" si="7984"/>
        <v>0</v>
      </c>
      <c r="BP3096" s="18">
        <f t="shared" si="7985"/>
        <v>0</v>
      </c>
      <c r="BQ3096" s="18">
        <f t="shared" si="7986"/>
        <v>0</v>
      </c>
      <c r="BR3096" s="18">
        <f t="shared" si="8114"/>
        <v>0</v>
      </c>
      <c r="BS3096" s="18">
        <f t="shared" si="8114"/>
        <v>0</v>
      </c>
      <c r="BT3096" s="18">
        <f t="shared" si="8114"/>
        <v>0</v>
      </c>
      <c r="BU3096" s="18">
        <f t="shared" si="7981"/>
        <v>0</v>
      </c>
      <c r="BV3096" s="18">
        <f t="shared" si="7982"/>
        <v>0</v>
      </c>
      <c r="BW3096" s="18">
        <f t="shared" si="7983"/>
        <v>0</v>
      </c>
      <c r="BX3096" s="18">
        <f t="shared" si="8114"/>
        <v>0</v>
      </c>
      <c r="BY3096" s="18">
        <f t="shared" si="8114"/>
        <v>0</v>
      </c>
      <c r="BZ3096" s="18">
        <f t="shared" si="8114"/>
        <v>0</v>
      </c>
      <c r="CA3096" s="18">
        <f t="shared" si="8105"/>
        <v>0</v>
      </c>
      <c r="CB3096" s="18">
        <f t="shared" si="8106"/>
        <v>0</v>
      </c>
      <c r="CC3096" s="18">
        <f t="shared" si="8107"/>
        <v>0</v>
      </c>
      <c r="CD3096" s="18">
        <f t="shared" si="8114"/>
        <v>0</v>
      </c>
      <c r="CE3096" s="27" t="s">
        <v>1661</v>
      </c>
      <c r="CF3096" s="33"/>
    </row>
    <row r="3097" spans="1:119" ht="46.8" hidden="1" x14ac:dyDescent="0.3">
      <c r="A3097" s="41" t="s">
        <v>1239</v>
      </c>
      <c r="B3097" s="39">
        <v>240</v>
      </c>
      <c r="C3097" s="41"/>
      <c r="D3097" s="41"/>
      <c r="E3097" s="14" t="s">
        <v>559</v>
      </c>
      <c r="F3097" s="18">
        <f t="shared" ref="F3097:K3097" si="8128">F3099+F3100+F3101+F3102+F3103+F3104+F3105+F3106+F3108+F3107+F3098</f>
        <v>0</v>
      </c>
      <c r="G3097" s="18">
        <f t="shared" si="8128"/>
        <v>0</v>
      </c>
      <c r="H3097" s="18">
        <f t="shared" si="8128"/>
        <v>0</v>
      </c>
      <c r="I3097" s="18">
        <f t="shared" si="8128"/>
        <v>0</v>
      </c>
      <c r="J3097" s="18">
        <f t="shared" si="8128"/>
        <v>0</v>
      </c>
      <c r="K3097" s="18">
        <f t="shared" si="8128"/>
        <v>0</v>
      </c>
      <c r="L3097" s="18">
        <f t="shared" si="7962"/>
        <v>0</v>
      </c>
      <c r="M3097" s="18">
        <f t="shared" si="7963"/>
        <v>0</v>
      </c>
      <c r="N3097" s="18">
        <f t="shared" si="7964"/>
        <v>0</v>
      </c>
      <c r="O3097" s="18">
        <f t="shared" ref="O3097:S3097" si="8129">O3099+O3100+O3101+O3102+O3103+O3104+O3105+O3106+O3108+O3107+O3098</f>
        <v>0</v>
      </c>
      <c r="P3097" s="18">
        <f t="shared" si="8129"/>
        <v>0</v>
      </c>
      <c r="Q3097" s="18">
        <f t="shared" si="8129"/>
        <v>0</v>
      </c>
      <c r="R3097" s="18">
        <f t="shared" si="8129"/>
        <v>0</v>
      </c>
      <c r="S3097" s="18">
        <f t="shared" si="8129"/>
        <v>0</v>
      </c>
      <c r="T3097" s="18">
        <f t="shared" si="8096"/>
        <v>0</v>
      </c>
      <c r="U3097" s="18">
        <f t="shared" si="8097"/>
        <v>0</v>
      </c>
      <c r="V3097" s="18">
        <f t="shared" si="8098"/>
        <v>0</v>
      </c>
      <c r="W3097" s="18">
        <f t="shared" ref="W3097:CD3097" si="8130">W3099+W3100+W3101+W3102+W3103+W3104+W3105+W3106+W3108+W3107+W3098</f>
        <v>0</v>
      </c>
      <c r="X3097" s="18">
        <f t="shared" ref="X3097:AB3097" si="8131">X3099+X3100+X3101+X3102+X3103+X3104+X3105+X3106+X3108+X3107+X3098</f>
        <v>0</v>
      </c>
      <c r="Y3097" s="18">
        <f t="shared" si="8131"/>
        <v>0</v>
      </c>
      <c r="Z3097" s="18">
        <f t="shared" si="8131"/>
        <v>0</v>
      </c>
      <c r="AA3097" s="18">
        <f t="shared" si="8131"/>
        <v>0</v>
      </c>
      <c r="AB3097" s="18">
        <f t="shared" si="8131"/>
        <v>0</v>
      </c>
      <c r="AC3097" s="18">
        <f t="shared" si="8073"/>
        <v>0</v>
      </c>
      <c r="AD3097" s="18">
        <f t="shared" si="8074"/>
        <v>0</v>
      </c>
      <c r="AE3097" s="18">
        <f t="shared" si="8075"/>
        <v>0</v>
      </c>
      <c r="AF3097" s="18">
        <f t="shared" ref="AF3097:AH3097" si="8132">AF3099+AF3100+AF3101+AF3102+AF3103+AF3104+AF3105+AF3106+AF3108+AF3107+AF3098</f>
        <v>0</v>
      </c>
      <c r="AG3097" s="18">
        <f t="shared" si="8132"/>
        <v>0</v>
      </c>
      <c r="AH3097" s="18">
        <f t="shared" si="8132"/>
        <v>0</v>
      </c>
      <c r="AI3097" s="18">
        <f t="shared" si="8100"/>
        <v>0</v>
      </c>
      <c r="AJ3097" s="18">
        <f t="shared" si="8101"/>
        <v>0</v>
      </c>
      <c r="AK3097" s="18">
        <f t="shared" si="8102"/>
        <v>0</v>
      </c>
      <c r="AL3097" s="18">
        <f t="shared" ref="AL3097" si="8133">AL3099+AL3100+AL3101+AL3102+AL3103+AL3104+AL3105+AL3106+AL3108+AL3107+AL3098</f>
        <v>0</v>
      </c>
      <c r="AM3097" s="18">
        <f t="shared" si="8103"/>
        <v>0</v>
      </c>
      <c r="AN3097" s="18">
        <f t="shared" ref="AN3097:AP3097" si="8134">AN3099+AN3100+AN3101+AN3102+AN3103+AN3104+AN3105+AN3106+AN3108+AN3107+AN3098</f>
        <v>0</v>
      </c>
      <c r="AO3097" s="18">
        <f t="shared" si="8134"/>
        <v>0</v>
      </c>
      <c r="AP3097" s="18">
        <f t="shared" si="8134"/>
        <v>0</v>
      </c>
      <c r="AQ3097" s="18">
        <f t="shared" si="7987"/>
        <v>0</v>
      </c>
      <c r="AR3097" s="18">
        <f t="shared" si="7988"/>
        <v>0</v>
      </c>
      <c r="AS3097" s="18">
        <f t="shared" si="7989"/>
        <v>0</v>
      </c>
      <c r="AT3097" s="18">
        <f t="shared" ref="AT3097:AV3097" si="8135">AT3099+AT3100+AT3101+AT3102+AT3103+AT3104+AT3105+AT3106+AT3108+AT3107+AT3098</f>
        <v>0</v>
      </c>
      <c r="AU3097" s="18">
        <f t="shared" si="8135"/>
        <v>0</v>
      </c>
      <c r="AV3097" s="18">
        <f t="shared" si="8135"/>
        <v>0</v>
      </c>
      <c r="AW3097" s="18">
        <f t="shared" si="7990"/>
        <v>0</v>
      </c>
      <c r="AX3097" s="18">
        <f t="shared" si="7991"/>
        <v>0</v>
      </c>
      <c r="AY3097" s="18">
        <f t="shared" si="7992"/>
        <v>0</v>
      </c>
      <c r="AZ3097" s="18">
        <f t="shared" ref="AZ3097:BB3097" si="8136">AZ3099+AZ3100+AZ3101+AZ3102+AZ3103+AZ3104+AZ3105+AZ3106+AZ3108+AZ3107+AZ3098</f>
        <v>0</v>
      </c>
      <c r="BA3097" s="18">
        <f t="shared" si="8136"/>
        <v>0</v>
      </c>
      <c r="BB3097" s="18">
        <f t="shared" si="8136"/>
        <v>0</v>
      </c>
      <c r="BC3097" s="18">
        <f t="shared" si="8079"/>
        <v>0</v>
      </c>
      <c r="BD3097" s="18">
        <f t="shared" si="8080"/>
        <v>0</v>
      </c>
      <c r="BE3097" s="18">
        <f t="shared" si="8081"/>
        <v>0</v>
      </c>
      <c r="BF3097" s="18">
        <f t="shared" ref="BF3097:BH3097" si="8137">BF3099+BF3100+BF3101+BF3102+BF3103+BF3104+BF3105+BF3106+BF3108+BF3107+BF3098</f>
        <v>0</v>
      </c>
      <c r="BG3097" s="18">
        <f t="shared" si="8137"/>
        <v>0</v>
      </c>
      <c r="BH3097" s="18">
        <f t="shared" si="8137"/>
        <v>0</v>
      </c>
      <c r="BI3097" s="18">
        <f t="shared" si="8076"/>
        <v>0</v>
      </c>
      <c r="BJ3097" s="18">
        <f t="shared" si="8077"/>
        <v>0</v>
      </c>
      <c r="BK3097" s="18">
        <f t="shared" si="8078"/>
        <v>0</v>
      </c>
      <c r="BL3097" s="18">
        <f t="shared" ref="BL3097:BN3097" si="8138">BL3099+BL3100+BL3101+BL3102+BL3103+BL3104+BL3105+BL3106+BL3108+BL3107+BL3098</f>
        <v>0</v>
      </c>
      <c r="BM3097" s="18">
        <f t="shared" si="8138"/>
        <v>0</v>
      </c>
      <c r="BN3097" s="18">
        <f t="shared" si="8138"/>
        <v>0</v>
      </c>
      <c r="BO3097" s="18">
        <f t="shared" si="7984"/>
        <v>0</v>
      </c>
      <c r="BP3097" s="18">
        <f t="shared" si="7985"/>
        <v>0</v>
      </c>
      <c r="BQ3097" s="18">
        <f t="shared" si="7986"/>
        <v>0</v>
      </c>
      <c r="BR3097" s="18">
        <f t="shared" ref="BR3097:BT3097" si="8139">BR3099+BR3100+BR3101+BR3102+BR3103+BR3104+BR3105+BR3106+BR3108+BR3107+BR3098</f>
        <v>0</v>
      </c>
      <c r="BS3097" s="18">
        <f t="shared" si="8139"/>
        <v>0</v>
      </c>
      <c r="BT3097" s="18">
        <f t="shared" si="8139"/>
        <v>0</v>
      </c>
      <c r="BU3097" s="18">
        <f t="shared" si="7981"/>
        <v>0</v>
      </c>
      <c r="BV3097" s="18">
        <f t="shared" si="7982"/>
        <v>0</v>
      </c>
      <c r="BW3097" s="18">
        <f t="shared" si="7983"/>
        <v>0</v>
      </c>
      <c r="BX3097" s="18">
        <f t="shared" ref="BX3097:BZ3097" si="8140">BX3099+BX3100+BX3101+BX3102+BX3103+BX3104+BX3105+BX3106+BX3108+BX3107+BX3098</f>
        <v>0</v>
      </c>
      <c r="BY3097" s="18">
        <f t="shared" si="8140"/>
        <v>0</v>
      </c>
      <c r="BZ3097" s="18">
        <f t="shared" si="8140"/>
        <v>0</v>
      </c>
      <c r="CA3097" s="18">
        <f t="shared" si="8105"/>
        <v>0</v>
      </c>
      <c r="CB3097" s="18">
        <f t="shared" si="8106"/>
        <v>0</v>
      </c>
      <c r="CC3097" s="18">
        <f t="shared" si="8107"/>
        <v>0</v>
      </c>
      <c r="CD3097" s="18">
        <f t="shared" si="8130"/>
        <v>0</v>
      </c>
      <c r="CE3097" s="27" t="s">
        <v>1661</v>
      </c>
      <c r="CF3097" s="33"/>
    </row>
    <row r="3098" spans="1:119" ht="62.4" hidden="1" x14ac:dyDescent="0.3">
      <c r="A3098" s="41" t="s">
        <v>1239</v>
      </c>
      <c r="B3098" s="39">
        <v>240</v>
      </c>
      <c r="C3098" s="41" t="s">
        <v>5</v>
      </c>
      <c r="D3098" s="41" t="s">
        <v>19</v>
      </c>
      <c r="E3098" s="14" t="s">
        <v>513</v>
      </c>
      <c r="F3098" s="18"/>
      <c r="G3098" s="18"/>
      <c r="H3098" s="18"/>
      <c r="I3098" s="18"/>
      <c r="J3098" s="18"/>
      <c r="K3098" s="18"/>
      <c r="L3098" s="18">
        <f t="shared" si="7962"/>
        <v>0</v>
      </c>
      <c r="M3098" s="18">
        <f t="shared" si="7963"/>
        <v>0</v>
      </c>
      <c r="N3098" s="18">
        <f t="shared" si="7964"/>
        <v>0</v>
      </c>
      <c r="O3098" s="18"/>
      <c r="P3098" s="18"/>
      <c r="Q3098" s="18"/>
      <c r="R3098" s="18"/>
      <c r="S3098" s="18"/>
      <c r="T3098" s="18">
        <f t="shared" si="8096"/>
        <v>0</v>
      </c>
      <c r="U3098" s="18">
        <f t="shared" si="8097"/>
        <v>0</v>
      </c>
      <c r="V3098" s="18">
        <f t="shared" si="8098"/>
        <v>0</v>
      </c>
      <c r="W3098" s="18"/>
      <c r="X3098" s="18"/>
      <c r="Y3098" s="18"/>
      <c r="Z3098" s="18"/>
      <c r="AA3098" s="18"/>
      <c r="AB3098" s="18"/>
      <c r="AC3098" s="18">
        <f t="shared" si="8073"/>
        <v>0</v>
      </c>
      <c r="AD3098" s="18">
        <f t="shared" si="8074"/>
        <v>0</v>
      </c>
      <c r="AE3098" s="18">
        <f t="shared" si="8075"/>
        <v>0</v>
      </c>
      <c r="AF3098" s="18"/>
      <c r="AG3098" s="18"/>
      <c r="AH3098" s="18"/>
      <c r="AI3098" s="18">
        <f t="shared" si="8100"/>
        <v>0</v>
      </c>
      <c r="AJ3098" s="18">
        <f t="shared" si="8101"/>
        <v>0</v>
      </c>
      <c r="AK3098" s="18">
        <f t="shared" si="8102"/>
        <v>0</v>
      </c>
      <c r="AL3098" s="18"/>
      <c r="AM3098" s="18">
        <f t="shared" si="8103"/>
        <v>0</v>
      </c>
      <c r="AN3098" s="18"/>
      <c r="AO3098" s="18"/>
      <c r="AP3098" s="18"/>
      <c r="AQ3098" s="18">
        <f t="shared" si="7987"/>
        <v>0</v>
      </c>
      <c r="AR3098" s="18">
        <f t="shared" si="7988"/>
        <v>0</v>
      </c>
      <c r="AS3098" s="18">
        <f t="shared" si="7989"/>
        <v>0</v>
      </c>
      <c r="AT3098" s="18"/>
      <c r="AU3098" s="18"/>
      <c r="AV3098" s="18"/>
      <c r="AW3098" s="18">
        <f t="shared" si="7990"/>
        <v>0</v>
      </c>
      <c r="AX3098" s="18">
        <f t="shared" si="7991"/>
        <v>0</v>
      </c>
      <c r="AY3098" s="18">
        <f t="shared" si="7992"/>
        <v>0</v>
      </c>
      <c r="AZ3098" s="18"/>
      <c r="BA3098" s="18"/>
      <c r="BB3098" s="18"/>
      <c r="BC3098" s="18">
        <f t="shared" si="8079"/>
        <v>0</v>
      </c>
      <c r="BD3098" s="18">
        <f t="shared" si="8080"/>
        <v>0</v>
      </c>
      <c r="BE3098" s="18">
        <f t="shared" si="8081"/>
        <v>0</v>
      </c>
      <c r="BF3098" s="18"/>
      <c r="BG3098" s="18"/>
      <c r="BH3098" s="18"/>
      <c r="BI3098" s="18">
        <f t="shared" si="8076"/>
        <v>0</v>
      </c>
      <c r="BJ3098" s="18">
        <f t="shared" si="8077"/>
        <v>0</v>
      </c>
      <c r="BK3098" s="18">
        <f t="shared" si="8078"/>
        <v>0</v>
      </c>
      <c r="BL3098" s="18"/>
      <c r="BM3098" s="18"/>
      <c r="BN3098" s="18"/>
      <c r="BO3098" s="18">
        <f t="shared" si="7984"/>
        <v>0</v>
      </c>
      <c r="BP3098" s="18">
        <f t="shared" si="7985"/>
        <v>0</v>
      </c>
      <c r="BQ3098" s="18">
        <f t="shared" si="7986"/>
        <v>0</v>
      </c>
      <c r="BR3098" s="18"/>
      <c r="BS3098" s="18"/>
      <c r="BT3098" s="18"/>
      <c r="BU3098" s="18">
        <f t="shared" si="7981"/>
        <v>0</v>
      </c>
      <c r="BV3098" s="18">
        <f t="shared" si="7982"/>
        <v>0</v>
      </c>
      <c r="BW3098" s="18">
        <f t="shared" si="7983"/>
        <v>0</v>
      </c>
      <c r="BX3098" s="18"/>
      <c r="BY3098" s="18"/>
      <c r="BZ3098" s="18"/>
      <c r="CA3098" s="18">
        <f t="shared" si="8105"/>
        <v>0</v>
      </c>
      <c r="CB3098" s="18">
        <f t="shared" si="8106"/>
        <v>0</v>
      </c>
      <c r="CC3098" s="18">
        <f t="shared" si="8107"/>
        <v>0</v>
      </c>
      <c r="CD3098" s="18"/>
      <c r="CE3098" s="27" t="s">
        <v>1661</v>
      </c>
      <c r="CF3098" s="33"/>
    </row>
    <row r="3099" spans="1:119" ht="62.4" hidden="1" x14ac:dyDescent="0.3">
      <c r="A3099" s="41" t="s">
        <v>1239</v>
      </c>
      <c r="B3099" s="39">
        <v>240</v>
      </c>
      <c r="C3099" s="41" t="s">
        <v>5</v>
      </c>
      <c r="D3099" s="41" t="s">
        <v>149</v>
      </c>
      <c r="E3099" s="14" t="s">
        <v>514</v>
      </c>
      <c r="F3099" s="18"/>
      <c r="G3099" s="18"/>
      <c r="H3099" s="18"/>
      <c r="I3099" s="18"/>
      <c r="J3099" s="18"/>
      <c r="K3099" s="18"/>
      <c r="L3099" s="18">
        <f t="shared" si="7962"/>
        <v>0</v>
      </c>
      <c r="M3099" s="18">
        <f t="shared" si="7963"/>
        <v>0</v>
      </c>
      <c r="N3099" s="18">
        <f t="shared" si="7964"/>
        <v>0</v>
      </c>
      <c r="O3099" s="18"/>
      <c r="P3099" s="18"/>
      <c r="Q3099" s="18"/>
      <c r="R3099" s="18"/>
      <c r="S3099" s="18"/>
      <c r="T3099" s="18">
        <f t="shared" si="8096"/>
        <v>0</v>
      </c>
      <c r="U3099" s="18">
        <f t="shared" si="8097"/>
        <v>0</v>
      </c>
      <c r="V3099" s="18">
        <f t="shared" si="8098"/>
        <v>0</v>
      </c>
      <c r="W3099" s="18"/>
      <c r="X3099" s="18"/>
      <c r="Y3099" s="18"/>
      <c r="Z3099" s="18"/>
      <c r="AA3099" s="18"/>
      <c r="AB3099" s="18"/>
      <c r="AC3099" s="18">
        <f t="shared" si="8073"/>
        <v>0</v>
      </c>
      <c r="AD3099" s="18">
        <f t="shared" si="8074"/>
        <v>0</v>
      </c>
      <c r="AE3099" s="18">
        <f t="shared" si="8075"/>
        <v>0</v>
      </c>
      <c r="AF3099" s="18"/>
      <c r="AG3099" s="18"/>
      <c r="AH3099" s="18"/>
      <c r="AI3099" s="18">
        <f t="shared" si="8100"/>
        <v>0</v>
      </c>
      <c r="AJ3099" s="18">
        <f t="shared" si="8101"/>
        <v>0</v>
      </c>
      <c r="AK3099" s="18">
        <f t="shared" si="8102"/>
        <v>0</v>
      </c>
      <c r="AL3099" s="18"/>
      <c r="AM3099" s="18">
        <f t="shared" si="8103"/>
        <v>0</v>
      </c>
      <c r="AN3099" s="18"/>
      <c r="AO3099" s="18"/>
      <c r="AP3099" s="18"/>
      <c r="AQ3099" s="18">
        <f t="shared" si="7987"/>
        <v>0</v>
      </c>
      <c r="AR3099" s="18">
        <f t="shared" si="7988"/>
        <v>0</v>
      </c>
      <c r="AS3099" s="18">
        <f t="shared" si="7989"/>
        <v>0</v>
      </c>
      <c r="AT3099" s="18"/>
      <c r="AU3099" s="18"/>
      <c r="AV3099" s="18"/>
      <c r="AW3099" s="18">
        <f t="shared" si="7990"/>
        <v>0</v>
      </c>
      <c r="AX3099" s="18">
        <f t="shared" si="7991"/>
        <v>0</v>
      </c>
      <c r="AY3099" s="18">
        <f t="shared" si="7992"/>
        <v>0</v>
      </c>
      <c r="AZ3099" s="18"/>
      <c r="BA3099" s="18"/>
      <c r="BB3099" s="18"/>
      <c r="BC3099" s="18">
        <f t="shared" si="8079"/>
        <v>0</v>
      </c>
      <c r="BD3099" s="18">
        <f t="shared" si="8080"/>
        <v>0</v>
      </c>
      <c r="BE3099" s="18">
        <f t="shared" si="8081"/>
        <v>0</v>
      </c>
      <c r="BF3099" s="18"/>
      <c r="BG3099" s="18"/>
      <c r="BH3099" s="18"/>
      <c r="BI3099" s="18">
        <f t="shared" si="8076"/>
        <v>0</v>
      </c>
      <c r="BJ3099" s="18">
        <f t="shared" si="8077"/>
        <v>0</v>
      </c>
      <c r="BK3099" s="18">
        <f t="shared" si="8078"/>
        <v>0</v>
      </c>
      <c r="BL3099" s="18"/>
      <c r="BM3099" s="18"/>
      <c r="BN3099" s="18"/>
      <c r="BO3099" s="18">
        <f t="shared" si="7984"/>
        <v>0</v>
      </c>
      <c r="BP3099" s="18">
        <f t="shared" si="7985"/>
        <v>0</v>
      </c>
      <c r="BQ3099" s="18">
        <f t="shared" si="7986"/>
        <v>0</v>
      </c>
      <c r="BR3099" s="18"/>
      <c r="BS3099" s="18"/>
      <c r="BT3099" s="18"/>
      <c r="BU3099" s="18">
        <f t="shared" si="7981"/>
        <v>0</v>
      </c>
      <c r="BV3099" s="18">
        <f t="shared" si="7982"/>
        <v>0</v>
      </c>
      <c r="BW3099" s="18">
        <f t="shared" si="7983"/>
        <v>0</v>
      </c>
      <c r="BX3099" s="18"/>
      <c r="BY3099" s="18"/>
      <c r="BZ3099" s="18"/>
      <c r="CA3099" s="18">
        <f t="shared" si="8105"/>
        <v>0</v>
      </c>
      <c r="CB3099" s="18">
        <f t="shared" si="8106"/>
        <v>0</v>
      </c>
      <c r="CC3099" s="18">
        <f t="shared" si="8107"/>
        <v>0</v>
      </c>
      <c r="CD3099" s="18"/>
      <c r="CE3099" s="27" t="s">
        <v>1661</v>
      </c>
      <c r="CF3099" s="33"/>
    </row>
    <row r="3100" spans="1:119" hidden="1" x14ac:dyDescent="0.3">
      <c r="A3100" s="41" t="s">
        <v>1239</v>
      </c>
      <c r="B3100" s="39">
        <v>240</v>
      </c>
      <c r="C3100" s="41" t="s">
        <v>5</v>
      </c>
      <c r="D3100" s="41" t="s">
        <v>6</v>
      </c>
      <c r="E3100" s="14" t="s">
        <v>518</v>
      </c>
      <c r="F3100" s="18"/>
      <c r="G3100" s="18"/>
      <c r="H3100" s="18"/>
      <c r="I3100" s="18"/>
      <c r="J3100" s="18"/>
      <c r="K3100" s="18"/>
      <c r="L3100" s="18">
        <f t="shared" si="7962"/>
        <v>0</v>
      </c>
      <c r="M3100" s="18">
        <f t="shared" si="7963"/>
        <v>0</v>
      </c>
      <c r="N3100" s="18">
        <f t="shared" si="7964"/>
        <v>0</v>
      </c>
      <c r="O3100" s="18"/>
      <c r="P3100" s="18"/>
      <c r="Q3100" s="18"/>
      <c r="R3100" s="18"/>
      <c r="S3100" s="18"/>
      <c r="T3100" s="18">
        <f t="shared" si="8096"/>
        <v>0</v>
      </c>
      <c r="U3100" s="18">
        <f t="shared" si="8097"/>
        <v>0</v>
      </c>
      <c r="V3100" s="18">
        <f t="shared" si="8098"/>
        <v>0</v>
      </c>
      <c r="W3100" s="18"/>
      <c r="X3100" s="18"/>
      <c r="Y3100" s="18"/>
      <c r="Z3100" s="18"/>
      <c r="AA3100" s="18"/>
      <c r="AB3100" s="18"/>
      <c r="AC3100" s="18">
        <f t="shared" si="8073"/>
        <v>0</v>
      </c>
      <c r="AD3100" s="18">
        <f t="shared" si="8074"/>
        <v>0</v>
      </c>
      <c r="AE3100" s="18">
        <f t="shared" si="8075"/>
        <v>0</v>
      </c>
      <c r="AF3100" s="18"/>
      <c r="AG3100" s="18"/>
      <c r="AH3100" s="18"/>
      <c r="AI3100" s="18">
        <f t="shared" si="8100"/>
        <v>0</v>
      </c>
      <c r="AJ3100" s="18">
        <f t="shared" si="8101"/>
        <v>0</v>
      </c>
      <c r="AK3100" s="18">
        <f t="shared" si="8102"/>
        <v>0</v>
      </c>
      <c r="AL3100" s="18"/>
      <c r="AM3100" s="18">
        <f t="shared" si="8103"/>
        <v>0</v>
      </c>
      <c r="AN3100" s="18"/>
      <c r="AO3100" s="18"/>
      <c r="AP3100" s="18"/>
      <c r="AQ3100" s="18">
        <f t="shared" si="7987"/>
        <v>0</v>
      </c>
      <c r="AR3100" s="18">
        <f t="shared" si="7988"/>
        <v>0</v>
      </c>
      <c r="AS3100" s="18">
        <f t="shared" si="7989"/>
        <v>0</v>
      </c>
      <c r="AT3100" s="18"/>
      <c r="AU3100" s="18"/>
      <c r="AV3100" s="18"/>
      <c r="AW3100" s="18">
        <f t="shared" si="7990"/>
        <v>0</v>
      </c>
      <c r="AX3100" s="18">
        <f t="shared" si="7991"/>
        <v>0</v>
      </c>
      <c r="AY3100" s="18">
        <f t="shared" si="7992"/>
        <v>0</v>
      </c>
      <c r="AZ3100" s="18"/>
      <c r="BA3100" s="18"/>
      <c r="BB3100" s="18"/>
      <c r="BC3100" s="18">
        <f t="shared" si="8079"/>
        <v>0</v>
      </c>
      <c r="BD3100" s="18">
        <f t="shared" si="8080"/>
        <v>0</v>
      </c>
      <c r="BE3100" s="18">
        <f t="shared" si="8081"/>
        <v>0</v>
      </c>
      <c r="BF3100" s="18"/>
      <c r="BG3100" s="18"/>
      <c r="BH3100" s="18"/>
      <c r="BI3100" s="18">
        <f t="shared" si="8076"/>
        <v>0</v>
      </c>
      <c r="BJ3100" s="18">
        <f t="shared" si="8077"/>
        <v>0</v>
      </c>
      <c r="BK3100" s="18">
        <f t="shared" si="8078"/>
        <v>0</v>
      </c>
      <c r="BL3100" s="18"/>
      <c r="BM3100" s="18"/>
      <c r="BN3100" s="18"/>
      <c r="BO3100" s="18">
        <f t="shared" si="7984"/>
        <v>0</v>
      </c>
      <c r="BP3100" s="18">
        <f t="shared" si="7985"/>
        <v>0</v>
      </c>
      <c r="BQ3100" s="18">
        <f t="shared" si="7986"/>
        <v>0</v>
      </c>
      <c r="BR3100" s="18"/>
      <c r="BS3100" s="18"/>
      <c r="BT3100" s="18"/>
      <c r="BU3100" s="18">
        <f t="shared" si="7981"/>
        <v>0</v>
      </c>
      <c r="BV3100" s="18">
        <f t="shared" si="7982"/>
        <v>0</v>
      </c>
      <c r="BW3100" s="18">
        <f t="shared" si="7983"/>
        <v>0</v>
      </c>
      <c r="BX3100" s="18"/>
      <c r="BY3100" s="18"/>
      <c r="BZ3100" s="18"/>
      <c r="CA3100" s="18">
        <f t="shared" si="8105"/>
        <v>0</v>
      </c>
      <c r="CB3100" s="18">
        <f t="shared" si="8106"/>
        <v>0</v>
      </c>
      <c r="CC3100" s="18">
        <f t="shared" si="8107"/>
        <v>0</v>
      </c>
      <c r="CD3100" s="18"/>
      <c r="CE3100" s="27" t="s">
        <v>1661</v>
      </c>
      <c r="CF3100" s="33"/>
    </row>
    <row r="3101" spans="1:119" ht="46.8" hidden="1" x14ac:dyDescent="0.3">
      <c r="A3101" s="41" t="s">
        <v>1239</v>
      </c>
      <c r="B3101" s="39">
        <v>240</v>
      </c>
      <c r="C3101" s="41" t="s">
        <v>19</v>
      </c>
      <c r="D3101" s="41" t="s">
        <v>29</v>
      </c>
      <c r="E3101" s="14" t="s">
        <v>519</v>
      </c>
      <c r="F3101" s="18"/>
      <c r="G3101" s="18"/>
      <c r="H3101" s="18"/>
      <c r="I3101" s="18"/>
      <c r="J3101" s="18"/>
      <c r="K3101" s="18"/>
      <c r="L3101" s="18">
        <f t="shared" si="7962"/>
        <v>0</v>
      </c>
      <c r="M3101" s="18">
        <f t="shared" si="7963"/>
        <v>0</v>
      </c>
      <c r="N3101" s="18">
        <f t="shared" si="7964"/>
        <v>0</v>
      </c>
      <c r="O3101" s="18"/>
      <c r="P3101" s="18"/>
      <c r="Q3101" s="18"/>
      <c r="R3101" s="18"/>
      <c r="S3101" s="18"/>
      <c r="T3101" s="18">
        <f t="shared" si="8096"/>
        <v>0</v>
      </c>
      <c r="U3101" s="18">
        <f t="shared" si="8097"/>
        <v>0</v>
      </c>
      <c r="V3101" s="18">
        <f t="shared" si="8098"/>
        <v>0</v>
      </c>
      <c r="W3101" s="18"/>
      <c r="X3101" s="18"/>
      <c r="Y3101" s="18"/>
      <c r="Z3101" s="18"/>
      <c r="AA3101" s="18"/>
      <c r="AB3101" s="18"/>
      <c r="AC3101" s="18">
        <f t="shared" si="8073"/>
        <v>0</v>
      </c>
      <c r="AD3101" s="18">
        <f t="shared" si="8074"/>
        <v>0</v>
      </c>
      <c r="AE3101" s="18">
        <f t="shared" si="8075"/>
        <v>0</v>
      </c>
      <c r="AF3101" s="18"/>
      <c r="AG3101" s="18"/>
      <c r="AH3101" s="18"/>
      <c r="AI3101" s="18">
        <f t="shared" si="8100"/>
        <v>0</v>
      </c>
      <c r="AJ3101" s="18">
        <f t="shared" si="8101"/>
        <v>0</v>
      </c>
      <c r="AK3101" s="18">
        <f t="shared" si="8102"/>
        <v>0</v>
      </c>
      <c r="AL3101" s="18"/>
      <c r="AM3101" s="18">
        <f t="shared" si="8103"/>
        <v>0</v>
      </c>
      <c r="AN3101" s="18"/>
      <c r="AO3101" s="18"/>
      <c r="AP3101" s="18"/>
      <c r="AQ3101" s="18">
        <f t="shared" si="7987"/>
        <v>0</v>
      </c>
      <c r="AR3101" s="18">
        <f t="shared" si="7988"/>
        <v>0</v>
      </c>
      <c r="AS3101" s="18">
        <f t="shared" si="7989"/>
        <v>0</v>
      </c>
      <c r="AT3101" s="18"/>
      <c r="AU3101" s="18"/>
      <c r="AV3101" s="18"/>
      <c r="AW3101" s="18">
        <f t="shared" si="7990"/>
        <v>0</v>
      </c>
      <c r="AX3101" s="18">
        <f t="shared" si="7991"/>
        <v>0</v>
      </c>
      <c r="AY3101" s="18">
        <f t="shared" si="7992"/>
        <v>0</v>
      </c>
      <c r="AZ3101" s="18"/>
      <c r="BA3101" s="18"/>
      <c r="BB3101" s="18"/>
      <c r="BC3101" s="18">
        <f t="shared" si="8079"/>
        <v>0</v>
      </c>
      <c r="BD3101" s="18">
        <f t="shared" si="8080"/>
        <v>0</v>
      </c>
      <c r="BE3101" s="18">
        <f t="shared" si="8081"/>
        <v>0</v>
      </c>
      <c r="BF3101" s="18"/>
      <c r="BG3101" s="18"/>
      <c r="BH3101" s="18"/>
      <c r="BI3101" s="18">
        <f t="shared" si="8076"/>
        <v>0</v>
      </c>
      <c r="BJ3101" s="18">
        <f t="shared" si="8077"/>
        <v>0</v>
      </c>
      <c r="BK3101" s="18">
        <f t="shared" si="8078"/>
        <v>0</v>
      </c>
      <c r="BL3101" s="18"/>
      <c r="BM3101" s="18"/>
      <c r="BN3101" s="18"/>
      <c r="BO3101" s="18">
        <f t="shared" si="7984"/>
        <v>0</v>
      </c>
      <c r="BP3101" s="18">
        <f t="shared" si="7985"/>
        <v>0</v>
      </c>
      <c r="BQ3101" s="18">
        <f t="shared" si="7986"/>
        <v>0</v>
      </c>
      <c r="BR3101" s="18"/>
      <c r="BS3101" s="18"/>
      <c r="BT3101" s="18"/>
      <c r="BU3101" s="18">
        <f t="shared" ref="BU3101:BU3125" si="8141">BO3101+BR3101</f>
        <v>0</v>
      </c>
      <c r="BV3101" s="18">
        <f t="shared" ref="BV3101:BV3125" si="8142">BP3101+BS3101</f>
        <v>0</v>
      </c>
      <c r="BW3101" s="18">
        <f t="shared" ref="BW3101:BW3125" si="8143">BQ3101+BT3101</f>
        <v>0</v>
      </c>
      <c r="BX3101" s="18"/>
      <c r="BY3101" s="18"/>
      <c r="BZ3101" s="18"/>
      <c r="CA3101" s="18">
        <f t="shared" si="8105"/>
        <v>0</v>
      </c>
      <c r="CB3101" s="18">
        <f t="shared" si="8106"/>
        <v>0</v>
      </c>
      <c r="CC3101" s="18">
        <f t="shared" si="8107"/>
        <v>0</v>
      </c>
      <c r="CD3101" s="18"/>
      <c r="CE3101" s="27" t="s">
        <v>1661</v>
      </c>
      <c r="CF3101" s="33"/>
    </row>
    <row r="3102" spans="1:119" ht="46.8" hidden="1" x14ac:dyDescent="0.3">
      <c r="A3102" s="41" t="s">
        <v>1239</v>
      </c>
      <c r="B3102" s="39">
        <v>240</v>
      </c>
      <c r="C3102" s="41" t="s">
        <v>19</v>
      </c>
      <c r="D3102" s="41" t="s">
        <v>34</v>
      </c>
      <c r="E3102" s="14" t="s">
        <v>520</v>
      </c>
      <c r="F3102" s="18"/>
      <c r="G3102" s="18"/>
      <c r="H3102" s="18"/>
      <c r="I3102" s="18"/>
      <c r="J3102" s="18"/>
      <c r="K3102" s="18"/>
      <c r="L3102" s="18">
        <f t="shared" si="7962"/>
        <v>0</v>
      </c>
      <c r="M3102" s="18">
        <f t="shared" si="7963"/>
        <v>0</v>
      </c>
      <c r="N3102" s="18">
        <f t="shared" si="7964"/>
        <v>0</v>
      </c>
      <c r="O3102" s="18"/>
      <c r="P3102" s="18"/>
      <c r="Q3102" s="18"/>
      <c r="R3102" s="18"/>
      <c r="S3102" s="18"/>
      <c r="T3102" s="18">
        <f t="shared" si="8096"/>
        <v>0</v>
      </c>
      <c r="U3102" s="18">
        <f t="shared" si="8097"/>
        <v>0</v>
      </c>
      <c r="V3102" s="18">
        <f t="shared" si="8098"/>
        <v>0</v>
      </c>
      <c r="W3102" s="18"/>
      <c r="X3102" s="18"/>
      <c r="Y3102" s="18"/>
      <c r="Z3102" s="18"/>
      <c r="AA3102" s="18"/>
      <c r="AB3102" s="18"/>
      <c r="AC3102" s="18">
        <f t="shared" si="8073"/>
        <v>0</v>
      </c>
      <c r="AD3102" s="18">
        <f t="shared" si="8074"/>
        <v>0</v>
      </c>
      <c r="AE3102" s="18">
        <f t="shared" si="8075"/>
        <v>0</v>
      </c>
      <c r="AF3102" s="18"/>
      <c r="AG3102" s="18"/>
      <c r="AH3102" s="18"/>
      <c r="AI3102" s="18">
        <f t="shared" si="8100"/>
        <v>0</v>
      </c>
      <c r="AJ3102" s="18">
        <f t="shared" si="8101"/>
        <v>0</v>
      </c>
      <c r="AK3102" s="18">
        <f t="shared" si="8102"/>
        <v>0</v>
      </c>
      <c r="AL3102" s="18"/>
      <c r="AM3102" s="18">
        <f t="shared" si="8103"/>
        <v>0</v>
      </c>
      <c r="AN3102" s="18"/>
      <c r="AO3102" s="18"/>
      <c r="AP3102" s="18"/>
      <c r="AQ3102" s="18">
        <f t="shared" si="7987"/>
        <v>0</v>
      </c>
      <c r="AR3102" s="18">
        <f t="shared" si="7988"/>
        <v>0</v>
      </c>
      <c r="AS3102" s="18">
        <f t="shared" si="7989"/>
        <v>0</v>
      </c>
      <c r="AT3102" s="18"/>
      <c r="AU3102" s="18"/>
      <c r="AV3102" s="18"/>
      <c r="AW3102" s="18">
        <f t="shared" si="7990"/>
        <v>0</v>
      </c>
      <c r="AX3102" s="18">
        <f t="shared" si="7991"/>
        <v>0</v>
      </c>
      <c r="AY3102" s="18">
        <f t="shared" si="7992"/>
        <v>0</v>
      </c>
      <c r="AZ3102" s="18"/>
      <c r="BA3102" s="18"/>
      <c r="BB3102" s="18"/>
      <c r="BC3102" s="18">
        <f t="shared" si="8079"/>
        <v>0</v>
      </c>
      <c r="BD3102" s="18">
        <f t="shared" si="8080"/>
        <v>0</v>
      </c>
      <c r="BE3102" s="18">
        <f t="shared" si="8081"/>
        <v>0</v>
      </c>
      <c r="BF3102" s="18"/>
      <c r="BG3102" s="18"/>
      <c r="BH3102" s="18"/>
      <c r="BI3102" s="18">
        <f t="shared" si="8076"/>
        <v>0</v>
      </c>
      <c r="BJ3102" s="18">
        <f t="shared" si="8077"/>
        <v>0</v>
      </c>
      <c r="BK3102" s="18">
        <f t="shared" si="8078"/>
        <v>0</v>
      </c>
      <c r="BL3102" s="18"/>
      <c r="BM3102" s="18"/>
      <c r="BN3102" s="18"/>
      <c r="BO3102" s="18">
        <f t="shared" si="7984"/>
        <v>0</v>
      </c>
      <c r="BP3102" s="18">
        <f t="shared" si="7985"/>
        <v>0</v>
      </c>
      <c r="BQ3102" s="18">
        <f t="shared" si="7986"/>
        <v>0</v>
      </c>
      <c r="BR3102" s="18"/>
      <c r="BS3102" s="18"/>
      <c r="BT3102" s="18"/>
      <c r="BU3102" s="18">
        <f t="shared" si="8141"/>
        <v>0</v>
      </c>
      <c r="BV3102" s="18">
        <f t="shared" si="8142"/>
        <v>0</v>
      </c>
      <c r="BW3102" s="18">
        <f t="shared" si="8143"/>
        <v>0</v>
      </c>
      <c r="BX3102" s="18"/>
      <c r="BY3102" s="18"/>
      <c r="BZ3102" s="18"/>
      <c r="CA3102" s="18">
        <f t="shared" si="8105"/>
        <v>0</v>
      </c>
      <c r="CB3102" s="18">
        <f t="shared" si="8106"/>
        <v>0</v>
      </c>
      <c r="CC3102" s="18">
        <f t="shared" si="8107"/>
        <v>0</v>
      </c>
      <c r="CD3102" s="18"/>
      <c r="CE3102" s="27" t="s">
        <v>1661</v>
      </c>
      <c r="CF3102" s="33"/>
    </row>
    <row r="3103" spans="1:119" hidden="1" x14ac:dyDescent="0.3">
      <c r="A3103" s="41" t="s">
        <v>1239</v>
      </c>
      <c r="B3103" s="39">
        <v>240</v>
      </c>
      <c r="C3103" s="41" t="s">
        <v>149</v>
      </c>
      <c r="D3103" s="41" t="s">
        <v>23</v>
      </c>
      <c r="E3103" s="14" t="s">
        <v>522</v>
      </c>
      <c r="F3103" s="18"/>
      <c r="G3103" s="18"/>
      <c r="H3103" s="18"/>
      <c r="I3103" s="18"/>
      <c r="J3103" s="18"/>
      <c r="K3103" s="18"/>
      <c r="L3103" s="18">
        <f t="shared" si="7962"/>
        <v>0</v>
      </c>
      <c r="M3103" s="18">
        <f t="shared" si="7963"/>
        <v>0</v>
      </c>
      <c r="N3103" s="18">
        <f t="shared" si="7964"/>
        <v>0</v>
      </c>
      <c r="O3103" s="18"/>
      <c r="P3103" s="18"/>
      <c r="Q3103" s="18"/>
      <c r="R3103" s="18"/>
      <c r="S3103" s="18"/>
      <c r="T3103" s="18">
        <f t="shared" si="8096"/>
        <v>0</v>
      </c>
      <c r="U3103" s="18">
        <f t="shared" si="8097"/>
        <v>0</v>
      </c>
      <c r="V3103" s="18">
        <f t="shared" si="8098"/>
        <v>0</v>
      </c>
      <c r="W3103" s="18"/>
      <c r="X3103" s="18"/>
      <c r="Y3103" s="18"/>
      <c r="Z3103" s="18"/>
      <c r="AA3103" s="18"/>
      <c r="AB3103" s="18"/>
      <c r="AC3103" s="18">
        <f t="shared" si="8073"/>
        <v>0</v>
      </c>
      <c r="AD3103" s="18">
        <f t="shared" si="8074"/>
        <v>0</v>
      </c>
      <c r="AE3103" s="18">
        <f t="shared" si="8075"/>
        <v>0</v>
      </c>
      <c r="AF3103" s="18"/>
      <c r="AG3103" s="18"/>
      <c r="AH3103" s="18"/>
      <c r="AI3103" s="18">
        <f t="shared" si="8100"/>
        <v>0</v>
      </c>
      <c r="AJ3103" s="18">
        <f t="shared" si="8101"/>
        <v>0</v>
      </c>
      <c r="AK3103" s="18">
        <f t="shared" si="8102"/>
        <v>0</v>
      </c>
      <c r="AL3103" s="18"/>
      <c r="AM3103" s="18">
        <f t="shared" si="8103"/>
        <v>0</v>
      </c>
      <c r="AN3103" s="18"/>
      <c r="AO3103" s="18"/>
      <c r="AP3103" s="18"/>
      <c r="AQ3103" s="18">
        <f t="shared" si="7987"/>
        <v>0</v>
      </c>
      <c r="AR3103" s="18">
        <f t="shared" si="7988"/>
        <v>0</v>
      </c>
      <c r="AS3103" s="18">
        <f t="shared" si="7989"/>
        <v>0</v>
      </c>
      <c r="AT3103" s="18"/>
      <c r="AU3103" s="18"/>
      <c r="AV3103" s="18"/>
      <c r="AW3103" s="18">
        <f t="shared" si="7990"/>
        <v>0</v>
      </c>
      <c r="AX3103" s="18">
        <f t="shared" si="7991"/>
        <v>0</v>
      </c>
      <c r="AY3103" s="18">
        <f t="shared" si="7992"/>
        <v>0</v>
      </c>
      <c r="AZ3103" s="18"/>
      <c r="BA3103" s="18"/>
      <c r="BB3103" s="18"/>
      <c r="BC3103" s="18">
        <f t="shared" si="8079"/>
        <v>0</v>
      </c>
      <c r="BD3103" s="18">
        <f t="shared" si="8080"/>
        <v>0</v>
      </c>
      <c r="BE3103" s="18">
        <f t="shared" si="8081"/>
        <v>0</v>
      </c>
      <c r="BF3103" s="18"/>
      <c r="BG3103" s="18"/>
      <c r="BH3103" s="18"/>
      <c r="BI3103" s="18">
        <f t="shared" si="8076"/>
        <v>0</v>
      </c>
      <c r="BJ3103" s="18">
        <f t="shared" si="8077"/>
        <v>0</v>
      </c>
      <c r="BK3103" s="18">
        <f t="shared" si="8078"/>
        <v>0</v>
      </c>
      <c r="BL3103" s="18"/>
      <c r="BM3103" s="18"/>
      <c r="BN3103" s="18"/>
      <c r="BO3103" s="18">
        <f t="shared" si="7984"/>
        <v>0</v>
      </c>
      <c r="BP3103" s="18">
        <f t="shared" si="7985"/>
        <v>0</v>
      </c>
      <c r="BQ3103" s="18">
        <f t="shared" si="7986"/>
        <v>0</v>
      </c>
      <c r="BR3103" s="18"/>
      <c r="BS3103" s="18"/>
      <c r="BT3103" s="18"/>
      <c r="BU3103" s="18">
        <f t="shared" si="8141"/>
        <v>0</v>
      </c>
      <c r="BV3103" s="18">
        <f t="shared" si="8142"/>
        <v>0</v>
      </c>
      <c r="BW3103" s="18">
        <f t="shared" si="8143"/>
        <v>0</v>
      </c>
      <c r="BX3103" s="18"/>
      <c r="BY3103" s="18"/>
      <c r="BZ3103" s="18"/>
      <c r="CA3103" s="18">
        <f t="shared" si="8105"/>
        <v>0</v>
      </c>
      <c r="CB3103" s="18">
        <f t="shared" si="8106"/>
        <v>0</v>
      </c>
      <c r="CC3103" s="18">
        <f t="shared" si="8107"/>
        <v>0</v>
      </c>
      <c r="CD3103" s="18"/>
      <c r="CE3103" s="27" t="s">
        <v>1661</v>
      </c>
      <c r="CF3103" s="33"/>
    </row>
    <row r="3104" spans="1:119" hidden="1" x14ac:dyDescent="0.3">
      <c r="A3104" s="41" t="s">
        <v>1239</v>
      </c>
      <c r="B3104" s="39">
        <v>240</v>
      </c>
      <c r="C3104" s="41" t="s">
        <v>149</v>
      </c>
      <c r="D3104" s="41" t="s">
        <v>29</v>
      </c>
      <c r="E3104" s="14" t="s">
        <v>523</v>
      </c>
      <c r="F3104" s="18"/>
      <c r="G3104" s="18"/>
      <c r="H3104" s="18"/>
      <c r="I3104" s="18"/>
      <c r="J3104" s="18"/>
      <c r="K3104" s="18"/>
      <c r="L3104" s="18">
        <f t="shared" si="7962"/>
        <v>0</v>
      </c>
      <c r="M3104" s="18">
        <f t="shared" si="7963"/>
        <v>0</v>
      </c>
      <c r="N3104" s="18">
        <f t="shared" si="7964"/>
        <v>0</v>
      </c>
      <c r="O3104" s="18"/>
      <c r="P3104" s="18"/>
      <c r="Q3104" s="18"/>
      <c r="R3104" s="18"/>
      <c r="S3104" s="18"/>
      <c r="T3104" s="18">
        <f t="shared" si="8096"/>
        <v>0</v>
      </c>
      <c r="U3104" s="18">
        <f t="shared" si="8097"/>
        <v>0</v>
      </c>
      <c r="V3104" s="18">
        <f t="shared" si="8098"/>
        <v>0</v>
      </c>
      <c r="W3104" s="18"/>
      <c r="X3104" s="18"/>
      <c r="Y3104" s="18"/>
      <c r="Z3104" s="18"/>
      <c r="AA3104" s="18"/>
      <c r="AB3104" s="18"/>
      <c r="AC3104" s="18">
        <f t="shared" si="8073"/>
        <v>0</v>
      </c>
      <c r="AD3104" s="18">
        <f t="shared" si="8074"/>
        <v>0</v>
      </c>
      <c r="AE3104" s="18">
        <f t="shared" si="8075"/>
        <v>0</v>
      </c>
      <c r="AF3104" s="18"/>
      <c r="AG3104" s="18"/>
      <c r="AH3104" s="18"/>
      <c r="AI3104" s="18">
        <f t="shared" si="8100"/>
        <v>0</v>
      </c>
      <c r="AJ3104" s="18">
        <f t="shared" si="8101"/>
        <v>0</v>
      </c>
      <c r="AK3104" s="18">
        <f t="shared" si="8102"/>
        <v>0</v>
      </c>
      <c r="AL3104" s="18"/>
      <c r="AM3104" s="18">
        <f t="shared" si="8103"/>
        <v>0</v>
      </c>
      <c r="AN3104" s="18"/>
      <c r="AO3104" s="18"/>
      <c r="AP3104" s="18"/>
      <c r="AQ3104" s="18">
        <f t="shared" si="7987"/>
        <v>0</v>
      </c>
      <c r="AR3104" s="18">
        <f t="shared" si="7988"/>
        <v>0</v>
      </c>
      <c r="AS3104" s="18">
        <f t="shared" si="7989"/>
        <v>0</v>
      </c>
      <c r="AT3104" s="18"/>
      <c r="AU3104" s="18"/>
      <c r="AV3104" s="18"/>
      <c r="AW3104" s="18">
        <f t="shared" si="7990"/>
        <v>0</v>
      </c>
      <c r="AX3104" s="18">
        <f t="shared" si="7991"/>
        <v>0</v>
      </c>
      <c r="AY3104" s="18">
        <f t="shared" si="7992"/>
        <v>0</v>
      </c>
      <c r="AZ3104" s="18"/>
      <c r="BA3104" s="18"/>
      <c r="BB3104" s="18"/>
      <c r="BC3104" s="18">
        <f t="shared" si="8079"/>
        <v>0</v>
      </c>
      <c r="BD3104" s="18">
        <f t="shared" si="8080"/>
        <v>0</v>
      </c>
      <c r="BE3104" s="18">
        <f t="shared" si="8081"/>
        <v>0</v>
      </c>
      <c r="BF3104" s="18"/>
      <c r="BG3104" s="18"/>
      <c r="BH3104" s="18"/>
      <c r="BI3104" s="18">
        <f t="shared" si="8076"/>
        <v>0</v>
      </c>
      <c r="BJ3104" s="18">
        <f t="shared" si="8077"/>
        <v>0</v>
      </c>
      <c r="BK3104" s="18">
        <f t="shared" si="8078"/>
        <v>0</v>
      </c>
      <c r="BL3104" s="18"/>
      <c r="BM3104" s="18"/>
      <c r="BN3104" s="18"/>
      <c r="BO3104" s="18">
        <f t="shared" ref="BO3104:BO3125" si="8144">BI3104+BL3104</f>
        <v>0</v>
      </c>
      <c r="BP3104" s="18">
        <f t="shared" ref="BP3104:BP3125" si="8145">BJ3104+BM3104</f>
        <v>0</v>
      </c>
      <c r="BQ3104" s="18">
        <f t="shared" ref="BQ3104:BQ3125" si="8146">BK3104+BN3104</f>
        <v>0</v>
      </c>
      <c r="BR3104" s="18"/>
      <c r="BS3104" s="18"/>
      <c r="BT3104" s="18"/>
      <c r="BU3104" s="18">
        <f t="shared" si="8141"/>
        <v>0</v>
      </c>
      <c r="BV3104" s="18">
        <f t="shared" si="8142"/>
        <v>0</v>
      </c>
      <c r="BW3104" s="18">
        <f t="shared" si="8143"/>
        <v>0</v>
      </c>
      <c r="BX3104" s="18"/>
      <c r="BY3104" s="18"/>
      <c r="BZ3104" s="18"/>
      <c r="CA3104" s="18">
        <f t="shared" si="8105"/>
        <v>0</v>
      </c>
      <c r="CB3104" s="18">
        <f t="shared" si="8106"/>
        <v>0</v>
      </c>
      <c r="CC3104" s="18">
        <f t="shared" si="8107"/>
        <v>0</v>
      </c>
      <c r="CD3104" s="18"/>
      <c r="CE3104" s="27" t="s">
        <v>1661</v>
      </c>
      <c r="CF3104" s="33"/>
    </row>
    <row r="3105" spans="1:119" ht="31.2" hidden="1" x14ac:dyDescent="0.3">
      <c r="A3105" s="41" t="s">
        <v>1239</v>
      </c>
      <c r="B3105" s="39">
        <v>240</v>
      </c>
      <c r="C3105" s="41" t="s">
        <v>149</v>
      </c>
      <c r="D3105" s="41" t="s">
        <v>244</v>
      </c>
      <c r="E3105" s="14" t="s">
        <v>524</v>
      </c>
      <c r="F3105" s="18"/>
      <c r="G3105" s="18"/>
      <c r="H3105" s="18"/>
      <c r="I3105" s="18"/>
      <c r="J3105" s="18"/>
      <c r="K3105" s="18"/>
      <c r="L3105" s="18">
        <f t="shared" si="7962"/>
        <v>0</v>
      </c>
      <c r="M3105" s="18">
        <f t="shared" si="7963"/>
        <v>0</v>
      </c>
      <c r="N3105" s="18">
        <f t="shared" si="7964"/>
        <v>0</v>
      </c>
      <c r="O3105" s="18"/>
      <c r="P3105" s="18"/>
      <c r="Q3105" s="18"/>
      <c r="R3105" s="18"/>
      <c r="S3105" s="18"/>
      <c r="T3105" s="18">
        <f t="shared" si="8096"/>
        <v>0</v>
      </c>
      <c r="U3105" s="18">
        <f t="shared" si="8097"/>
        <v>0</v>
      </c>
      <c r="V3105" s="18">
        <f t="shared" si="8098"/>
        <v>0</v>
      </c>
      <c r="W3105" s="18"/>
      <c r="X3105" s="18"/>
      <c r="Y3105" s="18"/>
      <c r="Z3105" s="18"/>
      <c r="AA3105" s="18"/>
      <c r="AB3105" s="18"/>
      <c r="AC3105" s="18">
        <f t="shared" si="8073"/>
        <v>0</v>
      </c>
      <c r="AD3105" s="18">
        <f t="shared" si="8074"/>
        <v>0</v>
      </c>
      <c r="AE3105" s="18">
        <f t="shared" si="8075"/>
        <v>0</v>
      </c>
      <c r="AF3105" s="18"/>
      <c r="AG3105" s="18"/>
      <c r="AH3105" s="18"/>
      <c r="AI3105" s="18">
        <f t="shared" si="8100"/>
        <v>0</v>
      </c>
      <c r="AJ3105" s="18">
        <f t="shared" si="8101"/>
        <v>0</v>
      </c>
      <c r="AK3105" s="18">
        <f t="shared" si="8102"/>
        <v>0</v>
      </c>
      <c r="AL3105" s="18"/>
      <c r="AM3105" s="18">
        <f t="shared" si="8103"/>
        <v>0</v>
      </c>
      <c r="AN3105" s="18"/>
      <c r="AO3105" s="18"/>
      <c r="AP3105" s="18"/>
      <c r="AQ3105" s="18">
        <f t="shared" si="7987"/>
        <v>0</v>
      </c>
      <c r="AR3105" s="18">
        <f t="shared" si="7988"/>
        <v>0</v>
      </c>
      <c r="AS3105" s="18">
        <f t="shared" si="7989"/>
        <v>0</v>
      </c>
      <c r="AT3105" s="18"/>
      <c r="AU3105" s="18"/>
      <c r="AV3105" s="18"/>
      <c r="AW3105" s="18">
        <f t="shared" si="7990"/>
        <v>0</v>
      </c>
      <c r="AX3105" s="18">
        <f t="shared" si="7991"/>
        <v>0</v>
      </c>
      <c r="AY3105" s="18">
        <f t="shared" si="7992"/>
        <v>0</v>
      </c>
      <c r="AZ3105" s="18"/>
      <c r="BA3105" s="18"/>
      <c r="BB3105" s="18"/>
      <c r="BC3105" s="18">
        <f t="shared" si="8079"/>
        <v>0</v>
      </c>
      <c r="BD3105" s="18">
        <f t="shared" si="8080"/>
        <v>0</v>
      </c>
      <c r="BE3105" s="18">
        <f t="shared" si="8081"/>
        <v>0</v>
      </c>
      <c r="BF3105" s="18"/>
      <c r="BG3105" s="18"/>
      <c r="BH3105" s="18"/>
      <c r="BI3105" s="18">
        <f t="shared" si="8076"/>
        <v>0</v>
      </c>
      <c r="BJ3105" s="18">
        <f t="shared" si="8077"/>
        <v>0</v>
      </c>
      <c r="BK3105" s="18">
        <f t="shared" si="8078"/>
        <v>0</v>
      </c>
      <c r="BL3105" s="18"/>
      <c r="BM3105" s="18"/>
      <c r="BN3105" s="18"/>
      <c r="BO3105" s="18">
        <f t="shared" si="8144"/>
        <v>0</v>
      </c>
      <c r="BP3105" s="18">
        <f t="shared" si="8145"/>
        <v>0</v>
      </c>
      <c r="BQ3105" s="18">
        <f t="shared" si="8146"/>
        <v>0</v>
      </c>
      <c r="BR3105" s="18"/>
      <c r="BS3105" s="18"/>
      <c r="BT3105" s="18"/>
      <c r="BU3105" s="18">
        <f t="shared" si="8141"/>
        <v>0</v>
      </c>
      <c r="BV3105" s="18">
        <f t="shared" si="8142"/>
        <v>0</v>
      </c>
      <c r="BW3105" s="18">
        <f t="shared" si="8143"/>
        <v>0</v>
      </c>
      <c r="BX3105" s="18"/>
      <c r="BY3105" s="18"/>
      <c r="BZ3105" s="18"/>
      <c r="CA3105" s="18">
        <f t="shared" si="8105"/>
        <v>0</v>
      </c>
      <c r="CB3105" s="18">
        <f t="shared" si="8106"/>
        <v>0</v>
      </c>
      <c r="CC3105" s="18">
        <f t="shared" si="8107"/>
        <v>0</v>
      </c>
      <c r="CD3105" s="18"/>
      <c r="CE3105" s="27" t="s">
        <v>1661</v>
      </c>
      <c r="CF3105" s="33"/>
    </row>
    <row r="3106" spans="1:119" ht="31.2" hidden="1" x14ac:dyDescent="0.3">
      <c r="A3106" s="41" t="s">
        <v>1239</v>
      </c>
      <c r="B3106" s="39">
        <v>240</v>
      </c>
      <c r="C3106" s="41" t="s">
        <v>198</v>
      </c>
      <c r="D3106" s="41" t="s">
        <v>198</v>
      </c>
      <c r="E3106" s="14" t="s">
        <v>528</v>
      </c>
      <c r="F3106" s="18"/>
      <c r="G3106" s="18"/>
      <c r="H3106" s="18"/>
      <c r="I3106" s="18"/>
      <c r="J3106" s="18"/>
      <c r="K3106" s="18"/>
      <c r="L3106" s="18">
        <f t="shared" ref="L3106:L3125" si="8147">F3106+I3106</f>
        <v>0</v>
      </c>
      <c r="M3106" s="18">
        <f t="shared" ref="M3106:M3125" si="8148">G3106+J3106</f>
        <v>0</v>
      </c>
      <c r="N3106" s="18">
        <f t="shared" ref="N3106:N3125" si="8149">H3106+K3106</f>
        <v>0</v>
      </c>
      <c r="O3106" s="18"/>
      <c r="P3106" s="18"/>
      <c r="Q3106" s="18"/>
      <c r="R3106" s="18"/>
      <c r="S3106" s="18"/>
      <c r="T3106" s="18">
        <f t="shared" si="8096"/>
        <v>0</v>
      </c>
      <c r="U3106" s="18">
        <f t="shared" si="8097"/>
        <v>0</v>
      </c>
      <c r="V3106" s="18">
        <f t="shared" si="8098"/>
        <v>0</v>
      </c>
      <c r="W3106" s="18"/>
      <c r="X3106" s="18"/>
      <c r="Y3106" s="18"/>
      <c r="Z3106" s="18"/>
      <c r="AA3106" s="18"/>
      <c r="AB3106" s="18"/>
      <c r="AC3106" s="18">
        <f t="shared" si="8073"/>
        <v>0</v>
      </c>
      <c r="AD3106" s="18">
        <f t="shared" si="8074"/>
        <v>0</v>
      </c>
      <c r="AE3106" s="18">
        <f t="shared" si="8075"/>
        <v>0</v>
      </c>
      <c r="AF3106" s="18"/>
      <c r="AG3106" s="18"/>
      <c r="AH3106" s="18"/>
      <c r="AI3106" s="18">
        <f t="shared" si="8100"/>
        <v>0</v>
      </c>
      <c r="AJ3106" s="18">
        <f t="shared" si="8101"/>
        <v>0</v>
      </c>
      <c r="AK3106" s="18">
        <f t="shared" si="8102"/>
        <v>0</v>
      </c>
      <c r="AL3106" s="18"/>
      <c r="AM3106" s="18">
        <f t="shared" si="8103"/>
        <v>0</v>
      </c>
      <c r="AN3106" s="18"/>
      <c r="AO3106" s="18"/>
      <c r="AP3106" s="18"/>
      <c r="AQ3106" s="18">
        <f t="shared" si="7987"/>
        <v>0</v>
      </c>
      <c r="AR3106" s="18">
        <f t="shared" si="7988"/>
        <v>0</v>
      </c>
      <c r="AS3106" s="18">
        <f t="shared" si="7989"/>
        <v>0</v>
      </c>
      <c r="AT3106" s="18"/>
      <c r="AU3106" s="18"/>
      <c r="AV3106" s="18"/>
      <c r="AW3106" s="18">
        <f t="shared" si="7990"/>
        <v>0</v>
      </c>
      <c r="AX3106" s="18">
        <f t="shared" si="7991"/>
        <v>0</v>
      </c>
      <c r="AY3106" s="18">
        <f t="shared" si="7992"/>
        <v>0</v>
      </c>
      <c r="AZ3106" s="18"/>
      <c r="BA3106" s="18"/>
      <c r="BB3106" s="18"/>
      <c r="BC3106" s="18">
        <f t="shared" si="8079"/>
        <v>0</v>
      </c>
      <c r="BD3106" s="18">
        <f t="shared" si="8080"/>
        <v>0</v>
      </c>
      <c r="BE3106" s="18">
        <f t="shared" si="8081"/>
        <v>0</v>
      </c>
      <c r="BF3106" s="18"/>
      <c r="BG3106" s="18"/>
      <c r="BH3106" s="18"/>
      <c r="BI3106" s="18">
        <f t="shared" si="8076"/>
        <v>0</v>
      </c>
      <c r="BJ3106" s="18">
        <f t="shared" si="8077"/>
        <v>0</v>
      </c>
      <c r="BK3106" s="18">
        <f t="shared" si="8078"/>
        <v>0</v>
      </c>
      <c r="BL3106" s="18"/>
      <c r="BM3106" s="18"/>
      <c r="BN3106" s="18"/>
      <c r="BO3106" s="18">
        <f t="shared" si="8144"/>
        <v>0</v>
      </c>
      <c r="BP3106" s="18">
        <f t="shared" si="8145"/>
        <v>0</v>
      </c>
      <c r="BQ3106" s="18">
        <f t="shared" si="8146"/>
        <v>0</v>
      </c>
      <c r="BR3106" s="18"/>
      <c r="BS3106" s="18"/>
      <c r="BT3106" s="18"/>
      <c r="BU3106" s="18">
        <f t="shared" si="8141"/>
        <v>0</v>
      </c>
      <c r="BV3106" s="18">
        <f t="shared" si="8142"/>
        <v>0</v>
      </c>
      <c r="BW3106" s="18">
        <f t="shared" si="8143"/>
        <v>0</v>
      </c>
      <c r="BX3106" s="18"/>
      <c r="BY3106" s="18"/>
      <c r="BZ3106" s="18"/>
      <c r="CA3106" s="18">
        <f t="shared" si="8105"/>
        <v>0</v>
      </c>
      <c r="CB3106" s="18">
        <f t="shared" si="8106"/>
        <v>0</v>
      </c>
      <c r="CC3106" s="18">
        <f t="shared" si="8107"/>
        <v>0</v>
      </c>
      <c r="CD3106" s="18"/>
      <c r="CE3106" s="27" t="s">
        <v>1661</v>
      </c>
      <c r="CF3106" s="33"/>
    </row>
    <row r="3107" spans="1:119" ht="31.2" hidden="1" x14ac:dyDescent="0.3">
      <c r="A3107" s="41" t="s">
        <v>1239</v>
      </c>
      <c r="B3107" s="39">
        <v>240</v>
      </c>
      <c r="C3107" s="41" t="s">
        <v>23</v>
      </c>
      <c r="D3107" s="41" t="s">
        <v>149</v>
      </c>
      <c r="E3107" s="14" t="s">
        <v>538</v>
      </c>
      <c r="F3107" s="18"/>
      <c r="G3107" s="18"/>
      <c r="H3107" s="18"/>
      <c r="I3107" s="18"/>
      <c r="J3107" s="18"/>
      <c r="K3107" s="18"/>
      <c r="L3107" s="18">
        <f t="shared" si="8147"/>
        <v>0</v>
      </c>
      <c r="M3107" s="18">
        <f t="shared" si="8148"/>
        <v>0</v>
      </c>
      <c r="N3107" s="18">
        <f t="shared" si="8149"/>
        <v>0</v>
      </c>
      <c r="O3107" s="18"/>
      <c r="P3107" s="18"/>
      <c r="Q3107" s="18"/>
      <c r="R3107" s="18"/>
      <c r="S3107" s="18"/>
      <c r="T3107" s="18">
        <f t="shared" si="8096"/>
        <v>0</v>
      </c>
      <c r="U3107" s="18">
        <f t="shared" si="8097"/>
        <v>0</v>
      </c>
      <c r="V3107" s="18">
        <f t="shared" si="8098"/>
        <v>0</v>
      </c>
      <c r="W3107" s="18"/>
      <c r="X3107" s="18"/>
      <c r="Y3107" s="18"/>
      <c r="Z3107" s="18"/>
      <c r="AA3107" s="18"/>
      <c r="AB3107" s="18"/>
      <c r="AC3107" s="18">
        <f t="shared" si="8073"/>
        <v>0</v>
      </c>
      <c r="AD3107" s="18">
        <f t="shared" si="8074"/>
        <v>0</v>
      </c>
      <c r="AE3107" s="18">
        <f t="shared" si="8075"/>
        <v>0</v>
      </c>
      <c r="AF3107" s="18"/>
      <c r="AG3107" s="18"/>
      <c r="AH3107" s="18"/>
      <c r="AI3107" s="18">
        <f t="shared" si="8100"/>
        <v>0</v>
      </c>
      <c r="AJ3107" s="18">
        <f t="shared" si="8101"/>
        <v>0</v>
      </c>
      <c r="AK3107" s="18">
        <f t="shared" si="8102"/>
        <v>0</v>
      </c>
      <c r="AL3107" s="18"/>
      <c r="AM3107" s="18">
        <f t="shared" si="8103"/>
        <v>0</v>
      </c>
      <c r="AN3107" s="18"/>
      <c r="AO3107" s="18"/>
      <c r="AP3107" s="18"/>
      <c r="AQ3107" s="18">
        <f t="shared" si="7987"/>
        <v>0</v>
      </c>
      <c r="AR3107" s="18">
        <f t="shared" si="7988"/>
        <v>0</v>
      </c>
      <c r="AS3107" s="18">
        <f t="shared" si="7989"/>
        <v>0</v>
      </c>
      <c r="AT3107" s="18"/>
      <c r="AU3107" s="18"/>
      <c r="AV3107" s="18"/>
      <c r="AW3107" s="18">
        <f t="shared" si="7990"/>
        <v>0</v>
      </c>
      <c r="AX3107" s="18">
        <f t="shared" si="7991"/>
        <v>0</v>
      </c>
      <c r="AY3107" s="18">
        <f t="shared" si="7992"/>
        <v>0</v>
      </c>
      <c r="AZ3107" s="18"/>
      <c r="BA3107" s="18"/>
      <c r="BB3107" s="18"/>
      <c r="BC3107" s="18">
        <f t="shared" si="8079"/>
        <v>0</v>
      </c>
      <c r="BD3107" s="18">
        <f t="shared" si="8080"/>
        <v>0</v>
      </c>
      <c r="BE3107" s="18">
        <f t="shared" si="8081"/>
        <v>0</v>
      </c>
      <c r="BF3107" s="18"/>
      <c r="BG3107" s="18"/>
      <c r="BH3107" s="18"/>
      <c r="BI3107" s="18">
        <f t="shared" si="8076"/>
        <v>0</v>
      </c>
      <c r="BJ3107" s="18">
        <f t="shared" si="8077"/>
        <v>0</v>
      </c>
      <c r="BK3107" s="18">
        <f t="shared" si="8078"/>
        <v>0</v>
      </c>
      <c r="BL3107" s="18"/>
      <c r="BM3107" s="18"/>
      <c r="BN3107" s="18"/>
      <c r="BO3107" s="18">
        <f t="shared" si="8144"/>
        <v>0</v>
      </c>
      <c r="BP3107" s="18">
        <f t="shared" si="8145"/>
        <v>0</v>
      </c>
      <c r="BQ3107" s="18">
        <f t="shared" si="8146"/>
        <v>0</v>
      </c>
      <c r="BR3107" s="18"/>
      <c r="BS3107" s="18"/>
      <c r="BT3107" s="18"/>
      <c r="BU3107" s="18">
        <f t="shared" si="8141"/>
        <v>0</v>
      </c>
      <c r="BV3107" s="18">
        <f t="shared" si="8142"/>
        <v>0</v>
      </c>
      <c r="BW3107" s="18">
        <f t="shared" si="8143"/>
        <v>0</v>
      </c>
      <c r="BX3107" s="18"/>
      <c r="BY3107" s="18"/>
      <c r="BZ3107" s="18"/>
      <c r="CA3107" s="18">
        <f t="shared" si="8105"/>
        <v>0</v>
      </c>
      <c r="CB3107" s="18">
        <f t="shared" si="8106"/>
        <v>0</v>
      </c>
      <c r="CC3107" s="18">
        <f t="shared" si="8107"/>
        <v>0</v>
      </c>
      <c r="CD3107" s="18"/>
      <c r="CE3107" s="27" t="s">
        <v>1661</v>
      </c>
      <c r="CF3107" s="33"/>
    </row>
    <row r="3108" spans="1:119" ht="31.2" hidden="1" x14ac:dyDescent="0.3">
      <c r="A3108" s="41" t="s">
        <v>1239</v>
      </c>
      <c r="B3108" s="39">
        <v>240</v>
      </c>
      <c r="C3108" s="41" t="s">
        <v>103</v>
      </c>
      <c r="D3108" s="41" t="s">
        <v>198</v>
      </c>
      <c r="E3108" s="14" t="s">
        <v>547</v>
      </c>
      <c r="F3108" s="18"/>
      <c r="G3108" s="18"/>
      <c r="H3108" s="18"/>
      <c r="I3108" s="18"/>
      <c r="J3108" s="18"/>
      <c r="K3108" s="18"/>
      <c r="L3108" s="18">
        <f t="shared" si="8147"/>
        <v>0</v>
      </c>
      <c r="M3108" s="18">
        <f t="shared" si="8148"/>
        <v>0</v>
      </c>
      <c r="N3108" s="18">
        <f t="shared" si="8149"/>
        <v>0</v>
      </c>
      <c r="O3108" s="18"/>
      <c r="P3108" s="18"/>
      <c r="Q3108" s="18"/>
      <c r="R3108" s="18"/>
      <c r="S3108" s="18"/>
      <c r="T3108" s="18">
        <f t="shared" si="8096"/>
        <v>0</v>
      </c>
      <c r="U3108" s="18">
        <f t="shared" si="8097"/>
        <v>0</v>
      </c>
      <c r="V3108" s="18">
        <f t="shared" si="8098"/>
        <v>0</v>
      </c>
      <c r="W3108" s="18"/>
      <c r="X3108" s="18"/>
      <c r="Y3108" s="18"/>
      <c r="Z3108" s="18"/>
      <c r="AA3108" s="18"/>
      <c r="AB3108" s="18"/>
      <c r="AC3108" s="18">
        <f t="shared" si="8073"/>
        <v>0</v>
      </c>
      <c r="AD3108" s="18">
        <f t="shared" si="8074"/>
        <v>0</v>
      </c>
      <c r="AE3108" s="18">
        <f t="shared" si="8075"/>
        <v>0</v>
      </c>
      <c r="AF3108" s="18"/>
      <c r="AG3108" s="18"/>
      <c r="AH3108" s="18"/>
      <c r="AI3108" s="18">
        <f t="shared" si="8100"/>
        <v>0</v>
      </c>
      <c r="AJ3108" s="18">
        <f t="shared" si="8101"/>
        <v>0</v>
      </c>
      <c r="AK3108" s="18">
        <f t="shared" si="8102"/>
        <v>0</v>
      </c>
      <c r="AL3108" s="18"/>
      <c r="AM3108" s="18">
        <f t="shared" si="8103"/>
        <v>0</v>
      </c>
      <c r="AN3108" s="18"/>
      <c r="AO3108" s="18"/>
      <c r="AP3108" s="18"/>
      <c r="AQ3108" s="18">
        <f t="shared" si="7987"/>
        <v>0</v>
      </c>
      <c r="AR3108" s="18">
        <f t="shared" si="7988"/>
        <v>0</v>
      </c>
      <c r="AS3108" s="18">
        <f t="shared" si="7989"/>
        <v>0</v>
      </c>
      <c r="AT3108" s="18"/>
      <c r="AU3108" s="18"/>
      <c r="AV3108" s="18"/>
      <c r="AW3108" s="18">
        <f t="shared" si="7990"/>
        <v>0</v>
      </c>
      <c r="AX3108" s="18">
        <f t="shared" si="7991"/>
        <v>0</v>
      </c>
      <c r="AY3108" s="18">
        <f t="shared" si="7992"/>
        <v>0</v>
      </c>
      <c r="AZ3108" s="18"/>
      <c r="BA3108" s="18"/>
      <c r="BB3108" s="18"/>
      <c r="BC3108" s="18">
        <f t="shared" si="8079"/>
        <v>0</v>
      </c>
      <c r="BD3108" s="18">
        <f t="shared" si="8080"/>
        <v>0</v>
      </c>
      <c r="BE3108" s="18">
        <f t="shared" si="8081"/>
        <v>0</v>
      </c>
      <c r="BF3108" s="18"/>
      <c r="BG3108" s="18"/>
      <c r="BH3108" s="18"/>
      <c r="BI3108" s="18">
        <f t="shared" si="8076"/>
        <v>0</v>
      </c>
      <c r="BJ3108" s="18">
        <f t="shared" si="8077"/>
        <v>0</v>
      </c>
      <c r="BK3108" s="18">
        <f t="shared" si="8078"/>
        <v>0</v>
      </c>
      <c r="BL3108" s="18"/>
      <c r="BM3108" s="18"/>
      <c r="BN3108" s="18"/>
      <c r="BO3108" s="18">
        <f t="shared" si="8144"/>
        <v>0</v>
      </c>
      <c r="BP3108" s="18">
        <f t="shared" si="8145"/>
        <v>0</v>
      </c>
      <c r="BQ3108" s="18">
        <f t="shared" si="8146"/>
        <v>0</v>
      </c>
      <c r="BR3108" s="18"/>
      <c r="BS3108" s="18"/>
      <c r="BT3108" s="18"/>
      <c r="BU3108" s="18">
        <f t="shared" si="8141"/>
        <v>0</v>
      </c>
      <c r="BV3108" s="18">
        <f t="shared" si="8142"/>
        <v>0</v>
      </c>
      <c r="BW3108" s="18">
        <f t="shared" si="8143"/>
        <v>0</v>
      </c>
      <c r="BX3108" s="18"/>
      <c r="BY3108" s="18"/>
      <c r="BZ3108" s="18"/>
      <c r="CA3108" s="18">
        <f t="shared" si="8105"/>
        <v>0</v>
      </c>
      <c r="CB3108" s="18">
        <f t="shared" si="8106"/>
        <v>0</v>
      </c>
      <c r="CC3108" s="18">
        <f t="shared" si="8107"/>
        <v>0</v>
      </c>
      <c r="CD3108" s="18"/>
      <c r="CE3108" s="27" t="s">
        <v>1661</v>
      </c>
      <c r="CF3108" s="33"/>
    </row>
    <row r="3109" spans="1:119" ht="46.8" hidden="1" x14ac:dyDescent="0.3">
      <c r="A3109" s="41" t="s">
        <v>1239</v>
      </c>
      <c r="B3109" s="39">
        <v>600</v>
      </c>
      <c r="C3109" s="41"/>
      <c r="D3109" s="41"/>
      <c r="E3109" s="14" t="s">
        <v>554</v>
      </c>
      <c r="F3109" s="18">
        <f t="shared" ref="F3109:K3110" si="8150">F3110</f>
        <v>0</v>
      </c>
      <c r="G3109" s="18">
        <f t="shared" si="8150"/>
        <v>0</v>
      </c>
      <c r="H3109" s="18">
        <f t="shared" si="8150"/>
        <v>0</v>
      </c>
      <c r="I3109" s="18">
        <f t="shared" si="8150"/>
        <v>0</v>
      </c>
      <c r="J3109" s="18">
        <f t="shared" si="8150"/>
        <v>0</v>
      </c>
      <c r="K3109" s="18">
        <f t="shared" si="8150"/>
        <v>0</v>
      </c>
      <c r="L3109" s="18">
        <f t="shared" si="8147"/>
        <v>0</v>
      </c>
      <c r="M3109" s="18">
        <f t="shared" si="8148"/>
        <v>0</v>
      </c>
      <c r="N3109" s="18">
        <f t="shared" si="8149"/>
        <v>0</v>
      </c>
      <c r="O3109" s="18">
        <f t="shared" ref="O3109:S3110" si="8151">O3110</f>
        <v>0</v>
      </c>
      <c r="P3109" s="18">
        <f t="shared" si="8151"/>
        <v>0</v>
      </c>
      <c r="Q3109" s="18">
        <f t="shared" si="8151"/>
        <v>0</v>
      </c>
      <c r="R3109" s="18">
        <f t="shared" si="8151"/>
        <v>0</v>
      </c>
      <c r="S3109" s="18">
        <f t="shared" si="8151"/>
        <v>0</v>
      </c>
      <c r="T3109" s="18">
        <f t="shared" si="8096"/>
        <v>0</v>
      </c>
      <c r="U3109" s="18">
        <f t="shared" si="8097"/>
        <v>0</v>
      </c>
      <c r="V3109" s="18">
        <f t="shared" si="8098"/>
        <v>0</v>
      </c>
      <c r="W3109" s="18">
        <f t="shared" ref="W3109:CD3110" si="8152">W3110</f>
        <v>0</v>
      </c>
      <c r="X3109" s="18">
        <f t="shared" si="8152"/>
        <v>0</v>
      </c>
      <c r="Y3109" s="18">
        <f t="shared" si="8152"/>
        <v>0</v>
      </c>
      <c r="Z3109" s="18">
        <f t="shared" si="8152"/>
        <v>0</v>
      </c>
      <c r="AA3109" s="18">
        <f t="shared" si="8152"/>
        <v>0</v>
      </c>
      <c r="AB3109" s="18">
        <f t="shared" si="8152"/>
        <v>0</v>
      </c>
      <c r="AC3109" s="18">
        <f t="shared" si="8073"/>
        <v>0</v>
      </c>
      <c r="AD3109" s="18">
        <f t="shared" si="8074"/>
        <v>0</v>
      </c>
      <c r="AE3109" s="18">
        <f t="shared" si="8075"/>
        <v>0</v>
      </c>
      <c r="AF3109" s="18">
        <f t="shared" si="8152"/>
        <v>0</v>
      </c>
      <c r="AG3109" s="18">
        <f t="shared" si="8152"/>
        <v>0</v>
      </c>
      <c r="AH3109" s="18">
        <f t="shared" si="8152"/>
        <v>0</v>
      </c>
      <c r="AI3109" s="18">
        <f t="shared" si="8100"/>
        <v>0</v>
      </c>
      <c r="AJ3109" s="18">
        <f t="shared" si="8101"/>
        <v>0</v>
      </c>
      <c r="AK3109" s="18">
        <f t="shared" si="8102"/>
        <v>0</v>
      </c>
      <c r="AL3109" s="18">
        <f t="shared" si="8152"/>
        <v>0</v>
      </c>
      <c r="AM3109" s="18">
        <f t="shared" si="8103"/>
        <v>0</v>
      </c>
      <c r="AN3109" s="18">
        <f t="shared" si="8152"/>
        <v>0</v>
      </c>
      <c r="AO3109" s="18">
        <f t="shared" si="8152"/>
        <v>0</v>
      </c>
      <c r="AP3109" s="18">
        <f t="shared" si="8152"/>
        <v>0</v>
      </c>
      <c r="AQ3109" s="18">
        <f t="shared" ref="AQ3109:AQ3125" si="8153">AM3109+AN3109</f>
        <v>0</v>
      </c>
      <c r="AR3109" s="18">
        <f t="shared" ref="AR3109:AR3125" si="8154">AJ3109+AO3109</f>
        <v>0</v>
      </c>
      <c r="AS3109" s="18">
        <f t="shared" ref="AS3109:AS3125" si="8155">AK3109+AP3109</f>
        <v>0</v>
      </c>
      <c r="AT3109" s="18">
        <f t="shared" si="8152"/>
        <v>0</v>
      </c>
      <c r="AU3109" s="18">
        <f t="shared" si="8152"/>
        <v>0</v>
      </c>
      <c r="AV3109" s="18">
        <f t="shared" si="8152"/>
        <v>0</v>
      </c>
      <c r="AW3109" s="18">
        <f t="shared" ref="AW3109:AW3125" si="8156">AQ3109+AT3109</f>
        <v>0</v>
      </c>
      <c r="AX3109" s="18">
        <f t="shared" ref="AX3109:AX3125" si="8157">AR3109+AU3109</f>
        <v>0</v>
      </c>
      <c r="AY3109" s="18">
        <f t="shared" ref="AY3109:AY3125" si="8158">AS3109+AV3109</f>
        <v>0</v>
      </c>
      <c r="AZ3109" s="18">
        <f t="shared" si="8152"/>
        <v>0</v>
      </c>
      <c r="BA3109" s="18">
        <f t="shared" si="8152"/>
        <v>0</v>
      </c>
      <c r="BB3109" s="18">
        <f t="shared" si="8152"/>
        <v>0</v>
      </c>
      <c r="BC3109" s="18">
        <f t="shared" si="8079"/>
        <v>0</v>
      </c>
      <c r="BD3109" s="18">
        <f t="shared" si="8080"/>
        <v>0</v>
      </c>
      <c r="BE3109" s="18">
        <f t="shared" si="8081"/>
        <v>0</v>
      </c>
      <c r="BF3109" s="18">
        <f t="shared" si="8152"/>
        <v>0</v>
      </c>
      <c r="BG3109" s="18">
        <f t="shared" si="8152"/>
        <v>0</v>
      </c>
      <c r="BH3109" s="18">
        <f t="shared" si="8152"/>
        <v>0</v>
      </c>
      <c r="BI3109" s="18">
        <f t="shared" si="8076"/>
        <v>0</v>
      </c>
      <c r="BJ3109" s="18">
        <f t="shared" si="8077"/>
        <v>0</v>
      </c>
      <c r="BK3109" s="18">
        <f t="shared" si="8078"/>
        <v>0</v>
      </c>
      <c r="BL3109" s="18">
        <f t="shared" si="8152"/>
        <v>0</v>
      </c>
      <c r="BM3109" s="18">
        <f t="shared" si="8152"/>
        <v>0</v>
      </c>
      <c r="BN3109" s="18">
        <f t="shared" si="8152"/>
        <v>0</v>
      </c>
      <c r="BO3109" s="18">
        <f t="shared" si="8144"/>
        <v>0</v>
      </c>
      <c r="BP3109" s="18">
        <f t="shared" si="8145"/>
        <v>0</v>
      </c>
      <c r="BQ3109" s="18">
        <f t="shared" si="8146"/>
        <v>0</v>
      </c>
      <c r="BR3109" s="18">
        <f t="shared" si="8152"/>
        <v>0</v>
      </c>
      <c r="BS3109" s="18">
        <f t="shared" si="8152"/>
        <v>0</v>
      </c>
      <c r="BT3109" s="18">
        <f t="shared" si="8152"/>
        <v>0</v>
      </c>
      <c r="BU3109" s="18">
        <f t="shared" si="8141"/>
        <v>0</v>
      </c>
      <c r="BV3109" s="18">
        <f t="shared" si="8142"/>
        <v>0</v>
      </c>
      <c r="BW3109" s="18">
        <f t="shared" si="8143"/>
        <v>0</v>
      </c>
      <c r="BX3109" s="18">
        <f t="shared" si="8152"/>
        <v>0</v>
      </c>
      <c r="BY3109" s="18">
        <f t="shared" si="8152"/>
        <v>0</v>
      </c>
      <c r="BZ3109" s="18">
        <f t="shared" si="8152"/>
        <v>0</v>
      </c>
      <c r="CA3109" s="18">
        <f t="shared" si="8105"/>
        <v>0</v>
      </c>
      <c r="CB3109" s="18">
        <f t="shared" si="8106"/>
        <v>0</v>
      </c>
      <c r="CC3109" s="18">
        <f t="shared" si="8107"/>
        <v>0</v>
      </c>
      <c r="CD3109" s="18">
        <f t="shared" si="8152"/>
        <v>0</v>
      </c>
      <c r="CE3109" s="27" t="s">
        <v>1661</v>
      </c>
      <c r="CF3109" s="33"/>
    </row>
    <row r="3110" spans="1:119" hidden="1" x14ac:dyDescent="0.3">
      <c r="A3110" s="41" t="s">
        <v>1239</v>
      </c>
      <c r="B3110" s="39">
        <v>620</v>
      </c>
      <c r="C3110" s="41"/>
      <c r="D3110" s="41"/>
      <c r="E3110" s="14" t="s">
        <v>569</v>
      </c>
      <c r="F3110" s="18">
        <f t="shared" si="8150"/>
        <v>0</v>
      </c>
      <c r="G3110" s="18">
        <f t="shared" si="8150"/>
        <v>0</v>
      </c>
      <c r="H3110" s="18">
        <f t="shared" si="8150"/>
        <v>0</v>
      </c>
      <c r="I3110" s="18">
        <f t="shared" si="8150"/>
        <v>0</v>
      </c>
      <c r="J3110" s="18">
        <f t="shared" si="8150"/>
        <v>0</v>
      </c>
      <c r="K3110" s="18">
        <f t="shared" si="8150"/>
        <v>0</v>
      </c>
      <c r="L3110" s="18">
        <f t="shared" si="8147"/>
        <v>0</v>
      </c>
      <c r="M3110" s="18">
        <f t="shared" si="8148"/>
        <v>0</v>
      </c>
      <c r="N3110" s="18">
        <f t="shared" si="8149"/>
        <v>0</v>
      </c>
      <c r="O3110" s="18">
        <f t="shared" si="8151"/>
        <v>0</v>
      </c>
      <c r="P3110" s="18">
        <f t="shared" si="8151"/>
        <v>0</v>
      </c>
      <c r="Q3110" s="18">
        <f t="shared" si="8151"/>
        <v>0</v>
      </c>
      <c r="R3110" s="18">
        <f t="shared" si="8151"/>
        <v>0</v>
      </c>
      <c r="S3110" s="18">
        <f t="shared" si="8151"/>
        <v>0</v>
      </c>
      <c r="T3110" s="18">
        <f t="shared" si="8096"/>
        <v>0</v>
      </c>
      <c r="U3110" s="18">
        <f t="shared" si="8097"/>
        <v>0</v>
      </c>
      <c r="V3110" s="18">
        <f t="shared" si="8098"/>
        <v>0</v>
      </c>
      <c r="W3110" s="18">
        <f t="shared" si="8152"/>
        <v>0</v>
      </c>
      <c r="X3110" s="18">
        <f t="shared" si="8152"/>
        <v>0</v>
      </c>
      <c r="Y3110" s="18">
        <f t="shared" si="8152"/>
        <v>0</v>
      </c>
      <c r="Z3110" s="18">
        <f t="shared" si="8152"/>
        <v>0</v>
      </c>
      <c r="AA3110" s="18">
        <f t="shared" si="8152"/>
        <v>0</v>
      </c>
      <c r="AB3110" s="18">
        <f t="shared" si="8152"/>
        <v>0</v>
      </c>
      <c r="AC3110" s="18">
        <f t="shared" si="8073"/>
        <v>0</v>
      </c>
      <c r="AD3110" s="18">
        <f t="shared" si="8074"/>
        <v>0</v>
      </c>
      <c r="AE3110" s="18">
        <f t="shared" si="8075"/>
        <v>0</v>
      </c>
      <c r="AF3110" s="18">
        <f t="shared" si="8152"/>
        <v>0</v>
      </c>
      <c r="AG3110" s="18">
        <f t="shared" si="8152"/>
        <v>0</v>
      </c>
      <c r="AH3110" s="18">
        <f t="shared" si="8152"/>
        <v>0</v>
      </c>
      <c r="AI3110" s="18">
        <f t="shared" si="8100"/>
        <v>0</v>
      </c>
      <c r="AJ3110" s="18">
        <f t="shared" si="8101"/>
        <v>0</v>
      </c>
      <c r="AK3110" s="18">
        <f t="shared" si="8102"/>
        <v>0</v>
      </c>
      <c r="AL3110" s="18">
        <f t="shared" si="8152"/>
        <v>0</v>
      </c>
      <c r="AM3110" s="18">
        <f t="shared" si="8103"/>
        <v>0</v>
      </c>
      <c r="AN3110" s="18">
        <f t="shared" si="8152"/>
        <v>0</v>
      </c>
      <c r="AO3110" s="18">
        <f t="shared" si="8152"/>
        <v>0</v>
      </c>
      <c r="AP3110" s="18">
        <f t="shared" si="8152"/>
        <v>0</v>
      </c>
      <c r="AQ3110" s="18">
        <f t="shared" si="8153"/>
        <v>0</v>
      </c>
      <c r="AR3110" s="18">
        <f t="shared" si="8154"/>
        <v>0</v>
      </c>
      <c r="AS3110" s="18">
        <f t="shared" si="8155"/>
        <v>0</v>
      </c>
      <c r="AT3110" s="18">
        <f t="shared" si="8152"/>
        <v>0</v>
      </c>
      <c r="AU3110" s="18">
        <f t="shared" si="8152"/>
        <v>0</v>
      </c>
      <c r="AV3110" s="18">
        <f t="shared" si="8152"/>
        <v>0</v>
      </c>
      <c r="AW3110" s="18">
        <f t="shared" si="8156"/>
        <v>0</v>
      </c>
      <c r="AX3110" s="18">
        <f t="shared" si="8157"/>
        <v>0</v>
      </c>
      <c r="AY3110" s="18">
        <f t="shared" si="8158"/>
        <v>0</v>
      </c>
      <c r="AZ3110" s="18">
        <f t="shared" si="8152"/>
        <v>0</v>
      </c>
      <c r="BA3110" s="18">
        <f t="shared" si="8152"/>
        <v>0</v>
      </c>
      <c r="BB3110" s="18">
        <f t="shared" si="8152"/>
        <v>0</v>
      </c>
      <c r="BC3110" s="18">
        <f t="shared" si="8079"/>
        <v>0</v>
      </c>
      <c r="BD3110" s="18">
        <f t="shared" si="8080"/>
        <v>0</v>
      </c>
      <c r="BE3110" s="18">
        <f t="shared" si="8081"/>
        <v>0</v>
      </c>
      <c r="BF3110" s="18">
        <f t="shared" si="8152"/>
        <v>0</v>
      </c>
      <c r="BG3110" s="18">
        <f t="shared" si="8152"/>
        <v>0</v>
      </c>
      <c r="BH3110" s="18">
        <f t="shared" si="8152"/>
        <v>0</v>
      </c>
      <c r="BI3110" s="18">
        <f t="shared" si="8076"/>
        <v>0</v>
      </c>
      <c r="BJ3110" s="18">
        <f t="shared" si="8077"/>
        <v>0</v>
      </c>
      <c r="BK3110" s="18">
        <f t="shared" si="8078"/>
        <v>0</v>
      </c>
      <c r="BL3110" s="18">
        <f t="shared" si="8152"/>
        <v>0</v>
      </c>
      <c r="BM3110" s="18">
        <f t="shared" si="8152"/>
        <v>0</v>
      </c>
      <c r="BN3110" s="18">
        <f t="shared" si="8152"/>
        <v>0</v>
      </c>
      <c r="BO3110" s="18">
        <f t="shared" si="8144"/>
        <v>0</v>
      </c>
      <c r="BP3110" s="18">
        <f t="shared" si="8145"/>
        <v>0</v>
      </c>
      <c r="BQ3110" s="18">
        <f t="shared" si="8146"/>
        <v>0</v>
      </c>
      <c r="BR3110" s="18">
        <f t="shared" si="8152"/>
        <v>0</v>
      </c>
      <c r="BS3110" s="18">
        <f t="shared" si="8152"/>
        <v>0</v>
      </c>
      <c r="BT3110" s="18">
        <f t="shared" si="8152"/>
        <v>0</v>
      </c>
      <c r="BU3110" s="18">
        <f t="shared" si="8141"/>
        <v>0</v>
      </c>
      <c r="BV3110" s="18">
        <f t="shared" si="8142"/>
        <v>0</v>
      </c>
      <c r="BW3110" s="18">
        <f t="shared" si="8143"/>
        <v>0</v>
      </c>
      <c r="BX3110" s="18">
        <f t="shared" si="8152"/>
        <v>0</v>
      </c>
      <c r="BY3110" s="18">
        <f t="shared" si="8152"/>
        <v>0</v>
      </c>
      <c r="BZ3110" s="18">
        <f t="shared" si="8152"/>
        <v>0</v>
      </c>
      <c r="CA3110" s="18">
        <f t="shared" si="8105"/>
        <v>0</v>
      </c>
      <c r="CB3110" s="18">
        <f t="shared" si="8106"/>
        <v>0</v>
      </c>
      <c r="CC3110" s="18">
        <f t="shared" si="8107"/>
        <v>0</v>
      </c>
      <c r="CD3110" s="18">
        <f t="shared" si="8152"/>
        <v>0</v>
      </c>
      <c r="CE3110" s="27" t="s">
        <v>1661</v>
      </c>
      <c r="CF3110" s="33"/>
    </row>
    <row r="3111" spans="1:119" hidden="1" x14ac:dyDescent="0.3">
      <c r="A3111" s="41" t="s">
        <v>1239</v>
      </c>
      <c r="B3111" s="39">
        <v>620</v>
      </c>
      <c r="C3111" s="41" t="s">
        <v>23</v>
      </c>
      <c r="D3111" s="41" t="s">
        <v>5</v>
      </c>
      <c r="E3111" s="14" t="s">
        <v>537</v>
      </c>
      <c r="F3111" s="18"/>
      <c r="G3111" s="18"/>
      <c r="H3111" s="18"/>
      <c r="I3111" s="18"/>
      <c r="J3111" s="18"/>
      <c r="K3111" s="18"/>
      <c r="L3111" s="18">
        <f t="shared" si="8147"/>
        <v>0</v>
      </c>
      <c r="M3111" s="18">
        <f t="shared" si="8148"/>
        <v>0</v>
      </c>
      <c r="N3111" s="18">
        <f t="shared" si="8149"/>
        <v>0</v>
      </c>
      <c r="O3111" s="18"/>
      <c r="P3111" s="18"/>
      <c r="Q3111" s="18"/>
      <c r="R3111" s="18"/>
      <c r="S3111" s="18"/>
      <c r="T3111" s="18">
        <f t="shared" si="8096"/>
        <v>0</v>
      </c>
      <c r="U3111" s="18">
        <f t="shared" si="8097"/>
        <v>0</v>
      </c>
      <c r="V3111" s="18">
        <f t="shared" si="8098"/>
        <v>0</v>
      </c>
      <c r="W3111" s="18"/>
      <c r="X3111" s="18"/>
      <c r="Y3111" s="18"/>
      <c r="Z3111" s="18"/>
      <c r="AA3111" s="18"/>
      <c r="AB3111" s="18"/>
      <c r="AC3111" s="18">
        <f t="shared" si="8073"/>
        <v>0</v>
      </c>
      <c r="AD3111" s="18">
        <f t="shared" si="8074"/>
        <v>0</v>
      </c>
      <c r="AE3111" s="18">
        <f t="shared" si="8075"/>
        <v>0</v>
      </c>
      <c r="AF3111" s="18"/>
      <c r="AG3111" s="18"/>
      <c r="AH3111" s="18"/>
      <c r="AI3111" s="18">
        <f t="shared" si="8100"/>
        <v>0</v>
      </c>
      <c r="AJ3111" s="18">
        <f t="shared" si="8101"/>
        <v>0</v>
      </c>
      <c r="AK3111" s="18">
        <f t="shared" si="8102"/>
        <v>0</v>
      </c>
      <c r="AL3111" s="18"/>
      <c r="AM3111" s="18">
        <f t="shared" si="8103"/>
        <v>0</v>
      </c>
      <c r="AN3111" s="18"/>
      <c r="AO3111" s="18"/>
      <c r="AP3111" s="18"/>
      <c r="AQ3111" s="18">
        <f t="shared" si="8153"/>
        <v>0</v>
      </c>
      <c r="AR3111" s="18">
        <f t="shared" si="8154"/>
        <v>0</v>
      </c>
      <c r="AS3111" s="18">
        <f t="shared" si="8155"/>
        <v>0</v>
      </c>
      <c r="AT3111" s="18"/>
      <c r="AU3111" s="18"/>
      <c r="AV3111" s="18"/>
      <c r="AW3111" s="18">
        <f t="shared" si="8156"/>
        <v>0</v>
      </c>
      <c r="AX3111" s="18">
        <f t="shared" si="8157"/>
        <v>0</v>
      </c>
      <c r="AY3111" s="18">
        <f t="shared" si="8158"/>
        <v>0</v>
      </c>
      <c r="AZ3111" s="18"/>
      <c r="BA3111" s="18"/>
      <c r="BB3111" s="18"/>
      <c r="BC3111" s="18">
        <f t="shared" si="8079"/>
        <v>0</v>
      </c>
      <c r="BD3111" s="18">
        <f t="shared" si="8080"/>
        <v>0</v>
      </c>
      <c r="BE3111" s="18">
        <f t="shared" si="8081"/>
        <v>0</v>
      </c>
      <c r="BF3111" s="18"/>
      <c r="BG3111" s="18"/>
      <c r="BH3111" s="18"/>
      <c r="BI3111" s="18">
        <f t="shared" si="8076"/>
        <v>0</v>
      </c>
      <c r="BJ3111" s="18">
        <f t="shared" si="8077"/>
        <v>0</v>
      </c>
      <c r="BK3111" s="18">
        <f t="shared" si="8078"/>
        <v>0</v>
      </c>
      <c r="BL3111" s="18"/>
      <c r="BM3111" s="18"/>
      <c r="BN3111" s="18"/>
      <c r="BO3111" s="18">
        <f t="shared" si="8144"/>
        <v>0</v>
      </c>
      <c r="BP3111" s="18">
        <f t="shared" si="8145"/>
        <v>0</v>
      </c>
      <c r="BQ3111" s="18">
        <f t="shared" si="8146"/>
        <v>0</v>
      </c>
      <c r="BR3111" s="18"/>
      <c r="BS3111" s="18"/>
      <c r="BT3111" s="18"/>
      <c r="BU3111" s="18">
        <f t="shared" si="8141"/>
        <v>0</v>
      </c>
      <c r="BV3111" s="18">
        <f t="shared" si="8142"/>
        <v>0</v>
      </c>
      <c r="BW3111" s="18">
        <f t="shared" si="8143"/>
        <v>0</v>
      </c>
      <c r="BX3111" s="18"/>
      <c r="BY3111" s="18"/>
      <c r="BZ3111" s="18"/>
      <c r="CA3111" s="18">
        <f t="shared" si="8105"/>
        <v>0</v>
      </c>
      <c r="CB3111" s="18">
        <f t="shared" si="8106"/>
        <v>0</v>
      </c>
      <c r="CC3111" s="18">
        <f t="shared" si="8107"/>
        <v>0</v>
      </c>
      <c r="CD3111" s="18"/>
      <c r="CE3111" s="27" t="s">
        <v>1661</v>
      </c>
      <c r="CF3111" s="33"/>
    </row>
    <row r="3112" spans="1:119" s="9" customFormat="1" ht="62.4" x14ac:dyDescent="0.3">
      <c r="A3112" s="8" t="s">
        <v>507</v>
      </c>
      <c r="B3112" s="13"/>
      <c r="C3112" s="8"/>
      <c r="D3112" s="8"/>
      <c r="E3112" s="38" t="s">
        <v>582</v>
      </c>
      <c r="F3112" s="12">
        <f t="shared" ref="F3112:K3113" si="8159">F3113</f>
        <v>59794.2</v>
      </c>
      <c r="G3112" s="12">
        <f t="shared" si="8159"/>
        <v>59778.299999999996</v>
      </c>
      <c r="H3112" s="12">
        <f t="shared" si="8159"/>
        <v>59777.5</v>
      </c>
      <c r="I3112" s="12">
        <f t="shared" si="8159"/>
        <v>0</v>
      </c>
      <c r="J3112" s="12">
        <f t="shared" si="8159"/>
        <v>0</v>
      </c>
      <c r="K3112" s="12">
        <f t="shared" si="8159"/>
        <v>0</v>
      </c>
      <c r="L3112" s="12">
        <f t="shared" si="8147"/>
        <v>59794.2</v>
      </c>
      <c r="M3112" s="12">
        <f t="shared" si="8148"/>
        <v>59778.299999999996</v>
      </c>
      <c r="N3112" s="12">
        <f t="shared" si="8149"/>
        <v>59777.5</v>
      </c>
      <c r="O3112" s="12">
        <f t="shared" ref="O3112:S3113" si="8160">O3113</f>
        <v>0</v>
      </c>
      <c r="P3112" s="12">
        <f t="shared" si="8160"/>
        <v>0</v>
      </c>
      <c r="Q3112" s="12">
        <f t="shared" si="8160"/>
        <v>0</v>
      </c>
      <c r="R3112" s="12">
        <f t="shared" si="8160"/>
        <v>0</v>
      </c>
      <c r="S3112" s="12">
        <f t="shared" si="8160"/>
        <v>0</v>
      </c>
      <c r="T3112" s="12">
        <f t="shared" si="8096"/>
        <v>59794.2</v>
      </c>
      <c r="U3112" s="12">
        <f t="shared" si="8097"/>
        <v>59778.299999999996</v>
      </c>
      <c r="V3112" s="12">
        <f t="shared" si="8098"/>
        <v>59777.5</v>
      </c>
      <c r="W3112" s="12">
        <f t="shared" ref="W3112:CD3113" si="8161">W3113</f>
        <v>0</v>
      </c>
      <c r="X3112" s="12">
        <f t="shared" si="8161"/>
        <v>0</v>
      </c>
      <c r="Y3112" s="12">
        <f t="shared" si="8161"/>
        <v>0</v>
      </c>
      <c r="Z3112" s="12">
        <f t="shared" si="8161"/>
        <v>0</v>
      </c>
      <c r="AA3112" s="12">
        <f t="shared" si="8161"/>
        <v>0</v>
      </c>
      <c r="AB3112" s="12">
        <f t="shared" si="8161"/>
        <v>0</v>
      </c>
      <c r="AC3112" s="12">
        <f t="shared" si="8073"/>
        <v>59794.2</v>
      </c>
      <c r="AD3112" s="12">
        <f t="shared" si="8074"/>
        <v>59778.299999999996</v>
      </c>
      <c r="AE3112" s="12">
        <f t="shared" si="8075"/>
        <v>59777.5</v>
      </c>
      <c r="AF3112" s="12">
        <f t="shared" si="8161"/>
        <v>0</v>
      </c>
      <c r="AG3112" s="12">
        <f t="shared" si="8161"/>
        <v>0</v>
      </c>
      <c r="AH3112" s="12">
        <f t="shared" si="8161"/>
        <v>0</v>
      </c>
      <c r="AI3112" s="12">
        <f t="shared" si="8100"/>
        <v>59794.2</v>
      </c>
      <c r="AJ3112" s="12">
        <f t="shared" si="8101"/>
        <v>59778.299999999996</v>
      </c>
      <c r="AK3112" s="12">
        <f t="shared" si="8102"/>
        <v>59777.5</v>
      </c>
      <c r="AL3112" s="12">
        <f t="shared" si="8161"/>
        <v>0</v>
      </c>
      <c r="AM3112" s="12">
        <f t="shared" si="8103"/>
        <v>59794.2</v>
      </c>
      <c r="AN3112" s="12">
        <f t="shared" si="8161"/>
        <v>0</v>
      </c>
      <c r="AO3112" s="12">
        <f t="shared" si="8161"/>
        <v>0</v>
      </c>
      <c r="AP3112" s="12">
        <f t="shared" si="8161"/>
        <v>0</v>
      </c>
      <c r="AQ3112" s="12">
        <f t="shared" si="8153"/>
        <v>59794.2</v>
      </c>
      <c r="AR3112" s="12">
        <f t="shared" si="8154"/>
        <v>59778.299999999996</v>
      </c>
      <c r="AS3112" s="12">
        <f t="shared" si="8155"/>
        <v>59777.5</v>
      </c>
      <c r="AT3112" s="12">
        <f t="shared" si="8161"/>
        <v>0</v>
      </c>
      <c r="AU3112" s="12">
        <f t="shared" si="8161"/>
        <v>0</v>
      </c>
      <c r="AV3112" s="12">
        <f t="shared" si="8161"/>
        <v>0</v>
      </c>
      <c r="AW3112" s="12">
        <f t="shared" si="8156"/>
        <v>59794.2</v>
      </c>
      <c r="AX3112" s="12">
        <f t="shared" si="8157"/>
        <v>59778.299999999996</v>
      </c>
      <c r="AY3112" s="12">
        <f t="shared" si="8158"/>
        <v>59777.5</v>
      </c>
      <c r="AZ3112" s="12">
        <f t="shared" si="8161"/>
        <v>544.5</v>
      </c>
      <c r="BA3112" s="12">
        <f t="shared" si="8161"/>
        <v>0</v>
      </c>
      <c r="BB3112" s="12">
        <f t="shared" si="8161"/>
        <v>0</v>
      </c>
      <c r="BC3112" s="12">
        <f t="shared" si="8079"/>
        <v>60338.7</v>
      </c>
      <c r="BD3112" s="12">
        <f t="shared" si="8080"/>
        <v>59778.299999999996</v>
      </c>
      <c r="BE3112" s="12">
        <f t="shared" si="8081"/>
        <v>59777.5</v>
      </c>
      <c r="BF3112" s="12">
        <f t="shared" si="8161"/>
        <v>0</v>
      </c>
      <c r="BG3112" s="12">
        <f t="shared" si="8161"/>
        <v>0</v>
      </c>
      <c r="BH3112" s="12">
        <f t="shared" si="8161"/>
        <v>0</v>
      </c>
      <c r="BI3112" s="18">
        <f t="shared" si="8076"/>
        <v>60338.7</v>
      </c>
      <c r="BJ3112" s="18">
        <f t="shared" si="8077"/>
        <v>59778.299999999996</v>
      </c>
      <c r="BK3112" s="18">
        <f t="shared" si="8078"/>
        <v>59777.5</v>
      </c>
      <c r="BL3112" s="12">
        <f t="shared" si="8161"/>
        <v>0</v>
      </c>
      <c r="BM3112" s="12">
        <f t="shared" si="8161"/>
        <v>0</v>
      </c>
      <c r="BN3112" s="12">
        <f t="shared" si="8161"/>
        <v>0</v>
      </c>
      <c r="BO3112" s="12">
        <f t="shared" si="8144"/>
        <v>60338.7</v>
      </c>
      <c r="BP3112" s="12">
        <f t="shared" si="8145"/>
        <v>59778.299999999996</v>
      </c>
      <c r="BQ3112" s="12">
        <f t="shared" si="8146"/>
        <v>59777.5</v>
      </c>
      <c r="BR3112" s="12">
        <f t="shared" si="8161"/>
        <v>0</v>
      </c>
      <c r="BS3112" s="12">
        <f t="shared" si="8161"/>
        <v>0</v>
      </c>
      <c r="BT3112" s="12">
        <f t="shared" si="8161"/>
        <v>0</v>
      </c>
      <c r="BU3112" s="12">
        <f t="shared" si="8141"/>
        <v>60338.7</v>
      </c>
      <c r="BV3112" s="12">
        <f t="shared" si="8142"/>
        <v>59778.299999999996</v>
      </c>
      <c r="BW3112" s="12">
        <f t="shared" si="8143"/>
        <v>59777.5</v>
      </c>
      <c r="BX3112" s="12">
        <f t="shared" si="8161"/>
        <v>0</v>
      </c>
      <c r="BY3112" s="12">
        <f t="shared" si="8161"/>
        <v>0</v>
      </c>
      <c r="BZ3112" s="12">
        <f t="shared" si="8161"/>
        <v>0</v>
      </c>
      <c r="CA3112" s="12">
        <f t="shared" si="8105"/>
        <v>60338.7</v>
      </c>
      <c r="CB3112" s="12">
        <f t="shared" si="8106"/>
        <v>59778.299999999996</v>
      </c>
      <c r="CC3112" s="12">
        <f t="shared" si="8107"/>
        <v>59777.5</v>
      </c>
      <c r="CD3112" s="12">
        <f t="shared" si="8161"/>
        <v>0</v>
      </c>
      <c r="CE3112" s="25"/>
      <c r="CF3112" s="33"/>
      <c r="CG3112" s="36"/>
      <c r="CH3112" s="36"/>
      <c r="CI3112" s="36"/>
      <c r="CJ3112" s="36"/>
      <c r="CK3112" s="36"/>
      <c r="CL3112" s="36"/>
      <c r="CM3112" s="36"/>
      <c r="CN3112" s="36"/>
      <c r="CO3112" s="36"/>
      <c r="CP3112" s="36"/>
      <c r="CQ3112" s="36"/>
      <c r="CR3112" s="36"/>
      <c r="CS3112" s="36"/>
      <c r="CT3112" s="36"/>
      <c r="CU3112" s="36"/>
      <c r="CV3112" s="36"/>
      <c r="CW3112" s="36"/>
      <c r="CX3112" s="36"/>
      <c r="CY3112" s="36"/>
      <c r="CZ3112" s="36"/>
      <c r="DA3112" s="36"/>
      <c r="DB3112" s="36"/>
      <c r="DC3112" s="36"/>
      <c r="DD3112" s="36"/>
      <c r="DE3112" s="36"/>
      <c r="DF3112" s="36"/>
      <c r="DG3112" s="36"/>
      <c r="DH3112" s="36"/>
      <c r="DI3112" s="36"/>
      <c r="DJ3112" s="36"/>
      <c r="DK3112" s="36"/>
      <c r="DL3112" s="36"/>
      <c r="DM3112" s="36"/>
      <c r="DN3112" s="36"/>
      <c r="DO3112" s="36"/>
    </row>
    <row r="3113" spans="1:119" s="11" customFormat="1" ht="62.4" x14ac:dyDescent="0.3">
      <c r="A3113" s="10" t="s">
        <v>506</v>
      </c>
      <c r="B3113" s="16"/>
      <c r="C3113" s="10"/>
      <c r="D3113" s="10"/>
      <c r="E3113" s="15" t="s">
        <v>1154</v>
      </c>
      <c r="F3113" s="17">
        <f t="shared" si="8159"/>
        <v>59794.2</v>
      </c>
      <c r="G3113" s="17">
        <f t="shared" si="8159"/>
        <v>59778.299999999996</v>
      </c>
      <c r="H3113" s="17">
        <f t="shared" si="8159"/>
        <v>59777.5</v>
      </c>
      <c r="I3113" s="17">
        <f t="shared" si="8159"/>
        <v>0</v>
      </c>
      <c r="J3113" s="17">
        <f t="shared" si="8159"/>
        <v>0</v>
      </c>
      <c r="K3113" s="17">
        <f t="shared" si="8159"/>
        <v>0</v>
      </c>
      <c r="L3113" s="17">
        <f t="shared" si="8147"/>
        <v>59794.2</v>
      </c>
      <c r="M3113" s="17">
        <f t="shared" si="8148"/>
        <v>59778.299999999996</v>
      </c>
      <c r="N3113" s="17">
        <f t="shared" si="8149"/>
        <v>59777.5</v>
      </c>
      <c r="O3113" s="17">
        <f t="shared" si="8160"/>
        <v>0</v>
      </c>
      <c r="P3113" s="17">
        <f t="shared" si="8160"/>
        <v>0</v>
      </c>
      <c r="Q3113" s="17">
        <f t="shared" si="8160"/>
        <v>0</v>
      </c>
      <c r="R3113" s="17">
        <f t="shared" si="8160"/>
        <v>0</v>
      </c>
      <c r="S3113" s="17">
        <f t="shared" si="8160"/>
        <v>0</v>
      </c>
      <c r="T3113" s="17">
        <f t="shared" si="8096"/>
        <v>59794.2</v>
      </c>
      <c r="U3113" s="17">
        <f t="shared" si="8097"/>
        <v>59778.299999999996</v>
      </c>
      <c r="V3113" s="17">
        <f t="shared" si="8098"/>
        <v>59777.5</v>
      </c>
      <c r="W3113" s="17">
        <f t="shared" si="8161"/>
        <v>0</v>
      </c>
      <c r="X3113" s="17">
        <f t="shared" si="8161"/>
        <v>0</v>
      </c>
      <c r="Y3113" s="17">
        <f t="shared" si="8161"/>
        <v>0</v>
      </c>
      <c r="Z3113" s="17">
        <f t="shared" si="8161"/>
        <v>0</v>
      </c>
      <c r="AA3113" s="17">
        <f t="shared" si="8161"/>
        <v>0</v>
      </c>
      <c r="AB3113" s="17">
        <f t="shared" si="8161"/>
        <v>0</v>
      </c>
      <c r="AC3113" s="17">
        <f t="shared" si="8073"/>
        <v>59794.2</v>
      </c>
      <c r="AD3113" s="17">
        <f t="shared" si="8074"/>
        <v>59778.299999999996</v>
      </c>
      <c r="AE3113" s="17">
        <f t="shared" si="8075"/>
        <v>59777.5</v>
      </c>
      <c r="AF3113" s="17">
        <f t="shared" si="8161"/>
        <v>0</v>
      </c>
      <c r="AG3113" s="17">
        <f t="shared" si="8161"/>
        <v>0</v>
      </c>
      <c r="AH3113" s="17">
        <f t="shared" si="8161"/>
        <v>0</v>
      </c>
      <c r="AI3113" s="17">
        <f t="shared" si="8100"/>
        <v>59794.2</v>
      </c>
      <c r="AJ3113" s="17">
        <f t="shared" si="8101"/>
        <v>59778.299999999996</v>
      </c>
      <c r="AK3113" s="17">
        <f t="shared" si="8102"/>
        <v>59777.5</v>
      </c>
      <c r="AL3113" s="17">
        <f t="shared" si="8161"/>
        <v>0</v>
      </c>
      <c r="AM3113" s="17">
        <f t="shared" si="8103"/>
        <v>59794.2</v>
      </c>
      <c r="AN3113" s="17">
        <f t="shared" si="8161"/>
        <v>0</v>
      </c>
      <c r="AO3113" s="17">
        <f t="shared" si="8161"/>
        <v>0</v>
      </c>
      <c r="AP3113" s="17">
        <f t="shared" si="8161"/>
        <v>0</v>
      </c>
      <c r="AQ3113" s="17">
        <f t="shared" si="8153"/>
        <v>59794.2</v>
      </c>
      <c r="AR3113" s="17">
        <f t="shared" si="8154"/>
        <v>59778.299999999996</v>
      </c>
      <c r="AS3113" s="17">
        <f t="shared" si="8155"/>
        <v>59777.5</v>
      </c>
      <c r="AT3113" s="17">
        <f t="shared" si="8161"/>
        <v>0</v>
      </c>
      <c r="AU3113" s="17">
        <f t="shared" si="8161"/>
        <v>0</v>
      </c>
      <c r="AV3113" s="17">
        <f t="shared" si="8161"/>
        <v>0</v>
      </c>
      <c r="AW3113" s="17">
        <f t="shared" si="8156"/>
        <v>59794.2</v>
      </c>
      <c r="AX3113" s="17">
        <f t="shared" si="8157"/>
        <v>59778.299999999996</v>
      </c>
      <c r="AY3113" s="17">
        <f t="shared" si="8158"/>
        <v>59777.5</v>
      </c>
      <c r="AZ3113" s="17">
        <f t="shared" si="8161"/>
        <v>544.5</v>
      </c>
      <c r="BA3113" s="17">
        <f t="shared" si="8161"/>
        <v>0</v>
      </c>
      <c r="BB3113" s="17">
        <f t="shared" si="8161"/>
        <v>0</v>
      </c>
      <c r="BC3113" s="17">
        <f t="shared" si="8079"/>
        <v>60338.7</v>
      </c>
      <c r="BD3113" s="17">
        <f t="shared" si="8080"/>
        <v>59778.299999999996</v>
      </c>
      <c r="BE3113" s="17">
        <f t="shared" si="8081"/>
        <v>59777.5</v>
      </c>
      <c r="BF3113" s="17">
        <f t="shared" si="8161"/>
        <v>0</v>
      </c>
      <c r="BG3113" s="17">
        <f t="shared" si="8161"/>
        <v>0</v>
      </c>
      <c r="BH3113" s="17">
        <f t="shared" si="8161"/>
        <v>0</v>
      </c>
      <c r="BI3113" s="18">
        <f t="shared" si="8076"/>
        <v>60338.7</v>
      </c>
      <c r="BJ3113" s="18">
        <f t="shared" si="8077"/>
        <v>59778.299999999996</v>
      </c>
      <c r="BK3113" s="18">
        <f t="shared" si="8078"/>
        <v>59777.5</v>
      </c>
      <c r="BL3113" s="17">
        <f t="shared" si="8161"/>
        <v>0</v>
      </c>
      <c r="BM3113" s="17">
        <f t="shared" si="8161"/>
        <v>0</v>
      </c>
      <c r="BN3113" s="17">
        <f t="shared" si="8161"/>
        <v>0</v>
      </c>
      <c r="BO3113" s="17">
        <f t="shared" si="8144"/>
        <v>60338.7</v>
      </c>
      <c r="BP3113" s="17">
        <f t="shared" si="8145"/>
        <v>59778.299999999996</v>
      </c>
      <c r="BQ3113" s="17">
        <f t="shared" si="8146"/>
        <v>59777.5</v>
      </c>
      <c r="BR3113" s="17">
        <f t="shared" si="8161"/>
        <v>0</v>
      </c>
      <c r="BS3113" s="17">
        <f t="shared" si="8161"/>
        <v>0</v>
      </c>
      <c r="BT3113" s="17">
        <f t="shared" si="8161"/>
        <v>0</v>
      </c>
      <c r="BU3113" s="17">
        <f t="shared" si="8141"/>
        <v>60338.7</v>
      </c>
      <c r="BV3113" s="17">
        <f t="shared" si="8142"/>
        <v>59778.299999999996</v>
      </c>
      <c r="BW3113" s="17">
        <f t="shared" si="8143"/>
        <v>59777.5</v>
      </c>
      <c r="BX3113" s="17">
        <f t="shared" si="8161"/>
        <v>0</v>
      </c>
      <c r="BY3113" s="17">
        <f t="shared" si="8161"/>
        <v>0</v>
      </c>
      <c r="BZ3113" s="17">
        <f t="shared" si="8161"/>
        <v>0</v>
      </c>
      <c r="CA3113" s="17">
        <f t="shared" si="8105"/>
        <v>60338.7</v>
      </c>
      <c r="CB3113" s="17">
        <f t="shared" si="8106"/>
        <v>59778.299999999996</v>
      </c>
      <c r="CC3113" s="17">
        <f t="shared" si="8107"/>
        <v>59777.5</v>
      </c>
      <c r="CD3113" s="17">
        <f t="shared" si="8161"/>
        <v>0</v>
      </c>
      <c r="CE3113" s="26"/>
      <c r="CF3113" s="33"/>
      <c r="CG3113" s="37"/>
      <c r="CH3113" s="37"/>
      <c r="CI3113" s="37"/>
      <c r="CJ3113" s="37"/>
      <c r="CK3113" s="37"/>
      <c r="CL3113" s="37"/>
      <c r="CM3113" s="37"/>
      <c r="CN3113" s="37"/>
      <c r="CO3113" s="37"/>
      <c r="CP3113" s="37"/>
      <c r="CQ3113" s="37"/>
      <c r="CR3113" s="37"/>
      <c r="CS3113" s="37"/>
      <c r="CT3113" s="37"/>
      <c r="CU3113" s="37"/>
      <c r="CV3113" s="37"/>
      <c r="CW3113" s="37"/>
      <c r="CX3113" s="37"/>
      <c r="CY3113" s="37"/>
      <c r="CZ3113" s="37"/>
      <c r="DA3113" s="37"/>
      <c r="DB3113" s="37"/>
      <c r="DC3113" s="37"/>
      <c r="DD3113" s="37"/>
      <c r="DE3113" s="37"/>
      <c r="DF3113" s="37"/>
      <c r="DG3113" s="37"/>
      <c r="DH3113" s="37"/>
      <c r="DI3113" s="37"/>
      <c r="DJ3113" s="37"/>
      <c r="DK3113" s="37"/>
      <c r="DL3113" s="37"/>
      <c r="DM3113" s="37"/>
      <c r="DN3113" s="37"/>
      <c r="DO3113" s="37"/>
    </row>
    <row r="3114" spans="1:119" ht="46.8" x14ac:dyDescent="0.3">
      <c r="A3114" s="41" t="s">
        <v>505</v>
      </c>
      <c r="B3114" s="39"/>
      <c r="C3114" s="41"/>
      <c r="D3114" s="41"/>
      <c r="E3114" s="14" t="s">
        <v>599</v>
      </c>
      <c r="F3114" s="18">
        <f>F3115+F3118+F3121</f>
        <v>59794.2</v>
      </c>
      <c r="G3114" s="18">
        <f t="shared" ref="G3114:K3114" si="8162">G3115+G3118+G3121</f>
        <v>59778.299999999996</v>
      </c>
      <c r="H3114" s="18">
        <f t="shared" si="8162"/>
        <v>59777.5</v>
      </c>
      <c r="I3114" s="18">
        <f t="shared" si="8162"/>
        <v>0</v>
      </c>
      <c r="J3114" s="18">
        <f t="shared" si="8162"/>
        <v>0</v>
      </c>
      <c r="K3114" s="18">
        <f t="shared" si="8162"/>
        <v>0</v>
      </c>
      <c r="L3114" s="18">
        <f t="shared" si="8147"/>
        <v>59794.2</v>
      </c>
      <c r="M3114" s="18">
        <f t="shared" si="8148"/>
        <v>59778.299999999996</v>
      </c>
      <c r="N3114" s="18">
        <f t="shared" si="8149"/>
        <v>59777.5</v>
      </c>
      <c r="O3114" s="18">
        <f t="shared" ref="O3114:S3114" si="8163">O3115+O3118+O3121</f>
        <v>0</v>
      </c>
      <c r="P3114" s="18">
        <f t="shared" si="8163"/>
        <v>0</v>
      </c>
      <c r="Q3114" s="18">
        <f t="shared" si="8163"/>
        <v>0</v>
      </c>
      <c r="R3114" s="18">
        <f t="shared" si="8163"/>
        <v>0</v>
      </c>
      <c r="S3114" s="18">
        <f t="shared" si="8163"/>
        <v>0</v>
      </c>
      <c r="T3114" s="18">
        <f t="shared" si="8096"/>
        <v>59794.2</v>
      </c>
      <c r="U3114" s="18">
        <f t="shared" si="8097"/>
        <v>59778.299999999996</v>
      </c>
      <c r="V3114" s="18">
        <f t="shared" si="8098"/>
        <v>59777.5</v>
      </c>
      <c r="W3114" s="18">
        <f t="shared" ref="W3114:CD3114" si="8164">W3115+W3118+W3121</f>
        <v>0</v>
      </c>
      <c r="X3114" s="18">
        <f t="shared" ref="X3114:AB3114" si="8165">X3115+X3118+X3121</f>
        <v>0</v>
      </c>
      <c r="Y3114" s="18">
        <f t="shared" si="8165"/>
        <v>0</v>
      </c>
      <c r="Z3114" s="18">
        <f t="shared" si="8165"/>
        <v>0</v>
      </c>
      <c r="AA3114" s="18">
        <f t="shared" si="8165"/>
        <v>0</v>
      </c>
      <c r="AB3114" s="18">
        <f t="shared" si="8165"/>
        <v>0</v>
      </c>
      <c r="AC3114" s="18">
        <f t="shared" si="8073"/>
        <v>59794.2</v>
      </c>
      <c r="AD3114" s="18">
        <f t="shared" si="8074"/>
        <v>59778.299999999996</v>
      </c>
      <c r="AE3114" s="18">
        <f t="shared" si="8075"/>
        <v>59777.5</v>
      </c>
      <c r="AF3114" s="18">
        <f t="shared" ref="AF3114:AH3114" si="8166">AF3115+AF3118+AF3121</f>
        <v>0</v>
      </c>
      <c r="AG3114" s="18">
        <f t="shared" si="8166"/>
        <v>0</v>
      </c>
      <c r="AH3114" s="18">
        <f t="shared" si="8166"/>
        <v>0</v>
      </c>
      <c r="AI3114" s="18">
        <f t="shared" si="8100"/>
        <v>59794.2</v>
      </c>
      <c r="AJ3114" s="18">
        <f t="shared" si="8101"/>
        <v>59778.299999999996</v>
      </c>
      <c r="AK3114" s="18">
        <f t="shared" si="8102"/>
        <v>59777.5</v>
      </c>
      <c r="AL3114" s="18">
        <f t="shared" ref="AL3114" si="8167">AL3115+AL3118+AL3121</f>
        <v>0</v>
      </c>
      <c r="AM3114" s="18">
        <f t="shared" si="8103"/>
        <v>59794.2</v>
      </c>
      <c r="AN3114" s="18">
        <f t="shared" ref="AN3114:AP3114" si="8168">AN3115+AN3118+AN3121</f>
        <v>0</v>
      </c>
      <c r="AO3114" s="18">
        <f t="shared" si="8168"/>
        <v>0</v>
      </c>
      <c r="AP3114" s="18">
        <f t="shared" si="8168"/>
        <v>0</v>
      </c>
      <c r="AQ3114" s="18">
        <f t="shared" si="8153"/>
        <v>59794.2</v>
      </c>
      <c r="AR3114" s="18">
        <f t="shared" si="8154"/>
        <v>59778.299999999996</v>
      </c>
      <c r="AS3114" s="18">
        <f t="shared" si="8155"/>
        <v>59777.5</v>
      </c>
      <c r="AT3114" s="18">
        <f t="shared" ref="AT3114:AV3114" si="8169">AT3115+AT3118+AT3121</f>
        <v>0</v>
      </c>
      <c r="AU3114" s="18">
        <f t="shared" si="8169"/>
        <v>0</v>
      </c>
      <c r="AV3114" s="18">
        <f t="shared" si="8169"/>
        <v>0</v>
      </c>
      <c r="AW3114" s="18">
        <f t="shared" si="8156"/>
        <v>59794.2</v>
      </c>
      <c r="AX3114" s="18">
        <f t="shared" si="8157"/>
        <v>59778.299999999996</v>
      </c>
      <c r="AY3114" s="18">
        <f t="shared" si="8158"/>
        <v>59777.5</v>
      </c>
      <c r="AZ3114" s="18">
        <f t="shared" ref="AZ3114:BB3114" si="8170">AZ3115+AZ3118+AZ3121</f>
        <v>544.5</v>
      </c>
      <c r="BA3114" s="18">
        <f t="shared" si="8170"/>
        <v>0</v>
      </c>
      <c r="BB3114" s="18">
        <f t="shared" si="8170"/>
        <v>0</v>
      </c>
      <c r="BC3114" s="18">
        <f t="shared" si="8079"/>
        <v>60338.7</v>
      </c>
      <c r="BD3114" s="18">
        <f t="shared" si="8080"/>
        <v>59778.299999999996</v>
      </c>
      <c r="BE3114" s="18">
        <f t="shared" si="8081"/>
        <v>59777.5</v>
      </c>
      <c r="BF3114" s="18">
        <f t="shared" ref="BF3114:BH3114" si="8171">BF3115+BF3118+BF3121</f>
        <v>0</v>
      </c>
      <c r="BG3114" s="18">
        <f t="shared" si="8171"/>
        <v>0</v>
      </c>
      <c r="BH3114" s="18">
        <f t="shared" si="8171"/>
        <v>0</v>
      </c>
      <c r="BI3114" s="18">
        <f t="shared" si="8076"/>
        <v>60338.7</v>
      </c>
      <c r="BJ3114" s="18">
        <f t="shared" si="8077"/>
        <v>59778.299999999996</v>
      </c>
      <c r="BK3114" s="18">
        <f t="shared" si="8078"/>
        <v>59777.5</v>
      </c>
      <c r="BL3114" s="18">
        <f t="shared" ref="BL3114:BN3114" si="8172">BL3115+BL3118+BL3121</f>
        <v>0</v>
      </c>
      <c r="BM3114" s="18">
        <f t="shared" si="8172"/>
        <v>0</v>
      </c>
      <c r="BN3114" s="18">
        <f t="shared" si="8172"/>
        <v>0</v>
      </c>
      <c r="BO3114" s="18">
        <f t="shared" si="8144"/>
        <v>60338.7</v>
      </c>
      <c r="BP3114" s="18">
        <f t="shared" si="8145"/>
        <v>59778.299999999996</v>
      </c>
      <c r="BQ3114" s="18">
        <f t="shared" si="8146"/>
        <v>59777.5</v>
      </c>
      <c r="BR3114" s="18">
        <f t="shared" ref="BR3114:BT3114" si="8173">BR3115+BR3118+BR3121</f>
        <v>0</v>
      </c>
      <c r="BS3114" s="18">
        <f t="shared" si="8173"/>
        <v>0</v>
      </c>
      <c r="BT3114" s="18">
        <f t="shared" si="8173"/>
        <v>0</v>
      </c>
      <c r="BU3114" s="18">
        <f t="shared" si="8141"/>
        <v>60338.7</v>
      </c>
      <c r="BV3114" s="18">
        <f t="shared" si="8142"/>
        <v>59778.299999999996</v>
      </c>
      <c r="BW3114" s="18">
        <f t="shared" si="8143"/>
        <v>59777.5</v>
      </c>
      <c r="BX3114" s="18">
        <f t="shared" ref="BX3114:BZ3114" si="8174">BX3115+BX3118+BX3121</f>
        <v>0</v>
      </c>
      <c r="BY3114" s="18">
        <f t="shared" si="8174"/>
        <v>0</v>
      </c>
      <c r="BZ3114" s="18">
        <f t="shared" si="8174"/>
        <v>0</v>
      </c>
      <c r="CA3114" s="18">
        <f t="shared" si="8105"/>
        <v>60338.7</v>
      </c>
      <c r="CB3114" s="18">
        <f t="shared" si="8106"/>
        <v>59778.299999999996</v>
      </c>
      <c r="CC3114" s="18">
        <f t="shared" si="8107"/>
        <v>59777.5</v>
      </c>
      <c r="CD3114" s="18">
        <f t="shared" si="8164"/>
        <v>0</v>
      </c>
      <c r="CE3114" s="27"/>
      <c r="CF3114" s="33"/>
    </row>
    <row r="3115" spans="1:119" ht="93.6" x14ac:dyDescent="0.3">
      <c r="A3115" s="41" t="s">
        <v>505</v>
      </c>
      <c r="B3115" s="39">
        <v>100</v>
      </c>
      <c r="C3115" s="41"/>
      <c r="D3115" s="41"/>
      <c r="E3115" s="14" t="s">
        <v>550</v>
      </c>
      <c r="F3115" s="18">
        <f t="shared" ref="F3115:K3116" si="8175">F3116</f>
        <v>51859.199999999997</v>
      </c>
      <c r="G3115" s="18">
        <f t="shared" si="8175"/>
        <v>51858.6</v>
      </c>
      <c r="H3115" s="18">
        <f t="shared" si="8175"/>
        <v>51858.5</v>
      </c>
      <c r="I3115" s="18">
        <f t="shared" si="8175"/>
        <v>0</v>
      </c>
      <c r="J3115" s="18">
        <f t="shared" si="8175"/>
        <v>0</v>
      </c>
      <c r="K3115" s="18">
        <f t="shared" si="8175"/>
        <v>0</v>
      </c>
      <c r="L3115" s="18">
        <f t="shared" si="8147"/>
        <v>51859.199999999997</v>
      </c>
      <c r="M3115" s="18">
        <f t="shared" si="8148"/>
        <v>51858.6</v>
      </c>
      <c r="N3115" s="18">
        <f t="shared" si="8149"/>
        <v>51858.5</v>
      </c>
      <c r="O3115" s="18">
        <f t="shared" ref="O3115:S3116" si="8176">O3116</f>
        <v>0</v>
      </c>
      <c r="P3115" s="18">
        <f t="shared" si="8176"/>
        <v>0</v>
      </c>
      <c r="Q3115" s="18">
        <f t="shared" si="8176"/>
        <v>0</v>
      </c>
      <c r="R3115" s="18">
        <f t="shared" si="8176"/>
        <v>0</v>
      </c>
      <c r="S3115" s="18">
        <f t="shared" si="8176"/>
        <v>0</v>
      </c>
      <c r="T3115" s="18">
        <f t="shared" si="8096"/>
        <v>51859.199999999997</v>
      </c>
      <c r="U3115" s="18">
        <f t="shared" si="8097"/>
        <v>51858.6</v>
      </c>
      <c r="V3115" s="18">
        <f t="shared" si="8098"/>
        <v>51858.5</v>
      </c>
      <c r="W3115" s="18">
        <f t="shared" ref="W3115:CD3116" si="8177">W3116</f>
        <v>0</v>
      </c>
      <c r="X3115" s="18">
        <f t="shared" si="8177"/>
        <v>0</v>
      </c>
      <c r="Y3115" s="18">
        <f t="shared" si="8177"/>
        <v>0</v>
      </c>
      <c r="Z3115" s="18">
        <f t="shared" si="8177"/>
        <v>0</v>
      </c>
      <c r="AA3115" s="18">
        <f t="shared" si="8177"/>
        <v>0</v>
      </c>
      <c r="AB3115" s="18">
        <f t="shared" si="8177"/>
        <v>0</v>
      </c>
      <c r="AC3115" s="18">
        <f t="shared" si="8073"/>
        <v>51859.199999999997</v>
      </c>
      <c r="AD3115" s="18">
        <f t="shared" si="8074"/>
        <v>51858.6</v>
      </c>
      <c r="AE3115" s="18">
        <f t="shared" si="8075"/>
        <v>51858.5</v>
      </c>
      <c r="AF3115" s="18">
        <f t="shared" si="8177"/>
        <v>0</v>
      </c>
      <c r="AG3115" s="18">
        <f t="shared" si="8177"/>
        <v>0</v>
      </c>
      <c r="AH3115" s="18">
        <f t="shared" si="8177"/>
        <v>0</v>
      </c>
      <c r="AI3115" s="18">
        <f t="shared" si="8100"/>
        <v>51859.199999999997</v>
      </c>
      <c r="AJ3115" s="18">
        <f t="shared" si="8101"/>
        <v>51858.6</v>
      </c>
      <c r="AK3115" s="18">
        <f t="shared" si="8102"/>
        <v>51858.5</v>
      </c>
      <c r="AL3115" s="18">
        <f t="shared" si="8177"/>
        <v>0</v>
      </c>
      <c r="AM3115" s="18">
        <f t="shared" si="8103"/>
        <v>51859.199999999997</v>
      </c>
      <c r="AN3115" s="18">
        <f t="shared" si="8177"/>
        <v>0</v>
      </c>
      <c r="AO3115" s="18">
        <f t="shared" si="8177"/>
        <v>0</v>
      </c>
      <c r="AP3115" s="18">
        <f t="shared" si="8177"/>
        <v>0</v>
      </c>
      <c r="AQ3115" s="18">
        <f t="shared" si="8153"/>
        <v>51859.199999999997</v>
      </c>
      <c r="AR3115" s="18">
        <f t="shared" si="8154"/>
        <v>51858.6</v>
      </c>
      <c r="AS3115" s="18">
        <f t="shared" si="8155"/>
        <v>51858.5</v>
      </c>
      <c r="AT3115" s="18">
        <f t="shared" si="8177"/>
        <v>0</v>
      </c>
      <c r="AU3115" s="18">
        <f t="shared" si="8177"/>
        <v>0</v>
      </c>
      <c r="AV3115" s="18">
        <f t="shared" si="8177"/>
        <v>0</v>
      </c>
      <c r="AW3115" s="18">
        <f t="shared" si="8156"/>
        <v>51859.199999999997</v>
      </c>
      <c r="AX3115" s="18">
        <f t="shared" si="8157"/>
        <v>51858.6</v>
      </c>
      <c r="AY3115" s="18">
        <f t="shared" si="8158"/>
        <v>51858.5</v>
      </c>
      <c r="AZ3115" s="18">
        <f t="shared" si="8177"/>
        <v>544.5</v>
      </c>
      <c r="BA3115" s="18">
        <f t="shared" si="8177"/>
        <v>0</v>
      </c>
      <c r="BB3115" s="18">
        <f t="shared" si="8177"/>
        <v>0</v>
      </c>
      <c r="BC3115" s="18">
        <f t="shared" si="8079"/>
        <v>52403.7</v>
      </c>
      <c r="BD3115" s="18">
        <f t="shared" si="8080"/>
        <v>51858.6</v>
      </c>
      <c r="BE3115" s="18">
        <f t="shared" si="8081"/>
        <v>51858.5</v>
      </c>
      <c r="BF3115" s="18">
        <f t="shared" si="8177"/>
        <v>0</v>
      </c>
      <c r="BG3115" s="18">
        <f t="shared" si="8177"/>
        <v>0</v>
      </c>
      <c r="BH3115" s="18">
        <f t="shared" si="8177"/>
        <v>0</v>
      </c>
      <c r="BI3115" s="18">
        <f t="shared" si="8076"/>
        <v>52403.7</v>
      </c>
      <c r="BJ3115" s="18">
        <f t="shared" si="8077"/>
        <v>51858.6</v>
      </c>
      <c r="BK3115" s="18">
        <f t="shared" si="8078"/>
        <v>51858.5</v>
      </c>
      <c r="BL3115" s="18">
        <f t="shared" si="8177"/>
        <v>0</v>
      </c>
      <c r="BM3115" s="18">
        <f t="shared" si="8177"/>
        <v>0</v>
      </c>
      <c r="BN3115" s="18">
        <f t="shared" si="8177"/>
        <v>0</v>
      </c>
      <c r="BO3115" s="18">
        <f t="shared" si="8144"/>
        <v>52403.7</v>
      </c>
      <c r="BP3115" s="18">
        <f t="shared" si="8145"/>
        <v>51858.6</v>
      </c>
      <c r="BQ3115" s="18">
        <f t="shared" si="8146"/>
        <v>51858.5</v>
      </c>
      <c r="BR3115" s="18">
        <f t="shared" si="8177"/>
        <v>0</v>
      </c>
      <c r="BS3115" s="18">
        <f t="shared" si="8177"/>
        <v>0</v>
      </c>
      <c r="BT3115" s="18">
        <f t="shared" si="8177"/>
        <v>0</v>
      </c>
      <c r="BU3115" s="18">
        <f t="shared" si="8141"/>
        <v>52403.7</v>
      </c>
      <c r="BV3115" s="18">
        <f t="shared" si="8142"/>
        <v>51858.6</v>
      </c>
      <c r="BW3115" s="18">
        <f t="shared" si="8143"/>
        <v>51858.5</v>
      </c>
      <c r="BX3115" s="18">
        <f t="shared" si="8177"/>
        <v>0</v>
      </c>
      <c r="BY3115" s="18">
        <f t="shared" si="8177"/>
        <v>0</v>
      </c>
      <c r="BZ3115" s="18">
        <f t="shared" si="8177"/>
        <v>0</v>
      </c>
      <c r="CA3115" s="18">
        <f t="shared" si="8105"/>
        <v>52403.7</v>
      </c>
      <c r="CB3115" s="18">
        <f t="shared" si="8106"/>
        <v>51858.6</v>
      </c>
      <c r="CC3115" s="18">
        <f t="shared" si="8107"/>
        <v>51858.5</v>
      </c>
      <c r="CD3115" s="18">
        <f t="shared" si="8177"/>
        <v>0</v>
      </c>
      <c r="CE3115" s="27"/>
      <c r="CF3115" s="33"/>
    </row>
    <row r="3116" spans="1:119" ht="31.2" x14ac:dyDescent="0.3">
      <c r="A3116" s="41" t="s">
        <v>505</v>
      </c>
      <c r="B3116" s="39">
        <v>110</v>
      </c>
      <c r="C3116" s="41"/>
      <c r="D3116" s="41"/>
      <c r="E3116" s="14" t="s">
        <v>557</v>
      </c>
      <c r="F3116" s="18">
        <f t="shared" si="8175"/>
        <v>51859.199999999997</v>
      </c>
      <c r="G3116" s="18">
        <f t="shared" si="8175"/>
        <v>51858.6</v>
      </c>
      <c r="H3116" s="18">
        <f t="shared" si="8175"/>
        <v>51858.5</v>
      </c>
      <c r="I3116" s="18">
        <f t="shared" si="8175"/>
        <v>0</v>
      </c>
      <c r="J3116" s="18">
        <f t="shared" si="8175"/>
        <v>0</v>
      </c>
      <c r="K3116" s="18">
        <f t="shared" si="8175"/>
        <v>0</v>
      </c>
      <c r="L3116" s="18">
        <f t="shared" si="8147"/>
        <v>51859.199999999997</v>
      </c>
      <c r="M3116" s="18">
        <f t="shared" si="8148"/>
        <v>51858.6</v>
      </c>
      <c r="N3116" s="18">
        <f t="shared" si="8149"/>
        <v>51858.5</v>
      </c>
      <c r="O3116" s="18">
        <f t="shared" si="8176"/>
        <v>0</v>
      </c>
      <c r="P3116" s="18">
        <f t="shared" si="8176"/>
        <v>0</v>
      </c>
      <c r="Q3116" s="18">
        <f t="shared" si="8176"/>
        <v>0</v>
      </c>
      <c r="R3116" s="18">
        <f t="shared" si="8176"/>
        <v>0</v>
      </c>
      <c r="S3116" s="18">
        <f t="shared" si="8176"/>
        <v>0</v>
      </c>
      <c r="T3116" s="18">
        <f t="shared" si="8096"/>
        <v>51859.199999999997</v>
      </c>
      <c r="U3116" s="18">
        <f t="shared" si="8097"/>
        <v>51858.6</v>
      </c>
      <c r="V3116" s="18">
        <f t="shared" si="8098"/>
        <v>51858.5</v>
      </c>
      <c r="W3116" s="18">
        <f t="shared" si="8177"/>
        <v>0</v>
      </c>
      <c r="X3116" s="18">
        <f t="shared" si="8177"/>
        <v>0</v>
      </c>
      <c r="Y3116" s="18">
        <f t="shared" si="8177"/>
        <v>0</v>
      </c>
      <c r="Z3116" s="18">
        <f t="shared" si="8177"/>
        <v>0</v>
      </c>
      <c r="AA3116" s="18">
        <f t="shared" si="8177"/>
        <v>0</v>
      </c>
      <c r="AB3116" s="18">
        <f t="shared" si="8177"/>
        <v>0</v>
      </c>
      <c r="AC3116" s="18">
        <f t="shared" si="8073"/>
        <v>51859.199999999997</v>
      </c>
      <c r="AD3116" s="18">
        <f t="shared" si="8074"/>
        <v>51858.6</v>
      </c>
      <c r="AE3116" s="18">
        <f t="shared" si="8075"/>
        <v>51858.5</v>
      </c>
      <c r="AF3116" s="18">
        <f t="shared" si="8177"/>
        <v>0</v>
      </c>
      <c r="AG3116" s="18">
        <f t="shared" si="8177"/>
        <v>0</v>
      </c>
      <c r="AH3116" s="18">
        <f t="shared" si="8177"/>
        <v>0</v>
      </c>
      <c r="AI3116" s="18">
        <f t="shared" si="8100"/>
        <v>51859.199999999997</v>
      </c>
      <c r="AJ3116" s="18">
        <f t="shared" si="8101"/>
        <v>51858.6</v>
      </c>
      <c r="AK3116" s="18">
        <f t="shared" si="8102"/>
        <v>51858.5</v>
      </c>
      <c r="AL3116" s="18">
        <f t="shared" si="8177"/>
        <v>0</v>
      </c>
      <c r="AM3116" s="18">
        <f t="shared" si="8103"/>
        <v>51859.199999999997</v>
      </c>
      <c r="AN3116" s="18">
        <f t="shared" si="8177"/>
        <v>0</v>
      </c>
      <c r="AO3116" s="18">
        <f t="shared" si="8177"/>
        <v>0</v>
      </c>
      <c r="AP3116" s="18">
        <f t="shared" si="8177"/>
        <v>0</v>
      </c>
      <c r="AQ3116" s="18">
        <f t="shared" si="8153"/>
        <v>51859.199999999997</v>
      </c>
      <c r="AR3116" s="18">
        <f t="shared" si="8154"/>
        <v>51858.6</v>
      </c>
      <c r="AS3116" s="18">
        <f t="shared" si="8155"/>
        <v>51858.5</v>
      </c>
      <c r="AT3116" s="18">
        <f t="shared" si="8177"/>
        <v>0</v>
      </c>
      <c r="AU3116" s="18">
        <f t="shared" si="8177"/>
        <v>0</v>
      </c>
      <c r="AV3116" s="18">
        <f t="shared" si="8177"/>
        <v>0</v>
      </c>
      <c r="AW3116" s="18">
        <f t="shared" si="8156"/>
        <v>51859.199999999997</v>
      </c>
      <c r="AX3116" s="18">
        <f t="shared" si="8157"/>
        <v>51858.6</v>
      </c>
      <c r="AY3116" s="18">
        <f t="shared" si="8158"/>
        <v>51858.5</v>
      </c>
      <c r="AZ3116" s="18">
        <f t="shared" si="8177"/>
        <v>544.5</v>
      </c>
      <c r="BA3116" s="18">
        <f t="shared" si="8177"/>
        <v>0</v>
      </c>
      <c r="BB3116" s="18">
        <f t="shared" si="8177"/>
        <v>0</v>
      </c>
      <c r="BC3116" s="18">
        <f t="shared" si="8079"/>
        <v>52403.7</v>
      </c>
      <c r="BD3116" s="18">
        <f t="shared" si="8080"/>
        <v>51858.6</v>
      </c>
      <c r="BE3116" s="18">
        <f t="shared" si="8081"/>
        <v>51858.5</v>
      </c>
      <c r="BF3116" s="18">
        <f t="shared" si="8177"/>
        <v>0</v>
      </c>
      <c r="BG3116" s="18">
        <f t="shared" si="8177"/>
        <v>0</v>
      </c>
      <c r="BH3116" s="18">
        <f t="shared" si="8177"/>
        <v>0</v>
      </c>
      <c r="BI3116" s="18">
        <f t="shared" si="8076"/>
        <v>52403.7</v>
      </c>
      <c r="BJ3116" s="18">
        <f t="shared" si="8077"/>
        <v>51858.6</v>
      </c>
      <c r="BK3116" s="18">
        <f t="shared" si="8078"/>
        <v>51858.5</v>
      </c>
      <c r="BL3116" s="18">
        <f t="shared" si="8177"/>
        <v>0</v>
      </c>
      <c r="BM3116" s="18">
        <f t="shared" si="8177"/>
        <v>0</v>
      </c>
      <c r="BN3116" s="18">
        <f t="shared" si="8177"/>
        <v>0</v>
      </c>
      <c r="BO3116" s="18">
        <f t="shared" si="8144"/>
        <v>52403.7</v>
      </c>
      <c r="BP3116" s="18">
        <f t="shared" si="8145"/>
        <v>51858.6</v>
      </c>
      <c r="BQ3116" s="18">
        <f t="shared" si="8146"/>
        <v>51858.5</v>
      </c>
      <c r="BR3116" s="18">
        <f t="shared" si="8177"/>
        <v>0</v>
      </c>
      <c r="BS3116" s="18">
        <f t="shared" si="8177"/>
        <v>0</v>
      </c>
      <c r="BT3116" s="18">
        <f t="shared" si="8177"/>
        <v>0</v>
      </c>
      <c r="BU3116" s="18">
        <f t="shared" si="8141"/>
        <v>52403.7</v>
      </c>
      <c r="BV3116" s="18">
        <f t="shared" si="8142"/>
        <v>51858.6</v>
      </c>
      <c r="BW3116" s="18">
        <f t="shared" si="8143"/>
        <v>51858.5</v>
      </c>
      <c r="BX3116" s="18">
        <f t="shared" si="8177"/>
        <v>0</v>
      </c>
      <c r="BY3116" s="18">
        <f t="shared" si="8177"/>
        <v>0</v>
      </c>
      <c r="BZ3116" s="18">
        <f t="shared" si="8177"/>
        <v>0</v>
      </c>
      <c r="CA3116" s="18">
        <f t="shared" si="8105"/>
        <v>52403.7</v>
      </c>
      <c r="CB3116" s="18">
        <f t="shared" si="8106"/>
        <v>51858.6</v>
      </c>
      <c r="CC3116" s="18">
        <f t="shared" si="8107"/>
        <v>51858.5</v>
      </c>
      <c r="CD3116" s="18">
        <f t="shared" si="8177"/>
        <v>0</v>
      </c>
      <c r="CE3116" s="27"/>
      <c r="CF3116" s="33"/>
    </row>
    <row r="3117" spans="1:119" x14ac:dyDescent="0.3">
      <c r="A3117" s="41" t="s">
        <v>505</v>
      </c>
      <c r="B3117" s="39">
        <v>110</v>
      </c>
      <c r="C3117" s="41" t="s">
        <v>5</v>
      </c>
      <c r="D3117" s="41" t="s">
        <v>6</v>
      </c>
      <c r="E3117" s="14" t="s">
        <v>518</v>
      </c>
      <c r="F3117" s="18">
        <v>51859.199999999997</v>
      </c>
      <c r="G3117" s="18">
        <v>51858.6</v>
      </c>
      <c r="H3117" s="18">
        <v>51858.5</v>
      </c>
      <c r="I3117" s="18"/>
      <c r="J3117" s="18"/>
      <c r="K3117" s="18"/>
      <c r="L3117" s="18">
        <f t="shared" si="8147"/>
        <v>51859.199999999997</v>
      </c>
      <c r="M3117" s="18">
        <f t="shared" si="8148"/>
        <v>51858.6</v>
      </c>
      <c r="N3117" s="18">
        <f t="shared" si="8149"/>
        <v>51858.5</v>
      </c>
      <c r="O3117" s="18"/>
      <c r="P3117" s="18"/>
      <c r="Q3117" s="18"/>
      <c r="R3117" s="18"/>
      <c r="S3117" s="18"/>
      <c r="T3117" s="18">
        <f t="shared" si="8096"/>
        <v>51859.199999999997</v>
      </c>
      <c r="U3117" s="18">
        <f t="shared" si="8097"/>
        <v>51858.6</v>
      </c>
      <c r="V3117" s="18">
        <f t="shared" si="8098"/>
        <v>51858.5</v>
      </c>
      <c r="W3117" s="18"/>
      <c r="X3117" s="18"/>
      <c r="Y3117" s="18"/>
      <c r="Z3117" s="18"/>
      <c r="AA3117" s="18"/>
      <c r="AB3117" s="18"/>
      <c r="AC3117" s="18">
        <f t="shared" si="8073"/>
        <v>51859.199999999997</v>
      </c>
      <c r="AD3117" s="18">
        <f t="shared" si="8074"/>
        <v>51858.6</v>
      </c>
      <c r="AE3117" s="18">
        <f t="shared" si="8075"/>
        <v>51858.5</v>
      </c>
      <c r="AF3117" s="18"/>
      <c r="AG3117" s="18"/>
      <c r="AH3117" s="18"/>
      <c r="AI3117" s="18">
        <f t="shared" si="8100"/>
        <v>51859.199999999997</v>
      </c>
      <c r="AJ3117" s="18">
        <f t="shared" si="8101"/>
        <v>51858.6</v>
      </c>
      <c r="AK3117" s="18">
        <f t="shared" si="8102"/>
        <v>51858.5</v>
      </c>
      <c r="AL3117" s="18"/>
      <c r="AM3117" s="18">
        <f t="shared" si="8103"/>
        <v>51859.199999999997</v>
      </c>
      <c r="AN3117" s="18"/>
      <c r="AO3117" s="18"/>
      <c r="AP3117" s="18"/>
      <c r="AQ3117" s="18">
        <f t="shared" si="8153"/>
        <v>51859.199999999997</v>
      </c>
      <c r="AR3117" s="18">
        <f t="shared" si="8154"/>
        <v>51858.6</v>
      </c>
      <c r="AS3117" s="18">
        <f t="shared" si="8155"/>
        <v>51858.5</v>
      </c>
      <c r="AT3117" s="18"/>
      <c r="AU3117" s="18"/>
      <c r="AV3117" s="18"/>
      <c r="AW3117" s="18">
        <f t="shared" si="8156"/>
        <v>51859.199999999997</v>
      </c>
      <c r="AX3117" s="18">
        <f t="shared" si="8157"/>
        <v>51858.6</v>
      </c>
      <c r="AY3117" s="18">
        <f t="shared" si="8158"/>
        <v>51858.5</v>
      </c>
      <c r="AZ3117" s="18">
        <v>544.5</v>
      </c>
      <c r="BA3117" s="18"/>
      <c r="BB3117" s="18"/>
      <c r="BC3117" s="18">
        <f t="shared" si="8079"/>
        <v>52403.7</v>
      </c>
      <c r="BD3117" s="18">
        <f t="shared" si="8080"/>
        <v>51858.6</v>
      </c>
      <c r="BE3117" s="18">
        <f t="shared" si="8081"/>
        <v>51858.5</v>
      </c>
      <c r="BF3117" s="18"/>
      <c r="BG3117" s="18"/>
      <c r="BH3117" s="18"/>
      <c r="BI3117" s="18">
        <f t="shared" si="8076"/>
        <v>52403.7</v>
      </c>
      <c r="BJ3117" s="18">
        <f t="shared" si="8077"/>
        <v>51858.6</v>
      </c>
      <c r="BK3117" s="18">
        <f t="shared" si="8078"/>
        <v>51858.5</v>
      </c>
      <c r="BL3117" s="18"/>
      <c r="BM3117" s="18"/>
      <c r="BN3117" s="18"/>
      <c r="BO3117" s="18">
        <f t="shared" si="8144"/>
        <v>52403.7</v>
      </c>
      <c r="BP3117" s="18">
        <f t="shared" si="8145"/>
        <v>51858.6</v>
      </c>
      <c r="BQ3117" s="18">
        <f t="shared" si="8146"/>
        <v>51858.5</v>
      </c>
      <c r="BR3117" s="18"/>
      <c r="BS3117" s="18"/>
      <c r="BT3117" s="18"/>
      <c r="BU3117" s="18">
        <f t="shared" si="8141"/>
        <v>52403.7</v>
      </c>
      <c r="BV3117" s="18">
        <f t="shared" si="8142"/>
        <v>51858.6</v>
      </c>
      <c r="BW3117" s="18">
        <f t="shared" si="8143"/>
        <v>51858.5</v>
      </c>
      <c r="BX3117" s="18"/>
      <c r="BY3117" s="18"/>
      <c r="BZ3117" s="18"/>
      <c r="CA3117" s="18">
        <f t="shared" si="8105"/>
        <v>52403.7</v>
      </c>
      <c r="CB3117" s="18">
        <f t="shared" si="8106"/>
        <v>51858.6</v>
      </c>
      <c r="CC3117" s="18">
        <f t="shared" si="8107"/>
        <v>51858.5</v>
      </c>
      <c r="CD3117" s="18"/>
      <c r="CE3117" s="27"/>
      <c r="CF3117" s="33"/>
    </row>
    <row r="3118" spans="1:119" ht="31.2" x14ac:dyDescent="0.3">
      <c r="A3118" s="41" t="s">
        <v>505</v>
      </c>
      <c r="B3118" s="39">
        <v>200</v>
      </c>
      <c r="C3118" s="41"/>
      <c r="D3118" s="41"/>
      <c r="E3118" s="14" t="s">
        <v>551</v>
      </c>
      <c r="F3118" s="18">
        <f>F3119</f>
        <v>7162.3</v>
      </c>
      <c r="G3118" s="18">
        <f t="shared" ref="F3118:K3119" si="8178">G3119</f>
        <v>7176.5</v>
      </c>
      <c r="H3118" s="18">
        <f t="shared" si="8178"/>
        <v>7185.5999999999995</v>
      </c>
      <c r="I3118" s="18">
        <f t="shared" si="8178"/>
        <v>0</v>
      </c>
      <c r="J3118" s="18">
        <f t="shared" si="8178"/>
        <v>0</v>
      </c>
      <c r="K3118" s="18">
        <f t="shared" si="8178"/>
        <v>0</v>
      </c>
      <c r="L3118" s="18">
        <f t="shared" si="8147"/>
        <v>7162.3</v>
      </c>
      <c r="M3118" s="18">
        <f t="shared" si="8148"/>
        <v>7176.5</v>
      </c>
      <c r="N3118" s="18">
        <f t="shared" si="8149"/>
        <v>7185.5999999999995</v>
      </c>
      <c r="O3118" s="18">
        <f t="shared" ref="O3118:S3119" si="8179">O3119</f>
        <v>0</v>
      </c>
      <c r="P3118" s="18">
        <f t="shared" si="8179"/>
        <v>0</v>
      </c>
      <c r="Q3118" s="18">
        <f t="shared" si="8179"/>
        <v>0</v>
      </c>
      <c r="R3118" s="18">
        <f t="shared" si="8179"/>
        <v>0</v>
      </c>
      <c r="S3118" s="18">
        <f t="shared" si="8179"/>
        <v>0</v>
      </c>
      <c r="T3118" s="18">
        <f t="shared" si="8096"/>
        <v>7162.3</v>
      </c>
      <c r="U3118" s="18">
        <f t="shared" si="8097"/>
        <v>7176.5</v>
      </c>
      <c r="V3118" s="18">
        <f t="shared" si="8098"/>
        <v>7185.5999999999995</v>
      </c>
      <c r="W3118" s="18">
        <f t="shared" ref="W3118:CD3119" si="8180">W3119</f>
        <v>0</v>
      </c>
      <c r="X3118" s="18">
        <f t="shared" si="8180"/>
        <v>0</v>
      </c>
      <c r="Y3118" s="18">
        <f t="shared" si="8180"/>
        <v>0</v>
      </c>
      <c r="Z3118" s="18">
        <f t="shared" si="8180"/>
        <v>0</v>
      </c>
      <c r="AA3118" s="18">
        <f t="shared" si="8180"/>
        <v>0</v>
      </c>
      <c r="AB3118" s="18">
        <f t="shared" si="8180"/>
        <v>0</v>
      </c>
      <c r="AC3118" s="18">
        <f t="shared" si="8073"/>
        <v>7162.3</v>
      </c>
      <c r="AD3118" s="18">
        <f t="shared" si="8074"/>
        <v>7176.5</v>
      </c>
      <c r="AE3118" s="18">
        <f t="shared" si="8075"/>
        <v>7185.5999999999995</v>
      </c>
      <c r="AF3118" s="18">
        <f t="shared" si="8180"/>
        <v>0</v>
      </c>
      <c r="AG3118" s="18">
        <f t="shared" si="8180"/>
        <v>0</v>
      </c>
      <c r="AH3118" s="18">
        <f t="shared" si="8180"/>
        <v>0</v>
      </c>
      <c r="AI3118" s="18">
        <f t="shared" si="8100"/>
        <v>7162.3</v>
      </c>
      <c r="AJ3118" s="18">
        <f t="shared" si="8101"/>
        <v>7176.5</v>
      </c>
      <c r="AK3118" s="18">
        <f t="shared" si="8102"/>
        <v>7185.5999999999995</v>
      </c>
      <c r="AL3118" s="18">
        <f t="shared" si="8180"/>
        <v>0</v>
      </c>
      <c r="AM3118" s="18">
        <f t="shared" si="8103"/>
        <v>7162.3</v>
      </c>
      <c r="AN3118" s="18">
        <f t="shared" si="8180"/>
        <v>0</v>
      </c>
      <c r="AO3118" s="18">
        <f t="shared" si="8180"/>
        <v>0</v>
      </c>
      <c r="AP3118" s="18">
        <f t="shared" si="8180"/>
        <v>0</v>
      </c>
      <c r="AQ3118" s="18">
        <f t="shared" si="8153"/>
        <v>7162.3</v>
      </c>
      <c r="AR3118" s="18">
        <f t="shared" si="8154"/>
        <v>7176.5</v>
      </c>
      <c r="AS3118" s="18">
        <f t="shared" si="8155"/>
        <v>7185.5999999999995</v>
      </c>
      <c r="AT3118" s="18">
        <f t="shared" si="8180"/>
        <v>0</v>
      </c>
      <c r="AU3118" s="18">
        <f t="shared" si="8180"/>
        <v>0</v>
      </c>
      <c r="AV3118" s="18">
        <f t="shared" si="8180"/>
        <v>0</v>
      </c>
      <c r="AW3118" s="18">
        <f t="shared" si="8156"/>
        <v>7162.3</v>
      </c>
      <c r="AX3118" s="18">
        <f t="shared" si="8157"/>
        <v>7176.5</v>
      </c>
      <c r="AY3118" s="18">
        <f t="shared" si="8158"/>
        <v>7185.5999999999995</v>
      </c>
      <c r="AZ3118" s="18">
        <f t="shared" si="8180"/>
        <v>0</v>
      </c>
      <c r="BA3118" s="18">
        <f t="shared" si="8180"/>
        <v>0</v>
      </c>
      <c r="BB3118" s="18">
        <f t="shared" si="8180"/>
        <v>0</v>
      </c>
      <c r="BC3118" s="18">
        <f t="shared" si="8079"/>
        <v>7162.3</v>
      </c>
      <c r="BD3118" s="18">
        <f t="shared" si="8080"/>
        <v>7176.5</v>
      </c>
      <c r="BE3118" s="18">
        <f t="shared" si="8081"/>
        <v>7185.5999999999995</v>
      </c>
      <c r="BF3118" s="18">
        <f t="shared" si="8180"/>
        <v>0</v>
      </c>
      <c r="BG3118" s="18">
        <f t="shared" si="8180"/>
        <v>0</v>
      </c>
      <c r="BH3118" s="18">
        <f t="shared" si="8180"/>
        <v>0</v>
      </c>
      <c r="BI3118" s="18">
        <f t="shared" si="8076"/>
        <v>7162.3</v>
      </c>
      <c r="BJ3118" s="18">
        <f t="shared" si="8077"/>
        <v>7176.5</v>
      </c>
      <c r="BK3118" s="18">
        <f t="shared" si="8078"/>
        <v>7185.5999999999995</v>
      </c>
      <c r="BL3118" s="18">
        <f t="shared" si="8180"/>
        <v>0</v>
      </c>
      <c r="BM3118" s="18">
        <f t="shared" si="8180"/>
        <v>0</v>
      </c>
      <c r="BN3118" s="18">
        <f t="shared" si="8180"/>
        <v>0</v>
      </c>
      <c r="BO3118" s="18">
        <f t="shared" si="8144"/>
        <v>7162.3</v>
      </c>
      <c r="BP3118" s="18">
        <f t="shared" si="8145"/>
        <v>7176.5</v>
      </c>
      <c r="BQ3118" s="18">
        <f t="shared" si="8146"/>
        <v>7185.5999999999995</v>
      </c>
      <c r="BR3118" s="18">
        <f t="shared" si="8180"/>
        <v>0</v>
      </c>
      <c r="BS3118" s="18">
        <f t="shared" si="8180"/>
        <v>0</v>
      </c>
      <c r="BT3118" s="18">
        <f t="shared" si="8180"/>
        <v>0</v>
      </c>
      <c r="BU3118" s="18">
        <f t="shared" si="8141"/>
        <v>7162.3</v>
      </c>
      <c r="BV3118" s="18">
        <f t="shared" si="8142"/>
        <v>7176.5</v>
      </c>
      <c r="BW3118" s="18">
        <f t="shared" si="8143"/>
        <v>7185.5999999999995</v>
      </c>
      <c r="BX3118" s="18">
        <f t="shared" si="8180"/>
        <v>0</v>
      </c>
      <c r="BY3118" s="18">
        <f t="shared" si="8180"/>
        <v>0</v>
      </c>
      <c r="BZ3118" s="18">
        <f t="shared" si="8180"/>
        <v>0</v>
      </c>
      <c r="CA3118" s="18">
        <f t="shared" si="8105"/>
        <v>7162.3</v>
      </c>
      <c r="CB3118" s="18">
        <f t="shared" si="8106"/>
        <v>7176.5</v>
      </c>
      <c r="CC3118" s="18">
        <f t="shared" si="8107"/>
        <v>7185.5999999999995</v>
      </c>
      <c r="CD3118" s="18">
        <f t="shared" si="8180"/>
        <v>0</v>
      </c>
      <c r="CE3118" s="27"/>
      <c r="CF3118" s="33"/>
    </row>
    <row r="3119" spans="1:119" ht="46.8" x14ac:dyDescent="0.3">
      <c r="A3119" s="41" t="s">
        <v>505</v>
      </c>
      <c r="B3119" s="39">
        <v>240</v>
      </c>
      <c r="C3119" s="41"/>
      <c r="D3119" s="41"/>
      <c r="E3119" s="14" t="s">
        <v>559</v>
      </c>
      <c r="F3119" s="18">
        <f t="shared" si="8178"/>
        <v>7162.3</v>
      </c>
      <c r="G3119" s="18">
        <f t="shared" si="8178"/>
        <v>7176.5</v>
      </c>
      <c r="H3119" s="18">
        <f t="shared" si="8178"/>
        <v>7185.5999999999995</v>
      </c>
      <c r="I3119" s="18">
        <f t="shared" si="8178"/>
        <v>0</v>
      </c>
      <c r="J3119" s="18">
        <f t="shared" si="8178"/>
        <v>0</v>
      </c>
      <c r="K3119" s="18">
        <f t="shared" si="8178"/>
        <v>0</v>
      </c>
      <c r="L3119" s="18">
        <f t="shared" si="8147"/>
        <v>7162.3</v>
      </c>
      <c r="M3119" s="18">
        <f t="shared" si="8148"/>
        <v>7176.5</v>
      </c>
      <c r="N3119" s="18">
        <f t="shared" si="8149"/>
        <v>7185.5999999999995</v>
      </c>
      <c r="O3119" s="18">
        <f t="shared" si="8179"/>
        <v>0</v>
      </c>
      <c r="P3119" s="18">
        <f t="shared" si="8179"/>
        <v>0</v>
      </c>
      <c r="Q3119" s="18">
        <f t="shared" si="8179"/>
        <v>0</v>
      </c>
      <c r="R3119" s="18">
        <f t="shared" si="8179"/>
        <v>0</v>
      </c>
      <c r="S3119" s="18">
        <f t="shared" si="8179"/>
        <v>0</v>
      </c>
      <c r="T3119" s="18">
        <f t="shared" si="8096"/>
        <v>7162.3</v>
      </c>
      <c r="U3119" s="18">
        <f t="shared" si="8097"/>
        <v>7176.5</v>
      </c>
      <c r="V3119" s="18">
        <f t="shared" si="8098"/>
        <v>7185.5999999999995</v>
      </c>
      <c r="W3119" s="18">
        <f t="shared" si="8180"/>
        <v>0</v>
      </c>
      <c r="X3119" s="18">
        <f t="shared" si="8180"/>
        <v>0</v>
      </c>
      <c r="Y3119" s="18">
        <f t="shared" si="8180"/>
        <v>0</v>
      </c>
      <c r="Z3119" s="18">
        <f t="shared" si="8180"/>
        <v>0</v>
      </c>
      <c r="AA3119" s="18">
        <f t="shared" si="8180"/>
        <v>0</v>
      </c>
      <c r="AB3119" s="18">
        <f t="shared" si="8180"/>
        <v>0</v>
      </c>
      <c r="AC3119" s="18">
        <f t="shared" si="8073"/>
        <v>7162.3</v>
      </c>
      <c r="AD3119" s="18">
        <f t="shared" si="8074"/>
        <v>7176.5</v>
      </c>
      <c r="AE3119" s="18">
        <f t="shared" si="8075"/>
        <v>7185.5999999999995</v>
      </c>
      <c r="AF3119" s="18">
        <f t="shared" si="8180"/>
        <v>0</v>
      </c>
      <c r="AG3119" s="18">
        <f t="shared" si="8180"/>
        <v>0</v>
      </c>
      <c r="AH3119" s="18">
        <f t="shared" si="8180"/>
        <v>0</v>
      </c>
      <c r="AI3119" s="18">
        <f t="shared" si="8100"/>
        <v>7162.3</v>
      </c>
      <c r="AJ3119" s="18">
        <f t="shared" si="8101"/>
        <v>7176.5</v>
      </c>
      <c r="AK3119" s="18">
        <f t="shared" si="8102"/>
        <v>7185.5999999999995</v>
      </c>
      <c r="AL3119" s="18">
        <f t="shared" si="8180"/>
        <v>0</v>
      </c>
      <c r="AM3119" s="18">
        <f t="shared" si="8103"/>
        <v>7162.3</v>
      </c>
      <c r="AN3119" s="18">
        <f t="shared" si="8180"/>
        <v>0</v>
      </c>
      <c r="AO3119" s="18">
        <f t="shared" si="8180"/>
        <v>0</v>
      </c>
      <c r="AP3119" s="18">
        <f t="shared" si="8180"/>
        <v>0</v>
      </c>
      <c r="AQ3119" s="18">
        <f t="shared" si="8153"/>
        <v>7162.3</v>
      </c>
      <c r="AR3119" s="18">
        <f t="shared" si="8154"/>
        <v>7176.5</v>
      </c>
      <c r="AS3119" s="18">
        <f t="shared" si="8155"/>
        <v>7185.5999999999995</v>
      </c>
      <c r="AT3119" s="18">
        <f t="shared" si="8180"/>
        <v>0</v>
      </c>
      <c r="AU3119" s="18">
        <f t="shared" si="8180"/>
        <v>0</v>
      </c>
      <c r="AV3119" s="18">
        <f t="shared" si="8180"/>
        <v>0</v>
      </c>
      <c r="AW3119" s="18">
        <f t="shared" si="8156"/>
        <v>7162.3</v>
      </c>
      <c r="AX3119" s="18">
        <f t="shared" si="8157"/>
        <v>7176.5</v>
      </c>
      <c r="AY3119" s="18">
        <f t="shared" si="8158"/>
        <v>7185.5999999999995</v>
      </c>
      <c r="AZ3119" s="18">
        <f t="shared" si="8180"/>
        <v>0</v>
      </c>
      <c r="BA3119" s="18">
        <f t="shared" si="8180"/>
        <v>0</v>
      </c>
      <c r="BB3119" s="18">
        <f t="shared" si="8180"/>
        <v>0</v>
      </c>
      <c r="BC3119" s="18">
        <f t="shared" si="8079"/>
        <v>7162.3</v>
      </c>
      <c r="BD3119" s="18">
        <f t="shared" si="8080"/>
        <v>7176.5</v>
      </c>
      <c r="BE3119" s="18">
        <f t="shared" si="8081"/>
        <v>7185.5999999999995</v>
      </c>
      <c r="BF3119" s="18">
        <f t="shared" si="8180"/>
        <v>0</v>
      </c>
      <c r="BG3119" s="18">
        <f t="shared" si="8180"/>
        <v>0</v>
      </c>
      <c r="BH3119" s="18">
        <f t="shared" si="8180"/>
        <v>0</v>
      </c>
      <c r="BI3119" s="18">
        <f t="shared" si="8076"/>
        <v>7162.3</v>
      </c>
      <c r="BJ3119" s="18">
        <f t="shared" si="8077"/>
        <v>7176.5</v>
      </c>
      <c r="BK3119" s="18">
        <f t="shared" si="8078"/>
        <v>7185.5999999999995</v>
      </c>
      <c r="BL3119" s="18">
        <f t="shared" si="8180"/>
        <v>0</v>
      </c>
      <c r="BM3119" s="18">
        <f t="shared" si="8180"/>
        <v>0</v>
      </c>
      <c r="BN3119" s="18">
        <f t="shared" si="8180"/>
        <v>0</v>
      </c>
      <c r="BO3119" s="18">
        <f t="shared" si="8144"/>
        <v>7162.3</v>
      </c>
      <c r="BP3119" s="18">
        <f t="shared" si="8145"/>
        <v>7176.5</v>
      </c>
      <c r="BQ3119" s="18">
        <f t="shared" si="8146"/>
        <v>7185.5999999999995</v>
      </c>
      <c r="BR3119" s="18">
        <f t="shared" si="8180"/>
        <v>0</v>
      </c>
      <c r="BS3119" s="18">
        <f t="shared" si="8180"/>
        <v>0</v>
      </c>
      <c r="BT3119" s="18">
        <f t="shared" si="8180"/>
        <v>0</v>
      </c>
      <c r="BU3119" s="18">
        <f t="shared" si="8141"/>
        <v>7162.3</v>
      </c>
      <c r="BV3119" s="18">
        <f t="shared" si="8142"/>
        <v>7176.5</v>
      </c>
      <c r="BW3119" s="18">
        <f t="shared" si="8143"/>
        <v>7185.5999999999995</v>
      </c>
      <c r="BX3119" s="18">
        <f t="shared" si="8180"/>
        <v>0</v>
      </c>
      <c r="BY3119" s="18">
        <f t="shared" si="8180"/>
        <v>0</v>
      </c>
      <c r="BZ3119" s="18">
        <f t="shared" si="8180"/>
        <v>0</v>
      </c>
      <c r="CA3119" s="18">
        <f t="shared" si="8105"/>
        <v>7162.3</v>
      </c>
      <c r="CB3119" s="18">
        <f t="shared" si="8106"/>
        <v>7176.5</v>
      </c>
      <c r="CC3119" s="18">
        <f t="shared" si="8107"/>
        <v>7185.5999999999995</v>
      </c>
      <c r="CD3119" s="18">
        <f t="shared" si="8180"/>
        <v>0</v>
      </c>
      <c r="CE3119" s="27"/>
      <c r="CF3119" s="33"/>
    </row>
    <row r="3120" spans="1:119" x14ac:dyDescent="0.3">
      <c r="A3120" s="41" t="s">
        <v>505</v>
      </c>
      <c r="B3120" s="39">
        <v>240</v>
      </c>
      <c r="C3120" s="41" t="s">
        <v>5</v>
      </c>
      <c r="D3120" s="41" t="s">
        <v>6</v>
      </c>
      <c r="E3120" s="14" t="s">
        <v>518</v>
      </c>
      <c r="F3120" s="18">
        <v>7162.3</v>
      </c>
      <c r="G3120" s="18">
        <v>7176.5</v>
      </c>
      <c r="H3120" s="18">
        <v>7185.5999999999995</v>
      </c>
      <c r="I3120" s="18"/>
      <c r="J3120" s="18"/>
      <c r="K3120" s="18"/>
      <c r="L3120" s="18">
        <f t="shared" si="8147"/>
        <v>7162.3</v>
      </c>
      <c r="M3120" s="18">
        <f t="shared" si="8148"/>
        <v>7176.5</v>
      </c>
      <c r="N3120" s="18">
        <f t="shared" si="8149"/>
        <v>7185.5999999999995</v>
      </c>
      <c r="O3120" s="18"/>
      <c r="P3120" s="18"/>
      <c r="Q3120" s="18"/>
      <c r="R3120" s="18"/>
      <c r="S3120" s="18"/>
      <c r="T3120" s="18">
        <f t="shared" si="8096"/>
        <v>7162.3</v>
      </c>
      <c r="U3120" s="18">
        <f t="shared" si="8097"/>
        <v>7176.5</v>
      </c>
      <c r="V3120" s="18">
        <f t="shared" si="8098"/>
        <v>7185.5999999999995</v>
      </c>
      <c r="W3120" s="18"/>
      <c r="X3120" s="18"/>
      <c r="Y3120" s="18"/>
      <c r="Z3120" s="18"/>
      <c r="AA3120" s="18"/>
      <c r="AB3120" s="18"/>
      <c r="AC3120" s="18">
        <f t="shared" si="8073"/>
        <v>7162.3</v>
      </c>
      <c r="AD3120" s="18">
        <f t="shared" si="8074"/>
        <v>7176.5</v>
      </c>
      <c r="AE3120" s="18">
        <f t="shared" si="8075"/>
        <v>7185.5999999999995</v>
      </c>
      <c r="AF3120" s="18"/>
      <c r="AG3120" s="18"/>
      <c r="AH3120" s="18"/>
      <c r="AI3120" s="18">
        <f t="shared" si="8100"/>
        <v>7162.3</v>
      </c>
      <c r="AJ3120" s="18">
        <f t="shared" si="8101"/>
        <v>7176.5</v>
      </c>
      <c r="AK3120" s="18">
        <f t="shared" si="8102"/>
        <v>7185.5999999999995</v>
      </c>
      <c r="AL3120" s="18"/>
      <c r="AM3120" s="18">
        <f t="shared" si="8103"/>
        <v>7162.3</v>
      </c>
      <c r="AN3120" s="18"/>
      <c r="AO3120" s="18"/>
      <c r="AP3120" s="18"/>
      <c r="AQ3120" s="18">
        <f t="shared" si="8153"/>
        <v>7162.3</v>
      </c>
      <c r="AR3120" s="18">
        <f t="shared" si="8154"/>
        <v>7176.5</v>
      </c>
      <c r="AS3120" s="18">
        <f t="shared" si="8155"/>
        <v>7185.5999999999995</v>
      </c>
      <c r="AT3120" s="18"/>
      <c r="AU3120" s="18"/>
      <c r="AV3120" s="18"/>
      <c r="AW3120" s="18">
        <f t="shared" si="8156"/>
        <v>7162.3</v>
      </c>
      <c r="AX3120" s="18">
        <f t="shared" si="8157"/>
        <v>7176.5</v>
      </c>
      <c r="AY3120" s="18">
        <f t="shared" si="8158"/>
        <v>7185.5999999999995</v>
      </c>
      <c r="AZ3120" s="18"/>
      <c r="BA3120" s="18"/>
      <c r="BB3120" s="18"/>
      <c r="BC3120" s="18">
        <f t="shared" si="8079"/>
        <v>7162.3</v>
      </c>
      <c r="BD3120" s="18">
        <f t="shared" si="8080"/>
        <v>7176.5</v>
      </c>
      <c r="BE3120" s="18">
        <f t="shared" si="8081"/>
        <v>7185.5999999999995</v>
      </c>
      <c r="BF3120" s="18"/>
      <c r="BG3120" s="18"/>
      <c r="BH3120" s="18"/>
      <c r="BI3120" s="18">
        <f t="shared" si="8076"/>
        <v>7162.3</v>
      </c>
      <c r="BJ3120" s="18">
        <f t="shared" si="8077"/>
        <v>7176.5</v>
      </c>
      <c r="BK3120" s="18">
        <f t="shared" si="8078"/>
        <v>7185.5999999999995</v>
      </c>
      <c r="BL3120" s="18"/>
      <c r="BM3120" s="18"/>
      <c r="BN3120" s="18"/>
      <c r="BO3120" s="18">
        <f t="shared" si="8144"/>
        <v>7162.3</v>
      </c>
      <c r="BP3120" s="18">
        <f t="shared" si="8145"/>
        <v>7176.5</v>
      </c>
      <c r="BQ3120" s="18">
        <f t="shared" si="8146"/>
        <v>7185.5999999999995</v>
      </c>
      <c r="BR3120" s="18"/>
      <c r="BS3120" s="18"/>
      <c r="BT3120" s="18"/>
      <c r="BU3120" s="18">
        <f t="shared" si="8141"/>
        <v>7162.3</v>
      </c>
      <c r="BV3120" s="18">
        <f t="shared" si="8142"/>
        <v>7176.5</v>
      </c>
      <c r="BW3120" s="18">
        <f t="shared" si="8143"/>
        <v>7185.5999999999995</v>
      </c>
      <c r="BX3120" s="18"/>
      <c r="BY3120" s="18"/>
      <c r="BZ3120" s="18"/>
      <c r="CA3120" s="18">
        <f t="shared" si="8105"/>
        <v>7162.3</v>
      </c>
      <c r="CB3120" s="18">
        <f t="shared" si="8106"/>
        <v>7176.5</v>
      </c>
      <c r="CC3120" s="18">
        <f t="shared" si="8107"/>
        <v>7185.5999999999995</v>
      </c>
      <c r="CD3120" s="18"/>
      <c r="CE3120" s="27"/>
      <c r="CF3120" s="33"/>
    </row>
    <row r="3121" spans="1:119" x14ac:dyDescent="0.3">
      <c r="A3121" s="41" t="s">
        <v>505</v>
      </c>
      <c r="B3121" s="39">
        <v>800</v>
      </c>
      <c r="C3121" s="41"/>
      <c r="D3121" s="41"/>
      <c r="E3121" s="14" t="s">
        <v>556</v>
      </c>
      <c r="F3121" s="18">
        <f t="shared" ref="F3121:K3122" si="8181">F3122</f>
        <v>772.7</v>
      </c>
      <c r="G3121" s="18">
        <f t="shared" si="8181"/>
        <v>743.2</v>
      </c>
      <c r="H3121" s="18">
        <f t="shared" si="8181"/>
        <v>733.4</v>
      </c>
      <c r="I3121" s="18">
        <f t="shared" si="8181"/>
        <v>0</v>
      </c>
      <c r="J3121" s="18">
        <f t="shared" si="8181"/>
        <v>0</v>
      </c>
      <c r="K3121" s="18">
        <f t="shared" si="8181"/>
        <v>0</v>
      </c>
      <c r="L3121" s="18">
        <f t="shared" si="8147"/>
        <v>772.7</v>
      </c>
      <c r="M3121" s="18">
        <f t="shared" si="8148"/>
        <v>743.2</v>
      </c>
      <c r="N3121" s="18">
        <f t="shared" si="8149"/>
        <v>733.4</v>
      </c>
      <c r="O3121" s="18">
        <f t="shared" ref="O3121:S3122" si="8182">O3122</f>
        <v>0</v>
      </c>
      <c r="P3121" s="18">
        <f t="shared" si="8182"/>
        <v>0</v>
      </c>
      <c r="Q3121" s="18">
        <f t="shared" si="8182"/>
        <v>0</v>
      </c>
      <c r="R3121" s="18">
        <f t="shared" si="8182"/>
        <v>0</v>
      </c>
      <c r="S3121" s="18">
        <f t="shared" si="8182"/>
        <v>0</v>
      </c>
      <c r="T3121" s="18">
        <f t="shared" si="8096"/>
        <v>772.7</v>
      </c>
      <c r="U3121" s="18">
        <f t="shared" si="8097"/>
        <v>743.2</v>
      </c>
      <c r="V3121" s="18">
        <f t="shared" si="8098"/>
        <v>733.4</v>
      </c>
      <c r="W3121" s="18">
        <f t="shared" ref="W3121:CD3121" si="8183">W3122</f>
        <v>0</v>
      </c>
      <c r="X3121" s="18">
        <f t="shared" si="8183"/>
        <v>0</v>
      </c>
      <c r="Y3121" s="18">
        <f t="shared" si="8183"/>
        <v>0</v>
      </c>
      <c r="Z3121" s="18">
        <f t="shared" si="8183"/>
        <v>0</v>
      </c>
      <c r="AA3121" s="18">
        <f t="shared" si="8183"/>
        <v>0</v>
      </c>
      <c r="AB3121" s="18">
        <f t="shared" si="8183"/>
        <v>0</v>
      </c>
      <c r="AC3121" s="18">
        <f t="shared" si="8073"/>
        <v>772.7</v>
      </c>
      <c r="AD3121" s="18">
        <f t="shared" si="8074"/>
        <v>743.2</v>
      </c>
      <c r="AE3121" s="18">
        <f t="shared" si="8075"/>
        <v>733.4</v>
      </c>
      <c r="AF3121" s="18">
        <f t="shared" si="8183"/>
        <v>0</v>
      </c>
      <c r="AG3121" s="18">
        <f t="shared" si="8183"/>
        <v>0</v>
      </c>
      <c r="AH3121" s="18">
        <f t="shared" si="8183"/>
        <v>0</v>
      </c>
      <c r="AI3121" s="18">
        <f t="shared" si="8100"/>
        <v>772.7</v>
      </c>
      <c r="AJ3121" s="18">
        <f t="shared" si="8101"/>
        <v>743.2</v>
      </c>
      <c r="AK3121" s="18">
        <f t="shared" si="8102"/>
        <v>733.4</v>
      </c>
      <c r="AL3121" s="18">
        <f t="shared" si="8183"/>
        <v>0</v>
      </c>
      <c r="AM3121" s="18">
        <f t="shared" si="8103"/>
        <v>772.7</v>
      </c>
      <c r="AN3121" s="18">
        <f t="shared" si="8183"/>
        <v>0</v>
      </c>
      <c r="AO3121" s="18">
        <f t="shared" si="8183"/>
        <v>0</v>
      </c>
      <c r="AP3121" s="18">
        <f t="shared" si="8183"/>
        <v>0</v>
      </c>
      <c r="AQ3121" s="18">
        <f t="shared" si="8153"/>
        <v>772.7</v>
      </c>
      <c r="AR3121" s="18">
        <f t="shared" si="8154"/>
        <v>743.2</v>
      </c>
      <c r="AS3121" s="18">
        <f t="shared" si="8155"/>
        <v>733.4</v>
      </c>
      <c r="AT3121" s="18">
        <f t="shared" si="8183"/>
        <v>0</v>
      </c>
      <c r="AU3121" s="18">
        <f t="shared" si="8183"/>
        <v>0</v>
      </c>
      <c r="AV3121" s="18">
        <f t="shared" si="8183"/>
        <v>0</v>
      </c>
      <c r="AW3121" s="18">
        <f t="shared" si="8156"/>
        <v>772.7</v>
      </c>
      <c r="AX3121" s="18">
        <f t="shared" si="8157"/>
        <v>743.2</v>
      </c>
      <c r="AY3121" s="18">
        <f t="shared" si="8158"/>
        <v>733.4</v>
      </c>
      <c r="AZ3121" s="18">
        <f t="shared" si="8183"/>
        <v>0</v>
      </c>
      <c r="BA3121" s="18">
        <f t="shared" si="8183"/>
        <v>0</v>
      </c>
      <c r="BB3121" s="18">
        <f t="shared" si="8183"/>
        <v>0</v>
      </c>
      <c r="BC3121" s="18">
        <f t="shared" si="8079"/>
        <v>772.7</v>
      </c>
      <c r="BD3121" s="18">
        <f t="shared" si="8080"/>
        <v>743.2</v>
      </c>
      <c r="BE3121" s="18">
        <f t="shared" si="8081"/>
        <v>733.4</v>
      </c>
      <c r="BF3121" s="18">
        <f t="shared" si="8183"/>
        <v>0</v>
      </c>
      <c r="BG3121" s="18">
        <f t="shared" si="8183"/>
        <v>0</v>
      </c>
      <c r="BH3121" s="18">
        <f t="shared" si="8183"/>
        <v>0</v>
      </c>
      <c r="BI3121" s="18">
        <f t="shared" si="8076"/>
        <v>772.7</v>
      </c>
      <c r="BJ3121" s="18">
        <f t="shared" si="8077"/>
        <v>743.2</v>
      </c>
      <c r="BK3121" s="18">
        <f t="shared" si="8078"/>
        <v>733.4</v>
      </c>
      <c r="BL3121" s="18">
        <f t="shared" si="8183"/>
        <v>0</v>
      </c>
      <c r="BM3121" s="18">
        <f t="shared" si="8183"/>
        <v>0</v>
      </c>
      <c r="BN3121" s="18">
        <f t="shared" si="8183"/>
        <v>0</v>
      </c>
      <c r="BO3121" s="18">
        <f t="shared" si="8144"/>
        <v>772.7</v>
      </c>
      <c r="BP3121" s="18">
        <f t="shared" si="8145"/>
        <v>743.2</v>
      </c>
      <c r="BQ3121" s="18">
        <f t="shared" si="8146"/>
        <v>733.4</v>
      </c>
      <c r="BR3121" s="18">
        <f t="shared" si="8183"/>
        <v>0</v>
      </c>
      <c r="BS3121" s="18">
        <f t="shared" si="8183"/>
        <v>0</v>
      </c>
      <c r="BT3121" s="18">
        <f t="shared" si="8183"/>
        <v>0</v>
      </c>
      <c r="BU3121" s="18">
        <f t="shared" si="8141"/>
        <v>772.7</v>
      </c>
      <c r="BV3121" s="18">
        <f t="shared" si="8142"/>
        <v>743.2</v>
      </c>
      <c r="BW3121" s="18">
        <f t="shared" si="8143"/>
        <v>733.4</v>
      </c>
      <c r="BX3121" s="18">
        <f t="shared" si="8183"/>
        <v>0</v>
      </c>
      <c r="BY3121" s="18">
        <f t="shared" si="8183"/>
        <v>0</v>
      </c>
      <c r="BZ3121" s="18">
        <f t="shared" si="8183"/>
        <v>0</v>
      </c>
      <c r="CA3121" s="18">
        <f t="shared" si="8105"/>
        <v>772.7</v>
      </c>
      <c r="CB3121" s="18">
        <f t="shared" si="8106"/>
        <v>743.2</v>
      </c>
      <c r="CC3121" s="18">
        <f t="shared" si="8107"/>
        <v>733.4</v>
      </c>
      <c r="CD3121" s="18">
        <f t="shared" si="8183"/>
        <v>0</v>
      </c>
      <c r="CE3121" s="27"/>
      <c r="CF3121" s="33"/>
    </row>
    <row r="3122" spans="1:119" x14ac:dyDescent="0.3">
      <c r="A3122" s="41" t="s">
        <v>505</v>
      </c>
      <c r="B3122" s="39">
        <v>850</v>
      </c>
      <c r="C3122" s="41"/>
      <c r="D3122" s="41"/>
      <c r="E3122" s="14" t="s">
        <v>573</v>
      </c>
      <c r="F3122" s="18">
        <f t="shared" si="8181"/>
        <v>772.7</v>
      </c>
      <c r="G3122" s="18">
        <f t="shared" si="8181"/>
        <v>743.2</v>
      </c>
      <c r="H3122" s="18">
        <f t="shared" si="8181"/>
        <v>733.4</v>
      </c>
      <c r="I3122" s="18">
        <f t="shared" si="8181"/>
        <v>0</v>
      </c>
      <c r="J3122" s="18">
        <f t="shared" si="8181"/>
        <v>0</v>
      </c>
      <c r="K3122" s="18">
        <f t="shared" si="8181"/>
        <v>0</v>
      </c>
      <c r="L3122" s="18">
        <f t="shared" si="8147"/>
        <v>772.7</v>
      </c>
      <c r="M3122" s="18">
        <f t="shared" si="8148"/>
        <v>743.2</v>
      </c>
      <c r="N3122" s="18">
        <f t="shared" si="8149"/>
        <v>733.4</v>
      </c>
      <c r="O3122" s="18">
        <f t="shared" si="8182"/>
        <v>0</v>
      </c>
      <c r="P3122" s="18">
        <f t="shared" si="8182"/>
        <v>0</v>
      </c>
      <c r="Q3122" s="18">
        <f t="shared" si="8182"/>
        <v>0</v>
      </c>
      <c r="R3122" s="18">
        <f t="shared" si="8182"/>
        <v>0</v>
      </c>
      <c r="S3122" s="18">
        <f t="shared" si="8182"/>
        <v>0</v>
      </c>
      <c r="T3122" s="18">
        <f t="shared" si="8096"/>
        <v>772.7</v>
      </c>
      <c r="U3122" s="18">
        <f t="shared" si="8097"/>
        <v>743.2</v>
      </c>
      <c r="V3122" s="18">
        <f t="shared" si="8098"/>
        <v>733.4</v>
      </c>
      <c r="W3122" s="18">
        <f t="shared" ref="W3122:CD3122" si="8184">W3123</f>
        <v>0</v>
      </c>
      <c r="X3122" s="18">
        <f t="shared" si="8184"/>
        <v>0</v>
      </c>
      <c r="Y3122" s="18">
        <f t="shared" si="8184"/>
        <v>0</v>
      </c>
      <c r="Z3122" s="18">
        <f t="shared" si="8184"/>
        <v>0</v>
      </c>
      <c r="AA3122" s="18">
        <f t="shared" si="8184"/>
        <v>0</v>
      </c>
      <c r="AB3122" s="18">
        <f t="shared" si="8184"/>
        <v>0</v>
      </c>
      <c r="AC3122" s="18">
        <f t="shared" si="8073"/>
        <v>772.7</v>
      </c>
      <c r="AD3122" s="18">
        <f t="shared" si="8074"/>
        <v>743.2</v>
      </c>
      <c r="AE3122" s="18">
        <f t="shared" si="8075"/>
        <v>733.4</v>
      </c>
      <c r="AF3122" s="18">
        <f t="shared" si="8184"/>
        <v>0</v>
      </c>
      <c r="AG3122" s="18">
        <f t="shared" si="8184"/>
        <v>0</v>
      </c>
      <c r="AH3122" s="18">
        <f t="shared" si="8184"/>
        <v>0</v>
      </c>
      <c r="AI3122" s="18">
        <f t="shared" si="8100"/>
        <v>772.7</v>
      </c>
      <c r="AJ3122" s="18">
        <f t="shared" si="8101"/>
        <v>743.2</v>
      </c>
      <c r="AK3122" s="18">
        <f t="shared" si="8102"/>
        <v>733.4</v>
      </c>
      <c r="AL3122" s="18">
        <f t="shared" si="8184"/>
        <v>0</v>
      </c>
      <c r="AM3122" s="18">
        <f t="shared" si="8103"/>
        <v>772.7</v>
      </c>
      <c r="AN3122" s="18">
        <f t="shared" si="8184"/>
        <v>0</v>
      </c>
      <c r="AO3122" s="18">
        <f t="shared" si="8184"/>
        <v>0</v>
      </c>
      <c r="AP3122" s="18">
        <f t="shared" si="8184"/>
        <v>0</v>
      </c>
      <c r="AQ3122" s="18">
        <f t="shared" si="8153"/>
        <v>772.7</v>
      </c>
      <c r="AR3122" s="18">
        <f t="shared" si="8154"/>
        <v>743.2</v>
      </c>
      <c r="AS3122" s="18">
        <f t="shared" si="8155"/>
        <v>733.4</v>
      </c>
      <c r="AT3122" s="18">
        <f t="shared" si="8184"/>
        <v>0</v>
      </c>
      <c r="AU3122" s="18">
        <f t="shared" si="8184"/>
        <v>0</v>
      </c>
      <c r="AV3122" s="18">
        <f t="shared" si="8184"/>
        <v>0</v>
      </c>
      <c r="AW3122" s="18">
        <f t="shared" si="8156"/>
        <v>772.7</v>
      </c>
      <c r="AX3122" s="18">
        <f t="shared" si="8157"/>
        <v>743.2</v>
      </c>
      <c r="AY3122" s="18">
        <f t="shared" si="8158"/>
        <v>733.4</v>
      </c>
      <c r="AZ3122" s="18">
        <f t="shared" si="8184"/>
        <v>0</v>
      </c>
      <c r="BA3122" s="18">
        <f t="shared" si="8184"/>
        <v>0</v>
      </c>
      <c r="BB3122" s="18">
        <f t="shared" si="8184"/>
        <v>0</v>
      </c>
      <c r="BC3122" s="18">
        <f t="shared" si="8079"/>
        <v>772.7</v>
      </c>
      <c r="BD3122" s="18">
        <f t="shared" si="8080"/>
        <v>743.2</v>
      </c>
      <c r="BE3122" s="18">
        <f t="shared" si="8081"/>
        <v>733.4</v>
      </c>
      <c r="BF3122" s="18">
        <f t="shared" si="8184"/>
        <v>0</v>
      </c>
      <c r="BG3122" s="18">
        <f t="shared" si="8184"/>
        <v>0</v>
      </c>
      <c r="BH3122" s="18">
        <f t="shared" si="8184"/>
        <v>0</v>
      </c>
      <c r="BI3122" s="18">
        <f t="shared" si="8076"/>
        <v>772.7</v>
      </c>
      <c r="BJ3122" s="18">
        <f t="shared" si="8077"/>
        <v>743.2</v>
      </c>
      <c r="BK3122" s="18">
        <f t="shared" si="8078"/>
        <v>733.4</v>
      </c>
      <c r="BL3122" s="18">
        <f t="shared" si="8184"/>
        <v>0</v>
      </c>
      <c r="BM3122" s="18">
        <f t="shared" si="8184"/>
        <v>0</v>
      </c>
      <c r="BN3122" s="18">
        <f t="shared" si="8184"/>
        <v>0</v>
      </c>
      <c r="BO3122" s="18">
        <f t="shared" si="8144"/>
        <v>772.7</v>
      </c>
      <c r="BP3122" s="18">
        <f t="shared" si="8145"/>
        <v>743.2</v>
      </c>
      <c r="BQ3122" s="18">
        <f t="shared" si="8146"/>
        <v>733.4</v>
      </c>
      <c r="BR3122" s="18">
        <f t="shared" si="8184"/>
        <v>0</v>
      </c>
      <c r="BS3122" s="18">
        <f t="shared" si="8184"/>
        <v>0</v>
      </c>
      <c r="BT3122" s="18">
        <f t="shared" si="8184"/>
        <v>0</v>
      </c>
      <c r="BU3122" s="18">
        <f t="shared" si="8141"/>
        <v>772.7</v>
      </c>
      <c r="BV3122" s="18">
        <f t="shared" si="8142"/>
        <v>743.2</v>
      </c>
      <c r="BW3122" s="18">
        <f t="shared" si="8143"/>
        <v>733.4</v>
      </c>
      <c r="BX3122" s="18">
        <f t="shared" si="8184"/>
        <v>0</v>
      </c>
      <c r="BY3122" s="18">
        <f t="shared" si="8184"/>
        <v>0</v>
      </c>
      <c r="BZ3122" s="18">
        <f t="shared" si="8184"/>
        <v>0</v>
      </c>
      <c r="CA3122" s="18">
        <f t="shared" si="8105"/>
        <v>772.7</v>
      </c>
      <c r="CB3122" s="18">
        <f t="shared" si="8106"/>
        <v>743.2</v>
      </c>
      <c r="CC3122" s="18">
        <f t="shared" si="8107"/>
        <v>733.4</v>
      </c>
      <c r="CD3122" s="18">
        <f t="shared" si="8184"/>
        <v>0</v>
      </c>
      <c r="CE3122" s="27"/>
      <c r="CF3122" s="33"/>
    </row>
    <row r="3123" spans="1:119" x14ac:dyDescent="0.3">
      <c r="A3123" s="41" t="s">
        <v>505</v>
      </c>
      <c r="B3123" s="39">
        <v>850</v>
      </c>
      <c r="C3123" s="41" t="s">
        <v>5</v>
      </c>
      <c r="D3123" s="41" t="s">
        <v>6</v>
      </c>
      <c r="E3123" s="14" t="s">
        <v>518</v>
      </c>
      <c r="F3123" s="18">
        <v>772.7</v>
      </c>
      <c r="G3123" s="18">
        <v>743.2</v>
      </c>
      <c r="H3123" s="18">
        <v>733.4</v>
      </c>
      <c r="I3123" s="18"/>
      <c r="J3123" s="18"/>
      <c r="K3123" s="18"/>
      <c r="L3123" s="18">
        <f t="shared" si="8147"/>
        <v>772.7</v>
      </c>
      <c r="M3123" s="18">
        <f t="shared" si="8148"/>
        <v>743.2</v>
      </c>
      <c r="N3123" s="18">
        <f t="shared" si="8149"/>
        <v>733.4</v>
      </c>
      <c r="O3123" s="18"/>
      <c r="P3123" s="18"/>
      <c r="Q3123" s="18"/>
      <c r="R3123" s="18"/>
      <c r="S3123" s="18"/>
      <c r="T3123" s="18">
        <f t="shared" si="8096"/>
        <v>772.7</v>
      </c>
      <c r="U3123" s="18">
        <f t="shared" si="8097"/>
        <v>743.2</v>
      </c>
      <c r="V3123" s="18">
        <f t="shared" si="8098"/>
        <v>733.4</v>
      </c>
      <c r="W3123" s="18"/>
      <c r="X3123" s="18"/>
      <c r="Y3123" s="18"/>
      <c r="Z3123" s="18"/>
      <c r="AA3123" s="18"/>
      <c r="AB3123" s="18"/>
      <c r="AC3123" s="18">
        <f t="shared" si="8073"/>
        <v>772.7</v>
      </c>
      <c r="AD3123" s="18">
        <f t="shared" si="8074"/>
        <v>743.2</v>
      </c>
      <c r="AE3123" s="18">
        <f t="shared" si="8075"/>
        <v>733.4</v>
      </c>
      <c r="AF3123" s="18"/>
      <c r="AG3123" s="18"/>
      <c r="AH3123" s="18"/>
      <c r="AI3123" s="18">
        <f t="shared" si="8100"/>
        <v>772.7</v>
      </c>
      <c r="AJ3123" s="18">
        <f t="shared" si="8101"/>
        <v>743.2</v>
      </c>
      <c r="AK3123" s="18">
        <f t="shared" si="8102"/>
        <v>733.4</v>
      </c>
      <c r="AL3123" s="18"/>
      <c r="AM3123" s="18">
        <f t="shared" si="8103"/>
        <v>772.7</v>
      </c>
      <c r="AN3123" s="18"/>
      <c r="AO3123" s="18"/>
      <c r="AP3123" s="18"/>
      <c r="AQ3123" s="18">
        <f t="shared" si="8153"/>
        <v>772.7</v>
      </c>
      <c r="AR3123" s="18">
        <f t="shared" si="8154"/>
        <v>743.2</v>
      </c>
      <c r="AS3123" s="18">
        <f t="shared" si="8155"/>
        <v>733.4</v>
      </c>
      <c r="AT3123" s="18"/>
      <c r="AU3123" s="18"/>
      <c r="AV3123" s="18"/>
      <c r="AW3123" s="18">
        <f t="shared" si="8156"/>
        <v>772.7</v>
      </c>
      <c r="AX3123" s="18">
        <f t="shared" si="8157"/>
        <v>743.2</v>
      </c>
      <c r="AY3123" s="18">
        <f t="shared" si="8158"/>
        <v>733.4</v>
      </c>
      <c r="AZ3123" s="18"/>
      <c r="BA3123" s="18"/>
      <c r="BB3123" s="18"/>
      <c r="BC3123" s="18">
        <f t="shared" si="8079"/>
        <v>772.7</v>
      </c>
      <c r="BD3123" s="18">
        <f t="shared" si="8080"/>
        <v>743.2</v>
      </c>
      <c r="BE3123" s="18">
        <f t="shared" si="8081"/>
        <v>733.4</v>
      </c>
      <c r="BF3123" s="18"/>
      <c r="BG3123" s="18"/>
      <c r="BH3123" s="18"/>
      <c r="BI3123" s="18">
        <f t="shared" si="8076"/>
        <v>772.7</v>
      </c>
      <c r="BJ3123" s="18">
        <f t="shared" si="8077"/>
        <v>743.2</v>
      </c>
      <c r="BK3123" s="18">
        <f t="shared" si="8078"/>
        <v>733.4</v>
      </c>
      <c r="BL3123" s="18"/>
      <c r="BM3123" s="18"/>
      <c r="BN3123" s="18"/>
      <c r="BO3123" s="18">
        <f t="shared" si="8144"/>
        <v>772.7</v>
      </c>
      <c r="BP3123" s="18">
        <f t="shared" si="8145"/>
        <v>743.2</v>
      </c>
      <c r="BQ3123" s="18">
        <f t="shared" si="8146"/>
        <v>733.4</v>
      </c>
      <c r="BR3123" s="18"/>
      <c r="BS3123" s="18"/>
      <c r="BT3123" s="18"/>
      <c r="BU3123" s="18">
        <f t="shared" si="8141"/>
        <v>772.7</v>
      </c>
      <c r="BV3123" s="18">
        <f t="shared" si="8142"/>
        <v>743.2</v>
      </c>
      <c r="BW3123" s="18">
        <f t="shared" si="8143"/>
        <v>733.4</v>
      </c>
      <c r="BX3123" s="18"/>
      <c r="BY3123" s="18"/>
      <c r="BZ3123" s="18"/>
      <c r="CA3123" s="18">
        <f t="shared" si="8105"/>
        <v>772.7</v>
      </c>
      <c r="CB3123" s="18">
        <f t="shared" si="8106"/>
        <v>743.2</v>
      </c>
      <c r="CC3123" s="18">
        <f t="shared" si="8107"/>
        <v>733.4</v>
      </c>
      <c r="CD3123" s="18"/>
      <c r="CE3123" s="27"/>
      <c r="CF3123" s="33"/>
    </row>
    <row r="3124" spans="1:119" s="9" customFormat="1" x14ac:dyDescent="0.3">
      <c r="A3124" s="8" t="s">
        <v>508</v>
      </c>
      <c r="B3124" s="8" t="s">
        <v>549</v>
      </c>
      <c r="C3124" s="8" t="s">
        <v>509</v>
      </c>
      <c r="D3124" s="8" t="s">
        <v>509</v>
      </c>
      <c r="E3124" s="38" t="s">
        <v>511</v>
      </c>
      <c r="F3124" s="12"/>
      <c r="G3124" s="12">
        <v>622337.30000000005</v>
      </c>
      <c r="H3124" s="12">
        <v>1206801.8999999999</v>
      </c>
      <c r="I3124" s="12"/>
      <c r="J3124" s="24">
        <v>25078.9</v>
      </c>
      <c r="K3124" s="24">
        <v>183928.2</v>
      </c>
      <c r="L3124" s="24">
        <f t="shared" si="8147"/>
        <v>0</v>
      </c>
      <c r="M3124" s="24">
        <f t="shared" si="8148"/>
        <v>647416.20000000007</v>
      </c>
      <c r="N3124" s="24">
        <f t="shared" si="8149"/>
        <v>1390730.0999999999</v>
      </c>
      <c r="O3124" s="12"/>
      <c r="P3124" s="12"/>
      <c r="Q3124" s="12"/>
      <c r="R3124" s="12"/>
      <c r="S3124" s="12"/>
      <c r="T3124" s="12">
        <f t="shared" si="8096"/>
        <v>0</v>
      </c>
      <c r="U3124" s="12">
        <f t="shared" si="8097"/>
        <v>647416.20000000007</v>
      </c>
      <c r="V3124" s="12">
        <f t="shared" si="8098"/>
        <v>1390730.0999999999</v>
      </c>
      <c r="W3124" s="12"/>
      <c r="X3124" s="12">
        <v>8131.5410000000002</v>
      </c>
      <c r="Y3124" s="12">
        <v>8131.5410000000002</v>
      </c>
      <c r="Z3124" s="12"/>
      <c r="AA3124" s="12"/>
      <c r="AB3124" s="12"/>
      <c r="AC3124" s="12">
        <f t="shared" si="8073"/>
        <v>0</v>
      </c>
      <c r="AD3124" s="12">
        <f t="shared" si="8074"/>
        <v>655547.74100000004</v>
      </c>
      <c r="AE3124" s="12">
        <f t="shared" si="8075"/>
        <v>1398861.6409999998</v>
      </c>
      <c r="AF3124" s="12"/>
      <c r="AG3124" s="12">
        <v>-150790.49600000001</v>
      </c>
      <c r="AH3124" s="12">
        <v>-179105.72</v>
      </c>
      <c r="AI3124" s="12">
        <f t="shared" si="8100"/>
        <v>0</v>
      </c>
      <c r="AJ3124" s="12">
        <f t="shared" si="8101"/>
        <v>504757.245</v>
      </c>
      <c r="AK3124" s="12">
        <f t="shared" si="8102"/>
        <v>1219755.9209999999</v>
      </c>
      <c r="AL3124" s="12"/>
      <c r="AM3124" s="12">
        <f t="shared" si="8103"/>
        <v>0</v>
      </c>
      <c r="AN3124" s="12"/>
      <c r="AO3124" s="12">
        <v>29908.492999999999</v>
      </c>
      <c r="AP3124" s="12">
        <v>548102.80000000005</v>
      </c>
      <c r="AQ3124" s="12">
        <f t="shared" si="8153"/>
        <v>0</v>
      </c>
      <c r="AR3124" s="12">
        <f t="shared" si="8154"/>
        <v>534665.73800000001</v>
      </c>
      <c r="AS3124" s="12">
        <f t="shared" si="8155"/>
        <v>1767858.7209999999</v>
      </c>
      <c r="AT3124" s="12"/>
      <c r="AU3124" s="12">
        <v>-29908.492999999999</v>
      </c>
      <c r="AV3124" s="12">
        <v>-8675.2999999999993</v>
      </c>
      <c r="AW3124" s="12">
        <f t="shared" si="8156"/>
        <v>0</v>
      </c>
      <c r="AX3124" s="12">
        <f t="shared" si="8157"/>
        <v>504757.245</v>
      </c>
      <c r="AY3124" s="12">
        <f t="shared" si="8158"/>
        <v>1759183.4209999999</v>
      </c>
      <c r="AZ3124" s="12"/>
      <c r="BA3124" s="12">
        <v>-48820.499000000003</v>
      </c>
      <c r="BB3124" s="12">
        <v>40348.442000000003</v>
      </c>
      <c r="BC3124" s="12">
        <f t="shared" si="8079"/>
        <v>0</v>
      </c>
      <c r="BD3124" s="12">
        <f t="shared" si="8080"/>
        <v>455936.74599999998</v>
      </c>
      <c r="BE3124" s="12">
        <f t="shared" si="8081"/>
        <v>1799531.8629999999</v>
      </c>
      <c r="BF3124" s="12"/>
      <c r="BG3124" s="12"/>
      <c r="BH3124" s="12"/>
      <c r="BI3124" s="18">
        <f t="shared" si="8076"/>
        <v>0</v>
      </c>
      <c r="BJ3124" s="18">
        <f t="shared" si="8077"/>
        <v>455936.74599999998</v>
      </c>
      <c r="BK3124" s="18">
        <f t="shared" si="8078"/>
        <v>1799531.8629999999</v>
      </c>
      <c r="BL3124" s="12"/>
      <c r="BM3124" s="12">
        <v>896656.80799999996</v>
      </c>
      <c r="BN3124" s="12">
        <v>693740.37800000003</v>
      </c>
      <c r="BO3124" s="12">
        <f t="shared" si="8144"/>
        <v>0</v>
      </c>
      <c r="BP3124" s="12">
        <f t="shared" si="8145"/>
        <v>1352593.554</v>
      </c>
      <c r="BQ3124" s="12">
        <f t="shared" si="8146"/>
        <v>2493272.2409999999</v>
      </c>
      <c r="BR3124" s="12"/>
      <c r="BS3124" s="12">
        <f>2078.34-219585.716</f>
        <v>-217507.37599999999</v>
      </c>
      <c r="BT3124" s="12">
        <v>101303.4</v>
      </c>
      <c r="BU3124" s="12">
        <f t="shared" si="8141"/>
        <v>0</v>
      </c>
      <c r="BV3124" s="12">
        <f t="shared" si="8142"/>
        <v>1135086.1780000001</v>
      </c>
      <c r="BW3124" s="12">
        <f t="shared" si="8143"/>
        <v>2594575.6409999998</v>
      </c>
      <c r="BX3124" s="12"/>
      <c r="BY3124" s="12">
        <v>16892.216</v>
      </c>
      <c r="BZ3124" s="12">
        <v>14622.656000000001</v>
      </c>
      <c r="CA3124" s="12">
        <f t="shared" si="8105"/>
        <v>0</v>
      </c>
      <c r="CB3124" s="12">
        <f t="shared" si="8106"/>
        <v>1151978.3940000001</v>
      </c>
      <c r="CC3124" s="12">
        <f t="shared" si="8107"/>
        <v>2609198.2969999998</v>
      </c>
      <c r="CD3124" s="12"/>
      <c r="CE3124" s="25"/>
      <c r="CF3124" s="33" t="s">
        <v>1432</v>
      </c>
      <c r="CG3124" s="36"/>
      <c r="CH3124" s="36"/>
      <c r="CI3124" s="36"/>
      <c r="CJ3124" s="36"/>
      <c r="CK3124" s="36"/>
      <c r="CL3124" s="36"/>
      <c r="CM3124" s="36"/>
      <c r="CN3124" s="36"/>
      <c r="CO3124" s="36"/>
      <c r="CP3124" s="36"/>
      <c r="CQ3124" s="36"/>
      <c r="CR3124" s="36"/>
      <c r="CS3124" s="36"/>
      <c r="CT3124" s="36"/>
      <c r="CU3124" s="36"/>
      <c r="CV3124" s="36"/>
      <c r="CW3124" s="36"/>
      <c r="CX3124" s="36"/>
      <c r="CY3124" s="36"/>
      <c r="CZ3124" s="36"/>
      <c r="DA3124" s="36"/>
      <c r="DB3124" s="36"/>
      <c r="DC3124" s="36"/>
      <c r="DD3124" s="36"/>
      <c r="DE3124" s="36"/>
      <c r="DF3124" s="36"/>
      <c r="DG3124" s="36"/>
      <c r="DH3124" s="36"/>
      <c r="DI3124" s="36"/>
      <c r="DJ3124" s="36"/>
      <c r="DK3124" s="36"/>
      <c r="DL3124" s="36"/>
      <c r="DM3124" s="36"/>
      <c r="DN3124" s="36"/>
      <c r="DO3124" s="36"/>
    </row>
    <row r="3125" spans="1:119" s="9" customFormat="1" x14ac:dyDescent="0.3">
      <c r="A3125" s="49" t="s">
        <v>510</v>
      </c>
      <c r="B3125" s="49"/>
      <c r="C3125" s="49"/>
      <c r="D3125" s="49"/>
      <c r="E3125" s="49"/>
      <c r="F3125" s="12">
        <f t="shared" ref="F3125:K3125" si="8185">F15+F103+F273+F475+F521+F707+F857+F1125+F1451+F1537+F1665+F1793+F1887+F1922+F1989+F2111+F2147+F2370+F2451+F2640+F2924+F2946+F2967+F2989+F3070+F3112+F3124+F2483</f>
        <v>46355859.099999987</v>
      </c>
      <c r="G3125" s="12">
        <f t="shared" si="8185"/>
        <v>46137885.199999981</v>
      </c>
      <c r="H3125" s="12">
        <f t="shared" si="8185"/>
        <v>42239283.79999999</v>
      </c>
      <c r="I3125" s="12">
        <f t="shared" si="8185"/>
        <v>-56861.400000000052</v>
      </c>
      <c r="J3125" s="12">
        <f t="shared" si="8185"/>
        <v>-64483.699999999953</v>
      </c>
      <c r="K3125" s="12">
        <f t="shared" si="8185"/>
        <v>-74943.899999999965</v>
      </c>
      <c r="L3125" s="12">
        <f t="shared" si="8147"/>
        <v>46298997.699999988</v>
      </c>
      <c r="M3125" s="12">
        <f t="shared" si="8148"/>
        <v>46073401.499999978</v>
      </c>
      <c r="N3125" s="12">
        <f t="shared" si="8149"/>
        <v>42164339.899999991</v>
      </c>
      <c r="O3125" s="12">
        <f>O15+O103+O273+O475+O521+O707+O857+O1125+O1451+O1537+O1665+O1793+O1887+O1922+O1989+O2111+O2147+O2370+O2451+O2640+O2924+O2946+O2967+O2989+O3070+O3112+O3124+O2483</f>
        <v>1715880.9979999999</v>
      </c>
      <c r="P3125" s="12">
        <f>P15+P103+P273+P475+P521+P707+P857+P1125+P1451+P1537+P1665+P1793+P1887+P1922+P1989+P2111+P2147+P2370+P2451+P2640+P2924+P2946+P2967+P2989+P3070+P3112+P3124+P2483</f>
        <v>356257.15300000005</v>
      </c>
      <c r="Q3125" s="12">
        <f>Q15+Q103+Q273+Q475+Q521+Q707+Q857+Q1125+Q1451+Q1537+Q1665+Q1793+Q1887+Q1922+Q1989+Q2111+Q2147+Q2370+Q2451+Q2640+Q2924+Q2946+Q2967+Q2989+Q3070+Q3112+Q3124+Q2483</f>
        <v>118579.89999999997</v>
      </c>
      <c r="R3125" s="12">
        <f>R15+R103+R273+R475+R521+R707+R857+R1125+R1451+R1537+R1665+R1793+R1887+R1922+R1989+R2111+R2147+R2370+R2451+R2640+R2924+R2946+R2967+R2989+R3070+R3112+R3124+R2483</f>
        <v>-5.6843418860808015E-14</v>
      </c>
      <c r="S3125" s="12">
        <f>S15+S103+S273+S475+S521+S707+S857+S1125+S1451+S1537+S1665+S1793+S1887+S1922+S1989+S2111+S2147+S2370+S2451+S2640+S2924+S2946+S2967+S2989+S3070+S3112+S3124+S2483</f>
        <v>-2850</v>
      </c>
      <c r="T3125" s="12">
        <f t="shared" si="8096"/>
        <v>48014878.697999991</v>
      </c>
      <c r="U3125" s="12">
        <f t="shared" si="8097"/>
        <v>46426808.652999975</v>
      </c>
      <c r="V3125" s="12">
        <f t="shared" si="8098"/>
        <v>42282919.79999999</v>
      </c>
      <c r="W3125" s="12">
        <f t="shared" ref="W3125:AB3125" si="8186">W15+W103+W273+W475+W521+W707+W857+W1125+W1451+W1537+W1665+W1793+W1887+W1922+W1989+W2111+W2147+W2370+W2451+W2640+W2924+W2946+W2967+W2989+W3070+W3112+W3124+W2483</f>
        <v>13563.040999999963</v>
      </c>
      <c r="X3125" s="12">
        <f t="shared" si="8186"/>
        <v>14587.004000000004</v>
      </c>
      <c r="Y3125" s="12">
        <f t="shared" si="8186"/>
        <v>14587.004000000001</v>
      </c>
      <c r="Z3125" s="12">
        <f t="shared" si="8186"/>
        <v>-26082.299999999996</v>
      </c>
      <c r="AA3125" s="12">
        <f t="shared" si="8186"/>
        <v>-27321.600000000002</v>
      </c>
      <c r="AB3125" s="12">
        <f t="shared" si="8186"/>
        <v>0</v>
      </c>
      <c r="AC3125" s="12">
        <f t="shared" si="8073"/>
        <v>48002359.438999996</v>
      </c>
      <c r="AD3125" s="12">
        <f t="shared" si="8074"/>
        <v>46414074.056999974</v>
      </c>
      <c r="AE3125" s="12">
        <f t="shared" si="8075"/>
        <v>42297506.80399999</v>
      </c>
      <c r="AF3125" s="12">
        <f>AF15+AF103+AF273+AF475+AF521+AF707+AF857+AF1125+AF1451+AF1537+AF1665+AF1793+AF1887+AF1922+AF1989+AF2111+AF2147+AF2370+AF2451+AF2640+AF2924+AF2946+AF2967+AF2989+AF3070+AF3112+AF3124+AF2483</f>
        <v>1121330.5529999998</v>
      </c>
      <c r="AG3125" s="12">
        <f>AG15+AG103+AG273+AG475+AG521+AG707+AG857+AG1125+AG1451+AG1537+AG1665+AG1793+AG1887+AG1922+AG1989+AG2111+AG2147+AG2370+AG2451+AG2640+AG2924+AG2946+AG2967+AG2989+AG3070+AG3112+AG3124+AG2483</f>
        <v>-756598.68</v>
      </c>
      <c r="AH3125" s="12">
        <f>AH15+AH103+AH273+AH475+AH521+AH707+AH857+AH1125+AH1451+AH1537+AH1665+AH1793+AH1887+AH1922+AH1989+AH2111+AH2147+AH2370+AH2451+AH2640+AH2924+AH2946+AH2967+AH2989+AH3070+AH3112+AH3124+AH2483</f>
        <v>-79484.11500000002</v>
      </c>
      <c r="AI3125" s="12">
        <f t="shared" si="8100"/>
        <v>49123689.991999999</v>
      </c>
      <c r="AJ3125" s="12">
        <f t="shared" si="8101"/>
        <v>45657475.376999974</v>
      </c>
      <c r="AK3125" s="12">
        <f t="shared" si="8102"/>
        <v>42218022.688999988</v>
      </c>
      <c r="AL3125" s="12">
        <f>AL15+AL103+AL273+AL475+AL521+AL707+AL857+AL1125+AL1451+AL1537+AL1665+AL1793+AL1887+AL1922+AL1989+AL2111+AL2147+AL2370+AL2451+AL2640+AL2924+AL2946+AL2967+AL2989+AL3070+AL3112+AL3124+AL2483</f>
        <v>0</v>
      </c>
      <c r="AM3125" s="12">
        <f t="shared" si="8103"/>
        <v>49123689.991999999</v>
      </c>
      <c r="AN3125" s="12">
        <f>AN15+AN103+AN273+AN475+AN521+AN707+AN857+AN1125+AN1451+AN1537+AN1665+AN1793+AN1887+AN1922+AN1989+AN2111+AN2147+AN2370+AN2451+AN2640+AN2924+AN2946+AN2967+AN2989+AN3070+AN3112+AN3124+AN2483</f>
        <v>-203722.73500000007</v>
      </c>
      <c r="AO3125" s="12">
        <f>AO15+AO103+AO273+AO475+AO521+AO707+AO857+AO1125+AO1451+AO1537+AO1665+AO1793+AO1887+AO1922+AO1989+AO2111+AO2147+AO2370+AO2451+AO2640+AO2924+AO2946+AO2967+AO2989+AO3070+AO3112+AO3124+AO2483</f>
        <v>295096.40000000002</v>
      </c>
      <c r="AP3125" s="12">
        <f>AP15+AP103+AP273+AP475+AP521+AP707+AP857+AP1125+AP1451+AP1537+AP1665+AP1793+AP1887+AP1922+AP1989+AP2111+AP2147+AP2370+AP2451+AP2640+AP2924+AP2946+AP2967+AP2989+AP3070+AP3112+AP3124+AP2483</f>
        <v>548102.80000000005</v>
      </c>
      <c r="AQ3125" s="12">
        <f t="shared" si="8153"/>
        <v>48919967.256999999</v>
      </c>
      <c r="AR3125" s="12">
        <f t="shared" si="8154"/>
        <v>45952571.776999973</v>
      </c>
      <c r="AS3125" s="12">
        <f t="shared" si="8155"/>
        <v>42766125.488999985</v>
      </c>
      <c r="AT3125" s="12">
        <f>AT15+AT103+AT273+AT475+AT521+AT707+AT857+AT1125+AT1451+AT1537+AT1665+AT1793+AT1887+AT1922+AT1989+AT2111+AT2147+AT2370+AT2451+AT2640+AT2924+AT2946+AT2967+AT2989+AT3070+AT3112+AT3124+AT2483</f>
        <v>7.2759576141834259E-12</v>
      </c>
      <c r="AU3125" s="12">
        <f>AU15+AU103+AU273+AU475+AU521+AU707+AU857+AU1125+AU1451+AU1537+AU1665+AU1793+AU1887+AU1922+AU1989+AU2111+AU2147+AU2370+AU2451+AU2640+AU2924+AU2946+AU2967+AU2989+AU3070+AU3112+AU3124+AU2483</f>
        <v>0</v>
      </c>
      <c r="AV3125" s="12">
        <f>AV15+AV103+AV273+AV475+AV521+AV707+AV857+AV1125+AV1451+AV1537+AV1665+AV1793+AV1887+AV1922+AV1989+AV2111+AV2147+AV2370+AV2451+AV2640+AV2924+AV2946+AV2967+AV2989+AV3070+AV3112+AV3124+AV2483</f>
        <v>0</v>
      </c>
      <c r="AW3125" s="12">
        <f t="shared" si="8156"/>
        <v>48919967.256999999</v>
      </c>
      <c r="AX3125" s="12">
        <f t="shared" si="8157"/>
        <v>45952571.776999973</v>
      </c>
      <c r="AY3125" s="12">
        <f t="shared" si="8158"/>
        <v>42766125.488999985</v>
      </c>
      <c r="AZ3125" s="12">
        <f>AZ15+AZ103+AZ273+AZ475+AZ521+AZ707+AZ857+AZ1125+AZ1451+AZ1537+AZ1665+AZ1793+AZ1887+AZ1922+AZ1989+AZ2111+AZ2147+AZ2370+AZ2451+AZ2640+AZ2924+AZ2946+AZ2967+AZ2989+AZ3070+AZ3112+AZ3124+AZ2483</f>
        <v>-43058.524000000005</v>
      </c>
      <c r="BA3125" s="12">
        <f>BA15+BA103+BA273+BA475+BA521+BA707+BA857+BA1125+BA1451+BA1537+BA1665+BA1793+BA1887+BA1922+BA1989+BA2111+BA2147+BA2370+BA2451+BA2640+BA2924+BA2946+BA2967+BA2989+BA3070+BA3112+BA3124+BA2483</f>
        <v>-484802.29999999987</v>
      </c>
      <c r="BB3125" s="12">
        <f>BB15+BB103+BB273+BB475+BB521+BB707+BB857+BB1125+BB1451+BB1537+BB1665+BB1793+BB1887+BB1922+BB1989+BB2111+BB2147+BB2370+BB2451+BB2640+BB2924+BB2946+BB2967+BB2989+BB3070+BB3112+BB3124+BB2483</f>
        <v>-376700.09999999992</v>
      </c>
      <c r="BC3125" s="12">
        <f t="shared" si="8079"/>
        <v>48876908.733000003</v>
      </c>
      <c r="BD3125" s="12">
        <f t="shared" si="8080"/>
        <v>45467769.476999976</v>
      </c>
      <c r="BE3125" s="12">
        <f t="shared" si="8081"/>
        <v>42389425.388999984</v>
      </c>
      <c r="BF3125" s="12">
        <f>BF15+BF103+BF273+BF475+BF521+BF707+BF857+BF1125+BF1451+BF1537+BF1665+BF1793+BF1887+BF1922+BF1989+BF2111+BF2147+BF2370+BF2451+BF2640+BF2924+BF2946+BF2967+BF2989+BF3070+BF3112+BF3124+BF2483</f>
        <v>3.4106051316484809E-13</v>
      </c>
      <c r="BG3125" s="12">
        <f>BG15+BG103+BG273+BG475+BG521+BG707+BG857+BG1125+BG1451+BG1537+BG1665+BG1793+BG1887+BG1922+BG1989+BG2111+BG2147+BG2370+BG2451+BG2640+BG2924+BG2946+BG2967+BG2989+BG3070+BG3112+BG3124+BG2483</f>
        <v>0</v>
      </c>
      <c r="BH3125" s="12">
        <f>BH15+BH103+BH273+BH475+BH521+BH707+BH857+BH1125+BH1451+BH1537+BH1665+BH1793+BH1887+BH1922+BH1989+BH2111+BH2147+BH2370+BH2451+BH2640+BH2924+BH2946+BH2967+BH2989+BH3070+BH3112+BH3124+BH2483</f>
        <v>0</v>
      </c>
      <c r="BI3125" s="18">
        <f>BC3125+BF3125</f>
        <v>48876908.733000003</v>
      </c>
      <c r="BJ3125" s="18">
        <f>BD3125+BG3125</f>
        <v>45467769.476999976</v>
      </c>
      <c r="BK3125" s="18">
        <f>BE3125+BH3125</f>
        <v>42389425.388999984</v>
      </c>
      <c r="BL3125" s="12">
        <f>BL15+BL103+BL273+BL475+BL521+BL707+BL857+BL1125+BL1451+BL1537+BL1665+BL1793+BL1887+BL1922+BL1989+BL2111+BL2147+BL2370+BL2451+BL2640+BL2924+BL2946+BL2967+BL2989+BL3070+BL3112+BL3124+BL2483</f>
        <v>-672013.35800000001</v>
      </c>
      <c r="BM3125" s="12">
        <f>BM15+BM103+BM273+BM475+BM521+BM707+BM857+BM1125+BM1451+BM1537+BM1665+BM1793+BM1887+BM1922+BM1989+BM2111+BM2147+BM2370+BM2451+BM2640+BM2924+BM2946+BM2967+BM2989+BM3070+BM3112+BM3124+BM2483</f>
        <v>-815689.60000000009</v>
      </c>
      <c r="BN3125" s="12">
        <f>BN15+BN103+BN273+BN475+BN521+BN707+BN857+BN1125+BN1451+BN1537+BN1665+BN1793+BN1887+BN1922+BN1989+BN2111+BN2147+BN2370+BN2451+BN2640+BN2924+BN2946+BN2967+BN2989+BN3070+BN3112+BN3124+BN2483</f>
        <v>-1432104.5</v>
      </c>
      <c r="BO3125" s="12">
        <f t="shared" si="8144"/>
        <v>48204895.375</v>
      </c>
      <c r="BP3125" s="12">
        <f t="shared" si="8145"/>
        <v>44652079.876999974</v>
      </c>
      <c r="BQ3125" s="12">
        <f t="shared" si="8146"/>
        <v>40957320.888999984</v>
      </c>
      <c r="BR3125" s="12">
        <f>BR15+BR103+BR273+BR475+BR521+BR707+BR857+BR1125+BR1451+BR1537+BR1665+BR1793+BR1887+BR1922+BR1989+BR2111+BR2147+BR2370+BR2451+BR2640+BR2924+BR2946+BR2967+BR2989+BR3070+BR3112+BR3124+BR2483</f>
        <v>214067.95800000004</v>
      </c>
      <c r="BS3125" s="12">
        <f>BS15+BS103+BS273+BS475+BS521+BS707+BS857+BS1125+BS1451+BS1537+BS1665+BS1793+BS1887+BS1922+BS1989+BS2111+BS2147+BS2370+BS2451+BS2640+BS2924+BS2946+BS2967+BS2989+BS3070+BS3112+BS3124+BS2483</f>
        <v>2.9103830456733704E-11</v>
      </c>
      <c r="BT3125" s="12">
        <f>BT15+BT103+BT273+BT475+BT521+BT707+BT857+BT1125+BT1451+BT1537+BT1665+BT1793+BT1887+BT1922+BT1989+BT2111+BT2147+BT2370+BT2451+BT2640+BT2924+BT2946+BT2967+BT2989+BT3070+BT3112+BT3124+BT2483</f>
        <v>0</v>
      </c>
      <c r="BU3125" s="12">
        <f t="shared" si="8141"/>
        <v>48418963.332999997</v>
      </c>
      <c r="BV3125" s="12">
        <f t="shared" si="8142"/>
        <v>44652079.876999974</v>
      </c>
      <c r="BW3125" s="12">
        <f t="shared" si="8143"/>
        <v>40957320.888999984</v>
      </c>
      <c r="BX3125" s="12">
        <f>BX15+BX103+BX273+BX475+BX521+BX707+BX857+BX1125+BX1451+BX1537+BX1665+BX1793+BX1887+BX1922+BX1989+BX2111+BX2147+BX2370+BX2451+BX2640+BX2924+BX2946+BX2967+BX2989+BX3070+BX3112+BX3124+BX2483</f>
        <v>0</v>
      </c>
      <c r="BY3125" s="12">
        <f>BY15+BY103+BY273+BY475+BY521+BY707+BY857+BY1125+BY1451+BY1537+BY1665+BY1793+BY1887+BY1922+BY1989+BY2111+BY2147+BY2370+BY2451+BY2640+BY2924+BY2946+BY2967+BY2989+BY3070+BY3112+BY3124+BY2483</f>
        <v>0</v>
      </c>
      <c r="BZ3125" s="12">
        <f>BZ15+BZ103+BZ273+BZ475+BZ521+BZ707+BZ857+BZ1125+BZ1451+BZ1537+BZ1665+BZ1793+BZ1887+BZ1922+BZ1989+BZ2111+BZ2147+BZ2370+BZ2451+BZ2640+BZ2924+BZ2946+BZ2967+BZ2989+BZ3070+BZ3112+BZ3124+BZ2483</f>
        <v>0</v>
      </c>
      <c r="CA3125" s="12">
        <f t="shared" si="8105"/>
        <v>48418963.332999997</v>
      </c>
      <c r="CB3125" s="12">
        <f t="shared" si="8106"/>
        <v>44652079.876999974</v>
      </c>
      <c r="CC3125" s="12">
        <f t="shared" si="8107"/>
        <v>40957320.888999984</v>
      </c>
      <c r="CD3125" s="12">
        <f>CD15+CD103+CD273+CD475+CD521+CD707+CD857+CD1125+CD1451+CD1537+CD1665+CD1793+CD1887+CD1922+CD1989+CD2111+CD2147+CD2370+CD2451+CD2640+CD2924+CD2946+CD2967+CD2989+CD3070+CD3112+CD3124+CD2483</f>
        <v>0</v>
      </c>
      <c r="CE3125" s="25"/>
      <c r="CF3125" s="33"/>
      <c r="CG3125" s="36"/>
      <c r="CH3125" s="36"/>
      <c r="CI3125" s="36"/>
      <c r="CJ3125" s="36"/>
      <c r="CK3125" s="36"/>
      <c r="CL3125" s="36"/>
      <c r="CM3125" s="36"/>
      <c r="CN3125" s="36"/>
      <c r="CO3125" s="36"/>
      <c r="CP3125" s="36"/>
      <c r="CQ3125" s="36"/>
      <c r="CR3125" s="36"/>
      <c r="CS3125" s="36"/>
      <c r="CT3125" s="36"/>
      <c r="CU3125" s="36"/>
      <c r="CV3125" s="36"/>
      <c r="CW3125" s="36"/>
      <c r="CX3125" s="36"/>
      <c r="CY3125" s="36"/>
      <c r="CZ3125" s="36"/>
      <c r="DA3125" s="36"/>
      <c r="DB3125" s="36"/>
      <c r="DC3125" s="36"/>
      <c r="DD3125" s="36"/>
      <c r="DE3125" s="36"/>
      <c r="DF3125" s="36"/>
      <c r="DG3125" s="36"/>
      <c r="DH3125" s="36"/>
      <c r="DI3125" s="36"/>
      <c r="DJ3125" s="36"/>
      <c r="DK3125" s="36"/>
      <c r="DL3125" s="36"/>
      <c r="DM3125" s="36"/>
      <c r="DN3125" s="36"/>
      <c r="DO3125" s="36"/>
    </row>
    <row r="3128" spans="1:119" x14ac:dyDescent="0.3">
      <c r="AF3128" s="30"/>
      <c r="AG3128" s="30"/>
      <c r="AH3128" s="30"/>
      <c r="AI3128" s="30"/>
      <c r="AJ3128" s="30"/>
      <c r="AK3128" s="30"/>
      <c r="AL3128" s="30"/>
      <c r="AM3128" s="30"/>
      <c r="AN3128" s="30"/>
      <c r="AO3128" s="30"/>
      <c r="AP3128" s="30"/>
      <c r="AQ3128" s="30"/>
      <c r="AR3128" s="30"/>
      <c r="AS3128" s="30"/>
      <c r="AT3128" s="30"/>
      <c r="AU3128" s="30"/>
      <c r="AV3128" s="30"/>
      <c r="AW3128" s="30"/>
      <c r="AX3128" s="30"/>
      <c r="AY3128" s="30"/>
      <c r="AZ3128" s="30"/>
      <c r="BA3128" s="30"/>
      <c r="BB3128" s="30"/>
      <c r="BC3128" s="30"/>
      <c r="BD3128" s="30"/>
      <c r="BE3128" s="30"/>
      <c r="BI3128" s="30"/>
      <c r="BJ3128" s="30"/>
      <c r="BK3128" s="30"/>
      <c r="BL3128" s="30"/>
      <c r="BM3128" s="30"/>
      <c r="BN3128" s="30"/>
      <c r="BO3128" s="30"/>
      <c r="BP3128" s="30"/>
      <c r="BQ3128" s="30"/>
      <c r="BR3128" s="30"/>
      <c r="BS3128" s="30"/>
      <c r="BT3128" s="30"/>
      <c r="BU3128" s="30"/>
      <c r="BV3128" s="30"/>
      <c r="BW3128" s="30"/>
      <c r="BX3128" s="30"/>
      <c r="BY3128" s="30"/>
      <c r="BZ3128" s="30"/>
      <c r="CA3128" s="30"/>
      <c r="CB3128" s="30"/>
      <c r="CC3128" s="30"/>
    </row>
    <row r="3129" spans="1:119" x14ac:dyDescent="0.3">
      <c r="AG3129" s="31"/>
      <c r="AH3129" s="31"/>
      <c r="AI3129" s="31"/>
      <c r="AJ3129" s="31"/>
      <c r="AK3129" s="31"/>
      <c r="AL3129" s="31"/>
      <c r="AM3129" s="31"/>
      <c r="AN3129" s="31"/>
      <c r="AO3129" s="31"/>
      <c r="AP3129" s="31"/>
      <c r="AQ3129" s="31"/>
      <c r="AR3129" s="31"/>
      <c r="AS3129" s="31"/>
      <c r="AT3129" s="31"/>
      <c r="AU3129" s="31"/>
      <c r="AV3129" s="31"/>
      <c r="AW3129" s="31"/>
      <c r="AX3129" s="31"/>
      <c r="AY3129" s="31"/>
      <c r="AZ3129" s="31"/>
      <c r="BA3129" s="31"/>
      <c r="BB3129" s="31"/>
      <c r="BC3129" s="28"/>
      <c r="BD3129" s="28"/>
      <c r="BE3129" s="28"/>
      <c r="BF3129" s="31"/>
      <c r="BG3129" s="31"/>
      <c r="BH3129" s="31"/>
      <c r="BI3129" s="28"/>
      <c r="BJ3129" s="28"/>
      <c r="BK3129" s="28"/>
      <c r="BL3129" s="28"/>
      <c r="BM3129" s="28"/>
      <c r="BN3129" s="28"/>
      <c r="BO3129" s="28"/>
      <c r="BP3129" s="28"/>
      <c r="BQ3129" s="28"/>
      <c r="BR3129" s="28"/>
      <c r="BS3129" s="28"/>
      <c r="BT3129" s="28"/>
      <c r="BU3129" s="28"/>
      <c r="BV3129" s="28"/>
      <c r="BW3129" s="28"/>
      <c r="BX3129" s="28"/>
      <c r="BY3129" s="28"/>
      <c r="BZ3129" s="28"/>
      <c r="CA3129" s="28"/>
      <c r="CB3129" s="28"/>
      <c r="CC3129" s="28"/>
      <c r="CD3129" s="31"/>
    </row>
    <row r="3130" spans="1:119" x14ac:dyDescent="0.3">
      <c r="AG3130" s="31"/>
      <c r="AH3130" s="27"/>
      <c r="AI3130" s="27"/>
      <c r="AJ3130" s="27"/>
      <c r="AK3130" s="27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  <c r="AX3130" s="27"/>
      <c r="AY3130" s="27"/>
      <c r="AZ3130" s="27"/>
      <c r="BA3130" s="27"/>
      <c r="BB3130" s="27"/>
      <c r="BC3130" s="27"/>
      <c r="BD3130" s="27"/>
      <c r="BE3130" s="27"/>
      <c r="BF3130" s="31"/>
      <c r="BG3130" s="31"/>
      <c r="BH3130" s="31"/>
      <c r="BI3130" s="27"/>
      <c r="BJ3130" s="27"/>
      <c r="BK3130" s="27"/>
      <c r="BL3130" s="27"/>
      <c r="BM3130" s="27"/>
      <c r="BN3130" s="27"/>
      <c r="BO3130" s="27"/>
      <c r="BP3130" s="27"/>
      <c r="BQ3130" s="27"/>
      <c r="BR3130" s="27"/>
      <c r="BS3130" s="27"/>
      <c r="BT3130" s="27"/>
      <c r="BU3130" s="27"/>
      <c r="BV3130" s="27"/>
      <c r="BW3130" s="27"/>
      <c r="BX3130" s="27"/>
      <c r="BY3130" s="27"/>
      <c r="BZ3130" s="27"/>
      <c r="CA3130" s="27"/>
      <c r="CB3130" s="27"/>
      <c r="CC3130" s="27"/>
      <c r="CD3130" s="31"/>
    </row>
    <row r="3131" spans="1:119" x14ac:dyDescent="0.3">
      <c r="AG3131" s="31"/>
      <c r="AH3131" s="31"/>
      <c r="AI3131" s="31"/>
      <c r="AJ3131" s="31"/>
      <c r="AK3131" s="31"/>
      <c r="AL3131" s="31"/>
      <c r="AM3131" s="31"/>
      <c r="AN3131" s="31"/>
      <c r="AO3131" s="31"/>
      <c r="AP3131" s="31"/>
      <c r="AQ3131" s="31"/>
      <c r="AR3131" s="31"/>
      <c r="AS3131" s="31"/>
      <c r="AT3131" s="31"/>
      <c r="AU3131" s="31"/>
      <c r="AV3131" s="31"/>
      <c r="AW3131" s="31"/>
      <c r="AX3131" s="31"/>
      <c r="AY3131" s="31"/>
      <c r="AZ3131" s="31"/>
      <c r="BA3131" s="31"/>
      <c r="BB3131" s="31"/>
      <c r="BC3131" s="31"/>
      <c r="BD3131" s="31"/>
      <c r="BE3131" s="31"/>
      <c r="BF3131" s="31"/>
      <c r="BG3131" s="31"/>
      <c r="BH3131" s="31"/>
      <c r="BI3131" s="31"/>
      <c r="BJ3131" s="31"/>
      <c r="BK3131" s="31"/>
      <c r="BL3131" s="31"/>
      <c r="BM3131" s="31"/>
      <c r="BN3131" s="31"/>
      <c r="BO3131" s="31"/>
      <c r="BP3131" s="31"/>
      <c r="BQ3131" s="31"/>
      <c r="BR3131" s="31"/>
      <c r="BS3131" s="31"/>
      <c r="BT3131" s="31"/>
      <c r="BU3131" s="31"/>
      <c r="BV3131" s="31"/>
      <c r="BW3131" s="31"/>
      <c r="BX3131" s="31"/>
      <c r="BY3131" s="31"/>
      <c r="BZ3131" s="31"/>
      <c r="CA3131" s="31"/>
      <c r="CB3131" s="31"/>
      <c r="CC3131" s="31"/>
      <c r="CD3131" s="31"/>
    </row>
  </sheetData>
  <autoFilter ref="A14:XEQ3125">
    <filterColumn colId="82">
      <filters blank="1"/>
    </filterColumn>
  </autoFilter>
  <mergeCells count="64">
    <mergeCell ref="CB7:CC7"/>
    <mergeCell ref="CB8:CC8"/>
    <mergeCell ref="A9:CC11"/>
    <mergeCell ref="CB1:CC1"/>
    <mergeCell ref="CB2:CC2"/>
    <mergeCell ref="CB3:CC3"/>
    <mergeCell ref="CB5:CC5"/>
    <mergeCell ref="CB6:CC6"/>
    <mergeCell ref="A3125:E3125"/>
    <mergeCell ref="BU13:BU14"/>
    <mergeCell ref="BV13:BV14"/>
    <mergeCell ref="BW13:BW14"/>
    <mergeCell ref="BR13:BT13"/>
    <mergeCell ref="M13:M14"/>
    <mergeCell ref="N13:N14"/>
    <mergeCell ref="AE13:AE14"/>
    <mergeCell ref="T13:T14"/>
    <mergeCell ref="U13:U14"/>
    <mergeCell ref="V13:V14"/>
    <mergeCell ref="AC13:AC14"/>
    <mergeCell ref="AD13:AD14"/>
    <mergeCell ref="I13:K13"/>
    <mergeCell ref="L13:L14"/>
    <mergeCell ref="A13:A14"/>
    <mergeCell ref="D5:E5"/>
    <mergeCell ref="D6:E6"/>
    <mergeCell ref="D7:E7"/>
    <mergeCell ref="G5:H5"/>
    <mergeCell ref="G6:H6"/>
    <mergeCell ref="G7:H7"/>
    <mergeCell ref="B13:B14"/>
    <mergeCell ref="C13:C14"/>
    <mergeCell ref="D13:D14"/>
    <mergeCell ref="E13:E14"/>
    <mergeCell ref="F13:F14"/>
    <mergeCell ref="G13:G14"/>
    <mergeCell ref="H13:H14"/>
    <mergeCell ref="AI13:AI14"/>
    <mergeCell ref="AJ13:AJ14"/>
    <mergeCell ref="AK13:AK14"/>
    <mergeCell ref="CD13:CD14"/>
    <mergeCell ref="AQ13:AQ14"/>
    <mergeCell ref="AR13:AR14"/>
    <mergeCell ref="AS13:AS14"/>
    <mergeCell ref="AW13:AW14"/>
    <mergeCell ref="AX13:AX14"/>
    <mergeCell ref="AY13:AY14"/>
    <mergeCell ref="BC13:BC14"/>
    <mergeCell ref="BD13:BD14"/>
    <mergeCell ref="BE13:BE14"/>
    <mergeCell ref="BF13:BH13"/>
    <mergeCell ref="BI13:BI14"/>
    <mergeCell ref="BJ13:BJ14"/>
    <mergeCell ref="CA13:CA14"/>
    <mergeCell ref="CB13:CB14"/>
    <mergeCell ref="CC13:CC14"/>
    <mergeCell ref="BX13:BX14"/>
    <mergeCell ref="BY13:BY14"/>
    <mergeCell ref="BZ13:BZ14"/>
    <mergeCell ref="BQ13:BQ14"/>
    <mergeCell ref="AM13:AM14"/>
    <mergeCell ref="BK13:BK14"/>
    <mergeCell ref="BO13:BO14"/>
    <mergeCell ref="BP13:BP14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2021-11-30T09:17:40Z</cp:lastPrinted>
  <dcterms:created xsi:type="dcterms:W3CDTF">2013-10-10T08:33:25Z</dcterms:created>
  <dcterms:modified xsi:type="dcterms:W3CDTF">2021-11-30T09:17:45Z</dcterms:modified>
</cp:coreProperties>
</file>